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7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8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gan\Downloads\"/>
    </mc:Choice>
  </mc:AlternateContent>
  <xr:revisionPtr revIDLastSave="0" documentId="13_ncr:1_{EA623B70-AE0E-4110-AF61-D7E785E1B0EC}" xr6:coauthVersionLast="47" xr6:coauthVersionMax="47" xr10:uidLastSave="{00000000-0000-0000-0000-000000000000}"/>
  <bookViews>
    <workbookView xWindow="-110" yWindow="-110" windowWidth="19420" windowHeight="11500" firstSheet="3" activeTab="6" xr2:uid="{00000000-000D-0000-FFFF-FFFF00000000}"/>
  </bookViews>
  <sheets>
    <sheet name="Input" sheetId="2" r:id="rId1"/>
    <sheet name="Track spec" sheetId="1" r:id="rId2"/>
    <sheet name="2D export" sheetId="4" r:id="rId3"/>
    <sheet name="2D_clean" sheetId="9" r:id="rId4"/>
    <sheet name="Cornering" sheetId="3" r:id="rId5"/>
    <sheet name="Max limit" sheetId="8" r:id="rId6"/>
    <sheet name="Track spec smooth" sheetId="11" r:id="rId7"/>
    <sheet name="Tables" sheetId="10" r:id="rId8"/>
    <sheet name="RESULTS" sheetId="12" r:id="rId9"/>
  </sheets>
  <definedNames>
    <definedName name="b_mm" localSheetId="0">Input!$L$69</definedName>
    <definedName name="bf" localSheetId="0">Input!$I$69</definedName>
    <definedName name="BigEnd_mm" localSheetId="0">Input!$G$31</definedName>
    <definedName name="Bore_mm" localSheetId="0">Input!$G$26</definedName>
    <definedName name="BumpRubberK" localSheetId="0">Input!$F$101</definedName>
    <definedName name="BumpRubberLen_mm" localSheetId="0">Input!$F$100</definedName>
    <definedName name="ChainLinks" localSheetId="0">Input!$L$36</definedName>
    <definedName name="CoGx_mm" localSheetId="0">Input!$L$68</definedName>
    <definedName name="ConRod_mm" localSheetId="0">Input!$G$28</definedName>
    <definedName name="Coolant_L" localSheetId="0">Input!$K$38</definedName>
    <definedName name="CRatio">Input!$G$30</definedName>
    <definedName name="CRolling" localSheetId="0">Input!$J$82</definedName>
    <definedName name="Displacement_cc" localSheetId="0">Input!$G$29</definedName>
    <definedName name="DragLink_mm" localSheetId="0">Input!$K$59</definedName>
    <definedName name="Drive_ratio">Input!$L$28</definedName>
    <definedName name="DynamicRake_deg" localSheetId="0">Input!$F$80</definedName>
    <definedName name="DynamicSagFront_mm" localSheetId="0">Input!$F$82</definedName>
    <definedName name="DynamicSagRear_mm" localSheetId="0">Input!$F$82</definedName>
    <definedName name="DynamicWheelbase_m" localSheetId="0">Input!$F$81</definedName>
    <definedName name="ExhaustClose_degATDC" localSheetId="0">Input!$G$38</definedName>
    <definedName name="ExhaustLift_mm" localSheetId="0">Input!$G$42</definedName>
    <definedName name="ExhaustOpen_degBBDC" localSheetId="0">Input!$G$37</definedName>
    <definedName name="ExhaustValve_mm" localSheetId="0">Input!$G$39</definedName>
    <definedName name="FinalDrive_ratio" localSheetId="0">Input!$M$29</definedName>
    <definedName name="FiringPoints" localSheetId="0">Input!$L$51</definedName>
    <definedName name="FootpegHeight_mm" localSheetId="0">Input!$F$12</definedName>
    <definedName name="ForkAirGap_mm" localSheetId="0">Input!$K$54</definedName>
    <definedName name="ForkBumpRubber_mm" localSheetId="0">Input!$F$121</definedName>
    <definedName name="ForkComp_clicks" localSheetId="0">Input!$K$55</definedName>
    <definedName name="ForkDrop_mm" localSheetId="0">Input!$K$57</definedName>
    <definedName name="ForkFreeTravelBeforeRub_mm" localSheetId="0">Input!$F$122</definedName>
    <definedName name="ForkGasForce" localSheetId="0">Input!$F$120</definedName>
    <definedName name="ForkGasPress_bar" localSheetId="0">Input!$F$118</definedName>
    <definedName name="ForkInnerTubeDia_mm" localSheetId="0">Input!$F$123</definedName>
    <definedName name="ForkLegs_mm" localSheetId="0">Input!$G$20</definedName>
    <definedName name="ForkOffset_m" localSheetId="0">Input!$E$72</definedName>
    <definedName name="ForkOil_ccPerLeg" localSheetId="0">Input!$K$39</definedName>
    <definedName name="ForkOilLevel_AirGap_mm" localSheetId="0">Input!$F$117</definedName>
    <definedName name="ForkPreLoad_mm" localSheetId="0">Input!$F$114</definedName>
    <definedName name="ForkReb_clicks" localSheetId="0">Input!$K$56</definedName>
    <definedName name="ForkRodDia_mm" localSheetId="0">Input!$F$119</definedName>
    <definedName name="ForkSpring_Npermm" localSheetId="0">Input!$K$53</definedName>
    <definedName name="ForkSpring_Npermm2" localSheetId="0">Input!$F$113</definedName>
    <definedName name="ForkTopOutSpringK" localSheetId="0">Input!$F$115</definedName>
    <definedName name="ForkTopOutStroke_mm" localSheetId="0">Input!$F$116</definedName>
    <definedName name="Front_tyre_coefficient">'Max limit'!$H$11</definedName>
    <definedName name="FrontCaliper_mm">Input!$G$60</definedName>
    <definedName name="FrontDisk_mm" localSheetId="0">Input!$G$59</definedName>
    <definedName name="FrontMaster_mm" localSheetId="0">Input!$G$61</definedName>
    <definedName name="FrontOffset_mm" localSheetId="0">Input!$F$106</definedName>
    <definedName name="FrontRake_deg" localSheetId="0">Input!$F$109</definedName>
    <definedName name="FrontRideHeight_mm" localSheetId="0">Input!$F$105</definedName>
    <definedName name="FrontRim" localSheetId="0">Input!$K$20</definedName>
    <definedName name="FrontTravel_mm" localSheetId="0">Input!$G$21</definedName>
    <definedName name="FrontTyre" localSheetId="0">Input!$K$21</definedName>
    <definedName name="Fuel_L" localSheetId="0">Input!$K$40</definedName>
    <definedName name="Gear1_ratio" localSheetId="0">Input!$M$30</definedName>
    <definedName name="Gear2_ratio" localSheetId="0">Input!$M$31</definedName>
    <definedName name="Gear3_ratio" localSheetId="0">Input!$M$32</definedName>
    <definedName name="Gear4_ratio" localSheetId="0">Input!$M$33</definedName>
    <definedName name="Gear5_ratio" localSheetId="0">Input!$M$34</definedName>
    <definedName name="Gear6_ratio" localSheetId="0">Input!$M$35</definedName>
    <definedName name="h_mm" localSheetId="0">Input!$L$67</definedName>
    <definedName name="HeadstockInsert_mm" localSheetId="0">Input!$F$107</definedName>
    <definedName name="hf" localSheetId="0">Input!$I$70</definedName>
    <definedName name="Injectors_perCyl" localSheetId="0">Input!$K$50</definedName>
    <definedName name="IntakeClose_degABDC" localSheetId="0">Input!$G$35</definedName>
    <definedName name="IntakeLift_mm" localSheetId="0">Input!$G$41</definedName>
    <definedName name="IntakeOpen_degBTDC" localSheetId="0">Input!$G$34</definedName>
    <definedName name="IntakeValve_mm" localSheetId="0">Input!$G$36</definedName>
    <definedName name="Iwf" localSheetId="0">Input!$E$67</definedName>
    <definedName name="Ixf" localSheetId="0">Input!$I$71</definedName>
    <definedName name="Iyf" localSheetId="0">Input!$I$72</definedName>
    <definedName name="Izf" localSheetId="0">Input!$I$73</definedName>
    <definedName name="kCamberFront" localSheetId="0">Input!$J$76</definedName>
    <definedName name="kCamberRear">Input!$J$78</definedName>
    <definedName name="kCorneringFront" localSheetId="0">Input!$J$77</definedName>
    <definedName name="kCorneringRear" localSheetId="0">Input!$J$79</definedName>
    <definedName name="kSelfAligningFront">Input!$J$81</definedName>
    <definedName name="kTwistingFront">Input!$J$80</definedName>
    <definedName name="LeanLimitedDecel">Cornering!$B$12</definedName>
    <definedName name="LowerClampHeight_mm" localSheetId="0">Input!$F$110</definedName>
    <definedName name="LowerInsertOffset_mm" localSheetId="0">Input!$F$108</definedName>
    <definedName name="Mass_kg" localSheetId="0">Input!$E$73</definedName>
    <definedName name="MaxForwardAccel">Cornering!$B$14</definedName>
    <definedName name="MaxFWVelocity">'Max limit'!$M$51</definedName>
    <definedName name="Mf" localSheetId="0">Input!$I$68</definedName>
    <definedName name="Mfront_kg" localSheetId="0">Input!$L$70</definedName>
    <definedName name="MinClearance_mm" localSheetId="0">Input!$F$11</definedName>
    <definedName name="Mrear_kg" localSheetId="0">Input!$L$71</definedName>
    <definedName name="MUsFront" localSheetId="0">Input!$E$74</definedName>
    <definedName name="MUsRear" localSheetId="0">Input!$E$75</definedName>
    <definedName name="Oil_L" localSheetId="0">Input!$K$41</definedName>
    <definedName name="OuterTubeToSpindle_mm" localSheetId="0">Input!$F$111</definedName>
    <definedName name="PrimaryDrive_ratio" localSheetId="0">Input!$M$27</definedName>
    <definedName name="Pushrod_mm" localSheetId="0">Input!$F$91</definedName>
    <definedName name="RearCaliper_mm" localSheetId="0">Input!$G$64</definedName>
    <definedName name="RearDisk_mm" localSheetId="0">Input!$G$63</definedName>
    <definedName name="RearMaster_mm" localSheetId="0">Input!$G$65</definedName>
    <definedName name="RearRideHeight_mm" localSheetId="0">Input!$F$86</definedName>
    <definedName name="RearRim" localSheetId="0">Input!$K$22</definedName>
    <definedName name="RearTravel_mm" localSheetId="0">Input!$G$22</definedName>
    <definedName name="RearTyre" localSheetId="0">Input!$K$23</definedName>
    <definedName name="Rfront" localSheetId="0">Input!$E$68</definedName>
    <definedName name="Rrear" localSheetId="0">Input!$E$69</definedName>
    <definedName name="SeatHeight_mm" localSheetId="0">Input!$F$10</definedName>
    <definedName name="ShockComp_clicks" localSheetId="0">Input!$K$62</definedName>
    <definedName name="ShockFreeTravel_mm" localSheetId="0">Input!$F$103</definedName>
    <definedName name="ShockGasForce" localSheetId="0">Input!$F$99</definedName>
    <definedName name="ShockGasPress_bar" localSheetId="0">Input!$F$97</definedName>
    <definedName name="ShockMaxStroke_mm" localSheetId="0">Input!$F$102</definedName>
    <definedName name="ShockPreload_mm" localSheetId="0">Input!$K$61</definedName>
    <definedName name="ShockPreLoad_turns" localSheetId="0">Input!$F$94</definedName>
    <definedName name="ShockReb_clicks" localSheetId="0">Input!$K$63</definedName>
    <definedName name="ShockRodDia_mm" localSheetId="0">Input!$F$98</definedName>
    <definedName name="ShockSpring_N" localSheetId="0">Input!$F$93</definedName>
    <definedName name="ShockSpring_Npermm" localSheetId="0">Input!$K$60</definedName>
    <definedName name="ShockStroke_mm" localSheetId="0">Input!$G$23</definedName>
    <definedName name="SmallEnd_mm" localSheetId="0">Input!$E$31</definedName>
    <definedName name="SparkPlug" localSheetId="0">Input!$K$42</definedName>
    <definedName name="StaticRake_deg" localSheetId="0">Input!$F$76</definedName>
    <definedName name="StaticSagFront_mm" localSheetId="0">Input!$F$78</definedName>
    <definedName name="StaticSagRear_mm" localSheetId="0">Input!$F$79</definedName>
    <definedName name="StaticWheelbase_m">Input!$F$77</definedName>
    <definedName name="SteerAngle_deg" localSheetId="0">Input!$G$16</definedName>
    <definedName name="SteerHead_deg" localSheetId="0">Input!$G$15</definedName>
    <definedName name="SteeringDamper" localSheetId="0">Input!$J$75</definedName>
    <definedName name="Stroke_mm" localSheetId="0">Input!$G$27</definedName>
    <definedName name="SwingarmLength_mm" localSheetId="0">Input!$F$87</definedName>
    <definedName name="tFront" localSheetId="0">Input!$E$70</definedName>
    <definedName name="ThrottleBody_mm" localSheetId="0">Input!$K$49</definedName>
    <definedName name="TopOutSpring_N" localSheetId="0">Input!$F$95</definedName>
    <definedName name="TopOutStroke_mm" localSheetId="0">Input!$F$94</definedName>
    <definedName name="TotalHeight_mm">Input!$F$9</definedName>
    <definedName name="TotalLength_mm" localSheetId="0">Input!$F$7</definedName>
    <definedName name="TotalWidth_mm" localSheetId="0">Input!$F$8</definedName>
    <definedName name="Trail_mm">Input!$G$17</definedName>
    <definedName name="tRear" localSheetId="0">Input!$E$71</definedName>
    <definedName name="Wheelbase_mm" localSheetId="0">Input!$F$13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" i="8" l="1"/>
  <c r="E7" i="11" l="1"/>
  <c r="E9" i="11"/>
  <c r="D7" i="11"/>
  <c r="D9" i="11"/>
  <c r="L5" i="11"/>
  <c r="M5" i="11"/>
  <c r="L42" i="11"/>
  <c r="L43" i="11"/>
  <c r="L44" i="11"/>
  <c r="L45" i="11"/>
  <c r="L46" i="11"/>
  <c r="L47" i="11"/>
  <c r="L48" i="11"/>
  <c r="L49" i="11"/>
  <c r="L50" i="11"/>
  <c r="L51" i="11"/>
  <c r="L52" i="11"/>
  <c r="L53" i="11"/>
  <c r="L54" i="11"/>
  <c r="L55" i="11"/>
  <c r="L56" i="11"/>
  <c r="L57" i="11"/>
  <c r="L58" i="11"/>
  <c r="L59" i="11"/>
  <c r="L60" i="11"/>
  <c r="L61" i="11"/>
  <c r="L62" i="11"/>
  <c r="L63" i="11"/>
  <c r="L64" i="11"/>
  <c r="L65" i="11"/>
  <c r="L66" i="11"/>
  <c r="L67" i="11"/>
  <c r="L68" i="11"/>
  <c r="L69" i="11"/>
  <c r="L70" i="11"/>
  <c r="L71" i="11"/>
  <c r="L72" i="11"/>
  <c r="L73" i="11"/>
  <c r="L74" i="11"/>
  <c r="L75" i="11"/>
  <c r="L76" i="11"/>
  <c r="L77" i="11"/>
  <c r="L78" i="11"/>
  <c r="L79" i="11"/>
  <c r="L80" i="11"/>
  <c r="L81" i="11"/>
  <c r="L82" i="11"/>
  <c r="L83" i="11"/>
  <c r="L84" i="11"/>
  <c r="L85" i="11"/>
  <c r="L86" i="11"/>
  <c r="L87" i="11"/>
  <c r="L88" i="11"/>
  <c r="L89" i="11"/>
  <c r="L90" i="11"/>
  <c r="L91" i="11"/>
  <c r="L92" i="11"/>
  <c r="L93" i="11"/>
  <c r="L94" i="11"/>
  <c r="L95" i="11"/>
  <c r="L96" i="11"/>
  <c r="L97" i="11"/>
  <c r="L98" i="11"/>
  <c r="L99" i="11"/>
  <c r="L100" i="11"/>
  <c r="L101" i="11"/>
  <c r="L102" i="11"/>
  <c r="L103" i="11"/>
  <c r="L104" i="11"/>
  <c r="L105" i="11"/>
  <c r="L106" i="11"/>
  <c r="L107" i="11"/>
  <c r="L108" i="11"/>
  <c r="L109" i="11"/>
  <c r="L110" i="11"/>
  <c r="L111" i="11"/>
  <c r="L112" i="11"/>
  <c r="L113" i="11"/>
  <c r="L114" i="11"/>
  <c r="L115" i="11"/>
  <c r="L116" i="11"/>
  <c r="L117" i="11"/>
  <c r="L118" i="11"/>
  <c r="L119" i="11"/>
  <c r="L120" i="11"/>
  <c r="L121" i="11"/>
  <c r="L122" i="11"/>
  <c r="L123" i="11"/>
  <c r="L124" i="11"/>
  <c r="L125" i="11"/>
  <c r="L126" i="11"/>
  <c r="L127" i="11"/>
  <c r="L128" i="11"/>
  <c r="L129" i="11"/>
  <c r="L130" i="11"/>
  <c r="L131" i="11"/>
  <c r="L132" i="11"/>
  <c r="L133" i="11"/>
  <c r="L134" i="11"/>
  <c r="L135" i="11"/>
  <c r="L136" i="11"/>
  <c r="L137" i="11"/>
  <c r="L138" i="11"/>
  <c r="L139" i="11"/>
  <c r="L140" i="11"/>
  <c r="L141" i="11"/>
  <c r="L142" i="11"/>
  <c r="L143" i="11"/>
  <c r="L144" i="11"/>
  <c r="L145" i="11"/>
  <c r="L146" i="11"/>
  <c r="L147" i="11"/>
  <c r="L148" i="11"/>
  <c r="L149" i="11"/>
  <c r="L150" i="11"/>
  <c r="L151" i="11"/>
  <c r="L152" i="11"/>
  <c r="L153" i="11"/>
  <c r="L154" i="11"/>
  <c r="L155" i="11"/>
  <c r="L156" i="11"/>
  <c r="L157" i="11"/>
  <c r="L158" i="11"/>
  <c r="L159" i="11"/>
  <c r="L160" i="11"/>
  <c r="L161" i="11"/>
  <c r="L162" i="11"/>
  <c r="L163" i="11"/>
  <c r="L164" i="11"/>
  <c r="L165" i="11"/>
  <c r="L166" i="11"/>
  <c r="L167" i="11"/>
  <c r="L168" i="11"/>
  <c r="L169" i="11"/>
  <c r="L170" i="11"/>
  <c r="L171" i="11"/>
  <c r="L172" i="11"/>
  <c r="L173" i="11"/>
  <c r="L174" i="11"/>
  <c r="L175" i="11"/>
  <c r="L176" i="11"/>
  <c r="L177" i="11"/>
  <c r="L178" i="11"/>
  <c r="L179" i="11"/>
  <c r="L180" i="11"/>
  <c r="L181" i="11"/>
  <c r="L182" i="11"/>
  <c r="L183" i="11"/>
  <c r="L184" i="11"/>
  <c r="L185" i="11"/>
  <c r="L186" i="11"/>
  <c r="L187" i="11"/>
  <c r="L188" i="11"/>
  <c r="L189" i="11"/>
  <c r="L190" i="11"/>
  <c r="L191" i="11"/>
  <c r="L192" i="11"/>
  <c r="L193" i="11"/>
  <c r="L194" i="11"/>
  <c r="L195" i="11"/>
  <c r="L196" i="11"/>
  <c r="L197" i="11"/>
  <c r="L198" i="11"/>
  <c r="L199" i="11"/>
  <c r="L200" i="11"/>
  <c r="L201" i="11"/>
  <c r="L202" i="11"/>
  <c r="L203" i="11"/>
  <c r="L204" i="11"/>
  <c r="L205" i="11"/>
  <c r="L206" i="11"/>
  <c r="L207" i="11"/>
  <c r="L208" i="11"/>
  <c r="L209" i="11"/>
  <c r="L210" i="11"/>
  <c r="L211" i="11"/>
  <c r="L212" i="11"/>
  <c r="L213" i="11"/>
  <c r="L214" i="11"/>
  <c r="L215" i="11"/>
  <c r="L216" i="11"/>
  <c r="L217" i="11"/>
  <c r="L218" i="11"/>
  <c r="L219" i="11"/>
  <c r="L220" i="11"/>
  <c r="L221" i="11"/>
  <c r="L222" i="11"/>
  <c r="L223" i="11"/>
  <c r="L224" i="11"/>
  <c r="L225" i="11"/>
  <c r="L226" i="11"/>
  <c r="L227" i="11"/>
  <c r="L228" i="11"/>
  <c r="L229" i="11"/>
  <c r="L230" i="11"/>
  <c r="L231" i="11"/>
  <c r="L232" i="11"/>
  <c r="L233" i="11"/>
  <c r="L234" i="11"/>
  <c r="L235" i="11"/>
  <c r="L236" i="11"/>
  <c r="L237" i="11"/>
  <c r="L238" i="11"/>
  <c r="L239" i="11"/>
  <c r="L240" i="11"/>
  <c r="L241" i="11"/>
  <c r="L242" i="11"/>
  <c r="L243" i="11"/>
  <c r="L244" i="11"/>
  <c r="L245" i="11"/>
  <c r="L246" i="11"/>
  <c r="L247" i="11"/>
  <c r="L248" i="11"/>
  <c r="L249" i="11"/>
  <c r="L250" i="11"/>
  <c r="L251" i="11"/>
  <c r="L252" i="11"/>
  <c r="L253" i="11"/>
  <c r="L254" i="11"/>
  <c r="L255" i="11"/>
  <c r="L256" i="11"/>
  <c r="L257" i="11"/>
  <c r="L258" i="11"/>
  <c r="L259" i="11"/>
  <c r="L260" i="11"/>
  <c r="L261" i="11"/>
  <c r="L262" i="11"/>
  <c r="L263" i="11"/>
  <c r="L264" i="11"/>
  <c r="L265" i="11"/>
  <c r="L266" i="11"/>
  <c r="L267" i="11"/>
  <c r="L268" i="11"/>
  <c r="L269" i="11"/>
  <c r="L270" i="11"/>
  <c r="L271" i="11"/>
  <c r="L272" i="11"/>
  <c r="L273" i="11"/>
  <c r="L274" i="11"/>
  <c r="L275" i="11"/>
  <c r="L276" i="11"/>
  <c r="L277" i="11"/>
  <c r="L278" i="11"/>
  <c r="L279" i="11"/>
  <c r="L280" i="11"/>
  <c r="L281" i="11"/>
  <c r="L282" i="11"/>
  <c r="L283" i="11"/>
  <c r="L284" i="11"/>
  <c r="L285" i="11"/>
  <c r="L286" i="11"/>
  <c r="L287" i="11"/>
  <c r="L288" i="11"/>
  <c r="L289" i="11"/>
  <c r="L290" i="11"/>
  <c r="L291" i="11"/>
  <c r="L292" i="11"/>
  <c r="L293" i="11"/>
  <c r="L294" i="11"/>
  <c r="L295" i="11"/>
  <c r="L296" i="11"/>
  <c r="L297" i="11"/>
  <c r="L298" i="11"/>
  <c r="L299" i="11"/>
  <c r="L300" i="11"/>
  <c r="L301" i="11"/>
  <c r="L302" i="11"/>
  <c r="L303" i="11"/>
  <c r="L304" i="11"/>
  <c r="L305" i="11"/>
  <c r="L306" i="11"/>
  <c r="L307" i="11"/>
  <c r="L308" i="11"/>
  <c r="L309" i="11"/>
  <c r="L310" i="11"/>
  <c r="L311" i="11"/>
  <c r="L312" i="11"/>
  <c r="L313" i="11"/>
  <c r="L314" i="11"/>
  <c r="L315" i="11"/>
  <c r="L316" i="11"/>
  <c r="L317" i="11"/>
  <c r="L318" i="11"/>
  <c r="L319" i="11"/>
  <c r="L320" i="11"/>
  <c r="L321" i="11"/>
  <c r="L322" i="11"/>
  <c r="L323" i="11"/>
  <c r="L324" i="11"/>
  <c r="L325" i="11"/>
  <c r="L326" i="11"/>
  <c r="L327" i="11"/>
  <c r="L328" i="11"/>
  <c r="L329" i="11"/>
  <c r="L330" i="11"/>
  <c r="L331" i="11"/>
  <c r="L332" i="11"/>
  <c r="L333" i="11"/>
  <c r="L334" i="11"/>
  <c r="L335" i="11"/>
  <c r="L336" i="11"/>
  <c r="L337" i="11"/>
  <c r="L338" i="11"/>
  <c r="L339" i="11"/>
  <c r="L340" i="11"/>
  <c r="L341" i="11"/>
  <c r="L342" i="11"/>
  <c r="L343" i="11"/>
  <c r="L344" i="11"/>
  <c r="L345" i="11"/>
  <c r="L346" i="11"/>
  <c r="L347" i="11"/>
  <c r="L348" i="11"/>
  <c r="L349" i="11"/>
  <c r="L350" i="11"/>
  <c r="L351" i="11"/>
  <c r="L352" i="11"/>
  <c r="L353" i="11"/>
  <c r="L354" i="11"/>
  <c r="L355" i="11"/>
  <c r="L356" i="11"/>
  <c r="L357" i="11"/>
  <c r="L358" i="11"/>
  <c r="L359" i="11"/>
  <c r="L360" i="11"/>
  <c r="L361" i="11"/>
  <c r="L362" i="11"/>
  <c r="L363" i="11"/>
  <c r="L364" i="11"/>
  <c r="L365" i="11"/>
  <c r="L366" i="11"/>
  <c r="L367" i="11"/>
  <c r="L368" i="11"/>
  <c r="L369" i="11"/>
  <c r="L370" i="11"/>
  <c r="L371" i="11"/>
  <c r="L372" i="11"/>
  <c r="L373" i="11"/>
  <c r="L374" i="11"/>
  <c r="L375" i="11"/>
  <c r="L376" i="11"/>
  <c r="L377" i="11"/>
  <c r="L378" i="11"/>
  <c r="L379" i="11"/>
  <c r="L380" i="11"/>
  <c r="L381" i="11"/>
  <c r="L382" i="11"/>
  <c r="L383" i="11"/>
  <c r="L384" i="11"/>
  <c r="L385" i="11"/>
  <c r="L386" i="11"/>
  <c r="L387" i="11"/>
  <c r="L388" i="11"/>
  <c r="L389" i="11"/>
  <c r="L390" i="11"/>
  <c r="L391" i="11"/>
  <c r="L392" i="11"/>
  <c r="L393" i="11"/>
  <c r="L394" i="11"/>
  <c r="L395" i="11"/>
  <c r="L396" i="11"/>
  <c r="L397" i="11"/>
  <c r="L398" i="11"/>
  <c r="L399" i="11"/>
  <c r="L400" i="11"/>
  <c r="L401" i="11"/>
  <c r="L402" i="11"/>
  <c r="L403" i="11"/>
  <c r="L404" i="11"/>
  <c r="L405" i="11"/>
  <c r="L406" i="11"/>
  <c r="L407" i="11"/>
  <c r="L408" i="11"/>
  <c r="L409" i="11"/>
  <c r="L410" i="11"/>
  <c r="L411" i="11"/>
  <c r="L412" i="11"/>
  <c r="L413" i="11"/>
  <c r="L414" i="11"/>
  <c r="L415" i="11"/>
  <c r="L416" i="11"/>
  <c r="L417" i="11"/>
  <c r="L418" i="11"/>
  <c r="L419" i="11"/>
  <c r="L420" i="11"/>
  <c r="L421" i="11"/>
  <c r="L422" i="11"/>
  <c r="L423" i="11"/>
  <c r="L424" i="11"/>
  <c r="L425" i="11"/>
  <c r="L426" i="11"/>
  <c r="L427" i="11"/>
  <c r="L428" i="11"/>
  <c r="L429" i="11"/>
  <c r="L430" i="11"/>
  <c r="L431" i="11"/>
  <c r="L432" i="11"/>
  <c r="L433" i="11"/>
  <c r="L434" i="11"/>
  <c r="L435" i="11"/>
  <c r="L436" i="11"/>
  <c r="L437" i="11"/>
  <c r="L438" i="11"/>
  <c r="L439" i="11"/>
  <c r="J439" i="11" l="1"/>
  <c r="J438" i="11"/>
  <c r="J437" i="11"/>
  <c r="J436" i="11"/>
  <c r="J435" i="11"/>
  <c r="J434" i="11"/>
  <c r="J433" i="11"/>
  <c r="J432" i="11"/>
  <c r="J431" i="11"/>
  <c r="J430" i="11"/>
  <c r="J429" i="11"/>
  <c r="J428" i="11"/>
  <c r="J427" i="11"/>
  <c r="J426" i="11"/>
  <c r="J425" i="11"/>
  <c r="J424" i="11"/>
  <c r="J423" i="11"/>
  <c r="J422" i="11"/>
  <c r="J421" i="11"/>
  <c r="J420" i="11"/>
  <c r="J419" i="11"/>
  <c r="J418" i="11"/>
  <c r="J417" i="11"/>
  <c r="J416" i="11"/>
  <c r="J415" i="11"/>
  <c r="J414" i="11"/>
  <c r="J413" i="11"/>
  <c r="J412" i="11"/>
  <c r="J411" i="11"/>
  <c r="J410" i="11"/>
  <c r="J409" i="11"/>
  <c r="J408" i="11"/>
  <c r="J407" i="11"/>
  <c r="J406" i="11"/>
  <c r="J405" i="11"/>
  <c r="J404" i="11"/>
  <c r="J403" i="11"/>
  <c r="J402" i="11"/>
  <c r="J401" i="11"/>
  <c r="J400" i="11"/>
  <c r="J399" i="11"/>
  <c r="J398" i="11"/>
  <c r="J397" i="11"/>
  <c r="J396" i="11"/>
  <c r="J395" i="11"/>
  <c r="J394" i="11"/>
  <c r="J393" i="11"/>
  <c r="J392" i="11"/>
  <c r="J391" i="11"/>
  <c r="J390" i="11"/>
  <c r="J389" i="11"/>
  <c r="J388" i="11"/>
  <c r="J387" i="11"/>
  <c r="J386" i="11"/>
  <c r="J385" i="11"/>
  <c r="J384" i="11"/>
  <c r="J383" i="11"/>
  <c r="J382" i="11"/>
  <c r="J381" i="11"/>
  <c r="J380" i="11"/>
  <c r="J379" i="11"/>
  <c r="J378" i="11"/>
  <c r="J377" i="11"/>
  <c r="J376" i="11"/>
  <c r="J375" i="11"/>
  <c r="J374" i="11"/>
  <c r="J373" i="11"/>
  <c r="J372" i="11"/>
  <c r="J371" i="11"/>
  <c r="J370" i="11"/>
  <c r="J369" i="11"/>
  <c r="J368" i="11"/>
  <c r="J367" i="11"/>
  <c r="J366" i="11"/>
  <c r="J365" i="11"/>
  <c r="J364" i="11"/>
  <c r="J363" i="11"/>
  <c r="J362" i="11"/>
  <c r="J361" i="11"/>
  <c r="J360" i="11"/>
  <c r="J359" i="11"/>
  <c r="J358" i="11"/>
  <c r="J357" i="11"/>
  <c r="J356" i="11"/>
  <c r="J355" i="11"/>
  <c r="J354" i="11"/>
  <c r="J353" i="11"/>
  <c r="J352" i="11"/>
  <c r="J351" i="11"/>
  <c r="J350" i="11"/>
  <c r="J349" i="11"/>
  <c r="J348" i="11"/>
  <c r="J347" i="11"/>
  <c r="J346" i="11"/>
  <c r="J345" i="11"/>
  <c r="J344" i="11"/>
  <c r="J343" i="11"/>
  <c r="J342" i="11"/>
  <c r="J341" i="11"/>
  <c r="J340" i="11"/>
  <c r="J339" i="11"/>
  <c r="J338" i="11"/>
  <c r="J337" i="11"/>
  <c r="J336" i="11"/>
  <c r="J335" i="11"/>
  <c r="J334" i="11"/>
  <c r="J333" i="11"/>
  <c r="J332" i="11"/>
  <c r="J331" i="11"/>
  <c r="J330" i="11"/>
  <c r="J329" i="11"/>
  <c r="J328" i="11"/>
  <c r="J327" i="11"/>
  <c r="J326" i="11"/>
  <c r="J325" i="11"/>
  <c r="J324" i="11"/>
  <c r="J323" i="11"/>
  <c r="J322" i="11"/>
  <c r="J321" i="11"/>
  <c r="J320" i="11"/>
  <c r="J319" i="11"/>
  <c r="J318" i="11"/>
  <c r="J317" i="11"/>
  <c r="J316" i="11"/>
  <c r="J315" i="11"/>
  <c r="J314" i="11"/>
  <c r="J313" i="11"/>
  <c r="J312" i="11"/>
  <c r="J311" i="11"/>
  <c r="J310" i="11"/>
  <c r="J309" i="11"/>
  <c r="J308" i="11"/>
  <c r="J307" i="11"/>
  <c r="J306" i="11"/>
  <c r="J305" i="11"/>
  <c r="J304" i="11"/>
  <c r="J303" i="11"/>
  <c r="J302" i="11"/>
  <c r="J301" i="11"/>
  <c r="J300" i="11"/>
  <c r="J299" i="11"/>
  <c r="J298" i="11"/>
  <c r="J297" i="11"/>
  <c r="J296" i="11"/>
  <c r="J295" i="11"/>
  <c r="J294" i="11"/>
  <c r="J293" i="11"/>
  <c r="J292" i="11"/>
  <c r="J291" i="11"/>
  <c r="J290" i="11"/>
  <c r="J289" i="11"/>
  <c r="J288" i="11"/>
  <c r="J287" i="11"/>
  <c r="J286" i="11"/>
  <c r="J285" i="11"/>
  <c r="J284" i="11"/>
  <c r="J283" i="11"/>
  <c r="J282" i="11"/>
  <c r="J281" i="11"/>
  <c r="J280" i="11"/>
  <c r="J279" i="11"/>
  <c r="J278" i="11"/>
  <c r="J277" i="11"/>
  <c r="J276" i="11"/>
  <c r="J275" i="11"/>
  <c r="J274" i="11"/>
  <c r="J273" i="11"/>
  <c r="J272" i="11"/>
  <c r="J271" i="11"/>
  <c r="J270" i="11"/>
  <c r="J269" i="11"/>
  <c r="J268" i="11"/>
  <c r="J267" i="11"/>
  <c r="J266" i="11"/>
  <c r="J265" i="11"/>
  <c r="J264" i="11"/>
  <c r="J263" i="11"/>
  <c r="J262" i="11"/>
  <c r="J261" i="11"/>
  <c r="J260" i="11"/>
  <c r="J259" i="11"/>
  <c r="J258" i="11"/>
  <c r="J257" i="11"/>
  <c r="J256" i="11"/>
  <c r="J255" i="11"/>
  <c r="J254" i="11"/>
  <c r="J253" i="11"/>
  <c r="J252" i="11"/>
  <c r="J251" i="11"/>
  <c r="J250" i="11"/>
  <c r="J249" i="11"/>
  <c r="J248" i="11"/>
  <c r="J247" i="11"/>
  <c r="J246" i="11"/>
  <c r="J245" i="11"/>
  <c r="J244" i="11"/>
  <c r="J243" i="11"/>
  <c r="J242" i="11"/>
  <c r="J241" i="11"/>
  <c r="J240" i="11"/>
  <c r="J239" i="11"/>
  <c r="J238" i="11"/>
  <c r="J237" i="11"/>
  <c r="J236" i="11"/>
  <c r="J235" i="11"/>
  <c r="J234" i="11"/>
  <c r="J233" i="11"/>
  <c r="J232" i="11"/>
  <c r="J231" i="11"/>
  <c r="J230" i="11"/>
  <c r="J229" i="11"/>
  <c r="J228" i="11"/>
  <c r="J227" i="11"/>
  <c r="J226" i="11"/>
  <c r="J225" i="11"/>
  <c r="J224" i="11"/>
  <c r="J223" i="11"/>
  <c r="J222" i="11"/>
  <c r="J221" i="11"/>
  <c r="J220" i="11"/>
  <c r="J219" i="11"/>
  <c r="J218" i="11"/>
  <c r="J217" i="11"/>
  <c r="J216" i="11"/>
  <c r="J215" i="11"/>
  <c r="J214" i="11"/>
  <c r="J213" i="11"/>
  <c r="J212" i="11"/>
  <c r="J211" i="11"/>
  <c r="J210" i="11"/>
  <c r="J209" i="11"/>
  <c r="J208" i="11"/>
  <c r="J207" i="11"/>
  <c r="J206" i="11"/>
  <c r="J205" i="11"/>
  <c r="J204" i="11"/>
  <c r="J203" i="11"/>
  <c r="J202" i="11"/>
  <c r="J201" i="11"/>
  <c r="J200" i="11"/>
  <c r="J199" i="11"/>
  <c r="J198" i="11"/>
  <c r="J197" i="11"/>
  <c r="J196" i="11"/>
  <c r="J195" i="11"/>
  <c r="J194" i="11"/>
  <c r="J193" i="11"/>
  <c r="J192" i="11"/>
  <c r="J191" i="11"/>
  <c r="J190" i="11"/>
  <c r="J189" i="11"/>
  <c r="J188" i="11"/>
  <c r="J187" i="11"/>
  <c r="J186" i="11"/>
  <c r="J185" i="11"/>
  <c r="J184" i="11"/>
  <c r="J183" i="11"/>
  <c r="J182" i="11"/>
  <c r="J181" i="11"/>
  <c r="J180" i="11"/>
  <c r="J179" i="11"/>
  <c r="J178" i="11"/>
  <c r="J177" i="11"/>
  <c r="J176" i="11"/>
  <c r="J175" i="11"/>
  <c r="J174" i="11"/>
  <c r="J173" i="11"/>
  <c r="J172" i="11"/>
  <c r="J171" i="11"/>
  <c r="J170" i="11"/>
  <c r="J169" i="11"/>
  <c r="J168" i="11"/>
  <c r="J167" i="11"/>
  <c r="J166" i="11"/>
  <c r="J165" i="11"/>
  <c r="J164" i="11"/>
  <c r="J163" i="11"/>
  <c r="J162" i="11"/>
  <c r="J161" i="11"/>
  <c r="J160" i="11"/>
  <c r="J159" i="11"/>
  <c r="J158" i="11"/>
  <c r="J157" i="11"/>
  <c r="J156" i="11"/>
  <c r="J155" i="11"/>
  <c r="J154" i="11"/>
  <c r="J153" i="11"/>
  <c r="J152" i="11"/>
  <c r="J151" i="11"/>
  <c r="J150" i="11"/>
  <c r="J149" i="11"/>
  <c r="J148" i="11"/>
  <c r="J147" i="11"/>
  <c r="J146" i="11"/>
  <c r="J145" i="11"/>
  <c r="J144" i="11"/>
  <c r="J143" i="11"/>
  <c r="J142" i="11"/>
  <c r="J141" i="11"/>
  <c r="J140" i="11"/>
  <c r="J139" i="11"/>
  <c r="J138" i="11"/>
  <c r="J137" i="11"/>
  <c r="J136" i="11"/>
  <c r="J135" i="11"/>
  <c r="J134" i="11"/>
  <c r="J133" i="11"/>
  <c r="J132" i="11"/>
  <c r="J131" i="11"/>
  <c r="J130" i="11"/>
  <c r="J129" i="11"/>
  <c r="J128" i="11"/>
  <c r="J127" i="11"/>
  <c r="J126" i="11"/>
  <c r="J125" i="11"/>
  <c r="J124" i="11"/>
  <c r="J123" i="11"/>
  <c r="J122" i="11"/>
  <c r="J121" i="11"/>
  <c r="J120" i="11"/>
  <c r="J119" i="11"/>
  <c r="J118" i="11"/>
  <c r="J117" i="11"/>
  <c r="J116" i="11"/>
  <c r="J115" i="11"/>
  <c r="J114" i="11"/>
  <c r="J113" i="11"/>
  <c r="J112" i="11"/>
  <c r="J111" i="11"/>
  <c r="C111" i="11"/>
  <c r="J110" i="11"/>
  <c r="C110" i="11"/>
  <c r="J109" i="11"/>
  <c r="C109" i="11"/>
  <c r="J108" i="11"/>
  <c r="C108" i="11"/>
  <c r="J107" i="11"/>
  <c r="C107" i="11"/>
  <c r="J106" i="11"/>
  <c r="J105" i="11"/>
  <c r="C105" i="11"/>
  <c r="J104" i="11"/>
  <c r="C104" i="11"/>
  <c r="J103" i="11"/>
  <c r="C103" i="11"/>
  <c r="J102" i="11"/>
  <c r="C102" i="11"/>
  <c r="J101" i="11"/>
  <c r="C101" i="11"/>
  <c r="J100" i="11"/>
  <c r="C100" i="11"/>
  <c r="J99" i="11"/>
  <c r="C99" i="11"/>
  <c r="J98" i="11"/>
  <c r="C98" i="11"/>
  <c r="J97" i="11"/>
  <c r="C97" i="11"/>
  <c r="J96" i="11"/>
  <c r="C96" i="11"/>
  <c r="J95" i="11"/>
  <c r="C95" i="11"/>
  <c r="J94" i="11"/>
  <c r="C94" i="11"/>
  <c r="J93" i="11"/>
  <c r="J92" i="11"/>
  <c r="C92" i="11"/>
  <c r="J91" i="11"/>
  <c r="C91" i="11"/>
  <c r="J90" i="11"/>
  <c r="C90" i="11"/>
  <c r="J89" i="11"/>
  <c r="C89" i="11"/>
  <c r="J88" i="11"/>
  <c r="C88" i="11"/>
  <c r="J87" i="11"/>
  <c r="C87" i="11"/>
  <c r="J86" i="11"/>
  <c r="C86" i="11"/>
  <c r="J85" i="11"/>
  <c r="C85" i="11"/>
  <c r="J84" i="11"/>
  <c r="C84" i="11"/>
  <c r="J83" i="11"/>
  <c r="C83" i="11"/>
  <c r="J82" i="11"/>
  <c r="C82" i="11"/>
  <c r="J81" i="11"/>
  <c r="C81" i="11"/>
  <c r="J80" i="11"/>
  <c r="C80" i="11"/>
  <c r="J79" i="11"/>
  <c r="C79" i="11"/>
  <c r="J78" i="11"/>
  <c r="C78" i="11"/>
  <c r="J77" i="11"/>
  <c r="C77" i="11"/>
  <c r="J76" i="11"/>
  <c r="C76" i="11"/>
  <c r="J75" i="11"/>
  <c r="C75" i="11"/>
  <c r="J74" i="11"/>
  <c r="C74" i="11"/>
  <c r="J73" i="11"/>
  <c r="C73" i="11"/>
  <c r="J72" i="11"/>
  <c r="C72" i="11"/>
  <c r="J71" i="11"/>
  <c r="C71" i="11"/>
  <c r="J70" i="11"/>
  <c r="C70" i="11"/>
  <c r="J69" i="11"/>
  <c r="C69" i="11"/>
  <c r="J68" i="11"/>
  <c r="C68" i="11"/>
  <c r="J67" i="11"/>
  <c r="C67" i="11"/>
  <c r="J66" i="11"/>
  <c r="C66" i="11"/>
  <c r="J65" i="11"/>
  <c r="C65" i="11"/>
  <c r="J64" i="11"/>
  <c r="C64" i="11"/>
  <c r="J63" i="11"/>
  <c r="C63" i="11"/>
  <c r="J62" i="11"/>
  <c r="C62" i="11"/>
  <c r="J61" i="11"/>
  <c r="C61" i="11"/>
  <c r="J60" i="11"/>
  <c r="C60" i="11"/>
  <c r="J59" i="11"/>
  <c r="C59" i="11"/>
  <c r="J58" i="11"/>
  <c r="C58" i="11"/>
  <c r="J57" i="11"/>
  <c r="C57" i="11"/>
  <c r="J56" i="11"/>
  <c r="C56" i="11"/>
  <c r="J55" i="11"/>
  <c r="C55" i="11"/>
  <c r="J54" i="11"/>
  <c r="C54" i="11"/>
  <c r="J53" i="11"/>
  <c r="C53" i="11"/>
  <c r="J52" i="11"/>
  <c r="C52" i="11"/>
  <c r="J51" i="11"/>
  <c r="C51" i="11"/>
  <c r="J50" i="11"/>
  <c r="C50" i="11"/>
  <c r="J49" i="11"/>
  <c r="C49" i="11"/>
  <c r="J48" i="11"/>
  <c r="C48" i="11"/>
  <c r="J47" i="11"/>
  <c r="C47" i="11"/>
  <c r="J46" i="11"/>
  <c r="C46" i="11"/>
  <c r="J45" i="11"/>
  <c r="C45" i="11"/>
  <c r="J44" i="11"/>
  <c r="C44" i="11"/>
  <c r="J43" i="11"/>
  <c r="C43" i="11"/>
  <c r="J42" i="11"/>
  <c r="F42" i="11"/>
  <c r="G42" i="11" s="1"/>
  <c r="C42" i="11"/>
  <c r="J41" i="11"/>
  <c r="E41" i="11"/>
  <c r="E42" i="11" s="1"/>
  <c r="C41" i="11"/>
  <c r="J40" i="11"/>
  <c r="I41" i="11" s="1"/>
  <c r="E40" i="11"/>
  <c r="F40" i="11" s="1"/>
  <c r="G40" i="11" s="1"/>
  <c r="J39" i="11"/>
  <c r="I40" i="11" s="1"/>
  <c r="I39" i="11"/>
  <c r="G39" i="11"/>
  <c r="E39" i="11"/>
  <c r="F39" i="11" s="1"/>
  <c r="J38" i="11"/>
  <c r="F38" i="11"/>
  <c r="J37" i="11"/>
  <c r="I38" i="11" s="1"/>
  <c r="D26" i="11"/>
  <c r="E24" i="11"/>
  <c r="D24" i="11"/>
  <c r="D22" i="11"/>
  <c r="D21" i="11"/>
  <c r="E19" i="11"/>
  <c r="D19" i="11"/>
  <c r="E17" i="11"/>
  <c r="D17" i="11"/>
  <c r="D15" i="11"/>
  <c r="E13" i="11"/>
  <c r="D13" i="11"/>
  <c r="D11" i="11"/>
  <c r="V5" i="11"/>
  <c r="E26" i="11" s="1"/>
  <c r="U5" i="11"/>
  <c r="T5" i="11"/>
  <c r="E22" i="11" s="1"/>
  <c r="S5" i="11"/>
  <c r="E21" i="11" s="1"/>
  <c r="R5" i="11"/>
  <c r="Q5" i="11"/>
  <c r="P5" i="11"/>
  <c r="E15" i="11" s="1"/>
  <c r="O5" i="11"/>
  <c r="N5" i="11"/>
  <c r="E11" i="11" s="1"/>
  <c r="K5" i="11"/>
  <c r="E5" i="11" s="1"/>
  <c r="F5" i="11" s="1"/>
  <c r="F6" i="11" s="1"/>
  <c r="D5" i="11"/>
  <c r="F4" i="11"/>
  <c r="H1826" i="8"/>
  <c r="H1825" i="8"/>
  <c r="H1824" i="8"/>
  <c r="H1823" i="8"/>
  <c r="H1822" i="8"/>
  <c r="H1821" i="8"/>
  <c r="H1820" i="8"/>
  <c r="H1819" i="8"/>
  <c r="H1818" i="8"/>
  <c r="H1817" i="8"/>
  <c r="H1816" i="8"/>
  <c r="H1815" i="8"/>
  <c r="H1814" i="8"/>
  <c r="H1813" i="8"/>
  <c r="H1812" i="8"/>
  <c r="H1811" i="8"/>
  <c r="H1810" i="8"/>
  <c r="H1809" i="8"/>
  <c r="H1808" i="8"/>
  <c r="H1807" i="8"/>
  <c r="H1806" i="8"/>
  <c r="H1805" i="8"/>
  <c r="H1804" i="8"/>
  <c r="H1803" i="8"/>
  <c r="H1802" i="8"/>
  <c r="H1801" i="8"/>
  <c r="H1800" i="8"/>
  <c r="H1799" i="8"/>
  <c r="H1798" i="8"/>
  <c r="H1797" i="8"/>
  <c r="H1796" i="8"/>
  <c r="H1795" i="8"/>
  <c r="H1794" i="8"/>
  <c r="H1793" i="8"/>
  <c r="H1792" i="8"/>
  <c r="H1791" i="8"/>
  <c r="H1790" i="8"/>
  <c r="H1789" i="8"/>
  <c r="H1788" i="8"/>
  <c r="H1787" i="8"/>
  <c r="H1786" i="8"/>
  <c r="H1785" i="8"/>
  <c r="H1784" i="8"/>
  <c r="H1783" i="8"/>
  <c r="H1782" i="8"/>
  <c r="H1781" i="8"/>
  <c r="H1780" i="8"/>
  <c r="H1779" i="8"/>
  <c r="H1778" i="8"/>
  <c r="H1777" i="8"/>
  <c r="H1776" i="8"/>
  <c r="H1775" i="8"/>
  <c r="H1774" i="8"/>
  <c r="H1773" i="8"/>
  <c r="H1772" i="8"/>
  <c r="H1771" i="8"/>
  <c r="H1770" i="8"/>
  <c r="H1769" i="8"/>
  <c r="H1768" i="8"/>
  <c r="H1767" i="8"/>
  <c r="H1766" i="8"/>
  <c r="H1765" i="8"/>
  <c r="H1764" i="8"/>
  <c r="H1763" i="8"/>
  <c r="H1762" i="8"/>
  <c r="H1761" i="8"/>
  <c r="H1760" i="8"/>
  <c r="H1759" i="8"/>
  <c r="H1758" i="8"/>
  <c r="H1757" i="8"/>
  <c r="H1756" i="8"/>
  <c r="H1755" i="8"/>
  <c r="H1754" i="8"/>
  <c r="H1753" i="8"/>
  <c r="H1752" i="8"/>
  <c r="H1751" i="8"/>
  <c r="H1750" i="8"/>
  <c r="H1749" i="8"/>
  <c r="H1748" i="8"/>
  <c r="H1747" i="8"/>
  <c r="H1746" i="8"/>
  <c r="H1745" i="8"/>
  <c r="H1744" i="8"/>
  <c r="H1743" i="8"/>
  <c r="H1742" i="8"/>
  <c r="H1741" i="8"/>
  <c r="H1740" i="8"/>
  <c r="H1739" i="8"/>
  <c r="H1738" i="8"/>
  <c r="H1737" i="8"/>
  <c r="H1736" i="8"/>
  <c r="H1735" i="8"/>
  <c r="H1734" i="8"/>
  <c r="H1733" i="8"/>
  <c r="H1732" i="8"/>
  <c r="H1731" i="8"/>
  <c r="H1730" i="8"/>
  <c r="H1729" i="8"/>
  <c r="H1728" i="8"/>
  <c r="H1727" i="8"/>
  <c r="H1726" i="8"/>
  <c r="H1725" i="8"/>
  <c r="H1724" i="8"/>
  <c r="H1723" i="8"/>
  <c r="H1722" i="8"/>
  <c r="H1721" i="8"/>
  <c r="H1720" i="8"/>
  <c r="H1719" i="8"/>
  <c r="H1718" i="8"/>
  <c r="H1717" i="8"/>
  <c r="H1716" i="8"/>
  <c r="H1715" i="8"/>
  <c r="H1714" i="8"/>
  <c r="H1713" i="8"/>
  <c r="H1712" i="8"/>
  <c r="H1711" i="8"/>
  <c r="H1710" i="8"/>
  <c r="H1709" i="8"/>
  <c r="H1708" i="8"/>
  <c r="H1707" i="8"/>
  <c r="H1706" i="8"/>
  <c r="H1705" i="8"/>
  <c r="H1704" i="8"/>
  <c r="H1703" i="8"/>
  <c r="H1702" i="8"/>
  <c r="H1701" i="8"/>
  <c r="H1700" i="8"/>
  <c r="H1699" i="8"/>
  <c r="H1698" i="8"/>
  <c r="H1697" i="8"/>
  <c r="H1696" i="8"/>
  <c r="H1695" i="8"/>
  <c r="H1694" i="8"/>
  <c r="H1693" i="8"/>
  <c r="H1692" i="8"/>
  <c r="H1691" i="8"/>
  <c r="H1690" i="8"/>
  <c r="H1689" i="8"/>
  <c r="H1688" i="8"/>
  <c r="H1687" i="8"/>
  <c r="H1686" i="8"/>
  <c r="H1685" i="8"/>
  <c r="H1684" i="8"/>
  <c r="H1683" i="8"/>
  <c r="H1682" i="8"/>
  <c r="H1681" i="8"/>
  <c r="H1680" i="8"/>
  <c r="H1679" i="8"/>
  <c r="H1678" i="8"/>
  <c r="H1677" i="8"/>
  <c r="H1676" i="8"/>
  <c r="H1675" i="8"/>
  <c r="H1674" i="8"/>
  <c r="H1673" i="8"/>
  <c r="H1672" i="8"/>
  <c r="H1671" i="8"/>
  <c r="H1670" i="8"/>
  <c r="H1669" i="8"/>
  <c r="H1668" i="8"/>
  <c r="H1667" i="8"/>
  <c r="H1666" i="8"/>
  <c r="H1665" i="8"/>
  <c r="H1664" i="8"/>
  <c r="H1663" i="8"/>
  <c r="H1662" i="8"/>
  <c r="H1661" i="8"/>
  <c r="H1660" i="8"/>
  <c r="H1659" i="8"/>
  <c r="H1658" i="8"/>
  <c r="H1657" i="8"/>
  <c r="H1656" i="8"/>
  <c r="H1655" i="8"/>
  <c r="H1654" i="8"/>
  <c r="H1653" i="8"/>
  <c r="H1652" i="8"/>
  <c r="H1651" i="8"/>
  <c r="H1650" i="8"/>
  <c r="H1649" i="8"/>
  <c r="H1648" i="8"/>
  <c r="H1647" i="8"/>
  <c r="H1646" i="8"/>
  <c r="H1645" i="8"/>
  <c r="H1644" i="8"/>
  <c r="H1643" i="8"/>
  <c r="H1642" i="8"/>
  <c r="H1641" i="8"/>
  <c r="H1640" i="8"/>
  <c r="H1639" i="8"/>
  <c r="H1638" i="8"/>
  <c r="H1637" i="8"/>
  <c r="H1636" i="8"/>
  <c r="H1635" i="8"/>
  <c r="H1634" i="8"/>
  <c r="H1633" i="8"/>
  <c r="H1632" i="8"/>
  <c r="H1631" i="8"/>
  <c r="H1630" i="8"/>
  <c r="H1629" i="8"/>
  <c r="H1628" i="8"/>
  <c r="H1627" i="8"/>
  <c r="H1626" i="8"/>
  <c r="H1625" i="8"/>
  <c r="H1624" i="8"/>
  <c r="H1623" i="8"/>
  <c r="H1622" i="8"/>
  <c r="H1621" i="8"/>
  <c r="H1620" i="8"/>
  <c r="H1619" i="8"/>
  <c r="H1618" i="8"/>
  <c r="H1617" i="8"/>
  <c r="H1616" i="8"/>
  <c r="H1615" i="8"/>
  <c r="H1614" i="8"/>
  <c r="H1613" i="8"/>
  <c r="H1612" i="8"/>
  <c r="H1611" i="8"/>
  <c r="H1610" i="8"/>
  <c r="H1609" i="8"/>
  <c r="H1608" i="8"/>
  <c r="H1607" i="8"/>
  <c r="H1606" i="8"/>
  <c r="H1605" i="8"/>
  <c r="H1604" i="8"/>
  <c r="H1603" i="8"/>
  <c r="H1602" i="8"/>
  <c r="H1601" i="8"/>
  <c r="H1600" i="8"/>
  <c r="H1599" i="8"/>
  <c r="H1598" i="8"/>
  <c r="H1597" i="8"/>
  <c r="H1596" i="8"/>
  <c r="H1595" i="8"/>
  <c r="H1594" i="8"/>
  <c r="H1593" i="8"/>
  <c r="H1592" i="8"/>
  <c r="H1591" i="8"/>
  <c r="H1590" i="8"/>
  <c r="H1589" i="8"/>
  <c r="H1588" i="8"/>
  <c r="H1587" i="8"/>
  <c r="H1586" i="8"/>
  <c r="H1585" i="8"/>
  <c r="H1584" i="8"/>
  <c r="H1583" i="8"/>
  <c r="H1582" i="8"/>
  <c r="H1581" i="8"/>
  <c r="H1580" i="8"/>
  <c r="H1579" i="8"/>
  <c r="H1578" i="8"/>
  <c r="H1577" i="8"/>
  <c r="H1576" i="8"/>
  <c r="H1575" i="8"/>
  <c r="H1574" i="8"/>
  <c r="H1573" i="8"/>
  <c r="H1572" i="8"/>
  <c r="H1571" i="8"/>
  <c r="H1570" i="8"/>
  <c r="H1569" i="8"/>
  <c r="H1568" i="8"/>
  <c r="H1567" i="8"/>
  <c r="H1566" i="8"/>
  <c r="H1565" i="8"/>
  <c r="H1564" i="8"/>
  <c r="H1563" i="8"/>
  <c r="H1562" i="8"/>
  <c r="H1561" i="8"/>
  <c r="H1560" i="8"/>
  <c r="H1559" i="8"/>
  <c r="H1558" i="8"/>
  <c r="H1557" i="8"/>
  <c r="H1556" i="8"/>
  <c r="H1555" i="8"/>
  <c r="H1554" i="8"/>
  <c r="H1553" i="8"/>
  <c r="H1552" i="8"/>
  <c r="H1551" i="8"/>
  <c r="H1550" i="8"/>
  <c r="H1549" i="8"/>
  <c r="H1548" i="8"/>
  <c r="H1547" i="8"/>
  <c r="H1546" i="8"/>
  <c r="H1545" i="8"/>
  <c r="H1544" i="8"/>
  <c r="H1543" i="8"/>
  <c r="H1542" i="8"/>
  <c r="H1541" i="8"/>
  <c r="H1540" i="8"/>
  <c r="H1539" i="8"/>
  <c r="H1538" i="8"/>
  <c r="H1537" i="8"/>
  <c r="H1536" i="8"/>
  <c r="H1535" i="8"/>
  <c r="H1534" i="8"/>
  <c r="H1533" i="8"/>
  <c r="H1532" i="8"/>
  <c r="H1531" i="8"/>
  <c r="H1530" i="8"/>
  <c r="H1529" i="8"/>
  <c r="H1528" i="8"/>
  <c r="H1527" i="8"/>
  <c r="H1526" i="8"/>
  <c r="H1525" i="8"/>
  <c r="H1524" i="8"/>
  <c r="H1523" i="8"/>
  <c r="H1522" i="8"/>
  <c r="H1521" i="8"/>
  <c r="H1520" i="8"/>
  <c r="H1519" i="8"/>
  <c r="H1518" i="8"/>
  <c r="H1517" i="8"/>
  <c r="H1516" i="8"/>
  <c r="H1515" i="8"/>
  <c r="H1514" i="8"/>
  <c r="H1513" i="8"/>
  <c r="H1512" i="8"/>
  <c r="H1511" i="8"/>
  <c r="H1510" i="8"/>
  <c r="H1509" i="8"/>
  <c r="H1508" i="8"/>
  <c r="H1507" i="8"/>
  <c r="H1506" i="8"/>
  <c r="H1505" i="8"/>
  <c r="H1504" i="8"/>
  <c r="H1503" i="8"/>
  <c r="H1502" i="8"/>
  <c r="H1501" i="8"/>
  <c r="H1500" i="8"/>
  <c r="H1499" i="8"/>
  <c r="H1498" i="8"/>
  <c r="H1497" i="8"/>
  <c r="H1496" i="8"/>
  <c r="H1495" i="8"/>
  <c r="H1494" i="8"/>
  <c r="H1493" i="8"/>
  <c r="H1492" i="8"/>
  <c r="H1491" i="8"/>
  <c r="H1490" i="8"/>
  <c r="H1489" i="8"/>
  <c r="H1488" i="8"/>
  <c r="H1487" i="8"/>
  <c r="H1486" i="8"/>
  <c r="H1485" i="8"/>
  <c r="H1484" i="8"/>
  <c r="H1483" i="8"/>
  <c r="H1482" i="8"/>
  <c r="H1481" i="8"/>
  <c r="H1480" i="8"/>
  <c r="H1479" i="8"/>
  <c r="H1478" i="8"/>
  <c r="H1477" i="8"/>
  <c r="H1476" i="8"/>
  <c r="H1475" i="8"/>
  <c r="H1474" i="8"/>
  <c r="H1473" i="8"/>
  <c r="H1472" i="8"/>
  <c r="H1471" i="8"/>
  <c r="H1470" i="8"/>
  <c r="H1469" i="8"/>
  <c r="H1468" i="8"/>
  <c r="H1467" i="8"/>
  <c r="H1466" i="8"/>
  <c r="H1465" i="8"/>
  <c r="H1464" i="8"/>
  <c r="H1463" i="8"/>
  <c r="H1462" i="8"/>
  <c r="H1461" i="8"/>
  <c r="H1460" i="8"/>
  <c r="H1459" i="8"/>
  <c r="H1458" i="8"/>
  <c r="H1457" i="8"/>
  <c r="H1456" i="8"/>
  <c r="H1455" i="8"/>
  <c r="H1454" i="8"/>
  <c r="H1453" i="8"/>
  <c r="H1452" i="8"/>
  <c r="H1451" i="8"/>
  <c r="H1450" i="8"/>
  <c r="H1449" i="8"/>
  <c r="H1448" i="8"/>
  <c r="H1447" i="8"/>
  <c r="H1446" i="8"/>
  <c r="H1445" i="8"/>
  <c r="H1444" i="8"/>
  <c r="H1443" i="8"/>
  <c r="H1442" i="8"/>
  <c r="H1441" i="8"/>
  <c r="H1440" i="8"/>
  <c r="H1439" i="8"/>
  <c r="H1438" i="8"/>
  <c r="H1437" i="8"/>
  <c r="H1436" i="8"/>
  <c r="H1435" i="8"/>
  <c r="H1434" i="8"/>
  <c r="H1433" i="8"/>
  <c r="H1432" i="8"/>
  <c r="H1431" i="8"/>
  <c r="H1430" i="8"/>
  <c r="H1429" i="8"/>
  <c r="H1428" i="8"/>
  <c r="H1427" i="8"/>
  <c r="H1426" i="8"/>
  <c r="H1425" i="8"/>
  <c r="H1424" i="8"/>
  <c r="H1423" i="8"/>
  <c r="H1422" i="8"/>
  <c r="H1421" i="8"/>
  <c r="H1420" i="8"/>
  <c r="H1419" i="8"/>
  <c r="H1418" i="8"/>
  <c r="H1417" i="8"/>
  <c r="H1416" i="8"/>
  <c r="H1415" i="8"/>
  <c r="H1414" i="8"/>
  <c r="H1413" i="8"/>
  <c r="H1412" i="8"/>
  <c r="H1411" i="8"/>
  <c r="H1410" i="8"/>
  <c r="H1409" i="8"/>
  <c r="H1408" i="8"/>
  <c r="H1407" i="8"/>
  <c r="H1406" i="8"/>
  <c r="H1405" i="8"/>
  <c r="H1404" i="8"/>
  <c r="H1403" i="8"/>
  <c r="H1402" i="8"/>
  <c r="H1401" i="8"/>
  <c r="H1400" i="8"/>
  <c r="H1399" i="8"/>
  <c r="H1398" i="8"/>
  <c r="H1397" i="8"/>
  <c r="H1396" i="8"/>
  <c r="H1395" i="8"/>
  <c r="H1394" i="8"/>
  <c r="H1393" i="8"/>
  <c r="H1392" i="8"/>
  <c r="H1391" i="8"/>
  <c r="H1390" i="8"/>
  <c r="H1389" i="8"/>
  <c r="H1388" i="8"/>
  <c r="H1387" i="8"/>
  <c r="H1386" i="8"/>
  <c r="H1385" i="8"/>
  <c r="H1384" i="8"/>
  <c r="H1383" i="8"/>
  <c r="H1382" i="8"/>
  <c r="H1381" i="8"/>
  <c r="H1380" i="8"/>
  <c r="H1379" i="8"/>
  <c r="H1378" i="8"/>
  <c r="H1377" i="8"/>
  <c r="H1376" i="8"/>
  <c r="H1375" i="8"/>
  <c r="H1374" i="8"/>
  <c r="H1373" i="8"/>
  <c r="H1372" i="8"/>
  <c r="H1371" i="8"/>
  <c r="H1370" i="8"/>
  <c r="H1369" i="8"/>
  <c r="H1368" i="8"/>
  <c r="H1367" i="8"/>
  <c r="H1366" i="8"/>
  <c r="H1365" i="8"/>
  <c r="H1364" i="8"/>
  <c r="H1363" i="8"/>
  <c r="H1362" i="8"/>
  <c r="H1361" i="8"/>
  <c r="H1360" i="8"/>
  <c r="H1359" i="8"/>
  <c r="H1358" i="8"/>
  <c r="H1357" i="8"/>
  <c r="H1356" i="8"/>
  <c r="H1355" i="8"/>
  <c r="H1354" i="8"/>
  <c r="H1353" i="8"/>
  <c r="H1352" i="8"/>
  <c r="H1351" i="8"/>
  <c r="H1350" i="8"/>
  <c r="H1349" i="8"/>
  <c r="H1348" i="8"/>
  <c r="H1347" i="8"/>
  <c r="H1346" i="8"/>
  <c r="H1345" i="8"/>
  <c r="H1344" i="8"/>
  <c r="H1343" i="8"/>
  <c r="H1342" i="8"/>
  <c r="H1341" i="8"/>
  <c r="H1340" i="8"/>
  <c r="H1339" i="8"/>
  <c r="H1338" i="8"/>
  <c r="H1337" i="8"/>
  <c r="H1336" i="8"/>
  <c r="H1335" i="8"/>
  <c r="H1334" i="8"/>
  <c r="H1333" i="8"/>
  <c r="H1332" i="8"/>
  <c r="H1331" i="8"/>
  <c r="H1330" i="8"/>
  <c r="H1329" i="8"/>
  <c r="H1328" i="8"/>
  <c r="H1327" i="8"/>
  <c r="H1326" i="8"/>
  <c r="H1325" i="8"/>
  <c r="H1324" i="8"/>
  <c r="H1323" i="8"/>
  <c r="H1322" i="8"/>
  <c r="H1321" i="8"/>
  <c r="H1320" i="8"/>
  <c r="H1319" i="8"/>
  <c r="H1318" i="8"/>
  <c r="H1317" i="8"/>
  <c r="H1316" i="8"/>
  <c r="H1315" i="8"/>
  <c r="H1314" i="8"/>
  <c r="H1313" i="8"/>
  <c r="H1312" i="8"/>
  <c r="H1311" i="8"/>
  <c r="H1310" i="8"/>
  <c r="H1309" i="8"/>
  <c r="H1308" i="8"/>
  <c r="H1307" i="8"/>
  <c r="H1306" i="8"/>
  <c r="H1305" i="8"/>
  <c r="H1304" i="8"/>
  <c r="H1303" i="8"/>
  <c r="H1302" i="8"/>
  <c r="H1301" i="8"/>
  <c r="H1300" i="8"/>
  <c r="H1299" i="8"/>
  <c r="H1298" i="8"/>
  <c r="H1297" i="8"/>
  <c r="H1296" i="8"/>
  <c r="H1295" i="8"/>
  <c r="H1294" i="8"/>
  <c r="H1293" i="8"/>
  <c r="H1292" i="8"/>
  <c r="H1291" i="8"/>
  <c r="H1290" i="8"/>
  <c r="H1289" i="8"/>
  <c r="H1288" i="8"/>
  <c r="H1287" i="8"/>
  <c r="H1286" i="8"/>
  <c r="H1285" i="8"/>
  <c r="H1284" i="8"/>
  <c r="H1283" i="8"/>
  <c r="H1282" i="8"/>
  <c r="H1281" i="8"/>
  <c r="H1280" i="8"/>
  <c r="H1279" i="8"/>
  <c r="H1278" i="8"/>
  <c r="H1277" i="8"/>
  <c r="H1276" i="8"/>
  <c r="H1275" i="8"/>
  <c r="H1274" i="8"/>
  <c r="H1273" i="8"/>
  <c r="H1272" i="8"/>
  <c r="H1271" i="8"/>
  <c r="H1270" i="8"/>
  <c r="H1269" i="8"/>
  <c r="H1268" i="8"/>
  <c r="H1267" i="8"/>
  <c r="H1266" i="8"/>
  <c r="H1265" i="8"/>
  <c r="H1264" i="8"/>
  <c r="H1263" i="8"/>
  <c r="H1262" i="8"/>
  <c r="H1261" i="8"/>
  <c r="H1260" i="8"/>
  <c r="H1259" i="8"/>
  <c r="H1258" i="8"/>
  <c r="H1257" i="8"/>
  <c r="H1256" i="8"/>
  <c r="H1255" i="8"/>
  <c r="H1254" i="8"/>
  <c r="H1253" i="8"/>
  <c r="H1252" i="8"/>
  <c r="H1251" i="8"/>
  <c r="H1250" i="8"/>
  <c r="H1249" i="8"/>
  <c r="H1248" i="8"/>
  <c r="H1247" i="8"/>
  <c r="H1246" i="8"/>
  <c r="H1245" i="8"/>
  <c r="H1244" i="8"/>
  <c r="H1243" i="8"/>
  <c r="H1242" i="8"/>
  <c r="H1241" i="8"/>
  <c r="H1240" i="8"/>
  <c r="H1239" i="8"/>
  <c r="H1238" i="8"/>
  <c r="H1237" i="8"/>
  <c r="H1236" i="8"/>
  <c r="H1235" i="8"/>
  <c r="H1234" i="8"/>
  <c r="H1233" i="8"/>
  <c r="H1232" i="8"/>
  <c r="H1231" i="8"/>
  <c r="H1230" i="8"/>
  <c r="H1229" i="8"/>
  <c r="H1228" i="8"/>
  <c r="H1227" i="8"/>
  <c r="H1226" i="8"/>
  <c r="H1225" i="8"/>
  <c r="H1224" i="8"/>
  <c r="H1223" i="8"/>
  <c r="H1222" i="8"/>
  <c r="H1221" i="8"/>
  <c r="H1220" i="8"/>
  <c r="H1219" i="8"/>
  <c r="H1218" i="8"/>
  <c r="H1217" i="8"/>
  <c r="H1216" i="8"/>
  <c r="H1215" i="8"/>
  <c r="H1214" i="8"/>
  <c r="H1213" i="8"/>
  <c r="H1212" i="8"/>
  <c r="H1211" i="8"/>
  <c r="H1210" i="8"/>
  <c r="H1209" i="8"/>
  <c r="H1208" i="8"/>
  <c r="H1207" i="8"/>
  <c r="H1206" i="8"/>
  <c r="H1205" i="8"/>
  <c r="H1204" i="8"/>
  <c r="H1203" i="8"/>
  <c r="H1202" i="8"/>
  <c r="H1201" i="8"/>
  <c r="H1200" i="8"/>
  <c r="H1199" i="8"/>
  <c r="H1198" i="8"/>
  <c r="H1197" i="8"/>
  <c r="H1196" i="8"/>
  <c r="H1195" i="8"/>
  <c r="H1194" i="8"/>
  <c r="H1193" i="8"/>
  <c r="H1192" i="8"/>
  <c r="H1191" i="8"/>
  <c r="H1190" i="8"/>
  <c r="H1189" i="8"/>
  <c r="H1188" i="8"/>
  <c r="H1187" i="8"/>
  <c r="H1186" i="8"/>
  <c r="H1185" i="8"/>
  <c r="H1184" i="8"/>
  <c r="H1183" i="8"/>
  <c r="H1182" i="8"/>
  <c r="H1181" i="8"/>
  <c r="H1180" i="8"/>
  <c r="H1179" i="8"/>
  <c r="H1178" i="8"/>
  <c r="H1177" i="8"/>
  <c r="H1176" i="8"/>
  <c r="H1175" i="8"/>
  <c r="H1174" i="8"/>
  <c r="H1173" i="8"/>
  <c r="H1172" i="8"/>
  <c r="H1171" i="8"/>
  <c r="H1170" i="8"/>
  <c r="H1169" i="8"/>
  <c r="H1168" i="8"/>
  <c r="H1167" i="8"/>
  <c r="H1166" i="8"/>
  <c r="H1165" i="8"/>
  <c r="H1164" i="8"/>
  <c r="H1163" i="8"/>
  <c r="H1162" i="8"/>
  <c r="H1161" i="8"/>
  <c r="H1160" i="8"/>
  <c r="H1159" i="8"/>
  <c r="H1158" i="8"/>
  <c r="H1157" i="8"/>
  <c r="H1156" i="8"/>
  <c r="H1155" i="8"/>
  <c r="H1154" i="8"/>
  <c r="H1153" i="8"/>
  <c r="H1152" i="8"/>
  <c r="H1151" i="8"/>
  <c r="H1150" i="8"/>
  <c r="H1149" i="8"/>
  <c r="H1148" i="8"/>
  <c r="H1147" i="8"/>
  <c r="H1146" i="8"/>
  <c r="H1145" i="8"/>
  <c r="H1144" i="8"/>
  <c r="H1143" i="8"/>
  <c r="H1142" i="8"/>
  <c r="H1141" i="8"/>
  <c r="H1140" i="8"/>
  <c r="H1139" i="8"/>
  <c r="H1138" i="8"/>
  <c r="H1137" i="8"/>
  <c r="H1136" i="8"/>
  <c r="H1135" i="8"/>
  <c r="H1134" i="8"/>
  <c r="H1133" i="8"/>
  <c r="H1132" i="8"/>
  <c r="H1131" i="8"/>
  <c r="H1130" i="8"/>
  <c r="H1129" i="8"/>
  <c r="H1128" i="8"/>
  <c r="H1127" i="8"/>
  <c r="H1126" i="8"/>
  <c r="H1125" i="8"/>
  <c r="H1124" i="8"/>
  <c r="H1123" i="8"/>
  <c r="H1122" i="8"/>
  <c r="H1121" i="8"/>
  <c r="H1120" i="8"/>
  <c r="H1119" i="8"/>
  <c r="H1118" i="8"/>
  <c r="H1117" i="8"/>
  <c r="H1116" i="8"/>
  <c r="H1115" i="8"/>
  <c r="H1114" i="8"/>
  <c r="H1113" i="8"/>
  <c r="H1112" i="8"/>
  <c r="H1111" i="8"/>
  <c r="H1110" i="8"/>
  <c r="H1109" i="8"/>
  <c r="H1108" i="8"/>
  <c r="H1107" i="8"/>
  <c r="H1106" i="8"/>
  <c r="H1105" i="8"/>
  <c r="H1104" i="8"/>
  <c r="H1103" i="8"/>
  <c r="H1102" i="8"/>
  <c r="H1101" i="8"/>
  <c r="H1100" i="8"/>
  <c r="H1099" i="8"/>
  <c r="H1098" i="8"/>
  <c r="H1097" i="8"/>
  <c r="H1096" i="8"/>
  <c r="H1095" i="8"/>
  <c r="H1094" i="8"/>
  <c r="H1093" i="8"/>
  <c r="H1092" i="8"/>
  <c r="H1091" i="8"/>
  <c r="H1090" i="8"/>
  <c r="H1089" i="8"/>
  <c r="H1088" i="8"/>
  <c r="H1087" i="8"/>
  <c r="H1086" i="8"/>
  <c r="H1085" i="8"/>
  <c r="H1084" i="8"/>
  <c r="H1083" i="8"/>
  <c r="H1082" i="8"/>
  <c r="H1081" i="8"/>
  <c r="H1080" i="8"/>
  <c r="H1079" i="8"/>
  <c r="H1078" i="8"/>
  <c r="H1077" i="8"/>
  <c r="H1076" i="8"/>
  <c r="H1075" i="8"/>
  <c r="H1074" i="8"/>
  <c r="H1073" i="8"/>
  <c r="H1072" i="8"/>
  <c r="H1071" i="8"/>
  <c r="H1070" i="8"/>
  <c r="H1069" i="8"/>
  <c r="H1068" i="8"/>
  <c r="H1067" i="8"/>
  <c r="H1066" i="8"/>
  <c r="H1065" i="8"/>
  <c r="H1064" i="8"/>
  <c r="H1063" i="8"/>
  <c r="H1062" i="8"/>
  <c r="H1061" i="8"/>
  <c r="H1060" i="8"/>
  <c r="H1059" i="8"/>
  <c r="H1058" i="8"/>
  <c r="H1057" i="8"/>
  <c r="H1056" i="8"/>
  <c r="H1055" i="8"/>
  <c r="H1054" i="8"/>
  <c r="H1053" i="8"/>
  <c r="H1052" i="8"/>
  <c r="H1051" i="8"/>
  <c r="H1050" i="8"/>
  <c r="H1049" i="8"/>
  <c r="H1048" i="8"/>
  <c r="H1047" i="8"/>
  <c r="H1046" i="8"/>
  <c r="H1045" i="8"/>
  <c r="H1044" i="8"/>
  <c r="H1043" i="8"/>
  <c r="H1042" i="8"/>
  <c r="H1041" i="8"/>
  <c r="H1040" i="8"/>
  <c r="H1039" i="8"/>
  <c r="H1038" i="8"/>
  <c r="H1037" i="8"/>
  <c r="H1036" i="8"/>
  <c r="H1035" i="8"/>
  <c r="H1034" i="8"/>
  <c r="H1033" i="8"/>
  <c r="H1032" i="8"/>
  <c r="H1031" i="8"/>
  <c r="H1030" i="8"/>
  <c r="H1029" i="8"/>
  <c r="H1028" i="8"/>
  <c r="H1027" i="8"/>
  <c r="H1026" i="8"/>
  <c r="H1025" i="8"/>
  <c r="H1024" i="8"/>
  <c r="H1023" i="8"/>
  <c r="H1022" i="8"/>
  <c r="H1021" i="8"/>
  <c r="H1020" i="8"/>
  <c r="H1019" i="8"/>
  <c r="H1018" i="8"/>
  <c r="H1017" i="8"/>
  <c r="H1016" i="8"/>
  <c r="H1015" i="8"/>
  <c r="H1014" i="8"/>
  <c r="H1013" i="8"/>
  <c r="H1012" i="8"/>
  <c r="H1011" i="8"/>
  <c r="H1010" i="8"/>
  <c r="H1009" i="8"/>
  <c r="H1008" i="8"/>
  <c r="H1007" i="8"/>
  <c r="H1006" i="8"/>
  <c r="H1005" i="8"/>
  <c r="H1004" i="8"/>
  <c r="H1003" i="8"/>
  <c r="H1002" i="8"/>
  <c r="H1001" i="8"/>
  <c r="H1000" i="8"/>
  <c r="H999" i="8"/>
  <c r="H998" i="8"/>
  <c r="H997" i="8"/>
  <c r="H996" i="8"/>
  <c r="H995" i="8"/>
  <c r="H994" i="8"/>
  <c r="H993" i="8"/>
  <c r="H992" i="8"/>
  <c r="H991" i="8"/>
  <c r="H990" i="8"/>
  <c r="H989" i="8"/>
  <c r="H988" i="8"/>
  <c r="H987" i="8"/>
  <c r="H986" i="8"/>
  <c r="H985" i="8"/>
  <c r="H984" i="8"/>
  <c r="H983" i="8"/>
  <c r="H982" i="8"/>
  <c r="H981" i="8"/>
  <c r="H980" i="8"/>
  <c r="H979" i="8"/>
  <c r="H978" i="8"/>
  <c r="H977" i="8"/>
  <c r="H976" i="8"/>
  <c r="H975" i="8"/>
  <c r="H974" i="8"/>
  <c r="H973" i="8"/>
  <c r="H972" i="8"/>
  <c r="H971" i="8"/>
  <c r="H970" i="8"/>
  <c r="H969" i="8"/>
  <c r="H968" i="8"/>
  <c r="H967" i="8"/>
  <c r="H966" i="8"/>
  <c r="H965" i="8"/>
  <c r="H964" i="8"/>
  <c r="H963" i="8"/>
  <c r="H962" i="8"/>
  <c r="H961" i="8"/>
  <c r="H960" i="8"/>
  <c r="H959" i="8"/>
  <c r="H958" i="8"/>
  <c r="H957" i="8"/>
  <c r="H956" i="8"/>
  <c r="H955" i="8"/>
  <c r="H954" i="8"/>
  <c r="H953" i="8"/>
  <c r="H952" i="8"/>
  <c r="H951" i="8"/>
  <c r="H950" i="8"/>
  <c r="H949" i="8"/>
  <c r="H948" i="8"/>
  <c r="H947" i="8"/>
  <c r="H946" i="8"/>
  <c r="H945" i="8"/>
  <c r="H944" i="8"/>
  <c r="H943" i="8"/>
  <c r="H942" i="8"/>
  <c r="H941" i="8"/>
  <c r="H940" i="8"/>
  <c r="H939" i="8"/>
  <c r="H938" i="8"/>
  <c r="H937" i="8"/>
  <c r="H936" i="8"/>
  <c r="H935" i="8"/>
  <c r="H934" i="8"/>
  <c r="H933" i="8"/>
  <c r="H932" i="8"/>
  <c r="H931" i="8"/>
  <c r="H930" i="8"/>
  <c r="H929" i="8"/>
  <c r="H928" i="8"/>
  <c r="H927" i="8"/>
  <c r="H926" i="8"/>
  <c r="H925" i="8"/>
  <c r="H924" i="8"/>
  <c r="H923" i="8"/>
  <c r="H922" i="8"/>
  <c r="H921" i="8"/>
  <c r="H920" i="8"/>
  <c r="H919" i="8"/>
  <c r="H918" i="8"/>
  <c r="H917" i="8"/>
  <c r="H916" i="8"/>
  <c r="H915" i="8"/>
  <c r="H914" i="8"/>
  <c r="H913" i="8"/>
  <c r="H912" i="8"/>
  <c r="H911" i="8"/>
  <c r="H910" i="8"/>
  <c r="H909" i="8"/>
  <c r="H908" i="8"/>
  <c r="H907" i="8"/>
  <c r="H906" i="8"/>
  <c r="H905" i="8"/>
  <c r="H904" i="8"/>
  <c r="H903" i="8"/>
  <c r="H902" i="8"/>
  <c r="H901" i="8"/>
  <c r="H900" i="8"/>
  <c r="H899" i="8"/>
  <c r="H898" i="8"/>
  <c r="H897" i="8"/>
  <c r="H896" i="8"/>
  <c r="H895" i="8"/>
  <c r="H894" i="8"/>
  <c r="H893" i="8"/>
  <c r="H892" i="8"/>
  <c r="H891" i="8"/>
  <c r="H890" i="8"/>
  <c r="H889" i="8"/>
  <c r="H888" i="8"/>
  <c r="H887" i="8"/>
  <c r="H886" i="8"/>
  <c r="H885" i="8"/>
  <c r="H884" i="8"/>
  <c r="H883" i="8"/>
  <c r="H882" i="8"/>
  <c r="H881" i="8"/>
  <c r="H880" i="8"/>
  <c r="H879" i="8"/>
  <c r="H878" i="8"/>
  <c r="H877" i="8"/>
  <c r="H876" i="8"/>
  <c r="H875" i="8"/>
  <c r="H874" i="8"/>
  <c r="H873" i="8"/>
  <c r="H872" i="8"/>
  <c r="H871" i="8"/>
  <c r="H870" i="8"/>
  <c r="H869" i="8"/>
  <c r="H868" i="8"/>
  <c r="H867" i="8"/>
  <c r="H866" i="8"/>
  <c r="H865" i="8"/>
  <c r="H864" i="8"/>
  <c r="H863" i="8"/>
  <c r="H862" i="8"/>
  <c r="H861" i="8"/>
  <c r="H860" i="8"/>
  <c r="H859" i="8"/>
  <c r="H858" i="8"/>
  <c r="H857" i="8"/>
  <c r="H856" i="8"/>
  <c r="H855" i="8"/>
  <c r="H854" i="8"/>
  <c r="H853" i="8"/>
  <c r="H852" i="8"/>
  <c r="H851" i="8"/>
  <c r="H850" i="8"/>
  <c r="H849" i="8"/>
  <c r="H848" i="8"/>
  <c r="H847" i="8"/>
  <c r="H846" i="8"/>
  <c r="H845" i="8"/>
  <c r="H844" i="8"/>
  <c r="H843" i="8"/>
  <c r="H842" i="8"/>
  <c r="H841" i="8"/>
  <c r="H840" i="8"/>
  <c r="H839" i="8"/>
  <c r="H838" i="8"/>
  <c r="H837" i="8"/>
  <c r="H836" i="8"/>
  <c r="H835" i="8"/>
  <c r="H834" i="8"/>
  <c r="H833" i="8"/>
  <c r="H832" i="8"/>
  <c r="H831" i="8"/>
  <c r="H830" i="8"/>
  <c r="H829" i="8"/>
  <c r="H828" i="8"/>
  <c r="H827" i="8"/>
  <c r="H826" i="8"/>
  <c r="H825" i="8"/>
  <c r="H824" i="8"/>
  <c r="H823" i="8"/>
  <c r="H822" i="8"/>
  <c r="H821" i="8"/>
  <c r="H820" i="8"/>
  <c r="H819" i="8"/>
  <c r="H818" i="8"/>
  <c r="H817" i="8"/>
  <c r="H816" i="8"/>
  <c r="H815" i="8"/>
  <c r="H814" i="8"/>
  <c r="H813" i="8"/>
  <c r="CQ812" i="8"/>
  <c r="CP812" i="8"/>
  <c r="CO812" i="8"/>
  <c r="CN812" i="8"/>
  <c r="CM812" i="8"/>
  <c r="CL812" i="8"/>
  <c r="CI812" i="8"/>
  <c r="CH812" i="8"/>
  <c r="CG812" i="8"/>
  <c r="CF812" i="8"/>
  <c r="CE812" i="8"/>
  <c r="CD812" i="8"/>
  <c r="CA812" i="8"/>
  <c r="BZ812" i="8"/>
  <c r="BY812" i="8"/>
  <c r="BX812" i="8"/>
  <c r="BV812" i="8"/>
  <c r="BU812" i="8"/>
  <c r="BT812" i="8"/>
  <c r="BS812" i="8"/>
  <c r="BQ812" i="8"/>
  <c r="BP812" i="8"/>
  <c r="BO812" i="8"/>
  <c r="BN812" i="8"/>
  <c r="BL812" i="8"/>
  <c r="BK812" i="8"/>
  <c r="BJ812" i="8"/>
  <c r="BI812" i="8"/>
  <c r="BG812" i="8"/>
  <c r="BF812" i="8"/>
  <c r="BE812" i="8"/>
  <c r="BD812" i="8"/>
  <c r="BB812" i="8"/>
  <c r="BA812" i="8"/>
  <c r="AZ812" i="8"/>
  <c r="AY812" i="8"/>
  <c r="AV812" i="8"/>
  <c r="AU812" i="8"/>
  <c r="AT812" i="8"/>
  <c r="AS812" i="8"/>
  <c r="AR812" i="8"/>
  <c r="AQ812" i="8"/>
  <c r="AM812" i="8"/>
  <c r="AL812" i="8"/>
  <c r="AK812" i="8"/>
  <c r="AJ812" i="8"/>
  <c r="AI812" i="8"/>
  <c r="AH812" i="8"/>
  <c r="AC812" i="8"/>
  <c r="AB812" i="8"/>
  <c r="AA812" i="8"/>
  <c r="Z812" i="8"/>
  <c r="Y812" i="8"/>
  <c r="X812" i="8"/>
  <c r="U812" i="8"/>
  <c r="T812" i="8"/>
  <c r="S812" i="8"/>
  <c r="R812" i="8"/>
  <c r="Q812" i="8"/>
  <c r="P812" i="8"/>
  <c r="H812" i="8"/>
  <c r="CQ811" i="8"/>
  <c r="CP811" i="8"/>
  <c r="CO811" i="8"/>
  <c r="CN811" i="8"/>
  <c r="CM811" i="8"/>
  <c r="CL811" i="8"/>
  <c r="CI811" i="8"/>
  <c r="CH811" i="8"/>
  <c r="CG811" i="8"/>
  <c r="CF811" i="8"/>
  <c r="CE811" i="8"/>
  <c r="CD811" i="8"/>
  <c r="CA811" i="8"/>
  <c r="BZ811" i="8"/>
  <c r="BY811" i="8"/>
  <c r="BX811" i="8"/>
  <c r="BV811" i="8"/>
  <c r="BU811" i="8"/>
  <c r="BT811" i="8"/>
  <c r="BS811" i="8"/>
  <c r="BQ811" i="8"/>
  <c r="BP811" i="8"/>
  <c r="BO811" i="8"/>
  <c r="BN811" i="8"/>
  <c r="BL811" i="8"/>
  <c r="BK811" i="8"/>
  <c r="BJ811" i="8"/>
  <c r="BI811" i="8"/>
  <c r="BG811" i="8"/>
  <c r="BF811" i="8"/>
  <c r="BE811" i="8"/>
  <c r="BD811" i="8"/>
  <c r="BB811" i="8"/>
  <c r="BA811" i="8"/>
  <c r="AZ811" i="8"/>
  <c r="AY811" i="8"/>
  <c r="AV811" i="8"/>
  <c r="AU811" i="8"/>
  <c r="AT811" i="8"/>
  <c r="AS811" i="8"/>
  <c r="AR811" i="8"/>
  <c r="AQ811" i="8"/>
  <c r="AM811" i="8"/>
  <c r="AL811" i="8"/>
  <c r="AK811" i="8"/>
  <c r="AJ811" i="8"/>
  <c r="AI811" i="8"/>
  <c r="AH811" i="8"/>
  <c r="AC811" i="8"/>
  <c r="AB811" i="8"/>
  <c r="AA811" i="8"/>
  <c r="Z811" i="8"/>
  <c r="Y811" i="8"/>
  <c r="X811" i="8"/>
  <c r="U811" i="8"/>
  <c r="T811" i="8"/>
  <c r="S811" i="8"/>
  <c r="R811" i="8"/>
  <c r="Q811" i="8"/>
  <c r="P811" i="8"/>
  <c r="H811" i="8"/>
  <c r="CQ810" i="8"/>
  <c r="CP810" i="8"/>
  <c r="CO810" i="8"/>
  <c r="CN810" i="8"/>
  <c r="CM810" i="8"/>
  <c r="CL810" i="8"/>
  <c r="CI810" i="8"/>
  <c r="CH810" i="8"/>
  <c r="CG810" i="8"/>
  <c r="CF810" i="8"/>
  <c r="CE810" i="8"/>
  <c r="CD810" i="8"/>
  <c r="CA810" i="8"/>
  <c r="BZ810" i="8"/>
  <c r="BY810" i="8"/>
  <c r="BX810" i="8"/>
  <c r="BV810" i="8"/>
  <c r="BU810" i="8"/>
  <c r="BT810" i="8"/>
  <c r="BS810" i="8"/>
  <c r="BQ810" i="8"/>
  <c r="BP810" i="8"/>
  <c r="BO810" i="8"/>
  <c r="BN810" i="8"/>
  <c r="BL810" i="8"/>
  <c r="BK810" i="8"/>
  <c r="BJ810" i="8"/>
  <c r="BI810" i="8"/>
  <c r="BG810" i="8"/>
  <c r="BF810" i="8"/>
  <c r="BE810" i="8"/>
  <c r="BD810" i="8"/>
  <c r="BB810" i="8"/>
  <c r="BA810" i="8"/>
  <c r="AZ810" i="8"/>
  <c r="AY810" i="8"/>
  <c r="AV810" i="8"/>
  <c r="AU810" i="8"/>
  <c r="AT810" i="8"/>
  <c r="AS810" i="8"/>
  <c r="AR810" i="8"/>
  <c r="AQ810" i="8"/>
  <c r="AM810" i="8"/>
  <c r="AL810" i="8"/>
  <c r="AK810" i="8"/>
  <c r="AJ810" i="8"/>
  <c r="AI810" i="8"/>
  <c r="AH810" i="8"/>
  <c r="AC810" i="8"/>
  <c r="AB810" i="8"/>
  <c r="AA810" i="8"/>
  <c r="Z810" i="8"/>
  <c r="Y810" i="8"/>
  <c r="X810" i="8"/>
  <c r="U810" i="8"/>
  <c r="T810" i="8"/>
  <c r="S810" i="8"/>
  <c r="R810" i="8"/>
  <c r="Q810" i="8"/>
  <c r="P810" i="8"/>
  <c r="H810" i="8"/>
  <c r="CQ809" i="8"/>
  <c r="CP809" i="8"/>
  <c r="CO809" i="8"/>
  <c r="CN809" i="8"/>
  <c r="CM809" i="8"/>
  <c r="CL809" i="8"/>
  <c r="CI809" i="8"/>
  <c r="CH809" i="8"/>
  <c r="CG809" i="8"/>
  <c r="CF809" i="8"/>
  <c r="CE809" i="8"/>
  <c r="CD809" i="8"/>
  <c r="CA809" i="8"/>
  <c r="BZ809" i="8"/>
  <c r="BY809" i="8"/>
  <c r="BX809" i="8"/>
  <c r="BV809" i="8"/>
  <c r="BU809" i="8"/>
  <c r="BT809" i="8"/>
  <c r="BS809" i="8"/>
  <c r="BQ809" i="8"/>
  <c r="BP809" i="8"/>
  <c r="BO809" i="8"/>
  <c r="BN809" i="8"/>
  <c r="BL809" i="8"/>
  <c r="BK809" i="8"/>
  <c r="BJ809" i="8"/>
  <c r="BI809" i="8"/>
  <c r="BG809" i="8"/>
  <c r="BF809" i="8"/>
  <c r="BE809" i="8"/>
  <c r="BD809" i="8"/>
  <c r="BB809" i="8"/>
  <c r="BA809" i="8"/>
  <c r="AZ809" i="8"/>
  <c r="AY809" i="8"/>
  <c r="AV809" i="8"/>
  <c r="AU809" i="8"/>
  <c r="AT809" i="8"/>
  <c r="AS809" i="8"/>
  <c r="AR809" i="8"/>
  <c r="AQ809" i="8"/>
  <c r="AM809" i="8"/>
  <c r="AL809" i="8"/>
  <c r="AK809" i="8"/>
  <c r="AJ809" i="8"/>
  <c r="AI809" i="8"/>
  <c r="AH809" i="8"/>
  <c r="AC809" i="8"/>
  <c r="AB809" i="8"/>
  <c r="AA809" i="8"/>
  <c r="Z809" i="8"/>
  <c r="Y809" i="8"/>
  <c r="X809" i="8"/>
  <c r="U809" i="8"/>
  <c r="T809" i="8"/>
  <c r="S809" i="8"/>
  <c r="R809" i="8"/>
  <c r="Q809" i="8"/>
  <c r="P809" i="8"/>
  <c r="H809" i="8"/>
  <c r="CQ808" i="8"/>
  <c r="CP808" i="8"/>
  <c r="CO808" i="8"/>
  <c r="CN808" i="8"/>
  <c r="CM808" i="8"/>
  <c r="CL808" i="8"/>
  <c r="CI808" i="8"/>
  <c r="CH808" i="8"/>
  <c r="CG808" i="8"/>
  <c r="CF808" i="8"/>
  <c r="CE808" i="8"/>
  <c r="CD808" i="8"/>
  <c r="CA808" i="8"/>
  <c r="BZ808" i="8"/>
  <c r="BY808" i="8"/>
  <c r="BX808" i="8"/>
  <c r="BV808" i="8"/>
  <c r="BU808" i="8"/>
  <c r="BT808" i="8"/>
  <c r="BS808" i="8"/>
  <c r="BQ808" i="8"/>
  <c r="BP808" i="8"/>
  <c r="BO808" i="8"/>
  <c r="BN808" i="8"/>
  <c r="BL808" i="8"/>
  <c r="BK808" i="8"/>
  <c r="BJ808" i="8"/>
  <c r="BI808" i="8"/>
  <c r="BG808" i="8"/>
  <c r="BF808" i="8"/>
  <c r="BE808" i="8"/>
  <c r="BD808" i="8"/>
  <c r="BB808" i="8"/>
  <c r="BA808" i="8"/>
  <c r="AZ808" i="8"/>
  <c r="AY808" i="8"/>
  <c r="AV808" i="8"/>
  <c r="AU808" i="8"/>
  <c r="AT808" i="8"/>
  <c r="AS808" i="8"/>
  <c r="AR808" i="8"/>
  <c r="AQ808" i="8"/>
  <c r="AM808" i="8"/>
  <c r="AL808" i="8"/>
  <c r="AK808" i="8"/>
  <c r="AJ808" i="8"/>
  <c r="AI808" i="8"/>
  <c r="AH808" i="8"/>
  <c r="AC808" i="8"/>
  <c r="AB808" i="8"/>
  <c r="AA808" i="8"/>
  <c r="Z808" i="8"/>
  <c r="Y808" i="8"/>
  <c r="X808" i="8"/>
  <c r="U808" i="8"/>
  <c r="T808" i="8"/>
  <c r="S808" i="8"/>
  <c r="R808" i="8"/>
  <c r="Q808" i="8"/>
  <c r="P808" i="8"/>
  <c r="H808" i="8"/>
  <c r="CQ807" i="8"/>
  <c r="CP807" i="8"/>
  <c r="CO807" i="8"/>
  <c r="CN807" i="8"/>
  <c r="CM807" i="8"/>
  <c r="CL807" i="8"/>
  <c r="CI807" i="8"/>
  <c r="CH807" i="8"/>
  <c r="CG807" i="8"/>
  <c r="CF807" i="8"/>
  <c r="CE807" i="8"/>
  <c r="CD807" i="8"/>
  <c r="CA807" i="8"/>
  <c r="BZ807" i="8"/>
  <c r="BY807" i="8"/>
  <c r="BX807" i="8"/>
  <c r="BV807" i="8"/>
  <c r="BU807" i="8"/>
  <c r="BT807" i="8"/>
  <c r="BS807" i="8"/>
  <c r="BQ807" i="8"/>
  <c r="BP807" i="8"/>
  <c r="BO807" i="8"/>
  <c r="BN807" i="8"/>
  <c r="BL807" i="8"/>
  <c r="BK807" i="8"/>
  <c r="BJ807" i="8"/>
  <c r="BI807" i="8"/>
  <c r="BG807" i="8"/>
  <c r="BF807" i="8"/>
  <c r="BE807" i="8"/>
  <c r="BD807" i="8"/>
  <c r="BB807" i="8"/>
  <c r="BA807" i="8"/>
  <c r="AZ807" i="8"/>
  <c r="AY807" i="8"/>
  <c r="AV807" i="8"/>
  <c r="AU807" i="8"/>
  <c r="AT807" i="8"/>
  <c r="AS807" i="8"/>
  <c r="AR807" i="8"/>
  <c r="AQ807" i="8"/>
  <c r="AM807" i="8"/>
  <c r="AL807" i="8"/>
  <c r="AK807" i="8"/>
  <c r="AJ807" i="8"/>
  <c r="AI807" i="8"/>
  <c r="AH807" i="8"/>
  <c r="AC807" i="8"/>
  <c r="AB807" i="8"/>
  <c r="AA807" i="8"/>
  <c r="Z807" i="8"/>
  <c r="Y807" i="8"/>
  <c r="X807" i="8"/>
  <c r="U807" i="8"/>
  <c r="T807" i="8"/>
  <c r="S807" i="8"/>
  <c r="R807" i="8"/>
  <c r="Q807" i="8"/>
  <c r="P807" i="8"/>
  <c r="H807" i="8"/>
  <c r="CQ806" i="8"/>
  <c r="CP806" i="8"/>
  <c r="CO806" i="8"/>
  <c r="CN806" i="8"/>
  <c r="CM806" i="8"/>
  <c r="CL806" i="8"/>
  <c r="CI806" i="8"/>
  <c r="CH806" i="8"/>
  <c r="CG806" i="8"/>
  <c r="CF806" i="8"/>
  <c r="CE806" i="8"/>
  <c r="CD806" i="8"/>
  <c r="CA806" i="8"/>
  <c r="BZ806" i="8"/>
  <c r="BY806" i="8"/>
  <c r="BX806" i="8"/>
  <c r="BV806" i="8"/>
  <c r="BU806" i="8"/>
  <c r="BT806" i="8"/>
  <c r="BS806" i="8"/>
  <c r="BQ806" i="8"/>
  <c r="BP806" i="8"/>
  <c r="BO806" i="8"/>
  <c r="BN806" i="8"/>
  <c r="BL806" i="8"/>
  <c r="BK806" i="8"/>
  <c r="BJ806" i="8"/>
  <c r="BI806" i="8"/>
  <c r="BG806" i="8"/>
  <c r="BF806" i="8"/>
  <c r="BE806" i="8"/>
  <c r="BD806" i="8"/>
  <c r="BB806" i="8"/>
  <c r="BA806" i="8"/>
  <c r="AZ806" i="8"/>
  <c r="AY806" i="8"/>
  <c r="AV806" i="8"/>
  <c r="AU806" i="8"/>
  <c r="AT806" i="8"/>
  <c r="AS806" i="8"/>
  <c r="AR806" i="8"/>
  <c r="AQ806" i="8"/>
  <c r="AM806" i="8"/>
  <c r="AL806" i="8"/>
  <c r="AK806" i="8"/>
  <c r="AJ806" i="8"/>
  <c r="AI806" i="8"/>
  <c r="AH806" i="8"/>
  <c r="AC806" i="8"/>
  <c r="AB806" i="8"/>
  <c r="AA806" i="8"/>
  <c r="Z806" i="8"/>
  <c r="Y806" i="8"/>
  <c r="X806" i="8"/>
  <c r="U806" i="8"/>
  <c r="T806" i="8"/>
  <c r="S806" i="8"/>
  <c r="R806" i="8"/>
  <c r="Q806" i="8"/>
  <c r="P806" i="8"/>
  <c r="H806" i="8"/>
  <c r="CQ805" i="8"/>
  <c r="CP805" i="8"/>
  <c r="CO805" i="8"/>
  <c r="CN805" i="8"/>
  <c r="CM805" i="8"/>
  <c r="CL805" i="8"/>
  <c r="CI805" i="8"/>
  <c r="CH805" i="8"/>
  <c r="CG805" i="8"/>
  <c r="CF805" i="8"/>
  <c r="CE805" i="8"/>
  <c r="CD805" i="8"/>
  <c r="CA805" i="8"/>
  <c r="BZ805" i="8"/>
  <c r="BY805" i="8"/>
  <c r="BX805" i="8"/>
  <c r="BV805" i="8"/>
  <c r="BU805" i="8"/>
  <c r="BT805" i="8"/>
  <c r="BS805" i="8"/>
  <c r="BQ805" i="8"/>
  <c r="BP805" i="8"/>
  <c r="BO805" i="8"/>
  <c r="BN805" i="8"/>
  <c r="BL805" i="8"/>
  <c r="BK805" i="8"/>
  <c r="BJ805" i="8"/>
  <c r="BI805" i="8"/>
  <c r="BG805" i="8"/>
  <c r="BF805" i="8"/>
  <c r="BE805" i="8"/>
  <c r="BD805" i="8"/>
  <c r="BB805" i="8"/>
  <c r="BA805" i="8"/>
  <c r="AZ805" i="8"/>
  <c r="AY805" i="8"/>
  <c r="AV805" i="8"/>
  <c r="AU805" i="8"/>
  <c r="AT805" i="8"/>
  <c r="AS805" i="8"/>
  <c r="AR805" i="8"/>
  <c r="AQ805" i="8"/>
  <c r="AM805" i="8"/>
  <c r="AL805" i="8"/>
  <c r="AK805" i="8"/>
  <c r="AJ805" i="8"/>
  <c r="AI805" i="8"/>
  <c r="AH805" i="8"/>
  <c r="AC805" i="8"/>
  <c r="AB805" i="8"/>
  <c r="AA805" i="8"/>
  <c r="Z805" i="8"/>
  <c r="Y805" i="8"/>
  <c r="X805" i="8"/>
  <c r="U805" i="8"/>
  <c r="T805" i="8"/>
  <c r="S805" i="8"/>
  <c r="R805" i="8"/>
  <c r="Q805" i="8"/>
  <c r="P805" i="8"/>
  <c r="H805" i="8"/>
  <c r="CQ804" i="8"/>
  <c r="CP804" i="8"/>
  <c r="CO804" i="8"/>
  <c r="CN804" i="8"/>
  <c r="CM804" i="8"/>
  <c r="CL804" i="8"/>
  <c r="CI804" i="8"/>
  <c r="CH804" i="8"/>
  <c r="CG804" i="8"/>
  <c r="CF804" i="8"/>
  <c r="CE804" i="8"/>
  <c r="CD804" i="8"/>
  <c r="CA804" i="8"/>
  <c r="BZ804" i="8"/>
  <c r="BY804" i="8"/>
  <c r="BX804" i="8"/>
  <c r="BV804" i="8"/>
  <c r="BU804" i="8"/>
  <c r="BT804" i="8"/>
  <c r="BS804" i="8"/>
  <c r="BQ804" i="8"/>
  <c r="BP804" i="8"/>
  <c r="BO804" i="8"/>
  <c r="BN804" i="8"/>
  <c r="BL804" i="8"/>
  <c r="BK804" i="8"/>
  <c r="BJ804" i="8"/>
  <c r="BI804" i="8"/>
  <c r="BG804" i="8"/>
  <c r="BF804" i="8"/>
  <c r="BE804" i="8"/>
  <c r="BD804" i="8"/>
  <c r="BB804" i="8"/>
  <c r="BA804" i="8"/>
  <c r="AZ804" i="8"/>
  <c r="AY804" i="8"/>
  <c r="AV804" i="8"/>
  <c r="AU804" i="8"/>
  <c r="AT804" i="8"/>
  <c r="AS804" i="8"/>
  <c r="AR804" i="8"/>
  <c r="AQ804" i="8"/>
  <c r="AM804" i="8"/>
  <c r="AL804" i="8"/>
  <c r="AK804" i="8"/>
  <c r="AJ804" i="8"/>
  <c r="AI804" i="8"/>
  <c r="AH804" i="8"/>
  <c r="AC804" i="8"/>
  <c r="AB804" i="8"/>
  <c r="AA804" i="8"/>
  <c r="Z804" i="8"/>
  <c r="Y804" i="8"/>
  <c r="X804" i="8"/>
  <c r="U804" i="8"/>
  <c r="T804" i="8"/>
  <c r="S804" i="8"/>
  <c r="R804" i="8"/>
  <c r="Q804" i="8"/>
  <c r="P804" i="8"/>
  <c r="H804" i="8"/>
  <c r="CQ803" i="8"/>
  <c r="CP803" i="8"/>
  <c r="CO803" i="8"/>
  <c r="CN803" i="8"/>
  <c r="CM803" i="8"/>
  <c r="CL803" i="8"/>
  <c r="CI803" i="8"/>
  <c r="CH803" i="8"/>
  <c r="CG803" i="8"/>
  <c r="CF803" i="8"/>
  <c r="CE803" i="8"/>
  <c r="CD803" i="8"/>
  <c r="CA803" i="8"/>
  <c r="BZ803" i="8"/>
  <c r="BY803" i="8"/>
  <c r="BX803" i="8"/>
  <c r="BV803" i="8"/>
  <c r="BU803" i="8"/>
  <c r="BT803" i="8"/>
  <c r="BS803" i="8"/>
  <c r="BQ803" i="8"/>
  <c r="BP803" i="8"/>
  <c r="BO803" i="8"/>
  <c r="BN803" i="8"/>
  <c r="BL803" i="8"/>
  <c r="BK803" i="8"/>
  <c r="BJ803" i="8"/>
  <c r="BI803" i="8"/>
  <c r="BG803" i="8"/>
  <c r="BF803" i="8"/>
  <c r="BE803" i="8"/>
  <c r="BD803" i="8"/>
  <c r="BB803" i="8"/>
  <c r="BA803" i="8"/>
  <c r="AZ803" i="8"/>
  <c r="AY803" i="8"/>
  <c r="AV803" i="8"/>
  <c r="AU803" i="8"/>
  <c r="AT803" i="8"/>
  <c r="AS803" i="8"/>
  <c r="AR803" i="8"/>
  <c r="AQ803" i="8"/>
  <c r="AM803" i="8"/>
  <c r="AL803" i="8"/>
  <c r="AK803" i="8"/>
  <c r="AJ803" i="8"/>
  <c r="AI803" i="8"/>
  <c r="AH803" i="8"/>
  <c r="AC803" i="8"/>
  <c r="AB803" i="8"/>
  <c r="AA803" i="8"/>
  <c r="Z803" i="8"/>
  <c r="Y803" i="8"/>
  <c r="X803" i="8"/>
  <c r="U803" i="8"/>
  <c r="T803" i="8"/>
  <c r="S803" i="8"/>
  <c r="R803" i="8"/>
  <c r="Q803" i="8"/>
  <c r="P803" i="8"/>
  <c r="H803" i="8"/>
  <c r="CQ802" i="8"/>
  <c r="CP802" i="8"/>
  <c r="CO802" i="8"/>
  <c r="CN802" i="8"/>
  <c r="CM802" i="8"/>
  <c r="CL802" i="8"/>
  <c r="CI802" i="8"/>
  <c r="CH802" i="8"/>
  <c r="CG802" i="8"/>
  <c r="CF802" i="8"/>
  <c r="CE802" i="8"/>
  <c r="CD802" i="8"/>
  <c r="CA802" i="8"/>
  <c r="BZ802" i="8"/>
  <c r="BY802" i="8"/>
  <c r="BX802" i="8"/>
  <c r="BV802" i="8"/>
  <c r="BU802" i="8"/>
  <c r="BT802" i="8"/>
  <c r="BS802" i="8"/>
  <c r="BQ802" i="8"/>
  <c r="BP802" i="8"/>
  <c r="BO802" i="8"/>
  <c r="BN802" i="8"/>
  <c r="BL802" i="8"/>
  <c r="BK802" i="8"/>
  <c r="BJ802" i="8"/>
  <c r="BI802" i="8"/>
  <c r="BG802" i="8"/>
  <c r="BF802" i="8"/>
  <c r="BE802" i="8"/>
  <c r="BD802" i="8"/>
  <c r="BB802" i="8"/>
  <c r="BA802" i="8"/>
  <c r="AZ802" i="8"/>
  <c r="AY802" i="8"/>
  <c r="AV802" i="8"/>
  <c r="AU802" i="8"/>
  <c r="AT802" i="8"/>
  <c r="AS802" i="8"/>
  <c r="AR802" i="8"/>
  <c r="AQ802" i="8"/>
  <c r="AM802" i="8"/>
  <c r="AL802" i="8"/>
  <c r="AK802" i="8"/>
  <c r="AJ802" i="8"/>
  <c r="AI802" i="8"/>
  <c r="AH802" i="8"/>
  <c r="AC802" i="8"/>
  <c r="AB802" i="8"/>
  <c r="AA802" i="8"/>
  <c r="Z802" i="8"/>
  <c r="Y802" i="8"/>
  <c r="X802" i="8"/>
  <c r="U802" i="8"/>
  <c r="T802" i="8"/>
  <c r="S802" i="8"/>
  <c r="R802" i="8"/>
  <c r="Q802" i="8"/>
  <c r="P802" i="8"/>
  <c r="H802" i="8"/>
  <c r="CQ801" i="8"/>
  <c r="CP801" i="8"/>
  <c r="CO801" i="8"/>
  <c r="CN801" i="8"/>
  <c r="CM801" i="8"/>
  <c r="CL801" i="8"/>
  <c r="CI801" i="8"/>
  <c r="CH801" i="8"/>
  <c r="CG801" i="8"/>
  <c r="CF801" i="8"/>
  <c r="CE801" i="8"/>
  <c r="CD801" i="8"/>
  <c r="CA801" i="8"/>
  <c r="BZ801" i="8"/>
  <c r="BY801" i="8"/>
  <c r="BX801" i="8"/>
  <c r="BV801" i="8"/>
  <c r="BU801" i="8"/>
  <c r="BT801" i="8"/>
  <c r="BS801" i="8"/>
  <c r="BQ801" i="8"/>
  <c r="BP801" i="8"/>
  <c r="BO801" i="8"/>
  <c r="BN801" i="8"/>
  <c r="BL801" i="8"/>
  <c r="BK801" i="8"/>
  <c r="BJ801" i="8"/>
  <c r="BI801" i="8"/>
  <c r="BG801" i="8"/>
  <c r="BF801" i="8"/>
  <c r="BE801" i="8"/>
  <c r="BD801" i="8"/>
  <c r="BB801" i="8"/>
  <c r="BA801" i="8"/>
  <c r="AZ801" i="8"/>
  <c r="AY801" i="8"/>
  <c r="AV801" i="8"/>
  <c r="AU801" i="8"/>
  <c r="AT801" i="8"/>
  <c r="AS801" i="8"/>
  <c r="AR801" i="8"/>
  <c r="AQ801" i="8"/>
  <c r="AM801" i="8"/>
  <c r="AL801" i="8"/>
  <c r="AK801" i="8"/>
  <c r="AJ801" i="8"/>
  <c r="AI801" i="8"/>
  <c r="AH801" i="8"/>
  <c r="AC801" i="8"/>
  <c r="AB801" i="8"/>
  <c r="AA801" i="8"/>
  <c r="Z801" i="8"/>
  <c r="Y801" i="8"/>
  <c r="X801" i="8"/>
  <c r="U801" i="8"/>
  <c r="T801" i="8"/>
  <c r="S801" i="8"/>
  <c r="R801" i="8"/>
  <c r="Q801" i="8"/>
  <c r="P801" i="8"/>
  <c r="H801" i="8"/>
  <c r="CQ800" i="8"/>
  <c r="CP800" i="8"/>
  <c r="CO800" i="8"/>
  <c r="CN800" i="8"/>
  <c r="CM800" i="8"/>
  <c r="CL800" i="8"/>
  <c r="CI800" i="8"/>
  <c r="CH800" i="8"/>
  <c r="CG800" i="8"/>
  <c r="CF800" i="8"/>
  <c r="CE800" i="8"/>
  <c r="CD800" i="8"/>
  <c r="CA800" i="8"/>
  <c r="BZ800" i="8"/>
  <c r="BY800" i="8"/>
  <c r="BX800" i="8"/>
  <c r="BV800" i="8"/>
  <c r="BU800" i="8"/>
  <c r="BT800" i="8"/>
  <c r="BS800" i="8"/>
  <c r="BQ800" i="8"/>
  <c r="BP800" i="8"/>
  <c r="BO800" i="8"/>
  <c r="BN800" i="8"/>
  <c r="BL800" i="8"/>
  <c r="BK800" i="8"/>
  <c r="BJ800" i="8"/>
  <c r="BI800" i="8"/>
  <c r="BG800" i="8"/>
  <c r="BF800" i="8"/>
  <c r="BE800" i="8"/>
  <c r="BD800" i="8"/>
  <c r="BB800" i="8"/>
  <c r="BA800" i="8"/>
  <c r="AZ800" i="8"/>
  <c r="AY800" i="8"/>
  <c r="AV800" i="8"/>
  <c r="AU800" i="8"/>
  <c r="AT800" i="8"/>
  <c r="AS800" i="8"/>
  <c r="AR800" i="8"/>
  <c r="AQ800" i="8"/>
  <c r="AM800" i="8"/>
  <c r="AL800" i="8"/>
  <c r="AK800" i="8"/>
  <c r="AJ800" i="8"/>
  <c r="AI800" i="8"/>
  <c r="AH800" i="8"/>
  <c r="AC800" i="8"/>
  <c r="AB800" i="8"/>
  <c r="AA800" i="8"/>
  <c r="Z800" i="8"/>
  <c r="Y800" i="8"/>
  <c r="X800" i="8"/>
  <c r="U800" i="8"/>
  <c r="T800" i="8"/>
  <c r="S800" i="8"/>
  <c r="R800" i="8"/>
  <c r="Q800" i="8"/>
  <c r="P800" i="8"/>
  <c r="H800" i="8"/>
  <c r="CQ799" i="8"/>
  <c r="CP799" i="8"/>
  <c r="CO799" i="8"/>
  <c r="CN799" i="8"/>
  <c r="CM799" i="8"/>
  <c r="CL799" i="8"/>
  <c r="CI799" i="8"/>
  <c r="CH799" i="8"/>
  <c r="CG799" i="8"/>
  <c r="CF799" i="8"/>
  <c r="CE799" i="8"/>
  <c r="CD799" i="8"/>
  <c r="CA799" i="8"/>
  <c r="BZ799" i="8"/>
  <c r="BY799" i="8"/>
  <c r="BX799" i="8"/>
  <c r="BV799" i="8"/>
  <c r="BU799" i="8"/>
  <c r="BT799" i="8"/>
  <c r="BS799" i="8"/>
  <c r="BQ799" i="8"/>
  <c r="BP799" i="8"/>
  <c r="BO799" i="8"/>
  <c r="BN799" i="8"/>
  <c r="BL799" i="8"/>
  <c r="BK799" i="8"/>
  <c r="BJ799" i="8"/>
  <c r="BI799" i="8"/>
  <c r="BG799" i="8"/>
  <c r="BF799" i="8"/>
  <c r="BE799" i="8"/>
  <c r="BD799" i="8"/>
  <c r="BB799" i="8"/>
  <c r="BA799" i="8"/>
  <c r="AZ799" i="8"/>
  <c r="AY799" i="8"/>
  <c r="AV799" i="8"/>
  <c r="AU799" i="8"/>
  <c r="AT799" i="8"/>
  <c r="AS799" i="8"/>
  <c r="AR799" i="8"/>
  <c r="AQ799" i="8"/>
  <c r="AM799" i="8"/>
  <c r="AL799" i="8"/>
  <c r="AK799" i="8"/>
  <c r="AJ799" i="8"/>
  <c r="AI799" i="8"/>
  <c r="AH799" i="8"/>
  <c r="AC799" i="8"/>
  <c r="AB799" i="8"/>
  <c r="AA799" i="8"/>
  <c r="Z799" i="8"/>
  <c r="Y799" i="8"/>
  <c r="X799" i="8"/>
  <c r="U799" i="8"/>
  <c r="T799" i="8"/>
  <c r="S799" i="8"/>
  <c r="R799" i="8"/>
  <c r="Q799" i="8"/>
  <c r="P799" i="8"/>
  <c r="H799" i="8"/>
  <c r="CQ798" i="8"/>
  <c r="CP798" i="8"/>
  <c r="CO798" i="8"/>
  <c r="CN798" i="8"/>
  <c r="CM798" i="8"/>
  <c r="CL798" i="8"/>
  <c r="CI798" i="8"/>
  <c r="CH798" i="8"/>
  <c r="CG798" i="8"/>
  <c r="CF798" i="8"/>
  <c r="CE798" i="8"/>
  <c r="CD798" i="8"/>
  <c r="CA798" i="8"/>
  <c r="BZ798" i="8"/>
  <c r="BY798" i="8"/>
  <c r="BX798" i="8"/>
  <c r="BV798" i="8"/>
  <c r="BU798" i="8"/>
  <c r="BT798" i="8"/>
  <c r="BS798" i="8"/>
  <c r="BQ798" i="8"/>
  <c r="BP798" i="8"/>
  <c r="BO798" i="8"/>
  <c r="BN798" i="8"/>
  <c r="BL798" i="8"/>
  <c r="BK798" i="8"/>
  <c r="BJ798" i="8"/>
  <c r="BI798" i="8"/>
  <c r="BG798" i="8"/>
  <c r="BF798" i="8"/>
  <c r="BE798" i="8"/>
  <c r="BD798" i="8"/>
  <c r="BB798" i="8"/>
  <c r="BA798" i="8"/>
  <c r="AZ798" i="8"/>
  <c r="AY798" i="8"/>
  <c r="AV798" i="8"/>
  <c r="AU798" i="8"/>
  <c r="AT798" i="8"/>
  <c r="AS798" i="8"/>
  <c r="AR798" i="8"/>
  <c r="AQ798" i="8"/>
  <c r="AM798" i="8"/>
  <c r="AL798" i="8"/>
  <c r="AK798" i="8"/>
  <c r="AJ798" i="8"/>
  <c r="AI798" i="8"/>
  <c r="AH798" i="8"/>
  <c r="AC798" i="8"/>
  <c r="AB798" i="8"/>
  <c r="AA798" i="8"/>
  <c r="Z798" i="8"/>
  <c r="Y798" i="8"/>
  <c r="X798" i="8"/>
  <c r="U798" i="8"/>
  <c r="T798" i="8"/>
  <c r="S798" i="8"/>
  <c r="R798" i="8"/>
  <c r="Q798" i="8"/>
  <c r="P798" i="8"/>
  <c r="H798" i="8"/>
  <c r="CQ797" i="8"/>
  <c r="CP797" i="8"/>
  <c r="CO797" i="8"/>
  <c r="CN797" i="8"/>
  <c r="CM797" i="8"/>
  <c r="CL797" i="8"/>
  <c r="CI797" i="8"/>
  <c r="CH797" i="8"/>
  <c r="CG797" i="8"/>
  <c r="CF797" i="8"/>
  <c r="CE797" i="8"/>
  <c r="CD797" i="8"/>
  <c r="CA797" i="8"/>
  <c r="BZ797" i="8"/>
  <c r="BY797" i="8"/>
  <c r="BX797" i="8"/>
  <c r="BV797" i="8"/>
  <c r="BU797" i="8"/>
  <c r="BT797" i="8"/>
  <c r="BS797" i="8"/>
  <c r="BQ797" i="8"/>
  <c r="BP797" i="8"/>
  <c r="BO797" i="8"/>
  <c r="BN797" i="8"/>
  <c r="BL797" i="8"/>
  <c r="BK797" i="8"/>
  <c r="BJ797" i="8"/>
  <c r="BI797" i="8"/>
  <c r="BG797" i="8"/>
  <c r="BF797" i="8"/>
  <c r="BE797" i="8"/>
  <c r="BD797" i="8"/>
  <c r="BB797" i="8"/>
  <c r="BA797" i="8"/>
  <c r="AZ797" i="8"/>
  <c r="AY797" i="8"/>
  <c r="AV797" i="8"/>
  <c r="AU797" i="8"/>
  <c r="AT797" i="8"/>
  <c r="AS797" i="8"/>
  <c r="AR797" i="8"/>
  <c r="AQ797" i="8"/>
  <c r="AM797" i="8"/>
  <c r="AL797" i="8"/>
  <c r="AK797" i="8"/>
  <c r="AJ797" i="8"/>
  <c r="AI797" i="8"/>
  <c r="AH797" i="8"/>
  <c r="AC797" i="8"/>
  <c r="AB797" i="8"/>
  <c r="AA797" i="8"/>
  <c r="Z797" i="8"/>
  <c r="Y797" i="8"/>
  <c r="X797" i="8"/>
  <c r="U797" i="8"/>
  <c r="T797" i="8"/>
  <c r="S797" i="8"/>
  <c r="R797" i="8"/>
  <c r="Q797" i="8"/>
  <c r="P797" i="8"/>
  <c r="H797" i="8"/>
  <c r="CQ796" i="8"/>
  <c r="CP796" i="8"/>
  <c r="CO796" i="8"/>
  <c r="CN796" i="8"/>
  <c r="CM796" i="8"/>
  <c r="CL796" i="8"/>
  <c r="CI796" i="8"/>
  <c r="CH796" i="8"/>
  <c r="CG796" i="8"/>
  <c r="CF796" i="8"/>
  <c r="CE796" i="8"/>
  <c r="CD796" i="8"/>
  <c r="CA796" i="8"/>
  <c r="BZ796" i="8"/>
  <c r="BY796" i="8"/>
  <c r="BX796" i="8"/>
  <c r="BV796" i="8"/>
  <c r="BU796" i="8"/>
  <c r="BT796" i="8"/>
  <c r="BS796" i="8"/>
  <c r="BQ796" i="8"/>
  <c r="BP796" i="8"/>
  <c r="BO796" i="8"/>
  <c r="BN796" i="8"/>
  <c r="BL796" i="8"/>
  <c r="BK796" i="8"/>
  <c r="BJ796" i="8"/>
  <c r="BI796" i="8"/>
  <c r="BG796" i="8"/>
  <c r="BF796" i="8"/>
  <c r="BE796" i="8"/>
  <c r="BD796" i="8"/>
  <c r="BB796" i="8"/>
  <c r="BA796" i="8"/>
  <c r="AZ796" i="8"/>
  <c r="AY796" i="8"/>
  <c r="AV796" i="8"/>
  <c r="AU796" i="8"/>
  <c r="AT796" i="8"/>
  <c r="AS796" i="8"/>
  <c r="AR796" i="8"/>
  <c r="AQ796" i="8"/>
  <c r="AM796" i="8"/>
  <c r="AL796" i="8"/>
  <c r="AK796" i="8"/>
  <c r="AJ796" i="8"/>
  <c r="AI796" i="8"/>
  <c r="AH796" i="8"/>
  <c r="AC796" i="8"/>
  <c r="AB796" i="8"/>
  <c r="AA796" i="8"/>
  <c r="Z796" i="8"/>
  <c r="Y796" i="8"/>
  <c r="X796" i="8"/>
  <c r="U796" i="8"/>
  <c r="T796" i="8"/>
  <c r="S796" i="8"/>
  <c r="R796" i="8"/>
  <c r="Q796" i="8"/>
  <c r="P796" i="8"/>
  <c r="H796" i="8"/>
  <c r="CQ795" i="8"/>
  <c r="CP795" i="8"/>
  <c r="CO795" i="8"/>
  <c r="CN795" i="8"/>
  <c r="CM795" i="8"/>
  <c r="CL795" i="8"/>
  <c r="CI795" i="8"/>
  <c r="CH795" i="8"/>
  <c r="CG795" i="8"/>
  <c r="CF795" i="8"/>
  <c r="CE795" i="8"/>
  <c r="CD795" i="8"/>
  <c r="CA795" i="8"/>
  <c r="BZ795" i="8"/>
  <c r="BY795" i="8"/>
  <c r="BX795" i="8"/>
  <c r="BV795" i="8"/>
  <c r="BU795" i="8"/>
  <c r="BT795" i="8"/>
  <c r="BS795" i="8"/>
  <c r="BQ795" i="8"/>
  <c r="BP795" i="8"/>
  <c r="BO795" i="8"/>
  <c r="BN795" i="8"/>
  <c r="BL795" i="8"/>
  <c r="BK795" i="8"/>
  <c r="BJ795" i="8"/>
  <c r="BI795" i="8"/>
  <c r="BG795" i="8"/>
  <c r="BF795" i="8"/>
  <c r="BE795" i="8"/>
  <c r="BD795" i="8"/>
  <c r="BB795" i="8"/>
  <c r="BA795" i="8"/>
  <c r="AZ795" i="8"/>
  <c r="AY795" i="8"/>
  <c r="AV795" i="8"/>
  <c r="AU795" i="8"/>
  <c r="AT795" i="8"/>
  <c r="AS795" i="8"/>
  <c r="AR795" i="8"/>
  <c r="AQ795" i="8"/>
  <c r="AM795" i="8"/>
  <c r="AL795" i="8"/>
  <c r="AK795" i="8"/>
  <c r="AJ795" i="8"/>
  <c r="AI795" i="8"/>
  <c r="AH795" i="8"/>
  <c r="AC795" i="8"/>
  <c r="AB795" i="8"/>
  <c r="AA795" i="8"/>
  <c r="Z795" i="8"/>
  <c r="Y795" i="8"/>
  <c r="X795" i="8"/>
  <c r="U795" i="8"/>
  <c r="T795" i="8"/>
  <c r="S795" i="8"/>
  <c r="R795" i="8"/>
  <c r="Q795" i="8"/>
  <c r="P795" i="8"/>
  <c r="H795" i="8"/>
  <c r="CQ794" i="8"/>
  <c r="CP794" i="8"/>
  <c r="CO794" i="8"/>
  <c r="CN794" i="8"/>
  <c r="CM794" i="8"/>
  <c r="CL794" i="8"/>
  <c r="CI794" i="8"/>
  <c r="CH794" i="8"/>
  <c r="CG794" i="8"/>
  <c r="CF794" i="8"/>
  <c r="CE794" i="8"/>
  <c r="CD794" i="8"/>
  <c r="CA794" i="8"/>
  <c r="BZ794" i="8"/>
  <c r="BY794" i="8"/>
  <c r="BX794" i="8"/>
  <c r="BV794" i="8"/>
  <c r="BU794" i="8"/>
  <c r="BT794" i="8"/>
  <c r="BS794" i="8"/>
  <c r="BQ794" i="8"/>
  <c r="BP794" i="8"/>
  <c r="BO794" i="8"/>
  <c r="BN794" i="8"/>
  <c r="BL794" i="8"/>
  <c r="BK794" i="8"/>
  <c r="BJ794" i="8"/>
  <c r="BI794" i="8"/>
  <c r="BG794" i="8"/>
  <c r="BF794" i="8"/>
  <c r="BE794" i="8"/>
  <c r="BD794" i="8"/>
  <c r="BB794" i="8"/>
  <c r="BA794" i="8"/>
  <c r="AZ794" i="8"/>
  <c r="AY794" i="8"/>
  <c r="AV794" i="8"/>
  <c r="AU794" i="8"/>
  <c r="AT794" i="8"/>
  <c r="AS794" i="8"/>
  <c r="AR794" i="8"/>
  <c r="AQ794" i="8"/>
  <c r="AM794" i="8"/>
  <c r="AL794" i="8"/>
  <c r="AK794" i="8"/>
  <c r="AJ794" i="8"/>
  <c r="AI794" i="8"/>
  <c r="AH794" i="8"/>
  <c r="AC794" i="8"/>
  <c r="AB794" i="8"/>
  <c r="AA794" i="8"/>
  <c r="Z794" i="8"/>
  <c r="Y794" i="8"/>
  <c r="X794" i="8"/>
  <c r="U794" i="8"/>
  <c r="T794" i="8"/>
  <c r="S794" i="8"/>
  <c r="R794" i="8"/>
  <c r="Q794" i="8"/>
  <c r="P794" i="8"/>
  <c r="H794" i="8"/>
  <c r="CQ793" i="8"/>
  <c r="CP793" i="8"/>
  <c r="CO793" i="8"/>
  <c r="CN793" i="8"/>
  <c r="CM793" i="8"/>
  <c r="CL793" i="8"/>
  <c r="CI793" i="8"/>
  <c r="CH793" i="8"/>
  <c r="CG793" i="8"/>
  <c r="CF793" i="8"/>
  <c r="CE793" i="8"/>
  <c r="CD793" i="8"/>
  <c r="CA793" i="8"/>
  <c r="BZ793" i="8"/>
  <c r="BY793" i="8"/>
  <c r="BX793" i="8"/>
  <c r="BV793" i="8"/>
  <c r="BU793" i="8"/>
  <c r="BT793" i="8"/>
  <c r="BS793" i="8"/>
  <c r="BQ793" i="8"/>
  <c r="BP793" i="8"/>
  <c r="BO793" i="8"/>
  <c r="BN793" i="8"/>
  <c r="BL793" i="8"/>
  <c r="BK793" i="8"/>
  <c r="BJ793" i="8"/>
  <c r="BI793" i="8"/>
  <c r="BG793" i="8"/>
  <c r="BF793" i="8"/>
  <c r="BE793" i="8"/>
  <c r="BD793" i="8"/>
  <c r="BB793" i="8"/>
  <c r="BA793" i="8"/>
  <c r="AZ793" i="8"/>
  <c r="AY793" i="8"/>
  <c r="AV793" i="8"/>
  <c r="AU793" i="8"/>
  <c r="AT793" i="8"/>
  <c r="AS793" i="8"/>
  <c r="AR793" i="8"/>
  <c r="AQ793" i="8"/>
  <c r="AM793" i="8"/>
  <c r="AL793" i="8"/>
  <c r="AK793" i="8"/>
  <c r="AJ793" i="8"/>
  <c r="AI793" i="8"/>
  <c r="AH793" i="8"/>
  <c r="AC793" i="8"/>
  <c r="AB793" i="8"/>
  <c r="AA793" i="8"/>
  <c r="Z793" i="8"/>
  <c r="Y793" i="8"/>
  <c r="X793" i="8"/>
  <c r="U793" i="8"/>
  <c r="T793" i="8"/>
  <c r="S793" i="8"/>
  <c r="R793" i="8"/>
  <c r="Q793" i="8"/>
  <c r="P793" i="8"/>
  <c r="H793" i="8"/>
  <c r="CQ792" i="8"/>
  <c r="CP792" i="8"/>
  <c r="CO792" i="8"/>
  <c r="CN792" i="8"/>
  <c r="CM792" i="8"/>
  <c r="CL792" i="8"/>
  <c r="CI792" i="8"/>
  <c r="CH792" i="8"/>
  <c r="CG792" i="8"/>
  <c r="CF792" i="8"/>
  <c r="CE792" i="8"/>
  <c r="CD792" i="8"/>
  <c r="CA792" i="8"/>
  <c r="BZ792" i="8"/>
  <c r="BY792" i="8"/>
  <c r="BX792" i="8"/>
  <c r="BV792" i="8"/>
  <c r="BU792" i="8"/>
  <c r="BT792" i="8"/>
  <c r="BS792" i="8"/>
  <c r="BQ792" i="8"/>
  <c r="BP792" i="8"/>
  <c r="BO792" i="8"/>
  <c r="BN792" i="8"/>
  <c r="BL792" i="8"/>
  <c r="BK792" i="8"/>
  <c r="BJ792" i="8"/>
  <c r="BI792" i="8"/>
  <c r="BG792" i="8"/>
  <c r="BF792" i="8"/>
  <c r="BE792" i="8"/>
  <c r="BD792" i="8"/>
  <c r="BB792" i="8"/>
  <c r="BA792" i="8"/>
  <c r="AZ792" i="8"/>
  <c r="AY792" i="8"/>
  <c r="AV792" i="8"/>
  <c r="AU792" i="8"/>
  <c r="AT792" i="8"/>
  <c r="AS792" i="8"/>
  <c r="AR792" i="8"/>
  <c r="AQ792" i="8"/>
  <c r="AM792" i="8"/>
  <c r="AL792" i="8"/>
  <c r="AK792" i="8"/>
  <c r="AJ792" i="8"/>
  <c r="AI792" i="8"/>
  <c r="AH792" i="8"/>
  <c r="AC792" i="8"/>
  <c r="AB792" i="8"/>
  <c r="AA792" i="8"/>
  <c r="Z792" i="8"/>
  <c r="Y792" i="8"/>
  <c r="X792" i="8"/>
  <c r="U792" i="8"/>
  <c r="T792" i="8"/>
  <c r="S792" i="8"/>
  <c r="R792" i="8"/>
  <c r="Q792" i="8"/>
  <c r="P792" i="8"/>
  <c r="H792" i="8"/>
  <c r="CQ791" i="8"/>
  <c r="CP791" i="8"/>
  <c r="CO791" i="8"/>
  <c r="CN791" i="8"/>
  <c r="CM791" i="8"/>
  <c r="CL791" i="8"/>
  <c r="CI791" i="8"/>
  <c r="CH791" i="8"/>
  <c r="CG791" i="8"/>
  <c r="CF791" i="8"/>
  <c r="CE791" i="8"/>
  <c r="CD791" i="8"/>
  <c r="CA791" i="8"/>
  <c r="BZ791" i="8"/>
  <c r="BY791" i="8"/>
  <c r="BX791" i="8"/>
  <c r="BV791" i="8"/>
  <c r="BU791" i="8"/>
  <c r="BT791" i="8"/>
  <c r="BS791" i="8"/>
  <c r="BQ791" i="8"/>
  <c r="BP791" i="8"/>
  <c r="BO791" i="8"/>
  <c r="BN791" i="8"/>
  <c r="BL791" i="8"/>
  <c r="BK791" i="8"/>
  <c r="BJ791" i="8"/>
  <c r="BI791" i="8"/>
  <c r="BG791" i="8"/>
  <c r="BF791" i="8"/>
  <c r="BE791" i="8"/>
  <c r="BD791" i="8"/>
  <c r="BB791" i="8"/>
  <c r="BA791" i="8"/>
  <c r="AZ791" i="8"/>
  <c r="AY791" i="8"/>
  <c r="AV791" i="8"/>
  <c r="AU791" i="8"/>
  <c r="AT791" i="8"/>
  <c r="AS791" i="8"/>
  <c r="AR791" i="8"/>
  <c r="AQ791" i="8"/>
  <c r="AM791" i="8"/>
  <c r="AL791" i="8"/>
  <c r="AK791" i="8"/>
  <c r="AJ791" i="8"/>
  <c r="AI791" i="8"/>
  <c r="AH791" i="8"/>
  <c r="AC791" i="8"/>
  <c r="AB791" i="8"/>
  <c r="AA791" i="8"/>
  <c r="Z791" i="8"/>
  <c r="Y791" i="8"/>
  <c r="X791" i="8"/>
  <c r="U791" i="8"/>
  <c r="T791" i="8"/>
  <c r="S791" i="8"/>
  <c r="R791" i="8"/>
  <c r="Q791" i="8"/>
  <c r="P791" i="8"/>
  <c r="H791" i="8"/>
  <c r="CQ790" i="8"/>
  <c r="CP790" i="8"/>
  <c r="CO790" i="8"/>
  <c r="CN790" i="8"/>
  <c r="CM790" i="8"/>
  <c r="CL790" i="8"/>
  <c r="CI790" i="8"/>
  <c r="CH790" i="8"/>
  <c r="CG790" i="8"/>
  <c r="CF790" i="8"/>
  <c r="CE790" i="8"/>
  <c r="CD790" i="8"/>
  <c r="CA790" i="8"/>
  <c r="BZ790" i="8"/>
  <c r="BY790" i="8"/>
  <c r="BX790" i="8"/>
  <c r="BV790" i="8"/>
  <c r="BU790" i="8"/>
  <c r="BT790" i="8"/>
  <c r="BS790" i="8"/>
  <c r="BQ790" i="8"/>
  <c r="BP790" i="8"/>
  <c r="BO790" i="8"/>
  <c r="BN790" i="8"/>
  <c r="BL790" i="8"/>
  <c r="BK790" i="8"/>
  <c r="BJ790" i="8"/>
  <c r="BI790" i="8"/>
  <c r="BG790" i="8"/>
  <c r="BF790" i="8"/>
  <c r="BE790" i="8"/>
  <c r="BD790" i="8"/>
  <c r="BB790" i="8"/>
  <c r="BA790" i="8"/>
  <c r="AZ790" i="8"/>
  <c r="AY790" i="8"/>
  <c r="AV790" i="8"/>
  <c r="AU790" i="8"/>
  <c r="AT790" i="8"/>
  <c r="AS790" i="8"/>
  <c r="AR790" i="8"/>
  <c r="AQ790" i="8"/>
  <c r="AM790" i="8"/>
  <c r="AL790" i="8"/>
  <c r="AK790" i="8"/>
  <c r="AJ790" i="8"/>
  <c r="AI790" i="8"/>
  <c r="AH790" i="8"/>
  <c r="AC790" i="8"/>
  <c r="AB790" i="8"/>
  <c r="AA790" i="8"/>
  <c r="Z790" i="8"/>
  <c r="Y790" i="8"/>
  <c r="X790" i="8"/>
  <c r="U790" i="8"/>
  <c r="T790" i="8"/>
  <c r="S790" i="8"/>
  <c r="R790" i="8"/>
  <c r="Q790" i="8"/>
  <c r="P790" i="8"/>
  <c r="H790" i="8"/>
  <c r="CQ789" i="8"/>
  <c r="CP789" i="8"/>
  <c r="CO789" i="8"/>
  <c r="CN789" i="8"/>
  <c r="CM789" i="8"/>
  <c r="CL789" i="8"/>
  <c r="CI789" i="8"/>
  <c r="CH789" i="8"/>
  <c r="CG789" i="8"/>
  <c r="CF789" i="8"/>
  <c r="CE789" i="8"/>
  <c r="CD789" i="8"/>
  <c r="CA789" i="8"/>
  <c r="BZ789" i="8"/>
  <c r="BY789" i="8"/>
  <c r="BX789" i="8"/>
  <c r="BV789" i="8"/>
  <c r="BU789" i="8"/>
  <c r="BT789" i="8"/>
  <c r="BS789" i="8"/>
  <c r="BQ789" i="8"/>
  <c r="BP789" i="8"/>
  <c r="BO789" i="8"/>
  <c r="BN789" i="8"/>
  <c r="BL789" i="8"/>
  <c r="BK789" i="8"/>
  <c r="BJ789" i="8"/>
  <c r="BI789" i="8"/>
  <c r="BG789" i="8"/>
  <c r="BF789" i="8"/>
  <c r="BE789" i="8"/>
  <c r="BD789" i="8"/>
  <c r="BB789" i="8"/>
  <c r="BA789" i="8"/>
  <c r="AZ789" i="8"/>
  <c r="AY789" i="8"/>
  <c r="AV789" i="8"/>
  <c r="AU789" i="8"/>
  <c r="AT789" i="8"/>
  <c r="AS789" i="8"/>
  <c r="AR789" i="8"/>
  <c r="AQ789" i="8"/>
  <c r="AM789" i="8"/>
  <c r="AL789" i="8"/>
  <c r="AK789" i="8"/>
  <c r="AJ789" i="8"/>
  <c r="AI789" i="8"/>
  <c r="AH789" i="8"/>
  <c r="AC789" i="8"/>
  <c r="AB789" i="8"/>
  <c r="AA789" i="8"/>
  <c r="Z789" i="8"/>
  <c r="Y789" i="8"/>
  <c r="X789" i="8"/>
  <c r="U789" i="8"/>
  <c r="T789" i="8"/>
  <c r="S789" i="8"/>
  <c r="R789" i="8"/>
  <c r="Q789" i="8"/>
  <c r="P789" i="8"/>
  <c r="H789" i="8"/>
  <c r="CQ788" i="8"/>
  <c r="CP788" i="8"/>
  <c r="CO788" i="8"/>
  <c r="CN788" i="8"/>
  <c r="CM788" i="8"/>
  <c r="CL788" i="8"/>
  <c r="CI788" i="8"/>
  <c r="CH788" i="8"/>
  <c r="CG788" i="8"/>
  <c r="CF788" i="8"/>
  <c r="CE788" i="8"/>
  <c r="CD788" i="8"/>
  <c r="CA788" i="8"/>
  <c r="BZ788" i="8"/>
  <c r="BY788" i="8"/>
  <c r="BX788" i="8"/>
  <c r="BV788" i="8"/>
  <c r="BU788" i="8"/>
  <c r="BT788" i="8"/>
  <c r="BS788" i="8"/>
  <c r="BQ788" i="8"/>
  <c r="BP788" i="8"/>
  <c r="BO788" i="8"/>
  <c r="BN788" i="8"/>
  <c r="BL788" i="8"/>
  <c r="BK788" i="8"/>
  <c r="BJ788" i="8"/>
  <c r="BI788" i="8"/>
  <c r="BG788" i="8"/>
  <c r="BF788" i="8"/>
  <c r="BE788" i="8"/>
  <c r="BD788" i="8"/>
  <c r="BB788" i="8"/>
  <c r="BA788" i="8"/>
  <c r="AZ788" i="8"/>
  <c r="AY788" i="8"/>
  <c r="AV788" i="8"/>
  <c r="AU788" i="8"/>
  <c r="AT788" i="8"/>
  <c r="AS788" i="8"/>
  <c r="AR788" i="8"/>
  <c r="AQ788" i="8"/>
  <c r="AM788" i="8"/>
  <c r="AL788" i="8"/>
  <c r="AK788" i="8"/>
  <c r="AJ788" i="8"/>
  <c r="AI788" i="8"/>
  <c r="AH788" i="8"/>
  <c r="AC788" i="8"/>
  <c r="AB788" i="8"/>
  <c r="AA788" i="8"/>
  <c r="Z788" i="8"/>
  <c r="Y788" i="8"/>
  <c r="X788" i="8"/>
  <c r="U788" i="8"/>
  <c r="T788" i="8"/>
  <c r="S788" i="8"/>
  <c r="R788" i="8"/>
  <c r="Q788" i="8"/>
  <c r="P788" i="8"/>
  <c r="H788" i="8"/>
  <c r="CQ787" i="8"/>
  <c r="CP787" i="8"/>
  <c r="CO787" i="8"/>
  <c r="CN787" i="8"/>
  <c r="CM787" i="8"/>
  <c r="CL787" i="8"/>
  <c r="CI787" i="8"/>
  <c r="CH787" i="8"/>
  <c r="CG787" i="8"/>
  <c r="CF787" i="8"/>
  <c r="CE787" i="8"/>
  <c r="CD787" i="8"/>
  <c r="CA787" i="8"/>
  <c r="BZ787" i="8"/>
  <c r="BY787" i="8"/>
  <c r="BX787" i="8"/>
  <c r="BV787" i="8"/>
  <c r="BU787" i="8"/>
  <c r="BT787" i="8"/>
  <c r="BS787" i="8"/>
  <c r="BQ787" i="8"/>
  <c r="BP787" i="8"/>
  <c r="BO787" i="8"/>
  <c r="BN787" i="8"/>
  <c r="BL787" i="8"/>
  <c r="BK787" i="8"/>
  <c r="BJ787" i="8"/>
  <c r="BI787" i="8"/>
  <c r="BG787" i="8"/>
  <c r="BF787" i="8"/>
  <c r="BE787" i="8"/>
  <c r="BD787" i="8"/>
  <c r="BB787" i="8"/>
  <c r="BA787" i="8"/>
  <c r="AZ787" i="8"/>
  <c r="AY787" i="8"/>
  <c r="AV787" i="8"/>
  <c r="AU787" i="8"/>
  <c r="AT787" i="8"/>
  <c r="AS787" i="8"/>
  <c r="AR787" i="8"/>
  <c r="AQ787" i="8"/>
  <c r="AM787" i="8"/>
  <c r="AL787" i="8"/>
  <c r="AK787" i="8"/>
  <c r="AJ787" i="8"/>
  <c r="AI787" i="8"/>
  <c r="AH787" i="8"/>
  <c r="AC787" i="8"/>
  <c r="AB787" i="8"/>
  <c r="AA787" i="8"/>
  <c r="Z787" i="8"/>
  <c r="Y787" i="8"/>
  <c r="X787" i="8"/>
  <c r="U787" i="8"/>
  <c r="T787" i="8"/>
  <c r="S787" i="8"/>
  <c r="R787" i="8"/>
  <c r="Q787" i="8"/>
  <c r="P787" i="8"/>
  <c r="H787" i="8"/>
  <c r="CQ786" i="8"/>
  <c r="CP786" i="8"/>
  <c r="CO786" i="8"/>
  <c r="CN786" i="8"/>
  <c r="CM786" i="8"/>
  <c r="CL786" i="8"/>
  <c r="CI786" i="8"/>
  <c r="CH786" i="8"/>
  <c r="CG786" i="8"/>
  <c r="CF786" i="8"/>
  <c r="CE786" i="8"/>
  <c r="CD786" i="8"/>
  <c r="CA786" i="8"/>
  <c r="BZ786" i="8"/>
  <c r="BY786" i="8"/>
  <c r="BX786" i="8"/>
  <c r="BV786" i="8"/>
  <c r="BU786" i="8"/>
  <c r="BT786" i="8"/>
  <c r="BS786" i="8"/>
  <c r="BQ786" i="8"/>
  <c r="BP786" i="8"/>
  <c r="BO786" i="8"/>
  <c r="BN786" i="8"/>
  <c r="BL786" i="8"/>
  <c r="BK786" i="8"/>
  <c r="BJ786" i="8"/>
  <c r="BI786" i="8"/>
  <c r="BG786" i="8"/>
  <c r="BF786" i="8"/>
  <c r="BE786" i="8"/>
  <c r="BD786" i="8"/>
  <c r="BB786" i="8"/>
  <c r="BA786" i="8"/>
  <c r="AZ786" i="8"/>
  <c r="AY786" i="8"/>
  <c r="AV786" i="8"/>
  <c r="AU786" i="8"/>
  <c r="AT786" i="8"/>
  <c r="AS786" i="8"/>
  <c r="AR786" i="8"/>
  <c r="AQ786" i="8"/>
  <c r="AM786" i="8"/>
  <c r="AL786" i="8"/>
  <c r="AK786" i="8"/>
  <c r="AJ786" i="8"/>
  <c r="AI786" i="8"/>
  <c r="AH786" i="8"/>
  <c r="AC786" i="8"/>
  <c r="AB786" i="8"/>
  <c r="AA786" i="8"/>
  <c r="Z786" i="8"/>
  <c r="Y786" i="8"/>
  <c r="X786" i="8"/>
  <c r="U786" i="8"/>
  <c r="T786" i="8"/>
  <c r="S786" i="8"/>
  <c r="R786" i="8"/>
  <c r="Q786" i="8"/>
  <c r="P786" i="8"/>
  <c r="H786" i="8"/>
  <c r="CQ785" i="8"/>
  <c r="CP785" i="8"/>
  <c r="CO785" i="8"/>
  <c r="CN785" i="8"/>
  <c r="CM785" i="8"/>
  <c r="CL785" i="8"/>
  <c r="CI785" i="8"/>
  <c r="CH785" i="8"/>
  <c r="CG785" i="8"/>
  <c r="CF785" i="8"/>
  <c r="CE785" i="8"/>
  <c r="CD785" i="8"/>
  <c r="CA785" i="8"/>
  <c r="BZ785" i="8"/>
  <c r="BY785" i="8"/>
  <c r="BX785" i="8"/>
  <c r="BV785" i="8"/>
  <c r="BU785" i="8"/>
  <c r="BT785" i="8"/>
  <c r="BS785" i="8"/>
  <c r="BQ785" i="8"/>
  <c r="BP785" i="8"/>
  <c r="BO785" i="8"/>
  <c r="BN785" i="8"/>
  <c r="BL785" i="8"/>
  <c r="BK785" i="8"/>
  <c r="BJ785" i="8"/>
  <c r="BI785" i="8"/>
  <c r="BG785" i="8"/>
  <c r="BF785" i="8"/>
  <c r="BE785" i="8"/>
  <c r="BD785" i="8"/>
  <c r="BB785" i="8"/>
  <c r="BA785" i="8"/>
  <c r="AZ785" i="8"/>
  <c r="AY785" i="8"/>
  <c r="AV785" i="8"/>
  <c r="AU785" i="8"/>
  <c r="AT785" i="8"/>
  <c r="AS785" i="8"/>
  <c r="AR785" i="8"/>
  <c r="AQ785" i="8"/>
  <c r="AM785" i="8"/>
  <c r="AL785" i="8"/>
  <c r="AK785" i="8"/>
  <c r="AJ785" i="8"/>
  <c r="AI785" i="8"/>
  <c r="AH785" i="8"/>
  <c r="AC785" i="8"/>
  <c r="AB785" i="8"/>
  <c r="AA785" i="8"/>
  <c r="Z785" i="8"/>
  <c r="Y785" i="8"/>
  <c r="X785" i="8"/>
  <c r="U785" i="8"/>
  <c r="T785" i="8"/>
  <c r="S785" i="8"/>
  <c r="R785" i="8"/>
  <c r="Q785" i="8"/>
  <c r="P785" i="8"/>
  <c r="H785" i="8"/>
  <c r="CQ784" i="8"/>
  <c r="CP784" i="8"/>
  <c r="CO784" i="8"/>
  <c r="CN784" i="8"/>
  <c r="CM784" i="8"/>
  <c r="CL784" i="8"/>
  <c r="CI784" i="8"/>
  <c r="CH784" i="8"/>
  <c r="CG784" i="8"/>
  <c r="CF784" i="8"/>
  <c r="CE784" i="8"/>
  <c r="CD784" i="8"/>
  <c r="CA784" i="8"/>
  <c r="BZ784" i="8"/>
  <c r="BY784" i="8"/>
  <c r="BX784" i="8"/>
  <c r="BV784" i="8"/>
  <c r="BU784" i="8"/>
  <c r="BT784" i="8"/>
  <c r="BS784" i="8"/>
  <c r="BQ784" i="8"/>
  <c r="BP784" i="8"/>
  <c r="BO784" i="8"/>
  <c r="BN784" i="8"/>
  <c r="BL784" i="8"/>
  <c r="BK784" i="8"/>
  <c r="BJ784" i="8"/>
  <c r="BI784" i="8"/>
  <c r="BG784" i="8"/>
  <c r="BF784" i="8"/>
  <c r="BE784" i="8"/>
  <c r="BD784" i="8"/>
  <c r="BB784" i="8"/>
  <c r="BA784" i="8"/>
  <c r="AZ784" i="8"/>
  <c r="AY784" i="8"/>
  <c r="AV784" i="8"/>
  <c r="AU784" i="8"/>
  <c r="AT784" i="8"/>
  <c r="AS784" i="8"/>
  <c r="AR784" i="8"/>
  <c r="AQ784" i="8"/>
  <c r="AM784" i="8"/>
  <c r="AL784" i="8"/>
  <c r="AK784" i="8"/>
  <c r="AJ784" i="8"/>
  <c r="AI784" i="8"/>
  <c r="AH784" i="8"/>
  <c r="AC784" i="8"/>
  <c r="AB784" i="8"/>
  <c r="AA784" i="8"/>
  <c r="Z784" i="8"/>
  <c r="Y784" i="8"/>
  <c r="X784" i="8"/>
  <c r="U784" i="8"/>
  <c r="T784" i="8"/>
  <c r="S784" i="8"/>
  <c r="R784" i="8"/>
  <c r="Q784" i="8"/>
  <c r="P784" i="8"/>
  <c r="H784" i="8"/>
  <c r="CQ783" i="8"/>
  <c r="CP783" i="8"/>
  <c r="CO783" i="8"/>
  <c r="CN783" i="8"/>
  <c r="CM783" i="8"/>
  <c r="CL783" i="8"/>
  <c r="CI783" i="8"/>
  <c r="CH783" i="8"/>
  <c r="CG783" i="8"/>
  <c r="CF783" i="8"/>
  <c r="CE783" i="8"/>
  <c r="CD783" i="8"/>
  <c r="CA783" i="8"/>
  <c r="BZ783" i="8"/>
  <c r="BY783" i="8"/>
  <c r="BX783" i="8"/>
  <c r="BV783" i="8"/>
  <c r="BU783" i="8"/>
  <c r="BT783" i="8"/>
  <c r="BS783" i="8"/>
  <c r="BQ783" i="8"/>
  <c r="BP783" i="8"/>
  <c r="BO783" i="8"/>
  <c r="BN783" i="8"/>
  <c r="BL783" i="8"/>
  <c r="BK783" i="8"/>
  <c r="BJ783" i="8"/>
  <c r="BI783" i="8"/>
  <c r="BG783" i="8"/>
  <c r="BF783" i="8"/>
  <c r="BE783" i="8"/>
  <c r="BD783" i="8"/>
  <c r="BB783" i="8"/>
  <c r="BA783" i="8"/>
  <c r="AZ783" i="8"/>
  <c r="AY783" i="8"/>
  <c r="AV783" i="8"/>
  <c r="AU783" i="8"/>
  <c r="AT783" i="8"/>
  <c r="AS783" i="8"/>
  <c r="AR783" i="8"/>
  <c r="AQ783" i="8"/>
  <c r="AM783" i="8"/>
  <c r="AL783" i="8"/>
  <c r="AK783" i="8"/>
  <c r="AJ783" i="8"/>
  <c r="AI783" i="8"/>
  <c r="AH783" i="8"/>
  <c r="AC783" i="8"/>
  <c r="AB783" i="8"/>
  <c r="AA783" i="8"/>
  <c r="Z783" i="8"/>
  <c r="Y783" i="8"/>
  <c r="X783" i="8"/>
  <c r="U783" i="8"/>
  <c r="T783" i="8"/>
  <c r="S783" i="8"/>
  <c r="R783" i="8"/>
  <c r="Q783" i="8"/>
  <c r="P783" i="8"/>
  <c r="H783" i="8"/>
  <c r="CQ782" i="8"/>
  <c r="CP782" i="8"/>
  <c r="CO782" i="8"/>
  <c r="CN782" i="8"/>
  <c r="CM782" i="8"/>
  <c r="CL782" i="8"/>
  <c r="CI782" i="8"/>
  <c r="CH782" i="8"/>
  <c r="CG782" i="8"/>
  <c r="CF782" i="8"/>
  <c r="CE782" i="8"/>
  <c r="CD782" i="8"/>
  <c r="CA782" i="8"/>
  <c r="BZ782" i="8"/>
  <c r="BY782" i="8"/>
  <c r="BX782" i="8"/>
  <c r="BV782" i="8"/>
  <c r="BU782" i="8"/>
  <c r="BT782" i="8"/>
  <c r="BS782" i="8"/>
  <c r="BQ782" i="8"/>
  <c r="BP782" i="8"/>
  <c r="BO782" i="8"/>
  <c r="BN782" i="8"/>
  <c r="BL782" i="8"/>
  <c r="BK782" i="8"/>
  <c r="BJ782" i="8"/>
  <c r="BI782" i="8"/>
  <c r="BG782" i="8"/>
  <c r="BF782" i="8"/>
  <c r="BE782" i="8"/>
  <c r="BD782" i="8"/>
  <c r="BB782" i="8"/>
  <c r="BA782" i="8"/>
  <c r="AZ782" i="8"/>
  <c r="AY782" i="8"/>
  <c r="AV782" i="8"/>
  <c r="AU782" i="8"/>
  <c r="AT782" i="8"/>
  <c r="AS782" i="8"/>
  <c r="AR782" i="8"/>
  <c r="AQ782" i="8"/>
  <c r="AM782" i="8"/>
  <c r="AL782" i="8"/>
  <c r="AK782" i="8"/>
  <c r="AJ782" i="8"/>
  <c r="AI782" i="8"/>
  <c r="AH782" i="8"/>
  <c r="AC782" i="8"/>
  <c r="AB782" i="8"/>
  <c r="AA782" i="8"/>
  <c r="Z782" i="8"/>
  <c r="Y782" i="8"/>
  <c r="X782" i="8"/>
  <c r="U782" i="8"/>
  <c r="T782" i="8"/>
  <c r="S782" i="8"/>
  <c r="R782" i="8"/>
  <c r="Q782" i="8"/>
  <c r="P782" i="8"/>
  <c r="H782" i="8"/>
  <c r="CQ781" i="8"/>
  <c r="CP781" i="8"/>
  <c r="CO781" i="8"/>
  <c r="CN781" i="8"/>
  <c r="CM781" i="8"/>
  <c r="CL781" i="8"/>
  <c r="CI781" i="8"/>
  <c r="CH781" i="8"/>
  <c r="CG781" i="8"/>
  <c r="CF781" i="8"/>
  <c r="CE781" i="8"/>
  <c r="CD781" i="8"/>
  <c r="CA781" i="8"/>
  <c r="BZ781" i="8"/>
  <c r="BY781" i="8"/>
  <c r="BX781" i="8"/>
  <c r="BV781" i="8"/>
  <c r="BU781" i="8"/>
  <c r="BT781" i="8"/>
  <c r="BS781" i="8"/>
  <c r="BQ781" i="8"/>
  <c r="BP781" i="8"/>
  <c r="BO781" i="8"/>
  <c r="BN781" i="8"/>
  <c r="BL781" i="8"/>
  <c r="BK781" i="8"/>
  <c r="BJ781" i="8"/>
  <c r="BI781" i="8"/>
  <c r="BG781" i="8"/>
  <c r="BF781" i="8"/>
  <c r="BE781" i="8"/>
  <c r="BD781" i="8"/>
  <c r="BB781" i="8"/>
  <c r="BA781" i="8"/>
  <c r="AZ781" i="8"/>
  <c r="AY781" i="8"/>
  <c r="AV781" i="8"/>
  <c r="AU781" i="8"/>
  <c r="AT781" i="8"/>
  <c r="AS781" i="8"/>
  <c r="AR781" i="8"/>
  <c r="AQ781" i="8"/>
  <c r="AM781" i="8"/>
  <c r="AL781" i="8"/>
  <c r="AK781" i="8"/>
  <c r="AJ781" i="8"/>
  <c r="AI781" i="8"/>
  <c r="AH781" i="8"/>
  <c r="AC781" i="8"/>
  <c r="AB781" i="8"/>
  <c r="AA781" i="8"/>
  <c r="Z781" i="8"/>
  <c r="Y781" i="8"/>
  <c r="X781" i="8"/>
  <c r="U781" i="8"/>
  <c r="T781" i="8"/>
  <c r="S781" i="8"/>
  <c r="R781" i="8"/>
  <c r="Q781" i="8"/>
  <c r="P781" i="8"/>
  <c r="H781" i="8"/>
  <c r="CQ780" i="8"/>
  <c r="CP780" i="8"/>
  <c r="CO780" i="8"/>
  <c r="CN780" i="8"/>
  <c r="CM780" i="8"/>
  <c r="CL780" i="8"/>
  <c r="CI780" i="8"/>
  <c r="CH780" i="8"/>
  <c r="CG780" i="8"/>
  <c r="CF780" i="8"/>
  <c r="CE780" i="8"/>
  <c r="CD780" i="8"/>
  <c r="CA780" i="8"/>
  <c r="BZ780" i="8"/>
  <c r="BY780" i="8"/>
  <c r="BX780" i="8"/>
  <c r="BV780" i="8"/>
  <c r="BU780" i="8"/>
  <c r="BT780" i="8"/>
  <c r="BS780" i="8"/>
  <c r="BQ780" i="8"/>
  <c r="BP780" i="8"/>
  <c r="BO780" i="8"/>
  <c r="BN780" i="8"/>
  <c r="BL780" i="8"/>
  <c r="BK780" i="8"/>
  <c r="BJ780" i="8"/>
  <c r="BI780" i="8"/>
  <c r="BG780" i="8"/>
  <c r="BF780" i="8"/>
  <c r="BE780" i="8"/>
  <c r="BD780" i="8"/>
  <c r="BB780" i="8"/>
  <c r="BA780" i="8"/>
  <c r="AZ780" i="8"/>
  <c r="AY780" i="8"/>
  <c r="AV780" i="8"/>
  <c r="AU780" i="8"/>
  <c r="AT780" i="8"/>
  <c r="AS780" i="8"/>
  <c r="AR780" i="8"/>
  <c r="AQ780" i="8"/>
  <c r="AM780" i="8"/>
  <c r="AL780" i="8"/>
  <c r="AK780" i="8"/>
  <c r="AJ780" i="8"/>
  <c r="AI780" i="8"/>
  <c r="AH780" i="8"/>
  <c r="AC780" i="8"/>
  <c r="AB780" i="8"/>
  <c r="AA780" i="8"/>
  <c r="Z780" i="8"/>
  <c r="Y780" i="8"/>
  <c r="X780" i="8"/>
  <c r="U780" i="8"/>
  <c r="T780" i="8"/>
  <c r="S780" i="8"/>
  <c r="R780" i="8"/>
  <c r="Q780" i="8"/>
  <c r="P780" i="8"/>
  <c r="H780" i="8"/>
  <c r="CQ779" i="8"/>
  <c r="CP779" i="8"/>
  <c r="CO779" i="8"/>
  <c r="CN779" i="8"/>
  <c r="CM779" i="8"/>
  <c r="CL779" i="8"/>
  <c r="CI779" i="8"/>
  <c r="CH779" i="8"/>
  <c r="CG779" i="8"/>
  <c r="CF779" i="8"/>
  <c r="CE779" i="8"/>
  <c r="CD779" i="8"/>
  <c r="CA779" i="8"/>
  <c r="BZ779" i="8"/>
  <c r="BY779" i="8"/>
  <c r="BX779" i="8"/>
  <c r="BV779" i="8"/>
  <c r="BU779" i="8"/>
  <c r="BT779" i="8"/>
  <c r="BS779" i="8"/>
  <c r="BQ779" i="8"/>
  <c r="BP779" i="8"/>
  <c r="BO779" i="8"/>
  <c r="BN779" i="8"/>
  <c r="BL779" i="8"/>
  <c r="BK779" i="8"/>
  <c r="BJ779" i="8"/>
  <c r="BI779" i="8"/>
  <c r="BG779" i="8"/>
  <c r="BF779" i="8"/>
  <c r="BE779" i="8"/>
  <c r="BD779" i="8"/>
  <c r="BB779" i="8"/>
  <c r="BA779" i="8"/>
  <c r="AZ779" i="8"/>
  <c r="AY779" i="8"/>
  <c r="AV779" i="8"/>
  <c r="AU779" i="8"/>
  <c r="AT779" i="8"/>
  <c r="AS779" i="8"/>
  <c r="AR779" i="8"/>
  <c r="AQ779" i="8"/>
  <c r="AM779" i="8"/>
  <c r="AL779" i="8"/>
  <c r="AK779" i="8"/>
  <c r="AJ779" i="8"/>
  <c r="AI779" i="8"/>
  <c r="AH779" i="8"/>
  <c r="AC779" i="8"/>
  <c r="AB779" i="8"/>
  <c r="AA779" i="8"/>
  <c r="Z779" i="8"/>
  <c r="Y779" i="8"/>
  <c r="X779" i="8"/>
  <c r="U779" i="8"/>
  <c r="T779" i="8"/>
  <c r="S779" i="8"/>
  <c r="R779" i="8"/>
  <c r="Q779" i="8"/>
  <c r="P779" i="8"/>
  <c r="H779" i="8"/>
  <c r="CQ778" i="8"/>
  <c r="CP778" i="8"/>
  <c r="CO778" i="8"/>
  <c r="CN778" i="8"/>
  <c r="CM778" i="8"/>
  <c r="CL778" i="8"/>
  <c r="CI778" i="8"/>
  <c r="CH778" i="8"/>
  <c r="CG778" i="8"/>
  <c r="CF778" i="8"/>
  <c r="CE778" i="8"/>
  <c r="CD778" i="8"/>
  <c r="CA778" i="8"/>
  <c r="BZ778" i="8"/>
  <c r="BY778" i="8"/>
  <c r="BX778" i="8"/>
  <c r="BV778" i="8"/>
  <c r="BU778" i="8"/>
  <c r="BT778" i="8"/>
  <c r="BS778" i="8"/>
  <c r="BQ778" i="8"/>
  <c r="BP778" i="8"/>
  <c r="BO778" i="8"/>
  <c r="BN778" i="8"/>
  <c r="BL778" i="8"/>
  <c r="BK778" i="8"/>
  <c r="BJ778" i="8"/>
  <c r="BI778" i="8"/>
  <c r="BG778" i="8"/>
  <c r="BF778" i="8"/>
  <c r="BE778" i="8"/>
  <c r="BD778" i="8"/>
  <c r="BB778" i="8"/>
  <c r="BA778" i="8"/>
  <c r="AZ778" i="8"/>
  <c r="AY778" i="8"/>
  <c r="AV778" i="8"/>
  <c r="AU778" i="8"/>
  <c r="AT778" i="8"/>
  <c r="AS778" i="8"/>
  <c r="AR778" i="8"/>
  <c r="AQ778" i="8"/>
  <c r="AM778" i="8"/>
  <c r="AL778" i="8"/>
  <c r="AK778" i="8"/>
  <c r="AJ778" i="8"/>
  <c r="AI778" i="8"/>
  <c r="AH778" i="8"/>
  <c r="AC778" i="8"/>
  <c r="AB778" i="8"/>
  <c r="AA778" i="8"/>
  <c r="Z778" i="8"/>
  <c r="Y778" i="8"/>
  <c r="X778" i="8"/>
  <c r="U778" i="8"/>
  <c r="T778" i="8"/>
  <c r="S778" i="8"/>
  <c r="R778" i="8"/>
  <c r="Q778" i="8"/>
  <c r="P778" i="8"/>
  <c r="H778" i="8"/>
  <c r="CQ777" i="8"/>
  <c r="CP777" i="8"/>
  <c r="CO777" i="8"/>
  <c r="CN777" i="8"/>
  <c r="CM777" i="8"/>
  <c r="CL777" i="8"/>
  <c r="CI777" i="8"/>
  <c r="CH777" i="8"/>
  <c r="CG777" i="8"/>
  <c r="CF777" i="8"/>
  <c r="CE777" i="8"/>
  <c r="CD777" i="8"/>
  <c r="CA777" i="8"/>
  <c r="BZ777" i="8"/>
  <c r="BY777" i="8"/>
  <c r="BX777" i="8"/>
  <c r="BV777" i="8"/>
  <c r="BU777" i="8"/>
  <c r="BT777" i="8"/>
  <c r="BS777" i="8"/>
  <c r="BQ777" i="8"/>
  <c r="BP777" i="8"/>
  <c r="BO777" i="8"/>
  <c r="BN777" i="8"/>
  <c r="BL777" i="8"/>
  <c r="BK777" i="8"/>
  <c r="BJ777" i="8"/>
  <c r="BI777" i="8"/>
  <c r="BG777" i="8"/>
  <c r="BF777" i="8"/>
  <c r="BE777" i="8"/>
  <c r="BD777" i="8"/>
  <c r="BB777" i="8"/>
  <c r="BA777" i="8"/>
  <c r="AZ777" i="8"/>
  <c r="AY777" i="8"/>
  <c r="AV777" i="8"/>
  <c r="AU777" i="8"/>
  <c r="AT777" i="8"/>
  <c r="AS777" i="8"/>
  <c r="AR777" i="8"/>
  <c r="AQ777" i="8"/>
  <c r="AM777" i="8"/>
  <c r="AL777" i="8"/>
  <c r="AK777" i="8"/>
  <c r="AJ777" i="8"/>
  <c r="AI777" i="8"/>
  <c r="AH777" i="8"/>
  <c r="AC777" i="8"/>
  <c r="AB777" i="8"/>
  <c r="AA777" i="8"/>
  <c r="Z777" i="8"/>
  <c r="Y777" i="8"/>
  <c r="X777" i="8"/>
  <c r="U777" i="8"/>
  <c r="T777" i="8"/>
  <c r="S777" i="8"/>
  <c r="R777" i="8"/>
  <c r="Q777" i="8"/>
  <c r="P777" i="8"/>
  <c r="H777" i="8"/>
  <c r="CQ776" i="8"/>
  <c r="CP776" i="8"/>
  <c r="CO776" i="8"/>
  <c r="CN776" i="8"/>
  <c r="CM776" i="8"/>
  <c r="CL776" i="8"/>
  <c r="CI776" i="8"/>
  <c r="CH776" i="8"/>
  <c r="CG776" i="8"/>
  <c r="CF776" i="8"/>
  <c r="CE776" i="8"/>
  <c r="CD776" i="8"/>
  <c r="CA776" i="8"/>
  <c r="BZ776" i="8"/>
  <c r="BY776" i="8"/>
  <c r="BX776" i="8"/>
  <c r="BV776" i="8"/>
  <c r="BU776" i="8"/>
  <c r="BT776" i="8"/>
  <c r="BS776" i="8"/>
  <c r="BQ776" i="8"/>
  <c r="BP776" i="8"/>
  <c r="BO776" i="8"/>
  <c r="BN776" i="8"/>
  <c r="BL776" i="8"/>
  <c r="BK776" i="8"/>
  <c r="BJ776" i="8"/>
  <c r="BI776" i="8"/>
  <c r="BG776" i="8"/>
  <c r="BF776" i="8"/>
  <c r="BE776" i="8"/>
  <c r="BD776" i="8"/>
  <c r="BB776" i="8"/>
  <c r="BA776" i="8"/>
  <c r="AZ776" i="8"/>
  <c r="AY776" i="8"/>
  <c r="AV776" i="8"/>
  <c r="AU776" i="8"/>
  <c r="AT776" i="8"/>
  <c r="AS776" i="8"/>
  <c r="AR776" i="8"/>
  <c r="AQ776" i="8"/>
  <c r="AM776" i="8"/>
  <c r="AL776" i="8"/>
  <c r="AK776" i="8"/>
  <c r="AJ776" i="8"/>
  <c r="AI776" i="8"/>
  <c r="AH776" i="8"/>
  <c r="AC776" i="8"/>
  <c r="AB776" i="8"/>
  <c r="AA776" i="8"/>
  <c r="Z776" i="8"/>
  <c r="Y776" i="8"/>
  <c r="X776" i="8"/>
  <c r="U776" i="8"/>
  <c r="T776" i="8"/>
  <c r="S776" i="8"/>
  <c r="R776" i="8"/>
  <c r="Q776" i="8"/>
  <c r="P776" i="8"/>
  <c r="H776" i="8"/>
  <c r="CQ775" i="8"/>
  <c r="CP775" i="8"/>
  <c r="CO775" i="8"/>
  <c r="CN775" i="8"/>
  <c r="CM775" i="8"/>
  <c r="CL775" i="8"/>
  <c r="CI775" i="8"/>
  <c r="CH775" i="8"/>
  <c r="CG775" i="8"/>
  <c r="CF775" i="8"/>
  <c r="CE775" i="8"/>
  <c r="CD775" i="8"/>
  <c r="CA775" i="8"/>
  <c r="BZ775" i="8"/>
  <c r="BY775" i="8"/>
  <c r="BX775" i="8"/>
  <c r="BV775" i="8"/>
  <c r="BU775" i="8"/>
  <c r="BT775" i="8"/>
  <c r="BS775" i="8"/>
  <c r="BQ775" i="8"/>
  <c r="BP775" i="8"/>
  <c r="BO775" i="8"/>
  <c r="BN775" i="8"/>
  <c r="BL775" i="8"/>
  <c r="BK775" i="8"/>
  <c r="BJ775" i="8"/>
  <c r="BI775" i="8"/>
  <c r="BG775" i="8"/>
  <c r="BF775" i="8"/>
  <c r="BE775" i="8"/>
  <c r="BD775" i="8"/>
  <c r="BB775" i="8"/>
  <c r="BA775" i="8"/>
  <c r="AZ775" i="8"/>
  <c r="AY775" i="8"/>
  <c r="AV775" i="8"/>
  <c r="AU775" i="8"/>
  <c r="AT775" i="8"/>
  <c r="AS775" i="8"/>
  <c r="AR775" i="8"/>
  <c r="AQ775" i="8"/>
  <c r="AM775" i="8"/>
  <c r="AL775" i="8"/>
  <c r="AK775" i="8"/>
  <c r="AJ775" i="8"/>
  <c r="AI775" i="8"/>
  <c r="AH775" i="8"/>
  <c r="AC775" i="8"/>
  <c r="AB775" i="8"/>
  <c r="AA775" i="8"/>
  <c r="Z775" i="8"/>
  <c r="Y775" i="8"/>
  <c r="X775" i="8"/>
  <c r="U775" i="8"/>
  <c r="T775" i="8"/>
  <c r="S775" i="8"/>
  <c r="R775" i="8"/>
  <c r="Q775" i="8"/>
  <c r="P775" i="8"/>
  <c r="H775" i="8"/>
  <c r="CQ774" i="8"/>
  <c r="CP774" i="8"/>
  <c r="CO774" i="8"/>
  <c r="CN774" i="8"/>
  <c r="CM774" i="8"/>
  <c r="CL774" i="8"/>
  <c r="CI774" i="8"/>
  <c r="CH774" i="8"/>
  <c r="CG774" i="8"/>
  <c r="CF774" i="8"/>
  <c r="CE774" i="8"/>
  <c r="CD774" i="8"/>
  <c r="CA774" i="8"/>
  <c r="BZ774" i="8"/>
  <c r="BY774" i="8"/>
  <c r="BX774" i="8"/>
  <c r="BV774" i="8"/>
  <c r="BU774" i="8"/>
  <c r="BT774" i="8"/>
  <c r="BS774" i="8"/>
  <c r="BQ774" i="8"/>
  <c r="BP774" i="8"/>
  <c r="BO774" i="8"/>
  <c r="BN774" i="8"/>
  <c r="BL774" i="8"/>
  <c r="BK774" i="8"/>
  <c r="BJ774" i="8"/>
  <c r="BI774" i="8"/>
  <c r="BG774" i="8"/>
  <c r="BF774" i="8"/>
  <c r="BE774" i="8"/>
  <c r="BD774" i="8"/>
  <c r="BB774" i="8"/>
  <c r="BA774" i="8"/>
  <c r="AZ774" i="8"/>
  <c r="AY774" i="8"/>
  <c r="AV774" i="8"/>
  <c r="AU774" i="8"/>
  <c r="AT774" i="8"/>
  <c r="AS774" i="8"/>
  <c r="AR774" i="8"/>
  <c r="AQ774" i="8"/>
  <c r="AM774" i="8"/>
  <c r="AL774" i="8"/>
  <c r="AK774" i="8"/>
  <c r="AJ774" i="8"/>
  <c r="AI774" i="8"/>
  <c r="AH774" i="8"/>
  <c r="AC774" i="8"/>
  <c r="AB774" i="8"/>
  <c r="AA774" i="8"/>
  <c r="Z774" i="8"/>
  <c r="Y774" i="8"/>
  <c r="X774" i="8"/>
  <c r="U774" i="8"/>
  <c r="T774" i="8"/>
  <c r="S774" i="8"/>
  <c r="R774" i="8"/>
  <c r="Q774" i="8"/>
  <c r="P774" i="8"/>
  <c r="H774" i="8"/>
  <c r="CQ773" i="8"/>
  <c r="CP773" i="8"/>
  <c r="CO773" i="8"/>
  <c r="CN773" i="8"/>
  <c r="CM773" i="8"/>
  <c r="CL773" i="8"/>
  <c r="CI773" i="8"/>
  <c r="CH773" i="8"/>
  <c r="CG773" i="8"/>
  <c r="CF773" i="8"/>
  <c r="CE773" i="8"/>
  <c r="CD773" i="8"/>
  <c r="CA773" i="8"/>
  <c r="BZ773" i="8"/>
  <c r="BY773" i="8"/>
  <c r="BX773" i="8"/>
  <c r="BV773" i="8"/>
  <c r="BU773" i="8"/>
  <c r="BT773" i="8"/>
  <c r="BS773" i="8"/>
  <c r="BQ773" i="8"/>
  <c r="BP773" i="8"/>
  <c r="BO773" i="8"/>
  <c r="BN773" i="8"/>
  <c r="BL773" i="8"/>
  <c r="BK773" i="8"/>
  <c r="BJ773" i="8"/>
  <c r="BI773" i="8"/>
  <c r="BG773" i="8"/>
  <c r="BF773" i="8"/>
  <c r="BE773" i="8"/>
  <c r="BD773" i="8"/>
  <c r="BB773" i="8"/>
  <c r="BA773" i="8"/>
  <c r="AZ773" i="8"/>
  <c r="AY773" i="8"/>
  <c r="AV773" i="8"/>
  <c r="AU773" i="8"/>
  <c r="AT773" i="8"/>
  <c r="AS773" i="8"/>
  <c r="AR773" i="8"/>
  <c r="AQ773" i="8"/>
  <c r="AM773" i="8"/>
  <c r="AL773" i="8"/>
  <c r="AK773" i="8"/>
  <c r="AJ773" i="8"/>
  <c r="AI773" i="8"/>
  <c r="AH773" i="8"/>
  <c r="AC773" i="8"/>
  <c r="AB773" i="8"/>
  <c r="AA773" i="8"/>
  <c r="Z773" i="8"/>
  <c r="Y773" i="8"/>
  <c r="X773" i="8"/>
  <c r="U773" i="8"/>
  <c r="T773" i="8"/>
  <c r="S773" i="8"/>
  <c r="R773" i="8"/>
  <c r="Q773" i="8"/>
  <c r="P773" i="8"/>
  <c r="H773" i="8"/>
  <c r="CQ772" i="8"/>
  <c r="CP772" i="8"/>
  <c r="CO772" i="8"/>
  <c r="CN772" i="8"/>
  <c r="CM772" i="8"/>
  <c r="CL772" i="8"/>
  <c r="CI772" i="8"/>
  <c r="CH772" i="8"/>
  <c r="CG772" i="8"/>
  <c r="CF772" i="8"/>
  <c r="CE772" i="8"/>
  <c r="CD772" i="8"/>
  <c r="CA772" i="8"/>
  <c r="BZ772" i="8"/>
  <c r="BY772" i="8"/>
  <c r="BX772" i="8"/>
  <c r="BV772" i="8"/>
  <c r="BU772" i="8"/>
  <c r="BT772" i="8"/>
  <c r="BS772" i="8"/>
  <c r="BQ772" i="8"/>
  <c r="BP772" i="8"/>
  <c r="BO772" i="8"/>
  <c r="BN772" i="8"/>
  <c r="BL772" i="8"/>
  <c r="BK772" i="8"/>
  <c r="BJ772" i="8"/>
  <c r="BI772" i="8"/>
  <c r="BG772" i="8"/>
  <c r="BF772" i="8"/>
  <c r="BE772" i="8"/>
  <c r="BD772" i="8"/>
  <c r="BB772" i="8"/>
  <c r="BA772" i="8"/>
  <c r="AZ772" i="8"/>
  <c r="AY772" i="8"/>
  <c r="AV772" i="8"/>
  <c r="AU772" i="8"/>
  <c r="AT772" i="8"/>
  <c r="AS772" i="8"/>
  <c r="AR772" i="8"/>
  <c r="AQ772" i="8"/>
  <c r="AM772" i="8"/>
  <c r="AL772" i="8"/>
  <c r="AK772" i="8"/>
  <c r="AJ772" i="8"/>
  <c r="AI772" i="8"/>
  <c r="AH772" i="8"/>
  <c r="AC772" i="8"/>
  <c r="AB772" i="8"/>
  <c r="AA772" i="8"/>
  <c r="Z772" i="8"/>
  <c r="Y772" i="8"/>
  <c r="X772" i="8"/>
  <c r="U772" i="8"/>
  <c r="T772" i="8"/>
  <c r="S772" i="8"/>
  <c r="R772" i="8"/>
  <c r="Q772" i="8"/>
  <c r="P772" i="8"/>
  <c r="H772" i="8"/>
  <c r="CQ771" i="8"/>
  <c r="CP771" i="8"/>
  <c r="CO771" i="8"/>
  <c r="CN771" i="8"/>
  <c r="CM771" i="8"/>
  <c r="CL771" i="8"/>
  <c r="CI771" i="8"/>
  <c r="CH771" i="8"/>
  <c r="CG771" i="8"/>
  <c r="CF771" i="8"/>
  <c r="CE771" i="8"/>
  <c r="CD771" i="8"/>
  <c r="CA771" i="8"/>
  <c r="BZ771" i="8"/>
  <c r="BY771" i="8"/>
  <c r="BX771" i="8"/>
  <c r="BV771" i="8"/>
  <c r="BU771" i="8"/>
  <c r="BT771" i="8"/>
  <c r="BS771" i="8"/>
  <c r="BQ771" i="8"/>
  <c r="BP771" i="8"/>
  <c r="BO771" i="8"/>
  <c r="BN771" i="8"/>
  <c r="BL771" i="8"/>
  <c r="BK771" i="8"/>
  <c r="BJ771" i="8"/>
  <c r="BI771" i="8"/>
  <c r="BG771" i="8"/>
  <c r="BF771" i="8"/>
  <c r="BE771" i="8"/>
  <c r="BD771" i="8"/>
  <c r="BB771" i="8"/>
  <c r="BA771" i="8"/>
  <c r="AZ771" i="8"/>
  <c r="AY771" i="8"/>
  <c r="AV771" i="8"/>
  <c r="AU771" i="8"/>
  <c r="AT771" i="8"/>
  <c r="AS771" i="8"/>
  <c r="AR771" i="8"/>
  <c r="AQ771" i="8"/>
  <c r="AM771" i="8"/>
  <c r="AL771" i="8"/>
  <c r="AK771" i="8"/>
  <c r="AJ771" i="8"/>
  <c r="AI771" i="8"/>
  <c r="AH771" i="8"/>
  <c r="AC771" i="8"/>
  <c r="AB771" i="8"/>
  <c r="AA771" i="8"/>
  <c r="Z771" i="8"/>
  <c r="Y771" i="8"/>
  <c r="X771" i="8"/>
  <c r="U771" i="8"/>
  <c r="T771" i="8"/>
  <c r="S771" i="8"/>
  <c r="R771" i="8"/>
  <c r="Q771" i="8"/>
  <c r="P771" i="8"/>
  <c r="H771" i="8"/>
  <c r="CQ770" i="8"/>
  <c r="CP770" i="8"/>
  <c r="CO770" i="8"/>
  <c r="CN770" i="8"/>
  <c r="CM770" i="8"/>
  <c r="CL770" i="8"/>
  <c r="CI770" i="8"/>
  <c r="CH770" i="8"/>
  <c r="CG770" i="8"/>
  <c r="CF770" i="8"/>
  <c r="CE770" i="8"/>
  <c r="CD770" i="8"/>
  <c r="CA770" i="8"/>
  <c r="BZ770" i="8"/>
  <c r="BY770" i="8"/>
  <c r="BX770" i="8"/>
  <c r="BV770" i="8"/>
  <c r="BU770" i="8"/>
  <c r="BT770" i="8"/>
  <c r="BS770" i="8"/>
  <c r="BQ770" i="8"/>
  <c r="BP770" i="8"/>
  <c r="BO770" i="8"/>
  <c r="BN770" i="8"/>
  <c r="BL770" i="8"/>
  <c r="BK770" i="8"/>
  <c r="BJ770" i="8"/>
  <c r="BI770" i="8"/>
  <c r="BG770" i="8"/>
  <c r="BF770" i="8"/>
  <c r="BE770" i="8"/>
  <c r="BD770" i="8"/>
  <c r="BB770" i="8"/>
  <c r="BA770" i="8"/>
  <c r="AZ770" i="8"/>
  <c r="AY770" i="8"/>
  <c r="AV770" i="8"/>
  <c r="AU770" i="8"/>
  <c r="AT770" i="8"/>
  <c r="AS770" i="8"/>
  <c r="AR770" i="8"/>
  <c r="AQ770" i="8"/>
  <c r="AM770" i="8"/>
  <c r="AL770" i="8"/>
  <c r="AK770" i="8"/>
  <c r="AJ770" i="8"/>
  <c r="AI770" i="8"/>
  <c r="AH770" i="8"/>
  <c r="AC770" i="8"/>
  <c r="AB770" i="8"/>
  <c r="AA770" i="8"/>
  <c r="Z770" i="8"/>
  <c r="Y770" i="8"/>
  <c r="X770" i="8"/>
  <c r="U770" i="8"/>
  <c r="T770" i="8"/>
  <c r="S770" i="8"/>
  <c r="R770" i="8"/>
  <c r="Q770" i="8"/>
  <c r="P770" i="8"/>
  <c r="H770" i="8"/>
  <c r="CQ769" i="8"/>
  <c r="CP769" i="8"/>
  <c r="CO769" i="8"/>
  <c r="CN769" i="8"/>
  <c r="CM769" i="8"/>
  <c r="CL769" i="8"/>
  <c r="CI769" i="8"/>
  <c r="CH769" i="8"/>
  <c r="CG769" i="8"/>
  <c r="CF769" i="8"/>
  <c r="CE769" i="8"/>
  <c r="CD769" i="8"/>
  <c r="CA769" i="8"/>
  <c r="BZ769" i="8"/>
  <c r="BY769" i="8"/>
  <c r="BX769" i="8"/>
  <c r="BV769" i="8"/>
  <c r="BU769" i="8"/>
  <c r="BT769" i="8"/>
  <c r="BS769" i="8"/>
  <c r="BQ769" i="8"/>
  <c r="BP769" i="8"/>
  <c r="BO769" i="8"/>
  <c r="BN769" i="8"/>
  <c r="BL769" i="8"/>
  <c r="BK769" i="8"/>
  <c r="BJ769" i="8"/>
  <c r="BI769" i="8"/>
  <c r="BG769" i="8"/>
  <c r="BF769" i="8"/>
  <c r="BE769" i="8"/>
  <c r="BD769" i="8"/>
  <c r="BB769" i="8"/>
  <c r="BA769" i="8"/>
  <c r="AZ769" i="8"/>
  <c r="AY769" i="8"/>
  <c r="AV769" i="8"/>
  <c r="AU769" i="8"/>
  <c r="AT769" i="8"/>
  <c r="AS769" i="8"/>
  <c r="AR769" i="8"/>
  <c r="AQ769" i="8"/>
  <c r="AM769" i="8"/>
  <c r="AL769" i="8"/>
  <c r="AK769" i="8"/>
  <c r="AJ769" i="8"/>
  <c r="AI769" i="8"/>
  <c r="AH769" i="8"/>
  <c r="AC769" i="8"/>
  <c r="AB769" i="8"/>
  <c r="AA769" i="8"/>
  <c r="Z769" i="8"/>
  <c r="Y769" i="8"/>
  <c r="X769" i="8"/>
  <c r="U769" i="8"/>
  <c r="T769" i="8"/>
  <c r="S769" i="8"/>
  <c r="R769" i="8"/>
  <c r="Q769" i="8"/>
  <c r="P769" i="8"/>
  <c r="H769" i="8"/>
  <c r="CQ768" i="8"/>
  <c r="CP768" i="8"/>
  <c r="CO768" i="8"/>
  <c r="CN768" i="8"/>
  <c r="CM768" i="8"/>
  <c r="CL768" i="8"/>
  <c r="CI768" i="8"/>
  <c r="CH768" i="8"/>
  <c r="CG768" i="8"/>
  <c r="CF768" i="8"/>
  <c r="CE768" i="8"/>
  <c r="CD768" i="8"/>
  <c r="CA768" i="8"/>
  <c r="BZ768" i="8"/>
  <c r="BY768" i="8"/>
  <c r="BX768" i="8"/>
  <c r="BV768" i="8"/>
  <c r="BU768" i="8"/>
  <c r="BT768" i="8"/>
  <c r="BS768" i="8"/>
  <c r="BQ768" i="8"/>
  <c r="BP768" i="8"/>
  <c r="BO768" i="8"/>
  <c r="BN768" i="8"/>
  <c r="BL768" i="8"/>
  <c r="BK768" i="8"/>
  <c r="BJ768" i="8"/>
  <c r="BI768" i="8"/>
  <c r="BG768" i="8"/>
  <c r="BF768" i="8"/>
  <c r="BE768" i="8"/>
  <c r="BD768" i="8"/>
  <c r="BB768" i="8"/>
  <c r="BA768" i="8"/>
  <c r="AZ768" i="8"/>
  <c r="AY768" i="8"/>
  <c r="AV768" i="8"/>
  <c r="AU768" i="8"/>
  <c r="AT768" i="8"/>
  <c r="AS768" i="8"/>
  <c r="AR768" i="8"/>
  <c r="AQ768" i="8"/>
  <c r="AM768" i="8"/>
  <c r="AL768" i="8"/>
  <c r="AK768" i="8"/>
  <c r="AJ768" i="8"/>
  <c r="AI768" i="8"/>
  <c r="AH768" i="8"/>
  <c r="AC768" i="8"/>
  <c r="AB768" i="8"/>
  <c r="AA768" i="8"/>
  <c r="Z768" i="8"/>
  <c r="Y768" i="8"/>
  <c r="X768" i="8"/>
  <c r="U768" i="8"/>
  <c r="T768" i="8"/>
  <c r="S768" i="8"/>
  <c r="R768" i="8"/>
  <c r="Q768" i="8"/>
  <c r="P768" i="8"/>
  <c r="H768" i="8"/>
  <c r="CQ767" i="8"/>
  <c r="CP767" i="8"/>
  <c r="CO767" i="8"/>
  <c r="CN767" i="8"/>
  <c r="CM767" i="8"/>
  <c r="CL767" i="8"/>
  <c r="CI767" i="8"/>
  <c r="CH767" i="8"/>
  <c r="CG767" i="8"/>
  <c r="CF767" i="8"/>
  <c r="CE767" i="8"/>
  <c r="CD767" i="8"/>
  <c r="CA767" i="8"/>
  <c r="BZ767" i="8"/>
  <c r="BY767" i="8"/>
  <c r="BX767" i="8"/>
  <c r="BV767" i="8"/>
  <c r="BU767" i="8"/>
  <c r="BT767" i="8"/>
  <c r="BS767" i="8"/>
  <c r="BQ767" i="8"/>
  <c r="BP767" i="8"/>
  <c r="BO767" i="8"/>
  <c r="BN767" i="8"/>
  <c r="BL767" i="8"/>
  <c r="BK767" i="8"/>
  <c r="BJ767" i="8"/>
  <c r="BI767" i="8"/>
  <c r="BG767" i="8"/>
  <c r="BF767" i="8"/>
  <c r="BE767" i="8"/>
  <c r="BD767" i="8"/>
  <c r="BB767" i="8"/>
  <c r="BA767" i="8"/>
  <c r="AZ767" i="8"/>
  <c r="AY767" i="8"/>
  <c r="AV767" i="8"/>
  <c r="AU767" i="8"/>
  <c r="AT767" i="8"/>
  <c r="AS767" i="8"/>
  <c r="AR767" i="8"/>
  <c r="AQ767" i="8"/>
  <c r="AM767" i="8"/>
  <c r="AL767" i="8"/>
  <c r="AK767" i="8"/>
  <c r="AJ767" i="8"/>
  <c r="AI767" i="8"/>
  <c r="AH767" i="8"/>
  <c r="AC767" i="8"/>
  <c r="AB767" i="8"/>
  <c r="AA767" i="8"/>
  <c r="Z767" i="8"/>
  <c r="Y767" i="8"/>
  <c r="X767" i="8"/>
  <c r="U767" i="8"/>
  <c r="T767" i="8"/>
  <c r="S767" i="8"/>
  <c r="R767" i="8"/>
  <c r="Q767" i="8"/>
  <c r="P767" i="8"/>
  <c r="H767" i="8"/>
  <c r="CQ766" i="8"/>
  <c r="CP766" i="8"/>
  <c r="CO766" i="8"/>
  <c r="CN766" i="8"/>
  <c r="CM766" i="8"/>
  <c r="CL766" i="8"/>
  <c r="CI766" i="8"/>
  <c r="CH766" i="8"/>
  <c r="CG766" i="8"/>
  <c r="CF766" i="8"/>
  <c r="CE766" i="8"/>
  <c r="CD766" i="8"/>
  <c r="CA766" i="8"/>
  <c r="BZ766" i="8"/>
  <c r="BY766" i="8"/>
  <c r="BX766" i="8"/>
  <c r="BV766" i="8"/>
  <c r="BU766" i="8"/>
  <c r="BT766" i="8"/>
  <c r="BS766" i="8"/>
  <c r="BQ766" i="8"/>
  <c r="BP766" i="8"/>
  <c r="BO766" i="8"/>
  <c r="BN766" i="8"/>
  <c r="BL766" i="8"/>
  <c r="BK766" i="8"/>
  <c r="BJ766" i="8"/>
  <c r="BI766" i="8"/>
  <c r="BG766" i="8"/>
  <c r="BF766" i="8"/>
  <c r="BE766" i="8"/>
  <c r="BD766" i="8"/>
  <c r="BB766" i="8"/>
  <c r="BA766" i="8"/>
  <c r="AZ766" i="8"/>
  <c r="AY766" i="8"/>
  <c r="AV766" i="8"/>
  <c r="AU766" i="8"/>
  <c r="AT766" i="8"/>
  <c r="AS766" i="8"/>
  <c r="AR766" i="8"/>
  <c r="AQ766" i="8"/>
  <c r="AM766" i="8"/>
  <c r="AL766" i="8"/>
  <c r="AK766" i="8"/>
  <c r="AJ766" i="8"/>
  <c r="AI766" i="8"/>
  <c r="AH766" i="8"/>
  <c r="AC766" i="8"/>
  <c r="AB766" i="8"/>
  <c r="AA766" i="8"/>
  <c r="Z766" i="8"/>
  <c r="Y766" i="8"/>
  <c r="X766" i="8"/>
  <c r="U766" i="8"/>
  <c r="T766" i="8"/>
  <c r="S766" i="8"/>
  <c r="R766" i="8"/>
  <c r="Q766" i="8"/>
  <c r="P766" i="8"/>
  <c r="H766" i="8"/>
  <c r="CQ765" i="8"/>
  <c r="CP765" i="8"/>
  <c r="CO765" i="8"/>
  <c r="CN765" i="8"/>
  <c r="CM765" i="8"/>
  <c r="CL765" i="8"/>
  <c r="CI765" i="8"/>
  <c r="CH765" i="8"/>
  <c r="CG765" i="8"/>
  <c r="CF765" i="8"/>
  <c r="CE765" i="8"/>
  <c r="CD765" i="8"/>
  <c r="CA765" i="8"/>
  <c r="BZ765" i="8"/>
  <c r="BY765" i="8"/>
  <c r="BX765" i="8"/>
  <c r="BV765" i="8"/>
  <c r="BU765" i="8"/>
  <c r="BT765" i="8"/>
  <c r="BS765" i="8"/>
  <c r="BQ765" i="8"/>
  <c r="BP765" i="8"/>
  <c r="BO765" i="8"/>
  <c r="BN765" i="8"/>
  <c r="BL765" i="8"/>
  <c r="BK765" i="8"/>
  <c r="BJ765" i="8"/>
  <c r="BI765" i="8"/>
  <c r="BG765" i="8"/>
  <c r="BF765" i="8"/>
  <c r="BE765" i="8"/>
  <c r="BD765" i="8"/>
  <c r="BB765" i="8"/>
  <c r="BA765" i="8"/>
  <c r="AZ765" i="8"/>
  <c r="AY765" i="8"/>
  <c r="AV765" i="8"/>
  <c r="AU765" i="8"/>
  <c r="AT765" i="8"/>
  <c r="AS765" i="8"/>
  <c r="AR765" i="8"/>
  <c r="AQ765" i="8"/>
  <c r="AM765" i="8"/>
  <c r="AL765" i="8"/>
  <c r="AK765" i="8"/>
  <c r="AJ765" i="8"/>
  <c r="AI765" i="8"/>
  <c r="AH765" i="8"/>
  <c r="AC765" i="8"/>
  <c r="AB765" i="8"/>
  <c r="AA765" i="8"/>
  <c r="Z765" i="8"/>
  <c r="Y765" i="8"/>
  <c r="X765" i="8"/>
  <c r="U765" i="8"/>
  <c r="T765" i="8"/>
  <c r="S765" i="8"/>
  <c r="R765" i="8"/>
  <c r="Q765" i="8"/>
  <c r="P765" i="8"/>
  <c r="H765" i="8"/>
  <c r="CQ764" i="8"/>
  <c r="CP764" i="8"/>
  <c r="CO764" i="8"/>
  <c r="CN764" i="8"/>
  <c r="CM764" i="8"/>
  <c r="CL764" i="8"/>
  <c r="CI764" i="8"/>
  <c r="CH764" i="8"/>
  <c r="CG764" i="8"/>
  <c r="CF764" i="8"/>
  <c r="CE764" i="8"/>
  <c r="CD764" i="8"/>
  <c r="CA764" i="8"/>
  <c r="BZ764" i="8"/>
  <c r="BY764" i="8"/>
  <c r="BX764" i="8"/>
  <c r="BV764" i="8"/>
  <c r="BU764" i="8"/>
  <c r="BT764" i="8"/>
  <c r="BS764" i="8"/>
  <c r="BQ764" i="8"/>
  <c r="BP764" i="8"/>
  <c r="BO764" i="8"/>
  <c r="BN764" i="8"/>
  <c r="BL764" i="8"/>
  <c r="BK764" i="8"/>
  <c r="BJ764" i="8"/>
  <c r="BI764" i="8"/>
  <c r="BG764" i="8"/>
  <c r="BF764" i="8"/>
  <c r="BE764" i="8"/>
  <c r="BD764" i="8"/>
  <c r="BB764" i="8"/>
  <c r="BA764" i="8"/>
  <c r="AZ764" i="8"/>
  <c r="AY764" i="8"/>
  <c r="AV764" i="8"/>
  <c r="AU764" i="8"/>
  <c r="AT764" i="8"/>
  <c r="AS764" i="8"/>
  <c r="AR764" i="8"/>
  <c r="AQ764" i="8"/>
  <c r="AM764" i="8"/>
  <c r="AL764" i="8"/>
  <c r="AK764" i="8"/>
  <c r="AJ764" i="8"/>
  <c r="AI764" i="8"/>
  <c r="AH764" i="8"/>
  <c r="AC764" i="8"/>
  <c r="AB764" i="8"/>
  <c r="AA764" i="8"/>
  <c r="Z764" i="8"/>
  <c r="Y764" i="8"/>
  <c r="X764" i="8"/>
  <c r="U764" i="8"/>
  <c r="T764" i="8"/>
  <c r="S764" i="8"/>
  <c r="R764" i="8"/>
  <c r="Q764" i="8"/>
  <c r="P764" i="8"/>
  <c r="H764" i="8"/>
  <c r="CQ763" i="8"/>
  <c r="CP763" i="8"/>
  <c r="CO763" i="8"/>
  <c r="CN763" i="8"/>
  <c r="CM763" i="8"/>
  <c r="CL763" i="8"/>
  <c r="CI763" i="8"/>
  <c r="CH763" i="8"/>
  <c r="CG763" i="8"/>
  <c r="CF763" i="8"/>
  <c r="CE763" i="8"/>
  <c r="CD763" i="8"/>
  <c r="CA763" i="8"/>
  <c r="BZ763" i="8"/>
  <c r="BY763" i="8"/>
  <c r="BX763" i="8"/>
  <c r="BV763" i="8"/>
  <c r="BU763" i="8"/>
  <c r="BT763" i="8"/>
  <c r="BS763" i="8"/>
  <c r="BQ763" i="8"/>
  <c r="BP763" i="8"/>
  <c r="BO763" i="8"/>
  <c r="BN763" i="8"/>
  <c r="BL763" i="8"/>
  <c r="BK763" i="8"/>
  <c r="BJ763" i="8"/>
  <c r="BI763" i="8"/>
  <c r="BG763" i="8"/>
  <c r="BF763" i="8"/>
  <c r="BE763" i="8"/>
  <c r="BD763" i="8"/>
  <c r="BB763" i="8"/>
  <c r="BA763" i="8"/>
  <c r="AZ763" i="8"/>
  <c r="AY763" i="8"/>
  <c r="AV763" i="8"/>
  <c r="AU763" i="8"/>
  <c r="AT763" i="8"/>
  <c r="AS763" i="8"/>
  <c r="AR763" i="8"/>
  <c r="AQ763" i="8"/>
  <c r="AM763" i="8"/>
  <c r="AL763" i="8"/>
  <c r="AK763" i="8"/>
  <c r="AJ763" i="8"/>
  <c r="AI763" i="8"/>
  <c r="AH763" i="8"/>
  <c r="AC763" i="8"/>
  <c r="AB763" i="8"/>
  <c r="AA763" i="8"/>
  <c r="Z763" i="8"/>
  <c r="Y763" i="8"/>
  <c r="X763" i="8"/>
  <c r="U763" i="8"/>
  <c r="T763" i="8"/>
  <c r="S763" i="8"/>
  <c r="R763" i="8"/>
  <c r="Q763" i="8"/>
  <c r="P763" i="8"/>
  <c r="H763" i="8"/>
  <c r="CQ762" i="8"/>
  <c r="CP762" i="8"/>
  <c r="CO762" i="8"/>
  <c r="CN762" i="8"/>
  <c r="CM762" i="8"/>
  <c r="CL762" i="8"/>
  <c r="CI762" i="8"/>
  <c r="CH762" i="8"/>
  <c r="CG762" i="8"/>
  <c r="CF762" i="8"/>
  <c r="CE762" i="8"/>
  <c r="CD762" i="8"/>
  <c r="CA762" i="8"/>
  <c r="BZ762" i="8"/>
  <c r="BY762" i="8"/>
  <c r="BX762" i="8"/>
  <c r="BV762" i="8"/>
  <c r="BU762" i="8"/>
  <c r="BT762" i="8"/>
  <c r="BS762" i="8"/>
  <c r="BQ762" i="8"/>
  <c r="BP762" i="8"/>
  <c r="BO762" i="8"/>
  <c r="BN762" i="8"/>
  <c r="BL762" i="8"/>
  <c r="BK762" i="8"/>
  <c r="BJ762" i="8"/>
  <c r="BI762" i="8"/>
  <c r="BG762" i="8"/>
  <c r="BF762" i="8"/>
  <c r="BE762" i="8"/>
  <c r="BD762" i="8"/>
  <c r="BB762" i="8"/>
  <c r="BA762" i="8"/>
  <c r="AZ762" i="8"/>
  <c r="AY762" i="8"/>
  <c r="AV762" i="8"/>
  <c r="AU762" i="8"/>
  <c r="AT762" i="8"/>
  <c r="AS762" i="8"/>
  <c r="AR762" i="8"/>
  <c r="AQ762" i="8"/>
  <c r="AM762" i="8"/>
  <c r="AL762" i="8"/>
  <c r="AK762" i="8"/>
  <c r="AJ762" i="8"/>
  <c r="AI762" i="8"/>
  <c r="AH762" i="8"/>
  <c r="AC762" i="8"/>
  <c r="AB762" i="8"/>
  <c r="AA762" i="8"/>
  <c r="Z762" i="8"/>
  <c r="Y762" i="8"/>
  <c r="X762" i="8"/>
  <c r="U762" i="8"/>
  <c r="T762" i="8"/>
  <c r="S762" i="8"/>
  <c r="R762" i="8"/>
  <c r="Q762" i="8"/>
  <c r="P762" i="8"/>
  <c r="H762" i="8"/>
  <c r="CQ761" i="8"/>
  <c r="CP761" i="8"/>
  <c r="CO761" i="8"/>
  <c r="CN761" i="8"/>
  <c r="CM761" i="8"/>
  <c r="CL761" i="8"/>
  <c r="CI761" i="8"/>
  <c r="CH761" i="8"/>
  <c r="CG761" i="8"/>
  <c r="CF761" i="8"/>
  <c r="CE761" i="8"/>
  <c r="CD761" i="8"/>
  <c r="CA761" i="8"/>
  <c r="BZ761" i="8"/>
  <c r="BY761" i="8"/>
  <c r="BX761" i="8"/>
  <c r="BV761" i="8"/>
  <c r="BU761" i="8"/>
  <c r="BT761" i="8"/>
  <c r="BS761" i="8"/>
  <c r="BQ761" i="8"/>
  <c r="BP761" i="8"/>
  <c r="BO761" i="8"/>
  <c r="BN761" i="8"/>
  <c r="BL761" i="8"/>
  <c r="BK761" i="8"/>
  <c r="BJ761" i="8"/>
  <c r="BI761" i="8"/>
  <c r="BG761" i="8"/>
  <c r="BF761" i="8"/>
  <c r="BE761" i="8"/>
  <c r="BD761" i="8"/>
  <c r="BB761" i="8"/>
  <c r="BA761" i="8"/>
  <c r="AZ761" i="8"/>
  <c r="AY761" i="8"/>
  <c r="AV761" i="8"/>
  <c r="AU761" i="8"/>
  <c r="AT761" i="8"/>
  <c r="AS761" i="8"/>
  <c r="AR761" i="8"/>
  <c r="AQ761" i="8"/>
  <c r="AM761" i="8"/>
  <c r="AL761" i="8"/>
  <c r="AK761" i="8"/>
  <c r="AJ761" i="8"/>
  <c r="AI761" i="8"/>
  <c r="AH761" i="8"/>
  <c r="AC761" i="8"/>
  <c r="AB761" i="8"/>
  <c r="AA761" i="8"/>
  <c r="Z761" i="8"/>
  <c r="Y761" i="8"/>
  <c r="X761" i="8"/>
  <c r="U761" i="8"/>
  <c r="T761" i="8"/>
  <c r="S761" i="8"/>
  <c r="R761" i="8"/>
  <c r="Q761" i="8"/>
  <c r="P761" i="8"/>
  <c r="H761" i="8"/>
  <c r="CQ760" i="8"/>
  <c r="CP760" i="8"/>
  <c r="CO760" i="8"/>
  <c r="CN760" i="8"/>
  <c r="CM760" i="8"/>
  <c r="CL760" i="8"/>
  <c r="CI760" i="8"/>
  <c r="CH760" i="8"/>
  <c r="CG760" i="8"/>
  <c r="CF760" i="8"/>
  <c r="CE760" i="8"/>
  <c r="CD760" i="8"/>
  <c r="CA760" i="8"/>
  <c r="BZ760" i="8"/>
  <c r="BY760" i="8"/>
  <c r="BX760" i="8"/>
  <c r="BV760" i="8"/>
  <c r="BU760" i="8"/>
  <c r="BT760" i="8"/>
  <c r="BS760" i="8"/>
  <c r="BQ760" i="8"/>
  <c r="BP760" i="8"/>
  <c r="BO760" i="8"/>
  <c r="BN760" i="8"/>
  <c r="BL760" i="8"/>
  <c r="BK760" i="8"/>
  <c r="BJ760" i="8"/>
  <c r="BI760" i="8"/>
  <c r="BG760" i="8"/>
  <c r="BF760" i="8"/>
  <c r="BE760" i="8"/>
  <c r="BD760" i="8"/>
  <c r="BB760" i="8"/>
  <c r="BA760" i="8"/>
  <c r="AZ760" i="8"/>
  <c r="AY760" i="8"/>
  <c r="AV760" i="8"/>
  <c r="AU760" i="8"/>
  <c r="AT760" i="8"/>
  <c r="AS760" i="8"/>
  <c r="AR760" i="8"/>
  <c r="AQ760" i="8"/>
  <c r="AM760" i="8"/>
  <c r="AL760" i="8"/>
  <c r="AK760" i="8"/>
  <c r="AJ760" i="8"/>
  <c r="AI760" i="8"/>
  <c r="AH760" i="8"/>
  <c r="AC760" i="8"/>
  <c r="AB760" i="8"/>
  <c r="AA760" i="8"/>
  <c r="Z760" i="8"/>
  <c r="Y760" i="8"/>
  <c r="X760" i="8"/>
  <c r="U760" i="8"/>
  <c r="T760" i="8"/>
  <c r="S760" i="8"/>
  <c r="R760" i="8"/>
  <c r="Q760" i="8"/>
  <c r="P760" i="8"/>
  <c r="H760" i="8"/>
  <c r="CQ759" i="8"/>
  <c r="CP759" i="8"/>
  <c r="CO759" i="8"/>
  <c r="CN759" i="8"/>
  <c r="CM759" i="8"/>
  <c r="CL759" i="8"/>
  <c r="CI759" i="8"/>
  <c r="CH759" i="8"/>
  <c r="CG759" i="8"/>
  <c r="CF759" i="8"/>
  <c r="CE759" i="8"/>
  <c r="CD759" i="8"/>
  <c r="CA759" i="8"/>
  <c r="BZ759" i="8"/>
  <c r="BY759" i="8"/>
  <c r="BX759" i="8"/>
  <c r="BV759" i="8"/>
  <c r="BU759" i="8"/>
  <c r="BT759" i="8"/>
  <c r="BS759" i="8"/>
  <c r="BQ759" i="8"/>
  <c r="BP759" i="8"/>
  <c r="BO759" i="8"/>
  <c r="BN759" i="8"/>
  <c r="BL759" i="8"/>
  <c r="BK759" i="8"/>
  <c r="BJ759" i="8"/>
  <c r="BI759" i="8"/>
  <c r="BG759" i="8"/>
  <c r="BF759" i="8"/>
  <c r="BE759" i="8"/>
  <c r="BD759" i="8"/>
  <c r="BB759" i="8"/>
  <c r="BA759" i="8"/>
  <c r="AZ759" i="8"/>
  <c r="AY759" i="8"/>
  <c r="AV759" i="8"/>
  <c r="AU759" i="8"/>
  <c r="AT759" i="8"/>
  <c r="AS759" i="8"/>
  <c r="AR759" i="8"/>
  <c r="AQ759" i="8"/>
  <c r="AM759" i="8"/>
  <c r="AL759" i="8"/>
  <c r="AK759" i="8"/>
  <c r="AJ759" i="8"/>
  <c r="AI759" i="8"/>
  <c r="AH759" i="8"/>
  <c r="AC759" i="8"/>
  <c r="AB759" i="8"/>
  <c r="AA759" i="8"/>
  <c r="Z759" i="8"/>
  <c r="Y759" i="8"/>
  <c r="X759" i="8"/>
  <c r="U759" i="8"/>
  <c r="T759" i="8"/>
  <c r="S759" i="8"/>
  <c r="R759" i="8"/>
  <c r="Q759" i="8"/>
  <c r="P759" i="8"/>
  <c r="H759" i="8"/>
  <c r="CQ758" i="8"/>
  <c r="CP758" i="8"/>
  <c r="CO758" i="8"/>
  <c r="CN758" i="8"/>
  <c r="CM758" i="8"/>
  <c r="CL758" i="8"/>
  <c r="CI758" i="8"/>
  <c r="CH758" i="8"/>
  <c r="CG758" i="8"/>
  <c r="CF758" i="8"/>
  <c r="CE758" i="8"/>
  <c r="CD758" i="8"/>
  <c r="CA758" i="8"/>
  <c r="BZ758" i="8"/>
  <c r="BY758" i="8"/>
  <c r="BX758" i="8"/>
  <c r="BV758" i="8"/>
  <c r="BU758" i="8"/>
  <c r="BT758" i="8"/>
  <c r="BS758" i="8"/>
  <c r="BQ758" i="8"/>
  <c r="BP758" i="8"/>
  <c r="BO758" i="8"/>
  <c r="BN758" i="8"/>
  <c r="BL758" i="8"/>
  <c r="BK758" i="8"/>
  <c r="BJ758" i="8"/>
  <c r="BI758" i="8"/>
  <c r="BG758" i="8"/>
  <c r="BF758" i="8"/>
  <c r="BE758" i="8"/>
  <c r="BD758" i="8"/>
  <c r="BB758" i="8"/>
  <c r="BA758" i="8"/>
  <c r="AZ758" i="8"/>
  <c r="AY758" i="8"/>
  <c r="AV758" i="8"/>
  <c r="AU758" i="8"/>
  <c r="AT758" i="8"/>
  <c r="AS758" i="8"/>
  <c r="AR758" i="8"/>
  <c r="AQ758" i="8"/>
  <c r="AM758" i="8"/>
  <c r="AL758" i="8"/>
  <c r="AK758" i="8"/>
  <c r="AJ758" i="8"/>
  <c r="AI758" i="8"/>
  <c r="AH758" i="8"/>
  <c r="AC758" i="8"/>
  <c r="AB758" i="8"/>
  <c r="AA758" i="8"/>
  <c r="Z758" i="8"/>
  <c r="Y758" i="8"/>
  <c r="X758" i="8"/>
  <c r="U758" i="8"/>
  <c r="T758" i="8"/>
  <c r="S758" i="8"/>
  <c r="R758" i="8"/>
  <c r="Q758" i="8"/>
  <c r="P758" i="8"/>
  <c r="H758" i="8"/>
  <c r="CQ757" i="8"/>
  <c r="CP757" i="8"/>
  <c r="CO757" i="8"/>
  <c r="CN757" i="8"/>
  <c r="CM757" i="8"/>
  <c r="CL757" i="8"/>
  <c r="CI757" i="8"/>
  <c r="CH757" i="8"/>
  <c r="CG757" i="8"/>
  <c r="CF757" i="8"/>
  <c r="CE757" i="8"/>
  <c r="CD757" i="8"/>
  <c r="CA757" i="8"/>
  <c r="BZ757" i="8"/>
  <c r="BY757" i="8"/>
  <c r="BX757" i="8"/>
  <c r="BV757" i="8"/>
  <c r="BU757" i="8"/>
  <c r="BT757" i="8"/>
  <c r="BS757" i="8"/>
  <c r="BQ757" i="8"/>
  <c r="BP757" i="8"/>
  <c r="BO757" i="8"/>
  <c r="BN757" i="8"/>
  <c r="BL757" i="8"/>
  <c r="BK757" i="8"/>
  <c r="BJ757" i="8"/>
  <c r="BI757" i="8"/>
  <c r="BG757" i="8"/>
  <c r="BF757" i="8"/>
  <c r="BE757" i="8"/>
  <c r="BD757" i="8"/>
  <c r="BB757" i="8"/>
  <c r="BA757" i="8"/>
  <c r="AZ757" i="8"/>
  <c r="AY757" i="8"/>
  <c r="AV757" i="8"/>
  <c r="AU757" i="8"/>
  <c r="AT757" i="8"/>
  <c r="AS757" i="8"/>
  <c r="AR757" i="8"/>
  <c r="AQ757" i="8"/>
  <c r="AM757" i="8"/>
  <c r="AL757" i="8"/>
  <c r="AK757" i="8"/>
  <c r="AJ757" i="8"/>
  <c r="AI757" i="8"/>
  <c r="AH757" i="8"/>
  <c r="AC757" i="8"/>
  <c r="AB757" i="8"/>
  <c r="AA757" i="8"/>
  <c r="Z757" i="8"/>
  <c r="Y757" i="8"/>
  <c r="X757" i="8"/>
  <c r="U757" i="8"/>
  <c r="T757" i="8"/>
  <c r="S757" i="8"/>
  <c r="R757" i="8"/>
  <c r="Q757" i="8"/>
  <c r="P757" i="8"/>
  <c r="H757" i="8"/>
  <c r="CQ756" i="8"/>
  <c r="CP756" i="8"/>
  <c r="CO756" i="8"/>
  <c r="CN756" i="8"/>
  <c r="CM756" i="8"/>
  <c r="CL756" i="8"/>
  <c r="CI756" i="8"/>
  <c r="CH756" i="8"/>
  <c r="CG756" i="8"/>
  <c r="CF756" i="8"/>
  <c r="CE756" i="8"/>
  <c r="CD756" i="8"/>
  <c r="CA756" i="8"/>
  <c r="BZ756" i="8"/>
  <c r="BY756" i="8"/>
  <c r="BX756" i="8"/>
  <c r="BV756" i="8"/>
  <c r="BU756" i="8"/>
  <c r="BT756" i="8"/>
  <c r="BS756" i="8"/>
  <c r="BQ756" i="8"/>
  <c r="BP756" i="8"/>
  <c r="BO756" i="8"/>
  <c r="BN756" i="8"/>
  <c r="BL756" i="8"/>
  <c r="BK756" i="8"/>
  <c r="BJ756" i="8"/>
  <c r="BI756" i="8"/>
  <c r="BG756" i="8"/>
  <c r="BF756" i="8"/>
  <c r="BE756" i="8"/>
  <c r="BD756" i="8"/>
  <c r="BB756" i="8"/>
  <c r="BA756" i="8"/>
  <c r="AZ756" i="8"/>
  <c r="AY756" i="8"/>
  <c r="AV756" i="8"/>
  <c r="AU756" i="8"/>
  <c r="AT756" i="8"/>
  <c r="AS756" i="8"/>
  <c r="AR756" i="8"/>
  <c r="AQ756" i="8"/>
  <c r="AM756" i="8"/>
  <c r="AL756" i="8"/>
  <c r="AK756" i="8"/>
  <c r="AJ756" i="8"/>
  <c r="AI756" i="8"/>
  <c r="AH756" i="8"/>
  <c r="AC756" i="8"/>
  <c r="AB756" i="8"/>
  <c r="AA756" i="8"/>
  <c r="Z756" i="8"/>
  <c r="Y756" i="8"/>
  <c r="X756" i="8"/>
  <c r="U756" i="8"/>
  <c r="T756" i="8"/>
  <c r="S756" i="8"/>
  <c r="R756" i="8"/>
  <c r="Q756" i="8"/>
  <c r="P756" i="8"/>
  <c r="H756" i="8"/>
  <c r="CQ755" i="8"/>
  <c r="CP755" i="8"/>
  <c r="CO755" i="8"/>
  <c r="CN755" i="8"/>
  <c r="CM755" i="8"/>
  <c r="CL755" i="8"/>
  <c r="CI755" i="8"/>
  <c r="CH755" i="8"/>
  <c r="CG755" i="8"/>
  <c r="CF755" i="8"/>
  <c r="CE755" i="8"/>
  <c r="CD755" i="8"/>
  <c r="CA755" i="8"/>
  <c r="BZ755" i="8"/>
  <c r="BY755" i="8"/>
  <c r="BX755" i="8"/>
  <c r="BV755" i="8"/>
  <c r="BU755" i="8"/>
  <c r="BT755" i="8"/>
  <c r="BS755" i="8"/>
  <c r="BQ755" i="8"/>
  <c r="BP755" i="8"/>
  <c r="BO755" i="8"/>
  <c r="BN755" i="8"/>
  <c r="BL755" i="8"/>
  <c r="BK755" i="8"/>
  <c r="BJ755" i="8"/>
  <c r="BI755" i="8"/>
  <c r="BG755" i="8"/>
  <c r="BF755" i="8"/>
  <c r="BE755" i="8"/>
  <c r="BD755" i="8"/>
  <c r="BB755" i="8"/>
  <c r="BA755" i="8"/>
  <c r="AZ755" i="8"/>
  <c r="AY755" i="8"/>
  <c r="AV755" i="8"/>
  <c r="AU755" i="8"/>
  <c r="AT755" i="8"/>
  <c r="AS755" i="8"/>
  <c r="AR755" i="8"/>
  <c r="AQ755" i="8"/>
  <c r="AM755" i="8"/>
  <c r="AL755" i="8"/>
  <c r="AK755" i="8"/>
  <c r="AJ755" i="8"/>
  <c r="AI755" i="8"/>
  <c r="AH755" i="8"/>
  <c r="AC755" i="8"/>
  <c r="AB755" i="8"/>
  <c r="AA755" i="8"/>
  <c r="Z755" i="8"/>
  <c r="Y755" i="8"/>
  <c r="X755" i="8"/>
  <c r="U755" i="8"/>
  <c r="T755" i="8"/>
  <c r="S755" i="8"/>
  <c r="R755" i="8"/>
  <c r="Q755" i="8"/>
  <c r="P755" i="8"/>
  <c r="H755" i="8"/>
  <c r="CQ754" i="8"/>
  <c r="CP754" i="8"/>
  <c r="CO754" i="8"/>
  <c r="CN754" i="8"/>
  <c r="CM754" i="8"/>
  <c r="CL754" i="8"/>
  <c r="CI754" i="8"/>
  <c r="CH754" i="8"/>
  <c r="CG754" i="8"/>
  <c r="CF754" i="8"/>
  <c r="CE754" i="8"/>
  <c r="CD754" i="8"/>
  <c r="CA754" i="8"/>
  <c r="BZ754" i="8"/>
  <c r="BY754" i="8"/>
  <c r="BX754" i="8"/>
  <c r="BV754" i="8"/>
  <c r="BU754" i="8"/>
  <c r="BT754" i="8"/>
  <c r="BS754" i="8"/>
  <c r="BQ754" i="8"/>
  <c r="BP754" i="8"/>
  <c r="BO754" i="8"/>
  <c r="BN754" i="8"/>
  <c r="BL754" i="8"/>
  <c r="BK754" i="8"/>
  <c r="BJ754" i="8"/>
  <c r="BI754" i="8"/>
  <c r="BG754" i="8"/>
  <c r="BF754" i="8"/>
  <c r="BE754" i="8"/>
  <c r="BD754" i="8"/>
  <c r="BB754" i="8"/>
  <c r="BA754" i="8"/>
  <c r="AZ754" i="8"/>
  <c r="AY754" i="8"/>
  <c r="AV754" i="8"/>
  <c r="AU754" i="8"/>
  <c r="AT754" i="8"/>
  <c r="AS754" i="8"/>
  <c r="AR754" i="8"/>
  <c r="AQ754" i="8"/>
  <c r="AM754" i="8"/>
  <c r="AL754" i="8"/>
  <c r="AK754" i="8"/>
  <c r="AJ754" i="8"/>
  <c r="AI754" i="8"/>
  <c r="AH754" i="8"/>
  <c r="AC754" i="8"/>
  <c r="AB754" i="8"/>
  <c r="AA754" i="8"/>
  <c r="Z754" i="8"/>
  <c r="Y754" i="8"/>
  <c r="X754" i="8"/>
  <c r="U754" i="8"/>
  <c r="T754" i="8"/>
  <c r="S754" i="8"/>
  <c r="R754" i="8"/>
  <c r="Q754" i="8"/>
  <c r="P754" i="8"/>
  <c r="H754" i="8"/>
  <c r="CQ753" i="8"/>
  <c r="CP753" i="8"/>
  <c r="CO753" i="8"/>
  <c r="CN753" i="8"/>
  <c r="CM753" i="8"/>
  <c r="CL753" i="8"/>
  <c r="CI753" i="8"/>
  <c r="CH753" i="8"/>
  <c r="CG753" i="8"/>
  <c r="CF753" i="8"/>
  <c r="CE753" i="8"/>
  <c r="CD753" i="8"/>
  <c r="CA753" i="8"/>
  <c r="BZ753" i="8"/>
  <c r="BY753" i="8"/>
  <c r="BX753" i="8"/>
  <c r="BV753" i="8"/>
  <c r="BU753" i="8"/>
  <c r="BT753" i="8"/>
  <c r="BS753" i="8"/>
  <c r="BQ753" i="8"/>
  <c r="BP753" i="8"/>
  <c r="BO753" i="8"/>
  <c r="BN753" i="8"/>
  <c r="BL753" i="8"/>
  <c r="BK753" i="8"/>
  <c r="BJ753" i="8"/>
  <c r="BI753" i="8"/>
  <c r="BG753" i="8"/>
  <c r="BF753" i="8"/>
  <c r="BE753" i="8"/>
  <c r="BD753" i="8"/>
  <c r="BB753" i="8"/>
  <c r="BA753" i="8"/>
  <c r="AZ753" i="8"/>
  <c r="AY753" i="8"/>
  <c r="AV753" i="8"/>
  <c r="AU753" i="8"/>
  <c r="AT753" i="8"/>
  <c r="AS753" i="8"/>
  <c r="AR753" i="8"/>
  <c r="AQ753" i="8"/>
  <c r="AM753" i="8"/>
  <c r="AL753" i="8"/>
  <c r="AK753" i="8"/>
  <c r="AJ753" i="8"/>
  <c r="AI753" i="8"/>
  <c r="AH753" i="8"/>
  <c r="AC753" i="8"/>
  <c r="AB753" i="8"/>
  <c r="AA753" i="8"/>
  <c r="Z753" i="8"/>
  <c r="Y753" i="8"/>
  <c r="X753" i="8"/>
  <c r="U753" i="8"/>
  <c r="T753" i="8"/>
  <c r="S753" i="8"/>
  <c r="R753" i="8"/>
  <c r="Q753" i="8"/>
  <c r="P753" i="8"/>
  <c r="H753" i="8"/>
  <c r="CQ752" i="8"/>
  <c r="CP752" i="8"/>
  <c r="CO752" i="8"/>
  <c r="CN752" i="8"/>
  <c r="CM752" i="8"/>
  <c r="CL752" i="8"/>
  <c r="CI752" i="8"/>
  <c r="CH752" i="8"/>
  <c r="CG752" i="8"/>
  <c r="CF752" i="8"/>
  <c r="CE752" i="8"/>
  <c r="CD752" i="8"/>
  <c r="CA752" i="8"/>
  <c r="BZ752" i="8"/>
  <c r="BY752" i="8"/>
  <c r="BX752" i="8"/>
  <c r="BV752" i="8"/>
  <c r="BU752" i="8"/>
  <c r="BT752" i="8"/>
  <c r="BS752" i="8"/>
  <c r="BQ752" i="8"/>
  <c r="BP752" i="8"/>
  <c r="BO752" i="8"/>
  <c r="BN752" i="8"/>
  <c r="BL752" i="8"/>
  <c r="BK752" i="8"/>
  <c r="BJ752" i="8"/>
  <c r="BI752" i="8"/>
  <c r="BG752" i="8"/>
  <c r="BF752" i="8"/>
  <c r="BE752" i="8"/>
  <c r="BD752" i="8"/>
  <c r="BB752" i="8"/>
  <c r="BA752" i="8"/>
  <c r="AZ752" i="8"/>
  <c r="AY752" i="8"/>
  <c r="AV752" i="8"/>
  <c r="AU752" i="8"/>
  <c r="AT752" i="8"/>
  <c r="AS752" i="8"/>
  <c r="AR752" i="8"/>
  <c r="AQ752" i="8"/>
  <c r="AM752" i="8"/>
  <c r="AL752" i="8"/>
  <c r="AK752" i="8"/>
  <c r="AJ752" i="8"/>
  <c r="AI752" i="8"/>
  <c r="AH752" i="8"/>
  <c r="AC752" i="8"/>
  <c r="AB752" i="8"/>
  <c r="AA752" i="8"/>
  <c r="Z752" i="8"/>
  <c r="Y752" i="8"/>
  <c r="X752" i="8"/>
  <c r="U752" i="8"/>
  <c r="T752" i="8"/>
  <c r="S752" i="8"/>
  <c r="R752" i="8"/>
  <c r="Q752" i="8"/>
  <c r="P752" i="8"/>
  <c r="H752" i="8"/>
  <c r="CQ751" i="8"/>
  <c r="CP751" i="8"/>
  <c r="CO751" i="8"/>
  <c r="CN751" i="8"/>
  <c r="CM751" i="8"/>
  <c r="CL751" i="8"/>
  <c r="CI751" i="8"/>
  <c r="CH751" i="8"/>
  <c r="CG751" i="8"/>
  <c r="CF751" i="8"/>
  <c r="CE751" i="8"/>
  <c r="CD751" i="8"/>
  <c r="CA751" i="8"/>
  <c r="BZ751" i="8"/>
  <c r="BY751" i="8"/>
  <c r="BX751" i="8"/>
  <c r="BV751" i="8"/>
  <c r="BU751" i="8"/>
  <c r="BT751" i="8"/>
  <c r="BS751" i="8"/>
  <c r="BQ751" i="8"/>
  <c r="BP751" i="8"/>
  <c r="BO751" i="8"/>
  <c r="BN751" i="8"/>
  <c r="BL751" i="8"/>
  <c r="BK751" i="8"/>
  <c r="BJ751" i="8"/>
  <c r="BI751" i="8"/>
  <c r="BG751" i="8"/>
  <c r="BF751" i="8"/>
  <c r="BE751" i="8"/>
  <c r="BD751" i="8"/>
  <c r="BB751" i="8"/>
  <c r="BA751" i="8"/>
  <c r="AZ751" i="8"/>
  <c r="AY751" i="8"/>
  <c r="AV751" i="8"/>
  <c r="AU751" i="8"/>
  <c r="AT751" i="8"/>
  <c r="AS751" i="8"/>
  <c r="AR751" i="8"/>
  <c r="AQ751" i="8"/>
  <c r="AM751" i="8"/>
  <c r="AL751" i="8"/>
  <c r="AK751" i="8"/>
  <c r="AJ751" i="8"/>
  <c r="AI751" i="8"/>
  <c r="AH751" i="8"/>
  <c r="AC751" i="8"/>
  <c r="AB751" i="8"/>
  <c r="AA751" i="8"/>
  <c r="Z751" i="8"/>
  <c r="Y751" i="8"/>
  <c r="X751" i="8"/>
  <c r="U751" i="8"/>
  <c r="T751" i="8"/>
  <c r="S751" i="8"/>
  <c r="R751" i="8"/>
  <c r="Q751" i="8"/>
  <c r="P751" i="8"/>
  <c r="H751" i="8"/>
  <c r="CQ750" i="8"/>
  <c r="CP750" i="8"/>
  <c r="CO750" i="8"/>
  <c r="CN750" i="8"/>
  <c r="CM750" i="8"/>
  <c r="CL750" i="8"/>
  <c r="CI750" i="8"/>
  <c r="CH750" i="8"/>
  <c r="CG750" i="8"/>
  <c r="CF750" i="8"/>
  <c r="CE750" i="8"/>
  <c r="CD750" i="8"/>
  <c r="CA750" i="8"/>
  <c r="BZ750" i="8"/>
  <c r="BY750" i="8"/>
  <c r="BX750" i="8"/>
  <c r="BV750" i="8"/>
  <c r="BU750" i="8"/>
  <c r="BT750" i="8"/>
  <c r="BS750" i="8"/>
  <c r="BQ750" i="8"/>
  <c r="BP750" i="8"/>
  <c r="BO750" i="8"/>
  <c r="BN750" i="8"/>
  <c r="BL750" i="8"/>
  <c r="BK750" i="8"/>
  <c r="BJ750" i="8"/>
  <c r="BI750" i="8"/>
  <c r="BG750" i="8"/>
  <c r="BF750" i="8"/>
  <c r="BE750" i="8"/>
  <c r="BD750" i="8"/>
  <c r="BB750" i="8"/>
  <c r="BA750" i="8"/>
  <c r="AZ750" i="8"/>
  <c r="AY750" i="8"/>
  <c r="AV750" i="8"/>
  <c r="AU750" i="8"/>
  <c r="AT750" i="8"/>
  <c r="AS750" i="8"/>
  <c r="AR750" i="8"/>
  <c r="AQ750" i="8"/>
  <c r="AM750" i="8"/>
  <c r="AL750" i="8"/>
  <c r="AK750" i="8"/>
  <c r="AJ750" i="8"/>
  <c r="AI750" i="8"/>
  <c r="AH750" i="8"/>
  <c r="AC750" i="8"/>
  <c r="AB750" i="8"/>
  <c r="AA750" i="8"/>
  <c r="Z750" i="8"/>
  <c r="Y750" i="8"/>
  <c r="X750" i="8"/>
  <c r="U750" i="8"/>
  <c r="T750" i="8"/>
  <c r="S750" i="8"/>
  <c r="R750" i="8"/>
  <c r="Q750" i="8"/>
  <c r="P750" i="8"/>
  <c r="H750" i="8"/>
  <c r="CQ749" i="8"/>
  <c r="CP749" i="8"/>
  <c r="CO749" i="8"/>
  <c r="CN749" i="8"/>
  <c r="CM749" i="8"/>
  <c r="CL749" i="8"/>
  <c r="CI749" i="8"/>
  <c r="CH749" i="8"/>
  <c r="CG749" i="8"/>
  <c r="CF749" i="8"/>
  <c r="CE749" i="8"/>
  <c r="CD749" i="8"/>
  <c r="CA749" i="8"/>
  <c r="BZ749" i="8"/>
  <c r="BY749" i="8"/>
  <c r="BX749" i="8"/>
  <c r="BV749" i="8"/>
  <c r="BU749" i="8"/>
  <c r="BT749" i="8"/>
  <c r="BS749" i="8"/>
  <c r="BQ749" i="8"/>
  <c r="BP749" i="8"/>
  <c r="BO749" i="8"/>
  <c r="BN749" i="8"/>
  <c r="BL749" i="8"/>
  <c r="BK749" i="8"/>
  <c r="BJ749" i="8"/>
  <c r="BI749" i="8"/>
  <c r="BG749" i="8"/>
  <c r="BF749" i="8"/>
  <c r="BE749" i="8"/>
  <c r="BD749" i="8"/>
  <c r="BB749" i="8"/>
  <c r="BA749" i="8"/>
  <c r="AZ749" i="8"/>
  <c r="AY749" i="8"/>
  <c r="AV749" i="8"/>
  <c r="AU749" i="8"/>
  <c r="AT749" i="8"/>
  <c r="AS749" i="8"/>
  <c r="AR749" i="8"/>
  <c r="AQ749" i="8"/>
  <c r="AM749" i="8"/>
  <c r="AL749" i="8"/>
  <c r="AK749" i="8"/>
  <c r="AJ749" i="8"/>
  <c r="AI749" i="8"/>
  <c r="AH749" i="8"/>
  <c r="AC749" i="8"/>
  <c r="AB749" i="8"/>
  <c r="AA749" i="8"/>
  <c r="Z749" i="8"/>
  <c r="Y749" i="8"/>
  <c r="X749" i="8"/>
  <c r="U749" i="8"/>
  <c r="T749" i="8"/>
  <c r="S749" i="8"/>
  <c r="R749" i="8"/>
  <c r="Q749" i="8"/>
  <c r="P749" i="8"/>
  <c r="H749" i="8"/>
  <c r="CQ748" i="8"/>
  <c r="CP748" i="8"/>
  <c r="CO748" i="8"/>
  <c r="CN748" i="8"/>
  <c r="CM748" i="8"/>
  <c r="CL748" i="8"/>
  <c r="CI748" i="8"/>
  <c r="CH748" i="8"/>
  <c r="CG748" i="8"/>
  <c r="CF748" i="8"/>
  <c r="CE748" i="8"/>
  <c r="CD748" i="8"/>
  <c r="CA748" i="8"/>
  <c r="BZ748" i="8"/>
  <c r="BY748" i="8"/>
  <c r="BX748" i="8"/>
  <c r="BV748" i="8"/>
  <c r="BU748" i="8"/>
  <c r="BT748" i="8"/>
  <c r="BS748" i="8"/>
  <c r="BQ748" i="8"/>
  <c r="BP748" i="8"/>
  <c r="BO748" i="8"/>
  <c r="BN748" i="8"/>
  <c r="BL748" i="8"/>
  <c r="BK748" i="8"/>
  <c r="BJ748" i="8"/>
  <c r="BI748" i="8"/>
  <c r="BG748" i="8"/>
  <c r="BF748" i="8"/>
  <c r="BE748" i="8"/>
  <c r="BD748" i="8"/>
  <c r="BB748" i="8"/>
  <c r="BA748" i="8"/>
  <c r="AZ748" i="8"/>
  <c r="AY748" i="8"/>
  <c r="AV748" i="8"/>
  <c r="AU748" i="8"/>
  <c r="AT748" i="8"/>
  <c r="AS748" i="8"/>
  <c r="AR748" i="8"/>
  <c r="AQ748" i="8"/>
  <c r="AM748" i="8"/>
  <c r="AL748" i="8"/>
  <c r="AK748" i="8"/>
  <c r="AJ748" i="8"/>
  <c r="AI748" i="8"/>
  <c r="AH748" i="8"/>
  <c r="AC748" i="8"/>
  <c r="AB748" i="8"/>
  <c r="AA748" i="8"/>
  <c r="Z748" i="8"/>
  <c r="Y748" i="8"/>
  <c r="X748" i="8"/>
  <c r="U748" i="8"/>
  <c r="T748" i="8"/>
  <c r="S748" i="8"/>
  <c r="R748" i="8"/>
  <c r="Q748" i="8"/>
  <c r="P748" i="8"/>
  <c r="H748" i="8"/>
  <c r="CQ747" i="8"/>
  <c r="CP747" i="8"/>
  <c r="CO747" i="8"/>
  <c r="CN747" i="8"/>
  <c r="CM747" i="8"/>
  <c r="CL747" i="8"/>
  <c r="CI747" i="8"/>
  <c r="CH747" i="8"/>
  <c r="CG747" i="8"/>
  <c r="CF747" i="8"/>
  <c r="CE747" i="8"/>
  <c r="CD747" i="8"/>
  <c r="CA747" i="8"/>
  <c r="BZ747" i="8"/>
  <c r="BY747" i="8"/>
  <c r="BX747" i="8"/>
  <c r="BV747" i="8"/>
  <c r="BU747" i="8"/>
  <c r="BT747" i="8"/>
  <c r="BS747" i="8"/>
  <c r="BQ747" i="8"/>
  <c r="BP747" i="8"/>
  <c r="BO747" i="8"/>
  <c r="BN747" i="8"/>
  <c r="BL747" i="8"/>
  <c r="BK747" i="8"/>
  <c r="BJ747" i="8"/>
  <c r="BI747" i="8"/>
  <c r="BG747" i="8"/>
  <c r="BF747" i="8"/>
  <c r="BE747" i="8"/>
  <c r="BD747" i="8"/>
  <c r="BB747" i="8"/>
  <c r="BA747" i="8"/>
  <c r="AZ747" i="8"/>
  <c r="AY747" i="8"/>
  <c r="AV747" i="8"/>
  <c r="AU747" i="8"/>
  <c r="AT747" i="8"/>
  <c r="AS747" i="8"/>
  <c r="AR747" i="8"/>
  <c r="AQ747" i="8"/>
  <c r="AM747" i="8"/>
  <c r="AL747" i="8"/>
  <c r="AK747" i="8"/>
  <c r="AJ747" i="8"/>
  <c r="AI747" i="8"/>
  <c r="AH747" i="8"/>
  <c r="AC747" i="8"/>
  <c r="AB747" i="8"/>
  <c r="AA747" i="8"/>
  <c r="Z747" i="8"/>
  <c r="Y747" i="8"/>
  <c r="X747" i="8"/>
  <c r="U747" i="8"/>
  <c r="T747" i="8"/>
  <c r="S747" i="8"/>
  <c r="R747" i="8"/>
  <c r="Q747" i="8"/>
  <c r="P747" i="8"/>
  <c r="H747" i="8"/>
  <c r="CQ746" i="8"/>
  <c r="CP746" i="8"/>
  <c r="CO746" i="8"/>
  <c r="CN746" i="8"/>
  <c r="CM746" i="8"/>
  <c r="CL746" i="8"/>
  <c r="CI746" i="8"/>
  <c r="CH746" i="8"/>
  <c r="CG746" i="8"/>
  <c r="CF746" i="8"/>
  <c r="CE746" i="8"/>
  <c r="CD746" i="8"/>
  <c r="CA746" i="8"/>
  <c r="BZ746" i="8"/>
  <c r="BY746" i="8"/>
  <c r="BX746" i="8"/>
  <c r="BV746" i="8"/>
  <c r="BU746" i="8"/>
  <c r="BT746" i="8"/>
  <c r="BS746" i="8"/>
  <c r="BQ746" i="8"/>
  <c r="BP746" i="8"/>
  <c r="BO746" i="8"/>
  <c r="BN746" i="8"/>
  <c r="BL746" i="8"/>
  <c r="BK746" i="8"/>
  <c r="BJ746" i="8"/>
  <c r="BI746" i="8"/>
  <c r="BG746" i="8"/>
  <c r="BF746" i="8"/>
  <c r="BE746" i="8"/>
  <c r="BD746" i="8"/>
  <c r="BB746" i="8"/>
  <c r="BA746" i="8"/>
  <c r="AZ746" i="8"/>
  <c r="AY746" i="8"/>
  <c r="AV746" i="8"/>
  <c r="AU746" i="8"/>
  <c r="AT746" i="8"/>
  <c r="AS746" i="8"/>
  <c r="AR746" i="8"/>
  <c r="AQ746" i="8"/>
  <c r="AM746" i="8"/>
  <c r="AL746" i="8"/>
  <c r="AK746" i="8"/>
  <c r="AJ746" i="8"/>
  <c r="AI746" i="8"/>
  <c r="AH746" i="8"/>
  <c r="AC746" i="8"/>
  <c r="AB746" i="8"/>
  <c r="AA746" i="8"/>
  <c r="Z746" i="8"/>
  <c r="Y746" i="8"/>
  <c r="X746" i="8"/>
  <c r="U746" i="8"/>
  <c r="T746" i="8"/>
  <c r="S746" i="8"/>
  <c r="R746" i="8"/>
  <c r="Q746" i="8"/>
  <c r="P746" i="8"/>
  <c r="H746" i="8"/>
  <c r="CQ745" i="8"/>
  <c r="CP745" i="8"/>
  <c r="CO745" i="8"/>
  <c r="CN745" i="8"/>
  <c r="CM745" i="8"/>
  <c r="CL745" i="8"/>
  <c r="CI745" i="8"/>
  <c r="CH745" i="8"/>
  <c r="CG745" i="8"/>
  <c r="CF745" i="8"/>
  <c r="CE745" i="8"/>
  <c r="CD745" i="8"/>
  <c r="CA745" i="8"/>
  <c r="BZ745" i="8"/>
  <c r="BY745" i="8"/>
  <c r="BX745" i="8"/>
  <c r="BV745" i="8"/>
  <c r="BU745" i="8"/>
  <c r="BT745" i="8"/>
  <c r="BS745" i="8"/>
  <c r="BQ745" i="8"/>
  <c r="BP745" i="8"/>
  <c r="BO745" i="8"/>
  <c r="BN745" i="8"/>
  <c r="BL745" i="8"/>
  <c r="BK745" i="8"/>
  <c r="BJ745" i="8"/>
  <c r="BI745" i="8"/>
  <c r="BG745" i="8"/>
  <c r="BF745" i="8"/>
  <c r="BE745" i="8"/>
  <c r="BD745" i="8"/>
  <c r="BB745" i="8"/>
  <c r="BA745" i="8"/>
  <c r="AZ745" i="8"/>
  <c r="AY745" i="8"/>
  <c r="AV745" i="8"/>
  <c r="AU745" i="8"/>
  <c r="AT745" i="8"/>
  <c r="AS745" i="8"/>
  <c r="AR745" i="8"/>
  <c r="AQ745" i="8"/>
  <c r="AM745" i="8"/>
  <c r="AL745" i="8"/>
  <c r="AK745" i="8"/>
  <c r="AJ745" i="8"/>
  <c r="AI745" i="8"/>
  <c r="AH745" i="8"/>
  <c r="AC745" i="8"/>
  <c r="AB745" i="8"/>
  <c r="AA745" i="8"/>
  <c r="Z745" i="8"/>
  <c r="Y745" i="8"/>
  <c r="X745" i="8"/>
  <c r="U745" i="8"/>
  <c r="T745" i="8"/>
  <c r="S745" i="8"/>
  <c r="R745" i="8"/>
  <c r="Q745" i="8"/>
  <c r="P745" i="8"/>
  <c r="H745" i="8"/>
  <c r="CQ744" i="8"/>
  <c r="CP744" i="8"/>
  <c r="CO744" i="8"/>
  <c r="CN744" i="8"/>
  <c r="CM744" i="8"/>
  <c r="CL744" i="8"/>
  <c r="CI744" i="8"/>
  <c r="CH744" i="8"/>
  <c r="CG744" i="8"/>
  <c r="CF744" i="8"/>
  <c r="CE744" i="8"/>
  <c r="CD744" i="8"/>
  <c r="CA744" i="8"/>
  <c r="BZ744" i="8"/>
  <c r="BY744" i="8"/>
  <c r="BX744" i="8"/>
  <c r="BV744" i="8"/>
  <c r="BU744" i="8"/>
  <c r="BT744" i="8"/>
  <c r="BS744" i="8"/>
  <c r="BQ744" i="8"/>
  <c r="BP744" i="8"/>
  <c r="BO744" i="8"/>
  <c r="BN744" i="8"/>
  <c r="BL744" i="8"/>
  <c r="BK744" i="8"/>
  <c r="BJ744" i="8"/>
  <c r="BI744" i="8"/>
  <c r="BG744" i="8"/>
  <c r="BF744" i="8"/>
  <c r="BE744" i="8"/>
  <c r="BD744" i="8"/>
  <c r="BB744" i="8"/>
  <c r="BA744" i="8"/>
  <c r="AZ744" i="8"/>
  <c r="AY744" i="8"/>
  <c r="AV744" i="8"/>
  <c r="AU744" i="8"/>
  <c r="AT744" i="8"/>
  <c r="AS744" i="8"/>
  <c r="AR744" i="8"/>
  <c r="AQ744" i="8"/>
  <c r="AM744" i="8"/>
  <c r="AL744" i="8"/>
  <c r="AK744" i="8"/>
  <c r="AJ744" i="8"/>
  <c r="AI744" i="8"/>
  <c r="AH744" i="8"/>
  <c r="AC744" i="8"/>
  <c r="AB744" i="8"/>
  <c r="AA744" i="8"/>
  <c r="Z744" i="8"/>
  <c r="Y744" i="8"/>
  <c r="X744" i="8"/>
  <c r="U744" i="8"/>
  <c r="T744" i="8"/>
  <c r="S744" i="8"/>
  <c r="R744" i="8"/>
  <c r="Q744" i="8"/>
  <c r="P744" i="8"/>
  <c r="H744" i="8"/>
  <c r="CQ743" i="8"/>
  <c r="CP743" i="8"/>
  <c r="CO743" i="8"/>
  <c r="CN743" i="8"/>
  <c r="CM743" i="8"/>
  <c r="CL743" i="8"/>
  <c r="CI743" i="8"/>
  <c r="CH743" i="8"/>
  <c r="CG743" i="8"/>
  <c r="CF743" i="8"/>
  <c r="CE743" i="8"/>
  <c r="CD743" i="8"/>
  <c r="CA743" i="8"/>
  <c r="BZ743" i="8"/>
  <c r="BY743" i="8"/>
  <c r="BX743" i="8"/>
  <c r="BV743" i="8"/>
  <c r="BU743" i="8"/>
  <c r="BT743" i="8"/>
  <c r="BS743" i="8"/>
  <c r="BQ743" i="8"/>
  <c r="BP743" i="8"/>
  <c r="BO743" i="8"/>
  <c r="BN743" i="8"/>
  <c r="BL743" i="8"/>
  <c r="BK743" i="8"/>
  <c r="BJ743" i="8"/>
  <c r="BI743" i="8"/>
  <c r="BG743" i="8"/>
  <c r="BF743" i="8"/>
  <c r="BE743" i="8"/>
  <c r="BD743" i="8"/>
  <c r="BB743" i="8"/>
  <c r="BA743" i="8"/>
  <c r="AZ743" i="8"/>
  <c r="AY743" i="8"/>
  <c r="AV743" i="8"/>
  <c r="AU743" i="8"/>
  <c r="AT743" i="8"/>
  <c r="AS743" i="8"/>
  <c r="AR743" i="8"/>
  <c r="AQ743" i="8"/>
  <c r="AM743" i="8"/>
  <c r="AL743" i="8"/>
  <c r="AK743" i="8"/>
  <c r="AJ743" i="8"/>
  <c r="AI743" i="8"/>
  <c r="AH743" i="8"/>
  <c r="AC743" i="8"/>
  <c r="AB743" i="8"/>
  <c r="AA743" i="8"/>
  <c r="Z743" i="8"/>
  <c r="Y743" i="8"/>
  <c r="X743" i="8"/>
  <c r="U743" i="8"/>
  <c r="T743" i="8"/>
  <c r="S743" i="8"/>
  <c r="R743" i="8"/>
  <c r="Q743" i="8"/>
  <c r="P743" i="8"/>
  <c r="H743" i="8"/>
  <c r="CQ742" i="8"/>
  <c r="CP742" i="8"/>
  <c r="CO742" i="8"/>
  <c r="CN742" i="8"/>
  <c r="CM742" i="8"/>
  <c r="CL742" i="8"/>
  <c r="CI742" i="8"/>
  <c r="CH742" i="8"/>
  <c r="CG742" i="8"/>
  <c r="CF742" i="8"/>
  <c r="CE742" i="8"/>
  <c r="CD742" i="8"/>
  <c r="CA742" i="8"/>
  <c r="BZ742" i="8"/>
  <c r="BY742" i="8"/>
  <c r="BX742" i="8"/>
  <c r="BV742" i="8"/>
  <c r="BU742" i="8"/>
  <c r="BT742" i="8"/>
  <c r="BS742" i="8"/>
  <c r="BQ742" i="8"/>
  <c r="BP742" i="8"/>
  <c r="BO742" i="8"/>
  <c r="BN742" i="8"/>
  <c r="BL742" i="8"/>
  <c r="BK742" i="8"/>
  <c r="BJ742" i="8"/>
  <c r="BI742" i="8"/>
  <c r="BG742" i="8"/>
  <c r="BF742" i="8"/>
  <c r="BE742" i="8"/>
  <c r="BD742" i="8"/>
  <c r="BB742" i="8"/>
  <c r="BA742" i="8"/>
  <c r="AZ742" i="8"/>
  <c r="AY742" i="8"/>
  <c r="AV742" i="8"/>
  <c r="AU742" i="8"/>
  <c r="AT742" i="8"/>
  <c r="AS742" i="8"/>
  <c r="AR742" i="8"/>
  <c r="AQ742" i="8"/>
  <c r="AM742" i="8"/>
  <c r="AL742" i="8"/>
  <c r="AK742" i="8"/>
  <c r="AJ742" i="8"/>
  <c r="AI742" i="8"/>
  <c r="AH742" i="8"/>
  <c r="AC742" i="8"/>
  <c r="AB742" i="8"/>
  <c r="AA742" i="8"/>
  <c r="Z742" i="8"/>
  <c r="Y742" i="8"/>
  <c r="X742" i="8"/>
  <c r="U742" i="8"/>
  <c r="T742" i="8"/>
  <c r="S742" i="8"/>
  <c r="R742" i="8"/>
  <c r="Q742" i="8"/>
  <c r="P742" i="8"/>
  <c r="H742" i="8"/>
  <c r="CQ741" i="8"/>
  <c r="CP741" i="8"/>
  <c r="CO741" i="8"/>
  <c r="CN741" i="8"/>
  <c r="CM741" i="8"/>
  <c r="CL741" i="8"/>
  <c r="CI741" i="8"/>
  <c r="CH741" i="8"/>
  <c r="CG741" i="8"/>
  <c r="CF741" i="8"/>
  <c r="CE741" i="8"/>
  <c r="CD741" i="8"/>
  <c r="CA741" i="8"/>
  <c r="BZ741" i="8"/>
  <c r="BY741" i="8"/>
  <c r="BX741" i="8"/>
  <c r="BV741" i="8"/>
  <c r="BU741" i="8"/>
  <c r="BT741" i="8"/>
  <c r="BS741" i="8"/>
  <c r="BQ741" i="8"/>
  <c r="BP741" i="8"/>
  <c r="BO741" i="8"/>
  <c r="BN741" i="8"/>
  <c r="BL741" i="8"/>
  <c r="BK741" i="8"/>
  <c r="BJ741" i="8"/>
  <c r="BI741" i="8"/>
  <c r="BG741" i="8"/>
  <c r="BF741" i="8"/>
  <c r="BE741" i="8"/>
  <c r="BD741" i="8"/>
  <c r="BB741" i="8"/>
  <c r="BA741" i="8"/>
  <c r="AZ741" i="8"/>
  <c r="AY741" i="8"/>
  <c r="AV741" i="8"/>
  <c r="AU741" i="8"/>
  <c r="AT741" i="8"/>
  <c r="AS741" i="8"/>
  <c r="AR741" i="8"/>
  <c r="AQ741" i="8"/>
  <c r="AM741" i="8"/>
  <c r="AL741" i="8"/>
  <c r="AK741" i="8"/>
  <c r="AJ741" i="8"/>
  <c r="AI741" i="8"/>
  <c r="AH741" i="8"/>
  <c r="AC741" i="8"/>
  <c r="AB741" i="8"/>
  <c r="AA741" i="8"/>
  <c r="Z741" i="8"/>
  <c r="Y741" i="8"/>
  <c r="X741" i="8"/>
  <c r="U741" i="8"/>
  <c r="T741" i="8"/>
  <c r="S741" i="8"/>
  <c r="R741" i="8"/>
  <c r="Q741" i="8"/>
  <c r="P741" i="8"/>
  <c r="H741" i="8"/>
  <c r="CQ740" i="8"/>
  <c r="CP740" i="8"/>
  <c r="CO740" i="8"/>
  <c r="CN740" i="8"/>
  <c r="CM740" i="8"/>
  <c r="CL740" i="8"/>
  <c r="CI740" i="8"/>
  <c r="CH740" i="8"/>
  <c r="CG740" i="8"/>
  <c r="CF740" i="8"/>
  <c r="CE740" i="8"/>
  <c r="CD740" i="8"/>
  <c r="CA740" i="8"/>
  <c r="BZ740" i="8"/>
  <c r="BY740" i="8"/>
  <c r="BX740" i="8"/>
  <c r="BV740" i="8"/>
  <c r="BU740" i="8"/>
  <c r="BT740" i="8"/>
  <c r="BS740" i="8"/>
  <c r="BQ740" i="8"/>
  <c r="BP740" i="8"/>
  <c r="BO740" i="8"/>
  <c r="BN740" i="8"/>
  <c r="BL740" i="8"/>
  <c r="BK740" i="8"/>
  <c r="BJ740" i="8"/>
  <c r="BI740" i="8"/>
  <c r="BG740" i="8"/>
  <c r="BF740" i="8"/>
  <c r="BE740" i="8"/>
  <c r="BD740" i="8"/>
  <c r="BB740" i="8"/>
  <c r="BA740" i="8"/>
  <c r="AZ740" i="8"/>
  <c r="AY740" i="8"/>
  <c r="AV740" i="8"/>
  <c r="AU740" i="8"/>
  <c r="AT740" i="8"/>
  <c r="AS740" i="8"/>
  <c r="AR740" i="8"/>
  <c r="AQ740" i="8"/>
  <c r="AM740" i="8"/>
  <c r="AL740" i="8"/>
  <c r="AK740" i="8"/>
  <c r="AJ740" i="8"/>
  <c r="AI740" i="8"/>
  <c r="AH740" i="8"/>
  <c r="AC740" i="8"/>
  <c r="AB740" i="8"/>
  <c r="AA740" i="8"/>
  <c r="Z740" i="8"/>
  <c r="Y740" i="8"/>
  <c r="X740" i="8"/>
  <c r="U740" i="8"/>
  <c r="T740" i="8"/>
  <c r="S740" i="8"/>
  <c r="R740" i="8"/>
  <c r="Q740" i="8"/>
  <c r="P740" i="8"/>
  <c r="H740" i="8"/>
  <c r="CQ739" i="8"/>
  <c r="CP739" i="8"/>
  <c r="CO739" i="8"/>
  <c r="CN739" i="8"/>
  <c r="CM739" i="8"/>
  <c r="CL739" i="8"/>
  <c r="CI739" i="8"/>
  <c r="CH739" i="8"/>
  <c r="CG739" i="8"/>
  <c r="CF739" i="8"/>
  <c r="CE739" i="8"/>
  <c r="CD739" i="8"/>
  <c r="CA739" i="8"/>
  <c r="BZ739" i="8"/>
  <c r="BY739" i="8"/>
  <c r="BX739" i="8"/>
  <c r="BV739" i="8"/>
  <c r="BU739" i="8"/>
  <c r="BT739" i="8"/>
  <c r="BS739" i="8"/>
  <c r="BQ739" i="8"/>
  <c r="BP739" i="8"/>
  <c r="BO739" i="8"/>
  <c r="BN739" i="8"/>
  <c r="BL739" i="8"/>
  <c r="BK739" i="8"/>
  <c r="BJ739" i="8"/>
  <c r="BI739" i="8"/>
  <c r="BG739" i="8"/>
  <c r="BF739" i="8"/>
  <c r="BE739" i="8"/>
  <c r="BD739" i="8"/>
  <c r="BB739" i="8"/>
  <c r="BA739" i="8"/>
  <c r="AZ739" i="8"/>
  <c r="AY739" i="8"/>
  <c r="AV739" i="8"/>
  <c r="AU739" i="8"/>
  <c r="AT739" i="8"/>
  <c r="AS739" i="8"/>
  <c r="AR739" i="8"/>
  <c r="AQ739" i="8"/>
  <c r="AM739" i="8"/>
  <c r="AL739" i="8"/>
  <c r="AK739" i="8"/>
  <c r="AJ739" i="8"/>
  <c r="AI739" i="8"/>
  <c r="AH739" i="8"/>
  <c r="AC739" i="8"/>
  <c r="AB739" i="8"/>
  <c r="AA739" i="8"/>
  <c r="Z739" i="8"/>
  <c r="Y739" i="8"/>
  <c r="X739" i="8"/>
  <c r="U739" i="8"/>
  <c r="T739" i="8"/>
  <c r="S739" i="8"/>
  <c r="R739" i="8"/>
  <c r="Q739" i="8"/>
  <c r="P739" i="8"/>
  <c r="H739" i="8"/>
  <c r="CQ738" i="8"/>
  <c r="CP738" i="8"/>
  <c r="CO738" i="8"/>
  <c r="CN738" i="8"/>
  <c r="CM738" i="8"/>
  <c r="CL738" i="8"/>
  <c r="CI738" i="8"/>
  <c r="CH738" i="8"/>
  <c r="CG738" i="8"/>
  <c r="CF738" i="8"/>
  <c r="CE738" i="8"/>
  <c r="CD738" i="8"/>
  <c r="CA738" i="8"/>
  <c r="BZ738" i="8"/>
  <c r="BY738" i="8"/>
  <c r="BX738" i="8"/>
  <c r="BV738" i="8"/>
  <c r="BU738" i="8"/>
  <c r="BT738" i="8"/>
  <c r="BS738" i="8"/>
  <c r="BQ738" i="8"/>
  <c r="BP738" i="8"/>
  <c r="BO738" i="8"/>
  <c r="BN738" i="8"/>
  <c r="BL738" i="8"/>
  <c r="BK738" i="8"/>
  <c r="BJ738" i="8"/>
  <c r="BI738" i="8"/>
  <c r="BG738" i="8"/>
  <c r="BF738" i="8"/>
  <c r="BE738" i="8"/>
  <c r="BD738" i="8"/>
  <c r="BB738" i="8"/>
  <c r="BA738" i="8"/>
  <c r="AZ738" i="8"/>
  <c r="AY738" i="8"/>
  <c r="AV738" i="8"/>
  <c r="AU738" i="8"/>
  <c r="AT738" i="8"/>
  <c r="AS738" i="8"/>
  <c r="AR738" i="8"/>
  <c r="AQ738" i="8"/>
  <c r="AM738" i="8"/>
  <c r="AL738" i="8"/>
  <c r="AK738" i="8"/>
  <c r="AJ738" i="8"/>
  <c r="AI738" i="8"/>
  <c r="AH738" i="8"/>
  <c r="AC738" i="8"/>
  <c r="AB738" i="8"/>
  <c r="AA738" i="8"/>
  <c r="Z738" i="8"/>
  <c r="Y738" i="8"/>
  <c r="X738" i="8"/>
  <c r="U738" i="8"/>
  <c r="T738" i="8"/>
  <c r="S738" i="8"/>
  <c r="R738" i="8"/>
  <c r="Q738" i="8"/>
  <c r="P738" i="8"/>
  <c r="H738" i="8"/>
  <c r="CQ737" i="8"/>
  <c r="CP737" i="8"/>
  <c r="CO737" i="8"/>
  <c r="CN737" i="8"/>
  <c r="CM737" i="8"/>
  <c r="CL737" i="8"/>
  <c r="CI737" i="8"/>
  <c r="CH737" i="8"/>
  <c r="CG737" i="8"/>
  <c r="CF737" i="8"/>
  <c r="CE737" i="8"/>
  <c r="CD737" i="8"/>
  <c r="CA737" i="8"/>
  <c r="BZ737" i="8"/>
  <c r="BY737" i="8"/>
  <c r="BX737" i="8"/>
  <c r="BV737" i="8"/>
  <c r="BU737" i="8"/>
  <c r="BT737" i="8"/>
  <c r="BS737" i="8"/>
  <c r="BQ737" i="8"/>
  <c r="BP737" i="8"/>
  <c r="BO737" i="8"/>
  <c r="BN737" i="8"/>
  <c r="BL737" i="8"/>
  <c r="BK737" i="8"/>
  <c r="BJ737" i="8"/>
  <c r="BI737" i="8"/>
  <c r="BG737" i="8"/>
  <c r="BF737" i="8"/>
  <c r="BE737" i="8"/>
  <c r="BD737" i="8"/>
  <c r="BB737" i="8"/>
  <c r="BA737" i="8"/>
  <c r="AZ737" i="8"/>
  <c r="AY737" i="8"/>
  <c r="AV737" i="8"/>
  <c r="AU737" i="8"/>
  <c r="AT737" i="8"/>
  <c r="AS737" i="8"/>
  <c r="AR737" i="8"/>
  <c r="AQ737" i="8"/>
  <c r="AM737" i="8"/>
  <c r="AL737" i="8"/>
  <c r="AK737" i="8"/>
  <c r="AJ737" i="8"/>
  <c r="AI737" i="8"/>
  <c r="AH737" i="8"/>
  <c r="AC737" i="8"/>
  <c r="AB737" i="8"/>
  <c r="AA737" i="8"/>
  <c r="Z737" i="8"/>
  <c r="Y737" i="8"/>
  <c r="X737" i="8"/>
  <c r="U737" i="8"/>
  <c r="T737" i="8"/>
  <c r="S737" i="8"/>
  <c r="R737" i="8"/>
  <c r="Q737" i="8"/>
  <c r="P737" i="8"/>
  <c r="H737" i="8"/>
  <c r="CQ736" i="8"/>
  <c r="CP736" i="8"/>
  <c r="CO736" i="8"/>
  <c r="CN736" i="8"/>
  <c r="CM736" i="8"/>
  <c r="CL736" i="8"/>
  <c r="CI736" i="8"/>
  <c r="CH736" i="8"/>
  <c r="CG736" i="8"/>
  <c r="CF736" i="8"/>
  <c r="CE736" i="8"/>
  <c r="CD736" i="8"/>
  <c r="CA736" i="8"/>
  <c r="BZ736" i="8"/>
  <c r="BY736" i="8"/>
  <c r="BX736" i="8"/>
  <c r="BV736" i="8"/>
  <c r="BU736" i="8"/>
  <c r="BT736" i="8"/>
  <c r="BS736" i="8"/>
  <c r="BQ736" i="8"/>
  <c r="BP736" i="8"/>
  <c r="BO736" i="8"/>
  <c r="BN736" i="8"/>
  <c r="BL736" i="8"/>
  <c r="BK736" i="8"/>
  <c r="BJ736" i="8"/>
  <c r="BI736" i="8"/>
  <c r="BG736" i="8"/>
  <c r="BF736" i="8"/>
  <c r="BE736" i="8"/>
  <c r="BD736" i="8"/>
  <c r="BB736" i="8"/>
  <c r="BA736" i="8"/>
  <c r="AZ736" i="8"/>
  <c r="AY736" i="8"/>
  <c r="AV736" i="8"/>
  <c r="AU736" i="8"/>
  <c r="AT736" i="8"/>
  <c r="AS736" i="8"/>
  <c r="AR736" i="8"/>
  <c r="AQ736" i="8"/>
  <c r="AM736" i="8"/>
  <c r="AL736" i="8"/>
  <c r="AK736" i="8"/>
  <c r="AJ736" i="8"/>
  <c r="AI736" i="8"/>
  <c r="AH736" i="8"/>
  <c r="AC736" i="8"/>
  <c r="AB736" i="8"/>
  <c r="AA736" i="8"/>
  <c r="Z736" i="8"/>
  <c r="Y736" i="8"/>
  <c r="X736" i="8"/>
  <c r="U736" i="8"/>
  <c r="T736" i="8"/>
  <c r="S736" i="8"/>
  <c r="R736" i="8"/>
  <c r="Q736" i="8"/>
  <c r="P736" i="8"/>
  <c r="H736" i="8"/>
  <c r="CQ735" i="8"/>
  <c r="CP735" i="8"/>
  <c r="CO735" i="8"/>
  <c r="CN735" i="8"/>
  <c r="CM735" i="8"/>
  <c r="CL735" i="8"/>
  <c r="CI735" i="8"/>
  <c r="CH735" i="8"/>
  <c r="CG735" i="8"/>
  <c r="CF735" i="8"/>
  <c r="CE735" i="8"/>
  <c r="CD735" i="8"/>
  <c r="CA735" i="8"/>
  <c r="BZ735" i="8"/>
  <c r="BY735" i="8"/>
  <c r="BX735" i="8"/>
  <c r="BV735" i="8"/>
  <c r="BU735" i="8"/>
  <c r="BT735" i="8"/>
  <c r="BS735" i="8"/>
  <c r="BQ735" i="8"/>
  <c r="BP735" i="8"/>
  <c r="BO735" i="8"/>
  <c r="BN735" i="8"/>
  <c r="BL735" i="8"/>
  <c r="BK735" i="8"/>
  <c r="BJ735" i="8"/>
  <c r="BI735" i="8"/>
  <c r="BG735" i="8"/>
  <c r="BF735" i="8"/>
  <c r="BE735" i="8"/>
  <c r="BD735" i="8"/>
  <c r="BB735" i="8"/>
  <c r="BA735" i="8"/>
  <c r="AZ735" i="8"/>
  <c r="AY735" i="8"/>
  <c r="AV735" i="8"/>
  <c r="AU735" i="8"/>
  <c r="AT735" i="8"/>
  <c r="AS735" i="8"/>
  <c r="AR735" i="8"/>
  <c r="AQ735" i="8"/>
  <c r="AM735" i="8"/>
  <c r="AL735" i="8"/>
  <c r="AK735" i="8"/>
  <c r="AJ735" i="8"/>
  <c r="AI735" i="8"/>
  <c r="AH735" i="8"/>
  <c r="AC735" i="8"/>
  <c r="AB735" i="8"/>
  <c r="AA735" i="8"/>
  <c r="Z735" i="8"/>
  <c r="Y735" i="8"/>
  <c r="X735" i="8"/>
  <c r="U735" i="8"/>
  <c r="T735" i="8"/>
  <c r="S735" i="8"/>
  <c r="R735" i="8"/>
  <c r="Q735" i="8"/>
  <c r="P735" i="8"/>
  <c r="H735" i="8"/>
  <c r="CQ734" i="8"/>
  <c r="CP734" i="8"/>
  <c r="CO734" i="8"/>
  <c r="CN734" i="8"/>
  <c r="CM734" i="8"/>
  <c r="CL734" i="8"/>
  <c r="CI734" i="8"/>
  <c r="CH734" i="8"/>
  <c r="CG734" i="8"/>
  <c r="CF734" i="8"/>
  <c r="CE734" i="8"/>
  <c r="CD734" i="8"/>
  <c r="CA734" i="8"/>
  <c r="BZ734" i="8"/>
  <c r="BY734" i="8"/>
  <c r="BX734" i="8"/>
  <c r="BV734" i="8"/>
  <c r="BU734" i="8"/>
  <c r="BT734" i="8"/>
  <c r="BS734" i="8"/>
  <c r="BQ734" i="8"/>
  <c r="BP734" i="8"/>
  <c r="BO734" i="8"/>
  <c r="BN734" i="8"/>
  <c r="BL734" i="8"/>
  <c r="BK734" i="8"/>
  <c r="BJ734" i="8"/>
  <c r="BI734" i="8"/>
  <c r="BG734" i="8"/>
  <c r="BF734" i="8"/>
  <c r="BE734" i="8"/>
  <c r="BD734" i="8"/>
  <c r="BB734" i="8"/>
  <c r="BA734" i="8"/>
  <c r="AZ734" i="8"/>
  <c r="AY734" i="8"/>
  <c r="AV734" i="8"/>
  <c r="AU734" i="8"/>
  <c r="AT734" i="8"/>
  <c r="AS734" i="8"/>
  <c r="AR734" i="8"/>
  <c r="AQ734" i="8"/>
  <c r="AM734" i="8"/>
  <c r="AL734" i="8"/>
  <c r="AK734" i="8"/>
  <c r="AJ734" i="8"/>
  <c r="AI734" i="8"/>
  <c r="AH734" i="8"/>
  <c r="AC734" i="8"/>
  <c r="AB734" i="8"/>
  <c r="AA734" i="8"/>
  <c r="Z734" i="8"/>
  <c r="Y734" i="8"/>
  <c r="X734" i="8"/>
  <c r="U734" i="8"/>
  <c r="T734" i="8"/>
  <c r="S734" i="8"/>
  <c r="R734" i="8"/>
  <c r="Q734" i="8"/>
  <c r="P734" i="8"/>
  <c r="H734" i="8"/>
  <c r="CQ733" i="8"/>
  <c r="CP733" i="8"/>
  <c r="CO733" i="8"/>
  <c r="CN733" i="8"/>
  <c r="CM733" i="8"/>
  <c r="CL733" i="8"/>
  <c r="CI733" i="8"/>
  <c r="CH733" i="8"/>
  <c r="CG733" i="8"/>
  <c r="CF733" i="8"/>
  <c r="CE733" i="8"/>
  <c r="CD733" i="8"/>
  <c r="CA733" i="8"/>
  <c r="BZ733" i="8"/>
  <c r="BY733" i="8"/>
  <c r="BX733" i="8"/>
  <c r="BV733" i="8"/>
  <c r="BU733" i="8"/>
  <c r="BT733" i="8"/>
  <c r="BS733" i="8"/>
  <c r="BQ733" i="8"/>
  <c r="BP733" i="8"/>
  <c r="BO733" i="8"/>
  <c r="BN733" i="8"/>
  <c r="BL733" i="8"/>
  <c r="BK733" i="8"/>
  <c r="BJ733" i="8"/>
  <c r="BI733" i="8"/>
  <c r="BG733" i="8"/>
  <c r="BF733" i="8"/>
  <c r="BE733" i="8"/>
  <c r="BD733" i="8"/>
  <c r="BB733" i="8"/>
  <c r="BA733" i="8"/>
  <c r="AZ733" i="8"/>
  <c r="AY733" i="8"/>
  <c r="AV733" i="8"/>
  <c r="AU733" i="8"/>
  <c r="AT733" i="8"/>
  <c r="AS733" i="8"/>
  <c r="AR733" i="8"/>
  <c r="AQ733" i="8"/>
  <c r="AM733" i="8"/>
  <c r="AL733" i="8"/>
  <c r="AK733" i="8"/>
  <c r="AJ733" i="8"/>
  <c r="AI733" i="8"/>
  <c r="AH733" i="8"/>
  <c r="AC733" i="8"/>
  <c r="AB733" i="8"/>
  <c r="AA733" i="8"/>
  <c r="Z733" i="8"/>
  <c r="Y733" i="8"/>
  <c r="X733" i="8"/>
  <c r="U733" i="8"/>
  <c r="T733" i="8"/>
  <c r="S733" i="8"/>
  <c r="R733" i="8"/>
  <c r="Q733" i="8"/>
  <c r="P733" i="8"/>
  <c r="H733" i="8"/>
  <c r="CQ732" i="8"/>
  <c r="CP732" i="8"/>
  <c r="CO732" i="8"/>
  <c r="CN732" i="8"/>
  <c r="CM732" i="8"/>
  <c r="CL732" i="8"/>
  <c r="CI732" i="8"/>
  <c r="CH732" i="8"/>
  <c r="CG732" i="8"/>
  <c r="CF732" i="8"/>
  <c r="CE732" i="8"/>
  <c r="CD732" i="8"/>
  <c r="CA732" i="8"/>
  <c r="BZ732" i="8"/>
  <c r="BY732" i="8"/>
  <c r="BX732" i="8"/>
  <c r="BV732" i="8"/>
  <c r="BU732" i="8"/>
  <c r="BT732" i="8"/>
  <c r="BS732" i="8"/>
  <c r="BQ732" i="8"/>
  <c r="BP732" i="8"/>
  <c r="BO732" i="8"/>
  <c r="BN732" i="8"/>
  <c r="BL732" i="8"/>
  <c r="BK732" i="8"/>
  <c r="BJ732" i="8"/>
  <c r="BI732" i="8"/>
  <c r="BG732" i="8"/>
  <c r="BF732" i="8"/>
  <c r="BE732" i="8"/>
  <c r="BD732" i="8"/>
  <c r="BB732" i="8"/>
  <c r="BA732" i="8"/>
  <c r="AZ732" i="8"/>
  <c r="AY732" i="8"/>
  <c r="AV732" i="8"/>
  <c r="AU732" i="8"/>
  <c r="AT732" i="8"/>
  <c r="AS732" i="8"/>
  <c r="AR732" i="8"/>
  <c r="AQ732" i="8"/>
  <c r="AM732" i="8"/>
  <c r="AL732" i="8"/>
  <c r="AK732" i="8"/>
  <c r="AJ732" i="8"/>
  <c r="AI732" i="8"/>
  <c r="AH732" i="8"/>
  <c r="AC732" i="8"/>
  <c r="AB732" i="8"/>
  <c r="AA732" i="8"/>
  <c r="Z732" i="8"/>
  <c r="Y732" i="8"/>
  <c r="X732" i="8"/>
  <c r="U732" i="8"/>
  <c r="T732" i="8"/>
  <c r="S732" i="8"/>
  <c r="R732" i="8"/>
  <c r="Q732" i="8"/>
  <c r="P732" i="8"/>
  <c r="H732" i="8"/>
  <c r="CQ731" i="8"/>
  <c r="CP731" i="8"/>
  <c r="CO731" i="8"/>
  <c r="CN731" i="8"/>
  <c r="CM731" i="8"/>
  <c r="CL731" i="8"/>
  <c r="CI731" i="8"/>
  <c r="CH731" i="8"/>
  <c r="CG731" i="8"/>
  <c r="CF731" i="8"/>
  <c r="CE731" i="8"/>
  <c r="CD731" i="8"/>
  <c r="CA731" i="8"/>
  <c r="BZ731" i="8"/>
  <c r="BY731" i="8"/>
  <c r="BX731" i="8"/>
  <c r="BV731" i="8"/>
  <c r="BU731" i="8"/>
  <c r="BT731" i="8"/>
  <c r="BS731" i="8"/>
  <c r="BQ731" i="8"/>
  <c r="BP731" i="8"/>
  <c r="BO731" i="8"/>
  <c r="BN731" i="8"/>
  <c r="BL731" i="8"/>
  <c r="BK731" i="8"/>
  <c r="BJ731" i="8"/>
  <c r="BI731" i="8"/>
  <c r="BG731" i="8"/>
  <c r="BF731" i="8"/>
  <c r="BE731" i="8"/>
  <c r="BD731" i="8"/>
  <c r="BB731" i="8"/>
  <c r="BA731" i="8"/>
  <c r="AZ731" i="8"/>
  <c r="AY731" i="8"/>
  <c r="AV731" i="8"/>
  <c r="AU731" i="8"/>
  <c r="AT731" i="8"/>
  <c r="AS731" i="8"/>
  <c r="AR731" i="8"/>
  <c r="AQ731" i="8"/>
  <c r="AM731" i="8"/>
  <c r="AL731" i="8"/>
  <c r="AK731" i="8"/>
  <c r="AJ731" i="8"/>
  <c r="AI731" i="8"/>
  <c r="AH731" i="8"/>
  <c r="AC731" i="8"/>
  <c r="AB731" i="8"/>
  <c r="AA731" i="8"/>
  <c r="Z731" i="8"/>
  <c r="Y731" i="8"/>
  <c r="X731" i="8"/>
  <c r="U731" i="8"/>
  <c r="T731" i="8"/>
  <c r="S731" i="8"/>
  <c r="R731" i="8"/>
  <c r="Q731" i="8"/>
  <c r="P731" i="8"/>
  <c r="H731" i="8"/>
  <c r="CQ730" i="8"/>
  <c r="CP730" i="8"/>
  <c r="CO730" i="8"/>
  <c r="CN730" i="8"/>
  <c r="CM730" i="8"/>
  <c r="CL730" i="8"/>
  <c r="CI730" i="8"/>
  <c r="CH730" i="8"/>
  <c r="CG730" i="8"/>
  <c r="CF730" i="8"/>
  <c r="CE730" i="8"/>
  <c r="CD730" i="8"/>
  <c r="CA730" i="8"/>
  <c r="BZ730" i="8"/>
  <c r="BY730" i="8"/>
  <c r="BX730" i="8"/>
  <c r="BV730" i="8"/>
  <c r="BU730" i="8"/>
  <c r="BT730" i="8"/>
  <c r="BS730" i="8"/>
  <c r="BQ730" i="8"/>
  <c r="BP730" i="8"/>
  <c r="BO730" i="8"/>
  <c r="BN730" i="8"/>
  <c r="BL730" i="8"/>
  <c r="BK730" i="8"/>
  <c r="BJ730" i="8"/>
  <c r="BI730" i="8"/>
  <c r="BG730" i="8"/>
  <c r="BF730" i="8"/>
  <c r="BE730" i="8"/>
  <c r="BD730" i="8"/>
  <c r="BB730" i="8"/>
  <c r="BA730" i="8"/>
  <c r="AZ730" i="8"/>
  <c r="AY730" i="8"/>
  <c r="AV730" i="8"/>
  <c r="AU730" i="8"/>
  <c r="AT730" i="8"/>
  <c r="AS730" i="8"/>
  <c r="AR730" i="8"/>
  <c r="AQ730" i="8"/>
  <c r="AM730" i="8"/>
  <c r="AL730" i="8"/>
  <c r="AK730" i="8"/>
  <c r="AJ730" i="8"/>
  <c r="AI730" i="8"/>
  <c r="AH730" i="8"/>
  <c r="AC730" i="8"/>
  <c r="AB730" i="8"/>
  <c r="AA730" i="8"/>
  <c r="Z730" i="8"/>
  <c r="Y730" i="8"/>
  <c r="X730" i="8"/>
  <c r="U730" i="8"/>
  <c r="T730" i="8"/>
  <c r="S730" i="8"/>
  <c r="R730" i="8"/>
  <c r="Q730" i="8"/>
  <c r="P730" i="8"/>
  <c r="H730" i="8"/>
  <c r="CQ729" i="8"/>
  <c r="CP729" i="8"/>
  <c r="CO729" i="8"/>
  <c r="CN729" i="8"/>
  <c r="CM729" i="8"/>
  <c r="CL729" i="8"/>
  <c r="CI729" i="8"/>
  <c r="CH729" i="8"/>
  <c r="CG729" i="8"/>
  <c r="CF729" i="8"/>
  <c r="CE729" i="8"/>
  <c r="CD729" i="8"/>
  <c r="CA729" i="8"/>
  <c r="BZ729" i="8"/>
  <c r="BY729" i="8"/>
  <c r="BX729" i="8"/>
  <c r="BV729" i="8"/>
  <c r="BU729" i="8"/>
  <c r="BT729" i="8"/>
  <c r="BS729" i="8"/>
  <c r="BQ729" i="8"/>
  <c r="BP729" i="8"/>
  <c r="BO729" i="8"/>
  <c r="BN729" i="8"/>
  <c r="BL729" i="8"/>
  <c r="BK729" i="8"/>
  <c r="BJ729" i="8"/>
  <c r="BI729" i="8"/>
  <c r="BG729" i="8"/>
  <c r="BF729" i="8"/>
  <c r="BE729" i="8"/>
  <c r="BD729" i="8"/>
  <c r="BB729" i="8"/>
  <c r="BA729" i="8"/>
  <c r="AZ729" i="8"/>
  <c r="AY729" i="8"/>
  <c r="AV729" i="8"/>
  <c r="AU729" i="8"/>
  <c r="AT729" i="8"/>
  <c r="AS729" i="8"/>
  <c r="AR729" i="8"/>
  <c r="AQ729" i="8"/>
  <c r="AM729" i="8"/>
  <c r="AL729" i="8"/>
  <c r="AK729" i="8"/>
  <c r="AJ729" i="8"/>
  <c r="AI729" i="8"/>
  <c r="AH729" i="8"/>
  <c r="AC729" i="8"/>
  <c r="AB729" i="8"/>
  <c r="AA729" i="8"/>
  <c r="Z729" i="8"/>
  <c r="Y729" i="8"/>
  <c r="X729" i="8"/>
  <c r="U729" i="8"/>
  <c r="T729" i="8"/>
  <c r="S729" i="8"/>
  <c r="R729" i="8"/>
  <c r="Q729" i="8"/>
  <c r="P729" i="8"/>
  <c r="H729" i="8"/>
  <c r="CQ728" i="8"/>
  <c r="CP728" i="8"/>
  <c r="CO728" i="8"/>
  <c r="CN728" i="8"/>
  <c r="CM728" i="8"/>
  <c r="CL728" i="8"/>
  <c r="CI728" i="8"/>
  <c r="CH728" i="8"/>
  <c r="CG728" i="8"/>
  <c r="CF728" i="8"/>
  <c r="CE728" i="8"/>
  <c r="CD728" i="8"/>
  <c r="CA728" i="8"/>
  <c r="BZ728" i="8"/>
  <c r="BY728" i="8"/>
  <c r="BX728" i="8"/>
  <c r="BV728" i="8"/>
  <c r="BU728" i="8"/>
  <c r="BT728" i="8"/>
  <c r="BS728" i="8"/>
  <c r="BQ728" i="8"/>
  <c r="BP728" i="8"/>
  <c r="BO728" i="8"/>
  <c r="BN728" i="8"/>
  <c r="BL728" i="8"/>
  <c r="BK728" i="8"/>
  <c r="BJ728" i="8"/>
  <c r="BI728" i="8"/>
  <c r="BG728" i="8"/>
  <c r="BF728" i="8"/>
  <c r="BE728" i="8"/>
  <c r="BD728" i="8"/>
  <c r="BB728" i="8"/>
  <c r="BA728" i="8"/>
  <c r="AZ728" i="8"/>
  <c r="AY728" i="8"/>
  <c r="AV728" i="8"/>
  <c r="AU728" i="8"/>
  <c r="AT728" i="8"/>
  <c r="AS728" i="8"/>
  <c r="AR728" i="8"/>
  <c r="AQ728" i="8"/>
  <c r="AM728" i="8"/>
  <c r="AL728" i="8"/>
  <c r="AK728" i="8"/>
  <c r="AJ728" i="8"/>
  <c r="AI728" i="8"/>
  <c r="AH728" i="8"/>
  <c r="AC728" i="8"/>
  <c r="AB728" i="8"/>
  <c r="AA728" i="8"/>
  <c r="Z728" i="8"/>
  <c r="Y728" i="8"/>
  <c r="X728" i="8"/>
  <c r="U728" i="8"/>
  <c r="T728" i="8"/>
  <c r="S728" i="8"/>
  <c r="R728" i="8"/>
  <c r="Q728" i="8"/>
  <c r="P728" i="8"/>
  <c r="H728" i="8"/>
  <c r="CQ727" i="8"/>
  <c r="CP727" i="8"/>
  <c r="CO727" i="8"/>
  <c r="CN727" i="8"/>
  <c r="CM727" i="8"/>
  <c r="CL727" i="8"/>
  <c r="CI727" i="8"/>
  <c r="CH727" i="8"/>
  <c r="CG727" i="8"/>
  <c r="CF727" i="8"/>
  <c r="CE727" i="8"/>
  <c r="CD727" i="8"/>
  <c r="CA727" i="8"/>
  <c r="BZ727" i="8"/>
  <c r="BY727" i="8"/>
  <c r="BX727" i="8"/>
  <c r="BV727" i="8"/>
  <c r="BU727" i="8"/>
  <c r="BT727" i="8"/>
  <c r="BS727" i="8"/>
  <c r="BQ727" i="8"/>
  <c r="BP727" i="8"/>
  <c r="BO727" i="8"/>
  <c r="BN727" i="8"/>
  <c r="BL727" i="8"/>
  <c r="BK727" i="8"/>
  <c r="BJ727" i="8"/>
  <c r="BI727" i="8"/>
  <c r="BG727" i="8"/>
  <c r="BF727" i="8"/>
  <c r="BE727" i="8"/>
  <c r="BD727" i="8"/>
  <c r="BB727" i="8"/>
  <c r="BA727" i="8"/>
  <c r="AZ727" i="8"/>
  <c r="AY727" i="8"/>
  <c r="AV727" i="8"/>
  <c r="AU727" i="8"/>
  <c r="AT727" i="8"/>
  <c r="AS727" i="8"/>
  <c r="AR727" i="8"/>
  <c r="AQ727" i="8"/>
  <c r="AM727" i="8"/>
  <c r="AL727" i="8"/>
  <c r="AK727" i="8"/>
  <c r="AJ727" i="8"/>
  <c r="AI727" i="8"/>
  <c r="AH727" i="8"/>
  <c r="AC727" i="8"/>
  <c r="AB727" i="8"/>
  <c r="AA727" i="8"/>
  <c r="Z727" i="8"/>
  <c r="Y727" i="8"/>
  <c r="X727" i="8"/>
  <c r="U727" i="8"/>
  <c r="T727" i="8"/>
  <c r="S727" i="8"/>
  <c r="R727" i="8"/>
  <c r="Q727" i="8"/>
  <c r="P727" i="8"/>
  <c r="H727" i="8"/>
  <c r="CQ726" i="8"/>
  <c r="CP726" i="8"/>
  <c r="CO726" i="8"/>
  <c r="CN726" i="8"/>
  <c r="CM726" i="8"/>
  <c r="CL726" i="8"/>
  <c r="CI726" i="8"/>
  <c r="CH726" i="8"/>
  <c r="CG726" i="8"/>
  <c r="CF726" i="8"/>
  <c r="CE726" i="8"/>
  <c r="CD726" i="8"/>
  <c r="CA726" i="8"/>
  <c r="BZ726" i="8"/>
  <c r="BY726" i="8"/>
  <c r="BX726" i="8"/>
  <c r="BV726" i="8"/>
  <c r="BU726" i="8"/>
  <c r="BT726" i="8"/>
  <c r="BS726" i="8"/>
  <c r="BQ726" i="8"/>
  <c r="BP726" i="8"/>
  <c r="BO726" i="8"/>
  <c r="BN726" i="8"/>
  <c r="BL726" i="8"/>
  <c r="BK726" i="8"/>
  <c r="BJ726" i="8"/>
  <c r="BI726" i="8"/>
  <c r="BG726" i="8"/>
  <c r="BF726" i="8"/>
  <c r="BE726" i="8"/>
  <c r="BD726" i="8"/>
  <c r="BB726" i="8"/>
  <c r="BA726" i="8"/>
  <c r="AZ726" i="8"/>
  <c r="AY726" i="8"/>
  <c r="AV726" i="8"/>
  <c r="AU726" i="8"/>
  <c r="AT726" i="8"/>
  <c r="AS726" i="8"/>
  <c r="AR726" i="8"/>
  <c r="AQ726" i="8"/>
  <c r="AM726" i="8"/>
  <c r="AL726" i="8"/>
  <c r="AK726" i="8"/>
  <c r="AJ726" i="8"/>
  <c r="AI726" i="8"/>
  <c r="AH726" i="8"/>
  <c r="AC726" i="8"/>
  <c r="AB726" i="8"/>
  <c r="AA726" i="8"/>
  <c r="Z726" i="8"/>
  <c r="Y726" i="8"/>
  <c r="X726" i="8"/>
  <c r="U726" i="8"/>
  <c r="T726" i="8"/>
  <c r="S726" i="8"/>
  <c r="R726" i="8"/>
  <c r="Q726" i="8"/>
  <c r="P726" i="8"/>
  <c r="H726" i="8"/>
  <c r="CQ725" i="8"/>
  <c r="CP725" i="8"/>
  <c r="CO725" i="8"/>
  <c r="CN725" i="8"/>
  <c r="CM725" i="8"/>
  <c r="CL725" i="8"/>
  <c r="CI725" i="8"/>
  <c r="CH725" i="8"/>
  <c r="CG725" i="8"/>
  <c r="CF725" i="8"/>
  <c r="CE725" i="8"/>
  <c r="CD725" i="8"/>
  <c r="CA725" i="8"/>
  <c r="BZ725" i="8"/>
  <c r="BY725" i="8"/>
  <c r="BX725" i="8"/>
  <c r="BV725" i="8"/>
  <c r="BU725" i="8"/>
  <c r="BT725" i="8"/>
  <c r="BS725" i="8"/>
  <c r="BQ725" i="8"/>
  <c r="BP725" i="8"/>
  <c r="BO725" i="8"/>
  <c r="BN725" i="8"/>
  <c r="BL725" i="8"/>
  <c r="BK725" i="8"/>
  <c r="BJ725" i="8"/>
  <c r="BI725" i="8"/>
  <c r="BG725" i="8"/>
  <c r="BF725" i="8"/>
  <c r="BE725" i="8"/>
  <c r="BD725" i="8"/>
  <c r="BB725" i="8"/>
  <c r="BA725" i="8"/>
  <c r="AZ725" i="8"/>
  <c r="AY725" i="8"/>
  <c r="AV725" i="8"/>
  <c r="AU725" i="8"/>
  <c r="AT725" i="8"/>
  <c r="AS725" i="8"/>
  <c r="AR725" i="8"/>
  <c r="AQ725" i="8"/>
  <c r="AM725" i="8"/>
  <c r="AL725" i="8"/>
  <c r="AK725" i="8"/>
  <c r="AJ725" i="8"/>
  <c r="AI725" i="8"/>
  <c r="AH725" i="8"/>
  <c r="AC725" i="8"/>
  <c r="AB725" i="8"/>
  <c r="AA725" i="8"/>
  <c r="Z725" i="8"/>
  <c r="Y725" i="8"/>
  <c r="X725" i="8"/>
  <c r="U725" i="8"/>
  <c r="T725" i="8"/>
  <c r="S725" i="8"/>
  <c r="R725" i="8"/>
  <c r="Q725" i="8"/>
  <c r="P725" i="8"/>
  <c r="H725" i="8"/>
  <c r="CQ724" i="8"/>
  <c r="CP724" i="8"/>
  <c r="CO724" i="8"/>
  <c r="CN724" i="8"/>
  <c r="CM724" i="8"/>
  <c r="CL724" i="8"/>
  <c r="CI724" i="8"/>
  <c r="CH724" i="8"/>
  <c r="CG724" i="8"/>
  <c r="CF724" i="8"/>
  <c r="CE724" i="8"/>
  <c r="CD724" i="8"/>
  <c r="CA724" i="8"/>
  <c r="BZ724" i="8"/>
  <c r="BY724" i="8"/>
  <c r="BX724" i="8"/>
  <c r="BV724" i="8"/>
  <c r="BU724" i="8"/>
  <c r="BT724" i="8"/>
  <c r="BS724" i="8"/>
  <c r="BQ724" i="8"/>
  <c r="BP724" i="8"/>
  <c r="BO724" i="8"/>
  <c r="BN724" i="8"/>
  <c r="BL724" i="8"/>
  <c r="BK724" i="8"/>
  <c r="BJ724" i="8"/>
  <c r="BI724" i="8"/>
  <c r="BG724" i="8"/>
  <c r="BF724" i="8"/>
  <c r="BE724" i="8"/>
  <c r="BD724" i="8"/>
  <c r="BB724" i="8"/>
  <c r="BA724" i="8"/>
  <c r="AZ724" i="8"/>
  <c r="AY724" i="8"/>
  <c r="AV724" i="8"/>
  <c r="AU724" i="8"/>
  <c r="AT724" i="8"/>
  <c r="AS724" i="8"/>
  <c r="AR724" i="8"/>
  <c r="AQ724" i="8"/>
  <c r="AM724" i="8"/>
  <c r="AL724" i="8"/>
  <c r="AK724" i="8"/>
  <c r="AJ724" i="8"/>
  <c r="AI724" i="8"/>
  <c r="AH724" i="8"/>
  <c r="AC724" i="8"/>
  <c r="AB724" i="8"/>
  <c r="AA724" i="8"/>
  <c r="Z724" i="8"/>
  <c r="Y724" i="8"/>
  <c r="X724" i="8"/>
  <c r="U724" i="8"/>
  <c r="T724" i="8"/>
  <c r="S724" i="8"/>
  <c r="R724" i="8"/>
  <c r="Q724" i="8"/>
  <c r="P724" i="8"/>
  <c r="H724" i="8"/>
  <c r="CQ723" i="8"/>
  <c r="CP723" i="8"/>
  <c r="CO723" i="8"/>
  <c r="CN723" i="8"/>
  <c r="CM723" i="8"/>
  <c r="CL723" i="8"/>
  <c r="CI723" i="8"/>
  <c r="CH723" i="8"/>
  <c r="CG723" i="8"/>
  <c r="CF723" i="8"/>
  <c r="CE723" i="8"/>
  <c r="CD723" i="8"/>
  <c r="CA723" i="8"/>
  <c r="BZ723" i="8"/>
  <c r="BY723" i="8"/>
  <c r="BX723" i="8"/>
  <c r="BV723" i="8"/>
  <c r="BU723" i="8"/>
  <c r="BT723" i="8"/>
  <c r="BS723" i="8"/>
  <c r="BQ723" i="8"/>
  <c r="BP723" i="8"/>
  <c r="BO723" i="8"/>
  <c r="BN723" i="8"/>
  <c r="BL723" i="8"/>
  <c r="BK723" i="8"/>
  <c r="BJ723" i="8"/>
  <c r="BI723" i="8"/>
  <c r="BG723" i="8"/>
  <c r="BF723" i="8"/>
  <c r="BE723" i="8"/>
  <c r="BD723" i="8"/>
  <c r="BB723" i="8"/>
  <c r="BA723" i="8"/>
  <c r="AZ723" i="8"/>
  <c r="AY723" i="8"/>
  <c r="AV723" i="8"/>
  <c r="AU723" i="8"/>
  <c r="AT723" i="8"/>
  <c r="AS723" i="8"/>
  <c r="AR723" i="8"/>
  <c r="AQ723" i="8"/>
  <c r="AM723" i="8"/>
  <c r="AL723" i="8"/>
  <c r="AK723" i="8"/>
  <c r="AJ723" i="8"/>
  <c r="AI723" i="8"/>
  <c r="AH723" i="8"/>
  <c r="AC723" i="8"/>
  <c r="AB723" i="8"/>
  <c r="AA723" i="8"/>
  <c r="Z723" i="8"/>
  <c r="Y723" i="8"/>
  <c r="X723" i="8"/>
  <c r="U723" i="8"/>
  <c r="T723" i="8"/>
  <c r="S723" i="8"/>
  <c r="R723" i="8"/>
  <c r="Q723" i="8"/>
  <c r="P723" i="8"/>
  <c r="H723" i="8"/>
  <c r="CQ722" i="8"/>
  <c r="CP722" i="8"/>
  <c r="CO722" i="8"/>
  <c r="CN722" i="8"/>
  <c r="CM722" i="8"/>
  <c r="CL722" i="8"/>
  <c r="CI722" i="8"/>
  <c r="CH722" i="8"/>
  <c r="CG722" i="8"/>
  <c r="CF722" i="8"/>
  <c r="CE722" i="8"/>
  <c r="CD722" i="8"/>
  <c r="CA722" i="8"/>
  <c r="BZ722" i="8"/>
  <c r="BY722" i="8"/>
  <c r="BX722" i="8"/>
  <c r="BV722" i="8"/>
  <c r="BU722" i="8"/>
  <c r="BT722" i="8"/>
  <c r="BS722" i="8"/>
  <c r="BQ722" i="8"/>
  <c r="BP722" i="8"/>
  <c r="BO722" i="8"/>
  <c r="BN722" i="8"/>
  <c r="BL722" i="8"/>
  <c r="BK722" i="8"/>
  <c r="BJ722" i="8"/>
  <c r="BI722" i="8"/>
  <c r="BG722" i="8"/>
  <c r="BF722" i="8"/>
  <c r="BE722" i="8"/>
  <c r="BD722" i="8"/>
  <c r="BB722" i="8"/>
  <c r="BA722" i="8"/>
  <c r="AZ722" i="8"/>
  <c r="AY722" i="8"/>
  <c r="AV722" i="8"/>
  <c r="AU722" i="8"/>
  <c r="AT722" i="8"/>
  <c r="AS722" i="8"/>
  <c r="AR722" i="8"/>
  <c r="AQ722" i="8"/>
  <c r="AM722" i="8"/>
  <c r="AL722" i="8"/>
  <c r="AK722" i="8"/>
  <c r="AJ722" i="8"/>
  <c r="AI722" i="8"/>
  <c r="AH722" i="8"/>
  <c r="AC722" i="8"/>
  <c r="AB722" i="8"/>
  <c r="AA722" i="8"/>
  <c r="Z722" i="8"/>
  <c r="Y722" i="8"/>
  <c r="X722" i="8"/>
  <c r="U722" i="8"/>
  <c r="T722" i="8"/>
  <c r="S722" i="8"/>
  <c r="R722" i="8"/>
  <c r="Q722" i="8"/>
  <c r="P722" i="8"/>
  <c r="H722" i="8"/>
  <c r="CQ721" i="8"/>
  <c r="CP721" i="8"/>
  <c r="CO721" i="8"/>
  <c r="CN721" i="8"/>
  <c r="CM721" i="8"/>
  <c r="CL721" i="8"/>
  <c r="CI721" i="8"/>
  <c r="CH721" i="8"/>
  <c r="CG721" i="8"/>
  <c r="CF721" i="8"/>
  <c r="CE721" i="8"/>
  <c r="CD721" i="8"/>
  <c r="CA721" i="8"/>
  <c r="BZ721" i="8"/>
  <c r="BY721" i="8"/>
  <c r="BX721" i="8"/>
  <c r="BV721" i="8"/>
  <c r="BU721" i="8"/>
  <c r="BT721" i="8"/>
  <c r="BS721" i="8"/>
  <c r="BQ721" i="8"/>
  <c r="BP721" i="8"/>
  <c r="BO721" i="8"/>
  <c r="BN721" i="8"/>
  <c r="BL721" i="8"/>
  <c r="BK721" i="8"/>
  <c r="BJ721" i="8"/>
  <c r="BI721" i="8"/>
  <c r="BG721" i="8"/>
  <c r="BF721" i="8"/>
  <c r="BE721" i="8"/>
  <c r="BD721" i="8"/>
  <c r="BB721" i="8"/>
  <c r="BA721" i="8"/>
  <c r="AZ721" i="8"/>
  <c r="AY721" i="8"/>
  <c r="AV721" i="8"/>
  <c r="AU721" i="8"/>
  <c r="AT721" i="8"/>
  <c r="AS721" i="8"/>
  <c r="AR721" i="8"/>
  <c r="AQ721" i="8"/>
  <c r="AM721" i="8"/>
  <c r="AL721" i="8"/>
  <c r="AK721" i="8"/>
  <c r="AJ721" i="8"/>
  <c r="AI721" i="8"/>
  <c r="AH721" i="8"/>
  <c r="AC721" i="8"/>
  <c r="AB721" i="8"/>
  <c r="AA721" i="8"/>
  <c r="Z721" i="8"/>
  <c r="Y721" i="8"/>
  <c r="X721" i="8"/>
  <c r="U721" i="8"/>
  <c r="T721" i="8"/>
  <c r="S721" i="8"/>
  <c r="R721" i="8"/>
  <c r="Q721" i="8"/>
  <c r="P721" i="8"/>
  <c r="H721" i="8"/>
  <c r="CQ720" i="8"/>
  <c r="CP720" i="8"/>
  <c r="CO720" i="8"/>
  <c r="CN720" i="8"/>
  <c r="CM720" i="8"/>
  <c r="CL720" i="8"/>
  <c r="CI720" i="8"/>
  <c r="CH720" i="8"/>
  <c r="CG720" i="8"/>
  <c r="CF720" i="8"/>
  <c r="CE720" i="8"/>
  <c r="CD720" i="8"/>
  <c r="CA720" i="8"/>
  <c r="BZ720" i="8"/>
  <c r="BY720" i="8"/>
  <c r="BX720" i="8"/>
  <c r="BV720" i="8"/>
  <c r="BU720" i="8"/>
  <c r="BT720" i="8"/>
  <c r="BS720" i="8"/>
  <c r="BQ720" i="8"/>
  <c r="BP720" i="8"/>
  <c r="BO720" i="8"/>
  <c r="BN720" i="8"/>
  <c r="BL720" i="8"/>
  <c r="BK720" i="8"/>
  <c r="BJ720" i="8"/>
  <c r="BI720" i="8"/>
  <c r="BG720" i="8"/>
  <c r="BF720" i="8"/>
  <c r="BE720" i="8"/>
  <c r="BD720" i="8"/>
  <c r="BB720" i="8"/>
  <c r="BA720" i="8"/>
  <c r="AZ720" i="8"/>
  <c r="AY720" i="8"/>
  <c r="AV720" i="8"/>
  <c r="AU720" i="8"/>
  <c r="AT720" i="8"/>
  <c r="AS720" i="8"/>
  <c r="AR720" i="8"/>
  <c r="AQ720" i="8"/>
  <c r="AM720" i="8"/>
  <c r="AL720" i="8"/>
  <c r="AK720" i="8"/>
  <c r="AJ720" i="8"/>
  <c r="AI720" i="8"/>
  <c r="AH720" i="8"/>
  <c r="AC720" i="8"/>
  <c r="AB720" i="8"/>
  <c r="AA720" i="8"/>
  <c r="Z720" i="8"/>
  <c r="Y720" i="8"/>
  <c r="X720" i="8"/>
  <c r="U720" i="8"/>
  <c r="T720" i="8"/>
  <c r="S720" i="8"/>
  <c r="R720" i="8"/>
  <c r="Q720" i="8"/>
  <c r="P720" i="8"/>
  <c r="H720" i="8"/>
  <c r="CQ719" i="8"/>
  <c r="CP719" i="8"/>
  <c r="CO719" i="8"/>
  <c r="CN719" i="8"/>
  <c r="CM719" i="8"/>
  <c r="CL719" i="8"/>
  <c r="CI719" i="8"/>
  <c r="CH719" i="8"/>
  <c r="CG719" i="8"/>
  <c r="CF719" i="8"/>
  <c r="CE719" i="8"/>
  <c r="CD719" i="8"/>
  <c r="CA719" i="8"/>
  <c r="BZ719" i="8"/>
  <c r="BY719" i="8"/>
  <c r="BX719" i="8"/>
  <c r="BV719" i="8"/>
  <c r="BU719" i="8"/>
  <c r="BT719" i="8"/>
  <c r="BS719" i="8"/>
  <c r="BQ719" i="8"/>
  <c r="BP719" i="8"/>
  <c r="BO719" i="8"/>
  <c r="BN719" i="8"/>
  <c r="BL719" i="8"/>
  <c r="BK719" i="8"/>
  <c r="BJ719" i="8"/>
  <c r="BI719" i="8"/>
  <c r="BG719" i="8"/>
  <c r="BF719" i="8"/>
  <c r="BE719" i="8"/>
  <c r="BD719" i="8"/>
  <c r="BB719" i="8"/>
  <c r="BA719" i="8"/>
  <c r="AZ719" i="8"/>
  <c r="AY719" i="8"/>
  <c r="AV719" i="8"/>
  <c r="AU719" i="8"/>
  <c r="AT719" i="8"/>
  <c r="AS719" i="8"/>
  <c r="AR719" i="8"/>
  <c r="AQ719" i="8"/>
  <c r="AM719" i="8"/>
  <c r="AL719" i="8"/>
  <c r="AK719" i="8"/>
  <c r="AJ719" i="8"/>
  <c r="AI719" i="8"/>
  <c r="AH719" i="8"/>
  <c r="AC719" i="8"/>
  <c r="AB719" i="8"/>
  <c r="AA719" i="8"/>
  <c r="Z719" i="8"/>
  <c r="Y719" i="8"/>
  <c r="X719" i="8"/>
  <c r="U719" i="8"/>
  <c r="T719" i="8"/>
  <c r="S719" i="8"/>
  <c r="R719" i="8"/>
  <c r="Q719" i="8"/>
  <c r="P719" i="8"/>
  <c r="H719" i="8"/>
  <c r="CQ718" i="8"/>
  <c r="CP718" i="8"/>
  <c r="CO718" i="8"/>
  <c r="CN718" i="8"/>
  <c r="CM718" i="8"/>
  <c r="CL718" i="8"/>
  <c r="CI718" i="8"/>
  <c r="CH718" i="8"/>
  <c r="CG718" i="8"/>
  <c r="CF718" i="8"/>
  <c r="CE718" i="8"/>
  <c r="CD718" i="8"/>
  <c r="CA718" i="8"/>
  <c r="BZ718" i="8"/>
  <c r="BY718" i="8"/>
  <c r="BX718" i="8"/>
  <c r="BV718" i="8"/>
  <c r="BU718" i="8"/>
  <c r="BT718" i="8"/>
  <c r="BS718" i="8"/>
  <c r="BQ718" i="8"/>
  <c r="BP718" i="8"/>
  <c r="BO718" i="8"/>
  <c r="BN718" i="8"/>
  <c r="BL718" i="8"/>
  <c r="BK718" i="8"/>
  <c r="BJ718" i="8"/>
  <c r="BI718" i="8"/>
  <c r="BG718" i="8"/>
  <c r="BF718" i="8"/>
  <c r="BE718" i="8"/>
  <c r="BD718" i="8"/>
  <c r="BB718" i="8"/>
  <c r="BA718" i="8"/>
  <c r="AZ718" i="8"/>
  <c r="AY718" i="8"/>
  <c r="AV718" i="8"/>
  <c r="AU718" i="8"/>
  <c r="AT718" i="8"/>
  <c r="AS718" i="8"/>
  <c r="AR718" i="8"/>
  <c r="AQ718" i="8"/>
  <c r="AM718" i="8"/>
  <c r="AL718" i="8"/>
  <c r="AK718" i="8"/>
  <c r="AJ718" i="8"/>
  <c r="AI718" i="8"/>
  <c r="AH718" i="8"/>
  <c r="AC718" i="8"/>
  <c r="AB718" i="8"/>
  <c r="AA718" i="8"/>
  <c r="Z718" i="8"/>
  <c r="Y718" i="8"/>
  <c r="X718" i="8"/>
  <c r="U718" i="8"/>
  <c r="T718" i="8"/>
  <c r="S718" i="8"/>
  <c r="R718" i="8"/>
  <c r="Q718" i="8"/>
  <c r="P718" i="8"/>
  <c r="H718" i="8"/>
  <c r="CQ717" i="8"/>
  <c r="CP717" i="8"/>
  <c r="CO717" i="8"/>
  <c r="CN717" i="8"/>
  <c r="CM717" i="8"/>
  <c r="CL717" i="8"/>
  <c r="CI717" i="8"/>
  <c r="CH717" i="8"/>
  <c r="CG717" i="8"/>
  <c r="CF717" i="8"/>
  <c r="CE717" i="8"/>
  <c r="CD717" i="8"/>
  <c r="CA717" i="8"/>
  <c r="BZ717" i="8"/>
  <c r="BY717" i="8"/>
  <c r="BX717" i="8"/>
  <c r="BV717" i="8"/>
  <c r="BU717" i="8"/>
  <c r="BT717" i="8"/>
  <c r="BS717" i="8"/>
  <c r="BQ717" i="8"/>
  <c r="BP717" i="8"/>
  <c r="BO717" i="8"/>
  <c r="BN717" i="8"/>
  <c r="BL717" i="8"/>
  <c r="BK717" i="8"/>
  <c r="BJ717" i="8"/>
  <c r="BI717" i="8"/>
  <c r="BG717" i="8"/>
  <c r="BF717" i="8"/>
  <c r="BE717" i="8"/>
  <c r="BD717" i="8"/>
  <c r="BB717" i="8"/>
  <c r="BA717" i="8"/>
  <c r="AZ717" i="8"/>
  <c r="AY717" i="8"/>
  <c r="AV717" i="8"/>
  <c r="AU717" i="8"/>
  <c r="AT717" i="8"/>
  <c r="AS717" i="8"/>
  <c r="AR717" i="8"/>
  <c r="AQ717" i="8"/>
  <c r="AM717" i="8"/>
  <c r="AL717" i="8"/>
  <c r="AK717" i="8"/>
  <c r="AJ717" i="8"/>
  <c r="AI717" i="8"/>
  <c r="AH717" i="8"/>
  <c r="AC717" i="8"/>
  <c r="AB717" i="8"/>
  <c r="AA717" i="8"/>
  <c r="Z717" i="8"/>
  <c r="Y717" i="8"/>
  <c r="X717" i="8"/>
  <c r="U717" i="8"/>
  <c r="T717" i="8"/>
  <c r="S717" i="8"/>
  <c r="R717" i="8"/>
  <c r="Q717" i="8"/>
  <c r="P717" i="8"/>
  <c r="H717" i="8"/>
  <c r="CQ716" i="8"/>
  <c r="CP716" i="8"/>
  <c r="CO716" i="8"/>
  <c r="CN716" i="8"/>
  <c r="CM716" i="8"/>
  <c r="CL716" i="8"/>
  <c r="CI716" i="8"/>
  <c r="CH716" i="8"/>
  <c r="CG716" i="8"/>
  <c r="CF716" i="8"/>
  <c r="CE716" i="8"/>
  <c r="CD716" i="8"/>
  <c r="CA716" i="8"/>
  <c r="BZ716" i="8"/>
  <c r="BY716" i="8"/>
  <c r="BX716" i="8"/>
  <c r="BV716" i="8"/>
  <c r="BU716" i="8"/>
  <c r="BT716" i="8"/>
  <c r="BS716" i="8"/>
  <c r="BQ716" i="8"/>
  <c r="BP716" i="8"/>
  <c r="BO716" i="8"/>
  <c r="BN716" i="8"/>
  <c r="BL716" i="8"/>
  <c r="BK716" i="8"/>
  <c r="BJ716" i="8"/>
  <c r="BI716" i="8"/>
  <c r="BG716" i="8"/>
  <c r="BF716" i="8"/>
  <c r="BE716" i="8"/>
  <c r="BD716" i="8"/>
  <c r="BB716" i="8"/>
  <c r="BA716" i="8"/>
  <c r="AZ716" i="8"/>
  <c r="AY716" i="8"/>
  <c r="AV716" i="8"/>
  <c r="AU716" i="8"/>
  <c r="AT716" i="8"/>
  <c r="AS716" i="8"/>
  <c r="AR716" i="8"/>
  <c r="AQ716" i="8"/>
  <c r="AM716" i="8"/>
  <c r="AL716" i="8"/>
  <c r="AK716" i="8"/>
  <c r="AJ716" i="8"/>
  <c r="AI716" i="8"/>
  <c r="AH716" i="8"/>
  <c r="AC716" i="8"/>
  <c r="AB716" i="8"/>
  <c r="AA716" i="8"/>
  <c r="Z716" i="8"/>
  <c r="Y716" i="8"/>
  <c r="X716" i="8"/>
  <c r="U716" i="8"/>
  <c r="T716" i="8"/>
  <c r="S716" i="8"/>
  <c r="R716" i="8"/>
  <c r="Q716" i="8"/>
  <c r="P716" i="8"/>
  <c r="H716" i="8"/>
  <c r="CQ715" i="8"/>
  <c r="CP715" i="8"/>
  <c r="CO715" i="8"/>
  <c r="CN715" i="8"/>
  <c r="CM715" i="8"/>
  <c r="CL715" i="8"/>
  <c r="CI715" i="8"/>
  <c r="CH715" i="8"/>
  <c r="CG715" i="8"/>
  <c r="CF715" i="8"/>
  <c r="CE715" i="8"/>
  <c r="CD715" i="8"/>
  <c r="CA715" i="8"/>
  <c r="BZ715" i="8"/>
  <c r="BY715" i="8"/>
  <c r="BX715" i="8"/>
  <c r="BV715" i="8"/>
  <c r="BU715" i="8"/>
  <c r="BT715" i="8"/>
  <c r="BS715" i="8"/>
  <c r="BQ715" i="8"/>
  <c r="BP715" i="8"/>
  <c r="BO715" i="8"/>
  <c r="BN715" i="8"/>
  <c r="BL715" i="8"/>
  <c r="BK715" i="8"/>
  <c r="BJ715" i="8"/>
  <c r="BI715" i="8"/>
  <c r="BG715" i="8"/>
  <c r="BF715" i="8"/>
  <c r="BE715" i="8"/>
  <c r="BD715" i="8"/>
  <c r="BB715" i="8"/>
  <c r="BA715" i="8"/>
  <c r="AZ715" i="8"/>
  <c r="AY715" i="8"/>
  <c r="AV715" i="8"/>
  <c r="AU715" i="8"/>
  <c r="AT715" i="8"/>
  <c r="AS715" i="8"/>
  <c r="AR715" i="8"/>
  <c r="AQ715" i="8"/>
  <c r="AM715" i="8"/>
  <c r="AL715" i="8"/>
  <c r="AK715" i="8"/>
  <c r="AJ715" i="8"/>
  <c r="AI715" i="8"/>
  <c r="AH715" i="8"/>
  <c r="AC715" i="8"/>
  <c r="AB715" i="8"/>
  <c r="AA715" i="8"/>
  <c r="Z715" i="8"/>
  <c r="Y715" i="8"/>
  <c r="X715" i="8"/>
  <c r="U715" i="8"/>
  <c r="T715" i="8"/>
  <c r="S715" i="8"/>
  <c r="R715" i="8"/>
  <c r="Q715" i="8"/>
  <c r="P715" i="8"/>
  <c r="H715" i="8"/>
  <c r="CQ714" i="8"/>
  <c r="CP714" i="8"/>
  <c r="CO714" i="8"/>
  <c r="CN714" i="8"/>
  <c r="CM714" i="8"/>
  <c r="CL714" i="8"/>
  <c r="CI714" i="8"/>
  <c r="CH714" i="8"/>
  <c r="CG714" i="8"/>
  <c r="CF714" i="8"/>
  <c r="CE714" i="8"/>
  <c r="CD714" i="8"/>
  <c r="CA714" i="8"/>
  <c r="BZ714" i="8"/>
  <c r="BY714" i="8"/>
  <c r="BX714" i="8"/>
  <c r="BV714" i="8"/>
  <c r="BU714" i="8"/>
  <c r="BT714" i="8"/>
  <c r="BS714" i="8"/>
  <c r="BQ714" i="8"/>
  <c r="BP714" i="8"/>
  <c r="BO714" i="8"/>
  <c r="BN714" i="8"/>
  <c r="BL714" i="8"/>
  <c r="BK714" i="8"/>
  <c r="BJ714" i="8"/>
  <c r="BI714" i="8"/>
  <c r="BG714" i="8"/>
  <c r="BF714" i="8"/>
  <c r="BE714" i="8"/>
  <c r="BD714" i="8"/>
  <c r="BB714" i="8"/>
  <c r="BA714" i="8"/>
  <c r="AZ714" i="8"/>
  <c r="AY714" i="8"/>
  <c r="AV714" i="8"/>
  <c r="AU714" i="8"/>
  <c r="AT714" i="8"/>
  <c r="AS714" i="8"/>
  <c r="AR714" i="8"/>
  <c r="AQ714" i="8"/>
  <c r="AM714" i="8"/>
  <c r="AL714" i="8"/>
  <c r="AK714" i="8"/>
  <c r="AJ714" i="8"/>
  <c r="AI714" i="8"/>
  <c r="AH714" i="8"/>
  <c r="AC714" i="8"/>
  <c r="AB714" i="8"/>
  <c r="AA714" i="8"/>
  <c r="Z714" i="8"/>
  <c r="Y714" i="8"/>
  <c r="X714" i="8"/>
  <c r="U714" i="8"/>
  <c r="T714" i="8"/>
  <c r="S714" i="8"/>
  <c r="R714" i="8"/>
  <c r="Q714" i="8"/>
  <c r="P714" i="8"/>
  <c r="H714" i="8"/>
  <c r="CQ713" i="8"/>
  <c r="CP713" i="8"/>
  <c r="CO713" i="8"/>
  <c r="CN713" i="8"/>
  <c r="CM713" i="8"/>
  <c r="CL713" i="8"/>
  <c r="CI713" i="8"/>
  <c r="CH713" i="8"/>
  <c r="CG713" i="8"/>
  <c r="CF713" i="8"/>
  <c r="CE713" i="8"/>
  <c r="CD713" i="8"/>
  <c r="CA713" i="8"/>
  <c r="BZ713" i="8"/>
  <c r="BY713" i="8"/>
  <c r="BX713" i="8"/>
  <c r="BV713" i="8"/>
  <c r="BU713" i="8"/>
  <c r="BT713" i="8"/>
  <c r="BS713" i="8"/>
  <c r="BQ713" i="8"/>
  <c r="BP713" i="8"/>
  <c r="BO713" i="8"/>
  <c r="BN713" i="8"/>
  <c r="BL713" i="8"/>
  <c r="BK713" i="8"/>
  <c r="BJ713" i="8"/>
  <c r="BI713" i="8"/>
  <c r="BG713" i="8"/>
  <c r="BF713" i="8"/>
  <c r="BE713" i="8"/>
  <c r="BD713" i="8"/>
  <c r="BB713" i="8"/>
  <c r="BA713" i="8"/>
  <c r="AZ713" i="8"/>
  <c r="AY713" i="8"/>
  <c r="AV713" i="8"/>
  <c r="AU713" i="8"/>
  <c r="AT713" i="8"/>
  <c r="AS713" i="8"/>
  <c r="AR713" i="8"/>
  <c r="AQ713" i="8"/>
  <c r="AM713" i="8"/>
  <c r="AL713" i="8"/>
  <c r="AK713" i="8"/>
  <c r="AJ713" i="8"/>
  <c r="AI713" i="8"/>
  <c r="AH713" i="8"/>
  <c r="AC713" i="8"/>
  <c r="AB713" i="8"/>
  <c r="AA713" i="8"/>
  <c r="Z713" i="8"/>
  <c r="Y713" i="8"/>
  <c r="X713" i="8"/>
  <c r="U713" i="8"/>
  <c r="T713" i="8"/>
  <c r="S713" i="8"/>
  <c r="R713" i="8"/>
  <c r="Q713" i="8"/>
  <c r="P713" i="8"/>
  <c r="H713" i="8"/>
  <c r="CQ712" i="8"/>
  <c r="CP712" i="8"/>
  <c r="CO712" i="8"/>
  <c r="CN712" i="8"/>
  <c r="CM712" i="8"/>
  <c r="CL712" i="8"/>
  <c r="CI712" i="8"/>
  <c r="CH712" i="8"/>
  <c r="CG712" i="8"/>
  <c r="CF712" i="8"/>
  <c r="CE712" i="8"/>
  <c r="CD712" i="8"/>
  <c r="CA712" i="8"/>
  <c r="BZ712" i="8"/>
  <c r="BY712" i="8"/>
  <c r="BX712" i="8"/>
  <c r="BV712" i="8"/>
  <c r="BU712" i="8"/>
  <c r="BT712" i="8"/>
  <c r="BS712" i="8"/>
  <c r="BQ712" i="8"/>
  <c r="BP712" i="8"/>
  <c r="BO712" i="8"/>
  <c r="BN712" i="8"/>
  <c r="BL712" i="8"/>
  <c r="BK712" i="8"/>
  <c r="BJ712" i="8"/>
  <c r="BI712" i="8"/>
  <c r="BG712" i="8"/>
  <c r="BF712" i="8"/>
  <c r="BE712" i="8"/>
  <c r="BD712" i="8"/>
  <c r="BB712" i="8"/>
  <c r="BA712" i="8"/>
  <c r="AZ712" i="8"/>
  <c r="AY712" i="8"/>
  <c r="AV712" i="8"/>
  <c r="AU712" i="8"/>
  <c r="AT712" i="8"/>
  <c r="AS712" i="8"/>
  <c r="AR712" i="8"/>
  <c r="AQ712" i="8"/>
  <c r="AM712" i="8"/>
  <c r="AL712" i="8"/>
  <c r="AK712" i="8"/>
  <c r="AJ712" i="8"/>
  <c r="AI712" i="8"/>
  <c r="AH712" i="8"/>
  <c r="AC712" i="8"/>
  <c r="AB712" i="8"/>
  <c r="AA712" i="8"/>
  <c r="Z712" i="8"/>
  <c r="Y712" i="8"/>
  <c r="X712" i="8"/>
  <c r="U712" i="8"/>
  <c r="T712" i="8"/>
  <c r="S712" i="8"/>
  <c r="R712" i="8"/>
  <c r="Q712" i="8"/>
  <c r="P712" i="8"/>
  <c r="H712" i="8"/>
  <c r="CQ711" i="8"/>
  <c r="CP711" i="8"/>
  <c r="CO711" i="8"/>
  <c r="CN711" i="8"/>
  <c r="CM711" i="8"/>
  <c r="CL711" i="8"/>
  <c r="CI711" i="8"/>
  <c r="CH711" i="8"/>
  <c r="CG711" i="8"/>
  <c r="CF711" i="8"/>
  <c r="CE711" i="8"/>
  <c r="CD711" i="8"/>
  <c r="CA711" i="8"/>
  <c r="BZ711" i="8"/>
  <c r="BY711" i="8"/>
  <c r="BX711" i="8"/>
  <c r="BV711" i="8"/>
  <c r="BU711" i="8"/>
  <c r="BT711" i="8"/>
  <c r="BS711" i="8"/>
  <c r="BQ711" i="8"/>
  <c r="BP711" i="8"/>
  <c r="BO711" i="8"/>
  <c r="BN711" i="8"/>
  <c r="BL711" i="8"/>
  <c r="BK711" i="8"/>
  <c r="BJ711" i="8"/>
  <c r="BI711" i="8"/>
  <c r="BG711" i="8"/>
  <c r="BF711" i="8"/>
  <c r="BE711" i="8"/>
  <c r="BD711" i="8"/>
  <c r="BB711" i="8"/>
  <c r="BA711" i="8"/>
  <c r="AZ711" i="8"/>
  <c r="AY711" i="8"/>
  <c r="AV711" i="8"/>
  <c r="AU711" i="8"/>
  <c r="AT711" i="8"/>
  <c r="AS711" i="8"/>
  <c r="AR711" i="8"/>
  <c r="AQ711" i="8"/>
  <c r="AM711" i="8"/>
  <c r="AL711" i="8"/>
  <c r="AK711" i="8"/>
  <c r="AJ711" i="8"/>
  <c r="AI711" i="8"/>
  <c r="AH711" i="8"/>
  <c r="AC711" i="8"/>
  <c r="AB711" i="8"/>
  <c r="AA711" i="8"/>
  <c r="Z711" i="8"/>
  <c r="Y711" i="8"/>
  <c r="X711" i="8"/>
  <c r="U711" i="8"/>
  <c r="T711" i="8"/>
  <c r="S711" i="8"/>
  <c r="R711" i="8"/>
  <c r="Q711" i="8"/>
  <c r="P711" i="8"/>
  <c r="H711" i="8"/>
  <c r="CQ710" i="8"/>
  <c r="CP710" i="8"/>
  <c r="CO710" i="8"/>
  <c r="CN710" i="8"/>
  <c r="CM710" i="8"/>
  <c r="CL710" i="8"/>
  <c r="CI710" i="8"/>
  <c r="CH710" i="8"/>
  <c r="CG710" i="8"/>
  <c r="CF710" i="8"/>
  <c r="CE710" i="8"/>
  <c r="CD710" i="8"/>
  <c r="CA710" i="8"/>
  <c r="BZ710" i="8"/>
  <c r="BY710" i="8"/>
  <c r="BX710" i="8"/>
  <c r="BV710" i="8"/>
  <c r="BU710" i="8"/>
  <c r="BT710" i="8"/>
  <c r="BS710" i="8"/>
  <c r="BQ710" i="8"/>
  <c r="BP710" i="8"/>
  <c r="BO710" i="8"/>
  <c r="BN710" i="8"/>
  <c r="BL710" i="8"/>
  <c r="BK710" i="8"/>
  <c r="BJ710" i="8"/>
  <c r="BI710" i="8"/>
  <c r="BG710" i="8"/>
  <c r="BF710" i="8"/>
  <c r="BE710" i="8"/>
  <c r="BD710" i="8"/>
  <c r="BB710" i="8"/>
  <c r="BA710" i="8"/>
  <c r="AZ710" i="8"/>
  <c r="AY710" i="8"/>
  <c r="AV710" i="8"/>
  <c r="AU710" i="8"/>
  <c r="AT710" i="8"/>
  <c r="AS710" i="8"/>
  <c r="AR710" i="8"/>
  <c r="AQ710" i="8"/>
  <c r="AM710" i="8"/>
  <c r="AL710" i="8"/>
  <c r="AK710" i="8"/>
  <c r="AJ710" i="8"/>
  <c r="AI710" i="8"/>
  <c r="AH710" i="8"/>
  <c r="AC710" i="8"/>
  <c r="AB710" i="8"/>
  <c r="AA710" i="8"/>
  <c r="Z710" i="8"/>
  <c r="Y710" i="8"/>
  <c r="X710" i="8"/>
  <c r="U710" i="8"/>
  <c r="T710" i="8"/>
  <c r="S710" i="8"/>
  <c r="R710" i="8"/>
  <c r="Q710" i="8"/>
  <c r="P710" i="8"/>
  <c r="H710" i="8"/>
  <c r="CQ709" i="8"/>
  <c r="CP709" i="8"/>
  <c r="CO709" i="8"/>
  <c r="CN709" i="8"/>
  <c r="CM709" i="8"/>
  <c r="CL709" i="8"/>
  <c r="CI709" i="8"/>
  <c r="CH709" i="8"/>
  <c r="CG709" i="8"/>
  <c r="CF709" i="8"/>
  <c r="CE709" i="8"/>
  <c r="CD709" i="8"/>
  <c r="CA709" i="8"/>
  <c r="BZ709" i="8"/>
  <c r="BY709" i="8"/>
  <c r="BX709" i="8"/>
  <c r="BV709" i="8"/>
  <c r="BU709" i="8"/>
  <c r="BT709" i="8"/>
  <c r="BS709" i="8"/>
  <c r="BQ709" i="8"/>
  <c r="BP709" i="8"/>
  <c r="BO709" i="8"/>
  <c r="BN709" i="8"/>
  <c r="BL709" i="8"/>
  <c r="BK709" i="8"/>
  <c r="BJ709" i="8"/>
  <c r="BI709" i="8"/>
  <c r="BG709" i="8"/>
  <c r="BF709" i="8"/>
  <c r="BE709" i="8"/>
  <c r="BD709" i="8"/>
  <c r="BB709" i="8"/>
  <c r="BA709" i="8"/>
  <c r="AZ709" i="8"/>
  <c r="AY709" i="8"/>
  <c r="AV709" i="8"/>
  <c r="AU709" i="8"/>
  <c r="AT709" i="8"/>
  <c r="AS709" i="8"/>
  <c r="AR709" i="8"/>
  <c r="AQ709" i="8"/>
  <c r="AM709" i="8"/>
  <c r="AL709" i="8"/>
  <c r="AK709" i="8"/>
  <c r="AJ709" i="8"/>
  <c r="AI709" i="8"/>
  <c r="AH709" i="8"/>
  <c r="AC709" i="8"/>
  <c r="AB709" i="8"/>
  <c r="AA709" i="8"/>
  <c r="Z709" i="8"/>
  <c r="Y709" i="8"/>
  <c r="X709" i="8"/>
  <c r="U709" i="8"/>
  <c r="T709" i="8"/>
  <c r="S709" i="8"/>
  <c r="R709" i="8"/>
  <c r="Q709" i="8"/>
  <c r="P709" i="8"/>
  <c r="H709" i="8"/>
  <c r="CQ708" i="8"/>
  <c r="CP708" i="8"/>
  <c r="CO708" i="8"/>
  <c r="CN708" i="8"/>
  <c r="CM708" i="8"/>
  <c r="CL708" i="8"/>
  <c r="CI708" i="8"/>
  <c r="CH708" i="8"/>
  <c r="CG708" i="8"/>
  <c r="CF708" i="8"/>
  <c r="CE708" i="8"/>
  <c r="CD708" i="8"/>
  <c r="CA708" i="8"/>
  <c r="BZ708" i="8"/>
  <c r="BY708" i="8"/>
  <c r="BX708" i="8"/>
  <c r="BV708" i="8"/>
  <c r="BU708" i="8"/>
  <c r="BT708" i="8"/>
  <c r="BS708" i="8"/>
  <c r="BQ708" i="8"/>
  <c r="BP708" i="8"/>
  <c r="BO708" i="8"/>
  <c r="BN708" i="8"/>
  <c r="BL708" i="8"/>
  <c r="BK708" i="8"/>
  <c r="BJ708" i="8"/>
  <c r="BI708" i="8"/>
  <c r="BG708" i="8"/>
  <c r="BF708" i="8"/>
  <c r="BE708" i="8"/>
  <c r="BD708" i="8"/>
  <c r="BB708" i="8"/>
  <c r="BA708" i="8"/>
  <c r="AZ708" i="8"/>
  <c r="AY708" i="8"/>
  <c r="AV708" i="8"/>
  <c r="AU708" i="8"/>
  <c r="AT708" i="8"/>
  <c r="AS708" i="8"/>
  <c r="AR708" i="8"/>
  <c r="AQ708" i="8"/>
  <c r="AM708" i="8"/>
  <c r="AL708" i="8"/>
  <c r="AK708" i="8"/>
  <c r="AJ708" i="8"/>
  <c r="AI708" i="8"/>
  <c r="AH708" i="8"/>
  <c r="AC708" i="8"/>
  <c r="AB708" i="8"/>
  <c r="AA708" i="8"/>
  <c r="Z708" i="8"/>
  <c r="Y708" i="8"/>
  <c r="X708" i="8"/>
  <c r="U708" i="8"/>
  <c r="T708" i="8"/>
  <c r="S708" i="8"/>
  <c r="R708" i="8"/>
  <c r="Q708" i="8"/>
  <c r="P708" i="8"/>
  <c r="H708" i="8"/>
  <c r="CQ707" i="8"/>
  <c r="CP707" i="8"/>
  <c r="CO707" i="8"/>
  <c r="CN707" i="8"/>
  <c r="CM707" i="8"/>
  <c r="CL707" i="8"/>
  <c r="CI707" i="8"/>
  <c r="CH707" i="8"/>
  <c r="CG707" i="8"/>
  <c r="CF707" i="8"/>
  <c r="CE707" i="8"/>
  <c r="CD707" i="8"/>
  <c r="CA707" i="8"/>
  <c r="BZ707" i="8"/>
  <c r="BY707" i="8"/>
  <c r="BX707" i="8"/>
  <c r="BV707" i="8"/>
  <c r="BU707" i="8"/>
  <c r="BT707" i="8"/>
  <c r="BS707" i="8"/>
  <c r="BQ707" i="8"/>
  <c r="BP707" i="8"/>
  <c r="BO707" i="8"/>
  <c r="BN707" i="8"/>
  <c r="BL707" i="8"/>
  <c r="BK707" i="8"/>
  <c r="BJ707" i="8"/>
  <c r="BI707" i="8"/>
  <c r="BG707" i="8"/>
  <c r="BF707" i="8"/>
  <c r="BE707" i="8"/>
  <c r="BD707" i="8"/>
  <c r="BB707" i="8"/>
  <c r="BA707" i="8"/>
  <c r="AZ707" i="8"/>
  <c r="AY707" i="8"/>
  <c r="AV707" i="8"/>
  <c r="AU707" i="8"/>
  <c r="AT707" i="8"/>
  <c r="AS707" i="8"/>
  <c r="AR707" i="8"/>
  <c r="AQ707" i="8"/>
  <c r="AM707" i="8"/>
  <c r="AL707" i="8"/>
  <c r="AK707" i="8"/>
  <c r="AJ707" i="8"/>
  <c r="AI707" i="8"/>
  <c r="AH707" i="8"/>
  <c r="AC707" i="8"/>
  <c r="AB707" i="8"/>
  <c r="AA707" i="8"/>
  <c r="Z707" i="8"/>
  <c r="Y707" i="8"/>
  <c r="X707" i="8"/>
  <c r="U707" i="8"/>
  <c r="T707" i="8"/>
  <c r="S707" i="8"/>
  <c r="R707" i="8"/>
  <c r="Q707" i="8"/>
  <c r="P707" i="8"/>
  <c r="H707" i="8"/>
  <c r="CQ706" i="8"/>
  <c r="CP706" i="8"/>
  <c r="CO706" i="8"/>
  <c r="CN706" i="8"/>
  <c r="CM706" i="8"/>
  <c r="CL706" i="8"/>
  <c r="CI706" i="8"/>
  <c r="CH706" i="8"/>
  <c r="CG706" i="8"/>
  <c r="CF706" i="8"/>
  <c r="CE706" i="8"/>
  <c r="CD706" i="8"/>
  <c r="CA706" i="8"/>
  <c r="BZ706" i="8"/>
  <c r="BY706" i="8"/>
  <c r="BX706" i="8"/>
  <c r="BV706" i="8"/>
  <c r="BU706" i="8"/>
  <c r="BT706" i="8"/>
  <c r="BS706" i="8"/>
  <c r="BQ706" i="8"/>
  <c r="BP706" i="8"/>
  <c r="BO706" i="8"/>
  <c r="BN706" i="8"/>
  <c r="BL706" i="8"/>
  <c r="BK706" i="8"/>
  <c r="BJ706" i="8"/>
  <c r="BI706" i="8"/>
  <c r="BG706" i="8"/>
  <c r="BF706" i="8"/>
  <c r="BE706" i="8"/>
  <c r="BD706" i="8"/>
  <c r="BB706" i="8"/>
  <c r="BA706" i="8"/>
  <c r="AZ706" i="8"/>
  <c r="AY706" i="8"/>
  <c r="AV706" i="8"/>
  <c r="AU706" i="8"/>
  <c r="AT706" i="8"/>
  <c r="AS706" i="8"/>
  <c r="AR706" i="8"/>
  <c r="AQ706" i="8"/>
  <c r="AM706" i="8"/>
  <c r="AL706" i="8"/>
  <c r="AK706" i="8"/>
  <c r="AJ706" i="8"/>
  <c r="AI706" i="8"/>
  <c r="AH706" i="8"/>
  <c r="AC706" i="8"/>
  <c r="AB706" i="8"/>
  <c r="AA706" i="8"/>
  <c r="Z706" i="8"/>
  <c r="Y706" i="8"/>
  <c r="X706" i="8"/>
  <c r="U706" i="8"/>
  <c r="T706" i="8"/>
  <c r="S706" i="8"/>
  <c r="R706" i="8"/>
  <c r="Q706" i="8"/>
  <c r="P706" i="8"/>
  <c r="H706" i="8"/>
  <c r="CQ705" i="8"/>
  <c r="CP705" i="8"/>
  <c r="CO705" i="8"/>
  <c r="CN705" i="8"/>
  <c r="CM705" i="8"/>
  <c r="CL705" i="8"/>
  <c r="CI705" i="8"/>
  <c r="CH705" i="8"/>
  <c r="CG705" i="8"/>
  <c r="CF705" i="8"/>
  <c r="CE705" i="8"/>
  <c r="CD705" i="8"/>
  <c r="CA705" i="8"/>
  <c r="BZ705" i="8"/>
  <c r="BY705" i="8"/>
  <c r="BX705" i="8"/>
  <c r="BV705" i="8"/>
  <c r="BU705" i="8"/>
  <c r="BT705" i="8"/>
  <c r="BS705" i="8"/>
  <c r="BQ705" i="8"/>
  <c r="BP705" i="8"/>
  <c r="BO705" i="8"/>
  <c r="BN705" i="8"/>
  <c r="BL705" i="8"/>
  <c r="BK705" i="8"/>
  <c r="BJ705" i="8"/>
  <c r="BI705" i="8"/>
  <c r="BG705" i="8"/>
  <c r="BF705" i="8"/>
  <c r="BE705" i="8"/>
  <c r="BD705" i="8"/>
  <c r="BB705" i="8"/>
  <c r="BA705" i="8"/>
  <c r="AZ705" i="8"/>
  <c r="AY705" i="8"/>
  <c r="AV705" i="8"/>
  <c r="AU705" i="8"/>
  <c r="AT705" i="8"/>
  <c r="AS705" i="8"/>
  <c r="AR705" i="8"/>
  <c r="AQ705" i="8"/>
  <c r="AM705" i="8"/>
  <c r="AL705" i="8"/>
  <c r="AK705" i="8"/>
  <c r="AJ705" i="8"/>
  <c r="AI705" i="8"/>
  <c r="AH705" i="8"/>
  <c r="AC705" i="8"/>
  <c r="AB705" i="8"/>
  <c r="AA705" i="8"/>
  <c r="Z705" i="8"/>
  <c r="Y705" i="8"/>
  <c r="X705" i="8"/>
  <c r="U705" i="8"/>
  <c r="T705" i="8"/>
  <c r="S705" i="8"/>
  <c r="R705" i="8"/>
  <c r="Q705" i="8"/>
  <c r="P705" i="8"/>
  <c r="H705" i="8"/>
  <c r="CQ704" i="8"/>
  <c r="CP704" i="8"/>
  <c r="CO704" i="8"/>
  <c r="CN704" i="8"/>
  <c r="CM704" i="8"/>
  <c r="CL704" i="8"/>
  <c r="CI704" i="8"/>
  <c r="CH704" i="8"/>
  <c r="CG704" i="8"/>
  <c r="CF704" i="8"/>
  <c r="CE704" i="8"/>
  <c r="CD704" i="8"/>
  <c r="CA704" i="8"/>
  <c r="BZ704" i="8"/>
  <c r="BY704" i="8"/>
  <c r="BX704" i="8"/>
  <c r="BV704" i="8"/>
  <c r="BU704" i="8"/>
  <c r="BT704" i="8"/>
  <c r="BS704" i="8"/>
  <c r="BQ704" i="8"/>
  <c r="BP704" i="8"/>
  <c r="BO704" i="8"/>
  <c r="BN704" i="8"/>
  <c r="BL704" i="8"/>
  <c r="BK704" i="8"/>
  <c r="BJ704" i="8"/>
  <c r="BI704" i="8"/>
  <c r="BG704" i="8"/>
  <c r="BF704" i="8"/>
  <c r="BE704" i="8"/>
  <c r="BD704" i="8"/>
  <c r="BB704" i="8"/>
  <c r="BA704" i="8"/>
  <c r="AZ704" i="8"/>
  <c r="AY704" i="8"/>
  <c r="AV704" i="8"/>
  <c r="AU704" i="8"/>
  <c r="AT704" i="8"/>
  <c r="AS704" i="8"/>
  <c r="AR704" i="8"/>
  <c r="AQ704" i="8"/>
  <c r="AM704" i="8"/>
  <c r="AL704" i="8"/>
  <c r="AK704" i="8"/>
  <c r="AJ704" i="8"/>
  <c r="AI704" i="8"/>
  <c r="AH704" i="8"/>
  <c r="AC704" i="8"/>
  <c r="AB704" i="8"/>
  <c r="AA704" i="8"/>
  <c r="Z704" i="8"/>
  <c r="Y704" i="8"/>
  <c r="X704" i="8"/>
  <c r="U704" i="8"/>
  <c r="T704" i="8"/>
  <c r="S704" i="8"/>
  <c r="R704" i="8"/>
  <c r="Q704" i="8"/>
  <c r="P704" i="8"/>
  <c r="H704" i="8"/>
  <c r="CQ703" i="8"/>
  <c r="CP703" i="8"/>
  <c r="CO703" i="8"/>
  <c r="CN703" i="8"/>
  <c r="CM703" i="8"/>
  <c r="CL703" i="8"/>
  <c r="CI703" i="8"/>
  <c r="CH703" i="8"/>
  <c r="CG703" i="8"/>
  <c r="CF703" i="8"/>
  <c r="CE703" i="8"/>
  <c r="CD703" i="8"/>
  <c r="CA703" i="8"/>
  <c r="BZ703" i="8"/>
  <c r="BY703" i="8"/>
  <c r="BX703" i="8"/>
  <c r="BV703" i="8"/>
  <c r="BU703" i="8"/>
  <c r="BT703" i="8"/>
  <c r="BS703" i="8"/>
  <c r="BQ703" i="8"/>
  <c r="BP703" i="8"/>
  <c r="BO703" i="8"/>
  <c r="BN703" i="8"/>
  <c r="BL703" i="8"/>
  <c r="BK703" i="8"/>
  <c r="BJ703" i="8"/>
  <c r="BI703" i="8"/>
  <c r="BG703" i="8"/>
  <c r="BF703" i="8"/>
  <c r="BE703" i="8"/>
  <c r="BD703" i="8"/>
  <c r="BB703" i="8"/>
  <c r="BA703" i="8"/>
  <c r="AZ703" i="8"/>
  <c r="AY703" i="8"/>
  <c r="AV703" i="8"/>
  <c r="AU703" i="8"/>
  <c r="AT703" i="8"/>
  <c r="AS703" i="8"/>
  <c r="AR703" i="8"/>
  <c r="AQ703" i="8"/>
  <c r="AM703" i="8"/>
  <c r="AL703" i="8"/>
  <c r="AK703" i="8"/>
  <c r="AJ703" i="8"/>
  <c r="AI703" i="8"/>
  <c r="AH703" i="8"/>
  <c r="AC703" i="8"/>
  <c r="AB703" i="8"/>
  <c r="AA703" i="8"/>
  <c r="Z703" i="8"/>
  <c r="Y703" i="8"/>
  <c r="X703" i="8"/>
  <c r="U703" i="8"/>
  <c r="T703" i="8"/>
  <c r="S703" i="8"/>
  <c r="R703" i="8"/>
  <c r="Q703" i="8"/>
  <c r="P703" i="8"/>
  <c r="H703" i="8"/>
  <c r="CQ702" i="8"/>
  <c r="CP702" i="8"/>
  <c r="CO702" i="8"/>
  <c r="CN702" i="8"/>
  <c r="CM702" i="8"/>
  <c r="CL702" i="8"/>
  <c r="CI702" i="8"/>
  <c r="CH702" i="8"/>
  <c r="CG702" i="8"/>
  <c r="CF702" i="8"/>
  <c r="CE702" i="8"/>
  <c r="CD702" i="8"/>
  <c r="CA702" i="8"/>
  <c r="BZ702" i="8"/>
  <c r="BY702" i="8"/>
  <c r="BX702" i="8"/>
  <c r="BV702" i="8"/>
  <c r="BU702" i="8"/>
  <c r="BT702" i="8"/>
  <c r="BS702" i="8"/>
  <c r="BQ702" i="8"/>
  <c r="BP702" i="8"/>
  <c r="BO702" i="8"/>
  <c r="BN702" i="8"/>
  <c r="BL702" i="8"/>
  <c r="BK702" i="8"/>
  <c r="BJ702" i="8"/>
  <c r="BI702" i="8"/>
  <c r="BG702" i="8"/>
  <c r="BF702" i="8"/>
  <c r="BE702" i="8"/>
  <c r="BD702" i="8"/>
  <c r="BB702" i="8"/>
  <c r="BA702" i="8"/>
  <c r="AZ702" i="8"/>
  <c r="AY702" i="8"/>
  <c r="AV702" i="8"/>
  <c r="AU702" i="8"/>
  <c r="AT702" i="8"/>
  <c r="AS702" i="8"/>
  <c r="AR702" i="8"/>
  <c r="AQ702" i="8"/>
  <c r="AM702" i="8"/>
  <c r="AL702" i="8"/>
  <c r="AK702" i="8"/>
  <c r="AJ702" i="8"/>
  <c r="AI702" i="8"/>
  <c r="AH702" i="8"/>
  <c r="AC702" i="8"/>
  <c r="AB702" i="8"/>
  <c r="AA702" i="8"/>
  <c r="Z702" i="8"/>
  <c r="Y702" i="8"/>
  <c r="X702" i="8"/>
  <c r="U702" i="8"/>
  <c r="T702" i="8"/>
  <c r="S702" i="8"/>
  <c r="R702" i="8"/>
  <c r="Q702" i="8"/>
  <c r="P702" i="8"/>
  <c r="H702" i="8"/>
  <c r="CQ701" i="8"/>
  <c r="CP701" i="8"/>
  <c r="CO701" i="8"/>
  <c r="CN701" i="8"/>
  <c r="CM701" i="8"/>
  <c r="CL701" i="8"/>
  <c r="CI701" i="8"/>
  <c r="CH701" i="8"/>
  <c r="CG701" i="8"/>
  <c r="CF701" i="8"/>
  <c r="CE701" i="8"/>
  <c r="CD701" i="8"/>
  <c r="CA701" i="8"/>
  <c r="BZ701" i="8"/>
  <c r="BY701" i="8"/>
  <c r="BX701" i="8"/>
  <c r="BV701" i="8"/>
  <c r="BU701" i="8"/>
  <c r="BT701" i="8"/>
  <c r="BS701" i="8"/>
  <c r="BQ701" i="8"/>
  <c r="BP701" i="8"/>
  <c r="BO701" i="8"/>
  <c r="BN701" i="8"/>
  <c r="BL701" i="8"/>
  <c r="BK701" i="8"/>
  <c r="BJ701" i="8"/>
  <c r="BI701" i="8"/>
  <c r="BG701" i="8"/>
  <c r="BF701" i="8"/>
  <c r="BE701" i="8"/>
  <c r="BD701" i="8"/>
  <c r="BB701" i="8"/>
  <c r="BA701" i="8"/>
  <c r="AZ701" i="8"/>
  <c r="AY701" i="8"/>
  <c r="AV701" i="8"/>
  <c r="AU701" i="8"/>
  <c r="AT701" i="8"/>
  <c r="AS701" i="8"/>
  <c r="AR701" i="8"/>
  <c r="AQ701" i="8"/>
  <c r="AM701" i="8"/>
  <c r="AL701" i="8"/>
  <c r="AK701" i="8"/>
  <c r="AJ701" i="8"/>
  <c r="AI701" i="8"/>
  <c r="AH701" i="8"/>
  <c r="AC701" i="8"/>
  <c r="AB701" i="8"/>
  <c r="AA701" i="8"/>
  <c r="Z701" i="8"/>
  <c r="Y701" i="8"/>
  <c r="X701" i="8"/>
  <c r="U701" i="8"/>
  <c r="T701" i="8"/>
  <c r="S701" i="8"/>
  <c r="R701" i="8"/>
  <c r="Q701" i="8"/>
  <c r="P701" i="8"/>
  <c r="H701" i="8"/>
  <c r="CQ700" i="8"/>
  <c r="CP700" i="8"/>
  <c r="CO700" i="8"/>
  <c r="CN700" i="8"/>
  <c r="CM700" i="8"/>
  <c r="CL700" i="8"/>
  <c r="CI700" i="8"/>
  <c r="CH700" i="8"/>
  <c r="CG700" i="8"/>
  <c r="CF700" i="8"/>
  <c r="CE700" i="8"/>
  <c r="CD700" i="8"/>
  <c r="CA700" i="8"/>
  <c r="BZ700" i="8"/>
  <c r="BY700" i="8"/>
  <c r="BX700" i="8"/>
  <c r="BV700" i="8"/>
  <c r="BU700" i="8"/>
  <c r="BT700" i="8"/>
  <c r="BS700" i="8"/>
  <c r="BQ700" i="8"/>
  <c r="BP700" i="8"/>
  <c r="BO700" i="8"/>
  <c r="BN700" i="8"/>
  <c r="BL700" i="8"/>
  <c r="BK700" i="8"/>
  <c r="BJ700" i="8"/>
  <c r="BI700" i="8"/>
  <c r="BG700" i="8"/>
  <c r="BF700" i="8"/>
  <c r="BE700" i="8"/>
  <c r="BD700" i="8"/>
  <c r="BB700" i="8"/>
  <c r="BA700" i="8"/>
  <c r="AZ700" i="8"/>
  <c r="AY700" i="8"/>
  <c r="AV700" i="8"/>
  <c r="AU700" i="8"/>
  <c r="AT700" i="8"/>
  <c r="AS700" i="8"/>
  <c r="AR700" i="8"/>
  <c r="AQ700" i="8"/>
  <c r="AM700" i="8"/>
  <c r="AL700" i="8"/>
  <c r="AK700" i="8"/>
  <c r="AJ700" i="8"/>
  <c r="AI700" i="8"/>
  <c r="AH700" i="8"/>
  <c r="AC700" i="8"/>
  <c r="AB700" i="8"/>
  <c r="AA700" i="8"/>
  <c r="Z700" i="8"/>
  <c r="Y700" i="8"/>
  <c r="X700" i="8"/>
  <c r="U700" i="8"/>
  <c r="T700" i="8"/>
  <c r="S700" i="8"/>
  <c r="R700" i="8"/>
  <c r="Q700" i="8"/>
  <c r="P700" i="8"/>
  <c r="H700" i="8"/>
  <c r="CQ699" i="8"/>
  <c r="CP699" i="8"/>
  <c r="CO699" i="8"/>
  <c r="CN699" i="8"/>
  <c r="CM699" i="8"/>
  <c r="CL699" i="8"/>
  <c r="CI699" i="8"/>
  <c r="CH699" i="8"/>
  <c r="CG699" i="8"/>
  <c r="CF699" i="8"/>
  <c r="CE699" i="8"/>
  <c r="CD699" i="8"/>
  <c r="CA699" i="8"/>
  <c r="BZ699" i="8"/>
  <c r="BY699" i="8"/>
  <c r="BX699" i="8"/>
  <c r="BV699" i="8"/>
  <c r="BU699" i="8"/>
  <c r="BT699" i="8"/>
  <c r="BS699" i="8"/>
  <c r="BQ699" i="8"/>
  <c r="BP699" i="8"/>
  <c r="BO699" i="8"/>
  <c r="BN699" i="8"/>
  <c r="BL699" i="8"/>
  <c r="BK699" i="8"/>
  <c r="BJ699" i="8"/>
  <c r="BI699" i="8"/>
  <c r="BG699" i="8"/>
  <c r="BF699" i="8"/>
  <c r="BE699" i="8"/>
  <c r="BD699" i="8"/>
  <c r="BB699" i="8"/>
  <c r="BA699" i="8"/>
  <c r="AZ699" i="8"/>
  <c r="AY699" i="8"/>
  <c r="AV699" i="8"/>
  <c r="AU699" i="8"/>
  <c r="AT699" i="8"/>
  <c r="AS699" i="8"/>
  <c r="AR699" i="8"/>
  <c r="AQ699" i="8"/>
  <c r="AM699" i="8"/>
  <c r="AL699" i="8"/>
  <c r="AK699" i="8"/>
  <c r="AJ699" i="8"/>
  <c r="AI699" i="8"/>
  <c r="AH699" i="8"/>
  <c r="AC699" i="8"/>
  <c r="AB699" i="8"/>
  <c r="AA699" i="8"/>
  <c r="Z699" i="8"/>
  <c r="Y699" i="8"/>
  <c r="X699" i="8"/>
  <c r="U699" i="8"/>
  <c r="T699" i="8"/>
  <c r="S699" i="8"/>
  <c r="R699" i="8"/>
  <c r="Q699" i="8"/>
  <c r="P699" i="8"/>
  <c r="H699" i="8"/>
  <c r="CQ698" i="8"/>
  <c r="CP698" i="8"/>
  <c r="CO698" i="8"/>
  <c r="CN698" i="8"/>
  <c r="CM698" i="8"/>
  <c r="CL698" i="8"/>
  <c r="CI698" i="8"/>
  <c r="CH698" i="8"/>
  <c r="CG698" i="8"/>
  <c r="CF698" i="8"/>
  <c r="CE698" i="8"/>
  <c r="CD698" i="8"/>
  <c r="CA698" i="8"/>
  <c r="BZ698" i="8"/>
  <c r="BY698" i="8"/>
  <c r="BX698" i="8"/>
  <c r="BV698" i="8"/>
  <c r="BU698" i="8"/>
  <c r="BT698" i="8"/>
  <c r="BS698" i="8"/>
  <c r="BQ698" i="8"/>
  <c r="BP698" i="8"/>
  <c r="BO698" i="8"/>
  <c r="BN698" i="8"/>
  <c r="BL698" i="8"/>
  <c r="BK698" i="8"/>
  <c r="BJ698" i="8"/>
  <c r="BI698" i="8"/>
  <c r="BG698" i="8"/>
  <c r="BF698" i="8"/>
  <c r="BE698" i="8"/>
  <c r="BD698" i="8"/>
  <c r="BB698" i="8"/>
  <c r="BA698" i="8"/>
  <c r="AZ698" i="8"/>
  <c r="AY698" i="8"/>
  <c r="AV698" i="8"/>
  <c r="AU698" i="8"/>
  <c r="AT698" i="8"/>
  <c r="AS698" i="8"/>
  <c r="AR698" i="8"/>
  <c r="AQ698" i="8"/>
  <c r="AM698" i="8"/>
  <c r="AL698" i="8"/>
  <c r="AK698" i="8"/>
  <c r="AJ698" i="8"/>
  <c r="AI698" i="8"/>
  <c r="AH698" i="8"/>
  <c r="AC698" i="8"/>
  <c r="AB698" i="8"/>
  <c r="AA698" i="8"/>
  <c r="Z698" i="8"/>
  <c r="Y698" i="8"/>
  <c r="X698" i="8"/>
  <c r="U698" i="8"/>
  <c r="T698" i="8"/>
  <c r="S698" i="8"/>
  <c r="R698" i="8"/>
  <c r="Q698" i="8"/>
  <c r="P698" i="8"/>
  <c r="H698" i="8"/>
  <c r="CQ697" i="8"/>
  <c r="CP697" i="8"/>
  <c r="CO697" i="8"/>
  <c r="CN697" i="8"/>
  <c r="CM697" i="8"/>
  <c r="CL697" i="8"/>
  <c r="CI697" i="8"/>
  <c r="CH697" i="8"/>
  <c r="CG697" i="8"/>
  <c r="CF697" i="8"/>
  <c r="CE697" i="8"/>
  <c r="CD697" i="8"/>
  <c r="CA697" i="8"/>
  <c r="BZ697" i="8"/>
  <c r="BY697" i="8"/>
  <c r="BX697" i="8"/>
  <c r="BV697" i="8"/>
  <c r="BU697" i="8"/>
  <c r="BT697" i="8"/>
  <c r="BS697" i="8"/>
  <c r="BQ697" i="8"/>
  <c r="BP697" i="8"/>
  <c r="BO697" i="8"/>
  <c r="BN697" i="8"/>
  <c r="BL697" i="8"/>
  <c r="BK697" i="8"/>
  <c r="BJ697" i="8"/>
  <c r="BI697" i="8"/>
  <c r="BG697" i="8"/>
  <c r="BF697" i="8"/>
  <c r="BE697" i="8"/>
  <c r="BD697" i="8"/>
  <c r="BB697" i="8"/>
  <c r="BA697" i="8"/>
  <c r="AZ697" i="8"/>
  <c r="AY697" i="8"/>
  <c r="AV697" i="8"/>
  <c r="AU697" i="8"/>
  <c r="AT697" i="8"/>
  <c r="AS697" i="8"/>
  <c r="AR697" i="8"/>
  <c r="AQ697" i="8"/>
  <c r="AM697" i="8"/>
  <c r="AL697" i="8"/>
  <c r="AK697" i="8"/>
  <c r="AJ697" i="8"/>
  <c r="AI697" i="8"/>
  <c r="AH697" i="8"/>
  <c r="AC697" i="8"/>
  <c r="AB697" i="8"/>
  <c r="AA697" i="8"/>
  <c r="Z697" i="8"/>
  <c r="Y697" i="8"/>
  <c r="X697" i="8"/>
  <c r="U697" i="8"/>
  <c r="T697" i="8"/>
  <c r="S697" i="8"/>
  <c r="R697" i="8"/>
  <c r="Q697" i="8"/>
  <c r="P697" i="8"/>
  <c r="H697" i="8"/>
  <c r="CQ696" i="8"/>
  <c r="CP696" i="8"/>
  <c r="CO696" i="8"/>
  <c r="CN696" i="8"/>
  <c r="CM696" i="8"/>
  <c r="CL696" i="8"/>
  <c r="CI696" i="8"/>
  <c r="CH696" i="8"/>
  <c r="CG696" i="8"/>
  <c r="CF696" i="8"/>
  <c r="CE696" i="8"/>
  <c r="CD696" i="8"/>
  <c r="CA696" i="8"/>
  <c r="BZ696" i="8"/>
  <c r="BY696" i="8"/>
  <c r="BX696" i="8"/>
  <c r="BV696" i="8"/>
  <c r="BU696" i="8"/>
  <c r="BT696" i="8"/>
  <c r="BS696" i="8"/>
  <c r="BQ696" i="8"/>
  <c r="BP696" i="8"/>
  <c r="BO696" i="8"/>
  <c r="BN696" i="8"/>
  <c r="BL696" i="8"/>
  <c r="BK696" i="8"/>
  <c r="BJ696" i="8"/>
  <c r="BI696" i="8"/>
  <c r="BG696" i="8"/>
  <c r="BF696" i="8"/>
  <c r="BE696" i="8"/>
  <c r="BD696" i="8"/>
  <c r="BB696" i="8"/>
  <c r="BA696" i="8"/>
  <c r="AZ696" i="8"/>
  <c r="AY696" i="8"/>
  <c r="AV696" i="8"/>
  <c r="AU696" i="8"/>
  <c r="AT696" i="8"/>
  <c r="AS696" i="8"/>
  <c r="AR696" i="8"/>
  <c r="AQ696" i="8"/>
  <c r="AM696" i="8"/>
  <c r="AL696" i="8"/>
  <c r="AK696" i="8"/>
  <c r="AJ696" i="8"/>
  <c r="AI696" i="8"/>
  <c r="AH696" i="8"/>
  <c r="AC696" i="8"/>
  <c r="AB696" i="8"/>
  <c r="AA696" i="8"/>
  <c r="Z696" i="8"/>
  <c r="Y696" i="8"/>
  <c r="X696" i="8"/>
  <c r="U696" i="8"/>
  <c r="T696" i="8"/>
  <c r="S696" i="8"/>
  <c r="R696" i="8"/>
  <c r="Q696" i="8"/>
  <c r="P696" i="8"/>
  <c r="H696" i="8"/>
  <c r="CQ695" i="8"/>
  <c r="CP695" i="8"/>
  <c r="CO695" i="8"/>
  <c r="CN695" i="8"/>
  <c r="CM695" i="8"/>
  <c r="CL695" i="8"/>
  <c r="CI695" i="8"/>
  <c r="CH695" i="8"/>
  <c r="CG695" i="8"/>
  <c r="CF695" i="8"/>
  <c r="CE695" i="8"/>
  <c r="CD695" i="8"/>
  <c r="CA695" i="8"/>
  <c r="BZ695" i="8"/>
  <c r="BY695" i="8"/>
  <c r="BX695" i="8"/>
  <c r="BV695" i="8"/>
  <c r="BU695" i="8"/>
  <c r="BT695" i="8"/>
  <c r="BS695" i="8"/>
  <c r="BQ695" i="8"/>
  <c r="BP695" i="8"/>
  <c r="BO695" i="8"/>
  <c r="BN695" i="8"/>
  <c r="BL695" i="8"/>
  <c r="BK695" i="8"/>
  <c r="BJ695" i="8"/>
  <c r="BI695" i="8"/>
  <c r="BG695" i="8"/>
  <c r="BF695" i="8"/>
  <c r="BE695" i="8"/>
  <c r="BD695" i="8"/>
  <c r="BB695" i="8"/>
  <c r="BA695" i="8"/>
  <c r="AZ695" i="8"/>
  <c r="AY695" i="8"/>
  <c r="AV695" i="8"/>
  <c r="AU695" i="8"/>
  <c r="AT695" i="8"/>
  <c r="AS695" i="8"/>
  <c r="AR695" i="8"/>
  <c r="AQ695" i="8"/>
  <c r="AM695" i="8"/>
  <c r="AL695" i="8"/>
  <c r="AK695" i="8"/>
  <c r="AJ695" i="8"/>
  <c r="AI695" i="8"/>
  <c r="AH695" i="8"/>
  <c r="AC695" i="8"/>
  <c r="AB695" i="8"/>
  <c r="AA695" i="8"/>
  <c r="Z695" i="8"/>
  <c r="Y695" i="8"/>
  <c r="X695" i="8"/>
  <c r="U695" i="8"/>
  <c r="T695" i="8"/>
  <c r="S695" i="8"/>
  <c r="R695" i="8"/>
  <c r="Q695" i="8"/>
  <c r="P695" i="8"/>
  <c r="H695" i="8"/>
  <c r="CQ694" i="8"/>
  <c r="CP694" i="8"/>
  <c r="CO694" i="8"/>
  <c r="CN694" i="8"/>
  <c r="CM694" i="8"/>
  <c r="CL694" i="8"/>
  <c r="CI694" i="8"/>
  <c r="CH694" i="8"/>
  <c r="CG694" i="8"/>
  <c r="CF694" i="8"/>
  <c r="CE694" i="8"/>
  <c r="CD694" i="8"/>
  <c r="CA694" i="8"/>
  <c r="BZ694" i="8"/>
  <c r="BY694" i="8"/>
  <c r="BX694" i="8"/>
  <c r="BV694" i="8"/>
  <c r="BU694" i="8"/>
  <c r="BT694" i="8"/>
  <c r="BS694" i="8"/>
  <c r="BQ694" i="8"/>
  <c r="BP694" i="8"/>
  <c r="BO694" i="8"/>
  <c r="BN694" i="8"/>
  <c r="BL694" i="8"/>
  <c r="BK694" i="8"/>
  <c r="BJ694" i="8"/>
  <c r="BI694" i="8"/>
  <c r="BG694" i="8"/>
  <c r="BF694" i="8"/>
  <c r="BE694" i="8"/>
  <c r="BD694" i="8"/>
  <c r="BB694" i="8"/>
  <c r="BA694" i="8"/>
  <c r="AZ694" i="8"/>
  <c r="AY694" i="8"/>
  <c r="AV694" i="8"/>
  <c r="AU694" i="8"/>
  <c r="AT694" i="8"/>
  <c r="AS694" i="8"/>
  <c r="AR694" i="8"/>
  <c r="AQ694" i="8"/>
  <c r="AM694" i="8"/>
  <c r="AL694" i="8"/>
  <c r="AK694" i="8"/>
  <c r="AJ694" i="8"/>
  <c r="AI694" i="8"/>
  <c r="AH694" i="8"/>
  <c r="AC694" i="8"/>
  <c r="AB694" i="8"/>
  <c r="AA694" i="8"/>
  <c r="Z694" i="8"/>
  <c r="Y694" i="8"/>
  <c r="X694" i="8"/>
  <c r="U694" i="8"/>
  <c r="T694" i="8"/>
  <c r="S694" i="8"/>
  <c r="R694" i="8"/>
  <c r="Q694" i="8"/>
  <c r="P694" i="8"/>
  <c r="H694" i="8"/>
  <c r="CQ693" i="8"/>
  <c r="CP693" i="8"/>
  <c r="CO693" i="8"/>
  <c r="CN693" i="8"/>
  <c r="CM693" i="8"/>
  <c r="CL693" i="8"/>
  <c r="CI693" i="8"/>
  <c r="CH693" i="8"/>
  <c r="CG693" i="8"/>
  <c r="CF693" i="8"/>
  <c r="CE693" i="8"/>
  <c r="CD693" i="8"/>
  <c r="CA693" i="8"/>
  <c r="BZ693" i="8"/>
  <c r="BY693" i="8"/>
  <c r="BX693" i="8"/>
  <c r="BV693" i="8"/>
  <c r="BU693" i="8"/>
  <c r="BT693" i="8"/>
  <c r="BS693" i="8"/>
  <c r="BQ693" i="8"/>
  <c r="BP693" i="8"/>
  <c r="BO693" i="8"/>
  <c r="BN693" i="8"/>
  <c r="BL693" i="8"/>
  <c r="BK693" i="8"/>
  <c r="BJ693" i="8"/>
  <c r="BI693" i="8"/>
  <c r="BG693" i="8"/>
  <c r="BF693" i="8"/>
  <c r="BE693" i="8"/>
  <c r="BD693" i="8"/>
  <c r="BB693" i="8"/>
  <c r="BA693" i="8"/>
  <c r="AZ693" i="8"/>
  <c r="AY693" i="8"/>
  <c r="AV693" i="8"/>
  <c r="AU693" i="8"/>
  <c r="AT693" i="8"/>
  <c r="AS693" i="8"/>
  <c r="AR693" i="8"/>
  <c r="AQ693" i="8"/>
  <c r="AM693" i="8"/>
  <c r="AL693" i="8"/>
  <c r="AK693" i="8"/>
  <c r="AJ693" i="8"/>
  <c r="AI693" i="8"/>
  <c r="AH693" i="8"/>
  <c r="AC693" i="8"/>
  <c r="AB693" i="8"/>
  <c r="AA693" i="8"/>
  <c r="Z693" i="8"/>
  <c r="Y693" i="8"/>
  <c r="X693" i="8"/>
  <c r="U693" i="8"/>
  <c r="T693" i="8"/>
  <c r="S693" i="8"/>
  <c r="R693" i="8"/>
  <c r="Q693" i="8"/>
  <c r="P693" i="8"/>
  <c r="H693" i="8"/>
  <c r="CQ692" i="8"/>
  <c r="CP692" i="8"/>
  <c r="CO692" i="8"/>
  <c r="CN692" i="8"/>
  <c r="CM692" i="8"/>
  <c r="CL692" i="8"/>
  <c r="CI692" i="8"/>
  <c r="CH692" i="8"/>
  <c r="CG692" i="8"/>
  <c r="CF692" i="8"/>
  <c r="CE692" i="8"/>
  <c r="CD692" i="8"/>
  <c r="CA692" i="8"/>
  <c r="BZ692" i="8"/>
  <c r="BY692" i="8"/>
  <c r="BX692" i="8"/>
  <c r="BV692" i="8"/>
  <c r="BU692" i="8"/>
  <c r="BT692" i="8"/>
  <c r="BS692" i="8"/>
  <c r="BQ692" i="8"/>
  <c r="BP692" i="8"/>
  <c r="BO692" i="8"/>
  <c r="BN692" i="8"/>
  <c r="BL692" i="8"/>
  <c r="BK692" i="8"/>
  <c r="BJ692" i="8"/>
  <c r="BI692" i="8"/>
  <c r="BG692" i="8"/>
  <c r="BF692" i="8"/>
  <c r="BE692" i="8"/>
  <c r="BD692" i="8"/>
  <c r="BB692" i="8"/>
  <c r="BA692" i="8"/>
  <c r="AZ692" i="8"/>
  <c r="AY692" i="8"/>
  <c r="AV692" i="8"/>
  <c r="AU692" i="8"/>
  <c r="AT692" i="8"/>
  <c r="AS692" i="8"/>
  <c r="AR692" i="8"/>
  <c r="AQ692" i="8"/>
  <c r="AM692" i="8"/>
  <c r="AL692" i="8"/>
  <c r="AK692" i="8"/>
  <c r="AJ692" i="8"/>
  <c r="AI692" i="8"/>
  <c r="AH692" i="8"/>
  <c r="AC692" i="8"/>
  <c r="AB692" i="8"/>
  <c r="AA692" i="8"/>
  <c r="Z692" i="8"/>
  <c r="Y692" i="8"/>
  <c r="X692" i="8"/>
  <c r="U692" i="8"/>
  <c r="T692" i="8"/>
  <c r="S692" i="8"/>
  <c r="R692" i="8"/>
  <c r="Q692" i="8"/>
  <c r="P692" i="8"/>
  <c r="H692" i="8"/>
  <c r="CQ691" i="8"/>
  <c r="CP691" i="8"/>
  <c r="CO691" i="8"/>
  <c r="CN691" i="8"/>
  <c r="CM691" i="8"/>
  <c r="CL691" i="8"/>
  <c r="CI691" i="8"/>
  <c r="CH691" i="8"/>
  <c r="CG691" i="8"/>
  <c r="CF691" i="8"/>
  <c r="CE691" i="8"/>
  <c r="CD691" i="8"/>
  <c r="CA691" i="8"/>
  <c r="BZ691" i="8"/>
  <c r="BY691" i="8"/>
  <c r="BX691" i="8"/>
  <c r="BV691" i="8"/>
  <c r="BU691" i="8"/>
  <c r="BT691" i="8"/>
  <c r="BS691" i="8"/>
  <c r="BQ691" i="8"/>
  <c r="BP691" i="8"/>
  <c r="BO691" i="8"/>
  <c r="BN691" i="8"/>
  <c r="BL691" i="8"/>
  <c r="BK691" i="8"/>
  <c r="BJ691" i="8"/>
  <c r="BI691" i="8"/>
  <c r="BG691" i="8"/>
  <c r="BF691" i="8"/>
  <c r="BE691" i="8"/>
  <c r="BD691" i="8"/>
  <c r="BB691" i="8"/>
  <c r="BA691" i="8"/>
  <c r="AZ691" i="8"/>
  <c r="AY691" i="8"/>
  <c r="AV691" i="8"/>
  <c r="AU691" i="8"/>
  <c r="AT691" i="8"/>
  <c r="AS691" i="8"/>
  <c r="AR691" i="8"/>
  <c r="AQ691" i="8"/>
  <c r="AM691" i="8"/>
  <c r="AL691" i="8"/>
  <c r="AK691" i="8"/>
  <c r="AJ691" i="8"/>
  <c r="AI691" i="8"/>
  <c r="AH691" i="8"/>
  <c r="AC691" i="8"/>
  <c r="AB691" i="8"/>
  <c r="AA691" i="8"/>
  <c r="Z691" i="8"/>
  <c r="Y691" i="8"/>
  <c r="X691" i="8"/>
  <c r="U691" i="8"/>
  <c r="T691" i="8"/>
  <c r="S691" i="8"/>
  <c r="R691" i="8"/>
  <c r="Q691" i="8"/>
  <c r="P691" i="8"/>
  <c r="H691" i="8"/>
  <c r="CQ690" i="8"/>
  <c r="CP690" i="8"/>
  <c r="CO690" i="8"/>
  <c r="CN690" i="8"/>
  <c r="CM690" i="8"/>
  <c r="CL690" i="8"/>
  <c r="CI690" i="8"/>
  <c r="CH690" i="8"/>
  <c r="CG690" i="8"/>
  <c r="CF690" i="8"/>
  <c r="CE690" i="8"/>
  <c r="CD690" i="8"/>
  <c r="CA690" i="8"/>
  <c r="BZ690" i="8"/>
  <c r="BY690" i="8"/>
  <c r="BX690" i="8"/>
  <c r="BV690" i="8"/>
  <c r="BU690" i="8"/>
  <c r="BT690" i="8"/>
  <c r="BS690" i="8"/>
  <c r="BQ690" i="8"/>
  <c r="BP690" i="8"/>
  <c r="BO690" i="8"/>
  <c r="BN690" i="8"/>
  <c r="BL690" i="8"/>
  <c r="BK690" i="8"/>
  <c r="BJ690" i="8"/>
  <c r="BI690" i="8"/>
  <c r="BG690" i="8"/>
  <c r="BF690" i="8"/>
  <c r="BE690" i="8"/>
  <c r="BD690" i="8"/>
  <c r="BB690" i="8"/>
  <c r="BA690" i="8"/>
  <c r="AZ690" i="8"/>
  <c r="AY690" i="8"/>
  <c r="AV690" i="8"/>
  <c r="AU690" i="8"/>
  <c r="AT690" i="8"/>
  <c r="AS690" i="8"/>
  <c r="AR690" i="8"/>
  <c r="AQ690" i="8"/>
  <c r="AM690" i="8"/>
  <c r="AL690" i="8"/>
  <c r="AK690" i="8"/>
  <c r="AJ690" i="8"/>
  <c r="AI690" i="8"/>
  <c r="AH690" i="8"/>
  <c r="AC690" i="8"/>
  <c r="AB690" i="8"/>
  <c r="AA690" i="8"/>
  <c r="Z690" i="8"/>
  <c r="Y690" i="8"/>
  <c r="X690" i="8"/>
  <c r="U690" i="8"/>
  <c r="T690" i="8"/>
  <c r="S690" i="8"/>
  <c r="R690" i="8"/>
  <c r="Q690" i="8"/>
  <c r="P690" i="8"/>
  <c r="H690" i="8"/>
  <c r="CQ689" i="8"/>
  <c r="CP689" i="8"/>
  <c r="CO689" i="8"/>
  <c r="CN689" i="8"/>
  <c r="CM689" i="8"/>
  <c r="CL689" i="8"/>
  <c r="CI689" i="8"/>
  <c r="CH689" i="8"/>
  <c r="CG689" i="8"/>
  <c r="CF689" i="8"/>
  <c r="CE689" i="8"/>
  <c r="CD689" i="8"/>
  <c r="CA689" i="8"/>
  <c r="BZ689" i="8"/>
  <c r="BY689" i="8"/>
  <c r="BX689" i="8"/>
  <c r="BV689" i="8"/>
  <c r="BU689" i="8"/>
  <c r="BT689" i="8"/>
  <c r="BS689" i="8"/>
  <c r="BQ689" i="8"/>
  <c r="BP689" i="8"/>
  <c r="BO689" i="8"/>
  <c r="BN689" i="8"/>
  <c r="BL689" i="8"/>
  <c r="BK689" i="8"/>
  <c r="BJ689" i="8"/>
  <c r="BI689" i="8"/>
  <c r="BG689" i="8"/>
  <c r="BF689" i="8"/>
  <c r="BE689" i="8"/>
  <c r="BD689" i="8"/>
  <c r="BB689" i="8"/>
  <c r="BA689" i="8"/>
  <c r="AZ689" i="8"/>
  <c r="AY689" i="8"/>
  <c r="AV689" i="8"/>
  <c r="AU689" i="8"/>
  <c r="AT689" i="8"/>
  <c r="AS689" i="8"/>
  <c r="AR689" i="8"/>
  <c r="AQ689" i="8"/>
  <c r="AM689" i="8"/>
  <c r="AL689" i="8"/>
  <c r="AK689" i="8"/>
  <c r="AJ689" i="8"/>
  <c r="AI689" i="8"/>
  <c r="AH689" i="8"/>
  <c r="AC689" i="8"/>
  <c r="AB689" i="8"/>
  <c r="AA689" i="8"/>
  <c r="Z689" i="8"/>
  <c r="Y689" i="8"/>
  <c r="X689" i="8"/>
  <c r="U689" i="8"/>
  <c r="T689" i="8"/>
  <c r="S689" i="8"/>
  <c r="R689" i="8"/>
  <c r="Q689" i="8"/>
  <c r="P689" i="8"/>
  <c r="H689" i="8"/>
  <c r="CQ688" i="8"/>
  <c r="CP688" i="8"/>
  <c r="CO688" i="8"/>
  <c r="CN688" i="8"/>
  <c r="CM688" i="8"/>
  <c r="CL688" i="8"/>
  <c r="CI688" i="8"/>
  <c r="CH688" i="8"/>
  <c r="CG688" i="8"/>
  <c r="CF688" i="8"/>
  <c r="CE688" i="8"/>
  <c r="CD688" i="8"/>
  <c r="CA688" i="8"/>
  <c r="BZ688" i="8"/>
  <c r="BY688" i="8"/>
  <c r="BX688" i="8"/>
  <c r="BV688" i="8"/>
  <c r="BU688" i="8"/>
  <c r="BT688" i="8"/>
  <c r="BS688" i="8"/>
  <c r="BQ688" i="8"/>
  <c r="BP688" i="8"/>
  <c r="BO688" i="8"/>
  <c r="BN688" i="8"/>
  <c r="BL688" i="8"/>
  <c r="BK688" i="8"/>
  <c r="BJ688" i="8"/>
  <c r="BI688" i="8"/>
  <c r="BG688" i="8"/>
  <c r="BF688" i="8"/>
  <c r="BE688" i="8"/>
  <c r="BD688" i="8"/>
  <c r="BB688" i="8"/>
  <c r="BA688" i="8"/>
  <c r="AZ688" i="8"/>
  <c r="AY688" i="8"/>
  <c r="AV688" i="8"/>
  <c r="AU688" i="8"/>
  <c r="AT688" i="8"/>
  <c r="AS688" i="8"/>
  <c r="AR688" i="8"/>
  <c r="AQ688" i="8"/>
  <c r="AM688" i="8"/>
  <c r="AL688" i="8"/>
  <c r="AK688" i="8"/>
  <c r="AJ688" i="8"/>
  <c r="AI688" i="8"/>
  <c r="AH688" i="8"/>
  <c r="AC688" i="8"/>
  <c r="AB688" i="8"/>
  <c r="AA688" i="8"/>
  <c r="Z688" i="8"/>
  <c r="Y688" i="8"/>
  <c r="X688" i="8"/>
  <c r="U688" i="8"/>
  <c r="T688" i="8"/>
  <c r="S688" i="8"/>
  <c r="R688" i="8"/>
  <c r="Q688" i="8"/>
  <c r="P688" i="8"/>
  <c r="H688" i="8"/>
  <c r="CQ687" i="8"/>
  <c r="CP687" i="8"/>
  <c r="CO687" i="8"/>
  <c r="CN687" i="8"/>
  <c r="CM687" i="8"/>
  <c r="CL687" i="8"/>
  <c r="CI687" i="8"/>
  <c r="CH687" i="8"/>
  <c r="CG687" i="8"/>
  <c r="CF687" i="8"/>
  <c r="CE687" i="8"/>
  <c r="CD687" i="8"/>
  <c r="CA687" i="8"/>
  <c r="BZ687" i="8"/>
  <c r="BY687" i="8"/>
  <c r="BX687" i="8"/>
  <c r="BV687" i="8"/>
  <c r="BU687" i="8"/>
  <c r="BT687" i="8"/>
  <c r="BS687" i="8"/>
  <c r="BQ687" i="8"/>
  <c r="BP687" i="8"/>
  <c r="BO687" i="8"/>
  <c r="BN687" i="8"/>
  <c r="BL687" i="8"/>
  <c r="BK687" i="8"/>
  <c r="BJ687" i="8"/>
  <c r="BI687" i="8"/>
  <c r="BG687" i="8"/>
  <c r="BF687" i="8"/>
  <c r="BE687" i="8"/>
  <c r="BD687" i="8"/>
  <c r="BB687" i="8"/>
  <c r="BA687" i="8"/>
  <c r="AZ687" i="8"/>
  <c r="AY687" i="8"/>
  <c r="AV687" i="8"/>
  <c r="AU687" i="8"/>
  <c r="AT687" i="8"/>
  <c r="AS687" i="8"/>
  <c r="AR687" i="8"/>
  <c r="AQ687" i="8"/>
  <c r="AM687" i="8"/>
  <c r="AL687" i="8"/>
  <c r="AK687" i="8"/>
  <c r="AJ687" i="8"/>
  <c r="AI687" i="8"/>
  <c r="AH687" i="8"/>
  <c r="AC687" i="8"/>
  <c r="AB687" i="8"/>
  <c r="AA687" i="8"/>
  <c r="Z687" i="8"/>
  <c r="Y687" i="8"/>
  <c r="X687" i="8"/>
  <c r="U687" i="8"/>
  <c r="T687" i="8"/>
  <c r="S687" i="8"/>
  <c r="R687" i="8"/>
  <c r="Q687" i="8"/>
  <c r="P687" i="8"/>
  <c r="H687" i="8"/>
  <c r="CQ686" i="8"/>
  <c r="CP686" i="8"/>
  <c r="CO686" i="8"/>
  <c r="CN686" i="8"/>
  <c r="CM686" i="8"/>
  <c r="CL686" i="8"/>
  <c r="CI686" i="8"/>
  <c r="CH686" i="8"/>
  <c r="CG686" i="8"/>
  <c r="CF686" i="8"/>
  <c r="CE686" i="8"/>
  <c r="CD686" i="8"/>
  <c r="CA686" i="8"/>
  <c r="BZ686" i="8"/>
  <c r="BY686" i="8"/>
  <c r="BX686" i="8"/>
  <c r="BV686" i="8"/>
  <c r="BU686" i="8"/>
  <c r="BT686" i="8"/>
  <c r="BS686" i="8"/>
  <c r="BQ686" i="8"/>
  <c r="BP686" i="8"/>
  <c r="BO686" i="8"/>
  <c r="BN686" i="8"/>
  <c r="BL686" i="8"/>
  <c r="BK686" i="8"/>
  <c r="BJ686" i="8"/>
  <c r="BI686" i="8"/>
  <c r="BG686" i="8"/>
  <c r="BF686" i="8"/>
  <c r="BE686" i="8"/>
  <c r="BD686" i="8"/>
  <c r="BB686" i="8"/>
  <c r="BA686" i="8"/>
  <c r="AZ686" i="8"/>
  <c r="AY686" i="8"/>
  <c r="AV686" i="8"/>
  <c r="AU686" i="8"/>
  <c r="AT686" i="8"/>
  <c r="AS686" i="8"/>
  <c r="AR686" i="8"/>
  <c r="AQ686" i="8"/>
  <c r="AM686" i="8"/>
  <c r="AL686" i="8"/>
  <c r="AK686" i="8"/>
  <c r="AJ686" i="8"/>
  <c r="AI686" i="8"/>
  <c r="AH686" i="8"/>
  <c r="AC686" i="8"/>
  <c r="AB686" i="8"/>
  <c r="AA686" i="8"/>
  <c r="Z686" i="8"/>
  <c r="Y686" i="8"/>
  <c r="X686" i="8"/>
  <c r="U686" i="8"/>
  <c r="T686" i="8"/>
  <c r="S686" i="8"/>
  <c r="R686" i="8"/>
  <c r="Q686" i="8"/>
  <c r="P686" i="8"/>
  <c r="H686" i="8"/>
  <c r="CQ685" i="8"/>
  <c r="CP685" i="8"/>
  <c r="CO685" i="8"/>
  <c r="CN685" i="8"/>
  <c r="CM685" i="8"/>
  <c r="CL685" i="8"/>
  <c r="CI685" i="8"/>
  <c r="CH685" i="8"/>
  <c r="CG685" i="8"/>
  <c r="CF685" i="8"/>
  <c r="CE685" i="8"/>
  <c r="CD685" i="8"/>
  <c r="CA685" i="8"/>
  <c r="BZ685" i="8"/>
  <c r="BY685" i="8"/>
  <c r="BX685" i="8"/>
  <c r="BV685" i="8"/>
  <c r="BU685" i="8"/>
  <c r="BT685" i="8"/>
  <c r="BS685" i="8"/>
  <c r="BQ685" i="8"/>
  <c r="BP685" i="8"/>
  <c r="BO685" i="8"/>
  <c r="BN685" i="8"/>
  <c r="BL685" i="8"/>
  <c r="BK685" i="8"/>
  <c r="BJ685" i="8"/>
  <c r="BI685" i="8"/>
  <c r="BG685" i="8"/>
  <c r="BF685" i="8"/>
  <c r="BE685" i="8"/>
  <c r="BD685" i="8"/>
  <c r="BB685" i="8"/>
  <c r="BA685" i="8"/>
  <c r="AZ685" i="8"/>
  <c r="AY685" i="8"/>
  <c r="AV685" i="8"/>
  <c r="AU685" i="8"/>
  <c r="AT685" i="8"/>
  <c r="AS685" i="8"/>
  <c r="AR685" i="8"/>
  <c r="AQ685" i="8"/>
  <c r="AM685" i="8"/>
  <c r="AL685" i="8"/>
  <c r="AK685" i="8"/>
  <c r="AJ685" i="8"/>
  <c r="AI685" i="8"/>
  <c r="AH685" i="8"/>
  <c r="AC685" i="8"/>
  <c r="AB685" i="8"/>
  <c r="AA685" i="8"/>
  <c r="Z685" i="8"/>
  <c r="Y685" i="8"/>
  <c r="X685" i="8"/>
  <c r="U685" i="8"/>
  <c r="T685" i="8"/>
  <c r="S685" i="8"/>
  <c r="R685" i="8"/>
  <c r="Q685" i="8"/>
  <c r="P685" i="8"/>
  <c r="H685" i="8"/>
  <c r="CQ684" i="8"/>
  <c r="CP684" i="8"/>
  <c r="CO684" i="8"/>
  <c r="CN684" i="8"/>
  <c r="CM684" i="8"/>
  <c r="CL684" i="8"/>
  <c r="CI684" i="8"/>
  <c r="CH684" i="8"/>
  <c r="CG684" i="8"/>
  <c r="CF684" i="8"/>
  <c r="CE684" i="8"/>
  <c r="CD684" i="8"/>
  <c r="CA684" i="8"/>
  <c r="BZ684" i="8"/>
  <c r="BY684" i="8"/>
  <c r="BX684" i="8"/>
  <c r="BV684" i="8"/>
  <c r="BU684" i="8"/>
  <c r="BT684" i="8"/>
  <c r="BS684" i="8"/>
  <c r="BQ684" i="8"/>
  <c r="BP684" i="8"/>
  <c r="BO684" i="8"/>
  <c r="BN684" i="8"/>
  <c r="BL684" i="8"/>
  <c r="BK684" i="8"/>
  <c r="BJ684" i="8"/>
  <c r="BI684" i="8"/>
  <c r="BG684" i="8"/>
  <c r="BF684" i="8"/>
  <c r="BE684" i="8"/>
  <c r="BD684" i="8"/>
  <c r="BB684" i="8"/>
  <c r="BA684" i="8"/>
  <c r="AZ684" i="8"/>
  <c r="AY684" i="8"/>
  <c r="AV684" i="8"/>
  <c r="AU684" i="8"/>
  <c r="AT684" i="8"/>
  <c r="AS684" i="8"/>
  <c r="AR684" i="8"/>
  <c r="AQ684" i="8"/>
  <c r="AM684" i="8"/>
  <c r="AL684" i="8"/>
  <c r="AK684" i="8"/>
  <c r="AJ684" i="8"/>
  <c r="AI684" i="8"/>
  <c r="AH684" i="8"/>
  <c r="AC684" i="8"/>
  <c r="AB684" i="8"/>
  <c r="AA684" i="8"/>
  <c r="Z684" i="8"/>
  <c r="Y684" i="8"/>
  <c r="X684" i="8"/>
  <c r="U684" i="8"/>
  <c r="T684" i="8"/>
  <c r="S684" i="8"/>
  <c r="R684" i="8"/>
  <c r="Q684" i="8"/>
  <c r="P684" i="8"/>
  <c r="H684" i="8"/>
  <c r="CQ683" i="8"/>
  <c r="CP683" i="8"/>
  <c r="CO683" i="8"/>
  <c r="CN683" i="8"/>
  <c r="CM683" i="8"/>
  <c r="CL683" i="8"/>
  <c r="CI683" i="8"/>
  <c r="CH683" i="8"/>
  <c r="CG683" i="8"/>
  <c r="CF683" i="8"/>
  <c r="CE683" i="8"/>
  <c r="CD683" i="8"/>
  <c r="CA683" i="8"/>
  <c r="BZ683" i="8"/>
  <c r="BY683" i="8"/>
  <c r="BX683" i="8"/>
  <c r="BV683" i="8"/>
  <c r="BU683" i="8"/>
  <c r="BT683" i="8"/>
  <c r="BS683" i="8"/>
  <c r="BQ683" i="8"/>
  <c r="BP683" i="8"/>
  <c r="BO683" i="8"/>
  <c r="BN683" i="8"/>
  <c r="BL683" i="8"/>
  <c r="BK683" i="8"/>
  <c r="BJ683" i="8"/>
  <c r="BI683" i="8"/>
  <c r="BG683" i="8"/>
  <c r="BF683" i="8"/>
  <c r="BE683" i="8"/>
  <c r="BD683" i="8"/>
  <c r="BB683" i="8"/>
  <c r="BA683" i="8"/>
  <c r="AZ683" i="8"/>
  <c r="AY683" i="8"/>
  <c r="AV683" i="8"/>
  <c r="AU683" i="8"/>
  <c r="AT683" i="8"/>
  <c r="AS683" i="8"/>
  <c r="AR683" i="8"/>
  <c r="AQ683" i="8"/>
  <c r="AM683" i="8"/>
  <c r="AL683" i="8"/>
  <c r="AK683" i="8"/>
  <c r="AJ683" i="8"/>
  <c r="AI683" i="8"/>
  <c r="AH683" i="8"/>
  <c r="AC683" i="8"/>
  <c r="AB683" i="8"/>
  <c r="AA683" i="8"/>
  <c r="Z683" i="8"/>
  <c r="Y683" i="8"/>
  <c r="X683" i="8"/>
  <c r="U683" i="8"/>
  <c r="T683" i="8"/>
  <c r="S683" i="8"/>
  <c r="R683" i="8"/>
  <c r="Q683" i="8"/>
  <c r="P683" i="8"/>
  <c r="H683" i="8"/>
  <c r="CQ682" i="8"/>
  <c r="CP682" i="8"/>
  <c r="CO682" i="8"/>
  <c r="CN682" i="8"/>
  <c r="CM682" i="8"/>
  <c r="CL682" i="8"/>
  <c r="CI682" i="8"/>
  <c r="CH682" i="8"/>
  <c r="CG682" i="8"/>
  <c r="CF682" i="8"/>
  <c r="CE682" i="8"/>
  <c r="CD682" i="8"/>
  <c r="CA682" i="8"/>
  <c r="BZ682" i="8"/>
  <c r="BY682" i="8"/>
  <c r="BX682" i="8"/>
  <c r="BV682" i="8"/>
  <c r="BU682" i="8"/>
  <c r="BT682" i="8"/>
  <c r="BS682" i="8"/>
  <c r="BQ682" i="8"/>
  <c r="BP682" i="8"/>
  <c r="BO682" i="8"/>
  <c r="BN682" i="8"/>
  <c r="BL682" i="8"/>
  <c r="BK682" i="8"/>
  <c r="BJ682" i="8"/>
  <c r="BI682" i="8"/>
  <c r="BG682" i="8"/>
  <c r="BF682" i="8"/>
  <c r="BE682" i="8"/>
  <c r="BD682" i="8"/>
  <c r="BB682" i="8"/>
  <c r="BA682" i="8"/>
  <c r="AZ682" i="8"/>
  <c r="AY682" i="8"/>
  <c r="AV682" i="8"/>
  <c r="AU682" i="8"/>
  <c r="AT682" i="8"/>
  <c r="AS682" i="8"/>
  <c r="AR682" i="8"/>
  <c r="AQ682" i="8"/>
  <c r="AM682" i="8"/>
  <c r="AL682" i="8"/>
  <c r="AK682" i="8"/>
  <c r="AJ682" i="8"/>
  <c r="AI682" i="8"/>
  <c r="AH682" i="8"/>
  <c r="AC682" i="8"/>
  <c r="AB682" i="8"/>
  <c r="AA682" i="8"/>
  <c r="Z682" i="8"/>
  <c r="Y682" i="8"/>
  <c r="X682" i="8"/>
  <c r="U682" i="8"/>
  <c r="T682" i="8"/>
  <c r="S682" i="8"/>
  <c r="R682" i="8"/>
  <c r="Q682" i="8"/>
  <c r="P682" i="8"/>
  <c r="H682" i="8"/>
  <c r="CQ681" i="8"/>
  <c r="CP681" i="8"/>
  <c r="CO681" i="8"/>
  <c r="CN681" i="8"/>
  <c r="CM681" i="8"/>
  <c r="CL681" i="8"/>
  <c r="CI681" i="8"/>
  <c r="CH681" i="8"/>
  <c r="CG681" i="8"/>
  <c r="CF681" i="8"/>
  <c r="CE681" i="8"/>
  <c r="CD681" i="8"/>
  <c r="CA681" i="8"/>
  <c r="BZ681" i="8"/>
  <c r="BY681" i="8"/>
  <c r="BX681" i="8"/>
  <c r="BV681" i="8"/>
  <c r="BU681" i="8"/>
  <c r="BT681" i="8"/>
  <c r="BS681" i="8"/>
  <c r="BQ681" i="8"/>
  <c r="BP681" i="8"/>
  <c r="BO681" i="8"/>
  <c r="BN681" i="8"/>
  <c r="BL681" i="8"/>
  <c r="BK681" i="8"/>
  <c r="BJ681" i="8"/>
  <c r="BI681" i="8"/>
  <c r="BG681" i="8"/>
  <c r="BF681" i="8"/>
  <c r="BE681" i="8"/>
  <c r="BD681" i="8"/>
  <c r="BB681" i="8"/>
  <c r="BA681" i="8"/>
  <c r="AZ681" i="8"/>
  <c r="AY681" i="8"/>
  <c r="AV681" i="8"/>
  <c r="AU681" i="8"/>
  <c r="AT681" i="8"/>
  <c r="AS681" i="8"/>
  <c r="AR681" i="8"/>
  <c r="AQ681" i="8"/>
  <c r="AM681" i="8"/>
  <c r="AL681" i="8"/>
  <c r="AK681" i="8"/>
  <c r="AJ681" i="8"/>
  <c r="AI681" i="8"/>
  <c r="AH681" i="8"/>
  <c r="AC681" i="8"/>
  <c r="AB681" i="8"/>
  <c r="AA681" i="8"/>
  <c r="Z681" i="8"/>
  <c r="Y681" i="8"/>
  <c r="X681" i="8"/>
  <c r="U681" i="8"/>
  <c r="T681" i="8"/>
  <c r="S681" i="8"/>
  <c r="R681" i="8"/>
  <c r="Q681" i="8"/>
  <c r="P681" i="8"/>
  <c r="H681" i="8"/>
  <c r="CQ680" i="8"/>
  <c r="CP680" i="8"/>
  <c r="CO680" i="8"/>
  <c r="CN680" i="8"/>
  <c r="CM680" i="8"/>
  <c r="CL680" i="8"/>
  <c r="CI680" i="8"/>
  <c r="CH680" i="8"/>
  <c r="CG680" i="8"/>
  <c r="CF680" i="8"/>
  <c r="CE680" i="8"/>
  <c r="CD680" i="8"/>
  <c r="CA680" i="8"/>
  <c r="BZ680" i="8"/>
  <c r="BY680" i="8"/>
  <c r="BX680" i="8"/>
  <c r="BV680" i="8"/>
  <c r="BU680" i="8"/>
  <c r="BT680" i="8"/>
  <c r="BS680" i="8"/>
  <c r="BQ680" i="8"/>
  <c r="BP680" i="8"/>
  <c r="BO680" i="8"/>
  <c r="BN680" i="8"/>
  <c r="BL680" i="8"/>
  <c r="BK680" i="8"/>
  <c r="BJ680" i="8"/>
  <c r="BI680" i="8"/>
  <c r="BG680" i="8"/>
  <c r="BF680" i="8"/>
  <c r="BE680" i="8"/>
  <c r="BD680" i="8"/>
  <c r="BB680" i="8"/>
  <c r="BA680" i="8"/>
  <c r="AZ680" i="8"/>
  <c r="AY680" i="8"/>
  <c r="AV680" i="8"/>
  <c r="AU680" i="8"/>
  <c r="AT680" i="8"/>
  <c r="AS680" i="8"/>
  <c r="AR680" i="8"/>
  <c r="AQ680" i="8"/>
  <c r="AM680" i="8"/>
  <c r="AL680" i="8"/>
  <c r="AK680" i="8"/>
  <c r="AJ680" i="8"/>
  <c r="AI680" i="8"/>
  <c r="AH680" i="8"/>
  <c r="AC680" i="8"/>
  <c r="AB680" i="8"/>
  <c r="AA680" i="8"/>
  <c r="Z680" i="8"/>
  <c r="Y680" i="8"/>
  <c r="X680" i="8"/>
  <c r="U680" i="8"/>
  <c r="T680" i="8"/>
  <c r="S680" i="8"/>
  <c r="R680" i="8"/>
  <c r="Q680" i="8"/>
  <c r="P680" i="8"/>
  <c r="H680" i="8"/>
  <c r="CQ679" i="8"/>
  <c r="CP679" i="8"/>
  <c r="CO679" i="8"/>
  <c r="CN679" i="8"/>
  <c r="CM679" i="8"/>
  <c r="CL679" i="8"/>
  <c r="CI679" i="8"/>
  <c r="CH679" i="8"/>
  <c r="CG679" i="8"/>
  <c r="CF679" i="8"/>
  <c r="CE679" i="8"/>
  <c r="CD679" i="8"/>
  <c r="CA679" i="8"/>
  <c r="BZ679" i="8"/>
  <c r="BY679" i="8"/>
  <c r="BX679" i="8"/>
  <c r="BV679" i="8"/>
  <c r="BU679" i="8"/>
  <c r="BT679" i="8"/>
  <c r="BS679" i="8"/>
  <c r="BQ679" i="8"/>
  <c r="BP679" i="8"/>
  <c r="BO679" i="8"/>
  <c r="BN679" i="8"/>
  <c r="BL679" i="8"/>
  <c r="BK679" i="8"/>
  <c r="BJ679" i="8"/>
  <c r="BI679" i="8"/>
  <c r="BG679" i="8"/>
  <c r="BF679" i="8"/>
  <c r="BE679" i="8"/>
  <c r="BD679" i="8"/>
  <c r="BB679" i="8"/>
  <c r="BA679" i="8"/>
  <c r="AZ679" i="8"/>
  <c r="AY679" i="8"/>
  <c r="AV679" i="8"/>
  <c r="AU679" i="8"/>
  <c r="AT679" i="8"/>
  <c r="AS679" i="8"/>
  <c r="AR679" i="8"/>
  <c r="AQ679" i="8"/>
  <c r="AM679" i="8"/>
  <c r="AL679" i="8"/>
  <c r="AK679" i="8"/>
  <c r="AJ679" i="8"/>
  <c r="AI679" i="8"/>
  <c r="AH679" i="8"/>
  <c r="AC679" i="8"/>
  <c r="AB679" i="8"/>
  <c r="AA679" i="8"/>
  <c r="Z679" i="8"/>
  <c r="Y679" i="8"/>
  <c r="X679" i="8"/>
  <c r="U679" i="8"/>
  <c r="T679" i="8"/>
  <c r="S679" i="8"/>
  <c r="R679" i="8"/>
  <c r="Q679" i="8"/>
  <c r="P679" i="8"/>
  <c r="H679" i="8"/>
  <c r="CQ678" i="8"/>
  <c r="CP678" i="8"/>
  <c r="CO678" i="8"/>
  <c r="CN678" i="8"/>
  <c r="CM678" i="8"/>
  <c r="CL678" i="8"/>
  <c r="CI678" i="8"/>
  <c r="CH678" i="8"/>
  <c r="CG678" i="8"/>
  <c r="CF678" i="8"/>
  <c r="CE678" i="8"/>
  <c r="CD678" i="8"/>
  <c r="CA678" i="8"/>
  <c r="BZ678" i="8"/>
  <c r="BY678" i="8"/>
  <c r="BX678" i="8"/>
  <c r="BV678" i="8"/>
  <c r="BU678" i="8"/>
  <c r="BT678" i="8"/>
  <c r="BS678" i="8"/>
  <c r="BQ678" i="8"/>
  <c r="BP678" i="8"/>
  <c r="BO678" i="8"/>
  <c r="BN678" i="8"/>
  <c r="BL678" i="8"/>
  <c r="BK678" i="8"/>
  <c r="BJ678" i="8"/>
  <c r="BI678" i="8"/>
  <c r="BG678" i="8"/>
  <c r="BF678" i="8"/>
  <c r="BE678" i="8"/>
  <c r="BD678" i="8"/>
  <c r="BB678" i="8"/>
  <c r="BA678" i="8"/>
  <c r="AZ678" i="8"/>
  <c r="AY678" i="8"/>
  <c r="AV678" i="8"/>
  <c r="AU678" i="8"/>
  <c r="AT678" i="8"/>
  <c r="AS678" i="8"/>
  <c r="AR678" i="8"/>
  <c r="AQ678" i="8"/>
  <c r="AM678" i="8"/>
  <c r="AL678" i="8"/>
  <c r="AK678" i="8"/>
  <c r="AJ678" i="8"/>
  <c r="AI678" i="8"/>
  <c r="AH678" i="8"/>
  <c r="AC678" i="8"/>
  <c r="AB678" i="8"/>
  <c r="AA678" i="8"/>
  <c r="Z678" i="8"/>
  <c r="Y678" i="8"/>
  <c r="X678" i="8"/>
  <c r="U678" i="8"/>
  <c r="T678" i="8"/>
  <c r="S678" i="8"/>
  <c r="R678" i="8"/>
  <c r="Q678" i="8"/>
  <c r="P678" i="8"/>
  <c r="H678" i="8"/>
  <c r="CQ677" i="8"/>
  <c r="CP677" i="8"/>
  <c r="CO677" i="8"/>
  <c r="CN677" i="8"/>
  <c r="CM677" i="8"/>
  <c r="CL677" i="8"/>
  <c r="CI677" i="8"/>
  <c r="CH677" i="8"/>
  <c r="CG677" i="8"/>
  <c r="CF677" i="8"/>
  <c r="CE677" i="8"/>
  <c r="CD677" i="8"/>
  <c r="CA677" i="8"/>
  <c r="BZ677" i="8"/>
  <c r="BY677" i="8"/>
  <c r="BX677" i="8"/>
  <c r="BV677" i="8"/>
  <c r="BU677" i="8"/>
  <c r="BT677" i="8"/>
  <c r="BS677" i="8"/>
  <c r="BQ677" i="8"/>
  <c r="BP677" i="8"/>
  <c r="BO677" i="8"/>
  <c r="BN677" i="8"/>
  <c r="BL677" i="8"/>
  <c r="BK677" i="8"/>
  <c r="BJ677" i="8"/>
  <c r="BI677" i="8"/>
  <c r="BG677" i="8"/>
  <c r="BF677" i="8"/>
  <c r="BE677" i="8"/>
  <c r="BD677" i="8"/>
  <c r="BB677" i="8"/>
  <c r="BA677" i="8"/>
  <c r="AZ677" i="8"/>
  <c r="AY677" i="8"/>
  <c r="AV677" i="8"/>
  <c r="AU677" i="8"/>
  <c r="AT677" i="8"/>
  <c r="AS677" i="8"/>
  <c r="AR677" i="8"/>
  <c r="AQ677" i="8"/>
  <c r="AM677" i="8"/>
  <c r="AL677" i="8"/>
  <c r="AK677" i="8"/>
  <c r="AJ677" i="8"/>
  <c r="AI677" i="8"/>
  <c r="AH677" i="8"/>
  <c r="AC677" i="8"/>
  <c r="AB677" i="8"/>
  <c r="AA677" i="8"/>
  <c r="Z677" i="8"/>
  <c r="Y677" i="8"/>
  <c r="X677" i="8"/>
  <c r="U677" i="8"/>
  <c r="T677" i="8"/>
  <c r="S677" i="8"/>
  <c r="R677" i="8"/>
  <c r="Q677" i="8"/>
  <c r="P677" i="8"/>
  <c r="H677" i="8"/>
  <c r="CQ676" i="8"/>
  <c r="CP676" i="8"/>
  <c r="CO676" i="8"/>
  <c r="CN676" i="8"/>
  <c r="CM676" i="8"/>
  <c r="CL676" i="8"/>
  <c r="CI676" i="8"/>
  <c r="CH676" i="8"/>
  <c r="CG676" i="8"/>
  <c r="CF676" i="8"/>
  <c r="CE676" i="8"/>
  <c r="CD676" i="8"/>
  <c r="CA676" i="8"/>
  <c r="BZ676" i="8"/>
  <c r="BY676" i="8"/>
  <c r="BX676" i="8"/>
  <c r="BV676" i="8"/>
  <c r="BU676" i="8"/>
  <c r="BT676" i="8"/>
  <c r="BS676" i="8"/>
  <c r="BQ676" i="8"/>
  <c r="BP676" i="8"/>
  <c r="BO676" i="8"/>
  <c r="BN676" i="8"/>
  <c r="BL676" i="8"/>
  <c r="BK676" i="8"/>
  <c r="BJ676" i="8"/>
  <c r="BI676" i="8"/>
  <c r="BG676" i="8"/>
  <c r="BF676" i="8"/>
  <c r="BE676" i="8"/>
  <c r="BD676" i="8"/>
  <c r="BB676" i="8"/>
  <c r="BA676" i="8"/>
  <c r="AZ676" i="8"/>
  <c r="AY676" i="8"/>
  <c r="AV676" i="8"/>
  <c r="AU676" i="8"/>
  <c r="AT676" i="8"/>
  <c r="AS676" i="8"/>
  <c r="AR676" i="8"/>
  <c r="AQ676" i="8"/>
  <c r="AM676" i="8"/>
  <c r="AL676" i="8"/>
  <c r="AK676" i="8"/>
  <c r="AJ676" i="8"/>
  <c r="AI676" i="8"/>
  <c r="AH676" i="8"/>
  <c r="AC676" i="8"/>
  <c r="AB676" i="8"/>
  <c r="AA676" i="8"/>
  <c r="Z676" i="8"/>
  <c r="Y676" i="8"/>
  <c r="X676" i="8"/>
  <c r="U676" i="8"/>
  <c r="T676" i="8"/>
  <c r="S676" i="8"/>
  <c r="R676" i="8"/>
  <c r="Q676" i="8"/>
  <c r="P676" i="8"/>
  <c r="H676" i="8"/>
  <c r="CQ675" i="8"/>
  <c r="CP675" i="8"/>
  <c r="CO675" i="8"/>
  <c r="CN675" i="8"/>
  <c r="CM675" i="8"/>
  <c r="CL675" i="8"/>
  <c r="CI675" i="8"/>
  <c r="CH675" i="8"/>
  <c r="CG675" i="8"/>
  <c r="CF675" i="8"/>
  <c r="CE675" i="8"/>
  <c r="CD675" i="8"/>
  <c r="CA675" i="8"/>
  <c r="BZ675" i="8"/>
  <c r="BY675" i="8"/>
  <c r="BX675" i="8"/>
  <c r="BV675" i="8"/>
  <c r="BU675" i="8"/>
  <c r="BT675" i="8"/>
  <c r="BS675" i="8"/>
  <c r="BQ675" i="8"/>
  <c r="BP675" i="8"/>
  <c r="BO675" i="8"/>
  <c r="BN675" i="8"/>
  <c r="BL675" i="8"/>
  <c r="BK675" i="8"/>
  <c r="BJ675" i="8"/>
  <c r="BI675" i="8"/>
  <c r="BG675" i="8"/>
  <c r="BF675" i="8"/>
  <c r="BE675" i="8"/>
  <c r="BD675" i="8"/>
  <c r="BB675" i="8"/>
  <c r="BA675" i="8"/>
  <c r="AZ675" i="8"/>
  <c r="AY675" i="8"/>
  <c r="AV675" i="8"/>
  <c r="AU675" i="8"/>
  <c r="AT675" i="8"/>
  <c r="AS675" i="8"/>
  <c r="AR675" i="8"/>
  <c r="AQ675" i="8"/>
  <c r="AM675" i="8"/>
  <c r="AL675" i="8"/>
  <c r="AK675" i="8"/>
  <c r="AJ675" i="8"/>
  <c r="AI675" i="8"/>
  <c r="AH675" i="8"/>
  <c r="AC675" i="8"/>
  <c r="AB675" i="8"/>
  <c r="AA675" i="8"/>
  <c r="Z675" i="8"/>
  <c r="Y675" i="8"/>
  <c r="X675" i="8"/>
  <c r="U675" i="8"/>
  <c r="T675" i="8"/>
  <c r="S675" i="8"/>
  <c r="R675" i="8"/>
  <c r="Q675" i="8"/>
  <c r="P675" i="8"/>
  <c r="H675" i="8"/>
  <c r="CQ674" i="8"/>
  <c r="CP674" i="8"/>
  <c r="CO674" i="8"/>
  <c r="CN674" i="8"/>
  <c r="CM674" i="8"/>
  <c r="CL674" i="8"/>
  <c r="CI674" i="8"/>
  <c r="CH674" i="8"/>
  <c r="CG674" i="8"/>
  <c r="CF674" i="8"/>
  <c r="CE674" i="8"/>
  <c r="CD674" i="8"/>
  <c r="CA674" i="8"/>
  <c r="BZ674" i="8"/>
  <c r="BY674" i="8"/>
  <c r="BX674" i="8"/>
  <c r="BV674" i="8"/>
  <c r="BU674" i="8"/>
  <c r="BT674" i="8"/>
  <c r="BS674" i="8"/>
  <c r="BQ674" i="8"/>
  <c r="BP674" i="8"/>
  <c r="BO674" i="8"/>
  <c r="BN674" i="8"/>
  <c r="BL674" i="8"/>
  <c r="BK674" i="8"/>
  <c r="BJ674" i="8"/>
  <c r="BI674" i="8"/>
  <c r="BG674" i="8"/>
  <c r="BF674" i="8"/>
  <c r="BE674" i="8"/>
  <c r="BD674" i="8"/>
  <c r="BB674" i="8"/>
  <c r="BA674" i="8"/>
  <c r="AZ674" i="8"/>
  <c r="AY674" i="8"/>
  <c r="AV674" i="8"/>
  <c r="AU674" i="8"/>
  <c r="AT674" i="8"/>
  <c r="AS674" i="8"/>
  <c r="AR674" i="8"/>
  <c r="AQ674" i="8"/>
  <c r="AM674" i="8"/>
  <c r="AL674" i="8"/>
  <c r="AK674" i="8"/>
  <c r="AJ674" i="8"/>
  <c r="AI674" i="8"/>
  <c r="AH674" i="8"/>
  <c r="AC674" i="8"/>
  <c r="AB674" i="8"/>
  <c r="AA674" i="8"/>
  <c r="Z674" i="8"/>
  <c r="Y674" i="8"/>
  <c r="X674" i="8"/>
  <c r="U674" i="8"/>
  <c r="T674" i="8"/>
  <c r="S674" i="8"/>
  <c r="R674" i="8"/>
  <c r="Q674" i="8"/>
  <c r="P674" i="8"/>
  <c r="H674" i="8"/>
  <c r="CQ673" i="8"/>
  <c r="CP673" i="8"/>
  <c r="CO673" i="8"/>
  <c r="CN673" i="8"/>
  <c r="CM673" i="8"/>
  <c r="CL673" i="8"/>
  <c r="CI673" i="8"/>
  <c r="CH673" i="8"/>
  <c r="CG673" i="8"/>
  <c r="CF673" i="8"/>
  <c r="CE673" i="8"/>
  <c r="CD673" i="8"/>
  <c r="CA673" i="8"/>
  <c r="BZ673" i="8"/>
  <c r="BY673" i="8"/>
  <c r="BX673" i="8"/>
  <c r="BV673" i="8"/>
  <c r="BU673" i="8"/>
  <c r="BT673" i="8"/>
  <c r="BS673" i="8"/>
  <c r="BQ673" i="8"/>
  <c r="BP673" i="8"/>
  <c r="BO673" i="8"/>
  <c r="BN673" i="8"/>
  <c r="BL673" i="8"/>
  <c r="BK673" i="8"/>
  <c r="BJ673" i="8"/>
  <c r="BI673" i="8"/>
  <c r="BG673" i="8"/>
  <c r="BF673" i="8"/>
  <c r="BE673" i="8"/>
  <c r="BD673" i="8"/>
  <c r="BB673" i="8"/>
  <c r="BA673" i="8"/>
  <c r="AZ673" i="8"/>
  <c r="AY673" i="8"/>
  <c r="AV673" i="8"/>
  <c r="AU673" i="8"/>
  <c r="AT673" i="8"/>
  <c r="AS673" i="8"/>
  <c r="AR673" i="8"/>
  <c r="AQ673" i="8"/>
  <c r="AM673" i="8"/>
  <c r="AL673" i="8"/>
  <c r="AK673" i="8"/>
  <c r="AJ673" i="8"/>
  <c r="AI673" i="8"/>
  <c r="AH673" i="8"/>
  <c r="AC673" i="8"/>
  <c r="AB673" i="8"/>
  <c r="AA673" i="8"/>
  <c r="Z673" i="8"/>
  <c r="Y673" i="8"/>
  <c r="X673" i="8"/>
  <c r="U673" i="8"/>
  <c r="T673" i="8"/>
  <c r="S673" i="8"/>
  <c r="R673" i="8"/>
  <c r="Q673" i="8"/>
  <c r="P673" i="8"/>
  <c r="H673" i="8"/>
  <c r="CQ672" i="8"/>
  <c r="CP672" i="8"/>
  <c r="CO672" i="8"/>
  <c r="CN672" i="8"/>
  <c r="CM672" i="8"/>
  <c r="CL672" i="8"/>
  <c r="CI672" i="8"/>
  <c r="CH672" i="8"/>
  <c r="CG672" i="8"/>
  <c r="CF672" i="8"/>
  <c r="CE672" i="8"/>
  <c r="CD672" i="8"/>
  <c r="CA672" i="8"/>
  <c r="BZ672" i="8"/>
  <c r="BY672" i="8"/>
  <c r="BX672" i="8"/>
  <c r="BV672" i="8"/>
  <c r="BU672" i="8"/>
  <c r="BT672" i="8"/>
  <c r="BS672" i="8"/>
  <c r="BQ672" i="8"/>
  <c r="BP672" i="8"/>
  <c r="BO672" i="8"/>
  <c r="BN672" i="8"/>
  <c r="BL672" i="8"/>
  <c r="BK672" i="8"/>
  <c r="BJ672" i="8"/>
  <c r="BI672" i="8"/>
  <c r="BG672" i="8"/>
  <c r="BF672" i="8"/>
  <c r="BE672" i="8"/>
  <c r="BD672" i="8"/>
  <c r="BB672" i="8"/>
  <c r="BA672" i="8"/>
  <c r="AZ672" i="8"/>
  <c r="AY672" i="8"/>
  <c r="AV672" i="8"/>
  <c r="AU672" i="8"/>
  <c r="AT672" i="8"/>
  <c r="AS672" i="8"/>
  <c r="AR672" i="8"/>
  <c r="AQ672" i="8"/>
  <c r="AM672" i="8"/>
  <c r="AL672" i="8"/>
  <c r="AK672" i="8"/>
  <c r="AJ672" i="8"/>
  <c r="AI672" i="8"/>
  <c r="AH672" i="8"/>
  <c r="AC672" i="8"/>
  <c r="AB672" i="8"/>
  <c r="AA672" i="8"/>
  <c r="Z672" i="8"/>
  <c r="Y672" i="8"/>
  <c r="X672" i="8"/>
  <c r="U672" i="8"/>
  <c r="T672" i="8"/>
  <c r="S672" i="8"/>
  <c r="R672" i="8"/>
  <c r="Q672" i="8"/>
  <c r="P672" i="8"/>
  <c r="H672" i="8"/>
  <c r="CQ671" i="8"/>
  <c r="CP671" i="8"/>
  <c r="CO671" i="8"/>
  <c r="CN671" i="8"/>
  <c r="CM671" i="8"/>
  <c r="CL671" i="8"/>
  <c r="CI671" i="8"/>
  <c r="CH671" i="8"/>
  <c r="CG671" i="8"/>
  <c r="CF671" i="8"/>
  <c r="CE671" i="8"/>
  <c r="CD671" i="8"/>
  <c r="CA671" i="8"/>
  <c r="BZ671" i="8"/>
  <c r="BY671" i="8"/>
  <c r="BX671" i="8"/>
  <c r="BV671" i="8"/>
  <c r="BU671" i="8"/>
  <c r="BT671" i="8"/>
  <c r="BS671" i="8"/>
  <c r="BQ671" i="8"/>
  <c r="BP671" i="8"/>
  <c r="BO671" i="8"/>
  <c r="BN671" i="8"/>
  <c r="BL671" i="8"/>
  <c r="BK671" i="8"/>
  <c r="BJ671" i="8"/>
  <c r="BI671" i="8"/>
  <c r="BG671" i="8"/>
  <c r="BF671" i="8"/>
  <c r="BE671" i="8"/>
  <c r="BD671" i="8"/>
  <c r="BB671" i="8"/>
  <c r="BA671" i="8"/>
  <c r="AZ671" i="8"/>
  <c r="AY671" i="8"/>
  <c r="AV671" i="8"/>
  <c r="AU671" i="8"/>
  <c r="AT671" i="8"/>
  <c r="AS671" i="8"/>
  <c r="AR671" i="8"/>
  <c r="AQ671" i="8"/>
  <c r="AM671" i="8"/>
  <c r="AL671" i="8"/>
  <c r="AK671" i="8"/>
  <c r="AJ671" i="8"/>
  <c r="AI671" i="8"/>
  <c r="AH671" i="8"/>
  <c r="AC671" i="8"/>
  <c r="AB671" i="8"/>
  <c r="AA671" i="8"/>
  <c r="Z671" i="8"/>
  <c r="Y671" i="8"/>
  <c r="X671" i="8"/>
  <c r="U671" i="8"/>
  <c r="T671" i="8"/>
  <c r="S671" i="8"/>
  <c r="R671" i="8"/>
  <c r="Q671" i="8"/>
  <c r="P671" i="8"/>
  <c r="H671" i="8"/>
  <c r="CQ670" i="8"/>
  <c r="CP670" i="8"/>
  <c r="CO670" i="8"/>
  <c r="CN670" i="8"/>
  <c r="CM670" i="8"/>
  <c r="CL670" i="8"/>
  <c r="CI670" i="8"/>
  <c r="CH670" i="8"/>
  <c r="CG670" i="8"/>
  <c r="CF670" i="8"/>
  <c r="CE670" i="8"/>
  <c r="CD670" i="8"/>
  <c r="CA670" i="8"/>
  <c r="BZ670" i="8"/>
  <c r="BY670" i="8"/>
  <c r="BX670" i="8"/>
  <c r="BV670" i="8"/>
  <c r="BU670" i="8"/>
  <c r="BT670" i="8"/>
  <c r="BS670" i="8"/>
  <c r="BQ670" i="8"/>
  <c r="BP670" i="8"/>
  <c r="BO670" i="8"/>
  <c r="BN670" i="8"/>
  <c r="BL670" i="8"/>
  <c r="BK670" i="8"/>
  <c r="BJ670" i="8"/>
  <c r="BI670" i="8"/>
  <c r="BG670" i="8"/>
  <c r="BF670" i="8"/>
  <c r="BE670" i="8"/>
  <c r="BD670" i="8"/>
  <c r="BB670" i="8"/>
  <c r="BA670" i="8"/>
  <c r="AZ670" i="8"/>
  <c r="AY670" i="8"/>
  <c r="AV670" i="8"/>
  <c r="AU670" i="8"/>
  <c r="AT670" i="8"/>
  <c r="AS670" i="8"/>
  <c r="AR670" i="8"/>
  <c r="AQ670" i="8"/>
  <c r="AM670" i="8"/>
  <c r="AL670" i="8"/>
  <c r="AK670" i="8"/>
  <c r="AJ670" i="8"/>
  <c r="AI670" i="8"/>
  <c r="AH670" i="8"/>
  <c r="AC670" i="8"/>
  <c r="AB670" i="8"/>
  <c r="AA670" i="8"/>
  <c r="Z670" i="8"/>
  <c r="Y670" i="8"/>
  <c r="X670" i="8"/>
  <c r="U670" i="8"/>
  <c r="T670" i="8"/>
  <c r="S670" i="8"/>
  <c r="R670" i="8"/>
  <c r="Q670" i="8"/>
  <c r="P670" i="8"/>
  <c r="H670" i="8"/>
  <c r="CQ669" i="8"/>
  <c r="CP669" i="8"/>
  <c r="CO669" i="8"/>
  <c r="CN669" i="8"/>
  <c r="CM669" i="8"/>
  <c r="CL669" i="8"/>
  <c r="CI669" i="8"/>
  <c r="CH669" i="8"/>
  <c r="CG669" i="8"/>
  <c r="CF669" i="8"/>
  <c r="CE669" i="8"/>
  <c r="CD669" i="8"/>
  <c r="CA669" i="8"/>
  <c r="BZ669" i="8"/>
  <c r="BY669" i="8"/>
  <c r="BX669" i="8"/>
  <c r="BV669" i="8"/>
  <c r="BU669" i="8"/>
  <c r="BT669" i="8"/>
  <c r="BS669" i="8"/>
  <c r="BQ669" i="8"/>
  <c r="BP669" i="8"/>
  <c r="BO669" i="8"/>
  <c r="BN669" i="8"/>
  <c r="BL669" i="8"/>
  <c r="BK669" i="8"/>
  <c r="BJ669" i="8"/>
  <c r="BI669" i="8"/>
  <c r="BG669" i="8"/>
  <c r="BF669" i="8"/>
  <c r="BE669" i="8"/>
  <c r="BD669" i="8"/>
  <c r="BB669" i="8"/>
  <c r="BA669" i="8"/>
  <c r="AZ669" i="8"/>
  <c r="AY669" i="8"/>
  <c r="AV669" i="8"/>
  <c r="AU669" i="8"/>
  <c r="AT669" i="8"/>
  <c r="AS669" i="8"/>
  <c r="AR669" i="8"/>
  <c r="AQ669" i="8"/>
  <c r="AM669" i="8"/>
  <c r="AL669" i="8"/>
  <c r="AK669" i="8"/>
  <c r="AJ669" i="8"/>
  <c r="AI669" i="8"/>
  <c r="AH669" i="8"/>
  <c r="AC669" i="8"/>
  <c r="AB669" i="8"/>
  <c r="AA669" i="8"/>
  <c r="Z669" i="8"/>
  <c r="Y669" i="8"/>
  <c r="X669" i="8"/>
  <c r="U669" i="8"/>
  <c r="T669" i="8"/>
  <c r="S669" i="8"/>
  <c r="R669" i="8"/>
  <c r="Q669" i="8"/>
  <c r="P669" i="8"/>
  <c r="H669" i="8"/>
  <c r="CQ668" i="8"/>
  <c r="CP668" i="8"/>
  <c r="CO668" i="8"/>
  <c r="CN668" i="8"/>
  <c r="CM668" i="8"/>
  <c r="CL668" i="8"/>
  <c r="CI668" i="8"/>
  <c r="CH668" i="8"/>
  <c r="CG668" i="8"/>
  <c r="CF668" i="8"/>
  <c r="CE668" i="8"/>
  <c r="CD668" i="8"/>
  <c r="CA668" i="8"/>
  <c r="BZ668" i="8"/>
  <c r="BY668" i="8"/>
  <c r="BX668" i="8"/>
  <c r="BV668" i="8"/>
  <c r="BU668" i="8"/>
  <c r="BT668" i="8"/>
  <c r="BS668" i="8"/>
  <c r="BQ668" i="8"/>
  <c r="BP668" i="8"/>
  <c r="BO668" i="8"/>
  <c r="BN668" i="8"/>
  <c r="BL668" i="8"/>
  <c r="BK668" i="8"/>
  <c r="BJ668" i="8"/>
  <c r="BI668" i="8"/>
  <c r="BG668" i="8"/>
  <c r="BF668" i="8"/>
  <c r="BE668" i="8"/>
  <c r="BD668" i="8"/>
  <c r="BB668" i="8"/>
  <c r="BA668" i="8"/>
  <c r="AZ668" i="8"/>
  <c r="AY668" i="8"/>
  <c r="AV668" i="8"/>
  <c r="AU668" i="8"/>
  <c r="AT668" i="8"/>
  <c r="AS668" i="8"/>
  <c r="AR668" i="8"/>
  <c r="AQ668" i="8"/>
  <c r="AM668" i="8"/>
  <c r="AL668" i="8"/>
  <c r="AK668" i="8"/>
  <c r="AJ668" i="8"/>
  <c r="AI668" i="8"/>
  <c r="AH668" i="8"/>
  <c r="AC668" i="8"/>
  <c r="AB668" i="8"/>
  <c r="AA668" i="8"/>
  <c r="Z668" i="8"/>
  <c r="Y668" i="8"/>
  <c r="X668" i="8"/>
  <c r="U668" i="8"/>
  <c r="T668" i="8"/>
  <c r="S668" i="8"/>
  <c r="R668" i="8"/>
  <c r="Q668" i="8"/>
  <c r="P668" i="8"/>
  <c r="H668" i="8"/>
  <c r="CQ667" i="8"/>
  <c r="CP667" i="8"/>
  <c r="CO667" i="8"/>
  <c r="CN667" i="8"/>
  <c r="CM667" i="8"/>
  <c r="CL667" i="8"/>
  <c r="CI667" i="8"/>
  <c r="CH667" i="8"/>
  <c r="CG667" i="8"/>
  <c r="CF667" i="8"/>
  <c r="CE667" i="8"/>
  <c r="CD667" i="8"/>
  <c r="CA667" i="8"/>
  <c r="BZ667" i="8"/>
  <c r="BY667" i="8"/>
  <c r="BX667" i="8"/>
  <c r="BV667" i="8"/>
  <c r="BU667" i="8"/>
  <c r="BT667" i="8"/>
  <c r="BS667" i="8"/>
  <c r="BQ667" i="8"/>
  <c r="BP667" i="8"/>
  <c r="BO667" i="8"/>
  <c r="BN667" i="8"/>
  <c r="BL667" i="8"/>
  <c r="BK667" i="8"/>
  <c r="BJ667" i="8"/>
  <c r="BI667" i="8"/>
  <c r="BG667" i="8"/>
  <c r="BF667" i="8"/>
  <c r="BE667" i="8"/>
  <c r="BD667" i="8"/>
  <c r="BB667" i="8"/>
  <c r="BA667" i="8"/>
  <c r="AZ667" i="8"/>
  <c r="AY667" i="8"/>
  <c r="AV667" i="8"/>
  <c r="AU667" i="8"/>
  <c r="AT667" i="8"/>
  <c r="AS667" i="8"/>
  <c r="AR667" i="8"/>
  <c r="AQ667" i="8"/>
  <c r="AM667" i="8"/>
  <c r="AL667" i="8"/>
  <c r="AK667" i="8"/>
  <c r="AJ667" i="8"/>
  <c r="AI667" i="8"/>
  <c r="AH667" i="8"/>
  <c r="AC667" i="8"/>
  <c r="AB667" i="8"/>
  <c r="AA667" i="8"/>
  <c r="Z667" i="8"/>
  <c r="Y667" i="8"/>
  <c r="X667" i="8"/>
  <c r="U667" i="8"/>
  <c r="T667" i="8"/>
  <c r="S667" i="8"/>
  <c r="R667" i="8"/>
  <c r="Q667" i="8"/>
  <c r="P667" i="8"/>
  <c r="H667" i="8"/>
  <c r="CQ666" i="8"/>
  <c r="CP666" i="8"/>
  <c r="CO666" i="8"/>
  <c r="CN666" i="8"/>
  <c r="CM666" i="8"/>
  <c r="CL666" i="8"/>
  <c r="CI666" i="8"/>
  <c r="CH666" i="8"/>
  <c r="CG666" i="8"/>
  <c r="CF666" i="8"/>
  <c r="CE666" i="8"/>
  <c r="CD666" i="8"/>
  <c r="CA666" i="8"/>
  <c r="BZ666" i="8"/>
  <c r="BY666" i="8"/>
  <c r="BX666" i="8"/>
  <c r="BV666" i="8"/>
  <c r="BU666" i="8"/>
  <c r="BT666" i="8"/>
  <c r="BS666" i="8"/>
  <c r="BQ666" i="8"/>
  <c r="BP666" i="8"/>
  <c r="BO666" i="8"/>
  <c r="BN666" i="8"/>
  <c r="BL666" i="8"/>
  <c r="BK666" i="8"/>
  <c r="BJ666" i="8"/>
  <c r="BI666" i="8"/>
  <c r="BG666" i="8"/>
  <c r="BF666" i="8"/>
  <c r="BE666" i="8"/>
  <c r="BD666" i="8"/>
  <c r="BB666" i="8"/>
  <c r="BA666" i="8"/>
  <c r="AZ666" i="8"/>
  <c r="AY666" i="8"/>
  <c r="AV666" i="8"/>
  <c r="AU666" i="8"/>
  <c r="AT666" i="8"/>
  <c r="AS666" i="8"/>
  <c r="AR666" i="8"/>
  <c r="AQ666" i="8"/>
  <c r="AM666" i="8"/>
  <c r="AL666" i="8"/>
  <c r="AK666" i="8"/>
  <c r="AJ666" i="8"/>
  <c r="AI666" i="8"/>
  <c r="AH666" i="8"/>
  <c r="AC666" i="8"/>
  <c r="AB666" i="8"/>
  <c r="AA666" i="8"/>
  <c r="Z666" i="8"/>
  <c r="Y666" i="8"/>
  <c r="X666" i="8"/>
  <c r="U666" i="8"/>
  <c r="T666" i="8"/>
  <c r="S666" i="8"/>
  <c r="R666" i="8"/>
  <c r="Q666" i="8"/>
  <c r="P666" i="8"/>
  <c r="H666" i="8"/>
  <c r="CQ665" i="8"/>
  <c r="CP665" i="8"/>
  <c r="CO665" i="8"/>
  <c r="CN665" i="8"/>
  <c r="CM665" i="8"/>
  <c r="CL665" i="8"/>
  <c r="CI665" i="8"/>
  <c r="CH665" i="8"/>
  <c r="CG665" i="8"/>
  <c r="CF665" i="8"/>
  <c r="CE665" i="8"/>
  <c r="CD665" i="8"/>
  <c r="CA665" i="8"/>
  <c r="BZ665" i="8"/>
  <c r="BY665" i="8"/>
  <c r="BX665" i="8"/>
  <c r="BV665" i="8"/>
  <c r="BU665" i="8"/>
  <c r="BT665" i="8"/>
  <c r="BS665" i="8"/>
  <c r="BQ665" i="8"/>
  <c r="BP665" i="8"/>
  <c r="BO665" i="8"/>
  <c r="BN665" i="8"/>
  <c r="BL665" i="8"/>
  <c r="BK665" i="8"/>
  <c r="BJ665" i="8"/>
  <c r="BI665" i="8"/>
  <c r="BG665" i="8"/>
  <c r="BF665" i="8"/>
  <c r="BE665" i="8"/>
  <c r="BD665" i="8"/>
  <c r="BB665" i="8"/>
  <c r="BA665" i="8"/>
  <c r="AZ665" i="8"/>
  <c r="AY665" i="8"/>
  <c r="AV665" i="8"/>
  <c r="AU665" i="8"/>
  <c r="AT665" i="8"/>
  <c r="AS665" i="8"/>
  <c r="AR665" i="8"/>
  <c r="AQ665" i="8"/>
  <c r="AM665" i="8"/>
  <c r="AL665" i="8"/>
  <c r="AK665" i="8"/>
  <c r="AJ665" i="8"/>
  <c r="AI665" i="8"/>
  <c r="AH665" i="8"/>
  <c r="AC665" i="8"/>
  <c r="AB665" i="8"/>
  <c r="AA665" i="8"/>
  <c r="Z665" i="8"/>
  <c r="Y665" i="8"/>
  <c r="X665" i="8"/>
  <c r="U665" i="8"/>
  <c r="T665" i="8"/>
  <c r="S665" i="8"/>
  <c r="R665" i="8"/>
  <c r="Q665" i="8"/>
  <c r="P665" i="8"/>
  <c r="H665" i="8"/>
  <c r="CQ664" i="8"/>
  <c r="CP664" i="8"/>
  <c r="CO664" i="8"/>
  <c r="CN664" i="8"/>
  <c r="CM664" i="8"/>
  <c r="CL664" i="8"/>
  <c r="CI664" i="8"/>
  <c r="CH664" i="8"/>
  <c r="CG664" i="8"/>
  <c r="CF664" i="8"/>
  <c r="CE664" i="8"/>
  <c r="CD664" i="8"/>
  <c r="CA664" i="8"/>
  <c r="BZ664" i="8"/>
  <c r="BY664" i="8"/>
  <c r="BX664" i="8"/>
  <c r="BV664" i="8"/>
  <c r="BU664" i="8"/>
  <c r="BT664" i="8"/>
  <c r="BS664" i="8"/>
  <c r="BQ664" i="8"/>
  <c r="BP664" i="8"/>
  <c r="BO664" i="8"/>
  <c r="BN664" i="8"/>
  <c r="BL664" i="8"/>
  <c r="BK664" i="8"/>
  <c r="BJ664" i="8"/>
  <c r="BI664" i="8"/>
  <c r="BG664" i="8"/>
  <c r="BF664" i="8"/>
  <c r="BE664" i="8"/>
  <c r="BD664" i="8"/>
  <c r="BB664" i="8"/>
  <c r="BA664" i="8"/>
  <c r="AZ664" i="8"/>
  <c r="AY664" i="8"/>
  <c r="AV664" i="8"/>
  <c r="AU664" i="8"/>
  <c r="AT664" i="8"/>
  <c r="AS664" i="8"/>
  <c r="AR664" i="8"/>
  <c r="AQ664" i="8"/>
  <c r="AM664" i="8"/>
  <c r="AL664" i="8"/>
  <c r="AK664" i="8"/>
  <c r="AJ664" i="8"/>
  <c r="AI664" i="8"/>
  <c r="AH664" i="8"/>
  <c r="AC664" i="8"/>
  <c r="AB664" i="8"/>
  <c r="AA664" i="8"/>
  <c r="Z664" i="8"/>
  <c r="Y664" i="8"/>
  <c r="X664" i="8"/>
  <c r="U664" i="8"/>
  <c r="T664" i="8"/>
  <c r="S664" i="8"/>
  <c r="R664" i="8"/>
  <c r="Q664" i="8"/>
  <c r="P664" i="8"/>
  <c r="H664" i="8"/>
  <c r="CQ663" i="8"/>
  <c r="CP663" i="8"/>
  <c r="CO663" i="8"/>
  <c r="CN663" i="8"/>
  <c r="CM663" i="8"/>
  <c r="CL663" i="8"/>
  <c r="CI663" i="8"/>
  <c r="CH663" i="8"/>
  <c r="CG663" i="8"/>
  <c r="CF663" i="8"/>
  <c r="CE663" i="8"/>
  <c r="CD663" i="8"/>
  <c r="CA663" i="8"/>
  <c r="BZ663" i="8"/>
  <c r="BY663" i="8"/>
  <c r="BX663" i="8"/>
  <c r="BV663" i="8"/>
  <c r="BU663" i="8"/>
  <c r="BT663" i="8"/>
  <c r="BS663" i="8"/>
  <c r="BQ663" i="8"/>
  <c r="BP663" i="8"/>
  <c r="BO663" i="8"/>
  <c r="BN663" i="8"/>
  <c r="BL663" i="8"/>
  <c r="BK663" i="8"/>
  <c r="BJ663" i="8"/>
  <c r="BI663" i="8"/>
  <c r="BG663" i="8"/>
  <c r="BF663" i="8"/>
  <c r="BE663" i="8"/>
  <c r="BD663" i="8"/>
  <c r="BB663" i="8"/>
  <c r="BA663" i="8"/>
  <c r="AZ663" i="8"/>
  <c r="AY663" i="8"/>
  <c r="AV663" i="8"/>
  <c r="AU663" i="8"/>
  <c r="AT663" i="8"/>
  <c r="AS663" i="8"/>
  <c r="AR663" i="8"/>
  <c r="AQ663" i="8"/>
  <c r="AM663" i="8"/>
  <c r="AL663" i="8"/>
  <c r="AK663" i="8"/>
  <c r="AJ663" i="8"/>
  <c r="AI663" i="8"/>
  <c r="AH663" i="8"/>
  <c r="AC663" i="8"/>
  <c r="AB663" i="8"/>
  <c r="AA663" i="8"/>
  <c r="Z663" i="8"/>
  <c r="Y663" i="8"/>
  <c r="X663" i="8"/>
  <c r="U663" i="8"/>
  <c r="T663" i="8"/>
  <c r="S663" i="8"/>
  <c r="R663" i="8"/>
  <c r="Q663" i="8"/>
  <c r="P663" i="8"/>
  <c r="H663" i="8"/>
  <c r="CQ662" i="8"/>
  <c r="CP662" i="8"/>
  <c r="CO662" i="8"/>
  <c r="CN662" i="8"/>
  <c r="CM662" i="8"/>
  <c r="CL662" i="8"/>
  <c r="CI662" i="8"/>
  <c r="CH662" i="8"/>
  <c r="CG662" i="8"/>
  <c r="CF662" i="8"/>
  <c r="CE662" i="8"/>
  <c r="CD662" i="8"/>
  <c r="CA662" i="8"/>
  <c r="BZ662" i="8"/>
  <c r="BY662" i="8"/>
  <c r="BX662" i="8"/>
  <c r="BV662" i="8"/>
  <c r="BU662" i="8"/>
  <c r="BT662" i="8"/>
  <c r="BS662" i="8"/>
  <c r="BQ662" i="8"/>
  <c r="BP662" i="8"/>
  <c r="BO662" i="8"/>
  <c r="BN662" i="8"/>
  <c r="BL662" i="8"/>
  <c r="BK662" i="8"/>
  <c r="BJ662" i="8"/>
  <c r="BI662" i="8"/>
  <c r="BG662" i="8"/>
  <c r="BF662" i="8"/>
  <c r="BE662" i="8"/>
  <c r="BD662" i="8"/>
  <c r="BB662" i="8"/>
  <c r="BA662" i="8"/>
  <c r="AZ662" i="8"/>
  <c r="AY662" i="8"/>
  <c r="AV662" i="8"/>
  <c r="AU662" i="8"/>
  <c r="AT662" i="8"/>
  <c r="AS662" i="8"/>
  <c r="AR662" i="8"/>
  <c r="AQ662" i="8"/>
  <c r="AM662" i="8"/>
  <c r="AL662" i="8"/>
  <c r="AK662" i="8"/>
  <c r="AJ662" i="8"/>
  <c r="AI662" i="8"/>
  <c r="AH662" i="8"/>
  <c r="AC662" i="8"/>
  <c r="AB662" i="8"/>
  <c r="AA662" i="8"/>
  <c r="Z662" i="8"/>
  <c r="Y662" i="8"/>
  <c r="X662" i="8"/>
  <c r="U662" i="8"/>
  <c r="T662" i="8"/>
  <c r="S662" i="8"/>
  <c r="R662" i="8"/>
  <c r="Q662" i="8"/>
  <c r="P662" i="8"/>
  <c r="H662" i="8"/>
  <c r="CQ661" i="8"/>
  <c r="CP661" i="8"/>
  <c r="CO661" i="8"/>
  <c r="CN661" i="8"/>
  <c r="CM661" i="8"/>
  <c r="CL661" i="8"/>
  <c r="CI661" i="8"/>
  <c r="CH661" i="8"/>
  <c r="CG661" i="8"/>
  <c r="CF661" i="8"/>
  <c r="CE661" i="8"/>
  <c r="CD661" i="8"/>
  <c r="CA661" i="8"/>
  <c r="BZ661" i="8"/>
  <c r="BY661" i="8"/>
  <c r="BX661" i="8"/>
  <c r="BV661" i="8"/>
  <c r="BU661" i="8"/>
  <c r="BT661" i="8"/>
  <c r="BS661" i="8"/>
  <c r="BQ661" i="8"/>
  <c r="BP661" i="8"/>
  <c r="BO661" i="8"/>
  <c r="BN661" i="8"/>
  <c r="BL661" i="8"/>
  <c r="BK661" i="8"/>
  <c r="BJ661" i="8"/>
  <c r="BI661" i="8"/>
  <c r="BG661" i="8"/>
  <c r="BF661" i="8"/>
  <c r="BE661" i="8"/>
  <c r="BD661" i="8"/>
  <c r="BB661" i="8"/>
  <c r="BA661" i="8"/>
  <c r="AZ661" i="8"/>
  <c r="AY661" i="8"/>
  <c r="AV661" i="8"/>
  <c r="AU661" i="8"/>
  <c r="AT661" i="8"/>
  <c r="AS661" i="8"/>
  <c r="AR661" i="8"/>
  <c r="AQ661" i="8"/>
  <c r="AM661" i="8"/>
  <c r="AL661" i="8"/>
  <c r="AK661" i="8"/>
  <c r="AJ661" i="8"/>
  <c r="AI661" i="8"/>
  <c r="AH661" i="8"/>
  <c r="AC661" i="8"/>
  <c r="AB661" i="8"/>
  <c r="AA661" i="8"/>
  <c r="Z661" i="8"/>
  <c r="Y661" i="8"/>
  <c r="X661" i="8"/>
  <c r="U661" i="8"/>
  <c r="T661" i="8"/>
  <c r="S661" i="8"/>
  <c r="R661" i="8"/>
  <c r="Q661" i="8"/>
  <c r="P661" i="8"/>
  <c r="H661" i="8"/>
  <c r="CQ660" i="8"/>
  <c r="CP660" i="8"/>
  <c r="CO660" i="8"/>
  <c r="CN660" i="8"/>
  <c r="CM660" i="8"/>
  <c r="CL660" i="8"/>
  <c r="CI660" i="8"/>
  <c r="CH660" i="8"/>
  <c r="CG660" i="8"/>
  <c r="CF660" i="8"/>
  <c r="CE660" i="8"/>
  <c r="CD660" i="8"/>
  <c r="CA660" i="8"/>
  <c r="BZ660" i="8"/>
  <c r="BY660" i="8"/>
  <c r="BX660" i="8"/>
  <c r="BV660" i="8"/>
  <c r="BU660" i="8"/>
  <c r="BT660" i="8"/>
  <c r="BS660" i="8"/>
  <c r="BQ660" i="8"/>
  <c r="BP660" i="8"/>
  <c r="BO660" i="8"/>
  <c r="BN660" i="8"/>
  <c r="BL660" i="8"/>
  <c r="BK660" i="8"/>
  <c r="BJ660" i="8"/>
  <c r="BI660" i="8"/>
  <c r="BG660" i="8"/>
  <c r="BF660" i="8"/>
  <c r="BE660" i="8"/>
  <c r="BD660" i="8"/>
  <c r="BB660" i="8"/>
  <c r="BA660" i="8"/>
  <c r="AZ660" i="8"/>
  <c r="AY660" i="8"/>
  <c r="AV660" i="8"/>
  <c r="AU660" i="8"/>
  <c r="AT660" i="8"/>
  <c r="AS660" i="8"/>
  <c r="AR660" i="8"/>
  <c r="AQ660" i="8"/>
  <c r="AM660" i="8"/>
  <c r="AL660" i="8"/>
  <c r="AK660" i="8"/>
  <c r="AJ660" i="8"/>
  <c r="AI660" i="8"/>
  <c r="AH660" i="8"/>
  <c r="AC660" i="8"/>
  <c r="AB660" i="8"/>
  <c r="AA660" i="8"/>
  <c r="Z660" i="8"/>
  <c r="Y660" i="8"/>
  <c r="X660" i="8"/>
  <c r="U660" i="8"/>
  <c r="T660" i="8"/>
  <c r="S660" i="8"/>
  <c r="R660" i="8"/>
  <c r="Q660" i="8"/>
  <c r="P660" i="8"/>
  <c r="H660" i="8"/>
  <c r="CQ659" i="8"/>
  <c r="CP659" i="8"/>
  <c r="CO659" i="8"/>
  <c r="CN659" i="8"/>
  <c r="CM659" i="8"/>
  <c r="CL659" i="8"/>
  <c r="CI659" i="8"/>
  <c r="CH659" i="8"/>
  <c r="CG659" i="8"/>
  <c r="CF659" i="8"/>
  <c r="CE659" i="8"/>
  <c r="CD659" i="8"/>
  <c r="CA659" i="8"/>
  <c r="BZ659" i="8"/>
  <c r="BY659" i="8"/>
  <c r="BX659" i="8"/>
  <c r="BV659" i="8"/>
  <c r="BU659" i="8"/>
  <c r="BT659" i="8"/>
  <c r="BS659" i="8"/>
  <c r="BQ659" i="8"/>
  <c r="BP659" i="8"/>
  <c r="BO659" i="8"/>
  <c r="BN659" i="8"/>
  <c r="BL659" i="8"/>
  <c r="BK659" i="8"/>
  <c r="BJ659" i="8"/>
  <c r="BI659" i="8"/>
  <c r="BG659" i="8"/>
  <c r="BF659" i="8"/>
  <c r="BE659" i="8"/>
  <c r="BD659" i="8"/>
  <c r="BB659" i="8"/>
  <c r="BA659" i="8"/>
  <c r="AZ659" i="8"/>
  <c r="AY659" i="8"/>
  <c r="AV659" i="8"/>
  <c r="AU659" i="8"/>
  <c r="AT659" i="8"/>
  <c r="AS659" i="8"/>
  <c r="AR659" i="8"/>
  <c r="AQ659" i="8"/>
  <c r="AM659" i="8"/>
  <c r="AL659" i="8"/>
  <c r="AK659" i="8"/>
  <c r="AJ659" i="8"/>
  <c r="AI659" i="8"/>
  <c r="AH659" i="8"/>
  <c r="AC659" i="8"/>
  <c r="AB659" i="8"/>
  <c r="AA659" i="8"/>
  <c r="Z659" i="8"/>
  <c r="Y659" i="8"/>
  <c r="X659" i="8"/>
  <c r="U659" i="8"/>
  <c r="T659" i="8"/>
  <c r="S659" i="8"/>
  <c r="R659" i="8"/>
  <c r="Q659" i="8"/>
  <c r="P659" i="8"/>
  <c r="H659" i="8"/>
  <c r="CQ658" i="8"/>
  <c r="CP658" i="8"/>
  <c r="CO658" i="8"/>
  <c r="CN658" i="8"/>
  <c r="CM658" i="8"/>
  <c r="CL658" i="8"/>
  <c r="CI658" i="8"/>
  <c r="CH658" i="8"/>
  <c r="CG658" i="8"/>
  <c r="CF658" i="8"/>
  <c r="CE658" i="8"/>
  <c r="CD658" i="8"/>
  <c r="CA658" i="8"/>
  <c r="BZ658" i="8"/>
  <c r="BY658" i="8"/>
  <c r="BX658" i="8"/>
  <c r="BV658" i="8"/>
  <c r="BU658" i="8"/>
  <c r="BT658" i="8"/>
  <c r="BS658" i="8"/>
  <c r="BQ658" i="8"/>
  <c r="BP658" i="8"/>
  <c r="BO658" i="8"/>
  <c r="BN658" i="8"/>
  <c r="BL658" i="8"/>
  <c r="BK658" i="8"/>
  <c r="BJ658" i="8"/>
  <c r="BI658" i="8"/>
  <c r="BG658" i="8"/>
  <c r="BF658" i="8"/>
  <c r="BE658" i="8"/>
  <c r="BD658" i="8"/>
  <c r="BB658" i="8"/>
  <c r="BA658" i="8"/>
  <c r="AZ658" i="8"/>
  <c r="AY658" i="8"/>
  <c r="AV658" i="8"/>
  <c r="AU658" i="8"/>
  <c r="AT658" i="8"/>
  <c r="AS658" i="8"/>
  <c r="AR658" i="8"/>
  <c r="AQ658" i="8"/>
  <c r="AM658" i="8"/>
  <c r="AL658" i="8"/>
  <c r="AK658" i="8"/>
  <c r="AJ658" i="8"/>
  <c r="AI658" i="8"/>
  <c r="AH658" i="8"/>
  <c r="AC658" i="8"/>
  <c r="AB658" i="8"/>
  <c r="AA658" i="8"/>
  <c r="Z658" i="8"/>
  <c r="Y658" i="8"/>
  <c r="X658" i="8"/>
  <c r="U658" i="8"/>
  <c r="T658" i="8"/>
  <c r="S658" i="8"/>
  <c r="R658" i="8"/>
  <c r="Q658" i="8"/>
  <c r="P658" i="8"/>
  <c r="H658" i="8"/>
  <c r="CQ657" i="8"/>
  <c r="CP657" i="8"/>
  <c r="CO657" i="8"/>
  <c r="CN657" i="8"/>
  <c r="CM657" i="8"/>
  <c r="CL657" i="8"/>
  <c r="CI657" i="8"/>
  <c r="CH657" i="8"/>
  <c r="CG657" i="8"/>
  <c r="CF657" i="8"/>
  <c r="CE657" i="8"/>
  <c r="CD657" i="8"/>
  <c r="CA657" i="8"/>
  <c r="BZ657" i="8"/>
  <c r="BY657" i="8"/>
  <c r="BX657" i="8"/>
  <c r="BV657" i="8"/>
  <c r="BU657" i="8"/>
  <c r="BT657" i="8"/>
  <c r="BS657" i="8"/>
  <c r="BQ657" i="8"/>
  <c r="BP657" i="8"/>
  <c r="BO657" i="8"/>
  <c r="BN657" i="8"/>
  <c r="BL657" i="8"/>
  <c r="BK657" i="8"/>
  <c r="BJ657" i="8"/>
  <c r="BI657" i="8"/>
  <c r="BG657" i="8"/>
  <c r="BF657" i="8"/>
  <c r="BE657" i="8"/>
  <c r="BD657" i="8"/>
  <c r="BB657" i="8"/>
  <c r="BA657" i="8"/>
  <c r="AZ657" i="8"/>
  <c r="AY657" i="8"/>
  <c r="AV657" i="8"/>
  <c r="AU657" i="8"/>
  <c r="AT657" i="8"/>
  <c r="AS657" i="8"/>
  <c r="AR657" i="8"/>
  <c r="AQ657" i="8"/>
  <c r="AM657" i="8"/>
  <c r="AL657" i="8"/>
  <c r="AK657" i="8"/>
  <c r="AJ657" i="8"/>
  <c r="AI657" i="8"/>
  <c r="AH657" i="8"/>
  <c r="AC657" i="8"/>
  <c r="AB657" i="8"/>
  <c r="AA657" i="8"/>
  <c r="Z657" i="8"/>
  <c r="Y657" i="8"/>
  <c r="X657" i="8"/>
  <c r="U657" i="8"/>
  <c r="T657" i="8"/>
  <c r="S657" i="8"/>
  <c r="R657" i="8"/>
  <c r="Q657" i="8"/>
  <c r="P657" i="8"/>
  <c r="H657" i="8"/>
  <c r="CQ656" i="8"/>
  <c r="CP656" i="8"/>
  <c r="CO656" i="8"/>
  <c r="CN656" i="8"/>
  <c r="CM656" i="8"/>
  <c r="CL656" i="8"/>
  <c r="CI656" i="8"/>
  <c r="CH656" i="8"/>
  <c r="CG656" i="8"/>
  <c r="CF656" i="8"/>
  <c r="CE656" i="8"/>
  <c r="CD656" i="8"/>
  <c r="CA656" i="8"/>
  <c r="BZ656" i="8"/>
  <c r="BY656" i="8"/>
  <c r="BX656" i="8"/>
  <c r="BV656" i="8"/>
  <c r="BU656" i="8"/>
  <c r="BT656" i="8"/>
  <c r="BS656" i="8"/>
  <c r="BQ656" i="8"/>
  <c r="BP656" i="8"/>
  <c r="BO656" i="8"/>
  <c r="BN656" i="8"/>
  <c r="BL656" i="8"/>
  <c r="BK656" i="8"/>
  <c r="BJ656" i="8"/>
  <c r="BI656" i="8"/>
  <c r="BG656" i="8"/>
  <c r="BF656" i="8"/>
  <c r="BE656" i="8"/>
  <c r="BD656" i="8"/>
  <c r="BB656" i="8"/>
  <c r="BA656" i="8"/>
  <c r="AZ656" i="8"/>
  <c r="AY656" i="8"/>
  <c r="AV656" i="8"/>
  <c r="AU656" i="8"/>
  <c r="AT656" i="8"/>
  <c r="AS656" i="8"/>
  <c r="AR656" i="8"/>
  <c r="AQ656" i="8"/>
  <c r="AM656" i="8"/>
  <c r="AL656" i="8"/>
  <c r="AK656" i="8"/>
  <c r="AJ656" i="8"/>
  <c r="AI656" i="8"/>
  <c r="AH656" i="8"/>
  <c r="AC656" i="8"/>
  <c r="AB656" i="8"/>
  <c r="AA656" i="8"/>
  <c r="Z656" i="8"/>
  <c r="Y656" i="8"/>
  <c r="X656" i="8"/>
  <c r="U656" i="8"/>
  <c r="T656" i="8"/>
  <c r="S656" i="8"/>
  <c r="R656" i="8"/>
  <c r="Q656" i="8"/>
  <c r="P656" i="8"/>
  <c r="H656" i="8"/>
  <c r="CQ655" i="8"/>
  <c r="CP655" i="8"/>
  <c r="CO655" i="8"/>
  <c r="CN655" i="8"/>
  <c r="CM655" i="8"/>
  <c r="CL655" i="8"/>
  <c r="CI655" i="8"/>
  <c r="CH655" i="8"/>
  <c r="CG655" i="8"/>
  <c r="CF655" i="8"/>
  <c r="CE655" i="8"/>
  <c r="CD655" i="8"/>
  <c r="CA655" i="8"/>
  <c r="BZ655" i="8"/>
  <c r="BY655" i="8"/>
  <c r="BX655" i="8"/>
  <c r="BV655" i="8"/>
  <c r="BU655" i="8"/>
  <c r="BT655" i="8"/>
  <c r="BS655" i="8"/>
  <c r="BQ655" i="8"/>
  <c r="BP655" i="8"/>
  <c r="BO655" i="8"/>
  <c r="BN655" i="8"/>
  <c r="BL655" i="8"/>
  <c r="BK655" i="8"/>
  <c r="BJ655" i="8"/>
  <c r="BI655" i="8"/>
  <c r="BG655" i="8"/>
  <c r="BF655" i="8"/>
  <c r="BE655" i="8"/>
  <c r="BD655" i="8"/>
  <c r="BB655" i="8"/>
  <c r="BA655" i="8"/>
  <c r="AZ655" i="8"/>
  <c r="AY655" i="8"/>
  <c r="AV655" i="8"/>
  <c r="AU655" i="8"/>
  <c r="AT655" i="8"/>
  <c r="AS655" i="8"/>
  <c r="AR655" i="8"/>
  <c r="AQ655" i="8"/>
  <c r="AM655" i="8"/>
  <c r="AL655" i="8"/>
  <c r="AK655" i="8"/>
  <c r="AJ655" i="8"/>
  <c r="AI655" i="8"/>
  <c r="AH655" i="8"/>
  <c r="AC655" i="8"/>
  <c r="AB655" i="8"/>
  <c r="AA655" i="8"/>
  <c r="Z655" i="8"/>
  <c r="Y655" i="8"/>
  <c r="X655" i="8"/>
  <c r="U655" i="8"/>
  <c r="T655" i="8"/>
  <c r="S655" i="8"/>
  <c r="R655" i="8"/>
  <c r="Q655" i="8"/>
  <c r="P655" i="8"/>
  <c r="H655" i="8"/>
  <c r="CQ654" i="8"/>
  <c r="CP654" i="8"/>
  <c r="CO654" i="8"/>
  <c r="CN654" i="8"/>
  <c r="CM654" i="8"/>
  <c r="CL654" i="8"/>
  <c r="CI654" i="8"/>
  <c r="CH654" i="8"/>
  <c r="CG654" i="8"/>
  <c r="CF654" i="8"/>
  <c r="CE654" i="8"/>
  <c r="CD654" i="8"/>
  <c r="CA654" i="8"/>
  <c r="BZ654" i="8"/>
  <c r="BY654" i="8"/>
  <c r="BX654" i="8"/>
  <c r="BV654" i="8"/>
  <c r="BU654" i="8"/>
  <c r="BT654" i="8"/>
  <c r="BS654" i="8"/>
  <c r="BQ654" i="8"/>
  <c r="BP654" i="8"/>
  <c r="BO654" i="8"/>
  <c r="BN654" i="8"/>
  <c r="BL654" i="8"/>
  <c r="BK654" i="8"/>
  <c r="BJ654" i="8"/>
  <c r="BI654" i="8"/>
  <c r="BG654" i="8"/>
  <c r="BF654" i="8"/>
  <c r="BE654" i="8"/>
  <c r="BD654" i="8"/>
  <c r="BB654" i="8"/>
  <c r="BA654" i="8"/>
  <c r="AZ654" i="8"/>
  <c r="AY654" i="8"/>
  <c r="AV654" i="8"/>
  <c r="AU654" i="8"/>
  <c r="AT654" i="8"/>
  <c r="AS654" i="8"/>
  <c r="AR654" i="8"/>
  <c r="AQ654" i="8"/>
  <c r="AM654" i="8"/>
  <c r="AL654" i="8"/>
  <c r="AK654" i="8"/>
  <c r="AJ654" i="8"/>
  <c r="AI654" i="8"/>
  <c r="AH654" i="8"/>
  <c r="AC654" i="8"/>
  <c r="AB654" i="8"/>
  <c r="AA654" i="8"/>
  <c r="Z654" i="8"/>
  <c r="Y654" i="8"/>
  <c r="X654" i="8"/>
  <c r="U654" i="8"/>
  <c r="T654" i="8"/>
  <c r="S654" i="8"/>
  <c r="R654" i="8"/>
  <c r="Q654" i="8"/>
  <c r="P654" i="8"/>
  <c r="H654" i="8"/>
  <c r="CQ653" i="8"/>
  <c r="CP653" i="8"/>
  <c r="CO653" i="8"/>
  <c r="CN653" i="8"/>
  <c r="CM653" i="8"/>
  <c r="CL653" i="8"/>
  <c r="CI653" i="8"/>
  <c r="CH653" i="8"/>
  <c r="CG653" i="8"/>
  <c r="CF653" i="8"/>
  <c r="CE653" i="8"/>
  <c r="CD653" i="8"/>
  <c r="CA653" i="8"/>
  <c r="BZ653" i="8"/>
  <c r="BY653" i="8"/>
  <c r="BX653" i="8"/>
  <c r="BV653" i="8"/>
  <c r="BU653" i="8"/>
  <c r="BT653" i="8"/>
  <c r="BS653" i="8"/>
  <c r="BQ653" i="8"/>
  <c r="BP653" i="8"/>
  <c r="BO653" i="8"/>
  <c r="BN653" i="8"/>
  <c r="BL653" i="8"/>
  <c r="BK653" i="8"/>
  <c r="BJ653" i="8"/>
  <c r="BI653" i="8"/>
  <c r="BG653" i="8"/>
  <c r="BF653" i="8"/>
  <c r="BE653" i="8"/>
  <c r="BD653" i="8"/>
  <c r="BB653" i="8"/>
  <c r="BA653" i="8"/>
  <c r="AZ653" i="8"/>
  <c r="AY653" i="8"/>
  <c r="AV653" i="8"/>
  <c r="AU653" i="8"/>
  <c r="AT653" i="8"/>
  <c r="AS653" i="8"/>
  <c r="AR653" i="8"/>
  <c r="AQ653" i="8"/>
  <c r="AM653" i="8"/>
  <c r="AL653" i="8"/>
  <c r="AK653" i="8"/>
  <c r="AJ653" i="8"/>
  <c r="AI653" i="8"/>
  <c r="AH653" i="8"/>
  <c r="AC653" i="8"/>
  <c r="AB653" i="8"/>
  <c r="AA653" i="8"/>
  <c r="Z653" i="8"/>
  <c r="Y653" i="8"/>
  <c r="X653" i="8"/>
  <c r="U653" i="8"/>
  <c r="T653" i="8"/>
  <c r="S653" i="8"/>
  <c r="R653" i="8"/>
  <c r="Q653" i="8"/>
  <c r="P653" i="8"/>
  <c r="H653" i="8"/>
  <c r="CQ652" i="8"/>
  <c r="CP652" i="8"/>
  <c r="CO652" i="8"/>
  <c r="CN652" i="8"/>
  <c r="CM652" i="8"/>
  <c r="CL652" i="8"/>
  <c r="CI652" i="8"/>
  <c r="CH652" i="8"/>
  <c r="CG652" i="8"/>
  <c r="CF652" i="8"/>
  <c r="CE652" i="8"/>
  <c r="CD652" i="8"/>
  <c r="CA652" i="8"/>
  <c r="BZ652" i="8"/>
  <c r="BY652" i="8"/>
  <c r="BX652" i="8"/>
  <c r="BV652" i="8"/>
  <c r="BU652" i="8"/>
  <c r="BT652" i="8"/>
  <c r="BS652" i="8"/>
  <c r="BQ652" i="8"/>
  <c r="BP652" i="8"/>
  <c r="BO652" i="8"/>
  <c r="BN652" i="8"/>
  <c r="BL652" i="8"/>
  <c r="BK652" i="8"/>
  <c r="BJ652" i="8"/>
  <c r="BI652" i="8"/>
  <c r="BG652" i="8"/>
  <c r="BF652" i="8"/>
  <c r="BE652" i="8"/>
  <c r="BD652" i="8"/>
  <c r="BB652" i="8"/>
  <c r="BA652" i="8"/>
  <c r="AZ652" i="8"/>
  <c r="AY652" i="8"/>
  <c r="AV652" i="8"/>
  <c r="AU652" i="8"/>
  <c r="AT652" i="8"/>
  <c r="AS652" i="8"/>
  <c r="AR652" i="8"/>
  <c r="AQ652" i="8"/>
  <c r="AM652" i="8"/>
  <c r="AL652" i="8"/>
  <c r="AK652" i="8"/>
  <c r="AJ652" i="8"/>
  <c r="AI652" i="8"/>
  <c r="AH652" i="8"/>
  <c r="AC652" i="8"/>
  <c r="AB652" i="8"/>
  <c r="AA652" i="8"/>
  <c r="Z652" i="8"/>
  <c r="Y652" i="8"/>
  <c r="X652" i="8"/>
  <c r="U652" i="8"/>
  <c r="T652" i="8"/>
  <c r="S652" i="8"/>
  <c r="R652" i="8"/>
  <c r="Q652" i="8"/>
  <c r="P652" i="8"/>
  <c r="H652" i="8"/>
  <c r="CQ651" i="8"/>
  <c r="CP651" i="8"/>
  <c r="CO651" i="8"/>
  <c r="CN651" i="8"/>
  <c r="CM651" i="8"/>
  <c r="CL651" i="8"/>
  <c r="CI651" i="8"/>
  <c r="CH651" i="8"/>
  <c r="CG651" i="8"/>
  <c r="CF651" i="8"/>
  <c r="CE651" i="8"/>
  <c r="CD651" i="8"/>
  <c r="CA651" i="8"/>
  <c r="BZ651" i="8"/>
  <c r="BY651" i="8"/>
  <c r="BX651" i="8"/>
  <c r="BV651" i="8"/>
  <c r="BU651" i="8"/>
  <c r="BT651" i="8"/>
  <c r="BS651" i="8"/>
  <c r="BQ651" i="8"/>
  <c r="BP651" i="8"/>
  <c r="BO651" i="8"/>
  <c r="BN651" i="8"/>
  <c r="BL651" i="8"/>
  <c r="BK651" i="8"/>
  <c r="BJ651" i="8"/>
  <c r="BI651" i="8"/>
  <c r="BG651" i="8"/>
  <c r="BF651" i="8"/>
  <c r="BE651" i="8"/>
  <c r="BD651" i="8"/>
  <c r="BB651" i="8"/>
  <c r="BA651" i="8"/>
  <c r="AZ651" i="8"/>
  <c r="AY651" i="8"/>
  <c r="AV651" i="8"/>
  <c r="AU651" i="8"/>
  <c r="AT651" i="8"/>
  <c r="AS651" i="8"/>
  <c r="AR651" i="8"/>
  <c r="AQ651" i="8"/>
  <c r="AM651" i="8"/>
  <c r="AL651" i="8"/>
  <c r="AK651" i="8"/>
  <c r="AJ651" i="8"/>
  <c r="AI651" i="8"/>
  <c r="AH651" i="8"/>
  <c r="AC651" i="8"/>
  <c r="AB651" i="8"/>
  <c r="AA651" i="8"/>
  <c r="Z651" i="8"/>
  <c r="Y651" i="8"/>
  <c r="X651" i="8"/>
  <c r="U651" i="8"/>
  <c r="T651" i="8"/>
  <c r="S651" i="8"/>
  <c r="R651" i="8"/>
  <c r="Q651" i="8"/>
  <c r="P651" i="8"/>
  <c r="H651" i="8"/>
  <c r="CQ650" i="8"/>
  <c r="CP650" i="8"/>
  <c r="CO650" i="8"/>
  <c r="CN650" i="8"/>
  <c r="CM650" i="8"/>
  <c r="CL650" i="8"/>
  <c r="CI650" i="8"/>
  <c r="CH650" i="8"/>
  <c r="CG650" i="8"/>
  <c r="CF650" i="8"/>
  <c r="CE650" i="8"/>
  <c r="CD650" i="8"/>
  <c r="CA650" i="8"/>
  <c r="BZ650" i="8"/>
  <c r="BY650" i="8"/>
  <c r="BX650" i="8"/>
  <c r="BV650" i="8"/>
  <c r="BU650" i="8"/>
  <c r="BT650" i="8"/>
  <c r="BS650" i="8"/>
  <c r="BQ650" i="8"/>
  <c r="BP650" i="8"/>
  <c r="BO650" i="8"/>
  <c r="BN650" i="8"/>
  <c r="BL650" i="8"/>
  <c r="BK650" i="8"/>
  <c r="BJ650" i="8"/>
  <c r="BI650" i="8"/>
  <c r="BG650" i="8"/>
  <c r="BF650" i="8"/>
  <c r="BE650" i="8"/>
  <c r="BD650" i="8"/>
  <c r="BB650" i="8"/>
  <c r="BA650" i="8"/>
  <c r="AZ650" i="8"/>
  <c r="AY650" i="8"/>
  <c r="AV650" i="8"/>
  <c r="AU650" i="8"/>
  <c r="AT650" i="8"/>
  <c r="AS650" i="8"/>
  <c r="AR650" i="8"/>
  <c r="AQ650" i="8"/>
  <c r="AM650" i="8"/>
  <c r="AL650" i="8"/>
  <c r="AK650" i="8"/>
  <c r="AJ650" i="8"/>
  <c r="AI650" i="8"/>
  <c r="AH650" i="8"/>
  <c r="AC650" i="8"/>
  <c r="AB650" i="8"/>
  <c r="AA650" i="8"/>
  <c r="Z650" i="8"/>
  <c r="Y650" i="8"/>
  <c r="X650" i="8"/>
  <c r="U650" i="8"/>
  <c r="T650" i="8"/>
  <c r="S650" i="8"/>
  <c r="R650" i="8"/>
  <c r="Q650" i="8"/>
  <c r="P650" i="8"/>
  <c r="H650" i="8"/>
  <c r="CQ649" i="8"/>
  <c r="CP649" i="8"/>
  <c r="CO649" i="8"/>
  <c r="CN649" i="8"/>
  <c r="CM649" i="8"/>
  <c r="CL649" i="8"/>
  <c r="CI649" i="8"/>
  <c r="CH649" i="8"/>
  <c r="CG649" i="8"/>
  <c r="CF649" i="8"/>
  <c r="CE649" i="8"/>
  <c r="CD649" i="8"/>
  <c r="CA649" i="8"/>
  <c r="BZ649" i="8"/>
  <c r="BY649" i="8"/>
  <c r="BX649" i="8"/>
  <c r="BV649" i="8"/>
  <c r="BU649" i="8"/>
  <c r="BT649" i="8"/>
  <c r="BS649" i="8"/>
  <c r="BQ649" i="8"/>
  <c r="BP649" i="8"/>
  <c r="BO649" i="8"/>
  <c r="BN649" i="8"/>
  <c r="BL649" i="8"/>
  <c r="BK649" i="8"/>
  <c r="BJ649" i="8"/>
  <c r="BI649" i="8"/>
  <c r="BG649" i="8"/>
  <c r="BF649" i="8"/>
  <c r="BE649" i="8"/>
  <c r="BD649" i="8"/>
  <c r="BB649" i="8"/>
  <c r="BA649" i="8"/>
  <c r="AZ649" i="8"/>
  <c r="AY649" i="8"/>
  <c r="AV649" i="8"/>
  <c r="AU649" i="8"/>
  <c r="AT649" i="8"/>
  <c r="AS649" i="8"/>
  <c r="AR649" i="8"/>
  <c r="AQ649" i="8"/>
  <c r="AM649" i="8"/>
  <c r="AL649" i="8"/>
  <c r="AK649" i="8"/>
  <c r="AJ649" i="8"/>
  <c r="AI649" i="8"/>
  <c r="AH649" i="8"/>
  <c r="AC649" i="8"/>
  <c r="AB649" i="8"/>
  <c r="AA649" i="8"/>
  <c r="Z649" i="8"/>
  <c r="Y649" i="8"/>
  <c r="X649" i="8"/>
  <c r="U649" i="8"/>
  <c r="T649" i="8"/>
  <c r="S649" i="8"/>
  <c r="R649" i="8"/>
  <c r="Q649" i="8"/>
  <c r="P649" i="8"/>
  <c r="H649" i="8"/>
  <c r="CQ648" i="8"/>
  <c r="CP648" i="8"/>
  <c r="CO648" i="8"/>
  <c r="CN648" i="8"/>
  <c r="CM648" i="8"/>
  <c r="CL648" i="8"/>
  <c r="CI648" i="8"/>
  <c r="CH648" i="8"/>
  <c r="CG648" i="8"/>
  <c r="CF648" i="8"/>
  <c r="CE648" i="8"/>
  <c r="CD648" i="8"/>
  <c r="CA648" i="8"/>
  <c r="BZ648" i="8"/>
  <c r="BY648" i="8"/>
  <c r="BX648" i="8"/>
  <c r="BV648" i="8"/>
  <c r="BU648" i="8"/>
  <c r="BT648" i="8"/>
  <c r="BS648" i="8"/>
  <c r="BQ648" i="8"/>
  <c r="BP648" i="8"/>
  <c r="BO648" i="8"/>
  <c r="BN648" i="8"/>
  <c r="BL648" i="8"/>
  <c r="BK648" i="8"/>
  <c r="BJ648" i="8"/>
  <c r="BI648" i="8"/>
  <c r="BG648" i="8"/>
  <c r="BF648" i="8"/>
  <c r="BE648" i="8"/>
  <c r="BD648" i="8"/>
  <c r="BB648" i="8"/>
  <c r="BA648" i="8"/>
  <c r="AZ648" i="8"/>
  <c r="AY648" i="8"/>
  <c r="AV648" i="8"/>
  <c r="AU648" i="8"/>
  <c r="AT648" i="8"/>
  <c r="AS648" i="8"/>
  <c r="AR648" i="8"/>
  <c r="AQ648" i="8"/>
  <c r="AM648" i="8"/>
  <c r="AL648" i="8"/>
  <c r="AK648" i="8"/>
  <c r="AJ648" i="8"/>
  <c r="AI648" i="8"/>
  <c r="AH648" i="8"/>
  <c r="AC648" i="8"/>
  <c r="AB648" i="8"/>
  <c r="AA648" i="8"/>
  <c r="Z648" i="8"/>
  <c r="Y648" i="8"/>
  <c r="X648" i="8"/>
  <c r="U648" i="8"/>
  <c r="T648" i="8"/>
  <c r="S648" i="8"/>
  <c r="R648" i="8"/>
  <c r="Q648" i="8"/>
  <c r="P648" i="8"/>
  <c r="H648" i="8"/>
  <c r="CQ647" i="8"/>
  <c r="CP647" i="8"/>
  <c r="CO647" i="8"/>
  <c r="CN647" i="8"/>
  <c r="CM647" i="8"/>
  <c r="CL647" i="8"/>
  <c r="CI647" i="8"/>
  <c r="CH647" i="8"/>
  <c r="CG647" i="8"/>
  <c r="CF647" i="8"/>
  <c r="CE647" i="8"/>
  <c r="CD647" i="8"/>
  <c r="CA647" i="8"/>
  <c r="BZ647" i="8"/>
  <c r="BY647" i="8"/>
  <c r="BX647" i="8"/>
  <c r="BV647" i="8"/>
  <c r="BU647" i="8"/>
  <c r="BT647" i="8"/>
  <c r="BS647" i="8"/>
  <c r="BQ647" i="8"/>
  <c r="BP647" i="8"/>
  <c r="BO647" i="8"/>
  <c r="BN647" i="8"/>
  <c r="BL647" i="8"/>
  <c r="BK647" i="8"/>
  <c r="BJ647" i="8"/>
  <c r="BI647" i="8"/>
  <c r="BG647" i="8"/>
  <c r="BF647" i="8"/>
  <c r="BE647" i="8"/>
  <c r="BD647" i="8"/>
  <c r="BB647" i="8"/>
  <c r="BA647" i="8"/>
  <c r="AZ647" i="8"/>
  <c r="AY647" i="8"/>
  <c r="AV647" i="8"/>
  <c r="AU647" i="8"/>
  <c r="AT647" i="8"/>
  <c r="AS647" i="8"/>
  <c r="AR647" i="8"/>
  <c r="AQ647" i="8"/>
  <c r="AM647" i="8"/>
  <c r="AL647" i="8"/>
  <c r="AK647" i="8"/>
  <c r="AJ647" i="8"/>
  <c r="AI647" i="8"/>
  <c r="AH647" i="8"/>
  <c r="AC647" i="8"/>
  <c r="AB647" i="8"/>
  <c r="AA647" i="8"/>
  <c r="Z647" i="8"/>
  <c r="Y647" i="8"/>
  <c r="X647" i="8"/>
  <c r="U647" i="8"/>
  <c r="T647" i="8"/>
  <c r="S647" i="8"/>
  <c r="R647" i="8"/>
  <c r="Q647" i="8"/>
  <c r="P647" i="8"/>
  <c r="H647" i="8"/>
  <c r="CQ646" i="8"/>
  <c r="CP646" i="8"/>
  <c r="CO646" i="8"/>
  <c r="CN646" i="8"/>
  <c r="CM646" i="8"/>
  <c r="CL646" i="8"/>
  <c r="CI646" i="8"/>
  <c r="CH646" i="8"/>
  <c r="CG646" i="8"/>
  <c r="CF646" i="8"/>
  <c r="CE646" i="8"/>
  <c r="CD646" i="8"/>
  <c r="CA646" i="8"/>
  <c r="BZ646" i="8"/>
  <c r="BY646" i="8"/>
  <c r="BX646" i="8"/>
  <c r="BV646" i="8"/>
  <c r="BU646" i="8"/>
  <c r="BT646" i="8"/>
  <c r="BS646" i="8"/>
  <c r="BQ646" i="8"/>
  <c r="BP646" i="8"/>
  <c r="BO646" i="8"/>
  <c r="BN646" i="8"/>
  <c r="BL646" i="8"/>
  <c r="BK646" i="8"/>
  <c r="BJ646" i="8"/>
  <c r="BI646" i="8"/>
  <c r="BG646" i="8"/>
  <c r="BF646" i="8"/>
  <c r="BE646" i="8"/>
  <c r="BD646" i="8"/>
  <c r="BB646" i="8"/>
  <c r="BA646" i="8"/>
  <c r="AZ646" i="8"/>
  <c r="AY646" i="8"/>
  <c r="AV646" i="8"/>
  <c r="AU646" i="8"/>
  <c r="AT646" i="8"/>
  <c r="AS646" i="8"/>
  <c r="AR646" i="8"/>
  <c r="AQ646" i="8"/>
  <c r="AM646" i="8"/>
  <c r="AL646" i="8"/>
  <c r="AK646" i="8"/>
  <c r="AJ646" i="8"/>
  <c r="AI646" i="8"/>
  <c r="AH646" i="8"/>
  <c r="AC646" i="8"/>
  <c r="AB646" i="8"/>
  <c r="AA646" i="8"/>
  <c r="Z646" i="8"/>
  <c r="Y646" i="8"/>
  <c r="X646" i="8"/>
  <c r="U646" i="8"/>
  <c r="T646" i="8"/>
  <c r="S646" i="8"/>
  <c r="R646" i="8"/>
  <c r="Q646" i="8"/>
  <c r="P646" i="8"/>
  <c r="H646" i="8"/>
  <c r="CQ645" i="8"/>
  <c r="CP645" i="8"/>
  <c r="CO645" i="8"/>
  <c r="CN645" i="8"/>
  <c r="CM645" i="8"/>
  <c r="CL645" i="8"/>
  <c r="CI645" i="8"/>
  <c r="CH645" i="8"/>
  <c r="CG645" i="8"/>
  <c r="CF645" i="8"/>
  <c r="CE645" i="8"/>
  <c r="CD645" i="8"/>
  <c r="CA645" i="8"/>
  <c r="BZ645" i="8"/>
  <c r="BY645" i="8"/>
  <c r="BX645" i="8"/>
  <c r="BV645" i="8"/>
  <c r="BU645" i="8"/>
  <c r="BT645" i="8"/>
  <c r="BS645" i="8"/>
  <c r="BQ645" i="8"/>
  <c r="BP645" i="8"/>
  <c r="BO645" i="8"/>
  <c r="BN645" i="8"/>
  <c r="BL645" i="8"/>
  <c r="BK645" i="8"/>
  <c r="BJ645" i="8"/>
  <c r="BI645" i="8"/>
  <c r="BG645" i="8"/>
  <c r="BF645" i="8"/>
  <c r="BE645" i="8"/>
  <c r="BD645" i="8"/>
  <c r="BB645" i="8"/>
  <c r="BA645" i="8"/>
  <c r="AZ645" i="8"/>
  <c r="AY645" i="8"/>
  <c r="AV645" i="8"/>
  <c r="AU645" i="8"/>
  <c r="AT645" i="8"/>
  <c r="AS645" i="8"/>
  <c r="AR645" i="8"/>
  <c r="AQ645" i="8"/>
  <c r="AM645" i="8"/>
  <c r="AL645" i="8"/>
  <c r="AK645" i="8"/>
  <c r="AJ645" i="8"/>
  <c r="AI645" i="8"/>
  <c r="AH645" i="8"/>
  <c r="AC645" i="8"/>
  <c r="AB645" i="8"/>
  <c r="AA645" i="8"/>
  <c r="Z645" i="8"/>
  <c r="Y645" i="8"/>
  <c r="X645" i="8"/>
  <c r="U645" i="8"/>
  <c r="T645" i="8"/>
  <c r="S645" i="8"/>
  <c r="R645" i="8"/>
  <c r="Q645" i="8"/>
  <c r="P645" i="8"/>
  <c r="H645" i="8"/>
  <c r="CQ644" i="8"/>
  <c r="CP644" i="8"/>
  <c r="CO644" i="8"/>
  <c r="CN644" i="8"/>
  <c r="CM644" i="8"/>
  <c r="CL644" i="8"/>
  <c r="CI644" i="8"/>
  <c r="CH644" i="8"/>
  <c r="CG644" i="8"/>
  <c r="CF644" i="8"/>
  <c r="CE644" i="8"/>
  <c r="CD644" i="8"/>
  <c r="CA644" i="8"/>
  <c r="BZ644" i="8"/>
  <c r="BY644" i="8"/>
  <c r="BX644" i="8"/>
  <c r="BV644" i="8"/>
  <c r="BU644" i="8"/>
  <c r="BT644" i="8"/>
  <c r="BS644" i="8"/>
  <c r="BQ644" i="8"/>
  <c r="BP644" i="8"/>
  <c r="BO644" i="8"/>
  <c r="BN644" i="8"/>
  <c r="BL644" i="8"/>
  <c r="BK644" i="8"/>
  <c r="BJ644" i="8"/>
  <c r="BI644" i="8"/>
  <c r="BG644" i="8"/>
  <c r="BF644" i="8"/>
  <c r="BE644" i="8"/>
  <c r="BD644" i="8"/>
  <c r="BB644" i="8"/>
  <c r="BA644" i="8"/>
  <c r="AZ644" i="8"/>
  <c r="AY644" i="8"/>
  <c r="AV644" i="8"/>
  <c r="AU644" i="8"/>
  <c r="AT644" i="8"/>
  <c r="AS644" i="8"/>
  <c r="AR644" i="8"/>
  <c r="AQ644" i="8"/>
  <c r="AM644" i="8"/>
  <c r="AL644" i="8"/>
  <c r="AK644" i="8"/>
  <c r="AJ644" i="8"/>
  <c r="AI644" i="8"/>
  <c r="AH644" i="8"/>
  <c r="AC644" i="8"/>
  <c r="AB644" i="8"/>
  <c r="AA644" i="8"/>
  <c r="Z644" i="8"/>
  <c r="Y644" i="8"/>
  <c r="X644" i="8"/>
  <c r="U644" i="8"/>
  <c r="T644" i="8"/>
  <c r="S644" i="8"/>
  <c r="R644" i="8"/>
  <c r="Q644" i="8"/>
  <c r="P644" i="8"/>
  <c r="H644" i="8"/>
  <c r="CQ643" i="8"/>
  <c r="CP643" i="8"/>
  <c r="CO643" i="8"/>
  <c r="CN643" i="8"/>
  <c r="CM643" i="8"/>
  <c r="CL643" i="8"/>
  <c r="CI643" i="8"/>
  <c r="CH643" i="8"/>
  <c r="CG643" i="8"/>
  <c r="CF643" i="8"/>
  <c r="CE643" i="8"/>
  <c r="CD643" i="8"/>
  <c r="CA643" i="8"/>
  <c r="BZ643" i="8"/>
  <c r="BY643" i="8"/>
  <c r="BX643" i="8"/>
  <c r="BV643" i="8"/>
  <c r="BU643" i="8"/>
  <c r="BT643" i="8"/>
  <c r="BS643" i="8"/>
  <c r="BQ643" i="8"/>
  <c r="BP643" i="8"/>
  <c r="BO643" i="8"/>
  <c r="BN643" i="8"/>
  <c r="BL643" i="8"/>
  <c r="BK643" i="8"/>
  <c r="BJ643" i="8"/>
  <c r="BI643" i="8"/>
  <c r="BG643" i="8"/>
  <c r="BF643" i="8"/>
  <c r="BE643" i="8"/>
  <c r="BD643" i="8"/>
  <c r="BB643" i="8"/>
  <c r="BA643" i="8"/>
  <c r="AZ643" i="8"/>
  <c r="AY643" i="8"/>
  <c r="AV643" i="8"/>
  <c r="AU643" i="8"/>
  <c r="AT643" i="8"/>
  <c r="AS643" i="8"/>
  <c r="AR643" i="8"/>
  <c r="AQ643" i="8"/>
  <c r="AM643" i="8"/>
  <c r="AL643" i="8"/>
  <c r="AK643" i="8"/>
  <c r="AJ643" i="8"/>
  <c r="AI643" i="8"/>
  <c r="AH643" i="8"/>
  <c r="AC643" i="8"/>
  <c r="AB643" i="8"/>
  <c r="AA643" i="8"/>
  <c r="Z643" i="8"/>
  <c r="Y643" i="8"/>
  <c r="X643" i="8"/>
  <c r="U643" i="8"/>
  <c r="T643" i="8"/>
  <c r="S643" i="8"/>
  <c r="R643" i="8"/>
  <c r="Q643" i="8"/>
  <c r="P643" i="8"/>
  <c r="H643" i="8"/>
  <c r="CQ642" i="8"/>
  <c r="CP642" i="8"/>
  <c r="CO642" i="8"/>
  <c r="CN642" i="8"/>
  <c r="CM642" i="8"/>
  <c r="CL642" i="8"/>
  <c r="CI642" i="8"/>
  <c r="CH642" i="8"/>
  <c r="CG642" i="8"/>
  <c r="CF642" i="8"/>
  <c r="CE642" i="8"/>
  <c r="CD642" i="8"/>
  <c r="CA642" i="8"/>
  <c r="BZ642" i="8"/>
  <c r="BY642" i="8"/>
  <c r="BX642" i="8"/>
  <c r="BV642" i="8"/>
  <c r="BU642" i="8"/>
  <c r="BT642" i="8"/>
  <c r="BS642" i="8"/>
  <c r="BQ642" i="8"/>
  <c r="BP642" i="8"/>
  <c r="BO642" i="8"/>
  <c r="BN642" i="8"/>
  <c r="BL642" i="8"/>
  <c r="BK642" i="8"/>
  <c r="BJ642" i="8"/>
  <c r="BI642" i="8"/>
  <c r="BG642" i="8"/>
  <c r="BF642" i="8"/>
  <c r="BE642" i="8"/>
  <c r="BD642" i="8"/>
  <c r="BB642" i="8"/>
  <c r="BA642" i="8"/>
  <c r="AZ642" i="8"/>
  <c r="AY642" i="8"/>
  <c r="AV642" i="8"/>
  <c r="AU642" i="8"/>
  <c r="AT642" i="8"/>
  <c r="AS642" i="8"/>
  <c r="AR642" i="8"/>
  <c r="AQ642" i="8"/>
  <c r="AM642" i="8"/>
  <c r="AL642" i="8"/>
  <c r="AK642" i="8"/>
  <c r="AJ642" i="8"/>
  <c r="AI642" i="8"/>
  <c r="AH642" i="8"/>
  <c r="AC642" i="8"/>
  <c r="AB642" i="8"/>
  <c r="AA642" i="8"/>
  <c r="Z642" i="8"/>
  <c r="Y642" i="8"/>
  <c r="X642" i="8"/>
  <c r="U642" i="8"/>
  <c r="T642" i="8"/>
  <c r="S642" i="8"/>
  <c r="R642" i="8"/>
  <c r="Q642" i="8"/>
  <c r="P642" i="8"/>
  <c r="H642" i="8"/>
  <c r="CQ641" i="8"/>
  <c r="CP641" i="8"/>
  <c r="CO641" i="8"/>
  <c r="CN641" i="8"/>
  <c r="CM641" i="8"/>
  <c r="CL641" i="8"/>
  <c r="CI641" i="8"/>
  <c r="CH641" i="8"/>
  <c r="CG641" i="8"/>
  <c r="CF641" i="8"/>
  <c r="CE641" i="8"/>
  <c r="CD641" i="8"/>
  <c r="CA641" i="8"/>
  <c r="BZ641" i="8"/>
  <c r="BY641" i="8"/>
  <c r="BX641" i="8"/>
  <c r="BV641" i="8"/>
  <c r="BU641" i="8"/>
  <c r="BT641" i="8"/>
  <c r="BS641" i="8"/>
  <c r="BQ641" i="8"/>
  <c r="BP641" i="8"/>
  <c r="BO641" i="8"/>
  <c r="BN641" i="8"/>
  <c r="BL641" i="8"/>
  <c r="BK641" i="8"/>
  <c r="BJ641" i="8"/>
  <c r="BI641" i="8"/>
  <c r="BG641" i="8"/>
  <c r="BF641" i="8"/>
  <c r="BE641" i="8"/>
  <c r="BD641" i="8"/>
  <c r="BB641" i="8"/>
  <c r="BA641" i="8"/>
  <c r="AZ641" i="8"/>
  <c r="AY641" i="8"/>
  <c r="AV641" i="8"/>
  <c r="AU641" i="8"/>
  <c r="AT641" i="8"/>
  <c r="AS641" i="8"/>
  <c r="AR641" i="8"/>
  <c r="AQ641" i="8"/>
  <c r="AM641" i="8"/>
  <c r="AL641" i="8"/>
  <c r="AK641" i="8"/>
  <c r="AJ641" i="8"/>
  <c r="AI641" i="8"/>
  <c r="AH641" i="8"/>
  <c r="AC641" i="8"/>
  <c r="AB641" i="8"/>
  <c r="AA641" i="8"/>
  <c r="Z641" i="8"/>
  <c r="Y641" i="8"/>
  <c r="X641" i="8"/>
  <c r="U641" i="8"/>
  <c r="T641" i="8"/>
  <c r="S641" i="8"/>
  <c r="R641" i="8"/>
  <c r="Q641" i="8"/>
  <c r="P641" i="8"/>
  <c r="H641" i="8"/>
  <c r="CQ640" i="8"/>
  <c r="CP640" i="8"/>
  <c r="CO640" i="8"/>
  <c r="CN640" i="8"/>
  <c r="CM640" i="8"/>
  <c r="CL640" i="8"/>
  <c r="CI640" i="8"/>
  <c r="CH640" i="8"/>
  <c r="CG640" i="8"/>
  <c r="CF640" i="8"/>
  <c r="CE640" i="8"/>
  <c r="CD640" i="8"/>
  <c r="CA640" i="8"/>
  <c r="BZ640" i="8"/>
  <c r="BY640" i="8"/>
  <c r="BX640" i="8"/>
  <c r="BV640" i="8"/>
  <c r="BU640" i="8"/>
  <c r="BT640" i="8"/>
  <c r="BS640" i="8"/>
  <c r="BQ640" i="8"/>
  <c r="BP640" i="8"/>
  <c r="BO640" i="8"/>
  <c r="BN640" i="8"/>
  <c r="BL640" i="8"/>
  <c r="BK640" i="8"/>
  <c r="BJ640" i="8"/>
  <c r="BI640" i="8"/>
  <c r="BG640" i="8"/>
  <c r="BF640" i="8"/>
  <c r="BE640" i="8"/>
  <c r="BD640" i="8"/>
  <c r="BB640" i="8"/>
  <c r="BA640" i="8"/>
  <c r="AZ640" i="8"/>
  <c r="AY640" i="8"/>
  <c r="AV640" i="8"/>
  <c r="AU640" i="8"/>
  <c r="AT640" i="8"/>
  <c r="AS640" i="8"/>
  <c r="AR640" i="8"/>
  <c r="AQ640" i="8"/>
  <c r="AM640" i="8"/>
  <c r="AL640" i="8"/>
  <c r="AK640" i="8"/>
  <c r="AJ640" i="8"/>
  <c r="AI640" i="8"/>
  <c r="AH640" i="8"/>
  <c r="AC640" i="8"/>
  <c r="AB640" i="8"/>
  <c r="AA640" i="8"/>
  <c r="Z640" i="8"/>
  <c r="Y640" i="8"/>
  <c r="X640" i="8"/>
  <c r="U640" i="8"/>
  <c r="T640" i="8"/>
  <c r="S640" i="8"/>
  <c r="R640" i="8"/>
  <c r="Q640" i="8"/>
  <c r="P640" i="8"/>
  <c r="H640" i="8"/>
  <c r="CQ639" i="8"/>
  <c r="CP639" i="8"/>
  <c r="CO639" i="8"/>
  <c r="CN639" i="8"/>
  <c r="CM639" i="8"/>
  <c r="CL639" i="8"/>
  <c r="CI639" i="8"/>
  <c r="CH639" i="8"/>
  <c r="CG639" i="8"/>
  <c r="CF639" i="8"/>
  <c r="CE639" i="8"/>
  <c r="CD639" i="8"/>
  <c r="CA639" i="8"/>
  <c r="BZ639" i="8"/>
  <c r="BY639" i="8"/>
  <c r="BX639" i="8"/>
  <c r="BV639" i="8"/>
  <c r="BU639" i="8"/>
  <c r="BT639" i="8"/>
  <c r="BS639" i="8"/>
  <c r="BQ639" i="8"/>
  <c r="BP639" i="8"/>
  <c r="BO639" i="8"/>
  <c r="BN639" i="8"/>
  <c r="BL639" i="8"/>
  <c r="BK639" i="8"/>
  <c r="BJ639" i="8"/>
  <c r="BI639" i="8"/>
  <c r="BG639" i="8"/>
  <c r="BF639" i="8"/>
  <c r="BE639" i="8"/>
  <c r="BD639" i="8"/>
  <c r="BB639" i="8"/>
  <c r="BA639" i="8"/>
  <c r="AZ639" i="8"/>
  <c r="AY639" i="8"/>
  <c r="AV639" i="8"/>
  <c r="AU639" i="8"/>
  <c r="AT639" i="8"/>
  <c r="AS639" i="8"/>
  <c r="AR639" i="8"/>
  <c r="AQ639" i="8"/>
  <c r="AM639" i="8"/>
  <c r="AL639" i="8"/>
  <c r="AK639" i="8"/>
  <c r="AJ639" i="8"/>
  <c r="AI639" i="8"/>
  <c r="AH639" i="8"/>
  <c r="AC639" i="8"/>
  <c r="AB639" i="8"/>
  <c r="AA639" i="8"/>
  <c r="Z639" i="8"/>
  <c r="Y639" i="8"/>
  <c r="X639" i="8"/>
  <c r="U639" i="8"/>
  <c r="T639" i="8"/>
  <c r="S639" i="8"/>
  <c r="R639" i="8"/>
  <c r="Q639" i="8"/>
  <c r="P639" i="8"/>
  <c r="H639" i="8"/>
  <c r="CQ638" i="8"/>
  <c r="CP638" i="8"/>
  <c r="CO638" i="8"/>
  <c r="CN638" i="8"/>
  <c r="CM638" i="8"/>
  <c r="CL638" i="8"/>
  <c r="CI638" i="8"/>
  <c r="CH638" i="8"/>
  <c r="CG638" i="8"/>
  <c r="CF638" i="8"/>
  <c r="CE638" i="8"/>
  <c r="CD638" i="8"/>
  <c r="CA638" i="8"/>
  <c r="BZ638" i="8"/>
  <c r="BY638" i="8"/>
  <c r="BX638" i="8"/>
  <c r="BV638" i="8"/>
  <c r="BU638" i="8"/>
  <c r="BT638" i="8"/>
  <c r="BS638" i="8"/>
  <c r="BQ638" i="8"/>
  <c r="BP638" i="8"/>
  <c r="BO638" i="8"/>
  <c r="BN638" i="8"/>
  <c r="BL638" i="8"/>
  <c r="BK638" i="8"/>
  <c r="BJ638" i="8"/>
  <c r="BI638" i="8"/>
  <c r="BG638" i="8"/>
  <c r="BF638" i="8"/>
  <c r="BE638" i="8"/>
  <c r="BD638" i="8"/>
  <c r="BB638" i="8"/>
  <c r="BA638" i="8"/>
  <c r="AZ638" i="8"/>
  <c r="AY638" i="8"/>
  <c r="AV638" i="8"/>
  <c r="AU638" i="8"/>
  <c r="AT638" i="8"/>
  <c r="AS638" i="8"/>
  <c r="AR638" i="8"/>
  <c r="AQ638" i="8"/>
  <c r="AM638" i="8"/>
  <c r="AL638" i="8"/>
  <c r="AK638" i="8"/>
  <c r="AJ638" i="8"/>
  <c r="AI638" i="8"/>
  <c r="AH638" i="8"/>
  <c r="AC638" i="8"/>
  <c r="AB638" i="8"/>
  <c r="AA638" i="8"/>
  <c r="Z638" i="8"/>
  <c r="Y638" i="8"/>
  <c r="X638" i="8"/>
  <c r="U638" i="8"/>
  <c r="T638" i="8"/>
  <c r="S638" i="8"/>
  <c r="R638" i="8"/>
  <c r="Q638" i="8"/>
  <c r="P638" i="8"/>
  <c r="H638" i="8"/>
  <c r="CQ637" i="8"/>
  <c r="CP637" i="8"/>
  <c r="CO637" i="8"/>
  <c r="CN637" i="8"/>
  <c r="CM637" i="8"/>
  <c r="CL637" i="8"/>
  <c r="CI637" i="8"/>
  <c r="CH637" i="8"/>
  <c r="CG637" i="8"/>
  <c r="CF637" i="8"/>
  <c r="CE637" i="8"/>
  <c r="CD637" i="8"/>
  <c r="CA637" i="8"/>
  <c r="BZ637" i="8"/>
  <c r="BY637" i="8"/>
  <c r="BX637" i="8"/>
  <c r="BV637" i="8"/>
  <c r="BU637" i="8"/>
  <c r="BT637" i="8"/>
  <c r="BS637" i="8"/>
  <c r="BQ637" i="8"/>
  <c r="BP637" i="8"/>
  <c r="BO637" i="8"/>
  <c r="BN637" i="8"/>
  <c r="BL637" i="8"/>
  <c r="BK637" i="8"/>
  <c r="BJ637" i="8"/>
  <c r="BI637" i="8"/>
  <c r="BG637" i="8"/>
  <c r="BF637" i="8"/>
  <c r="BE637" i="8"/>
  <c r="BD637" i="8"/>
  <c r="BB637" i="8"/>
  <c r="BA637" i="8"/>
  <c r="AZ637" i="8"/>
  <c r="AY637" i="8"/>
  <c r="AV637" i="8"/>
  <c r="AU637" i="8"/>
  <c r="AT637" i="8"/>
  <c r="AS637" i="8"/>
  <c r="AR637" i="8"/>
  <c r="AQ637" i="8"/>
  <c r="AM637" i="8"/>
  <c r="AL637" i="8"/>
  <c r="AK637" i="8"/>
  <c r="AJ637" i="8"/>
  <c r="AI637" i="8"/>
  <c r="AH637" i="8"/>
  <c r="AC637" i="8"/>
  <c r="AB637" i="8"/>
  <c r="AA637" i="8"/>
  <c r="Z637" i="8"/>
  <c r="Y637" i="8"/>
  <c r="X637" i="8"/>
  <c r="U637" i="8"/>
  <c r="T637" i="8"/>
  <c r="S637" i="8"/>
  <c r="R637" i="8"/>
  <c r="Q637" i="8"/>
  <c r="P637" i="8"/>
  <c r="H637" i="8"/>
  <c r="CQ636" i="8"/>
  <c r="CP636" i="8"/>
  <c r="CO636" i="8"/>
  <c r="CN636" i="8"/>
  <c r="CM636" i="8"/>
  <c r="CL636" i="8"/>
  <c r="CI636" i="8"/>
  <c r="CH636" i="8"/>
  <c r="CG636" i="8"/>
  <c r="CF636" i="8"/>
  <c r="CE636" i="8"/>
  <c r="CD636" i="8"/>
  <c r="CA636" i="8"/>
  <c r="BZ636" i="8"/>
  <c r="BY636" i="8"/>
  <c r="BX636" i="8"/>
  <c r="BV636" i="8"/>
  <c r="BU636" i="8"/>
  <c r="BT636" i="8"/>
  <c r="BS636" i="8"/>
  <c r="BQ636" i="8"/>
  <c r="BP636" i="8"/>
  <c r="BO636" i="8"/>
  <c r="BN636" i="8"/>
  <c r="BL636" i="8"/>
  <c r="BK636" i="8"/>
  <c r="BJ636" i="8"/>
  <c r="BI636" i="8"/>
  <c r="BG636" i="8"/>
  <c r="BF636" i="8"/>
  <c r="BE636" i="8"/>
  <c r="BD636" i="8"/>
  <c r="BB636" i="8"/>
  <c r="BA636" i="8"/>
  <c r="AZ636" i="8"/>
  <c r="AY636" i="8"/>
  <c r="AV636" i="8"/>
  <c r="AU636" i="8"/>
  <c r="AT636" i="8"/>
  <c r="AS636" i="8"/>
  <c r="AR636" i="8"/>
  <c r="AQ636" i="8"/>
  <c r="AM636" i="8"/>
  <c r="AL636" i="8"/>
  <c r="AK636" i="8"/>
  <c r="AJ636" i="8"/>
  <c r="AI636" i="8"/>
  <c r="AH636" i="8"/>
  <c r="AC636" i="8"/>
  <c r="AB636" i="8"/>
  <c r="AA636" i="8"/>
  <c r="Z636" i="8"/>
  <c r="Y636" i="8"/>
  <c r="X636" i="8"/>
  <c r="U636" i="8"/>
  <c r="T636" i="8"/>
  <c r="S636" i="8"/>
  <c r="R636" i="8"/>
  <c r="Q636" i="8"/>
  <c r="P636" i="8"/>
  <c r="H636" i="8"/>
  <c r="CQ635" i="8"/>
  <c r="CP635" i="8"/>
  <c r="CO635" i="8"/>
  <c r="CN635" i="8"/>
  <c r="CM635" i="8"/>
  <c r="CL635" i="8"/>
  <c r="CI635" i="8"/>
  <c r="CH635" i="8"/>
  <c r="CG635" i="8"/>
  <c r="CF635" i="8"/>
  <c r="CE635" i="8"/>
  <c r="CD635" i="8"/>
  <c r="CA635" i="8"/>
  <c r="BZ635" i="8"/>
  <c r="BY635" i="8"/>
  <c r="BX635" i="8"/>
  <c r="BV635" i="8"/>
  <c r="BU635" i="8"/>
  <c r="BT635" i="8"/>
  <c r="BS635" i="8"/>
  <c r="BQ635" i="8"/>
  <c r="BP635" i="8"/>
  <c r="BO635" i="8"/>
  <c r="BN635" i="8"/>
  <c r="BL635" i="8"/>
  <c r="BK635" i="8"/>
  <c r="BJ635" i="8"/>
  <c r="BI635" i="8"/>
  <c r="BG635" i="8"/>
  <c r="BF635" i="8"/>
  <c r="BE635" i="8"/>
  <c r="BD635" i="8"/>
  <c r="BB635" i="8"/>
  <c r="BA635" i="8"/>
  <c r="AZ635" i="8"/>
  <c r="AY635" i="8"/>
  <c r="AV635" i="8"/>
  <c r="AU635" i="8"/>
  <c r="AT635" i="8"/>
  <c r="AS635" i="8"/>
  <c r="AR635" i="8"/>
  <c r="AQ635" i="8"/>
  <c r="AM635" i="8"/>
  <c r="AL635" i="8"/>
  <c r="AK635" i="8"/>
  <c r="AJ635" i="8"/>
  <c r="AI635" i="8"/>
  <c r="AH635" i="8"/>
  <c r="AC635" i="8"/>
  <c r="AB635" i="8"/>
  <c r="AA635" i="8"/>
  <c r="Z635" i="8"/>
  <c r="Y635" i="8"/>
  <c r="X635" i="8"/>
  <c r="U635" i="8"/>
  <c r="T635" i="8"/>
  <c r="S635" i="8"/>
  <c r="R635" i="8"/>
  <c r="Q635" i="8"/>
  <c r="P635" i="8"/>
  <c r="H635" i="8"/>
  <c r="CQ634" i="8"/>
  <c r="CP634" i="8"/>
  <c r="CO634" i="8"/>
  <c r="CN634" i="8"/>
  <c r="CM634" i="8"/>
  <c r="CL634" i="8"/>
  <c r="CI634" i="8"/>
  <c r="CH634" i="8"/>
  <c r="CG634" i="8"/>
  <c r="CF634" i="8"/>
  <c r="CE634" i="8"/>
  <c r="CD634" i="8"/>
  <c r="CA634" i="8"/>
  <c r="BZ634" i="8"/>
  <c r="BY634" i="8"/>
  <c r="BX634" i="8"/>
  <c r="BV634" i="8"/>
  <c r="BU634" i="8"/>
  <c r="BT634" i="8"/>
  <c r="BS634" i="8"/>
  <c r="BQ634" i="8"/>
  <c r="BP634" i="8"/>
  <c r="BO634" i="8"/>
  <c r="BN634" i="8"/>
  <c r="BL634" i="8"/>
  <c r="BK634" i="8"/>
  <c r="BJ634" i="8"/>
  <c r="BI634" i="8"/>
  <c r="BG634" i="8"/>
  <c r="BF634" i="8"/>
  <c r="BE634" i="8"/>
  <c r="BD634" i="8"/>
  <c r="BB634" i="8"/>
  <c r="BA634" i="8"/>
  <c r="AZ634" i="8"/>
  <c r="AY634" i="8"/>
  <c r="AV634" i="8"/>
  <c r="AU634" i="8"/>
  <c r="AT634" i="8"/>
  <c r="AS634" i="8"/>
  <c r="AR634" i="8"/>
  <c r="AQ634" i="8"/>
  <c r="AM634" i="8"/>
  <c r="AL634" i="8"/>
  <c r="AK634" i="8"/>
  <c r="AJ634" i="8"/>
  <c r="AI634" i="8"/>
  <c r="AH634" i="8"/>
  <c r="AC634" i="8"/>
  <c r="AB634" i="8"/>
  <c r="AA634" i="8"/>
  <c r="Z634" i="8"/>
  <c r="Y634" i="8"/>
  <c r="X634" i="8"/>
  <c r="U634" i="8"/>
  <c r="T634" i="8"/>
  <c r="S634" i="8"/>
  <c r="R634" i="8"/>
  <c r="Q634" i="8"/>
  <c r="P634" i="8"/>
  <c r="H634" i="8"/>
  <c r="CQ633" i="8"/>
  <c r="CP633" i="8"/>
  <c r="CO633" i="8"/>
  <c r="CN633" i="8"/>
  <c r="CM633" i="8"/>
  <c r="CL633" i="8"/>
  <c r="CI633" i="8"/>
  <c r="CH633" i="8"/>
  <c r="CG633" i="8"/>
  <c r="CF633" i="8"/>
  <c r="CE633" i="8"/>
  <c r="CD633" i="8"/>
  <c r="CA633" i="8"/>
  <c r="BZ633" i="8"/>
  <c r="BY633" i="8"/>
  <c r="BX633" i="8"/>
  <c r="BV633" i="8"/>
  <c r="BU633" i="8"/>
  <c r="BT633" i="8"/>
  <c r="BS633" i="8"/>
  <c r="BQ633" i="8"/>
  <c r="BP633" i="8"/>
  <c r="BO633" i="8"/>
  <c r="BN633" i="8"/>
  <c r="BL633" i="8"/>
  <c r="BK633" i="8"/>
  <c r="BJ633" i="8"/>
  <c r="BI633" i="8"/>
  <c r="BG633" i="8"/>
  <c r="BF633" i="8"/>
  <c r="BE633" i="8"/>
  <c r="BD633" i="8"/>
  <c r="BB633" i="8"/>
  <c r="BA633" i="8"/>
  <c r="AZ633" i="8"/>
  <c r="AY633" i="8"/>
  <c r="AV633" i="8"/>
  <c r="AU633" i="8"/>
  <c r="AT633" i="8"/>
  <c r="AS633" i="8"/>
  <c r="AR633" i="8"/>
  <c r="AQ633" i="8"/>
  <c r="AM633" i="8"/>
  <c r="AL633" i="8"/>
  <c r="AK633" i="8"/>
  <c r="AJ633" i="8"/>
  <c r="AI633" i="8"/>
  <c r="AH633" i="8"/>
  <c r="AC633" i="8"/>
  <c r="AB633" i="8"/>
  <c r="AA633" i="8"/>
  <c r="Z633" i="8"/>
  <c r="Y633" i="8"/>
  <c r="X633" i="8"/>
  <c r="U633" i="8"/>
  <c r="T633" i="8"/>
  <c r="S633" i="8"/>
  <c r="R633" i="8"/>
  <c r="Q633" i="8"/>
  <c r="P633" i="8"/>
  <c r="H633" i="8"/>
  <c r="CQ632" i="8"/>
  <c r="CP632" i="8"/>
  <c r="CO632" i="8"/>
  <c r="CN632" i="8"/>
  <c r="CM632" i="8"/>
  <c r="CL632" i="8"/>
  <c r="CI632" i="8"/>
  <c r="CH632" i="8"/>
  <c r="CG632" i="8"/>
  <c r="CF632" i="8"/>
  <c r="CE632" i="8"/>
  <c r="CD632" i="8"/>
  <c r="CA632" i="8"/>
  <c r="BZ632" i="8"/>
  <c r="BY632" i="8"/>
  <c r="BX632" i="8"/>
  <c r="BV632" i="8"/>
  <c r="BU632" i="8"/>
  <c r="BT632" i="8"/>
  <c r="BS632" i="8"/>
  <c r="BQ632" i="8"/>
  <c r="BP632" i="8"/>
  <c r="BO632" i="8"/>
  <c r="BN632" i="8"/>
  <c r="BL632" i="8"/>
  <c r="BK632" i="8"/>
  <c r="BJ632" i="8"/>
  <c r="BI632" i="8"/>
  <c r="BG632" i="8"/>
  <c r="BF632" i="8"/>
  <c r="BE632" i="8"/>
  <c r="BD632" i="8"/>
  <c r="BB632" i="8"/>
  <c r="BA632" i="8"/>
  <c r="AZ632" i="8"/>
  <c r="AY632" i="8"/>
  <c r="AV632" i="8"/>
  <c r="AU632" i="8"/>
  <c r="AT632" i="8"/>
  <c r="AS632" i="8"/>
  <c r="AR632" i="8"/>
  <c r="AQ632" i="8"/>
  <c r="AM632" i="8"/>
  <c r="AL632" i="8"/>
  <c r="AK632" i="8"/>
  <c r="AJ632" i="8"/>
  <c r="AI632" i="8"/>
  <c r="AH632" i="8"/>
  <c r="AC632" i="8"/>
  <c r="AB632" i="8"/>
  <c r="AA632" i="8"/>
  <c r="Z632" i="8"/>
  <c r="Y632" i="8"/>
  <c r="X632" i="8"/>
  <c r="U632" i="8"/>
  <c r="T632" i="8"/>
  <c r="S632" i="8"/>
  <c r="R632" i="8"/>
  <c r="Q632" i="8"/>
  <c r="P632" i="8"/>
  <c r="H632" i="8"/>
  <c r="CQ631" i="8"/>
  <c r="CP631" i="8"/>
  <c r="CO631" i="8"/>
  <c r="CN631" i="8"/>
  <c r="CM631" i="8"/>
  <c r="CL631" i="8"/>
  <c r="CI631" i="8"/>
  <c r="CH631" i="8"/>
  <c r="CG631" i="8"/>
  <c r="CF631" i="8"/>
  <c r="CE631" i="8"/>
  <c r="CD631" i="8"/>
  <c r="CA631" i="8"/>
  <c r="BZ631" i="8"/>
  <c r="BY631" i="8"/>
  <c r="BX631" i="8"/>
  <c r="BV631" i="8"/>
  <c r="BU631" i="8"/>
  <c r="BT631" i="8"/>
  <c r="BS631" i="8"/>
  <c r="BQ631" i="8"/>
  <c r="BP631" i="8"/>
  <c r="BO631" i="8"/>
  <c r="BN631" i="8"/>
  <c r="BL631" i="8"/>
  <c r="BK631" i="8"/>
  <c r="BJ631" i="8"/>
  <c r="BI631" i="8"/>
  <c r="BG631" i="8"/>
  <c r="BF631" i="8"/>
  <c r="BE631" i="8"/>
  <c r="BD631" i="8"/>
  <c r="BB631" i="8"/>
  <c r="BA631" i="8"/>
  <c r="AZ631" i="8"/>
  <c r="AY631" i="8"/>
  <c r="AV631" i="8"/>
  <c r="AU631" i="8"/>
  <c r="AT631" i="8"/>
  <c r="AS631" i="8"/>
  <c r="AR631" i="8"/>
  <c r="AQ631" i="8"/>
  <c r="AM631" i="8"/>
  <c r="AL631" i="8"/>
  <c r="AK631" i="8"/>
  <c r="AJ631" i="8"/>
  <c r="AI631" i="8"/>
  <c r="AH631" i="8"/>
  <c r="AC631" i="8"/>
  <c r="AB631" i="8"/>
  <c r="AA631" i="8"/>
  <c r="Z631" i="8"/>
  <c r="Y631" i="8"/>
  <c r="X631" i="8"/>
  <c r="U631" i="8"/>
  <c r="T631" i="8"/>
  <c r="S631" i="8"/>
  <c r="R631" i="8"/>
  <c r="Q631" i="8"/>
  <c r="P631" i="8"/>
  <c r="H631" i="8"/>
  <c r="CQ630" i="8"/>
  <c r="CP630" i="8"/>
  <c r="CO630" i="8"/>
  <c r="CN630" i="8"/>
  <c r="CM630" i="8"/>
  <c r="CL630" i="8"/>
  <c r="CI630" i="8"/>
  <c r="CH630" i="8"/>
  <c r="CG630" i="8"/>
  <c r="CF630" i="8"/>
  <c r="CE630" i="8"/>
  <c r="CD630" i="8"/>
  <c r="CA630" i="8"/>
  <c r="BZ630" i="8"/>
  <c r="BY630" i="8"/>
  <c r="BX630" i="8"/>
  <c r="BV630" i="8"/>
  <c r="BU630" i="8"/>
  <c r="BT630" i="8"/>
  <c r="BS630" i="8"/>
  <c r="BQ630" i="8"/>
  <c r="BP630" i="8"/>
  <c r="BO630" i="8"/>
  <c r="BN630" i="8"/>
  <c r="BL630" i="8"/>
  <c r="BK630" i="8"/>
  <c r="BJ630" i="8"/>
  <c r="BI630" i="8"/>
  <c r="BG630" i="8"/>
  <c r="BF630" i="8"/>
  <c r="BE630" i="8"/>
  <c r="BD630" i="8"/>
  <c r="BB630" i="8"/>
  <c r="BA630" i="8"/>
  <c r="AZ630" i="8"/>
  <c r="AY630" i="8"/>
  <c r="AV630" i="8"/>
  <c r="AU630" i="8"/>
  <c r="AT630" i="8"/>
  <c r="AS630" i="8"/>
  <c r="AR630" i="8"/>
  <c r="AQ630" i="8"/>
  <c r="AM630" i="8"/>
  <c r="AL630" i="8"/>
  <c r="AK630" i="8"/>
  <c r="AJ630" i="8"/>
  <c r="AI630" i="8"/>
  <c r="AH630" i="8"/>
  <c r="AC630" i="8"/>
  <c r="AB630" i="8"/>
  <c r="AA630" i="8"/>
  <c r="Z630" i="8"/>
  <c r="Y630" i="8"/>
  <c r="X630" i="8"/>
  <c r="U630" i="8"/>
  <c r="T630" i="8"/>
  <c r="S630" i="8"/>
  <c r="R630" i="8"/>
  <c r="Q630" i="8"/>
  <c r="P630" i="8"/>
  <c r="H630" i="8"/>
  <c r="CQ629" i="8"/>
  <c r="CP629" i="8"/>
  <c r="CO629" i="8"/>
  <c r="CN629" i="8"/>
  <c r="CM629" i="8"/>
  <c r="CL629" i="8"/>
  <c r="CI629" i="8"/>
  <c r="CH629" i="8"/>
  <c r="CG629" i="8"/>
  <c r="CF629" i="8"/>
  <c r="CE629" i="8"/>
  <c r="CD629" i="8"/>
  <c r="CA629" i="8"/>
  <c r="BZ629" i="8"/>
  <c r="BY629" i="8"/>
  <c r="BX629" i="8"/>
  <c r="BV629" i="8"/>
  <c r="BU629" i="8"/>
  <c r="BT629" i="8"/>
  <c r="BS629" i="8"/>
  <c r="BQ629" i="8"/>
  <c r="BP629" i="8"/>
  <c r="BO629" i="8"/>
  <c r="BN629" i="8"/>
  <c r="BL629" i="8"/>
  <c r="BK629" i="8"/>
  <c r="BJ629" i="8"/>
  <c r="BI629" i="8"/>
  <c r="BG629" i="8"/>
  <c r="BF629" i="8"/>
  <c r="BE629" i="8"/>
  <c r="BD629" i="8"/>
  <c r="BB629" i="8"/>
  <c r="BA629" i="8"/>
  <c r="AZ629" i="8"/>
  <c r="AY629" i="8"/>
  <c r="AV629" i="8"/>
  <c r="AU629" i="8"/>
  <c r="AT629" i="8"/>
  <c r="AS629" i="8"/>
  <c r="AR629" i="8"/>
  <c r="AQ629" i="8"/>
  <c r="AM629" i="8"/>
  <c r="AL629" i="8"/>
  <c r="AK629" i="8"/>
  <c r="AJ629" i="8"/>
  <c r="AI629" i="8"/>
  <c r="AH629" i="8"/>
  <c r="AC629" i="8"/>
  <c r="AB629" i="8"/>
  <c r="AA629" i="8"/>
  <c r="Z629" i="8"/>
  <c r="Y629" i="8"/>
  <c r="X629" i="8"/>
  <c r="U629" i="8"/>
  <c r="T629" i="8"/>
  <c r="S629" i="8"/>
  <c r="R629" i="8"/>
  <c r="Q629" i="8"/>
  <c r="P629" i="8"/>
  <c r="H629" i="8"/>
  <c r="CQ628" i="8"/>
  <c r="CP628" i="8"/>
  <c r="CO628" i="8"/>
  <c r="CN628" i="8"/>
  <c r="CM628" i="8"/>
  <c r="CL628" i="8"/>
  <c r="CI628" i="8"/>
  <c r="CH628" i="8"/>
  <c r="CG628" i="8"/>
  <c r="CF628" i="8"/>
  <c r="CE628" i="8"/>
  <c r="CD628" i="8"/>
  <c r="CA628" i="8"/>
  <c r="BZ628" i="8"/>
  <c r="BY628" i="8"/>
  <c r="BX628" i="8"/>
  <c r="BV628" i="8"/>
  <c r="BU628" i="8"/>
  <c r="BT628" i="8"/>
  <c r="BS628" i="8"/>
  <c r="BQ628" i="8"/>
  <c r="BP628" i="8"/>
  <c r="BO628" i="8"/>
  <c r="BN628" i="8"/>
  <c r="BL628" i="8"/>
  <c r="BK628" i="8"/>
  <c r="BJ628" i="8"/>
  <c r="BI628" i="8"/>
  <c r="BG628" i="8"/>
  <c r="BF628" i="8"/>
  <c r="BE628" i="8"/>
  <c r="BD628" i="8"/>
  <c r="BB628" i="8"/>
  <c r="BA628" i="8"/>
  <c r="AZ628" i="8"/>
  <c r="AY628" i="8"/>
  <c r="AV628" i="8"/>
  <c r="AU628" i="8"/>
  <c r="AT628" i="8"/>
  <c r="AS628" i="8"/>
  <c r="AR628" i="8"/>
  <c r="AQ628" i="8"/>
  <c r="AM628" i="8"/>
  <c r="AL628" i="8"/>
  <c r="AK628" i="8"/>
  <c r="AJ628" i="8"/>
  <c r="AI628" i="8"/>
  <c r="AH628" i="8"/>
  <c r="AC628" i="8"/>
  <c r="AB628" i="8"/>
  <c r="AA628" i="8"/>
  <c r="Z628" i="8"/>
  <c r="Y628" i="8"/>
  <c r="X628" i="8"/>
  <c r="U628" i="8"/>
  <c r="T628" i="8"/>
  <c r="S628" i="8"/>
  <c r="R628" i="8"/>
  <c r="Q628" i="8"/>
  <c r="P628" i="8"/>
  <c r="H628" i="8"/>
  <c r="CQ627" i="8"/>
  <c r="CP627" i="8"/>
  <c r="CO627" i="8"/>
  <c r="CN627" i="8"/>
  <c r="CM627" i="8"/>
  <c r="CL627" i="8"/>
  <c r="CI627" i="8"/>
  <c r="CH627" i="8"/>
  <c r="CG627" i="8"/>
  <c r="CF627" i="8"/>
  <c r="CE627" i="8"/>
  <c r="CD627" i="8"/>
  <c r="CA627" i="8"/>
  <c r="BZ627" i="8"/>
  <c r="BY627" i="8"/>
  <c r="BX627" i="8"/>
  <c r="BV627" i="8"/>
  <c r="BU627" i="8"/>
  <c r="BT627" i="8"/>
  <c r="BS627" i="8"/>
  <c r="BQ627" i="8"/>
  <c r="BP627" i="8"/>
  <c r="BO627" i="8"/>
  <c r="BN627" i="8"/>
  <c r="BL627" i="8"/>
  <c r="BK627" i="8"/>
  <c r="BJ627" i="8"/>
  <c r="BI627" i="8"/>
  <c r="BG627" i="8"/>
  <c r="BF627" i="8"/>
  <c r="BE627" i="8"/>
  <c r="BD627" i="8"/>
  <c r="BB627" i="8"/>
  <c r="BA627" i="8"/>
  <c r="AZ627" i="8"/>
  <c r="AY627" i="8"/>
  <c r="AV627" i="8"/>
  <c r="AU627" i="8"/>
  <c r="AT627" i="8"/>
  <c r="AS627" i="8"/>
  <c r="AR627" i="8"/>
  <c r="AQ627" i="8"/>
  <c r="AM627" i="8"/>
  <c r="AL627" i="8"/>
  <c r="AK627" i="8"/>
  <c r="AJ627" i="8"/>
  <c r="AI627" i="8"/>
  <c r="AH627" i="8"/>
  <c r="AC627" i="8"/>
  <c r="AB627" i="8"/>
  <c r="AA627" i="8"/>
  <c r="Z627" i="8"/>
  <c r="Y627" i="8"/>
  <c r="X627" i="8"/>
  <c r="U627" i="8"/>
  <c r="T627" i="8"/>
  <c r="S627" i="8"/>
  <c r="R627" i="8"/>
  <c r="Q627" i="8"/>
  <c r="P627" i="8"/>
  <c r="H627" i="8"/>
  <c r="CQ626" i="8"/>
  <c r="CP626" i="8"/>
  <c r="CO626" i="8"/>
  <c r="CN626" i="8"/>
  <c r="CM626" i="8"/>
  <c r="CL626" i="8"/>
  <c r="CI626" i="8"/>
  <c r="CH626" i="8"/>
  <c r="CG626" i="8"/>
  <c r="CF626" i="8"/>
  <c r="CE626" i="8"/>
  <c r="CD626" i="8"/>
  <c r="CA626" i="8"/>
  <c r="BZ626" i="8"/>
  <c r="BY626" i="8"/>
  <c r="BX626" i="8"/>
  <c r="BV626" i="8"/>
  <c r="BU626" i="8"/>
  <c r="BT626" i="8"/>
  <c r="BS626" i="8"/>
  <c r="BQ626" i="8"/>
  <c r="BP626" i="8"/>
  <c r="BO626" i="8"/>
  <c r="BN626" i="8"/>
  <c r="BL626" i="8"/>
  <c r="BK626" i="8"/>
  <c r="BJ626" i="8"/>
  <c r="BI626" i="8"/>
  <c r="BG626" i="8"/>
  <c r="BF626" i="8"/>
  <c r="BE626" i="8"/>
  <c r="BD626" i="8"/>
  <c r="BB626" i="8"/>
  <c r="BA626" i="8"/>
  <c r="AZ626" i="8"/>
  <c r="AY626" i="8"/>
  <c r="AV626" i="8"/>
  <c r="AU626" i="8"/>
  <c r="AT626" i="8"/>
  <c r="AS626" i="8"/>
  <c r="AR626" i="8"/>
  <c r="AQ626" i="8"/>
  <c r="AM626" i="8"/>
  <c r="AL626" i="8"/>
  <c r="AK626" i="8"/>
  <c r="AJ626" i="8"/>
  <c r="AI626" i="8"/>
  <c r="AH626" i="8"/>
  <c r="AC626" i="8"/>
  <c r="AB626" i="8"/>
  <c r="AA626" i="8"/>
  <c r="Z626" i="8"/>
  <c r="Y626" i="8"/>
  <c r="X626" i="8"/>
  <c r="U626" i="8"/>
  <c r="T626" i="8"/>
  <c r="S626" i="8"/>
  <c r="R626" i="8"/>
  <c r="Q626" i="8"/>
  <c r="P626" i="8"/>
  <c r="H626" i="8"/>
  <c r="CQ625" i="8"/>
  <c r="CP625" i="8"/>
  <c r="CO625" i="8"/>
  <c r="CN625" i="8"/>
  <c r="CM625" i="8"/>
  <c r="CL625" i="8"/>
  <c r="CI625" i="8"/>
  <c r="CH625" i="8"/>
  <c r="CG625" i="8"/>
  <c r="CF625" i="8"/>
  <c r="CE625" i="8"/>
  <c r="CD625" i="8"/>
  <c r="CA625" i="8"/>
  <c r="BZ625" i="8"/>
  <c r="BY625" i="8"/>
  <c r="BX625" i="8"/>
  <c r="BV625" i="8"/>
  <c r="BU625" i="8"/>
  <c r="BT625" i="8"/>
  <c r="BS625" i="8"/>
  <c r="BQ625" i="8"/>
  <c r="BP625" i="8"/>
  <c r="BO625" i="8"/>
  <c r="BN625" i="8"/>
  <c r="BL625" i="8"/>
  <c r="BK625" i="8"/>
  <c r="BJ625" i="8"/>
  <c r="BI625" i="8"/>
  <c r="BG625" i="8"/>
  <c r="BF625" i="8"/>
  <c r="BE625" i="8"/>
  <c r="BD625" i="8"/>
  <c r="BB625" i="8"/>
  <c r="BA625" i="8"/>
  <c r="AZ625" i="8"/>
  <c r="AY625" i="8"/>
  <c r="AV625" i="8"/>
  <c r="AU625" i="8"/>
  <c r="AT625" i="8"/>
  <c r="AS625" i="8"/>
  <c r="AR625" i="8"/>
  <c r="AQ625" i="8"/>
  <c r="AM625" i="8"/>
  <c r="AL625" i="8"/>
  <c r="AK625" i="8"/>
  <c r="AJ625" i="8"/>
  <c r="AI625" i="8"/>
  <c r="AH625" i="8"/>
  <c r="AC625" i="8"/>
  <c r="AB625" i="8"/>
  <c r="AA625" i="8"/>
  <c r="Z625" i="8"/>
  <c r="Y625" i="8"/>
  <c r="X625" i="8"/>
  <c r="U625" i="8"/>
  <c r="T625" i="8"/>
  <c r="S625" i="8"/>
  <c r="R625" i="8"/>
  <c r="Q625" i="8"/>
  <c r="P625" i="8"/>
  <c r="H625" i="8"/>
  <c r="CQ624" i="8"/>
  <c r="CP624" i="8"/>
  <c r="CO624" i="8"/>
  <c r="CN624" i="8"/>
  <c r="CM624" i="8"/>
  <c r="CL624" i="8"/>
  <c r="CI624" i="8"/>
  <c r="CH624" i="8"/>
  <c r="CG624" i="8"/>
  <c r="CF624" i="8"/>
  <c r="CE624" i="8"/>
  <c r="CD624" i="8"/>
  <c r="CA624" i="8"/>
  <c r="BZ624" i="8"/>
  <c r="BY624" i="8"/>
  <c r="BX624" i="8"/>
  <c r="BV624" i="8"/>
  <c r="BU624" i="8"/>
  <c r="BT624" i="8"/>
  <c r="BS624" i="8"/>
  <c r="BQ624" i="8"/>
  <c r="BP624" i="8"/>
  <c r="BO624" i="8"/>
  <c r="BN624" i="8"/>
  <c r="BL624" i="8"/>
  <c r="BK624" i="8"/>
  <c r="BJ624" i="8"/>
  <c r="BI624" i="8"/>
  <c r="BG624" i="8"/>
  <c r="BF624" i="8"/>
  <c r="BE624" i="8"/>
  <c r="BD624" i="8"/>
  <c r="BB624" i="8"/>
  <c r="BA624" i="8"/>
  <c r="AZ624" i="8"/>
  <c r="AY624" i="8"/>
  <c r="AV624" i="8"/>
  <c r="AU624" i="8"/>
  <c r="AT624" i="8"/>
  <c r="AS624" i="8"/>
  <c r="AR624" i="8"/>
  <c r="AQ624" i="8"/>
  <c r="AM624" i="8"/>
  <c r="AL624" i="8"/>
  <c r="AK624" i="8"/>
  <c r="AJ624" i="8"/>
  <c r="AI624" i="8"/>
  <c r="AH624" i="8"/>
  <c r="AC624" i="8"/>
  <c r="AB624" i="8"/>
  <c r="AA624" i="8"/>
  <c r="Z624" i="8"/>
  <c r="Y624" i="8"/>
  <c r="X624" i="8"/>
  <c r="U624" i="8"/>
  <c r="T624" i="8"/>
  <c r="S624" i="8"/>
  <c r="R624" i="8"/>
  <c r="Q624" i="8"/>
  <c r="P624" i="8"/>
  <c r="H624" i="8"/>
  <c r="CQ623" i="8"/>
  <c r="CP623" i="8"/>
  <c r="CO623" i="8"/>
  <c r="CN623" i="8"/>
  <c r="CM623" i="8"/>
  <c r="CL623" i="8"/>
  <c r="CI623" i="8"/>
  <c r="CH623" i="8"/>
  <c r="CG623" i="8"/>
  <c r="CF623" i="8"/>
  <c r="CE623" i="8"/>
  <c r="CD623" i="8"/>
  <c r="CA623" i="8"/>
  <c r="BZ623" i="8"/>
  <c r="BY623" i="8"/>
  <c r="BX623" i="8"/>
  <c r="BV623" i="8"/>
  <c r="BU623" i="8"/>
  <c r="BT623" i="8"/>
  <c r="BS623" i="8"/>
  <c r="BQ623" i="8"/>
  <c r="BP623" i="8"/>
  <c r="BO623" i="8"/>
  <c r="BN623" i="8"/>
  <c r="BL623" i="8"/>
  <c r="BK623" i="8"/>
  <c r="BJ623" i="8"/>
  <c r="BI623" i="8"/>
  <c r="BG623" i="8"/>
  <c r="BF623" i="8"/>
  <c r="BE623" i="8"/>
  <c r="BD623" i="8"/>
  <c r="BB623" i="8"/>
  <c r="BA623" i="8"/>
  <c r="AZ623" i="8"/>
  <c r="AY623" i="8"/>
  <c r="AV623" i="8"/>
  <c r="AU623" i="8"/>
  <c r="AT623" i="8"/>
  <c r="AS623" i="8"/>
  <c r="AR623" i="8"/>
  <c r="AQ623" i="8"/>
  <c r="AM623" i="8"/>
  <c r="AL623" i="8"/>
  <c r="AK623" i="8"/>
  <c r="AJ623" i="8"/>
  <c r="AI623" i="8"/>
  <c r="AH623" i="8"/>
  <c r="AC623" i="8"/>
  <c r="AB623" i="8"/>
  <c r="AA623" i="8"/>
  <c r="Z623" i="8"/>
  <c r="Y623" i="8"/>
  <c r="X623" i="8"/>
  <c r="U623" i="8"/>
  <c r="T623" i="8"/>
  <c r="S623" i="8"/>
  <c r="R623" i="8"/>
  <c r="Q623" i="8"/>
  <c r="P623" i="8"/>
  <c r="H623" i="8"/>
  <c r="CQ622" i="8"/>
  <c r="CP622" i="8"/>
  <c r="CO622" i="8"/>
  <c r="CN622" i="8"/>
  <c r="CM622" i="8"/>
  <c r="CL622" i="8"/>
  <c r="CI622" i="8"/>
  <c r="CH622" i="8"/>
  <c r="CG622" i="8"/>
  <c r="CF622" i="8"/>
  <c r="CE622" i="8"/>
  <c r="CD622" i="8"/>
  <c r="CA622" i="8"/>
  <c r="BZ622" i="8"/>
  <c r="BY622" i="8"/>
  <c r="BX622" i="8"/>
  <c r="BV622" i="8"/>
  <c r="BU622" i="8"/>
  <c r="BT622" i="8"/>
  <c r="BS622" i="8"/>
  <c r="BQ622" i="8"/>
  <c r="BP622" i="8"/>
  <c r="BO622" i="8"/>
  <c r="BN622" i="8"/>
  <c r="BL622" i="8"/>
  <c r="BK622" i="8"/>
  <c r="BJ622" i="8"/>
  <c r="BI622" i="8"/>
  <c r="BG622" i="8"/>
  <c r="BF622" i="8"/>
  <c r="BE622" i="8"/>
  <c r="BD622" i="8"/>
  <c r="BB622" i="8"/>
  <c r="BA622" i="8"/>
  <c r="AZ622" i="8"/>
  <c r="AY622" i="8"/>
  <c r="AV622" i="8"/>
  <c r="AU622" i="8"/>
  <c r="AT622" i="8"/>
  <c r="AS622" i="8"/>
  <c r="AR622" i="8"/>
  <c r="AQ622" i="8"/>
  <c r="AM622" i="8"/>
  <c r="AL622" i="8"/>
  <c r="AK622" i="8"/>
  <c r="AJ622" i="8"/>
  <c r="AI622" i="8"/>
  <c r="AH622" i="8"/>
  <c r="AC622" i="8"/>
  <c r="AB622" i="8"/>
  <c r="AA622" i="8"/>
  <c r="Z622" i="8"/>
  <c r="Y622" i="8"/>
  <c r="X622" i="8"/>
  <c r="U622" i="8"/>
  <c r="T622" i="8"/>
  <c r="S622" i="8"/>
  <c r="R622" i="8"/>
  <c r="Q622" i="8"/>
  <c r="P622" i="8"/>
  <c r="H622" i="8"/>
  <c r="CQ621" i="8"/>
  <c r="CP621" i="8"/>
  <c r="CO621" i="8"/>
  <c r="CN621" i="8"/>
  <c r="CM621" i="8"/>
  <c r="CL621" i="8"/>
  <c r="CI621" i="8"/>
  <c r="CH621" i="8"/>
  <c r="CG621" i="8"/>
  <c r="CF621" i="8"/>
  <c r="CE621" i="8"/>
  <c r="CD621" i="8"/>
  <c r="CA621" i="8"/>
  <c r="BZ621" i="8"/>
  <c r="BY621" i="8"/>
  <c r="BX621" i="8"/>
  <c r="BV621" i="8"/>
  <c r="BU621" i="8"/>
  <c r="BT621" i="8"/>
  <c r="BS621" i="8"/>
  <c r="BQ621" i="8"/>
  <c r="BP621" i="8"/>
  <c r="BO621" i="8"/>
  <c r="BN621" i="8"/>
  <c r="BL621" i="8"/>
  <c r="BK621" i="8"/>
  <c r="BJ621" i="8"/>
  <c r="BI621" i="8"/>
  <c r="BG621" i="8"/>
  <c r="BF621" i="8"/>
  <c r="BE621" i="8"/>
  <c r="BD621" i="8"/>
  <c r="BB621" i="8"/>
  <c r="BA621" i="8"/>
  <c r="AZ621" i="8"/>
  <c r="AY621" i="8"/>
  <c r="AV621" i="8"/>
  <c r="AU621" i="8"/>
  <c r="AT621" i="8"/>
  <c r="AS621" i="8"/>
  <c r="AR621" i="8"/>
  <c r="AQ621" i="8"/>
  <c r="AM621" i="8"/>
  <c r="AL621" i="8"/>
  <c r="AK621" i="8"/>
  <c r="AJ621" i="8"/>
  <c r="AI621" i="8"/>
  <c r="AH621" i="8"/>
  <c r="AC621" i="8"/>
  <c r="AB621" i="8"/>
  <c r="AA621" i="8"/>
  <c r="Z621" i="8"/>
  <c r="Y621" i="8"/>
  <c r="X621" i="8"/>
  <c r="U621" i="8"/>
  <c r="T621" i="8"/>
  <c r="S621" i="8"/>
  <c r="R621" i="8"/>
  <c r="Q621" i="8"/>
  <c r="P621" i="8"/>
  <c r="H621" i="8"/>
  <c r="CQ620" i="8"/>
  <c r="CP620" i="8"/>
  <c r="CO620" i="8"/>
  <c r="CN620" i="8"/>
  <c r="CM620" i="8"/>
  <c r="CL620" i="8"/>
  <c r="CI620" i="8"/>
  <c r="CH620" i="8"/>
  <c r="CG620" i="8"/>
  <c r="CF620" i="8"/>
  <c r="CE620" i="8"/>
  <c r="CD620" i="8"/>
  <c r="CA620" i="8"/>
  <c r="BZ620" i="8"/>
  <c r="BY620" i="8"/>
  <c r="BX620" i="8"/>
  <c r="BV620" i="8"/>
  <c r="BU620" i="8"/>
  <c r="BT620" i="8"/>
  <c r="BS620" i="8"/>
  <c r="BQ620" i="8"/>
  <c r="BP620" i="8"/>
  <c r="BO620" i="8"/>
  <c r="BN620" i="8"/>
  <c r="BL620" i="8"/>
  <c r="BK620" i="8"/>
  <c r="BJ620" i="8"/>
  <c r="BI620" i="8"/>
  <c r="BG620" i="8"/>
  <c r="BF620" i="8"/>
  <c r="BE620" i="8"/>
  <c r="BD620" i="8"/>
  <c r="BB620" i="8"/>
  <c r="BA620" i="8"/>
  <c r="AZ620" i="8"/>
  <c r="AY620" i="8"/>
  <c r="AV620" i="8"/>
  <c r="AU620" i="8"/>
  <c r="AT620" i="8"/>
  <c r="AS620" i="8"/>
  <c r="AR620" i="8"/>
  <c r="AQ620" i="8"/>
  <c r="AM620" i="8"/>
  <c r="AL620" i="8"/>
  <c r="AK620" i="8"/>
  <c r="AJ620" i="8"/>
  <c r="AI620" i="8"/>
  <c r="AH620" i="8"/>
  <c r="AC620" i="8"/>
  <c r="AB620" i="8"/>
  <c r="AA620" i="8"/>
  <c r="Z620" i="8"/>
  <c r="Y620" i="8"/>
  <c r="X620" i="8"/>
  <c r="U620" i="8"/>
  <c r="T620" i="8"/>
  <c r="S620" i="8"/>
  <c r="R620" i="8"/>
  <c r="Q620" i="8"/>
  <c r="P620" i="8"/>
  <c r="H620" i="8"/>
  <c r="CQ619" i="8"/>
  <c r="CP619" i="8"/>
  <c r="CO619" i="8"/>
  <c r="CN619" i="8"/>
  <c r="CM619" i="8"/>
  <c r="CL619" i="8"/>
  <c r="CI619" i="8"/>
  <c r="CH619" i="8"/>
  <c r="CG619" i="8"/>
  <c r="CF619" i="8"/>
  <c r="CE619" i="8"/>
  <c r="CD619" i="8"/>
  <c r="CA619" i="8"/>
  <c r="BZ619" i="8"/>
  <c r="BY619" i="8"/>
  <c r="BX619" i="8"/>
  <c r="BV619" i="8"/>
  <c r="BU619" i="8"/>
  <c r="BT619" i="8"/>
  <c r="BS619" i="8"/>
  <c r="BQ619" i="8"/>
  <c r="BP619" i="8"/>
  <c r="BO619" i="8"/>
  <c r="BN619" i="8"/>
  <c r="BL619" i="8"/>
  <c r="BK619" i="8"/>
  <c r="BJ619" i="8"/>
  <c r="BI619" i="8"/>
  <c r="BG619" i="8"/>
  <c r="BF619" i="8"/>
  <c r="BE619" i="8"/>
  <c r="BD619" i="8"/>
  <c r="BB619" i="8"/>
  <c r="BA619" i="8"/>
  <c r="AZ619" i="8"/>
  <c r="AY619" i="8"/>
  <c r="AV619" i="8"/>
  <c r="AU619" i="8"/>
  <c r="AT619" i="8"/>
  <c r="AS619" i="8"/>
  <c r="AR619" i="8"/>
  <c r="AQ619" i="8"/>
  <c r="AM619" i="8"/>
  <c r="AL619" i="8"/>
  <c r="AK619" i="8"/>
  <c r="AJ619" i="8"/>
  <c r="AI619" i="8"/>
  <c r="AH619" i="8"/>
  <c r="AC619" i="8"/>
  <c r="AB619" i="8"/>
  <c r="AA619" i="8"/>
  <c r="Z619" i="8"/>
  <c r="Y619" i="8"/>
  <c r="X619" i="8"/>
  <c r="U619" i="8"/>
  <c r="T619" i="8"/>
  <c r="S619" i="8"/>
  <c r="R619" i="8"/>
  <c r="Q619" i="8"/>
  <c r="P619" i="8"/>
  <c r="H619" i="8"/>
  <c r="CQ618" i="8"/>
  <c r="CP618" i="8"/>
  <c r="CO618" i="8"/>
  <c r="CN618" i="8"/>
  <c r="CM618" i="8"/>
  <c r="CL618" i="8"/>
  <c r="CI618" i="8"/>
  <c r="CH618" i="8"/>
  <c r="CG618" i="8"/>
  <c r="CF618" i="8"/>
  <c r="CE618" i="8"/>
  <c r="CD618" i="8"/>
  <c r="CA618" i="8"/>
  <c r="BZ618" i="8"/>
  <c r="BY618" i="8"/>
  <c r="BX618" i="8"/>
  <c r="BV618" i="8"/>
  <c r="BU618" i="8"/>
  <c r="BT618" i="8"/>
  <c r="BS618" i="8"/>
  <c r="BQ618" i="8"/>
  <c r="BP618" i="8"/>
  <c r="BO618" i="8"/>
  <c r="BN618" i="8"/>
  <c r="BL618" i="8"/>
  <c r="BK618" i="8"/>
  <c r="BJ618" i="8"/>
  <c r="BI618" i="8"/>
  <c r="BG618" i="8"/>
  <c r="BF618" i="8"/>
  <c r="BE618" i="8"/>
  <c r="BD618" i="8"/>
  <c r="BB618" i="8"/>
  <c r="BA618" i="8"/>
  <c r="AZ618" i="8"/>
  <c r="AY618" i="8"/>
  <c r="AV618" i="8"/>
  <c r="AU618" i="8"/>
  <c r="AT618" i="8"/>
  <c r="AS618" i="8"/>
  <c r="AR618" i="8"/>
  <c r="AQ618" i="8"/>
  <c r="AM618" i="8"/>
  <c r="AL618" i="8"/>
  <c r="AK618" i="8"/>
  <c r="AJ618" i="8"/>
  <c r="AI618" i="8"/>
  <c r="AH618" i="8"/>
  <c r="AC618" i="8"/>
  <c r="AB618" i="8"/>
  <c r="AA618" i="8"/>
  <c r="Z618" i="8"/>
  <c r="Y618" i="8"/>
  <c r="X618" i="8"/>
  <c r="U618" i="8"/>
  <c r="T618" i="8"/>
  <c r="S618" i="8"/>
  <c r="R618" i="8"/>
  <c r="Q618" i="8"/>
  <c r="P618" i="8"/>
  <c r="H618" i="8"/>
  <c r="CQ617" i="8"/>
  <c r="CP617" i="8"/>
  <c r="CO617" i="8"/>
  <c r="CN617" i="8"/>
  <c r="CM617" i="8"/>
  <c r="CL617" i="8"/>
  <c r="CI617" i="8"/>
  <c r="CH617" i="8"/>
  <c r="CG617" i="8"/>
  <c r="CF617" i="8"/>
  <c r="CE617" i="8"/>
  <c r="CD617" i="8"/>
  <c r="CA617" i="8"/>
  <c r="BZ617" i="8"/>
  <c r="BY617" i="8"/>
  <c r="BX617" i="8"/>
  <c r="BV617" i="8"/>
  <c r="BU617" i="8"/>
  <c r="BT617" i="8"/>
  <c r="BS617" i="8"/>
  <c r="BQ617" i="8"/>
  <c r="BP617" i="8"/>
  <c r="BO617" i="8"/>
  <c r="BN617" i="8"/>
  <c r="BL617" i="8"/>
  <c r="BK617" i="8"/>
  <c r="BJ617" i="8"/>
  <c r="BI617" i="8"/>
  <c r="BG617" i="8"/>
  <c r="BF617" i="8"/>
  <c r="BE617" i="8"/>
  <c r="BD617" i="8"/>
  <c r="BB617" i="8"/>
  <c r="BA617" i="8"/>
  <c r="AZ617" i="8"/>
  <c r="AY617" i="8"/>
  <c r="AV617" i="8"/>
  <c r="AU617" i="8"/>
  <c r="AT617" i="8"/>
  <c r="AS617" i="8"/>
  <c r="AR617" i="8"/>
  <c r="AQ617" i="8"/>
  <c r="AM617" i="8"/>
  <c r="AL617" i="8"/>
  <c r="AK617" i="8"/>
  <c r="AJ617" i="8"/>
  <c r="AI617" i="8"/>
  <c r="AH617" i="8"/>
  <c r="AC617" i="8"/>
  <c r="AB617" i="8"/>
  <c r="AA617" i="8"/>
  <c r="Z617" i="8"/>
  <c r="Y617" i="8"/>
  <c r="X617" i="8"/>
  <c r="U617" i="8"/>
  <c r="T617" i="8"/>
  <c r="S617" i="8"/>
  <c r="R617" i="8"/>
  <c r="Q617" i="8"/>
  <c r="P617" i="8"/>
  <c r="H617" i="8"/>
  <c r="CQ616" i="8"/>
  <c r="CP616" i="8"/>
  <c r="CO616" i="8"/>
  <c r="CN616" i="8"/>
  <c r="CM616" i="8"/>
  <c r="CL616" i="8"/>
  <c r="CI616" i="8"/>
  <c r="CH616" i="8"/>
  <c r="CG616" i="8"/>
  <c r="CF616" i="8"/>
  <c r="CE616" i="8"/>
  <c r="CD616" i="8"/>
  <c r="CA616" i="8"/>
  <c r="BZ616" i="8"/>
  <c r="BY616" i="8"/>
  <c r="BX616" i="8"/>
  <c r="BV616" i="8"/>
  <c r="BU616" i="8"/>
  <c r="BT616" i="8"/>
  <c r="BS616" i="8"/>
  <c r="BQ616" i="8"/>
  <c r="BP616" i="8"/>
  <c r="BO616" i="8"/>
  <c r="BN616" i="8"/>
  <c r="BL616" i="8"/>
  <c r="BK616" i="8"/>
  <c r="BJ616" i="8"/>
  <c r="BI616" i="8"/>
  <c r="BG616" i="8"/>
  <c r="BF616" i="8"/>
  <c r="BE616" i="8"/>
  <c r="BD616" i="8"/>
  <c r="BB616" i="8"/>
  <c r="BA616" i="8"/>
  <c r="AZ616" i="8"/>
  <c r="AY616" i="8"/>
  <c r="AV616" i="8"/>
  <c r="AU616" i="8"/>
  <c r="AT616" i="8"/>
  <c r="AS616" i="8"/>
  <c r="AR616" i="8"/>
  <c r="AQ616" i="8"/>
  <c r="AM616" i="8"/>
  <c r="AL616" i="8"/>
  <c r="AK616" i="8"/>
  <c r="AJ616" i="8"/>
  <c r="AI616" i="8"/>
  <c r="AH616" i="8"/>
  <c r="AC616" i="8"/>
  <c r="AB616" i="8"/>
  <c r="AA616" i="8"/>
  <c r="Z616" i="8"/>
  <c r="Y616" i="8"/>
  <c r="X616" i="8"/>
  <c r="U616" i="8"/>
  <c r="T616" i="8"/>
  <c r="S616" i="8"/>
  <c r="R616" i="8"/>
  <c r="Q616" i="8"/>
  <c r="P616" i="8"/>
  <c r="H616" i="8"/>
  <c r="CQ615" i="8"/>
  <c r="CP615" i="8"/>
  <c r="CO615" i="8"/>
  <c r="CN615" i="8"/>
  <c r="CM615" i="8"/>
  <c r="CL615" i="8"/>
  <c r="CI615" i="8"/>
  <c r="CH615" i="8"/>
  <c r="CG615" i="8"/>
  <c r="CF615" i="8"/>
  <c r="CE615" i="8"/>
  <c r="CD615" i="8"/>
  <c r="CA615" i="8"/>
  <c r="BZ615" i="8"/>
  <c r="BY615" i="8"/>
  <c r="BX615" i="8"/>
  <c r="BV615" i="8"/>
  <c r="BU615" i="8"/>
  <c r="BT615" i="8"/>
  <c r="BS615" i="8"/>
  <c r="BQ615" i="8"/>
  <c r="BP615" i="8"/>
  <c r="BO615" i="8"/>
  <c r="BN615" i="8"/>
  <c r="BL615" i="8"/>
  <c r="BK615" i="8"/>
  <c r="BJ615" i="8"/>
  <c r="BI615" i="8"/>
  <c r="BG615" i="8"/>
  <c r="BF615" i="8"/>
  <c r="BE615" i="8"/>
  <c r="BD615" i="8"/>
  <c r="BB615" i="8"/>
  <c r="BA615" i="8"/>
  <c r="AZ615" i="8"/>
  <c r="AY615" i="8"/>
  <c r="AV615" i="8"/>
  <c r="AU615" i="8"/>
  <c r="AT615" i="8"/>
  <c r="AS615" i="8"/>
  <c r="AR615" i="8"/>
  <c r="AQ615" i="8"/>
  <c r="AM615" i="8"/>
  <c r="AL615" i="8"/>
  <c r="AK615" i="8"/>
  <c r="AJ615" i="8"/>
  <c r="AI615" i="8"/>
  <c r="AH615" i="8"/>
  <c r="AC615" i="8"/>
  <c r="AB615" i="8"/>
  <c r="AA615" i="8"/>
  <c r="Z615" i="8"/>
  <c r="Y615" i="8"/>
  <c r="X615" i="8"/>
  <c r="U615" i="8"/>
  <c r="T615" i="8"/>
  <c r="S615" i="8"/>
  <c r="R615" i="8"/>
  <c r="Q615" i="8"/>
  <c r="P615" i="8"/>
  <c r="H615" i="8"/>
  <c r="CQ614" i="8"/>
  <c r="CP614" i="8"/>
  <c r="CO614" i="8"/>
  <c r="CN614" i="8"/>
  <c r="CM614" i="8"/>
  <c r="CL614" i="8"/>
  <c r="CI614" i="8"/>
  <c r="CH614" i="8"/>
  <c r="CG614" i="8"/>
  <c r="CF614" i="8"/>
  <c r="CE614" i="8"/>
  <c r="CD614" i="8"/>
  <c r="CA614" i="8"/>
  <c r="BZ614" i="8"/>
  <c r="BY614" i="8"/>
  <c r="BX614" i="8"/>
  <c r="BV614" i="8"/>
  <c r="BU614" i="8"/>
  <c r="BT614" i="8"/>
  <c r="BS614" i="8"/>
  <c r="BQ614" i="8"/>
  <c r="BP614" i="8"/>
  <c r="BO614" i="8"/>
  <c r="BN614" i="8"/>
  <c r="BL614" i="8"/>
  <c r="BK614" i="8"/>
  <c r="BJ614" i="8"/>
  <c r="BI614" i="8"/>
  <c r="BG614" i="8"/>
  <c r="BF614" i="8"/>
  <c r="BE614" i="8"/>
  <c r="BD614" i="8"/>
  <c r="BB614" i="8"/>
  <c r="BA614" i="8"/>
  <c r="AZ614" i="8"/>
  <c r="AY614" i="8"/>
  <c r="AV614" i="8"/>
  <c r="AU614" i="8"/>
  <c r="AT614" i="8"/>
  <c r="AS614" i="8"/>
  <c r="AR614" i="8"/>
  <c r="AQ614" i="8"/>
  <c r="AM614" i="8"/>
  <c r="AL614" i="8"/>
  <c r="AK614" i="8"/>
  <c r="AJ614" i="8"/>
  <c r="AI614" i="8"/>
  <c r="AH614" i="8"/>
  <c r="AC614" i="8"/>
  <c r="AB614" i="8"/>
  <c r="AA614" i="8"/>
  <c r="Z614" i="8"/>
  <c r="Y614" i="8"/>
  <c r="X614" i="8"/>
  <c r="U614" i="8"/>
  <c r="T614" i="8"/>
  <c r="S614" i="8"/>
  <c r="R614" i="8"/>
  <c r="Q614" i="8"/>
  <c r="P614" i="8"/>
  <c r="H614" i="8"/>
  <c r="CQ613" i="8"/>
  <c r="CP613" i="8"/>
  <c r="CO613" i="8"/>
  <c r="CN613" i="8"/>
  <c r="CM613" i="8"/>
  <c r="CL613" i="8"/>
  <c r="CI613" i="8"/>
  <c r="CH613" i="8"/>
  <c r="CG613" i="8"/>
  <c r="CF613" i="8"/>
  <c r="CE613" i="8"/>
  <c r="CD613" i="8"/>
  <c r="CA613" i="8"/>
  <c r="BZ613" i="8"/>
  <c r="BY613" i="8"/>
  <c r="BX613" i="8"/>
  <c r="BV613" i="8"/>
  <c r="BU613" i="8"/>
  <c r="BT613" i="8"/>
  <c r="BS613" i="8"/>
  <c r="BQ613" i="8"/>
  <c r="BP613" i="8"/>
  <c r="BO613" i="8"/>
  <c r="BN613" i="8"/>
  <c r="BL613" i="8"/>
  <c r="BK613" i="8"/>
  <c r="BJ613" i="8"/>
  <c r="BI613" i="8"/>
  <c r="BG613" i="8"/>
  <c r="BF613" i="8"/>
  <c r="BE613" i="8"/>
  <c r="BD613" i="8"/>
  <c r="BB613" i="8"/>
  <c r="BA613" i="8"/>
  <c r="AZ613" i="8"/>
  <c r="AY613" i="8"/>
  <c r="AV613" i="8"/>
  <c r="AU613" i="8"/>
  <c r="AT613" i="8"/>
  <c r="AS613" i="8"/>
  <c r="AR613" i="8"/>
  <c r="AQ613" i="8"/>
  <c r="AM613" i="8"/>
  <c r="AL613" i="8"/>
  <c r="AK613" i="8"/>
  <c r="AJ613" i="8"/>
  <c r="AI613" i="8"/>
  <c r="AH613" i="8"/>
  <c r="AC613" i="8"/>
  <c r="AB613" i="8"/>
  <c r="AA613" i="8"/>
  <c r="Z613" i="8"/>
  <c r="Y613" i="8"/>
  <c r="X613" i="8"/>
  <c r="U613" i="8"/>
  <c r="T613" i="8"/>
  <c r="S613" i="8"/>
  <c r="R613" i="8"/>
  <c r="Q613" i="8"/>
  <c r="P613" i="8"/>
  <c r="H613" i="8"/>
  <c r="CQ612" i="8"/>
  <c r="CP612" i="8"/>
  <c r="CO612" i="8"/>
  <c r="CN612" i="8"/>
  <c r="CM612" i="8"/>
  <c r="CL612" i="8"/>
  <c r="CI612" i="8"/>
  <c r="CH612" i="8"/>
  <c r="CG612" i="8"/>
  <c r="CF612" i="8"/>
  <c r="CE612" i="8"/>
  <c r="CD612" i="8"/>
  <c r="CA612" i="8"/>
  <c r="BZ612" i="8"/>
  <c r="BY612" i="8"/>
  <c r="BX612" i="8"/>
  <c r="BV612" i="8"/>
  <c r="BU612" i="8"/>
  <c r="BT612" i="8"/>
  <c r="BS612" i="8"/>
  <c r="BQ612" i="8"/>
  <c r="BP612" i="8"/>
  <c r="BO612" i="8"/>
  <c r="BN612" i="8"/>
  <c r="BL612" i="8"/>
  <c r="BK612" i="8"/>
  <c r="BJ612" i="8"/>
  <c r="BI612" i="8"/>
  <c r="BG612" i="8"/>
  <c r="BF612" i="8"/>
  <c r="BE612" i="8"/>
  <c r="BD612" i="8"/>
  <c r="BB612" i="8"/>
  <c r="BA612" i="8"/>
  <c r="AZ612" i="8"/>
  <c r="AY612" i="8"/>
  <c r="AV612" i="8"/>
  <c r="AU612" i="8"/>
  <c r="AT612" i="8"/>
  <c r="AS612" i="8"/>
  <c r="AR612" i="8"/>
  <c r="AQ612" i="8"/>
  <c r="AM612" i="8"/>
  <c r="AL612" i="8"/>
  <c r="AK612" i="8"/>
  <c r="AJ612" i="8"/>
  <c r="AI612" i="8"/>
  <c r="AH612" i="8"/>
  <c r="AC612" i="8"/>
  <c r="AB612" i="8"/>
  <c r="AA612" i="8"/>
  <c r="Z612" i="8"/>
  <c r="Y612" i="8"/>
  <c r="X612" i="8"/>
  <c r="U612" i="8"/>
  <c r="T612" i="8"/>
  <c r="S612" i="8"/>
  <c r="R612" i="8"/>
  <c r="Q612" i="8"/>
  <c r="P612" i="8"/>
  <c r="H612" i="8"/>
  <c r="CQ611" i="8"/>
  <c r="CP611" i="8"/>
  <c r="CO611" i="8"/>
  <c r="CN611" i="8"/>
  <c r="CM611" i="8"/>
  <c r="CL611" i="8"/>
  <c r="CI611" i="8"/>
  <c r="CH611" i="8"/>
  <c r="CG611" i="8"/>
  <c r="CF611" i="8"/>
  <c r="CE611" i="8"/>
  <c r="CD611" i="8"/>
  <c r="CA611" i="8"/>
  <c r="BZ611" i="8"/>
  <c r="BY611" i="8"/>
  <c r="BX611" i="8"/>
  <c r="BV611" i="8"/>
  <c r="BU611" i="8"/>
  <c r="BT611" i="8"/>
  <c r="BS611" i="8"/>
  <c r="BQ611" i="8"/>
  <c r="BP611" i="8"/>
  <c r="BO611" i="8"/>
  <c r="BN611" i="8"/>
  <c r="BL611" i="8"/>
  <c r="BK611" i="8"/>
  <c r="BJ611" i="8"/>
  <c r="BI611" i="8"/>
  <c r="BG611" i="8"/>
  <c r="BF611" i="8"/>
  <c r="BE611" i="8"/>
  <c r="BD611" i="8"/>
  <c r="BB611" i="8"/>
  <c r="BA611" i="8"/>
  <c r="AZ611" i="8"/>
  <c r="AY611" i="8"/>
  <c r="AV611" i="8"/>
  <c r="AU611" i="8"/>
  <c r="AT611" i="8"/>
  <c r="AS611" i="8"/>
  <c r="AR611" i="8"/>
  <c r="AQ611" i="8"/>
  <c r="AM611" i="8"/>
  <c r="AL611" i="8"/>
  <c r="AK611" i="8"/>
  <c r="AJ611" i="8"/>
  <c r="AI611" i="8"/>
  <c r="AH611" i="8"/>
  <c r="AC611" i="8"/>
  <c r="AB611" i="8"/>
  <c r="AA611" i="8"/>
  <c r="Z611" i="8"/>
  <c r="Y611" i="8"/>
  <c r="X611" i="8"/>
  <c r="U611" i="8"/>
  <c r="T611" i="8"/>
  <c r="S611" i="8"/>
  <c r="R611" i="8"/>
  <c r="Q611" i="8"/>
  <c r="P611" i="8"/>
  <c r="H611" i="8"/>
  <c r="CQ610" i="8"/>
  <c r="CP610" i="8"/>
  <c r="CO610" i="8"/>
  <c r="CN610" i="8"/>
  <c r="CM610" i="8"/>
  <c r="CL610" i="8"/>
  <c r="CI610" i="8"/>
  <c r="CH610" i="8"/>
  <c r="CG610" i="8"/>
  <c r="CF610" i="8"/>
  <c r="CE610" i="8"/>
  <c r="CD610" i="8"/>
  <c r="CA610" i="8"/>
  <c r="BZ610" i="8"/>
  <c r="BY610" i="8"/>
  <c r="BX610" i="8"/>
  <c r="BV610" i="8"/>
  <c r="BU610" i="8"/>
  <c r="BT610" i="8"/>
  <c r="BS610" i="8"/>
  <c r="BQ610" i="8"/>
  <c r="BP610" i="8"/>
  <c r="BO610" i="8"/>
  <c r="BN610" i="8"/>
  <c r="BL610" i="8"/>
  <c r="BK610" i="8"/>
  <c r="BJ610" i="8"/>
  <c r="BI610" i="8"/>
  <c r="BG610" i="8"/>
  <c r="BF610" i="8"/>
  <c r="BE610" i="8"/>
  <c r="BD610" i="8"/>
  <c r="BB610" i="8"/>
  <c r="BA610" i="8"/>
  <c r="AZ610" i="8"/>
  <c r="AY610" i="8"/>
  <c r="AV610" i="8"/>
  <c r="AU610" i="8"/>
  <c r="AT610" i="8"/>
  <c r="AS610" i="8"/>
  <c r="AR610" i="8"/>
  <c r="AQ610" i="8"/>
  <c r="AM610" i="8"/>
  <c r="AL610" i="8"/>
  <c r="AK610" i="8"/>
  <c r="AJ610" i="8"/>
  <c r="AI610" i="8"/>
  <c r="AH610" i="8"/>
  <c r="AC610" i="8"/>
  <c r="AB610" i="8"/>
  <c r="AA610" i="8"/>
  <c r="Z610" i="8"/>
  <c r="Y610" i="8"/>
  <c r="X610" i="8"/>
  <c r="U610" i="8"/>
  <c r="T610" i="8"/>
  <c r="S610" i="8"/>
  <c r="R610" i="8"/>
  <c r="Q610" i="8"/>
  <c r="P610" i="8"/>
  <c r="H610" i="8"/>
  <c r="CQ609" i="8"/>
  <c r="CP609" i="8"/>
  <c r="CO609" i="8"/>
  <c r="CN609" i="8"/>
  <c r="CM609" i="8"/>
  <c r="CL609" i="8"/>
  <c r="CI609" i="8"/>
  <c r="CH609" i="8"/>
  <c r="CG609" i="8"/>
  <c r="CF609" i="8"/>
  <c r="CE609" i="8"/>
  <c r="CD609" i="8"/>
  <c r="CA609" i="8"/>
  <c r="BZ609" i="8"/>
  <c r="BY609" i="8"/>
  <c r="BX609" i="8"/>
  <c r="BV609" i="8"/>
  <c r="BU609" i="8"/>
  <c r="BT609" i="8"/>
  <c r="BS609" i="8"/>
  <c r="BQ609" i="8"/>
  <c r="BP609" i="8"/>
  <c r="BO609" i="8"/>
  <c r="BN609" i="8"/>
  <c r="BL609" i="8"/>
  <c r="BK609" i="8"/>
  <c r="BJ609" i="8"/>
  <c r="BI609" i="8"/>
  <c r="BG609" i="8"/>
  <c r="BF609" i="8"/>
  <c r="BE609" i="8"/>
  <c r="BD609" i="8"/>
  <c r="BB609" i="8"/>
  <c r="BA609" i="8"/>
  <c r="AZ609" i="8"/>
  <c r="AY609" i="8"/>
  <c r="AV609" i="8"/>
  <c r="AU609" i="8"/>
  <c r="AT609" i="8"/>
  <c r="AS609" i="8"/>
  <c r="AR609" i="8"/>
  <c r="AQ609" i="8"/>
  <c r="AM609" i="8"/>
  <c r="AL609" i="8"/>
  <c r="AK609" i="8"/>
  <c r="AJ609" i="8"/>
  <c r="AI609" i="8"/>
  <c r="AH609" i="8"/>
  <c r="AC609" i="8"/>
  <c r="AB609" i="8"/>
  <c r="AA609" i="8"/>
  <c r="Z609" i="8"/>
  <c r="Y609" i="8"/>
  <c r="X609" i="8"/>
  <c r="U609" i="8"/>
  <c r="T609" i="8"/>
  <c r="S609" i="8"/>
  <c r="R609" i="8"/>
  <c r="Q609" i="8"/>
  <c r="P609" i="8"/>
  <c r="H609" i="8"/>
  <c r="CQ608" i="8"/>
  <c r="CP608" i="8"/>
  <c r="CO608" i="8"/>
  <c r="CN608" i="8"/>
  <c r="CM608" i="8"/>
  <c r="CL608" i="8"/>
  <c r="CI608" i="8"/>
  <c r="CH608" i="8"/>
  <c r="CG608" i="8"/>
  <c r="CF608" i="8"/>
  <c r="CE608" i="8"/>
  <c r="CD608" i="8"/>
  <c r="CA608" i="8"/>
  <c r="BZ608" i="8"/>
  <c r="BY608" i="8"/>
  <c r="BX608" i="8"/>
  <c r="BV608" i="8"/>
  <c r="BU608" i="8"/>
  <c r="BT608" i="8"/>
  <c r="BS608" i="8"/>
  <c r="BQ608" i="8"/>
  <c r="BP608" i="8"/>
  <c r="BO608" i="8"/>
  <c r="BN608" i="8"/>
  <c r="BL608" i="8"/>
  <c r="BK608" i="8"/>
  <c r="BJ608" i="8"/>
  <c r="BI608" i="8"/>
  <c r="BG608" i="8"/>
  <c r="BF608" i="8"/>
  <c r="BE608" i="8"/>
  <c r="BD608" i="8"/>
  <c r="BB608" i="8"/>
  <c r="BA608" i="8"/>
  <c r="AZ608" i="8"/>
  <c r="AY608" i="8"/>
  <c r="AV608" i="8"/>
  <c r="AU608" i="8"/>
  <c r="AT608" i="8"/>
  <c r="AS608" i="8"/>
  <c r="AR608" i="8"/>
  <c r="AQ608" i="8"/>
  <c r="AM608" i="8"/>
  <c r="AL608" i="8"/>
  <c r="AK608" i="8"/>
  <c r="AJ608" i="8"/>
  <c r="AI608" i="8"/>
  <c r="AH608" i="8"/>
  <c r="AC608" i="8"/>
  <c r="AB608" i="8"/>
  <c r="AA608" i="8"/>
  <c r="Z608" i="8"/>
  <c r="Y608" i="8"/>
  <c r="X608" i="8"/>
  <c r="U608" i="8"/>
  <c r="T608" i="8"/>
  <c r="S608" i="8"/>
  <c r="R608" i="8"/>
  <c r="Q608" i="8"/>
  <c r="P608" i="8"/>
  <c r="H608" i="8"/>
  <c r="CQ607" i="8"/>
  <c r="CP607" i="8"/>
  <c r="CO607" i="8"/>
  <c r="CN607" i="8"/>
  <c r="CM607" i="8"/>
  <c r="CL607" i="8"/>
  <c r="CI607" i="8"/>
  <c r="CH607" i="8"/>
  <c r="CG607" i="8"/>
  <c r="CF607" i="8"/>
  <c r="CE607" i="8"/>
  <c r="CD607" i="8"/>
  <c r="CA607" i="8"/>
  <c r="BZ607" i="8"/>
  <c r="BY607" i="8"/>
  <c r="BX607" i="8"/>
  <c r="BV607" i="8"/>
  <c r="BU607" i="8"/>
  <c r="BT607" i="8"/>
  <c r="BS607" i="8"/>
  <c r="BQ607" i="8"/>
  <c r="BP607" i="8"/>
  <c r="BO607" i="8"/>
  <c r="BN607" i="8"/>
  <c r="BL607" i="8"/>
  <c r="BK607" i="8"/>
  <c r="BJ607" i="8"/>
  <c r="BI607" i="8"/>
  <c r="BG607" i="8"/>
  <c r="BF607" i="8"/>
  <c r="BE607" i="8"/>
  <c r="BD607" i="8"/>
  <c r="BB607" i="8"/>
  <c r="BA607" i="8"/>
  <c r="AZ607" i="8"/>
  <c r="AY607" i="8"/>
  <c r="AV607" i="8"/>
  <c r="AU607" i="8"/>
  <c r="AT607" i="8"/>
  <c r="AS607" i="8"/>
  <c r="AR607" i="8"/>
  <c r="AQ607" i="8"/>
  <c r="AM607" i="8"/>
  <c r="AL607" i="8"/>
  <c r="AK607" i="8"/>
  <c r="AJ607" i="8"/>
  <c r="AI607" i="8"/>
  <c r="AH607" i="8"/>
  <c r="AC607" i="8"/>
  <c r="AB607" i="8"/>
  <c r="AA607" i="8"/>
  <c r="Z607" i="8"/>
  <c r="Y607" i="8"/>
  <c r="X607" i="8"/>
  <c r="U607" i="8"/>
  <c r="T607" i="8"/>
  <c r="S607" i="8"/>
  <c r="R607" i="8"/>
  <c r="Q607" i="8"/>
  <c r="P607" i="8"/>
  <c r="H607" i="8"/>
  <c r="CQ606" i="8"/>
  <c r="CP606" i="8"/>
  <c r="CO606" i="8"/>
  <c r="CN606" i="8"/>
  <c r="CM606" i="8"/>
  <c r="CL606" i="8"/>
  <c r="CI606" i="8"/>
  <c r="CH606" i="8"/>
  <c r="CG606" i="8"/>
  <c r="CF606" i="8"/>
  <c r="CE606" i="8"/>
  <c r="CD606" i="8"/>
  <c r="CA606" i="8"/>
  <c r="BZ606" i="8"/>
  <c r="BY606" i="8"/>
  <c r="BX606" i="8"/>
  <c r="BV606" i="8"/>
  <c r="BU606" i="8"/>
  <c r="BT606" i="8"/>
  <c r="BS606" i="8"/>
  <c r="BQ606" i="8"/>
  <c r="BP606" i="8"/>
  <c r="BO606" i="8"/>
  <c r="BN606" i="8"/>
  <c r="BL606" i="8"/>
  <c r="BK606" i="8"/>
  <c r="BJ606" i="8"/>
  <c r="BI606" i="8"/>
  <c r="BG606" i="8"/>
  <c r="BF606" i="8"/>
  <c r="BE606" i="8"/>
  <c r="BD606" i="8"/>
  <c r="BB606" i="8"/>
  <c r="BA606" i="8"/>
  <c r="AZ606" i="8"/>
  <c r="AY606" i="8"/>
  <c r="AV606" i="8"/>
  <c r="AU606" i="8"/>
  <c r="AT606" i="8"/>
  <c r="AS606" i="8"/>
  <c r="AR606" i="8"/>
  <c r="AQ606" i="8"/>
  <c r="AM606" i="8"/>
  <c r="AL606" i="8"/>
  <c r="AK606" i="8"/>
  <c r="AJ606" i="8"/>
  <c r="AI606" i="8"/>
  <c r="AH606" i="8"/>
  <c r="AC606" i="8"/>
  <c r="AB606" i="8"/>
  <c r="AA606" i="8"/>
  <c r="Z606" i="8"/>
  <c r="Y606" i="8"/>
  <c r="X606" i="8"/>
  <c r="U606" i="8"/>
  <c r="T606" i="8"/>
  <c r="S606" i="8"/>
  <c r="R606" i="8"/>
  <c r="Q606" i="8"/>
  <c r="P606" i="8"/>
  <c r="H606" i="8"/>
  <c r="CQ605" i="8"/>
  <c r="CP605" i="8"/>
  <c r="CO605" i="8"/>
  <c r="CN605" i="8"/>
  <c r="CM605" i="8"/>
  <c r="CL605" i="8"/>
  <c r="CI605" i="8"/>
  <c r="CH605" i="8"/>
  <c r="CG605" i="8"/>
  <c r="CF605" i="8"/>
  <c r="CE605" i="8"/>
  <c r="CD605" i="8"/>
  <c r="CA605" i="8"/>
  <c r="BZ605" i="8"/>
  <c r="BY605" i="8"/>
  <c r="BX605" i="8"/>
  <c r="BV605" i="8"/>
  <c r="BU605" i="8"/>
  <c r="BT605" i="8"/>
  <c r="BS605" i="8"/>
  <c r="BQ605" i="8"/>
  <c r="BP605" i="8"/>
  <c r="BO605" i="8"/>
  <c r="BN605" i="8"/>
  <c r="BL605" i="8"/>
  <c r="BK605" i="8"/>
  <c r="BJ605" i="8"/>
  <c r="BI605" i="8"/>
  <c r="BG605" i="8"/>
  <c r="BF605" i="8"/>
  <c r="BE605" i="8"/>
  <c r="BD605" i="8"/>
  <c r="BB605" i="8"/>
  <c r="BA605" i="8"/>
  <c r="AZ605" i="8"/>
  <c r="AY605" i="8"/>
  <c r="AV605" i="8"/>
  <c r="AU605" i="8"/>
  <c r="AT605" i="8"/>
  <c r="AS605" i="8"/>
  <c r="AR605" i="8"/>
  <c r="AQ605" i="8"/>
  <c r="AM605" i="8"/>
  <c r="AL605" i="8"/>
  <c r="AK605" i="8"/>
  <c r="AJ605" i="8"/>
  <c r="AI605" i="8"/>
  <c r="AH605" i="8"/>
  <c r="AC605" i="8"/>
  <c r="AB605" i="8"/>
  <c r="AA605" i="8"/>
  <c r="Z605" i="8"/>
  <c r="Y605" i="8"/>
  <c r="X605" i="8"/>
  <c r="U605" i="8"/>
  <c r="T605" i="8"/>
  <c r="S605" i="8"/>
  <c r="R605" i="8"/>
  <c r="Q605" i="8"/>
  <c r="P605" i="8"/>
  <c r="H605" i="8"/>
  <c r="CQ604" i="8"/>
  <c r="CP604" i="8"/>
  <c r="CO604" i="8"/>
  <c r="CN604" i="8"/>
  <c r="CM604" i="8"/>
  <c r="CL604" i="8"/>
  <c r="CI604" i="8"/>
  <c r="CH604" i="8"/>
  <c r="CG604" i="8"/>
  <c r="CF604" i="8"/>
  <c r="CE604" i="8"/>
  <c r="CD604" i="8"/>
  <c r="CA604" i="8"/>
  <c r="BZ604" i="8"/>
  <c r="BY604" i="8"/>
  <c r="BX604" i="8"/>
  <c r="BV604" i="8"/>
  <c r="BU604" i="8"/>
  <c r="BT604" i="8"/>
  <c r="BS604" i="8"/>
  <c r="BQ604" i="8"/>
  <c r="BP604" i="8"/>
  <c r="BO604" i="8"/>
  <c r="BN604" i="8"/>
  <c r="BL604" i="8"/>
  <c r="BK604" i="8"/>
  <c r="BJ604" i="8"/>
  <c r="BI604" i="8"/>
  <c r="BG604" i="8"/>
  <c r="BF604" i="8"/>
  <c r="BE604" i="8"/>
  <c r="BD604" i="8"/>
  <c r="BB604" i="8"/>
  <c r="BA604" i="8"/>
  <c r="AZ604" i="8"/>
  <c r="AY604" i="8"/>
  <c r="AV604" i="8"/>
  <c r="AU604" i="8"/>
  <c r="AT604" i="8"/>
  <c r="AS604" i="8"/>
  <c r="AR604" i="8"/>
  <c r="AQ604" i="8"/>
  <c r="AM604" i="8"/>
  <c r="AL604" i="8"/>
  <c r="AK604" i="8"/>
  <c r="AJ604" i="8"/>
  <c r="AI604" i="8"/>
  <c r="AH604" i="8"/>
  <c r="AC604" i="8"/>
  <c r="AB604" i="8"/>
  <c r="AA604" i="8"/>
  <c r="Z604" i="8"/>
  <c r="Y604" i="8"/>
  <c r="X604" i="8"/>
  <c r="U604" i="8"/>
  <c r="T604" i="8"/>
  <c r="S604" i="8"/>
  <c r="R604" i="8"/>
  <c r="Q604" i="8"/>
  <c r="P604" i="8"/>
  <c r="H604" i="8"/>
  <c r="CQ603" i="8"/>
  <c r="CP603" i="8"/>
  <c r="CO603" i="8"/>
  <c r="CN603" i="8"/>
  <c r="CM603" i="8"/>
  <c r="CL603" i="8"/>
  <c r="CI603" i="8"/>
  <c r="CH603" i="8"/>
  <c r="CG603" i="8"/>
  <c r="CF603" i="8"/>
  <c r="CE603" i="8"/>
  <c r="CD603" i="8"/>
  <c r="CA603" i="8"/>
  <c r="BZ603" i="8"/>
  <c r="BY603" i="8"/>
  <c r="BX603" i="8"/>
  <c r="BV603" i="8"/>
  <c r="BU603" i="8"/>
  <c r="BT603" i="8"/>
  <c r="BS603" i="8"/>
  <c r="BQ603" i="8"/>
  <c r="BP603" i="8"/>
  <c r="BO603" i="8"/>
  <c r="BN603" i="8"/>
  <c r="BL603" i="8"/>
  <c r="BK603" i="8"/>
  <c r="BJ603" i="8"/>
  <c r="BI603" i="8"/>
  <c r="BG603" i="8"/>
  <c r="BF603" i="8"/>
  <c r="BE603" i="8"/>
  <c r="BD603" i="8"/>
  <c r="BB603" i="8"/>
  <c r="BA603" i="8"/>
  <c r="AZ603" i="8"/>
  <c r="AY603" i="8"/>
  <c r="AV603" i="8"/>
  <c r="AU603" i="8"/>
  <c r="AT603" i="8"/>
  <c r="AS603" i="8"/>
  <c r="AR603" i="8"/>
  <c r="AQ603" i="8"/>
  <c r="AM603" i="8"/>
  <c r="AL603" i="8"/>
  <c r="AK603" i="8"/>
  <c r="AJ603" i="8"/>
  <c r="AI603" i="8"/>
  <c r="AH603" i="8"/>
  <c r="AC603" i="8"/>
  <c r="AB603" i="8"/>
  <c r="AA603" i="8"/>
  <c r="Z603" i="8"/>
  <c r="Y603" i="8"/>
  <c r="X603" i="8"/>
  <c r="U603" i="8"/>
  <c r="T603" i="8"/>
  <c r="S603" i="8"/>
  <c r="R603" i="8"/>
  <c r="Q603" i="8"/>
  <c r="P603" i="8"/>
  <c r="H603" i="8"/>
  <c r="CQ602" i="8"/>
  <c r="CP602" i="8"/>
  <c r="CO602" i="8"/>
  <c r="CN602" i="8"/>
  <c r="CM602" i="8"/>
  <c r="CL602" i="8"/>
  <c r="CI602" i="8"/>
  <c r="CH602" i="8"/>
  <c r="CG602" i="8"/>
  <c r="CF602" i="8"/>
  <c r="CE602" i="8"/>
  <c r="CD602" i="8"/>
  <c r="CA602" i="8"/>
  <c r="BZ602" i="8"/>
  <c r="BY602" i="8"/>
  <c r="BX602" i="8"/>
  <c r="BV602" i="8"/>
  <c r="BU602" i="8"/>
  <c r="BT602" i="8"/>
  <c r="BS602" i="8"/>
  <c r="BQ602" i="8"/>
  <c r="BP602" i="8"/>
  <c r="BO602" i="8"/>
  <c r="BN602" i="8"/>
  <c r="BL602" i="8"/>
  <c r="BK602" i="8"/>
  <c r="BJ602" i="8"/>
  <c r="BI602" i="8"/>
  <c r="BG602" i="8"/>
  <c r="BF602" i="8"/>
  <c r="BE602" i="8"/>
  <c r="BD602" i="8"/>
  <c r="BB602" i="8"/>
  <c r="BA602" i="8"/>
  <c r="AZ602" i="8"/>
  <c r="AY602" i="8"/>
  <c r="AV602" i="8"/>
  <c r="AU602" i="8"/>
  <c r="AT602" i="8"/>
  <c r="AS602" i="8"/>
  <c r="AR602" i="8"/>
  <c r="AQ602" i="8"/>
  <c r="AM602" i="8"/>
  <c r="AL602" i="8"/>
  <c r="AK602" i="8"/>
  <c r="AJ602" i="8"/>
  <c r="AI602" i="8"/>
  <c r="AH602" i="8"/>
  <c r="AC602" i="8"/>
  <c r="AB602" i="8"/>
  <c r="AA602" i="8"/>
  <c r="Z602" i="8"/>
  <c r="Y602" i="8"/>
  <c r="X602" i="8"/>
  <c r="U602" i="8"/>
  <c r="T602" i="8"/>
  <c r="S602" i="8"/>
  <c r="R602" i="8"/>
  <c r="Q602" i="8"/>
  <c r="P602" i="8"/>
  <c r="H602" i="8"/>
  <c r="CQ601" i="8"/>
  <c r="CP601" i="8"/>
  <c r="CO601" i="8"/>
  <c r="CN601" i="8"/>
  <c r="CM601" i="8"/>
  <c r="CL601" i="8"/>
  <c r="CI601" i="8"/>
  <c r="CH601" i="8"/>
  <c r="CG601" i="8"/>
  <c r="CF601" i="8"/>
  <c r="CE601" i="8"/>
  <c r="CD601" i="8"/>
  <c r="CA601" i="8"/>
  <c r="BZ601" i="8"/>
  <c r="BY601" i="8"/>
  <c r="BX601" i="8"/>
  <c r="BV601" i="8"/>
  <c r="BU601" i="8"/>
  <c r="BT601" i="8"/>
  <c r="BS601" i="8"/>
  <c r="BQ601" i="8"/>
  <c r="BP601" i="8"/>
  <c r="BO601" i="8"/>
  <c r="BN601" i="8"/>
  <c r="BL601" i="8"/>
  <c r="BK601" i="8"/>
  <c r="BJ601" i="8"/>
  <c r="BI601" i="8"/>
  <c r="BG601" i="8"/>
  <c r="BF601" i="8"/>
  <c r="BE601" i="8"/>
  <c r="BD601" i="8"/>
  <c r="BB601" i="8"/>
  <c r="BA601" i="8"/>
  <c r="AZ601" i="8"/>
  <c r="AY601" i="8"/>
  <c r="AV601" i="8"/>
  <c r="AU601" i="8"/>
  <c r="AT601" i="8"/>
  <c r="AS601" i="8"/>
  <c r="AR601" i="8"/>
  <c r="AQ601" i="8"/>
  <c r="AM601" i="8"/>
  <c r="AL601" i="8"/>
  <c r="AK601" i="8"/>
  <c r="AJ601" i="8"/>
  <c r="AI601" i="8"/>
  <c r="AH601" i="8"/>
  <c r="AC601" i="8"/>
  <c r="AB601" i="8"/>
  <c r="AA601" i="8"/>
  <c r="Z601" i="8"/>
  <c r="Y601" i="8"/>
  <c r="X601" i="8"/>
  <c r="U601" i="8"/>
  <c r="T601" i="8"/>
  <c r="S601" i="8"/>
  <c r="R601" i="8"/>
  <c r="Q601" i="8"/>
  <c r="P601" i="8"/>
  <c r="H601" i="8"/>
  <c r="CQ600" i="8"/>
  <c r="CP600" i="8"/>
  <c r="CO600" i="8"/>
  <c r="CN600" i="8"/>
  <c r="CM600" i="8"/>
  <c r="CL600" i="8"/>
  <c r="CI600" i="8"/>
  <c r="CH600" i="8"/>
  <c r="CG600" i="8"/>
  <c r="CF600" i="8"/>
  <c r="CE600" i="8"/>
  <c r="CD600" i="8"/>
  <c r="CA600" i="8"/>
  <c r="BZ600" i="8"/>
  <c r="BY600" i="8"/>
  <c r="BX600" i="8"/>
  <c r="BV600" i="8"/>
  <c r="BU600" i="8"/>
  <c r="BT600" i="8"/>
  <c r="BS600" i="8"/>
  <c r="BQ600" i="8"/>
  <c r="BP600" i="8"/>
  <c r="BO600" i="8"/>
  <c r="BN600" i="8"/>
  <c r="BL600" i="8"/>
  <c r="BK600" i="8"/>
  <c r="BJ600" i="8"/>
  <c r="BI600" i="8"/>
  <c r="BG600" i="8"/>
  <c r="BF600" i="8"/>
  <c r="BE600" i="8"/>
  <c r="BD600" i="8"/>
  <c r="BB600" i="8"/>
  <c r="BA600" i="8"/>
  <c r="AZ600" i="8"/>
  <c r="AY600" i="8"/>
  <c r="AV600" i="8"/>
  <c r="AU600" i="8"/>
  <c r="AT600" i="8"/>
  <c r="AS600" i="8"/>
  <c r="AR600" i="8"/>
  <c r="AQ600" i="8"/>
  <c r="AM600" i="8"/>
  <c r="AL600" i="8"/>
  <c r="AK600" i="8"/>
  <c r="AJ600" i="8"/>
  <c r="AI600" i="8"/>
  <c r="AH600" i="8"/>
  <c r="AC600" i="8"/>
  <c r="AB600" i="8"/>
  <c r="AA600" i="8"/>
  <c r="Z600" i="8"/>
  <c r="Y600" i="8"/>
  <c r="X600" i="8"/>
  <c r="U600" i="8"/>
  <c r="T600" i="8"/>
  <c r="S600" i="8"/>
  <c r="R600" i="8"/>
  <c r="Q600" i="8"/>
  <c r="P600" i="8"/>
  <c r="H600" i="8"/>
  <c r="CQ599" i="8"/>
  <c r="CP599" i="8"/>
  <c r="CO599" i="8"/>
  <c r="CN599" i="8"/>
  <c r="CM599" i="8"/>
  <c r="CL599" i="8"/>
  <c r="CI599" i="8"/>
  <c r="CH599" i="8"/>
  <c r="CG599" i="8"/>
  <c r="CF599" i="8"/>
  <c r="CE599" i="8"/>
  <c r="CD599" i="8"/>
  <c r="CA599" i="8"/>
  <c r="BZ599" i="8"/>
  <c r="BY599" i="8"/>
  <c r="BX599" i="8"/>
  <c r="BV599" i="8"/>
  <c r="BU599" i="8"/>
  <c r="BT599" i="8"/>
  <c r="BS599" i="8"/>
  <c r="BQ599" i="8"/>
  <c r="BP599" i="8"/>
  <c r="BO599" i="8"/>
  <c r="BN599" i="8"/>
  <c r="BL599" i="8"/>
  <c r="BK599" i="8"/>
  <c r="BJ599" i="8"/>
  <c r="BI599" i="8"/>
  <c r="BG599" i="8"/>
  <c r="BF599" i="8"/>
  <c r="BE599" i="8"/>
  <c r="BD599" i="8"/>
  <c r="BB599" i="8"/>
  <c r="BA599" i="8"/>
  <c r="AZ599" i="8"/>
  <c r="AY599" i="8"/>
  <c r="AV599" i="8"/>
  <c r="AU599" i="8"/>
  <c r="AT599" i="8"/>
  <c r="AS599" i="8"/>
  <c r="AR599" i="8"/>
  <c r="AQ599" i="8"/>
  <c r="AM599" i="8"/>
  <c r="AL599" i="8"/>
  <c r="AK599" i="8"/>
  <c r="AJ599" i="8"/>
  <c r="AI599" i="8"/>
  <c r="AH599" i="8"/>
  <c r="AC599" i="8"/>
  <c r="AB599" i="8"/>
  <c r="AA599" i="8"/>
  <c r="Z599" i="8"/>
  <c r="Y599" i="8"/>
  <c r="X599" i="8"/>
  <c r="U599" i="8"/>
  <c r="T599" i="8"/>
  <c r="S599" i="8"/>
  <c r="R599" i="8"/>
  <c r="Q599" i="8"/>
  <c r="P599" i="8"/>
  <c r="H599" i="8"/>
  <c r="CQ598" i="8"/>
  <c r="CP598" i="8"/>
  <c r="CO598" i="8"/>
  <c r="CN598" i="8"/>
  <c r="CM598" i="8"/>
  <c r="CL598" i="8"/>
  <c r="CI598" i="8"/>
  <c r="CH598" i="8"/>
  <c r="CG598" i="8"/>
  <c r="CF598" i="8"/>
  <c r="CE598" i="8"/>
  <c r="CD598" i="8"/>
  <c r="CA598" i="8"/>
  <c r="BZ598" i="8"/>
  <c r="BY598" i="8"/>
  <c r="BX598" i="8"/>
  <c r="BV598" i="8"/>
  <c r="BU598" i="8"/>
  <c r="BT598" i="8"/>
  <c r="BS598" i="8"/>
  <c r="BQ598" i="8"/>
  <c r="BP598" i="8"/>
  <c r="BO598" i="8"/>
  <c r="BN598" i="8"/>
  <c r="BL598" i="8"/>
  <c r="BK598" i="8"/>
  <c r="BJ598" i="8"/>
  <c r="BI598" i="8"/>
  <c r="BG598" i="8"/>
  <c r="BF598" i="8"/>
  <c r="BE598" i="8"/>
  <c r="BD598" i="8"/>
  <c r="BB598" i="8"/>
  <c r="BA598" i="8"/>
  <c r="AZ598" i="8"/>
  <c r="AY598" i="8"/>
  <c r="AV598" i="8"/>
  <c r="AU598" i="8"/>
  <c r="AT598" i="8"/>
  <c r="AS598" i="8"/>
  <c r="AR598" i="8"/>
  <c r="AQ598" i="8"/>
  <c r="AM598" i="8"/>
  <c r="AL598" i="8"/>
  <c r="AK598" i="8"/>
  <c r="AJ598" i="8"/>
  <c r="AI598" i="8"/>
  <c r="AH598" i="8"/>
  <c r="AC598" i="8"/>
  <c r="AB598" i="8"/>
  <c r="AA598" i="8"/>
  <c r="Z598" i="8"/>
  <c r="Y598" i="8"/>
  <c r="X598" i="8"/>
  <c r="U598" i="8"/>
  <c r="T598" i="8"/>
  <c r="S598" i="8"/>
  <c r="R598" i="8"/>
  <c r="Q598" i="8"/>
  <c r="P598" i="8"/>
  <c r="H598" i="8"/>
  <c r="CQ597" i="8"/>
  <c r="CP597" i="8"/>
  <c r="CO597" i="8"/>
  <c r="CN597" i="8"/>
  <c r="CM597" i="8"/>
  <c r="CL597" i="8"/>
  <c r="CI597" i="8"/>
  <c r="CH597" i="8"/>
  <c r="CG597" i="8"/>
  <c r="CF597" i="8"/>
  <c r="CE597" i="8"/>
  <c r="CD597" i="8"/>
  <c r="CA597" i="8"/>
  <c r="BZ597" i="8"/>
  <c r="BY597" i="8"/>
  <c r="BX597" i="8"/>
  <c r="BV597" i="8"/>
  <c r="BU597" i="8"/>
  <c r="BT597" i="8"/>
  <c r="BS597" i="8"/>
  <c r="BQ597" i="8"/>
  <c r="BP597" i="8"/>
  <c r="BO597" i="8"/>
  <c r="BN597" i="8"/>
  <c r="BL597" i="8"/>
  <c r="BK597" i="8"/>
  <c r="BJ597" i="8"/>
  <c r="BI597" i="8"/>
  <c r="BG597" i="8"/>
  <c r="BF597" i="8"/>
  <c r="BE597" i="8"/>
  <c r="BD597" i="8"/>
  <c r="BB597" i="8"/>
  <c r="BA597" i="8"/>
  <c r="AZ597" i="8"/>
  <c r="AY597" i="8"/>
  <c r="AV597" i="8"/>
  <c r="AU597" i="8"/>
  <c r="AT597" i="8"/>
  <c r="AS597" i="8"/>
  <c r="AR597" i="8"/>
  <c r="AQ597" i="8"/>
  <c r="AM597" i="8"/>
  <c r="AL597" i="8"/>
  <c r="AK597" i="8"/>
  <c r="AJ597" i="8"/>
  <c r="AI597" i="8"/>
  <c r="AH597" i="8"/>
  <c r="AC597" i="8"/>
  <c r="AB597" i="8"/>
  <c r="AA597" i="8"/>
  <c r="Z597" i="8"/>
  <c r="Y597" i="8"/>
  <c r="X597" i="8"/>
  <c r="U597" i="8"/>
  <c r="T597" i="8"/>
  <c r="S597" i="8"/>
  <c r="R597" i="8"/>
  <c r="Q597" i="8"/>
  <c r="P597" i="8"/>
  <c r="H597" i="8"/>
  <c r="CQ596" i="8"/>
  <c r="CP596" i="8"/>
  <c r="CO596" i="8"/>
  <c r="CN596" i="8"/>
  <c r="CM596" i="8"/>
  <c r="CL596" i="8"/>
  <c r="CI596" i="8"/>
  <c r="CH596" i="8"/>
  <c r="CG596" i="8"/>
  <c r="CF596" i="8"/>
  <c r="CE596" i="8"/>
  <c r="CD596" i="8"/>
  <c r="CA596" i="8"/>
  <c r="BZ596" i="8"/>
  <c r="BY596" i="8"/>
  <c r="BX596" i="8"/>
  <c r="BV596" i="8"/>
  <c r="BU596" i="8"/>
  <c r="BT596" i="8"/>
  <c r="BS596" i="8"/>
  <c r="BQ596" i="8"/>
  <c r="BP596" i="8"/>
  <c r="BO596" i="8"/>
  <c r="BN596" i="8"/>
  <c r="BL596" i="8"/>
  <c r="BK596" i="8"/>
  <c r="BJ596" i="8"/>
  <c r="BI596" i="8"/>
  <c r="BG596" i="8"/>
  <c r="BF596" i="8"/>
  <c r="BE596" i="8"/>
  <c r="BD596" i="8"/>
  <c r="BB596" i="8"/>
  <c r="BA596" i="8"/>
  <c r="AZ596" i="8"/>
  <c r="AY596" i="8"/>
  <c r="AV596" i="8"/>
  <c r="AU596" i="8"/>
  <c r="AT596" i="8"/>
  <c r="AS596" i="8"/>
  <c r="AR596" i="8"/>
  <c r="AQ596" i="8"/>
  <c r="AM596" i="8"/>
  <c r="AL596" i="8"/>
  <c r="AK596" i="8"/>
  <c r="AJ596" i="8"/>
  <c r="AI596" i="8"/>
  <c r="AH596" i="8"/>
  <c r="AC596" i="8"/>
  <c r="AB596" i="8"/>
  <c r="AA596" i="8"/>
  <c r="Z596" i="8"/>
  <c r="Y596" i="8"/>
  <c r="X596" i="8"/>
  <c r="U596" i="8"/>
  <c r="T596" i="8"/>
  <c r="S596" i="8"/>
  <c r="R596" i="8"/>
  <c r="Q596" i="8"/>
  <c r="P596" i="8"/>
  <c r="H596" i="8"/>
  <c r="CQ595" i="8"/>
  <c r="CP595" i="8"/>
  <c r="CO595" i="8"/>
  <c r="CN595" i="8"/>
  <c r="CM595" i="8"/>
  <c r="CL595" i="8"/>
  <c r="CI595" i="8"/>
  <c r="CH595" i="8"/>
  <c r="CG595" i="8"/>
  <c r="CF595" i="8"/>
  <c r="CE595" i="8"/>
  <c r="CD595" i="8"/>
  <c r="CA595" i="8"/>
  <c r="BZ595" i="8"/>
  <c r="BY595" i="8"/>
  <c r="BX595" i="8"/>
  <c r="BV595" i="8"/>
  <c r="BU595" i="8"/>
  <c r="BT595" i="8"/>
  <c r="BS595" i="8"/>
  <c r="BQ595" i="8"/>
  <c r="BP595" i="8"/>
  <c r="BO595" i="8"/>
  <c r="BN595" i="8"/>
  <c r="BL595" i="8"/>
  <c r="BK595" i="8"/>
  <c r="BJ595" i="8"/>
  <c r="BI595" i="8"/>
  <c r="BG595" i="8"/>
  <c r="BF595" i="8"/>
  <c r="BE595" i="8"/>
  <c r="BD595" i="8"/>
  <c r="BB595" i="8"/>
  <c r="BA595" i="8"/>
  <c r="AZ595" i="8"/>
  <c r="AY595" i="8"/>
  <c r="AV595" i="8"/>
  <c r="AU595" i="8"/>
  <c r="AT595" i="8"/>
  <c r="AS595" i="8"/>
  <c r="AR595" i="8"/>
  <c r="AQ595" i="8"/>
  <c r="AM595" i="8"/>
  <c r="AL595" i="8"/>
  <c r="AK595" i="8"/>
  <c r="AJ595" i="8"/>
  <c r="AI595" i="8"/>
  <c r="AH595" i="8"/>
  <c r="AC595" i="8"/>
  <c r="AB595" i="8"/>
  <c r="AA595" i="8"/>
  <c r="Z595" i="8"/>
  <c r="Y595" i="8"/>
  <c r="X595" i="8"/>
  <c r="U595" i="8"/>
  <c r="T595" i="8"/>
  <c r="S595" i="8"/>
  <c r="R595" i="8"/>
  <c r="Q595" i="8"/>
  <c r="P595" i="8"/>
  <c r="H595" i="8"/>
  <c r="CQ594" i="8"/>
  <c r="CP594" i="8"/>
  <c r="CO594" i="8"/>
  <c r="CN594" i="8"/>
  <c r="CM594" i="8"/>
  <c r="CL594" i="8"/>
  <c r="CI594" i="8"/>
  <c r="CH594" i="8"/>
  <c r="CG594" i="8"/>
  <c r="CF594" i="8"/>
  <c r="CE594" i="8"/>
  <c r="CD594" i="8"/>
  <c r="CA594" i="8"/>
  <c r="BZ594" i="8"/>
  <c r="BY594" i="8"/>
  <c r="BX594" i="8"/>
  <c r="BV594" i="8"/>
  <c r="BU594" i="8"/>
  <c r="BT594" i="8"/>
  <c r="BS594" i="8"/>
  <c r="BQ594" i="8"/>
  <c r="BP594" i="8"/>
  <c r="BO594" i="8"/>
  <c r="BN594" i="8"/>
  <c r="BL594" i="8"/>
  <c r="BK594" i="8"/>
  <c r="BJ594" i="8"/>
  <c r="BI594" i="8"/>
  <c r="BG594" i="8"/>
  <c r="BF594" i="8"/>
  <c r="BE594" i="8"/>
  <c r="BD594" i="8"/>
  <c r="BB594" i="8"/>
  <c r="BA594" i="8"/>
  <c r="AZ594" i="8"/>
  <c r="AY594" i="8"/>
  <c r="AV594" i="8"/>
  <c r="AU594" i="8"/>
  <c r="AT594" i="8"/>
  <c r="AS594" i="8"/>
  <c r="AR594" i="8"/>
  <c r="AQ594" i="8"/>
  <c r="AM594" i="8"/>
  <c r="AL594" i="8"/>
  <c r="AK594" i="8"/>
  <c r="AJ594" i="8"/>
  <c r="AI594" i="8"/>
  <c r="AH594" i="8"/>
  <c r="AC594" i="8"/>
  <c r="AB594" i="8"/>
  <c r="AA594" i="8"/>
  <c r="Z594" i="8"/>
  <c r="Y594" i="8"/>
  <c r="X594" i="8"/>
  <c r="U594" i="8"/>
  <c r="T594" i="8"/>
  <c r="S594" i="8"/>
  <c r="R594" i="8"/>
  <c r="Q594" i="8"/>
  <c r="P594" i="8"/>
  <c r="H594" i="8"/>
  <c r="CQ593" i="8"/>
  <c r="CP593" i="8"/>
  <c r="CO593" i="8"/>
  <c r="CN593" i="8"/>
  <c r="CM593" i="8"/>
  <c r="CL593" i="8"/>
  <c r="CI593" i="8"/>
  <c r="CH593" i="8"/>
  <c r="CG593" i="8"/>
  <c r="CF593" i="8"/>
  <c r="CE593" i="8"/>
  <c r="CD593" i="8"/>
  <c r="CA593" i="8"/>
  <c r="BZ593" i="8"/>
  <c r="BY593" i="8"/>
  <c r="BX593" i="8"/>
  <c r="BV593" i="8"/>
  <c r="BU593" i="8"/>
  <c r="BT593" i="8"/>
  <c r="BS593" i="8"/>
  <c r="BQ593" i="8"/>
  <c r="BP593" i="8"/>
  <c r="BO593" i="8"/>
  <c r="BN593" i="8"/>
  <c r="BL593" i="8"/>
  <c r="BK593" i="8"/>
  <c r="BJ593" i="8"/>
  <c r="BI593" i="8"/>
  <c r="BG593" i="8"/>
  <c r="BF593" i="8"/>
  <c r="BE593" i="8"/>
  <c r="BD593" i="8"/>
  <c r="BB593" i="8"/>
  <c r="BA593" i="8"/>
  <c r="AZ593" i="8"/>
  <c r="AY593" i="8"/>
  <c r="AV593" i="8"/>
  <c r="AU593" i="8"/>
  <c r="AT593" i="8"/>
  <c r="AS593" i="8"/>
  <c r="AR593" i="8"/>
  <c r="AQ593" i="8"/>
  <c r="AM593" i="8"/>
  <c r="AL593" i="8"/>
  <c r="AK593" i="8"/>
  <c r="AJ593" i="8"/>
  <c r="AI593" i="8"/>
  <c r="AH593" i="8"/>
  <c r="AC593" i="8"/>
  <c r="AB593" i="8"/>
  <c r="AA593" i="8"/>
  <c r="Z593" i="8"/>
  <c r="Y593" i="8"/>
  <c r="X593" i="8"/>
  <c r="U593" i="8"/>
  <c r="T593" i="8"/>
  <c r="S593" i="8"/>
  <c r="R593" i="8"/>
  <c r="Q593" i="8"/>
  <c r="P593" i="8"/>
  <c r="H593" i="8"/>
  <c r="CQ592" i="8"/>
  <c r="CP592" i="8"/>
  <c r="CO592" i="8"/>
  <c r="CN592" i="8"/>
  <c r="CM592" i="8"/>
  <c r="CL592" i="8"/>
  <c r="CI592" i="8"/>
  <c r="CH592" i="8"/>
  <c r="CG592" i="8"/>
  <c r="CF592" i="8"/>
  <c r="CE592" i="8"/>
  <c r="CD592" i="8"/>
  <c r="CA592" i="8"/>
  <c r="BZ592" i="8"/>
  <c r="BY592" i="8"/>
  <c r="BX592" i="8"/>
  <c r="BV592" i="8"/>
  <c r="BU592" i="8"/>
  <c r="BT592" i="8"/>
  <c r="BS592" i="8"/>
  <c r="BQ592" i="8"/>
  <c r="BP592" i="8"/>
  <c r="BO592" i="8"/>
  <c r="BN592" i="8"/>
  <c r="BL592" i="8"/>
  <c r="BK592" i="8"/>
  <c r="BJ592" i="8"/>
  <c r="BI592" i="8"/>
  <c r="BG592" i="8"/>
  <c r="BF592" i="8"/>
  <c r="BE592" i="8"/>
  <c r="BD592" i="8"/>
  <c r="BB592" i="8"/>
  <c r="BA592" i="8"/>
  <c r="AZ592" i="8"/>
  <c r="AY592" i="8"/>
  <c r="AV592" i="8"/>
  <c r="AU592" i="8"/>
  <c r="AT592" i="8"/>
  <c r="AS592" i="8"/>
  <c r="AR592" i="8"/>
  <c r="AQ592" i="8"/>
  <c r="AM592" i="8"/>
  <c r="AL592" i="8"/>
  <c r="AK592" i="8"/>
  <c r="AJ592" i="8"/>
  <c r="AI592" i="8"/>
  <c r="AH592" i="8"/>
  <c r="AC592" i="8"/>
  <c r="AB592" i="8"/>
  <c r="AA592" i="8"/>
  <c r="Z592" i="8"/>
  <c r="Y592" i="8"/>
  <c r="X592" i="8"/>
  <c r="U592" i="8"/>
  <c r="T592" i="8"/>
  <c r="S592" i="8"/>
  <c r="R592" i="8"/>
  <c r="Q592" i="8"/>
  <c r="P592" i="8"/>
  <c r="H592" i="8"/>
  <c r="CQ591" i="8"/>
  <c r="CP591" i="8"/>
  <c r="CO591" i="8"/>
  <c r="CN591" i="8"/>
  <c r="CM591" i="8"/>
  <c r="CL591" i="8"/>
  <c r="CI591" i="8"/>
  <c r="CH591" i="8"/>
  <c r="CG591" i="8"/>
  <c r="CF591" i="8"/>
  <c r="CE591" i="8"/>
  <c r="CD591" i="8"/>
  <c r="CA591" i="8"/>
  <c r="BZ591" i="8"/>
  <c r="BY591" i="8"/>
  <c r="BX591" i="8"/>
  <c r="BV591" i="8"/>
  <c r="BU591" i="8"/>
  <c r="BT591" i="8"/>
  <c r="BS591" i="8"/>
  <c r="BQ591" i="8"/>
  <c r="BP591" i="8"/>
  <c r="BO591" i="8"/>
  <c r="BN591" i="8"/>
  <c r="BL591" i="8"/>
  <c r="BK591" i="8"/>
  <c r="BJ591" i="8"/>
  <c r="BI591" i="8"/>
  <c r="BG591" i="8"/>
  <c r="BF591" i="8"/>
  <c r="BE591" i="8"/>
  <c r="BD591" i="8"/>
  <c r="BB591" i="8"/>
  <c r="BA591" i="8"/>
  <c r="AZ591" i="8"/>
  <c r="AY591" i="8"/>
  <c r="AV591" i="8"/>
  <c r="AU591" i="8"/>
  <c r="AT591" i="8"/>
  <c r="AS591" i="8"/>
  <c r="AR591" i="8"/>
  <c r="AQ591" i="8"/>
  <c r="AM591" i="8"/>
  <c r="AL591" i="8"/>
  <c r="AK591" i="8"/>
  <c r="AJ591" i="8"/>
  <c r="AI591" i="8"/>
  <c r="AH591" i="8"/>
  <c r="AC591" i="8"/>
  <c r="AB591" i="8"/>
  <c r="AA591" i="8"/>
  <c r="Z591" i="8"/>
  <c r="Y591" i="8"/>
  <c r="X591" i="8"/>
  <c r="U591" i="8"/>
  <c r="T591" i="8"/>
  <c r="S591" i="8"/>
  <c r="R591" i="8"/>
  <c r="Q591" i="8"/>
  <c r="P591" i="8"/>
  <c r="H591" i="8"/>
  <c r="CQ590" i="8"/>
  <c r="CP590" i="8"/>
  <c r="CO590" i="8"/>
  <c r="CN590" i="8"/>
  <c r="CM590" i="8"/>
  <c r="CL590" i="8"/>
  <c r="CI590" i="8"/>
  <c r="CH590" i="8"/>
  <c r="CG590" i="8"/>
  <c r="CF590" i="8"/>
  <c r="CE590" i="8"/>
  <c r="CD590" i="8"/>
  <c r="CA590" i="8"/>
  <c r="BZ590" i="8"/>
  <c r="BY590" i="8"/>
  <c r="BX590" i="8"/>
  <c r="BV590" i="8"/>
  <c r="BU590" i="8"/>
  <c r="BT590" i="8"/>
  <c r="BS590" i="8"/>
  <c r="BQ590" i="8"/>
  <c r="BP590" i="8"/>
  <c r="BO590" i="8"/>
  <c r="BN590" i="8"/>
  <c r="BL590" i="8"/>
  <c r="BK590" i="8"/>
  <c r="BJ590" i="8"/>
  <c r="BI590" i="8"/>
  <c r="BG590" i="8"/>
  <c r="BF590" i="8"/>
  <c r="BE590" i="8"/>
  <c r="BD590" i="8"/>
  <c r="BB590" i="8"/>
  <c r="BA590" i="8"/>
  <c r="AZ590" i="8"/>
  <c r="AY590" i="8"/>
  <c r="AV590" i="8"/>
  <c r="AU590" i="8"/>
  <c r="AT590" i="8"/>
  <c r="AS590" i="8"/>
  <c r="AR590" i="8"/>
  <c r="AQ590" i="8"/>
  <c r="AM590" i="8"/>
  <c r="AL590" i="8"/>
  <c r="AK590" i="8"/>
  <c r="AJ590" i="8"/>
  <c r="AI590" i="8"/>
  <c r="AH590" i="8"/>
  <c r="AC590" i="8"/>
  <c r="AB590" i="8"/>
  <c r="AA590" i="8"/>
  <c r="Z590" i="8"/>
  <c r="Y590" i="8"/>
  <c r="X590" i="8"/>
  <c r="U590" i="8"/>
  <c r="T590" i="8"/>
  <c r="S590" i="8"/>
  <c r="R590" i="8"/>
  <c r="Q590" i="8"/>
  <c r="P590" i="8"/>
  <c r="H590" i="8"/>
  <c r="CQ589" i="8"/>
  <c r="CP589" i="8"/>
  <c r="CO589" i="8"/>
  <c r="CN589" i="8"/>
  <c r="CM589" i="8"/>
  <c r="CL589" i="8"/>
  <c r="CI589" i="8"/>
  <c r="CH589" i="8"/>
  <c r="CG589" i="8"/>
  <c r="CF589" i="8"/>
  <c r="CE589" i="8"/>
  <c r="CD589" i="8"/>
  <c r="CA589" i="8"/>
  <c r="BZ589" i="8"/>
  <c r="BY589" i="8"/>
  <c r="BX589" i="8"/>
  <c r="BV589" i="8"/>
  <c r="BU589" i="8"/>
  <c r="BT589" i="8"/>
  <c r="BS589" i="8"/>
  <c r="BQ589" i="8"/>
  <c r="BP589" i="8"/>
  <c r="BO589" i="8"/>
  <c r="BN589" i="8"/>
  <c r="BL589" i="8"/>
  <c r="BK589" i="8"/>
  <c r="BJ589" i="8"/>
  <c r="BI589" i="8"/>
  <c r="BG589" i="8"/>
  <c r="BF589" i="8"/>
  <c r="BE589" i="8"/>
  <c r="BD589" i="8"/>
  <c r="BB589" i="8"/>
  <c r="BA589" i="8"/>
  <c r="AZ589" i="8"/>
  <c r="AY589" i="8"/>
  <c r="AV589" i="8"/>
  <c r="AU589" i="8"/>
  <c r="AT589" i="8"/>
  <c r="AS589" i="8"/>
  <c r="AR589" i="8"/>
  <c r="AQ589" i="8"/>
  <c r="AM589" i="8"/>
  <c r="AL589" i="8"/>
  <c r="AK589" i="8"/>
  <c r="AJ589" i="8"/>
  <c r="AI589" i="8"/>
  <c r="AH589" i="8"/>
  <c r="AC589" i="8"/>
  <c r="AB589" i="8"/>
  <c r="AA589" i="8"/>
  <c r="Z589" i="8"/>
  <c r="Y589" i="8"/>
  <c r="X589" i="8"/>
  <c r="U589" i="8"/>
  <c r="T589" i="8"/>
  <c r="S589" i="8"/>
  <c r="R589" i="8"/>
  <c r="Q589" i="8"/>
  <c r="P589" i="8"/>
  <c r="H589" i="8"/>
  <c r="CQ588" i="8"/>
  <c r="CP588" i="8"/>
  <c r="CO588" i="8"/>
  <c r="CN588" i="8"/>
  <c r="CM588" i="8"/>
  <c r="CL588" i="8"/>
  <c r="CI588" i="8"/>
  <c r="CH588" i="8"/>
  <c r="CG588" i="8"/>
  <c r="CF588" i="8"/>
  <c r="CE588" i="8"/>
  <c r="CD588" i="8"/>
  <c r="CA588" i="8"/>
  <c r="BZ588" i="8"/>
  <c r="BY588" i="8"/>
  <c r="BX588" i="8"/>
  <c r="BV588" i="8"/>
  <c r="BU588" i="8"/>
  <c r="BT588" i="8"/>
  <c r="BS588" i="8"/>
  <c r="BQ588" i="8"/>
  <c r="BP588" i="8"/>
  <c r="BO588" i="8"/>
  <c r="BN588" i="8"/>
  <c r="BL588" i="8"/>
  <c r="BK588" i="8"/>
  <c r="BJ588" i="8"/>
  <c r="BI588" i="8"/>
  <c r="BG588" i="8"/>
  <c r="BF588" i="8"/>
  <c r="BE588" i="8"/>
  <c r="BD588" i="8"/>
  <c r="BB588" i="8"/>
  <c r="BA588" i="8"/>
  <c r="AZ588" i="8"/>
  <c r="AY588" i="8"/>
  <c r="AV588" i="8"/>
  <c r="AU588" i="8"/>
  <c r="AT588" i="8"/>
  <c r="AS588" i="8"/>
  <c r="AR588" i="8"/>
  <c r="AQ588" i="8"/>
  <c r="AM588" i="8"/>
  <c r="AL588" i="8"/>
  <c r="AK588" i="8"/>
  <c r="AJ588" i="8"/>
  <c r="AI588" i="8"/>
  <c r="AH588" i="8"/>
  <c r="AC588" i="8"/>
  <c r="AB588" i="8"/>
  <c r="AA588" i="8"/>
  <c r="Z588" i="8"/>
  <c r="Y588" i="8"/>
  <c r="X588" i="8"/>
  <c r="U588" i="8"/>
  <c r="T588" i="8"/>
  <c r="S588" i="8"/>
  <c r="R588" i="8"/>
  <c r="Q588" i="8"/>
  <c r="P588" i="8"/>
  <c r="H588" i="8"/>
  <c r="CQ587" i="8"/>
  <c r="CP587" i="8"/>
  <c r="CO587" i="8"/>
  <c r="CN587" i="8"/>
  <c r="CM587" i="8"/>
  <c r="CL587" i="8"/>
  <c r="CI587" i="8"/>
  <c r="CH587" i="8"/>
  <c r="CG587" i="8"/>
  <c r="CF587" i="8"/>
  <c r="CE587" i="8"/>
  <c r="CD587" i="8"/>
  <c r="CA587" i="8"/>
  <c r="BZ587" i="8"/>
  <c r="BY587" i="8"/>
  <c r="BX587" i="8"/>
  <c r="BV587" i="8"/>
  <c r="BU587" i="8"/>
  <c r="BT587" i="8"/>
  <c r="BS587" i="8"/>
  <c r="BQ587" i="8"/>
  <c r="BP587" i="8"/>
  <c r="BO587" i="8"/>
  <c r="BN587" i="8"/>
  <c r="BL587" i="8"/>
  <c r="BK587" i="8"/>
  <c r="BJ587" i="8"/>
  <c r="BI587" i="8"/>
  <c r="BG587" i="8"/>
  <c r="BF587" i="8"/>
  <c r="BE587" i="8"/>
  <c r="BD587" i="8"/>
  <c r="BB587" i="8"/>
  <c r="BA587" i="8"/>
  <c r="AZ587" i="8"/>
  <c r="AY587" i="8"/>
  <c r="AV587" i="8"/>
  <c r="AU587" i="8"/>
  <c r="AT587" i="8"/>
  <c r="AS587" i="8"/>
  <c r="AR587" i="8"/>
  <c r="AQ587" i="8"/>
  <c r="AM587" i="8"/>
  <c r="AL587" i="8"/>
  <c r="AK587" i="8"/>
  <c r="AJ587" i="8"/>
  <c r="AI587" i="8"/>
  <c r="AH587" i="8"/>
  <c r="AC587" i="8"/>
  <c r="AB587" i="8"/>
  <c r="AA587" i="8"/>
  <c r="Z587" i="8"/>
  <c r="Y587" i="8"/>
  <c r="X587" i="8"/>
  <c r="U587" i="8"/>
  <c r="T587" i="8"/>
  <c r="S587" i="8"/>
  <c r="R587" i="8"/>
  <c r="Q587" i="8"/>
  <c r="P587" i="8"/>
  <c r="H587" i="8"/>
  <c r="CQ586" i="8"/>
  <c r="CP586" i="8"/>
  <c r="CO586" i="8"/>
  <c r="CN586" i="8"/>
  <c r="CM586" i="8"/>
  <c r="CL586" i="8"/>
  <c r="CI586" i="8"/>
  <c r="CH586" i="8"/>
  <c r="CG586" i="8"/>
  <c r="CF586" i="8"/>
  <c r="CE586" i="8"/>
  <c r="CD586" i="8"/>
  <c r="CA586" i="8"/>
  <c r="BZ586" i="8"/>
  <c r="BY586" i="8"/>
  <c r="BX586" i="8"/>
  <c r="BV586" i="8"/>
  <c r="BU586" i="8"/>
  <c r="BT586" i="8"/>
  <c r="BS586" i="8"/>
  <c r="BQ586" i="8"/>
  <c r="BP586" i="8"/>
  <c r="BO586" i="8"/>
  <c r="BN586" i="8"/>
  <c r="BL586" i="8"/>
  <c r="BK586" i="8"/>
  <c r="BJ586" i="8"/>
  <c r="BI586" i="8"/>
  <c r="BG586" i="8"/>
  <c r="BF586" i="8"/>
  <c r="BE586" i="8"/>
  <c r="BD586" i="8"/>
  <c r="BB586" i="8"/>
  <c r="BA586" i="8"/>
  <c r="AZ586" i="8"/>
  <c r="AY586" i="8"/>
  <c r="AV586" i="8"/>
  <c r="AU586" i="8"/>
  <c r="AT586" i="8"/>
  <c r="AS586" i="8"/>
  <c r="AR586" i="8"/>
  <c r="AQ586" i="8"/>
  <c r="AM586" i="8"/>
  <c r="AL586" i="8"/>
  <c r="AK586" i="8"/>
  <c r="AJ586" i="8"/>
  <c r="AI586" i="8"/>
  <c r="AH586" i="8"/>
  <c r="AC586" i="8"/>
  <c r="AB586" i="8"/>
  <c r="AA586" i="8"/>
  <c r="Z586" i="8"/>
  <c r="Y586" i="8"/>
  <c r="X586" i="8"/>
  <c r="U586" i="8"/>
  <c r="T586" i="8"/>
  <c r="S586" i="8"/>
  <c r="R586" i="8"/>
  <c r="Q586" i="8"/>
  <c r="P586" i="8"/>
  <c r="H586" i="8"/>
  <c r="CQ585" i="8"/>
  <c r="CP585" i="8"/>
  <c r="CO585" i="8"/>
  <c r="CN585" i="8"/>
  <c r="CM585" i="8"/>
  <c r="CL585" i="8"/>
  <c r="CI585" i="8"/>
  <c r="CH585" i="8"/>
  <c r="CG585" i="8"/>
  <c r="CF585" i="8"/>
  <c r="CE585" i="8"/>
  <c r="CD585" i="8"/>
  <c r="CA585" i="8"/>
  <c r="BZ585" i="8"/>
  <c r="BY585" i="8"/>
  <c r="BX585" i="8"/>
  <c r="BV585" i="8"/>
  <c r="BU585" i="8"/>
  <c r="BT585" i="8"/>
  <c r="BS585" i="8"/>
  <c r="BQ585" i="8"/>
  <c r="BP585" i="8"/>
  <c r="BO585" i="8"/>
  <c r="BN585" i="8"/>
  <c r="BL585" i="8"/>
  <c r="BK585" i="8"/>
  <c r="BJ585" i="8"/>
  <c r="BI585" i="8"/>
  <c r="BG585" i="8"/>
  <c r="BF585" i="8"/>
  <c r="BE585" i="8"/>
  <c r="BD585" i="8"/>
  <c r="BB585" i="8"/>
  <c r="BA585" i="8"/>
  <c r="AZ585" i="8"/>
  <c r="AY585" i="8"/>
  <c r="AV585" i="8"/>
  <c r="AU585" i="8"/>
  <c r="AT585" i="8"/>
  <c r="AS585" i="8"/>
  <c r="AR585" i="8"/>
  <c r="AQ585" i="8"/>
  <c r="AM585" i="8"/>
  <c r="AL585" i="8"/>
  <c r="AK585" i="8"/>
  <c r="AJ585" i="8"/>
  <c r="AI585" i="8"/>
  <c r="AH585" i="8"/>
  <c r="AC585" i="8"/>
  <c r="AB585" i="8"/>
  <c r="AA585" i="8"/>
  <c r="Z585" i="8"/>
  <c r="Y585" i="8"/>
  <c r="X585" i="8"/>
  <c r="U585" i="8"/>
  <c r="T585" i="8"/>
  <c r="S585" i="8"/>
  <c r="R585" i="8"/>
  <c r="Q585" i="8"/>
  <c r="P585" i="8"/>
  <c r="H585" i="8"/>
  <c r="CQ584" i="8"/>
  <c r="CP584" i="8"/>
  <c r="CO584" i="8"/>
  <c r="CN584" i="8"/>
  <c r="CM584" i="8"/>
  <c r="CL584" i="8"/>
  <c r="CI584" i="8"/>
  <c r="CH584" i="8"/>
  <c r="CG584" i="8"/>
  <c r="CF584" i="8"/>
  <c r="CE584" i="8"/>
  <c r="CD584" i="8"/>
  <c r="CA584" i="8"/>
  <c r="BZ584" i="8"/>
  <c r="BY584" i="8"/>
  <c r="BX584" i="8"/>
  <c r="BV584" i="8"/>
  <c r="BU584" i="8"/>
  <c r="BT584" i="8"/>
  <c r="BS584" i="8"/>
  <c r="BQ584" i="8"/>
  <c r="BP584" i="8"/>
  <c r="BO584" i="8"/>
  <c r="BN584" i="8"/>
  <c r="BL584" i="8"/>
  <c r="BK584" i="8"/>
  <c r="BJ584" i="8"/>
  <c r="BI584" i="8"/>
  <c r="BG584" i="8"/>
  <c r="BF584" i="8"/>
  <c r="BE584" i="8"/>
  <c r="BD584" i="8"/>
  <c r="BB584" i="8"/>
  <c r="BA584" i="8"/>
  <c r="AZ584" i="8"/>
  <c r="AY584" i="8"/>
  <c r="AV584" i="8"/>
  <c r="AU584" i="8"/>
  <c r="AT584" i="8"/>
  <c r="AS584" i="8"/>
  <c r="AR584" i="8"/>
  <c r="AQ584" i="8"/>
  <c r="AM584" i="8"/>
  <c r="AL584" i="8"/>
  <c r="AK584" i="8"/>
  <c r="AJ584" i="8"/>
  <c r="AI584" i="8"/>
  <c r="AH584" i="8"/>
  <c r="AC584" i="8"/>
  <c r="AB584" i="8"/>
  <c r="AA584" i="8"/>
  <c r="Z584" i="8"/>
  <c r="Y584" i="8"/>
  <c r="X584" i="8"/>
  <c r="U584" i="8"/>
  <c r="T584" i="8"/>
  <c r="S584" i="8"/>
  <c r="R584" i="8"/>
  <c r="Q584" i="8"/>
  <c r="P584" i="8"/>
  <c r="H584" i="8"/>
  <c r="CQ583" i="8"/>
  <c r="CP583" i="8"/>
  <c r="CO583" i="8"/>
  <c r="CN583" i="8"/>
  <c r="CM583" i="8"/>
  <c r="CL583" i="8"/>
  <c r="CI583" i="8"/>
  <c r="CH583" i="8"/>
  <c r="CG583" i="8"/>
  <c r="CF583" i="8"/>
  <c r="CE583" i="8"/>
  <c r="CD583" i="8"/>
  <c r="CA583" i="8"/>
  <c r="BZ583" i="8"/>
  <c r="BY583" i="8"/>
  <c r="BX583" i="8"/>
  <c r="BV583" i="8"/>
  <c r="BU583" i="8"/>
  <c r="BT583" i="8"/>
  <c r="BS583" i="8"/>
  <c r="BQ583" i="8"/>
  <c r="BP583" i="8"/>
  <c r="BO583" i="8"/>
  <c r="BN583" i="8"/>
  <c r="BL583" i="8"/>
  <c r="BK583" i="8"/>
  <c r="BJ583" i="8"/>
  <c r="BI583" i="8"/>
  <c r="BG583" i="8"/>
  <c r="BF583" i="8"/>
  <c r="BE583" i="8"/>
  <c r="BD583" i="8"/>
  <c r="BB583" i="8"/>
  <c r="BA583" i="8"/>
  <c r="AZ583" i="8"/>
  <c r="AY583" i="8"/>
  <c r="AV583" i="8"/>
  <c r="AU583" i="8"/>
  <c r="AT583" i="8"/>
  <c r="AS583" i="8"/>
  <c r="AR583" i="8"/>
  <c r="AQ583" i="8"/>
  <c r="AM583" i="8"/>
  <c r="AL583" i="8"/>
  <c r="AK583" i="8"/>
  <c r="AJ583" i="8"/>
  <c r="AI583" i="8"/>
  <c r="AH583" i="8"/>
  <c r="AC583" i="8"/>
  <c r="AB583" i="8"/>
  <c r="AA583" i="8"/>
  <c r="Z583" i="8"/>
  <c r="Y583" i="8"/>
  <c r="X583" i="8"/>
  <c r="U583" i="8"/>
  <c r="T583" i="8"/>
  <c r="S583" i="8"/>
  <c r="R583" i="8"/>
  <c r="Q583" i="8"/>
  <c r="P583" i="8"/>
  <c r="H583" i="8"/>
  <c r="CQ582" i="8"/>
  <c r="CP582" i="8"/>
  <c r="CO582" i="8"/>
  <c r="CN582" i="8"/>
  <c r="CM582" i="8"/>
  <c r="CL582" i="8"/>
  <c r="CI582" i="8"/>
  <c r="CH582" i="8"/>
  <c r="CG582" i="8"/>
  <c r="CF582" i="8"/>
  <c r="CE582" i="8"/>
  <c r="CD582" i="8"/>
  <c r="CA582" i="8"/>
  <c r="BZ582" i="8"/>
  <c r="BY582" i="8"/>
  <c r="BX582" i="8"/>
  <c r="BV582" i="8"/>
  <c r="BU582" i="8"/>
  <c r="BT582" i="8"/>
  <c r="BS582" i="8"/>
  <c r="BQ582" i="8"/>
  <c r="BP582" i="8"/>
  <c r="BO582" i="8"/>
  <c r="BN582" i="8"/>
  <c r="BL582" i="8"/>
  <c r="BK582" i="8"/>
  <c r="BJ582" i="8"/>
  <c r="BI582" i="8"/>
  <c r="BG582" i="8"/>
  <c r="BF582" i="8"/>
  <c r="BE582" i="8"/>
  <c r="BD582" i="8"/>
  <c r="BB582" i="8"/>
  <c r="BA582" i="8"/>
  <c r="AZ582" i="8"/>
  <c r="AY582" i="8"/>
  <c r="AV582" i="8"/>
  <c r="AU582" i="8"/>
  <c r="AT582" i="8"/>
  <c r="AS582" i="8"/>
  <c r="AR582" i="8"/>
  <c r="AQ582" i="8"/>
  <c r="AM582" i="8"/>
  <c r="AL582" i="8"/>
  <c r="AK582" i="8"/>
  <c r="AJ582" i="8"/>
  <c r="AI582" i="8"/>
  <c r="AH582" i="8"/>
  <c r="AC582" i="8"/>
  <c r="AB582" i="8"/>
  <c r="AA582" i="8"/>
  <c r="Z582" i="8"/>
  <c r="Y582" i="8"/>
  <c r="X582" i="8"/>
  <c r="U582" i="8"/>
  <c r="T582" i="8"/>
  <c r="S582" i="8"/>
  <c r="R582" i="8"/>
  <c r="Q582" i="8"/>
  <c r="P582" i="8"/>
  <c r="H582" i="8"/>
  <c r="CQ581" i="8"/>
  <c r="CP581" i="8"/>
  <c r="CO581" i="8"/>
  <c r="CN581" i="8"/>
  <c r="CM581" i="8"/>
  <c r="CL581" i="8"/>
  <c r="CI581" i="8"/>
  <c r="CH581" i="8"/>
  <c r="CG581" i="8"/>
  <c r="CF581" i="8"/>
  <c r="CE581" i="8"/>
  <c r="CD581" i="8"/>
  <c r="CA581" i="8"/>
  <c r="BZ581" i="8"/>
  <c r="BY581" i="8"/>
  <c r="BX581" i="8"/>
  <c r="BV581" i="8"/>
  <c r="BU581" i="8"/>
  <c r="BT581" i="8"/>
  <c r="BS581" i="8"/>
  <c r="BQ581" i="8"/>
  <c r="BP581" i="8"/>
  <c r="BO581" i="8"/>
  <c r="BN581" i="8"/>
  <c r="BL581" i="8"/>
  <c r="BK581" i="8"/>
  <c r="BJ581" i="8"/>
  <c r="BI581" i="8"/>
  <c r="BG581" i="8"/>
  <c r="BF581" i="8"/>
  <c r="BE581" i="8"/>
  <c r="BD581" i="8"/>
  <c r="BB581" i="8"/>
  <c r="BA581" i="8"/>
  <c r="AZ581" i="8"/>
  <c r="AY581" i="8"/>
  <c r="AV581" i="8"/>
  <c r="AU581" i="8"/>
  <c r="AT581" i="8"/>
  <c r="AS581" i="8"/>
  <c r="AR581" i="8"/>
  <c r="AQ581" i="8"/>
  <c r="AM581" i="8"/>
  <c r="AL581" i="8"/>
  <c r="AK581" i="8"/>
  <c r="AJ581" i="8"/>
  <c r="AI581" i="8"/>
  <c r="AH581" i="8"/>
  <c r="AC581" i="8"/>
  <c r="AB581" i="8"/>
  <c r="AA581" i="8"/>
  <c r="Z581" i="8"/>
  <c r="Y581" i="8"/>
  <c r="X581" i="8"/>
  <c r="U581" i="8"/>
  <c r="T581" i="8"/>
  <c r="S581" i="8"/>
  <c r="R581" i="8"/>
  <c r="Q581" i="8"/>
  <c r="P581" i="8"/>
  <c r="H581" i="8"/>
  <c r="CQ580" i="8"/>
  <c r="CP580" i="8"/>
  <c r="CO580" i="8"/>
  <c r="CN580" i="8"/>
  <c r="CM580" i="8"/>
  <c r="CL580" i="8"/>
  <c r="CI580" i="8"/>
  <c r="CH580" i="8"/>
  <c r="CG580" i="8"/>
  <c r="CF580" i="8"/>
  <c r="CE580" i="8"/>
  <c r="CD580" i="8"/>
  <c r="CA580" i="8"/>
  <c r="BZ580" i="8"/>
  <c r="BY580" i="8"/>
  <c r="BX580" i="8"/>
  <c r="BV580" i="8"/>
  <c r="BU580" i="8"/>
  <c r="BT580" i="8"/>
  <c r="BS580" i="8"/>
  <c r="BQ580" i="8"/>
  <c r="BP580" i="8"/>
  <c r="BO580" i="8"/>
  <c r="BN580" i="8"/>
  <c r="BL580" i="8"/>
  <c r="BK580" i="8"/>
  <c r="BJ580" i="8"/>
  <c r="BI580" i="8"/>
  <c r="BG580" i="8"/>
  <c r="BF580" i="8"/>
  <c r="BE580" i="8"/>
  <c r="BD580" i="8"/>
  <c r="BB580" i="8"/>
  <c r="BA580" i="8"/>
  <c r="AZ580" i="8"/>
  <c r="AY580" i="8"/>
  <c r="AV580" i="8"/>
  <c r="AU580" i="8"/>
  <c r="AT580" i="8"/>
  <c r="AS580" i="8"/>
  <c r="AR580" i="8"/>
  <c r="AQ580" i="8"/>
  <c r="AM580" i="8"/>
  <c r="AL580" i="8"/>
  <c r="AK580" i="8"/>
  <c r="AJ580" i="8"/>
  <c r="AI580" i="8"/>
  <c r="AH580" i="8"/>
  <c r="AC580" i="8"/>
  <c r="AB580" i="8"/>
  <c r="AA580" i="8"/>
  <c r="Z580" i="8"/>
  <c r="Y580" i="8"/>
  <c r="X580" i="8"/>
  <c r="U580" i="8"/>
  <c r="T580" i="8"/>
  <c r="S580" i="8"/>
  <c r="R580" i="8"/>
  <c r="Q580" i="8"/>
  <c r="P580" i="8"/>
  <c r="H580" i="8"/>
  <c r="CQ579" i="8"/>
  <c r="CP579" i="8"/>
  <c r="CO579" i="8"/>
  <c r="CN579" i="8"/>
  <c r="CM579" i="8"/>
  <c r="CL579" i="8"/>
  <c r="CI579" i="8"/>
  <c r="CH579" i="8"/>
  <c r="CG579" i="8"/>
  <c r="CF579" i="8"/>
  <c r="CE579" i="8"/>
  <c r="CD579" i="8"/>
  <c r="CA579" i="8"/>
  <c r="BZ579" i="8"/>
  <c r="BY579" i="8"/>
  <c r="BX579" i="8"/>
  <c r="BV579" i="8"/>
  <c r="BU579" i="8"/>
  <c r="BT579" i="8"/>
  <c r="BS579" i="8"/>
  <c r="BQ579" i="8"/>
  <c r="BP579" i="8"/>
  <c r="BO579" i="8"/>
  <c r="BN579" i="8"/>
  <c r="BL579" i="8"/>
  <c r="BK579" i="8"/>
  <c r="BJ579" i="8"/>
  <c r="BI579" i="8"/>
  <c r="BG579" i="8"/>
  <c r="BF579" i="8"/>
  <c r="BE579" i="8"/>
  <c r="BD579" i="8"/>
  <c r="BB579" i="8"/>
  <c r="BA579" i="8"/>
  <c r="AZ579" i="8"/>
  <c r="AY579" i="8"/>
  <c r="AV579" i="8"/>
  <c r="AU579" i="8"/>
  <c r="AT579" i="8"/>
  <c r="AS579" i="8"/>
  <c r="AR579" i="8"/>
  <c r="AQ579" i="8"/>
  <c r="AM579" i="8"/>
  <c r="AL579" i="8"/>
  <c r="AK579" i="8"/>
  <c r="AJ579" i="8"/>
  <c r="AI579" i="8"/>
  <c r="AH579" i="8"/>
  <c r="AC579" i="8"/>
  <c r="AB579" i="8"/>
  <c r="AA579" i="8"/>
  <c r="Z579" i="8"/>
  <c r="Y579" i="8"/>
  <c r="X579" i="8"/>
  <c r="U579" i="8"/>
  <c r="T579" i="8"/>
  <c r="S579" i="8"/>
  <c r="R579" i="8"/>
  <c r="Q579" i="8"/>
  <c r="P579" i="8"/>
  <c r="H579" i="8"/>
  <c r="CQ578" i="8"/>
  <c r="CP578" i="8"/>
  <c r="CO578" i="8"/>
  <c r="CN578" i="8"/>
  <c r="CM578" i="8"/>
  <c r="CL578" i="8"/>
  <c r="CI578" i="8"/>
  <c r="CH578" i="8"/>
  <c r="CG578" i="8"/>
  <c r="CF578" i="8"/>
  <c r="CE578" i="8"/>
  <c r="CD578" i="8"/>
  <c r="CA578" i="8"/>
  <c r="BZ578" i="8"/>
  <c r="BY578" i="8"/>
  <c r="BX578" i="8"/>
  <c r="BV578" i="8"/>
  <c r="BU578" i="8"/>
  <c r="BT578" i="8"/>
  <c r="BS578" i="8"/>
  <c r="BQ578" i="8"/>
  <c r="BP578" i="8"/>
  <c r="BO578" i="8"/>
  <c r="BN578" i="8"/>
  <c r="BL578" i="8"/>
  <c r="BK578" i="8"/>
  <c r="BJ578" i="8"/>
  <c r="BI578" i="8"/>
  <c r="BG578" i="8"/>
  <c r="BF578" i="8"/>
  <c r="BE578" i="8"/>
  <c r="BD578" i="8"/>
  <c r="BB578" i="8"/>
  <c r="BA578" i="8"/>
  <c r="AZ578" i="8"/>
  <c r="AY578" i="8"/>
  <c r="AV578" i="8"/>
  <c r="AU578" i="8"/>
  <c r="AT578" i="8"/>
  <c r="AS578" i="8"/>
  <c r="AR578" i="8"/>
  <c r="AQ578" i="8"/>
  <c r="AM578" i="8"/>
  <c r="AL578" i="8"/>
  <c r="AK578" i="8"/>
  <c r="AJ578" i="8"/>
  <c r="AI578" i="8"/>
  <c r="AH578" i="8"/>
  <c r="AC578" i="8"/>
  <c r="AB578" i="8"/>
  <c r="AA578" i="8"/>
  <c r="Z578" i="8"/>
  <c r="Y578" i="8"/>
  <c r="X578" i="8"/>
  <c r="U578" i="8"/>
  <c r="T578" i="8"/>
  <c r="S578" i="8"/>
  <c r="R578" i="8"/>
  <c r="Q578" i="8"/>
  <c r="P578" i="8"/>
  <c r="H578" i="8"/>
  <c r="CQ577" i="8"/>
  <c r="CP577" i="8"/>
  <c r="CO577" i="8"/>
  <c r="CN577" i="8"/>
  <c r="CM577" i="8"/>
  <c r="CL577" i="8"/>
  <c r="CI577" i="8"/>
  <c r="CH577" i="8"/>
  <c r="CG577" i="8"/>
  <c r="CF577" i="8"/>
  <c r="CE577" i="8"/>
  <c r="CD577" i="8"/>
  <c r="CA577" i="8"/>
  <c r="BZ577" i="8"/>
  <c r="BY577" i="8"/>
  <c r="BX577" i="8"/>
  <c r="BV577" i="8"/>
  <c r="BU577" i="8"/>
  <c r="BT577" i="8"/>
  <c r="BS577" i="8"/>
  <c r="BQ577" i="8"/>
  <c r="BP577" i="8"/>
  <c r="BO577" i="8"/>
  <c r="BN577" i="8"/>
  <c r="BL577" i="8"/>
  <c r="BK577" i="8"/>
  <c r="BJ577" i="8"/>
  <c r="BI577" i="8"/>
  <c r="BG577" i="8"/>
  <c r="BF577" i="8"/>
  <c r="BE577" i="8"/>
  <c r="BD577" i="8"/>
  <c r="BB577" i="8"/>
  <c r="BA577" i="8"/>
  <c r="AZ577" i="8"/>
  <c r="AY577" i="8"/>
  <c r="AV577" i="8"/>
  <c r="AU577" i="8"/>
  <c r="AT577" i="8"/>
  <c r="AS577" i="8"/>
  <c r="AR577" i="8"/>
  <c r="AQ577" i="8"/>
  <c r="AM577" i="8"/>
  <c r="AL577" i="8"/>
  <c r="AK577" i="8"/>
  <c r="AJ577" i="8"/>
  <c r="AI577" i="8"/>
  <c r="AH577" i="8"/>
  <c r="AC577" i="8"/>
  <c r="AB577" i="8"/>
  <c r="AA577" i="8"/>
  <c r="Z577" i="8"/>
  <c r="Y577" i="8"/>
  <c r="X577" i="8"/>
  <c r="U577" i="8"/>
  <c r="T577" i="8"/>
  <c r="S577" i="8"/>
  <c r="R577" i="8"/>
  <c r="Q577" i="8"/>
  <c r="P577" i="8"/>
  <c r="H577" i="8"/>
  <c r="CQ576" i="8"/>
  <c r="CP576" i="8"/>
  <c r="CO576" i="8"/>
  <c r="CN576" i="8"/>
  <c r="CM576" i="8"/>
  <c r="CL576" i="8"/>
  <c r="CI576" i="8"/>
  <c r="CH576" i="8"/>
  <c r="CG576" i="8"/>
  <c r="CF576" i="8"/>
  <c r="CE576" i="8"/>
  <c r="CD576" i="8"/>
  <c r="CA576" i="8"/>
  <c r="BZ576" i="8"/>
  <c r="BY576" i="8"/>
  <c r="BX576" i="8"/>
  <c r="BV576" i="8"/>
  <c r="BU576" i="8"/>
  <c r="BT576" i="8"/>
  <c r="BS576" i="8"/>
  <c r="BQ576" i="8"/>
  <c r="BP576" i="8"/>
  <c r="BO576" i="8"/>
  <c r="BN576" i="8"/>
  <c r="BL576" i="8"/>
  <c r="BK576" i="8"/>
  <c r="BJ576" i="8"/>
  <c r="BI576" i="8"/>
  <c r="BG576" i="8"/>
  <c r="BF576" i="8"/>
  <c r="BE576" i="8"/>
  <c r="BD576" i="8"/>
  <c r="BB576" i="8"/>
  <c r="BA576" i="8"/>
  <c r="AZ576" i="8"/>
  <c r="AY576" i="8"/>
  <c r="AV576" i="8"/>
  <c r="AU576" i="8"/>
  <c r="AT576" i="8"/>
  <c r="AS576" i="8"/>
  <c r="AR576" i="8"/>
  <c r="AQ576" i="8"/>
  <c r="AM576" i="8"/>
  <c r="AL576" i="8"/>
  <c r="AK576" i="8"/>
  <c r="AJ576" i="8"/>
  <c r="AI576" i="8"/>
  <c r="AH576" i="8"/>
  <c r="AC576" i="8"/>
  <c r="AB576" i="8"/>
  <c r="AA576" i="8"/>
  <c r="Z576" i="8"/>
  <c r="Y576" i="8"/>
  <c r="X576" i="8"/>
  <c r="U576" i="8"/>
  <c r="T576" i="8"/>
  <c r="S576" i="8"/>
  <c r="R576" i="8"/>
  <c r="Q576" i="8"/>
  <c r="P576" i="8"/>
  <c r="H576" i="8"/>
  <c r="CQ575" i="8"/>
  <c r="CP575" i="8"/>
  <c r="CO575" i="8"/>
  <c r="CN575" i="8"/>
  <c r="CM575" i="8"/>
  <c r="CL575" i="8"/>
  <c r="CI575" i="8"/>
  <c r="CH575" i="8"/>
  <c r="CG575" i="8"/>
  <c r="CF575" i="8"/>
  <c r="CE575" i="8"/>
  <c r="CD575" i="8"/>
  <c r="CA575" i="8"/>
  <c r="BZ575" i="8"/>
  <c r="BY575" i="8"/>
  <c r="BX575" i="8"/>
  <c r="BV575" i="8"/>
  <c r="BU575" i="8"/>
  <c r="BT575" i="8"/>
  <c r="BS575" i="8"/>
  <c r="BQ575" i="8"/>
  <c r="BP575" i="8"/>
  <c r="BO575" i="8"/>
  <c r="BN575" i="8"/>
  <c r="BL575" i="8"/>
  <c r="BK575" i="8"/>
  <c r="BJ575" i="8"/>
  <c r="BI575" i="8"/>
  <c r="BG575" i="8"/>
  <c r="BF575" i="8"/>
  <c r="BE575" i="8"/>
  <c r="BD575" i="8"/>
  <c r="BB575" i="8"/>
  <c r="BA575" i="8"/>
  <c r="AZ575" i="8"/>
  <c r="AY575" i="8"/>
  <c r="AV575" i="8"/>
  <c r="AU575" i="8"/>
  <c r="AT575" i="8"/>
  <c r="AS575" i="8"/>
  <c r="AR575" i="8"/>
  <c r="AQ575" i="8"/>
  <c r="AM575" i="8"/>
  <c r="AL575" i="8"/>
  <c r="AK575" i="8"/>
  <c r="AJ575" i="8"/>
  <c r="AI575" i="8"/>
  <c r="AH575" i="8"/>
  <c r="AC575" i="8"/>
  <c r="AB575" i="8"/>
  <c r="AA575" i="8"/>
  <c r="Z575" i="8"/>
  <c r="Y575" i="8"/>
  <c r="X575" i="8"/>
  <c r="U575" i="8"/>
  <c r="T575" i="8"/>
  <c r="S575" i="8"/>
  <c r="R575" i="8"/>
  <c r="Q575" i="8"/>
  <c r="P575" i="8"/>
  <c r="H575" i="8"/>
  <c r="CQ574" i="8"/>
  <c r="CP574" i="8"/>
  <c r="CO574" i="8"/>
  <c r="CN574" i="8"/>
  <c r="CM574" i="8"/>
  <c r="CL574" i="8"/>
  <c r="CI574" i="8"/>
  <c r="CH574" i="8"/>
  <c r="CG574" i="8"/>
  <c r="CF574" i="8"/>
  <c r="CE574" i="8"/>
  <c r="CD574" i="8"/>
  <c r="CA574" i="8"/>
  <c r="BZ574" i="8"/>
  <c r="BY574" i="8"/>
  <c r="BX574" i="8"/>
  <c r="BV574" i="8"/>
  <c r="BU574" i="8"/>
  <c r="BT574" i="8"/>
  <c r="BS574" i="8"/>
  <c r="BQ574" i="8"/>
  <c r="BP574" i="8"/>
  <c r="BO574" i="8"/>
  <c r="BN574" i="8"/>
  <c r="BL574" i="8"/>
  <c r="BK574" i="8"/>
  <c r="BJ574" i="8"/>
  <c r="BI574" i="8"/>
  <c r="BG574" i="8"/>
  <c r="BF574" i="8"/>
  <c r="BE574" i="8"/>
  <c r="BD574" i="8"/>
  <c r="BB574" i="8"/>
  <c r="BA574" i="8"/>
  <c r="AZ574" i="8"/>
  <c r="AY574" i="8"/>
  <c r="AV574" i="8"/>
  <c r="AU574" i="8"/>
  <c r="AT574" i="8"/>
  <c r="AS574" i="8"/>
  <c r="AR574" i="8"/>
  <c r="AQ574" i="8"/>
  <c r="AM574" i="8"/>
  <c r="AL574" i="8"/>
  <c r="AK574" i="8"/>
  <c r="AJ574" i="8"/>
  <c r="AI574" i="8"/>
  <c r="AH574" i="8"/>
  <c r="AC574" i="8"/>
  <c r="AB574" i="8"/>
  <c r="AA574" i="8"/>
  <c r="Z574" i="8"/>
  <c r="Y574" i="8"/>
  <c r="X574" i="8"/>
  <c r="U574" i="8"/>
  <c r="T574" i="8"/>
  <c r="S574" i="8"/>
  <c r="R574" i="8"/>
  <c r="Q574" i="8"/>
  <c r="P574" i="8"/>
  <c r="H574" i="8"/>
  <c r="CQ573" i="8"/>
  <c r="CP573" i="8"/>
  <c r="CO573" i="8"/>
  <c r="CN573" i="8"/>
  <c r="CM573" i="8"/>
  <c r="CL573" i="8"/>
  <c r="CI573" i="8"/>
  <c r="CH573" i="8"/>
  <c r="CG573" i="8"/>
  <c r="CF573" i="8"/>
  <c r="CE573" i="8"/>
  <c r="CD573" i="8"/>
  <c r="CA573" i="8"/>
  <c r="BZ573" i="8"/>
  <c r="BY573" i="8"/>
  <c r="BX573" i="8"/>
  <c r="BV573" i="8"/>
  <c r="BU573" i="8"/>
  <c r="BT573" i="8"/>
  <c r="BS573" i="8"/>
  <c r="BQ573" i="8"/>
  <c r="BP573" i="8"/>
  <c r="BO573" i="8"/>
  <c r="BN573" i="8"/>
  <c r="BL573" i="8"/>
  <c r="BK573" i="8"/>
  <c r="BJ573" i="8"/>
  <c r="BI573" i="8"/>
  <c r="BG573" i="8"/>
  <c r="BF573" i="8"/>
  <c r="BE573" i="8"/>
  <c r="BD573" i="8"/>
  <c r="BB573" i="8"/>
  <c r="BA573" i="8"/>
  <c r="AZ573" i="8"/>
  <c r="AY573" i="8"/>
  <c r="AV573" i="8"/>
  <c r="AU573" i="8"/>
  <c r="AT573" i="8"/>
  <c r="AS573" i="8"/>
  <c r="AR573" i="8"/>
  <c r="AQ573" i="8"/>
  <c r="AM573" i="8"/>
  <c r="AL573" i="8"/>
  <c r="AK573" i="8"/>
  <c r="AJ573" i="8"/>
  <c r="AI573" i="8"/>
  <c r="AH573" i="8"/>
  <c r="AC573" i="8"/>
  <c r="AB573" i="8"/>
  <c r="AA573" i="8"/>
  <c r="Z573" i="8"/>
  <c r="Y573" i="8"/>
  <c r="X573" i="8"/>
  <c r="U573" i="8"/>
  <c r="T573" i="8"/>
  <c r="S573" i="8"/>
  <c r="R573" i="8"/>
  <c r="Q573" i="8"/>
  <c r="P573" i="8"/>
  <c r="H573" i="8"/>
  <c r="CQ572" i="8"/>
  <c r="CP572" i="8"/>
  <c r="CO572" i="8"/>
  <c r="CN572" i="8"/>
  <c r="CM572" i="8"/>
  <c r="CL572" i="8"/>
  <c r="CI572" i="8"/>
  <c r="CH572" i="8"/>
  <c r="CG572" i="8"/>
  <c r="CF572" i="8"/>
  <c r="CE572" i="8"/>
  <c r="CD572" i="8"/>
  <c r="CA572" i="8"/>
  <c r="BZ572" i="8"/>
  <c r="BY572" i="8"/>
  <c r="BX572" i="8"/>
  <c r="BV572" i="8"/>
  <c r="BU572" i="8"/>
  <c r="BT572" i="8"/>
  <c r="BS572" i="8"/>
  <c r="BQ572" i="8"/>
  <c r="BP572" i="8"/>
  <c r="BO572" i="8"/>
  <c r="BN572" i="8"/>
  <c r="BL572" i="8"/>
  <c r="BK572" i="8"/>
  <c r="BJ572" i="8"/>
  <c r="BI572" i="8"/>
  <c r="BG572" i="8"/>
  <c r="BF572" i="8"/>
  <c r="BE572" i="8"/>
  <c r="BD572" i="8"/>
  <c r="BB572" i="8"/>
  <c r="BA572" i="8"/>
  <c r="AZ572" i="8"/>
  <c r="AY572" i="8"/>
  <c r="AV572" i="8"/>
  <c r="AU572" i="8"/>
  <c r="AT572" i="8"/>
  <c r="AS572" i="8"/>
  <c r="AR572" i="8"/>
  <c r="AQ572" i="8"/>
  <c r="AM572" i="8"/>
  <c r="AL572" i="8"/>
  <c r="AK572" i="8"/>
  <c r="AJ572" i="8"/>
  <c r="AI572" i="8"/>
  <c r="AH572" i="8"/>
  <c r="AC572" i="8"/>
  <c r="AB572" i="8"/>
  <c r="AA572" i="8"/>
  <c r="Z572" i="8"/>
  <c r="Y572" i="8"/>
  <c r="X572" i="8"/>
  <c r="U572" i="8"/>
  <c r="T572" i="8"/>
  <c r="S572" i="8"/>
  <c r="R572" i="8"/>
  <c r="Q572" i="8"/>
  <c r="P572" i="8"/>
  <c r="H572" i="8"/>
  <c r="CQ571" i="8"/>
  <c r="CP571" i="8"/>
  <c r="CO571" i="8"/>
  <c r="CN571" i="8"/>
  <c r="CM571" i="8"/>
  <c r="CL571" i="8"/>
  <c r="CI571" i="8"/>
  <c r="CH571" i="8"/>
  <c r="CG571" i="8"/>
  <c r="CF571" i="8"/>
  <c r="CE571" i="8"/>
  <c r="CD571" i="8"/>
  <c r="CA571" i="8"/>
  <c r="BZ571" i="8"/>
  <c r="BY571" i="8"/>
  <c r="BX571" i="8"/>
  <c r="BV571" i="8"/>
  <c r="BU571" i="8"/>
  <c r="BT571" i="8"/>
  <c r="BS571" i="8"/>
  <c r="BQ571" i="8"/>
  <c r="BP571" i="8"/>
  <c r="BO571" i="8"/>
  <c r="BN571" i="8"/>
  <c r="BL571" i="8"/>
  <c r="BK571" i="8"/>
  <c r="BJ571" i="8"/>
  <c r="BI571" i="8"/>
  <c r="BG571" i="8"/>
  <c r="BF571" i="8"/>
  <c r="BE571" i="8"/>
  <c r="BD571" i="8"/>
  <c r="BB571" i="8"/>
  <c r="BA571" i="8"/>
  <c r="AZ571" i="8"/>
  <c r="AY571" i="8"/>
  <c r="AV571" i="8"/>
  <c r="AU571" i="8"/>
  <c r="AT571" i="8"/>
  <c r="AS571" i="8"/>
  <c r="AR571" i="8"/>
  <c r="AQ571" i="8"/>
  <c r="AM571" i="8"/>
  <c r="AL571" i="8"/>
  <c r="AK571" i="8"/>
  <c r="AJ571" i="8"/>
  <c r="AI571" i="8"/>
  <c r="AH571" i="8"/>
  <c r="AC571" i="8"/>
  <c r="AB571" i="8"/>
  <c r="AA571" i="8"/>
  <c r="Z571" i="8"/>
  <c r="Y571" i="8"/>
  <c r="X571" i="8"/>
  <c r="U571" i="8"/>
  <c r="T571" i="8"/>
  <c r="S571" i="8"/>
  <c r="R571" i="8"/>
  <c r="Q571" i="8"/>
  <c r="P571" i="8"/>
  <c r="H571" i="8"/>
  <c r="CQ570" i="8"/>
  <c r="CP570" i="8"/>
  <c r="CO570" i="8"/>
  <c r="CN570" i="8"/>
  <c r="CM570" i="8"/>
  <c r="CL570" i="8"/>
  <c r="CI570" i="8"/>
  <c r="CH570" i="8"/>
  <c r="CG570" i="8"/>
  <c r="CF570" i="8"/>
  <c r="CE570" i="8"/>
  <c r="CD570" i="8"/>
  <c r="CA570" i="8"/>
  <c r="BZ570" i="8"/>
  <c r="BY570" i="8"/>
  <c r="BX570" i="8"/>
  <c r="BV570" i="8"/>
  <c r="BU570" i="8"/>
  <c r="BT570" i="8"/>
  <c r="BS570" i="8"/>
  <c r="BQ570" i="8"/>
  <c r="BP570" i="8"/>
  <c r="BO570" i="8"/>
  <c r="BN570" i="8"/>
  <c r="BL570" i="8"/>
  <c r="BK570" i="8"/>
  <c r="BJ570" i="8"/>
  <c r="BI570" i="8"/>
  <c r="BG570" i="8"/>
  <c r="BF570" i="8"/>
  <c r="BE570" i="8"/>
  <c r="BD570" i="8"/>
  <c r="BB570" i="8"/>
  <c r="BA570" i="8"/>
  <c r="AZ570" i="8"/>
  <c r="AY570" i="8"/>
  <c r="AV570" i="8"/>
  <c r="AU570" i="8"/>
  <c r="AT570" i="8"/>
  <c r="AS570" i="8"/>
  <c r="AR570" i="8"/>
  <c r="AQ570" i="8"/>
  <c r="AM570" i="8"/>
  <c r="AL570" i="8"/>
  <c r="AK570" i="8"/>
  <c r="AJ570" i="8"/>
  <c r="AI570" i="8"/>
  <c r="AH570" i="8"/>
  <c r="AC570" i="8"/>
  <c r="AB570" i="8"/>
  <c r="AA570" i="8"/>
  <c r="Z570" i="8"/>
  <c r="Y570" i="8"/>
  <c r="X570" i="8"/>
  <c r="U570" i="8"/>
  <c r="T570" i="8"/>
  <c r="S570" i="8"/>
  <c r="R570" i="8"/>
  <c r="Q570" i="8"/>
  <c r="P570" i="8"/>
  <c r="H570" i="8"/>
  <c r="CQ569" i="8"/>
  <c r="CP569" i="8"/>
  <c r="CO569" i="8"/>
  <c r="CN569" i="8"/>
  <c r="CM569" i="8"/>
  <c r="CL569" i="8"/>
  <c r="CI569" i="8"/>
  <c r="CH569" i="8"/>
  <c r="CG569" i="8"/>
  <c r="CF569" i="8"/>
  <c r="CE569" i="8"/>
  <c r="CD569" i="8"/>
  <c r="CA569" i="8"/>
  <c r="BZ569" i="8"/>
  <c r="BY569" i="8"/>
  <c r="BX569" i="8"/>
  <c r="BV569" i="8"/>
  <c r="BU569" i="8"/>
  <c r="BT569" i="8"/>
  <c r="BS569" i="8"/>
  <c r="BQ569" i="8"/>
  <c r="BP569" i="8"/>
  <c r="BO569" i="8"/>
  <c r="BN569" i="8"/>
  <c r="BL569" i="8"/>
  <c r="BK569" i="8"/>
  <c r="BJ569" i="8"/>
  <c r="BI569" i="8"/>
  <c r="BG569" i="8"/>
  <c r="BF569" i="8"/>
  <c r="BE569" i="8"/>
  <c r="BD569" i="8"/>
  <c r="BB569" i="8"/>
  <c r="BA569" i="8"/>
  <c r="AZ569" i="8"/>
  <c r="AY569" i="8"/>
  <c r="AV569" i="8"/>
  <c r="AU569" i="8"/>
  <c r="AT569" i="8"/>
  <c r="AS569" i="8"/>
  <c r="AR569" i="8"/>
  <c r="AQ569" i="8"/>
  <c r="AM569" i="8"/>
  <c r="AL569" i="8"/>
  <c r="AK569" i="8"/>
  <c r="AJ569" i="8"/>
  <c r="AI569" i="8"/>
  <c r="AH569" i="8"/>
  <c r="AC569" i="8"/>
  <c r="AB569" i="8"/>
  <c r="AA569" i="8"/>
  <c r="Z569" i="8"/>
  <c r="Y569" i="8"/>
  <c r="X569" i="8"/>
  <c r="U569" i="8"/>
  <c r="T569" i="8"/>
  <c r="S569" i="8"/>
  <c r="R569" i="8"/>
  <c r="Q569" i="8"/>
  <c r="P569" i="8"/>
  <c r="H569" i="8"/>
  <c r="CQ568" i="8"/>
  <c r="CP568" i="8"/>
  <c r="CO568" i="8"/>
  <c r="CN568" i="8"/>
  <c r="CM568" i="8"/>
  <c r="CL568" i="8"/>
  <c r="CI568" i="8"/>
  <c r="CH568" i="8"/>
  <c r="CG568" i="8"/>
  <c r="CF568" i="8"/>
  <c r="CE568" i="8"/>
  <c r="CD568" i="8"/>
  <c r="CA568" i="8"/>
  <c r="BZ568" i="8"/>
  <c r="BY568" i="8"/>
  <c r="BX568" i="8"/>
  <c r="BV568" i="8"/>
  <c r="BU568" i="8"/>
  <c r="BT568" i="8"/>
  <c r="BS568" i="8"/>
  <c r="BQ568" i="8"/>
  <c r="BP568" i="8"/>
  <c r="BO568" i="8"/>
  <c r="BN568" i="8"/>
  <c r="BL568" i="8"/>
  <c r="BK568" i="8"/>
  <c r="BJ568" i="8"/>
  <c r="BI568" i="8"/>
  <c r="BG568" i="8"/>
  <c r="BF568" i="8"/>
  <c r="BE568" i="8"/>
  <c r="BD568" i="8"/>
  <c r="BB568" i="8"/>
  <c r="BA568" i="8"/>
  <c r="AZ568" i="8"/>
  <c r="AY568" i="8"/>
  <c r="AV568" i="8"/>
  <c r="AU568" i="8"/>
  <c r="AT568" i="8"/>
  <c r="AS568" i="8"/>
  <c r="AR568" i="8"/>
  <c r="AQ568" i="8"/>
  <c r="AM568" i="8"/>
  <c r="AL568" i="8"/>
  <c r="AK568" i="8"/>
  <c r="AJ568" i="8"/>
  <c r="AI568" i="8"/>
  <c r="AH568" i="8"/>
  <c r="AC568" i="8"/>
  <c r="AB568" i="8"/>
  <c r="AA568" i="8"/>
  <c r="Z568" i="8"/>
  <c r="Y568" i="8"/>
  <c r="X568" i="8"/>
  <c r="U568" i="8"/>
  <c r="T568" i="8"/>
  <c r="S568" i="8"/>
  <c r="R568" i="8"/>
  <c r="Q568" i="8"/>
  <c r="P568" i="8"/>
  <c r="H568" i="8"/>
  <c r="CQ567" i="8"/>
  <c r="CP567" i="8"/>
  <c r="CO567" i="8"/>
  <c r="CN567" i="8"/>
  <c r="CM567" i="8"/>
  <c r="CL567" i="8"/>
  <c r="CI567" i="8"/>
  <c r="CH567" i="8"/>
  <c r="CG567" i="8"/>
  <c r="CF567" i="8"/>
  <c r="CE567" i="8"/>
  <c r="CD567" i="8"/>
  <c r="CA567" i="8"/>
  <c r="BZ567" i="8"/>
  <c r="BY567" i="8"/>
  <c r="BX567" i="8"/>
  <c r="BV567" i="8"/>
  <c r="BU567" i="8"/>
  <c r="BT567" i="8"/>
  <c r="BS567" i="8"/>
  <c r="BQ567" i="8"/>
  <c r="BP567" i="8"/>
  <c r="BO567" i="8"/>
  <c r="BN567" i="8"/>
  <c r="BL567" i="8"/>
  <c r="BK567" i="8"/>
  <c r="BJ567" i="8"/>
  <c r="BI567" i="8"/>
  <c r="BG567" i="8"/>
  <c r="BF567" i="8"/>
  <c r="BE567" i="8"/>
  <c r="BD567" i="8"/>
  <c r="BB567" i="8"/>
  <c r="BA567" i="8"/>
  <c r="AZ567" i="8"/>
  <c r="AY567" i="8"/>
  <c r="AV567" i="8"/>
  <c r="AU567" i="8"/>
  <c r="AT567" i="8"/>
  <c r="AS567" i="8"/>
  <c r="AR567" i="8"/>
  <c r="AQ567" i="8"/>
  <c r="AM567" i="8"/>
  <c r="AL567" i="8"/>
  <c r="AK567" i="8"/>
  <c r="AJ567" i="8"/>
  <c r="AI567" i="8"/>
  <c r="AH567" i="8"/>
  <c r="AC567" i="8"/>
  <c r="AB567" i="8"/>
  <c r="AA567" i="8"/>
  <c r="Z567" i="8"/>
  <c r="Y567" i="8"/>
  <c r="X567" i="8"/>
  <c r="U567" i="8"/>
  <c r="T567" i="8"/>
  <c r="S567" i="8"/>
  <c r="R567" i="8"/>
  <c r="Q567" i="8"/>
  <c r="P567" i="8"/>
  <c r="H567" i="8"/>
  <c r="CQ566" i="8"/>
  <c r="CP566" i="8"/>
  <c r="CO566" i="8"/>
  <c r="CN566" i="8"/>
  <c r="CM566" i="8"/>
  <c r="CL566" i="8"/>
  <c r="CI566" i="8"/>
  <c r="CH566" i="8"/>
  <c r="CG566" i="8"/>
  <c r="CF566" i="8"/>
  <c r="CE566" i="8"/>
  <c r="CD566" i="8"/>
  <c r="CA566" i="8"/>
  <c r="BZ566" i="8"/>
  <c r="BY566" i="8"/>
  <c r="BX566" i="8"/>
  <c r="BV566" i="8"/>
  <c r="BU566" i="8"/>
  <c r="BT566" i="8"/>
  <c r="BS566" i="8"/>
  <c r="BQ566" i="8"/>
  <c r="BP566" i="8"/>
  <c r="BO566" i="8"/>
  <c r="BN566" i="8"/>
  <c r="BL566" i="8"/>
  <c r="BK566" i="8"/>
  <c r="BJ566" i="8"/>
  <c r="BI566" i="8"/>
  <c r="BG566" i="8"/>
  <c r="BF566" i="8"/>
  <c r="BE566" i="8"/>
  <c r="BD566" i="8"/>
  <c r="BB566" i="8"/>
  <c r="BA566" i="8"/>
  <c r="AZ566" i="8"/>
  <c r="AY566" i="8"/>
  <c r="AV566" i="8"/>
  <c r="AU566" i="8"/>
  <c r="AT566" i="8"/>
  <c r="AS566" i="8"/>
  <c r="AR566" i="8"/>
  <c r="AQ566" i="8"/>
  <c r="AM566" i="8"/>
  <c r="AL566" i="8"/>
  <c r="AK566" i="8"/>
  <c r="AJ566" i="8"/>
  <c r="AI566" i="8"/>
  <c r="AH566" i="8"/>
  <c r="AC566" i="8"/>
  <c r="AB566" i="8"/>
  <c r="AA566" i="8"/>
  <c r="Z566" i="8"/>
  <c r="Y566" i="8"/>
  <c r="X566" i="8"/>
  <c r="U566" i="8"/>
  <c r="T566" i="8"/>
  <c r="S566" i="8"/>
  <c r="R566" i="8"/>
  <c r="Q566" i="8"/>
  <c r="P566" i="8"/>
  <c r="H566" i="8"/>
  <c r="CQ565" i="8"/>
  <c r="CP565" i="8"/>
  <c r="CO565" i="8"/>
  <c r="CN565" i="8"/>
  <c r="CM565" i="8"/>
  <c r="CL565" i="8"/>
  <c r="CI565" i="8"/>
  <c r="CH565" i="8"/>
  <c r="CG565" i="8"/>
  <c r="CF565" i="8"/>
  <c r="CE565" i="8"/>
  <c r="CD565" i="8"/>
  <c r="CA565" i="8"/>
  <c r="BZ565" i="8"/>
  <c r="BY565" i="8"/>
  <c r="BX565" i="8"/>
  <c r="BV565" i="8"/>
  <c r="BU565" i="8"/>
  <c r="BT565" i="8"/>
  <c r="BS565" i="8"/>
  <c r="BQ565" i="8"/>
  <c r="BP565" i="8"/>
  <c r="BO565" i="8"/>
  <c r="BN565" i="8"/>
  <c r="BL565" i="8"/>
  <c r="BK565" i="8"/>
  <c r="BJ565" i="8"/>
  <c r="BI565" i="8"/>
  <c r="BG565" i="8"/>
  <c r="BF565" i="8"/>
  <c r="BE565" i="8"/>
  <c r="BD565" i="8"/>
  <c r="BB565" i="8"/>
  <c r="BA565" i="8"/>
  <c r="AZ565" i="8"/>
  <c r="AY565" i="8"/>
  <c r="AV565" i="8"/>
  <c r="AU565" i="8"/>
  <c r="AT565" i="8"/>
  <c r="AS565" i="8"/>
  <c r="AR565" i="8"/>
  <c r="AQ565" i="8"/>
  <c r="AM565" i="8"/>
  <c r="AL565" i="8"/>
  <c r="AK565" i="8"/>
  <c r="AJ565" i="8"/>
  <c r="AI565" i="8"/>
  <c r="AH565" i="8"/>
  <c r="AC565" i="8"/>
  <c r="AB565" i="8"/>
  <c r="AA565" i="8"/>
  <c r="Z565" i="8"/>
  <c r="Y565" i="8"/>
  <c r="X565" i="8"/>
  <c r="U565" i="8"/>
  <c r="T565" i="8"/>
  <c r="S565" i="8"/>
  <c r="R565" i="8"/>
  <c r="Q565" i="8"/>
  <c r="P565" i="8"/>
  <c r="H565" i="8"/>
  <c r="CQ564" i="8"/>
  <c r="CP564" i="8"/>
  <c r="CO564" i="8"/>
  <c r="CN564" i="8"/>
  <c r="CM564" i="8"/>
  <c r="CL564" i="8"/>
  <c r="CI564" i="8"/>
  <c r="CH564" i="8"/>
  <c r="CG564" i="8"/>
  <c r="CF564" i="8"/>
  <c r="CE564" i="8"/>
  <c r="CD564" i="8"/>
  <c r="CA564" i="8"/>
  <c r="BZ564" i="8"/>
  <c r="BY564" i="8"/>
  <c r="BX564" i="8"/>
  <c r="BV564" i="8"/>
  <c r="BU564" i="8"/>
  <c r="BT564" i="8"/>
  <c r="BS564" i="8"/>
  <c r="BQ564" i="8"/>
  <c r="BP564" i="8"/>
  <c r="BO564" i="8"/>
  <c r="BN564" i="8"/>
  <c r="BL564" i="8"/>
  <c r="BK564" i="8"/>
  <c r="BJ564" i="8"/>
  <c r="BI564" i="8"/>
  <c r="BG564" i="8"/>
  <c r="BF564" i="8"/>
  <c r="BE564" i="8"/>
  <c r="BD564" i="8"/>
  <c r="BB564" i="8"/>
  <c r="BA564" i="8"/>
  <c r="AZ564" i="8"/>
  <c r="AY564" i="8"/>
  <c r="AV564" i="8"/>
  <c r="AU564" i="8"/>
  <c r="AT564" i="8"/>
  <c r="AS564" i="8"/>
  <c r="AR564" i="8"/>
  <c r="AQ564" i="8"/>
  <c r="AM564" i="8"/>
  <c r="AL564" i="8"/>
  <c r="AK564" i="8"/>
  <c r="AJ564" i="8"/>
  <c r="AI564" i="8"/>
  <c r="AH564" i="8"/>
  <c r="AC564" i="8"/>
  <c r="AB564" i="8"/>
  <c r="AA564" i="8"/>
  <c r="Z564" i="8"/>
  <c r="Y564" i="8"/>
  <c r="X564" i="8"/>
  <c r="U564" i="8"/>
  <c r="T564" i="8"/>
  <c r="S564" i="8"/>
  <c r="R564" i="8"/>
  <c r="Q564" i="8"/>
  <c r="P564" i="8"/>
  <c r="H564" i="8"/>
  <c r="CQ563" i="8"/>
  <c r="CP563" i="8"/>
  <c r="CO563" i="8"/>
  <c r="CN563" i="8"/>
  <c r="CM563" i="8"/>
  <c r="CL563" i="8"/>
  <c r="CI563" i="8"/>
  <c r="CH563" i="8"/>
  <c r="CG563" i="8"/>
  <c r="CF563" i="8"/>
  <c r="CE563" i="8"/>
  <c r="CD563" i="8"/>
  <c r="CA563" i="8"/>
  <c r="BZ563" i="8"/>
  <c r="BY563" i="8"/>
  <c r="BX563" i="8"/>
  <c r="BV563" i="8"/>
  <c r="BU563" i="8"/>
  <c r="BT563" i="8"/>
  <c r="BS563" i="8"/>
  <c r="BQ563" i="8"/>
  <c r="BP563" i="8"/>
  <c r="BO563" i="8"/>
  <c r="BN563" i="8"/>
  <c r="BL563" i="8"/>
  <c r="BK563" i="8"/>
  <c r="BJ563" i="8"/>
  <c r="BI563" i="8"/>
  <c r="BG563" i="8"/>
  <c r="BF563" i="8"/>
  <c r="BE563" i="8"/>
  <c r="BD563" i="8"/>
  <c r="BB563" i="8"/>
  <c r="BA563" i="8"/>
  <c r="AZ563" i="8"/>
  <c r="AY563" i="8"/>
  <c r="AV563" i="8"/>
  <c r="AU563" i="8"/>
  <c r="AT563" i="8"/>
  <c r="AS563" i="8"/>
  <c r="AR563" i="8"/>
  <c r="AQ563" i="8"/>
  <c r="AM563" i="8"/>
  <c r="AL563" i="8"/>
  <c r="AK563" i="8"/>
  <c r="AJ563" i="8"/>
  <c r="AI563" i="8"/>
  <c r="AH563" i="8"/>
  <c r="AC563" i="8"/>
  <c r="AB563" i="8"/>
  <c r="AA563" i="8"/>
  <c r="Z563" i="8"/>
  <c r="Y563" i="8"/>
  <c r="X563" i="8"/>
  <c r="U563" i="8"/>
  <c r="T563" i="8"/>
  <c r="S563" i="8"/>
  <c r="R563" i="8"/>
  <c r="Q563" i="8"/>
  <c r="P563" i="8"/>
  <c r="H563" i="8"/>
  <c r="CQ562" i="8"/>
  <c r="CP562" i="8"/>
  <c r="CO562" i="8"/>
  <c r="CN562" i="8"/>
  <c r="CM562" i="8"/>
  <c r="CL562" i="8"/>
  <c r="CI562" i="8"/>
  <c r="CH562" i="8"/>
  <c r="CG562" i="8"/>
  <c r="CF562" i="8"/>
  <c r="CE562" i="8"/>
  <c r="CD562" i="8"/>
  <c r="CA562" i="8"/>
  <c r="BZ562" i="8"/>
  <c r="BY562" i="8"/>
  <c r="BX562" i="8"/>
  <c r="BV562" i="8"/>
  <c r="BU562" i="8"/>
  <c r="BT562" i="8"/>
  <c r="BS562" i="8"/>
  <c r="BQ562" i="8"/>
  <c r="BP562" i="8"/>
  <c r="BO562" i="8"/>
  <c r="BN562" i="8"/>
  <c r="BL562" i="8"/>
  <c r="BK562" i="8"/>
  <c r="BJ562" i="8"/>
  <c r="BI562" i="8"/>
  <c r="BG562" i="8"/>
  <c r="BF562" i="8"/>
  <c r="BE562" i="8"/>
  <c r="BD562" i="8"/>
  <c r="BB562" i="8"/>
  <c r="BA562" i="8"/>
  <c r="AZ562" i="8"/>
  <c r="AY562" i="8"/>
  <c r="AV562" i="8"/>
  <c r="AU562" i="8"/>
  <c r="AT562" i="8"/>
  <c r="AS562" i="8"/>
  <c r="AR562" i="8"/>
  <c r="AQ562" i="8"/>
  <c r="AM562" i="8"/>
  <c r="AL562" i="8"/>
  <c r="AK562" i="8"/>
  <c r="AJ562" i="8"/>
  <c r="AI562" i="8"/>
  <c r="AH562" i="8"/>
  <c r="AC562" i="8"/>
  <c r="AB562" i="8"/>
  <c r="AA562" i="8"/>
  <c r="Z562" i="8"/>
  <c r="Y562" i="8"/>
  <c r="X562" i="8"/>
  <c r="U562" i="8"/>
  <c r="T562" i="8"/>
  <c r="S562" i="8"/>
  <c r="R562" i="8"/>
  <c r="Q562" i="8"/>
  <c r="P562" i="8"/>
  <c r="H562" i="8"/>
  <c r="CQ561" i="8"/>
  <c r="CP561" i="8"/>
  <c r="CO561" i="8"/>
  <c r="CN561" i="8"/>
  <c r="CM561" i="8"/>
  <c r="CL561" i="8"/>
  <c r="CI561" i="8"/>
  <c r="CH561" i="8"/>
  <c r="CG561" i="8"/>
  <c r="CF561" i="8"/>
  <c r="CE561" i="8"/>
  <c r="CD561" i="8"/>
  <c r="CA561" i="8"/>
  <c r="BZ561" i="8"/>
  <c r="BY561" i="8"/>
  <c r="BX561" i="8"/>
  <c r="BV561" i="8"/>
  <c r="BU561" i="8"/>
  <c r="BT561" i="8"/>
  <c r="BS561" i="8"/>
  <c r="BQ561" i="8"/>
  <c r="BP561" i="8"/>
  <c r="BO561" i="8"/>
  <c r="BN561" i="8"/>
  <c r="BL561" i="8"/>
  <c r="BK561" i="8"/>
  <c r="BJ561" i="8"/>
  <c r="BI561" i="8"/>
  <c r="BG561" i="8"/>
  <c r="BF561" i="8"/>
  <c r="BE561" i="8"/>
  <c r="BD561" i="8"/>
  <c r="BB561" i="8"/>
  <c r="BA561" i="8"/>
  <c r="AZ561" i="8"/>
  <c r="AY561" i="8"/>
  <c r="AV561" i="8"/>
  <c r="AU561" i="8"/>
  <c r="AT561" i="8"/>
  <c r="AS561" i="8"/>
  <c r="AR561" i="8"/>
  <c r="AQ561" i="8"/>
  <c r="AM561" i="8"/>
  <c r="AL561" i="8"/>
  <c r="AK561" i="8"/>
  <c r="AJ561" i="8"/>
  <c r="AI561" i="8"/>
  <c r="AH561" i="8"/>
  <c r="AC561" i="8"/>
  <c r="AB561" i="8"/>
  <c r="AA561" i="8"/>
  <c r="Z561" i="8"/>
  <c r="Y561" i="8"/>
  <c r="X561" i="8"/>
  <c r="U561" i="8"/>
  <c r="T561" i="8"/>
  <c r="S561" i="8"/>
  <c r="R561" i="8"/>
  <c r="Q561" i="8"/>
  <c r="P561" i="8"/>
  <c r="H561" i="8"/>
  <c r="CQ560" i="8"/>
  <c r="CP560" i="8"/>
  <c r="CO560" i="8"/>
  <c r="CN560" i="8"/>
  <c r="CM560" i="8"/>
  <c r="CL560" i="8"/>
  <c r="CI560" i="8"/>
  <c r="CH560" i="8"/>
  <c r="CG560" i="8"/>
  <c r="CF560" i="8"/>
  <c r="CE560" i="8"/>
  <c r="CD560" i="8"/>
  <c r="CA560" i="8"/>
  <c r="BZ560" i="8"/>
  <c r="BY560" i="8"/>
  <c r="BX560" i="8"/>
  <c r="BV560" i="8"/>
  <c r="BU560" i="8"/>
  <c r="BT560" i="8"/>
  <c r="BS560" i="8"/>
  <c r="BQ560" i="8"/>
  <c r="BP560" i="8"/>
  <c r="BO560" i="8"/>
  <c r="BN560" i="8"/>
  <c r="BL560" i="8"/>
  <c r="BK560" i="8"/>
  <c r="BJ560" i="8"/>
  <c r="BI560" i="8"/>
  <c r="BG560" i="8"/>
  <c r="BF560" i="8"/>
  <c r="BE560" i="8"/>
  <c r="BD560" i="8"/>
  <c r="BB560" i="8"/>
  <c r="BA560" i="8"/>
  <c r="AZ560" i="8"/>
  <c r="AY560" i="8"/>
  <c r="AV560" i="8"/>
  <c r="AU560" i="8"/>
  <c r="AT560" i="8"/>
  <c r="AS560" i="8"/>
  <c r="AR560" i="8"/>
  <c r="AQ560" i="8"/>
  <c r="AM560" i="8"/>
  <c r="AL560" i="8"/>
  <c r="AK560" i="8"/>
  <c r="AJ560" i="8"/>
  <c r="AI560" i="8"/>
  <c r="AH560" i="8"/>
  <c r="AC560" i="8"/>
  <c r="AB560" i="8"/>
  <c r="AA560" i="8"/>
  <c r="Z560" i="8"/>
  <c r="Y560" i="8"/>
  <c r="X560" i="8"/>
  <c r="U560" i="8"/>
  <c r="T560" i="8"/>
  <c r="S560" i="8"/>
  <c r="R560" i="8"/>
  <c r="Q560" i="8"/>
  <c r="P560" i="8"/>
  <c r="H560" i="8"/>
  <c r="CQ559" i="8"/>
  <c r="CP559" i="8"/>
  <c r="CO559" i="8"/>
  <c r="CN559" i="8"/>
  <c r="CM559" i="8"/>
  <c r="CL559" i="8"/>
  <c r="CI559" i="8"/>
  <c r="CH559" i="8"/>
  <c r="CG559" i="8"/>
  <c r="CF559" i="8"/>
  <c r="CE559" i="8"/>
  <c r="CD559" i="8"/>
  <c r="CA559" i="8"/>
  <c r="BZ559" i="8"/>
  <c r="BY559" i="8"/>
  <c r="BX559" i="8"/>
  <c r="BV559" i="8"/>
  <c r="BU559" i="8"/>
  <c r="BT559" i="8"/>
  <c r="BS559" i="8"/>
  <c r="BQ559" i="8"/>
  <c r="BP559" i="8"/>
  <c r="BO559" i="8"/>
  <c r="BN559" i="8"/>
  <c r="BL559" i="8"/>
  <c r="BK559" i="8"/>
  <c r="BJ559" i="8"/>
  <c r="BI559" i="8"/>
  <c r="BG559" i="8"/>
  <c r="BF559" i="8"/>
  <c r="BE559" i="8"/>
  <c r="BD559" i="8"/>
  <c r="BB559" i="8"/>
  <c r="BA559" i="8"/>
  <c r="AZ559" i="8"/>
  <c r="AY559" i="8"/>
  <c r="AV559" i="8"/>
  <c r="AU559" i="8"/>
  <c r="AT559" i="8"/>
  <c r="AS559" i="8"/>
  <c r="AR559" i="8"/>
  <c r="AQ559" i="8"/>
  <c r="AM559" i="8"/>
  <c r="AL559" i="8"/>
  <c r="AK559" i="8"/>
  <c r="AJ559" i="8"/>
  <c r="AI559" i="8"/>
  <c r="AH559" i="8"/>
  <c r="AC559" i="8"/>
  <c r="AB559" i="8"/>
  <c r="AA559" i="8"/>
  <c r="Z559" i="8"/>
  <c r="Y559" i="8"/>
  <c r="X559" i="8"/>
  <c r="U559" i="8"/>
  <c r="T559" i="8"/>
  <c r="S559" i="8"/>
  <c r="R559" i="8"/>
  <c r="Q559" i="8"/>
  <c r="P559" i="8"/>
  <c r="H559" i="8"/>
  <c r="CQ558" i="8"/>
  <c r="CP558" i="8"/>
  <c r="CO558" i="8"/>
  <c r="CN558" i="8"/>
  <c r="CM558" i="8"/>
  <c r="CL558" i="8"/>
  <c r="CI558" i="8"/>
  <c r="CH558" i="8"/>
  <c r="CG558" i="8"/>
  <c r="CF558" i="8"/>
  <c r="CE558" i="8"/>
  <c r="CD558" i="8"/>
  <c r="CA558" i="8"/>
  <c r="BZ558" i="8"/>
  <c r="BY558" i="8"/>
  <c r="BX558" i="8"/>
  <c r="BV558" i="8"/>
  <c r="BU558" i="8"/>
  <c r="BT558" i="8"/>
  <c r="BS558" i="8"/>
  <c r="BQ558" i="8"/>
  <c r="BP558" i="8"/>
  <c r="BO558" i="8"/>
  <c r="BN558" i="8"/>
  <c r="BL558" i="8"/>
  <c r="BK558" i="8"/>
  <c r="BJ558" i="8"/>
  <c r="BI558" i="8"/>
  <c r="BG558" i="8"/>
  <c r="BF558" i="8"/>
  <c r="BE558" i="8"/>
  <c r="BD558" i="8"/>
  <c r="BB558" i="8"/>
  <c r="BA558" i="8"/>
  <c r="AZ558" i="8"/>
  <c r="AY558" i="8"/>
  <c r="AV558" i="8"/>
  <c r="AU558" i="8"/>
  <c r="AT558" i="8"/>
  <c r="AS558" i="8"/>
  <c r="AR558" i="8"/>
  <c r="AQ558" i="8"/>
  <c r="AM558" i="8"/>
  <c r="AL558" i="8"/>
  <c r="AK558" i="8"/>
  <c r="AJ558" i="8"/>
  <c r="AI558" i="8"/>
  <c r="AH558" i="8"/>
  <c r="AC558" i="8"/>
  <c r="AB558" i="8"/>
  <c r="AA558" i="8"/>
  <c r="Z558" i="8"/>
  <c r="Y558" i="8"/>
  <c r="X558" i="8"/>
  <c r="U558" i="8"/>
  <c r="T558" i="8"/>
  <c r="S558" i="8"/>
  <c r="R558" i="8"/>
  <c r="Q558" i="8"/>
  <c r="P558" i="8"/>
  <c r="H558" i="8"/>
  <c r="CQ557" i="8"/>
  <c r="CP557" i="8"/>
  <c r="CO557" i="8"/>
  <c r="CN557" i="8"/>
  <c r="CM557" i="8"/>
  <c r="CL557" i="8"/>
  <c r="CI557" i="8"/>
  <c r="CH557" i="8"/>
  <c r="CG557" i="8"/>
  <c r="CF557" i="8"/>
  <c r="CE557" i="8"/>
  <c r="CD557" i="8"/>
  <c r="CA557" i="8"/>
  <c r="BZ557" i="8"/>
  <c r="BY557" i="8"/>
  <c r="BX557" i="8"/>
  <c r="BV557" i="8"/>
  <c r="BU557" i="8"/>
  <c r="BT557" i="8"/>
  <c r="BS557" i="8"/>
  <c r="BQ557" i="8"/>
  <c r="BP557" i="8"/>
  <c r="BO557" i="8"/>
  <c r="BN557" i="8"/>
  <c r="BL557" i="8"/>
  <c r="BK557" i="8"/>
  <c r="BJ557" i="8"/>
  <c r="BI557" i="8"/>
  <c r="BG557" i="8"/>
  <c r="BF557" i="8"/>
  <c r="BE557" i="8"/>
  <c r="BD557" i="8"/>
  <c r="BB557" i="8"/>
  <c r="BA557" i="8"/>
  <c r="AZ557" i="8"/>
  <c r="AY557" i="8"/>
  <c r="AV557" i="8"/>
  <c r="AU557" i="8"/>
  <c r="AT557" i="8"/>
  <c r="AS557" i="8"/>
  <c r="AR557" i="8"/>
  <c r="AQ557" i="8"/>
  <c r="AM557" i="8"/>
  <c r="AL557" i="8"/>
  <c r="AK557" i="8"/>
  <c r="AJ557" i="8"/>
  <c r="AI557" i="8"/>
  <c r="AH557" i="8"/>
  <c r="AC557" i="8"/>
  <c r="AB557" i="8"/>
  <c r="AA557" i="8"/>
  <c r="Z557" i="8"/>
  <c r="Y557" i="8"/>
  <c r="X557" i="8"/>
  <c r="U557" i="8"/>
  <c r="T557" i="8"/>
  <c r="S557" i="8"/>
  <c r="R557" i="8"/>
  <c r="Q557" i="8"/>
  <c r="P557" i="8"/>
  <c r="H557" i="8"/>
  <c r="CQ556" i="8"/>
  <c r="CP556" i="8"/>
  <c r="CO556" i="8"/>
  <c r="CN556" i="8"/>
  <c r="CM556" i="8"/>
  <c r="CL556" i="8"/>
  <c r="CI556" i="8"/>
  <c r="CH556" i="8"/>
  <c r="CG556" i="8"/>
  <c r="CF556" i="8"/>
  <c r="CE556" i="8"/>
  <c r="CD556" i="8"/>
  <c r="CA556" i="8"/>
  <c r="BZ556" i="8"/>
  <c r="BY556" i="8"/>
  <c r="BX556" i="8"/>
  <c r="BV556" i="8"/>
  <c r="BU556" i="8"/>
  <c r="BT556" i="8"/>
  <c r="BS556" i="8"/>
  <c r="BQ556" i="8"/>
  <c r="BP556" i="8"/>
  <c r="BO556" i="8"/>
  <c r="BN556" i="8"/>
  <c r="BL556" i="8"/>
  <c r="BK556" i="8"/>
  <c r="BJ556" i="8"/>
  <c r="BI556" i="8"/>
  <c r="BG556" i="8"/>
  <c r="BF556" i="8"/>
  <c r="BE556" i="8"/>
  <c r="BD556" i="8"/>
  <c r="BB556" i="8"/>
  <c r="BA556" i="8"/>
  <c r="AZ556" i="8"/>
  <c r="AY556" i="8"/>
  <c r="AV556" i="8"/>
  <c r="AU556" i="8"/>
  <c r="AT556" i="8"/>
  <c r="AS556" i="8"/>
  <c r="AR556" i="8"/>
  <c r="AQ556" i="8"/>
  <c r="AM556" i="8"/>
  <c r="AL556" i="8"/>
  <c r="AK556" i="8"/>
  <c r="AJ556" i="8"/>
  <c r="AI556" i="8"/>
  <c r="AH556" i="8"/>
  <c r="AC556" i="8"/>
  <c r="AB556" i="8"/>
  <c r="AA556" i="8"/>
  <c r="Z556" i="8"/>
  <c r="Y556" i="8"/>
  <c r="X556" i="8"/>
  <c r="U556" i="8"/>
  <c r="T556" i="8"/>
  <c r="S556" i="8"/>
  <c r="R556" i="8"/>
  <c r="Q556" i="8"/>
  <c r="P556" i="8"/>
  <c r="H556" i="8"/>
  <c r="CQ555" i="8"/>
  <c r="CP555" i="8"/>
  <c r="CO555" i="8"/>
  <c r="CN555" i="8"/>
  <c r="CM555" i="8"/>
  <c r="CL555" i="8"/>
  <c r="CI555" i="8"/>
  <c r="CH555" i="8"/>
  <c r="CG555" i="8"/>
  <c r="CF555" i="8"/>
  <c r="CE555" i="8"/>
  <c r="CD555" i="8"/>
  <c r="CA555" i="8"/>
  <c r="BZ555" i="8"/>
  <c r="BY555" i="8"/>
  <c r="BX555" i="8"/>
  <c r="BV555" i="8"/>
  <c r="BU555" i="8"/>
  <c r="BT555" i="8"/>
  <c r="BS555" i="8"/>
  <c r="BQ555" i="8"/>
  <c r="BP555" i="8"/>
  <c r="BO555" i="8"/>
  <c r="BN555" i="8"/>
  <c r="BL555" i="8"/>
  <c r="BK555" i="8"/>
  <c r="BJ555" i="8"/>
  <c r="BI555" i="8"/>
  <c r="BG555" i="8"/>
  <c r="BF555" i="8"/>
  <c r="BE555" i="8"/>
  <c r="BD555" i="8"/>
  <c r="BB555" i="8"/>
  <c r="BA555" i="8"/>
  <c r="AZ555" i="8"/>
  <c r="AY555" i="8"/>
  <c r="AV555" i="8"/>
  <c r="AU555" i="8"/>
  <c r="AT555" i="8"/>
  <c r="AS555" i="8"/>
  <c r="AR555" i="8"/>
  <c r="AQ555" i="8"/>
  <c r="AM555" i="8"/>
  <c r="AL555" i="8"/>
  <c r="AK555" i="8"/>
  <c r="AJ555" i="8"/>
  <c r="AI555" i="8"/>
  <c r="AH555" i="8"/>
  <c r="AC555" i="8"/>
  <c r="AB555" i="8"/>
  <c r="AA555" i="8"/>
  <c r="Z555" i="8"/>
  <c r="Y555" i="8"/>
  <c r="X555" i="8"/>
  <c r="U555" i="8"/>
  <c r="T555" i="8"/>
  <c r="S555" i="8"/>
  <c r="R555" i="8"/>
  <c r="Q555" i="8"/>
  <c r="P555" i="8"/>
  <c r="H555" i="8"/>
  <c r="CQ554" i="8"/>
  <c r="CP554" i="8"/>
  <c r="CO554" i="8"/>
  <c r="CN554" i="8"/>
  <c r="CM554" i="8"/>
  <c r="CL554" i="8"/>
  <c r="CI554" i="8"/>
  <c r="CH554" i="8"/>
  <c r="CG554" i="8"/>
  <c r="CF554" i="8"/>
  <c r="CE554" i="8"/>
  <c r="CD554" i="8"/>
  <c r="CA554" i="8"/>
  <c r="BZ554" i="8"/>
  <c r="BY554" i="8"/>
  <c r="BX554" i="8"/>
  <c r="BV554" i="8"/>
  <c r="BU554" i="8"/>
  <c r="BT554" i="8"/>
  <c r="BS554" i="8"/>
  <c r="BQ554" i="8"/>
  <c r="BP554" i="8"/>
  <c r="BO554" i="8"/>
  <c r="BN554" i="8"/>
  <c r="BL554" i="8"/>
  <c r="BK554" i="8"/>
  <c r="BJ554" i="8"/>
  <c r="BI554" i="8"/>
  <c r="BG554" i="8"/>
  <c r="BF554" i="8"/>
  <c r="BE554" i="8"/>
  <c r="BD554" i="8"/>
  <c r="BB554" i="8"/>
  <c r="BA554" i="8"/>
  <c r="AZ554" i="8"/>
  <c r="AY554" i="8"/>
  <c r="AV554" i="8"/>
  <c r="AU554" i="8"/>
  <c r="AT554" i="8"/>
  <c r="AS554" i="8"/>
  <c r="AR554" i="8"/>
  <c r="AQ554" i="8"/>
  <c r="AM554" i="8"/>
  <c r="AL554" i="8"/>
  <c r="AK554" i="8"/>
  <c r="AJ554" i="8"/>
  <c r="AI554" i="8"/>
  <c r="AH554" i="8"/>
  <c r="AC554" i="8"/>
  <c r="AB554" i="8"/>
  <c r="AA554" i="8"/>
  <c r="Z554" i="8"/>
  <c r="Y554" i="8"/>
  <c r="X554" i="8"/>
  <c r="U554" i="8"/>
  <c r="T554" i="8"/>
  <c r="S554" i="8"/>
  <c r="R554" i="8"/>
  <c r="Q554" i="8"/>
  <c r="P554" i="8"/>
  <c r="H554" i="8"/>
  <c r="CQ553" i="8"/>
  <c r="CP553" i="8"/>
  <c r="CO553" i="8"/>
  <c r="CN553" i="8"/>
  <c r="CM553" i="8"/>
  <c r="CL553" i="8"/>
  <c r="CI553" i="8"/>
  <c r="CH553" i="8"/>
  <c r="CG553" i="8"/>
  <c r="CF553" i="8"/>
  <c r="CE553" i="8"/>
  <c r="CD553" i="8"/>
  <c r="CA553" i="8"/>
  <c r="BZ553" i="8"/>
  <c r="BY553" i="8"/>
  <c r="BX553" i="8"/>
  <c r="BV553" i="8"/>
  <c r="BU553" i="8"/>
  <c r="BT553" i="8"/>
  <c r="BS553" i="8"/>
  <c r="BQ553" i="8"/>
  <c r="BP553" i="8"/>
  <c r="BO553" i="8"/>
  <c r="BN553" i="8"/>
  <c r="BL553" i="8"/>
  <c r="BK553" i="8"/>
  <c r="BJ553" i="8"/>
  <c r="BI553" i="8"/>
  <c r="BG553" i="8"/>
  <c r="BF553" i="8"/>
  <c r="BE553" i="8"/>
  <c r="BD553" i="8"/>
  <c r="BB553" i="8"/>
  <c r="BA553" i="8"/>
  <c r="AZ553" i="8"/>
  <c r="AY553" i="8"/>
  <c r="AV553" i="8"/>
  <c r="AU553" i="8"/>
  <c r="AT553" i="8"/>
  <c r="AS553" i="8"/>
  <c r="AR553" i="8"/>
  <c r="AQ553" i="8"/>
  <c r="AM553" i="8"/>
  <c r="AL553" i="8"/>
  <c r="AK553" i="8"/>
  <c r="AJ553" i="8"/>
  <c r="AI553" i="8"/>
  <c r="AH553" i="8"/>
  <c r="AC553" i="8"/>
  <c r="AB553" i="8"/>
  <c r="AA553" i="8"/>
  <c r="Z553" i="8"/>
  <c r="Y553" i="8"/>
  <c r="X553" i="8"/>
  <c r="U553" i="8"/>
  <c r="T553" i="8"/>
  <c r="S553" i="8"/>
  <c r="R553" i="8"/>
  <c r="Q553" i="8"/>
  <c r="P553" i="8"/>
  <c r="H553" i="8"/>
  <c r="CQ552" i="8"/>
  <c r="CP552" i="8"/>
  <c r="CO552" i="8"/>
  <c r="CN552" i="8"/>
  <c r="CM552" i="8"/>
  <c r="CL552" i="8"/>
  <c r="CI552" i="8"/>
  <c r="CH552" i="8"/>
  <c r="CG552" i="8"/>
  <c r="CF552" i="8"/>
  <c r="CE552" i="8"/>
  <c r="CD552" i="8"/>
  <c r="CA552" i="8"/>
  <c r="BZ552" i="8"/>
  <c r="BY552" i="8"/>
  <c r="BX552" i="8"/>
  <c r="BV552" i="8"/>
  <c r="BU552" i="8"/>
  <c r="BT552" i="8"/>
  <c r="BS552" i="8"/>
  <c r="BQ552" i="8"/>
  <c r="BP552" i="8"/>
  <c r="BO552" i="8"/>
  <c r="BN552" i="8"/>
  <c r="BL552" i="8"/>
  <c r="BK552" i="8"/>
  <c r="BJ552" i="8"/>
  <c r="BI552" i="8"/>
  <c r="BG552" i="8"/>
  <c r="BF552" i="8"/>
  <c r="BE552" i="8"/>
  <c r="BD552" i="8"/>
  <c r="BB552" i="8"/>
  <c r="BA552" i="8"/>
  <c r="AZ552" i="8"/>
  <c r="AY552" i="8"/>
  <c r="AV552" i="8"/>
  <c r="AU552" i="8"/>
  <c r="AT552" i="8"/>
  <c r="AS552" i="8"/>
  <c r="AR552" i="8"/>
  <c r="AQ552" i="8"/>
  <c r="AM552" i="8"/>
  <c r="AL552" i="8"/>
  <c r="AK552" i="8"/>
  <c r="AJ552" i="8"/>
  <c r="AI552" i="8"/>
  <c r="AH552" i="8"/>
  <c r="AC552" i="8"/>
  <c r="AB552" i="8"/>
  <c r="AA552" i="8"/>
  <c r="Z552" i="8"/>
  <c r="Y552" i="8"/>
  <c r="X552" i="8"/>
  <c r="U552" i="8"/>
  <c r="T552" i="8"/>
  <c r="S552" i="8"/>
  <c r="R552" i="8"/>
  <c r="Q552" i="8"/>
  <c r="P552" i="8"/>
  <c r="H552" i="8"/>
  <c r="CQ551" i="8"/>
  <c r="CP551" i="8"/>
  <c r="CO551" i="8"/>
  <c r="CN551" i="8"/>
  <c r="CM551" i="8"/>
  <c r="CL551" i="8"/>
  <c r="CI551" i="8"/>
  <c r="CH551" i="8"/>
  <c r="CG551" i="8"/>
  <c r="CF551" i="8"/>
  <c r="CE551" i="8"/>
  <c r="CD551" i="8"/>
  <c r="CA551" i="8"/>
  <c r="BZ551" i="8"/>
  <c r="BY551" i="8"/>
  <c r="BX551" i="8"/>
  <c r="BV551" i="8"/>
  <c r="BU551" i="8"/>
  <c r="BT551" i="8"/>
  <c r="BS551" i="8"/>
  <c r="BQ551" i="8"/>
  <c r="BP551" i="8"/>
  <c r="BO551" i="8"/>
  <c r="BN551" i="8"/>
  <c r="BL551" i="8"/>
  <c r="BK551" i="8"/>
  <c r="BJ551" i="8"/>
  <c r="BI551" i="8"/>
  <c r="BG551" i="8"/>
  <c r="BF551" i="8"/>
  <c r="BE551" i="8"/>
  <c r="BD551" i="8"/>
  <c r="BB551" i="8"/>
  <c r="BA551" i="8"/>
  <c r="AZ551" i="8"/>
  <c r="AY551" i="8"/>
  <c r="AV551" i="8"/>
  <c r="AU551" i="8"/>
  <c r="AT551" i="8"/>
  <c r="AS551" i="8"/>
  <c r="AR551" i="8"/>
  <c r="AQ551" i="8"/>
  <c r="AM551" i="8"/>
  <c r="AL551" i="8"/>
  <c r="AK551" i="8"/>
  <c r="AJ551" i="8"/>
  <c r="AI551" i="8"/>
  <c r="AH551" i="8"/>
  <c r="AC551" i="8"/>
  <c r="AB551" i="8"/>
  <c r="AA551" i="8"/>
  <c r="Z551" i="8"/>
  <c r="Y551" i="8"/>
  <c r="X551" i="8"/>
  <c r="U551" i="8"/>
  <c r="T551" i="8"/>
  <c r="S551" i="8"/>
  <c r="R551" i="8"/>
  <c r="Q551" i="8"/>
  <c r="P551" i="8"/>
  <c r="H551" i="8"/>
  <c r="CQ550" i="8"/>
  <c r="CP550" i="8"/>
  <c r="CO550" i="8"/>
  <c r="CN550" i="8"/>
  <c r="CM550" i="8"/>
  <c r="CL550" i="8"/>
  <c r="CI550" i="8"/>
  <c r="CH550" i="8"/>
  <c r="CG550" i="8"/>
  <c r="CF550" i="8"/>
  <c r="CE550" i="8"/>
  <c r="CD550" i="8"/>
  <c r="CA550" i="8"/>
  <c r="BZ550" i="8"/>
  <c r="BY550" i="8"/>
  <c r="BX550" i="8"/>
  <c r="BV550" i="8"/>
  <c r="BU550" i="8"/>
  <c r="BT550" i="8"/>
  <c r="BS550" i="8"/>
  <c r="BQ550" i="8"/>
  <c r="BP550" i="8"/>
  <c r="BO550" i="8"/>
  <c r="BN550" i="8"/>
  <c r="BL550" i="8"/>
  <c r="BK550" i="8"/>
  <c r="BJ550" i="8"/>
  <c r="BI550" i="8"/>
  <c r="BG550" i="8"/>
  <c r="BF550" i="8"/>
  <c r="BE550" i="8"/>
  <c r="BD550" i="8"/>
  <c r="BB550" i="8"/>
  <c r="BA550" i="8"/>
  <c r="AZ550" i="8"/>
  <c r="AY550" i="8"/>
  <c r="AV550" i="8"/>
  <c r="AU550" i="8"/>
  <c r="AT550" i="8"/>
  <c r="AS550" i="8"/>
  <c r="AR550" i="8"/>
  <c r="AQ550" i="8"/>
  <c r="AM550" i="8"/>
  <c r="AL550" i="8"/>
  <c r="AK550" i="8"/>
  <c r="AJ550" i="8"/>
  <c r="AI550" i="8"/>
  <c r="AH550" i="8"/>
  <c r="AC550" i="8"/>
  <c r="AB550" i="8"/>
  <c r="AA550" i="8"/>
  <c r="Z550" i="8"/>
  <c r="Y550" i="8"/>
  <c r="X550" i="8"/>
  <c r="U550" i="8"/>
  <c r="T550" i="8"/>
  <c r="S550" i="8"/>
  <c r="R550" i="8"/>
  <c r="Q550" i="8"/>
  <c r="P550" i="8"/>
  <c r="H550" i="8"/>
  <c r="CQ549" i="8"/>
  <c r="CP549" i="8"/>
  <c r="CO549" i="8"/>
  <c r="CN549" i="8"/>
  <c r="CM549" i="8"/>
  <c r="CL549" i="8"/>
  <c r="CI549" i="8"/>
  <c r="CH549" i="8"/>
  <c r="CG549" i="8"/>
  <c r="CF549" i="8"/>
  <c r="CE549" i="8"/>
  <c r="CD549" i="8"/>
  <c r="CA549" i="8"/>
  <c r="BZ549" i="8"/>
  <c r="BY549" i="8"/>
  <c r="BX549" i="8"/>
  <c r="BV549" i="8"/>
  <c r="BU549" i="8"/>
  <c r="BT549" i="8"/>
  <c r="BS549" i="8"/>
  <c r="BQ549" i="8"/>
  <c r="BP549" i="8"/>
  <c r="BO549" i="8"/>
  <c r="BN549" i="8"/>
  <c r="BL549" i="8"/>
  <c r="BK549" i="8"/>
  <c r="BJ549" i="8"/>
  <c r="BI549" i="8"/>
  <c r="BG549" i="8"/>
  <c r="BF549" i="8"/>
  <c r="BE549" i="8"/>
  <c r="BD549" i="8"/>
  <c r="BB549" i="8"/>
  <c r="BA549" i="8"/>
  <c r="AZ549" i="8"/>
  <c r="AY549" i="8"/>
  <c r="AV549" i="8"/>
  <c r="AU549" i="8"/>
  <c r="AT549" i="8"/>
  <c r="AS549" i="8"/>
  <c r="AR549" i="8"/>
  <c r="AQ549" i="8"/>
  <c r="AM549" i="8"/>
  <c r="AL549" i="8"/>
  <c r="AK549" i="8"/>
  <c r="AJ549" i="8"/>
  <c r="AI549" i="8"/>
  <c r="AH549" i="8"/>
  <c r="AC549" i="8"/>
  <c r="AB549" i="8"/>
  <c r="AA549" i="8"/>
  <c r="Z549" i="8"/>
  <c r="Y549" i="8"/>
  <c r="X549" i="8"/>
  <c r="U549" i="8"/>
  <c r="T549" i="8"/>
  <c r="S549" i="8"/>
  <c r="R549" i="8"/>
  <c r="Q549" i="8"/>
  <c r="P549" i="8"/>
  <c r="H549" i="8"/>
  <c r="CQ548" i="8"/>
  <c r="CP548" i="8"/>
  <c r="CO548" i="8"/>
  <c r="CN548" i="8"/>
  <c r="CM548" i="8"/>
  <c r="CL548" i="8"/>
  <c r="CI548" i="8"/>
  <c r="CH548" i="8"/>
  <c r="CG548" i="8"/>
  <c r="CF548" i="8"/>
  <c r="CE548" i="8"/>
  <c r="CD548" i="8"/>
  <c r="CA548" i="8"/>
  <c r="BZ548" i="8"/>
  <c r="BY548" i="8"/>
  <c r="BX548" i="8"/>
  <c r="BV548" i="8"/>
  <c r="BU548" i="8"/>
  <c r="BT548" i="8"/>
  <c r="BS548" i="8"/>
  <c r="BQ548" i="8"/>
  <c r="BP548" i="8"/>
  <c r="BO548" i="8"/>
  <c r="BN548" i="8"/>
  <c r="BL548" i="8"/>
  <c r="BK548" i="8"/>
  <c r="BJ548" i="8"/>
  <c r="BI548" i="8"/>
  <c r="BG548" i="8"/>
  <c r="BF548" i="8"/>
  <c r="BE548" i="8"/>
  <c r="BD548" i="8"/>
  <c r="BB548" i="8"/>
  <c r="BA548" i="8"/>
  <c r="AZ548" i="8"/>
  <c r="AY548" i="8"/>
  <c r="AV548" i="8"/>
  <c r="AU548" i="8"/>
  <c r="AT548" i="8"/>
  <c r="AS548" i="8"/>
  <c r="AR548" i="8"/>
  <c r="AQ548" i="8"/>
  <c r="AM548" i="8"/>
  <c r="AL548" i="8"/>
  <c r="AK548" i="8"/>
  <c r="AJ548" i="8"/>
  <c r="AI548" i="8"/>
  <c r="AH548" i="8"/>
  <c r="AC548" i="8"/>
  <c r="AB548" i="8"/>
  <c r="AA548" i="8"/>
  <c r="Z548" i="8"/>
  <c r="Y548" i="8"/>
  <c r="X548" i="8"/>
  <c r="U548" i="8"/>
  <c r="T548" i="8"/>
  <c r="S548" i="8"/>
  <c r="R548" i="8"/>
  <c r="Q548" i="8"/>
  <c r="P548" i="8"/>
  <c r="H548" i="8"/>
  <c r="CQ547" i="8"/>
  <c r="CP547" i="8"/>
  <c r="CO547" i="8"/>
  <c r="CN547" i="8"/>
  <c r="CM547" i="8"/>
  <c r="CL547" i="8"/>
  <c r="CI547" i="8"/>
  <c r="CH547" i="8"/>
  <c r="CG547" i="8"/>
  <c r="CF547" i="8"/>
  <c r="CE547" i="8"/>
  <c r="CD547" i="8"/>
  <c r="CA547" i="8"/>
  <c r="BZ547" i="8"/>
  <c r="BY547" i="8"/>
  <c r="BX547" i="8"/>
  <c r="BV547" i="8"/>
  <c r="BU547" i="8"/>
  <c r="BT547" i="8"/>
  <c r="BS547" i="8"/>
  <c r="BQ547" i="8"/>
  <c r="BP547" i="8"/>
  <c r="BO547" i="8"/>
  <c r="BN547" i="8"/>
  <c r="BL547" i="8"/>
  <c r="BK547" i="8"/>
  <c r="BJ547" i="8"/>
  <c r="BI547" i="8"/>
  <c r="BG547" i="8"/>
  <c r="BF547" i="8"/>
  <c r="BE547" i="8"/>
  <c r="BD547" i="8"/>
  <c r="BB547" i="8"/>
  <c r="BA547" i="8"/>
  <c r="AZ547" i="8"/>
  <c r="AY547" i="8"/>
  <c r="AV547" i="8"/>
  <c r="AU547" i="8"/>
  <c r="AT547" i="8"/>
  <c r="AS547" i="8"/>
  <c r="AR547" i="8"/>
  <c r="AQ547" i="8"/>
  <c r="AM547" i="8"/>
  <c r="AL547" i="8"/>
  <c r="AK547" i="8"/>
  <c r="AJ547" i="8"/>
  <c r="AI547" i="8"/>
  <c r="AH547" i="8"/>
  <c r="AC547" i="8"/>
  <c r="AB547" i="8"/>
  <c r="AA547" i="8"/>
  <c r="Z547" i="8"/>
  <c r="Y547" i="8"/>
  <c r="X547" i="8"/>
  <c r="U547" i="8"/>
  <c r="T547" i="8"/>
  <c r="S547" i="8"/>
  <c r="R547" i="8"/>
  <c r="Q547" i="8"/>
  <c r="P547" i="8"/>
  <c r="H547" i="8"/>
  <c r="CQ546" i="8"/>
  <c r="CP546" i="8"/>
  <c r="CO546" i="8"/>
  <c r="CN546" i="8"/>
  <c r="CM546" i="8"/>
  <c r="CL546" i="8"/>
  <c r="CI546" i="8"/>
  <c r="CH546" i="8"/>
  <c r="CG546" i="8"/>
  <c r="CF546" i="8"/>
  <c r="CE546" i="8"/>
  <c r="CD546" i="8"/>
  <c r="CA546" i="8"/>
  <c r="BZ546" i="8"/>
  <c r="BY546" i="8"/>
  <c r="BX546" i="8"/>
  <c r="BV546" i="8"/>
  <c r="BU546" i="8"/>
  <c r="BT546" i="8"/>
  <c r="BS546" i="8"/>
  <c r="BQ546" i="8"/>
  <c r="BP546" i="8"/>
  <c r="BO546" i="8"/>
  <c r="BN546" i="8"/>
  <c r="BL546" i="8"/>
  <c r="BK546" i="8"/>
  <c r="BJ546" i="8"/>
  <c r="BI546" i="8"/>
  <c r="BG546" i="8"/>
  <c r="BF546" i="8"/>
  <c r="BE546" i="8"/>
  <c r="BD546" i="8"/>
  <c r="BB546" i="8"/>
  <c r="BA546" i="8"/>
  <c r="AZ546" i="8"/>
  <c r="AY546" i="8"/>
  <c r="AV546" i="8"/>
  <c r="AU546" i="8"/>
  <c r="AT546" i="8"/>
  <c r="AS546" i="8"/>
  <c r="AR546" i="8"/>
  <c r="AQ546" i="8"/>
  <c r="AM546" i="8"/>
  <c r="AL546" i="8"/>
  <c r="AK546" i="8"/>
  <c r="AJ546" i="8"/>
  <c r="AI546" i="8"/>
  <c r="AH546" i="8"/>
  <c r="AC546" i="8"/>
  <c r="AB546" i="8"/>
  <c r="AA546" i="8"/>
  <c r="Z546" i="8"/>
  <c r="Y546" i="8"/>
  <c r="X546" i="8"/>
  <c r="U546" i="8"/>
  <c r="T546" i="8"/>
  <c r="S546" i="8"/>
  <c r="R546" i="8"/>
  <c r="Q546" i="8"/>
  <c r="P546" i="8"/>
  <c r="H546" i="8"/>
  <c r="CQ545" i="8"/>
  <c r="CP545" i="8"/>
  <c r="CO545" i="8"/>
  <c r="CN545" i="8"/>
  <c r="CM545" i="8"/>
  <c r="CL545" i="8"/>
  <c r="CI545" i="8"/>
  <c r="CH545" i="8"/>
  <c r="CG545" i="8"/>
  <c r="CF545" i="8"/>
  <c r="CE545" i="8"/>
  <c r="CD545" i="8"/>
  <c r="CA545" i="8"/>
  <c r="BZ545" i="8"/>
  <c r="BY545" i="8"/>
  <c r="BX545" i="8"/>
  <c r="BV545" i="8"/>
  <c r="BU545" i="8"/>
  <c r="BT545" i="8"/>
  <c r="BS545" i="8"/>
  <c r="BQ545" i="8"/>
  <c r="BP545" i="8"/>
  <c r="BO545" i="8"/>
  <c r="BN545" i="8"/>
  <c r="BL545" i="8"/>
  <c r="BK545" i="8"/>
  <c r="BJ545" i="8"/>
  <c r="BI545" i="8"/>
  <c r="BG545" i="8"/>
  <c r="BF545" i="8"/>
  <c r="BE545" i="8"/>
  <c r="BD545" i="8"/>
  <c r="BB545" i="8"/>
  <c r="BA545" i="8"/>
  <c r="AZ545" i="8"/>
  <c r="AY545" i="8"/>
  <c r="AV545" i="8"/>
  <c r="AU545" i="8"/>
  <c r="AT545" i="8"/>
  <c r="AS545" i="8"/>
  <c r="AR545" i="8"/>
  <c r="AQ545" i="8"/>
  <c r="AM545" i="8"/>
  <c r="AL545" i="8"/>
  <c r="AK545" i="8"/>
  <c r="AJ545" i="8"/>
  <c r="AI545" i="8"/>
  <c r="AH545" i="8"/>
  <c r="AC545" i="8"/>
  <c r="AB545" i="8"/>
  <c r="AA545" i="8"/>
  <c r="Z545" i="8"/>
  <c r="Y545" i="8"/>
  <c r="X545" i="8"/>
  <c r="U545" i="8"/>
  <c r="T545" i="8"/>
  <c r="S545" i="8"/>
  <c r="R545" i="8"/>
  <c r="Q545" i="8"/>
  <c r="P545" i="8"/>
  <c r="H545" i="8"/>
  <c r="CQ544" i="8"/>
  <c r="CP544" i="8"/>
  <c r="CO544" i="8"/>
  <c r="CN544" i="8"/>
  <c r="CM544" i="8"/>
  <c r="CL544" i="8"/>
  <c r="CI544" i="8"/>
  <c r="CH544" i="8"/>
  <c r="CG544" i="8"/>
  <c r="CF544" i="8"/>
  <c r="CE544" i="8"/>
  <c r="CD544" i="8"/>
  <c r="CA544" i="8"/>
  <c r="BZ544" i="8"/>
  <c r="BY544" i="8"/>
  <c r="BX544" i="8"/>
  <c r="BV544" i="8"/>
  <c r="BU544" i="8"/>
  <c r="BT544" i="8"/>
  <c r="BS544" i="8"/>
  <c r="BQ544" i="8"/>
  <c r="BP544" i="8"/>
  <c r="BO544" i="8"/>
  <c r="BN544" i="8"/>
  <c r="BL544" i="8"/>
  <c r="BK544" i="8"/>
  <c r="BJ544" i="8"/>
  <c r="BI544" i="8"/>
  <c r="BG544" i="8"/>
  <c r="BF544" i="8"/>
  <c r="BE544" i="8"/>
  <c r="BD544" i="8"/>
  <c r="BB544" i="8"/>
  <c r="BA544" i="8"/>
  <c r="AZ544" i="8"/>
  <c r="AY544" i="8"/>
  <c r="AV544" i="8"/>
  <c r="AU544" i="8"/>
  <c r="AT544" i="8"/>
  <c r="AS544" i="8"/>
  <c r="AR544" i="8"/>
  <c r="AQ544" i="8"/>
  <c r="AM544" i="8"/>
  <c r="AL544" i="8"/>
  <c r="AK544" i="8"/>
  <c r="AJ544" i="8"/>
  <c r="AI544" i="8"/>
  <c r="AH544" i="8"/>
  <c r="AC544" i="8"/>
  <c r="AB544" i="8"/>
  <c r="AA544" i="8"/>
  <c r="Z544" i="8"/>
  <c r="Y544" i="8"/>
  <c r="X544" i="8"/>
  <c r="U544" i="8"/>
  <c r="T544" i="8"/>
  <c r="S544" i="8"/>
  <c r="R544" i="8"/>
  <c r="Q544" i="8"/>
  <c r="P544" i="8"/>
  <c r="H544" i="8"/>
  <c r="CQ543" i="8"/>
  <c r="CP543" i="8"/>
  <c r="CO543" i="8"/>
  <c r="CN543" i="8"/>
  <c r="CM543" i="8"/>
  <c r="CL543" i="8"/>
  <c r="CI543" i="8"/>
  <c r="CH543" i="8"/>
  <c r="CG543" i="8"/>
  <c r="CF543" i="8"/>
  <c r="CE543" i="8"/>
  <c r="CD543" i="8"/>
  <c r="CA543" i="8"/>
  <c r="BZ543" i="8"/>
  <c r="BY543" i="8"/>
  <c r="BX543" i="8"/>
  <c r="BV543" i="8"/>
  <c r="BU543" i="8"/>
  <c r="BT543" i="8"/>
  <c r="BS543" i="8"/>
  <c r="BQ543" i="8"/>
  <c r="BP543" i="8"/>
  <c r="BO543" i="8"/>
  <c r="BN543" i="8"/>
  <c r="BL543" i="8"/>
  <c r="BK543" i="8"/>
  <c r="BJ543" i="8"/>
  <c r="BI543" i="8"/>
  <c r="BG543" i="8"/>
  <c r="BF543" i="8"/>
  <c r="BE543" i="8"/>
  <c r="BD543" i="8"/>
  <c r="BB543" i="8"/>
  <c r="BA543" i="8"/>
  <c r="AZ543" i="8"/>
  <c r="AY543" i="8"/>
  <c r="AV543" i="8"/>
  <c r="AU543" i="8"/>
  <c r="AT543" i="8"/>
  <c r="AS543" i="8"/>
  <c r="AR543" i="8"/>
  <c r="AQ543" i="8"/>
  <c r="AM543" i="8"/>
  <c r="AL543" i="8"/>
  <c r="AK543" i="8"/>
  <c r="AJ543" i="8"/>
  <c r="AI543" i="8"/>
  <c r="AH543" i="8"/>
  <c r="AC543" i="8"/>
  <c r="AB543" i="8"/>
  <c r="AA543" i="8"/>
  <c r="Z543" i="8"/>
  <c r="Y543" i="8"/>
  <c r="X543" i="8"/>
  <c r="U543" i="8"/>
  <c r="T543" i="8"/>
  <c r="S543" i="8"/>
  <c r="R543" i="8"/>
  <c r="Q543" i="8"/>
  <c r="P543" i="8"/>
  <c r="H543" i="8"/>
  <c r="CQ542" i="8"/>
  <c r="CP542" i="8"/>
  <c r="CO542" i="8"/>
  <c r="CN542" i="8"/>
  <c r="CM542" i="8"/>
  <c r="CL542" i="8"/>
  <c r="CI542" i="8"/>
  <c r="CH542" i="8"/>
  <c r="CG542" i="8"/>
  <c r="CF542" i="8"/>
  <c r="CE542" i="8"/>
  <c r="CD542" i="8"/>
  <c r="CA542" i="8"/>
  <c r="BZ542" i="8"/>
  <c r="BY542" i="8"/>
  <c r="BX542" i="8"/>
  <c r="BV542" i="8"/>
  <c r="BU542" i="8"/>
  <c r="BT542" i="8"/>
  <c r="BS542" i="8"/>
  <c r="BQ542" i="8"/>
  <c r="BP542" i="8"/>
  <c r="BO542" i="8"/>
  <c r="BN542" i="8"/>
  <c r="BL542" i="8"/>
  <c r="BK542" i="8"/>
  <c r="BJ542" i="8"/>
  <c r="BI542" i="8"/>
  <c r="BG542" i="8"/>
  <c r="BF542" i="8"/>
  <c r="BE542" i="8"/>
  <c r="BD542" i="8"/>
  <c r="BB542" i="8"/>
  <c r="BA542" i="8"/>
  <c r="AZ542" i="8"/>
  <c r="AY542" i="8"/>
  <c r="AV542" i="8"/>
  <c r="AU542" i="8"/>
  <c r="AT542" i="8"/>
  <c r="AS542" i="8"/>
  <c r="AR542" i="8"/>
  <c r="AQ542" i="8"/>
  <c r="AM542" i="8"/>
  <c r="AL542" i="8"/>
  <c r="AK542" i="8"/>
  <c r="AJ542" i="8"/>
  <c r="AI542" i="8"/>
  <c r="AH542" i="8"/>
  <c r="AC542" i="8"/>
  <c r="AB542" i="8"/>
  <c r="AA542" i="8"/>
  <c r="Z542" i="8"/>
  <c r="Y542" i="8"/>
  <c r="X542" i="8"/>
  <c r="U542" i="8"/>
  <c r="T542" i="8"/>
  <c r="S542" i="8"/>
  <c r="R542" i="8"/>
  <c r="Q542" i="8"/>
  <c r="P542" i="8"/>
  <c r="H542" i="8"/>
  <c r="CQ541" i="8"/>
  <c r="CP541" i="8"/>
  <c r="CO541" i="8"/>
  <c r="CN541" i="8"/>
  <c r="CM541" i="8"/>
  <c r="CL541" i="8"/>
  <c r="CI541" i="8"/>
  <c r="CH541" i="8"/>
  <c r="CG541" i="8"/>
  <c r="CF541" i="8"/>
  <c r="CE541" i="8"/>
  <c r="CD541" i="8"/>
  <c r="CA541" i="8"/>
  <c r="BZ541" i="8"/>
  <c r="BY541" i="8"/>
  <c r="BX541" i="8"/>
  <c r="BV541" i="8"/>
  <c r="BU541" i="8"/>
  <c r="BT541" i="8"/>
  <c r="BS541" i="8"/>
  <c r="BQ541" i="8"/>
  <c r="BP541" i="8"/>
  <c r="BO541" i="8"/>
  <c r="BN541" i="8"/>
  <c r="BL541" i="8"/>
  <c r="BK541" i="8"/>
  <c r="BJ541" i="8"/>
  <c r="BI541" i="8"/>
  <c r="BG541" i="8"/>
  <c r="BF541" i="8"/>
  <c r="BE541" i="8"/>
  <c r="BD541" i="8"/>
  <c r="BB541" i="8"/>
  <c r="BA541" i="8"/>
  <c r="AZ541" i="8"/>
  <c r="AY541" i="8"/>
  <c r="AV541" i="8"/>
  <c r="AU541" i="8"/>
  <c r="AT541" i="8"/>
  <c r="AS541" i="8"/>
  <c r="AR541" i="8"/>
  <c r="AQ541" i="8"/>
  <c r="AM541" i="8"/>
  <c r="AL541" i="8"/>
  <c r="AK541" i="8"/>
  <c r="AJ541" i="8"/>
  <c r="AI541" i="8"/>
  <c r="AH541" i="8"/>
  <c r="AC541" i="8"/>
  <c r="AB541" i="8"/>
  <c r="AA541" i="8"/>
  <c r="Z541" i="8"/>
  <c r="Y541" i="8"/>
  <c r="X541" i="8"/>
  <c r="U541" i="8"/>
  <c r="T541" i="8"/>
  <c r="S541" i="8"/>
  <c r="R541" i="8"/>
  <c r="Q541" i="8"/>
  <c r="P541" i="8"/>
  <c r="H541" i="8"/>
  <c r="CQ540" i="8"/>
  <c r="CP540" i="8"/>
  <c r="CO540" i="8"/>
  <c r="CN540" i="8"/>
  <c r="CM540" i="8"/>
  <c r="CL540" i="8"/>
  <c r="CI540" i="8"/>
  <c r="CH540" i="8"/>
  <c r="CG540" i="8"/>
  <c r="CF540" i="8"/>
  <c r="CE540" i="8"/>
  <c r="CD540" i="8"/>
  <c r="CA540" i="8"/>
  <c r="BZ540" i="8"/>
  <c r="BY540" i="8"/>
  <c r="BX540" i="8"/>
  <c r="BV540" i="8"/>
  <c r="BU540" i="8"/>
  <c r="BT540" i="8"/>
  <c r="BS540" i="8"/>
  <c r="BQ540" i="8"/>
  <c r="BP540" i="8"/>
  <c r="BO540" i="8"/>
  <c r="BN540" i="8"/>
  <c r="BL540" i="8"/>
  <c r="BK540" i="8"/>
  <c r="BJ540" i="8"/>
  <c r="BI540" i="8"/>
  <c r="BG540" i="8"/>
  <c r="BF540" i="8"/>
  <c r="BE540" i="8"/>
  <c r="BD540" i="8"/>
  <c r="BB540" i="8"/>
  <c r="BA540" i="8"/>
  <c r="AZ540" i="8"/>
  <c r="AY540" i="8"/>
  <c r="AV540" i="8"/>
  <c r="AU540" i="8"/>
  <c r="AT540" i="8"/>
  <c r="AS540" i="8"/>
  <c r="AR540" i="8"/>
  <c r="AQ540" i="8"/>
  <c r="AM540" i="8"/>
  <c r="AL540" i="8"/>
  <c r="AK540" i="8"/>
  <c r="AJ540" i="8"/>
  <c r="AI540" i="8"/>
  <c r="AH540" i="8"/>
  <c r="AC540" i="8"/>
  <c r="AB540" i="8"/>
  <c r="AA540" i="8"/>
  <c r="Z540" i="8"/>
  <c r="Y540" i="8"/>
  <c r="X540" i="8"/>
  <c r="U540" i="8"/>
  <c r="T540" i="8"/>
  <c r="S540" i="8"/>
  <c r="R540" i="8"/>
  <c r="Q540" i="8"/>
  <c r="P540" i="8"/>
  <c r="H540" i="8"/>
  <c r="CQ539" i="8"/>
  <c r="CP539" i="8"/>
  <c r="CO539" i="8"/>
  <c r="CN539" i="8"/>
  <c r="CM539" i="8"/>
  <c r="CL539" i="8"/>
  <c r="CI539" i="8"/>
  <c r="CH539" i="8"/>
  <c r="CG539" i="8"/>
  <c r="CF539" i="8"/>
  <c r="CE539" i="8"/>
  <c r="CD539" i="8"/>
  <c r="CA539" i="8"/>
  <c r="BZ539" i="8"/>
  <c r="BY539" i="8"/>
  <c r="BX539" i="8"/>
  <c r="BV539" i="8"/>
  <c r="BU539" i="8"/>
  <c r="BT539" i="8"/>
  <c r="BS539" i="8"/>
  <c r="BQ539" i="8"/>
  <c r="BP539" i="8"/>
  <c r="BO539" i="8"/>
  <c r="BN539" i="8"/>
  <c r="BL539" i="8"/>
  <c r="BK539" i="8"/>
  <c r="BJ539" i="8"/>
  <c r="BI539" i="8"/>
  <c r="BG539" i="8"/>
  <c r="BF539" i="8"/>
  <c r="BE539" i="8"/>
  <c r="BD539" i="8"/>
  <c r="BB539" i="8"/>
  <c r="BA539" i="8"/>
  <c r="AZ539" i="8"/>
  <c r="AY539" i="8"/>
  <c r="AV539" i="8"/>
  <c r="AU539" i="8"/>
  <c r="AT539" i="8"/>
  <c r="AS539" i="8"/>
  <c r="AR539" i="8"/>
  <c r="AQ539" i="8"/>
  <c r="AM539" i="8"/>
  <c r="AL539" i="8"/>
  <c r="AK539" i="8"/>
  <c r="AJ539" i="8"/>
  <c r="AI539" i="8"/>
  <c r="AH539" i="8"/>
  <c r="AC539" i="8"/>
  <c r="AB539" i="8"/>
  <c r="AA539" i="8"/>
  <c r="Z539" i="8"/>
  <c r="Y539" i="8"/>
  <c r="X539" i="8"/>
  <c r="U539" i="8"/>
  <c r="T539" i="8"/>
  <c r="S539" i="8"/>
  <c r="R539" i="8"/>
  <c r="Q539" i="8"/>
  <c r="P539" i="8"/>
  <c r="H539" i="8"/>
  <c r="CQ538" i="8"/>
  <c r="CP538" i="8"/>
  <c r="CO538" i="8"/>
  <c r="CN538" i="8"/>
  <c r="CM538" i="8"/>
  <c r="CL538" i="8"/>
  <c r="CI538" i="8"/>
  <c r="CH538" i="8"/>
  <c r="CG538" i="8"/>
  <c r="CF538" i="8"/>
  <c r="CE538" i="8"/>
  <c r="CD538" i="8"/>
  <c r="CA538" i="8"/>
  <c r="BZ538" i="8"/>
  <c r="BY538" i="8"/>
  <c r="BX538" i="8"/>
  <c r="BV538" i="8"/>
  <c r="BU538" i="8"/>
  <c r="BT538" i="8"/>
  <c r="BS538" i="8"/>
  <c r="BQ538" i="8"/>
  <c r="BP538" i="8"/>
  <c r="BO538" i="8"/>
  <c r="BN538" i="8"/>
  <c r="BL538" i="8"/>
  <c r="BK538" i="8"/>
  <c r="BJ538" i="8"/>
  <c r="BI538" i="8"/>
  <c r="BG538" i="8"/>
  <c r="BF538" i="8"/>
  <c r="BE538" i="8"/>
  <c r="BD538" i="8"/>
  <c r="BB538" i="8"/>
  <c r="BA538" i="8"/>
  <c r="AZ538" i="8"/>
  <c r="AY538" i="8"/>
  <c r="AV538" i="8"/>
  <c r="AU538" i="8"/>
  <c r="AT538" i="8"/>
  <c r="AS538" i="8"/>
  <c r="AR538" i="8"/>
  <c r="AQ538" i="8"/>
  <c r="AM538" i="8"/>
  <c r="AL538" i="8"/>
  <c r="AK538" i="8"/>
  <c r="AJ538" i="8"/>
  <c r="AI538" i="8"/>
  <c r="AH538" i="8"/>
  <c r="AC538" i="8"/>
  <c r="AB538" i="8"/>
  <c r="AA538" i="8"/>
  <c r="Z538" i="8"/>
  <c r="Y538" i="8"/>
  <c r="X538" i="8"/>
  <c r="U538" i="8"/>
  <c r="T538" i="8"/>
  <c r="S538" i="8"/>
  <c r="R538" i="8"/>
  <c r="Q538" i="8"/>
  <c r="P538" i="8"/>
  <c r="H538" i="8"/>
  <c r="CQ537" i="8"/>
  <c r="CP537" i="8"/>
  <c r="CO537" i="8"/>
  <c r="CN537" i="8"/>
  <c r="CM537" i="8"/>
  <c r="CL537" i="8"/>
  <c r="CI537" i="8"/>
  <c r="CH537" i="8"/>
  <c r="CG537" i="8"/>
  <c r="CF537" i="8"/>
  <c r="CE537" i="8"/>
  <c r="CD537" i="8"/>
  <c r="CA537" i="8"/>
  <c r="BZ537" i="8"/>
  <c r="BY537" i="8"/>
  <c r="BX537" i="8"/>
  <c r="BV537" i="8"/>
  <c r="BU537" i="8"/>
  <c r="BT537" i="8"/>
  <c r="BS537" i="8"/>
  <c r="BQ537" i="8"/>
  <c r="BP537" i="8"/>
  <c r="BO537" i="8"/>
  <c r="BN537" i="8"/>
  <c r="BL537" i="8"/>
  <c r="BK537" i="8"/>
  <c r="BJ537" i="8"/>
  <c r="BI537" i="8"/>
  <c r="BG537" i="8"/>
  <c r="BF537" i="8"/>
  <c r="BE537" i="8"/>
  <c r="BD537" i="8"/>
  <c r="BB537" i="8"/>
  <c r="BA537" i="8"/>
  <c r="AZ537" i="8"/>
  <c r="AY537" i="8"/>
  <c r="AV537" i="8"/>
  <c r="AU537" i="8"/>
  <c r="AT537" i="8"/>
  <c r="AS537" i="8"/>
  <c r="AR537" i="8"/>
  <c r="AQ537" i="8"/>
  <c r="AM537" i="8"/>
  <c r="AL537" i="8"/>
  <c r="AK537" i="8"/>
  <c r="AJ537" i="8"/>
  <c r="AI537" i="8"/>
  <c r="AH537" i="8"/>
  <c r="AC537" i="8"/>
  <c r="AB537" i="8"/>
  <c r="AA537" i="8"/>
  <c r="Z537" i="8"/>
  <c r="Y537" i="8"/>
  <c r="X537" i="8"/>
  <c r="U537" i="8"/>
  <c r="T537" i="8"/>
  <c r="S537" i="8"/>
  <c r="R537" i="8"/>
  <c r="Q537" i="8"/>
  <c r="P537" i="8"/>
  <c r="H537" i="8"/>
  <c r="CQ536" i="8"/>
  <c r="CP536" i="8"/>
  <c r="CO536" i="8"/>
  <c r="CN536" i="8"/>
  <c r="CM536" i="8"/>
  <c r="CL536" i="8"/>
  <c r="CI536" i="8"/>
  <c r="CH536" i="8"/>
  <c r="CG536" i="8"/>
  <c r="CF536" i="8"/>
  <c r="CE536" i="8"/>
  <c r="CD536" i="8"/>
  <c r="CA536" i="8"/>
  <c r="BZ536" i="8"/>
  <c r="BY536" i="8"/>
  <c r="BX536" i="8"/>
  <c r="BV536" i="8"/>
  <c r="BU536" i="8"/>
  <c r="BT536" i="8"/>
  <c r="BS536" i="8"/>
  <c r="BQ536" i="8"/>
  <c r="BP536" i="8"/>
  <c r="BO536" i="8"/>
  <c r="BN536" i="8"/>
  <c r="BL536" i="8"/>
  <c r="BK536" i="8"/>
  <c r="BJ536" i="8"/>
  <c r="BI536" i="8"/>
  <c r="BG536" i="8"/>
  <c r="BF536" i="8"/>
  <c r="BE536" i="8"/>
  <c r="BD536" i="8"/>
  <c r="BB536" i="8"/>
  <c r="BA536" i="8"/>
  <c r="AZ536" i="8"/>
  <c r="AY536" i="8"/>
  <c r="AV536" i="8"/>
  <c r="AU536" i="8"/>
  <c r="AT536" i="8"/>
  <c r="AS536" i="8"/>
  <c r="AR536" i="8"/>
  <c r="AQ536" i="8"/>
  <c r="AM536" i="8"/>
  <c r="AL536" i="8"/>
  <c r="AK536" i="8"/>
  <c r="AJ536" i="8"/>
  <c r="AI536" i="8"/>
  <c r="AH536" i="8"/>
  <c r="AC536" i="8"/>
  <c r="AB536" i="8"/>
  <c r="AA536" i="8"/>
  <c r="Z536" i="8"/>
  <c r="Y536" i="8"/>
  <c r="X536" i="8"/>
  <c r="U536" i="8"/>
  <c r="T536" i="8"/>
  <c r="S536" i="8"/>
  <c r="R536" i="8"/>
  <c r="Q536" i="8"/>
  <c r="P536" i="8"/>
  <c r="H536" i="8"/>
  <c r="CQ535" i="8"/>
  <c r="CP535" i="8"/>
  <c r="CO535" i="8"/>
  <c r="CN535" i="8"/>
  <c r="CM535" i="8"/>
  <c r="CL535" i="8"/>
  <c r="CI535" i="8"/>
  <c r="CH535" i="8"/>
  <c r="CG535" i="8"/>
  <c r="CF535" i="8"/>
  <c r="CE535" i="8"/>
  <c r="CD535" i="8"/>
  <c r="CA535" i="8"/>
  <c r="BZ535" i="8"/>
  <c r="BY535" i="8"/>
  <c r="BX535" i="8"/>
  <c r="BV535" i="8"/>
  <c r="BU535" i="8"/>
  <c r="BT535" i="8"/>
  <c r="BS535" i="8"/>
  <c r="BQ535" i="8"/>
  <c r="BP535" i="8"/>
  <c r="BO535" i="8"/>
  <c r="BN535" i="8"/>
  <c r="BL535" i="8"/>
  <c r="BK535" i="8"/>
  <c r="BJ535" i="8"/>
  <c r="BI535" i="8"/>
  <c r="BG535" i="8"/>
  <c r="BF535" i="8"/>
  <c r="BE535" i="8"/>
  <c r="BD535" i="8"/>
  <c r="BB535" i="8"/>
  <c r="BA535" i="8"/>
  <c r="AZ535" i="8"/>
  <c r="AY535" i="8"/>
  <c r="AV535" i="8"/>
  <c r="AU535" i="8"/>
  <c r="AT535" i="8"/>
  <c r="AS535" i="8"/>
  <c r="AR535" i="8"/>
  <c r="AQ535" i="8"/>
  <c r="AM535" i="8"/>
  <c r="AL535" i="8"/>
  <c r="AK535" i="8"/>
  <c r="AJ535" i="8"/>
  <c r="AI535" i="8"/>
  <c r="AH535" i="8"/>
  <c r="AC535" i="8"/>
  <c r="AB535" i="8"/>
  <c r="AA535" i="8"/>
  <c r="Z535" i="8"/>
  <c r="Y535" i="8"/>
  <c r="X535" i="8"/>
  <c r="U535" i="8"/>
  <c r="T535" i="8"/>
  <c r="S535" i="8"/>
  <c r="R535" i="8"/>
  <c r="Q535" i="8"/>
  <c r="P535" i="8"/>
  <c r="H535" i="8"/>
  <c r="CQ534" i="8"/>
  <c r="CP534" i="8"/>
  <c r="CO534" i="8"/>
  <c r="CN534" i="8"/>
  <c r="CM534" i="8"/>
  <c r="CL534" i="8"/>
  <c r="CI534" i="8"/>
  <c r="CH534" i="8"/>
  <c r="CG534" i="8"/>
  <c r="CF534" i="8"/>
  <c r="CE534" i="8"/>
  <c r="CD534" i="8"/>
  <c r="CA534" i="8"/>
  <c r="BZ534" i="8"/>
  <c r="BY534" i="8"/>
  <c r="BX534" i="8"/>
  <c r="BV534" i="8"/>
  <c r="BU534" i="8"/>
  <c r="BT534" i="8"/>
  <c r="BS534" i="8"/>
  <c r="BQ534" i="8"/>
  <c r="BP534" i="8"/>
  <c r="BO534" i="8"/>
  <c r="BN534" i="8"/>
  <c r="BL534" i="8"/>
  <c r="BK534" i="8"/>
  <c r="BJ534" i="8"/>
  <c r="BI534" i="8"/>
  <c r="BG534" i="8"/>
  <c r="BF534" i="8"/>
  <c r="BE534" i="8"/>
  <c r="BD534" i="8"/>
  <c r="BB534" i="8"/>
  <c r="BA534" i="8"/>
  <c r="AZ534" i="8"/>
  <c r="AY534" i="8"/>
  <c r="AV534" i="8"/>
  <c r="AU534" i="8"/>
  <c r="AT534" i="8"/>
  <c r="AS534" i="8"/>
  <c r="AR534" i="8"/>
  <c r="AQ534" i="8"/>
  <c r="AM534" i="8"/>
  <c r="AL534" i="8"/>
  <c r="AK534" i="8"/>
  <c r="AJ534" i="8"/>
  <c r="AI534" i="8"/>
  <c r="AH534" i="8"/>
  <c r="AC534" i="8"/>
  <c r="AB534" i="8"/>
  <c r="AA534" i="8"/>
  <c r="Z534" i="8"/>
  <c r="Y534" i="8"/>
  <c r="X534" i="8"/>
  <c r="U534" i="8"/>
  <c r="T534" i="8"/>
  <c r="S534" i="8"/>
  <c r="R534" i="8"/>
  <c r="Q534" i="8"/>
  <c r="P534" i="8"/>
  <c r="H534" i="8"/>
  <c r="CQ533" i="8"/>
  <c r="CP533" i="8"/>
  <c r="CO533" i="8"/>
  <c r="CN533" i="8"/>
  <c r="CM533" i="8"/>
  <c r="CL533" i="8"/>
  <c r="CI533" i="8"/>
  <c r="CH533" i="8"/>
  <c r="CG533" i="8"/>
  <c r="CF533" i="8"/>
  <c r="CE533" i="8"/>
  <c r="CD533" i="8"/>
  <c r="CA533" i="8"/>
  <c r="BZ533" i="8"/>
  <c r="BY533" i="8"/>
  <c r="BX533" i="8"/>
  <c r="BV533" i="8"/>
  <c r="BU533" i="8"/>
  <c r="BT533" i="8"/>
  <c r="BS533" i="8"/>
  <c r="BQ533" i="8"/>
  <c r="BP533" i="8"/>
  <c r="BO533" i="8"/>
  <c r="BN533" i="8"/>
  <c r="BL533" i="8"/>
  <c r="BK533" i="8"/>
  <c r="BJ533" i="8"/>
  <c r="BI533" i="8"/>
  <c r="BG533" i="8"/>
  <c r="BF533" i="8"/>
  <c r="BE533" i="8"/>
  <c r="BD533" i="8"/>
  <c r="BB533" i="8"/>
  <c r="BA533" i="8"/>
  <c r="AZ533" i="8"/>
  <c r="AY533" i="8"/>
  <c r="AV533" i="8"/>
  <c r="AU533" i="8"/>
  <c r="AT533" i="8"/>
  <c r="AS533" i="8"/>
  <c r="AR533" i="8"/>
  <c r="AQ533" i="8"/>
  <c r="AM533" i="8"/>
  <c r="AL533" i="8"/>
  <c r="AK533" i="8"/>
  <c r="AJ533" i="8"/>
  <c r="AI533" i="8"/>
  <c r="AH533" i="8"/>
  <c r="AC533" i="8"/>
  <c r="AB533" i="8"/>
  <c r="AA533" i="8"/>
  <c r="Z533" i="8"/>
  <c r="Y533" i="8"/>
  <c r="X533" i="8"/>
  <c r="U533" i="8"/>
  <c r="T533" i="8"/>
  <c r="S533" i="8"/>
  <c r="R533" i="8"/>
  <c r="Q533" i="8"/>
  <c r="P533" i="8"/>
  <c r="H533" i="8"/>
  <c r="CQ532" i="8"/>
  <c r="CP532" i="8"/>
  <c r="CO532" i="8"/>
  <c r="CN532" i="8"/>
  <c r="CM532" i="8"/>
  <c r="CL532" i="8"/>
  <c r="CI532" i="8"/>
  <c r="CH532" i="8"/>
  <c r="CG532" i="8"/>
  <c r="CF532" i="8"/>
  <c r="CE532" i="8"/>
  <c r="CD532" i="8"/>
  <c r="CA532" i="8"/>
  <c r="BZ532" i="8"/>
  <c r="BY532" i="8"/>
  <c r="BX532" i="8"/>
  <c r="BV532" i="8"/>
  <c r="BU532" i="8"/>
  <c r="BT532" i="8"/>
  <c r="BS532" i="8"/>
  <c r="BQ532" i="8"/>
  <c r="BP532" i="8"/>
  <c r="BO532" i="8"/>
  <c r="BN532" i="8"/>
  <c r="BL532" i="8"/>
  <c r="BK532" i="8"/>
  <c r="BJ532" i="8"/>
  <c r="BI532" i="8"/>
  <c r="BG532" i="8"/>
  <c r="BF532" i="8"/>
  <c r="BE532" i="8"/>
  <c r="BD532" i="8"/>
  <c r="BB532" i="8"/>
  <c r="BA532" i="8"/>
  <c r="AZ532" i="8"/>
  <c r="AY532" i="8"/>
  <c r="AV532" i="8"/>
  <c r="AU532" i="8"/>
  <c r="AT532" i="8"/>
  <c r="AS532" i="8"/>
  <c r="AR532" i="8"/>
  <c r="AQ532" i="8"/>
  <c r="AM532" i="8"/>
  <c r="AL532" i="8"/>
  <c r="AK532" i="8"/>
  <c r="AJ532" i="8"/>
  <c r="AI532" i="8"/>
  <c r="AH532" i="8"/>
  <c r="AC532" i="8"/>
  <c r="AB532" i="8"/>
  <c r="AA532" i="8"/>
  <c r="Z532" i="8"/>
  <c r="Y532" i="8"/>
  <c r="X532" i="8"/>
  <c r="U532" i="8"/>
  <c r="T532" i="8"/>
  <c r="S532" i="8"/>
  <c r="R532" i="8"/>
  <c r="Q532" i="8"/>
  <c r="P532" i="8"/>
  <c r="H532" i="8"/>
  <c r="CQ531" i="8"/>
  <c r="CP531" i="8"/>
  <c r="CO531" i="8"/>
  <c r="CN531" i="8"/>
  <c r="CM531" i="8"/>
  <c r="CL531" i="8"/>
  <c r="CI531" i="8"/>
  <c r="CH531" i="8"/>
  <c r="CG531" i="8"/>
  <c r="CF531" i="8"/>
  <c r="CE531" i="8"/>
  <c r="CD531" i="8"/>
  <c r="CA531" i="8"/>
  <c r="BZ531" i="8"/>
  <c r="BY531" i="8"/>
  <c r="BX531" i="8"/>
  <c r="BV531" i="8"/>
  <c r="BU531" i="8"/>
  <c r="BT531" i="8"/>
  <c r="BS531" i="8"/>
  <c r="BQ531" i="8"/>
  <c r="BP531" i="8"/>
  <c r="BO531" i="8"/>
  <c r="BN531" i="8"/>
  <c r="BL531" i="8"/>
  <c r="BK531" i="8"/>
  <c r="BJ531" i="8"/>
  <c r="BI531" i="8"/>
  <c r="BG531" i="8"/>
  <c r="BF531" i="8"/>
  <c r="BE531" i="8"/>
  <c r="BD531" i="8"/>
  <c r="BB531" i="8"/>
  <c r="BA531" i="8"/>
  <c r="AZ531" i="8"/>
  <c r="AY531" i="8"/>
  <c r="AV531" i="8"/>
  <c r="AU531" i="8"/>
  <c r="AT531" i="8"/>
  <c r="AS531" i="8"/>
  <c r="AR531" i="8"/>
  <c r="AQ531" i="8"/>
  <c r="AM531" i="8"/>
  <c r="AL531" i="8"/>
  <c r="AK531" i="8"/>
  <c r="AJ531" i="8"/>
  <c r="AI531" i="8"/>
  <c r="AH531" i="8"/>
  <c r="AC531" i="8"/>
  <c r="AB531" i="8"/>
  <c r="AA531" i="8"/>
  <c r="Z531" i="8"/>
  <c r="Y531" i="8"/>
  <c r="X531" i="8"/>
  <c r="U531" i="8"/>
  <c r="T531" i="8"/>
  <c r="S531" i="8"/>
  <c r="R531" i="8"/>
  <c r="Q531" i="8"/>
  <c r="P531" i="8"/>
  <c r="H531" i="8"/>
  <c r="CQ530" i="8"/>
  <c r="CP530" i="8"/>
  <c r="CO530" i="8"/>
  <c r="CN530" i="8"/>
  <c r="CM530" i="8"/>
  <c r="CL530" i="8"/>
  <c r="CI530" i="8"/>
  <c r="CH530" i="8"/>
  <c r="CG530" i="8"/>
  <c r="CF530" i="8"/>
  <c r="CE530" i="8"/>
  <c r="CD530" i="8"/>
  <c r="CA530" i="8"/>
  <c r="BZ530" i="8"/>
  <c r="BY530" i="8"/>
  <c r="BX530" i="8"/>
  <c r="BV530" i="8"/>
  <c r="BU530" i="8"/>
  <c r="BT530" i="8"/>
  <c r="BS530" i="8"/>
  <c r="BQ530" i="8"/>
  <c r="BP530" i="8"/>
  <c r="BO530" i="8"/>
  <c r="BN530" i="8"/>
  <c r="BL530" i="8"/>
  <c r="BK530" i="8"/>
  <c r="BJ530" i="8"/>
  <c r="BI530" i="8"/>
  <c r="BG530" i="8"/>
  <c r="BF530" i="8"/>
  <c r="BE530" i="8"/>
  <c r="BD530" i="8"/>
  <c r="BB530" i="8"/>
  <c r="BA530" i="8"/>
  <c r="AZ530" i="8"/>
  <c r="AY530" i="8"/>
  <c r="AV530" i="8"/>
  <c r="AU530" i="8"/>
  <c r="AT530" i="8"/>
  <c r="AS530" i="8"/>
  <c r="AR530" i="8"/>
  <c r="AQ530" i="8"/>
  <c r="AM530" i="8"/>
  <c r="AL530" i="8"/>
  <c r="AK530" i="8"/>
  <c r="AJ530" i="8"/>
  <c r="AI530" i="8"/>
  <c r="AH530" i="8"/>
  <c r="AC530" i="8"/>
  <c r="AB530" i="8"/>
  <c r="AA530" i="8"/>
  <c r="Z530" i="8"/>
  <c r="Y530" i="8"/>
  <c r="X530" i="8"/>
  <c r="U530" i="8"/>
  <c r="T530" i="8"/>
  <c r="S530" i="8"/>
  <c r="R530" i="8"/>
  <c r="Q530" i="8"/>
  <c r="P530" i="8"/>
  <c r="H530" i="8"/>
  <c r="CQ529" i="8"/>
  <c r="CP529" i="8"/>
  <c r="CO529" i="8"/>
  <c r="CN529" i="8"/>
  <c r="CM529" i="8"/>
  <c r="CL529" i="8"/>
  <c r="CI529" i="8"/>
  <c r="CH529" i="8"/>
  <c r="CG529" i="8"/>
  <c r="CF529" i="8"/>
  <c r="CE529" i="8"/>
  <c r="CD529" i="8"/>
  <c r="CA529" i="8"/>
  <c r="BZ529" i="8"/>
  <c r="BY529" i="8"/>
  <c r="BX529" i="8"/>
  <c r="BV529" i="8"/>
  <c r="BU529" i="8"/>
  <c r="BT529" i="8"/>
  <c r="BS529" i="8"/>
  <c r="BQ529" i="8"/>
  <c r="BP529" i="8"/>
  <c r="BO529" i="8"/>
  <c r="BN529" i="8"/>
  <c r="BL529" i="8"/>
  <c r="BK529" i="8"/>
  <c r="BJ529" i="8"/>
  <c r="BI529" i="8"/>
  <c r="BG529" i="8"/>
  <c r="BF529" i="8"/>
  <c r="BE529" i="8"/>
  <c r="BD529" i="8"/>
  <c r="BB529" i="8"/>
  <c r="BA529" i="8"/>
  <c r="AZ529" i="8"/>
  <c r="AY529" i="8"/>
  <c r="AV529" i="8"/>
  <c r="AU529" i="8"/>
  <c r="AT529" i="8"/>
  <c r="AS529" i="8"/>
  <c r="AR529" i="8"/>
  <c r="AQ529" i="8"/>
  <c r="AM529" i="8"/>
  <c r="AL529" i="8"/>
  <c r="AK529" i="8"/>
  <c r="AJ529" i="8"/>
  <c r="AI529" i="8"/>
  <c r="AH529" i="8"/>
  <c r="AC529" i="8"/>
  <c r="AB529" i="8"/>
  <c r="AA529" i="8"/>
  <c r="Z529" i="8"/>
  <c r="Y529" i="8"/>
  <c r="X529" i="8"/>
  <c r="U529" i="8"/>
  <c r="T529" i="8"/>
  <c r="S529" i="8"/>
  <c r="R529" i="8"/>
  <c r="Q529" i="8"/>
  <c r="P529" i="8"/>
  <c r="H529" i="8"/>
  <c r="CQ528" i="8"/>
  <c r="CP528" i="8"/>
  <c r="CO528" i="8"/>
  <c r="CN528" i="8"/>
  <c r="CM528" i="8"/>
  <c r="CL528" i="8"/>
  <c r="CI528" i="8"/>
  <c r="CH528" i="8"/>
  <c r="CG528" i="8"/>
  <c r="CF528" i="8"/>
  <c r="CE528" i="8"/>
  <c r="CD528" i="8"/>
  <c r="CA528" i="8"/>
  <c r="BZ528" i="8"/>
  <c r="BY528" i="8"/>
  <c r="BX528" i="8"/>
  <c r="BV528" i="8"/>
  <c r="BU528" i="8"/>
  <c r="BT528" i="8"/>
  <c r="BS528" i="8"/>
  <c r="BQ528" i="8"/>
  <c r="BP528" i="8"/>
  <c r="BO528" i="8"/>
  <c r="BN528" i="8"/>
  <c r="BL528" i="8"/>
  <c r="BK528" i="8"/>
  <c r="BJ528" i="8"/>
  <c r="BI528" i="8"/>
  <c r="BG528" i="8"/>
  <c r="BF528" i="8"/>
  <c r="BE528" i="8"/>
  <c r="BD528" i="8"/>
  <c r="BB528" i="8"/>
  <c r="BA528" i="8"/>
  <c r="AZ528" i="8"/>
  <c r="AY528" i="8"/>
  <c r="AV528" i="8"/>
  <c r="AU528" i="8"/>
  <c r="AT528" i="8"/>
  <c r="AS528" i="8"/>
  <c r="AR528" i="8"/>
  <c r="AQ528" i="8"/>
  <c r="AM528" i="8"/>
  <c r="AL528" i="8"/>
  <c r="AK528" i="8"/>
  <c r="AJ528" i="8"/>
  <c r="AI528" i="8"/>
  <c r="AH528" i="8"/>
  <c r="AC528" i="8"/>
  <c r="AB528" i="8"/>
  <c r="AA528" i="8"/>
  <c r="Z528" i="8"/>
  <c r="Y528" i="8"/>
  <c r="X528" i="8"/>
  <c r="U528" i="8"/>
  <c r="T528" i="8"/>
  <c r="S528" i="8"/>
  <c r="R528" i="8"/>
  <c r="Q528" i="8"/>
  <c r="P528" i="8"/>
  <c r="H528" i="8"/>
  <c r="CQ527" i="8"/>
  <c r="CP527" i="8"/>
  <c r="CO527" i="8"/>
  <c r="CN527" i="8"/>
  <c r="CM527" i="8"/>
  <c r="CL527" i="8"/>
  <c r="CI527" i="8"/>
  <c r="CH527" i="8"/>
  <c r="CG527" i="8"/>
  <c r="CF527" i="8"/>
  <c r="CE527" i="8"/>
  <c r="CD527" i="8"/>
  <c r="CA527" i="8"/>
  <c r="BZ527" i="8"/>
  <c r="BY527" i="8"/>
  <c r="BX527" i="8"/>
  <c r="BV527" i="8"/>
  <c r="BU527" i="8"/>
  <c r="BT527" i="8"/>
  <c r="BS527" i="8"/>
  <c r="BQ527" i="8"/>
  <c r="BP527" i="8"/>
  <c r="BO527" i="8"/>
  <c r="BN527" i="8"/>
  <c r="BL527" i="8"/>
  <c r="BK527" i="8"/>
  <c r="BJ527" i="8"/>
  <c r="BI527" i="8"/>
  <c r="BG527" i="8"/>
  <c r="BF527" i="8"/>
  <c r="BE527" i="8"/>
  <c r="BD527" i="8"/>
  <c r="BB527" i="8"/>
  <c r="BA527" i="8"/>
  <c r="AZ527" i="8"/>
  <c r="AY527" i="8"/>
  <c r="AV527" i="8"/>
  <c r="AU527" i="8"/>
  <c r="AT527" i="8"/>
  <c r="AS527" i="8"/>
  <c r="AR527" i="8"/>
  <c r="AQ527" i="8"/>
  <c r="AM527" i="8"/>
  <c r="AL527" i="8"/>
  <c r="AK527" i="8"/>
  <c r="AJ527" i="8"/>
  <c r="AI527" i="8"/>
  <c r="AH527" i="8"/>
  <c r="AC527" i="8"/>
  <c r="AB527" i="8"/>
  <c r="AA527" i="8"/>
  <c r="Z527" i="8"/>
  <c r="Y527" i="8"/>
  <c r="X527" i="8"/>
  <c r="U527" i="8"/>
  <c r="T527" i="8"/>
  <c r="S527" i="8"/>
  <c r="R527" i="8"/>
  <c r="Q527" i="8"/>
  <c r="P527" i="8"/>
  <c r="H527" i="8"/>
  <c r="CQ526" i="8"/>
  <c r="CP526" i="8"/>
  <c r="CO526" i="8"/>
  <c r="CN526" i="8"/>
  <c r="CM526" i="8"/>
  <c r="CL526" i="8"/>
  <c r="CI526" i="8"/>
  <c r="CH526" i="8"/>
  <c r="CG526" i="8"/>
  <c r="CF526" i="8"/>
  <c r="CE526" i="8"/>
  <c r="CD526" i="8"/>
  <c r="CA526" i="8"/>
  <c r="BZ526" i="8"/>
  <c r="BY526" i="8"/>
  <c r="BX526" i="8"/>
  <c r="BV526" i="8"/>
  <c r="BU526" i="8"/>
  <c r="BT526" i="8"/>
  <c r="BS526" i="8"/>
  <c r="BQ526" i="8"/>
  <c r="BP526" i="8"/>
  <c r="BO526" i="8"/>
  <c r="BN526" i="8"/>
  <c r="BL526" i="8"/>
  <c r="BK526" i="8"/>
  <c r="BJ526" i="8"/>
  <c r="BI526" i="8"/>
  <c r="BG526" i="8"/>
  <c r="BF526" i="8"/>
  <c r="BE526" i="8"/>
  <c r="BD526" i="8"/>
  <c r="BB526" i="8"/>
  <c r="BA526" i="8"/>
  <c r="AZ526" i="8"/>
  <c r="AY526" i="8"/>
  <c r="AV526" i="8"/>
  <c r="AU526" i="8"/>
  <c r="AT526" i="8"/>
  <c r="AS526" i="8"/>
  <c r="AR526" i="8"/>
  <c r="AQ526" i="8"/>
  <c r="AM526" i="8"/>
  <c r="AL526" i="8"/>
  <c r="AK526" i="8"/>
  <c r="AJ526" i="8"/>
  <c r="AI526" i="8"/>
  <c r="AH526" i="8"/>
  <c r="AC526" i="8"/>
  <c r="AB526" i="8"/>
  <c r="AA526" i="8"/>
  <c r="Z526" i="8"/>
  <c r="Y526" i="8"/>
  <c r="X526" i="8"/>
  <c r="U526" i="8"/>
  <c r="T526" i="8"/>
  <c r="S526" i="8"/>
  <c r="R526" i="8"/>
  <c r="Q526" i="8"/>
  <c r="P526" i="8"/>
  <c r="H526" i="8"/>
  <c r="CQ525" i="8"/>
  <c r="CP525" i="8"/>
  <c r="CO525" i="8"/>
  <c r="CN525" i="8"/>
  <c r="CM525" i="8"/>
  <c r="CL525" i="8"/>
  <c r="CI525" i="8"/>
  <c r="CH525" i="8"/>
  <c r="CG525" i="8"/>
  <c r="CF525" i="8"/>
  <c r="CE525" i="8"/>
  <c r="CD525" i="8"/>
  <c r="CA525" i="8"/>
  <c r="BZ525" i="8"/>
  <c r="BY525" i="8"/>
  <c r="BX525" i="8"/>
  <c r="BV525" i="8"/>
  <c r="BU525" i="8"/>
  <c r="BT525" i="8"/>
  <c r="BS525" i="8"/>
  <c r="BQ525" i="8"/>
  <c r="BP525" i="8"/>
  <c r="BO525" i="8"/>
  <c r="BN525" i="8"/>
  <c r="BL525" i="8"/>
  <c r="BK525" i="8"/>
  <c r="BJ525" i="8"/>
  <c r="BI525" i="8"/>
  <c r="BG525" i="8"/>
  <c r="BF525" i="8"/>
  <c r="BE525" i="8"/>
  <c r="BD525" i="8"/>
  <c r="BB525" i="8"/>
  <c r="BA525" i="8"/>
  <c r="AZ525" i="8"/>
  <c r="AY525" i="8"/>
  <c r="AV525" i="8"/>
  <c r="AU525" i="8"/>
  <c r="AT525" i="8"/>
  <c r="AS525" i="8"/>
  <c r="AR525" i="8"/>
  <c r="AQ525" i="8"/>
  <c r="AM525" i="8"/>
  <c r="AL525" i="8"/>
  <c r="AK525" i="8"/>
  <c r="AJ525" i="8"/>
  <c r="AI525" i="8"/>
  <c r="AH525" i="8"/>
  <c r="AC525" i="8"/>
  <c r="AB525" i="8"/>
  <c r="AA525" i="8"/>
  <c r="Z525" i="8"/>
  <c r="Y525" i="8"/>
  <c r="X525" i="8"/>
  <c r="U525" i="8"/>
  <c r="T525" i="8"/>
  <c r="S525" i="8"/>
  <c r="R525" i="8"/>
  <c r="Q525" i="8"/>
  <c r="P525" i="8"/>
  <c r="H525" i="8"/>
  <c r="CQ524" i="8"/>
  <c r="CP524" i="8"/>
  <c r="CO524" i="8"/>
  <c r="CN524" i="8"/>
  <c r="CM524" i="8"/>
  <c r="CL524" i="8"/>
  <c r="CI524" i="8"/>
  <c r="CH524" i="8"/>
  <c r="CG524" i="8"/>
  <c r="CF524" i="8"/>
  <c r="CE524" i="8"/>
  <c r="CD524" i="8"/>
  <c r="CA524" i="8"/>
  <c r="BZ524" i="8"/>
  <c r="BY524" i="8"/>
  <c r="BX524" i="8"/>
  <c r="BV524" i="8"/>
  <c r="BU524" i="8"/>
  <c r="BT524" i="8"/>
  <c r="BS524" i="8"/>
  <c r="BQ524" i="8"/>
  <c r="BP524" i="8"/>
  <c r="BO524" i="8"/>
  <c r="BN524" i="8"/>
  <c r="BL524" i="8"/>
  <c r="BK524" i="8"/>
  <c r="BJ524" i="8"/>
  <c r="BI524" i="8"/>
  <c r="BG524" i="8"/>
  <c r="BF524" i="8"/>
  <c r="BE524" i="8"/>
  <c r="BD524" i="8"/>
  <c r="BB524" i="8"/>
  <c r="BA524" i="8"/>
  <c r="AZ524" i="8"/>
  <c r="AY524" i="8"/>
  <c r="AV524" i="8"/>
  <c r="AU524" i="8"/>
  <c r="AT524" i="8"/>
  <c r="AS524" i="8"/>
  <c r="AR524" i="8"/>
  <c r="AQ524" i="8"/>
  <c r="AM524" i="8"/>
  <c r="AL524" i="8"/>
  <c r="AK524" i="8"/>
  <c r="AJ524" i="8"/>
  <c r="AI524" i="8"/>
  <c r="AH524" i="8"/>
  <c r="AC524" i="8"/>
  <c r="AB524" i="8"/>
  <c r="AA524" i="8"/>
  <c r="Z524" i="8"/>
  <c r="Y524" i="8"/>
  <c r="X524" i="8"/>
  <c r="U524" i="8"/>
  <c r="T524" i="8"/>
  <c r="S524" i="8"/>
  <c r="R524" i="8"/>
  <c r="Q524" i="8"/>
  <c r="P524" i="8"/>
  <c r="H524" i="8"/>
  <c r="CQ523" i="8"/>
  <c r="CP523" i="8"/>
  <c r="CO523" i="8"/>
  <c r="CN523" i="8"/>
  <c r="CM523" i="8"/>
  <c r="CL523" i="8"/>
  <c r="CI523" i="8"/>
  <c r="CH523" i="8"/>
  <c r="CG523" i="8"/>
  <c r="CF523" i="8"/>
  <c r="CE523" i="8"/>
  <c r="CD523" i="8"/>
  <c r="CA523" i="8"/>
  <c r="BZ523" i="8"/>
  <c r="BY523" i="8"/>
  <c r="BX523" i="8"/>
  <c r="BV523" i="8"/>
  <c r="BU523" i="8"/>
  <c r="BT523" i="8"/>
  <c r="BS523" i="8"/>
  <c r="BQ523" i="8"/>
  <c r="BP523" i="8"/>
  <c r="BO523" i="8"/>
  <c r="BN523" i="8"/>
  <c r="BL523" i="8"/>
  <c r="BK523" i="8"/>
  <c r="BJ523" i="8"/>
  <c r="BI523" i="8"/>
  <c r="BG523" i="8"/>
  <c r="BF523" i="8"/>
  <c r="BE523" i="8"/>
  <c r="BD523" i="8"/>
  <c r="BB523" i="8"/>
  <c r="BA523" i="8"/>
  <c r="AZ523" i="8"/>
  <c r="AY523" i="8"/>
  <c r="AV523" i="8"/>
  <c r="AU523" i="8"/>
  <c r="AT523" i="8"/>
  <c r="AS523" i="8"/>
  <c r="AR523" i="8"/>
  <c r="AQ523" i="8"/>
  <c r="AM523" i="8"/>
  <c r="AL523" i="8"/>
  <c r="AK523" i="8"/>
  <c r="AJ523" i="8"/>
  <c r="AI523" i="8"/>
  <c r="AH523" i="8"/>
  <c r="AC523" i="8"/>
  <c r="AB523" i="8"/>
  <c r="AA523" i="8"/>
  <c r="Z523" i="8"/>
  <c r="Y523" i="8"/>
  <c r="X523" i="8"/>
  <c r="U523" i="8"/>
  <c r="T523" i="8"/>
  <c r="S523" i="8"/>
  <c r="R523" i="8"/>
  <c r="Q523" i="8"/>
  <c r="P523" i="8"/>
  <c r="H523" i="8"/>
  <c r="CQ522" i="8"/>
  <c r="CP522" i="8"/>
  <c r="CO522" i="8"/>
  <c r="CN522" i="8"/>
  <c r="CM522" i="8"/>
  <c r="CL522" i="8"/>
  <c r="CI522" i="8"/>
  <c r="CH522" i="8"/>
  <c r="CG522" i="8"/>
  <c r="CF522" i="8"/>
  <c r="CE522" i="8"/>
  <c r="CD522" i="8"/>
  <c r="CA522" i="8"/>
  <c r="BZ522" i="8"/>
  <c r="BY522" i="8"/>
  <c r="BX522" i="8"/>
  <c r="BV522" i="8"/>
  <c r="BU522" i="8"/>
  <c r="BT522" i="8"/>
  <c r="BS522" i="8"/>
  <c r="BQ522" i="8"/>
  <c r="BP522" i="8"/>
  <c r="BO522" i="8"/>
  <c r="BN522" i="8"/>
  <c r="BL522" i="8"/>
  <c r="BK522" i="8"/>
  <c r="BJ522" i="8"/>
  <c r="BI522" i="8"/>
  <c r="BG522" i="8"/>
  <c r="BF522" i="8"/>
  <c r="BE522" i="8"/>
  <c r="BD522" i="8"/>
  <c r="BB522" i="8"/>
  <c r="BA522" i="8"/>
  <c r="AZ522" i="8"/>
  <c r="AY522" i="8"/>
  <c r="AV522" i="8"/>
  <c r="AU522" i="8"/>
  <c r="AT522" i="8"/>
  <c r="AS522" i="8"/>
  <c r="AR522" i="8"/>
  <c r="AQ522" i="8"/>
  <c r="AM522" i="8"/>
  <c r="AL522" i="8"/>
  <c r="AK522" i="8"/>
  <c r="AJ522" i="8"/>
  <c r="AI522" i="8"/>
  <c r="AH522" i="8"/>
  <c r="AC522" i="8"/>
  <c r="AB522" i="8"/>
  <c r="AA522" i="8"/>
  <c r="Z522" i="8"/>
  <c r="Y522" i="8"/>
  <c r="X522" i="8"/>
  <c r="U522" i="8"/>
  <c r="T522" i="8"/>
  <c r="S522" i="8"/>
  <c r="R522" i="8"/>
  <c r="Q522" i="8"/>
  <c r="P522" i="8"/>
  <c r="H522" i="8"/>
  <c r="CQ521" i="8"/>
  <c r="CP521" i="8"/>
  <c r="CO521" i="8"/>
  <c r="CN521" i="8"/>
  <c r="CM521" i="8"/>
  <c r="CL521" i="8"/>
  <c r="CI521" i="8"/>
  <c r="CH521" i="8"/>
  <c r="CG521" i="8"/>
  <c r="CF521" i="8"/>
  <c r="CE521" i="8"/>
  <c r="CD521" i="8"/>
  <c r="CA521" i="8"/>
  <c r="BZ521" i="8"/>
  <c r="BY521" i="8"/>
  <c r="BX521" i="8"/>
  <c r="BV521" i="8"/>
  <c r="BU521" i="8"/>
  <c r="BT521" i="8"/>
  <c r="BS521" i="8"/>
  <c r="BQ521" i="8"/>
  <c r="BP521" i="8"/>
  <c r="BO521" i="8"/>
  <c r="BN521" i="8"/>
  <c r="BL521" i="8"/>
  <c r="BK521" i="8"/>
  <c r="BJ521" i="8"/>
  <c r="BI521" i="8"/>
  <c r="BG521" i="8"/>
  <c r="BF521" i="8"/>
  <c r="BE521" i="8"/>
  <c r="BD521" i="8"/>
  <c r="BB521" i="8"/>
  <c r="BA521" i="8"/>
  <c r="AZ521" i="8"/>
  <c r="AY521" i="8"/>
  <c r="AV521" i="8"/>
  <c r="AU521" i="8"/>
  <c r="AT521" i="8"/>
  <c r="AS521" i="8"/>
  <c r="AR521" i="8"/>
  <c r="AQ521" i="8"/>
  <c r="AM521" i="8"/>
  <c r="AL521" i="8"/>
  <c r="AK521" i="8"/>
  <c r="AJ521" i="8"/>
  <c r="AI521" i="8"/>
  <c r="AH521" i="8"/>
  <c r="AC521" i="8"/>
  <c r="AB521" i="8"/>
  <c r="AA521" i="8"/>
  <c r="Z521" i="8"/>
  <c r="Y521" i="8"/>
  <c r="X521" i="8"/>
  <c r="U521" i="8"/>
  <c r="T521" i="8"/>
  <c r="S521" i="8"/>
  <c r="R521" i="8"/>
  <c r="Q521" i="8"/>
  <c r="P521" i="8"/>
  <c r="H521" i="8"/>
  <c r="CQ520" i="8"/>
  <c r="CP520" i="8"/>
  <c r="CO520" i="8"/>
  <c r="CN520" i="8"/>
  <c r="CM520" i="8"/>
  <c r="CL520" i="8"/>
  <c r="CI520" i="8"/>
  <c r="CH520" i="8"/>
  <c r="CG520" i="8"/>
  <c r="CF520" i="8"/>
  <c r="CE520" i="8"/>
  <c r="CD520" i="8"/>
  <c r="CA520" i="8"/>
  <c r="BZ520" i="8"/>
  <c r="BY520" i="8"/>
  <c r="BX520" i="8"/>
  <c r="BV520" i="8"/>
  <c r="BU520" i="8"/>
  <c r="BT520" i="8"/>
  <c r="BS520" i="8"/>
  <c r="BQ520" i="8"/>
  <c r="BP520" i="8"/>
  <c r="BO520" i="8"/>
  <c r="BN520" i="8"/>
  <c r="BL520" i="8"/>
  <c r="BK520" i="8"/>
  <c r="BJ520" i="8"/>
  <c r="BI520" i="8"/>
  <c r="BG520" i="8"/>
  <c r="BF520" i="8"/>
  <c r="BE520" i="8"/>
  <c r="BD520" i="8"/>
  <c r="BB520" i="8"/>
  <c r="BA520" i="8"/>
  <c r="AZ520" i="8"/>
  <c r="AY520" i="8"/>
  <c r="AV520" i="8"/>
  <c r="AU520" i="8"/>
  <c r="AT520" i="8"/>
  <c r="AS520" i="8"/>
  <c r="AR520" i="8"/>
  <c r="AQ520" i="8"/>
  <c r="AM520" i="8"/>
  <c r="AL520" i="8"/>
  <c r="AK520" i="8"/>
  <c r="AJ520" i="8"/>
  <c r="AI520" i="8"/>
  <c r="AH520" i="8"/>
  <c r="AC520" i="8"/>
  <c r="AB520" i="8"/>
  <c r="AA520" i="8"/>
  <c r="Z520" i="8"/>
  <c r="Y520" i="8"/>
  <c r="X520" i="8"/>
  <c r="U520" i="8"/>
  <c r="T520" i="8"/>
  <c r="S520" i="8"/>
  <c r="R520" i="8"/>
  <c r="Q520" i="8"/>
  <c r="P520" i="8"/>
  <c r="H520" i="8"/>
  <c r="CQ519" i="8"/>
  <c r="CP519" i="8"/>
  <c r="CO519" i="8"/>
  <c r="CN519" i="8"/>
  <c r="CM519" i="8"/>
  <c r="CL519" i="8"/>
  <c r="CI519" i="8"/>
  <c r="CH519" i="8"/>
  <c r="CG519" i="8"/>
  <c r="CF519" i="8"/>
  <c r="CE519" i="8"/>
  <c r="CD519" i="8"/>
  <c r="CA519" i="8"/>
  <c r="BZ519" i="8"/>
  <c r="BY519" i="8"/>
  <c r="BX519" i="8"/>
  <c r="BV519" i="8"/>
  <c r="BU519" i="8"/>
  <c r="BT519" i="8"/>
  <c r="BS519" i="8"/>
  <c r="BQ519" i="8"/>
  <c r="BP519" i="8"/>
  <c r="BO519" i="8"/>
  <c r="BN519" i="8"/>
  <c r="BL519" i="8"/>
  <c r="BK519" i="8"/>
  <c r="BJ519" i="8"/>
  <c r="BI519" i="8"/>
  <c r="BG519" i="8"/>
  <c r="BF519" i="8"/>
  <c r="BE519" i="8"/>
  <c r="BD519" i="8"/>
  <c r="BB519" i="8"/>
  <c r="BA519" i="8"/>
  <c r="AZ519" i="8"/>
  <c r="AY519" i="8"/>
  <c r="AV519" i="8"/>
  <c r="AU519" i="8"/>
  <c r="AT519" i="8"/>
  <c r="AS519" i="8"/>
  <c r="AR519" i="8"/>
  <c r="AQ519" i="8"/>
  <c r="AM519" i="8"/>
  <c r="AL519" i="8"/>
  <c r="AK519" i="8"/>
  <c r="AJ519" i="8"/>
  <c r="AI519" i="8"/>
  <c r="AH519" i="8"/>
  <c r="AC519" i="8"/>
  <c r="AB519" i="8"/>
  <c r="AA519" i="8"/>
  <c r="Z519" i="8"/>
  <c r="Y519" i="8"/>
  <c r="X519" i="8"/>
  <c r="U519" i="8"/>
  <c r="T519" i="8"/>
  <c r="S519" i="8"/>
  <c r="R519" i="8"/>
  <c r="Q519" i="8"/>
  <c r="P519" i="8"/>
  <c r="H519" i="8"/>
  <c r="CQ518" i="8"/>
  <c r="CP518" i="8"/>
  <c r="CO518" i="8"/>
  <c r="CN518" i="8"/>
  <c r="CM518" i="8"/>
  <c r="CL518" i="8"/>
  <c r="CI518" i="8"/>
  <c r="CH518" i="8"/>
  <c r="CG518" i="8"/>
  <c r="CF518" i="8"/>
  <c r="CE518" i="8"/>
  <c r="CD518" i="8"/>
  <c r="CA518" i="8"/>
  <c r="BZ518" i="8"/>
  <c r="BY518" i="8"/>
  <c r="BX518" i="8"/>
  <c r="BV518" i="8"/>
  <c r="BU518" i="8"/>
  <c r="BT518" i="8"/>
  <c r="BS518" i="8"/>
  <c r="BQ518" i="8"/>
  <c r="BP518" i="8"/>
  <c r="BO518" i="8"/>
  <c r="BN518" i="8"/>
  <c r="BL518" i="8"/>
  <c r="BK518" i="8"/>
  <c r="BJ518" i="8"/>
  <c r="BI518" i="8"/>
  <c r="BG518" i="8"/>
  <c r="BF518" i="8"/>
  <c r="BE518" i="8"/>
  <c r="BD518" i="8"/>
  <c r="BB518" i="8"/>
  <c r="BA518" i="8"/>
  <c r="AZ518" i="8"/>
  <c r="AY518" i="8"/>
  <c r="AV518" i="8"/>
  <c r="AU518" i="8"/>
  <c r="AT518" i="8"/>
  <c r="AS518" i="8"/>
  <c r="AR518" i="8"/>
  <c r="AQ518" i="8"/>
  <c r="AM518" i="8"/>
  <c r="AL518" i="8"/>
  <c r="AK518" i="8"/>
  <c r="AJ518" i="8"/>
  <c r="AI518" i="8"/>
  <c r="AH518" i="8"/>
  <c r="AC518" i="8"/>
  <c r="AB518" i="8"/>
  <c r="AA518" i="8"/>
  <c r="Z518" i="8"/>
  <c r="Y518" i="8"/>
  <c r="X518" i="8"/>
  <c r="U518" i="8"/>
  <c r="T518" i="8"/>
  <c r="S518" i="8"/>
  <c r="R518" i="8"/>
  <c r="Q518" i="8"/>
  <c r="P518" i="8"/>
  <c r="H518" i="8"/>
  <c r="CQ517" i="8"/>
  <c r="CP517" i="8"/>
  <c r="CO517" i="8"/>
  <c r="CN517" i="8"/>
  <c r="CM517" i="8"/>
  <c r="CL517" i="8"/>
  <c r="CI517" i="8"/>
  <c r="CH517" i="8"/>
  <c r="CG517" i="8"/>
  <c r="CF517" i="8"/>
  <c r="CE517" i="8"/>
  <c r="CD517" i="8"/>
  <c r="CA517" i="8"/>
  <c r="BZ517" i="8"/>
  <c r="BY517" i="8"/>
  <c r="BX517" i="8"/>
  <c r="BV517" i="8"/>
  <c r="BU517" i="8"/>
  <c r="BT517" i="8"/>
  <c r="BS517" i="8"/>
  <c r="BQ517" i="8"/>
  <c r="BP517" i="8"/>
  <c r="BO517" i="8"/>
  <c r="BN517" i="8"/>
  <c r="BL517" i="8"/>
  <c r="BK517" i="8"/>
  <c r="BJ517" i="8"/>
  <c r="BI517" i="8"/>
  <c r="BG517" i="8"/>
  <c r="BF517" i="8"/>
  <c r="BE517" i="8"/>
  <c r="BD517" i="8"/>
  <c r="BB517" i="8"/>
  <c r="BA517" i="8"/>
  <c r="AZ517" i="8"/>
  <c r="AY517" i="8"/>
  <c r="AV517" i="8"/>
  <c r="AU517" i="8"/>
  <c r="AT517" i="8"/>
  <c r="AS517" i="8"/>
  <c r="AR517" i="8"/>
  <c r="AQ517" i="8"/>
  <c r="AM517" i="8"/>
  <c r="AL517" i="8"/>
  <c r="AK517" i="8"/>
  <c r="AJ517" i="8"/>
  <c r="AI517" i="8"/>
  <c r="AH517" i="8"/>
  <c r="AC517" i="8"/>
  <c r="AB517" i="8"/>
  <c r="AA517" i="8"/>
  <c r="Z517" i="8"/>
  <c r="Y517" i="8"/>
  <c r="X517" i="8"/>
  <c r="U517" i="8"/>
  <c r="T517" i="8"/>
  <c r="S517" i="8"/>
  <c r="R517" i="8"/>
  <c r="Q517" i="8"/>
  <c r="P517" i="8"/>
  <c r="H517" i="8"/>
  <c r="CQ516" i="8"/>
  <c r="CP516" i="8"/>
  <c r="CO516" i="8"/>
  <c r="CN516" i="8"/>
  <c r="CM516" i="8"/>
  <c r="CL516" i="8"/>
  <c r="CI516" i="8"/>
  <c r="CH516" i="8"/>
  <c r="CG516" i="8"/>
  <c r="CF516" i="8"/>
  <c r="CE516" i="8"/>
  <c r="CD516" i="8"/>
  <c r="CA516" i="8"/>
  <c r="BZ516" i="8"/>
  <c r="BY516" i="8"/>
  <c r="BX516" i="8"/>
  <c r="BV516" i="8"/>
  <c r="BU516" i="8"/>
  <c r="BT516" i="8"/>
  <c r="BS516" i="8"/>
  <c r="BQ516" i="8"/>
  <c r="BP516" i="8"/>
  <c r="BO516" i="8"/>
  <c r="BN516" i="8"/>
  <c r="BL516" i="8"/>
  <c r="BK516" i="8"/>
  <c r="BJ516" i="8"/>
  <c r="BI516" i="8"/>
  <c r="BG516" i="8"/>
  <c r="BF516" i="8"/>
  <c r="BE516" i="8"/>
  <c r="BD516" i="8"/>
  <c r="BB516" i="8"/>
  <c r="BA516" i="8"/>
  <c r="AZ516" i="8"/>
  <c r="AY516" i="8"/>
  <c r="AV516" i="8"/>
  <c r="AU516" i="8"/>
  <c r="AT516" i="8"/>
  <c r="AS516" i="8"/>
  <c r="AR516" i="8"/>
  <c r="AQ516" i="8"/>
  <c r="AM516" i="8"/>
  <c r="AL516" i="8"/>
  <c r="AK516" i="8"/>
  <c r="AJ516" i="8"/>
  <c r="AI516" i="8"/>
  <c r="AH516" i="8"/>
  <c r="AC516" i="8"/>
  <c r="AB516" i="8"/>
  <c r="AA516" i="8"/>
  <c r="Z516" i="8"/>
  <c r="Y516" i="8"/>
  <c r="X516" i="8"/>
  <c r="U516" i="8"/>
  <c r="T516" i="8"/>
  <c r="S516" i="8"/>
  <c r="R516" i="8"/>
  <c r="Q516" i="8"/>
  <c r="P516" i="8"/>
  <c r="H516" i="8"/>
  <c r="CQ515" i="8"/>
  <c r="CP515" i="8"/>
  <c r="CO515" i="8"/>
  <c r="CN515" i="8"/>
  <c r="CM515" i="8"/>
  <c r="CL515" i="8"/>
  <c r="CI515" i="8"/>
  <c r="CH515" i="8"/>
  <c r="CG515" i="8"/>
  <c r="CF515" i="8"/>
  <c r="CE515" i="8"/>
  <c r="CD515" i="8"/>
  <c r="CA515" i="8"/>
  <c r="BZ515" i="8"/>
  <c r="BY515" i="8"/>
  <c r="BX515" i="8"/>
  <c r="BV515" i="8"/>
  <c r="BU515" i="8"/>
  <c r="BT515" i="8"/>
  <c r="BS515" i="8"/>
  <c r="BQ515" i="8"/>
  <c r="BP515" i="8"/>
  <c r="BO515" i="8"/>
  <c r="BN515" i="8"/>
  <c r="BL515" i="8"/>
  <c r="BK515" i="8"/>
  <c r="BJ515" i="8"/>
  <c r="BI515" i="8"/>
  <c r="BG515" i="8"/>
  <c r="BF515" i="8"/>
  <c r="BE515" i="8"/>
  <c r="BD515" i="8"/>
  <c r="BB515" i="8"/>
  <c r="BA515" i="8"/>
  <c r="AZ515" i="8"/>
  <c r="AY515" i="8"/>
  <c r="AV515" i="8"/>
  <c r="AU515" i="8"/>
  <c r="AT515" i="8"/>
  <c r="AS515" i="8"/>
  <c r="AR515" i="8"/>
  <c r="AQ515" i="8"/>
  <c r="AM515" i="8"/>
  <c r="AL515" i="8"/>
  <c r="AK515" i="8"/>
  <c r="AJ515" i="8"/>
  <c r="AI515" i="8"/>
  <c r="AH515" i="8"/>
  <c r="AC515" i="8"/>
  <c r="AB515" i="8"/>
  <c r="AA515" i="8"/>
  <c r="Z515" i="8"/>
  <c r="Y515" i="8"/>
  <c r="X515" i="8"/>
  <c r="U515" i="8"/>
  <c r="T515" i="8"/>
  <c r="S515" i="8"/>
  <c r="R515" i="8"/>
  <c r="Q515" i="8"/>
  <c r="P515" i="8"/>
  <c r="H515" i="8"/>
  <c r="CQ514" i="8"/>
  <c r="CP514" i="8"/>
  <c r="CO514" i="8"/>
  <c r="CN514" i="8"/>
  <c r="CM514" i="8"/>
  <c r="CL514" i="8"/>
  <c r="CI514" i="8"/>
  <c r="CH514" i="8"/>
  <c r="CG514" i="8"/>
  <c r="CF514" i="8"/>
  <c r="CE514" i="8"/>
  <c r="CD514" i="8"/>
  <c r="CA514" i="8"/>
  <c r="BZ514" i="8"/>
  <c r="BY514" i="8"/>
  <c r="BX514" i="8"/>
  <c r="BV514" i="8"/>
  <c r="BU514" i="8"/>
  <c r="BT514" i="8"/>
  <c r="BS514" i="8"/>
  <c r="BQ514" i="8"/>
  <c r="BP514" i="8"/>
  <c r="BO514" i="8"/>
  <c r="BN514" i="8"/>
  <c r="BL514" i="8"/>
  <c r="BK514" i="8"/>
  <c r="BJ514" i="8"/>
  <c r="BI514" i="8"/>
  <c r="BG514" i="8"/>
  <c r="BF514" i="8"/>
  <c r="BE514" i="8"/>
  <c r="BD514" i="8"/>
  <c r="BB514" i="8"/>
  <c r="BA514" i="8"/>
  <c r="AZ514" i="8"/>
  <c r="AY514" i="8"/>
  <c r="AV514" i="8"/>
  <c r="AU514" i="8"/>
  <c r="AT514" i="8"/>
  <c r="AS514" i="8"/>
  <c r="AR514" i="8"/>
  <c r="AQ514" i="8"/>
  <c r="AM514" i="8"/>
  <c r="AL514" i="8"/>
  <c r="AK514" i="8"/>
  <c r="AJ514" i="8"/>
  <c r="AI514" i="8"/>
  <c r="AH514" i="8"/>
  <c r="AC514" i="8"/>
  <c r="AB514" i="8"/>
  <c r="AA514" i="8"/>
  <c r="Z514" i="8"/>
  <c r="Y514" i="8"/>
  <c r="X514" i="8"/>
  <c r="U514" i="8"/>
  <c r="T514" i="8"/>
  <c r="S514" i="8"/>
  <c r="R514" i="8"/>
  <c r="Q514" i="8"/>
  <c r="P514" i="8"/>
  <c r="H514" i="8"/>
  <c r="CQ513" i="8"/>
  <c r="CP513" i="8"/>
  <c r="CO513" i="8"/>
  <c r="CN513" i="8"/>
  <c r="CM513" i="8"/>
  <c r="CL513" i="8"/>
  <c r="CI513" i="8"/>
  <c r="CH513" i="8"/>
  <c r="CG513" i="8"/>
  <c r="CF513" i="8"/>
  <c r="CE513" i="8"/>
  <c r="CD513" i="8"/>
  <c r="CA513" i="8"/>
  <c r="BZ513" i="8"/>
  <c r="BY513" i="8"/>
  <c r="BX513" i="8"/>
  <c r="BV513" i="8"/>
  <c r="BU513" i="8"/>
  <c r="BT513" i="8"/>
  <c r="BS513" i="8"/>
  <c r="BQ513" i="8"/>
  <c r="BP513" i="8"/>
  <c r="BO513" i="8"/>
  <c r="BN513" i="8"/>
  <c r="BL513" i="8"/>
  <c r="BK513" i="8"/>
  <c r="BJ513" i="8"/>
  <c r="BI513" i="8"/>
  <c r="BG513" i="8"/>
  <c r="BF513" i="8"/>
  <c r="BE513" i="8"/>
  <c r="BD513" i="8"/>
  <c r="BB513" i="8"/>
  <c r="BA513" i="8"/>
  <c r="AZ513" i="8"/>
  <c r="AY513" i="8"/>
  <c r="AV513" i="8"/>
  <c r="AU513" i="8"/>
  <c r="AT513" i="8"/>
  <c r="AS513" i="8"/>
  <c r="AR513" i="8"/>
  <c r="AQ513" i="8"/>
  <c r="AM513" i="8"/>
  <c r="AL513" i="8"/>
  <c r="AK513" i="8"/>
  <c r="AJ513" i="8"/>
  <c r="AI513" i="8"/>
  <c r="AH513" i="8"/>
  <c r="AC513" i="8"/>
  <c r="AB513" i="8"/>
  <c r="AA513" i="8"/>
  <c r="Z513" i="8"/>
  <c r="Y513" i="8"/>
  <c r="X513" i="8"/>
  <c r="U513" i="8"/>
  <c r="T513" i="8"/>
  <c r="S513" i="8"/>
  <c r="R513" i="8"/>
  <c r="Q513" i="8"/>
  <c r="P513" i="8"/>
  <c r="H513" i="8"/>
  <c r="CQ512" i="8"/>
  <c r="CP512" i="8"/>
  <c r="CO512" i="8"/>
  <c r="CN512" i="8"/>
  <c r="CM512" i="8"/>
  <c r="CL512" i="8"/>
  <c r="CI512" i="8"/>
  <c r="CH512" i="8"/>
  <c r="CG512" i="8"/>
  <c r="CF512" i="8"/>
  <c r="CE512" i="8"/>
  <c r="CD512" i="8"/>
  <c r="CA512" i="8"/>
  <c r="BZ512" i="8"/>
  <c r="BY512" i="8"/>
  <c r="BX512" i="8"/>
  <c r="BV512" i="8"/>
  <c r="BU512" i="8"/>
  <c r="BT512" i="8"/>
  <c r="BS512" i="8"/>
  <c r="BQ512" i="8"/>
  <c r="BP512" i="8"/>
  <c r="BO512" i="8"/>
  <c r="BN512" i="8"/>
  <c r="BL512" i="8"/>
  <c r="BK512" i="8"/>
  <c r="BJ512" i="8"/>
  <c r="BI512" i="8"/>
  <c r="BG512" i="8"/>
  <c r="BF512" i="8"/>
  <c r="BE512" i="8"/>
  <c r="BD512" i="8"/>
  <c r="BB512" i="8"/>
  <c r="BA512" i="8"/>
  <c r="AZ512" i="8"/>
  <c r="AY512" i="8"/>
  <c r="AV512" i="8"/>
  <c r="AU512" i="8"/>
  <c r="AT512" i="8"/>
  <c r="AS512" i="8"/>
  <c r="AR512" i="8"/>
  <c r="AQ512" i="8"/>
  <c r="AM512" i="8"/>
  <c r="AL512" i="8"/>
  <c r="AK512" i="8"/>
  <c r="AJ512" i="8"/>
  <c r="AI512" i="8"/>
  <c r="AH512" i="8"/>
  <c r="AC512" i="8"/>
  <c r="AB512" i="8"/>
  <c r="AA512" i="8"/>
  <c r="Z512" i="8"/>
  <c r="Y512" i="8"/>
  <c r="X512" i="8"/>
  <c r="U512" i="8"/>
  <c r="T512" i="8"/>
  <c r="S512" i="8"/>
  <c r="R512" i="8"/>
  <c r="Q512" i="8"/>
  <c r="P512" i="8"/>
  <c r="H512" i="8"/>
  <c r="CQ511" i="8"/>
  <c r="CP511" i="8"/>
  <c r="CO511" i="8"/>
  <c r="CN511" i="8"/>
  <c r="CM511" i="8"/>
  <c r="CL511" i="8"/>
  <c r="CI511" i="8"/>
  <c r="CH511" i="8"/>
  <c r="CG511" i="8"/>
  <c r="CF511" i="8"/>
  <c r="CE511" i="8"/>
  <c r="CD511" i="8"/>
  <c r="CA511" i="8"/>
  <c r="BZ511" i="8"/>
  <c r="BY511" i="8"/>
  <c r="BX511" i="8"/>
  <c r="BV511" i="8"/>
  <c r="BU511" i="8"/>
  <c r="BT511" i="8"/>
  <c r="BS511" i="8"/>
  <c r="BQ511" i="8"/>
  <c r="BP511" i="8"/>
  <c r="BO511" i="8"/>
  <c r="BN511" i="8"/>
  <c r="BL511" i="8"/>
  <c r="BK511" i="8"/>
  <c r="BJ511" i="8"/>
  <c r="BI511" i="8"/>
  <c r="BG511" i="8"/>
  <c r="BF511" i="8"/>
  <c r="BE511" i="8"/>
  <c r="BD511" i="8"/>
  <c r="BB511" i="8"/>
  <c r="BA511" i="8"/>
  <c r="AZ511" i="8"/>
  <c r="AY511" i="8"/>
  <c r="AV511" i="8"/>
  <c r="AU511" i="8"/>
  <c r="AT511" i="8"/>
  <c r="AS511" i="8"/>
  <c r="AR511" i="8"/>
  <c r="AQ511" i="8"/>
  <c r="AM511" i="8"/>
  <c r="AL511" i="8"/>
  <c r="AK511" i="8"/>
  <c r="AJ511" i="8"/>
  <c r="AI511" i="8"/>
  <c r="AH511" i="8"/>
  <c r="AC511" i="8"/>
  <c r="AB511" i="8"/>
  <c r="AA511" i="8"/>
  <c r="Z511" i="8"/>
  <c r="Y511" i="8"/>
  <c r="X511" i="8"/>
  <c r="U511" i="8"/>
  <c r="T511" i="8"/>
  <c r="S511" i="8"/>
  <c r="R511" i="8"/>
  <c r="Q511" i="8"/>
  <c r="P511" i="8"/>
  <c r="H511" i="8"/>
  <c r="CQ510" i="8"/>
  <c r="CP510" i="8"/>
  <c r="CO510" i="8"/>
  <c r="CN510" i="8"/>
  <c r="CM510" i="8"/>
  <c r="CL510" i="8"/>
  <c r="CI510" i="8"/>
  <c r="CH510" i="8"/>
  <c r="CG510" i="8"/>
  <c r="CF510" i="8"/>
  <c r="CE510" i="8"/>
  <c r="CD510" i="8"/>
  <c r="CA510" i="8"/>
  <c r="BZ510" i="8"/>
  <c r="BY510" i="8"/>
  <c r="BX510" i="8"/>
  <c r="BV510" i="8"/>
  <c r="BU510" i="8"/>
  <c r="BT510" i="8"/>
  <c r="BS510" i="8"/>
  <c r="BQ510" i="8"/>
  <c r="BP510" i="8"/>
  <c r="BO510" i="8"/>
  <c r="BN510" i="8"/>
  <c r="BL510" i="8"/>
  <c r="BK510" i="8"/>
  <c r="BJ510" i="8"/>
  <c r="BI510" i="8"/>
  <c r="BG510" i="8"/>
  <c r="BF510" i="8"/>
  <c r="BE510" i="8"/>
  <c r="BD510" i="8"/>
  <c r="BB510" i="8"/>
  <c r="BA510" i="8"/>
  <c r="AZ510" i="8"/>
  <c r="AY510" i="8"/>
  <c r="AV510" i="8"/>
  <c r="AU510" i="8"/>
  <c r="AT510" i="8"/>
  <c r="AS510" i="8"/>
  <c r="AR510" i="8"/>
  <c r="AQ510" i="8"/>
  <c r="AM510" i="8"/>
  <c r="AL510" i="8"/>
  <c r="AK510" i="8"/>
  <c r="AJ510" i="8"/>
  <c r="AI510" i="8"/>
  <c r="AH510" i="8"/>
  <c r="AC510" i="8"/>
  <c r="AB510" i="8"/>
  <c r="AA510" i="8"/>
  <c r="Z510" i="8"/>
  <c r="Y510" i="8"/>
  <c r="X510" i="8"/>
  <c r="U510" i="8"/>
  <c r="T510" i="8"/>
  <c r="S510" i="8"/>
  <c r="R510" i="8"/>
  <c r="Q510" i="8"/>
  <c r="P510" i="8"/>
  <c r="H510" i="8"/>
  <c r="CQ509" i="8"/>
  <c r="CP509" i="8"/>
  <c r="CO509" i="8"/>
  <c r="CN509" i="8"/>
  <c r="CM509" i="8"/>
  <c r="CL509" i="8"/>
  <c r="CI509" i="8"/>
  <c r="CH509" i="8"/>
  <c r="CG509" i="8"/>
  <c r="CF509" i="8"/>
  <c r="CE509" i="8"/>
  <c r="CD509" i="8"/>
  <c r="CA509" i="8"/>
  <c r="BZ509" i="8"/>
  <c r="BY509" i="8"/>
  <c r="BX509" i="8"/>
  <c r="BV509" i="8"/>
  <c r="BU509" i="8"/>
  <c r="BT509" i="8"/>
  <c r="BS509" i="8"/>
  <c r="BQ509" i="8"/>
  <c r="BP509" i="8"/>
  <c r="BO509" i="8"/>
  <c r="BN509" i="8"/>
  <c r="BL509" i="8"/>
  <c r="BK509" i="8"/>
  <c r="BJ509" i="8"/>
  <c r="BI509" i="8"/>
  <c r="BG509" i="8"/>
  <c r="BF509" i="8"/>
  <c r="BE509" i="8"/>
  <c r="BD509" i="8"/>
  <c r="BB509" i="8"/>
  <c r="BA509" i="8"/>
  <c r="AZ509" i="8"/>
  <c r="AY509" i="8"/>
  <c r="AV509" i="8"/>
  <c r="AU509" i="8"/>
  <c r="AT509" i="8"/>
  <c r="AS509" i="8"/>
  <c r="AR509" i="8"/>
  <c r="AQ509" i="8"/>
  <c r="AM509" i="8"/>
  <c r="AL509" i="8"/>
  <c r="AK509" i="8"/>
  <c r="AJ509" i="8"/>
  <c r="AI509" i="8"/>
  <c r="AH509" i="8"/>
  <c r="AC509" i="8"/>
  <c r="AB509" i="8"/>
  <c r="AA509" i="8"/>
  <c r="Z509" i="8"/>
  <c r="Y509" i="8"/>
  <c r="X509" i="8"/>
  <c r="U509" i="8"/>
  <c r="T509" i="8"/>
  <c r="S509" i="8"/>
  <c r="R509" i="8"/>
  <c r="Q509" i="8"/>
  <c r="P509" i="8"/>
  <c r="H509" i="8"/>
  <c r="CQ508" i="8"/>
  <c r="CP508" i="8"/>
  <c r="CO508" i="8"/>
  <c r="CN508" i="8"/>
  <c r="CM508" i="8"/>
  <c r="CL508" i="8"/>
  <c r="CI508" i="8"/>
  <c r="CH508" i="8"/>
  <c r="CG508" i="8"/>
  <c r="CF508" i="8"/>
  <c r="CE508" i="8"/>
  <c r="CD508" i="8"/>
  <c r="CA508" i="8"/>
  <c r="BZ508" i="8"/>
  <c r="BY508" i="8"/>
  <c r="BX508" i="8"/>
  <c r="BV508" i="8"/>
  <c r="BU508" i="8"/>
  <c r="BT508" i="8"/>
  <c r="BS508" i="8"/>
  <c r="BQ508" i="8"/>
  <c r="BP508" i="8"/>
  <c r="BO508" i="8"/>
  <c r="BN508" i="8"/>
  <c r="BL508" i="8"/>
  <c r="BK508" i="8"/>
  <c r="BJ508" i="8"/>
  <c r="BI508" i="8"/>
  <c r="BG508" i="8"/>
  <c r="BF508" i="8"/>
  <c r="BE508" i="8"/>
  <c r="BD508" i="8"/>
  <c r="BB508" i="8"/>
  <c r="BA508" i="8"/>
  <c r="AZ508" i="8"/>
  <c r="AY508" i="8"/>
  <c r="AV508" i="8"/>
  <c r="AU508" i="8"/>
  <c r="AT508" i="8"/>
  <c r="AS508" i="8"/>
  <c r="AR508" i="8"/>
  <c r="AQ508" i="8"/>
  <c r="AM508" i="8"/>
  <c r="AL508" i="8"/>
  <c r="AK508" i="8"/>
  <c r="AJ508" i="8"/>
  <c r="AI508" i="8"/>
  <c r="AH508" i="8"/>
  <c r="AC508" i="8"/>
  <c r="AB508" i="8"/>
  <c r="AA508" i="8"/>
  <c r="Z508" i="8"/>
  <c r="Y508" i="8"/>
  <c r="X508" i="8"/>
  <c r="U508" i="8"/>
  <c r="T508" i="8"/>
  <c r="S508" i="8"/>
  <c r="R508" i="8"/>
  <c r="Q508" i="8"/>
  <c r="P508" i="8"/>
  <c r="H508" i="8"/>
  <c r="CQ507" i="8"/>
  <c r="CP507" i="8"/>
  <c r="CO507" i="8"/>
  <c r="CN507" i="8"/>
  <c r="CM507" i="8"/>
  <c r="CL507" i="8"/>
  <c r="CI507" i="8"/>
  <c r="CH507" i="8"/>
  <c r="CG507" i="8"/>
  <c r="CF507" i="8"/>
  <c r="CE507" i="8"/>
  <c r="CD507" i="8"/>
  <c r="CA507" i="8"/>
  <c r="BZ507" i="8"/>
  <c r="BY507" i="8"/>
  <c r="BX507" i="8"/>
  <c r="BV507" i="8"/>
  <c r="BU507" i="8"/>
  <c r="BT507" i="8"/>
  <c r="BS507" i="8"/>
  <c r="BQ507" i="8"/>
  <c r="BP507" i="8"/>
  <c r="BO507" i="8"/>
  <c r="BN507" i="8"/>
  <c r="BL507" i="8"/>
  <c r="BK507" i="8"/>
  <c r="BJ507" i="8"/>
  <c r="BI507" i="8"/>
  <c r="BG507" i="8"/>
  <c r="BF507" i="8"/>
  <c r="BE507" i="8"/>
  <c r="BD507" i="8"/>
  <c r="BB507" i="8"/>
  <c r="BA507" i="8"/>
  <c r="AZ507" i="8"/>
  <c r="AY507" i="8"/>
  <c r="AV507" i="8"/>
  <c r="AU507" i="8"/>
  <c r="AT507" i="8"/>
  <c r="AS507" i="8"/>
  <c r="AR507" i="8"/>
  <c r="AQ507" i="8"/>
  <c r="AM507" i="8"/>
  <c r="AL507" i="8"/>
  <c r="AK507" i="8"/>
  <c r="AJ507" i="8"/>
  <c r="AI507" i="8"/>
  <c r="AH507" i="8"/>
  <c r="AC507" i="8"/>
  <c r="AB507" i="8"/>
  <c r="AA507" i="8"/>
  <c r="Z507" i="8"/>
  <c r="Y507" i="8"/>
  <c r="X507" i="8"/>
  <c r="U507" i="8"/>
  <c r="T507" i="8"/>
  <c r="S507" i="8"/>
  <c r="R507" i="8"/>
  <c r="Q507" i="8"/>
  <c r="P507" i="8"/>
  <c r="H507" i="8"/>
  <c r="CQ506" i="8"/>
  <c r="CP506" i="8"/>
  <c r="CO506" i="8"/>
  <c r="CN506" i="8"/>
  <c r="CM506" i="8"/>
  <c r="CL506" i="8"/>
  <c r="CI506" i="8"/>
  <c r="CH506" i="8"/>
  <c r="CG506" i="8"/>
  <c r="CF506" i="8"/>
  <c r="CE506" i="8"/>
  <c r="CD506" i="8"/>
  <c r="CA506" i="8"/>
  <c r="BZ506" i="8"/>
  <c r="BY506" i="8"/>
  <c r="BX506" i="8"/>
  <c r="BV506" i="8"/>
  <c r="BU506" i="8"/>
  <c r="BT506" i="8"/>
  <c r="BS506" i="8"/>
  <c r="BQ506" i="8"/>
  <c r="BP506" i="8"/>
  <c r="BO506" i="8"/>
  <c r="BN506" i="8"/>
  <c r="BL506" i="8"/>
  <c r="BK506" i="8"/>
  <c r="BJ506" i="8"/>
  <c r="BI506" i="8"/>
  <c r="BG506" i="8"/>
  <c r="BF506" i="8"/>
  <c r="BE506" i="8"/>
  <c r="BD506" i="8"/>
  <c r="BB506" i="8"/>
  <c r="BA506" i="8"/>
  <c r="AZ506" i="8"/>
  <c r="AY506" i="8"/>
  <c r="AV506" i="8"/>
  <c r="AU506" i="8"/>
  <c r="AT506" i="8"/>
  <c r="AS506" i="8"/>
  <c r="AR506" i="8"/>
  <c r="AQ506" i="8"/>
  <c r="AM506" i="8"/>
  <c r="AL506" i="8"/>
  <c r="AK506" i="8"/>
  <c r="AJ506" i="8"/>
  <c r="AI506" i="8"/>
  <c r="AH506" i="8"/>
  <c r="AC506" i="8"/>
  <c r="AB506" i="8"/>
  <c r="AA506" i="8"/>
  <c r="Z506" i="8"/>
  <c r="Y506" i="8"/>
  <c r="X506" i="8"/>
  <c r="U506" i="8"/>
  <c r="T506" i="8"/>
  <c r="S506" i="8"/>
  <c r="R506" i="8"/>
  <c r="Q506" i="8"/>
  <c r="P506" i="8"/>
  <c r="H506" i="8"/>
  <c r="CQ505" i="8"/>
  <c r="CP505" i="8"/>
  <c r="CO505" i="8"/>
  <c r="CN505" i="8"/>
  <c r="CM505" i="8"/>
  <c r="CL505" i="8"/>
  <c r="CI505" i="8"/>
  <c r="CH505" i="8"/>
  <c r="CG505" i="8"/>
  <c r="CF505" i="8"/>
  <c r="CE505" i="8"/>
  <c r="CD505" i="8"/>
  <c r="CA505" i="8"/>
  <c r="BZ505" i="8"/>
  <c r="BY505" i="8"/>
  <c r="BX505" i="8"/>
  <c r="BV505" i="8"/>
  <c r="BU505" i="8"/>
  <c r="BT505" i="8"/>
  <c r="BS505" i="8"/>
  <c r="BQ505" i="8"/>
  <c r="BP505" i="8"/>
  <c r="BO505" i="8"/>
  <c r="BN505" i="8"/>
  <c r="BL505" i="8"/>
  <c r="BK505" i="8"/>
  <c r="BJ505" i="8"/>
  <c r="BI505" i="8"/>
  <c r="BG505" i="8"/>
  <c r="BF505" i="8"/>
  <c r="BE505" i="8"/>
  <c r="BD505" i="8"/>
  <c r="BB505" i="8"/>
  <c r="BA505" i="8"/>
  <c r="AZ505" i="8"/>
  <c r="AY505" i="8"/>
  <c r="AV505" i="8"/>
  <c r="AU505" i="8"/>
  <c r="AT505" i="8"/>
  <c r="AS505" i="8"/>
  <c r="AR505" i="8"/>
  <c r="AQ505" i="8"/>
  <c r="AM505" i="8"/>
  <c r="AL505" i="8"/>
  <c r="AK505" i="8"/>
  <c r="AJ505" i="8"/>
  <c r="AI505" i="8"/>
  <c r="AH505" i="8"/>
  <c r="AC505" i="8"/>
  <c r="AB505" i="8"/>
  <c r="AA505" i="8"/>
  <c r="Z505" i="8"/>
  <c r="Y505" i="8"/>
  <c r="X505" i="8"/>
  <c r="U505" i="8"/>
  <c r="T505" i="8"/>
  <c r="S505" i="8"/>
  <c r="R505" i="8"/>
  <c r="Q505" i="8"/>
  <c r="P505" i="8"/>
  <c r="H505" i="8"/>
  <c r="CQ504" i="8"/>
  <c r="CP504" i="8"/>
  <c r="CO504" i="8"/>
  <c r="CN504" i="8"/>
  <c r="CM504" i="8"/>
  <c r="CL504" i="8"/>
  <c r="CI504" i="8"/>
  <c r="CH504" i="8"/>
  <c r="CG504" i="8"/>
  <c r="CF504" i="8"/>
  <c r="CE504" i="8"/>
  <c r="CD504" i="8"/>
  <c r="CA504" i="8"/>
  <c r="BZ504" i="8"/>
  <c r="BY504" i="8"/>
  <c r="BX504" i="8"/>
  <c r="BV504" i="8"/>
  <c r="BU504" i="8"/>
  <c r="BT504" i="8"/>
  <c r="BS504" i="8"/>
  <c r="BQ504" i="8"/>
  <c r="BP504" i="8"/>
  <c r="BO504" i="8"/>
  <c r="BN504" i="8"/>
  <c r="BL504" i="8"/>
  <c r="BK504" i="8"/>
  <c r="BJ504" i="8"/>
  <c r="BI504" i="8"/>
  <c r="BG504" i="8"/>
  <c r="BF504" i="8"/>
  <c r="BE504" i="8"/>
  <c r="BD504" i="8"/>
  <c r="BB504" i="8"/>
  <c r="BA504" i="8"/>
  <c r="AZ504" i="8"/>
  <c r="AY504" i="8"/>
  <c r="AV504" i="8"/>
  <c r="AU504" i="8"/>
  <c r="AT504" i="8"/>
  <c r="AS504" i="8"/>
  <c r="AR504" i="8"/>
  <c r="AQ504" i="8"/>
  <c r="AM504" i="8"/>
  <c r="AL504" i="8"/>
  <c r="AK504" i="8"/>
  <c r="AJ504" i="8"/>
  <c r="AI504" i="8"/>
  <c r="AH504" i="8"/>
  <c r="AC504" i="8"/>
  <c r="AB504" i="8"/>
  <c r="AA504" i="8"/>
  <c r="Z504" i="8"/>
  <c r="Y504" i="8"/>
  <c r="X504" i="8"/>
  <c r="U504" i="8"/>
  <c r="T504" i="8"/>
  <c r="S504" i="8"/>
  <c r="R504" i="8"/>
  <c r="Q504" i="8"/>
  <c r="P504" i="8"/>
  <c r="H504" i="8"/>
  <c r="CQ503" i="8"/>
  <c r="CP503" i="8"/>
  <c r="CO503" i="8"/>
  <c r="CN503" i="8"/>
  <c r="CM503" i="8"/>
  <c r="CL503" i="8"/>
  <c r="CI503" i="8"/>
  <c r="CH503" i="8"/>
  <c r="CG503" i="8"/>
  <c r="CF503" i="8"/>
  <c r="CE503" i="8"/>
  <c r="CD503" i="8"/>
  <c r="CA503" i="8"/>
  <c r="BZ503" i="8"/>
  <c r="BY503" i="8"/>
  <c r="BX503" i="8"/>
  <c r="BV503" i="8"/>
  <c r="BU503" i="8"/>
  <c r="BT503" i="8"/>
  <c r="BS503" i="8"/>
  <c r="BQ503" i="8"/>
  <c r="BP503" i="8"/>
  <c r="BO503" i="8"/>
  <c r="BN503" i="8"/>
  <c r="BL503" i="8"/>
  <c r="BK503" i="8"/>
  <c r="BJ503" i="8"/>
  <c r="BI503" i="8"/>
  <c r="BG503" i="8"/>
  <c r="BF503" i="8"/>
  <c r="BE503" i="8"/>
  <c r="BD503" i="8"/>
  <c r="BB503" i="8"/>
  <c r="BA503" i="8"/>
  <c r="AZ503" i="8"/>
  <c r="AY503" i="8"/>
  <c r="AV503" i="8"/>
  <c r="AU503" i="8"/>
  <c r="AT503" i="8"/>
  <c r="AS503" i="8"/>
  <c r="AR503" i="8"/>
  <c r="AQ503" i="8"/>
  <c r="AM503" i="8"/>
  <c r="AL503" i="8"/>
  <c r="AK503" i="8"/>
  <c r="AJ503" i="8"/>
  <c r="AI503" i="8"/>
  <c r="AH503" i="8"/>
  <c r="AC503" i="8"/>
  <c r="AB503" i="8"/>
  <c r="AA503" i="8"/>
  <c r="Z503" i="8"/>
  <c r="Y503" i="8"/>
  <c r="X503" i="8"/>
  <c r="U503" i="8"/>
  <c r="T503" i="8"/>
  <c r="S503" i="8"/>
  <c r="R503" i="8"/>
  <c r="Q503" i="8"/>
  <c r="P503" i="8"/>
  <c r="H503" i="8"/>
  <c r="CQ502" i="8"/>
  <c r="CP502" i="8"/>
  <c r="CO502" i="8"/>
  <c r="CN502" i="8"/>
  <c r="CM502" i="8"/>
  <c r="CL502" i="8"/>
  <c r="CI502" i="8"/>
  <c r="CH502" i="8"/>
  <c r="CG502" i="8"/>
  <c r="CF502" i="8"/>
  <c r="CE502" i="8"/>
  <c r="CD502" i="8"/>
  <c r="CA502" i="8"/>
  <c r="BZ502" i="8"/>
  <c r="BY502" i="8"/>
  <c r="BX502" i="8"/>
  <c r="BV502" i="8"/>
  <c r="BU502" i="8"/>
  <c r="BT502" i="8"/>
  <c r="BS502" i="8"/>
  <c r="BQ502" i="8"/>
  <c r="BP502" i="8"/>
  <c r="BO502" i="8"/>
  <c r="BN502" i="8"/>
  <c r="BL502" i="8"/>
  <c r="BK502" i="8"/>
  <c r="BJ502" i="8"/>
  <c r="BI502" i="8"/>
  <c r="BG502" i="8"/>
  <c r="BF502" i="8"/>
  <c r="BE502" i="8"/>
  <c r="BD502" i="8"/>
  <c r="BB502" i="8"/>
  <c r="BA502" i="8"/>
  <c r="AZ502" i="8"/>
  <c r="AY502" i="8"/>
  <c r="AV502" i="8"/>
  <c r="AU502" i="8"/>
  <c r="AT502" i="8"/>
  <c r="AS502" i="8"/>
  <c r="AR502" i="8"/>
  <c r="AQ502" i="8"/>
  <c r="AM502" i="8"/>
  <c r="AL502" i="8"/>
  <c r="AK502" i="8"/>
  <c r="AJ502" i="8"/>
  <c r="AI502" i="8"/>
  <c r="AH502" i="8"/>
  <c r="AC502" i="8"/>
  <c r="AB502" i="8"/>
  <c r="AA502" i="8"/>
  <c r="Z502" i="8"/>
  <c r="Y502" i="8"/>
  <c r="X502" i="8"/>
  <c r="U502" i="8"/>
  <c r="T502" i="8"/>
  <c r="S502" i="8"/>
  <c r="R502" i="8"/>
  <c r="Q502" i="8"/>
  <c r="P502" i="8"/>
  <c r="H502" i="8"/>
  <c r="CQ501" i="8"/>
  <c r="CP501" i="8"/>
  <c r="CO501" i="8"/>
  <c r="CN501" i="8"/>
  <c r="CM501" i="8"/>
  <c r="CL501" i="8"/>
  <c r="CI501" i="8"/>
  <c r="CH501" i="8"/>
  <c r="CG501" i="8"/>
  <c r="CF501" i="8"/>
  <c r="CE501" i="8"/>
  <c r="CD501" i="8"/>
  <c r="CA501" i="8"/>
  <c r="BZ501" i="8"/>
  <c r="BY501" i="8"/>
  <c r="BX501" i="8"/>
  <c r="BV501" i="8"/>
  <c r="BU501" i="8"/>
  <c r="BT501" i="8"/>
  <c r="BS501" i="8"/>
  <c r="BQ501" i="8"/>
  <c r="BP501" i="8"/>
  <c r="BO501" i="8"/>
  <c r="BN501" i="8"/>
  <c r="BL501" i="8"/>
  <c r="BK501" i="8"/>
  <c r="BJ501" i="8"/>
  <c r="BI501" i="8"/>
  <c r="BG501" i="8"/>
  <c r="BF501" i="8"/>
  <c r="BE501" i="8"/>
  <c r="BD501" i="8"/>
  <c r="BB501" i="8"/>
  <c r="BA501" i="8"/>
  <c r="AZ501" i="8"/>
  <c r="AY501" i="8"/>
  <c r="AV501" i="8"/>
  <c r="AU501" i="8"/>
  <c r="AT501" i="8"/>
  <c r="AS501" i="8"/>
  <c r="AR501" i="8"/>
  <c r="AQ501" i="8"/>
  <c r="AM501" i="8"/>
  <c r="AL501" i="8"/>
  <c r="AK501" i="8"/>
  <c r="AJ501" i="8"/>
  <c r="AI501" i="8"/>
  <c r="AH501" i="8"/>
  <c r="AC501" i="8"/>
  <c r="AB501" i="8"/>
  <c r="AA501" i="8"/>
  <c r="Z501" i="8"/>
  <c r="Y501" i="8"/>
  <c r="X501" i="8"/>
  <c r="U501" i="8"/>
  <c r="T501" i="8"/>
  <c r="S501" i="8"/>
  <c r="R501" i="8"/>
  <c r="Q501" i="8"/>
  <c r="P501" i="8"/>
  <c r="H501" i="8"/>
  <c r="CQ500" i="8"/>
  <c r="CP500" i="8"/>
  <c r="CO500" i="8"/>
  <c r="CN500" i="8"/>
  <c r="CM500" i="8"/>
  <c r="CL500" i="8"/>
  <c r="CI500" i="8"/>
  <c r="CH500" i="8"/>
  <c r="CG500" i="8"/>
  <c r="CF500" i="8"/>
  <c r="CE500" i="8"/>
  <c r="CD500" i="8"/>
  <c r="CA500" i="8"/>
  <c r="BZ500" i="8"/>
  <c r="BY500" i="8"/>
  <c r="BX500" i="8"/>
  <c r="BV500" i="8"/>
  <c r="BU500" i="8"/>
  <c r="BT500" i="8"/>
  <c r="BS500" i="8"/>
  <c r="BQ500" i="8"/>
  <c r="BP500" i="8"/>
  <c r="BO500" i="8"/>
  <c r="BN500" i="8"/>
  <c r="BL500" i="8"/>
  <c r="BK500" i="8"/>
  <c r="BJ500" i="8"/>
  <c r="BI500" i="8"/>
  <c r="BG500" i="8"/>
  <c r="BF500" i="8"/>
  <c r="BE500" i="8"/>
  <c r="BD500" i="8"/>
  <c r="BB500" i="8"/>
  <c r="BA500" i="8"/>
  <c r="AZ500" i="8"/>
  <c r="AY500" i="8"/>
  <c r="AV500" i="8"/>
  <c r="AU500" i="8"/>
  <c r="AT500" i="8"/>
  <c r="AS500" i="8"/>
  <c r="AR500" i="8"/>
  <c r="AQ500" i="8"/>
  <c r="AM500" i="8"/>
  <c r="AL500" i="8"/>
  <c r="AK500" i="8"/>
  <c r="AJ500" i="8"/>
  <c r="AI500" i="8"/>
  <c r="AH500" i="8"/>
  <c r="AC500" i="8"/>
  <c r="AB500" i="8"/>
  <c r="AA500" i="8"/>
  <c r="Z500" i="8"/>
  <c r="Y500" i="8"/>
  <c r="X500" i="8"/>
  <c r="U500" i="8"/>
  <c r="T500" i="8"/>
  <c r="S500" i="8"/>
  <c r="R500" i="8"/>
  <c r="Q500" i="8"/>
  <c r="P500" i="8"/>
  <c r="H500" i="8"/>
  <c r="CQ499" i="8"/>
  <c r="CP499" i="8"/>
  <c r="CO499" i="8"/>
  <c r="CN499" i="8"/>
  <c r="CM499" i="8"/>
  <c r="CL499" i="8"/>
  <c r="CI499" i="8"/>
  <c r="CH499" i="8"/>
  <c r="CG499" i="8"/>
  <c r="CF499" i="8"/>
  <c r="CE499" i="8"/>
  <c r="CD499" i="8"/>
  <c r="CA499" i="8"/>
  <c r="BZ499" i="8"/>
  <c r="BY499" i="8"/>
  <c r="BX499" i="8"/>
  <c r="BV499" i="8"/>
  <c r="BU499" i="8"/>
  <c r="BT499" i="8"/>
  <c r="BS499" i="8"/>
  <c r="BQ499" i="8"/>
  <c r="BP499" i="8"/>
  <c r="BO499" i="8"/>
  <c r="BN499" i="8"/>
  <c r="BL499" i="8"/>
  <c r="BK499" i="8"/>
  <c r="BJ499" i="8"/>
  <c r="BI499" i="8"/>
  <c r="BG499" i="8"/>
  <c r="BF499" i="8"/>
  <c r="BE499" i="8"/>
  <c r="BD499" i="8"/>
  <c r="BB499" i="8"/>
  <c r="BA499" i="8"/>
  <c r="AZ499" i="8"/>
  <c r="AY499" i="8"/>
  <c r="AV499" i="8"/>
  <c r="AU499" i="8"/>
  <c r="AT499" i="8"/>
  <c r="AS499" i="8"/>
  <c r="AR499" i="8"/>
  <c r="AQ499" i="8"/>
  <c r="AM499" i="8"/>
  <c r="AL499" i="8"/>
  <c r="AK499" i="8"/>
  <c r="AJ499" i="8"/>
  <c r="AI499" i="8"/>
  <c r="AH499" i="8"/>
  <c r="AC499" i="8"/>
  <c r="AB499" i="8"/>
  <c r="AA499" i="8"/>
  <c r="Z499" i="8"/>
  <c r="Y499" i="8"/>
  <c r="X499" i="8"/>
  <c r="U499" i="8"/>
  <c r="T499" i="8"/>
  <c r="S499" i="8"/>
  <c r="R499" i="8"/>
  <c r="Q499" i="8"/>
  <c r="P499" i="8"/>
  <c r="H499" i="8"/>
  <c r="CQ498" i="8"/>
  <c r="CP498" i="8"/>
  <c r="CO498" i="8"/>
  <c r="CN498" i="8"/>
  <c r="CM498" i="8"/>
  <c r="CL498" i="8"/>
  <c r="CI498" i="8"/>
  <c r="CH498" i="8"/>
  <c r="CG498" i="8"/>
  <c r="CF498" i="8"/>
  <c r="CE498" i="8"/>
  <c r="CD498" i="8"/>
  <c r="CA498" i="8"/>
  <c r="BZ498" i="8"/>
  <c r="BY498" i="8"/>
  <c r="BX498" i="8"/>
  <c r="BV498" i="8"/>
  <c r="BU498" i="8"/>
  <c r="BT498" i="8"/>
  <c r="BS498" i="8"/>
  <c r="BQ498" i="8"/>
  <c r="BP498" i="8"/>
  <c r="BO498" i="8"/>
  <c r="BN498" i="8"/>
  <c r="BL498" i="8"/>
  <c r="BK498" i="8"/>
  <c r="BJ498" i="8"/>
  <c r="BI498" i="8"/>
  <c r="BG498" i="8"/>
  <c r="BF498" i="8"/>
  <c r="BE498" i="8"/>
  <c r="BD498" i="8"/>
  <c r="BB498" i="8"/>
  <c r="BA498" i="8"/>
  <c r="AZ498" i="8"/>
  <c r="AY498" i="8"/>
  <c r="AV498" i="8"/>
  <c r="AU498" i="8"/>
  <c r="AT498" i="8"/>
  <c r="AS498" i="8"/>
  <c r="AR498" i="8"/>
  <c r="AQ498" i="8"/>
  <c r="AM498" i="8"/>
  <c r="AL498" i="8"/>
  <c r="AK498" i="8"/>
  <c r="AJ498" i="8"/>
  <c r="AI498" i="8"/>
  <c r="AH498" i="8"/>
  <c r="AC498" i="8"/>
  <c r="AB498" i="8"/>
  <c r="AA498" i="8"/>
  <c r="Z498" i="8"/>
  <c r="Y498" i="8"/>
  <c r="X498" i="8"/>
  <c r="U498" i="8"/>
  <c r="T498" i="8"/>
  <c r="S498" i="8"/>
  <c r="R498" i="8"/>
  <c r="Q498" i="8"/>
  <c r="P498" i="8"/>
  <c r="H498" i="8"/>
  <c r="CQ497" i="8"/>
  <c r="CP497" i="8"/>
  <c r="CO497" i="8"/>
  <c r="CN497" i="8"/>
  <c r="CM497" i="8"/>
  <c r="CL497" i="8"/>
  <c r="CI497" i="8"/>
  <c r="CH497" i="8"/>
  <c r="CG497" i="8"/>
  <c r="CF497" i="8"/>
  <c r="CE497" i="8"/>
  <c r="CD497" i="8"/>
  <c r="CA497" i="8"/>
  <c r="BZ497" i="8"/>
  <c r="BY497" i="8"/>
  <c r="BX497" i="8"/>
  <c r="BV497" i="8"/>
  <c r="BU497" i="8"/>
  <c r="BT497" i="8"/>
  <c r="BS497" i="8"/>
  <c r="BQ497" i="8"/>
  <c r="BP497" i="8"/>
  <c r="BO497" i="8"/>
  <c r="BN497" i="8"/>
  <c r="BL497" i="8"/>
  <c r="BK497" i="8"/>
  <c r="BJ497" i="8"/>
  <c r="BI497" i="8"/>
  <c r="BG497" i="8"/>
  <c r="BF497" i="8"/>
  <c r="BE497" i="8"/>
  <c r="BD497" i="8"/>
  <c r="BB497" i="8"/>
  <c r="BA497" i="8"/>
  <c r="AZ497" i="8"/>
  <c r="AY497" i="8"/>
  <c r="AV497" i="8"/>
  <c r="AU497" i="8"/>
  <c r="AT497" i="8"/>
  <c r="AS497" i="8"/>
  <c r="AR497" i="8"/>
  <c r="AQ497" i="8"/>
  <c r="AM497" i="8"/>
  <c r="AL497" i="8"/>
  <c r="AK497" i="8"/>
  <c r="AJ497" i="8"/>
  <c r="AI497" i="8"/>
  <c r="AH497" i="8"/>
  <c r="AC497" i="8"/>
  <c r="AB497" i="8"/>
  <c r="AA497" i="8"/>
  <c r="Z497" i="8"/>
  <c r="Y497" i="8"/>
  <c r="X497" i="8"/>
  <c r="U497" i="8"/>
  <c r="T497" i="8"/>
  <c r="S497" i="8"/>
  <c r="R497" i="8"/>
  <c r="Q497" i="8"/>
  <c r="P497" i="8"/>
  <c r="H497" i="8"/>
  <c r="CQ496" i="8"/>
  <c r="CP496" i="8"/>
  <c r="CO496" i="8"/>
  <c r="CN496" i="8"/>
  <c r="CM496" i="8"/>
  <c r="CL496" i="8"/>
  <c r="CI496" i="8"/>
  <c r="CH496" i="8"/>
  <c r="CG496" i="8"/>
  <c r="CF496" i="8"/>
  <c r="CE496" i="8"/>
  <c r="CD496" i="8"/>
  <c r="CA496" i="8"/>
  <c r="BZ496" i="8"/>
  <c r="BY496" i="8"/>
  <c r="BX496" i="8"/>
  <c r="BV496" i="8"/>
  <c r="BU496" i="8"/>
  <c r="BT496" i="8"/>
  <c r="BS496" i="8"/>
  <c r="BQ496" i="8"/>
  <c r="BP496" i="8"/>
  <c r="BO496" i="8"/>
  <c r="BN496" i="8"/>
  <c r="BL496" i="8"/>
  <c r="BK496" i="8"/>
  <c r="BJ496" i="8"/>
  <c r="BI496" i="8"/>
  <c r="BG496" i="8"/>
  <c r="BF496" i="8"/>
  <c r="BE496" i="8"/>
  <c r="BD496" i="8"/>
  <c r="BB496" i="8"/>
  <c r="BA496" i="8"/>
  <c r="AZ496" i="8"/>
  <c r="AY496" i="8"/>
  <c r="AV496" i="8"/>
  <c r="AU496" i="8"/>
  <c r="AT496" i="8"/>
  <c r="AS496" i="8"/>
  <c r="AR496" i="8"/>
  <c r="AQ496" i="8"/>
  <c r="AM496" i="8"/>
  <c r="AL496" i="8"/>
  <c r="AK496" i="8"/>
  <c r="AJ496" i="8"/>
  <c r="AI496" i="8"/>
  <c r="AH496" i="8"/>
  <c r="AC496" i="8"/>
  <c r="AB496" i="8"/>
  <c r="AA496" i="8"/>
  <c r="Z496" i="8"/>
  <c r="Y496" i="8"/>
  <c r="X496" i="8"/>
  <c r="U496" i="8"/>
  <c r="T496" i="8"/>
  <c r="S496" i="8"/>
  <c r="R496" i="8"/>
  <c r="Q496" i="8"/>
  <c r="P496" i="8"/>
  <c r="H496" i="8"/>
  <c r="CQ495" i="8"/>
  <c r="CP495" i="8"/>
  <c r="CO495" i="8"/>
  <c r="CN495" i="8"/>
  <c r="CM495" i="8"/>
  <c r="CL495" i="8"/>
  <c r="CI495" i="8"/>
  <c r="CH495" i="8"/>
  <c r="CG495" i="8"/>
  <c r="CF495" i="8"/>
  <c r="CE495" i="8"/>
  <c r="CD495" i="8"/>
  <c r="CA495" i="8"/>
  <c r="BZ495" i="8"/>
  <c r="BY495" i="8"/>
  <c r="BX495" i="8"/>
  <c r="BV495" i="8"/>
  <c r="BU495" i="8"/>
  <c r="BT495" i="8"/>
  <c r="BS495" i="8"/>
  <c r="BQ495" i="8"/>
  <c r="BP495" i="8"/>
  <c r="BO495" i="8"/>
  <c r="BN495" i="8"/>
  <c r="BL495" i="8"/>
  <c r="BK495" i="8"/>
  <c r="BJ495" i="8"/>
  <c r="BI495" i="8"/>
  <c r="BG495" i="8"/>
  <c r="BF495" i="8"/>
  <c r="BE495" i="8"/>
  <c r="BD495" i="8"/>
  <c r="BB495" i="8"/>
  <c r="BA495" i="8"/>
  <c r="AZ495" i="8"/>
  <c r="AY495" i="8"/>
  <c r="AV495" i="8"/>
  <c r="AU495" i="8"/>
  <c r="AT495" i="8"/>
  <c r="AS495" i="8"/>
  <c r="AR495" i="8"/>
  <c r="AQ495" i="8"/>
  <c r="AM495" i="8"/>
  <c r="AL495" i="8"/>
  <c r="AK495" i="8"/>
  <c r="AJ495" i="8"/>
  <c r="AI495" i="8"/>
  <c r="AH495" i="8"/>
  <c r="AC495" i="8"/>
  <c r="AB495" i="8"/>
  <c r="AA495" i="8"/>
  <c r="Z495" i="8"/>
  <c r="Y495" i="8"/>
  <c r="X495" i="8"/>
  <c r="U495" i="8"/>
  <c r="T495" i="8"/>
  <c r="S495" i="8"/>
  <c r="R495" i="8"/>
  <c r="Q495" i="8"/>
  <c r="P495" i="8"/>
  <c r="H495" i="8"/>
  <c r="CQ494" i="8"/>
  <c r="CP494" i="8"/>
  <c r="CO494" i="8"/>
  <c r="CN494" i="8"/>
  <c r="CM494" i="8"/>
  <c r="CL494" i="8"/>
  <c r="CI494" i="8"/>
  <c r="CH494" i="8"/>
  <c r="CG494" i="8"/>
  <c r="CF494" i="8"/>
  <c r="CE494" i="8"/>
  <c r="CD494" i="8"/>
  <c r="CA494" i="8"/>
  <c r="BZ494" i="8"/>
  <c r="BY494" i="8"/>
  <c r="BX494" i="8"/>
  <c r="BV494" i="8"/>
  <c r="BU494" i="8"/>
  <c r="BT494" i="8"/>
  <c r="BS494" i="8"/>
  <c r="BQ494" i="8"/>
  <c r="BP494" i="8"/>
  <c r="BO494" i="8"/>
  <c r="BN494" i="8"/>
  <c r="BL494" i="8"/>
  <c r="BK494" i="8"/>
  <c r="BJ494" i="8"/>
  <c r="BI494" i="8"/>
  <c r="BG494" i="8"/>
  <c r="BF494" i="8"/>
  <c r="BE494" i="8"/>
  <c r="BD494" i="8"/>
  <c r="BB494" i="8"/>
  <c r="BA494" i="8"/>
  <c r="AZ494" i="8"/>
  <c r="AY494" i="8"/>
  <c r="AV494" i="8"/>
  <c r="AU494" i="8"/>
  <c r="AT494" i="8"/>
  <c r="AS494" i="8"/>
  <c r="AR494" i="8"/>
  <c r="AQ494" i="8"/>
  <c r="AM494" i="8"/>
  <c r="AL494" i="8"/>
  <c r="AK494" i="8"/>
  <c r="AJ494" i="8"/>
  <c r="AI494" i="8"/>
  <c r="AH494" i="8"/>
  <c r="AC494" i="8"/>
  <c r="AB494" i="8"/>
  <c r="AA494" i="8"/>
  <c r="Z494" i="8"/>
  <c r="Y494" i="8"/>
  <c r="X494" i="8"/>
  <c r="U494" i="8"/>
  <c r="T494" i="8"/>
  <c r="S494" i="8"/>
  <c r="R494" i="8"/>
  <c r="Q494" i="8"/>
  <c r="P494" i="8"/>
  <c r="H494" i="8"/>
  <c r="CQ493" i="8"/>
  <c r="CP493" i="8"/>
  <c r="CO493" i="8"/>
  <c r="CN493" i="8"/>
  <c r="CM493" i="8"/>
  <c r="CL493" i="8"/>
  <c r="CI493" i="8"/>
  <c r="CH493" i="8"/>
  <c r="CG493" i="8"/>
  <c r="CF493" i="8"/>
  <c r="CE493" i="8"/>
  <c r="CD493" i="8"/>
  <c r="CA493" i="8"/>
  <c r="BZ493" i="8"/>
  <c r="BY493" i="8"/>
  <c r="BX493" i="8"/>
  <c r="BV493" i="8"/>
  <c r="BU493" i="8"/>
  <c r="BT493" i="8"/>
  <c r="BS493" i="8"/>
  <c r="BQ493" i="8"/>
  <c r="BP493" i="8"/>
  <c r="BO493" i="8"/>
  <c r="BN493" i="8"/>
  <c r="BL493" i="8"/>
  <c r="BK493" i="8"/>
  <c r="BJ493" i="8"/>
  <c r="BI493" i="8"/>
  <c r="BG493" i="8"/>
  <c r="BF493" i="8"/>
  <c r="BE493" i="8"/>
  <c r="BD493" i="8"/>
  <c r="BB493" i="8"/>
  <c r="BA493" i="8"/>
  <c r="AZ493" i="8"/>
  <c r="AY493" i="8"/>
  <c r="AV493" i="8"/>
  <c r="AU493" i="8"/>
  <c r="AT493" i="8"/>
  <c r="AS493" i="8"/>
  <c r="AR493" i="8"/>
  <c r="AQ493" i="8"/>
  <c r="AM493" i="8"/>
  <c r="AL493" i="8"/>
  <c r="AK493" i="8"/>
  <c r="AJ493" i="8"/>
  <c r="AI493" i="8"/>
  <c r="AH493" i="8"/>
  <c r="AC493" i="8"/>
  <c r="AB493" i="8"/>
  <c r="AA493" i="8"/>
  <c r="Z493" i="8"/>
  <c r="Y493" i="8"/>
  <c r="X493" i="8"/>
  <c r="U493" i="8"/>
  <c r="T493" i="8"/>
  <c r="S493" i="8"/>
  <c r="R493" i="8"/>
  <c r="Q493" i="8"/>
  <c r="P493" i="8"/>
  <c r="H493" i="8"/>
  <c r="CQ492" i="8"/>
  <c r="CP492" i="8"/>
  <c r="CO492" i="8"/>
  <c r="CN492" i="8"/>
  <c r="CM492" i="8"/>
  <c r="CL492" i="8"/>
  <c r="CI492" i="8"/>
  <c r="CH492" i="8"/>
  <c r="CG492" i="8"/>
  <c r="CF492" i="8"/>
  <c r="CE492" i="8"/>
  <c r="CD492" i="8"/>
  <c r="CA492" i="8"/>
  <c r="BZ492" i="8"/>
  <c r="BY492" i="8"/>
  <c r="BX492" i="8"/>
  <c r="BV492" i="8"/>
  <c r="BU492" i="8"/>
  <c r="BT492" i="8"/>
  <c r="BS492" i="8"/>
  <c r="BQ492" i="8"/>
  <c r="BP492" i="8"/>
  <c r="BO492" i="8"/>
  <c r="BN492" i="8"/>
  <c r="BL492" i="8"/>
  <c r="BK492" i="8"/>
  <c r="BJ492" i="8"/>
  <c r="BI492" i="8"/>
  <c r="BG492" i="8"/>
  <c r="BF492" i="8"/>
  <c r="BE492" i="8"/>
  <c r="BD492" i="8"/>
  <c r="BB492" i="8"/>
  <c r="BA492" i="8"/>
  <c r="AZ492" i="8"/>
  <c r="AY492" i="8"/>
  <c r="AV492" i="8"/>
  <c r="AU492" i="8"/>
  <c r="AT492" i="8"/>
  <c r="AS492" i="8"/>
  <c r="AR492" i="8"/>
  <c r="AQ492" i="8"/>
  <c r="AM492" i="8"/>
  <c r="AL492" i="8"/>
  <c r="AK492" i="8"/>
  <c r="AJ492" i="8"/>
  <c r="AI492" i="8"/>
  <c r="AH492" i="8"/>
  <c r="AC492" i="8"/>
  <c r="AB492" i="8"/>
  <c r="AA492" i="8"/>
  <c r="Z492" i="8"/>
  <c r="Y492" i="8"/>
  <c r="X492" i="8"/>
  <c r="U492" i="8"/>
  <c r="T492" i="8"/>
  <c r="S492" i="8"/>
  <c r="R492" i="8"/>
  <c r="Q492" i="8"/>
  <c r="P492" i="8"/>
  <c r="H492" i="8"/>
  <c r="CQ491" i="8"/>
  <c r="CP491" i="8"/>
  <c r="CO491" i="8"/>
  <c r="CN491" i="8"/>
  <c r="CM491" i="8"/>
  <c r="CL491" i="8"/>
  <c r="CI491" i="8"/>
  <c r="CH491" i="8"/>
  <c r="CG491" i="8"/>
  <c r="CF491" i="8"/>
  <c r="CE491" i="8"/>
  <c r="CD491" i="8"/>
  <c r="CA491" i="8"/>
  <c r="BZ491" i="8"/>
  <c r="BY491" i="8"/>
  <c r="BX491" i="8"/>
  <c r="BV491" i="8"/>
  <c r="BU491" i="8"/>
  <c r="BT491" i="8"/>
  <c r="BS491" i="8"/>
  <c r="BQ491" i="8"/>
  <c r="BP491" i="8"/>
  <c r="BO491" i="8"/>
  <c r="BN491" i="8"/>
  <c r="BL491" i="8"/>
  <c r="BK491" i="8"/>
  <c r="BJ491" i="8"/>
  <c r="BI491" i="8"/>
  <c r="BG491" i="8"/>
  <c r="BF491" i="8"/>
  <c r="BE491" i="8"/>
  <c r="BD491" i="8"/>
  <c r="BB491" i="8"/>
  <c r="BA491" i="8"/>
  <c r="AZ491" i="8"/>
  <c r="AY491" i="8"/>
  <c r="AV491" i="8"/>
  <c r="AU491" i="8"/>
  <c r="AT491" i="8"/>
  <c r="AS491" i="8"/>
  <c r="AR491" i="8"/>
  <c r="AQ491" i="8"/>
  <c r="AM491" i="8"/>
  <c r="AL491" i="8"/>
  <c r="AK491" i="8"/>
  <c r="AJ491" i="8"/>
  <c r="AI491" i="8"/>
  <c r="AH491" i="8"/>
  <c r="AC491" i="8"/>
  <c r="AB491" i="8"/>
  <c r="AA491" i="8"/>
  <c r="Z491" i="8"/>
  <c r="Y491" i="8"/>
  <c r="X491" i="8"/>
  <c r="U491" i="8"/>
  <c r="T491" i="8"/>
  <c r="S491" i="8"/>
  <c r="R491" i="8"/>
  <c r="Q491" i="8"/>
  <c r="P491" i="8"/>
  <c r="H491" i="8"/>
  <c r="CQ490" i="8"/>
  <c r="CP490" i="8"/>
  <c r="CO490" i="8"/>
  <c r="CN490" i="8"/>
  <c r="CM490" i="8"/>
  <c r="CL490" i="8"/>
  <c r="CI490" i="8"/>
  <c r="CH490" i="8"/>
  <c r="CG490" i="8"/>
  <c r="CF490" i="8"/>
  <c r="CE490" i="8"/>
  <c r="CD490" i="8"/>
  <c r="CA490" i="8"/>
  <c r="BZ490" i="8"/>
  <c r="BY490" i="8"/>
  <c r="BX490" i="8"/>
  <c r="BV490" i="8"/>
  <c r="BU490" i="8"/>
  <c r="BT490" i="8"/>
  <c r="BS490" i="8"/>
  <c r="BQ490" i="8"/>
  <c r="BP490" i="8"/>
  <c r="BO490" i="8"/>
  <c r="BN490" i="8"/>
  <c r="BL490" i="8"/>
  <c r="BK490" i="8"/>
  <c r="BJ490" i="8"/>
  <c r="BI490" i="8"/>
  <c r="BG490" i="8"/>
  <c r="BF490" i="8"/>
  <c r="BE490" i="8"/>
  <c r="BD490" i="8"/>
  <c r="BB490" i="8"/>
  <c r="BA490" i="8"/>
  <c r="AZ490" i="8"/>
  <c r="AY490" i="8"/>
  <c r="AV490" i="8"/>
  <c r="AU490" i="8"/>
  <c r="AT490" i="8"/>
  <c r="AS490" i="8"/>
  <c r="AR490" i="8"/>
  <c r="AQ490" i="8"/>
  <c r="AM490" i="8"/>
  <c r="AL490" i="8"/>
  <c r="AK490" i="8"/>
  <c r="AJ490" i="8"/>
  <c r="AI490" i="8"/>
  <c r="AH490" i="8"/>
  <c r="AC490" i="8"/>
  <c r="AB490" i="8"/>
  <c r="AA490" i="8"/>
  <c r="Z490" i="8"/>
  <c r="Y490" i="8"/>
  <c r="X490" i="8"/>
  <c r="U490" i="8"/>
  <c r="T490" i="8"/>
  <c r="S490" i="8"/>
  <c r="R490" i="8"/>
  <c r="Q490" i="8"/>
  <c r="P490" i="8"/>
  <c r="H490" i="8"/>
  <c r="CQ489" i="8"/>
  <c r="CP489" i="8"/>
  <c r="CO489" i="8"/>
  <c r="CN489" i="8"/>
  <c r="CM489" i="8"/>
  <c r="CL489" i="8"/>
  <c r="CI489" i="8"/>
  <c r="CH489" i="8"/>
  <c r="CG489" i="8"/>
  <c r="CF489" i="8"/>
  <c r="CE489" i="8"/>
  <c r="CD489" i="8"/>
  <c r="CA489" i="8"/>
  <c r="BZ489" i="8"/>
  <c r="BY489" i="8"/>
  <c r="BX489" i="8"/>
  <c r="BV489" i="8"/>
  <c r="BU489" i="8"/>
  <c r="BT489" i="8"/>
  <c r="BS489" i="8"/>
  <c r="BQ489" i="8"/>
  <c r="BP489" i="8"/>
  <c r="BO489" i="8"/>
  <c r="BN489" i="8"/>
  <c r="BL489" i="8"/>
  <c r="BK489" i="8"/>
  <c r="BJ489" i="8"/>
  <c r="BI489" i="8"/>
  <c r="BG489" i="8"/>
  <c r="BF489" i="8"/>
  <c r="BE489" i="8"/>
  <c r="BD489" i="8"/>
  <c r="BB489" i="8"/>
  <c r="BA489" i="8"/>
  <c r="AZ489" i="8"/>
  <c r="AY489" i="8"/>
  <c r="AV489" i="8"/>
  <c r="AU489" i="8"/>
  <c r="AT489" i="8"/>
  <c r="AS489" i="8"/>
  <c r="AR489" i="8"/>
  <c r="AQ489" i="8"/>
  <c r="AM489" i="8"/>
  <c r="AL489" i="8"/>
  <c r="AK489" i="8"/>
  <c r="AJ489" i="8"/>
  <c r="AI489" i="8"/>
  <c r="AH489" i="8"/>
  <c r="AC489" i="8"/>
  <c r="AB489" i="8"/>
  <c r="AA489" i="8"/>
  <c r="Z489" i="8"/>
  <c r="Y489" i="8"/>
  <c r="X489" i="8"/>
  <c r="U489" i="8"/>
  <c r="T489" i="8"/>
  <c r="S489" i="8"/>
  <c r="R489" i="8"/>
  <c r="Q489" i="8"/>
  <c r="P489" i="8"/>
  <c r="H489" i="8"/>
  <c r="CQ488" i="8"/>
  <c r="CP488" i="8"/>
  <c r="CO488" i="8"/>
  <c r="CN488" i="8"/>
  <c r="CM488" i="8"/>
  <c r="CL488" i="8"/>
  <c r="CI488" i="8"/>
  <c r="CH488" i="8"/>
  <c r="CG488" i="8"/>
  <c r="CF488" i="8"/>
  <c r="CE488" i="8"/>
  <c r="CD488" i="8"/>
  <c r="CA488" i="8"/>
  <c r="BZ488" i="8"/>
  <c r="BY488" i="8"/>
  <c r="BX488" i="8"/>
  <c r="BV488" i="8"/>
  <c r="BU488" i="8"/>
  <c r="BT488" i="8"/>
  <c r="BS488" i="8"/>
  <c r="BQ488" i="8"/>
  <c r="BP488" i="8"/>
  <c r="BO488" i="8"/>
  <c r="BN488" i="8"/>
  <c r="BL488" i="8"/>
  <c r="BK488" i="8"/>
  <c r="BJ488" i="8"/>
  <c r="BI488" i="8"/>
  <c r="BG488" i="8"/>
  <c r="BF488" i="8"/>
  <c r="BE488" i="8"/>
  <c r="BD488" i="8"/>
  <c r="BB488" i="8"/>
  <c r="BA488" i="8"/>
  <c r="AZ488" i="8"/>
  <c r="AY488" i="8"/>
  <c r="AV488" i="8"/>
  <c r="AU488" i="8"/>
  <c r="AT488" i="8"/>
  <c r="AS488" i="8"/>
  <c r="AR488" i="8"/>
  <c r="AQ488" i="8"/>
  <c r="AM488" i="8"/>
  <c r="AL488" i="8"/>
  <c r="AK488" i="8"/>
  <c r="AJ488" i="8"/>
  <c r="AI488" i="8"/>
  <c r="AH488" i="8"/>
  <c r="AC488" i="8"/>
  <c r="AB488" i="8"/>
  <c r="AA488" i="8"/>
  <c r="Z488" i="8"/>
  <c r="Y488" i="8"/>
  <c r="X488" i="8"/>
  <c r="U488" i="8"/>
  <c r="T488" i="8"/>
  <c r="S488" i="8"/>
  <c r="R488" i="8"/>
  <c r="Q488" i="8"/>
  <c r="P488" i="8"/>
  <c r="H488" i="8"/>
  <c r="CQ487" i="8"/>
  <c r="CP487" i="8"/>
  <c r="CO487" i="8"/>
  <c r="CN487" i="8"/>
  <c r="CM487" i="8"/>
  <c r="CL487" i="8"/>
  <c r="CI487" i="8"/>
  <c r="CH487" i="8"/>
  <c r="CG487" i="8"/>
  <c r="CF487" i="8"/>
  <c r="CE487" i="8"/>
  <c r="CD487" i="8"/>
  <c r="CA487" i="8"/>
  <c r="BZ487" i="8"/>
  <c r="BY487" i="8"/>
  <c r="BX487" i="8"/>
  <c r="BV487" i="8"/>
  <c r="BU487" i="8"/>
  <c r="BT487" i="8"/>
  <c r="BS487" i="8"/>
  <c r="BQ487" i="8"/>
  <c r="BP487" i="8"/>
  <c r="BO487" i="8"/>
  <c r="BN487" i="8"/>
  <c r="BL487" i="8"/>
  <c r="BK487" i="8"/>
  <c r="BJ487" i="8"/>
  <c r="BI487" i="8"/>
  <c r="BG487" i="8"/>
  <c r="BF487" i="8"/>
  <c r="BE487" i="8"/>
  <c r="BD487" i="8"/>
  <c r="BB487" i="8"/>
  <c r="BA487" i="8"/>
  <c r="AZ487" i="8"/>
  <c r="AY487" i="8"/>
  <c r="AV487" i="8"/>
  <c r="AU487" i="8"/>
  <c r="AT487" i="8"/>
  <c r="AS487" i="8"/>
  <c r="AR487" i="8"/>
  <c r="AQ487" i="8"/>
  <c r="AM487" i="8"/>
  <c r="AL487" i="8"/>
  <c r="AK487" i="8"/>
  <c r="AJ487" i="8"/>
  <c r="AI487" i="8"/>
  <c r="AH487" i="8"/>
  <c r="AC487" i="8"/>
  <c r="AB487" i="8"/>
  <c r="AA487" i="8"/>
  <c r="Z487" i="8"/>
  <c r="Y487" i="8"/>
  <c r="X487" i="8"/>
  <c r="U487" i="8"/>
  <c r="T487" i="8"/>
  <c r="S487" i="8"/>
  <c r="R487" i="8"/>
  <c r="Q487" i="8"/>
  <c r="P487" i="8"/>
  <c r="H487" i="8"/>
  <c r="CQ486" i="8"/>
  <c r="CP486" i="8"/>
  <c r="CO486" i="8"/>
  <c r="CN486" i="8"/>
  <c r="CM486" i="8"/>
  <c r="CL486" i="8"/>
  <c r="CI486" i="8"/>
  <c r="CH486" i="8"/>
  <c r="CG486" i="8"/>
  <c r="CF486" i="8"/>
  <c r="CE486" i="8"/>
  <c r="CD486" i="8"/>
  <c r="CA486" i="8"/>
  <c r="BZ486" i="8"/>
  <c r="BY486" i="8"/>
  <c r="BX486" i="8"/>
  <c r="BV486" i="8"/>
  <c r="BU486" i="8"/>
  <c r="BT486" i="8"/>
  <c r="BS486" i="8"/>
  <c r="BQ486" i="8"/>
  <c r="BP486" i="8"/>
  <c r="BO486" i="8"/>
  <c r="BN486" i="8"/>
  <c r="BL486" i="8"/>
  <c r="BK486" i="8"/>
  <c r="BJ486" i="8"/>
  <c r="BI486" i="8"/>
  <c r="BG486" i="8"/>
  <c r="BF486" i="8"/>
  <c r="BE486" i="8"/>
  <c r="BD486" i="8"/>
  <c r="BB486" i="8"/>
  <c r="BA486" i="8"/>
  <c r="AZ486" i="8"/>
  <c r="AY486" i="8"/>
  <c r="AV486" i="8"/>
  <c r="AU486" i="8"/>
  <c r="AT486" i="8"/>
  <c r="AS486" i="8"/>
  <c r="AR486" i="8"/>
  <c r="AQ486" i="8"/>
  <c r="AM486" i="8"/>
  <c r="AL486" i="8"/>
  <c r="AK486" i="8"/>
  <c r="AJ486" i="8"/>
  <c r="AI486" i="8"/>
  <c r="AH486" i="8"/>
  <c r="AC486" i="8"/>
  <c r="AB486" i="8"/>
  <c r="AA486" i="8"/>
  <c r="Z486" i="8"/>
  <c r="Y486" i="8"/>
  <c r="X486" i="8"/>
  <c r="U486" i="8"/>
  <c r="T486" i="8"/>
  <c r="S486" i="8"/>
  <c r="R486" i="8"/>
  <c r="Q486" i="8"/>
  <c r="P486" i="8"/>
  <c r="H486" i="8"/>
  <c r="CQ485" i="8"/>
  <c r="CP485" i="8"/>
  <c r="CO485" i="8"/>
  <c r="CN485" i="8"/>
  <c r="CM485" i="8"/>
  <c r="CL485" i="8"/>
  <c r="CI485" i="8"/>
  <c r="CH485" i="8"/>
  <c r="CG485" i="8"/>
  <c r="CF485" i="8"/>
  <c r="CE485" i="8"/>
  <c r="CD485" i="8"/>
  <c r="CA485" i="8"/>
  <c r="BZ485" i="8"/>
  <c r="BY485" i="8"/>
  <c r="BX485" i="8"/>
  <c r="BV485" i="8"/>
  <c r="BU485" i="8"/>
  <c r="BT485" i="8"/>
  <c r="BS485" i="8"/>
  <c r="BQ485" i="8"/>
  <c r="BP485" i="8"/>
  <c r="BO485" i="8"/>
  <c r="BN485" i="8"/>
  <c r="BL485" i="8"/>
  <c r="BK485" i="8"/>
  <c r="BJ485" i="8"/>
  <c r="BI485" i="8"/>
  <c r="BG485" i="8"/>
  <c r="BF485" i="8"/>
  <c r="BE485" i="8"/>
  <c r="BD485" i="8"/>
  <c r="BB485" i="8"/>
  <c r="BA485" i="8"/>
  <c r="AZ485" i="8"/>
  <c r="AY485" i="8"/>
  <c r="AV485" i="8"/>
  <c r="AU485" i="8"/>
  <c r="AT485" i="8"/>
  <c r="AS485" i="8"/>
  <c r="AR485" i="8"/>
  <c r="AQ485" i="8"/>
  <c r="AM485" i="8"/>
  <c r="AL485" i="8"/>
  <c r="AK485" i="8"/>
  <c r="AJ485" i="8"/>
  <c r="AI485" i="8"/>
  <c r="AH485" i="8"/>
  <c r="AC485" i="8"/>
  <c r="AB485" i="8"/>
  <c r="AA485" i="8"/>
  <c r="Z485" i="8"/>
  <c r="Y485" i="8"/>
  <c r="X485" i="8"/>
  <c r="U485" i="8"/>
  <c r="T485" i="8"/>
  <c r="S485" i="8"/>
  <c r="R485" i="8"/>
  <c r="Q485" i="8"/>
  <c r="P485" i="8"/>
  <c r="H485" i="8"/>
  <c r="CQ484" i="8"/>
  <c r="CP484" i="8"/>
  <c r="CO484" i="8"/>
  <c r="CN484" i="8"/>
  <c r="CM484" i="8"/>
  <c r="CL484" i="8"/>
  <c r="CI484" i="8"/>
  <c r="CH484" i="8"/>
  <c r="CG484" i="8"/>
  <c r="CF484" i="8"/>
  <c r="CE484" i="8"/>
  <c r="CD484" i="8"/>
  <c r="CA484" i="8"/>
  <c r="BZ484" i="8"/>
  <c r="BY484" i="8"/>
  <c r="BX484" i="8"/>
  <c r="BV484" i="8"/>
  <c r="BU484" i="8"/>
  <c r="BT484" i="8"/>
  <c r="BS484" i="8"/>
  <c r="BQ484" i="8"/>
  <c r="BP484" i="8"/>
  <c r="BO484" i="8"/>
  <c r="BN484" i="8"/>
  <c r="BL484" i="8"/>
  <c r="BK484" i="8"/>
  <c r="BJ484" i="8"/>
  <c r="BI484" i="8"/>
  <c r="BG484" i="8"/>
  <c r="BF484" i="8"/>
  <c r="BE484" i="8"/>
  <c r="BD484" i="8"/>
  <c r="BB484" i="8"/>
  <c r="BA484" i="8"/>
  <c r="AZ484" i="8"/>
  <c r="AY484" i="8"/>
  <c r="AV484" i="8"/>
  <c r="AU484" i="8"/>
  <c r="AT484" i="8"/>
  <c r="AS484" i="8"/>
  <c r="AR484" i="8"/>
  <c r="AQ484" i="8"/>
  <c r="AM484" i="8"/>
  <c r="AL484" i="8"/>
  <c r="AK484" i="8"/>
  <c r="AJ484" i="8"/>
  <c r="AI484" i="8"/>
  <c r="AH484" i="8"/>
  <c r="AC484" i="8"/>
  <c r="AB484" i="8"/>
  <c r="AA484" i="8"/>
  <c r="Z484" i="8"/>
  <c r="Y484" i="8"/>
  <c r="X484" i="8"/>
  <c r="U484" i="8"/>
  <c r="T484" i="8"/>
  <c r="S484" i="8"/>
  <c r="R484" i="8"/>
  <c r="Q484" i="8"/>
  <c r="P484" i="8"/>
  <c r="H484" i="8"/>
  <c r="CQ483" i="8"/>
  <c r="CP483" i="8"/>
  <c r="CO483" i="8"/>
  <c r="CN483" i="8"/>
  <c r="CM483" i="8"/>
  <c r="CL483" i="8"/>
  <c r="CI483" i="8"/>
  <c r="CH483" i="8"/>
  <c r="CG483" i="8"/>
  <c r="CF483" i="8"/>
  <c r="CE483" i="8"/>
  <c r="CD483" i="8"/>
  <c r="CA483" i="8"/>
  <c r="BZ483" i="8"/>
  <c r="BY483" i="8"/>
  <c r="BX483" i="8"/>
  <c r="BV483" i="8"/>
  <c r="BU483" i="8"/>
  <c r="BT483" i="8"/>
  <c r="BS483" i="8"/>
  <c r="BQ483" i="8"/>
  <c r="BP483" i="8"/>
  <c r="BO483" i="8"/>
  <c r="BN483" i="8"/>
  <c r="BL483" i="8"/>
  <c r="BK483" i="8"/>
  <c r="BJ483" i="8"/>
  <c r="BI483" i="8"/>
  <c r="BG483" i="8"/>
  <c r="BF483" i="8"/>
  <c r="BE483" i="8"/>
  <c r="BD483" i="8"/>
  <c r="BB483" i="8"/>
  <c r="BA483" i="8"/>
  <c r="AZ483" i="8"/>
  <c r="AY483" i="8"/>
  <c r="AV483" i="8"/>
  <c r="AU483" i="8"/>
  <c r="AT483" i="8"/>
  <c r="AS483" i="8"/>
  <c r="AR483" i="8"/>
  <c r="AQ483" i="8"/>
  <c r="AM483" i="8"/>
  <c r="AL483" i="8"/>
  <c r="AK483" i="8"/>
  <c r="AJ483" i="8"/>
  <c r="AI483" i="8"/>
  <c r="AH483" i="8"/>
  <c r="AC483" i="8"/>
  <c r="AB483" i="8"/>
  <c r="AA483" i="8"/>
  <c r="Z483" i="8"/>
  <c r="Y483" i="8"/>
  <c r="X483" i="8"/>
  <c r="U483" i="8"/>
  <c r="T483" i="8"/>
  <c r="S483" i="8"/>
  <c r="R483" i="8"/>
  <c r="Q483" i="8"/>
  <c r="P483" i="8"/>
  <c r="H483" i="8"/>
  <c r="CQ482" i="8"/>
  <c r="CP482" i="8"/>
  <c r="CO482" i="8"/>
  <c r="CN482" i="8"/>
  <c r="CM482" i="8"/>
  <c r="CL482" i="8"/>
  <c r="CI482" i="8"/>
  <c r="CH482" i="8"/>
  <c r="CG482" i="8"/>
  <c r="CF482" i="8"/>
  <c r="CE482" i="8"/>
  <c r="CD482" i="8"/>
  <c r="CA482" i="8"/>
  <c r="BZ482" i="8"/>
  <c r="BY482" i="8"/>
  <c r="BX482" i="8"/>
  <c r="BV482" i="8"/>
  <c r="BU482" i="8"/>
  <c r="BT482" i="8"/>
  <c r="BS482" i="8"/>
  <c r="BQ482" i="8"/>
  <c r="BP482" i="8"/>
  <c r="BO482" i="8"/>
  <c r="BN482" i="8"/>
  <c r="BL482" i="8"/>
  <c r="BK482" i="8"/>
  <c r="BJ482" i="8"/>
  <c r="BI482" i="8"/>
  <c r="BG482" i="8"/>
  <c r="BF482" i="8"/>
  <c r="BE482" i="8"/>
  <c r="BD482" i="8"/>
  <c r="BB482" i="8"/>
  <c r="BA482" i="8"/>
  <c r="AZ482" i="8"/>
  <c r="AY482" i="8"/>
  <c r="AV482" i="8"/>
  <c r="AU482" i="8"/>
  <c r="AT482" i="8"/>
  <c r="AS482" i="8"/>
  <c r="AR482" i="8"/>
  <c r="AQ482" i="8"/>
  <c r="AM482" i="8"/>
  <c r="AL482" i="8"/>
  <c r="AK482" i="8"/>
  <c r="AJ482" i="8"/>
  <c r="AI482" i="8"/>
  <c r="AH482" i="8"/>
  <c r="AC482" i="8"/>
  <c r="AB482" i="8"/>
  <c r="AA482" i="8"/>
  <c r="Z482" i="8"/>
  <c r="Y482" i="8"/>
  <c r="X482" i="8"/>
  <c r="U482" i="8"/>
  <c r="T482" i="8"/>
  <c r="S482" i="8"/>
  <c r="R482" i="8"/>
  <c r="Q482" i="8"/>
  <c r="P482" i="8"/>
  <c r="H482" i="8"/>
  <c r="CQ481" i="8"/>
  <c r="CP481" i="8"/>
  <c r="CO481" i="8"/>
  <c r="CN481" i="8"/>
  <c r="CM481" i="8"/>
  <c r="CL481" i="8"/>
  <c r="CI481" i="8"/>
  <c r="CH481" i="8"/>
  <c r="CG481" i="8"/>
  <c r="CF481" i="8"/>
  <c r="CE481" i="8"/>
  <c r="CD481" i="8"/>
  <c r="CA481" i="8"/>
  <c r="BZ481" i="8"/>
  <c r="BY481" i="8"/>
  <c r="BX481" i="8"/>
  <c r="BV481" i="8"/>
  <c r="BU481" i="8"/>
  <c r="BT481" i="8"/>
  <c r="BS481" i="8"/>
  <c r="BQ481" i="8"/>
  <c r="BP481" i="8"/>
  <c r="BO481" i="8"/>
  <c r="BN481" i="8"/>
  <c r="BL481" i="8"/>
  <c r="BK481" i="8"/>
  <c r="BJ481" i="8"/>
  <c r="BI481" i="8"/>
  <c r="BG481" i="8"/>
  <c r="BF481" i="8"/>
  <c r="BE481" i="8"/>
  <c r="BD481" i="8"/>
  <c r="BB481" i="8"/>
  <c r="BA481" i="8"/>
  <c r="AZ481" i="8"/>
  <c r="AY481" i="8"/>
  <c r="AV481" i="8"/>
  <c r="AU481" i="8"/>
  <c r="AT481" i="8"/>
  <c r="AS481" i="8"/>
  <c r="AR481" i="8"/>
  <c r="AQ481" i="8"/>
  <c r="AM481" i="8"/>
  <c r="AL481" i="8"/>
  <c r="AK481" i="8"/>
  <c r="AJ481" i="8"/>
  <c r="AI481" i="8"/>
  <c r="AH481" i="8"/>
  <c r="AC481" i="8"/>
  <c r="AB481" i="8"/>
  <c r="AA481" i="8"/>
  <c r="Z481" i="8"/>
  <c r="Y481" i="8"/>
  <c r="X481" i="8"/>
  <c r="U481" i="8"/>
  <c r="T481" i="8"/>
  <c r="S481" i="8"/>
  <c r="R481" i="8"/>
  <c r="Q481" i="8"/>
  <c r="P481" i="8"/>
  <c r="H481" i="8"/>
  <c r="CQ480" i="8"/>
  <c r="CP480" i="8"/>
  <c r="CO480" i="8"/>
  <c r="CN480" i="8"/>
  <c r="CM480" i="8"/>
  <c r="CL480" i="8"/>
  <c r="CI480" i="8"/>
  <c r="CH480" i="8"/>
  <c r="CG480" i="8"/>
  <c r="CF480" i="8"/>
  <c r="CE480" i="8"/>
  <c r="CD480" i="8"/>
  <c r="CA480" i="8"/>
  <c r="BZ480" i="8"/>
  <c r="BY480" i="8"/>
  <c r="BX480" i="8"/>
  <c r="BV480" i="8"/>
  <c r="BU480" i="8"/>
  <c r="BT480" i="8"/>
  <c r="BS480" i="8"/>
  <c r="BQ480" i="8"/>
  <c r="BP480" i="8"/>
  <c r="BO480" i="8"/>
  <c r="BN480" i="8"/>
  <c r="BL480" i="8"/>
  <c r="BK480" i="8"/>
  <c r="BJ480" i="8"/>
  <c r="BI480" i="8"/>
  <c r="BG480" i="8"/>
  <c r="BF480" i="8"/>
  <c r="BE480" i="8"/>
  <c r="BD480" i="8"/>
  <c r="BB480" i="8"/>
  <c r="BA480" i="8"/>
  <c r="AZ480" i="8"/>
  <c r="AY480" i="8"/>
  <c r="AV480" i="8"/>
  <c r="AU480" i="8"/>
  <c r="AT480" i="8"/>
  <c r="AS480" i="8"/>
  <c r="AR480" i="8"/>
  <c r="AQ480" i="8"/>
  <c r="AM480" i="8"/>
  <c r="AL480" i="8"/>
  <c r="AK480" i="8"/>
  <c r="AJ480" i="8"/>
  <c r="AI480" i="8"/>
  <c r="AH480" i="8"/>
  <c r="AC480" i="8"/>
  <c r="AB480" i="8"/>
  <c r="AA480" i="8"/>
  <c r="Z480" i="8"/>
  <c r="Y480" i="8"/>
  <c r="X480" i="8"/>
  <c r="U480" i="8"/>
  <c r="T480" i="8"/>
  <c r="S480" i="8"/>
  <c r="R480" i="8"/>
  <c r="Q480" i="8"/>
  <c r="P480" i="8"/>
  <c r="H480" i="8"/>
  <c r="CQ479" i="8"/>
  <c r="CP479" i="8"/>
  <c r="CO479" i="8"/>
  <c r="CN479" i="8"/>
  <c r="CM479" i="8"/>
  <c r="CL479" i="8"/>
  <c r="CI479" i="8"/>
  <c r="CH479" i="8"/>
  <c r="CG479" i="8"/>
  <c r="CF479" i="8"/>
  <c r="CE479" i="8"/>
  <c r="CD479" i="8"/>
  <c r="CA479" i="8"/>
  <c r="BZ479" i="8"/>
  <c r="BY479" i="8"/>
  <c r="BX479" i="8"/>
  <c r="BV479" i="8"/>
  <c r="BU479" i="8"/>
  <c r="BT479" i="8"/>
  <c r="BS479" i="8"/>
  <c r="BQ479" i="8"/>
  <c r="BP479" i="8"/>
  <c r="BO479" i="8"/>
  <c r="BN479" i="8"/>
  <c r="BL479" i="8"/>
  <c r="BK479" i="8"/>
  <c r="BJ479" i="8"/>
  <c r="BI479" i="8"/>
  <c r="BG479" i="8"/>
  <c r="BF479" i="8"/>
  <c r="BE479" i="8"/>
  <c r="BD479" i="8"/>
  <c r="BB479" i="8"/>
  <c r="BA479" i="8"/>
  <c r="AZ479" i="8"/>
  <c r="AY479" i="8"/>
  <c r="AV479" i="8"/>
  <c r="AU479" i="8"/>
  <c r="AT479" i="8"/>
  <c r="AS479" i="8"/>
  <c r="AR479" i="8"/>
  <c r="AQ479" i="8"/>
  <c r="AM479" i="8"/>
  <c r="AL479" i="8"/>
  <c r="AK479" i="8"/>
  <c r="AJ479" i="8"/>
  <c r="AI479" i="8"/>
  <c r="AH479" i="8"/>
  <c r="AC479" i="8"/>
  <c r="AB479" i="8"/>
  <c r="AA479" i="8"/>
  <c r="Z479" i="8"/>
  <c r="Y479" i="8"/>
  <c r="X479" i="8"/>
  <c r="U479" i="8"/>
  <c r="T479" i="8"/>
  <c r="S479" i="8"/>
  <c r="R479" i="8"/>
  <c r="Q479" i="8"/>
  <c r="P479" i="8"/>
  <c r="H479" i="8"/>
  <c r="CQ478" i="8"/>
  <c r="CP478" i="8"/>
  <c r="CO478" i="8"/>
  <c r="CN478" i="8"/>
  <c r="CM478" i="8"/>
  <c r="CL478" i="8"/>
  <c r="CI478" i="8"/>
  <c r="CH478" i="8"/>
  <c r="CG478" i="8"/>
  <c r="CF478" i="8"/>
  <c r="CE478" i="8"/>
  <c r="CD478" i="8"/>
  <c r="CA478" i="8"/>
  <c r="BZ478" i="8"/>
  <c r="BY478" i="8"/>
  <c r="BX478" i="8"/>
  <c r="BV478" i="8"/>
  <c r="BU478" i="8"/>
  <c r="BT478" i="8"/>
  <c r="BS478" i="8"/>
  <c r="BQ478" i="8"/>
  <c r="BP478" i="8"/>
  <c r="BO478" i="8"/>
  <c r="BN478" i="8"/>
  <c r="BL478" i="8"/>
  <c r="BK478" i="8"/>
  <c r="BJ478" i="8"/>
  <c r="BI478" i="8"/>
  <c r="BG478" i="8"/>
  <c r="BF478" i="8"/>
  <c r="BE478" i="8"/>
  <c r="BD478" i="8"/>
  <c r="BB478" i="8"/>
  <c r="BA478" i="8"/>
  <c r="AZ478" i="8"/>
  <c r="AY478" i="8"/>
  <c r="AV478" i="8"/>
  <c r="AU478" i="8"/>
  <c r="AT478" i="8"/>
  <c r="AS478" i="8"/>
  <c r="AR478" i="8"/>
  <c r="AQ478" i="8"/>
  <c r="AM478" i="8"/>
  <c r="AL478" i="8"/>
  <c r="AK478" i="8"/>
  <c r="AJ478" i="8"/>
  <c r="AI478" i="8"/>
  <c r="AH478" i="8"/>
  <c r="AC478" i="8"/>
  <c r="AB478" i="8"/>
  <c r="AA478" i="8"/>
  <c r="Z478" i="8"/>
  <c r="Y478" i="8"/>
  <c r="X478" i="8"/>
  <c r="U478" i="8"/>
  <c r="T478" i="8"/>
  <c r="S478" i="8"/>
  <c r="R478" i="8"/>
  <c r="Q478" i="8"/>
  <c r="P478" i="8"/>
  <c r="H478" i="8"/>
  <c r="CQ477" i="8"/>
  <c r="CP477" i="8"/>
  <c r="CO477" i="8"/>
  <c r="CN477" i="8"/>
  <c r="CM477" i="8"/>
  <c r="CL477" i="8"/>
  <c r="CI477" i="8"/>
  <c r="CH477" i="8"/>
  <c r="CG477" i="8"/>
  <c r="CF477" i="8"/>
  <c r="CE477" i="8"/>
  <c r="CD477" i="8"/>
  <c r="CA477" i="8"/>
  <c r="BZ477" i="8"/>
  <c r="BY477" i="8"/>
  <c r="BX477" i="8"/>
  <c r="BV477" i="8"/>
  <c r="BU477" i="8"/>
  <c r="BT477" i="8"/>
  <c r="BS477" i="8"/>
  <c r="BQ477" i="8"/>
  <c r="BP477" i="8"/>
  <c r="BO477" i="8"/>
  <c r="BN477" i="8"/>
  <c r="BL477" i="8"/>
  <c r="BK477" i="8"/>
  <c r="BJ477" i="8"/>
  <c r="BI477" i="8"/>
  <c r="BG477" i="8"/>
  <c r="BF477" i="8"/>
  <c r="BE477" i="8"/>
  <c r="BD477" i="8"/>
  <c r="BB477" i="8"/>
  <c r="BA477" i="8"/>
  <c r="AZ477" i="8"/>
  <c r="AY477" i="8"/>
  <c r="AV477" i="8"/>
  <c r="AU477" i="8"/>
  <c r="AT477" i="8"/>
  <c r="AS477" i="8"/>
  <c r="AR477" i="8"/>
  <c r="AQ477" i="8"/>
  <c r="AM477" i="8"/>
  <c r="AL477" i="8"/>
  <c r="AK477" i="8"/>
  <c r="AJ477" i="8"/>
  <c r="AI477" i="8"/>
  <c r="AH477" i="8"/>
  <c r="AC477" i="8"/>
  <c r="AB477" i="8"/>
  <c r="AA477" i="8"/>
  <c r="Z477" i="8"/>
  <c r="Y477" i="8"/>
  <c r="X477" i="8"/>
  <c r="U477" i="8"/>
  <c r="T477" i="8"/>
  <c r="S477" i="8"/>
  <c r="R477" i="8"/>
  <c r="Q477" i="8"/>
  <c r="P477" i="8"/>
  <c r="H477" i="8"/>
  <c r="CQ476" i="8"/>
  <c r="CP476" i="8"/>
  <c r="CO476" i="8"/>
  <c r="CN476" i="8"/>
  <c r="CM476" i="8"/>
  <c r="CL476" i="8"/>
  <c r="CI476" i="8"/>
  <c r="CH476" i="8"/>
  <c r="CG476" i="8"/>
  <c r="CF476" i="8"/>
  <c r="CE476" i="8"/>
  <c r="CD476" i="8"/>
  <c r="CA476" i="8"/>
  <c r="BZ476" i="8"/>
  <c r="BY476" i="8"/>
  <c r="BX476" i="8"/>
  <c r="BV476" i="8"/>
  <c r="BU476" i="8"/>
  <c r="BT476" i="8"/>
  <c r="BS476" i="8"/>
  <c r="BQ476" i="8"/>
  <c r="BP476" i="8"/>
  <c r="BO476" i="8"/>
  <c r="BN476" i="8"/>
  <c r="BL476" i="8"/>
  <c r="BK476" i="8"/>
  <c r="BJ476" i="8"/>
  <c r="BI476" i="8"/>
  <c r="BG476" i="8"/>
  <c r="BF476" i="8"/>
  <c r="BE476" i="8"/>
  <c r="BD476" i="8"/>
  <c r="BB476" i="8"/>
  <c r="BA476" i="8"/>
  <c r="AZ476" i="8"/>
  <c r="AY476" i="8"/>
  <c r="AV476" i="8"/>
  <c r="AU476" i="8"/>
  <c r="AT476" i="8"/>
  <c r="AS476" i="8"/>
  <c r="AR476" i="8"/>
  <c r="AQ476" i="8"/>
  <c r="AM476" i="8"/>
  <c r="AL476" i="8"/>
  <c r="AK476" i="8"/>
  <c r="AJ476" i="8"/>
  <c r="AI476" i="8"/>
  <c r="AH476" i="8"/>
  <c r="AC476" i="8"/>
  <c r="AB476" i="8"/>
  <c r="AA476" i="8"/>
  <c r="Z476" i="8"/>
  <c r="Y476" i="8"/>
  <c r="X476" i="8"/>
  <c r="U476" i="8"/>
  <c r="T476" i="8"/>
  <c r="S476" i="8"/>
  <c r="R476" i="8"/>
  <c r="Q476" i="8"/>
  <c r="P476" i="8"/>
  <c r="H476" i="8"/>
  <c r="CQ475" i="8"/>
  <c r="CP475" i="8"/>
  <c r="CO475" i="8"/>
  <c r="CN475" i="8"/>
  <c r="CM475" i="8"/>
  <c r="CL475" i="8"/>
  <c r="CI475" i="8"/>
  <c r="CH475" i="8"/>
  <c r="CG475" i="8"/>
  <c r="CF475" i="8"/>
  <c r="CE475" i="8"/>
  <c r="CD475" i="8"/>
  <c r="CA475" i="8"/>
  <c r="BZ475" i="8"/>
  <c r="BY475" i="8"/>
  <c r="BX475" i="8"/>
  <c r="BV475" i="8"/>
  <c r="BU475" i="8"/>
  <c r="BT475" i="8"/>
  <c r="BS475" i="8"/>
  <c r="BQ475" i="8"/>
  <c r="BP475" i="8"/>
  <c r="BO475" i="8"/>
  <c r="BN475" i="8"/>
  <c r="BL475" i="8"/>
  <c r="BK475" i="8"/>
  <c r="BJ475" i="8"/>
  <c r="BI475" i="8"/>
  <c r="BG475" i="8"/>
  <c r="BF475" i="8"/>
  <c r="BE475" i="8"/>
  <c r="BD475" i="8"/>
  <c r="BB475" i="8"/>
  <c r="BA475" i="8"/>
  <c r="AZ475" i="8"/>
  <c r="AY475" i="8"/>
  <c r="AV475" i="8"/>
  <c r="AU475" i="8"/>
  <c r="AT475" i="8"/>
  <c r="AS475" i="8"/>
  <c r="AR475" i="8"/>
  <c r="AQ475" i="8"/>
  <c r="AM475" i="8"/>
  <c r="AL475" i="8"/>
  <c r="AK475" i="8"/>
  <c r="AJ475" i="8"/>
  <c r="AI475" i="8"/>
  <c r="AH475" i="8"/>
  <c r="AC475" i="8"/>
  <c r="AB475" i="8"/>
  <c r="AA475" i="8"/>
  <c r="Z475" i="8"/>
  <c r="Y475" i="8"/>
  <c r="X475" i="8"/>
  <c r="U475" i="8"/>
  <c r="T475" i="8"/>
  <c r="S475" i="8"/>
  <c r="R475" i="8"/>
  <c r="Q475" i="8"/>
  <c r="P475" i="8"/>
  <c r="H475" i="8"/>
  <c r="CQ474" i="8"/>
  <c r="CP474" i="8"/>
  <c r="CO474" i="8"/>
  <c r="CN474" i="8"/>
  <c r="CM474" i="8"/>
  <c r="CL474" i="8"/>
  <c r="CI474" i="8"/>
  <c r="CH474" i="8"/>
  <c r="CG474" i="8"/>
  <c r="CF474" i="8"/>
  <c r="CE474" i="8"/>
  <c r="CD474" i="8"/>
  <c r="CA474" i="8"/>
  <c r="BZ474" i="8"/>
  <c r="BY474" i="8"/>
  <c r="BX474" i="8"/>
  <c r="BV474" i="8"/>
  <c r="BU474" i="8"/>
  <c r="BT474" i="8"/>
  <c r="BS474" i="8"/>
  <c r="BQ474" i="8"/>
  <c r="BP474" i="8"/>
  <c r="BO474" i="8"/>
  <c r="BN474" i="8"/>
  <c r="BL474" i="8"/>
  <c r="BK474" i="8"/>
  <c r="BJ474" i="8"/>
  <c r="BI474" i="8"/>
  <c r="BG474" i="8"/>
  <c r="BF474" i="8"/>
  <c r="BE474" i="8"/>
  <c r="BD474" i="8"/>
  <c r="BB474" i="8"/>
  <c r="BA474" i="8"/>
  <c r="AZ474" i="8"/>
  <c r="AY474" i="8"/>
  <c r="AV474" i="8"/>
  <c r="AU474" i="8"/>
  <c r="AT474" i="8"/>
  <c r="AS474" i="8"/>
  <c r="AR474" i="8"/>
  <c r="AQ474" i="8"/>
  <c r="AM474" i="8"/>
  <c r="AL474" i="8"/>
  <c r="AK474" i="8"/>
  <c r="AJ474" i="8"/>
  <c r="AI474" i="8"/>
  <c r="AH474" i="8"/>
  <c r="AC474" i="8"/>
  <c r="AB474" i="8"/>
  <c r="AA474" i="8"/>
  <c r="Z474" i="8"/>
  <c r="Y474" i="8"/>
  <c r="X474" i="8"/>
  <c r="U474" i="8"/>
  <c r="T474" i="8"/>
  <c r="S474" i="8"/>
  <c r="R474" i="8"/>
  <c r="Q474" i="8"/>
  <c r="P474" i="8"/>
  <c r="H474" i="8"/>
  <c r="CQ473" i="8"/>
  <c r="CP473" i="8"/>
  <c r="CO473" i="8"/>
  <c r="CN473" i="8"/>
  <c r="CM473" i="8"/>
  <c r="CL473" i="8"/>
  <c r="CI473" i="8"/>
  <c r="CH473" i="8"/>
  <c r="CG473" i="8"/>
  <c r="CF473" i="8"/>
  <c r="CE473" i="8"/>
  <c r="CD473" i="8"/>
  <c r="CA473" i="8"/>
  <c r="BZ473" i="8"/>
  <c r="BY473" i="8"/>
  <c r="BX473" i="8"/>
  <c r="BV473" i="8"/>
  <c r="BU473" i="8"/>
  <c r="BT473" i="8"/>
  <c r="BS473" i="8"/>
  <c r="BQ473" i="8"/>
  <c r="BP473" i="8"/>
  <c r="BO473" i="8"/>
  <c r="BN473" i="8"/>
  <c r="BL473" i="8"/>
  <c r="BK473" i="8"/>
  <c r="BJ473" i="8"/>
  <c r="BI473" i="8"/>
  <c r="BG473" i="8"/>
  <c r="BF473" i="8"/>
  <c r="BE473" i="8"/>
  <c r="BD473" i="8"/>
  <c r="BB473" i="8"/>
  <c r="BA473" i="8"/>
  <c r="AZ473" i="8"/>
  <c r="AY473" i="8"/>
  <c r="AV473" i="8"/>
  <c r="AU473" i="8"/>
  <c r="AT473" i="8"/>
  <c r="AS473" i="8"/>
  <c r="AR473" i="8"/>
  <c r="AQ473" i="8"/>
  <c r="AM473" i="8"/>
  <c r="AL473" i="8"/>
  <c r="AK473" i="8"/>
  <c r="AJ473" i="8"/>
  <c r="AI473" i="8"/>
  <c r="AH473" i="8"/>
  <c r="AC473" i="8"/>
  <c r="AB473" i="8"/>
  <c r="AA473" i="8"/>
  <c r="Z473" i="8"/>
  <c r="Y473" i="8"/>
  <c r="X473" i="8"/>
  <c r="U473" i="8"/>
  <c r="T473" i="8"/>
  <c r="S473" i="8"/>
  <c r="R473" i="8"/>
  <c r="Q473" i="8"/>
  <c r="P473" i="8"/>
  <c r="H473" i="8"/>
  <c r="CQ472" i="8"/>
  <c r="CP472" i="8"/>
  <c r="CO472" i="8"/>
  <c r="CN472" i="8"/>
  <c r="CM472" i="8"/>
  <c r="CL472" i="8"/>
  <c r="CI472" i="8"/>
  <c r="CH472" i="8"/>
  <c r="CG472" i="8"/>
  <c r="CF472" i="8"/>
  <c r="CE472" i="8"/>
  <c r="CD472" i="8"/>
  <c r="CA472" i="8"/>
  <c r="BZ472" i="8"/>
  <c r="BY472" i="8"/>
  <c r="BX472" i="8"/>
  <c r="BV472" i="8"/>
  <c r="BU472" i="8"/>
  <c r="BT472" i="8"/>
  <c r="BS472" i="8"/>
  <c r="BQ472" i="8"/>
  <c r="BP472" i="8"/>
  <c r="BO472" i="8"/>
  <c r="BN472" i="8"/>
  <c r="BL472" i="8"/>
  <c r="BK472" i="8"/>
  <c r="BJ472" i="8"/>
  <c r="BI472" i="8"/>
  <c r="BG472" i="8"/>
  <c r="BF472" i="8"/>
  <c r="BE472" i="8"/>
  <c r="BD472" i="8"/>
  <c r="BB472" i="8"/>
  <c r="BA472" i="8"/>
  <c r="AZ472" i="8"/>
  <c r="AY472" i="8"/>
  <c r="AV472" i="8"/>
  <c r="AU472" i="8"/>
  <c r="AT472" i="8"/>
  <c r="AS472" i="8"/>
  <c r="AR472" i="8"/>
  <c r="AQ472" i="8"/>
  <c r="AM472" i="8"/>
  <c r="AL472" i="8"/>
  <c r="AK472" i="8"/>
  <c r="AJ472" i="8"/>
  <c r="AI472" i="8"/>
  <c r="AH472" i="8"/>
  <c r="AC472" i="8"/>
  <c r="AB472" i="8"/>
  <c r="AA472" i="8"/>
  <c r="Z472" i="8"/>
  <c r="Y472" i="8"/>
  <c r="X472" i="8"/>
  <c r="U472" i="8"/>
  <c r="T472" i="8"/>
  <c r="S472" i="8"/>
  <c r="R472" i="8"/>
  <c r="Q472" i="8"/>
  <c r="P472" i="8"/>
  <c r="H472" i="8"/>
  <c r="CQ471" i="8"/>
  <c r="CP471" i="8"/>
  <c r="CO471" i="8"/>
  <c r="CN471" i="8"/>
  <c r="CM471" i="8"/>
  <c r="CL471" i="8"/>
  <c r="CI471" i="8"/>
  <c r="CH471" i="8"/>
  <c r="CG471" i="8"/>
  <c r="CF471" i="8"/>
  <c r="CE471" i="8"/>
  <c r="CD471" i="8"/>
  <c r="CA471" i="8"/>
  <c r="BZ471" i="8"/>
  <c r="BY471" i="8"/>
  <c r="BX471" i="8"/>
  <c r="BV471" i="8"/>
  <c r="BU471" i="8"/>
  <c r="BT471" i="8"/>
  <c r="BS471" i="8"/>
  <c r="BQ471" i="8"/>
  <c r="BP471" i="8"/>
  <c r="BO471" i="8"/>
  <c r="BN471" i="8"/>
  <c r="BL471" i="8"/>
  <c r="BK471" i="8"/>
  <c r="BJ471" i="8"/>
  <c r="BI471" i="8"/>
  <c r="BG471" i="8"/>
  <c r="BF471" i="8"/>
  <c r="BE471" i="8"/>
  <c r="BD471" i="8"/>
  <c r="BB471" i="8"/>
  <c r="BA471" i="8"/>
  <c r="AZ471" i="8"/>
  <c r="AY471" i="8"/>
  <c r="AV471" i="8"/>
  <c r="AU471" i="8"/>
  <c r="AT471" i="8"/>
  <c r="AS471" i="8"/>
  <c r="AR471" i="8"/>
  <c r="AQ471" i="8"/>
  <c r="AM471" i="8"/>
  <c r="AL471" i="8"/>
  <c r="AK471" i="8"/>
  <c r="AJ471" i="8"/>
  <c r="AI471" i="8"/>
  <c r="AH471" i="8"/>
  <c r="AC471" i="8"/>
  <c r="AB471" i="8"/>
  <c r="AA471" i="8"/>
  <c r="Z471" i="8"/>
  <c r="Y471" i="8"/>
  <c r="X471" i="8"/>
  <c r="U471" i="8"/>
  <c r="T471" i="8"/>
  <c r="S471" i="8"/>
  <c r="R471" i="8"/>
  <c r="Q471" i="8"/>
  <c r="P471" i="8"/>
  <c r="H471" i="8"/>
  <c r="CQ470" i="8"/>
  <c r="CP470" i="8"/>
  <c r="CO470" i="8"/>
  <c r="CN470" i="8"/>
  <c r="CM470" i="8"/>
  <c r="CL470" i="8"/>
  <c r="CI470" i="8"/>
  <c r="CH470" i="8"/>
  <c r="CG470" i="8"/>
  <c r="CF470" i="8"/>
  <c r="CE470" i="8"/>
  <c r="CD470" i="8"/>
  <c r="CA470" i="8"/>
  <c r="BZ470" i="8"/>
  <c r="BY470" i="8"/>
  <c r="BX470" i="8"/>
  <c r="BV470" i="8"/>
  <c r="BU470" i="8"/>
  <c r="BT470" i="8"/>
  <c r="BS470" i="8"/>
  <c r="BQ470" i="8"/>
  <c r="BP470" i="8"/>
  <c r="BO470" i="8"/>
  <c r="BN470" i="8"/>
  <c r="BL470" i="8"/>
  <c r="BK470" i="8"/>
  <c r="BJ470" i="8"/>
  <c r="BI470" i="8"/>
  <c r="BG470" i="8"/>
  <c r="BF470" i="8"/>
  <c r="BE470" i="8"/>
  <c r="BD470" i="8"/>
  <c r="BB470" i="8"/>
  <c r="BA470" i="8"/>
  <c r="AZ470" i="8"/>
  <c r="AY470" i="8"/>
  <c r="AV470" i="8"/>
  <c r="AU470" i="8"/>
  <c r="AT470" i="8"/>
  <c r="AS470" i="8"/>
  <c r="AR470" i="8"/>
  <c r="AQ470" i="8"/>
  <c r="AM470" i="8"/>
  <c r="AL470" i="8"/>
  <c r="AK470" i="8"/>
  <c r="AJ470" i="8"/>
  <c r="AI470" i="8"/>
  <c r="AH470" i="8"/>
  <c r="AC470" i="8"/>
  <c r="AB470" i="8"/>
  <c r="AA470" i="8"/>
  <c r="Z470" i="8"/>
  <c r="Y470" i="8"/>
  <c r="X470" i="8"/>
  <c r="U470" i="8"/>
  <c r="T470" i="8"/>
  <c r="S470" i="8"/>
  <c r="R470" i="8"/>
  <c r="Q470" i="8"/>
  <c r="P470" i="8"/>
  <c r="H470" i="8"/>
  <c r="CQ469" i="8"/>
  <c r="CP469" i="8"/>
  <c r="CO469" i="8"/>
  <c r="CN469" i="8"/>
  <c r="CM469" i="8"/>
  <c r="CL469" i="8"/>
  <c r="CI469" i="8"/>
  <c r="CH469" i="8"/>
  <c r="CG469" i="8"/>
  <c r="CF469" i="8"/>
  <c r="CE469" i="8"/>
  <c r="CD469" i="8"/>
  <c r="CA469" i="8"/>
  <c r="BZ469" i="8"/>
  <c r="BY469" i="8"/>
  <c r="BX469" i="8"/>
  <c r="BV469" i="8"/>
  <c r="BU469" i="8"/>
  <c r="BT469" i="8"/>
  <c r="BS469" i="8"/>
  <c r="BQ469" i="8"/>
  <c r="BP469" i="8"/>
  <c r="BO469" i="8"/>
  <c r="BN469" i="8"/>
  <c r="BL469" i="8"/>
  <c r="BK469" i="8"/>
  <c r="BJ469" i="8"/>
  <c r="BI469" i="8"/>
  <c r="BG469" i="8"/>
  <c r="BF469" i="8"/>
  <c r="BE469" i="8"/>
  <c r="BD469" i="8"/>
  <c r="BB469" i="8"/>
  <c r="BA469" i="8"/>
  <c r="AZ469" i="8"/>
  <c r="AY469" i="8"/>
  <c r="AV469" i="8"/>
  <c r="AU469" i="8"/>
  <c r="AT469" i="8"/>
  <c r="AS469" i="8"/>
  <c r="AR469" i="8"/>
  <c r="AQ469" i="8"/>
  <c r="AM469" i="8"/>
  <c r="AL469" i="8"/>
  <c r="AK469" i="8"/>
  <c r="AJ469" i="8"/>
  <c r="AI469" i="8"/>
  <c r="AH469" i="8"/>
  <c r="AC469" i="8"/>
  <c r="AB469" i="8"/>
  <c r="AA469" i="8"/>
  <c r="Z469" i="8"/>
  <c r="Y469" i="8"/>
  <c r="X469" i="8"/>
  <c r="U469" i="8"/>
  <c r="T469" i="8"/>
  <c r="S469" i="8"/>
  <c r="R469" i="8"/>
  <c r="Q469" i="8"/>
  <c r="P469" i="8"/>
  <c r="H469" i="8"/>
  <c r="CQ468" i="8"/>
  <c r="CP468" i="8"/>
  <c r="CO468" i="8"/>
  <c r="CN468" i="8"/>
  <c r="CM468" i="8"/>
  <c r="CL468" i="8"/>
  <c r="CI468" i="8"/>
  <c r="CH468" i="8"/>
  <c r="CG468" i="8"/>
  <c r="CF468" i="8"/>
  <c r="CE468" i="8"/>
  <c r="CD468" i="8"/>
  <c r="CA468" i="8"/>
  <c r="BZ468" i="8"/>
  <c r="BY468" i="8"/>
  <c r="BX468" i="8"/>
  <c r="BV468" i="8"/>
  <c r="BU468" i="8"/>
  <c r="BT468" i="8"/>
  <c r="BS468" i="8"/>
  <c r="BQ468" i="8"/>
  <c r="BP468" i="8"/>
  <c r="BO468" i="8"/>
  <c r="BN468" i="8"/>
  <c r="BL468" i="8"/>
  <c r="BK468" i="8"/>
  <c r="BJ468" i="8"/>
  <c r="BI468" i="8"/>
  <c r="BG468" i="8"/>
  <c r="BF468" i="8"/>
  <c r="BE468" i="8"/>
  <c r="BD468" i="8"/>
  <c r="BB468" i="8"/>
  <c r="BA468" i="8"/>
  <c r="AZ468" i="8"/>
  <c r="AY468" i="8"/>
  <c r="AV468" i="8"/>
  <c r="AU468" i="8"/>
  <c r="AT468" i="8"/>
  <c r="AS468" i="8"/>
  <c r="AR468" i="8"/>
  <c r="AQ468" i="8"/>
  <c r="AM468" i="8"/>
  <c r="AL468" i="8"/>
  <c r="AK468" i="8"/>
  <c r="AJ468" i="8"/>
  <c r="AI468" i="8"/>
  <c r="AH468" i="8"/>
  <c r="AC468" i="8"/>
  <c r="AB468" i="8"/>
  <c r="AA468" i="8"/>
  <c r="Z468" i="8"/>
  <c r="Y468" i="8"/>
  <c r="X468" i="8"/>
  <c r="U468" i="8"/>
  <c r="T468" i="8"/>
  <c r="S468" i="8"/>
  <c r="R468" i="8"/>
  <c r="Q468" i="8"/>
  <c r="P468" i="8"/>
  <c r="H468" i="8"/>
  <c r="CQ467" i="8"/>
  <c r="CP467" i="8"/>
  <c r="CO467" i="8"/>
  <c r="CN467" i="8"/>
  <c r="CM467" i="8"/>
  <c r="CL467" i="8"/>
  <c r="CI467" i="8"/>
  <c r="CH467" i="8"/>
  <c r="CG467" i="8"/>
  <c r="CF467" i="8"/>
  <c r="CE467" i="8"/>
  <c r="CD467" i="8"/>
  <c r="CA467" i="8"/>
  <c r="BZ467" i="8"/>
  <c r="BY467" i="8"/>
  <c r="BX467" i="8"/>
  <c r="BV467" i="8"/>
  <c r="BU467" i="8"/>
  <c r="BT467" i="8"/>
  <c r="BS467" i="8"/>
  <c r="BQ467" i="8"/>
  <c r="BP467" i="8"/>
  <c r="BO467" i="8"/>
  <c r="BN467" i="8"/>
  <c r="BL467" i="8"/>
  <c r="BK467" i="8"/>
  <c r="BJ467" i="8"/>
  <c r="BI467" i="8"/>
  <c r="BG467" i="8"/>
  <c r="BF467" i="8"/>
  <c r="BE467" i="8"/>
  <c r="BD467" i="8"/>
  <c r="BB467" i="8"/>
  <c r="BA467" i="8"/>
  <c r="AZ467" i="8"/>
  <c r="AY467" i="8"/>
  <c r="AV467" i="8"/>
  <c r="AU467" i="8"/>
  <c r="AT467" i="8"/>
  <c r="AS467" i="8"/>
  <c r="AR467" i="8"/>
  <c r="AQ467" i="8"/>
  <c r="AM467" i="8"/>
  <c r="AL467" i="8"/>
  <c r="AK467" i="8"/>
  <c r="AJ467" i="8"/>
  <c r="AI467" i="8"/>
  <c r="AH467" i="8"/>
  <c r="AC467" i="8"/>
  <c r="AB467" i="8"/>
  <c r="AA467" i="8"/>
  <c r="Z467" i="8"/>
  <c r="Y467" i="8"/>
  <c r="X467" i="8"/>
  <c r="U467" i="8"/>
  <c r="T467" i="8"/>
  <c r="S467" i="8"/>
  <c r="R467" i="8"/>
  <c r="Q467" i="8"/>
  <c r="P467" i="8"/>
  <c r="H467" i="8"/>
  <c r="CQ466" i="8"/>
  <c r="CP466" i="8"/>
  <c r="CO466" i="8"/>
  <c r="CN466" i="8"/>
  <c r="CM466" i="8"/>
  <c r="CL466" i="8"/>
  <c r="CI466" i="8"/>
  <c r="CH466" i="8"/>
  <c r="CG466" i="8"/>
  <c r="CF466" i="8"/>
  <c r="CE466" i="8"/>
  <c r="CD466" i="8"/>
  <c r="CA466" i="8"/>
  <c r="BZ466" i="8"/>
  <c r="BY466" i="8"/>
  <c r="BX466" i="8"/>
  <c r="BV466" i="8"/>
  <c r="BU466" i="8"/>
  <c r="BT466" i="8"/>
  <c r="BS466" i="8"/>
  <c r="BQ466" i="8"/>
  <c r="BP466" i="8"/>
  <c r="BO466" i="8"/>
  <c r="BN466" i="8"/>
  <c r="BL466" i="8"/>
  <c r="BK466" i="8"/>
  <c r="BJ466" i="8"/>
  <c r="BI466" i="8"/>
  <c r="BG466" i="8"/>
  <c r="BF466" i="8"/>
  <c r="BE466" i="8"/>
  <c r="BD466" i="8"/>
  <c r="BB466" i="8"/>
  <c r="BA466" i="8"/>
  <c r="AZ466" i="8"/>
  <c r="AY466" i="8"/>
  <c r="AV466" i="8"/>
  <c r="AU466" i="8"/>
  <c r="AT466" i="8"/>
  <c r="AS466" i="8"/>
  <c r="AR466" i="8"/>
  <c r="AQ466" i="8"/>
  <c r="AM466" i="8"/>
  <c r="AL466" i="8"/>
  <c r="AK466" i="8"/>
  <c r="AJ466" i="8"/>
  <c r="AI466" i="8"/>
  <c r="AH466" i="8"/>
  <c r="AC466" i="8"/>
  <c r="AB466" i="8"/>
  <c r="AA466" i="8"/>
  <c r="Z466" i="8"/>
  <c r="Y466" i="8"/>
  <c r="X466" i="8"/>
  <c r="U466" i="8"/>
  <c r="T466" i="8"/>
  <c r="S466" i="8"/>
  <c r="R466" i="8"/>
  <c r="Q466" i="8"/>
  <c r="P466" i="8"/>
  <c r="H466" i="8"/>
  <c r="CQ465" i="8"/>
  <c r="CP465" i="8"/>
  <c r="CO465" i="8"/>
  <c r="CN465" i="8"/>
  <c r="CM465" i="8"/>
  <c r="CL465" i="8"/>
  <c r="CI465" i="8"/>
  <c r="CH465" i="8"/>
  <c r="CG465" i="8"/>
  <c r="CF465" i="8"/>
  <c r="CE465" i="8"/>
  <c r="CD465" i="8"/>
  <c r="CA465" i="8"/>
  <c r="BZ465" i="8"/>
  <c r="BY465" i="8"/>
  <c r="BX465" i="8"/>
  <c r="BV465" i="8"/>
  <c r="BU465" i="8"/>
  <c r="BT465" i="8"/>
  <c r="BS465" i="8"/>
  <c r="BQ465" i="8"/>
  <c r="BP465" i="8"/>
  <c r="BO465" i="8"/>
  <c r="BN465" i="8"/>
  <c r="BL465" i="8"/>
  <c r="BK465" i="8"/>
  <c r="BJ465" i="8"/>
  <c r="BI465" i="8"/>
  <c r="BG465" i="8"/>
  <c r="BF465" i="8"/>
  <c r="BE465" i="8"/>
  <c r="BD465" i="8"/>
  <c r="BB465" i="8"/>
  <c r="BA465" i="8"/>
  <c r="AZ465" i="8"/>
  <c r="AY465" i="8"/>
  <c r="AV465" i="8"/>
  <c r="AU465" i="8"/>
  <c r="AT465" i="8"/>
  <c r="AS465" i="8"/>
  <c r="AR465" i="8"/>
  <c r="AQ465" i="8"/>
  <c r="AM465" i="8"/>
  <c r="AL465" i="8"/>
  <c r="AK465" i="8"/>
  <c r="AJ465" i="8"/>
  <c r="AI465" i="8"/>
  <c r="AH465" i="8"/>
  <c r="AC465" i="8"/>
  <c r="AB465" i="8"/>
  <c r="AA465" i="8"/>
  <c r="Z465" i="8"/>
  <c r="Y465" i="8"/>
  <c r="X465" i="8"/>
  <c r="U465" i="8"/>
  <c r="T465" i="8"/>
  <c r="S465" i="8"/>
  <c r="R465" i="8"/>
  <c r="Q465" i="8"/>
  <c r="P465" i="8"/>
  <c r="H465" i="8"/>
  <c r="CQ464" i="8"/>
  <c r="CP464" i="8"/>
  <c r="CO464" i="8"/>
  <c r="CN464" i="8"/>
  <c r="CM464" i="8"/>
  <c r="CL464" i="8"/>
  <c r="CI464" i="8"/>
  <c r="CH464" i="8"/>
  <c r="CG464" i="8"/>
  <c r="CF464" i="8"/>
  <c r="CE464" i="8"/>
  <c r="CD464" i="8"/>
  <c r="CA464" i="8"/>
  <c r="BZ464" i="8"/>
  <c r="BY464" i="8"/>
  <c r="BX464" i="8"/>
  <c r="BV464" i="8"/>
  <c r="BU464" i="8"/>
  <c r="BT464" i="8"/>
  <c r="BS464" i="8"/>
  <c r="BQ464" i="8"/>
  <c r="BP464" i="8"/>
  <c r="BO464" i="8"/>
  <c r="BN464" i="8"/>
  <c r="BL464" i="8"/>
  <c r="BK464" i="8"/>
  <c r="BJ464" i="8"/>
  <c r="BI464" i="8"/>
  <c r="BG464" i="8"/>
  <c r="BF464" i="8"/>
  <c r="BE464" i="8"/>
  <c r="BD464" i="8"/>
  <c r="BB464" i="8"/>
  <c r="BA464" i="8"/>
  <c r="AZ464" i="8"/>
  <c r="AY464" i="8"/>
  <c r="AV464" i="8"/>
  <c r="AU464" i="8"/>
  <c r="AT464" i="8"/>
  <c r="AS464" i="8"/>
  <c r="AR464" i="8"/>
  <c r="AQ464" i="8"/>
  <c r="AM464" i="8"/>
  <c r="AL464" i="8"/>
  <c r="AK464" i="8"/>
  <c r="AJ464" i="8"/>
  <c r="AI464" i="8"/>
  <c r="AH464" i="8"/>
  <c r="AC464" i="8"/>
  <c r="AB464" i="8"/>
  <c r="AA464" i="8"/>
  <c r="Z464" i="8"/>
  <c r="Y464" i="8"/>
  <c r="X464" i="8"/>
  <c r="U464" i="8"/>
  <c r="T464" i="8"/>
  <c r="S464" i="8"/>
  <c r="R464" i="8"/>
  <c r="Q464" i="8"/>
  <c r="P464" i="8"/>
  <c r="H464" i="8"/>
  <c r="CQ463" i="8"/>
  <c r="CP463" i="8"/>
  <c r="CO463" i="8"/>
  <c r="CN463" i="8"/>
  <c r="CM463" i="8"/>
  <c r="CL463" i="8"/>
  <c r="CI463" i="8"/>
  <c r="CH463" i="8"/>
  <c r="CG463" i="8"/>
  <c r="CF463" i="8"/>
  <c r="CE463" i="8"/>
  <c r="CD463" i="8"/>
  <c r="CA463" i="8"/>
  <c r="BZ463" i="8"/>
  <c r="BY463" i="8"/>
  <c r="BX463" i="8"/>
  <c r="BV463" i="8"/>
  <c r="BU463" i="8"/>
  <c r="BT463" i="8"/>
  <c r="BS463" i="8"/>
  <c r="BQ463" i="8"/>
  <c r="BP463" i="8"/>
  <c r="BO463" i="8"/>
  <c r="BN463" i="8"/>
  <c r="BL463" i="8"/>
  <c r="BK463" i="8"/>
  <c r="BJ463" i="8"/>
  <c r="BI463" i="8"/>
  <c r="BG463" i="8"/>
  <c r="BF463" i="8"/>
  <c r="BE463" i="8"/>
  <c r="BD463" i="8"/>
  <c r="BB463" i="8"/>
  <c r="BA463" i="8"/>
  <c r="AZ463" i="8"/>
  <c r="AY463" i="8"/>
  <c r="AV463" i="8"/>
  <c r="AU463" i="8"/>
  <c r="AT463" i="8"/>
  <c r="AS463" i="8"/>
  <c r="AR463" i="8"/>
  <c r="AQ463" i="8"/>
  <c r="AM463" i="8"/>
  <c r="AL463" i="8"/>
  <c r="AK463" i="8"/>
  <c r="AJ463" i="8"/>
  <c r="AI463" i="8"/>
  <c r="AH463" i="8"/>
  <c r="AC463" i="8"/>
  <c r="AB463" i="8"/>
  <c r="AA463" i="8"/>
  <c r="Z463" i="8"/>
  <c r="Y463" i="8"/>
  <c r="X463" i="8"/>
  <c r="U463" i="8"/>
  <c r="T463" i="8"/>
  <c r="S463" i="8"/>
  <c r="R463" i="8"/>
  <c r="Q463" i="8"/>
  <c r="P463" i="8"/>
  <c r="H463" i="8"/>
  <c r="CQ462" i="8"/>
  <c r="CP462" i="8"/>
  <c r="CO462" i="8"/>
  <c r="CN462" i="8"/>
  <c r="CM462" i="8"/>
  <c r="CL462" i="8"/>
  <c r="CI462" i="8"/>
  <c r="CH462" i="8"/>
  <c r="CG462" i="8"/>
  <c r="CF462" i="8"/>
  <c r="CE462" i="8"/>
  <c r="CD462" i="8"/>
  <c r="CA462" i="8"/>
  <c r="BZ462" i="8"/>
  <c r="BY462" i="8"/>
  <c r="BX462" i="8"/>
  <c r="BV462" i="8"/>
  <c r="BU462" i="8"/>
  <c r="BT462" i="8"/>
  <c r="BS462" i="8"/>
  <c r="BQ462" i="8"/>
  <c r="BP462" i="8"/>
  <c r="BO462" i="8"/>
  <c r="BN462" i="8"/>
  <c r="BL462" i="8"/>
  <c r="BK462" i="8"/>
  <c r="BJ462" i="8"/>
  <c r="BI462" i="8"/>
  <c r="BG462" i="8"/>
  <c r="BF462" i="8"/>
  <c r="BE462" i="8"/>
  <c r="BD462" i="8"/>
  <c r="BB462" i="8"/>
  <c r="BA462" i="8"/>
  <c r="AZ462" i="8"/>
  <c r="AY462" i="8"/>
  <c r="AV462" i="8"/>
  <c r="AU462" i="8"/>
  <c r="AT462" i="8"/>
  <c r="AS462" i="8"/>
  <c r="AR462" i="8"/>
  <c r="AQ462" i="8"/>
  <c r="AM462" i="8"/>
  <c r="AL462" i="8"/>
  <c r="AK462" i="8"/>
  <c r="AJ462" i="8"/>
  <c r="AI462" i="8"/>
  <c r="AH462" i="8"/>
  <c r="AC462" i="8"/>
  <c r="AB462" i="8"/>
  <c r="AA462" i="8"/>
  <c r="Z462" i="8"/>
  <c r="Y462" i="8"/>
  <c r="X462" i="8"/>
  <c r="U462" i="8"/>
  <c r="T462" i="8"/>
  <c r="S462" i="8"/>
  <c r="R462" i="8"/>
  <c r="Q462" i="8"/>
  <c r="P462" i="8"/>
  <c r="H462" i="8"/>
  <c r="CQ461" i="8"/>
  <c r="CP461" i="8"/>
  <c r="CO461" i="8"/>
  <c r="CN461" i="8"/>
  <c r="CM461" i="8"/>
  <c r="CL461" i="8"/>
  <c r="CI461" i="8"/>
  <c r="CH461" i="8"/>
  <c r="CG461" i="8"/>
  <c r="CF461" i="8"/>
  <c r="CE461" i="8"/>
  <c r="CD461" i="8"/>
  <c r="CA461" i="8"/>
  <c r="BZ461" i="8"/>
  <c r="BY461" i="8"/>
  <c r="BX461" i="8"/>
  <c r="BV461" i="8"/>
  <c r="BU461" i="8"/>
  <c r="BT461" i="8"/>
  <c r="BS461" i="8"/>
  <c r="BQ461" i="8"/>
  <c r="BP461" i="8"/>
  <c r="BO461" i="8"/>
  <c r="BN461" i="8"/>
  <c r="BL461" i="8"/>
  <c r="BK461" i="8"/>
  <c r="BJ461" i="8"/>
  <c r="BI461" i="8"/>
  <c r="BG461" i="8"/>
  <c r="BF461" i="8"/>
  <c r="BE461" i="8"/>
  <c r="BD461" i="8"/>
  <c r="BB461" i="8"/>
  <c r="BA461" i="8"/>
  <c r="AZ461" i="8"/>
  <c r="AY461" i="8"/>
  <c r="AV461" i="8"/>
  <c r="AU461" i="8"/>
  <c r="AT461" i="8"/>
  <c r="AS461" i="8"/>
  <c r="AR461" i="8"/>
  <c r="AQ461" i="8"/>
  <c r="AM461" i="8"/>
  <c r="AL461" i="8"/>
  <c r="AK461" i="8"/>
  <c r="AJ461" i="8"/>
  <c r="AI461" i="8"/>
  <c r="AH461" i="8"/>
  <c r="AC461" i="8"/>
  <c r="AB461" i="8"/>
  <c r="AA461" i="8"/>
  <c r="Z461" i="8"/>
  <c r="Y461" i="8"/>
  <c r="X461" i="8"/>
  <c r="U461" i="8"/>
  <c r="T461" i="8"/>
  <c r="S461" i="8"/>
  <c r="R461" i="8"/>
  <c r="Q461" i="8"/>
  <c r="P461" i="8"/>
  <c r="H461" i="8"/>
  <c r="CQ460" i="8"/>
  <c r="CP460" i="8"/>
  <c r="CO460" i="8"/>
  <c r="CN460" i="8"/>
  <c r="CM460" i="8"/>
  <c r="CL460" i="8"/>
  <c r="CI460" i="8"/>
  <c r="CH460" i="8"/>
  <c r="CG460" i="8"/>
  <c r="CF460" i="8"/>
  <c r="CE460" i="8"/>
  <c r="CD460" i="8"/>
  <c r="CA460" i="8"/>
  <c r="BZ460" i="8"/>
  <c r="BY460" i="8"/>
  <c r="BX460" i="8"/>
  <c r="BV460" i="8"/>
  <c r="BU460" i="8"/>
  <c r="BT460" i="8"/>
  <c r="BS460" i="8"/>
  <c r="BQ460" i="8"/>
  <c r="BP460" i="8"/>
  <c r="BO460" i="8"/>
  <c r="BN460" i="8"/>
  <c r="BL460" i="8"/>
  <c r="BK460" i="8"/>
  <c r="BJ460" i="8"/>
  <c r="BI460" i="8"/>
  <c r="BG460" i="8"/>
  <c r="BF460" i="8"/>
  <c r="BE460" i="8"/>
  <c r="BD460" i="8"/>
  <c r="BB460" i="8"/>
  <c r="BA460" i="8"/>
  <c r="AZ460" i="8"/>
  <c r="AY460" i="8"/>
  <c r="AV460" i="8"/>
  <c r="AU460" i="8"/>
  <c r="AT460" i="8"/>
  <c r="AS460" i="8"/>
  <c r="AR460" i="8"/>
  <c r="AQ460" i="8"/>
  <c r="AM460" i="8"/>
  <c r="AL460" i="8"/>
  <c r="AK460" i="8"/>
  <c r="AJ460" i="8"/>
  <c r="AI460" i="8"/>
  <c r="AH460" i="8"/>
  <c r="AC460" i="8"/>
  <c r="AB460" i="8"/>
  <c r="AA460" i="8"/>
  <c r="Z460" i="8"/>
  <c r="Y460" i="8"/>
  <c r="X460" i="8"/>
  <c r="U460" i="8"/>
  <c r="T460" i="8"/>
  <c r="S460" i="8"/>
  <c r="R460" i="8"/>
  <c r="Q460" i="8"/>
  <c r="P460" i="8"/>
  <c r="H460" i="8"/>
  <c r="CQ459" i="8"/>
  <c r="CP459" i="8"/>
  <c r="CO459" i="8"/>
  <c r="CN459" i="8"/>
  <c r="CM459" i="8"/>
  <c r="CL459" i="8"/>
  <c r="CI459" i="8"/>
  <c r="CH459" i="8"/>
  <c r="CG459" i="8"/>
  <c r="CF459" i="8"/>
  <c r="CE459" i="8"/>
  <c r="CD459" i="8"/>
  <c r="CA459" i="8"/>
  <c r="BZ459" i="8"/>
  <c r="BY459" i="8"/>
  <c r="BX459" i="8"/>
  <c r="BV459" i="8"/>
  <c r="BU459" i="8"/>
  <c r="BT459" i="8"/>
  <c r="BS459" i="8"/>
  <c r="BQ459" i="8"/>
  <c r="BP459" i="8"/>
  <c r="BO459" i="8"/>
  <c r="BN459" i="8"/>
  <c r="BL459" i="8"/>
  <c r="BK459" i="8"/>
  <c r="BJ459" i="8"/>
  <c r="BI459" i="8"/>
  <c r="BG459" i="8"/>
  <c r="BF459" i="8"/>
  <c r="BE459" i="8"/>
  <c r="BD459" i="8"/>
  <c r="BB459" i="8"/>
  <c r="BA459" i="8"/>
  <c r="AZ459" i="8"/>
  <c r="AY459" i="8"/>
  <c r="AV459" i="8"/>
  <c r="AU459" i="8"/>
  <c r="AT459" i="8"/>
  <c r="AS459" i="8"/>
  <c r="AR459" i="8"/>
  <c r="AQ459" i="8"/>
  <c r="AM459" i="8"/>
  <c r="AL459" i="8"/>
  <c r="AK459" i="8"/>
  <c r="AJ459" i="8"/>
  <c r="AI459" i="8"/>
  <c r="AH459" i="8"/>
  <c r="AC459" i="8"/>
  <c r="AB459" i="8"/>
  <c r="AA459" i="8"/>
  <c r="Z459" i="8"/>
  <c r="Y459" i="8"/>
  <c r="X459" i="8"/>
  <c r="U459" i="8"/>
  <c r="T459" i="8"/>
  <c r="S459" i="8"/>
  <c r="R459" i="8"/>
  <c r="Q459" i="8"/>
  <c r="P459" i="8"/>
  <c r="H459" i="8"/>
  <c r="CQ458" i="8"/>
  <c r="CP458" i="8"/>
  <c r="CO458" i="8"/>
  <c r="CN458" i="8"/>
  <c r="CM458" i="8"/>
  <c r="CL458" i="8"/>
  <c r="CI458" i="8"/>
  <c r="CH458" i="8"/>
  <c r="CG458" i="8"/>
  <c r="CF458" i="8"/>
  <c r="CE458" i="8"/>
  <c r="CD458" i="8"/>
  <c r="CA458" i="8"/>
  <c r="BZ458" i="8"/>
  <c r="BY458" i="8"/>
  <c r="BX458" i="8"/>
  <c r="BV458" i="8"/>
  <c r="BU458" i="8"/>
  <c r="BT458" i="8"/>
  <c r="BS458" i="8"/>
  <c r="BQ458" i="8"/>
  <c r="BP458" i="8"/>
  <c r="BO458" i="8"/>
  <c r="BN458" i="8"/>
  <c r="BL458" i="8"/>
  <c r="BK458" i="8"/>
  <c r="BJ458" i="8"/>
  <c r="BI458" i="8"/>
  <c r="BG458" i="8"/>
  <c r="BF458" i="8"/>
  <c r="BE458" i="8"/>
  <c r="BD458" i="8"/>
  <c r="BB458" i="8"/>
  <c r="BA458" i="8"/>
  <c r="AZ458" i="8"/>
  <c r="AY458" i="8"/>
  <c r="AV458" i="8"/>
  <c r="AU458" i="8"/>
  <c r="AT458" i="8"/>
  <c r="AS458" i="8"/>
  <c r="AR458" i="8"/>
  <c r="AQ458" i="8"/>
  <c r="AM458" i="8"/>
  <c r="AL458" i="8"/>
  <c r="AK458" i="8"/>
  <c r="AJ458" i="8"/>
  <c r="AI458" i="8"/>
  <c r="AH458" i="8"/>
  <c r="AC458" i="8"/>
  <c r="AB458" i="8"/>
  <c r="AA458" i="8"/>
  <c r="Z458" i="8"/>
  <c r="Y458" i="8"/>
  <c r="X458" i="8"/>
  <c r="U458" i="8"/>
  <c r="T458" i="8"/>
  <c r="S458" i="8"/>
  <c r="R458" i="8"/>
  <c r="Q458" i="8"/>
  <c r="P458" i="8"/>
  <c r="H458" i="8"/>
  <c r="CQ457" i="8"/>
  <c r="CP457" i="8"/>
  <c r="CO457" i="8"/>
  <c r="CN457" i="8"/>
  <c r="CM457" i="8"/>
  <c r="CL457" i="8"/>
  <c r="CI457" i="8"/>
  <c r="CH457" i="8"/>
  <c r="CG457" i="8"/>
  <c r="CF457" i="8"/>
  <c r="CE457" i="8"/>
  <c r="CD457" i="8"/>
  <c r="CA457" i="8"/>
  <c r="BZ457" i="8"/>
  <c r="BY457" i="8"/>
  <c r="BX457" i="8"/>
  <c r="BV457" i="8"/>
  <c r="BU457" i="8"/>
  <c r="BT457" i="8"/>
  <c r="BS457" i="8"/>
  <c r="BQ457" i="8"/>
  <c r="BP457" i="8"/>
  <c r="BO457" i="8"/>
  <c r="BN457" i="8"/>
  <c r="BL457" i="8"/>
  <c r="BK457" i="8"/>
  <c r="BJ457" i="8"/>
  <c r="BI457" i="8"/>
  <c r="BG457" i="8"/>
  <c r="BF457" i="8"/>
  <c r="BE457" i="8"/>
  <c r="BD457" i="8"/>
  <c r="BB457" i="8"/>
  <c r="BA457" i="8"/>
  <c r="AZ457" i="8"/>
  <c r="AY457" i="8"/>
  <c r="AV457" i="8"/>
  <c r="AU457" i="8"/>
  <c r="AT457" i="8"/>
  <c r="AS457" i="8"/>
  <c r="AR457" i="8"/>
  <c r="AQ457" i="8"/>
  <c r="AM457" i="8"/>
  <c r="AL457" i="8"/>
  <c r="AK457" i="8"/>
  <c r="AJ457" i="8"/>
  <c r="AI457" i="8"/>
  <c r="AH457" i="8"/>
  <c r="AC457" i="8"/>
  <c r="AB457" i="8"/>
  <c r="AA457" i="8"/>
  <c r="Z457" i="8"/>
  <c r="Y457" i="8"/>
  <c r="X457" i="8"/>
  <c r="U457" i="8"/>
  <c r="T457" i="8"/>
  <c r="S457" i="8"/>
  <c r="R457" i="8"/>
  <c r="Q457" i="8"/>
  <c r="P457" i="8"/>
  <c r="H457" i="8"/>
  <c r="CQ456" i="8"/>
  <c r="CP456" i="8"/>
  <c r="CO456" i="8"/>
  <c r="CN456" i="8"/>
  <c r="CM456" i="8"/>
  <c r="CL456" i="8"/>
  <c r="CI456" i="8"/>
  <c r="CH456" i="8"/>
  <c r="CG456" i="8"/>
  <c r="CF456" i="8"/>
  <c r="CE456" i="8"/>
  <c r="CD456" i="8"/>
  <c r="CA456" i="8"/>
  <c r="BZ456" i="8"/>
  <c r="BY456" i="8"/>
  <c r="BX456" i="8"/>
  <c r="BV456" i="8"/>
  <c r="BU456" i="8"/>
  <c r="BT456" i="8"/>
  <c r="BS456" i="8"/>
  <c r="BQ456" i="8"/>
  <c r="BP456" i="8"/>
  <c r="BO456" i="8"/>
  <c r="BN456" i="8"/>
  <c r="BL456" i="8"/>
  <c r="BK456" i="8"/>
  <c r="BJ456" i="8"/>
  <c r="BI456" i="8"/>
  <c r="BG456" i="8"/>
  <c r="BF456" i="8"/>
  <c r="BE456" i="8"/>
  <c r="BD456" i="8"/>
  <c r="BB456" i="8"/>
  <c r="BA456" i="8"/>
  <c r="AZ456" i="8"/>
  <c r="AY456" i="8"/>
  <c r="AV456" i="8"/>
  <c r="AU456" i="8"/>
  <c r="AT456" i="8"/>
  <c r="AS456" i="8"/>
  <c r="AR456" i="8"/>
  <c r="AQ456" i="8"/>
  <c r="AM456" i="8"/>
  <c r="AL456" i="8"/>
  <c r="AK456" i="8"/>
  <c r="AJ456" i="8"/>
  <c r="AI456" i="8"/>
  <c r="AH456" i="8"/>
  <c r="AC456" i="8"/>
  <c r="AB456" i="8"/>
  <c r="AA456" i="8"/>
  <c r="Z456" i="8"/>
  <c r="Y456" i="8"/>
  <c r="X456" i="8"/>
  <c r="U456" i="8"/>
  <c r="T456" i="8"/>
  <c r="S456" i="8"/>
  <c r="R456" i="8"/>
  <c r="Q456" i="8"/>
  <c r="P456" i="8"/>
  <c r="H456" i="8"/>
  <c r="CQ455" i="8"/>
  <c r="CP455" i="8"/>
  <c r="CO455" i="8"/>
  <c r="CN455" i="8"/>
  <c r="CM455" i="8"/>
  <c r="CL455" i="8"/>
  <c r="CI455" i="8"/>
  <c r="CH455" i="8"/>
  <c r="CG455" i="8"/>
  <c r="CF455" i="8"/>
  <c r="CE455" i="8"/>
  <c r="CD455" i="8"/>
  <c r="CA455" i="8"/>
  <c r="BZ455" i="8"/>
  <c r="BY455" i="8"/>
  <c r="BX455" i="8"/>
  <c r="BV455" i="8"/>
  <c r="BU455" i="8"/>
  <c r="BT455" i="8"/>
  <c r="BS455" i="8"/>
  <c r="BQ455" i="8"/>
  <c r="BP455" i="8"/>
  <c r="BO455" i="8"/>
  <c r="BN455" i="8"/>
  <c r="BL455" i="8"/>
  <c r="BK455" i="8"/>
  <c r="BJ455" i="8"/>
  <c r="BI455" i="8"/>
  <c r="BG455" i="8"/>
  <c r="BF455" i="8"/>
  <c r="BE455" i="8"/>
  <c r="BD455" i="8"/>
  <c r="BB455" i="8"/>
  <c r="BA455" i="8"/>
  <c r="AZ455" i="8"/>
  <c r="AY455" i="8"/>
  <c r="AV455" i="8"/>
  <c r="AU455" i="8"/>
  <c r="AT455" i="8"/>
  <c r="AS455" i="8"/>
  <c r="AR455" i="8"/>
  <c r="AQ455" i="8"/>
  <c r="AM455" i="8"/>
  <c r="AL455" i="8"/>
  <c r="AK455" i="8"/>
  <c r="AJ455" i="8"/>
  <c r="AI455" i="8"/>
  <c r="AH455" i="8"/>
  <c r="AC455" i="8"/>
  <c r="AB455" i="8"/>
  <c r="AA455" i="8"/>
  <c r="Z455" i="8"/>
  <c r="Y455" i="8"/>
  <c r="X455" i="8"/>
  <c r="U455" i="8"/>
  <c r="T455" i="8"/>
  <c r="S455" i="8"/>
  <c r="R455" i="8"/>
  <c r="Q455" i="8"/>
  <c r="P455" i="8"/>
  <c r="H455" i="8"/>
  <c r="CQ454" i="8"/>
  <c r="CP454" i="8"/>
  <c r="CO454" i="8"/>
  <c r="CN454" i="8"/>
  <c r="CM454" i="8"/>
  <c r="CL454" i="8"/>
  <c r="CI454" i="8"/>
  <c r="CH454" i="8"/>
  <c r="CG454" i="8"/>
  <c r="CF454" i="8"/>
  <c r="CE454" i="8"/>
  <c r="CD454" i="8"/>
  <c r="CA454" i="8"/>
  <c r="BZ454" i="8"/>
  <c r="BY454" i="8"/>
  <c r="BX454" i="8"/>
  <c r="BV454" i="8"/>
  <c r="BU454" i="8"/>
  <c r="BT454" i="8"/>
  <c r="BS454" i="8"/>
  <c r="BQ454" i="8"/>
  <c r="BP454" i="8"/>
  <c r="BO454" i="8"/>
  <c r="BN454" i="8"/>
  <c r="BL454" i="8"/>
  <c r="BK454" i="8"/>
  <c r="BJ454" i="8"/>
  <c r="BI454" i="8"/>
  <c r="BG454" i="8"/>
  <c r="BF454" i="8"/>
  <c r="BE454" i="8"/>
  <c r="BD454" i="8"/>
  <c r="BB454" i="8"/>
  <c r="BA454" i="8"/>
  <c r="AZ454" i="8"/>
  <c r="AY454" i="8"/>
  <c r="AV454" i="8"/>
  <c r="AU454" i="8"/>
  <c r="AT454" i="8"/>
  <c r="AS454" i="8"/>
  <c r="AR454" i="8"/>
  <c r="AQ454" i="8"/>
  <c r="AM454" i="8"/>
  <c r="AL454" i="8"/>
  <c r="AK454" i="8"/>
  <c r="AJ454" i="8"/>
  <c r="AI454" i="8"/>
  <c r="AH454" i="8"/>
  <c r="AC454" i="8"/>
  <c r="AB454" i="8"/>
  <c r="AA454" i="8"/>
  <c r="Z454" i="8"/>
  <c r="Y454" i="8"/>
  <c r="X454" i="8"/>
  <c r="U454" i="8"/>
  <c r="T454" i="8"/>
  <c r="S454" i="8"/>
  <c r="R454" i="8"/>
  <c r="Q454" i="8"/>
  <c r="P454" i="8"/>
  <c r="H454" i="8"/>
  <c r="CQ453" i="8"/>
  <c r="CP453" i="8"/>
  <c r="CO453" i="8"/>
  <c r="CN453" i="8"/>
  <c r="CM453" i="8"/>
  <c r="CL453" i="8"/>
  <c r="CI453" i="8"/>
  <c r="CH453" i="8"/>
  <c r="CG453" i="8"/>
  <c r="CF453" i="8"/>
  <c r="CE453" i="8"/>
  <c r="CD453" i="8"/>
  <c r="CA453" i="8"/>
  <c r="BZ453" i="8"/>
  <c r="BY453" i="8"/>
  <c r="BX453" i="8"/>
  <c r="BV453" i="8"/>
  <c r="BU453" i="8"/>
  <c r="BT453" i="8"/>
  <c r="BS453" i="8"/>
  <c r="BQ453" i="8"/>
  <c r="BP453" i="8"/>
  <c r="BO453" i="8"/>
  <c r="BN453" i="8"/>
  <c r="BL453" i="8"/>
  <c r="BK453" i="8"/>
  <c r="BJ453" i="8"/>
  <c r="BI453" i="8"/>
  <c r="BG453" i="8"/>
  <c r="BF453" i="8"/>
  <c r="BE453" i="8"/>
  <c r="BD453" i="8"/>
  <c r="BB453" i="8"/>
  <c r="BA453" i="8"/>
  <c r="AZ453" i="8"/>
  <c r="AY453" i="8"/>
  <c r="AV453" i="8"/>
  <c r="AU453" i="8"/>
  <c r="AT453" i="8"/>
  <c r="AS453" i="8"/>
  <c r="AR453" i="8"/>
  <c r="AQ453" i="8"/>
  <c r="AM453" i="8"/>
  <c r="AL453" i="8"/>
  <c r="AK453" i="8"/>
  <c r="AJ453" i="8"/>
  <c r="AI453" i="8"/>
  <c r="AH453" i="8"/>
  <c r="AC453" i="8"/>
  <c r="AB453" i="8"/>
  <c r="AA453" i="8"/>
  <c r="Z453" i="8"/>
  <c r="Y453" i="8"/>
  <c r="X453" i="8"/>
  <c r="U453" i="8"/>
  <c r="T453" i="8"/>
  <c r="S453" i="8"/>
  <c r="R453" i="8"/>
  <c r="Q453" i="8"/>
  <c r="P453" i="8"/>
  <c r="H453" i="8"/>
  <c r="CQ452" i="8"/>
  <c r="CP452" i="8"/>
  <c r="CO452" i="8"/>
  <c r="CN452" i="8"/>
  <c r="CM452" i="8"/>
  <c r="CL452" i="8"/>
  <c r="CI452" i="8"/>
  <c r="CH452" i="8"/>
  <c r="CG452" i="8"/>
  <c r="CF452" i="8"/>
  <c r="CE452" i="8"/>
  <c r="CD452" i="8"/>
  <c r="CA452" i="8"/>
  <c r="BZ452" i="8"/>
  <c r="BY452" i="8"/>
  <c r="BX452" i="8"/>
  <c r="BV452" i="8"/>
  <c r="BU452" i="8"/>
  <c r="BT452" i="8"/>
  <c r="BS452" i="8"/>
  <c r="BQ452" i="8"/>
  <c r="BP452" i="8"/>
  <c r="BO452" i="8"/>
  <c r="BN452" i="8"/>
  <c r="BL452" i="8"/>
  <c r="BK452" i="8"/>
  <c r="BJ452" i="8"/>
  <c r="BI452" i="8"/>
  <c r="BG452" i="8"/>
  <c r="BF452" i="8"/>
  <c r="BE452" i="8"/>
  <c r="BD452" i="8"/>
  <c r="BB452" i="8"/>
  <c r="BA452" i="8"/>
  <c r="AZ452" i="8"/>
  <c r="AY452" i="8"/>
  <c r="AV452" i="8"/>
  <c r="AU452" i="8"/>
  <c r="AT452" i="8"/>
  <c r="AS452" i="8"/>
  <c r="AR452" i="8"/>
  <c r="AQ452" i="8"/>
  <c r="AM452" i="8"/>
  <c r="AL452" i="8"/>
  <c r="AK452" i="8"/>
  <c r="AJ452" i="8"/>
  <c r="AI452" i="8"/>
  <c r="AH452" i="8"/>
  <c r="AC452" i="8"/>
  <c r="AB452" i="8"/>
  <c r="AA452" i="8"/>
  <c r="Z452" i="8"/>
  <c r="Y452" i="8"/>
  <c r="X452" i="8"/>
  <c r="U452" i="8"/>
  <c r="T452" i="8"/>
  <c r="S452" i="8"/>
  <c r="R452" i="8"/>
  <c r="Q452" i="8"/>
  <c r="P452" i="8"/>
  <c r="H452" i="8"/>
  <c r="CQ451" i="8"/>
  <c r="CP451" i="8"/>
  <c r="CO451" i="8"/>
  <c r="CN451" i="8"/>
  <c r="CM451" i="8"/>
  <c r="CL451" i="8"/>
  <c r="CI451" i="8"/>
  <c r="CH451" i="8"/>
  <c r="CG451" i="8"/>
  <c r="CF451" i="8"/>
  <c r="CE451" i="8"/>
  <c r="CD451" i="8"/>
  <c r="CA451" i="8"/>
  <c r="BZ451" i="8"/>
  <c r="BY451" i="8"/>
  <c r="BX451" i="8"/>
  <c r="BV451" i="8"/>
  <c r="BU451" i="8"/>
  <c r="BT451" i="8"/>
  <c r="BS451" i="8"/>
  <c r="BQ451" i="8"/>
  <c r="BP451" i="8"/>
  <c r="BO451" i="8"/>
  <c r="BN451" i="8"/>
  <c r="BL451" i="8"/>
  <c r="BK451" i="8"/>
  <c r="BJ451" i="8"/>
  <c r="BI451" i="8"/>
  <c r="BG451" i="8"/>
  <c r="BF451" i="8"/>
  <c r="BE451" i="8"/>
  <c r="BD451" i="8"/>
  <c r="BB451" i="8"/>
  <c r="BA451" i="8"/>
  <c r="AZ451" i="8"/>
  <c r="AY451" i="8"/>
  <c r="AV451" i="8"/>
  <c r="AU451" i="8"/>
  <c r="AT451" i="8"/>
  <c r="AS451" i="8"/>
  <c r="AR451" i="8"/>
  <c r="AQ451" i="8"/>
  <c r="AM451" i="8"/>
  <c r="AL451" i="8"/>
  <c r="AK451" i="8"/>
  <c r="AJ451" i="8"/>
  <c r="AI451" i="8"/>
  <c r="AH451" i="8"/>
  <c r="AC451" i="8"/>
  <c r="AB451" i="8"/>
  <c r="AA451" i="8"/>
  <c r="Z451" i="8"/>
  <c r="Y451" i="8"/>
  <c r="X451" i="8"/>
  <c r="U451" i="8"/>
  <c r="T451" i="8"/>
  <c r="S451" i="8"/>
  <c r="R451" i="8"/>
  <c r="Q451" i="8"/>
  <c r="P451" i="8"/>
  <c r="H451" i="8"/>
  <c r="CQ450" i="8"/>
  <c r="CP450" i="8"/>
  <c r="CO450" i="8"/>
  <c r="CN450" i="8"/>
  <c r="CM450" i="8"/>
  <c r="CL450" i="8"/>
  <c r="CI450" i="8"/>
  <c r="CH450" i="8"/>
  <c r="CG450" i="8"/>
  <c r="CF450" i="8"/>
  <c r="CE450" i="8"/>
  <c r="CD450" i="8"/>
  <c r="CA450" i="8"/>
  <c r="BZ450" i="8"/>
  <c r="BY450" i="8"/>
  <c r="BX450" i="8"/>
  <c r="BV450" i="8"/>
  <c r="BU450" i="8"/>
  <c r="BT450" i="8"/>
  <c r="BS450" i="8"/>
  <c r="BQ450" i="8"/>
  <c r="BP450" i="8"/>
  <c r="BO450" i="8"/>
  <c r="BN450" i="8"/>
  <c r="BL450" i="8"/>
  <c r="BK450" i="8"/>
  <c r="BJ450" i="8"/>
  <c r="BI450" i="8"/>
  <c r="BG450" i="8"/>
  <c r="BF450" i="8"/>
  <c r="BE450" i="8"/>
  <c r="BD450" i="8"/>
  <c r="BB450" i="8"/>
  <c r="BA450" i="8"/>
  <c r="AZ450" i="8"/>
  <c r="AY450" i="8"/>
  <c r="AV450" i="8"/>
  <c r="AU450" i="8"/>
  <c r="AT450" i="8"/>
  <c r="AS450" i="8"/>
  <c r="AR450" i="8"/>
  <c r="AQ450" i="8"/>
  <c r="AM450" i="8"/>
  <c r="AL450" i="8"/>
  <c r="AK450" i="8"/>
  <c r="AJ450" i="8"/>
  <c r="AI450" i="8"/>
  <c r="AH450" i="8"/>
  <c r="AC450" i="8"/>
  <c r="AB450" i="8"/>
  <c r="AA450" i="8"/>
  <c r="Z450" i="8"/>
  <c r="Y450" i="8"/>
  <c r="X450" i="8"/>
  <c r="U450" i="8"/>
  <c r="T450" i="8"/>
  <c r="S450" i="8"/>
  <c r="R450" i="8"/>
  <c r="Q450" i="8"/>
  <c r="P450" i="8"/>
  <c r="H450" i="8"/>
  <c r="CQ449" i="8"/>
  <c r="CP449" i="8"/>
  <c r="CO449" i="8"/>
  <c r="CN449" i="8"/>
  <c r="CM449" i="8"/>
  <c r="CL449" i="8"/>
  <c r="CI449" i="8"/>
  <c r="CH449" i="8"/>
  <c r="CG449" i="8"/>
  <c r="CF449" i="8"/>
  <c r="CE449" i="8"/>
  <c r="CD449" i="8"/>
  <c r="CA449" i="8"/>
  <c r="BZ449" i="8"/>
  <c r="BY449" i="8"/>
  <c r="BX449" i="8"/>
  <c r="BV449" i="8"/>
  <c r="BU449" i="8"/>
  <c r="BT449" i="8"/>
  <c r="BS449" i="8"/>
  <c r="BQ449" i="8"/>
  <c r="BP449" i="8"/>
  <c r="BO449" i="8"/>
  <c r="BN449" i="8"/>
  <c r="BL449" i="8"/>
  <c r="BK449" i="8"/>
  <c r="BJ449" i="8"/>
  <c r="BI449" i="8"/>
  <c r="BG449" i="8"/>
  <c r="BF449" i="8"/>
  <c r="BE449" i="8"/>
  <c r="BD449" i="8"/>
  <c r="BB449" i="8"/>
  <c r="BA449" i="8"/>
  <c r="AZ449" i="8"/>
  <c r="AY449" i="8"/>
  <c r="AV449" i="8"/>
  <c r="AU449" i="8"/>
  <c r="AT449" i="8"/>
  <c r="AS449" i="8"/>
  <c r="AR449" i="8"/>
  <c r="AQ449" i="8"/>
  <c r="AM449" i="8"/>
  <c r="AL449" i="8"/>
  <c r="AK449" i="8"/>
  <c r="AJ449" i="8"/>
  <c r="AI449" i="8"/>
  <c r="AH449" i="8"/>
  <c r="AC449" i="8"/>
  <c r="AB449" i="8"/>
  <c r="AA449" i="8"/>
  <c r="Z449" i="8"/>
  <c r="Y449" i="8"/>
  <c r="X449" i="8"/>
  <c r="U449" i="8"/>
  <c r="T449" i="8"/>
  <c r="S449" i="8"/>
  <c r="R449" i="8"/>
  <c r="Q449" i="8"/>
  <c r="P449" i="8"/>
  <c r="H449" i="8"/>
  <c r="CQ448" i="8"/>
  <c r="CP448" i="8"/>
  <c r="CO448" i="8"/>
  <c r="CN448" i="8"/>
  <c r="CM448" i="8"/>
  <c r="CL448" i="8"/>
  <c r="CI448" i="8"/>
  <c r="CH448" i="8"/>
  <c r="CG448" i="8"/>
  <c r="CF448" i="8"/>
  <c r="CE448" i="8"/>
  <c r="CD448" i="8"/>
  <c r="CA448" i="8"/>
  <c r="BZ448" i="8"/>
  <c r="BY448" i="8"/>
  <c r="BX448" i="8"/>
  <c r="BV448" i="8"/>
  <c r="BU448" i="8"/>
  <c r="BT448" i="8"/>
  <c r="BS448" i="8"/>
  <c r="BQ448" i="8"/>
  <c r="BP448" i="8"/>
  <c r="BO448" i="8"/>
  <c r="BN448" i="8"/>
  <c r="BL448" i="8"/>
  <c r="BK448" i="8"/>
  <c r="BJ448" i="8"/>
  <c r="BI448" i="8"/>
  <c r="BG448" i="8"/>
  <c r="BF448" i="8"/>
  <c r="BE448" i="8"/>
  <c r="BD448" i="8"/>
  <c r="BB448" i="8"/>
  <c r="BA448" i="8"/>
  <c r="AZ448" i="8"/>
  <c r="AY448" i="8"/>
  <c r="AV448" i="8"/>
  <c r="AU448" i="8"/>
  <c r="AT448" i="8"/>
  <c r="AS448" i="8"/>
  <c r="AR448" i="8"/>
  <c r="AQ448" i="8"/>
  <c r="AM448" i="8"/>
  <c r="AL448" i="8"/>
  <c r="AK448" i="8"/>
  <c r="AJ448" i="8"/>
  <c r="AI448" i="8"/>
  <c r="AH448" i="8"/>
  <c r="AC448" i="8"/>
  <c r="AB448" i="8"/>
  <c r="AA448" i="8"/>
  <c r="Z448" i="8"/>
  <c r="Y448" i="8"/>
  <c r="X448" i="8"/>
  <c r="U448" i="8"/>
  <c r="T448" i="8"/>
  <c r="S448" i="8"/>
  <c r="R448" i="8"/>
  <c r="Q448" i="8"/>
  <c r="P448" i="8"/>
  <c r="H448" i="8"/>
  <c r="CQ447" i="8"/>
  <c r="CP447" i="8"/>
  <c r="CO447" i="8"/>
  <c r="CN447" i="8"/>
  <c r="CM447" i="8"/>
  <c r="CL447" i="8"/>
  <c r="CI447" i="8"/>
  <c r="CH447" i="8"/>
  <c r="CG447" i="8"/>
  <c r="CF447" i="8"/>
  <c r="CE447" i="8"/>
  <c r="CD447" i="8"/>
  <c r="CA447" i="8"/>
  <c r="BZ447" i="8"/>
  <c r="BY447" i="8"/>
  <c r="BX447" i="8"/>
  <c r="BV447" i="8"/>
  <c r="BU447" i="8"/>
  <c r="BT447" i="8"/>
  <c r="BS447" i="8"/>
  <c r="BQ447" i="8"/>
  <c r="BP447" i="8"/>
  <c r="BO447" i="8"/>
  <c r="BN447" i="8"/>
  <c r="BL447" i="8"/>
  <c r="BK447" i="8"/>
  <c r="BJ447" i="8"/>
  <c r="BI447" i="8"/>
  <c r="BG447" i="8"/>
  <c r="BF447" i="8"/>
  <c r="BE447" i="8"/>
  <c r="BD447" i="8"/>
  <c r="BB447" i="8"/>
  <c r="BA447" i="8"/>
  <c r="AZ447" i="8"/>
  <c r="AY447" i="8"/>
  <c r="AV447" i="8"/>
  <c r="AU447" i="8"/>
  <c r="AT447" i="8"/>
  <c r="AS447" i="8"/>
  <c r="AR447" i="8"/>
  <c r="AQ447" i="8"/>
  <c r="AM447" i="8"/>
  <c r="AL447" i="8"/>
  <c r="AK447" i="8"/>
  <c r="AJ447" i="8"/>
  <c r="AI447" i="8"/>
  <c r="AH447" i="8"/>
  <c r="AC447" i="8"/>
  <c r="AB447" i="8"/>
  <c r="AA447" i="8"/>
  <c r="Z447" i="8"/>
  <c r="Y447" i="8"/>
  <c r="X447" i="8"/>
  <c r="U447" i="8"/>
  <c r="T447" i="8"/>
  <c r="S447" i="8"/>
  <c r="R447" i="8"/>
  <c r="Q447" i="8"/>
  <c r="P447" i="8"/>
  <c r="H447" i="8"/>
  <c r="CQ446" i="8"/>
  <c r="CP446" i="8"/>
  <c r="CO446" i="8"/>
  <c r="CN446" i="8"/>
  <c r="CM446" i="8"/>
  <c r="CL446" i="8"/>
  <c r="CI446" i="8"/>
  <c r="CH446" i="8"/>
  <c r="CG446" i="8"/>
  <c r="CF446" i="8"/>
  <c r="CE446" i="8"/>
  <c r="CD446" i="8"/>
  <c r="CA446" i="8"/>
  <c r="BZ446" i="8"/>
  <c r="BY446" i="8"/>
  <c r="BX446" i="8"/>
  <c r="BV446" i="8"/>
  <c r="BU446" i="8"/>
  <c r="BT446" i="8"/>
  <c r="BS446" i="8"/>
  <c r="BQ446" i="8"/>
  <c r="BP446" i="8"/>
  <c r="BO446" i="8"/>
  <c r="BN446" i="8"/>
  <c r="BL446" i="8"/>
  <c r="BK446" i="8"/>
  <c r="BJ446" i="8"/>
  <c r="BI446" i="8"/>
  <c r="BG446" i="8"/>
  <c r="BF446" i="8"/>
  <c r="BE446" i="8"/>
  <c r="BD446" i="8"/>
  <c r="BB446" i="8"/>
  <c r="BA446" i="8"/>
  <c r="AZ446" i="8"/>
  <c r="AY446" i="8"/>
  <c r="AV446" i="8"/>
  <c r="AU446" i="8"/>
  <c r="AT446" i="8"/>
  <c r="AS446" i="8"/>
  <c r="AR446" i="8"/>
  <c r="AQ446" i="8"/>
  <c r="AM446" i="8"/>
  <c r="AL446" i="8"/>
  <c r="AK446" i="8"/>
  <c r="AJ446" i="8"/>
  <c r="AI446" i="8"/>
  <c r="AH446" i="8"/>
  <c r="AC446" i="8"/>
  <c r="AB446" i="8"/>
  <c r="AA446" i="8"/>
  <c r="Z446" i="8"/>
  <c r="Y446" i="8"/>
  <c r="X446" i="8"/>
  <c r="U446" i="8"/>
  <c r="T446" i="8"/>
  <c r="S446" i="8"/>
  <c r="R446" i="8"/>
  <c r="Q446" i="8"/>
  <c r="P446" i="8"/>
  <c r="H446" i="8"/>
  <c r="CQ445" i="8"/>
  <c r="CP445" i="8"/>
  <c r="CO445" i="8"/>
  <c r="CN445" i="8"/>
  <c r="CM445" i="8"/>
  <c r="CL445" i="8"/>
  <c r="CI445" i="8"/>
  <c r="CH445" i="8"/>
  <c r="CG445" i="8"/>
  <c r="CF445" i="8"/>
  <c r="CE445" i="8"/>
  <c r="CD445" i="8"/>
  <c r="CA445" i="8"/>
  <c r="BZ445" i="8"/>
  <c r="BY445" i="8"/>
  <c r="BX445" i="8"/>
  <c r="BV445" i="8"/>
  <c r="BU445" i="8"/>
  <c r="BT445" i="8"/>
  <c r="BS445" i="8"/>
  <c r="BQ445" i="8"/>
  <c r="BP445" i="8"/>
  <c r="BO445" i="8"/>
  <c r="BN445" i="8"/>
  <c r="BL445" i="8"/>
  <c r="BK445" i="8"/>
  <c r="BJ445" i="8"/>
  <c r="BI445" i="8"/>
  <c r="BG445" i="8"/>
  <c r="BF445" i="8"/>
  <c r="BE445" i="8"/>
  <c r="BD445" i="8"/>
  <c r="BB445" i="8"/>
  <c r="BA445" i="8"/>
  <c r="AZ445" i="8"/>
  <c r="AY445" i="8"/>
  <c r="AV445" i="8"/>
  <c r="AU445" i="8"/>
  <c r="AT445" i="8"/>
  <c r="AS445" i="8"/>
  <c r="AR445" i="8"/>
  <c r="AQ445" i="8"/>
  <c r="AM445" i="8"/>
  <c r="AL445" i="8"/>
  <c r="AK445" i="8"/>
  <c r="AJ445" i="8"/>
  <c r="AI445" i="8"/>
  <c r="AH445" i="8"/>
  <c r="AC445" i="8"/>
  <c r="AB445" i="8"/>
  <c r="AA445" i="8"/>
  <c r="Z445" i="8"/>
  <c r="Y445" i="8"/>
  <c r="X445" i="8"/>
  <c r="U445" i="8"/>
  <c r="T445" i="8"/>
  <c r="S445" i="8"/>
  <c r="R445" i="8"/>
  <c r="Q445" i="8"/>
  <c r="P445" i="8"/>
  <c r="H445" i="8"/>
  <c r="CQ444" i="8"/>
  <c r="CP444" i="8"/>
  <c r="CO444" i="8"/>
  <c r="CN444" i="8"/>
  <c r="CM444" i="8"/>
  <c r="CL444" i="8"/>
  <c r="CI444" i="8"/>
  <c r="CH444" i="8"/>
  <c r="CG444" i="8"/>
  <c r="CF444" i="8"/>
  <c r="CE444" i="8"/>
  <c r="CD444" i="8"/>
  <c r="CA444" i="8"/>
  <c r="BZ444" i="8"/>
  <c r="BY444" i="8"/>
  <c r="BX444" i="8"/>
  <c r="BV444" i="8"/>
  <c r="BU444" i="8"/>
  <c r="BT444" i="8"/>
  <c r="BS444" i="8"/>
  <c r="BQ444" i="8"/>
  <c r="BP444" i="8"/>
  <c r="BO444" i="8"/>
  <c r="BN444" i="8"/>
  <c r="BL444" i="8"/>
  <c r="BK444" i="8"/>
  <c r="BJ444" i="8"/>
  <c r="BI444" i="8"/>
  <c r="BG444" i="8"/>
  <c r="BF444" i="8"/>
  <c r="BE444" i="8"/>
  <c r="BD444" i="8"/>
  <c r="BB444" i="8"/>
  <c r="BA444" i="8"/>
  <c r="AZ444" i="8"/>
  <c r="AY444" i="8"/>
  <c r="AV444" i="8"/>
  <c r="AU444" i="8"/>
  <c r="AT444" i="8"/>
  <c r="AS444" i="8"/>
  <c r="AR444" i="8"/>
  <c r="AQ444" i="8"/>
  <c r="AM444" i="8"/>
  <c r="AL444" i="8"/>
  <c r="AK444" i="8"/>
  <c r="AJ444" i="8"/>
  <c r="AI444" i="8"/>
  <c r="AH444" i="8"/>
  <c r="AC444" i="8"/>
  <c r="AB444" i="8"/>
  <c r="AA444" i="8"/>
  <c r="Z444" i="8"/>
  <c r="Y444" i="8"/>
  <c r="X444" i="8"/>
  <c r="U444" i="8"/>
  <c r="T444" i="8"/>
  <c r="S444" i="8"/>
  <c r="R444" i="8"/>
  <c r="Q444" i="8"/>
  <c r="P444" i="8"/>
  <c r="H444" i="8"/>
  <c r="CQ443" i="8"/>
  <c r="CP443" i="8"/>
  <c r="CO443" i="8"/>
  <c r="CN443" i="8"/>
  <c r="CM443" i="8"/>
  <c r="CL443" i="8"/>
  <c r="CI443" i="8"/>
  <c r="CH443" i="8"/>
  <c r="CG443" i="8"/>
  <c r="CF443" i="8"/>
  <c r="CE443" i="8"/>
  <c r="CD443" i="8"/>
  <c r="CA443" i="8"/>
  <c r="BZ443" i="8"/>
  <c r="BY443" i="8"/>
  <c r="BX443" i="8"/>
  <c r="BV443" i="8"/>
  <c r="BU443" i="8"/>
  <c r="BT443" i="8"/>
  <c r="BS443" i="8"/>
  <c r="BQ443" i="8"/>
  <c r="BP443" i="8"/>
  <c r="BO443" i="8"/>
  <c r="BN443" i="8"/>
  <c r="BL443" i="8"/>
  <c r="BK443" i="8"/>
  <c r="BJ443" i="8"/>
  <c r="BI443" i="8"/>
  <c r="BG443" i="8"/>
  <c r="BF443" i="8"/>
  <c r="BE443" i="8"/>
  <c r="BD443" i="8"/>
  <c r="BB443" i="8"/>
  <c r="BA443" i="8"/>
  <c r="AZ443" i="8"/>
  <c r="AY443" i="8"/>
  <c r="AV443" i="8"/>
  <c r="AU443" i="8"/>
  <c r="AT443" i="8"/>
  <c r="AS443" i="8"/>
  <c r="AR443" i="8"/>
  <c r="AQ443" i="8"/>
  <c r="AM443" i="8"/>
  <c r="AL443" i="8"/>
  <c r="AK443" i="8"/>
  <c r="AJ443" i="8"/>
  <c r="AI443" i="8"/>
  <c r="AH443" i="8"/>
  <c r="AC443" i="8"/>
  <c r="AB443" i="8"/>
  <c r="AA443" i="8"/>
  <c r="Z443" i="8"/>
  <c r="Y443" i="8"/>
  <c r="X443" i="8"/>
  <c r="U443" i="8"/>
  <c r="T443" i="8"/>
  <c r="S443" i="8"/>
  <c r="R443" i="8"/>
  <c r="Q443" i="8"/>
  <c r="P443" i="8"/>
  <c r="H443" i="8"/>
  <c r="CQ442" i="8"/>
  <c r="CP442" i="8"/>
  <c r="CO442" i="8"/>
  <c r="CN442" i="8"/>
  <c r="CM442" i="8"/>
  <c r="CL442" i="8"/>
  <c r="CI442" i="8"/>
  <c r="CH442" i="8"/>
  <c r="CG442" i="8"/>
  <c r="CF442" i="8"/>
  <c r="CE442" i="8"/>
  <c r="CD442" i="8"/>
  <c r="CA442" i="8"/>
  <c r="BZ442" i="8"/>
  <c r="BY442" i="8"/>
  <c r="BX442" i="8"/>
  <c r="BV442" i="8"/>
  <c r="BU442" i="8"/>
  <c r="BT442" i="8"/>
  <c r="BS442" i="8"/>
  <c r="BQ442" i="8"/>
  <c r="BP442" i="8"/>
  <c r="BO442" i="8"/>
  <c r="BN442" i="8"/>
  <c r="BL442" i="8"/>
  <c r="BK442" i="8"/>
  <c r="BJ442" i="8"/>
  <c r="BI442" i="8"/>
  <c r="BG442" i="8"/>
  <c r="BF442" i="8"/>
  <c r="BE442" i="8"/>
  <c r="BD442" i="8"/>
  <c r="BB442" i="8"/>
  <c r="BA442" i="8"/>
  <c r="AZ442" i="8"/>
  <c r="AY442" i="8"/>
  <c r="AV442" i="8"/>
  <c r="AU442" i="8"/>
  <c r="AT442" i="8"/>
  <c r="AS442" i="8"/>
  <c r="AR442" i="8"/>
  <c r="AQ442" i="8"/>
  <c r="AM442" i="8"/>
  <c r="AL442" i="8"/>
  <c r="AK442" i="8"/>
  <c r="AJ442" i="8"/>
  <c r="AI442" i="8"/>
  <c r="AH442" i="8"/>
  <c r="AC442" i="8"/>
  <c r="AB442" i="8"/>
  <c r="AA442" i="8"/>
  <c r="Z442" i="8"/>
  <c r="Y442" i="8"/>
  <c r="X442" i="8"/>
  <c r="U442" i="8"/>
  <c r="T442" i="8"/>
  <c r="S442" i="8"/>
  <c r="R442" i="8"/>
  <c r="Q442" i="8"/>
  <c r="P442" i="8"/>
  <c r="H442" i="8"/>
  <c r="CQ441" i="8"/>
  <c r="CP441" i="8"/>
  <c r="CO441" i="8"/>
  <c r="CN441" i="8"/>
  <c r="CM441" i="8"/>
  <c r="CL441" i="8"/>
  <c r="CI441" i="8"/>
  <c r="CH441" i="8"/>
  <c r="CG441" i="8"/>
  <c r="CF441" i="8"/>
  <c r="CE441" i="8"/>
  <c r="CD441" i="8"/>
  <c r="CA441" i="8"/>
  <c r="BZ441" i="8"/>
  <c r="BY441" i="8"/>
  <c r="BX441" i="8"/>
  <c r="BV441" i="8"/>
  <c r="BU441" i="8"/>
  <c r="BT441" i="8"/>
  <c r="BS441" i="8"/>
  <c r="BQ441" i="8"/>
  <c r="BP441" i="8"/>
  <c r="BO441" i="8"/>
  <c r="BN441" i="8"/>
  <c r="BL441" i="8"/>
  <c r="BK441" i="8"/>
  <c r="BJ441" i="8"/>
  <c r="BI441" i="8"/>
  <c r="BG441" i="8"/>
  <c r="BF441" i="8"/>
  <c r="BE441" i="8"/>
  <c r="BD441" i="8"/>
  <c r="BB441" i="8"/>
  <c r="BA441" i="8"/>
  <c r="AZ441" i="8"/>
  <c r="AY441" i="8"/>
  <c r="AV441" i="8"/>
  <c r="AU441" i="8"/>
  <c r="AT441" i="8"/>
  <c r="AS441" i="8"/>
  <c r="AR441" i="8"/>
  <c r="AQ441" i="8"/>
  <c r="AM441" i="8"/>
  <c r="AL441" i="8"/>
  <c r="AK441" i="8"/>
  <c r="AJ441" i="8"/>
  <c r="AI441" i="8"/>
  <c r="AH441" i="8"/>
  <c r="AC441" i="8"/>
  <c r="AB441" i="8"/>
  <c r="AA441" i="8"/>
  <c r="Z441" i="8"/>
  <c r="Y441" i="8"/>
  <c r="X441" i="8"/>
  <c r="U441" i="8"/>
  <c r="T441" i="8"/>
  <c r="S441" i="8"/>
  <c r="R441" i="8"/>
  <c r="Q441" i="8"/>
  <c r="P441" i="8"/>
  <c r="H441" i="8"/>
  <c r="CQ440" i="8"/>
  <c r="CP440" i="8"/>
  <c r="CO440" i="8"/>
  <c r="CN440" i="8"/>
  <c r="CM440" i="8"/>
  <c r="CL440" i="8"/>
  <c r="CI440" i="8"/>
  <c r="CH440" i="8"/>
  <c r="CG440" i="8"/>
  <c r="CF440" i="8"/>
  <c r="CE440" i="8"/>
  <c r="CD440" i="8"/>
  <c r="CA440" i="8"/>
  <c r="BZ440" i="8"/>
  <c r="BY440" i="8"/>
  <c r="BX440" i="8"/>
  <c r="BV440" i="8"/>
  <c r="BU440" i="8"/>
  <c r="BT440" i="8"/>
  <c r="BS440" i="8"/>
  <c r="BQ440" i="8"/>
  <c r="BP440" i="8"/>
  <c r="BO440" i="8"/>
  <c r="BN440" i="8"/>
  <c r="BL440" i="8"/>
  <c r="BK440" i="8"/>
  <c r="BJ440" i="8"/>
  <c r="BI440" i="8"/>
  <c r="BG440" i="8"/>
  <c r="BF440" i="8"/>
  <c r="BE440" i="8"/>
  <c r="BD440" i="8"/>
  <c r="BB440" i="8"/>
  <c r="BA440" i="8"/>
  <c r="AZ440" i="8"/>
  <c r="AY440" i="8"/>
  <c r="AV440" i="8"/>
  <c r="AU440" i="8"/>
  <c r="AT440" i="8"/>
  <c r="AS440" i="8"/>
  <c r="AR440" i="8"/>
  <c r="AQ440" i="8"/>
  <c r="AM440" i="8"/>
  <c r="AL440" i="8"/>
  <c r="AK440" i="8"/>
  <c r="AJ440" i="8"/>
  <c r="AI440" i="8"/>
  <c r="AH440" i="8"/>
  <c r="AC440" i="8"/>
  <c r="AB440" i="8"/>
  <c r="AA440" i="8"/>
  <c r="Z440" i="8"/>
  <c r="Y440" i="8"/>
  <c r="X440" i="8"/>
  <c r="U440" i="8"/>
  <c r="T440" i="8"/>
  <c r="S440" i="8"/>
  <c r="R440" i="8"/>
  <c r="Q440" i="8"/>
  <c r="P440" i="8"/>
  <c r="H440" i="8"/>
  <c r="CQ439" i="8"/>
  <c r="CP439" i="8"/>
  <c r="CO439" i="8"/>
  <c r="CN439" i="8"/>
  <c r="CM439" i="8"/>
  <c r="CL439" i="8"/>
  <c r="CI439" i="8"/>
  <c r="CH439" i="8"/>
  <c r="CG439" i="8"/>
  <c r="CF439" i="8"/>
  <c r="CE439" i="8"/>
  <c r="CD439" i="8"/>
  <c r="CA439" i="8"/>
  <c r="BZ439" i="8"/>
  <c r="BY439" i="8"/>
  <c r="BX439" i="8"/>
  <c r="BV439" i="8"/>
  <c r="BU439" i="8"/>
  <c r="BT439" i="8"/>
  <c r="BS439" i="8"/>
  <c r="BQ439" i="8"/>
  <c r="BP439" i="8"/>
  <c r="BO439" i="8"/>
  <c r="BN439" i="8"/>
  <c r="BL439" i="8"/>
  <c r="BK439" i="8"/>
  <c r="BJ439" i="8"/>
  <c r="BI439" i="8"/>
  <c r="BG439" i="8"/>
  <c r="BF439" i="8"/>
  <c r="BE439" i="8"/>
  <c r="BD439" i="8"/>
  <c r="BB439" i="8"/>
  <c r="BA439" i="8"/>
  <c r="AZ439" i="8"/>
  <c r="AY439" i="8"/>
  <c r="AV439" i="8"/>
  <c r="AU439" i="8"/>
  <c r="AT439" i="8"/>
  <c r="AS439" i="8"/>
  <c r="AR439" i="8"/>
  <c r="AQ439" i="8"/>
  <c r="AM439" i="8"/>
  <c r="AL439" i="8"/>
  <c r="AK439" i="8"/>
  <c r="AJ439" i="8"/>
  <c r="AI439" i="8"/>
  <c r="AH439" i="8"/>
  <c r="AC439" i="8"/>
  <c r="AB439" i="8"/>
  <c r="AA439" i="8"/>
  <c r="Z439" i="8"/>
  <c r="Y439" i="8"/>
  <c r="X439" i="8"/>
  <c r="U439" i="8"/>
  <c r="T439" i="8"/>
  <c r="S439" i="8"/>
  <c r="R439" i="8"/>
  <c r="Q439" i="8"/>
  <c r="P439" i="8"/>
  <c r="H439" i="8"/>
  <c r="CQ438" i="8"/>
  <c r="CP438" i="8"/>
  <c r="CO438" i="8"/>
  <c r="CN438" i="8"/>
  <c r="CM438" i="8"/>
  <c r="CL438" i="8"/>
  <c r="CI438" i="8"/>
  <c r="CH438" i="8"/>
  <c r="CG438" i="8"/>
  <c r="CF438" i="8"/>
  <c r="CE438" i="8"/>
  <c r="CD438" i="8"/>
  <c r="CA438" i="8"/>
  <c r="BZ438" i="8"/>
  <c r="BY438" i="8"/>
  <c r="BX438" i="8"/>
  <c r="BV438" i="8"/>
  <c r="BU438" i="8"/>
  <c r="BT438" i="8"/>
  <c r="BS438" i="8"/>
  <c r="BQ438" i="8"/>
  <c r="BP438" i="8"/>
  <c r="BO438" i="8"/>
  <c r="BN438" i="8"/>
  <c r="BL438" i="8"/>
  <c r="BK438" i="8"/>
  <c r="BJ438" i="8"/>
  <c r="BI438" i="8"/>
  <c r="BG438" i="8"/>
  <c r="BF438" i="8"/>
  <c r="BE438" i="8"/>
  <c r="BD438" i="8"/>
  <c r="BB438" i="8"/>
  <c r="BA438" i="8"/>
  <c r="AZ438" i="8"/>
  <c r="AY438" i="8"/>
  <c r="AV438" i="8"/>
  <c r="AU438" i="8"/>
  <c r="AT438" i="8"/>
  <c r="AS438" i="8"/>
  <c r="AR438" i="8"/>
  <c r="AQ438" i="8"/>
  <c r="AM438" i="8"/>
  <c r="AL438" i="8"/>
  <c r="AK438" i="8"/>
  <c r="AJ438" i="8"/>
  <c r="AI438" i="8"/>
  <c r="AH438" i="8"/>
  <c r="AC438" i="8"/>
  <c r="AB438" i="8"/>
  <c r="AA438" i="8"/>
  <c r="Z438" i="8"/>
  <c r="Y438" i="8"/>
  <c r="X438" i="8"/>
  <c r="U438" i="8"/>
  <c r="T438" i="8"/>
  <c r="S438" i="8"/>
  <c r="R438" i="8"/>
  <c r="Q438" i="8"/>
  <c r="P438" i="8"/>
  <c r="H438" i="8"/>
  <c r="CQ437" i="8"/>
  <c r="CP437" i="8"/>
  <c r="CO437" i="8"/>
  <c r="CN437" i="8"/>
  <c r="CM437" i="8"/>
  <c r="CL437" i="8"/>
  <c r="CI437" i="8"/>
  <c r="CH437" i="8"/>
  <c r="CG437" i="8"/>
  <c r="CF437" i="8"/>
  <c r="CE437" i="8"/>
  <c r="CD437" i="8"/>
  <c r="CA437" i="8"/>
  <c r="BZ437" i="8"/>
  <c r="BY437" i="8"/>
  <c r="BX437" i="8"/>
  <c r="BV437" i="8"/>
  <c r="BU437" i="8"/>
  <c r="BT437" i="8"/>
  <c r="BS437" i="8"/>
  <c r="BQ437" i="8"/>
  <c r="BP437" i="8"/>
  <c r="BO437" i="8"/>
  <c r="BN437" i="8"/>
  <c r="BL437" i="8"/>
  <c r="BK437" i="8"/>
  <c r="BJ437" i="8"/>
  <c r="BI437" i="8"/>
  <c r="BG437" i="8"/>
  <c r="BF437" i="8"/>
  <c r="BE437" i="8"/>
  <c r="BD437" i="8"/>
  <c r="BB437" i="8"/>
  <c r="BA437" i="8"/>
  <c r="AZ437" i="8"/>
  <c r="AY437" i="8"/>
  <c r="AV437" i="8"/>
  <c r="AU437" i="8"/>
  <c r="AT437" i="8"/>
  <c r="AS437" i="8"/>
  <c r="AR437" i="8"/>
  <c r="AQ437" i="8"/>
  <c r="AM437" i="8"/>
  <c r="AL437" i="8"/>
  <c r="AK437" i="8"/>
  <c r="AJ437" i="8"/>
  <c r="AI437" i="8"/>
  <c r="AH437" i="8"/>
  <c r="AC437" i="8"/>
  <c r="AB437" i="8"/>
  <c r="AA437" i="8"/>
  <c r="Z437" i="8"/>
  <c r="Y437" i="8"/>
  <c r="X437" i="8"/>
  <c r="U437" i="8"/>
  <c r="T437" i="8"/>
  <c r="S437" i="8"/>
  <c r="R437" i="8"/>
  <c r="Q437" i="8"/>
  <c r="P437" i="8"/>
  <c r="H437" i="8"/>
  <c r="CQ436" i="8"/>
  <c r="CP436" i="8"/>
  <c r="CO436" i="8"/>
  <c r="CN436" i="8"/>
  <c r="CM436" i="8"/>
  <c r="CL436" i="8"/>
  <c r="CI436" i="8"/>
  <c r="CH436" i="8"/>
  <c r="CG436" i="8"/>
  <c r="CF436" i="8"/>
  <c r="CE436" i="8"/>
  <c r="CD436" i="8"/>
  <c r="CA436" i="8"/>
  <c r="BZ436" i="8"/>
  <c r="BY436" i="8"/>
  <c r="BX436" i="8"/>
  <c r="BV436" i="8"/>
  <c r="BU436" i="8"/>
  <c r="BT436" i="8"/>
  <c r="BS436" i="8"/>
  <c r="BQ436" i="8"/>
  <c r="BP436" i="8"/>
  <c r="BO436" i="8"/>
  <c r="BN436" i="8"/>
  <c r="BL436" i="8"/>
  <c r="BK436" i="8"/>
  <c r="BJ436" i="8"/>
  <c r="BI436" i="8"/>
  <c r="BG436" i="8"/>
  <c r="BF436" i="8"/>
  <c r="BE436" i="8"/>
  <c r="BD436" i="8"/>
  <c r="BB436" i="8"/>
  <c r="BA436" i="8"/>
  <c r="AZ436" i="8"/>
  <c r="AY436" i="8"/>
  <c r="AV436" i="8"/>
  <c r="AU436" i="8"/>
  <c r="AT436" i="8"/>
  <c r="AS436" i="8"/>
  <c r="AR436" i="8"/>
  <c r="AQ436" i="8"/>
  <c r="AM436" i="8"/>
  <c r="AL436" i="8"/>
  <c r="AK436" i="8"/>
  <c r="AJ436" i="8"/>
  <c r="AI436" i="8"/>
  <c r="AH436" i="8"/>
  <c r="AC436" i="8"/>
  <c r="AB436" i="8"/>
  <c r="AA436" i="8"/>
  <c r="Z436" i="8"/>
  <c r="Y436" i="8"/>
  <c r="X436" i="8"/>
  <c r="U436" i="8"/>
  <c r="T436" i="8"/>
  <c r="S436" i="8"/>
  <c r="R436" i="8"/>
  <c r="Q436" i="8"/>
  <c r="P436" i="8"/>
  <c r="H436" i="8"/>
  <c r="CQ435" i="8"/>
  <c r="CP435" i="8"/>
  <c r="CO435" i="8"/>
  <c r="CN435" i="8"/>
  <c r="CM435" i="8"/>
  <c r="CL435" i="8"/>
  <c r="CI435" i="8"/>
  <c r="CH435" i="8"/>
  <c r="CG435" i="8"/>
  <c r="CF435" i="8"/>
  <c r="CE435" i="8"/>
  <c r="CD435" i="8"/>
  <c r="CA435" i="8"/>
  <c r="BZ435" i="8"/>
  <c r="BY435" i="8"/>
  <c r="BX435" i="8"/>
  <c r="BV435" i="8"/>
  <c r="BU435" i="8"/>
  <c r="BT435" i="8"/>
  <c r="BS435" i="8"/>
  <c r="BQ435" i="8"/>
  <c r="BP435" i="8"/>
  <c r="BO435" i="8"/>
  <c r="BN435" i="8"/>
  <c r="BL435" i="8"/>
  <c r="BK435" i="8"/>
  <c r="BJ435" i="8"/>
  <c r="BI435" i="8"/>
  <c r="BG435" i="8"/>
  <c r="BF435" i="8"/>
  <c r="BE435" i="8"/>
  <c r="BD435" i="8"/>
  <c r="BB435" i="8"/>
  <c r="BA435" i="8"/>
  <c r="AZ435" i="8"/>
  <c r="AY435" i="8"/>
  <c r="AV435" i="8"/>
  <c r="AU435" i="8"/>
  <c r="AT435" i="8"/>
  <c r="AS435" i="8"/>
  <c r="AR435" i="8"/>
  <c r="AQ435" i="8"/>
  <c r="AM435" i="8"/>
  <c r="AL435" i="8"/>
  <c r="AK435" i="8"/>
  <c r="AJ435" i="8"/>
  <c r="AI435" i="8"/>
  <c r="AH435" i="8"/>
  <c r="AC435" i="8"/>
  <c r="AB435" i="8"/>
  <c r="AA435" i="8"/>
  <c r="Z435" i="8"/>
  <c r="Y435" i="8"/>
  <c r="X435" i="8"/>
  <c r="U435" i="8"/>
  <c r="T435" i="8"/>
  <c r="S435" i="8"/>
  <c r="R435" i="8"/>
  <c r="Q435" i="8"/>
  <c r="P435" i="8"/>
  <c r="H435" i="8"/>
  <c r="CQ434" i="8"/>
  <c r="CP434" i="8"/>
  <c r="CO434" i="8"/>
  <c r="CN434" i="8"/>
  <c r="CM434" i="8"/>
  <c r="CL434" i="8"/>
  <c r="CI434" i="8"/>
  <c r="CH434" i="8"/>
  <c r="CG434" i="8"/>
  <c r="CF434" i="8"/>
  <c r="CE434" i="8"/>
  <c r="CD434" i="8"/>
  <c r="CA434" i="8"/>
  <c r="BZ434" i="8"/>
  <c r="BY434" i="8"/>
  <c r="BX434" i="8"/>
  <c r="BV434" i="8"/>
  <c r="BU434" i="8"/>
  <c r="BT434" i="8"/>
  <c r="BS434" i="8"/>
  <c r="BQ434" i="8"/>
  <c r="BP434" i="8"/>
  <c r="BO434" i="8"/>
  <c r="BN434" i="8"/>
  <c r="BL434" i="8"/>
  <c r="BK434" i="8"/>
  <c r="BJ434" i="8"/>
  <c r="BI434" i="8"/>
  <c r="BG434" i="8"/>
  <c r="BF434" i="8"/>
  <c r="BE434" i="8"/>
  <c r="BD434" i="8"/>
  <c r="BB434" i="8"/>
  <c r="BA434" i="8"/>
  <c r="AZ434" i="8"/>
  <c r="AY434" i="8"/>
  <c r="AV434" i="8"/>
  <c r="AU434" i="8"/>
  <c r="AT434" i="8"/>
  <c r="AS434" i="8"/>
  <c r="AR434" i="8"/>
  <c r="AQ434" i="8"/>
  <c r="AM434" i="8"/>
  <c r="AL434" i="8"/>
  <c r="AK434" i="8"/>
  <c r="AJ434" i="8"/>
  <c r="AI434" i="8"/>
  <c r="AH434" i="8"/>
  <c r="AC434" i="8"/>
  <c r="AB434" i="8"/>
  <c r="AA434" i="8"/>
  <c r="Z434" i="8"/>
  <c r="Y434" i="8"/>
  <c r="X434" i="8"/>
  <c r="U434" i="8"/>
  <c r="T434" i="8"/>
  <c r="S434" i="8"/>
  <c r="R434" i="8"/>
  <c r="Q434" i="8"/>
  <c r="P434" i="8"/>
  <c r="H434" i="8"/>
  <c r="CQ433" i="8"/>
  <c r="CP433" i="8"/>
  <c r="CO433" i="8"/>
  <c r="CN433" i="8"/>
  <c r="CM433" i="8"/>
  <c r="CL433" i="8"/>
  <c r="CI433" i="8"/>
  <c r="CH433" i="8"/>
  <c r="CG433" i="8"/>
  <c r="CF433" i="8"/>
  <c r="CE433" i="8"/>
  <c r="CD433" i="8"/>
  <c r="CA433" i="8"/>
  <c r="BZ433" i="8"/>
  <c r="BY433" i="8"/>
  <c r="BX433" i="8"/>
  <c r="BV433" i="8"/>
  <c r="BU433" i="8"/>
  <c r="BT433" i="8"/>
  <c r="BS433" i="8"/>
  <c r="BQ433" i="8"/>
  <c r="BP433" i="8"/>
  <c r="BO433" i="8"/>
  <c r="BN433" i="8"/>
  <c r="BL433" i="8"/>
  <c r="BK433" i="8"/>
  <c r="BJ433" i="8"/>
  <c r="BI433" i="8"/>
  <c r="BG433" i="8"/>
  <c r="BF433" i="8"/>
  <c r="BE433" i="8"/>
  <c r="BD433" i="8"/>
  <c r="BB433" i="8"/>
  <c r="BA433" i="8"/>
  <c r="AZ433" i="8"/>
  <c r="AY433" i="8"/>
  <c r="AV433" i="8"/>
  <c r="AU433" i="8"/>
  <c r="AT433" i="8"/>
  <c r="AS433" i="8"/>
  <c r="AR433" i="8"/>
  <c r="AQ433" i="8"/>
  <c r="AM433" i="8"/>
  <c r="AL433" i="8"/>
  <c r="AK433" i="8"/>
  <c r="AJ433" i="8"/>
  <c r="AI433" i="8"/>
  <c r="AH433" i="8"/>
  <c r="AC433" i="8"/>
  <c r="AB433" i="8"/>
  <c r="AA433" i="8"/>
  <c r="Z433" i="8"/>
  <c r="Y433" i="8"/>
  <c r="X433" i="8"/>
  <c r="U433" i="8"/>
  <c r="T433" i="8"/>
  <c r="S433" i="8"/>
  <c r="R433" i="8"/>
  <c r="Q433" i="8"/>
  <c r="P433" i="8"/>
  <c r="H433" i="8"/>
  <c r="CQ432" i="8"/>
  <c r="CP432" i="8"/>
  <c r="CO432" i="8"/>
  <c r="CN432" i="8"/>
  <c r="CM432" i="8"/>
  <c r="CL432" i="8"/>
  <c r="CI432" i="8"/>
  <c r="CH432" i="8"/>
  <c r="CG432" i="8"/>
  <c r="CF432" i="8"/>
  <c r="CE432" i="8"/>
  <c r="CD432" i="8"/>
  <c r="CA432" i="8"/>
  <c r="BZ432" i="8"/>
  <c r="BY432" i="8"/>
  <c r="BX432" i="8"/>
  <c r="BV432" i="8"/>
  <c r="BU432" i="8"/>
  <c r="BT432" i="8"/>
  <c r="BS432" i="8"/>
  <c r="BQ432" i="8"/>
  <c r="BP432" i="8"/>
  <c r="BO432" i="8"/>
  <c r="BN432" i="8"/>
  <c r="BL432" i="8"/>
  <c r="BK432" i="8"/>
  <c r="BJ432" i="8"/>
  <c r="BI432" i="8"/>
  <c r="BG432" i="8"/>
  <c r="BF432" i="8"/>
  <c r="BE432" i="8"/>
  <c r="BD432" i="8"/>
  <c r="BB432" i="8"/>
  <c r="BA432" i="8"/>
  <c r="AZ432" i="8"/>
  <c r="AY432" i="8"/>
  <c r="AV432" i="8"/>
  <c r="AU432" i="8"/>
  <c r="AT432" i="8"/>
  <c r="AS432" i="8"/>
  <c r="AR432" i="8"/>
  <c r="AQ432" i="8"/>
  <c r="AM432" i="8"/>
  <c r="AL432" i="8"/>
  <c r="AK432" i="8"/>
  <c r="AJ432" i="8"/>
  <c r="AI432" i="8"/>
  <c r="AH432" i="8"/>
  <c r="AC432" i="8"/>
  <c r="AB432" i="8"/>
  <c r="AA432" i="8"/>
  <c r="Z432" i="8"/>
  <c r="Y432" i="8"/>
  <c r="X432" i="8"/>
  <c r="U432" i="8"/>
  <c r="T432" i="8"/>
  <c r="S432" i="8"/>
  <c r="R432" i="8"/>
  <c r="Q432" i="8"/>
  <c r="P432" i="8"/>
  <c r="H432" i="8"/>
  <c r="CQ431" i="8"/>
  <c r="CP431" i="8"/>
  <c r="CO431" i="8"/>
  <c r="CN431" i="8"/>
  <c r="CM431" i="8"/>
  <c r="CL431" i="8"/>
  <c r="CI431" i="8"/>
  <c r="CH431" i="8"/>
  <c r="CG431" i="8"/>
  <c r="CF431" i="8"/>
  <c r="CE431" i="8"/>
  <c r="CD431" i="8"/>
  <c r="CA431" i="8"/>
  <c r="BZ431" i="8"/>
  <c r="BY431" i="8"/>
  <c r="BX431" i="8"/>
  <c r="BV431" i="8"/>
  <c r="BU431" i="8"/>
  <c r="BT431" i="8"/>
  <c r="BS431" i="8"/>
  <c r="BQ431" i="8"/>
  <c r="BP431" i="8"/>
  <c r="BO431" i="8"/>
  <c r="BN431" i="8"/>
  <c r="BL431" i="8"/>
  <c r="BK431" i="8"/>
  <c r="BJ431" i="8"/>
  <c r="BI431" i="8"/>
  <c r="BG431" i="8"/>
  <c r="BF431" i="8"/>
  <c r="BE431" i="8"/>
  <c r="BD431" i="8"/>
  <c r="BB431" i="8"/>
  <c r="BA431" i="8"/>
  <c r="AZ431" i="8"/>
  <c r="AY431" i="8"/>
  <c r="AV431" i="8"/>
  <c r="AU431" i="8"/>
  <c r="AT431" i="8"/>
  <c r="AS431" i="8"/>
  <c r="AR431" i="8"/>
  <c r="AQ431" i="8"/>
  <c r="AM431" i="8"/>
  <c r="AL431" i="8"/>
  <c r="AK431" i="8"/>
  <c r="AJ431" i="8"/>
  <c r="AI431" i="8"/>
  <c r="AH431" i="8"/>
  <c r="AC431" i="8"/>
  <c r="AB431" i="8"/>
  <c r="AA431" i="8"/>
  <c r="Z431" i="8"/>
  <c r="Y431" i="8"/>
  <c r="X431" i="8"/>
  <c r="U431" i="8"/>
  <c r="T431" i="8"/>
  <c r="S431" i="8"/>
  <c r="R431" i="8"/>
  <c r="Q431" i="8"/>
  <c r="P431" i="8"/>
  <c r="H431" i="8"/>
  <c r="CQ430" i="8"/>
  <c r="CP430" i="8"/>
  <c r="CO430" i="8"/>
  <c r="CN430" i="8"/>
  <c r="CM430" i="8"/>
  <c r="CL430" i="8"/>
  <c r="CI430" i="8"/>
  <c r="CH430" i="8"/>
  <c r="CG430" i="8"/>
  <c r="CF430" i="8"/>
  <c r="CE430" i="8"/>
  <c r="CD430" i="8"/>
  <c r="CA430" i="8"/>
  <c r="BZ430" i="8"/>
  <c r="BY430" i="8"/>
  <c r="BX430" i="8"/>
  <c r="BV430" i="8"/>
  <c r="BU430" i="8"/>
  <c r="BT430" i="8"/>
  <c r="BS430" i="8"/>
  <c r="BQ430" i="8"/>
  <c r="BP430" i="8"/>
  <c r="BO430" i="8"/>
  <c r="BN430" i="8"/>
  <c r="BL430" i="8"/>
  <c r="BK430" i="8"/>
  <c r="BJ430" i="8"/>
  <c r="BI430" i="8"/>
  <c r="BG430" i="8"/>
  <c r="BF430" i="8"/>
  <c r="BE430" i="8"/>
  <c r="BD430" i="8"/>
  <c r="BB430" i="8"/>
  <c r="BA430" i="8"/>
  <c r="AZ430" i="8"/>
  <c r="AY430" i="8"/>
  <c r="AV430" i="8"/>
  <c r="AU430" i="8"/>
  <c r="AT430" i="8"/>
  <c r="AS430" i="8"/>
  <c r="AR430" i="8"/>
  <c r="AQ430" i="8"/>
  <c r="AM430" i="8"/>
  <c r="AL430" i="8"/>
  <c r="AK430" i="8"/>
  <c r="AJ430" i="8"/>
  <c r="AI430" i="8"/>
  <c r="AH430" i="8"/>
  <c r="AC430" i="8"/>
  <c r="AB430" i="8"/>
  <c r="AA430" i="8"/>
  <c r="Z430" i="8"/>
  <c r="Y430" i="8"/>
  <c r="X430" i="8"/>
  <c r="U430" i="8"/>
  <c r="T430" i="8"/>
  <c r="S430" i="8"/>
  <c r="R430" i="8"/>
  <c r="Q430" i="8"/>
  <c r="P430" i="8"/>
  <c r="H430" i="8"/>
  <c r="CQ429" i="8"/>
  <c r="CP429" i="8"/>
  <c r="CO429" i="8"/>
  <c r="CN429" i="8"/>
  <c r="CM429" i="8"/>
  <c r="CL429" i="8"/>
  <c r="CI429" i="8"/>
  <c r="CH429" i="8"/>
  <c r="CG429" i="8"/>
  <c r="CF429" i="8"/>
  <c r="CE429" i="8"/>
  <c r="CD429" i="8"/>
  <c r="CA429" i="8"/>
  <c r="BZ429" i="8"/>
  <c r="BY429" i="8"/>
  <c r="BX429" i="8"/>
  <c r="BV429" i="8"/>
  <c r="BU429" i="8"/>
  <c r="BT429" i="8"/>
  <c r="BS429" i="8"/>
  <c r="BQ429" i="8"/>
  <c r="BP429" i="8"/>
  <c r="BO429" i="8"/>
  <c r="BN429" i="8"/>
  <c r="BL429" i="8"/>
  <c r="BK429" i="8"/>
  <c r="BJ429" i="8"/>
  <c r="BI429" i="8"/>
  <c r="BG429" i="8"/>
  <c r="BF429" i="8"/>
  <c r="BE429" i="8"/>
  <c r="BD429" i="8"/>
  <c r="BB429" i="8"/>
  <c r="BA429" i="8"/>
  <c r="AZ429" i="8"/>
  <c r="AY429" i="8"/>
  <c r="AV429" i="8"/>
  <c r="AU429" i="8"/>
  <c r="AT429" i="8"/>
  <c r="AS429" i="8"/>
  <c r="AR429" i="8"/>
  <c r="AQ429" i="8"/>
  <c r="AM429" i="8"/>
  <c r="AL429" i="8"/>
  <c r="AK429" i="8"/>
  <c r="AJ429" i="8"/>
  <c r="AI429" i="8"/>
  <c r="AH429" i="8"/>
  <c r="AC429" i="8"/>
  <c r="AB429" i="8"/>
  <c r="AA429" i="8"/>
  <c r="Z429" i="8"/>
  <c r="Y429" i="8"/>
  <c r="X429" i="8"/>
  <c r="U429" i="8"/>
  <c r="T429" i="8"/>
  <c r="S429" i="8"/>
  <c r="R429" i="8"/>
  <c r="Q429" i="8"/>
  <c r="P429" i="8"/>
  <c r="H429" i="8"/>
  <c r="CQ428" i="8"/>
  <c r="CP428" i="8"/>
  <c r="CO428" i="8"/>
  <c r="CN428" i="8"/>
  <c r="CM428" i="8"/>
  <c r="CL428" i="8"/>
  <c r="CI428" i="8"/>
  <c r="CH428" i="8"/>
  <c r="CG428" i="8"/>
  <c r="CF428" i="8"/>
  <c r="CE428" i="8"/>
  <c r="CD428" i="8"/>
  <c r="CA428" i="8"/>
  <c r="BZ428" i="8"/>
  <c r="BY428" i="8"/>
  <c r="BX428" i="8"/>
  <c r="BV428" i="8"/>
  <c r="BU428" i="8"/>
  <c r="BT428" i="8"/>
  <c r="BS428" i="8"/>
  <c r="BQ428" i="8"/>
  <c r="BP428" i="8"/>
  <c r="BO428" i="8"/>
  <c r="BN428" i="8"/>
  <c r="BL428" i="8"/>
  <c r="BK428" i="8"/>
  <c r="BJ428" i="8"/>
  <c r="BI428" i="8"/>
  <c r="BG428" i="8"/>
  <c r="BF428" i="8"/>
  <c r="BE428" i="8"/>
  <c r="BD428" i="8"/>
  <c r="BB428" i="8"/>
  <c r="BA428" i="8"/>
  <c r="AZ428" i="8"/>
  <c r="AY428" i="8"/>
  <c r="AV428" i="8"/>
  <c r="AU428" i="8"/>
  <c r="AT428" i="8"/>
  <c r="AS428" i="8"/>
  <c r="AR428" i="8"/>
  <c r="AQ428" i="8"/>
  <c r="AM428" i="8"/>
  <c r="AL428" i="8"/>
  <c r="AK428" i="8"/>
  <c r="AJ428" i="8"/>
  <c r="AI428" i="8"/>
  <c r="AH428" i="8"/>
  <c r="AC428" i="8"/>
  <c r="AB428" i="8"/>
  <c r="AA428" i="8"/>
  <c r="Z428" i="8"/>
  <c r="Y428" i="8"/>
  <c r="X428" i="8"/>
  <c r="U428" i="8"/>
  <c r="T428" i="8"/>
  <c r="S428" i="8"/>
  <c r="R428" i="8"/>
  <c r="Q428" i="8"/>
  <c r="P428" i="8"/>
  <c r="H428" i="8"/>
  <c r="CQ427" i="8"/>
  <c r="CP427" i="8"/>
  <c r="CO427" i="8"/>
  <c r="CN427" i="8"/>
  <c r="CM427" i="8"/>
  <c r="CL427" i="8"/>
  <c r="CI427" i="8"/>
  <c r="CH427" i="8"/>
  <c r="CG427" i="8"/>
  <c r="CF427" i="8"/>
  <c r="CE427" i="8"/>
  <c r="CD427" i="8"/>
  <c r="CA427" i="8"/>
  <c r="BZ427" i="8"/>
  <c r="BY427" i="8"/>
  <c r="BX427" i="8"/>
  <c r="BV427" i="8"/>
  <c r="BU427" i="8"/>
  <c r="BT427" i="8"/>
  <c r="BS427" i="8"/>
  <c r="BQ427" i="8"/>
  <c r="BP427" i="8"/>
  <c r="BO427" i="8"/>
  <c r="BN427" i="8"/>
  <c r="BL427" i="8"/>
  <c r="BK427" i="8"/>
  <c r="BJ427" i="8"/>
  <c r="BI427" i="8"/>
  <c r="BG427" i="8"/>
  <c r="BF427" i="8"/>
  <c r="BE427" i="8"/>
  <c r="BD427" i="8"/>
  <c r="BB427" i="8"/>
  <c r="BA427" i="8"/>
  <c r="AZ427" i="8"/>
  <c r="AY427" i="8"/>
  <c r="AV427" i="8"/>
  <c r="AU427" i="8"/>
  <c r="AT427" i="8"/>
  <c r="AS427" i="8"/>
  <c r="AR427" i="8"/>
  <c r="AQ427" i="8"/>
  <c r="AM427" i="8"/>
  <c r="AL427" i="8"/>
  <c r="AK427" i="8"/>
  <c r="AJ427" i="8"/>
  <c r="AI427" i="8"/>
  <c r="AH427" i="8"/>
  <c r="AC427" i="8"/>
  <c r="AB427" i="8"/>
  <c r="AA427" i="8"/>
  <c r="Z427" i="8"/>
  <c r="Y427" i="8"/>
  <c r="X427" i="8"/>
  <c r="U427" i="8"/>
  <c r="T427" i="8"/>
  <c r="S427" i="8"/>
  <c r="R427" i="8"/>
  <c r="Q427" i="8"/>
  <c r="P427" i="8"/>
  <c r="H427" i="8"/>
  <c r="CQ426" i="8"/>
  <c r="CP426" i="8"/>
  <c r="CO426" i="8"/>
  <c r="CN426" i="8"/>
  <c r="CM426" i="8"/>
  <c r="CL426" i="8"/>
  <c r="CI426" i="8"/>
  <c r="CH426" i="8"/>
  <c r="CG426" i="8"/>
  <c r="CF426" i="8"/>
  <c r="CE426" i="8"/>
  <c r="CD426" i="8"/>
  <c r="CA426" i="8"/>
  <c r="BZ426" i="8"/>
  <c r="BY426" i="8"/>
  <c r="BX426" i="8"/>
  <c r="BV426" i="8"/>
  <c r="BU426" i="8"/>
  <c r="BT426" i="8"/>
  <c r="BS426" i="8"/>
  <c r="BQ426" i="8"/>
  <c r="BP426" i="8"/>
  <c r="BO426" i="8"/>
  <c r="BN426" i="8"/>
  <c r="BL426" i="8"/>
  <c r="BK426" i="8"/>
  <c r="BJ426" i="8"/>
  <c r="BI426" i="8"/>
  <c r="BG426" i="8"/>
  <c r="BF426" i="8"/>
  <c r="BE426" i="8"/>
  <c r="BD426" i="8"/>
  <c r="BB426" i="8"/>
  <c r="BA426" i="8"/>
  <c r="AZ426" i="8"/>
  <c r="AY426" i="8"/>
  <c r="AV426" i="8"/>
  <c r="AU426" i="8"/>
  <c r="AT426" i="8"/>
  <c r="AS426" i="8"/>
  <c r="AR426" i="8"/>
  <c r="AQ426" i="8"/>
  <c r="AM426" i="8"/>
  <c r="AL426" i="8"/>
  <c r="AK426" i="8"/>
  <c r="AJ426" i="8"/>
  <c r="AI426" i="8"/>
  <c r="AH426" i="8"/>
  <c r="AC426" i="8"/>
  <c r="AB426" i="8"/>
  <c r="AA426" i="8"/>
  <c r="Z426" i="8"/>
  <c r="Y426" i="8"/>
  <c r="X426" i="8"/>
  <c r="U426" i="8"/>
  <c r="T426" i="8"/>
  <c r="S426" i="8"/>
  <c r="R426" i="8"/>
  <c r="Q426" i="8"/>
  <c r="P426" i="8"/>
  <c r="H426" i="8"/>
  <c r="CQ425" i="8"/>
  <c r="CP425" i="8"/>
  <c r="CO425" i="8"/>
  <c r="CN425" i="8"/>
  <c r="CM425" i="8"/>
  <c r="CL425" i="8"/>
  <c r="CI425" i="8"/>
  <c r="CH425" i="8"/>
  <c r="CG425" i="8"/>
  <c r="CF425" i="8"/>
  <c r="CE425" i="8"/>
  <c r="CD425" i="8"/>
  <c r="CA425" i="8"/>
  <c r="BZ425" i="8"/>
  <c r="BY425" i="8"/>
  <c r="BX425" i="8"/>
  <c r="BV425" i="8"/>
  <c r="BU425" i="8"/>
  <c r="BT425" i="8"/>
  <c r="BS425" i="8"/>
  <c r="BQ425" i="8"/>
  <c r="BP425" i="8"/>
  <c r="BO425" i="8"/>
  <c r="BN425" i="8"/>
  <c r="BL425" i="8"/>
  <c r="BK425" i="8"/>
  <c r="BJ425" i="8"/>
  <c r="BI425" i="8"/>
  <c r="BG425" i="8"/>
  <c r="BF425" i="8"/>
  <c r="BE425" i="8"/>
  <c r="BD425" i="8"/>
  <c r="BB425" i="8"/>
  <c r="BA425" i="8"/>
  <c r="AZ425" i="8"/>
  <c r="AY425" i="8"/>
  <c r="AV425" i="8"/>
  <c r="AU425" i="8"/>
  <c r="AT425" i="8"/>
  <c r="AS425" i="8"/>
  <c r="AR425" i="8"/>
  <c r="AQ425" i="8"/>
  <c r="AM425" i="8"/>
  <c r="AL425" i="8"/>
  <c r="AK425" i="8"/>
  <c r="AJ425" i="8"/>
  <c r="AI425" i="8"/>
  <c r="AH425" i="8"/>
  <c r="AC425" i="8"/>
  <c r="AB425" i="8"/>
  <c r="AA425" i="8"/>
  <c r="Z425" i="8"/>
  <c r="Y425" i="8"/>
  <c r="X425" i="8"/>
  <c r="U425" i="8"/>
  <c r="T425" i="8"/>
  <c r="S425" i="8"/>
  <c r="R425" i="8"/>
  <c r="Q425" i="8"/>
  <c r="P425" i="8"/>
  <c r="H425" i="8"/>
  <c r="CQ424" i="8"/>
  <c r="CP424" i="8"/>
  <c r="CO424" i="8"/>
  <c r="CN424" i="8"/>
  <c r="CM424" i="8"/>
  <c r="CL424" i="8"/>
  <c r="CI424" i="8"/>
  <c r="CH424" i="8"/>
  <c r="CG424" i="8"/>
  <c r="CF424" i="8"/>
  <c r="CE424" i="8"/>
  <c r="CD424" i="8"/>
  <c r="CA424" i="8"/>
  <c r="BZ424" i="8"/>
  <c r="BY424" i="8"/>
  <c r="BX424" i="8"/>
  <c r="BV424" i="8"/>
  <c r="BU424" i="8"/>
  <c r="BT424" i="8"/>
  <c r="BS424" i="8"/>
  <c r="BQ424" i="8"/>
  <c r="BP424" i="8"/>
  <c r="BO424" i="8"/>
  <c r="BN424" i="8"/>
  <c r="BL424" i="8"/>
  <c r="BK424" i="8"/>
  <c r="BJ424" i="8"/>
  <c r="BI424" i="8"/>
  <c r="BG424" i="8"/>
  <c r="BF424" i="8"/>
  <c r="BE424" i="8"/>
  <c r="BD424" i="8"/>
  <c r="BB424" i="8"/>
  <c r="BA424" i="8"/>
  <c r="AZ424" i="8"/>
  <c r="AY424" i="8"/>
  <c r="AV424" i="8"/>
  <c r="AU424" i="8"/>
  <c r="AT424" i="8"/>
  <c r="AS424" i="8"/>
  <c r="AR424" i="8"/>
  <c r="AQ424" i="8"/>
  <c r="AM424" i="8"/>
  <c r="AL424" i="8"/>
  <c r="AK424" i="8"/>
  <c r="AJ424" i="8"/>
  <c r="AI424" i="8"/>
  <c r="AH424" i="8"/>
  <c r="AC424" i="8"/>
  <c r="AB424" i="8"/>
  <c r="AA424" i="8"/>
  <c r="Z424" i="8"/>
  <c r="Y424" i="8"/>
  <c r="X424" i="8"/>
  <c r="U424" i="8"/>
  <c r="T424" i="8"/>
  <c r="S424" i="8"/>
  <c r="R424" i="8"/>
  <c r="Q424" i="8"/>
  <c r="P424" i="8"/>
  <c r="H424" i="8"/>
  <c r="CQ423" i="8"/>
  <c r="CP423" i="8"/>
  <c r="CO423" i="8"/>
  <c r="CN423" i="8"/>
  <c r="CM423" i="8"/>
  <c r="CL423" i="8"/>
  <c r="CI423" i="8"/>
  <c r="CH423" i="8"/>
  <c r="CG423" i="8"/>
  <c r="CF423" i="8"/>
  <c r="CE423" i="8"/>
  <c r="CD423" i="8"/>
  <c r="CA423" i="8"/>
  <c r="BZ423" i="8"/>
  <c r="BY423" i="8"/>
  <c r="BX423" i="8"/>
  <c r="BV423" i="8"/>
  <c r="BU423" i="8"/>
  <c r="BT423" i="8"/>
  <c r="BS423" i="8"/>
  <c r="BQ423" i="8"/>
  <c r="BP423" i="8"/>
  <c r="BO423" i="8"/>
  <c r="BN423" i="8"/>
  <c r="BL423" i="8"/>
  <c r="BK423" i="8"/>
  <c r="BJ423" i="8"/>
  <c r="BI423" i="8"/>
  <c r="BG423" i="8"/>
  <c r="BF423" i="8"/>
  <c r="BE423" i="8"/>
  <c r="BD423" i="8"/>
  <c r="BB423" i="8"/>
  <c r="BA423" i="8"/>
  <c r="AZ423" i="8"/>
  <c r="AY423" i="8"/>
  <c r="AV423" i="8"/>
  <c r="AU423" i="8"/>
  <c r="AT423" i="8"/>
  <c r="AS423" i="8"/>
  <c r="AR423" i="8"/>
  <c r="AQ423" i="8"/>
  <c r="AM423" i="8"/>
  <c r="AL423" i="8"/>
  <c r="AK423" i="8"/>
  <c r="AJ423" i="8"/>
  <c r="AI423" i="8"/>
  <c r="AH423" i="8"/>
  <c r="AC423" i="8"/>
  <c r="AB423" i="8"/>
  <c r="AA423" i="8"/>
  <c r="Z423" i="8"/>
  <c r="Y423" i="8"/>
  <c r="X423" i="8"/>
  <c r="U423" i="8"/>
  <c r="T423" i="8"/>
  <c r="S423" i="8"/>
  <c r="R423" i="8"/>
  <c r="Q423" i="8"/>
  <c r="P423" i="8"/>
  <c r="H423" i="8"/>
  <c r="CQ422" i="8"/>
  <c r="CP422" i="8"/>
  <c r="CO422" i="8"/>
  <c r="CN422" i="8"/>
  <c r="CM422" i="8"/>
  <c r="CL422" i="8"/>
  <c r="CI422" i="8"/>
  <c r="CH422" i="8"/>
  <c r="CG422" i="8"/>
  <c r="CF422" i="8"/>
  <c r="CE422" i="8"/>
  <c r="CD422" i="8"/>
  <c r="CA422" i="8"/>
  <c r="BZ422" i="8"/>
  <c r="BY422" i="8"/>
  <c r="BX422" i="8"/>
  <c r="BV422" i="8"/>
  <c r="BU422" i="8"/>
  <c r="BT422" i="8"/>
  <c r="BS422" i="8"/>
  <c r="BQ422" i="8"/>
  <c r="BP422" i="8"/>
  <c r="BO422" i="8"/>
  <c r="BN422" i="8"/>
  <c r="BL422" i="8"/>
  <c r="BK422" i="8"/>
  <c r="BJ422" i="8"/>
  <c r="BI422" i="8"/>
  <c r="BG422" i="8"/>
  <c r="BF422" i="8"/>
  <c r="BE422" i="8"/>
  <c r="BD422" i="8"/>
  <c r="BB422" i="8"/>
  <c r="BA422" i="8"/>
  <c r="AZ422" i="8"/>
  <c r="AY422" i="8"/>
  <c r="AV422" i="8"/>
  <c r="AU422" i="8"/>
  <c r="AT422" i="8"/>
  <c r="AS422" i="8"/>
  <c r="AR422" i="8"/>
  <c r="AQ422" i="8"/>
  <c r="AM422" i="8"/>
  <c r="AL422" i="8"/>
  <c r="AK422" i="8"/>
  <c r="AJ422" i="8"/>
  <c r="AI422" i="8"/>
  <c r="AH422" i="8"/>
  <c r="AC422" i="8"/>
  <c r="AB422" i="8"/>
  <c r="AA422" i="8"/>
  <c r="Z422" i="8"/>
  <c r="Y422" i="8"/>
  <c r="X422" i="8"/>
  <c r="U422" i="8"/>
  <c r="T422" i="8"/>
  <c r="S422" i="8"/>
  <c r="R422" i="8"/>
  <c r="Q422" i="8"/>
  <c r="P422" i="8"/>
  <c r="H422" i="8"/>
  <c r="CQ421" i="8"/>
  <c r="CP421" i="8"/>
  <c r="CO421" i="8"/>
  <c r="CN421" i="8"/>
  <c r="CM421" i="8"/>
  <c r="CL421" i="8"/>
  <c r="CI421" i="8"/>
  <c r="CH421" i="8"/>
  <c r="CG421" i="8"/>
  <c r="CF421" i="8"/>
  <c r="CE421" i="8"/>
  <c r="CD421" i="8"/>
  <c r="CA421" i="8"/>
  <c r="BZ421" i="8"/>
  <c r="BY421" i="8"/>
  <c r="BX421" i="8"/>
  <c r="BV421" i="8"/>
  <c r="BU421" i="8"/>
  <c r="BT421" i="8"/>
  <c r="BS421" i="8"/>
  <c r="BQ421" i="8"/>
  <c r="BP421" i="8"/>
  <c r="BO421" i="8"/>
  <c r="BN421" i="8"/>
  <c r="BL421" i="8"/>
  <c r="BK421" i="8"/>
  <c r="BJ421" i="8"/>
  <c r="BI421" i="8"/>
  <c r="BG421" i="8"/>
  <c r="BF421" i="8"/>
  <c r="BE421" i="8"/>
  <c r="BD421" i="8"/>
  <c r="BB421" i="8"/>
  <c r="BA421" i="8"/>
  <c r="AZ421" i="8"/>
  <c r="AY421" i="8"/>
  <c r="AV421" i="8"/>
  <c r="AU421" i="8"/>
  <c r="AT421" i="8"/>
  <c r="AS421" i="8"/>
  <c r="AR421" i="8"/>
  <c r="AQ421" i="8"/>
  <c r="AM421" i="8"/>
  <c r="AL421" i="8"/>
  <c r="AK421" i="8"/>
  <c r="AJ421" i="8"/>
  <c r="AI421" i="8"/>
  <c r="AH421" i="8"/>
  <c r="AC421" i="8"/>
  <c r="AB421" i="8"/>
  <c r="AA421" i="8"/>
  <c r="Z421" i="8"/>
  <c r="Y421" i="8"/>
  <c r="X421" i="8"/>
  <c r="U421" i="8"/>
  <c r="T421" i="8"/>
  <c r="S421" i="8"/>
  <c r="R421" i="8"/>
  <c r="Q421" i="8"/>
  <c r="P421" i="8"/>
  <c r="H421" i="8"/>
  <c r="CQ420" i="8"/>
  <c r="CP420" i="8"/>
  <c r="CO420" i="8"/>
  <c r="CN420" i="8"/>
  <c r="CM420" i="8"/>
  <c r="CL420" i="8"/>
  <c r="CI420" i="8"/>
  <c r="CH420" i="8"/>
  <c r="CG420" i="8"/>
  <c r="CF420" i="8"/>
  <c r="CE420" i="8"/>
  <c r="CD420" i="8"/>
  <c r="CA420" i="8"/>
  <c r="BZ420" i="8"/>
  <c r="BY420" i="8"/>
  <c r="BX420" i="8"/>
  <c r="BV420" i="8"/>
  <c r="BU420" i="8"/>
  <c r="BT420" i="8"/>
  <c r="BS420" i="8"/>
  <c r="BQ420" i="8"/>
  <c r="BP420" i="8"/>
  <c r="BO420" i="8"/>
  <c r="BN420" i="8"/>
  <c r="BL420" i="8"/>
  <c r="BK420" i="8"/>
  <c r="BJ420" i="8"/>
  <c r="BI420" i="8"/>
  <c r="BG420" i="8"/>
  <c r="BF420" i="8"/>
  <c r="BE420" i="8"/>
  <c r="BD420" i="8"/>
  <c r="BB420" i="8"/>
  <c r="BA420" i="8"/>
  <c r="AZ420" i="8"/>
  <c r="AY420" i="8"/>
  <c r="AV420" i="8"/>
  <c r="AU420" i="8"/>
  <c r="AT420" i="8"/>
  <c r="AS420" i="8"/>
  <c r="AR420" i="8"/>
  <c r="AQ420" i="8"/>
  <c r="AM420" i="8"/>
  <c r="AL420" i="8"/>
  <c r="AK420" i="8"/>
  <c r="AJ420" i="8"/>
  <c r="AI420" i="8"/>
  <c r="AH420" i="8"/>
  <c r="AC420" i="8"/>
  <c r="AB420" i="8"/>
  <c r="AA420" i="8"/>
  <c r="Z420" i="8"/>
  <c r="Y420" i="8"/>
  <c r="X420" i="8"/>
  <c r="U420" i="8"/>
  <c r="T420" i="8"/>
  <c r="S420" i="8"/>
  <c r="R420" i="8"/>
  <c r="Q420" i="8"/>
  <c r="P420" i="8"/>
  <c r="H420" i="8"/>
  <c r="CQ419" i="8"/>
  <c r="CP419" i="8"/>
  <c r="CO419" i="8"/>
  <c r="CN419" i="8"/>
  <c r="CM419" i="8"/>
  <c r="CL419" i="8"/>
  <c r="CI419" i="8"/>
  <c r="CH419" i="8"/>
  <c r="CG419" i="8"/>
  <c r="CF419" i="8"/>
  <c r="CE419" i="8"/>
  <c r="CD419" i="8"/>
  <c r="CA419" i="8"/>
  <c r="BZ419" i="8"/>
  <c r="BY419" i="8"/>
  <c r="BX419" i="8"/>
  <c r="BV419" i="8"/>
  <c r="BU419" i="8"/>
  <c r="BT419" i="8"/>
  <c r="BS419" i="8"/>
  <c r="BQ419" i="8"/>
  <c r="BP419" i="8"/>
  <c r="BO419" i="8"/>
  <c r="BN419" i="8"/>
  <c r="BL419" i="8"/>
  <c r="BK419" i="8"/>
  <c r="BJ419" i="8"/>
  <c r="BI419" i="8"/>
  <c r="BG419" i="8"/>
  <c r="BF419" i="8"/>
  <c r="BE419" i="8"/>
  <c r="BD419" i="8"/>
  <c r="BB419" i="8"/>
  <c r="BA419" i="8"/>
  <c r="AZ419" i="8"/>
  <c r="AY419" i="8"/>
  <c r="AV419" i="8"/>
  <c r="AU419" i="8"/>
  <c r="AT419" i="8"/>
  <c r="AS419" i="8"/>
  <c r="AR419" i="8"/>
  <c r="AQ419" i="8"/>
  <c r="AM419" i="8"/>
  <c r="AL419" i="8"/>
  <c r="AK419" i="8"/>
  <c r="AJ419" i="8"/>
  <c r="AI419" i="8"/>
  <c r="AH419" i="8"/>
  <c r="AC419" i="8"/>
  <c r="AB419" i="8"/>
  <c r="AA419" i="8"/>
  <c r="Z419" i="8"/>
  <c r="Y419" i="8"/>
  <c r="X419" i="8"/>
  <c r="U419" i="8"/>
  <c r="T419" i="8"/>
  <c r="S419" i="8"/>
  <c r="R419" i="8"/>
  <c r="Q419" i="8"/>
  <c r="P419" i="8"/>
  <c r="H419" i="8"/>
  <c r="CQ418" i="8"/>
  <c r="CP418" i="8"/>
  <c r="CO418" i="8"/>
  <c r="CN418" i="8"/>
  <c r="CM418" i="8"/>
  <c r="CL418" i="8"/>
  <c r="CI418" i="8"/>
  <c r="CH418" i="8"/>
  <c r="CG418" i="8"/>
  <c r="CF418" i="8"/>
  <c r="CE418" i="8"/>
  <c r="CD418" i="8"/>
  <c r="CA418" i="8"/>
  <c r="BZ418" i="8"/>
  <c r="BY418" i="8"/>
  <c r="BX418" i="8"/>
  <c r="BV418" i="8"/>
  <c r="BU418" i="8"/>
  <c r="BT418" i="8"/>
  <c r="BS418" i="8"/>
  <c r="BQ418" i="8"/>
  <c r="BP418" i="8"/>
  <c r="BO418" i="8"/>
  <c r="BN418" i="8"/>
  <c r="BL418" i="8"/>
  <c r="BK418" i="8"/>
  <c r="BJ418" i="8"/>
  <c r="BI418" i="8"/>
  <c r="BG418" i="8"/>
  <c r="BF418" i="8"/>
  <c r="BE418" i="8"/>
  <c r="BD418" i="8"/>
  <c r="BB418" i="8"/>
  <c r="BA418" i="8"/>
  <c r="AZ418" i="8"/>
  <c r="AY418" i="8"/>
  <c r="AV418" i="8"/>
  <c r="AU418" i="8"/>
  <c r="AT418" i="8"/>
  <c r="AS418" i="8"/>
  <c r="AR418" i="8"/>
  <c r="AQ418" i="8"/>
  <c r="AM418" i="8"/>
  <c r="AL418" i="8"/>
  <c r="AK418" i="8"/>
  <c r="AJ418" i="8"/>
  <c r="AI418" i="8"/>
  <c r="AH418" i="8"/>
  <c r="AC418" i="8"/>
  <c r="AB418" i="8"/>
  <c r="AA418" i="8"/>
  <c r="Z418" i="8"/>
  <c r="Y418" i="8"/>
  <c r="X418" i="8"/>
  <c r="U418" i="8"/>
  <c r="T418" i="8"/>
  <c r="S418" i="8"/>
  <c r="R418" i="8"/>
  <c r="Q418" i="8"/>
  <c r="P418" i="8"/>
  <c r="H418" i="8"/>
  <c r="CQ417" i="8"/>
  <c r="CP417" i="8"/>
  <c r="CO417" i="8"/>
  <c r="CN417" i="8"/>
  <c r="CM417" i="8"/>
  <c r="CL417" i="8"/>
  <c r="CI417" i="8"/>
  <c r="CH417" i="8"/>
  <c r="CG417" i="8"/>
  <c r="CF417" i="8"/>
  <c r="CE417" i="8"/>
  <c r="CD417" i="8"/>
  <c r="CA417" i="8"/>
  <c r="BZ417" i="8"/>
  <c r="BY417" i="8"/>
  <c r="BX417" i="8"/>
  <c r="BV417" i="8"/>
  <c r="BU417" i="8"/>
  <c r="BT417" i="8"/>
  <c r="BS417" i="8"/>
  <c r="BQ417" i="8"/>
  <c r="BP417" i="8"/>
  <c r="BO417" i="8"/>
  <c r="BN417" i="8"/>
  <c r="BL417" i="8"/>
  <c r="BK417" i="8"/>
  <c r="BJ417" i="8"/>
  <c r="BI417" i="8"/>
  <c r="BG417" i="8"/>
  <c r="BF417" i="8"/>
  <c r="BE417" i="8"/>
  <c r="BD417" i="8"/>
  <c r="BB417" i="8"/>
  <c r="BA417" i="8"/>
  <c r="AZ417" i="8"/>
  <c r="AY417" i="8"/>
  <c r="AV417" i="8"/>
  <c r="AU417" i="8"/>
  <c r="AT417" i="8"/>
  <c r="AS417" i="8"/>
  <c r="AR417" i="8"/>
  <c r="AQ417" i="8"/>
  <c r="AM417" i="8"/>
  <c r="AL417" i="8"/>
  <c r="AK417" i="8"/>
  <c r="AJ417" i="8"/>
  <c r="AI417" i="8"/>
  <c r="AH417" i="8"/>
  <c r="AC417" i="8"/>
  <c r="AB417" i="8"/>
  <c r="AA417" i="8"/>
  <c r="Z417" i="8"/>
  <c r="Y417" i="8"/>
  <c r="X417" i="8"/>
  <c r="U417" i="8"/>
  <c r="T417" i="8"/>
  <c r="S417" i="8"/>
  <c r="R417" i="8"/>
  <c r="Q417" i="8"/>
  <c r="P417" i="8"/>
  <c r="H417" i="8"/>
  <c r="CQ416" i="8"/>
  <c r="CP416" i="8"/>
  <c r="CO416" i="8"/>
  <c r="CN416" i="8"/>
  <c r="CM416" i="8"/>
  <c r="CL416" i="8"/>
  <c r="CI416" i="8"/>
  <c r="CH416" i="8"/>
  <c r="CG416" i="8"/>
  <c r="CF416" i="8"/>
  <c r="CE416" i="8"/>
  <c r="CD416" i="8"/>
  <c r="CA416" i="8"/>
  <c r="BZ416" i="8"/>
  <c r="BY416" i="8"/>
  <c r="BX416" i="8"/>
  <c r="BV416" i="8"/>
  <c r="BU416" i="8"/>
  <c r="BT416" i="8"/>
  <c r="BS416" i="8"/>
  <c r="BQ416" i="8"/>
  <c r="BP416" i="8"/>
  <c r="BO416" i="8"/>
  <c r="BN416" i="8"/>
  <c r="BL416" i="8"/>
  <c r="BK416" i="8"/>
  <c r="BJ416" i="8"/>
  <c r="BI416" i="8"/>
  <c r="BG416" i="8"/>
  <c r="BF416" i="8"/>
  <c r="BE416" i="8"/>
  <c r="BD416" i="8"/>
  <c r="BB416" i="8"/>
  <c r="BA416" i="8"/>
  <c r="AZ416" i="8"/>
  <c r="AY416" i="8"/>
  <c r="AV416" i="8"/>
  <c r="AU416" i="8"/>
  <c r="AT416" i="8"/>
  <c r="AS416" i="8"/>
  <c r="AR416" i="8"/>
  <c r="AQ416" i="8"/>
  <c r="AM416" i="8"/>
  <c r="AL416" i="8"/>
  <c r="AK416" i="8"/>
  <c r="AJ416" i="8"/>
  <c r="AI416" i="8"/>
  <c r="AH416" i="8"/>
  <c r="AC416" i="8"/>
  <c r="AB416" i="8"/>
  <c r="AA416" i="8"/>
  <c r="Z416" i="8"/>
  <c r="Y416" i="8"/>
  <c r="X416" i="8"/>
  <c r="U416" i="8"/>
  <c r="T416" i="8"/>
  <c r="S416" i="8"/>
  <c r="R416" i="8"/>
  <c r="Q416" i="8"/>
  <c r="P416" i="8"/>
  <c r="H416" i="8"/>
  <c r="CQ415" i="8"/>
  <c r="CP415" i="8"/>
  <c r="CO415" i="8"/>
  <c r="CN415" i="8"/>
  <c r="CM415" i="8"/>
  <c r="CL415" i="8"/>
  <c r="CI415" i="8"/>
  <c r="CH415" i="8"/>
  <c r="CG415" i="8"/>
  <c r="CF415" i="8"/>
  <c r="CE415" i="8"/>
  <c r="CD415" i="8"/>
  <c r="CA415" i="8"/>
  <c r="BZ415" i="8"/>
  <c r="BY415" i="8"/>
  <c r="BX415" i="8"/>
  <c r="BV415" i="8"/>
  <c r="BU415" i="8"/>
  <c r="BT415" i="8"/>
  <c r="BS415" i="8"/>
  <c r="BQ415" i="8"/>
  <c r="BP415" i="8"/>
  <c r="BO415" i="8"/>
  <c r="BN415" i="8"/>
  <c r="BL415" i="8"/>
  <c r="BK415" i="8"/>
  <c r="BJ415" i="8"/>
  <c r="BI415" i="8"/>
  <c r="BG415" i="8"/>
  <c r="BF415" i="8"/>
  <c r="BE415" i="8"/>
  <c r="BD415" i="8"/>
  <c r="BB415" i="8"/>
  <c r="BA415" i="8"/>
  <c r="AZ415" i="8"/>
  <c r="AY415" i="8"/>
  <c r="AV415" i="8"/>
  <c r="AU415" i="8"/>
  <c r="AT415" i="8"/>
  <c r="AS415" i="8"/>
  <c r="AR415" i="8"/>
  <c r="AQ415" i="8"/>
  <c r="AM415" i="8"/>
  <c r="AL415" i="8"/>
  <c r="AK415" i="8"/>
  <c r="AJ415" i="8"/>
  <c r="AI415" i="8"/>
  <c r="AH415" i="8"/>
  <c r="AC415" i="8"/>
  <c r="AB415" i="8"/>
  <c r="AA415" i="8"/>
  <c r="Z415" i="8"/>
  <c r="Y415" i="8"/>
  <c r="X415" i="8"/>
  <c r="U415" i="8"/>
  <c r="T415" i="8"/>
  <c r="S415" i="8"/>
  <c r="R415" i="8"/>
  <c r="Q415" i="8"/>
  <c r="P415" i="8"/>
  <c r="H415" i="8"/>
  <c r="CQ414" i="8"/>
  <c r="CP414" i="8"/>
  <c r="CO414" i="8"/>
  <c r="CN414" i="8"/>
  <c r="CM414" i="8"/>
  <c r="CL414" i="8"/>
  <c r="CI414" i="8"/>
  <c r="CH414" i="8"/>
  <c r="CG414" i="8"/>
  <c r="CF414" i="8"/>
  <c r="CE414" i="8"/>
  <c r="CD414" i="8"/>
  <c r="CA414" i="8"/>
  <c r="BZ414" i="8"/>
  <c r="BY414" i="8"/>
  <c r="BX414" i="8"/>
  <c r="BV414" i="8"/>
  <c r="BU414" i="8"/>
  <c r="BT414" i="8"/>
  <c r="BS414" i="8"/>
  <c r="BQ414" i="8"/>
  <c r="BP414" i="8"/>
  <c r="BO414" i="8"/>
  <c r="BN414" i="8"/>
  <c r="BL414" i="8"/>
  <c r="BK414" i="8"/>
  <c r="BJ414" i="8"/>
  <c r="BI414" i="8"/>
  <c r="BG414" i="8"/>
  <c r="BF414" i="8"/>
  <c r="BE414" i="8"/>
  <c r="BD414" i="8"/>
  <c r="BB414" i="8"/>
  <c r="BA414" i="8"/>
  <c r="AZ414" i="8"/>
  <c r="AY414" i="8"/>
  <c r="AV414" i="8"/>
  <c r="AU414" i="8"/>
  <c r="AT414" i="8"/>
  <c r="AS414" i="8"/>
  <c r="AR414" i="8"/>
  <c r="AQ414" i="8"/>
  <c r="AM414" i="8"/>
  <c r="AL414" i="8"/>
  <c r="AK414" i="8"/>
  <c r="AJ414" i="8"/>
  <c r="AI414" i="8"/>
  <c r="AH414" i="8"/>
  <c r="AC414" i="8"/>
  <c r="AB414" i="8"/>
  <c r="AA414" i="8"/>
  <c r="Z414" i="8"/>
  <c r="Y414" i="8"/>
  <c r="X414" i="8"/>
  <c r="U414" i="8"/>
  <c r="T414" i="8"/>
  <c r="S414" i="8"/>
  <c r="R414" i="8"/>
  <c r="Q414" i="8"/>
  <c r="P414" i="8"/>
  <c r="H414" i="8"/>
  <c r="CQ413" i="8"/>
  <c r="CP413" i="8"/>
  <c r="CO413" i="8"/>
  <c r="CN413" i="8"/>
  <c r="CM413" i="8"/>
  <c r="CL413" i="8"/>
  <c r="CI413" i="8"/>
  <c r="CH413" i="8"/>
  <c r="CG413" i="8"/>
  <c r="CF413" i="8"/>
  <c r="CE413" i="8"/>
  <c r="CD413" i="8"/>
  <c r="CA413" i="8"/>
  <c r="BZ413" i="8"/>
  <c r="BY413" i="8"/>
  <c r="BX413" i="8"/>
  <c r="BV413" i="8"/>
  <c r="BU413" i="8"/>
  <c r="BT413" i="8"/>
  <c r="BS413" i="8"/>
  <c r="BQ413" i="8"/>
  <c r="BP413" i="8"/>
  <c r="BO413" i="8"/>
  <c r="BN413" i="8"/>
  <c r="BL413" i="8"/>
  <c r="BK413" i="8"/>
  <c r="BJ413" i="8"/>
  <c r="BI413" i="8"/>
  <c r="BG413" i="8"/>
  <c r="BF413" i="8"/>
  <c r="BE413" i="8"/>
  <c r="BD413" i="8"/>
  <c r="BB413" i="8"/>
  <c r="BA413" i="8"/>
  <c r="AZ413" i="8"/>
  <c r="AY413" i="8"/>
  <c r="AV413" i="8"/>
  <c r="AU413" i="8"/>
  <c r="AT413" i="8"/>
  <c r="AS413" i="8"/>
  <c r="AR413" i="8"/>
  <c r="AQ413" i="8"/>
  <c r="AM413" i="8"/>
  <c r="AL413" i="8"/>
  <c r="AK413" i="8"/>
  <c r="AJ413" i="8"/>
  <c r="AI413" i="8"/>
  <c r="AH413" i="8"/>
  <c r="AC413" i="8"/>
  <c r="AB413" i="8"/>
  <c r="AA413" i="8"/>
  <c r="Z413" i="8"/>
  <c r="Y413" i="8"/>
  <c r="X413" i="8"/>
  <c r="U413" i="8"/>
  <c r="T413" i="8"/>
  <c r="S413" i="8"/>
  <c r="R413" i="8"/>
  <c r="Q413" i="8"/>
  <c r="P413" i="8"/>
  <c r="H413" i="8"/>
  <c r="CQ412" i="8"/>
  <c r="CP412" i="8"/>
  <c r="CO412" i="8"/>
  <c r="CN412" i="8"/>
  <c r="CM412" i="8"/>
  <c r="CL412" i="8"/>
  <c r="CI412" i="8"/>
  <c r="CH412" i="8"/>
  <c r="CG412" i="8"/>
  <c r="CF412" i="8"/>
  <c r="CE412" i="8"/>
  <c r="CD412" i="8"/>
  <c r="CA412" i="8"/>
  <c r="BZ412" i="8"/>
  <c r="BY412" i="8"/>
  <c r="BX412" i="8"/>
  <c r="BV412" i="8"/>
  <c r="BU412" i="8"/>
  <c r="BT412" i="8"/>
  <c r="BS412" i="8"/>
  <c r="BQ412" i="8"/>
  <c r="BP412" i="8"/>
  <c r="BO412" i="8"/>
  <c r="BN412" i="8"/>
  <c r="BL412" i="8"/>
  <c r="BK412" i="8"/>
  <c r="BJ412" i="8"/>
  <c r="BI412" i="8"/>
  <c r="BG412" i="8"/>
  <c r="BF412" i="8"/>
  <c r="BE412" i="8"/>
  <c r="BD412" i="8"/>
  <c r="BB412" i="8"/>
  <c r="BA412" i="8"/>
  <c r="AZ412" i="8"/>
  <c r="AY412" i="8"/>
  <c r="AV412" i="8"/>
  <c r="AU412" i="8"/>
  <c r="AT412" i="8"/>
  <c r="AS412" i="8"/>
  <c r="AR412" i="8"/>
  <c r="AQ412" i="8"/>
  <c r="AM412" i="8"/>
  <c r="AL412" i="8"/>
  <c r="AK412" i="8"/>
  <c r="AJ412" i="8"/>
  <c r="AI412" i="8"/>
  <c r="AH412" i="8"/>
  <c r="AC412" i="8"/>
  <c r="AB412" i="8"/>
  <c r="AA412" i="8"/>
  <c r="Z412" i="8"/>
  <c r="Y412" i="8"/>
  <c r="X412" i="8"/>
  <c r="U412" i="8"/>
  <c r="T412" i="8"/>
  <c r="S412" i="8"/>
  <c r="R412" i="8"/>
  <c r="Q412" i="8"/>
  <c r="P412" i="8"/>
  <c r="H412" i="8"/>
  <c r="CQ411" i="8"/>
  <c r="CP411" i="8"/>
  <c r="CO411" i="8"/>
  <c r="CN411" i="8"/>
  <c r="CM411" i="8"/>
  <c r="CL411" i="8"/>
  <c r="CI411" i="8"/>
  <c r="CH411" i="8"/>
  <c r="CG411" i="8"/>
  <c r="CF411" i="8"/>
  <c r="CE411" i="8"/>
  <c r="CD411" i="8"/>
  <c r="CA411" i="8"/>
  <c r="BZ411" i="8"/>
  <c r="BY411" i="8"/>
  <c r="BX411" i="8"/>
  <c r="BV411" i="8"/>
  <c r="BU411" i="8"/>
  <c r="BT411" i="8"/>
  <c r="BS411" i="8"/>
  <c r="BQ411" i="8"/>
  <c r="BP411" i="8"/>
  <c r="BO411" i="8"/>
  <c r="BN411" i="8"/>
  <c r="BL411" i="8"/>
  <c r="BK411" i="8"/>
  <c r="BJ411" i="8"/>
  <c r="BI411" i="8"/>
  <c r="BG411" i="8"/>
  <c r="BF411" i="8"/>
  <c r="BE411" i="8"/>
  <c r="BD411" i="8"/>
  <c r="BB411" i="8"/>
  <c r="BA411" i="8"/>
  <c r="AZ411" i="8"/>
  <c r="AY411" i="8"/>
  <c r="AV411" i="8"/>
  <c r="AU411" i="8"/>
  <c r="AT411" i="8"/>
  <c r="AS411" i="8"/>
  <c r="AR411" i="8"/>
  <c r="AQ411" i="8"/>
  <c r="AM411" i="8"/>
  <c r="AL411" i="8"/>
  <c r="AK411" i="8"/>
  <c r="AJ411" i="8"/>
  <c r="AI411" i="8"/>
  <c r="AH411" i="8"/>
  <c r="AC411" i="8"/>
  <c r="AB411" i="8"/>
  <c r="AA411" i="8"/>
  <c r="Z411" i="8"/>
  <c r="Y411" i="8"/>
  <c r="X411" i="8"/>
  <c r="U411" i="8"/>
  <c r="T411" i="8"/>
  <c r="S411" i="8"/>
  <c r="R411" i="8"/>
  <c r="Q411" i="8"/>
  <c r="P411" i="8"/>
  <c r="H411" i="8"/>
  <c r="CQ410" i="8"/>
  <c r="CP410" i="8"/>
  <c r="CO410" i="8"/>
  <c r="CN410" i="8"/>
  <c r="CM410" i="8"/>
  <c r="CL410" i="8"/>
  <c r="CI410" i="8"/>
  <c r="CH410" i="8"/>
  <c r="CG410" i="8"/>
  <c r="CF410" i="8"/>
  <c r="CE410" i="8"/>
  <c r="CD410" i="8"/>
  <c r="CA410" i="8"/>
  <c r="BZ410" i="8"/>
  <c r="BY410" i="8"/>
  <c r="BX410" i="8"/>
  <c r="BV410" i="8"/>
  <c r="BU410" i="8"/>
  <c r="BT410" i="8"/>
  <c r="BS410" i="8"/>
  <c r="BQ410" i="8"/>
  <c r="BP410" i="8"/>
  <c r="BO410" i="8"/>
  <c r="BN410" i="8"/>
  <c r="BL410" i="8"/>
  <c r="BK410" i="8"/>
  <c r="BJ410" i="8"/>
  <c r="BI410" i="8"/>
  <c r="BG410" i="8"/>
  <c r="BF410" i="8"/>
  <c r="BE410" i="8"/>
  <c r="BD410" i="8"/>
  <c r="BB410" i="8"/>
  <c r="BA410" i="8"/>
  <c r="AZ410" i="8"/>
  <c r="AY410" i="8"/>
  <c r="AV410" i="8"/>
  <c r="AU410" i="8"/>
  <c r="AT410" i="8"/>
  <c r="AS410" i="8"/>
  <c r="AR410" i="8"/>
  <c r="AQ410" i="8"/>
  <c r="AM410" i="8"/>
  <c r="AL410" i="8"/>
  <c r="AK410" i="8"/>
  <c r="AJ410" i="8"/>
  <c r="AI410" i="8"/>
  <c r="AH410" i="8"/>
  <c r="AC410" i="8"/>
  <c r="AB410" i="8"/>
  <c r="AA410" i="8"/>
  <c r="Z410" i="8"/>
  <c r="Y410" i="8"/>
  <c r="X410" i="8"/>
  <c r="U410" i="8"/>
  <c r="T410" i="8"/>
  <c r="S410" i="8"/>
  <c r="R410" i="8"/>
  <c r="Q410" i="8"/>
  <c r="P410" i="8"/>
  <c r="H410" i="8"/>
  <c r="CQ409" i="8"/>
  <c r="CP409" i="8"/>
  <c r="CO409" i="8"/>
  <c r="CN409" i="8"/>
  <c r="CM409" i="8"/>
  <c r="CL409" i="8"/>
  <c r="CI409" i="8"/>
  <c r="CH409" i="8"/>
  <c r="CG409" i="8"/>
  <c r="CF409" i="8"/>
  <c r="CE409" i="8"/>
  <c r="CD409" i="8"/>
  <c r="CA409" i="8"/>
  <c r="BZ409" i="8"/>
  <c r="BY409" i="8"/>
  <c r="BX409" i="8"/>
  <c r="BV409" i="8"/>
  <c r="BU409" i="8"/>
  <c r="BT409" i="8"/>
  <c r="BS409" i="8"/>
  <c r="BQ409" i="8"/>
  <c r="BP409" i="8"/>
  <c r="BO409" i="8"/>
  <c r="BN409" i="8"/>
  <c r="BL409" i="8"/>
  <c r="BK409" i="8"/>
  <c r="BJ409" i="8"/>
  <c r="BI409" i="8"/>
  <c r="BG409" i="8"/>
  <c r="BF409" i="8"/>
  <c r="BE409" i="8"/>
  <c r="BD409" i="8"/>
  <c r="BB409" i="8"/>
  <c r="BA409" i="8"/>
  <c r="AZ409" i="8"/>
  <c r="AY409" i="8"/>
  <c r="AV409" i="8"/>
  <c r="AU409" i="8"/>
  <c r="AT409" i="8"/>
  <c r="AS409" i="8"/>
  <c r="AR409" i="8"/>
  <c r="AQ409" i="8"/>
  <c r="AM409" i="8"/>
  <c r="AL409" i="8"/>
  <c r="AK409" i="8"/>
  <c r="AJ409" i="8"/>
  <c r="AI409" i="8"/>
  <c r="AH409" i="8"/>
  <c r="AC409" i="8"/>
  <c r="AB409" i="8"/>
  <c r="AA409" i="8"/>
  <c r="Z409" i="8"/>
  <c r="Y409" i="8"/>
  <c r="X409" i="8"/>
  <c r="U409" i="8"/>
  <c r="T409" i="8"/>
  <c r="S409" i="8"/>
  <c r="R409" i="8"/>
  <c r="Q409" i="8"/>
  <c r="P409" i="8"/>
  <c r="H409" i="8"/>
  <c r="CQ408" i="8"/>
  <c r="CP408" i="8"/>
  <c r="CO408" i="8"/>
  <c r="CN408" i="8"/>
  <c r="CM408" i="8"/>
  <c r="CL408" i="8"/>
  <c r="CI408" i="8"/>
  <c r="CH408" i="8"/>
  <c r="CG408" i="8"/>
  <c r="CF408" i="8"/>
  <c r="CE408" i="8"/>
  <c r="CD408" i="8"/>
  <c r="CA408" i="8"/>
  <c r="BZ408" i="8"/>
  <c r="BY408" i="8"/>
  <c r="BX408" i="8"/>
  <c r="BV408" i="8"/>
  <c r="BU408" i="8"/>
  <c r="BT408" i="8"/>
  <c r="BS408" i="8"/>
  <c r="BQ408" i="8"/>
  <c r="BP408" i="8"/>
  <c r="BO408" i="8"/>
  <c r="BN408" i="8"/>
  <c r="BL408" i="8"/>
  <c r="BK408" i="8"/>
  <c r="BJ408" i="8"/>
  <c r="BI408" i="8"/>
  <c r="BG408" i="8"/>
  <c r="BF408" i="8"/>
  <c r="BE408" i="8"/>
  <c r="BD408" i="8"/>
  <c r="BB408" i="8"/>
  <c r="BA408" i="8"/>
  <c r="AZ408" i="8"/>
  <c r="AY408" i="8"/>
  <c r="AV408" i="8"/>
  <c r="AU408" i="8"/>
  <c r="AT408" i="8"/>
  <c r="AS408" i="8"/>
  <c r="AR408" i="8"/>
  <c r="AQ408" i="8"/>
  <c r="AM408" i="8"/>
  <c r="AL408" i="8"/>
  <c r="AK408" i="8"/>
  <c r="AJ408" i="8"/>
  <c r="AI408" i="8"/>
  <c r="AH408" i="8"/>
  <c r="AC408" i="8"/>
  <c r="AB408" i="8"/>
  <c r="AA408" i="8"/>
  <c r="Z408" i="8"/>
  <c r="Y408" i="8"/>
  <c r="X408" i="8"/>
  <c r="U408" i="8"/>
  <c r="T408" i="8"/>
  <c r="S408" i="8"/>
  <c r="R408" i="8"/>
  <c r="Q408" i="8"/>
  <c r="P408" i="8"/>
  <c r="H408" i="8"/>
  <c r="CQ407" i="8"/>
  <c r="CP407" i="8"/>
  <c r="CO407" i="8"/>
  <c r="CN407" i="8"/>
  <c r="CM407" i="8"/>
  <c r="CL407" i="8"/>
  <c r="CI407" i="8"/>
  <c r="CH407" i="8"/>
  <c r="CG407" i="8"/>
  <c r="CF407" i="8"/>
  <c r="CE407" i="8"/>
  <c r="CD407" i="8"/>
  <c r="CA407" i="8"/>
  <c r="BZ407" i="8"/>
  <c r="BY407" i="8"/>
  <c r="BX407" i="8"/>
  <c r="BV407" i="8"/>
  <c r="BU407" i="8"/>
  <c r="BT407" i="8"/>
  <c r="BS407" i="8"/>
  <c r="BQ407" i="8"/>
  <c r="BP407" i="8"/>
  <c r="BO407" i="8"/>
  <c r="BN407" i="8"/>
  <c r="BL407" i="8"/>
  <c r="BK407" i="8"/>
  <c r="BJ407" i="8"/>
  <c r="BI407" i="8"/>
  <c r="BG407" i="8"/>
  <c r="BF407" i="8"/>
  <c r="BE407" i="8"/>
  <c r="BD407" i="8"/>
  <c r="BB407" i="8"/>
  <c r="BA407" i="8"/>
  <c r="AZ407" i="8"/>
  <c r="AY407" i="8"/>
  <c r="AV407" i="8"/>
  <c r="AU407" i="8"/>
  <c r="AT407" i="8"/>
  <c r="AS407" i="8"/>
  <c r="AR407" i="8"/>
  <c r="AQ407" i="8"/>
  <c r="AM407" i="8"/>
  <c r="AL407" i="8"/>
  <c r="AK407" i="8"/>
  <c r="AJ407" i="8"/>
  <c r="AI407" i="8"/>
  <c r="AH407" i="8"/>
  <c r="AC407" i="8"/>
  <c r="AB407" i="8"/>
  <c r="AA407" i="8"/>
  <c r="Z407" i="8"/>
  <c r="Y407" i="8"/>
  <c r="X407" i="8"/>
  <c r="U407" i="8"/>
  <c r="T407" i="8"/>
  <c r="S407" i="8"/>
  <c r="R407" i="8"/>
  <c r="Q407" i="8"/>
  <c r="P407" i="8"/>
  <c r="H407" i="8"/>
  <c r="CQ406" i="8"/>
  <c r="CP406" i="8"/>
  <c r="CO406" i="8"/>
  <c r="CN406" i="8"/>
  <c r="CM406" i="8"/>
  <c r="CL406" i="8"/>
  <c r="CI406" i="8"/>
  <c r="CH406" i="8"/>
  <c r="CG406" i="8"/>
  <c r="CF406" i="8"/>
  <c r="CE406" i="8"/>
  <c r="CD406" i="8"/>
  <c r="CA406" i="8"/>
  <c r="BZ406" i="8"/>
  <c r="BY406" i="8"/>
  <c r="BX406" i="8"/>
  <c r="BV406" i="8"/>
  <c r="BU406" i="8"/>
  <c r="BT406" i="8"/>
  <c r="BS406" i="8"/>
  <c r="BQ406" i="8"/>
  <c r="BP406" i="8"/>
  <c r="BO406" i="8"/>
  <c r="BN406" i="8"/>
  <c r="BL406" i="8"/>
  <c r="BK406" i="8"/>
  <c r="BJ406" i="8"/>
  <c r="BI406" i="8"/>
  <c r="BG406" i="8"/>
  <c r="BF406" i="8"/>
  <c r="BE406" i="8"/>
  <c r="BD406" i="8"/>
  <c r="BB406" i="8"/>
  <c r="BA406" i="8"/>
  <c r="AZ406" i="8"/>
  <c r="AY406" i="8"/>
  <c r="AV406" i="8"/>
  <c r="AU406" i="8"/>
  <c r="AT406" i="8"/>
  <c r="AS406" i="8"/>
  <c r="AR406" i="8"/>
  <c r="AQ406" i="8"/>
  <c r="AM406" i="8"/>
  <c r="AL406" i="8"/>
  <c r="AK406" i="8"/>
  <c r="AJ406" i="8"/>
  <c r="AI406" i="8"/>
  <c r="AH406" i="8"/>
  <c r="AC406" i="8"/>
  <c r="AB406" i="8"/>
  <c r="AA406" i="8"/>
  <c r="Z406" i="8"/>
  <c r="Y406" i="8"/>
  <c r="X406" i="8"/>
  <c r="U406" i="8"/>
  <c r="T406" i="8"/>
  <c r="S406" i="8"/>
  <c r="R406" i="8"/>
  <c r="Q406" i="8"/>
  <c r="P406" i="8"/>
  <c r="H406" i="8"/>
  <c r="CQ405" i="8"/>
  <c r="CP405" i="8"/>
  <c r="CO405" i="8"/>
  <c r="CN405" i="8"/>
  <c r="CM405" i="8"/>
  <c r="CL405" i="8"/>
  <c r="CI405" i="8"/>
  <c r="CH405" i="8"/>
  <c r="CG405" i="8"/>
  <c r="CF405" i="8"/>
  <c r="CE405" i="8"/>
  <c r="CD405" i="8"/>
  <c r="CA405" i="8"/>
  <c r="BZ405" i="8"/>
  <c r="BY405" i="8"/>
  <c r="BX405" i="8"/>
  <c r="BV405" i="8"/>
  <c r="BU405" i="8"/>
  <c r="BT405" i="8"/>
  <c r="BS405" i="8"/>
  <c r="BQ405" i="8"/>
  <c r="BP405" i="8"/>
  <c r="BO405" i="8"/>
  <c r="BN405" i="8"/>
  <c r="BL405" i="8"/>
  <c r="BK405" i="8"/>
  <c r="BJ405" i="8"/>
  <c r="BI405" i="8"/>
  <c r="BG405" i="8"/>
  <c r="BF405" i="8"/>
  <c r="BE405" i="8"/>
  <c r="BD405" i="8"/>
  <c r="BB405" i="8"/>
  <c r="BA405" i="8"/>
  <c r="AZ405" i="8"/>
  <c r="AY405" i="8"/>
  <c r="AV405" i="8"/>
  <c r="AU405" i="8"/>
  <c r="AT405" i="8"/>
  <c r="AS405" i="8"/>
  <c r="AR405" i="8"/>
  <c r="AQ405" i="8"/>
  <c r="AM405" i="8"/>
  <c r="AL405" i="8"/>
  <c r="AK405" i="8"/>
  <c r="AJ405" i="8"/>
  <c r="AI405" i="8"/>
  <c r="AH405" i="8"/>
  <c r="AC405" i="8"/>
  <c r="AB405" i="8"/>
  <c r="AA405" i="8"/>
  <c r="Z405" i="8"/>
  <c r="Y405" i="8"/>
  <c r="X405" i="8"/>
  <c r="U405" i="8"/>
  <c r="T405" i="8"/>
  <c r="S405" i="8"/>
  <c r="R405" i="8"/>
  <c r="Q405" i="8"/>
  <c r="P405" i="8"/>
  <c r="H405" i="8"/>
  <c r="CQ404" i="8"/>
  <c r="CP404" i="8"/>
  <c r="CO404" i="8"/>
  <c r="CN404" i="8"/>
  <c r="CM404" i="8"/>
  <c r="CL404" i="8"/>
  <c r="CI404" i="8"/>
  <c r="CH404" i="8"/>
  <c r="CG404" i="8"/>
  <c r="CF404" i="8"/>
  <c r="CE404" i="8"/>
  <c r="CD404" i="8"/>
  <c r="CA404" i="8"/>
  <c r="BZ404" i="8"/>
  <c r="BY404" i="8"/>
  <c r="BX404" i="8"/>
  <c r="BV404" i="8"/>
  <c r="BU404" i="8"/>
  <c r="BT404" i="8"/>
  <c r="BS404" i="8"/>
  <c r="BQ404" i="8"/>
  <c r="BP404" i="8"/>
  <c r="BO404" i="8"/>
  <c r="BN404" i="8"/>
  <c r="BL404" i="8"/>
  <c r="BK404" i="8"/>
  <c r="BJ404" i="8"/>
  <c r="BI404" i="8"/>
  <c r="BG404" i="8"/>
  <c r="BF404" i="8"/>
  <c r="BE404" i="8"/>
  <c r="BD404" i="8"/>
  <c r="BB404" i="8"/>
  <c r="BA404" i="8"/>
  <c r="AZ404" i="8"/>
  <c r="AY404" i="8"/>
  <c r="AV404" i="8"/>
  <c r="AU404" i="8"/>
  <c r="AT404" i="8"/>
  <c r="AS404" i="8"/>
  <c r="AR404" i="8"/>
  <c r="AQ404" i="8"/>
  <c r="AM404" i="8"/>
  <c r="AL404" i="8"/>
  <c r="AK404" i="8"/>
  <c r="AJ404" i="8"/>
  <c r="AI404" i="8"/>
  <c r="AH404" i="8"/>
  <c r="AC404" i="8"/>
  <c r="AB404" i="8"/>
  <c r="AA404" i="8"/>
  <c r="Z404" i="8"/>
  <c r="Y404" i="8"/>
  <c r="X404" i="8"/>
  <c r="U404" i="8"/>
  <c r="T404" i="8"/>
  <c r="S404" i="8"/>
  <c r="R404" i="8"/>
  <c r="Q404" i="8"/>
  <c r="P404" i="8"/>
  <c r="H404" i="8"/>
  <c r="CQ403" i="8"/>
  <c r="CP403" i="8"/>
  <c r="CO403" i="8"/>
  <c r="CN403" i="8"/>
  <c r="CM403" i="8"/>
  <c r="CL403" i="8"/>
  <c r="CI403" i="8"/>
  <c r="CH403" i="8"/>
  <c r="CG403" i="8"/>
  <c r="CF403" i="8"/>
  <c r="CE403" i="8"/>
  <c r="CD403" i="8"/>
  <c r="CA403" i="8"/>
  <c r="BZ403" i="8"/>
  <c r="BY403" i="8"/>
  <c r="BX403" i="8"/>
  <c r="BV403" i="8"/>
  <c r="BU403" i="8"/>
  <c r="BT403" i="8"/>
  <c r="BS403" i="8"/>
  <c r="BQ403" i="8"/>
  <c r="BP403" i="8"/>
  <c r="BO403" i="8"/>
  <c r="BN403" i="8"/>
  <c r="BL403" i="8"/>
  <c r="BK403" i="8"/>
  <c r="BJ403" i="8"/>
  <c r="BI403" i="8"/>
  <c r="BG403" i="8"/>
  <c r="BF403" i="8"/>
  <c r="BE403" i="8"/>
  <c r="BD403" i="8"/>
  <c r="BB403" i="8"/>
  <c r="BA403" i="8"/>
  <c r="AZ403" i="8"/>
  <c r="AY403" i="8"/>
  <c r="AV403" i="8"/>
  <c r="AU403" i="8"/>
  <c r="AT403" i="8"/>
  <c r="AS403" i="8"/>
  <c r="AR403" i="8"/>
  <c r="AQ403" i="8"/>
  <c r="AM403" i="8"/>
  <c r="AL403" i="8"/>
  <c r="AK403" i="8"/>
  <c r="AJ403" i="8"/>
  <c r="AI403" i="8"/>
  <c r="AH403" i="8"/>
  <c r="AC403" i="8"/>
  <c r="AB403" i="8"/>
  <c r="AA403" i="8"/>
  <c r="Z403" i="8"/>
  <c r="Y403" i="8"/>
  <c r="X403" i="8"/>
  <c r="U403" i="8"/>
  <c r="T403" i="8"/>
  <c r="S403" i="8"/>
  <c r="R403" i="8"/>
  <c r="Q403" i="8"/>
  <c r="P403" i="8"/>
  <c r="H403" i="8"/>
  <c r="CQ402" i="8"/>
  <c r="CP402" i="8"/>
  <c r="CO402" i="8"/>
  <c r="CN402" i="8"/>
  <c r="CM402" i="8"/>
  <c r="CL402" i="8"/>
  <c r="CI402" i="8"/>
  <c r="CH402" i="8"/>
  <c r="CG402" i="8"/>
  <c r="CF402" i="8"/>
  <c r="CE402" i="8"/>
  <c r="CD402" i="8"/>
  <c r="CA402" i="8"/>
  <c r="BZ402" i="8"/>
  <c r="BY402" i="8"/>
  <c r="BX402" i="8"/>
  <c r="BV402" i="8"/>
  <c r="BU402" i="8"/>
  <c r="BT402" i="8"/>
  <c r="BS402" i="8"/>
  <c r="BQ402" i="8"/>
  <c r="BP402" i="8"/>
  <c r="BO402" i="8"/>
  <c r="BN402" i="8"/>
  <c r="BL402" i="8"/>
  <c r="BK402" i="8"/>
  <c r="BJ402" i="8"/>
  <c r="BI402" i="8"/>
  <c r="BG402" i="8"/>
  <c r="BF402" i="8"/>
  <c r="BE402" i="8"/>
  <c r="BD402" i="8"/>
  <c r="BB402" i="8"/>
  <c r="BA402" i="8"/>
  <c r="AZ402" i="8"/>
  <c r="AY402" i="8"/>
  <c r="AV402" i="8"/>
  <c r="AU402" i="8"/>
  <c r="AT402" i="8"/>
  <c r="AS402" i="8"/>
  <c r="AR402" i="8"/>
  <c r="AQ402" i="8"/>
  <c r="AM402" i="8"/>
  <c r="AL402" i="8"/>
  <c r="AK402" i="8"/>
  <c r="AJ402" i="8"/>
  <c r="AI402" i="8"/>
  <c r="AH402" i="8"/>
  <c r="AC402" i="8"/>
  <c r="AB402" i="8"/>
  <c r="AA402" i="8"/>
  <c r="Z402" i="8"/>
  <c r="Y402" i="8"/>
  <c r="X402" i="8"/>
  <c r="U402" i="8"/>
  <c r="T402" i="8"/>
  <c r="S402" i="8"/>
  <c r="R402" i="8"/>
  <c r="Q402" i="8"/>
  <c r="P402" i="8"/>
  <c r="H402" i="8"/>
  <c r="CQ401" i="8"/>
  <c r="CP401" i="8"/>
  <c r="CO401" i="8"/>
  <c r="CN401" i="8"/>
  <c r="CM401" i="8"/>
  <c r="CL401" i="8"/>
  <c r="CI401" i="8"/>
  <c r="CH401" i="8"/>
  <c r="CG401" i="8"/>
  <c r="CF401" i="8"/>
  <c r="CE401" i="8"/>
  <c r="CD401" i="8"/>
  <c r="CA401" i="8"/>
  <c r="BZ401" i="8"/>
  <c r="BY401" i="8"/>
  <c r="BX401" i="8"/>
  <c r="BV401" i="8"/>
  <c r="BU401" i="8"/>
  <c r="BT401" i="8"/>
  <c r="BS401" i="8"/>
  <c r="BQ401" i="8"/>
  <c r="BP401" i="8"/>
  <c r="BO401" i="8"/>
  <c r="BN401" i="8"/>
  <c r="BL401" i="8"/>
  <c r="BK401" i="8"/>
  <c r="BJ401" i="8"/>
  <c r="BI401" i="8"/>
  <c r="BG401" i="8"/>
  <c r="BF401" i="8"/>
  <c r="BE401" i="8"/>
  <c r="BD401" i="8"/>
  <c r="BB401" i="8"/>
  <c r="BA401" i="8"/>
  <c r="AZ401" i="8"/>
  <c r="AY401" i="8"/>
  <c r="AV401" i="8"/>
  <c r="AU401" i="8"/>
  <c r="AT401" i="8"/>
  <c r="AS401" i="8"/>
  <c r="AR401" i="8"/>
  <c r="AQ401" i="8"/>
  <c r="AM401" i="8"/>
  <c r="AL401" i="8"/>
  <c r="AK401" i="8"/>
  <c r="AJ401" i="8"/>
  <c r="AI401" i="8"/>
  <c r="AH401" i="8"/>
  <c r="AC401" i="8"/>
  <c r="AB401" i="8"/>
  <c r="AA401" i="8"/>
  <c r="Z401" i="8"/>
  <c r="Y401" i="8"/>
  <c r="X401" i="8"/>
  <c r="U401" i="8"/>
  <c r="T401" i="8"/>
  <c r="S401" i="8"/>
  <c r="R401" i="8"/>
  <c r="Q401" i="8"/>
  <c r="P401" i="8"/>
  <c r="H401" i="8"/>
  <c r="CQ400" i="8"/>
  <c r="CP400" i="8"/>
  <c r="CO400" i="8"/>
  <c r="CN400" i="8"/>
  <c r="CM400" i="8"/>
  <c r="CL400" i="8"/>
  <c r="CI400" i="8"/>
  <c r="CH400" i="8"/>
  <c r="CG400" i="8"/>
  <c r="CF400" i="8"/>
  <c r="CE400" i="8"/>
  <c r="CD400" i="8"/>
  <c r="CA400" i="8"/>
  <c r="BZ400" i="8"/>
  <c r="BY400" i="8"/>
  <c r="BX400" i="8"/>
  <c r="BV400" i="8"/>
  <c r="BU400" i="8"/>
  <c r="BT400" i="8"/>
  <c r="BS400" i="8"/>
  <c r="BQ400" i="8"/>
  <c r="BP400" i="8"/>
  <c r="BO400" i="8"/>
  <c r="BN400" i="8"/>
  <c r="BL400" i="8"/>
  <c r="BK400" i="8"/>
  <c r="BJ400" i="8"/>
  <c r="BI400" i="8"/>
  <c r="BG400" i="8"/>
  <c r="BF400" i="8"/>
  <c r="BE400" i="8"/>
  <c r="BD400" i="8"/>
  <c r="BB400" i="8"/>
  <c r="BA400" i="8"/>
  <c r="AZ400" i="8"/>
  <c r="AY400" i="8"/>
  <c r="AV400" i="8"/>
  <c r="AU400" i="8"/>
  <c r="AT400" i="8"/>
  <c r="AS400" i="8"/>
  <c r="AR400" i="8"/>
  <c r="AQ400" i="8"/>
  <c r="AM400" i="8"/>
  <c r="AL400" i="8"/>
  <c r="AK400" i="8"/>
  <c r="AJ400" i="8"/>
  <c r="AI400" i="8"/>
  <c r="AH400" i="8"/>
  <c r="AC400" i="8"/>
  <c r="AB400" i="8"/>
  <c r="AA400" i="8"/>
  <c r="Z400" i="8"/>
  <c r="Y400" i="8"/>
  <c r="X400" i="8"/>
  <c r="U400" i="8"/>
  <c r="T400" i="8"/>
  <c r="S400" i="8"/>
  <c r="R400" i="8"/>
  <c r="Q400" i="8"/>
  <c r="P400" i="8"/>
  <c r="H400" i="8"/>
  <c r="CQ399" i="8"/>
  <c r="CP399" i="8"/>
  <c r="CO399" i="8"/>
  <c r="CN399" i="8"/>
  <c r="CM399" i="8"/>
  <c r="CL399" i="8"/>
  <c r="CI399" i="8"/>
  <c r="CH399" i="8"/>
  <c r="CG399" i="8"/>
  <c r="CF399" i="8"/>
  <c r="CE399" i="8"/>
  <c r="CD399" i="8"/>
  <c r="CA399" i="8"/>
  <c r="BZ399" i="8"/>
  <c r="BY399" i="8"/>
  <c r="BX399" i="8"/>
  <c r="BV399" i="8"/>
  <c r="BU399" i="8"/>
  <c r="BT399" i="8"/>
  <c r="BS399" i="8"/>
  <c r="BQ399" i="8"/>
  <c r="BP399" i="8"/>
  <c r="BO399" i="8"/>
  <c r="BN399" i="8"/>
  <c r="BL399" i="8"/>
  <c r="BK399" i="8"/>
  <c r="BJ399" i="8"/>
  <c r="BI399" i="8"/>
  <c r="BG399" i="8"/>
  <c r="BF399" i="8"/>
  <c r="BE399" i="8"/>
  <c r="BD399" i="8"/>
  <c r="BB399" i="8"/>
  <c r="BA399" i="8"/>
  <c r="AZ399" i="8"/>
  <c r="AY399" i="8"/>
  <c r="AV399" i="8"/>
  <c r="AU399" i="8"/>
  <c r="AT399" i="8"/>
  <c r="AS399" i="8"/>
  <c r="AR399" i="8"/>
  <c r="AQ399" i="8"/>
  <c r="AM399" i="8"/>
  <c r="AL399" i="8"/>
  <c r="AK399" i="8"/>
  <c r="AJ399" i="8"/>
  <c r="AI399" i="8"/>
  <c r="AH399" i="8"/>
  <c r="AC399" i="8"/>
  <c r="AB399" i="8"/>
  <c r="AA399" i="8"/>
  <c r="Z399" i="8"/>
  <c r="Y399" i="8"/>
  <c r="X399" i="8"/>
  <c r="U399" i="8"/>
  <c r="T399" i="8"/>
  <c r="S399" i="8"/>
  <c r="R399" i="8"/>
  <c r="Q399" i="8"/>
  <c r="P399" i="8"/>
  <c r="H399" i="8"/>
  <c r="CQ398" i="8"/>
  <c r="CP398" i="8"/>
  <c r="CO398" i="8"/>
  <c r="CN398" i="8"/>
  <c r="CM398" i="8"/>
  <c r="CL398" i="8"/>
  <c r="CI398" i="8"/>
  <c r="CH398" i="8"/>
  <c r="CG398" i="8"/>
  <c r="CF398" i="8"/>
  <c r="CE398" i="8"/>
  <c r="CD398" i="8"/>
  <c r="CA398" i="8"/>
  <c r="BZ398" i="8"/>
  <c r="BY398" i="8"/>
  <c r="BX398" i="8"/>
  <c r="BV398" i="8"/>
  <c r="BU398" i="8"/>
  <c r="BT398" i="8"/>
  <c r="BS398" i="8"/>
  <c r="BQ398" i="8"/>
  <c r="BP398" i="8"/>
  <c r="BO398" i="8"/>
  <c r="BN398" i="8"/>
  <c r="BL398" i="8"/>
  <c r="BK398" i="8"/>
  <c r="BJ398" i="8"/>
  <c r="BI398" i="8"/>
  <c r="BG398" i="8"/>
  <c r="BF398" i="8"/>
  <c r="BE398" i="8"/>
  <c r="BD398" i="8"/>
  <c r="BB398" i="8"/>
  <c r="BA398" i="8"/>
  <c r="AZ398" i="8"/>
  <c r="AY398" i="8"/>
  <c r="AV398" i="8"/>
  <c r="AU398" i="8"/>
  <c r="AT398" i="8"/>
  <c r="AS398" i="8"/>
  <c r="AR398" i="8"/>
  <c r="AQ398" i="8"/>
  <c r="AM398" i="8"/>
  <c r="AL398" i="8"/>
  <c r="AK398" i="8"/>
  <c r="AJ398" i="8"/>
  <c r="AI398" i="8"/>
  <c r="AH398" i="8"/>
  <c r="AC398" i="8"/>
  <c r="AB398" i="8"/>
  <c r="AA398" i="8"/>
  <c r="Z398" i="8"/>
  <c r="Y398" i="8"/>
  <c r="X398" i="8"/>
  <c r="U398" i="8"/>
  <c r="T398" i="8"/>
  <c r="S398" i="8"/>
  <c r="R398" i="8"/>
  <c r="Q398" i="8"/>
  <c r="P398" i="8"/>
  <c r="H398" i="8"/>
  <c r="CQ397" i="8"/>
  <c r="CP397" i="8"/>
  <c r="CO397" i="8"/>
  <c r="CN397" i="8"/>
  <c r="CM397" i="8"/>
  <c r="CL397" i="8"/>
  <c r="CI397" i="8"/>
  <c r="CH397" i="8"/>
  <c r="CG397" i="8"/>
  <c r="CF397" i="8"/>
  <c r="CE397" i="8"/>
  <c r="CD397" i="8"/>
  <c r="CA397" i="8"/>
  <c r="BZ397" i="8"/>
  <c r="BY397" i="8"/>
  <c r="BX397" i="8"/>
  <c r="BV397" i="8"/>
  <c r="BU397" i="8"/>
  <c r="BT397" i="8"/>
  <c r="BS397" i="8"/>
  <c r="BQ397" i="8"/>
  <c r="BP397" i="8"/>
  <c r="BO397" i="8"/>
  <c r="BN397" i="8"/>
  <c r="BL397" i="8"/>
  <c r="BK397" i="8"/>
  <c r="BJ397" i="8"/>
  <c r="BI397" i="8"/>
  <c r="BG397" i="8"/>
  <c r="BF397" i="8"/>
  <c r="BE397" i="8"/>
  <c r="BD397" i="8"/>
  <c r="BB397" i="8"/>
  <c r="BA397" i="8"/>
  <c r="AZ397" i="8"/>
  <c r="AY397" i="8"/>
  <c r="AV397" i="8"/>
  <c r="AU397" i="8"/>
  <c r="AT397" i="8"/>
  <c r="AS397" i="8"/>
  <c r="AR397" i="8"/>
  <c r="AQ397" i="8"/>
  <c r="AM397" i="8"/>
  <c r="AL397" i="8"/>
  <c r="AK397" i="8"/>
  <c r="AJ397" i="8"/>
  <c r="AI397" i="8"/>
  <c r="AH397" i="8"/>
  <c r="AC397" i="8"/>
  <c r="AB397" i="8"/>
  <c r="AA397" i="8"/>
  <c r="Z397" i="8"/>
  <c r="Y397" i="8"/>
  <c r="X397" i="8"/>
  <c r="U397" i="8"/>
  <c r="T397" i="8"/>
  <c r="S397" i="8"/>
  <c r="R397" i="8"/>
  <c r="Q397" i="8"/>
  <c r="P397" i="8"/>
  <c r="H397" i="8"/>
  <c r="CQ396" i="8"/>
  <c r="CP396" i="8"/>
  <c r="CO396" i="8"/>
  <c r="CN396" i="8"/>
  <c r="CM396" i="8"/>
  <c r="CL396" i="8"/>
  <c r="CI396" i="8"/>
  <c r="CH396" i="8"/>
  <c r="CG396" i="8"/>
  <c r="CF396" i="8"/>
  <c r="CE396" i="8"/>
  <c r="CD396" i="8"/>
  <c r="CA396" i="8"/>
  <c r="BZ396" i="8"/>
  <c r="BY396" i="8"/>
  <c r="BX396" i="8"/>
  <c r="BV396" i="8"/>
  <c r="BU396" i="8"/>
  <c r="BT396" i="8"/>
  <c r="BS396" i="8"/>
  <c r="BQ396" i="8"/>
  <c r="BP396" i="8"/>
  <c r="BO396" i="8"/>
  <c r="BN396" i="8"/>
  <c r="BL396" i="8"/>
  <c r="BK396" i="8"/>
  <c r="BJ396" i="8"/>
  <c r="BI396" i="8"/>
  <c r="BG396" i="8"/>
  <c r="BF396" i="8"/>
  <c r="BE396" i="8"/>
  <c r="BD396" i="8"/>
  <c r="BB396" i="8"/>
  <c r="BA396" i="8"/>
  <c r="AZ396" i="8"/>
  <c r="AY396" i="8"/>
  <c r="AV396" i="8"/>
  <c r="AU396" i="8"/>
  <c r="AT396" i="8"/>
  <c r="AS396" i="8"/>
  <c r="AR396" i="8"/>
  <c r="AQ396" i="8"/>
  <c r="AM396" i="8"/>
  <c r="AL396" i="8"/>
  <c r="AK396" i="8"/>
  <c r="AJ396" i="8"/>
  <c r="AI396" i="8"/>
  <c r="AH396" i="8"/>
  <c r="AC396" i="8"/>
  <c r="AB396" i="8"/>
  <c r="AA396" i="8"/>
  <c r="Z396" i="8"/>
  <c r="Y396" i="8"/>
  <c r="X396" i="8"/>
  <c r="U396" i="8"/>
  <c r="T396" i="8"/>
  <c r="S396" i="8"/>
  <c r="R396" i="8"/>
  <c r="Q396" i="8"/>
  <c r="P396" i="8"/>
  <c r="H396" i="8"/>
  <c r="CQ395" i="8"/>
  <c r="CP395" i="8"/>
  <c r="CO395" i="8"/>
  <c r="CN395" i="8"/>
  <c r="CM395" i="8"/>
  <c r="CL395" i="8"/>
  <c r="CI395" i="8"/>
  <c r="CH395" i="8"/>
  <c r="CG395" i="8"/>
  <c r="CF395" i="8"/>
  <c r="CE395" i="8"/>
  <c r="CD395" i="8"/>
  <c r="CA395" i="8"/>
  <c r="BZ395" i="8"/>
  <c r="BY395" i="8"/>
  <c r="BX395" i="8"/>
  <c r="BV395" i="8"/>
  <c r="BU395" i="8"/>
  <c r="BT395" i="8"/>
  <c r="BS395" i="8"/>
  <c r="BQ395" i="8"/>
  <c r="BP395" i="8"/>
  <c r="BO395" i="8"/>
  <c r="BN395" i="8"/>
  <c r="BL395" i="8"/>
  <c r="BK395" i="8"/>
  <c r="BJ395" i="8"/>
  <c r="BI395" i="8"/>
  <c r="BG395" i="8"/>
  <c r="BF395" i="8"/>
  <c r="BE395" i="8"/>
  <c r="BD395" i="8"/>
  <c r="BB395" i="8"/>
  <c r="BA395" i="8"/>
  <c r="AZ395" i="8"/>
  <c r="AY395" i="8"/>
  <c r="AV395" i="8"/>
  <c r="AU395" i="8"/>
  <c r="AT395" i="8"/>
  <c r="AS395" i="8"/>
  <c r="AR395" i="8"/>
  <c r="AQ395" i="8"/>
  <c r="AM395" i="8"/>
  <c r="AL395" i="8"/>
  <c r="AK395" i="8"/>
  <c r="AJ395" i="8"/>
  <c r="AI395" i="8"/>
  <c r="AH395" i="8"/>
  <c r="AC395" i="8"/>
  <c r="AB395" i="8"/>
  <c r="AA395" i="8"/>
  <c r="Z395" i="8"/>
  <c r="Y395" i="8"/>
  <c r="X395" i="8"/>
  <c r="U395" i="8"/>
  <c r="T395" i="8"/>
  <c r="S395" i="8"/>
  <c r="R395" i="8"/>
  <c r="Q395" i="8"/>
  <c r="P395" i="8"/>
  <c r="H395" i="8"/>
  <c r="CQ394" i="8"/>
  <c r="CP394" i="8"/>
  <c r="CO394" i="8"/>
  <c r="CN394" i="8"/>
  <c r="CM394" i="8"/>
  <c r="CL394" i="8"/>
  <c r="CI394" i="8"/>
  <c r="CH394" i="8"/>
  <c r="CG394" i="8"/>
  <c r="CF394" i="8"/>
  <c r="CE394" i="8"/>
  <c r="CD394" i="8"/>
  <c r="CA394" i="8"/>
  <c r="BZ394" i="8"/>
  <c r="BY394" i="8"/>
  <c r="BX394" i="8"/>
  <c r="BV394" i="8"/>
  <c r="BU394" i="8"/>
  <c r="BT394" i="8"/>
  <c r="BS394" i="8"/>
  <c r="BQ394" i="8"/>
  <c r="BP394" i="8"/>
  <c r="BO394" i="8"/>
  <c r="BN394" i="8"/>
  <c r="BL394" i="8"/>
  <c r="BK394" i="8"/>
  <c r="BJ394" i="8"/>
  <c r="BI394" i="8"/>
  <c r="BG394" i="8"/>
  <c r="BF394" i="8"/>
  <c r="BE394" i="8"/>
  <c r="BD394" i="8"/>
  <c r="BB394" i="8"/>
  <c r="BA394" i="8"/>
  <c r="AZ394" i="8"/>
  <c r="AY394" i="8"/>
  <c r="AV394" i="8"/>
  <c r="AU394" i="8"/>
  <c r="AT394" i="8"/>
  <c r="AS394" i="8"/>
  <c r="AR394" i="8"/>
  <c r="AQ394" i="8"/>
  <c r="AM394" i="8"/>
  <c r="AL394" i="8"/>
  <c r="AK394" i="8"/>
  <c r="AJ394" i="8"/>
  <c r="AI394" i="8"/>
  <c r="AH394" i="8"/>
  <c r="AC394" i="8"/>
  <c r="AB394" i="8"/>
  <c r="AA394" i="8"/>
  <c r="Z394" i="8"/>
  <c r="Y394" i="8"/>
  <c r="X394" i="8"/>
  <c r="U394" i="8"/>
  <c r="T394" i="8"/>
  <c r="S394" i="8"/>
  <c r="R394" i="8"/>
  <c r="Q394" i="8"/>
  <c r="P394" i="8"/>
  <c r="H394" i="8"/>
  <c r="CQ393" i="8"/>
  <c r="CP393" i="8"/>
  <c r="CO393" i="8"/>
  <c r="CN393" i="8"/>
  <c r="CM393" i="8"/>
  <c r="CL393" i="8"/>
  <c r="CI393" i="8"/>
  <c r="CH393" i="8"/>
  <c r="CG393" i="8"/>
  <c r="CF393" i="8"/>
  <c r="CE393" i="8"/>
  <c r="CD393" i="8"/>
  <c r="CA393" i="8"/>
  <c r="BZ393" i="8"/>
  <c r="BY393" i="8"/>
  <c r="BX393" i="8"/>
  <c r="BV393" i="8"/>
  <c r="BU393" i="8"/>
  <c r="BT393" i="8"/>
  <c r="BS393" i="8"/>
  <c r="BQ393" i="8"/>
  <c r="BP393" i="8"/>
  <c r="BO393" i="8"/>
  <c r="BN393" i="8"/>
  <c r="BL393" i="8"/>
  <c r="BK393" i="8"/>
  <c r="BJ393" i="8"/>
  <c r="BI393" i="8"/>
  <c r="BG393" i="8"/>
  <c r="BF393" i="8"/>
  <c r="BE393" i="8"/>
  <c r="BD393" i="8"/>
  <c r="BB393" i="8"/>
  <c r="BA393" i="8"/>
  <c r="AZ393" i="8"/>
  <c r="AY393" i="8"/>
  <c r="AV393" i="8"/>
  <c r="AU393" i="8"/>
  <c r="AT393" i="8"/>
  <c r="AS393" i="8"/>
  <c r="AR393" i="8"/>
  <c r="AQ393" i="8"/>
  <c r="AM393" i="8"/>
  <c r="AL393" i="8"/>
  <c r="AK393" i="8"/>
  <c r="AJ393" i="8"/>
  <c r="AI393" i="8"/>
  <c r="AH393" i="8"/>
  <c r="AC393" i="8"/>
  <c r="AB393" i="8"/>
  <c r="AA393" i="8"/>
  <c r="Z393" i="8"/>
  <c r="Y393" i="8"/>
  <c r="X393" i="8"/>
  <c r="U393" i="8"/>
  <c r="T393" i="8"/>
  <c r="S393" i="8"/>
  <c r="R393" i="8"/>
  <c r="Q393" i="8"/>
  <c r="P393" i="8"/>
  <c r="H393" i="8"/>
  <c r="CQ392" i="8"/>
  <c r="CP392" i="8"/>
  <c r="CO392" i="8"/>
  <c r="CN392" i="8"/>
  <c r="CM392" i="8"/>
  <c r="CL392" i="8"/>
  <c r="CI392" i="8"/>
  <c r="CH392" i="8"/>
  <c r="CG392" i="8"/>
  <c r="CF392" i="8"/>
  <c r="CE392" i="8"/>
  <c r="CD392" i="8"/>
  <c r="CA392" i="8"/>
  <c r="BZ392" i="8"/>
  <c r="BY392" i="8"/>
  <c r="BX392" i="8"/>
  <c r="BV392" i="8"/>
  <c r="BU392" i="8"/>
  <c r="BT392" i="8"/>
  <c r="BS392" i="8"/>
  <c r="BQ392" i="8"/>
  <c r="BP392" i="8"/>
  <c r="BO392" i="8"/>
  <c r="BN392" i="8"/>
  <c r="BL392" i="8"/>
  <c r="BK392" i="8"/>
  <c r="BJ392" i="8"/>
  <c r="BI392" i="8"/>
  <c r="BG392" i="8"/>
  <c r="BF392" i="8"/>
  <c r="BE392" i="8"/>
  <c r="BD392" i="8"/>
  <c r="BB392" i="8"/>
  <c r="BA392" i="8"/>
  <c r="AZ392" i="8"/>
  <c r="AY392" i="8"/>
  <c r="AV392" i="8"/>
  <c r="AU392" i="8"/>
  <c r="AT392" i="8"/>
  <c r="AS392" i="8"/>
  <c r="AR392" i="8"/>
  <c r="AQ392" i="8"/>
  <c r="AM392" i="8"/>
  <c r="AL392" i="8"/>
  <c r="AK392" i="8"/>
  <c r="AJ392" i="8"/>
  <c r="AI392" i="8"/>
  <c r="AH392" i="8"/>
  <c r="AC392" i="8"/>
  <c r="AB392" i="8"/>
  <c r="AA392" i="8"/>
  <c r="Z392" i="8"/>
  <c r="Y392" i="8"/>
  <c r="X392" i="8"/>
  <c r="U392" i="8"/>
  <c r="T392" i="8"/>
  <c r="S392" i="8"/>
  <c r="R392" i="8"/>
  <c r="Q392" i="8"/>
  <c r="P392" i="8"/>
  <c r="H392" i="8"/>
  <c r="CQ391" i="8"/>
  <c r="CP391" i="8"/>
  <c r="CO391" i="8"/>
  <c r="CN391" i="8"/>
  <c r="CM391" i="8"/>
  <c r="CL391" i="8"/>
  <c r="CI391" i="8"/>
  <c r="CH391" i="8"/>
  <c r="CG391" i="8"/>
  <c r="CF391" i="8"/>
  <c r="CE391" i="8"/>
  <c r="CD391" i="8"/>
  <c r="CA391" i="8"/>
  <c r="BZ391" i="8"/>
  <c r="BY391" i="8"/>
  <c r="BX391" i="8"/>
  <c r="BV391" i="8"/>
  <c r="BU391" i="8"/>
  <c r="BT391" i="8"/>
  <c r="BS391" i="8"/>
  <c r="BQ391" i="8"/>
  <c r="BP391" i="8"/>
  <c r="BO391" i="8"/>
  <c r="BN391" i="8"/>
  <c r="BL391" i="8"/>
  <c r="BK391" i="8"/>
  <c r="BJ391" i="8"/>
  <c r="BI391" i="8"/>
  <c r="BG391" i="8"/>
  <c r="BF391" i="8"/>
  <c r="BE391" i="8"/>
  <c r="BD391" i="8"/>
  <c r="BB391" i="8"/>
  <c r="BA391" i="8"/>
  <c r="AZ391" i="8"/>
  <c r="AY391" i="8"/>
  <c r="AV391" i="8"/>
  <c r="AU391" i="8"/>
  <c r="AT391" i="8"/>
  <c r="AS391" i="8"/>
  <c r="AR391" i="8"/>
  <c r="AQ391" i="8"/>
  <c r="AM391" i="8"/>
  <c r="AL391" i="8"/>
  <c r="AK391" i="8"/>
  <c r="AJ391" i="8"/>
  <c r="AI391" i="8"/>
  <c r="AH391" i="8"/>
  <c r="AC391" i="8"/>
  <c r="AB391" i="8"/>
  <c r="AA391" i="8"/>
  <c r="Z391" i="8"/>
  <c r="Y391" i="8"/>
  <c r="X391" i="8"/>
  <c r="U391" i="8"/>
  <c r="T391" i="8"/>
  <c r="S391" i="8"/>
  <c r="R391" i="8"/>
  <c r="Q391" i="8"/>
  <c r="P391" i="8"/>
  <c r="H391" i="8"/>
  <c r="CQ390" i="8"/>
  <c r="CP390" i="8"/>
  <c r="CO390" i="8"/>
  <c r="CN390" i="8"/>
  <c r="CM390" i="8"/>
  <c r="CL390" i="8"/>
  <c r="CI390" i="8"/>
  <c r="CH390" i="8"/>
  <c r="CG390" i="8"/>
  <c r="CF390" i="8"/>
  <c r="CE390" i="8"/>
  <c r="CD390" i="8"/>
  <c r="CA390" i="8"/>
  <c r="BZ390" i="8"/>
  <c r="BY390" i="8"/>
  <c r="BX390" i="8"/>
  <c r="BV390" i="8"/>
  <c r="BU390" i="8"/>
  <c r="BT390" i="8"/>
  <c r="BS390" i="8"/>
  <c r="BQ390" i="8"/>
  <c r="BP390" i="8"/>
  <c r="BO390" i="8"/>
  <c r="BN390" i="8"/>
  <c r="BL390" i="8"/>
  <c r="BK390" i="8"/>
  <c r="BJ390" i="8"/>
  <c r="BI390" i="8"/>
  <c r="BG390" i="8"/>
  <c r="BF390" i="8"/>
  <c r="BE390" i="8"/>
  <c r="BD390" i="8"/>
  <c r="BB390" i="8"/>
  <c r="BA390" i="8"/>
  <c r="AZ390" i="8"/>
  <c r="AY390" i="8"/>
  <c r="AV390" i="8"/>
  <c r="AU390" i="8"/>
  <c r="AT390" i="8"/>
  <c r="AS390" i="8"/>
  <c r="AR390" i="8"/>
  <c r="AQ390" i="8"/>
  <c r="AM390" i="8"/>
  <c r="AL390" i="8"/>
  <c r="AK390" i="8"/>
  <c r="AJ390" i="8"/>
  <c r="AI390" i="8"/>
  <c r="AH390" i="8"/>
  <c r="AC390" i="8"/>
  <c r="AB390" i="8"/>
  <c r="AA390" i="8"/>
  <c r="Z390" i="8"/>
  <c r="Y390" i="8"/>
  <c r="X390" i="8"/>
  <c r="U390" i="8"/>
  <c r="T390" i="8"/>
  <c r="S390" i="8"/>
  <c r="R390" i="8"/>
  <c r="Q390" i="8"/>
  <c r="P390" i="8"/>
  <c r="H390" i="8"/>
  <c r="CQ389" i="8"/>
  <c r="CP389" i="8"/>
  <c r="CO389" i="8"/>
  <c r="CN389" i="8"/>
  <c r="CM389" i="8"/>
  <c r="CL389" i="8"/>
  <c r="CI389" i="8"/>
  <c r="CH389" i="8"/>
  <c r="CG389" i="8"/>
  <c r="CF389" i="8"/>
  <c r="CE389" i="8"/>
  <c r="CD389" i="8"/>
  <c r="CA389" i="8"/>
  <c r="BZ389" i="8"/>
  <c r="BY389" i="8"/>
  <c r="BX389" i="8"/>
  <c r="BV389" i="8"/>
  <c r="BU389" i="8"/>
  <c r="BT389" i="8"/>
  <c r="BS389" i="8"/>
  <c r="BQ389" i="8"/>
  <c r="BP389" i="8"/>
  <c r="BO389" i="8"/>
  <c r="BN389" i="8"/>
  <c r="BL389" i="8"/>
  <c r="BK389" i="8"/>
  <c r="BJ389" i="8"/>
  <c r="BI389" i="8"/>
  <c r="BG389" i="8"/>
  <c r="BF389" i="8"/>
  <c r="BE389" i="8"/>
  <c r="BD389" i="8"/>
  <c r="BB389" i="8"/>
  <c r="BA389" i="8"/>
  <c r="AZ389" i="8"/>
  <c r="AY389" i="8"/>
  <c r="AV389" i="8"/>
  <c r="AU389" i="8"/>
  <c r="AT389" i="8"/>
  <c r="AS389" i="8"/>
  <c r="AR389" i="8"/>
  <c r="AQ389" i="8"/>
  <c r="AM389" i="8"/>
  <c r="AL389" i="8"/>
  <c r="AK389" i="8"/>
  <c r="AJ389" i="8"/>
  <c r="AI389" i="8"/>
  <c r="AH389" i="8"/>
  <c r="AC389" i="8"/>
  <c r="AB389" i="8"/>
  <c r="AA389" i="8"/>
  <c r="Z389" i="8"/>
  <c r="Y389" i="8"/>
  <c r="X389" i="8"/>
  <c r="U389" i="8"/>
  <c r="T389" i="8"/>
  <c r="S389" i="8"/>
  <c r="R389" i="8"/>
  <c r="Q389" i="8"/>
  <c r="P389" i="8"/>
  <c r="H389" i="8"/>
  <c r="CQ388" i="8"/>
  <c r="CP388" i="8"/>
  <c r="CO388" i="8"/>
  <c r="CN388" i="8"/>
  <c r="CM388" i="8"/>
  <c r="CL388" i="8"/>
  <c r="CI388" i="8"/>
  <c r="CH388" i="8"/>
  <c r="CG388" i="8"/>
  <c r="CF388" i="8"/>
  <c r="CE388" i="8"/>
  <c r="CD388" i="8"/>
  <c r="CA388" i="8"/>
  <c r="BZ388" i="8"/>
  <c r="BY388" i="8"/>
  <c r="BX388" i="8"/>
  <c r="BV388" i="8"/>
  <c r="BU388" i="8"/>
  <c r="BT388" i="8"/>
  <c r="BS388" i="8"/>
  <c r="BQ388" i="8"/>
  <c r="BP388" i="8"/>
  <c r="BO388" i="8"/>
  <c r="BN388" i="8"/>
  <c r="BL388" i="8"/>
  <c r="BK388" i="8"/>
  <c r="BJ388" i="8"/>
  <c r="BI388" i="8"/>
  <c r="BG388" i="8"/>
  <c r="BF388" i="8"/>
  <c r="BE388" i="8"/>
  <c r="BD388" i="8"/>
  <c r="BB388" i="8"/>
  <c r="BA388" i="8"/>
  <c r="AZ388" i="8"/>
  <c r="AY388" i="8"/>
  <c r="AV388" i="8"/>
  <c r="AU388" i="8"/>
  <c r="AT388" i="8"/>
  <c r="AS388" i="8"/>
  <c r="AR388" i="8"/>
  <c r="AQ388" i="8"/>
  <c r="AM388" i="8"/>
  <c r="AL388" i="8"/>
  <c r="AK388" i="8"/>
  <c r="AJ388" i="8"/>
  <c r="AI388" i="8"/>
  <c r="AH388" i="8"/>
  <c r="AC388" i="8"/>
  <c r="AB388" i="8"/>
  <c r="AA388" i="8"/>
  <c r="Z388" i="8"/>
  <c r="Y388" i="8"/>
  <c r="X388" i="8"/>
  <c r="U388" i="8"/>
  <c r="T388" i="8"/>
  <c r="S388" i="8"/>
  <c r="R388" i="8"/>
  <c r="Q388" i="8"/>
  <c r="P388" i="8"/>
  <c r="H388" i="8"/>
  <c r="CQ387" i="8"/>
  <c r="CP387" i="8"/>
  <c r="CO387" i="8"/>
  <c r="CN387" i="8"/>
  <c r="CM387" i="8"/>
  <c r="CL387" i="8"/>
  <c r="CI387" i="8"/>
  <c r="CH387" i="8"/>
  <c r="CG387" i="8"/>
  <c r="CF387" i="8"/>
  <c r="CE387" i="8"/>
  <c r="CD387" i="8"/>
  <c r="CA387" i="8"/>
  <c r="BZ387" i="8"/>
  <c r="BY387" i="8"/>
  <c r="BX387" i="8"/>
  <c r="BV387" i="8"/>
  <c r="BU387" i="8"/>
  <c r="BT387" i="8"/>
  <c r="BS387" i="8"/>
  <c r="BQ387" i="8"/>
  <c r="BP387" i="8"/>
  <c r="BO387" i="8"/>
  <c r="BN387" i="8"/>
  <c r="BL387" i="8"/>
  <c r="BK387" i="8"/>
  <c r="BJ387" i="8"/>
  <c r="BI387" i="8"/>
  <c r="BG387" i="8"/>
  <c r="BF387" i="8"/>
  <c r="BE387" i="8"/>
  <c r="BD387" i="8"/>
  <c r="BB387" i="8"/>
  <c r="BA387" i="8"/>
  <c r="AZ387" i="8"/>
  <c r="AY387" i="8"/>
  <c r="AV387" i="8"/>
  <c r="AU387" i="8"/>
  <c r="AT387" i="8"/>
  <c r="AS387" i="8"/>
  <c r="AR387" i="8"/>
  <c r="AQ387" i="8"/>
  <c r="AM387" i="8"/>
  <c r="AL387" i="8"/>
  <c r="AK387" i="8"/>
  <c r="AJ387" i="8"/>
  <c r="AI387" i="8"/>
  <c r="AH387" i="8"/>
  <c r="AC387" i="8"/>
  <c r="AB387" i="8"/>
  <c r="AA387" i="8"/>
  <c r="Z387" i="8"/>
  <c r="Y387" i="8"/>
  <c r="X387" i="8"/>
  <c r="U387" i="8"/>
  <c r="T387" i="8"/>
  <c r="S387" i="8"/>
  <c r="R387" i="8"/>
  <c r="Q387" i="8"/>
  <c r="P387" i="8"/>
  <c r="H387" i="8"/>
  <c r="CQ386" i="8"/>
  <c r="CP386" i="8"/>
  <c r="CO386" i="8"/>
  <c r="CN386" i="8"/>
  <c r="CM386" i="8"/>
  <c r="CL386" i="8"/>
  <c r="CI386" i="8"/>
  <c r="CH386" i="8"/>
  <c r="CG386" i="8"/>
  <c r="CF386" i="8"/>
  <c r="CE386" i="8"/>
  <c r="CD386" i="8"/>
  <c r="CA386" i="8"/>
  <c r="BZ386" i="8"/>
  <c r="BY386" i="8"/>
  <c r="BX386" i="8"/>
  <c r="BV386" i="8"/>
  <c r="BU386" i="8"/>
  <c r="BT386" i="8"/>
  <c r="BS386" i="8"/>
  <c r="BQ386" i="8"/>
  <c r="BP386" i="8"/>
  <c r="BO386" i="8"/>
  <c r="BN386" i="8"/>
  <c r="BL386" i="8"/>
  <c r="BK386" i="8"/>
  <c r="BJ386" i="8"/>
  <c r="BI386" i="8"/>
  <c r="BG386" i="8"/>
  <c r="BF386" i="8"/>
  <c r="BE386" i="8"/>
  <c r="BD386" i="8"/>
  <c r="BB386" i="8"/>
  <c r="BA386" i="8"/>
  <c r="AZ386" i="8"/>
  <c r="AY386" i="8"/>
  <c r="AV386" i="8"/>
  <c r="AU386" i="8"/>
  <c r="AT386" i="8"/>
  <c r="AS386" i="8"/>
  <c r="AR386" i="8"/>
  <c r="AQ386" i="8"/>
  <c r="AM386" i="8"/>
  <c r="AL386" i="8"/>
  <c r="AK386" i="8"/>
  <c r="AJ386" i="8"/>
  <c r="AI386" i="8"/>
  <c r="AH386" i="8"/>
  <c r="AC386" i="8"/>
  <c r="AB386" i="8"/>
  <c r="AA386" i="8"/>
  <c r="Z386" i="8"/>
  <c r="Y386" i="8"/>
  <c r="X386" i="8"/>
  <c r="U386" i="8"/>
  <c r="T386" i="8"/>
  <c r="S386" i="8"/>
  <c r="R386" i="8"/>
  <c r="Q386" i="8"/>
  <c r="P386" i="8"/>
  <c r="H386" i="8"/>
  <c r="CQ385" i="8"/>
  <c r="CP385" i="8"/>
  <c r="CO385" i="8"/>
  <c r="CN385" i="8"/>
  <c r="CM385" i="8"/>
  <c r="CL385" i="8"/>
  <c r="CI385" i="8"/>
  <c r="CH385" i="8"/>
  <c r="CG385" i="8"/>
  <c r="CF385" i="8"/>
  <c r="CE385" i="8"/>
  <c r="CD385" i="8"/>
  <c r="CA385" i="8"/>
  <c r="BZ385" i="8"/>
  <c r="BY385" i="8"/>
  <c r="BX385" i="8"/>
  <c r="BV385" i="8"/>
  <c r="BU385" i="8"/>
  <c r="BT385" i="8"/>
  <c r="BS385" i="8"/>
  <c r="BQ385" i="8"/>
  <c r="BP385" i="8"/>
  <c r="BO385" i="8"/>
  <c r="BN385" i="8"/>
  <c r="BL385" i="8"/>
  <c r="BK385" i="8"/>
  <c r="BJ385" i="8"/>
  <c r="BI385" i="8"/>
  <c r="BG385" i="8"/>
  <c r="BF385" i="8"/>
  <c r="BE385" i="8"/>
  <c r="BD385" i="8"/>
  <c r="BB385" i="8"/>
  <c r="BA385" i="8"/>
  <c r="AZ385" i="8"/>
  <c r="AY385" i="8"/>
  <c r="AV385" i="8"/>
  <c r="AU385" i="8"/>
  <c r="AT385" i="8"/>
  <c r="AS385" i="8"/>
  <c r="AR385" i="8"/>
  <c r="AQ385" i="8"/>
  <c r="AM385" i="8"/>
  <c r="AL385" i="8"/>
  <c r="AK385" i="8"/>
  <c r="AJ385" i="8"/>
  <c r="AI385" i="8"/>
  <c r="AH385" i="8"/>
  <c r="AC385" i="8"/>
  <c r="AB385" i="8"/>
  <c r="AA385" i="8"/>
  <c r="Z385" i="8"/>
  <c r="Y385" i="8"/>
  <c r="X385" i="8"/>
  <c r="U385" i="8"/>
  <c r="T385" i="8"/>
  <c r="S385" i="8"/>
  <c r="R385" i="8"/>
  <c r="Q385" i="8"/>
  <c r="P385" i="8"/>
  <c r="H385" i="8"/>
  <c r="CQ384" i="8"/>
  <c r="CP384" i="8"/>
  <c r="CO384" i="8"/>
  <c r="CN384" i="8"/>
  <c r="CM384" i="8"/>
  <c r="CL384" i="8"/>
  <c r="CI384" i="8"/>
  <c r="CH384" i="8"/>
  <c r="CG384" i="8"/>
  <c r="CF384" i="8"/>
  <c r="CE384" i="8"/>
  <c r="CD384" i="8"/>
  <c r="CA384" i="8"/>
  <c r="BZ384" i="8"/>
  <c r="BY384" i="8"/>
  <c r="BX384" i="8"/>
  <c r="BV384" i="8"/>
  <c r="BU384" i="8"/>
  <c r="BT384" i="8"/>
  <c r="BS384" i="8"/>
  <c r="BQ384" i="8"/>
  <c r="BP384" i="8"/>
  <c r="BO384" i="8"/>
  <c r="BN384" i="8"/>
  <c r="BL384" i="8"/>
  <c r="BK384" i="8"/>
  <c r="BJ384" i="8"/>
  <c r="BI384" i="8"/>
  <c r="BG384" i="8"/>
  <c r="BF384" i="8"/>
  <c r="BE384" i="8"/>
  <c r="BD384" i="8"/>
  <c r="BB384" i="8"/>
  <c r="BA384" i="8"/>
  <c r="AZ384" i="8"/>
  <c r="AY384" i="8"/>
  <c r="AV384" i="8"/>
  <c r="AU384" i="8"/>
  <c r="AT384" i="8"/>
  <c r="AS384" i="8"/>
  <c r="AR384" i="8"/>
  <c r="AQ384" i="8"/>
  <c r="AM384" i="8"/>
  <c r="AL384" i="8"/>
  <c r="AK384" i="8"/>
  <c r="AJ384" i="8"/>
  <c r="AI384" i="8"/>
  <c r="AH384" i="8"/>
  <c r="AC384" i="8"/>
  <c r="AB384" i="8"/>
  <c r="AA384" i="8"/>
  <c r="Z384" i="8"/>
  <c r="Y384" i="8"/>
  <c r="X384" i="8"/>
  <c r="U384" i="8"/>
  <c r="T384" i="8"/>
  <c r="S384" i="8"/>
  <c r="R384" i="8"/>
  <c r="Q384" i="8"/>
  <c r="P384" i="8"/>
  <c r="H384" i="8"/>
  <c r="CQ383" i="8"/>
  <c r="CP383" i="8"/>
  <c r="CO383" i="8"/>
  <c r="CN383" i="8"/>
  <c r="CM383" i="8"/>
  <c r="CL383" i="8"/>
  <c r="CI383" i="8"/>
  <c r="CH383" i="8"/>
  <c r="CG383" i="8"/>
  <c r="CF383" i="8"/>
  <c r="CE383" i="8"/>
  <c r="CD383" i="8"/>
  <c r="CA383" i="8"/>
  <c r="BZ383" i="8"/>
  <c r="BY383" i="8"/>
  <c r="BX383" i="8"/>
  <c r="BV383" i="8"/>
  <c r="BU383" i="8"/>
  <c r="BT383" i="8"/>
  <c r="BS383" i="8"/>
  <c r="BQ383" i="8"/>
  <c r="BP383" i="8"/>
  <c r="BO383" i="8"/>
  <c r="BN383" i="8"/>
  <c r="BL383" i="8"/>
  <c r="BK383" i="8"/>
  <c r="BJ383" i="8"/>
  <c r="BI383" i="8"/>
  <c r="BG383" i="8"/>
  <c r="BF383" i="8"/>
  <c r="BE383" i="8"/>
  <c r="BD383" i="8"/>
  <c r="BB383" i="8"/>
  <c r="BA383" i="8"/>
  <c r="AZ383" i="8"/>
  <c r="AY383" i="8"/>
  <c r="AV383" i="8"/>
  <c r="AU383" i="8"/>
  <c r="AT383" i="8"/>
  <c r="AS383" i="8"/>
  <c r="AR383" i="8"/>
  <c r="AQ383" i="8"/>
  <c r="AM383" i="8"/>
  <c r="AL383" i="8"/>
  <c r="AK383" i="8"/>
  <c r="AJ383" i="8"/>
  <c r="AI383" i="8"/>
  <c r="AH383" i="8"/>
  <c r="AC383" i="8"/>
  <c r="AB383" i="8"/>
  <c r="AA383" i="8"/>
  <c r="Z383" i="8"/>
  <c r="Y383" i="8"/>
  <c r="X383" i="8"/>
  <c r="U383" i="8"/>
  <c r="T383" i="8"/>
  <c r="S383" i="8"/>
  <c r="R383" i="8"/>
  <c r="Q383" i="8"/>
  <c r="P383" i="8"/>
  <c r="H383" i="8"/>
  <c r="CQ382" i="8"/>
  <c r="CP382" i="8"/>
  <c r="CO382" i="8"/>
  <c r="CN382" i="8"/>
  <c r="CM382" i="8"/>
  <c r="CL382" i="8"/>
  <c r="CI382" i="8"/>
  <c r="CH382" i="8"/>
  <c r="CG382" i="8"/>
  <c r="CF382" i="8"/>
  <c r="CE382" i="8"/>
  <c r="CD382" i="8"/>
  <c r="CA382" i="8"/>
  <c r="BZ382" i="8"/>
  <c r="BY382" i="8"/>
  <c r="BX382" i="8"/>
  <c r="BV382" i="8"/>
  <c r="BU382" i="8"/>
  <c r="BT382" i="8"/>
  <c r="BS382" i="8"/>
  <c r="BQ382" i="8"/>
  <c r="BP382" i="8"/>
  <c r="BO382" i="8"/>
  <c r="BN382" i="8"/>
  <c r="BL382" i="8"/>
  <c r="BK382" i="8"/>
  <c r="BJ382" i="8"/>
  <c r="BI382" i="8"/>
  <c r="BG382" i="8"/>
  <c r="BF382" i="8"/>
  <c r="BE382" i="8"/>
  <c r="BD382" i="8"/>
  <c r="BB382" i="8"/>
  <c r="BA382" i="8"/>
  <c r="AZ382" i="8"/>
  <c r="AY382" i="8"/>
  <c r="AV382" i="8"/>
  <c r="AU382" i="8"/>
  <c r="AT382" i="8"/>
  <c r="AS382" i="8"/>
  <c r="AR382" i="8"/>
  <c r="AQ382" i="8"/>
  <c r="AM382" i="8"/>
  <c r="AL382" i="8"/>
  <c r="AK382" i="8"/>
  <c r="AJ382" i="8"/>
  <c r="AI382" i="8"/>
  <c r="AH382" i="8"/>
  <c r="AC382" i="8"/>
  <c r="AB382" i="8"/>
  <c r="AA382" i="8"/>
  <c r="Z382" i="8"/>
  <c r="Y382" i="8"/>
  <c r="X382" i="8"/>
  <c r="U382" i="8"/>
  <c r="T382" i="8"/>
  <c r="S382" i="8"/>
  <c r="R382" i="8"/>
  <c r="Q382" i="8"/>
  <c r="P382" i="8"/>
  <c r="H382" i="8"/>
  <c r="CQ381" i="8"/>
  <c r="CP381" i="8"/>
  <c r="CO381" i="8"/>
  <c r="CN381" i="8"/>
  <c r="CM381" i="8"/>
  <c r="CL381" i="8"/>
  <c r="CI381" i="8"/>
  <c r="CH381" i="8"/>
  <c r="CG381" i="8"/>
  <c r="CF381" i="8"/>
  <c r="CE381" i="8"/>
  <c r="CD381" i="8"/>
  <c r="CA381" i="8"/>
  <c r="BZ381" i="8"/>
  <c r="BY381" i="8"/>
  <c r="BX381" i="8"/>
  <c r="BV381" i="8"/>
  <c r="BU381" i="8"/>
  <c r="BT381" i="8"/>
  <c r="BS381" i="8"/>
  <c r="BQ381" i="8"/>
  <c r="BP381" i="8"/>
  <c r="BO381" i="8"/>
  <c r="BN381" i="8"/>
  <c r="BL381" i="8"/>
  <c r="BK381" i="8"/>
  <c r="BJ381" i="8"/>
  <c r="BI381" i="8"/>
  <c r="BG381" i="8"/>
  <c r="BF381" i="8"/>
  <c r="BE381" i="8"/>
  <c r="BD381" i="8"/>
  <c r="BB381" i="8"/>
  <c r="BA381" i="8"/>
  <c r="AZ381" i="8"/>
  <c r="AY381" i="8"/>
  <c r="AV381" i="8"/>
  <c r="AU381" i="8"/>
  <c r="AT381" i="8"/>
  <c r="AS381" i="8"/>
  <c r="AR381" i="8"/>
  <c r="AQ381" i="8"/>
  <c r="AM381" i="8"/>
  <c r="AL381" i="8"/>
  <c r="AK381" i="8"/>
  <c r="AJ381" i="8"/>
  <c r="AI381" i="8"/>
  <c r="AH381" i="8"/>
  <c r="AC381" i="8"/>
  <c r="AB381" i="8"/>
  <c r="AA381" i="8"/>
  <c r="Z381" i="8"/>
  <c r="Y381" i="8"/>
  <c r="X381" i="8"/>
  <c r="U381" i="8"/>
  <c r="T381" i="8"/>
  <c r="S381" i="8"/>
  <c r="R381" i="8"/>
  <c r="Q381" i="8"/>
  <c r="P381" i="8"/>
  <c r="H381" i="8"/>
  <c r="CQ380" i="8"/>
  <c r="CP380" i="8"/>
  <c r="CO380" i="8"/>
  <c r="CN380" i="8"/>
  <c r="CM380" i="8"/>
  <c r="CL380" i="8"/>
  <c r="CI380" i="8"/>
  <c r="CH380" i="8"/>
  <c r="CG380" i="8"/>
  <c r="CF380" i="8"/>
  <c r="CE380" i="8"/>
  <c r="CD380" i="8"/>
  <c r="CA380" i="8"/>
  <c r="BZ380" i="8"/>
  <c r="BY380" i="8"/>
  <c r="BX380" i="8"/>
  <c r="BV380" i="8"/>
  <c r="BU380" i="8"/>
  <c r="BT380" i="8"/>
  <c r="BS380" i="8"/>
  <c r="BQ380" i="8"/>
  <c r="BP380" i="8"/>
  <c r="BO380" i="8"/>
  <c r="BN380" i="8"/>
  <c r="BL380" i="8"/>
  <c r="BK380" i="8"/>
  <c r="BJ380" i="8"/>
  <c r="BI380" i="8"/>
  <c r="BG380" i="8"/>
  <c r="BF380" i="8"/>
  <c r="BE380" i="8"/>
  <c r="BD380" i="8"/>
  <c r="BB380" i="8"/>
  <c r="BA380" i="8"/>
  <c r="AZ380" i="8"/>
  <c r="AY380" i="8"/>
  <c r="AV380" i="8"/>
  <c r="AU380" i="8"/>
  <c r="AT380" i="8"/>
  <c r="AS380" i="8"/>
  <c r="AR380" i="8"/>
  <c r="AQ380" i="8"/>
  <c r="AM380" i="8"/>
  <c r="AL380" i="8"/>
  <c r="AK380" i="8"/>
  <c r="AJ380" i="8"/>
  <c r="AI380" i="8"/>
  <c r="AH380" i="8"/>
  <c r="AC380" i="8"/>
  <c r="AB380" i="8"/>
  <c r="AA380" i="8"/>
  <c r="Z380" i="8"/>
  <c r="Y380" i="8"/>
  <c r="X380" i="8"/>
  <c r="U380" i="8"/>
  <c r="T380" i="8"/>
  <c r="S380" i="8"/>
  <c r="R380" i="8"/>
  <c r="Q380" i="8"/>
  <c r="P380" i="8"/>
  <c r="H380" i="8"/>
  <c r="CQ379" i="8"/>
  <c r="CP379" i="8"/>
  <c r="CO379" i="8"/>
  <c r="CN379" i="8"/>
  <c r="CM379" i="8"/>
  <c r="CL379" i="8"/>
  <c r="CI379" i="8"/>
  <c r="CH379" i="8"/>
  <c r="CG379" i="8"/>
  <c r="CF379" i="8"/>
  <c r="CE379" i="8"/>
  <c r="CD379" i="8"/>
  <c r="CA379" i="8"/>
  <c r="BZ379" i="8"/>
  <c r="BY379" i="8"/>
  <c r="BX379" i="8"/>
  <c r="BV379" i="8"/>
  <c r="BU379" i="8"/>
  <c r="BT379" i="8"/>
  <c r="BS379" i="8"/>
  <c r="BQ379" i="8"/>
  <c r="BP379" i="8"/>
  <c r="BO379" i="8"/>
  <c r="BN379" i="8"/>
  <c r="BL379" i="8"/>
  <c r="BK379" i="8"/>
  <c r="BJ379" i="8"/>
  <c r="BI379" i="8"/>
  <c r="BG379" i="8"/>
  <c r="BF379" i="8"/>
  <c r="BE379" i="8"/>
  <c r="BD379" i="8"/>
  <c r="BB379" i="8"/>
  <c r="BA379" i="8"/>
  <c r="AZ379" i="8"/>
  <c r="AY379" i="8"/>
  <c r="AV379" i="8"/>
  <c r="AU379" i="8"/>
  <c r="AT379" i="8"/>
  <c r="AS379" i="8"/>
  <c r="AR379" i="8"/>
  <c r="AQ379" i="8"/>
  <c r="AM379" i="8"/>
  <c r="AL379" i="8"/>
  <c r="AK379" i="8"/>
  <c r="AJ379" i="8"/>
  <c r="AI379" i="8"/>
  <c r="AH379" i="8"/>
  <c r="AC379" i="8"/>
  <c r="AB379" i="8"/>
  <c r="AA379" i="8"/>
  <c r="Z379" i="8"/>
  <c r="Y379" i="8"/>
  <c r="X379" i="8"/>
  <c r="U379" i="8"/>
  <c r="T379" i="8"/>
  <c r="S379" i="8"/>
  <c r="R379" i="8"/>
  <c r="Q379" i="8"/>
  <c r="P379" i="8"/>
  <c r="H379" i="8"/>
  <c r="CQ378" i="8"/>
  <c r="CP378" i="8"/>
  <c r="CO378" i="8"/>
  <c r="CN378" i="8"/>
  <c r="CM378" i="8"/>
  <c r="CL378" i="8"/>
  <c r="CI378" i="8"/>
  <c r="CH378" i="8"/>
  <c r="CG378" i="8"/>
  <c r="CF378" i="8"/>
  <c r="CE378" i="8"/>
  <c r="CD378" i="8"/>
  <c r="CA378" i="8"/>
  <c r="BZ378" i="8"/>
  <c r="BY378" i="8"/>
  <c r="BX378" i="8"/>
  <c r="BV378" i="8"/>
  <c r="BU378" i="8"/>
  <c r="BT378" i="8"/>
  <c r="BS378" i="8"/>
  <c r="BQ378" i="8"/>
  <c r="BP378" i="8"/>
  <c r="BO378" i="8"/>
  <c r="BN378" i="8"/>
  <c r="BL378" i="8"/>
  <c r="BK378" i="8"/>
  <c r="BJ378" i="8"/>
  <c r="BI378" i="8"/>
  <c r="BG378" i="8"/>
  <c r="BF378" i="8"/>
  <c r="BE378" i="8"/>
  <c r="BD378" i="8"/>
  <c r="BB378" i="8"/>
  <c r="BA378" i="8"/>
  <c r="AZ378" i="8"/>
  <c r="AY378" i="8"/>
  <c r="AV378" i="8"/>
  <c r="AU378" i="8"/>
  <c r="AT378" i="8"/>
  <c r="AS378" i="8"/>
  <c r="AR378" i="8"/>
  <c r="AQ378" i="8"/>
  <c r="AM378" i="8"/>
  <c r="AL378" i="8"/>
  <c r="AK378" i="8"/>
  <c r="AJ378" i="8"/>
  <c r="AI378" i="8"/>
  <c r="AH378" i="8"/>
  <c r="AC378" i="8"/>
  <c r="AB378" i="8"/>
  <c r="AA378" i="8"/>
  <c r="Z378" i="8"/>
  <c r="Y378" i="8"/>
  <c r="X378" i="8"/>
  <c r="U378" i="8"/>
  <c r="T378" i="8"/>
  <c r="S378" i="8"/>
  <c r="R378" i="8"/>
  <c r="Q378" i="8"/>
  <c r="P378" i="8"/>
  <c r="H378" i="8"/>
  <c r="CQ377" i="8"/>
  <c r="CP377" i="8"/>
  <c r="CO377" i="8"/>
  <c r="CN377" i="8"/>
  <c r="CM377" i="8"/>
  <c r="CL377" i="8"/>
  <c r="CI377" i="8"/>
  <c r="CH377" i="8"/>
  <c r="CG377" i="8"/>
  <c r="CF377" i="8"/>
  <c r="CE377" i="8"/>
  <c r="CD377" i="8"/>
  <c r="CA377" i="8"/>
  <c r="BZ377" i="8"/>
  <c r="BY377" i="8"/>
  <c r="BX377" i="8"/>
  <c r="BV377" i="8"/>
  <c r="BU377" i="8"/>
  <c r="BT377" i="8"/>
  <c r="BS377" i="8"/>
  <c r="BQ377" i="8"/>
  <c r="BP377" i="8"/>
  <c r="BO377" i="8"/>
  <c r="BN377" i="8"/>
  <c r="BL377" i="8"/>
  <c r="BK377" i="8"/>
  <c r="BJ377" i="8"/>
  <c r="BI377" i="8"/>
  <c r="BG377" i="8"/>
  <c r="BF377" i="8"/>
  <c r="BE377" i="8"/>
  <c r="BD377" i="8"/>
  <c r="BB377" i="8"/>
  <c r="BA377" i="8"/>
  <c r="AZ377" i="8"/>
  <c r="AY377" i="8"/>
  <c r="AV377" i="8"/>
  <c r="AU377" i="8"/>
  <c r="AT377" i="8"/>
  <c r="AS377" i="8"/>
  <c r="AR377" i="8"/>
  <c r="AQ377" i="8"/>
  <c r="AM377" i="8"/>
  <c r="AL377" i="8"/>
  <c r="AK377" i="8"/>
  <c r="AJ377" i="8"/>
  <c r="AI377" i="8"/>
  <c r="AH377" i="8"/>
  <c r="AC377" i="8"/>
  <c r="AB377" i="8"/>
  <c r="AA377" i="8"/>
  <c r="Z377" i="8"/>
  <c r="Y377" i="8"/>
  <c r="X377" i="8"/>
  <c r="U377" i="8"/>
  <c r="T377" i="8"/>
  <c r="S377" i="8"/>
  <c r="R377" i="8"/>
  <c r="Q377" i="8"/>
  <c r="P377" i="8"/>
  <c r="H377" i="8"/>
  <c r="CQ376" i="8"/>
  <c r="CP376" i="8"/>
  <c r="CO376" i="8"/>
  <c r="CN376" i="8"/>
  <c r="CM376" i="8"/>
  <c r="CL376" i="8"/>
  <c r="CI376" i="8"/>
  <c r="CH376" i="8"/>
  <c r="CG376" i="8"/>
  <c r="CF376" i="8"/>
  <c r="CE376" i="8"/>
  <c r="CD376" i="8"/>
  <c r="CA376" i="8"/>
  <c r="BZ376" i="8"/>
  <c r="BY376" i="8"/>
  <c r="BX376" i="8"/>
  <c r="BV376" i="8"/>
  <c r="BU376" i="8"/>
  <c r="BT376" i="8"/>
  <c r="BS376" i="8"/>
  <c r="BQ376" i="8"/>
  <c r="BP376" i="8"/>
  <c r="BO376" i="8"/>
  <c r="BN376" i="8"/>
  <c r="BL376" i="8"/>
  <c r="BK376" i="8"/>
  <c r="BJ376" i="8"/>
  <c r="BI376" i="8"/>
  <c r="BG376" i="8"/>
  <c r="BF376" i="8"/>
  <c r="BE376" i="8"/>
  <c r="BD376" i="8"/>
  <c r="BB376" i="8"/>
  <c r="BA376" i="8"/>
  <c r="AZ376" i="8"/>
  <c r="AY376" i="8"/>
  <c r="AV376" i="8"/>
  <c r="AU376" i="8"/>
  <c r="AT376" i="8"/>
  <c r="AS376" i="8"/>
  <c r="AR376" i="8"/>
  <c r="AQ376" i="8"/>
  <c r="AM376" i="8"/>
  <c r="AL376" i="8"/>
  <c r="AK376" i="8"/>
  <c r="AJ376" i="8"/>
  <c r="AI376" i="8"/>
  <c r="AH376" i="8"/>
  <c r="AC376" i="8"/>
  <c r="AB376" i="8"/>
  <c r="AA376" i="8"/>
  <c r="Z376" i="8"/>
  <c r="Y376" i="8"/>
  <c r="X376" i="8"/>
  <c r="U376" i="8"/>
  <c r="T376" i="8"/>
  <c r="S376" i="8"/>
  <c r="R376" i="8"/>
  <c r="Q376" i="8"/>
  <c r="P376" i="8"/>
  <c r="H376" i="8"/>
  <c r="CQ375" i="8"/>
  <c r="CP375" i="8"/>
  <c r="CO375" i="8"/>
  <c r="CN375" i="8"/>
  <c r="CM375" i="8"/>
  <c r="CL375" i="8"/>
  <c r="CI375" i="8"/>
  <c r="CH375" i="8"/>
  <c r="CG375" i="8"/>
  <c r="CF375" i="8"/>
  <c r="CE375" i="8"/>
  <c r="CD375" i="8"/>
  <c r="CA375" i="8"/>
  <c r="BZ375" i="8"/>
  <c r="BY375" i="8"/>
  <c r="BX375" i="8"/>
  <c r="BV375" i="8"/>
  <c r="BU375" i="8"/>
  <c r="BT375" i="8"/>
  <c r="BS375" i="8"/>
  <c r="BQ375" i="8"/>
  <c r="BP375" i="8"/>
  <c r="BO375" i="8"/>
  <c r="BN375" i="8"/>
  <c r="BL375" i="8"/>
  <c r="BK375" i="8"/>
  <c r="BJ375" i="8"/>
  <c r="BI375" i="8"/>
  <c r="BG375" i="8"/>
  <c r="BF375" i="8"/>
  <c r="BE375" i="8"/>
  <c r="BD375" i="8"/>
  <c r="BB375" i="8"/>
  <c r="BA375" i="8"/>
  <c r="AZ375" i="8"/>
  <c r="AY375" i="8"/>
  <c r="AV375" i="8"/>
  <c r="AU375" i="8"/>
  <c r="AT375" i="8"/>
  <c r="AS375" i="8"/>
  <c r="AR375" i="8"/>
  <c r="AQ375" i="8"/>
  <c r="AM375" i="8"/>
  <c r="AL375" i="8"/>
  <c r="AK375" i="8"/>
  <c r="AJ375" i="8"/>
  <c r="AI375" i="8"/>
  <c r="AH375" i="8"/>
  <c r="AC375" i="8"/>
  <c r="AB375" i="8"/>
  <c r="AA375" i="8"/>
  <c r="Z375" i="8"/>
  <c r="Y375" i="8"/>
  <c r="X375" i="8"/>
  <c r="U375" i="8"/>
  <c r="T375" i="8"/>
  <c r="S375" i="8"/>
  <c r="R375" i="8"/>
  <c r="Q375" i="8"/>
  <c r="P375" i="8"/>
  <c r="H375" i="8"/>
  <c r="CQ374" i="8"/>
  <c r="CP374" i="8"/>
  <c r="CO374" i="8"/>
  <c r="CN374" i="8"/>
  <c r="CM374" i="8"/>
  <c r="CL374" i="8"/>
  <c r="CI374" i="8"/>
  <c r="CH374" i="8"/>
  <c r="CG374" i="8"/>
  <c r="CF374" i="8"/>
  <c r="CE374" i="8"/>
  <c r="CD374" i="8"/>
  <c r="CA374" i="8"/>
  <c r="BZ374" i="8"/>
  <c r="BY374" i="8"/>
  <c r="BX374" i="8"/>
  <c r="BV374" i="8"/>
  <c r="BU374" i="8"/>
  <c r="BT374" i="8"/>
  <c r="BS374" i="8"/>
  <c r="BQ374" i="8"/>
  <c r="BP374" i="8"/>
  <c r="BO374" i="8"/>
  <c r="BN374" i="8"/>
  <c r="BL374" i="8"/>
  <c r="BK374" i="8"/>
  <c r="BJ374" i="8"/>
  <c r="BI374" i="8"/>
  <c r="BG374" i="8"/>
  <c r="BF374" i="8"/>
  <c r="BE374" i="8"/>
  <c r="BD374" i="8"/>
  <c r="BB374" i="8"/>
  <c r="BA374" i="8"/>
  <c r="AZ374" i="8"/>
  <c r="AY374" i="8"/>
  <c r="AV374" i="8"/>
  <c r="AU374" i="8"/>
  <c r="AT374" i="8"/>
  <c r="AS374" i="8"/>
  <c r="AR374" i="8"/>
  <c r="AQ374" i="8"/>
  <c r="AM374" i="8"/>
  <c r="AL374" i="8"/>
  <c r="AK374" i="8"/>
  <c r="AJ374" i="8"/>
  <c r="AI374" i="8"/>
  <c r="AH374" i="8"/>
  <c r="AC374" i="8"/>
  <c r="AB374" i="8"/>
  <c r="AA374" i="8"/>
  <c r="Z374" i="8"/>
  <c r="Y374" i="8"/>
  <c r="X374" i="8"/>
  <c r="U374" i="8"/>
  <c r="T374" i="8"/>
  <c r="S374" i="8"/>
  <c r="R374" i="8"/>
  <c r="Q374" i="8"/>
  <c r="P374" i="8"/>
  <c r="H374" i="8"/>
  <c r="CQ373" i="8"/>
  <c r="CP373" i="8"/>
  <c r="CO373" i="8"/>
  <c r="CN373" i="8"/>
  <c r="CM373" i="8"/>
  <c r="CL373" i="8"/>
  <c r="CI373" i="8"/>
  <c r="CH373" i="8"/>
  <c r="CG373" i="8"/>
  <c r="CF373" i="8"/>
  <c r="CE373" i="8"/>
  <c r="CD373" i="8"/>
  <c r="CA373" i="8"/>
  <c r="BZ373" i="8"/>
  <c r="BY373" i="8"/>
  <c r="BX373" i="8"/>
  <c r="BV373" i="8"/>
  <c r="BU373" i="8"/>
  <c r="BT373" i="8"/>
  <c r="BS373" i="8"/>
  <c r="BQ373" i="8"/>
  <c r="BP373" i="8"/>
  <c r="BO373" i="8"/>
  <c r="BN373" i="8"/>
  <c r="BL373" i="8"/>
  <c r="BK373" i="8"/>
  <c r="BJ373" i="8"/>
  <c r="BI373" i="8"/>
  <c r="BG373" i="8"/>
  <c r="BF373" i="8"/>
  <c r="BE373" i="8"/>
  <c r="BD373" i="8"/>
  <c r="BB373" i="8"/>
  <c r="BA373" i="8"/>
  <c r="AZ373" i="8"/>
  <c r="AY373" i="8"/>
  <c r="AV373" i="8"/>
  <c r="AU373" i="8"/>
  <c r="AT373" i="8"/>
  <c r="AS373" i="8"/>
  <c r="AR373" i="8"/>
  <c r="AQ373" i="8"/>
  <c r="AM373" i="8"/>
  <c r="AL373" i="8"/>
  <c r="AK373" i="8"/>
  <c r="AJ373" i="8"/>
  <c r="AI373" i="8"/>
  <c r="AH373" i="8"/>
  <c r="AC373" i="8"/>
  <c r="AB373" i="8"/>
  <c r="AA373" i="8"/>
  <c r="Z373" i="8"/>
  <c r="Y373" i="8"/>
  <c r="X373" i="8"/>
  <c r="U373" i="8"/>
  <c r="T373" i="8"/>
  <c r="S373" i="8"/>
  <c r="R373" i="8"/>
  <c r="Q373" i="8"/>
  <c r="P373" i="8"/>
  <c r="H373" i="8"/>
  <c r="CQ372" i="8"/>
  <c r="CP372" i="8"/>
  <c r="CO372" i="8"/>
  <c r="CN372" i="8"/>
  <c r="CM372" i="8"/>
  <c r="CL372" i="8"/>
  <c r="CI372" i="8"/>
  <c r="CH372" i="8"/>
  <c r="CG372" i="8"/>
  <c r="CF372" i="8"/>
  <c r="CE372" i="8"/>
  <c r="CD372" i="8"/>
  <c r="CA372" i="8"/>
  <c r="BZ372" i="8"/>
  <c r="BY372" i="8"/>
  <c r="BX372" i="8"/>
  <c r="BV372" i="8"/>
  <c r="BU372" i="8"/>
  <c r="BT372" i="8"/>
  <c r="BS372" i="8"/>
  <c r="BQ372" i="8"/>
  <c r="BP372" i="8"/>
  <c r="BO372" i="8"/>
  <c r="BN372" i="8"/>
  <c r="BL372" i="8"/>
  <c r="BK372" i="8"/>
  <c r="BJ372" i="8"/>
  <c r="BI372" i="8"/>
  <c r="BG372" i="8"/>
  <c r="BF372" i="8"/>
  <c r="BE372" i="8"/>
  <c r="BD372" i="8"/>
  <c r="BB372" i="8"/>
  <c r="BA372" i="8"/>
  <c r="AZ372" i="8"/>
  <c r="AY372" i="8"/>
  <c r="AV372" i="8"/>
  <c r="AU372" i="8"/>
  <c r="AT372" i="8"/>
  <c r="AS372" i="8"/>
  <c r="AR372" i="8"/>
  <c r="AQ372" i="8"/>
  <c r="AM372" i="8"/>
  <c r="AL372" i="8"/>
  <c r="AK372" i="8"/>
  <c r="AJ372" i="8"/>
  <c r="AI372" i="8"/>
  <c r="AH372" i="8"/>
  <c r="AC372" i="8"/>
  <c r="AB372" i="8"/>
  <c r="AA372" i="8"/>
  <c r="Z372" i="8"/>
  <c r="Y372" i="8"/>
  <c r="X372" i="8"/>
  <c r="U372" i="8"/>
  <c r="T372" i="8"/>
  <c r="S372" i="8"/>
  <c r="R372" i="8"/>
  <c r="Q372" i="8"/>
  <c r="P372" i="8"/>
  <c r="H372" i="8"/>
  <c r="CQ371" i="8"/>
  <c r="CP371" i="8"/>
  <c r="CO371" i="8"/>
  <c r="CN371" i="8"/>
  <c r="CM371" i="8"/>
  <c r="CL371" i="8"/>
  <c r="CI371" i="8"/>
  <c r="CH371" i="8"/>
  <c r="CG371" i="8"/>
  <c r="CF371" i="8"/>
  <c r="CE371" i="8"/>
  <c r="CD371" i="8"/>
  <c r="CA371" i="8"/>
  <c r="BZ371" i="8"/>
  <c r="BY371" i="8"/>
  <c r="BX371" i="8"/>
  <c r="BV371" i="8"/>
  <c r="BU371" i="8"/>
  <c r="BT371" i="8"/>
  <c r="BS371" i="8"/>
  <c r="BQ371" i="8"/>
  <c r="BP371" i="8"/>
  <c r="BO371" i="8"/>
  <c r="BN371" i="8"/>
  <c r="BL371" i="8"/>
  <c r="BK371" i="8"/>
  <c r="BJ371" i="8"/>
  <c r="BI371" i="8"/>
  <c r="BG371" i="8"/>
  <c r="BF371" i="8"/>
  <c r="BE371" i="8"/>
  <c r="BD371" i="8"/>
  <c r="BB371" i="8"/>
  <c r="BA371" i="8"/>
  <c r="AZ371" i="8"/>
  <c r="AY371" i="8"/>
  <c r="AV371" i="8"/>
  <c r="AU371" i="8"/>
  <c r="AT371" i="8"/>
  <c r="AS371" i="8"/>
  <c r="AR371" i="8"/>
  <c r="AQ371" i="8"/>
  <c r="AM371" i="8"/>
  <c r="AL371" i="8"/>
  <c r="AK371" i="8"/>
  <c r="AJ371" i="8"/>
  <c r="AI371" i="8"/>
  <c r="AH371" i="8"/>
  <c r="AC371" i="8"/>
  <c r="AB371" i="8"/>
  <c r="AA371" i="8"/>
  <c r="Z371" i="8"/>
  <c r="Y371" i="8"/>
  <c r="X371" i="8"/>
  <c r="U371" i="8"/>
  <c r="T371" i="8"/>
  <c r="S371" i="8"/>
  <c r="R371" i="8"/>
  <c r="Q371" i="8"/>
  <c r="P371" i="8"/>
  <c r="H371" i="8"/>
  <c r="CQ370" i="8"/>
  <c r="CP370" i="8"/>
  <c r="CO370" i="8"/>
  <c r="CN370" i="8"/>
  <c r="CM370" i="8"/>
  <c r="CL370" i="8"/>
  <c r="CI370" i="8"/>
  <c r="CH370" i="8"/>
  <c r="CG370" i="8"/>
  <c r="CF370" i="8"/>
  <c r="CE370" i="8"/>
  <c r="CD370" i="8"/>
  <c r="CA370" i="8"/>
  <c r="BZ370" i="8"/>
  <c r="BY370" i="8"/>
  <c r="BX370" i="8"/>
  <c r="BV370" i="8"/>
  <c r="BU370" i="8"/>
  <c r="BT370" i="8"/>
  <c r="BS370" i="8"/>
  <c r="BQ370" i="8"/>
  <c r="BP370" i="8"/>
  <c r="BO370" i="8"/>
  <c r="BN370" i="8"/>
  <c r="BL370" i="8"/>
  <c r="BK370" i="8"/>
  <c r="BJ370" i="8"/>
  <c r="BI370" i="8"/>
  <c r="BG370" i="8"/>
  <c r="BF370" i="8"/>
  <c r="BE370" i="8"/>
  <c r="BD370" i="8"/>
  <c r="BB370" i="8"/>
  <c r="BA370" i="8"/>
  <c r="AZ370" i="8"/>
  <c r="AY370" i="8"/>
  <c r="AV370" i="8"/>
  <c r="AU370" i="8"/>
  <c r="AT370" i="8"/>
  <c r="AS370" i="8"/>
  <c r="AR370" i="8"/>
  <c r="AQ370" i="8"/>
  <c r="AM370" i="8"/>
  <c r="AL370" i="8"/>
  <c r="AK370" i="8"/>
  <c r="AJ370" i="8"/>
  <c r="AI370" i="8"/>
  <c r="AH370" i="8"/>
  <c r="AC370" i="8"/>
  <c r="AB370" i="8"/>
  <c r="AA370" i="8"/>
  <c r="Z370" i="8"/>
  <c r="Y370" i="8"/>
  <c r="X370" i="8"/>
  <c r="U370" i="8"/>
  <c r="T370" i="8"/>
  <c r="S370" i="8"/>
  <c r="R370" i="8"/>
  <c r="Q370" i="8"/>
  <c r="P370" i="8"/>
  <c r="H370" i="8"/>
  <c r="CQ369" i="8"/>
  <c r="CP369" i="8"/>
  <c r="CO369" i="8"/>
  <c r="CN369" i="8"/>
  <c r="CM369" i="8"/>
  <c r="CL369" i="8"/>
  <c r="CI369" i="8"/>
  <c r="CH369" i="8"/>
  <c r="CG369" i="8"/>
  <c r="CF369" i="8"/>
  <c r="CE369" i="8"/>
  <c r="CD369" i="8"/>
  <c r="CA369" i="8"/>
  <c r="BZ369" i="8"/>
  <c r="BY369" i="8"/>
  <c r="BX369" i="8"/>
  <c r="BV369" i="8"/>
  <c r="BU369" i="8"/>
  <c r="BT369" i="8"/>
  <c r="BS369" i="8"/>
  <c r="BQ369" i="8"/>
  <c r="BP369" i="8"/>
  <c r="BO369" i="8"/>
  <c r="BN369" i="8"/>
  <c r="BL369" i="8"/>
  <c r="BK369" i="8"/>
  <c r="BJ369" i="8"/>
  <c r="BI369" i="8"/>
  <c r="BG369" i="8"/>
  <c r="BF369" i="8"/>
  <c r="BE369" i="8"/>
  <c r="BD369" i="8"/>
  <c r="BB369" i="8"/>
  <c r="BA369" i="8"/>
  <c r="AZ369" i="8"/>
  <c r="AY369" i="8"/>
  <c r="AV369" i="8"/>
  <c r="AU369" i="8"/>
  <c r="AT369" i="8"/>
  <c r="AS369" i="8"/>
  <c r="AR369" i="8"/>
  <c r="AQ369" i="8"/>
  <c r="AM369" i="8"/>
  <c r="AL369" i="8"/>
  <c r="AK369" i="8"/>
  <c r="AJ369" i="8"/>
  <c r="AI369" i="8"/>
  <c r="AH369" i="8"/>
  <c r="AC369" i="8"/>
  <c r="AB369" i="8"/>
  <c r="AA369" i="8"/>
  <c r="Z369" i="8"/>
  <c r="Y369" i="8"/>
  <c r="X369" i="8"/>
  <c r="U369" i="8"/>
  <c r="T369" i="8"/>
  <c r="S369" i="8"/>
  <c r="R369" i="8"/>
  <c r="Q369" i="8"/>
  <c r="P369" i="8"/>
  <c r="H369" i="8"/>
  <c r="CQ368" i="8"/>
  <c r="CP368" i="8"/>
  <c r="CO368" i="8"/>
  <c r="CN368" i="8"/>
  <c r="CM368" i="8"/>
  <c r="CL368" i="8"/>
  <c r="CI368" i="8"/>
  <c r="CH368" i="8"/>
  <c r="CG368" i="8"/>
  <c r="CF368" i="8"/>
  <c r="CE368" i="8"/>
  <c r="CD368" i="8"/>
  <c r="CA368" i="8"/>
  <c r="BZ368" i="8"/>
  <c r="BY368" i="8"/>
  <c r="BX368" i="8"/>
  <c r="BV368" i="8"/>
  <c r="BU368" i="8"/>
  <c r="BT368" i="8"/>
  <c r="BS368" i="8"/>
  <c r="BQ368" i="8"/>
  <c r="BP368" i="8"/>
  <c r="BO368" i="8"/>
  <c r="BN368" i="8"/>
  <c r="BL368" i="8"/>
  <c r="BK368" i="8"/>
  <c r="BJ368" i="8"/>
  <c r="BI368" i="8"/>
  <c r="BG368" i="8"/>
  <c r="BF368" i="8"/>
  <c r="BE368" i="8"/>
  <c r="BD368" i="8"/>
  <c r="BB368" i="8"/>
  <c r="BA368" i="8"/>
  <c r="AZ368" i="8"/>
  <c r="AY368" i="8"/>
  <c r="AV368" i="8"/>
  <c r="AU368" i="8"/>
  <c r="AT368" i="8"/>
  <c r="AS368" i="8"/>
  <c r="AR368" i="8"/>
  <c r="AQ368" i="8"/>
  <c r="AM368" i="8"/>
  <c r="AL368" i="8"/>
  <c r="AK368" i="8"/>
  <c r="AJ368" i="8"/>
  <c r="AI368" i="8"/>
  <c r="AH368" i="8"/>
  <c r="AC368" i="8"/>
  <c r="AB368" i="8"/>
  <c r="AA368" i="8"/>
  <c r="Z368" i="8"/>
  <c r="Y368" i="8"/>
  <c r="X368" i="8"/>
  <c r="U368" i="8"/>
  <c r="T368" i="8"/>
  <c r="S368" i="8"/>
  <c r="R368" i="8"/>
  <c r="Q368" i="8"/>
  <c r="P368" i="8"/>
  <c r="H368" i="8"/>
  <c r="CQ367" i="8"/>
  <c r="CP367" i="8"/>
  <c r="CO367" i="8"/>
  <c r="CN367" i="8"/>
  <c r="CM367" i="8"/>
  <c r="CL367" i="8"/>
  <c r="CI367" i="8"/>
  <c r="CH367" i="8"/>
  <c r="CG367" i="8"/>
  <c r="CF367" i="8"/>
  <c r="CE367" i="8"/>
  <c r="CD367" i="8"/>
  <c r="CA367" i="8"/>
  <c r="BZ367" i="8"/>
  <c r="BY367" i="8"/>
  <c r="BX367" i="8"/>
  <c r="BV367" i="8"/>
  <c r="BU367" i="8"/>
  <c r="BT367" i="8"/>
  <c r="BS367" i="8"/>
  <c r="BQ367" i="8"/>
  <c r="BP367" i="8"/>
  <c r="BO367" i="8"/>
  <c r="BN367" i="8"/>
  <c r="BL367" i="8"/>
  <c r="BK367" i="8"/>
  <c r="BJ367" i="8"/>
  <c r="BI367" i="8"/>
  <c r="BG367" i="8"/>
  <c r="BF367" i="8"/>
  <c r="BE367" i="8"/>
  <c r="BD367" i="8"/>
  <c r="BB367" i="8"/>
  <c r="BA367" i="8"/>
  <c r="AZ367" i="8"/>
  <c r="AY367" i="8"/>
  <c r="AV367" i="8"/>
  <c r="AU367" i="8"/>
  <c r="AT367" i="8"/>
  <c r="AS367" i="8"/>
  <c r="AR367" i="8"/>
  <c r="AQ367" i="8"/>
  <c r="AM367" i="8"/>
  <c r="AL367" i="8"/>
  <c r="AK367" i="8"/>
  <c r="AJ367" i="8"/>
  <c r="AI367" i="8"/>
  <c r="AH367" i="8"/>
  <c r="AC367" i="8"/>
  <c r="AB367" i="8"/>
  <c r="AA367" i="8"/>
  <c r="Z367" i="8"/>
  <c r="Y367" i="8"/>
  <c r="X367" i="8"/>
  <c r="U367" i="8"/>
  <c r="T367" i="8"/>
  <c r="S367" i="8"/>
  <c r="R367" i="8"/>
  <c r="Q367" i="8"/>
  <c r="P367" i="8"/>
  <c r="H367" i="8"/>
  <c r="CQ366" i="8"/>
  <c r="CP366" i="8"/>
  <c r="CO366" i="8"/>
  <c r="CN366" i="8"/>
  <c r="CM366" i="8"/>
  <c r="CL366" i="8"/>
  <c r="CI366" i="8"/>
  <c r="CH366" i="8"/>
  <c r="CG366" i="8"/>
  <c r="CF366" i="8"/>
  <c r="CE366" i="8"/>
  <c r="CD366" i="8"/>
  <c r="CA366" i="8"/>
  <c r="BZ366" i="8"/>
  <c r="BY366" i="8"/>
  <c r="BX366" i="8"/>
  <c r="BV366" i="8"/>
  <c r="BU366" i="8"/>
  <c r="BT366" i="8"/>
  <c r="BS366" i="8"/>
  <c r="BQ366" i="8"/>
  <c r="BP366" i="8"/>
  <c r="BO366" i="8"/>
  <c r="BN366" i="8"/>
  <c r="BL366" i="8"/>
  <c r="BK366" i="8"/>
  <c r="BJ366" i="8"/>
  <c r="BI366" i="8"/>
  <c r="BG366" i="8"/>
  <c r="BF366" i="8"/>
  <c r="BE366" i="8"/>
  <c r="BD366" i="8"/>
  <c r="BB366" i="8"/>
  <c r="BA366" i="8"/>
  <c r="AZ366" i="8"/>
  <c r="AY366" i="8"/>
  <c r="AV366" i="8"/>
  <c r="AU366" i="8"/>
  <c r="AT366" i="8"/>
  <c r="AS366" i="8"/>
  <c r="AR366" i="8"/>
  <c r="AQ366" i="8"/>
  <c r="AM366" i="8"/>
  <c r="AL366" i="8"/>
  <c r="AK366" i="8"/>
  <c r="AJ366" i="8"/>
  <c r="AI366" i="8"/>
  <c r="AH366" i="8"/>
  <c r="AC366" i="8"/>
  <c r="AB366" i="8"/>
  <c r="AA366" i="8"/>
  <c r="Z366" i="8"/>
  <c r="Y366" i="8"/>
  <c r="X366" i="8"/>
  <c r="U366" i="8"/>
  <c r="T366" i="8"/>
  <c r="S366" i="8"/>
  <c r="R366" i="8"/>
  <c r="Q366" i="8"/>
  <c r="P366" i="8"/>
  <c r="H366" i="8"/>
  <c r="CQ365" i="8"/>
  <c r="CP365" i="8"/>
  <c r="CO365" i="8"/>
  <c r="CN365" i="8"/>
  <c r="CM365" i="8"/>
  <c r="CL365" i="8"/>
  <c r="CI365" i="8"/>
  <c r="CH365" i="8"/>
  <c r="CG365" i="8"/>
  <c r="CF365" i="8"/>
  <c r="CE365" i="8"/>
  <c r="CD365" i="8"/>
  <c r="CA365" i="8"/>
  <c r="BZ365" i="8"/>
  <c r="BY365" i="8"/>
  <c r="BX365" i="8"/>
  <c r="BV365" i="8"/>
  <c r="BU365" i="8"/>
  <c r="BT365" i="8"/>
  <c r="BS365" i="8"/>
  <c r="BQ365" i="8"/>
  <c r="BP365" i="8"/>
  <c r="BO365" i="8"/>
  <c r="BN365" i="8"/>
  <c r="BL365" i="8"/>
  <c r="BK365" i="8"/>
  <c r="BJ365" i="8"/>
  <c r="BI365" i="8"/>
  <c r="BG365" i="8"/>
  <c r="BF365" i="8"/>
  <c r="BE365" i="8"/>
  <c r="BD365" i="8"/>
  <c r="BB365" i="8"/>
  <c r="BA365" i="8"/>
  <c r="AZ365" i="8"/>
  <c r="AY365" i="8"/>
  <c r="AV365" i="8"/>
  <c r="AU365" i="8"/>
  <c r="AT365" i="8"/>
  <c r="AS365" i="8"/>
  <c r="AR365" i="8"/>
  <c r="AQ365" i="8"/>
  <c r="AM365" i="8"/>
  <c r="AL365" i="8"/>
  <c r="AK365" i="8"/>
  <c r="AJ365" i="8"/>
  <c r="AI365" i="8"/>
  <c r="AH365" i="8"/>
  <c r="AC365" i="8"/>
  <c r="AB365" i="8"/>
  <c r="AA365" i="8"/>
  <c r="Z365" i="8"/>
  <c r="Y365" i="8"/>
  <c r="X365" i="8"/>
  <c r="U365" i="8"/>
  <c r="T365" i="8"/>
  <c r="S365" i="8"/>
  <c r="R365" i="8"/>
  <c r="Q365" i="8"/>
  <c r="P365" i="8"/>
  <c r="H365" i="8"/>
  <c r="CQ364" i="8"/>
  <c r="CP364" i="8"/>
  <c r="CO364" i="8"/>
  <c r="CN364" i="8"/>
  <c r="CM364" i="8"/>
  <c r="CL364" i="8"/>
  <c r="CI364" i="8"/>
  <c r="CH364" i="8"/>
  <c r="CG364" i="8"/>
  <c r="CF364" i="8"/>
  <c r="CE364" i="8"/>
  <c r="CD364" i="8"/>
  <c r="CA364" i="8"/>
  <c r="BZ364" i="8"/>
  <c r="BY364" i="8"/>
  <c r="BX364" i="8"/>
  <c r="BV364" i="8"/>
  <c r="BU364" i="8"/>
  <c r="BT364" i="8"/>
  <c r="BS364" i="8"/>
  <c r="BQ364" i="8"/>
  <c r="BP364" i="8"/>
  <c r="BO364" i="8"/>
  <c r="BN364" i="8"/>
  <c r="BL364" i="8"/>
  <c r="BK364" i="8"/>
  <c r="BJ364" i="8"/>
  <c r="BI364" i="8"/>
  <c r="BG364" i="8"/>
  <c r="BF364" i="8"/>
  <c r="BE364" i="8"/>
  <c r="BD364" i="8"/>
  <c r="BB364" i="8"/>
  <c r="BA364" i="8"/>
  <c r="AZ364" i="8"/>
  <c r="AY364" i="8"/>
  <c r="AV364" i="8"/>
  <c r="AU364" i="8"/>
  <c r="AT364" i="8"/>
  <c r="AS364" i="8"/>
  <c r="AR364" i="8"/>
  <c r="AQ364" i="8"/>
  <c r="AM364" i="8"/>
  <c r="AL364" i="8"/>
  <c r="AK364" i="8"/>
  <c r="AJ364" i="8"/>
  <c r="AI364" i="8"/>
  <c r="AH364" i="8"/>
  <c r="AC364" i="8"/>
  <c r="AB364" i="8"/>
  <c r="AA364" i="8"/>
  <c r="Z364" i="8"/>
  <c r="Y364" i="8"/>
  <c r="X364" i="8"/>
  <c r="U364" i="8"/>
  <c r="T364" i="8"/>
  <c r="S364" i="8"/>
  <c r="R364" i="8"/>
  <c r="Q364" i="8"/>
  <c r="P364" i="8"/>
  <c r="H364" i="8"/>
  <c r="CQ363" i="8"/>
  <c r="CP363" i="8"/>
  <c r="CO363" i="8"/>
  <c r="CN363" i="8"/>
  <c r="CM363" i="8"/>
  <c r="CL363" i="8"/>
  <c r="CI363" i="8"/>
  <c r="CH363" i="8"/>
  <c r="CG363" i="8"/>
  <c r="CF363" i="8"/>
  <c r="CE363" i="8"/>
  <c r="CD363" i="8"/>
  <c r="CA363" i="8"/>
  <c r="BZ363" i="8"/>
  <c r="BY363" i="8"/>
  <c r="BX363" i="8"/>
  <c r="BV363" i="8"/>
  <c r="BU363" i="8"/>
  <c r="BT363" i="8"/>
  <c r="BS363" i="8"/>
  <c r="BQ363" i="8"/>
  <c r="BP363" i="8"/>
  <c r="BO363" i="8"/>
  <c r="BN363" i="8"/>
  <c r="BL363" i="8"/>
  <c r="BK363" i="8"/>
  <c r="BJ363" i="8"/>
  <c r="BI363" i="8"/>
  <c r="BG363" i="8"/>
  <c r="BF363" i="8"/>
  <c r="BE363" i="8"/>
  <c r="BD363" i="8"/>
  <c r="BB363" i="8"/>
  <c r="BA363" i="8"/>
  <c r="AZ363" i="8"/>
  <c r="AY363" i="8"/>
  <c r="AV363" i="8"/>
  <c r="AU363" i="8"/>
  <c r="AT363" i="8"/>
  <c r="AS363" i="8"/>
  <c r="AR363" i="8"/>
  <c r="AQ363" i="8"/>
  <c r="AM363" i="8"/>
  <c r="AL363" i="8"/>
  <c r="AK363" i="8"/>
  <c r="AJ363" i="8"/>
  <c r="AI363" i="8"/>
  <c r="AH363" i="8"/>
  <c r="AC363" i="8"/>
  <c r="AB363" i="8"/>
  <c r="AA363" i="8"/>
  <c r="Z363" i="8"/>
  <c r="Y363" i="8"/>
  <c r="X363" i="8"/>
  <c r="U363" i="8"/>
  <c r="T363" i="8"/>
  <c r="S363" i="8"/>
  <c r="R363" i="8"/>
  <c r="Q363" i="8"/>
  <c r="P363" i="8"/>
  <c r="H363" i="8"/>
  <c r="CQ362" i="8"/>
  <c r="CP362" i="8"/>
  <c r="CO362" i="8"/>
  <c r="CN362" i="8"/>
  <c r="CM362" i="8"/>
  <c r="CL362" i="8"/>
  <c r="CI362" i="8"/>
  <c r="CH362" i="8"/>
  <c r="CG362" i="8"/>
  <c r="CF362" i="8"/>
  <c r="CE362" i="8"/>
  <c r="CD362" i="8"/>
  <c r="CA362" i="8"/>
  <c r="BZ362" i="8"/>
  <c r="BY362" i="8"/>
  <c r="BX362" i="8"/>
  <c r="BV362" i="8"/>
  <c r="BU362" i="8"/>
  <c r="BT362" i="8"/>
  <c r="BS362" i="8"/>
  <c r="BQ362" i="8"/>
  <c r="BP362" i="8"/>
  <c r="BO362" i="8"/>
  <c r="BN362" i="8"/>
  <c r="BL362" i="8"/>
  <c r="BK362" i="8"/>
  <c r="BJ362" i="8"/>
  <c r="BI362" i="8"/>
  <c r="BG362" i="8"/>
  <c r="BF362" i="8"/>
  <c r="BE362" i="8"/>
  <c r="BD362" i="8"/>
  <c r="BB362" i="8"/>
  <c r="BA362" i="8"/>
  <c r="AZ362" i="8"/>
  <c r="AY362" i="8"/>
  <c r="AV362" i="8"/>
  <c r="AU362" i="8"/>
  <c r="AT362" i="8"/>
  <c r="AS362" i="8"/>
  <c r="AR362" i="8"/>
  <c r="AQ362" i="8"/>
  <c r="AM362" i="8"/>
  <c r="AL362" i="8"/>
  <c r="AK362" i="8"/>
  <c r="AJ362" i="8"/>
  <c r="AI362" i="8"/>
  <c r="AH362" i="8"/>
  <c r="AC362" i="8"/>
  <c r="AB362" i="8"/>
  <c r="AA362" i="8"/>
  <c r="Z362" i="8"/>
  <c r="Y362" i="8"/>
  <c r="X362" i="8"/>
  <c r="U362" i="8"/>
  <c r="T362" i="8"/>
  <c r="S362" i="8"/>
  <c r="R362" i="8"/>
  <c r="Q362" i="8"/>
  <c r="P362" i="8"/>
  <c r="H362" i="8"/>
  <c r="CQ361" i="8"/>
  <c r="CP361" i="8"/>
  <c r="CO361" i="8"/>
  <c r="CN361" i="8"/>
  <c r="CM361" i="8"/>
  <c r="CL361" i="8"/>
  <c r="CI361" i="8"/>
  <c r="CH361" i="8"/>
  <c r="CG361" i="8"/>
  <c r="CF361" i="8"/>
  <c r="CE361" i="8"/>
  <c r="CD361" i="8"/>
  <c r="CA361" i="8"/>
  <c r="BZ361" i="8"/>
  <c r="BY361" i="8"/>
  <c r="BX361" i="8"/>
  <c r="BV361" i="8"/>
  <c r="BU361" i="8"/>
  <c r="BT361" i="8"/>
  <c r="BS361" i="8"/>
  <c r="BQ361" i="8"/>
  <c r="BP361" i="8"/>
  <c r="BO361" i="8"/>
  <c r="BN361" i="8"/>
  <c r="BL361" i="8"/>
  <c r="BK361" i="8"/>
  <c r="BJ361" i="8"/>
  <c r="BI361" i="8"/>
  <c r="BG361" i="8"/>
  <c r="BF361" i="8"/>
  <c r="BE361" i="8"/>
  <c r="BD361" i="8"/>
  <c r="BB361" i="8"/>
  <c r="BA361" i="8"/>
  <c r="AZ361" i="8"/>
  <c r="AY361" i="8"/>
  <c r="AV361" i="8"/>
  <c r="AU361" i="8"/>
  <c r="AT361" i="8"/>
  <c r="AS361" i="8"/>
  <c r="AR361" i="8"/>
  <c r="AQ361" i="8"/>
  <c r="AM361" i="8"/>
  <c r="AL361" i="8"/>
  <c r="AK361" i="8"/>
  <c r="AJ361" i="8"/>
  <c r="AI361" i="8"/>
  <c r="AH361" i="8"/>
  <c r="AC361" i="8"/>
  <c r="AB361" i="8"/>
  <c r="AA361" i="8"/>
  <c r="Z361" i="8"/>
  <c r="Y361" i="8"/>
  <c r="X361" i="8"/>
  <c r="U361" i="8"/>
  <c r="T361" i="8"/>
  <c r="S361" i="8"/>
  <c r="R361" i="8"/>
  <c r="Q361" i="8"/>
  <c r="P361" i="8"/>
  <c r="H361" i="8"/>
  <c r="CQ360" i="8"/>
  <c r="CP360" i="8"/>
  <c r="CO360" i="8"/>
  <c r="CN360" i="8"/>
  <c r="CM360" i="8"/>
  <c r="CL360" i="8"/>
  <c r="CI360" i="8"/>
  <c r="CH360" i="8"/>
  <c r="CG360" i="8"/>
  <c r="CF360" i="8"/>
  <c r="CE360" i="8"/>
  <c r="CD360" i="8"/>
  <c r="CA360" i="8"/>
  <c r="BZ360" i="8"/>
  <c r="BY360" i="8"/>
  <c r="BX360" i="8"/>
  <c r="BV360" i="8"/>
  <c r="BU360" i="8"/>
  <c r="BT360" i="8"/>
  <c r="BS360" i="8"/>
  <c r="BQ360" i="8"/>
  <c r="BP360" i="8"/>
  <c r="BO360" i="8"/>
  <c r="BN360" i="8"/>
  <c r="BL360" i="8"/>
  <c r="BK360" i="8"/>
  <c r="BJ360" i="8"/>
  <c r="BI360" i="8"/>
  <c r="BG360" i="8"/>
  <c r="BF360" i="8"/>
  <c r="BE360" i="8"/>
  <c r="BD360" i="8"/>
  <c r="BB360" i="8"/>
  <c r="BA360" i="8"/>
  <c r="AZ360" i="8"/>
  <c r="AY360" i="8"/>
  <c r="AV360" i="8"/>
  <c r="AU360" i="8"/>
  <c r="AT360" i="8"/>
  <c r="AS360" i="8"/>
  <c r="AR360" i="8"/>
  <c r="AQ360" i="8"/>
  <c r="AM360" i="8"/>
  <c r="AL360" i="8"/>
  <c r="AK360" i="8"/>
  <c r="AJ360" i="8"/>
  <c r="AI360" i="8"/>
  <c r="AH360" i="8"/>
  <c r="AC360" i="8"/>
  <c r="AB360" i="8"/>
  <c r="AA360" i="8"/>
  <c r="Z360" i="8"/>
  <c r="Y360" i="8"/>
  <c r="X360" i="8"/>
  <c r="U360" i="8"/>
  <c r="T360" i="8"/>
  <c r="S360" i="8"/>
  <c r="R360" i="8"/>
  <c r="Q360" i="8"/>
  <c r="P360" i="8"/>
  <c r="H360" i="8"/>
  <c r="CQ359" i="8"/>
  <c r="CP359" i="8"/>
  <c r="CO359" i="8"/>
  <c r="CN359" i="8"/>
  <c r="CM359" i="8"/>
  <c r="CL359" i="8"/>
  <c r="CI359" i="8"/>
  <c r="CH359" i="8"/>
  <c r="CG359" i="8"/>
  <c r="CF359" i="8"/>
  <c r="CE359" i="8"/>
  <c r="CD359" i="8"/>
  <c r="CA359" i="8"/>
  <c r="BZ359" i="8"/>
  <c r="BY359" i="8"/>
  <c r="BX359" i="8"/>
  <c r="BV359" i="8"/>
  <c r="BU359" i="8"/>
  <c r="BT359" i="8"/>
  <c r="BS359" i="8"/>
  <c r="BQ359" i="8"/>
  <c r="BP359" i="8"/>
  <c r="BO359" i="8"/>
  <c r="BN359" i="8"/>
  <c r="BL359" i="8"/>
  <c r="BK359" i="8"/>
  <c r="BJ359" i="8"/>
  <c r="BI359" i="8"/>
  <c r="BG359" i="8"/>
  <c r="BF359" i="8"/>
  <c r="BE359" i="8"/>
  <c r="BD359" i="8"/>
  <c r="BB359" i="8"/>
  <c r="BA359" i="8"/>
  <c r="AZ359" i="8"/>
  <c r="AY359" i="8"/>
  <c r="AV359" i="8"/>
  <c r="AU359" i="8"/>
  <c r="AT359" i="8"/>
  <c r="AS359" i="8"/>
  <c r="AR359" i="8"/>
  <c r="AQ359" i="8"/>
  <c r="AM359" i="8"/>
  <c r="AL359" i="8"/>
  <c r="AK359" i="8"/>
  <c r="AJ359" i="8"/>
  <c r="AI359" i="8"/>
  <c r="AH359" i="8"/>
  <c r="AC359" i="8"/>
  <c r="AB359" i="8"/>
  <c r="AA359" i="8"/>
  <c r="Z359" i="8"/>
  <c r="Y359" i="8"/>
  <c r="X359" i="8"/>
  <c r="U359" i="8"/>
  <c r="T359" i="8"/>
  <c r="S359" i="8"/>
  <c r="R359" i="8"/>
  <c r="Q359" i="8"/>
  <c r="P359" i="8"/>
  <c r="H359" i="8"/>
  <c r="CQ358" i="8"/>
  <c r="CP358" i="8"/>
  <c r="CO358" i="8"/>
  <c r="CN358" i="8"/>
  <c r="CM358" i="8"/>
  <c r="CL358" i="8"/>
  <c r="CI358" i="8"/>
  <c r="CH358" i="8"/>
  <c r="CG358" i="8"/>
  <c r="CF358" i="8"/>
  <c r="CE358" i="8"/>
  <c r="CD358" i="8"/>
  <c r="CA358" i="8"/>
  <c r="BZ358" i="8"/>
  <c r="BY358" i="8"/>
  <c r="BX358" i="8"/>
  <c r="BV358" i="8"/>
  <c r="BU358" i="8"/>
  <c r="BT358" i="8"/>
  <c r="BS358" i="8"/>
  <c r="BQ358" i="8"/>
  <c r="BP358" i="8"/>
  <c r="BO358" i="8"/>
  <c r="BN358" i="8"/>
  <c r="BL358" i="8"/>
  <c r="BK358" i="8"/>
  <c r="BJ358" i="8"/>
  <c r="BI358" i="8"/>
  <c r="BG358" i="8"/>
  <c r="BF358" i="8"/>
  <c r="BE358" i="8"/>
  <c r="BD358" i="8"/>
  <c r="BB358" i="8"/>
  <c r="BA358" i="8"/>
  <c r="AZ358" i="8"/>
  <c r="AY358" i="8"/>
  <c r="AV358" i="8"/>
  <c r="AU358" i="8"/>
  <c r="AT358" i="8"/>
  <c r="AS358" i="8"/>
  <c r="AR358" i="8"/>
  <c r="AQ358" i="8"/>
  <c r="AM358" i="8"/>
  <c r="AL358" i="8"/>
  <c r="AK358" i="8"/>
  <c r="AJ358" i="8"/>
  <c r="AI358" i="8"/>
  <c r="AH358" i="8"/>
  <c r="AC358" i="8"/>
  <c r="AB358" i="8"/>
  <c r="AA358" i="8"/>
  <c r="Z358" i="8"/>
  <c r="Y358" i="8"/>
  <c r="X358" i="8"/>
  <c r="U358" i="8"/>
  <c r="T358" i="8"/>
  <c r="S358" i="8"/>
  <c r="R358" i="8"/>
  <c r="Q358" i="8"/>
  <c r="P358" i="8"/>
  <c r="H358" i="8"/>
  <c r="CQ357" i="8"/>
  <c r="CP357" i="8"/>
  <c r="CO357" i="8"/>
  <c r="CN357" i="8"/>
  <c r="CM357" i="8"/>
  <c r="CL357" i="8"/>
  <c r="CI357" i="8"/>
  <c r="CH357" i="8"/>
  <c r="CG357" i="8"/>
  <c r="CF357" i="8"/>
  <c r="CE357" i="8"/>
  <c r="CD357" i="8"/>
  <c r="CA357" i="8"/>
  <c r="BZ357" i="8"/>
  <c r="BY357" i="8"/>
  <c r="BX357" i="8"/>
  <c r="BV357" i="8"/>
  <c r="BU357" i="8"/>
  <c r="BT357" i="8"/>
  <c r="BS357" i="8"/>
  <c r="BQ357" i="8"/>
  <c r="BP357" i="8"/>
  <c r="BO357" i="8"/>
  <c r="BN357" i="8"/>
  <c r="BL357" i="8"/>
  <c r="BK357" i="8"/>
  <c r="BJ357" i="8"/>
  <c r="BI357" i="8"/>
  <c r="BG357" i="8"/>
  <c r="BF357" i="8"/>
  <c r="BE357" i="8"/>
  <c r="BD357" i="8"/>
  <c r="BB357" i="8"/>
  <c r="BA357" i="8"/>
  <c r="AZ357" i="8"/>
  <c r="AY357" i="8"/>
  <c r="AV357" i="8"/>
  <c r="AU357" i="8"/>
  <c r="AT357" i="8"/>
  <c r="AS357" i="8"/>
  <c r="AR357" i="8"/>
  <c r="AQ357" i="8"/>
  <c r="AM357" i="8"/>
  <c r="AL357" i="8"/>
  <c r="AK357" i="8"/>
  <c r="AJ357" i="8"/>
  <c r="AI357" i="8"/>
  <c r="AH357" i="8"/>
  <c r="AC357" i="8"/>
  <c r="AB357" i="8"/>
  <c r="AA357" i="8"/>
  <c r="Z357" i="8"/>
  <c r="Y357" i="8"/>
  <c r="X357" i="8"/>
  <c r="U357" i="8"/>
  <c r="T357" i="8"/>
  <c r="S357" i="8"/>
  <c r="R357" i="8"/>
  <c r="Q357" i="8"/>
  <c r="P357" i="8"/>
  <c r="H357" i="8"/>
  <c r="CQ356" i="8"/>
  <c r="CP356" i="8"/>
  <c r="CO356" i="8"/>
  <c r="CN356" i="8"/>
  <c r="CM356" i="8"/>
  <c r="CL356" i="8"/>
  <c r="CI356" i="8"/>
  <c r="CH356" i="8"/>
  <c r="CG356" i="8"/>
  <c r="CF356" i="8"/>
  <c r="CE356" i="8"/>
  <c r="CD356" i="8"/>
  <c r="CA356" i="8"/>
  <c r="BZ356" i="8"/>
  <c r="BY356" i="8"/>
  <c r="BX356" i="8"/>
  <c r="BV356" i="8"/>
  <c r="BU356" i="8"/>
  <c r="BT356" i="8"/>
  <c r="BS356" i="8"/>
  <c r="BQ356" i="8"/>
  <c r="BP356" i="8"/>
  <c r="BO356" i="8"/>
  <c r="BN356" i="8"/>
  <c r="BL356" i="8"/>
  <c r="BK356" i="8"/>
  <c r="BJ356" i="8"/>
  <c r="BI356" i="8"/>
  <c r="BG356" i="8"/>
  <c r="BF356" i="8"/>
  <c r="BE356" i="8"/>
  <c r="BD356" i="8"/>
  <c r="BB356" i="8"/>
  <c r="BA356" i="8"/>
  <c r="AZ356" i="8"/>
  <c r="AY356" i="8"/>
  <c r="AV356" i="8"/>
  <c r="AU356" i="8"/>
  <c r="AT356" i="8"/>
  <c r="AS356" i="8"/>
  <c r="AR356" i="8"/>
  <c r="AQ356" i="8"/>
  <c r="AM356" i="8"/>
  <c r="AL356" i="8"/>
  <c r="AK356" i="8"/>
  <c r="AJ356" i="8"/>
  <c r="AI356" i="8"/>
  <c r="AH356" i="8"/>
  <c r="AC356" i="8"/>
  <c r="AB356" i="8"/>
  <c r="AA356" i="8"/>
  <c r="Z356" i="8"/>
  <c r="Y356" i="8"/>
  <c r="X356" i="8"/>
  <c r="U356" i="8"/>
  <c r="T356" i="8"/>
  <c r="S356" i="8"/>
  <c r="R356" i="8"/>
  <c r="Q356" i="8"/>
  <c r="P356" i="8"/>
  <c r="H356" i="8"/>
  <c r="CQ355" i="8"/>
  <c r="CP355" i="8"/>
  <c r="CO355" i="8"/>
  <c r="CN355" i="8"/>
  <c r="CM355" i="8"/>
  <c r="CL355" i="8"/>
  <c r="CI355" i="8"/>
  <c r="CH355" i="8"/>
  <c r="CG355" i="8"/>
  <c r="CF355" i="8"/>
  <c r="CE355" i="8"/>
  <c r="CD355" i="8"/>
  <c r="CA355" i="8"/>
  <c r="BZ355" i="8"/>
  <c r="BY355" i="8"/>
  <c r="BX355" i="8"/>
  <c r="BV355" i="8"/>
  <c r="BU355" i="8"/>
  <c r="BT355" i="8"/>
  <c r="BS355" i="8"/>
  <c r="BQ355" i="8"/>
  <c r="BP355" i="8"/>
  <c r="BO355" i="8"/>
  <c r="BN355" i="8"/>
  <c r="BL355" i="8"/>
  <c r="BK355" i="8"/>
  <c r="BJ355" i="8"/>
  <c r="BI355" i="8"/>
  <c r="BG355" i="8"/>
  <c r="BF355" i="8"/>
  <c r="BE355" i="8"/>
  <c r="BD355" i="8"/>
  <c r="BB355" i="8"/>
  <c r="BA355" i="8"/>
  <c r="AZ355" i="8"/>
  <c r="AY355" i="8"/>
  <c r="AV355" i="8"/>
  <c r="AU355" i="8"/>
  <c r="AT355" i="8"/>
  <c r="AS355" i="8"/>
  <c r="AR355" i="8"/>
  <c r="AQ355" i="8"/>
  <c r="AM355" i="8"/>
  <c r="AL355" i="8"/>
  <c r="AK355" i="8"/>
  <c r="AJ355" i="8"/>
  <c r="AI355" i="8"/>
  <c r="AH355" i="8"/>
  <c r="AC355" i="8"/>
  <c r="AB355" i="8"/>
  <c r="AA355" i="8"/>
  <c r="Z355" i="8"/>
  <c r="Y355" i="8"/>
  <c r="X355" i="8"/>
  <c r="U355" i="8"/>
  <c r="T355" i="8"/>
  <c r="S355" i="8"/>
  <c r="R355" i="8"/>
  <c r="Q355" i="8"/>
  <c r="P355" i="8"/>
  <c r="H355" i="8"/>
  <c r="CQ354" i="8"/>
  <c r="CP354" i="8"/>
  <c r="CO354" i="8"/>
  <c r="CN354" i="8"/>
  <c r="CM354" i="8"/>
  <c r="CL354" i="8"/>
  <c r="CI354" i="8"/>
  <c r="CH354" i="8"/>
  <c r="CG354" i="8"/>
  <c r="CF354" i="8"/>
  <c r="CE354" i="8"/>
  <c r="CD354" i="8"/>
  <c r="CA354" i="8"/>
  <c r="BZ354" i="8"/>
  <c r="BY354" i="8"/>
  <c r="BX354" i="8"/>
  <c r="BV354" i="8"/>
  <c r="BU354" i="8"/>
  <c r="BT354" i="8"/>
  <c r="BS354" i="8"/>
  <c r="BQ354" i="8"/>
  <c r="BP354" i="8"/>
  <c r="BO354" i="8"/>
  <c r="BN354" i="8"/>
  <c r="BL354" i="8"/>
  <c r="BK354" i="8"/>
  <c r="BJ354" i="8"/>
  <c r="BI354" i="8"/>
  <c r="BG354" i="8"/>
  <c r="BF354" i="8"/>
  <c r="BE354" i="8"/>
  <c r="BD354" i="8"/>
  <c r="BB354" i="8"/>
  <c r="BA354" i="8"/>
  <c r="AZ354" i="8"/>
  <c r="AY354" i="8"/>
  <c r="AV354" i="8"/>
  <c r="AU354" i="8"/>
  <c r="AT354" i="8"/>
  <c r="AS354" i="8"/>
  <c r="AR354" i="8"/>
  <c r="AQ354" i="8"/>
  <c r="AM354" i="8"/>
  <c r="AL354" i="8"/>
  <c r="AK354" i="8"/>
  <c r="AJ354" i="8"/>
  <c r="AI354" i="8"/>
  <c r="AH354" i="8"/>
  <c r="AC354" i="8"/>
  <c r="AB354" i="8"/>
  <c r="AA354" i="8"/>
  <c r="Z354" i="8"/>
  <c r="Y354" i="8"/>
  <c r="X354" i="8"/>
  <c r="U354" i="8"/>
  <c r="T354" i="8"/>
  <c r="S354" i="8"/>
  <c r="R354" i="8"/>
  <c r="Q354" i="8"/>
  <c r="P354" i="8"/>
  <c r="H354" i="8"/>
  <c r="CQ353" i="8"/>
  <c r="CP353" i="8"/>
  <c r="CO353" i="8"/>
  <c r="CN353" i="8"/>
  <c r="CM353" i="8"/>
  <c r="CL353" i="8"/>
  <c r="CI353" i="8"/>
  <c r="CH353" i="8"/>
  <c r="CG353" i="8"/>
  <c r="CF353" i="8"/>
  <c r="CE353" i="8"/>
  <c r="CD353" i="8"/>
  <c r="CA353" i="8"/>
  <c r="BZ353" i="8"/>
  <c r="BY353" i="8"/>
  <c r="BX353" i="8"/>
  <c r="BV353" i="8"/>
  <c r="BU353" i="8"/>
  <c r="BT353" i="8"/>
  <c r="BS353" i="8"/>
  <c r="BQ353" i="8"/>
  <c r="BP353" i="8"/>
  <c r="BO353" i="8"/>
  <c r="BN353" i="8"/>
  <c r="BL353" i="8"/>
  <c r="BK353" i="8"/>
  <c r="BJ353" i="8"/>
  <c r="BI353" i="8"/>
  <c r="BG353" i="8"/>
  <c r="BF353" i="8"/>
  <c r="BE353" i="8"/>
  <c r="BD353" i="8"/>
  <c r="BB353" i="8"/>
  <c r="BA353" i="8"/>
  <c r="AZ353" i="8"/>
  <c r="AY353" i="8"/>
  <c r="AV353" i="8"/>
  <c r="AU353" i="8"/>
  <c r="AT353" i="8"/>
  <c r="AS353" i="8"/>
  <c r="AR353" i="8"/>
  <c r="AQ353" i="8"/>
  <c r="AM353" i="8"/>
  <c r="AL353" i="8"/>
  <c r="AK353" i="8"/>
  <c r="AJ353" i="8"/>
  <c r="AI353" i="8"/>
  <c r="AH353" i="8"/>
  <c r="AC353" i="8"/>
  <c r="AB353" i="8"/>
  <c r="AA353" i="8"/>
  <c r="Z353" i="8"/>
  <c r="Y353" i="8"/>
  <c r="X353" i="8"/>
  <c r="U353" i="8"/>
  <c r="T353" i="8"/>
  <c r="S353" i="8"/>
  <c r="R353" i="8"/>
  <c r="Q353" i="8"/>
  <c r="P353" i="8"/>
  <c r="H353" i="8"/>
  <c r="CQ352" i="8"/>
  <c r="CP352" i="8"/>
  <c r="CO352" i="8"/>
  <c r="CN352" i="8"/>
  <c r="CM352" i="8"/>
  <c r="CL352" i="8"/>
  <c r="CI352" i="8"/>
  <c r="CH352" i="8"/>
  <c r="CG352" i="8"/>
  <c r="CF352" i="8"/>
  <c r="CE352" i="8"/>
  <c r="CD352" i="8"/>
  <c r="CA352" i="8"/>
  <c r="BZ352" i="8"/>
  <c r="BY352" i="8"/>
  <c r="BX352" i="8"/>
  <c r="BV352" i="8"/>
  <c r="BU352" i="8"/>
  <c r="BT352" i="8"/>
  <c r="BS352" i="8"/>
  <c r="BQ352" i="8"/>
  <c r="BP352" i="8"/>
  <c r="BO352" i="8"/>
  <c r="BN352" i="8"/>
  <c r="BL352" i="8"/>
  <c r="BK352" i="8"/>
  <c r="BJ352" i="8"/>
  <c r="BI352" i="8"/>
  <c r="BG352" i="8"/>
  <c r="BF352" i="8"/>
  <c r="BE352" i="8"/>
  <c r="BD352" i="8"/>
  <c r="BB352" i="8"/>
  <c r="BA352" i="8"/>
  <c r="AZ352" i="8"/>
  <c r="AY352" i="8"/>
  <c r="AV352" i="8"/>
  <c r="AU352" i="8"/>
  <c r="AT352" i="8"/>
  <c r="AS352" i="8"/>
  <c r="AR352" i="8"/>
  <c r="AQ352" i="8"/>
  <c r="AM352" i="8"/>
  <c r="AL352" i="8"/>
  <c r="AK352" i="8"/>
  <c r="AJ352" i="8"/>
  <c r="AI352" i="8"/>
  <c r="AH352" i="8"/>
  <c r="AC352" i="8"/>
  <c r="AB352" i="8"/>
  <c r="AA352" i="8"/>
  <c r="Z352" i="8"/>
  <c r="Y352" i="8"/>
  <c r="X352" i="8"/>
  <c r="U352" i="8"/>
  <c r="T352" i="8"/>
  <c r="S352" i="8"/>
  <c r="R352" i="8"/>
  <c r="Q352" i="8"/>
  <c r="P352" i="8"/>
  <c r="H352" i="8"/>
  <c r="CQ351" i="8"/>
  <c r="CP351" i="8"/>
  <c r="CO351" i="8"/>
  <c r="CN351" i="8"/>
  <c r="CM351" i="8"/>
  <c r="CL351" i="8"/>
  <c r="CI351" i="8"/>
  <c r="CH351" i="8"/>
  <c r="CG351" i="8"/>
  <c r="CF351" i="8"/>
  <c r="CE351" i="8"/>
  <c r="CD351" i="8"/>
  <c r="CA351" i="8"/>
  <c r="BZ351" i="8"/>
  <c r="BY351" i="8"/>
  <c r="BX351" i="8"/>
  <c r="BV351" i="8"/>
  <c r="BU351" i="8"/>
  <c r="BT351" i="8"/>
  <c r="BS351" i="8"/>
  <c r="BQ351" i="8"/>
  <c r="BP351" i="8"/>
  <c r="BO351" i="8"/>
  <c r="BN351" i="8"/>
  <c r="BL351" i="8"/>
  <c r="BK351" i="8"/>
  <c r="BJ351" i="8"/>
  <c r="BI351" i="8"/>
  <c r="BG351" i="8"/>
  <c r="BF351" i="8"/>
  <c r="BE351" i="8"/>
  <c r="BD351" i="8"/>
  <c r="BB351" i="8"/>
  <c r="BA351" i="8"/>
  <c r="AZ351" i="8"/>
  <c r="AY351" i="8"/>
  <c r="AV351" i="8"/>
  <c r="AU351" i="8"/>
  <c r="AT351" i="8"/>
  <c r="AS351" i="8"/>
  <c r="AR351" i="8"/>
  <c r="AQ351" i="8"/>
  <c r="AM351" i="8"/>
  <c r="AL351" i="8"/>
  <c r="AK351" i="8"/>
  <c r="AJ351" i="8"/>
  <c r="AI351" i="8"/>
  <c r="AH351" i="8"/>
  <c r="AC351" i="8"/>
  <c r="AB351" i="8"/>
  <c r="AA351" i="8"/>
  <c r="Z351" i="8"/>
  <c r="Y351" i="8"/>
  <c r="X351" i="8"/>
  <c r="U351" i="8"/>
  <c r="T351" i="8"/>
  <c r="S351" i="8"/>
  <c r="R351" i="8"/>
  <c r="Q351" i="8"/>
  <c r="P351" i="8"/>
  <c r="H351" i="8"/>
  <c r="CQ350" i="8"/>
  <c r="CP350" i="8"/>
  <c r="CO350" i="8"/>
  <c r="CN350" i="8"/>
  <c r="CM350" i="8"/>
  <c r="CL350" i="8"/>
  <c r="CI350" i="8"/>
  <c r="CH350" i="8"/>
  <c r="CG350" i="8"/>
  <c r="CF350" i="8"/>
  <c r="CE350" i="8"/>
  <c r="CD350" i="8"/>
  <c r="CA350" i="8"/>
  <c r="BZ350" i="8"/>
  <c r="BY350" i="8"/>
  <c r="BX350" i="8"/>
  <c r="BV350" i="8"/>
  <c r="BU350" i="8"/>
  <c r="BT350" i="8"/>
  <c r="BS350" i="8"/>
  <c r="BQ350" i="8"/>
  <c r="BP350" i="8"/>
  <c r="BO350" i="8"/>
  <c r="BN350" i="8"/>
  <c r="BL350" i="8"/>
  <c r="BK350" i="8"/>
  <c r="BJ350" i="8"/>
  <c r="BI350" i="8"/>
  <c r="BG350" i="8"/>
  <c r="BF350" i="8"/>
  <c r="BE350" i="8"/>
  <c r="BD350" i="8"/>
  <c r="BB350" i="8"/>
  <c r="BA350" i="8"/>
  <c r="AZ350" i="8"/>
  <c r="AY350" i="8"/>
  <c r="AV350" i="8"/>
  <c r="AU350" i="8"/>
  <c r="AT350" i="8"/>
  <c r="AS350" i="8"/>
  <c r="AR350" i="8"/>
  <c r="AQ350" i="8"/>
  <c r="AM350" i="8"/>
  <c r="AL350" i="8"/>
  <c r="AK350" i="8"/>
  <c r="AJ350" i="8"/>
  <c r="AI350" i="8"/>
  <c r="AH350" i="8"/>
  <c r="AC350" i="8"/>
  <c r="AB350" i="8"/>
  <c r="AA350" i="8"/>
  <c r="Z350" i="8"/>
  <c r="Y350" i="8"/>
  <c r="X350" i="8"/>
  <c r="U350" i="8"/>
  <c r="T350" i="8"/>
  <c r="S350" i="8"/>
  <c r="R350" i="8"/>
  <c r="Q350" i="8"/>
  <c r="P350" i="8"/>
  <c r="H350" i="8"/>
  <c r="CQ349" i="8"/>
  <c r="CP349" i="8"/>
  <c r="CO349" i="8"/>
  <c r="CN349" i="8"/>
  <c r="CM349" i="8"/>
  <c r="CL349" i="8"/>
  <c r="CI349" i="8"/>
  <c r="CH349" i="8"/>
  <c r="CG349" i="8"/>
  <c r="CF349" i="8"/>
  <c r="CE349" i="8"/>
  <c r="CD349" i="8"/>
  <c r="CA349" i="8"/>
  <c r="BZ349" i="8"/>
  <c r="BY349" i="8"/>
  <c r="BX349" i="8"/>
  <c r="BV349" i="8"/>
  <c r="BU349" i="8"/>
  <c r="BT349" i="8"/>
  <c r="BS349" i="8"/>
  <c r="BQ349" i="8"/>
  <c r="BP349" i="8"/>
  <c r="BO349" i="8"/>
  <c r="BN349" i="8"/>
  <c r="BL349" i="8"/>
  <c r="BK349" i="8"/>
  <c r="BJ349" i="8"/>
  <c r="BI349" i="8"/>
  <c r="BG349" i="8"/>
  <c r="BF349" i="8"/>
  <c r="BE349" i="8"/>
  <c r="BD349" i="8"/>
  <c r="BB349" i="8"/>
  <c r="BA349" i="8"/>
  <c r="AZ349" i="8"/>
  <c r="AY349" i="8"/>
  <c r="AV349" i="8"/>
  <c r="AU349" i="8"/>
  <c r="AT349" i="8"/>
  <c r="AS349" i="8"/>
  <c r="AR349" i="8"/>
  <c r="AQ349" i="8"/>
  <c r="AM349" i="8"/>
  <c r="AL349" i="8"/>
  <c r="AK349" i="8"/>
  <c r="AJ349" i="8"/>
  <c r="AI349" i="8"/>
  <c r="AH349" i="8"/>
  <c r="AC349" i="8"/>
  <c r="AB349" i="8"/>
  <c r="AA349" i="8"/>
  <c r="Z349" i="8"/>
  <c r="Y349" i="8"/>
  <c r="X349" i="8"/>
  <c r="U349" i="8"/>
  <c r="T349" i="8"/>
  <c r="S349" i="8"/>
  <c r="R349" i="8"/>
  <c r="Q349" i="8"/>
  <c r="P349" i="8"/>
  <c r="H349" i="8"/>
  <c r="CQ348" i="8"/>
  <c r="CP348" i="8"/>
  <c r="CO348" i="8"/>
  <c r="CN348" i="8"/>
  <c r="CM348" i="8"/>
  <c r="CL348" i="8"/>
  <c r="CI348" i="8"/>
  <c r="CH348" i="8"/>
  <c r="CG348" i="8"/>
  <c r="CF348" i="8"/>
  <c r="CE348" i="8"/>
  <c r="CD348" i="8"/>
  <c r="CA348" i="8"/>
  <c r="BZ348" i="8"/>
  <c r="BY348" i="8"/>
  <c r="BX348" i="8"/>
  <c r="BV348" i="8"/>
  <c r="BU348" i="8"/>
  <c r="BT348" i="8"/>
  <c r="BS348" i="8"/>
  <c r="BQ348" i="8"/>
  <c r="BP348" i="8"/>
  <c r="BO348" i="8"/>
  <c r="BN348" i="8"/>
  <c r="BL348" i="8"/>
  <c r="BK348" i="8"/>
  <c r="BJ348" i="8"/>
  <c r="BI348" i="8"/>
  <c r="BG348" i="8"/>
  <c r="BF348" i="8"/>
  <c r="BE348" i="8"/>
  <c r="BD348" i="8"/>
  <c r="BB348" i="8"/>
  <c r="BA348" i="8"/>
  <c r="AZ348" i="8"/>
  <c r="AY348" i="8"/>
  <c r="AV348" i="8"/>
  <c r="AU348" i="8"/>
  <c r="AT348" i="8"/>
  <c r="AS348" i="8"/>
  <c r="AR348" i="8"/>
  <c r="AQ348" i="8"/>
  <c r="AM348" i="8"/>
  <c r="AL348" i="8"/>
  <c r="AK348" i="8"/>
  <c r="AJ348" i="8"/>
  <c r="AI348" i="8"/>
  <c r="AH348" i="8"/>
  <c r="AC348" i="8"/>
  <c r="AB348" i="8"/>
  <c r="AA348" i="8"/>
  <c r="Z348" i="8"/>
  <c r="Y348" i="8"/>
  <c r="X348" i="8"/>
  <c r="U348" i="8"/>
  <c r="T348" i="8"/>
  <c r="S348" i="8"/>
  <c r="R348" i="8"/>
  <c r="Q348" i="8"/>
  <c r="P348" i="8"/>
  <c r="H348" i="8"/>
  <c r="CQ347" i="8"/>
  <c r="CP347" i="8"/>
  <c r="CO347" i="8"/>
  <c r="CN347" i="8"/>
  <c r="CM347" i="8"/>
  <c r="CL347" i="8"/>
  <c r="CI347" i="8"/>
  <c r="CH347" i="8"/>
  <c r="CG347" i="8"/>
  <c r="CF347" i="8"/>
  <c r="CE347" i="8"/>
  <c r="CD347" i="8"/>
  <c r="CA347" i="8"/>
  <c r="BZ347" i="8"/>
  <c r="BY347" i="8"/>
  <c r="BX347" i="8"/>
  <c r="BV347" i="8"/>
  <c r="BU347" i="8"/>
  <c r="BT347" i="8"/>
  <c r="BS347" i="8"/>
  <c r="BQ347" i="8"/>
  <c r="BP347" i="8"/>
  <c r="BO347" i="8"/>
  <c r="BN347" i="8"/>
  <c r="BL347" i="8"/>
  <c r="BK347" i="8"/>
  <c r="BJ347" i="8"/>
  <c r="BI347" i="8"/>
  <c r="BG347" i="8"/>
  <c r="BF347" i="8"/>
  <c r="BE347" i="8"/>
  <c r="BD347" i="8"/>
  <c r="BB347" i="8"/>
  <c r="BA347" i="8"/>
  <c r="AZ347" i="8"/>
  <c r="AY347" i="8"/>
  <c r="AV347" i="8"/>
  <c r="AU347" i="8"/>
  <c r="AT347" i="8"/>
  <c r="AS347" i="8"/>
  <c r="AR347" i="8"/>
  <c r="AQ347" i="8"/>
  <c r="AM347" i="8"/>
  <c r="AL347" i="8"/>
  <c r="AK347" i="8"/>
  <c r="AJ347" i="8"/>
  <c r="AI347" i="8"/>
  <c r="AH347" i="8"/>
  <c r="AC347" i="8"/>
  <c r="AB347" i="8"/>
  <c r="AA347" i="8"/>
  <c r="Z347" i="8"/>
  <c r="Y347" i="8"/>
  <c r="X347" i="8"/>
  <c r="U347" i="8"/>
  <c r="T347" i="8"/>
  <c r="S347" i="8"/>
  <c r="R347" i="8"/>
  <c r="Q347" i="8"/>
  <c r="P347" i="8"/>
  <c r="H347" i="8"/>
  <c r="CQ346" i="8"/>
  <c r="CP346" i="8"/>
  <c r="CO346" i="8"/>
  <c r="CN346" i="8"/>
  <c r="CM346" i="8"/>
  <c r="CL346" i="8"/>
  <c r="CI346" i="8"/>
  <c r="CH346" i="8"/>
  <c r="CG346" i="8"/>
  <c r="CF346" i="8"/>
  <c r="CE346" i="8"/>
  <c r="CD346" i="8"/>
  <c r="CA346" i="8"/>
  <c r="BZ346" i="8"/>
  <c r="BY346" i="8"/>
  <c r="BX346" i="8"/>
  <c r="BV346" i="8"/>
  <c r="BU346" i="8"/>
  <c r="BT346" i="8"/>
  <c r="BS346" i="8"/>
  <c r="BQ346" i="8"/>
  <c r="BP346" i="8"/>
  <c r="BO346" i="8"/>
  <c r="BN346" i="8"/>
  <c r="BL346" i="8"/>
  <c r="BK346" i="8"/>
  <c r="BJ346" i="8"/>
  <c r="BI346" i="8"/>
  <c r="BG346" i="8"/>
  <c r="BF346" i="8"/>
  <c r="BE346" i="8"/>
  <c r="BD346" i="8"/>
  <c r="BB346" i="8"/>
  <c r="BA346" i="8"/>
  <c r="AZ346" i="8"/>
  <c r="AY346" i="8"/>
  <c r="AV346" i="8"/>
  <c r="AU346" i="8"/>
  <c r="AT346" i="8"/>
  <c r="AS346" i="8"/>
  <c r="AR346" i="8"/>
  <c r="AQ346" i="8"/>
  <c r="AM346" i="8"/>
  <c r="AL346" i="8"/>
  <c r="AK346" i="8"/>
  <c r="AJ346" i="8"/>
  <c r="AI346" i="8"/>
  <c r="AH346" i="8"/>
  <c r="AC346" i="8"/>
  <c r="AB346" i="8"/>
  <c r="AA346" i="8"/>
  <c r="Z346" i="8"/>
  <c r="Y346" i="8"/>
  <c r="X346" i="8"/>
  <c r="U346" i="8"/>
  <c r="T346" i="8"/>
  <c r="S346" i="8"/>
  <c r="R346" i="8"/>
  <c r="Q346" i="8"/>
  <c r="P346" i="8"/>
  <c r="H346" i="8"/>
  <c r="CQ345" i="8"/>
  <c r="CP345" i="8"/>
  <c r="CO345" i="8"/>
  <c r="CN345" i="8"/>
  <c r="CM345" i="8"/>
  <c r="CL345" i="8"/>
  <c r="CI345" i="8"/>
  <c r="CH345" i="8"/>
  <c r="CG345" i="8"/>
  <c r="CF345" i="8"/>
  <c r="CE345" i="8"/>
  <c r="CD345" i="8"/>
  <c r="CA345" i="8"/>
  <c r="BZ345" i="8"/>
  <c r="BY345" i="8"/>
  <c r="BX345" i="8"/>
  <c r="BV345" i="8"/>
  <c r="BU345" i="8"/>
  <c r="BT345" i="8"/>
  <c r="BS345" i="8"/>
  <c r="BQ345" i="8"/>
  <c r="BP345" i="8"/>
  <c r="BO345" i="8"/>
  <c r="BN345" i="8"/>
  <c r="BL345" i="8"/>
  <c r="BK345" i="8"/>
  <c r="BJ345" i="8"/>
  <c r="BI345" i="8"/>
  <c r="BG345" i="8"/>
  <c r="BF345" i="8"/>
  <c r="BE345" i="8"/>
  <c r="BD345" i="8"/>
  <c r="BB345" i="8"/>
  <c r="BA345" i="8"/>
  <c r="AZ345" i="8"/>
  <c r="AY345" i="8"/>
  <c r="AV345" i="8"/>
  <c r="AU345" i="8"/>
  <c r="AT345" i="8"/>
  <c r="AS345" i="8"/>
  <c r="AR345" i="8"/>
  <c r="AQ345" i="8"/>
  <c r="AM345" i="8"/>
  <c r="AL345" i="8"/>
  <c r="AK345" i="8"/>
  <c r="AJ345" i="8"/>
  <c r="AI345" i="8"/>
  <c r="AH345" i="8"/>
  <c r="AC345" i="8"/>
  <c r="AB345" i="8"/>
  <c r="AA345" i="8"/>
  <c r="Z345" i="8"/>
  <c r="Y345" i="8"/>
  <c r="X345" i="8"/>
  <c r="U345" i="8"/>
  <c r="T345" i="8"/>
  <c r="S345" i="8"/>
  <c r="R345" i="8"/>
  <c r="Q345" i="8"/>
  <c r="P345" i="8"/>
  <c r="H345" i="8"/>
  <c r="CQ344" i="8"/>
  <c r="CP344" i="8"/>
  <c r="CO344" i="8"/>
  <c r="CN344" i="8"/>
  <c r="CM344" i="8"/>
  <c r="CL344" i="8"/>
  <c r="CI344" i="8"/>
  <c r="CH344" i="8"/>
  <c r="CG344" i="8"/>
  <c r="CF344" i="8"/>
  <c r="CE344" i="8"/>
  <c r="CD344" i="8"/>
  <c r="CA344" i="8"/>
  <c r="BZ344" i="8"/>
  <c r="BY344" i="8"/>
  <c r="BX344" i="8"/>
  <c r="BV344" i="8"/>
  <c r="BU344" i="8"/>
  <c r="BT344" i="8"/>
  <c r="BS344" i="8"/>
  <c r="BQ344" i="8"/>
  <c r="BP344" i="8"/>
  <c r="BO344" i="8"/>
  <c r="BN344" i="8"/>
  <c r="BL344" i="8"/>
  <c r="BK344" i="8"/>
  <c r="BJ344" i="8"/>
  <c r="BI344" i="8"/>
  <c r="BG344" i="8"/>
  <c r="BF344" i="8"/>
  <c r="BE344" i="8"/>
  <c r="BD344" i="8"/>
  <c r="BB344" i="8"/>
  <c r="BA344" i="8"/>
  <c r="AZ344" i="8"/>
  <c r="AY344" i="8"/>
  <c r="AV344" i="8"/>
  <c r="AU344" i="8"/>
  <c r="AT344" i="8"/>
  <c r="AS344" i="8"/>
  <c r="AR344" i="8"/>
  <c r="AQ344" i="8"/>
  <c r="AM344" i="8"/>
  <c r="AL344" i="8"/>
  <c r="AK344" i="8"/>
  <c r="AJ344" i="8"/>
  <c r="AI344" i="8"/>
  <c r="AH344" i="8"/>
  <c r="AC344" i="8"/>
  <c r="AB344" i="8"/>
  <c r="AA344" i="8"/>
  <c r="Z344" i="8"/>
  <c r="Y344" i="8"/>
  <c r="X344" i="8"/>
  <c r="U344" i="8"/>
  <c r="T344" i="8"/>
  <c r="S344" i="8"/>
  <c r="R344" i="8"/>
  <c r="Q344" i="8"/>
  <c r="P344" i="8"/>
  <c r="H344" i="8"/>
  <c r="CQ343" i="8"/>
  <c r="CP343" i="8"/>
  <c r="CO343" i="8"/>
  <c r="CN343" i="8"/>
  <c r="CM343" i="8"/>
  <c r="CL343" i="8"/>
  <c r="CI343" i="8"/>
  <c r="CH343" i="8"/>
  <c r="CG343" i="8"/>
  <c r="CF343" i="8"/>
  <c r="CE343" i="8"/>
  <c r="CD343" i="8"/>
  <c r="CA343" i="8"/>
  <c r="BZ343" i="8"/>
  <c r="BY343" i="8"/>
  <c r="BX343" i="8"/>
  <c r="BV343" i="8"/>
  <c r="BU343" i="8"/>
  <c r="BT343" i="8"/>
  <c r="BS343" i="8"/>
  <c r="BQ343" i="8"/>
  <c r="BP343" i="8"/>
  <c r="BO343" i="8"/>
  <c r="BN343" i="8"/>
  <c r="BL343" i="8"/>
  <c r="BK343" i="8"/>
  <c r="BJ343" i="8"/>
  <c r="BI343" i="8"/>
  <c r="BG343" i="8"/>
  <c r="BF343" i="8"/>
  <c r="BE343" i="8"/>
  <c r="BD343" i="8"/>
  <c r="BB343" i="8"/>
  <c r="BA343" i="8"/>
  <c r="AZ343" i="8"/>
  <c r="AY343" i="8"/>
  <c r="AV343" i="8"/>
  <c r="AU343" i="8"/>
  <c r="AT343" i="8"/>
  <c r="AS343" i="8"/>
  <c r="AR343" i="8"/>
  <c r="AQ343" i="8"/>
  <c r="AM343" i="8"/>
  <c r="AL343" i="8"/>
  <c r="AK343" i="8"/>
  <c r="AJ343" i="8"/>
  <c r="AI343" i="8"/>
  <c r="AH343" i="8"/>
  <c r="AC343" i="8"/>
  <c r="AB343" i="8"/>
  <c r="AA343" i="8"/>
  <c r="Z343" i="8"/>
  <c r="Y343" i="8"/>
  <c r="X343" i="8"/>
  <c r="U343" i="8"/>
  <c r="T343" i="8"/>
  <c r="S343" i="8"/>
  <c r="R343" i="8"/>
  <c r="Q343" i="8"/>
  <c r="P343" i="8"/>
  <c r="H343" i="8"/>
  <c r="CQ342" i="8"/>
  <c r="CP342" i="8"/>
  <c r="CO342" i="8"/>
  <c r="CN342" i="8"/>
  <c r="CM342" i="8"/>
  <c r="CL342" i="8"/>
  <c r="CI342" i="8"/>
  <c r="CH342" i="8"/>
  <c r="CG342" i="8"/>
  <c r="CF342" i="8"/>
  <c r="CE342" i="8"/>
  <c r="CD342" i="8"/>
  <c r="CA342" i="8"/>
  <c r="BZ342" i="8"/>
  <c r="BY342" i="8"/>
  <c r="BX342" i="8"/>
  <c r="BV342" i="8"/>
  <c r="BU342" i="8"/>
  <c r="BT342" i="8"/>
  <c r="BS342" i="8"/>
  <c r="BQ342" i="8"/>
  <c r="BP342" i="8"/>
  <c r="BO342" i="8"/>
  <c r="BN342" i="8"/>
  <c r="BL342" i="8"/>
  <c r="BK342" i="8"/>
  <c r="BJ342" i="8"/>
  <c r="BI342" i="8"/>
  <c r="BG342" i="8"/>
  <c r="BF342" i="8"/>
  <c r="BE342" i="8"/>
  <c r="BD342" i="8"/>
  <c r="BB342" i="8"/>
  <c r="BA342" i="8"/>
  <c r="AZ342" i="8"/>
  <c r="AY342" i="8"/>
  <c r="AV342" i="8"/>
  <c r="AU342" i="8"/>
  <c r="AT342" i="8"/>
  <c r="AS342" i="8"/>
  <c r="AR342" i="8"/>
  <c r="AQ342" i="8"/>
  <c r="AM342" i="8"/>
  <c r="AL342" i="8"/>
  <c r="AK342" i="8"/>
  <c r="AJ342" i="8"/>
  <c r="AI342" i="8"/>
  <c r="AH342" i="8"/>
  <c r="AC342" i="8"/>
  <c r="AB342" i="8"/>
  <c r="AA342" i="8"/>
  <c r="Z342" i="8"/>
  <c r="Y342" i="8"/>
  <c r="X342" i="8"/>
  <c r="U342" i="8"/>
  <c r="T342" i="8"/>
  <c r="S342" i="8"/>
  <c r="R342" i="8"/>
  <c r="Q342" i="8"/>
  <c r="P342" i="8"/>
  <c r="H342" i="8"/>
  <c r="CQ341" i="8"/>
  <c r="CP341" i="8"/>
  <c r="CO341" i="8"/>
  <c r="CN341" i="8"/>
  <c r="CM341" i="8"/>
  <c r="CL341" i="8"/>
  <c r="CI341" i="8"/>
  <c r="CH341" i="8"/>
  <c r="CG341" i="8"/>
  <c r="CF341" i="8"/>
  <c r="CE341" i="8"/>
  <c r="CD341" i="8"/>
  <c r="CA341" i="8"/>
  <c r="BZ341" i="8"/>
  <c r="BY341" i="8"/>
  <c r="BX341" i="8"/>
  <c r="BV341" i="8"/>
  <c r="BU341" i="8"/>
  <c r="BT341" i="8"/>
  <c r="BS341" i="8"/>
  <c r="BQ341" i="8"/>
  <c r="BP341" i="8"/>
  <c r="BO341" i="8"/>
  <c r="BN341" i="8"/>
  <c r="BL341" i="8"/>
  <c r="BK341" i="8"/>
  <c r="BJ341" i="8"/>
  <c r="BI341" i="8"/>
  <c r="BG341" i="8"/>
  <c r="BF341" i="8"/>
  <c r="BE341" i="8"/>
  <c r="BD341" i="8"/>
  <c r="BB341" i="8"/>
  <c r="BA341" i="8"/>
  <c r="AZ341" i="8"/>
  <c r="AY341" i="8"/>
  <c r="AV341" i="8"/>
  <c r="AU341" i="8"/>
  <c r="AT341" i="8"/>
  <c r="AS341" i="8"/>
  <c r="AR341" i="8"/>
  <c r="AQ341" i="8"/>
  <c r="AM341" i="8"/>
  <c r="AL341" i="8"/>
  <c r="AK341" i="8"/>
  <c r="AJ341" i="8"/>
  <c r="AI341" i="8"/>
  <c r="AH341" i="8"/>
  <c r="AC341" i="8"/>
  <c r="AB341" i="8"/>
  <c r="AA341" i="8"/>
  <c r="Z341" i="8"/>
  <c r="Y341" i="8"/>
  <c r="X341" i="8"/>
  <c r="U341" i="8"/>
  <c r="T341" i="8"/>
  <c r="S341" i="8"/>
  <c r="R341" i="8"/>
  <c r="Q341" i="8"/>
  <c r="P341" i="8"/>
  <c r="H341" i="8"/>
  <c r="CQ340" i="8"/>
  <c r="CP340" i="8"/>
  <c r="CO340" i="8"/>
  <c r="CN340" i="8"/>
  <c r="CM340" i="8"/>
  <c r="CL340" i="8"/>
  <c r="CI340" i="8"/>
  <c r="CH340" i="8"/>
  <c r="CG340" i="8"/>
  <c r="CF340" i="8"/>
  <c r="CE340" i="8"/>
  <c r="CD340" i="8"/>
  <c r="CA340" i="8"/>
  <c r="BZ340" i="8"/>
  <c r="BY340" i="8"/>
  <c r="BX340" i="8"/>
  <c r="BV340" i="8"/>
  <c r="BU340" i="8"/>
  <c r="BT340" i="8"/>
  <c r="BS340" i="8"/>
  <c r="BQ340" i="8"/>
  <c r="BP340" i="8"/>
  <c r="BO340" i="8"/>
  <c r="BN340" i="8"/>
  <c r="BL340" i="8"/>
  <c r="BK340" i="8"/>
  <c r="BJ340" i="8"/>
  <c r="BI340" i="8"/>
  <c r="BG340" i="8"/>
  <c r="BF340" i="8"/>
  <c r="BE340" i="8"/>
  <c r="BD340" i="8"/>
  <c r="BB340" i="8"/>
  <c r="BA340" i="8"/>
  <c r="AZ340" i="8"/>
  <c r="AY340" i="8"/>
  <c r="AV340" i="8"/>
  <c r="AU340" i="8"/>
  <c r="AT340" i="8"/>
  <c r="AS340" i="8"/>
  <c r="AR340" i="8"/>
  <c r="AQ340" i="8"/>
  <c r="AM340" i="8"/>
  <c r="AL340" i="8"/>
  <c r="AK340" i="8"/>
  <c r="AJ340" i="8"/>
  <c r="AI340" i="8"/>
  <c r="AH340" i="8"/>
  <c r="AC340" i="8"/>
  <c r="AB340" i="8"/>
  <c r="AA340" i="8"/>
  <c r="Z340" i="8"/>
  <c r="Y340" i="8"/>
  <c r="X340" i="8"/>
  <c r="U340" i="8"/>
  <c r="T340" i="8"/>
  <c r="S340" i="8"/>
  <c r="R340" i="8"/>
  <c r="Q340" i="8"/>
  <c r="P340" i="8"/>
  <c r="H340" i="8"/>
  <c r="CQ339" i="8"/>
  <c r="CP339" i="8"/>
  <c r="CO339" i="8"/>
  <c r="CN339" i="8"/>
  <c r="CM339" i="8"/>
  <c r="CL339" i="8"/>
  <c r="CI339" i="8"/>
  <c r="CH339" i="8"/>
  <c r="CG339" i="8"/>
  <c r="CF339" i="8"/>
  <c r="CE339" i="8"/>
  <c r="CD339" i="8"/>
  <c r="CA339" i="8"/>
  <c r="BZ339" i="8"/>
  <c r="BY339" i="8"/>
  <c r="BX339" i="8"/>
  <c r="BV339" i="8"/>
  <c r="BU339" i="8"/>
  <c r="BT339" i="8"/>
  <c r="BS339" i="8"/>
  <c r="BQ339" i="8"/>
  <c r="BP339" i="8"/>
  <c r="BO339" i="8"/>
  <c r="BN339" i="8"/>
  <c r="BL339" i="8"/>
  <c r="BK339" i="8"/>
  <c r="BJ339" i="8"/>
  <c r="BI339" i="8"/>
  <c r="BG339" i="8"/>
  <c r="BF339" i="8"/>
  <c r="BE339" i="8"/>
  <c r="BD339" i="8"/>
  <c r="BB339" i="8"/>
  <c r="BA339" i="8"/>
  <c r="AZ339" i="8"/>
  <c r="AY339" i="8"/>
  <c r="AV339" i="8"/>
  <c r="AU339" i="8"/>
  <c r="AT339" i="8"/>
  <c r="AS339" i="8"/>
  <c r="AR339" i="8"/>
  <c r="AQ339" i="8"/>
  <c r="AM339" i="8"/>
  <c r="AL339" i="8"/>
  <c r="AK339" i="8"/>
  <c r="AJ339" i="8"/>
  <c r="AI339" i="8"/>
  <c r="AH339" i="8"/>
  <c r="AC339" i="8"/>
  <c r="AB339" i="8"/>
  <c r="AA339" i="8"/>
  <c r="Z339" i="8"/>
  <c r="Y339" i="8"/>
  <c r="X339" i="8"/>
  <c r="U339" i="8"/>
  <c r="T339" i="8"/>
  <c r="S339" i="8"/>
  <c r="R339" i="8"/>
  <c r="Q339" i="8"/>
  <c r="P339" i="8"/>
  <c r="H339" i="8"/>
  <c r="CQ338" i="8"/>
  <c r="CP338" i="8"/>
  <c r="CO338" i="8"/>
  <c r="CN338" i="8"/>
  <c r="CM338" i="8"/>
  <c r="CL338" i="8"/>
  <c r="CI338" i="8"/>
  <c r="CH338" i="8"/>
  <c r="CG338" i="8"/>
  <c r="CF338" i="8"/>
  <c r="CE338" i="8"/>
  <c r="CD338" i="8"/>
  <c r="CA338" i="8"/>
  <c r="BZ338" i="8"/>
  <c r="BY338" i="8"/>
  <c r="BX338" i="8"/>
  <c r="BV338" i="8"/>
  <c r="BU338" i="8"/>
  <c r="BT338" i="8"/>
  <c r="BS338" i="8"/>
  <c r="BQ338" i="8"/>
  <c r="BP338" i="8"/>
  <c r="BO338" i="8"/>
  <c r="BN338" i="8"/>
  <c r="BL338" i="8"/>
  <c r="BK338" i="8"/>
  <c r="BJ338" i="8"/>
  <c r="BI338" i="8"/>
  <c r="BG338" i="8"/>
  <c r="BF338" i="8"/>
  <c r="BE338" i="8"/>
  <c r="BD338" i="8"/>
  <c r="BB338" i="8"/>
  <c r="BA338" i="8"/>
  <c r="AZ338" i="8"/>
  <c r="AY338" i="8"/>
  <c r="AV338" i="8"/>
  <c r="AU338" i="8"/>
  <c r="AT338" i="8"/>
  <c r="AS338" i="8"/>
  <c r="AR338" i="8"/>
  <c r="AQ338" i="8"/>
  <c r="AM338" i="8"/>
  <c r="AL338" i="8"/>
  <c r="AK338" i="8"/>
  <c r="AJ338" i="8"/>
  <c r="AI338" i="8"/>
  <c r="AH338" i="8"/>
  <c r="AC338" i="8"/>
  <c r="AB338" i="8"/>
  <c r="AA338" i="8"/>
  <c r="Z338" i="8"/>
  <c r="Y338" i="8"/>
  <c r="X338" i="8"/>
  <c r="U338" i="8"/>
  <c r="T338" i="8"/>
  <c r="S338" i="8"/>
  <c r="R338" i="8"/>
  <c r="Q338" i="8"/>
  <c r="P338" i="8"/>
  <c r="H338" i="8"/>
  <c r="CQ337" i="8"/>
  <c r="CP337" i="8"/>
  <c r="CO337" i="8"/>
  <c r="CN337" i="8"/>
  <c r="CM337" i="8"/>
  <c r="CL337" i="8"/>
  <c r="CI337" i="8"/>
  <c r="CH337" i="8"/>
  <c r="CG337" i="8"/>
  <c r="CF337" i="8"/>
  <c r="CE337" i="8"/>
  <c r="CD337" i="8"/>
  <c r="CA337" i="8"/>
  <c r="BZ337" i="8"/>
  <c r="BY337" i="8"/>
  <c r="BX337" i="8"/>
  <c r="BV337" i="8"/>
  <c r="BU337" i="8"/>
  <c r="BT337" i="8"/>
  <c r="BS337" i="8"/>
  <c r="BQ337" i="8"/>
  <c r="BP337" i="8"/>
  <c r="BO337" i="8"/>
  <c r="BN337" i="8"/>
  <c r="BL337" i="8"/>
  <c r="BK337" i="8"/>
  <c r="BJ337" i="8"/>
  <c r="BI337" i="8"/>
  <c r="BG337" i="8"/>
  <c r="BF337" i="8"/>
  <c r="BE337" i="8"/>
  <c r="BD337" i="8"/>
  <c r="BB337" i="8"/>
  <c r="BA337" i="8"/>
  <c r="AZ337" i="8"/>
  <c r="AY337" i="8"/>
  <c r="AV337" i="8"/>
  <c r="AU337" i="8"/>
  <c r="AT337" i="8"/>
  <c r="AS337" i="8"/>
  <c r="AR337" i="8"/>
  <c r="AQ337" i="8"/>
  <c r="AM337" i="8"/>
  <c r="AL337" i="8"/>
  <c r="AK337" i="8"/>
  <c r="AJ337" i="8"/>
  <c r="AI337" i="8"/>
  <c r="AH337" i="8"/>
  <c r="AC337" i="8"/>
  <c r="AB337" i="8"/>
  <c r="AA337" i="8"/>
  <c r="Z337" i="8"/>
  <c r="Y337" i="8"/>
  <c r="X337" i="8"/>
  <c r="U337" i="8"/>
  <c r="T337" i="8"/>
  <c r="S337" i="8"/>
  <c r="R337" i="8"/>
  <c r="Q337" i="8"/>
  <c r="P337" i="8"/>
  <c r="H337" i="8"/>
  <c r="CQ336" i="8"/>
  <c r="CP336" i="8"/>
  <c r="CO336" i="8"/>
  <c r="CN336" i="8"/>
  <c r="CM336" i="8"/>
  <c r="CL336" i="8"/>
  <c r="CI336" i="8"/>
  <c r="CH336" i="8"/>
  <c r="CG336" i="8"/>
  <c r="CF336" i="8"/>
  <c r="CE336" i="8"/>
  <c r="CD336" i="8"/>
  <c r="CA336" i="8"/>
  <c r="BZ336" i="8"/>
  <c r="BY336" i="8"/>
  <c r="BX336" i="8"/>
  <c r="BV336" i="8"/>
  <c r="BU336" i="8"/>
  <c r="BT336" i="8"/>
  <c r="BS336" i="8"/>
  <c r="BQ336" i="8"/>
  <c r="BP336" i="8"/>
  <c r="BO336" i="8"/>
  <c r="BN336" i="8"/>
  <c r="BL336" i="8"/>
  <c r="BK336" i="8"/>
  <c r="BJ336" i="8"/>
  <c r="BI336" i="8"/>
  <c r="BG336" i="8"/>
  <c r="BF336" i="8"/>
  <c r="BE336" i="8"/>
  <c r="BD336" i="8"/>
  <c r="BB336" i="8"/>
  <c r="BA336" i="8"/>
  <c r="AZ336" i="8"/>
  <c r="AY336" i="8"/>
  <c r="AV336" i="8"/>
  <c r="AU336" i="8"/>
  <c r="AT336" i="8"/>
  <c r="AS336" i="8"/>
  <c r="AR336" i="8"/>
  <c r="AQ336" i="8"/>
  <c r="AM336" i="8"/>
  <c r="AL336" i="8"/>
  <c r="AK336" i="8"/>
  <c r="AJ336" i="8"/>
  <c r="AI336" i="8"/>
  <c r="AH336" i="8"/>
  <c r="AC336" i="8"/>
  <c r="AB336" i="8"/>
  <c r="AA336" i="8"/>
  <c r="Z336" i="8"/>
  <c r="Y336" i="8"/>
  <c r="X336" i="8"/>
  <c r="U336" i="8"/>
  <c r="T336" i="8"/>
  <c r="S336" i="8"/>
  <c r="R336" i="8"/>
  <c r="Q336" i="8"/>
  <c r="P336" i="8"/>
  <c r="H336" i="8"/>
  <c r="CQ335" i="8"/>
  <c r="CP335" i="8"/>
  <c r="CO335" i="8"/>
  <c r="CN335" i="8"/>
  <c r="CM335" i="8"/>
  <c r="CL335" i="8"/>
  <c r="CI335" i="8"/>
  <c r="CH335" i="8"/>
  <c r="CG335" i="8"/>
  <c r="CF335" i="8"/>
  <c r="CE335" i="8"/>
  <c r="CD335" i="8"/>
  <c r="CA335" i="8"/>
  <c r="BZ335" i="8"/>
  <c r="BY335" i="8"/>
  <c r="BX335" i="8"/>
  <c r="BV335" i="8"/>
  <c r="BU335" i="8"/>
  <c r="BT335" i="8"/>
  <c r="BS335" i="8"/>
  <c r="BQ335" i="8"/>
  <c r="BP335" i="8"/>
  <c r="BO335" i="8"/>
  <c r="BN335" i="8"/>
  <c r="BL335" i="8"/>
  <c r="BK335" i="8"/>
  <c r="BJ335" i="8"/>
  <c r="BI335" i="8"/>
  <c r="BG335" i="8"/>
  <c r="BF335" i="8"/>
  <c r="BE335" i="8"/>
  <c r="BD335" i="8"/>
  <c r="BB335" i="8"/>
  <c r="BA335" i="8"/>
  <c r="AZ335" i="8"/>
  <c r="AY335" i="8"/>
  <c r="AV335" i="8"/>
  <c r="AU335" i="8"/>
  <c r="AT335" i="8"/>
  <c r="AS335" i="8"/>
  <c r="AR335" i="8"/>
  <c r="AQ335" i="8"/>
  <c r="AM335" i="8"/>
  <c r="AL335" i="8"/>
  <c r="AK335" i="8"/>
  <c r="AJ335" i="8"/>
  <c r="AI335" i="8"/>
  <c r="AH335" i="8"/>
  <c r="AC335" i="8"/>
  <c r="AB335" i="8"/>
  <c r="AA335" i="8"/>
  <c r="Z335" i="8"/>
  <c r="Y335" i="8"/>
  <c r="X335" i="8"/>
  <c r="U335" i="8"/>
  <c r="T335" i="8"/>
  <c r="S335" i="8"/>
  <c r="R335" i="8"/>
  <c r="Q335" i="8"/>
  <c r="P335" i="8"/>
  <c r="H335" i="8"/>
  <c r="CQ334" i="8"/>
  <c r="CP334" i="8"/>
  <c r="CO334" i="8"/>
  <c r="CN334" i="8"/>
  <c r="CM334" i="8"/>
  <c r="CL334" i="8"/>
  <c r="CI334" i="8"/>
  <c r="CH334" i="8"/>
  <c r="CG334" i="8"/>
  <c r="CF334" i="8"/>
  <c r="CE334" i="8"/>
  <c r="CD334" i="8"/>
  <c r="CA334" i="8"/>
  <c r="BZ334" i="8"/>
  <c r="BY334" i="8"/>
  <c r="BX334" i="8"/>
  <c r="BV334" i="8"/>
  <c r="BU334" i="8"/>
  <c r="BT334" i="8"/>
  <c r="BS334" i="8"/>
  <c r="BQ334" i="8"/>
  <c r="BP334" i="8"/>
  <c r="BO334" i="8"/>
  <c r="BN334" i="8"/>
  <c r="BL334" i="8"/>
  <c r="BK334" i="8"/>
  <c r="BJ334" i="8"/>
  <c r="BI334" i="8"/>
  <c r="BG334" i="8"/>
  <c r="BF334" i="8"/>
  <c r="BE334" i="8"/>
  <c r="BD334" i="8"/>
  <c r="BB334" i="8"/>
  <c r="BA334" i="8"/>
  <c r="AZ334" i="8"/>
  <c r="AY334" i="8"/>
  <c r="AV334" i="8"/>
  <c r="AU334" i="8"/>
  <c r="AT334" i="8"/>
  <c r="AS334" i="8"/>
  <c r="AR334" i="8"/>
  <c r="AQ334" i="8"/>
  <c r="AM334" i="8"/>
  <c r="AL334" i="8"/>
  <c r="AK334" i="8"/>
  <c r="AJ334" i="8"/>
  <c r="AI334" i="8"/>
  <c r="AH334" i="8"/>
  <c r="AC334" i="8"/>
  <c r="AB334" i="8"/>
  <c r="AA334" i="8"/>
  <c r="Z334" i="8"/>
  <c r="Y334" i="8"/>
  <c r="X334" i="8"/>
  <c r="U334" i="8"/>
  <c r="T334" i="8"/>
  <c r="S334" i="8"/>
  <c r="R334" i="8"/>
  <c r="Q334" i="8"/>
  <c r="P334" i="8"/>
  <c r="H334" i="8"/>
  <c r="CQ333" i="8"/>
  <c r="CP333" i="8"/>
  <c r="CO333" i="8"/>
  <c r="CN333" i="8"/>
  <c r="CM333" i="8"/>
  <c r="CL333" i="8"/>
  <c r="CI333" i="8"/>
  <c r="CH333" i="8"/>
  <c r="CG333" i="8"/>
  <c r="CF333" i="8"/>
  <c r="CE333" i="8"/>
  <c r="CD333" i="8"/>
  <c r="CA333" i="8"/>
  <c r="BZ333" i="8"/>
  <c r="BY333" i="8"/>
  <c r="BX333" i="8"/>
  <c r="BV333" i="8"/>
  <c r="BU333" i="8"/>
  <c r="BT333" i="8"/>
  <c r="BS333" i="8"/>
  <c r="BQ333" i="8"/>
  <c r="BP333" i="8"/>
  <c r="BO333" i="8"/>
  <c r="BN333" i="8"/>
  <c r="BL333" i="8"/>
  <c r="BK333" i="8"/>
  <c r="BJ333" i="8"/>
  <c r="BI333" i="8"/>
  <c r="BG333" i="8"/>
  <c r="BF333" i="8"/>
  <c r="BE333" i="8"/>
  <c r="BD333" i="8"/>
  <c r="BB333" i="8"/>
  <c r="BA333" i="8"/>
  <c r="AZ333" i="8"/>
  <c r="AY333" i="8"/>
  <c r="AV333" i="8"/>
  <c r="AU333" i="8"/>
  <c r="AT333" i="8"/>
  <c r="AS333" i="8"/>
  <c r="AR333" i="8"/>
  <c r="AQ333" i="8"/>
  <c r="AM333" i="8"/>
  <c r="AL333" i="8"/>
  <c r="AK333" i="8"/>
  <c r="AJ333" i="8"/>
  <c r="AI333" i="8"/>
  <c r="AH333" i="8"/>
  <c r="AC333" i="8"/>
  <c r="AB333" i="8"/>
  <c r="AA333" i="8"/>
  <c r="Z333" i="8"/>
  <c r="Y333" i="8"/>
  <c r="X333" i="8"/>
  <c r="U333" i="8"/>
  <c r="T333" i="8"/>
  <c r="S333" i="8"/>
  <c r="R333" i="8"/>
  <c r="Q333" i="8"/>
  <c r="P333" i="8"/>
  <c r="H333" i="8"/>
  <c r="CQ332" i="8"/>
  <c r="CP332" i="8"/>
  <c r="CO332" i="8"/>
  <c r="CN332" i="8"/>
  <c r="CM332" i="8"/>
  <c r="CL332" i="8"/>
  <c r="CI332" i="8"/>
  <c r="CH332" i="8"/>
  <c r="CG332" i="8"/>
  <c r="CF332" i="8"/>
  <c r="CE332" i="8"/>
  <c r="CD332" i="8"/>
  <c r="CA332" i="8"/>
  <c r="BZ332" i="8"/>
  <c r="BY332" i="8"/>
  <c r="BX332" i="8"/>
  <c r="BV332" i="8"/>
  <c r="BU332" i="8"/>
  <c r="BT332" i="8"/>
  <c r="BS332" i="8"/>
  <c r="BQ332" i="8"/>
  <c r="BP332" i="8"/>
  <c r="BO332" i="8"/>
  <c r="BN332" i="8"/>
  <c r="BL332" i="8"/>
  <c r="BK332" i="8"/>
  <c r="BJ332" i="8"/>
  <c r="BI332" i="8"/>
  <c r="BG332" i="8"/>
  <c r="BF332" i="8"/>
  <c r="BE332" i="8"/>
  <c r="BD332" i="8"/>
  <c r="BB332" i="8"/>
  <c r="BA332" i="8"/>
  <c r="AZ332" i="8"/>
  <c r="AY332" i="8"/>
  <c r="AV332" i="8"/>
  <c r="AU332" i="8"/>
  <c r="AT332" i="8"/>
  <c r="AS332" i="8"/>
  <c r="AR332" i="8"/>
  <c r="AQ332" i="8"/>
  <c r="AM332" i="8"/>
  <c r="AL332" i="8"/>
  <c r="AK332" i="8"/>
  <c r="AJ332" i="8"/>
  <c r="AI332" i="8"/>
  <c r="AH332" i="8"/>
  <c r="AC332" i="8"/>
  <c r="AB332" i="8"/>
  <c r="AA332" i="8"/>
  <c r="Z332" i="8"/>
  <c r="Y332" i="8"/>
  <c r="X332" i="8"/>
  <c r="U332" i="8"/>
  <c r="T332" i="8"/>
  <c r="S332" i="8"/>
  <c r="R332" i="8"/>
  <c r="Q332" i="8"/>
  <c r="P332" i="8"/>
  <c r="H332" i="8"/>
  <c r="CQ331" i="8"/>
  <c r="CP331" i="8"/>
  <c r="CO331" i="8"/>
  <c r="CN331" i="8"/>
  <c r="CM331" i="8"/>
  <c r="CL331" i="8"/>
  <c r="CI331" i="8"/>
  <c r="CH331" i="8"/>
  <c r="CG331" i="8"/>
  <c r="CF331" i="8"/>
  <c r="CE331" i="8"/>
  <c r="CD331" i="8"/>
  <c r="CA331" i="8"/>
  <c r="BZ331" i="8"/>
  <c r="BY331" i="8"/>
  <c r="BX331" i="8"/>
  <c r="BV331" i="8"/>
  <c r="BU331" i="8"/>
  <c r="BT331" i="8"/>
  <c r="BS331" i="8"/>
  <c r="BQ331" i="8"/>
  <c r="BP331" i="8"/>
  <c r="BO331" i="8"/>
  <c r="BN331" i="8"/>
  <c r="BL331" i="8"/>
  <c r="BK331" i="8"/>
  <c r="BJ331" i="8"/>
  <c r="BI331" i="8"/>
  <c r="BG331" i="8"/>
  <c r="BF331" i="8"/>
  <c r="BE331" i="8"/>
  <c r="BD331" i="8"/>
  <c r="BB331" i="8"/>
  <c r="BA331" i="8"/>
  <c r="AZ331" i="8"/>
  <c r="AY331" i="8"/>
  <c r="AV331" i="8"/>
  <c r="AU331" i="8"/>
  <c r="AT331" i="8"/>
  <c r="AS331" i="8"/>
  <c r="AR331" i="8"/>
  <c r="AQ331" i="8"/>
  <c r="AM331" i="8"/>
  <c r="AL331" i="8"/>
  <c r="AK331" i="8"/>
  <c r="AJ331" i="8"/>
  <c r="AI331" i="8"/>
  <c r="AH331" i="8"/>
  <c r="AC331" i="8"/>
  <c r="AB331" i="8"/>
  <c r="AA331" i="8"/>
  <c r="Z331" i="8"/>
  <c r="Y331" i="8"/>
  <c r="X331" i="8"/>
  <c r="U331" i="8"/>
  <c r="T331" i="8"/>
  <c r="S331" i="8"/>
  <c r="R331" i="8"/>
  <c r="Q331" i="8"/>
  <c r="P331" i="8"/>
  <c r="H331" i="8"/>
  <c r="CQ330" i="8"/>
  <c r="CP330" i="8"/>
  <c r="CO330" i="8"/>
  <c r="CN330" i="8"/>
  <c r="CM330" i="8"/>
  <c r="CL330" i="8"/>
  <c r="CI330" i="8"/>
  <c r="CH330" i="8"/>
  <c r="CG330" i="8"/>
  <c r="CF330" i="8"/>
  <c r="CE330" i="8"/>
  <c r="CD330" i="8"/>
  <c r="CA330" i="8"/>
  <c r="BZ330" i="8"/>
  <c r="BY330" i="8"/>
  <c r="BX330" i="8"/>
  <c r="BV330" i="8"/>
  <c r="BU330" i="8"/>
  <c r="BT330" i="8"/>
  <c r="BS330" i="8"/>
  <c r="BQ330" i="8"/>
  <c r="BP330" i="8"/>
  <c r="BO330" i="8"/>
  <c r="BN330" i="8"/>
  <c r="BL330" i="8"/>
  <c r="BK330" i="8"/>
  <c r="BJ330" i="8"/>
  <c r="BI330" i="8"/>
  <c r="BG330" i="8"/>
  <c r="BF330" i="8"/>
  <c r="BE330" i="8"/>
  <c r="BD330" i="8"/>
  <c r="BB330" i="8"/>
  <c r="BA330" i="8"/>
  <c r="AZ330" i="8"/>
  <c r="AY330" i="8"/>
  <c r="AV330" i="8"/>
  <c r="AU330" i="8"/>
  <c r="AT330" i="8"/>
  <c r="AS330" i="8"/>
  <c r="AR330" i="8"/>
  <c r="AQ330" i="8"/>
  <c r="AM330" i="8"/>
  <c r="AL330" i="8"/>
  <c r="AK330" i="8"/>
  <c r="AJ330" i="8"/>
  <c r="AI330" i="8"/>
  <c r="AH330" i="8"/>
  <c r="AC330" i="8"/>
  <c r="AB330" i="8"/>
  <c r="AA330" i="8"/>
  <c r="Z330" i="8"/>
  <c r="Y330" i="8"/>
  <c r="X330" i="8"/>
  <c r="U330" i="8"/>
  <c r="T330" i="8"/>
  <c r="S330" i="8"/>
  <c r="R330" i="8"/>
  <c r="Q330" i="8"/>
  <c r="P330" i="8"/>
  <c r="H330" i="8"/>
  <c r="CQ329" i="8"/>
  <c r="CP329" i="8"/>
  <c r="CO329" i="8"/>
  <c r="CN329" i="8"/>
  <c r="CM329" i="8"/>
  <c r="CL329" i="8"/>
  <c r="CI329" i="8"/>
  <c r="CH329" i="8"/>
  <c r="CG329" i="8"/>
  <c r="CF329" i="8"/>
  <c r="CE329" i="8"/>
  <c r="CD329" i="8"/>
  <c r="CA329" i="8"/>
  <c r="BZ329" i="8"/>
  <c r="BY329" i="8"/>
  <c r="BX329" i="8"/>
  <c r="BV329" i="8"/>
  <c r="BU329" i="8"/>
  <c r="BT329" i="8"/>
  <c r="BS329" i="8"/>
  <c r="BQ329" i="8"/>
  <c r="BP329" i="8"/>
  <c r="BO329" i="8"/>
  <c r="BN329" i="8"/>
  <c r="BL329" i="8"/>
  <c r="BK329" i="8"/>
  <c r="BJ329" i="8"/>
  <c r="BI329" i="8"/>
  <c r="BG329" i="8"/>
  <c r="BF329" i="8"/>
  <c r="BE329" i="8"/>
  <c r="BD329" i="8"/>
  <c r="BB329" i="8"/>
  <c r="BA329" i="8"/>
  <c r="AZ329" i="8"/>
  <c r="AY329" i="8"/>
  <c r="AV329" i="8"/>
  <c r="AU329" i="8"/>
  <c r="AT329" i="8"/>
  <c r="AS329" i="8"/>
  <c r="AR329" i="8"/>
  <c r="AQ329" i="8"/>
  <c r="AM329" i="8"/>
  <c r="AL329" i="8"/>
  <c r="AK329" i="8"/>
  <c r="AJ329" i="8"/>
  <c r="AI329" i="8"/>
  <c r="AH329" i="8"/>
  <c r="AC329" i="8"/>
  <c r="AB329" i="8"/>
  <c r="AA329" i="8"/>
  <c r="Z329" i="8"/>
  <c r="Y329" i="8"/>
  <c r="X329" i="8"/>
  <c r="U329" i="8"/>
  <c r="T329" i="8"/>
  <c r="S329" i="8"/>
  <c r="R329" i="8"/>
  <c r="Q329" i="8"/>
  <c r="P329" i="8"/>
  <c r="H329" i="8"/>
  <c r="CQ328" i="8"/>
  <c r="CP328" i="8"/>
  <c r="CO328" i="8"/>
  <c r="CN328" i="8"/>
  <c r="CM328" i="8"/>
  <c r="CL328" i="8"/>
  <c r="CI328" i="8"/>
  <c r="CH328" i="8"/>
  <c r="CG328" i="8"/>
  <c r="CF328" i="8"/>
  <c r="CE328" i="8"/>
  <c r="CD328" i="8"/>
  <c r="CA328" i="8"/>
  <c r="BZ328" i="8"/>
  <c r="BY328" i="8"/>
  <c r="BX328" i="8"/>
  <c r="BV328" i="8"/>
  <c r="BU328" i="8"/>
  <c r="BT328" i="8"/>
  <c r="BS328" i="8"/>
  <c r="BQ328" i="8"/>
  <c r="BP328" i="8"/>
  <c r="BO328" i="8"/>
  <c r="BN328" i="8"/>
  <c r="BL328" i="8"/>
  <c r="BK328" i="8"/>
  <c r="BJ328" i="8"/>
  <c r="BI328" i="8"/>
  <c r="BG328" i="8"/>
  <c r="BF328" i="8"/>
  <c r="BE328" i="8"/>
  <c r="BD328" i="8"/>
  <c r="BB328" i="8"/>
  <c r="BA328" i="8"/>
  <c r="AZ328" i="8"/>
  <c r="AY328" i="8"/>
  <c r="AV328" i="8"/>
  <c r="AU328" i="8"/>
  <c r="AT328" i="8"/>
  <c r="AS328" i="8"/>
  <c r="AR328" i="8"/>
  <c r="AQ328" i="8"/>
  <c r="AM328" i="8"/>
  <c r="AL328" i="8"/>
  <c r="AK328" i="8"/>
  <c r="AJ328" i="8"/>
  <c r="AI328" i="8"/>
  <c r="AH328" i="8"/>
  <c r="AC328" i="8"/>
  <c r="AB328" i="8"/>
  <c r="AA328" i="8"/>
  <c r="Z328" i="8"/>
  <c r="Y328" i="8"/>
  <c r="X328" i="8"/>
  <c r="U328" i="8"/>
  <c r="T328" i="8"/>
  <c r="S328" i="8"/>
  <c r="R328" i="8"/>
  <c r="Q328" i="8"/>
  <c r="P328" i="8"/>
  <c r="H328" i="8"/>
  <c r="CQ327" i="8"/>
  <c r="CP327" i="8"/>
  <c r="CO327" i="8"/>
  <c r="CN327" i="8"/>
  <c r="CM327" i="8"/>
  <c r="CL327" i="8"/>
  <c r="CI327" i="8"/>
  <c r="CH327" i="8"/>
  <c r="CG327" i="8"/>
  <c r="CF327" i="8"/>
  <c r="CE327" i="8"/>
  <c r="CD327" i="8"/>
  <c r="CA327" i="8"/>
  <c r="BZ327" i="8"/>
  <c r="BY327" i="8"/>
  <c r="BX327" i="8"/>
  <c r="BV327" i="8"/>
  <c r="BU327" i="8"/>
  <c r="BT327" i="8"/>
  <c r="BS327" i="8"/>
  <c r="BQ327" i="8"/>
  <c r="BP327" i="8"/>
  <c r="BO327" i="8"/>
  <c r="BN327" i="8"/>
  <c r="BL327" i="8"/>
  <c r="BK327" i="8"/>
  <c r="BJ327" i="8"/>
  <c r="BI327" i="8"/>
  <c r="BG327" i="8"/>
  <c r="BF327" i="8"/>
  <c r="BE327" i="8"/>
  <c r="BD327" i="8"/>
  <c r="BB327" i="8"/>
  <c r="BA327" i="8"/>
  <c r="AZ327" i="8"/>
  <c r="AY327" i="8"/>
  <c r="AV327" i="8"/>
  <c r="AU327" i="8"/>
  <c r="AT327" i="8"/>
  <c r="AS327" i="8"/>
  <c r="AR327" i="8"/>
  <c r="AQ327" i="8"/>
  <c r="AM327" i="8"/>
  <c r="AL327" i="8"/>
  <c r="AK327" i="8"/>
  <c r="AJ327" i="8"/>
  <c r="AI327" i="8"/>
  <c r="AH327" i="8"/>
  <c r="AC327" i="8"/>
  <c r="AB327" i="8"/>
  <c r="AA327" i="8"/>
  <c r="Z327" i="8"/>
  <c r="Y327" i="8"/>
  <c r="X327" i="8"/>
  <c r="U327" i="8"/>
  <c r="T327" i="8"/>
  <c r="S327" i="8"/>
  <c r="R327" i="8"/>
  <c r="Q327" i="8"/>
  <c r="P327" i="8"/>
  <c r="H327" i="8"/>
  <c r="CQ326" i="8"/>
  <c r="CP326" i="8"/>
  <c r="CO326" i="8"/>
  <c r="CN326" i="8"/>
  <c r="CM326" i="8"/>
  <c r="CL326" i="8"/>
  <c r="CI326" i="8"/>
  <c r="CH326" i="8"/>
  <c r="CG326" i="8"/>
  <c r="CF326" i="8"/>
  <c r="CE326" i="8"/>
  <c r="CD326" i="8"/>
  <c r="CA326" i="8"/>
  <c r="BZ326" i="8"/>
  <c r="BY326" i="8"/>
  <c r="BX326" i="8"/>
  <c r="BV326" i="8"/>
  <c r="BU326" i="8"/>
  <c r="BT326" i="8"/>
  <c r="BS326" i="8"/>
  <c r="BQ326" i="8"/>
  <c r="BP326" i="8"/>
  <c r="BO326" i="8"/>
  <c r="BN326" i="8"/>
  <c r="BL326" i="8"/>
  <c r="BK326" i="8"/>
  <c r="BJ326" i="8"/>
  <c r="BI326" i="8"/>
  <c r="BG326" i="8"/>
  <c r="BF326" i="8"/>
  <c r="BE326" i="8"/>
  <c r="BD326" i="8"/>
  <c r="BB326" i="8"/>
  <c r="BA326" i="8"/>
  <c r="AZ326" i="8"/>
  <c r="AY326" i="8"/>
  <c r="AV326" i="8"/>
  <c r="AU326" i="8"/>
  <c r="AT326" i="8"/>
  <c r="AS326" i="8"/>
  <c r="AR326" i="8"/>
  <c r="AQ326" i="8"/>
  <c r="AM326" i="8"/>
  <c r="AL326" i="8"/>
  <c r="AK326" i="8"/>
  <c r="AJ326" i="8"/>
  <c r="AI326" i="8"/>
  <c r="AH326" i="8"/>
  <c r="AC326" i="8"/>
  <c r="AB326" i="8"/>
  <c r="AA326" i="8"/>
  <c r="Z326" i="8"/>
  <c r="Y326" i="8"/>
  <c r="X326" i="8"/>
  <c r="U326" i="8"/>
  <c r="T326" i="8"/>
  <c r="S326" i="8"/>
  <c r="R326" i="8"/>
  <c r="Q326" i="8"/>
  <c r="P326" i="8"/>
  <c r="H326" i="8"/>
  <c r="CQ325" i="8"/>
  <c r="CP325" i="8"/>
  <c r="CO325" i="8"/>
  <c r="CN325" i="8"/>
  <c r="CM325" i="8"/>
  <c r="CL325" i="8"/>
  <c r="CI325" i="8"/>
  <c r="CH325" i="8"/>
  <c r="CG325" i="8"/>
  <c r="CF325" i="8"/>
  <c r="CE325" i="8"/>
  <c r="CD325" i="8"/>
  <c r="CA325" i="8"/>
  <c r="BZ325" i="8"/>
  <c r="BY325" i="8"/>
  <c r="BX325" i="8"/>
  <c r="BV325" i="8"/>
  <c r="BU325" i="8"/>
  <c r="BT325" i="8"/>
  <c r="BS325" i="8"/>
  <c r="BQ325" i="8"/>
  <c r="BP325" i="8"/>
  <c r="BO325" i="8"/>
  <c r="BN325" i="8"/>
  <c r="BL325" i="8"/>
  <c r="BK325" i="8"/>
  <c r="BJ325" i="8"/>
  <c r="BI325" i="8"/>
  <c r="BG325" i="8"/>
  <c r="BF325" i="8"/>
  <c r="BE325" i="8"/>
  <c r="BD325" i="8"/>
  <c r="BB325" i="8"/>
  <c r="BA325" i="8"/>
  <c r="AZ325" i="8"/>
  <c r="AY325" i="8"/>
  <c r="AV325" i="8"/>
  <c r="AU325" i="8"/>
  <c r="AT325" i="8"/>
  <c r="AS325" i="8"/>
  <c r="AR325" i="8"/>
  <c r="AQ325" i="8"/>
  <c r="AM325" i="8"/>
  <c r="AL325" i="8"/>
  <c r="AK325" i="8"/>
  <c r="AJ325" i="8"/>
  <c r="AI325" i="8"/>
  <c r="AH325" i="8"/>
  <c r="AC325" i="8"/>
  <c r="AB325" i="8"/>
  <c r="AA325" i="8"/>
  <c r="Z325" i="8"/>
  <c r="Y325" i="8"/>
  <c r="X325" i="8"/>
  <c r="U325" i="8"/>
  <c r="T325" i="8"/>
  <c r="S325" i="8"/>
  <c r="R325" i="8"/>
  <c r="Q325" i="8"/>
  <c r="P325" i="8"/>
  <c r="H325" i="8"/>
  <c r="CQ324" i="8"/>
  <c r="CP324" i="8"/>
  <c r="CO324" i="8"/>
  <c r="CN324" i="8"/>
  <c r="CM324" i="8"/>
  <c r="CL324" i="8"/>
  <c r="CI324" i="8"/>
  <c r="CH324" i="8"/>
  <c r="CG324" i="8"/>
  <c r="CF324" i="8"/>
  <c r="CE324" i="8"/>
  <c r="CD324" i="8"/>
  <c r="CA324" i="8"/>
  <c r="BZ324" i="8"/>
  <c r="BY324" i="8"/>
  <c r="BX324" i="8"/>
  <c r="BV324" i="8"/>
  <c r="BU324" i="8"/>
  <c r="BT324" i="8"/>
  <c r="BS324" i="8"/>
  <c r="BQ324" i="8"/>
  <c r="BP324" i="8"/>
  <c r="BO324" i="8"/>
  <c r="BN324" i="8"/>
  <c r="BL324" i="8"/>
  <c r="BK324" i="8"/>
  <c r="BJ324" i="8"/>
  <c r="BI324" i="8"/>
  <c r="BG324" i="8"/>
  <c r="BF324" i="8"/>
  <c r="BE324" i="8"/>
  <c r="BD324" i="8"/>
  <c r="BB324" i="8"/>
  <c r="BA324" i="8"/>
  <c r="AZ324" i="8"/>
  <c r="AY324" i="8"/>
  <c r="AV324" i="8"/>
  <c r="AU324" i="8"/>
  <c r="AT324" i="8"/>
  <c r="AS324" i="8"/>
  <c r="AR324" i="8"/>
  <c r="AQ324" i="8"/>
  <c r="AM324" i="8"/>
  <c r="AL324" i="8"/>
  <c r="AK324" i="8"/>
  <c r="AJ324" i="8"/>
  <c r="AI324" i="8"/>
  <c r="AH324" i="8"/>
  <c r="AC324" i="8"/>
  <c r="AB324" i="8"/>
  <c r="AA324" i="8"/>
  <c r="Z324" i="8"/>
  <c r="Y324" i="8"/>
  <c r="X324" i="8"/>
  <c r="U324" i="8"/>
  <c r="T324" i="8"/>
  <c r="S324" i="8"/>
  <c r="R324" i="8"/>
  <c r="Q324" i="8"/>
  <c r="P324" i="8"/>
  <c r="H324" i="8"/>
  <c r="CQ323" i="8"/>
  <c r="CP323" i="8"/>
  <c r="CO323" i="8"/>
  <c r="CN323" i="8"/>
  <c r="CM323" i="8"/>
  <c r="CL323" i="8"/>
  <c r="CI323" i="8"/>
  <c r="CH323" i="8"/>
  <c r="CG323" i="8"/>
  <c r="CF323" i="8"/>
  <c r="CE323" i="8"/>
  <c r="CD323" i="8"/>
  <c r="CA323" i="8"/>
  <c r="BZ323" i="8"/>
  <c r="BY323" i="8"/>
  <c r="BX323" i="8"/>
  <c r="BV323" i="8"/>
  <c r="BU323" i="8"/>
  <c r="BT323" i="8"/>
  <c r="BS323" i="8"/>
  <c r="BQ323" i="8"/>
  <c r="BP323" i="8"/>
  <c r="BO323" i="8"/>
  <c r="BN323" i="8"/>
  <c r="BL323" i="8"/>
  <c r="BK323" i="8"/>
  <c r="BJ323" i="8"/>
  <c r="BI323" i="8"/>
  <c r="BG323" i="8"/>
  <c r="BF323" i="8"/>
  <c r="BE323" i="8"/>
  <c r="BD323" i="8"/>
  <c r="BB323" i="8"/>
  <c r="BA323" i="8"/>
  <c r="AZ323" i="8"/>
  <c r="AY323" i="8"/>
  <c r="AV323" i="8"/>
  <c r="AU323" i="8"/>
  <c r="AT323" i="8"/>
  <c r="AS323" i="8"/>
  <c r="AR323" i="8"/>
  <c r="AQ323" i="8"/>
  <c r="AM323" i="8"/>
  <c r="AL323" i="8"/>
  <c r="AK323" i="8"/>
  <c r="AJ323" i="8"/>
  <c r="AI323" i="8"/>
  <c r="AH323" i="8"/>
  <c r="AC323" i="8"/>
  <c r="AB323" i="8"/>
  <c r="AA323" i="8"/>
  <c r="Z323" i="8"/>
  <c r="Y323" i="8"/>
  <c r="X323" i="8"/>
  <c r="U323" i="8"/>
  <c r="T323" i="8"/>
  <c r="S323" i="8"/>
  <c r="R323" i="8"/>
  <c r="Q323" i="8"/>
  <c r="P323" i="8"/>
  <c r="H323" i="8"/>
  <c r="CQ322" i="8"/>
  <c r="CP322" i="8"/>
  <c r="CO322" i="8"/>
  <c r="CN322" i="8"/>
  <c r="CM322" i="8"/>
  <c r="CL322" i="8"/>
  <c r="CI322" i="8"/>
  <c r="CH322" i="8"/>
  <c r="CG322" i="8"/>
  <c r="CF322" i="8"/>
  <c r="CE322" i="8"/>
  <c r="CD322" i="8"/>
  <c r="CA322" i="8"/>
  <c r="BZ322" i="8"/>
  <c r="BY322" i="8"/>
  <c r="BX322" i="8"/>
  <c r="BV322" i="8"/>
  <c r="BU322" i="8"/>
  <c r="BT322" i="8"/>
  <c r="BS322" i="8"/>
  <c r="BQ322" i="8"/>
  <c r="BP322" i="8"/>
  <c r="BO322" i="8"/>
  <c r="BN322" i="8"/>
  <c r="BL322" i="8"/>
  <c r="BK322" i="8"/>
  <c r="BJ322" i="8"/>
  <c r="BI322" i="8"/>
  <c r="BG322" i="8"/>
  <c r="BF322" i="8"/>
  <c r="BE322" i="8"/>
  <c r="BD322" i="8"/>
  <c r="BB322" i="8"/>
  <c r="BA322" i="8"/>
  <c r="AZ322" i="8"/>
  <c r="AY322" i="8"/>
  <c r="AV322" i="8"/>
  <c r="AU322" i="8"/>
  <c r="AT322" i="8"/>
  <c r="AS322" i="8"/>
  <c r="AR322" i="8"/>
  <c r="AQ322" i="8"/>
  <c r="AM322" i="8"/>
  <c r="AL322" i="8"/>
  <c r="AK322" i="8"/>
  <c r="AJ322" i="8"/>
  <c r="AI322" i="8"/>
  <c r="AH322" i="8"/>
  <c r="AC322" i="8"/>
  <c r="AB322" i="8"/>
  <c r="AA322" i="8"/>
  <c r="Z322" i="8"/>
  <c r="Y322" i="8"/>
  <c r="X322" i="8"/>
  <c r="U322" i="8"/>
  <c r="T322" i="8"/>
  <c r="S322" i="8"/>
  <c r="R322" i="8"/>
  <c r="Q322" i="8"/>
  <c r="P322" i="8"/>
  <c r="H322" i="8"/>
  <c r="CQ321" i="8"/>
  <c r="CP321" i="8"/>
  <c r="CO321" i="8"/>
  <c r="CN321" i="8"/>
  <c r="CM321" i="8"/>
  <c r="CL321" i="8"/>
  <c r="CI321" i="8"/>
  <c r="CH321" i="8"/>
  <c r="CG321" i="8"/>
  <c r="CF321" i="8"/>
  <c r="CE321" i="8"/>
  <c r="CD321" i="8"/>
  <c r="CA321" i="8"/>
  <c r="BZ321" i="8"/>
  <c r="BY321" i="8"/>
  <c r="BX321" i="8"/>
  <c r="BV321" i="8"/>
  <c r="BU321" i="8"/>
  <c r="BT321" i="8"/>
  <c r="BS321" i="8"/>
  <c r="BQ321" i="8"/>
  <c r="BP321" i="8"/>
  <c r="BO321" i="8"/>
  <c r="BN321" i="8"/>
  <c r="BL321" i="8"/>
  <c r="BK321" i="8"/>
  <c r="BJ321" i="8"/>
  <c r="BI321" i="8"/>
  <c r="BG321" i="8"/>
  <c r="BF321" i="8"/>
  <c r="BE321" i="8"/>
  <c r="BD321" i="8"/>
  <c r="BB321" i="8"/>
  <c r="BA321" i="8"/>
  <c r="AZ321" i="8"/>
  <c r="AY321" i="8"/>
  <c r="AV321" i="8"/>
  <c r="AU321" i="8"/>
  <c r="AT321" i="8"/>
  <c r="AS321" i="8"/>
  <c r="AR321" i="8"/>
  <c r="AQ321" i="8"/>
  <c r="AM321" i="8"/>
  <c r="AL321" i="8"/>
  <c r="AK321" i="8"/>
  <c r="AJ321" i="8"/>
  <c r="AI321" i="8"/>
  <c r="AH321" i="8"/>
  <c r="AC321" i="8"/>
  <c r="AB321" i="8"/>
  <c r="AA321" i="8"/>
  <c r="Z321" i="8"/>
  <c r="Y321" i="8"/>
  <c r="X321" i="8"/>
  <c r="U321" i="8"/>
  <c r="T321" i="8"/>
  <c r="S321" i="8"/>
  <c r="R321" i="8"/>
  <c r="Q321" i="8"/>
  <c r="P321" i="8"/>
  <c r="H321" i="8"/>
  <c r="CQ320" i="8"/>
  <c r="CP320" i="8"/>
  <c r="CO320" i="8"/>
  <c r="CN320" i="8"/>
  <c r="CM320" i="8"/>
  <c r="CL320" i="8"/>
  <c r="CI320" i="8"/>
  <c r="CH320" i="8"/>
  <c r="CG320" i="8"/>
  <c r="CF320" i="8"/>
  <c r="CE320" i="8"/>
  <c r="CD320" i="8"/>
  <c r="CA320" i="8"/>
  <c r="BZ320" i="8"/>
  <c r="BY320" i="8"/>
  <c r="BX320" i="8"/>
  <c r="BV320" i="8"/>
  <c r="BU320" i="8"/>
  <c r="BT320" i="8"/>
  <c r="BS320" i="8"/>
  <c r="BQ320" i="8"/>
  <c r="BP320" i="8"/>
  <c r="BO320" i="8"/>
  <c r="BN320" i="8"/>
  <c r="BL320" i="8"/>
  <c r="BK320" i="8"/>
  <c r="BJ320" i="8"/>
  <c r="BI320" i="8"/>
  <c r="BG320" i="8"/>
  <c r="BF320" i="8"/>
  <c r="BE320" i="8"/>
  <c r="BD320" i="8"/>
  <c r="BB320" i="8"/>
  <c r="BA320" i="8"/>
  <c r="AZ320" i="8"/>
  <c r="AY320" i="8"/>
  <c r="AV320" i="8"/>
  <c r="AU320" i="8"/>
  <c r="AT320" i="8"/>
  <c r="AS320" i="8"/>
  <c r="AR320" i="8"/>
  <c r="AQ320" i="8"/>
  <c r="AM320" i="8"/>
  <c r="AL320" i="8"/>
  <c r="AK320" i="8"/>
  <c r="AJ320" i="8"/>
  <c r="AI320" i="8"/>
  <c r="AH320" i="8"/>
  <c r="AC320" i="8"/>
  <c r="AB320" i="8"/>
  <c r="AA320" i="8"/>
  <c r="Z320" i="8"/>
  <c r="Y320" i="8"/>
  <c r="X320" i="8"/>
  <c r="U320" i="8"/>
  <c r="T320" i="8"/>
  <c r="S320" i="8"/>
  <c r="R320" i="8"/>
  <c r="Q320" i="8"/>
  <c r="P320" i="8"/>
  <c r="H320" i="8"/>
  <c r="CQ319" i="8"/>
  <c r="CP319" i="8"/>
  <c r="CO319" i="8"/>
  <c r="CN319" i="8"/>
  <c r="CM319" i="8"/>
  <c r="CL319" i="8"/>
  <c r="CI319" i="8"/>
  <c r="CH319" i="8"/>
  <c r="CG319" i="8"/>
  <c r="CF319" i="8"/>
  <c r="CE319" i="8"/>
  <c r="CD319" i="8"/>
  <c r="CA319" i="8"/>
  <c r="BZ319" i="8"/>
  <c r="BY319" i="8"/>
  <c r="BX319" i="8"/>
  <c r="BV319" i="8"/>
  <c r="BU319" i="8"/>
  <c r="BT319" i="8"/>
  <c r="BS319" i="8"/>
  <c r="BQ319" i="8"/>
  <c r="BP319" i="8"/>
  <c r="BO319" i="8"/>
  <c r="BN319" i="8"/>
  <c r="BL319" i="8"/>
  <c r="BK319" i="8"/>
  <c r="BJ319" i="8"/>
  <c r="BI319" i="8"/>
  <c r="BG319" i="8"/>
  <c r="BF319" i="8"/>
  <c r="BE319" i="8"/>
  <c r="BD319" i="8"/>
  <c r="BB319" i="8"/>
  <c r="BA319" i="8"/>
  <c r="AZ319" i="8"/>
  <c r="AY319" i="8"/>
  <c r="AV319" i="8"/>
  <c r="AU319" i="8"/>
  <c r="AT319" i="8"/>
  <c r="AS319" i="8"/>
  <c r="AR319" i="8"/>
  <c r="AQ319" i="8"/>
  <c r="AM319" i="8"/>
  <c r="AL319" i="8"/>
  <c r="AK319" i="8"/>
  <c r="AJ319" i="8"/>
  <c r="AI319" i="8"/>
  <c r="AH319" i="8"/>
  <c r="AC319" i="8"/>
  <c r="AB319" i="8"/>
  <c r="AA319" i="8"/>
  <c r="Z319" i="8"/>
  <c r="Y319" i="8"/>
  <c r="X319" i="8"/>
  <c r="U319" i="8"/>
  <c r="T319" i="8"/>
  <c r="S319" i="8"/>
  <c r="R319" i="8"/>
  <c r="Q319" i="8"/>
  <c r="P319" i="8"/>
  <c r="H319" i="8"/>
  <c r="CQ318" i="8"/>
  <c r="CP318" i="8"/>
  <c r="CO318" i="8"/>
  <c r="CN318" i="8"/>
  <c r="CM318" i="8"/>
  <c r="CL318" i="8"/>
  <c r="CI318" i="8"/>
  <c r="CH318" i="8"/>
  <c r="CG318" i="8"/>
  <c r="CF318" i="8"/>
  <c r="CE318" i="8"/>
  <c r="CD318" i="8"/>
  <c r="CA318" i="8"/>
  <c r="BZ318" i="8"/>
  <c r="BY318" i="8"/>
  <c r="BX318" i="8"/>
  <c r="BV318" i="8"/>
  <c r="BU318" i="8"/>
  <c r="BT318" i="8"/>
  <c r="BS318" i="8"/>
  <c r="BQ318" i="8"/>
  <c r="BP318" i="8"/>
  <c r="BO318" i="8"/>
  <c r="BN318" i="8"/>
  <c r="BL318" i="8"/>
  <c r="BK318" i="8"/>
  <c r="BJ318" i="8"/>
  <c r="BI318" i="8"/>
  <c r="BG318" i="8"/>
  <c r="BF318" i="8"/>
  <c r="BE318" i="8"/>
  <c r="BD318" i="8"/>
  <c r="BB318" i="8"/>
  <c r="BA318" i="8"/>
  <c r="AZ318" i="8"/>
  <c r="AY318" i="8"/>
  <c r="AV318" i="8"/>
  <c r="AU318" i="8"/>
  <c r="AT318" i="8"/>
  <c r="AS318" i="8"/>
  <c r="AR318" i="8"/>
  <c r="AQ318" i="8"/>
  <c r="AM318" i="8"/>
  <c r="AL318" i="8"/>
  <c r="AK318" i="8"/>
  <c r="AJ318" i="8"/>
  <c r="AI318" i="8"/>
  <c r="AH318" i="8"/>
  <c r="AC318" i="8"/>
  <c r="AB318" i="8"/>
  <c r="AA318" i="8"/>
  <c r="Z318" i="8"/>
  <c r="Y318" i="8"/>
  <c r="X318" i="8"/>
  <c r="U318" i="8"/>
  <c r="T318" i="8"/>
  <c r="S318" i="8"/>
  <c r="R318" i="8"/>
  <c r="Q318" i="8"/>
  <c r="P318" i="8"/>
  <c r="H318" i="8"/>
  <c r="CQ317" i="8"/>
  <c r="CP317" i="8"/>
  <c r="CO317" i="8"/>
  <c r="CN317" i="8"/>
  <c r="CM317" i="8"/>
  <c r="CL317" i="8"/>
  <c r="CI317" i="8"/>
  <c r="CH317" i="8"/>
  <c r="CG317" i="8"/>
  <c r="CF317" i="8"/>
  <c r="CE317" i="8"/>
  <c r="CD317" i="8"/>
  <c r="CA317" i="8"/>
  <c r="BZ317" i="8"/>
  <c r="BY317" i="8"/>
  <c r="BX317" i="8"/>
  <c r="BV317" i="8"/>
  <c r="BU317" i="8"/>
  <c r="BT317" i="8"/>
  <c r="BS317" i="8"/>
  <c r="BQ317" i="8"/>
  <c r="BP317" i="8"/>
  <c r="BO317" i="8"/>
  <c r="BN317" i="8"/>
  <c r="BL317" i="8"/>
  <c r="BK317" i="8"/>
  <c r="BJ317" i="8"/>
  <c r="BI317" i="8"/>
  <c r="BG317" i="8"/>
  <c r="BF317" i="8"/>
  <c r="BE317" i="8"/>
  <c r="BD317" i="8"/>
  <c r="BB317" i="8"/>
  <c r="BA317" i="8"/>
  <c r="AZ317" i="8"/>
  <c r="AY317" i="8"/>
  <c r="AV317" i="8"/>
  <c r="AU317" i="8"/>
  <c r="AT317" i="8"/>
  <c r="AS317" i="8"/>
  <c r="AR317" i="8"/>
  <c r="AQ317" i="8"/>
  <c r="AM317" i="8"/>
  <c r="AL317" i="8"/>
  <c r="AK317" i="8"/>
  <c r="AJ317" i="8"/>
  <c r="AI317" i="8"/>
  <c r="AH317" i="8"/>
  <c r="AC317" i="8"/>
  <c r="AB317" i="8"/>
  <c r="AA317" i="8"/>
  <c r="Z317" i="8"/>
  <c r="Y317" i="8"/>
  <c r="X317" i="8"/>
  <c r="U317" i="8"/>
  <c r="T317" i="8"/>
  <c r="S317" i="8"/>
  <c r="R317" i="8"/>
  <c r="Q317" i="8"/>
  <c r="P317" i="8"/>
  <c r="H317" i="8"/>
  <c r="CQ316" i="8"/>
  <c r="CP316" i="8"/>
  <c r="CO316" i="8"/>
  <c r="CN316" i="8"/>
  <c r="CM316" i="8"/>
  <c r="CL316" i="8"/>
  <c r="CI316" i="8"/>
  <c r="CH316" i="8"/>
  <c r="CG316" i="8"/>
  <c r="CF316" i="8"/>
  <c r="CE316" i="8"/>
  <c r="CD316" i="8"/>
  <c r="CA316" i="8"/>
  <c r="BZ316" i="8"/>
  <c r="BY316" i="8"/>
  <c r="BX316" i="8"/>
  <c r="BV316" i="8"/>
  <c r="BU316" i="8"/>
  <c r="BT316" i="8"/>
  <c r="BS316" i="8"/>
  <c r="BQ316" i="8"/>
  <c r="BP316" i="8"/>
  <c r="BO316" i="8"/>
  <c r="BN316" i="8"/>
  <c r="BL316" i="8"/>
  <c r="BK316" i="8"/>
  <c r="BJ316" i="8"/>
  <c r="BI316" i="8"/>
  <c r="BG316" i="8"/>
  <c r="BF316" i="8"/>
  <c r="BE316" i="8"/>
  <c r="BD316" i="8"/>
  <c r="BB316" i="8"/>
  <c r="BA316" i="8"/>
  <c r="AZ316" i="8"/>
  <c r="AY316" i="8"/>
  <c r="AV316" i="8"/>
  <c r="AU316" i="8"/>
  <c r="AT316" i="8"/>
  <c r="AS316" i="8"/>
  <c r="AR316" i="8"/>
  <c r="AQ316" i="8"/>
  <c r="AM316" i="8"/>
  <c r="AL316" i="8"/>
  <c r="AK316" i="8"/>
  <c r="AJ316" i="8"/>
  <c r="AI316" i="8"/>
  <c r="AH316" i="8"/>
  <c r="AC316" i="8"/>
  <c r="AB316" i="8"/>
  <c r="AA316" i="8"/>
  <c r="Z316" i="8"/>
  <c r="Y316" i="8"/>
  <c r="X316" i="8"/>
  <c r="U316" i="8"/>
  <c r="T316" i="8"/>
  <c r="S316" i="8"/>
  <c r="R316" i="8"/>
  <c r="Q316" i="8"/>
  <c r="P316" i="8"/>
  <c r="H316" i="8"/>
  <c r="CQ315" i="8"/>
  <c r="CP315" i="8"/>
  <c r="CO315" i="8"/>
  <c r="CN315" i="8"/>
  <c r="CM315" i="8"/>
  <c r="CL315" i="8"/>
  <c r="CI315" i="8"/>
  <c r="CH315" i="8"/>
  <c r="CG315" i="8"/>
  <c r="CF315" i="8"/>
  <c r="CE315" i="8"/>
  <c r="CD315" i="8"/>
  <c r="CA315" i="8"/>
  <c r="BZ315" i="8"/>
  <c r="BY315" i="8"/>
  <c r="BX315" i="8"/>
  <c r="BV315" i="8"/>
  <c r="BU315" i="8"/>
  <c r="BT315" i="8"/>
  <c r="BS315" i="8"/>
  <c r="BQ315" i="8"/>
  <c r="BP315" i="8"/>
  <c r="BO315" i="8"/>
  <c r="BN315" i="8"/>
  <c r="BL315" i="8"/>
  <c r="BK315" i="8"/>
  <c r="BJ315" i="8"/>
  <c r="BI315" i="8"/>
  <c r="BG315" i="8"/>
  <c r="BF315" i="8"/>
  <c r="BE315" i="8"/>
  <c r="BD315" i="8"/>
  <c r="BB315" i="8"/>
  <c r="BA315" i="8"/>
  <c r="AZ315" i="8"/>
  <c r="AY315" i="8"/>
  <c r="AV315" i="8"/>
  <c r="AU315" i="8"/>
  <c r="AT315" i="8"/>
  <c r="AS315" i="8"/>
  <c r="AR315" i="8"/>
  <c r="AQ315" i="8"/>
  <c r="AM315" i="8"/>
  <c r="AL315" i="8"/>
  <c r="AK315" i="8"/>
  <c r="AJ315" i="8"/>
  <c r="AI315" i="8"/>
  <c r="AH315" i="8"/>
  <c r="AC315" i="8"/>
  <c r="AB315" i="8"/>
  <c r="AA315" i="8"/>
  <c r="Z315" i="8"/>
  <c r="Y315" i="8"/>
  <c r="X315" i="8"/>
  <c r="U315" i="8"/>
  <c r="T315" i="8"/>
  <c r="S315" i="8"/>
  <c r="R315" i="8"/>
  <c r="Q315" i="8"/>
  <c r="P315" i="8"/>
  <c r="H315" i="8"/>
  <c r="CQ314" i="8"/>
  <c r="CP314" i="8"/>
  <c r="CO314" i="8"/>
  <c r="CN314" i="8"/>
  <c r="CM314" i="8"/>
  <c r="CL314" i="8"/>
  <c r="CI314" i="8"/>
  <c r="CH314" i="8"/>
  <c r="CG314" i="8"/>
  <c r="CF314" i="8"/>
  <c r="CE314" i="8"/>
  <c r="CD314" i="8"/>
  <c r="CA314" i="8"/>
  <c r="BZ314" i="8"/>
  <c r="BY314" i="8"/>
  <c r="BX314" i="8"/>
  <c r="BV314" i="8"/>
  <c r="BU314" i="8"/>
  <c r="BT314" i="8"/>
  <c r="BS314" i="8"/>
  <c r="BQ314" i="8"/>
  <c r="BP314" i="8"/>
  <c r="BO314" i="8"/>
  <c r="BN314" i="8"/>
  <c r="BL314" i="8"/>
  <c r="BK314" i="8"/>
  <c r="BJ314" i="8"/>
  <c r="BI314" i="8"/>
  <c r="BG314" i="8"/>
  <c r="BF314" i="8"/>
  <c r="BE314" i="8"/>
  <c r="BD314" i="8"/>
  <c r="BB314" i="8"/>
  <c r="BA314" i="8"/>
  <c r="AZ314" i="8"/>
  <c r="AY314" i="8"/>
  <c r="AV314" i="8"/>
  <c r="AU314" i="8"/>
  <c r="AT314" i="8"/>
  <c r="AS314" i="8"/>
  <c r="AR314" i="8"/>
  <c r="AQ314" i="8"/>
  <c r="AM314" i="8"/>
  <c r="AL314" i="8"/>
  <c r="AK314" i="8"/>
  <c r="AJ314" i="8"/>
  <c r="AI314" i="8"/>
  <c r="AH314" i="8"/>
  <c r="AC314" i="8"/>
  <c r="AB314" i="8"/>
  <c r="AA314" i="8"/>
  <c r="Z314" i="8"/>
  <c r="Y314" i="8"/>
  <c r="X314" i="8"/>
  <c r="U314" i="8"/>
  <c r="T314" i="8"/>
  <c r="S314" i="8"/>
  <c r="R314" i="8"/>
  <c r="Q314" i="8"/>
  <c r="P314" i="8"/>
  <c r="H314" i="8"/>
  <c r="CQ313" i="8"/>
  <c r="CP313" i="8"/>
  <c r="CO313" i="8"/>
  <c r="CN313" i="8"/>
  <c r="CM313" i="8"/>
  <c r="CL313" i="8"/>
  <c r="CI313" i="8"/>
  <c r="CH313" i="8"/>
  <c r="CG313" i="8"/>
  <c r="CF313" i="8"/>
  <c r="CE313" i="8"/>
  <c r="CD313" i="8"/>
  <c r="CA313" i="8"/>
  <c r="BZ313" i="8"/>
  <c r="BY313" i="8"/>
  <c r="BX313" i="8"/>
  <c r="BV313" i="8"/>
  <c r="BU313" i="8"/>
  <c r="BT313" i="8"/>
  <c r="BS313" i="8"/>
  <c r="BQ313" i="8"/>
  <c r="BP313" i="8"/>
  <c r="BO313" i="8"/>
  <c r="BN313" i="8"/>
  <c r="BL313" i="8"/>
  <c r="BK313" i="8"/>
  <c r="BJ313" i="8"/>
  <c r="BI313" i="8"/>
  <c r="BG313" i="8"/>
  <c r="BF313" i="8"/>
  <c r="BE313" i="8"/>
  <c r="BD313" i="8"/>
  <c r="BB313" i="8"/>
  <c r="BA313" i="8"/>
  <c r="AZ313" i="8"/>
  <c r="AY313" i="8"/>
  <c r="AV313" i="8"/>
  <c r="AU313" i="8"/>
  <c r="AT313" i="8"/>
  <c r="AS313" i="8"/>
  <c r="AR313" i="8"/>
  <c r="AQ313" i="8"/>
  <c r="AM313" i="8"/>
  <c r="AL313" i="8"/>
  <c r="AK313" i="8"/>
  <c r="AJ313" i="8"/>
  <c r="AI313" i="8"/>
  <c r="AH313" i="8"/>
  <c r="AC313" i="8"/>
  <c r="AB313" i="8"/>
  <c r="AA313" i="8"/>
  <c r="Z313" i="8"/>
  <c r="Y313" i="8"/>
  <c r="X313" i="8"/>
  <c r="U313" i="8"/>
  <c r="T313" i="8"/>
  <c r="S313" i="8"/>
  <c r="R313" i="8"/>
  <c r="Q313" i="8"/>
  <c r="P313" i="8"/>
  <c r="H313" i="8"/>
  <c r="CQ312" i="8"/>
  <c r="CP312" i="8"/>
  <c r="CO312" i="8"/>
  <c r="CN312" i="8"/>
  <c r="CM312" i="8"/>
  <c r="CL312" i="8"/>
  <c r="CI312" i="8"/>
  <c r="CH312" i="8"/>
  <c r="CG312" i="8"/>
  <c r="CF312" i="8"/>
  <c r="CE312" i="8"/>
  <c r="CD312" i="8"/>
  <c r="CA312" i="8"/>
  <c r="BZ312" i="8"/>
  <c r="BY312" i="8"/>
  <c r="BX312" i="8"/>
  <c r="BV312" i="8"/>
  <c r="BU312" i="8"/>
  <c r="BT312" i="8"/>
  <c r="BS312" i="8"/>
  <c r="BQ312" i="8"/>
  <c r="BP312" i="8"/>
  <c r="BO312" i="8"/>
  <c r="BN312" i="8"/>
  <c r="BL312" i="8"/>
  <c r="BK312" i="8"/>
  <c r="BJ312" i="8"/>
  <c r="BI312" i="8"/>
  <c r="BG312" i="8"/>
  <c r="BF312" i="8"/>
  <c r="BE312" i="8"/>
  <c r="BD312" i="8"/>
  <c r="BB312" i="8"/>
  <c r="BA312" i="8"/>
  <c r="AZ312" i="8"/>
  <c r="AY312" i="8"/>
  <c r="AV312" i="8"/>
  <c r="AU312" i="8"/>
  <c r="AT312" i="8"/>
  <c r="AS312" i="8"/>
  <c r="AR312" i="8"/>
  <c r="AQ312" i="8"/>
  <c r="AM312" i="8"/>
  <c r="AL312" i="8"/>
  <c r="AK312" i="8"/>
  <c r="AJ312" i="8"/>
  <c r="AI312" i="8"/>
  <c r="AH312" i="8"/>
  <c r="AC312" i="8"/>
  <c r="AB312" i="8"/>
  <c r="AA312" i="8"/>
  <c r="Z312" i="8"/>
  <c r="Y312" i="8"/>
  <c r="X312" i="8"/>
  <c r="U312" i="8"/>
  <c r="T312" i="8"/>
  <c r="S312" i="8"/>
  <c r="R312" i="8"/>
  <c r="Q312" i="8"/>
  <c r="P312" i="8"/>
  <c r="H312" i="8"/>
  <c r="CQ311" i="8"/>
  <c r="CP311" i="8"/>
  <c r="CO311" i="8"/>
  <c r="CN311" i="8"/>
  <c r="CM311" i="8"/>
  <c r="CL311" i="8"/>
  <c r="CI311" i="8"/>
  <c r="CH311" i="8"/>
  <c r="CG311" i="8"/>
  <c r="CF311" i="8"/>
  <c r="CE311" i="8"/>
  <c r="CD311" i="8"/>
  <c r="CA311" i="8"/>
  <c r="BZ311" i="8"/>
  <c r="BY311" i="8"/>
  <c r="BX311" i="8"/>
  <c r="BV311" i="8"/>
  <c r="BU311" i="8"/>
  <c r="BT311" i="8"/>
  <c r="BS311" i="8"/>
  <c r="BQ311" i="8"/>
  <c r="BP311" i="8"/>
  <c r="BO311" i="8"/>
  <c r="BN311" i="8"/>
  <c r="BL311" i="8"/>
  <c r="BK311" i="8"/>
  <c r="BJ311" i="8"/>
  <c r="BI311" i="8"/>
  <c r="BG311" i="8"/>
  <c r="BF311" i="8"/>
  <c r="BE311" i="8"/>
  <c r="BD311" i="8"/>
  <c r="BB311" i="8"/>
  <c r="BA311" i="8"/>
  <c r="AZ311" i="8"/>
  <c r="AY311" i="8"/>
  <c r="AV311" i="8"/>
  <c r="AU311" i="8"/>
  <c r="AT311" i="8"/>
  <c r="AS311" i="8"/>
  <c r="AR311" i="8"/>
  <c r="AQ311" i="8"/>
  <c r="AM311" i="8"/>
  <c r="AL311" i="8"/>
  <c r="AK311" i="8"/>
  <c r="AJ311" i="8"/>
  <c r="AI311" i="8"/>
  <c r="AH311" i="8"/>
  <c r="AC311" i="8"/>
  <c r="AB311" i="8"/>
  <c r="AA311" i="8"/>
  <c r="Z311" i="8"/>
  <c r="Y311" i="8"/>
  <c r="X311" i="8"/>
  <c r="U311" i="8"/>
  <c r="T311" i="8"/>
  <c r="S311" i="8"/>
  <c r="R311" i="8"/>
  <c r="Q311" i="8"/>
  <c r="P311" i="8"/>
  <c r="H311" i="8"/>
  <c r="CQ310" i="8"/>
  <c r="CP310" i="8"/>
  <c r="CO310" i="8"/>
  <c r="CN310" i="8"/>
  <c r="CM310" i="8"/>
  <c r="CL310" i="8"/>
  <c r="CI310" i="8"/>
  <c r="CH310" i="8"/>
  <c r="CG310" i="8"/>
  <c r="CF310" i="8"/>
  <c r="CE310" i="8"/>
  <c r="CD310" i="8"/>
  <c r="CA310" i="8"/>
  <c r="BZ310" i="8"/>
  <c r="BY310" i="8"/>
  <c r="BX310" i="8"/>
  <c r="BV310" i="8"/>
  <c r="BU310" i="8"/>
  <c r="BT310" i="8"/>
  <c r="BS310" i="8"/>
  <c r="BQ310" i="8"/>
  <c r="BP310" i="8"/>
  <c r="BO310" i="8"/>
  <c r="BN310" i="8"/>
  <c r="BL310" i="8"/>
  <c r="BK310" i="8"/>
  <c r="BJ310" i="8"/>
  <c r="BI310" i="8"/>
  <c r="BG310" i="8"/>
  <c r="BF310" i="8"/>
  <c r="BE310" i="8"/>
  <c r="BD310" i="8"/>
  <c r="BB310" i="8"/>
  <c r="BA310" i="8"/>
  <c r="AZ310" i="8"/>
  <c r="AY310" i="8"/>
  <c r="AV310" i="8"/>
  <c r="AU310" i="8"/>
  <c r="AT310" i="8"/>
  <c r="AS310" i="8"/>
  <c r="AR310" i="8"/>
  <c r="AQ310" i="8"/>
  <c r="AM310" i="8"/>
  <c r="AL310" i="8"/>
  <c r="AK310" i="8"/>
  <c r="AJ310" i="8"/>
  <c r="AI310" i="8"/>
  <c r="AH310" i="8"/>
  <c r="AC310" i="8"/>
  <c r="AB310" i="8"/>
  <c r="AA310" i="8"/>
  <c r="Z310" i="8"/>
  <c r="Y310" i="8"/>
  <c r="X310" i="8"/>
  <c r="U310" i="8"/>
  <c r="T310" i="8"/>
  <c r="S310" i="8"/>
  <c r="R310" i="8"/>
  <c r="Q310" i="8"/>
  <c r="P310" i="8"/>
  <c r="H310" i="8"/>
  <c r="CQ309" i="8"/>
  <c r="CP309" i="8"/>
  <c r="CO309" i="8"/>
  <c r="CN309" i="8"/>
  <c r="CM309" i="8"/>
  <c r="CL309" i="8"/>
  <c r="CI309" i="8"/>
  <c r="CH309" i="8"/>
  <c r="CG309" i="8"/>
  <c r="CF309" i="8"/>
  <c r="CE309" i="8"/>
  <c r="CD309" i="8"/>
  <c r="CA309" i="8"/>
  <c r="BZ309" i="8"/>
  <c r="BY309" i="8"/>
  <c r="BX309" i="8"/>
  <c r="BV309" i="8"/>
  <c r="BU309" i="8"/>
  <c r="BT309" i="8"/>
  <c r="BS309" i="8"/>
  <c r="BQ309" i="8"/>
  <c r="BP309" i="8"/>
  <c r="BO309" i="8"/>
  <c r="BN309" i="8"/>
  <c r="BL309" i="8"/>
  <c r="BK309" i="8"/>
  <c r="BJ309" i="8"/>
  <c r="BI309" i="8"/>
  <c r="BG309" i="8"/>
  <c r="BF309" i="8"/>
  <c r="BE309" i="8"/>
  <c r="BD309" i="8"/>
  <c r="BB309" i="8"/>
  <c r="BA309" i="8"/>
  <c r="AZ309" i="8"/>
  <c r="AY309" i="8"/>
  <c r="AV309" i="8"/>
  <c r="AU309" i="8"/>
  <c r="AT309" i="8"/>
  <c r="AS309" i="8"/>
  <c r="AR309" i="8"/>
  <c r="AQ309" i="8"/>
  <c r="AM309" i="8"/>
  <c r="AL309" i="8"/>
  <c r="AK309" i="8"/>
  <c r="AJ309" i="8"/>
  <c r="AI309" i="8"/>
  <c r="AH309" i="8"/>
  <c r="AC309" i="8"/>
  <c r="AB309" i="8"/>
  <c r="AA309" i="8"/>
  <c r="Z309" i="8"/>
  <c r="Y309" i="8"/>
  <c r="X309" i="8"/>
  <c r="U309" i="8"/>
  <c r="T309" i="8"/>
  <c r="S309" i="8"/>
  <c r="R309" i="8"/>
  <c r="Q309" i="8"/>
  <c r="P309" i="8"/>
  <c r="H309" i="8"/>
  <c r="CQ308" i="8"/>
  <c r="CP308" i="8"/>
  <c r="CO308" i="8"/>
  <c r="CN308" i="8"/>
  <c r="CM308" i="8"/>
  <c r="CL308" i="8"/>
  <c r="CI308" i="8"/>
  <c r="CH308" i="8"/>
  <c r="CG308" i="8"/>
  <c r="CF308" i="8"/>
  <c r="CE308" i="8"/>
  <c r="CD308" i="8"/>
  <c r="CA308" i="8"/>
  <c r="BZ308" i="8"/>
  <c r="BY308" i="8"/>
  <c r="BX308" i="8"/>
  <c r="BV308" i="8"/>
  <c r="BU308" i="8"/>
  <c r="BT308" i="8"/>
  <c r="BS308" i="8"/>
  <c r="BQ308" i="8"/>
  <c r="BP308" i="8"/>
  <c r="BO308" i="8"/>
  <c r="BN308" i="8"/>
  <c r="BL308" i="8"/>
  <c r="BK308" i="8"/>
  <c r="BJ308" i="8"/>
  <c r="BI308" i="8"/>
  <c r="BG308" i="8"/>
  <c r="BF308" i="8"/>
  <c r="BE308" i="8"/>
  <c r="BD308" i="8"/>
  <c r="BB308" i="8"/>
  <c r="BA308" i="8"/>
  <c r="AZ308" i="8"/>
  <c r="AY308" i="8"/>
  <c r="AV308" i="8"/>
  <c r="AU308" i="8"/>
  <c r="AT308" i="8"/>
  <c r="AS308" i="8"/>
  <c r="AR308" i="8"/>
  <c r="AQ308" i="8"/>
  <c r="AM308" i="8"/>
  <c r="AL308" i="8"/>
  <c r="AK308" i="8"/>
  <c r="AJ308" i="8"/>
  <c r="AI308" i="8"/>
  <c r="AH308" i="8"/>
  <c r="AC308" i="8"/>
  <c r="AB308" i="8"/>
  <c r="AA308" i="8"/>
  <c r="Z308" i="8"/>
  <c r="Y308" i="8"/>
  <c r="X308" i="8"/>
  <c r="U308" i="8"/>
  <c r="T308" i="8"/>
  <c r="S308" i="8"/>
  <c r="R308" i="8"/>
  <c r="Q308" i="8"/>
  <c r="P308" i="8"/>
  <c r="H308" i="8"/>
  <c r="CQ307" i="8"/>
  <c r="CP307" i="8"/>
  <c r="CO307" i="8"/>
  <c r="CN307" i="8"/>
  <c r="CM307" i="8"/>
  <c r="CL307" i="8"/>
  <c r="CI307" i="8"/>
  <c r="CH307" i="8"/>
  <c r="CG307" i="8"/>
  <c r="CF307" i="8"/>
  <c r="CE307" i="8"/>
  <c r="CD307" i="8"/>
  <c r="CA307" i="8"/>
  <c r="BZ307" i="8"/>
  <c r="BY307" i="8"/>
  <c r="BX307" i="8"/>
  <c r="BV307" i="8"/>
  <c r="BU307" i="8"/>
  <c r="BT307" i="8"/>
  <c r="BS307" i="8"/>
  <c r="BQ307" i="8"/>
  <c r="BP307" i="8"/>
  <c r="BO307" i="8"/>
  <c r="BN307" i="8"/>
  <c r="BL307" i="8"/>
  <c r="BK307" i="8"/>
  <c r="BJ307" i="8"/>
  <c r="BI307" i="8"/>
  <c r="BG307" i="8"/>
  <c r="BF307" i="8"/>
  <c r="BE307" i="8"/>
  <c r="BD307" i="8"/>
  <c r="BB307" i="8"/>
  <c r="BA307" i="8"/>
  <c r="AZ307" i="8"/>
  <c r="AY307" i="8"/>
  <c r="AV307" i="8"/>
  <c r="AU307" i="8"/>
  <c r="AT307" i="8"/>
  <c r="AS307" i="8"/>
  <c r="AR307" i="8"/>
  <c r="AQ307" i="8"/>
  <c r="AM307" i="8"/>
  <c r="AL307" i="8"/>
  <c r="AK307" i="8"/>
  <c r="AJ307" i="8"/>
  <c r="AI307" i="8"/>
  <c r="AH307" i="8"/>
  <c r="AC307" i="8"/>
  <c r="AB307" i="8"/>
  <c r="AA307" i="8"/>
  <c r="Z307" i="8"/>
  <c r="Y307" i="8"/>
  <c r="X307" i="8"/>
  <c r="U307" i="8"/>
  <c r="T307" i="8"/>
  <c r="S307" i="8"/>
  <c r="R307" i="8"/>
  <c r="Q307" i="8"/>
  <c r="P307" i="8"/>
  <c r="H307" i="8"/>
  <c r="CQ306" i="8"/>
  <c r="CP306" i="8"/>
  <c r="CO306" i="8"/>
  <c r="CN306" i="8"/>
  <c r="CM306" i="8"/>
  <c r="CL306" i="8"/>
  <c r="CI306" i="8"/>
  <c r="CH306" i="8"/>
  <c r="CG306" i="8"/>
  <c r="CF306" i="8"/>
  <c r="CE306" i="8"/>
  <c r="CD306" i="8"/>
  <c r="CA306" i="8"/>
  <c r="BZ306" i="8"/>
  <c r="BY306" i="8"/>
  <c r="BX306" i="8"/>
  <c r="BV306" i="8"/>
  <c r="BU306" i="8"/>
  <c r="BT306" i="8"/>
  <c r="BS306" i="8"/>
  <c r="BQ306" i="8"/>
  <c r="BP306" i="8"/>
  <c r="BO306" i="8"/>
  <c r="BN306" i="8"/>
  <c r="BL306" i="8"/>
  <c r="BK306" i="8"/>
  <c r="BJ306" i="8"/>
  <c r="BI306" i="8"/>
  <c r="BG306" i="8"/>
  <c r="BF306" i="8"/>
  <c r="BE306" i="8"/>
  <c r="BD306" i="8"/>
  <c r="BB306" i="8"/>
  <c r="BA306" i="8"/>
  <c r="AZ306" i="8"/>
  <c r="AY306" i="8"/>
  <c r="AV306" i="8"/>
  <c r="AU306" i="8"/>
  <c r="AT306" i="8"/>
  <c r="AS306" i="8"/>
  <c r="AR306" i="8"/>
  <c r="AQ306" i="8"/>
  <c r="AM306" i="8"/>
  <c r="AL306" i="8"/>
  <c r="AK306" i="8"/>
  <c r="AJ306" i="8"/>
  <c r="AI306" i="8"/>
  <c r="AH306" i="8"/>
  <c r="AC306" i="8"/>
  <c r="AB306" i="8"/>
  <c r="AA306" i="8"/>
  <c r="Z306" i="8"/>
  <c r="Y306" i="8"/>
  <c r="X306" i="8"/>
  <c r="U306" i="8"/>
  <c r="T306" i="8"/>
  <c r="S306" i="8"/>
  <c r="R306" i="8"/>
  <c r="Q306" i="8"/>
  <c r="P306" i="8"/>
  <c r="H306" i="8"/>
  <c r="CQ305" i="8"/>
  <c r="CP305" i="8"/>
  <c r="CO305" i="8"/>
  <c r="CN305" i="8"/>
  <c r="CM305" i="8"/>
  <c r="CL305" i="8"/>
  <c r="CI305" i="8"/>
  <c r="CH305" i="8"/>
  <c r="CG305" i="8"/>
  <c r="CF305" i="8"/>
  <c r="CE305" i="8"/>
  <c r="CD305" i="8"/>
  <c r="CA305" i="8"/>
  <c r="BZ305" i="8"/>
  <c r="BY305" i="8"/>
  <c r="BX305" i="8"/>
  <c r="BV305" i="8"/>
  <c r="BU305" i="8"/>
  <c r="BT305" i="8"/>
  <c r="BS305" i="8"/>
  <c r="BQ305" i="8"/>
  <c r="BP305" i="8"/>
  <c r="BO305" i="8"/>
  <c r="BN305" i="8"/>
  <c r="BL305" i="8"/>
  <c r="BK305" i="8"/>
  <c r="BJ305" i="8"/>
  <c r="BI305" i="8"/>
  <c r="BG305" i="8"/>
  <c r="BF305" i="8"/>
  <c r="BE305" i="8"/>
  <c r="BD305" i="8"/>
  <c r="BB305" i="8"/>
  <c r="BA305" i="8"/>
  <c r="AZ305" i="8"/>
  <c r="AY305" i="8"/>
  <c r="AV305" i="8"/>
  <c r="AU305" i="8"/>
  <c r="AT305" i="8"/>
  <c r="AS305" i="8"/>
  <c r="AR305" i="8"/>
  <c r="AQ305" i="8"/>
  <c r="AM305" i="8"/>
  <c r="AL305" i="8"/>
  <c r="AK305" i="8"/>
  <c r="AJ305" i="8"/>
  <c r="AI305" i="8"/>
  <c r="AH305" i="8"/>
  <c r="AC305" i="8"/>
  <c r="AB305" i="8"/>
  <c r="AA305" i="8"/>
  <c r="Z305" i="8"/>
  <c r="Y305" i="8"/>
  <c r="X305" i="8"/>
  <c r="U305" i="8"/>
  <c r="T305" i="8"/>
  <c r="S305" i="8"/>
  <c r="R305" i="8"/>
  <c r="Q305" i="8"/>
  <c r="P305" i="8"/>
  <c r="H305" i="8"/>
  <c r="CQ304" i="8"/>
  <c r="CP304" i="8"/>
  <c r="CO304" i="8"/>
  <c r="CN304" i="8"/>
  <c r="CM304" i="8"/>
  <c r="CL304" i="8"/>
  <c r="CI304" i="8"/>
  <c r="CH304" i="8"/>
  <c r="CG304" i="8"/>
  <c r="CF304" i="8"/>
  <c r="CE304" i="8"/>
  <c r="CD304" i="8"/>
  <c r="CA304" i="8"/>
  <c r="BZ304" i="8"/>
  <c r="BY304" i="8"/>
  <c r="BX304" i="8"/>
  <c r="BV304" i="8"/>
  <c r="BU304" i="8"/>
  <c r="BT304" i="8"/>
  <c r="BS304" i="8"/>
  <c r="BQ304" i="8"/>
  <c r="BP304" i="8"/>
  <c r="BO304" i="8"/>
  <c r="BN304" i="8"/>
  <c r="BL304" i="8"/>
  <c r="BK304" i="8"/>
  <c r="BJ304" i="8"/>
  <c r="BI304" i="8"/>
  <c r="BG304" i="8"/>
  <c r="BF304" i="8"/>
  <c r="BE304" i="8"/>
  <c r="BD304" i="8"/>
  <c r="BB304" i="8"/>
  <c r="BA304" i="8"/>
  <c r="AZ304" i="8"/>
  <c r="AY304" i="8"/>
  <c r="AV304" i="8"/>
  <c r="AU304" i="8"/>
  <c r="AT304" i="8"/>
  <c r="AS304" i="8"/>
  <c r="AR304" i="8"/>
  <c r="AQ304" i="8"/>
  <c r="AM304" i="8"/>
  <c r="AL304" i="8"/>
  <c r="AK304" i="8"/>
  <c r="AJ304" i="8"/>
  <c r="AI304" i="8"/>
  <c r="AH304" i="8"/>
  <c r="AC304" i="8"/>
  <c r="AB304" i="8"/>
  <c r="AA304" i="8"/>
  <c r="Z304" i="8"/>
  <c r="Y304" i="8"/>
  <c r="X304" i="8"/>
  <c r="U304" i="8"/>
  <c r="T304" i="8"/>
  <c r="S304" i="8"/>
  <c r="R304" i="8"/>
  <c r="Q304" i="8"/>
  <c r="P304" i="8"/>
  <c r="H304" i="8"/>
  <c r="CQ303" i="8"/>
  <c r="CP303" i="8"/>
  <c r="CO303" i="8"/>
  <c r="CN303" i="8"/>
  <c r="CM303" i="8"/>
  <c r="CL303" i="8"/>
  <c r="CI303" i="8"/>
  <c r="CH303" i="8"/>
  <c r="CG303" i="8"/>
  <c r="CF303" i="8"/>
  <c r="CE303" i="8"/>
  <c r="CD303" i="8"/>
  <c r="CA303" i="8"/>
  <c r="BZ303" i="8"/>
  <c r="BY303" i="8"/>
  <c r="BX303" i="8"/>
  <c r="BV303" i="8"/>
  <c r="BU303" i="8"/>
  <c r="BT303" i="8"/>
  <c r="BS303" i="8"/>
  <c r="BQ303" i="8"/>
  <c r="BP303" i="8"/>
  <c r="BO303" i="8"/>
  <c r="BN303" i="8"/>
  <c r="BL303" i="8"/>
  <c r="BK303" i="8"/>
  <c r="BJ303" i="8"/>
  <c r="BI303" i="8"/>
  <c r="BG303" i="8"/>
  <c r="BF303" i="8"/>
  <c r="BE303" i="8"/>
  <c r="BD303" i="8"/>
  <c r="BB303" i="8"/>
  <c r="BA303" i="8"/>
  <c r="AZ303" i="8"/>
  <c r="AY303" i="8"/>
  <c r="AV303" i="8"/>
  <c r="AU303" i="8"/>
  <c r="AT303" i="8"/>
  <c r="AS303" i="8"/>
  <c r="AR303" i="8"/>
  <c r="AQ303" i="8"/>
  <c r="AM303" i="8"/>
  <c r="AL303" i="8"/>
  <c r="AK303" i="8"/>
  <c r="AJ303" i="8"/>
  <c r="AI303" i="8"/>
  <c r="AH303" i="8"/>
  <c r="AC303" i="8"/>
  <c r="AB303" i="8"/>
  <c r="AA303" i="8"/>
  <c r="Z303" i="8"/>
  <c r="Y303" i="8"/>
  <c r="X303" i="8"/>
  <c r="U303" i="8"/>
  <c r="T303" i="8"/>
  <c r="S303" i="8"/>
  <c r="R303" i="8"/>
  <c r="Q303" i="8"/>
  <c r="P303" i="8"/>
  <c r="H303" i="8"/>
  <c r="CQ302" i="8"/>
  <c r="CP302" i="8"/>
  <c r="CO302" i="8"/>
  <c r="CN302" i="8"/>
  <c r="CM302" i="8"/>
  <c r="CL302" i="8"/>
  <c r="CI302" i="8"/>
  <c r="CH302" i="8"/>
  <c r="CG302" i="8"/>
  <c r="CF302" i="8"/>
  <c r="CE302" i="8"/>
  <c r="CD302" i="8"/>
  <c r="CA302" i="8"/>
  <c r="BZ302" i="8"/>
  <c r="BY302" i="8"/>
  <c r="BX302" i="8"/>
  <c r="BV302" i="8"/>
  <c r="BU302" i="8"/>
  <c r="BT302" i="8"/>
  <c r="BS302" i="8"/>
  <c r="BQ302" i="8"/>
  <c r="BP302" i="8"/>
  <c r="BO302" i="8"/>
  <c r="BN302" i="8"/>
  <c r="BL302" i="8"/>
  <c r="BK302" i="8"/>
  <c r="BJ302" i="8"/>
  <c r="BI302" i="8"/>
  <c r="BG302" i="8"/>
  <c r="BF302" i="8"/>
  <c r="BE302" i="8"/>
  <c r="BD302" i="8"/>
  <c r="BB302" i="8"/>
  <c r="BA302" i="8"/>
  <c r="AZ302" i="8"/>
  <c r="AY302" i="8"/>
  <c r="AV302" i="8"/>
  <c r="AU302" i="8"/>
  <c r="AT302" i="8"/>
  <c r="AS302" i="8"/>
  <c r="AR302" i="8"/>
  <c r="AQ302" i="8"/>
  <c r="AM302" i="8"/>
  <c r="AL302" i="8"/>
  <c r="AK302" i="8"/>
  <c r="AJ302" i="8"/>
  <c r="AI302" i="8"/>
  <c r="AH302" i="8"/>
  <c r="AC302" i="8"/>
  <c r="AB302" i="8"/>
  <c r="AA302" i="8"/>
  <c r="Z302" i="8"/>
  <c r="Y302" i="8"/>
  <c r="X302" i="8"/>
  <c r="U302" i="8"/>
  <c r="T302" i="8"/>
  <c r="S302" i="8"/>
  <c r="R302" i="8"/>
  <c r="Q302" i="8"/>
  <c r="P302" i="8"/>
  <c r="H302" i="8"/>
  <c r="CQ301" i="8"/>
  <c r="CP301" i="8"/>
  <c r="CO301" i="8"/>
  <c r="CN301" i="8"/>
  <c r="CM301" i="8"/>
  <c r="CL301" i="8"/>
  <c r="CI301" i="8"/>
  <c r="CH301" i="8"/>
  <c r="CG301" i="8"/>
  <c r="CF301" i="8"/>
  <c r="CE301" i="8"/>
  <c r="CD301" i="8"/>
  <c r="CA301" i="8"/>
  <c r="BZ301" i="8"/>
  <c r="BY301" i="8"/>
  <c r="BX301" i="8"/>
  <c r="BV301" i="8"/>
  <c r="BU301" i="8"/>
  <c r="BT301" i="8"/>
  <c r="BS301" i="8"/>
  <c r="BQ301" i="8"/>
  <c r="BP301" i="8"/>
  <c r="BO301" i="8"/>
  <c r="BN301" i="8"/>
  <c r="BL301" i="8"/>
  <c r="BK301" i="8"/>
  <c r="BJ301" i="8"/>
  <c r="BI301" i="8"/>
  <c r="BG301" i="8"/>
  <c r="BF301" i="8"/>
  <c r="BE301" i="8"/>
  <c r="BD301" i="8"/>
  <c r="BB301" i="8"/>
  <c r="BA301" i="8"/>
  <c r="AZ301" i="8"/>
  <c r="AY301" i="8"/>
  <c r="AV301" i="8"/>
  <c r="AU301" i="8"/>
  <c r="AT301" i="8"/>
  <c r="AS301" i="8"/>
  <c r="AR301" i="8"/>
  <c r="AQ301" i="8"/>
  <c r="AM301" i="8"/>
  <c r="AL301" i="8"/>
  <c r="AK301" i="8"/>
  <c r="AJ301" i="8"/>
  <c r="AI301" i="8"/>
  <c r="AH301" i="8"/>
  <c r="AC301" i="8"/>
  <c r="AB301" i="8"/>
  <c r="AA301" i="8"/>
  <c r="Z301" i="8"/>
  <c r="Y301" i="8"/>
  <c r="X301" i="8"/>
  <c r="U301" i="8"/>
  <c r="T301" i="8"/>
  <c r="S301" i="8"/>
  <c r="R301" i="8"/>
  <c r="Q301" i="8"/>
  <c r="P301" i="8"/>
  <c r="H301" i="8"/>
  <c r="CQ300" i="8"/>
  <c r="CP300" i="8"/>
  <c r="CO300" i="8"/>
  <c r="CN300" i="8"/>
  <c r="CM300" i="8"/>
  <c r="CL300" i="8"/>
  <c r="CI300" i="8"/>
  <c r="CH300" i="8"/>
  <c r="CG300" i="8"/>
  <c r="CF300" i="8"/>
  <c r="CE300" i="8"/>
  <c r="CD300" i="8"/>
  <c r="CA300" i="8"/>
  <c r="BZ300" i="8"/>
  <c r="BY300" i="8"/>
  <c r="BX300" i="8"/>
  <c r="BV300" i="8"/>
  <c r="BU300" i="8"/>
  <c r="BT300" i="8"/>
  <c r="BS300" i="8"/>
  <c r="BQ300" i="8"/>
  <c r="BP300" i="8"/>
  <c r="BO300" i="8"/>
  <c r="BN300" i="8"/>
  <c r="BL300" i="8"/>
  <c r="BK300" i="8"/>
  <c r="BJ300" i="8"/>
  <c r="BI300" i="8"/>
  <c r="BG300" i="8"/>
  <c r="BF300" i="8"/>
  <c r="BE300" i="8"/>
  <c r="BD300" i="8"/>
  <c r="BB300" i="8"/>
  <c r="BA300" i="8"/>
  <c r="AZ300" i="8"/>
  <c r="AY300" i="8"/>
  <c r="AV300" i="8"/>
  <c r="AU300" i="8"/>
  <c r="AT300" i="8"/>
  <c r="AS300" i="8"/>
  <c r="AR300" i="8"/>
  <c r="AQ300" i="8"/>
  <c r="AM300" i="8"/>
  <c r="AL300" i="8"/>
  <c r="AK300" i="8"/>
  <c r="AJ300" i="8"/>
  <c r="AI300" i="8"/>
  <c r="AH300" i="8"/>
  <c r="AC300" i="8"/>
  <c r="AB300" i="8"/>
  <c r="AA300" i="8"/>
  <c r="Z300" i="8"/>
  <c r="Y300" i="8"/>
  <c r="X300" i="8"/>
  <c r="U300" i="8"/>
  <c r="T300" i="8"/>
  <c r="S300" i="8"/>
  <c r="R300" i="8"/>
  <c r="Q300" i="8"/>
  <c r="P300" i="8"/>
  <c r="H300" i="8"/>
  <c r="CQ299" i="8"/>
  <c r="CP299" i="8"/>
  <c r="CO299" i="8"/>
  <c r="CN299" i="8"/>
  <c r="CM299" i="8"/>
  <c r="CL299" i="8"/>
  <c r="CI299" i="8"/>
  <c r="CH299" i="8"/>
  <c r="CG299" i="8"/>
  <c r="CF299" i="8"/>
  <c r="CE299" i="8"/>
  <c r="CD299" i="8"/>
  <c r="CA299" i="8"/>
  <c r="BZ299" i="8"/>
  <c r="BY299" i="8"/>
  <c r="BX299" i="8"/>
  <c r="BV299" i="8"/>
  <c r="BU299" i="8"/>
  <c r="BT299" i="8"/>
  <c r="BS299" i="8"/>
  <c r="BQ299" i="8"/>
  <c r="BP299" i="8"/>
  <c r="BO299" i="8"/>
  <c r="BN299" i="8"/>
  <c r="BL299" i="8"/>
  <c r="BK299" i="8"/>
  <c r="BJ299" i="8"/>
  <c r="BI299" i="8"/>
  <c r="BG299" i="8"/>
  <c r="BF299" i="8"/>
  <c r="BE299" i="8"/>
  <c r="BD299" i="8"/>
  <c r="BB299" i="8"/>
  <c r="BA299" i="8"/>
  <c r="AZ299" i="8"/>
  <c r="AY299" i="8"/>
  <c r="AV299" i="8"/>
  <c r="AU299" i="8"/>
  <c r="AT299" i="8"/>
  <c r="AS299" i="8"/>
  <c r="AR299" i="8"/>
  <c r="AQ299" i="8"/>
  <c r="AM299" i="8"/>
  <c r="AL299" i="8"/>
  <c r="AK299" i="8"/>
  <c r="AJ299" i="8"/>
  <c r="AI299" i="8"/>
  <c r="AH299" i="8"/>
  <c r="AC299" i="8"/>
  <c r="AB299" i="8"/>
  <c r="AA299" i="8"/>
  <c r="Z299" i="8"/>
  <c r="Y299" i="8"/>
  <c r="X299" i="8"/>
  <c r="U299" i="8"/>
  <c r="T299" i="8"/>
  <c r="S299" i="8"/>
  <c r="R299" i="8"/>
  <c r="Q299" i="8"/>
  <c r="P299" i="8"/>
  <c r="H299" i="8"/>
  <c r="CQ298" i="8"/>
  <c r="CP298" i="8"/>
  <c r="CO298" i="8"/>
  <c r="CN298" i="8"/>
  <c r="CM298" i="8"/>
  <c r="CL298" i="8"/>
  <c r="CI298" i="8"/>
  <c r="CH298" i="8"/>
  <c r="CG298" i="8"/>
  <c r="CF298" i="8"/>
  <c r="CE298" i="8"/>
  <c r="CD298" i="8"/>
  <c r="CA298" i="8"/>
  <c r="BZ298" i="8"/>
  <c r="BY298" i="8"/>
  <c r="BX298" i="8"/>
  <c r="BV298" i="8"/>
  <c r="BU298" i="8"/>
  <c r="BT298" i="8"/>
  <c r="BS298" i="8"/>
  <c r="BQ298" i="8"/>
  <c r="BP298" i="8"/>
  <c r="BO298" i="8"/>
  <c r="BN298" i="8"/>
  <c r="BL298" i="8"/>
  <c r="BK298" i="8"/>
  <c r="BJ298" i="8"/>
  <c r="BI298" i="8"/>
  <c r="BG298" i="8"/>
  <c r="BF298" i="8"/>
  <c r="BE298" i="8"/>
  <c r="BD298" i="8"/>
  <c r="BB298" i="8"/>
  <c r="BA298" i="8"/>
  <c r="AZ298" i="8"/>
  <c r="AY298" i="8"/>
  <c r="AV298" i="8"/>
  <c r="AU298" i="8"/>
  <c r="AT298" i="8"/>
  <c r="AS298" i="8"/>
  <c r="AR298" i="8"/>
  <c r="AQ298" i="8"/>
  <c r="AM298" i="8"/>
  <c r="AL298" i="8"/>
  <c r="AK298" i="8"/>
  <c r="AJ298" i="8"/>
  <c r="AI298" i="8"/>
  <c r="AH298" i="8"/>
  <c r="AC298" i="8"/>
  <c r="AB298" i="8"/>
  <c r="AA298" i="8"/>
  <c r="Z298" i="8"/>
  <c r="Y298" i="8"/>
  <c r="X298" i="8"/>
  <c r="U298" i="8"/>
  <c r="T298" i="8"/>
  <c r="S298" i="8"/>
  <c r="R298" i="8"/>
  <c r="Q298" i="8"/>
  <c r="P298" i="8"/>
  <c r="H298" i="8"/>
  <c r="CQ297" i="8"/>
  <c r="CP297" i="8"/>
  <c r="CO297" i="8"/>
  <c r="CN297" i="8"/>
  <c r="CM297" i="8"/>
  <c r="CL297" i="8"/>
  <c r="CI297" i="8"/>
  <c r="CH297" i="8"/>
  <c r="CG297" i="8"/>
  <c r="CF297" i="8"/>
  <c r="CE297" i="8"/>
  <c r="CD297" i="8"/>
  <c r="CA297" i="8"/>
  <c r="BZ297" i="8"/>
  <c r="BY297" i="8"/>
  <c r="BX297" i="8"/>
  <c r="BV297" i="8"/>
  <c r="BU297" i="8"/>
  <c r="BT297" i="8"/>
  <c r="BS297" i="8"/>
  <c r="BQ297" i="8"/>
  <c r="BP297" i="8"/>
  <c r="BO297" i="8"/>
  <c r="BN297" i="8"/>
  <c r="BL297" i="8"/>
  <c r="BK297" i="8"/>
  <c r="BJ297" i="8"/>
  <c r="BI297" i="8"/>
  <c r="BG297" i="8"/>
  <c r="BF297" i="8"/>
  <c r="BE297" i="8"/>
  <c r="BD297" i="8"/>
  <c r="BB297" i="8"/>
  <c r="BA297" i="8"/>
  <c r="AZ297" i="8"/>
  <c r="AY297" i="8"/>
  <c r="AV297" i="8"/>
  <c r="AU297" i="8"/>
  <c r="AT297" i="8"/>
  <c r="AS297" i="8"/>
  <c r="AR297" i="8"/>
  <c r="AQ297" i="8"/>
  <c r="AM297" i="8"/>
  <c r="AL297" i="8"/>
  <c r="AK297" i="8"/>
  <c r="AJ297" i="8"/>
  <c r="AI297" i="8"/>
  <c r="AH297" i="8"/>
  <c r="AC297" i="8"/>
  <c r="AB297" i="8"/>
  <c r="AA297" i="8"/>
  <c r="Z297" i="8"/>
  <c r="Y297" i="8"/>
  <c r="X297" i="8"/>
  <c r="U297" i="8"/>
  <c r="T297" i="8"/>
  <c r="S297" i="8"/>
  <c r="R297" i="8"/>
  <c r="Q297" i="8"/>
  <c r="P297" i="8"/>
  <c r="H297" i="8"/>
  <c r="CQ296" i="8"/>
  <c r="CP296" i="8"/>
  <c r="CO296" i="8"/>
  <c r="CN296" i="8"/>
  <c r="CM296" i="8"/>
  <c r="CL296" i="8"/>
  <c r="CI296" i="8"/>
  <c r="CH296" i="8"/>
  <c r="CG296" i="8"/>
  <c r="CF296" i="8"/>
  <c r="CE296" i="8"/>
  <c r="CD296" i="8"/>
  <c r="CA296" i="8"/>
  <c r="BZ296" i="8"/>
  <c r="BY296" i="8"/>
  <c r="BX296" i="8"/>
  <c r="BV296" i="8"/>
  <c r="BU296" i="8"/>
  <c r="BT296" i="8"/>
  <c r="BS296" i="8"/>
  <c r="BQ296" i="8"/>
  <c r="BP296" i="8"/>
  <c r="BO296" i="8"/>
  <c r="BN296" i="8"/>
  <c r="BL296" i="8"/>
  <c r="BK296" i="8"/>
  <c r="BJ296" i="8"/>
  <c r="BI296" i="8"/>
  <c r="BG296" i="8"/>
  <c r="BF296" i="8"/>
  <c r="BE296" i="8"/>
  <c r="BD296" i="8"/>
  <c r="BB296" i="8"/>
  <c r="BA296" i="8"/>
  <c r="AZ296" i="8"/>
  <c r="AY296" i="8"/>
  <c r="AV296" i="8"/>
  <c r="AU296" i="8"/>
  <c r="AT296" i="8"/>
  <c r="AS296" i="8"/>
  <c r="AR296" i="8"/>
  <c r="AQ296" i="8"/>
  <c r="AM296" i="8"/>
  <c r="AL296" i="8"/>
  <c r="AK296" i="8"/>
  <c r="AJ296" i="8"/>
  <c r="AI296" i="8"/>
  <c r="AH296" i="8"/>
  <c r="AC296" i="8"/>
  <c r="AB296" i="8"/>
  <c r="AA296" i="8"/>
  <c r="Z296" i="8"/>
  <c r="Y296" i="8"/>
  <c r="X296" i="8"/>
  <c r="U296" i="8"/>
  <c r="T296" i="8"/>
  <c r="S296" i="8"/>
  <c r="R296" i="8"/>
  <c r="Q296" i="8"/>
  <c r="P296" i="8"/>
  <c r="H296" i="8"/>
  <c r="CQ295" i="8"/>
  <c r="CP295" i="8"/>
  <c r="CO295" i="8"/>
  <c r="CN295" i="8"/>
  <c r="CM295" i="8"/>
  <c r="CL295" i="8"/>
  <c r="CI295" i="8"/>
  <c r="CH295" i="8"/>
  <c r="CG295" i="8"/>
  <c r="CF295" i="8"/>
  <c r="CE295" i="8"/>
  <c r="CD295" i="8"/>
  <c r="CA295" i="8"/>
  <c r="BZ295" i="8"/>
  <c r="BY295" i="8"/>
  <c r="BX295" i="8"/>
  <c r="BV295" i="8"/>
  <c r="BU295" i="8"/>
  <c r="BT295" i="8"/>
  <c r="BS295" i="8"/>
  <c r="BQ295" i="8"/>
  <c r="BP295" i="8"/>
  <c r="BO295" i="8"/>
  <c r="BN295" i="8"/>
  <c r="BL295" i="8"/>
  <c r="BK295" i="8"/>
  <c r="BJ295" i="8"/>
  <c r="BI295" i="8"/>
  <c r="BG295" i="8"/>
  <c r="BF295" i="8"/>
  <c r="BE295" i="8"/>
  <c r="BD295" i="8"/>
  <c r="BB295" i="8"/>
  <c r="BA295" i="8"/>
  <c r="AZ295" i="8"/>
  <c r="AY295" i="8"/>
  <c r="AV295" i="8"/>
  <c r="AU295" i="8"/>
  <c r="AT295" i="8"/>
  <c r="AS295" i="8"/>
  <c r="AR295" i="8"/>
  <c r="AQ295" i="8"/>
  <c r="AM295" i="8"/>
  <c r="AL295" i="8"/>
  <c r="AK295" i="8"/>
  <c r="AJ295" i="8"/>
  <c r="AI295" i="8"/>
  <c r="AH295" i="8"/>
  <c r="AC295" i="8"/>
  <c r="AB295" i="8"/>
  <c r="AA295" i="8"/>
  <c r="Z295" i="8"/>
  <c r="Y295" i="8"/>
  <c r="X295" i="8"/>
  <c r="U295" i="8"/>
  <c r="T295" i="8"/>
  <c r="S295" i="8"/>
  <c r="R295" i="8"/>
  <c r="Q295" i="8"/>
  <c r="P295" i="8"/>
  <c r="H295" i="8"/>
  <c r="CQ294" i="8"/>
  <c r="CP294" i="8"/>
  <c r="CO294" i="8"/>
  <c r="CN294" i="8"/>
  <c r="CM294" i="8"/>
  <c r="CL294" i="8"/>
  <c r="CI294" i="8"/>
  <c r="CH294" i="8"/>
  <c r="CG294" i="8"/>
  <c r="CF294" i="8"/>
  <c r="CE294" i="8"/>
  <c r="CD294" i="8"/>
  <c r="CA294" i="8"/>
  <c r="BZ294" i="8"/>
  <c r="BY294" i="8"/>
  <c r="BX294" i="8"/>
  <c r="BV294" i="8"/>
  <c r="BU294" i="8"/>
  <c r="BT294" i="8"/>
  <c r="BS294" i="8"/>
  <c r="BQ294" i="8"/>
  <c r="BP294" i="8"/>
  <c r="BO294" i="8"/>
  <c r="BN294" i="8"/>
  <c r="BL294" i="8"/>
  <c r="BK294" i="8"/>
  <c r="BJ294" i="8"/>
  <c r="BI294" i="8"/>
  <c r="BG294" i="8"/>
  <c r="BF294" i="8"/>
  <c r="BE294" i="8"/>
  <c r="BD294" i="8"/>
  <c r="BB294" i="8"/>
  <c r="BA294" i="8"/>
  <c r="AZ294" i="8"/>
  <c r="AY294" i="8"/>
  <c r="AV294" i="8"/>
  <c r="AU294" i="8"/>
  <c r="AT294" i="8"/>
  <c r="AS294" i="8"/>
  <c r="AR294" i="8"/>
  <c r="AQ294" i="8"/>
  <c r="AM294" i="8"/>
  <c r="AL294" i="8"/>
  <c r="AK294" i="8"/>
  <c r="AJ294" i="8"/>
  <c r="AI294" i="8"/>
  <c r="AH294" i="8"/>
  <c r="AC294" i="8"/>
  <c r="AB294" i="8"/>
  <c r="AA294" i="8"/>
  <c r="Z294" i="8"/>
  <c r="Y294" i="8"/>
  <c r="X294" i="8"/>
  <c r="U294" i="8"/>
  <c r="T294" i="8"/>
  <c r="S294" i="8"/>
  <c r="R294" i="8"/>
  <c r="Q294" i="8"/>
  <c r="P294" i="8"/>
  <c r="H294" i="8"/>
  <c r="CQ293" i="8"/>
  <c r="CP293" i="8"/>
  <c r="CO293" i="8"/>
  <c r="CN293" i="8"/>
  <c r="CM293" i="8"/>
  <c r="CL293" i="8"/>
  <c r="CI293" i="8"/>
  <c r="CH293" i="8"/>
  <c r="CG293" i="8"/>
  <c r="CF293" i="8"/>
  <c r="CE293" i="8"/>
  <c r="CD293" i="8"/>
  <c r="CA293" i="8"/>
  <c r="BZ293" i="8"/>
  <c r="BY293" i="8"/>
  <c r="BX293" i="8"/>
  <c r="BV293" i="8"/>
  <c r="BU293" i="8"/>
  <c r="BT293" i="8"/>
  <c r="BS293" i="8"/>
  <c r="BQ293" i="8"/>
  <c r="BP293" i="8"/>
  <c r="BO293" i="8"/>
  <c r="BN293" i="8"/>
  <c r="BL293" i="8"/>
  <c r="BK293" i="8"/>
  <c r="BJ293" i="8"/>
  <c r="BI293" i="8"/>
  <c r="BG293" i="8"/>
  <c r="BF293" i="8"/>
  <c r="BE293" i="8"/>
  <c r="BD293" i="8"/>
  <c r="BB293" i="8"/>
  <c r="BA293" i="8"/>
  <c r="AZ293" i="8"/>
  <c r="AY293" i="8"/>
  <c r="AV293" i="8"/>
  <c r="AU293" i="8"/>
  <c r="AT293" i="8"/>
  <c r="AS293" i="8"/>
  <c r="AR293" i="8"/>
  <c r="AQ293" i="8"/>
  <c r="AM293" i="8"/>
  <c r="AL293" i="8"/>
  <c r="AK293" i="8"/>
  <c r="AJ293" i="8"/>
  <c r="AI293" i="8"/>
  <c r="AH293" i="8"/>
  <c r="AC293" i="8"/>
  <c r="AB293" i="8"/>
  <c r="AA293" i="8"/>
  <c r="Z293" i="8"/>
  <c r="Y293" i="8"/>
  <c r="X293" i="8"/>
  <c r="U293" i="8"/>
  <c r="T293" i="8"/>
  <c r="S293" i="8"/>
  <c r="R293" i="8"/>
  <c r="Q293" i="8"/>
  <c r="P293" i="8"/>
  <c r="H293" i="8"/>
  <c r="CQ292" i="8"/>
  <c r="CP292" i="8"/>
  <c r="CO292" i="8"/>
  <c r="CN292" i="8"/>
  <c r="CM292" i="8"/>
  <c r="CL292" i="8"/>
  <c r="CI292" i="8"/>
  <c r="CH292" i="8"/>
  <c r="CG292" i="8"/>
  <c r="CF292" i="8"/>
  <c r="CE292" i="8"/>
  <c r="CD292" i="8"/>
  <c r="CA292" i="8"/>
  <c r="BZ292" i="8"/>
  <c r="BY292" i="8"/>
  <c r="BX292" i="8"/>
  <c r="BV292" i="8"/>
  <c r="BU292" i="8"/>
  <c r="BT292" i="8"/>
  <c r="BS292" i="8"/>
  <c r="BQ292" i="8"/>
  <c r="BP292" i="8"/>
  <c r="BO292" i="8"/>
  <c r="BN292" i="8"/>
  <c r="BL292" i="8"/>
  <c r="BK292" i="8"/>
  <c r="BJ292" i="8"/>
  <c r="BI292" i="8"/>
  <c r="BG292" i="8"/>
  <c r="BF292" i="8"/>
  <c r="BE292" i="8"/>
  <c r="BD292" i="8"/>
  <c r="BB292" i="8"/>
  <c r="BA292" i="8"/>
  <c r="AZ292" i="8"/>
  <c r="AY292" i="8"/>
  <c r="AV292" i="8"/>
  <c r="AU292" i="8"/>
  <c r="AT292" i="8"/>
  <c r="AS292" i="8"/>
  <c r="AR292" i="8"/>
  <c r="AQ292" i="8"/>
  <c r="AM292" i="8"/>
  <c r="AL292" i="8"/>
  <c r="AK292" i="8"/>
  <c r="AJ292" i="8"/>
  <c r="AI292" i="8"/>
  <c r="AH292" i="8"/>
  <c r="AC292" i="8"/>
  <c r="AB292" i="8"/>
  <c r="AA292" i="8"/>
  <c r="Z292" i="8"/>
  <c r="Y292" i="8"/>
  <c r="X292" i="8"/>
  <c r="U292" i="8"/>
  <c r="T292" i="8"/>
  <c r="S292" i="8"/>
  <c r="R292" i="8"/>
  <c r="Q292" i="8"/>
  <c r="P292" i="8"/>
  <c r="H292" i="8"/>
  <c r="CQ291" i="8"/>
  <c r="CP291" i="8"/>
  <c r="CO291" i="8"/>
  <c r="CN291" i="8"/>
  <c r="CM291" i="8"/>
  <c r="CL291" i="8"/>
  <c r="CI291" i="8"/>
  <c r="CH291" i="8"/>
  <c r="CG291" i="8"/>
  <c r="CF291" i="8"/>
  <c r="CE291" i="8"/>
  <c r="CD291" i="8"/>
  <c r="CA291" i="8"/>
  <c r="BZ291" i="8"/>
  <c r="BY291" i="8"/>
  <c r="BX291" i="8"/>
  <c r="BV291" i="8"/>
  <c r="BU291" i="8"/>
  <c r="BT291" i="8"/>
  <c r="BS291" i="8"/>
  <c r="BQ291" i="8"/>
  <c r="BP291" i="8"/>
  <c r="BO291" i="8"/>
  <c r="BN291" i="8"/>
  <c r="BL291" i="8"/>
  <c r="BK291" i="8"/>
  <c r="BJ291" i="8"/>
  <c r="BI291" i="8"/>
  <c r="BG291" i="8"/>
  <c r="BF291" i="8"/>
  <c r="BE291" i="8"/>
  <c r="BD291" i="8"/>
  <c r="BB291" i="8"/>
  <c r="BA291" i="8"/>
  <c r="AZ291" i="8"/>
  <c r="AY291" i="8"/>
  <c r="AV291" i="8"/>
  <c r="AU291" i="8"/>
  <c r="AT291" i="8"/>
  <c r="AS291" i="8"/>
  <c r="AR291" i="8"/>
  <c r="AQ291" i="8"/>
  <c r="AM291" i="8"/>
  <c r="AL291" i="8"/>
  <c r="AK291" i="8"/>
  <c r="AJ291" i="8"/>
  <c r="AI291" i="8"/>
  <c r="AH291" i="8"/>
  <c r="AC291" i="8"/>
  <c r="AB291" i="8"/>
  <c r="AA291" i="8"/>
  <c r="Z291" i="8"/>
  <c r="Y291" i="8"/>
  <c r="X291" i="8"/>
  <c r="U291" i="8"/>
  <c r="T291" i="8"/>
  <c r="S291" i="8"/>
  <c r="R291" i="8"/>
  <c r="Q291" i="8"/>
  <c r="P291" i="8"/>
  <c r="H291" i="8"/>
  <c r="CQ290" i="8"/>
  <c r="CP290" i="8"/>
  <c r="CO290" i="8"/>
  <c r="CN290" i="8"/>
  <c r="CM290" i="8"/>
  <c r="CL290" i="8"/>
  <c r="CI290" i="8"/>
  <c r="CH290" i="8"/>
  <c r="CG290" i="8"/>
  <c r="CF290" i="8"/>
  <c r="CE290" i="8"/>
  <c r="CD290" i="8"/>
  <c r="CA290" i="8"/>
  <c r="BZ290" i="8"/>
  <c r="BY290" i="8"/>
  <c r="BX290" i="8"/>
  <c r="BV290" i="8"/>
  <c r="BU290" i="8"/>
  <c r="BT290" i="8"/>
  <c r="BS290" i="8"/>
  <c r="BQ290" i="8"/>
  <c r="BP290" i="8"/>
  <c r="BO290" i="8"/>
  <c r="BN290" i="8"/>
  <c r="BL290" i="8"/>
  <c r="BK290" i="8"/>
  <c r="BJ290" i="8"/>
  <c r="BI290" i="8"/>
  <c r="BG290" i="8"/>
  <c r="BF290" i="8"/>
  <c r="BE290" i="8"/>
  <c r="BD290" i="8"/>
  <c r="BB290" i="8"/>
  <c r="BA290" i="8"/>
  <c r="AZ290" i="8"/>
  <c r="AY290" i="8"/>
  <c r="AV290" i="8"/>
  <c r="AU290" i="8"/>
  <c r="AT290" i="8"/>
  <c r="AS290" i="8"/>
  <c r="AR290" i="8"/>
  <c r="AQ290" i="8"/>
  <c r="AM290" i="8"/>
  <c r="AL290" i="8"/>
  <c r="AK290" i="8"/>
  <c r="AJ290" i="8"/>
  <c r="AI290" i="8"/>
  <c r="AH290" i="8"/>
  <c r="AC290" i="8"/>
  <c r="AB290" i="8"/>
  <c r="AA290" i="8"/>
  <c r="Z290" i="8"/>
  <c r="Y290" i="8"/>
  <c r="X290" i="8"/>
  <c r="U290" i="8"/>
  <c r="T290" i="8"/>
  <c r="S290" i="8"/>
  <c r="R290" i="8"/>
  <c r="Q290" i="8"/>
  <c r="P290" i="8"/>
  <c r="H290" i="8"/>
  <c r="CQ289" i="8"/>
  <c r="CP289" i="8"/>
  <c r="CO289" i="8"/>
  <c r="CN289" i="8"/>
  <c r="CM289" i="8"/>
  <c r="CL289" i="8"/>
  <c r="CI289" i="8"/>
  <c r="CH289" i="8"/>
  <c r="CG289" i="8"/>
  <c r="CF289" i="8"/>
  <c r="CE289" i="8"/>
  <c r="CD289" i="8"/>
  <c r="CA289" i="8"/>
  <c r="BZ289" i="8"/>
  <c r="BY289" i="8"/>
  <c r="BX289" i="8"/>
  <c r="BV289" i="8"/>
  <c r="BU289" i="8"/>
  <c r="BT289" i="8"/>
  <c r="BS289" i="8"/>
  <c r="BQ289" i="8"/>
  <c r="BP289" i="8"/>
  <c r="BO289" i="8"/>
  <c r="BN289" i="8"/>
  <c r="BL289" i="8"/>
  <c r="BK289" i="8"/>
  <c r="BJ289" i="8"/>
  <c r="BI289" i="8"/>
  <c r="BG289" i="8"/>
  <c r="BF289" i="8"/>
  <c r="BE289" i="8"/>
  <c r="BD289" i="8"/>
  <c r="BB289" i="8"/>
  <c r="BA289" i="8"/>
  <c r="AZ289" i="8"/>
  <c r="AY289" i="8"/>
  <c r="AV289" i="8"/>
  <c r="AU289" i="8"/>
  <c r="AT289" i="8"/>
  <c r="AS289" i="8"/>
  <c r="AR289" i="8"/>
  <c r="AQ289" i="8"/>
  <c r="AM289" i="8"/>
  <c r="AL289" i="8"/>
  <c r="AK289" i="8"/>
  <c r="AJ289" i="8"/>
  <c r="AI289" i="8"/>
  <c r="AH289" i="8"/>
  <c r="AC289" i="8"/>
  <c r="AB289" i="8"/>
  <c r="AA289" i="8"/>
  <c r="Z289" i="8"/>
  <c r="Y289" i="8"/>
  <c r="X289" i="8"/>
  <c r="U289" i="8"/>
  <c r="T289" i="8"/>
  <c r="S289" i="8"/>
  <c r="R289" i="8"/>
  <c r="Q289" i="8"/>
  <c r="P289" i="8"/>
  <c r="H289" i="8"/>
  <c r="CQ288" i="8"/>
  <c r="CP288" i="8"/>
  <c r="CO288" i="8"/>
  <c r="CN288" i="8"/>
  <c r="CM288" i="8"/>
  <c r="CL288" i="8"/>
  <c r="CI288" i="8"/>
  <c r="CH288" i="8"/>
  <c r="CG288" i="8"/>
  <c r="CF288" i="8"/>
  <c r="CE288" i="8"/>
  <c r="CD288" i="8"/>
  <c r="CA288" i="8"/>
  <c r="BZ288" i="8"/>
  <c r="BY288" i="8"/>
  <c r="BX288" i="8"/>
  <c r="BV288" i="8"/>
  <c r="BU288" i="8"/>
  <c r="BT288" i="8"/>
  <c r="BS288" i="8"/>
  <c r="BQ288" i="8"/>
  <c r="BP288" i="8"/>
  <c r="BO288" i="8"/>
  <c r="BN288" i="8"/>
  <c r="BL288" i="8"/>
  <c r="BK288" i="8"/>
  <c r="BJ288" i="8"/>
  <c r="BI288" i="8"/>
  <c r="BG288" i="8"/>
  <c r="BF288" i="8"/>
  <c r="BE288" i="8"/>
  <c r="BD288" i="8"/>
  <c r="BB288" i="8"/>
  <c r="BA288" i="8"/>
  <c r="AZ288" i="8"/>
  <c r="AY288" i="8"/>
  <c r="AV288" i="8"/>
  <c r="AU288" i="8"/>
  <c r="AT288" i="8"/>
  <c r="AS288" i="8"/>
  <c r="AR288" i="8"/>
  <c r="AQ288" i="8"/>
  <c r="AM288" i="8"/>
  <c r="AL288" i="8"/>
  <c r="AK288" i="8"/>
  <c r="AJ288" i="8"/>
  <c r="AI288" i="8"/>
  <c r="AH288" i="8"/>
  <c r="AC288" i="8"/>
  <c r="AB288" i="8"/>
  <c r="AA288" i="8"/>
  <c r="Z288" i="8"/>
  <c r="Y288" i="8"/>
  <c r="X288" i="8"/>
  <c r="U288" i="8"/>
  <c r="T288" i="8"/>
  <c r="S288" i="8"/>
  <c r="R288" i="8"/>
  <c r="Q288" i="8"/>
  <c r="P288" i="8"/>
  <c r="H288" i="8"/>
  <c r="CQ287" i="8"/>
  <c r="CP287" i="8"/>
  <c r="CO287" i="8"/>
  <c r="CN287" i="8"/>
  <c r="CM287" i="8"/>
  <c r="CL287" i="8"/>
  <c r="CI287" i="8"/>
  <c r="CH287" i="8"/>
  <c r="CG287" i="8"/>
  <c r="CF287" i="8"/>
  <c r="CE287" i="8"/>
  <c r="CD287" i="8"/>
  <c r="CA287" i="8"/>
  <c r="BZ287" i="8"/>
  <c r="BY287" i="8"/>
  <c r="BX287" i="8"/>
  <c r="BV287" i="8"/>
  <c r="BU287" i="8"/>
  <c r="BT287" i="8"/>
  <c r="BS287" i="8"/>
  <c r="BQ287" i="8"/>
  <c r="BP287" i="8"/>
  <c r="BO287" i="8"/>
  <c r="BN287" i="8"/>
  <c r="BL287" i="8"/>
  <c r="BK287" i="8"/>
  <c r="BJ287" i="8"/>
  <c r="BI287" i="8"/>
  <c r="BG287" i="8"/>
  <c r="BF287" i="8"/>
  <c r="BE287" i="8"/>
  <c r="BD287" i="8"/>
  <c r="BB287" i="8"/>
  <c r="BA287" i="8"/>
  <c r="AZ287" i="8"/>
  <c r="AY287" i="8"/>
  <c r="AV287" i="8"/>
  <c r="AU287" i="8"/>
  <c r="AT287" i="8"/>
  <c r="AS287" i="8"/>
  <c r="AR287" i="8"/>
  <c r="AQ287" i="8"/>
  <c r="AM287" i="8"/>
  <c r="AL287" i="8"/>
  <c r="AK287" i="8"/>
  <c r="AJ287" i="8"/>
  <c r="AI287" i="8"/>
  <c r="AH287" i="8"/>
  <c r="AC287" i="8"/>
  <c r="AB287" i="8"/>
  <c r="AA287" i="8"/>
  <c r="Z287" i="8"/>
  <c r="Y287" i="8"/>
  <c r="X287" i="8"/>
  <c r="U287" i="8"/>
  <c r="T287" i="8"/>
  <c r="S287" i="8"/>
  <c r="R287" i="8"/>
  <c r="Q287" i="8"/>
  <c r="P287" i="8"/>
  <c r="H287" i="8"/>
  <c r="CQ286" i="8"/>
  <c r="CP286" i="8"/>
  <c r="CO286" i="8"/>
  <c r="CN286" i="8"/>
  <c r="CM286" i="8"/>
  <c r="CL286" i="8"/>
  <c r="CI286" i="8"/>
  <c r="CH286" i="8"/>
  <c r="CG286" i="8"/>
  <c r="CF286" i="8"/>
  <c r="CE286" i="8"/>
  <c r="CD286" i="8"/>
  <c r="CA286" i="8"/>
  <c r="BZ286" i="8"/>
  <c r="BY286" i="8"/>
  <c r="BX286" i="8"/>
  <c r="BV286" i="8"/>
  <c r="BU286" i="8"/>
  <c r="BT286" i="8"/>
  <c r="BS286" i="8"/>
  <c r="BQ286" i="8"/>
  <c r="BP286" i="8"/>
  <c r="BO286" i="8"/>
  <c r="BN286" i="8"/>
  <c r="BL286" i="8"/>
  <c r="BK286" i="8"/>
  <c r="BJ286" i="8"/>
  <c r="BI286" i="8"/>
  <c r="BG286" i="8"/>
  <c r="BF286" i="8"/>
  <c r="BE286" i="8"/>
  <c r="BD286" i="8"/>
  <c r="BB286" i="8"/>
  <c r="BA286" i="8"/>
  <c r="AZ286" i="8"/>
  <c r="AY286" i="8"/>
  <c r="AV286" i="8"/>
  <c r="AU286" i="8"/>
  <c r="AT286" i="8"/>
  <c r="AS286" i="8"/>
  <c r="AR286" i="8"/>
  <c r="AQ286" i="8"/>
  <c r="AM286" i="8"/>
  <c r="AL286" i="8"/>
  <c r="AK286" i="8"/>
  <c r="AJ286" i="8"/>
  <c r="AI286" i="8"/>
  <c r="AH286" i="8"/>
  <c r="AC286" i="8"/>
  <c r="AB286" i="8"/>
  <c r="AA286" i="8"/>
  <c r="Z286" i="8"/>
  <c r="Y286" i="8"/>
  <c r="X286" i="8"/>
  <c r="U286" i="8"/>
  <c r="T286" i="8"/>
  <c r="S286" i="8"/>
  <c r="R286" i="8"/>
  <c r="Q286" i="8"/>
  <c r="P286" i="8"/>
  <c r="H286" i="8"/>
  <c r="CQ285" i="8"/>
  <c r="CP285" i="8"/>
  <c r="CO285" i="8"/>
  <c r="CN285" i="8"/>
  <c r="CM285" i="8"/>
  <c r="CL285" i="8"/>
  <c r="CI285" i="8"/>
  <c r="CH285" i="8"/>
  <c r="CG285" i="8"/>
  <c r="CF285" i="8"/>
  <c r="CE285" i="8"/>
  <c r="CD285" i="8"/>
  <c r="CA285" i="8"/>
  <c r="BZ285" i="8"/>
  <c r="BY285" i="8"/>
  <c r="BX285" i="8"/>
  <c r="BV285" i="8"/>
  <c r="BU285" i="8"/>
  <c r="BT285" i="8"/>
  <c r="BS285" i="8"/>
  <c r="BQ285" i="8"/>
  <c r="BP285" i="8"/>
  <c r="BO285" i="8"/>
  <c r="BN285" i="8"/>
  <c r="BL285" i="8"/>
  <c r="BK285" i="8"/>
  <c r="BJ285" i="8"/>
  <c r="BI285" i="8"/>
  <c r="BG285" i="8"/>
  <c r="BF285" i="8"/>
  <c r="BE285" i="8"/>
  <c r="BD285" i="8"/>
  <c r="BB285" i="8"/>
  <c r="BA285" i="8"/>
  <c r="AZ285" i="8"/>
  <c r="AY285" i="8"/>
  <c r="AV285" i="8"/>
  <c r="AU285" i="8"/>
  <c r="AT285" i="8"/>
  <c r="AS285" i="8"/>
  <c r="AR285" i="8"/>
  <c r="AQ285" i="8"/>
  <c r="AM285" i="8"/>
  <c r="AL285" i="8"/>
  <c r="AK285" i="8"/>
  <c r="AJ285" i="8"/>
  <c r="AI285" i="8"/>
  <c r="AH285" i="8"/>
  <c r="AC285" i="8"/>
  <c r="AB285" i="8"/>
  <c r="AA285" i="8"/>
  <c r="Z285" i="8"/>
  <c r="Y285" i="8"/>
  <c r="X285" i="8"/>
  <c r="U285" i="8"/>
  <c r="T285" i="8"/>
  <c r="S285" i="8"/>
  <c r="R285" i="8"/>
  <c r="Q285" i="8"/>
  <c r="P285" i="8"/>
  <c r="H285" i="8"/>
  <c r="CQ284" i="8"/>
  <c r="CP284" i="8"/>
  <c r="CO284" i="8"/>
  <c r="CN284" i="8"/>
  <c r="CM284" i="8"/>
  <c r="CL284" i="8"/>
  <c r="CI284" i="8"/>
  <c r="CH284" i="8"/>
  <c r="CG284" i="8"/>
  <c r="CF284" i="8"/>
  <c r="CE284" i="8"/>
  <c r="CD284" i="8"/>
  <c r="CA284" i="8"/>
  <c r="BZ284" i="8"/>
  <c r="BY284" i="8"/>
  <c r="BX284" i="8"/>
  <c r="BV284" i="8"/>
  <c r="BU284" i="8"/>
  <c r="BT284" i="8"/>
  <c r="BS284" i="8"/>
  <c r="BQ284" i="8"/>
  <c r="BP284" i="8"/>
  <c r="BO284" i="8"/>
  <c r="BN284" i="8"/>
  <c r="BL284" i="8"/>
  <c r="BK284" i="8"/>
  <c r="BJ284" i="8"/>
  <c r="BI284" i="8"/>
  <c r="BG284" i="8"/>
  <c r="BF284" i="8"/>
  <c r="BE284" i="8"/>
  <c r="BD284" i="8"/>
  <c r="BB284" i="8"/>
  <c r="BA284" i="8"/>
  <c r="AZ284" i="8"/>
  <c r="AY284" i="8"/>
  <c r="AV284" i="8"/>
  <c r="AU284" i="8"/>
  <c r="AT284" i="8"/>
  <c r="AS284" i="8"/>
  <c r="AR284" i="8"/>
  <c r="AQ284" i="8"/>
  <c r="AM284" i="8"/>
  <c r="AL284" i="8"/>
  <c r="AK284" i="8"/>
  <c r="AJ284" i="8"/>
  <c r="AI284" i="8"/>
  <c r="AH284" i="8"/>
  <c r="AC284" i="8"/>
  <c r="AB284" i="8"/>
  <c r="AA284" i="8"/>
  <c r="Z284" i="8"/>
  <c r="Y284" i="8"/>
  <c r="X284" i="8"/>
  <c r="U284" i="8"/>
  <c r="T284" i="8"/>
  <c r="S284" i="8"/>
  <c r="R284" i="8"/>
  <c r="Q284" i="8"/>
  <c r="P284" i="8"/>
  <c r="H284" i="8"/>
  <c r="CQ283" i="8"/>
  <c r="CP283" i="8"/>
  <c r="CO283" i="8"/>
  <c r="CN283" i="8"/>
  <c r="CM283" i="8"/>
  <c r="CL283" i="8"/>
  <c r="CI283" i="8"/>
  <c r="CH283" i="8"/>
  <c r="CG283" i="8"/>
  <c r="CF283" i="8"/>
  <c r="CE283" i="8"/>
  <c r="CD283" i="8"/>
  <c r="CA283" i="8"/>
  <c r="BZ283" i="8"/>
  <c r="BY283" i="8"/>
  <c r="BX283" i="8"/>
  <c r="BV283" i="8"/>
  <c r="BU283" i="8"/>
  <c r="BT283" i="8"/>
  <c r="BS283" i="8"/>
  <c r="BQ283" i="8"/>
  <c r="BP283" i="8"/>
  <c r="BO283" i="8"/>
  <c r="BN283" i="8"/>
  <c r="BL283" i="8"/>
  <c r="BK283" i="8"/>
  <c r="BJ283" i="8"/>
  <c r="BI283" i="8"/>
  <c r="BG283" i="8"/>
  <c r="BF283" i="8"/>
  <c r="BE283" i="8"/>
  <c r="BD283" i="8"/>
  <c r="BB283" i="8"/>
  <c r="BA283" i="8"/>
  <c r="AZ283" i="8"/>
  <c r="AY283" i="8"/>
  <c r="AV283" i="8"/>
  <c r="AU283" i="8"/>
  <c r="AT283" i="8"/>
  <c r="AS283" i="8"/>
  <c r="AR283" i="8"/>
  <c r="AQ283" i="8"/>
  <c r="AM283" i="8"/>
  <c r="AL283" i="8"/>
  <c r="AK283" i="8"/>
  <c r="AJ283" i="8"/>
  <c r="AI283" i="8"/>
  <c r="AH283" i="8"/>
  <c r="AC283" i="8"/>
  <c r="AB283" i="8"/>
  <c r="AA283" i="8"/>
  <c r="Z283" i="8"/>
  <c r="Y283" i="8"/>
  <c r="X283" i="8"/>
  <c r="U283" i="8"/>
  <c r="T283" i="8"/>
  <c r="S283" i="8"/>
  <c r="R283" i="8"/>
  <c r="Q283" i="8"/>
  <c r="P283" i="8"/>
  <c r="H283" i="8"/>
  <c r="CQ282" i="8"/>
  <c r="CP282" i="8"/>
  <c r="CO282" i="8"/>
  <c r="CN282" i="8"/>
  <c r="CM282" i="8"/>
  <c r="CL282" i="8"/>
  <c r="CI282" i="8"/>
  <c r="CH282" i="8"/>
  <c r="CG282" i="8"/>
  <c r="CF282" i="8"/>
  <c r="CE282" i="8"/>
  <c r="CD282" i="8"/>
  <c r="CA282" i="8"/>
  <c r="BZ282" i="8"/>
  <c r="BY282" i="8"/>
  <c r="BX282" i="8"/>
  <c r="BV282" i="8"/>
  <c r="BU282" i="8"/>
  <c r="BT282" i="8"/>
  <c r="BS282" i="8"/>
  <c r="BQ282" i="8"/>
  <c r="BP282" i="8"/>
  <c r="BO282" i="8"/>
  <c r="BN282" i="8"/>
  <c r="BL282" i="8"/>
  <c r="BK282" i="8"/>
  <c r="BJ282" i="8"/>
  <c r="BI282" i="8"/>
  <c r="BG282" i="8"/>
  <c r="BF282" i="8"/>
  <c r="BE282" i="8"/>
  <c r="BD282" i="8"/>
  <c r="BB282" i="8"/>
  <c r="BA282" i="8"/>
  <c r="AZ282" i="8"/>
  <c r="AY282" i="8"/>
  <c r="AV282" i="8"/>
  <c r="AU282" i="8"/>
  <c r="AT282" i="8"/>
  <c r="AS282" i="8"/>
  <c r="AR282" i="8"/>
  <c r="AQ282" i="8"/>
  <c r="AM282" i="8"/>
  <c r="AL282" i="8"/>
  <c r="AK282" i="8"/>
  <c r="AJ282" i="8"/>
  <c r="AI282" i="8"/>
  <c r="AH282" i="8"/>
  <c r="AC282" i="8"/>
  <c r="AB282" i="8"/>
  <c r="AA282" i="8"/>
  <c r="Z282" i="8"/>
  <c r="Y282" i="8"/>
  <c r="X282" i="8"/>
  <c r="U282" i="8"/>
  <c r="T282" i="8"/>
  <c r="S282" i="8"/>
  <c r="R282" i="8"/>
  <c r="Q282" i="8"/>
  <c r="P282" i="8"/>
  <c r="H282" i="8"/>
  <c r="CQ281" i="8"/>
  <c r="CP281" i="8"/>
  <c r="CO281" i="8"/>
  <c r="CN281" i="8"/>
  <c r="CM281" i="8"/>
  <c r="CL281" i="8"/>
  <c r="CI281" i="8"/>
  <c r="CH281" i="8"/>
  <c r="CG281" i="8"/>
  <c r="CF281" i="8"/>
  <c r="CE281" i="8"/>
  <c r="CD281" i="8"/>
  <c r="CA281" i="8"/>
  <c r="BZ281" i="8"/>
  <c r="BY281" i="8"/>
  <c r="BX281" i="8"/>
  <c r="BV281" i="8"/>
  <c r="BU281" i="8"/>
  <c r="BT281" i="8"/>
  <c r="BS281" i="8"/>
  <c r="BQ281" i="8"/>
  <c r="BP281" i="8"/>
  <c r="BO281" i="8"/>
  <c r="BN281" i="8"/>
  <c r="BL281" i="8"/>
  <c r="BK281" i="8"/>
  <c r="BJ281" i="8"/>
  <c r="BI281" i="8"/>
  <c r="BG281" i="8"/>
  <c r="BF281" i="8"/>
  <c r="BE281" i="8"/>
  <c r="BD281" i="8"/>
  <c r="BB281" i="8"/>
  <c r="BA281" i="8"/>
  <c r="AZ281" i="8"/>
  <c r="AY281" i="8"/>
  <c r="AV281" i="8"/>
  <c r="AU281" i="8"/>
  <c r="AT281" i="8"/>
  <c r="AS281" i="8"/>
  <c r="AR281" i="8"/>
  <c r="AQ281" i="8"/>
  <c r="AM281" i="8"/>
  <c r="AL281" i="8"/>
  <c r="AK281" i="8"/>
  <c r="AJ281" i="8"/>
  <c r="AI281" i="8"/>
  <c r="AH281" i="8"/>
  <c r="AC281" i="8"/>
  <c r="AB281" i="8"/>
  <c r="AA281" i="8"/>
  <c r="Z281" i="8"/>
  <c r="Y281" i="8"/>
  <c r="X281" i="8"/>
  <c r="U281" i="8"/>
  <c r="T281" i="8"/>
  <c r="S281" i="8"/>
  <c r="R281" i="8"/>
  <c r="Q281" i="8"/>
  <c r="P281" i="8"/>
  <c r="H281" i="8"/>
  <c r="CQ280" i="8"/>
  <c r="CP280" i="8"/>
  <c r="CO280" i="8"/>
  <c r="CN280" i="8"/>
  <c r="CM280" i="8"/>
  <c r="CL280" i="8"/>
  <c r="CI280" i="8"/>
  <c r="CH280" i="8"/>
  <c r="CG280" i="8"/>
  <c r="CF280" i="8"/>
  <c r="CE280" i="8"/>
  <c r="CD280" i="8"/>
  <c r="CA280" i="8"/>
  <c r="BZ280" i="8"/>
  <c r="BY280" i="8"/>
  <c r="BX280" i="8"/>
  <c r="BV280" i="8"/>
  <c r="BU280" i="8"/>
  <c r="BT280" i="8"/>
  <c r="BS280" i="8"/>
  <c r="BQ280" i="8"/>
  <c r="BP280" i="8"/>
  <c r="BO280" i="8"/>
  <c r="BN280" i="8"/>
  <c r="BL280" i="8"/>
  <c r="BK280" i="8"/>
  <c r="BJ280" i="8"/>
  <c r="BI280" i="8"/>
  <c r="BG280" i="8"/>
  <c r="BF280" i="8"/>
  <c r="BE280" i="8"/>
  <c r="BD280" i="8"/>
  <c r="BB280" i="8"/>
  <c r="BA280" i="8"/>
  <c r="AZ280" i="8"/>
  <c r="AY280" i="8"/>
  <c r="AV280" i="8"/>
  <c r="AU280" i="8"/>
  <c r="AT280" i="8"/>
  <c r="AS280" i="8"/>
  <c r="AR280" i="8"/>
  <c r="AQ280" i="8"/>
  <c r="AM280" i="8"/>
  <c r="AL280" i="8"/>
  <c r="AK280" i="8"/>
  <c r="AJ280" i="8"/>
  <c r="AI280" i="8"/>
  <c r="AH280" i="8"/>
  <c r="AC280" i="8"/>
  <c r="AB280" i="8"/>
  <c r="AA280" i="8"/>
  <c r="Z280" i="8"/>
  <c r="Y280" i="8"/>
  <c r="X280" i="8"/>
  <c r="U280" i="8"/>
  <c r="T280" i="8"/>
  <c r="S280" i="8"/>
  <c r="R280" i="8"/>
  <c r="Q280" i="8"/>
  <c r="P280" i="8"/>
  <c r="H280" i="8"/>
  <c r="CQ279" i="8"/>
  <c r="CP279" i="8"/>
  <c r="CO279" i="8"/>
  <c r="CN279" i="8"/>
  <c r="CM279" i="8"/>
  <c r="CL279" i="8"/>
  <c r="CI279" i="8"/>
  <c r="CH279" i="8"/>
  <c r="CG279" i="8"/>
  <c r="CF279" i="8"/>
  <c r="CE279" i="8"/>
  <c r="CD279" i="8"/>
  <c r="CA279" i="8"/>
  <c r="BZ279" i="8"/>
  <c r="BY279" i="8"/>
  <c r="BX279" i="8"/>
  <c r="BV279" i="8"/>
  <c r="BU279" i="8"/>
  <c r="BT279" i="8"/>
  <c r="BS279" i="8"/>
  <c r="BQ279" i="8"/>
  <c r="BP279" i="8"/>
  <c r="BO279" i="8"/>
  <c r="BN279" i="8"/>
  <c r="BL279" i="8"/>
  <c r="BK279" i="8"/>
  <c r="BJ279" i="8"/>
  <c r="BI279" i="8"/>
  <c r="BG279" i="8"/>
  <c r="BF279" i="8"/>
  <c r="BE279" i="8"/>
  <c r="BD279" i="8"/>
  <c r="BB279" i="8"/>
  <c r="BA279" i="8"/>
  <c r="AZ279" i="8"/>
  <c r="AY279" i="8"/>
  <c r="AV279" i="8"/>
  <c r="AU279" i="8"/>
  <c r="AT279" i="8"/>
  <c r="AS279" i="8"/>
  <c r="AR279" i="8"/>
  <c r="AQ279" i="8"/>
  <c r="AM279" i="8"/>
  <c r="AL279" i="8"/>
  <c r="AK279" i="8"/>
  <c r="AJ279" i="8"/>
  <c r="AI279" i="8"/>
  <c r="AH279" i="8"/>
  <c r="AC279" i="8"/>
  <c r="AB279" i="8"/>
  <c r="AA279" i="8"/>
  <c r="Z279" i="8"/>
  <c r="Y279" i="8"/>
  <c r="X279" i="8"/>
  <c r="U279" i="8"/>
  <c r="T279" i="8"/>
  <c r="S279" i="8"/>
  <c r="R279" i="8"/>
  <c r="Q279" i="8"/>
  <c r="P279" i="8"/>
  <c r="H279" i="8"/>
  <c r="CQ278" i="8"/>
  <c r="CP278" i="8"/>
  <c r="CO278" i="8"/>
  <c r="CN278" i="8"/>
  <c r="CM278" i="8"/>
  <c r="CL278" i="8"/>
  <c r="CI278" i="8"/>
  <c r="CH278" i="8"/>
  <c r="CG278" i="8"/>
  <c r="CF278" i="8"/>
  <c r="CE278" i="8"/>
  <c r="CD278" i="8"/>
  <c r="CA278" i="8"/>
  <c r="BZ278" i="8"/>
  <c r="BY278" i="8"/>
  <c r="BX278" i="8"/>
  <c r="BV278" i="8"/>
  <c r="BU278" i="8"/>
  <c r="BT278" i="8"/>
  <c r="BS278" i="8"/>
  <c r="BQ278" i="8"/>
  <c r="BP278" i="8"/>
  <c r="BO278" i="8"/>
  <c r="BN278" i="8"/>
  <c r="BL278" i="8"/>
  <c r="BK278" i="8"/>
  <c r="BJ278" i="8"/>
  <c r="BI278" i="8"/>
  <c r="BG278" i="8"/>
  <c r="BF278" i="8"/>
  <c r="BE278" i="8"/>
  <c r="BD278" i="8"/>
  <c r="BB278" i="8"/>
  <c r="BA278" i="8"/>
  <c r="AZ278" i="8"/>
  <c r="AY278" i="8"/>
  <c r="AV278" i="8"/>
  <c r="AU278" i="8"/>
  <c r="AT278" i="8"/>
  <c r="AS278" i="8"/>
  <c r="AR278" i="8"/>
  <c r="AQ278" i="8"/>
  <c r="AM278" i="8"/>
  <c r="AL278" i="8"/>
  <c r="AK278" i="8"/>
  <c r="AJ278" i="8"/>
  <c r="AI278" i="8"/>
  <c r="AH278" i="8"/>
  <c r="AC278" i="8"/>
  <c r="AB278" i="8"/>
  <c r="AA278" i="8"/>
  <c r="Z278" i="8"/>
  <c r="Y278" i="8"/>
  <c r="X278" i="8"/>
  <c r="U278" i="8"/>
  <c r="T278" i="8"/>
  <c r="S278" i="8"/>
  <c r="R278" i="8"/>
  <c r="Q278" i="8"/>
  <c r="P278" i="8"/>
  <c r="H278" i="8"/>
  <c r="CQ277" i="8"/>
  <c r="CP277" i="8"/>
  <c r="CO277" i="8"/>
  <c r="CN277" i="8"/>
  <c r="CM277" i="8"/>
  <c r="CL277" i="8"/>
  <c r="CI277" i="8"/>
  <c r="CH277" i="8"/>
  <c r="CG277" i="8"/>
  <c r="CF277" i="8"/>
  <c r="CE277" i="8"/>
  <c r="CD277" i="8"/>
  <c r="CA277" i="8"/>
  <c r="BZ277" i="8"/>
  <c r="BY277" i="8"/>
  <c r="BX277" i="8"/>
  <c r="BV277" i="8"/>
  <c r="BU277" i="8"/>
  <c r="BT277" i="8"/>
  <c r="BS277" i="8"/>
  <c r="BQ277" i="8"/>
  <c r="BP277" i="8"/>
  <c r="BO277" i="8"/>
  <c r="BN277" i="8"/>
  <c r="BL277" i="8"/>
  <c r="BK277" i="8"/>
  <c r="BJ277" i="8"/>
  <c r="BI277" i="8"/>
  <c r="BG277" i="8"/>
  <c r="BF277" i="8"/>
  <c r="BE277" i="8"/>
  <c r="BD277" i="8"/>
  <c r="BB277" i="8"/>
  <c r="BA277" i="8"/>
  <c r="AZ277" i="8"/>
  <c r="AY277" i="8"/>
  <c r="AV277" i="8"/>
  <c r="AU277" i="8"/>
  <c r="AT277" i="8"/>
  <c r="AS277" i="8"/>
  <c r="AR277" i="8"/>
  <c r="AQ277" i="8"/>
  <c r="AM277" i="8"/>
  <c r="AL277" i="8"/>
  <c r="AK277" i="8"/>
  <c r="AJ277" i="8"/>
  <c r="AI277" i="8"/>
  <c r="AH277" i="8"/>
  <c r="AC277" i="8"/>
  <c r="AB277" i="8"/>
  <c r="AA277" i="8"/>
  <c r="Z277" i="8"/>
  <c r="Y277" i="8"/>
  <c r="X277" i="8"/>
  <c r="U277" i="8"/>
  <c r="T277" i="8"/>
  <c r="S277" i="8"/>
  <c r="R277" i="8"/>
  <c r="Q277" i="8"/>
  <c r="P277" i="8"/>
  <c r="H277" i="8"/>
  <c r="CQ276" i="8"/>
  <c r="CP276" i="8"/>
  <c r="CO276" i="8"/>
  <c r="CN276" i="8"/>
  <c r="CM276" i="8"/>
  <c r="CL276" i="8"/>
  <c r="CI276" i="8"/>
  <c r="CH276" i="8"/>
  <c r="CG276" i="8"/>
  <c r="CF276" i="8"/>
  <c r="CE276" i="8"/>
  <c r="CD276" i="8"/>
  <c r="CA276" i="8"/>
  <c r="BZ276" i="8"/>
  <c r="BY276" i="8"/>
  <c r="BX276" i="8"/>
  <c r="BV276" i="8"/>
  <c r="BU276" i="8"/>
  <c r="BT276" i="8"/>
  <c r="BS276" i="8"/>
  <c r="BQ276" i="8"/>
  <c r="BP276" i="8"/>
  <c r="BO276" i="8"/>
  <c r="BN276" i="8"/>
  <c r="BL276" i="8"/>
  <c r="BK276" i="8"/>
  <c r="BJ276" i="8"/>
  <c r="BI276" i="8"/>
  <c r="BG276" i="8"/>
  <c r="BF276" i="8"/>
  <c r="BE276" i="8"/>
  <c r="BD276" i="8"/>
  <c r="BB276" i="8"/>
  <c r="BA276" i="8"/>
  <c r="AZ276" i="8"/>
  <c r="AY276" i="8"/>
  <c r="AV276" i="8"/>
  <c r="AU276" i="8"/>
  <c r="AT276" i="8"/>
  <c r="AS276" i="8"/>
  <c r="AR276" i="8"/>
  <c r="AQ276" i="8"/>
  <c r="AM276" i="8"/>
  <c r="AL276" i="8"/>
  <c r="AK276" i="8"/>
  <c r="AJ276" i="8"/>
  <c r="AI276" i="8"/>
  <c r="AH276" i="8"/>
  <c r="AC276" i="8"/>
  <c r="AB276" i="8"/>
  <c r="AA276" i="8"/>
  <c r="Z276" i="8"/>
  <c r="Y276" i="8"/>
  <c r="X276" i="8"/>
  <c r="U276" i="8"/>
  <c r="T276" i="8"/>
  <c r="S276" i="8"/>
  <c r="R276" i="8"/>
  <c r="Q276" i="8"/>
  <c r="P276" i="8"/>
  <c r="H276" i="8"/>
  <c r="CQ275" i="8"/>
  <c r="CP275" i="8"/>
  <c r="CO275" i="8"/>
  <c r="CN275" i="8"/>
  <c r="CM275" i="8"/>
  <c r="CL275" i="8"/>
  <c r="CI275" i="8"/>
  <c r="CH275" i="8"/>
  <c r="CG275" i="8"/>
  <c r="CF275" i="8"/>
  <c r="CE275" i="8"/>
  <c r="CD275" i="8"/>
  <c r="CA275" i="8"/>
  <c r="BZ275" i="8"/>
  <c r="BY275" i="8"/>
  <c r="BX275" i="8"/>
  <c r="BV275" i="8"/>
  <c r="BU275" i="8"/>
  <c r="BT275" i="8"/>
  <c r="BS275" i="8"/>
  <c r="BQ275" i="8"/>
  <c r="BP275" i="8"/>
  <c r="BO275" i="8"/>
  <c r="BN275" i="8"/>
  <c r="BL275" i="8"/>
  <c r="BK275" i="8"/>
  <c r="BJ275" i="8"/>
  <c r="BI275" i="8"/>
  <c r="BG275" i="8"/>
  <c r="BF275" i="8"/>
  <c r="BE275" i="8"/>
  <c r="BD275" i="8"/>
  <c r="BB275" i="8"/>
  <c r="BA275" i="8"/>
  <c r="AZ275" i="8"/>
  <c r="AY275" i="8"/>
  <c r="AV275" i="8"/>
  <c r="AU275" i="8"/>
  <c r="AT275" i="8"/>
  <c r="AS275" i="8"/>
  <c r="AR275" i="8"/>
  <c r="AQ275" i="8"/>
  <c r="AM275" i="8"/>
  <c r="AL275" i="8"/>
  <c r="AK275" i="8"/>
  <c r="AJ275" i="8"/>
  <c r="AI275" i="8"/>
  <c r="AH275" i="8"/>
  <c r="AC275" i="8"/>
  <c r="AB275" i="8"/>
  <c r="AA275" i="8"/>
  <c r="Z275" i="8"/>
  <c r="Y275" i="8"/>
  <c r="X275" i="8"/>
  <c r="U275" i="8"/>
  <c r="T275" i="8"/>
  <c r="S275" i="8"/>
  <c r="R275" i="8"/>
  <c r="Q275" i="8"/>
  <c r="P275" i="8"/>
  <c r="H275" i="8"/>
  <c r="CQ274" i="8"/>
  <c r="CP274" i="8"/>
  <c r="CO274" i="8"/>
  <c r="CN274" i="8"/>
  <c r="CM274" i="8"/>
  <c r="CL274" i="8"/>
  <c r="CI274" i="8"/>
  <c r="CH274" i="8"/>
  <c r="CG274" i="8"/>
  <c r="CF274" i="8"/>
  <c r="CE274" i="8"/>
  <c r="CD274" i="8"/>
  <c r="CA274" i="8"/>
  <c r="BZ274" i="8"/>
  <c r="BY274" i="8"/>
  <c r="BX274" i="8"/>
  <c r="BV274" i="8"/>
  <c r="BU274" i="8"/>
  <c r="BT274" i="8"/>
  <c r="BS274" i="8"/>
  <c r="BQ274" i="8"/>
  <c r="BP274" i="8"/>
  <c r="BO274" i="8"/>
  <c r="BN274" i="8"/>
  <c r="BL274" i="8"/>
  <c r="BK274" i="8"/>
  <c r="BJ274" i="8"/>
  <c r="BI274" i="8"/>
  <c r="BG274" i="8"/>
  <c r="BF274" i="8"/>
  <c r="BE274" i="8"/>
  <c r="BD274" i="8"/>
  <c r="BB274" i="8"/>
  <c r="BA274" i="8"/>
  <c r="AZ274" i="8"/>
  <c r="AY274" i="8"/>
  <c r="AV274" i="8"/>
  <c r="AU274" i="8"/>
  <c r="AT274" i="8"/>
  <c r="AS274" i="8"/>
  <c r="AR274" i="8"/>
  <c r="AQ274" i="8"/>
  <c r="AM274" i="8"/>
  <c r="AL274" i="8"/>
  <c r="AK274" i="8"/>
  <c r="AJ274" i="8"/>
  <c r="AI274" i="8"/>
  <c r="AH274" i="8"/>
  <c r="AC274" i="8"/>
  <c r="AB274" i="8"/>
  <c r="AA274" i="8"/>
  <c r="Z274" i="8"/>
  <c r="Y274" i="8"/>
  <c r="X274" i="8"/>
  <c r="U274" i="8"/>
  <c r="T274" i="8"/>
  <c r="S274" i="8"/>
  <c r="R274" i="8"/>
  <c r="Q274" i="8"/>
  <c r="P274" i="8"/>
  <c r="H274" i="8"/>
  <c r="CQ273" i="8"/>
  <c r="CP273" i="8"/>
  <c r="CO273" i="8"/>
  <c r="CN273" i="8"/>
  <c r="CM273" i="8"/>
  <c r="CL273" i="8"/>
  <c r="CI273" i="8"/>
  <c r="CH273" i="8"/>
  <c r="CG273" i="8"/>
  <c r="CF273" i="8"/>
  <c r="CE273" i="8"/>
  <c r="CD273" i="8"/>
  <c r="CA273" i="8"/>
  <c r="BZ273" i="8"/>
  <c r="BY273" i="8"/>
  <c r="BX273" i="8"/>
  <c r="BV273" i="8"/>
  <c r="BU273" i="8"/>
  <c r="BT273" i="8"/>
  <c r="BS273" i="8"/>
  <c r="BQ273" i="8"/>
  <c r="BP273" i="8"/>
  <c r="BO273" i="8"/>
  <c r="BN273" i="8"/>
  <c r="BL273" i="8"/>
  <c r="BK273" i="8"/>
  <c r="BJ273" i="8"/>
  <c r="BI273" i="8"/>
  <c r="BG273" i="8"/>
  <c r="BF273" i="8"/>
  <c r="BE273" i="8"/>
  <c r="BD273" i="8"/>
  <c r="BB273" i="8"/>
  <c r="BA273" i="8"/>
  <c r="AZ273" i="8"/>
  <c r="AY273" i="8"/>
  <c r="AV273" i="8"/>
  <c r="AU273" i="8"/>
  <c r="AT273" i="8"/>
  <c r="AS273" i="8"/>
  <c r="AR273" i="8"/>
  <c r="AQ273" i="8"/>
  <c r="AM273" i="8"/>
  <c r="AL273" i="8"/>
  <c r="AK273" i="8"/>
  <c r="AJ273" i="8"/>
  <c r="AI273" i="8"/>
  <c r="AH273" i="8"/>
  <c r="AC273" i="8"/>
  <c r="AB273" i="8"/>
  <c r="AA273" i="8"/>
  <c r="Z273" i="8"/>
  <c r="Y273" i="8"/>
  <c r="X273" i="8"/>
  <c r="U273" i="8"/>
  <c r="T273" i="8"/>
  <c r="S273" i="8"/>
  <c r="R273" i="8"/>
  <c r="Q273" i="8"/>
  <c r="P273" i="8"/>
  <c r="H273" i="8"/>
  <c r="CQ272" i="8"/>
  <c r="CP272" i="8"/>
  <c r="CO272" i="8"/>
  <c r="CN272" i="8"/>
  <c r="CM272" i="8"/>
  <c r="CL272" i="8"/>
  <c r="CI272" i="8"/>
  <c r="CH272" i="8"/>
  <c r="CG272" i="8"/>
  <c r="CF272" i="8"/>
  <c r="CE272" i="8"/>
  <c r="CD272" i="8"/>
  <c r="CA272" i="8"/>
  <c r="BZ272" i="8"/>
  <c r="BY272" i="8"/>
  <c r="BX272" i="8"/>
  <c r="BV272" i="8"/>
  <c r="BU272" i="8"/>
  <c r="BT272" i="8"/>
  <c r="BS272" i="8"/>
  <c r="BQ272" i="8"/>
  <c r="BP272" i="8"/>
  <c r="BO272" i="8"/>
  <c r="BN272" i="8"/>
  <c r="BL272" i="8"/>
  <c r="BK272" i="8"/>
  <c r="BJ272" i="8"/>
  <c r="BI272" i="8"/>
  <c r="BG272" i="8"/>
  <c r="BF272" i="8"/>
  <c r="BE272" i="8"/>
  <c r="BD272" i="8"/>
  <c r="BB272" i="8"/>
  <c r="BA272" i="8"/>
  <c r="AZ272" i="8"/>
  <c r="AY272" i="8"/>
  <c r="AV272" i="8"/>
  <c r="AU272" i="8"/>
  <c r="AT272" i="8"/>
  <c r="AS272" i="8"/>
  <c r="AR272" i="8"/>
  <c r="AQ272" i="8"/>
  <c r="AM272" i="8"/>
  <c r="AL272" i="8"/>
  <c r="AK272" i="8"/>
  <c r="AJ272" i="8"/>
  <c r="AI272" i="8"/>
  <c r="AH272" i="8"/>
  <c r="AC272" i="8"/>
  <c r="AB272" i="8"/>
  <c r="AA272" i="8"/>
  <c r="Z272" i="8"/>
  <c r="Y272" i="8"/>
  <c r="X272" i="8"/>
  <c r="U272" i="8"/>
  <c r="T272" i="8"/>
  <c r="S272" i="8"/>
  <c r="R272" i="8"/>
  <c r="Q272" i="8"/>
  <c r="P272" i="8"/>
  <c r="H272" i="8"/>
  <c r="CQ271" i="8"/>
  <c r="CP271" i="8"/>
  <c r="CO271" i="8"/>
  <c r="CN271" i="8"/>
  <c r="CM271" i="8"/>
  <c r="CL271" i="8"/>
  <c r="CI271" i="8"/>
  <c r="CH271" i="8"/>
  <c r="CG271" i="8"/>
  <c r="CF271" i="8"/>
  <c r="CE271" i="8"/>
  <c r="CD271" i="8"/>
  <c r="CA271" i="8"/>
  <c r="BZ271" i="8"/>
  <c r="BY271" i="8"/>
  <c r="BX271" i="8"/>
  <c r="BV271" i="8"/>
  <c r="BU271" i="8"/>
  <c r="BT271" i="8"/>
  <c r="BS271" i="8"/>
  <c r="BQ271" i="8"/>
  <c r="BP271" i="8"/>
  <c r="BO271" i="8"/>
  <c r="BN271" i="8"/>
  <c r="BL271" i="8"/>
  <c r="BK271" i="8"/>
  <c r="BJ271" i="8"/>
  <c r="BI271" i="8"/>
  <c r="BG271" i="8"/>
  <c r="BF271" i="8"/>
  <c r="BE271" i="8"/>
  <c r="BD271" i="8"/>
  <c r="BB271" i="8"/>
  <c r="BA271" i="8"/>
  <c r="AZ271" i="8"/>
  <c r="AY271" i="8"/>
  <c r="AV271" i="8"/>
  <c r="AU271" i="8"/>
  <c r="AT271" i="8"/>
  <c r="AS271" i="8"/>
  <c r="AR271" i="8"/>
  <c r="AQ271" i="8"/>
  <c r="AM271" i="8"/>
  <c r="AL271" i="8"/>
  <c r="AK271" i="8"/>
  <c r="AJ271" i="8"/>
  <c r="AI271" i="8"/>
  <c r="AH271" i="8"/>
  <c r="AC271" i="8"/>
  <c r="AB271" i="8"/>
  <c r="AA271" i="8"/>
  <c r="Z271" i="8"/>
  <c r="Y271" i="8"/>
  <c r="X271" i="8"/>
  <c r="U271" i="8"/>
  <c r="T271" i="8"/>
  <c r="S271" i="8"/>
  <c r="R271" i="8"/>
  <c r="Q271" i="8"/>
  <c r="P271" i="8"/>
  <c r="H271" i="8"/>
  <c r="CQ270" i="8"/>
  <c r="CP270" i="8"/>
  <c r="CO270" i="8"/>
  <c r="CN270" i="8"/>
  <c r="CM270" i="8"/>
  <c r="CL270" i="8"/>
  <c r="CI270" i="8"/>
  <c r="CH270" i="8"/>
  <c r="CG270" i="8"/>
  <c r="CF270" i="8"/>
  <c r="CE270" i="8"/>
  <c r="CD270" i="8"/>
  <c r="CA270" i="8"/>
  <c r="BZ270" i="8"/>
  <c r="BY270" i="8"/>
  <c r="BX270" i="8"/>
  <c r="BV270" i="8"/>
  <c r="BU270" i="8"/>
  <c r="BT270" i="8"/>
  <c r="BS270" i="8"/>
  <c r="BQ270" i="8"/>
  <c r="BP270" i="8"/>
  <c r="BO270" i="8"/>
  <c r="BN270" i="8"/>
  <c r="BL270" i="8"/>
  <c r="BK270" i="8"/>
  <c r="BJ270" i="8"/>
  <c r="BI270" i="8"/>
  <c r="BG270" i="8"/>
  <c r="BF270" i="8"/>
  <c r="BE270" i="8"/>
  <c r="BD270" i="8"/>
  <c r="BB270" i="8"/>
  <c r="BA270" i="8"/>
  <c r="AZ270" i="8"/>
  <c r="AY270" i="8"/>
  <c r="AV270" i="8"/>
  <c r="AU270" i="8"/>
  <c r="AT270" i="8"/>
  <c r="AS270" i="8"/>
  <c r="AR270" i="8"/>
  <c r="AQ270" i="8"/>
  <c r="AM270" i="8"/>
  <c r="AL270" i="8"/>
  <c r="AK270" i="8"/>
  <c r="AJ270" i="8"/>
  <c r="AI270" i="8"/>
  <c r="AH270" i="8"/>
  <c r="AC270" i="8"/>
  <c r="AB270" i="8"/>
  <c r="AA270" i="8"/>
  <c r="Z270" i="8"/>
  <c r="Y270" i="8"/>
  <c r="X270" i="8"/>
  <c r="U270" i="8"/>
  <c r="T270" i="8"/>
  <c r="S270" i="8"/>
  <c r="R270" i="8"/>
  <c r="Q270" i="8"/>
  <c r="P270" i="8"/>
  <c r="H270" i="8"/>
  <c r="CQ269" i="8"/>
  <c r="CP269" i="8"/>
  <c r="CO269" i="8"/>
  <c r="CN269" i="8"/>
  <c r="CM269" i="8"/>
  <c r="CL269" i="8"/>
  <c r="CI269" i="8"/>
  <c r="CH269" i="8"/>
  <c r="CG269" i="8"/>
  <c r="CF269" i="8"/>
  <c r="CE269" i="8"/>
  <c r="CD269" i="8"/>
  <c r="CA269" i="8"/>
  <c r="BZ269" i="8"/>
  <c r="BY269" i="8"/>
  <c r="BX269" i="8"/>
  <c r="BV269" i="8"/>
  <c r="BU269" i="8"/>
  <c r="BT269" i="8"/>
  <c r="BS269" i="8"/>
  <c r="BQ269" i="8"/>
  <c r="BP269" i="8"/>
  <c r="BO269" i="8"/>
  <c r="BN269" i="8"/>
  <c r="BL269" i="8"/>
  <c r="BK269" i="8"/>
  <c r="BJ269" i="8"/>
  <c r="BI269" i="8"/>
  <c r="BG269" i="8"/>
  <c r="BF269" i="8"/>
  <c r="BE269" i="8"/>
  <c r="BD269" i="8"/>
  <c r="BB269" i="8"/>
  <c r="BA269" i="8"/>
  <c r="AZ269" i="8"/>
  <c r="AY269" i="8"/>
  <c r="AV269" i="8"/>
  <c r="AU269" i="8"/>
  <c r="AT269" i="8"/>
  <c r="AS269" i="8"/>
  <c r="AR269" i="8"/>
  <c r="AQ269" i="8"/>
  <c r="AM269" i="8"/>
  <c r="AL269" i="8"/>
  <c r="AK269" i="8"/>
  <c r="AJ269" i="8"/>
  <c r="AI269" i="8"/>
  <c r="AH269" i="8"/>
  <c r="AC269" i="8"/>
  <c r="AB269" i="8"/>
  <c r="AA269" i="8"/>
  <c r="Z269" i="8"/>
  <c r="Y269" i="8"/>
  <c r="X269" i="8"/>
  <c r="U269" i="8"/>
  <c r="T269" i="8"/>
  <c r="S269" i="8"/>
  <c r="R269" i="8"/>
  <c r="Q269" i="8"/>
  <c r="P269" i="8"/>
  <c r="H269" i="8"/>
  <c r="CQ268" i="8"/>
  <c r="CP268" i="8"/>
  <c r="CO268" i="8"/>
  <c r="CN268" i="8"/>
  <c r="CM268" i="8"/>
  <c r="CL268" i="8"/>
  <c r="CI268" i="8"/>
  <c r="CH268" i="8"/>
  <c r="CG268" i="8"/>
  <c r="CF268" i="8"/>
  <c r="CE268" i="8"/>
  <c r="CD268" i="8"/>
  <c r="CA268" i="8"/>
  <c r="BZ268" i="8"/>
  <c r="BY268" i="8"/>
  <c r="BX268" i="8"/>
  <c r="BV268" i="8"/>
  <c r="BU268" i="8"/>
  <c r="BT268" i="8"/>
  <c r="BS268" i="8"/>
  <c r="BQ268" i="8"/>
  <c r="BP268" i="8"/>
  <c r="BO268" i="8"/>
  <c r="BN268" i="8"/>
  <c r="BL268" i="8"/>
  <c r="BK268" i="8"/>
  <c r="BJ268" i="8"/>
  <c r="BI268" i="8"/>
  <c r="BG268" i="8"/>
  <c r="BF268" i="8"/>
  <c r="BE268" i="8"/>
  <c r="BD268" i="8"/>
  <c r="BB268" i="8"/>
  <c r="BA268" i="8"/>
  <c r="AZ268" i="8"/>
  <c r="AY268" i="8"/>
  <c r="AV268" i="8"/>
  <c r="AU268" i="8"/>
  <c r="AT268" i="8"/>
  <c r="AS268" i="8"/>
  <c r="AR268" i="8"/>
  <c r="AQ268" i="8"/>
  <c r="AM268" i="8"/>
  <c r="AL268" i="8"/>
  <c r="AK268" i="8"/>
  <c r="AJ268" i="8"/>
  <c r="AI268" i="8"/>
  <c r="AH268" i="8"/>
  <c r="AC268" i="8"/>
  <c r="AB268" i="8"/>
  <c r="AA268" i="8"/>
  <c r="Z268" i="8"/>
  <c r="Y268" i="8"/>
  <c r="X268" i="8"/>
  <c r="U268" i="8"/>
  <c r="T268" i="8"/>
  <c r="S268" i="8"/>
  <c r="R268" i="8"/>
  <c r="Q268" i="8"/>
  <c r="P268" i="8"/>
  <c r="H268" i="8"/>
  <c r="CQ267" i="8"/>
  <c r="CP267" i="8"/>
  <c r="CO267" i="8"/>
  <c r="CN267" i="8"/>
  <c r="CM267" i="8"/>
  <c r="CL267" i="8"/>
  <c r="CI267" i="8"/>
  <c r="CH267" i="8"/>
  <c r="CG267" i="8"/>
  <c r="CF267" i="8"/>
  <c r="CE267" i="8"/>
  <c r="CD267" i="8"/>
  <c r="CA267" i="8"/>
  <c r="BZ267" i="8"/>
  <c r="BY267" i="8"/>
  <c r="BX267" i="8"/>
  <c r="BV267" i="8"/>
  <c r="BU267" i="8"/>
  <c r="BT267" i="8"/>
  <c r="BS267" i="8"/>
  <c r="BQ267" i="8"/>
  <c r="BP267" i="8"/>
  <c r="BO267" i="8"/>
  <c r="BN267" i="8"/>
  <c r="BL267" i="8"/>
  <c r="BK267" i="8"/>
  <c r="BJ267" i="8"/>
  <c r="BI267" i="8"/>
  <c r="BG267" i="8"/>
  <c r="BF267" i="8"/>
  <c r="BE267" i="8"/>
  <c r="BD267" i="8"/>
  <c r="BB267" i="8"/>
  <c r="BA267" i="8"/>
  <c r="AZ267" i="8"/>
  <c r="AY267" i="8"/>
  <c r="AV267" i="8"/>
  <c r="AU267" i="8"/>
  <c r="AT267" i="8"/>
  <c r="AS267" i="8"/>
  <c r="AR267" i="8"/>
  <c r="AQ267" i="8"/>
  <c r="AM267" i="8"/>
  <c r="AL267" i="8"/>
  <c r="AK267" i="8"/>
  <c r="AJ267" i="8"/>
  <c r="AI267" i="8"/>
  <c r="AH267" i="8"/>
  <c r="AC267" i="8"/>
  <c r="AB267" i="8"/>
  <c r="AA267" i="8"/>
  <c r="Z267" i="8"/>
  <c r="Y267" i="8"/>
  <c r="X267" i="8"/>
  <c r="U267" i="8"/>
  <c r="T267" i="8"/>
  <c r="S267" i="8"/>
  <c r="R267" i="8"/>
  <c r="Q267" i="8"/>
  <c r="P267" i="8"/>
  <c r="H267" i="8"/>
  <c r="CQ266" i="8"/>
  <c r="CP266" i="8"/>
  <c r="CO266" i="8"/>
  <c r="CN266" i="8"/>
  <c r="CM266" i="8"/>
  <c r="CL266" i="8"/>
  <c r="CI266" i="8"/>
  <c r="CH266" i="8"/>
  <c r="CG266" i="8"/>
  <c r="CF266" i="8"/>
  <c r="CE266" i="8"/>
  <c r="CD266" i="8"/>
  <c r="CA266" i="8"/>
  <c r="BZ266" i="8"/>
  <c r="BY266" i="8"/>
  <c r="BX266" i="8"/>
  <c r="BV266" i="8"/>
  <c r="BU266" i="8"/>
  <c r="BT266" i="8"/>
  <c r="BS266" i="8"/>
  <c r="BQ266" i="8"/>
  <c r="BP266" i="8"/>
  <c r="BO266" i="8"/>
  <c r="BN266" i="8"/>
  <c r="BL266" i="8"/>
  <c r="BK266" i="8"/>
  <c r="BJ266" i="8"/>
  <c r="BI266" i="8"/>
  <c r="BG266" i="8"/>
  <c r="BF266" i="8"/>
  <c r="BE266" i="8"/>
  <c r="BD266" i="8"/>
  <c r="BB266" i="8"/>
  <c r="BA266" i="8"/>
  <c r="AZ266" i="8"/>
  <c r="AY266" i="8"/>
  <c r="AV266" i="8"/>
  <c r="AU266" i="8"/>
  <c r="AT266" i="8"/>
  <c r="AS266" i="8"/>
  <c r="AR266" i="8"/>
  <c r="AQ266" i="8"/>
  <c r="AM266" i="8"/>
  <c r="AL266" i="8"/>
  <c r="AK266" i="8"/>
  <c r="AJ266" i="8"/>
  <c r="AI266" i="8"/>
  <c r="AH266" i="8"/>
  <c r="AC266" i="8"/>
  <c r="AB266" i="8"/>
  <c r="AA266" i="8"/>
  <c r="Z266" i="8"/>
  <c r="Y266" i="8"/>
  <c r="X266" i="8"/>
  <c r="U266" i="8"/>
  <c r="T266" i="8"/>
  <c r="S266" i="8"/>
  <c r="R266" i="8"/>
  <c r="Q266" i="8"/>
  <c r="P266" i="8"/>
  <c r="H266" i="8"/>
  <c r="CQ265" i="8"/>
  <c r="CP265" i="8"/>
  <c r="CO265" i="8"/>
  <c r="CN265" i="8"/>
  <c r="CM265" i="8"/>
  <c r="CL265" i="8"/>
  <c r="CI265" i="8"/>
  <c r="CH265" i="8"/>
  <c r="CG265" i="8"/>
  <c r="CF265" i="8"/>
  <c r="CE265" i="8"/>
  <c r="CD265" i="8"/>
  <c r="CA265" i="8"/>
  <c r="BZ265" i="8"/>
  <c r="BY265" i="8"/>
  <c r="BX265" i="8"/>
  <c r="BV265" i="8"/>
  <c r="BU265" i="8"/>
  <c r="BT265" i="8"/>
  <c r="BS265" i="8"/>
  <c r="BQ265" i="8"/>
  <c r="BP265" i="8"/>
  <c r="BO265" i="8"/>
  <c r="BN265" i="8"/>
  <c r="BL265" i="8"/>
  <c r="BK265" i="8"/>
  <c r="BJ265" i="8"/>
  <c r="BI265" i="8"/>
  <c r="BG265" i="8"/>
  <c r="BF265" i="8"/>
  <c r="BE265" i="8"/>
  <c r="BD265" i="8"/>
  <c r="BB265" i="8"/>
  <c r="BA265" i="8"/>
  <c r="AZ265" i="8"/>
  <c r="AY265" i="8"/>
  <c r="AV265" i="8"/>
  <c r="AU265" i="8"/>
  <c r="AT265" i="8"/>
  <c r="AS265" i="8"/>
  <c r="AR265" i="8"/>
  <c r="AQ265" i="8"/>
  <c r="AM265" i="8"/>
  <c r="AL265" i="8"/>
  <c r="AK265" i="8"/>
  <c r="AJ265" i="8"/>
  <c r="AI265" i="8"/>
  <c r="AH265" i="8"/>
  <c r="AC265" i="8"/>
  <c r="AB265" i="8"/>
  <c r="AA265" i="8"/>
  <c r="Z265" i="8"/>
  <c r="Y265" i="8"/>
  <c r="X265" i="8"/>
  <c r="U265" i="8"/>
  <c r="T265" i="8"/>
  <c r="S265" i="8"/>
  <c r="R265" i="8"/>
  <c r="Q265" i="8"/>
  <c r="P265" i="8"/>
  <c r="H265" i="8"/>
  <c r="CQ264" i="8"/>
  <c r="CP264" i="8"/>
  <c r="CO264" i="8"/>
  <c r="CN264" i="8"/>
  <c r="CM264" i="8"/>
  <c r="CL264" i="8"/>
  <c r="CI264" i="8"/>
  <c r="CH264" i="8"/>
  <c r="CG264" i="8"/>
  <c r="CF264" i="8"/>
  <c r="CE264" i="8"/>
  <c r="CD264" i="8"/>
  <c r="CA264" i="8"/>
  <c r="BZ264" i="8"/>
  <c r="BY264" i="8"/>
  <c r="BX264" i="8"/>
  <c r="BV264" i="8"/>
  <c r="BU264" i="8"/>
  <c r="BT264" i="8"/>
  <c r="BS264" i="8"/>
  <c r="BQ264" i="8"/>
  <c r="BP264" i="8"/>
  <c r="BO264" i="8"/>
  <c r="BN264" i="8"/>
  <c r="BL264" i="8"/>
  <c r="BK264" i="8"/>
  <c r="BJ264" i="8"/>
  <c r="BI264" i="8"/>
  <c r="BG264" i="8"/>
  <c r="BF264" i="8"/>
  <c r="BE264" i="8"/>
  <c r="BD264" i="8"/>
  <c r="BB264" i="8"/>
  <c r="BA264" i="8"/>
  <c r="AZ264" i="8"/>
  <c r="AY264" i="8"/>
  <c r="AV264" i="8"/>
  <c r="AU264" i="8"/>
  <c r="AT264" i="8"/>
  <c r="AS264" i="8"/>
  <c r="AR264" i="8"/>
  <c r="AQ264" i="8"/>
  <c r="AM264" i="8"/>
  <c r="AL264" i="8"/>
  <c r="AK264" i="8"/>
  <c r="AJ264" i="8"/>
  <c r="AI264" i="8"/>
  <c r="AH264" i="8"/>
  <c r="AC264" i="8"/>
  <c r="AB264" i="8"/>
  <c r="AA264" i="8"/>
  <c r="Z264" i="8"/>
  <c r="Y264" i="8"/>
  <c r="X264" i="8"/>
  <c r="U264" i="8"/>
  <c r="T264" i="8"/>
  <c r="S264" i="8"/>
  <c r="R264" i="8"/>
  <c r="Q264" i="8"/>
  <c r="P264" i="8"/>
  <c r="H264" i="8"/>
  <c r="CQ263" i="8"/>
  <c r="CP263" i="8"/>
  <c r="CO263" i="8"/>
  <c r="CN263" i="8"/>
  <c r="CM263" i="8"/>
  <c r="CL263" i="8"/>
  <c r="CI263" i="8"/>
  <c r="CH263" i="8"/>
  <c r="CG263" i="8"/>
  <c r="CF263" i="8"/>
  <c r="CE263" i="8"/>
  <c r="CD263" i="8"/>
  <c r="CA263" i="8"/>
  <c r="BZ263" i="8"/>
  <c r="BY263" i="8"/>
  <c r="BX263" i="8"/>
  <c r="BV263" i="8"/>
  <c r="BU263" i="8"/>
  <c r="BT263" i="8"/>
  <c r="BS263" i="8"/>
  <c r="BQ263" i="8"/>
  <c r="BP263" i="8"/>
  <c r="BO263" i="8"/>
  <c r="BN263" i="8"/>
  <c r="BL263" i="8"/>
  <c r="BK263" i="8"/>
  <c r="BJ263" i="8"/>
  <c r="BI263" i="8"/>
  <c r="BG263" i="8"/>
  <c r="BF263" i="8"/>
  <c r="BE263" i="8"/>
  <c r="BD263" i="8"/>
  <c r="BB263" i="8"/>
  <c r="BA263" i="8"/>
  <c r="AZ263" i="8"/>
  <c r="AY263" i="8"/>
  <c r="AV263" i="8"/>
  <c r="AU263" i="8"/>
  <c r="AT263" i="8"/>
  <c r="AS263" i="8"/>
  <c r="AR263" i="8"/>
  <c r="AQ263" i="8"/>
  <c r="AM263" i="8"/>
  <c r="AL263" i="8"/>
  <c r="AK263" i="8"/>
  <c r="AJ263" i="8"/>
  <c r="AI263" i="8"/>
  <c r="AH263" i="8"/>
  <c r="AC263" i="8"/>
  <c r="AB263" i="8"/>
  <c r="AA263" i="8"/>
  <c r="Z263" i="8"/>
  <c r="Y263" i="8"/>
  <c r="X263" i="8"/>
  <c r="U263" i="8"/>
  <c r="T263" i="8"/>
  <c r="S263" i="8"/>
  <c r="R263" i="8"/>
  <c r="Q263" i="8"/>
  <c r="P263" i="8"/>
  <c r="H263" i="8"/>
  <c r="CQ262" i="8"/>
  <c r="CP262" i="8"/>
  <c r="CO262" i="8"/>
  <c r="CN262" i="8"/>
  <c r="CM262" i="8"/>
  <c r="CL262" i="8"/>
  <c r="CI262" i="8"/>
  <c r="CH262" i="8"/>
  <c r="CG262" i="8"/>
  <c r="CF262" i="8"/>
  <c r="CE262" i="8"/>
  <c r="CD262" i="8"/>
  <c r="CA262" i="8"/>
  <c r="BZ262" i="8"/>
  <c r="BY262" i="8"/>
  <c r="BX262" i="8"/>
  <c r="BV262" i="8"/>
  <c r="BU262" i="8"/>
  <c r="BT262" i="8"/>
  <c r="BS262" i="8"/>
  <c r="BQ262" i="8"/>
  <c r="BP262" i="8"/>
  <c r="BO262" i="8"/>
  <c r="BN262" i="8"/>
  <c r="BL262" i="8"/>
  <c r="BK262" i="8"/>
  <c r="BJ262" i="8"/>
  <c r="BI262" i="8"/>
  <c r="BG262" i="8"/>
  <c r="BF262" i="8"/>
  <c r="BE262" i="8"/>
  <c r="BD262" i="8"/>
  <c r="BB262" i="8"/>
  <c r="BA262" i="8"/>
  <c r="AZ262" i="8"/>
  <c r="AY262" i="8"/>
  <c r="AV262" i="8"/>
  <c r="AU262" i="8"/>
  <c r="AT262" i="8"/>
  <c r="AS262" i="8"/>
  <c r="AR262" i="8"/>
  <c r="AQ262" i="8"/>
  <c r="AM262" i="8"/>
  <c r="AL262" i="8"/>
  <c r="AK262" i="8"/>
  <c r="AJ262" i="8"/>
  <c r="AI262" i="8"/>
  <c r="AH262" i="8"/>
  <c r="AC262" i="8"/>
  <c r="AB262" i="8"/>
  <c r="AA262" i="8"/>
  <c r="Z262" i="8"/>
  <c r="Y262" i="8"/>
  <c r="X262" i="8"/>
  <c r="U262" i="8"/>
  <c r="T262" i="8"/>
  <c r="S262" i="8"/>
  <c r="R262" i="8"/>
  <c r="Q262" i="8"/>
  <c r="P262" i="8"/>
  <c r="H262" i="8"/>
  <c r="CQ261" i="8"/>
  <c r="CP261" i="8"/>
  <c r="CO261" i="8"/>
  <c r="CN261" i="8"/>
  <c r="CM261" i="8"/>
  <c r="CL261" i="8"/>
  <c r="CI261" i="8"/>
  <c r="CH261" i="8"/>
  <c r="CG261" i="8"/>
  <c r="CF261" i="8"/>
  <c r="CE261" i="8"/>
  <c r="CD261" i="8"/>
  <c r="CA261" i="8"/>
  <c r="BZ261" i="8"/>
  <c r="BY261" i="8"/>
  <c r="BX261" i="8"/>
  <c r="BV261" i="8"/>
  <c r="BU261" i="8"/>
  <c r="BT261" i="8"/>
  <c r="BS261" i="8"/>
  <c r="BQ261" i="8"/>
  <c r="BP261" i="8"/>
  <c r="BO261" i="8"/>
  <c r="BN261" i="8"/>
  <c r="BL261" i="8"/>
  <c r="BK261" i="8"/>
  <c r="BJ261" i="8"/>
  <c r="BI261" i="8"/>
  <c r="BG261" i="8"/>
  <c r="BF261" i="8"/>
  <c r="BE261" i="8"/>
  <c r="BD261" i="8"/>
  <c r="BB261" i="8"/>
  <c r="BA261" i="8"/>
  <c r="AZ261" i="8"/>
  <c r="AY261" i="8"/>
  <c r="AV261" i="8"/>
  <c r="AU261" i="8"/>
  <c r="AT261" i="8"/>
  <c r="AS261" i="8"/>
  <c r="AR261" i="8"/>
  <c r="AQ261" i="8"/>
  <c r="AM261" i="8"/>
  <c r="AL261" i="8"/>
  <c r="AK261" i="8"/>
  <c r="AJ261" i="8"/>
  <c r="AI261" i="8"/>
  <c r="AH261" i="8"/>
  <c r="AC261" i="8"/>
  <c r="AB261" i="8"/>
  <c r="AA261" i="8"/>
  <c r="Z261" i="8"/>
  <c r="Y261" i="8"/>
  <c r="X261" i="8"/>
  <c r="U261" i="8"/>
  <c r="T261" i="8"/>
  <c r="S261" i="8"/>
  <c r="R261" i="8"/>
  <c r="Q261" i="8"/>
  <c r="P261" i="8"/>
  <c r="H261" i="8"/>
  <c r="CQ260" i="8"/>
  <c r="CP260" i="8"/>
  <c r="CO260" i="8"/>
  <c r="CN260" i="8"/>
  <c r="CM260" i="8"/>
  <c r="CL260" i="8"/>
  <c r="CI260" i="8"/>
  <c r="CH260" i="8"/>
  <c r="CG260" i="8"/>
  <c r="CF260" i="8"/>
  <c r="CE260" i="8"/>
  <c r="CD260" i="8"/>
  <c r="CA260" i="8"/>
  <c r="BZ260" i="8"/>
  <c r="BY260" i="8"/>
  <c r="BX260" i="8"/>
  <c r="BV260" i="8"/>
  <c r="BU260" i="8"/>
  <c r="BT260" i="8"/>
  <c r="BS260" i="8"/>
  <c r="BQ260" i="8"/>
  <c r="BP260" i="8"/>
  <c r="BO260" i="8"/>
  <c r="BN260" i="8"/>
  <c r="BL260" i="8"/>
  <c r="BK260" i="8"/>
  <c r="BJ260" i="8"/>
  <c r="BI260" i="8"/>
  <c r="BG260" i="8"/>
  <c r="BF260" i="8"/>
  <c r="BE260" i="8"/>
  <c r="BD260" i="8"/>
  <c r="BB260" i="8"/>
  <c r="BA260" i="8"/>
  <c r="AZ260" i="8"/>
  <c r="AY260" i="8"/>
  <c r="AV260" i="8"/>
  <c r="AU260" i="8"/>
  <c r="AT260" i="8"/>
  <c r="AS260" i="8"/>
  <c r="AR260" i="8"/>
  <c r="AQ260" i="8"/>
  <c r="AM260" i="8"/>
  <c r="AL260" i="8"/>
  <c r="AK260" i="8"/>
  <c r="AJ260" i="8"/>
  <c r="AI260" i="8"/>
  <c r="AH260" i="8"/>
  <c r="AC260" i="8"/>
  <c r="AB260" i="8"/>
  <c r="AA260" i="8"/>
  <c r="Z260" i="8"/>
  <c r="Y260" i="8"/>
  <c r="X260" i="8"/>
  <c r="U260" i="8"/>
  <c r="T260" i="8"/>
  <c r="S260" i="8"/>
  <c r="R260" i="8"/>
  <c r="Q260" i="8"/>
  <c r="P260" i="8"/>
  <c r="H260" i="8"/>
  <c r="CQ259" i="8"/>
  <c r="CP259" i="8"/>
  <c r="CO259" i="8"/>
  <c r="CN259" i="8"/>
  <c r="CM259" i="8"/>
  <c r="CL259" i="8"/>
  <c r="CI259" i="8"/>
  <c r="CH259" i="8"/>
  <c r="CG259" i="8"/>
  <c r="CF259" i="8"/>
  <c r="CE259" i="8"/>
  <c r="CD259" i="8"/>
  <c r="CA259" i="8"/>
  <c r="BZ259" i="8"/>
  <c r="BY259" i="8"/>
  <c r="BX259" i="8"/>
  <c r="BV259" i="8"/>
  <c r="BU259" i="8"/>
  <c r="BT259" i="8"/>
  <c r="BS259" i="8"/>
  <c r="BQ259" i="8"/>
  <c r="BP259" i="8"/>
  <c r="BO259" i="8"/>
  <c r="BN259" i="8"/>
  <c r="BL259" i="8"/>
  <c r="BK259" i="8"/>
  <c r="BJ259" i="8"/>
  <c r="BI259" i="8"/>
  <c r="BG259" i="8"/>
  <c r="BF259" i="8"/>
  <c r="BE259" i="8"/>
  <c r="BD259" i="8"/>
  <c r="BB259" i="8"/>
  <c r="BA259" i="8"/>
  <c r="AZ259" i="8"/>
  <c r="AY259" i="8"/>
  <c r="AV259" i="8"/>
  <c r="AU259" i="8"/>
  <c r="AT259" i="8"/>
  <c r="AS259" i="8"/>
  <c r="AR259" i="8"/>
  <c r="AQ259" i="8"/>
  <c r="AM259" i="8"/>
  <c r="AL259" i="8"/>
  <c r="AK259" i="8"/>
  <c r="AJ259" i="8"/>
  <c r="AI259" i="8"/>
  <c r="AH259" i="8"/>
  <c r="AC259" i="8"/>
  <c r="AB259" i="8"/>
  <c r="AA259" i="8"/>
  <c r="Z259" i="8"/>
  <c r="Y259" i="8"/>
  <c r="X259" i="8"/>
  <c r="U259" i="8"/>
  <c r="T259" i="8"/>
  <c r="S259" i="8"/>
  <c r="R259" i="8"/>
  <c r="Q259" i="8"/>
  <c r="P259" i="8"/>
  <c r="H259" i="8"/>
  <c r="CQ258" i="8"/>
  <c r="CP258" i="8"/>
  <c r="CO258" i="8"/>
  <c r="CN258" i="8"/>
  <c r="CM258" i="8"/>
  <c r="CL258" i="8"/>
  <c r="CI258" i="8"/>
  <c r="CH258" i="8"/>
  <c r="CG258" i="8"/>
  <c r="CF258" i="8"/>
  <c r="CE258" i="8"/>
  <c r="CD258" i="8"/>
  <c r="CA258" i="8"/>
  <c r="BZ258" i="8"/>
  <c r="BY258" i="8"/>
  <c r="BX258" i="8"/>
  <c r="BV258" i="8"/>
  <c r="BU258" i="8"/>
  <c r="BT258" i="8"/>
  <c r="BS258" i="8"/>
  <c r="BQ258" i="8"/>
  <c r="BP258" i="8"/>
  <c r="BO258" i="8"/>
  <c r="BN258" i="8"/>
  <c r="BL258" i="8"/>
  <c r="BK258" i="8"/>
  <c r="BJ258" i="8"/>
  <c r="BI258" i="8"/>
  <c r="BG258" i="8"/>
  <c r="BF258" i="8"/>
  <c r="BE258" i="8"/>
  <c r="BD258" i="8"/>
  <c r="BB258" i="8"/>
  <c r="BA258" i="8"/>
  <c r="AZ258" i="8"/>
  <c r="AY258" i="8"/>
  <c r="AV258" i="8"/>
  <c r="AU258" i="8"/>
  <c r="AT258" i="8"/>
  <c r="AS258" i="8"/>
  <c r="AR258" i="8"/>
  <c r="AQ258" i="8"/>
  <c r="AM258" i="8"/>
  <c r="AL258" i="8"/>
  <c r="AK258" i="8"/>
  <c r="AJ258" i="8"/>
  <c r="AI258" i="8"/>
  <c r="AH258" i="8"/>
  <c r="AC258" i="8"/>
  <c r="AB258" i="8"/>
  <c r="AA258" i="8"/>
  <c r="Z258" i="8"/>
  <c r="Y258" i="8"/>
  <c r="X258" i="8"/>
  <c r="U258" i="8"/>
  <c r="T258" i="8"/>
  <c r="S258" i="8"/>
  <c r="R258" i="8"/>
  <c r="Q258" i="8"/>
  <c r="P258" i="8"/>
  <c r="H258" i="8"/>
  <c r="CQ257" i="8"/>
  <c r="CP257" i="8"/>
  <c r="CO257" i="8"/>
  <c r="CN257" i="8"/>
  <c r="CM257" i="8"/>
  <c r="CL257" i="8"/>
  <c r="CI257" i="8"/>
  <c r="CH257" i="8"/>
  <c r="CG257" i="8"/>
  <c r="CF257" i="8"/>
  <c r="CE257" i="8"/>
  <c r="CD257" i="8"/>
  <c r="CA257" i="8"/>
  <c r="BZ257" i="8"/>
  <c r="BY257" i="8"/>
  <c r="BX257" i="8"/>
  <c r="BV257" i="8"/>
  <c r="BU257" i="8"/>
  <c r="BT257" i="8"/>
  <c r="BS257" i="8"/>
  <c r="BQ257" i="8"/>
  <c r="BP257" i="8"/>
  <c r="BO257" i="8"/>
  <c r="BN257" i="8"/>
  <c r="BL257" i="8"/>
  <c r="BK257" i="8"/>
  <c r="BJ257" i="8"/>
  <c r="BI257" i="8"/>
  <c r="BG257" i="8"/>
  <c r="BF257" i="8"/>
  <c r="BE257" i="8"/>
  <c r="BD257" i="8"/>
  <c r="BB257" i="8"/>
  <c r="BA257" i="8"/>
  <c r="AZ257" i="8"/>
  <c r="AY257" i="8"/>
  <c r="AV257" i="8"/>
  <c r="AU257" i="8"/>
  <c r="AT257" i="8"/>
  <c r="AS257" i="8"/>
  <c r="AR257" i="8"/>
  <c r="AQ257" i="8"/>
  <c r="AM257" i="8"/>
  <c r="AL257" i="8"/>
  <c r="AK257" i="8"/>
  <c r="AJ257" i="8"/>
  <c r="AI257" i="8"/>
  <c r="AH257" i="8"/>
  <c r="AC257" i="8"/>
  <c r="AB257" i="8"/>
  <c r="AA257" i="8"/>
  <c r="Z257" i="8"/>
  <c r="Y257" i="8"/>
  <c r="X257" i="8"/>
  <c r="U257" i="8"/>
  <c r="T257" i="8"/>
  <c r="S257" i="8"/>
  <c r="R257" i="8"/>
  <c r="Q257" i="8"/>
  <c r="P257" i="8"/>
  <c r="H257" i="8"/>
  <c r="CQ256" i="8"/>
  <c r="CP256" i="8"/>
  <c r="CO256" i="8"/>
  <c r="CN256" i="8"/>
  <c r="CM256" i="8"/>
  <c r="CL256" i="8"/>
  <c r="CI256" i="8"/>
  <c r="CH256" i="8"/>
  <c r="CG256" i="8"/>
  <c r="CF256" i="8"/>
  <c r="CE256" i="8"/>
  <c r="CD256" i="8"/>
  <c r="CA256" i="8"/>
  <c r="BZ256" i="8"/>
  <c r="BY256" i="8"/>
  <c r="BX256" i="8"/>
  <c r="BV256" i="8"/>
  <c r="BU256" i="8"/>
  <c r="BT256" i="8"/>
  <c r="BS256" i="8"/>
  <c r="BQ256" i="8"/>
  <c r="BP256" i="8"/>
  <c r="BO256" i="8"/>
  <c r="BN256" i="8"/>
  <c r="BL256" i="8"/>
  <c r="BK256" i="8"/>
  <c r="BJ256" i="8"/>
  <c r="BI256" i="8"/>
  <c r="BG256" i="8"/>
  <c r="BF256" i="8"/>
  <c r="BE256" i="8"/>
  <c r="BD256" i="8"/>
  <c r="BB256" i="8"/>
  <c r="BA256" i="8"/>
  <c r="AZ256" i="8"/>
  <c r="AY256" i="8"/>
  <c r="AV256" i="8"/>
  <c r="AU256" i="8"/>
  <c r="AT256" i="8"/>
  <c r="AS256" i="8"/>
  <c r="AR256" i="8"/>
  <c r="AQ256" i="8"/>
  <c r="AM256" i="8"/>
  <c r="AL256" i="8"/>
  <c r="AK256" i="8"/>
  <c r="AJ256" i="8"/>
  <c r="AI256" i="8"/>
  <c r="AH256" i="8"/>
  <c r="AC256" i="8"/>
  <c r="AB256" i="8"/>
  <c r="AA256" i="8"/>
  <c r="Z256" i="8"/>
  <c r="Y256" i="8"/>
  <c r="X256" i="8"/>
  <c r="U256" i="8"/>
  <c r="T256" i="8"/>
  <c r="S256" i="8"/>
  <c r="R256" i="8"/>
  <c r="Q256" i="8"/>
  <c r="P256" i="8"/>
  <c r="H256" i="8"/>
  <c r="CQ255" i="8"/>
  <c r="CP255" i="8"/>
  <c r="CO255" i="8"/>
  <c r="CN255" i="8"/>
  <c r="CM255" i="8"/>
  <c r="CL255" i="8"/>
  <c r="CI255" i="8"/>
  <c r="CH255" i="8"/>
  <c r="CG255" i="8"/>
  <c r="CF255" i="8"/>
  <c r="CE255" i="8"/>
  <c r="CD255" i="8"/>
  <c r="CA255" i="8"/>
  <c r="BZ255" i="8"/>
  <c r="BY255" i="8"/>
  <c r="BX255" i="8"/>
  <c r="BV255" i="8"/>
  <c r="BU255" i="8"/>
  <c r="BT255" i="8"/>
  <c r="BS255" i="8"/>
  <c r="BQ255" i="8"/>
  <c r="BP255" i="8"/>
  <c r="BO255" i="8"/>
  <c r="BN255" i="8"/>
  <c r="BL255" i="8"/>
  <c r="BK255" i="8"/>
  <c r="BJ255" i="8"/>
  <c r="BI255" i="8"/>
  <c r="BG255" i="8"/>
  <c r="BF255" i="8"/>
  <c r="BE255" i="8"/>
  <c r="BD255" i="8"/>
  <c r="BB255" i="8"/>
  <c r="BA255" i="8"/>
  <c r="AZ255" i="8"/>
  <c r="AY255" i="8"/>
  <c r="AV255" i="8"/>
  <c r="AU255" i="8"/>
  <c r="AT255" i="8"/>
  <c r="AS255" i="8"/>
  <c r="AR255" i="8"/>
  <c r="AQ255" i="8"/>
  <c r="AM255" i="8"/>
  <c r="AL255" i="8"/>
  <c r="AK255" i="8"/>
  <c r="AJ255" i="8"/>
  <c r="AI255" i="8"/>
  <c r="AH255" i="8"/>
  <c r="AC255" i="8"/>
  <c r="AB255" i="8"/>
  <c r="AA255" i="8"/>
  <c r="Z255" i="8"/>
  <c r="Y255" i="8"/>
  <c r="X255" i="8"/>
  <c r="U255" i="8"/>
  <c r="T255" i="8"/>
  <c r="S255" i="8"/>
  <c r="R255" i="8"/>
  <c r="Q255" i="8"/>
  <c r="P255" i="8"/>
  <c r="H255" i="8"/>
  <c r="CQ254" i="8"/>
  <c r="CP254" i="8"/>
  <c r="CO254" i="8"/>
  <c r="CN254" i="8"/>
  <c r="CM254" i="8"/>
  <c r="CL254" i="8"/>
  <c r="CI254" i="8"/>
  <c r="CH254" i="8"/>
  <c r="CG254" i="8"/>
  <c r="CF254" i="8"/>
  <c r="CE254" i="8"/>
  <c r="CD254" i="8"/>
  <c r="CA254" i="8"/>
  <c r="BZ254" i="8"/>
  <c r="BY254" i="8"/>
  <c r="BX254" i="8"/>
  <c r="BV254" i="8"/>
  <c r="BU254" i="8"/>
  <c r="BT254" i="8"/>
  <c r="BS254" i="8"/>
  <c r="BQ254" i="8"/>
  <c r="BP254" i="8"/>
  <c r="BO254" i="8"/>
  <c r="BN254" i="8"/>
  <c r="BL254" i="8"/>
  <c r="BK254" i="8"/>
  <c r="BJ254" i="8"/>
  <c r="BI254" i="8"/>
  <c r="BG254" i="8"/>
  <c r="BF254" i="8"/>
  <c r="BE254" i="8"/>
  <c r="BD254" i="8"/>
  <c r="BB254" i="8"/>
  <c r="BA254" i="8"/>
  <c r="AZ254" i="8"/>
  <c r="AY254" i="8"/>
  <c r="AV254" i="8"/>
  <c r="AU254" i="8"/>
  <c r="AT254" i="8"/>
  <c r="AS254" i="8"/>
  <c r="AR254" i="8"/>
  <c r="AQ254" i="8"/>
  <c r="AM254" i="8"/>
  <c r="AL254" i="8"/>
  <c r="AK254" i="8"/>
  <c r="AJ254" i="8"/>
  <c r="AI254" i="8"/>
  <c r="AH254" i="8"/>
  <c r="AC254" i="8"/>
  <c r="AB254" i="8"/>
  <c r="AA254" i="8"/>
  <c r="Z254" i="8"/>
  <c r="Y254" i="8"/>
  <c r="X254" i="8"/>
  <c r="U254" i="8"/>
  <c r="T254" i="8"/>
  <c r="S254" i="8"/>
  <c r="R254" i="8"/>
  <c r="Q254" i="8"/>
  <c r="P254" i="8"/>
  <c r="H254" i="8"/>
  <c r="CQ253" i="8"/>
  <c r="CP253" i="8"/>
  <c r="CO253" i="8"/>
  <c r="CN253" i="8"/>
  <c r="CM253" i="8"/>
  <c r="CL253" i="8"/>
  <c r="CI253" i="8"/>
  <c r="CH253" i="8"/>
  <c r="CG253" i="8"/>
  <c r="CF253" i="8"/>
  <c r="CE253" i="8"/>
  <c r="CD253" i="8"/>
  <c r="CA253" i="8"/>
  <c r="BZ253" i="8"/>
  <c r="BY253" i="8"/>
  <c r="BX253" i="8"/>
  <c r="BV253" i="8"/>
  <c r="BU253" i="8"/>
  <c r="BT253" i="8"/>
  <c r="BS253" i="8"/>
  <c r="BQ253" i="8"/>
  <c r="BP253" i="8"/>
  <c r="BO253" i="8"/>
  <c r="BN253" i="8"/>
  <c r="BL253" i="8"/>
  <c r="BK253" i="8"/>
  <c r="BJ253" i="8"/>
  <c r="BI253" i="8"/>
  <c r="BG253" i="8"/>
  <c r="BF253" i="8"/>
  <c r="BE253" i="8"/>
  <c r="BD253" i="8"/>
  <c r="BB253" i="8"/>
  <c r="BA253" i="8"/>
  <c r="AZ253" i="8"/>
  <c r="AY253" i="8"/>
  <c r="AV253" i="8"/>
  <c r="AU253" i="8"/>
  <c r="AT253" i="8"/>
  <c r="AS253" i="8"/>
  <c r="AR253" i="8"/>
  <c r="AQ253" i="8"/>
  <c r="AM253" i="8"/>
  <c r="AL253" i="8"/>
  <c r="AK253" i="8"/>
  <c r="AJ253" i="8"/>
  <c r="AI253" i="8"/>
  <c r="AH253" i="8"/>
  <c r="AC253" i="8"/>
  <c r="AB253" i="8"/>
  <c r="AA253" i="8"/>
  <c r="Z253" i="8"/>
  <c r="Y253" i="8"/>
  <c r="X253" i="8"/>
  <c r="U253" i="8"/>
  <c r="T253" i="8"/>
  <c r="S253" i="8"/>
  <c r="R253" i="8"/>
  <c r="Q253" i="8"/>
  <c r="P253" i="8"/>
  <c r="H253" i="8"/>
  <c r="CQ252" i="8"/>
  <c r="CP252" i="8"/>
  <c r="CO252" i="8"/>
  <c r="CN252" i="8"/>
  <c r="CM252" i="8"/>
  <c r="CL252" i="8"/>
  <c r="CI252" i="8"/>
  <c r="CH252" i="8"/>
  <c r="CG252" i="8"/>
  <c r="CF252" i="8"/>
  <c r="CE252" i="8"/>
  <c r="CD252" i="8"/>
  <c r="CA252" i="8"/>
  <c r="BZ252" i="8"/>
  <c r="BY252" i="8"/>
  <c r="BX252" i="8"/>
  <c r="BV252" i="8"/>
  <c r="BU252" i="8"/>
  <c r="BT252" i="8"/>
  <c r="BS252" i="8"/>
  <c r="BQ252" i="8"/>
  <c r="BP252" i="8"/>
  <c r="BO252" i="8"/>
  <c r="BN252" i="8"/>
  <c r="BL252" i="8"/>
  <c r="BK252" i="8"/>
  <c r="BJ252" i="8"/>
  <c r="BI252" i="8"/>
  <c r="BG252" i="8"/>
  <c r="BF252" i="8"/>
  <c r="BE252" i="8"/>
  <c r="BD252" i="8"/>
  <c r="BB252" i="8"/>
  <c r="BA252" i="8"/>
  <c r="AZ252" i="8"/>
  <c r="AY252" i="8"/>
  <c r="AV252" i="8"/>
  <c r="AU252" i="8"/>
  <c r="AT252" i="8"/>
  <c r="AS252" i="8"/>
  <c r="AR252" i="8"/>
  <c r="AQ252" i="8"/>
  <c r="AM252" i="8"/>
  <c r="AL252" i="8"/>
  <c r="AK252" i="8"/>
  <c r="AJ252" i="8"/>
  <c r="AI252" i="8"/>
  <c r="AH252" i="8"/>
  <c r="AC252" i="8"/>
  <c r="AB252" i="8"/>
  <c r="AA252" i="8"/>
  <c r="Z252" i="8"/>
  <c r="Y252" i="8"/>
  <c r="X252" i="8"/>
  <c r="U252" i="8"/>
  <c r="T252" i="8"/>
  <c r="S252" i="8"/>
  <c r="R252" i="8"/>
  <c r="Q252" i="8"/>
  <c r="P252" i="8"/>
  <c r="H252" i="8"/>
  <c r="CQ251" i="8"/>
  <c r="CP251" i="8"/>
  <c r="CO251" i="8"/>
  <c r="CN251" i="8"/>
  <c r="CM251" i="8"/>
  <c r="CL251" i="8"/>
  <c r="CI251" i="8"/>
  <c r="CH251" i="8"/>
  <c r="CG251" i="8"/>
  <c r="CF251" i="8"/>
  <c r="CE251" i="8"/>
  <c r="CD251" i="8"/>
  <c r="CA251" i="8"/>
  <c r="BZ251" i="8"/>
  <c r="BY251" i="8"/>
  <c r="BX251" i="8"/>
  <c r="BV251" i="8"/>
  <c r="BU251" i="8"/>
  <c r="BT251" i="8"/>
  <c r="BS251" i="8"/>
  <c r="BQ251" i="8"/>
  <c r="BP251" i="8"/>
  <c r="BO251" i="8"/>
  <c r="BN251" i="8"/>
  <c r="BL251" i="8"/>
  <c r="BK251" i="8"/>
  <c r="BJ251" i="8"/>
  <c r="BI251" i="8"/>
  <c r="BG251" i="8"/>
  <c r="BF251" i="8"/>
  <c r="BE251" i="8"/>
  <c r="BD251" i="8"/>
  <c r="BB251" i="8"/>
  <c r="BA251" i="8"/>
  <c r="AZ251" i="8"/>
  <c r="AY251" i="8"/>
  <c r="AV251" i="8"/>
  <c r="AU251" i="8"/>
  <c r="AT251" i="8"/>
  <c r="AS251" i="8"/>
  <c r="AR251" i="8"/>
  <c r="AQ251" i="8"/>
  <c r="AM251" i="8"/>
  <c r="AL251" i="8"/>
  <c r="AK251" i="8"/>
  <c r="AJ251" i="8"/>
  <c r="AI251" i="8"/>
  <c r="AH251" i="8"/>
  <c r="AC251" i="8"/>
  <c r="AB251" i="8"/>
  <c r="AA251" i="8"/>
  <c r="Z251" i="8"/>
  <c r="Y251" i="8"/>
  <c r="X251" i="8"/>
  <c r="U251" i="8"/>
  <c r="T251" i="8"/>
  <c r="S251" i="8"/>
  <c r="R251" i="8"/>
  <c r="Q251" i="8"/>
  <c r="P251" i="8"/>
  <c r="H251" i="8"/>
  <c r="CQ250" i="8"/>
  <c r="CP250" i="8"/>
  <c r="CO250" i="8"/>
  <c r="CN250" i="8"/>
  <c r="CM250" i="8"/>
  <c r="CL250" i="8"/>
  <c r="CI250" i="8"/>
  <c r="CH250" i="8"/>
  <c r="CG250" i="8"/>
  <c r="CF250" i="8"/>
  <c r="CE250" i="8"/>
  <c r="CD250" i="8"/>
  <c r="CA250" i="8"/>
  <c r="BZ250" i="8"/>
  <c r="BY250" i="8"/>
  <c r="BX250" i="8"/>
  <c r="BV250" i="8"/>
  <c r="BU250" i="8"/>
  <c r="BT250" i="8"/>
  <c r="BS250" i="8"/>
  <c r="BQ250" i="8"/>
  <c r="BP250" i="8"/>
  <c r="BO250" i="8"/>
  <c r="BN250" i="8"/>
  <c r="BL250" i="8"/>
  <c r="BK250" i="8"/>
  <c r="BJ250" i="8"/>
  <c r="BI250" i="8"/>
  <c r="BG250" i="8"/>
  <c r="BF250" i="8"/>
  <c r="BE250" i="8"/>
  <c r="BD250" i="8"/>
  <c r="BB250" i="8"/>
  <c r="BA250" i="8"/>
  <c r="AZ250" i="8"/>
  <c r="AY250" i="8"/>
  <c r="AV250" i="8"/>
  <c r="AU250" i="8"/>
  <c r="AT250" i="8"/>
  <c r="AS250" i="8"/>
  <c r="AR250" i="8"/>
  <c r="AQ250" i="8"/>
  <c r="AM250" i="8"/>
  <c r="AL250" i="8"/>
  <c r="AK250" i="8"/>
  <c r="AJ250" i="8"/>
  <c r="AI250" i="8"/>
  <c r="AH250" i="8"/>
  <c r="AC250" i="8"/>
  <c r="AB250" i="8"/>
  <c r="AA250" i="8"/>
  <c r="Z250" i="8"/>
  <c r="Y250" i="8"/>
  <c r="X250" i="8"/>
  <c r="U250" i="8"/>
  <c r="T250" i="8"/>
  <c r="S250" i="8"/>
  <c r="R250" i="8"/>
  <c r="Q250" i="8"/>
  <c r="P250" i="8"/>
  <c r="H250" i="8"/>
  <c r="CQ249" i="8"/>
  <c r="CP249" i="8"/>
  <c r="CO249" i="8"/>
  <c r="CN249" i="8"/>
  <c r="CM249" i="8"/>
  <c r="CL249" i="8"/>
  <c r="CI249" i="8"/>
  <c r="CH249" i="8"/>
  <c r="CG249" i="8"/>
  <c r="CF249" i="8"/>
  <c r="CE249" i="8"/>
  <c r="CD249" i="8"/>
  <c r="CA249" i="8"/>
  <c r="BZ249" i="8"/>
  <c r="BY249" i="8"/>
  <c r="BX249" i="8"/>
  <c r="BV249" i="8"/>
  <c r="BU249" i="8"/>
  <c r="BT249" i="8"/>
  <c r="BS249" i="8"/>
  <c r="BQ249" i="8"/>
  <c r="BP249" i="8"/>
  <c r="BO249" i="8"/>
  <c r="BN249" i="8"/>
  <c r="BL249" i="8"/>
  <c r="BK249" i="8"/>
  <c r="BJ249" i="8"/>
  <c r="BI249" i="8"/>
  <c r="BG249" i="8"/>
  <c r="BF249" i="8"/>
  <c r="BE249" i="8"/>
  <c r="BD249" i="8"/>
  <c r="BB249" i="8"/>
  <c r="BA249" i="8"/>
  <c r="AZ249" i="8"/>
  <c r="AY249" i="8"/>
  <c r="AV249" i="8"/>
  <c r="AU249" i="8"/>
  <c r="AT249" i="8"/>
  <c r="AS249" i="8"/>
  <c r="AR249" i="8"/>
  <c r="AQ249" i="8"/>
  <c r="AM249" i="8"/>
  <c r="AL249" i="8"/>
  <c r="AK249" i="8"/>
  <c r="AJ249" i="8"/>
  <c r="AI249" i="8"/>
  <c r="AH249" i="8"/>
  <c r="AC249" i="8"/>
  <c r="AB249" i="8"/>
  <c r="AA249" i="8"/>
  <c r="Z249" i="8"/>
  <c r="Y249" i="8"/>
  <c r="X249" i="8"/>
  <c r="U249" i="8"/>
  <c r="T249" i="8"/>
  <c r="S249" i="8"/>
  <c r="R249" i="8"/>
  <c r="Q249" i="8"/>
  <c r="P249" i="8"/>
  <c r="H249" i="8"/>
  <c r="CQ248" i="8"/>
  <c r="CP248" i="8"/>
  <c r="CO248" i="8"/>
  <c r="CN248" i="8"/>
  <c r="CM248" i="8"/>
  <c r="CL248" i="8"/>
  <c r="CI248" i="8"/>
  <c r="CH248" i="8"/>
  <c r="CG248" i="8"/>
  <c r="CF248" i="8"/>
  <c r="CE248" i="8"/>
  <c r="CD248" i="8"/>
  <c r="CA248" i="8"/>
  <c r="BZ248" i="8"/>
  <c r="BY248" i="8"/>
  <c r="BX248" i="8"/>
  <c r="BV248" i="8"/>
  <c r="BU248" i="8"/>
  <c r="BT248" i="8"/>
  <c r="BS248" i="8"/>
  <c r="BQ248" i="8"/>
  <c r="BP248" i="8"/>
  <c r="BO248" i="8"/>
  <c r="BN248" i="8"/>
  <c r="BL248" i="8"/>
  <c r="BK248" i="8"/>
  <c r="BJ248" i="8"/>
  <c r="BI248" i="8"/>
  <c r="BG248" i="8"/>
  <c r="BF248" i="8"/>
  <c r="BE248" i="8"/>
  <c r="BD248" i="8"/>
  <c r="BB248" i="8"/>
  <c r="BA248" i="8"/>
  <c r="AZ248" i="8"/>
  <c r="AY248" i="8"/>
  <c r="AV248" i="8"/>
  <c r="AU248" i="8"/>
  <c r="AT248" i="8"/>
  <c r="AS248" i="8"/>
  <c r="AR248" i="8"/>
  <c r="AQ248" i="8"/>
  <c r="AM248" i="8"/>
  <c r="AL248" i="8"/>
  <c r="AK248" i="8"/>
  <c r="AJ248" i="8"/>
  <c r="AI248" i="8"/>
  <c r="AH248" i="8"/>
  <c r="AC248" i="8"/>
  <c r="AB248" i="8"/>
  <c r="AA248" i="8"/>
  <c r="Z248" i="8"/>
  <c r="Y248" i="8"/>
  <c r="X248" i="8"/>
  <c r="U248" i="8"/>
  <c r="T248" i="8"/>
  <c r="S248" i="8"/>
  <c r="R248" i="8"/>
  <c r="Q248" i="8"/>
  <c r="P248" i="8"/>
  <c r="H248" i="8"/>
  <c r="CQ247" i="8"/>
  <c r="CP247" i="8"/>
  <c r="CO247" i="8"/>
  <c r="CN247" i="8"/>
  <c r="CM247" i="8"/>
  <c r="CL247" i="8"/>
  <c r="CI247" i="8"/>
  <c r="CH247" i="8"/>
  <c r="CG247" i="8"/>
  <c r="CF247" i="8"/>
  <c r="CE247" i="8"/>
  <c r="CD247" i="8"/>
  <c r="CA247" i="8"/>
  <c r="BZ247" i="8"/>
  <c r="BY247" i="8"/>
  <c r="BX247" i="8"/>
  <c r="BV247" i="8"/>
  <c r="BU247" i="8"/>
  <c r="BT247" i="8"/>
  <c r="BS247" i="8"/>
  <c r="BQ247" i="8"/>
  <c r="BP247" i="8"/>
  <c r="BO247" i="8"/>
  <c r="BN247" i="8"/>
  <c r="BL247" i="8"/>
  <c r="BK247" i="8"/>
  <c r="BJ247" i="8"/>
  <c r="BI247" i="8"/>
  <c r="BG247" i="8"/>
  <c r="BF247" i="8"/>
  <c r="BE247" i="8"/>
  <c r="BD247" i="8"/>
  <c r="BB247" i="8"/>
  <c r="BA247" i="8"/>
  <c r="AZ247" i="8"/>
  <c r="AY247" i="8"/>
  <c r="AV247" i="8"/>
  <c r="AU247" i="8"/>
  <c r="AT247" i="8"/>
  <c r="AS247" i="8"/>
  <c r="AR247" i="8"/>
  <c r="AQ247" i="8"/>
  <c r="AM247" i="8"/>
  <c r="AL247" i="8"/>
  <c r="AK247" i="8"/>
  <c r="AJ247" i="8"/>
  <c r="AI247" i="8"/>
  <c r="AH247" i="8"/>
  <c r="AC247" i="8"/>
  <c r="AB247" i="8"/>
  <c r="AA247" i="8"/>
  <c r="Z247" i="8"/>
  <c r="Y247" i="8"/>
  <c r="X247" i="8"/>
  <c r="U247" i="8"/>
  <c r="T247" i="8"/>
  <c r="S247" i="8"/>
  <c r="R247" i="8"/>
  <c r="Q247" i="8"/>
  <c r="P247" i="8"/>
  <c r="H247" i="8"/>
  <c r="CQ246" i="8"/>
  <c r="CP246" i="8"/>
  <c r="CO246" i="8"/>
  <c r="CN246" i="8"/>
  <c r="CM246" i="8"/>
  <c r="CL246" i="8"/>
  <c r="CI246" i="8"/>
  <c r="CH246" i="8"/>
  <c r="CG246" i="8"/>
  <c r="CF246" i="8"/>
  <c r="CE246" i="8"/>
  <c r="CD246" i="8"/>
  <c r="CA246" i="8"/>
  <c r="BZ246" i="8"/>
  <c r="BY246" i="8"/>
  <c r="BX246" i="8"/>
  <c r="BV246" i="8"/>
  <c r="BU246" i="8"/>
  <c r="BT246" i="8"/>
  <c r="BS246" i="8"/>
  <c r="BQ246" i="8"/>
  <c r="BP246" i="8"/>
  <c r="BO246" i="8"/>
  <c r="BN246" i="8"/>
  <c r="BL246" i="8"/>
  <c r="BK246" i="8"/>
  <c r="BJ246" i="8"/>
  <c r="BI246" i="8"/>
  <c r="BG246" i="8"/>
  <c r="BF246" i="8"/>
  <c r="BE246" i="8"/>
  <c r="BD246" i="8"/>
  <c r="BB246" i="8"/>
  <c r="BA246" i="8"/>
  <c r="AZ246" i="8"/>
  <c r="AY246" i="8"/>
  <c r="AV246" i="8"/>
  <c r="AU246" i="8"/>
  <c r="AT246" i="8"/>
  <c r="AS246" i="8"/>
  <c r="AR246" i="8"/>
  <c r="AQ246" i="8"/>
  <c r="AM246" i="8"/>
  <c r="AL246" i="8"/>
  <c r="AK246" i="8"/>
  <c r="AJ246" i="8"/>
  <c r="AI246" i="8"/>
  <c r="AH246" i="8"/>
  <c r="AC246" i="8"/>
  <c r="AB246" i="8"/>
  <c r="AA246" i="8"/>
  <c r="Z246" i="8"/>
  <c r="Y246" i="8"/>
  <c r="X246" i="8"/>
  <c r="U246" i="8"/>
  <c r="T246" i="8"/>
  <c r="S246" i="8"/>
  <c r="R246" i="8"/>
  <c r="Q246" i="8"/>
  <c r="P246" i="8"/>
  <c r="H246" i="8"/>
  <c r="CQ245" i="8"/>
  <c r="CP245" i="8"/>
  <c r="CO245" i="8"/>
  <c r="CN245" i="8"/>
  <c r="CM245" i="8"/>
  <c r="CL245" i="8"/>
  <c r="CI245" i="8"/>
  <c r="CH245" i="8"/>
  <c r="CG245" i="8"/>
  <c r="CF245" i="8"/>
  <c r="CE245" i="8"/>
  <c r="CD245" i="8"/>
  <c r="CA245" i="8"/>
  <c r="BZ245" i="8"/>
  <c r="BY245" i="8"/>
  <c r="BX245" i="8"/>
  <c r="BV245" i="8"/>
  <c r="BU245" i="8"/>
  <c r="BT245" i="8"/>
  <c r="BS245" i="8"/>
  <c r="BQ245" i="8"/>
  <c r="BP245" i="8"/>
  <c r="BO245" i="8"/>
  <c r="BN245" i="8"/>
  <c r="BL245" i="8"/>
  <c r="BK245" i="8"/>
  <c r="BJ245" i="8"/>
  <c r="BI245" i="8"/>
  <c r="BG245" i="8"/>
  <c r="BF245" i="8"/>
  <c r="BE245" i="8"/>
  <c r="BD245" i="8"/>
  <c r="BB245" i="8"/>
  <c r="BA245" i="8"/>
  <c r="AZ245" i="8"/>
  <c r="AY245" i="8"/>
  <c r="AV245" i="8"/>
  <c r="AU245" i="8"/>
  <c r="AT245" i="8"/>
  <c r="AS245" i="8"/>
  <c r="AR245" i="8"/>
  <c r="AQ245" i="8"/>
  <c r="AM245" i="8"/>
  <c r="AL245" i="8"/>
  <c r="AK245" i="8"/>
  <c r="AJ245" i="8"/>
  <c r="AI245" i="8"/>
  <c r="AH245" i="8"/>
  <c r="AC245" i="8"/>
  <c r="AB245" i="8"/>
  <c r="AA245" i="8"/>
  <c r="Z245" i="8"/>
  <c r="Y245" i="8"/>
  <c r="X245" i="8"/>
  <c r="U245" i="8"/>
  <c r="T245" i="8"/>
  <c r="S245" i="8"/>
  <c r="R245" i="8"/>
  <c r="Q245" i="8"/>
  <c r="P245" i="8"/>
  <c r="H245" i="8"/>
  <c r="CQ244" i="8"/>
  <c r="CP244" i="8"/>
  <c r="CO244" i="8"/>
  <c r="CN244" i="8"/>
  <c r="CM244" i="8"/>
  <c r="CL244" i="8"/>
  <c r="CI244" i="8"/>
  <c r="CH244" i="8"/>
  <c r="CG244" i="8"/>
  <c r="CF244" i="8"/>
  <c r="CE244" i="8"/>
  <c r="CD244" i="8"/>
  <c r="CA244" i="8"/>
  <c r="BZ244" i="8"/>
  <c r="BY244" i="8"/>
  <c r="BX244" i="8"/>
  <c r="BV244" i="8"/>
  <c r="BU244" i="8"/>
  <c r="BT244" i="8"/>
  <c r="BS244" i="8"/>
  <c r="BQ244" i="8"/>
  <c r="BP244" i="8"/>
  <c r="BO244" i="8"/>
  <c r="BN244" i="8"/>
  <c r="BL244" i="8"/>
  <c r="BK244" i="8"/>
  <c r="BJ244" i="8"/>
  <c r="BI244" i="8"/>
  <c r="BG244" i="8"/>
  <c r="BF244" i="8"/>
  <c r="BE244" i="8"/>
  <c r="BD244" i="8"/>
  <c r="BB244" i="8"/>
  <c r="BA244" i="8"/>
  <c r="AZ244" i="8"/>
  <c r="AY244" i="8"/>
  <c r="AV244" i="8"/>
  <c r="AU244" i="8"/>
  <c r="AT244" i="8"/>
  <c r="AS244" i="8"/>
  <c r="AR244" i="8"/>
  <c r="AQ244" i="8"/>
  <c r="AM244" i="8"/>
  <c r="AL244" i="8"/>
  <c r="AK244" i="8"/>
  <c r="AJ244" i="8"/>
  <c r="AI244" i="8"/>
  <c r="AH244" i="8"/>
  <c r="AC244" i="8"/>
  <c r="AB244" i="8"/>
  <c r="AA244" i="8"/>
  <c r="Z244" i="8"/>
  <c r="Y244" i="8"/>
  <c r="X244" i="8"/>
  <c r="U244" i="8"/>
  <c r="T244" i="8"/>
  <c r="S244" i="8"/>
  <c r="R244" i="8"/>
  <c r="Q244" i="8"/>
  <c r="P244" i="8"/>
  <c r="H244" i="8"/>
  <c r="CQ243" i="8"/>
  <c r="CP243" i="8"/>
  <c r="CO243" i="8"/>
  <c r="CN243" i="8"/>
  <c r="CM243" i="8"/>
  <c r="CL243" i="8"/>
  <c r="CI243" i="8"/>
  <c r="CH243" i="8"/>
  <c r="CG243" i="8"/>
  <c r="CF243" i="8"/>
  <c r="CE243" i="8"/>
  <c r="CD243" i="8"/>
  <c r="CA243" i="8"/>
  <c r="BZ243" i="8"/>
  <c r="BY243" i="8"/>
  <c r="BX243" i="8"/>
  <c r="BV243" i="8"/>
  <c r="BU243" i="8"/>
  <c r="BT243" i="8"/>
  <c r="BS243" i="8"/>
  <c r="BQ243" i="8"/>
  <c r="BP243" i="8"/>
  <c r="BO243" i="8"/>
  <c r="BN243" i="8"/>
  <c r="BL243" i="8"/>
  <c r="BK243" i="8"/>
  <c r="BJ243" i="8"/>
  <c r="BI243" i="8"/>
  <c r="BG243" i="8"/>
  <c r="BF243" i="8"/>
  <c r="BE243" i="8"/>
  <c r="BD243" i="8"/>
  <c r="BB243" i="8"/>
  <c r="BA243" i="8"/>
  <c r="AZ243" i="8"/>
  <c r="AY243" i="8"/>
  <c r="AV243" i="8"/>
  <c r="AU243" i="8"/>
  <c r="AT243" i="8"/>
  <c r="AS243" i="8"/>
  <c r="AR243" i="8"/>
  <c r="AQ243" i="8"/>
  <c r="AM243" i="8"/>
  <c r="AL243" i="8"/>
  <c r="AK243" i="8"/>
  <c r="AJ243" i="8"/>
  <c r="AI243" i="8"/>
  <c r="AH243" i="8"/>
  <c r="AC243" i="8"/>
  <c r="AB243" i="8"/>
  <c r="AA243" i="8"/>
  <c r="Z243" i="8"/>
  <c r="Y243" i="8"/>
  <c r="X243" i="8"/>
  <c r="U243" i="8"/>
  <c r="T243" i="8"/>
  <c r="S243" i="8"/>
  <c r="R243" i="8"/>
  <c r="Q243" i="8"/>
  <c r="P243" i="8"/>
  <c r="H243" i="8"/>
  <c r="CQ242" i="8"/>
  <c r="CP242" i="8"/>
  <c r="CO242" i="8"/>
  <c r="CN242" i="8"/>
  <c r="CM242" i="8"/>
  <c r="CL242" i="8"/>
  <c r="CI242" i="8"/>
  <c r="CH242" i="8"/>
  <c r="CG242" i="8"/>
  <c r="CF242" i="8"/>
  <c r="CE242" i="8"/>
  <c r="CD242" i="8"/>
  <c r="CA242" i="8"/>
  <c r="BZ242" i="8"/>
  <c r="BY242" i="8"/>
  <c r="BX242" i="8"/>
  <c r="BV242" i="8"/>
  <c r="BU242" i="8"/>
  <c r="BT242" i="8"/>
  <c r="BS242" i="8"/>
  <c r="BQ242" i="8"/>
  <c r="BP242" i="8"/>
  <c r="BO242" i="8"/>
  <c r="BN242" i="8"/>
  <c r="BL242" i="8"/>
  <c r="BK242" i="8"/>
  <c r="BJ242" i="8"/>
  <c r="BI242" i="8"/>
  <c r="BG242" i="8"/>
  <c r="BF242" i="8"/>
  <c r="BE242" i="8"/>
  <c r="BD242" i="8"/>
  <c r="BB242" i="8"/>
  <c r="BA242" i="8"/>
  <c r="AZ242" i="8"/>
  <c r="AY242" i="8"/>
  <c r="AV242" i="8"/>
  <c r="AU242" i="8"/>
  <c r="AT242" i="8"/>
  <c r="AS242" i="8"/>
  <c r="AR242" i="8"/>
  <c r="AQ242" i="8"/>
  <c r="AM242" i="8"/>
  <c r="AL242" i="8"/>
  <c r="AK242" i="8"/>
  <c r="AJ242" i="8"/>
  <c r="AI242" i="8"/>
  <c r="AH242" i="8"/>
  <c r="AC242" i="8"/>
  <c r="AB242" i="8"/>
  <c r="AA242" i="8"/>
  <c r="Z242" i="8"/>
  <c r="Y242" i="8"/>
  <c r="X242" i="8"/>
  <c r="U242" i="8"/>
  <c r="T242" i="8"/>
  <c r="S242" i="8"/>
  <c r="R242" i="8"/>
  <c r="Q242" i="8"/>
  <c r="P242" i="8"/>
  <c r="H242" i="8"/>
  <c r="CQ241" i="8"/>
  <c r="CP241" i="8"/>
  <c r="CO241" i="8"/>
  <c r="CN241" i="8"/>
  <c r="CM241" i="8"/>
  <c r="CL241" i="8"/>
  <c r="CI241" i="8"/>
  <c r="CH241" i="8"/>
  <c r="CG241" i="8"/>
  <c r="CF241" i="8"/>
  <c r="CE241" i="8"/>
  <c r="CD241" i="8"/>
  <c r="CA241" i="8"/>
  <c r="BZ241" i="8"/>
  <c r="BY241" i="8"/>
  <c r="BX241" i="8"/>
  <c r="BV241" i="8"/>
  <c r="BU241" i="8"/>
  <c r="BT241" i="8"/>
  <c r="BS241" i="8"/>
  <c r="BQ241" i="8"/>
  <c r="BP241" i="8"/>
  <c r="BO241" i="8"/>
  <c r="BN241" i="8"/>
  <c r="BL241" i="8"/>
  <c r="BK241" i="8"/>
  <c r="BJ241" i="8"/>
  <c r="BI241" i="8"/>
  <c r="BG241" i="8"/>
  <c r="BF241" i="8"/>
  <c r="BE241" i="8"/>
  <c r="BD241" i="8"/>
  <c r="BB241" i="8"/>
  <c r="BA241" i="8"/>
  <c r="AZ241" i="8"/>
  <c r="AY241" i="8"/>
  <c r="AV241" i="8"/>
  <c r="AU241" i="8"/>
  <c r="AT241" i="8"/>
  <c r="AS241" i="8"/>
  <c r="AR241" i="8"/>
  <c r="AQ241" i="8"/>
  <c r="AM241" i="8"/>
  <c r="AL241" i="8"/>
  <c r="AK241" i="8"/>
  <c r="AJ241" i="8"/>
  <c r="AI241" i="8"/>
  <c r="AH241" i="8"/>
  <c r="AC241" i="8"/>
  <c r="AB241" i="8"/>
  <c r="AA241" i="8"/>
  <c r="Z241" i="8"/>
  <c r="Y241" i="8"/>
  <c r="X241" i="8"/>
  <c r="U241" i="8"/>
  <c r="T241" i="8"/>
  <c r="S241" i="8"/>
  <c r="R241" i="8"/>
  <c r="Q241" i="8"/>
  <c r="P241" i="8"/>
  <c r="H241" i="8"/>
  <c r="CQ240" i="8"/>
  <c r="CP240" i="8"/>
  <c r="CO240" i="8"/>
  <c r="CN240" i="8"/>
  <c r="CM240" i="8"/>
  <c r="CL240" i="8"/>
  <c r="CI240" i="8"/>
  <c r="CH240" i="8"/>
  <c r="CG240" i="8"/>
  <c r="CF240" i="8"/>
  <c r="CE240" i="8"/>
  <c r="CD240" i="8"/>
  <c r="CA240" i="8"/>
  <c r="BZ240" i="8"/>
  <c r="BY240" i="8"/>
  <c r="BX240" i="8"/>
  <c r="BV240" i="8"/>
  <c r="BU240" i="8"/>
  <c r="BT240" i="8"/>
  <c r="BS240" i="8"/>
  <c r="BQ240" i="8"/>
  <c r="BP240" i="8"/>
  <c r="BO240" i="8"/>
  <c r="BN240" i="8"/>
  <c r="BL240" i="8"/>
  <c r="BK240" i="8"/>
  <c r="BJ240" i="8"/>
  <c r="BI240" i="8"/>
  <c r="BG240" i="8"/>
  <c r="BF240" i="8"/>
  <c r="BE240" i="8"/>
  <c r="BD240" i="8"/>
  <c r="BB240" i="8"/>
  <c r="BA240" i="8"/>
  <c r="AZ240" i="8"/>
  <c r="AY240" i="8"/>
  <c r="AV240" i="8"/>
  <c r="AU240" i="8"/>
  <c r="AT240" i="8"/>
  <c r="AS240" i="8"/>
  <c r="AR240" i="8"/>
  <c r="AQ240" i="8"/>
  <c r="AM240" i="8"/>
  <c r="AL240" i="8"/>
  <c r="AK240" i="8"/>
  <c r="AJ240" i="8"/>
  <c r="AI240" i="8"/>
  <c r="AH240" i="8"/>
  <c r="AC240" i="8"/>
  <c r="AB240" i="8"/>
  <c r="AA240" i="8"/>
  <c r="Z240" i="8"/>
  <c r="Y240" i="8"/>
  <c r="X240" i="8"/>
  <c r="U240" i="8"/>
  <c r="T240" i="8"/>
  <c r="S240" i="8"/>
  <c r="R240" i="8"/>
  <c r="Q240" i="8"/>
  <c r="P240" i="8"/>
  <c r="H240" i="8"/>
  <c r="CQ239" i="8"/>
  <c r="CP239" i="8"/>
  <c r="CO239" i="8"/>
  <c r="CN239" i="8"/>
  <c r="CM239" i="8"/>
  <c r="CL239" i="8"/>
  <c r="CI239" i="8"/>
  <c r="CH239" i="8"/>
  <c r="CG239" i="8"/>
  <c r="CF239" i="8"/>
  <c r="CE239" i="8"/>
  <c r="CD239" i="8"/>
  <c r="CA239" i="8"/>
  <c r="BZ239" i="8"/>
  <c r="BY239" i="8"/>
  <c r="BX239" i="8"/>
  <c r="BV239" i="8"/>
  <c r="BU239" i="8"/>
  <c r="BT239" i="8"/>
  <c r="BS239" i="8"/>
  <c r="BQ239" i="8"/>
  <c r="BP239" i="8"/>
  <c r="BO239" i="8"/>
  <c r="BN239" i="8"/>
  <c r="BL239" i="8"/>
  <c r="BK239" i="8"/>
  <c r="BJ239" i="8"/>
  <c r="BI239" i="8"/>
  <c r="BG239" i="8"/>
  <c r="BF239" i="8"/>
  <c r="BE239" i="8"/>
  <c r="BD239" i="8"/>
  <c r="BB239" i="8"/>
  <c r="BA239" i="8"/>
  <c r="AZ239" i="8"/>
  <c r="AY239" i="8"/>
  <c r="AV239" i="8"/>
  <c r="AU239" i="8"/>
  <c r="AT239" i="8"/>
  <c r="AS239" i="8"/>
  <c r="AR239" i="8"/>
  <c r="AQ239" i="8"/>
  <c r="AM239" i="8"/>
  <c r="AL239" i="8"/>
  <c r="AK239" i="8"/>
  <c r="AJ239" i="8"/>
  <c r="AI239" i="8"/>
  <c r="AH239" i="8"/>
  <c r="AC239" i="8"/>
  <c r="AB239" i="8"/>
  <c r="AA239" i="8"/>
  <c r="Z239" i="8"/>
  <c r="Y239" i="8"/>
  <c r="X239" i="8"/>
  <c r="U239" i="8"/>
  <c r="T239" i="8"/>
  <c r="S239" i="8"/>
  <c r="R239" i="8"/>
  <c r="Q239" i="8"/>
  <c r="P239" i="8"/>
  <c r="H239" i="8"/>
  <c r="CQ238" i="8"/>
  <c r="CP238" i="8"/>
  <c r="CO238" i="8"/>
  <c r="CN238" i="8"/>
  <c r="CM238" i="8"/>
  <c r="CL238" i="8"/>
  <c r="CI238" i="8"/>
  <c r="CH238" i="8"/>
  <c r="CG238" i="8"/>
  <c r="CF238" i="8"/>
  <c r="CE238" i="8"/>
  <c r="CD238" i="8"/>
  <c r="CA238" i="8"/>
  <c r="BZ238" i="8"/>
  <c r="BY238" i="8"/>
  <c r="BX238" i="8"/>
  <c r="BV238" i="8"/>
  <c r="BU238" i="8"/>
  <c r="BT238" i="8"/>
  <c r="BS238" i="8"/>
  <c r="BQ238" i="8"/>
  <c r="BP238" i="8"/>
  <c r="BO238" i="8"/>
  <c r="BN238" i="8"/>
  <c r="BL238" i="8"/>
  <c r="BK238" i="8"/>
  <c r="BJ238" i="8"/>
  <c r="BI238" i="8"/>
  <c r="BG238" i="8"/>
  <c r="BF238" i="8"/>
  <c r="BE238" i="8"/>
  <c r="BD238" i="8"/>
  <c r="BB238" i="8"/>
  <c r="BA238" i="8"/>
  <c r="AZ238" i="8"/>
  <c r="AY238" i="8"/>
  <c r="AV238" i="8"/>
  <c r="AU238" i="8"/>
  <c r="AT238" i="8"/>
  <c r="AS238" i="8"/>
  <c r="AR238" i="8"/>
  <c r="AQ238" i="8"/>
  <c r="AM238" i="8"/>
  <c r="AL238" i="8"/>
  <c r="AK238" i="8"/>
  <c r="AJ238" i="8"/>
  <c r="AI238" i="8"/>
  <c r="AH238" i="8"/>
  <c r="AC238" i="8"/>
  <c r="AB238" i="8"/>
  <c r="AA238" i="8"/>
  <c r="Z238" i="8"/>
  <c r="Y238" i="8"/>
  <c r="X238" i="8"/>
  <c r="U238" i="8"/>
  <c r="T238" i="8"/>
  <c r="S238" i="8"/>
  <c r="R238" i="8"/>
  <c r="Q238" i="8"/>
  <c r="P238" i="8"/>
  <c r="H238" i="8"/>
  <c r="CQ237" i="8"/>
  <c r="CP237" i="8"/>
  <c r="CO237" i="8"/>
  <c r="CN237" i="8"/>
  <c r="CM237" i="8"/>
  <c r="CL237" i="8"/>
  <c r="CI237" i="8"/>
  <c r="CH237" i="8"/>
  <c r="CG237" i="8"/>
  <c r="CF237" i="8"/>
  <c r="CE237" i="8"/>
  <c r="CD237" i="8"/>
  <c r="CA237" i="8"/>
  <c r="BZ237" i="8"/>
  <c r="BY237" i="8"/>
  <c r="BX237" i="8"/>
  <c r="BV237" i="8"/>
  <c r="BU237" i="8"/>
  <c r="BT237" i="8"/>
  <c r="BS237" i="8"/>
  <c r="BQ237" i="8"/>
  <c r="BP237" i="8"/>
  <c r="BO237" i="8"/>
  <c r="BN237" i="8"/>
  <c r="BL237" i="8"/>
  <c r="BK237" i="8"/>
  <c r="BJ237" i="8"/>
  <c r="BI237" i="8"/>
  <c r="BG237" i="8"/>
  <c r="BF237" i="8"/>
  <c r="BE237" i="8"/>
  <c r="BD237" i="8"/>
  <c r="BB237" i="8"/>
  <c r="BA237" i="8"/>
  <c r="AZ237" i="8"/>
  <c r="AY237" i="8"/>
  <c r="AV237" i="8"/>
  <c r="AU237" i="8"/>
  <c r="AT237" i="8"/>
  <c r="AS237" i="8"/>
  <c r="AR237" i="8"/>
  <c r="AQ237" i="8"/>
  <c r="AM237" i="8"/>
  <c r="AL237" i="8"/>
  <c r="AK237" i="8"/>
  <c r="AJ237" i="8"/>
  <c r="AI237" i="8"/>
  <c r="AH237" i="8"/>
  <c r="AC237" i="8"/>
  <c r="AB237" i="8"/>
  <c r="AA237" i="8"/>
  <c r="Z237" i="8"/>
  <c r="Y237" i="8"/>
  <c r="X237" i="8"/>
  <c r="U237" i="8"/>
  <c r="T237" i="8"/>
  <c r="S237" i="8"/>
  <c r="R237" i="8"/>
  <c r="Q237" i="8"/>
  <c r="P237" i="8"/>
  <c r="H237" i="8"/>
  <c r="CQ236" i="8"/>
  <c r="CP236" i="8"/>
  <c r="CO236" i="8"/>
  <c r="CN236" i="8"/>
  <c r="CM236" i="8"/>
  <c r="CL236" i="8"/>
  <c r="CI236" i="8"/>
  <c r="CH236" i="8"/>
  <c r="CG236" i="8"/>
  <c r="CF236" i="8"/>
  <c r="CE236" i="8"/>
  <c r="CD236" i="8"/>
  <c r="CA236" i="8"/>
  <c r="BZ236" i="8"/>
  <c r="BY236" i="8"/>
  <c r="BX236" i="8"/>
  <c r="BV236" i="8"/>
  <c r="BU236" i="8"/>
  <c r="BT236" i="8"/>
  <c r="BS236" i="8"/>
  <c r="BQ236" i="8"/>
  <c r="BP236" i="8"/>
  <c r="BO236" i="8"/>
  <c r="BN236" i="8"/>
  <c r="BL236" i="8"/>
  <c r="BK236" i="8"/>
  <c r="BJ236" i="8"/>
  <c r="BI236" i="8"/>
  <c r="BG236" i="8"/>
  <c r="BF236" i="8"/>
  <c r="BE236" i="8"/>
  <c r="BD236" i="8"/>
  <c r="BB236" i="8"/>
  <c r="BA236" i="8"/>
  <c r="AZ236" i="8"/>
  <c r="AY236" i="8"/>
  <c r="AV236" i="8"/>
  <c r="AU236" i="8"/>
  <c r="AT236" i="8"/>
  <c r="AS236" i="8"/>
  <c r="AR236" i="8"/>
  <c r="AQ236" i="8"/>
  <c r="AM236" i="8"/>
  <c r="AL236" i="8"/>
  <c r="AK236" i="8"/>
  <c r="AJ236" i="8"/>
  <c r="AI236" i="8"/>
  <c r="AH236" i="8"/>
  <c r="AC236" i="8"/>
  <c r="AB236" i="8"/>
  <c r="AA236" i="8"/>
  <c r="Z236" i="8"/>
  <c r="Y236" i="8"/>
  <c r="X236" i="8"/>
  <c r="U236" i="8"/>
  <c r="T236" i="8"/>
  <c r="S236" i="8"/>
  <c r="R236" i="8"/>
  <c r="Q236" i="8"/>
  <c r="P236" i="8"/>
  <c r="H236" i="8"/>
  <c r="CQ235" i="8"/>
  <c r="CP235" i="8"/>
  <c r="CO235" i="8"/>
  <c r="CN235" i="8"/>
  <c r="CM235" i="8"/>
  <c r="CL235" i="8"/>
  <c r="CI235" i="8"/>
  <c r="CH235" i="8"/>
  <c r="CG235" i="8"/>
  <c r="CF235" i="8"/>
  <c r="CE235" i="8"/>
  <c r="CD235" i="8"/>
  <c r="CA235" i="8"/>
  <c r="BZ235" i="8"/>
  <c r="BY235" i="8"/>
  <c r="BX235" i="8"/>
  <c r="BV235" i="8"/>
  <c r="BU235" i="8"/>
  <c r="BT235" i="8"/>
  <c r="BS235" i="8"/>
  <c r="BQ235" i="8"/>
  <c r="BP235" i="8"/>
  <c r="BO235" i="8"/>
  <c r="BN235" i="8"/>
  <c r="BL235" i="8"/>
  <c r="BK235" i="8"/>
  <c r="BJ235" i="8"/>
  <c r="BI235" i="8"/>
  <c r="BG235" i="8"/>
  <c r="BF235" i="8"/>
  <c r="BE235" i="8"/>
  <c r="BD235" i="8"/>
  <c r="BB235" i="8"/>
  <c r="BA235" i="8"/>
  <c r="AZ235" i="8"/>
  <c r="AY235" i="8"/>
  <c r="AV235" i="8"/>
  <c r="AU235" i="8"/>
  <c r="AT235" i="8"/>
  <c r="AS235" i="8"/>
  <c r="AR235" i="8"/>
  <c r="AQ235" i="8"/>
  <c r="AM235" i="8"/>
  <c r="AL235" i="8"/>
  <c r="AK235" i="8"/>
  <c r="AJ235" i="8"/>
  <c r="AI235" i="8"/>
  <c r="AH235" i="8"/>
  <c r="AC235" i="8"/>
  <c r="AB235" i="8"/>
  <c r="AA235" i="8"/>
  <c r="Z235" i="8"/>
  <c r="Y235" i="8"/>
  <c r="X235" i="8"/>
  <c r="U235" i="8"/>
  <c r="T235" i="8"/>
  <c r="S235" i="8"/>
  <c r="R235" i="8"/>
  <c r="Q235" i="8"/>
  <c r="P235" i="8"/>
  <c r="H235" i="8"/>
  <c r="CQ234" i="8"/>
  <c r="CP234" i="8"/>
  <c r="CO234" i="8"/>
  <c r="CN234" i="8"/>
  <c r="CM234" i="8"/>
  <c r="CL234" i="8"/>
  <c r="CI234" i="8"/>
  <c r="CH234" i="8"/>
  <c r="CG234" i="8"/>
  <c r="CF234" i="8"/>
  <c r="CE234" i="8"/>
  <c r="CD234" i="8"/>
  <c r="CA234" i="8"/>
  <c r="BZ234" i="8"/>
  <c r="BY234" i="8"/>
  <c r="BX234" i="8"/>
  <c r="BV234" i="8"/>
  <c r="BU234" i="8"/>
  <c r="BT234" i="8"/>
  <c r="BS234" i="8"/>
  <c r="BQ234" i="8"/>
  <c r="BP234" i="8"/>
  <c r="BO234" i="8"/>
  <c r="BN234" i="8"/>
  <c r="BL234" i="8"/>
  <c r="BK234" i="8"/>
  <c r="BJ234" i="8"/>
  <c r="BI234" i="8"/>
  <c r="BG234" i="8"/>
  <c r="BF234" i="8"/>
  <c r="BE234" i="8"/>
  <c r="BD234" i="8"/>
  <c r="BB234" i="8"/>
  <c r="BA234" i="8"/>
  <c r="AZ234" i="8"/>
  <c r="AY234" i="8"/>
  <c r="AV234" i="8"/>
  <c r="AU234" i="8"/>
  <c r="AT234" i="8"/>
  <c r="AS234" i="8"/>
  <c r="AR234" i="8"/>
  <c r="AQ234" i="8"/>
  <c r="AM234" i="8"/>
  <c r="AL234" i="8"/>
  <c r="AK234" i="8"/>
  <c r="AJ234" i="8"/>
  <c r="AI234" i="8"/>
  <c r="AH234" i="8"/>
  <c r="AC234" i="8"/>
  <c r="AB234" i="8"/>
  <c r="AA234" i="8"/>
  <c r="Z234" i="8"/>
  <c r="Y234" i="8"/>
  <c r="X234" i="8"/>
  <c r="U234" i="8"/>
  <c r="T234" i="8"/>
  <c r="S234" i="8"/>
  <c r="R234" i="8"/>
  <c r="Q234" i="8"/>
  <c r="P234" i="8"/>
  <c r="H234" i="8"/>
  <c r="CQ233" i="8"/>
  <c r="CP233" i="8"/>
  <c r="CO233" i="8"/>
  <c r="CN233" i="8"/>
  <c r="CM233" i="8"/>
  <c r="CL233" i="8"/>
  <c r="CI233" i="8"/>
  <c r="CH233" i="8"/>
  <c r="CG233" i="8"/>
  <c r="CF233" i="8"/>
  <c r="CE233" i="8"/>
  <c r="CD233" i="8"/>
  <c r="CA233" i="8"/>
  <c r="BZ233" i="8"/>
  <c r="BY233" i="8"/>
  <c r="BX233" i="8"/>
  <c r="BV233" i="8"/>
  <c r="BU233" i="8"/>
  <c r="BT233" i="8"/>
  <c r="BS233" i="8"/>
  <c r="BQ233" i="8"/>
  <c r="BP233" i="8"/>
  <c r="BO233" i="8"/>
  <c r="BN233" i="8"/>
  <c r="BL233" i="8"/>
  <c r="BK233" i="8"/>
  <c r="BJ233" i="8"/>
  <c r="BI233" i="8"/>
  <c r="BG233" i="8"/>
  <c r="BF233" i="8"/>
  <c r="BE233" i="8"/>
  <c r="BD233" i="8"/>
  <c r="BB233" i="8"/>
  <c r="BA233" i="8"/>
  <c r="AZ233" i="8"/>
  <c r="AY233" i="8"/>
  <c r="AV233" i="8"/>
  <c r="AU233" i="8"/>
  <c r="AT233" i="8"/>
  <c r="AS233" i="8"/>
  <c r="AR233" i="8"/>
  <c r="AQ233" i="8"/>
  <c r="AM233" i="8"/>
  <c r="AL233" i="8"/>
  <c r="AK233" i="8"/>
  <c r="AJ233" i="8"/>
  <c r="AI233" i="8"/>
  <c r="AH233" i="8"/>
  <c r="AC233" i="8"/>
  <c r="AB233" i="8"/>
  <c r="AA233" i="8"/>
  <c r="Z233" i="8"/>
  <c r="Y233" i="8"/>
  <c r="X233" i="8"/>
  <c r="U233" i="8"/>
  <c r="T233" i="8"/>
  <c r="S233" i="8"/>
  <c r="R233" i="8"/>
  <c r="Q233" i="8"/>
  <c r="P233" i="8"/>
  <c r="H233" i="8"/>
  <c r="CQ232" i="8"/>
  <c r="CP232" i="8"/>
  <c r="CO232" i="8"/>
  <c r="CN232" i="8"/>
  <c r="CM232" i="8"/>
  <c r="CL232" i="8"/>
  <c r="CI232" i="8"/>
  <c r="CH232" i="8"/>
  <c r="CG232" i="8"/>
  <c r="CF232" i="8"/>
  <c r="CE232" i="8"/>
  <c r="CD232" i="8"/>
  <c r="CA232" i="8"/>
  <c r="BZ232" i="8"/>
  <c r="BY232" i="8"/>
  <c r="BX232" i="8"/>
  <c r="BV232" i="8"/>
  <c r="BU232" i="8"/>
  <c r="BT232" i="8"/>
  <c r="BS232" i="8"/>
  <c r="BQ232" i="8"/>
  <c r="BP232" i="8"/>
  <c r="BO232" i="8"/>
  <c r="BN232" i="8"/>
  <c r="BL232" i="8"/>
  <c r="BK232" i="8"/>
  <c r="BJ232" i="8"/>
  <c r="BI232" i="8"/>
  <c r="BG232" i="8"/>
  <c r="BF232" i="8"/>
  <c r="BE232" i="8"/>
  <c r="BD232" i="8"/>
  <c r="BB232" i="8"/>
  <c r="BA232" i="8"/>
  <c r="AZ232" i="8"/>
  <c r="AY232" i="8"/>
  <c r="AV232" i="8"/>
  <c r="AU232" i="8"/>
  <c r="AT232" i="8"/>
  <c r="AS232" i="8"/>
  <c r="AR232" i="8"/>
  <c r="AQ232" i="8"/>
  <c r="AM232" i="8"/>
  <c r="AL232" i="8"/>
  <c r="AK232" i="8"/>
  <c r="AJ232" i="8"/>
  <c r="AI232" i="8"/>
  <c r="AH232" i="8"/>
  <c r="AC232" i="8"/>
  <c r="AB232" i="8"/>
  <c r="AA232" i="8"/>
  <c r="Z232" i="8"/>
  <c r="Y232" i="8"/>
  <c r="X232" i="8"/>
  <c r="U232" i="8"/>
  <c r="T232" i="8"/>
  <c r="S232" i="8"/>
  <c r="R232" i="8"/>
  <c r="Q232" i="8"/>
  <c r="P232" i="8"/>
  <c r="H232" i="8"/>
  <c r="CQ231" i="8"/>
  <c r="CP231" i="8"/>
  <c r="CO231" i="8"/>
  <c r="CN231" i="8"/>
  <c r="CM231" i="8"/>
  <c r="CL231" i="8"/>
  <c r="CI231" i="8"/>
  <c r="CH231" i="8"/>
  <c r="CG231" i="8"/>
  <c r="CF231" i="8"/>
  <c r="CE231" i="8"/>
  <c r="CD231" i="8"/>
  <c r="CA231" i="8"/>
  <c r="BZ231" i="8"/>
  <c r="BY231" i="8"/>
  <c r="BX231" i="8"/>
  <c r="BV231" i="8"/>
  <c r="BU231" i="8"/>
  <c r="BT231" i="8"/>
  <c r="BS231" i="8"/>
  <c r="BQ231" i="8"/>
  <c r="BP231" i="8"/>
  <c r="BO231" i="8"/>
  <c r="BN231" i="8"/>
  <c r="BL231" i="8"/>
  <c r="BK231" i="8"/>
  <c r="BJ231" i="8"/>
  <c r="BI231" i="8"/>
  <c r="BG231" i="8"/>
  <c r="BF231" i="8"/>
  <c r="BE231" i="8"/>
  <c r="BD231" i="8"/>
  <c r="BB231" i="8"/>
  <c r="BA231" i="8"/>
  <c r="AZ231" i="8"/>
  <c r="AY231" i="8"/>
  <c r="AV231" i="8"/>
  <c r="AU231" i="8"/>
  <c r="AT231" i="8"/>
  <c r="AS231" i="8"/>
  <c r="AR231" i="8"/>
  <c r="AQ231" i="8"/>
  <c r="AM231" i="8"/>
  <c r="AL231" i="8"/>
  <c r="AK231" i="8"/>
  <c r="AJ231" i="8"/>
  <c r="AI231" i="8"/>
  <c r="AH231" i="8"/>
  <c r="AC231" i="8"/>
  <c r="AB231" i="8"/>
  <c r="AA231" i="8"/>
  <c r="Z231" i="8"/>
  <c r="Y231" i="8"/>
  <c r="X231" i="8"/>
  <c r="U231" i="8"/>
  <c r="T231" i="8"/>
  <c r="S231" i="8"/>
  <c r="R231" i="8"/>
  <c r="Q231" i="8"/>
  <c r="P231" i="8"/>
  <c r="H231" i="8"/>
  <c r="CQ230" i="8"/>
  <c r="CP230" i="8"/>
  <c r="CO230" i="8"/>
  <c r="CN230" i="8"/>
  <c r="CM230" i="8"/>
  <c r="CL230" i="8"/>
  <c r="CI230" i="8"/>
  <c r="CH230" i="8"/>
  <c r="CG230" i="8"/>
  <c r="CF230" i="8"/>
  <c r="CE230" i="8"/>
  <c r="CD230" i="8"/>
  <c r="CA230" i="8"/>
  <c r="BZ230" i="8"/>
  <c r="BY230" i="8"/>
  <c r="BX230" i="8"/>
  <c r="BV230" i="8"/>
  <c r="BU230" i="8"/>
  <c r="BT230" i="8"/>
  <c r="BS230" i="8"/>
  <c r="BQ230" i="8"/>
  <c r="BP230" i="8"/>
  <c r="BO230" i="8"/>
  <c r="BN230" i="8"/>
  <c r="BL230" i="8"/>
  <c r="BK230" i="8"/>
  <c r="BJ230" i="8"/>
  <c r="BI230" i="8"/>
  <c r="BG230" i="8"/>
  <c r="BF230" i="8"/>
  <c r="BE230" i="8"/>
  <c r="BD230" i="8"/>
  <c r="BB230" i="8"/>
  <c r="BA230" i="8"/>
  <c r="AZ230" i="8"/>
  <c r="AY230" i="8"/>
  <c r="AV230" i="8"/>
  <c r="AU230" i="8"/>
  <c r="AT230" i="8"/>
  <c r="AS230" i="8"/>
  <c r="AR230" i="8"/>
  <c r="AQ230" i="8"/>
  <c r="AM230" i="8"/>
  <c r="AL230" i="8"/>
  <c r="AK230" i="8"/>
  <c r="AJ230" i="8"/>
  <c r="AI230" i="8"/>
  <c r="AH230" i="8"/>
  <c r="AC230" i="8"/>
  <c r="AB230" i="8"/>
  <c r="AA230" i="8"/>
  <c r="Z230" i="8"/>
  <c r="Y230" i="8"/>
  <c r="X230" i="8"/>
  <c r="U230" i="8"/>
  <c r="T230" i="8"/>
  <c r="S230" i="8"/>
  <c r="R230" i="8"/>
  <c r="Q230" i="8"/>
  <c r="P230" i="8"/>
  <c r="H230" i="8"/>
  <c r="CQ229" i="8"/>
  <c r="CP229" i="8"/>
  <c r="CO229" i="8"/>
  <c r="CN229" i="8"/>
  <c r="CM229" i="8"/>
  <c r="CL229" i="8"/>
  <c r="CI229" i="8"/>
  <c r="CH229" i="8"/>
  <c r="CG229" i="8"/>
  <c r="CF229" i="8"/>
  <c r="CE229" i="8"/>
  <c r="CD229" i="8"/>
  <c r="CA229" i="8"/>
  <c r="BZ229" i="8"/>
  <c r="BY229" i="8"/>
  <c r="BX229" i="8"/>
  <c r="BV229" i="8"/>
  <c r="BU229" i="8"/>
  <c r="BT229" i="8"/>
  <c r="BS229" i="8"/>
  <c r="BQ229" i="8"/>
  <c r="BP229" i="8"/>
  <c r="BO229" i="8"/>
  <c r="BN229" i="8"/>
  <c r="BL229" i="8"/>
  <c r="BK229" i="8"/>
  <c r="BJ229" i="8"/>
  <c r="BI229" i="8"/>
  <c r="BG229" i="8"/>
  <c r="BF229" i="8"/>
  <c r="BE229" i="8"/>
  <c r="BD229" i="8"/>
  <c r="BB229" i="8"/>
  <c r="BA229" i="8"/>
  <c r="AZ229" i="8"/>
  <c r="AY229" i="8"/>
  <c r="AV229" i="8"/>
  <c r="AU229" i="8"/>
  <c r="AT229" i="8"/>
  <c r="AS229" i="8"/>
  <c r="AR229" i="8"/>
  <c r="AQ229" i="8"/>
  <c r="AM229" i="8"/>
  <c r="AL229" i="8"/>
  <c r="AK229" i="8"/>
  <c r="AJ229" i="8"/>
  <c r="AI229" i="8"/>
  <c r="AH229" i="8"/>
  <c r="AC229" i="8"/>
  <c r="AB229" i="8"/>
  <c r="AA229" i="8"/>
  <c r="Z229" i="8"/>
  <c r="Y229" i="8"/>
  <c r="X229" i="8"/>
  <c r="U229" i="8"/>
  <c r="T229" i="8"/>
  <c r="S229" i="8"/>
  <c r="R229" i="8"/>
  <c r="Q229" i="8"/>
  <c r="P229" i="8"/>
  <c r="H229" i="8"/>
  <c r="CQ228" i="8"/>
  <c r="CP228" i="8"/>
  <c r="CO228" i="8"/>
  <c r="CN228" i="8"/>
  <c r="CM228" i="8"/>
  <c r="CL228" i="8"/>
  <c r="CI228" i="8"/>
  <c r="CH228" i="8"/>
  <c r="CG228" i="8"/>
  <c r="CF228" i="8"/>
  <c r="CE228" i="8"/>
  <c r="CD228" i="8"/>
  <c r="CA228" i="8"/>
  <c r="BZ228" i="8"/>
  <c r="BY228" i="8"/>
  <c r="BX228" i="8"/>
  <c r="BV228" i="8"/>
  <c r="BU228" i="8"/>
  <c r="BT228" i="8"/>
  <c r="BS228" i="8"/>
  <c r="BQ228" i="8"/>
  <c r="BP228" i="8"/>
  <c r="BO228" i="8"/>
  <c r="BN228" i="8"/>
  <c r="BL228" i="8"/>
  <c r="BK228" i="8"/>
  <c r="BJ228" i="8"/>
  <c r="BI228" i="8"/>
  <c r="BG228" i="8"/>
  <c r="BF228" i="8"/>
  <c r="BE228" i="8"/>
  <c r="BD228" i="8"/>
  <c r="BB228" i="8"/>
  <c r="BA228" i="8"/>
  <c r="AZ228" i="8"/>
  <c r="AY228" i="8"/>
  <c r="AV228" i="8"/>
  <c r="AU228" i="8"/>
  <c r="AT228" i="8"/>
  <c r="AS228" i="8"/>
  <c r="AR228" i="8"/>
  <c r="AQ228" i="8"/>
  <c r="AM228" i="8"/>
  <c r="AL228" i="8"/>
  <c r="AK228" i="8"/>
  <c r="AJ228" i="8"/>
  <c r="AI228" i="8"/>
  <c r="AH228" i="8"/>
  <c r="AC228" i="8"/>
  <c r="AB228" i="8"/>
  <c r="AA228" i="8"/>
  <c r="Z228" i="8"/>
  <c r="Y228" i="8"/>
  <c r="X228" i="8"/>
  <c r="U228" i="8"/>
  <c r="T228" i="8"/>
  <c r="S228" i="8"/>
  <c r="R228" i="8"/>
  <c r="Q228" i="8"/>
  <c r="P228" i="8"/>
  <c r="H228" i="8"/>
  <c r="CQ227" i="8"/>
  <c r="CP227" i="8"/>
  <c r="CO227" i="8"/>
  <c r="CN227" i="8"/>
  <c r="CM227" i="8"/>
  <c r="CL227" i="8"/>
  <c r="CI227" i="8"/>
  <c r="CH227" i="8"/>
  <c r="CG227" i="8"/>
  <c r="CF227" i="8"/>
  <c r="CE227" i="8"/>
  <c r="CD227" i="8"/>
  <c r="CA227" i="8"/>
  <c r="BZ227" i="8"/>
  <c r="BY227" i="8"/>
  <c r="BX227" i="8"/>
  <c r="BV227" i="8"/>
  <c r="BU227" i="8"/>
  <c r="BT227" i="8"/>
  <c r="BS227" i="8"/>
  <c r="BQ227" i="8"/>
  <c r="BP227" i="8"/>
  <c r="BO227" i="8"/>
  <c r="BN227" i="8"/>
  <c r="BL227" i="8"/>
  <c r="BK227" i="8"/>
  <c r="BJ227" i="8"/>
  <c r="BI227" i="8"/>
  <c r="BG227" i="8"/>
  <c r="BF227" i="8"/>
  <c r="BE227" i="8"/>
  <c r="BD227" i="8"/>
  <c r="BB227" i="8"/>
  <c r="BA227" i="8"/>
  <c r="AZ227" i="8"/>
  <c r="AY227" i="8"/>
  <c r="AV227" i="8"/>
  <c r="AU227" i="8"/>
  <c r="AT227" i="8"/>
  <c r="AS227" i="8"/>
  <c r="AR227" i="8"/>
  <c r="AQ227" i="8"/>
  <c r="AM227" i="8"/>
  <c r="AL227" i="8"/>
  <c r="AK227" i="8"/>
  <c r="AJ227" i="8"/>
  <c r="AI227" i="8"/>
  <c r="AH227" i="8"/>
  <c r="AC227" i="8"/>
  <c r="AB227" i="8"/>
  <c r="AA227" i="8"/>
  <c r="Z227" i="8"/>
  <c r="Y227" i="8"/>
  <c r="X227" i="8"/>
  <c r="U227" i="8"/>
  <c r="T227" i="8"/>
  <c r="S227" i="8"/>
  <c r="R227" i="8"/>
  <c r="Q227" i="8"/>
  <c r="P227" i="8"/>
  <c r="H227" i="8"/>
  <c r="CQ226" i="8"/>
  <c r="CP226" i="8"/>
  <c r="CO226" i="8"/>
  <c r="CN226" i="8"/>
  <c r="CM226" i="8"/>
  <c r="CL226" i="8"/>
  <c r="CI226" i="8"/>
  <c r="CH226" i="8"/>
  <c r="CG226" i="8"/>
  <c r="CF226" i="8"/>
  <c r="CE226" i="8"/>
  <c r="CD226" i="8"/>
  <c r="CA226" i="8"/>
  <c r="BZ226" i="8"/>
  <c r="BY226" i="8"/>
  <c r="BX226" i="8"/>
  <c r="BV226" i="8"/>
  <c r="BU226" i="8"/>
  <c r="BT226" i="8"/>
  <c r="BS226" i="8"/>
  <c r="BQ226" i="8"/>
  <c r="BP226" i="8"/>
  <c r="BO226" i="8"/>
  <c r="BN226" i="8"/>
  <c r="BL226" i="8"/>
  <c r="BK226" i="8"/>
  <c r="BJ226" i="8"/>
  <c r="BI226" i="8"/>
  <c r="BG226" i="8"/>
  <c r="BF226" i="8"/>
  <c r="BE226" i="8"/>
  <c r="BD226" i="8"/>
  <c r="BB226" i="8"/>
  <c r="BA226" i="8"/>
  <c r="AZ226" i="8"/>
  <c r="AY226" i="8"/>
  <c r="AV226" i="8"/>
  <c r="AU226" i="8"/>
  <c r="AT226" i="8"/>
  <c r="AS226" i="8"/>
  <c r="AR226" i="8"/>
  <c r="AQ226" i="8"/>
  <c r="AM226" i="8"/>
  <c r="AL226" i="8"/>
  <c r="AK226" i="8"/>
  <c r="AJ226" i="8"/>
  <c r="AI226" i="8"/>
  <c r="AH226" i="8"/>
  <c r="AC226" i="8"/>
  <c r="AB226" i="8"/>
  <c r="AA226" i="8"/>
  <c r="Z226" i="8"/>
  <c r="Y226" i="8"/>
  <c r="X226" i="8"/>
  <c r="U226" i="8"/>
  <c r="T226" i="8"/>
  <c r="S226" i="8"/>
  <c r="R226" i="8"/>
  <c r="Q226" i="8"/>
  <c r="P226" i="8"/>
  <c r="H226" i="8"/>
  <c r="CQ225" i="8"/>
  <c r="CP225" i="8"/>
  <c r="CO225" i="8"/>
  <c r="CN225" i="8"/>
  <c r="CM225" i="8"/>
  <c r="CL225" i="8"/>
  <c r="CI225" i="8"/>
  <c r="CH225" i="8"/>
  <c r="CG225" i="8"/>
  <c r="CF225" i="8"/>
  <c r="CE225" i="8"/>
  <c r="CD225" i="8"/>
  <c r="CA225" i="8"/>
  <c r="BZ225" i="8"/>
  <c r="BY225" i="8"/>
  <c r="BX225" i="8"/>
  <c r="BV225" i="8"/>
  <c r="BU225" i="8"/>
  <c r="BT225" i="8"/>
  <c r="BS225" i="8"/>
  <c r="BQ225" i="8"/>
  <c r="BP225" i="8"/>
  <c r="BO225" i="8"/>
  <c r="BN225" i="8"/>
  <c r="BL225" i="8"/>
  <c r="BK225" i="8"/>
  <c r="BJ225" i="8"/>
  <c r="BI225" i="8"/>
  <c r="BG225" i="8"/>
  <c r="BF225" i="8"/>
  <c r="BE225" i="8"/>
  <c r="BD225" i="8"/>
  <c r="BB225" i="8"/>
  <c r="BA225" i="8"/>
  <c r="AZ225" i="8"/>
  <c r="AY225" i="8"/>
  <c r="AV225" i="8"/>
  <c r="AU225" i="8"/>
  <c r="AT225" i="8"/>
  <c r="AS225" i="8"/>
  <c r="AR225" i="8"/>
  <c r="AQ225" i="8"/>
  <c r="AM225" i="8"/>
  <c r="AL225" i="8"/>
  <c r="AK225" i="8"/>
  <c r="AJ225" i="8"/>
  <c r="AI225" i="8"/>
  <c r="AH225" i="8"/>
  <c r="AC225" i="8"/>
  <c r="AB225" i="8"/>
  <c r="AA225" i="8"/>
  <c r="Z225" i="8"/>
  <c r="Y225" i="8"/>
  <c r="X225" i="8"/>
  <c r="U225" i="8"/>
  <c r="T225" i="8"/>
  <c r="S225" i="8"/>
  <c r="R225" i="8"/>
  <c r="Q225" i="8"/>
  <c r="P225" i="8"/>
  <c r="H225" i="8"/>
  <c r="CQ224" i="8"/>
  <c r="CP224" i="8"/>
  <c r="CO224" i="8"/>
  <c r="CN224" i="8"/>
  <c r="CM224" i="8"/>
  <c r="CL224" i="8"/>
  <c r="CI224" i="8"/>
  <c r="CH224" i="8"/>
  <c r="CG224" i="8"/>
  <c r="CF224" i="8"/>
  <c r="CE224" i="8"/>
  <c r="CD224" i="8"/>
  <c r="CA224" i="8"/>
  <c r="BZ224" i="8"/>
  <c r="BY224" i="8"/>
  <c r="BX224" i="8"/>
  <c r="BV224" i="8"/>
  <c r="BU224" i="8"/>
  <c r="BT224" i="8"/>
  <c r="BS224" i="8"/>
  <c r="BQ224" i="8"/>
  <c r="BP224" i="8"/>
  <c r="BO224" i="8"/>
  <c r="BN224" i="8"/>
  <c r="BL224" i="8"/>
  <c r="BK224" i="8"/>
  <c r="BJ224" i="8"/>
  <c r="BI224" i="8"/>
  <c r="BG224" i="8"/>
  <c r="BF224" i="8"/>
  <c r="BE224" i="8"/>
  <c r="BD224" i="8"/>
  <c r="BB224" i="8"/>
  <c r="BA224" i="8"/>
  <c r="AZ224" i="8"/>
  <c r="AY224" i="8"/>
  <c r="AV224" i="8"/>
  <c r="AU224" i="8"/>
  <c r="AT224" i="8"/>
  <c r="AS224" i="8"/>
  <c r="AR224" i="8"/>
  <c r="AQ224" i="8"/>
  <c r="AM224" i="8"/>
  <c r="AL224" i="8"/>
  <c r="AK224" i="8"/>
  <c r="AJ224" i="8"/>
  <c r="AI224" i="8"/>
  <c r="AH224" i="8"/>
  <c r="AC224" i="8"/>
  <c r="AB224" i="8"/>
  <c r="AA224" i="8"/>
  <c r="Z224" i="8"/>
  <c r="Y224" i="8"/>
  <c r="X224" i="8"/>
  <c r="U224" i="8"/>
  <c r="T224" i="8"/>
  <c r="S224" i="8"/>
  <c r="R224" i="8"/>
  <c r="Q224" i="8"/>
  <c r="P224" i="8"/>
  <c r="H224" i="8"/>
  <c r="CQ223" i="8"/>
  <c r="CP223" i="8"/>
  <c r="CO223" i="8"/>
  <c r="CN223" i="8"/>
  <c r="CM223" i="8"/>
  <c r="CL223" i="8"/>
  <c r="CI223" i="8"/>
  <c r="CH223" i="8"/>
  <c r="CG223" i="8"/>
  <c r="CF223" i="8"/>
  <c r="CE223" i="8"/>
  <c r="CD223" i="8"/>
  <c r="CA223" i="8"/>
  <c r="BZ223" i="8"/>
  <c r="BY223" i="8"/>
  <c r="BX223" i="8"/>
  <c r="BV223" i="8"/>
  <c r="BU223" i="8"/>
  <c r="BT223" i="8"/>
  <c r="BS223" i="8"/>
  <c r="BQ223" i="8"/>
  <c r="BP223" i="8"/>
  <c r="BO223" i="8"/>
  <c r="BN223" i="8"/>
  <c r="BL223" i="8"/>
  <c r="BK223" i="8"/>
  <c r="BJ223" i="8"/>
  <c r="BI223" i="8"/>
  <c r="BG223" i="8"/>
  <c r="BF223" i="8"/>
  <c r="BE223" i="8"/>
  <c r="BD223" i="8"/>
  <c r="BB223" i="8"/>
  <c r="BA223" i="8"/>
  <c r="AZ223" i="8"/>
  <c r="AY223" i="8"/>
  <c r="AV223" i="8"/>
  <c r="AU223" i="8"/>
  <c r="AT223" i="8"/>
  <c r="AS223" i="8"/>
  <c r="AR223" i="8"/>
  <c r="AQ223" i="8"/>
  <c r="AM223" i="8"/>
  <c r="AL223" i="8"/>
  <c r="AK223" i="8"/>
  <c r="AJ223" i="8"/>
  <c r="AI223" i="8"/>
  <c r="AH223" i="8"/>
  <c r="AC223" i="8"/>
  <c r="AB223" i="8"/>
  <c r="AA223" i="8"/>
  <c r="Z223" i="8"/>
  <c r="Y223" i="8"/>
  <c r="X223" i="8"/>
  <c r="U223" i="8"/>
  <c r="T223" i="8"/>
  <c r="S223" i="8"/>
  <c r="R223" i="8"/>
  <c r="Q223" i="8"/>
  <c r="P223" i="8"/>
  <c r="H223" i="8"/>
  <c r="CQ222" i="8"/>
  <c r="CP222" i="8"/>
  <c r="CO222" i="8"/>
  <c r="CN222" i="8"/>
  <c r="CM222" i="8"/>
  <c r="CL222" i="8"/>
  <c r="CI222" i="8"/>
  <c r="CH222" i="8"/>
  <c r="CG222" i="8"/>
  <c r="CF222" i="8"/>
  <c r="CE222" i="8"/>
  <c r="CD222" i="8"/>
  <c r="CA222" i="8"/>
  <c r="BZ222" i="8"/>
  <c r="BY222" i="8"/>
  <c r="BX222" i="8"/>
  <c r="BV222" i="8"/>
  <c r="BU222" i="8"/>
  <c r="BT222" i="8"/>
  <c r="BS222" i="8"/>
  <c r="BQ222" i="8"/>
  <c r="BP222" i="8"/>
  <c r="BO222" i="8"/>
  <c r="BN222" i="8"/>
  <c r="BL222" i="8"/>
  <c r="BK222" i="8"/>
  <c r="BJ222" i="8"/>
  <c r="BI222" i="8"/>
  <c r="BG222" i="8"/>
  <c r="BF222" i="8"/>
  <c r="BE222" i="8"/>
  <c r="BD222" i="8"/>
  <c r="BB222" i="8"/>
  <c r="BA222" i="8"/>
  <c r="AZ222" i="8"/>
  <c r="AY222" i="8"/>
  <c r="AV222" i="8"/>
  <c r="AU222" i="8"/>
  <c r="AT222" i="8"/>
  <c r="AS222" i="8"/>
  <c r="AR222" i="8"/>
  <c r="AQ222" i="8"/>
  <c r="AM222" i="8"/>
  <c r="AL222" i="8"/>
  <c r="AK222" i="8"/>
  <c r="AJ222" i="8"/>
  <c r="AI222" i="8"/>
  <c r="AH222" i="8"/>
  <c r="AC222" i="8"/>
  <c r="AB222" i="8"/>
  <c r="AA222" i="8"/>
  <c r="Z222" i="8"/>
  <c r="Y222" i="8"/>
  <c r="X222" i="8"/>
  <c r="U222" i="8"/>
  <c r="T222" i="8"/>
  <c r="S222" i="8"/>
  <c r="R222" i="8"/>
  <c r="Q222" i="8"/>
  <c r="P222" i="8"/>
  <c r="H222" i="8"/>
  <c r="CQ221" i="8"/>
  <c r="CP221" i="8"/>
  <c r="CO221" i="8"/>
  <c r="CN221" i="8"/>
  <c r="CM221" i="8"/>
  <c r="CL221" i="8"/>
  <c r="CI221" i="8"/>
  <c r="CH221" i="8"/>
  <c r="CG221" i="8"/>
  <c r="CF221" i="8"/>
  <c r="CE221" i="8"/>
  <c r="CD221" i="8"/>
  <c r="CA221" i="8"/>
  <c r="BZ221" i="8"/>
  <c r="BY221" i="8"/>
  <c r="BX221" i="8"/>
  <c r="BV221" i="8"/>
  <c r="BU221" i="8"/>
  <c r="BT221" i="8"/>
  <c r="BS221" i="8"/>
  <c r="BQ221" i="8"/>
  <c r="BP221" i="8"/>
  <c r="BO221" i="8"/>
  <c r="BN221" i="8"/>
  <c r="BL221" i="8"/>
  <c r="BK221" i="8"/>
  <c r="BJ221" i="8"/>
  <c r="BI221" i="8"/>
  <c r="BG221" i="8"/>
  <c r="BF221" i="8"/>
  <c r="BE221" i="8"/>
  <c r="BD221" i="8"/>
  <c r="BB221" i="8"/>
  <c r="BA221" i="8"/>
  <c r="AZ221" i="8"/>
  <c r="AY221" i="8"/>
  <c r="AV221" i="8"/>
  <c r="AU221" i="8"/>
  <c r="AT221" i="8"/>
  <c r="AS221" i="8"/>
  <c r="AR221" i="8"/>
  <c r="AQ221" i="8"/>
  <c r="AM221" i="8"/>
  <c r="AL221" i="8"/>
  <c r="AK221" i="8"/>
  <c r="AJ221" i="8"/>
  <c r="AI221" i="8"/>
  <c r="AH221" i="8"/>
  <c r="AC221" i="8"/>
  <c r="AB221" i="8"/>
  <c r="AA221" i="8"/>
  <c r="Z221" i="8"/>
  <c r="Y221" i="8"/>
  <c r="X221" i="8"/>
  <c r="U221" i="8"/>
  <c r="T221" i="8"/>
  <c r="S221" i="8"/>
  <c r="R221" i="8"/>
  <c r="Q221" i="8"/>
  <c r="P221" i="8"/>
  <c r="H221" i="8"/>
  <c r="CQ220" i="8"/>
  <c r="CP220" i="8"/>
  <c r="CO220" i="8"/>
  <c r="CN220" i="8"/>
  <c r="CM220" i="8"/>
  <c r="CL220" i="8"/>
  <c r="CI220" i="8"/>
  <c r="CH220" i="8"/>
  <c r="CG220" i="8"/>
  <c r="CF220" i="8"/>
  <c r="CE220" i="8"/>
  <c r="CD220" i="8"/>
  <c r="CA220" i="8"/>
  <c r="BZ220" i="8"/>
  <c r="BY220" i="8"/>
  <c r="BX220" i="8"/>
  <c r="BV220" i="8"/>
  <c r="BU220" i="8"/>
  <c r="BT220" i="8"/>
  <c r="BS220" i="8"/>
  <c r="BQ220" i="8"/>
  <c r="BP220" i="8"/>
  <c r="BO220" i="8"/>
  <c r="BN220" i="8"/>
  <c r="BL220" i="8"/>
  <c r="BK220" i="8"/>
  <c r="BJ220" i="8"/>
  <c r="BI220" i="8"/>
  <c r="BG220" i="8"/>
  <c r="BF220" i="8"/>
  <c r="BE220" i="8"/>
  <c r="BD220" i="8"/>
  <c r="BB220" i="8"/>
  <c r="BA220" i="8"/>
  <c r="AZ220" i="8"/>
  <c r="AY220" i="8"/>
  <c r="AV220" i="8"/>
  <c r="AU220" i="8"/>
  <c r="AT220" i="8"/>
  <c r="AS220" i="8"/>
  <c r="AR220" i="8"/>
  <c r="AQ220" i="8"/>
  <c r="AM220" i="8"/>
  <c r="AL220" i="8"/>
  <c r="AK220" i="8"/>
  <c r="AJ220" i="8"/>
  <c r="AI220" i="8"/>
  <c r="AH220" i="8"/>
  <c r="AC220" i="8"/>
  <c r="AB220" i="8"/>
  <c r="AA220" i="8"/>
  <c r="Z220" i="8"/>
  <c r="Y220" i="8"/>
  <c r="X220" i="8"/>
  <c r="U220" i="8"/>
  <c r="T220" i="8"/>
  <c r="S220" i="8"/>
  <c r="R220" i="8"/>
  <c r="Q220" i="8"/>
  <c r="P220" i="8"/>
  <c r="H220" i="8"/>
  <c r="CQ219" i="8"/>
  <c r="CP219" i="8"/>
  <c r="CO219" i="8"/>
  <c r="CN219" i="8"/>
  <c r="CM219" i="8"/>
  <c r="CL219" i="8"/>
  <c r="CI219" i="8"/>
  <c r="CH219" i="8"/>
  <c r="CG219" i="8"/>
  <c r="CF219" i="8"/>
  <c r="CE219" i="8"/>
  <c r="CD219" i="8"/>
  <c r="CA219" i="8"/>
  <c r="BZ219" i="8"/>
  <c r="BY219" i="8"/>
  <c r="BX219" i="8"/>
  <c r="BV219" i="8"/>
  <c r="BU219" i="8"/>
  <c r="BT219" i="8"/>
  <c r="BS219" i="8"/>
  <c r="BQ219" i="8"/>
  <c r="BP219" i="8"/>
  <c r="BO219" i="8"/>
  <c r="BN219" i="8"/>
  <c r="BL219" i="8"/>
  <c r="BK219" i="8"/>
  <c r="BJ219" i="8"/>
  <c r="BI219" i="8"/>
  <c r="BG219" i="8"/>
  <c r="BF219" i="8"/>
  <c r="BE219" i="8"/>
  <c r="BD219" i="8"/>
  <c r="BB219" i="8"/>
  <c r="BA219" i="8"/>
  <c r="AZ219" i="8"/>
  <c r="AY219" i="8"/>
  <c r="AV219" i="8"/>
  <c r="AU219" i="8"/>
  <c r="AT219" i="8"/>
  <c r="AS219" i="8"/>
  <c r="AR219" i="8"/>
  <c r="AQ219" i="8"/>
  <c r="AM219" i="8"/>
  <c r="AL219" i="8"/>
  <c r="AK219" i="8"/>
  <c r="AJ219" i="8"/>
  <c r="AI219" i="8"/>
  <c r="AH219" i="8"/>
  <c r="AC219" i="8"/>
  <c r="AB219" i="8"/>
  <c r="AA219" i="8"/>
  <c r="Z219" i="8"/>
  <c r="Y219" i="8"/>
  <c r="X219" i="8"/>
  <c r="U219" i="8"/>
  <c r="T219" i="8"/>
  <c r="S219" i="8"/>
  <c r="R219" i="8"/>
  <c r="Q219" i="8"/>
  <c r="P219" i="8"/>
  <c r="H219" i="8"/>
  <c r="CQ218" i="8"/>
  <c r="CP218" i="8"/>
  <c r="CO218" i="8"/>
  <c r="CN218" i="8"/>
  <c r="CM218" i="8"/>
  <c r="CL218" i="8"/>
  <c r="CI218" i="8"/>
  <c r="CH218" i="8"/>
  <c r="CG218" i="8"/>
  <c r="CF218" i="8"/>
  <c r="CE218" i="8"/>
  <c r="CD218" i="8"/>
  <c r="CA218" i="8"/>
  <c r="BZ218" i="8"/>
  <c r="BY218" i="8"/>
  <c r="BX218" i="8"/>
  <c r="BV218" i="8"/>
  <c r="BU218" i="8"/>
  <c r="BT218" i="8"/>
  <c r="BS218" i="8"/>
  <c r="BQ218" i="8"/>
  <c r="BP218" i="8"/>
  <c r="BO218" i="8"/>
  <c r="BN218" i="8"/>
  <c r="BL218" i="8"/>
  <c r="BK218" i="8"/>
  <c r="BJ218" i="8"/>
  <c r="BI218" i="8"/>
  <c r="BG218" i="8"/>
  <c r="BF218" i="8"/>
  <c r="BE218" i="8"/>
  <c r="BD218" i="8"/>
  <c r="BB218" i="8"/>
  <c r="BA218" i="8"/>
  <c r="AZ218" i="8"/>
  <c r="AY218" i="8"/>
  <c r="AV218" i="8"/>
  <c r="AU218" i="8"/>
  <c r="AT218" i="8"/>
  <c r="AS218" i="8"/>
  <c r="AR218" i="8"/>
  <c r="AQ218" i="8"/>
  <c r="AM218" i="8"/>
  <c r="AL218" i="8"/>
  <c r="AK218" i="8"/>
  <c r="AJ218" i="8"/>
  <c r="AI218" i="8"/>
  <c r="AH218" i="8"/>
  <c r="AC218" i="8"/>
  <c r="AB218" i="8"/>
  <c r="AA218" i="8"/>
  <c r="Z218" i="8"/>
  <c r="Y218" i="8"/>
  <c r="X218" i="8"/>
  <c r="U218" i="8"/>
  <c r="T218" i="8"/>
  <c r="S218" i="8"/>
  <c r="R218" i="8"/>
  <c r="Q218" i="8"/>
  <c r="P218" i="8"/>
  <c r="H218" i="8"/>
  <c r="CQ217" i="8"/>
  <c r="CP217" i="8"/>
  <c r="CO217" i="8"/>
  <c r="CN217" i="8"/>
  <c r="CM217" i="8"/>
  <c r="CL217" i="8"/>
  <c r="CI217" i="8"/>
  <c r="CH217" i="8"/>
  <c r="CG217" i="8"/>
  <c r="CF217" i="8"/>
  <c r="CE217" i="8"/>
  <c r="CD217" i="8"/>
  <c r="CA217" i="8"/>
  <c r="BZ217" i="8"/>
  <c r="BY217" i="8"/>
  <c r="BX217" i="8"/>
  <c r="BV217" i="8"/>
  <c r="BU217" i="8"/>
  <c r="BT217" i="8"/>
  <c r="BS217" i="8"/>
  <c r="BQ217" i="8"/>
  <c r="BP217" i="8"/>
  <c r="BO217" i="8"/>
  <c r="BN217" i="8"/>
  <c r="BL217" i="8"/>
  <c r="BK217" i="8"/>
  <c r="BJ217" i="8"/>
  <c r="BI217" i="8"/>
  <c r="BG217" i="8"/>
  <c r="BF217" i="8"/>
  <c r="BE217" i="8"/>
  <c r="BD217" i="8"/>
  <c r="BB217" i="8"/>
  <c r="BA217" i="8"/>
  <c r="AZ217" i="8"/>
  <c r="AY217" i="8"/>
  <c r="AV217" i="8"/>
  <c r="AU217" i="8"/>
  <c r="AT217" i="8"/>
  <c r="AS217" i="8"/>
  <c r="AR217" i="8"/>
  <c r="AQ217" i="8"/>
  <c r="AM217" i="8"/>
  <c r="AL217" i="8"/>
  <c r="AK217" i="8"/>
  <c r="AJ217" i="8"/>
  <c r="AI217" i="8"/>
  <c r="AH217" i="8"/>
  <c r="AC217" i="8"/>
  <c r="AB217" i="8"/>
  <c r="AA217" i="8"/>
  <c r="Z217" i="8"/>
  <c r="Y217" i="8"/>
  <c r="X217" i="8"/>
  <c r="U217" i="8"/>
  <c r="T217" i="8"/>
  <c r="S217" i="8"/>
  <c r="R217" i="8"/>
  <c r="Q217" i="8"/>
  <c r="P217" i="8"/>
  <c r="H217" i="8"/>
  <c r="CQ216" i="8"/>
  <c r="CP216" i="8"/>
  <c r="CO216" i="8"/>
  <c r="CN216" i="8"/>
  <c r="CM216" i="8"/>
  <c r="CL216" i="8"/>
  <c r="CI216" i="8"/>
  <c r="CH216" i="8"/>
  <c r="CG216" i="8"/>
  <c r="CF216" i="8"/>
  <c r="CE216" i="8"/>
  <c r="CD216" i="8"/>
  <c r="CA216" i="8"/>
  <c r="BZ216" i="8"/>
  <c r="BY216" i="8"/>
  <c r="BX216" i="8"/>
  <c r="BV216" i="8"/>
  <c r="BU216" i="8"/>
  <c r="BT216" i="8"/>
  <c r="BS216" i="8"/>
  <c r="BQ216" i="8"/>
  <c r="BP216" i="8"/>
  <c r="BO216" i="8"/>
  <c r="BN216" i="8"/>
  <c r="BL216" i="8"/>
  <c r="BK216" i="8"/>
  <c r="BJ216" i="8"/>
  <c r="BI216" i="8"/>
  <c r="BG216" i="8"/>
  <c r="BF216" i="8"/>
  <c r="BE216" i="8"/>
  <c r="BD216" i="8"/>
  <c r="BB216" i="8"/>
  <c r="BA216" i="8"/>
  <c r="AZ216" i="8"/>
  <c r="AY216" i="8"/>
  <c r="AV216" i="8"/>
  <c r="AU216" i="8"/>
  <c r="AT216" i="8"/>
  <c r="AS216" i="8"/>
  <c r="AR216" i="8"/>
  <c r="AQ216" i="8"/>
  <c r="AM216" i="8"/>
  <c r="AL216" i="8"/>
  <c r="AK216" i="8"/>
  <c r="AJ216" i="8"/>
  <c r="AI216" i="8"/>
  <c r="AH216" i="8"/>
  <c r="AC216" i="8"/>
  <c r="AB216" i="8"/>
  <c r="AA216" i="8"/>
  <c r="Z216" i="8"/>
  <c r="Y216" i="8"/>
  <c r="X216" i="8"/>
  <c r="U216" i="8"/>
  <c r="T216" i="8"/>
  <c r="S216" i="8"/>
  <c r="R216" i="8"/>
  <c r="Q216" i="8"/>
  <c r="P216" i="8"/>
  <c r="H216" i="8"/>
  <c r="CQ215" i="8"/>
  <c r="CP215" i="8"/>
  <c r="CO215" i="8"/>
  <c r="CN215" i="8"/>
  <c r="CM215" i="8"/>
  <c r="CL215" i="8"/>
  <c r="CI215" i="8"/>
  <c r="CH215" i="8"/>
  <c r="CG215" i="8"/>
  <c r="CF215" i="8"/>
  <c r="CE215" i="8"/>
  <c r="CD215" i="8"/>
  <c r="CA215" i="8"/>
  <c r="BZ215" i="8"/>
  <c r="BY215" i="8"/>
  <c r="BX215" i="8"/>
  <c r="BV215" i="8"/>
  <c r="BU215" i="8"/>
  <c r="BT215" i="8"/>
  <c r="BS215" i="8"/>
  <c r="BQ215" i="8"/>
  <c r="BP215" i="8"/>
  <c r="BO215" i="8"/>
  <c r="BN215" i="8"/>
  <c r="BL215" i="8"/>
  <c r="BK215" i="8"/>
  <c r="BJ215" i="8"/>
  <c r="BI215" i="8"/>
  <c r="BG215" i="8"/>
  <c r="BF215" i="8"/>
  <c r="BE215" i="8"/>
  <c r="BD215" i="8"/>
  <c r="BB215" i="8"/>
  <c r="BA215" i="8"/>
  <c r="AZ215" i="8"/>
  <c r="AY215" i="8"/>
  <c r="AV215" i="8"/>
  <c r="AU215" i="8"/>
  <c r="AT215" i="8"/>
  <c r="AS215" i="8"/>
  <c r="AR215" i="8"/>
  <c r="AQ215" i="8"/>
  <c r="AM215" i="8"/>
  <c r="AL215" i="8"/>
  <c r="AK215" i="8"/>
  <c r="AJ215" i="8"/>
  <c r="AI215" i="8"/>
  <c r="AH215" i="8"/>
  <c r="AC215" i="8"/>
  <c r="AB215" i="8"/>
  <c r="AA215" i="8"/>
  <c r="Z215" i="8"/>
  <c r="Y215" i="8"/>
  <c r="X215" i="8"/>
  <c r="U215" i="8"/>
  <c r="T215" i="8"/>
  <c r="S215" i="8"/>
  <c r="R215" i="8"/>
  <c r="Q215" i="8"/>
  <c r="P215" i="8"/>
  <c r="H215" i="8"/>
  <c r="CQ214" i="8"/>
  <c r="CP214" i="8"/>
  <c r="CO214" i="8"/>
  <c r="CN214" i="8"/>
  <c r="CM214" i="8"/>
  <c r="CL214" i="8"/>
  <c r="CI214" i="8"/>
  <c r="CH214" i="8"/>
  <c r="CG214" i="8"/>
  <c r="CF214" i="8"/>
  <c r="CE214" i="8"/>
  <c r="CD214" i="8"/>
  <c r="CA214" i="8"/>
  <c r="BZ214" i="8"/>
  <c r="BY214" i="8"/>
  <c r="BX214" i="8"/>
  <c r="BV214" i="8"/>
  <c r="BU214" i="8"/>
  <c r="BT214" i="8"/>
  <c r="BS214" i="8"/>
  <c r="BQ214" i="8"/>
  <c r="BP214" i="8"/>
  <c r="BO214" i="8"/>
  <c r="BN214" i="8"/>
  <c r="BL214" i="8"/>
  <c r="BK214" i="8"/>
  <c r="BJ214" i="8"/>
  <c r="BI214" i="8"/>
  <c r="BG214" i="8"/>
  <c r="BF214" i="8"/>
  <c r="BE214" i="8"/>
  <c r="BD214" i="8"/>
  <c r="BB214" i="8"/>
  <c r="BA214" i="8"/>
  <c r="AZ214" i="8"/>
  <c r="AY214" i="8"/>
  <c r="AV214" i="8"/>
  <c r="AU214" i="8"/>
  <c r="AT214" i="8"/>
  <c r="AS214" i="8"/>
  <c r="AR214" i="8"/>
  <c r="AQ214" i="8"/>
  <c r="AM214" i="8"/>
  <c r="AL214" i="8"/>
  <c r="AK214" i="8"/>
  <c r="AJ214" i="8"/>
  <c r="AI214" i="8"/>
  <c r="AH214" i="8"/>
  <c r="AC214" i="8"/>
  <c r="AB214" i="8"/>
  <c r="AA214" i="8"/>
  <c r="Z214" i="8"/>
  <c r="Y214" i="8"/>
  <c r="X214" i="8"/>
  <c r="U214" i="8"/>
  <c r="T214" i="8"/>
  <c r="S214" i="8"/>
  <c r="R214" i="8"/>
  <c r="Q214" i="8"/>
  <c r="P214" i="8"/>
  <c r="H214" i="8"/>
  <c r="CQ213" i="8"/>
  <c r="CP213" i="8"/>
  <c r="CO213" i="8"/>
  <c r="CN213" i="8"/>
  <c r="CM213" i="8"/>
  <c r="CL213" i="8"/>
  <c r="CI213" i="8"/>
  <c r="CH213" i="8"/>
  <c r="CG213" i="8"/>
  <c r="CF213" i="8"/>
  <c r="CE213" i="8"/>
  <c r="CD213" i="8"/>
  <c r="CA213" i="8"/>
  <c r="BZ213" i="8"/>
  <c r="BY213" i="8"/>
  <c r="BX213" i="8"/>
  <c r="BV213" i="8"/>
  <c r="BU213" i="8"/>
  <c r="BT213" i="8"/>
  <c r="BS213" i="8"/>
  <c r="BQ213" i="8"/>
  <c r="BP213" i="8"/>
  <c r="BO213" i="8"/>
  <c r="BN213" i="8"/>
  <c r="BL213" i="8"/>
  <c r="BK213" i="8"/>
  <c r="BJ213" i="8"/>
  <c r="BI213" i="8"/>
  <c r="BG213" i="8"/>
  <c r="BF213" i="8"/>
  <c r="BE213" i="8"/>
  <c r="BD213" i="8"/>
  <c r="BB213" i="8"/>
  <c r="BA213" i="8"/>
  <c r="AZ213" i="8"/>
  <c r="AY213" i="8"/>
  <c r="AV213" i="8"/>
  <c r="AU213" i="8"/>
  <c r="AT213" i="8"/>
  <c r="AS213" i="8"/>
  <c r="AR213" i="8"/>
  <c r="AQ213" i="8"/>
  <c r="AM213" i="8"/>
  <c r="AL213" i="8"/>
  <c r="AK213" i="8"/>
  <c r="AJ213" i="8"/>
  <c r="AI213" i="8"/>
  <c r="AH213" i="8"/>
  <c r="AC213" i="8"/>
  <c r="AB213" i="8"/>
  <c r="AA213" i="8"/>
  <c r="Z213" i="8"/>
  <c r="Y213" i="8"/>
  <c r="X213" i="8"/>
  <c r="U213" i="8"/>
  <c r="T213" i="8"/>
  <c r="S213" i="8"/>
  <c r="R213" i="8"/>
  <c r="Q213" i="8"/>
  <c r="P213" i="8"/>
  <c r="H213" i="8"/>
  <c r="CQ212" i="8"/>
  <c r="CP212" i="8"/>
  <c r="CO212" i="8"/>
  <c r="CN212" i="8"/>
  <c r="CM212" i="8"/>
  <c r="CL212" i="8"/>
  <c r="CI212" i="8"/>
  <c r="CH212" i="8"/>
  <c r="CG212" i="8"/>
  <c r="CF212" i="8"/>
  <c r="CE212" i="8"/>
  <c r="CD212" i="8"/>
  <c r="CA212" i="8"/>
  <c r="BZ212" i="8"/>
  <c r="BY212" i="8"/>
  <c r="BX212" i="8"/>
  <c r="BV212" i="8"/>
  <c r="BU212" i="8"/>
  <c r="BT212" i="8"/>
  <c r="BS212" i="8"/>
  <c r="BQ212" i="8"/>
  <c r="BP212" i="8"/>
  <c r="BO212" i="8"/>
  <c r="BN212" i="8"/>
  <c r="BL212" i="8"/>
  <c r="BK212" i="8"/>
  <c r="BJ212" i="8"/>
  <c r="BI212" i="8"/>
  <c r="BG212" i="8"/>
  <c r="BF212" i="8"/>
  <c r="BE212" i="8"/>
  <c r="BD212" i="8"/>
  <c r="BB212" i="8"/>
  <c r="BA212" i="8"/>
  <c r="AZ212" i="8"/>
  <c r="AY212" i="8"/>
  <c r="AV212" i="8"/>
  <c r="AU212" i="8"/>
  <c r="AT212" i="8"/>
  <c r="AS212" i="8"/>
  <c r="AR212" i="8"/>
  <c r="AQ212" i="8"/>
  <c r="AM212" i="8"/>
  <c r="AL212" i="8"/>
  <c r="AK212" i="8"/>
  <c r="AJ212" i="8"/>
  <c r="AI212" i="8"/>
  <c r="AH212" i="8"/>
  <c r="AC212" i="8"/>
  <c r="AB212" i="8"/>
  <c r="AA212" i="8"/>
  <c r="Z212" i="8"/>
  <c r="Y212" i="8"/>
  <c r="X212" i="8"/>
  <c r="U212" i="8"/>
  <c r="T212" i="8"/>
  <c r="S212" i="8"/>
  <c r="R212" i="8"/>
  <c r="Q212" i="8"/>
  <c r="P212" i="8"/>
  <c r="H212" i="8"/>
  <c r="CQ211" i="8"/>
  <c r="CP211" i="8"/>
  <c r="CO211" i="8"/>
  <c r="CN211" i="8"/>
  <c r="CM211" i="8"/>
  <c r="CL211" i="8"/>
  <c r="CI211" i="8"/>
  <c r="CH211" i="8"/>
  <c r="CG211" i="8"/>
  <c r="CF211" i="8"/>
  <c r="CE211" i="8"/>
  <c r="CD211" i="8"/>
  <c r="CA211" i="8"/>
  <c r="BZ211" i="8"/>
  <c r="BY211" i="8"/>
  <c r="BX211" i="8"/>
  <c r="BV211" i="8"/>
  <c r="BU211" i="8"/>
  <c r="BT211" i="8"/>
  <c r="BS211" i="8"/>
  <c r="BQ211" i="8"/>
  <c r="BP211" i="8"/>
  <c r="BO211" i="8"/>
  <c r="BN211" i="8"/>
  <c r="BL211" i="8"/>
  <c r="BK211" i="8"/>
  <c r="BJ211" i="8"/>
  <c r="BI211" i="8"/>
  <c r="BG211" i="8"/>
  <c r="BF211" i="8"/>
  <c r="BE211" i="8"/>
  <c r="BD211" i="8"/>
  <c r="BB211" i="8"/>
  <c r="BA211" i="8"/>
  <c r="AZ211" i="8"/>
  <c r="AY211" i="8"/>
  <c r="AV211" i="8"/>
  <c r="AU211" i="8"/>
  <c r="AT211" i="8"/>
  <c r="AS211" i="8"/>
  <c r="AR211" i="8"/>
  <c r="AQ211" i="8"/>
  <c r="AM211" i="8"/>
  <c r="AL211" i="8"/>
  <c r="AK211" i="8"/>
  <c r="AJ211" i="8"/>
  <c r="AI211" i="8"/>
  <c r="AH211" i="8"/>
  <c r="AC211" i="8"/>
  <c r="AB211" i="8"/>
  <c r="AA211" i="8"/>
  <c r="Z211" i="8"/>
  <c r="Y211" i="8"/>
  <c r="X211" i="8"/>
  <c r="U211" i="8"/>
  <c r="T211" i="8"/>
  <c r="S211" i="8"/>
  <c r="R211" i="8"/>
  <c r="Q211" i="8"/>
  <c r="P211" i="8"/>
  <c r="H211" i="8"/>
  <c r="CQ210" i="8"/>
  <c r="CP210" i="8"/>
  <c r="CO210" i="8"/>
  <c r="CN210" i="8"/>
  <c r="CM210" i="8"/>
  <c r="CL210" i="8"/>
  <c r="CI210" i="8"/>
  <c r="CH210" i="8"/>
  <c r="CG210" i="8"/>
  <c r="CF210" i="8"/>
  <c r="CE210" i="8"/>
  <c r="CD210" i="8"/>
  <c r="CA210" i="8"/>
  <c r="BZ210" i="8"/>
  <c r="BY210" i="8"/>
  <c r="BX210" i="8"/>
  <c r="BV210" i="8"/>
  <c r="BU210" i="8"/>
  <c r="BT210" i="8"/>
  <c r="BS210" i="8"/>
  <c r="BQ210" i="8"/>
  <c r="BP210" i="8"/>
  <c r="BO210" i="8"/>
  <c r="BN210" i="8"/>
  <c r="BL210" i="8"/>
  <c r="BK210" i="8"/>
  <c r="BJ210" i="8"/>
  <c r="BI210" i="8"/>
  <c r="BG210" i="8"/>
  <c r="BF210" i="8"/>
  <c r="BE210" i="8"/>
  <c r="BD210" i="8"/>
  <c r="BB210" i="8"/>
  <c r="BA210" i="8"/>
  <c r="AZ210" i="8"/>
  <c r="AY210" i="8"/>
  <c r="AV210" i="8"/>
  <c r="AU210" i="8"/>
  <c r="AT210" i="8"/>
  <c r="AS210" i="8"/>
  <c r="AR210" i="8"/>
  <c r="AQ210" i="8"/>
  <c r="AM210" i="8"/>
  <c r="AL210" i="8"/>
  <c r="AK210" i="8"/>
  <c r="AJ210" i="8"/>
  <c r="AI210" i="8"/>
  <c r="AH210" i="8"/>
  <c r="AC210" i="8"/>
  <c r="AB210" i="8"/>
  <c r="AA210" i="8"/>
  <c r="Z210" i="8"/>
  <c r="Y210" i="8"/>
  <c r="X210" i="8"/>
  <c r="U210" i="8"/>
  <c r="T210" i="8"/>
  <c r="S210" i="8"/>
  <c r="R210" i="8"/>
  <c r="Q210" i="8"/>
  <c r="P210" i="8"/>
  <c r="H210" i="8"/>
  <c r="CQ209" i="8"/>
  <c r="CP209" i="8"/>
  <c r="CO209" i="8"/>
  <c r="CN209" i="8"/>
  <c r="CM209" i="8"/>
  <c r="CL209" i="8"/>
  <c r="CI209" i="8"/>
  <c r="CH209" i="8"/>
  <c r="CG209" i="8"/>
  <c r="CF209" i="8"/>
  <c r="CE209" i="8"/>
  <c r="CD209" i="8"/>
  <c r="CA209" i="8"/>
  <c r="BZ209" i="8"/>
  <c r="BY209" i="8"/>
  <c r="BX209" i="8"/>
  <c r="BV209" i="8"/>
  <c r="BU209" i="8"/>
  <c r="BT209" i="8"/>
  <c r="BS209" i="8"/>
  <c r="BQ209" i="8"/>
  <c r="BP209" i="8"/>
  <c r="BO209" i="8"/>
  <c r="BN209" i="8"/>
  <c r="BL209" i="8"/>
  <c r="BK209" i="8"/>
  <c r="BJ209" i="8"/>
  <c r="BI209" i="8"/>
  <c r="BG209" i="8"/>
  <c r="BF209" i="8"/>
  <c r="BE209" i="8"/>
  <c r="BD209" i="8"/>
  <c r="BB209" i="8"/>
  <c r="BA209" i="8"/>
  <c r="AZ209" i="8"/>
  <c r="AY209" i="8"/>
  <c r="AV209" i="8"/>
  <c r="AU209" i="8"/>
  <c r="AT209" i="8"/>
  <c r="AS209" i="8"/>
  <c r="AR209" i="8"/>
  <c r="AQ209" i="8"/>
  <c r="AM209" i="8"/>
  <c r="AL209" i="8"/>
  <c r="AK209" i="8"/>
  <c r="AJ209" i="8"/>
  <c r="AI209" i="8"/>
  <c r="AH209" i="8"/>
  <c r="AC209" i="8"/>
  <c r="AB209" i="8"/>
  <c r="AA209" i="8"/>
  <c r="Z209" i="8"/>
  <c r="Y209" i="8"/>
  <c r="X209" i="8"/>
  <c r="U209" i="8"/>
  <c r="T209" i="8"/>
  <c r="S209" i="8"/>
  <c r="R209" i="8"/>
  <c r="Q209" i="8"/>
  <c r="P209" i="8"/>
  <c r="H209" i="8"/>
  <c r="CQ208" i="8"/>
  <c r="CP208" i="8"/>
  <c r="CO208" i="8"/>
  <c r="CN208" i="8"/>
  <c r="CM208" i="8"/>
  <c r="CL208" i="8"/>
  <c r="CI208" i="8"/>
  <c r="CH208" i="8"/>
  <c r="CG208" i="8"/>
  <c r="CF208" i="8"/>
  <c r="CE208" i="8"/>
  <c r="CD208" i="8"/>
  <c r="CA208" i="8"/>
  <c r="BZ208" i="8"/>
  <c r="BY208" i="8"/>
  <c r="BX208" i="8"/>
  <c r="BV208" i="8"/>
  <c r="BU208" i="8"/>
  <c r="BT208" i="8"/>
  <c r="BS208" i="8"/>
  <c r="BQ208" i="8"/>
  <c r="BP208" i="8"/>
  <c r="BO208" i="8"/>
  <c r="BN208" i="8"/>
  <c r="BL208" i="8"/>
  <c r="BK208" i="8"/>
  <c r="BJ208" i="8"/>
  <c r="BI208" i="8"/>
  <c r="BG208" i="8"/>
  <c r="BF208" i="8"/>
  <c r="BE208" i="8"/>
  <c r="BD208" i="8"/>
  <c r="BB208" i="8"/>
  <c r="BA208" i="8"/>
  <c r="AZ208" i="8"/>
  <c r="AY208" i="8"/>
  <c r="AV208" i="8"/>
  <c r="AU208" i="8"/>
  <c r="AT208" i="8"/>
  <c r="AS208" i="8"/>
  <c r="AR208" i="8"/>
  <c r="AQ208" i="8"/>
  <c r="AM208" i="8"/>
  <c r="AL208" i="8"/>
  <c r="AK208" i="8"/>
  <c r="AJ208" i="8"/>
  <c r="AI208" i="8"/>
  <c r="AH208" i="8"/>
  <c r="AC208" i="8"/>
  <c r="AB208" i="8"/>
  <c r="AA208" i="8"/>
  <c r="Z208" i="8"/>
  <c r="Y208" i="8"/>
  <c r="X208" i="8"/>
  <c r="U208" i="8"/>
  <c r="T208" i="8"/>
  <c r="S208" i="8"/>
  <c r="R208" i="8"/>
  <c r="Q208" i="8"/>
  <c r="P208" i="8"/>
  <c r="H208" i="8"/>
  <c r="CQ207" i="8"/>
  <c r="CP207" i="8"/>
  <c r="CO207" i="8"/>
  <c r="CN207" i="8"/>
  <c r="CM207" i="8"/>
  <c r="CL207" i="8"/>
  <c r="CI207" i="8"/>
  <c r="CH207" i="8"/>
  <c r="CG207" i="8"/>
  <c r="CF207" i="8"/>
  <c r="CE207" i="8"/>
  <c r="CD207" i="8"/>
  <c r="CA207" i="8"/>
  <c r="BZ207" i="8"/>
  <c r="BY207" i="8"/>
  <c r="BX207" i="8"/>
  <c r="BV207" i="8"/>
  <c r="BU207" i="8"/>
  <c r="BT207" i="8"/>
  <c r="BS207" i="8"/>
  <c r="BQ207" i="8"/>
  <c r="BP207" i="8"/>
  <c r="BO207" i="8"/>
  <c r="BN207" i="8"/>
  <c r="BL207" i="8"/>
  <c r="BK207" i="8"/>
  <c r="BJ207" i="8"/>
  <c r="BI207" i="8"/>
  <c r="BG207" i="8"/>
  <c r="BF207" i="8"/>
  <c r="BE207" i="8"/>
  <c r="BD207" i="8"/>
  <c r="BB207" i="8"/>
  <c r="BA207" i="8"/>
  <c r="AZ207" i="8"/>
  <c r="AY207" i="8"/>
  <c r="AV207" i="8"/>
  <c r="AU207" i="8"/>
  <c r="AT207" i="8"/>
  <c r="AS207" i="8"/>
  <c r="AR207" i="8"/>
  <c r="AQ207" i="8"/>
  <c r="AM207" i="8"/>
  <c r="AL207" i="8"/>
  <c r="AK207" i="8"/>
  <c r="AJ207" i="8"/>
  <c r="AI207" i="8"/>
  <c r="AH207" i="8"/>
  <c r="AC207" i="8"/>
  <c r="AB207" i="8"/>
  <c r="AA207" i="8"/>
  <c r="Z207" i="8"/>
  <c r="Y207" i="8"/>
  <c r="X207" i="8"/>
  <c r="U207" i="8"/>
  <c r="T207" i="8"/>
  <c r="S207" i="8"/>
  <c r="R207" i="8"/>
  <c r="Q207" i="8"/>
  <c r="P207" i="8"/>
  <c r="H207" i="8"/>
  <c r="CQ206" i="8"/>
  <c r="CP206" i="8"/>
  <c r="CO206" i="8"/>
  <c r="CN206" i="8"/>
  <c r="CM206" i="8"/>
  <c r="CL206" i="8"/>
  <c r="CI206" i="8"/>
  <c r="CH206" i="8"/>
  <c r="CG206" i="8"/>
  <c r="CF206" i="8"/>
  <c r="CE206" i="8"/>
  <c r="CD206" i="8"/>
  <c r="CA206" i="8"/>
  <c r="BZ206" i="8"/>
  <c r="BY206" i="8"/>
  <c r="BX206" i="8"/>
  <c r="BV206" i="8"/>
  <c r="BU206" i="8"/>
  <c r="BT206" i="8"/>
  <c r="BS206" i="8"/>
  <c r="BQ206" i="8"/>
  <c r="BP206" i="8"/>
  <c r="BO206" i="8"/>
  <c r="BN206" i="8"/>
  <c r="BL206" i="8"/>
  <c r="BK206" i="8"/>
  <c r="BJ206" i="8"/>
  <c r="BI206" i="8"/>
  <c r="BG206" i="8"/>
  <c r="BF206" i="8"/>
  <c r="BE206" i="8"/>
  <c r="BD206" i="8"/>
  <c r="BB206" i="8"/>
  <c r="BA206" i="8"/>
  <c r="AZ206" i="8"/>
  <c r="AY206" i="8"/>
  <c r="AV206" i="8"/>
  <c r="AU206" i="8"/>
  <c r="AT206" i="8"/>
  <c r="AS206" i="8"/>
  <c r="AR206" i="8"/>
  <c r="AQ206" i="8"/>
  <c r="AM206" i="8"/>
  <c r="AL206" i="8"/>
  <c r="AK206" i="8"/>
  <c r="AJ206" i="8"/>
  <c r="AI206" i="8"/>
  <c r="AH206" i="8"/>
  <c r="AC206" i="8"/>
  <c r="AB206" i="8"/>
  <c r="AA206" i="8"/>
  <c r="Z206" i="8"/>
  <c r="Y206" i="8"/>
  <c r="X206" i="8"/>
  <c r="U206" i="8"/>
  <c r="T206" i="8"/>
  <c r="S206" i="8"/>
  <c r="R206" i="8"/>
  <c r="Q206" i="8"/>
  <c r="P206" i="8"/>
  <c r="H206" i="8"/>
  <c r="CQ205" i="8"/>
  <c r="CP205" i="8"/>
  <c r="CO205" i="8"/>
  <c r="CN205" i="8"/>
  <c r="CM205" i="8"/>
  <c r="CL205" i="8"/>
  <c r="CI205" i="8"/>
  <c r="CH205" i="8"/>
  <c r="CG205" i="8"/>
  <c r="CF205" i="8"/>
  <c r="CE205" i="8"/>
  <c r="CD205" i="8"/>
  <c r="CA205" i="8"/>
  <c r="BZ205" i="8"/>
  <c r="BY205" i="8"/>
  <c r="BX205" i="8"/>
  <c r="BV205" i="8"/>
  <c r="BU205" i="8"/>
  <c r="BT205" i="8"/>
  <c r="BS205" i="8"/>
  <c r="BQ205" i="8"/>
  <c r="BP205" i="8"/>
  <c r="BO205" i="8"/>
  <c r="BN205" i="8"/>
  <c r="BL205" i="8"/>
  <c r="BK205" i="8"/>
  <c r="BJ205" i="8"/>
  <c r="BI205" i="8"/>
  <c r="BG205" i="8"/>
  <c r="BF205" i="8"/>
  <c r="BE205" i="8"/>
  <c r="BD205" i="8"/>
  <c r="BB205" i="8"/>
  <c r="BA205" i="8"/>
  <c r="AZ205" i="8"/>
  <c r="AY205" i="8"/>
  <c r="AV205" i="8"/>
  <c r="AU205" i="8"/>
  <c r="AT205" i="8"/>
  <c r="AS205" i="8"/>
  <c r="AR205" i="8"/>
  <c r="AQ205" i="8"/>
  <c r="AM205" i="8"/>
  <c r="AL205" i="8"/>
  <c r="AK205" i="8"/>
  <c r="AJ205" i="8"/>
  <c r="AI205" i="8"/>
  <c r="AH205" i="8"/>
  <c r="AC205" i="8"/>
  <c r="AB205" i="8"/>
  <c r="AA205" i="8"/>
  <c r="Z205" i="8"/>
  <c r="Y205" i="8"/>
  <c r="X205" i="8"/>
  <c r="U205" i="8"/>
  <c r="T205" i="8"/>
  <c r="S205" i="8"/>
  <c r="R205" i="8"/>
  <c r="Q205" i="8"/>
  <c r="P205" i="8"/>
  <c r="H205" i="8"/>
  <c r="CQ204" i="8"/>
  <c r="CP204" i="8"/>
  <c r="CO204" i="8"/>
  <c r="CN204" i="8"/>
  <c r="CM204" i="8"/>
  <c r="CL204" i="8"/>
  <c r="CI204" i="8"/>
  <c r="CH204" i="8"/>
  <c r="CG204" i="8"/>
  <c r="CF204" i="8"/>
  <c r="CE204" i="8"/>
  <c r="CD204" i="8"/>
  <c r="CA204" i="8"/>
  <c r="BZ204" i="8"/>
  <c r="BY204" i="8"/>
  <c r="BX204" i="8"/>
  <c r="BV204" i="8"/>
  <c r="BU204" i="8"/>
  <c r="BT204" i="8"/>
  <c r="BS204" i="8"/>
  <c r="BQ204" i="8"/>
  <c r="BP204" i="8"/>
  <c r="BO204" i="8"/>
  <c r="BN204" i="8"/>
  <c r="BL204" i="8"/>
  <c r="BK204" i="8"/>
  <c r="BJ204" i="8"/>
  <c r="BI204" i="8"/>
  <c r="BG204" i="8"/>
  <c r="BF204" i="8"/>
  <c r="BE204" i="8"/>
  <c r="BD204" i="8"/>
  <c r="BB204" i="8"/>
  <c r="BA204" i="8"/>
  <c r="AZ204" i="8"/>
  <c r="AY204" i="8"/>
  <c r="AV204" i="8"/>
  <c r="AU204" i="8"/>
  <c r="AT204" i="8"/>
  <c r="AS204" i="8"/>
  <c r="AR204" i="8"/>
  <c r="AQ204" i="8"/>
  <c r="AM204" i="8"/>
  <c r="AL204" i="8"/>
  <c r="AK204" i="8"/>
  <c r="AJ204" i="8"/>
  <c r="AI204" i="8"/>
  <c r="AH204" i="8"/>
  <c r="AC204" i="8"/>
  <c r="AB204" i="8"/>
  <c r="AA204" i="8"/>
  <c r="Z204" i="8"/>
  <c r="Y204" i="8"/>
  <c r="X204" i="8"/>
  <c r="U204" i="8"/>
  <c r="T204" i="8"/>
  <c r="S204" i="8"/>
  <c r="R204" i="8"/>
  <c r="Q204" i="8"/>
  <c r="P204" i="8"/>
  <c r="H204" i="8"/>
  <c r="CQ203" i="8"/>
  <c r="CP203" i="8"/>
  <c r="CO203" i="8"/>
  <c r="CN203" i="8"/>
  <c r="CM203" i="8"/>
  <c r="CL203" i="8"/>
  <c r="CI203" i="8"/>
  <c r="CH203" i="8"/>
  <c r="CG203" i="8"/>
  <c r="CF203" i="8"/>
  <c r="CE203" i="8"/>
  <c r="CD203" i="8"/>
  <c r="CA203" i="8"/>
  <c r="BZ203" i="8"/>
  <c r="BY203" i="8"/>
  <c r="BX203" i="8"/>
  <c r="BV203" i="8"/>
  <c r="BU203" i="8"/>
  <c r="BT203" i="8"/>
  <c r="BS203" i="8"/>
  <c r="BQ203" i="8"/>
  <c r="BP203" i="8"/>
  <c r="BO203" i="8"/>
  <c r="BN203" i="8"/>
  <c r="BL203" i="8"/>
  <c r="BK203" i="8"/>
  <c r="BJ203" i="8"/>
  <c r="BI203" i="8"/>
  <c r="BG203" i="8"/>
  <c r="BF203" i="8"/>
  <c r="BE203" i="8"/>
  <c r="BD203" i="8"/>
  <c r="BB203" i="8"/>
  <c r="BA203" i="8"/>
  <c r="AZ203" i="8"/>
  <c r="AY203" i="8"/>
  <c r="AV203" i="8"/>
  <c r="AU203" i="8"/>
  <c r="AT203" i="8"/>
  <c r="AS203" i="8"/>
  <c r="AR203" i="8"/>
  <c r="AQ203" i="8"/>
  <c r="AM203" i="8"/>
  <c r="AL203" i="8"/>
  <c r="AK203" i="8"/>
  <c r="AJ203" i="8"/>
  <c r="AI203" i="8"/>
  <c r="AH203" i="8"/>
  <c r="AC203" i="8"/>
  <c r="AB203" i="8"/>
  <c r="AA203" i="8"/>
  <c r="Z203" i="8"/>
  <c r="Y203" i="8"/>
  <c r="X203" i="8"/>
  <c r="U203" i="8"/>
  <c r="T203" i="8"/>
  <c r="S203" i="8"/>
  <c r="R203" i="8"/>
  <c r="Q203" i="8"/>
  <c r="P203" i="8"/>
  <c r="H203" i="8"/>
  <c r="CQ202" i="8"/>
  <c r="CP202" i="8"/>
  <c r="CO202" i="8"/>
  <c r="CN202" i="8"/>
  <c r="CM202" i="8"/>
  <c r="CL202" i="8"/>
  <c r="CI202" i="8"/>
  <c r="CH202" i="8"/>
  <c r="CG202" i="8"/>
  <c r="CF202" i="8"/>
  <c r="CE202" i="8"/>
  <c r="CD202" i="8"/>
  <c r="CA202" i="8"/>
  <c r="BZ202" i="8"/>
  <c r="BY202" i="8"/>
  <c r="BX202" i="8"/>
  <c r="BV202" i="8"/>
  <c r="BU202" i="8"/>
  <c r="BT202" i="8"/>
  <c r="BS202" i="8"/>
  <c r="BQ202" i="8"/>
  <c r="BP202" i="8"/>
  <c r="BO202" i="8"/>
  <c r="BN202" i="8"/>
  <c r="BL202" i="8"/>
  <c r="BK202" i="8"/>
  <c r="BJ202" i="8"/>
  <c r="BI202" i="8"/>
  <c r="BG202" i="8"/>
  <c r="BF202" i="8"/>
  <c r="BE202" i="8"/>
  <c r="BD202" i="8"/>
  <c r="BB202" i="8"/>
  <c r="BA202" i="8"/>
  <c r="AZ202" i="8"/>
  <c r="AY202" i="8"/>
  <c r="AV202" i="8"/>
  <c r="AU202" i="8"/>
  <c r="AT202" i="8"/>
  <c r="AS202" i="8"/>
  <c r="AR202" i="8"/>
  <c r="AQ202" i="8"/>
  <c r="AM202" i="8"/>
  <c r="AL202" i="8"/>
  <c r="AK202" i="8"/>
  <c r="AJ202" i="8"/>
  <c r="AI202" i="8"/>
  <c r="AH202" i="8"/>
  <c r="AC202" i="8"/>
  <c r="AB202" i="8"/>
  <c r="AA202" i="8"/>
  <c r="Z202" i="8"/>
  <c r="Y202" i="8"/>
  <c r="X202" i="8"/>
  <c r="U202" i="8"/>
  <c r="T202" i="8"/>
  <c r="S202" i="8"/>
  <c r="R202" i="8"/>
  <c r="Q202" i="8"/>
  <c r="P202" i="8"/>
  <c r="H202" i="8"/>
  <c r="CQ201" i="8"/>
  <c r="CP201" i="8"/>
  <c r="CO201" i="8"/>
  <c r="CN201" i="8"/>
  <c r="CM201" i="8"/>
  <c r="CL201" i="8"/>
  <c r="CI201" i="8"/>
  <c r="CH201" i="8"/>
  <c r="CG201" i="8"/>
  <c r="CF201" i="8"/>
  <c r="CE201" i="8"/>
  <c r="CD201" i="8"/>
  <c r="CA201" i="8"/>
  <c r="BZ201" i="8"/>
  <c r="BY201" i="8"/>
  <c r="BX201" i="8"/>
  <c r="BV201" i="8"/>
  <c r="BU201" i="8"/>
  <c r="BT201" i="8"/>
  <c r="BS201" i="8"/>
  <c r="BQ201" i="8"/>
  <c r="BP201" i="8"/>
  <c r="BO201" i="8"/>
  <c r="BN201" i="8"/>
  <c r="BL201" i="8"/>
  <c r="BK201" i="8"/>
  <c r="BJ201" i="8"/>
  <c r="BI201" i="8"/>
  <c r="BG201" i="8"/>
  <c r="BF201" i="8"/>
  <c r="BE201" i="8"/>
  <c r="BD201" i="8"/>
  <c r="BB201" i="8"/>
  <c r="BA201" i="8"/>
  <c r="AZ201" i="8"/>
  <c r="AY201" i="8"/>
  <c r="AV201" i="8"/>
  <c r="AU201" i="8"/>
  <c r="AT201" i="8"/>
  <c r="AS201" i="8"/>
  <c r="AR201" i="8"/>
  <c r="AQ201" i="8"/>
  <c r="AM201" i="8"/>
  <c r="AL201" i="8"/>
  <c r="AK201" i="8"/>
  <c r="AJ201" i="8"/>
  <c r="AI201" i="8"/>
  <c r="AH201" i="8"/>
  <c r="AC201" i="8"/>
  <c r="AB201" i="8"/>
  <c r="AA201" i="8"/>
  <c r="Z201" i="8"/>
  <c r="Y201" i="8"/>
  <c r="X201" i="8"/>
  <c r="U201" i="8"/>
  <c r="T201" i="8"/>
  <c r="S201" i="8"/>
  <c r="R201" i="8"/>
  <c r="Q201" i="8"/>
  <c r="P201" i="8"/>
  <c r="H201" i="8"/>
  <c r="CQ200" i="8"/>
  <c r="CP200" i="8"/>
  <c r="CO200" i="8"/>
  <c r="CN200" i="8"/>
  <c r="CM200" i="8"/>
  <c r="CL200" i="8"/>
  <c r="CI200" i="8"/>
  <c r="CH200" i="8"/>
  <c r="CG200" i="8"/>
  <c r="CF200" i="8"/>
  <c r="CE200" i="8"/>
  <c r="CD200" i="8"/>
  <c r="CA200" i="8"/>
  <c r="BZ200" i="8"/>
  <c r="BY200" i="8"/>
  <c r="BX200" i="8"/>
  <c r="BV200" i="8"/>
  <c r="BU200" i="8"/>
  <c r="BT200" i="8"/>
  <c r="BS200" i="8"/>
  <c r="BQ200" i="8"/>
  <c r="BP200" i="8"/>
  <c r="BO200" i="8"/>
  <c r="BN200" i="8"/>
  <c r="BL200" i="8"/>
  <c r="BK200" i="8"/>
  <c r="BJ200" i="8"/>
  <c r="BI200" i="8"/>
  <c r="BG200" i="8"/>
  <c r="BF200" i="8"/>
  <c r="BE200" i="8"/>
  <c r="BD200" i="8"/>
  <c r="BB200" i="8"/>
  <c r="BA200" i="8"/>
  <c r="AZ200" i="8"/>
  <c r="AY200" i="8"/>
  <c r="AV200" i="8"/>
  <c r="AU200" i="8"/>
  <c r="AT200" i="8"/>
  <c r="AS200" i="8"/>
  <c r="AR200" i="8"/>
  <c r="AQ200" i="8"/>
  <c r="AM200" i="8"/>
  <c r="AL200" i="8"/>
  <c r="AK200" i="8"/>
  <c r="AJ200" i="8"/>
  <c r="AI200" i="8"/>
  <c r="AH200" i="8"/>
  <c r="AC200" i="8"/>
  <c r="AB200" i="8"/>
  <c r="AA200" i="8"/>
  <c r="Z200" i="8"/>
  <c r="Y200" i="8"/>
  <c r="X200" i="8"/>
  <c r="U200" i="8"/>
  <c r="T200" i="8"/>
  <c r="S200" i="8"/>
  <c r="R200" i="8"/>
  <c r="Q200" i="8"/>
  <c r="P200" i="8"/>
  <c r="H200" i="8"/>
  <c r="CQ199" i="8"/>
  <c r="CP199" i="8"/>
  <c r="CO199" i="8"/>
  <c r="CN199" i="8"/>
  <c r="CM199" i="8"/>
  <c r="CL199" i="8"/>
  <c r="CI199" i="8"/>
  <c r="CH199" i="8"/>
  <c r="CG199" i="8"/>
  <c r="CF199" i="8"/>
  <c r="CE199" i="8"/>
  <c r="CD199" i="8"/>
  <c r="CA199" i="8"/>
  <c r="BZ199" i="8"/>
  <c r="BY199" i="8"/>
  <c r="BX199" i="8"/>
  <c r="BV199" i="8"/>
  <c r="BU199" i="8"/>
  <c r="BT199" i="8"/>
  <c r="BS199" i="8"/>
  <c r="BQ199" i="8"/>
  <c r="BP199" i="8"/>
  <c r="BO199" i="8"/>
  <c r="BN199" i="8"/>
  <c r="BL199" i="8"/>
  <c r="BK199" i="8"/>
  <c r="BJ199" i="8"/>
  <c r="BI199" i="8"/>
  <c r="BG199" i="8"/>
  <c r="BF199" i="8"/>
  <c r="BE199" i="8"/>
  <c r="BD199" i="8"/>
  <c r="BB199" i="8"/>
  <c r="BA199" i="8"/>
  <c r="AZ199" i="8"/>
  <c r="AY199" i="8"/>
  <c r="AV199" i="8"/>
  <c r="AU199" i="8"/>
  <c r="AT199" i="8"/>
  <c r="AS199" i="8"/>
  <c r="AR199" i="8"/>
  <c r="AQ199" i="8"/>
  <c r="AM199" i="8"/>
  <c r="AL199" i="8"/>
  <c r="AK199" i="8"/>
  <c r="AJ199" i="8"/>
  <c r="AI199" i="8"/>
  <c r="AH199" i="8"/>
  <c r="AC199" i="8"/>
  <c r="AB199" i="8"/>
  <c r="AA199" i="8"/>
  <c r="Z199" i="8"/>
  <c r="Y199" i="8"/>
  <c r="X199" i="8"/>
  <c r="U199" i="8"/>
  <c r="T199" i="8"/>
  <c r="S199" i="8"/>
  <c r="R199" i="8"/>
  <c r="Q199" i="8"/>
  <c r="P199" i="8"/>
  <c r="H199" i="8"/>
  <c r="CQ198" i="8"/>
  <c r="CP198" i="8"/>
  <c r="CO198" i="8"/>
  <c r="CN198" i="8"/>
  <c r="CM198" i="8"/>
  <c r="CL198" i="8"/>
  <c r="CI198" i="8"/>
  <c r="CH198" i="8"/>
  <c r="CG198" i="8"/>
  <c r="CF198" i="8"/>
  <c r="CE198" i="8"/>
  <c r="CD198" i="8"/>
  <c r="CA198" i="8"/>
  <c r="BZ198" i="8"/>
  <c r="BY198" i="8"/>
  <c r="BX198" i="8"/>
  <c r="BV198" i="8"/>
  <c r="BU198" i="8"/>
  <c r="BT198" i="8"/>
  <c r="BS198" i="8"/>
  <c r="BQ198" i="8"/>
  <c r="BP198" i="8"/>
  <c r="BO198" i="8"/>
  <c r="BN198" i="8"/>
  <c r="BL198" i="8"/>
  <c r="BK198" i="8"/>
  <c r="BJ198" i="8"/>
  <c r="BI198" i="8"/>
  <c r="BG198" i="8"/>
  <c r="BF198" i="8"/>
  <c r="BE198" i="8"/>
  <c r="BD198" i="8"/>
  <c r="BB198" i="8"/>
  <c r="BA198" i="8"/>
  <c r="AZ198" i="8"/>
  <c r="AY198" i="8"/>
  <c r="AV198" i="8"/>
  <c r="AU198" i="8"/>
  <c r="AT198" i="8"/>
  <c r="AS198" i="8"/>
  <c r="AR198" i="8"/>
  <c r="AQ198" i="8"/>
  <c r="AM198" i="8"/>
  <c r="AL198" i="8"/>
  <c r="AK198" i="8"/>
  <c r="AJ198" i="8"/>
  <c r="AI198" i="8"/>
  <c r="AH198" i="8"/>
  <c r="AC198" i="8"/>
  <c r="AB198" i="8"/>
  <c r="AA198" i="8"/>
  <c r="Z198" i="8"/>
  <c r="Y198" i="8"/>
  <c r="X198" i="8"/>
  <c r="U198" i="8"/>
  <c r="T198" i="8"/>
  <c r="S198" i="8"/>
  <c r="R198" i="8"/>
  <c r="Q198" i="8"/>
  <c r="P198" i="8"/>
  <c r="H198" i="8"/>
  <c r="CQ197" i="8"/>
  <c r="CP197" i="8"/>
  <c r="CO197" i="8"/>
  <c r="CN197" i="8"/>
  <c r="CM197" i="8"/>
  <c r="CL197" i="8"/>
  <c r="CI197" i="8"/>
  <c r="CH197" i="8"/>
  <c r="CG197" i="8"/>
  <c r="CF197" i="8"/>
  <c r="CE197" i="8"/>
  <c r="CD197" i="8"/>
  <c r="CA197" i="8"/>
  <c r="BZ197" i="8"/>
  <c r="BY197" i="8"/>
  <c r="BX197" i="8"/>
  <c r="BV197" i="8"/>
  <c r="BU197" i="8"/>
  <c r="BT197" i="8"/>
  <c r="BS197" i="8"/>
  <c r="BQ197" i="8"/>
  <c r="BP197" i="8"/>
  <c r="BO197" i="8"/>
  <c r="BN197" i="8"/>
  <c r="BL197" i="8"/>
  <c r="BK197" i="8"/>
  <c r="BJ197" i="8"/>
  <c r="BI197" i="8"/>
  <c r="BG197" i="8"/>
  <c r="BF197" i="8"/>
  <c r="BE197" i="8"/>
  <c r="BD197" i="8"/>
  <c r="BB197" i="8"/>
  <c r="BA197" i="8"/>
  <c r="AZ197" i="8"/>
  <c r="AY197" i="8"/>
  <c r="AV197" i="8"/>
  <c r="AU197" i="8"/>
  <c r="AT197" i="8"/>
  <c r="AS197" i="8"/>
  <c r="AR197" i="8"/>
  <c r="AQ197" i="8"/>
  <c r="AM197" i="8"/>
  <c r="AL197" i="8"/>
  <c r="AK197" i="8"/>
  <c r="AJ197" i="8"/>
  <c r="AI197" i="8"/>
  <c r="AH197" i="8"/>
  <c r="AC197" i="8"/>
  <c r="AB197" i="8"/>
  <c r="AA197" i="8"/>
  <c r="Z197" i="8"/>
  <c r="Y197" i="8"/>
  <c r="X197" i="8"/>
  <c r="U197" i="8"/>
  <c r="T197" i="8"/>
  <c r="S197" i="8"/>
  <c r="R197" i="8"/>
  <c r="Q197" i="8"/>
  <c r="P197" i="8"/>
  <c r="H197" i="8"/>
  <c r="CQ196" i="8"/>
  <c r="CP196" i="8"/>
  <c r="CO196" i="8"/>
  <c r="CN196" i="8"/>
  <c r="CM196" i="8"/>
  <c r="CL196" i="8"/>
  <c r="CI196" i="8"/>
  <c r="CH196" i="8"/>
  <c r="CG196" i="8"/>
  <c r="CF196" i="8"/>
  <c r="CE196" i="8"/>
  <c r="CD196" i="8"/>
  <c r="CA196" i="8"/>
  <c r="BZ196" i="8"/>
  <c r="BY196" i="8"/>
  <c r="BX196" i="8"/>
  <c r="BV196" i="8"/>
  <c r="BU196" i="8"/>
  <c r="BT196" i="8"/>
  <c r="BS196" i="8"/>
  <c r="BQ196" i="8"/>
  <c r="BP196" i="8"/>
  <c r="BO196" i="8"/>
  <c r="BN196" i="8"/>
  <c r="BL196" i="8"/>
  <c r="BK196" i="8"/>
  <c r="BJ196" i="8"/>
  <c r="BI196" i="8"/>
  <c r="BG196" i="8"/>
  <c r="BF196" i="8"/>
  <c r="BE196" i="8"/>
  <c r="BD196" i="8"/>
  <c r="BB196" i="8"/>
  <c r="BA196" i="8"/>
  <c r="AZ196" i="8"/>
  <c r="AY196" i="8"/>
  <c r="AV196" i="8"/>
  <c r="AU196" i="8"/>
  <c r="AT196" i="8"/>
  <c r="AS196" i="8"/>
  <c r="AR196" i="8"/>
  <c r="AQ196" i="8"/>
  <c r="AM196" i="8"/>
  <c r="AL196" i="8"/>
  <c r="AK196" i="8"/>
  <c r="AJ196" i="8"/>
  <c r="AI196" i="8"/>
  <c r="AH196" i="8"/>
  <c r="AC196" i="8"/>
  <c r="AB196" i="8"/>
  <c r="AA196" i="8"/>
  <c r="Z196" i="8"/>
  <c r="Y196" i="8"/>
  <c r="X196" i="8"/>
  <c r="U196" i="8"/>
  <c r="T196" i="8"/>
  <c r="S196" i="8"/>
  <c r="R196" i="8"/>
  <c r="Q196" i="8"/>
  <c r="P196" i="8"/>
  <c r="H196" i="8"/>
  <c r="CQ195" i="8"/>
  <c r="CP195" i="8"/>
  <c r="CO195" i="8"/>
  <c r="CN195" i="8"/>
  <c r="CM195" i="8"/>
  <c r="CL195" i="8"/>
  <c r="CI195" i="8"/>
  <c r="CH195" i="8"/>
  <c r="CG195" i="8"/>
  <c r="CF195" i="8"/>
  <c r="CE195" i="8"/>
  <c r="CD195" i="8"/>
  <c r="CA195" i="8"/>
  <c r="BZ195" i="8"/>
  <c r="BY195" i="8"/>
  <c r="BX195" i="8"/>
  <c r="BV195" i="8"/>
  <c r="BU195" i="8"/>
  <c r="BT195" i="8"/>
  <c r="BS195" i="8"/>
  <c r="BQ195" i="8"/>
  <c r="BP195" i="8"/>
  <c r="BO195" i="8"/>
  <c r="BN195" i="8"/>
  <c r="BL195" i="8"/>
  <c r="BK195" i="8"/>
  <c r="BJ195" i="8"/>
  <c r="BI195" i="8"/>
  <c r="BG195" i="8"/>
  <c r="BF195" i="8"/>
  <c r="BE195" i="8"/>
  <c r="BD195" i="8"/>
  <c r="BB195" i="8"/>
  <c r="BA195" i="8"/>
  <c r="AZ195" i="8"/>
  <c r="AY195" i="8"/>
  <c r="AV195" i="8"/>
  <c r="AU195" i="8"/>
  <c r="AT195" i="8"/>
  <c r="AS195" i="8"/>
  <c r="AR195" i="8"/>
  <c r="AQ195" i="8"/>
  <c r="AM195" i="8"/>
  <c r="AL195" i="8"/>
  <c r="AK195" i="8"/>
  <c r="AJ195" i="8"/>
  <c r="AI195" i="8"/>
  <c r="AH195" i="8"/>
  <c r="AC195" i="8"/>
  <c r="AB195" i="8"/>
  <c r="AA195" i="8"/>
  <c r="Z195" i="8"/>
  <c r="Y195" i="8"/>
  <c r="X195" i="8"/>
  <c r="U195" i="8"/>
  <c r="T195" i="8"/>
  <c r="S195" i="8"/>
  <c r="R195" i="8"/>
  <c r="Q195" i="8"/>
  <c r="P195" i="8"/>
  <c r="H195" i="8"/>
  <c r="CQ194" i="8"/>
  <c r="CP194" i="8"/>
  <c r="CO194" i="8"/>
  <c r="CN194" i="8"/>
  <c r="CM194" i="8"/>
  <c r="CL194" i="8"/>
  <c r="CI194" i="8"/>
  <c r="CH194" i="8"/>
  <c r="CG194" i="8"/>
  <c r="CF194" i="8"/>
  <c r="CE194" i="8"/>
  <c r="CD194" i="8"/>
  <c r="CA194" i="8"/>
  <c r="BZ194" i="8"/>
  <c r="BY194" i="8"/>
  <c r="BX194" i="8"/>
  <c r="BV194" i="8"/>
  <c r="BU194" i="8"/>
  <c r="BT194" i="8"/>
  <c r="BS194" i="8"/>
  <c r="BQ194" i="8"/>
  <c r="BP194" i="8"/>
  <c r="BO194" i="8"/>
  <c r="BN194" i="8"/>
  <c r="BL194" i="8"/>
  <c r="BK194" i="8"/>
  <c r="BJ194" i="8"/>
  <c r="BI194" i="8"/>
  <c r="BG194" i="8"/>
  <c r="BF194" i="8"/>
  <c r="BE194" i="8"/>
  <c r="BD194" i="8"/>
  <c r="BB194" i="8"/>
  <c r="BA194" i="8"/>
  <c r="AZ194" i="8"/>
  <c r="AY194" i="8"/>
  <c r="AV194" i="8"/>
  <c r="AU194" i="8"/>
  <c r="AT194" i="8"/>
  <c r="AS194" i="8"/>
  <c r="AR194" i="8"/>
  <c r="AQ194" i="8"/>
  <c r="AM194" i="8"/>
  <c r="AL194" i="8"/>
  <c r="AK194" i="8"/>
  <c r="AJ194" i="8"/>
  <c r="AI194" i="8"/>
  <c r="AH194" i="8"/>
  <c r="AC194" i="8"/>
  <c r="AB194" i="8"/>
  <c r="AA194" i="8"/>
  <c r="Z194" i="8"/>
  <c r="Y194" i="8"/>
  <c r="X194" i="8"/>
  <c r="U194" i="8"/>
  <c r="T194" i="8"/>
  <c r="S194" i="8"/>
  <c r="R194" i="8"/>
  <c r="Q194" i="8"/>
  <c r="P194" i="8"/>
  <c r="H194" i="8"/>
  <c r="CQ193" i="8"/>
  <c r="CP193" i="8"/>
  <c r="CO193" i="8"/>
  <c r="CN193" i="8"/>
  <c r="CM193" i="8"/>
  <c r="CL193" i="8"/>
  <c r="CI193" i="8"/>
  <c r="CH193" i="8"/>
  <c r="CG193" i="8"/>
  <c r="CF193" i="8"/>
  <c r="CE193" i="8"/>
  <c r="CD193" i="8"/>
  <c r="CA193" i="8"/>
  <c r="BZ193" i="8"/>
  <c r="BY193" i="8"/>
  <c r="BX193" i="8"/>
  <c r="BV193" i="8"/>
  <c r="BU193" i="8"/>
  <c r="BT193" i="8"/>
  <c r="BS193" i="8"/>
  <c r="BQ193" i="8"/>
  <c r="BP193" i="8"/>
  <c r="BO193" i="8"/>
  <c r="BN193" i="8"/>
  <c r="BL193" i="8"/>
  <c r="BK193" i="8"/>
  <c r="BJ193" i="8"/>
  <c r="BI193" i="8"/>
  <c r="BG193" i="8"/>
  <c r="BF193" i="8"/>
  <c r="BE193" i="8"/>
  <c r="BD193" i="8"/>
  <c r="BB193" i="8"/>
  <c r="BA193" i="8"/>
  <c r="AZ193" i="8"/>
  <c r="AY193" i="8"/>
  <c r="AV193" i="8"/>
  <c r="AU193" i="8"/>
  <c r="AT193" i="8"/>
  <c r="AS193" i="8"/>
  <c r="AR193" i="8"/>
  <c r="AQ193" i="8"/>
  <c r="AM193" i="8"/>
  <c r="AL193" i="8"/>
  <c r="AK193" i="8"/>
  <c r="AJ193" i="8"/>
  <c r="AI193" i="8"/>
  <c r="AH193" i="8"/>
  <c r="AC193" i="8"/>
  <c r="AB193" i="8"/>
  <c r="AA193" i="8"/>
  <c r="Z193" i="8"/>
  <c r="Y193" i="8"/>
  <c r="X193" i="8"/>
  <c r="U193" i="8"/>
  <c r="T193" i="8"/>
  <c r="S193" i="8"/>
  <c r="R193" i="8"/>
  <c r="Q193" i="8"/>
  <c r="P193" i="8"/>
  <c r="H193" i="8"/>
  <c r="CQ192" i="8"/>
  <c r="CP192" i="8"/>
  <c r="CO192" i="8"/>
  <c r="CN192" i="8"/>
  <c r="CM192" i="8"/>
  <c r="CL192" i="8"/>
  <c r="CI192" i="8"/>
  <c r="CH192" i="8"/>
  <c r="CG192" i="8"/>
  <c r="CF192" i="8"/>
  <c r="CE192" i="8"/>
  <c r="CD192" i="8"/>
  <c r="CA192" i="8"/>
  <c r="BZ192" i="8"/>
  <c r="BY192" i="8"/>
  <c r="BX192" i="8"/>
  <c r="BV192" i="8"/>
  <c r="BU192" i="8"/>
  <c r="BT192" i="8"/>
  <c r="BS192" i="8"/>
  <c r="BQ192" i="8"/>
  <c r="BP192" i="8"/>
  <c r="BO192" i="8"/>
  <c r="BN192" i="8"/>
  <c r="BL192" i="8"/>
  <c r="BK192" i="8"/>
  <c r="BJ192" i="8"/>
  <c r="BI192" i="8"/>
  <c r="BG192" i="8"/>
  <c r="BF192" i="8"/>
  <c r="BE192" i="8"/>
  <c r="BD192" i="8"/>
  <c r="BB192" i="8"/>
  <c r="BA192" i="8"/>
  <c r="AZ192" i="8"/>
  <c r="AY192" i="8"/>
  <c r="AV192" i="8"/>
  <c r="AU192" i="8"/>
  <c r="AT192" i="8"/>
  <c r="AS192" i="8"/>
  <c r="AR192" i="8"/>
  <c r="AQ192" i="8"/>
  <c r="AM192" i="8"/>
  <c r="AL192" i="8"/>
  <c r="AK192" i="8"/>
  <c r="AJ192" i="8"/>
  <c r="AI192" i="8"/>
  <c r="AH192" i="8"/>
  <c r="AC192" i="8"/>
  <c r="AB192" i="8"/>
  <c r="AA192" i="8"/>
  <c r="Z192" i="8"/>
  <c r="Y192" i="8"/>
  <c r="X192" i="8"/>
  <c r="U192" i="8"/>
  <c r="T192" i="8"/>
  <c r="S192" i="8"/>
  <c r="R192" i="8"/>
  <c r="Q192" i="8"/>
  <c r="P192" i="8"/>
  <c r="H192" i="8"/>
  <c r="CQ191" i="8"/>
  <c r="CP191" i="8"/>
  <c r="CO191" i="8"/>
  <c r="CN191" i="8"/>
  <c r="CM191" i="8"/>
  <c r="CL191" i="8"/>
  <c r="CI191" i="8"/>
  <c r="CH191" i="8"/>
  <c r="CG191" i="8"/>
  <c r="CF191" i="8"/>
  <c r="CE191" i="8"/>
  <c r="CD191" i="8"/>
  <c r="CA191" i="8"/>
  <c r="BZ191" i="8"/>
  <c r="BY191" i="8"/>
  <c r="BX191" i="8"/>
  <c r="BV191" i="8"/>
  <c r="BU191" i="8"/>
  <c r="BT191" i="8"/>
  <c r="BS191" i="8"/>
  <c r="BQ191" i="8"/>
  <c r="BP191" i="8"/>
  <c r="BO191" i="8"/>
  <c r="BN191" i="8"/>
  <c r="BL191" i="8"/>
  <c r="BK191" i="8"/>
  <c r="BJ191" i="8"/>
  <c r="BI191" i="8"/>
  <c r="BG191" i="8"/>
  <c r="BF191" i="8"/>
  <c r="BE191" i="8"/>
  <c r="BD191" i="8"/>
  <c r="BB191" i="8"/>
  <c r="BA191" i="8"/>
  <c r="AZ191" i="8"/>
  <c r="AY191" i="8"/>
  <c r="AV191" i="8"/>
  <c r="AU191" i="8"/>
  <c r="AT191" i="8"/>
  <c r="AS191" i="8"/>
  <c r="AR191" i="8"/>
  <c r="AQ191" i="8"/>
  <c r="AM191" i="8"/>
  <c r="AL191" i="8"/>
  <c r="AK191" i="8"/>
  <c r="AJ191" i="8"/>
  <c r="AI191" i="8"/>
  <c r="AH191" i="8"/>
  <c r="AC191" i="8"/>
  <c r="AB191" i="8"/>
  <c r="AA191" i="8"/>
  <c r="Z191" i="8"/>
  <c r="Y191" i="8"/>
  <c r="X191" i="8"/>
  <c r="U191" i="8"/>
  <c r="T191" i="8"/>
  <c r="S191" i="8"/>
  <c r="R191" i="8"/>
  <c r="Q191" i="8"/>
  <c r="P191" i="8"/>
  <c r="H191" i="8"/>
  <c r="CQ190" i="8"/>
  <c r="CP190" i="8"/>
  <c r="CO190" i="8"/>
  <c r="CN190" i="8"/>
  <c r="CM190" i="8"/>
  <c r="CL190" i="8"/>
  <c r="CI190" i="8"/>
  <c r="CH190" i="8"/>
  <c r="CG190" i="8"/>
  <c r="CF190" i="8"/>
  <c r="CE190" i="8"/>
  <c r="CD190" i="8"/>
  <c r="CA190" i="8"/>
  <c r="BZ190" i="8"/>
  <c r="BY190" i="8"/>
  <c r="BX190" i="8"/>
  <c r="BV190" i="8"/>
  <c r="BU190" i="8"/>
  <c r="BT190" i="8"/>
  <c r="BS190" i="8"/>
  <c r="BQ190" i="8"/>
  <c r="BP190" i="8"/>
  <c r="BO190" i="8"/>
  <c r="BN190" i="8"/>
  <c r="BL190" i="8"/>
  <c r="BK190" i="8"/>
  <c r="BJ190" i="8"/>
  <c r="BI190" i="8"/>
  <c r="BG190" i="8"/>
  <c r="BF190" i="8"/>
  <c r="BE190" i="8"/>
  <c r="BD190" i="8"/>
  <c r="BB190" i="8"/>
  <c r="BA190" i="8"/>
  <c r="AZ190" i="8"/>
  <c r="AY190" i="8"/>
  <c r="AV190" i="8"/>
  <c r="AU190" i="8"/>
  <c r="AT190" i="8"/>
  <c r="AS190" i="8"/>
  <c r="AR190" i="8"/>
  <c r="AQ190" i="8"/>
  <c r="AM190" i="8"/>
  <c r="AL190" i="8"/>
  <c r="AK190" i="8"/>
  <c r="AJ190" i="8"/>
  <c r="AI190" i="8"/>
  <c r="AH190" i="8"/>
  <c r="AC190" i="8"/>
  <c r="AB190" i="8"/>
  <c r="AA190" i="8"/>
  <c r="Z190" i="8"/>
  <c r="Y190" i="8"/>
  <c r="X190" i="8"/>
  <c r="U190" i="8"/>
  <c r="T190" i="8"/>
  <c r="S190" i="8"/>
  <c r="R190" i="8"/>
  <c r="Q190" i="8"/>
  <c r="P190" i="8"/>
  <c r="H190" i="8"/>
  <c r="CQ189" i="8"/>
  <c r="CP189" i="8"/>
  <c r="CO189" i="8"/>
  <c r="CN189" i="8"/>
  <c r="CM189" i="8"/>
  <c r="CL189" i="8"/>
  <c r="CI189" i="8"/>
  <c r="CH189" i="8"/>
  <c r="CG189" i="8"/>
  <c r="CF189" i="8"/>
  <c r="CE189" i="8"/>
  <c r="CD189" i="8"/>
  <c r="CA189" i="8"/>
  <c r="BZ189" i="8"/>
  <c r="BY189" i="8"/>
  <c r="BX189" i="8"/>
  <c r="BV189" i="8"/>
  <c r="BU189" i="8"/>
  <c r="BT189" i="8"/>
  <c r="BS189" i="8"/>
  <c r="BQ189" i="8"/>
  <c r="BP189" i="8"/>
  <c r="BO189" i="8"/>
  <c r="BN189" i="8"/>
  <c r="BL189" i="8"/>
  <c r="BK189" i="8"/>
  <c r="BJ189" i="8"/>
  <c r="BI189" i="8"/>
  <c r="BG189" i="8"/>
  <c r="BF189" i="8"/>
  <c r="BE189" i="8"/>
  <c r="BD189" i="8"/>
  <c r="BB189" i="8"/>
  <c r="BA189" i="8"/>
  <c r="AZ189" i="8"/>
  <c r="AY189" i="8"/>
  <c r="AV189" i="8"/>
  <c r="AU189" i="8"/>
  <c r="AT189" i="8"/>
  <c r="AS189" i="8"/>
  <c r="AR189" i="8"/>
  <c r="AQ189" i="8"/>
  <c r="AM189" i="8"/>
  <c r="AL189" i="8"/>
  <c r="AK189" i="8"/>
  <c r="AJ189" i="8"/>
  <c r="AI189" i="8"/>
  <c r="AH189" i="8"/>
  <c r="AC189" i="8"/>
  <c r="AB189" i="8"/>
  <c r="AA189" i="8"/>
  <c r="Z189" i="8"/>
  <c r="Y189" i="8"/>
  <c r="X189" i="8"/>
  <c r="U189" i="8"/>
  <c r="T189" i="8"/>
  <c r="S189" i="8"/>
  <c r="R189" i="8"/>
  <c r="Q189" i="8"/>
  <c r="P189" i="8"/>
  <c r="H189" i="8"/>
  <c r="CQ188" i="8"/>
  <c r="CP188" i="8"/>
  <c r="CO188" i="8"/>
  <c r="CN188" i="8"/>
  <c r="CM188" i="8"/>
  <c r="CL188" i="8"/>
  <c r="CI188" i="8"/>
  <c r="CH188" i="8"/>
  <c r="CG188" i="8"/>
  <c r="CF188" i="8"/>
  <c r="CE188" i="8"/>
  <c r="CD188" i="8"/>
  <c r="CA188" i="8"/>
  <c r="BZ188" i="8"/>
  <c r="BY188" i="8"/>
  <c r="BX188" i="8"/>
  <c r="BV188" i="8"/>
  <c r="BU188" i="8"/>
  <c r="BT188" i="8"/>
  <c r="BS188" i="8"/>
  <c r="BQ188" i="8"/>
  <c r="BP188" i="8"/>
  <c r="BO188" i="8"/>
  <c r="BN188" i="8"/>
  <c r="BL188" i="8"/>
  <c r="BK188" i="8"/>
  <c r="BJ188" i="8"/>
  <c r="BI188" i="8"/>
  <c r="BG188" i="8"/>
  <c r="BF188" i="8"/>
  <c r="BE188" i="8"/>
  <c r="BD188" i="8"/>
  <c r="BB188" i="8"/>
  <c r="BA188" i="8"/>
  <c r="AZ188" i="8"/>
  <c r="AY188" i="8"/>
  <c r="AV188" i="8"/>
  <c r="AU188" i="8"/>
  <c r="AT188" i="8"/>
  <c r="AS188" i="8"/>
  <c r="AR188" i="8"/>
  <c r="AQ188" i="8"/>
  <c r="AM188" i="8"/>
  <c r="AL188" i="8"/>
  <c r="AK188" i="8"/>
  <c r="AJ188" i="8"/>
  <c r="AI188" i="8"/>
  <c r="AH188" i="8"/>
  <c r="AC188" i="8"/>
  <c r="AB188" i="8"/>
  <c r="AA188" i="8"/>
  <c r="Z188" i="8"/>
  <c r="Y188" i="8"/>
  <c r="X188" i="8"/>
  <c r="U188" i="8"/>
  <c r="T188" i="8"/>
  <c r="S188" i="8"/>
  <c r="R188" i="8"/>
  <c r="Q188" i="8"/>
  <c r="P188" i="8"/>
  <c r="H188" i="8"/>
  <c r="CQ187" i="8"/>
  <c r="CP187" i="8"/>
  <c r="CO187" i="8"/>
  <c r="CN187" i="8"/>
  <c r="CM187" i="8"/>
  <c r="CL187" i="8"/>
  <c r="CI187" i="8"/>
  <c r="CH187" i="8"/>
  <c r="CG187" i="8"/>
  <c r="CF187" i="8"/>
  <c r="CE187" i="8"/>
  <c r="CD187" i="8"/>
  <c r="CA187" i="8"/>
  <c r="BZ187" i="8"/>
  <c r="BY187" i="8"/>
  <c r="BX187" i="8"/>
  <c r="BV187" i="8"/>
  <c r="BU187" i="8"/>
  <c r="BT187" i="8"/>
  <c r="BS187" i="8"/>
  <c r="BQ187" i="8"/>
  <c r="BP187" i="8"/>
  <c r="BO187" i="8"/>
  <c r="BN187" i="8"/>
  <c r="BL187" i="8"/>
  <c r="BK187" i="8"/>
  <c r="BJ187" i="8"/>
  <c r="BI187" i="8"/>
  <c r="BG187" i="8"/>
  <c r="BF187" i="8"/>
  <c r="BE187" i="8"/>
  <c r="BD187" i="8"/>
  <c r="BB187" i="8"/>
  <c r="BA187" i="8"/>
  <c r="AZ187" i="8"/>
  <c r="AY187" i="8"/>
  <c r="AV187" i="8"/>
  <c r="AU187" i="8"/>
  <c r="AT187" i="8"/>
  <c r="AS187" i="8"/>
  <c r="AR187" i="8"/>
  <c r="AQ187" i="8"/>
  <c r="AM187" i="8"/>
  <c r="AL187" i="8"/>
  <c r="AK187" i="8"/>
  <c r="AJ187" i="8"/>
  <c r="AI187" i="8"/>
  <c r="AH187" i="8"/>
  <c r="AC187" i="8"/>
  <c r="AB187" i="8"/>
  <c r="AA187" i="8"/>
  <c r="Z187" i="8"/>
  <c r="Y187" i="8"/>
  <c r="X187" i="8"/>
  <c r="U187" i="8"/>
  <c r="T187" i="8"/>
  <c r="S187" i="8"/>
  <c r="R187" i="8"/>
  <c r="Q187" i="8"/>
  <c r="P187" i="8"/>
  <c r="H187" i="8"/>
  <c r="CQ186" i="8"/>
  <c r="CP186" i="8"/>
  <c r="CO186" i="8"/>
  <c r="CN186" i="8"/>
  <c r="CM186" i="8"/>
  <c r="CL186" i="8"/>
  <c r="CI186" i="8"/>
  <c r="CH186" i="8"/>
  <c r="CG186" i="8"/>
  <c r="CF186" i="8"/>
  <c r="CE186" i="8"/>
  <c r="CD186" i="8"/>
  <c r="CA186" i="8"/>
  <c r="BZ186" i="8"/>
  <c r="BY186" i="8"/>
  <c r="BX186" i="8"/>
  <c r="BV186" i="8"/>
  <c r="BU186" i="8"/>
  <c r="BT186" i="8"/>
  <c r="BS186" i="8"/>
  <c r="BQ186" i="8"/>
  <c r="BP186" i="8"/>
  <c r="BO186" i="8"/>
  <c r="BN186" i="8"/>
  <c r="BL186" i="8"/>
  <c r="BK186" i="8"/>
  <c r="BJ186" i="8"/>
  <c r="BI186" i="8"/>
  <c r="BG186" i="8"/>
  <c r="BF186" i="8"/>
  <c r="BE186" i="8"/>
  <c r="BD186" i="8"/>
  <c r="BB186" i="8"/>
  <c r="BA186" i="8"/>
  <c r="AZ186" i="8"/>
  <c r="AY186" i="8"/>
  <c r="AV186" i="8"/>
  <c r="AU186" i="8"/>
  <c r="AT186" i="8"/>
  <c r="AS186" i="8"/>
  <c r="AR186" i="8"/>
  <c r="AQ186" i="8"/>
  <c r="AM186" i="8"/>
  <c r="AL186" i="8"/>
  <c r="AK186" i="8"/>
  <c r="AJ186" i="8"/>
  <c r="AI186" i="8"/>
  <c r="AH186" i="8"/>
  <c r="AC186" i="8"/>
  <c r="AB186" i="8"/>
  <c r="AA186" i="8"/>
  <c r="Z186" i="8"/>
  <c r="Y186" i="8"/>
  <c r="X186" i="8"/>
  <c r="U186" i="8"/>
  <c r="T186" i="8"/>
  <c r="S186" i="8"/>
  <c r="R186" i="8"/>
  <c r="Q186" i="8"/>
  <c r="P186" i="8"/>
  <c r="H186" i="8"/>
  <c r="CQ185" i="8"/>
  <c r="CP185" i="8"/>
  <c r="CO185" i="8"/>
  <c r="CN185" i="8"/>
  <c r="CM185" i="8"/>
  <c r="CL185" i="8"/>
  <c r="CI185" i="8"/>
  <c r="CH185" i="8"/>
  <c r="CG185" i="8"/>
  <c r="CF185" i="8"/>
  <c r="CE185" i="8"/>
  <c r="CD185" i="8"/>
  <c r="CA185" i="8"/>
  <c r="BZ185" i="8"/>
  <c r="BY185" i="8"/>
  <c r="BX185" i="8"/>
  <c r="BV185" i="8"/>
  <c r="BU185" i="8"/>
  <c r="BT185" i="8"/>
  <c r="BS185" i="8"/>
  <c r="BQ185" i="8"/>
  <c r="BP185" i="8"/>
  <c r="BO185" i="8"/>
  <c r="BN185" i="8"/>
  <c r="BL185" i="8"/>
  <c r="BK185" i="8"/>
  <c r="BJ185" i="8"/>
  <c r="BI185" i="8"/>
  <c r="BG185" i="8"/>
  <c r="BF185" i="8"/>
  <c r="BE185" i="8"/>
  <c r="BD185" i="8"/>
  <c r="BB185" i="8"/>
  <c r="BA185" i="8"/>
  <c r="AZ185" i="8"/>
  <c r="AY185" i="8"/>
  <c r="AV185" i="8"/>
  <c r="AU185" i="8"/>
  <c r="AT185" i="8"/>
  <c r="AS185" i="8"/>
  <c r="AR185" i="8"/>
  <c r="AQ185" i="8"/>
  <c r="AM185" i="8"/>
  <c r="AL185" i="8"/>
  <c r="AK185" i="8"/>
  <c r="AJ185" i="8"/>
  <c r="AI185" i="8"/>
  <c r="AH185" i="8"/>
  <c r="AC185" i="8"/>
  <c r="AB185" i="8"/>
  <c r="AA185" i="8"/>
  <c r="Z185" i="8"/>
  <c r="Y185" i="8"/>
  <c r="X185" i="8"/>
  <c r="U185" i="8"/>
  <c r="T185" i="8"/>
  <c r="S185" i="8"/>
  <c r="R185" i="8"/>
  <c r="Q185" i="8"/>
  <c r="P185" i="8"/>
  <c r="H185" i="8"/>
  <c r="CQ184" i="8"/>
  <c r="CP184" i="8"/>
  <c r="CO184" i="8"/>
  <c r="CN184" i="8"/>
  <c r="CM184" i="8"/>
  <c r="CL184" i="8"/>
  <c r="CI184" i="8"/>
  <c r="CH184" i="8"/>
  <c r="CG184" i="8"/>
  <c r="CF184" i="8"/>
  <c r="CE184" i="8"/>
  <c r="CD184" i="8"/>
  <c r="CA184" i="8"/>
  <c r="BZ184" i="8"/>
  <c r="BY184" i="8"/>
  <c r="BX184" i="8"/>
  <c r="BV184" i="8"/>
  <c r="BU184" i="8"/>
  <c r="BT184" i="8"/>
  <c r="BS184" i="8"/>
  <c r="BQ184" i="8"/>
  <c r="BP184" i="8"/>
  <c r="BO184" i="8"/>
  <c r="BN184" i="8"/>
  <c r="BL184" i="8"/>
  <c r="BK184" i="8"/>
  <c r="BJ184" i="8"/>
  <c r="BI184" i="8"/>
  <c r="BG184" i="8"/>
  <c r="BF184" i="8"/>
  <c r="BE184" i="8"/>
  <c r="BD184" i="8"/>
  <c r="BB184" i="8"/>
  <c r="BA184" i="8"/>
  <c r="AZ184" i="8"/>
  <c r="AY184" i="8"/>
  <c r="AV184" i="8"/>
  <c r="AU184" i="8"/>
  <c r="AT184" i="8"/>
  <c r="AS184" i="8"/>
  <c r="AR184" i="8"/>
  <c r="AQ184" i="8"/>
  <c r="AM184" i="8"/>
  <c r="AL184" i="8"/>
  <c r="AK184" i="8"/>
  <c r="AJ184" i="8"/>
  <c r="AI184" i="8"/>
  <c r="AH184" i="8"/>
  <c r="AC184" i="8"/>
  <c r="AB184" i="8"/>
  <c r="AA184" i="8"/>
  <c r="Z184" i="8"/>
  <c r="Y184" i="8"/>
  <c r="X184" i="8"/>
  <c r="U184" i="8"/>
  <c r="T184" i="8"/>
  <c r="S184" i="8"/>
  <c r="R184" i="8"/>
  <c r="Q184" i="8"/>
  <c r="P184" i="8"/>
  <c r="H184" i="8"/>
  <c r="CQ183" i="8"/>
  <c r="CP183" i="8"/>
  <c r="CO183" i="8"/>
  <c r="CN183" i="8"/>
  <c r="CM183" i="8"/>
  <c r="CL183" i="8"/>
  <c r="CI183" i="8"/>
  <c r="CH183" i="8"/>
  <c r="CG183" i="8"/>
  <c r="CF183" i="8"/>
  <c r="CE183" i="8"/>
  <c r="CD183" i="8"/>
  <c r="CA183" i="8"/>
  <c r="BZ183" i="8"/>
  <c r="BY183" i="8"/>
  <c r="BX183" i="8"/>
  <c r="BV183" i="8"/>
  <c r="BU183" i="8"/>
  <c r="BT183" i="8"/>
  <c r="BS183" i="8"/>
  <c r="BQ183" i="8"/>
  <c r="BP183" i="8"/>
  <c r="BO183" i="8"/>
  <c r="BN183" i="8"/>
  <c r="BL183" i="8"/>
  <c r="BK183" i="8"/>
  <c r="BJ183" i="8"/>
  <c r="BI183" i="8"/>
  <c r="BG183" i="8"/>
  <c r="BF183" i="8"/>
  <c r="BE183" i="8"/>
  <c r="BD183" i="8"/>
  <c r="BB183" i="8"/>
  <c r="BA183" i="8"/>
  <c r="AZ183" i="8"/>
  <c r="AY183" i="8"/>
  <c r="AV183" i="8"/>
  <c r="AU183" i="8"/>
  <c r="AT183" i="8"/>
  <c r="AS183" i="8"/>
  <c r="AR183" i="8"/>
  <c r="AQ183" i="8"/>
  <c r="AM183" i="8"/>
  <c r="AL183" i="8"/>
  <c r="AK183" i="8"/>
  <c r="AJ183" i="8"/>
  <c r="AI183" i="8"/>
  <c r="AH183" i="8"/>
  <c r="AC183" i="8"/>
  <c r="AB183" i="8"/>
  <c r="AA183" i="8"/>
  <c r="Z183" i="8"/>
  <c r="Y183" i="8"/>
  <c r="X183" i="8"/>
  <c r="U183" i="8"/>
  <c r="T183" i="8"/>
  <c r="S183" i="8"/>
  <c r="R183" i="8"/>
  <c r="Q183" i="8"/>
  <c r="P183" i="8"/>
  <c r="H183" i="8"/>
  <c r="CQ182" i="8"/>
  <c r="CP182" i="8"/>
  <c r="CO182" i="8"/>
  <c r="CN182" i="8"/>
  <c r="CM182" i="8"/>
  <c r="CL182" i="8"/>
  <c r="CI182" i="8"/>
  <c r="CH182" i="8"/>
  <c r="CG182" i="8"/>
  <c r="CF182" i="8"/>
  <c r="CE182" i="8"/>
  <c r="CD182" i="8"/>
  <c r="CA182" i="8"/>
  <c r="BZ182" i="8"/>
  <c r="BY182" i="8"/>
  <c r="BX182" i="8"/>
  <c r="BV182" i="8"/>
  <c r="BU182" i="8"/>
  <c r="BT182" i="8"/>
  <c r="BS182" i="8"/>
  <c r="BQ182" i="8"/>
  <c r="BP182" i="8"/>
  <c r="BO182" i="8"/>
  <c r="BN182" i="8"/>
  <c r="BL182" i="8"/>
  <c r="BK182" i="8"/>
  <c r="BJ182" i="8"/>
  <c r="BI182" i="8"/>
  <c r="BG182" i="8"/>
  <c r="BF182" i="8"/>
  <c r="BE182" i="8"/>
  <c r="BD182" i="8"/>
  <c r="BB182" i="8"/>
  <c r="BA182" i="8"/>
  <c r="AZ182" i="8"/>
  <c r="AY182" i="8"/>
  <c r="AV182" i="8"/>
  <c r="AU182" i="8"/>
  <c r="AT182" i="8"/>
  <c r="AS182" i="8"/>
  <c r="AR182" i="8"/>
  <c r="AQ182" i="8"/>
  <c r="AM182" i="8"/>
  <c r="AL182" i="8"/>
  <c r="AK182" i="8"/>
  <c r="AJ182" i="8"/>
  <c r="AI182" i="8"/>
  <c r="AH182" i="8"/>
  <c r="AC182" i="8"/>
  <c r="AB182" i="8"/>
  <c r="AA182" i="8"/>
  <c r="Z182" i="8"/>
  <c r="Y182" i="8"/>
  <c r="X182" i="8"/>
  <c r="U182" i="8"/>
  <c r="T182" i="8"/>
  <c r="S182" i="8"/>
  <c r="R182" i="8"/>
  <c r="Q182" i="8"/>
  <c r="P182" i="8"/>
  <c r="H182" i="8"/>
  <c r="CQ181" i="8"/>
  <c r="CP181" i="8"/>
  <c r="CO181" i="8"/>
  <c r="CN181" i="8"/>
  <c r="CM181" i="8"/>
  <c r="CL181" i="8"/>
  <c r="CI181" i="8"/>
  <c r="CH181" i="8"/>
  <c r="CG181" i="8"/>
  <c r="CF181" i="8"/>
  <c r="CE181" i="8"/>
  <c r="CD181" i="8"/>
  <c r="CA181" i="8"/>
  <c r="BZ181" i="8"/>
  <c r="BY181" i="8"/>
  <c r="BX181" i="8"/>
  <c r="BV181" i="8"/>
  <c r="BU181" i="8"/>
  <c r="BT181" i="8"/>
  <c r="BS181" i="8"/>
  <c r="BQ181" i="8"/>
  <c r="BP181" i="8"/>
  <c r="BO181" i="8"/>
  <c r="BN181" i="8"/>
  <c r="BL181" i="8"/>
  <c r="BK181" i="8"/>
  <c r="BJ181" i="8"/>
  <c r="BI181" i="8"/>
  <c r="BG181" i="8"/>
  <c r="BF181" i="8"/>
  <c r="BE181" i="8"/>
  <c r="BD181" i="8"/>
  <c r="BB181" i="8"/>
  <c r="BA181" i="8"/>
  <c r="AZ181" i="8"/>
  <c r="AY181" i="8"/>
  <c r="AV181" i="8"/>
  <c r="AU181" i="8"/>
  <c r="AT181" i="8"/>
  <c r="AS181" i="8"/>
  <c r="AR181" i="8"/>
  <c r="AQ181" i="8"/>
  <c r="AM181" i="8"/>
  <c r="AL181" i="8"/>
  <c r="AK181" i="8"/>
  <c r="AJ181" i="8"/>
  <c r="AI181" i="8"/>
  <c r="AH181" i="8"/>
  <c r="AC181" i="8"/>
  <c r="AB181" i="8"/>
  <c r="AA181" i="8"/>
  <c r="Z181" i="8"/>
  <c r="Y181" i="8"/>
  <c r="X181" i="8"/>
  <c r="U181" i="8"/>
  <c r="T181" i="8"/>
  <c r="S181" i="8"/>
  <c r="R181" i="8"/>
  <c r="Q181" i="8"/>
  <c r="P181" i="8"/>
  <c r="H181" i="8"/>
  <c r="CQ180" i="8"/>
  <c r="CP180" i="8"/>
  <c r="CO180" i="8"/>
  <c r="CN180" i="8"/>
  <c r="CM180" i="8"/>
  <c r="CL180" i="8"/>
  <c r="CI180" i="8"/>
  <c r="CH180" i="8"/>
  <c r="CG180" i="8"/>
  <c r="CF180" i="8"/>
  <c r="CE180" i="8"/>
  <c r="CD180" i="8"/>
  <c r="CA180" i="8"/>
  <c r="BZ180" i="8"/>
  <c r="BY180" i="8"/>
  <c r="BX180" i="8"/>
  <c r="BV180" i="8"/>
  <c r="BU180" i="8"/>
  <c r="BT180" i="8"/>
  <c r="BS180" i="8"/>
  <c r="BQ180" i="8"/>
  <c r="BP180" i="8"/>
  <c r="BO180" i="8"/>
  <c r="BN180" i="8"/>
  <c r="BL180" i="8"/>
  <c r="BK180" i="8"/>
  <c r="BJ180" i="8"/>
  <c r="BI180" i="8"/>
  <c r="BG180" i="8"/>
  <c r="BF180" i="8"/>
  <c r="BE180" i="8"/>
  <c r="BD180" i="8"/>
  <c r="BB180" i="8"/>
  <c r="BA180" i="8"/>
  <c r="AZ180" i="8"/>
  <c r="AY180" i="8"/>
  <c r="AV180" i="8"/>
  <c r="AU180" i="8"/>
  <c r="AT180" i="8"/>
  <c r="AS180" i="8"/>
  <c r="AR180" i="8"/>
  <c r="AQ180" i="8"/>
  <c r="AM180" i="8"/>
  <c r="AL180" i="8"/>
  <c r="AK180" i="8"/>
  <c r="AJ180" i="8"/>
  <c r="AI180" i="8"/>
  <c r="AH180" i="8"/>
  <c r="AC180" i="8"/>
  <c r="AB180" i="8"/>
  <c r="AA180" i="8"/>
  <c r="Z180" i="8"/>
  <c r="Y180" i="8"/>
  <c r="X180" i="8"/>
  <c r="U180" i="8"/>
  <c r="T180" i="8"/>
  <c r="S180" i="8"/>
  <c r="R180" i="8"/>
  <c r="Q180" i="8"/>
  <c r="P180" i="8"/>
  <c r="H180" i="8"/>
  <c r="CQ179" i="8"/>
  <c r="CP179" i="8"/>
  <c r="CO179" i="8"/>
  <c r="CN179" i="8"/>
  <c r="CM179" i="8"/>
  <c r="CL179" i="8"/>
  <c r="CI179" i="8"/>
  <c r="CH179" i="8"/>
  <c r="CG179" i="8"/>
  <c r="CF179" i="8"/>
  <c r="CE179" i="8"/>
  <c r="CD179" i="8"/>
  <c r="CA179" i="8"/>
  <c r="BZ179" i="8"/>
  <c r="BY179" i="8"/>
  <c r="BX179" i="8"/>
  <c r="BV179" i="8"/>
  <c r="BU179" i="8"/>
  <c r="BT179" i="8"/>
  <c r="BS179" i="8"/>
  <c r="BQ179" i="8"/>
  <c r="BP179" i="8"/>
  <c r="BO179" i="8"/>
  <c r="BN179" i="8"/>
  <c r="BL179" i="8"/>
  <c r="BK179" i="8"/>
  <c r="BJ179" i="8"/>
  <c r="BI179" i="8"/>
  <c r="BG179" i="8"/>
  <c r="BF179" i="8"/>
  <c r="BE179" i="8"/>
  <c r="BD179" i="8"/>
  <c r="BB179" i="8"/>
  <c r="BA179" i="8"/>
  <c r="AZ179" i="8"/>
  <c r="AY179" i="8"/>
  <c r="AV179" i="8"/>
  <c r="AU179" i="8"/>
  <c r="AT179" i="8"/>
  <c r="AS179" i="8"/>
  <c r="AR179" i="8"/>
  <c r="AQ179" i="8"/>
  <c r="AM179" i="8"/>
  <c r="AL179" i="8"/>
  <c r="AK179" i="8"/>
  <c r="AJ179" i="8"/>
  <c r="AI179" i="8"/>
  <c r="AH179" i="8"/>
  <c r="AC179" i="8"/>
  <c r="AB179" i="8"/>
  <c r="AA179" i="8"/>
  <c r="Z179" i="8"/>
  <c r="Y179" i="8"/>
  <c r="X179" i="8"/>
  <c r="U179" i="8"/>
  <c r="T179" i="8"/>
  <c r="S179" i="8"/>
  <c r="R179" i="8"/>
  <c r="Q179" i="8"/>
  <c r="P179" i="8"/>
  <c r="H179" i="8"/>
  <c r="CQ178" i="8"/>
  <c r="CP178" i="8"/>
  <c r="CO178" i="8"/>
  <c r="CN178" i="8"/>
  <c r="CM178" i="8"/>
  <c r="CL178" i="8"/>
  <c r="CI178" i="8"/>
  <c r="CH178" i="8"/>
  <c r="CG178" i="8"/>
  <c r="CF178" i="8"/>
  <c r="CE178" i="8"/>
  <c r="CD178" i="8"/>
  <c r="CA178" i="8"/>
  <c r="BZ178" i="8"/>
  <c r="BY178" i="8"/>
  <c r="BX178" i="8"/>
  <c r="BV178" i="8"/>
  <c r="BU178" i="8"/>
  <c r="BT178" i="8"/>
  <c r="BS178" i="8"/>
  <c r="BQ178" i="8"/>
  <c r="BP178" i="8"/>
  <c r="BO178" i="8"/>
  <c r="BN178" i="8"/>
  <c r="BL178" i="8"/>
  <c r="BK178" i="8"/>
  <c r="BJ178" i="8"/>
  <c r="BI178" i="8"/>
  <c r="BG178" i="8"/>
  <c r="BF178" i="8"/>
  <c r="BE178" i="8"/>
  <c r="BD178" i="8"/>
  <c r="BB178" i="8"/>
  <c r="BA178" i="8"/>
  <c r="AZ178" i="8"/>
  <c r="AY178" i="8"/>
  <c r="AV178" i="8"/>
  <c r="AU178" i="8"/>
  <c r="AT178" i="8"/>
  <c r="AS178" i="8"/>
  <c r="AR178" i="8"/>
  <c r="AQ178" i="8"/>
  <c r="AM178" i="8"/>
  <c r="AL178" i="8"/>
  <c r="AK178" i="8"/>
  <c r="AJ178" i="8"/>
  <c r="AI178" i="8"/>
  <c r="AH178" i="8"/>
  <c r="AC178" i="8"/>
  <c r="AB178" i="8"/>
  <c r="AA178" i="8"/>
  <c r="Z178" i="8"/>
  <c r="Y178" i="8"/>
  <c r="X178" i="8"/>
  <c r="U178" i="8"/>
  <c r="T178" i="8"/>
  <c r="S178" i="8"/>
  <c r="R178" i="8"/>
  <c r="Q178" i="8"/>
  <c r="P178" i="8"/>
  <c r="H178" i="8"/>
  <c r="CQ177" i="8"/>
  <c r="CP177" i="8"/>
  <c r="CO177" i="8"/>
  <c r="CN177" i="8"/>
  <c r="CM177" i="8"/>
  <c r="CL177" i="8"/>
  <c r="CI177" i="8"/>
  <c r="CH177" i="8"/>
  <c r="CG177" i="8"/>
  <c r="CF177" i="8"/>
  <c r="CE177" i="8"/>
  <c r="CD177" i="8"/>
  <c r="CA177" i="8"/>
  <c r="BZ177" i="8"/>
  <c r="BY177" i="8"/>
  <c r="BX177" i="8"/>
  <c r="BV177" i="8"/>
  <c r="BU177" i="8"/>
  <c r="BT177" i="8"/>
  <c r="BS177" i="8"/>
  <c r="BQ177" i="8"/>
  <c r="BP177" i="8"/>
  <c r="BO177" i="8"/>
  <c r="BN177" i="8"/>
  <c r="BL177" i="8"/>
  <c r="BK177" i="8"/>
  <c r="BJ177" i="8"/>
  <c r="BI177" i="8"/>
  <c r="BG177" i="8"/>
  <c r="BF177" i="8"/>
  <c r="BE177" i="8"/>
  <c r="BD177" i="8"/>
  <c r="BB177" i="8"/>
  <c r="BA177" i="8"/>
  <c r="AZ177" i="8"/>
  <c r="AY177" i="8"/>
  <c r="AV177" i="8"/>
  <c r="AU177" i="8"/>
  <c r="AT177" i="8"/>
  <c r="AS177" i="8"/>
  <c r="AR177" i="8"/>
  <c r="AQ177" i="8"/>
  <c r="AM177" i="8"/>
  <c r="AL177" i="8"/>
  <c r="AK177" i="8"/>
  <c r="AJ177" i="8"/>
  <c r="AI177" i="8"/>
  <c r="AH177" i="8"/>
  <c r="AC177" i="8"/>
  <c r="AB177" i="8"/>
  <c r="AA177" i="8"/>
  <c r="Z177" i="8"/>
  <c r="Y177" i="8"/>
  <c r="X177" i="8"/>
  <c r="U177" i="8"/>
  <c r="T177" i="8"/>
  <c r="S177" i="8"/>
  <c r="R177" i="8"/>
  <c r="Q177" i="8"/>
  <c r="P177" i="8"/>
  <c r="H177" i="8"/>
  <c r="CQ176" i="8"/>
  <c r="CP176" i="8"/>
  <c r="CO176" i="8"/>
  <c r="CN176" i="8"/>
  <c r="CM176" i="8"/>
  <c r="CL176" i="8"/>
  <c r="CI176" i="8"/>
  <c r="CH176" i="8"/>
  <c r="CG176" i="8"/>
  <c r="CF176" i="8"/>
  <c r="CE176" i="8"/>
  <c r="CD176" i="8"/>
  <c r="CA176" i="8"/>
  <c r="BZ176" i="8"/>
  <c r="BY176" i="8"/>
  <c r="BX176" i="8"/>
  <c r="BV176" i="8"/>
  <c r="BU176" i="8"/>
  <c r="BT176" i="8"/>
  <c r="BS176" i="8"/>
  <c r="BQ176" i="8"/>
  <c r="BP176" i="8"/>
  <c r="BO176" i="8"/>
  <c r="BN176" i="8"/>
  <c r="BL176" i="8"/>
  <c r="BK176" i="8"/>
  <c r="BJ176" i="8"/>
  <c r="BI176" i="8"/>
  <c r="BG176" i="8"/>
  <c r="BF176" i="8"/>
  <c r="BE176" i="8"/>
  <c r="BD176" i="8"/>
  <c r="BB176" i="8"/>
  <c r="BA176" i="8"/>
  <c r="AZ176" i="8"/>
  <c r="AY176" i="8"/>
  <c r="AV176" i="8"/>
  <c r="AU176" i="8"/>
  <c r="AT176" i="8"/>
  <c r="AS176" i="8"/>
  <c r="AR176" i="8"/>
  <c r="AQ176" i="8"/>
  <c r="AM176" i="8"/>
  <c r="AL176" i="8"/>
  <c r="AK176" i="8"/>
  <c r="AJ176" i="8"/>
  <c r="AI176" i="8"/>
  <c r="AH176" i="8"/>
  <c r="AC176" i="8"/>
  <c r="AB176" i="8"/>
  <c r="AA176" i="8"/>
  <c r="Z176" i="8"/>
  <c r="Y176" i="8"/>
  <c r="X176" i="8"/>
  <c r="U176" i="8"/>
  <c r="T176" i="8"/>
  <c r="S176" i="8"/>
  <c r="R176" i="8"/>
  <c r="Q176" i="8"/>
  <c r="P176" i="8"/>
  <c r="H176" i="8"/>
  <c r="CQ175" i="8"/>
  <c r="CP175" i="8"/>
  <c r="CO175" i="8"/>
  <c r="CN175" i="8"/>
  <c r="CM175" i="8"/>
  <c r="CL175" i="8"/>
  <c r="CI175" i="8"/>
  <c r="CH175" i="8"/>
  <c r="CG175" i="8"/>
  <c r="CF175" i="8"/>
  <c r="CE175" i="8"/>
  <c r="CD175" i="8"/>
  <c r="CA175" i="8"/>
  <c r="BZ175" i="8"/>
  <c r="BY175" i="8"/>
  <c r="BX175" i="8"/>
  <c r="BV175" i="8"/>
  <c r="BU175" i="8"/>
  <c r="BT175" i="8"/>
  <c r="BS175" i="8"/>
  <c r="BQ175" i="8"/>
  <c r="BP175" i="8"/>
  <c r="BO175" i="8"/>
  <c r="BN175" i="8"/>
  <c r="BL175" i="8"/>
  <c r="BK175" i="8"/>
  <c r="BJ175" i="8"/>
  <c r="BI175" i="8"/>
  <c r="BG175" i="8"/>
  <c r="BF175" i="8"/>
  <c r="BE175" i="8"/>
  <c r="BD175" i="8"/>
  <c r="BB175" i="8"/>
  <c r="BA175" i="8"/>
  <c r="AZ175" i="8"/>
  <c r="AY175" i="8"/>
  <c r="AV175" i="8"/>
  <c r="AU175" i="8"/>
  <c r="AT175" i="8"/>
  <c r="AS175" i="8"/>
  <c r="AR175" i="8"/>
  <c r="AQ175" i="8"/>
  <c r="AM175" i="8"/>
  <c r="AL175" i="8"/>
  <c r="AK175" i="8"/>
  <c r="AJ175" i="8"/>
  <c r="AI175" i="8"/>
  <c r="AH175" i="8"/>
  <c r="AC175" i="8"/>
  <c r="AB175" i="8"/>
  <c r="AA175" i="8"/>
  <c r="Z175" i="8"/>
  <c r="Y175" i="8"/>
  <c r="X175" i="8"/>
  <c r="U175" i="8"/>
  <c r="T175" i="8"/>
  <c r="S175" i="8"/>
  <c r="R175" i="8"/>
  <c r="Q175" i="8"/>
  <c r="P175" i="8"/>
  <c r="H175" i="8"/>
  <c r="CQ174" i="8"/>
  <c r="CP174" i="8"/>
  <c r="CO174" i="8"/>
  <c r="CN174" i="8"/>
  <c r="CM174" i="8"/>
  <c r="CL174" i="8"/>
  <c r="CI174" i="8"/>
  <c r="CH174" i="8"/>
  <c r="CG174" i="8"/>
  <c r="CF174" i="8"/>
  <c r="CE174" i="8"/>
  <c r="CD174" i="8"/>
  <c r="CA174" i="8"/>
  <c r="BZ174" i="8"/>
  <c r="BY174" i="8"/>
  <c r="BX174" i="8"/>
  <c r="BV174" i="8"/>
  <c r="BU174" i="8"/>
  <c r="BT174" i="8"/>
  <c r="BS174" i="8"/>
  <c r="BQ174" i="8"/>
  <c r="BP174" i="8"/>
  <c r="BO174" i="8"/>
  <c r="BN174" i="8"/>
  <c r="BL174" i="8"/>
  <c r="BK174" i="8"/>
  <c r="BJ174" i="8"/>
  <c r="BI174" i="8"/>
  <c r="BG174" i="8"/>
  <c r="BF174" i="8"/>
  <c r="BE174" i="8"/>
  <c r="BD174" i="8"/>
  <c r="BB174" i="8"/>
  <c r="BA174" i="8"/>
  <c r="AZ174" i="8"/>
  <c r="AY174" i="8"/>
  <c r="AV174" i="8"/>
  <c r="AU174" i="8"/>
  <c r="AT174" i="8"/>
  <c r="AS174" i="8"/>
  <c r="AR174" i="8"/>
  <c r="AQ174" i="8"/>
  <c r="AM174" i="8"/>
  <c r="AL174" i="8"/>
  <c r="AK174" i="8"/>
  <c r="AJ174" i="8"/>
  <c r="AI174" i="8"/>
  <c r="AH174" i="8"/>
  <c r="AC174" i="8"/>
  <c r="AB174" i="8"/>
  <c r="AA174" i="8"/>
  <c r="Z174" i="8"/>
  <c r="Y174" i="8"/>
  <c r="X174" i="8"/>
  <c r="U174" i="8"/>
  <c r="T174" i="8"/>
  <c r="S174" i="8"/>
  <c r="R174" i="8"/>
  <c r="Q174" i="8"/>
  <c r="P174" i="8"/>
  <c r="H174" i="8"/>
  <c r="CQ173" i="8"/>
  <c r="CP173" i="8"/>
  <c r="CO173" i="8"/>
  <c r="CN173" i="8"/>
  <c r="CM173" i="8"/>
  <c r="CL173" i="8"/>
  <c r="CI173" i="8"/>
  <c r="CH173" i="8"/>
  <c r="CG173" i="8"/>
  <c r="CF173" i="8"/>
  <c r="CE173" i="8"/>
  <c r="CD173" i="8"/>
  <c r="CA173" i="8"/>
  <c r="BZ173" i="8"/>
  <c r="BY173" i="8"/>
  <c r="BX173" i="8"/>
  <c r="BV173" i="8"/>
  <c r="BU173" i="8"/>
  <c r="BT173" i="8"/>
  <c r="BS173" i="8"/>
  <c r="BQ173" i="8"/>
  <c r="BP173" i="8"/>
  <c r="BO173" i="8"/>
  <c r="BN173" i="8"/>
  <c r="BL173" i="8"/>
  <c r="BK173" i="8"/>
  <c r="BJ173" i="8"/>
  <c r="BI173" i="8"/>
  <c r="BG173" i="8"/>
  <c r="BF173" i="8"/>
  <c r="BE173" i="8"/>
  <c r="BD173" i="8"/>
  <c r="BB173" i="8"/>
  <c r="BA173" i="8"/>
  <c r="AZ173" i="8"/>
  <c r="AY173" i="8"/>
  <c r="AV173" i="8"/>
  <c r="AU173" i="8"/>
  <c r="AT173" i="8"/>
  <c r="AS173" i="8"/>
  <c r="AR173" i="8"/>
  <c r="AQ173" i="8"/>
  <c r="AM173" i="8"/>
  <c r="AL173" i="8"/>
  <c r="AK173" i="8"/>
  <c r="AJ173" i="8"/>
  <c r="AI173" i="8"/>
  <c r="AH173" i="8"/>
  <c r="AC173" i="8"/>
  <c r="AB173" i="8"/>
  <c r="AA173" i="8"/>
  <c r="Z173" i="8"/>
  <c r="Y173" i="8"/>
  <c r="X173" i="8"/>
  <c r="U173" i="8"/>
  <c r="T173" i="8"/>
  <c r="S173" i="8"/>
  <c r="R173" i="8"/>
  <c r="Q173" i="8"/>
  <c r="P173" i="8"/>
  <c r="H173" i="8"/>
  <c r="CQ172" i="8"/>
  <c r="CP172" i="8"/>
  <c r="CO172" i="8"/>
  <c r="CN172" i="8"/>
  <c r="CM172" i="8"/>
  <c r="CL172" i="8"/>
  <c r="CI172" i="8"/>
  <c r="CH172" i="8"/>
  <c r="CG172" i="8"/>
  <c r="CF172" i="8"/>
  <c r="CE172" i="8"/>
  <c r="CD172" i="8"/>
  <c r="CA172" i="8"/>
  <c r="BZ172" i="8"/>
  <c r="BY172" i="8"/>
  <c r="BX172" i="8"/>
  <c r="BV172" i="8"/>
  <c r="BU172" i="8"/>
  <c r="BT172" i="8"/>
  <c r="BS172" i="8"/>
  <c r="BQ172" i="8"/>
  <c r="BP172" i="8"/>
  <c r="BO172" i="8"/>
  <c r="BN172" i="8"/>
  <c r="BL172" i="8"/>
  <c r="BK172" i="8"/>
  <c r="BJ172" i="8"/>
  <c r="BI172" i="8"/>
  <c r="BG172" i="8"/>
  <c r="BF172" i="8"/>
  <c r="BE172" i="8"/>
  <c r="BD172" i="8"/>
  <c r="BB172" i="8"/>
  <c r="BA172" i="8"/>
  <c r="AZ172" i="8"/>
  <c r="AY172" i="8"/>
  <c r="AV172" i="8"/>
  <c r="AU172" i="8"/>
  <c r="AT172" i="8"/>
  <c r="AS172" i="8"/>
  <c r="AR172" i="8"/>
  <c r="AQ172" i="8"/>
  <c r="AM172" i="8"/>
  <c r="AL172" i="8"/>
  <c r="AK172" i="8"/>
  <c r="AJ172" i="8"/>
  <c r="AI172" i="8"/>
  <c r="AH172" i="8"/>
  <c r="AC172" i="8"/>
  <c r="AB172" i="8"/>
  <c r="AA172" i="8"/>
  <c r="Z172" i="8"/>
  <c r="Y172" i="8"/>
  <c r="X172" i="8"/>
  <c r="U172" i="8"/>
  <c r="T172" i="8"/>
  <c r="S172" i="8"/>
  <c r="R172" i="8"/>
  <c r="Q172" i="8"/>
  <c r="P172" i="8"/>
  <c r="H172" i="8"/>
  <c r="CQ171" i="8"/>
  <c r="CP171" i="8"/>
  <c r="CO171" i="8"/>
  <c r="CN171" i="8"/>
  <c r="CM171" i="8"/>
  <c r="CL171" i="8"/>
  <c r="CI171" i="8"/>
  <c r="CH171" i="8"/>
  <c r="CG171" i="8"/>
  <c r="CF171" i="8"/>
  <c r="CE171" i="8"/>
  <c r="CD171" i="8"/>
  <c r="CA171" i="8"/>
  <c r="BZ171" i="8"/>
  <c r="BY171" i="8"/>
  <c r="BX171" i="8"/>
  <c r="BV171" i="8"/>
  <c r="BU171" i="8"/>
  <c r="BT171" i="8"/>
  <c r="BS171" i="8"/>
  <c r="BQ171" i="8"/>
  <c r="BP171" i="8"/>
  <c r="BO171" i="8"/>
  <c r="BN171" i="8"/>
  <c r="BL171" i="8"/>
  <c r="BK171" i="8"/>
  <c r="BJ171" i="8"/>
  <c r="BI171" i="8"/>
  <c r="BG171" i="8"/>
  <c r="BF171" i="8"/>
  <c r="BE171" i="8"/>
  <c r="BD171" i="8"/>
  <c r="BB171" i="8"/>
  <c r="BA171" i="8"/>
  <c r="AZ171" i="8"/>
  <c r="AY171" i="8"/>
  <c r="AV171" i="8"/>
  <c r="AU171" i="8"/>
  <c r="AT171" i="8"/>
  <c r="AS171" i="8"/>
  <c r="AR171" i="8"/>
  <c r="AQ171" i="8"/>
  <c r="AM171" i="8"/>
  <c r="AL171" i="8"/>
  <c r="AK171" i="8"/>
  <c r="AJ171" i="8"/>
  <c r="AI171" i="8"/>
  <c r="AH171" i="8"/>
  <c r="AC171" i="8"/>
  <c r="AB171" i="8"/>
  <c r="AA171" i="8"/>
  <c r="Z171" i="8"/>
  <c r="Y171" i="8"/>
  <c r="X171" i="8"/>
  <c r="U171" i="8"/>
  <c r="T171" i="8"/>
  <c r="S171" i="8"/>
  <c r="R171" i="8"/>
  <c r="Q171" i="8"/>
  <c r="P171" i="8"/>
  <c r="H171" i="8"/>
  <c r="CQ170" i="8"/>
  <c r="CP170" i="8"/>
  <c r="CO170" i="8"/>
  <c r="CN170" i="8"/>
  <c r="CM170" i="8"/>
  <c r="CL170" i="8"/>
  <c r="CI170" i="8"/>
  <c r="CH170" i="8"/>
  <c r="CG170" i="8"/>
  <c r="CF170" i="8"/>
  <c r="CE170" i="8"/>
  <c r="CD170" i="8"/>
  <c r="CA170" i="8"/>
  <c r="BZ170" i="8"/>
  <c r="BY170" i="8"/>
  <c r="BX170" i="8"/>
  <c r="BV170" i="8"/>
  <c r="BU170" i="8"/>
  <c r="BT170" i="8"/>
  <c r="BS170" i="8"/>
  <c r="BQ170" i="8"/>
  <c r="BP170" i="8"/>
  <c r="BO170" i="8"/>
  <c r="BN170" i="8"/>
  <c r="BL170" i="8"/>
  <c r="BK170" i="8"/>
  <c r="BJ170" i="8"/>
  <c r="BI170" i="8"/>
  <c r="BG170" i="8"/>
  <c r="BF170" i="8"/>
  <c r="BE170" i="8"/>
  <c r="BD170" i="8"/>
  <c r="BB170" i="8"/>
  <c r="BA170" i="8"/>
  <c r="AZ170" i="8"/>
  <c r="AY170" i="8"/>
  <c r="AV170" i="8"/>
  <c r="AU170" i="8"/>
  <c r="AT170" i="8"/>
  <c r="AS170" i="8"/>
  <c r="AR170" i="8"/>
  <c r="AQ170" i="8"/>
  <c r="AM170" i="8"/>
  <c r="AL170" i="8"/>
  <c r="AK170" i="8"/>
  <c r="AJ170" i="8"/>
  <c r="AI170" i="8"/>
  <c r="AH170" i="8"/>
  <c r="AC170" i="8"/>
  <c r="AB170" i="8"/>
  <c r="AA170" i="8"/>
  <c r="Z170" i="8"/>
  <c r="Y170" i="8"/>
  <c r="X170" i="8"/>
  <c r="U170" i="8"/>
  <c r="T170" i="8"/>
  <c r="S170" i="8"/>
  <c r="R170" i="8"/>
  <c r="Q170" i="8"/>
  <c r="P170" i="8"/>
  <c r="H170" i="8"/>
  <c r="CQ169" i="8"/>
  <c r="CP169" i="8"/>
  <c r="CO169" i="8"/>
  <c r="CN169" i="8"/>
  <c r="CM169" i="8"/>
  <c r="CL169" i="8"/>
  <c r="CI169" i="8"/>
  <c r="CH169" i="8"/>
  <c r="CG169" i="8"/>
  <c r="CF169" i="8"/>
  <c r="CE169" i="8"/>
  <c r="CD169" i="8"/>
  <c r="CA169" i="8"/>
  <c r="BZ169" i="8"/>
  <c r="BY169" i="8"/>
  <c r="BX169" i="8"/>
  <c r="BV169" i="8"/>
  <c r="BU169" i="8"/>
  <c r="BT169" i="8"/>
  <c r="BS169" i="8"/>
  <c r="BQ169" i="8"/>
  <c r="BP169" i="8"/>
  <c r="BO169" i="8"/>
  <c r="BN169" i="8"/>
  <c r="BL169" i="8"/>
  <c r="BK169" i="8"/>
  <c r="BJ169" i="8"/>
  <c r="BI169" i="8"/>
  <c r="BG169" i="8"/>
  <c r="BF169" i="8"/>
  <c r="BE169" i="8"/>
  <c r="BD169" i="8"/>
  <c r="BB169" i="8"/>
  <c r="BA169" i="8"/>
  <c r="AZ169" i="8"/>
  <c r="AY169" i="8"/>
  <c r="AV169" i="8"/>
  <c r="AU169" i="8"/>
  <c r="AT169" i="8"/>
  <c r="AS169" i="8"/>
  <c r="AR169" i="8"/>
  <c r="AQ169" i="8"/>
  <c r="AM169" i="8"/>
  <c r="AL169" i="8"/>
  <c r="AK169" i="8"/>
  <c r="AJ169" i="8"/>
  <c r="AI169" i="8"/>
  <c r="AH169" i="8"/>
  <c r="AC169" i="8"/>
  <c r="AB169" i="8"/>
  <c r="AA169" i="8"/>
  <c r="Z169" i="8"/>
  <c r="Y169" i="8"/>
  <c r="X169" i="8"/>
  <c r="U169" i="8"/>
  <c r="T169" i="8"/>
  <c r="S169" i="8"/>
  <c r="R169" i="8"/>
  <c r="Q169" i="8"/>
  <c r="P169" i="8"/>
  <c r="H169" i="8"/>
  <c r="CQ168" i="8"/>
  <c r="CP168" i="8"/>
  <c r="CO168" i="8"/>
  <c r="CN168" i="8"/>
  <c r="CM168" i="8"/>
  <c r="CL168" i="8"/>
  <c r="CI168" i="8"/>
  <c r="CH168" i="8"/>
  <c r="CG168" i="8"/>
  <c r="CF168" i="8"/>
  <c r="CE168" i="8"/>
  <c r="CD168" i="8"/>
  <c r="CA168" i="8"/>
  <c r="BZ168" i="8"/>
  <c r="BY168" i="8"/>
  <c r="BX168" i="8"/>
  <c r="BV168" i="8"/>
  <c r="BU168" i="8"/>
  <c r="BT168" i="8"/>
  <c r="BS168" i="8"/>
  <c r="BQ168" i="8"/>
  <c r="BP168" i="8"/>
  <c r="BO168" i="8"/>
  <c r="BN168" i="8"/>
  <c r="BL168" i="8"/>
  <c r="BK168" i="8"/>
  <c r="BJ168" i="8"/>
  <c r="BI168" i="8"/>
  <c r="BG168" i="8"/>
  <c r="BF168" i="8"/>
  <c r="BE168" i="8"/>
  <c r="BD168" i="8"/>
  <c r="BB168" i="8"/>
  <c r="BA168" i="8"/>
  <c r="AZ168" i="8"/>
  <c r="AY168" i="8"/>
  <c r="AV168" i="8"/>
  <c r="AU168" i="8"/>
  <c r="AT168" i="8"/>
  <c r="AS168" i="8"/>
  <c r="AR168" i="8"/>
  <c r="AQ168" i="8"/>
  <c r="AM168" i="8"/>
  <c r="AL168" i="8"/>
  <c r="AK168" i="8"/>
  <c r="AJ168" i="8"/>
  <c r="AI168" i="8"/>
  <c r="AH168" i="8"/>
  <c r="AC168" i="8"/>
  <c r="AB168" i="8"/>
  <c r="AA168" i="8"/>
  <c r="Z168" i="8"/>
  <c r="Y168" i="8"/>
  <c r="X168" i="8"/>
  <c r="U168" i="8"/>
  <c r="T168" i="8"/>
  <c r="S168" i="8"/>
  <c r="R168" i="8"/>
  <c r="Q168" i="8"/>
  <c r="P168" i="8"/>
  <c r="H168" i="8"/>
  <c r="CQ167" i="8"/>
  <c r="CP167" i="8"/>
  <c r="CO167" i="8"/>
  <c r="CN167" i="8"/>
  <c r="CM167" i="8"/>
  <c r="CL167" i="8"/>
  <c r="CI167" i="8"/>
  <c r="CH167" i="8"/>
  <c r="CG167" i="8"/>
  <c r="CF167" i="8"/>
  <c r="CE167" i="8"/>
  <c r="CD167" i="8"/>
  <c r="CA167" i="8"/>
  <c r="BZ167" i="8"/>
  <c r="BY167" i="8"/>
  <c r="BX167" i="8"/>
  <c r="BV167" i="8"/>
  <c r="BU167" i="8"/>
  <c r="BT167" i="8"/>
  <c r="BS167" i="8"/>
  <c r="BQ167" i="8"/>
  <c r="BP167" i="8"/>
  <c r="BO167" i="8"/>
  <c r="BN167" i="8"/>
  <c r="BL167" i="8"/>
  <c r="BK167" i="8"/>
  <c r="BJ167" i="8"/>
  <c r="BI167" i="8"/>
  <c r="BG167" i="8"/>
  <c r="BF167" i="8"/>
  <c r="BE167" i="8"/>
  <c r="BD167" i="8"/>
  <c r="BB167" i="8"/>
  <c r="BA167" i="8"/>
  <c r="AZ167" i="8"/>
  <c r="AY167" i="8"/>
  <c r="AV167" i="8"/>
  <c r="AU167" i="8"/>
  <c r="AT167" i="8"/>
  <c r="AS167" i="8"/>
  <c r="AR167" i="8"/>
  <c r="AQ167" i="8"/>
  <c r="AM167" i="8"/>
  <c r="AL167" i="8"/>
  <c r="AK167" i="8"/>
  <c r="AJ167" i="8"/>
  <c r="AI167" i="8"/>
  <c r="AH167" i="8"/>
  <c r="AC167" i="8"/>
  <c r="AB167" i="8"/>
  <c r="AA167" i="8"/>
  <c r="Z167" i="8"/>
  <c r="Y167" i="8"/>
  <c r="X167" i="8"/>
  <c r="U167" i="8"/>
  <c r="T167" i="8"/>
  <c r="S167" i="8"/>
  <c r="R167" i="8"/>
  <c r="Q167" i="8"/>
  <c r="P167" i="8"/>
  <c r="H167" i="8"/>
  <c r="CQ166" i="8"/>
  <c r="CP166" i="8"/>
  <c r="CO166" i="8"/>
  <c r="CN166" i="8"/>
  <c r="CM166" i="8"/>
  <c r="CL166" i="8"/>
  <c r="CI166" i="8"/>
  <c r="CH166" i="8"/>
  <c r="CG166" i="8"/>
  <c r="CF166" i="8"/>
  <c r="CE166" i="8"/>
  <c r="CD166" i="8"/>
  <c r="CA166" i="8"/>
  <c r="BZ166" i="8"/>
  <c r="BY166" i="8"/>
  <c r="BX166" i="8"/>
  <c r="BV166" i="8"/>
  <c r="BU166" i="8"/>
  <c r="BT166" i="8"/>
  <c r="BS166" i="8"/>
  <c r="BQ166" i="8"/>
  <c r="BP166" i="8"/>
  <c r="BO166" i="8"/>
  <c r="BN166" i="8"/>
  <c r="BL166" i="8"/>
  <c r="BK166" i="8"/>
  <c r="BJ166" i="8"/>
  <c r="BI166" i="8"/>
  <c r="BG166" i="8"/>
  <c r="BF166" i="8"/>
  <c r="BE166" i="8"/>
  <c r="BD166" i="8"/>
  <c r="BB166" i="8"/>
  <c r="BA166" i="8"/>
  <c r="AZ166" i="8"/>
  <c r="AY166" i="8"/>
  <c r="AV166" i="8"/>
  <c r="AU166" i="8"/>
  <c r="AT166" i="8"/>
  <c r="AS166" i="8"/>
  <c r="AR166" i="8"/>
  <c r="AQ166" i="8"/>
  <c r="AM166" i="8"/>
  <c r="AL166" i="8"/>
  <c r="AK166" i="8"/>
  <c r="AJ166" i="8"/>
  <c r="AI166" i="8"/>
  <c r="AH166" i="8"/>
  <c r="AC166" i="8"/>
  <c r="AB166" i="8"/>
  <c r="AA166" i="8"/>
  <c r="Z166" i="8"/>
  <c r="Y166" i="8"/>
  <c r="X166" i="8"/>
  <c r="U166" i="8"/>
  <c r="T166" i="8"/>
  <c r="S166" i="8"/>
  <c r="R166" i="8"/>
  <c r="Q166" i="8"/>
  <c r="P166" i="8"/>
  <c r="H166" i="8"/>
  <c r="CQ165" i="8"/>
  <c r="CP165" i="8"/>
  <c r="CO165" i="8"/>
  <c r="CN165" i="8"/>
  <c r="CM165" i="8"/>
  <c r="CL165" i="8"/>
  <c r="CI165" i="8"/>
  <c r="CH165" i="8"/>
  <c r="CG165" i="8"/>
  <c r="CF165" i="8"/>
  <c r="CE165" i="8"/>
  <c r="CD165" i="8"/>
  <c r="CA165" i="8"/>
  <c r="BZ165" i="8"/>
  <c r="BY165" i="8"/>
  <c r="BX165" i="8"/>
  <c r="BV165" i="8"/>
  <c r="BU165" i="8"/>
  <c r="BT165" i="8"/>
  <c r="BS165" i="8"/>
  <c r="BQ165" i="8"/>
  <c r="BP165" i="8"/>
  <c r="BO165" i="8"/>
  <c r="BN165" i="8"/>
  <c r="BL165" i="8"/>
  <c r="BK165" i="8"/>
  <c r="BJ165" i="8"/>
  <c r="BI165" i="8"/>
  <c r="BG165" i="8"/>
  <c r="BF165" i="8"/>
  <c r="BE165" i="8"/>
  <c r="BD165" i="8"/>
  <c r="BB165" i="8"/>
  <c r="BA165" i="8"/>
  <c r="AZ165" i="8"/>
  <c r="AY165" i="8"/>
  <c r="AV165" i="8"/>
  <c r="AU165" i="8"/>
  <c r="AT165" i="8"/>
  <c r="AS165" i="8"/>
  <c r="AR165" i="8"/>
  <c r="AQ165" i="8"/>
  <c r="AM165" i="8"/>
  <c r="AL165" i="8"/>
  <c r="AK165" i="8"/>
  <c r="AJ165" i="8"/>
  <c r="AI165" i="8"/>
  <c r="AH165" i="8"/>
  <c r="AC165" i="8"/>
  <c r="AB165" i="8"/>
  <c r="AA165" i="8"/>
  <c r="Z165" i="8"/>
  <c r="Y165" i="8"/>
  <c r="X165" i="8"/>
  <c r="U165" i="8"/>
  <c r="T165" i="8"/>
  <c r="S165" i="8"/>
  <c r="R165" i="8"/>
  <c r="Q165" i="8"/>
  <c r="P165" i="8"/>
  <c r="H165" i="8"/>
  <c r="CQ164" i="8"/>
  <c r="CP164" i="8"/>
  <c r="CO164" i="8"/>
  <c r="CN164" i="8"/>
  <c r="CM164" i="8"/>
  <c r="CL164" i="8"/>
  <c r="CI164" i="8"/>
  <c r="CH164" i="8"/>
  <c r="CG164" i="8"/>
  <c r="CF164" i="8"/>
  <c r="CE164" i="8"/>
  <c r="CD164" i="8"/>
  <c r="CA164" i="8"/>
  <c r="BZ164" i="8"/>
  <c r="BY164" i="8"/>
  <c r="BX164" i="8"/>
  <c r="BV164" i="8"/>
  <c r="BU164" i="8"/>
  <c r="BT164" i="8"/>
  <c r="BS164" i="8"/>
  <c r="BQ164" i="8"/>
  <c r="BP164" i="8"/>
  <c r="BO164" i="8"/>
  <c r="BN164" i="8"/>
  <c r="BL164" i="8"/>
  <c r="BK164" i="8"/>
  <c r="BJ164" i="8"/>
  <c r="BI164" i="8"/>
  <c r="BG164" i="8"/>
  <c r="BF164" i="8"/>
  <c r="BE164" i="8"/>
  <c r="BD164" i="8"/>
  <c r="BB164" i="8"/>
  <c r="BA164" i="8"/>
  <c r="AZ164" i="8"/>
  <c r="AY164" i="8"/>
  <c r="AV164" i="8"/>
  <c r="AU164" i="8"/>
  <c r="AT164" i="8"/>
  <c r="AS164" i="8"/>
  <c r="AR164" i="8"/>
  <c r="AQ164" i="8"/>
  <c r="AM164" i="8"/>
  <c r="AL164" i="8"/>
  <c r="AK164" i="8"/>
  <c r="AJ164" i="8"/>
  <c r="AI164" i="8"/>
  <c r="AH164" i="8"/>
  <c r="AC164" i="8"/>
  <c r="AB164" i="8"/>
  <c r="AA164" i="8"/>
  <c r="Z164" i="8"/>
  <c r="Y164" i="8"/>
  <c r="X164" i="8"/>
  <c r="U164" i="8"/>
  <c r="T164" i="8"/>
  <c r="S164" i="8"/>
  <c r="R164" i="8"/>
  <c r="Q164" i="8"/>
  <c r="P164" i="8"/>
  <c r="H164" i="8"/>
  <c r="CQ163" i="8"/>
  <c r="CP163" i="8"/>
  <c r="CO163" i="8"/>
  <c r="CN163" i="8"/>
  <c r="CM163" i="8"/>
  <c r="CL163" i="8"/>
  <c r="CI163" i="8"/>
  <c r="CH163" i="8"/>
  <c r="CG163" i="8"/>
  <c r="CF163" i="8"/>
  <c r="CE163" i="8"/>
  <c r="CD163" i="8"/>
  <c r="CA163" i="8"/>
  <c r="BZ163" i="8"/>
  <c r="BY163" i="8"/>
  <c r="BX163" i="8"/>
  <c r="BV163" i="8"/>
  <c r="BU163" i="8"/>
  <c r="BT163" i="8"/>
  <c r="BS163" i="8"/>
  <c r="BQ163" i="8"/>
  <c r="BP163" i="8"/>
  <c r="BO163" i="8"/>
  <c r="BN163" i="8"/>
  <c r="BL163" i="8"/>
  <c r="BK163" i="8"/>
  <c r="BJ163" i="8"/>
  <c r="BI163" i="8"/>
  <c r="BG163" i="8"/>
  <c r="BF163" i="8"/>
  <c r="BE163" i="8"/>
  <c r="BD163" i="8"/>
  <c r="BB163" i="8"/>
  <c r="BA163" i="8"/>
  <c r="AZ163" i="8"/>
  <c r="AY163" i="8"/>
  <c r="AV163" i="8"/>
  <c r="AU163" i="8"/>
  <c r="AT163" i="8"/>
  <c r="AS163" i="8"/>
  <c r="AR163" i="8"/>
  <c r="AQ163" i="8"/>
  <c r="AM163" i="8"/>
  <c r="AL163" i="8"/>
  <c r="AK163" i="8"/>
  <c r="AJ163" i="8"/>
  <c r="AI163" i="8"/>
  <c r="AH163" i="8"/>
  <c r="AC163" i="8"/>
  <c r="AB163" i="8"/>
  <c r="AA163" i="8"/>
  <c r="Z163" i="8"/>
  <c r="Y163" i="8"/>
  <c r="X163" i="8"/>
  <c r="U163" i="8"/>
  <c r="T163" i="8"/>
  <c r="S163" i="8"/>
  <c r="R163" i="8"/>
  <c r="Q163" i="8"/>
  <c r="P163" i="8"/>
  <c r="H163" i="8"/>
  <c r="CQ162" i="8"/>
  <c r="CP162" i="8"/>
  <c r="CO162" i="8"/>
  <c r="CN162" i="8"/>
  <c r="CM162" i="8"/>
  <c r="CL162" i="8"/>
  <c r="CI162" i="8"/>
  <c r="CH162" i="8"/>
  <c r="CG162" i="8"/>
  <c r="CF162" i="8"/>
  <c r="CE162" i="8"/>
  <c r="CD162" i="8"/>
  <c r="CA162" i="8"/>
  <c r="BZ162" i="8"/>
  <c r="BY162" i="8"/>
  <c r="BX162" i="8"/>
  <c r="BV162" i="8"/>
  <c r="BU162" i="8"/>
  <c r="BT162" i="8"/>
  <c r="BS162" i="8"/>
  <c r="BQ162" i="8"/>
  <c r="BP162" i="8"/>
  <c r="BO162" i="8"/>
  <c r="BN162" i="8"/>
  <c r="BL162" i="8"/>
  <c r="BK162" i="8"/>
  <c r="BJ162" i="8"/>
  <c r="BI162" i="8"/>
  <c r="BG162" i="8"/>
  <c r="BF162" i="8"/>
  <c r="BE162" i="8"/>
  <c r="BD162" i="8"/>
  <c r="BB162" i="8"/>
  <c r="BA162" i="8"/>
  <c r="AZ162" i="8"/>
  <c r="AY162" i="8"/>
  <c r="AV162" i="8"/>
  <c r="AU162" i="8"/>
  <c r="AT162" i="8"/>
  <c r="AS162" i="8"/>
  <c r="AR162" i="8"/>
  <c r="AQ162" i="8"/>
  <c r="AM162" i="8"/>
  <c r="AL162" i="8"/>
  <c r="AK162" i="8"/>
  <c r="AJ162" i="8"/>
  <c r="AI162" i="8"/>
  <c r="AH162" i="8"/>
  <c r="AC162" i="8"/>
  <c r="AB162" i="8"/>
  <c r="AA162" i="8"/>
  <c r="Z162" i="8"/>
  <c r="Y162" i="8"/>
  <c r="X162" i="8"/>
  <c r="U162" i="8"/>
  <c r="T162" i="8"/>
  <c r="S162" i="8"/>
  <c r="R162" i="8"/>
  <c r="Q162" i="8"/>
  <c r="P162" i="8"/>
  <c r="H162" i="8"/>
  <c r="CQ161" i="8"/>
  <c r="CP161" i="8"/>
  <c r="CO161" i="8"/>
  <c r="CN161" i="8"/>
  <c r="CM161" i="8"/>
  <c r="CL161" i="8"/>
  <c r="CI161" i="8"/>
  <c r="CH161" i="8"/>
  <c r="CG161" i="8"/>
  <c r="CF161" i="8"/>
  <c r="CE161" i="8"/>
  <c r="CD161" i="8"/>
  <c r="CA161" i="8"/>
  <c r="BZ161" i="8"/>
  <c r="BY161" i="8"/>
  <c r="BX161" i="8"/>
  <c r="BV161" i="8"/>
  <c r="BU161" i="8"/>
  <c r="BT161" i="8"/>
  <c r="BS161" i="8"/>
  <c r="BQ161" i="8"/>
  <c r="BP161" i="8"/>
  <c r="BO161" i="8"/>
  <c r="BN161" i="8"/>
  <c r="BL161" i="8"/>
  <c r="BK161" i="8"/>
  <c r="BJ161" i="8"/>
  <c r="BI161" i="8"/>
  <c r="BG161" i="8"/>
  <c r="BF161" i="8"/>
  <c r="BE161" i="8"/>
  <c r="BD161" i="8"/>
  <c r="BB161" i="8"/>
  <c r="BA161" i="8"/>
  <c r="AZ161" i="8"/>
  <c r="AY161" i="8"/>
  <c r="AV161" i="8"/>
  <c r="AU161" i="8"/>
  <c r="AT161" i="8"/>
  <c r="AS161" i="8"/>
  <c r="AR161" i="8"/>
  <c r="AQ161" i="8"/>
  <c r="AM161" i="8"/>
  <c r="AL161" i="8"/>
  <c r="AK161" i="8"/>
  <c r="AJ161" i="8"/>
  <c r="AI161" i="8"/>
  <c r="AH161" i="8"/>
  <c r="AC161" i="8"/>
  <c r="AB161" i="8"/>
  <c r="AA161" i="8"/>
  <c r="Z161" i="8"/>
  <c r="Y161" i="8"/>
  <c r="X161" i="8"/>
  <c r="U161" i="8"/>
  <c r="T161" i="8"/>
  <c r="S161" i="8"/>
  <c r="R161" i="8"/>
  <c r="Q161" i="8"/>
  <c r="P161" i="8"/>
  <c r="H161" i="8"/>
  <c r="CQ160" i="8"/>
  <c r="CP160" i="8"/>
  <c r="CO160" i="8"/>
  <c r="CN160" i="8"/>
  <c r="CM160" i="8"/>
  <c r="CL160" i="8"/>
  <c r="CI160" i="8"/>
  <c r="CH160" i="8"/>
  <c r="CG160" i="8"/>
  <c r="CF160" i="8"/>
  <c r="CE160" i="8"/>
  <c r="CD160" i="8"/>
  <c r="CA160" i="8"/>
  <c r="BZ160" i="8"/>
  <c r="BY160" i="8"/>
  <c r="BX160" i="8"/>
  <c r="BV160" i="8"/>
  <c r="BU160" i="8"/>
  <c r="BT160" i="8"/>
  <c r="BS160" i="8"/>
  <c r="BQ160" i="8"/>
  <c r="BP160" i="8"/>
  <c r="BO160" i="8"/>
  <c r="BN160" i="8"/>
  <c r="BL160" i="8"/>
  <c r="BK160" i="8"/>
  <c r="BJ160" i="8"/>
  <c r="BI160" i="8"/>
  <c r="BG160" i="8"/>
  <c r="BF160" i="8"/>
  <c r="BE160" i="8"/>
  <c r="BD160" i="8"/>
  <c r="BB160" i="8"/>
  <c r="BA160" i="8"/>
  <c r="AZ160" i="8"/>
  <c r="AY160" i="8"/>
  <c r="AV160" i="8"/>
  <c r="AU160" i="8"/>
  <c r="AT160" i="8"/>
  <c r="AS160" i="8"/>
  <c r="AR160" i="8"/>
  <c r="AQ160" i="8"/>
  <c r="AM160" i="8"/>
  <c r="AL160" i="8"/>
  <c r="AK160" i="8"/>
  <c r="AJ160" i="8"/>
  <c r="AI160" i="8"/>
  <c r="AH160" i="8"/>
  <c r="AC160" i="8"/>
  <c r="AB160" i="8"/>
  <c r="AA160" i="8"/>
  <c r="Z160" i="8"/>
  <c r="Y160" i="8"/>
  <c r="X160" i="8"/>
  <c r="U160" i="8"/>
  <c r="T160" i="8"/>
  <c r="S160" i="8"/>
  <c r="R160" i="8"/>
  <c r="Q160" i="8"/>
  <c r="P160" i="8"/>
  <c r="H160" i="8"/>
  <c r="CQ159" i="8"/>
  <c r="CP159" i="8"/>
  <c r="CO159" i="8"/>
  <c r="CN159" i="8"/>
  <c r="CM159" i="8"/>
  <c r="CL159" i="8"/>
  <c r="CI159" i="8"/>
  <c r="CH159" i="8"/>
  <c r="CG159" i="8"/>
  <c r="CF159" i="8"/>
  <c r="CE159" i="8"/>
  <c r="CD159" i="8"/>
  <c r="CA159" i="8"/>
  <c r="BZ159" i="8"/>
  <c r="BY159" i="8"/>
  <c r="BX159" i="8"/>
  <c r="BV159" i="8"/>
  <c r="BU159" i="8"/>
  <c r="BT159" i="8"/>
  <c r="BS159" i="8"/>
  <c r="BQ159" i="8"/>
  <c r="BP159" i="8"/>
  <c r="BO159" i="8"/>
  <c r="BN159" i="8"/>
  <c r="BL159" i="8"/>
  <c r="BK159" i="8"/>
  <c r="BJ159" i="8"/>
  <c r="BI159" i="8"/>
  <c r="BG159" i="8"/>
  <c r="BF159" i="8"/>
  <c r="BE159" i="8"/>
  <c r="BD159" i="8"/>
  <c r="BB159" i="8"/>
  <c r="BA159" i="8"/>
  <c r="AZ159" i="8"/>
  <c r="AY159" i="8"/>
  <c r="AV159" i="8"/>
  <c r="AU159" i="8"/>
  <c r="AT159" i="8"/>
  <c r="AS159" i="8"/>
  <c r="AR159" i="8"/>
  <c r="AQ159" i="8"/>
  <c r="AM159" i="8"/>
  <c r="AL159" i="8"/>
  <c r="AK159" i="8"/>
  <c r="AJ159" i="8"/>
  <c r="AI159" i="8"/>
  <c r="AH159" i="8"/>
  <c r="AC159" i="8"/>
  <c r="AB159" i="8"/>
  <c r="AA159" i="8"/>
  <c r="Z159" i="8"/>
  <c r="Y159" i="8"/>
  <c r="X159" i="8"/>
  <c r="U159" i="8"/>
  <c r="T159" i="8"/>
  <c r="S159" i="8"/>
  <c r="R159" i="8"/>
  <c r="Q159" i="8"/>
  <c r="P159" i="8"/>
  <c r="H159" i="8"/>
  <c r="CQ158" i="8"/>
  <c r="CP158" i="8"/>
  <c r="CO158" i="8"/>
  <c r="CN158" i="8"/>
  <c r="CM158" i="8"/>
  <c r="CL158" i="8"/>
  <c r="CI158" i="8"/>
  <c r="CH158" i="8"/>
  <c r="CG158" i="8"/>
  <c r="CF158" i="8"/>
  <c r="CE158" i="8"/>
  <c r="CD158" i="8"/>
  <c r="CA158" i="8"/>
  <c r="BZ158" i="8"/>
  <c r="BY158" i="8"/>
  <c r="BX158" i="8"/>
  <c r="BV158" i="8"/>
  <c r="BU158" i="8"/>
  <c r="BT158" i="8"/>
  <c r="BS158" i="8"/>
  <c r="BQ158" i="8"/>
  <c r="BP158" i="8"/>
  <c r="BO158" i="8"/>
  <c r="BN158" i="8"/>
  <c r="BL158" i="8"/>
  <c r="BK158" i="8"/>
  <c r="BJ158" i="8"/>
  <c r="BI158" i="8"/>
  <c r="BG158" i="8"/>
  <c r="BF158" i="8"/>
  <c r="BE158" i="8"/>
  <c r="BD158" i="8"/>
  <c r="BB158" i="8"/>
  <c r="BA158" i="8"/>
  <c r="AZ158" i="8"/>
  <c r="AY158" i="8"/>
  <c r="AV158" i="8"/>
  <c r="AU158" i="8"/>
  <c r="AT158" i="8"/>
  <c r="AS158" i="8"/>
  <c r="AR158" i="8"/>
  <c r="AQ158" i="8"/>
  <c r="AM158" i="8"/>
  <c r="AL158" i="8"/>
  <c r="AK158" i="8"/>
  <c r="AJ158" i="8"/>
  <c r="AI158" i="8"/>
  <c r="AH158" i="8"/>
  <c r="AC158" i="8"/>
  <c r="AB158" i="8"/>
  <c r="AA158" i="8"/>
  <c r="Z158" i="8"/>
  <c r="Y158" i="8"/>
  <c r="X158" i="8"/>
  <c r="U158" i="8"/>
  <c r="T158" i="8"/>
  <c r="S158" i="8"/>
  <c r="R158" i="8"/>
  <c r="Q158" i="8"/>
  <c r="P158" i="8"/>
  <c r="H158" i="8"/>
  <c r="CQ157" i="8"/>
  <c r="CP157" i="8"/>
  <c r="CO157" i="8"/>
  <c r="CN157" i="8"/>
  <c r="CM157" i="8"/>
  <c r="CL157" i="8"/>
  <c r="CI157" i="8"/>
  <c r="CH157" i="8"/>
  <c r="CG157" i="8"/>
  <c r="CF157" i="8"/>
  <c r="CE157" i="8"/>
  <c r="CD157" i="8"/>
  <c r="CA157" i="8"/>
  <c r="BZ157" i="8"/>
  <c r="BY157" i="8"/>
  <c r="BX157" i="8"/>
  <c r="BV157" i="8"/>
  <c r="BU157" i="8"/>
  <c r="BT157" i="8"/>
  <c r="BS157" i="8"/>
  <c r="BQ157" i="8"/>
  <c r="BP157" i="8"/>
  <c r="BO157" i="8"/>
  <c r="BN157" i="8"/>
  <c r="BL157" i="8"/>
  <c r="BK157" i="8"/>
  <c r="BJ157" i="8"/>
  <c r="BI157" i="8"/>
  <c r="BG157" i="8"/>
  <c r="BF157" i="8"/>
  <c r="BE157" i="8"/>
  <c r="BD157" i="8"/>
  <c r="BB157" i="8"/>
  <c r="BA157" i="8"/>
  <c r="AZ157" i="8"/>
  <c r="AY157" i="8"/>
  <c r="AV157" i="8"/>
  <c r="AU157" i="8"/>
  <c r="AT157" i="8"/>
  <c r="AS157" i="8"/>
  <c r="AR157" i="8"/>
  <c r="AQ157" i="8"/>
  <c r="AM157" i="8"/>
  <c r="AL157" i="8"/>
  <c r="AK157" i="8"/>
  <c r="AJ157" i="8"/>
  <c r="AI157" i="8"/>
  <c r="AH157" i="8"/>
  <c r="AC157" i="8"/>
  <c r="AB157" i="8"/>
  <c r="AA157" i="8"/>
  <c r="Z157" i="8"/>
  <c r="Y157" i="8"/>
  <c r="X157" i="8"/>
  <c r="U157" i="8"/>
  <c r="T157" i="8"/>
  <c r="S157" i="8"/>
  <c r="R157" i="8"/>
  <c r="Q157" i="8"/>
  <c r="P157" i="8"/>
  <c r="H157" i="8"/>
  <c r="CQ156" i="8"/>
  <c r="CP156" i="8"/>
  <c r="CO156" i="8"/>
  <c r="CN156" i="8"/>
  <c r="CM156" i="8"/>
  <c r="CL156" i="8"/>
  <c r="CI156" i="8"/>
  <c r="CH156" i="8"/>
  <c r="CG156" i="8"/>
  <c r="CF156" i="8"/>
  <c r="CE156" i="8"/>
  <c r="CD156" i="8"/>
  <c r="CA156" i="8"/>
  <c r="BZ156" i="8"/>
  <c r="BY156" i="8"/>
  <c r="BX156" i="8"/>
  <c r="BV156" i="8"/>
  <c r="BU156" i="8"/>
  <c r="BT156" i="8"/>
  <c r="BS156" i="8"/>
  <c r="BQ156" i="8"/>
  <c r="BP156" i="8"/>
  <c r="BO156" i="8"/>
  <c r="BN156" i="8"/>
  <c r="BL156" i="8"/>
  <c r="BK156" i="8"/>
  <c r="BJ156" i="8"/>
  <c r="BI156" i="8"/>
  <c r="BG156" i="8"/>
  <c r="BF156" i="8"/>
  <c r="BE156" i="8"/>
  <c r="BD156" i="8"/>
  <c r="BB156" i="8"/>
  <c r="BA156" i="8"/>
  <c r="AZ156" i="8"/>
  <c r="AY156" i="8"/>
  <c r="AV156" i="8"/>
  <c r="AU156" i="8"/>
  <c r="AT156" i="8"/>
  <c r="AS156" i="8"/>
  <c r="AR156" i="8"/>
  <c r="AQ156" i="8"/>
  <c r="AM156" i="8"/>
  <c r="AL156" i="8"/>
  <c r="AK156" i="8"/>
  <c r="AJ156" i="8"/>
  <c r="AI156" i="8"/>
  <c r="AH156" i="8"/>
  <c r="AC156" i="8"/>
  <c r="AB156" i="8"/>
  <c r="AA156" i="8"/>
  <c r="Z156" i="8"/>
  <c r="Y156" i="8"/>
  <c r="X156" i="8"/>
  <c r="U156" i="8"/>
  <c r="T156" i="8"/>
  <c r="S156" i="8"/>
  <c r="R156" i="8"/>
  <c r="Q156" i="8"/>
  <c r="P156" i="8"/>
  <c r="H156" i="8"/>
  <c r="CQ155" i="8"/>
  <c r="CP155" i="8"/>
  <c r="CO155" i="8"/>
  <c r="CN155" i="8"/>
  <c r="CM155" i="8"/>
  <c r="CL155" i="8"/>
  <c r="CI155" i="8"/>
  <c r="CH155" i="8"/>
  <c r="CG155" i="8"/>
  <c r="CF155" i="8"/>
  <c r="CE155" i="8"/>
  <c r="CD155" i="8"/>
  <c r="CA155" i="8"/>
  <c r="BZ155" i="8"/>
  <c r="BY155" i="8"/>
  <c r="BX155" i="8"/>
  <c r="BV155" i="8"/>
  <c r="BU155" i="8"/>
  <c r="BT155" i="8"/>
  <c r="BS155" i="8"/>
  <c r="BQ155" i="8"/>
  <c r="BP155" i="8"/>
  <c r="BO155" i="8"/>
  <c r="BN155" i="8"/>
  <c r="BL155" i="8"/>
  <c r="BK155" i="8"/>
  <c r="BJ155" i="8"/>
  <c r="BI155" i="8"/>
  <c r="BG155" i="8"/>
  <c r="BF155" i="8"/>
  <c r="BE155" i="8"/>
  <c r="BD155" i="8"/>
  <c r="BB155" i="8"/>
  <c r="BA155" i="8"/>
  <c r="AZ155" i="8"/>
  <c r="AY155" i="8"/>
  <c r="AV155" i="8"/>
  <c r="AU155" i="8"/>
  <c r="AT155" i="8"/>
  <c r="AS155" i="8"/>
  <c r="AR155" i="8"/>
  <c r="AQ155" i="8"/>
  <c r="AM155" i="8"/>
  <c r="AL155" i="8"/>
  <c r="AK155" i="8"/>
  <c r="AJ155" i="8"/>
  <c r="AI155" i="8"/>
  <c r="AH155" i="8"/>
  <c r="AC155" i="8"/>
  <c r="AB155" i="8"/>
  <c r="AA155" i="8"/>
  <c r="Z155" i="8"/>
  <c r="Y155" i="8"/>
  <c r="X155" i="8"/>
  <c r="U155" i="8"/>
  <c r="T155" i="8"/>
  <c r="S155" i="8"/>
  <c r="R155" i="8"/>
  <c r="Q155" i="8"/>
  <c r="P155" i="8"/>
  <c r="H155" i="8"/>
  <c r="CQ154" i="8"/>
  <c r="CP154" i="8"/>
  <c r="CO154" i="8"/>
  <c r="CN154" i="8"/>
  <c r="CM154" i="8"/>
  <c r="CL154" i="8"/>
  <c r="CI154" i="8"/>
  <c r="CH154" i="8"/>
  <c r="CG154" i="8"/>
  <c r="CF154" i="8"/>
  <c r="CE154" i="8"/>
  <c r="CD154" i="8"/>
  <c r="CA154" i="8"/>
  <c r="BZ154" i="8"/>
  <c r="BY154" i="8"/>
  <c r="BX154" i="8"/>
  <c r="BV154" i="8"/>
  <c r="BU154" i="8"/>
  <c r="BT154" i="8"/>
  <c r="BS154" i="8"/>
  <c r="BQ154" i="8"/>
  <c r="BP154" i="8"/>
  <c r="BO154" i="8"/>
  <c r="BN154" i="8"/>
  <c r="BL154" i="8"/>
  <c r="BK154" i="8"/>
  <c r="BJ154" i="8"/>
  <c r="BI154" i="8"/>
  <c r="BG154" i="8"/>
  <c r="BF154" i="8"/>
  <c r="BE154" i="8"/>
  <c r="BD154" i="8"/>
  <c r="BB154" i="8"/>
  <c r="BA154" i="8"/>
  <c r="AZ154" i="8"/>
  <c r="AY154" i="8"/>
  <c r="AV154" i="8"/>
  <c r="AU154" i="8"/>
  <c r="AT154" i="8"/>
  <c r="AS154" i="8"/>
  <c r="AR154" i="8"/>
  <c r="AQ154" i="8"/>
  <c r="AM154" i="8"/>
  <c r="AL154" i="8"/>
  <c r="AK154" i="8"/>
  <c r="AJ154" i="8"/>
  <c r="AI154" i="8"/>
  <c r="AH154" i="8"/>
  <c r="AC154" i="8"/>
  <c r="AB154" i="8"/>
  <c r="AA154" i="8"/>
  <c r="Z154" i="8"/>
  <c r="Y154" i="8"/>
  <c r="X154" i="8"/>
  <c r="U154" i="8"/>
  <c r="T154" i="8"/>
  <c r="S154" i="8"/>
  <c r="R154" i="8"/>
  <c r="Q154" i="8"/>
  <c r="P154" i="8"/>
  <c r="H154" i="8"/>
  <c r="CQ153" i="8"/>
  <c r="CP153" i="8"/>
  <c r="CO153" i="8"/>
  <c r="CN153" i="8"/>
  <c r="CM153" i="8"/>
  <c r="CL153" i="8"/>
  <c r="CI153" i="8"/>
  <c r="CH153" i="8"/>
  <c r="CG153" i="8"/>
  <c r="CF153" i="8"/>
  <c r="CE153" i="8"/>
  <c r="CD153" i="8"/>
  <c r="CA153" i="8"/>
  <c r="BZ153" i="8"/>
  <c r="BY153" i="8"/>
  <c r="BX153" i="8"/>
  <c r="BV153" i="8"/>
  <c r="BU153" i="8"/>
  <c r="BT153" i="8"/>
  <c r="BS153" i="8"/>
  <c r="BQ153" i="8"/>
  <c r="BP153" i="8"/>
  <c r="BO153" i="8"/>
  <c r="BN153" i="8"/>
  <c r="BL153" i="8"/>
  <c r="BK153" i="8"/>
  <c r="BJ153" i="8"/>
  <c r="BI153" i="8"/>
  <c r="BG153" i="8"/>
  <c r="BF153" i="8"/>
  <c r="BE153" i="8"/>
  <c r="BD153" i="8"/>
  <c r="BB153" i="8"/>
  <c r="BA153" i="8"/>
  <c r="AZ153" i="8"/>
  <c r="AY153" i="8"/>
  <c r="AV153" i="8"/>
  <c r="AU153" i="8"/>
  <c r="AT153" i="8"/>
  <c r="AS153" i="8"/>
  <c r="AR153" i="8"/>
  <c r="AQ153" i="8"/>
  <c r="AM153" i="8"/>
  <c r="AL153" i="8"/>
  <c r="AK153" i="8"/>
  <c r="AJ153" i="8"/>
  <c r="AI153" i="8"/>
  <c r="AH153" i="8"/>
  <c r="AC153" i="8"/>
  <c r="AB153" i="8"/>
  <c r="AA153" i="8"/>
  <c r="Z153" i="8"/>
  <c r="Y153" i="8"/>
  <c r="X153" i="8"/>
  <c r="U153" i="8"/>
  <c r="T153" i="8"/>
  <c r="S153" i="8"/>
  <c r="R153" i="8"/>
  <c r="Q153" i="8"/>
  <c r="P153" i="8"/>
  <c r="H153" i="8"/>
  <c r="CQ152" i="8"/>
  <c r="CP152" i="8"/>
  <c r="CO152" i="8"/>
  <c r="CN152" i="8"/>
  <c r="CM152" i="8"/>
  <c r="CL152" i="8"/>
  <c r="CI152" i="8"/>
  <c r="CH152" i="8"/>
  <c r="CG152" i="8"/>
  <c r="CF152" i="8"/>
  <c r="CE152" i="8"/>
  <c r="CD152" i="8"/>
  <c r="CA152" i="8"/>
  <c r="BZ152" i="8"/>
  <c r="BY152" i="8"/>
  <c r="BX152" i="8"/>
  <c r="BV152" i="8"/>
  <c r="BU152" i="8"/>
  <c r="BT152" i="8"/>
  <c r="BS152" i="8"/>
  <c r="BQ152" i="8"/>
  <c r="BP152" i="8"/>
  <c r="BO152" i="8"/>
  <c r="BN152" i="8"/>
  <c r="BL152" i="8"/>
  <c r="BK152" i="8"/>
  <c r="BJ152" i="8"/>
  <c r="BI152" i="8"/>
  <c r="BG152" i="8"/>
  <c r="BF152" i="8"/>
  <c r="BE152" i="8"/>
  <c r="BD152" i="8"/>
  <c r="BB152" i="8"/>
  <c r="BA152" i="8"/>
  <c r="AZ152" i="8"/>
  <c r="AY152" i="8"/>
  <c r="AV152" i="8"/>
  <c r="AU152" i="8"/>
  <c r="AT152" i="8"/>
  <c r="AS152" i="8"/>
  <c r="AR152" i="8"/>
  <c r="AQ152" i="8"/>
  <c r="AM152" i="8"/>
  <c r="AL152" i="8"/>
  <c r="AK152" i="8"/>
  <c r="AJ152" i="8"/>
  <c r="AI152" i="8"/>
  <c r="AH152" i="8"/>
  <c r="AC152" i="8"/>
  <c r="AB152" i="8"/>
  <c r="AA152" i="8"/>
  <c r="Z152" i="8"/>
  <c r="Y152" i="8"/>
  <c r="X152" i="8"/>
  <c r="U152" i="8"/>
  <c r="T152" i="8"/>
  <c r="S152" i="8"/>
  <c r="R152" i="8"/>
  <c r="Q152" i="8"/>
  <c r="P152" i="8"/>
  <c r="H152" i="8"/>
  <c r="CQ151" i="8"/>
  <c r="CP151" i="8"/>
  <c r="CO151" i="8"/>
  <c r="CN151" i="8"/>
  <c r="CM151" i="8"/>
  <c r="CL151" i="8"/>
  <c r="CI151" i="8"/>
  <c r="CH151" i="8"/>
  <c r="CG151" i="8"/>
  <c r="CF151" i="8"/>
  <c r="CE151" i="8"/>
  <c r="CD151" i="8"/>
  <c r="CA151" i="8"/>
  <c r="BZ151" i="8"/>
  <c r="BY151" i="8"/>
  <c r="BX151" i="8"/>
  <c r="BV151" i="8"/>
  <c r="BU151" i="8"/>
  <c r="BT151" i="8"/>
  <c r="BS151" i="8"/>
  <c r="BQ151" i="8"/>
  <c r="BP151" i="8"/>
  <c r="BO151" i="8"/>
  <c r="BN151" i="8"/>
  <c r="BL151" i="8"/>
  <c r="BK151" i="8"/>
  <c r="BJ151" i="8"/>
  <c r="BI151" i="8"/>
  <c r="BG151" i="8"/>
  <c r="BF151" i="8"/>
  <c r="BE151" i="8"/>
  <c r="BD151" i="8"/>
  <c r="BB151" i="8"/>
  <c r="BA151" i="8"/>
  <c r="AZ151" i="8"/>
  <c r="AY151" i="8"/>
  <c r="AV151" i="8"/>
  <c r="AU151" i="8"/>
  <c r="AT151" i="8"/>
  <c r="AS151" i="8"/>
  <c r="AR151" i="8"/>
  <c r="AQ151" i="8"/>
  <c r="AM151" i="8"/>
  <c r="AL151" i="8"/>
  <c r="AK151" i="8"/>
  <c r="AJ151" i="8"/>
  <c r="AI151" i="8"/>
  <c r="AH151" i="8"/>
  <c r="AC151" i="8"/>
  <c r="AB151" i="8"/>
  <c r="AA151" i="8"/>
  <c r="Z151" i="8"/>
  <c r="Y151" i="8"/>
  <c r="X151" i="8"/>
  <c r="U151" i="8"/>
  <c r="T151" i="8"/>
  <c r="S151" i="8"/>
  <c r="R151" i="8"/>
  <c r="Q151" i="8"/>
  <c r="P151" i="8"/>
  <c r="H151" i="8"/>
  <c r="CQ150" i="8"/>
  <c r="CP150" i="8"/>
  <c r="CO150" i="8"/>
  <c r="CN150" i="8"/>
  <c r="CM150" i="8"/>
  <c r="CL150" i="8"/>
  <c r="CI150" i="8"/>
  <c r="CH150" i="8"/>
  <c r="CG150" i="8"/>
  <c r="CF150" i="8"/>
  <c r="CE150" i="8"/>
  <c r="CD150" i="8"/>
  <c r="CA150" i="8"/>
  <c r="BZ150" i="8"/>
  <c r="BY150" i="8"/>
  <c r="BX150" i="8"/>
  <c r="BV150" i="8"/>
  <c r="BU150" i="8"/>
  <c r="BT150" i="8"/>
  <c r="BS150" i="8"/>
  <c r="BQ150" i="8"/>
  <c r="BP150" i="8"/>
  <c r="BO150" i="8"/>
  <c r="BN150" i="8"/>
  <c r="BL150" i="8"/>
  <c r="BK150" i="8"/>
  <c r="BJ150" i="8"/>
  <c r="BI150" i="8"/>
  <c r="BG150" i="8"/>
  <c r="BF150" i="8"/>
  <c r="BE150" i="8"/>
  <c r="BD150" i="8"/>
  <c r="BB150" i="8"/>
  <c r="BA150" i="8"/>
  <c r="AZ150" i="8"/>
  <c r="AY150" i="8"/>
  <c r="AV150" i="8"/>
  <c r="AU150" i="8"/>
  <c r="AT150" i="8"/>
  <c r="AS150" i="8"/>
  <c r="AR150" i="8"/>
  <c r="AQ150" i="8"/>
  <c r="AM150" i="8"/>
  <c r="AL150" i="8"/>
  <c r="AK150" i="8"/>
  <c r="AJ150" i="8"/>
  <c r="AI150" i="8"/>
  <c r="AH150" i="8"/>
  <c r="AC150" i="8"/>
  <c r="AB150" i="8"/>
  <c r="AA150" i="8"/>
  <c r="Z150" i="8"/>
  <c r="Y150" i="8"/>
  <c r="X150" i="8"/>
  <c r="U150" i="8"/>
  <c r="T150" i="8"/>
  <c r="S150" i="8"/>
  <c r="R150" i="8"/>
  <c r="Q150" i="8"/>
  <c r="P150" i="8"/>
  <c r="H150" i="8"/>
  <c r="CQ149" i="8"/>
  <c r="CP149" i="8"/>
  <c r="CO149" i="8"/>
  <c r="CN149" i="8"/>
  <c r="CM149" i="8"/>
  <c r="CL149" i="8"/>
  <c r="CI149" i="8"/>
  <c r="CH149" i="8"/>
  <c r="CG149" i="8"/>
  <c r="CF149" i="8"/>
  <c r="CE149" i="8"/>
  <c r="CD149" i="8"/>
  <c r="CA149" i="8"/>
  <c r="BZ149" i="8"/>
  <c r="BY149" i="8"/>
  <c r="BX149" i="8"/>
  <c r="BV149" i="8"/>
  <c r="BU149" i="8"/>
  <c r="BT149" i="8"/>
  <c r="BS149" i="8"/>
  <c r="BQ149" i="8"/>
  <c r="BP149" i="8"/>
  <c r="BO149" i="8"/>
  <c r="BN149" i="8"/>
  <c r="BL149" i="8"/>
  <c r="BK149" i="8"/>
  <c r="BJ149" i="8"/>
  <c r="BI149" i="8"/>
  <c r="BG149" i="8"/>
  <c r="BF149" i="8"/>
  <c r="BE149" i="8"/>
  <c r="BD149" i="8"/>
  <c r="BB149" i="8"/>
  <c r="BA149" i="8"/>
  <c r="AZ149" i="8"/>
  <c r="AY149" i="8"/>
  <c r="AV149" i="8"/>
  <c r="AU149" i="8"/>
  <c r="AT149" i="8"/>
  <c r="AS149" i="8"/>
  <c r="AR149" i="8"/>
  <c r="AQ149" i="8"/>
  <c r="AM149" i="8"/>
  <c r="AL149" i="8"/>
  <c r="AK149" i="8"/>
  <c r="AJ149" i="8"/>
  <c r="AI149" i="8"/>
  <c r="AH149" i="8"/>
  <c r="AC149" i="8"/>
  <c r="AB149" i="8"/>
  <c r="AA149" i="8"/>
  <c r="Z149" i="8"/>
  <c r="Y149" i="8"/>
  <c r="X149" i="8"/>
  <c r="U149" i="8"/>
  <c r="T149" i="8"/>
  <c r="S149" i="8"/>
  <c r="R149" i="8"/>
  <c r="Q149" i="8"/>
  <c r="P149" i="8"/>
  <c r="H149" i="8"/>
  <c r="CQ148" i="8"/>
  <c r="CP148" i="8"/>
  <c r="CO148" i="8"/>
  <c r="CN148" i="8"/>
  <c r="CM148" i="8"/>
  <c r="CL148" i="8"/>
  <c r="CI148" i="8"/>
  <c r="CH148" i="8"/>
  <c r="CG148" i="8"/>
  <c r="CF148" i="8"/>
  <c r="CE148" i="8"/>
  <c r="CD148" i="8"/>
  <c r="CA148" i="8"/>
  <c r="BZ148" i="8"/>
  <c r="BY148" i="8"/>
  <c r="BX148" i="8"/>
  <c r="BV148" i="8"/>
  <c r="BU148" i="8"/>
  <c r="BT148" i="8"/>
  <c r="BS148" i="8"/>
  <c r="BQ148" i="8"/>
  <c r="BP148" i="8"/>
  <c r="BO148" i="8"/>
  <c r="BN148" i="8"/>
  <c r="BL148" i="8"/>
  <c r="BK148" i="8"/>
  <c r="BJ148" i="8"/>
  <c r="BI148" i="8"/>
  <c r="BG148" i="8"/>
  <c r="BF148" i="8"/>
  <c r="BE148" i="8"/>
  <c r="BD148" i="8"/>
  <c r="BB148" i="8"/>
  <c r="BA148" i="8"/>
  <c r="AZ148" i="8"/>
  <c r="AY148" i="8"/>
  <c r="AV148" i="8"/>
  <c r="AU148" i="8"/>
  <c r="AT148" i="8"/>
  <c r="AS148" i="8"/>
  <c r="AR148" i="8"/>
  <c r="AQ148" i="8"/>
  <c r="AM148" i="8"/>
  <c r="AL148" i="8"/>
  <c r="AK148" i="8"/>
  <c r="AJ148" i="8"/>
  <c r="AI148" i="8"/>
  <c r="AH148" i="8"/>
  <c r="AC148" i="8"/>
  <c r="AB148" i="8"/>
  <c r="AA148" i="8"/>
  <c r="Z148" i="8"/>
  <c r="Y148" i="8"/>
  <c r="X148" i="8"/>
  <c r="U148" i="8"/>
  <c r="T148" i="8"/>
  <c r="S148" i="8"/>
  <c r="R148" i="8"/>
  <c r="Q148" i="8"/>
  <c r="P148" i="8"/>
  <c r="H148" i="8"/>
  <c r="CQ147" i="8"/>
  <c r="CP147" i="8"/>
  <c r="CO147" i="8"/>
  <c r="CN147" i="8"/>
  <c r="CM147" i="8"/>
  <c r="CL147" i="8"/>
  <c r="CI147" i="8"/>
  <c r="CH147" i="8"/>
  <c r="CG147" i="8"/>
  <c r="CF147" i="8"/>
  <c r="CE147" i="8"/>
  <c r="CD147" i="8"/>
  <c r="CA147" i="8"/>
  <c r="BZ147" i="8"/>
  <c r="BY147" i="8"/>
  <c r="BX147" i="8"/>
  <c r="BV147" i="8"/>
  <c r="BU147" i="8"/>
  <c r="BT147" i="8"/>
  <c r="BS147" i="8"/>
  <c r="BQ147" i="8"/>
  <c r="BP147" i="8"/>
  <c r="BO147" i="8"/>
  <c r="BN147" i="8"/>
  <c r="BL147" i="8"/>
  <c r="BK147" i="8"/>
  <c r="BJ147" i="8"/>
  <c r="BI147" i="8"/>
  <c r="BG147" i="8"/>
  <c r="BF147" i="8"/>
  <c r="BE147" i="8"/>
  <c r="BD147" i="8"/>
  <c r="BB147" i="8"/>
  <c r="BA147" i="8"/>
  <c r="AZ147" i="8"/>
  <c r="AY147" i="8"/>
  <c r="AV147" i="8"/>
  <c r="AU147" i="8"/>
  <c r="AT147" i="8"/>
  <c r="AS147" i="8"/>
  <c r="AR147" i="8"/>
  <c r="AQ147" i="8"/>
  <c r="AM147" i="8"/>
  <c r="AL147" i="8"/>
  <c r="AK147" i="8"/>
  <c r="AJ147" i="8"/>
  <c r="AI147" i="8"/>
  <c r="AH147" i="8"/>
  <c r="AC147" i="8"/>
  <c r="AB147" i="8"/>
  <c r="AA147" i="8"/>
  <c r="Z147" i="8"/>
  <c r="Y147" i="8"/>
  <c r="X147" i="8"/>
  <c r="U147" i="8"/>
  <c r="T147" i="8"/>
  <c r="S147" i="8"/>
  <c r="R147" i="8"/>
  <c r="Q147" i="8"/>
  <c r="P147" i="8"/>
  <c r="H147" i="8"/>
  <c r="CQ146" i="8"/>
  <c r="CP146" i="8"/>
  <c r="CO146" i="8"/>
  <c r="CN146" i="8"/>
  <c r="CM146" i="8"/>
  <c r="CL146" i="8"/>
  <c r="CI146" i="8"/>
  <c r="CH146" i="8"/>
  <c r="CG146" i="8"/>
  <c r="CF146" i="8"/>
  <c r="CE146" i="8"/>
  <c r="CD146" i="8"/>
  <c r="CA146" i="8"/>
  <c r="BZ146" i="8"/>
  <c r="BY146" i="8"/>
  <c r="BX146" i="8"/>
  <c r="BV146" i="8"/>
  <c r="BU146" i="8"/>
  <c r="BT146" i="8"/>
  <c r="BS146" i="8"/>
  <c r="BQ146" i="8"/>
  <c r="BP146" i="8"/>
  <c r="BO146" i="8"/>
  <c r="BN146" i="8"/>
  <c r="BL146" i="8"/>
  <c r="BK146" i="8"/>
  <c r="BJ146" i="8"/>
  <c r="BI146" i="8"/>
  <c r="BG146" i="8"/>
  <c r="BF146" i="8"/>
  <c r="BE146" i="8"/>
  <c r="BD146" i="8"/>
  <c r="BB146" i="8"/>
  <c r="BA146" i="8"/>
  <c r="AZ146" i="8"/>
  <c r="AY146" i="8"/>
  <c r="AV146" i="8"/>
  <c r="AU146" i="8"/>
  <c r="AT146" i="8"/>
  <c r="AS146" i="8"/>
  <c r="AR146" i="8"/>
  <c r="AQ146" i="8"/>
  <c r="AM146" i="8"/>
  <c r="AL146" i="8"/>
  <c r="AK146" i="8"/>
  <c r="AJ146" i="8"/>
  <c r="AI146" i="8"/>
  <c r="AH146" i="8"/>
  <c r="AC146" i="8"/>
  <c r="AB146" i="8"/>
  <c r="AA146" i="8"/>
  <c r="Z146" i="8"/>
  <c r="Y146" i="8"/>
  <c r="X146" i="8"/>
  <c r="U146" i="8"/>
  <c r="T146" i="8"/>
  <c r="S146" i="8"/>
  <c r="R146" i="8"/>
  <c r="Q146" i="8"/>
  <c r="P146" i="8"/>
  <c r="H146" i="8"/>
  <c r="CQ145" i="8"/>
  <c r="CP145" i="8"/>
  <c r="CO145" i="8"/>
  <c r="CN145" i="8"/>
  <c r="CM145" i="8"/>
  <c r="CL145" i="8"/>
  <c r="CI145" i="8"/>
  <c r="CH145" i="8"/>
  <c r="CG145" i="8"/>
  <c r="CF145" i="8"/>
  <c r="CE145" i="8"/>
  <c r="CD145" i="8"/>
  <c r="CA145" i="8"/>
  <c r="BZ145" i="8"/>
  <c r="BY145" i="8"/>
  <c r="BX145" i="8"/>
  <c r="BV145" i="8"/>
  <c r="BU145" i="8"/>
  <c r="BT145" i="8"/>
  <c r="BS145" i="8"/>
  <c r="BQ145" i="8"/>
  <c r="BP145" i="8"/>
  <c r="BO145" i="8"/>
  <c r="BN145" i="8"/>
  <c r="BL145" i="8"/>
  <c r="BK145" i="8"/>
  <c r="BJ145" i="8"/>
  <c r="BI145" i="8"/>
  <c r="BG145" i="8"/>
  <c r="BF145" i="8"/>
  <c r="BE145" i="8"/>
  <c r="BD145" i="8"/>
  <c r="BB145" i="8"/>
  <c r="BA145" i="8"/>
  <c r="AZ145" i="8"/>
  <c r="AY145" i="8"/>
  <c r="AV145" i="8"/>
  <c r="AU145" i="8"/>
  <c r="AT145" i="8"/>
  <c r="AS145" i="8"/>
  <c r="AR145" i="8"/>
  <c r="AQ145" i="8"/>
  <c r="AM145" i="8"/>
  <c r="AL145" i="8"/>
  <c r="AK145" i="8"/>
  <c r="AJ145" i="8"/>
  <c r="AI145" i="8"/>
  <c r="AH145" i="8"/>
  <c r="AC145" i="8"/>
  <c r="AB145" i="8"/>
  <c r="AA145" i="8"/>
  <c r="Z145" i="8"/>
  <c r="Y145" i="8"/>
  <c r="X145" i="8"/>
  <c r="U145" i="8"/>
  <c r="T145" i="8"/>
  <c r="S145" i="8"/>
  <c r="R145" i="8"/>
  <c r="Q145" i="8"/>
  <c r="P145" i="8"/>
  <c r="H145" i="8"/>
  <c r="CQ144" i="8"/>
  <c r="CP144" i="8"/>
  <c r="CO144" i="8"/>
  <c r="CN144" i="8"/>
  <c r="CM144" i="8"/>
  <c r="CL144" i="8"/>
  <c r="CI144" i="8"/>
  <c r="CH144" i="8"/>
  <c r="CG144" i="8"/>
  <c r="CF144" i="8"/>
  <c r="CE144" i="8"/>
  <c r="CD144" i="8"/>
  <c r="CA144" i="8"/>
  <c r="BZ144" i="8"/>
  <c r="BY144" i="8"/>
  <c r="BX144" i="8"/>
  <c r="BV144" i="8"/>
  <c r="BU144" i="8"/>
  <c r="BT144" i="8"/>
  <c r="BS144" i="8"/>
  <c r="BQ144" i="8"/>
  <c r="BP144" i="8"/>
  <c r="BO144" i="8"/>
  <c r="BN144" i="8"/>
  <c r="BL144" i="8"/>
  <c r="BK144" i="8"/>
  <c r="BJ144" i="8"/>
  <c r="BI144" i="8"/>
  <c r="BG144" i="8"/>
  <c r="BF144" i="8"/>
  <c r="BE144" i="8"/>
  <c r="BD144" i="8"/>
  <c r="BB144" i="8"/>
  <c r="BA144" i="8"/>
  <c r="AZ144" i="8"/>
  <c r="AY144" i="8"/>
  <c r="AV144" i="8"/>
  <c r="AU144" i="8"/>
  <c r="AT144" i="8"/>
  <c r="AS144" i="8"/>
  <c r="AR144" i="8"/>
  <c r="AQ144" i="8"/>
  <c r="AM144" i="8"/>
  <c r="AL144" i="8"/>
  <c r="AK144" i="8"/>
  <c r="AJ144" i="8"/>
  <c r="AI144" i="8"/>
  <c r="AH144" i="8"/>
  <c r="AC144" i="8"/>
  <c r="AB144" i="8"/>
  <c r="AA144" i="8"/>
  <c r="Z144" i="8"/>
  <c r="Y144" i="8"/>
  <c r="X144" i="8"/>
  <c r="U144" i="8"/>
  <c r="T144" i="8"/>
  <c r="S144" i="8"/>
  <c r="R144" i="8"/>
  <c r="Q144" i="8"/>
  <c r="P144" i="8"/>
  <c r="H144" i="8"/>
  <c r="CQ143" i="8"/>
  <c r="CP143" i="8"/>
  <c r="CO143" i="8"/>
  <c r="CN143" i="8"/>
  <c r="CM143" i="8"/>
  <c r="CL143" i="8"/>
  <c r="CI143" i="8"/>
  <c r="CH143" i="8"/>
  <c r="CG143" i="8"/>
  <c r="CF143" i="8"/>
  <c r="CE143" i="8"/>
  <c r="CD143" i="8"/>
  <c r="CA143" i="8"/>
  <c r="BZ143" i="8"/>
  <c r="BY143" i="8"/>
  <c r="BX143" i="8"/>
  <c r="BV143" i="8"/>
  <c r="BU143" i="8"/>
  <c r="BT143" i="8"/>
  <c r="BS143" i="8"/>
  <c r="BQ143" i="8"/>
  <c r="BP143" i="8"/>
  <c r="BO143" i="8"/>
  <c r="BN143" i="8"/>
  <c r="BL143" i="8"/>
  <c r="BK143" i="8"/>
  <c r="BJ143" i="8"/>
  <c r="BI143" i="8"/>
  <c r="BG143" i="8"/>
  <c r="BF143" i="8"/>
  <c r="BE143" i="8"/>
  <c r="BD143" i="8"/>
  <c r="BB143" i="8"/>
  <c r="BA143" i="8"/>
  <c r="AZ143" i="8"/>
  <c r="AY143" i="8"/>
  <c r="AV143" i="8"/>
  <c r="AU143" i="8"/>
  <c r="AT143" i="8"/>
  <c r="AS143" i="8"/>
  <c r="AR143" i="8"/>
  <c r="AQ143" i="8"/>
  <c r="AM143" i="8"/>
  <c r="AL143" i="8"/>
  <c r="AK143" i="8"/>
  <c r="AJ143" i="8"/>
  <c r="AI143" i="8"/>
  <c r="AH143" i="8"/>
  <c r="AC143" i="8"/>
  <c r="AB143" i="8"/>
  <c r="AA143" i="8"/>
  <c r="Z143" i="8"/>
  <c r="Y143" i="8"/>
  <c r="X143" i="8"/>
  <c r="U143" i="8"/>
  <c r="T143" i="8"/>
  <c r="S143" i="8"/>
  <c r="R143" i="8"/>
  <c r="Q143" i="8"/>
  <c r="P143" i="8"/>
  <c r="H143" i="8"/>
  <c r="CQ142" i="8"/>
  <c r="CP142" i="8"/>
  <c r="CO142" i="8"/>
  <c r="CN142" i="8"/>
  <c r="CM142" i="8"/>
  <c r="CL142" i="8"/>
  <c r="CI142" i="8"/>
  <c r="CH142" i="8"/>
  <c r="CG142" i="8"/>
  <c r="CF142" i="8"/>
  <c r="CE142" i="8"/>
  <c r="CD142" i="8"/>
  <c r="CA142" i="8"/>
  <c r="BZ142" i="8"/>
  <c r="BY142" i="8"/>
  <c r="BX142" i="8"/>
  <c r="BV142" i="8"/>
  <c r="BU142" i="8"/>
  <c r="BT142" i="8"/>
  <c r="BS142" i="8"/>
  <c r="BQ142" i="8"/>
  <c r="BP142" i="8"/>
  <c r="BO142" i="8"/>
  <c r="BN142" i="8"/>
  <c r="BL142" i="8"/>
  <c r="BK142" i="8"/>
  <c r="BJ142" i="8"/>
  <c r="BI142" i="8"/>
  <c r="BG142" i="8"/>
  <c r="BF142" i="8"/>
  <c r="BE142" i="8"/>
  <c r="BD142" i="8"/>
  <c r="BB142" i="8"/>
  <c r="BA142" i="8"/>
  <c r="AZ142" i="8"/>
  <c r="AY142" i="8"/>
  <c r="AV142" i="8"/>
  <c r="AU142" i="8"/>
  <c r="AT142" i="8"/>
  <c r="AS142" i="8"/>
  <c r="AR142" i="8"/>
  <c r="AQ142" i="8"/>
  <c r="AM142" i="8"/>
  <c r="AL142" i="8"/>
  <c r="AK142" i="8"/>
  <c r="AJ142" i="8"/>
  <c r="AI142" i="8"/>
  <c r="AH142" i="8"/>
  <c r="AC142" i="8"/>
  <c r="AB142" i="8"/>
  <c r="AA142" i="8"/>
  <c r="Z142" i="8"/>
  <c r="Y142" i="8"/>
  <c r="X142" i="8"/>
  <c r="U142" i="8"/>
  <c r="T142" i="8"/>
  <c r="S142" i="8"/>
  <c r="R142" i="8"/>
  <c r="Q142" i="8"/>
  <c r="P142" i="8"/>
  <c r="H142" i="8"/>
  <c r="CQ141" i="8"/>
  <c r="CP141" i="8"/>
  <c r="CO141" i="8"/>
  <c r="CN141" i="8"/>
  <c r="CM141" i="8"/>
  <c r="CL141" i="8"/>
  <c r="CI141" i="8"/>
  <c r="CH141" i="8"/>
  <c r="CG141" i="8"/>
  <c r="CF141" i="8"/>
  <c r="CE141" i="8"/>
  <c r="CD141" i="8"/>
  <c r="CA141" i="8"/>
  <c r="BZ141" i="8"/>
  <c r="BY141" i="8"/>
  <c r="BX141" i="8"/>
  <c r="BV141" i="8"/>
  <c r="BU141" i="8"/>
  <c r="BT141" i="8"/>
  <c r="BS141" i="8"/>
  <c r="BQ141" i="8"/>
  <c r="BP141" i="8"/>
  <c r="BO141" i="8"/>
  <c r="BN141" i="8"/>
  <c r="BL141" i="8"/>
  <c r="BK141" i="8"/>
  <c r="BJ141" i="8"/>
  <c r="BI141" i="8"/>
  <c r="BG141" i="8"/>
  <c r="BF141" i="8"/>
  <c r="BE141" i="8"/>
  <c r="BD141" i="8"/>
  <c r="BB141" i="8"/>
  <c r="BA141" i="8"/>
  <c r="AZ141" i="8"/>
  <c r="AY141" i="8"/>
  <c r="AV141" i="8"/>
  <c r="AU141" i="8"/>
  <c r="AT141" i="8"/>
  <c r="AS141" i="8"/>
  <c r="AR141" i="8"/>
  <c r="AQ141" i="8"/>
  <c r="AM141" i="8"/>
  <c r="AL141" i="8"/>
  <c r="AK141" i="8"/>
  <c r="AJ141" i="8"/>
  <c r="AI141" i="8"/>
  <c r="AH141" i="8"/>
  <c r="AC141" i="8"/>
  <c r="AB141" i="8"/>
  <c r="AA141" i="8"/>
  <c r="Z141" i="8"/>
  <c r="Y141" i="8"/>
  <c r="X141" i="8"/>
  <c r="U141" i="8"/>
  <c r="T141" i="8"/>
  <c r="S141" i="8"/>
  <c r="R141" i="8"/>
  <c r="Q141" i="8"/>
  <c r="P141" i="8"/>
  <c r="H141" i="8"/>
  <c r="CQ140" i="8"/>
  <c r="CP140" i="8"/>
  <c r="CO140" i="8"/>
  <c r="CN140" i="8"/>
  <c r="CM140" i="8"/>
  <c r="CL140" i="8"/>
  <c r="CI140" i="8"/>
  <c r="CH140" i="8"/>
  <c r="CG140" i="8"/>
  <c r="CF140" i="8"/>
  <c r="CE140" i="8"/>
  <c r="CD140" i="8"/>
  <c r="CA140" i="8"/>
  <c r="BZ140" i="8"/>
  <c r="BY140" i="8"/>
  <c r="BX140" i="8"/>
  <c r="BV140" i="8"/>
  <c r="BU140" i="8"/>
  <c r="BT140" i="8"/>
  <c r="BS140" i="8"/>
  <c r="BQ140" i="8"/>
  <c r="BP140" i="8"/>
  <c r="BO140" i="8"/>
  <c r="BN140" i="8"/>
  <c r="BL140" i="8"/>
  <c r="BK140" i="8"/>
  <c r="BJ140" i="8"/>
  <c r="BI140" i="8"/>
  <c r="BG140" i="8"/>
  <c r="BF140" i="8"/>
  <c r="BE140" i="8"/>
  <c r="BD140" i="8"/>
  <c r="BB140" i="8"/>
  <c r="BA140" i="8"/>
  <c r="AZ140" i="8"/>
  <c r="AY140" i="8"/>
  <c r="AV140" i="8"/>
  <c r="AU140" i="8"/>
  <c r="AT140" i="8"/>
  <c r="AS140" i="8"/>
  <c r="AR140" i="8"/>
  <c r="AQ140" i="8"/>
  <c r="AM140" i="8"/>
  <c r="AL140" i="8"/>
  <c r="AK140" i="8"/>
  <c r="AJ140" i="8"/>
  <c r="AI140" i="8"/>
  <c r="AH140" i="8"/>
  <c r="AC140" i="8"/>
  <c r="AB140" i="8"/>
  <c r="AA140" i="8"/>
  <c r="Z140" i="8"/>
  <c r="Y140" i="8"/>
  <c r="X140" i="8"/>
  <c r="U140" i="8"/>
  <c r="T140" i="8"/>
  <c r="S140" i="8"/>
  <c r="R140" i="8"/>
  <c r="Q140" i="8"/>
  <c r="P140" i="8"/>
  <c r="H140" i="8"/>
  <c r="CQ139" i="8"/>
  <c r="CP139" i="8"/>
  <c r="CO139" i="8"/>
  <c r="CN139" i="8"/>
  <c r="CM139" i="8"/>
  <c r="CL139" i="8"/>
  <c r="CI139" i="8"/>
  <c r="CH139" i="8"/>
  <c r="CG139" i="8"/>
  <c r="CF139" i="8"/>
  <c r="CE139" i="8"/>
  <c r="CD139" i="8"/>
  <c r="CA139" i="8"/>
  <c r="BZ139" i="8"/>
  <c r="BY139" i="8"/>
  <c r="BX139" i="8"/>
  <c r="BV139" i="8"/>
  <c r="BU139" i="8"/>
  <c r="BT139" i="8"/>
  <c r="BS139" i="8"/>
  <c r="BQ139" i="8"/>
  <c r="BP139" i="8"/>
  <c r="BO139" i="8"/>
  <c r="BN139" i="8"/>
  <c r="BL139" i="8"/>
  <c r="BK139" i="8"/>
  <c r="BJ139" i="8"/>
  <c r="BI139" i="8"/>
  <c r="BG139" i="8"/>
  <c r="BF139" i="8"/>
  <c r="BE139" i="8"/>
  <c r="BD139" i="8"/>
  <c r="BB139" i="8"/>
  <c r="BA139" i="8"/>
  <c r="AZ139" i="8"/>
  <c r="AY139" i="8"/>
  <c r="AV139" i="8"/>
  <c r="AU139" i="8"/>
  <c r="AT139" i="8"/>
  <c r="AS139" i="8"/>
  <c r="AR139" i="8"/>
  <c r="AQ139" i="8"/>
  <c r="AM139" i="8"/>
  <c r="AL139" i="8"/>
  <c r="AK139" i="8"/>
  <c r="AJ139" i="8"/>
  <c r="AI139" i="8"/>
  <c r="AH139" i="8"/>
  <c r="AC139" i="8"/>
  <c r="AB139" i="8"/>
  <c r="AA139" i="8"/>
  <c r="Z139" i="8"/>
  <c r="Y139" i="8"/>
  <c r="X139" i="8"/>
  <c r="U139" i="8"/>
  <c r="T139" i="8"/>
  <c r="S139" i="8"/>
  <c r="R139" i="8"/>
  <c r="Q139" i="8"/>
  <c r="P139" i="8"/>
  <c r="H139" i="8"/>
  <c r="CQ138" i="8"/>
  <c r="CP138" i="8"/>
  <c r="CO138" i="8"/>
  <c r="CN138" i="8"/>
  <c r="CM138" i="8"/>
  <c r="CL138" i="8"/>
  <c r="CI138" i="8"/>
  <c r="CH138" i="8"/>
  <c r="CG138" i="8"/>
  <c r="CF138" i="8"/>
  <c r="CE138" i="8"/>
  <c r="CD138" i="8"/>
  <c r="CA138" i="8"/>
  <c r="BZ138" i="8"/>
  <c r="BY138" i="8"/>
  <c r="BX138" i="8"/>
  <c r="BV138" i="8"/>
  <c r="BU138" i="8"/>
  <c r="BT138" i="8"/>
  <c r="BS138" i="8"/>
  <c r="BQ138" i="8"/>
  <c r="BP138" i="8"/>
  <c r="BO138" i="8"/>
  <c r="BN138" i="8"/>
  <c r="BL138" i="8"/>
  <c r="BK138" i="8"/>
  <c r="BJ138" i="8"/>
  <c r="BI138" i="8"/>
  <c r="BG138" i="8"/>
  <c r="BF138" i="8"/>
  <c r="BE138" i="8"/>
  <c r="BD138" i="8"/>
  <c r="BB138" i="8"/>
  <c r="BA138" i="8"/>
  <c r="AZ138" i="8"/>
  <c r="AY138" i="8"/>
  <c r="AV138" i="8"/>
  <c r="AU138" i="8"/>
  <c r="AT138" i="8"/>
  <c r="AS138" i="8"/>
  <c r="AR138" i="8"/>
  <c r="AQ138" i="8"/>
  <c r="AM138" i="8"/>
  <c r="AL138" i="8"/>
  <c r="AK138" i="8"/>
  <c r="AJ138" i="8"/>
  <c r="AI138" i="8"/>
  <c r="AH138" i="8"/>
  <c r="AC138" i="8"/>
  <c r="AB138" i="8"/>
  <c r="AA138" i="8"/>
  <c r="Z138" i="8"/>
  <c r="Y138" i="8"/>
  <c r="X138" i="8"/>
  <c r="U138" i="8"/>
  <c r="T138" i="8"/>
  <c r="S138" i="8"/>
  <c r="R138" i="8"/>
  <c r="Q138" i="8"/>
  <c r="P138" i="8"/>
  <c r="H138" i="8"/>
  <c r="CQ137" i="8"/>
  <c r="CP137" i="8"/>
  <c r="CO137" i="8"/>
  <c r="CN137" i="8"/>
  <c r="CM137" i="8"/>
  <c r="CL137" i="8"/>
  <c r="CI137" i="8"/>
  <c r="CH137" i="8"/>
  <c r="CG137" i="8"/>
  <c r="CF137" i="8"/>
  <c r="CE137" i="8"/>
  <c r="CD137" i="8"/>
  <c r="CA137" i="8"/>
  <c r="BZ137" i="8"/>
  <c r="BY137" i="8"/>
  <c r="BX137" i="8"/>
  <c r="BV137" i="8"/>
  <c r="BU137" i="8"/>
  <c r="BT137" i="8"/>
  <c r="BS137" i="8"/>
  <c r="BQ137" i="8"/>
  <c r="BP137" i="8"/>
  <c r="BO137" i="8"/>
  <c r="BN137" i="8"/>
  <c r="BL137" i="8"/>
  <c r="BK137" i="8"/>
  <c r="BJ137" i="8"/>
  <c r="BI137" i="8"/>
  <c r="BG137" i="8"/>
  <c r="BF137" i="8"/>
  <c r="BE137" i="8"/>
  <c r="BD137" i="8"/>
  <c r="BB137" i="8"/>
  <c r="BA137" i="8"/>
  <c r="AZ137" i="8"/>
  <c r="AY137" i="8"/>
  <c r="AV137" i="8"/>
  <c r="AU137" i="8"/>
  <c r="AT137" i="8"/>
  <c r="AS137" i="8"/>
  <c r="AR137" i="8"/>
  <c r="AQ137" i="8"/>
  <c r="AM137" i="8"/>
  <c r="AL137" i="8"/>
  <c r="AK137" i="8"/>
  <c r="AJ137" i="8"/>
  <c r="AI137" i="8"/>
  <c r="AH137" i="8"/>
  <c r="AC137" i="8"/>
  <c r="AB137" i="8"/>
  <c r="AA137" i="8"/>
  <c r="Z137" i="8"/>
  <c r="Y137" i="8"/>
  <c r="X137" i="8"/>
  <c r="U137" i="8"/>
  <c r="T137" i="8"/>
  <c r="S137" i="8"/>
  <c r="R137" i="8"/>
  <c r="Q137" i="8"/>
  <c r="P137" i="8"/>
  <c r="H137" i="8"/>
  <c r="CQ136" i="8"/>
  <c r="CP136" i="8"/>
  <c r="CO136" i="8"/>
  <c r="CN136" i="8"/>
  <c r="CM136" i="8"/>
  <c r="CL136" i="8"/>
  <c r="CI136" i="8"/>
  <c r="CH136" i="8"/>
  <c r="CG136" i="8"/>
  <c r="CF136" i="8"/>
  <c r="CE136" i="8"/>
  <c r="CD136" i="8"/>
  <c r="CA136" i="8"/>
  <c r="BZ136" i="8"/>
  <c r="BY136" i="8"/>
  <c r="BX136" i="8"/>
  <c r="BV136" i="8"/>
  <c r="BU136" i="8"/>
  <c r="BT136" i="8"/>
  <c r="BS136" i="8"/>
  <c r="BQ136" i="8"/>
  <c r="BP136" i="8"/>
  <c r="BO136" i="8"/>
  <c r="BN136" i="8"/>
  <c r="BL136" i="8"/>
  <c r="BK136" i="8"/>
  <c r="BJ136" i="8"/>
  <c r="BI136" i="8"/>
  <c r="BG136" i="8"/>
  <c r="BF136" i="8"/>
  <c r="BE136" i="8"/>
  <c r="BD136" i="8"/>
  <c r="BB136" i="8"/>
  <c r="BA136" i="8"/>
  <c r="AZ136" i="8"/>
  <c r="AY136" i="8"/>
  <c r="AV136" i="8"/>
  <c r="AU136" i="8"/>
  <c r="AT136" i="8"/>
  <c r="AS136" i="8"/>
  <c r="AR136" i="8"/>
  <c r="AQ136" i="8"/>
  <c r="AM136" i="8"/>
  <c r="AL136" i="8"/>
  <c r="AK136" i="8"/>
  <c r="AJ136" i="8"/>
  <c r="AI136" i="8"/>
  <c r="AH136" i="8"/>
  <c r="AC136" i="8"/>
  <c r="AB136" i="8"/>
  <c r="AA136" i="8"/>
  <c r="Z136" i="8"/>
  <c r="Y136" i="8"/>
  <c r="X136" i="8"/>
  <c r="U136" i="8"/>
  <c r="T136" i="8"/>
  <c r="S136" i="8"/>
  <c r="R136" i="8"/>
  <c r="Q136" i="8"/>
  <c r="P136" i="8"/>
  <c r="H136" i="8"/>
  <c r="CQ135" i="8"/>
  <c r="CP135" i="8"/>
  <c r="CO135" i="8"/>
  <c r="CN135" i="8"/>
  <c r="CM135" i="8"/>
  <c r="CL135" i="8"/>
  <c r="CI135" i="8"/>
  <c r="CH135" i="8"/>
  <c r="CG135" i="8"/>
  <c r="CF135" i="8"/>
  <c r="CE135" i="8"/>
  <c r="CD135" i="8"/>
  <c r="CA135" i="8"/>
  <c r="BZ135" i="8"/>
  <c r="BY135" i="8"/>
  <c r="BX135" i="8"/>
  <c r="BV135" i="8"/>
  <c r="BU135" i="8"/>
  <c r="BT135" i="8"/>
  <c r="BS135" i="8"/>
  <c r="BQ135" i="8"/>
  <c r="BP135" i="8"/>
  <c r="BO135" i="8"/>
  <c r="BN135" i="8"/>
  <c r="BL135" i="8"/>
  <c r="BK135" i="8"/>
  <c r="BJ135" i="8"/>
  <c r="BI135" i="8"/>
  <c r="BG135" i="8"/>
  <c r="BF135" i="8"/>
  <c r="BE135" i="8"/>
  <c r="BD135" i="8"/>
  <c r="BB135" i="8"/>
  <c r="BA135" i="8"/>
  <c r="AZ135" i="8"/>
  <c r="AY135" i="8"/>
  <c r="AV135" i="8"/>
  <c r="AU135" i="8"/>
  <c r="AT135" i="8"/>
  <c r="AS135" i="8"/>
  <c r="AR135" i="8"/>
  <c r="AQ135" i="8"/>
  <c r="AM135" i="8"/>
  <c r="AL135" i="8"/>
  <c r="AK135" i="8"/>
  <c r="AJ135" i="8"/>
  <c r="AI135" i="8"/>
  <c r="AH135" i="8"/>
  <c r="AC135" i="8"/>
  <c r="AB135" i="8"/>
  <c r="AA135" i="8"/>
  <c r="Z135" i="8"/>
  <c r="Y135" i="8"/>
  <c r="X135" i="8"/>
  <c r="U135" i="8"/>
  <c r="T135" i="8"/>
  <c r="S135" i="8"/>
  <c r="R135" i="8"/>
  <c r="Q135" i="8"/>
  <c r="P135" i="8"/>
  <c r="H135" i="8"/>
  <c r="CQ134" i="8"/>
  <c r="CP134" i="8"/>
  <c r="CO134" i="8"/>
  <c r="CN134" i="8"/>
  <c r="CM134" i="8"/>
  <c r="CL134" i="8"/>
  <c r="CI134" i="8"/>
  <c r="CH134" i="8"/>
  <c r="CG134" i="8"/>
  <c r="CF134" i="8"/>
  <c r="CE134" i="8"/>
  <c r="CD134" i="8"/>
  <c r="CA134" i="8"/>
  <c r="BZ134" i="8"/>
  <c r="BY134" i="8"/>
  <c r="BX134" i="8"/>
  <c r="BV134" i="8"/>
  <c r="BU134" i="8"/>
  <c r="BT134" i="8"/>
  <c r="BS134" i="8"/>
  <c r="BQ134" i="8"/>
  <c r="BP134" i="8"/>
  <c r="BO134" i="8"/>
  <c r="BN134" i="8"/>
  <c r="BL134" i="8"/>
  <c r="BK134" i="8"/>
  <c r="BJ134" i="8"/>
  <c r="BI134" i="8"/>
  <c r="BG134" i="8"/>
  <c r="BF134" i="8"/>
  <c r="BE134" i="8"/>
  <c r="BD134" i="8"/>
  <c r="BB134" i="8"/>
  <c r="BA134" i="8"/>
  <c r="AZ134" i="8"/>
  <c r="AY134" i="8"/>
  <c r="AV134" i="8"/>
  <c r="AU134" i="8"/>
  <c r="AT134" i="8"/>
  <c r="AS134" i="8"/>
  <c r="AR134" i="8"/>
  <c r="AQ134" i="8"/>
  <c r="AM134" i="8"/>
  <c r="AL134" i="8"/>
  <c r="AK134" i="8"/>
  <c r="AJ134" i="8"/>
  <c r="AI134" i="8"/>
  <c r="AH134" i="8"/>
  <c r="AC134" i="8"/>
  <c r="AB134" i="8"/>
  <c r="AA134" i="8"/>
  <c r="Z134" i="8"/>
  <c r="Y134" i="8"/>
  <c r="X134" i="8"/>
  <c r="U134" i="8"/>
  <c r="T134" i="8"/>
  <c r="S134" i="8"/>
  <c r="R134" i="8"/>
  <c r="Q134" i="8"/>
  <c r="P134" i="8"/>
  <c r="H134" i="8"/>
  <c r="CQ133" i="8"/>
  <c r="CP133" i="8"/>
  <c r="CO133" i="8"/>
  <c r="CN133" i="8"/>
  <c r="CM133" i="8"/>
  <c r="CL133" i="8"/>
  <c r="CI133" i="8"/>
  <c r="CH133" i="8"/>
  <c r="CG133" i="8"/>
  <c r="CF133" i="8"/>
  <c r="CE133" i="8"/>
  <c r="CD133" i="8"/>
  <c r="CA133" i="8"/>
  <c r="BZ133" i="8"/>
  <c r="BY133" i="8"/>
  <c r="BX133" i="8"/>
  <c r="BV133" i="8"/>
  <c r="BU133" i="8"/>
  <c r="BT133" i="8"/>
  <c r="BS133" i="8"/>
  <c r="BQ133" i="8"/>
  <c r="BP133" i="8"/>
  <c r="BO133" i="8"/>
  <c r="BN133" i="8"/>
  <c r="BL133" i="8"/>
  <c r="BK133" i="8"/>
  <c r="BJ133" i="8"/>
  <c r="BI133" i="8"/>
  <c r="BG133" i="8"/>
  <c r="BF133" i="8"/>
  <c r="BE133" i="8"/>
  <c r="BD133" i="8"/>
  <c r="BB133" i="8"/>
  <c r="BA133" i="8"/>
  <c r="AZ133" i="8"/>
  <c r="AY133" i="8"/>
  <c r="AV133" i="8"/>
  <c r="AU133" i="8"/>
  <c r="AT133" i="8"/>
  <c r="AS133" i="8"/>
  <c r="AR133" i="8"/>
  <c r="AQ133" i="8"/>
  <c r="AM133" i="8"/>
  <c r="AL133" i="8"/>
  <c r="AK133" i="8"/>
  <c r="AJ133" i="8"/>
  <c r="AI133" i="8"/>
  <c r="AH133" i="8"/>
  <c r="AC133" i="8"/>
  <c r="AB133" i="8"/>
  <c r="AA133" i="8"/>
  <c r="Z133" i="8"/>
  <c r="Y133" i="8"/>
  <c r="X133" i="8"/>
  <c r="U133" i="8"/>
  <c r="T133" i="8"/>
  <c r="S133" i="8"/>
  <c r="R133" i="8"/>
  <c r="Q133" i="8"/>
  <c r="P133" i="8"/>
  <c r="H133" i="8"/>
  <c r="CQ132" i="8"/>
  <c r="CP132" i="8"/>
  <c r="CO132" i="8"/>
  <c r="CN132" i="8"/>
  <c r="CM132" i="8"/>
  <c r="CL132" i="8"/>
  <c r="CI132" i="8"/>
  <c r="CH132" i="8"/>
  <c r="CG132" i="8"/>
  <c r="CF132" i="8"/>
  <c r="CE132" i="8"/>
  <c r="CD132" i="8"/>
  <c r="CA132" i="8"/>
  <c r="BZ132" i="8"/>
  <c r="BY132" i="8"/>
  <c r="BX132" i="8"/>
  <c r="BV132" i="8"/>
  <c r="BU132" i="8"/>
  <c r="BT132" i="8"/>
  <c r="BS132" i="8"/>
  <c r="BQ132" i="8"/>
  <c r="BP132" i="8"/>
  <c r="BO132" i="8"/>
  <c r="BN132" i="8"/>
  <c r="BL132" i="8"/>
  <c r="BK132" i="8"/>
  <c r="BJ132" i="8"/>
  <c r="BI132" i="8"/>
  <c r="BG132" i="8"/>
  <c r="BF132" i="8"/>
  <c r="BE132" i="8"/>
  <c r="BD132" i="8"/>
  <c r="BB132" i="8"/>
  <c r="BA132" i="8"/>
  <c r="AZ132" i="8"/>
  <c r="AY132" i="8"/>
  <c r="AV132" i="8"/>
  <c r="AU132" i="8"/>
  <c r="AT132" i="8"/>
  <c r="AS132" i="8"/>
  <c r="AR132" i="8"/>
  <c r="AQ132" i="8"/>
  <c r="AM132" i="8"/>
  <c r="AL132" i="8"/>
  <c r="AK132" i="8"/>
  <c r="AJ132" i="8"/>
  <c r="AI132" i="8"/>
  <c r="AH132" i="8"/>
  <c r="AC132" i="8"/>
  <c r="AB132" i="8"/>
  <c r="AA132" i="8"/>
  <c r="Z132" i="8"/>
  <c r="Y132" i="8"/>
  <c r="X132" i="8"/>
  <c r="U132" i="8"/>
  <c r="T132" i="8"/>
  <c r="S132" i="8"/>
  <c r="R132" i="8"/>
  <c r="Q132" i="8"/>
  <c r="P132" i="8"/>
  <c r="H132" i="8"/>
  <c r="CQ131" i="8"/>
  <c r="CP131" i="8"/>
  <c r="CO131" i="8"/>
  <c r="CN131" i="8"/>
  <c r="CM131" i="8"/>
  <c r="CL131" i="8"/>
  <c r="CI131" i="8"/>
  <c r="CH131" i="8"/>
  <c r="CG131" i="8"/>
  <c r="CF131" i="8"/>
  <c r="CE131" i="8"/>
  <c r="CD131" i="8"/>
  <c r="CA131" i="8"/>
  <c r="BZ131" i="8"/>
  <c r="BY131" i="8"/>
  <c r="BX131" i="8"/>
  <c r="BV131" i="8"/>
  <c r="BU131" i="8"/>
  <c r="BT131" i="8"/>
  <c r="BS131" i="8"/>
  <c r="BQ131" i="8"/>
  <c r="BP131" i="8"/>
  <c r="BO131" i="8"/>
  <c r="BN131" i="8"/>
  <c r="BL131" i="8"/>
  <c r="BK131" i="8"/>
  <c r="BJ131" i="8"/>
  <c r="BI131" i="8"/>
  <c r="BG131" i="8"/>
  <c r="BF131" i="8"/>
  <c r="BE131" i="8"/>
  <c r="BD131" i="8"/>
  <c r="BB131" i="8"/>
  <c r="BA131" i="8"/>
  <c r="AZ131" i="8"/>
  <c r="AY131" i="8"/>
  <c r="AV131" i="8"/>
  <c r="AU131" i="8"/>
  <c r="AT131" i="8"/>
  <c r="AS131" i="8"/>
  <c r="AR131" i="8"/>
  <c r="AQ131" i="8"/>
  <c r="AM131" i="8"/>
  <c r="AL131" i="8"/>
  <c r="AK131" i="8"/>
  <c r="AJ131" i="8"/>
  <c r="AI131" i="8"/>
  <c r="AH131" i="8"/>
  <c r="AC131" i="8"/>
  <c r="AB131" i="8"/>
  <c r="AA131" i="8"/>
  <c r="Z131" i="8"/>
  <c r="Y131" i="8"/>
  <c r="X131" i="8"/>
  <c r="U131" i="8"/>
  <c r="T131" i="8"/>
  <c r="S131" i="8"/>
  <c r="R131" i="8"/>
  <c r="Q131" i="8"/>
  <c r="P131" i="8"/>
  <c r="H131" i="8"/>
  <c r="CQ130" i="8"/>
  <c r="CP130" i="8"/>
  <c r="CO130" i="8"/>
  <c r="CN130" i="8"/>
  <c r="CM130" i="8"/>
  <c r="CL130" i="8"/>
  <c r="CI130" i="8"/>
  <c r="CH130" i="8"/>
  <c r="CG130" i="8"/>
  <c r="CF130" i="8"/>
  <c r="CE130" i="8"/>
  <c r="CD130" i="8"/>
  <c r="CA130" i="8"/>
  <c r="BZ130" i="8"/>
  <c r="BY130" i="8"/>
  <c r="BX130" i="8"/>
  <c r="BV130" i="8"/>
  <c r="BU130" i="8"/>
  <c r="BT130" i="8"/>
  <c r="BS130" i="8"/>
  <c r="BQ130" i="8"/>
  <c r="BP130" i="8"/>
  <c r="BO130" i="8"/>
  <c r="BN130" i="8"/>
  <c r="BL130" i="8"/>
  <c r="BK130" i="8"/>
  <c r="BJ130" i="8"/>
  <c r="BI130" i="8"/>
  <c r="BG130" i="8"/>
  <c r="BF130" i="8"/>
  <c r="BE130" i="8"/>
  <c r="BD130" i="8"/>
  <c r="BB130" i="8"/>
  <c r="BA130" i="8"/>
  <c r="AZ130" i="8"/>
  <c r="AY130" i="8"/>
  <c r="AV130" i="8"/>
  <c r="AU130" i="8"/>
  <c r="AT130" i="8"/>
  <c r="AS130" i="8"/>
  <c r="AR130" i="8"/>
  <c r="AQ130" i="8"/>
  <c r="AM130" i="8"/>
  <c r="AL130" i="8"/>
  <c r="AK130" i="8"/>
  <c r="AJ130" i="8"/>
  <c r="AI130" i="8"/>
  <c r="AH130" i="8"/>
  <c r="AC130" i="8"/>
  <c r="AB130" i="8"/>
  <c r="AA130" i="8"/>
  <c r="Z130" i="8"/>
  <c r="Y130" i="8"/>
  <c r="X130" i="8"/>
  <c r="U130" i="8"/>
  <c r="T130" i="8"/>
  <c r="S130" i="8"/>
  <c r="R130" i="8"/>
  <c r="Q130" i="8"/>
  <c r="P130" i="8"/>
  <c r="H130" i="8"/>
  <c r="CQ129" i="8"/>
  <c r="CP129" i="8"/>
  <c r="CO129" i="8"/>
  <c r="CN129" i="8"/>
  <c r="CM129" i="8"/>
  <c r="CL129" i="8"/>
  <c r="CI129" i="8"/>
  <c r="CH129" i="8"/>
  <c r="CG129" i="8"/>
  <c r="CF129" i="8"/>
  <c r="CE129" i="8"/>
  <c r="CD129" i="8"/>
  <c r="CA129" i="8"/>
  <c r="BZ129" i="8"/>
  <c r="BY129" i="8"/>
  <c r="BX129" i="8"/>
  <c r="BV129" i="8"/>
  <c r="BU129" i="8"/>
  <c r="BT129" i="8"/>
  <c r="BS129" i="8"/>
  <c r="BQ129" i="8"/>
  <c r="BP129" i="8"/>
  <c r="BO129" i="8"/>
  <c r="BN129" i="8"/>
  <c r="BL129" i="8"/>
  <c r="BK129" i="8"/>
  <c r="BJ129" i="8"/>
  <c r="BI129" i="8"/>
  <c r="BG129" i="8"/>
  <c r="BF129" i="8"/>
  <c r="BE129" i="8"/>
  <c r="BD129" i="8"/>
  <c r="BB129" i="8"/>
  <c r="BA129" i="8"/>
  <c r="AZ129" i="8"/>
  <c r="AY129" i="8"/>
  <c r="AV129" i="8"/>
  <c r="AU129" i="8"/>
  <c r="AT129" i="8"/>
  <c r="AS129" i="8"/>
  <c r="AR129" i="8"/>
  <c r="AQ129" i="8"/>
  <c r="AM129" i="8"/>
  <c r="AL129" i="8"/>
  <c r="AK129" i="8"/>
  <c r="AJ129" i="8"/>
  <c r="AI129" i="8"/>
  <c r="AH129" i="8"/>
  <c r="AC129" i="8"/>
  <c r="AB129" i="8"/>
  <c r="AA129" i="8"/>
  <c r="Z129" i="8"/>
  <c r="Y129" i="8"/>
  <c r="X129" i="8"/>
  <c r="U129" i="8"/>
  <c r="T129" i="8"/>
  <c r="S129" i="8"/>
  <c r="R129" i="8"/>
  <c r="Q129" i="8"/>
  <c r="P129" i="8"/>
  <c r="H129" i="8"/>
  <c r="CQ128" i="8"/>
  <c r="CP128" i="8"/>
  <c r="CO128" i="8"/>
  <c r="CN128" i="8"/>
  <c r="CM128" i="8"/>
  <c r="CL128" i="8"/>
  <c r="CI128" i="8"/>
  <c r="CH128" i="8"/>
  <c r="CG128" i="8"/>
  <c r="CF128" i="8"/>
  <c r="CE128" i="8"/>
  <c r="CD128" i="8"/>
  <c r="CA128" i="8"/>
  <c r="BZ128" i="8"/>
  <c r="BY128" i="8"/>
  <c r="BX128" i="8"/>
  <c r="BV128" i="8"/>
  <c r="BU128" i="8"/>
  <c r="BT128" i="8"/>
  <c r="BS128" i="8"/>
  <c r="BQ128" i="8"/>
  <c r="BP128" i="8"/>
  <c r="BO128" i="8"/>
  <c r="BN128" i="8"/>
  <c r="BL128" i="8"/>
  <c r="BK128" i="8"/>
  <c r="BJ128" i="8"/>
  <c r="BI128" i="8"/>
  <c r="BG128" i="8"/>
  <c r="BF128" i="8"/>
  <c r="BE128" i="8"/>
  <c r="BD128" i="8"/>
  <c r="BB128" i="8"/>
  <c r="BA128" i="8"/>
  <c r="AZ128" i="8"/>
  <c r="AY128" i="8"/>
  <c r="AV128" i="8"/>
  <c r="AU128" i="8"/>
  <c r="AT128" i="8"/>
  <c r="AS128" i="8"/>
  <c r="AR128" i="8"/>
  <c r="AQ128" i="8"/>
  <c r="AM128" i="8"/>
  <c r="AL128" i="8"/>
  <c r="AK128" i="8"/>
  <c r="AJ128" i="8"/>
  <c r="AI128" i="8"/>
  <c r="AH128" i="8"/>
  <c r="AC128" i="8"/>
  <c r="AB128" i="8"/>
  <c r="AA128" i="8"/>
  <c r="Z128" i="8"/>
  <c r="Y128" i="8"/>
  <c r="X128" i="8"/>
  <c r="U128" i="8"/>
  <c r="T128" i="8"/>
  <c r="S128" i="8"/>
  <c r="R128" i="8"/>
  <c r="Q128" i="8"/>
  <c r="P128" i="8"/>
  <c r="H128" i="8"/>
  <c r="CQ127" i="8"/>
  <c r="CP127" i="8"/>
  <c r="CO127" i="8"/>
  <c r="CN127" i="8"/>
  <c r="CM127" i="8"/>
  <c r="CL127" i="8"/>
  <c r="CI127" i="8"/>
  <c r="CH127" i="8"/>
  <c r="CG127" i="8"/>
  <c r="CF127" i="8"/>
  <c r="CE127" i="8"/>
  <c r="CD127" i="8"/>
  <c r="CA127" i="8"/>
  <c r="BZ127" i="8"/>
  <c r="BY127" i="8"/>
  <c r="BX127" i="8"/>
  <c r="BV127" i="8"/>
  <c r="BU127" i="8"/>
  <c r="BT127" i="8"/>
  <c r="BS127" i="8"/>
  <c r="BQ127" i="8"/>
  <c r="BP127" i="8"/>
  <c r="BO127" i="8"/>
  <c r="BN127" i="8"/>
  <c r="BL127" i="8"/>
  <c r="BK127" i="8"/>
  <c r="BJ127" i="8"/>
  <c r="BI127" i="8"/>
  <c r="BG127" i="8"/>
  <c r="BF127" i="8"/>
  <c r="BE127" i="8"/>
  <c r="BD127" i="8"/>
  <c r="BB127" i="8"/>
  <c r="BA127" i="8"/>
  <c r="AZ127" i="8"/>
  <c r="AY127" i="8"/>
  <c r="AV127" i="8"/>
  <c r="AU127" i="8"/>
  <c r="AT127" i="8"/>
  <c r="AS127" i="8"/>
  <c r="AR127" i="8"/>
  <c r="AQ127" i="8"/>
  <c r="AM127" i="8"/>
  <c r="AL127" i="8"/>
  <c r="AK127" i="8"/>
  <c r="AJ127" i="8"/>
  <c r="AI127" i="8"/>
  <c r="AH127" i="8"/>
  <c r="AC127" i="8"/>
  <c r="AB127" i="8"/>
  <c r="AA127" i="8"/>
  <c r="Z127" i="8"/>
  <c r="Y127" i="8"/>
  <c r="X127" i="8"/>
  <c r="U127" i="8"/>
  <c r="T127" i="8"/>
  <c r="S127" i="8"/>
  <c r="R127" i="8"/>
  <c r="Q127" i="8"/>
  <c r="P127" i="8"/>
  <c r="H127" i="8"/>
  <c r="CQ126" i="8"/>
  <c r="CP126" i="8"/>
  <c r="CO126" i="8"/>
  <c r="CN126" i="8"/>
  <c r="CM126" i="8"/>
  <c r="CL126" i="8"/>
  <c r="CI126" i="8"/>
  <c r="CH126" i="8"/>
  <c r="CG126" i="8"/>
  <c r="CF126" i="8"/>
  <c r="CE126" i="8"/>
  <c r="CD126" i="8"/>
  <c r="CA126" i="8"/>
  <c r="BZ126" i="8"/>
  <c r="BY126" i="8"/>
  <c r="BX126" i="8"/>
  <c r="BV126" i="8"/>
  <c r="BU126" i="8"/>
  <c r="BT126" i="8"/>
  <c r="BS126" i="8"/>
  <c r="BQ126" i="8"/>
  <c r="BP126" i="8"/>
  <c r="BO126" i="8"/>
  <c r="BN126" i="8"/>
  <c r="BL126" i="8"/>
  <c r="BK126" i="8"/>
  <c r="BJ126" i="8"/>
  <c r="BI126" i="8"/>
  <c r="BG126" i="8"/>
  <c r="BF126" i="8"/>
  <c r="BE126" i="8"/>
  <c r="BD126" i="8"/>
  <c r="BB126" i="8"/>
  <c r="BA126" i="8"/>
  <c r="AZ126" i="8"/>
  <c r="AY126" i="8"/>
  <c r="AV126" i="8"/>
  <c r="AU126" i="8"/>
  <c r="AT126" i="8"/>
  <c r="AS126" i="8"/>
  <c r="AR126" i="8"/>
  <c r="AQ126" i="8"/>
  <c r="AM126" i="8"/>
  <c r="AL126" i="8"/>
  <c r="AK126" i="8"/>
  <c r="AJ126" i="8"/>
  <c r="AI126" i="8"/>
  <c r="AH126" i="8"/>
  <c r="AC126" i="8"/>
  <c r="AB126" i="8"/>
  <c r="AA126" i="8"/>
  <c r="Z126" i="8"/>
  <c r="Y126" i="8"/>
  <c r="X126" i="8"/>
  <c r="U126" i="8"/>
  <c r="T126" i="8"/>
  <c r="S126" i="8"/>
  <c r="R126" i="8"/>
  <c r="Q126" i="8"/>
  <c r="P126" i="8"/>
  <c r="H126" i="8"/>
  <c r="CQ125" i="8"/>
  <c r="CP125" i="8"/>
  <c r="CO125" i="8"/>
  <c r="CN125" i="8"/>
  <c r="CM125" i="8"/>
  <c r="CL125" i="8"/>
  <c r="CI125" i="8"/>
  <c r="CH125" i="8"/>
  <c r="CG125" i="8"/>
  <c r="CF125" i="8"/>
  <c r="CE125" i="8"/>
  <c r="CD125" i="8"/>
  <c r="CA125" i="8"/>
  <c r="BZ125" i="8"/>
  <c r="BY125" i="8"/>
  <c r="BX125" i="8"/>
  <c r="BV125" i="8"/>
  <c r="BU125" i="8"/>
  <c r="BT125" i="8"/>
  <c r="BS125" i="8"/>
  <c r="BQ125" i="8"/>
  <c r="BP125" i="8"/>
  <c r="BO125" i="8"/>
  <c r="BN125" i="8"/>
  <c r="BL125" i="8"/>
  <c r="BK125" i="8"/>
  <c r="BJ125" i="8"/>
  <c r="BI125" i="8"/>
  <c r="BG125" i="8"/>
  <c r="BF125" i="8"/>
  <c r="BE125" i="8"/>
  <c r="BD125" i="8"/>
  <c r="BB125" i="8"/>
  <c r="BA125" i="8"/>
  <c r="AZ125" i="8"/>
  <c r="AY125" i="8"/>
  <c r="AV125" i="8"/>
  <c r="AU125" i="8"/>
  <c r="AT125" i="8"/>
  <c r="AS125" i="8"/>
  <c r="AR125" i="8"/>
  <c r="AQ125" i="8"/>
  <c r="AM125" i="8"/>
  <c r="AL125" i="8"/>
  <c r="AK125" i="8"/>
  <c r="AJ125" i="8"/>
  <c r="AI125" i="8"/>
  <c r="AH125" i="8"/>
  <c r="AC125" i="8"/>
  <c r="AB125" i="8"/>
  <c r="AA125" i="8"/>
  <c r="Z125" i="8"/>
  <c r="Y125" i="8"/>
  <c r="X125" i="8"/>
  <c r="U125" i="8"/>
  <c r="T125" i="8"/>
  <c r="S125" i="8"/>
  <c r="R125" i="8"/>
  <c r="Q125" i="8"/>
  <c r="P125" i="8"/>
  <c r="H125" i="8"/>
  <c r="CQ124" i="8"/>
  <c r="CP124" i="8"/>
  <c r="CO124" i="8"/>
  <c r="CN124" i="8"/>
  <c r="CM124" i="8"/>
  <c r="CL124" i="8"/>
  <c r="CI124" i="8"/>
  <c r="CH124" i="8"/>
  <c r="CG124" i="8"/>
  <c r="CF124" i="8"/>
  <c r="CE124" i="8"/>
  <c r="CD124" i="8"/>
  <c r="CA124" i="8"/>
  <c r="BZ124" i="8"/>
  <c r="BY124" i="8"/>
  <c r="BX124" i="8"/>
  <c r="BV124" i="8"/>
  <c r="BU124" i="8"/>
  <c r="BT124" i="8"/>
  <c r="BS124" i="8"/>
  <c r="BQ124" i="8"/>
  <c r="BP124" i="8"/>
  <c r="BO124" i="8"/>
  <c r="BN124" i="8"/>
  <c r="BL124" i="8"/>
  <c r="BK124" i="8"/>
  <c r="BJ124" i="8"/>
  <c r="BI124" i="8"/>
  <c r="BG124" i="8"/>
  <c r="BF124" i="8"/>
  <c r="BE124" i="8"/>
  <c r="BD124" i="8"/>
  <c r="BB124" i="8"/>
  <c r="BA124" i="8"/>
  <c r="AZ124" i="8"/>
  <c r="AY124" i="8"/>
  <c r="AV124" i="8"/>
  <c r="AU124" i="8"/>
  <c r="AT124" i="8"/>
  <c r="AS124" i="8"/>
  <c r="AR124" i="8"/>
  <c r="AQ124" i="8"/>
  <c r="AM124" i="8"/>
  <c r="AL124" i="8"/>
  <c r="AK124" i="8"/>
  <c r="AJ124" i="8"/>
  <c r="AI124" i="8"/>
  <c r="AH124" i="8"/>
  <c r="AC124" i="8"/>
  <c r="AB124" i="8"/>
  <c r="AA124" i="8"/>
  <c r="Z124" i="8"/>
  <c r="Y124" i="8"/>
  <c r="X124" i="8"/>
  <c r="U124" i="8"/>
  <c r="T124" i="8"/>
  <c r="S124" i="8"/>
  <c r="R124" i="8"/>
  <c r="Q124" i="8"/>
  <c r="P124" i="8"/>
  <c r="H124" i="8"/>
  <c r="CQ123" i="8"/>
  <c r="CP123" i="8"/>
  <c r="CO123" i="8"/>
  <c r="CN123" i="8"/>
  <c r="CM123" i="8"/>
  <c r="CL123" i="8"/>
  <c r="CI123" i="8"/>
  <c r="CH123" i="8"/>
  <c r="CG123" i="8"/>
  <c r="CF123" i="8"/>
  <c r="CE123" i="8"/>
  <c r="CD123" i="8"/>
  <c r="CA123" i="8"/>
  <c r="BZ123" i="8"/>
  <c r="BY123" i="8"/>
  <c r="BX123" i="8"/>
  <c r="BV123" i="8"/>
  <c r="BU123" i="8"/>
  <c r="BT123" i="8"/>
  <c r="BS123" i="8"/>
  <c r="BQ123" i="8"/>
  <c r="BP123" i="8"/>
  <c r="BO123" i="8"/>
  <c r="BN123" i="8"/>
  <c r="BL123" i="8"/>
  <c r="BK123" i="8"/>
  <c r="BJ123" i="8"/>
  <c r="BI123" i="8"/>
  <c r="BG123" i="8"/>
  <c r="BF123" i="8"/>
  <c r="BE123" i="8"/>
  <c r="BD123" i="8"/>
  <c r="BB123" i="8"/>
  <c r="BA123" i="8"/>
  <c r="AZ123" i="8"/>
  <c r="AY123" i="8"/>
  <c r="AV123" i="8"/>
  <c r="AU123" i="8"/>
  <c r="AT123" i="8"/>
  <c r="AS123" i="8"/>
  <c r="AR123" i="8"/>
  <c r="AQ123" i="8"/>
  <c r="AM123" i="8"/>
  <c r="AL123" i="8"/>
  <c r="AK123" i="8"/>
  <c r="AJ123" i="8"/>
  <c r="AI123" i="8"/>
  <c r="AH123" i="8"/>
  <c r="AC123" i="8"/>
  <c r="AB123" i="8"/>
  <c r="AA123" i="8"/>
  <c r="Z123" i="8"/>
  <c r="Y123" i="8"/>
  <c r="X123" i="8"/>
  <c r="U123" i="8"/>
  <c r="T123" i="8"/>
  <c r="S123" i="8"/>
  <c r="R123" i="8"/>
  <c r="Q123" i="8"/>
  <c r="P123" i="8"/>
  <c r="H123" i="8"/>
  <c r="CQ122" i="8"/>
  <c r="CP122" i="8"/>
  <c r="CO122" i="8"/>
  <c r="CN122" i="8"/>
  <c r="CM122" i="8"/>
  <c r="CL122" i="8"/>
  <c r="CI122" i="8"/>
  <c r="CH122" i="8"/>
  <c r="CG122" i="8"/>
  <c r="CF122" i="8"/>
  <c r="CE122" i="8"/>
  <c r="CD122" i="8"/>
  <c r="CA122" i="8"/>
  <c r="BZ122" i="8"/>
  <c r="BY122" i="8"/>
  <c r="BX122" i="8"/>
  <c r="BV122" i="8"/>
  <c r="BU122" i="8"/>
  <c r="BT122" i="8"/>
  <c r="BS122" i="8"/>
  <c r="BQ122" i="8"/>
  <c r="BP122" i="8"/>
  <c r="BO122" i="8"/>
  <c r="BN122" i="8"/>
  <c r="BL122" i="8"/>
  <c r="BK122" i="8"/>
  <c r="BJ122" i="8"/>
  <c r="BI122" i="8"/>
  <c r="BG122" i="8"/>
  <c r="BF122" i="8"/>
  <c r="BE122" i="8"/>
  <c r="BD122" i="8"/>
  <c r="BB122" i="8"/>
  <c r="BA122" i="8"/>
  <c r="AZ122" i="8"/>
  <c r="AY122" i="8"/>
  <c r="AV122" i="8"/>
  <c r="AU122" i="8"/>
  <c r="AT122" i="8"/>
  <c r="AS122" i="8"/>
  <c r="AR122" i="8"/>
  <c r="AQ122" i="8"/>
  <c r="AM122" i="8"/>
  <c r="AL122" i="8"/>
  <c r="AK122" i="8"/>
  <c r="AJ122" i="8"/>
  <c r="AI122" i="8"/>
  <c r="AH122" i="8"/>
  <c r="AC122" i="8"/>
  <c r="AB122" i="8"/>
  <c r="AA122" i="8"/>
  <c r="Z122" i="8"/>
  <c r="Y122" i="8"/>
  <c r="X122" i="8"/>
  <c r="U122" i="8"/>
  <c r="T122" i="8"/>
  <c r="S122" i="8"/>
  <c r="R122" i="8"/>
  <c r="Q122" i="8"/>
  <c r="P122" i="8"/>
  <c r="H122" i="8"/>
  <c r="CQ121" i="8"/>
  <c r="CP121" i="8"/>
  <c r="CO121" i="8"/>
  <c r="CN121" i="8"/>
  <c r="CM121" i="8"/>
  <c r="CL121" i="8"/>
  <c r="CI121" i="8"/>
  <c r="CH121" i="8"/>
  <c r="CG121" i="8"/>
  <c r="CF121" i="8"/>
  <c r="CE121" i="8"/>
  <c r="CD121" i="8"/>
  <c r="CA121" i="8"/>
  <c r="BZ121" i="8"/>
  <c r="BY121" i="8"/>
  <c r="BX121" i="8"/>
  <c r="BV121" i="8"/>
  <c r="BU121" i="8"/>
  <c r="BT121" i="8"/>
  <c r="BS121" i="8"/>
  <c r="BQ121" i="8"/>
  <c r="BP121" i="8"/>
  <c r="BO121" i="8"/>
  <c r="BN121" i="8"/>
  <c r="BL121" i="8"/>
  <c r="BK121" i="8"/>
  <c r="BJ121" i="8"/>
  <c r="BI121" i="8"/>
  <c r="BG121" i="8"/>
  <c r="BF121" i="8"/>
  <c r="BE121" i="8"/>
  <c r="BD121" i="8"/>
  <c r="BB121" i="8"/>
  <c r="BA121" i="8"/>
  <c r="AZ121" i="8"/>
  <c r="AY121" i="8"/>
  <c r="AV121" i="8"/>
  <c r="AU121" i="8"/>
  <c r="AT121" i="8"/>
  <c r="AS121" i="8"/>
  <c r="AR121" i="8"/>
  <c r="AQ121" i="8"/>
  <c r="AM121" i="8"/>
  <c r="AL121" i="8"/>
  <c r="AK121" i="8"/>
  <c r="AJ121" i="8"/>
  <c r="AI121" i="8"/>
  <c r="AH121" i="8"/>
  <c r="AC121" i="8"/>
  <c r="AB121" i="8"/>
  <c r="AA121" i="8"/>
  <c r="Z121" i="8"/>
  <c r="Y121" i="8"/>
  <c r="X121" i="8"/>
  <c r="U121" i="8"/>
  <c r="T121" i="8"/>
  <c r="S121" i="8"/>
  <c r="R121" i="8"/>
  <c r="Q121" i="8"/>
  <c r="P121" i="8"/>
  <c r="H121" i="8"/>
  <c r="CQ120" i="8"/>
  <c r="CP120" i="8"/>
  <c r="CO120" i="8"/>
  <c r="CN120" i="8"/>
  <c r="CM120" i="8"/>
  <c r="CL120" i="8"/>
  <c r="CI120" i="8"/>
  <c r="CH120" i="8"/>
  <c r="CG120" i="8"/>
  <c r="CF120" i="8"/>
  <c r="CE120" i="8"/>
  <c r="CD120" i="8"/>
  <c r="CA120" i="8"/>
  <c r="BZ120" i="8"/>
  <c r="BY120" i="8"/>
  <c r="BX120" i="8"/>
  <c r="BV120" i="8"/>
  <c r="BU120" i="8"/>
  <c r="BT120" i="8"/>
  <c r="BS120" i="8"/>
  <c r="BQ120" i="8"/>
  <c r="BP120" i="8"/>
  <c r="BO120" i="8"/>
  <c r="BN120" i="8"/>
  <c r="BL120" i="8"/>
  <c r="BK120" i="8"/>
  <c r="BJ120" i="8"/>
  <c r="BI120" i="8"/>
  <c r="BG120" i="8"/>
  <c r="BF120" i="8"/>
  <c r="BE120" i="8"/>
  <c r="BD120" i="8"/>
  <c r="BB120" i="8"/>
  <c r="BA120" i="8"/>
  <c r="AZ120" i="8"/>
  <c r="AY120" i="8"/>
  <c r="AV120" i="8"/>
  <c r="AU120" i="8"/>
  <c r="AT120" i="8"/>
  <c r="AS120" i="8"/>
  <c r="AR120" i="8"/>
  <c r="AQ120" i="8"/>
  <c r="AM120" i="8"/>
  <c r="AL120" i="8"/>
  <c r="AK120" i="8"/>
  <c r="AJ120" i="8"/>
  <c r="AI120" i="8"/>
  <c r="AH120" i="8"/>
  <c r="AC120" i="8"/>
  <c r="AB120" i="8"/>
  <c r="AA120" i="8"/>
  <c r="Z120" i="8"/>
  <c r="Y120" i="8"/>
  <c r="X120" i="8"/>
  <c r="U120" i="8"/>
  <c r="T120" i="8"/>
  <c r="S120" i="8"/>
  <c r="R120" i="8"/>
  <c r="Q120" i="8"/>
  <c r="P120" i="8"/>
  <c r="H120" i="8"/>
  <c r="CQ119" i="8"/>
  <c r="CP119" i="8"/>
  <c r="CO119" i="8"/>
  <c r="CN119" i="8"/>
  <c r="CM119" i="8"/>
  <c r="CL119" i="8"/>
  <c r="CI119" i="8"/>
  <c r="CH119" i="8"/>
  <c r="CG119" i="8"/>
  <c r="CF119" i="8"/>
  <c r="CE119" i="8"/>
  <c r="CD119" i="8"/>
  <c r="CA119" i="8"/>
  <c r="BZ119" i="8"/>
  <c r="BY119" i="8"/>
  <c r="BX119" i="8"/>
  <c r="BV119" i="8"/>
  <c r="BU119" i="8"/>
  <c r="BT119" i="8"/>
  <c r="BS119" i="8"/>
  <c r="BQ119" i="8"/>
  <c r="BP119" i="8"/>
  <c r="BO119" i="8"/>
  <c r="BN119" i="8"/>
  <c r="BL119" i="8"/>
  <c r="BK119" i="8"/>
  <c r="BJ119" i="8"/>
  <c r="BI119" i="8"/>
  <c r="BG119" i="8"/>
  <c r="BF119" i="8"/>
  <c r="BE119" i="8"/>
  <c r="BD119" i="8"/>
  <c r="BB119" i="8"/>
  <c r="BA119" i="8"/>
  <c r="AZ119" i="8"/>
  <c r="AY119" i="8"/>
  <c r="AV119" i="8"/>
  <c r="AU119" i="8"/>
  <c r="AT119" i="8"/>
  <c r="AS119" i="8"/>
  <c r="AR119" i="8"/>
  <c r="AQ119" i="8"/>
  <c r="AM119" i="8"/>
  <c r="AL119" i="8"/>
  <c r="AK119" i="8"/>
  <c r="AJ119" i="8"/>
  <c r="AI119" i="8"/>
  <c r="AH119" i="8"/>
  <c r="AC119" i="8"/>
  <c r="AB119" i="8"/>
  <c r="AA119" i="8"/>
  <c r="Z119" i="8"/>
  <c r="Y119" i="8"/>
  <c r="X119" i="8"/>
  <c r="U119" i="8"/>
  <c r="T119" i="8"/>
  <c r="S119" i="8"/>
  <c r="R119" i="8"/>
  <c r="Q119" i="8"/>
  <c r="P119" i="8"/>
  <c r="H119" i="8"/>
  <c r="CQ118" i="8"/>
  <c r="CP118" i="8"/>
  <c r="CO118" i="8"/>
  <c r="CN118" i="8"/>
  <c r="CM118" i="8"/>
  <c r="CL118" i="8"/>
  <c r="CI118" i="8"/>
  <c r="CH118" i="8"/>
  <c r="CG118" i="8"/>
  <c r="CF118" i="8"/>
  <c r="CE118" i="8"/>
  <c r="CD118" i="8"/>
  <c r="CA118" i="8"/>
  <c r="BZ118" i="8"/>
  <c r="BY118" i="8"/>
  <c r="BX118" i="8"/>
  <c r="BV118" i="8"/>
  <c r="BU118" i="8"/>
  <c r="BT118" i="8"/>
  <c r="BS118" i="8"/>
  <c r="BQ118" i="8"/>
  <c r="BP118" i="8"/>
  <c r="BO118" i="8"/>
  <c r="BN118" i="8"/>
  <c r="BL118" i="8"/>
  <c r="BK118" i="8"/>
  <c r="BJ118" i="8"/>
  <c r="BI118" i="8"/>
  <c r="BG118" i="8"/>
  <c r="BF118" i="8"/>
  <c r="BE118" i="8"/>
  <c r="BD118" i="8"/>
  <c r="BB118" i="8"/>
  <c r="BA118" i="8"/>
  <c r="AZ118" i="8"/>
  <c r="AY118" i="8"/>
  <c r="AV118" i="8"/>
  <c r="AU118" i="8"/>
  <c r="AT118" i="8"/>
  <c r="AS118" i="8"/>
  <c r="AR118" i="8"/>
  <c r="AQ118" i="8"/>
  <c r="AM118" i="8"/>
  <c r="AL118" i="8"/>
  <c r="AK118" i="8"/>
  <c r="AJ118" i="8"/>
  <c r="AI118" i="8"/>
  <c r="AH118" i="8"/>
  <c r="AC118" i="8"/>
  <c r="AB118" i="8"/>
  <c r="AA118" i="8"/>
  <c r="Z118" i="8"/>
  <c r="Y118" i="8"/>
  <c r="X118" i="8"/>
  <c r="U118" i="8"/>
  <c r="T118" i="8"/>
  <c r="S118" i="8"/>
  <c r="R118" i="8"/>
  <c r="Q118" i="8"/>
  <c r="P118" i="8"/>
  <c r="H118" i="8"/>
  <c r="CQ117" i="8"/>
  <c r="CP117" i="8"/>
  <c r="CO117" i="8"/>
  <c r="CN117" i="8"/>
  <c r="CM117" i="8"/>
  <c r="CL117" i="8"/>
  <c r="CI117" i="8"/>
  <c r="CH117" i="8"/>
  <c r="CG117" i="8"/>
  <c r="CF117" i="8"/>
  <c r="CE117" i="8"/>
  <c r="CD117" i="8"/>
  <c r="CA117" i="8"/>
  <c r="BZ117" i="8"/>
  <c r="BY117" i="8"/>
  <c r="BX117" i="8"/>
  <c r="BV117" i="8"/>
  <c r="BU117" i="8"/>
  <c r="BT117" i="8"/>
  <c r="BS117" i="8"/>
  <c r="BQ117" i="8"/>
  <c r="BP117" i="8"/>
  <c r="BO117" i="8"/>
  <c r="BN117" i="8"/>
  <c r="BL117" i="8"/>
  <c r="BK117" i="8"/>
  <c r="BJ117" i="8"/>
  <c r="BI117" i="8"/>
  <c r="BG117" i="8"/>
  <c r="BF117" i="8"/>
  <c r="BE117" i="8"/>
  <c r="BD117" i="8"/>
  <c r="BB117" i="8"/>
  <c r="BA117" i="8"/>
  <c r="AZ117" i="8"/>
  <c r="AY117" i="8"/>
  <c r="AV117" i="8"/>
  <c r="AU117" i="8"/>
  <c r="AT117" i="8"/>
  <c r="AS117" i="8"/>
  <c r="AR117" i="8"/>
  <c r="AQ117" i="8"/>
  <c r="AM117" i="8"/>
  <c r="AL117" i="8"/>
  <c r="AK117" i="8"/>
  <c r="AJ117" i="8"/>
  <c r="AI117" i="8"/>
  <c r="AH117" i="8"/>
  <c r="AC117" i="8"/>
  <c r="AB117" i="8"/>
  <c r="AA117" i="8"/>
  <c r="Z117" i="8"/>
  <c r="Y117" i="8"/>
  <c r="X117" i="8"/>
  <c r="U117" i="8"/>
  <c r="T117" i="8"/>
  <c r="S117" i="8"/>
  <c r="R117" i="8"/>
  <c r="Q117" i="8"/>
  <c r="P117" i="8"/>
  <c r="H117" i="8"/>
  <c r="CQ116" i="8"/>
  <c r="CP116" i="8"/>
  <c r="CO116" i="8"/>
  <c r="CN116" i="8"/>
  <c r="CM116" i="8"/>
  <c r="CL116" i="8"/>
  <c r="CI116" i="8"/>
  <c r="CH116" i="8"/>
  <c r="CG116" i="8"/>
  <c r="CF116" i="8"/>
  <c r="CE116" i="8"/>
  <c r="CD116" i="8"/>
  <c r="CA116" i="8"/>
  <c r="BZ116" i="8"/>
  <c r="BY116" i="8"/>
  <c r="BX116" i="8"/>
  <c r="BV116" i="8"/>
  <c r="BU116" i="8"/>
  <c r="BT116" i="8"/>
  <c r="BS116" i="8"/>
  <c r="BQ116" i="8"/>
  <c r="BP116" i="8"/>
  <c r="BO116" i="8"/>
  <c r="BN116" i="8"/>
  <c r="BL116" i="8"/>
  <c r="BK116" i="8"/>
  <c r="BJ116" i="8"/>
  <c r="BI116" i="8"/>
  <c r="BG116" i="8"/>
  <c r="BF116" i="8"/>
  <c r="BE116" i="8"/>
  <c r="BD116" i="8"/>
  <c r="BB116" i="8"/>
  <c r="BA116" i="8"/>
  <c r="AZ116" i="8"/>
  <c r="AY116" i="8"/>
  <c r="AV116" i="8"/>
  <c r="AU116" i="8"/>
  <c r="AT116" i="8"/>
  <c r="AS116" i="8"/>
  <c r="AR116" i="8"/>
  <c r="AQ116" i="8"/>
  <c r="AM116" i="8"/>
  <c r="AL116" i="8"/>
  <c r="AK116" i="8"/>
  <c r="AJ116" i="8"/>
  <c r="AI116" i="8"/>
  <c r="AH116" i="8"/>
  <c r="AC116" i="8"/>
  <c r="AB116" i="8"/>
  <c r="AA116" i="8"/>
  <c r="Z116" i="8"/>
  <c r="Y116" i="8"/>
  <c r="X116" i="8"/>
  <c r="U116" i="8"/>
  <c r="T116" i="8"/>
  <c r="S116" i="8"/>
  <c r="R116" i="8"/>
  <c r="Q116" i="8"/>
  <c r="P116" i="8"/>
  <c r="H116" i="8"/>
  <c r="CQ115" i="8"/>
  <c r="CP115" i="8"/>
  <c r="CO115" i="8"/>
  <c r="CN115" i="8"/>
  <c r="CM115" i="8"/>
  <c r="CL115" i="8"/>
  <c r="CI115" i="8"/>
  <c r="CH115" i="8"/>
  <c r="CG115" i="8"/>
  <c r="CF115" i="8"/>
  <c r="CE115" i="8"/>
  <c r="CD115" i="8"/>
  <c r="CA115" i="8"/>
  <c r="BZ115" i="8"/>
  <c r="BY115" i="8"/>
  <c r="BX115" i="8"/>
  <c r="BV115" i="8"/>
  <c r="BU115" i="8"/>
  <c r="BT115" i="8"/>
  <c r="BS115" i="8"/>
  <c r="BQ115" i="8"/>
  <c r="BP115" i="8"/>
  <c r="BO115" i="8"/>
  <c r="BN115" i="8"/>
  <c r="BL115" i="8"/>
  <c r="BK115" i="8"/>
  <c r="BJ115" i="8"/>
  <c r="BI115" i="8"/>
  <c r="BG115" i="8"/>
  <c r="BF115" i="8"/>
  <c r="BE115" i="8"/>
  <c r="BD115" i="8"/>
  <c r="BB115" i="8"/>
  <c r="BA115" i="8"/>
  <c r="AZ115" i="8"/>
  <c r="AY115" i="8"/>
  <c r="AV115" i="8"/>
  <c r="AU115" i="8"/>
  <c r="AT115" i="8"/>
  <c r="AS115" i="8"/>
  <c r="AR115" i="8"/>
  <c r="AQ115" i="8"/>
  <c r="AM115" i="8"/>
  <c r="AL115" i="8"/>
  <c r="AK115" i="8"/>
  <c r="AJ115" i="8"/>
  <c r="AI115" i="8"/>
  <c r="AH115" i="8"/>
  <c r="AC115" i="8"/>
  <c r="AB115" i="8"/>
  <c r="AA115" i="8"/>
  <c r="Z115" i="8"/>
  <c r="Y115" i="8"/>
  <c r="X115" i="8"/>
  <c r="U115" i="8"/>
  <c r="T115" i="8"/>
  <c r="S115" i="8"/>
  <c r="R115" i="8"/>
  <c r="Q115" i="8"/>
  <c r="P115" i="8"/>
  <c r="H115" i="8"/>
  <c r="CQ114" i="8"/>
  <c r="CP114" i="8"/>
  <c r="CO114" i="8"/>
  <c r="CN114" i="8"/>
  <c r="CM114" i="8"/>
  <c r="CL114" i="8"/>
  <c r="CI114" i="8"/>
  <c r="CH114" i="8"/>
  <c r="CG114" i="8"/>
  <c r="CF114" i="8"/>
  <c r="CE114" i="8"/>
  <c r="CD114" i="8"/>
  <c r="CA114" i="8"/>
  <c r="BZ114" i="8"/>
  <c r="BY114" i="8"/>
  <c r="BX114" i="8"/>
  <c r="BV114" i="8"/>
  <c r="BU114" i="8"/>
  <c r="BT114" i="8"/>
  <c r="BS114" i="8"/>
  <c r="BQ114" i="8"/>
  <c r="BP114" i="8"/>
  <c r="BO114" i="8"/>
  <c r="BN114" i="8"/>
  <c r="BL114" i="8"/>
  <c r="BK114" i="8"/>
  <c r="BJ114" i="8"/>
  <c r="BI114" i="8"/>
  <c r="BG114" i="8"/>
  <c r="BF114" i="8"/>
  <c r="BE114" i="8"/>
  <c r="BD114" i="8"/>
  <c r="BB114" i="8"/>
  <c r="BA114" i="8"/>
  <c r="AZ114" i="8"/>
  <c r="AY114" i="8"/>
  <c r="AV114" i="8"/>
  <c r="AU114" i="8"/>
  <c r="AT114" i="8"/>
  <c r="AS114" i="8"/>
  <c r="AR114" i="8"/>
  <c r="AQ114" i="8"/>
  <c r="AM114" i="8"/>
  <c r="AL114" i="8"/>
  <c r="AK114" i="8"/>
  <c r="AJ114" i="8"/>
  <c r="AI114" i="8"/>
  <c r="AH114" i="8"/>
  <c r="AC114" i="8"/>
  <c r="AB114" i="8"/>
  <c r="AA114" i="8"/>
  <c r="Z114" i="8"/>
  <c r="Y114" i="8"/>
  <c r="X114" i="8"/>
  <c r="U114" i="8"/>
  <c r="T114" i="8"/>
  <c r="S114" i="8"/>
  <c r="R114" i="8"/>
  <c r="Q114" i="8"/>
  <c r="P114" i="8"/>
  <c r="H114" i="8"/>
  <c r="CQ113" i="8"/>
  <c r="CP113" i="8"/>
  <c r="CO113" i="8"/>
  <c r="CN113" i="8"/>
  <c r="CM113" i="8"/>
  <c r="CL113" i="8"/>
  <c r="CI113" i="8"/>
  <c r="CH113" i="8"/>
  <c r="CG113" i="8"/>
  <c r="CF113" i="8"/>
  <c r="CE113" i="8"/>
  <c r="CD113" i="8"/>
  <c r="CA113" i="8"/>
  <c r="BZ113" i="8"/>
  <c r="BY113" i="8"/>
  <c r="BX113" i="8"/>
  <c r="BV113" i="8"/>
  <c r="BU113" i="8"/>
  <c r="BT113" i="8"/>
  <c r="BS113" i="8"/>
  <c r="BQ113" i="8"/>
  <c r="BP113" i="8"/>
  <c r="BO113" i="8"/>
  <c r="BN113" i="8"/>
  <c r="BL113" i="8"/>
  <c r="BK113" i="8"/>
  <c r="BJ113" i="8"/>
  <c r="BI113" i="8"/>
  <c r="BG113" i="8"/>
  <c r="BF113" i="8"/>
  <c r="BE113" i="8"/>
  <c r="BD113" i="8"/>
  <c r="BB113" i="8"/>
  <c r="BA113" i="8"/>
  <c r="AZ113" i="8"/>
  <c r="AY113" i="8"/>
  <c r="AV113" i="8"/>
  <c r="AU113" i="8"/>
  <c r="AT113" i="8"/>
  <c r="AS113" i="8"/>
  <c r="AR113" i="8"/>
  <c r="AQ113" i="8"/>
  <c r="AM113" i="8"/>
  <c r="AL113" i="8"/>
  <c r="AK113" i="8"/>
  <c r="AJ113" i="8"/>
  <c r="AI113" i="8"/>
  <c r="AH113" i="8"/>
  <c r="AC113" i="8"/>
  <c r="AB113" i="8"/>
  <c r="AA113" i="8"/>
  <c r="Z113" i="8"/>
  <c r="Y113" i="8"/>
  <c r="X113" i="8"/>
  <c r="U113" i="8"/>
  <c r="T113" i="8"/>
  <c r="S113" i="8"/>
  <c r="R113" i="8"/>
  <c r="Q113" i="8"/>
  <c r="P113" i="8"/>
  <c r="H113" i="8"/>
  <c r="CQ112" i="8"/>
  <c r="CP112" i="8"/>
  <c r="CO112" i="8"/>
  <c r="CN112" i="8"/>
  <c r="CM112" i="8"/>
  <c r="CL112" i="8"/>
  <c r="CI112" i="8"/>
  <c r="CH112" i="8"/>
  <c r="CG112" i="8"/>
  <c r="CF112" i="8"/>
  <c r="CE112" i="8"/>
  <c r="CD112" i="8"/>
  <c r="CA112" i="8"/>
  <c r="BZ112" i="8"/>
  <c r="BY112" i="8"/>
  <c r="BX112" i="8"/>
  <c r="BV112" i="8"/>
  <c r="BU112" i="8"/>
  <c r="BT112" i="8"/>
  <c r="BS112" i="8"/>
  <c r="BQ112" i="8"/>
  <c r="BP112" i="8"/>
  <c r="BO112" i="8"/>
  <c r="BN112" i="8"/>
  <c r="BL112" i="8"/>
  <c r="BK112" i="8"/>
  <c r="BJ112" i="8"/>
  <c r="BI112" i="8"/>
  <c r="BG112" i="8"/>
  <c r="BF112" i="8"/>
  <c r="BE112" i="8"/>
  <c r="BD112" i="8"/>
  <c r="BB112" i="8"/>
  <c r="BA112" i="8"/>
  <c r="AZ112" i="8"/>
  <c r="AY112" i="8"/>
  <c r="AV112" i="8"/>
  <c r="AU112" i="8"/>
  <c r="AT112" i="8"/>
  <c r="AS112" i="8"/>
  <c r="AR112" i="8"/>
  <c r="AQ112" i="8"/>
  <c r="AM112" i="8"/>
  <c r="AL112" i="8"/>
  <c r="AK112" i="8"/>
  <c r="AJ112" i="8"/>
  <c r="AI112" i="8"/>
  <c r="AH112" i="8"/>
  <c r="AC112" i="8"/>
  <c r="AB112" i="8"/>
  <c r="AA112" i="8"/>
  <c r="Z112" i="8"/>
  <c r="Y112" i="8"/>
  <c r="X112" i="8"/>
  <c r="U112" i="8"/>
  <c r="T112" i="8"/>
  <c r="S112" i="8"/>
  <c r="R112" i="8"/>
  <c r="Q112" i="8"/>
  <c r="P112" i="8"/>
  <c r="H112" i="8"/>
  <c r="CQ111" i="8"/>
  <c r="CP111" i="8"/>
  <c r="CO111" i="8"/>
  <c r="CN111" i="8"/>
  <c r="CM111" i="8"/>
  <c r="CL111" i="8"/>
  <c r="CI111" i="8"/>
  <c r="CH111" i="8"/>
  <c r="CG111" i="8"/>
  <c r="CF111" i="8"/>
  <c r="CE111" i="8"/>
  <c r="CD111" i="8"/>
  <c r="CA111" i="8"/>
  <c r="BZ111" i="8"/>
  <c r="BY111" i="8"/>
  <c r="BX111" i="8"/>
  <c r="BV111" i="8"/>
  <c r="BU111" i="8"/>
  <c r="BT111" i="8"/>
  <c r="BS111" i="8"/>
  <c r="BQ111" i="8"/>
  <c r="BP111" i="8"/>
  <c r="BO111" i="8"/>
  <c r="BN111" i="8"/>
  <c r="BL111" i="8"/>
  <c r="BK111" i="8"/>
  <c r="BJ111" i="8"/>
  <c r="BI111" i="8"/>
  <c r="BG111" i="8"/>
  <c r="BF111" i="8"/>
  <c r="BE111" i="8"/>
  <c r="BD111" i="8"/>
  <c r="BB111" i="8"/>
  <c r="BA111" i="8"/>
  <c r="AZ111" i="8"/>
  <c r="AY111" i="8"/>
  <c r="AV111" i="8"/>
  <c r="AU111" i="8"/>
  <c r="AT111" i="8"/>
  <c r="AS111" i="8"/>
  <c r="AR111" i="8"/>
  <c r="AQ111" i="8"/>
  <c r="AM111" i="8"/>
  <c r="AL111" i="8"/>
  <c r="AK111" i="8"/>
  <c r="AJ111" i="8"/>
  <c r="AI111" i="8"/>
  <c r="AH111" i="8"/>
  <c r="AC111" i="8"/>
  <c r="AB111" i="8"/>
  <c r="AA111" i="8"/>
  <c r="Z111" i="8"/>
  <c r="Y111" i="8"/>
  <c r="X111" i="8"/>
  <c r="U111" i="8"/>
  <c r="T111" i="8"/>
  <c r="S111" i="8"/>
  <c r="R111" i="8"/>
  <c r="Q111" i="8"/>
  <c r="P111" i="8"/>
  <c r="H111" i="8"/>
  <c r="CQ110" i="8"/>
  <c r="CP110" i="8"/>
  <c r="CO110" i="8"/>
  <c r="CN110" i="8"/>
  <c r="CM110" i="8"/>
  <c r="CL110" i="8"/>
  <c r="CI110" i="8"/>
  <c r="CH110" i="8"/>
  <c r="CG110" i="8"/>
  <c r="CF110" i="8"/>
  <c r="CE110" i="8"/>
  <c r="CD110" i="8"/>
  <c r="CA110" i="8"/>
  <c r="BZ110" i="8"/>
  <c r="BY110" i="8"/>
  <c r="BX110" i="8"/>
  <c r="BV110" i="8"/>
  <c r="BU110" i="8"/>
  <c r="BT110" i="8"/>
  <c r="BS110" i="8"/>
  <c r="BQ110" i="8"/>
  <c r="BP110" i="8"/>
  <c r="BO110" i="8"/>
  <c r="BN110" i="8"/>
  <c r="BL110" i="8"/>
  <c r="BK110" i="8"/>
  <c r="BJ110" i="8"/>
  <c r="BI110" i="8"/>
  <c r="BG110" i="8"/>
  <c r="BF110" i="8"/>
  <c r="BE110" i="8"/>
  <c r="BD110" i="8"/>
  <c r="BB110" i="8"/>
  <c r="BA110" i="8"/>
  <c r="AZ110" i="8"/>
  <c r="AY110" i="8"/>
  <c r="AV110" i="8"/>
  <c r="AU110" i="8"/>
  <c r="AT110" i="8"/>
  <c r="AS110" i="8"/>
  <c r="AR110" i="8"/>
  <c r="AQ110" i="8"/>
  <c r="AM110" i="8"/>
  <c r="AL110" i="8"/>
  <c r="AK110" i="8"/>
  <c r="AJ110" i="8"/>
  <c r="AI110" i="8"/>
  <c r="AH110" i="8"/>
  <c r="AC110" i="8"/>
  <c r="AB110" i="8"/>
  <c r="AA110" i="8"/>
  <c r="Z110" i="8"/>
  <c r="Y110" i="8"/>
  <c r="X110" i="8"/>
  <c r="U110" i="8"/>
  <c r="T110" i="8"/>
  <c r="S110" i="8"/>
  <c r="R110" i="8"/>
  <c r="Q110" i="8"/>
  <c r="P110" i="8"/>
  <c r="H110" i="8"/>
  <c r="CQ109" i="8"/>
  <c r="CP109" i="8"/>
  <c r="CO109" i="8"/>
  <c r="CN109" i="8"/>
  <c r="CM109" i="8"/>
  <c r="CL109" i="8"/>
  <c r="CI109" i="8"/>
  <c r="CH109" i="8"/>
  <c r="CG109" i="8"/>
  <c r="CF109" i="8"/>
  <c r="CE109" i="8"/>
  <c r="CD109" i="8"/>
  <c r="CA109" i="8"/>
  <c r="BZ109" i="8"/>
  <c r="BY109" i="8"/>
  <c r="BX109" i="8"/>
  <c r="BV109" i="8"/>
  <c r="BU109" i="8"/>
  <c r="BT109" i="8"/>
  <c r="BS109" i="8"/>
  <c r="BQ109" i="8"/>
  <c r="BP109" i="8"/>
  <c r="BO109" i="8"/>
  <c r="BN109" i="8"/>
  <c r="BL109" i="8"/>
  <c r="BK109" i="8"/>
  <c r="BJ109" i="8"/>
  <c r="BI109" i="8"/>
  <c r="BG109" i="8"/>
  <c r="BF109" i="8"/>
  <c r="BE109" i="8"/>
  <c r="BD109" i="8"/>
  <c r="BB109" i="8"/>
  <c r="BA109" i="8"/>
  <c r="AZ109" i="8"/>
  <c r="AY109" i="8"/>
  <c r="AV109" i="8"/>
  <c r="AU109" i="8"/>
  <c r="AT109" i="8"/>
  <c r="AS109" i="8"/>
  <c r="AR109" i="8"/>
  <c r="AQ109" i="8"/>
  <c r="AM109" i="8"/>
  <c r="AL109" i="8"/>
  <c r="AK109" i="8"/>
  <c r="AJ109" i="8"/>
  <c r="AI109" i="8"/>
  <c r="AH109" i="8"/>
  <c r="AC109" i="8"/>
  <c r="AB109" i="8"/>
  <c r="AA109" i="8"/>
  <c r="Z109" i="8"/>
  <c r="Y109" i="8"/>
  <c r="X109" i="8"/>
  <c r="U109" i="8"/>
  <c r="T109" i="8"/>
  <c r="S109" i="8"/>
  <c r="R109" i="8"/>
  <c r="Q109" i="8"/>
  <c r="P109" i="8"/>
  <c r="H109" i="8"/>
  <c r="CQ108" i="8"/>
  <c r="CP108" i="8"/>
  <c r="CO108" i="8"/>
  <c r="CN108" i="8"/>
  <c r="CM108" i="8"/>
  <c r="CL108" i="8"/>
  <c r="CI108" i="8"/>
  <c r="CH108" i="8"/>
  <c r="CG108" i="8"/>
  <c r="CF108" i="8"/>
  <c r="CE108" i="8"/>
  <c r="CD108" i="8"/>
  <c r="CA108" i="8"/>
  <c r="BZ108" i="8"/>
  <c r="BY108" i="8"/>
  <c r="BX108" i="8"/>
  <c r="BV108" i="8"/>
  <c r="BU108" i="8"/>
  <c r="BT108" i="8"/>
  <c r="BS108" i="8"/>
  <c r="BQ108" i="8"/>
  <c r="BP108" i="8"/>
  <c r="BO108" i="8"/>
  <c r="BN108" i="8"/>
  <c r="BL108" i="8"/>
  <c r="BK108" i="8"/>
  <c r="BJ108" i="8"/>
  <c r="BI108" i="8"/>
  <c r="BG108" i="8"/>
  <c r="BF108" i="8"/>
  <c r="BE108" i="8"/>
  <c r="BD108" i="8"/>
  <c r="BB108" i="8"/>
  <c r="BA108" i="8"/>
  <c r="AZ108" i="8"/>
  <c r="AY108" i="8"/>
  <c r="AV108" i="8"/>
  <c r="AU108" i="8"/>
  <c r="AT108" i="8"/>
  <c r="AS108" i="8"/>
  <c r="AR108" i="8"/>
  <c r="AQ108" i="8"/>
  <c r="AM108" i="8"/>
  <c r="AL108" i="8"/>
  <c r="AK108" i="8"/>
  <c r="AJ108" i="8"/>
  <c r="AI108" i="8"/>
  <c r="AH108" i="8"/>
  <c r="AC108" i="8"/>
  <c r="AB108" i="8"/>
  <c r="AA108" i="8"/>
  <c r="Z108" i="8"/>
  <c r="Y108" i="8"/>
  <c r="X108" i="8"/>
  <c r="U108" i="8"/>
  <c r="T108" i="8"/>
  <c r="S108" i="8"/>
  <c r="R108" i="8"/>
  <c r="Q108" i="8"/>
  <c r="P108" i="8"/>
  <c r="H108" i="8"/>
  <c r="CQ107" i="8"/>
  <c r="CP107" i="8"/>
  <c r="CO107" i="8"/>
  <c r="CN107" i="8"/>
  <c r="CM107" i="8"/>
  <c r="CL107" i="8"/>
  <c r="CI107" i="8"/>
  <c r="CH107" i="8"/>
  <c r="CG107" i="8"/>
  <c r="CF107" i="8"/>
  <c r="CE107" i="8"/>
  <c r="CD107" i="8"/>
  <c r="CA107" i="8"/>
  <c r="BZ107" i="8"/>
  <c r="BY107" i="8"/>
  <c r="BX107" i="8"/>
  <c r="BV107" i="8"/>
  <c r="BU107" i="8"/>
  <c r="BT107" i="8"/>
  <c r="BS107" i="8"/>
  <c r="BQ107" i="8"/>
  <c r="BP107" i="8"/>
  <c r="BO107" i="8"/>
  <c r="BN107" i="8"/>
  <c r="BL107" i="8"/>
  <c r="BK107" i="8"/>
  <c r="BJ107" i="8"/>
  <c r="BI107" i="8"/>
  <c r="BG107" i="8"/>
  <c r="BF107" i="8"/>
  <c r="BE107" i="8"/>
  <c r="BD107" i="8"/>
  <c r="BB107" i="8"/>
  <c r="BA107" i="8"/>
  <c r="AZ107" i="8"/>
  <c r="AY107" i="8"/>
  <c r="AV107" i="8"/>
  <c r="AU107" i="8"/>
  <c r="AT107" i="8"/>
  <c r="AS107" i="8"/>
  <c r="AR107" i="8"/>
  <c r="AQ107" i="8"/>
  <c r="AM107" i="8"/>
  <c r="AL107" i="8"/>
  <c r="AK107" i="8"/>
  <c r="AJ107" i="8"/>
  <c r="AI107" i="8"/>
  <c r="AH107" i="8"/>
  <c r="AC107" i="8"/>
  <c r="AB107" i="8"/>
  <c r="AA107" i="8"/>
  <c r="Z107" i="8"/>
  <c r="Y107" i="8"/>
  <c r="X107" i="8"/>
  <c r="U107" i="8"/>
  <c r="T107" i="8"/>
  <c r="S107" i="8"/>
  <c r="R107" i="8"/>
  <c r="Q107" i="8"/>
  <c r="P107" i="8"/>
  <c r="H107" i="8"/>
  <c r="CQ106" i="8"/>
  <c r="CP106" i="8"/>
  <c r="CO106" i="8"/>
  <c r="CN106" i="8"/>
  <c r="CM106" i="8"/>
  <c r="CL106" i="8"/>
  <c r="CI106" i="8"/>
  <c r="CH106" i="8"/>
  <c r="CG106" i="8"/>
  <c r="CF106" i="8"/>
  <c r="CE106" i="8"/>
  <c r="CD106" i="8"/>
  <c r="CA106" i="8"/>
  <c r="BZ106" i="8"/>
  <c r="BY106" i="8"/>
  <c r="BX106" i="8"/>
  <c r="BV106" i="8"/>
  <c r="BU106" i="8"/>
  <c r="BT106" i="8"/>
  <c r="BS106" i="8"/>
  <c r="BQ106" i="8"/>
  <c r="BP106" i="8"/>
  <c r="BO106" i="8"/>
  <c r="BN106" i="8"/>
  <c r="BL106" i="8"/>
  <c r="BK106" i="8"/>
  <c r="BJ106" i="8"/>
  <c r="BI106" i="8"/>
  <c r="BG106" i="8"/>
  <c r="BF106" i="8"/>
  <c r="BE106" i="8"/>
  <c r="BD106" i="8"/>
  <c r="BB106" i="8"/>
  <c r="BA106" i="8"/>
  <c r="AZ106" i="8"/>
  <c r="AY106" i="8"/>
  <c r="AV106" i="8"/>
  <c r="AU106" i="8"/>
  <c r="AT106" i="8"/>
  <c r="AS106" i="8"/>
  <c r="AR106" i="8"/>
  <c r="AQ106" i="8"/>
  <c r="AM106" i="8"/>
  <c r="AL106" i="8"/>
  <c r="AK106" i="8"/>
  <c r="AJ106" i="8"/>
  <c r="AI106" i="8"/>
  <c r="AH106" i="8"/>
  <c r="AC106" i="8"/>
  <c r="AB106" i="8"/>
  <c r="AA106" i="8"/>
  <c r="Z106" i="8"/>
  <c r="Y106" i="8"/>
  <c r="X106" i="8"/>
  <c r="U106" i="8"/>
  <c r="T106" i="8"/>
  <c r="S106" i="8"/>
  <c r="R106" i="8"/>
  <c r="Q106" i="8"/>
  <c r="P106" i="8"/>
  <c r="H106" i="8"/>
  <c r="CQ105" i="8"/>
  <c r="CP105" i="8"/>
  <c r="CO105" i="8"/>
  <c r="CN105" i="8"/>
  <c r="CM105" i="8"/>
  <c r="CL105" i="8"/>
  <c r="CI105" i="8"/>
  <c r="CH105" i="8"/>
  <c r="CG105" i="8"/>
  <c r="CF105" i="8"/>
  <c r="CE105" i="8"/>
  <c r="CD105" i="8"/>
  <c r="CA105" i="8"/>
  <c r="BZ105" i="8"/>
  <c r="BY105" i="8"/>
  <c r="BX105" i="8"/>
  <c r="BV105" i="8"/>
  <c r="BU105" i="8"/>
  <c r="BT105" i="8"/>
  <c r="BS105" i="8"/>
  <c r="BQ105" i="8"/>
  <c r="BP105" i="8"/>
  <c r="BO105" i="8"/>
  <c r="BN105" i="8"/>
  <c r="BL105" i="8"/>
  <c r="BK105" i="8"/>
  <c r="BJ105" i="8"/>
  <c r="BI105" i="8"/>
  <c r="BG105" i="8"/>
  <c r="BF105" i="8"/>
  <c r="BE105" i="8"/>
  <c r="BD105" i="8"/>
  <c r="BB105" i="8"/>
  <c r="BA105" i="8"/>
  <c r="AZ105" i="8"/>
  <c r="AY105" i="8"/>
  <c r="AV105" i="8"/>
  <c r="AU105" i="8"/>
  <c r="AT105" i="8"/>
  <c r="AS105" i="8"/>
  <c r="AR105" i="8"/>
  <c r="AQ105" i="8"/>
  <c r="AM105" i="8"/>
  <c r="AL105" i="8"/>
  <c r="AK105" i="8"/>
  <c r="AJ105" i="8"/>
  <c r="AI105" i="8"/>
  <c r="AH105" i="8"/>
  <c r="AC105" i="8"/>
  <c r="AB105" i="8"/>
  <c r="AA105" i="8"/>
  <c r="Z105" i="8"/>
  <c r="Y105" i="8"/>
  <c r="X105" i="8"/>
  <c r="U105" i="8"/>
  <c r="T105" i="8"/>
  <c r="S105" i="8"/>
  <c r="R105" i="8"/>
  <c r="Q105" i="8"/>
  <c r="P105" i="8"/>
  <c r="H105" i="8"/>
  <c r="CQ104" i="8"/>
  <c r="CP104" i="8"/>
  <c r="CO104" i="8"/>
  <c r="CN104" i="8"/>
  <c r="CM104" i="8"/>
  <c r="CL104" i="8"/>
  <c r="CI104" i="8"/>
  <c r="CH104" i="8"/>
  <c r="CG104" i="8"/>
  <c r="CF104" i="8"/>
  <c r="CE104" i="8"/>
  <c r="CD104" i="8"/>
  <c r="CA104" i="8"/>
  <c r="BZ104" i="8"/>
  <c r="BY104" i="8"/>
  <c r="BX104" i="8"/>
  <c r="BV104" i="8"/>
  <c r="BU104" i="8"/>
  <c r="BT104" i="8"/>
  <c r="BS104" i="8"/>
  <c r="BQ104" i="8"/>
  <c r="BP104" i="8"/>
  <c r="BO104" i="8"/>
  <c r="BN104" i="8"/>
  <c r="BL104" i="8"/>
  <c r="BK104" i="8"/>
  <c r="BJ104" i="8"/>
  <c r="BI104" i="8"/>
  <c r="BG104" i="8"/>
  <c r="BF104" i="8"/>
  <c r="BE104" i="8"/>
  <c r="BD104" i="8"/>
  <c r="BB104" i="8"/>
  <c r="BA104" i="8"/>
  <c r="AZ104" i="8"/>
  <c r="AY104" i="8"/>
  <c r="AV104" i="8"/>
  <c r="AU104" i="8"/>
  <c r="AT104" i="8"/>
  <c r="AS104" i="8"/>
  <c r="AR104" i="8"/>
  <c r="AQ104" i="8"/>
  <c r="AM104" i="8"/>
  <c r="AL104" i="8"/>
  <c r="AK104" i="8"/>
  <c r="AJ104" i="8"/>
  <c r="AI104" i="8"/>
  <c r="AH104" i="8"/>
  <c r="AC104" i="8"/>
  <c r="AB104" i="8"/>
  <c r="AA104" i="8"/>
  <c r="Z104" i="8"/>
  <c r="Y104" i="8"/>
  <c r="X104" i="8"/>
  <c r="U104" i="8"/>
  <c r="T104" i="8"/>
  <c r="S104" i="8"/>
  <c r="R104" i="8"/>
  <c r="Q104" i="8"/>
  <c r="P104" i="8"/>
  <c r="H104" i="8"/>
  <c r="CQ103" i="8"/>
  <c r="CP103" i="8"/>
  <c r="CO103" i="8"/>
  <c r="CN103" i="8"/>
  <c r="CM103" i="8"/>
  <c r="CL103" i="8"/>
  <c r="CI103" i="8"/>
  <c r="CH103" i="8"/>
  <c r="CG103" i="8"/>
  <c r="CF103" i="8"/>
  <c r="CE103" i="8"/>
  <c r="CD103" i="8"/>
  <c r="CA103" i="8"/>
  <c r="BZ103" i="8"/>
  <c r="BY103" i="8"/>
  <c r="BX103" i="8"/>
  <c r="BV103" i="8"/>
  <c r="BU103" i="8"/>
  <c r="BT103" i="8"/>
  <c r="BS103" i="8"/>
  <c r="BQ103" i="8"/>
  <c r="BP103" i="8"/>
  <c r="BO103" i="8"/>
  <c r="BN103" i="8"/>
  <c r="BL103" i="8"/>
  <c r="BK103" i="8"/>
  <c r="BJ103" i="8"/>
  <c r="BI103" i="8"/>
  <c r="BG103" i="8"/>
  <c r="BF103" i="8"/>
  <c r="BE103" i="8"/>
  <c r="BD103" i="8"/>
  <c r="BB103" i="8"/>
  <c r="BA103" i="8"/>
  <c r="AZ103" i="8"/>
  <c r="AY103" i="8"/>
  <c r="AV103" i="8"/>
  <c r="AU103" i="8"/>
  <c r="AT103" i="8"/>
  <c r="AS103" i="8"/>
  <c r="AR103" i="8"/>
  <c r="AQ103" i="8"/>
  <c r="AM103" i="8"/>
  <c r="AL103" i="8"/>
  <c r="AK103" i="8"/>
  <c r="AJ103" i="8"/>
  <c r="AI103" i="8"/>
  <c r="AH103" i="8"/>
  <c r="AC103" i="8"/>
  <c r="AB103" i="8"/>
  <c r="AA103" i="8"/>
  <c r="Z103" i="8"/>
  <c r="Y103" i="8"/>
  <c r="X103" i="8"/>
  <c r="U103" i="8"/>
  <c r="T103" i="8"/>
  <c r="S103" i="8"/>
  <c r="R103" i="8"/>
  <c r="Q103" i="8"/>
  <c r="P103" i="8"/>
  <c r="H103" i="8"/>
  <c r="CQ102" i="8"/>
  <c r="CP102" i="8"/>
  <c r="CO102" i="8"/>
  <c r="CN102" i="8"/>
  <c r="CM102" i="8"/>
  <c r="CL102" i="8"/>
  <c r="CI102" i="8"/>
  <c r="CH102" i="8"/>
  <c r="CG102" i="8"/>
  <c r="CF102" i="8"/>
  <c r="CE102" i="8"/>
  <c r="CD102" i="8"/>
  <c r="CA102" i="8"/>
  <c r="BZ102" i="8"/>
  <c r="BY102" i="8"/>
  <c r="BX102" i="8"/>
  <c r="BV102" i="8"/>
  <c r="BU102" i="8"/>
  <c r="BT102" i="8"/>
  <c r="BS102" i="8"/>
  <c r="BQ102" i="8"/>
  <c r="BP102" i="8"/>
  <c r="BO102" i="8"/>
  <c r="BN102" i="8"/>
  <c r="BL102" i="8"/>
  <c r="BK102" i="8"/>
  <c r="BJ102" i="8"/>
  <c r="BI102" i="8"/>
  <c r="BG102" i="8"/>
  <c r="BF102" i="8"/>
  <c r="BE102" i="8"/>
  <c r="BD102" i="8"/>
  <c r="BB102" i="8"/>
  <c r="BA102" i="8"/>
  <c r="AZ102" i="8"/>
  <c r="AY102" i="8"/>
  <c r="AV102" i="8"/>
  <c r="AU102" i="8"/>
  <c r="AT102" i="8"/>
  <c r="AS102" i="8"/>
  <c r="AR102" i="8"/>
  <c r="AQ102" i="8"/>
  <c r="AM102" i="8"/>
  <c r="AL102" i="8"/>
  <c r="AK102" i="8"/>
  <c r="AJ102" i="8"/>
  <c r="AI102" i="8"/>
  <c r="AH102" i="8"/>
  <c r="AC102" i="8"/>
  <c r="AB102" i="8"/>
  <c r="AA102" i="8"/>
  <c r="Z102" i="8"/>
  <c r="Y102" i="8"/>
  <c r="X102" i="8"/>
  <c r="U102" i="8"/>
  <c r="T102" i="8"/>
  <c r="S102" i="8"/>
  <c r="R102" i="8"/>
  <c r="Q102" i="8"/>
  <c r="P102" i="8"/>
  <c r="H102" i="8"/>
  <c r="CQ101" i="8"/>
  <c r="CP101" i="8"/>
  <c r="CO101" i="8"/>
  <c r="CN101" i="8"/>
  <c r="CM101" i="8"/>
  <c r="CL101" i="8"/>
  <c r="CI101" i="8"/>
  <c r="CH101" i="8"/>
  <c r="CG101" i="8"/>
  <c r="CF101" i="8"/>
  <c r="CE101" i="8"/>
  <c r="CD101" i="8"/>
  <c r="CA101" i="8"/>
  <c r="BZ101" i="8"/>
  <c r="BY101" i="8"/>
  <c r="BX101" i="8"/>
  <c r="BV101" i="8"/>
  <c r="BU101" i="8"/>
  <c r="BT101" i="8"/>
  <c r="BS101" i="8"/>
  <c r="BQ101" i="8"/>
  <c r="BP101" i="8"/>
  <c r="BO101" i="8"/>
  <c r="BN101" i="8"/>
  <c r="BL101" i="8"/>
  <c r="BK101" i="8"/>
  <c r="BJ101" i="8"/>
  <c r="BI101" i="8"/>
  <c r="BG101" i="8"/>
  <c r="BF101" i="8"/>
  <c r="BE101" i="8"/>
  <c r="BD101" i="8"/>
  <c r="BB101" i="8"/>
  <c r="BA101" i="8"/>
  <c r="AZ101" i="8"/>
  <c r="AY101" i="8"/>
  <c r="AV101" i="8"/>
  <c r="AU101" i="8"/>
  <c r="AT101" i="8"/>
  <c r="AS101" i="8"/>
  <c r="AR101" i="8"/>
  <c r="AQ101" i="8"/>
  <c r="AM101" i="8"/>
  <c r="AL101" i="8"/>
  <c r="AK101" i="8"/>
  <c r="AJ101" i="8"/>
  <c r="AI101" i="8"/>
  <c r="AH101" i="8"/>
  <c r="AC101" i="8"/>
  <c r="AB101" i="8"/>
  <c r="AA101" i="8"/>
  <c r="Z101" i="8"/>
  <c r="Y101" i="8"/>
  <c r="X101" i="8"/>
  <c r="U101" i="8"/>
  <c r="T101" i="8"/>
  <c r="S101" i="8"/>
  <c r="R101" i="8"/>
  <c r="Q101" i="8"/>
  <c r="P101" i="8"/>
  <c r="H101" i="8"/>
  <c r="CQ100" i="8"/>
  <c r="CP100" i="8"/>
  <c r="CO100" i="8"/>
  <c r="CN100" i="8"/>
  <c r="CM100" i="8"/>
  <c r="CL100" i="8"/>
  <c r="CI100" i="8"/>
  <c r="CH100" i="8"/>
  <c r="CG100" i="8"/>
  <c r="CF100" i="8"/>
  <c r="CE100" i="8"/>
  <c r="CD100" i="8"/>
  <c r="CA100" i="8"/>
  <c r="BZ100" i="8"/>
  <c r="BY100" i="8"/>
  <c r="BX100" i="8"/>
  <c r="BV100" i="8"/>
  <c r="BU100" i="8"/>
  <c r="BT100" i="8"/>
  <c r="BS100" i="8"/>
  <c r="BQ100" i="8"/>
  <c r="BP100" i="8"/>
  <c r="BO100" i="8"/>
  <c r="BN100" i="8"/>
  <c r="BL100" i="8"/>
  <c r="BK100" i="8"/>
  <c r="BJ100" i="8"/>
  <c r="BI100" i="8"/>
  <c r="BG100" i="8"/>
  <c r="BF100" i="8"/>
  <c r="BE100" i="8"/>
  <c r="BD100" i="8"/>
  <c r="BB100" i="8"/>
  <c r="BA100" i="8"/>
  <c r="AZ100" i="8"/>
  <c r="AY100" i="8"/>
  <c r="AV100" i="8"/>
  <c r="AU100" i="8"/>
  <c r="AT100" i="8"/>
  <c r="AS100" i="8"/>
  <c r="AR100" i="8"/>
  <c r="AQ100" i="8"/>
  <c r="AM100" i="8"/>
  <c r="AL100" i="8"/>
  <c r="AK100" i="8"/>
  <c r="AJ100" i="8"/>
  <c r="AI100" i="8"/>
  <c r="AH100" i="8"/>
  <c r="AC100" i="8"/>
  <c r="AB100" i="8"/>
  <c r="AA100" i="8"/>
  <c r="Z100" i="8"/>
  <c r="Y100" i="8"/>
  <c r="X100" i="8"/>
  <c r="U100" i="8"/>
  <c r="T100" i="8"/>
  <c r="S100" i="8"/>
  <c r="R100" i="8"/>
  <c r="Q100" i="8"/>
  <c r="P100" i="8"/>
  <c r="H100" i="8"/>
  <c r="CQ99" i="8"/>
  <c r="CP99" i="8"/>
  <c r="CO99" i="8"/>
  <c r="CN99" i="8"/>
  <c r="CM99" i="8"/>
  <c r="CL99" i="8"/>
  <c r="CI99" i="8"/>
  <c r="CH99" i="8"/>
  <c r="CG99" i="8"/>
  <c r="CF99" i="8"/>
  <c r="CE99" i="8"/>
  <c r="CD99" i="8"/>
  <c r="CA99" i="8"/>
  <c r="BZ99" i="8"/>
  <c r="BY99" i="8"/>
  <c r="BX99" i="8"/>
  <c r="BV99" i="8"/>
  <c r="BU99" i="8"/>
  <c r="BT99" i="8"/>
  <c r="BS99" i="8"/>
  <c r="BQ99" i="8"/>
  <c r="BP99" i="8"/>
  <c r="BO99" i="8"/>
  <c r="BN99" i="8"/>
  <c r="BL99" i="8"/>
  <c r="BK99" i="8"/>
  <c r="BJ99" i="8"/>
  <c r="BI99" i="8"/>
  <c r="BG99" i="8"/>
  <c r="BF99" i="8"/>
  <c r="BE99" i="8"/>
  <c r="BD99" i="8"/>
  <c r="BB99" i="8"/>
  <c r="BA99" i="8"/>
  <c r="AZ99" i="8"/>
  <c r="AY99" i="8"/>
  <c r="AV99" i="8"/>
  <c r="AU99" i="8"/>
  <c r="AT99" i="8"/>
  <c r="AS99" i="8"/>
  <c r="AR99" i="8"/>
  <c r="AQ99" i="8"/>
  <c r="AM99" i="8"/>
  <c r="AL99" i="8"/>
  <c r="AK99" i="8"/>
  <c r="AJ99" i="8"/>
  <c r="AI99" i="8"/>
  <c r="AH99" i="8"/>
  <c r="AC99" i="8"/>
  <c r="AB99" i="8"/>
  <c r="AA99" i="8"/>
  <c r="Z99" i="8"/>
  <c r="Y99" i="8"/>
  <c r="X99" i="8"/>
  <c r="U99" i="8"/>
  <c r="T99" i="8"/>
  <c r="S99" i="8"/>
  <c r="R99" i="8"/>
  <c r="Q99" i="8"/>
  <c r="P99" i="8"/>
  <c r="H99" i="8"/>
  <c r="CQ98" i="8"/>
  <c r="CP98" i="8"/>
  <c r="CO98" i="8"/>
  <c r="CN98" i="8"/>
  <c r="CM98" i="8"/>
  <c r="CL98" i="8"/>
  <c r="CI98" i="8"/>
  <c r="CH98" i="8"/>
  <c r="CG98" i="8"/>
  <c r="CF98" i="8"/>
  <c r="CE98" i="8"/>
  <c r="CD98" i="8"/>
  <c r="CA98" i="8"/>
  <c r="BZ98" i="8"/>
  <c r="BY98" i="8"/>
  <c r="BX98" i="8"/>
  <c r="BV98" i="8"/>
  <c r="BU98" i="8"/>
  <c r="BT98" i="8"/>
  <c r="BS98" i="8"/>
  <c r="BQ98" i="8"/>
  <c r="BP98" i="8"/>
  <c r="BO98" i="8"/>
  <c r="BN98" i="8"/>
  <c r="BL98" i="8"/>
  <c r="BK98" i="8"/>
  <c r="BJ98" i="8"/>
  <c r="BI98" i="8"/>
  <c r="BG98" i="8"/>
  <c r="BF98" i="8"/>
  <c r="BE98" i="8"/>
  <c r="BD98" i="8"/>
  <c r="BB98" i="8"/>
  <c r="BA98" i="8"/>
  <c r="AZ98" i="8"/>
  <c r="AY98" i="8"/>
  <c r="AV98" i="8"/>
  <c r="AU98" i="8"/>
  <c r="AT98" i="8"/>
  <c r="AS98" i="8"/>
  <c r="AR98" i="8"/>
  <c r="AQ98" i="8"/>
  <c r="AM98" i="8"/>
  <c r="AL98" i="8"/>
  <c r="AK98" i="8"/>
  <c r="AJ98" i="8"/>
  <c r="AI98" i="8"/>
  <c r="AH98" i="8"/>
  <c r="AC98" i="8"/>
  <c r="AB98" i="8"/>
  <c r="AA98" i="8"/>
  <c r="Z98" i="8"/>
  <c r="Y98" i="8"/>
  <c r="X98" i="8"/>
  <c r="U98" i="8"/>
  <c r="T98" i="8"/>
  <c r="S98" i="8"/>
  <c r="R98" i="8"/>
  <c r="Q98" i="8"/>
  <c r="P98" i="8"/>
  <c r="H98" i="8"/>
  <c r="CQ97" i="8"/>
  <c r="CP97" i="8"/>
  <c r="CO97" i="8"/>
  <c r="CN97" i="8"/>
  <c r="CM97" i="8"/>
  <c r="CL97" i="8"/>
  <c r="CI97" i="8"/>
  <c r="CH97" i="8"/>
  <c r="CG97" i="8"/>
  <c r="CF97" i="8"/>
  <c r="CE97" i="8"/>
  <c r="CD97" i="8"/>
  <c r="CA97" i="8"/>
  <c r="BZ97" i="8"/>
  <c r="BY97" i="8"/>
  <c r="BX97" i="8"/>
  <c r="BV97" i="8"/>
  <c r="BU97" i="8"/>
  <c r="BT97" i="8"/>
  <c r="BS97" i="8"/>
  <c r="BQ97" i="8"/>
  <c r="BP97" i="8"/>
  <c r="BO97" i="8"/>
  <c r="BN97" i="8"/>
  <c r="BL97" i="8"/>
  <c r="BK97" i="8"/>
  <c r="BJ97" i="8"/>
  <c r="BI97" i="8"/>
  <c r="BG97" i="8"/>
  <c r="BF97" i="8"/>
  <c r="BE97" i="8"/>
  <c r="BD97" i="8"/>
  <c r="BB97" i="8"/>
  <c r="BA97" i="8"/>
  <c r="AZ97" i="8"/>
  <c r="AY97" i="8"/>
  <c r="AV97" i="8"/>
  <c r="AU97" i="8"/>
  <c r="AT97" i="8"/>
  <c r="AS97" i="8"/>
  <c r="AR97" i="8"/>
  <c r="AQ97" i="8"/>
  <c r="AM97" i="8"/>
  <c r="AL97" i="8"/>
  <c r="AK97" i="8"/>
  <c r="AJ97" i="8"/>
  <c r="AI97" i="8"/>
  <c r="AH97" i="8"/>
  <c r="AC97" i="8"/>
  <c r="AB97" i="8"/>
  <c r="AA97" i="8"/>
  <c r="Z97" i="8"/>
  <c r="Y97" i="8"/>
  <c r="X97" i="8"/>
  <c r="U97" i="8"/>
  <c r="T97" i="8"/>
  <c r="S97" i="8"/>
  <c r="R97" i="8"/>
  <c r="Q97" i="8"/>
  <c r="P97" i="8"/>
  <c r="H97" i="8"/>
  <c r="CQ96" i="8"/>
  <c r="CP96" i="8"/>
  <c r="CO96" i="8"/>
  <c r="CN96" i="8"/>
  <c r="CM96" i="8"/>
  <c r="CL96" i="8"/>
  <c r="CI96" i="8"/>
  <c r="CH96" i="8"/>
  <c r="CG96" i="8"/>
  <c r="CF96" i="8"/>
  <c r="CE96" i="8"/>
  <c r="CD96" i="8"/>
  <c r="CA96" i="8"/>
  <c r="BZ96" i="8"/>
  <c r="BY96" i="8"/>
  <c r="BX96" i="8"/>
  <c r="BV96" i="8"/>
  <c r="BU96" i="8"/>
  <c r="BT96" i="8"/>
  <c r="BS96" i="8"/>
  <c r="BQ96" i="8"/>
  <c r="BP96" i="8"/>
  <c r="BO96" i="8"/>
  <c r="BN96" i="8"/>
  <c r="BL96" i="8"/>
  <c r="BK96" i="8"/>
  <c r="BJ96" i="8"/>
  <c r="BI96" i="8"/>
  <c r="BG96" i="8"/>
  <c r="BF96" i="8"/>
  <c r="BE96" i="8"/>
  <c r="BD96" i="8"/>
  <c r="BB96" i="8"/>
  <c r="BA96" i="8"/>
  <c r="AZ96" i="8"/>
  <c r="AY96" i="8"/>
  <c r="AV96" i="8"/>
  <c r="AU96" i="8"/>
  <c r="AT96" i="8"/>
  <c r="AS96" i="8"/>
  <c r="AR96" i="8"/>
  <c r="AQ96" i="8"/>
  <c r="AM96" i="8"/>
  <c r="AL96" i="8"/>
  <c r="AK96" i="8"/>
  <c r="AJ96" i="8"/>
  <c r="AI96" i="8"/>
  <c r="AH96" i="8"/>
  <c r="AC96" i="8"/>
  <c r="AB96" i="8"/>
  <c r="AA96" i="8"/>
  <c r="Z96" i="8"/>
  <c r="Y96" i="8"/>
  <c r="X96" i="8"/>
  <c r="U96" i="8"/>
  <c r="T96" i="8"/>
  <c r="S96" i="8"/>
  <c r="R96" i="8"/>
  <c r="Q96" i="8"/>
  <c r="P96" i="8"/>
  <c r="H96" i="8"/>
  <c r="CQ95" i="8"/>
  <c r="CP95" i="8"/>
  <c r="CO95" i="8"/>
  <c r="CN95" i="8"/>
  <c r="CM95" i="8"/>
  <c r="CL95" i="8"/>
  <c r="CI95" i="8"/>
  <c r="CH95" i="8"/>
  <c r="CG95" i="8"/>
  <c r="CF95" i="8"/>
  <c r="CE95" i="8"/>
  <c r="CD95" i="8"/>
  <c r="CA95" i="8"/>
  <c r="BZ95" i="8"/>
  <c r="BY95" i="8"/>
  <c r="BX95" i="8"/>
  <c r="BV95" i="8"/>
  <c r="BU95" i="8"/>
  <c r="BT95" i="8"/>
  <c r="BS95" i="8"/>
  <c r="BQ95" i="8"/>
  <c r="BP95" i="8"/>
  <c r="BO95" i="8"/>
  <c r="BN95" i="8"/>
  <c r="BL95" i="8"/>
  <c r="BK95" i="8"/>
  <c r="BJ95" i="8"/>
  <c r="BI95" i="8"/>
  <c r="BG95" i="8"/>
  <c r="BF95" i="8"/>
  <c r="BE95" i="8"/>
  <c r="BD95" i="8"/>
  <c r="BB95" i="8"/>
  <c r="BA95" i="8"/>
  <c r="AZ95" i="8"/>
  <c r="AY95" i="8"/>
  <c r="AV95" i="8"/>
  <c r="AU95" i="8"/>
  <c r="AT95" i="8"/>
  <c r="AS95" i="8"/>
  <c r="AR95" i="8"/>
  <c r="AQ95" i="8"/>
  <c r="AM95" i="8"/>
  <c r="AL95" i="8"/>
  <c r="AK95" i="8"/>
  <c r="AJ95" i="8"/>
  <c r="AI95" i="8"/>
  <c r="AH95" i="8"/>
  <c r="AC95" i="8"/>
  <c r="AB95" i="8"/>
  <c r="AA95" i="8"/>
  <c r="Z95" i="8"/>
  <c r="Y95" i="8"/>
  <c r="X95" i="8"/>
  <c r="U95" i="8"/>
  <c r="T95" i="8"/>
  <c r="S95" i="8"/>
  <c r="R95" i="8"/>
  <c r="Q95" i="8"/>
  <c r="P95" i="8"/>
  <c r="H95" i="8"/>
  <c r="CQ94" i="8"/>
  <c r="CP94" i="8"/>
  <c r="CO94" i="8"/>
  <c r="CN94" i="8"/>
  <c r="CM94" i="8"/>
  <c r="CL94" i="8"/>
  <c r="CI94" i="8"/>
  <c r="CH94" i="8"/>
  <c r="CG94" i="8"/>
  <c r="CF94" i="8"/>
  <c r="CE94" i="8"/>
  <c r="CD94" i="8"/>
  <c r="CA94" i="8"/>
  <c r="BZ94" i="8"/>
  <c r="BY94" i="8"/>
  <c r="BX94" i="8"/>
  <c r="BV94" i="8"/>
  <c r="BU94" i="8"/>
  <c r="BT94" i="8"/>
  <c r="BS94" i="8"/>
  <c r="BQ94" i="8"/>
  <c r="BP94" i="8"/>
  <c r="BO94" i="8"/>
  <c r="BN94" i="8"/>
  <c r="BL94" i="8"/>
  <c r="BK94" i="8"/>
  <c r="BJ94" i="8"/>
  <c r="BI94" i="8"/>
  <c r="BG94" i="8"/>
  <c r="BF94" i="8"/>
  <c r="BE94" i="8"/>
  <c r="BD94" i="8"/>
  <c r="BB94" i="8"/>
  <c r="BA94" i="8"/>
  <c r="AZ94" i="8"/>
  <c r="AY94" i="8"/>
  <c r="AV94" i="8"/>
  <c r="AU94" i="8"/>
  <c r="AT94" i="8"/>
  <c r="AS94" i="8"/>
  <c r="AR94" i="8"/>
  <c r="AQ94" i="8"/>
  <c r="AM94" i="8"/>
  <c r="AL94" i="8"/>
  <c r="AK94" i="8"/>
  <c r="AJ94" i="8"/>
  <c r="AI94" i="8"/>
  <c r="AH94" i="8"/>
  <c r="AC94" i="8"/>
  <c r="AB94" i="8"/>
  <c r="AA94" i="8"/>
  <c r="Z94" i="8"/>
  <c r="Y94" i="8"/>
  <c r="X94" i="8"/>
  <c r="U94" i="8"/>
  <c r="T94" i="8"/>
  <c r="S94" i="8"/>
  <c r="R94" i="8"/>
  <c r="Q94" i="8"/>
  <c r="P94" i="8"/>
  <c r="H94" i="8"/>
  <c r="CQ93" i="8"/>
  <c r="CP93" i="8"/>
  <c r="CO93" i="8"/>
  <c r="CN93" i="8"/>
  <c r="CM93" i="8"/>
  <c r="CL93" i="8"/>
  <c r="CI93" i="8"/>
  <c r="CH93" i="8"/>
  <c r="CG93" i="8"/>
  <c r="CF93" i="8"/>
  <c r="CE93" i="8"/>
  <c r="CD93" i="8"/>
  <c r="CA93" i="8"/>
  <c r="BZ93" i="8"/>
  <c r="BY93" i="8"/>
  <c r="BX93" i="8"/>
  <c r="BV93" i="8"/>
  <c r="BU93" i="8"/>
  <c r="BT93" i="8"/>
  <c r="BS93" i="8"/>
  <c r="BQ93" i="8"/>
  <c r="BP93" i="8"/>
  <c r="BO93" i="8"/>
  <c r="BN93" i="8"/>
  <c r="BL93" i="8"/>
  <c r="BK93" i="8"/>
  <c r="BJ93" i="8"/>
  <c r="BI93" i="8"/>
  <c r="BG93" i="8"/>
  <c r="BF93" i="8"/>
  <c r="BE93" i="8"/>
  <c r="BD93" i="8"/>
  <c r="BB93" i="8"/>
  <c r="BA93" i="8"/>
  <c r="AZ93" i="8"/>
  <c r="AY93" i="8"/>
  <c r="AV93" i="8"/>
  <c r="AU93" i="8"/>
  <c r="AT93" i="8"/>
  <c r="AS93" i="8"/>
  <c r="AR93" i="8"/>
  <c r="AQ93" i="8"/>
  <c r="AM93" i="8"/>
  <c r="AL93" i="8"/>
  <c r="AK93" i="8"/>
  <c r="AJ93" i="8"/>
  <c r="AI93" i="8"/>
  <c r="AH93" i="8"/>
  <c r="AC93" i="8"/>
  <c r="AB93" i="8"/>
  <c r="AA93" i="8"/>
  <c r="Z93" i="8"/>
  <c r="Y93" i="8"/>
  <c r="X93" i="8"/>
  <c r="U93" i="8"/>
  <c r="T93" i="8"/>
  <c r="S93" i="8"/>
  <c r="R93" i="8"/>
  <c r="Q93" i="8"/>
  <c r="P93" i="8"/>
  <c r="H93" i="8"/>
  <c r="CQ92" i="8"/>
  <c r="CP92" i="8"/>
  <c r="CO92" i="8"/>
  <c r="CN92" i="8"/>
  <c r="CM92" i="8"/>
  <c r="CL92" i="8"/>
  <c r="CI92" i="8"/>
  <c r="CH92" i="8"/>
  <c r="CG92" i="8"/>
  <c r="CF92" i="8"/>
  <c r="CE92" i="8"/>
  <c r="CD92" i="8"/>
  <c r="CA92" i="8"/>
  <c r="BZ92" i="8"/>
  <c r="BY92" i="8"/>
  <c r="BX92" i="8"/>
  <c r="BV92" i="8"/>
  <c r="BU92" i="8"/>
  <c r="BT92" i="8"/>
  <c r="BS92" i="8"/>
  <c r="BQ92" i="8"/>
  <c r="BP92" i="8"/>
  <c r="BO92" i="8"/>
  <c r="BN92" i="8"/>
  <c r="BL92" i="8"/>
  <c r="BK92" i="8"/>
  <c r="BJ92" i="8"/>
  <c r="BI92" i="8"/>
  <c r="BG92" i="8"/>
  <c r="BF92" i="8"/>
  <c r="BE92" i="8"/>
  <c r="BD92" i="8"/>
  <c r="BB92" i="8"/>
  <c r="BA92" i="8"/>
  <c r="AZ92" i="8"/>
  <c r="AY92" i="8"/>
  <c r="AV92" i="8"/>
  <c r="AU92" i="8"/>
  <c r="AT92" i="8"/>
  <c r="AS92" i="8"/>
  <c r="AR92" i="8"/>
  <c r="AQ92" i="8"/>
  <c r="AM92" i="8"/>
  <c r="AL92" i="8"/>
  <c r="AK92" i="8"/>
  <c r="AJ92" i="8"/>
  <c r="AI92" i="8"/>
  <c r="AH92" i="8"/>
  <c r="AC92" i="8"/>
  <c r="AB92" i="8"/>
  <c r="AA92" i="8"/>
  <c r="Z92" i="8"/>
  <c r="Y92" i="8"/>
  <c r="X92" i="8"/>
  <c r="U92" i="8"/>
  <c r="T92" i="8"/>
  <c r="S92" i="8"/>
  <c r="R92" i="8"/>
  <c r="Q92" i="8"/>
  <c r="P92" i="8"/>
  <c r="H92" i="8"/>
  <c r="CQ91" i="8"/>
  <c r="CP91" i="8"/>
  <c r="CO91" i="8"/>
  <c r="CN91" i="8"/>
  <c r="CM91" i="8"/>
  <c r="CL91" i="8"/>
  <c r="CI91" i="8"/>
  <c r="CH91" i="8"/>
  <c r="CG91" i="8"/>
  <c r="CF91" i="8"/>
  <c r="CE91" i="8"/>
  <c r="CD91" i="8"/>
  <c r="CA91" i="8"/>
  <c r="BZ91" i="8"/>
  <c r="BY91" i="8"/>
  <c r="BX91" i="8"/>
  <c r="BV91" i="8"/>
  <c r="BU91" i="8"/>
  <c r="BT91" i="8"/>
  <c r="BS91" i="8"/>
  <c r="BQ91" i="8"/>
  <c r="BP91" i="8"/>
  <c r="BO91" i="8"/>
  <c r="BN91" i="8"/>
  <c r="BL91" i="8"/>
  <c r="BK91" i="8"/>
  <c r="BJ91" i="8"/>
  <c r="BI91" i="8"/>
  <c r="BG91" i="8"/>
  <c r="BF91" i="8"/>
  <c r="BE91" i="8"/>
  <c r="BD91" i="8"/>
  <c r="BB91" i="8"/>
  <c r="BA91" i="8"/>
  <c r="AZ91" i="8"/>
  <c r="AY91" i="8"/>
  <c r="AV91" i="8"/>
  <c r="AU91" i="8"/>
  <c r="AT91" i="8"/>
  <c r="AS91" i="8"/>
  <c r="AR91" i="8"/>
  <c r="AQ91" i="8"/>
  <c r="AM91" i="8"/>
  <c r="AL91" i="8"/>
  <c r="AK91" i="8"/>
  <c r="AJ91" i="8"/>
  <c r="AI91" i="8"/>
  <c r="AH91" i="8"/>
  <c r="AC91" i="8"/>
  <c r="AB91" i="8"/>
  <c r="AA91" i="8"/>
  <c r="Z91" i="8"/>
  <c r="Y91" i="8"/>
  <c r="X91" i="8"/>
  <c r="U91" i="8"/>
  <c r="T91" i="8"/>
  <c r="S91" i="8"/>
  <c r="R91" i="8"/>
  <c r="Q91" i="8"/>
  <c r="P91" i="8"/>
  <c r="H91" i="8"/>
  <c r="CQ90" i="8"/>
  <c r="CP90" i="8"/>
  <c r="CO90" i="8"/>
  <c r="CN90" i="8"/>
  <c r="CM90" i="8"/>
  <c r="CL90" i="8"/>
  <c r="CI90" i="8"/>
  <c r="CH90" i="8"/>
  <c r="CG90" i="8"/>
  <c r="CF90" i="8"/>
  <c r="CE90" i="8"/>
  <c r="CD90" i="8"/>
  <c r="CA90" i="8"/>
  <c r="BZ90" i="8"/>
  <c r="BY90" i="8"/>
  <c r="BX90" i="8"/>
  <c r="BV90" i="8"/>
  <c r="BU90" i="8"/>
  <c r="BT90" i="8"/>
  <c r="BS90" i="8"/>
  <c r="BQ90" i="8"/>
  <c r="BP90" i="8"/>
  <c r="BO90" i="8"/>
  <c r="BN90" i="8"/>
  <c r="BL90" i="8"/>
  <c r="BK90" i="8"/>
  <c r="BJ90" i="8"/>
  <c r="BI90" i="8"/>
  <c r="BG90" i="8"/>
  <c r="BF90" i="8"/>
  <c r="BE90" i="8"/>
  <c r="BD90" i="8"/>
  <c r="BB90" i="8"/>
  <c r="BA90" i="8"/>
  <c r="AZ90" i="8"/>
  <c r="AY90" i="8"/>
  <c r="AV90" i="8"/>
  <c r="AU90" i="8"/>
  <c r="AT90" i="8"/>
  <c r="AS90" i="8"/>
  <c r="AR90" i="8"/>
  <c r="AQ90" i="8"/>
  <c r="AM90" i="8"/>
  <c r="AL90" i="8"/>
  <c r="AK90" i="8"/>
  <c r="AJ90" i="8"/>
  <c r="AI90" i="8"/>
  <c r="AH90" i="8"/>
  <c r="AC90" i="8"/>
  <c r="AB90" i="8"/>
  <c r="AA90" i="8"/>
  <c r="Z90" i="8"/>
  <c r="Y90" i="8"/>
  <c r="X90" i="8"/>
  <c r="U90" i="8"/>
  <c r="T90" i="8"/>
  <c r="S90" i="8"/>
  <c r="R90" i="8"/>
  <c r="Q90" i="8"/>
  <c r="P90" i="8"/>
  <c r="H90" i="8"/>
  <c r="CQ89" i="8"/>
  <c r="CP89" i="8"/>
  <c r="CO89" i="8"/>
  <c r="CN89" i="8"/>
  <c r="CM89" i="8"/>
  <c r="CL89" i="8"/>
  <c r="CI89" i="8"/>
  <c r="CH89" i="8"/>
  <c r="CG89" i="8"/>
  <c r="CF89" i="8"/>
  <c r="CE89" i="8"/>
  <c r="CD89" i="8"/>
  <c r="CA89" i="8"/>
  <c r="BZ89" i="8"/>
  <c r="BY89" i="8"/>
  <c r="BX89" i="8"/>
  <c r="BV89" i="8"/>
  <c r="BU89" i="8"/>
  <c r="BT89" i="8"/>
  <c r="BS89" i="8"/>
  <c r="BQ89" i="8"/>
  <c r="BP89" i="8"/>
  <c r="BO89" i="8"/>
  <c r="BN89" i="8"/>
  <c r="BL89" i="8"/>
  <c r="BK89" i="8"/>
  <c r="BJ89" i="8"/>
  <c r="BI89" i="8"/>
  <c r="BG89" i="8"/>
  <c r="BF89" i="8"/>
  <c r="BE89" i="8"/>
  <c r="BD89" i="8"/>
  <c r="BB89" i="8"/>
  <c r="BA89" i="8"/>
  <c r="AZ89" i="8"/>
  <c r="AY89" i="8"/>
  <c r="AV89" i="8"/>
  <c r="AU89" i="8"/>
  <c r="AT89" i="8"/>
  <c r="AS89" i="8"/>
  <c r="AR89" i="8"/>
  <c r="AQ89" i="8"/>
  <c r="AM89" i="8"/>
  <c r="AL89" i="8"/>
  <c r="AK89" i="8"/>
  <c r="AJ89" i="8"/>
  <c r="AI89" i="8"/>
  <c r="AH89" i="8"/>
  <c r="AC89" i="8"/>
  <c r="AB89" i="8"/>
  <c r="AA89" i="8"/>
  <c r="Z89" i="8"/>
  <c r="Y89" i="8"/>
  <c r="X89" i="8"/>
  <c r="U89" i="8"/>
  <c r="T89" i="8"/>
  <c r="S89" i="8"/>
  <c r="R89" i="8"/>
  <c r="Q89" i="8"/>
  <c r="P89" i="8"/>
  <c r="H89" i="8"/>
  <c r="CQ88" i="8"/>
  <c r="CP88" i="8"/>
  <c r="CO88" i="8"/>
  <c r="CN88" i="8"/>
  <c r="CM88" i="8"/>
  <c r="CL88" i="8"/>
  <c r="CI88" i="8"/>
  <c r="CH88" i="8"/>
  <c r="CG88" i="8"/>
  <c r="CF88" i="8"/>
  <c r="CE88" i="8"/>
  <c r="CD88" i="8"/>
  <c r="CA88" i="8"/>
  <c r="BZ88" i="8"/>
  <c r="BY88" i="8"/>
  <c r="BX88" i="8"/>
  <c r="BV88" i="8"/>
  <c r="BU88" i="8"/>
  <c r="BT88" i="8"/>
  <c r="BS88" i="8"/>
  <c r="BQ88" i="8"/>
  <c r="BP88" i="8"/>
  <c r="BO88" i="8"/>
  <c r="BN88" i="8"/>
  <c r="BL88" i="8"/>
  <c r="BK88" i="8"/>
  <c r="BJ88" i="8"/>
  <c r="BI88" i="8"/>
  <c r="BG88" i="8"/>
  <c r="BF88" i="8"/>
  <c r="BE88" i="8"/>
  <c r="BD88" i="8"/>
  <c r="BB88" i="8"/>
  <c r="BA88" i="8"/>
  <c r="AZ88" i="8"/>
  <c r="AY88" i="8"/>
  <c r="AV88" i="8"/>
  <c r="AU88" i="8"/>
  <c r="AT88" i="8"/>
  <c r="AS88" i="8"/>
  <c r="AR88" i="8"/>
  <c r="AQ88" i="8"/>
  <c r="AM88" i="8"/>
  <c r="AL88" i="8"/>
  <c r="AK88" i="8"/>
  <c r="AJ88" i="8"/>
  <c r="AI88" i="8"/>
  <c r="AH88" i="8"/>
  <c r="AC88" i="8"/>
  <c r="AB88" i="8"/>
  <c r="AA88" i="8"/>
  <c r="Z88" i="8"/>
  <c r="Y88" i="8"/>
  <c r="X88" i="8"/>
  <c r="U88" i="8"/>
  <c r="T88" i="8"/>
  <c r="S88" i="8"/>
  <c r="R88" i="8"/>
  <c r="Q88" i="8"/>
  <c r="P88" i="8"/>
  <c r="H88" i="8"/>
  <c r="CQ87" i="8"/>
  <c r="CP87" i="8"/>
  <c r="CO87" i="8"/>
  <c r="CN87" i="8"/>
  <c r="CM87" i="8"/>
  <c r="CL87" i="8"/>
  <c r="CI87" i="8"/>
  <c r="CH87" i="8"/>
  <c r="CG87" i="8"/>
  <c r="CF87" i="8"/>
  <c r="CE87" i="8"/>
  <c r="CD87" i="8"/>
  <c r="CA87" i="8"/>
  <c r="BZ87" i="8"/>
  <c r="BY87" i="8"/>
  <c r="BX87" i="8"/>
  <c r="BV87" i="8"/>
  <c r="BU87" i="8"/>
  <c r="BT87" i="8"/>
  <c r="BS87" i="8"/>
  <c r="BQ87" i="8"/>
  <c r="BP87" i="8"/>
  <c r="BO87" i="8"/>
  <c r="BN87" i="8"/>
  <c r="BL87" i="8"/>
  <c r="BK87" i="8"/>
  <c r="BJ87" i="8"/>
  <c r="BI87" i="8"/>
  <c r="BG87" i="8"/>
  <c r="BF87" i="8"/>
  <c r="BE87" i="8"/>
  <c r="BD87" i="8"/>
  <c r="BB87" i="8"/>
  <c r="BA87" i="8"/>
  <c r="AZ87" i="8"/>
  <c r="AY87" i="8"/>
  <c r="AV87" i="8"/>
  <c r="AU87" i="8"/>
  <c r="AT87" i="8"/>
  <c r="AS87" i="8"/>
  <c r="AR87" i="8"/>
  <c r="AQ87" i="8"/>
  <c r="AM87" i="8"/>
  <c r="AL87" i="8"/>
  <c r="AK87" i="8"/>
  <c r="AJ87" i="8"/>
  <c r="AI87" i="8"/>
  <c r="AH87" i="8"/>
  <c r="AC87" i="8"/>
  <c r="AB87" i="8"/>
  <c r="AA87" i="8"/>
  <c r="Z87" i="8"/>
  <c r="Y87" i="8"/>
  <c r="X87" i="8"/>
  <c r="U87" i="8"/>
  <c r="T87" i="8"/>
  <c r="S87" i="8"/>
  <c r="R87" i="8"/>
  <c r="Q87" i="8"/>
  <c r="P87" i="8"/>
  <c r="H87" i="8"/>
  <c r="CQ86" i="8"/>
  <c r="CP86" i="8"/>
  <c r="CO86" i="8"/>
  <c r="CN86" i="8"/>
  <c r="CM86" i="8"/>
  <c r="CL86" i="8"/>
  <c r="CI86" i="8"/>
  <c r="CH86" i="8"/>
  <c r="CG86" i="8"/>
  <c r="CF86" i="8"/>
  <c r="CE86" i="8"/>
  <c r="CD86" i="8"/>
  <c r="CA86" i="8"/>
  <c r="BZ86" i="8"/>
  <c r="BY86" i="8"/>
  <c r="BX86" i="8"/>
  <c r="BV86" i="8"/>
  <c r="BU86" i="8"/>
  <c r="BT86" i="8"/>
  <c r="BS86" i="8"/>
  <c r="BQ86" i="8"/>
  <c r="BP86" i="8"/>
  <c r="BO86" i="8"/>
  <c r="BN86" i="8"/>
  <c r="BL86" i="8"/>
  <c r="BK86" i="8"/>
  <c r="BJ86" i="8"/>
  <c r="BI86" i="8"/>
  <c r="BG86" i="8"/>
  <c r="BF86" i="8"/>
  <c r="BE86" i="8"/>
  <c r="BD86" i="8"/>
  <c r="BB86" i="8"/>
  <c r="BA86" i="8"/>
  <c r="AZ86" i="8"/>
  <c r="AY86" i="8"/>
  <c r="AV86" i="8"/>
  <c r="AU86" i="8"/>
  <c r="AT86" i="8"/>
  <c r="AS86" i="8"/>
  <c r="AR86" i="8"/>
  <c r="AQ86" i="8"/>
  <c r="AM86" i="8"/>
  <c r="AL86" i="8"/>
  <c r="AK86" i="8"/>
  <c r="AJ86" i="8"/>
  <c r="AI86" i="8"/>
  <c r="AH86" i="8"/>
  <c r="AC86" i="8"/>
  <c r="AB86" i="8"/>
  <c r="AA86" i="8"/>
  <c r="Z86" i="8"/>
  <c r="Y86" i="8"/>
  <c r="X86" i="8"/>
  <c r="U86" i="8"/>
  <c r="T86" i="8"/>
  <c r="S86" i="8"/>
  <c r="R86" i="8"/>
  <c r="Q86" i="8"/>
  <c r="P86" i="8"/>
  <c r="H86" i="8"/>
  <c r="CQ85" i="8"/>
  <c r="CP85" i="8"/>
  <c r="CO85" i="8"/>
  <c r="CN85" i="8"/>
  <c r="CM85" i="8"/>
  <c r="CL85" i="8"/>
  <c r="CI85" i="8"/>
  <c r="CH85" i="8"/>
  <c r="CG85" i="8"/>
  <c r="CF85" i="8"/>
  <c r="CE85" i="8"/>
  <c r="CD85" i="8"/>
  <c r="CA85" i="8"/>
  <c r="BZ85" i="8"/>
  <c r="BY85" i="8"/>
  <c r="BX85" i="8"/>
  <c r="BV85" i="8"/>
  <c r="BU85" i="8"/>
  <c r="BT85" i="8"/>
  <c r="BS85" i="8"/>
  <c r="BQ85" i="8"/>
  <c r="BP85" i="8"/>
  <c r="BO85" i="8"/>
  <c r="BN85" i="8"/>
  <c r="BL85" i="8"/>
  <c r="BK85" i="8"/>
  <c r="BJ85" i="8"/>
  <c r="BI85" i="8"/>
  <c r="BG85" i="8"/>
  <c r="BF85" i="8"/>
  <c r="BE85" i="8"/>
  <c r="BD85" i="8"/>
  <c r="BB85" i="8"/>
  <c r="BA85" i="8"/>
  <c r="AZ85" i="8"/>
  <c r="AY85" i="8"/>
  <c r="AV85" i="8"/>
  <c r="AU85" i="8"/>
  <c r="AT85" i="8"/>
  <c r="AS85" i="8"/>
  <c r="AR85" i="8"/>
  <c r="AQ85" i="8"/>
  <c r="AM85" i="8"/>
  <c r="AL85" i="8"/>
  <c r="AK85" i="8"/>
  <c r="AJ85" i="8"/>
  <c r="AI85" i="8"/>
  <c r="AH85" i="8"/>
  <c r="AC85" i="8"/>
  <c r="AB85" i="8"/>
  <c r="AA85" i="8"/>
  <c r="Z85" i="8"/>
  <c r="Y85" i="8"/>
  <c r="X85" i="8"/>
  <c r="U85" i="8"/>
  <c r="T85" i="8"/>
  <c r="S85" i="8"/>
  <c r="R85" i="8"/>
  <c r="Q85" i="8"/>
  <c r="P85" i="8"/>
  <c r="H85" i="8"/>
  <c r="CQ84" i="8"/>
  <c r="CP84" i="8"/>
  <c r="CO84" i="8"/>
  <c r="CN84" i="8"/>
  <c r="CM84" i="8"/>
  <c r="CL84" i="8"/>
  <c r="CI84" i="8"/>
  <c r="CH84" i="8"/>
  <c r="CG84" i="8"/>
  <c r="CF84" i="8"/>
  <c r="CE84" i="8"/>
  <c r="CD84" i="8"/>
  <c r="CA84" i="8"/>
  <c r="BZ84" i="8"/>
  <c r="BY84" i="8"/>
  <c r="BX84" i="8"/>
  <c r="BV84" i="8"/>
  <c r="BU84" i="8"/>
  <c r="BT84" i="8"/>
  <c r="BS84" i="8"/>
  <c r="BQ84" i="8"/>
  <c r="BP84" i="8"/>
  <c r="BO84" i="8"/>
  <c r="BN84" i="8"/>
  <c r="BL84" i="8"/>
  <c r="BK84" i="8"/>
  <c r="BJ84" i="8"/>
  <c r="BI84" i="8"/>
  <c r="BG84" i="8"/>
  <c r="BF84" i="8"/>
  <c r="BE84" i="8"/>
  <c r="BD84" i="8"/>
  <c r="BB84" i="8"/>
  <c r="BA84" i="8"/>
  <c r="AZ84" i="8"/>
  <c r="AY84" i="8"/>
  <c r="AV84" i="8"/>
  <c r="AU84" i="8"/>
  <c r="AT84" i="8"/>
  <c r="AS84" i="8"/>
  <c r="AR84" i="8"/>
  <c r="AQ84" i="8"/>
  <c r="AM84" i="8"/>
  <c r="AL84" i="8"/>
  <c r="AK84" i="8"/>
  <c r="AJ84" i="8"/>
  <c r="AI84" i="8"/>
  <c r="AH84" i="8"/>
  <c r="AC84" i="8"/>
  <c r="AB84" i="8"/>
  <c r="AA84" i="8"/>
  <c r="Z84" i="8"/>
  <c r="Y84" i="8"/>
  <c r="X84" i="8"/>
  <c r="U84" i="8"/>
  <c r="T84" i="8"/>
  <c r="S84" i="8"/>
  <c r="R84" i="8"/>
  <c r="Q84" i="8"/>
  <c r="P84" i="8"/>
  <c r="H84" i="8"/>
  <c r="CQ83" i="8"/>
  <c r="CP83" i="8"/>
  <c r="CO83" i="8"/>
  <c r="CN83" i="8"/>
  <c r="CM83" i="8"/>
  <c r="CL83" i="8"/>
  <c r="CI83" i="8"/>
  <c r="CH83" i="8"/>
  <c r="CG83" i="8"/>
  <c r="CF83" i="8"/>
  <c r="CE83" i="8"/>
  <c r="CD83" i="8"/>
  <c r="CA83" i="8"/>
  <c r="BZ83" i="8"/>
  <c r="BY83" i="8"/>
  <c r="BX83" i="8"/>
  <c r="BV83" i="8"/>
  <c r="BU83" i="8"/>
  <c r="BT83" i="8"/>
  <c r="BS83" i="8"/>
  <c r="BQ83" i="8"/>
  <c r="BP83" i="8"/>
  <c r="BO83" i="8"/>
  <c r="BN83" i="8"/>
  <c r="BL83" i="8"/>
  <c r="BK83" i="8"/>
  <c r="BJ83" i="8"/>
  <c r="BI83" i="8"/>
  <c r="BG83" i="8"/>
  <c r="BF83" i="8"/>
  <c r="BE83" i="8"/>
  <c r="BD83" i="8"/>
  <c r="BB83" i="8"/>
  <c r="BA83" i="8"/>
  <c r="AZ83" i="8"/>
  <c r="AY83" i="8"/>
  <c r="AV83" i="8"/>
  <c r="AU83" i="8"/>
  <c r="AT83" i="8"/>
  <c r="AS83" i="8"/>
  <c r="AR83" i="8"/>
  <c r="AQ83" i="8"/>
  <c r="AM83" i="8"/>
  <c r="AL83" i="8"/>
  <c r="AK83" i="8"/>
  <c r="AJ83" i="8"/>
  <c r="AI83" i="8"/>
  <c r="AH83" i="8"/>
  <c r="AC83" i="8"/>
  <c r="AB83" i="8"/>
  <c r="AA83" i="8"/>
  <c r="Z83" i="8"/>
  <c r="Y83" i="8"/>
  <c r="X83" i="8"/>
  <c r="U83" i="8"/>
  <c r="T83" i="8"/>
  <c r="S83" i="8"/>
  <c r="R83" i="8"/>
  <c r="Q83" i="8"/>
  <c r="P83" i="8"/>
  <c r="H83" i="8"/>
  <c r="CQ82" i="8"/>
  <c r="CP82" i="8"/>
  <c r="CO82" i="8"/>
  <c r="CN82" i="8"/>
  <c r="CM82" i="8"/>
  <c r="CL82" i="8"/>
  <c r="CI82" i="8"/>
  <c r="CH82" i="8"/>
  <c r="CG82" i="8"/>
  <c r="CF82" i="8"/>
  <c r="CE82" i="8"/>
  <c r="CD82" i="8"/>
  <c r="CA82" i="8"/>
  <c r="BZ82" i="8"/>
  <c r="BY82" i="8"/>
  <c r="BX82" i="8"/>
  <c r="BV82" i="8"/>
  <c r="BU82" i="8"/>
  <c r="BT82" i="8"/>
  <c r="BS82" i="8"/>
  <c r="BQ82" i="8"/>
  <c r="BP82" i="8"/>
  <c r="BO82" i="8"/>
  <c r="BN82" i="8"/>
  <c r="BL82" i="8"/>
  <c r="BK82" i="8"/>
  <c r="BJ82" i="8"/>
  <c r="BI82" i="8"/>
  <c r="BG82" i="8"/>
  <c r="BF82" i="8"/>
  <c r="BE82" i="8"/>
  <c r="BD82" i="8"/>
  <c r="BB82" i="8"/>
  <c r="BA82" i="8"/>
  <c r="AZ82" i="8"/>
  <c r="AY82" i="8"/>
  <c r="AV82" i="8"/>
  <c r="AU82" i="8"/>
  <c r="AT82" i="8"/>
  <c r="AS82" i="8"/>
  <c r="AR82" i="8"/>
  <c r="AQ82" i="8"/>
  <c r="AM82" i="8"/>
  <c r="AL82" i="8"/>
  <c r="AK82" i="8"/>
  <c r="AJ82" i="8"/>
  <c r="AI82" i="8"/>
  <c r="AH82" i="8"/>
  <c r="AC82" i="8"/>
  <c r="AB82" i="8"/>
  <c r="AA82" i="8"/>
  <c r="Z82" i="8"/>
  <c r="Y82" i="8"/>
  <c r="X82" i="8"/>
  <c r="U82" i="8"/>
  <c r="T82" i="8"/>
  <c r="S82" i="8"/>
  <c r="R82" i="8"/>
  <c r="Q82" i="8"/>
  <c r="P82" i="8"/>
  <c r="H82" i="8"/>
  <c r="CQ81" i="8"/>
  <c r="CP81" i="8"/>
  <c r="CO81" i="8"/>
  <c r="CN81" i="8"/>
  <c r="CM81" i="8"/>
  <c r="CL81" i="8"/>
  <c r="CI81" i="8"/>
  <c r="CH81" i="8"/>
  <c r="CG81" i="8"/>
  <c r="CF81" i="8"/>
  <c r="CE81" i="8"/>
  <c r="CD81" i="8"/>
  <c r="CA81" i="8"/>
  <c r="BZ81" i="8"/>
  <c r="BY81" i="8"/>
  <c r="BX81" i="8"/>
  <c r="BV81" i="8"/>
  <c r="BU81" i="8"/>
  <c r="BT81" i="8"/>
  <c r="BS81" i="8"/>
  <c r="BQ81" i="8"/>
  <c r="BP81" i="8"/>
  <c r="BO81" i="8"/>
  <c r="BN81" i="8"/>
  <c r="BL81" i="8"/>
  <c r="BK81" i="8"/>
  <c r="BJ81" i="8"/>
  <c r="BI81" i="8"/>
  <c r="BG81" i="8"/>
  <c r="BF81" i="8"/>
  <c r="BE81" i="8"/>
  <c r="BD81" i="8"/>
  <c r="BB81" i="8"/>
  <c r="BA81" i="8"/>
  <c r="AZ81" i="8"/>
  <c r="AY81" i="8"/>
  <c r="AV81" i="8"/>
  <c r="AU81" i="8"/>
  <c r="AT81" i="8"/>
  <c r="AS81" i="8"/>
  <c r="AR81" i="8"/>
  <c r="AQ81" i="8"/>
  <c r="AM81" i="8"/>
  <c r="AL81" i="8"/>
  <c r="AK81" i="8"/>
  <c r="AJ81" i="8"/>
  <c r="AI81" i="8"/>
  <c r="AH81" i="8"/>
  <c r="AC81" i="8"/>
  <c r="AB81" i="8"/>
  <c r="AA81" i="8"/>
  <c r="Z81" i="8"/>
  <c r="Y81" i="8"/>
  <c r="X81" i="8"/>
  <c r="U81" i="8"/>
  <c r="T81" i="8"/>
  <c r="S81" i="8"/>
  <c r="R81" i="8"/>
  <c r="Q81" i="8"/>
  <c r="P81" i="8"/>
  <c r="H81" i="8"/>
  <c r="CQ80" i="8"/>
  <c r="CP80" i="8"/>
  <c r="CO80" i="8"/>
  <c r="CN80" i="8"/>
  <c r="CM80" i="8"/>
  <c r="CL80" i="8"/>
  <c r="CI80" i="8"/>
  <c r="CH80" i="8"/>
  <c r="CG80" i="8"/>
  <c r="CF80" i="8"/>
  <c r="CE80" i="8"/>
  <c r="CD80" i="8"/>
  <c r="CA80" i="8"/>
  <c r="BZ80" i="8"/>
  <c r="BY80" i="8"/>
  <c r="BX80" i="8"/>
  <c r="BV80" i="8"/>
  <c r="BU80" i="8"/>
  <c r="BT80" i="8"/>
  <c r="BS80" i="8"/>
  <c r="BQ80" i="8"/>
  <c r="BP80" i="8"/>
  <c r="BO80" i="8"/>
  <c r="BN80" i="8"/>
  <c r="BL80" i="8"/>
  <c r="BK80" i="8"/>
  <c r="BJ80" i="8"/>
  <c r="BI80" i="8"/>
  <c r="BG80" i="8"/>
  <c r="BF80" i="8"/>
  <c r="BE80" i="8"/>
  <c r="BD80" i="8"/>
  <c r="BB80" i="8"/>
  <c r="BA80" i="8"/>
  <c r="AZ80" i="8"/>
  <c r="AY80" i="8"/>
  <c r="AV80" i="8"/>
  <c r="AU80" i="8"/>
  <c r="AT80" i="8"/>
  <c r="AS80" i="8"/>
  <c r="AR80" i="8"/>
  <c r="AQ80" i="8"/>
  <c r="AM80" i="8"/>
  <c r="AL80" i="8"/>
  <c r="AK80" i="8"/>
  <c r="AJ80" i="8"/>
  <c r="AI80" i="8"/>
  <c r="AH80" i="8"/>
  <c r="AC80" i="8"/>
  <c r="AB80" i="8"/>
  <c r="AA80" i="8"/>
  <c r="Z80" i="8"/>
  <c r="Y80" i="8"/>
  <c r="X80" i="8"/>
  <c r="U80" i="8"/>
  <c r="T80" i="8"/>
  <c r="S80" i="8"/>
  <c r="R80" i="8"/>
  <c r="Q80" i="8"/>
  <c r="P80" i="8"/>
  <c r="H80" i="8"/>
  <c r="CQ79" i="8"/>
  <c r="CP79" i="8"/>
  <c r="CO79" i="8"/>
  <c r="CN79" i="8"/>
  <c r="CM79" i="8"/>
  <c r="CL79" i="8"/>
  <c r="CI79" i="8"/>
  <c r="CH79" i="8"/>
  <c r="CG79" i="8"/>
  <c r="CF79" i="8"/>
  <c r="CE79" i="8"/>
  <c r="CD79" i="8"/>
  <c r="CA79" i="8"/>
  <c r="BZ79" i="8"/>
  <c r="BY79" i="8"/>
  <c r="BX79" i="8"/>
  <c r="BV79" i="8"/>
  <c r="BU79" i="8"/>
  <c r="BT79" i="8"/>
  <c r="BS79" i="8"/>
  <c r="BQ79" i="8"/>
  <c r="BP79" i="8"/>
  <c r="BO79" i="8"/>
  <c r="BN79" i="8"/>
  <c r="BL79" i="8"/>
  <c r="BK79" i="8"/>
  <c r="BJ79" i="8"/>
  <c r="BI79" i="8"/>
  <c r="BG79" i="8"/>
  <c r="BF79" i="8"/>
  <c r="BE79" i="8"/>
  <c r="BD79" i="8"/>
  <c r="BB79" i="8"/>
  <c r="BA79" i="8"/>
  <c r="AZ79" i="8"/>
  <c r="AY79" i="8"/>
  <c r="AV79" i="8"/>
  <c r="AU79" i="8"/>
  <c r="AT79" i="8"/>
  <c r="AS79" i="8"/>
  <c r="AR79" i="8"/>
  <c r="AQ79" i="8"/>
  <c r="AM79" i="8"/>
  <c r="AL79" i="8"/>
  <c r="AK79" i="8"/>
  <c r="AJ79" i="8"/>
  <c r="AI79" i="8"/>
  <c r="AH79" i="8"/>
  <c r="AC79" i="8"/>
  <c r="AB79" i="8"/>
  <c r="AA79" i="8"/>
  <c r="Z79" i="8"/>
  <c r="Y79" i="8"/>
  <c r="X79" i="8"/>
  <c r="U79" i="8"/>
  <c r="T79" i="8"/>
  <c r="S79" i="8"/>
  <c r="R79" i="8"/>
  <c r="Q79" i="8"/>
  <c r="P79" i="8"/>
  <c r="H79" i="8"/>
  <c r="CQ78" i="8"/>
  <c r="CP78" i="8"/>
  <c r="CO78" i="8"/>
  <c r="CN78" i="8"/>
  <c r="CM78" i="8"/>
  <c r="CL78" i="8"/>
  <c r="CI78" i="8"/>
  <c r="CH78" i="8"/>
  <c r="CG78" i="8"/>
  <c r="CF78" i="8"/>
  <c r="CE78" i="8"/>
  <c r="CD78" i="8"/>
  <c r="CA78" i="8"/>
  <c r="BZ78" i="8"/>
  <c r="BY78" i="8"/>
  <c r="BX78" i="8"/>
  <c r="BV78" i="8"/>
  <c r="BU78" i="8"/>
  <c r="BT78" i="8"/>
  <c r="BS78" i="8"/>
  <c r="BQ78" i="8"/>
  <c r="BP78" i="8"/>
  <c r="BO78" i="8"/>
  <c r="BN78" i="8"/>
  <c r="BL78" i="8"/>
  <c r="BK78" i="8"/>
  <c r="BJ78" i="8"/>
  <c r="BI78" i="8"/>
  <c r="BG78" i="8"/>
  <c r="BF78" i="8"/>
  <c r="BE78" i="8"/>
  <c r="BD78" i="8"/>
  <c r="BB78" i="8"/>
  <c r="BA78" i="8"/>
  <c r="AZ78" i="8"/>
  <c r="AY78" i="8"/>
  <c r="AV78" i="8"/>
  <c r="AU78" i="8"/>
  <c r="AT78" i="8"/>
  <c r="AS78" i="8"/>
  <c r="AR78" i="8"/>
  <c r="AQ78" i="8"/>
  <c r="AM78" i="8"/>
  <c r="AL78" i="8"/>
  <c r="AK78" i="8"/>
  <c r="AJ78" i="8"/>
  <c r="AI78" i="8"/>
  <c r="AH78" i="8"/>
  <c r="AC78" i="8"/>
  <c r="AB78" i="8"/>
  <c r="AA78" i="8"/>
  <c r="Z78" i="8"/>
  <c r="Y78" i="8"/>
  <c r="X78" i="8"/>
  <c r="U78" i="8"/>
  <c r="T78" i="8"/>
  <c r="S78" i="8"/>
  <c r="R78" i="8"/>
  <c r="Q78" i="8"/>
  <c r="P78" i="8"/>
  <c r="H78" i="8"/>
  <c r="CQ77" i="8"/>
  <c r="CP77" i="8"/>
  <c r="CO77" i="8"/>
  <c r="CN77" i="8"/>
  <c r="CM77" i="8"/>
  <c r="CL77" i="8"/>
  <c r="CI77" i="8"/>
  <c r="CH77" i="8"/>
  <c r="CG77" i="8"/>
  <c r="CF77" i="8"/>
  <c r="CE77" i="8"/>
  <c r="CD77" i="8"/>
  <c r="CA77" i="8"/>
  <c r="BZ77" i="8"/>
  <c r="BY77" i="8"/>
  <c r="BX77" i="8"/>
  <c r="BV77" i="8"/>
  <c r="BU77" i="8"/>
  <c r="BT77" i="8"/>
  <c r="BS77" i="8"/>
  <c r="BQ77" i="8"/>
  <c r="BP77" i="8"/>
  <c r="BO77" i="8"/>
  <c r="BN77" i="8"/>
  <c r="BL77" i="8"/>
  <c r="BK77" i="8"/>
  <c r="BJ77" i="8"/>
  <c r="BI77" i="8"/>
  <c r="BG77" i="8"/>
  <c r="BF77" i="8"/>
  <c r="BE77" i="8"/>
  <c r="BD77" i="8"/>
  <c r="BB77" i="8"/>
  <c r="BA77" i="8"/>
  <c r="AZ77" i="8"/>
  <c r="AY77" i="8"/>
  <c r="AV77" i="8"/>
  <c r="AU77" i="8"/>
  <c r="AT77" i="8"/>
  <c r="AS77" i="8"/>
  <c r="AR77" i="8"/>
  <c r="AQ77" i="8"/>
  <c r="AM77" i="8"/>
  <c r="AL77" i="8"/>
  <c r="AK77" i="8"/>
  <c r="AJ77" i="8"/>
  <c r="AI77" i="8"/>
  <c r="AH77" i="8"/>
  <c r="AC77" i="8"/>
  <c r="AB77" i="8"/>
  <c r="AA77" i="8"/>
  <c r="Z77" i="8"/>
  <c r="Y77" i="8"/>
  <c r="X77" i="8"/>
  <c r="U77" i="8"/>
  <c r="T77" i="8"/>
  <c r="S77" i="8"/>
  <c r="R77" i="8"/>
  <c r="Q77" i="8"/>
  <c r="P77" i="8"/>
  <c r="H77" i="8"/>
  <c r="CQ76" i="8"/>
  <c r="CP76" i="8"/>
  <c r="CO76" i="8"/>
  <c r="CN76" i="8"/>
  <c r="CM76" i="8"/>
  <c r="CL76" i="8"/>
  <c r="CI76" i="8"/>
  <c r="CH76" i="8"/>
  <c r="CG76" i="8"/>
  <c r="CF76" i="8"/>
  <c r="CE76" i="8"/>
  <c r="CD76" i="8"/>
  <c r="CA76" i="8"/>
  <c r="BZ76" i="8"/>
  <c r="BY76" i="8"/>
  <c r="BX76" i="8"/>
  <c r="BV76" i="8"/>
  <c r="BU76" i="8"/>
  <c r="BT76" i="8"/>
  <c r="BS76" i="8"/>
  <c r="BQ76" i="8"/>
  <c r="BP76" i="8"/>
  <c r="BO76" i="8"/>
  <c r="BN76" i="8"/>
  <c r="BL76" i="8"/>
  <c r="BK76" i="8"/>
  <c r="BJ76" i="8"/>
  <c r="BI76" i="8"/>
  <c r="BG76" i="8"/>
  <c r="BF76" i="8"/>
  <c r="BE76" i="8"/>
  <c r="BD76" i="8"/>
  <c r="BB76" i="8"/>
  <c r="BA76" i="8"/>
  <c r="AZ76" i="8"/>
  <c r="AY76" i="8"/>
  <c r="AV76" i="8"/>
  <c r="AU76" i="8"/>
  <c r="AT76" i="8"/>
  <c r="AS76" i="8"/>
  <c r="AR76" i="8"/>
  <c r="AQ76" i="8"/>
  <c r="AM76" i="8"/>
  <c r="AL76" i="8"/>
  <c r="AK76" i="8"/>
  <c r="AJ76" i="8"/>
  <c r="AI76" i="8"/>
  <c r="AH76" i="8"/>
  <c r="AC76" i="8"/>
  <c r="AB76" i="8"/>
  <c r="AA76" i="8"/>
  <c r="Z76" i="8"/>
  <c r="Y76" i="8"/>
  <c r="X76" i="8"/>
  <c r="U76" i="8"/>
  <c r="T76" i="8"/>
  <c r="S76" i="8"/>
  <c r="R76" i="8"/>
  <c r="Q76" i="8"/>
  <c r="P76" i="8"/>
  <c r="H76" i="8"/>
  <c r="CQ75" i="8"/>
  <c r="CP75" i="8"/>
  <c r="CO75" i="8"/>
  <c r="CN75" i="8"/>
  <c r="CM75" i="8"/>
  <c r="CL75" i="8"/>
  <c r="CI75" i="8"/>
  <c r="CH75" i="8"/>
  <c r="CG75" i="8"/>
  <c r="CF75" i="8"/>
  <c r="CE75" i="8"/>
  <c r="CD75" i="8"/>
  <c r="CA75" i="8"/>
  <c r="BZ75" i="8"/>
  <c r="BY75" i="8"/>
  <c r="BX75" i="8"/>
  <c r="BV75" i="8"/>
  <c r="BU75" i="8"/>
  <c r="BT75" i="8"/>
  <c r="BS75" i="8"/>
  <c r="BQ75" i="8"/>
  <c r="BP75" i="8"/>
  <c r="BO75" i="8"/>
  <c r="BN75" i="8"/>
  <c r="BL75" i="8"/>
  <c r="BK75" i="8"/>
  <c r="BJ75" i="8"/>
  <c r="BI75" i="8"/>
  <c r="BG75" i="8"/>
  <c r="BF75" i="8"/>
  <c r="BE75" i="8"/>
  <c r="BD75" i="8"/>
  <c r="BB75" i="8"/>
  <c r="BA75" i="8"/>
  <c r="AZ75" i="8"/>
  <c r="AY75" i="8"/>
  <c r="AV75" i="8"/>
  <c r="AU75" i="8"/>
  <c r="AT75" i="8"/>
  <c r="AS75" i="8"/>
  <c r="AR75" i="8"/>
  <c r="AQ75" i="8"/>
  <c r="AM75" i="8"/>
  <c r="AL75" i="8"/>
  <c r="AK75" i="8"/>
  <c r="AJ75" i="8"/>
  <c r="AI75" i="8"/>
  <c r="AH75" i="8"/>
  <c r="AC75" i="8"/>
  <c r="AB75" i="8"/>
  <c r="AA75" i="8"/>
  <c r="Z75" i="8"/>
  <c r="Y75" i="8"/>
  <c r="X75" i="8"/>
  <c r="U75" i="8"/>
  <c r="T75" i="8"/>
  <c r="S75" i="8"/>
  <c r="R75" i="8"/>
  <c r="Q75" i="8"/>
  <c r="P75" i="8"/>
  <c r="H75" i="8"/>
  <c r="CQ74" i="8"/>
  <c r="CP74" i="8"/>
  <c r="CO74" i="8"/>
  <c r="CN74" i="8"/>
  <c r="CM74" i="8"/>
  <c r="CL74" i="8"/>
  <c r="CI74" i="8"/>
  <c r="CH74" i="8"/>
  <c r="CG74" i="8"/>
  <c r="CF74" i="8"/>
  <c r="CE74" i="8"/>
  <c r="CD74" i="8"/>
  <c r="CA74" i="8"/>
  <c r="BZ74" i="8"/>
  <c r="BY74" i="8"/>
  <c r="BX74" i="8"/>
  <c r="BV74" i="8"/>
  <c r="BU74" i="8"/>
  <c r="BT74" i="8"/>
  <c r="BS74" i="8"/>
  <c r="BQ74" i="8"/>
  <c r="BP74" i="8"/>
  <c r="BO74" i="8"/>
  <c r="BN74" i="8"/>
  <c r="BL74" i="8"/>
  <c r="BK74" i="8"/>
  <c r="BJ74" i="8"/>
  <c r="BI74" i="8"/>
  <c r="BG74" i="8"/>
  <c r="BF74" i="8"/>
  <c r="BE74" i="8"/>
  <c r="BD74" i="8"/>
  <c r="BB74" i="8"/>
  <c r="BA74" i="8"/>
  <c r="AZ74" i="8"/>
  <c r="AY74" i="8"/>
  <c r="AV74" i="8"/>
  <c r="AU74" i="8"/>
  <c r="AT74" i="8"/>
  <c r="AS74" i="8"/>
  <c r="AR74" i="8"/>
  <c r="AQ74" i="8"/>
  <c r="AM74" i="8"/>
  <c r="AL74" i="8"/>
  <c r="AK74" i="8"/>
  <c r="AJ74" i="8"/>
  <c r="AI74" i="8"/>
  <c r="AH74" i="8"/>
  <c r="AC74" i="8"/>
  <c r="AB74" i="8"/>
  <c r="AA74" i="8"/>
  <c r="Z74" i="8"/>
  <c r="Y74" i="8"/>
  <c r="X74" i="8"/>
  <c r="U74" i="8"/>
  <c r="T74" i="8"/>
  <c r="S74" i="8"/>
  <c r="R74" i="8"/>
  <c r="Q74" i="8"/>
  <c r="P74" i="8"/>
  <c r="H74" i="8"/>
  <c r="CQ73" i="8"/>
  <c r="CP73" i="8"/>
  <c r="CO73" i="8"/>
  <c r="CN73" i="8"/>
  <c r="CM73" i="8"/>
  <c r="CL73" i="8"/>
  <c r="CI73" i="8"/>
  <c r="CH73" i="8"/>
  <c r="CG73" i="8"/>
  <c r="CF73" i="8"/>
  <c r="CE73" i="8"/>
  <c r="CD73" i="8"/>
  <c r="CA73" i="8"/>
  <c r="BZ73" i="8"/>
  <c r="BY73" i="8"/>
  <c r="BX73" i="8"/>
  <c r="BV73" i="8"/>
  <c r="BU73" i="8"/>
  <c r="BT73" i="8"/>
  <c r="BS73" i="8"/>
  <c r="BQ73" i="8"/>
  <c r="BP73" i="8"/>
  <c r="BO73" i="8"/>
  <c r="BN73" i="8"/>
  <c r="BL73" i="8"/>
  <c r="BK73" i="8"/>
  <c r="BJ73" i="8"/>
  <c r="BI73" i="8"/>
  <c r="BG73" i="8"/>
  <c r="BF73" i="8"/>
  <c r="BE73" i="8"/>
  <c r="BD73" i="8"/>
  <c r="BB73" i="8"/>
  <c r="BA73" i="8"/>
  <c r="AZ73" i="8"/>
  <c r="AY73" i="8"/>
  <c r="AV73" i="8"/>
  <c r="AU73" i="8"/>
  <c r="AT73" i="8"/>
  <c r="AS73" i="8"/>
  <c r="AR73" i="8"/>
  <c r="AQ73" i="8"/>
  <c r="AM73" i="8"/>
  <c r="AL73" i="8"/>
  <c r="AK73" i="8"/>
  <c r="AJ73" i="8"/>
  <c r="AI73" i="8"/>
  <c r="AH73" i="8"/>
  <c r="AC73" i="8"/>
  <c r="AB73" i="8"/>
  <c r="AA73" i="8"/>
  <c r="Z73" i="8"/>
  <c r="Y73" i="8"/>
  <c r="X73" i="8"/>
  <c r="U73" i="8"/>
  <c r="T73" i="8"/>
  <c r="S73" i="8"/>
  <c r="R73" i="8"/>
  <c r="Q73" i="8"/>
  <c r="P73" i="8"/>
  <c r="CQ72" i="8"/>
  <c r="CP72" i="8"/>
  <c r="CO72" i="8"/>
  <c r="CN72" i="8"/>
  <c r="CM72" i="8"/>
  <c r="CL72" i="8"/>
  <c r="CI72" i="8"/>
  <c r="CH72" i="8"/>
  <c r="CG72" i="8"/>
  <c r="CF72" i="8"/>
  <c r="CE72" i="8"/>
  <c r="CD72" i="8"/>
  <c r="CA72" i="8"/>
  <c r="BZ72" i="8"/>
  <c r="BY72" i="8"/>
  <c r="BX72" i="8"/>
  <c r="BV72" i="8"/>
  <c r="BU72" i="8"/>
  <c r="BT72" i="8"/>
  <c r="BS72" i="8"/>
  <c r="BQ72" i="8"/>
  <c r="BP72" i="8"/>
  <c r="BO72" i="8"/>
  <c r="BN72" i="8"/>
  <c r="BL72" i="8"/>
  <c r="BK72" i="8"/>
  <c r="BJ72" i="8"/>
  <c r="BI72" i="8"/>
  <c r="BG72" i="8"/>
  <c r="BF72" i="8"/>
  <c r="BE72" i="8"/>
  <c r="BD72" i="8"/>
  <c r="BB72" i="8"/>
  <c r="BA72" i="8"/>
  <c r="AZ72" i="8"/>
  <c r="AY72" i="8"/>
  <c r="AV72" i="8"/>
  <c r="AU72" i="8"/>
  <c r="AT72" i="8"/>
  <c r="AS72" i="8"/>
  <c r="AR72" i="8"/>
  <c r="AQ72" i="8"/>
  <c r="AM72" i="8"/>
  <c r="AL72" i="8"/>
  <c r="AK72" i="8"/>
  <c r="AJ72" i="8"/>
  <c r="AI72" i="8"/>
  <c r="AH72" i="8"/>
  <c r="AC72" i="8"/>
  <c r="AB72" i="8"/>
  <c r="AA72" i="8"/>
  <c r="Z72" i="8"/>
  <c r="Y72" i="8"/>
  <c r="X72" i="8"/>
  <c r="U72" i="8"/>
  <c r="T72" i="8"/>
  <c r="S72" i="8"/>
  <c r="R72" i="8"/>
  <c r="Q72" i="8"/>
  <c r="P72" i="8"/>
  <c r="CQ71" i="8"/>
  <c r="CP71" i="8"/>
  <c r="CO71" i="8"/>
  <c r="CN71" i="8"/>
  <c r="CM71" i="8"/>
  <c r="CL71" i="8"/>
  <c r="CI71" i="8"/>
  <c r="CH71" i="8"/>
  <c r="CG71" i="8"/>
  <c r="CF71" i="8"/>
  <c r="CE71" i="8"/>
  <c r="CD71" i="8"/>
  <c r="CA71" i="8"/>
  <c r="BZ71" i="8"/>
  <c r="BY71" i="8"/>
  <c r="BX71" i="8"/>
  <c r="BV71" i="8"/>
  <c r="BU71" i="8"/>
  <c r="BT71" i="8"/>
  <c r="BS71" i="8"/>
  <c r="BQ71" i="8"/>
  <c r="BP71" i="8"/>
  <c r="BO71" i="8"/>
  <c r="BN71" i="8"/>
  <c r="BL71" i="8"/>
  <c r="BK71" i="8"/>
  <c r="BJ71" i="8"/>
  <c r="BI71" i="8"/>
  <c r="BG71" i="8"/>
  <c r="BF71" i="8"/>
  <c r="BE71" i="8"/>
  <c r="BD71" i="8"/>
  <c r="BB71" i="8"/>
  <c r="BA71" i="8"/>
  <c r="AZ71" i="8"/>
  <c r="AY71" i="8"/>
  <c r="AV71" i="8"/>
  <c r="AU71" i="8"/>
  <c r="AT71" i="8"/>
  <c r="AS71" i="8"/>
  <c r="AR71" i="8"/>
  <c r="AQ71" i="8"/>
  <c r="AM71" i="8"/>
  <c r="AL71" i="8"/>
  <c r="AK71" i="8"/>
  <c r="AJ71" i="8"/>
  <c r="AI71" i="8"/>
  <c r="AH71" i="8"/>
  <c r="AC71" i="8"/>
  <c r="AB71" i="8"/>
  <c r="AA71" i="8"/>
  <c r="Z71" i="8"/>
  <c r="Y71" i="8"/>
  <c r="X71" i="8"/>
  <c r="U71" i="8"/>
  <c r="T71" i="8"/>
  <c r="S71" i="8"/>
  <c r="R71" i="8"/>
  <c r="Q71" i="8"/>
  <c r="P71" i="8"/>
  <c r="L71" i="8"/>
  <c r="K71" i="8"/>
  <c r="J71" i="8"/>
  <c r="I71" i="8"/>
  <c r="CQ70" i="8"/>
  <c r="CP70" i="8"/>
  <c r="CO70" i="8"/>
  <c r="CN70" i="8"/>
  <c r="CM70" i="8"/>
  <c r="CL70" i="8"/>
  <c r="CI70" i="8"/>
  <c r="CH70" i="8"/>
  <c r="CG70" i="8"/>
  <c r="CF70" i="8"/>
  <c r="CE70" i="8"/>
  <c r="CD70" i="8"/>
  <c r="CA70" i="8"/>
  <c r="BZ70" i="8"/>
  <c r="BY70" i="8"/>
  <c r="BX70" i="8"/>
  <c r="BV70" i="8"/>
  <c r="BU70" i="8"/>
  <c r="BT70" i="8"/>
  <c r="BS70" i="8"/>
  <c r="BQ70" i="8"/>
  <c r="BP70" i="8"/>
  <c r="BO70" i="8"/>
  <c r="BN70" i="8"/>
  <c r="BL70" i="8"/>
  <c r="BK70" i="8"/>
  <c r="BJ70" i="8"/>
  <c r="BI70" i="8"/>
  <c r="BG70" i="8"/>
  <c r="BF70" i="8"/>
  <c r="BE70" i="8"/>
  <c r="BD70" i="8"/>
  <c r="BB70" i="8"/>
  <c r="BA70" i="8"/>
  <c r="AZ70" i="8"/>
  <c r="AY70" i="8"/>
  <c r="AV70" i="8"/>
  <c r="AU70" i="8"/>
  <c r="AT70" i="8"/>
  <c r="AS70" i="8"/>
  <c r="AR70" i="8"/>
  <c r="AQ70" i="8"/>
  <c r="AM70" i="8"/>
  <c r="AL70" i="8"/>
  <c r="AK70" i="8"/>
  <c r="AJ70" i="8"/>
  <c r="AI70" i="8"/>
  <c r="AH70" i="8"/>
  <c r="AC70" i="8"/>
  <c r="AB70" i="8"/>
  <c r="AA70" i="8"/>
  <c r="Z70" i="8"/>
  <c r="Y70" i="8"/>
  <c r="X70" i="8"/>
  <c r="U70" i="8"/>
  <c r="T70" i="8"/>
  <c r="S70" i="8"/>
  <c r="R70" i="8"/>
  <c r="Q70" i="8"/>
  <c r="P70" i="8"/>
  <c r="M70" i="8"/>
  <c r="L70" i="8"/>
  <c r="K70" i="8"/>
  <c r="J70" i="8"/>
  <c r="I70" i="8"/>
  <c r="H70" i="8"/>
  <c r="H70" i="8" a="1"/>
  <c r="CQ69" i="8"/>
  <c r="CP69" i="8"/>
  <c r="CO69" i="8"/>
  <c r="CN69" i="8"/>
  <c r="CM69" i="8"/>
  <c r="CL69" i="8"/>
  <c r="CI69" i="8"/>
  <c r="CH69" i="8"/>
  <c r="CG69" i="8"/>
  <c r="CF69" i="8"/>
  <c r="CE69" i="8"/>
  <c r="CD69" i="8"/>
  <c r="CA69" i="8"/>
  <c r="BZ69" i="8"/>
  <c r="BY69" i="8"/>
  <c r="BX69" i="8"/>
  <c r="BV69" i="8"/>
  <c r="BU69" i="8"/>
  <c r="BT69" i="8"/>
  <c r="BS69" i="8"/>
  <c r="BQ69" i="8"/>
  <c r="BP69" i="8"/>
  <c r="BO69" i="8"/>
  <c r="BN69" i="8"/>
  <c r="BL69" i="8"/>
  <c r="BK69" i="8"/>
  <c r="BJ69" i="8"/>
  <c r="BI69" i="8"/>
  <c r="BG69" i="8"/>
  <c r="BF69" i="8"/>
  <c r="BE69" i="8"/>
  <c r="BD69" i="8"/>
  <c r="BB69" i="8"/>
  <c r="BA69" i="8"/>
  <c r="AZ69" i="8"/>
  <c r="AY69" i="8"/>
  <c r="AV69" i="8"/>
  <c r="AU69" i="8"/>
  <c r="AT69" i="8"/>
  <c r="AS69" i="8"/>
  <c r="AR69" i="8"/>
  <c r="AQ69" i="8"/>
  <c r="AM69" i="8"/>
  <c r="AL69" i="8"/>
  <c r="AK69" i="8"/>
  <c r="AJ69" i="8"/>
  <c r="AI69" i="8"/>
  <c r="AH69" i="8"/>
  <c r="AC69" i="8"/>
  <c r="AB69" i="8"/>
  <c r="AA69" i="8"/>
  <c r="Z69" i="8"/>
  <c r="Y69" i="8"/>
  <c r="X69" i="8"/>
  <c r="U69" i="8"/>
  <c r="T69" i="8"/>
  <c r="S69" i="8"/>
  <c r="R69" i="8"/>
  <c r="Q69" i="8"/>
  <c r="P69" i="8"/>
  <c r="CQ68" i="8"/>
  <c r="CP68" i="8"/>
  <c r="CO68" i="8"/>
  <c r="CN68" i="8"/>
  <c r="CM68" i="8"/>
  <c r="CL68" i="8"/>
  <c r="CI68" i="8"/>
  <c r="CH68" i="8"/>
  <c r="CG68" i="8"/>
  <c r="CF68" i="8"/>
  <c r="CE68" i="8"/>
  <c r="CD68" i="8"/>
  <c r="CA68" i="8"/>
  <c r="BZ68" i="8"/>
  <c r="BY68" i="8"/>
  <c r="BX68" i="8"/>
  <c r="BV68" i="8"/>
  <c r="BU68" i="8"/>
  <c r="BT68" i="8"/>
  <c r="BS68" i="8"/>
  <c r="BQ68" i="8"/>
  <c r="BP68" i="8"/>
  <c r="BO68" i="8"/>
  <c r="BN68" i="8"/>
  <c r="BL68" i="8"/>
  <c r="BK68" i="8"/>
  <c r="BJ68" i="8"/>
  <c r="BI68" i="8"/>
  <c r="BG68" i="8"/>
  <c r="BF68" i="8"/>
  <c r="BE68" i="8"/>
  <c r="BD68" i="8"/>
  <c r="BB68" i="8"/>
  <c r="BA68" i="8"/>
  <c r="AZ68" i="8"/>
  <c r="AY68" i="8"/>
  <c r="AV68" i="8"/>
  <c r="AU68" i="8"/>
  <c r="AT68" i="8"/>
  <c r="AS68" i="8"/>
  <c r="AR68" i="8"/>
  <c r="AQ68" i="8"/>
  <c r="AM68" i="8"/>
  <c r="AL68" i="8"/>
  <c r="AK68" i="8"/>
  <c r="AJ68" i="8"/>
  <c r="AI68" i="8"/>
  <c r="AH68" i="8"/>
  <c r="AC68" i="8"/>
  <c r="AB68" i="8"/>
  <c r="AA68" i="8"/>
  <c r="Z68" i="8"/>
  <c r="Y68" i="8"/>
  <c r="X68" i="8"/>
  <c r="U68" i="8"/>
  <c r="T68" i="8"/>
  <c r="S68" i="8"/>
  <c r="R68" i="8"/>
  <c r="Q68" i="8"/>
  <c r="P68" i="8"/>
  <c r="CQ67" i="8"/>
  <c r="CP67" i="8"/>
  <c r="CO67" i="8"/>
  <c r="CN67" i="8"/>
  <c r="CM67" i="8"/>
  <c r="CL67" i="8"/>
  <c r="CI67" i="8"/>
  <c r="CH67" i="8"/>
  <c r="CG67" i="8"/>
  <c r="CF67" i="8"/>
  <c r="CE67" i="8"/>
  <c r="CD67" i="8"/>
  <c r="CA67" i="8"/>
  <c r="BZ67" i="8"/>
  <c r="BY67" i="8"/>
  <c r="BX67" i="8"/>
  <c r="BV67" i="8"/>
  <c r="BU67" i="8"/>
  <c r="BT67" i="8"/>
  <c r="BS67" i="8"/>
  <c r="BQ67" i="8"/>
  <c r="BP67" i="8"/>
  <c r="BO67" i="8"/>
  <c r="BN67" i="8"/>
  <c r="BL67" i="8"/>
  <c r="BK67" i="8"/>
  <c r="BJ67" i="8"/>
  <c r="BI67" i="8"/>
  <c r="BG67" i="8"/>
  <c r="BF67" i="8"/>
  <c r="BE67" i="8"/>
  <c r="BD67" i="8"/>
  <c r="BB67" i="8"/>
  <c r="BA67" i="8"/>
  <c r="AZ67" i="8"/>
  <c r="AY67" i="8"/>
  <c r="AV67" i="8"/>
  <c r="AU67" i="8"/>
  <c r="AT67" i="8"/>
  <c r="AS67" i="8"/>
  <c r="AR67" i="8"/>
  <c r="AQ67" i="8"/>
  <c r="AM67" i="8"/>
  <c r="AL67" i="8"/>
  <c r="AK67" i="8"/>
  <c r="AJ67" i="8"/>
  <c r="AI67" i="8"/>
  <c r="AH67" i="8"/>
  <c r="AC67" i="8"/>
  <c r="AB67" i="8"/>
  <c r="AA67" i="8"/>
  <c r="Z67" i="8"/>
  <c r="Y67" i="8"/>
  <c r="X67" i="8"/>
  <c r="U67" i="8"/>
  <c r="T67" i="8"/>
  <c r="S67" i="8"/>
  <c r="R67" i="8"/>
  <c r="Q67" i="8"/>
  <c r="P67" i="8"/>
  <c r="CQ66" i="8"/>
  <c r="CP66" i="8"/>
  <c r="CO66" i="8"/>
  <c r="CN66" i="8"/>
  <c r="CM66" i="8"/>
  <c r="CL66" i="8"/>
  <c r="CI66" i="8"/>
  <c r="CH66" i="8"/>
  <c r="CG66" i="8"/>
  <c r="CF66" i="8"/>
  <c r="CE66" i="8"/>
  <c r="CD66" i="8"/>
  <c r="CA66" i="8"/>
  <c r="BZ66" i="8"/>
  <c r="BY66" i="8"/>
  <c r="BX66" i="8"/>
  <c r="BV66" i="8"/>
  <c r="BU66" i="8"/>
  <c r="BT66" i="8"/>
  <c r="BS66" i="8"/>
  <c r="BQ66" i="8"/>
  <c r="BP66" i="8"/>
  <c r="BO66" i="8"/>
  <c r="BN66" i="8"/>
  <c r="BL66" i="8"/>
  <c r="BK66" i="8"/>
  <c r="BJ66" i="8"/>
  <c r="BI66" i="8"/>
  <c r="BG66" i="8"/>
  <c r="BF66" i="8"/>
  <c r="BE66" i="8"/>
  <c r="BD66" i="8"/>
  <c r="BB66" i="8"/>
  <c r="BA66" i="8"/>
  <c r="AZ66" i="8"/>
  <c r="AY66" i="8"/>
  <c r="AV66" i="8"/>
  <c r="AU66" i="8"/>
  <c r="AT66" i="8"/>
  <c r="AS66" i="8"/>
  <c r="AR66" i="8"/>
  <c r="AQ66" i="8"/>
  <c r="AM66" i="8"/>
  <c r="AL66" i="8"/>
  <c r="AK66" i="8"/>
  <c r="AJ66" i="8"/>
  <c r="AI66" i="8"/>
  <c r="AH66" i="8"/>
  <c r="AC66" i="8"/>
  <c r="AB66" i="8"/>
  <c r="AA66" i="8"/>
  <c r="Z66" i="8"/>
  <c r="Y66" i="8"/>
  <c r="X66" i="8"/>
  <c r="U66" i="8"/>
  <c r="T66" i="8"/>
  <c r="S66" i="8"/>
  <c r="R66" i="8"/>
  <c r="Q66" i="8"/>
  <c r="P66" i="8"/>
  <c r="M66" i="8"/>
  <c r="L66" i="8"/>
  <c r="K66" i="8"/>
  <c r="J66" i="8"/>
  <c r="I66" i="8"/>
  <c r="H66" i="8"/>
  <c r="CQ65" i="8"/>
  <c r="CP65" i="8"/>
  <c r="CO65" i="8"/>
  <c r="CN65" i="8"/>
  <c r="CM65" i="8"/>
  <c r="CL65" i="8"/>
  <c r="CI65" i="8"/>
  <c r="CH65" i="8"/>
  <c r="CG65" i="8"/>
  <c r="CF65" i="8"/>
  <c r="CE65" i="8"/>
  <c r="CD65" i="8"/>
  <c r="CA65" i="8"/>
  <c r="BZ65" i="8"/>
  <c r="BY65" i="8"/>
  <c r="BX65" i="8"/>
  <c r="BV65" i="8"/>
  <c r="BU65" i="8"/>
  <c r="BT65" i="8"/>
  <c r="BS65" i="8"/>
  <c r="BQ65" i="8"/>
  <c r="BP65" i="8"/>
  <c r="BO65" i="8"/>
  <c r="BN65" i="8"/>
  <c r="BL65" i="8"/>
  <c r="BK65" i="8"/>
  <c r="BJ65" i="8"/>
  <c r="BI65" i="8"/>
  <c r="BG65" i="8"/>
  <c r="BF65" i="8"/>
  <c r="BE65" i="8"/>
  <c r="BD65" i="8"/>
  <c r="BB65" i="8"/>
  <c r="BA65" i="8"/>
  <c r="AZ65" i="8"/>
  <c r="AY65" i="8"/>
  <c r="AV65" i="8"/>
  <c r="AU65" i="8"/>
  <c r="AT65" i="8"/>
  <c r="AS65" i="8"/>
  <c r="AR65" i="8"/>
  <c r="AQ65" i="8"/>
  <c r="AM65" i="8"/>
  <c r="AL65" i="8"/>
  <c r="AK65" i="8"/>
  <c r="AJ65" i="8"/>
  <c r="AI65" i="8"/>
  <c r="AH65" i="8"/>
  <c r="AC65" i="8"/>
  <c r="AB65" i="8"/>
  <c r="AA65" i="8"/>
  <c r="Z65" i="8"/>
  <c r="Y65" i="8"/>
  <c r="X65" i="8"/>
  <c r="U65" i="8"/>
  <c r="T65" i="8"/>
  <c r="S65" i="8"/>
  <c r="R65" i="8"/>
  <c r="Q65" i="8"/>
  <c r="P65" i="8"/>
  <c r="CQ64" i="8"/>
  <c r="CP64" i="8"/>
  <c r="CO64" i="8"/>
  <c r="CN64" i="8"/>
  <c r="CM64" i="8"/>
  <c r="CL64" i="8"/>
  <c r="CI64" i="8"/>
  <c r="CH64" i="8"/>
  <c r="CG64" i="8"/>
  <c r="CF64" i="8"/>
  <c r="CE64" i="8"/>
  <c r="CD64" i="8"/>
  <c r="CA64" i="8"/>
  <c r="BZ64" i="8"/>
  <c r="BY64" i="8"/>
  <c r="BX64" i="8"/>
  <c r="BV64" i="8"/>
  <c r="BU64" i="8"/>
  <c r="BT64" i="8"/>
  <c r="BS64" i="8"/>
  <c r="BQ64" i="8"/>
  <c r="BP64" i="8"/>
  <c r="BO64" i="8"/>
  <c r="BN64" i="8"/>
  <c r="BL64" i="8"/>
  <c r="BK64" i="8"/>
  <c r="BJ64" i="8"/>
  <c r="BI64" i="8"/>
  <c r="BG64" i="8"/>
  <c r="BF64" i="8"/>
  <c r="BE64" i="8"/>
  <c r="BD64" i="8"/>
  <c r="BB64" i="8"/>
  <c r="BA64" i="8"/>
  <c r="AZ64" i="8"/>
  <c r="AY64" i="8"/>
  <c r="AV64" i="8"/>
  <c r="AU64" i="8"/>
  <c r="AT64" i="8"/>
  <c r="AS64" i="8"/>
  <c r="AR64" i="8"/>
  <c r="AQ64" i="8"/>
  <c r="AM64" i="8"/>
  <c r="AL64" i="8"/>
  <c r="AK64" i="8"/>
  <c r="AJ64" i="8"/>
  <c r="AI64" i="8"/>
  <c r="AH64" i="8"/>
  <c r="AC64" i="8"/>
  <c r="AB64" i="8"/>
  <c r="AA64" i="8"/>
  <c r="Z64" i="8"/>
  <c r="Y64" i="8"/>
  <c r="X64" i="8"/>
  <c r="U64" i="8"/>
  <c r="T64" i="8"/>
  <c r="S64" i="8"/>
  <c r="R64" i="8"/>
  <c r="Q64" i="8"/>
  <c r="P64" i="8"/>
  <c r="CQ63" i="8"/>
  <c r="CP63" i="8"/>
  <c r="CO63" i="8"/>
  <c r="CN63" i="8"/>
  <c r="CM63" i="8"/>
  <c r="CL63" i="8"/>
  <c r="CI63" i="8"/>
  <c r="CH63" i="8"/>
  <c r="CG63" i="8"/>
  <c r="CF63" i="8"/>
  <c r="CE63" i="8"/>
  <c r="CD63" i="8"/>
  <c r="CA63" i="8"/>
  <c r="BZ63" i="8"/>
  <c r="BY63" i="8"/>
  <c r="BX63" i="8"/>
  <c r="BV63" i="8"/>
  <c r="BU63" i="8"/>
  <c r="BT63" i="8"/>
  <c r="BS63" i="8"/>
  <c r="BQ63" i="8"/>
  <c r="BP63" i="8"/>
  <c r="BO63" i="8"/>
  <c r="BN63" i="8"/>
  <c r="BL63" i="8"/>
  <c r="BK63" i="8"/>
  <c r="BJ63" i="8"/>
  <c r="BI63" i="8"/>
  <c r="BG63" i="8"/>
  <c r="BF63" i="8"/>
  <c r="BE63" i="8"/>
  <c r="BD63" i="8"/>
  <c r="BB63" i="8"/>
  <c r="BA63" i="8"/>
  <c r="AZ63" i="8"/>
  <c r="AY63" i="8"/>
  <c r="AV63" i="8"/>
  <c r="AU63" i="8"/>
  <c r="AT63" i="8"/>
  <c r="AS63" i="8"/>
  <c r="AR63" i="8"/>
  <c r="AQ63" i="8"/>
  <c r="AM63" i="8"/>
  <c r="AL63" i="8"/>
  <c r="AK63" i="8"/>
  <c r="AJ63" i="8"/>
  <c r="AI63" i="8"/>
  <c r="AH63" i="8"/>
  <c r="AC63" i="8"/>
  <c r="AB63" i="8"/>
  <c r="AA63" i="8"/>
  <c r="Z63" i="8"/>
  <c r="Y63" i="8"/>
  <c r="X63" i="8"/>
  <c r="U63" i="8"/>
  <c r="T63" i="8"/>
  <c r="S63" i="8"/>
  <c r="R63" i="8"/>
  <c r="Q63" i="8"/>
  <c r="P63" i="8"/>
  <c r="CQ62" i="8"/>
  <c r="CP62" i="8"/>
  <c r="CO62" i="8"/>
  <c r="CN62" i="8"/>
  <c r="CM62" i="8"/>
  <c r="CL62" i="8"/>
  <c r="CI62" i="8"/>
  <c r="CH62" i="8"/>
  <c r="CG62" i="8"/>
  <c r="CF62" i="8"/>
  <c r="CE62" i="8"/>
  <c r="CD62" i="8"/>
  <c r="CA62" i="8"/>
  <c r="BZ62" i="8"/>
  <c r="BY62" i="8"/>
  <c r="BX62" i="8"/>
  <c r="BV62" i="8"/>
  <c r="BU62" i="8"/>
  <c r="BT62" i="8"/>
  <c r="BS62" i="8"/>
  <c r="BQ62" i="8"/>
  <c r="BP62" i="8"/>
  <c r="BO62" i="8"/>
  <c r="BN62" i="8"/>
  <c r="BL62" i="8"/>
  <c r="BK62" i="8"/>
  <c r="BJ62" i="8"/>
  <c r="BI62" i="8"/>
  <c r="BG62" i="8"/>
  <c r="BF62" i="8"/>
  <c r="BE62" i="8"/>
  <c r="BD62" i="8"/>
  <c r="BB62" i="8"/>
  <c r="BA62" i="8"/>
  <c r="AZ62" i="8"/>
  <c r="AY62" i="8"/>
  <c r="AV62" i="8"/>
  <c r="AU62" i="8"/>
  <c r="AT62" i="8"/>
  <c r="AS62" i="8"/>
  <c r="AR62" i="8"/>
  <c r="AQ62" i="8"/>
  <c r="AM62" i="8"/>
  <c r="AL62" i="8"/>
  <c r="AK62" i="8"/>
  <c r="AJ62" i="8"/>
  <c r="AI62" i="8"/>
  <c r="AH62" i="8"/>
  <c r="AC62" i="8"/>
  <c r="AB62" i="8"/>
  <c r="AA62" i="8"/>
  <c r="Z62" i="8"/>
  <c r="Y62" i="8"/>
  <c r="X62" i="8"/>
  <c r="U62" i="8"/>
  <c r="T62" i="8"/>
  <c r="S62" i="8"/>
  <c r="R62" i="8"/>
  <c r="Q62" i="8"/>
  <c r="P62" i="8"/>
  <c r="M62" i="8"/>
  <c r="L62" i="8"/>
  <c r="K62" i="8"/>
  <c r="J62" i="8"/>
  <c r="I62" i="8"/>
  <c r="CQ61" i="8"/>
  <c r="CP61" i="8"/>
  <c r="CO61" i="8"/>
  <c r="CN61" i="8"/>
  <c r="CM61" i="8"/>
  <c r="CL61" i="8"/>
  <c r="CI61" i="8"/>
  <c r="CH61" i="8"/>
  <c r="CG61" i="8"/>
  <c r="CF61" i="8"/>
  <c r="CE61" i="8"/>
  <c r="CD61" i="8"/>
  <c r="CA61" i="8"/>
  <c r="BZ61" i="8"/>
  <c r="BY61" i="8"/>
  <c r="BX61" i="8"/>
  <c r="BV61" i="8"/>
  <c r="BU61" i="8"/>
  <c r="BT61" i="8"/>
  <c r="BS61" i="8"/>
  <c r="BQ61" i="8"/>
  <c r="BP61" i="8"/>
  <c r="BO61" i="8"/>
  <c r="BN61" i="8"/>
  <c r="BL61" i="8"/>
  <c r="BK61" i="8"/>
  <c r="BJ61" i="8"/>
  <c r="BI61" i="8"/>
  <c r="BG61" i="8"/>
  <c r="BF61" i="8"/>
  <c r="BE61" i="8"/>
  <c r="BD61" i="8"/>
  <c r="BB61" i="8"/>
  <c r="BA61" i="8"/>
  <c r="AZ61" i="8"/>
  <c r="AY61" i="8"/>
  <c r="AV61" i="8"/>
  <c r="AU61" i="8"/>
  <c r="AT61" i="8"/>
  <c r="AS61" i="8"/>
  <c r="AR61" i="8"/>
  <c r="AQ61" i="8"/>
  <c r="AM61" i="8"/>
  <c r="AL61" i="8"/>
  <c r="AK61" i="8"/>
  <c r="AJ61" i="8"/>
  <c r="AI61" i="8"/>
  <c r="AH61" i="8"/>
  <c r="AC61" i="8"/>
  <c r="AB61" i="8"/>
  <c r="AA61" i="8"/>
  <c r="Z61" i="8"/>
  <c r="Y61" i="8"/>
  <c r="X61" i="8"/>
  <c r="U61" i="8"/>
  <c r="T61" i="8"/>
  <c r="S61" i="8"/>
  <c r="R61" i="8"/>
  <c r="Q61" i="8"/>
  <c r="P61" i="8"/>
  <c r="M61" i="8"/>
  <c r="L61" i="8"/>
  <c r="K61" i="8"/>
  <c r="J61" i="8"/>
  <c r="I61" i="8"/>
  <c r="H61" i="8"/>
  <c r="H61" i="8" a="1"/>
  <c r="CQ60" i="8"/>
  <c r="CP60" i="8"/>
  <c r="CO60" i="8"/>
  <c r="CN60" i="8"/>
  <c r="CM60" i="8"/>
  <c r="CL60" i="8"/>
  <c r="CI60" i="8"/>
  <c r="CH60" i="8"/>
  <c r="CG60" i="8"/>
  <c r="CF60" i="8"/>
  <c r="CE60" i="8"/>
  <c r="CD60" i="8"/>
  <c r="CA60" i="8"/>
  <c r="BZ60" i="8"/>
  <c r="BY60" i="8"/>
  <c r="BX60" i="8"/>
  <c r="BV60" i="8"/>
  <c r="BU60" i="8"/>
  <c r="BT60" i="8"/>
  <c r="BS60" i="8"/>
  <c r="BQ60" i="8"/>
  <c r="BP60" i="8"/>
  <c r="BO60" i="8"/>
  <c r="BN60" i="8"/>
  <c r="BL60" i="8"/>
  <c r="BK60" i="8"/>
  <c r="BJ60" i="8"/>
  <c r="BI60" i="8"/>
  <c r="BG60" i="8"/>
  <c r="BF60" i="8"/>
  <c r="BE60" i="8"/>
  <c r="BD60" i="8"/>
  <c r="BB60" i="8"/>
  <c r="BA60" i="8"/>
  <c r="AZ60" i="8"/>
  <c r="AY60" i="8"/>
  <c r="AV60" i="8"/>
  <c r="AU60" i="8"/>
  <c r="AT60" i="8"/>
  <c r="AS60" i="8"/>
  <c r="AR60" i="8"/>
  <c r="AQ60" i="8"/>
  <c r="AM60" i="8"/>
  <c r="AL60" i="8"/>
  <c r="AK60" i="8"/>
  <c r="AJ60" i="8"/>
  <c r="AI60" i="8"/>
  <c r="AH60" i="8"/>
  <c r="AC60" i="8"/>
  <c r="AB60" i="8"/>
  <c r="AA60" i="8"/>
  <c r="Z60" i="8"/>
  <c r="Y60" i="8"/>
  <c r="X60" i="8"/>
  <c r="U60" i="8"/>
  <c r="T60" i="8"/>
  <c r="S60" i="8"/>
  <c r="R60" i="8"/>
  <c r="Q60" i="8"/>
  <c r="P60" i="8"/>
  <c r="CQ59" i="8"/>
  <c r="CP59" i="8"/>
  <c r="CO59" i="8"/>
  <c r="CN59" i="8"/>
  <c r="CM59" i="8"/>
  <c r="CL59" i="8"/>
  <c r="CI59" i="8"/>
  <c r="CH59" i="8"/>
  <c r="CG59" i="8"/>
  <c r="CF59" i="8"/>
  <c r="CE59" i="8"/>
  <c r="CD59" i="8"/>
  <c r="CA59" i="8"/>
  <c r="BZ59" i="8"/>
  <c r="BY59" i="8"/>
  <c r="BX59" i="8"/>
  <c r="BV59" i="8"/>
  <c r="BU59" i="8"/>
  <c r="BT59" i="8"/>
  <c r="BS59" i="8"/>
  <c r="BQ59" i="8"/>
  <c r="BP59" i="8"/>
  <c r="BO59" i="8"/>
  <c r="BN59" i="8"/>
  <c r="BL59" i="8"/>
  <c r="BK59" i="8"/>
  <c r="BJ59" i="8"/>
  <c r="BI59" i="8"/>
  <c r="BG59" i="8"/>
  <c r="BF59" i="8"/>
  <c r="BE59" i="8"/>
  <c r="BD59" i="8"/>
  <c r="BB59" i="8"/>
  <c r="BA59" i="8"/>
  <c r="AZ59" i="8"/>
  <c r="AY59" i="8"/>
  <c r="AV59" i="8"/>
  <c r="AU59" i="8"/>
  <c r="AT59" i="8"/>
  <c r="AS59" i="8"/>
  <c r="AR59" i="8"/>
  <c r="AQ59" i="8"/>
  <c r="AM59" i="8"/>
  <c r="AL59" i="8"/>
  <c r="AK59" i="8"/>
  <c r="AJ59" i="8"/>
  <c r="AI59" i="8"/>
  <c r="AH59" i="8"/>
  <c r="AC59" i="8"/>
  <c r="AB59" i="8"/>
  <c r="AA59" i="8"/>
  <c r="Z59" i="8"/>
  <c r="Y59" i="8"/>
  <c r="X59" i="8"/>
  <c r="U59" i="8"/>
  <c r="T59" i="8"/>
  <c r="S59" i="8"/>
  <c r="R59" i="8"/>
  <c r="Q59" i="8"/>
  <c r="P59" i="8"/>
  <c r="CQ58" i="8"/>
  <c r="CP58" i="8"/>
  <c r="CO58" i="8"/>
  <c r="CN58" i="8"/>
  <c r="CM58" i="8"/>
  <c r="CL58" i="8"/>
  <c r="CI58" i="8"/>
  <c r="CH58" i="8"/>
  <c r="CG58" i="8"/>
  <c r="CF58" i="8"/>
  <c r="CE58" i="8"/>
  <c r="CD58" i="8"/>
  <c r="CA58" i="8"/>
  <c r="BZ58" i="8"/>
  <c r="BY58" i="8"/>
  <c r="BX58" i="8"/>
  <c r="BV58" i="8"/>
  <c r="BU58" i="8"/>
  <c r="BT58" i="8"/>
  <c r="BS58" i="8"/>
  <c r="BQ58" i="8"/>
  <c r="BP58" i="8"/>
  <c r="BO58" i="8"/>
  <c r="BN58" i="8"/>
  <c r="BL58" i="8"/>
  <c r="BK58" i="8"/>
  <c r="BJ58" i="8"/>
  <c r="BI58" i="8"/>
  <c r="BG58" i="8"/>
  <c r="BF58" i="8"/>
  <c r="BE58" i="8"/>
  <c r="BD58" i="8"/>
  <c r="BB58" i="8"/>
  <c r="BA58" i="8"/>
  <c r="AZ58" i="8"/>
  <c r="AY58" i="8"/>
  <c r="AV58" i="8"/>
  <c r="AU58" i="8"/>
  <c r="AT58" i="8"/>
  <c r="AS58" i="8"/>
  <c r="AR58" i="8"/>
  <c r="AQ58" i="8"/>
  <c r="AM58" i="8"/>
  <c r="AL58" i="8"/>
  <c r="AK58" i="8"/>
  <c r="AJ58" i="8"/>
  <c r="AI58" i="8"/>
  <c r="AH58" i="8"/>
  <c r="AC58" i="8"/>
  <c r="AB58" i="8"/>
  <c r="AA58" i="8"/>
  <c r="Z58" i="8"/>
  <c r="Y58" i="8"/>
  <c r="X58" i="8"/>
  <c r="U58" i="8"/>
  <c r="T58" i="8"/>
  <c r="S58" i="8"/>
  <c r="R58" i="8"/>
  <c r="Q58" i="8"/>
  <c r="P58" i="8"/>
  <c r="CQ57" i="8"/>
  <c r="CP57" i="8"/>
  <c r="CO57" i="8"/>
  <c r="CN57" i="8"/>
  <c r="CM57" i="8"/>
  <c r="CL57" i="8"/>
  <c r="CI57" i="8"/>
  <c r="CH57" i="8"/>
  <c r="CG57" i="8"/>
  <c r="CF57" i="8"/>
  <c r="CE57" i="8"/>
  <c r="CD57" i="8"/>
  <c r="CA57" i="8"/>
  <c r="BZ57" i="8"/>
  <c r="BY57" i="8"/>
  <c r="BX57" i="8"/>
  <c r="BV57" i="8"/>
  <c r="BU57" i="8"/>
  <c r="BT57" i="8"/>
  <c r="BS57" i="8"/>
  <c r="BQ57" i="8"/>
  <c r="BP57" i="8"/>
  <c r="BO57" i="8"/>
  <c r="BN57" i="8"/>
  <c r="BL57" i="8"/>
  <c r="BK57" i="8"/>
  <c r="BJ57" i="8"/>
  <c r="BI57" i="8"/>
  <c r="BG57" i="8"/>
  <c r="BF57" i="8"/>
  <c r="BE57" i="8"/>
  <c r="BD57" i="8"/>
  <c r="BB57" i="8"/>
  <c r="BA57" i="8"/>
  <c r="AZ57" i="8"/>
  <c r="AY57" i="8"/>
  <c r="AV57" i="8"/>
  <c r="AU57" i="8"/>
  <c r="AT57" i="8"/>
  <c r="AS57" i="8"/>
  <c r="AR57" i="8"/>
  <c r="AQ57" i="8"/>
  <c r="AM57" i="8"/>
  <c r="AL57" i="8"/>
  <c r="AK57" i="8"/>
  <c r="AJ57" i="8"/>
  <c r="AI57" i="8"/>
  <c r="AH57" i="8"/>
  <c r="AC57" i="8"/>
  <c r="AB57" i="8"/>
  <c r="AA57" i="8"/>
  <c r="Z57" i="8"/>
  <c r="Y57" i="8"/>
  <c r="X57" i="8"/>
  <c r="U57" i="8"/>
  <c r="T57" i="8"/>
  <c r="S57" i="8"/>
  <c r="R57" i="8"/>
  <c r="Q57" i="8"/>
  <c r="P57" i="8"/>
  <c r="M57" i="8"/>
  <c r="L57" i="8"/>
  <c r="K57" i="8"/>
  <c r="J57" i="8"/>
  <c r="I57" i="8"/>
  <c r="H57" i="8"/>
  <c r="CQ56" i="8"/>
  <c r="CP56" i="8"/>
  <c r="CO56" i="8"/>
  <c r="CN56" i="8"/>
  <c r="CM56" i="8"/>
  <c r="CL56" i="8"/>
  <c r="CI56" i="8"/>
  <c r="CH56" i="8"/>
  <c r="CG56" i="8"/>
  <c r="CF56" i="8"/>
  <c r="CE56" i="8"/>
  <c r="CD56" i="8"/>
  <c r="CA56" i="8"/>
  <c r="BZ56" i="8"/>
  <c r="BY56" i="8"/>
  <c r="BX56" i="8"/>
  <c r="BV56" i="8"/>
  <c r="BU56" i="8"/>
  <c r="BT56" i="8"/>
  <c r="BS56" i="8"/>
  <c r="BQ56" i="8"/>
  <c r="BP56" i="8"/>
  <c r="BO56" i="8"/>
  <c r="BN56" i="8"/>
  <c r="BL56" i="8"/>
  <c r="BK56" i="8"/>
  <c r="BJ56" i="8"/>
  <c r="BI56" i="8"/>
  <c r="BG56" i="8"/>
  <c r="BF56" i="8"/>
  <c r="BE56" i="8"/>
  <c r="BD56" i="8"/>
  <c r="BB56" i="8"/>
  <c r="BA56" i="8"/>
  <c r="AZ56" i="8"/>
  <c r="AY56" i="8"/>
  <c r="AV56" i="8"/>
  <c r="AU56" i="8"/>
  <c r="AT56" i="8"/>
  <c r="AS56" i="8"/>
  <c r="AR56" i="8"/>
  <c r="AQ56" i="8"/>
  <c r="AM56" i="8"/>
  <c r="AL56" i="8"/>
  <c r="AK56" i="8"/>
  <c r="AJ56" i="8"/>
  <c r="AI56" i="8"/>
  <c r="AH56" i="8"/>
  <c r="AC56" i="8"/>
  <c r="AB56" i="8"/>
  <c r="AA56" i="8"/>
  <c r="Z56" i="8"/>
  <c r="Y56" i="8"/>
  <c r="X56" i="8"/>
  <c r="U56" i="8"/>
  <c r="T56" i="8"/>
  <c r="S56" i="8"/>
  <c r="R56" i="8"/>
  <c r="Q56" i="8"/>
  <c r="P56" i="8"/>
  <c r="M56" i="8"/>
  <c r="M56" i="8" a="1"/>
  <c r="L56" i="8"/>
  <c r="L56" i="8" a="1"/>
  <c r="K56" i="8"/>
  <c r="K56" i="8" a="1"/>
  <c r="J56" i="8"/>
  <c r="J56" i="8" a="1"/>
  <c r="I56" i="8"/>
  <c r="I56" i="8" a="1"/>
  <c r="H56" i="8"/>
  <c r="H56" i="8" a="1"/>
  <c r="CQ55" i="8"/>
  <c r="CP55" i="8"/>
  <c r="CO55" i="8"/>
  <c r="CN55" i="8"/>
  <c r="CM55" i="8"/>
  <c r="CL55" i="8"/>
  <c r="CI55" i="8"/>
  <c r="CH55" i="8"/>
  <c r="CG55" i="8"/>
  <c r="CF55" i="8"/>
  <c r="CE55" i="8"/>
  <c r="CD55" i="8"/>
  <c r="CA55" i="8"/>
  <c r="BZ55" i="8"/>
  <c r="BY55" i="8"/>
  <c r="BX55" i="8"/>
  <c r="BV55" i="8"/>
  <c r="BU55" i="8"/>
  <c r="BT55" i="8"/>
  <c r="BS55" i="8"/>
  <c r="BQ55" i="8"/>
  <c r="BP55" i="8"/>
  <c r="BO55" i="8"/>
  <c r="BN55" i="8"/>
  <c r="BL55" i="8"/>
  <c r="BK55" i="8"/>
  <c r="BJ55" i="8"/>
  <c r="BI55" i="8"/>
  <c r="BG55" i="8"/>
  <c r="BF55" i="8"/>
  <c r="BE55" i="8"/>
  <c r="BD55" i="8"/>
  <c r="BB55" i="8"/>
  <c r="BA55" i="8"/>
  <c r="AZ55" i="8"/>
  <c r="AY55" i="8"/>
  <c r="AV55" i="8"/>
  <c r="AU55" i="8"/>
  <c r="AT55" i="8"/>
  <c r="AS55" i="8"/>
  <c r="AR55" i="8"/>
  <c r="AQ55" i="8"/>
  <c r="AM55" i="8"/>
  <c r="AL55" i="8"/>
  <c r="AK55" i="8"/>
  <c r="AJ55" i="8"/>
  <c r="AI55" i="8"/>
  <c r="AH55" i="8"/>
  <c r="AC55" i="8"/>
  <c r="AB55" i="8"/>
  <c r="AA55" i="8"/>
  <c r="Z55" i="8"/>
  <c r="Y55" i="8"/>
  <c r="X55" i="8"/>
  <c r="U55" i="8"/>
  <c r="T55" i="8"/>
  <c r="S55" i="8"/>
  <c r="R55" i="8"/>
  <c r="Q55" i="8"/>
  <c r="P55" i="8"/>
  <c r="CQ54" i="8"/>
  <c r="CP54" i="8"/>
  <c r="CO54" i="8"/>
  <c r="CN54" i="8"/>
  <c r="CM54" i="8"/>
  <c r="CL54" i="8"/>
  <c r="CI54" i="8"/>
  <c r="CH54" i="8"/>
  <c r="CG54" i="8"/>
  <c r="CF54" i="8"/>
  <c r="CE54" i="8"/>
  <c r="CD54" i="8"/>
  <c r="CA54" i="8"/>
  <c r="BZ54" i="8"/>
  <c r="BY54" i="8"/>
  <c r="BX54" i="8"/>
  <c r="BV54" i="8"/>
  <c r="BU54" i="8"/>
  <c r="BT54" i="8"/>
  <c r="BS54" i="8"/>
  <c r="BQ54" i="8"/>
  <c r="BP54" i="8"/>
  <c r="BO54" i="8"/>
  <c r="BN54" i="8"/>
  <c r="BL54" i="8"/>
  <c r="BK54" i="8"/>
  <c r="BJ54" i="8"/>
  <c r="BI54" i="8"/>
  <c r="BG54" i="8"/>
  <c r="BF54" i="8"/>
  <c r="BE54" i="8"/>
  <c r="BD54" i="8"/>
  <c r="BB54" i="8"/>
  <c r="BA54" i="8"/>
  <c r="AZ54" i="8"/>
  <c r="AY54" i="8"/>
  <c r="AV54" i="8"/>
  <c r="AU54" i="8"/>
  <c r="AT54" i="8"/>
  <c r="AS54" i="8"/>
  <c r="AR54" i="8"/>
  <c r="AQ54" i="8"/>
  <c r="AM54" i="8"/>
  <c r="AL54" i="8"/>
  <c r="AK54" i="8"/>
  <c r="AJ54" i="8"/>
  <c r="AI54" i="8"/>
  <c r="AH54" i="8"/>
  <c r="AC54" i="8"/>
  <c r="AB54" i="8"/>
  <c r="AA54" i="8"/>
  <c r="Z54" i="8"/>
  <c r="Y54" i="8"/>
  <c r="X54" i="8"/>
  <c r="U54" i="8"/>
  <c r="T54" i="8"/>
  <c r="S54" i="8"/>
  <c r="R54" i="8"/>
  <c r="Q54" i="8"/>
  <c r="P54" i="8"/>
  <c r="CQ53" i="8"/>
  <c r="CP53" i="8"/>
  <c r="CO53" i="8"/>
  <c r="CN53" i="8"/>
  <c r="CM53" i="8"/>
  <c r="CL53" i="8"/>
  <c r="CI53" i="8"/>
  <c r="CH53" i="8"/>
  <c r="CG53" i="8"/>
  <c r="CF53" i="8"/>
  <c r="CE53" i="8"/>
  <c r="CD53" i="8"/>
  <c r="CA53" i="8"/>
  <c r="BZ53" i="8"/>
  <c r="BY53" i="8"/>
  <c r="BX53" i="8"/>
  <c r="BV53" i="8"/>
  <c r="BU53" i="8"/>
  <c r="BT53" i="8"/>
  <c r="BS53" i="8"/>
  <c r="BQ53" i="8"/>
  <c r="BP53" i="8"/>
  <c r="BO53" i="8"/>
  <c r="BN53" i="8"/>
  <c r="BL53" i="8"/>
  <c r="BK53" i="8"/>
  <c r="BJ53" i="8"/>
  <c r="BI53" i="8"/>
  <c r="BG53" i="8"/>
  <c r="BF53" i="8"/>
  <c r="BE53" i="8"/>
  <c r="BD53" i="8"/>
  <c r="BB53" i="8"/>
  <c r="BA53" i="8"/>
  <c r="AZ53" i="8"/>
  <c r="AY53" i="8"/>
  <c r="AV53" i="8"/>
  <c r="AU53" i="8"/>
  <c r="AT53" i="8"/>
  <c r="AS53" i="8"/>
  <c r="AR53" i="8"/>
  <c r="AQ53" i="8"/>
  <c r="AM53" i="8"/>
  <c r="AL53" i="8"/>
  <c r="AK53" i="8"/>
  <c r="AJ53" i="8"/>
  <c r="AI53" i="8"/>
  <c r="AH53" i="8"/>
  <c r="AC53" i="8"/>
  <c r="AB53" i="8"/>
  <c r="AA53" i="8"/>
  <c r="Z53" i="8"/>
  <c r="Y53" i="8"/>
  <c r="X53" i="8"/>
  <c r="U53" i="8"/>
  <c r="T53" i="8"/>
  <c r="S53" i="8"/>
  <c r="R53" i="8"/>
  <c r="Q53" i="8"/>
  <c r="P53" i="8"/>
  <c r="CQ52" i="8"/>
  <c r="CP52" i="8"/>
  <c r="CO52" i="8"/>
  <c r="CN52" i="8"/>
  <c r="CM52" i="8"/>
  <c r="CL52" i="8"/>
  <c r="CI52" i="8"/>
  <c r="CH52" i="8"/>
  <c r="CG52" i="8"/>
  <c r="CF52" i="8"/>
  <c r="CE52" i="8"/>
  <c r="CD52" i="8"/>
  <c r="CA52" i="8"/>
  <c r="BZ52" i="8"/>
  <c r="BY52" i="8"/>
  <c r="BX52" i="8"/>
  <c r="BV52" i="8"/>
  <c r="BU52" i="8"/>
  <c r="BT52" i="8"/>
  <c r="BS52" i="8"/>
  <c r="BQ52" i="8"/>
  <c r="BP52" i="8"/>
  <c r="BO52" i="8"/>
  <c r="BN52" i="8"/>
  <c r="BL52" i="8"/>
  <c r="BK52" i="8"/>
  <c r="BJ52" i="8"/>
  <c r="BI52" i="8"/>
  <c r="BG52" i="8"/>
  <c r="BF52" i="8"/>
  <c r="BE52" i="8"/>
  <c r="BD52" i="8"/>
  <c r="BB52" i="8"/>
  <c r="BA52" i="8"/>
  <c r="AZ52" i="8"/>
  <c r="AY52" i="8"/>
  <c r="AV52" i="8"/>
  <c r="AU52" i="8"/>
  <c r="AT52" i="8"/>
  <c r="AS52" i="8"/>
  <c r="AR52" i="8"/>
  <c r="AQ52" i="8"/>
  <c r="AM52" i="8"/>
  <c r="AL52" i="8"/>
  <c r="AK52" i="8"/>
  <c r="AJ52" i="8"/>
  <c r="AI52" i="8"/>
  <c r="AH52" i="8"/>
  <c r="AC52" i="8"/>
  <c r="AB52" i="8"/>
  <c r="AA52" i="8"/>
  <c r="Z52" i="8"/>
  <c r="Y52" i="8"/>
  <c r="X52" i="8"/>
  <c r="U52" i="8"/>
  <c r="T52" i="8"/>
  <c r="S52" i="8"/>
  <c r="R52" i="8"/>
  <c r="Q52" i="8"/>
  <c r="P52" i="8"/>
  <c r="M52" i="8"/>
  <c r="L52" i="8"/>
  <c r="K52" i="8"/>
  <c r="J52" i="8"/>
  <c r="I52" i="8"/>
  <c r="H52" i="8"/>
  <c r="CQ51" i="8"/>
  <c r="CP51" i="8"/>
  <c r="CO51" i="8"/>
  <c r="CN51" i="8"/>
  <c r="CM51" i="8"/>
  <c r="CL51" i="8"/>
  <c r="CI51" i="8"/>
  <c r="CH51" i="8"/>
  <c r="CG51" i="8"/>
  <c r="CF51" i="8"/>
  <c r="CE51" i="8"/>
  <c r="CD51" i="8"/>
  <c r="CA51" i="8"/>
  <c r="BZ51" i="8"/>
  <c r="BY51" i="8"/>
  <c r="BX51" i="8"/>
  <c r="BV51" i="8"/>
  <c r="BU51" i="8"/>
  <c r="BT51" i="8"/>
  <c r="BS51" i="8"/>
  <c r="BQ51" i="8"/>
  <c r="BP51" i="8"/>
  <c r="BO51" i="8"/>
  <c r="BN51" i="8"/>
  <c r="BL51" i="8"/>
  <c r="BK51" i="8"/>
  <c r="BJ51" i="8"/>
  <c r="BI51" i="8"/>
  <c r="BG51" i="8"/>
  <c r="BF51" i="8"/>
  <c r="BE51" i="8"/>
  <c r="BD51" i="8"/>
  <c r="BB51" i="8"/>
  <c r="BA51" i="8"/>
  <c r="AZ51" i="8"/>
  <c r="AY51" i="8"/>
  <c r="AV51" i="8"/>
  <c r="AU51" i="8"/>
  <c r="AT51" i="8"/>
  <c r="AS51" i="8"/>
  <c r="AR51" i="8"/>
  <c r="AQ51" i="8"/>
  <c r="AM51" i="8"/>
  <c r="AL51" i="8"/>
  <c r="AK51" i="8"/>
  <c r="AJ51" i="8"/>
  <c r="AI51" i="8"/>
  <c r="AH51" i="8"/>
  <c r="AC51" i="8"/>
  <c r="AB51" i="8"/>
  <c r="AA51" i="8"/>
  <c r="Z51" i="8"/>
  <c r="Y51" i="8"/>
  <c r="X51" i="8"/>
  <c r="U51" i="8"/>
  <c r="T51" i="8"/>
  <c r="S51" i="8"/>
  <c r="R51" i="8"/>
  <c r="Q51" i="8"/>
  <c r="P51" i="8"/>
  <c r="M51" i="8"/>
  <c r="L51" i="8"/>
  <c r="K51" i="8"/>
  <c r="J51" i="8"/>
  <c r="I51" i="8"/>
  <c r="H51" i="8"/>
  <c r="CQ50" i="8"/>
  <c r="CP50" i="8"/>
  <c r="CO50" i="8"/>
  <c r="CN50" i="8"/>
  <c r="CM50" i="8"/>
  <c r="CL50" i="8"/>
  <c r="CI50" i="8"/>
  <c r="CH50" i="8"/>
  <c r="CG50" i="8"/>
  <c r="CF50" i="8"/>
  <c r="CE50" i="8"/>
  <c r="CD50" i="8"/>
  <c r="CA50" i="8"/>
  <c r="BZ50" i="8"/>
  <c r="BY50" i="8"/>
  <c r="BX50" i="8"/>
  <c r="BV50" i="8"/>
  <c r="BU50" i="8"/>
  <c r="BT50" i="8"/>
  <c r="BS50" i="8"/>
  <c r="BQ50" i="8"/>
  <c r="BP50" i="8"/>
  <c r="BO50" i="8"/>
  <c r="BN50" i="8"/>
  <c r="BL50" i="8"/>
  <c r="BK50" i="8"/>
  <c r="BJ50" i="8"/>
  <c r="BI50" i="8"/>
  <c r="BG50" i="8"/>
  <c r="BF50" i="8"/>
  <c r="BE50" i="8"/>
  <c r="BD50" i="8"/>
  <c r="BB50" i="8"/>
  <c r="BA50" i="8"/>
  <c r="AZ50" i="8"/>
  <c r="AY50" i="8"/>
  <c r="AV50" i="8"/>
  <c r="AU50" i="8"/>
  <c r="AT50" i="8"/>
  <c r="AS50" i="8"/>
  <c r="AR50" i="8"/>
  <c r="AQ50" i="8"/>
  <c r="AM50" i="8"/>
  <c r="AL50" i="8"/>
  <c r="AK50" i="8"/>
  <c r="AJ50" i="8"/>
  <c r="AI50" i="8"/>
  <c r="AH50" i="8"/>
  <c r="AC50" i="8"/>
  <c r="AB50" i="8"/>
  <c r="AA50" i="8"/>
  <c r="Z50" i="8"/>
  <c r="Y50" i="8"/>
  <c r="X50" i="8"/>
  <c r="U50" i="8"/>
  <c r="T50" i="8"/>
  <c r="S50" i="8"/>
  <c r="R50" i="8"/>
  <c r="Q50" i="8"/>
  <c r="P50" i="8"/>
  <c r="CQ49" i="8"/>
  <c r="CP49" i="8"/>
  <c r="CO49" i="8"/>
  <c r="CN49" i="8"/>
  <c r="CM49" i="8"/>
  <c r="CL49" i="8"/>
  <c r="CI49" i="8"/>
  <c r="CH49" i="8"/>
  <c r="CG49" i="8"/>
  <c r="CF49" i="8"/>
  <c r="CE49" i="8"/>
  <c r="CD49" i="8"/>
  <c r="CA49" i="8"/>
  <c r="BZ49" i="8"/>
  <c r="BY49" i="8"/>
  <c r="BX49" i="8"/>
  <c r="BV49" i="8"/>
  <c r="BU49" i="8"/>
  <c r="BT49" i="8"/>
  <c r="BS49" i="8"/>
  <c r="BQ49" i="8"/>
  <c r="BP49" i="8"/>
  <c r="BO49" i="8"/>
  <c r="BN49" i="8"/>
  <c r="BL49" i="8"/>
  <c r="BK49" i="8"/>
  <c r="BJ49" i="8"/>
  <c r="BI49" i="8"/>
  <c r="BG49" i="8"/>
  <c r="BF49" i="8"/>
  <c r="BE49" i="8"/>
  <c r="BD49" i="8"/>
  <c r="BB49" i="8"/>
  <c r="BA49" i="8"/>
  <c r="AZ49" i="8"/>
  <c r="AY49" i="8"/>
  <c r="AV49" i="8"/>
  <c r="AU49" i="8"/>
  <c r="AT49" i="8"/>
  <c r="AS49" i="8"/>
  <c r="AR49" i="8"/>
  <c r="AQ49" i="8"/>
  <c r="AM49" i="8"/>
  <c r="AL49" i="8"/>
  <c r="AK49" i="8"/>
  <c r="AJ49" i="8"/>
  <c r="AI49" i="8"/>
  <c r="AH49" i="8"/>
  <c r="AC49" i="8"/>
  <c r="AB49" i="8"/>
  <c r="AA49" i="8"/>
  <c r="Z49" i="8"/>
  <c r="Y49" i="8"/>
  <c r="X49" i="8"/>
  <c r="U49" i="8"/>
  <c r="T49" i="8"/>
  <c r="S49" i="8"/>
  <c r="R49" i="8"/>
  <c r="Q49" i="8"/>
  <c r="P49" i="8"/>
  <c r="CQ48" i="8"/>
  <c r="CP48" i="8"/>
  <c r="CO48" i="8"/>
  <c r="CN48" i="8"/>
  <c r="CM48" i="8"/>
  <c r="CL48" i="8"/>
  <c r="CI48" i="8"/>
  <c r="CH48" i="8"/>
  <c r="CG48" i="8"/>
  <c r="CF48" i="8"/>
  <c r="CE48" i="8"/>
  <c r="CD48" i="8"/>
  <c r="CA48" i="8"/>
  <c r="BZ48" i="8"/>
  <c r="BY48" i="8"/>
  <c r="BX48" i="8"/>
  <c r="BV48" i="8"/>
  <c r="BU48" i="8"/>
  <c r="BT48" i="8"/>
  <c r="BS48" i="8"/>
  <c r="BQ48" i="8"/>
  <c r="BP48" i="8"/>
  <c r="BO48" i="8"/>
  <c r="BN48" i="8"/>
  <c r="BL48" i="8"/>
  <c r="BK48" i="8"/>
  <c r="BJ48" i="8"/>
  <c r="BI48" i="8"/>
  <c r="BG48" i="8"/>
  <c r="BF48" i="8"/>
  <c r="BE48" i="8"/>
  <c r="BD48" i="8"/>
  <c r="BB48" i="8"/>
  <c r="BA48" i="8"/>
  <c r="AZ48" i="8"/>
  <c r="AY48" i="8"/>
  <c r="AV48" i="8"/>
  <c r="AU48" i="8"/>
  <c r="AT48" i="8"/>
  <c r="AS48" i="8"/>
  <c r="AR48" i="8"/>
  <c r="AQ48" i="8"/>
  <c r="AM48" i="8"/>
  <c r="AL48" i="8"/>
  <c r="AK48" i="8"/>
  <c r="AJ48" i="8"/>
  <c r="AI48" i="8"/>
  <c r="AH48" i="8"/>
  <c r="AC48" i="8"/>
  <c r="AB48" i="8"/>
  <c r="AA48" i="8"/>
  <c r="Z48" i="8"/>
  <c r="Y48" i="8"/>
  <c r="X48" i="8"/>
  <c r="U48" i="8"/>
  <c r="T48" i="8"/>
  <c r="S48" i="8"/>
  <c r="R48" i="8"/>
  <c r="Q48" i="8"/>
  <c r="P48" i="8"/>
  <c r="CQ47" i="8"/>
  <c r="CP47" i="8"/>
  <c r="CO47" i="8"/>
  <c r="CN47" i="8"/>
  <c r="CM47" i="8"/>
  <c r="CL47" i="8"/>
  <c r="CI47" i="8"/>
  <c r="CH47" i="8"/>
  <c r="CG47" i="8"/>
  <c r="CF47" i="8"/>
  <c r="CE47" i="8"/>
  <c r="CD47" i="8"/>
  <c r="CA47" i="8"/>
  <c r="BZ47" i="8"/>
  <c r="BY47" i="8"/>
  <c r="BX47" i="8"/>
  <c r="BV47" i="8"/>
  <c r="BU47" i="8"/>
  <c r="BT47" i="8"/>
  <c r="BS47" i="8"/>
  <c r="BQ47" i="8"/>
  <c r="BP47" i="8"/>
  <c r="BO47" i="8"/>
  <c r="BN47" i="8"/>
  <c r="BL47" i="8"/>
  <c r="BK47" i="8"/>
  <c r="BJ47" i="8"/>
  <c r="BI47" i="8"/>
  <c r="BG47" i="8"/>
  <c r="BF47" i="8"/>
  <c r="BE47" i="8"/>
  <c r="BD47" i="8"/>
  <c r="BB47" i="8"/>
  <c r="BA47" i="8"/>
  <c r="AZ47" i="8"/>
  <c r="AY47" i="8"/>
  <c r="AV47" i="8"/>
  <c r="AU47" i="8"/>
  <c r="AT47" i="8"/>
  <c r="AS47" i="8"/>
  <c r="AR47" i="8"/>
  <c r="AQ47" i="8"/>
  <c r="AM47" i="8"/>
  <c r="AL47" i="8"/>
  <c r="AK47" i="8"/>
  <c r="AJ47" i="8"/>
  <c r="AI47" i="8"/>
  <c r="AH47" i="8"/>
  <c r="AC47" i="8"/>
  <c r="AB47" i="8"/>
  <c r="AA47" i="8"/>
  <c r="Z47" i="8"/>
  <c r="Y47" i="8"/>
  <c r="X47" i="8"/>
  <c r="U47" i="8"/>
  <c r="T47" i="8"/>
  <c r="S47" i="8"/>
  <c r="R47" i="8"/>
  <c r="Q47" i="8"/>
  <c r="P47" i="8"/>
  <c r="M47" i="8"/>
  <c r="L47" i="8"/>
  <c r="K47" i="8"/>
  <c r="J47" i="8"/>
  <c r="I47" i="8"/>
  <c r="H47" i="8"/>
  <c r="CQ46" i="8"/>
  <c r="CP46" i="8"/>
  <c r="CO46" i="8"/>
  <c r="CN46" i="8"/>
  <c r="CM46" i="8"/>
  <c r="CL46" i="8"/>
  <c r="CI46" i="8"/>
  <c r="CH46" i="8"/>
  <c r="CG46" i="8"/>
  <c r="CF46" i="8"/>
  <c r="CE46" i="8"/>
  <c r="CD46" i="8"/>
  <c r="CA46" i="8"/>
  <c r="BZ46" i="8"/>
  <c r="BY46" i="8"/>
  <c r="BX46" i="8"/>
  <c r="BV46" i="8"/>
  <c r="BU46" i="8"/>
  <c r="BT46" i="8"/>
  <c r="BS46" i="8"/>
  <c r="BQ46" i="8"/>
  <c r="BP46" i="8"/>
  <c r="BO46" i="8"/>
  <c r="BN46" i="8"/>
  <c r="BL46" i="8"/>
  <c r="BK46" i="8"/>
  <c r="BJ46" i="8"/>
  <c r="BI46" i="8"/>
  <c r="BG46" i="8"/>
  <c r="BF46" i="8"/>
  <c r="BE46" i="8"/>
  <c r="BD46" i="8"/>
  <c r="BB46" i="8"/>
  <c r="BA46" i="8"/>
  <c r="AZ46" i="8"/>
  <c r="AY46" i="8"/>
  <c r="AV46" i="8"/>
  <c r="AU46" i="8"/>
  <c r="AT46" i="8"/>
  <c r="AS46" i="8"/>
  <c r="AR46" i="8"/>
  <c r="AQ46" i="8"/>
  <c r="AM46" i="8"/>
  <c r="AL46" i="8"/>
  <c r="AK46" i="8"/>
  <c r="AJ46" i="8"/>
  <c r="AI46" i="8"/>
  <c r="AH46" i="8"/>
  <c r="AC46" i="8"/>
  <c r="AB46" i="8"/>
  <c r="AA46" i="8"/>
  <c r="Z46" i="8"/>
  <c r="Y46" i="8"/>
  <c r="X46" i="8"/>
  <c r="U46" i="8"/>
  <c r="T46" i="8"/>
  <c r="S46" i="8"/>
  <c r="R46" i="8"/>
  <c r="Q46" i="8"/>
  <c r="P46" i="8"/>
  <c r="CQ45" i="8"/>
  <c r="CP45" i="8"/>
  <c r="CO45" i="8"/>
  <c r="CN45" i="8"/>
  <c r="CM45" i="8"/>
  <c r="CL45" i="8"/>
  <c r="CI45" i="8"/>
  <c r="CH45" i="8"/>
  <c r="CG45" i="8"/>
  <c r="CF45" i="8"/>
  <c r="CE45" i="8"/>
  <c r="CD45" i="8"/>
  <c r="CA45" i="8"/>
  <c r="BZ45" i="8"/>
  <c r="BY45" i="8"/>
  <c r="BX45" i="8"/>
  <c r="BV45" i="8"/>
  <c r="BU45" i="8"/>
  <c r="BT45" i="8"/>
  <c r="BS45" i="8"/>
  <c r="BQ45" i="8"/>
  <c r="BP45" i="8"/>
  <c r="BO45" i="8"/>
  <c r="BN45" i="8"/>
  <c r="BL45" i="8"/>
  <c r="BK45" i="8"/>
  <c r="BJ45" i="8"/>
  <c r="BI45" i="8"/>
  <c r="BG45" i="8"/>
  <c r="BF45" i="8"/>
  <c r="BE45" i="8"/>
  <c r="BD45" i="8"/>
  <c r="BB45" i="8"/>
  <c r="BA45" i="8"/>
  <c r="AZ45" i="8"/>
  <c r="AY45" i="8"/>
  <c r="AV45" i="8"/>
  <c r="AU45" i="8"/>
  <c r="AT45" i="8"/>
  <c r="AS45" i="8"/>
  <c r="AR45" i="8"/>
  <c r="AQ45" i="8"/>
  <c r="AM45" i="8"/>
  <c r="AL45" i="8"/>
  <c r="AK45" i="8"/>
  <c r="AJ45" i="8"/>
  <c r="AI45" i="8"/>
  <c r="AH45" i="8"/>
  <c r="AC45" i="8"/>
  <c r="AB45" i="8"/>
  <c r="AA45" i="8"/>
  <c r="Z45" i="8"/>
  <c r="Y45" i="8"/>
  <c r="X45" i="8"/>
  <c r="U45" i="8"/>
  <c r="T45" i="8"/>
  <c r="S45" i="8"/>
  <c r="R45" i="8"/>
  <c r="Q45" i="8"/>
  <c r="P45" i="8"/>
  <c r="CQ44" i="8"/>
  <c r="CP44" i="8"/>
  <c r="CO44" i="8"/>
  <c r="CN44" i="8"/>
  <c r="CM44" i="8"/>
  <c r="CL44" i="8"/>
  <c r="CI44" i="8"/>
  <c r="CH44" i="8"/>
  <c r="CG44" i="8"/>
  <c r="CF44" i="8"/>
  <c r="CE44" i="8"/>
  <c r="CD44" i="8"/>
  <c r="CA44" i="8"/>
  <c r="BZ44" i="8"/>
  <c r="BY44" i="8"/>
  <c r="BX44" i="8"/>
  <c r="BV44" i="8"/>
  <c r="BU44" i="8"/>
  <c r="BT44" i="8"/>
  <c r="BS44" i="8"/>
  <c r="BQ44" i="8"/>
  <c r="BP44" i="8"/>
  <c r="BO44" i="8"/>
  <c r="BN44" i="8"/>
  <c r="BL44" i="8"/>
  <c r="BK44" i="8"/>
  <c r="BJ44" i="8"/>
  <c r="BI44" i="8"/>
  <c r="BG44" i="8"/>
  <c r="BF44" i="8"/>
  <c r="BE44" i="8"/>
  <c r="BD44" i="8"/>
  <c r="BB44" i="8"/>
  <c r="BA44" i="8"/>
  <c r="AZ44" i="8"/>
  <c r="AY44" i="8"/>
  <c r="AV44" i="8"/>
  <c r="AU44" i="8"/>
  <c r="AT44" i="8"/>
  <c r="AS44" i="8"/>
  <c r="AR44" i="8"/>
  <c r="AQ44" i="8"/>
  <c r="AM44" i="8"/>
  <c r="AL44" i="8"/>
  <c r="AK44" i="8"/>
  <c r="AJ44" i="8"/>
  <c r="AI44" i="8"/>
  <c r="AH44" i="8"/>
  <c r="AC44" i="8"/>
  <c r="AB44" i="8"/>
  <c r="AA44" i="8"/>
  <c r="Z44" i="8"/>
  <c r="Y44" i="8"/>
  <c r="X44" i="8"/>
  <c r="U44" i="8"/>
  <c r="T44" i="8"/>
  <c r="S44" i="8"/>
  <c r="R44" i="8"/>
  <c r="Q44" i="8"/>
  <c r="P44" i="8"/>
  <c r="CQ43" i="8"/>
  <c r="CP43" i="8"/>
  <c r="CO43" i="8"/>
  <c r="CN43" i="8"/>
  <c r="CM43" i="8"/>
  <c r="CL43" i="8"/>
  <c r="CI43" i="8"/>
  <c r="CH43" i="8"/>
  <c r="CG43" i="8"/>
  <c r="CF43" i="8"/>
  <c r="CE43" i="8"/>
  <c r="CD43" i="8"/>
  <c r="CA43" i="8"/>
  <c r="BZ43" i="8"/>
  <c r="BY43" i="8"/>
  <c r="BX43" i="8"/>
  <c r="BV43" i="8"/>
  <c r="BU43" i="8"/>
  <c r="BT43" i="8"/>
  <c r="BS43" i="8"/>
  <c r="BQ43" i="8"/>
  <c r="BP43" i="8"/>
  <c r="BO43" i="8"/>
  <c r="BN43" i="8"/>
  <c r="BL43" i="8"/>
  <c r="BK43" i="8"/>
  <c r="BJ43" i="8"/>
  <c r="BI43" i="8"/>
  <c r="BG43" i="8"/>
  <c r="BF43" i="8"/>
  <c r="BE43" i="8"/>
  <c r="BD43" i="8"/>
  <c r="BB43" i="8"/>
  <c r="BA43" i="8"/>
  <c r="AZ43" i="8"/>
  <c r="AY43" i="8"/>
  <c r="AV43" i="8"/>
  <c r="AU43" i="8"/>
  <c r="AT43" i="8"/>
  <c r="AS43" i="8"/>
  <c r="AR43" i="8"/>
  <c r="AQ43" i="8"/>
  <c r="AM43" i="8"/>
  <c r="AL43" i="8"/>
  <c r="AK43" i="8"/>
  <c r="AJ43" i="8"/>
  <c r="AI43" i="8"/>
  <c r="AH43" i="8"/>
  <c r="AC43" i="8"/>
  <c r="AB43" i="8"/>
  <c r="AA43" i="8"/>
  <c r="Z43" i="8"/>
  <c r="Y43" i="8"/>
  <c r="X43" i="8"/>
  <c r="U43" i="8"/>
  <c r="T43" i="8"/>
  <c r="S43" i="8"/>
  <c r="R43" i="8"/>
  <c r="Q43" i="8"/>
  <c r="P43" i="8"/>
  <c r="M43" i="8"/>
  <c r="L43" i="8"/>
  <c r="K43" i="8"/>
  <c r="J43" i="8"/>
  <c r="I43" i="8"/>
  <c r="H43" i="8"/>
  <c r="CQ42" i="8"/>
  <c r="CP42" i="8"/>
  <c r="CO42" i="8"/>
  <c r="CN42" i="8"/>
  <c r="CM42" i="8"/>
  <c r="CL42" i="8"/>
  <c r="CI42" i="8"/>
  <c r="CH42" i="8"/>
  <c r="CG42" i="8"/>
  <c r="CF42" i="8"/>
  <c r="CE42" i="8"/>
  <c r="CD42" i="8"/>
  <c r="CA42" i="8"/>
  <c r="BZ42" i="8"/>
  <c r="BY42" i="8"/>
  <c r="BX42" i="8"/>
  <c r="BV42" i="8"/>
  <c r="BU42" i="8"/>
  <c r="BT42" i="8"/>
  <c r="BS42" i="8"/>
  <c r="BQ42" i="8"/>
  <c r="BP42" i="8"/>
  <c r="BO42" i="8"/>
  <c r="BN42" i="8"/>
  <c r="BL42" i="8"/>
  <c r="BK42" i="8"/>
  <c r="BJ42" i="8"/>
  <c r="BI42" i="8"/>
  <c r="BG42" i="8"/>
  <c r="BF42" i="8"/>
  <c r="BE42" i="8"/>
  <c r="BD42" i="8"/>
  <c r="BB42" i="8"/>
  <c r="BA42" i="8"/>
  <c r="AZ42" i="8"/>
  <c r="AY42" i="8"/>
  <c r="AV42" i="8"/>
  <c r="AU42" i="8"/>
  <c r="AT42" i="8"/>
  <c r="AS42" i="8"/>
  <c r="AR42" i="8"/>
  <c r="AQ42" i="8"/>
  <c r="AM42" i="8"/>
  <c r="AL42" i="8"/>
  <c r="AK42" i="8"/>
  <c r="AJ42" i="8"/>
  <c r="AI42" i="8"/>
  <c r="AH42" i="8"/>
  <c r="AC42" i="8"/>
  <c r="AB42" i="8"/>
  <c r="AA42" i="8"/>
  <c r="Z42" i="8"/>
  <c r="Y42" i="8"/>
  <c r="X42" i="8"/>
  <c r="U42" i="8"/>
  <c r="T42" i="8"/>
  <c r="S42" i="8"/>
  <c r="R42" i="8"/>
  <c r="Q42" i="8"/>
  <c r="P42" i="8"/>
  <c r="CQ41" i="8"/>
  <c r="CP41" i="8"/>
  <c r="CO41" i="8"/>
  <c r="CN41" i="8"/>
  <c r="CM41" i="8"/>
  <c r="CL41" i="8"/>
  <c r="CI41" i="8"/>
  <c r="CH41" i="8"/>
  <c r="CG41" i="8"/>
  <c r="CF41" i="8"/>
  <c r="CE41" i="8"/>
  <c r="CD41" i="8"/>
  <c r="CA41" i="8"/>
  <c r="BZ41" i="8"/>
  <c r="BY41" i="8"/>
  <c r="BX41" i="8"/>
  <c r="BV41" i="8"/>
  <c r="BU41" i="8"/>
  <c r="BT41" i="8"/>
  <c r="BS41" i="8"/>
  <c r="BQ41" i="8"/>
  <c r="BP41" i="8"/>
  <c r="BO41" i="8"/>
  <c r="BN41" i="8"/>
  <c r="BL41" i="8"/>
  <c r="BK41" i="8"/>
  <c r="BJ41" i="8"/>
  <c r="BI41" i="8"/>
  <c r="BG41" i="8"/>
  <c r="BF41" i="8"/>
  <c r="BE41" i="8"/>
  <c r="BD41" i="8"/>
  <c r="BB41" i="8"/>
  <c r="BA41" i="8"/>
  <c r="AZ41" i="8"/>
  <c r="AY41" i="8"/>
  <c r="AV41" i="8"/>
  <c r="AU41" i="8"/>
  <c r="AT41" i="8"/>
  <c r="AS41" i="8"/>
  <c r="AR41" i="8"/>
  <c r="AQ41" i="8"/>
  <c r="AM41" i="8"/>
  <c r="AL41" i="8"/>
  <c r="AK41" i="8"/>
  <c r="AJ41" i="8"/>
  <c r="AI41" i="8"/>
  <c r="AH41" i="8"/>
  <c r="AC41" i="8"/>
  <c r="AB41" i="8"/>
  <c r="AA41" i="8"/>
  <c r="Z41" i="8"/>
  <c r="Y41" i="8"/>
  <c r="X41" i="8"/>
  <c r="U41" i="8"/>
  <c r="T41" i="8"/>
  <c r="S41" i="8"/>
  <c r="R41" i="8"/>
  <c r="Q41" i="8"/>
  <c r="P41" i="8"/>
  <c r="CQ40" i="8"/>
  <c r="CP40" i="8"/>
  <c r="CO40" i="8"/>
  <c r="CN40" i="8"/>
  <c r="CM40" i="8"/>
  <c r="CL40" i="8"/>
  <c r="CI40" i="8"/>
  <c r="CH40" i="8"/>
  <c r="CG40" i="8"/>
  <c r="CF40" i="8"/>
  <c r="CE40" i="8"/>
  <c r="CD40" i="8"/>
  <c r="CA40" i="8"/>
  <c r="BZ40" i="8"/>
  <c r="BY40" i="8"/>
  <c r="BX40" i="8"/>
  <c r="BV40" i="8"/>
  <c r="BU40" i="8"/>
  <c r="BT40" i="8"/>
  <c r="BS40" i="8"/>
  <c r="BQ40" i="8"/>
  <c r="BP40" i="8"/>
  <c r="BO40" i="8"/>
  <c r="BN40" i="8"/>
  <c r="BL40" i="8"/>
  <c r="BK40" i="8"/>
  <c r="BJ40" i="8"/>
  <c r="BI40" i="8"/>
  <c r="BG40" i="8"/>
  <c r="BF40" i="8"/>
  <c r="BE40" i="8"/>
  <c r="BD40" i="8"/>
  <c r="BB40" i="8"/>
  <c r="BA40" i="8"/>
  <c r="AZ40" i="8"/>
  <c r="AY40" i="8"/>
  <c r="AV40" i="8"/>
  <c r="AU40" i="8"/>
  <c r="AT40" i="8"/>
  <c r="AS40" i="8"/>
  <c r="AR40" i="8"/>
  <c r="AQ40" i="8"/>
  <c r="AM40" i="8"/>
  <c r="AL40" i="8"/>
  <c r="AK40" i="8"/>
  <c r="AJ40" i="8"/>
  <c r="AI40" i="8"/>
  <c r="AH40" i="8"/>
  <c r="AC40" i="8"/>
  <c r="AB40" i="8"/>
  <c r="AA40" i="8"/>
  <c r="Z40" i="8"/>
  <c r="Y40" i="8"/>
  <c r="X40" i="8"/>
  <c r="U40" i="8"/>
  <c r="T40" i="8"/>
  <c r="S40" i="8"/>
  <c r="R40" i="8"/>
  <c r="Q40" i="8"/>
  <c r="P40" i="8"/>
  <c r="CQ39" i="8"/>
  <c r="CP39" i="8"/>
  <c r="CO39" i="8"/>
  <c r="CN39" i="8"/>
  <c r="CM39" i="8"/>
  <c r="CL39" i="8"/>
  <c r="CI39" i="8"/>
  <c r="CH39" i="8"/>
  <c r="CG39" i="8"/>
  <c r="CF39" i="8"/>
  <c r="CE39" i="8"/>
  <c r="CD39" i="8"/>
  <c r="CA39" i="8"/>
  <c r="BZ39" i="8"/>
  <c r="BY39" i="8"/>
  <c r="BX39" i="8"/>
  <c r="BV39" i="8"/>
  <c r="BU39" i="8"/>
  <c r="BT39" i="8"/>
  <c r="BS39" i="8"/>
  <c r="BQ39" i="8"/>
  <c r="BP39" i="8"/>
  <c r="BO39" i="8"/>
  <c r="BN39" i="8"/>
  <c r="BL39" i="8"/>
  <c r="BK39" i="8"/>
  <c r="BJ39" i="8"/>
  <c r="BI39" i="8"/>
  <c r="BG39" i="8"/>
  <c r="BF39" i="8"/>
  <c r="BE39" i="8"/>
  <c r="BD39" i="8"/>
  <c r="BB39" i="8"/>
  <c r="BA39" i="8"/>
  <c r="AZ39" i="8"/>
  <c r="AY39" i="8"/>
  <c r="AV39" i="8"/>
  <c r="AU39" i="8"/>
  <c r="AT39" i="8"/>
  <c r="AS39" i="8"/>
  <c r="AR39" i="8"/>
  <c r="AQ39" i="8"/>
  <c r="AM39" i="8"/>
  <c r="AL39" i="8"/>
  <c r="AK39" i="8"/>
  <c r="AJ39" i="8"/>
  <c r="AI39" i="8"/>
  <c r="AH39" i="8"/>
  <c r="AC39" i="8"/>
  <c r="AB39" i="8"/>
  <c r="AA39" i="8"/>
  <c r="Z39" i="8"/>
  <c r="Y39" i="8"/>
  <c r="X39" i="8"/>
  <c r="U39" i="8"/>
  <c r="T39" i="8"/>
  <c r="S39" i="8"/>
  <c r="R39" i="8"/>
  <c r="Q39" i="8"/>
  <c r="P39" i="8"/>
  <c r="M39" i="8"/>
  <c r="L39" i="8"/>
  <c r="K39" i="8"/>
  <c r="J39" i="8"/>
  <c r="I39" i="8"/>
  <c r="H39" i="8"/>
  <c r="CQ38" i="8"/>
  <c r="CP38" i="8"/>
  <c r="CO38" i="8"/>
  <c r="CN38" i="8"/>
  <c r="CM38" i="8"/>
  <c r="CL38" i="8"/>
  <c r="CI38" i="8"/>
  <c r="CH38" i="8"/>
  <c r="CG38" i="8"/>
  <c r="CF38" i="8"/>
  <c r="CE38" i="8"/>
  <c r="CD38" i="8"/>
  <c r="CA38" i="8"/>
  <c r="BZ38" i="8"/>
  <c r="BY38" i="8"/>
  <c r="BX38" i="8"/>
  <c r="BV38" i="8"/>
  <c r="BU38" i="8"/>
  <c r="BT38" i="8"/>
  <c r="BS38" i="8"/>
  <c r="BQ38" i="8"/>
  <c r="BP38" i="8"/>
  <c r="BO38" i="8"/>
  <c r="BN38" i="8"/>
  <c r="BL38" i="8"/>
  <c r="BK38" i="8"/>
  <c r="BJ38" i="8"/>
  <c r="BI38" i="8"/>
  <c r="BG38" i="8"/>
  <c r="BF38" i="8"/>
  <c r="BE38" i="8"/>
  <c r="BD38" i="8"/>
  <c r="BB38" i="8"/>
  <c r="BA38" i="8"/>
  <c r="AZ38" i="8"/>
  <c r="AY38" i="8"/>
  <c r="AV38" i="8"/>
  <c r="AU38" i="8"/>
  <c r="AT38" i="8"/>
  <c r="AS38" i="8"/>
  <c r="AR38" i="8"/>
  <c r="AQ38" i="8"/>
  <c r="AM38" i="8"/>
  <c r="AL38" i="8"/>
  <c r="AK38" i="8"/>
  <c r="AJ38" i="8"/>
  <c r="AI38" i="8"/>
  <c r="AH38" i="8"/>
  <c r="AC38" i="8"/>
  <c r="AB38" i="8"/>
  <c r="AA38" i="8"/>
  <c r="Z38" i="8"/>
  <c r="Y38" i="8"/>
  <c r="X38" i="8"/>
  <c r="U38" i="8"/>
  <c r="T38" i="8"/>
  <c r="S38" i="8"/>
  <c r="R38" i="8"/>
  <c r="Q38" i="8"/>
  <c r="P38" i="8"/>
  <c r="M38" i="8"/>
  <c r="L38" i="8"/>
  <c r="K38" i="8"/>
  <c r="J38" i="8"/>
  <c r="I38" i="8"/>
  <c r="H38" i="8"/>
  <c r="CQ37" i="8"/>
  <c r="CP37" i="8"/>
  <c r="CO37" i="8"/>
  <c r="CN37" i="8"/>
  <c r="CM37" i="8"/>
  <c r="CL37" i="8"/>
  <c r="CI37" i="8"/>
  <c r="CH37" i="8"/>
  <c r="CG37" i="8"/>
  <c r="CF37" i="8"/>
  <c r="CE37" i="8"/>
  <c r="CD37" i="8"/>
  <c r="CA37" i="8"/>
  <c r="BZ37" i="8"/>
  <c r="BY37" i="8"/>
  <c r="BX37" i="8"/>
  <c r="BV37" i="8"/>
  <c r="BU37" i="8"/>
  <c r="BT37" i="8"/>
  <c r="BS37" i="8"/>
  <c r="BQ37" i="8"/>
  <c r="BP37" i="8"/>
  <c r="BO37" i="8"/>
  <c r="BN37" i="8"/>
  <c r="BL37" i="8"/>
  <c r="BK37" i="8"/>
  <c r="BJ37" i="8"/>
  <c r="BI37" i="8"/>
  <c r="BG37" i="8"/>
  <c r="BF37" i="8"/>
  <c r="BE37" i="8"/>
  <c r="BD37" i="8"/>
  <c r="BB37" i="8"/>
  <c r="BA37" i="8"/>
  <c r="AZ37" i="8"/>
  <c r="AY37" i="8"/>
  <c r="AV37" i="8"/>
  <c r="AU37" i="8"/>
  <c r="AT37" i="8"/>
  <c r="AS37" i="8"/>
  <c r="AR37" i="8"/>
  <c r="AQ37" i="8"/>
  <c r="AM37" i="8"/>
  <c r="AL37" i="8"/>
  <c r="AK37" i="8"/>
  <c r="AJ37" i="8"/>
  <c r="AI37" i="8"/>
  <c r="AH37" i="8"/>
  <c r="AC37" i="8"/>
  <c r="AB37" i="8"/>
  <c r="AA37" i="8"/>
  <c r="Z37" i="8"/>
  <c r="Y37" i="8"/>
  <c r="X37" i="8"/>
  <c r="U37" i="8"/>
  <c r="T37" i="8"/>
  <c r="S37" i="8"/>
  <c r="R37" i="8"/>
  <c r="Q37" i="8"/>
  <c r="P37" i="8"/>
  <c r="CQ36" i="8"/>
  <c r="CP36" i="8"/>
  <c r="CO36" i="8"/>
  <c r="CN36" i="8"/>
  <c r="CM36" i="8"/>
  <c r="CL36" i="8"/>
  <c r="CI36" i="8"/>
  <c r="CH36" i="8"/>
  <c r="CG36" i="8"/>
  <c r="CF36" i="8"/>
  <c r="CE36" i="8"/>
  <c r="CD36" i="8"/>
  <c r="CA36" i="8"/>
  <c r="BZ36" i="8"/>
  <c r="BY36" i="8"/>
  <c r="BX36" i="8"/>
  <c r="BV36" i="8"/>
  <c r="BU36" i="8"/>
  <c r="BT36" i="8"/>
  <c r="BS36" i="8"/>
  <c r="BQ36" i="8"/>
  <c r="BP36" i="8"/>
  <c r="BO36" i="8"/>
  <c r="BN36" i="8"/>
  <c r="BL36" i="8"/>
  <c r="BK36" i="8"/>
  <c r="BJ36" i="8"/>
  <c r="BI36" i="8"/>
  <c r="BG36" i="8"/>
  <c r="BF36" i="8"/>
  <c r="BE36" i="8"/>
  <c r="BD36" i="8"/>
  <c r="BB36" i="8"/>
  <c r="BA36" i="8"/>
  <c r="AZ36" i="8"/>
  <c r="AY36" i="8"/>
  <c r="AV36" i="8"/>
  <c r="AU36" i="8"/>
  <c r="AT36" i="8"/>
  <c r="AS36" i="8"/>
  <c r="AR36" i="8"/>
  <c r="AQ36" i="8"/>
  <c r="AM36" i="8"/>
  <c r="AL36" i="8"/>
  <c r="AK36" i="8"/>
  <c r="AJ36" i="8"/>
  <c r="AI36" i="8"/>
  <c r="AH36" i="8"/>
  <c r="AC36" i="8"/>
  <c r="AB36" i="8"/>
  <c r="AA36" i="8"/>
  <c r="Z36" i="8"/>
  <c r="Y36" i="8"/>
  <c r="X36" i="8"/>
  <c r="U36" i="8"/>
  <c r="T36" i="8"/>
  <c r="S36" i="8"/>
  <c r="R36" i="8"/>
  <c r="Q36" i="8"/>
  <c r="P36" i="8"/>
  <c r="CQ35" i="8"/>
  <c r="CP35" i="8"/>
  <c r="CO35" i="8"/>
  <c r="CN35" i="8"/>
  <c r="CM35" i="8"/>
  <c r="CL35" i="8"/>
  <c r="CI35" i="8"/>
  <c r="CH35" i="8"/>
  <c r="CG35" i="8"/>
  <c r="CF35" i="8"/>
  <c r="CE35" i="8"/>
  <c r="CD35" i="8"/>
  <c r="CA35" i="8"/>
  <c r="BZ35" i="8"/>
  <c r="BY35" i="8"/>
  <c r="BX35" i="8"/>
  <c r="BV35" i="8"/>
  <c r="BU35" i="8"/>
  <c r="BT35" i="8"/>
  <c r="BS35" i="8"/>
  <c r="BQ35" i="8"/>
  <c r="BP35" i="8"/>
  <c r="BO35" i="8"/>
  <c r="BN35" i="8"/>
  <c r="BL35" i="8"/>
  <c r="BK35" i="8"/>
  <c r="BJ35" i="8"/>
  <c r="BI35" i="8"/>
  <c r="BG35" i="8"/>
  <c r="BF35" i="8"/>
  <c r="BE35" i="8"/>
  <c r="BD35" i="8"/>
  <c r="BB35" i="8"/>
  <c r="BA35" i="8"/>
  <c r="AZ35" i="8"/>
  <c r="AY35" i="8"/>
  <c r="AV35" i="8"/>
  <c r="AU35" i="8"/>
  <c r="AT35" i="8"/>
  <c r="AS35" i="8"/>
  <c r="AR35" i="8"/>
  <c r="AQ35" i="8"/>
  <c r="AM35" i="8"/>
  <c r="AL35" i="8"/>
  <c r="AK35" i="8"/>
  <c r="AJ35" i="8"/>
  <c r="AI35" i="8"/>
  <c r="AH35" i="8"/>
  <c r="AC35" i="8"/>
  <c r="AB35" i="8"/>
  <c r="AA35" i="8"/>
  <c r="Z35" i="8"/>
  <c r="Y35" i="8"/>
  <c r="X35" i="8"/>
  <c r="U35" i="8"/>
  <c r="T35" i="8"/>
  <c r="S35" i="8"/>
  <c r="R35" i="8"/>
  <c r="Q35" i="8"/>
  <c r="P35" i="8"/>
  <c r="CQ34" i="8"/>
  <c r="CP34" i="8"/>
  <c r="CO34" i="8"/>
  <c r="CN34" i="8"/>
  <c r="CM34" i="8"/>
  <c r="CL34" i="8"/>
  <c r="CI34" i="8"/>
  <c r="CH34" i="8"/>
  <c r="CG34" i="8"/>
  <c r="CF34" i="8"/>
  <c r="CE34" i="8"/>
  <c r="CD34" i="8"/>
  <c r="CA34" i="8"/>
  <c r="BZ34" i="8"/>
  <c r="BY34" i="8"/>
  <c r="BX34" i="8"/>
  <c r="BV34" i="8"/>
  <c r="BU34" i="8"/>
  <c r="BT34" i="8"/>
  <c r="BS34" i="8"/>
  <c r="BQ34" i="8"/>
  <c r="BP34" i="8"/>
  <c r="BO34" i="8"/>
  <c r="BN34" i="8"/>
  <c r="BL34" i="8"/>
  <c r="BK34" i="8"/>
  <c r="BJ34" i="8"/>
  <c r="BI34" i="8"/>
  <c r="BG34" i="8"/>
  <c r="BF34" i="8"/>
  <c r="BE34" i="8"/>
  <c r="BD34" i="8"/>
  <c r="BB34" i="8"/>
  <c r="BA34" i="8"/>
  <c r="AZ34" i="8"/>
  <c r="AY34" i="8"/>
  <c r="AV34" i="8"/>
  <c r="AU34" i="8"/>
  <c r="AT34" i="8"/>
  <c r="AS34" i="8"/>
  <c r="AR34" i="8"/>
  <c r="AQ34" i="8"/>
  <c r="AM34" i="8"/>
  <c r="AL34" i="8"/>
  <c r="AK34" i="8"/>
  <c r="AJ34" i="8"/>
  <c r="AI34" i="8"/>
  <c r="AH34" i="8"/>
  <c r="AC34" i="8"/>
  <c r="AB34" i="8"/>
  <c r="AA34" i="8"/>
  <c r="Z34" i="8"/>
  <c r="Y34" i="8"/>
  <c r="X34" i="8"/>
  <c r="U34" i="8"/>
  <c r="T34" i="8"/>
  <c r="S34" i="8"/>
  <c r="R34" i="8"/>
  <c r="Q34" i="8"/>
  <c r="P34" i="8"/>
  <c r="M34" i="8"/>
  <c r="L34" i="8"/>
  <c r="K34" i="8"/>
  <c r="J34" i="8"/>
  <c r="I34" i="8"/>
  <c r="H34" i="8"/>
  <c r="CQ33" i="8"/>
  <c r="CP33" i="8"/>
  <c r="CO33" i="8"/>
  <c r="CN33" i="8"/>
  <c r="CM33" i="8"/>
  <c r="CL33" i="8"/>
  <c r="CI33" i="8"/>
  <c r="CH33" i="8"/>
  <c r="CG33" i="8"/>
  <c r="CF33" i="8"/>
  <c r="CE33" i="8"/>
  <c r="CD33" i="8"/>
  <c r="CA33" i="8"/>
  <c r="BZ33" i="8"/>
  <c r="BY33" i="8"/>
  <c r="BX33" i="8"/>
  <c r="BV33" i="8"/>
  <c r="BU33" i="8"/>
  <c r="BT33" i="8"/>
  <c r="BS33" i="8"/>
  <c r="BQ33" i="8"/>
  <c r="BP33" i="8"/>
  <c r="BO33" i="8"/>
  <c r="BN33" i="8"/>
  <c r="BL33" i="8"/>
  <c r="BK33" i="8"/>
  <c r="BJ33" i="8"/>
  <c r="BI33" i="8"/>
  <c r="BG33" i="8"/>
  <c r="BF33" i="8"/>
  <c r="BE33" i="8"/>
  <c r="BD33" i="8"/>
  <c r="BB33" i="8"/>
  <c r="BA33" i="8"/>
  <c r="AZ33" i="8"/>
  <c r="AY33" i="8"/>
  <c r="AV33" i="8"/>
  <c r="AU33" i="8"/>
  <c r="AT33" i="8"/>
  <c r="AS33" i="8"/>
  <c r="AR33" i="8"/>
  <c r="AQ33" i="8"/>
  <c r="AM33" i="8"/>
  <c r="AL33" i="8"/>
  <c r="AK33" i="8"/>
  <c r="AJ33" i="8"/>
  <c r="AI33" i="8"/>
  <c r="AH33" i="8"/>
  <c r="AC33" i="8"/>
  <c r="AB33" i="8"/>
  <c r="AA33" i="8"/>
  <c r="Z33" i="8"/>
  <c r="Y33" i="8"/>
  <c r="X33" i="8"/>
  <c r="U33" i="8"/>
  <c r="T33" i="8"/>
  <c r="S33" i="8"/>
  <c r="R33" i="8"/>
  <c r="Q33" i="8"/>
  <c r="P33" i="8"/>
  <c r="CQ32" i="8"/>
  <c r="CP32" i="8"/>
  <c r="CO32" i="8"/>
  <c r="CN32" i="8"/>
  <c r="CM32" i="8"/>
  <c r="CL32" i="8"/>
  <c r="CI32" i="8"/>
  <c r="CH32" i="8"/>
  <c r="CG32" i="8"/>
  <c r="CF32" i="8"/>
  <c r="CE32" i="8"/>
  <c r="CD32" i="8"/>
  <c r="CA32" i="8"/>
  <c r="BZ32" i="8"/>
  <c r="BY32" i="8"/>
  <c r="BX32" i="8"/>
  <c r="BV32" i="8"/>
  <c r="BU32" i="8"/>
  <c r="BT32" i="8"/>
  <c r="BS32" i="8"/>
  <c r="BQ32" i="8"/>
  <c r="BP32" i="8"/>
  <c r="BO32" i="8"/>
  <c r="BN32" i="8"/>
  <c r="BL32" i="8"/>
  <c r="BK32" i="8"/>
  <c r="BJ32" i="8"/>
  <c r="BI32" i="8"/>
  <c r="BG32" i="8"/>
  <c r="BF32" i="8"/>
  <c r="BE32" i="8"/>
  <c r="BD32" i="8"/>
  <c r="BB32" i="8"/>
  <c r="BA32" i="8"/>
  <c r="AZ32" i="8"/>
  <c r="AY32" i="8"/>
  <c r="AV32" i="8"/>
  <c r="AU32" i="8"/>
  <c r="AT32" i="8"/>
  <c r="AS32" i="8"/>
  <c r="AR32" i="8"/>
  <c r="AQ32" i="8"/>
  <c r="AM32" i="8"/>
  <c r="AL32" i="8"/>
  <c r="AK32" i="8"/>
  <c r="AJ32" i="8"/>
  <c r="AI32" i="8"/>
  <c r="AH32" i="8"/>
  <c r="AC32" i="8"/>
  <c r="AB32" i="8"/>
  <c r="AA32" i="8"/>
  <c r="Z32" i="8"/>
  <c r="Y32" i="8"/>
  <c r="X32" i="8"/>
  <c r="U32" i="8"/>
  <c r="T32" i="8"/>
  <c r="S32" i="8"/>
  <c r="R32" i="8"/>
  <c r="Q32" i="8"/>
  <c r="P32" i="8"/>
  <c r="CQ31" i="8"/>
  <c r="CP31" i="8"/>
  <c r="CO31" i="8"/>
  <c r="CN31" i="8"/>
  <c r="CM31" i="8"/>
  <c r="CL31" i="8"/>
  <c r="CI31" i="8"/>
  <c r="CH31" i="8"/>
  <c r="CG31" i="8"/>
  <c r="CF31" i="8"/>
  <c r="CE31" i="8"/>
  <c r="CD31" i="8"/>
  <c r="CA31" i="8"/>
  <c r="BZ31" i="8"/>
  <c r="BY31" i="8"/>
  <c r="BX31" i="8"/>
  <c r="BV31" i="8"/>
  <c r="BU31" i="8"/>
  <c r="BT31" i="8"/>
  <c r="BS31" i="8"/>
  <c r="BQ31" i="8"/>
  <c r="BP31" i="8"/>
  <c r="BO31" i="8"/>
  <c r="BN31" i="8"/>
  <c r="BL31" i="8"/>
  <c r="BK31" i="8"/>
  <c r="BJ31" i="8"/>
  <c r="BI31" i="8"/>
  <c r="BG31" i="8"/>
  <c r="BF31" i="8"/>
  <c r="BE31" i="8"/>
  <c r="BD31" i="8"/>
  <c r="BB31" i="8"/>
  <c r="BA31" i="8"/>
  <c r="AZ31" i="8"/>
  <c r="AY31" i="8"/>
  <c r="AV31" i="8"/>
  <c r="AU31" i="8"/>
  <c r="AT31" i="8"/>
  <c r="AS31" i="8"/>
  <c r="AR31" i="8"/>
  <c r="AQ31" i="8"/>
  <c r="AM31" i="8"/>
  <c r="AL31" i="8"/>
  <c r="AK31" i="8"/>
  <c r="AJ31" i="8"/>
  <c r="AI31" i="8"/>
  <c r="AH31" i="8"/>
  <c r="AC31" i="8"/>
  <c r="AB31" i="8"/>
  <c r="AA31" i="8"/>
  <c r="Z31" i="8"/>
  <c r="Y31" i="8"/>
  <c r="X31" i="8"/>
  <c r="U31" i="8"/>
  <c r="T31" i="8"/>
  <c r="S31" i="8"/>
  <c r="R31" i="8"/>
  <c r="Q31" i="8"/>
  <c r="P31" i="8"/>
  <c r="CQ30" i="8"/>
  <c r="CP30" i="8"/>
  <c r="CO30" i="8"/>
  <c r="CN30" i="8"/>
  <c r="CM30" i="8"/>
  <c r="CL30" i="8"/>
  <c r="CI30" i="8"/>
  <c r="CH30" i="8"/>
  <c r="CG30" i="8"/>
  <c r="CF30" i="8"/>
  <c r="CE30" i="8"/>
  <c r="CD30" i="8"/>
  <c r="CA30" i="8"/>
  <c r="BZ30" i="8"/>
  <c r="BY30" i="8"/>
  <c r="BX30" i="8"/>
  <c r="BV30" i="8"/>
  <c r="BU30" i="8"/>
  <c r="BT30" i="8"/>
  <c r="BS30" i="8"/>
  <c r="BQ30" i="8"/>
  <c r="BP30" i="8"/>
  <c r="BO30" i="8"/>
  <c r="BN30" i="8"/>
  <c r="BL30" i="8"/>
  <c r="BK30" i="8"/>
  <c r="BJ30" i="8"/>
  <c r="BI30" i="8"/>
  <c r="BG30" i="8"/>
  <c r="BF30" i="8"/>
  <c r="BE30" i="8"/>
  <c r="BD30" i="8"/>
  <c r="BB30" i="8"/>
  <c r="BA30" i="8"/>
  <c r="AZ30" i="8"/>
  <c r="AY30" i="8"/>
  <c r="AV30" i="8"/>
  <c r="AU30" i="8"/>
  <c r="AT30" i="8"/>
  <c r="AS30" i="8"/>
  <c r="AR30" i="8"/>
  <c r="AQ30" i="8"/>
  <c r="AM30" i="8"/>
  <c r="AL30" i="8"/>
  <c r="AK30" i="8"/>
  <c r="AJ30" i="8"/>
  <c r="AI30" i="8"/>
  <c r="AH30" i="8"/>
  <c r="AC30" i="8"/>
  <c r="AB30" i="8"/>
  <c r="AA30" i="8"/>
  <c r="Z30" i="8"/>
  <c r="Y30" i="8"/>
  <c r="X30" i="8"/>
  <c r="U30" i="8"/>
  <c r="T30" i="8"/>
  <c r="S30" i="8"/>
  <c r="R30" i="8"/>
  <c r="Q30" i="8"/>
  <c r="P30" i="8"/>
  <c r="CQ29" i="8"/>
  <c r="CP29" i="8"/>
  <c r="CO29" i="8"/>
  <c r="CN29" i="8"/>
  <c r="CM29" i="8"/>
  <c r="CL29" i="8"/>
  <c r="CI29" i="8"/>
  <c r="CH29" i="8"/>
  <c r="CG29" i="8"/>
  <c r="CF29" i="8"/>
  <c r="CE29" i="8"/>
  <c r="CD29" i="8"/>
  <c r="CA29" i="8"/>
  <c r="BZ29" i="8"/>
  <c r="BY29" i="8"/>
  <c r="BX29" i="8"/>
  <c r="BV29" i="8"/>
  <c r="BU29" i="8"/>
  <c r="BT29" i="8"/>
  <c r="BS29" i="8"/>
  <c r="BQ29" i="8"/>
  <c r="BP29" i="8"/>
  <c r="BO29" i="8"/>
  <c r="BN29" i="8"/>
  <c r="BL29" i="8"/>
  <c r="BK29" i="8"/>
  <c r="BJ29" i="8"/>
  <c r="BI29" i="8"/>
  <c r="BG29" i="8"/>
  <c r="BF29" i="8"/>
  <c r="BE29" i="8"/>
  <c r="BD29" i="8"/>
  <c r="BB29" i="8"/>
  <c r="BA29" i="8"/>
  <c r="AZ29" i="8"/>
  <c r="AY29" i="8"/>
  <c r="AV29" i="8"/>
  <c r="AU29" i="8"/>
  <c r="AT29" i="8"/>
  <c r="AS29" i="8"/>
  <c r="AR29" i="8"/>
  <c r="AQ29" i="8"/>
  <c r="AM29" i="8"/>
  <c r="AL29" i="8"/>
  <c r="AK29" i="8"/>
  <c r="AJ29" i="8"/>
  <c r="AI29" i="8"/>
  <c r="AH29" i="8"/>
  <c r="AC29" i="8"/>
  <c r="AB29" i="8"/>
  <c r="AA29" i="8"/>
  <c r="Z29" i="8"/>
  <c r="Y29" i="8"/>
  <c r="X29" i="8"/>
  <c r="U29" i="8"/>
  <c r="T29" i="8"/>
  <c r="S29" i="8"/>
  <c r="R29" i="8"/>
  <c r="Q29" i="8"/>
  <c r="P29" i="8"/>
  <c r="H29" i="8"/>
  <c r="CQ28" i="8"/>
  <c r="CP28" i="8"/>
  <c r="CO28" i="8"/>
  <c r="CN28" i="8"/>
  <c r="CM28" i="8"/>
  <c r="CL28" i="8"/>
  <c r="CI28" i="8"/>
  <c r="CH28" i="8"/>
  <c r="CG28" i="8"/>
  <c r="CF28" i="8"/>
  <c r="CE28" i="8"/>
  <c r="CD28" i="8"/>
  <c r="CA28" i="8"/>
  <c r="BZ28" i="8"/>
  <c r="BY28" i="8"/>
  <c r="BX28" i="8"/>
  <c r="BV28" i="8"/>
  <c r="BU28" i="8"/>
  <c r="BT28" i="8"/>
  <c r="BS28" i="8"/>
  <c r="BQ28" i="8"/>
  <c r="BP28" i="8"/>
  <c r="BO28" i="8"/>
  <c r="BN28" i="8"/>
  <c r="BL28" i="8"/>
  <c r="BK28" i="8"/>
  <c r="BJ28" i="8"/>
  <c r="BI28" i="8"/>
  <c r="BG28" i="8"/>
  <c r="BF28" i="8"/>
  <c r="BE28" i="8"/>
  <c r="BD28" i="8"/>
  <c r="BB28" i="8"/>
  <c r="BA28" i="8"/>
  <c r="AZ28" i="8"/>
  <c r="AY28" i="8"/>
  <c r="AV28" i="8"/>
  <c r="AU28" i="8"/>
  <c r="AT28" i="8"/>
  <c r="AS28" i="8"/>
  <c r="AR28" i="8"/>
  <c r="AQ28" i="8"/>
  <c r="AM28" i="8"/>
  <c r="AL28" i="8"/>
  <c r="AK28" i="8"/>
  <c r="AJ28" i="8"/>
  <c r="AI28" i="8"/>
  <c r="AH28" i="8"/>
  <c r="AC28" i="8"/>
  <c r="AB28" i="8"/>
  <c r="AA28" i="8"/>
  <c r="Z28" i="8"/>
  <c r="Y28" i="8"/>
  <c r="X28" i="8"/>
  <c r="U28" i="8"/>
  <c r="T28" i="8"/>
  <c r="S28" i="8"/>
  <c r="R28" i="8"/>
  <c r="Q28" i="8"/>
  <c r="P28" i="8"/>
  <c r="H28" i="8"/>
  <c r="CQ27" i="8"/>
  <c r="CP27" i="8"/>
  <c r="CO27" i="8"/>
  <c r="CN27" i="8"/>
  <c r="CM27" i="8"/>
  <c r="CL27" i="8"/>
  <c r="CI27" i="8"/>
  <c r="CH27" i="8"/>
  <c r="CG27" i="8"/>
  <c r="CF27" i="8"/>
  <c r="CE27" i="8"/>
  <c r="CD27" i="8"/>
  <c r="CA27" i="8"/>
  <c r="BZ27" i="8"/>
  <c r="BY27" i="8"/>
  <c r="BX27" i="8"/>
  <c r="BV27" i="8"/>
  <c r="BU27" i="8"/>
  <c r="BT27" i="8"/>
  <c r="BS27" i="8"/>
  <c r="BQ27" i="8"/>
  <c r="BP27" i="8"/>
  <c r="BO27" i="8"/>
  <c r="BN27" i="8"/>
  <c r="BL27" i="8"/>
  <c r="BK27" i="8"/>
  <c r="BJ27" i="8"/>
  <c r="BI27" i="8"/>
  <c r="BG27" i="8"/>
  <c r="BF27" i="8"/>
  <c r="BE27" i="8"/>
  <c r="BD27" i="8"/>
  <c r="BB27" i="8"/>
  <c r="BA27" i="8"/>
  <c r="AZ27" i="8"/>
  <c r="AY27" i="8"/>
  <c r="AV27" i="8"/>
  <c r="AU27" i="8"/>
  <c r="AT27" i="8"/>
  <c r="AS27" i="8"/>
  <c r="AR27" i="8"/>
  <c r="AQ27" i="8"/>
  <c r="AM27" i="8"/>
  <c r="AL27" i="8"/>
  <c r="AK27" i="8"/>
  <c r="AJ27" i="8"/>
  <c r="AI27" i="8"/>
  <c r="AH27" i="8"/>
  <c r="AC27" i="8"/>
  <c r="AB27" i="8"/>
  <c r="AA27" i="8"/>
  <c r="Z27" i="8"/>
  <c r="Y27" i="8"/>
  <c r="X27" i="8"/>
  <c r="U27" i="8"/>
  <c r="T27" i="8"/>
  <c r="S27" i="8"/>
  <c r="R27" i="8"/>
  <c r="Q27" i="8"/>
  <c r="P27" i="8"/>
  <c r="H27" i="8"/>
  <c r="CQ26" i="8"/>
  <c r="CP26" i="8"/>
  <c r="CO26" i="8"/>
  <c r="CN26" i="8"/>
  <c r="CM26" i="8"/>
  <c r="CL26" i="8"/>
  <c r="CI26" i="8"/>
  <c r="CH26" i="8"/>
  <c r="CG26" i="8"/>
  <c r="CF26" i="8"/>
  <c r="CE26" i="8"/>
  <c r="CD26" i="8"/>
  <c r="CA26" i="8"/>
  <c r="BZ26" i="8"/>
  <c r="BY26" i="8"/>
  <c r="BX26" i="8"/>
  <c r="BV26" i="8"/>
  <c r="BU26" i="8"/>
  <c r="BT26" i="8"/>
  <c r="BS26" i="8"/>
  <c r="BQ26" i="8"/>
  <c r="BP26" i="8"/>
  <c r="BO26" i="8"/>
  <c r="BN26" i="8"/>
  <c r="BL26" i="8"/>
  <c r="BK26" i="8"/>
  <c r="BJ26" i="8"/>
  <c r="BI26" i="8"/>
  <c r="BG26" i="8"/>
  <c r="BF26" i="8"/>
  <c r="BE26" i="8"/>
  <c r="BD26" i="8"/>
  <c r="BB26" i="8"/>
  <c r="BA26" i="8"/>
  <c r="AZ26" i="8"/>
  <c r="AY26" i="8"/>
  <c r="AV26" i="8"/>
  <c r="AU26" i="8"/>
  <c r="AT26" i="8"/>
  <c r="AS26" i="8"/>
  <c r="AR26" i="8"/>
  <c r="AQ26" i="8"/>
  <c r="AM26" i="8"/>
  <c r="AL26" i="8"/>
  <c r="AK26" i="8"/>
  <c r="AJ26" i="8"/>
  <c r="AI26" i="8"/>
  <c r="AH26" i="8"/>
  <c r="AC26" i="8"/>
  <c r="AB26" i="8"/>
  <c r="AA26" i="8"/>
  <c r="Z26" i="8"/>
  <c r="Y26" i="8"/>
  <c r="X26" i="8"/>
  <c r="U26" i="8"/>
  <c r="T26" i="8"/>
  <c r="S26" i="8"/>
  <c r="R26" i="8"/>
  <c r="Q26" i="8"/>
  <c r="P26" i="8"/>
  <c r="H26" i="8"/>
  <c r="CQ25" i="8"/>
  <c r="CP25" i="8"/>
  <c r="CO25" i="8"/>
  <c r="CN25" i="8"/>
  <c r="CM25" i="8"/>
  <c r="CL25" i="8"/>
  <c r="CI25" i="8"/>
  <c r="CH25" i="8"/>
  <c r="CG25" i="8"/>
  <c r="CF25" i="8"/>
  <c r="CE25" i="8"/>
  <c r="CD25" i="8"/>
  <c r="CA25" i="8"/>
  <c r="BZ25" i="8"/>
  <c r="BY25" i="8"/>
  <c r="BX25" i="8"/>
  <c r="BV25" i="8"/>
  <c r="BU25" i="8"/>
  <c r="BT25" i="8"/>
  <c r="BS25" i="8"/>
  <c r="BQ25" i="8"/>
  <c r="BP25" i="8"/>
  <c r="BO25" i="8"/>
  <c r="BN25" i="8"/>
  <c r="BL25" i="8"/>
  <c r="BK25" i="8"/>
  <c r="BJ25" i="8"/>
  <c r="BI25" i="8"/>
  <c r="BG25" i="8"/>
  <c r="BF25" i="8"/>
  <c r="BE25" i="8"/>
  <c r="BD25" i="8"/>
  <c r="BB25" i="8"/>
  <c r="BA25" i="8"/>
  <c r="AZ25" i="8"/>
  <c r="AY25" i="8"/>
  <c r="AV25" i="8"/>
  <c r="AU25" i="8"/>
  <c r="AT25" i="8"/>
  <c r="AS25" i="8"/>
  <c r="AR25" i="8"/>
  <c r="AQ25" i="8"/>
  <c r="AM25" i="8"/>
  <c r="AL25" i="8"/>
  <c r="AK25" i="8"/>
  <c r="AJ25" i="8"/>
  <c r="AI25" i="8"/>
  <c r="AH25" i="8"/>
  <c r="AC25" i="8"/>
  <c r="AB25" i="8"/>
  <c r="AA25" i="8"/>
  <c r="Z25" i="8"/>
  <c r="Y25" i="8"/>
  <c r="X25" i="8"/>
  <c r="U25" i="8"/>
  <c r="T25" i="8"/>
  <c r="S25" i="8"/>
  <c r="R25" i="8"/>
  <c r="Q25" i="8"/>
  <c r="P25" i="8"/>
  <c r="H25" i="8"/>
  <c r="CQ24" i="8"/>
  <c r="CP24" i="8"/>
  <c r="CO24" i="8"/>
  <c r="CN24" i="8"/>
  <c r="CM24" i="8"/>
  <c r="CL24" i="8"/>
  <c r="CI24" i="8"/>
  <c r="CH24" i="8"/>
  <c r="CG24" i="8"/>
  <c r="CF24" i="8"/>
  <c r="CE24" i="8"/>
  <c r="CD24" i="8"/>
  <c r="CA24" i="8"/>
  <c r="BZ24" i="8"/>
  <c r="BY24" i="8"/>
  <c r="BX24" i="8"/>
  <c r="BV24" i="8"/>
  <c r="BU24" i="8"/>
  <c r="BT24" i="8"/>
  <c r="BS24" i="8"/>
  <c r="BQ24" i="8"/>
  <c r="BP24" i="8"/>
  <c r="BO24" i="8"/>
  <c r="BN24" i="8"/>
  <c r="BL24" i="8"/>
  <c r="BK24" i="8"/>
  <c r="BJ24" i="8"/>
  <c r="BI24" i="8"/>
  <c r="BG24" i="8"/>
  <c r="BF24" i="8"/>
  <c r="BE24" i="8"/>
  <c r="BD24" i="8"/>
  <c r="BB24" i="8"/>
  <c r="BA24" i="8"/>
  <c r="AZ24" i="8"/>
  <c r="AY24" i="8"/>
  <c r="AV24" i="8"/>
  <c r="AU24" i="8"/>
  <c r="AT24" i="8"/>
  <c r="AS24" i="8"/>
  <c r="AR24" i="8"/>
  <c r="AQ24" i="8"/>
  <c r="AM24" i="8"/>
  <c r="AL24" i="8"/>
  <c r="AK24" i="8"/>
  <c r="AJ24" i="8"/>
  <c r="AI24" i="8"/>
  <c r="AH24" i="8"/>
  <c r="AC24" i="8"/>
  <c r="AB24" i="8"/>
  <c r="AA24" i="8"/>
  <c r="Z24" i="8"/>
  <c r="Y24" i="8"/>
  <c r="X24" i="8"/>
  <c r="U24" i="8"/>
  <c r="T24" i="8"/>
  <c r="S24" i="8"/>
  <c r="R24" i="8"/>
  <c r="Q24" i="8"/>
  <c r="P24" i="8"/>
  <c r="H24" i="8"/>
  <c r="CQ23" i="8"/>
  <c r="CP23" i="8"/>
  <c r="CO23" i="8"/>
  <c r="CN23" i="8"/>
  <c r="CM23" i="8"/>
  <c r="CL23" i="8"/>
  <c r="CI23" i="8"/>
  <c r="CH23" i="8"/>
  <c r="CG23" i="8"/>
  <c r="CF23" i="8"/>
  <c r="CE23" i="8"/>
  <c r="CD23" i="8"/>
  <c r="CA23" i="8"/>
  <c r="BZ23" i="8"/>
  <c r="BY23" i="8"/>
  <c r="BX23" i="8"/>
  <c r="BV23" i="8"/>
  <c r="BU23" i="8"/>
  <c r="BT23" i="8"/>
  <c r="BS23" i="8"/>
  <c r="BQ23" i="8"/>
  <c r="BP23" i="8"/>
  <c r="BO23" i="8"/>
  <c r="BN23" i="8"/>
  <c r="BL23" i="8"/>
  <c r="BK23" i="8"/>
  <c r="BJ23" i="8"/>
  <c r="BI23" i="8"/>
  <c r="BG23" i="8"/>
  <c r="BF23" i="8"/>
  <c r="BE23" i="8"/>
  <c r="BD23" i="8"/>
  <c r="BB23" i="8"/>
  <c r="BA23" i="8"/>
  <c r="AZ23" i="8"/>
  <c r="AY23" i="8"/>
  <c r="AV23" i="8"/>
  <c r="AU23" i="8"/>
  <c r="AT23" i="8"/>
  <c r="AS23" i="8"/>
  <c r="AR23" i="8"/>
  <c r="AQ23" i="8"/>
  <c r="AM23" i="8"/>
  <c r="AL23" i="8"/>
  <c r="AK23" i="8"/>
  <c r="AJ23" i="8"/>
  <c r="AI23" i="8"/>
  <c r="AH23" i="8"/>
  <c r="AC23" i="8"/>
  <c r="AB23" i="8"/>
  <c r="AA23" i="8"/>
  <c r="Z23" i="8"/>
  <c r="Y23" i="8"/>
  <c r="X23" i="8"/>
  <c r="U23" i="8"/>
  <c r="T23" i="8"/>
  <c r="S23" i="8"/>
  <c r="R23" i="8"/>
  <c r="Q23" i="8"/>
  <c r="P23" i="8"/>
  <c r="CQ22" i="8"/>
  <c r="CP22" i="8"/>
  <c r="CO22" i="8"/>
  <c r="CN22" i="8"/>
  <c r="CM22" i="8"/>
  <c r="CL22" i="8"/>
  <c r="CI22" i="8"/>
  <c r="CH22" i="8"/>
  <c r="CG22" i="8"/>
  <c r="CF22" i="8"/>
  <c r="CE22" i="8"/>
  <c r="CD22" i="8"/>
  <c r="CA22" i="8"/>
  <c r="BZ22" i="8"/>
  <c r="BY22" i="8"/>
  <c r="BX22" i="8"/>
  <c r="BV22" i="8"/>
  <c r="BU22" i="8"/>
  <c r="BT22" i="8"/>
  <c r="BS22" i="8"/>
  <c r="BQ22" i="8"/>
  <c r="BP22" i="8"/>
  <c r="BO22" i="8"/>
  <c r="BN22" i="8"/>
  <c r="BL22" i="8"/>
  <c r="BK22" i="8"/>
  <c r="BJ22" i="8"/>
  <c r="BI22" i="8"/>
  <c r="BG22" i="8"/>
  <c r="BF22" i="8"/>
  <c r="BE22" i="8"/>
  <c r="BD22" i="8"/>
  <c r="BB22" i="8"/>
  <c r="BA22" i="8"/>
  <c r="AZ22" i="8"/>
  <c r="AY22" i="8"/>
  <c r="AV22" i="8"/>
  <c r="AU22" i="8"/>
  <c r="AT22" i="8"/>
  <c r="AS22" i="8"/>
  <c r="AR22" i="8"/>
  <c r="AQ22" i="8"/>
  <c r="AM22" i="8"/>
  <c r="AL22" i="8"/>
  <c r="AK22" i="8"/>
  <c r="AJ22" i="8"/>
  <c r="AI22" i="8"/>
  <c r="AH22" i="8"/>
  <c r="AC22" i="8"/>
  <c r="AB22" i="8"/>
  <c r="AA22" i="8"/>
  <c r="Z22" i="8"/>
  <c r="Y22" i="8"/>
  <c r="X22" i="8"/>
  <c r="U22" i="8"/>
  <c r="T22" i="8"/>
  <c r="S22" i="8"/>
  <c r="R22" i="8"/>
  <c r="Q22" i="8"/>
  <c r="P22" i="8"/>
  <c r="CQ21" i="8"/>
  <c r="CP21" i="8"/>
  <c r="CO21" i="8"/>
  <c r="CN21" i="8"/>
  <c r="CM21" i="8"/>
  <c r="CL21" i="8"/>
  <c r="CI21" i="8"/>
  <c r="CH21" i="8"/>
  <c r="CG21" i="8"/>
  <c r="CF21" i="8"/>
  <c r="CE21" i="8"/>
  <c r="CD21" i="8"/>
  <c r="CA21" i="8"/>
  <c r="BZ21" i="8"/>
  <c r="BY21" i="8"/>
  <c r="BX21" i="8"/>
  <c r="BV21" i="8"/>
  <c r="BU21" i="8"/>
  <c r="BT21" i="8"/>
  <c r="BS21" i="8"/>
  <c r="BQ21" i="8"/>
  <c r="BP21" i="8"/>
  <c r="BO21" i="8"/>
  <c r="BN21" i="8"/>
  <c r="BL21" i="8"/>
  <c r="BK21" i="8"/>
  <c r="BJ21" i="8"/>
  <c r="BI21" i="8"/>
  <c r="BG21" i="8"/>
  <c r="BF21" i="8"/>
  <c r="BE21" i="8"/>
  <c r="BD21" i="8"/>
  <c r="BB21" i="8"/>
  <c r="BA21" i="8"/>
  <c r="AZ21" i="8"/>
  <c r="AY21" i="8"/>
  <c r="AV21" i="8"/>
  <c r="AU21" i="8"/>
  <c r="AT21" i="8"/>
  <c r="AS21" i="8"/>
  <c r="AR21" i="8"/>
  <c r="AQ21" i="8"/>
  <c r="AM21" i="8"/>
  <c r="AL21" i="8"/>
  <c r="AK21" i="8"/>
  <c r="AJ21" i="8"/>
  <c r="AI21" i="8"/>
  <c r="AH21" i="8"/>
  <c r="AC21" i="8"/>
  <c r="AB21" i="8"/>
  <c r="AA21" i="8"/>
  <c r="Z21" i="8"/>
  <c r="Y21" i="8"/>
  <c r="X21" i="8"/>
  <c r="U21" i="8"/>
  <c r="T21" i="8"/>
  <c r="S21" i="8"/>
  <c r="R21" i="8"/>
  <c r="Q21" i="8"/>
  <c r="P21" i="8"/>
  <c r="CQ20" i="8"/>
  <c r="CP20" i="8"/>
  <c r="CO20" i="8"/>
  <c r="CN20" i="8"/>
  <c r="CM20" i="8"/>
  <c r="CL20" i="8"/>
  <c r="CI20" i="8"/>
  <c r="CH20" i="8"/>
  <c r="CG20" i="8"/>
  <c r="CF20" i="8"/>
  <c r="CE20" i="8"/>
  <c r="CD20" i="8"/>
  <c r="CA20" i="8"/>
  <c r="BZ20" i="8"/>
  <c r="BY20" i="8"/>
  <c r="BX20" i="8"/>
  <c r="BV20" i="8"/>
  <c r="BU20" i="8"/>
  <c r="BT20" i="8"/>
  <c r="BS20" i="8"/>
  <c r="BQ20" i="8"/>
  <c r="BP20" i="8"/>
  <c r="BO20" i="8"/>
  <c r="BN20" i="8"/>
  <c r="BL20" i="8"/>
  <c r="BK20" i="8"/>
  <c r="BJ20" i="8"/>
  <c r="BI20" i="8"/>
  <c r="BG20" i="8"/>
  <c r="BF20" i="8"/>
  <c r="BE20" i="8"/>
  <c r="BD20" i="8"/>
  <c r="BB20" i="8"/>
  <c r="BA20" i="8"/>
  <c r="AZ20" i="8"/>
  <c r="AY20" i="8"/>
  <c r="AV20" i="8"/>
  <c r="AU20" i="8"/>
  <c r="AT20" i="8"/>
  <c r="AS20" i="8"/>
  <c r="AR20" i="8"/>
  <c r="AQ20" i="8"/>
  <c r="AM20" i="8"/>
  <c r="AL20" i="8"/>
  <c r="AK20" i="8"/>
  <c r="AJ20" i="8"/>
  <c r="AI20" i="8"/>
  <c r="AH20" i="8"/>
  <c r="AC20" i="8"/>
  <c r="AB20" i="8"/>
  <c r="AA20" i="8"/>
  <c r="Z20" i="8"/>
  <c r="Y20" i="8"/>
  <c r="X20" i="8"/>
  <c r="U20" i="8"/>
  <c r="T20" i="8"/>
  <c r="S20" i="8"/>
  <c r="R20" i="8"/>
  <c r="Q20" i="8"/>
  <c r="P20" i="8"/>
  <c r="CQ19" i="8"/>
  <c r="CP19" i="8"/>
  <c r="CO19" i="8"/>
  <c r="CN19" i="8"/>
  <c r="CM19" i="8"/>
  <c r="CL19" i="8"/>
  <c r="CI19" i="8"/>
  <c r="CH19" i="8"/>
  <c r="CG19" i="8"/>
  <c r="CF19" i="8"/>
  <c r="CE19" i="8"/>
  <c r="CD19" i="8"/>
  <c r="CA19" i="8"/>
  <c r="BZ19" i="8"/>
  <c r="BY19" i="8"/>
  <c r="BX19" i="8"/>
  <c r="BV19" i="8"/>
  <c r="BU19" i="8"/>
  <c r="BT19" i="8"/>
  <c r="BS19" i="8"/>
  <c r="BQ19" i="8"/>
  <c r="BP19" i="8"/>
  <c r="BO19" i="8"/>
  <c r="BN19" i="8"/>
  <c r="BL19" i="8"/>
  <c r="BK19" i="8"/>
  <c r="BJ19" i="8"/>
  <c r="BI19" i="8"/>
  <c r="BG19" i="8"/>
  <c r="BF19" i="8"/>
  <c r="BE19" i="8"/>
  <c r="BD19" i="8"/>
  <c r="BB19" i="8"/>
  <c r="BA19" i="8"/>
  <c r="AZ19" i="8"/>
  <c r="AY19" i="8"/>
  <c r="AV19" i="8"/>
  <c r="AU19" i="8"/>
  <c r="AT19" i="8"/>
  <c r="AS19" i="8"/>
  <c r="AR19" i="8"/>
  <c r="AQ19" i="8"/>
  <c r="AM19" i="8"/>
  <c r="AL19" i="8"/>
  <c r="AK19" i="8"/>
  <c r="AJ19" i="8"/>
  <c r="AI19" i="8"/>
  <c r="AH19" i="8"/>
  <c r="AC19" i="8"/>
  <c r="AB19" i="8"/>
  <c r="AA19" i="8"/>
  <c r="Z19" i="8"/>
  <c r="Y19" i="8"/>
  <c r="X19" i="8"/>
  <c r="U19" i="8"/>
  <c r="T19" i="8"/>
  <c r="S19" i="8"/>
  <c r="R19" i="8"/>
  <c r="Q19" i="8"/>
  <c r="P19" i="8"/>
  <c r="CQ18" i="8"/>
  <c r="CP18" i="8"/>
  <c r="CO18" i="8"/>
  <c r="CN18" i="8"/>
  <c r="CM18" i="8"/>
  <c r="CL18" i="8"/>
  <c r="CI18" i="8"/>
  <c r="CH18" i="8"/>
  <c r="CG18" i="8"/>
  <c r="CF18" i="8"/>
  <c r="CE18" i="8"/>
  <c r="CD18" i="8"/>
  <c r="CA18" i="8"/>
  <c r="BZ18" i="8"/>
  <c r="BY18" i="8"/>
  <c r="BX18" i="8"/>
  <c r="BV18" i="8"/>
  <c r="BU18" i="8"/>
  <c r="BT18" i="8"/>
  <c r="BS18" i="8"/>
  <c r="BQ18" i="8"/>
  <c r="BP18" i="8"/>
  <c r="BO18" i="8"/>
  <c r="BN18" i="8"/>
  <c r="BL18" i="8"/>
  <c r="BK18" i="8"/>
  <c r="BJ18" i="8"/>
  <c r="BI18" i="8"/>
  <c r="BG18" i="8"/>
  <c r="BF18" i="8"/>
  <c r="BE18" i="8"/>
  <c r="BD18" i="8"/>
  <c r="BB18" i="8"/>
  <c r="BA18" i="8"/>
  <c r="AZ18" i="8"/>
  <c r="AY18" i="8"/>
  <c r="AV18" i="8"/>
  <c r="AU18" i="8"/>
  <c r="AT18" i="8"/>
  <c r="AS18" i="8"/>
  <c r="AR18" i="8"/>
  <c r="AQ18" i="8"/>
  <c r="AM18" i="8"/>
  <c r="AL18" i="8"/>
  <c r="AK18" i="8"/>
  <c r="AJ18" i="8"/>
  <c r="AI18" i="8"/>
  <c r="AH18" i="8"/>
  <c r="AC18" i="8"/>
  <c r="AB18" i="8"/>
  <c r="AA18" i="8"/>
  <c r="Z18" i="8"/>
  <c r="Y18" i="8"/>
  <c r="X18" i="8"/>
  <c r="U18" i="8"/>
  <c r="T18" i="8"/>
  <c r="S18" i="8"/>
  <c r="R18" i="8"/>
  <c r="Q18" i="8"/>
  <c r="P18" i="8"/>
  <c r="H18" i="8"/>
  <c r="CQ17" i="8"/>
  <c r="CP17" i="8"/>
  <c r="CO17" i="8"/>
  <c r="CN17" i="8"/>
  <c r="CM17" i="8"/>
  <c r="CL17" i="8"/>
  <c r="CI17" i="8"/>
  <c r="CH17" i="8"/>
  <c r="CG17" i="8"/>
  <c r="CF17" i="8"/>
  <c r="CE17" i="8"/>
  <c r="CD17" i="8"/>
  <c r="CA17" i="8"/>
  <c r="BZ17" i="8"/>
  <c r="BY17" i="8"/>
  <c r="BX17" i="8"/>
  <c r="BV17" i="8"/>
  <c r="BU17" i="8"/>
  <c r="BT17" i="8"/>
  <c r="BS17" i="8"/>
  <c r="BQ17" i="8"/>
  <c r="BP17" i="8"/>
  <c r="BO17" i="8"/>
  <c r="BN17" i="8"/>
  <c r="BL17" i="8"/>
  <c r="BK17" i="8"/>
  <c r="BJ17" i="8"/>
  <c r="BI17" i="8"/>
  <c r="BG17" i="8"/>
  <c r="BF17" i="8"/>
  <c r="BE17" i="8"/>
  <c r="BD17" i="8"/>
  <c r="BB17" i="8"/>
  <c r="BA17" i="8"/>
  <c r="AZ17" i="8"/>
  <c r="AY17" i="8"/>
  <c r="AV17" i="8"/>
  <c r="AU17" i="8"/>
  <c r="AT17" i="8"/>
  <c r="AS17" i="8"/>
  <c r="AR17" i="8"/>
  <c r="AQ17" i="8"/>
  <c r="AM17" i="8"/>
  <c r="AL17" i="8"/>
  <c r="AK17" i="8"/>
  <c r="AJ17" i="8"/>
  <c r="AI17" i="8"/>
  <c r="AH17" i="8"/>
  <c r="AC17" i="8"/>
  <c r="AB17" i="8"/>
  <c r="AA17" i="8"/>
  <c r="Z17" i="8"/>
  <c r="Y17" i="8"/>
  <c r="X17" i="8"/>
  <c r="U17" i="8"/>
  <c r="T17" i="8"/>
  <c r="S17" i="8"/>
  <c r="R17" i="8"/>
  <c r="Q17" i="8"/>
  <c r="P17" i="8"/>
  <c r="H17" i="8"/>
  <c r="CQ16" i="8"/>
  <c r="CP16" i="8"/>
  <c r="CO16" i="8"/>
  <c r="CN16" i="8"/>
  <c r="CM16" i="8"/>
  <c r="CL16" i="8"/>
  <c r="CI16" i="8"/>
  <c r="CH16" i="8"/>
  <c r="CG16" i="8"/>
  <c r="CF16" i="8"/>
  <c r="CE16" i="8"/>
  <c r="CD16" i="8"/>
  <c r="CA16" i="8"/>
  <c r="BZ16" i="8"/>
  <c r="BY16" i="8"/>
  <c r="BX16" i="8"/>
  <c r="BV16" i="8"/>
  <c r="BU16" i="8"/>
  <c r="BT16" i="8"/>
  <c r="BS16" i="8"/>
  <c r="BQ16" i="8"/>
  <c r="BP16" i="8"/>
  <c r="BO16" i="8"/>
  <c r="BN16" i="8"/>
  <c r="BL16" i="8"/>
  <c r="BK16" i="8"/>
  <c r="BJ16" i="8"/>
  <c r="BI16" i="8"/>
  <c r="BG16" i="8"/>
  <c r="BF16" i="8"/>
  <c r="BE16" i="8"/>
  <c r="BD16" i="8"/>
  <c r="BB16" i="8"/>
  <c r="BA16" i="8"/>
  <c r="AZ16" i="8"/>
  <c r="AY16" i="8"/>
  <c r="AV16" i="8"/>
  <c r="AU16" i="8"/>
  <c r="AT16" i="8"/>
  <c r="AS16" i="8"/>
  <c r="AR16" i="8"/>
  <c r="AQ16" i="8"/>
  <c r="AM16" i="8"/>
  <c r="AL16" i="8"/>
  <c r="AK16" i="8"/>
  <c r="AJ16" i="8"/>
  <c r="AI16" i="8"/>
  <c r="AH16" i="8"/>
  <c r="AC16" i="8"/>
  <c r="AB16" i="8"/>
  <c r="AA16" i="8"/>
  <c r="Z16" i="8"/>
  <c r="Y16" i="8"/>
  <c r="X16" i="8"/>
  <c r="U16" i="8"/>
  <c r="T16" i="8"/>
  <c r="S16" i="8"/>
  <c r="R16" i="8"/>
  <c r="Q16" i="8"/>
  <c r="P16" i="8"/>
  <c r="H16" i="8"/>
  <c r="CQ15" i="8"/>
  <c r="CP15" i="8"/>
  <c r="CO15" i="8"/>
  <c r="CN15" i="8"/>
  <c r="CM15" i="8"/>
  <c r="CL15" i="8"/>
  <c r="CI15" i="8"/>
  <c r="CH15" i="8"/>
  <c r="CG15" i="8"/>
  <c r="CF15" i="8"/>
  <c r="CE15" i="8"/>
  <c r="CD15" i="8"/>
  <c r="CA15" i="8"/>
  <c r="BZ15" i="8"/>
  <c r="BY15" i="8"/>
  <c r="BX15" i="8"/>
  <c r="BV15" i="8"/>
  <c r="BU15" i="8"/>
  <c r="BT15" i="8"/>
  <c r="BS15" i="8"/>
  <c r="BQ15" i="8"/>
  <c r="BP15" i="8"/>
  <c r="BO15" i="8"/>
  <c r="BN15" i="8"/>
  <c r="BL15" i="8"/>
  <c r="BK15" i="8"/>
  <c r="BJ15" i="8"/>
  <c r="BI15" i="8"/>
  <c r="BG15" i="8"/>
  <c r="BF15" i="8"/>
  <c r="BE15" i="8"/>
  <c r="BD15" i="8"/>
  <c r="BB15" i="8"/>
  <c r="BA15" i="8"/>
  <c r="AZ15" i="8"/>
  <c r="AY15" i="8"/>
  <c r="AV15" i="8"/>
  <c r="AU15" i="8"/>
  <c r="AT15" i="8"/>
  <c r="AS15" i="8"/>
  <c r="AR15" i="8"/>
  <c r="AQ15" i="8"/>
  <c r="AM15" i="8"/>
  <c r="AL15" i="8"/>
  <c r="AK15" i="8"/>
  <c r="AJ15" i="8"/>
  <c r="AI15" i="8"/>
  <c r="AH15" i="8"/>
  <c r="AC15" i="8"/>
  <c r="AB15" i="8"/>
  <c r="AA15" i="8"/>
  <c r="Z15" i="8"/>
  <c r="Y15" i="8"/>
  <c r="X15" i="8"/>
  <c r="U15" i="8"/>
  <c r="T15" i="8"/>
  <c r="S15" i="8"/>
  <c r="R15" i="8"/>
  <c r="Q15" i="8"/>
  <c r="P15" i="8"/>
  <c r="H15" i="8"/>
  <c r="CQ14" i="8"/>
  <c r="CP14" i="8"/>
  <c r="CO14" i="8"/>
  <c r="CN14" i="8"/>
  <c r="CM14" i="8"/>
  <c r="CL14" i="8"/>
  <c r="CI14" i="8"/>
  <c r="CH14" i="8"/>
  <c r="CG14" i="8"/>
  <c r="CF14" i="8"/>
  <c r="CE14" i="8"/>
  <c r="CD14" i="8"/>
  <c r="CA14" i="8"/>
  <c r="BZ14" i="8"/>
  <c r="BY14" i="8"/>
  <c r="BX14" i="8"/>
  <c r="BV14" i="8"/>
  <c r="BU14" i="8"/>
  <c r="BT14" i="8"/>
  <c r="BS14" i="8"/>
  <c r="BQ14" i="8"/>
  <c r="BP14" i="8"/>
  <c r="BO14" i="8"/>
  <c r="BN14" i="8"/>
  <c r="BL14" i="8"/>
  <c r="BK14" i="8"/>
  <c r="BJ14" i="8"/>
  <c r="BI14" i="8"/>
  <c r="BG14" i="8"/>
  <c r="BF14" i="8"/>
  <c r="BE14" i="8"/>
  <c r="BD14" i="8"/>
  <c r="BB14" i="8"/>
  <c r="BA14" i="8"/>
  <c r="AZ14" i="8"/>
  <c r="AY14" i="8"/>
  <c r="AV14" i="8"/>
  <c r="AU14" i="8"/>
  <c r="AT14" i="8"/>
  <c r="AS14" i="8"/>
  <c r="AR14" i="8"/>
  <c r="AQ14" i="8"/>
  <c r="AM14" i="8"/>
  <c r="AL14" i="8"/>
  <c r="AK14" i="8"/>
  <c r="AJ14" i="8"/>
  <c r="AI14" i="8"/>
  <c r="AH14" i="8"/>
  <c r="AC14" i="8"/>
  <c r="AB14" i="8"/>
  <c r="AA14" i="8"/>
  <c r="Z14" i="8"/>
  <c r="Y14" i="8"/>
  <c r="X14" i="8"/>
  <c r="U14" i="8"/>
  <c r="T14" i="8"/>
  <c r="S14" i="8"/>
  <c r="R14" i="8"/>
  <c r="Q14" i="8"/>
  <c r="P14" i="8"/>
  <c r="H14" i="8"/>
  <c r="CQ13" i="8"/>
  <c r="CP13" i="8"/>
  <c r="CO13" i="8"/>
  <c r="CN13" i="8"/>
  <c r="CM13" i="8"/>
  <c r="CL13" i="8"/>
  <c r="CI13" i="8"/>
  <c r="CH13" i="8"/>
  <c r="CG13" i="8"/>
  <c r="CF13" i="8"/>
  <c r="CE13" i="8"/>
  <c r="CD13" i="8"/>
  <c r="CA13" i="8"/>
  <c r="BZ13" i="8"/>
  <c r="BY13" i="8"/>
  <c r="BX13" i="8"/>
  <c r="BV13" i="8"/>
  <c r="BU13" i="8"/>
  <c r="BT13" i="8"/>
  <c r="BS13" i="8"/>
  <c r="BQ13" i="8"/>
  <c r="BP13" i="8"/>
  <c r="BO13" i="8"/>
  <c r="BN13" i="8"/>
  <c r="BL13" i="8"/>
  <c r="BK13" i="8"/>
  <c r="BJ13" i="8"/>
  <c r="BI13" i="8"/>
  <c r="BG13" i="8"/>
  <c r="BF13" i="8"/>
  <c r="BE13" i="8"/>
  <c r="BD13" i="8"/>
  <c r="BB13" i="8"/>
  <c r="BA13" i="8"/>
  <c r="AZ13" i="8"/>
  <c r="AY13" i="8"/>
  <c r="AV13" i="8"/>
  <c r="AU13" i="8"/>
  <c r="AT13" i="8"/>
  <c r="AS13" i="8"/>
  <c r="AR13" i="8"/>
  <c r="AQ13" i="8"/>
  <c r="AM13" i="8"/>
  <c r="AL13" i="8"/>
  <c r="AK13" i="8"/>
  <c r="AJ13" i="8"/>
  <c r="AI13" i="8"/>
  <c r="AH13" i="8"/>
  <c r="AC13" i="8"/>
  <c r="AB13" i="8"/>
  <c r="AA13" i="8"/>
  <c r="Z13" i="8"/>
  <c r="Y13" i="8"/>
  <c r="X13" i="8"/>
  <c r="U13" i="8"/>
  <c r="T13" i="8"/>
  <c r="S13" i="8"/>
  <c r="R13" i="8"/>
  <c r="Q13" i="8"/>
  <c r="P13" i="8"/>
  <c r="CQ12" i="8"/>
  <c r="CP12" i="8"/>
  <c r="CO12" i="8"/>
  <c r="CN12" i="8"/>
  <c r="CM12" i="8"/>
  <c r="CL12" i="8"/>
  <c r="CI12" i="8"/>
  <c r="CH12" i="8"/>
  <c r="CG12" i="8"/>
  <c r="CF12" i="8"/>
  <c r="CE12" i="8"/>
  <c r="CD12" i="8"/>
  <c r="CA12" i="8"/>
  <c r="BZ12" i="8"/>
  <c r="BY12" i="8"/>
  <c r="BX12" i="8"/>
  <c r="BV12" i="8"/>
  <c r="BU12" i="8"/>
  <c r="BT12" i="8"/>
  <c r="BS12" i="8"/>
  <c r="BQ12" i="8"/>
  <c r="BP12" i="8"/>
  <c r="BO12" i="8"/>
  <c r="BN12" i="8"/>
  <c r="BL12" i="8"/>
  <c r="BK12" i="8"/>
  <c r="BJ12" i="8"/>
  <c r="BI12" i="8"/>
  <c r="BG12" i="8"/>
  <c r="BF12" i="8"/>
  <c r="BE12" i="8"/>
  <c r="BD12" i="8"/>
  <c r="BB12" i="8"/>
  <c r="BA12" i="8"/>
  <c r="AZ12" i="8"/>
  <c r="AY12" i="8"/>
  <c r="AV12" i="8"/>
  <c r="AU12" i="8"/>
  <c r="AT12" i="8"/>
  <c r="AS12" i="8"/>
  <c r="AR12" i="8"/>
  <c r="AQ12" i="8"/>
  <c r="AM12" i="8"/>
  <c r="AL12" i="8"/>
  <c r="AK12" i="8"/>
  <c r="AJ12" i="8"/>
  <c r="AI12" i="8"/>
  <c r="AH12" i="8"/>
  <c r="AC12" i="8"/>
  <c r="AB12" i="8"/>
  <c r="AA12" i="8"/>
  <c r="Z12" i="8"/>
  <c r="Y12" i="8"/>
  <c r="X12" i="8"/>
  <c r="U12" i="8"/>
  <c r="T12" i="8"/>
  <c r="S12" i="8"/>
  <c r="R12" i="8"/>
  <c r="Q12" i="8"/>
  <c r="P12" i="8"/>
  <c r="H12" i="8"/>
  <c r="CQ11" i="8"/>
  <c r="CP11" i="8"/>
  <c r="CO11" i="8"/>
  <c r="CN11" i="8"/>
  <c r="CM11" i="8"/>
  <c r="CL11" i="8"/>
  <c r="CI11" i="8"/>
  <c r="CH11" i="8"/>
  <c r="CG11" i="8"/>
  <c r="CF11" i="8"/>
  <c r="CE11" i="8"/>
  <c r="CD11" i="8"/>
  <c r="CA11" i="8"/>
  <c r="BZ11" i="8"/>
  <c r="BY11" i="8"/>
  <c r="BX11" i="8"/>
  <c r="BV11" i="8"/>
  <c r="BU11" i="8"/>
  <c r="BT11" i="8"/>
  <c r="BS11" i="8"/>
  <c r="BQ11" i="8"/>
  <c r="BP11" i="8"/>
  <c r="BO11" i="8"/>
  <c r="BN11" i="8"/>
  <c r="BL11" i="8"/>
  <c r="BK11" i="8"/>
  <c r="BJ11" i="8"/>
  <c r="BI11" i="8"/>
  <c r="BG11" i="8"/>
  <c r="BF11" i="8"/>
  <c r="BE11" i="8"/>
  <c r="BD11" i="8"/>
  <c r="BB11" i="8"/>
  <c r="BA11" i="8"/>
  <c r="AZ11" i="8"/>
  <c r="AY11" i="8"/>
  <c r="AV11" i="8"/>
  <c r="AU11" i="8"/>
  <c r="AT11" i="8"/>
  <c r="AS11" i="8"/>
  <c r="AR11" i="8"/>
  <c r="AQ11" i="8"/>
  <c r="AM11" i="8"/>
  <c r="AL11" i="8"/>
  <c r="AK11" i="8"/>
  <c r="AJ11" i="8"/>
  <c r="AI11" i="8"/>
  <c r="AH11" i="8"/>
  <c r="AC11" i="8"/>
  <c r="AB11" i="8"/>
  <c r="AA11" i="8"/>
  <c r="Z11" i="8"/>
  <c r="Y11" i="8"/>
  <c r="X11" i="8"/>
  <c r="U11" i="8"/>
  <c r="T11" i="8"/>
  <c r="S11" i="8"/>
  <c r="R11" i="8"/>
  <c r="Q11" i="8"/>
  <c r="P11" i="8"/>
  <c r="CQ10" i="8"/>
  <c r="CP10" i="8"/>
  <c r="CO10" i="8"/>
  <c r="CN10" i="8"/>
  <c r="CM10" i="8"/>
  <c r="CL10" i="8"/>
  <c r="CI10" i="8"/>
  <c r="CH10" i="8"/>
  <c r="CG10" i="8"/>
  <c r="CF10" i="8"/>
  <c r="CE10" i="8"/>
  <c r="CD10" i="8"/>
  <c r="CA10" i="8"/>
  <c r="BZ10" i="8"/>
  <c r="BY10" i="8"/>
  <c r="BX10" i="8"/>
  <c r="BV10" i="8"/>
  <c r="BU10" i="8"/>
  <c r="BT10" i="8"/>
  <c r="BS10" i="8"/>
  <c r="BQ10" i="8"/>
  <c r="BP10" i="8"/>
  <c r="BO10" i="8"/>
  <c r="BN10" i="8"/>
  <c r="BL10" i="8"/>
  <c r="BK10" i="8"/>
  <c r="BJ10" i="8"/>
  <c r="BI10" i="8"/>
  <c r="BG10" i="8"/>
  <c r="BF10" i="8"/>
  <c r="BE10" i="8"/>
  <c r="BD10" i="8"/>
  <c r="BB10" i="8"/>
  <c r="BA10" i="8"/>
  <c r="AZ10" i="8"/>
  <c r="AY10" i="8"/>
  <c r="AV10" i="8"/>
  <c r="AU10" i="8"/>
  <c r="AT10" i="8"/>
  <c r="AS10" i="8"/>
  <c r="AR10" i="8"/>
  <c r="AQ10" i="8"/>
  <c r="AM10" i="8"/>
  <c r="AL10" i="8"/>
  <c r="AK10" i="8"/>
  <c r="AJ10" i="8"/>
  <c r="AI10" i="8"/>
  <c r="AH10" i="8"/>
  <c r="AC10" i="8"/>
  <c r="AB10" i="8"/>
  <c r="AA10" i="8"/>
  <c r="Z10" i="8"/>
  <c r="Y10" i="8"/>
  <c r="X10" i="8"/>
  <c r="U10" i="8"/>
  <c r="T10" i="8"/>
  <c r="S10" i="8"/>
  <c r="R10" i="8"/>
  <c r="Q10" i="8"/>
  <c r="P10" i="8"/>
  <c r="CQ9" i="8"/>
  <c r="CP9" i="8"/>
  <c r="CO9" i="8"/>
  <c r="CN9" i="8"/>
  <c r="CM9" i="8"/>
  <c r="CL9" i="8"/>
  <c r="CI9" i="8"/>
  <c r="CH9" i="8"/>
  <c r="CG9" i="8"/>
  <c r="CF9" i="8"/>
  <c r="CE9" i="8"/>
  <c r="CD9" i="8"/>
  <c r="CA9" i="8"/>
  <c r="BZ9" i="8"/>
  <c r="BY9" i="8"/>
  <c r="BX9" i="8"/>
  <c r="BV9" i="8"/>
  <c r="BU9" i="8"/>
  <c r="BT9" i="8"/>
  <c r="BS9" i="8"/>
  <c r="BQ9" i="8"/>
  <c r="BP9" i="8"/>
  <c r="BO9" i="8"/>
  <c r="BN9" i="8"/>
  <c r="BL9" i="8"/>
  <c r="BK9" i="8"/>
  <c r="BJ9" i="8"/>
  <c r="BI9" i="8"/>
  <c r="BG9" i="8"/>
  <c r="BF9" i="8"/>
  <c r="BE9" i="8"/>
  <c r="BD9" i="8"/>
  <c r="BB9" i="8"/>
  <c r="BA9" i="8"/>
  <c r="AZ9" i="8"/>
  <c r="AY9" i="8"/>
  <c r="AV9" i="8"/>
  <c r="AU9" i="8"/>
  <c r="AT9" i="8"/>
  <c r="AS9" i="8"/>
  <c r="AR9" i="8"/>
  <c r="AQ9" i="8"/>
  <c r="AM9" i="8"/>
  <c r="AL9" i="8"/>
  <c r="AK9" i="8"/>
  <c r="AJ9" i="8"/>
  <c r="AI9" i="8"/>
  <c r="AH9" i="8"/>
  <c r="AC9" i="8"/>
  <c r="AB9" i="8"/>
  <c r="AA9" i="8"/>
  <c r="Z9" i="8"/>
  <c r="Y9" i="8"/>
  <c r="X9" i="8"/>
  <c r="U9" i="8"/>
  <c r="T9" i="8"/>
  <c r="S9" i="8"/>
  <c r="R9" i="8"/>
  <c r="Q9" i="8"/>
  <c r="P9" i="8"/>
  <c r="H9" i="8"/>
  <c r="CQ8" i="8"/>
  <c r="CP8" i="8"/>
  <c r="CO8" i="8"/>
  <c r="CN8" i="8"/>
  <c r="CM8" i="8"/>
  <c r="CL8" i="8"/>
  <c r="CI8" i="8"/>
  <c r="CH8" i="8"/>
  <c r="CG8" i="8"/>
  <c r="CF8" i="8"/>
  <c r="CE8" i="8"/>
  <c r="CD8" i="8"/>
  <c r="CA8" i="8"/>
  <c r="BZ8" i="8"/>
  <c r="BY8" i="8"/>
  <c r="BX8" i="8"/>
  <c r="BV8" i="8"/>
  <c r="BU8" i="8"/>
  <c r="BT8" i="8"/>
  <c r="BS8" i="8"/>
  <c r="BQ8" i="8"/>
  <c r="BP8" i="8"/>
  <c r="BO8" i="8"/>
  <c r="BN8" i="8"/>
  <c r="BL8" i="8"/>
  <c r="BK8" i="8"/>
  <c r="BJ8" i="8"/>
  <c r="BI8" i="8"/>
  <c r="BG8" i="8"/>
  <c r="BF8" i="8"/>
  <c r="BE8" i="8"/>
  <c r="BD8" i="8"/>
  <c r="BB8" i="8"/>
  <c r="BA8" i="8"/>
  <c r="AZ8" i="8"/>
  <c r="AY8" i="8"/>
  <c r="AV8" i="8"/>
  <c r="AU8" i="8"/>
  <c r="AT8" i="8"/>
  <c r="AS8" i="8"/>
  <c r="AR8" i="8"/>
  <c r="AQ8" i="8"/>
  <c r="AM8" i="8"/>
  <c r="AL8" i="8"/>
  <c r="AK8" i="8"/>
  <c r="AJ8" i="8"/>
  <c r="AI8" i="8"/>
  <c r="AH8" i="8"/>
  <c r="AC8" i="8"/>
  <c r="AB8" i="8"/>
  <c r="AA8" i="8"/>
  <c r="Z8" i="8"/>
  <c r="Y8" i="8"/>
  <c r="X8" i="8"/>
  <c r="U8" i="8"/>
  <c r="T8" i="8"/>
  <c r="S8" i="8"/>
  <c r="R8" i="8"/>
  <c r="Q8" i="8"/>
  <c r="P8" i="8"/>
  <c r="H8" i="8"/>
  <c r="CQ7" i="8"/>
  <c r="CP7" i="8"/>
  <c r="CO7" i="8"/>
  <c r="CN7" i="8"/>
  <c r="CM7" i="8"/>
  <c r="CL7" i="8"/>
  <c r="CI7" i="8"/>
  <c r="CH7" i="8"/>
  <c r="CG7" i="8"/>
  <c r="CF7" i="8"/>
  <c r="CE7" i="8"/>
  <c r="CD7" i="8"/>
  <c r="CA7" i="8"/>
  <c r="BZ7" i="8"/>
  <c r="BY7" i="8"/>
  <c r="BX7" i="8"/>
  <c r="BV7" i="8"/>
  <c r="BU7" i="8"/>
  <c r="BT7" i="8"/>
  <c r="BS7" i="8"/>
  <c r="BQ7" i="8"/>
  <c r="BP7" i="8"/>
  <c r="BO7" i="8"/>
  <c r="BN7" i="8"/>
  <c r="BL7" i="8"/>
  <c r="BK7" i="8"/>
  <c r="BJ7" i="8"/>
  <c r="BI7" i="8"/>
  <c r="BG7" i="8"/>
  <c r="BF7" i="8"/>
  <c r="BE7" i="8"/>
  <c r="BD7" i="8"/>
  <c r="BB7" i="8"/>
  <c r="BA7" i="8"/>
  <c r="AZ7" i="8"/>
  <c r="AY7" i="8"/>
  <c r="AV7" i="8"/>
  <c r="AU7" i="8"/>
  <c r="AT7" i="8"/>
  <c r="AS7" i="8"/>
  <c r="AR7" i="8"/>
  <c r="AQ7" i="8"/>
  <c r="AM7" i="8"/>
  <c r="AL7" i="8"/>
  <c r="AK7" i="8"/>
  <c r="AJ7" i="8"/>
  <c r="AI7" i="8"/>
  <c r="AH7" i="8"/>
  <c r="AC7" i="8"/>
  <c r="AB7" i="8"/>
  <c r="AA7" i="8"/>
  <c r="Z7" i="8"/>
  <c r="Y7" i="8"/>
  <c r="X7" i="8"/>
  <c r="U7" i="8"/>
  <c r="T7" i="8"/>
  <c r="S7" i="8"/>
  <c r="R7" i="8"/>
  <c r="Q7" i="8"/>
  <c r="P7" i="8"/>
  <c r="H7" i="8"/>
  <c r="CQ6" i="8"/>
  <c r="CP6" i="8"/>
  <c r="CO6" i="8"/>
  <c r="CN6" i="8"/>
  <c r="CM6" i="8"/>
  <c r="CL6" i="8"/>
  <c r="CI6" i="8"/>
  <c r="CH6" i="8"/>
  <c r="CG6" i="8"/>
  <c r="CF6" i="8"/>
  <c r="CE6" i="8"/>
  <c r="CD6" i="8"/>
  <c r="CA6" i="8"/>
  <c r="BZ6" i="8"/>
  <c r="BY6" i="8"/>
  <c r="BX6" i="8"/>
  <c r="BV6" i="8"/>
  <c r="BU6" i="8"/>
  <c r="BT6" i="8"/>
  <c r="BS6" i="8"/>
  <c r="BQ6" i="8"/>
  <c r="BP6" i="8"/>
  <c r="BO6" i="8"/>
  <c r="BN6" i="8"/>
  <c r="BL6" i="8"/>
  <c r="BK6" i="8"/>
  <c r="BJ6" i="8"/>
  <c r="BI6" i="8"/>
  <c r="BG6" i="8"/>
  <c r="BF6" i="8"/>
  <c r="BE6" i="8"/>
  <c r="BD6" i="8"/>
  <c r="BB6" i="8"/>
  <c r="BA6" i="8"/>
  <c r="AZ6" i="8"/>
  <c r="AY6" i="8"/>
  <c r="AV6" i="8"/>
  <c r="AU6" i="8"/>
  <c r="AT6" i="8"/>
  <c r="AS6" i="8"/>
  <c r="AR6" i="8"/>
  <c r="AQ6" i="8"/>
  <c r="AM6" i="8"/>
  <c r="AL6" i="8"/>
  <c r="AK6" i="8"/>
  <c r="AJ6" i="8"/>
  <c r="AI6" i="8"/>
  <c r="AH6" i="8"/>
  <c r="AC6" i="8"/>
  <c r="AB6" i="8"/>
  <c r="AA6" i="8"/>
  <c r="Z6" i="8"/>
  <c r="Y6" i="8"/>
  <c r="X6" i="8"/>
  <c r="U6" i="8"/>
  <c r="T6" i="8"/>
  <c r="S6" i="8"/>
  <c r="R6" i="8"/>
  <c r="Q6" i="8"/>
  <c r="H6" i="8"/>
  <c r="H5" i="8"/>
  <c r="B12" i="3"/>
  <c r="B11" i="3"/>
  <c r="P10" i="3"/>
  <c r="O10" i="3"/>
  <c r="N10" i="3"/>
  <c r="M10" i="3"/>
  <c r="L10" i="3"/>
  <c r="K10" i="3"/>
  <c r="J10" i="3"/>
  <c r="I10" i="3"/>
  <c r="H10" i="3"/>
  <c r="G10" i="3"/>
  <c r="F10" i="3"/>
  <c r="E10" i="3"/>
  <c r="B10" i="3"/>
  <c r="B9" i="3"/>
  <c r="P8" i="3"/>
  <c r="O8" i="3"/>
  <c r="N8" i="3"/>
  <c r="M8" i="3"/>
  <c r="L8" i="3"/>
  <c r="K8" i="3"/>
  <c r="J8" i="3"/>
  <c r="I8" i="3"/>
  <c r="H8" i="3"/>
  <c r="G8" i="3"/>
  <c r="F8" i="3"/>
  <c r="E8" i="3"/>
  <c r="P7" i="3"/>
  <c r="O7" i="3"/>
  <c r="N7" i="3"/>
  <c r="M7" i="3"/>
  <c r="L7" i="3"/>
  <c r="K7" i="3"/>
  <c r="J7" i="3"/>
  <c r="I7" i="3"/>
  <c r="H7" i="3"/>
  <c r="G7" i="3"/>
  <c r="F7" i="3"/>
  <c r="E7" i="3"/>
  <c r="B7" i="3"/>
  <c r="O5" i="3"/>
  <c r="B5" i="3"/>
  <c r="B4" i="3"/>
  <c r="B3" i="3"/>
  <c r="H397" i="9"/>
  <c r="D397" i="9"/>
  <c r="B397" i="9"/>
  <c r="H396" i="9"/>
  <c r="D396" i="9"/>
  <c r="B396" i="9"/>
  <c r="H395" i="9"/>
  <c r="D395" i="9"/>
  <c r="B395" i="9"/>
  <c r="H394" i="9"/>
  <c r="D394" i="9"/>
  <c r="B394" i="9"/>
  <c r="H393" i="9"/>
  <c r="D393" i="9"/>
  <c r="B393" i="9"/>
  <c r="H392" i="9"/>
  <c r="D392" i="9"/>
  <c r="B392" i="9"/>
  <c r="H391" i="9"/>
  <c r="D391" i="9"/>
  <c r="B391" i="9"/>
  <c r="H390" i="9"/>
  <c r="D390" i="9"/>
  <c r="B390" i="9"/>
  <c r="H389" i="9"/>
  <c r="D389" i="9"/>
  <c r="B389" i="9"/>
  <c r="H388" i="9"/>
  <c r="D388" i="9"/>
  <c r="B388" i="9"/>
  <c r="H387" i="9"/>
  <c r="D387" i="9"/>
  <c r="B387" i="9"/>
  <c r="H386" i="9"/>
  <c r="D386" i="9"/>
  <c r="B386" i="9"/>
  <c r="H385" i="9"/>
  <c r="D385" i="9"/>
  <c r="B385" i="9"/>
  <c r="H384" i="9"/>
  <c r="D384" i="9"/>
  <c r="B384" i="9"/>
  <c r="H383" i="9"/>
  <c r="D383" i="9"/>
  <c r="B383" i="9"/>
  <c r="H382" i="9"/>
  <c r="D382" i="9"/>
  <c r="B382" i="9"/>
  <c r="H381" i="9"/>
  <c r="D381" i="9"/>
  <c r="B381" i="9"/>
  <c r="H380" i="9"/>
  <c r="D380" i="9"/>
  <c r="B380" i="9"/>
  <c r="H379" i="9"/>
  <c r="D379" i="9"/>
  <c r="B379" i="9"/>
  <c r="H378" i="9"/>
  <c r="D378" i="9"/>
  <c r="B378" i="9"/>
  <c r="H377" i="9"/>
  <c r="D377" i="9"/>
  <c r="B377" i="9"/>
  <c r="H376" i="9"/>
  <c r="D376" i="9"/>
  <c r="B376" i="9"/>
  <c r="H375" i="9"/>
  <c r="D375" i="9"/>
  <c r="B375" i="9"/>
  <c r="H374" i="9"/>
  <c r="D374" i="9"/>
  <c r="B374" i="9"/>
  <c r="H373" i="9"/>
  <c r="D373" i="9"/>
  <c r="B373" i="9"/>
  <c r="H372" i="9"/>
  <c r="D372" i="9"/>
  <c r="B372" i="9"/>
  <c r="H371" i="9"/>
  <c r="D371" i="9"/>
  <c r="B371" i="9"/>
  <c r="H370" i="9"/>
  <c r="D370" i="9"/>
  <c r="B370" i="9"/>
  <c r="H369" i="9"/>
  <c r="D369" i="9"/>
  <c r="B369" i="9"/>
  <c r="H368" i="9"/>
  <c r="D368" i="9"/>
  <c r="B368" i="9"/>
  <c r="H367" i="9"/>
  <c r="D367" i="9"/>
  <c r="B367" i="9"/>
  <c r="H366" i="9"/>
  <c r="D366" i="9"/>
  <c r="B366" i="9"/>
  <c r="H365" i="9"/>
  <c r="D365" i="9"/>
  <c r="B365" i="9"/>
  <c r="H364" i="9"/>
  <c r="D364" i="9"/>
  <c r="B364" i="9"/>
  <c r="H363" i="9"/>
  <c r="D363" i="9"/>
  <c r="B363" i="9"/>
  <c r="H362" i="9"/>
  <c r="D362" i="9"/>
  <c r="B362" i="9"/>
  <c r="H361" i="9"/>
  <c r="D361" i="9"/>
  <c r="B361" i="9"/>
  <c r="H360" i="9"/>
  <c r="D360" i="9"/>
  <c r="B360" i="9"/>
  <c r="H359" i="9"/>
  <c r="D359" i="9"/>
  <c r="B359" i="9"/>
  <c r="H358" i="9"/>
  <c r="D358" i="9"/>
  <c r="B358" i="9"/>
  <c r="H357" i="9"/>
  <c r="D357" i="9"/>
  <c r="B357" i="9"/>
  <c r="H356" i="9"/>
  <c r="D356" i="9"/>
  <c r="B356" i="9"/>
  <c r="H355" i="9"/>
  <c r="D355" i="9"/>
  <c r="B355" i="9"/>
  <c r="H354" i="9"/>
  <c r="D354" i="9"/>
  <c r="B354" i="9"/>
  <c r="H353" i="9"/>
  <c r="D353" i="9"/>
  <c r="B353" i="9"/>
  <c r="H352" i="9"/>
  <c r="D352" i="9"/>
  <c r="B352" i="9"/>
  <c r="H351" i="9"/>
  <c r="D351" i="9"/>
  <c r="B351" i="9"/>
  <c r="H350" i="9"/>
  <c r="D350" i="9"/>
  <c r="B350" i="9"/>
  <c r="H349" i="9"/>
  <c r="D349" i="9"/>
  <c r="B349" i="9"/>
  <c r="H348" i="9"/>
  <c r="D348" i="9"/>
  <c r="B348" i="9"/>
  <c r="H347" i="9"/>
  <c r="D347" i="9"/>
  <c r="B347" i="9"/>
  <c r="H346" i="9"/>
  <c r="D346" i="9"/>
  <c r="B346" i="9"/>
  <c r="H345" i="9"/>
  <c r="D345" i="9"/>
  <c r="B345" i="9"/>
  <c r="H344" i="9"/>
  <c r="D344" i="9"/>
  <c r="B344" i="9"/>
  <c r="H343" i="9"/>
  <c r="D343" i="9"/>
  <c r="B343" i="9"/>
  <c r="H342" i="9"/>
  <c r="D342" i="9"/>
  <c r="B342" i="9"/>
  <c r="H341" i="9"/>
  <c r="D341" i="9"/>
  <c r="B341" i="9"/>
  <c r="H340" i="9"/>
  <c r="D340" i="9"/>
  <c r="B340" i="9"/>
  <c r="H339" i="9"/>
  <c r="D339" i="9"/>
  <c r="B339" i="9"/>
  <c r="H338" i="9"/>
  <c r="D338" i="9"/>
  <c r="B338" i="9"/>
  <c r="H337" i="9"/>
  <c r="D337" i="9"/>
  <c r="B337" i="9"/>
  <c r="H336" i="9"/>
  <c r="D336" i="9"/>
  <c r="B336" i="9"/>
  <c r="H335" i="9"/>
  <c r="D335" i="9"/>
  <c r="B335" i="9"/>
  <c r="H334" i="9"/>
  <c r="D334" i="9"/>
  <c r="B334" i="9"/>
  <c r="H333" i="9"/>
  <c r="D333" i="9"/>
  <c r="B333" i="9"/>
  <c r="H332" i="9"/>
  <c r="D332" i="9"/>
  <c r="B332" i="9"/>
  <c r="H331" i="9"/>
  <c r="D331" i="9"/>
  <c r="B331" i="9"/>
  <c r="H330" i="9"/>
  <c r="D330" i="9"/>
  <c r="B330" i="9"/>
  <c r="H329" i="9"/>
  <c r="D329" i="9"/>
  <c r="B329" i="9"/>
  <c r="H328" i="9"/>
  <c r="D328" i="9"/>
  <c r="B328" i="9"/>
  <c r="H327" i="9"/>
  <c r="D327" i="9"/>
  <c r="B327" i="9"/>
  <c r="H326" i="9"/>
  <c r="D326" i="9"/>
  <c r="B326" i="9"/>
  <c r="H325" i="9"/>
  <c r="D325" i="9"/>
  <c r="B325" i="9"/>
  <c r="H324" i="9"/>
  <c r="D324" i="9"/>
  <c r="B324" i="9"/>
  <c r="H323" i="9"/>
  <c r="D323" i="9"/>
  <c r="B323" i="9"/>
  <c r="H322" i="9"/>
  <c r="D322" i="9"/>
  <c r="B322" i="9"/>
  <c r="H321" i="9"/>
  <c r="D321" i="9"/>
  <c r="B321" i="9"/>
  <c r="H320" i="9"/>
  <c r="D320" i="9"/>
  <c r="B320" i="9"/>
  <c r="H319" i="9"/>
  <c r="D319" i="9"/>
  <c r="B319" i="9"/>
  <c r="H318" i="9"/>
  <c r="D318" i="9"/>
  <c r="B318" i="9"/>
  <c r="H317" i="9"/>
  <c r="D317" i="9"/>
  <c r="B317" i="9"/>
  <c r="H316" i="9"/>
  <c r="D316" i="9"/>
  <c r="B316" i="9"/>
  <c r="H315" i="9"/>
  <c r="D315" i="9"/>
  <c r="B315" i="9"/>
  <c r="H314" i="9"/>
  <c r="D314" i="9"/>
  <c r="B314" i="9"/>
  <c r="H313" i="9"/>
  <c r="D313" i="9"/>
  <c r="B313" i="9"/>
  <c r="H312" i="9"/>
  <c r="D312" i="9"/>
  <c r="B312" i="9"/>
  <c r="H311" i="9"/>
  <c r="D311" i="9"/>
  <c r="B311" i="9"/>
  <c r="H310" i="9"/>
  <c r="D310" i="9"/>
  <c r="B310" i="9"/>
  <c r="H309" i="9"/>
  <c r="D309" i="9"/>
  <c r="B309" i="9"/>
  <c r="H308" i="9"/>
  <c r="D308" i="9"/>
  <c r="B308" i="9"/>
  <c r="H307" i="9"/>
  <c r="D307" i="9"/>
  <c r="B307" i="9"/>
  <c r="H306" i="9"/>
  <c r="D306" i="9"/>
  <c r="B306" i="9"/>
  <c r="H305" i="9"/>
  <c r="D305" i="9"/>
  <c r="B305" i="9"/>
  <c r="H304" i="9"/>
  <c r="D304" i="9"/>
  <c r="B304" i="9"/>
  <c r="H303" i="9"/>
  <c r="D303" i="9"/>
  <c r="B303" i="9"/>
  <c r="H302" i="9"/>
  <c r="D302" i="9"/>
  <c r="B302" i="9"/>
  <c r="H301" i="9"/>
  <c r="D301" i="9"/>
  <c r="B301" i="9"/>
  <c r="H300" i="9"/>
  <c r="D300" i="9"/>
  <c r="B300" i="9"/>
  <c r="H299" i="9"/>
  <c r="D299" i="9"/>
  <c r="B299" i="9"/>
  <c r="H298" i="9"/>
  <c r="D298" i="9"/>
  <c r="B298" i="9"/>
  <c r="H297" i="9"/>
  <c r="D297" i="9"/>
  <c r="B297" i="9"/>
  <c r="H296" i="9"/>
  <c r="D296" i="9"/>
  <c r="B296" i="9"/>
  <c r="H295" i="9"/>
  <c r="D295" i="9"/>
  <c r="B295" i="9"/>
  <c r="H294" i="9"/>
  <c r="D294" i="9"/>
  <c r="B294" i="9"/>
  <c r="H293" i="9"/>
  <c r="D293" i="9"/>
  <c r="B293" i="9"/>
  <c r="H292" i="9"/>
  <c r="D292" i="9"/>
  <c r="B292" i="9"/>
  <c r="H291" i="9"/>
  <c r="D291" i="9"/>
  <c r="B291" i="9"/>
  <c r="H290" i="9"/>
  <c r="D290" i="9"/>
  <c r="B290" i="9"/>
  <c r="H289" i="9"/>
  <c r="D289" i="9"/>
  <c r="B289" i="9"/>
  <c r="H288" i="9"/>
  <c r="D288" i="9"/>
  <c r="B288" i="9"/>
  <c r="H287" i="9"/>
  <c r="D287" i="9"/>
  <c r="B287" i="9"/>
  <c r="H286" i="9"/>
  <c r="D286" i="9"/>
  <c r="B286" i="9"/>
  <c r="H285" i="9"/>
  <c r="D285" i="9"/>
  <c r="B285" i="9"/>
  <c r="H284" i="9"/>
  <c r="D284" i="9"/>
  <c r="B284" i="9"/>
  <c r="H283" i="9"/>
  <c r="D283" i="9"/>
  <c r="B283" i="9"/>
  <c r="H282" i="9"/>
  <c r="D282" i="9"/>
  <c r="B282" i="9"/>
  <c r="H281" i="9"/>
  <c r="D281" i="9"/>
  <c r="B281" i="9"/>
  <c r="H280" i="9"/>
  <c r="D280" i="9"/>
  <c r="B280" i="9"/>
  <c r="H279" i="9"/>
  <c r="D279" i="9"/>
  <c r="B279" i="9"/>
  <c r="H278" i="9"/>
  <c r="D278" i="9"/>
  <c r="B278" i="9"/>
  <c r="H277" i="9"/>
  <c r="D277" i="9"/>
  <c r="B277" i="9"/>
  <c r="H276" i="9"/>
  <c r="D276" i="9"/>
  <c r="B276" i="9"/>
  <c r="H275" i="9"/>
  <c r="D275" i="9"/>
  <c r="B275" i="9"/>
  <c r="H274" i="9"/>
  <c r="D274" i="9"/>
  <c r="B274" i="9"/>
  <c r="H273" i="9"/>
  <c r="D273" i="9"/>
  <c r="B273" i="9"/>
  <c r="H272" i="9"/>
  <c r="D272" i="9"/>
  <c r="B272" i="9"/>
  <c r="H271" i="9"/>
  <c r="D271" i="9"/>
  <c r="B271" i="9"/>
  <c r="H270" i="9"/>
  <c r="D270" i="9"/>
  <c r="B270" i="9"/>
  <c r="H269" i="9"/>
  <c r="D269" i="9"/>
  <c r="B269" i="9"/>
  <c r="H268" i="9"/>
  <c r="D268" i="9"/>
  <c r="B268" i="9"/>
  <c r="H267" i="9"/>
  <c r="D267" i="9"/>
  <c r="B267" i="9"/>
  <c r="H266" i="9"/>
  <c r="D266" i="9"/>
  <c r="B266" i="9"/>
  <c r="H265" i="9"/>
  <c r="D265" i="9"/>
  <c r="B265" i="9"/>
  <c r="H264" i="9"/>
  <c r="D264" i="9"/>
  <c r="B264" i="9"/>
  <c r="H263" i="9"/>
  <c r="D263" i="9"/>
  <c r="B263" i="9"/>
  <c r="H262" i="9"/>
  <c r="D262" i="9"/>
  <c r="B262" i="9"/>
  <c r="H261" i="9"/>
  <c r="D261" i="9"/>
  <c r="B261" i="9"/>
  <c r="H260" i="9"/>
  <c r="D260" i="9"/>
  <c r="B260" i="9"/>
  <c r="H259" i="9"/>
  <c r="D259" i="9"/>
  <c r="B259" i="9"/>
  <c r="H258" i="9"/>
  <c r="D258" i="9"/>
  <c r="B258" i="9"/>
  <c r="H257" i="9"/>
  <c r="D257" i="9"/>
  <c r="B257" i="9"/>
  <c r="H256" i="9"/>
  <c r="D256" i="9"/>
  <c r="B256" i="9"/>
  <c r="H255" i="9"/>
  <c r="D255" i="9"/>
  <c r="B255" i="9"/>
  <c r="H254" i="9"/>
  <c r="D254" i="9"/>
  <c r="B254" i="9"/>
  <c r="H253" i="9"/>
  <c r="D253" i="9"/>
  <c r="B253" i="9"/>
  <c r="H252" i="9"/>
  <c r="D252" i="9"/>
  <c r="B252" i="9"/>
  <c r="H251" i="9"/>
  <c r="D251" i="9"/>
  <c r="B251" i="9"/>
  <c r="H250" i="9"/>
  <c r="D250" i="9"/>
  <c r="B250" i="9"/>
  <c r="H249" i="9"/>
  <c r="D249" i="9"/>
  <c r="B249" i="9"/>
  <c r="H248" i="9"/>
  <c r="D248" i="9"/>
  <c r="B248" i="9"/>
  <c r="H247" i="9"/>
  <c r="D247" i="9"/>
  <c r="B247" i="9"/>
  <c r="H246" i="9"/>
  <c r="D246" i="9"/>
  <c r="B246" i="9"/>
  <c r="H245" i="9"/>
  <c r="D245" i="9"/>
  <c r="B245" i="9"/>
  <c r="H244" i="9"/>
  <c r="D244" i="9"/>
  <c r="B244" i="9"/>
  <c r="H243" i="9"/>
  <c r="D243" i="9"/>
  <c r="B243" i="9"/>
  <c r="H242" i="9"/>
  <c r="D242" i="9"/>
  <c r="B242" i="9"/>
  <c r="H241" i="9"/>
  <c r="D241" i="9"/>
  <c r="B241" i="9"/>
  <c r="H240" i="9"/>
  <c r="D240" i="9"/>
  <c r="B240" i="9"/>
  <c r="H239" i="9"/>
  <c r="D239" i="9"/>
  <c r="B239" i="9"/>
  <c r="H238" i="9"/>
  <c r="D238" i="9"/>
  <c r="B238" i="9"/>
  <c r="H237" i="9"/>
  <c r="D237" i="9"/>
  <c r="B237" i="9"/>
  <c r="H236" i="9"/>
  <c r="D236" i="9"/>
  <c r="B236" i="9"/>
  <c r="H235" i="9"/>
  <c r="D235" i="9"/>
  <c r="B235" i="9"/>
  <c r="H234" i="9"/>
  <c r="D234" i="9"/>
  <c r="B234" i="9"/>
  <c r="H233" i="9"/>
  <c r="D233" i="9"/>
  <c r="B233" i="9"/>
  <c r="H232" i="9"/>
  <c r="D232" i="9"/>
  <c r="B232" i="9"/>
  <c r="H231" i="9"/>
  <c r="D231" i="9"/>
  <c r="B231" i="9"/>
  <c r="H230" i="9"/>
  <c r="D230" i="9"/>
  <c r="B230" i="9"/>
  <c r="H229" i="9"/>
  <c r="D229" i="9"/>
  <c r="B229" i="9"/>
  <c r="H228" i="9"/>
  <c r="D228" i="9"/>
  <c r="B228" i="9"/>
  <c r="H227" i="9"/>
  <c r="D227" i="9"/>
  <c r="B227" i="9"/>
  <c r="H226" i="9"/>
  <c r="D226" i="9"/>
  <c r="B226" i="9"/>
  <c r="H225" i="9"/>
  <c r="D225" i="9"/>
  <c r="B225" i="9"/>
  <c r="H224" i="9"/>
  <c r="D224" i="9"/>
  <c r="B224" i="9"/>
  <c r="H223" i="9"/>
  <c r="D223" i="9"/>
  <c r="B223" i="9"/>
  <c r="H222" i="9"/>
  <c r="D222" i="9"/>
  <c r="B222" i="9"/>
  <c r="H221" i="9"/>
  <c r="D221" i="9"/>
  <c r="B221" i="9"/>
  <c r="H220" i="9"/>
  <c r="D220" i="9"/>
  <c r="B220" i="9"/>
  <c r="H219" i="9"/>
  <c r="D219" i="9"/>
  <c r="B219" i="9"/>
  <c r="H218" i="9"/>
  <c r="D218" i="9"/>
  <c r="B218" i="9"/>
  <c r="H217" i="9"/>
  <c r="D217" i="9"/>
  <c r="B217" i="9"/>
  <c r="H216" i="9"/>
  <c r="D216" i="9"/>
  <c r="B216" i="9"/>
  <c r="H215" i="9"/>
  <c r="D215" i="9"/>
  <c r="B215" i="9"/>
  <c r="H214" i="9"/>
  <c r="D214" i="9"/>
  <c r="B214" i="9"/>
  <c r="H213" i="9"/>
  <c r="D213" i="9"/>
  <c r="B213" i="9"/>
  <c r="H212" i="9"/>
  <c r="D212" i="9"/>
  <c r="B212" i="9"/>
  <c r="H211" i="9"/>
  <c r="D211" i="9"/>
  <c r="B211" i="9"/>
  <c r="H210" i="9"/>
  <c r="D210" i="9"/>
  <c r="B210" i="9"/>
  <c r="H209" i="9"/>
  <c r="D209" i="9"/>
  <c r="B209" i="9"/>
  <c r="H208" i="9"/>
  <c r="D208" i="9"/>
  <c r="B208" i="9"/>
  <c r="H207" i="9"/>
  <c r="D207" i="9"/>
  <c r="B207" i="9"/>
  <c r="H206" i="9"/>
  <c r="D206" i="9"/>
  <c r="B206" i="9"/>
  <c r="H205" i="9"/>
  <c r="D205" i="9"/>
  <c r="B205" i="9"/>
  <c r="H204" i="9"/>
  <c r="D204" i="9"/>
  <c r="B204" i="9"/>
  <c r="H203" i="9"/>
  <c r="D203" i="9"/>
  <c r="B203" i="9"/>
  <c r="H202" i="9"/>
  <c r="D202" i="9"/>
  <c r="B202" i="9"/>
  <c r="H201" i="9"/>
  <c r="D201" i="9"/>
  <c r="B201" i="9"/>
  <c r="H200" i="9"/>
  <c r="D200" i="9"/>
  <c r="B200" i="9"/>
  <c r="H199" i="9"/>
  <c r="D199" i="9"/>
  <c r="B199" i="9"/>
  <c r="H198" i="9"/>
  <c r="D198" i="9"/>
  <c r="B198" i="9"/>
  <c r="H197" i="9"/>
  <c r="D197" i="9"/>
  <c r="B197" i="9"/>
  <c r="H196" i="9"/>
  <c r="D196" i="9"/>
  <c r="B196" i="9"/>
  <c r="H195" i="9"/>
  <c r="D195" i="9"/>
  <c r="B195" i="9"/>
  <c r="H194" i="9"/>
  <c r="D194" i="9"/>
  <c r="B194" i="9"/>
  <c r="H193" i="9"/>
  <c r="D193" i="9"/>
  <c r="B193" i="9"/>
  <c r="H192" i="9"/>
  <c r="D192" i="9"/>
  <c r="B192" i="9"/>
  <c r="H191" i="9"/>
  <c r="D191" i="9"/>
  <c r="B191" i="9"/>
  <c r="H190" i="9"/>
  <c r="D190" i="9"/>
  <c r="B190" i="9"/>
  <c r="H189" i="9"/>
  <c r="D189" i="9"/>
  <c r="B189" i="9"/>
  <c r="H188" i="9"/>
  <c r="D188" i="9"/>
  <c r="B188" i="9"/>
  <c r="H187" i="9"/>
  <c r="D187" i="9"/>
  <c r="B187" i="9"/>
  <c r="H186" i="9"/>
  <c r="D186" i="9"/>
  <c r="B186" i="9"/>
  <c r="H185" i="9"/>
  <c r="D185" i="9"/>
  <c r="B185" i="9"/>
  <c r="H184" i="9"/>
  <c r="D184" i="9"/>
  <c r="B184" i="9"/>
  <c r="H183" i="9"/>
  <c r="D183" i="9"/>
  <c r="B183" i="9"/>
  <c r="H182" i="9"/>
  <c r="D182" i="9"/>
  <c r="B182" i="9"/>
  <c r="H181" i="9"/>
  <c r="D181" i="9"/>
  <c r="B181" i="9"/>
  <c r="H180" i="9"/>
  <c r="D180" i="9"/>
  <c r="B180" i="9"/>
  <c r="H179" i="9"/>
  <c r="D179" i="9"/>
  <c r="B179" i="9"/>
  <c r="H178" i="9"/>
  <c r="D178" i="9"/>
  <c r="B178" i="9"/>
  <c r="H177" i="9"/>
  <c r="D177" i="9"/>
  <c r="B177" i="9"/>
  <c r="H176" i="9"/>
  <c r="D176" i="9"/>
  <c r="B176" i="9"/>
  <c r="H175" i="9"/>
  <c r="D175" i="9"/>
  <c r="B175" i="9"/>
  <c r="H174" i="9"/>
  <c r="D174" i="9"/>
  <c r="B174" i="9"/>
  <c r="H173" i="9"/>
  <c r="D173" i="9"/>
  <c r="B173" i="9"/>
  <c r="H172" i="9"/>
  <c r="D172" i="9"/>
  <c r="B172" i="9"/>
  <c r="H171" i="9"/>
  <c r="D171" i="9"/>
  <c r="B171" i="9"/>
  <c r="H170" i="9"/>
  <c r="D170" i="9"/>
  <c r="B170" i="9"/>
  <c r="H169" i="9"/>
  <c r="D169" i="9"/>
  <c r="B169" i="9"/>
  <c r="H168" i="9"/>
  <c r="D168" i="9"/>
  <c r="B168" i="9"/>
  <c r="H167" i="9"/>
  <c r="D167" i="9"/>
  <c r="B167" i="9"/>
  <c r="H166" i="9"/>
  <c r="D166" i="9"/>
  <c r="B166" i="9"/>
  <c r="H165" i="9"/>
  <c r="D165" i="9"/>
  <c r="B165" i="9"/>
  <c r="H164" i="9"/>
  <c r="D164" i="9"/>
  <c r="B164" i="9"/>
  <c r="H163" i="9"/>
  <c r="D163" i="9"/>
  <c r="B163" i="9"/>
  <c r="H162" i="9"/>
  <c r="D162" i="9"/>
  <c r="B162" i="9"/>
  <c r="H161" i="9"/>
  <c r="D161" i="9"/>
  <c r="B161" i="9"/>
  <c r="H160" i="9"/>
  <c r="D160" i="9"/>
  <c r="B160" i="9"/>
  <c r="H159" i="9"/>
  <c r="D159" i="9"/>
  <c r="B159" i="9"/>
  <c r="H158" i="9"/>
  <c r="D158" i="9"/>
  <c r="B158" i="9"/>
  <c r="H157" i="9"/>
  <c r="D157" i="9"/>
  <c r="B157" i="9"/>
  <c r="H156" i="9"/>
  <c r="D156" i="9"/>
  <c r="B156" i="9"/>
  <c r="H155" i="9"/>
  <c r="D155" i="9"/>
  <c r="B155" i="9"/>
  <c r="H154" i="9"/>
  <c r="D154" i="9"/>
  <c r="B154" i="9"/>
  <c r="H153" i="9"/>
  <c r="D153" i="9"/>
  <c r="B153" i="9"/>
  <c r="H152" i="9"/>
  <c r="D152" i="9"/>
  <c r="B152" i="9"/>
  <c r="H151" i="9"/>
  <c r="D151" i="9"/>
  <c r="B151" i="9"/>
  <c r="H150" i="9"/>
  <c r="D150" i="9"/>
  <c r="B150" i="9"/>
  <c r="H149" i="9"/>
  <c r="D149" i="9"/>
  <c r="B149" i="9"/>
  <c r="H148" i="9"/>
  <c r="D148" i="9"/>
  <c r="B148" i="9"/>
  <c r="H147" i="9"/>
  <c r="D147" i="9"/>
  <c r="B147" i="9"/>
  <c r="H146" i="9"/>
  <c r="D146" i="9"/>
  <c r="B146" i="9"/>
  <c r="H145" i="9"/>
  <c r="D145" i="9"/>
  <c r="B145" i="9"/>
  <c r="H144" i="9"/>
  <c r="D144" i="9"/>
  <c r="B144" i="9"/>
  <c r="H143" i="9"/>
  <c r="D143" i="9"/>
  <c r="B143" i="9"/>
  <c r="H142" i="9"/>
  <c r="D142" i="9"/>
  <c r="B142" i="9"/>
  <c r="H141" i="9"/>
  <c r="D141" i="9"/>
  <c r="B141" i="9"/>
  <c r="H140" i="9"/>
  <c r="D140" i="9"/>
  <c r="B140" i="9"/>
  <c r="H139" i="9"/>
  <c r="D139" i="9"/>
  <c r="B139" i="9"/>
  <c r="H138" i="9"/>
  <c r="D138" i="9"/>
  <c r="B138" i="9"/>
  <c r="H137" i="9"/>
  <c r="D137" i="9"/>
  <c r="B137" i="9"/>
  <c r="H136" i="9"/>
  <c r="D136" i="9"/>
  <c r="B136" i="9"/>
  <c r="H135" i="9"/>
  <c r="D135" i="9"/>
  <c r="B135" i="9"/>
  <c r="H134" i="9"/>
  <c r="D134" i="9"/>
  <c r="B134" i="9"/>
  <c r="H133" i="9"/>
  <c r="D133" i="9"/>
  <c r="B133" i="9"/>
  <c r="H132" i="9"/>
  <c r="D132" i="9"/>
  <c r="B132" i="9"/>
  <c r="H131" i="9"/>
  <c r="D131" i="9"/>
  <c r="B131" i="9"/>
  <c r="H130" i="9"/>
  <c r="D130" i="9"/>
  <c r="B130" i="9"/>
  <c r="H129" i="9"/>
  <c r="D129" i="9"/>
  <c r="B129" i="9"/>
  <c r="H128" i="9"/>
  <c r="D128" i="9"/>
  <c r="B128" i="9"/>
  <c r="H127" i="9"/>
  <c r="D127" i="9"/>
  <c r="B127" i="9"/>
  <c r="H126" i="9"/>
  <c r="D126" i="9"/>
  <c r="B126" i="9"/>
  <c r="H125" i="9"/>
  <c r="D125" i="9"/>
  <c r="B125" i="9"/>
  <c r="H124" i="9"/>
  <c r="D124" i="9"/>
  <c r="B124" i="9"/>
  <c r="H123" i="9"/>
  <c r="D123" i="9"/>
  <c r="B123" i="9"/>
  <c r="H122" i="9"/>
  <c r="D122" i="9"/>
  <c r="B122" i="9"/>
  <c r="H121" i="9"/>
  <c r="D121" i="9"/>
  <c r="B121" i="9"/>
  <c r="H120" i="9"/>
  <c r="D120" i="9"/>
  <c r="B120" i="9"/>
  <c r="H119" i="9"/>
  <c r="D119" i="9"/>
  <c r="B119" i="9"/>
  <c r="H118" i="9"/>
  <c r="D118" i="9"/>
  <c r="B118" i="9"/>
  <c r="H117" i="9"/>
  <c r="D117" i="9"/>
  <c r="B117" i="9"/>
  <c r="H116" i="9"/>
  <c r="D116" i="9"/>
  <c r="B116" i="9"/>
  <c r="H115" i="9"/>
  <c r="D115" i="9"/>
  <c r="B115" i="9"/>
  <c r="H114" i="9"/>
  <c r="D114" i="9"/>
  <c r="B114" i="9"/>
  <c r="H113" i="9"/>
  <c r="D113" i="9"/>
  <c r="B113" i="9"/>
  <c r="H112" i="9"/>
  <c r="D112" i="9"/>
  <c r="B112" i="9"/>
  <c r="H111" i="9"/>
  <c r="D111" i="9"/>
  <c r="B111" i="9"/>
  <c r="H110" i="9"/>
  <c r="D110" i="9"/>
  <c r="B110" i="9"/>
  <c r="H109" i="9"/>
  <c r="D109" i="9"/>
  <c r="B109" i="9"/>
  <c r="H108" i="9"/>
  <c r="D108" i="9"/>
  <c r="B108" i="9"/>
  <c r="H107" i="9"/>
  <c r="D107" i="9"/>
  <c r="B107" i="9"/>
  <c r="H106" i="9"/>
  <c r="D106" i="9"/>
  <c r="B106" i="9"/>
  <c r="H105" i="9"/>
  <c r="D105" i="9"/>
  <c r="B105" i="9"/>
  <c r="H104" i="9"/>
  <c r="D104" i="9"/>
  <c r="B104" i="9"/>
  <c r="H103" i="9"/>
  <c r="D103" i="9"/>
  <c r="B103" i="9"/>
  <c r="H102" i="9"/>
  <c r="D102" i="9"/>
  <c r="B102" i="9"/>
  <c r="H101" i="9"/>
  <c r="D101" i="9"/>
  <c r="B101" i="9"/>
  <c r="H100" i="9"/>
  <c r="D100" i="9"/>
  <c r="B100" i="9"/>
  <c r="H99" i="9"/>
  <c r="D99" i="9"/>
  <c r="B99" i="9"/>
  <c r="H98" i="9"/>
  <c r="D98" i="9"/>
  <c r="B98" i="9"/>
  <c r="H97" i="9"/>
  <c r="D97" i="9"/>
  <c r="B97" i="9"/>
  <c r="H96" i="9"/>
  <c r="D96" i="9"/>
  <c r="B96" i="9"/>
  <c r="H95" i="9"/>
  <c r="D95" i="9"/>
  <c r="B95" i="9"/>
  <c r="H94" i="9"/>
  <c r="D94" i="9"/>
  <c r="B94" i="9"/>
  <c r="H93" i="9"/>
  <c r="D93" i="9"/>
  <c r="B93" i="9"/>
  <c r="H92" i="9"/>
  <c r="D92" i="9"/>
  <c r="B92" i="9"/>
  <c r="H91" i="9"/>
  <c r="D91" i="9"/>
  <c r="B91" i="9"/>
  <c r="H90" i="9"/>
  <c r="D90" i="9"/>
  <c r="B90" i="9"/>
  <c r="H89" i="9"/>
  <c r="D89" i="9"/>
  <c r="B89" i="9"/>
  <c r="H88" i="9"/>
  <c r="D88" i="9"/>
  <c r="B88" i="9"/>
  <c r="H87" i="9"/>
  <c r="D87" i="9"/>
  <c r="B87" i="9"/>
  <c r="H86" i="9"/>
  <c r="D86" i="9"/>
  <c r="B86" i="9"/>
  <c r="H85" i="9"/>
  <c r="D85" i="9"/>
  <c r="B85" i="9"/>
  <c r="H84" i="9"/>
  <c r="D84" i="9"/>
  <c r="B84" i="9"/>
  <c r="H83" i="9"/>
  <c r="D83" i="9"/>
  <c r="B83" i="9"/>
  <c r="H82" i="9"/>
  <c r="D82" i="9"/>
  <c r="B82" i="9"/>
  <c r="H81" i="9"/>
  <c r="D81" i="9"/>
  <c r="B81" i="9"/>
  <c r="H80" i="9"/>
  <c r="D80" i="9"/>
  <c r="B80" i="9"/>
  <c r="H79" i="9"/>
  <c r="D79" i="9"/>
  <c r="B79" i="9"/>
  <c r="H78" i="9"/>
  <c r="D78" i="9"/>
  <c r="B78" i="9"/>
  <c r="H77" i="9"/>
  <c r="D77" i="9"/>
  <c r="B77" i="9"/>
  <c r="H76" i="9"/>
  <c r="D76" i="9"/>
  <c r="B76" i="9"/>
  <c r="H75" i="9"/>
  <c r="D75" i="9"/>
  <c r="B75" i="9"/>
  <c r="H74" i="9"/>
  <c r="D74" i="9"/>
  <c r="B74" i="9"/>
  <c r="H73" i="9"/>
  <c r="D73" i="9"/>
  <c r="B73" i="9"/>
  <c r="H72" i="9"/>
  <c r="D72" i="9"/>
  <c r="B72" i="9"/>
  <c r="H71" i="9"/>
  <c r="D71" i="9"/>
  <c r="B71" i="9"/>
  <c r="H70" i="9"/>
  <c r="D70" i="9"/>
  <c r="B70" i="9"/>
  <c r="H69" i="9"/>
  <c r="D69" i="9"/>
  <c r="B69" i="9"/>
  <c r="H68" i="9"/>
  <c r="D68" i="9"/>
  <c r="B68" i="9"/>
  <c r="H67" i="9"/>
  <c r="D67" i="9"/>
  <c r="B67" i="9"/>
  <c r="H66" i="9"/>
  <c r="D66" i="9"/>
  <c r="B66" i="9"/>
  <c r="H65" i="9"/>
  <c r="D65" i="9"/>
  <c r="B65" i="9"/>
  <c r="H64" i="9"/>
  <c r="D64" i="9"/>
  <c r="B64" i="9"/>
  <c r="H63" i="9"/>
  <c r="D63" i="9"/>
  <c r="B63" i="9"/>
  <c r="H62" i="9"/>
  <c r="D62" i="9"/>
  <c r="B62" i="9"/>
  <c r="H61" i="9"/>
  <c r="D61" i="9"/>
  <c r="B61" i="9"/>
  <c r="H60" i="9"/>
  <c r="D60" i="9"/>
  <c r="B60" i="9"/>
  <c r="H59" i="9"/>
  <c r="D59" i="9"/>
  <c r="B59" i="9"/>
  <c r="H58" i="9"/>
  <c r="D58" i="9"/>
  <c r="B58" i="9"/>
  <c r="H57" i="9"/>
  <c r="D57" i="9"/>
  <c r="B57" i="9"/>
  <c r="H56" i="9"/>
  <c r="D56" i="9"/>
  <c r="B56" i="9"/>
  <c r="H55" i="9"/>
  <c r="D55" i="9"/>
  <c r="B55" i="9"/>
  <c r="H54" i="9"/>
  <c r="D54" i="9"/>
  <c r="B54" i="9"/>
  <c r="H53" i="9"/>
  <c r="D53" i="9"/>
  <c r="B53" i="9"/>
  <c r="H52" i="9"/>
  <c r="D52" i="9"/>
  <c r="B52" i="9"/>
  <c r="H51" i="9"/>
  <c r="D51" i="9"/>
  <c r="B51" i="9"/>
  <c r="H50" i="9"/>
  <c r="D50" i="9"/>
  <c r="B50" i="9"/>
  <c r="H49" i="9"/>
  <c r="D49" i="9"/>
  <c r="B49" i="9"/>
  <c r="H48" i="9"/>
  <c r="D48" i="9"/>
  <c r="B48" i="9"/>
  <c r="H47" i="9"/>
  <c r="D47" i="9"/>
  <c r="B47" i="9"/>
  <c r="H46" i="9"/>
  <c r="D46" i="9"/>
  <c r="B46" i="9"/>
  <c r="H45" i="9"/>
  <c r="D45" i="9"/>
  <c r="B45" i="9"/>
  <c r="H44" i="9"/>
  <c r="D44" i="9"/>
  <c r="B44" i="9"/>
  <c r="H43" i="9"/>
  <c r="D43" i="9"/>
  <c r="B43" i="9"/>
  <c r="H42" i="9"/>
  <c r="D42" i="9"/>
  <c r="B42" i="9"/>
  <c r="H41" i="9"/>
  <c r="D41" i="9"/>
  <c r="B41" i="9"/>
  <c r="H40" i="9"/>
  <c r="D40" i="9"/>
  <c r="B40" i="9"/>
  <c r="H39" i="9"/>
  <c r="D39" i="9"/>
  <c r="B39" i="9"/>
  <c r="H38" i="9"/>
  <c r="D38" i="9"/>
  <c r="B38" i="9"/>
  <c r="H37" i="9"/>
  <c r="D37" i="9"/>
  <c r="B37" i="9"/>
  <c r="H36" i="9"/>
  <c r="D36" i="9"/>
  <c r="B36" i="9"/>
  <c r="H35" i="9"/>
  <c r="D35" i="9"/>
  <c r="B35" i="9"/>
  <c r="H34" i="9"/>
  <c r="D34" i="9"/>
  <c r="B34" i="9"/>
  <c r="H33" i="9"/>
  <c r="D33" i="9"/>
  <c r="B33" i="9"/>
  <c r="H32" i="9"/>
  <c r="D32" i="9"/>
  <c r="B32" i="9"/>
  <c r="H31" i="9"/>
  <c r="D31" i="9"/>
  <c r="B31" i="9"/>
  <c r="H30" i="9"/>
  <c r="D30" i="9"/>
  <c r="B30" i="9"/>
  <c r="H29" i="9"/>
  <c r="D29" i="9"/>
  <c r="B29" i="9"/>
  <c r="H28" i="9"/>
  <c r="D28" i="9"/>
  <c r="B28" i="9"/>
  <c r="H27" i="9"/>
  <c r="D27" i="9"/>
  <c r="B27" i="9"/>
  <c r="H26" i="9"/>
  <c r="D26" i="9"/>
  <c r="B26" i="9"/>
  <c r="H25" i="9"/>
  <c r="D25" i="9"/>
  <c r="B25" i="9"/>
  <c r="H24" i="9"/>
  <c r="D24" i="9"/>
  <c r="B24" i="9"/>
  <c r="H23" i="9"/>
  <c r="D23" i="9"/>
  <c r="B23" i="9"/>
  <c r="H22" i="9"/>
  <c r="D22" i="9"/>
  <c r="B22" i="9"/>
  <c r="H21" i="9"/>
  <c r="D21" i="9"/>
  <c r="B21" i="9"/>
  <c r="H20" i="9"/>
  <c r="D20" i="9"/>
  <c r="B20" i="9"/>
  <c r="H19" i="9"/>
  <c r="D19" i="9"/>
  <c r="B19" i="9"/>
  <c r="H18" i="9"/>
  <c r="D18" i="9"/>
  <c r="B18" i="9"/>
  <c r="H17" i="9"/>
  <c r="D17" i="9"/>
  <c r="B17" i="9"/>
  <c r="H16" i="9"/>
  <c r="D16" i="9"/>
  <c r="B16" i="9"/>
  <c r="H15" i="9"/>
  <c r="D15" i="9"/>
  <c r="B15" i="9"/>
  <c r="H14" i="9"/>
  <c r="D14" i="9"/>
  <c r="B14" i="9"/>
  <c r="H13" i="9"/>
  <c r="D13" i="9"/>
  <c r="B13" i="9"/>
  <c r="H12" i="9"/>
  <c r="D12" i="9"/>
  <c r="B12" i="9"/>
  <c r="H11" i="9"/>
  <c r="D11" i="9"/>
  <c r="B11" i="9"/>
  <c r="H10" i="9"/>
  <c r="D10" i="9"/>
  <c r="B10" i="9"/>
  <c r="H9" i="9"/>
  <c r="D9" i="9"/>
  <c r="B9" i="9"/>
  <c r="H8" i="9"/>
  <c r="D8" i="9"/>
  <c r="B8" i="9"/>
  <c r="H7" i="9"/>
  <c r="D7" i="9"/>
  <c r="B7" i="9"/>
  <c r="H6" i="9"/>
  <c r="D6" i="9"/>
  <c r="B6" i="9"/>
  <c r="H5" i="9"/>
  <c r="D5" i="9"/>
  <c r="B5" i="9"/>
  <c r="H4" i="9"/>
  <c r="D4" i="9"/>
  <c r="B4" i="9"/>
  <c r="H3" i="9"/>
  <c r="D3" i="9"/>
  <c r="B3" i="9"/>
  <c r="F7853" i="4"/>
  <c r="D7853" i="4"/>
  <c r="F7852" i="4"/>
  <c r="D7852" i="4"/>
  <c r="F7851" i="4"/>
  <c r="D7851" i="4"/>
  <c r="F7850" i="4"/>
  <c r="D7850" i="4"/>
  <c r="F7849" i="4"/>
  <c r="D7849" i="4"/>
  <c r="F7848" i="4"/>
  <c r="D7848" i="4"/>
  <c r="F7847" i="4"/>
  <c r="D7847" i="4"/>
  <c r="F7846" i="4"/>
  <c r="D7846" i="4"/>
  <c r="F7845" i="4"/>
  <c r="D7845" i="4"/>
  <c r="F7844" i="4"/>
  <c r="D7844" i="4"/>
  <c r="F7843" i="4"/>
  <c r="D7843" i="4"/>
  <c r="F7842" i="4"/>
  <c r="D7842" i="4"/>
  <c r="F7841" i="4"/>
  <c r="D7841" i="4"/>
  <c r="F7840" i="4"/>
  <c r="D7840" i="4"/>
  <c r="F7839" i="4"/>
  <c r="D7839" i="4"/>
  <c r="F7838" i="4"/>
  <c r="D7838" i="4"/>
  <c r="F7837" i="4"/>
  <c r="D7837" i="4"/>
  <c r="F7836" i="4"/>
  <c r="D7836" i="4"/>
  <c r="F7835" i="4"/>
  <c r="D7835" i="4"/>
  <c r="F7834" i="4"/>
  <c r="D7834" i="4"/>
  <c r="F7833" i="4"/>
  <c r="D7833" i="4"/>
  <c r="F7832" i="4"/>
  <c r="D7832" i="4"/>
  <c r="F7831" i="4"/>
  <c r="D7831" i="4"/>
  <c r="F7830" i="4"/>
  <c r="D7830" i="4"/>
  <c r="F7829" i="4"/>
  <c r="D7829" i="4"/>
  <c r="F7828" i="4"/>
  <c r="D7828" i="4"/>
  <c r="F7827" i="4"/>
  <c r="D7827" i="4"/>
  <c r="F7826" i="4"/>
  <c r="D7826" i="4"/>
  <c r="F7825" i="4"/>
  <c r="D7825" i="4"/>
  <c r="F7824" i="4"/>
  <c r="D7824" i="4"/>
  <c r="F7823" i="4"/>
  <c r="D7823" i="4"/>
  <c r="F7822" i="4"/>
  <c r="D7822" i="4"/>
  <c r="F7821" i="4"/>
  <c r="D7821" i="4"/>
  <c r="F7820" i="4"/>
  <c r="D7820" i="4"/>
  <c r="F7819" i="4"/>
  <c r="D7819" i="4"/>
  <c r="F7818" i="4"/>
  <c r="D7818" i="4"/>
  <c r="F7817" i="4"/>
  <c r="D7817" i="4"/>
  <c r="F7816" i="4"/>
  <c r="D7816" i="4"/>
  <c r="F7815" i="4"/>
  <c r="D7815" i="4"/>
  <c r="F7814" i="4"/>
  <c r="D7814" i="4"/>
  <c r="F7813" i="4"/>
  <c r="D7813" i="4"/>
  <c r="F7812" i="4"/>
  <c r="D7812" i="4"/>
  <c r="F7811" i="4"/>
  <c r="D7811" i="4"/>
  <c r="F7810" i="4"/>
  <c r="D7810" i="4"/>
  <c r="F7809" i="4"/>
  <c r="D7809" i="4"/>
  <c r="F7808" i="4"/>
  <c r="D7808" i="4"/>
  <c r="F7807" i="4"/>
  <c r="D7807" i="4"/>
  <c r="F7806" i="4"/>
  <c r="D7806" i="4"/>
  <c r="F7805" i="4"/>
  <c r="D7805" i="4"/>
  <c r="F7804" i="4"/>
  <c r="D7804" i="4"/>
  <c r="F7803" i="4"/>
  <c r="D7803" i="4"/>
  <c r="F7802" i="4"/>
  <c r="D7802" i="4"/>
  <c r="F7801" i="4"/>
  <c r="D7801" i="4"/>
  <c r="F7800" i="4"/>
  <c r="D7800" i="4"/>
  <c r="F7799" i="4"/>
  <c r="D7799" i="4"/>
  <c r="F7798" i="4"/>
  <c r="D7798" i="4"/>
  <c r="F7797" i="4"/>
  <c r="D7797" i="4"/>
  <c r="F7796" i="4"/>
  <c r="D7796" i="4"/>
  <c r="F7795" i="4"/>
  <c r="D7795" i="4"/>
  <c r="F7794" i="4"/>
  <c r="D7794" i="4"/>
  <c r="F7793" i="4"/>
  <c r="D7793" i="4"/>
  <c r="F7792" i="4"/>
  <c r="D7792" i="4"/>
  <c r="F7791" i="4"/>
  <c r="D7791" i="4"/>
  <c r="F7790" i="4"/>
  <c r="D7790" i="4"/>
  <c r="F7789" i="4"/>
  <c r="D7789" i="4"/>
  <c r="F7788" i="4"/>
  <c r="D7788" i="4"/>
  <c r="F7787" i="4"/>
  <c r="D7787" i="4"/>
  <c r="F7786" i="4"/>
  <c r="D7786" i="4"/>
  <c r="F7785" i="4"/>
  <c r="D7785" i="4"/>
  <c r="F7784" i="4"/>
  <c r="D7784" i="4"/>
  <c r="F7783" i="4"/>
  <c r="D7783" i="4"/>
  <c r="F7782" i="4"/>
  <c r="D7782" i="4"/>
  <c r="F7781" i="4"/>
  <c r="D7781" i="4"/>
  <c r="F7780" i="4"/>
  <c r="D7780" i="4"/>
  <c r="F7779" i="4"/>
  <c r="D7779" i="4"/>
  <c r="F7778" i="4"/>
  <c r="D7778" i="4"/>
  <c r="F7777" i="4"/>
  <c r="D7777" i="4"/>
  <c r="F7776" i="4"/>
  <c r="D7776" i="4"/>
  <c r="F7775" i="4"/>
  <c r="D7775" i="4"/>
  <c r="F7774" i="4"/>
  <c r="D7774" i="4"/>
  <c r="F7773" i="4"/>
  <c r="D7773" i="4"/>
  <c r="F7772" i="4"/>
  <c r="D7772" i="4"/>
  <c r="F7771" i="4"/>
  <c r="D7771" i="4"/>
  <c r="F7770" i="4"/>
  <c r="D7770" i="4"/>
  <c r="F7769" i="4"/>
  <c r="D7769" i="4"/>
  <c r="F7768" i="4"/>
  <c r="D7768" i="4"/>
  <c r="F7767" i="4"/>
  <c r="D7767" i="4"/>
  <c r="F7766" i="4"/>
  <c r="D7766" i="4"/>
  <c r="F7765" i="4"/>
  <c r="D7765" i="4"/>
  <c r="F7764" i="4"/>
  <c r="D7764" i="4"/>
  <c r="F7763" i="4"/>
  <c r="D7763" i="4"/>
  <c r="F7762" i="4"/>
  <c r="D7762" i="4"/>
  <c r="F7761" i="4"/>
  <c r="D7761" i="4"/>
  <c r="F7760" i="4"/>
  <c r="D7760" i="4"/>
  <c r="F7759" i="4"/>
  <c r="D7759" i="4"/>
  <c r="F7758" i="4"/>
  <c r="D7758" i="4"/>
  <c r="F7757" i="4"/>
  <c r="D7757" i="4"/>
  <c r="F7756" i="4"/>
  <c r="D7756" i="4"/>
  <c r="F7755" i="4"/>
  <c r="D7755" i="4"/>
  <c r="F7754" i="4"/>
  <c r="D7754" i="4"/>
  <c r="F7753" i="4"/>
  <c r="D7753" i="4"/>
  <c r="F7752" i="4"/>
  <c r="D7752" i="4"/>
  <c r="F7751" i="4"/>
  <c r="D7751" i="4"/>
  <c r="F7750" i="4"/>
  <c r="D7750" i="4"/>
  <c r="F7749" i="4"/>
  <c r="D7749" i="4"/>
  <c r="F7748" i="4"/>
  <c r="D7748" i="4"/>
  <c r="F7747" i="4"/>
  <c r="D7747" i="4"/>
  <c r="F7746" i="4"/>
  <c r="D7746" i="4"/>
  <c r="F7745" i="4"/>
  <c r="D7745" i="4"/>
  <c r="F7744" i="4"/>
  <c r="D7744" i="4"/>
  <c r="F7743" i="4"/>
  <c r="D7743" i="4"/>
  <c r="F7742" i="4"/>
  <c r="D7742" i="4"/>
  <c r="F7741" i="4"/>
  <c r="D7741" i="4"/>
  <c r="F7740" i="4"/>
  <c r="D7740" i="4"/>
  <c r="F7739" i="4"/>
  <c r="D7739" i="4"/>
  <c r="F7738" i="4"/>
  <c r="D7738" i="4"/>
  <c r="F7737" i="4"/>
  <c r="D7737" i="4"/>
  <c r="F7736" i="4"/>
  <c r="D7736" i="4"/>
  <c r="F7735" i="4"/>
  <c r="D7735" i="4"/>
  <c r="F7734" i="4"/>
  <c r="D7734" i="4"/>
  <c r="F7733" i="4"/>
  <c r="D7733" i="4"/>
  <c r="F7732" i="4"/>
  <c r="D7732" i="4"/>
  <c r="F7731" i="4"/>
  <c r="D7731" i="4"/>
  <c r="F7730" i="4"/>
  <c r="D7730" i="4"/>
  <c r="F7729" i="4"/>
  <c r="D7729" i="4"/>
  <c r="F7728" i="4"/>
  <c r="D7728" i="4"/>
  <c r="F7727" i="4"/>
  <c r="D7727" i="4"/>
  <c r="F7726" i="4"/>
  <c r="D7726" i="4"/>
  <c r="F7725" i="4"/>
  <c r="D7725" i="4"/>
  <c r="F7724" i="4"/>
  <c r="D7724" i="4"/>
  <c r="F7723" i="4"/>
  <c r="D7723" i="4"/>
  <c r="F7722" i="4"/>
  <c r="D7722" i="4"/>
  <c r="F7721" i="4"/>
  <c r="D7721" i="4"/>
  <c r="F7720" i="4"/>
  <c r="D7720" i="4"/>
  <c r="F7719" i="4"/>
  <c r="D7719" i="4"/>
  <c r="F7718" i="4"/>
  <c r="D7718" i="4"/>
  <c r="F7717" i="4"/>
  <c r="D7717" i="4"/>
  <c r="F7716" i="4"/>
  <c r="D7716" i="4"/>
  <c r="F7715" i="4"/>
  <c r="D7715" i="4"/>
  <c r="F7714" i="4"/>
  <c r="D7714" i="4"/>
  <c r="F7713" i="4"/>
  <c r="D7713" i="4"/>
  <c r="F7712" i="4"/>
  <c r="D7712" i="4"/>
  <c r="F7711" i="4"/>
  <c r="D7711" i="4"/>
  <c r="F7710" i="4"/>
  <c r="D7710" i="4"/>
  <c r="F7709" i="4"/>
  <c r="D7709" i="4"/>
  <c r="F7708" i="4"/>
  <c r="D7708" i="4"/>
  <c r="F7707" i="4"/>
  <c r="D7707" i="4"/>
  <c r="F7706" i="4"/>
  <c r="D7706" i="4"/>
  <c r="F7705" i="4"/>
  <c r="D7705" i="4"/>
  <c r="F7704" i="4"/>
  <c r="D7704" i="4"/>
  <c r="F7703" i="4"/>
  <c r="D7703" i="4"/>
  <c r="F7702" i="4"/>
  <c r="D7702" i="4"/>
  <c r="F7701" i="4"/>
  <c r="D7701" i="4"/>
  <c r="F7700" i="4"/>
  <c r="D7700" i="4"/>
  <c r="F7699" i="4"/>
  <c r="D7699" i="4"/>
  <c r="F7698" i="4"/>
  <c r="D7698" i="4"/>
  <c r="F7697" i="4"/>
  <c r="D7697" i="4"/>
  <c r="F7696" i="4"/>
  <c r="D7696" i="4"/>
  <c r="F7695" i="4"/>
  <c r="D7695" i="4"/>
  <c r="F7694" i="4"/>
  <c r="D7694" i="4"/>
  <c r="F7693" i="4"/>
  <c r="D7693" i="4"/>
  <c r="F7692" i="4"/>
  <c r="D7692" i="4"/>
  <c r="F7691" i="4"/>
  <c r="D7691" i="4"/>
  <c r="F7690" i="4"/>
  <c r="D7690" i="4"/>
  <c r="F7689" i="4"/>
  <c r="D7689" i="4"/>
  <c r="F7688" i="4"/>
  <c r="D7688" i="4"/>
  <c r="F7687" i="4"/>
  <c r="D7687" i="4"/>
  <c r="F7686" i="4"/>
  <c r="D7686" i="4"/>
  <c r="F7685" i="4"/>
  <c r="D7685" i="4"/>
  <c r="F7684" i="4"/>
  <c r="D7684" i="4"/>
  <c r="F7683" i="4"/>
  <c r="D7683" i="4"/>
  <c r="F7682" i="4"/>
  <c r="D7682" i="4"/>
  <c r="F7681" i="4"/>
  <c r="D7681" i="4"/>
  <c r="F7680" i="4"/>
  <c r="D7680" i="4"/>
  <c r="F7679" i="4"/>
  <c r="D7679" i="4"/>
  <c r="F7678" i="4"/>
  <c r="D7678" i="4"/>
  <c r="F7677" i="4"/>
  <c r="D7677" i="4"/>
  <c r="F7676" i="4"/>
  <c r="D7676" i="4"/>
  <c r="F7675" i="4"/>
  <c r="D7675" i="4"/>
  <c r="F7674" i="4"/>
  <c r="D7674" i="4"/>
  <c r="F7673" i="4"/>
  <c r="D7673" i="4"/>
  <c r="F7672" i="4"/>
  <c r="D7672" i="4"/>
  <c r="F7671" i="4"/>
  <c r="D7671" i="4"/>
  <c r="F7670" i="4"/>
  <c r="D7670" i="4"/>
  <c r="F7669" i="4"/>
  <c r="D7669" i="4"/>
  <c r="F7668" i="4"/>
  <c r="D7668" i="4"/>
  <c r="F7667" i="4"/>
  <c r="D7667" i="4"/>
  <c r="F7666" i="4"/>
  <c r="D7666" i="4"/>
  <c r="F7665" i="4"/>
  <c r="D7665" i="4"/>
  <c r="F7664" i="4"/>
  <c r="D7664" i="4"/>
  <c r="F7663" i="4"/>
  <c r="D7663" i="4"/>
  <c r="F7662" i="4"/>
  <c r="D7662" i="4"/>
  <c r="F7661" i="4"/>
  <c r="D7661" i="4"/>
  <c r="F7660" i="4"/>
  <c r="D7660" i="4"/>
  <c r="F7659" i="4"/>
  <c r="D7659" i="4"/>
  <c r="F7658" i="4"/>
  <c r="D7658" i="4"/>
  <c r="F7657" i="4"/>
  <c r="D7657" i="4"/>
  <c r="F7656" i="4"/>
  <c r="D7656" i="4"/>
  <c r="F7655" i="4"/>
  <c r="D7655" i="4"/>
  <c r="F7654" i="4"/>
  <c r="D7654" i="4"/>
  <c r="F7653" i="4"/>
  <c r="D7653" i="4"/>
  <c r="F7652" i="4"/>
  <c r="D7652" i="4"/>
  <c r="F7651" i="4"/>
  <c r="D7651" i="4"/>
  <c r="F7650" i="4"/>
  <c r="D7650" i="4"/>
  <c r="F7649" i="4"/>
  <c r="D7649" i="4"/>
  <c r="F7648" i="4"/>
  <c r="D7648" i="4"/>
  <c r="F7647" i="4"/>
  <c r="D7647" i="4"/>
  <c r="F7646" i="4"/>
  <c r="D7646" i="4"/>
  <c r="F7645" i="4"/>
  <c r="D7645" i="4"/>
  <c r="F7644" i="4"/>
  <c r="D7644" i="4"/>
  <c r="F7643" i="4"/>
  <c r="D7643" i="4"/>
  <c r="F7642" i="4"/>
  <c r="D7642" i="4"/>
  <c r="F7641" i="4"/>
  <c r="D7641" i="4"/>
  <c r="F7640" i="4"/>
  <c r="D7640" i="4"/>
  <c r="F7639" i="4"/>
  <c r="D7639" i="4"/>
  <c r="F7638" i="4"/>
  <c r="D7638" i="4"/>
  <c r="F7637" i="4"/>
  <c r="D7637" i="4"/>
  <c r="F7636" i="4"/>
  <c r="D7636" i="4"/>
  <c r="F7635" i="4"/>
  <c r="D7635" i="4"/>
  <c r="F7634" i="4"/>
  <c r="D7634" i="4"/>
  <c r="F7633" i="4"/>
  <c r="D7633" i="4"/>
  <c r="F7632" i="4"/>
  <c r="D7632" i="4"/>
  <c r="F7631" i="4"/>
  <c r="D7631" i="4"/>
  <c r="F7630" i="4"/>
  <c r="D7630" i="4"/>
  <c r="F7629" i="4"/>
  <c r="D7629" i="4"/>
  <c r="F7628" i="4"/>
  <c r="D7628" i="4"/>
  <c r="F7627" i="4"/>
  <c r="D7627" i="4"/>
  <c r="F7626" i="4"/>
  <c r="D7626" i="4"/>
  <c r="F7625" i="4"/>
  <c r="D7625" i="4"/>
  <c r="F7624" i="4"/>
  <c r="D7624" i="4"/>
  <c r="F7623" i="4"/>
  <c r="D7623" i="4"/>
  <c r="F7622" i="4"/>
  <c r="D7622" i="4"/>
  <c r="F7621" i="4"/>
  <c r="D7621" i="4"/>
  <c r="F7620" i="4"/>
  <c r="D7620" i="4"/>
  <c r="F7619" i="4"/>
  <c r="D7619" i="4"/>
  <c r="F7618" i="4"/>
  <c r="D7618" i="4"/>
  <c r="F7617" i="4"/>
  <c r="D7617" i="4"/>
  <c r="F7616" i="4"/>
  <c r="D7616" i="4"/>
  <c r="F7615" i="4"/>
  <c r="D7615" i="4"/>
  <c r="F7614" i="4"/>
  <c r="D7614" i="4"/>
  <c r="F7613" i="4"/>
  <c r="D7613" i="4"/>
  <c r="F7612" i="4"/>
  <c r="D7612" i="4"/>
  <c r="F7611" i="4"/>
  <c r="D7611" i="4"/>
  <c r="F7610" i="4"/>
  <c r="D7610" i="4"/>
  <c r="F7609" i="4"/>
  <c r="D7609" i="4"/>
  <c r="F7608" i="4"/>
  <c r="D7608" i="4"/>
  <c r="F7607" i="4"/>
  <c r="D7607" i="4"/>
  <c r="F7606" i="4"/>
  <c r="D7606" i="4"/>
  <c r="F7605" i="4"/>
  <c r="D7605" i="4"/>
  <c r="F7604" i="4"/>
  <c r="D7604" i="4"/>
  <c r="F7603" i="4"/>
  <c r="D7603" i="4"/>
  <c r="F7602" i="4"/>
  <c r="D7602" i="4"/>
  <c r="F7601" i="4"/>
  <c r="D7601" i="4"/>
  <c r="F7600" i="4"/>
  <c r="D7600" i="4"/>
  <c r="F7599" i="4"/>
  <c r="D7599" i="4"/>
  <c r="F7598" i="4"/>
  <c r="D7598" i="4"/>
  <c r="F7597" i="4"/>
  <c r="D7597" i="4"/>
  <c r="F7596" i="4"/>
  <c r="D7596" i="4"/>
  <c r="F7595" i="4"/>
  <c r="D7595" i="4"/>
  <c r="F7594" i="4"/>
  <c r="D7594" i="4"/>
  <c r="F7593" i="4"/>
  <c r="D7593" i="4"/>
  <c r="F7592" i="4"/>
  <c r="D7592" i="4"/>
  <c r="F7591" i="4"/>
  <c r="D7591" i="4"/>
  <c r="F7590" i="4"/>
  <c r="D7590" i="4"/>
  <c r="F7589" i="4"/>
  <c r="D7589" i="4"/>
  <c r="F7588" i="4"/>
  <c r="D7588" i="4"/>
  <c r="F7587" i="4"/>
  <c r="D7587" i="4"/>
  <c r="F7586" i="4"/>
  <c r="D7586" i="4"/>
  <c r="F7585" i="4"/>
  <c r="D7585" i="4"/>
  <c r="F7584" i="4"/>
  <c r="D7584" i="4"/>
  <c r="F7583" i="4"/>
  <c r="D7583" i="4"/>
  <c r="F7582" i="4"/>
  <c r="D7582" i="4"/>
  <c r="F7581" i="4"/>
  <c r="D7581" i="4"/>
  <c r="F7580" i="4"/>
  <c r="D7580" i="4"/>
  <c r="F7579" i="4"/>
  <c r="D7579" i="4"/>
  <c r="F7578" i="4"/>
  <c r="D7578" i="4"/>
  <c r="F7577" i="4"/>
  <c r="D7577" i="4"/>
  <c r="F7576" i="4"/>
  <c r="D7576" i="4"/>
  <c r="F7575" i="4"/>
  <c r="D7575" i="4"/>
  <c r="F7574" i="4"/>
  <c r="D7574" i="4"/>
  <c r="F7573" i="4"/>
  <c r="D7573" i="4"/>
  <c r="F7572" i="4"/>
  <c r="D7572" i="4"/>
  <c r="F7571" i="4"/>
  <c r="D7571" i="4"/>
  <c r="F7570" i="4"/>
  <c r="D7570" i="4"/>
  <c r="F7569" i="4"/>
  <c r="D7569" i="4"/>
  <c r="F7568" i="4"/>
  <c r="D7568" i="4"/>
  <c r="F7567" i="4"/>
  <c r="D7567" i="4"/>
  <c r="F7566" i="4"/>
  <c r="D7566" i="4"/>
  <c r="F7565" i="4"/>
  <c r="D7565" i="4"/>
  <c r="F7564" i="4"/>
  <c r="D7564" i="4"/>
  <c r="F7563" i="4"/>
  <c r="D7563" i="4"/>
  <c r="F7562" i="4"/>
  <c r="D7562" i="4"/>
  <c r="F7561" i="4"/>
  <c r="D7561" i="4"/>
  <c r="F7560" i="4"/>
  <c r="D7560" i="4"/>
  <c r="F7559" i="4"/>
  <c r="D7559" i="4"/>
  <c r="F7558" i="4"/>
  <c r="D7558" i="4"/>
  <c r="F7557" i="4"/>
  <c r="D7557" i="4"/>
  <c r="F7556" i="4"/>
  <c r="D7556" i="4"/>
  <c r="F7555" i="4"/>
  <c r="D7555" i="4"/>
  <c r="F7554" i="4"/>
  <c r="D7554" i="4"/>
  <c r="F7553" i="4"/>
  <c r="D7553" i="4"/>
  <c r="F7552" i="4"/>
  <c r="D7552" i="4"/>
  <c r="F7551" i="4"/>
  <c r="D7551" i="4"/>
  <c r="F7550" i="4"/>
  <c r="D7550" i="4"/>
  <c r="F7549" i="4"/>
  <c r="D7549" i="4"/>
  <c r="F7548" i="4"/>
  <c r="D7548" i="4"/>
  <c r="F7547" i="4"/>
  <c r="D7547" i="4"/>
  <c r="F7546" i="4"/>
  <c r="D7546" i="4"/>
  <c r="F7545" i="4"/>
  <c r="D7545" i="4"/>
  <c r="F7544" i="4"/>
  <c r="D7544" i="4"/>
  <c r="F7543" i="4"/>
  <c r="D7543" i="4"/>
  <c r="F7542" i="4"/>
  <c r="D7542" i="4"/>
  <c r="F7541" i="4"/>
  <c r="D7541" i="4"/>
  <c r="F7540" i="4"/>
  <c r="D7540" i="4"/>
  <c r="F7539" i="4"/>
  <c r="D7539" i="4"/>
  <c r="F7538" i="4"/>
  <c r="D7538" i="4"/>
  <c r="F7537" i="4"/>
  <c r="D7537" i="4"/>
  <c r="F7536" i="4"/>
  <c r="D7536" i="4"/>
  <c r="F7535" i="4"/>
  <c r="D7535" i="4"/>
  <c r="F7534" i="4"/>
  <c r="D7534" i="4"/>
  <c r="F7533" i="4"/>
  <c r="D7533" i="4"/>
  <c r="F7532" i="4"/>
  <c r="D7532" i="4"/>
  <c r="F7531" i="4"/>
  <c r="D7531" i="4"/>
  <c r="F7530" i="4"/>
  <c r="D7530" i="4"/>
  <c r="F7529" i="4"/>
  <c r="D7529" i="4"/>
  <c r="F7528" i="4"/>
  <c r="D7528" i="4"/>
  <c r="F7527" i="4"/>
  <c r="D7527" i="4"/>
  <c r="F7526" i="4"/>
  <c r="D7526" i="4"/>
  <c r="F7525" i="4"/>
  <c r="D7525" i="4"/>
  <c r="F7524" i="4"/>
  <c r="D7524" i="4"/>
  <c r="F7523" i="4"/>
  <c r="D7523" i="4"/>
  <c r="F7522" i="4"/>
  <c r="D7522" i="4"/>
  <c r="F7521" i="4"/>
  <c r="D7521" i="4"/>
  <c r="F7520" i="4"/>
  <c r="D7520" i="4"/>
  <c r="F7519" i="4"/>
  <c r="D7519" i="4"/>
  <c r="F7518" i="4"/>
  <c r="D7518" i="4"/>
  <c r="F7517" i="4"/>
  <c r="D7517" i="4"/>
  <c r="F7516" i="4"/>
  <c r="D7516" i="4"/>
  <c r="F7515" i="4"/>
  <c r="D7515" i="4"/>
  <c r="F7514" i="4"/>
  <c r="D7514" i="4"/>
  <c r="F7513" i="4"/>
  <c r="D7513" i="4"/>
  <c r="F7512" i="4"/>
  <c r="D7512" i="4"/>
  <c r="F7511" i="4"/>
  <c r="D7511" i="4"/>
  <c r="F7510" i="4"/>
  <c r="D7510" i="4"/>
  <c r="F7509" i="4"/>
  <c r="D7509" i="4"/>
  <c r="F7508" i="4"/>
  <c r="D7508" i="4"/>
  <c r="F7507" i="4"/>
  <c r="D7507" i="4"/>
  <c r="F7506" i="4"/>
  <c r="D7506" i="4"/>
  <c r="F7505" i="4"/>
  <c r="D7505" i="4"/>
  <c r="F7504" i="4"/>
  <c r="D7504" i="4"/>
  <c r="F7503" i="4"/>
  <c r="D7503" i="4"/>
  <c r="F7502" i="4"/>
  <c r="D7502" i="4"/>
  <c r="F7501" i="4"/>
  <c r="D7501" i="4"/>
  <c r="F7500" i="4"/>
  <c r="D7500" i="4"/>
  <c r="F7499" i="4"/>
  <c r="D7499" i="4"/>
  <c r="F7498" i="4"/>
  <c r="D7498" i="4"/>
  <c r="F7497" i="4"/>
  <c r="D7497" i="4"/>
  <c r="F7496" i="4"/>
  <c r="D7496" i="4"/>
  <c r="F7495" i="4"/>
  <c r="D7495" i="4"/>
  <c r="F7494" i="4"/>
  <c r="D7494" i="4"/>
  <c r="F7493" i="4"/>
  <c r="D7493" i="4"/>
  <c r="F7492" i="4"/>
  <c r="D7492" i="4"/>
  <c r="F7491" i="4"/>
  <c r="D7491" i="4"/>
  <c r="F7490" i="4"/>
  <c r="D7490" i="4"/>
  <c r="F7489" i="4"/>
  <c r="D7489" i="4"/>
  <c r="F7488" i="4"/>
  <c r="D7488" i="4"/>
  <c r="F7487" i="4"/>
  <c r="D7487" i="4"/>
  <c r="F7486" i="4"/>
  <c r="D7486" i="4"/>
  <c r="F7485" i="4"/>
  <c r="D7485" i="4"/>
  <c r="F7484" i="4"/>
  <c r="D7484" i="4"/>
  <c r="F7483" i="4"/>
  <c r="D7483" i="4"/>
  <c r="F7482" i="4"/>
  <c r="D7482" i="4"/>
  <c r="F7481" i="4"/>
  <c r="D7481" i="4"/>
  <c r="F7480" i="4"/>
  <c r="D7480" i="4"/>
  <c r="F7479" i="4"/>
  <c r="D7479" i="4"/>
  <c r="F7478" i="4"/>
  <c r="D7478" i="4"/>
  <c r="F7477" i="4"/>
  <c r="D7477" i="4"/>
  <c r="F7476" i="4"/>
  <c r="D7476" i="4"/>
  <c r="F7475" i="4"/>
  <c r="D7475" i="4"/>
  <c r="F7474" i="4"/>
  <c r="D7474" i="4"/>
  <c r="F7473" i="4"/>
  <c r="D7473" i="4"/>
  <c r="F7472" i="4"/>
  <c r="D7472" i="4"/>
  <c r="F7471" i="4"/>
  <c r="D7471" i="4"/>
  <c r="F7470" i="4"/>
  <c r="D7470" i="4"/>
  <c r="F7469" i="4"/>
  <c r="D7469" i="4"/>
  <c r="F7468" i="4"/>
  <c r="D7468" i="4"/>
  <c r="F7467" i="4"/>
  <c r="D7467" i="4"/>
  <c r="F7466" i="4"/>
  <c r="D7466" i="4"/>
  <c r="F7465" i="4"/>
  <c r="D7465" i="4"/>
  <c r="F7464" i="4"/>
  <c r="D7464" i="4"/>
  <c r="F7463" i="4"/>
  <c r="D7463" i="4"/>
  <c r="F7462" i="4"/>
  <c r="D7462" i="4"/>
  <c r="F7461" i="4"/>
  <c r="D7461" i="4"/>
  <c r="F7460" i="4"/>
  <c r="D7460" i="4"/>
  <c r="F7459" i="4"/>
  <c r="D7459" i="4"/>
  <c r="F7458" i="4"/>
  <c r="D7458" i="4"/>
  <c r="F7457" i="4"/>
  <c r="D7457" i="4"/>
  <c r="F7456" i="4"/>
  <c r="D7456" i="4"/>
  <c r="F7455" i="4"/>
  <c r="D7455" i="4"/>
  <c r="F7454" i="4"/>
  <c r="D7454" i="4"/>
  <c r="F7453" i="4"/>
  <c r="D7453" i="4"/>
  <c r="F7452" i="4"/>
  <c r="D7452" i="4"/>
  <c r="F7451" i="4"/>
  <c r="D7451" i="4"/>
  <c r="F7450" i="4"/>
  <c r="D7450" i="4"/>
  <c r="F7449" i="4"/>
  <c r="D7449" i="4"/>
  <c r="F7448" i="4"/>
  <c r="D7448" i="4"/>
  <c r="F7447" i="4"/>
  <c r="D7447" i="4"/>
  <c r="F7446" i="4"/>
  <c r="D7446" i="4"/>
  <c r="F7445" i="4"/>
  <c r="D7445" i="4"/>
  <c r="F7444" i="4"/>
  <c r="D7444" i="4"/>
  <c r="F7443" i="4"/>
  <c r="D7443" i="4"/>
  <c r="F7442" i="4"/>
  <c r="D7442" i="4"/>
  <c r="F7441" i="4"/>
  <c r="D7441" i="4"/>
  <c r="F7440" i="4"/>
  <c r="D7440" i="4"/>
  <c r="F7439" i="4"/>
  <c r="D7439" i="4"/>
  <c r="F7438" i="4"/>
  <c r="D7438" i="4"/>
  <c r="F7437" i="4"/>
  <c r="D7437" i="4"/>
  <c r="F7436" i="4"/>
  <c r="D7436" i="4"/>
  <c r="F7435" i="4"/>
  <c r="D7435" i="4"/>
  <c r="F7434" i="4"/>
  <c r="D7434" i="4"/>
  <c r="F7433" i="4"/>
  <c r="D7433" i="4"/>
  <c r="F7432" i="4"/>
  <c r="D7432" i="4"/>
  <c r="F7431" i="4"/>
  <c r="D7431" i="4"/>
  <c r="F7430" i="4"/>
  <c r="D7430" i="4"/>
  <c r="F7429" i="4"/>
  <c r="D7429" i="4"/>
  <c r="F7428" i="4"/>
  <c r="D7428" i="4"/>
  <c r="F7427" i="4"/>
  <c r="D7427" i="4"/>
  <c r="F7426" i="4"/>
  <c r="D7426" i="4"/>
  <c r="F7425" i="4"/>
  <c r="D7425" i="4"/>
  <c r="F7424" i="4"/>
  <c r="D7424" i="4"/>
  <c r="F7423" i="4"/>
  <c r="D7423" i="4"/>
  <c r="F7422" i="4"/>
  <c r="D7422" i="4"/>
  <c r="F7421" i="4"/>
  <c r="D7421" i="4"/>
  <c r="F7420" i="4"/>
  <c r="D7420" i="4"/>
  <c r="F7419" i="4"/>
  <c r="D7419" i="4"/>
  <c r="F7418" i="4"/>
  <c r="D7418" i="4"/>
  <c r="F7417" i="4"/>
  <c r="D7417" i="4"/>
  <c r="F7416" i="4"/>
  <c r="D7416" i="4"/>
  <c r="F7415" i="4"/>
  <c r="D7415" i="4"/>
  <c r="F7414" i="4"/>
  <c r="D7414" i="4"/>
  <c r="F7413" i="4"/>
  <c r="D7413" i="4"/>
  <c r="F7412" i="4"/>
  <c r="D7412" i="4"/>
  <c r="F7411" i="4"/>
  <c r="D7411" i="4"/>
  <c r="F7410" i="4"/>
  <c r="D7410" i="4"/>
  <c r="F7409" i="4"/>
  <c r="D7409" i="4"/>
  <c r="F7408" i="4"/>
  <c r="D7408" i="4"/>
  <c r="F7407" i="4"/>
  <c r="D7407" i="4"/>
  <c r="F7406" i="4"/>
  <c r="D7406" i="4"/>
  <c r="F7405" i="4"/>
  <c r="D7405" i="4"/>
  <c r="F7404" i="4"/>
  <c r="D7404" i="4"/>
  <c r="F7403" i="4"/>
  <c r="D7403" i="4"/>
  <c r="F7402" i="4"/>
  <c r="D7402" i="4"/>
  <c r="F7401" i="4"/>
  <c r="D7401" i="4"/>
  <c r="F7400" i="4"/>
  <c r="D7400" i="4"/>
  <c r="F7399" i="4"/>
  <c r="D7399" i="4"/>
  <c r="F7398" i="4"/>
  <c r="D7398" i="4"/>
  <c r="F7397" i="4"/>
  <c r="D7397" i="4"/>
  <c r="F7396" i="4"/>
  <c r="D7396" i="4"/>
  <c r="F7395" i="4"/>
  <c r="D7395" i="4"/>
  <c r="F7394" i="4"/>
  <c r="D7394" i="4"/>
  <c r="F7393" i="4"/>
  <c r="D7393" i="4"/>
  <c r="F7392" i="4"/>
  <c r="D7392" i="4"/>
  <c r="F7391" i="4"/>
  <c r="D7391" i="4"/>
  <c r="F7390" i="4"/>
  <c r="D7390" i="4"/>
  <c r="F7389" i="4"/>
  <c r="D7389" i="4"/>
  <c r="F7388" i="4"/>
  <c r="D7388" i="4"/>
  <c r="F7387" i="4"/>
  <c r="D7387" i="4"/>
  <c r="F7386" i="4"/>
  <c r="D7386" i="4"/>
  <c r="F7385" i="4"/>
  <c r="D7385" i="4"/>
  <c r="F7384" i="4"/>
  <c r="D7384" i="4"/>
  <c r="F7383" i="4"/>
  <c r="D7383" i="4"/>
  <c r="F7382" i="4"/>
  <c r="D7382" i="4"/>
  <c r="F7381" i="4"/>
  <c r="D7381" i="4"/>
  <c r="F7380" i="4"/>
  <c r="D7380" i="4"/>
  <c r="F7379" i="4"/>
  <c r="D7379" i="4"/>
  <c r="F7378" i="4"/>
  <c r="D7378" i="4"/>
  <c r="F7377" i="4"/>
  <c r="D7377" i="4"/>
  <c r="F7376" i="4"/>
  <c r="D7376" i="4"/>
  <c r="F7375" i="4"/>
  <c r="D7375" i="4"/>
  <c r="F7374" i="4"/>
  <c r="D7374" i="4"/>
  <c r="F7373" i="4"/>
  <c r="D7373" i="4"/>
  <c r="F7372" i="4"/>
  <c r="D7372" i="4"/>
  <c r="F7371" i="4"/>
  <c r="D7371" i="4"/>
  <c r="F7370" i="4"/>
  <c r="D7370" i="4"/>
  <c r="F7369" i="4"/>
  <c r="D7369" i="4"/>
  <c r="F7368" i="4"/>
  <c r="D7368" i="4"/>
  <c r="F7367" i="4"/>
  <c r="D7367" i="4"/>
  <c r="F7366" i="4"/>
  <c r="D7366" i="4"/>
  <c r="F7365" i="4"/>
  <c r="D7365" i="4"/>
  <c r="F7364" i="4"/>
  <c r="D7364" i="4"/>
  <c r="F7363" i="4"/>
  <c r="D7363" i="4"/>
  <c r="F7362" i="4"/>
  <c r="D7362" i="4"/>
  <c r="F7361" i="4"/>
  <c r="D7361" i="4"/>
  <c r="F7360" i="4"/>
  <c r="D7360" i="4"/>
  <c r="F7359" i="4"/>
  <c r="D7359" i="4"/>
  <c r="F7358" i="4"/>
  <c r="D7358" i="4"/>
  <c r="F7357" i="4"/>
  <c r="D7357" i="4"/>
  <c r="F7356" i="4"/>
  <c r="D7356" i="4"/>
  <c r="F7355" i="4"/>
  <c r="D7355" i="4"/>
  <c r="F7354" i="4"/>
  <c r="D7354" i="4"/>
  <c r="F7353" i="4"/>
  <c r="D7353" i="4"/>
  <c r="F7352" i="4"/>
  <c r="D7352" i="4"/>
  <c r="F7351" i="4"/>
  <c r="D7351" i="4"/>
  <c r="F7350" i="4"/>
  <c r="D7350" i="4"/>
  <c r="F7349" i="4"/>
  <c r="D7349" i="4"/>
  <c r="F7348" i="4"/>
  <c r="D7348" i="4"/>
  <c r="F7347" i="4"/>
  <c r="D7347" i="4"/>
  <c r="F7346" i="4"/>
  <c r="D7346" i="4"/>
  <c r="F7345" i="4"/>
  <c r="D7345" i="4"/>
  <c r="F7344" i="4"/>
  <c r="D7344" i="4"/>
  <c r="F7343" i="4"/>
  <c r="D7343" i="4"/>
  <c r="F7342" i="4"/>
  <c r="D7342" i="4"/>
  <c r="F7341" i="4"/>
  <c r="D7341" i="4"/>
  <c r="F7340" i="4"/>
  <c r="D7340" i="4"/>
  <c r="F7339" i="4"/>
  <c r="D7339" i="4"/>
  <c r="F7338" i="4"/>
  <c r="D7338" i="4"/>
  <c r="F7337" i="4"/>
  <c r="D7337" i="4"/>
  <c r="F7336" i="4"/>
  <c r="D7336" i="4"/>
  <c r="F7335" i="4"/>
  <c r="D7335" i="4"/>
  <c r="F7334" i="4"/>
  <c r="D7334" i="4"/>
  <c r="F7333" i="4"/>
  <c r="D7333" i="4"/>
  <c r="F7332" i="4"/>
  <c r="D7332" i="4"/>
  <c r="F7331" i="4"/>
  <c r="D7331" i="4"/>
  <c r="F7330" i="4"/>
  <c r="D7330" i="4"/>
  <c r="F7329" i="4"/>
  <c r="D7329" i="4"/>
  <c r="F7328" i="4"/>
  <c r="D7328" i="4"/>
  <c r="F7327" i="4"/>
  <c r="D7327" i="4"/>
  <c r="F7326" i="4"/>
  <c r="D7326" i="4"/>
  <c r="F7325" i="4"/>
  <c r="D7325" i="4"/>
  <c r="F7324" i="4"/>
  <c r="D7324" i="4"/>
  <c r="F7323" i="4"/>
  <c r="D7323" i="4"/>
  <c r="F7322" i="4"/>
  <c r="D7322" i="4"/>
  <c r="F7321" i="4"/>
  <c r="D7321" i="4"/>
  <c r="F7320" i="4"/>
  <c r="D7320" i="4"/>
  <c r="F7319" i="4"/>
  <c r="D7319" i="4"/>
  <c r="F7318" i="4"/>
  <c r="D7318" i="4"/>
  <c r="F7317" i="4"/>
  <c r="D7317" i="4"/>
  <c r="F7316" i="4"/>
  <c r="D7316" i="4"/>
  <c r="F7315" i="4"/>
  <c r="D7315" i="4"/>
  <c r="F7314" i="4"/>
  <c r="D7314" i="4"/>
  <c r="F7313" i="4"/>
  <c r="D7313" i="4"/>
  <c r="F7312" i="4"/>
  <c r="D7312" i="4"/>
  <c r="F7311" i="4"/>
  <c r="D7311" i="4"/>
  <c r="F7310" i="4"/>
  <c r="D7310" i="4"/>
  <c r="F7309" i="4"/>
  <c r="D7309" i="4"/>
  <c r="F7308" i="4"/>
  <c r="D7308" i="4"/>
  <c r="F7307" i="4"/>
  <c r="D7307" i="4"/>
  <c r="F7306" i="4"/>
  <c r="D7306" i="4"/>
  <c r="F7305" i="4"/>
  <c r="D7305" i="4"/>
  <c r="F7304" i="4"/>
  <c r="D7304" i="4"/>
  <c r="F7303" i="4"/>
  <c r="D7303" i="4"/>
  <c r="F7302" i="4"/>
  <c r="D7302" i="4"/>
  <c r="F7301" i="4"/>
  <c r="D7301" i="4"/>
  <c r="F7300" i="4"/>
  <c r="D7300" i="4"/>
  <c r="F7299" i="4"/>
  <c r="D7299" i="4"/>
  <c r="F7298" i="4"/>
  <c r="D7298" i="4"/>
  <c r="F7297" i="4"/>
  <c r="D7297" i="4"/>
  <c r="F7296" i="4"/>
  <c r="D7296" i="4"/>
  <c r="F7295" i="4"/>
  <c r="D7295" i="4"/>
  <c r="F7294" i="4"/>
  <c r="D7294" i="4"/>
  <c r="F7293" i="4"/>
  <c r="D7293" i="4"/>
  <c r="F7292" i="4"/>
  <c r="D7292" i="4"/>
  <c r="F7291" i="4"/>
  <c r="D7291" i="4"/>
  <c r="F7290" i="4"/>
  <c r="D7290" i="4"/>
  <c r="F7289" i="4"/>
  <c r="D7289" i="4"/>
  <c r="F7288" i="4"/>
  <c r="D7288" i="4"/>
  <c r="F7287" i="4"/>
  <c r="D7287" i="4"/>
  <c r="F7286" i="4"/>
  <c r="D7286" i="4"/>
  <c r="F7285" i="4"/>
  <c r="D7285" i="4"/>
  <c r="F7284" i="4"/>
  <c r="D7284" i="4"/>
  <c r="F7283" i="4"/>
  <c r="D7283" i="4"/>
  <c r="F7282" i="4"/>
  <c r="D7282" i="4"/>
  <c r="F7281" i="4"/>
  <c r="D7281" i="4"/>
  <c r="F7280" i="4"/>
  <c r="D7280" i="4"/>
  <c r="F7279" i="4"/>
  <c r="D7279" i="4"/>
  <c r="F7278" i="4"/>
  <c r="D7278" i="4"/>
  <c r="F7277" i="4"/>
  <c r="D7277" i="4"/>
  <c r="F7276" i="4"/>
  <c r="D7276" i="4"/>
  <c r="F7275" i="4"/>
  <c r="D7275" i="4"/>
  <c r="F7274" i="4"/>
  <c r="D7274" i="4"/>
  <c r="F7273" i="4"/>
  <c r="D7273" i="4"/>
  <c r="F7272" i="4"/>
  <c r="D7272" i="4"/>
  <c r="F7271" i="4"/>
  <c r="D7271" i="4"/>
  <c r="F7270" i="4"/>
  <c r="D7270" i="4"/>
  <c r="F7269" i="4"/>
  <c r="D7269" i="4"/>
  <c r="F7268" i="4"/>
  <c r="D7268" i="4"/>
  <c r="F7267" i="4"/>
  <c r="D7267" i="4"/>
  <c r="F7266" i="4"/>
  <c r="D7266" i="4"/>
  <c r="F7265" i="4"/>
  <c r="D7265" i="4"/>
  <c r="F7264" i="4"/>
  <c r="D7264" i="4"/>
  <c r="F7263" i="4"/>
  <c r="D7263" i="4"/>
  <c r="F7262" i="4"/>
  <c r="D7262" i="4"/>
  <c r="F7261" i="4"/>
  <c r="D7261" i="4"/>
  <c r="F7260" i="4"/>
  <c r="D7260" i="4"/>
  <c r="F7259" i="4"/>
  <c r="D7259" i="4"/>
  <c r="F7258" i="4"/>
  <c r="D7258" i="4"/>
  <c r="F7257" i="4"/>
  <c r="D7257" i="4"/>
  <c r="F7256" i="4"/>
  <c r="D7256" i="4"/>
  <c r="F7255" i="4"/>
  <c r="D7255" i="4"/>
  <c r="F7254" i="4"/>
  <c r="D7254" i="4"/>
  <c r="F7253" i="4"/>
  <c r="D7253" i="4"/>
  <c r="F7252" i="4"/>
  <c r="D7252" i="4"/>
  <c r="F7251" i="4"/>
  <c r="D7251" i="4"/>
  <c r="F7250" i="4"/>
  <c r="D7250" i="4"/>
  <c r="F7249" i="4"/>
  <c r="D7249" i="4"/>
  <c r="F7248" i="4"/>
  <c r="D7248" i="4"/>
  <c r="F7247" i="4"/>
  <c r="D7247" i="4"/>
  <c r="F7246" i="4"/>
  <c r="D7246" i="4"/>
  <c r="F7245" i="4"/>
  <c r="D7245" i="4"/>
  <c r="F7244" i="4"/>
  <c r="D7244" i="4"/>
  <c r="F7243" i="4"/>
  <c r="D7243" i="4"/>
  <c r="F7242" i="4"/>
  <c r="D7242" i="4"/>
  <c r="F7241" i="4"/>
  <c r="D7241" i="4"/>
  <c r="F7240" i="4"/>
  <c r="D7240" i="4"/>
  <c r="F7239" i="4"/>
  <c r="D7239" i="4"/>
  <c r="F7238" i="4"/>
  <c r="D7238" i="4"/>
  <c r="F7237" i="4"/>
  <c r="D7237" i="4"/>
  <c r="F7236" i="4"/>
  <c r="D7236" i="4"/>
  <c r="F7235" i="4"/>
  <c r="D7235" i="4"/>
  <c r="F7234" i="4"/>
  <c r="D7234" i="4"/>
  <c r="F7233" i="4"/>
  <c r="D7233" i="4"/>
  <c r="F7232" i="4"/>
  <c r="D7232" i="4"/>
  <c r="F7231" i="4"/>
  <c r="D7231" i="4"/>
  <c r="F7230" i="4"/>
  <c r="D7230" i="4"/>
  <c r="F7229" i="4"/>
  <c r="D7229" i="4"/>
  <c r="F7228" i="4"/>
  <c r="D7228" i="4"/>
  <c r="F7227" i="4"/>
  <c r="D7227" i="4"/>
  <c r="F7226" i="4"/>
  <c r="D7226" i="4"/>
  <c r="F7225" i="4"/>
  <c r="D7225" i="4"/>
  <c r="F7224" i="4"/>
  <c r="D7224" i="4"/>
  <c r="F7223" i="4"/>
  <c r="D7223" i="4"/>
  <c r="F7222" i="4"/>
  <c r="D7222" i="4"/>
  <c r="F7221" i="4"/>
  <c r="D7221" i="4"/>
  <c r="F7220" i="4"/>
  <c r="D7220" i="4"/>
  <c r="F7219" i="4"/>
  <c r="D7219" i="4"/>
  <c r="F7218" i="4"/>
  <c r="D7218" i="4"/>
  <c r="F7217" i="4"/>
  <c r="D7217" i="4"/>
  <c r="F7216" i="4"/>
  <c r="D7216" i="4"/>
  <c r="F7215" i="4"/>
  <c r="D7215" i="4"/>
  <c r="F7214" i="4"/>
  <c r="D7214" i="4"/>
  <c r="F7213" i="4"/>
  <c r="D7213" i="4"/>
  <c r="F7212" i="4"/>
  <c r="D7212" i="4"/>
  <c r="F7211" i="4"/>
  <c r="D7211" i="4"/>
  <c r="F7210" i="4"/>
  <c r="D7210" i="4"/>
  <c r="F7209" i="4"/>
  <c r="D7209" i="4"/>
  <c r="F7208" i="4"/>
  <c r="D7208" i="4"/>
  <c r="F7207" i="4"/>
  <c r="D7207" i="4"/>
  <c r="F7206" i="4"/>
  <c r="D7206" i="4"/>
  <c r="F7205" i="4"/>
  <c r="D7205" i="4"/>
  <c r="F7204" i="4"/>
  <c r="D7204" i="4"/>
  <c r="F7203" i="4"/>
  <c r="D7203" i="4"/>
  <c r="F7202" i="4"/>
  <c r="D7202" i="4"/>
  <c r="F7201" i="4"/>
  <c r="D7201" i="4"/>
  <c r="F7200" i="4"/>
  <c r="D7200" i="4"/>
  <c r="F7199" i="4"/>
  <c r="D7199" i="4"/>
  <c r="F7198" i="4"/>
  <c r="D7198" i="4"/>
  <c r="F7197" i="4"/>
  <c r="D7197" i="4"/>
  <c r="F7196" i="4"/>
  <c r="D7196" i="4"/>
  <c r="F7195" i="4"/>
  <c r="D7195" i="4"/>
  <c r="F7194" i="4"/>
  <c r="D7194" i="4"/>
  <c r="F7193" i="4"/>
  <c r="D7193" i="4"/>
  <c r="F7192" i="4"/>
  <c r="D7192" i="4"/>
  <c r="F7191" i="4"/>
  <c r="D7191" i="4"/>
  <c r="F7190" i="4"/>
  <c r="D7190" i="4"/>
  <c r="F7189" i="4"/>
  <c r="D7189" i="4"/>
  <c r="F7188" i="4"/>
  <c r="D7188" i="4"/>
  <c r="F7187" i="4"/>
  <c r="D7187" i="4"/>
  <c r="F7186" i="4"/>
  <c r="D7186" i="4"/>
  <c r="F7185" i="4"/>
  <c r="D7185" i="4"/>
  <c r="F7184" i="4"/>
  <c r="D7184" i="4"/>
  <c r="F7183" i="4"/>
  <c r="D7183" i="4"/>
  <c r="F7182" i="4"/>
  <c r="D7182" i="4"/>
  <c r="F7181" i="4"/>
  <c r="D7181" i="4"/>
  <c r="F7180" i="4"/>
  <c r="D7180" i="4"/>
  <c r="F7179" i="4"/>
  <c r="D7179" i="4"/>
  <c r="F7178" i="4"/>
  <c r="D7178" i="4"/>
  <c r="F7177" i="4"/>
  <c r="D7177" i="4"/>
  <c r="F7176" i="4"/>
  <c r="D7176" i="4"/>
  <c r="F7175" i="4"/>
  <c r="D7175" i="4"/>
  <c r="F7174" i="4"/>
  <c r="D7174" i="4"/>
  <c r="F7173" i="4"/>
  <c r="D7173" i="4"/>
  <c r="F7172" i="4"/>
  <c r="D7172" i="4"/>
  <c r="F7171" i="4"/>
  <c r="D7171" i="4"/>
  <c r="F7170" i="4"/>
  <c r="D7170" i="4"/>
  <c r="F7169" i="4"/>
  <c r="D7169" i="4"/>
  <c r="F7168" i="4"/>
  <c r="D7168" i="4"/>
  <c r="F7167" i="4"/>
  <c r="D7167" i="4"/>
  <c r="F7166" i="4"/>
  <c r="D7166" i="4"/>
  <c r="F7165" i="4"/>
  <c r="D7165" i="4"/>
  <c r="F7164" i="4"/>
  <c r="D7164" i="4"/>
  <c r="F7163" i="4"/>
  <c r="D7163" i="4"/>
  <c r="F7162" i="4"/>
  <c r="D7162" i="4"/>
  <c r="F7161" i="4"/>
  <c r="D7161" i="4"/>
  <c r="F7160" i="4"/>
  <c r="D7160" i="4"/>
  <c r="F7159" i="4"/>
  <c r="D7159" i="4"/>
  <c r="F7158" i="4"/>
  <c r="D7158" i="4"/>
  <c r="F7157" i="4"/>
  <c r="D7157" i="4"/>
  <c r="F7156" i="4"/>
  <c r="D7156" i="4"/>
  <c r="F7155" i="4"/>
  <c r="D7155" i="4"/>
  <c r="F7154" i="4"/>
  <c r="D7154" i="4"/>
  <c r="F7153" i="4"/>
  <c r="D7153" i="4"/>
  <c r="F7152" i="4"/>
  <c r="D7152" i="4"/>
  <c r="F7151" i="4"/>
  <c r="D7151" i="4"/>
  <c r="F7150" i="4"/>
  <c r="D7150" i="4"/>
  <c r="F7149" i="4"/>
  <c r="D7149" i="4"/>
  <c r="F7148" i="4"/>
  <c r="D7148" i="4"/>
  <c r="F7147" i="4"/>
  <c r="D7147" i="4"/>
  <c r="F7146" i="4"/>
  <c r="D7146" i="4"/>
  <c r="F7145" i="4"/>
  <c r="D7145" i="4"/>
  <c r="F7144" i="4"/>
  <c r="D7144" i="4"/>
  <c r="F7143" i="4"/>
  <c r="D7143" i="4"/>
  <c r="F7142" i="4"/>
  <c r="D7142" i="4"/>
  <c r="F7141" i="4"/>
  <c r="D7141" i="4"/>
  <c r="F7140" i="4"/>
  <c r="D7140" i="4"/>
  <c r="F7139" i="4"/>
  <c r="D7139" i="4"/>
  <c r="F7138" i="4"/>
  <c r="D7138" i="4"/>
  <c r="F7137" i="4"/>
  <c r="D7137" i="4"/>
  <c r="F7136" i="4"/>
  <c r="D7136" i="4"/>
  <c r="F7135" i="4"/>
  <c r="D7135" i="4"/>
  <c r="F7134" i="4"/>
  <c r="D7134" i="4"/>
  <c r="F7133" i="4"/>
  <c r="D7133" i="4"/>
  <c r="F7132" i="4"/>
  <c r="D7132" i="4"/>
  <c r="F7131" i="4"/>
  <c r="D7131" i="4"/>
  <c r="F7130" i="4"/>
  <c r="D7130" i="4"/>
  <c r="F7129" i="4"/>
  <c r="D7129" i="4"/>
  <c r="F7128" i="4"/>
  <c r="D7128" i="4"/>
  <c r="F7127" i="4"/>
  <c r="D7127" i="4"/>
  <c r="F7126" i="4"/>
  <c r="D7126" i="4"/>
  <c r="F7125" i="4"/>
  <c r="D7125" i="4"/>
  <c r="F7124" i="4"/>
  <c r="D7124" i="4"/>
  <c r="F7123" i="4"/>
  <c r="D7123" i="4"/>
  <c r="F7122" i="4"/>
  <c r="D7122" i="4"/>
  <c r="F7121" i="4"/>
  <c r="D7121" i="4"/>
  <c r="F7120" i="4"/>
  <c r="D7120" i="4"/>
  <c r="F7119" i="4"/>
  <c r="D7119" i="4"/>
  <c r="F7118" i="4"/>
  <c r="D7118" i="4"/>
  <c r="F7117" i="4"/>
  <c r="D7117" i="4"/>
  <c r="F7116" i="4"/>
  <c r="D7116" i="4"/>
  <c r="F7115" i="4"/>
  <c r="D7115" i="4"/>
  <c r="F7114" i="4"/>
  <c r="D7114" i="4"/>
  <c r="F7113" i="4"/>
  <c r="D7113" i="4"/>
  <c r="F7112" i="4"/>
  <c r="D7112" i="4"/>
  <c r="F7111" i="4"/>
  <c r="D7111" i="4"/>
  <c r="F7110" i="4"/>
  <c r="D7110" i="4"/>
  <c r="F7109" i="4"/>
  <c r="D7109" i="4"/>
  <c r="F7108" i="4"/>
  <c r="D7108" i="4"/>
  <c r="F7107" i="4"/>
  <c r="D7107" i="4"/>
  <c r="F7106" i="4"/>
  <c r="D7106" i="4"/>
  <c r="F7105" i="4"/>
  <c r="D7105" i="4"/>
  <c r="F7104" i="4"/>
  <c r="D7104" i="4"/>
  <c r="F7103" i="4"/>
  <c r="D7103" i="4"/>
  <c r="F7102" i="4"/>
  <c r="D7102" i="4"/>
  <c r="F7101" i="4"/>
  <c r="D7101" i="4"/>
  <c r="F7100" i="4"/>
  <c r="D7100" i="4"/>
  <c r="F7099" i="4"/>
  <c r="D7099" i="4"/>
  <c r="F7098" i="4"/>
  <c r="D7098" i="4"/>
  <c r="F7097" i="4"/>
  <c r="D7097" i="4"/>
  <c r="F7096" i="4"/>
  <c r="D7096" i="4"/>
  <c r="F7095" i="4"/>
  <c r="D7095" i="4"/>
  <c r="F7094" i="4"/>
  <c r="D7094" i="4"/>
  <c r="F7093" i="4"/>
  <c r="D7093" i="4"/>
  <c r="F7092" i="4"/>
  <c r="D7092" i="4"/>
  <c r="F7091" i="4"/>
  <c r="D7091" i="4"/>
  <c r="F7090" i="4"/>
  <c r="D7090" i="4"/>
  <c r="F7089" i="4"/>
  <c r="D7089" i="4"/>
  <c r="F7088" i="4"/>
  <c r="D7088" i="4"/>
  <c r="F7087" i="4"/>
  <c r="D7087" i="4"/>
  <c r="F7086" i="4"/>
  <c r="D7086" i="4"/>
  <c r="F7085" i="4"/>
  <c r="D7085" i="4"/>
  <c r="F7084" i="4"/>
  <c r="D7084" i="4"/>
  <c r="F7083" i="4"/>
  <c r="D7083" i="4"/>
  <c r="F7082" i="4"/>
  <c r="D7082" i="4"/>
  <c r="F7081" i="4"/>
  <c r="D7081" i="4"/>
  <c r="F7080" i="4"/>
  <c r="D7080" i="4"/>
  <c r="F7079" i="4"/>
  <c r="D7079" i="4"/>
  <c r="F7078" i="4"/>
  <c r="D7078" i="4"/>
  <c r="F7077" i="4"/>
  <c r="D7077" i="4"/>
  <c r="F7076" i="4"/>
  <c r="D7076" i="4"/>
  <c r="F7075" i="4"/>
  <c r="D7075" i="4"/>
  <c r="F7074" i="4"/>
  <c r="D7074" i="4"/>
  <c r="F7073" i="4"/>
  <c r="D7073" i="4"/>
  <c r="F7072" i="4"/>
  <c r="D7072" i="4"/>
  <c r="F7071" i="4"/>
  <c r="D7071" i="4"/>
  <c r="F7070" i="4"/>
  <c r="D7070" i="4"/>
  <c r="F7069" i="4"/>
  <c r="D7069" i="4"/>
  <c r="F7068" i="4"/>
  <c r="D7068" i="4"/>
  <c r="F7067" i="4"/>
  <c r="D7067" i="4"/>
  <c r="F7066" i="4"/>
  <c r="D7066" i="4"/>
  <c r="F7065" i="4"/>
  <c r="D7065" i="4"/>
  <c r="F7064" i="4"/>
  <c r="D7064" i="4"/>
  <c r="F7063" i="4"/>
  <c r="D7063" i="4"/>
  <c r="F7062" i="4"/>
  <c r="D7062" i="4"/>
  <c r="F7061" i="4"/>
  <c r="D7061" i="4"/>
  <c r="F7060" i="4"/>
  <c r="D7060" i="4"/>
  <c r="F7059" i="4"/>
  <c r="D7059" i="4"/>
  <c r="F7058" i="4"/>
  <c r="D7058" i="4"/>
  <c r="F7057" i="4"/>
  <c r="D7057" i="4"/>
  <c r="F7056" i="4"/>
  <c r="D7056" i="4"/>
  <c r="F7055" i="4"/>
  <c r="D7055" i="4"/>
  <c r="F7054" i="4"/>
  <c r="D7054" i="4"/>
  <c r="F7053" i="4"/>
  <c r="D7053" i="4"/>
  <c r="F7052" i="4"/>
  <c r="D7052" i="4"/>
  <c r="F7051" i="4"/>
  <c r="D7051" i="4"/>
  <c r="F7050" i="4"/>
  <c r="D7050" i="4"/>
  <c r="F7049" i="4"/>
  <c r="D7049" i="4"/>
  <c r="F7048" i="4"/>
  <c r="D7048" i="4"/>
  <c r="F7047" i="4"/>
  <c r="D7047" i="4"/>
  <c r="F7046" i="4"/>
  <c r="D7046" i="4"/>
  <c r="F7045" i="4"/>
  <c r="D7045" i="4"/>
  <c r="F7044" i="4"/>
  <c r="D7044" i="4"/>
  <c r="F7043" i="4"/>
  <c r="D7043" i="4"/>
  <c r="F7042" i="4"/>
  <c r="D7042" i="4"/>
  <c r="F7041" i="4"/>
  <c r="D7041" i="4"/>
  <c r="F7040" i="4"/>
  <c r="D7040" i="4"/>
  <c r="F7039" i="4"/>
  <c r="D7039" i="4"/>
  <c r="F7038" i="4"/>
  <c r="D7038" i="4"/>
  <c r="F7037" i="4"/>
  <c r="D7037" i="4"/>
  <c r="F7036" i="4"/>
  <c r="D7036" i="4"/>
  <c r="F7035" i="4"/>
  <c r="D7035" i="4"/>
  <c r="F7034" i="4"/>
  <c r="D7034" i="4"/>
  <c r="F7033" i="4"/>
  <c r="D7033" i="4"/>
  <c r="F7032" i="4"/>
  <c r="D7032" i="4"/>
  <c r="F7031" i="4"/>
  <c r="D7031" i="4"/>
  <c r="F7030" i="4"/>
  <c r="D7030" i="4"/>
  <c r="F7029" i="4"/>
  <c r="D7029" i="4"/>
  <c r="F7028" i="4"/>
  <c r="D7028" i="4"/>
  <c r="F7027" i="4"/>
  <c r="D7027" i="4"/>
  <c r="F7026" i="4"/>
  <c r="D7026" i="4"/>
  <c r="F7025" i="4"/>
  <c r="D7025" i="4"/>
  <c r="F7024" i="4"/>
  <c r="D7024" i="4"/>
  <c r="F7023" i="4"/>
  <c r="D7023" i="4"/>
  <c r="F7022" i="4"/>
  <c r="D7022" i="4"/>
  <c r="F7021" i="4"/>
  <c r="D7021" i="4"/>
  <c r="F7020" i="4"/>
  <c r="D7020" i="4"/>
  <c r="F7019" i="4"/>
  <c r="D7019" i="4"/>
  <c r="F7018" i="4"/>
  <c r="D7018" i="4"/>
  <c r="F7017" i="4"/>
  <c r="D7017" i="4"/>
  <c r="F7016" i="4"/>
  <c r="D7016" i="4"/>
  <c r="F7015" i="4"/>
  <c r="D7015" i="4"/>
  <c r="F7014" i="4"/>
  <c r="D7014" i="4"/>
  <c r="F7013" i="4"/>
  <c r="D7013" i="4"/>
  <c r="F7012" i="4"/>
  <c r="D7012" i="4"/>
  <c r="F7011" i="4"/>
  <c r="D7011" i="4"/>
  <c r="F7010" i="4"/>
  <c r="D7010" i="4"/>
  <c r="F7009" i="4"/>
  <c r="D7009" i="4"/>
  <c r="F7008" i="4"/>
  <c r="D7008" i="4"/>
  <c r="F7007" i="4"/>
  <c r="D7007" i="4"/>
  <c r="F7006" i="4"/>
  <c r="D7006" i="4"/>
  <c r="F7005" i="4"/>
  <c r="D7005" i="4"/>
  <c r="F7004" i="4"/>
  <c r="D7004" i="4"/>
  <c r="F7003" i="4"/>
  <c r="D7003" i="4"/>
  <c r="F7002" i="4"/>
  <c r="D7002" i="4"/>
  <c r="F7001" i="4"/>
  <c r="D7001" i="4"/>
  <c r="F7000" i="4"/>
  <c r="D7000" i="4"/>
  <c r="F6999" i="4"/>
  <c r="D6999" i="4"/>
  <c r="F6998" i="4"/>
  <c r="D6998" i="4"/>
  <c r="F6997" i="4"/>
  <c r="D6997" i="4"/>
  <c r="F6996" i="4"/>
  <c r="D6996" i="4"/>
  <c r="F6995" i="4"/>
  <c r="D6995" i="4"/>
  <c r="F6994" i="4"/>
  <c r="D6994" i="4"/>
  <c r="F6993" i="4"/>
  <c r="D6993" i="4"/>
  <c r="F6992" i="4"/>
  <c r="D6992" i="4"/>
  <c r="F6991" i="4"/>
  <c r="D6991" i="4"/>
  <c r="F6990" i="4"/>
  <c r="D6990" i="4"/>
  <c r="F6989" i="4"/>
  <c r="D6989" i="4"/>
  <c r="F6988" i="4"/>
  <c r="D6988" i="4"/>
  <c r="F6987" i="4"/>
  <c r="D6987" i="4"/>
  <c r="F6986" i="4"/>
  <c r="D6986" i="4"/>
  <c r="F6985" i="4"/>
  <c r="D6985" i="4"/>
  <c r="F6984" i="4"/>
  <c r="D6984" i="4"/>
  <c r="F6983" i="4"/>
  <c r="D6983" i="4"/>
  <c r="F6982" i="4"/>
  <c r="D6982" i="4"/>
  <c r="F6981" i="4"/>
  <c r="D6981" i="4"/>
  <c r="F6980" i="4"/>
  <c r="D6980" i="4"/>
  <c r="F6979" i="4"/>
  <c r="D6979" i="4"/>
  <c r="F6978" i="4"/>
  <c r="D6978" i="4"/>
  <c r="F6977" i="4"/>
  <c r="D6977" i="4"/>
  <c r="F6976" i="4"/>
  <c r="D6976" i="4"/>
  <c r="F6975" i="4"/>
  <c r="D6975" i="4"/>
  <c r="F6974" i="4"/>
  <c r="D6974" i="4"/>
  <c r="F6973" i="4"/>
  <c r="D6973" i="4"/>
  <c r="F6972" i="4"/>
  <c r="D6972" i="4"/>
  <c r="F6971" i="4"/>
  <c r="D6971" i="4"/>
  <c r="F6970" i="4"/>
  <c r="D6970" i="4"/>
  <c r="F6969" i="4"/>
  <c r="D6969" i="4"/>
  <c r="F6968" i="4"/>
  <c r="D6968" i="4"/>
  <c r="F6967" i="4"/>
  <c r="D6967" i="4"/>
  <c r="F6966" i="4"/>
  <c r="D6966" i="4"/>
  <c r="F6965" i="4"/>
  <c r="D6965" i="4"/>
  <c r="F6964" i="4"/>
  <c r="D6964" i="4"/>
  <c r="F6963" i="4"/>
  <c r="D6963" i="4"/>
  <c r="F6962" i="4"/>
  <c r="D6962" i="4"/>
  <c r="F6961" i="4"/>
  <c r="D6961" i="4"/>
  <c r="F6960" i="4"/>
  <c r="D6960" i="4"/>
  <c r="F6959" i="4"/>
  <c r="D6959" i="4"/>
  <c r="F6958" i="4"/>
  <c r="D6958" i="4"/>
  <c r="F6957" i="4"/>
  <c r="D6957" i="4"/>
  <c r="F6956" i="4"/>
  <c r="D6956" i="4"/>
  <c r="F6955" i="4"/>
  <c r="D6955" i="4"/>
  <c r="F6954" i="4"/>
  <c r="D6954" i="4"/>
  <c r="F6953" i="4"/>
  <c r="D6953" i="4"/>
  <c r="F6952" i="4"/>
  <c r="D6952" i="4"/>
  <c r="F6951" i="4"/>
  <c r="D6951" i="4"/>
  <c r="F6950" i="4"/>
  <c r="D6950" i="4"/>
  <c r="F6949" i="4"/>
  <c r="D6949" i="4"/>
  <c r="F6948" i="4"/>
  <c r="D6948" i="4"/>
  <c r="F6947" i="4"/>
  <c r="D6947" i="4"/>
  <c r="F6946" i="4"/>
  <c r="D6946" i="4"/>
  <c r="F6945" i="4"/>
  <c r="D6945" i="4"/>
  <c r="F6944" i="4"/>
  <c r="D6944" i="4"/>
  <c r="F6943" i="4"/>
  <c r="D6943" i="4"/>
  <c r="F6942" i="4"/>
  <c r="D6942" i="4"/>
  <c r="F6941" i="4"/>
  <c r="D6941" i="4"/>
  <c r="F6940" i="4"/>
  <c r="D6940" i="4"/>
  <c r="F6939" i="4"/>
  <c r="D6939" i="4"/>
  <c r="F6938" i="4"/>
  <c r="D6938" i="4"/>
  <c r="F6937" i="4"/>
  <c r="D6937" i="4"/>
  <c r="F6936" i="4"/>
  <c r="D6936" i="4"/>
  <c r="F6935" i="4"/>
  <c r="D6935" i="4"/>
  <c r="F6934" i="4"/>
  <c r="D6934" i="4"/>
  <c r="F6933" i="4"/>
  <c r="D6933" i="4"/>
  <c r="F6932" i="4"/>
  <c r="D6932" i="4"/>
  <c r="F6931" i="4"/>
  <c r="D6931" i="4"/>
  <c r="F6930" i="4"/>
  <c r="D6930" i="4"/>
  <c r="F6929" i="4"/>
  <c r="D6929" i="4"/>
  <c r="F6928" i="4"/>
  <c r="D6928" i="4"/>
  <c r="F6927" i="4"/>
  <c r="D6927" i="4"/>
  <c r="F6926" i="4"/>
  <c r="D6926" i="4"/>
  <c r="F6925" i="4"/>
  <c r="D6925" i="4"/>
  <c r="F6924" i="4"/>
  <c r="D6924" i="4"/>
  <c r="F6923" i="4"/>
  <c r="D6923" i="4"/>
  <c r="F6922" i="4"/>
  <c r="D6922" i="4"/>
  <c r="F6921" i="4"/>
  <c r="D6921" i="4"/>
  <c r="F6920" i="4"/>
  <c r="D6920" i="4"/>
  <c r="F6919" i="4"/>
  <c r="D6919" i="4"/>
  <c r="F6918" i="4"/>
  <c r="D6918" i="4"/>
  <c r="F6917" i="4"/>
  <c r="D6917" i="4"/>
  <c r="F6916" i="4"/>
  <c r="D6916" i="4"/>
  <c r="F6915" i="4"/>
  <c r="D6915" i="4"/>
  <c r="F6914" i="4"/>
  <c r="D6914" i="4"/>
  <c r="F6913" i="4"/>
  <c r="D6913" i="4"/>
  <c r="F6912" i="4"/>
  <c r="D6912" i="4"/>
  <c r="F6911" i="4"/>
  <c r="D6911" i="4"/>
  <c r="F6910" i="4"/>
  <c r="D6910" i="4"/>
  <c r="F6909" i="4"/>
  <c r="D6909" i="4"/>
  <c r="F6908" i="4"/>
  <c r="D6908" i="4"/>
  <c r="F6907" i="4"/>
  <c r="D6907" i="4"/>
  <c r="F6906" i="4"/>
  <c r="D6906" i="4"/>
  <c r="F6905" i="4"/>
  <c r="D6905" i="4"/>
  <c r="F6904" i="4"/>
  <c r="D6904" i="4"/>
  <c r="F6903" i="4"/>
  <c r="D6903" i="4"/>
  <c r="F6902" i="4"/>
  <c r="D6902" i="4"/>
  <c r="F6901" i="4"/>
  <c r="D6901" i="4"/>
  <c r="F6900" i="4"/>
  <c r="D6900" i="4"/>
  <c r="F6899" i="4"/>
  <c r="D6899" i="4"/>
  <c r="F6898" i="4"/>
  <c r="D6898" i="4"/>
  <c r="F6897" i="4"/>
  <c r="D6897" i="4"/>
  <c r="F6896" i="4"/>
  <c r="D6896" i="4"/>
  <c r="F6895" i="4"/>
  <c r="D6895" i="4"/>
  <c r="F6894" i="4"/>
  <c r="D6894" i="4"/>
  <c r="F6893" i="4"/>
  <c r="D6893" i="4"/>
  <c r="F6892" i="4"/>
  <c r="D6892" i="4"/>
  <c r="F6891" i="4"/>
  <c r="D6891" i="4"/>
  <c r="F6890" i="4"/>
  <c r="D6890" i="4"/>
  <c r="F6889" i="4"/>
  <c r="D6889" i="4"/>
  <c r="F6888" i="4"/>
  <c r="D6888" i="4"/>
  <c r="F6887" i="4"/>
  <c r="D6887" i="4"/>
  <c r="F6886" i="4"/>
  <c r="D6886" i="4"/>
  <c r="F6885" i="4"/>
  <c r="D6885" i="4"/>
  <c r="F6884" i="4"/>
  <c r="D6884" i="4"/>
  <c r="F6883" i="4"/>
  <c r="D6883" i="4"/>
  <c r="F6882" i="4"/>
  <c r="D6882" i="4"/>
  <c r="F6881" i="4"/>
  <c r="D6881" i="4"/>
  <c r="F6880" i="4"/>
  <c r="D6880" i="4"/>
  <c r="F6879" i="4"/>
  <c r="D6879" i="4"/>
  <c r="F6878" i="4"/>
  <c r="D6878" i="4"/>
  <c r="F6877" i="4"/>
  <c r="D6877" i="4"/>
  <c r="F6876" i="4"/>
  <c r="D6876" i="4"/>
  <c r="F6875" i="4"/>
  <c r="D6875" i="4"/>
  <c r="F6874" i="4"/>
  <c r="D6874" i="4"/>
  <c r="F6873" i="4"/>
  <c r="D6873" i="4"/>
  <c r="F6872" i="4"/>
  <c r="D6872" i="4"/>
  <c r="F6871" i="4"/>
  <c r="D6871" i="4"/>
  <c r="F6870" i="4"/>
  <c r="D6870" i="4"/>
  <c r="F6869" i="4"/>
  <c r="D6869" i="4"/>
  <c r="F6868" i="4"/>
  <c r="D6868" i="4"/>
  <c r="F6867" i="4"/>
  <c r="D6867" i="4"/>
  <c r="F6866" i="4"/>
  <c r="D6866" i="4"/>
  <c r="F6865" i="4"/>
  <c r="D6865" i="4"/>
  <c r="F6864" i="4"/>
  <c r="D6864" i="4"/>
  <c r="F6863" i="4"/>
  <c r="D6863" i="4"/>
  <c r="F6862" i="4"/>
  <c r="D6862" i="4"/>
  <c r="F6861" i="4"/>
  <c r="D6861" i="4"/>
  <c r="F6860" i="4"/>
  <c r="D6860" i="4"/>
  <c r="F6859" i="4"/>
  <c r="D6859" i="4"/>
  <c r="F6858" i="4"/>
  <c r="D6858" i="4"/>
  <c r="F6857" i="4"/>
  <c r="D6857" i="4"/>
  <c r="F6856" i="4"/>
  <c r="D6856" i="4"/>
  <c r="F6855" i="4"/>
  <c r="D6855" i="4"/>
  <c r="F6854" i="4"/>
  <c r="D6854" i="4"/>
  <c r="F6853" i="4"/>
  <c r="D6853" i="4"/>
  <c r="F6852" i="4"/>
  <c r="D6852" i="4"/>
  <c r="F6851" i="4"/>
  <c r="D6851" i="4"/>
  <c r="F6850" i="4"/>
  <c r="D6850" i="4"/>
  <c r="F6849" i="4"/>
  <c r="D6849" i="4"/>
  <c r="F6848" i="4"/>
  <c r="D6848" i="4"/>
  <c r="F6847" i="4"/>
  <c r="D6847" i="4"/>
  <c r="F6846" i="4"/>
  <c r="D6846" i="4"/>
  <c r="F6845" i="4"/>
  <c r="D6845" i="4"/>
  <c r="F6844" i="4"/>
  <c r="D6844" i="4"/>
  <c r="F6843" i="4"/>
  <c r="D6843" i="4"/>
  <c r="F6842" i="4"/>
  <c r="D6842" i="4"/>
  <c r="F6841" i="4"/>
  <c r="D6841" i="4"/>
  <c r="F6840" i="4"/>
  <c r="D6840" i="4"/>
  <c r="F6839" i="4"/>
  <c r="D6839" i="4"/>
  <c r="F6838" i="4"/>
  <c r="D6838" i="4"/>
  <c r="F6837" i="4"/>
  <c r="D6837" i="4"/>
  <c r="F6836" i="4"/>
  <c r="D6836" i="4"/>
  <c r="F6835" i="4"/>
  <c r="D6835" i="4"/>
  <c r="F6834" i="4"/>
  <c r="D6834" i="4"/>
  <c r="F6833" i="4"/>
  <c r="D6833" i="4"/>
  <c r="F6832" i="4"/>
  <c r="D6832" i="4"/>
  <c r="F6831" i="4"/>
  <c r="D6831" i="4"/>
  <c r="F6830" i="4"/>
  <c r="D6830" i="4"/>
  <c r="F6829" i="4"/>
  <c r="D6829" i="4"/>
  <c r="F6828" i="4"/>
  <c r="D6828" i="4"/>
  <c r="F6827" i="4"/>
  <c r="D6827" i="4"/>
  <c r="F6826" i="4"/>
  <c r="D6826" i="4"/>
  <c r="F6825" i="4"/>
  <c r="D6825" i="4"/>
  <c r="F6824" i="4"/>
  <c r="D6824" i="4"/>
  <c r="F6823" i="4"/>
  <c r="D6823" i="4"/>
  <c r="F6822" i="4"/>
  <c r="D6822" i="4"/>
  <c r="F6821" i="4"/>
  <c r="D6821" i="4"/>
  <c r="F6820" i="4"/>
  <c r="D6820" i="4"/>
  <c r="F6819" i="4"/>
  <c r="D6819" i="4"/>
  <c r="F6818" i="4"/>
  <c r="D6818" i="4"/>
  <c r="F6817" i="4"/>
  <c r="D6817" i="4"/>
  <c r="F6816" i="4"/>
  <c r="D6816" i="4"/>
  <c r="F6815" i="4"/>
  <c r="D6815" i="4"/>
  <c r="F6814" i="4"/>
  <c r="D6814" i="4"/>
  <c r="F6813" i="4"/>
  <c r="D6813" i="4"/>
  <c r="F6812" i="4"/>
  <c r="D6812" i="4"/>
  <c r="F6811" i="4"/>
  <c r="D6811" i="4"/>
  <c r="F6810" i="4"/>
  <c r="D6810" i="4"/>
  <c r="F6809" i="4"/>
  <c r="D6809" i="4"/>
  <c r="F6808" i="4"/>
  <c r="D6808" i="4"/>
  <c r="F6807" i="4"/>
  <c r="D6807" i="4"/>
  <c r="F6806" i="4"/>
  <c r="D6806" i="4"/>
  <c r="F6805" i="4"/>
  <c r="D6805" i="4"/>
  <c r="F6804" i="4"/>
  <c r="D6804" i="4"/>
  <c r="F6803" i="4"/>
  <c r="D6803" i="4"/>
  <c r="F6802" i="4"/>
  <c r="D6802" i="4"/>
  <c r="F6801" i="4"/>
  <c r="D6801" i="4"/>
  <c r="F6800" i="4"/>
  <c r="D6800" i="4"/>
  <c r="F6799" i="4"/>
  <c r="D6799" i="4"/>
  <c r="F6798" i="4"/>
  <c r="D6798" i="4"/>
  <c r="F6797" i="4"/>
  <c r="D6797" i="4"/>
  <c r="F6796" i="4"/>
  <c r="D6796" i="4"/>
  <c r="F6795" i="4"/>
  <c r="D6795" i="4"/>
  <c r="F6794" i="4"/>
  <c r="D6794" i="4"/>
  <c r="F6793" i="4"/>
  <c r="D6793" i="4"/>
  <c r="F6792" i="4"/>
  <c r="D6792" i="4"/>
  <c r="F6791" i="4"/>
  <c r="D6791" i="4"/>
  <c r="F6790" i="4"/>
  <c r="D6790" i="4"/>
  <c r="F6789" i="4"/>
  <c r="D6789" i="4"/>
  <c r="F6788" i="4"/>
  <c r="D6788" i="4"/>
  <c r="F6787" i="4"/>
  <c r="D6787" i="4"/>
  <c r="F6786" i="4"/>
  <c r="D6786" i="4"/>
  <c r="F6785" i="4"/>
  <c r="D6785" i="4"/>
  <c r="F6784" i="4"/>
  <c r="D6784" i="4"/>
  <c r="F6783" i="4"/>
  <c r="D6783" i="4"/>
  <c r="F6782" i="4"/>
  <c r="D6782" i="4"/>
  <c r="F6781" i="4"/>
  <c r="D6781" i="4"/>
  <c r="F6780" i="4"/>
  <c r="D6780" i="4"/>
  <c r="F6779" i="4"/>
  <c r="D6779" i="4"/>
  <c r="F6778" i="4"/>
  <c r="D6778" i="4"/>
  <c r="F6777" i="4"/>
  <c r="D6777" i="4"/>
  <c r="F6776" i="4"/>
  <c r="D6776" i="4"/>
  <c r="F6775" i="4"/>
  <c r="D6775" i="4"/>
  <c r="F6774" i="4"/>
  <c r="D6774" i="4"/>
  <c r="F6773" i="4"/>
  <c r="D6773" i="4"/>
  <c r="F6772" i="4"/>
  <c r="D6772" i="4"/>
  <c r="F6771" i="4"/>
  <c r="D6771" i="4"/>
  <c r="F6770" i="4"/>
  <c r="D6770" i="4"/>
  <c r="F6769" i="4"/>
  <c r="D6769" i="4"/>
  <c r="F6768" i="4"/>
  <c r="D6768" i="4"/>
  <c r="F6767" i="4"/>
  <c r="D6767" i="4"/>
  <c r="F6766" i="4"/>
  <c r="D6766" i="4"/>
  <c r="F6765" i="4"/>
  <c r="D6765" i="4"/>
  <c r="F6764" i="4"/>
  <c r="D6764" i="4"/>
  <c r="F6763" i="4"/>
  <c r="D6763" i="4"/>
  <c r="F6762" i="4"/>
  <c r="D6762" i="4"/>
  <c r="F6761" i="4"/>
  <c r="D6761" i="4"/>
  <c r="F6760" i="4"/>
  <c r="D6760" i="4"/>
  <c r="F6759" i="4"/>
  <c r="D6759" i="4"/>
  <c r="F6758" i="4"/>
  <c r="D6758" i="4"/>
  <c r="F6757" i="4"/>
  <c r="D6757" i="4"/>
  <c r="F6756" i="4"/>
  <c r="D6756" i="4"/>
  <c r="F6755" i="4"/>
  <c r="D6755" i="4"/>
  <c r="F6754" i="4"/>
  <c r="D6754" i="4"/>
  <c r="F6753" i="4"/>
  <c r="D6753" i="4"/>
  <c r="F6752" i="4"/>
  <c r="D6752" i="4"/>
  <c r="F6751" i="4"/>
  <c r="D6751" i="4"/>
  <c r="F6750" i="4"/>
  <c r="D6750" i="4"/>
  <c r="F6749" i="4"/>
  <c r="D6749" i="4"/>
  <c r="F6748" i="4"/>
  <c r="D6748" i="4"/>
  <c r="F6747" i="4"/>
  <c r="D6747" i="4"/>
  <c r="F6746" i="4"/>
  <c r="D6746" i="4"/>
  <c r="F6745" i="4"/>
  <c r="D6745" i="4"/>
  <c r="F6744" i="4"/>
  <c r="D6744" i="4"/>
  <c r="F6743" i="4"/>
  <c r="D6743" i="4"/>
  <c r="F6742" i="4"/>
  <c r="D6742" i="4"/>
  <c r="F6741" i="4"/>
  <c r="D6741" i="4"/>
  <c r="F6740" i="4"/>
  <c r="D6740" i="4"/>
  <c r="F6739" i="4"/>
  <c r="D6739" i="4"/>
  <c r="F6738" i="4"/>
  <c r="D6738" i="4"/>
  <c r="F6737" i="4"/>
  <c r="D6737" i="4"/>
  <c r="F6736" i="4"/>
  <c r="D6736" i="4"/>
  <c r="F6735" i="4"/>
  <c r="D6735" i="4"/>
  <c r="F6734" i="4"/>
  <c r="D6734" i="4"/>
  <c r="F6733" i="4"/>
  <c r="D6733" i="4"/>
  <c r="F6732" i="4"/>
  <c r="D6732" i="4"/>
  <c r="F6731" i="4"/>
  <c r="D6731" i="4"/>
  <c r="F6730" i="4"/>
  <c r="D6730" i="4"/>
  <c r="F6729" i="4"/>
  <c r="D6729" i="4"/>
  <c r="F6728" i="4"/>
  <c r="D6728" i="4"/>
  <c r="F6727" i="4"/>
  <c r="D6727" i="4"/>
  <c r="F6726" i="4"/>
  <c r="D6726" i="4"/>
  <c r="F6725" i="4"/>
  <c r="D6725" i="4"/>
  <c r="F6724" i="4"/>
  <c r="D6724" i="4"/>
  <c r="F6723" i="4"/>
  <c r="D6723" i="4"/>
  <c r="F6722" i="4"/>
  <c r="D6722" i="4"/>
  <c r="F6721" i="4"/>
  <c r="D6721" i="4"/>
  <c r="F6720" i="4"/>
  <c r="D6720" i="4"/>
  <c r="F6719" i="4"/>
  <c r="D6719" i="4"/>
  <c r="F6718" i="4"/>
  <c r="D6718" i="4"/>
  <c r="F6717" i="4"/>
  <c r="D6717" i="4"/>
  <c r="F6716" i="4"/>
  <c r="D6716" i="4"/>
  <c r="F6715" i="4"/>
  <c r="D6715" i="4"/>
  <c r="F6714" i="4"/>
  <c r="D6714" i="4"/>
  <c r="F6713" i="4"/>
  <c r="D6713" i="4"/>
  <c r="F6712" i="4"/>
  <c r="D6712" i="4"/>
  <c r="F6711" i="4"/>
  <c r="D6711" i="4"/>
  <c r="F6710" i="4"/>
  <c r="D6710" i="4"/>
  <c r="F6709" i="4"/>
  <c r="D6709" i="4"/>
  <c r="F6708" i="4"/>
  <c r="D6708" i="4"/>
  <c r="F6707" i="4"/>
  <c r="D6707" i="4"/>
  <c r="F6706" i="4"/>
  <c r="D6706" i="4"/>
  <c r="F6705" i="4"/>
  <c r="D6705" i="4"/>
  <c r="F6704" i="4"/>
  <c r="D6704" i="4"/>
  <c r="F6703" i="4"/>
  <c r="D6703" i="4"/>
  <c r="F6702" i="4"/>
  <c r="D6702" i="4"/>
  <c r="F6701" i="4"/>
  <c r="D6701" i="4"/>
  <c r="F6700" i="4"/>
  <c r="D6700" i="4"/>
  <c r="F6699" i="4"/>
  <c r="D6699" i="4"/>
  <c r="F6698" i="4"/>
  <c r="D6698" i="4"/>
  <c r="F6697" i="4"/>
  <c r="D6697" i="4"/>
  <c r="F6696" i="4"/>
  <c r="D6696" i="4"/>
  <c r="F6695" i="4"/>
  <c r="D6695" i="4"/>
  <c r="F6694" i="4"/>
  <c r="D6694" i="4"/>
  <c r="F6693" i="4"/>
  <c r="D6693" i="4"/>
  <c r="F6692" i="4"/>
  <c r="D6692" i="4"/>
  <c r="F6691" i="4"/>
  <c r="D6691" i="4"/>
  <c r="F6690" i="4"/>
  <c r="D6690" i="4"/>
  <c r="F6689" i="4"/>
  <c r="D6689" i="4"/>
  <c r="F6688" i="4"/>
  <c r="D6688" i="4"/>
  <c r="F6687" i="4"/>
  <c r="D6687" i="4"/>
  <c r="F6686" i="4"/>
  <c r="D6686" i="4"/>
  <c r="F6685" i="4"/>
  <c r="D6685" i="4"/>
  <c r="F6684" i="4"/>
  <c r="D6684" i="4"/>
  <c r="F6683" i="4"/>
  <c r="D6683" i="4"/>
  <c r="F6682" i="4"/>
  <c r="D6682" i="4"/>
  <c r="F6681" i="4"/>
  <c r="D6681" i="4"/>
  <c r="F6680" i="4"/>
  <c r="D6680" i="4"/>
  <c r="F6679" i="4"/>
  <c r="D6679" i="4"/>
  <c r="F6678" i="4"/>
  <c r="D6678" i="4"/>
  <c r="F6677" i="4"/>
  <c r="D6677" i="4"/>
  <c r="F6676" i="4"/>
  <c r="D6676" i="4"/>
  <c r="F6675" i="4"/>
  <c r="D6675" i="4"/>
  <c r="F6674" i="4"/>
  <c r="D6674" i="4"/>
  <c r="F6673" i="4"/>
  <c r="D6673" i="4"/>
  <c r="F6672" i="4"/>
  <c r="D6672" i="4"/>
  <c r="F6671" i="4"/>
  <c r="D6671" i="4"/>
  <c r="F6670" i="4"/>
  <c r="D6670" i="4"/>
  <c r="F6669" i="4"/>
  <c r="D6669" i="4"/>
  <c r="F6668" i="4"/>
  <c r="D6668" i="4"/>
  <c r="F6667" i="4"/>
  <c r="D6667" i="4"/>
  <c r="F6666" i="4"/>
  <c r="D6666" i="4"/>
  <c r="F6665" i="4"/>
  <c r="D6665" i="4"/>
  <c r="F6664" i="4"/>
  <c r="D6664" i="4"/>
  <c r="F6663" i="4"/>
  <c r="D6663" i="4"/>
  <c r="F6662" i="4"/>
  <c r="D6662" i="4"/>
  <c r="F6661" i="4"/>
  <c r="D6661" i="4"/>
  <c r="F6660" i="4"/>
  <c r="D6660" i="4"/>
  <c r="F6659" i="4"/>
  <c r="D6659" i="4"/>
  <c r="F6658" i="4"/>
  <c r="D6658" i="4"/>
  <c r="F6657" i="4"/>
  <c r="D6657" i="4"/>
  <c r="F6656" i="4"/>
  <c r="D6656" i="4"/>
  <c r="F6655" i="4"/>
  <c r="D6655" i="4"/>
  <c r="F6654" i="4"/>
  <c r="D6654" i="4"/>
  <c r="F6653" i="4"/>
  <c r="D6653" i="4"/>
  <c r="F6652" i="4"/>
  <c r="D6652" i="4"/>
  <c r="F6651" i="4"/>
  <c r="D6651" i="4"/>
  <c r="F6650" i="4"/>
  <c r="D6650" i="4"/>
  <c r="F6649" i="4"/>
  <c r="D6649" i="4"/>
  <c r="F6648" i="4"/>
  <c r="D6648" i="4"/>
  <c r="F6647" i="4"/>
  <c r="D6647" i="4"/>
  <c r="F6646" i="4"/>
  <c r="D6646" i="4"/>
  <c r="F6645" i="4"/>
  <c r="D6645" i="4"/>
  <c r="F6644" i="4"/>
  <c r="D6644" i="4"/>
  <c r="F6643" i="4"/>
  <c r="D6643" i="4"/>
  <c r="F6642" i="4"/>
  <c r="D6642" i="4"/>
  <c r="F6641" i="4"/>
  <c r="D6641" i="4"/>
  <c r="F6640" i="4"/>
  <c r="D6640" i="4"/>
  <c r="F6639" i="4"/>
  <c r="D6639" i="4"/>
  <c r="F6638" i="4"/>
  <c r="D6638" i="4"/>
  <c r="F6637" i="4"/>
  <c r="D6637" i="4"/>
  <c r="F6636" i="4"/>
  <c r="D6636" i="4"/>
  <c r="F6635" i="4"/>
  <c r="D6635" i="4"/>
  <c r="F6634" i="4"/>
  <c r="D6634" i="4"/>
  <c r="F6633" i="4"/>
  <c r="D6633" i="4"/>
  <c r="F6632" i="4"/>
  <c r="D6632" i="4"/>
  <c r="F6631" i="4"/>
  <c r="D6631" i="4"/>
  <c r="F6630" i="4"/>
  <c r="D6630" i="4"/>
  <c r="F6629" i="4"/>
  <c r="D6629" i="4"/>
  <c r="F6628" i="4"/>
  <c r="D6628" i="4"/>
  <c r="F6627" i="4"/>
  <c r="D6627" i="4"/>
  <c r="F6626" i="4"/>
  <c r="D6626" i="4"/>
  <c r="F6625" i="4"/>
  <c r="D6625" i="4"/>
  <c r="F6624" i="4"/>
  <c r="D6624" i="4"/>
  <c r="F6623" i="4"/>
  <c r="D6623" i="4"/>
  <c r="F6622" i="4"/>
  <c r="D6622" i="4"/>
  <c r="F6621" i="4"/>
  <c r="D6621" i="4"/>
  <c r="F6620" i="4"/>
  <c r="D6620" i="4"/>
  <c r="F6619" i="4"/>
  <c r="D6619" i="4"/>
  <c r="F6618" i="4"/>
  <c r="D6618" i="4"/>
  <c r="F6617" i="4"/>
  <c r="D6617" i="4"/>
  <c r="F6616" i="4"/>
  <c r="D6616" i="4"/>
  <c r="F6615" i="4"/>
  <c r="D6615" i="4"/>
  <c r="F6614" i="4"/>
  <c r="D6614" i="4"/>
  <c r="F6613" i="4"/>
  <c r="D6613" i="4"/>
  <c r="F6612" i="4"/>
  <c r="D6612" i="4"/>
  <c r="F6611" i="4"/>
  <c r="D6611" i="4"/>
  <c r="F6610" i="4"/>
  <c r="D6610" i="4"/>
  <c r="F6609" i="4"/>
  <c r="D6609" i="4"/>
  <c r="F6608" i="4"/>
  <c r="D6608" i="4"/>
  <c r="F6607" i="4"/>
  <c r="D6607" i="4"/>
  <c r="F6606" i="4"/>
  <c r="D6606" i="4"/>
  <c r="F6605" i="4"/>
  <c r="D6605" i="4"/>
  <c r="F6604" i="4"/>
  <c r="D6604" i="4"/>
  <c r="F6603" i="4"/>
  <c r="D6603" i="4"/>
  <c r="F6602" i="4"/>
  <c r="D6602" i="4"/>
  <c r="F6601" i="4"/>
  <c r="D6601" i="4"/>
  <c r="F6600" i="4"/>
  <c r="D6600" i="4"/>
  <c r="F6599" i="4"/>
  <c r="D6599" i="4"/>
  <c r="F6598" i="4"/>
  <c r="D6598" i="4"/>
  <c r="F6597" i="4"/>
  <c r="D6597" i="4"/>
  <c r="F6596" i="4"/>
  <c r="D6596" i="4"/>
  <c r="F6595" i="4"/>
  <c r="D6595" i="4"/>
  <c r="F6594" i="4"/>
  <c r="D6594" i="4"/>
  <c r="F6593" i="4"/>
  <c r="D6593" i="4"/>
  <c r="F6592" i="4"/>
  <c r="D6592" i="4"/>
  <c r="F6591" i="4"/>
  <c r="D6591" i="4"/>
  <c r="F6590" i="4"/>
  <c r="D6590" i="4"/>
  <c r="F6589" i="4"/>
  <c r="D6589" i="4"/>
  <c r="F6588" i="4"/>
  <c r="D6588" i="4"/>
  <c r="F6587" i="4"/>
  <c r="D6587" i="4"/>
  <c r="F6586" i="4"/>
  <c r="D6586" i="4"/>
  <c r="F6585" i="4"/>
  <c r="D6585" i="4"/>
  <c r="F6584" i="4"/>
  <c r="D6584" i="4"/>
  <c r="F6583" i="4"/>
  <c r="D6583" i="4"/>
  <c r="F6582" i="4"/>
  <c r="D6582" i="4"/>
  <c r="F6581" i="4"/>
  <c r="D6581" i="4"/>
  <c r="F6580" i="4"/>
  <c r="D6580" i="4"/>
  <c r="F6579" i="4"/>
  <c r="D6579" i="4"/>
  <c r="F6578" i="4"/>
  <c r="D6578" i="4"/>
  <c r="F6577" i="4"/>
  <c r="D6577" i="4"/>
  <c r="F6576" i="4"/>
  <c r="D6576" i="4"/>
  <c r="F6575" i="4"/>
  <c r="D6575" i="4"/>
  <c r="F6574" i="4"/>
  <c r="D6574" i="4"/>
  <c r="F6573" i="4"/>
  <c r="D6573" i="4"/>
  <c r="F6572" i="4"/>
  <c r="D6572" i="4"/>
  <c r="F6571" i="4"/>
  <c r="D6571" i="4"/>
  <c r="F6570" i="4"/>
  <c r="D6570" i="4"/>
  <c r="F6569" i="4"/>
  <c r="D6569" i="4"/>
  <c r="F6568" i="4"/>
  <c r="D6568" i="4"/>
  <c r="F6567" i="4"/>
  <c r="D6567" i="4"/>
  <c r="F6566" i="4"/>
  <c r="D6566" i="4"/>
  <c r="F6565" i="4"/>
  <c r="D6565" i="4"/>
  <c r="F6564" i="4"/>
  <c r="D6564" i="4"/>
  <c r="F6563" i="4"/>
  <c r="D6563" i="4"/>
  <c r="F6562" i="4"/>
  <c r="D6562" i="4"/>
  <c r="F6561" i="4"/>
  <c r="D6561" i="4"/>
  <c r="F6560" i="4"/>
  <c r="D6560" i="4"/>
  <c r="F6559" i="4"/>
  <c r="D6559" i="4"/>
  <c r="F6558" i="4"/>
  <c r="D6558" i="4"/>
  <c r="F6557" i="4"/>
  <c r="D6557" i="4"/>
  <c r="F6556" i="4"/>
  <c r="D6556" i="4"/>
  <c r="F6555" i="4"/>
  <c r="D6555" i="4"/>
  <c r="F6554" i="4"/>
  <c r="D6554" i="4"/>
  <c r="F6553" i="4"/>
  <c r="D6553" i="4"/>
  <c r="F6552" i="4"/>
  <c r="D6552" i="4"/>
  <c r="F6551" i="4"/>
  <c r="D6551" i="4"/>
  <c r="F6550" i="4"/>
  <c r="D6550" i="4"/>
  <c r="F6549" i="4"/>
  <c r="D6549" i="4"/>
  <c r="F6548" i="4"/>
  <c r="D6548" i="4"/>
  <c r="F6547" i="4"/>
  <c r="D6547" i="4"/>
  <c r="F6546" i="4"/>
  <c r="D6546" i="4"/>
  <c r="F6545" i="4"/>
  <c r="D6545" i="4"/>
  <c r="F6544" i="4"/>
  <c r="D6544" i="4"/>
  <c r="F6543" i="4"/>
  <c r="D6543" i="4"/>
  <c r="F6542" i="4"/>
  <c r="D6542" i="4"/>
  <c r="F6541" i="4"/>
  <c r="D6541" i="4"/>
  <c r="F6540" i="4"/>
  <c r="D6540" i="4"/>
  <c r="F6539" i="4"/>
  <c r="D6539" i="4"/>
  <c r="F6538" i="4"/>
  <c r="D6538" i="4"/>
  <c r="F6537" i="4"/>
  <c r="D6537" i="4"/>
  <c r="F6536" i="4"/>
  <c r="D6536" i="4"/>
  <c r="F6535" i="4"/>
  <c r="D6535" i="4"/>
  <c r="F6534" i="4"/>
  <c r="D6534" i="4"/>
  <c r="F6533" i="4"/>
  <c r="D6533" i="4"/>
  <c r="F6532" i="4"/>
  <c r="D6532" i="4"/>
  <c r="F6531" i="4"/>
  <c r="D6531" i="4"/>
  <c r="F6530" i="4"/>
  <c r="D6530" i="4"/>
  <c r="F6529" i="4"/>
  <c r="D6529" i="4"/>
  <c r="F6528" i="4"/>
  <c r="D6528" i="4"/>
  <c r="F6527" i="4"/>
  <c r="D6527" i="4"/>
  <c r="F6526" i="4"/>
  <c r="D6526" i="4"/>
  <c r="F6525" i="4"/>
  <c r="D6525" i="4"/>
  <c r="F6524" i="4"/>
  <c r="D6524" i="4"/>
  <c r="F6523" i="4"/>
  <c r="D6523" i="4"/>
  <c r="F6522" i="4"/>
  <c r="D6522" i="4"/>
  <c r="F6521" i="4"/>
  <c r="D6521" i="4"/>
  <c r="F6520" i="4"/>
  <c r="D6520" i="4"/>
  <c r="F6519" i="4"/>
  <c r="D6519" i="4"/>
  <c r="F6518" i="4"/>
  <c r="D6518" i="4"/>
  <c r="F6517" i="4"/>
  <c r="D6517" i="4"/>
  <c r="F6516" i="4"/>
  <c r="D6516" i="4"/>
  <c r="F6515" i="4"/>
  <c r="D6515" i="4"/>
  <c r="F6514" i="4"/>
  <c r="D6514" i="4"/>
  <c r="F6513" i="4"/>
  <c r="D6513" i="4"/>
  <c r="F6512" i="4"/>
  <c r="D6512" i="4"/>
  <c r="F6511" i="4"/>
  <c r="D6511" i="4"/>
  <c r="F6510" i="4"/>
  <c r="D6510" i="4"/>
  <c r="F6509" i="4"/>
  <c r="D6509" i="4"/>
  <c r="F6508" i="4"/>
  <c r="D6508" i="4"/>
  <c r="F6507" i="4"/>
  <c r="D6507" i="4"/>
  <c r="F6506" i="4"/>
  <c r="D6506" i="4"/>
  <c r="F6505" i="4"/>
  <c r="D6505" i="4"/>
  <c r="F6504" i="4"/>
  <c r="D6504" i="4"/>
  <c r="F6503" i="4"/>
  <c r="D6503" i="4"/>
  <c r="F6502" i="4"/>
  <c r="D6502" i="4"/>
  <c r="F6501" i="4"/>
  <c r="D6501" i="4"/>
  <c r="F6500" i="4"/>
  <c r="D6500" i="4"/>
  <c r="F6499" i="4"/>
  <c r="D6499" i="4"/>
  <c r="F6498" i="4"/>
  <c r="D6498" i="4"/>
  <c r="F6497" i="4"/>
  <c r="D6497" i="4"/>
  <c r="F6496" i="4"/>
  <c r="D6496" i="4"/>
  <c r="F6495" i="4"/>
  <c r="D6495" i="4"/>
  <c r="F6494" i="4"/>
  <c r="D6494" i="4"/>
  <c r="F6493" i="4"/>
  <c r="D6493" i="4"/>
  <c r="F6492" i="4"/>
  <c r="D6492" i="4"/>
  <c r="F6491" i="4"/>
  <c r="D6491" i="4"/>
  <c r="F6490" i="4"/>
  <c r="D6490" i="4"/>
  <c r="F6489" i="4"/>
  <c r="D6489" i="4"/>
  <c r="F6488" i="4"/>
  <c r="D6488" i="4"/>
  <c r="F6487" i="4"/>
  <c r="D6487" i="4"/>
  <c r="F6486" i="4"/>
  <c r="D6486" i="4"/>
  <c r="F6485" i="4"/>
  <c r="D6485" i="4"/>
  <c r="F6484" i="4"/>
  <c r="D6484" i="4"/>
  <c r="F6483" i="4"/>
  <c r="D6483" i="4"/>
  <c r="F6482" i="4"/>
  <c r="D6482" i="4"/>
  <c r="F6481" i="4"/>
  <c r="D6481" i="4"/>
  <c r="F6480" i="4"/>
  <c r="D6480" i="4"/>
  <c r="F6479" i="4"/>
  <c r="D6479" i="4"/>
  <c r="F6478" i="4"/>
  <c r="D6478" i="4"/>
  <c r="F6477" i="4"/>
  <c r="D6477" i="4"/>
  <c r="F6476" i="4"/>
  <c r="D6476" i="4"/>
  <c r="F6475" i="4"/>
  <c r="D6475" i="4"/>
  <c r="F6474" i="4"/>
  <c r="D6474" i="4"/>
  <c r="F6473" i="4"/>
  <c r="D6473" i="4"/>
  <c r="F6472" i="4"/>
  <c r="D6472" i="4"/>
  <c r="F6471" i="4"/>
  <c r="D6471" i="4"/>
  <c r="F6470" i="4"/>
  <c r="D6470" i="4"/>
  <c r="F6469" i="4"/>
  <c r="D6469" i="4"/>
  <c r="F6468" i="4"/>
  <c r="D6468" i="4"/>
  <c r="F6467" i="4"/>
  <c r="D6467" i="4"/>
  <c r="F6466" i="4"/>
  <c r="D6466" i="4"/>
  <c r="F6465" i="4"/>
  <c r="D6465" i="4"/>
  <c r="F6464" i="4"/>
  <c r="D6464" i="4"/>
  <c r="F6463" i="4"/>
  <c r="D6463" i="4"/>
  <c r="F6462" i="4"/>
  <c r="D6462" i="4"/>
  <c r="F6461" i="4"/>
  <c r="D6461" i="4"/>
  <c r="F6460" i="4"/>
  <c r="D6460" i="4"/>
  <c r="F6459" i="4"/>
  <c r="D6459" i="4"/>
  <c r="F6458" i="4"/>
  <c r="D6458" i="4"/>
  <c r="F6457" i="4"/>
  <c r="D6457" i="4"/>
  <c r="F6456" i="4"/>
  <c r="D6456" i="4"/>
  <c r="F6455" i="4"/>
  <c r="D6455" i="4"/>
  <c r="F6454" i="4"/>
  <c r="D6454" i="4"/>
  <c r="F6453" i="4"/>
  <c r="D6453" i="4"/>
  <c r="F6452" i="4"/>
  <c r="D6452" i="4"/>
  <c r="F6451" i="4"/>
  <c r="D6451" i="4"/>
  <c r="F6450" i="4"/>
  <c r="D6450" i="4"/>
  <c r="F6449" i="4"/>
  <c r="D6449" i="4"/>
  <c r="F6448" i="4"/>
  <c r="D6448" i="4"/>
  <c r="F6447" i="4"/>
  <c r="D6447" i="4"/>
  <c r="F6446" i="4"/>
  <c r="D6446" i="4"/>
  <c r="F6445" i="4"/>
  <c r="D6445" i="4"/>
  <c r="F6444" i="4"/>
  <c r="D6444" i="4"/>
  <c r="F6443" i="4"/>
  <c r="D6443" i="4"/>
  <c r="F6442" i="4"/>
  <c r="D6442" i="4"/>
  <c r="F6441" i="4"/>
  <c r="D6441" i="4"/>
  <c r="F6440" i="4"/>
  <c r="D6440" i="4"/>
  <c r="F6439" i="4"/>
  <c r="D6439" i="4"/>
  <c r="F6438" i="4"/>
  <c r="D6438" i="4"/>
  <c r="F6437" i="4"/>
  <c r="D6437" i="4"/>
  <c r="F6436" i="4"/>
  <c r="D6436" i="4"/>
  <c r="F6435" i="4"/>
  <c r="D6435" i="4"/>
  <c r="F6434" i="4"/>
  <c r="D6434" i="4"/>
  <c r="F6433" i="4"/>
  <c r="D6433" i="4"/>
  <c r="F6432" i="4"/>
  <c r="D6432" i="4"/>
  <c r="F6431" i="4"/>
  <c r="D6431" i="4"/>
  <c r="F6430" i="4"/>
  <c r="D6430" i="4"/>
  <c r="F6429" i="4"/>
  <c r="D6429" i="4"/>
  <c r="F6428" i="4"/>
  <c r="D6428" i="4"/>
  <c r="F6427" i="4"/>
  <c r="D6427" i="4"/>
  <c r="F6426" i="4"/>
  <c r="D6426" i="4"/>
  <c r="F6425" i="4"/>
  <c r="D6425" i="4"/>
  <c r="F6424" i="4"/>
  <c r="D6424" i="4"/>
  <c r="F6423" i="4"/>
  <c r="D6423" i="4"/>
  <c r="F6422" i="4"/>
  <c r="D6422" i="4"/>
  <c r="F6421" i="4"/>
  <c r="D6421" i="4"/>
  <c r="F6420" i="4"/>
  <c r="D6420" i="4"/>
  <c r="F6419" i="4"/>
  <c r="D6419" i="4"/>
  <c r="F6418" i="4"/>
  <c r="D6418" i="4"/>
  <c r="F6417" i="4"/>
  <c r="D6417" i="4"/>
  <c r="F6416" i="4"/>
  <c r="D6416" i="4"/>
  <c r="F6415" i="4"/>
  <c r="D6415" i="4"/>
  <c r="F6414" i="4"/>
  <c r="D6414" i="4"/>
  <c r="F6413" i="4"/>
  <c r="D6413" i="4"/>
  <c r="F6412" i="4"/>
  <c r="D6412" i="4"/>
  <c r="F6411" i="4"/>
  <c r="D6411" i="4"/>
  <c r="F6410" i="4"/>
  <c r="D6410" i="4"/>
  <c r="F6409" i="4"/>
  <c r="D6409" i="4"/>
  <c r="F6408" i="4"/>
  <c r="D6408" i="4"/>
  <c r="F6407" i="4"/>
  <c r="D6407" i="4"/>
  <c r="F6406" i="4"/>
  <c r="D6406" i="4"/>
  <c r="F6405" i="4"/>
  <c r="D6405" i="4"/>
  <c r="F6404" i="4"/>
  <c r="D6404" i="4"/>
  <c r="F6403" i="4"/>
  <c r="D6403" i="4"/>
  <c r="F6402" i="4"/>
  <c r="D6402" i="4"/>
  <c r="F6401" i="4"/>
  <c r="D6401" i="4"/>
  <c r="F6400" i="4"/>
  <c r="D6400" i="4"/>
  <c r="F6399" i="4"/>
  <c r="D6399" i="4"/>
  <c r="F6398" i="4"/>
  <c r="D6398" i="4"/>
  <c r="F6397" i="4"/>
  <c r="D6397" i="4"/>
  <c r="F6396" i="4"/>
  <c r="D6396" i="4"/>
  <c r="F6395" i="4"/>
  <c r="D6395" i="4"/>
  <c r="F6394" i="4"/>
  <c r="D6394" i="4"/>
  <c r="F6393" i="4"/>
  <c r="D6393" i="4"/>
  <c r="F6392" i="4"/>
  <c r="D6392" i="4"/>
  <c r="F6391" i="4"/>
  <c r="D6391" i="4"/>
  <c r="F6390" i="4"/>
  <c r="D6390" i="4"/>
  <c r="F6389" i="4"/>
  <c r="D6389" i="4"/>
  <c r="F6388" i="4"/>
  <c r="D6388" i="4"/>
  <c r="F6387" i="4"/>
  <c r="D6387" i="4"/>
  <c r="F6386" i="4"/>
  <c r="D6386" i="4"/>
  <c r="F6385" i="4"/>
  <c r="D6385" i="4"/>
  <c r="F6384" i="4"/>
  <c r="D6384" i="4"/>
  <c r="F6383" i="4"/>
  <c r="D6383" i="4"/>
  <c r="F6382" i="4"/>
  <c r="D6382" i="4"/>
  <c r="F6381" i="4"/>
  <c r="D6381" i="4"/>
  <c r="F6380" i="4"/>
  <c r="D6380" i="4"/>
  <c r="F6379" i="4"/>
  <c r="D6379" i="4"/>
  <c r="F6378" i="4"/>
  <c r="D6378" i="4"/>
  <c r="F6377" i="4"/>
  <c r="D6377" i="4"/>
  <c r="F6376" i="4"/>
  <c r="D6376" i="4"/>
  <c r="F6375" i="4"/>
  <c r="D6375" i="4"/>
  <c r="F6374" i="4"/>
  <c r="D6374" i="4"/>
  <c r="F6373" i="4"/>
  <c r="D6373" i="4"/>
  <c r="F6372" i="4"/>
  <c r="D6372" i="4"/>
  <c r="F6371" i="4"/>
  <c r="D6371" i="4"/>
  <c r="F6370" i="4"/>
  <c r="D6370" i="4"/>
  <c r="F6369" i="4"/>
  <c r="D6369" i="4"/>
  <c r="F6368" i="4"/>
  <c r="D6368" i="4"/>
  <c r="F6367" i="4"/>
  <c r="D6367" i="4"/>
  <c r="F6366" i="4"/>
  <c r="D6366" i="4"/>
  <c r="F6365" i="4"/>
  <c r="D6365" i="4"/>
  <c r="F6364" i="4"/>
  <c r="D6364" i="4"/>
  <c r="F6363" i="4"/>
  <c r="D6363" i="4"/>
  <c r="F6362" i="4"/>
  <c r="D6362" i="4"/>
  <c r="F6361" i="4"/>
  <c r="D6361" i="4"/>
  <c r="F6360" i="4"/>
  <c r="D6360" i="4"/>
  <c r="F6359" i="4"/>
  <c r="D6359" i="4"/>
  <c r="F6358" i="4"/>
  <c r="D6358" i="4"/>
  <c r="F6357" i="4"/>
  <c r="D6357" i="4"/>
  <c r="F6356" i="4"/>
  <c r="D6356" i="4"/>
  <c r="F6355" i="4"/>
  <c r="D6355" i="4"/>
  <c r="F6354" i="4"/>
  <c r="D6354" i="4"/>
  <c r="F6353" i="4"/>
  <c r="D6353" i="4"/>
  <c r="F6352" i="4"/>
  <c r="D6352" i="4"/>
  <c r="F6351" i="4"/>
  <c r="D6351" i="4"/>
  <c r="F6350" i="4"/>
  <c r="D6350" i="4"/>
  <c r="F6349" i="4"/>
  <c r="D6349" i="4"/>
  <c r="F6348" i="4"/>
  <c r="D6348" i="4"/>
  <c r="F6347" i="4"/>
  <c r="D6347" i="4"/>
  <c r="F6346" i="4"/>
  <c r="D6346" i="4"/>
  <c r="F6345" i="4"/>
  <c r="D6345" i="4"/>
  <c r="F6344" i="4"/>
  <c r="D6344" i="4"/>
  <c r="F6343" i="4"/>
  <c r="D6343" i="4"/>
  <c r="F6342" i="4"/>
  <c r="D6342" i="4"/>
  <c r="F6341" i="4"/>
  <c r="D6341" i="4"/>
  <c r="F6340" i="4"/>
  <c r="D6340" i="4"/>
  <c r="F6339" i="4"/>
  <c r="D6339" i="4"/>
  <c r="F6338" i="4"/>
  <c r="D6338" i="4"/>
  <c r="F6337" i="4"/>
  <c r="D6337" i="4"/>
  <c r="F6336" i="4"/>
  <c r="D6336" i="4"/>
  <c r="F6335" i="4"/>
  <c r="D6335" i="4"/>
  <c r="F6334" i="4"/>
  <c r="D6334" i="4"/>
  <c r="F6333" i="4"/>
  <c r="D6333" i="4"/>
  <c r="F6332" i="4"/>
  <c r="D6332" i="4"/>
  <c r="F6331" i="4"/>
  <c r="D6331" i="4"/>
  <c r="F6330" i="4"/>
  <c r="D6330" i="4"/>
  <c r="F6329" i="4"/>
  <c r="D6329" i="4"/>
  <c r="F6328" i="4"/>
  <c r="D6328" i="4"/>
  <c r="F6327" i="4"/>
  <c r="D6327" i="4"/>
  <c r="F6326" i="4"/>
  <c r="D6326" i="4"/>
  <c r="F6325" i="4"/>
  <c r="D6325" i="4"/>
  <c r="F6324" i="4"/>
  <c r="D6324" i="4"/>
  <c r="F6323" i="4"/>
  <c r="D6323" i="4"/>
  <c r="F6322" i="4"/>
  <c r="D6322" i="4"/>
  <c r="F6321" i="4"/>
  <c r="D6321" i="4"/>
  <c r="F6320" i="4"/>
  <c r="D6320" i="4"/>
  <c r="F6319" i="4"/>
  <c r="D6319" i="4"/>
  <c r="F6318" i="4"/>
  <c r="D6318" i="4"/>
  <c r="F6317" i="4"/>
  <c r="D6317" i="4"/>
  <c r="F6316" i="4"/>
  <c r="D6316" i="4"/>
  <c r="F6315" i="4"/>
  <c r="D6315" i="4"/>
  <c r="F6314" i="4"/>
  <c r="D6314" i="4"/>
  <c r="F6313" i="4"/>
  <c r="D6313" i="4"/>
  <c r="F6312" i="4"/>
  <c r="D6312" i="4"/>
  <c r="F6311" i="4"/>
  <c r="D6311" i="4"/>
  <c r="F6310" i="4"/>
  <c r="D6310" i="4"/>
  <c r="F6309" i="4"/>
  <c r="D6309" i="4"/>
  <c r="F6308" i="4"/>
  <c r="D6308" i="4"/>
  <c r="F6307" i="4"/>
  <c r="D6307" i="4"/>
  <c r="F6306" i="4"/>
  <c r="D6306" i="4"/>
  <c r="F6305" i="4"/>
  <c r="D6305" i="4"/>
  <c r="F6304" i="4"/>
  <c r="D6304" i="4"/>
  <c r="F6303" i="4"/>
  <c r="D6303" i="4"/>
  <c r="F6302" i="4"/>
  <c r="D6302" i="4"/>
  <c r="F6301" i="4"/>
  <c r="D6301" i="4"/>
  <c r="F6300" i="4"/>
  <c r="D6300" i="4"/>
  <c r="F6299" i="4"/>
  <c r="D6299" i="4"/>
  <c r="F6298" i="4"/>
  <c r="D6298" i="4"/>
  <c r="F6297" i="4"/>
  <c r="D6297" i="4"/>
  <c r="F6296" i="4"/>
  <c r="D6296" i="4"/>
  <c r="F6295" i="4"/>
  <c r="D6295" i="4"/>
  <c r="F6294" i="4"/>
  <c r="D6294" i="4"/>
  <c r="F6293" i="4"/>
  <c r="D6293" i="4"/>
  <c r="F6292" i="4"/>
  <c r="D6292" i="4"/>
  <c r="F6291" i="4"/>
  <c r="D6291" i="4"/>
  <c r="F6290" i="4"/>
  <c r="D6290" i="4"/>
  <c r="F6289" i="4"/>
  <c r="D6289" i="4"/>
  <c r="F6288" i="4"/>
  <c r="D6288" i="4"/>
  <c r="F6287" i="4"/>
  <c r="D6287" i="4"/>
  <c r="F6286" i="4"/>
  <c r="D6286" i="4"/>
  <c r="F6285" i="4"/>
  <c r="D6285" i="4"/>
  <c r="F6284" i="4"/>
  <c r="D6284" i="4"/>
  <c r="F6283" i="4"/>
  <c r="D6283" i="4"/>
  <c r="F6282" i="4"/>
  <c r="D6282" i="4"/>
  <c r="F6281" i="4"/>
  <c r="D6281" i="4"/>
  <c r="F6280" i="4"/>
  <c r="D6280" i="4"/>
  <c r="F6279" i="4"/>
  <c r="D6279" i="4"/>
  <c r="F6278" i="4"/>
  <c r="D6278" i="4"/>
  <c r="F6277" i="4"/>
  <c r="D6277" i="4"/>
  <c r="F6276" i="4"/>
  <c r="D6276" i="4"/>
  <c r="F6275" i="4"/>
  <c r="D6275" i="4"/>
  <c r="F6274" i="4"/>
  <c r="D6274" i="4"/>
  <c r="F6273" i="4"/>
  <c r="D6273" i="4"/>
  <c r="F6272" i="4"/>
  <c r="D6272" i="4"/>
  <c r="F6271" i="4"/>
  <c r="D6271" i="4"/>
  <c r="F6270" i="4"/>
  <c r="D6270" i="4"/>
  <c r="F6269" i="4"/>
  <c r="D6269" i="4"/>
  <c r="F6268" i="4"/>
  <c r="D6268" i="4"/>
  <c r="F6267" i="4"/>
  <c r="D6267" i="4"/>
  <c r="F6266" i="4"/>
  <c r="D6266" i="4"/>
  <c r="F6265" i="4"/>
  <c r="D6265" i="4"/>
  <c r="F6264" i="4"/>
  <c r="D6264" i="4"/>
  <c r="F6263" i="4"/>
  <c r="D6263" i="4"/>
  <c r="F6262" i="4"/>
  <c r="D6262" i="4"/>
  <c r="F6261" i="4"/>
  <c r="D6261" i="4"/>
  <c r="F6260" i="4"/>
  <c r="D6260" i="4"/>
  <c r="F6259" i="4"/>
  <c r="D6259" i="4"/>
  <c r="F6258" i="4"/>
  <c r="D6258" i="4"/>
  <c r="F6257" i="4"/>
  <c r="D6257" i="4"/>
  <c r="F6256" i="4"/>
  <c r="D6256" i="4"/>
  <c r="F6255" i="4"/>
  <c r="D6255" i="4"/>
  <c r="F6254" i="4"/>
  <c r="D6254" i="4"/>
  <c r="F6253" i="4"/>
  <c r="D6253" i="4"/>
  <c r="F6252" i="4"/>
  <c r="D6252" i="4"/>
  <c r="F6251" i="4"/>
  <c r="D6251" i="4"/>
  <c r="F6250" i="4"/>
  <c r="D6250" i="4"/>
  <c r="F6249" i="4"/>
  <c r="D6249" i="4"/>
  <c r="F6248" i="4"/>
  <c r="D6248" i="4"/>
  <c r="F6247" i="4"/>
  <c r="D6247" i="4"/>
  <c r="F6246" i="4"/>
  <c r="D6246" i="4"/>
  <c r="F6245" i="4"/>
  <c r="D6245" i="4"/>
  <c r="F6244" i="4"/>
  <c r="D6244" i="4"/>
  <c r="F6243" i="4"/>
  <c r="D6243" i="4"/>
  <c r="F6242" i="4"/>
  <c r="D6242" i="4"/>
  <c r="F6241" i="4"/>
  <c r="D6241" i="4"/>
  <c r="F6240" i="4"/>
  <c r="D6240" i="4"/>
  <c r="F6239" i="4"/>
  <c r="D6239" i="4"/>
  <c r="F6238" i="4"/>
  <c r="D6238" i="4"/>
  <c r="F6237" i="4"/>
  <c r="D6237" i="4"/>
  <c r="F6236" i="4"/>
  <c r="D6236" i="4"/>
  <c r="F6235" i="4"/>
  <c r="D6235" i="4"/>
  <c r="F6234" i="4"/>
  <c r="D6234" i="4"/>
  <c r="F6233" i="4"/>
  <c r="D6233" i="4"/>
  <c r="F6232" i="4"/>
  <c r="D6232" i="4"/>
  <c r="F6231" i="4"/>
  <c r="D6231" i="4"/>
  <c r="F6230" i="4"/>
  <c r="D6230" i="4"/>
  <c r="F6229" i="4"/>
  <c r="D6229" i="4"/>
  <c r="F6228" i="4"/>
  <c r="D6228" i="4"/>
  <c r="F6227" i="4"/>
  <c r="D6227" i="4"/>
  <c r="F6226" i="4"/>
  <c r="D6226" i="4"/>
  <c r="F6225" i="4"/>
  <c r="D6225" i="4"/>
  <c r="F6224" i="4"/>
  <c r="D6224" i="4"/>
  <c r="F6223" i="4"/>
  <c r="D6223" i="4"/>
  <c r="F6222" i="4"/>
  <c r="D6222" i="4"/>
  <c r="F6221" i="4"/>
  <c r="D6221" i="4"/>
  <c r="F6220" i="4"/>
  <c r="D6220" i="4"/>
  <c r="F6219" i="4"/>
  <c r="D6219" i="4"/>
  <c r="F6218" i="4"/>
  <c r="D6218" i="4"/>
  <c r="F6217" i="4"/>
  <c r="D6217" i="4"/>
  <c r="F6216" i="4"/>
  <c r="D6216" i="4"/>
  <c r="F6215" i="4"/>
  <c r="D6215" i="4"/>
  <c r="F6214" i="4"/>
  <c r="D6214" i="4"/>
  <c r="F6213" i="4"/>
  <c r="D6213" i="4"/>
  <c r="F6212" i="4"/>
  <c r="D6212" i="4"/>
  <c r="F6211" i="4"/>
  <c r="D6211" i="4"/>
  <c r="F6210" i="4"/>
  <c r="D6210" i="4"/>
  <c r="F6209" i="4"/>
  <c r="D6209" i="4"/>
  <c r="F6208" i="4"/>
  <c r="D6208" i="4"/>
  <c r="F6207" i="4"/>
  <c r="D6207" i="4"/>
  <c r="F6206" i="4"/>
  <c r="D6206" i="4"/>
  <c r="F6205" i="4"/>
  <c r="D6205" i="4"/>
  <c r="F6204" i="4"/>
  <c r="D6204" i="4"/>
  <c r="F6203" i="4"/>
  <c r="D6203" i="4"/>
  <c r="F6202" i="4"/>
  <c r="D6202" i="4"/>
  <c r="F6201" i="4"/>
  <c r="D6201" i="4"/>
  <c r="F6200" i="4"/>
  <c r="D6200" i="4"/>
  <c r="F6199" i="4"/>
  <c r="D6199" i="4"/>
  <c r="F6198" i="4"/>
  <c r="D6198" i="4"/>
  <c r="F6197" i="4"/>
  <c r="D6197" i="4"/>
  <c r="F6196" i="4"/>
  <c r="D6196" i="4"/>
  <c r="F6195" i="4"/>
  <c r="D6195" i="4"/>
  <c r="F6194" i="4"/>
  <c r="D6194" i="4"/>
  <c r="F6193" i="4"/>
  <c r="D6193" i="4"/>
  <c r="F6192" i="4"/>
  <c r="D6192" i="4"/>
  <c r="F6191" i="4"/>
  <c r="D6191" i="4"/>
  <c r="F6190" i="4"/>
  <c r="D6190" i="4"/>
  <c r="F6189" i="4"/>
  <c r="D6189" i="4"/>
  <c r="F6188" i="4"/>
  <c r="D6188" i="4"/>
  <c r="F6187" i="4"/>
  <c r="D6187" i="4"/>
  <c r="F6186" i="4"/>
  <c r="D6186" i="4"/>
  <c r="F6185" i="4"/>
  <c r="D6185" i="4"/>
  <c r="F6184" i="4"/>
  <c r="D6184" i="4"/>
  <c r="F6183" i="4"/>
  <c r="D6183" i="4"/>
  <c r="F6182" i="4"/>
  <c r="D6182" i="4"/>
  <c r="F6181" i="4"/>
  <c r="D6181" i="4"/>
  <c r="F6180" i="4"/>
  <c r="D6180" i="4"/>
  <c r="F6179" i="4"/>
  <c r="D6179" i="4"/>
  <c r="F6178" i="4"/>
  <c r="D6178" i="4"/>
  <c r="F6177" i="4"/>
  <c r="D6177" i="4"/>
  <c r="F6176" i="4"/>
  <c r="D6176" i="4"/>
  <c r="F6175" i="4"/>
  <c r="D6175" i="4"/>
  <c r="F6174" i="4"/>
  <c r="D6174" i="4"/>
  <c r="F6173" i="4"/>
  <c r="D6173" i="4"/>
  <c r="F6172" i="4"/>
  <c r="D6172" i="4"/>
  <c r="F6171" i="4"/>
  <c r="D6171" i="4"/>
  <c r="F6170" i="4"/>
  <c r="D6170" i="4"/>
  <c r="F6169" i="4"/>
  <c r="D6169" i="4"/>
  <c r="F6168" i="4"/>
  <c r="D6168" i="4"/>
  <c r="F6167" i="4"/>
  <c r="D6167" i="4"/>
  <c r="F6166" i="4"/>
  <c r="D6166" i="4"/>
  <c r="F6165" i="4"/>
  <c r="D6165" i="4"/>
  <c r="F6164" i="4"/>
  <c r="D6164" i="4"/>
  <c r="F6163" i="4"/>
  <c r="D6163" i="4"/>
  <c r="F6162" i="4"/>
  <c r="D6162" i="4"/>
  <c r="F6161" i="4"/>
  <c r="D6161" i="4"/>
  <c r="F6160" i="4"/>
  <c r="D6160" i="4"/>
  <c r="F6159" i="4"/>
  <c r="D6159" i="4"/>
  <c r="F6158" i="4"/>
  <c r="D6158" i="4"/>
  <c r="F6157" i="4"/>
  <c r="D6157" i="4"/>
  <c r="F6156" i="4"/>
  <c r="D6156" i="4"/>
  <c r="F6155" i="4"/>
  <c r="D6155" i="4"/>
  <c r="F6154" i="4"/>
  <c r="D6154" i="4"/>
  <c r="F6153" i="4"/>
  <c r="D6153" i="4"/>
  <c r="F6152" i="4"/>
  <c r="D6152" i="4"/>
  <c r="F6151" i="4"/>
  <c r="D6151" i="4"/>
  <c r="F6150" i="4"/>
  <c r="D6150" i="4"/>
  <c r="F6149" i="4"/>
  <c r="D6149" i="4"/>
  <c r="F6148" i="4"/>
  <c r="D6148" i="4"/>
  <c r="F6147" i="4"/>
  <c r="D6147" i="4"/>
  <c r="F6146" i="4"/>
  <c r="D6146" i="4"/>
  <c r="F6145" i="4"/>
  <c r="D6145" i="4"/>
  <c r="F6144" i="4"/>
  <c r="D6144" i="4"/>
  <c r="F6143" i="4"/>
  <c r="D6143" i="4"/>
  <c r="F6142" i="4"/>
  <c r="D6142" i="4"/>
  <c r="F6141" i="4"/>
  <c r="D6141" i="4"/>
  <c r="F6140" i="4"/>
  <c r="D6140" i="4"/>
  <c r="F6139" i="4"/>
  <c r="D6139" i="4"/>
  <c r="F6138" i="4"/>
  <c r="D6138" i="4"/>
  <c r="F6137" i="4"/>
  <c r="D6137" i="4"/>
  <c r="F6136" i="4"/>
  <c r="D6136" i="4"/>
  <c r="F6135" i="4"/>
  <c r="D6135" i="4"/>
  <c r="F6134" i="4"/>
  <c r="D6134" i="4"/>
  <c r="F6133" i="4"/>
  <c r="D6133" i="4"/>
  <c r="F6132" i="4"/>
  <c r="D6132" i="4"/>
  <c r="F6131" i="4"/>
  <c r="D6131" i="4"/>
  <c r="F6130" i="4"/>
  <c r="D6130" i="4"/>
  <c r="F6129" i="4"/>
  <c r="D6129" i="4"/>
  <c r="F6128" i="4"/>
  <c r="D6128" i="4"/>
  <c r="F6127" i="4"/>
  <c r="D6127" i="4"/>
  <c r="F6126" i="4"/>
  <c r="D6126" i="4"/>
  <c r="F6125" i="4"/>
  <c r="D6125" i="4"/>
  <c r="F6124" i="4"/>
  <c r="D6124" i="4"/>
  <c r="F6123" i="4"/>
  <c r="D6123" i="4"/>
  <c r="F6122" i="4"/>
  <c r="D6122" i="4"/>
  <c r="F6121" i="4"/>
  <c r="D6121" i="4"/>
  <c r="F6120" i="4"/>
  <c r="D6120" i="4"/>
  <c r="F6119" i="4"/>
  <c r="D6119" i="4"/>
  <c r="F6118" i="4"/>
  <c r="D6118" i="4"/>
  <c r="F6117" i="4"/>
  <c r="D6117" i="4"/>
  <c r="F6116" i="4"/>
  <c r="D6116" i="4"/>
  <c r="F6115" i="4"/>
  <c r="D6115" i="4"/>
  <c r="F6114" i="4"/>
  <c r="D6114" i="4"/>
  <c r="F6113" i="4"/>
  <c r="D6113" i="4"/>
  <c r="F6112" i="4"/>
  <c r="D6112" i="4"/>
  <c r="F6111" i="4"/>
  <c r="D6111" i="4"/>
  <c r="F6110" i="4"/>
  <c r="D6110" i="4"/>
  <c r="F6109" i="4"/>
  <c r="D6109" i="4"/>
  <c r="F6108" i="4"/>
  <c r="D6108" i="4"/>
  <c r="F6107" i="4"/>
  <c r="D6107" i="4"/>
  <c r="F6106" i="4"/>
  <c r="D6106" i="4"/>
  <c r="F6105" i="4"/>
  <c r="D6105" i="4"/>
  <c r="F6104" i="4"/>
  <c r="D6104" i="4"/>
  <c r="F6103" i="4"/>
  <c r="D6103" i="4"/>
  <c r="F6102" i="4"/>
  <c r="D6102" i="4"/>
  <c r="F6101" i="4"/>
  <c r="D6101" i="4"/>
  <c r="F6100" i="4"/>
  <c r="D6100" i="4"/>
  <c r="F6099" i="4"/>
  <c r="D6099" i="4"/>
  <c r="F6098" i="4"/>
  <c r="D6098" i="4"/>
  <c r="F6097" i="4"/>
  <c r="D6097" i="4"/>
  <c r="F6096" i="4"/>
  <c r="D6096" i="4"/>
  <c r="F6095" i="4"/>
  <c r="D6095" i="4"/>
  <c r="F6094" i="4"/>
  <c r="D6094" i="4"/>
  <c r="F6093" i="4"/>
  <c r="D6093" i="4"/>
  <c r="F6092" i="4"/>
  <c r="D6092" i="4"/>
  <c r="F6091" i="4"/>
  <c r="D6091" i="4"/>
  <c r="F6090" i="4"/>
  <c r="D6090" i="4"/>
  <c r="F6089" i="4"/>
  <c r="D6089" i="4"/>
  <c r="F6088" i="4"/>
  <c r="D6088" i="4"/>
  <c r="F6087" i="4"/>
  <c r="D6087" i="4"/>
  <c r="F6086" i="4"/>
  <c r="D6086" i="4"/>
  <c r="F6085" i="4"/>
  <c r="D6085" i="4"/>
  <c r="F6084" i="4"/>
  <c r="D6084" i="4"/>
  <c r="F6083" i="4"/>
  <c r="D6083" i="4"/>
  <c r="F6082" i="4"/>
  <c r="D6082" i="4"/>
  <c r="F6081" i="4"/>
  <c r="D6081" i="4"/>
  <c r="F6080" i="4"/>
  <c r="D6080" i="4"/>
  <c r="F6079" i="4"/>
  <c r="D6079" i="4"/>
  <c r="F6078" i="4"/>
  <c r="D6078" i="4"/>
  <c r="F6077" i="4"/>
  <c r="D6077" i="4"/>
  <c r="F6076" i="4"/>
  <c r="D6076" i="4"/>
  <c r="F6075" i="4"/>
  <c r="D6075" i="4"/>
  <c r="F6074" i="4"/>
  <c r="D6074" i="4"/>
  <c r="F6073" i="4"/>
  <c r="D6073" i="4"/>
  <c r="F6072" i="4"/>
  <c r="D6072" i="4"/>
  <c r="F6071" i="4"/>
  <c r="D6071" i="4"/>
  <c r="F6070" i="4"/>
  <c r="D6070" i="4"/>
  <c r="F6069" i="4"/>
  <c r="D6069" i="4"/>
  <c r="F6068" i="4"/>
  <c r="D6068" i="4"/>
  <c r="F6067" i="4"/>
  <c r="D6067" i="4"/>
  <c r="F6066" i="4"/>
  <c r="D6066" i="4"/>
  <c r="F6065" i="4"/>
  <c r="D6065" i="4"/>
  <c r="F6064" i="4"/>
  <c r="D6064" i="4"/>
  <c r="F6063" i="4"/>
  <c r="D6063" i="4"/>
  <c r="F6062" i="4"/>
  <c r="D6062" i="4"/>
  <c r="F6061" i="4"/>
  <c r="D6061" i="4"/>
  <c r="F6060" i="4"/>
  <c r="D6060" i="4"/>
  <c r="F6059" i="4"/>
  <c r="D6059" i="4"/>
  <c r="F6058" i="4"/>
  <c r="D6058" i="4"/>
  <c r="F6057" i="4"/>
  <c r="D6057" i="4"/>
  <c r="F6056" i="4"/>
  <c r="D6056" i="4"/>
  <c r="F6055" i="4"/>
  <c r="D6055" i="4"/>
  <c r="F6054" i="4"/>
  <c r="D6054" i="4"/>
  <c r="F6053" i="4"/>
  <c r="D6053" i="4"/>
  <c r="F6052" i="4"/>
  <c r="D6052" i="4"/>
  <c r="F6051" i="4"/>
  <c r="D6051" i="4"/>
  <c r="F6050" i="4"/>
  <c r="D6050" i="4"/>
  <c r="F6049" i="4"/>
  <c r="D6049" i="4"/>
  <c r="F6048" i="4"/>
  <c r="D6048" i="4"/>
  <c r="F6047" i="4"/>
  <c r="D6047" i="4"/>
  <c r="F6046" i="4"/>
  <c r="D6046" i="4"/>
  <c r="F6045" i="4"/>
  <c r="D6045" i="4"/>
  <c r="F6044" i="4"/>
  <c r="D6044" i="4"/>
  <c r="F6043" i="4"/>
  <c r="D6043" i="4"/>
  <c r="F6042" i="4"/>
  <c r="D6042" i="4"/>
  <c r="F6041" i="4"/>
  <c r="D6041" i="4"/>
  <c r="F6040" i="4"/>
  <c r="D6040" i="4"/>
  <c r="F6039" i="4"/>
  <c r="D6039" i="4"/>
  <c r="F6038" i="4"/>
  <c r="D6038" i="4"/>
  <c r="F6037" i="4"/>
  <c r="D6037" i="4"/>
  <c r="F6036" i="4"/>
  <c r="D6036" i="4"/>
  <c r="F6035" i="4"/>
  <c r="D6035" i="4"/>
  <c r="F6034" i="4"/>
  <c r="D6034" i="4"/>
  <c r="F6033" i="4"/>
  <c r="D6033" i="4"/>
  <c r="F6032" i="4"/>
  <c r="D6032" i="4"/>
  <c r="F6031" i="4"/>
  <c r="D6031" i="4"/>
  <c r="F6030" i="4"/>
  <c r="D6030" i="4"/>
  <c r="F6029" i="4"/>
  <c r="D6029" i="4"/>
  <c r="F6028" i="4"/>
  <c r="D6028" i="4"/>
  <c r="F6027" i="4"/>
  <c r="D6027" i="4"/>
  <c r="F6026" i="4"/>
  <c r="D6026" i="4"/>
  <c r="F6025" i="4"/>
  <c r="D6025" i="4"/>
  <c r="F6024" i="4"/>
  <c r="D6024" i="4"/>
  <c r="F6023" i="4"/>
  <c r="D6023" i="4"/>
  <c r="F6022" i="4"/>
  <c r="D6022" i="4"/>
  <c r="F6021" i="4"/>
  <c r="D6021" i="4"/>
  <c r="F6020" i="4"/>
  <c r="D6020" i="4"/>
  <c r="F6019" i="4"/>
  <c r="D6019" i="4"/>
  <c r="F6018" i="4"/>
  <c r="D6018" i="4"/>
  <c r="F6017" i="4"/>
  <c r="D6017" i="4"/>
  <c r="F6016" i="4"/>
  <c r="D6016" i="4"/>
  <c r="F6015" i="4"/>
  <c r="D6015" i="4"/>
  <c r="F6014" i="4"/>
  <c r="D6014" i="4"/>
  <c r="F6013" i="4"/>
  <c r="D6013" i="4"/>
  <c r="F6012" i="4"/>
  <c r="D6012" i="4"/>
  <c r="F6011" i="4"/>
  <c r="D6011" i="4"/>
  <c r="F6010" i="4"/>
  <c r="D6010" i="4"/>
  <c r="F6009" i="4"/>
  <c r="D6009" i="4"/>
  <c r="F6008" i="4"/>
  <c r="D6008" i="4"/>
  <c r="F6007" i="4"/>
  <c r="D6007" i="4"/>
  <c r="F6006" i="4"/>
  <c r="D6006" i="4"/>
  <c r="F6005" i="4"/>
  <c r="D6005" i="4"/>
  <c r="F6004" i="4"/>
  <c r="D6004" i="4"/>
  <c r="F6003" i="4"/>
  <c r="D6003" i="4"/>
  <c r="F6002" i="4"/>
  <c r="D6002" i="4"/>
  <c r="F6001" i="4"/>
  <c r="D6001" i="4"/>
  <c r="F6000" i="4"/>
  <c r="D6000" i="4"/>
  <c r="F5999" i="4"/>
  <c r="D5999" i="4"/>
  <c r="F5998" i="4"/>
  <c r="D5998" i="4"/>
  <c r="F5997" i="4"/>
  <c r="D5997" i="4"/>
  <c r="F5996" i="4"/>
  <c r="D5996" i="4"/>
  <c r="F5995" i="4"/>
  <c r="D5995" i="4"/>
  <c r="F5994" i="4"/>
  <c r="D5994" i="4"/>
  <c r="F5993" i="4"/>
  <c r="D5993" i="4"/>
  <c r="F5992" i="4"/>
  <c r="D5992" i="4"/>
  <c r="F5991" i="4"/>
  <c r="D5991" i="4"/>
  <c r="F5990" i="4"/>
  <c r="D5990" i="4"/>
  <c r="F5989" i="4"/>
  <c r="D5989" i="4"/>
  <c r="F5988" i="4"/>
  <c r="D5988" i="4"/>
  <c r="F5987" i="4"/>
  <c r="D5987" i="4"/>
  <c r="F5986" i="4"/>
  <c r="D5986" i="4"/>
  <c r="F5985" i="4"/>
  <c r="D5985" i="4"/>
  <c r="F5984" i="4"/>
  <c r="D5984" i="4"/>
  <c r="F5983" i="4"/>
  <c r="D5983" i="4"/>
  <c r="F5982" i="4"/>
  <c r="D5982" i="4"/>
  <c r="F5981" i="4"/>
  <c r="D5981" i="4"/>
  <c r="F5980" i="4"/>
  <c r="D5980" i="4"/>
  <c r="F5979" i="4"/>
  <c r="D5979" i="4"/>
  <c r="F5978" i="4"/>
  <c r="D5978" i="4"/>
  <c r="F5977" i="4"/>
  <c r="D5977" i="4"/>
  <c r="F5976" i="4"/>
  <c r="D5976" i="4"/>
  <c r="F5975" i="4"/>
  <c r="D5975" i="4"/>
  <c r="F5974" i="4"/>
  <c r="D5974" i="4"/>
  <c r="F5973" i="4"/>
  <c r="D5973" i="4"/>
  <c r="F5972" i="4"/>
  <c r="D5972" i="4"/>
  <c r="F5971" i="4"/>
  <c r="D5971" i="4"/>
  <c r="F5970" i="4"/>
  <c r="D5970" i="4"/>
  <c r="F5969" i="4"/>
  <c r="D5969" i="4"/>
  <c r="F5968" i="4"/>
  <c r="D5968" i="4"/>
  <c r="F5967" i="4"/>
  <c r="D5967" i="4"/>
  <c r="F5966" i="4"/>
  <c r="D5966" i="4"/>
  <c r="F5965" i="4"/>
  <c r="D5965" i="4"/>
  <c r="F5964" i="4"/>
  <c r="D5964" i="4"/>
  <c r="F5963" i="4"/>
  <c r="D5963" i="4"/>
  <c r="F5962" i="4"/>
  <c r="D5962" i="4"/>
  <c r="F5961" i="4"/>
  <c r="D5961" i="4"/>
  <c r="F5960" i="4"/>
  <c r="D5960" i="4"/>
  <c r="F5959" i="4"/>
  <c r="D5959" i="4"/>
  <c r="F5958" i="4"/>
  <c r="D5958" i="4"/>
  <c r="F5957" i="4"/>
  <c r="D5957" i="4"/>
  <c r="F5956" i="4"/>
  <c r="D5956" i="4"/>
  <c r="F5955" i="4"/>
  <c r="D5955" i="4"/>
  <c r="F5954" i="4"/>
  <c r="D5954" i="4"/>
  <c r="F5953" i="4"/>
  <c r="D5953" i="4"/>
  <c r="F5952" i="4"/>
  <c r="D5952" i="4"/>
  <c r="F5951" i="4"/>
  <c r="D5951" i="4"/>
  <c r="F5950" i="4"/>
  <c r="D5950" i="4"/>
  <c r="F5949" i="4"/>
  <c r="D5949" i="4"/>
  <c r="F5948" i="4"/>
  <c r="D5948" i="4"/>
  <c r="F5947" i="4"/>
  <c r="D5947" i="4"/>
  <c r="F5946" i="4"/>
  <c r="D5946" i="4"/>
  <c r="F5945" i="4"/>
  <c r="D5945" i="4"/>
  <c r="F5944" i="4"/>
  <c r="D5944" i="4"/>
  <c r="F5943" i="4"/>
  <c r="D5943" i="4"/>
  <c r="F5942" i="4"/>
  <c r="D5942" i="4"/>
  <c r="F5941" i="4"/>
  <c r="D5941" i="4"/>
  <c r="F5940" i="4"/>
  <c r="D5940" i="4"/>
  <c r="F5939" i="4"/>
  <c r="D5939" i="4"/>
  <c r="F5938" i="4"/>
  <c r="D5938" i="4"/>
  <c r="F5937" i="4"/>
  <c r="D5937" i="4"/>
  <c r="F5936" i="4"/>
  <c r="D5936" i="4"/>
  <c r="F5935" i="4"/>
  <c r="D5935" i="4"/>
  <c r="F5934" i="4"/>
  <c r="D5934" i="4"/>
  <c r="F5933" i="4"/>
  <c r="D5933" i="4"/>
  <c r="F5932" i="4"/>
  <c r="D5932" i="4"/>
  <c r="F5931" i="4"/>
  <c r="D5931" i="4"/>
  <c r="F5930" i="4"/>
  <c r="D5930" i="4"/>
  <c r="F5929" i="4"/>
  <c r="D5929" i="4"/>
  <c r="F5928" i="4"/>
  <c r="D5928" i="4"/>
  <c r="F5927" i="4"/>
  <c r="D5927" i="4"/>
  <c r="F5926" i="4"/>
  <c r="D5926" i="4"/>
  <c r="F5925" i="4"/>
  <c r="D5925" i="4"/>
  <c r="F5924" i="4"/>
  <c r="D5924" i="4"/>
  <c r="F5923" i="4"/>
  <c r="D5923" i="4"/>
  <c r="F5922" i="4"/>
  <c r="D5922" i="4"/>
  <c r="F5921" i="4"/>
  <c r="D5921" i="4"/>
  <c r="F5920" i="4"/>
  <c r="D5920" i="4"/>
  <c r="F5919" i="4"/>
  <c r="D5919" i="4"/>
  <c r="F5918" i="4"/>
  <c r="D5918" i="4"/>
  <c r="F5917" i="4"/>
  <c r="D5917" i="4"/>
  <c r="F5916" i="4"/>
  <c r="D5916" i="4"/>
  <c r="F5915" i="4"/>
  <c r="D5915" i="4"/>
  <c r="F5914" i="4"/>
  <c r="D5914" i="4"/>
  <c r="F5913" i="4"/>
  <c r="D5913" i="4"/>
  <c r="F5912" i="4"/>
  <c r="D5912" i="4"/>
  <c r="F5911" i="4"/>
  <c r="D5911" i="4"/>
  <c r="F5910" i="4"/>
  <c r="D5910" i="4"/>
  <c r="F5909" i="4"/>
  <c r="D5909" i="4"/>
  <c r="F5908" i="4"/>
  <c r="D5908" i="4"/>
  <c r="F5907" i="4"/>
  <c r="D5907" i="4"/>
  <c r="F5906" i="4"/>
  <c r="D5906" i="4"/>
  <c r="F5905" i="4"/>
  <c r="D5905" i="4"/>
  <c r="F5904" i="4"/>
  <c r="D5904" i="4"/>
  <c r="F5903" i="4"/>
  <c r="D5903" i="4"/>
  <c r="F5902" i="4"/>
  <c r="D5902" i="4"/>
  <c r="F5901" i="4"/>
  <c r="D5901" i="4"/>
  <c r="F5900" i="4"/>
  <c r="D5900" i="4"/>
  <c r="F5899" i="4"/>
  <c r="D5899" i="4"/>
  <c r="F5898" i="4"/>
  <c r="D5898" i="4"/>
  <c r="F5897" i="4"/>
  <c r="D5897" i="4"/>
  <c r="F5896" i="4"/>
  <c r="D5896" i="4"/>
  <c r="F5895" i="4"/>
  <c r="D5895" i="4"/>
  <c r="F5894" i="4"/>
  <c r="D5894" i="4"/>
  <c r="F5893" i="4"/>
  <c r="D5893" i="4"/>
  <c r="F5892" i="4"/>
  <c r="D5892" i="4"/>
  <c r="F5891" i="4"/>
  <c r="D5891" i="4"/>
  <c r="F5890" i="4"/>
  <c r="D5890" i="4"/>
  <c r="F5889" i="4"/>
  <c r="D5889" i="4"/>
  <c r="F5888" i="4"/>
  <c r="D5888" i="4"/>
  <c r="F5887" i="4"/>
  <c r="D5887" i="4"/>
  <c r="F5886" i="4"/>
  <c r="D5886" i="4"/>
  <c r="F5885" i="4"/>
  <c r="D5885" i="4"/>
  <c r="F5884" i="4"/>
  <c r="D5884" i="4"/>
  <c r="F5883" i="4"/>
  <c r="D5883" i="4"/>
  <c r="F5882" i="4"/>
  <c r="D5882" i="4"/>
  <c r="F5881" i="4"/>
  <c r="D5881" i="4"/>
  <c r="F5880" i="4"/>
  <c r="D5880" i="4"/>
  <c r="F5879" i="4"/>
  <c r="D5879" i="4"/>
  <c r="F5878" i="4"/>
  <c r="D5878" i="4"/>
  <c r="F5877" i="4"/>
  <c r="D5877" i="4"/>
  <c r="F5876" i="4"/>
  <c r="D5876" i="4"/>
  <c r="F5875" i="4"/>
  <c r="D5875" i="4"/>
  <c r="F5874" i="4"/>
  <c r="D5874" i="4"/>
  <c r="F5873" i="4"/>
  <c r="D5873" i="4"/>
  <c r="F5872" i="4"/>
  <c r="D5872" i="4"/>
  <c r="F5871" i="4"/>
  <c r="D5871" i="4"/>
  <c r="F5870" i="4"/>
  <c r="D5870" i="4"/>
  <c r="F5869" i="4"/>
  <c r="D5869" i="4"/>
  <c r="F5868" i="4"/>
  <c r="D5868" i="4"/>
  <c r="F5867" i="4"/>
  <c r="D5867" i="4"/>
  <c r="F5866" i="4"/>
  <c r="D5866" i="4"/>
  <c r="F5865" i="4"/>
  <c r="D5865" i="4"/>
  <c r="F5864" i="4"/>
  <c r="D5864" i="4"/>
  <c r="F5863" i="4"/>
  <c r="D5863" i="4"/>
  <c r="F5862" i="4"/>
  <c r="D5862" i="4"/>
  <c r="F5861" i="4"/>
  <c r="D5861" i="4"/>
  <c r="F5860" i="4"/>
  <c r="D5860" i="4"/>
  <c r="F5859" i="4"/>
  <c r="D5859" i="4"/>
  <c r="F5858" i="4"/>
  <c r="D5858" i="4"/>
  <c r="F5857" i="4"/>
  <c r="D5857" i="4"/>
  <c r="F5856" i="4"/>
  <c r="D5856" i="4"/>
  <c r="F5855" i="4"/>
  <c r="D5855" i="4"/>
  <c r="F5854" i="4"/>
  <c r="D5854" i="4"/>
  <c r="F5853" i="4"/>
  <c r="D5853" i="4"/>
  <c r="F5852" i="4"/>
  <c r="D5852" i="4"/>
  <c r="F5851" i="4"/>
  <c r="D5851" i="4"/>
  <c r="F5850" i="4"/>
  <c r="D5850" i="4"/>
  <c r="F5849" i="4"/>
  <c r="D5849" i="4"/>
  <c r="F5848" i="4"/>
  <c r="D5848" i="4"/>
  <c r="F5847" i="4"/>
  <c r="D5847" i="4"/>
  <c r="F5846" i="4"/>
  <c r="D5846" i="4"/>
  <c r="F5845" i="4"/>
  <c r="D5845" i="4"/>
  <c r="F5844" i="4"/>
  <c r="D5844" i="4"/>
  <c r="F5843" i="4"/>
  <c r="D5843" i="4"/>
  <c r="F5842" i="4"/>
  <c r="D5842" i="4"/>
  <c r="F5841" i="4"/>
  <c r="D5841" i="4"/>
  <c r="F5840" i="4"/>
  <c r="D5840" i="4"/>
  <c r="F5839" i="4"/>
  <c r="D5839" i="4"/>
  <c r="F5838" i="4"/>
  <c r="D5838" i="4"/>
  <c r="F5837" i="4"/>
  <c r="D5837" i="4"/>
  <c r="F5836" i="4"/>
  <c r="D5836" i="4"/>
  <c r="F5835" i="4"/>
  <c r="D5835" i="4"/>
  <c r="F5834" i="4"/>
  <c r="D5834" i="4"/>
  <c r="F5833" i="4"/>
  <c r="D5833" i="4"/>
  <c r="F5832" i="4"/>
  <c r="D5832" i="4"/>
  <c r="F5831" i="4"/>
  <c r="D5831" i="4"/>
  <c r="F5830" i="4"/>
  <c r="D5830" i="4"/>
  <c r="F5829" i="4"/>
  <c r="D5829" i="4"/>
  <c r="F5828" i="4"/>
  <c r="D5828" i="4"/>
  <c r="F5827" i="4"/>
  <c r="D5827" i="4"/>
  <c r="F5826" i="4"/>
  <c r="D5826" i="4"/>
  <c r="F5825" i="4"/>
  <c r="D5825" i="4"/>
  <c r="F5824" i="4"/>
  <c r="D5824" i="4"/>
  <c r="F5823" i="4"/>
  <c r="D5823" i="4"/>
  <c r="F5822" i="4"/>
  <c r="D5822" i="4"/>
  <c r="F5821" i="4"/>
  <c r="D5821" i="4"/>
  <c r="F5820" i="4"/>
  <c r="D5820" i="4"/>
  <c r="F5819" i="4"/>
  <c r="D5819" i="4"/>
  <c r="F5818" i="4"/>
  <c r="D5818" i="4"/>
  <c r="F5817" i="4"/>
  <c r="D5817" i="4"/>
  <c r="F5816" i="4"/>
  <c r="D5816" i="4"/>
  <c r="F5815" i="4"/>
  <c r="D5815" i="4"/>
  <c r="F5814" i="4"/>
  <c r="D5814" i="4"/>
  <c r="F5813" i="4"/>
  <c r="D5813" i="4"/>
  <c r="F5812" i="4"/>
  <c r="D5812" i="4"/>
  <c r="F5811" i="4"/>
  <c r="D5811" i="4"/>
  <c r="F5810" i="4"/>
  <c r="D5810" i="4"/>
  <c r="F5809" i="4"/>
  <c r="D5809" i="4"/>
  <c r="F5808" i="4"/>
  <c r="D5808" i="4"/>
  <c r="F5807" i="4"/>
  <c r="D5807" i="4"/>
  <c r="F5806" i="4"/>
  <c r="D5806" i="4"/>
  <c r="F5805" i="4"/>
  <c r="D5805" i="4"/>
  <c r="F5804" i="4"/>
  <c r="D5804" i="4"/>
  <c r="F5803" i="4"/>
  <c r="D5803" i="4"/>
  <c r="F5802" i="4"/>
  <c r="D5802" i="4"/>
  <c r="F5801" i="4"/>
  <c r="D5801" i="4"/>
  <c r="F5800" i="4"/>
  <c r="D5800" i="4"/>
  <c r="F5799" i="4"/>
  <c r="D5799" i="4"/>
  <c r="F5798" i="4"/>
  <c r="D5798" i="4"/>
  <c r="F5797" i="4"/>
  <c r="D5797" i="4"/>
  <c r="F5796" i="4"/>
  <c r="D5796" i="4"/>
  <c r="F5795" i="4"/>
  <c r="D5795" i="4"/>
  <c r="F5794" i="4"/>
  <c r="D5794" i="4"/>
  <c r="F5793" i="4"/>
  <c r="D5793" i="4"/>
  <c r="F5792" i="4"/>
  <c r="D5792" i="4"/>
  <c r="F5791" i="4"/>
  <c r="D5791" i="4"/>
  <c r="F5790" i="4"/>
  <c r="D5790" i="4"/>
  <c r="F5789" i="4"/>
  <c r="D5789" i="4"/>
  <c r="F5788" i="4"/>
  <c r="D5788" i="4"/>
  <c r="F5787" i="4"/>
  <c r="D5787" i="4"/>
  <c r="F5786" i="4"/>
  <c r="D5786" i="4"/>
  <c r="F5785" i="4"/>
  <c r="D5785" i="4"/>
  <c r="F5784" i="4"/>
  <c r="D5784" i="4"/>
  <c r="F5783" i="4"/>
  <c r="D5783" i="4"/>
  <c r="F5782" i="4"/>
  <c r="D5782" i="4"/>
  <c r="F5781" i="4"/>
  <c r="D5781" i="4"/>
  <c r="F5780" i="4"/>
  <c r="D5780" i="4"/>
  <c r="F5779" i="4"/>
  <c r="D5779" i="4"/>
  <c r="F5778" i="4"/>
  <c r="D5778" i="4"/>
  <c r="F5777" i="4"/>
  <c r="D5777" i="4"/>
  <c r="F5776" i="4"/>
  <c r="D5776" i="4"/>
  <c r="F5775" i="4"/>
  <c r="D5775" i="4"/>
  <c r="F5774" i="4"/>
  <c r="D5774" i="4"/>
  <c r="F5773" i="4"/>
  <c r="D5773" i="4"/>
  <c r="F5772" i="4"/>
  <c r="D5772" i="4"/>
  <c r="F5771" i="4"/>
  <c r="D5771" i="4"/>
  <c r="F5770" i="4"/>
  <c r="D5770" i="4"/>
  <c r="F5769" i="4"/>
  <c r="D5769" i="4"/>
  <c r="F5768" i="4"/>
  <c r="D5768" i="4"/>
  <c r="F5767" i="4"/>
  <c r="D5767" i="4"/>
  <c r="F5766" i="4"/>
  <c r="D5766" i="4"/>
  <c r="F5765" i="4"/>
  <c r="D5765" i="4"/>
  <c r="F5764" i="4"/>
  <c r="D5764" i="4"/>
  <c r="F5763" i="4"/>
  <c r="D5763" i="4"/>
  <c r="F5762" i="4"/>
  <c r="D5762" i="4"/>
  <c r="F5761" i="4"/>
  <c r="D5761" i="4"/>
  <c r="F5760" i="4"/>
  <c r="D5760" i="4"/>
  <c r="F5759" i="4"/>
  <c r="D5759" i="4"/>
  <c r="F5758" i="4"/>
  <c r="D5758" i="4"/>
  <c r="F5757" i="4"/>
  <c r="D5757" i="4"/>
  <c r="F5756" i="4"/>
  <c r="D5756" i="4"/>
  <c r="F5755" i="4"/>
  <c r="D5755" i="4"/>
  <c r="F5754" i="4"/>
  <c r="D5754" i="4"/>
  <c r="F5753" i="4"/>
  <c r="D5753" i="4"/>
  <c r="F5752" i="4"/>
  <c r="D5752" i="4"/>
  <c r="F5751" i="4"/>
  <c r="D5751" i="4"/>
  <c r="F5750" i="4"/>
  <c r="D5750" i="4"/>
  <c r="F5749" i="4"/>
  <c r="D5749" i="4"/>
  <c r="F5748" i="4"/>
  <c r="D5748" i="4"/>
  <c r="F5747" i="4"/>
  <c r="D5747" i="4"/>
  <c r="F5746" i="4"/>
  <c r="D5746" i="4"/>
  <c r="F5745" i="4"/>
  <c r="D5745" i="4"/>
  <c r="F5744" i="4"/>
  <c r="D5744" i="4"/>
  <c r="F5743" i="4"/>
  <c r="D5743" i="4"/>
  <c r="F5742" i="4"/>
  <c r="D5742" i="4"/>
  <c r="F5741" i="4"/>
  <c r="D5741" i="4"/>
  <c r="F5740" i="4"/>
  <c r="D5740" i="4"/>
  <c r="F5739" i="4"/>
  <c r="D5739" i="4"/>
  <c r="F5738" i="4"/>
  <c r="D5738" i="4"/>
  <c r="F5737" i="4"/>
  <c r="D5737" i="4"/>
  <c r="F5736" i="4"/>
  <c r="D5736" i="4"/>
  <c r="F5735" i="4"/>
  <c r="D5735" i="4"/>
  <c r="F5734" i="4"/>
  <c r="D5734" i="4"/>
  <c r="F5733" i="4"/>
  <c r="D5733" i="4"/>
  <c r="F5732" i="4"/>
  <c r="D5732" i="4"/>
  <c r="F5731" i="4"/>
  <c r="D5731" i="4"/>
  <c r="F5730" i="4"/>
  <c r="D5730" i="4"/>
  <c r="F5729" i="4"/>
  <c r="D5729" i="4"/>
  <c r="F5728" i="4"/>
  <c r="D5728" i="4"/>
  <c r="F5727" i="4"/>
  <c r="D5727" i="4"/>
  <c r="F5726" i="4"/>
  <c r="D5726" i="4"/>
  <c r="F5725" i="4"/>
  <c r="D5725" i="4"/>
  <c r="F5724" i="4"/>
  <c r="D5724" i="4"/>
  <c r="F5723" i="4"/>
  <c r="D5723" i="4"/>
  <c r="F5722" i="4"/>
  <c r="D5722" i="4"/>
  <c r="F5721" i="4"/>
  <c r="D5721" i="4"/>
  <c r="F5720" i="4"/>
  <c r="D5720" i="4"/>
  <c r="F5719" i="4"/>
  <c r="D5719" i="4"/>
  <c r="F5718" i="4"/>
  <c r="D5718" i="4"/>
  <c r="F5717" i="4"/>
  <c r="D5717" i="4"/>
  <c r="F5716" i="4"/>
  <c r="D5716" i="4"/>
  <c r="F5715" i="4"/>
  <c r="D5715" i="4"/>
  <c r="F5714" i="4"/>
  <c r="D5714" i="4"/>
  <c r="F5713" i="4"/>
  <c r="D5713" i="4"/>
  <c r="F5712" i="4"/>
  <c r="D5712" i="4"/>
  <c r="F5711" i="4"/>
  <c r="D5711" i="4"/>
  <c r="F5710" i="4"/>
  <c r="D5710" i="4"/>
  <c r="F5709" i="4"/>
  <c r="D5709" i="4"/>
  <c r="F5708" i="4"/>
  <c r="D5708" i="4"/>
  <c r="F5707" i="4"/>
  <c r="D5707" i="4"/>
  <c r="F5706" i="4"/>
  <c r="D5706" i="4"/>
  <c r="F5705" i="4"/>
  <c r="D5705" i="4"/>
  <c r="F5704" i="4"/>
  <c r="D5704" i="4"/>
  <c r="F5703" i="4"/>
  <c r="D5703" i="4"/>
  <c r="F5702" i="4"/>
  <c r="D5702" i="4"/>
  <c r="F5701" i="4"/>
  <c r="D5701" i="4"/>
  <c r="F5700" i="4"/>
  <c r="D5700" i="4"/>
  <c r="F5699" i="4"/>
  <c r="D5699" i="4"/>
  <c r="F5698" i="4"/>
  <c r="D5698" i="4"/>
  <c r="F5697" i="4"/>
  <c r="D5697" i="4"/>
  <c r="F5696" i="4"/>
  <c r="D5696" i="4"/>
  <c r="F5695" i="4"/>
  <c r="D5695" i="4"/>
  <c r="F5694" i="4"/>
  <c r="D5694" i="4"/>
  <c r="F5693" i="4"/>
  <c r="D5693" i="4"/>
  <c r="F5692" i="4"/>
  <c r="D5692" i="4"/>
  <c r="F5691" i="4"/>
  <c r="D5691" i="4"/>
  <c r="F5690" i="4"/>
  <c r="D5690" i="4"/>
  <c r="F5689" i="4"/>
  <c r="D5689" i="4"/>
  <c r="F5688" i="4"/>
  <c r="D5688" i="4"/>
  <c r="F5687" i="4"/>
  <c r="D5687" i="4"/>
  <c r="F5686" i="4"/>
  <c r="D5686" i="4"/>
  <c r="F5685" i="4"/>
  <c r="D5685" i="4"/>
  <c r="F5684" i="4"/>
  <c r="D5684" i="4"/>
  <c r="F5683" i="4"/>
  <c r="D5683" i="4"/>
  <c r="F5682" i="4"/>
  <c r="D5682" i="4"/>
  <c r="F5681" i="4"/>
  <c r="D5681" i="4"/>
  <c r="F5680" i="4"/>
  <c r="D5680" i="4"/>
  <c r="F5679" i="4"/>
  <c r="D5679" i="4"/>
  <c r="F5678" i="4"/>
  <c r="D5678" i="4"/>
  <c r="F5677" i="4"/>
  <c r="D5677" i="4"/>
  <c r="F5676" i="4"/>
  <c r="D5676" i="4"/>
  <c r="F5675" i="4"/>
  <c r="D5675" i="4"/>
  <c r="F5674" i="4"/>
  <c r="D5674" i="4"/>
  <c r="F5673" i="4"/>
  <c r="D5673" i="4"/>
  <c r="F5672" i="4"/>
  <c r="D5672" i="4"/>
  <c r="F5671" i="4"/>
  <c r="D5671" i="4"/>
  <c r="F5670" i="4"/>
  <c r="D5670" i="4"/>
  <c r="F5669" i="4"/>
  <c r="D5669" i="4"/>
  <c r="F5668" i="4"/>
  <c r="D5668" i="4"/>
  <c r="F5667" i="4"/>
  <c r="D5667" i="4"/>
  <c r="F5666" i="4"/>
  <c r="D5666" i="4"/>
  <c r="F5665" i="4"/>
  <c r="D5665" i="4"/>
  <c r="F5664" i="4"/>
  <c r="D5664" i="4"/>
  <c r="F5663" i="4"/>
  <c r="D5663" i="4"/>
  <c r="F5662" i="4"/>
  <c r="D5662" i="4"/>
  <c r="F5661" i="4"/>
  <c r="D5661" i="4"/>
  <c r="F5660" i="4"/>
  <c r="D5660" i="4"/>
  <c r="F5659" i="4"/>
  <c r="D5659" i="4"/>
  <c r="F5658" i="4"/>
  <c r="D5658" i="4"/>
  <c r="F5657" i="4"/>
  <c r="D5657" i="4"/>
  <c r="F5656" i="4"/>
  <c r="D5656" i="4"/>
  <c r="F5655" i="4"/>
  <c r="D5655" i="4"/>
  <c r="F5654" i="4"/>
  <c r="D5654" i="4"/>
  <c r="F5653" i="4"/>
  <c r="D5653" i="4"/>
  <c r="F5652" i="4"/>
  <c r="D5652" i="4"/>
  <c r="F5651" i="4"/>
  <c r="D5651" i="4"/>
  <c r="F5650" i="4"/>
  <c r="D5650" i="4"/>
  <c r="F5649" i="4"/>
  <c r="D5649" i="4"/>
  <c r="F5648" i="4"/>
  <c r="D5648" i="4"/>
  <c r="F5647" i="4"/>
  <c r="D5647" i="4"/>
  <c r="F5646" i="4"/>
  <c r="D5646" i="4"/>
  <c r="F5645" i="4"/>
  <c r="D5645" i="4"/>
  <c r="F5644" i="4"/>
  <c r="D5644" i="4"/>
  <c r="F5643" i="4"/>
  <c r="D5643" i="4"/>
  <c r="F5642" i="4"/>
  <c r="D5642" i="4"/>
  <c r="F5641" i="4"/>
  <c r="D5641" i="4"/>
  <c r="F5640" i="4"/>
  <c r="D5640" i="4"/>
  <c r="F5639" i="4"/>
  <c r="D5639" i="4"/>
  <c r="F5638" i="4"/>
  <c r="D5638" i="4"/>
  <c r="F5637" i="4"/>
  <c r="D5637" i="4"/>
  <c r="F5636" i="4"/>
  <c r="D5636" i="4"/>
  <c r="F5635" i="4"/>
  <c r="D5635" i="4"/>
  <c r="F5634" i="4"/>
  <c r="D5634" i="4"/>
  <c r="F5633" i="4"/>
  <c r="D5633" i="4"/>
  <c r="F5632" i="4"/>
  <c r="D5632" i="4"/>
  <c r="F5631" i="4"/>
  <c r="D5631" i="4"/>
  <c r="F5630" i="4"/>
  <c r="D5630" i="4"/>
  <c r="F5629" i="4"/>
  <c r="D5629" i="4"/>
  <c r="F5628" i="4"/>
  <c r="D5628" i="4"/>
  <c r="F5627" i="4"/>
  <c r="D5627" i="4"/>
  <c r="F5626" i="4"/>
  <c r="D5626" i="4"/>
  <c r="F5625" i="4"/>
  <c r="D5625" i="4"/>
  <c r="F5624" i="4"/>
  <c r="D5624" i="4"/>
  <c r="F5623" i="4"/>
  <c r="D5623" i="4"/>
  <c r="F5622" i="4"/>
  <c r="D5622" i="4"/>
  <c r="F5621" i="4"/>
  <c r="D5621" i="4"/>
  <c r="F5620" i="4"/>
  <c r="D5620" i="4"/>
  <c r="F5619" i="4"/>
  <c r="D5619" i="4"/>
  <c r="F5618" i="4"/>
  <c r="D5618" i="4"/>
  <c r="F5617" i="4"/>
  <c r="D5617" i="4"/>
  <c r="F5616" i="4"/>
  <c r="D5616" i="4"/>
  <c r="F5615" i="4"/>
  <c r="D5615" i="4"/>
  <c r="F5614" i="4"/>
  <c r="D5614" i="4"/>
  <c r="F5613" i="4"/>
  <c r="D5613" i="4"/>
  <c r="F5612" i="4"/>
  <c r="D5612" i="4"/>
  <c r="F5611" i="4"/>
  <c r="D5611" i="4"/>
  <c r="F5610" i="4"/>
  <c r="D5610" i="4"/>
  <c r="F5609" i="4"/>
  <c r="D5609" i="4"/>
  <c r="F5608" i="4"/>
  <c r="D5608" i="4"/>
  <c r="F5607" i="4"/>
  <c r="D5607" i="4"/>
  <c r="F5606" i="4"/>
  <c r="D5606" i="4"/>
  <c r="F5605" i="4"/>
  <c r="D5605" i="4"/>
  <c r="F5604" i="4"/>
  <c r="D5604" i="4"/>
  <c r="F5603" i="4"/>
  <c r="D5603" i="4"/>
  <c r="F5602" i="4"/>
  <c r="D5602" i="4"/>
  <c r="F5601" i="4"/>
  <c r="D5601" i="4"/>
  <c r="F5600" i="4"/>
  <c r="D5600" i="4"/>
  <c r="F5599" i="4"/>
  <c r="D5599" i="4"/>
  <c r="F5598" i="4"/>
  <c r="D5598" i="4"/>
  <c r="F5597" i="4"/>
  <c r="D5597" i="4"/>
  <c r="F5596" i="4"/>
  <c r="D5596" i="4"/>
  <c r="F5595" i="4"/>
  <c r="D5595" i="4"/>
  <c r="F5594" i="4"/>
  <c r="D5594" i="4"/>
  <c r="F5593" i="4"/>
  <c r="D5593" i="4"/>
  <c r="F5592" i="4"/>
  <c r="D5592" i="4"/>
  <c r="F5591" i="4"/>
  <c r="D5591" i="4"/>
  <c r="F5590" i="4"/>
  <c r="D5590" i="4"/>
  <c r="F5589" i="4"/>
  <c r="D5589" i="4"/>
  <c r="F5588" i="4"/>
  <c r="D5588" i="4"/>
  <c r="F5587" i="4"/>
  <c r="D5587" i="4"/>
  <c r="F5586" i="4"/>
  <c r="D5586" i="4"/>
  <c r="F5585" i="4"/>
  <c r="D5585" i="4"/>
  <c r="F5584" i="4"/>
  <c r="D5584" i="4"/>
  <c r="F5583" i="4"/>
  <c r="D5583" i="4"/>
  <c r="F5582" i="4"/>
  <c r="D5582" i="4"/>
  <c r="F5581" i="4"/>
  <c r="D5581" i="4"/>
  <c r="F5580" i="4"/>
  <c r="D5580" i="4"/>
  <c r="F5579" i="4"/>
  <c r="D5579" i="4"/>
  <c r="F5578" i="4"/>
  <c r="D5578" i="4"/>
  <c r="F5577" i="4"/>
  <c r="D5577" i="4"/>
  <c r="F5576" i="4"/>
  <c r="D5576" i="4"/>
  <c r="F5575" i="4"/>
  <c r="D5575" i="4"/>
  <c r="F5574" i="4"/>
  <c r="D5574" i="4"/>
  <c r="F5573" i="4"/>
  <c r="D5573" i="4"/>
  <c r="F5572" i="4"/>
  <c r="D5572" i="4"/>
  <c r="F5571" i="4"/>
  <c r="D5571" i="4"/>
  <c r="F5570" i="4"/>
  <c r="D5570" i="4"/>
  <c r="F5569" i="4"/>
  <c r="D5569" i="4"/>
  <c r="F5568" i="4"/>
  <c r="D5568" i="4"/>
  <c r="F5567" i="4"/>
  <c r="D5567" i="4"/>
  <c r="F5566" i="4"/>
  <c r="D5566" i="4"/>
  <c r="F5565" i="4"/>
  <c r="D5565" i="4"/>
  <c r="F5564" i="4"/>
  <c r="D5564" i="4"/>
  <c r="F5563" i="4"/>
  <c r="D5563" i="4"/>
  <c r="F5562" i="4"/>
  <c r="D5562" i="4"/>
  <c r="F5561" i="4"/>
  <c r="D5561" i="4"/>
  <c r="F5560" i="4"/>
  <c r="D5560" i="4"/>
  <c r="F5559" i="4"/>
  <c r="D5559" i="4"/>
  <c r="F5558" i="4"/>
  <c r="D5558" i="4"/>
  <c r="F5557" i="4"/>
  <c r="D5557" i="4"/>
  <c r="F5556" i="4"/>
  <c r="D5556" i="4"/>
  <c r="F5555" i="4"/>
  <c r="D5555" i="4"/>
  <c r="F5554" i="4"/>
  <c r="D5554" i="4"/>
  <c r="F5553" i="4"/>
  <c r="D5553" i="4"/>
  <c r="F5552" i="4"/>
  <c r="D5552" i="4"/>
  <c r="F5551" i="4"/>
  <c r="D5551" i="4"/>
  <c r="F5550" i="4"/>
  <c r="D5550" i="4"/>
  <c r="F5549" i="4"/>
  <c r="D5549" i="4"/>
  <c r="F5548" i="4"/>
  <c r="D5548" i="4"/>
  <c r="F5547" i="4"/>
  <c r="D5547" i="4"/>
  <c r="F5546" i="4"/>
  <c r="D5546" i="4"/>
  <c r="F5545" i="4"/>
  <c r="D5545" i="4"/>
  <c r="F5544" i="4"/>
  <c r="D5544" i="4"/>
  <c r="F5543" i="4"/>
  <c r="D5543" i="4"/>
  <c r="F5542" i="4"/>
  <c r="D5542" i="4"/>
  <c r="F5541" i="4"/>
  <c r="D5541" i="4"/>
  <c r="F5540" i="4"/>
  <c r="D5540" i="4"/>
  <c r="F5539" i="4"/>
  <c r="D5539" i="4"/>
  <c r="F5538" i="4"/>
  <c r="D5538" i="4"/>
  <c r="F5537" i="4"/>
  <c r="D5537" i="4"/>
  <c r="F5536" i="4"/>
  <c r="D5536" i="4"/>
  <c r="F5535" i="4"/>
  <c r="D5535" i="4"/>
  <c r="F5534" i="4"/>
  <c r="D5534" i="4"/>
  <c r="F5533" i="4"/>
  <c r="D5533" i="4"/>
  <c r="F5532" i="4"/>
  <c r="D5532" i="4"/>
  <c r="F5531" i="4"/>
  <c r="D5531" i="4"/>
  <c r="F5530" i="4"/>
  <c r="D5530" i="4"/>
  <c r="F5529" i="4"/>
  <c r="D5529" i="4"/>
  <c r="F5528" i="4"/>
  <c r="D5528" i="4"/>
  <c r="F5527" i="4"/>
  <c r="D5527" i="4"/>
  <c r="F5526" i="4"/>
  <c r="D5526" i="4"/>
  <c r="F5525" i="4"/>
  <c r="D5525" i="4"/>
  <c r="F5524" i="4"/>
  <c r="D5524" i="4"/>
  <c r="F5523" i="4"/>
  <c r="D5523" i="4"/>
  <c r="F5522" i="4"/>
  <c r="D5522" i="4"/>
  <c r="F5521" i="4"/>
  <c r="D5521" i="4"/>
  <c r="F5520" i="4"/>
  <c r="D5520" i="4"/>
  <c r="F5519" i="4"/>
  <c r="D5519" i="4"/>
  <c r="F5518" i="4"/>
  <c r="D5518" i="4"/>
  <c r="F5517" i="4"/>
  <c r="D5517" i="4"/>
  <c r="F5516" i="4"/>
  <c r="D5516" i="4"/>
  <c r="F5515" i="4"/>
  <c r="D5515" i="4"/>
  <c r="F5514" i="4"/>
  <c r="D5514" i="4"/>
  <c r="F5513" i="4"/>
  <c r="D5513" i="4"/>
  <c r="F5512" i="4"/>
  <c r="D5512" i="4"/>
  <c r="F5511" i="4"/>
  <c r="D5511" i="4"/>
  <c r="F5510" i="4"/>
  <c r="D5510" i="4"/>
  <c r="F5509" i="4"/>
  <c r="D5509" i="4"/>
  <c r="F5508" i="4"/>
  <c r="D5508" i="4"/>
  <c r="F5507" i="4"/>
  <c r="D5507" i="4"/>
  <c r="F5506" i="4"/>
  <c r="D5506" i="4"/>
  <c r="F5505" i="4"/>
  <c r="D5505" i="4"/>
  <c r="F5504" i="4"/>
  <c r="D5504" i="4"/>
  <c r="F5503" i="4"/>
  <c r="D5503" i="4"/>
  <c r="F5502" i="4"/>
  <c r="D5502" i="4"/>
  <c r="F5501" i="4"/>
  <c r="D5501" i="4"/>
  <c r="F5500" i="4"/>
  <c r="D5500" i="4"/>
  <c r="F5499" i="4"/>
  <c r="D5499" i="4"/>
  <c r="F5498" i="4"/>
  <c r="D5498" i="4"/>
  <c r="F5497" i="4"/>
  <c r="D5497" i="4"/>
  <c r="F5496" i="4"/>
  <c r="D5496" i="4"/>
  <c r="F5495" i="4"/>
  <c r="D5495" i="4"/>
  <c r="F5494" i="4"/>
  <c r="D5494" i="4"/>
  <c r="F5493" i="4"/>
  <c r="D5493" i="4"/>
  <c r="F5492" i="4"/>
  <c r="D5492" i="4"/>
  <c r="F5491" i="4"/>
  <c r="D5491" i="4"/>
  <c r="F5490" i="4"/>
  <c r="D5490" i="4"/>
  <c r="F5489" i="4"/>
  <c r="D5489" i="4"/>
  <c r="F5488" i="4"/>
  <c r="D5488" i="4"/>
  <c r="F5487" i="4"/>
  <c r="D5487" i="4"/>
  <c r="F5486" i="4"/>
  <c r="D5486" i="4"/>
  <c r="F5485" i="4"/>
  <c r="D5485" i="4"/>
  <c r="F5484" i="4"/>
  <c r="D5484" i="4"/>
  <c r="F5483" i="4"/>
  <c r="D5483" i="4"/>
  <c r="F5482" i="4"/>
  <c r="D5482" i="4"/>
  <c r="F5481" i="4"/>
  <c r="D5481" i="4"/>
  <c r="F5480" i="4"/>
  <c r="D5480" i="4"/>
  <c r="F5479" i="4"/>
  <c r="D5479" i="4"/>
  <c r="F5478" i="4"/>
  <c r="D5478" i="4"/>
  <c r="F5477" i="4"/>
  <c r="D5477" i="4"/>
  <c r="F5476" i="4"/>
  <c r="D5476" i="4"/>
  <c r="F5475" i="4"/>
  <c r="D5475" i="4"/>
  <c r="F5474" i="4"/>
  <c r="D5474" i="4"/>
  <c r="F5473" i="4"/>
  <c r="D5473" i="4"/>
  <c r="F5472" i="4"/>
  <c r="D5472" i="4"/>
  <c r="F5471" i="4"/>
  <c r="D5471" i="4"/>
  <c r="F5470" i="4"/>
  <c r="D5470" i="4"/>
  <c r="F5469" i="4"/>
  <c r="D5469" i="4"/>
  <c r="F5468" i="4"/>
  <c r="D5468" i="4"/>
  <c r="F5467" i="4"/>
  <c r="D5467" i="4"/>
  <c r="F5466" i="4"/>
  <c r="D5466" i="4"/>
  <c r="F5465" i="4"/>
  <c r="D5465" i="4"/>
  <c r="F5464" i="4"/>
  <c r="D5464" i="4"/>
  <c r="F5463" i="4"/>
  <c r="D5463" i="4"/>
  <c r="F5462" i="4"/>
  <c r="D5462" i="4"/>
  <c r="F5461" i="4"/>
  <c r="D5461" i="4"/>
  <c r="F5460" i="4"/>
  <c r="D5460" i="4"/>
  <c r="F5459" i="4"/>
  <c r="D5459" i="4"/>
  <c r="F5458" i="4"/>
  <c r="D5458" i="4"/>
  <c r="F5457" i="4"/>
  <c r="D5457" i="4"/>
  <c r="F5456" i="4"/>
  <c r="D5456" i="4"/>
  <c r="F5455" i="4"/>
  <c r="D5455" i="4"/>
  <c r="F5454" i="4"/>
  <c r="D5454" i="4"/>
  <c r="F5453" i="4"/>
  <c r="D5453" i="4"/>
  <c r="F5452" i="4"/>
  <c r="D5452" i="4"/>
  <c r="F5451" i="4"/>
  <c r="D5451" i="4"/>
  <c r="F5450" i="4"/>
  <c r="D5450" i="4"/>
  <c r="F5449" i="4"/>
  <c r="D5449" i="4"/>
  <c r="F5448" i="4"/>
  <c r="D5448" i="4"/>
  <c r="F5447" i="4"/>
  <c r="D5447" i="4"/>
  <c r="F5446" i="4"/>
  <c r="D5446" i="4"/>
  <c r="F5445" i="4"/>
  <c r="D5445" i="4"/>
  <c r="F5444" i="4"/>
  <c r="D5444" i="4"/>
  <c r="F5443" i="4"/>
  <c r="D5443" i="4"/>
  <c r="F5442" i="4"/>
  <c r="D5442" i="4"/>
  <c r="F5441" i="4"/>
  <c r="D5441" i="4"/>
  <c r="F5440" i="4"/>
  <c r="D5440" i="4"/>
  <c r="F5439" i="4"/>
  <c r="D5439" i="4"/>
  <c r="F5438" i="4"/>
  <c r="D5438" i="4"/>
  <c r="F5437" i="4"/>
  <c r="D5437" i="4"/>
  <c r="F5436" i="4"/>
  <c r="D5436" i="4"/>
  <c r="F5435" i="4"/>
  <c r="D5435" i="4"/>
  <c r="F5434" i="4"/>
  <c r="D5434" i="4"/>
  <c r="F5433" i="4"/>
  <c r="D5433" i="4"/>
  <c r="F5432" i="4"/>
  <c r="D5432" i="4"/>
  <c r="F5431" i="4"/>
  <c r="D5431" i="4"/>
  <c r="F5430" i="4"/>
  <c r="D5430" i="4"/>
  <c r="F5429" i="4"/>
  <c r="D5429" i="4"/>
  <c r="F5428" i="4"/>
  <c r="D5428" i="4"/>
  <c r="F5427" i="4"/>
  <c r="D5427" i="4"/>
  <c r="F5426" i="4"/>
  <c r="D5426" i="4"/>
  <c r="F5425" i="4"/>
  <c r="D5425" i="4"/>
  <c r="F5424" i="4"/>
  <c r="D5424" i="4"/>
  <c r="F5423" i="4"/>
  <c r="D5423" i="4"/>
  <c r="F5422" i="4"/>
  <c r="D5422" i="4"/>
  <c r="F5421" i="4"/>
  <c r="D5421" i="4"/>
  <c r="F5420" i="4"/>
  <c r="D5420" i="4"/>
  <c r="F5419" i="4"/>
  <c r="D5419" i="4"/>
  <c r="F5418" i="4"/>
  <c r="D5418" i="4"/>
  <c r="F5417" i="4"/>
  <c r="D5417" i="4"/>
  <c r="F5416" i="4"/>
  <c r="D5416" i="4"/>
  <c r="F5415" i="4"/>
  <c r="D5415" i="4"/>
  <c r="F5414" i="4"/>
  <c r="D5414" i="4"/>
  <c r="F5413" i="4"/>
  <c r="D5413" i="4"/>
  <c r="F5412" i="4"/>
  <c r="D5412" i="4"/>
  <c r="F5411" i="4"/>
  <c r="D5411" i="4"/>
  <c r="F5410" i="4"/>
  <c r="D5410" i="4"/>
  <c r="F5409" i="4"/>
  <c r="D5409" i="4"/>
  <c r="F5408" i="4"/>
  <c r="D5408" i="4"/>
  <c r="F5407" i="4"/>
  <c r="D5407" i="4"/>
  <c r="F5406" i="4"/>
  <c r="D5406" i="4"/>
  <c r="F5405" i="4"/>
  <c r="D5405" i="4"/>
  <c r="F5404" i="4"/>
  <c r="D5404" i="4"/>
  <c r="F5403" i="4"/>
  <c r="D5403" i="4"/>
  <c r="F5402" i="4"/>
  <c r="D5402" i="4"/>
  <c r="F5401" i="4"/>
  <c r="D5401" i="4"/>
  <c r="F5400" i="4"/>
  <c r="D5400" i="4"/>
  <c r="F5399" i="4"/>
  <c r="D5399" i="4"/>
  <c r="F5398" i="4"/>
  <c r="D5398" i="4"/>
  <c r="F5397" i="4"/>
  <c r="D5397" i="4"/>
  <c r="F5396" i="4"/>
  <c r="D5396" i="4"/>
  <c r="F5395" i="4"/>
  <c r="D5395" i="4"/>
  <c r="F5394" i="4"/>
  <c r="D5394" i="4"/>
  <c r="F5393" i="4"/>
  <c r="D5393" i="4"/>
  <c r="F5392" i="4"/>
  <c r="D5392" i="4"/>
  <c r="F5391" i="4"/>
  <c r="D5391" i="4"/>
  <c r="F5390" i="4"/>
  <c r="D5390" i="4"/>
  <c r="F5389" i="4"/>
  <c r="D5389" i="4"/>
  <c r="F5388" i="4"/>
  <c r="D5388" i="4"/>
  <c r="F5387" i="4"/>
  <c r="D5387" i="4"/>
  <c r="F5386" i="4"/>
  <c r="D5386" i="4"/>
  <c r="F5385" i="4"/>
  <c r="D5385" i="4"/>
  <c r="F5384" i="4"/>
  <c r="D5384" i="4"/>
  <c r="F5383" i="4"/>
  <c r="D5383" i="4"/>
  <c r="F5382" i="4"/>
  <c r="D5382" i="4"/>
  <c r="F5381" i="4"/>
  <c r="D5381" i="4"/>
  <c r="F5380" i="4"/>
  <c r="D5380" i="4"/>
  <c r="F5379" i="4"/>
  <c r="D5379" i="4"/>
  <c r="F5378" i="4"/>
  <c r="D5378" i="4"/>
  <c r="F5377" i="4"/>
  <c r="D5377" i="4"/>
  <c r="F5376" i="4"/>
  <c r="D5376" i="4"/>
  <c r="F5375" i="4"/>
  <c r="D5375" i="4"/>
  <c r="F5374" i="4"/>
  <c r="D5374" i="4"/>
  <c r="F5373" i="4"/>
  <c r="D5373" i="4"/>
  <c r="F5372" i="4"/>
  <c r="D5372" i="4"/>
  <c r="F5371" i="4"/>
  <c r="D5371" i="4"/>
  <c r="F5370" i="4"/>
  <c r="D5370" i="4"/>
  <c r="F5369" i="4"/>
  <c r="D5369" i="4"/>
  <c r="F5368" i="4"/>
  <c r="D5368" i="4"/>
  <c r="F5367" i="4"/>
  <c r="D5367" i="4"/>
  <c r="F5366" i="4"/>
  <c r="D5366" i="4"/>
  <c r="F5365" i="4"/>
  <c r="D5365" i="4"/>
  <c r="F5364" i="4"/>
  <c r="D5364" i="4"/>
  <c r="F5363" i="4"/>
  <c r="D5363" i="4"/>
  <c r="F5362" i="4"/>
  <c r="D5362" i="4"/>
  <c r="F5361" i="4"/>
  <c r="D5361" i="4"/>
  <c r="F5360" i="4"/>
  <c r="D5360" i="4"/>
  <c r="F5359" i="4"/>
  <c r="D5359" i="4"/>
  <c r="F5358" i="4"/>
  <c r="D5358" i="4"/>
  <c r="F5357" i="4"/>
  <c r="D5357" i="4"/>
  <c r="F5356" i="4"/>
  <c r="D5356" i="4"/>
  <c r="F5355" i="4"/>
  <c r="D5355" i="4"/>
  <c r="F5354" i="4"/>
  <c r="D5354" i="4"/>
  <c r="F5353" i="4"/>
  <c r="D5353" i="4"/>
  <c r="F5352" i="4"/>
  <c r="D5352" i="4"/>
  <c r="F5351" i="4"/>
  <c r="D5351" i="4"/>
  <c r="F5350" i="4"/>
  <c r="D5350" i="4"/>
  <c r="F5349" i="4"/>
  <c r="D5349" i="4"/>
  <c r="F5348" i="4"/>
  <c r="D5348" i="4"/>
  <c r="F5347" i="4"/>
  <c r="D5347" i="4"/>
  <c r="F5346" i="4"/>
  <c r="D5346" i="4"/>
  <c r="F5345" i="4"/>
  <c r="D5345" i="4"/>
  <c r="F5344" i="4"/>
  <c r="D5344" i="4"/>
  <c r="F5343" i="4"/>
  <c r="D5343" i="4"/>
  <c r="F5342" i="4"/>
  <c r="D5342" i="4"/>
  <c r="F5341" i="4"/>
  <c r="D5341" i="4"/>
  <c r="F5340" i="4"/>
  <c r="D5340" i="4"/>
  <c r="F5339" i="4"/>
  <c r="D5339" i="4"/>
  <c r="F5338" i="4"/>
  <c r="D5338" i="4"/>
  <c r="F5337" i="4"/>
  <c r="D5337" i="4"/>
  <c r="F5336" i="4"/>
  <c r="D5336" i="4"/>
  <c r="F5335" i="4"/>
  <c r="D5335" i="4"/>
  <c r="F5334" i="4"/>
  <c r="D5334" i="4"/>
  <c r="F5333" i="4"/>
  <c r="D5333" i="4"/>
  <c r="F5332" i="4"/>
  <c r="D5332" i="4"/>
  <c r="F5331" i="4"/>
  <c r="D5331" i="4"/>
  <c r="F5330" i="4"/>
  <c r="D5330" i="4"/>
  <c r="F5329" i="4"/>
  <c r="D5329" i="4"/>
  <c r="F5328" i="4"/>
  <c r="D5328" i="4"/>
  <c r="F5327" i="4"/>
  <c r="D5327" i="4"/>
  <c r="F5326" i="4"/>
  <c r="D5326" i="4"/>
  <c r="F5325" i="4"/>
  <c r="D5325" i="4"/>
  <c r="F5324" i="4"/>
  <c r="D5324" i="4"/>
  <c r="F5323" i="4"/>
  <c r="D5323" i="4"/>
  <c r="F5322" i="4"/>
  <c r="D5322" i="4"/>
  <c r="F5321" i="4"/>
  <c r="D5321" i="4"/>
  <c r="F5320" i="4"/>
  <c r="D5320" i="4"/>
  <c r="F5319" i="4"/>
  <c r="D5319" i="4"/>
  <c r="F5318" i="4"/>
  <c r="D5318" i="4"/>
  <c r="F5317" i="4"/>
  <c r="D5317" i="4"/>
  <c r="F5316" i="4"/>
  <c r="D5316" i="4"/>
  <c r="F5315" i="4"/>
  <c r="D5315" i="4"/>
  <c r="F5314" i="4"/>
  <c r="D5314" i="4"/>
  <c r="F5313" i="4"/>
  <c r="D5313" i="4"/>
  <c r="F5312" i="4"/>
  <c r="D5312" i="4"/>
  <c r="F5311" i="4"/>
  <c r="D5311" i="4"/>
  <c r="F5310" i="4"/>
  <c r="D5310" i="4"/>
  <c r="F5309" i="4"/>
  <c r="D5309" i="4"/>
  <c r="F5308" i="4"/>
  <c r="D5308" i="4"/>
  <c r="F5307" i="4"/>
  <c r="D5307" i="4"/>
  <c r="F5306" i="4"/>
  <c r="D5306" i="4"/>
  <c r="F5305" i="4"/>
  <c r="D5305" i="4"/>
  <c r="F5304" i="4"/>
  <c r="D5304" i="4"/>
  <c r="F5303" i="4"/>
  <c r="D5303" i="4"/>
  <c r="F5302" i="4"/>
  <c r="D5302" i="4"/>
  <c r="F5301" i="4"/>
  <c r="D5301" i="4"/>
  <c r="F5300" i="4"/>
  <c r="D5300" i="4"/>
  <c r="F5299" i="4"/>
  <c r="D5299" i="4"/>
  <c r="F5298" i="4"/>
  <c r="D5298" i="4"/>
  <c r="F5297" i="4"/>
  <c r="D5297" i="4"/>
  <c r="F5296" i="4"/>
  <c r="D5296" i="4"/>
  <c r="F5295" i="4"/>
  <c r="D5295" i="4"/>
  <c r="F5294" i="4"/>
  <c r="D5294" i="4"/>
  <c r="F5293" i="4"/>
  <c r="D5293" i="4"/>
  <c r="F5292" i="4"/>
  <c r="D5292" i="4"/>
  <c r="F5291" i="4"/>
  <c r="D5291" i="4"/>
  <c r="F5290" i="4"/>
  <c r="D5290" i="4"/>
  <c r="F5289" i="4"/>
  <c r="D5289" i="4"/>
  <c r="F5288" i="4"/>
  <c r="D5288" i="4"/>
  <c r="F5287" i="4"/>
  <c r="D5287" i="4"/>
  <c r="F5286" i="4"/>
  <c r="D5286" i="4"/>
  <c r="F5285" i="4"/>
  <c r="D5285" i="4"/>
  <c r="F5284" i="4"/>
  <c r="D5284" i="4"/>
  <c r="F5283" i="4"/>
  <c r="D5283" i="4"/>
  <c r="F5282" i="4"/>
  <c r="D5282" i="4"/>
  <c r="F5281" i="4"/>
  <c r="D5281" i="4"/>
  <c r="F5280" i="4"/>
  <c r="D5280" i="4"/>
  <c r="F5279" i="4"/>
  <c r="D5279" i="4"/>
  <c r="F5278" i="4"/>
  <c r="D5278" i="4"/>
  <c r="F5277" i="4"/>
  <c r="D5277" i="4"/>
  <c r="F5276" i="4"/>
  <c r="D5276" i="4"/>
  <c r="F5275" i="4"/>
  <c r="D5275" i="4"/>
  <c r="F5274" i="4"/>
  <c r="D5274" i="4"/>
  <c r="F5273" i="4"/>
  <c r="D5273" i="4"/>
  <c r="F5272" i="4"/>
  <c r="D5272" i="4"/>
  <c r="F5271" i="4"/>
  <c r="D5271" i="4"/>
  <c r="F5270" i="4"/>
  <c r="D5270" i="4"/>
  <c r="F5269" i="4"/>
  <c r="D5269" i="4"/>
  <c r="F5268" i="4"/>
  <c r="D5268" i="4"/>
  <c r="F5267" i="4"/>
  <c r="D5267" i="4"/>
  <c r="F5266" i="4"/>
  <c r="D5266" i="4"/>
  <c r="F5265" i="4"/>
  <c r="D5265" i="4"/>
  <c r="F5264" i="4"/>
  <c r="D5264" i="4"/>
  <c r="F5263" i="4"/>
  <c r="D5263" i="4"/>
  <c r="F5262" i="4"/>
  <c r="D5262" i="4"/>
  <c r="F5261" i="4"/>
  <c r="D5261" i="4"/>
  <c r="F5260" i="4"/>
  <c r="D5260" i="4"/>
  <c r="F5259" i="4"/>
  <c r="D5259" i="4"/>
  <c r="F5258" i="4"/>
  <c r="D5258" i="4"/>
  <c r="F5257" i="4"/>
  <c r="D5257" i="4"/>
  <c r="F5256" i="4"/>
  <c r="D5256" i="4"/>
  <c r="F5255" i="4"/>
  <c r="D5255" i="4"/>
  <c r="F5254" i="4"/>
  <c r="D5254" i="4"/>
  <c r="F5253" i="4"/>
  <c r="D5253" i="4"/>
  <c r="F5252" i="4"/>
  <c r="D5252" i="4"/>
  <c r="F5251" i="4"/>
  <c r="D5251" i="4"/>
  <c r="F5250" i="4"/>
  <c r="D5250" i="4"/>
  <c r="F5249" i="4"/>
  <c r="D5249" i="4"/>
  <c r="F5248" i="4"/>
  <c r="D5248" i="4"/>
  <c r="F5247" i="4"/>
  <c r="D5247" i="4"/>
  <c r="F5246" i="4"/>
  <c r="D5246" i="4"/>
  <c r="F5245" i="4"/>
  <c r="D5245" i="4"/>
  <c r="F5244" i="4"/>
  <c r="D5244" i="4"/>
  <c r="F5243" i="4"/>
  <c r="D5243" i="4"/>
  <c r="F5242" i="4"/>
  <c r="D5242" i="4"/>
  <c r="F5241" i="4"/>
  <c r="D5241" i="4"/>
  <c r="F5240" i="4"/>
  <c r="D5240" i="4"/>
  <c r="F5239" i="4"/>
  <c r="D5239" i="4"/>
  <c r="F5238" i="4"/>
  <c r="D5238" i="4"/>
  <c r="F5237" i="4"/>
  <c r="D5237" i="4"/>
  <c r="F5236" i="4"/>
  <c r="D5236" i="4"/>
  <c r="F5235" i="4"/>
  <c r="D5235" i="4"/>
  <c r="F5234" i="4"/>
  <c r="D5234" i="4"/>
  <c r="F5233" i="4"/>
  <c r="D5233" i="4"/>
  <c r="F5232" i="4"/>
  <c r="D5232" i="4"/>
  <c r="F5231" i="4"/>
  <c r="D5231" i="4"/>
  <c r="F5230" i="4"/>
  <c r="D5230" i="4"/>
  <c r="F5229" i="4"/>
  <c r="D5229" i="4"/>
  <c r="F5228" i="4"/>
  <c r="D5228" i="4"/>
  <c r="F5227" i="4"/>
  <c r="D5227" i="4"/>
  <c r="F5226" i="4"/>
  <c r="D5226" i="4"/>
  <c r="F5225" i="4"/>
  <c r="D5225" i="4"/>
  <c r="F5224" i="4"/>
  <c r="D5224" i="4"/>
  <c r="F5223" i="4"/>
  <c r="D5223" i="4"/>
  <c r="F5222" i="4"/>
  <c r="D5222" i="4"/>
  <c r="F5221" i="4"/>
  <c r="D5221" i="4"/>
  <c r="F5220" i="4"/>
  <c r="D5220" i="4"/>
  <c r="F5219" i="4"/>
  <c r="D5219" i="4"/>
  <c r="F5218" i="4"/>
  <c r="D5218" i="4"/>
  <c r="F5217" i="4"/>
  <c r="D5217" i="4"/>
  <c r="F5216" i="4"/>
  <c r="D5216" i="4"/>
  <c r="F5215" i="4"/>
  <c r="D5215" i="4"/>
  <c r="F5214" i="4"/>
  <c r="D5214" i="4"/>
  <c r="F5213" i="4"/>
  <c r="D5213" i="4"/>
  <c r="F5212" i="4"/>
  <c r="D5212" i="4"/>
  <c r="F5211" i="4"/>
  <c r="D5211" i="4"/>
  <c r="F5210" i="4"/>
  <c r="D5210" i="4"/>
  <c r="F5209" i="4"/>
  <c r="D5209" i="4"/>
  <c r="F5208" i="4"/>
  <c r="D5208" i="4"/>
  <c r="F5207" i="4"/>
  <c r="D5207" i="4"/>
  <c r="F5206" i="4"/>
  <c r="D5206" i="4"/>
  <c r="F5205" i="4"/>
  <c r="D5205" i="4"/>
  <c r="F5204" i="4"/>
  <c r="D5204" i="4"/>
  <c r="F5203" i="4"/>
  <c r="D5203" i="4"/>
  <c r="F5202" i="4"/>
  <c r="D5202" i="4"/>
  <c r="F5201" i="4"/>
  <c r="D5201" i="4"/>
  <c r="F5200" i="4"/>
  <c r="D5200" i="4"/>
  <c r="F5199" i="4"/>
  <c r="D5199" i="4"/>
  <c r="F5198" i="4"/>
  <c r="D5198" i="4"/>
  <c r="F5197" i="4"/>
  <c r="D5197" i="4"/>
  <c r="F5196" i="4"/>
  <c r="D5196" i="4"/>
  <c r="F5195" i="4"/>
  <c r="D5195" i="4"/>
  <c r="F5194" i="4"/>
  <c r="D5194" i="4"/>
  <c r="F5193" i="4"/>
  <c r="D5193" i="4"/>
  <c r="F5192" i="4"/>
  <c r="D5192" i="4"/>
  <c r="F5191" i="4"/>
  <c r="D5191" i="4"/>
  <c r="F5190" i="4"/>
  <c r="D5190" i="4"/>
  <c r="F5189" i="4"/>
  <c r="D5189" i="4"/>
  <c r="F5188" i="4"/>
  <c r="D5188" i="4"/>
  <c r="F5187" i="4"/>
  <c r="D5187" i="4"/>
  <c r="F5186" i="4"/>
  <c r="D5186" i="4"/>
  <c r="F5185" i="4"/>
  <c r="D5185" i="4"/>
  <c r="F5184" i="4"/>
  <c r="D5184" i="4"/>
  <c r="F5183" i="4"/>
  <c r="D5183" i="4"/>
  <c r="F5182" i="4"/>
  <c r="D5182" i="4"/>
  <c r="F5181" i="4"/>
  <c r="D5181" i="4"/>
  <c r="F5180" i="4"/>
  <c r="D5180" i="4"/>
  <c r="F5179" i="4"/>
  <c r="D5179" i="4"/>
  <c r="F5178" i="4"/>
  <c r="D5178" i="4"/>
  <c r="F5177" i="4"/>
  <c r="D5177" i="4"/>
  <c r="F5176" i="4"/>
  <c r="D5176" i="4"/>
  <c r="F5175" i="4"/>
  <c r="D5175" i="4"/>
  <c r="F5174" i="4"/>
  <c r="D5174" i="4"/>
  <c r="F5173" i="4"/>
  <c r="D5173" i="4"/>
  <c r="F5172" i="4"/>
  <c r="D5172" i="4"/>
  <c r="F5171" i="4"/>
  <c r="D5171" i="4"/>
  <c r="F5170" i="4"/>
  <c r="D5170" i="4"/>
  <c r="F5169" i="4"/>
  <c r="D5169" i="4"/>
  <c r="F5168" i="4"/>
  <c r="D5168" i="4"/>
  <c r="F5167" i="4"/>
  <c r="D5167" i="4"/>
  <c r="F5166" i="4"/>
  <c r="D5166" i="4"/>
  <c r="F5165" i="4"/>
  <c r="D5165" i="4"/>
  <c r="F5164" i="4"/>
  <c r="D5164" i="4"/>
  <c r="F5163" i="4"/>
  <c r="D5163" i="4"/>
  <c r="F5162" i="4"/>
  <c r="D5162" i="4"/>
  <c r="F5161" i="4"/>
  <c r="D5161" i="4"/>
  <c r="F5160" i="4"/>
  <c r="D5160" i="4"/>
  <c r="F5159" i="4"/>
  <c r="D5159" i="4"/>
  <c r="F5158" i="4"/>
  <c r="D5158" i="4"/>
  <c r="F5157" i="4"/>
  <c r="D5157" i="4"/>
  <c r="F5156" i="4"/>
  <c r="D5156" i="4"/>
  <c r="F5155" i="4"/>
  <c r="D5155" i="4"/>
  <c r="F5154" i="4"/>
  <c r="D5154" i="4"/>
  <c r="F5153" i="4"/>
  <c r="D5153" i="4"/>
  <c r="F5152" i="4"/>
  <c r="D5152" i="4"/>
  <c r="F5151" i="4"/>
  <c r="D5151" i="4"/>
  <c r="F5150" i="4"/>
  <c r="D5150" i="4"/>
  <c r="F5149" i="4"/>
  <c r="D5149" i="4"/>
  <c r="F5148" i="4"/>
  <c r="D5148" i="4"/>
  <c r="F5147" i="4"/>
  <c r="D5147" i="4"/>
  <c r="F5146" i="4"/>
  <c r="D5146" i="4"/>
  <c r="F5145" i="4"/>
  <c r="D5145" i="4"/>
  <c r="F5144" i="4"/>
  <c r="D5144" i="4"/>
  <c r="F5143" i="4"/>
  <c r="D5143" i="4"/>
  <c r="F5142" i="4"/>
  <c r="D5142" i="4"/>
  <c r="F5141" i="4"/>
  <c r="D5141" i="4"/>
  <c r="F5140" i="4"/>
  <c r="D5140" i="4"/>
  <c r="F5139" i="4"/>
  <c r="D5139" i="4"/>
  <c r="F5138" i="4"/>
  <c r="D5138" i="4"/>
  <c r="F5137" i="4"/>
  <c r="D5137" i="4"/>
  <c r="F5136" i="4"/>
  <c r="D5136" i="4"/>
  <c r="F5135" i="4"/>
  <c r="D5135" i="4"/>
  <c r="F5134" i="4"/>
  <c r="D5134" i="4"/>
  <c r="F5133" i="4"/>
  <c r="D5133" i="4"/>
  <c r="F5132" i="4"/>
  <c r="D5132" i="4"/>
  <c r="F5131" i="4"/>
  <c r="D5131" i="4"/>
  <c r="F5130" i="4"/>
  <c r="D5130" i="4"/>
  <c r="F5129" i="4"/>
  <c r="D5129" i="4"/>
  <c r="F5128" i="4"/>
  <c r="D5128" i="4"/>
  <c r="F5127" i="4"/>
  <c r="D5127" i="4"/>
  <c r="F5126" i="4"/>
  <c r="D5126" i="4"/>
  <c r="F5125" i="4"/>
  <c r="D5125" i="4"/>
  <c r="F5124" i="4"/>
  <c r="D5124" i="4"/>
  <c r="F5123" i="4"/>
  <c r="D5123" i="4"/>
  <c r="F5122" i="4"/>
  <c r="D5122" i="4"/>
  <c r="F5121" i="4"/>
  <c r="D5121" i="4"/>
  <c r="F5120" i="4"/>
  <c r="D5120" i="4"/>
  <c r="F5119" i="4"/>
  <c r="D5119" i="4"/>
  <c r="F5118" i="4"/>
  <c r="D5118" i="4"/>
  <c r="F5117" i="4"/>
  <c r="D5117" i="4"/>
  <c r="F5116" i="4"/>
  <c r="D5116" i="4"/>
  <c r="F5115" i="4"/>
  <c r="D5115" i="4"/>
  <c r="F5114" i="4"/>
  <c r="D5114" i="4"/>
  <c r="F5113" i="4"/>
  <c r="D5113" i="4"/>
  <c r="F5112" i="4"/>
  <c r="D5112" i="4"/>
  <c r="F5111" i="4"/>
  <c r="D5111" i="4"/>
  <c r="F5110" i="4"/>
  <c r="D5110" i="4"/>
  <c r="F5109" i="4"/>
  <c r="D5109" i="4"/>
  <c r="F5108" i="4"/>
  <c r="D5108" i="4"/>
  <c r="F5107" i="4"/>
  <c r="D5107" i="4"/>
  <c r="F5106" i="4"/>
  <c r="D5106" i="4"/>
  <c r="F5105" i="4"/>
  <c r="D5105" i="4"/>
  <c r="F5104" i="4"/>
  <c r="D5104" i="4"/>
  <c r="F5103" i="4"/>
  <c r="D5103" i="4"/>
  <c r="F5102" i="4"/>
  <c r="D5102" i="4"/>
  <c r="F5101" i="4"/>
  <c r="D5101" i="4"/>
  <c r="F5100" i="4"/>
  <c r="D5100" i="4"/>
  <c r="F5099" i="4"/>
  <c r="D5099" i="4"/>
  <c r="F5098" i="4"/>
  <c r="D5098" i="4"/>
  <c r="F5097" i="4"/>
  <c r="D5097" i="4"/>
  <c r="F5096" i="4"/>
  <c r="D5096" i="4"/>
  <c r="F5095" i="4"/>
  <c r="D5095" i="4"/>
  <c r="F5094" i="4"/>
  <c r="D5094" i="4"/>
  <c r="F5093" i="4"/>
  <c r="D5093" i="4"/>
  <c r="F5092" i="4"/>
  <c r="D5092" i="4"/>
  <c r="F5091" i="4"/>
  <c r="D5091" i="4"/>
  <c r="F5090" i="4"/>
  <c r="D5090" i="4"/>
  <c r="F5089" i="4"/>
  <c r="D5089" i="4"/>
  <c r="F5088" i="4"/>
  <c r="D5088" i="4"/>
  <c r="F5087" i="4"/>
  <c r="D5087" i="4"/>
  <c r="F5086" i="4"/>
  <c r="D5086" i="4"/>
  <c r="F5085" i="4"/>
  <c r="D5085" i="4"/>
  <c r="F5084" i="4"/>
  <c r="D5084" i="4"/>
  <c r="F5083" i="4"/>
  <c r="D5083" i="4"/>
  <c r="F5082" i="4"/>
  <c r="D5082" i="4"/>
  <c r="F5081" i="4"/>
  <c r="D5081" i="4"/>
  <c r="F5080" i="4"/>
  <c r="D5080" i="4"/>
  <c r="F5079" i="4"/>
  <c r="D5079" i="4"/>
  <c r="F5078" i="4"/>
  <c r="D5078" i="4"/>
  <c r="F5077" i="4"/>
  <c r="D5077" i="4"/>
  <c r="F5076" i="4"/>
  <c r="D5076" i="4"/>
  <c r="F5075" i="4"/>
  <c r="D5075" i="4"/>
  <c r="F5074" i="4"/>
  <c r="D5074" i="4"/>
  <c r="F5073" i="4"/>
  <c r="D5073" i="4"/>
  <c r="F5072" i="4"/>
  <c r="D5072" i="4"/>
  <c r="F5071" i="4"/>
  <c r="D5071" i="4"/>
  <c r="F5070" i="4"/>
  <c r="D5070" i="4"/>
  <c r="F5069" i="4"/>
  <c r="D5069" i="4"/>
  <c r="F5068" i="4"/>
  <c r="D5068" i="4"/>
  <c r="F5067" i="4"/>
  <c r="D5067" i="4"/>
  <c r="F5066" i="4"/>
  <c r="D5066" i="4"/>
  <c r="F5065" i="4"/>
  <c r="D5065" i="4"/>
  <c r="F5064" i="4"/>
  <c r="D5064" i="4"/>
  <c r="F5063" i="4"/>
  <c r="D5063" i="4"/>
  <c r="F5062" i="4"/>
  <c r="D5062" i="4"/>
  <c r="F5061" i="4"/>
  <c r="D5061" i="4"/>
  <c r="F5060" i="4"/>
  <c r="D5060" i="4"/>
  <c r="F5059" i="4"/>
  <c r="D5059" i="4"/>
  <c r="F5058" i="4"/>
  <c r="D5058" i="4"/>
  <c r="F5057" i="4"/>
  <c r="D5057" i="4"/>
  <c r="F5056" i="4"/>
  <c r="D5056" i="4"/>
  <c r="F5055" i="4"/>
  <c r="D5055" i="4"/>
  <c r="F5054" i="4"/>
  <c r="D5054" i="4"/>
  <c r="F5053" i="4"/>
  <c r="D5053" i="4"/>
  <c r="F5052" i="4"/>
  <c r="D5052" i="4"/>
  <c r="F5051" i="4"/>
  <c r="D5051" i="4"/>
  <c r="F5050" i="4"/>
  <c r="D5050" i="4"/>
  <c r="F5049" i="4"/>
  <c r="D5049" i="4"/>
  <c r="F5048" i="4"/>
  <c r="D5048" i="4"/>
  <c r="F5047" i="4"/>
  <c r="D5047" i="4"/>
  <c r="F5046" i="4"/>
  <c r="D5046" i="4"/>
  <c r="F5045" i="4"/>
  <c r="D5045" i="4"/>
  <c r="F5044" i="4"/>
  <c r="D5044" i="4"/>
  <c r="F5043" i="4"/>
  <c r="D5043" i="4"/>
  <c r="F5042" i="4"/>
  <c r="D5042" i="4"/>
  <c r="F5041" i="4"/>
  <c r="D5041" i="4"/>
  <c r="F5040" i="4"/>
  <c r="D5040" i="4"/>
  <c r="F5039" i="4"/>
  <c r="D5039" i="4"/>
  <c r="F5038" i="4"/>
  <c r="D5038" i="4"/>
  <c r="F5037" i="4"/>
  <c r="D5037" i="4"/>
  <c r="F5036" i="4"/>
  <c r="D5036" i="4"/>
  <c r="F5035" i="4"/>
  <c r="D5035" i="4"/>
  <c r="F5034" i="4"/>
  <c r="D5034" i="4"/>
  <c r="F5033" i="4"/>
  <c r="D5033" i="4"/>
  <c r="F5032" i="4"/>
  <c r="D5032" i="4"/>
  <c r="F5031" i="4"/>
  <c r="D5031" i="4"/>
  <c r="F5030" i="4"/>
  <c r="D5030" i="4"/>
  <c r="F5029" i="4"/>
  <c r="D5029" i="4"/>
  <c r="F5028" i="4"/>
  <c r="D5028" i="4"/>
  <c r="F5027" i="4"/>
  <c r="D5027" i="4"/>
  <c r="F5026" i="4"/>
  <c r="D5026" i="4"/>
  <c r="F5025" i="4"/>
  <c r="D5025" i="4"/>
  <c r="F5024" i="4"/>
  <c r="D5024" i="4"/>
  <c r="F5023" i="4"/>
  <c r="D5023" i="4"/>
  <c r="F5022" i="4"/>
  <c r="D5022" i="4"/>
  <c r="F5021" i="4"/>
  <c r="D5021" i="4"/>
  <c r="F5020" i="4"/>
  <c r="D5020" i="4"/>
  <c r="F5019" i="4"/>
  <c r="D5019" i="4"/>
  <c r="F5018" i="4"/>
  <c r="D5018" i="4"/>
  <c r="F5017" i="4"/>
  <c r="D5017" i="4"/>
  <c r="F5016" i="4"/>
  <c r="D5016" i="4"/>
  <c r="F5015" i="4"/>
  <c r="D5015" i="4"/>
  <c r="F5014" i="4"/>
  <c r="D5014" i="4"/>
  <c r="F5013" i="4"/>
  <c r="D5013" i="4"/>
  <c r="F5012" i="4"/>
  <c r="D5012" i="4"/>
  <c r="F5011" i="4"/>
  <c r="D5011" i="4"/>
  <c r="F5010" i="4"/>
  <c r="D5010" i="4"/>
  <c r="F5009" i="4"/>
  <c r="D5009" i="4"/>
  <c r="F5008" i="4"/>
  <c r="D5008" i="4"/>
  <c r="F5007" i="4"/>
  <c r="D5007" i="4"/>
  <c r="F5006" i="4"/>
  <c r="D5006" i="4"/>
  <c r="F5005" i="4"/>
  <c r="D5005" i="4"/>
  <c r="F5004" i="4"/>
  <c r="D5004" i="4"/>
  <c r="F5003" i="4"/>
  <c r="D5003" i="4"/>
  <c r="F5002" i="4"/>
  <c r="D5002" i="4"/>
  <c r="F5001" i="4"/>
  <c r="D5001" i="4"/>
  <c r="F5000" i="4"/>
  <c r="D5000" i="4"/>
  <c r="F4999" i="4"/>
  <c r="D4999" i="4"/>
  <c r="F4998" i="4"/>
  <c r="D4998" i="4"/>
  <c r="F4997" i="4"/>
  <c r="D4997" i="4"/>
  <c r="F4996" i="4"/>
  <c r="D4996" i="4"/>
  <c r="F4995" i="4"/>
  <c r="D4995" i="4"/>
  <c r="F4994" i="4"/>
  <c r="D4994" i="4"/>
  <c r="F4993" i="4"/>
  <c r="D4993" i="4"/>
  <c r="F4992" i="4"/>
  <c r="D4992" i="4"/>
  <c r="F4991" i="4"/>
  <c r="D4991" i="4"/>
  <c r="F4990" i="4"/>
  <c r="D4990" i="4"/>
  <c r="F4989" i="4"/>
  <c r="D4989" i="4"/>
  <c r="F4988" i="4"/>
  <c r="D4988" i="4"/>
  <c r="F4987" i="4"/>
  <c r="D4987" i="4"/>
  <c r="F4986" i="4"/>
  <c r="D4986" i="4"/>
  <c r="F4985" i="4"/>
  <c r="D4985" i="4"/>
  <c r="F4984" i="4"/>
  <c r="D4984" i="4"/>
  <c r="F4983" i="4"/>
  <c r="D4983" i="4"/>
  <c r="F4982" i="4"/>
  <c r="D4982" i="4"/>
  <c r="F4981" i="4"/>
  <c r="D4981" i="4"/>
  <c r="F4980" i="4"/>
  <c r="D4980" i="4"/>
  <c r="F4979" i="4"/>
  <c r="D4979" i="4"/>
  <c r="F4978" i="4"/>
  <c r="D4978" i="4"/>
  <c r="F4977" i="4"/>
  <c r="D4977" i="4"/>
  <c r="F4976" i="4"/>
  <c r="D4976" i="4"/>
  <c r="F4975" i="4"/>
  <c r="D4975" i="4"/>
  <c r="F4974" i="4"/>
  <c r="D4974" i="4"/>
  <c r="F4973" i="4"/>
  <c r="D4973" i="4"/>
  <c r="F4972" i="4"/>
  <c r="D4972" i="4"/>
  <c r="F4971" i="4"/>
  <c r="D4971" i="4"/>
  <c r="F4970" i="4"/>
  <c r="D4970" i="4"/>
  <c r="F4969" i="4"/>
  <c r="D4969" i="4"/>
  <c r="F4968" i="4"/>
  <c r="D4968" i="4"/>
  <c r="F4967" i="4"/>
  <c r="D4967" i="4"/>
  <c r="F4966" i="4"/>
  <c r="D4966" i="4"/>
  <c r="F4965" i="4"/>
  <c r="D4965" i="4"/>
  <c r="F4964" i="4"/>
  <c r="D4964" i="4"/>
  <c r="F4963" i="4"/>
  <c r="D4963" i="4"/>
  <c r="F4962" i="4"/>
  <c r="D4962" i="4"/>
  <c r="F4961" i="4"/>
  <c r="D4961" i="4"/>
  <c r="F4960" i="4"/>
  <c r="D4960" i="4"/>
  <c r="F4959" i="4"/>
  <c r="D4959" i="4"/>
  <c r="F4958" i="4"/>
  <c r="D4958" i="4"/>
  <c r="F4957" i="4"/>
  <c r="D4957" i="4"/>
  <c r="F4956" i="4"/>
  <c r="D4956" i="4"/>
  <c r="F4955" i="4"/>
  <c r="D4955" i="4"/>
  <c r="F4954" i="4"/>
  <c r="D4954" i="4"/>
  <c r="F4953" i="4"/>
  <c r="D4953" i="4"/>
  <c r="F4952" i="4"/>
  <c r="D4952" i="4"/>
  <c r="F4951" i="4"/>
  <c r="D4951" i="4"/>
  <c r="F4950" i="4"/>
  <c r="D4950" i="4"/>
  <c r="F4949" i="4"/>
  <c r="D4949" i="4"/>
  <c r="F4948" i="4"/>
  <c r="D4948" i="4"/>
  <c r="F4947" i="4"/>
  <c r="D4947" i="4"/>
  <c r="F4946" i="4"/>
  <c r="D4946" i="4"/>
  <c r="F4945" i="4"/>
  <c r="D4945" i="4"/>
  <c r="F4944" i="4"/>
  <c r="D4944" i="4"/>
  <c r="F4943" i="4"/>
  <c r="D4943" i="4"/>
  <c r="F4942" i="4"/>
  <c r="D4942" i="4"/>
  <c r="F4941" i="4"/>
  <c r="D4941" i="4"/>
  <c r="F4940" i="4"/>
  <c r="D4940" i="4"/>
  <c r="F4939" i="4"/>
  <c r="D4939" i="4"/>
  <c r="F4938" i="4"/>
  <c r="D4938" i="4"/>
  <c r="F4937" i="4"/>
  <c r="D4937" i="4"/>
  <c r="F4936" i="4"/>
  <c r="D4936" i="4"/>
  <c r="F4935" i="4"/>
  <c r="D4935" i="4"/>
  <c r="F4934" i="4"/>
  <c r="D4934" i="4"/>
  <c r="F4933" i="4"/>
  <c r="D4933" i="4"/>
  <c r="F4932" i="4"/>
  <c r="D4932" i="4"/>
  <c r="F4931" i="4"/>
  <c r="D4931" i="4"/>
  <c r="F4930" i="4"/>
  <c r="D4930" i="4"/>
  <c r="F4929" i="4"/>
  <c r="D4929" i="4"/>
  <c r="F4928" i="4"/>
  <c r="D4928" i="4"/>
  <c r="F4927" i="4"/>
  <c r="D4927" i="4"/>
  <c r="F4926" i="4"/>
  <c r="D4926" i="4"/>
  <c r="F4925" i="4"/>
  <c r="D4925" i="4"/>
  <c r="F4924" i="4"/>
  <c r="D4924" i="4"/>
  <c r="F4923" i="4"/>
  <c r="D4923" i="4"/>
  <c r="F4922" i="4"/>
  <c r="D4922" i="4"/>
  <c r="F4921" i="4"/>
  <c r="D4921" i="4"/>
  <c r="F4920" i="4"/>
  <c r="D4920" i="4"/>
  <c r="F4919" i="4"/>
  <c r="D4919" i="4"/>
  <c r="F4918" i="4"/>
  <c r="D4918" i="4"/>
  <c r="F4917" i="4"/>
  <c r="D4917" i="4"/>
  <c r="F4916" i="4"/>
  <c r="D4916" i="4"/>
  <c r="F4915" i="4"/>
  <c r="D4915" i="4"/>
  <c r="F4914" i="4"/>
  <c r="D4914" i="4"/>
  <c r="F4913" i="4"/>
  <c r="D4913" i="4"/>
  <c r="F4912" i="4"/>
  <c r="D4912" i="4"/>
  <c r="F4911" i="4"/>
  <c r="D4911" i="4"/>
  <c r="F4910" i="4"/>
  <c r="D4910" i="4"/>
  <c r="F4909" i="4"/>
  <c r="D4909" i="4"/>
  <c r="F4908" i="4"/>
  <c r="D4908" i="4"/>
  <c r="F4907" i="4"/>
  <c r="D4907" i="4"/>
  <c r="F4906" i="4"/>
  <c r="D4906" i="4"/>
  <c r="F4905" i="4"/>
  <c r="D4905" i="4"/>
  <c r="F4904" i="4"/>
  <c r="D4904" i="4"/>
  <c r="F4903" i="4"/>
  <c r="D4903" i="4"/>
  <c r="F4902" i="4"/>
  <c r="D4902" i="4"/>
  <c r="F4901" i="4"/>
  <c r="D4901" i="4"/>
  <c r="F4900" i="4"/>
  <c r="D4900" i="4"/>
  <c r="F4899" i="4"/>
  <c r="D4899" i="4"/>
  <c r="F4898" i="4"/>
  <c r="D4898" i="4"/>
  <c r="F4897" i="4"/>
  <c r="D4897" i="4"/>
  <c r="F4896" i="4"/>
  <c r="D4896" i="4"/>
  <c r="F4895" i="4"/>
  <c r="D4895" i="4"/>
  <c r="F4894" i="4"/>
  <c r="D4894" i="4"/>
  <c r="F4893" i="4"/>
  <c r="D4893" i="4"/>
  <c r="F4892" i="4"/>
  <c r="D4892" i="4"/>
  <c r="F4891" i="4"/>
  <c r="D4891" i="4"/>
  <c r="F4890" i="4"/>
  <c r="D4890" i="4"/>
  <c r="F4889" i="4"/>
  <c r="D4889" i="4"/>
  <c r="F4888" i="4"/>
  <c r="D4888" i="4"/>
  <c r="F4887" i="4"/>
  <c r="D4887" i="4"/>
  <c r="F4886" i="4"/>
  <c r="D4886" i="4"/>
  <c r="F4885" i="4"/>
  <c r="D4885" i="4"/>
  <c r="F4884" i="4"/>
  <c r="D4884" i="4"/>
  <c r="F4883" i="4"/>
  <c r="D4883" i="4"/>
  <c r="F4882" i="4"/>
  <c r="D4882" i="4"/>
  <c r="F4881" i="4"/>
  <c r="D4881" i="4"/>
  <c r="F4880" i="4"/>
  <c r="D4880" i="4"/>
  <c r="F4879" i="4"/>
  <c r="D4879" i="4"/>
  <c r="F4878" i="4"/>
  <c r="D4878" i="4"/>
  <c r="F4877" i="4"/>
  <c r="D4877" i="4"/>
  <c r="F4876" i="4"/>
  <c r="D4876" i="4"/>
  <c r="F4875" i="4"/>
  <c r="D4875" i="4"/>
  <c r="F4874" i="4"/>
  <c r="D4874" i="4"/>
  <c r="F4873" i="4"/>
  <c r="D4873" i="4"/>
  <c r="F4872" i="4"/>
  <c r="D4872" i="4"/>
  <c r="F4871" i="4"/>
  <c r="D4871" i="4"/>
  <c r="F4870" i="4"/>
  <c r="D4870" i="4"/>
  <c r="F4869" i="4"/>
  <c r="D4869" i="4"/>
  <c r="F4868" i="4"/>
  <c r="D4868" i="4"/>
  <c r="F4867" i="4"/>
  <c r="D4867" i="4"/>
  <c r="F4866" i="4"/>
  <c r="D4866" i="4"/>
  <c r="F4865" i="4"/>
  <c r="D4865" i="4"/>
  <c r="F4864" i="4"/>
  <c r="D4864" i="4"/>
  <c r="F4863" i="4"/>
  <c r="D4863" i="4"/>
  <c r="F4862" i="4"/>
  <c r="D4862" i="4"/>
  <c r="F4861" i="4"/>
  <c r="D4861" i="4"/>
  <c r="F4860" i="4"/>
  <c r="D4860" i="4"/>
  <c r="F4859" i="4"/>
  <c r="D4859" i="4"/>
  <c r="F4858" i="4"/>
  <c r="D4858" i="4"/>
  <c r="F4857" i="4"/>
  <c r="D4857" i="4"/>
  <c r="F4856" i="4"/>
  <c r="D4856" i="4"/>
  <c r="F4855" i="4"/>
  <c r="D4855" i="4"/>
  <c r="F4854" i="4"/>
  <c r="D4854" i="4"/>
  <c r="F4853" i="4"/>
  <c r="D4853" i="4"/>
  <c r="F4852" i="4"/>
  <c r="D4852" i="4"/>
  <c r="F4851" i="4"/>
  <c r="D4851" i="4"/>
  <c r="F4850" i="4"/>
  <c r="D4850" i="4"/>
  <c r="F4849" i="4"/>
  <c r="D4849" i="4"/>
  <c r="F4848" i="4"/>
  <c r="D4848" i="4"/>
  <c r="F4847" i="4"/>
  <c r="D4847" i="4"/>
  <c r="F4846" i="4"/>
  <c r="D4846" i="4"/>
  <c r="F4845" i="4"/>
  <c r="D4845" i="4"/>
  <c r="F4844" i="4"/>
  <c r="D4844" i="4"/>
  <c r="F4843" i="4"/>
  <c r="D4843" i="4"/>
  <c r="F4842" i="4"/>
  <c r="D4842" i="4"/>
  <c r="F4841" i="4"/>
  <c r="D4841" i="4"/>
  <c r="F4840" i="4"/>
  <c r="D4840" i="4"/>
  <c r="F4839" i="4"/>
  <c r="D4839" i="4"/>
  <c r="F4838" i="4"/>
  <c r="D4838" i="4"/>
  <c r="F4837" i="4"/>
  <c r="D4837" i="4"/>
  <c r="F4836" i="4"/>
  <c r="D4836" i="4"/>
  <c r="F4835" i="4"/>
  <c r="D4835" i="4"/>
  <c r="F4834" i="4"/>
  <c r="D4834" i="4"/>
  <c r="F4833" i="4"/>
  <c r="D4833" i="4"/>
  <c r="F4832" i="4"/>
  <c r="D4832" i="4"/>
  <c r="F4831" i="4"/>
  <c r="D4831" i="4"/>
  <c r="F4830" i="4"/>
  <c r="D4830" i="4"/>
  <c r="F4829" i="4"/>
  <c r="D4829" i="4"/>
  <c r="F4828" i="4"/>
  <c r="D4828" i="4"/>
  <c r="F4827" i="4"/>
  <c r="D4827" i="4"/>
  <c r="F4826" i="4"/>
  <c r="D4826" i="4"/>
  <c r="F4825" i="4"/>
  <c r="D4825" i="4"/>
  <c r="F4824" i="4"/>
  <c r="D4824" i="4"/>
  <c r="F4823" i="4"/>
  <c r="D4823" i="4"/>
  <c r="F4822" i="4"/>
  <c r="D4822" i="4"/>
  <c r="F4821" i="4"/>
  <c r="D4821" i="4"/>
  <c r="F4820" i="4"/>
  <c r="D4820" i="4"/>
  <c r="F4819" i="4"/>
  <c r="D4819" i="4"/>
  <c r="F4818" i="4"/>
  <c r="D4818" i="4"/>
  <c r="F4817" i="4"/>
  <c r="D4817" i="4"/>
  <c r="F4816" i="4"/>
  <c r="D4816" i="4"/>
  <c r="F4815" i="4"/>
  <c r="D4815" i="4"/>
  <c r="F4814" i="4"/>
  <c r="D4814" i="4"/>
  <c r="F4813" i="4"/>
  <c r="D4813" i="4"/>
  <c r="F4812" i="4"/>
  <c r="D4812" i="4"/>
  <c r="F4811" i="4"/>
  <c r="D4811" i="4"/>
  <c r="F4810" i="4"/>
  <c r="D4810" i="4"/>
  <c r="F4809" i="4"/>
  <c r="D4809" i="4"/>
  <c r="F4808" i="4"/>
  <c r="D4808" i="4"/>
  <c r="F4807" i="4"/>
  <c r="D4807" i="4"/>
  <c r="F4806" i="4"/>
  <c r="D4806" i="4"/>
  <c r="F4805" i="4"/>
  <c r="D4805" i="4"/>
  <c r="F4804" i="4"/>
  <c r="D4804" i="4"/>
  <c r="F4803" i="4"/>
  <c r="D4803" i="4"/>
  <c r="F4802" i="4"/>
  <c r="D4802" i="4"/>
  <c r="F4801" i="4"/>
  <c r="D4801" i="4"/>
  <c r="F4800" i="4"/>
  <c r="D4800" i="4"/>
  <c r="F4799" i="4"/>
  <c r="D4799" i="4"/>
  <c r="F4798" i="4"/>
  <c r="D4798" i="4"/>
  <c r="F4797" i="4"/>
  <c r="D4797" i="4"/>
  <c r="F4796" i="4"/>
  <c r="D4796" i="4"/>
  <c r="F4795" i="4"/>
  <c r="D4795" i="4"/>
  <c r="F4794" i="4"/>
  <c r="D4794" i="4"/>
  <c r="F4793" i="4"/>
  <c r="D4793" i="4"/>
  <c r="F4792" i="4"/>
  <c r="D4792" i="4"/>
  <c r="F4791" i="4"/>
  <c r="D4791" i="4"/>
  <c r="F4790" i="4"/>
  <c r="D4790" i="4"/>
  <c r="F4789" i="4"/>
  <c r="D4789" i="4"/>
  <c r="F4788" i="4"/>
  <c r="D4788" i="4"/>
  <c r="F4787" i="4"/>
  <c r="D4787" i="4"/>
  <c r="F4786" i="4"/>
  <c r="D4786" i="4"/>
  <c r="F4785" i="4"/>
  <c r="D4785" i="4"/>
  <c r="F4784" i="4"/>
  <c r="D4784" i="4"/>
  <c r="F4783" i="4"/>
  <c r="D4783" i="4"/>
  <c r="F4782" i="4"/>
  <c r="D4782" i="4"/>
  <c r="F4781" i="4"/>
  <c r="D4781" i="4"/>
  <c r="F4780" i="4"/>
  <c r="D4780" i="4"/>
  <c r="F4779" i="4"/>
  <c r="D4779" i="4"/>
  <c r="F4778" i="4"/>
  <c r="D4778" i="4"/>
  <c r="F4777" i="4"/>
  <c r="D4777" i="4"/>
  <c r="F4776" i="4"/>
  <c r="D4776" i="4"/>
  <c r="F4775" i="4"/>
  <c r="D4775" i="4"/>
  <c r="F4774" i="4"/>
  <c r="D4774" i="4"/>
  <c r="F4773" i="4"/>
  <c r="D4773" i="4"/>
  <c r="F4772" i="4"/>
  <c r="D4772" i="4"/>
  <c r="F4771" i="4"/>
  <c r="D4771" i="4"/>
  <c r="F4770" i="4"/>
  <c r="D4770" i="4"/>
  <c r="F4769" i="4"/>
  <c r="D4769" i="4"/>
  <c r="F4768" i="4"/>
  <c r="D4768" i="4"/>
  <c r="F4767" i="4"/>
  <c r="D4767" i="4"/>
  <c r="F4766" i="4"/>
  <c r="D4766" i="4"/>
  <c r="F4765" i="4"/>
  <c r="D4765" i="4"/>
  <c r="F4764" i="4"/>
  <c r="D4764" i="4"/>
  <c r="F4763" i="4"/>
  <c r="D4763" i="4"/>
  <c r="F4762" i="4"/>
  <c r="D4762" i="4"/>
  <c r="F4761" i="4"/>
  <c r="D4761" i="4"/>
  <c r="F4760" i="4"/>
  <c r="D4760" i="4"/>
  <c r="F4759" i="4"/>
  <c r="D4759" i="4"/>
  <c r="F4758" i="4"/>
  <c r="D4758" i="4"/>
  <c r="F4757" i="4"/>
  <c r="D4757" i="4"/>
  <c r="F4756" i="4"/>
  <c r="D4756" i="4"/>
  <c r="F4755" i="4"/>
  <c r="D4755" i="4"/>
  <c r="F4754" i="4"/>
  <c r="D4754" i="4"/>
  <c r="F4753" i="4"/>
  <c r="D4753" i="4"/>
  <c r="F4752" i="4"/>
  <c r="D4752" i="4"/>
  <c r="F4751" i="4"/>
  <c r="D4751" i="4"/>
  <c r="F4750" i="4"/>
  <c r="D4750" i="4"/>
  <c r="F4749" i="4"/>
  <c r="D4749" i="4"/>
  <c r="F4748" i="4"/>
  <c r="D4748" i="4"/>
  <c r="F4747" i="4"/>
  <c r="D4747" i="4"/>
  <c r="F4746" i="4"/>
  <c r="D4746" i="4"/>
  <c r="F4745" i="4"/>
  <c r="D4745" i="4"/>
  <c r="F4744" i="4"/>
  <c r="D4744" i="4"/>
  <c r="F4743" i="4"/>
  <c r="D4743" i="4"/>
  <c r="F4742" i="4"/>
  <c r="D4742" i="4"/>
  <c r="F4741" i="4"/>
  <c r="D4741" i="4"/>
  <c r="F4740" i="4"/>
  <c r="D4740" i="4"/>
  <c r="F4739" i="4"/>
  <c r="D4739" i="4"/>
  <c r="F4738" i="4"/>
  <c r="D4738" i="4"/>
  <c r="F4737" i="4"/>
  <c r="D4737" i="4"/>
  <c r="F4736" i="4"/>
  <c r="D4736" i="4"/>
  <c r="F4735" i="4"/>
  <c r="D4735" i="4"/>
  <c r="F4734" i="4"/>
  <c r="D4734" i="4"/>
  <c r="F4733" i="4"/>
  <c r="D4733" i="4"/>
  <c r="F4732" i="4"/>
  <c r="D4732" i="4"/>
  <c r="F4731" i="4"/>
  <c r="D4731" i="4"/>
  <c r="F4730" i="4"/>
  <c r="D4730" i="4"/>
  <c r="F4729" i="4"/>
  <c r="D4729" i="4"/>
  <c r="F4728" i="4"/>
  <c r="D4728" i="4"/>
  <c r="F4727" i="4"/>
  <c r="D4727" i="4"/>
  <c r="F4726" i="4"/>
  <c r="D4726" i="4"/>
  <c r="F4725" i="4"/>
  <c r="D4725" i="4"/>
  <c r="F4724" i="4"/>
  <c r="D4724" i="4"/>
  <c r="F4723" i="4"/>
  <c r="D4723" i="4"/>
  <c r="F4722" i="4"/>
  <c r="D4722" i="4"/>
  <c r="F4721" i="4"/>
  <c r="D4721" i="4"/>
  <c r="F4720" i="4"/>
  <c r="D4720" i="4"/>
  <c r="F4719" i="4"/>
  <c r="D4719" i="4"/>
  <c r="F4718" i="4"/>
  <c r="D4718" i="4"/>
  <c r="F4717" i="4"/>
  <c r="D4717" i="4"/>
  <c r="F4716" i="4"/>
  <c r="D4716" i="4"/>
  <c r="F4715" i="4"/>
  <c r="D4715" i="4"/>
  <c r="F4714" i="4"/>
  <c r="D4714" i="4"/>
  <c r="F4713" i="4"/>
  <c r="D4713" i="4"/>
  <c r="F4712" i="4"/>
  <c r="D4712" i="4"/>
  <c r="F4711" i="4"/>
  <c r="D4711" i="4"/>
  <c r="F4710" i="4"/>
  <c r="D4710" i="4"/>
  <c r="F4709" i="4"/>
  <c r="D4709" i="4"/>
  <c r="F4708" i="4"/>
  <c r="D4708" i="4"/>
  <c r="F4707" i="4"/>
  <c r="D4707" i="4"/>
  <c r="F4706" i="4"/>
  <c r="D4706" i="4"/>
  <c r="F4705" i="4"/>
  <c r="D4705" i="4"/>
  <c r="F4704" i="4"/>
  <c r="D4704" i="4"/>
  <c r="F4703" i="4"/>
  <c r="D4703" i="4"/>
  <c r="F4702" i="4"/>
  <c r="D4702" i="4"/>
  <c r="F4701" i="4"/>
  <c r="D4701" i="4"/>
  <c r="F4700" i="4"/>
  <c r="D4700" i="4"/>
  <c r="F4699" i="4"/>
  <c r="D4699" i="4"/>
  <c r="F4698" i="4"/>
  <c r="D4698" i="4"/>
  <c r="F4697" i="4"/>
  <c r="D4697" i="4"/>
  <c r="F4696" i="4"/>
  <c r="D4696" i="4"/>
  <c r="F4695" i="4"/>
  <c r="D4695" i="4"/>
  <c r="F4694" i="4"/>
  <c r="D4694" i="4"/>
  <c r="F4693" i="4"/>
  <c r="D4693" i="4"/>
  <c r="F4692" i="4"/>
  <c r="D4692" i="4"/>
  <c r="F4691" i="4"/>
  <c r="D4691" i="4"/>
  <c r="F4690" i="4"/>
  <c r="D4690" i="4"/>
  <c r="F4689" i="4"/>
  <c r="D4689" i="4"/>
  <c r="F4688" i="4"/>
  <c r="D4688" i="4"/>
  <c r="F4687" i="4"/>
  <c r="D4687" i="4"/>
  <c r="F4686" i="4"/>
  <c r="D4686" i="4"/>
  <c r="F4685" i="4"/>
  <c r="D4685" i="4"/>
  <c r="F4684" i="4"/>
  <c r="D4684" i="4"/>
  <c r="F4683" i="4"/>
  <c r="D4683" i="4"/>
  <c r="F4682" i="4"/>
  <c r="D4682" i="4"/>
  <c r="F4681" i="4"/>
  <c r="D4681" i="4"/>
  <c r="F4680" i="4"/>
  <c r="D4680" i="4"/>
  <c r="F4679" i="4"/>
  <c r="D4679" i="4"/>
  <c r="F4678" i="4"/>
  <c r="D4678" i="4"/>
  <c r="F4677" i="4"/>
  <c r="D4677" i="4"/>
  <c r="F4676" i="4"/>
  <c r="D4676" i="4"/>
  <c r="F4675" i="4"/>
  <c r="D4675" i="4"/>
  <c r="F4674" i="4"/>
  <c r="D4674" i="4"/>
  <c r="F4673" i="4"/>
  <c r="D4673" i="4"/>
  <c r="F4672" i="4"/>
  <c r="D4672" i="4"/>
  <c r="F4671" i="4"/>
  <c r="D4671" i="4"/>
  <c r="F4670" i="4"/>
  <c r="D4670" i="4"/>
  <c r="F4669" i="4"/>
  <c r="D4669" i="4"/>
  <c r="F4668" i="4"/>
  <c r="D4668" i="4"/>
  <c r="F4667" i="4"/>
  <c r="D4667" i="4"/>
  <c r="F4666" i="4"/>
  <c r="D4666" i="4"/>
  <c r="F4665" i="4"/>
  <c r="D4665" i="4"/>
  <c r="F4664" i="4"/>
  <c r="D4664" i="4"/>
  <c r="F4663" i="4"/>
  <c r="D4663" i="4"/>
  <c r="F4662" i="4"/>
  <c r="D4662" i="4"/>
  <c r="F4661" i="4"/>
  <c r="D4661" i="4"/>
  <c r="F4660" i="4"/>
  <c r="D4660" i="4"/>
  <c r="F4659" i="4"/>
  <c r="D4659" i="4"/>
  <c r="F4658" i="4"/>
  <c r="D4658" i="4"/>
  <c r="F4657" i="4"/>
  <c r="D4657" i="4"/>
  <c r="F4656" i="4"/>
  <c r="D4656" i="4"/>
  <c r="F4655" i="4"/>
  <c r="D4655" i="4"/>
  <c r="F4654" i="4"/>
  <c r="D4654" i="4"/>
  <c r="F4653" i="4"/>
  <c r="D4653" i="4"/>
  <c r="F4652" i="4"/>
  <c r="D4652" i="4"/>
  <c r="F4651" i="4"/>
  <c r="D4651" i="4"/>
  <c r="F4650" i="4"/>
  <c r="D4650" i="4"/>
  <c r="F4649" i="4"/>
  <c r="D4649" i="4"/>
  <c r="F4648" i="4"/>
  <c r="D4648" i="4"/>
  <c r="F4647" i="4"/>
  <c r="D4647" i="4"/>
  <c r="F4646" i="4"/>
  <c r="D4646" i="4"/>
  <c r="F4645" i="4"/>
  <c r="D4645" i="4"/>
  <c r="F4644" i="4"/>
  <c r="D4644" i="4"/>
  <c r="F4643" i="4"/>
  <c r="D4643" i="4"/>
  <c r="F4642" i="4"/>
  <c r="D4642" i="4"/>
  <c r="F4641" i="4"/>
  <c r="D4641" i="4"/>
  <c r="F4640" i="4"/>
  <c r="D4640" i="4"/>
  <c r="F4639" i="4"/>
  <c r="D4639" i="4"/>
  <c r="F4638" i="4"/>
  <c r="D4638" i="4"/>
  <c r="F4637" i="4"/>
  <c r="D4637" i="4"/>
  <c r="F4636" i="4"/>
  <c r="D4636" i="4"/>
  <c r="F4635" i="4"/>
  <c r="D4635" i="4"/>
  <c r="F4634" i="4"/>
  <c r="D4634" i="4"/>
  <c r="F4633" i="4"/>
  <c r="D4633" i="4"/>
  <c r="F4632" i="4"/>
  <c r="D4632" i="4"/>
  <c r="F4631" i="4"/>
  <c r="D4631" i="4"/>
  <c r="F4630" i="4"/>
  <c r="D4630" i="4"/>
  <c r="F4629" i="4"/>
  <c r="D4629" i="4"/>
  <c r="F4628" i="4"/>
  <c r="D4628" i="4"/>
  <c r="F4627" i="4"/>
  <c r="D4627" i="4"/>
  <c r="F4626" i="4"/>
  <c r="D4626" i="4"/>
  <c r="F4625" i="4"/>
  <c r="D4625" i="4"/>
  <c r="F4624" i="4"/>
  <c r="D4624" i="4"/>
  <c r="F4623" i="4"/>
  <c r="D4623" i="4"/>
  <c r="F4622" i="4"/>
  <c r="D4622" i="4"/>
  <c r="F4621" i="4"/>
  <c r="D4621" i="4"/>
  <c r="F4620" i="4"/>
  <c r="D4620" i="4"/>
  <c r="F4619" i="4"/>
  <c r="D4619" i="4"/>
  <c r="F4618" i="4"/>
  <c r="D4618" i="4"/>
  <c r="F4617" i="4"/>
  <c r="D4617" i="4"/>
  <c r="F4616" i="4"/>
  <c r="D4616" i="4"/>
  <c r="F4615" i="4"/>
  <c r="D4615" i="4"/>
  <c r="F4614" i="4"/>
  <c r="D4614" i="4"/>
  <c r="F4613" i="4"/>
  <c r="D4613" i="4"/>
  <c r="F4612" i="4"/>
  <c r="D4612" i="4"/>
  <c r="F4611" i="4"/>
  <c r="D4611" i="4"/>
  <c r="F4610" i="4"/>
  <c r="D4610" i="4"/>
  <c r="F4609" i="4"/>
  <c r="D4609" i="4"/>
  <c r="F4608" i="4"/>
  <c r="D4608" i="4"/>
  <c r="F4607" i="4"/>
  <c r="D4607" i="4"/>
  <c r="F4606" i="4"/>
  <c r="D4606" i="4"/>
  <c r="F4605" i="4"/>
  <c r="D4605" i="4"/>
  <c r="F4604" i="4"/>
  <c r="D4604" i="4"/>
  <c r="F4603" i="4"/>
  <c r="D4603" i="4"/>
  <c r="F4602" i="4"/>
  <c r="D4602" i="4"/>
  <c r="F4601" i="4"/>
  <c r="D4601" i="4"/>
  <c r="F4600" i="4"/>
  <c r="D4600" i="4"/>
  <c r="F4599" i="4"/>
  <c r="D4599" i="4"/>
  <c r="F4598" i="4"/>
  <c r="D4598" i="4"/>
  <c r="F4597" i="4"/>
  <c r="D4597" i="4"/>
  <c r="F4596" i="4"/>
  <c r="D4596" i="4"/>
  <c r="F4595" i="4"/>
  <c r="D4595" i="4"/>
  <c r="F4594" i="4"/>
  <c r="D4594" i="4"/>
  <c r="F4593" i="4"/>
  <c r="D4593" i="4"/>
  <c r="F4592" i="4"/>
  <c r="D4592" i="4"/>
  <c r="F4591" i="4"/>
  <c r="D4591" i="4"/>
  <c r="F4590" i="4"/>
  <c r="D4590" i="4"/>
  <c r="F4589" i="4"/>
  <c r="D4589" i="4"/>
  <c r="F4588" i="4"/>
  <c r="D4588" i="4"/>
  <c r="F4587" i="4"/>
  <c r="D4587" i="4"/>
  <c r="F4586" i="4"/>
  <c r="D4586" i="4"/>
  <c r="F4585" i="4"/>
  <c r="D4585" i="4"/>
  <c r="F4584" i="4"/>
  <c r="D4584" i="4"/>
  <c r="F4583" i="4"/>
  <c r="D4583" i="4"/>
  <c r="F4582" i="4"/>
  <c r="D4582" i="4"/>
  <c r="F4581" i="4"/>
  <c r="D4581" i="4"/>
  <c r="F4580" i="4"/>
  <c r="D4580" i="4"/>
  <c r="F4579" i="4"/>
  <c r="D4579" i="4"/>
  <c r="F4578" i="4"/>
  <c r="D4578" i="4"/>
  <c r="F4577" i="4"/>
  <c r="D4577" i="4"/>
  <c r="F4576" i="4"/>
  <c r="D4576" i="4"/>
  <c r="F4575" i="4"/>
  <c r="D4575" i="4"/>
  <c r="F4574" i="4"/>
  <c r="D4574" i="4"/>
  <c r="F4573" i="4"/>
  <c r="D4573" i="4"/>
  <c r="F4572" i="4"/>
  <c r="D4572" i="4"/>
  <c r="F4571" i="4"/>
  <c r="D4571" i="4"/>
  <c r="F4570" i="4"/>
  <c r="D4570" i="4"/>
  <c r="F4569" i="4"/>
  <c r="D4569" i="4"/>
  <c r="F4568" i="4"/>
  <c r="D4568" i="4"/>
  <c r="F4567" i="4"/>
  <c r="D4567" i="4"/>
  <c r="F4566" i="4"/>
  <c r="D4566" i="4"/>
  <c r="F4565" i="4"/>
  <c r="D4565" i="4"/>
  <c r="F4564" i="4"/>
  <c r="D4564" i="4"/>
  <c r="F4563" i="4"/>
  <c r="D4563" i="4"/>
  <c r="F4562" i="4"/>
  <c r="D4562" i="4"/>
  <c r="F4561" i="4"/>
  <c r="D4561" i="4"/>
  <c r="F4560" i="4"/>
  <c r="D4560" i="4"/>
  <c r="F4559" i="4"/>
  <c r="D4559" i="4"/>
  <c r="F4558" i="4"/>
  <c r="D4558" i="4"/>
  <c r="F4557" i="4"/>
  <c r="D4557" i="4"/>
  <c r="F4556" i="4"/>
  <c r="D4556" i="4"/>
  <c r="F4555" i="4"/>
  <c r="D4555" i="4"/>
  <c r="F4554" i="4"/>
  <c r="D4554" i="4"/>
  <c r="F4553" i="4"/>
  <c r="D4553" i="4"/>
  <c r="F4552" i="4"/>
  <c r="D4552" i="4"/>
  <c r="F4551" i="4"/>
  <c r="D4551" i="4"/>
  <c r="F4550" i="4"/>
  <c r="D4550" i="4"/>
  <c r="F4549" i="4"/>
  <c r="D4549" i="4"/>
  <c r="F4548" i="4"/>
  <c r="D4548" i="4"/>
  <c r="F4547" i="4"/>
  <c r="D4547" i="4"/>
  <c r="F4546" i="4"/>
  <c r="D4546" i="4"/>
  <c r="F4545" i="4"/>
  <c r="D4545" i="4"/>
  <c r="F4544" i="4"/>
  <c r="D4544" i="4"/>
  <c r="F4543" i="4"/>
  <c r="D4543" i="4"/>
  <c r="F4542" i="4"/>
  <c r="D4542" i="4"/>
  <c r="F4541" i="4"/>
  <c r="D4541" i="4"/>
  <c r="F4540" i="4"/>
  <c r="D4540" i="4"/>
  <c r="F4539" i="4"/>
  <c r="D4539" i="4"/>
  <c r="F4538" i="4"/>
  <c r="D4538" i="4"/>
  <c r="F4537" i="4"/>
  <c r="D4537" i="4"/>
  <c r="F4536" i="4"/>
  <c r="D4536" i="4"/>
  <c r="F4535" i="4"/>
  <c r="D4535" i="4"/>
  <c r="F4534" i="4"/>
  <c r="D4534" i="4"/>
  <c r="F4533" i="4"/>
  <c r="D4533" i="4"/>
  <c r="F4532" i="4"/>
  <c r="D4532" i="4"/>
  <c r="F4531" i="4"/>
  <c r="D4531" i="4"/>
  <c r="F4530" i="4"/>
  <c r="D4530" i="4"/>
  <c r="F4529" i="4"/>
  <c r="D4529" i="4"/>
  <c r="F4528" i="4"/>
  <c r="D4528" i="4"/>
  <c r="F4527" i="4"/>
  <c r="D4527" i="4"/>
  <c r="F4526" i="4"/>
  <c r="D4526" i="4"/>
  <c r="F4525" i="4"/>
  <c r="D4525" i="4"/>
  <c r="F4524" i="4"/>
  <c r="D4524" i="4"/>
  <c r="F4523" i="4"/>
  <c r="D4523" i="4"/>
  <c r="F4522" i="4"/>
  <c r="D4522" i="4"/>
  <c r="F4521" i="4"/>
  <c r="D4521" i="4"/>
  <c r="F4520" i="4"/>
  <c r="D4520" i="4"/>
  <c r="F4519" i="4"/>
  <c r="D4519" i="4"/>
  <c r="F4518" i="4"/>
  <c r="D4518" i="4"/>
  <c r="F4517" i="4"/>
  <c r="D4517" i="4"/>
  <c r="F4516" i="4"/>
  <c r="D4516" i="4"/>
  <c r="F4515" i="4"/>
  <c r="D4515" i="4"/>
  <c r="F4514" i="4"/>
  <c r="D4514" i="4"/>
  <c r="F4513" i="4"/>
  <c r="D4513" i="4"/>
  <c r="F4512" i="4"/>
  <c r="D4512" i="4"/>
  <c r="F4511" i="4"/>
  <c r="D4511" i="4"/>
  <c r="F4510" i="4"/>
  <c r="D4510" i="4"/>
  <c r="F4509" i="4"/>
  <c r="D4509" i="4"/>
  <c r="F4508" i="4"/>
  <c r="D4508" i="4"/>
  <c r="F4507" i="4"/>
  <c r="D4507" i="4"/>
  <c r="F4506" i="4"/>
  <c r="D4506" i="4"/>
  <c r="F4505" i="4"/>
  <c r="D4505" i="4"/>
  <c r="F4504" i="4"/>
  <c r="D4504" i="4"/>
  <c r="F4503" i="4"/>
  <c r="D4503" i="4"/>
  <c r="F4502" i="4"/>
  <c r="D4502" i="4"/>
  <c r="F4501" i="4"/>
  <c r="D4501" i="4"/>
  <c r="F4500" i="4"/>
  <c r="D4500" i="4"/>
  <c r="F4499" i="4"/>
  <c r="D4499" i="4"/>
  <c r="F4498" i="4"/>
  <c r="D4498" i="4"/>
  <c r="F4497" i="4"/>
  <c r="D4497" i="4"/>
  <c r="F4496" i="4"/>
  <c r="D4496" i="4"/>
  <c r="F4495" i="4"/>
  <c r="D4495" i="4"/>
  <c r="F4494" i="4"/>
  <c r="D4494" i="4"/>
  <c r="F4493" i="4"/>
  <c r="D4493" i="4"/>
  <c r="F4492" i="4"/>
  <c r="D4492" i="4"/>
  <c r="F4491" i="4"/>
  <c r="D4491" i="4"/>
  <c r="F4490" i="4"/>
  <c r="D4490" i="4"/>
  <c r="F4489" i="4"/>
  <c r="D4489" i="4"/>
  <c r="F4488" i="4"/>
  <c r="D4488" i="4"/>
  <c r="F4487" i="4"/>
  <c r="D4487" i="4"/>
  <c r="F4486" i="4"/>
  <c r="D4486" i="4"/>
  <c r="F4485" i="4"/>
  <c r="D4485" i="4"/>
  <c r="F4484" i="4"/>
  <c r="D4484" i="4"/>
  <c r="F4483" i="4"/>
  <c r="D4483" i="4"/>
  <c r="F4482" i="4"/>
  <c r="D4482" i="4"/>
  <c r="F4481" i="4"/>
  <c r="D4481" i="4"/>
  <c r="F4480" i="4"/>
  <c r="D4480" i="4"/>
  <c r="F4479" i="4"/>
  <c r="D4479" i="4"/>
  <c r="F4478" i="4"/>
  <c r="D4478" i="4"/>
  <c r="F4477" i="4"/>
  <c r="D4477" i="4"/>
  <c r="F4476" i="4"/>
  <c r="D4476" i="4"/>
  <c r="F4475" i="4"/>
  <c r="D4475" i="4"/>
  <c r="F4474" i="4"/>
  <c r="D4474" i="4"/>
  <c r="F4473" i="4"/>
  <c r="D4473" i="4"/>
  <c r="F4472" i="4"/>
  <c r="D4472" i="4"/>
  <c r="F4471" i="4"/>
  <c r="D4471" i="4"/>
  <c r="F4470" i="4"/>
  <c r="D4470" i="4"/>
  <c r="F4469" i="4"/>
  <c r="D4469" i="4"/>
  <c r="F4468" i="4"/>
  <c r="D4468" i="4"/>
  <c r="F4467" i="4"/>
  <c r="D4467" i="4"/>
  <c r="F4466" i="4"/>
  <c r="D4466" i="4"/>
  <c r="F4465" i="4"/>
  <c r="D4465" i="4"/>
  <c r="F4464" i="4"/>
  <c r="D4464" i="4"/>
  <c r="F4463" i="4"/>
  <c r="D4463" i="4"/>
  <c r="F4462" i="4"/>
  <c r="D4462" i="4"/>
  <c r="F4461" i="4"/>
  <c r="D4461" i="4"/>
  <c r="F4460" i="4"/>
  <c r="D4460" i="4"/>
  <c r="F4459" i="4"/>
  <c r="D4459" i="4"/>
  <c r="F4458" i="4"/>
  <c r="D4458" i="4"/>
  <c r="F4457" i="4"/>
  <c r="D4457" i="4"/>
  <c r="F4456" i="4"/>
  <c r="D4456" i="4"/>
  <c r="F4455" i="4"/>
  <c r="D4455" i="4"/>
  <c r="F4454" i="4"/>
  <c r="D4454" i="4"/>
  <c r="F4453" i="4"/>
  <c r="D4453" i="4"/>
  <c r="F4452" i="4"/>
  <c r="D4452" i="4"/>
  <c r="F4451" i="4"/>
  <c r="D4451" i="4"/>
  <c r="F4450" i="4"/>
  <c r="D4450" i="4"/>
  <c r="F4449" i="4"/>
  <c r="D4449" i="4"/>
  <c r="F4448" i="4"/>
  <c r="D4448" i="4"/>
  <c r="F4447" i="4"/>
  <c r="D4447" i="4"/>
  <c r="F4446" i="4"/>
  <c r="D4446" i="4"/>
  <c r="F4445" i="4"/>
  <c r="D4445" i="4"/>
  <c r="F4444" i="4"/>
  <c r="D4444" i="4"/>
  <c r="F4443" i="4"/>
  <c r="D4443" i="4"/>
  <c r="F4442" i="4"/>
  <c r="D4442" i="4"/>
  <c r="F4441" i="4"/>
  <c r="D4441" i="4"/>
  <c r="F4440" i="4"/>
  <c r="D4440" i="4"/>
  <c r="F4439" i="4"/>
  <c r="D4439" i="4"/>
  <c r="F4438" i="4"/>
  <c r="D4438" i="4"/>
  <c r="F4437" i="4"/>
  <c r="D4437" i="4"/>
  <c r="F4436" i="4"/>
  <c r="D4436" i="4"/>
  <c r="F4435" i="4"/>
  <c r="D4435" i="4"/>
  <c r="F4434" i="4"/>
  <c r="D4434" i="4"/>
  <c r="F4433" i="4"/>
  <c r="D4433" i="4"/>
  <c r="F4432" i="4"/>
  <c r="D4432" i="4"/>
  <c r="F4431" i="4"/>
  <c r="D4431" i="4"/>
  <c r="F4430" i="4"/>
  <c r="D4430" i="4"/>
  <c r="F4429" i="4"/>
  <c r="D4429" i="4"/>
  <c r="F4428" i="4"/>
  <c r="D4428" i="4"/>
  <c r="F4427" i="4"/>
  <c r="D4427" i="4"/>
  <c r="F4426" i="4"/>
  <c r="D4426" i="4"/>
  <c r="F4425" i="4"/>
  <c r="D4425" i="4"/>
  <c r="F4424" i="4"/>
  <c r="D4424" i="4"/>
  <c r="F4423" i="4"/>
  <c r="D4423" i="4"/>
  <c r="F4422" i="4"/>
  <c r="D4422" i="4"/>
  <c r="F4421" i="4"/>
  <c r="D4421" i="4"/>
  <c r="F4420" i="4"/>
  <c r="D4420" i="4"/>
  <c r="F4419" i="4"/>
  <c r="D4419" i="4"/>
  <c r="F4418" i="4"/>
  <c r="D4418" i="4"/>
  <c r="F4417" i="4"/>
  <c r="D4417" i="4"/>
  <c r="F4416" i="4"/>
  <c r="D4416" i="4"/>
  <c r="F4415" i="4"/>
  <c r="D4415" i="4"/>
  <c r="F4414" i="4"/>
  <c r="D4414" i="4"/>
  <c r="F4413" i="4"/>
  <c r="D4413" i="4"/>
  <c r="F4412" i="4"/>
  <c r="D4412" i="4"/>
  <c r="F4411" i="4"/>
  <c r="D4411" i="4"/>
  <c r="F4410" i="4"/>
  <c r="D4410" i="4"/>
  <c r="F4409" i="4"/>
  <c r="D4409" i="4"/>
  <c r="F4408" i="4"/>
  <c r="D4408" i="4"/>
  <c r="F4407" i="4"/>
  <c r="D4407" i="4"/>
  <c r="F4406" i="4"/>
  <c r="D4406" i="4"/>
  <c r="F4405" i="4"/>
  <c r="D4405" i="4"/>
  <c r="F4404" i="4"/>
  <c r="D4404" i="4"/>
  <c r="F4403" i="4"/>
  <c r="D4403" i="4"/>
  <c r="F4402" i="4"/>
  <c r="D4402" i="4"/>
  <c r="F4401" i="4"/>
  <c r="D4401" i="4"/>
  <c r="F4400" i="4"/>
  <c r="D4400" i="4"/>
  <c r="F4399" i="4"/>
  <c r="D4399" i="4"/>
  <c r="F4398" i="4"/>
  <c r="D4398" i="4"/>
  <c r="F4397" i="4"/>
  <c r="D4397" i="4"/>
  <c r="F4396" i="4"/>
  <c r="D4396" i="4"/>
  <c r="F4395" i="4"/>
  <c r="D4395" i="4"/>
  <c r="F4394" i="4"/>
  <c r="D4394" i="4"/>
  <c r="F4393" i="4"/>
  <c r="D4393" i="4"/>
  <c r="F4392" i="4"/>
  <c r="D4392" i="4"/>
  <c r="F4391" i="4"/>
  <c r="D4391" i="4"/>
  <c r="F4390" i="4"/>
  <c r="D4390" i="4"/>
  <c r="F4389" i="4"/>
  <c r="D4389" i="4"/>
  <c r="F4388" i="4"/>
  <c r="D4388" i="4"/>
  <c r="F4387" i="4"/>
  <c r="D4387" i="4"/>
  <c r="F4386" i="4"/>
  <c r="D4386" i="4"/>
  <c r="F4385" i="4"/>
  <c r="D4385" i="4"/>
  <c r="F4384" i="4"/>
  <c r="D4384" i="4"/>
  <c r="F4383" i="4"/>
  <c r="D4383" i="4"/>
  <c r="F4382" i="4"/>
  <c r="D4382" i="4"/>
  <c r="F4381" i="4"/>
  <c r="D4381" i="4"/>
  <c r="F4380" i="4"/>
  <c r="D4380" i="4"/>
  <c r="F4379" i="4"/>
  <c r="D4379" i="4"/>
  <c r="F4378" i="4"/>
  <c r="D4378" i="4"/>
  <c r="F4377" i="4"/>
  <c r="D4377" i="4"/>
  <c r="F4376" i="4"/>
  <c r="D4376" i="4"/>
  <c r="F4375" i="4"/>
  <c r="D4375" i="4"/>
  <c r="F4374" i="4"/>
  <c r="D4374" i="4"/>
  <c r="F4373" i="4"/>
  <c r="D4373" i="4"/>
  <c r="F4372" i="4"/>
  <c r="D4372" i="4"/>
  <c r="F4371" i="4"/>
  <c r="D4371" i="4"/>
  <c r="F4370" i="4"/>
  <c r="D4370" i="4"/>
  <c r="F4369" i="4"/>
  <c r="D4369" i="4"/>
  <c r="F4368" i="4"/>
  <c r="D4368" i="4"/>
  <c r="F4367" i="4"/>
  <c r="D4367" i="4"/>
  <c r="F4366" i="4"/>
  <c r="D4366" i="4"/>
  <c r="F4365" i="4"/>
  <c r="D4365" i="4"/>
  <c r="F4364" i="4"/>
  <c r="D4364" i="4"/>
  <c r="F4363" i="4"/>
  <c r="D4363" i="4"/>
  <c r="F4362" i="4"/>
  <c r="D4362" i="4"/>
  <c r="F4361" i="4"/>
  <c r="D4361" i="4"/>
  <c r="F4360" i="4"/>
  <c r="D4360" i="4"/>
  <c r="F4359" i="4"/>
  <c r="D4359" i="4"/>
  <c r="F4358" i="4"/>
  <c r="D4358" i="4"/>
  <c r="F4357" i="4"/>
  <c r="D4357" i="4"/>
  <c r="F4356" i="4"/>
  <c r="D4356" i="4"/>
  <c r="F4355" i="4"/>
  <c r="D4355" i="4"/>
  <c r="F4354" i="4"/>
  <c r="D4354" i="4"/>
  <c r="F4353" i="4"/>
  <c r="D4353" i="4"/>
  <c r="F4352" i="4"/>
  <c r="D4352" i="4"/>
  <c r="F4351" i="4"/>
  <c r="D4351" i="4"/>
  <c r="F4350" i="4"/>
  <c r="D4350" i="4"/>
  <c r="F4349" i="4"/>
  <c r="D4349" i="4"/>
  <c r="F4348" i="4"/>
  <c r="D4348" i="4"/>
  <c r="F4347" i="4"/>
  <c r="D4347" i="4"/>
  <c r="F4346" i="4"/>
  <c r="D4346" i="4"/>
  <c r="F4345" i="4"/>
  <c r="D4345" i="4"/>
  <c r="F4344" i="4"/>
  <c r="D4344" i="4"/>
  <c r="F4343" i="4"/>
  <c r="D4343" i="4"/>
  <c r="F4342" i="4"/>
  <c r="D4342" i="4"/>
  <c r="F4341" i="4"/>
  <c r="D4341" i="4"/>
  <c r="F4340" i="4"/>
  <c r="D4340" i="4"/>
  <c r="F4339" i="4"/>
  <c r="D4339" i="4"/>
  <c r="F4338" i="4"/>
  <c r="D4338" i="4"/>
  <c r="F4337" i="4"/>
  <c r="D4337" i="4"/>
  <c r="F4336" i="4"/>
  <c r="D4336" i="4"/>
  <c r="F4335" i="4"/>
  <c r="D4335" i="4"/>
  <c r="F4334" i="4"/>
  <c r="D4334" i="4"/>
  <c r="F4333" i="4"/>
  <c r="D4333" i="4"/>
  <c r="F4332" i="4"/>
  <c r="D4332" i="4"/>
  <c r="F4331" i="4"/>
  <c r="D4331" i="4"/>
  <c r="F4330" i="4"/>
  <c r="D4330" i="4"/>
  <c r="F4329" i="4"/>
  <c r="D4329" i="4"/>
  <c r="F4328" i="4"/>
  <c r="D4328" i="4"/>
  <c r="F4327" i="4"/>
  <c r="D4327" i="4"/>
  <c r="F4326" i="4"/>
  <c r="D4326" i="4"/>
  <c r="F4325" i="4"/>
  <c r="D4325" i="4"/>
  <c r="F4324" i="4"/>
  <c r="D4324" i="4"/>
  <c r="F4323" i="4"/>
  <c r="D4323" i="4"/>
  <c r="F4322" i="4"/>
  <c r="D4322" i="4"/>
  <c r="F4321" i="4"/>
  <c r="D4321" i="4"/>
  <c r="F4320" i="4"/>
  <c r="D4320" i="4"/>
  <c r="F4319" i="4"/>
  <c r="D4319" i="4"/>
  <c r="F4318" i="4"/>
  <c r="D4318" i="4"/>
  <c r="F4317" i="4"/>
  <c r="D4317" i="4"/>
  <c r="F4316" i="4"/>
  <c r="D4316" i="4"/>
  <c r="F4315" i="4"/>
  <c r="D4315" i="4"/>
  <c r="F4314" i="4"/>
  <c r="D4314" i="4"/>
  <c r="F4313" i="4"/>
  <c r="D4313" i="4"/>
  <c r="F4312" i="4"/>
  <c r="D4312" i="4"/>
  <c r="F4311" i="4"/>
  <c r="D4311" i="4"/>
  <c r="F4310" i="4"/>
  <c r="D4310" i="4"/>
  <c r="F4309" i="4"/>
  <c r="D4309" i="4"/>
  <c r="F4308" i="4"/>
  <c r="D4308" i="4"/>
  <c r="F4307" i="4"/>
  <c r="D4307" i="4"/>
  <c r="F4306" i="4"/>
  <c r="D4306" i="4"/>
  <c r="F4305" i="4"/>
  <c r="D4305" i="4"/>
  <c r="F4304" i="4"/>
  <c r="D4304" i="4"/>
  <c r="F4303" i="4"/>
  <c r="D4303" i="4"/>
  <c r="F4302" i="4"/>
  <c r="D4302" i="4"/>
  <c r="F4301" i="4"/>
  <c r="D4301" i="4"/>
  <c r="F4300" i="4"/>
  <c r="D4300" i="4"/>
  <c r="F4299" i="4"/>
  <c r="D4299" i="4"/>
  <c r="F4298" i="4"/>
  <c r="D4298" i="4"/>
  <c r="F4297" i="4"/>
  <c r="D4297" i="4"/>
  <c r="F4296" i="4"/>
  <c r="D4296" i="4"/>
  <c r="F4295" i="4"/>
  <c r="D4295" i="4"/>
  <c r="F4294" i="4"/>
  <c r="D4294" i="4"/>
  <c r="F4293" i="4"/>
  <c r="D4293" i="4"/>
  <c r="F4292" i="4"/>
  <c r="D4292" i="4"/>
  <c r="F4291" i="4"/>
  <c r="D4291" i="4"/>
  <c r="F4290" i="4"/>
  <c r="D4290" i="4"/>
  <c r="F4289" i="4"/>
  <c r="D4289" i="4"/>
  <c r="F4288" i="4"/>
  <c r="D4288" i="4"/>
  <c r="F4287" i="4"/>
  <c r="D4287" i="4"/>
  <c r="F4286" i="4"/>
  <c r="D4286" i="4"/>
  <c r="F4285" i="4"/>
  <c r="D4285" i="4"/>
  <c r="F4284" i="4"/>
  <c r="D4284" i="4"/>
  <c r="F4283" i="4"/>
  <c r="D4283" i="4"/>
  <c r="F4282" i="4"/>
  <c r="D4282" i="4"/>
  <c r="F4281" i="4"/>
  <c r="D4281" i="4"/>
  <c r="F4280" i="4"/>
  <c r="D4280" i="4"/>
  <c r="F4279" i="4"/>
  <c r="D4279" i="4"/>
  <c r="F4278" i="4"/>
  <c r="D4278" i="4"/>
  <c r="F4277" i="4"/>
  <c r="D4277" i="4"/>
  <c r="F4276" i="4"/>
  <c r="D4276" i="4"/>
  <c r="F4275" i="4"/>
  <c r="D4275" i="4"/>
  <c r="F4274" i="4"/>
  <c r="D4274" i="4"/>
  <c r="F4273" i="4"/>
  <c r="D4273" i="4"/>
  <c r="F4272" i="4"/>
  <c r="D4272" i="4"/>
  <c r="F4271" i="4"/>
  <c r="D4271" i="4"/>
  <c r="F4270" i="4"/>
  <c r="D4270" i="4"/>
  <c r="F4269" i="4"/>
  <c r="D4269" i="4"/>
  <c r="F4268" i="4"/>
  <c r="D4268" i="4"/>
  <c r="F4267" i="4"/>
  <c r="D4267" i="4"/>
  <c r="F4266" i="4"/>
  <c r="D4266" i="4"/>
  <c r="F4265" i="4"/>
  <c r="D4265" i="4"/>
  <c r="F4264" i="4"/>
  <c r="D4264" i="4"/>
  <c r="F4263" i="4"/>
  <c r="D4263" i="4"/>
  <c r="F4262" i="4"/>
  <c r="D4262" i="4"/>
  <c r="F4261" i="4"/>
  <c r="D4261" i="4"/>
  <c r="F4260" i="4"/>
  <c r="D4260" i="4"/>
  <c r="F4259" i="4"/>
  <c r="D4259" i="4"/>
  <c r="F4258" i="4"/>
  <c r="D4258" i="4"/>
  <c r="F4257" i="4"/>
  <c r="D4257" i="4"/>
  <c r="F4256" i="4"/>
  <c r="D4256" i="4"/>
  <c r="F4255" i="4"/>
  <c r="D4255" i="4"/>
  <c r="F4254" i="4"/>
  <c r="D4254" i="4"/>
  <c r="F4253" i="4"/>
  <c r="D4253" i="4"/>
  <c r="F4252" i="4"/>
  <c r="D4252" i="4"/>
  <c r="F4251" i="4"/>
  <c r="D4251" i="4"/>
  <c r="F4250" i="4"/>
  <c r="D4250" i="4"/>
  <c r="F4249" i="4"/>
  <c r="D4249" i="4"/>
  <c r="F4248" i="4"/>
  <c r="D4248" i="4"/>
  <c r="F4247" i="4"/>
  <c r="D4247" i="4"/>
  <c r="F4246" i="4"/>
  <c r="D4246" i="4"/>
  <c r="F4245" i="4"/>
  <c r="D4245" i="4"/>
  <c r="F4244" i="4"/>
  <c r="D4244" i="4"/>
  <c r="F4243" i="4"/>
  <c r="D4243" i="4"/>
  <c r="F4242" i="4"/>
  <c r="D4242" i="4"/>
  <c r="F4241" i="4"/>
  <c r="D4241" i="4"/>
  <c r="F4240" i="4"/>
  <c r="D4240" i="4"/>
  <c r="F4239" i="4"/>
  <c r="D4239" i="4"/>
  <c r="F4238" i="4"/>
  <c r="D4238" i="4"/>
  <c r="F4237" i="4"/>
  <c r="D4237" i="4"/>
  <c r="F4236" i="4"/>
  <c r="D4236" i="4"/>
  <c r="F4235" i="4"/>
  <c r="D4235" i="4"/>
  <c r="F4234" i="4"/>
  <c r="D4234" i="4"/>
  <c r="F4233" i="4"/>
  <c r="D4233" i="4"/>
  <c r="F4232" i="4"/>
  <c r="D4232" i="4"/>
  <c r="F4231" i="4"/>
  <c r="D4231" i="4"/>
  <c r="F4230" i="4"/>
  <c r="D4230" i="4"/>
  <c r="F4229" i="4"/>
  <c r="D4229" i="4"/>
  <c r="F4228" i="4"/>
  <c r="D4228" i="4"/>
  <c r="F4227" i="4"/>
  <c r="D4227" i="4"/>
  <c r="F4226" i="4"/>
  <c r="D4226" i="4"/>
  <c r="F4225" i="4"/>
  <c r="D4225" i="4"/>
  <c r="F4224" i="4"/>
  <c r="D4224" i="4"/>
  <c r="F4223" i="4"/>
  <c r="D4223" i="4"/>
  <c r="F4222" i="4"/>
  <c r="D4222" i="4"/>
  <c r="F4221" i="4"/>
  <c r="D4221" i="4"/>
  <c r="F4220" i="4"/>
  <c r="D4220" i="4"/>
  <c r="F4219" i="4"/>
  <c r="D4219" i="4"/>
  <c r="F4218" i="4"/>
  <c r="D4218" i="4"/>
  <c r="F4217" i="4"/>
  <c r="D4217" i="4"/>
  <c r="F4216" i="4"/>
  <c r="D4216" i="4"/>
  <c r="F4215" i="4"/>
  <c r="D4215" i="4"/>
  <c r="F4214" i="4"/>
  <c r="D4214" i="4"/>
  <c r="F4213" i="4"/>
  <c r="D4213" i="4"/>
  <c r="F4212" i="4"/>
  <c r="D4212" i="4"/>
  <c r="F4211" i="4"/>
  <c r="D4211" i="4"/>
  <c r="F4210" i="4"/>
  <c r="D4210" i="4"/>
  <c r="F4209" i="4"/>
  <c r="D4209" i="4"/>
  <c r="F4208" i="4"/>
  <c r="D4208" i="4"/>
  <c r="F4207" i="4"/>
  <c r="D4207" i="4"/>
  <c r="F4206" i="4"/>
  <c r="D4206" i="4"/>
  <c r="F4205" i="4"/>
  <c r="D4205" i="4"/>
  <c r="F4204" i="4"/>
  <c r="D4204" i="4"/>
  <c r="F4203" i="4"/>
  <c r="D4203" i="4"/>
  <c r="F4202" i="4"/>
  <c r="D4202" i="4"/>
  <c r="F4201" i="4"/>
  <c r="D4201" i="4"/>
  <c r="F4200" i="4"/>
  <c r="D4200" i="4"/>
  <c r="F4199" i="4"/>
  <c r="D4199" i="4"/>
  <c r="F4198" i="4"/>
  <c r="D4198" i="4"/>
  <c r="F4197" i="4"/>
  <c r="D4197" i="4"/>
  <c r="F4196" i="4"/>
  <c r="D4196" i="4"/>
  <c r="F4195" i="4"/>
  <c r="D4195" i="4"/>
  <c r="F4194" i="4"/>
  <c r="D4194" i="4"/>
  <c r="F4193" i="4"/>
  <c r="D4193" i="4"/>
  <c r="F4192" i="4"/>
  <c r="D4192" i="4"/>
  <c r="F4191" i="4"/>
  <c r="D4191" i="4"/>
  <c r="F4190" i="4"/>
  <c r="D4190" i="4"/>
  <c r="F4189" i="4"/>
  <c r="D4189" i="4"/>
  <c r="F4188" i="4"/>
  <c r="D4188" i="4"/>
  <c r="F4187" i="4"/>
  <c r="D4187" i="4"/>
  <c r="F4186" i="4"/>
  <c r="D4186" i="4"/>
  <c r="F4185" i="4"/>
  <c r="D4185" i="4"/>
  <c r="F4184" i="4"/>
  <c r="D4184" i="4"/>
  <c r="F4183" i="4"/>
  <c r="D4183" i="4"/>
  <c r="F4182" i="4"/>
  <c r="D4182" i="4"/>
  <c r="F4181" i="4"/>
  <c r="D4181" i="4"/>
  <c r="F4180" i="4"/>
  <c r="D4180" i="4"/>
  <c r="F4179" i="4"/>
  <c r="D4179" i="4"/>
  <c r="F4178" i="4"/>
  <c r="D4178" i="4"/>
  <c r="F4177" i="4"/>
  <c r="D4177" i="4"/>
  <c r="F4176" i="4"/>
  <c r="D4176" i="4"/>
  <c r="F4175" i="4"/>
  <c r="D4175" i="4"/>
  <c r="F4174" i="4"/>
  <c r="D4174" i="4"/>
  <c r="F4173" i="4"/>
  <c r="D4173" i="4"/>
  <c r="F4172" i="4"/>
  <c r="D4172" i="4"/>
  <c r="F4171" i="4"/>
  <c r="D4171" i="4"/>
  <c r="F4170" i="4"/>
  <c r="D4170" i="4"/>
  <c r="F4169" i="4"/>
  <c r="D4169" i="4"/>
  <c r="F4168" i="4"/>
  <c r="D4168" i="4"/>
  <c r="F4167" i="4"/>
  <c r="D4167" i="4"/>
  <c r="F4166" i="4"/>
  <c r="D4166" i="4"/>
  <c r="F4165" i="4"/>
  <c r="D4165" i="4"/>
  <c r="F4164" i="4"/>
  <c r="D4164" i="4"/>
  <c r="F4163" i="4"/>
  <c r="D4163" i="4"/>
  <c r="F4162" i="4"/>
  <c r="D4162" i="4"/>
  <c r="F4161" i="4"/>
  <c r="D4161" i="4"/>
  <c r="F4160" i="4"/>
  <c r="D4160" i="4"/>
  <c r="F4159" i="4"/>
  <c r="D4159" i="4"/>
  <c r="F4158" i="4"/>
  <c r="D4158" i="4"/>
  <c r="F4157" i="4"/>
  <c r="D4157" i="4"/>
  <c r="F4156" i="4"/>
  <c r="D4156" i="4"/>
  <c r="F4155" i="4"/>
  <c r="D4155" i="4"/>
  <c r="F4154" i="4"/>
  <c r="D4154" i="4"/>
  <c r="F4153" i="4"/>
  <c r="D4153" i="4"/>
  <c r="F4152" i="4"/>
  <c r="D4152" i="4"/>
  <c r="F4151" i="4"/>
  <c r="D4151" i="4"/>
  <c r="F4150" i="4"/>
  <c r="D4150" i="4"/>
  <c r="F4149" i="4"/>
  <c r="D4149" i="4"/>
  <c r="F4148" i="4"/>
  <c r="D4148" i="4"/>
  <c r="F4147" i="4"/>
  <c r="D4147" i="4"/>
  <c r="F4146" i="4"/>
  <c r="D4146" i="4"/>
  <c r="F4145" i="4"/>
  <c r="D4145" i="4"/>
  <c r="F4144" i="4"/>
  <c r="D4144" i="4"/>
  <c r="F4143" i="4"/>
  <c r="D4143" i="4"/>
  <c r="F4142" i="4"/>
  <c r="D4142" i="4"/>
  <c r="F4141" i="4"/>
  <c r="D4141" i="4"/>
  <c r="F4140" i="4"/>
  <c r="D4140" i="4"/>
  <c r="F4139" i="4"/>
  <c r="D4139" i="4"/>
  <c r="F4138" i="4"/>
  <c r="D4138" i="4"/>
  <c r="F4137" i="4"/>
  <c r="D4137" i="4"/>
  <c r="F4136" i="4"/>
  <c r="D4136" i="4"/>
  <c r="F4135" i="4"/>
  <c r="D4135" i="4"/>
  <c r="F4134" i="4"/>
  <c r="D4134" i="4"/>
  <c r="F4133" i="4"/>
  <c r="D4133" i="4"/>
  <c r="F4132" i="4"/>
  <c r="D4132" i="4"/>
  <c r="F4131" i="4"/>
  <c r="D4131" i="4"/>
  <c r="F4130" i="4"/>
  <c r="D4130" i="4"/>
  <c r="F4129" i="4"/>
  <c r="D4129" i="4"/>
  <c r="F4128" i="4"/>
  <c r="D4128" i="4"/>
  <c r="F4127" i="4"/>
  <c r="D4127" i="4"/>
  <c r="F4126" i="4"/>
  <c r="D4126" i="4"/>
  <c r="F4125" i="4"/>
  <c r="D4125" i="4"/>
  <c r="F4124" i="4"/>
  <c r="D4124" i="4"/>
  <c r="F4123" i="4"/>
  <c r="D4123" i="4"/>
  <c r="F4122" i="4"/>
  <c r="D4122" i="4"/>
  <c r="F4121" i="4"/>
  <c r="D4121" i="4"/>
  <c r="F4120" i="4"/>
  <c r="D4120" i="4"/>
  <c r="F4119" i="4"/>
  <c r="D4119" i="4"/>
  <c r="F4118" i="4"/>
  <c r="D4118" i="4"/>
  <c r="F4117" i="4"/>
  <c r="D4117" i="4"/>
  <c r="F4116" i="4"/>
  <c r="D4116" i="4"/>
  <c r="F4115" i="4"/>
  <c r="D4115" i="4"/>
  <c r="F4114" i="4"/>
  <c r="D4114" i="4"/>
  <c r="F4113" i="4"/>
  <c r="D4113" i="4"/>
  <c r="F4112" i="4"/>
  <c r="D4112" i="4"/>
  <c r="F4111" i="4"/>
  <c r="D4111" i="4"/>
  <c r="F4110" i="4"/>
  <c r="D4110" i="4"/>
  <c r="F4109" i="4"/>
  <c r="D4109" i="4"/>
  <c r="F4108" i="4"/>
  <c r="D4108" i="4"/>
  <c r="F4107" i="4"/>
  <c r="D4107" i="4"/>
  <c r="F4106" i="4"/>
  <c r="D4106" i="4"/>
  <c r="F4105" i="4"/>
  <c r="D4105" i="4"/>
  <c r="F4104" i="4"/>
  <c r="D4104" i="4"/>
  <c r="F4103" i="4"/>
  <c r="D4103" i="4"/>
  <c r="F4102" i="4"/>
  <c r="D4102" i="4"/>
  <c r="F4101" i="4"/>
  <c r="D4101" i="4"/>
  <c r="F4100" i="4"/>
  <c r="D4100" i="4"/>
  <c r="F4099" i="4"/>
  <c r="D4099" i="4"/>
  <c r="F4098" i="4"/>
  <c r="D4098" i="4"/>
  <c r="F4097" i="4"/>
  <c r="D4097" i="4"/>
  <c r="F4096" i="4"/>
  <c r="D4096" i="4"/>
  <c r="F4095" i="4"/>
  <c r="D4095" i="4"/>
  <c r="F4094" i="4"/>
  <c r="D4094" i="4"/>
  <c r="F4093" i="4"/>
  <c r="D4093" i="4"/>
  <c r="F4092" i="4"/>
  <c r="D4092" i="4"/>
  <c r="F4091" i="4"/>
  <c r="D4091" i="4"/>
  <c r="F4090" i="4"/>
  <c r="D4090" i="4"/>
  <c r="F4089" i="4"/>
  <c r="D4089" i="4"/>
  <c r="F4088" i="4"/>
  <c r="D4088" i="4"/>
  <c r="F4087" i="4"/>
  <c r="D4087" i="4"/>
  <c r="F4086" i="4"/>
  <c r="D4086" i="4"/>
  <c r="F4085" i="4"/>
  <c r="D4085" i="4"/>
  <c r="F4084" i="4"/>
  <c r="D4084" i="4"/>
  <c r="F4083" i="4"/>
  <c r="D4083" i="4"/>
  <c r="F4082" i="4"/>
  <c r="D4082" i="4"/>
  <c r="F4081" i="4"/>
  <c r="D4081" i="4"/>
  <c r="F4080" i="4"/>
  <c r="D4080" i="4"/>
  <c r="F4079" i="4"/>
  <c r="D4079" i="4"/>
  <c r="F4078" i="4"/>
  <c r="D4078" i="4"/>
  <c r="F4077" i="4"/>
  <c r="D4077" i="4"/>
  <c r="F4076" i="4"/>
  <c r="D4076" i="4"/>
  <c r="F4075" i="4"/>
  <c r="D4075" i="4"/>
  <c r="F4074" i="4"/>
  <c r="D4074" i="4"/>
  <c r="F4073" i="4"/>
  <c r="D4073" i="4"/>
  <c r="F4072" i="4"/>
  <c r="D4072" i="4"/>
  <c r="F4071" i="4"/>
  <c r="D4071" i="4"/>
  <c r="F4070" i="4"/>
  <c r="D4070" i="4"/>
  <c r="F4069" i="4"/>
  <c r="D4069" i="4"/>
  <c r="F4068" i="4"/>
  <c r="D4068" i="4"/>
  <c r="F4067" i="4"/>
  <c r="D4067" i="4"/>
  <c r="F4066" i="4"/>
  <c r="D4066" i="4"/>
  <c r="F4065" i="4"/>
  <c r="D4065" i="4"/>
  <c r="F4064" i="4"/>
  <c r="D4064" i="4"/>
  <c r="F4063" i="4"/>
  <c r="D4063" i="4"/>
  <c r="F4062" i="4"/>
  <c r="D4062" i="4"/>
  <c r="F4061" i="4"/>
  <c r="D4061" i="4"/>
  <c r="F4060" i="4"/>
  <c r="D4060" i="4"/>
  <c r="F4059" i="4"/>
  <c r="D4059" i="4"/>
  <c r="F4058" i="4"/>
  <c r="D4058" i="4"/>
  <c r="F4057" i="4"/>
  <c r="D4057" i="4"/>
  <c r="F4056" i="4"/>
  <c r="D4056" i="4"/>
  <c r="F4055" i="4"/>
  <c r="D4055" i="4"/>
  <c r="F4054" i="4"/>
  <c r="D4054" i="4"/>
  <c r="F4053" i="4"/>
  <c r="D4053" i="4"/>
  <c r="F4052" i="4"/>
  <c r="D4052" i="4"/>
  <c r="F4051" i="4"/>
  <c r="D4051" i="4"/>
  <c r="F4050" i="4"/>
  <c r="D4050" i="4"/>
  <c r="F4049" i="4"/>
  <c r="D4049" i="4"/>
  <c r="F4048" i="4"/>
  <c r="D4048" i="4"/>
  <c r="F4047" i="4"/>
  <c r="D4047" i="4"/>
  <c r="F4046" i="4"/>
  <c r="D4046" i="4"/>
  <c r="F4045" i="4"/>
  <c r="D4045" i="4"/>
  <c r="F4044" i="4"/>
  <c r="D4044" i="4"/>
  <c r="F4043" i="4"/>
  <c r="D4043" i="4"/>
  <c r="F4042" i="4"/>
  <c r="D4042" i="4"/>
  <c r="F4041" i="4"/>
  <c r="D4041" i="4"/>
  <c r="F4040" i="4"/>
  <c r="D4040" i="4"/>
  <c r="F4039" i="4"/>
  <c r="D4039" i="4"/>
  <c r="F4038" i="4"/>
  <c r="D4038" i="4"/>
  <c r="F4037" i="4"/>
  <c r="D4037" i="4"/>
  <c r="F4036" i="4"/>
  <c r="D4036" i="4"/>
  <c r="F4035" i="4"/>
  <c r="D4035" i="4"/>
  <c r="F4034" i="4"/>
  <c r="D4034" i="4"/>
  <c r="F4033" i="4"/>
  <c r="D4033" i="4"/>
  <c r="F4032" i="4"/>
  <c r="D4032" i="4"/>
  <c r="F4031" i="4"/>
  <c r="D4031" i="4"/>
  <c r="F4030" i="4"/>
  <c r="D4030" i="4"/>
  <c r="F4029" i="4"/>
  <c r="D4029" i="4"/>
  <c r="F4028" i="4"/>
  <c r="D4028" i="4"/>
  <c r="F4027" i="4"/>
  <c r="D4027" i="4"/>
  <c r="F4026" i="4"/>
  <c r="D4026" i="4"/>
  <c r="F4025" i="4"/>
  <c r="D4025" i="4"/>
  <c r="F4024" i="4"/>
  <c r="D4024" i="4"/>
  <c r="F4023" i="4"/>
  <c r="D4023" i="4"/>
  <c r="F4022" i="4"/>
  <c r="D4022" i="4"/>
  <c r="F4021" i="4"/>
  <c r="D4021" i="4"/>
  <c r="F4020" i="4"/>
  <c r="D4020" i="4"/>
  <c r="F4019" i="4"/>
  <c r="D4019" i="4"/>
  <c r="F4018" i="4"/>
  <c r="D4018" i="4"/>
  <c r="F4017" i="4"/>
  <c r="D4017" i="4"/>
  <c r="F4016" i="4"/>
  <c r="D4016" i="4"/>
  <c r="F4015" i="4"/>
  <c r="D4015" i="4"/>
  <c r="F4014" i="4"/>
  <c r="D4014" i="4"/>
  <c r="F4013" i="4"/>
  <c r="D4013" i="4"/>
  <c r="F4012" i="4"/>
  <c r="D4012" i="4"/>
  <c r="F4011" i="4"/>
  <c r="D4011" i="4"/>
  <c r="F4010" i="4"/>
  <c r="D4010" i="4"/>
  <c r="F4009" i="4"/>
  <c r="D4009" i="4"/>
  <c r="F4008" i="4"/>
  <c r="D4008" i="4"/>
  <c r="F4007" i="4"/>
  <c r="D4007" i="4"/>
  <c r="F4006" i="4"/>
  <c r="D4006" i="4"/>
  <c r="F4005" i="4"/>
  <c r="D4005" i="4"/>
  <c r="F4004" i="4"/>
  <c r="D4004" i="4"/>
  <c r="F4003" i="4"/>
  <c r="D4003" i="4"/>
  <c r="F4002" i="4"/>
  <c r="D4002" i="4"/>
  <c r="F4001" i="4"/>
  <c r="D4001" i="4"/>
  <c r="F4000" i="4"/>
  <c r="D4000" i="4"/>
  <c r="F3999" i="4"/>
  <c r="D3999" i="4"/>
  <c r="F3998" i="4"/>
  <c r="D3998" i="4"/>
  <c r="F3997" i="4"/>
  <c r="D3997" i="4"/>
  <c r="F3996" i="4"/>
  <c r="D3996" i="4"/>
  <c r="F3995" i="4"/>
  <c r="D3995" i="4"/>
  <c r="F3994" i="4"/>
  <c r="D3994" i="4"/>
  <c r="F3993" i="4"/>
  <c r="D3993" i="4"/>
  <c r="F3992" i="4"/>
  <c r="D3992" i="4"/>
  <c r="F3991" i="4"/>
  <c r="D3991" i="4"/>
  <c r="F3990" i="4"/>
  <c r="D3990" i="4"/>
  <c r="F3989" i="4"/>
  <c r="D3989" i="4"/>
  <c r="F3988" i="4"/>
  <c r="D3988" i="4"/>
  <c r="F3987" i="4"/>
  <c r="D3987" i="4"/>
  <c r="F3986" i="4"/>
  <c r="D3986" i="4"/>
  <c r="F3985" i="4"/>
  <c r="D3985" i="4"/>
  <c r="F3984" i="4"/>
  <c r="D3984" i="4"/>
  <c r="F3983" i="4"/>
  <c r="D3983" i="4"/>
  <c r="F3982" i="4"/>
  <c r="D3982" i="4"/>
  <c r="F3981" i="4"/>
  <c r="D3981" i="4"/>
  <c r="F3980" i="4"/>
  <c r="D3980" i="4"/>
  <c r="F3979" i="4"/>
  <c r="D3979" i="4"/>
  <c r="F3978" i="4"/>
  <c r="D3978" i="4"/>
  <c r="F3977" i="4"/>
  <c r="D3977" i="4"/>
  <c r="F3976" i="4"/>
  <c r="D3976" i="4"/>
  <c r="F3975" i="4"/>
  <c r="D3975" i="4"/>
  <c r="F3974" i="4"/>
  <c r="D3974" i="4"/>
  <c r="F3973" i="4"/>
  <c r="D3973" i="4"/>
  <c r="F3972" i="4"/>
  <c r="D3972" i="4"/>
  <c r="F3971" i="4"/>
  <c r="D3971" i="4"/>
  <c r="F3970" i="4"/>
  <c r="D3970" i="4"/>
  <c r="F3969" i="4"/>
  <c r="D3969" i="4"/>
  <c r="F3968" i="4"/>
  <c r="D3968" i="4"/>
  <c r="F3967" i="4"/>
  <c r="D3967" i="4"/>
  <c r="F3966" i="4"/>
  <c r="D3966" i="4"/>
  <c r="F3965" i="4"/>
  <c r="D3965" i="4"/>
  <c r="F3964" i="4"/>
  <c r="D3964" i="4"/>
  <c r="F3963" i="4"/>
  <c r="D3963" i="4"/>
  <c r="F3962" i="4"/>
  <c r="D3962" i="4"/>
  <c r="F3961" i="4"/>
  <c r="D3961" i="4"/>
  <c r="F3960" i="4"/>
  <c r="D3960" i="4"/>
  <c r="F3959" i="4"/>
  <c r="D3959" i="4"/>
  <c r="F3958" i="4"/>
  <c r="D3958" i="4"/>
  <c r="F3957" i="4"/>
  <c r="D3957" i="4"/>
  <c r="F3956" i="4"/>
  <c r="D3956" i="4"/>
  <c r="F3955" i="4"/>
  <c r="D3955" i="4"/>
  <c r="F3954" i="4"/>
  <c r="D3954" i="4"/>
  <c r="F3953" i="4"/>
  <c r="D3953" i="4"/>
  <c r="F3952" i="4"/>
  <c r="D3952" i="4"/>
  <c r="F3951" i="4"/>
  <c r="D3951" i="4"/>
  <c r="F3950" i="4"/>
  <c r="D3950" i="4"/>
  <c r="F3949" i="4"/>
  <c r="D3949" i="4"/>
  <c r="F3948" i="4"/>
  <c r="D3948" i="4"/>
  <c r="F3947" i="4"/>
  <c r="D3947" i="4"/>
  <c r="F3946" i="4"/>
  <c r="D3946" i="4"/>
  <c r="F3945" i="4"/>
  <c r="D3945" i="4"/>
  <c r="F3944" i="4"/>
  <c r="D3944" i="4"/>
  <c r="F3943" i="4"/>
  <c r="D3943" i="4"/>
  <c r="F3942" i="4"/>
  <c r="D3942" i="4"/>
  <c r="F3941" i="4"/>
  <c r="D3941" i="4"/>
  <c r="F3940" i="4"/>
  <c r="D3940" i="4"/>
  <c r="F3939" i="4"/>
  <c r="D3939" i="4"/>
  <c r="F3938" i="4"/>
  <c r="D3938" i="4"/>
  <c r="F3937" i="4"/>
  <c r="D3937" i="4"/>
  <c r="F3936" i="4"/>
  <c r="D3936" i="4"/>
  <c r="F3935" i="4"/>
  <c r="D3935" i="4"/>
  <c r="F3934" i="4"/>
  <c r="D3934" i="4"/>
  <c r="F3933" i="4"/>
  <c r="D3933" i="4"/>
  <c r="F3932" i="4"/>
  <c r="D3932" i="4"/>
  <c r="F3931" i="4"/>
  <c r="D3931" i="4"/>
  <c r="F3930" i="4"/>
  <c r="D3930" i="4"/>
  <c r="F3929" i="4"/>
  <c r="D3929" i="4"/>
  <c r="F3928" i="4"/>
  <c r="D3928" i="4"/>
  <c r="F3927" i="4"/>
  <c r="D3927" i="4"/>
  <c r="F3926" i="4"/>
  <c r="D3926" i="4"/>
  <c r="F3925" i="4"/>
  <c r="D3925" i="4"/>
  <c r="F3924" i="4"/>
  <c r="D3924" i="4"/>
  <c r="F3923" i="4"/>
  <c r="D3923" i="4"/>
  <c r="F3922" i="4"/>
  <c r="D3922" i="4"/>
  <c r="F3921" i="4"/>
  <c r="D3921" i="4"/>
  <c r="F3920" i="4"/>
  <c r="D3920" i="4"/>
  <c r="F3919" i="4"/>
  <c r="D3919" i="4"/>
  <c r="F3918" i="4"/>
  <c r="D3918" i="4"/>
  <c r="F3917" i="4"/>
  <c r="D3917" i="4"/>
  <c r="F3916" i="4"/>
  <c r="D3916" i="4"/>
  <c r="F3915" i="4"/>
  <c r="D3915" i="4"/>
  <c r="F3914" i="4"/>
  <c r="D3914" i="4"/>
  <c r="F3913" i="4"/>
  <c r="D3913" i="4"/>
  <c r="F3912" i="4"/>
  <c r="D3912" i="4"/>
  <c r="F3911" i="4"/>
  <c r="D3911" i="4"/>
  <c r="F3910" i="4"/>
  <c r="D3910" i="4"/>
  <c r="F3909" i="4"/>
  <c r="D3909" i="4"/>
  <c r="F3908" i="4"/>
  <c r="D3908" i="4"/>
  <c r="F3907" i="4"/>
  <c r="D3907" i="4"/>
  <c r="F3906" i="4"/>
  <c r="D3906" i="4"/>
  <c r="F3905" i="4"/>
  <c r="D3905" i="4"/>
  <c r="F3904" i="4"/>
  <c r="D3904" i="4"/>
  <c r="F3903" i="4"/>
  <c r="D3903" i="4"/>
  <c r="F3902" i="4"/>
  <c r="D3902" i="4"/>
  <c r="F3901" i="4"/>
  <c r="D3901" i="4"/>
  <c r="F3900" i="4"/>
  <c r="D3900" i="4"/>
  <c r="F3899" i="4"/>
  <c r="D3899" i="4"/>
  <c r="F3898" i="4"/>
  <c r="D3898" i="4"/>
  <c r="F3897" i="4"/>
  <c r="D3897" i="4"/>
  <c r="F3896" i="4"/>
  <c r="D3896" i="4"/>
  <c r="F3895" i="4"/>
  <c r="D3895" i="4"/>
  <c r="F3894" i="4"/>
  <c r="D3894" i="4"/>
  <c r="F3893" i="4"/>
  <c r="D3893" i="4"/>
  <c r="F3892" i="4"/>
  <c r="D3892" i="4"/>
  <c r="F3891" i="4"/>
  <c r="D3891" i="4"/>
  <c r="F3890" i="4"/>
  <c r="D3890" i="4"/>
  <c r="F3889" i="4"/>
  <c r="D3889" i="4"/>
  <c r="F3888" i="4"/>
  <c r="D3888" i="4"/>
  <c r="F3887" i="4"/>
  <c r="D3887" i="4"/>
  <c r="F3886" i="4"/>
  <c r="D3886" i="4"/>
  <c r="F3885" i="4"/>
  <c r="D3885" i="4"/>
  <c r="F3884" i="4"/>
  <c r="D3884" i="4"/>
  <c r="F3883" i="4"/>
  <c r="D3883" i="4"/>
  <c r="F3882" i="4"/>
  <c r="D3882" i="4"/>
  <c r="F3881" i="4"/>
  <c r="D3881" i="4"/>
  <c r="F3880" i="4"/>
  <c r="D3880" i="4"/>
  <c r="F3879" i="4"/>
  <c r="D3879" i="4"/>
  <c r="F3878" i="4"/>
  <c r="D3878" i="4"/>
  <c r="F3877" i="4"/>
  <c r="D3877" i="4"/>
  <c r="F3876" i="4"/>
  <c r="D3876" i="4"/>
  <c r="F3875" i="4"/>
  <c r="D3875" i="4"/>
  <c r="F3874" i="4"/>
  <c r="D3874" i="4"/>
  <c r="F3873" i="4"/>
  <c r="D3873" i="4"/>
  <c r="F3872" i="4"/>
  <c r="D3872" i="4"/>
  <c r="F3871" i="4"/>
  <c r="D3871" i="4"/>
  <c r="F3870" i="4"/>
  <c r="D3870" i="4"/>
  <c r="F3869" i="4"/>
  <c r="D3869" i="4"/>
  <c r="F3868" i="4"/>
  <c r="D3868" i="4"/>
  <c r="F3867" i="4"/>
  <c r="D3867" i="4"/>
  <c r="F3866" i="4"/>
  <c r="D3866" i="4"/>
  <c r="F3865" i="4"/>
  <c r="D3865" i="4"/>
  <c r="F3864" i="4"/>
  <c r="D3864" i="4"/>
  <c r="F3863" i="4"/>
  <c r="D3863" i="4"/>
  <c r="F3862" i="4"/>
  <c r="D3862" i="4"/>
  <c r="F3861" i="4"/>
  <c r="D3861" i="4"/>
  <c r="F3860" i="4"/>
  <c r="D3860" i="4"/>
  <c r="F3859" i="4"/>
  <c r="D3859" i="4"/>
  <c r="F3858" i="4"/>
  <c r="D3858" i="4"/>
  <c r="F3857" i="4"/>
  <c r="D3857" i="4"/>
  <c r="F3856" i="4"/>
  <c r="D3856" i="4"/>
  <c r="F3855" i="4"/>
  <c r="D3855" i="4"/>
  <c r="F3854" i="4"/>
  <c r="D3854" i="4"/>
  <c r="F3853" i="4"/>
  <c r="D3853" i="4"/>
  <c r="F3852" i="4"/>
  <c r="D3852" i="4"/>
  <c r="F3851" i="4"/>
  <c r="D3851" i="4"/>
  <c r="F3850" i="4"/>
  <c r="D3850" i="4"/>
  <c r="F3849" i="4"/>
  <c r="D3849" i="4"/>
  <c r="F3848" i="4"/>
  <c r="D3848" i="4"/>
  <c r="F3847" i="4"/>
  <c r="D3847" i="4"/>
  <c r="F3846" i="4"/>
  <c r="D3846" i="4"/>
  <c r="F3845" i="4"/>
  <c r="D3845" i="4"/>
  <c r="F3844" i="4"/>
  <c r="D3844" i="4"/>
  <c r="F3843" i="4"/>
  <c r="D3843" i="4"/>
  <c r="F3842" i="4"/>
  <c r="D3842" i="4"/>
  <c r="F3841" i="4"/>
  <c r="D3841" i="4"/>
  <c r="F3840" i="4"/>
  <c r="D3840" i="4"/>
  <c r="F3839" i="4"/>
  <c r="D3839" i="4"/>
  <c r="F3838" i="4"/>
  <c r="D3838" i="4"/>
  <c r="F3837" i="4"/>
  <c r="D3837" i="4"/>
  <c r="F3836" i="4"/>
  <c r="D3836" i="4"/>
  <c r="F3835" i="4"/>
  <c r="D3835" i="4"/>
  <c r="F3834" i="4"/>
  <c r="D3834" i="4"/>
  <c r="F3833" i="4"/>
  <c r="D3833" i="4"/>
  <c r="F3832" i="4"/>
  <c r="D3832" i="4"/>
  <c r="F3831" i="4"/>
  <c r="D3831" i="4"/>
  <c r="F3830" i="4"/>
  <c r="D3830" i="4"/>
  <c r="F3829" i="4"/>
  <c r="D3829" i="4"/>
  <c r="F3828" i="4"/>
  <c r="D3828" i="4"/>
  <c r="F3827" i="4"/>
  <c r="D3827" i="4"/>
  <c r="F3826" i="4"/>
  <c r="D3826" i="4"/>
  <c r="F3825" i="4"/>
  <c r="D3825" i="4"/>
  <c r="F3824" i="4"/>
  <c r="D3824" i="4"/>
  <c r="F3823" i="4"/>
  <c r="D3823" i="4"/>
  <c r="F3822" i="4"/>
  <c r="D3822" i="4"/>
  <c r="F3821" i="4"/>
  <c r="D3821" i="4"/>
  <c r="F3820" i="4"/>
  <c r="D3820" i="4"/>
  <c r="F3819" i="4"/>
  <c r="D3819" i="4"/>
  <c r="F3818" i="4"/>
  <c r="D3818" i="4"/>
  <c r="F3817" i="4"/>
  <c r="D3817" i="4"/>
  <c r="F3816" i="4"/>
  <c r="D3816" i="4"/>
  <c r="F3815" i="4"/>
  <c r="D3815" i="4"/>
  <c r="F3814" i="4"/>
  <c r="D3814" i="4"/>
  <c r="F3813" i="4"/>
  <c r="D3813" i="4"/>
  <c r="F3812" i="4"/>
  <c r="D3812" i="4"/>
  <c r="F3811" i="4"/>
  <c r="D3811" i="4"/>
  <c r="F3810" i="4"/>
  <c r="D3810" i="4"/>
  <c r="F3809" i="4"/>
  <c r="D3809" i="4"/>
  <c r="F3808" i="4"/>
  <c r="D3808" i="4"/>
  <c r="F3807" i="4"/>
  <c r="D3807" i="4"/>
  <c r="F3806" i="4"/>
  <c r="D3806" i="4"/>
  <c r="F3805" i="4"/>
  <c r="D3805" i="4"/>
  <c r="F3804" i="4"/>
  <c r="D3804" i="4"/>
  <c r="F3803" i="4"/>
  <c r="D3803" i="4"/>
  <c r="F3802" i="4"/>
  <c r="D3802" i="4"/>
  <c r="F3801" i="4"/>
  <c r="D3801" i="4"/>
  <c r="F3800" i="4"/>
  <c r="D3800" i="4"/>
  <c r="F3799" i="4"/>
  <c r="D3799" i="4"/>
  <c r="F3798" i="4"/>
  <c r="D3798" i="4"/>
  <c r="F3797" i="4"/>
  <c r="D3797" i="4"/>
  <c r="F3796" i="4"/>
  <c r="D3796" i="4"/>
  <c r="F3795" i="4"/>
  <c r="D3795" i="4"/>
  <c r="F3794" i="4"/>
  <c r="D3794" i="4"/>
  <c r="F3793" i="4"/>
  <c r="D3793" i="4"/>
  <c r="F3792" i="4"/>
  <c r="D3792" i="4"/>
  <c r="F3791" i="4"/>
  <c r="D3791" i="4"/>
  <c r="F3790" i="4"/>
  <c r="D3790" i="4"/>
  <c r="F3789" i="4"/>
  <c r="D3789" i="4"/>
  <c r="F3788" i="4"/>
  <c r="D3788" i="4"/>
  <c r="F3787" i="4"/>
  <c r="D3787" i="4"/>
  <c r="F3786" i="4"/>
  <c r="D3786" i="4"/>
  <c r="F3785" i="4"/>
  <c r="D3785" i="4"/>
  <c r="F3784" i="4"/>
  <c r="D3784" i="4"/>
  <c r="F3783" i="4"/>
  <c r="D3783" i="4"/>
  <c r="F3782" i="4"/>
  <c r="D3782" i="4"/>
  <c r="F3781" i="4"/>
  <c r="D3781" i="4"/>
  <c r="F3780" i="4"/>
  <c r="D3780" i="4"/>
  <c r="F3779" i="4"/>
  <c r="D3779" i="4"/>
  <c r="F3778" i="4"/>
  <c r="D3778" i="4"/>
  <c r="F3777" i="4"/>
  <c r="D3777" i="4"/>
  <c r="F3776" i="4"/>
  <c r="D3776" i="4"/>
  <c r="F3775" i="4"/>
  <c r="D3775" i="4"/>
  <c r="F3774" i="4"/>
  <c r="D3774" i="4"/>
  <c r="F3773" i="4"/>
  <c r="D3773" i="4"/>
  <c r="F3772" i="4"/>
  <c r="D3772" i="4"/>
  <c r="F3771" i="4"/>
  <c r="D3771" i="4"/>
  <c r="F3770" i="4"/>
  <c r="D3770" i="4"/>
  <c r="F3769" i="4"/>
  <c r="D3769" i="4"/>
  <c r="F3768" i="4"/>
  <c r="D3768" i="4"/>
  <c r="F3767" i="4"/>
  <c r="D3767" i="4"/>
  <c r="F3766" i="4"/>
  <c r="D3766" i="4"/>
  <c r="F3765" i="4"/>
  <c r="D3765" i="4"/>
  <c r="F3764" i="4"/>
  <c r="D3764" i="4"/>
  <c r="F3763" i="4"/>
  <c r="D3763" i="4"/>
  <c r="F3762" i="4"/>
  <c r="D3762" i="4"/>
  <c r="F3761" i="4"/>
  <c r="D3761" i="4"/>
  <c r="F3760" i="4"/>
  <c r="D3760" i="4"/>
  <c r="F3759" i="4"/>
  <c r="D3759" i="4"/>
  <c r="F3758" i="4"/>
  <c r="D3758" i="4"/>
  <c r="F3757" i="4"/>
  <c r="D3757" i="4"/>
  <c r="F3756" i="4"/>
  <c r="D3756" i="4"/>
  <c r="F3755" i="4"/>
  <c r="D3755" i="4"/>
  <c r="F3754" i="4"/>
  <c r="D3754" i="4"/>
  <c r="F3753" i="4"/>
  <c r="D3753" i="4"/>
  <c r="F3752" i="4"/>
  <c r="D3752" i="4"/>
  <c r="F3751" i="4"/>
  <c r="D3751" i="4"/>
  <c r="F3750" i="4"/>
  <c r="D3750" i="4"/>
  <c r="F3749" i="4"/>
  <c r="D3749" i="4"/>
  <c r="F3748" i="4"/>
  <c r="D3748" i="4"/>
  <c r="F3747" i="4"/>
  <c r="D3747" i="4"/>
  <c r="F3746" i="4"/>
  <c r="D3746" i="4"/>
  <c r="F3745" i="4"/>
  <c r="D3745" i="4"/>
  <c r="F3744" i="4"/>
  <c r="D3744" i="4"/>
  <c r="F3743" i="4"/>
  <c r="D3743" i="4"/>
  <c r="F3742" i="4"/>
  <c r="D3742" i="4"/>
  <c r="F3741" i="4"/>
  <c r="D3741" i="4"/>
  <c r="F3740" i="4"/>
  <c r="D3740" i="4"/>
  <c r="F3739" i="4"/>
  <c r="D3739" i="4"/>
  <c r="F3738" i="4"/>
  <c r="D3738" i="4"/>
  <c r="F3737" i="4"/>
  <c r="D3737" i="4"/>
  <c r="F3736" i="4"/>
  <c r="D3736" i="4"/>
  <c r="F3735" i="4"/>
  <c r="D3735" i="4"/>
  <c r="F3734" i="4"/>
  <c r="D3734" i="4"/>
  <c r="F3733" i="4"/>
  <c r="D3733" i="4"/>
  <c r="F3732" i="4"/>
  <c r="D3732" i="4"/>
  <c r="F3731" i="4"/>
  <c r="D3731" i="4"/>
  <c r="F3730" i="4"/>
  <c r="D3730" i="4"/>
  <c r="F3729" i="4"/>
  <c r="D3729" i="4"/>
  <c r="F3728" i="4"/>
  <c r="D3728" i="4"/>
  <c r="F3727" i="4"/>
  <c r="D3727" i="4"/>
  <c r="F3726" i="4"/>
  <c r="D3726" i="4"/>
  <c r="F3725" i="4"/>
  <c r="D3725" i="4"/>
  <c r="F3724" i="4"/>
  <c r="D3724" i="4"/>
  <c r="F3723" i="4"/>
  <c r="D3723" i="4"/>
  <c r="F3722" i="4"/>
  <c r="D3722" i="4"/>
  <c r="F3721" i="4"/>
  <c r="D3721" i="4"/>
  <c r="F3720" i="4"/>
  <c r="D3720" i="4"/>
  <c r="F3719" i="4"/>
  <c r="D3719" i="4"/>
  <c r="F3718" i="4"/>
  <c r="D3718" i="4"/>
  <c r="F3717" i="4"/>
  <c r="D3717" i="4"/>
  <c r="F3716" i="4"/>
  <c r="D3716" i="4"/>
  <c r="F3715" i="4"/>
  <c r="D3715" i="4"/>
  <c r="F3714" i="4"/>
  <c r="D3714" i="4"/>
  <c r="F3713" i="4"/>
  <c r="D3713" i="4"/>
  <c r="F3712" i="4"/>
  <c r="D3712" i="4"/>
  <c r="F3711" i="4"/>
  <c r="D3711" i="4"/>
  <c r="F3710" i="4"/>
  <c r="D3710" i="4"/>
  <c r="F3709" i="4"/>
  <c r="D3709" i="4"/>
  <c r="F3708" i="4"/>
  <c r="D3708" i="4"/>
  <c r="F3707" i="4"/>
  <c r="D3707" i="4"/>
  <c r="F3706" i="4"/>
  <c r="D3706" i="4"/>
  <c r="F3705" i="4"/>
  <c r="D3705" i="4"/>
  <c r="F3704" i="4"/>
  <c r="D3704" i="4"/>
  <c r="F3703" i="4"/>
  <c r="D3703" i="4"/>
  <c r="F3702" i="4"/>
  <c r="D3702" i="4"/>
  <c r="F3701" i="4"/>
  <c r="D3701" i="4"/>
  <c r="F3700" i="4"/>
  <c r="D3700" i="4"/>
  <c r="F3699" i="4"/>
  <c r="D3699" i="4"/>
  <c r="F3698" i="4"/>
  <c r="D3698" i="4"/>
  <c r="F3697" i="4"/>
  <c r="D3697" i="4"/>
  <c r="F3696" i="4"/>
  <c r="D3696" i="4"/>
  <c r="F3695" i="4"/>
  <c r="D3695" i="4"/>
  <c r="F3694" i="4"/>
  <c r="D3694" i="4"/>
  <c r="F3693" i="4"/>
  <c r="D3693" i="4"/>
  <c r="F3692" i="4"/>
  <c r="D3692" i="4"/>
  <c r="F3691" i="4"/>
  <c r="D3691" i="4"/>
  <c r="F3690" i="4"/>
  <c r="D3690" i="4"/>
  <c r="F3689" i="4"/>
  <c r="D3689" i="4"/>
  <c r="F3688" i="4"/>
  <c r="D3688" i="4"/>
  <c r="F3687" i="4"/>
  <c r="D3687" i="4"/>
  <c r="F3686" i="4"/>
  <c r="D3686" i="4"/>
  <c r="F3685" i="4"/>
  <c r="D3685" i="4"/>
  <c r="F3684" i="4"/>
  <c r="D3684" i="4"/>
  <c r="F3683" i="4"/>
  <c r="D3683" i="4"/>
  <c r="F3682" i="4"/>
  <c r="D3682" i="4"/>
  <c r="F3681" i="4"/>
  <c r="D3681" i="4"/>
  <c r="F3680" i="4"/>
  <c r="D3680" i="4"/>
  <c r="F3679" i="4"/>
  <c r="D3679" i="4"/>
  <c r="F3678" i="4"/>
  <c r="D3678" i="4"/>
  <c r="F3677" i="4"/>
  <c r="D3677" i="4"/>
  <c r="F3676" i="4"/>
  <c r="D3676" i="4"/>
  <c r="F3675" i="4"/>
  <c r="D3675" i="4"/>
  <c r="F3674" i="4"/>
  <c r="D3674" i="4"/>
  <c r="F3673" i="4"/>
  <c r="D3673" i="4"/>
  <c r="F3672" i="4"/>
  <c r="D3672" i="4"/>
  <c r="F3671" i="4"/>
  <c r="D3671" i="4"/>
  <c r="F3670" i="4"/>
  <c r="D3670" i="4"/>
  <c r="F3669" i="4"/>
  <c r="D3669" i="4"/>
  <c r="F3668" i="4"/>
  <c r="D3668" i="4"/>
  <c r="F3667" i="4"/>
  <c r="D3667" i="4"/>
  <c r="F3666" i="4"/>
  <c r="D3666" i="4"/>
  <c r="F3665" i="4"/>
  <c r="D3665" i="4"/>
  <c r="F3664" i="4"/>
  <c r="D3664" i="4"/>
  <c r="F3663" i="4"/>
  <c r="D3663" i="4"/>
  <c r="F3662" i="4"/>
  <c r="D3662" i="4"/>
  <c r="F3661" i="4"/>
  <c r="D3661" i="4"/>
  <c r="F3660" i="4"/>
  <c r="D3660" i="4"/>
  <c r="F3659" i="4"/>
  <c r="D3659" i="4"/>
  <c r="F3658" i="4"/>
  <c r="D3658" i="4"/>
  <c r="F3657" i="4"/>
  <c r="D3657" i="4"/>
  <c r="F3656" i="4"/>
  <c r="D3656" i="4"/>
  <c r="F3655" i="4"/>
  <c r="D3655" i="4"/>
  <c r="F3654" i="4"/>
  <c r="D3654" i="4"/>
  <c r="F3653" i="4"/>
  <c r="D3653" i="4"/>
  <c r="F3652" i="4"/>
  <c r="D3652" i="4"/>
  <c r="F3651" i="4"/>
  <c r="D3651" i="4"/>
  <c r="F3650" i="4"/>
  <c r="D3650" i="4"/>
  <c r="F3649" i="4"/>
  <c r="D3649" i="4"/>
  <c r="F3648" i="4"/>
  <c r="D3648" i="4"/>
  <c r="F3647" i="4"/>
  <c r="D3647" i="4"/>
  <c r="F3646" i="4"/>
  <c r="D3646" i="4"/>
  <c r="F3645" i="4"/>
  <c r="D3645" i="4"/>
  <c r="F3644" i="4"/>
  <c r="D3644" i="4"/>
  <c r="F3643" i="4"/>
  <c r="D3643" i="4"/>
  <c r="F3642" i="4"/>
  <c r="D3642" i="4"/>
  <c r="F3641" i="4"/>
  <c r="D3641" i="4"/>
  <c r="F3640" i="4"/>
  <c r="D3640" i="4"/>
  <c r="F3639" i="4"/>
  <c r="D3639" i="4"/>
  <c r="F3638" i="4"/>
  <c r="D3638" i="4"/>
  <c r="F3637" i="4"/>
  <c r="D3637" i="4"/>
  <c r="F3636" i="4"/>
  <c r="D3636" i="4"/>
  <c r="F3635" i="4"/>
  <c r="D3635" i="4"/>
  <c r="F3634" i="4"/>
  <c r="D3634" i="4"/>
  <c r="F3633" i="4"/>
  <c r="D3633" i="4"/>
  <c r="F3632" i="4"/>
  <c r="D3632" i="4"/>
  <c r="F3631" i="4"/>
  <c r="D3631" i="4"/>
  <c r="F3630" i="4"/>
  <c r="D3630" i="4"/>
  <c r="F3629" i="4"/>
  <c r="D3629" i="4"/>
  <c r="F3628" i="4"/>
  <c r="D3628" i="4"/>
  <c r="F3627" i="4"/>
  <c r="D3627" i="4"/>
  <c r="F3626" i="4"/>
  <c r="D3626" i="4"/>
  <c r="F3625" i="4"/>
  <c r="D3625" i="4"/>
  <c r="F3624" i="4"/>
  <c r="D3624" i="4"/>
  <c r="F3623" i="4"/>
  <c r="D3623" i="4"/>
  <c r="F3622" i="4"/>
  <c r="D3622" i="4"/>
  <c r="F3621" i="4"/>
  <c r="D3621" i="4"/>
  <c r="F3620" i="4"/>
  <c r="D3620" i="4"/>
  <c r="F3619" i="4"/>
  <c r="D3619" i="4"/>
  <c r="F3618" i="4"/>
  <c r="D3618" i="4"/>
  <c r="F3617" i="4"/>
  <c r="D3617" i="4"/>
  <c r="F3616" i="4"/>
  <c r="D3616" i="4"/>
  <c r="F3615" i="4"/>
  <c r="D3615" i="4"/>
  <c r="F3614" i="4"/>
  <c r="D3614" i="4"/>
  <c r="F3613" i="4"/>
  <c r="D3613" i="4"/>
  <c r="F3612" i="4"/>
  <c r="D3612" i="4"/>
  <c r="F3611" i="4"/>
  <c r="D3611" i="4"/>
  <c r="F3610" i="4"/>
  <c r="D3610" i="4"/>
  <c r="F3609" i="4"/>
  <c r="D3609" i="4"/>
  <c r="F3608" i="4"/>
  <c r="D3608" i="4"/>
  <c r="F3607" i="4"/>
  <c r="D3607" i="4"/>
  <c r="F3606" i="4"/>
  <c r="D3606" i="4"/>
  <c r="F3605" i="4"/>
  <c r="D3605" i="4"/>
  <c r="F3604" i="4"/>
  <c r="D3604" i="4"/>
  <c r="F3603" i="4"/>
  <c r="D3603" i="4"/>
  <c r="F3602" i="4"/>
  <c r="D3602" i="4"/>
  <c r="F3601" i="4"/>
  <c r="D3601" i="4"/>
  <c r="F3600" i="4"/>
  <c r="D3600" i="4"/>
  <c r="F3599" i="4"/>
  <c r="D3599" i="4"/>
  <c r="F3598" i="4"/>
  <c r="D3598" i="4"/>
  <c r="F3597" i="4"/>
  <c r="D3597" i="4"/>
  <c r="F3596" i="4"/>
  <c r="D3596" i="4"/>
  <c r="F3595" i="4"/>
  <c r="D3595" i="4"/>
  <c r="F3594" i="4"/>
  <c r="D3594" i="4"/>
  <c r="F3593" i="4"/>
  <c r="D3593" i="4"/>
  <c r="F3592" i="4"/>
  <c r="D3592" i="4"/>
  <c r="F3591" i="4"/>
  <c r="D3591" i="4"/>
  <c r="F3590" i="4"/>
  <c r="D3590" i="4"/>
  <c r="F3589" i="4"/>
  <c r="D3589" i="4"/>
  <c r="F3588" i="4"/>
  <c r="D3588" i="4"/>
  <c r="F3587" i="4"/>
  <c r="D3587" i="4"/>
  <c r="F3586" i="4"/>
  <c r="D3586" i="4"/>
  <c r="F3585" i="4"/>
  <c r="D3585" i="4"/>
  <c r="F3584" i="4"/>
  <c r="D3584" i="4"/>
  <c r="F3583" i="4"/>
  <c r="D3583" i="4"/>
  <c r="F3582" i="4"/>
  <c r="D3582" i="4"/>
  <c r="F3581" i="4"/>
  <c r="D3581" i="4"/>
  <c r="F3580" i="4"/>
  <c r="D3580" i="4"/>
  <c r="F3579" i="4"/>
  <c r="D3579" i="4"/>
  <c r="F3578" i="4"/>
  <c r="D3578" i="4"/>
  <c r="F3577" i="4"/>
  <c r="D3577" i="4"/>
  <c r="F3576" i="4"/>
  <c r="D3576" i="4"/>
  <c r="F3575" i="4"/>
  <c r="D3575" i="4"/>
  <c r="F3574" i="4"/>
  <c r="D3574" i="4"/>
  <c r="F3573" i="4"/>
  <c r="D3573" i="4"/>
  <c r="F3572" i="4"/>
  <c r="D3572" i="4"/>
  <c r="F3571" i="4"/>
  <c r="D3571" i="4"/>
  <c r="F3570" i="4"/>
  <c r="D3570" i="4"/>
  <c r="F3569" i="4"/>
  <c r="D3569" i="4"/>
  <c r="F3568" i="4"/>
  <c r="D3568" i="4"/>
  <c r="F3567" i="4"/>
  <c r="D3567" i="4"/>
  <c r="F3566" i="4"/>
  <c r="D3566" i="4"/>
  <c r="F3565" i="4"/>
  <c r="D3565" i="4"/>
  <c r="F3564" i="4"/>
  <c r="D3564" i="4"/>
  <c r="F3563" i="4"/>
  <c r="D3563" i="4"/>
  <c r="F3562" i="4"/>
  <c r="D3562" i="4"/>
  <c r="F3561" i="4"/>
  <c r="D3561" i="4"/>
  <c r="F3560" i="4"/>
  <c r="D3560" i="4"/>
  <c r="F3559" i="4"/>
  <c r="D3559" i="4"/>
  <c r="F3558" i="4"/>
  <c r="D3558" i="4"/>
  <c r="F3557" i="4"/>
  <c r="D3557" i="4"/>
  <c r="F3556" i="4"/>
  <c r="D3556" i="4"/>
  <c r="F3555" i="4"/>
  <c r="D3555" i="4"/>
  <c r="F3554" i="4"/>
  <c r="D3554" i="4"/>
  <c r="F3553" i="4"/>
  <c r="D3553" i="4"/>
  <c r="F3552" i="4"/>
  <c r="D3552" i="4"/>
  <c r="F3551" i="4"/>
  <c r="D3551" i="4"/>
  <c r="F3550" i="4"/>
  <c r="D3550" i="4"/>
  <c r="F3549" i="4"/>
  <c r="D3549" i="4"/>
  <c r="F3548" i="4"/>
  <c r="D3548" i="4"/>
  <c r="F3547" i="4"/>
  <c r="D3547" i="4"/>
  <c r="F3546" i="4"/>
  <c r="D3546" i="4"/>
  <c r="F3545" i="4"/>
  <c r="D3545" i="4"/>
  <c r="F3544" i="4"/>
  <c r="D3544" i="4"/>
  <c r="F3543" i="4"/>
  <c r="D3543" i="4"/>
  <c r="F3542" i="4"/>
  <c r="D3542" i="4"/>
  <c r="F3541" i="4"/>
  <c r="D3541" i="4"/>
  <c r="F3540" i="4"/>
  <c r="D3540" i="4"/>
  <c r="F3539" i="4"/>
  <c r="D3539" i="4"/>
  <c r="F3538" i="4"/>
  <c r="D3538" i="4"/>
  <c r="F3537" i="4"/>
  <c r="D3537" i="4"/>
  <c r="F3536" i="4"/>
  <c r="D3536" i="4"/>
  <c r="F3535" i="4"/>
  <c r="D3535" i="4"/>
  <c r="F3534" i="4"/>
  <c r="D3534" i="4"/>
  <c r="F3533" i="4"/>
  <c r="D3533" i="4"/>
  <c r="F3532" i="4"/>
  <c r="D3532" i="4"/>
  <c r="F3531" i="4"/>
  <c r="D3531" i="4"/>
  <c r="F3530" i="4"/>
  <c r="D3530" i="4"/>
  <c r="F3529" i="4"/>
  <c r="D3529" i="4"/>
  <c r="F3528" i="4"/>
  <c r="D3528" i="4"/>
  <c r="F3527" i="4"/>
  <c r="D3527" i="4"/>
  <c r="F3526" i="4"/>
  <c r="D3526" i="4"/>
  <c r="F3525" i="4"/>
  <c r="D3525" i="4"/>
  <c r="F3524" i="4"/>
  <c r="D3524" i="4"/>
  <c r="F3523" i="4"/>
  <c r="D3523" i="4"/>
  <c r="F3522" i="4"/>
  <c r="D3522" i="4"/>
  <c r="F3521" i="4"/>
  <c r="D3521" i="4"/>
  <c r="F3520" i="4"/>
  <c r="D3520" i="4"/>
  <c r="F3519" i="4"/>
  <c r="D3519" i="4"/>
  <c r="F3518" i="4"/>
  <c r="D3518" i="4"/>
  <c r="F3517" i="4"/>
  <c r="D3517" i="4"/>
  <c r="F3516" i="4"/>
  <c r="D3516" i="4"/>
  <c r="F3515" i="4"/>
  <c r="D3515" i="4"/>
  <c r="F3514" i="4"/>
  <c r="D3514" i="4"/>
  <c r="F3513" i="4"/>
  <c r="D3513" i="4"/>
  <c r="F3512" i="4"/>
  <c r="D3512" i="4"/>
  <c r="F3511" i="4"/>
  <c r="D3511" i="4"/>
  <c r="F3510" i="4"/>
  <c r="D3510" i="4"/>
  <c r="F3509" i="4"/>
  <c r="D3509" i="4"/>
  <c r="F3508" i="4"/>
  <c r="D3508" i="4"/>
  <c r="F3507" i="4"/>
  <c r="D3507" i="4"/>
  <c r="F3506" i="4"/>
  <c r="D3506" i="4"/>
  <c r="F3505" i="4"/>
  <c r="D3505" i="4"/>
  <c r="F3504" i="4"/>
  <c r="D3504" i="4"/>
  <c r="F3503" i="4"/>
  <c r="D3503" i="4"/>
  <c r="F3502" i="4"/>
  <c r="D3502" i="4"/>
  <c r="F3501" i="4"/>
  <c r="D3501" i="4"/>
  <c r="F3500" i="4"/>
  <c r="D3500" i="4"/>
  <c r="F3499" i="4"/>
  <c r="D3499" i="4"/>
  <c r="F3498" i="4"/>
  <c r="D3498" i="4"/>
  <c r="F3497" i="4"/>
  <c r="D3497" i="4"/>
  <c r="F3496" i="4"/>
  <c r="D3496" i="4"/>
  <c r="F3495" i="4"/>
  <c r="D3495" i="4"/>
  <c r="F3494" i="4"/>
  <c r="D3494" i="4"/>
  <c r="F3493" i="4"/>
  <c r="D3493" i="4"/>
  <c r="F3492" i="4"/>
  <c r="D3492" i="4"/>
  <c r="F3491" i="4"/>
  <c r="D3491" i="4"/>
  <c r="F3490" i="4"/>
  <c r="D3490" i="4"/>
  <c r="F3489" i="4"/>
  <c r="D3489" i="4"/>
  <c r="F3488" i="4"/>
  <c r="D3488" i="4"/>
  <c r="F3487" i="4"/>
  <c r="D3487" i="4"/>
  <c r="F3486" i="4"/>
  <c r="D3486" i="4"/>
  <c r="F3485" i="4"/>
  <c r="D3485" i="4"/>
  <c r="F3484" i="4"/>
  <c r="D3484" i="4"/>
  <c r="F3483" i="4"/>
  <c r="D3483" i="4"/>
  <c r="F3482" i="4"/>
  <c r="D3482" i="4"/>
  <c r="F3481" i="4"/>
  <c r="D3481" i="4"/>
  <c r="F3480" i="4"/>
  <c r="D3480" i="4"/>
  <c r="F3479" i="4"/>
  <c r="D3479" i="4"/>
  <c r="F3478" i="4"/>
  <c r="D3478" i="4"/>
  <c r="F3477" i="4"/>
  <c r="D3477" i="4"/>
  <c r="F3476" i="4"/>
  <c r="D3476" i="4"/>
  <c r="F3475" i="4"/>
  <c r="D3475" i="4"/>
  <c r="F3474" i="4"/>
  <c r="D3474" i="4"/>
  <c r="F3473" i="4"/>
  <c r="D3473" i="4"/>
  <c r="F3472" i="4"/>
  <c r="D3472" i="4"/>
  <c r="F3471" i="4"/>
  <c r="D3471" i="4"/>
  <c r="F3470" i="4"/>
  <c r="D3470" i="4"/>
  <c r="F3469" i="4"/>
  <c r="D3469" i="4"/>
  <c r="F3468" i="4"/>
  <c r="D3468" i="4"/>
  <c r="F3467" i="4"/>
  <c r="D3467" i="4"/>
  <c r="F3466" i="4"/>
  <c r="D3466" i="4"/>
  <c r="F3465" i="4"/>
  <c r="D3465" i="4"/>
  <c r="F3464" i="4"/>
  <c r="D3464" i="4"/>
  <c r="F3463" i="4"/>
  <c r="D3463" i="4"/>
  <c r="F3462" i="4"/>
  <c r="D3462" i="4"/>
  <c r="F3461" i="4"/>
  <c r="D3461" i="4"/>
  <c r="F3460" i="4"/>
  <c r="D3460" i="4"/>
  <c r="F3459" i="4"/>
  <c r="D3459" i="4"/>
  <c r="F3458" i="4"/>
  <c r="D3458" i="4"/>
  <c r="F3457" i="4"/>
  <c r="D3457" i="4"/>
  <c r="F3456" i="4"/>
  <c r="D3456" i="4"/>
  <c r="F3455" i="4"/>
  <c r="D3455" i="4"/>
  <c r="F3454" i="4"/>
  <c r="D3454" i="4"/>
  <c r="F3453" i="4"/>
  <c r="D3453" i="4"/>
  <c r="F3452" i="4"/>
  <c r="D3452" i="4"/>
  <c r="F3451" i="4"/>
  <c r="D3451" i="4"/>
  <c r="F3450" i="4"/>
  <c r="D3450" i="4"/>
  <c r="F3449" i="4"/>
  <c r="D3449" i="4"/>
  <c r="F3448" i="4"/>
  <c r="D3448" i="4"/>
  <c r="F3447" i="4"/>
  <c r="D3447" i="4"/>
  <c r="F3446" i="4"/>
  <c r="D3446" i="4"/>
  <c r="F3445" i="4"/>
  <c r="D3445" i="4"/>
  <c r="F3444" i="4"/>
  <c r="D3444" i="4"/>
  <c r="F3443" i="4"/>
  <c r="D3443" i="4"/>
  <c r="F3442" i="4"/>
  <c r="D3442" i="4"/>
  <c r="F3441" i="4"/>
  <c r="D3441" i="4"/>
  <c r="F3440" i="4"/>
  <c r="D3440" i="4"/>
  <c r="F3439" i="4"/>
  <c r="D3439" i="4"/>
  <c r="F3438" i="4"/>
  <c r="D3438" i="4"/>
  <c r="F3437" i="4"/>
  <c r="D3437" i="4"/>
  <c r="F3436" i="4"/>
  <c r="D3436" i="4"/>
  <c r="F3435" i="4"/>
  <c r="D3435" i="4"/>
  <c r="F3434" i="4"/>
  <c r="D3434" i="4"/>
  <c r="F3433" i="4"/>
  <c r="D3433" i="4"/>
  <c r="F3432" i="4"/>
  <c r="D3432" i="4"/>
  <c r="F3431" i="4"/>
  <c r="D3431" i="4"/>
  <c r="F3430" i="4"/>
  <c r="D3430" i="4"/>
  <c r="F3429" i="4"/>
  <c r="D3429" i="4"/>
  <c r="F3428" i="4"/>
  <c r="D3428" i="4"/>
  <c r="F3427" i="4"/>
  <c r="D3427" i="4"/>
  <c r="F3426" i="4"/>
  <c r="D3426" i="4"/>
  <c r="F3425" i="4"/>
  <c r="D3425" i="4"/>
  <c r="F3424" i="4"/>
  <c r="D3424" i="4"/>
  <c r="F3423" i="4"/>
  <c r="D3423" i="4"/>
  <c r="F3422" i="4"/>
  <c r="D3422" i="4"/>
  <c r="F3421" i="4"/>
  <c r="D3421" i="4"/>
  <c r="F3420" i="4"/>
  <c r="D3420" i="4"/>
  <c r="F3419" i="4"/>
  <c r="D3419" i="4"/>
  <c r="F3418" i="4"/>
  <c r="D3418" i="4"/>
  <c r="F3417" i="4"/>
  <c r="D3417" i="4"/>
  <c r="F3416" i="4"/>
  <c r="D3416" i="4"/>
  <c r="F3415" i="4"/>
  <c r="D3415" i="4"/>
  <c r="F3414" i="4"/>
  <c r="D3414" i="4"/>
  <c r="F3413" i="4"/>
  <c r="D3413" i="4"/>
  <c r="F3412" i="4"/>
  <c r="D3412" i="4"/>
  <c r="F3411" i="4"/>
  <c r="D3411" i="4"/>
  <c r="F3410" i="4"/>
  <c r="D3410" i="4"/>
  <c r="F3409" i="4"/>
  <c r="D3409" i="4"/>
  <c r="F3408" i="4"/>
  <c r="D3408" i="4"/>
  <c r="F3407" i="4"/>
  <c r="D3407" i="4"/>
  <c r="F3406" i="4"/>
  <c r="D3406" i="4"/>
  <c r="F3405" i="4"/>
  <c r="D3405" i="4"/>
  <c r="F3404" i="4"/>
  <c r="D3404" i="4"/>
  <c r="F3403" i="4"/>
  <c r="D3403" i="4"/>
  <c r="F3402" i="4"/>
  <c r="D3402" i="4"/>
  <c r="F3401" i="4"/>
  <c r="D3401" i="4"/>
  <c r="F3400" i="4"/>
  <c r="D3400" i="4"/>
  <c r="F3399" i="4"/>
  <c r="D3399" i="4"/>
  <c r="F3398" i="4"/>
  <c r="D3398" i="4"/>
  <c r="F3397" i="4"/>
  <c r="D3397" i="4"/>
  <c r="F3396" i="4"/>
  <c r="D3396" i="4"/>
  <c r="F3395" i="4"/>
  <c r="D3395" i="4"/>
  <c r="F3394" i="4"/>
  <c r="D3394" i="4"/>
  <c r="F3393" i="4"/>
  <c r="D3393" i="4"/>
  <c r="F3392" i="4"/>
  <c r="D3392" i="4"/>
  <c r="F3391" i="4"/>
  <c r="D3391" i="4"/>
  <c r="F3390" i="4"/>
  <c r="D3390" i="4"/>
  <c r="F3389" i="4"/>
  <c r="D3389" i="4"/>
  <c r="F3388" i="4"/>
  <c r="D3388" i="4"/>
  <c r="F3387" i="4"/>
  <c r="D3387" i="4"/>
  <c r="F3386" i="4"/>
  <c r="D3386" i="4"/>
  <c r="F3385" i="4"/>
  <c r="D3385" i="4"/>
  <c r="F3384" i="4"/>
  <c r="D3384" i="4"/>
  <c r="F3383" i="4"/>
  <c r="D3383" i="4"/>
  <c r="F3382" i="4"/>
  <c r="D3382" i="4"/>
  <c r="F3381" i="4"/>
  <c r="D3381" i="4"/>
  <c r="F3380" i="4"/>
  <c r="D3380" i="4"/>
  <c r="F3379" i="4"/>
  <c r="D3379" i="4"/>
  <c r="F3378" i="4"/>
  <c r="D3378" i="4"/>
  <c r="F3377" i="4"/>
  <c r="D3377" i="4"/>
  <c r="F3376" i="4"/>
  <c r="D3376" i="4"/>
  <c r="F3375" i="4"/>
  <c r="D3375" i="4"/>
  <c r="F3374" i="4"/>
  <c r="D3374" i="4"/>
  <c r="F3373" i="4"/>
  <c r="D3373" i="4"/>
  <c r="F3372" i="4"/>
  <c r="D3372" i="4"/>
  <c r="F3371" i="4"/>
  <c r="D3371" i="4"/>
  <c r="F3370" i="4"/>
  <c r="D3370" i="4"/>
  <c r="F3369" i="4"/>
  <c r="D3369" i="4"/>
  <c r="F3368" i="4"/>
  <c r="D3368" i="4"/>
  <c r="F3367" i="4"/>
  <c r="D3367" i="4"/>
  <c r="F3366" i="4"/>
  <c r="D3366" i="4"/>
  <c r="F3365" i="4"/>
  <c r="D3365" i="4"/>
  <c r="F3364" i="4"/>
  <c r="D3364" i="4"/>
  <c r="F3363" i="4"/>
  <c r="D3363" i="4"/>
  <c r="F3362" i="4"/>
  <c r="D3362" i="4"/>
  <c r="F3361" i="4"/>
  <c r="D3361" i="4"/>
  <c r="F3360" i="4"/>
  <c r="D3360" i="4"/>
  <c r="F3359" i="4"/>
  <c r="D3359" i="4"/>
  <c r="F3358" i="4"/>
  <c r="D3358" i="4"/>
  <c r="F3357" i="4"/>
  <c r="D3357" i="4"/>
  <c r="F3356" i="4"/>
  <c r="D3356" i="4"/>
  <c r="F3355" i="4"/>
  <c r="D3355" i="4"/>
  <c r="F3354" i="4"/>
  <c r="D3354" i="4"/>
  <c r="F3353" i="4"/>
  <c r="D3353" i="4"/>
  <c r="F3352" i="4"/>
  <c r="D3352" i="4"/>
  <c r="F3351" i="4"/>
  <c r="D3351" i="4"/>
  <c r="F3350" i="4"/>
  <c r="D3350" i="4"/>
  <c r="F3349" i="4"/>
  <c r="D3349" i="4"/>
  <c r="F3348" i="4"/>
  <c r="D3348" i="4"/>
  <c r="F3347" i="4"/>
  <c r="D3347" i="4"/>
  <c r="F3346" i="4"/>
  <c r="D3346" i="4"/>
  <c r="F3345" i="4"/>
  <c r="D3345" i="4"/>
  <c r="F3344" i="4"/>
  <c r="D3344" i="4"/>
  <c r="F3343" i="4"/>
  <c r="D3343" i="4"/>
  <c r="F3342" i="4"/>
  <c r="D3342" i="4"/>
  <c r="F3341" i="4"/>
  <c r="D3341" i="4"/>
  <c r="F3340" i="4"/>
  <c r="D3340" i="4"/>
  <c r="F3339" i="4"/>
  <c r="D3339" i="4"/>
  <c r="F3338" i="4"/>
  <c r="D3338" i="4"/>
  <c r="F3337" i="4"/>
  <c r="D3337" i="4"/>
  <c r="F3336" i="4"/>
  <c r="D3336" i="4"/>
  <c r="F3335" i="4"/>
  <c r="D3335" i="4"/>
  <c r="F3334" i="4"/>
  <c r="D3334" i="4"/>
  <c r="F3333" i="4"/>
  <c r="D3333" i="4"/>
  <c r="F3332" i="4"/>
  <c r="D3332" i="4"/>
  <c r="F3331" i="4"/>
  <c r="D3331" i="4"/>
  <c r="F3330" i="4"/>
  <c r="D3330" i="4"/>
  <c r="F3329" i="4"/>
  <c r="D3329" i="4"/>
  <c r="F3328" i="4"/>
  <c r="D3328" i="4"/>
  <c r="F3327" i="4"/>
  <c r="D3327" i="4"/>
  <c r="F3326" i="4"/>
  <c r="D3326" i="4"/>
  <c r="F3325" i="4"/>
  <c r="D3325" i="4"/>
  <c r="F3324" i="4"/>
  <c r="D3324" i="4"/>
  <c r="F3323" i="4"/>
  <c r="D3323" i="4"/>
  <c r="F3322" i="4"/>
  <c r="D3322" i="4"/>
  <c r="F3321" i="4"/>
  <c r="D3321" i="4"/>
  <c r="F3320" i="4"/>
  <c r="D3320" i="4"/>
  <c r="F3319" i="4"/>
  <c r="D3319" i="4"/>
  <c r="F3318" i="4"/>
  <c r="D3318" i="4"/>
  <c r="F3317" i="4"/>
  <c r="D3317" i="4"/>
  <c r="F3316" i="4"/>
  <c r="D3316" i="4"/>
  <c r="F3315" i="4"/>
  <c r="D3315" i="4"/>
  <c r="F3314" i="4"/>
  <c r="D3314" i="4"/>
  <c r="F3313" i="4"/>
  <c r="D3313" i="4"/>
  <c r="F3312" i="4"/>
  <c r="D3312" i="4"/>
  <c r="F3311" i="4"/>
  <c r="D3311" i="4"/>
  <c r="F3310" i="4"/>
  <c r="D3310" i="4"/>
  <c r="F3309" i="4"/>
  <c r="D3309" i="4"/>
  <c r="F3308" i="4"/>
  <c r="D3308" i="4"/>
  <c r="F3307" i="4"/>
  <c r="D3307" i="4"/>
  <c r="F3306" i="4"/>
  <c r="D3306" i="4"/>
  <c r="F3305" i="4"/>
  <c r="D3305" i="4"/>
  <c r="F3304" i="4"/>
  <c r="D3304" i="4"/>
  <c r="F3303" i="4"/>
  <c r="D3303" i="4"/>
  <c r="F3302" i="4"/>
  <c r="D3302" i="4"/>
  <c r="F3301" i="4"/>
  <c r="D3301" i="4"/>
  <c r="F3300" i="4"/>
  <c r="D3300" i="4"/>
  <c r="F3299" i="4"/>
  <c r="D3299" i="4"/>
  <c r="F3298" i="4"/>
  <c r="D3298" i="4"/>
  <c r="F3297" i="4"/>
  <c r="D3297" i="4"/>
  <c r="F3296" i="4"/>
  <c r="D3296" i="4"/>
  <c r="F3295" i="4"/>
  <c r="D3295" i="4"/>
  <c r="F3294" i="4"/>
  <c r="D3294" i="4"/>
  <c r="F3293" i="4"/>
  <c r="D3293" i="4"/>
  <c r="F3292" i="4"/>
  <c r="D3292" i="4"/>
  <c r="F3291" i="4"/>
  <c r="D3291" i="4"/>
  <c r="F3290" i="4"/>
  <c r="D3290" i="4"/>
  <c r="F3289" i="4"/>
  <c r="D3289" i="4"/>
  <c r="F3288" i="4"/>
  <c r="D3288" i="4"/>
  <c r="F3287" i="4"/>
  <c r="D3287" i="4"/>
  <c r="F3286" i="4"/>
  <c r="D3286" i="4"/>
  <c r="F3285" i="4"/>
  <c r="D3285" i="4"/>
  <c r="F3284" i="4"/>
  <c r="D3284" i="4"/>
  <c r="F3283" i="4"/>
  <c r="D3283" i="4"/>
  <c r="F3282" i="4"/>
  <c r="D3282" i="4"/>
  <c r="F3281" i="4"/>
  <c r="D3281" i="4"/>
  <c r="F3280" i="4"/>
  <c r="D3280" i="4"/>
  <c r="F3279" i="4"/>
  <c r="D3279" i="4"/>
  <c r="F3278" i="4"/>
  <c r="D3278" i="4"/>
  <c r="F3277" i="4"/>
  <c r="D3277" i="4"/>
  <c r="F3276" i="4"/>
  <c r="D3276" i="4"/>
  <c r="F3275" i="4"/>
  <c r="D3275" i="4"/>
  <c r="F3274" i="4"/>
  <c r="D3274" i="4"/>
  <c r="F3273" i="4"/>
  <c r="D3273" i="4"/>
  <c r="F3272" i="4"/>
  <c r="D3272" i="4"/>
  <c r="F3271" i="4"/>
  <c r="D3271" i="4"/>
  <c r="F3270" i="4"/>
  <c r="D3270" i="4"/>
  <c r="F3269" i="4"/>
  <c r="D3269" i="4"/>
  <c r="F3268" i="4"/>
  <c r="D3268" i="4"/>
  <c r="F3267" i="4"/>
  <c r="D3267" i="4"/>
  <c r="F3266" i="4"/>
  <c r="D3266" i="4"/>
  <c r="F3265" i="4"/>
  <c r="D3265" i="4"/>
  <c r="F3264" i="4"/>
  <c r="D3264" i="4"/>
  <c r="F3263" i="4"/>
  <c r="D3263" i="4"/>
  <c r="F3262" i="4"/>
  <c r="D3262" i="4"/>
  <c r="F3261" i="4"/>
  <c r="D3261" i="4"/>
  <c r="F3260" i="4"/>
  <c r="D3260" i="4"/>
  <c r="F3259" i="4"/>
  <c r="D3259" i="4"/>
  <c r="F3258" i="4"/>
  <c r="D3258" i="4"/>
  <c r="F3257" i="4"/>
  <c r="D3257" i="4"/>
  <c r="F3256" i="4"/>
  <c r="D3256" i="4"/>
  <c r="F3255" i="4"/>
  <c r="D3255" i="4"/>
  <c r="F3254" i="4"/>
  <c r="D3254" i="4"/>
  <c r="F3253" i="4"/>
  <c r="D3253" i="4"/>
  <c r="F3252" i="4"/>
  <c r="D3252" i="4"/>
  <c r="F3251" i="4"/>
  <c r="D3251" i="4"/>
  <c r="F3250" i="4"/>
  <c r="D3250" i="4"/>
  <c r="F3249" i="4"/>
  <c r="D3249" i="4"/>
  <c r="F3248" i="4"/>
  <c r="D3248" i="4"/>
  <c r="F3247" i="4"/>
  <c r="D3247" i="4"/>
  <c r="F3246" i="4"/>
  <c r="D3246" i="4"/>
  <c r="F3245" i="4"/>
  <c r="D3245" i="4"/>
  <c r="F3244" i="4"/>
  <c r="D3244" i="4"/>
  <c r="F3243" i="4"/>
  <c r="D3243" i="4"/>
  <c r="F3242" i="4"/>
  <c r="D3242" i="4"/>
  <c r="F3241" i="4"/>
  <c r="D3241" i="4"/>
  <c r="F3240" i="4"/>
  <c r="D3240" i="4"/>
  <c r="F3239" i="4"/>
  <c r="D3239" i="4"/>
  <c r="F3238" i="4"/>
  <c r="D3238" i="4"/>
  <c r="F3237" i="4"/>
  <c r="D3237" i="4"/>
  <c r="F3236" i="4"/>
  <c r="D3236" i="4"/>
  <c r="F3235" i="4"/>
  <c r="D3235" i="4"/>
  <c r="F3234" i="4"/>
  <c r="D3234" i="4"/>
  <c r="F3233" i="4"/>
  <c r="D3233" i="4"/>
  <c r="F3232" i="4"/>
  <c r="D3232" i="4"/>
  <c r="F3231" i="4"/>
  <c r="D3231" i="4"/>
  <c r="F3230" i="4"/>
  <c r="D3230" i="4"/>
  <c r="F3229" i="4"/>
  <c r="D3229" i="4"/>
  <c r="F3228" i="4"/>
  <c r="D3228" i="4"/>
  <c r="F3227" i="4"/>
  <c r="D3227" i="4"/>
  <c r="F3226" i="4"/>
  <c r="D3226" i="4"/>
  <c r="F3225" i="4"/>
  <c r="D3225" i="4"/>
  <c r="F3224" i="4"/>
  <c r="D3224" i="4"/>
  <c r="F3223" i="4"/>
  <c r="D3223" i="4"/>
  <c r="F3222" i="4"/>
  <c r="D3222" i="4"/>
  <c r="F3221" i="4"/>
  <c r="D3221" i="4"/>
  <c r="F3220" i="4"/>
  <c r="D3220" i="4"/>
  <c r="F3219" i="4"/>
  <c r="D3219" i="4"/>
  <c r="F3218" i="4"/>
  <c r="D3218" i="4"/>
  <c r="F3217" i="4"/>
  <c r="D3217" i="4"/>
  <c r="F3216" i="4"/>
  <c r="D3216" i="4"/>
  <c r="F3215" i="4"/>
  <c r="D3215" i="4"/>
  <c r="F3214" i="4"/>
  <c r="D3214" i="4"/>
  <c r="F3213" i="4"/>
  <c r="D3213" i="4"/>
  <c r="F3212" i="4"/>
  <c r="D3212" i="4"/>
  <c r="F3211" i="4"/>
  <c r="D3211" i="4"/>
  <c r="F3210" i="4"/>
  <c r="D3210" i="4"/>
  <c r="F3209" i="4"/>
  <c r="D3209" i="4"/>
  <c r="F3208" i="4"/>
  <c r="D3208" i="4"/>
  <c r="F3207" i="4"/>
  <c r="D3207" i="4"/>
  <c r="F3206" i="4"/>
  <c r="D3206" i="4"/>
  <c r="F3205" i="4"/>
  <c r="D3205" i="4"/>
  <c r="F3204" i="4"/>
  <c r="D3204" i="4"/>
  <c r="F3203" i="4"/>
  <c r="D3203" i="4"/>
  <c r="F3202" i="4"/>
  <c r="D3202" i="4"/>
  <c r="F3201" i="4"/>
  <c r="D3201" i="4"/>
  <c r="F3200" i="4"/>
  <c r="D3200" i="4"/>
  <c r="F3199" i="4"/>
  <c r="D3199" i="4"/>
  <c r="F3198" i="4"/>
  <c r="D3198" i="4"/>
  <c r="F3197" i="4"/>
  <c r="D3197" i="4"/>
  <c r="F3196" i="4"/>
  <c r="D3196" i="4"/>
  <c r="F3195" i="4"/>
  <c r="D3195" i="4"/>
  <c r="F3194" i="4"/>
  <c r="D3194" i="4"/>
  <c r="F3193" i="4"/>
  <c r="D3193" i="4"/>
  <c r="F3192" i="4"/>
  <c r="D3192" i="4"/>
  <c r="F3191" i="4"/>
  <c r="D3191" i="4"/>
  <c r="F3190" i="4"/>
  <c r="D3190" i="4"/>
  <c r="F3189" i="4"/>
  <c r="D3189" i="4"/>
  <c r="F3188" i="4"/>
  <c r="D3188" i="4"/>
  <c r="F3187" i="4"/>
  <c r="D3187" i="4"/>
  <c r="F3186" i="4"/>
  <c r="D3186" i="4"/>
  <c r="F3185" i="4"/>
  <c r="D3185" i="4"/>
  <c r="F3184" i="4"/>
  <c r="D3184" i="4"/>
  <c r="F3183" i="4"/>
  <c r="D3183" i="4"/>
  <c r="F3182" i="4"/>
  <c r="D3182" i="4"/>
  <c r="F3181" i="4"/>
  <c r="D3181" i="4"/>
  <c r="F3180" i="4"/>
  <c r="D3180" i="4"/>
  <c r="F3179" i="4"/>
  <c r="D3179" i="4"/>
  <c r="F3178" i="4"/>
  <c r="D3178" i="4"/>
  <c r="F3177" i="4"/>
  <c r="D3177" i="4"/>
  <c r="F3176" i="4"/>
  <c r="D3176" i="4"/>
  <c r="F3175" i="4"/>
  <c r="D3175" i="4"/>
  <c r="F3174" i="4"/>
  <c r="D3174" i="4"/>
  <c r="F3173" i="4"/>
  <c r="D3173" i="4"/>
  <c r="F3172" i="4"/>
  <c r="D3172" i="4"/>
  <c r="F3171" i="4"/>
  <c r="D3171" i="4"/>
  <c r="F3170" i="4"/>
  <c r="D3170" i="4"/>
  <c r="F3169" i="4"/>
  <c r="D3169" i="4"/>
  <c r="F3168" i="4"/>
  <c r="D3168" i="4"/>
  <c r="F3167" i="4"/>
  <c r="D3167" i="4"/>
  <c r="F3166" i="4"/>
  <c r="D3166" i="4"/>
  <c r="F3165" i="4"/>
  <c r="D3165" i="4"/>
  <c r="F3164" i="4"/>
  <c r="D3164" i="4"/>
  <c r="F3163" i="4"/>
  <c r="D3163" i="4"/>
  <c r="F3162" i="4"/>
  <c r="D3162" i="4"/>
  <c r="F3161" i="4"/>
  <c r="D3161" i="4"/>
  <c r="F3160" i="4"/>
  <c r="D3160" i="4"/>
  <c r="F3159" i="4"/>
  <c r="D3159" i="4"/>
  <c r="F3158" i="4"/>
  <c r="D3158" i="4"/>
  <c r="F3157" i="4"/>
  <c r="D3157" i="4"/>
  <c r="F3156" i="4"/>
  <c r="D3156" i="4"/>
  <c r="F3155" i="4"/>
  <c r="D3155" i="4"/>
  <c r="F3154" i="4"/>
  <c r="D3154" i="4"/>
  <c r="F3153" i="4"/>
  <c r="D3153" i="4"/>
  <c r="F3152" i="4"/>
  <c r="D3152" i="4"/>
  <c r="F3151" i="4"/>
  <c r="D3151" i="4"/>
  <c r="F3150" i="4"/>
  <c r="D3150" i="4"/>
  <c r="F3149" i="4"/>
  <c r="D3149" i="4"/>
  <c r="F3148" i="4"/>
  <c r="D3148" i="4"/>
  <c r="F3147" i="4"/>
  <c r="D3147" i="4"/>
  <c r="F3146" i="4"/>
  <c r="D3146" i="4"/>
  <c r="F3145" i="4"/>
  <c r="D3145" i="4"/>
  <c r="F3144" i="4"/>
  <c r="D3144" i="4"/>
  <c r="F3143" i="4"/>
  <c r="D3143" i="4"/>
  <c r="F3142" i="4"/>
  <c r="D3142" i="4"/>
  <c r="F3141" i="4"/>
  <c r="D3141" i="4"/>
  <c r="F3140" i="4"/>
  <c r="D3140" i="4"/>
  <c r="F3139" i="4"/>
  <c r="D3139" i="4"/>
  <c r="F3138" i="4"/>
  <c r="D3138" i="4"/>
  <c r="F3137" i="4"/>
  <c r="D3137" i="4"/>
  <c r="F3136" i="4"/>
  <c r="D3136" i="4"/>
  <c r="F3135" i="4"/>
  <c r="D3135" i="4"/>
  <c r="F3134" i="4"/>
  <c r="D3134" i="4"/>
  <c r="F3133" i="4"/>
  <c r="D3133" i="4"/>
  <c r="F3132" i="4"/>
  <c r="D3132" i="4"/>
  <c r="F3131" i="4"/>
  <c r="D3131" i="4"/>
  <c r="F3130" i="4"/>
  <c r="D3130" i="4"/>
  <c r="F3129" i="4"/>
  <c r="D3129" i="4"/>
  <c r="F3128" i="4"/>
  <c r="D3128" i="4"/>
  <c r="F3127" i="4"/>
  <c r="D3127" i="4"/>
  <c r="F3126" i="4"/>
  <c r="D3126" i="4"/>
  <c r="F3125" i="4"/>
  <c r="D3125" i="4"/>
  <c r="F3124" i="4"/>
  <c r="D3124" i="4"/>
  <c r="F3123" i="4"/>
  <c r="D3123" i="4"/>
  <c r="F3122" i="4"/>
  <c r="D3122" i="4"/>
  <c r="F3121" i="4"/>
  <c r="D3121" i="4"/>
  <c r="F3120" i="4"/>
  <c r="D3120" i="4"/>
  <c r="F3119" i="4"/>
  <c r="D3119" i="4"/>
  <c r="F3118" i="4"/>
  <c r="D3118" i="4"/>
  <c r="F3117" i="4"/>
  <c r="D3117" i="4"/>
  <c r="F3116" i="4"/>
  <c r="D3116" i="4"/>
  <c r="F3115" i="4"/>
  <c r="D3115" i="4"/>
  <c r="F3114" i="4"/>
  <c r="D3114" i="4"/>
  <c r="F3113" i="4"/>
  <c r="D3113" i="4"/>
  <c r="F3112" i="4"/>
  <c r="D3112" i="4"/>
  <c r="F3111" i="4"/>
  <c r="D3111" i="4"/>
  <c r="F3110" i="4"/>
  <c r="D3110" i="4"/>
  <c r="F3109" i="4"/>
  <c r="D3109" i="4"/>
  <c r="F3108" i="4"/>
  <c r="D3108" i="4"/>
  <c r="F3107" i="4"/>
  <c r="D3107" i="4"/>
  <c r="F3106" i="4"/>
  <c r="D3106" i="4"/>
  <c r="F3105" i="4"/>
  <c r="D3105" i="4"/>
  <c r="F3104" i="4"/>
  <c r="D3104" i="4"/>
  <c r="F3103" i="4"/>
  <c r="D3103" i="4"/>
  <c r="F3102" i="4"/>
  <c r="D3102" i="4"/>
  <c r="F3101" i="4"/>
  <c r="D3101" i="4"/>
  <c r="F3100" i="4"/>
  <c r="D3100" i="4"/>
  <c r="F3099" i="4"/>
  <c r="D3099" i="4"/>
  <c r="F3098" i="4"/>
  <c r="D3098" i="4"/>
  <c r="F3097" i="4"/>
  <c r="D3097" i="4"/>
  <c r="F3096" i="4"/>
  <c r="D3096" i="4"/>
  <c r="F3095" i="4"/>
  <c r="D3095" i="4"/>
  <c r="F3094" i="4"/>
  <c r="D3094" i="4"/>
  <c r="F3093" i="4"/>
  <c r="D3093" i="4"/>
  <c r="F3092" i="4"/>
  <c r="D3092" i="4"/>
  <c r="F3091" i="4"/>
  <c r="D3091" i="4"/>
  <c r="F3090" i="4"/>
  <c r="D3090" i="4"/>
  <c r="F3089" i="4"/>
  <c r="D3089" i="4"/>
  <c r="F3088" i="4"/>
  <c r="D3088" i="4"/>
  <c r="F3087" i="4"/>
  <c r="D3087" i="4"/>
  <c r="F3086" i="4"/>
  <c r="D3086" i="4"/>
  <c r="F3085" i="4"/>
  <c r="D3085" i="4"/>
  <c r="F3084" i="4"/>
  <c r="D3084" i="4"/>
  <c r="F3083" i="4"/>
  <c r="D3083" i="4"/>
  <c r="F3082" i="4"/>
  <c r="D3082" i="4"/>
  <c r="F3081" i="4"/>
  <c r="D3081" i="4"/>
  <c r="F3080" i="4"/>
  <c r="D3080" i="4"/>
  <c r="F3079" i="4"/>
  <c r="D3079" i="4"/>
  <c r="F3078" i="4"/>
  <c r="D3078" i="4"/>
  <c r="F3077" i="4"/>
  <c r="D3077" i="4"/>
  <c r="F3076" i="4"/>
  <c r="D3076" i="4"/>
  <c r="F3075" i="4"/>
  <c r="D3075" i="4"/>
  <c r="F3074" i="4"/>
  <c r="D3074" i="4"/>
  <c r="F3073" i="4"/>
  <c r="D3073" i="4"/>
  <c r="F3072" i="4"/>
  <c r="D3072" i="4"/>
  <c r="F3071" i="4"/>
  <c r="D3071" i="4"/>
  <c r="F3070" i="4"/>
  <c r="D3070" i="4"/>
  <c r="F3069" i="4"/>
  <c r="D3069" i="4"/>
  <c r="F3068" i="4"/>
  <c r="D3068" i="4"/>
  <c r="F3067" i="4"/>
  <c r="D3067" i="4"/>
  <c r="F3066" i="4"/>
  <c r="D3066" i="4"/>
  <c r="F3065" i="4"/>
  <c r="D3065" i="4"/>
  <c r="F3064" i="4"/>
  <c r="D3064" i="4"/>
  <c r="F3063" i="4"/>
  <c r="D3063" i="4"/>
  <c r="F3062" i="4"/>
  <c r="D3062" i="4"/>
  <c r="F3061" i="4"/>
  <c r="D3061" i="4"/>
  <c r="F3060" i="4"/>
  <c r="D3060" i="4"/>
  <c r="F3059" i="4"/>
  <c r="D3059" i="4"/>
  <c r="F3058" i="4"/>
  <c r="D3058" i="4"/>
  <c r="F3057" i="4"/>
  <c r="D3057" i="4"/>
  <c r="F3056" i="4"/>
  <c r="D3056" i="4"/>
  <c r="F3055" i="4"/>
  <c r="D3055" i="4"/>
  <c r="F3054" i="4"/>
  <c r="D3054" i="4"/>
  <c r="F3053" i="4"/>
  <c r="D3053" i="4"/>
  <c r="F3052" i="4"/>
  <c r="D3052" i="4"/>
  <c r="F3051" i="4"/>
  <c r="D3051" i="4"/>
  <c r="F3050" i="4"/>
  <c r="D3050" i="4"/>
  <c r="F3049" i="4"/>
  <c r="D3049" i="4"/>
  <c r="F3048" i="4"/>
  <c r="D3048" i="4"/>
  <c r="F3047" i="4"/>
  <c r="D3047" i="4"/>
  <c r="F3046" i="4"/>
  <c r="D3046" i="4"/>
  <c r="F3045" i="4"/>
  <c r="D3045" i="4"/>
  <c r="F3044" i="4"/>
  <c r="D3044" i="4"/>
  <c r="F3043" i="4"/>
  <c r="D3043" i="4"/>
  <c r="F3042" i="4"/>
  <c r="D3042" i="4"/>
  <c r="F3041" i="4"/>
  <c r="D3041" i="4"/>
  <c r="F3040" i="4"/>
  <c r="D3040" i="4"/>
  <c r="F3039" i="4"/>
  <c r="D3039" i="4"/>
  <c r="F3038" i="4"/>
  <c r="D3038" i="4"/>
  <c r="F3037" i="4"/>
  <c r="D3037" i="4"/>
  <c r="F3036" i="4"/>
  <c r="D3036" i="4"/>
  <c r="F3035" i="4"/>
  <c r="D3035" i="4"/>
  <c r="F3034" i="4"/>
  <c r="D3034" i="4"/>
  <c r="F3033" i="4"/>
  <c r="D3033" i="4"/>
  <c r="F3032" i="4"/>
  <c r="D3032" i="4"/>
  <c r="F3031" i="4"/>
  <c r="D3031" i="4"/>
  <c r="F3030" i="4"/>
  <c r="D3030" i="4"/>
  <c r="F3029" i="4"/>
  <c r="D3029" i="4"/>
  <c r="F3028" i="4"/>
  <c r="D3028" i="4"/>
  <c r="F3027" i="4"/>
  <c r="D3027" i="4"/>
  <c r="F3026" i="4"/>
  <c r="D3026" i="4"/>
  <c r="F3025" i="4"/>
  <c r="D3025" i="4"/>
  <c r="F3024" i="4"/>
  <c r="D3024" i="4"/>
  <c r="F3023" i="4"/>
  <c r="D3023" i="4"/>
  <c r="F3022" i="4"/>
  <c r="D3022" i="4"/>
  <c r="F3021" i="4"/>
  <c r="D3021" i="4"/>
  <c r="F3020" i="4"/>
  <c r="D3020" i="4"/>
  <c r="F3019" i="4"/>
  <c r="D3019" i="4"/>
  <c r="F3018" i="4"/>
  <c r="D3018" i="4"/>
  <c r="F3017" i="4"/>
  <c r="D3017" i="4"/>
  <c r="F3016" i="4"/>
  <c r="D3016" i="4"/>
  <c r="F3015" i="4"/>
  <c r="D3015" i="4"/>
  <c r="F3014" i="4"/>
  <c r="D3014" i="4"/>
  <c r="F3013" i="4"/>
  <c r="D3013" i="4"/>
  <c r="F3012" i="4"/>
  <c r="D3012" i="4"/>
  <c r="F3011" i="4"/>
  <c r="D3011" i="4"/>
  <c r="F3010" i="4"/>
  <c r="D3010" i="4"/>
  <c r="F3009" i="4"/>
  <c r="D3009" i="4"/>
  <c r="F3008" i="4"/>
  <c r="D3008" i="4"/>
  <c r="F3007" i="4"/>
  <c r="D3007" i="4"/>
  <c r="F3006" i="4"/>
  <c r="D3006" i="4"/>
  <c r="F3005" i="4"/>
  <c r="D3005" i="4"/>
  <c r="F3004" i="4"/>
  <c r="D3004" i="4"/>
  <c r="F3003" i="4"/>
  <c r="D3003" i="4"/>
  <c r="F3002" i="4"/>
  <c r="D3002" i="4"/>
  <c r="F3001" i="4"/>
  <c r="D3001" i="4"/>
  <c r="F3000" i="4"/>
  <c r="D3000" i="4"/>
  <c r="F2999" i="4"/>
  <c r="D2999" i="4"/>
  <c r="F2998" i="4"/>
  <c r="D2998" i="4"/>
  <c r="F2997" i="4"/>
  <c r="D2997" i="4"/>
  <c r="F2996" i="4"/>
  <c r="D2996" i="4"/>
  <c r="F2995" i="4"/>
  <c r="D2995" i="4"/>
  <c r="F2994" i="4"/>
  <c r="D2994" i="4"/>
  <c r="F2993" i="4"/>
  <c r="D2993" i="4"/>
  <c r="F2992" i="4"/>
  <c r="D2992" i="4"/>
  <c r="F2991" i="4"/>
  <c r="D2991" i="4"/>
  <c r="F2990" i="4"/>
  <c r="D2990" i="4"/>
  <c r="F2989" i="4"/>
  <c r="D2989" i="4"/>
  <c r="F2988" i="4"/>
  <c r="D2988" i="4"/>
  <c r="F2987" i="4"/>
  <c r="D2987" i="4"/>
  <c r="F2986" i="4"/>
  <c r="D2986" i="4"/>
  <c r="F2985" i="4"/>
  <c r="D2985" i="4"/>
  <c r="F2984" i="4"/>
  <c r="D2984" i="4"/>
  <c r="F2983" i="4"/>
  <c r="D2983" i="4"/>
  <c r="F2982" i="4"/>
  <c r="D2982" i="4"/>
  <c r="F2981" i="4"/>
  <c r="D2981" i="4"/>
  <c r="F2980" i="4"/>
  <c r="D2980" i="4"/>
  <c r="F2979" i="4"/>
  <c r="D2979" i="4"/>
  <c r="F2978" i="4"/>
  <c r="D2978" i="4"/>
  <c r="F2977" i="4"/>
  <c r="D2977" i="4"/>
  <c r="F2976" i="4"/>
  <c r="D2976" i="4"/>
  <c r="F2975" i="4"/>
  <c r="D2975" i="4"/>
  <c r="F2974" i="4"/>
  <c r="D2974" i="4"/>
  <c r="F2973" i="4"/>
  <c r="D2973" i="4"/>
  <c r="F2972" i="4"/>
  <c r="D2972" i="4"/>
  <c r="F2971" i="4"/>
  <c r="D2971" i="4"/>
  <c r="F2970" i="4"/>
  <c r="D2970" i="4"/>
  <c r="F2969" i="4"/>
  <c r="D2969" i="4"/>
  <c r="F2968" i="4"/>
  <c r="D2968" i="4"/>
  <c r="F2967" i="4"/>
  <c r="D2967" i="4"/>
  <c r="F2966" i="4"/>
  <c r="D2966" i="4"/>
  <c r="F2965" i="4"/>
  <c r="D2965" i="4"/>
  <c r="F2964" i="4"/>
  <c r="D2964" i="4"/>
  <c r="F2963" i="4"/>
  <c r="D2963" i="4"/>
  <c r="F2962" i="4"/>
  <c r="D2962" i="4"/>
  <c r="F2961" i="4"/>
  <c r="D2961" i="4"/>
  <c r="F2960" i="4"/>
  <c r="D2960" i="4"/>
  <c r="F2959" i="4"/>
  <c r="D2959" i="4"/>
  <c r="F2958" i="4"/>
  <c r="D2958" i="4"/>
  <c r="F2957" i="4"/>
  <c r="D2957" i="4"/>
  <c r="F2956" i="4"/>
  <c r="D2956" i="4"/>
  <c r="F2955" i="4"/>
  <c r="D2955" i="4"/>
  <c r="F2954" i="4"/>
  <c r="D2954" i="4"/>
  <c r="F2953" i="4"/>
  <c r="D2953" i="4"/>
  <c r="F2952" i="4"/>
  <c r="D2952" i="4"/>
  <c r="F2951" i="4"/>
  <c r="D2951" i="4"/>
  <c r="F2950" i="4"/>
  <c r="D2950" i="4"/>
  <c r="F2949" i="4"/>
  <c r="D2949" i="4"/>
  <c r="F2948" i="4"/>
  <c r="D2948" i="4"/>
  <c r="F2947" i="4"/>
  <c r="D2947" i="4"/>
  <c r="F2946" i="4"/>
  <c r="D2946" i="4"/>
  <c r="F2945" i="4"/>
  <c r="D2945" i="4"/>
  <c r="F2944" i="4"/>
  <c r="D2944" i="4"/>
  <c r="F2943" i="4"/>
  <c r="D2943" i="4"/>
  <c r="F2942" i="4"/>
  <c r="D2942" i="4"/>
  <c r="F2941" i="4"/>
  <c r="D2941" i="4"/>
  <c r="F2940" i="4"/>
  <c r="D2940" i="4"/>
  <c r="F2939" i="4"/>
  <c r="D2939" i="4"/>
  <c r="F2938" i="4"/>
  <c r="D2938" i="4"/>
  <c r="F2937" i="4"/>
  <c r="D2937" i="4"/>
  <c r="F2936" i="4"/>
  <c r="D2936" i="4"/>
  <c r="F2935" i="4"/>
  <c r="D2935" i="4"/>
  <c r="F2934" i="4"/>
  <c r="D2934" i="4"/>
  <c r="F2933" i="4"/>
  <c r="D2933" i="4"/>
  <c r="F2932" i="4"/>
  <c r="D2932" i="4"/>
  <c r="F2931" i="4"/>
  <c r="D2931" i="4"/>
  <c r="F2930" i="4"/>
  <c r="D2930" i="4"/>
  <c r="F2929" i="4"/>
  <c r="D2929" i="4"/>
  <c r="F2928" i="4"/>
  <c r="D2928" i="4"/>
  <c r="F2927" i="4"/>
  <c r="D2927" i="4"/>
  <c r="F2926" i="4"/>
  <c r="D2926" i="4"/>
  <c r="F2925" i="4"/>
  <c r="D2925" i="4"/>
  <c r="F2924" i="4"/>
  <c r="D2924" i="4"/>
  <c r="F2923" i="4"/>
  <c r="D2923" i="4"/>
  <c r="F2922" i="4"/>
  <c r="D2922" i="4"/>
  <c r="F2921" i="4"/>
  <c r="D2921" i="4"/>
  <c r="F2920" i="4"/>
  <c r="D2920" i="4"/>
  <c r="F2919" i="4"/>
  <c r="D2919" i="4"/>
  <c r="F2918" i="4"/>
  <c r="D2918" i="4"/>
  <c r="F2917" i="4"/>
  <c r="D2917" i="4"/>
  <c r="F2916" i="4"/>
  <c r="D2916" i="4"/>
  <c r="F2915" i="4"/>
  <c r="D2915" i="4"/>
  <c r="F2914" i="4"/>
  <c r="D2914" i="4"/>
  <c r="F2913" i="4"/>
  <c r="D2913" i="4"/>
  <c r="F2912" i="4"/>
  <c r="D2912" i="4"/>
  <c r="F2911" i="4"/>
  <c r="D2911" i="4"/>
  <c r="F2910" i="4"/>
  <c r="D2910" i="4"/>
  <c r="F2909" i="4"/>
  <c r="D2909" i="4"/>
  <c r="F2908" i="4"/>
  <c r="D2908" i="4"/>
  <c r="F2907" i="4"/>
  <c r="D2907" i="4"/>
  <c r="F2906" i="4"/>
  <c r="D2906" i="4"/>
  <c r="F2905" i="4"/>
  <c r="D2905" i="4"/>
  <c r="F2904" i="4"/>
  <c r="D2904" i="4"/>
  <c r="F2903" i="4"/>
  <c r="D2903" i="4"/>
  <c r="F2902" i="4"/>
  <c r="D2902" i="4"/>
  <c r="F2901" i="4"/>
  <c r="D2901" i="4"/>
  <c r="F2900" i="4"/>
  <c r="D2900" i="4"/>
  <c r="F2899" i="4"/>
  <c r="D2899" i="4"/>
  <c r="F2898" i="4"/>
  <c r="D2898" i="4"/>
  <c r="F2897" i="4"/>
  <c r="D2897" i="4"/>
  <c r="F2896" i="4"/>
  <c r="D2896" i="4"/>
  <c r="F2895" i="4"/>
  <c r="D2895" i="4"/>
  <c r="F2894" i="4"/>
  <c r="D2894" i="4"/>
  <c r="F2893" i="4"/>
  <c r="D2893" i="4"/>
  <c r="F2892" i="4"/>
  <c r="D2892" i="4"/>
  <c r="F2891" i="4"/>
  <c r="D2891" i="4"/>
  <c r="F2890" i="4"/>
  <c r="D2890" i="4"/>
  <c r="F2889" i="4"/>
  <c r="D2889" i="4"/>
  <c r="F2888" i="4"/>
  <c r="D2888" i="4"/>
  <c r="F2887" i="4"/>
  <c r="D2887" i="4"/>
  <c r="F2886" i="4"/>
  <c r="D2886" i="4"/>
  <c r="F2885" i="4"/>
  <c r="D2885" i="4"/>
  <c r="F2884" i="4"/>
  <c r="D2884" i="4"/>
  <c r="F2883" i="4"/>
  <c r="D2883" i="4"/>
  <c r="F2882" i="4"/>
  <c r="D2882" i="4"/>
  <c r="F2881" i="4"/>
  <c r="D2881" i="4"/>
  <c r="F2880" i="4"/>
  <c r="D2880" i="4"/>
  <c r="F2879" i="4"/>
  <c r="D2879" i="4"/>
  <c r="F2878" i="4"/>
  <c r="D2878" i="4"/>
  <c r="F2877" i="4"/>
  <c r="D2877" i="4"/>
  <c r="F2876" i="4"/>
  <c r="D2876" i="4"/>
  <c r="F2875" i="4"/>
  <c r="D2875" i="4"/>
  <c r="F2874" i="4"/>
  <c r="D2874" i="4"/>
  <c r="F2873" i="4"/>
  <c r="D2873" i="4"/>
  <c r="F2872" i="4"/>
  <c r="D2872" i="4"/>
  <c r="F2871" i="4"/>
  <c r="D2871" i="4"/>
  <c r="F2870" i="4"/>
  <c r="D2870" i="4"/>
  <c r="F2869" i="4"/>
  <c r="D2869" i="4"/>
  <c r="F2868" i="4"/>
  <c r="D2868" i="4"/>
  <c r="F2867" i="4"/>
  <c r="D2867" i="4"/>
  <c r="F2866" i="4"/>
  <c r="D2866" i="4"/>
  <c r="F2865" i="4"/>
  <c r="D2865" i="4"/>
  <c r="F2864" i="4"/>
  <c r="D2864" i="4"/>
  <c r="F2863" i="4"/>
  <c r="D2863" i="4"/>
  <c r="F2862" i="4"/>
  <c r="D2862" i="4"/>
  <c r="F2861" i="4"/>
  <c r="D2861" i="4"/>
  <c r="F2860" i="4"/>
  <c r="D2860" i="4"/>
  <c r="F2859" i="4"/>
  <c r="D2859" i="4"/>
  <c r="F2858" i="4"/>
  <c r="D2858" i="4"/>
  <c r="F2857" i="4"/>
  <c r="D2857" i="4"/>
  <c r="F2856" i="4"/>
  <c r="D2856" i="4"/>
  <c r="F2855" i="4"/>
  <c r="D2855" i="4"/>
  <c r="F2854" i="4"/>
  <c r="D2854" i="4"/>
  <c r="F2853" i="4"/>
  <c r="D2853" i="4"/>
  <c r="F2852" i="4"/>
  <c r="D2852" i="4"/>
  <c r="F2851" i="4"/>
  <c r="D2851" i="4"/>
  <c r="F2850" i="4"/>
  <c r="D2850" i="4"/>
  <c r="F2849" i="4"/>
  <c r="D2849" i="4"/>
  <c r="F2848" i="4"/>
  <c r="D2848" i="4"/>
  <c r="F2847" i="4"/>
  <c r="D2847" i="4"/>
  <c r="F2846" i="4"/>
  <c r="D2846" i="4"/>
  <c r="F2845" i="4"/>
  <c r="D2845" i="4"/>
  <c r="F2844" i="4"/>
  <c r="D2844" i="4"/>
  <c r="F2843" i="4"/>
  <c r="D2843" i="4"/>
  <c r="F2842" i="4"/>
  <c r="D2842" i="4"/>
  <c r="F2841" i="4"/>
  <c r="D2841" i="4"/>
  <c r="F2840" i="4"/>
  <c r="D2840" i="4"/>
  <c r="F2839" i="4"/>
  <c r="D2839" i="4"/>
  <c r="F2838" i="4"/>
  <c r="D2838" i="4"/>
  <c r="F2837" i="4"/>
  <c r="D2837" i="4"/>
  <c r="F2836" i="4"/>
  <c r="D2836" i="4"/>
  <c r="F2835" i="4"/>
  <c r="D2835" i="4"/>
  <c r="F2834" i="4"/>
  <c r="D2834" i="4"/>
  <c r="F2833" i="4"/>
  <c r="D2833" i="4"/>
  <c r="F2832" i="4"/>
  <c r="D2832" i="4"/>
  <c r="F2831" i="4"/>
  <c r="D2831" i="4"/>
  <c r="F2830" i="4"/>
  <c r="D2830" i="4"/>
  <c r="F2829" i="4"/>
  <c r="D2829" i="4"/>
  <c r="F2828" i="4"/>
  <c r="D2828" i="4"/>
  <c r="F2827" i="4"/>
  <c r="D2827" i="4"/>
  <c r="F2826" i="4"/>
  <c r="D2826" i="4"/>
  <c r="F2825" i="4"/>
  <c r="D2825" i="4"/>
  <c r="F2824" i="4"/>
  <c r="D2824" i="4"/>
  <c r="F2823" i="4"/>
  <c r="D2823" i="4"/>
  <c r="F2822" i="4"/>
  <c r="D2822" i="4"/>
  <c r="F2821" i="4"/>
  <c r="D2821" i="4"/>
  <c r="F2820" i="4"/>
  <c r="D2820" i="4"/>
  <c r="F2819" i="4"/>
  <c r="D2819" i="4"/>
  <c r="F2818" i="4"/>
  <c r="D2818" i="4"/>
  <c r="F2817" i="4"/>
  <c r="D2817" i="4"/>
  <c r="F2816" i="4"/>
  <c r="D2816" i="4"/>
  <c r="F2815" i="4"/>
  <c r="D2815" i="4"/>
  <c r="F2814" i="4"/>
  <c r="D2814" i="4"/>
  <c r="F2813" i="4"/>
  <c r="D2813" i="4"/>
  <c r="F2812" i="4"/>
  <c r="D2812" i="4"/>
  <c r="F2811" i="4"/>
  <c r="D2811" i="4"/>
  <c r="F2810" i="4"/>
  <c r="D2810" i="4"/>
  <c r="F2809" i="4"/>
  <c r="D2809" i="4"/>
  <c r="F2808" i="4"/>
  <c r="D2808" i="4"/>
  <c r="F2807" i="4"/>
  <c r="D2807" i="4"/>
  <c r="F2806" i="4"/>
  <c r="D2806" i="4"/>
  <c r="F2805" i="4"/>
  <c r="D2805" i="4"/>
  <c r="F2804" i="4"/>
  <c r="D2804" i="4"/>
  <c r="F2803" i="4"/>
  <c r="D2803" i="4"/>
  <c r="F2802" i="4"/>
  <c r="D2802" i="4"/>
  <c r="F2801" i="4"/>
  <c r="D2801" i="4"/>
  <c r="F2800" i="4"/>
  <c r="D2800" i="4"/>
  <c r="F2799" i="4"/>
  <c r="D2799" i="4"/>
  <c r="F2798" i="4"/>
  <c r="D2798" i="4"/>
  <c r="F2797" i="4"/>
  <c r="D2797" i="4"/>
  <c r="F2796" i="4"/>
  <c r="D2796" i="4"/>
  <c r="F2795" i="4"/>
  <c r="D2795" i="4"/>
  <c r="F2794" i="4"/>
  <c r="D2794" i="4"/>
  <c r="F2793" i="4"/>
  <c r="D2793" i="4"/>
  <c r="F2792" i="4"/>
  <c r="D2792" i="4"/>
  <c r="F2791" i="4"/>
  <c r="D2791" i="4"/>
  <c r="F2790" i="4"/>
  <c r="D2790" i="4"/>
  <c r="F2789" i="4"/>
  <c r="D2789" i="4"/>
  <c r="F2788" i="4"/>
  <c r="D2788" i="4"/>
  <c r="F2787" i="4"/>
  <c r="D2787" i="4"/>
  <c r="F2786" i="4"/>
  <c r="D2786" i="4"/>
  <c r="F2785" i="4"/>
  <c r="D2785" i="4"/>
  <c r="F2784" i="4"/>
  <c r="D2784" i="4"/>
  <c r="F2783" i="4"/>
  <c r="D2783" i="4"/>
  <c r="F2782" i="4"/>
  <c r="D2782" i="4"/>
  <c r="F2781" i="4"/>
  <c r="D2781" i="4"/>
  <c r="F2780" i="4"/>
  <c r="D2780" i="4"/>
  <c r="F2779" i="4"/>
  <c r="D2779" i="4"/>
  <c r="F2778" i="4"/>
  <c r="D2778" i="4"/>
  <c r="F2777" i="4"/>
  <c r="D2777" i="4"/>
  <c r="F2776" i="4"/>
  <c r="D2776" i="4"/>
  <c r="F2775" i="4"/>
  <c r="D2775" i="4"/>
  <c r="F2774" i="4"/>
  <c r="D2774" i="4"/>
  <c r="F2773" i="4"/>
  <c r="D2773" i="4"/>
  <c r="F2772" i="4"/>
  <c r="D2772" i="4"/>
  <c r="F2771" i="4"/>
  <c r="D2771" i="4"/>
  <c r="F2770" i="4"/>
  <c r="D2770" i="4"/>
  <c r="F2769" i="4"/>
  <c r="D2769" i="4"/>
  <c r="F2768" i="4"/>
  <c r="D2768" i="4"/>
  <c r="F2767" i="4"/>
  <c r="D2767" i="4"/>
  <c r="F2766" i="4"/>
  <c r="D2766" i="4"/>
  <c r="F2765" i="4"/>
  <c r="D2765" i="4"/>
  <c r="F2764" i="4"/>
  <c r="D2764" i="4"/>
  <c r="F2763" i="4"/>
  <c r="D2763" i="4"/>
  <c r="F2762" i="4"/>
  <c r="D2762" i="4"/>
  <c r="F2761" i="4"/>
  <c r="D2761" i="4"/>
  <c r="F2760" i="4"/>
  <c r="D2760" i="4"/>
  <c r="F2759" i="4"/>
  <c r="D2759" i="4"/>
  <c r="F2758" i="4"/>
  <c r="D2758" i="4"/>
  <c r="F2757" i="4"/>
  <c r="D2757" i="4"/>
  <c r="F2756" i="4"/>
  <c r="D2756" i="4"/>
  <c r="F2755" i="4"/>
  <c r="D2755" i="4"/>
  <c r="F2754" i="4"/>
  <c r="D2754" i="4"/>
  <c r="F2753" i="4"/>
  <c r="D2753" i="4"/>
  <c r="F2752" i="4"/>
  <c r="D2752" i="4"/>
  <c r="F2751" i="4"/>
  <c r="D2751" i="4"/>
  <c r="F2750" i="4"/>
  <c r="D2750" i="4"/>
  <c r="F2749" i="4"/>
  <c r="D2749" i="4"/>
  <c r="F2748" i="4"/>
  <c r="D2748" i="4"/>
  <c r="F2747" i="4"/>
  <c r="D2747" i="4"/>
  <c r="F2746" i="4"/>
  <c r="D2746" i="4"/>
  <c r="F2745" i="4"/>
  <c r="D2745" i="4"/>
  <c r="F2744" i="4"/>
  <c r="D2744" i="4"/>
  <c r="F2743" i="4"/>
  <c r="D2743" i="4"/>
  <c r="F2742" i="4"/>
  <c r="D2742" i="4"/>
  <c r="F2741" i="4"/>
  <c r="D2741" i="4"/>
  <c r="F2740" i="4"/>
  <c r="D2740" i="4"/>
  <c r="F2739" i="4"/>
  <c r="D2739" i="4"/>
  <c r="F2738" i="4"/>
  <c r="D2738" i="4"/>
  <c r="F2737" i="4"/>
  <c r="D2737" i="4"/>
  <c r="F2736" i="4"/>
  <c r="D2736" i="4"/>
  <c r="F2735" i="4"/>
  <c r="D2735" i="4"/>
  <c r="F2734" i="4"/>
  <c r="D2734" i="4"/>
  <c r="F2733" i="4"/>
  <c r="D2733" i="4"/>
  <c r="F2732" i="4"/>
  <c r="D2732" i="4"/>
  <c r="F2731" i="4"/>
  <c r="D2731" i="4"/>
  <c r="F2730" i="4"/>
  <c r="D2730" i="4"/>
  <c r="F2729" i="4"/>
  <c r="D2729" i="4"/>
  <c r="F2728" i="4"/>
  <c r="D2728" i="4"/>
  <c r="F2727" i="4"/>
  <c r="D2727" i="4"/>
  <c r="F2726" i="4"/>
  <c r="D2726" i="4"/>
  <c r="F2725" i="4"/>
  <c r="D2725" i="4"/>
  <c r="F2724" i="4"/>
  <c r="D2724" i="4"/>
  <c r="F2723" i="4"/>
  <c r="D2723" i="4"/>
  <c r="F2722" i="4"/>
  <c r="D2722" i="4"/>
  <c r="F2721" i="4"/>
  <c r="D2721" i="4"/>
  <c r="F2720" i="4"/>
  <c r="D2720" i="4"/>
  <c r="F2719" i="4"/>
  <c r="D2719" i="4"/>
  <c r="F2718" i="4"/>
  <c r="D2718" i="4"/>
  <c r="F2717" i="4"/>
  <c r="D2717" i="4"/>
  <c r="F2716" i="4"/>
  <c r="D2716" i="4"/>
  <c r="F2715" i="4"/>
  <c r="D2715" i="4"/>
  <c r="F2714" i="4"/>
  <c r="D2714" i="4"/>
  <c r="F2713" i="4"/>
  <c r="D2713" i="4"/>
  <c r="F2712" i="4"/>
  <c r="D2712" i="4"/>
  <c r="F2711" i="4"/>
  <c r="D2711" i="4"/>
  <c r="F2710" i="4"/>
  <c r="D2710" i="4"/>
  <c r="F2709" i="4"/>
  <c r="D2709" i="4"/>
  <c r="F2708" i="4"/>
  <c r="D2708" i="4"/>
  <c r="F2707" i="4"/>
  <c r="D2707" i="4"/>
  <c r="F2706" i="4"/>
  <c r="D2706" i="4"/>
  <c r="F2705" i="4"/>
  <c r="D2705" i="4"/>
  <c r="F2704" i="4"/>
  <c r="D2704" i="4"/>
  <c r="F2703" i="4"/>
  <c r="D2703" i="4"/>
  <c r="F2702" i="4"/>
  <c r="D2702" i="4"/>
  <c r="F2701" i="4"/>
  <c r="D2701" i="4"/>
  <c r="F2700" i="4"/>
  <c r="D2700" i="4"/>
  <c r="F2699" i="4"/>
  <c r="D2699" i="4"/>
  <c r="F2698" i="4"/>
  <c r="D2698" i="4"/>
  <c r="F2697" i="4"/>
  <c r="D2697" i="4"/>
  <c r="F2696" i="4"/>
  <c r="D2696" i="4"/>
  <c r="F2695" i="4"/>
  <c r="D2695" i="4"/>
  <c r="F2694" i="4"/>
  <c r="D2694" i="4"/>
  <c r="F2693" i="4"/>
  <c r="D2693" i="4"/>
  <c r="F2692" i="4"/>
  <c r="D2692" i="4"/>
  <c r="F2691" i="4"/>
  <c r="D2691" i="4"/>
  <c r="F2690" i="4"/>
  <c r="D2690" i="4"/>
  <c r="F2689" i="4"/>
  <c r="D2689" i="4"/>
  <c r="F2688" i="4"/>
  <c r="D2688" i="4"/>
  <c r="F2687" i="4"/>
  <c r="D2687" i="4"/>
  <c r="F2686" i="4"/>
  <c r="D2686" i="4"/>
  <c r="F2685" i="4"/>
  <c r="D2685" i="4"/>
  <c r="F2684" i="4"/>
  <c r="D2684" i="4"/>
  <c r="F2683" i="4"/>
  <c r="D2683" i="4"/>
  <c r="F2682" i="4"/>
  <c r="D2682" i="4"/>
  <c r="F2681" i="4"/>
  <c r="D2681" i="4"/>
  <c r="F2680" i="4"/>
  <c r="D2680" i="4"/>
  <c r="F2679" i="4"/>
  <c r="D2679" i="4"/>
  <c r="F2678" i="4"/>
  <c r="D2678" i="4"/>
  <c r="F2677" i="4"/>
  <c r="D2677" i="4"/>
  <c r="F2676" i="4"/>
  <c r="D2676" i="4"/>
  <c r="F2675" i="4"/>
  <c r="D2675" i="4"/>
  <c r="F2674" i="4"/>
  <c r="D2674" i="4"/>
  <c r="F2673" i="4"/>
  <c r="D2673" i="4"/>
  <c r="F2672" i="4"/>
  <c r="D2672" i="4"/>
  <c r="F2671" i="4"/>
  <c r="D2671" i="4"/>
  <c r="F2670" i="4"/>
  <c r="D2670" i="4"/>
  <c r="F2669" i="4"/>
  <c r="D2669" i="4"/>
  <c r="F2668" i="4"/>
  <c r="D2668" i="4"/>
  <c r="F2667" i="4"/>
  <c r="D2667" i="4"/>
  <c r="F2666" i="4"/>
  <c r="D2666" i="4"/>
  <c r="F2665" i="4"/>
  <c r="D2665" i="4"/>
  <c r="F2664" i="4"/>
  <c r="D2664" i="4"/>
  <c r="F2663" i="4"/>
  <c r="D2663" i="4"/>
  <c r="F2662" i="4"/>
  <c r="D2662" i="4"/>
  <c r="F2661" i="4"/>
  <c r="D2661" i="4"/>
  <c r="F2660" i="4"/>
  <c r="D2660" i="4"/>
  <c r="F2659" i="4"/>
  <c r="D2659" i="4"/>
  <c r="F2658" i="4"/>
  <c r="D2658" i="4"/>
  <c r="F2657" i="4"/>
  <c r="D2657" i="4"/>
  <c r="F2656" i="4"/>
  <c r="D2656" i="4"/>
  <c r="F2655" i="4"/>
  <c r="D2655" i="4"/>
  <c r="F2654" i="4"/>
  <c r="D2654" i="4"/>
  <c r="F2653" i="4"/>
  <c r="D2653" i="4"/>
  <c r="F2652" i="4"/>
  <c r="D2652" i="4"/>
  <c r="F2651" i="4"/>
  <c r="D2651" i="4"/>
  <c r="F2650" i="4"/>
  <c r="D2650" i="4"/>
  <c r="F2649" i="4"/>
  <c r="D2649" i="4"/>
  <c r="F2648" i="4"/>
  <c r="D2648" i="4"/>
  <c r="F2647" i="4"/>
  <c r="D2647" i="4"/>
  <c r="F2646" i="4"/>
  <c r="D2646" i="4"/>
  <c r="F2645" i="4"/>
  <c r="D2645" i="4"/>
  <c r="F2644" i="4"/>
  <c r="D2644" i="4"/>
  <c r="F2643" i="4"/>
  <c r="D2643" i="4"/>
  <c r="F2642" i="4"/>
  <c r="D2642" i="4"/>
  <c r="F2641" i="4"/>
  <c r="D2641" i="4"/>
  <c r="F2640" i="4"/>
  <c r="D2640" i="4"/>
  <c r="F2639" i="4"/>
  <c r="D2639" i="4"/>
  <c r="F2638" i="4"/>
  <c r="D2638" i="4"/>
  <c r="F2637" i="4"/>
  <c r="D2637" i="4"/>
  <c r="F2636" i="4"/>
  <c r="D2636" i="4"/>
  <c r="F2635" i="4"/>
  <c r="D2635" i="4"/>
  <c r="F2634" i="4"/>
  <c r="D2634" i="4"/>
  <c r="F2633" i="4"/>
  <c r="D2633" i="4"/>
  <c r="F2632" i="4"/>
  <c r="D2632" i="4"/>
  <c r="F2631" i="4"/>
  <c r="D2631" i="4"/>
  <c r="F2630" i="4"/>
  <c r="D2630" i="4"/>
  <c r="F2629" i="4"/>
  <c r="D2629" i="4"/>
  <c r="F2628" i="4"/>
  <c r="D2628" i="4"/>
  <c r="F2627" i="4"/>
  <c r="D2627" i="4"/>
  <c r="F2626" i="4"/>
  <c r="D2626" i="4"/>
  <c r="F2625" i="4"/>
  <c r="D2625" i="4"/>
  <c r="F2624" i="4"/>
  <c r="D2624" i="4"/>
  <c r="F2623" i="4"/>
  <c r="D2623" i="4"/>
  <c r="F2622" i="4"/>
  <c r="D2622" i="4"/>
  <c r="F2621" i="4"/>
  <c r="D2621" i="4"/>
  <c r="F2620" i="4"/>
  <c r="D2620" i="4"/>
  <c r="F2619" i="4"/>
  <c r="D2619" i="4"/>
  <c r="F2618" i="4"/>
  <c r="D2618" i="4"/>
  <c r="F2617" i="4"/>
  <c r="D2617" i="4"/>
  <c r="F2616" i="4"/>
  <c r="D2616" i="4"/>
  <c r="F2615" i="4"/>
  <c r="D2615" i="4"/>
  <c r="F2614" i="4"/>
  <c r="D2614" i="4"/>
  <c r="F2613" i="4"/>
  <c r="D2613" i="4"/>
  <c r="F2612" i="4"/>
  <c r="D2612" i="4"/>
  <c r="F2611" i="4"/>
  <c r="D2611" i="4"/>
  <c r="F2610" i="4"/>
  <c r="D2610" i="4"/>
  <c r="F2609" i="4"/>
  <c r="D2609" i="4"/>
  <c r="F2608" i="4"/>
  <c r="D2608" i="4"/>
  <c r="F2607" i="4"/>
  <c r="D2607" i="4"/>
  <c r="F2606" i="4"/>
  <c r="D2606" i="4"/>
  <c r="F2605" i="4"/>
  <c r="D2605" i="4"/>
  <c r="F2604" i="4"/>
  <c r="D2604" i="4"/>
  <c r="F2603" i="4"/>
  <c r="D2603" i="4"/>
  <c r="F2602" i="4"/>
  <c r="D2602" i="4"/>
  <c r="F2601" i="4"/>
  <c r="D2601" i="4"/>
  <c r="F2600" i="4"/>
  <c r="D2600" i="4"/>
  <c r="F2599" i="4"/>
  <c r="D2599" i="4"/>
  <c r="F2598" i="4"/>
  <c r="D2598" i="4"/>
  <c r="F2597" i="4"/>
  <c r="D2597" i="4"/>
  <c r="F2596" i="4"/>
  <c r="D2596" i="4"/>
  <c r="F2595" i="4"/>
  <c r="D2595" i="4"/>
  <c r="F2594" i="4"/>
  <c r="D2594" i="4"/>
  <c r="F2593" i="4"/>
  <c r="D2593" i="4"/>
  <c r="F2592" i="4"/>
  <c r="D2592" i="4"/>
  <c r="F2591" i="4"/>
  <c r="D2591" i="4"/>
  <c r="F2590" i="4"/>
  <c r="D2590" i="4"/>
  <c r="F2589" i="4"/>
  <c r="D2589" i="4"/>
  <c r="F2588" i="4"/>
  <c r="D2588" i="4"/>
  <c r="F2587" i="4"/>
  <c r="D2587" i="4"/>
  <c r="F2586" i="4"/>
  <c r="D2586" i="4"/>
  <c r="F2585" i="4"/>
  <c r="D2585" i="4"/>
  <c r="F2584" i="4"/>
  <c r="D2584" i="4"/>
  <c r="F2583" i="4"/>
  <c r="D2583" i="4"/>
  <c r="F2582" i="4"/>
  <c r="D2582" i="4"/>
  <c r="F2581" i="4"/>
  <c r="D2581" i="4"/>
  <c r="F2580" i="4"/>
  <c r="D2580" i="4"/>
  <c r="F2579" i="4"/>
  <c r="D2579" i="4"/>
  <c r="F2578" i="4"/>
  <c r="D2578" i="4"/>
  <c r="F2577" i="4"/>
  <c r="D2577" i="4"/>
  <c r="F2576" i="4"/>
  <c r="D2576" i="4"/>
  <c r="F2575" i="4"/>
  <c r="D2575" i="4"/>
  <c r="F2574" i="4"/>
  <c r="D2574" i="4"/>
  <c r="F2573" i="4"/>
  <c r="D2573" i="4"/>
  <c r="F2572" i="4"/>
  <c r="D2572" i="4"/>
  <c r="F2571" i="4"/>
  <c r="D2571" i="4"/>
  <c r="F2570" i="4"/>
  <c r="D2570" i="4"/>
  <c r="F2569" i="4"/>
  <c r="D2569" i="4"/>
  <c r="F2568" i="4"/>
  <c r="D2568" i="4"/>
  <c r="F2567" i="4"/>
  <c r="D2567" i="4"/>
  <c r="F2566" i="4"/>
  <c r="D2566" i="4"/>
  <c r="F2565" i="4"/>
  <c r="D2565" i="4"/>
  <c r="F2564" i="4"/>
  <c r="D2564" i="4"/>
  <c r="F2563" i="4"/>
  <c r="D2563" i="4"/>
  <c r="F2562" i="4"/>
  <c r="D2562" i="4"/>
  <c r="F2561" i="4"/>
  <c r="D2561" i="4"/>
  <c r="F2560" i="4"/>
  <c r="D2560" i="4"/>
  <c r="F2559" i="4"/>
  <c r="D2559" i="4"/>
  <c r="F2558" i="4"/>
  <c r="D2558" i="4"/>
  <c r="F2557" i="4"/>
  <c r="D2557" i="4"/>
  <c r="F2556" i="4"/>
  <c r="D2556" i="4"/>
  <c r="F2555" i="4"/>
  <c r="D2555" i="4"/>
  <c r="F2554" i="4"/>
  <c r="D2554" i="4"/>
  <c r="F2553" i="4"/>
  <c r="D2553" i="4"/>
  <c r="F2552" i="4"/>
  <c r="D2552" i="4"/>
  <c r="F2551" i="4"/>
  <c r="D2551" i="4"/>
  <c r="F2550" i="4"/>
  <c r="D2550" i="4"/>
  <c r="F2549" i="4"/>
  <c r="D2549" i="4"/>
  <c r="F2548" i="4"/>
  <c r="D2548" i="4"/>
  <c r="F2547" i="4"/>
  <c r="D2547" i="4"/>
  <c r="F2546" i="4"/>
  <c r="D2546" i="4"/>
  <c r="F2545" i="4"/>
  <c r="D2545" i="4"/>
  <c r="F2544" i="4"/>
  <c r="D2544" i="4"/>
  <c r="F2543" i="4"/>
  <c r="D2543" i="4"/>
  <c r="F2542" i="4"/>
  <c r="D2542" i="4"/>
  <c r="F2541" i="4"/>
  <c r="D2541" i="4"/>
  <c r="F2540" i="4"/>
  <c r="D2540" i="4"/>
  <c r="F2539" i="4"/>
  <c r="D2539" i="4"/>
  <c r="F2538" i="4"/>
  <c r="D2538" i="4"/>
  <c r="F2537" i="4"/>
  <c r="D2537" i="4"/>
  <c r="F2536" i="4"/>
  <c r="D2536" i="4"/>
  <c r="F2535" i="4"/>
  <c r="D2535" i="4"/>
  <c r="F2534" i="4"/>
  <c r="D2534" i="4"/>
  <c r="F2533" i="4"/>
  <c r="D2533" i="4"/>
  <c r="F2532" i="4"/>
  <c r="D2532" i="4"/>
  <c r="F2531" i="4"/>
  <c r="D2531" i="4"/>
  <c r="F2530" i="4"/>
  <c r="D2530" i="4"/>
  <c r="F2529" i="4"/>
  <c r="D2529" i="4"/>
  <c r="F2528" i="4"/>
  <c r="D2528" i="4"/>
  <c r="F2527" i="4"/>
  <c r="D2527" i="4"/>
  <c r="F2526" i="4"/>
  <c r="D2526" i="4"/>
  <c r="F2525" i="4"/>
  <c r="D2525" i="4"/>
  <c r="F2524" i="4"/>
  <c r="D2524" i="4"/>
  <c r="F2523" i="4"/>
  <c r="D2523" i="4"/>
  <c r="F2522" i="4"/>
  <c r="D2522" i="4"/>
  <c r="F2521" i="4"/>
  <c r="D2521" i="4"/>
  <c r="F2520" i="4"/>
  <c r="D2520" i="4"/>
  <c r="F2519" i="4"/>
  <c r="D2519" i="4"/>
  <c r="F2518" i="4"/>
  <c r="D2518" i="4"/>
  <c r="F2517" i="4"/>
  <c r="D2517" i="4"/>
  <c r="F2516" i="4"/>
  <c r="D2516" i="4"/>
  <c r="F2515" i="4"/>
  <c r="D2515" i="4"/>
  <c r="F2514" i="4"/>
  <c r="D2514" i="4"/>
  <c r="F2513" i="4"/>
  <c r="D2513" i="4"/>
  <c r="F2512" i="4"/>
  <c r="D2512" i="4"/>
  <c r="F2511" i="4"/>
  <c r="D2511" i="4"/>
  <c r="F2510" i="4"/>
  <c r="D2510" i="4"/>
  <c r="F2509" i="4"/>
  <c r="D2509" i="4"/>
  <c r="F2508" i="4"/>
  <c r="D2508" i="4"/>
  <c r="F2507" i="4"/>
  <c r="D2507" i="4"/>
  <c r="F2506" i="4"/>
  <c r="D2506" i="4"/>
  <c r="F2505" i="4"/>
  <c r="D2505" i="4"/>
  <c r="F2504" i="4"/>
  <c r="D2504" i="4"/>
  <c r="F2503" i="4"/>
  <c r="D2503" i="4"/>
  <c r="F2502" i="4"/>
  <c r="D2502" i="4"/>
  <c r="F2501" i="4"/>
  <c r="D2501" i="4"/>
  <c r="F2500" i="4"/>
  <c r="D2500" i="4"/>
  <c r="F2499" i="4"/>
  <c r="D2499" i="4"/>
  <c r="F2498" i="4"/>
  <c r="D2498" i="4"/>
  <c r="F2497" i="4"/>
  <c r="D2497" i="4"/>
  <c r="F2496" i="4"/>
  <c r="D2496" i="4"/>
  <c r="F2495" i="4"/>
  <c r="D2495" i="4"/>
  <c r="F2494" i="4"/>
  <c r="D2494" i="4"/>
  <c r="F2493" i="4"/>
  <c r="D2493" i="4"/>
  <c r="F2492" i="4"/>
  <c r="D2492" i="4"/>
  <c r="F2491" i="4"/>
  <c r="D2491" i="4"/>
  <c r="F2490" i="4"/>
  <c r="D2490" i="4"/>
  <c r="F2489" i="4"/>
  <c r="D2489" i="4"/>
  <c r="F2488" i="4"/>
  <c r="D2488" i="4"/>
  <c r="F2487" i="4"/>
  <c r="D2487" i="4"/>
  <c r="F2486" i="4"/>
  <c r="D2486" i="4"/>
  <c r="F2485" i="4"/>
  <c r="D2485" i="4"/>
  <c r="F2484" i="4"/>
  <c r="D2484" i="4"/>
  <c r="F2483" i="4"/>
  <c r="D2483" i="4"/>
  <c r="F2482" i="4"/>
  <c r="D2482" i="4"/>
  <c r="F2481" i="4"/>
  <c r="D2481" i="4"/>
  <c r="F2480" i="4"/>
  <c r="D2480" i="4"/>
  <c r="F2479" i="4"/>
  <c r="D2479" i="4"/>
  <c r="F2478" i="4"/>
  <c r="D2478" i="4"/>
  <c r="F2477" i="4"/>
  <c r="D2477" i="4"/>
  <c r="F2476" i="4"/>
  <c r="D2476" i="4"/>
  <c r="F2475" i="4"/>
  <c r="D2475" i="4"/>
  <c r="F2474" i="4"/>
  <c r="D2474" i="4"/>
  <c r="F2473" i="4"/>
  <c r="D2473" i="4"/>
  <c r="F2472" i="4"/>
  <c r="D2472" i="4"/>
  <c r="F2471" i="4"/>
  <c r="D2471" i="4"/>
  <c r="F2470" i="4"/>
  <c r="D2470" i="4"/>
  <c r="F2469" i="4"/>
  <c r="D2469" i="4"/>
  <c r="F2468" i="4"/>
  <c r="D2468" i="4"/>
  <c r="F2467" i="4"/>
  <c r="D2467" i="4"/>
  <c r="F2466" i="4"/>
  <c r="D2466" i="4"/>
  <c r="F2465" i="4"/>
  <c r="D2465" i="4"/>
  <c r="F2464" i="4"/>
  <c r="D2464" i="4"/>
  <c r="F2463" i="4"/>
  <c r="D2463" i="4"/>
  <c r="F2462" i="4"/>
  <c r="D2462" i="4"/>
  <c r="F2461" i="4"/>
  <c r="D2461" i="4"/>
  <c r="F2460" i="4"/>
  <c r="D2460" i="4"/>
  <c r="F2459" i="4"/>
  <c r="D2459" i="4"/>
  <c r="F2458" i="4"/>
  <c r="D2458" i="4"/>
  <c r="F2457" i="4"/>
  <c r="D2457" i="4"/>
  <c r="F2456" i="4"/>
  <c r="D2456" i="4"/>
  <c r="F2455" i="4"/>
  <c r="D2455" i="4"/>
  <c r="F2454" i="4"/>
  <c r="D2454" i="4"/>
  <c r="F2453" i="4"/>
  <c r="D2453" i="4"/>
  <c r="F2452" i="4"/>
  <c r="D2452" i="4"/>
  <c r="F2451" i="4"/>
  <c r="D2451" i="4"/>
  <c r="F2450" i="4"/>
  <c r="D2450" i="4"/>
  <c r="F2449" i="4"/>
  <c r="D2449" i="4"/>
  <c r="F2448" i="4"/>
  <c r="D2448" i="4"/>
  <c r="F2447" i="4"/>
  <c r="D2447" i="4"/>
  <c r="F2446" i="4"/>
  <c r="D2446" i="4"/>
  <c r="F2445" i="4"/>
  <c r="D2445" i="4"/>
  <c r="F2444" i="4"/>
  <c r="D2444" i="4"/>
  <c r="F2443" i="4"/>
  <c r="D2443" i="4"/>
  <c r="F2442" i="4"/>
  <c r="D2442" i="4"/>
  <c r="F2441" i="4"/>
  <c r="D2441" i="4"/>
  <c r="F2440" i="4"/>
  <c r="D2440" i="4"/>
  <c r="F2439" i="4"/>
  <c r="D2439" i="4"/>
  <c r="F2438" i="4"/>
  <c r="D2438" i="4"/>
  <c r="F2437" i="4"/>
  <c r="D2437" i="4"/>
  <c r="F2436" i="4"/>
  <c r="D2436" i="4"/>
  <c r="F2435" i="4"/>
  <c r="D2435" i="4"/>
  <c r="F2434" i="4"/>
  <c r="D2434" i="4"/>
  <c r="F2433" i="4"/>
  <c r="D2433" i="4"/>
  <c r="F2432" i="4"/>
  <c r="D2432" i="4"/>
  <c r="F2431" i="4"/>
  <c r="D2431" i="4"/>
  <c r="F2430" i="4"/>
  <c r="D2430" i="4"/>
  <c r="F2429" i="4"/>
  <c r="D2429" i="4"/>
  <c r="F2428" i="4"/>
  <c r="D2428" i="4"/>
  <c r="F2427" i="4"/>
  <c r="D2427" i="4"/>
  <c r="F2426" i="4"/>
  <c r="D2426" i="4"/>
  <c r="F2425" i="4"/>
  <c r="D2425" i="4"/>
  <c r="F2424" i="4"/>
  <c r="D2424" i="4"/>
  <c r="F2423" i="4"/>
  <c r="D2423" i="4"/>
  <c r="F2422" i="4"/>
  <c r="D2422" i="4"/>
  <c r="F2421" i="4"/>
  <c r="D2421" i="4"/>
  <c r="F2420" i="4"/>
  <c r="D2420" i="4"/>
  <c r="F2419" i="4"/>
  <c r="D2419" i="4"/>
  <c r="F2418" i="4"/>
  <c r="D2418" i="4"/>
  <c r="F2417" i="4"/>
  <c r="D2417" i="4"/>
  <c r="F2416" i="4"/>
  <c r="D2416" i="4"/>
  <c r="F2415" i="4"/>
  <c r="D2415" i="4"/>
  <c r="F2414" i="4"/>
  <c r="D2414" i="4"/>
  <c r="F2413" i="4"/>
  <c r="D2413" i="4"/>
  <c r="F2412" i="4"/>
  <c r="D2412" i="4"/>
  <c r="F2411" i="4"/>
  <c r="D2411" i="4"/>
  <c r="F2410" i="4"/>
  <c r="D2410" i="4"/>
  <c r="F2409" i="4"/>
  <c r="D2409" i="4"/>
  <c r="F2408" i="4"/>
  <c r="D2408" i="4"/>
  <c r="F2407" i="4"/>
  <c r="D2407" i="4"/>
  <c r="F2406" i="4"/>
  <c r="D2406" i="4"/>
  <c r="F2405" i="4"/>
  <c r="D2405" i="4"/>
  <c r="F2404" i="4"/>
  <c r="D2404" i="4"/>
  <c r="F2403" i="4"/>
  <c r="D2403" i="4"/>
  <c r="F2402" i="4"/>
  <c r="D2402" i="4"/>
  <c r="F2401" i="4"/>
  <c r="D2401" i="4"/>
  <c r="F2400" i="4"/>
  <c r="D2400" i="4"/>
  <c r="F2399" i="4"/>
  <c r="D2399" i="4"/>
  <c r="F2398" i="4"/>
  <c r="D2398" i="4"/>
  <c r="F2397" i="4"/>
  <c r="D2397" i="4"/>
  <c r="F2396" i="4"/>
  <c r="D2396" i="4"/>
  <c r="F2395" i="4"/>
  <c r="D2395" i="4"/>
  <c r="F2394" i="4"/>
  <c r="D2394" i="4"/>
  <c r="F2393" i="4"/>
  <c r="D2393" i="4"/>
  <c r="F2392" i="4"/>
  <c r="D2392" i="4"/>
  <c r="F2391" i="4"/>
  <c r="D2391" i="4"/>
  <c r="F2390" i="4"/>
  <c r="D2390" i="4"/>
  <c r="F2389" i="4"/>
  <c r="D2389" i="4"/>
  <c r="F2388" i="4"/>
  <c r="D2388" i="4"/>
  <c r="F2387" i="4"/>
  <c r="D2387" i="4"/>
  <c r="F2386" i="4"/>
  <c r="D2386" i="4"/>
  <c r="F2385" i="4"/>
  <c r="D2385" i="4"/>
  <c r="F2384" i="4"/>
  <c r="D2384" i="4"/>
  <c r="F2383" i="4"/>
  <c r="D2383" i="4"/>
  <c r="F2382" i="4"/>
  <c r="D2382" i="4"/>
  <c r="F2381" i="4"/>
  <c r="D2381" i="4"/>
  <c r="F2380" i="4"/>
  <c r="D2380" i="4"/>
  <c r="F2379" i="4"/>
  <c r="D2379" i="4"/>
  <c r="F2378" i="4"/>
  <c r="D2378" i="4"/>
  <c r="F2377" i="4"/>
  <c r="D2377" i="4"/>
  <c r="F2376" i="4"/>
  <c r="D2376" i="4"/>
  <c r="F2375" i="4"/>
  <c r="D2375" i="4"/>
  <c r="F2374" i="4"/>
  <c r="D2374" i="4"/>
  <c r="F2373" i="4"/>
  <c r="D2373" i="4"/>
  <c r="F2372" i="4"/>
  <c r="D2372" i="4"/>
  <c r="F2371" i="4"/>
  <c r="D2371" i="4"/>
  <c r="F2370" i="4"/>
  <c r="D2370" i="4"/>
  <c r="F2369" i="4"/>
  <c r="D2369" i="4"/>
  <c r="F2368" i="4"/>
  <c r="D2368" i="4"/>
  <c r="F2367" i="4"/>
  <c r="D2367" i="4"/>
  <c r="F2366" i="4"/>
  <c r="D2366" i="4"/>
  <c r="F2365" i="4"/>
  <c r="D2365" i="4"/>
  <c r="F2364" i="4"/>
  <c r="D2364" i="4"/>
  <c r="F2363" i="4"/>
  <c r="D2363" i="4"/>
  <c r="F2362" i="4"/>
  <c r="D2362" i="4"/>
  <c r="F2361" i="4"/>
  <c r="D2361" i="4"/>
  <c r="F2360" i="4"/>
  <c r="D2360" i="4"/>
  <c r="F2359" i="4"/>
  <c r="D2359" i="4"/>
  <c r="F2358" i="4"/>
  <c r="D2358" i="4"/>
  <c r="F2357" i="4"/>
  <c r="D2357" i="4"/>
  <c r="F2356" i="4"/>
  <c r="D2356" i="4"/>
  <c r="F2355" i="4"/>
  <c r="D2355" i="4"/>
  <c r="F2354" i="4"/>
  <c r="D2354" i="4"/>
  <c r="F2353" i="4"/>
  <c r="D2353" i="4"/>
  <c r="F2352" i="4"/>
  <c r="D2352" i="4"/>
  <c r="F2351" i="4"/>
  <c r="D2351" i="4"/>
  <c r="F2350" i="4"/>
  <c r="D2350" i="4"/>
  <c r="F2349" i="4"/>
  <c r="D2349" i="4"/>
  <c r="F2348" i="4"/>
  <c r="D2348" i="4"/>
  <c r="F2347" i="4"/>
  <c r="D2347" i="4"/>
  <c r="F2346" i="4"/>
  <c r="D2346" i="4"/>
  <c r="F2345" i="4"/>
  <c r="D2345" i="4"/>
  <c r="F2344" i="4"/>
  <c r="D2344" i="4"/>
  <c r="F2343" i="4"/>
  <c r="D2343" i="4"/>
  <c r="F2342" i="4"/>
  <c r="D2342" i="4"/>
  <c r="F2341" i="4"/>
  <c r="D2341" i="4"/>
  <c r="F2340" i="4"/>
  <c r="D2340" i="4"/>
  <c r="F2339" i="4"/>
  <c r="D2339" i="4"/>
  <c r="F2338" i="4"/>
  <c r="D2338" i="4"/>
  <c r="F2337" i="4"/>
  <c r="D2337" i="4"/>
  <c r="F2336" i="4"/>
  <c r="D2336" i="4"/>
  <c r="F2335" i="4"/>
  <c r="D2335" i="4"/>
  <c r="F2334" i="4"/>
  <c r="D2334" i="4"/>
  <c r="F2333" i="4"/>
  <c r="D2333" i="4"/>
  <c r="F2332" i="4"/>
  <c r="D2332" i="4"/>
  <c r="F2331" i="4"/>
  <c r="D2331" i="4"/>
  <c r="F2330" i="4"/>
  <c r="D2330" i="4"/>
  <c r="F2329" i="4"/>
  <c r="D2329" i="4"/>
  <c r="F2328" i="4"/>
  <c r="D2328" i="4"/>
  <c r="F2327" i="4"/>
  <c r="D2327" i="4"/>
  <c r="F2326" i="4"/>
  <c r="D2326" i="4"/>
  <c r="F2325" i="4"/>
  <c r="D2325" i="4"/>
  <c r="F2324" i="4"/>
  <c r="D2324" i="4"/>
  <c r="F2323" i="4"/>
  <c r="D2323" i="4"/>
  <c r="F2322" i="4"/>
  <c r="D2322" i="4"/>
  <c r="F2321" i="4"/>
  <c r="D2321" i="4"/>
  <c r="F2320" i="4"/>
  <c r="D2320" i="4"/>
  <c r="F2319" i="4"/>
  <c r="D2319" i="4"/>
  <c r="F2318" i="4"/>
  <c r="D2318" i="4"/>
  <c r="F2317" i="4"/>
  <c r="D2317" i="4"/>
  <c r="F2316" i="4"/>
  <c r="D2316" i="4"/>
  <c r="F2315" i="4"/>
  <c r="D2315" i="4"/>
  <c r="F2314" i="4"/>
  <c r="D2314" i="4"/>
  <c r="F2313" i="4"/>
  <c r="D2313" i="4"/>
  <c r="F2312" i="4"/>
  <c r="D2312" i="4"/>
  <c r="F2311" i="4"/>
  <c r="D2311" i="4"/>
  <c r="F2310" i="4"/>
  <c r="D2310" i="4"/>
  <c r="F2309" i="4"/>
  <c r="D2309" i="4"/>
  <c r="F2308" i="4"/>
  <c r="D2308" i="4"/>
  <c r="F2307" i="4"/>
  <c r="D2307" i="4"/>
  <c r="F2306" i="4"/>
  <c r="D2306" i="4"/>
  <c r="F2305" i="4"/>
  <c r="D2305" i="4"/>
  <c r="F2304" i="4"/>
  <c r="D2304" i="4"/>
  <c r="F2303" i="4"/>
  <c r="D2303" i="4"/>
  <c r="F2302" i="4"/>
  <c r="D2302" i="4"/>
  <c r="F2301" i="4"/>
  <c r="D2301" i="4"/>
  <c r="F2300" i="4"/>
  <c r="D2300" i="4"/>
  <c r="F2299" i="4"/>
  <c r="D2299" i="4"/>
  <c r="F2298" i="4"/>
  <c r="D2298" i="4"/>
  <c r="F2297" i="4"/>
  <c r="D2297" i="4"/>
  <c r="F2296" i="4"/>
  <c r="D2296" i="4"/>
  <c r="F2295" i="4"/>
  <c r="D2295" i="4"/>
  <c r="F2294" i="4"/>
  <c r="D2294" i="4"/>
  <c r="F2293" i="4"/>
  <c r="D2293" i="4"/>
  <c r="F2292" i="4"/>
  <c r="D2292" i="4"/>
  <c r="F2291" i="4"/>
  <c r="D2291" i="4"/>
  <c r="F2290" i="4"/>
  <c r="D2290" i="4"/>
  <c r="F2289" i="4"/>
  <c r="D2289" i="4"/>
  <c r="F2288" i="4"/>
  <c r="D2288" i="4"/>
  <c r="F2287" i="4"/>
  <c r="D2287" i="4"/>
  <c r="F2286" i="4"/>
  <c r="D2286" i="4"/>
  <c r="F2285" i="4"/>
  <c r="D2285" i="4"/>
  <c r="F2284" i="4"/>
  <c r="D2284" i="4"/>
  <c r="F2283" i="4"/>
  <c r="D2283" i="4"/>
  <c r="F2282" i="4"/>
  <c r="D2282" i="4"/>
  <c r="F2281" i="4"/>
  <c r="D2281" i="4"/>
  <c r="F2280" i="4"/>
  <c r="D2280" i="4"/>
  <c r="F2279" i="4"/>
  <c r="D2279" i="4"/>
  <c r="F2278" i="4"/>
  <c r="D2278" i="4"/>
  <c r="F2277" i="4"/>
  <c r="D2277" i="4"/>
  <c r="F2276" i="4"/>
  <c r="D2276" i="4"/>
  <c r="F2275" i="4"/>
  <c r="D2275" i="4"/>
  <c r="F2274" i="4"/>
  <c r="D2274" i="4"/>
  <c r="F2273" i="4"/>
  <c r="D2273" i="4"/>
  <c r="F2272" i="4"/>
  <c r="D2272" i="4"/>
  <c r="F2271" i="4"/>
  <c r="D2271" i="4"/>
  <c r="F2270" i="4"/>
  <c r="D2270" i="4"/>
  <c r="F2269" i="4"/>
  <c r="D2269" i="4"/>
  <c r="F2268" i="4"/>
  <c r="D2268" i="4"/>
  <c r="F2267" i="4"/>
  <c r="D2267" i="4"/>
  <c r="F2266" i="4"/>
  <c r="D2266" i="4"/>
  <c r="F2265" i="4"/>
  <c r="D2265" i="4"/>
  <c r="F2264" i="4"/>
  <c r="D2264" i="4"/>
  <c r="F2263" i="4"/>
  <c r="D2263" i="4"/>
  <c r="F2262" i="4"/>
  <c r="D2262" i="4"/>
  <c r="F2261" i="4"/>
  <c r="D2261" i="4"/>
  <c r="F2260" i="4"/>
  <c r="D2260" i="4"/>
  <c r="F2259" i="4"/>
  <c r="D2259" i="4"/>
  <c r="F2258" i="4"/>
  <c r="D2258" i="4"/>
  <c r="F2257" i="4"/>
  <c r="D2257" i="4"/>
  <c r="F2256" i="4"/>
  <c r="D2256" i="4"/>
  <c r="F2255" i="4"/>
  <c r="D2255" i="4"/>
  <c r="F2254" i="4"/>
  <c r="D2254" i="4"/>
  <c r="F2253" i="4"/>
  <c r="D2253" i="4"/>
  <c r="F2252" i="4"/>
  <c r="D2252" i="4"/>
  <c r="F2251" i="4"/>
  <c r="D2251" i="4"/>
  <c r="F2250" i="4"/>
  <c r="D2250" i="4"/>
  <c r="F2249" i="4"/>
  <c r="D2249" i="4"/>
  <c r="F2248" i="4"/>
  <c r="D2248" i="4"/>
  <c r="F2247" i="4"/>
  <c r="D2247" i="4"/>
  <c r="F2246" i="4"/>
  <c r="D2246" i="4"/>
  <c r="F2245" i="4"/>
  <c r="D2245" i="4"/>
  <c r="F2244" i="4"/>
  <c r="D2244" i="4"/>
  <c r="F2243" i="4"/>
  <c r="D2243" i="4"/>
  <c r="F2242" i="4"/>
  <c r="D2242" i="4"/>
  <c r="F2241" i="4"/>
  <c r="D2241" i="4"/>
  <c r="F2240" i="4"/>
  <c r="D2240" i="4"/>
  <c r="F2239" i="4"/>
  <c r="D2239" i="4"/>
  <c r="F2238" i="4"/>
  <c r="D2238" i="4"/>
  <c r="F2237" i="4"/>
  <c r="D2237" i="4"/>
  <c r="F2236" i="4"/>
  <c r="D2236" i="4"/>
  <c r="F2235" i="4"/>
  <c r="D2235" i="4"/>
  <c r="F2234" i="4"/>
  <c r="D2234" i="4"/>
  <c r="F2233" i="4"/>
  <c r="D2233" i="4"/>
  <c r="F2232" i="4"/>
  <c r="D2232" i="4"/>
  <c r="F2231" i="4"/>
  <c r="D2231" i="4"/>
  <c r="F2230" i="4"/>
  <c r="D2230" i="4"/>
  <c r="F2229" i="4"/>
  <c r="D2229" i="4"/>
  <c r="F2228" i="4"/>
  <c r="D2228" i="4"/>
  <c r="F2227" i="4"/>
  <c r="D2227" i="4"/>
  <c r="F2226" i="4"/>
  <c r="D2226" i="4"/>
  <c r="F2225" i="4"/>
  <c r="D2225" i="4"/>
  <c r="F2224" i="4"/>
  <c r="D2224" i="4"/>
  <c r="F2223" i="4"/>
  <c r="D2223" i="4"/>
  <c r="F2222" i="4"/>
  <c r="D2222" i="4"/>
  <c r="F2221" i="4"/>
  <c r="D2221" i="4"/>
  <c r="F2220" i="4"/>
  <c r="D2220" i="4"/>
  <c r="F2219" i="4"/>
  <c r="D2219" i="4"/>
  <c r="F2218" i="4"/>
  <c r="D2218" i="4"/>
  <c r="F2217" i="4"/>
  <c r="D2217" i="4"/>
  <c r="F2216" i="4"/>
  <c r="D2216" i="4"/>
  <c r="F2215" i="4"/>
  <c r="D2215" i="4"/>
  <c r="F2214" i="4"/>
  <c r="D2214" i="4"/>
  <c r="F2213" i="4"/>
  <c r="D2213" i="4"/>
  <c r="F2212" i="4"/>
  <c r="D2212" i="4"/>
  <c r="F2211" i="4"/>
  <c r="D2211" i="4"/>
  <c r="F2210" i="4"/>
  <c r="D2210" i="4"/>
  <c r="F2209" i="4"/>
  <c r="D2209" i="4"/>
  <c r="F2208" i="4"/>
  <c r="D2208" i="4"/>
  <c r="F2207" i="4"/>
  <c r="D2207" i="4"/>
  <c r="F2206" i="4"/>
  <c r="D2206" i="4"/>
  <c r="F2205" i="4"/>
  <c r="D2205" i="4"/>
  <c r="F2204" i="4"/>
  <c r="D2204" i="4"/>
  <c r="F2203" i="4"/>
  <c r="D2203" i="4"/>
  <c r="F2202" i="4"/>
  <c r="D2202" i="4"/>
  <c r="F2201" i="4"/>
  <c r="D2201" i="4"/>
  <c r="F2200" i="4"/>
  <c r="D2200" i="4"/>
  <c r="F2199" i="4"/>
  <c r="D2199" i="4"/>
  <c r="F2198" i="4"/>
  <c r="D2198" i="4"/>
  <c r="F2197" i="4"/>
  <c r="D2197" i="4"/>
  <c r="F2196" i="4"/>
  <c r="D2196" i="4"/>
  <c r="F2195" i="4"/>
  <c r="D2195" i="4"/>
  <c r="F2194" i="4"/>
  <c r="D2194" i="4"/>
  <c r="F2193" i="4"/>
  <c r="D2193" i="4"/>
  <c r="F2192" i="4"/>
  <c r="D2192" i="4"/>
  <c r="F2191" i="4"/>
  <c r="D2191" i="4"/>
  <c r="F2190" i="4"/>
  <c r="D2190" i="4"/>
  <c r="F2189" i="4"/>
  <c r="D2189" i="4"/>
  <c r="F2188" i="4"/>
  <c r="D2188" i="4"/>
  <c r="F2187" i="4"/>
  <c r="D2187" i="4"/>
  <c r="F2186" i="4"/>
  <c r="D2186" i="4"/>
  <c r="F2185" i="4"/>
  <c r="D2185" i="4"/>
  <c r="F2184" i="4"/>
  <c r="D2184" i="4"/>
  <c r="F2183" i="4"/>
  <c r="D2183" i="4"/>
  <c r="F2182" i="4"/>
  <c r="D2182" i="4"/>
  <c r="F2181" i="4"/>
  <c r="D2181" i="4"/>
  <c r="F2180" i="4"/>
  <c r="D2180" i="4"/>
  <c r="F2179" i="4"/>
  <c r="D2179" i="4"/>
  <c r="F2178" i="4"/>
  <c r="D2178" i="4"/>
  <c r="F2177" i="4"/>
  <c r="D2177" i="4"/>
  <c r="F2176" i="4"/>
  <c r="D2176" i="4"/>
  <c r="F2175" i="4"/>
  <c r="D2175" i="4"/>
  <c r="F2174" i="4"/>
  <c r="D2174" i="4"/>
  <c r="F2173" i="4"/>
  <c r="D2173" i="4"/>
  <c r="F2172" i="4"/>
  <c r="D2172" i="4"/>
  <c r="F2171" i="4"/>
  <c r="D2171" i="4"/>
  <c r="F2170" i="4"/>
  <c r="D2170" i="4"/>
  <c r="F2169" i="4"/>
  <c r="D2169" i="4"/>
  <c r="F2168" i="4"/>
  <c r="D2168" i="4"/>
  <c r="F2167" i="4"/>
  <c r="D2167" i="4"/>
  <c r="F2166" i="4"/>
  <c r="D2166" i="4"/>
  <c r="F2165" i="4"/>
  <c r="D2165" i="4"/>
  <c r="F2164" i="4"/>
  <c r="D2164" i="4"/>
  <c r="F2163" i="4"/>
  <c r="D2163" i="4"/>
  <c r="F2162" i="4"/>
  <c r="D2162" i="4"/>
  <c r="F2161" i="4"/>
  <c r="D2161" i="4"/>
  <c r="F2160" i="4"/>
  <c r="D2160" i="4"/>
  <c r="F2159" i="4"/>
  <c r="D2159" i="4"/>
  <c r="F2158" i="4"/>
  <c r="D2158" i="4"/>
  <c r="F2157" i="4"/>
  <c r="D2157" i="4"/>
  <c r="F2156" i="4"/>
  <c r="D2156" i="4"/>
  <c r="F2155" i="4"/>
  <c r="D2155" i="4"/>
  <c r="F2154" i="4"/>
  <c r="D2154" i="4"/>
  <c r="F2153" i="4"/>
  <c r="D2153" i="4"/>
  <c r="F2152" i="4"/>
  <c r="D2152" i="4"/>
  <c r="F2151" i="4"/>
  <c r="D2151" i="4"/>
  <c r="F2150" i="4"/>
  <c r="D2150" i="4"/>
  <c r="F2149" i="4"/>
  <c r="D2149" i="4"/>
  <c r="F2148" i="4"/>
  <c r="D2148" i="4"/>
  <c r="F2147" i="4"/>
  <c r="D2147" i="4"/>
  <c r="F2146" i="4"/>
  <c r="D2146" i="4"/>
  <c r="F2145" i="4"/>
  <c r="D2145" i="4"/>
  <c r="F2144" i="4"/>
  <c r="D2144" i="4"/>
  <c r="F2143" i="4"/>
  <c r="D2143" i="4"/>
  <c r="F2142" i="4"/>
  <c r="D2142" i="4"/>
  <c r="F2141" i="4"/>
  <c r="D2141" i="4"/>
  <c r="F2140" i="4"/>
  <c r="D2140" i="4"/>
  <c r="F2139" i="4"/>
  <c r="D2139" i="4"/>
  <c r="F2138" i="4"/>
  <c r="D2138" i="4"/>
  <c r="F2137" i="4"/>
  <c r="D2137" i="4"/>
  <c r="F2136" i="4"/>
  <c r="D2136" i="4"/>
  <c r="F2135" i="4"/>
  <c r="D2135" i="4"/>
  <c r="F2134" i="4"/>
  <c r="D2134" i="4"/>
  <c r="F2133" i="4"/>
  <c r="D2133" i="4"/>
  <c r="F2132" i="4"/>
  <c r="D2132" i="4"/>
  <c r="F2131" i="4"/>
  <c r="D2131" i="4"/>
  <c r="F2130" i="4"/>
  <c r="D2130" i="4"/>
  <c r="F2129" i="4"/>
  <c r="D2129" i="4"/>
  <c r="F2128" i="4"/>
  <c r="D2128" i="4"/>
  <c r="F2127" i="4"/>
  <c r="D2127" i="4"/>
  <c r="F2126" i="4"/>
  <c r="D2126" i="4"/>
  <c r="F2125" i="4"/>
  <c r="D2125" i="4"/>
  <c r="F2124" i="4"/>
  <c r="D2124" i="4"/>
  <c r="F2123" i="4"/>
  <c r="D2123" i="4"/>
  <c r="F2122" i="4"/>
  <c r="D2122" i="4"/>
  <c r="F2121" i="4"/>
  <c r="D2121" i="4"/>
  <c r="F2120" i="4"/>
  <c r="D2120" i="4"/>
  <c r="F2119" i="4"/>
  <c r="D2119" i="4"/>
  <c r="F2118" i="4"/>
  <c r="D2118" i="4"/>
  <c r="F2117" i="4"/>
  <c r="D2117" i="4"/>
  <c r="F2116" i="4"/>
  <c r="D2116" i="4"/>
  <c r="F2115" i="4"/>
  <c r="D2115" i="4"/>
  <c r="F2114" i="4"/>
  <c r="D2114" i="4"/>
  <c r="F2113" i="4"/>
  <c r="D2113" i="4"/>
  <c r="F2112" i="4"/>
  <c r="D2112" i="4"/>
  <c r="F2111" i="4"/>
  <c r="D2111" i="4"/>
  <c r="F2110" i="4"/>
  <c r="D2110" i="4"/>
  <c r="F2109" i="4"/>
  <c r="D2109" i="4"/>
  <c r="F2108" i="4"/>
  <c r="D2108" i="4"/>
  <c r="F2107" i="4"/>
  <c r="D2107" i="4"/>
  <c r="F2106" i="4"/>
  <c r="D2106" i="4"/>
  <c r="F2105" i="4"/>
  <c r="D2105" i="4"/>
  <c r="F2104" i="4"/>
  <c r="D2104" i="4"/>
  <c r="F2103" i="4"/>
  <c r="D2103" i="4"/>
  <c r="F2102" i="4"/>
  <c r="D2102" i="4"/>
  <c r="F2101" i="4"/>
  <c r="D2101" i="4"/>
  <c r="F2100" i="4"/>
  <c r="D2100" i="4"/>
  <c r="F2099" i="4"/>
  <c r="D2099" i="4"/>
  <c r="F2098" i="4"/>
  <c r="D2098" i="4"/>
  <c r="F2097" i="4"/>
  <c r="D2097" i="4"/>
  <c r="F2096" i="4"/>
  <c r="D2096" i="4"/>
  <c r="F2095" i="4"/>
  <c r="D2095" i="4"/>
  <c r="F2094" i="4"/>
  <c r="D2094" i="4"/>
  <c r="F2093" i="4"/>
  <c r="D2093" i="4"/>
  <c r="F2092" i="4"/>
  <c r="D2092" i="4"/>
  <c r="F2091" i="4"/>
  <c r="D2091" i="4"/>
  <c r="F2090" i="4"/>
  <c r="D2090" i="4"/>
  <c r="F2089" i="4"/>
  <c r="D2089" i="4"/>
  <c r="F2088" i="4"/>
  <c r="D2088" i="4"/>
  <c r="F2087" i="4"/>
  <c r="D2087" i="4"/>
  <c r="F2086" i="4"/>
  <c r="D2086" i="4"/>
  <c r="F2085" i="4"/>
  <c r="D2085" i="4"/>
  <c r="F2084" i="4"/>
  <c r="D2084" i="4"/>
  <c r="F2083" i="4"/>
  <c r="D2083" i="4"/>
  <c r="F2082" i="4"/>
  <c r="D2082" i="4"/>
  <c r="F2081" i="4"/>
  <c r="D2081" i="4"/>
  <c r="F2080" i="4"/>
  <c r="D2080" i="4"/>
  <c r="F2079" i="4"/>
  <c r="D2079" i="4"/>
  <c r="F2078" i="4"/>
  <c r="D2078" i="4"/>
  <c r="F2077" i="4"/>
  <c r="D2077" i="4"/>
  <c r="F2076" i="4"/>
  <c r="D2076" i="4"/>
  <c r="F2075" i="4"/>
  <c r="D2075" i="4"/>
  <c r="F2074" i="4"/>
  <c r="D2074" i="4"/>
  <c r="F2073" i="4"/>
  <c r="D2073" i="4"/>
  <c r="F2072" i="4"/>
  <c r="D2072" i="4"/>
  <c r="F2071" i="4"/>
  <c r="D2071" i="4"/>
  <c r="F2070" i="4"/>
  <c r="D2070" i="4"/>
  <c r="F2069" i="4"/>
  <c r="D2069" i="4"/>
  <c r="F2068" i="4"/>
  <c r="D2068" i="4"/>
  <c r="F2067" i="4"/>
  <c r="D2067" i="4"/>
  <c r="F2066" i="4"/>
  <c r="D2066" i="4"/>
  <c r="F2065" i="4"/>
  <c r="D2065" i="4"/>
  <c r="F2064" i="4"/>
  <c r="D2064" i="4"/>
  <c r="F2063" i="4"/>
  <c r="D2063" i="4"/>
  <c r="F2062" i="4"/>
  <c r="D2062" i="4"/>
  <c r="F2061" i="4"/>
  <c r="D2061" i="4"/>
  <c r="F2060" i="4"/>
  <c r="D2060" i="4"/>
  <c r="F2059" i="4"/>
  <c r="D2059" i="4"/>
  <c r="F2058" i="4"/>
  <c r="D2058" i="4"/>
  <c r="F2057" i="4"/>
  <c r="D2057" i="4"/>
  <c r="F2056" i="4"/>
  <c r="D2056" i="4"/>
  <c r="F2055" i="4"/>
  <c r="D2055" i="4"/>
  <c r="F2054" i="4"/>
  <c r="D2054" i="4"/>
  <c r="F2053" i="4"/>
  <c r="D2053" i="4"/>
  <c r="F2052" i="4"/>
  <c r="D2052" i="4"/>
  <c r="F2051" i="4"/>
  <c r="D2051" i="4"/>
  <c r="F2050" i="4"/>
  <c r="D2050" i="4"/>
  <c r="F2049" i="4"/>
  <c r="D2049" i="4"/>
  <c r="F2048" i="4"/>
  <c r="D2048" i="4"/>
  <c r="F2047" i="4"/>
  <c r="D2047" i="4"/>
  <c r="F2046" i="4"/>
  <c r="D2046" i="4"/>
  <c r="F2045" i="4"/>
  <c r="D2045" i="4"/>
  <c r="F2044" i="4"/>
  <c r="D2044" i="4"/>
  <c r="F2043" i="4"/>
  <c r="D2043" i="4"/>
  <c r="F2042" i="4"/>
  <c r="D2042" i="4"/>
  <c r="F2041" i="4"/>
  <c r="D2041" i="4"/>
  <c r="F2040" i="4"/>
  <c r="D2040" i="4"/>
  <c r="F2039" i="4"/>
  <c r="D2039" i="4"/>
  <c r="F2038" i="4"/>
  <c r="D2038" i="4"/>
  <c r="F2037" i="4"/>
  <c r="D2037" i="4"/>
  <c r="F2036" i="4"/>
  <c r="D2036" i="4"/>
  <c r="F2035" i="4"/>
  <c r="D2035" i="4"/>
  <c r="F2034" i="4"/>
  <c r="D2034" i="4"/>
  <c r="F2033" i="4"/>
  <c r="D2033" i="4"/>
  <c r="F2032" i="4"/>
  <c r="D2032" i="4"/>
  <c r="F2031" i="4"/>
  <c r="D2031" i="4"/>
  <c r="F2030" i="4"/>
  <c r="D2030" i="4"/>
  <c r="F2029" i="4"/>
  <c r="D2029" i="4"/>
  <c r="F2028" i="4"/>
  <c r="D2028" i="4"/>
  <c r="F2027" i="4"/>
  <c r="D2027" i="4"/>
  <c r="F2026" i="4"/>
  <c r="D2026" i="4"/>
  <c r="F2025" i="4"/>
  <c r="D2025" i="4"/>
  <c r="F2024" i="4"/>
  <c r="D2024" i="4"/>
  <c r="F2023" i="4"/>
  <c r="D2023" i="4"/>
  <c r="F2022" i="4"/>
  <c r="D2022" i="4"/>
  <c r="F2021" i="4"/>
  <c r="D2021" i="4"/>
  <c r="F2020" i="4"/>
  <c r="D2020" i="4"/>
  <c r="F2019" i="4"/>
  <c r="D2019" i="4"/>
  <c r="F2018" i="4"/>
  <c r="D2018" i="4"/>
  <c r="F2017" i="4"/>
  <c r="D2017" i="4"/>
  <c r="F2016" i="4"/>
  <c r="D2016" i="4"/>
  <c r="F2015" i="4"/>
  <c r="D2015" i="4"/>
  <c r="F2014" i="4"/>
  <c r="D2014" i="4"/>
  <c r="F2013" i="4"/>
  <c r="D2013" i="4"/>
  <c r="F2012" i="4"/>
  <c r="D2012" i="4"/>
  <c r="F2011" i="4"/>
  <c r="D2011" i="4"/>
  <c r="F2010" i="4"/>
  <c r="D2010" i="4"/>
  <c r="F2009" i="4"/>
  <c r="D2009" i="4"/>
  <c r="F2008" i="4"/>
  <c r="D2008" i="4"/>
  <c r="F2007" i="4"/>
  <c r="D2007" i="4"/>
  <c r="F2006" i="4"/>
  <c r="D2006" i="4"/>
  <c r="F2005" i="4"/>
  <c r="D2005" i="4"/>
  <c r="F2004" i="4"/>
  <c r="D2004" i="4"/>
  <c r="F2003" i="4"/>
  <c r="D2003" i="4"/>
  <c r="F2002" i="4"/>
  <c r="D2002" i="4"/>
  <c r="F2001" i="4"/>
  <c r="D2001" i="4"/>
  <c r="F2000" i="4"/>
  <c r="D2000" i="4"/>
  <c r="F1999" i="4"/>
  <c r="D1999" i="4"/>
  <c r="F1998" i="4"/>
  <c r="D1998" i="4"/>
  <c r="F1997" i="4"/>
  <c r="D1997" i="4"/>
  <c r="F1996" i="4"/>
  <c r="D1996" i="4"/>
  <c r="F1995" i="4"/>
  <c r="D1995" i="4"/>
  <c r="F1994" i="4"/>
  <c r="D1994" i="4"/>
  <c r="F1993" i="4"/>
  <c r="D1993" i="4"/>
  <c r="F1992" i="4"/>
  <c r="D1992" i="4"/>
  <c r="F1991" i="4"/>
  <c r="D1991" i="4"/>
  <c r="F1990" i="4"/>
  <c r="D1990" i="4"/>
  <c r="F1989" i="4"/>
  <c r="D1989" i="4"/>
  <c r="F1988" i="4"/>
  <c r="D1988" i="4"/>
  <c r="F1987" i="4"/>
  <c r="D1987" i="4"/>
  <c r="F1986" i="4"/>
  <c r="D1986" i="4"/>
  <c r="F1985" i="4"/>
  <c r="D1985" i="4"/>
  <c r="F1984" i="4"/>
  <c r="D1984" i="4"/>
  <c r="F1983" i="4"/>
  <c r="D1983" i="4"/>
  <c r="F1982" i="4"/>
  <c r="D1982" i="4"/>
  <c r="F1981" i="4"/>
  <c r="D1981" i="4"/>
  <c r="F1980" i="4"/>
  <c r="D1980" i="4"/>
  <c r="F1979" i="4"/>
  <c r="D1979" i="4"/>
  <c r="F1978" i="4"/>
  <c r="D1978" i="4"/>
  <c r="F1977" i="4"/>
  <c r="D1977" i="4"/>
  <c r="F1976" i="4"/>
  <c r="D1976" i="4"/>
  <c r="F1975" i="4"/>
  <c r="D1975" i="4"/>
  <c r="F1974" i="4"/>
  <c r="D1974" i="4"/>
  <c r="F1973" i="4"/>
  <c r="D1973" i="4"/>
  <c r="F1972" i="4"/>
  <c r="D1972" i="4"/>
  <c r="F1971" i="4"/>
  <c r="D1971" i="4"/>
  <c r="F1970" i="4"/>
  <c r="D1970" i="4"/>
  <c r="F1969" i="4"/>
  <c r="D1969" i="4"/>
  <c r="F1968" i="4"/>
  <c r="D1968" i="4"/>
  <c r="F1967" i="4"/>
  <c r="D1967" i="4"/>
  <c r="F1966" i="4"/>
  <c r="D1966" i="4"/>
  <c r="F1965" i="4"/>
  <c r="D1965" i="4"/>
  <c r="F1964" i="4"/>
  <c r="D1964" i="4"/>
  <c r="F1963" i="4"/>
  <c r="D1963" i="4"/>
  <c r="F1962" i="4"/>
  <c r="D1962" i="4"/>
  <c r="F1961" i="4"/>
  <c r="D1961" i="4"/>
  <c r="F1960" i="4"/>
  <c r="D1960" i="4"/>
  <c r="F1959" i="4"/>
  <c r="D1959" i="4"/>
  <c r="F1958" i="4"/>
  <c r="D1958" i="4"/>
  <c r="F1957" i="4"/>
  <c r="D1957" i="4"/>
  <c r="F1956" i="4"/>
  <c r="D1956" i="4"/>
  <c r="F1955" i="4"/>
  <c r="D1955" i="4"/>
  <c r="F1954" i="4"/>
  <c r="D1954" i="4"/>
  <c r="F1953" i="4"/>
  <c r="D1953" i="4"/>
  <c r="F1952" i="4"/>
  <c r="D1952" i="4"/>
  <c r="F1951" i="4"/>
  <c r="D1951" i="4"/>
  <c r="F1950" i="4"/>
  <c r="D1950" i="4"/>
  <c r="F1949" i="4"/>
  <c r="D1949" i="4"/>
  <c r="F1948" i="4"/>
  <c r="D1948" i="4"/>
  <c r="F1947" i="4"/>
  <c r="D1947" i="4"/>
  <c r="F1946" i="4"/>
  <c r="D1946" i="4"/>
  <c r="F1945" i="4"/>
  <c r="D1945" i="4"/>
  <c r="F1944" i="4"/>
  <c r="D1944" i="4"/>
  <c r="F1943" i="4"/>
  <c r="D1943" i="4"/>
  <c r="F1942" i="4"/>
  <c r="D1942" i="4"/>
  <c r="F1941" i="4"/>
  <c r="D1941" i="4"/>
  <c r="F1940" i="4"/>
  <c r="D1940" i="4"/>
  <c r="F1939" i="4"/>
  <c r="D1939" i="4"/>
  <c r="F1938" i="4"/>
  <c r="D1938" i="4"/>
  <c r="F1937" i="4"/>
  <c r="D1937" i="4"/>
  <c r="F1936" i="4"/>
  <c r="D1936" i="4"/>
  <c r="F1935" i="4"/>
  <c r="D1935" i="4"/>
  <c r="F1934" i="4"/>
  <c r="D1934" i="4"/>
  <c r="F1933" i="4"/>
  <c r="D1933" i="4"/>
  <c r="F1932" i="4"/>
  <c r="D1932" i="4"/>
  <c r="F1931" i="4"/>
  <c r="D1931" i="4"/>
  <c r="F1930" i="4"/>
  <c r="D1930" i="4"/>
  <c r="F1929" i="4"/>
  <c r="D1929" i="4"/>
  <c r="F1928" i="4"/>
  <c r="D1928" i="4"/>
  <c r="F1927" i="4"/>
  <c r="D1927" i="4"/>
  <c r="F1926" i="4"/>
  <c r="D1926" i="4"/>
  <c r="F1925" i="4"/>
  <c r="D1925" i="4"/>
  <c r="F1924" i="4"/>
  <c r="D1924" i="4"/>
  <c r="F1923" i="4"/>
  <c r="D1923" i="4"/>
  <c r="F1922" i="4"/>
  <c r="D1922" i="4"/>
  <c r="F1921" i="4"/>
  <c r="D1921" i="4"/>
  <c r="F1920" i="4"/>
  <c r="D1920" i="4"/>
  <c r="F1919" i="4"/>
  <c r="D1919" i="4"/>
  <c r="F1918" i="4"/>
  <c r="D1918" i="4"/>
  <c r="F1917" i="4"/>
  <c r="D1917" i="4"/>
  <c r="F1916" i="4"/>
  <c r="D1916" i="4"/>
  <c r="F1915" i="4"/>
  <c r="D1915" i="4"/>
  <c r="F1914" i="4"/>
  <c r="D1914" i="4"/>
  <c r="F1913" i="4"/>
  <c r="D1913" i="4"/>
  <c r="F1912" i="4"/>
  <c r="D1912" i="4"/>
  <c r="F1911" i="4"/>
  <c r="D1911" i="4"/>
  <c r="F1910" i="4"/>
  <c r="D1910" i="4"/>
  <c r="F1909" i="4"/>
  <c r="D1909" i="4"/>
  <c r="F1908" i="4"/>
  <c r="D1908" i="4"/>
  <c r="F1907" i="4"/>
  <c r="D1907" i="4"/>
  <c r="F1906" i="4"/>
  <c r="D1906" i="4"/>
  <c r="F1905" i="4"/>
  <c r="D1905" i="4"/>
  <c r="F1904" i="4"/>
  <c r="D1904" i="4"/>
  <c r="F1903" i="4"/>
  <c r="D1903" i="4"/>
  <c r="F1902" i="4"/>
  <c r="D1902" i="4"/>
  <c r="F1901" i="4"/>
  <c r="D1901" i="4"/>
  <c r="F1900" i="4"/>
  <c r="D1900" i="4"/>
  <c r="F1899" i="4"/>
  <c r="D1899" i="4"/>
  <c r="F1898" i="4"/>
  <c r="D1898" i="4"/>
  <c r="F1897" i="4"/>
  <c r="D1897" i="4"/>
  <c r="F1896" i="4"/>
  <c r="D1896" i="4"/>
  <c r="F1895" i="4"/>
  <c r="D1895" i="4"/>
  <c r="F1894" i="4"/>
  <c r="D1894" i="4"/>
  <c r="F1893" i="4"/>
  <c r="D1893" i="4"/>
  <c r="F1892" i="4"/>
  <c r="D1892" i="4"/>
  <c r="F1891" i="4"/>
  <c r="D1891" i="4"/>
  <c r="F1890" i="4"/>
  <c r="D1890" i="4"/>
  <c r="F1889" i="4"/>
  <c r="D1889" i="4"/>
  <c r="F1888" i="4"/>
  <c r="D1888" i="4"/>
  <c r="F1887" i="4"/>
  <c r="D1887" i="4"/>
  <c r="F1886" i="4"/>
  <c r="D1886" i="4"/>
  <c r="F1885" i="4"/>
  <c r="D1885" i="4"/>
  <c r="F1884" i="4"/>
  <c r="D1884" i="4"/>
  <c r="F1883" i="4"/>
  <c r="D1883" i="4"/>
  <c r="F1882" i="4"/>
  <c r="D1882" i="4"/>
  <c r="F1881" i="4"/>
  <c r="D1881" i="4"/>
  <c r="F1880" i="4"/>
  <c r="D1880" i="4"/>
  <c r="F1879" i="4"/>
  <c r="D1879" i="4"/>
  <c r="F1878" i="4"/>
  <c r="D1878" i="4"/>
  <c r="F1877" i="4"/>
  <c r="D1877" i="4"/>
  <c r="F1876" i="4"/>
  <c r="D1876" i="4"/>
  <c r="F1875" i="4"/>
  <c r="D1875" i="4"/>
  <c r="F1874" i="4"/>
  <c r="D1874" i="4"/>
  <c r="F1873" i="4"/>
  <c r="D1873" i="4"/>
  <c r="F1872" i="4"/>
  <c r="D1872" i="4"/>
  <c r="F1871" i="4"/>
  <c r="D1871" i="4"/>
  <c r="F1870" i="4"/>
  <c r="D1870" i="4"/>
  <c r="F1869" i="4"/>
  <c r="D1869" i="4"/>
  <c r="F1868" i="4"/>
  <c r="D1868" i="4"/>
  <c r="F1867" i="4"/>
  <c r="D1867" i="4"/>
  <c r="F1866" i="4"/>
  <c r="D1866" i="4"/>
  <c r="F1865" i="4"/>
  <c r="D1865" i="4"/>
  <c r="F1864" i="4"/>
  <c r="D1864" i="4"/>
  <c r="F1863" i="4"/>
  <c r="D1863" i="4"/>
  <c r="F1862" i="4"/>
  <c r="D1862" i="4"/>
  <c r="F1861" i="4"/>
  <c r="D1861" i="4"/>
  <c r="F1860" i="4"/>
  <c r="D1860" i="4"/>
  <c r="F1859" i="4"/>
  <c r="D1859" i="4"/>
  <c r="F1858" i="4"/>
  <c r="D1858" i="4"/>
  <c r="F1857" i="4"/>
  <c r="D1857" i="4"/>
  <c r="F1856" i="4"/>
  <c r="D1856" i="4"/>
  <c r="F1855" i="4"/>
  <c r="D1855" i="4"/>
  <c r="F1854" i="4"/>
  <c r="D1854" i="4"/>
  <c r="F1853" i="4"/>
  <c r="D1853" i="4"/>
  <c r="F1852" i="4"/>
  <c r="D1852" i="4"/>
  <c r="F1851" i="4"/>
  <c r="D1851" i="4"/>
  <c r="F1850" i="4"/>
  <c r="D1850" i="4"/>
  <c r="F1849" i="4"/>
  <c r="D1849" i="4"/>
  <c r="F1848" i="4"/>
  <c r="D1848" i="4"/>
  <c r="F1847" i="4"/>
  <c r="D1847" i="4"/>
  <c r="F1846" i="4"/>
  <c r="D1846" i="4"/>
  <c r="F1845" i="4"/>
  <c r="D1845" i="4"/>
  <c r="F1844" i="4"/>
  <c r="D1844" i="4"/>
  <c r="F1843" i="4"/>
  <c r="D1843" i="4"/>
  <c r="F1842" i="4"/>
  <c r="D1842" i="4"/>
  <c r="F1841" i="4"/>
  <c r="D1841" i="4"/>
  <c r="F1840" i="4"/>
  <c r="D1840" i="4"/>
  <c r="F1839" i="4"/>
  <c r="D1839" i="4"/>
  <c r="F1838" i="4"/>
  <c r="D1838" i="4"/>
  <c r="F1837" i="4"/>
  <c r="D1837" i="4"/>
  <c r="F1836" i="4"/>
  <c r="D1836" i="4"/>
  <c r="F1835" i="4"/>
  <c r="D1835" i="4"/>
  <c r="F1834" i="4"/>
  <c r="D1834" i="4"/>
  <c r="F1833" i="4"/>
  <c r="D1833" i="4"/>
  <c r="F1832" i="4"/>
  <c r="D1832" i="4"/>
  <c r="F1831" i="4"/>
  <c r="D1831" i="4"/>
  <c r="F1830" i="4"/>
  <c r="D1830" i="4"/>
  <c r="F1829" i="4"/>
  <c r="D1829" i="4"/>
  <c r="F1828" i="4"/>
  <c r="D1828" i="4"/>
  <c r="F1827" i="4"/>
  <c r="D1827" i="4"/>
  <c r="F1826" i="4"/>
  <c r="D1826" i="4"/>
  <c r="F1825" i="4"/>
  <c r="D1825" i="4"/>
  <c r="F1824" i="4"/>
  <c r="D1824" i="4"/>
  <c r="F1823" i="4"/>
  <c r="D1823" i="4"/>
  <c r="F1822" i="4"/>
  <c r="D1822" i="4"/>
  <c r="F1821" i="4"/>
  <c r="D1821" i="4"/>
  <c r="F1820" i="4"/>
  <c r="D1820" i="4"/>
  <c r="F1819" i="4"/>
  <c r="D1819" i="4"/>
  <c r="F1818" i="4"/>
  <c r="D1818" i="4"/>
  <c r="F1817" i="4"/>
  <c r="D1817" i="4"/>
  <c r="F1816" i="4"/>
  <c r="D1816" i="4"/>
  <c r="F1815" i="4"/>
  <c r="D1815" i="4"/>
  <c r="F1814" i="4"/>
  <c r="D1814" i="4"/>
  <c r="F1813" i="4"/>
  <c r="D1813" i="4"/>
  <c r="F1812" i="4"/>
  <c r="D1812" i="4"/>
  <c r="F1811" i="4"/>
  <c r="D1811" i="4"/>
  <c r="F1810" i="4"/>
  <c r="D1810" i="4"/>
  <c r="F1809" i="4"/>
  <c r="D1809" i="4"/>
  <c r="F1808" i="4"/>
  <c r="D1808" i="4"/>
  <c r="F1807" i="4"/>
  <c r="D1807" i="4"/>
  <c r="F1806" i="4"/>
  <c r="D1806" i="4"/>
  <c r="F1805" i="4"/>
  <c r="D1805" i="4"/>
  <c r="F1804" i="4"/>
  <c r="D1804" i="4"/>
  <c r="F1803" i="4"/>
  <c r="D1803" i="4"/>
  <c r="F1802" i="4"/>
  <c r="D1802" i="4"/>
  <c r="F1801" i="4"/>
  <c r="D1801" i="4"/>
  <c r="F1800" i="4"/>
  <c r="D1800" i="4"/>
  <c r="F1799" i="4"/>
  <c r="D1799" i="4"/>
  <c r="F1798" i="4"/>
  <c r="D1798" i="4"/>
  <c r="F1797" i="4"/>
  <c r="D1797" i="4"/>
  <c r="F1796" i="4"/>
  <c r="D1796" i="4"/>
  <c r="F1795" i="4"/>
  <c r="D1795" i="4"/>
  <c r="F1794" i="4"/>
  <c r="D1794" i="4"/>
  <c r="F1793" i="4"/>
  <c r="D1793" i="4"/>
  <c r="F1792" i="4"/>
  <c r="D1792" i="4"/>
  <c r="F1791" i="4"/>
  <c r="D1791" i="4"/>
  <c r="F1790" i="4"/>
  <c r="D1790" i="4"/>
  <c r="F1789" i="4"/>
  <c r="D1789" i="4"/>
  <c r="F1788" i="4"/>
  <c r="D1788" i="4"/>
  <c r="F1787" i="4"/>
  <c r="D1787" i="4"/>
  <c r="F1786" i="4"/>
  <c r="D1786" i="4"/>
  <c r="F1785" i="4"/>
  <c r="D1785" i="4"/>
  <c r="F1784" i="4"/>
  <c r="D1784" i="4"/>
  <c r="F1783" i="4"/>
  <c r="D1783" i="4"/>
  <c r="F1782" i="4"/>
  <c r="D1782" i="4"/>
  <c r="F1781" i="4"/>
  <c r="D1781" i="4"/>
  <c r="F1780" i="4"/>
  <c r="D1780" i="4"/>
  <c r="F1779" i="4"/>
  <c r="D1779" i="4"/>
  <c r="F1778" i="4"/>
  <c r="D1778" i="4"/>
  <c r="F1777" i="4"/>
  <c r="D1777" i="4"/>
  <c r="F1776" i="4"/>
  <c r="D1776" i="4"/>
  <c r="F1775" i="4"/>
  <c r="D1775" i="4"/>
  <c r="F1774" i="4"/>
  <c r="D1774" i="4"/>
  <c r="F1773" i="4"/>
  <c r="D1773" i="4"/>
  <c r="F1772" i="4"/>
  <c r="D1772" i="4"/>
  <c r="F1771" i="4"/>
  <c r="D1771" i="4"/>
  <c r="F1770" i="4"/>
  <c r="D1770" i="4"/>
  <c r="F1769" i="4"/>
  <c r="D1769" i="4"/>
  <c r="F1768" i="4"/>
  <c r="D1768" i="4"/>
  <c r="F1767" i="4"/>
  <c r="D1767" i="4"/>
  <c r="F1766" i="4"/>
  <c r="D1766" i="4"/>
  <c r="F1765" i="4"/>
  <c r="D1765" i="4"/>
  <c r="F1764" i="4"/>
  <c r="D1764" i="4"/>
  <c r="F1763" i="4"/>
  <c r="D1763" i="4"/>
  <c r="F1762" i="4"/>
  <c r="D1762" i="4"/>
  <c r="F1761" i="4"/>
  <c r="D1761" i="4"/>
  <c r="F1760" i="4"/>
  <c r="D1760" i="4"/>
  <c r="F1759" i="4"/>
  <c r="D1759" i="4"/>
  <c r="F1758" i="4"/>
  <c r="D1758" i="4"/>
  <c r="F1757" i="4"/>
  <c r="D1757" i="4"/>
  <c r="F1756" i="4"/>
  <c r="D1756" i="4"/>
  <c r="F1755" i="4"/>
  <c r="D1755" i="4"/>
  <c r="F1754" i="4"/>
  <c r="D1754" i="4"/>
  <c r="F1753" i="4"/>
  <c r="D1753" i="4"/>
  <c r="F1752" i="4"/>
  <c r="D1752" i="4"/>
  <c r="F1751" i="4"/>
  <c r="D1751" i="4"/>
  <c r="F1750" i="4"/>
  <c r="D1750" i="4"/>
  <c r="F1749" i="4"/>
  <c r="D1749" i="4"/>
  <c r="F1748" i="4"/>
  <c r="D1748" i="4"/>
  <c r="F1747" i="4"/>
  <c r="D1747" i="4"/>
  <c r="F1746" i="4"/>
  <c r="D1746" i="4"/>
  <c r="F1745" i="4"/>
  <c r="D1745" i="4"/>
  <c r="F1744" i="4"/>
  <c r="D1744" i="4"/>
  <c r="F1743" i="4"/>
  <c r="D1743" i="4"/>
  <c r="F1742" i="4"/>
  <c r="D1742" i="4"/>
  <c r="F1741" i="4"/>
  <c r="D1741" i="4"/>
  <c r="F1740" i="4"/>
  <c r="D1740" i="4"/>
  <c r="F1739" i="4"/>
  <c r="D1739" i="4"/>
  <c r="F1738" i="4"/>
  <c r="D1738" i="4"/>
  <c r="F1737" i="4"/>
  <c r="D1737" i="4"/>
  <c r="F1736" i="4"/>
  <c r="D1736" i="4"/>
  <c r="F1735" i="4"/>
  <c r="D1735" i="4"/>
  <c r="F1734" i="4"/>
  <c r="D1734" i="4"/>
  <c r="F1733" i="4"/>
  <c r="D1733" i="4"/>
  <c r="F1732" i="4"/>
  <c r="D1732" i="4"/>
  <c r="F1731" i="4"/>
  <c r="D1731" i="4"/>
  <c r="F1730" i="4"/>
  <c r="D1730" i="4"/>
  <c r="F1729" i="4"/>
  <c r="D1729" i="4"/>
  <c r="F1728" i="4"/>
  <c r="D1728" i="4"/>
  <c r="F1727" i="4"/>
  <c r="D1727" i="4"/>
  <c r="F1726" i="4"/>
  <c r="D1726" i="4"/>
  <c r="F1725" i="4"/>
  <c r="D1725" i="4"/>
  <c r="F1724" i="4"/>
  <c r="D1724" i="4"/>
  <c r="F1723" i="4"/>
  <c r="D1723" i="4"/>
  <c r="F1722" i="4"/>
  <c r="D1722" i="4"/>
  <c r="F1721" i="4"/>
  <c r="D1721" i="4"/>
  <c r="F1720" i="4"/>
  <c r="D1720" i="4"/>
  <c r="F1719" i="4"/>
  <c r="D1719" i="4"/>
  <c r="F1718" i="4"/>
  <c r="D1718" i="4"/>
  <c r="F1717" i="4"/>
  <c r="D1717" i="4"/>
  <c r="F1716" i="4"/>
  <c r="D1716" i="4"/>
  <c r="F1715" i="4"/>
  <c r="D1715" i="4"/>
  <c r="F1714" i="4"/>
  <c r="D1714" i="4"/>
  <c r="F1713" i="4"/>
  <c r="D1713" i="4"/>
  <c r="F1712" i="4"/>
  <c r="D1712" i="4"/>
  <c r="F1711" i="4"/>
  <c r="D1711" i="4"/>
  <c r="F1710" i="4"/>
  <c r="D1710" i="4"/>
  <c r="F1709" i="4"/>
  <c r="D1709" i="4"/>
  <c r="F1708" i="4"/>
  <c r="D1708" i="4"/>
  <c r="F1707" i="4"/>
  <c r="D1707" i="4"/>
  <c r="F1706" i="4"/>
  <c r="D1706" i="4"/>
  <c r="F1705" i="4"/>
  <c r="D1705" i="4"/>
  <c r="F1704" i="4"/>
  <c r="D1704" i="4"/>
  <c r="F1703" i="4"/>
  <c r="D1703" i="4"/>
  <c r="F1702" i="4"/>
  <c r="D1702" i="4"/>
  <c r="F1701" i="4"/>
  <c r="D1701" i="4"/>
  <c r="F1700" i="4"/>
  <c r="D1700" i="4"/>
  <c r="F1699" i="4"/>
  <c r="D1699" i="4"/>
  <c r="F1698" i="4"/>
  <c r="D1698" i="4"/>
  <c r="F1697" i="4"/>
  <c r="D1697" i="4"/>
  <c r="F1696" i="4"/>
  <c r="D1696" i="4"/>
  <c r="F1695" i="4"/>
  <c r="D1695" i="4"/>
  <c r="F1694" i="4"/>
  <c r="D1694" i="4"/>
  <c r="F1693" i="4"/>
  <c r="D1693" i="4"/>
  <c r="F1692" i="4"/>
  <c r="D1692" i="4"/>
  <c r="F1691" i="4"/>
  <c r="D1691" i="4"/>
  <c r="F1690" i="4"/>
  <c r="D1690" i="4"/>
  <c r="F1689" i="4"/>
  <c r="D1689" i="4"/>
  <c r="F1688" i="4"/>
  <c r="D1688" i="4"/>
  <c r="F1687" i="4"/>
  <c r="D1687" i="4"/>
  <c r="F1686" i="4"/>
  <c r="D1686" i="4"/>
  <c r="F1685" i="4"/>
  <c r="D1685" i="4"/>
  <c r="F1684" i="4"/>
  <c r="D1684" i="4"/>
  <c r="F1683" i="4"/>
  <c r="D1683" i="4"/>
  <c r="F1682" i="4"/>
  <c r="D1682" i="4"/>
  <c r="F1681" i="4"/>
  <c r="D1681" i="4"/>
  <c r="F1680" i="4"/>
  <c r="D1680" i="4"/>
  <c r="F1679" i="4"/>
  <c r="D1679" i="4"/>
  <c r="F1678" i="4"/>
  <c r="D1678" i="4"/>
  <c r="F1677" i="4"/>
  <c r="D1677" i="4"/>
  <c r="F1676" i="4"/>
  <c r="D1676" i="4"/>
  <c r="F1675" i="4"/>
  <c r="D1675" i="4"/>
  <c r="F1674" i="4"/>
  <c r="D1674" i="4"/>
  <c r="F1673" i="4"/>
  <c r="D1673" i="4"/>
  <c r="F1672" i="4"/>
  <c r="D1672" i="4"/>
  <c r="F1671" i="4"/>
  <c r="D1671" i="4"/>
  <c r="F1670" i="4"/>
  <c r="D1670" i="4"/>
  <c r="F1669" i="4"/>
  <c r="D1669" i="4"/>
  <c r="F1668" i="4"/>
  <c r="D1668" i="4"/>
  <c r="F1667" i="4"/>
  <c r="D1667" i="4"/>
  <c r="F1666" i="4"/>
  <c r="D1666" i="4"/>
  <c r="F1665" i="4"/>
  <c r="D1665" i="4"/>
  <c r="F1664" i="4"/>
  <c r="D1664" i="4"/>
  <c r="F1663" i="4"/>
  <c r="D1663" i="4"/>
  <c r="F1662" i="4"/>
  <c r="D1662" i="4"/>
  <c r="F1661" i="4"/>
  <c r="D1661" i="4"/>
  <c r="F1660" i="4"/>
  <c r="D1660" i="4"/>
  <c r="F1659" i="4"/>
  <c r="D1659" i="4"/>
  <c r="F1658" i="4"/>
  <c r="D1658" i="4"/>
  <c r="F1657" i="4"/>
  <c r="D1657" i="4"/>
  <c r="F1656" i="4"/>
  <c r="D1656" i="4"/>
  <c r="F1655" i="4"/>
  <c r="D1655" i="4"/>
  <c r="F1654" i="4"/>
  <c r="D1654" i="4"/>
  <c r="F1653" i="4"/>
  <c r="D1653" i="4"/>
  <c r="F1652" i="4"/>
  <c r="D1652" i="4"/>
  <c r="F1651" i="4"/>
  <c r="D1651" i="4"/>
  <c r="F1650" i="4"/>
  <c r="D1650" i="4"/>
  <c r="F1649" i="4"/>
  <c r="D1649" i="4"/>
  <c r="F1648" i="4"/>
  <c r="D1648" i="4"/>
  <c r="F1647" i="4"/>
  <c r="D1647" i="4"/>
  <c r="F1646" i="4"/>
  <c r="D1646" i="4"/>
  <c r="F1645" i="4"/>
  <c r="D1645" i="4"/>
  <c r="F1644" i="4"/>
  <c r="D1644" i="4"/>
  <c r="F1643" i="4"/>
  <c r="D1643" i="4"/>
  <c r="F1642" i="4"/>
  <c r="D1642" i="4"/>
  <c r="F1641" i="4"/>
  <c r="D1641" i="4"/>
  <c r="F1640" i="4"/>
  <c r="D1640" i="4"/>
  <c r="F1639" i="4"/>
  <c r="D1639" i="4"/>
  <c r="F1638" i="4"/>
  <c r="D1638" i="4"/>
  <c r="F1637" i="4"/>
  <c r="D1637" i="4"/>
  <c r="F1636" i="4"/>
  <c r="D1636" i="4"/>
  <c r="F1635" i="4"/>
  <c r="D1635" i="4"/>
  <c r="F1634" i="4"/>
  <c r="D1634" i="4"/>
  <c r="F1633" i="4"/>
  <c r="D1633" i="4"/>
  <c r="F1632" i="4"/>
  <c r="D1632" i="4"/>
  <c r="F1631" i="4"/>
  <c r="D1631" i="4"/>
  <c r="F1630" i="4"/>
  <c r="D1630" i="4"/>
  <c r="F1629" i="4"/>
  <c r="D1629" i="4"/>
  <c r="F1628" i="4"/>
  <c r="D1628" i="4"/>
  <c r="F1627" i="4"/>
  <c r="D1627" i="4"/>
  <c r="F1626" i="4"/>
  <c r="D1626" i="4"/>
  <c r="F1625" i="4"/>
  <c r="D1625" i="4"/>
  <c r="F1624" i="4"/>
  <c r="D1624" i="4"/>
  <c r="F1623" i="4"/>
  <c r="D1623" i="4"/>
  <c r="F1622" i="4"/>
  <c r="D1622" i="4"/>
  <c r="F1621" i="4"/>
  <c r="D1621" i="4"/>
  <c r="F1620" i="4"/>
  <c r="D1620" i="4"/>
  <c r="F1619" i="4"/>
  <c r="D1619" i="4"/>
  <c r="F1618" i="4"/>
  <c r="D1618" i="4"/>
  <c r="F1617" i="4"/>
  <c r="D1617" i="4"/>
  <c r="F1616" i="4"/>
  <c r="D1616" i="4"/>
  <c r="F1615" i="4"/>
  <c r="D1615" i="4"/>
  <c r="F1614" i="4"/>
  <c r="D1614" i="4"/>
  <c r="F1613" i="4"/>
  <c r="D1613" i="4"/>
  <c r="F1612" i="4"/>
  <c r="D1612" i="4"/>
  <c r="F1611" i="4"/>
  <c r="D1611" i="4"/>
  <c r="F1610" i="4"/>
  <c r="D1610" i="4"/>
  <c r="F1609" i="4"/>
  <c r="D1609" i="4"/>
  <c r="F1608" i="4"/>
  <c r="D1608" i="4"/>
  <c r="F1607" i="4"/>
  <c r="D1607" i="4"/>
  <c r="F1606" i="4"/>
  <c r="D1606" i="4"/>
  <c r="F1605" i="4"/>
  <c r="D1605" i="4"/>
  <c r="F1604" i="4"/>
  <c r="D1604" i="4"/>
  <c r="F1603" i="4"/>
  <c r="D1603" i="4"/>
  <c r="F1602" i="4"/>
  <c r="D1602" i="4"/>
  <c r="F1601" i="4"/>
  <c r="D1601" i="4"/>
  <c r="F1600" i="4"/>
  <c r="D1600" i="4"/>
  <c r="F1599" i="4"/>
  <c r="D1599" i="4"/>
  <c r="F1598" i="4"/>
  <c r="D1598" i="4"/>
  <c r="F1597" i="4"/>
  <c r="D1597" i="4"/>
  <c r="F1596" i="4"/>
  <c r="D1596" i="4"/>
  <c r="F1595" i="4"/>
  <c r="D1595" i="4"/>
  <c r="F1594" i="4"/>
  <c r="D1594" i="4"/>
  <c r="F1593" i="4"/>
  <c r="D1593" i="4"/>
  <c r="F1592" i="4"/>
  <c r="D1592" i="4"/>
  <c r="F1591" i="4"/>
  <c r="D1591" i="4"/>
  <c r="F1590" i="4"/>
  <c r="D1590" i="4"/>
  <c r="F1589" i="4"/>
  <c r="D1589" i="4"/>
  <c r="F1588" i="4"/>
  <c r="D1588" i="4"/>
  <c r="F1587" i="4"/>
  <c r="D1587" i="4"/>
  <c r="F1586" i="4"/>
  <c r="D1586" i="4"/>
  <c r="F1585" i="4"/>
  <c r="D1585" i="4"/>
  <c r="F1584" i="4"/>
  <c r="D1584" i="4"/>
  <c r="F1583" i="4"/>
  <c r="D1583" i="4"/>
  <c r="F1582" i="4"/>
  <c r="D1582" i="4"/>
  <c r="F1581" i="4"/>
  <c r="D1581" i="4"/>
  <c r="F1580" i="4"/>
  <c r="D1580" i="4"/>
  <c r="F1579" i="4"/>
  <c r="D1579" i="4"/>
  <c r="F1578" i="4"/>
  <c r="D1578" i="4"/>
  <c r="F1577" i="4"/>
  <c r="D1577" i="4"/>
  <c r="F1576" i="4"/>
  <c r="D1576" i="4"/>
  <c r="F1575" i="4"/>
  <c r="D1575" i="4"/>
  <c r="F1574" i="4"/>
  <c r="D1574" i="4"/>
  <c r="F1573" i="4"/>
  <c r="D1573" i="4"/>
  <c r="F1572" i="4"/>
  <c r="D1572" i="4"/>
  <c r="F1571" i="4"/>
  <c r="D1571" i="4"/>
  <c r="F1570" i="4"/>
  <c r="D1570" i="4"/>
  <c r="F1569" i="4"/>
  <c r="D1569" i="4"/>
  <c r="F1568" i="4"/>
  <c r="D1568" i="4"/>
  <c r="F1567" i="4"/>
  <c r="D1567" i="4"/>
  <c r="F1566" i="4"/>
  <c r="D1566" i="4"/>
  <c r="F1565" i="4"/>
  <c r="D1565" i="4"/>
  <c r="F1564" i="4"/>
  <c r="D1564" i="4"/>
  <c r="F1563" i="4"/>
  <c r="D1563" i="4"/>
  <c r="F1562" i="4"/>
  <c r="D1562" i="4"/>
  <c r="F1561" i="4"/>
  <c r="D1561" i="4"/>
  <c r="F1560" i="4"/>
  <c r="D1560" i="4"/>
  <c r="F1559" i="4"/>
  <c r="D1559" i="4"/>
  <c r="F1558" i="4"/>
  <c r="D1558" i="4"/>
  <c r="F1557" i="4"/>
  <c r="D1557" i="4"/>
  <c r="F1556" i="4"/>
  <c r="D1556" i="4"/>
  <c r="F1555" i="4"/>
  <c r="D1555" i="4"/>
  <c r="F1554" i="4"/>
  <c r="D1554" i="4"/>
  <c r="F1553" i="4"/>
  <c r="D1553" i="4"/>
  <c r="F1552" i="4"/>
  <c r="D1552" i="4"/>
  <c r="F1551" i="4"/>
  <c r="D1551" i="4"/>
  <c r="F1550" i="4"/>
  <c r="D1550" i="4"/>
  <c r="F1549" i="4"/>
  <c r="D1549" i="4"/>
  <c r="F1548" i="4"/>
  <c r="D1548" i="4"/>
  <c r="F1547" i="4"/>
  <c r="D1547" i="4"/>
  <c r="F1546" i="4"/>
  <c r="D1546" i="4"/>
  <c r="F1545" i="4"/>
  <c r="D1545" i="4"/>
  <c r="F1544" i="4"/>
  <c r="D1544" i="4"/>
  <c r="F1543" i="4"/>
  <c r="D1543" i="4"/>
  <c r="F1542" i="4"/>
  <c r="D1542" i="4"/>
  <c r="F1541" i="4"/>
  <c r="D1541" i="4"/>
  <c r="F1540" i="4"/>
  <c r="D1540" i="4"/>
  <c r="F1539" i="4"/>
  <c r="D1539" i="4"/>
  <c r="F1538" i="4"/>
  <c r="D1538" i="4"/>
  <c r="F1537" i="4"/>
  <c r="D1537" i="4"/>
  <c r="F1536" i="4"/>
  <c r="D1536" i="4"/>
  <c r="F1535" i="4"/>
  <c r="D1535" i="4"/>
  <c r="F1534" i="4"/>
  <c r="D1534" i="4"/>
  <c r="F1533" i="4"/>
  <c r="D1533" i="4"/>
  <c r="F1532" i="4"/>
  <c r="D1532" i="4"/>
  <c r="F1531" i="4"/>
  <c r="D1531" i="4"/>
  <c r="F1530" i="4"/>
  <c r="D1530" i="4"/>
  <c r="F1529" i="4"/>
  <c r="D1529" i="4"/>
  <c r="F1528" i="4"/>
  <c r="D1528" i="4"/>
  <c r="F1527" i="4"/>
  <c r="D1527" i="4"/>
  <c r="F1526" i="4"/>
  <c r="D1526" i="4"/>
  <c r="F1525" i="4"/>
  <c r="D1525" i="4"/>
  <c r="F1524" i="4"/>
  <c r="D1524" i="4"/>
  <c r="F1523" i="4"/>
  <c r="D1523" i="4"/>
  <c r="F1522" i="4"/>
  <c r="D1522" i="4"/>
  <c r="F1521" i="4"/>
  <c r="D1521" i="4"/>
  <c r="F1520" i="4"/>
  <c r="D1520" i="4"/>
  <c r="F1519" i="4"/>
  <c r="D1519" i="4"/>
  <c r="F1518" i="4"/>
  <c r="D1518" i="4"/>
  <c r="F1517" i="4"/>
  <c r="D1517" i="4"/>
  <c r="F1516" i="4"/>
  <c r="D1516" i="4"/>
  <c r="F1515" i="4"/>
  <c r="D1515" i="4"/>
  <c r="F1514" i="4"/>
  <c r="D1514" i="4"/>
  <c r="F1513" i="4"/>
  <c r="D1513" i="4"/>
  <c r="F1512" i="4"/>
  <c r="D1512" i="4"/>
  <c r="F1511" i="4"/>
  <c r="D1511" i="4"/>
  <c r="F1510" i="4"/>
  <c r="D1510" i="4"/>
  <c r="F1509" i="4"/>
  <c r="D1509" i="4"/>
  <c r="F1508" i="4"/>
  <c r="D1508" i="4"/>
  <c r="F1507" i="4"/>
  <c r="D1507" i="4"/>
  <c r="F1506" i="4"/>
  <c r="D1506" i="4"/>
  <c r="F1505" i="4"/>
  <c r="D1505" i="4"/>
  <c r="F1504" i="4"/>
  <c r="D1504" i="4"/>
  <c r="F1503" i="4"/>
  <c r="D1503" i="4"/>
  <c r="F1502" i="4"/>
  <c r="D1502" i="4"/>
  <c r="F1501" i="4"/>
  <c r="D1501" i="4"/>
  <c r="F1500" i="4"/>
  <c r="D1500" i="4"/>
  <c r="F1499" i="4"/>
  <c r="D1499" i="4"/>
  <c r="F1498" i="4"/>
  <c r="D1498" i="4"/>
  <c r="F1497" i="4"/>
  <c r="D1497" i="4"/>
  <c r="F1496" i="4"/>
  <c r="D1496" i="4"/>
  <c r="F1495" i="4"/>
  <c r="D1495" i="4"/>
  <c r="F1494" i="4"/>
  <c r="D1494" i="4"/>
  <c r="F1493" i="4"/>
  <c r="D1493" i="4"/>
  <c r="F1492" i="4"/>
  <c r="D1492" i="4"/>
  <c r="F1491" i="4"/>
  <c r="D1491" i="4"/>
  <c r="F1490" i="4"/>
  <c r="D1490" i="4"/>
  <c r="F1489" i="4"/>
  <c r="D1489" i="4"/>
  <c r="F1488" i="4"/>
  <c r="D1488" i="4"/>
  <c r="F1487" i="4"/>
  <c r="D1487" i="4"/>
  <c r="F1486" i="4"/>
  <c r="D1486" i="4"/>
  <c r="F1485" i="4"/>
  <c r="D1485" i="4"/>
  <c r="F1484" i="4"/>
  <c r="D1484" i="4"/>
  <c r="F1483" i="4"/>
  <c r="D1483" i="4"/>
  <c r="F1482" i="4"/>
  <c r="D1482" i="4"/>
  <c r="F1481" i="4"/>
  <c r="D1481" i="4"/>
  <c r="F1480" i="4"/>
  <c r="D1480" i="4"/>
  <c r="F1479" i="4"/>
  <c r="D1479" i="4"/>
  <c r="F1478" i="4"/>
  <c r="D1478" i="4"/>
  <c r="F1477" i="4"/>
  <c r="D1477" i="4"/>
  <c r="F1476" i="4"/>
  <c r="D1476" i="4"/>
  <c r="F1475" i="4"/>
  <c r="D1475" i="4"/>
  <c r="F1474" i="4"/>
  <c r="D1474" i="4"/>
  <c r="F1473" i="4"/>
  <c r="D1473" i="4"/>
  <c r="F1472" i="4"/>
  <c r="D1472" i="4"/>
  <c r="F1471" i="4"/>
  <c r="D1471" i="4"/>
  <c r="F1470" i="4"/>
  <c r="D1470" i="4"/>
  <c r="F1469" i="4"/>
  <c r="D1469" i="4"/>
  <c r="F1468" i="4"/>
  <c r="D1468" i="4"/>
  <c r="F1467" i="4"/>
  <c r="D1467" i="4"/>
  <c r="F1466" i="4"/>
  <c r="D1466" i="4"/>
  <c r="F1465" i="4"/>
  <c r="D1465" i="4"/>
  <c r="F1464" i="4"/>
  <c r="D1464" i="4"/>
  <c r="F1463" i="4"/>
  <c r="D1463" i="4"/>
  <c r="F1462" i="4"/>
  <c r="D1462" i="4"/>
  <c r="F1461" i="4"/>
  <c r="D1461" i="4"/>
  <c r="F1460" i="4"/>
  <c r="D1460" i="4"/>
  <c r="F1459" i="4"/>
  <c r="D1459" i="4"/>
  <c r="F1458" i="4"/>
  <c r="D1458" i="4"/>
  <c r="F1457" i="4"/>
  <c r="D1457" i="4"/>
  <c r="F1456" i="4"/>
  <c r="D1456" i="4"/>
  <c r="F1455" i="4"/>
  <c r="D1455" i="4"/>
  <c r="F1454" i="4"/>
  <c r="D1454" i="4"/>
  <c r="F1453" i="4"/>
  <c r="D1453" i="4"/>
  <c r="F1452" i="4"/>
  <c r="D1452" i="4"/>
  <c r="F1451" i="4"/>
  <c r="D1451" i="4"/>
  <c r="F1450" i="4"/>
  <c r="D1450" i="4"/>
  <c r="F1449" i="4"/>
  <c r="D1449" i="4"/>
  <c r="F1448" i="4"/>
  <c r="D1448" i="4"/>
  <c r="F1447" i="4"/>
  <c r="D1447" i="4"/>
  <c r="F1446" i="4"/>
  <c r="D1446" i="4"/>
  <c r="F1445" i="4"/>
  <c r="D1445" i="4"/>
  <c r="F1444" i="4"/>
  <c r="D1444" i="4"/>
  <c r="F1443" i="4"/>
  <c r="D1443" i="4"/>
  <c r="F1442" i="4"/>
  <c r="D1442" i="4"/>
  <c r="F1441" i="4"/>
  <c r="D1441" i="4"/>
  <c r="F1440" i="4"/>
  <c r="D1440" i="4"/>
  <c r="F1439" i="4"/>
  <c r="D1439" i="4"/>
  <c r="F1438" i="4"/>
  <c r="D1438" i="4"/>
  <c r="F1437" i="4"/>
  <c r="D1437" i="4"/>
  <c r="F1436" i="4"/>
  <c r="D1436" i="4"/>
  <c r="F1435" i="4"/>
  <c r="D1435" i="4"/>
  <c r="F1434" i="4"/>
  <c r="D1434" i="4"/>
  <c r="F1433" i="4"/>
  <c r="D1433" i="4"/>
  <c r="F1432" i="4"/>
  <c r="D1432" i="4"/>
  <c r="F1431" i="4"/>
  <c r="D1431" i="4"/>
  <c r="F1430" i="4"/>
  <c r="D1430" i="4"/>
  <c r="F1429" i="4"/>
  <c r="D1429" i="4"/>
  <c r="F1428" i="4"/>
  <c r="D1428" i="4"/>
  <c r="F1427" i="4"/>
  <c r="D1427" i="4"/>
  <c r="F1426" i="4"/>
  <c r="D1426" i="4"/>
  <c r="F1425" i="4"/>
  <c r="D1425" i="4"/>
  <c r="F1424" i="4"/>
  <c r="D1424" i="4"/>
  <c r="F1423" i="4"/>
  <c r="D1423" i="4"/>
  <c r="F1422" i="4"/>
  <c r="D1422" i="4"/>
  <c r="F1421" i="4"/>
  <c r="D1421" i="4"/>
  <c r="F1420" i="4"/>
  <c r="D1420" i="4"/>
  <c r="F1419" i="4"/>
  <c r="D1419" i="4"/>
  <c r="F1418" i="4"/>
  <c r="D1418" i="4"/>
  <c r="F1417" i="4"/>
  <c r="D1417" i="4"/>
  <c r="F1416" i="4"/>
  <c r="D1416" i="4"/>
  <c r="F1415" i="4"/>
  <c r="D1415" i="4"/>
  <c r="F1414" i="4"/>
  <c r="D1414" i="4"/>
  <c r="F1413" i="4"/>
  <c r="D1413" i="4"/>
  <c r="F1412" i="4"/>
  <c r="D1412" i="4"/>
  <c r="F1411" i="4"/>
  <c r="D1411" i="4"/>
  <c r="F1410" i="4"/>
  <c r="D1410" i="4"/>
  <c r="F1409" i="4"/>
  <c r="D1409" i="4"/>
  <c r="F1408" i="4"/>
  <c r="D1408" i="4"/>
  <c r="F1407" i="4"/>
  <c r="D1407" i="4"/>
  <c r="F1406" i="4"/>
  <c r="D1406" i="4"/>
  <c r="F1405" i="4"/>
  <c r="D1405" i="4"/>
  <c r="F1404" i="4"/>
  <c r="D1404" i="4"/>
  <c r="F1403" i="4"/>
  <c r="D1403" i="4"/>
  <c r="F1402" i="4"/>
  <c r="D1402" i="4"/>
  <c r="F1401" i="4"/>
  <c r="D1401" i="4"/>
  <c r="F1400" i="4"/>
  <c r="D1400" i="4"/>
  <c r="F1399" i="4"/>
  <c r="D1399" i="4"/>
  <c r="F1398" i="4"/>
  <c r="D1398" i="4"/>
  <c r="F1397" i="4"/>
  <c r="D1397" i="4"/>
  <c r="F1396" i="4"/>
  <c r="D1396" i="4"/>
  <c r="F1395" i="4"/>
  <c r="D1395" i="4"/>
  <c r="F1394" i="4"/>
  <c r="D1394" i="4"/>
  <c r="F1393" i="4"/>
  <c r="D1393" i="4"/>
  <c r="F1392" i="4"/>
  <c r="D1392" i="4"/>
  <c r="F1391" i="4"/>
  <c r="D1391" i="4"/>
  <c r="F1390" i="4"/>
  <c r="D1390" i="4"/>
  <c r="F1389" i="4"/>
  <c r="D1389" i="4"/>
  <c r="F1388" i="4"/>
  <c r="D1388" i="4"/>
  <c r="F1387" i="4"/>
  <c r="D1387" i="4"/>
  <c r="F1386" i="4"/>
  <c r="D1386" i="4"/>
  <c r="F1385" i="4"/>
  <c r="D1385" i="4"/>
  <c r="F1384" i="4"/>
  <c r="D1384" i="4"/>
  <c r="F1383" i="4"/>
  <c r="D1383" i="4"/>
  <c r="F1382" i="4"/>
  <c r="D1382" i="4"/>
  <c r="F1381" i="4"/>
  <c r="D1381" i="4"/>
  <c r="F1380" i="4"/>
  <c r="D1380" i="4"/>
  <c r="F1379" i="4"/>
  <c r="D1379" i="4"/>
  <c r="F1378" i="4"/>
  <c r="D1378" i="4"/>
  <c r="F1377" i="4"/>
  <c r="D1377" i="4"/>
  <c r="F1376" i="4"/>
  <c r="D1376" i="4"/>
  <c r="F1375" i="4"/>
  <c r="D1375" i="4"/>
  <c r="F1374" i="4"/>
  <c r="D1374" i="4"/>
  <c r="F1373" i="4"/>
  <c r="D1373" i="4"/>
  <c r="F1372" i="4"/>
  <c r="D1372" i="4"/>
  <c r="F1371" i="4"/>
  <c r="D1371" i="4"/>
  <c r="F1370" i="4"/>
  <c r="D1370" i="4"/>
  <c r="F1369" i="4"/>
  <c r="D1369" i="4"/>
  <c r="F1368" i="4"/>
  <c r="D1368" i="4"/>
  <c r="F1367" i="4"/>
  <c r="D1367" i="4"/>
  <c r="F1366" i="4"/>
  <c r="D1366" i="4"/>
  <c r="F1365" i="4"/>
  <c r="D1365" i="4"/>
  <c r="F1364" i="4"/>
  <c r="D1364" i="4"/>
  <c r="F1363" i="4"/>
  <c r="D1363" i="4"/>
  <c r="F1362" i="4"/>
  <c r="D1362" i="4"/>
  <c r="F1361" i="4"/>
  <c r="D1361" i="4"/>
  <c r="F1360" i="4"/>
  <c r="D1360" i="4"/>
  <c r="F1359" i="4"/>
  <c r="D1359" i="4"/>
  <c r="F1358" i="4"/>
  <c r="D1358" i="4"/>
  <c r="F1357" i="4"/>
  <c r="D1357" i="4"/>
  <c r="F1356" i="4"/>
  <c r="D1356" i="4"/>
  <c r="F1355" i="4"/>
  <c r="D1355" i="4"/>
  <c r="F1354" i="4"/>
  <c r="D1354" i="4"/>
  <c r="F1353" i="4"/>
  <c r="D1353" i="4"/>
  <c r="F1352" i="4"/>
  <c r="D1352" i="4"/>
  <c r="F1351" i="4"/>
  <c r="D1351" i="4"/>
  <c r="F1350" i="4"/>
  <c r="D1350" i="4"/>
  <c r="F1349" i="4"/>
  <c r="D1349" i="4"/>
  <c r="F1348" i="4"/>
  <c r="D1348" i="4"/>
  <c r="F1347" i="4"/>
  <c r="D1347" i="4"/>
  <c r="F1346" i="4"/>
  <c r="D1346" i="4"/>
  <c r="F1345" i="4"/>
  <c r="D1345" i="4"/>
  <c r="F1344" i="4"/>
  <c r="D1344" i="4"/>
  <c r="F1343" i="4"/>
  <c r="D1343" i="4"/>
  <c r="F1342" i="4"/>
  <c r="D1342" i="4"/>
  <c r="F1341" i="4"/>
  <c r="D1341" i="4"/>
  <c r="F1340" i="4"/>
  <c r="D1340" i="4"/>
  <c r="F1339" i="4"/>
  <c r="D1339" i="4"/>
  <c r="F1338" i="4"/>
  <c r="D1338" i="4"/>
  <c r="F1337" i="4"/>
  <c r="D1337" i="4"/>
  <c r="F1336" i="4"/>
  <c r="D1336" i="4"/>
  <c r="F1335" i="4"/>
  <c r="D1335" i="4"/>
  <c r="F1334" i="4"/>
  <c r="D1334" i="4"/>
  <c r="F1333" i="4"/>
  <c r="D1333" i="4"/>
  <c r="F1332" i="4"/>
  <c r="D1332" i="4"/>
  <c r="F1331" i="4"/>
  <c r="D1331" i="4"/>
  <c r="F1330" i="4"/>
  <c r="D1330" i="4"/>
  <c r="F1329" i="4"/>
  <c r="D1329" i="4"/>
  <c r="F1328" i="4"/>
  <c r="D1328" i="4"/>
  <c r="F1327" i="4"/>
  <c r="D1327" i="4"/>
  <c r="F1326" i="4"/>
  <c r="D1326" i="4"/>
  <c r="F1325" i="4"/>
  <c r="D1325" i="4"/>
  <c r="F1324" i="4"/>
  <c r="D1324" i="4"/>
  <c r="F1323" i="4"/>
  <c r="D1323" i="4"/>
  <c r="F1322" i="4"/>
  <c r="D1322" i="4"/>
  <c r="F1321" i="4"/>
  <c r="D1321" i="4"/>
  <c r="F1320" i="4"/>
  <c r="D1320" i="4"/>
  <c r="F1319" i="4"/>
  <c r="D1319" i="4"/>
  <c r="F1318" i="4"/>
  <c r="D1318" i="4"/>
  <c r="F1317" i="4"/>
  <c r="D1317" i="4"/>
  <c r="F1316" i="4"/>
  <c r="D1316" i="4"/>
  <c r="F1315" i="4"/>
  <c r="D1315" i="4"/>
  <c r="F1314" i="4"/>
  <c r="D1314" i="4"/>
  <c r="F1313" i="4"/>
  <c r="D1313" i="4"/>
  <c r="F1312" i="4"/>
  <c r="D1312" i="4"/>
  <c r="F1311" i="4"/>
  <c r="D1311" i="4"/>
  <c r="F1310" i="4"/>
  <c r="D1310" i="4"/>
  <c r="F1309" i="4"/>
  <c r="D1309" i="4"/>
  <c r="F1308" i="4"/>
  <c r="D1308" i="4"/>
  <c r="F1307" i="4"/>
  <c r="D1307" i="4"/>
  <c r="F1306" i="4"/>
  <c r="D1306" i="4"/>
  <c r="F1305" i="4"/>
  <c r="D1305" i="4"/>
  <c r="F1304" i="4"/>
  <c r="D1304" i="4"/>
  <c r="F1303" i="4"/>
  <c r="D1303" i="4"/>
  <c r="F1302" i="4"/>
  <c r="D1302" i="4"/>
  <c r="F1301" i="4"/>
  <c r="D1301" i="4"/>
  <c r="F1300" i="4"/>
  <c r="D1300" i="4"/>
  <c r="F1299" i="4"/>
  <c r="D1299" i="4"/>
  <c r="F1298" i="4"/>
  <c r="D1298" i="4"/>
  <c r="F1297" i="4"/>
  <c r="D1297" i="4"/>
  <c r="F1296" i="4"/>
  <c r="D1296" i="4"/>
  <c r="F1295" i="4"/>
  <c r="D1295" i="4"/>
  <c r="F1294" i="4"/>
  <c r="D1294" i="4"/>
  <c r="F1293" i="4"/>
  <c r="D1293" i="4"/>
  <c r="F1292" i="4"/>
  <c r="D1292" i="4"/>
  <c r="F1291" i="4"/>
  <c r="D1291" i="4"/>
  <c r="F1290" i="4"/>
  <c r="D1290" i="4"/>
  <c r="F1289" i="4"/>
  <c r="D1289" i="4"/>
  <c r="F1288" i="4"/>
  <c r="D1288" i="4"/>
  <c r="F1287" i="4"/>
  <c r="D1287" i="4"/>
  <c r="F1286" i="4"/>
  <c r="D1286" i="4"/>
  <c r="F1285" i="4"/>
  <c r="D1285" i="4"/>
  <c r="F1284" i="4"/>
  <c r="D1284" i="4"/>
  <c r="F1283" i="4"/>
  <c r="D1283" i="4"/>
  <c r="F1282" i="4"/>
  <c r="D1282" i="4"/>
  <c r="F1281" i="4"/>
  <c r="D1281" i="4"/>
  <c r="F1280" i="4"/>
  <c r="D1280" i="4"/>
  <c r="F1279" i="4"/>
  <c r="D1279" i="4"/>
  <c r="F1278" i="4"/>
  <c r="D1278" i="4"/>
  <c r="F1277" i="4"/>
  <c r="D1277" i="4"/>
  <c r="F1276" i="4"/>
  <c r="D1276" i="4"/>
  <c r="F1275" i="4"/>
  <c r="D1275" i="4"/>
  <c r="F1274" i="4"/>
  <c r="D1274" i="4"/>
  <c r="F1273" i="4"/>
  <c r="D1273" i="4"/>
  <c r="F1272" i="4"/>
  <c r="D1272" i="4"/>
  <c r="F1271" i="4"/>
  <c r="D1271" i="4"/>
  <c r="F1270" i="4"/>
  <c r="D1270" i="4"/>
  <c r="F1269" i="4"/>
  <c r="D1269" i="4"/>
  <c r="F1268" i="4"/>
  <c r="D1268" i="4"/>
  <c r="F1267" i="4"/>
  <c r="D1267" i="4"/>
  <c r="F1266" i="4"/>
  <c r="D1266" i="4"/>
  <c r="F1265" i="4"/>
  <c r="D1265" i="4"/>
  <c r="F1264" i="4"/>
  <c r="D1264" i="4"/>
  <c r="F1263" i="4"/>
  <c r="D1263" i="4"/>
  <c r="F1262" i="4"/>
  <c r="D1262" i="4"/>
  <c r="F1261" i="4"/>
  <c r="D1261" i="4"/>
  <c r="F1260" i="4"/>
  <c r="D1260" i="4"/>
  <c r="F1259" i="4"/>
  <c r="D1259" i="4"/>
  <c r="F1258" i="4"/>
  <c r="D1258" i="4"/>
  <c r="F1257" i="4"/>
  <c r="D1257" i="4"/>
  <c r="F1256" i="4"/>
  <c r="D1256" i="4"/>
  <c r="F1255" i="4"/>
  <c r="D1255" i="4"/>
  <c r="F1254" i="4"/>
  <c r="D1254" i="4"/>
  <c r="F1253" i="4"/>
  <c r="D1253" i="4"/>
  <c r="F1252" i="4"/>
  <c r="D1252" i="4"/>
  <c r="F1251" i="4"/>
  <c r="D1251" i="4"/>
  <c r="F1250" i="4"/>
  <c r="D1250" i="4"/>
  <c r="F1249" i="4"/>
  <c r="D1249" i="4"/>
  <c r="F1248" i="4"/>
  <c r="D1248" i="4"/>
  <c r="F1247" i="4"/>
  <c r="D1247" i="4"/>
  <c r="F1246" i="4"/>
  <c r="D1246" i="4"/>
  <c r="F1245" i="4"/>
  <c r="D1245" i="4"/>
  <c r="F1244" i="4"/>
  <c r="D1244" i="4"/>
  <c r="F1243" i="4"/>
  <c r="D1243" i="4"/>
  <c r="F1242" i="4"/>
  <c r="D1242" i="4"/>
  <c r="F1241" i="4"/>
  <c r="D1241" i="4"/>
  <c r="F1240" i="4"/>
  <c r="D1240" i="4"/>
  <c r="F1239" i="4"/>
  <c r="D1239" i="4"/>
  <c r="F1238" i="4"/>
  <c r="D1238" i="4"/>
  <c r="F1237" i="4"/>
  <c r="D1237" i="4"/>
  <c r="F1236" i="4"/>
  <c r="D1236" i="4"/>
  <c r="F1235" i="4"/>
  <c r="D1235" i="4"/>
  <c r="F1234" i="4"/>
  <c r="D1234" i="4"/>
  <c r="F1233" i="4"/>
  <c r="D1233" i="4"/>
  <c r="F1232" i="4"/>
  <c r="D1232" i="4"/>
  <c r="F1231" i="4"/>
  <c r="D1231" i="4"/>
  <c r="F1230" i="4"/>
  <c r="D1230" i="4"/>
  <c r="F1229" i="4"/>
  <c r="D1229" i="4"/>
  <c r="F1228" i="4"/>
  <c r="D1228" i="4"/>
  <c r="F1227" i="4"/>
  <c r="D1227" i="4"/>
  <c r="F1226" i="4"/>
  <c r="D1226" i="4"/>
  <c r="F1225" i="4"/>
  <c r="D1225" i="4"/>
  <c r="F1224" i="4"/>
  <c r="D1224" i="4"/>
  <c r="F1223" i="4"/>
  <c r="D1223" i="4"/>
  <c r="F1222" i="4"/>
  <c r="D1222" i="4"/>
  <c r="F1221" i="4"/>
  <c r="D1221" i="4"/>
  <c r="F1220" i="4"/>
  <c r="D1220" i="4"/>
  <c r="F1219" i="4"/>
  <c r="D1219" i="4"/>
  <c r="F1218" i="4"/>
  <c r="D1218" i="4"/>
  <c r="F1217" i="4"/>
  <c r="D1217" i="4"/>
  <c r="F1216" i="4"/>
  <c r="D1216" i="4"/>
  <c r="F1215" i="4"/>
  <c r="D1215" i="4"/>
  <c r="F1214" i="4"/>
  <c r="D1214" i="4"/>
  <c r="F1213" i="4"/>
  <c r="D1213" i="4"/>
  <c r="F1212" i="4"/>
  <c r="D1212" i="4"/>
  <c r="F1211" i="4"/>
  <c r="D1211" i="4"/>
  <c r="F1210" i="4"/>
  <c r="D1210" i="4"/>
  <c r="F1209" i="4"/>
  <c r="D1209" i="4"/>
  <c r="F1208" i="4"/>
  <c r="D1208" i="4"/>
  <c r="F1207" i="4"/>
  <c r="D1207" i="4"/>
  <c r="F1206" i="4"/>
  <c r="D1206" i="4"/>
  <c r="F1205" i="4"/>
  <c r="D1205" i="4"/>
  <c r="F1204" i="4"/>
  <c r="D1204" i="4"/>
  <c r="F1203" i="4"/>
  <c r="D1203" i="4"/>
  <c r="F1202" i="4"/>
  <c r="D1202" i="4"/>
  <c r="F1201" i="4"/>
  <c r="D1201" i="4"/>
  <c r="F1200" i="4"/>
  <c r="D1200" i="4"/>
  <c r="F1199" i="4"/>
  <c r="D1199" i="4"/>
  <c r="F1198" i="4"/>
  <c r="D1198" i="4"/>
  <c r="F1197" i="4"/>
  <c r="D1197" i="4"/>
  <c r="F1196" i="4"/>
  <c r="D1196" i="4"/>
  <c r="F1195" i="4"/>
  <c r="D1195" i="4"/>
  <c r="F1194" i="4"/>
  <c r="D1194" i="4"/>
  <c r="F1193" i="4"/>
  <c r="D1193" i="4"/>
  <c r="F1192" i="4"/>
  <c r="D1192" i="4"/>
  <c r="F1191" i="4"/>
  <c r="D1191" i="4"/>
  <c r="F1190" i="4"/>
  <c r="D1190" i="4"/>
  <c r="F1189" i="4"/>
  <c r="D1189" i="4"/>
  <c r="F1188" i="4"/>
  <c r="D1188" i="4"/>
  <c r="F1187" i="4"/>
  <c r="D1187" i="4"/>
  <c r="F1186" i="4"/>
  <c r="D1186" i="4"/>
  <c r="F1185" i="4"/>
  <c r="D1185" i="4"/>
  <c r="F1184" i="4"/>
  <c r="D1184" i="4"/>
  <c r="F1183" i="4"/>
  <c r="D1183" i="4"/>
  <c r="F1182" i="4"/>
  <c r="D1182" i="4"/>
  <c r="F1181" i="4"/>
  <c r="D1181" i="4"/>
  <c r="F1180" i="4"/>
  <c r="D1180" i="4"/>
  <c r="F1179" i="4"/>
  <c r="D1179" i="4"/>
  <c r="F1178" i="4"/>
  <c r="D1178" i="4"/>
  <c r="F1177" i="4"/>
  <c r="D1177" i="4"/>
  <c r="F1176" i="4"/>
  <c r="D1176" i="4"/>
  <c r="F1175" i="4"/>
  <c r="D1175" i="4"/>
  <c r="F1174" i="4"/>
  <c r="D1174" i="4"/>
  <c r="F1173" i="4"/>
  <c r="D1173" i="4"/>
  <c r="F1172" i="4"/>
  <c r="D1172" i="4"/>
  <c r="F1171" i="4"/>
  <c r="D1171" i="4"/>
  <c r="F1170" i="4"/>
  <c r="D1170" i="4"/>
  <c r="F1169" i="4"/>
  <c r="D1169" i="4"/>
  <c r="F1168" i="4"/>
  <c r="D1168" i="4"/>
  <c r="F1167" i="4"/>
  <c r="D1167" i="4"/>
  <c r="F1166" i="4"/>
  <c r="D1166" i="4"/>
  <c r="F1165" i="4"/>
  <c r="D1165" i="4"/>
  <c r="F1164" i="4"/>
  <c r="D1164" i="4"/>
  <c r="F1163" i="4"/>
  <c r="D1163" i="4"/>
  <c r="F1162" i="4"/>
  <c r="D1162" i="4"/>
  <c r="F1161" i="4"/>
  <c r="D1161" i="4"/>
  <c r="F1160" i="4"/>
  <c r="D1160" i="4"/>
  <c r="F1159" i="4"/>
  <c r="D1159" i="4"/>
  <c r="F1158" i="4"/>
  <c r="D1158" i="4"/>
  <c r="F1157" i="4"/>
  <c r="D1157" i="4"/>
  <c r="F1156" i="4"/>
  <c r="D1156" i="4"/>
  <c r="F1155" i="4"/>
  <c r="D1155" i="4"/>
  <c r="F1154" i="4"/>
  <c r="D1154" i="4"/>
  <c r="F1153" i="4"/>
  <c r="D1153" i="4"/>
  <c r="F1152" i="4"/>
  <c r="D1152" i="4"/>
  <c r="F1151" i="4"/>
  <c r="D1151" i="4"/>
  <c r="F1150" i="4"/>
  <c r="D1150" i="4"/>
  <c r="F1149" i="4"/>
  <c r="D1149" i="4"/>
  <c r="F1148" i="4"/>
  <c r="D1148" i="4"/>
  <c r="F1147" i="4"/>
  <c r="D1147" i="4"/>
  <c r="F1146" i="4"/>
  <c r="D1146" i="4"/>
  <c r="F1145" i="4"/>
  <c r="D1145" i="4"/>
  <c r="F1144" i="4"/>
  <c r="D1144" i="4"/>
  <c r="F1143" i="4"/>
  <c r="D1143" i="4"/>
  <c r="F1142" i="4"/>
  <c r="D1142" i="4"/>
  <c r="F1141" i="4"/>
  <c r="D1141" i="4"/>
  <c r="F1140" i="4"/>
  <c r="D1140" i="4"/>
  <c r="F1139" i="4"/>
  <c r="D1139" i="4"/>
  <c r="F1138" i="4"/>
  <c r="D1138" i="4"/>
  <c r="F1137" i="4"/>
  <c r="D1137" i="4"/>
  <c r="F1136" i="4"/>
  <c r="D1136" i="4"/>
  <c r="F1135" i="4"/>
  <c r="D1135" i="4"/>
  <c r="F1134" i="4"/>
  <c r="D1134" i="4"/>
  <c r="F1133" i="4"/>
  <c r="D1133" i="4"/>
  <c r="F1132" i="4"/>
  <c r="D1132" i="4"/>
  <c r="F1131" i="4"/>
  <c r="D1131" i="4"/>
  <c r="F1130" i="4"/>
  <c r="D1130" i="4"/>
  <c r="F1129" i="4"/>
  <c r="D1129" i="4"/>
  <c r="F1128" i="4"/>
  <c r="D1128" i="4"/>
  <c r="F1127" i="4"/>
  <c r="D1127" i="4"/>
  <c r="F1126" i="4"/>
  <c r="D1126" i="4"/>
  <c r="F1125" i="4"/>
  <c r="D1125" i="4"/>
  <c r="F1124" i="4"/>
  <c r="D1124" i="4"/>
  <c r="F1123" i="4"/>
  <c r="D1123" i="4"/>
  <c r="F1122" i="4"/>
  <c r="D1122" i="4"/>
  <c r="F1121" i="4"/>
  <c r="D1121" i="4"/>
  <c r="F1120" i="4"/>
  <c r="D1120" i="4"/>
  <c r="F1119" i="4"/>
  <c r="D1119" i="4"/>
  <c r="F1118" i="4"/>
  <c r="D1118" i="4"/>
  <c r="F1117" i="4"/>
  <c r="D1117" i="4"/>
  <c r="F1116" i="4"/>
  <c r="D1116" i="4"/>
  <c r="F1115" i="4"/>
  <c r="D1115" i="4"/>
  <c r="F1114" i="4"/>
  <c r="D1114" i="4"/>
  <c r="F1113" i="4"/>
  <c r="D1113" i="4"/>
  <c r="F1112" i="4"/>
  <c r="D1112" i="4"/>
  <c r="F1111" i="4"/>
  <c r="D1111" i="4"/>
  <c r="F1110" i="4"/>
  <c r="D1110" i="4"/>
  <c r="F1109" i="4"/>
  <c r="D1109" i="4"/>
  <c r="F1108" i="4"/>
  <c r="D1108" i="4"/>
  <c r="F1107" i="4"/>
  <c r="D1107" i="4"/>
  <c r="F1106" i="4"/>
  <c r="D1106" i="4"/>
  <c r="F1105" i="4"/>
  <c r="D1105" i="4"/>
  <c r="F1104" i="4"/>
  <c r="D1104" i="4"/>
  <c r="F1103" i="4"/>
  <c r="D1103" i="4"/>
  <c r="F1102" i="4"/>
  <c r="D1102" i="4"/>
  <c r="F1101" i="4"/>
  <c r="D1101" i="4"/>
  <c r="F1100" i="4"/>
  <c r="D1100" i="4"/>
  <c r="F1099" i="4"/>
  <c r="D1099" i="4"/>
  <c r="F1098" i="4"/>
  <c r="D1098" i="4"/>
  <c r="F1097" i="4"/>
  <c r="D1097" i="4"/>
  <c r="F1096" i="4"/>
  <c r="D1096" i="4"/>
  <c r="F1095" i="4"/>
  <c r="D1095" i="4"/>
  <c r="F1094" i="4"/>
  <c r="D1094" i="4"/>
  <c r="F1093" i="4"/>
  <c r="D1093" i="4"/>
  <c r="F1092" i="4"/>
  <c r="D1092" i="4"/>
  <c r="F1091" i="4"/>
  <c r="D1091" i="4"/>
  <c r="F1090" i="4"/>
  <c r="D1090" i="4"/>
  <c r="F1089" i="4"/>
  <c r="D1089" i="4"/>
  <c r="F1088" i="4"/>
  <c r="D1088" i="4"/>
  <c r="F1087" i="4"/>
  <c r="D1087" i="4"/>
  <c r="F1086" i="4"/>
  <c r="D1086" i="4"/>
  <c r="F1085" i="4"/>
  <c r="D1085" i="4"/>
  <c r="F1084" i="4"/>
  <c r="D1084" i="4"/>
  <c r="F1083" i="4"/>
  <c r="D1083" i="4"/>
  <c r="F1082" i="4"/>
  <c r="D1082" i="4"/>
  <c r="F1081" i="4"/>
  <c r="D1081" i="4"/>
  <c r="F1080" i="4"/>
  <c r="D1080" i="4"/>
  <c r="F1079" i="4"/>
  <c r="D1079" i="4"/>
  <c r="F1078" i="4"/>
  <c r="D1078" i="4"/>
  <c r="F1077" i="4"/>
  <c r="D1077" i="4"/>
  <c r="F1076" i="4"/>
  <c r="D1076" i="4"/>
  <c r="F1075" i="4"/>
  <c r="D1075" i="4"/>
  <c r="F1074" i="4"/>
  <c r="D1074" i="4"/>
  <c r="F1073" i="4"/>
  <c r="D1073" i="4"/>
  <c r="F1072" i="4"/>
  <c r="D1072" i="4"/>
  <c r="F1071" i="4"/>
  <c r="D1071" i="4"/>
  <c r="F1070" i="4"/>
  <c r="D1070" i="4"/>
  <c r="F1069" i="4"/>
  <c r="D1069" i="4"/>
  <c r="F1068" i="4"/>
  <c r="D1068" i="4"/>
  <c r="F1067" i="4"/>
  <c r="D1067" i="4"/>
  <c r="F1066" i="4"/>
  <c r="D1066" i="4"/>
  <c r="F1065" i="4"/>
  <c r="D1065" i="4"/>
  <c r="F1064" i="4"/>
  <c r="D1064" i="4"/>
  <c r="F1063" i="4"/>
  <c r="D1063" i="4"/>
  <c r="F1062" i="4"/>
  <c r="D1062" i="4"/>
  <c r="F1061" i="4"/>
  <c r="D1061" i="4"/>
  <c r="F1060" i="4"/>
  <c r="D1060" i="4"/>
  <c r="F1059" i="4"/>
  <c r="D1059" i="4"/>
  <c r="F1058" i="4"/>
  <c r="D1058" i="4"/>
  <c r="F1057" i="4"/>
  <c r="D1057" i="4"/>
  <c r="F1056" i="4"/>
  <c r="D1056" i="4"/>
  <c r="F1055" i="4"/>
  <c r="D1055" i="4"/>
  <c r="F1054" i="4"/>
  <c r="D1054" i="4"/>
  <c r="F1053" i="4"/>
  <c r="D1053" i="4"/>
  <c r="F1052" i="4"/>
  <c r="D1052" i="4"/>
  <c r="F1051" i="4"/>
  <c r="D1051" i="4"/>
  <c r="F1050" i="4"/>
  <c r="D1050" i="4"/>
  <c r="F1049" i="4"/>
  <c r="D1049" i="4"/>
  <c r="F1048" i="4"/>
  <c r="D1048" i="4"/>
  <c r="F1047" i="4"/>
  <c r="D1047" i="4"/>
  <c r="F1046" i="4"/>
  <c r="D1046" i="4"/>
  <c r="F1045" i="4"/>
  <c r="D1045" i="4"/>
  <c r="F1044" i="4"/>
  <c r="D1044" i="4"/>
  <c r="F1043" i="4"/>
  <c r="D1043" i="4"/>
  <c r="F1042" i="4"/>
  <c r="D1042" i="4"/>
  <c r="F1041" i="4"/>
  <c r="D1041" i="4"/>
  <c r="F1040" i="4"/>
  <c r="D1040" i="4"/>
  <c r="F1039" i="4"/>
  <c r="D1039" i="4"/>
  <c r="F1038" i="4"/>
  <c r="D1038" i="4"/>
  <c r="F1037" i="4"/>
  <c r="D1037" i="4"/>
  <c r="F1036" i="4"/>
  <c r="D1036" i="4"/>
  <c r="F1035" i="4"/>
  <c r="D1035" i="4"/>
  <c r="F1034" i="4"/>
  <c r="D1034" i="4"/>
  <c r="F1033" i="4"/>
  <c r="D1033" i="4"/>
  <c r="F1032" i="4"/>
  <c r="D1032" i="4"/>
  <c r="F1031" i="4"/>
  <c r="D1031" i="4"/>
  <c r="F1030" i="4"/>
  <c r="D1030" i="4"/>
  <c r="F1029" i="4"/>
  <c r="D1029" i="4"/>
  <c r="F1028" i="4"/>
  <c r="D1028" i="4"/>
  <c r="F1027" i="4"/>
  <c r="D1027" i="4"/>
  <c r="F1026" i="4"/>
  <c r="D1026" i="4"/>
  <c r="F1025" i="4"/>
  <c r="D1025" i="4"/>
  <c r="F1024" i="4"/>
  <c r="D1024" i="4"/>
  <c r="F1023" i="4"/>
  <c r="D1023" i="4"/>
  <c r="F1022" i="4"/>
  <c r="D1022" i="4"/>
  <c r="F1021" i="4"/>
  <c r="D1021" i="4"/>
  <c r="F1020" i="4"/>
  <c r="D1020" i="4"/>
  <c r="F1019" i="4"/>
  <c r="D1019" i="4"/>
  <c r="F1018" i="4"/>
  <c r="D1018" i="4"/>
  <c r="F1017" i="4"/>
  <c r="D1017" i="4"/>
  <c r="F1016" i="4"/>
  <c r="D1016" i="4"/>
  <c r="F1015" i="4"/>
  <c r="D1015" i="4"/>
  <c r="F1014" i="4"/>
  <c r="D1014" i="4"/>
  <c r="F1013" i="4"/>
  <c r="D1013" i="4"/>
  <c r="F1012" i="4"/>
  <c r="D1012" i="4"/>
  <c r="F1011" i="4"/>
  <c r="D1011" i="4"/>
  <c r="F1010" i="4"/>
  <c r="D1010" i="4"/>
  <c r="F1009" i="4"/>
  <c r="D1009" i="4"/>
  <c r="F1008" i="4"/>
  <c r="D1008" i="4"/>
  <c r="F1007" i="4"/>
  <c r="D1007" i="4"/>
  <c r="F1006" i="4"/>
  <c r="D1006" i="4"/>
  <c r="F1005" i="4"/>
  <c r="D1005" i="4"/>
  <c r="F1004" i="4"/>
  <c r="D1004" i="4"/>
  <c r="F1003" i="4"/>
  <c r="D1003" i="4"/>
  <c r="F1002" i="4"/>
  <c r="D1002" i="4"/>
  <c r="F1001" i="4"/>
  <c r="D1001" i="4"/>
  <c r="F1000" i="4"/>
  <c r="D1000" i="4"/>
  <c r="F999" i="4"/>
  <c r="D999" i="4"/>
  <c r="F998" i="4"/>
  <c r="D998" i="4"/>
  <c r="F997" i="4"/>
  <c r="D997" i="4"/>
  <c r="F996" i="4"/>
  <c r="D996" i="4"/>
  <c r="F995" i="4"/>
  <c r="D995" i="4"/>
  <c r="F994" i="4"/>
  <c r="D994" i="4"/>
  <c r="F993" i="4"/>
  <c r="D993" i="4"/>
  <c r="F992" i="4"/>
  <c r="D992" i="4"/>
  <c r="F991" i="4"/>
  <c r="D991" i="4"/>
  <c r="F990" i="4"/>
  <c r="D990" i="4"/>
  <c r="F989" i="4"/>
  <c r="D989" i="4"/>
  <c r="F988" i="4"/>
  <c r="D988" i="4"/>
  <c r="F987" i="4"/>
  <c r="D987" i="4"/>
  <c r="F986" i="4"/>
  <c r="D986" i="4"/>
  <c r="F985" i="4"/>
  <c r="D985" i="4"/>
  <c r="F984" i="4"/>
  <c r="D984" i="4"/>
  <c r="F983" i="4"/>
  <c r="D983" i="4"/>
  <c r="F982" i="4"/>
  <c r="D982" i="4"/>
  <c r="F981" i="4"/>
  <c r="D981" i="4"/>
  <c r="F980" i="4"/>
  <c r="D980" i="4"/>
  <c r="F979" i="4"/>
  <c r="D979" i="4"/>
  <c r="F978" i="4"/>
  <c r="D978" i="4"/>
  <c r="F977" i="4"/>
  <c r="D977" i="4"/>
  <c r="F976" i="4"/>
  <c r="D976" i="4"/>
  <c r="F975" i="4"/>
  <c r="D975" i="4"/>
  <c r="F974" i="4"/>
  <c r="D974" i="4"/>
  <c r="F973" i="4"/>
  <c r="D973" i="4"/>
  <c r="F972" i="4"/>
  <c r="D972" i="4"/>
  <c r="F971" i="4"/>
  <c r="D971" i="4"/>
  <c r="F970" i="4"/>
  <c r="D970" i="4"/>
  <c r="F969" i="4"/>
  <c r="D969" i="4"/>
  <c r="F968" i="4"/>
  <c r="D968" i="4"/>
  <c r="F967" i="4"/>
  <c r="D967" i="4"/>
  <c r="F966" i="4"/>
  <c r="D966" i="4"/>
  <c r="F965" i="4"/>
  <c r="D965" i="4"/>
  <c r="F964" i="4"/>
  <c r="D964" i="4"/>
  <c r="F963" i="4"/>
  <c r="D963" i="4"/>
  <c r="F962" i="4"/>
  <c r="D962" i="4"/>
  <c r="F961" i="4"/>
  <c r="D961" i="4"/>
  <c r="F960" i="4"/>
  <c r="D960" i="4"/>
  <c r="F959" i="4"/>
  <c r="D959" i="4"/>
  <c r="F958" i="4"/>
  <c r="D958" i="4"/>
  <c r="F957" i="4"/>
  <c r="D957" i="4"/>
  <c r="F956" i="4"/>
  <c r="D956" i="4"/>
  <c r="F955" i="4"/>
  <c r="D955" i="4"/>
  <c r="F954" i="4"/>
  <c r="D954" i="4"/>
  <c r="F953" i="4"/>
  <c r="D953" i="4"/>
  <c r="F952" i="4"/>
  <c r="D952" i="4"/>
  <c r="F951" i="4"/>
  <c r="D951" i="4"/>
  <c r="F950" i="4"/>
  <c r="D950" i="4"/>
  <c r="F949" i="4"/>
  <c r="D949" i="4"/>
  <c r="F948" i="4"/>
  <c r="D948" i="4"/>
  <c r="F947" i="4"/>
  <c r="D947" i="4"/>
  <c r="F946" i="4"/>
  <c r="D946" i="4"/>
  <c r="F945" i="4"/>
  <c r="D945" i="4"/>
  <c r="F944" i="4"/>
  <c r="D944" i="4"/>
  <c r="F943" i="4"/>
  <c r="D943" i="4"/>
  <c r="F942" i="4"/>
  <c r="D942" i="4"/>
  <c r="F941" i="4"/>
  <c r="D941" i="4"/>
  <c r="F940" i="4"/>
  <c r="D940" i="4"/>
  <c r="F939" i="4"/>
  <c r="D939" i="4"/>
  <c r="F938" i="4"/>
  <c r="D938" i="4"/>
  <c r="F937" i="4"/>
  <c r="D937" i="4"/>
  <c r="F936" i="4"/>
  <c r="D936" i="4"/>
  <c r="F935" i="4"/>
  <c r="D935" i="4"/>
  <c r="F934" i="4"/>
  <c r="D934" i="4"/>
  <c r="F933" i="4"/>
  <c r="D933" i="4"/>
  <c r="F932" i="4"/>
  <c r="D932" i="4"/>
  <c r="F931" i="4"/>
  <c r="D931" i="4"/>
  <c r="F930" i="4"/>
  <c r="D930" i="4"/>
  <c r="F929" i="4"/>
  <c r="D929" i="4"/>
  <c r="F928" i="4"/>
  <c r="D928" i="4"/>
  <c r="F927" i="4"/>
  <c r="D927" i="4"/>
  <c r="F926" i="4"/>
  <c r="D926" i="4"/>
  <c r="F925" i="4"/>
  <c r="D925" i="4"/>
  <c r="F924" i="4"/>
  <c r="D924" i="4"/>
  <c r="F923" i="4"/>
  <c r="D923" i="4"/>
  <c r="F922" i="4"/>
  <c r="D922" i="4"/>
  <c r="F921" i="4"/>
  <c r="D921" i="4"/>
  <c r="F920" i="4"/>
  <c r="D920" i="4"/>
  <c r="F919" i="4"/>
  <c r="D919" i="4"/>
  <c r="F918" i="4"/>
  <c r="D918" i="4"/>
  <c r="F917" i="4"/>
  <c r="D917" i="4"/>
  <c r="F916" i="4"/>
  <c r="D916" i="4"/>
  <c r="F915" i="4"/>
  <c r="D915" i="4"/>
  <c r="F914" i="4"/>
  <c r="D914" i="4"/>
  <c r="F913" i="4"/>
  <c r="D913" i="4"/>
  <c r="F912" i="4"/>
  <c r="D912" i="4"/>
  <c r="F911" i="4"/>
  <c r="D911" i="4"/>
  <c r="F910" i="4"/>
  <c r="D910" i="4"/>
  <c r="F909" i="4"/>
  <c r="D909" i="4"/>
  <c r="F908" i="4"/>
  <c r="D908" i="4"/>
  <c r="F907" i="4"/>
  <c r="D907" i="4"/>
  <c r="F906" i="4"/>
  <c r="D906" i="4"/>
  <c r="F905" i="4"/>
  <c r="D905" i="4"/>
  <c r="F904" i="4"/>
  <c r="D904" i="4"/>
  <c r="F903" i="4"/>
  <c r="D903" i="4"/>
  <c r="F902" i="4"/>
  <c r="D902" i="4"/>
  <c r="F901" i="4"/>
  <c r="D901" i="4"/>
  <c r="F900" i="4"/>
  <c r="D900" i="4"/>
  <c r="F899" i="4"/>
  <c r="D899" i="4"/>
  <c r="F898" i="4"/>
  <c r="D898" i="4"/>
  <c r="F897" i="4"/>
  <c r="D897" i="4"/>
  <c r="F896" i="4"/>
  <c r="D896" i="4"/>
  <c r="F895" i="4"/>
  <c r="D895" i="4"/>
  <c r="F894" i="4"/>
  <c r="D894" i="4"/>
  <c r="F893" i="4"/>
  <c r="D893" i="4"/>
  <c r="F892" i="4"/>
  <c r="D892" i="4"/>
  <c r="F891" i="4"/>
  <c r="D891" i="4"/>
  <c r="F890" i="4"/>
  <c r="D890" i="4"/>
  <c r="F889" i="4"/>
  <c r="D889" i="4"/>
  <c r="F888" i="4"/>
  <c r="D888" i="4"/>
  <c r="F887" i="4"/>
  <c r="D887" i="4"/>
  <c r="F886" i="4"/>
  <c r="D886" i="4"/>
  <c r="F885" i="4"/>
  <c r="D885" i="4"/>
  <c r="F884" i="4"/>
  <c r="D884" i="4"/>
  <c r="F883" i="4"/>
  <c r="D883" i="4"/>
  <c r="F882" i="4"/>
  <c r="D882" i="4"/>
  <c r="F881" i="4"/>
  <c r="D881" i="4"/>
  <c r="F880" i="4"/>
  <c r="D880" i="4"/>
  <c r="F879" i="4"/>
  <c r="D879" i="4"/>
  <c r="F878" i="4"/>
  <c r="D878" i="4"/>
  <c r="F877" i="4"/>
  <c r="D877" i="4"/>
  <c r="F876" i="4"/>
  <c r="D876" i="4"/>
  <c r="F875" i="4"/>
  <c r="D875" i="4"/>
  <c r="F874" i="4"/>
  <c r="D874" i="4"/>
  <c r="F873" i="4"/>
  <c r="D873" i="4"/>
  <c r="F872" i="4"/>
  <c r="D872" i="4"/>
  <c r="F871" i="4"/>
  <c r="D871" i="4"/>
  <c r="F870" i="4"/>
  <c r="D870" i="4"/>
  <c r="F869" i="4"/>
  <c r="D869" i="4"/>
  <c r="F868" i="4"/>
  <c r="D868" i="4"/>
  <c r="F867" i="4"/>
  <c r="D867" i="4"/>
  <c r="F866" i="4"/>
  <c r="D866" i="4"/>
  <c r="F865" i="4"/>
  <c r="D865" i="4"/>
  <c r="F864" i="4"/>
  <c r="D864" i="4"/>
  <c r="F863" i="4"/>
  <c r="D863" i="4"/>
  <c r="F862" i="4"/>
  <c r="D862" i="4"/>
  <c r="F861" i="4"/>
  <c r="D861" i="4"/>
  <c r="F860" i="4"/>
  <c r="D860" i="4"/>
  <c r="F859" i="4"/>
  <c r="D859" i="4"/>
  <c r="F858" i="4"/>
  <c r="D858" i="4"/>
  <c r="F857" i="4"/>
  <c r="D857" i="4"/>
  <c r="F856" i="4"/>
  <c r="D856" i="4"/>
  <c r="F855" i="4"/>
  <c r="D855" i="4"/>
  <c r="F854" i="4"/>
  <c r="D854" i="4"/>
  <c r="F853" i="4"/>
  <c r="D853" i="4"/>
  <c r="F852" i="4"/>
  <c r="D852" i="4"/>
  <c r="F851" i="4"/>
  <c r="D851" i="4"/>
  <c r="F850" i="4"/>
  <c r="D850" i="4"/>
  <c r="F849" i="4"/>
  <c r="D849" i="4"/>
  <c r="F848" i="4"/>
  <c r="D848" i="4"/>
  <c r="F847" i="4"/>
  <c r="D847" i="4"/>
  <c r="F846" i="4"/>
  <c r="D846" i="4"/>
  <c r="F845" i="4"/>
  <c r="D845" i="4"/>
  <c r="F844" i="4"/>
  <c r="D844" i="4"/>
  <c r="F843" i="4"/>
  <c r="D843" i="4"/>
  <c r="F842" i="4"/>
  <c r="D842" i="4"/>
  <c r="F841" i="4"/>
  <c r="D841" i="4"/>
  <c r="F840" i="4"/>
  <c r="D840" i="4"/>
  <c r="F839" i="4"/>
  <c r="D839" i="4"/>
  <c r="F838" i="4"/>
  <c r="D838" i="4"/>
  <c r="F837" i="4"/>
  <c r="D837" i="4"/>
  <c r="F836" i="4"/>
  <c r="D836" i="4"/>
  <c r="F835" i="4"/>
  <c r="D835" i="4"/>
  <c r="F834" i="4"/>
  <c r="D834" i="4"/>
  <c r="F833" i="4"/>
  <c r="D833" i="4"/>
  <c r="F832" i="4"/>
  <c r="D832" i="4"/>
  <c r="F831" i="4"/>
  <c r="D831" i="4"/>
  <c r="F830" i="4"/>
  <c r="D830" i="4"/>
  <c r="F829" i="4"/>
  <c r="D829" i="4"/>
  <c r="F828" i="4"/>
  <c r="D828" i="4"/>
  <c r="F827" i="4"/>
  <c r="D827" i="4"/>
  <c r="F826" i="4"/>
  <c r="D826" i="4"/>
  <c r="F825" i="4"/>
  <c r="D825" i="4"/>
  <c r="F824" i="4"/>
  <c r="D824" i="4"/>
  <c r="F823" i="4"/>
  <c r="D823" i="4"/>
  <c r="F822" i="4"/>
  <c r="D822" i="4"/>
  <c r="F821" i="4"/>
  <c r="D821" i="4"/>
  <c r="F820" i="4"/>
  <c r="D820" i="4"/>
  <c r="F819" i="4"/>
  <c r="D819" i="4"/>
  <c r="F818" i="4"/>
  <c r="D818" i="4"/>
  <c r="F817" i="4"/>
  <c r="D817" i="4"/>
  <c r="F816" i="4"/>
  <c r="D816" i="4"/>
  <c r="F815" i="4"/>
  <c r="D815" i="4"/>
  <c r="F814" i="4"/>
  <c r="D814" i="4"/>
  <c r="F813" i="4"/>
  <c r="D813" i="4"/>
  <c r="F812" i="4"/>
  <c r="D812" i="4"/>
  <c r="F811" i="4"/>
  <c r="D811" i="4"/>
  <c r="F810" i="4"/>
  <c r="D810" i="4"/>
  <c r="F809" i="4"/>
  <c r="D809" i="4"/>
  <c r="F808" i="4"/>
  <c r="D808" i="4"/>
  <c r="F807" i="4"/>
  <c r="D807" i="4"/>
  <c r="F806" i="4"/>
  <c r="D806" i="4"/>
  <c r="F805" i="4"/>
  <c r="D805" i="4"/>
  <c r="F804" i="4"/>
  <c r="D804" i="4"/>
  <c r="F803" i="4"/>
  <c r="D803" i="4"/>
  <c r="F802" i="4"/>
  <c r="D802" i="4"/>
  <c r="F801" i="4"/>
  <c r="D801" i="4"/>
  <c r="F800" i="4"/>
  <c r="D800" i="4"/>
  <c r="F799" i="4"/>
  <c r="D799" i="4"/>
  <c r="F798" i="4"/>
  <c r="D798" i="4"/>
  <c r="F797" i="4"/>
  <c r="D797" i="4"/>
  <c r="F796" i="4"/>
  <c r="D796" i="4"/>
  <c r="F795" i="4"/>
  <c r="D795" i="4"/>
  <c r="F794" i="4"/>
  <c r="D794" i="4"/>
  <c r="F793" i="4"/>
  <c r="D793" i="4"/>
  <c r="F792" i="4"/>
  <c r="D792" i="4"/>
  <c r="F791" i="4"/>
  <c r="D791" i="4"/>
  <c r="F790" i="4"/>
  <c r="D790" i="4"/>
  <c r="F789" i="4"/>
  <c r="D789" i="4"/>
  <c r="F788" i="4"/>
  <c r="D788" i="4"/>
  <c r="F787" i="4"/>
  <c r="D787" i="4"/>
  <c r="F786" i="4"/>
  <c r="D786" i="4"/>
  <c r="F785" i="4"/>
  <c r="D785" i="4"/>
  <c r="F784" i="4"/>
  <c r="D784" i="4"/>
  <c r="F783" i="4"/>
  <c r="D783" i="4"/>
  <c r="F782" i="4"/>
  <c r="D782" i="4"/>
  <c r="F781" i="4"/>
  <c r="D781" i="4"/>
  <c r="F780" i="4"/>
  <c r="D780" i="4"/>
  <c r="F779" i="4"/>
  <c r="D779" i="4"/>
  <c r="F778" i="4"/>
  <c r="D778" i="4"/>
  <c r="F777" i="4"/>
  <c r="D777" i="4"/>
  <c r="F776" i="4"/>
  <c r="D776" i="4"/>
  <c r="F775" i="4"/>
  <c r="D775" i="4"/>
  <c r="F774" i="4"/>
  <c r="D774" i="4"/>
  <c r="F773" i="4"/>
  <c r="D773" i="4"/>
  <c r="F772" i="4"/>
  <c r="D772" i="4"/>
  <c r="F771" i="4"/>
  <c r="D771" i="4"/>
  <c r="F770" i="4"/>
  <c r="D770" i="4"/>
  <c r="F769" i="4"/>
  <c r="D769" i="4"/>
  <c r="F768" i="4"/>
  <c r="D768" i="4"/>
  <c r="F767" i="4"/>
  <c r="D767" i="4"/>
  <c r="F766" i="4"/>
  <c r="D766" i="4"/>
  <c r="F765" i="4"/>
  <c r="D765" i="4"/>
  <c r="F764" i="4"/>
  <c r="D764" i="4"/>
  <c r="F763" i="4"/>
  <c r="D763" i="4"/>
  <c r="F762" i="4"/>
  <c r="D762" i="4"/>
  <c r="F761" i="4"/>
  <c r="D761" i="4"/>
  <c r="F760" i="4"/>
  <c r="D760" i="4"/>
  <c r="F759" i="4"/>
  <c r="D759" i="4"/>
  <c r="F758" i="4"/>
  <c r="D758" i="4"/>
  <c r="F757" i="4"/>
  <c r="D757" i="4"/>
  <c r="F756" i="4"/>
  <c r="D756" i="4"/>
  <c r="F755" i="4"/>
  <c r="D755" i="4"/>
  <c r="F754" i="4"/>
  <c r="D754" i="4"/>
  <c r="F753" i="4"/>
  <c r="D753" i="4"/>
  <c r="F752" i="4"/>
  <c r="D752" i="4"/>
  <c r="F751" i="4"/>
  <c r="D751" i="4"/>
  <c r="F750" i="4"/>
  <c r="D750" i="4"/>
  <c r="F749" i="4"/>
  <c r="D749" i="4"/>
  <c r="F748" i="4"/>
  <c r="D748" i="4"/>
  <c r="F747" i="4"/>
  <c r="D747" i="4"/>
  <c r="F746" i="4"/>
  <c r="D746" i="4"/>
  <c r="F745" i="4"/>
  <c r="D745" i="4"/>
  <c r="F744" i="4"/>
  <c r="D744" i="4"/>
  <c r="F743" i="4"/>
  <c r="D743" i="4"/>
  <c r="F742" i="4"/>
  <c r="D742" i="4"/>
  <c r="F741" i="4"/>
  <c r="D741" i="4"/>
  <c r="F740" i="4"/>
  <c r="D740" i="4"/>
  <c r="F739" i="4"/>
  <c r="D739" i="4"/>
  <c r="F738" i="4"/>
  <c r="D738" i="4"/>
  <c r="F737" i="4"/>
  <c r="D737" i="4"/>
  <c r="F736" i="4"/>
  <c r="D736" i="4"/>
  <c r="F735" i="4"/>
  <c r="D735" i="4"/>
  <c r="F734" i="4"/>
  <c r="D734" i="4"/>
  <c r="F733" i="4"/>
  <c r="D733" i="4"/>
  <c r="F732" i="4"/>
  <c r="D732" i="4"/>
  <c r="F731" i="4"/>
  <c r="D731" i="4"/>
  <c r="F730" i="4"/>
  <c r="D730" i="4"/>
  <c r="F729" i="4"/>
  <c r="D729" i="4"/>
  <c r="F728" i="4"/>
  <c r="D728" i="4"/>
  <c r="F727" i="4"/>
  <c r="D727" i="4"/>
  <c r="F726" i="4"/>
  <c r="D726" i="4"/>
  <c r="F725" i="4"/>
  <c r="D725" i="4"/>
  <c r="F724" i="4"/>
  <c r="D724" i="4"/>
  <c r="F723" i="4"/>
  <c r="D723" i="4"/>
  <c r="F722" i="4"/>
  <c r="D722" i="4"/>
  <c r="F721" i="4"/>
  <c r="D721" i="4"/>
  <c r="F720" i="4"/>
  <c r="D720" i="4"/>
  <c r="F719" i="4"/>
  <c r="D719" i="4"/>
  <c r="F718" i="4"/>
  <c r="D718" i="4"/>
  <c r="F717" i="4"/>
  <c r="D717" i="4"/>
  <c r="F716" i="4"/>
  <c r="D716" i="4"/>
  <c r="F715" i="4"/>
  <c r="D715" i="4"/>
  <c r="F714" i="4"/>
  <c r="D714" i="4"/>
  <c r="F713" i="4"/>
  <c r="D713" i="4"/>
  <c r="F712" i="4"/>
  <c r="D712" i="4"/>
  <c r="F711" i="4"/>
  <c r="D711" i="4"/>
  <c r="F710" i="4"/>
  <c r="D710" i="4"/>
  <c r="F709" i="4"/>
  <c r="D709" i="4"/>
  <c r="F708" i="4"/>
  <c r="D708" i="4"/>
  <c r="F707" i="4"/>
  <c r="D707" i="4"/>
  <c r="F706" i="4"/>
  <c r="D706" i="4"/>
  <c r="F705" i="4"/>
  <c r="D705" i="4"/>
  <c r="F704" i="4"/>
  <c r="D704" i="4"/>
  <c r="F703" i="4"/>
  <c r="D703" i="4"/>
  <c r="F702" i="4"/>
  <c r="D702" i="4"/>
  <c r="F701" i="4"/>
  <c r="D701" i="4"/>
  <c r="F700" i="4"/>
  <c r="D700" i="4"/>
  <c r="F699" i="4"/>
  <c r="D699" i="4"/>
  <c r="F698" i="4"/>
  <c r="D698" i="4"/>
  <c r="F697" i="4"/>
  <c r="D697" i="4"/>
  <c r="F696" i="4"/>
  <c r="D696" i="4"/>
  <c r="F695" i="4"/>
  <c r="D695" i="4"/>
  <c r="F694" i="4"/>
  <c r="D694" i="4"/>
  <c r="F693" i="4"/>
  <c r="D693" i="4"/>
  <c r="F692" i="4"/>
  <c r="D692" i="4"/>
  <c r="F691" i="4"/>
  <c r="D691" i="4"/>
  <c r="F690" i="4"/>
  <c r="D690" i="4"/>
  <c r="F689" i="4"/>
  <c r="D689" i="4"/>
  <c r="F688" i="4"/>
  <c r="D688" i="4"/>
  <c r="F687" i="4"/>
  <c r="D687" i="4"/>
  <c r="F686" i="4"/>
  <c r="D686" i="4"/>
  <c r="F685" i="4"/>
  <c r="D685" i="4"/>
  <c r="F684" i="4"/>
  <c r="D684" i="4"/>
  <c r="F683" i="4"/>
  <c r="D683" i="4"/>
  <c r="F682" i="4"/>
  <c r="D682" i="4"/>
  <c r="F681" i="4"/>
  <c r="D681" i="4"/>
  <c r="F680" i="4"/>
  <c r="D680" i="4"/>
  <c r="F679" i="4"/>
  <c r="D679" i="4"/>
  <c r="F678" i="4"/>
  <c r="D678" i="4"/>
  <c r="F677" i="4"/>
  <c r="D677" i="4"/>
  <c r="F676" i="4"/>
  <c r="D676" i="4"/>
  <c r="F675" i="4"/>
  <c r="D675" i="4"/>
  <c r="F674" i="4"/>
  <c r="D674" i="4"/>
  <c r="F673" i="4"/>
  <c r="D673" i="4"/>
  <c r="F672" i="4"/>
  <c r="D672" i="4"/>
  <c r="F671" i="4"/>
  <c r="D671" i="4"/>
  <c r="F670" i="4"/>
  <c r="D670" i="4"/>
  <c r="F669" i="4"/>
  <c r="D669" i="4"/>
  <c r="F668" i="4"/>
  <c r="D668" i="4"/>
  <c r="F667" i="4"/>
  <c r="D667" i="4"/>
  <c r="F666" i="4"/>
  <c r="D666" i="4"/>
  <c r="F665" i="4"/>
  <c r="D665" i="4"/>
  <c r="F664" i="4"/>
  <c r="D664" i="4"/>
  <c r="F663" i="4"/>
  <c r="D663" i="4"/>
  <c r="F662" i="4"/>
  <c r="D662" i="4"/>
  <c r="F661" i="4"/>
  <c r="D661" i="4"/>
  <c r="F660" i="4"/>
  <c r="D660" i="4"/>
  <c r="F659" i="4"/>
  <c r="D659" i="4"/>
  <c r="F658" i="4"/>
  <c r="D658" i="4"/>
  <c r="F657" i="4"/>
  <c r="D657" i="4"/>
  <c r="F656" i="4"/>
  <c r="D656" i="4"/>
  <c r="F655" i="4"/>
  <c r="D655" i="4"/>
  <c r="F654" i="4"/>
  <c r="D654" i="4"/>
  <c r="F653" i="4"/>
  <c r="D653" i="4"/>
  <c r="F652" i="4"/>
  <c r="D652" i="4"/>
  <c r="F651" i="4"/>
  <c r="D651" i="4"/>
  <c r="F650" i="4"/>
  <c r="D650" i="4"/>
  <c r="F649" i="4"/>
  <c r="D649" i="4"/>
  <c r="F648" i="4"/>
  <c r="D648" i="4"/>
  <c r="F647" i="4"/>
  <c r="D647" i="4"/>
  <c r="F646" i="4"/>
  <c r="D646" i="4"/>
  <c r="F645" i="4"/>
  <c r="D645" i="4"/>
  <c r="F644" i="4"/>
  <c r="D644" i="4"/>
  <c r="F643" i="4"/>
  <c r="D643" i="4"/>
  <c r="F642" i="4"/>
  <c r="D642" i="4"/>
  <c r="F641" i="4"/>
  <c r="D641" i="4"/>
  <c r="F640" i="4"/>
  <c r="D640" i="4"/>
  <c r="F639" i="4"/>
  <c r="D639" i="4"/>
  <c r="F638" i="4"/>
  <c r="D638" i="4"/>
  <c r="F637" i="4"/>
  <c r="D637" i="4"/>
  <c r="F636" i="4"/>
  <c r="D636" i="4"/>
  <c r="F635" i="4"/>
  <c r="D635" i="4"/>
  <c r="F634" i="4"/>
  <c r="D634" i="4"/>
  <c r="F633" i="4"/>
  <c r="D633" i="4"/>
  <c r="F632" i="4"/>
  <c r="D632" i="4"/>
  <c r="F631" i="4"/>
  <c r="D631" i="4"/>
  <c r="F630" i="4"/>
  <c r="D630" i="4"/>
  <c r="F629" i="4"/>
  <c r="D629" i="4"/>
  <c r="F628" i="4"/>
  <c r="D628" i="4"/>
  <c r="F627" i="4"/>
  <c r="D627" i="4"/>
  <c r="F626" i="4"/>
  <c r="D626" i="4"/>
  <c r="F625" i="4"/>
  <c r="D625" i="4"/>
  <c r="F624" i="4"/>
  <c r="D624" i="4"/>
  <c r="F623" i="4"/>
  <c r="D623" i="4"/>
  <c r="F622" i="4"/>
  <c r="D622" i="4"/>
  <c r="F621" i="4"/>
  <c r="D621" i="4"/>
  <c r="F620" i="4"/>
  <c r="D620" i="4"/>
  <c r="F619" i="4"/>
  <c r="D619" i="4"/>
  <c r="F618" i="4"/>
  <c r="D618" i="4"/>
  <c r="F617" i="4"/>
  <c r="D617" i="4"/>
  <c r="F616" i="4"/>
  <c r="D616" i="4"/>
  <c r="F615" i="4"/>
  <c r="D615" i="4"/>
  <c r="F614" i="4"/>
  <c r="D614" i="4"/>
  <c r="F613" i="4"/>
  <c r="D613" i="4"/>
  <c r="F612" i="4"/>
  <c r="D612" i="4"/>
  <c r="F611" i="4"/>
  <c r="D611" i="4"/>
  <c r="F610" i="4"/>
  <c r="D610" i="4"/>
  <c r="F609" i="4"/>
  <c r="D609" i="4"/>
  <c r="F608" i="4"/>
  <c r="D608" i="4"/>
  <c r="F607" i="4"/>
  <c r="D607" i="4"/>
  <c r="F606" i="4"/>
  <c r="D606" i="4"/>
  <c r="F605" i="4"/>
  <c r="D605" i="4"/>
  <c r="F604" i="4"/>
  <c r="D604" i="4"/>
  <c r="F603" i="4"/>
  <c r="D603" i="4"/>
  <c r="F602" i="4"/>
  <c r="D602" i="4"/>
  <c r="F601" i="4"/>
  <c r="D601" i="4"/>
  <c r="F600" i="4"/>
  <c r="D600" i="4"/>
  <c r="F599" i="4"/>
  <c r="D599" i="4"/>
  <c r="F598" i="4"/>
  <c r="D598" i="4"/>
  <c r="F597" i="4"/>
  <c r="D597" i="4"/>
  <c r="F596" i="4"/>
  <c r="D596" i="4"/>
  <c r="F595" i="4"/>
  <c r="D595" i="4"/>
  <c r="F594" i="4"/>
  <c r="D594" i="4"/>
  <c r="F593" i="4"/>
  <c r="D593" i="4"/>
  <c r="F592" i="4"/>
  <c r="D592" i="4"/>
  <c r="F591" i="4"/>
  <c r="D591" i="4"/>
  <c r="F590" i="4"/>
  <c r="D590" i="4"/>
  <c r="F589" i="4"/>
  <c r="D589" i="4"/>
  <c r="F588" i="4"/>
  <c r="D588" i="4"/>
  <c r="F587" i="4"/>
  <c r="D587" i="4"/>
  <c r="F586" i="4"/>
  <c r="D586" i="4"/>
  <c r="F585" i="4"/>
  <c r="D585" i="4"/>
  <c r="F584" i="4"/>
  <c r="D584" i="4"/>
  <c r="F583" i="4"/>
  <c r="D583" i="4"/>
  <c r="F582" i="4"/>
  <c r="D582" i="4"/>
  <c r="F581" i="4"/>
  <c r="D581" i="4"/>
  <c r="F580" i="4"/>
  <c r="D580" i="4"/>
  <c r="F579" i="4"/>
  <c r="D579" i="4"/>
  <c r="F578" i="4"/>
  <c r="D578" i="4"/>
  <c r="F577" i="4"/>
  <c r="D577" i="4"/>
  <c r="F576" i="4"/>
  <c r="D576" i="4"/>
  <c r="F575" i="4"/>
  <c r="D575" i="4"/>
  <c r="F574" i="4"/>
  <c r="D574" i="4"/>
  <c r="F573" i="4"/>
  <c r="D573" i="4"/>
  <c r="F572" i="4"/>
  <c r="D572" i="4"/>
  <c r="F571" i="4"/>
  <c r="D571" i="4"/>
  <c r="F570" i="4"/>
  <c r="D570" i="4"/>
  <c r="F569" i="4"/>
  <c r="D569" i="4"/>
  <c r="F568" i="4"/>
  <c r="D568" i="4"/>
  <c r="F567" i="4"/>
  <c r="D567" i="4"/>
  <c r="F566" i="4"/>
  <c r="D566" i="4"/>
  <c r="F565" i="4"/>
  <c r="D565" i="4"/>
  <c r="F564" i="4"/>
  <c r="D564" i="4"/>
  <c r="F563" i="4"/>
  <c r="D563" i="4"/>
  <c r="F562" i="4"/>
  <c r="D562" i="4"/>
  <c r="F561" i="4"/>
  <c r="D561" i="4"/>
  <c r="F560" i="4"/>
  <c r="D560" i="4"/>
  <c r="F559" i="4"/>
  <c r="D559" i="4"/>
  <c r="F558" i="4"/>
  <c r="D558" i="4"/>
  <c r="F557" i="4"/>
  <c r="D557" i="4"/>
  <c r="F556" i="4"/>
  <c r="D556" i="4"/>
  <c r="F555" i="4"/>
  <c r="D555" i="4"/>
  <c r="F554" i="4"/>
  <c r="D554" i="4"/>
  <c r="F553" i="4"/>
  <c r="D553" i="4"/>
  <c r="F552" i="4"/>
  <c r="D552" i="4"/>
  <c r="F551" i="4"/>
  <c r="D551" i="4"/>
  <c r="F550" i="4"/>
  <c r="D550" i="4"/>
  <c r="F549" i="4"/>
  <c r="D549" i="4"/>
  <c r="F548" i="4"/>
  <c r="D548" i="4"/>
  <c r="F547" i="4"/>
  <c r="D547" i="4"/>
  <c r="F546" i="4"/>
  <c r="D546" i="4"/>
  <c r="F545" i="4"/>
  <c r="D545" i="4"/>
  <c r="F544" i="4"/>
  <c r="D544" i="4"/>
  <c r="F543" i="4"/>
  <c r="D543" i="4"/>
  <c r="F542" i="4"/>
  <c r="D542" i="4"/>
  <c r="F541" i="4"/>
  <c r="D541" i="4"/>
  <c r="F540" i="4"/>
  <c r="D540" i="4"/>
  <c r="F539" i="4"/>
  <c r="D539" i="4"/>
  <c r="F538" i="4"/>
  <c r="D538" i="4"/>
  <c r="F537" i="4"/>
  <c r="D537" i="4"/>
  <c r="F536" i="4"/>
  <c r="D536" i="4"/>
  <c r="F535" i="4"/>
  <c r="D535" i="4"/>
  <c r="F534" i="4"/>
  <c r="D534" i="4"/>
  <c r="F533" i="4"/>
  <c r="D533" i="4"/>
  <c r="F532" i="4"/>
  <c r="D532" i="4"/>
  <c r="F531" i="4"/>
  <c r="D531" i="4"/>
  <c r="F530" i="4"/>
  <c r="D530" i="4"/>
  <c r="F529" i="4"/>
  <c r="D529" i="4"/>
  <c r="F528" i="4"/>
  <c r="D528" i="4"/>
  <c r="F527" i="4"/>
  <c r="D527" i="4"/>
  <c r="F526" i="4"/>
  <c r="D526" i="4"/>
  <c r="F525" i="4"/>
  <c r="D525" i="4"/>
  <c r="F524" i="4"/>
  <c r="D524" i="4"/>
  <c r="F523" i="4"/>
  <c r="D523" i="4"/>
  <c r="F522" i="4"/>
  <c r="D522" i="4"/>
  <c r="F521" i="4"/>
  <c r="D521" i="4"/>
  <c r="F520" i="4"/>
  <c r="D520" i="4"/>
  <c r="F519" i="4"/>
  <c r="D519" i="4"/>
  <c r="F518" i="4"/>
  <c r="D518" i="4"/>
  <c r="F517" i="4"/>
  <c r="D517" i="4"/>
  <c r="F516" i="4"/>
  <c r="D516" i="4"/>
  <c r="F515" i="4"/>
  <c r="D515" i="4"/>
  <c r="F514" i="4"/>
  <c r="D514" i="4"/>
  <c r="F513" i="4"/>
  <c r="D513" i="4"/>
  <c r="F512" i="4"/>
  <c r="D512" i="4"/>
  <c r="F511" i="4"/>
  <c r="D511" i="4"/>
  <c r="F510" i="4"/>
  <c r="D510" i="4"/>
  <c r="F509" i="4"/>
  <c r="D509" i="4"/>
  <c r="F508" i="4"/>
  <c r="D508" i="4"/>
  <c r="F507" i="4"/>
  <c r="D507" i="4"/>
  <c r="F506" i="4"/>
  <c r="D506" i="4"/>
  <c r="F505" i="4"/>
  <c r="D505" i="4"/>
  <c r="F504" i="4"/>
  <c r="D504" i="4"/>
  <c r="F503" i="4"/>
  <c r="D503" i="4"/>
  <c r="F502" i="4"/>
  <c r="D502" i="4"/>
  <c r="F501" i="4"/>
  <c r="D501" i="4"/>
  <c r="F500" i="4"/>
  <c r="D500" i="4"/>
  <c r="F499" i="4"/>
  <c r="D499" i="4"/>
  <c r="F498" i="4"/>
  <c r="D498" i="4"/>
  <c r="F497" i="4"/>
  <c r="D497" i="4"/>
  <c r="F496" i="4"/>
  <c r="D496" i="4"/>
  <c r="F495" i="4"/>
  <c r="D495" i="4"/>
  <c r="F494" i="4"/>
  <c r="D494" i="4"/>
  <c r="F493" i="4"/>
  <c r="D493" i="4"/>
  <c r="F492" i="4"/>
  <c r="D492" i="4"/>
  <c r="F491" i="4"/>
  <c r="D491" i="4"/>
  <c r="F490" i="4"/>
  <c r="D490" i="4"/>
  <c r="F489" i="4"/>
  <c r="D489" i="4"/>
  <c r="F488" i="4"/>
  <c r="D488" i="4"/>
  <c r="F487" i="4"/>
  <c r="D487" i="4"/>
  <c r="F486" i="4"/>
  <c r="D486" i="4"/>
  <c r="F485" i="4"/>
  <c r="D485" i="4"/>
  <c r="F484" i="4"/>
  <c r="D484" i="4"/>
  <c r="F483" i="4"/>
  <c r="D483" i="4"/>
  <c r="F482" i="4"/>
  <c r="D482" i="4"/>
  <c r="F481" i="4"/>
  <c r="D481" i="4"/>
  <c r="F480" i="4"/>
  <c r="D480" i="4"/>
  <c r="F479" i="4"/>
  <c r="D479" i="4"/>
  <c r="F478" i="4"/>
  <c r="D478" i="4"/>
  <c r="F477" i="4"/>
  <c r="D477" i="4"/>
  <c r="F476" i="4"/>
  <c r="D476" i="4"/>
  <c r="F475" i="4"/>
  <c r="D475" i="4"/>
  <c r="F474" i="4"/>
  <c r="D474" i="4"/>
  <c r="F473" i="4"/>
  <c r="D473" i="4"/>
  <c r="F472" i="4"/>
  <c r="D472" i="4"/>
  <c r="F471" i="4"/>
  <c r="D471" i="4"/>
  <c r="F470" i="4"/>
  <c r="D470" i="4"/>
  <c r="F469" i="4"/>
  <c r="D469" i="4"/>
  <c r="F468" i="4"/>
  <c r="D468" i="4"/>
  <c r="F467" i="4"/>
  <c r="D467" i="4"/>
  <c r="F466" i="4"/>
  <c r="D466" i="4"/>
  <c r="F465" i="4"/>
  <c r="D465" i="4"/>
  <c r="F464" i="4"/>
  <c r="D464" i="4"/>
  <c r="F463" i="4"/>
  <c r="D463" i="4"/>
  <c r="F462" i="4"/>
  <c r="D462" i="4"/>
  <c r="F461" i="4"/>
  <c r="D461" i="4"/>
  <c r="F460" i="4"/>
  <c r="D460" i="4"/>
  <c r="F459" i="4"/>
  <c r="D459" i="4"/>
  <c r="F458" i="4"/>
  <c r="D458" i="4"/>
  <c r="F457" i="4"/>
  <c r="D457" i="4"/>
  <c r="F456" i="4"/>
  <c r="D456" i="4"/>
  <c r="F455" i="4"/>
  <c r="D455" i="4"/>
  <c r="F454" i="4"/>
  <c r="D454" i="4"/>
  <c r="F453" i="4"/>
  <c r="D453" i="4"/>
  <c r="F452" i="4"/>
  <c r="D452" i="4"/>
  <c r="F451" i="4"/>
  <c r="D451" i="4"/>
  <c r="F450" i="4"/>
  <c r="D450" i="4"/>
  <c r="F449" i="4"/>
  <c r="D449" i="4"/>
  <c r="F448" i="4"/>
  <c r="D448" i="4"/>
  <c r="F447" i="4"/>
  <c r="D447" i="4"/>
  <c r="F446" i="4"/>
  <c r="D446" i="4"/>
  <c r="F445" i="4"/>
  <c r="D445" i="4"/>
  <c r="F444" i="4"/>
  <c r="D444" i="4"/>
  <c r="F443" i="4"/>
  <c r="D443" i="4"/>
  <c r="F442" i="4"/>
  <c r="D442" i="4"/>
  <c r="F441" i="4"/>
  <c r="D441" i="4"/>
  <c r="F440" i="4"/>
  <c r="D440" i="4"/>
  <c r="F439" i="4"/>
  <c r="D439" i="4"/>
  <c r="F438" i="4"/>
  <c r="D438" i="4"/>
  <c r="F437" i="4"/>
  <c r="D437" i="4"/>
  <c r="F436" i="4"/>
  <c r="D436" i="4"/>
  <c r="F435" i="4"/>
  <c r="D435" i="4"/>
  <c r="F434" i="4"/>
  <c r="D434" i="4"/>
  <c r="F433" i="4"/>
  <c r="D433" i="4"/>
  <c r="F432" i="4"/>
  <c r="D432" i="4"/>
  <c r="F431" i="4"/>
  <c r="D431" i="4"/>
  <c r="F430" i="4"/>
  <c r="D430" i="4"/>
  <c r="F429" i="4"/>
  <c r="D429" i="4"/>
  <c r="F428" i="4"/>
  <c r="D428" i="4"/>
  <c r="F427" i="4"/>
  <c r="D427" i="4"/>
  <c r="F426" i="4"/>
  <c r="D426" i="4"/>
  <c r="F425" i="4"/>
  <c r="D425" i="4"/>
  <c r="F424" i="4"/>
  <c r="D424" i="4"/>
  <c r="F423" i="4"/>
  <c r="D423" i="4"/>
  <c r="F422" i="4"/>
  <c r="D422" i="4"/>
  <c r="F421" i="4"/>
  <c r="D421" i="4"/>
  <c r="F420" i="4"/>
  <c r="D420" i="4"/>
  <c r="F419" i="4"/>
  <c r="D419" i="4"/>
  <c r="F418" i="4"/>
  <c r="D418" i="4"/>
  <c r="F417" i="4"/>
  <c r="D417" i="4"/>
  <c r="F416" i="4"/>
  <c r="D416" i="4"/>
  <c r="F415" i="4"/>
  <c r="D415" i="4"/>
  <c r="F414" i="4"/>
  <c r="D414" i="4"/>
  <c r="F413" i="4"/>
  <c r="D413" i="4"/>
  <c r="F412" i="4"/>
  <c r="D412" i="4"/>
  <c r="F411" i="4"/>
  <c r="D411" i="4"/>
  <c r="F410" i="4"/>
  <c r="D410" i="4"/>
  <c r="F409" i="4"/>
  <c r="D409" i="4"/>
  <c r="F408" i="4"/>
  <c r="D408" i="4"/>
  <c r="F407" i="4"/>
  <c r="D407" i="4"/>
  <c r="F406" i="4"/>
  <c r="D406" i="4"/>
  <c r="F405" i="4"/>
  <c r="D405" i="4"/>
  <c r="F404" i="4"/>
  <c r="D404" i="4"/>
  <c r="F403" i="4"/>
  <c r="D403" i="4"/>
  <c r="F402" i="4"/>
  <c r="D402" i="4"/>
  <c r="F401" i="4"/>
  <c r="D401" i="4"/>
  <c r="F400" i="4"/>
  <c r="D400" i="4"/>
  <c r="F399" i="4"/>
  <c r="D399" i="4"/>
  <c r="F398" i="4"/>
  <c r="D398" i="4"/>
  <c r="F397" i="4"/>
  <c r="D397" i="4"/>
  <c r="F396" i="4"/>
  <c r="D396" i="4"/>
  <c r="F395" i="4"/>
  <c r="D395" i="4"/>
  <c r="F394" i="4"/>
  <c r="D394" i="4"/>
  <c r="F393" i="4"/>
  <c r="D393" i="4"/>
  <c r="F392" i="4"/>
  <c r="D392" i="4"/>
  <c r="F391" i="4"/>
  <c r="D391" i="4"/>
  <c r="F390" i="4"/>
  <c r="D390" i="4"/>
  <c r="F389" i="4"/>
  <c r="D389" i="4"/>
  <c r="F388" i="4"/>
  <c r="D388" i="4"/>
  <c r="F387" i="4"/>
  <c r="D387" i="4"/>
  <c r="F386" i="4"/>
  <c r="D386" i="4"/>
  <c r="F385" i="4"/>
  <c r="D385" i="4"/>
  <c r="F384" i="4"/>
  <c r="D384" i="4"/>
  <c r="F383" i="4"/>
  <c r="D383" i="4"/>
  <c r="F382" i="4"/>
  <c r="D382" i="4"/>
  <c r="F381" i="4"/>
  <c r="D381" i="4"/>
  <c r="F380" i="4"/>
  <c r="D380" i="4"/>
  <c r="F379" i="4"/>
  <c r="D379" i="4"/>
  <c r="F378" i="4"/>
  <c r="D378" i="4"/>
  <c r="F377" i="4"/>
  <c r="D377" i="4"/>
  <c r="F376" i="4"/>
  <c r="D376" i="4"/>
  <c r="F375" i="4"/>
  <c r="D375" i="4"/>
  <c r="F374" i="4"/>
  <c r="D374" i="4"/>
  <c r="F373" i="4"/>
  <c r="D373" i="4"/>
  <c r="F372" i="4"/>
  <c r="D372" i="4"/>
  <c r="F371" i="4"/>
  <c r="D371" i="4"/>
  <c r="F370" i="4"/>
  <c r="D370" i="4"/>
  <c r="F369" i="4"/>
  <c r="D369" i="4"/>
  <c r="F368" i="4"/>
  <c r="D368" i="4"/>
  <c r="F367" i="4"/>
  <c r="D367" i="4"/>
  <c r="F366" i="4"/>
  <c r="D366" i="4"/>
  <c r="F365" i="4"/>
  <c r="D365" i="4"/>
  <c r="F364" i="4"/>
  <c r="D364" i="4"/>
  <c r="F363" i="4"/>
  <c r="D363" i="4"/>
  <c r="F362" i="4"/>
  <c r="D362" i="4"/>
  <c r="F361" i="4"/>
  <c r="D361" i="4"/>
  <c r="F360" i="4"/>
  <c r="D360" i="4"/>
  <c r="F359" i="4"/>
  <c r="D359" i="4"/>
  <c r="F358" i="4"/>
  <c r="D358" i="4"/>
  <c r="F357" i="4"/>
  <c r="D357" i="4"/>
  <c r="F356" i="4"/>
  <c r="D356" i="4"/>
  <c r="F355" i="4"/>
  <c r="D355" i="4"/>
  <c r="F354" i="4"/>
  <c r="D354" i="4"/>
  <c r="F353" i="4"/>
  <c r="D353" i="4"/>
  <c r="F352" i="4"/>
  <c r="D352" i="4"/>
  <c r="F351" i="4"/>
  <c r="D351" i="4"/>
  <c r="F350" i="4"/>
  <c r="D350" i="4"/>
  <c r="F349" i="4"/>
  <c r="D349" i="4"/>
  <c r="F348" i="4"/>
  <c r="D348" i="4"/>
  <c r="F347" i="4"/>
  <c r="D347" i="4"/>
  <c r="F346" i="4"/>
  <c r="D346" i="4"/>
  <c r="F345" i="4"/>
  <c r="D345" i="4"/>
  <c r="F344" i="4"/>
  <c r="D344" i="4"/>
  <c r="F343" i="4"/>
  <c r="D343" i="4"/>
  <c r="F342" i="4"/>
  <c r="D342" i="4"/>
  <c r="F341" i="4"/>
  <c r="D341" i="4"/>
  <c r="F340" i="4"/>
  <c r="D340" i="4"/>
  <c r="F339" i="4"/>
  <c r="D339" i="4"/>
  <c r="F338" i="4"/>
  <c r="D338" i="4"/>
  <c r="F337" i="4"/>
  <c r="D337" i="4"/>
  <c r="F336" i="4"/>
  <c r="D336" i="4"/>
  <c r="F335" i="4"/>
  <c r="D335" i="4"/>
  <c r="F334" i="4"/>
  <c r="D334" i="4"/>
  <c r="F333" i="4"/>
  <c r="D333" i="4"/>
  <c r="F332" i="4"/>
  <c r="D332" i="4"/>
  <c r="F331" i="4"/>
  <c r="D331" i="4"/>
  <c r="F330" i="4"/>
  <c r="D330" i="4"/>
  <c r="F329" i="4"/>
  <c r="D329" i="4"/>
  <c r="F328" i="4"/>
  <c r="D328" i="4"/>
  <c r="F327" i="4"/>
  <c r="D327" i="4"/>
  <c r="F326" i="4"/>
  <c r="D326" i="4"/>
  <c r="F325" i="4"/>
  <c r="D325" i="4"/>
  <c r="F324" i="4"/>
  <c r="D324" i="4"/>
  <c r="F323" i="4"/>
  <c r="D323" i="4"/>
  <c r="F322" i="4"/>
  <c r="D322" i="4"/>
  <c r="F321" i="4"/>
  <c r="D321" i="4"/>
  <c r="F320" i="4"/>
  <c r="D320" i="4"/>
  <c r="F319" i="4"/>
  <c r="D319" i="4"/>
  <c r="F318" i="4"/>
  <c r="D318" i="4"/>
  <c r="F317" i="4"/>
  <c r="D317" i="4"/>
  <c r="F316" i="4"/>
  <c r="D316" i="4"/>
  <c r="F315" i="4"/>
  <c r="D315" i="4"/>
  <c r="F314" i="4"/>
  <c r="D314" i="4"/>
  <c r="F313" i="4"/>
  <c r="D313" i="4"/>
  <c r="F312" i="4"/>
  <c r="D312" i="4"/>
  <c r="F311" i="4"/>
  <c r="D311" i="4"/>
  <c r="F310" i="4"/>
  <c r="D310" i="4"/>
  <c r="F309" i="4"/>
  <c r="D309" i="4"/>
  <c r="F308" i="4"/>
  <c r="D308" i="4"/>
  <c r="F307" i="4"/>
  <c r="D307" i="4"/>
  <c r="F306" i="4"/>
  <c r="D306" i="4"/>
  <c r="F305" i="4"/>
  <c r="D305" i="4"/>
  <c r="F304" i="4"/>
  <c r="D304" i="4"/>
  <c r="F303" i="4"/>
  <c r="D303" i="4"/>
  <c r="F302" i="4"/>
  <c r="D302" i="4"/>
  <c r="F301" i="4"/>
  <c r="D301" i="4"/>
  <c r="F300" i="4"/>
  <c r="D300" i="4"/>
  <c r="F299" i="4"/>
  <c r="D299" i="4"/>
  <c r="F298" i="4"/>
  <c r="D298" i="4"/>
  <c r="F297" i="4"/>
  <c r="D297" i="4"/>
  <c r="F296" i="4"/>
  <c r="D296" i="4"/>
  <c r="F295" i="4"/>
  <c r="D295" i="4"/>
  <c r="F294" i="4"/>
  <c r="D294" i="4"/>
  <c r="F293" i="4"/>
  <c r="D293" i="4"/>
  <c r="F292" i="4"/>
  <c r="D292" i="4"/>
  <c r="F291" i="4"/>
  <c r="D291" i="4"/>
  <c r="F290" i="4"/>
  <c r="D290" i="4"/>
  <c r="F289" i="4"/>
  <c r="D289" i="4"/>
  <c r="F288" i="4"/>
  <c r="D288" i="4"/>
  <c r="F287" i="4"/>
  <c r="D287" i="4"/>
  <c r="F286" i="4"/>
  <c r="D286" i="4"/>
  <c r="F285" i="4"/>
  <c r="D285" i="4"/>
  <c r="F284" i="4"/>
  <c r="D284" i="4"/>
  <c r="F283" i="4"/>
  <c r="D283" i="4"/>
  <c r="F282" i="4"/>
  <c r="D282" i="4"/>
  <c r="F281" i="4"/>
  <c r="D281" i="4"/>
  <c r="F280" i="4"/>
  <c r="D280" i="4"/>
  <c r="F279" i="4"/>
  <c r="D279" i="4"/>
  <c r="F278" i="4"/>
  <c r="D278" i="4"/>
  <c r="F277" i="4"/>
  <c r="D277" i="4"/>
  <c r="F276" i="4"/>
  <c r="D276" i="4"/>
  <c r="F275" i="4"/>
  <c r="D275" i="4"/>
  <c r="F274" i="4"/>
  <c r="D274" i="4"/>
  <c r="F273" i="4"/>
  <c r="D273" i="4"/>
  <c r="F272" i="4"/>
  <c r="D272" i="4"/>
  <c r="F271" i="4"/>
  <c r="D271" i="4"/>
  <c r="F270" i="4"/>
  <c r="D270" i="4"/>
  <c r="F269" i="4"/>
  <c r="D269" i="4"/>
  <c r="F268" i="4"/>
  <c r="D268" i="4"/>
  <c r="F267" i="4"/>
  <c r="D267" i="4"/>
  <c r="F266" i="4"/>
  <c r="D266" i="4"/>
  <c r="F265" i="4"/>
  <c r="D265" i="4"/>
  <c r="F264" i="4"/>
  <c r="D264" i="4"/>
  <c r="F263" i="4"/>
  <c r="D263" i="4"/>
  <c r="F262" i="4"/>
  <c r="D262" i="4"/>
  <c r="F261" i="4"/>
  <c r="D261" i="4"/>
  <c r="F260" i="4"/>
  <c r="D260" i="4"/>
  <c r="F259" i="4"/>
  <c r="D259" i="4"/>
  <c r="F258" i="4"/>
  <c r="D258" i="4"/>
  <c r="F257" i="4"/>
  <c r="D257" i="4"/>
  <c r="F256" i="4"/>
  <c r="D256" i="4"/>
  <c r="F255" i="4"/>
  <c r="D255" i="4"/>
  <c r="F254" i="4"/>
  <c r="D254" i="4"/>
  <c r="F253" i="4"/>
  <c r="D253" i="4"/>
  <c r="F252" i="4"/>
  <c r="D252" i="4"/>
  <c r="F251" i="4"/>
  <c r="D251" i="4"/>
  <c r="F250" i="4"/>
  <c r="D250" i="4"/>
  <c r="F249" i="4"/>
  <c r="D249" i="4"/>
  <c r="F248" i="4"/>
  <c r="D248" i="4"/>
  <c r="F247" i="4"/>
  <c r="D247" i="4"/>
  <c r="F246" i="4"/>
  <c r="D246" i="4"/>
  <c r="F245" i="4"/>
  <c r="D245" i="4"/>
  <c r="F244" i="4"/>
  <c r="D244" i="4"/>
  <c r="F243" i="4"/>
  <c r="D243" i="4"/>
  <c r="F242" i="4"/>
  <c r="D242" i="4"/>
  <c r="F241" i="4"/>
  <c r="D241" i="4"/>
  <c r="F240" i="4"/>
  <c r="D240" i="4"/>
  <c r="F239" i="4"/>
  <c r="D239" i="4"/>
  <c r="F238" i="4"/>
  <c r="D238" i="4"/>
  <c r="F237" i="4"/>
  <c r="D237" i="4"/>
  <c r="F236" i="4"/>
  <c r="D236" i="4"/>
  <c r="F235" i="4"/>
  <c r="D235" i="4"/>
  <c r="F234" i="4"/>
  <c r="D234" i="4"/>
  <c r="F233" i="4"/>
  <c r="D233" i="4"/>
  <c r="F232" i="4"/>
  <c r="D232" i="4"/>
  <c r="F231" i="4"/>
  <c r="D231" i="4"/>
  <c r="F230" i="4"/>
  <c r="D230" i="4"/>
  <c r="F229" i="4"/>
  <c r="D229" i="4"/>
  <c r="F228" i="4"/>
  <c r="D228" i="4"/>
  <c r="F227" i="4"/>
  <c r="D227" i="4"/>
  <c r="F226" i="4"/>
  <c r="D226" i="4"/>
  <c r="F225" i="4"/>
  <c r="D225" i="4"/>
  <c r="F224" i="4"/>
  <c r="D224" i="4"/>
  <c r="F223" i="4"/>
  <c r="D223" i="4"/>
  <c r="F222" i="4"/>
  <c r="D222" i="4"/>
  <c r="F221" i="4"/>
  <c r="D221" i="4"/>
  <c r="F220" i="4"/>
  <c r="D220" i="4"/>
  <c r="F219" i="4"/>
  <c r="D219" i="4"/>
  <c r="F218" i="4"/>
  <c r="D218" i="4"/>
  <c r="F217" i="4"/>
  <c r="D217" i="4"/>
  <c r="F216" i="4"/>
  <c r="D216" i="4"/>
  <c r="F215" i="4"/>
  <c r="D215" i="4"/>
  <c r="F214" i="4"/>
  <c r="D214" i="4"/>
  <c r="F213" i="4"/>
  <c r="D213" i="4"/>
  <c r="F212" i="4"/>
  <c r="D212" i="4"/>
  <c r="F211" i="4"/>
  <c r="D211" i="4"/>
  <c r="F210" i="4"/>
  <c r="D210" i="4"/>
  <c r="F209" i="4"/>
  <c r="D209" i="4"/>
  <c r="F208" i="4"/>
  <c r="D208" i="4"/>
  <c r="F207" i="4"/>
  <c r="D207" i="4"/>
  <c r="F206" i="4"/>
  <c r="D206" i="4"/>
  <c r="F205" i="4"/>
  <c r="D205" i="4"/>
  <c r="F204" i="4"/>
  <c r="D204" i="4"/>
  <c r="F203" i="4"/>
  <c r="D203" i="4"/>
  <c r="F202" i="4"/>
  <c r="D202" i="4"/>
  <c r="F201" i="4"/>
  <c r="D201" i="4"/>
  <c r="F200" i="4"/>
  <c r="D200" i="4"/>
  <c r="F199" i="4"/>
  <c r="D199" i="4"/>
  <c r="F198" i="4"/>
  <c r="D198" i="4"/>
  <c r="F197" i="4"/>
  <c r="D197" i="4"/>
  <c r="F196" i="4"/>
  <c r="D196" i="4"/>
  <c r="F195" i="4"/>
  <c r="D195" i="4"/>
  <c r="F194" i="4"/>
  <c r="D194" i="4"/>
  <c r="F193" i="4"/>
  <c r="D193" i="4"/>
  <c r="F192" i="4"/>
  <c r="D192" i="4"/>
  <c r="F191" i="4"/>
  <c r="D191" i="4"/>
  <c r="F190" i="4"/>
  <c r="D190" i="4"/>
  <c r="F189" i="4"/>
  <c r="D189" i="4"/>
  <c r="F188" i="4"/>
  <c r="D188" i="4"/>
  <c r="F187" i="4"/>
  <c r="D187" i="4"/>
  <c r="F186" i="4"/>
  <c r="D186" i="4"/>
  <c r="F185" i="4"/>
  <c r="D185" i="4"/>
  <c r="F184" i="4"/>
  <c r="D184" i="4"/>
  <c r="F183" i="4"/>
  <c r="D183" i="4"/>
  <c r="F182" i="4"/>
  <c r="D182" i="4"/>
  <c r="F181" i="4"/>
  <c r="D181" i="4"/>
  <c r="F180" i="4"/>
  <c r="D180" i="4"/>
  <c r="F179" i="4"/>
  <c r="D179" i="4"/>
  <c r="F178" i="4"/>
  <c r="D178" i="4"/>
  <c r="F177" i="4"/>
  <c r="D177" i="4"/>
  <c r="F176" i="4"/>
  <c r="D176" i="4"/>
  <c r="F175" i="4"/>
  <c r="D175" i="4"/>
  <c r="F174" i="4"/>
  <c r="D174" i="4"/>
  <c r="F173" i="4"/>
  <c r="D173" i="4"/>
  <c r="F172" i="4"/>
  <c r="D172" i="4"/>
  <c r="F171" i="4"/>
  <c r="D171" i="4"/>
  <c r="F170" i="4"/>
  <c r="D170" i="4"/>
  <c r="F169" i="4"/>
  <c r="D169" i="4"/>
  <c r="F168" i="4"/>
  <c r="D168" i="4"/>
  <c r="F167" i="4"/>
  <c r="D167" i="4"/>
  <c r="F166" i="4"/>
  <c r="D166" i="4"/>
  <c r="F165" i="4"/>
  <c r="D165" i="4"/>
  <c r="F164" i="4"/>
  <c r="D164" i="4"/>
  <c r="F163" i="4"/>
  <c r="D163" i="4"/>
  <c r="F162" i="4"/>
  <c r="D162" i="4"/>
  <c r="F161" i="4"/>
  <c r="D161" i="4"/>
  <c r="F160" i="4"/>
  <c r="D160" i="4"/>
  <c r="F159" i="4"/>
  <c r="D159" i="4"/>
  <c r="F158" i="4"/>
  <c r="D158" i="4"/>
  <c r="F157" i="4"/>
  <c r="D157" i="4"/>
  <c r="F156" i="4"/>
  <c r="D156" i="4"/>
  <c r="F155" i="4"/>
  <c r="D155" i="4"/>
  <c r="F154" i="4"/>
  <c r="D154" i="4"/>
  <c r="F153" i="4"/>
  <c r="D153" i="4"/>
  <c r="F152" i="4"/>
  <c r="D152" i="4"/>
  <c r="F151" i="4"/>
  <c r="D151" i="4"/>
  <c r="F150" i="4"/>
  <c r="D150" i="4"/>
  <c r="F149" i="4"/>
  <c r="D149" i="4"/>
  <c r="F148" i="4"/>
  <c r="D148" i="4"/>
  <c r="F147" i="4"/>
  <c r="D147" i="4"/>
  <c r="F146" i="4"/>
  <c r="D146" i="4"/>
  <c r="F145" i="4"/>
  <c r="D145" i="4"/>
  <c r="F144" i="4"/>
  <c r="D144" i="4"/>
  <c r="F143" i="4"/>
  <c r="D143" i="4"/>
  <c r="F142" i="4"/>
  <c r="D142" i="4"/>
  <c r="F141" i="4"/>
  <c r="D141" i="4"/>
  <c r="F140" i="4"/>
  <c r="D140" i="4"/>
  <c r="F139" i="4"/>
  <c r="D139" i="4"/>
  <c r="F138" i="4"/>
  <c r="D138" i="4"/>
  <c r="F137" i="4"/>
  <c r="D137" i="4"/>
  <c r="F136" i="4"/>
  <c r="D136" i="4"/>
  <c r="F135" i="4"/>
  <c r="D135" i="4"/>
  <c r="F134" i="4"/>
  <c r="D134" i="4"/>
  <c r="F133" i="4"/>
  <c r="D133" i="4"/>
  <c r="F132" i="4"/>
  <c r="D132" i="4"/>
  <c r="F131" i="4"/>
  <c r="D131" i="4"/>
  <c r="F130" i="4"/>
  <c r="D130" i="4"/>
  <c r="F129" i="4"/>
  <c r="D129" i="4"/>
  <c r="F128" i="4"/>
  <c r="D128" i="4"/>
  <c r="F127" i="4"/>
  <c r="D127" i="4"/>
  <c r="F126" i="4"/>
  <c r="D126" i="4"/>
  <c r="F125" i="4"/>
  <c r="D125" i="4"/>
  <c r="F124" i="4"/>
  <c r="D124" i="4"/>
  <c r="F123" i="4"/>
  <c r="D123" i="4"/>
  <c r="F122" i="4"/>
  <c r="D122" i="4"/>
  <c r="F121" i="4"/>
  <c r="D121" i="4"/>
  <c r="F120" i="4"/>
  <c r="D120" i="4"/>
  <c r="F119" i="4"/>
  <c r="D119" i="4"/>
  <c r="F118" i="4"/>
  <c r="D118" i="4"/>
  <c r="F117" i="4"/>
  <c r="D117" i="4"/>
  <c r="F116" i="4"/>
  <c r="D116" i="4"/>
  <c r="F115" i="4"/>
  <c r="D115" i="4"/>
  <c r="F114" i="4"/>
  <c r="D114" i="4"/>
  <c r="F113" i="4"/>
  <c r="D113" i="4"/>
  <c r="F112" i="4"/>
  <c r="D112" i="4"/>
  <c r="F111" i="4"/>
  <c r="D111" i="4"/>
  <c r="F110" i="4"/>
  <c r="D110" i="4"/>
  <c r="F109" i="4"/>
  <c r="D109" i="4"/>
  <c r="F108" i="4"/>
  <c r="D108" i="4"/>
  <c r="F107" i="4"/>
  <c r="D107" i="4"/>
  <c r="F106" i="4"/>
  <c r="D106" i="4"/>
  <c r="F105" i="4"/>
  <c r="D105" i="4"/>
  <c r="F104" i="4"/>
  <c r="D104" i="4"/>
  <c r="F103" i="4"/>
  <c r="D103" i="4"/>
  <c r="F102" i="4"/>
  <c r="D102" i="4"/>
  <c r="F101" i="4"/>
  <c r="D101" i="4"/>
  <c r="F100" i="4"/>
  <c r="D100" i="4"/>
  <c r="F99" i="4"/>
  <c r="D99" i="4"/>
  <c r="F98" i="4"/>
  <c r="D98" i="4"/>
  <c r="F97" i="4"/>
  <c r="D97" i="4"/>
  <c r="F96" i="4"/>
  <c r="D96" i="4"/>
  <c r="F95" i="4"/>
  <c r="D95" i="4"/>
  <c r="F94" i="4"/>
  <c r="D94" i="4"/>
  <c r="F93" i="4"/>
  <c r="D93" i="4"/>
  <c r="F92" i="4"/>
  <c r="D92" i="4"/>
  <c r="F91" i="4"/>
  <c r="D91" i="4"/>
  <c r="F90" i="4"/>
  <c r="D90" i="4"/>
  <c r="F89" i="4"/>
  <c r="D89" i="4"/>
  <c r="F88" i="4"/>
  <c r="D88" i="4"/>
  <c r="F87" i="4"/>
  <c r="D87" i="4"/>
  <c r="F86" i="4"/>
  <c r="D86" i="4"/>
  <c r="F85" i="4"/>
  <c r="D85" i="4"/>
  <c r="F84" i="4"/>
  <c r="D84" i="4"/>
  <c r="F83" i="4"/>
  <c r="D83" i="4"/>
  <c r="F82" i="4"/>
  <c r="D82" i="4"/>
  <c r="F81" i="4"/>
  <c r="D81" i="4"/>
  <c r="F80" i="4"/>
  <c r="D80" i="4"/>
  <c r="F79" i="4"/>
  <c r="D79" i="4"/>
  <c r="F78" i="4"/>
  <c r="D78" i="4"/>
  <c r="F77" i="4"/>
  <c r="D77" i="4"/>
  <c r="F76" i="4"/>
  <c r="D76" i="4"/>
  <c r="F75" i="4"/>
  <c r="D75" i="4"/>
  <c r="F74" i="4"/>
  <c r="D74" i="4"/>
  <c r="F73" i="4"/>
  <c r="D73" i="4"/>
  <c r="F72" i="4"/>
  <c r="D72" i="4"/>
  <c r="F71" i="4"/>
  <c r="D71" i="4"/>
  <c r="F70" i="4"/>
  <c r="D70" i="4"/>
  <c r="F69" i="4"/>
  <c r="D69" i="4"/>
  <c r="F68" i="4"/>
  <c r="D68" i="4"/>
  <c r="F67" i="4"/>
  <c r="D67" i="4"/>
  <c r="F66" i="4"/>
  <c r="D66" i="4"/>
  <c r="F65" i="4"/>
  <c r="D65" i="4"/>
  <c r="F64" i="4"/>
  <c r="D64" i="4"/>
  <c r="F63" i="4"/>
  <c r="D63" i="4"/>
  <c r="F62" i="4"/>
  <c r="D62" i="4"/>
  <c r="F61" i="4"/>
  <c r="D61" i="4"/>
  <c r="F60" i="4"/>
  <c r="D60" i="4"/>
  <c r="F59" i="4"/>
  <c r="D59" i="4"/>
  <c r="F58" i="4"/>
  <c r="D58" i="4"/>
  <c r="F57" i="4"/>
  <c r="D57" i="4"/>
  <c r="F56" i="4"/>
  <c r="D56" i="4"/>
  <c r="F55" i="4"/>
  <c r="D55" i="4"/>
  <c r="F54" i="4"/>
  <c r="D54" i="4"/>
  <c r="F53" i="4"/>
  <c r="D53" i="4"/>
  <c r="F52" i="4"/>
  <c r="D52" i="4"/>
  <c r="F51" i="4"/>
  <c r="D51" i="4"/>
  <c r="F50" i="4"/>
  <c r="D50" i="4"/>
  <c r="F49" i="4"/>
  <c r="D49" i="4"/>
  <c r="F48" i="4"/>
  <c r="D48" i="4"/>
  <c r="F47" i="4"/>
  <c r="D47" i="4"/>
  <c r="F46" i="4"/>
  <c r="D46" i="4"/>
  <c r="F45" i="4"/>
  <c r="D45" i="4"/>
  <c r="F44" i="4"/>
  <c r="D44" i="4"/>
  <c r="F43" i="4"/>
  <c r="D43" i="4"/>
  <c r="F42" i="4"/>
  <c r="D42" i="4"/>
  <c r="F41" i="4"/>
  <c r="D41" i="4"/>
  <c r="F40" i="4"/>
  <c r="D40" i="4"/>
  <c r="F39" i="4"/>
  <c r="D39" i="4"/>
  <c r="F38" i="4"/>
  <c r="D38" i="4"/>
  <c r="F37" i="4"/>
  <c r="D37" i="4"/>
  <c r="F36" i="4"/>
  <c r="D36" i="4"/>
  <c r="F35" i="4"/>
  <c r="D35" i="4"/>
  <c r="F34" i="4"/>
  <c r="D34" i="4"/>
  <c r="F33" i="4"/>
  <c r="D33" i="4"/>
  <c r="F32" i="4"/>
  <c r="D32" i="4"/>
  <c r="F31" i="4"/>
  <c r="D31" i="4"/>
  <c r="F30" i="4"/>
  <c r="D30" i="4"/>
  <c r="F29" i="4"/>
  <c r="D29" i="4"/>
  <c r="F28" i="4"/>
  <c r="D28" i="4"/>
  <c r="F27" i="4"/>
  <c r="D27" i="4"/>
  <c r="F26" i="4"/>
  <c r="D26" i="4"/>
  <c r="F25" i="4"/>
  <c r="D25" i="4"/>
  <c r="F24" i="4"/>
  <c r="D24" i="4"/>
  <c r="F23" i="4"/>
  <c r="D23" i="4"/>
  <c r="F22" i="4"/>
  <c r="D22" i="4"/>
  <c r="F21" i="4"/>
  <c r="D21" i="4"/>
  <c r="F20" i="4"/>
  <c r="D20" i="4"/>
  <c r="F19" i="4"/>
  <c r="D19" i="4"/>
  <c r="F18" i="4"/>
  <c r="D18" i="4"/>
  <c r="F17" i="4"/>
  <c r="D17" i="4"/>
  <c r="F16" i="4"/>
  <c r="D16" i="4"/>
  <c r="F15" i="4"/>
  <c r="D15" i="4"/>
  <c r="F14" i="4"/>
  <c r="D14" i="4"/>
  <c r="F13" i="4"/>
  <c r="D13" i="4"/>
  <c r="F12" i="4"/>
  <c r="D12" i="4"/>
  <c r="F11" i="4"/>
  <c r="D11" i="4"/>
  <c r="F10" i="4"/>
  <c r="D10" i="4"/>
  <c r="F9" i="4"/>
  <c r="D9" i="4"/>
  <c r="F8" i="4"/>
  <c r="D8" i="4"/>
  <c r="F7" i="4"/>
  <c r="D7" i="4"/>
  <c r="F6" i="4"/>
  <c r="D6" i="4"/>
  <c r="F5" i="4"/>
  <c r="D5" i="4"/>
  <c r="F4" i="4"/>
  <c r="D4" i="4"/>
  <c r="F3" i="4"/>
  <c r="D3" i="4"/>
  <c r="D2" i="4"/>
  <c r="D440" i="1"/>
  <c r="L439" i="1"/>
  <c r="I439" i="1"/>
  <c r="G439" i="1"/>
  <c r="F439" i="1"/>
  <c r="E439" i="1"/>
  <c r="L438" i="1"/>
  <c r="I438" i="1"/>
  <c r="G438" i="1"/>
  <c r="F438" i="1"/>
  <c r="E438" i="1"/>
  <c r="L437" i="1"/>
  <c r="I437" i="1"/>
  <c r="G437" i="1"/>
  <c r="F437" i="1"/>
  <c r="E437" i="1"/>
  <c r="L436" i="1"/>
  <c r="I436" i="1"/>
  <c r="G436" i="1"/>
  <c r="F436" i="1"/>
  <c r="E436" i="1"/>
  <c r="D436" i="1"/>
  <c r="L435" i="1"/>
  <c r="I435" i="1"/>
  <c r="G435" i="1"/>
  <c r="F435" i="1"/>
  <c r="E435" i="1"/>
  <c r="L434" i="1"/>
  <c r="I434" i="1"/>
  <c r="G434" i="1"/>
  <c r="F434" i="1"/>
  <c r="E434" i="1"/>
  <c r="L433" i="1"/>
  <c r="I433" i="1"/>
  <c r="G433" i="1"/>
  <c r="F433" i="1"/>
  <c r="E433" i="1"/>
  <c r="L432" i="1"/>
  <c r="I432" i="1"/>
  <c r="H432" i="1"/>
  <c r="G432" i="1"/>
  <c r="F432" i="1"/>
  <c r="E432" i="1"/>
  <c r="L431" i="1"/>
  <c r="I431" i="1"/>
  <c r="H431" i="1"/>
  <c r="G431" i="1"/>
  <c r="F431" i="1"/>
  <c r="E431" i="1"/>
  <c r="L430" i="1"/>
  <c r="I430" i="1"/>
  <c r="H430" i="1"/>
  <c r="G430" i="1"/>
  <c r="F430" i="1"/>
  <c r="E430" i="1"/>
  <c r="L429" i="1"/>
  <c r="I429" i="1"/>
  <c r="H429" i="1"/>
  <c r="G429" i="1"/>
  <c r="F429" i="1"/>
  <c r="E429" i="1"/>
  <c r="L428" i="1"/>
  <c r="I428" i="1"/>
  <c r="H428" i="1"/>
  <c r="G428" i="1"/>
  <c r="F428" i="1"/>
  <c r="E428" i="1"/>
  <c r="L427" i="1"/>
  <c r="I427" i="1"/>
  <c r="H427" i="1"/>
  <c r="G427" i="1"/>
  <c r="F427" i="1"/>
  <c r="E427" i="1"/>
  <c r="L426" i="1"/>
  <c r="I426" i="1"/>
  <c r="H426" i="1"/>
  <c r="G426" i="1"/>
  <c r="F426" i="1"/>
  <c r="E426" i="1"/>
  <c r="L425" i="1"/>
  <c r="I425" i="1"/>
  <c r="H425" i="1"/>
  <c r="G425" i="1"/>
  <c r="F425" i="1"/>
  <c r="E425" i="1"/>
  <c r="L424" i="1"/>
  <c r="I424" i="1"/>
  <c r="H424" i="1"/>
  <c r="G424" i="1"/>
  <c r="F424" i="1"/>
  <c r="E424" i="1"/>
  <c r="L423" i="1"/>
  <c r="I423" i="1"/>
  <c r="H423" i="1"/>
  <c r="G423" i="1"/>
  <c r="F423" i="1"/>
  <c r="E423" i="1"/>
  <c r="L422" i="1"/>
  <c r="I422" i="1"/>
  <c r="H422" i="1"/>
  <c r="G422" i="1"/>
  <c r="F422" i="1"/>
  <c r="E422" i="1"/>
  <c r="L421" i="1"/>
  <c r="I421" i="1"/>
  <c r="H421" i="1"/>
  <c r="G421" i="1"/>
  <c r="F421" i="1"/>
  <c r="E421" i="1"/>
  <c r="L420" i="1"/>
  <c r="I420" i="1"/>
  <c r="H420" i="1"/>
  <c r="G420" i="1"/>
  <c r="F420" i="1"/>
  <c r="E420" i="1"/>
  <c r="L419" i="1"/>
  <c r="I419" i="1"/>
  <c r="H419" i="1"/>
  <c r="G419" i="1"/>
  <c r="F419" i="1"/>
  <c r="E419" i="1"/>
  <c r="L418" i="1"/>
  <c r="I418" i="1"/>
  <c r="H418" i="1"/>
  <c r="G418" i="1"/>
  <c r="F418" i="1"/>
  <c r="E418" i="1"/>
  <c r="L417" i="1"/>
  <c r="I417" i="1"/>
  <c r="H417" i="1"/>
  <c r="G417" i="1"/>
  <c r="F417" i="1"/>
  <c r="E417" i="1"/>
  <c r="L416" i="1"/>
  <c r="I416" i="1"/>
  <c r="H416" i="1"/>
  <c r="G416" i="1"/>
  <c r="F416" i="1"/>
  <c r="E416" i="1"/>
  <c r="L415" i="1"/>
  <c r="I415" i="1"/>
  <c r="H415" i="1"/>
  <c r="G415" i="1"/>
  <c r="F415" i="1"/>
  <c r="E415" i="1"/>
  <c r="L414" i="1"/>
  <c r="I414" i="1"/>
  <c r="H414" i="1"/>
  <c r="G414" i="1"/>
  <c r="F414" i="1"/>
  <c r="E414" i="1"/>
  <c r="L413" i="1"/>
  <c r="I413" i="1"/>
  <c r="H413" i="1"/>
  <c r="G413" i="1"/>
  <c r="F413" i="1"/>
  <c r="E413" i="1"/>
  <c r="L412" i="1"/>
  <c r="I412" i="1"/>
  <c r="H412" i="1"/>
  <c r="G412" i="1"/>
  <c r="F412" i="1"/>
  <c r="E412" i="1"/>
  <c r="L411" i="1"/>
  <c r="I411" i="1"/>
  <c r="H411" i="1"/>
  <c r="G411" i="1"/>
  <c r="F411" i="1"/>
  <c r="E411" i="1"/>
  <c r="D411" i="1"/>
  <c r="L410" i="1"/>
  <c r="I410" i="1"/>
  <c r="H410" i="1"/>
  <c r="G410" i="1"/>
  <c r="F410" i="1"/>
  <c r="E410" i="1"/>
  <c r="L409" i="1"/>
  <c r="I409" i="1"/>
  <c r="H409" i="1"/>
  <c r="G409" i="1"/>
  <c r="F409" i="1"/>
  <c r="E409" i="1"/>
  <c r="L408" i="1"/>
  <c r="I408" i="1"/>
  <c r="H408" i="1"/>
  <c r="G408" i="1"/>
  <c r="F408" i="1"/>
  <c r="E408" i="1"/>
  <c r="L407" i="1"/>
  <c r="I407" i="1"/>
  <c r="H407" i="1"/>
  <c r="G407" i="1"/>
  <c r="F407" i="1"/>
  <c r="E407" i="1"/>
  <c r="L406" i="1"/>
  <c r="I406" i="1"/>
  <c r="H406" i="1"/>
  <c r="G406" i="1"/>
  <c r="F406" i="1"/>
  <c r="E406" i="1"/>
  <c r="L405" i="1"/>
  <c r="I405" i="1"/>
  <c r="H405" i="1"/>
  <c r="G405" i="1"/>
  <c r="F405" i="1"/>
  <c r="E405" i="1"/>
  <c r="L404" i="1"/>
  <c r="I404" i="1"/>
  <c r="H404" i="1"/>
  <c r="G404" i="1"/>
  <c r="F404" i="1"/>
  <c r="E404" i="1"/>
  <c r="L403" i="1"/>
  <c r="I403" i="1"/>
  <c r="H403" i="1"/>
  <c r="G403" i="1"/>
  <c r="F403" i="1"/>
  <c r="E403" i="1"/>
  <c r="L402" i="1"/>
  <c r="I402" i="1"/>
  <c r="H402" i="1"/>
  <c r="G402" i="1"/>
  <c r="F402" i="1"/>
  <c r="E402" i="1"/>
  <c r="L401" i="1"/>
  <c r="I401" i="1"/>
  <c r="H401" i="1"/>
  <c r="G401" i="1"/>
  <c r="F401" i="1"/>
  <c r="E401" i="1"/>
  <c r="L400" i="1"/>
  <c r="I400" i="1"/>
  <c r="H400" i="1"/>
  <c r="G400" i="1"/>
  <c r="F400" i="1"/>
  <c r="E400" i="1"/>
  <c r="L399" i="1"/>
  <c r="I399" i="1"/>
  <c r="H399" i="1"/>
  <c r="G399" i="1"/>
  <c r="F399" i="1"/>
  <c r="E399" i="1"/>
  <c r="L398" i="1"/>
  <c r="I398" i="1"/>
  <c r="H398" i="1"/>
  <c r="G398" i="1"/>
  <c r="F398" i="1"/>
  <c r="E398" i="1"/>
  <c r="L397" i="1"/>
  <c r="I397" i="1"/>
  <c r="G397" i="1"/>
  <c r="F397" i="1"/>
  <c r="E397" i="1"/>
  <c r="L396" i="1"/>
  <c r="I396" i="1"/>
  <c r="G396" i="1"/>
  <c r="F396" i="1"/>
  <c r="E396" i="1"/>
  <c r="L395" i="1"/>
  <c r="I395" i="1"/>
  <c r="G395" i="1"/>
  <c r="F395" i="1"/>
  <c r="E395" i="1"/>
  <c r="L394" i="1"/>
  <c r="I394" i="1"/>
  <c r="G394" i="1"/>
  <c r="F394" i="1"/>
  <c r="E394" i="1"/>
  <c r="D394" i="1"/>
  <c r="L393" i="1"/>
  <c r="I393" i="1"/>
  <c r="G393" i="1"/>
  <c r="F393" i="1"/>
  <c r="E393" i="1"/>
  <c r="L392" i="1"/>
  <c r="I392" i="1"/>
  <c r="G392" i="1"/>
  <c r="F392" i="1"/>
  <c r="E392" i="1"/>
  <c r="L391" i="1"/>
  <c r="I391" i="1"/>
  <c r="G391" i="1"/>
  <c r="F391" i="1"/>
  <c r="E391" i="1"/>
  <c r="L390" i="1"/>
  <c r="I390" i="1"/>
  <c r="H390" i="1"/>
  <c r="G390" i="1"/>
  <c r="F390" i="1"/>
  <c r="E390" i="1"/>
  <c r="L389" i="1"/>
  <c r="I389" i="1"/>
  <c r="H389" i="1"/>
  <c r="G389" i="1"/>
  <c r="F389" i="1"/>
  <c r="E389" i="1"/>
  <c r="L388" i="1"/>
  <c r="I388" i="1"/>
  <c r="H388" i="1"/>
  <c r="G388" i="1"/>
  <c r="F388" i="1"/>
  <c r="E388" i="1"/>
  <c r="L387" i="1"/>
  <c r="I387" i="1"/>
  <c r="H387" i="1"/>
  <c r="G387" i="1"/>
  <c r="F387" i="1"/>
  <c r="E387" i="1"/>
  <c r="L386" i="1"/>
  <c r="I386" i="1"/>
  <c r="H386" i="1"/>
  <c r="G386" i="1"/>
  <c r="F386" i="1"/>
  <c r="E386" i="1"/>
  <c r="L385" i="1"/>
  <c r="I385" i="1"/>
  <c r="H385" i="1"/>
  <c r="G385" i="1"/>
  <c r="F385" i="1"/>
  <c r="E385" i="1"/>
  <c r="L384" i="1"/>
  <c r="I384" i="1"/>
  <c r="H384" i="1"/>
  <c r="G384" i="1"/>
  <c r="F384" i="1"/>
  <c r="E384" i="1"/>
  <c r="L383" i="1"/>
  <c r="I383" i="1"/>
  <c r="H383" i="1"/>
  <c r="G383" i="1"/>
  <c r="F383" i="1"/>
  <c r="E383" i="1"/>
  <c r="L382" i="1"/>
  <c r="I382" i="1"/>
  <c r="H382" i="1"/>
  <c r="G382" i="1"/>
  <c r="F382" i="1"/>
  <c r="E382" i="1"/>
  <c r="L381" i="1"/>
  <c r="I381" i="1"/>
  <c r="H381" i="1"/>
  <c r="G381" i="1"/>
  <c r="F381" i="1"/>
  <c r="E381" i="1"/>
  <c r="L380" i="1"/>
  <c r="I380" i="1"/>
  <c r="H380" i="1"/>
  <c r="G380" i="1"/>
  <c r="F380" i="1"/>
  <c r="E380" i="1"/>
  <c r="L379" i="1"/>
  <c r="I379" i="1"/>
  <c r="H379" i="1"/>
  <c r="G379" i="1"/>
  <c r="F379" i="1"/>
  <c r="E379" i="1"/>
  <c r="L378" i="1"/>
  <c r="I378" i="1"/>
  <c r="H378" i="1"/>
  <c r="G378" i="1"/>
  <c r="F378" i="1"/>
  <c r="E378" i="1"/>
  <c r="L377" i="1"/>
  <c r="I377" i="1"/>
  <c r="H377" i="1"/>
  <c r="G377" i="1"/>
  <c r="F377" i="1"/>
  <c r="E377" i="1"/>
  <c r="L376" i="1"/>
  <c r="I376" i="1"/>
  <c r="H376" i="1"/>
  <c r="G376" i="1"/>
  <c r="F376" i="1"/>
  <c r="E376" i="1"/>
  <c r="L375" i="1"/>
  <c r="I375" i="1"/>
  <c r="H375" i="1"/>
  <c r="G375" i="1"/>
  <c r="F375" i="1"/>
  <c r="E375" i="1"/>
  <c r="L374" i="1"/>
  <c r="I374" i="1"/>
  <c r="H374" i="1"/>
  <c r="G374" i="1"/>
  <c r="F374" i="1"/>
  <c r="E374" i="1"/>
  <c r="L373" i="1"/>
  <c r="I373" i="1"/>
  <c r="H373" i="1"/>
  <c r="G373" i="1"/>
  <c r="F373" i="1"/>
  <c r="E373" i="1"/>
  <c r="L372" i="1"/>
  <c r="I372" i="1"/>
  <c r="H372" i="1"/>
  <c r="G372" i="1"/>
  <c r="F372" i="1"/>
  <c r="E372" i="1"/>
  <c r="D372" i="1"/>
  <c r="L371" i="1"/>
  <c r="I371" i="1"/>
  <c r="H371" i="1"/>
  <c r="G371" i="1"/>
  <c r="F371" i="1"/>
  <c r="E371" i="1"/>
  <c r="L370" i="1"/>
  <c r="I370" i="1"/>
  <c r="H370" i="1"/>
  <c r="G370" i="1"/>
  <c r="F370" i="1"/>
  <c r="E370" i="1"/>
  <c r="L369" i="1"/>
  <c r="I369" i="1"/>
  <c r="H369" i="1"/>
  <c r="G369" i="1"/>
  <c r="F369" i="1"/>
  <c r="E369" i="1"/>
  <c r="L368" i="1"/>
  <c r="I368" i="1"/>
  <c r="H368" i="1"/>
  <c r="G368" i="1"/>
  <c r="F368" i="1"/>
  <c r="E368" i="1"/>
  <c r="L367" i="1"/>
  <c r="I367" i="1"/>
  <c r="H367" i="1"/>
  <c r="G367" i="1"/>
  <c r="F367" i="1"/>
  <c r="E367" i="1"/>
  <c r="L366" i="1"/>
  <c r="I366" i="1"/>
  <c r="H366" i="1"/>
  <c r="G366" i="1"/>
  <c r="F366" i="1"/>
  <c r="E366" i="1"/>
  <c r="L365" i="1"/>
  <c r="I365" i="1"/>
  <c r="H365" i="1"/>
  <c r="G365" i="1"/>
  <c r="F365" i="1"/>
  <c r="E365" i="1"/>
  <c r="L364" i="1"/>
  <c r="I364" i="1"/>
  <c r="H364" i="1"/>
  <c r="G364" i="1"/>
  <c r="F364" i="1"/>
  <c r="E364" i="1"/>
  <c r="L363" i="1"/>
  <c r="I363" i="1"/>
  <c r="H363" i="1"/>
  <c r="G363" i="1"/>
  <c r="F363" i="1"/>
  <c r="E363" i="1"/>
  <c r="L362" i="1"/>
  <c r="I362" i="1"/>
  <c r="H362" i="1"/>
  <c r="G362" i="1"/>
  <c r="F362" i="1"/>
  <c r="E362" i="1"/>
  <c r="L361" i="1"/>
  <c r="I361" i="1"/>
  <c r="H361" i="1"/>
  <c r="G361" i="1"/>
  <c r="F361" i="1"/>
  <c r="E361" i="1"/>
  <c r="L360" i="1"/>
  <c r="I360" i="1"/>
  <c r="H360" i="1"/>
  <c r="G360" i="1"/>
  <c r="F360" i="1"/>
  <c r="E360" i="1"/>
  <c r="L359" i="1"/>
  <c r="I359" i="1"/>
  <c r="H359" i="1"/>
  <c r="G359" i="1"/>
  <c r="F359" i="1"/>
  <c r="E359" i="1"/>
  <c r="L358" i="1"/>
  <c r="I358" i="1"/>
  <c r="H358" i="1"/>
  <c r="G358" i="1"/>
  <c r="F358" i="1"/>
  <c r="E358" i="1"/>
  <c r="L357" i="1"/>
  <c r="I357" i="1"/>
  <c r="H357" i="1"/>
  <c r="G357" i="1"/>
  <c r="F357" i="1"/>
  <c r="E357" i="1"/>
  <c r="L356" i="1"/>
  <c r="I356" i="1"/>
  <c r="H356" i="1"/>
  <c r="G356" i="1"/>
  <c r="F356" i="1"/>
  <c r="E356" i="1"/>
  <c r="L355" i="1"/>
  <c r="I355" i="1"/>
  <c r="H355" i="1"/>
  <c r="G355" i="1"/>
  <c r="F355" i="1"/>
  <c r="E355" i="1"/>
  <c r="L354" i="1"/>
  <c r="I354" i="1"/>
  <c r="H354" i="1"/>
  <c r="G354" i="1"/>
  <c r="F354" i="1"/>
  <c r="E354" i="1"/>
  <c r="L353" i="1"/>
  <c r="I353" i="1"/>
  <c r="H353" i="1"/>
  <c r="G353" i="1"/>
  <c r="F353" i="1"/>
  <c r="E353" i="1"/>
  <c r="L352" i="1"/>
  <c r="I352" i="1"/>
  <c r="H352" i="1"/>
  <c r="G352" i="1"/>
  <c r="F352" i="1"/>
  <c r="E352" i="1"/>
  <c r="L351" i="1"/>
  <c r="I351" i="1"/>
  <c r="G351" i="1"/>
  <c r="F351" i="1"/>
  <c r="E351" i="1"/>
  <c r="L350" i="1"/>
  <c r="I350" i="1"/>
  <c r="G350" i="1"/>
  <c r="F350" i="1"/>
  <c r="E350" i="1"/>
  <c r="L349" i="1"/>
  <c r="I349" i="1"/>
  <c r="G349" i="1"/>
  <c r="F349" i="1"/>
  <c r="E349" i="1"/>
  <c r="L348" i="1"/>
  <c r="I348" i="1"/>
  <c r="G348" i="1"/>
  <c r="F348" i="1"/>
  <c r="E348" i="1"/>
  <c r="L347" i="1"/>
  <c r="I347" i="1"/>
  <c r="G347" i="1"/>
  <c r="F347" i="1"/>
  <c r="E347" i="1"/>
  <c r="L346" i="1"/>
  <c r="I346" i="1"/>
  <c r="G346" i="1"/>
  <c r="F346" i="1"/>
  <c r="E346" i="1"/>
  <c r="D346" i="1"/>
  <c r="L345" i="1"/>
  <c r="I345" i="1"/>
  <c r="G345" i="1"/>
  <c r="F345" i="1"/>
  <c r="E345" i="1"/>
  <c r="L344" i="1"/>
  <c r="I344" i="1"/>
  <c r="G344" i="1"/>
  <c r="F344" i="1"/>
  <c r="E344" i="1"/>
  <c r="L343" i="1"/>
  <c r="I343" i="1"/>
  <c r="G343" i="1"/>
  <c r="F343" i="1"/>
  <c r="E343" i="1"/>
  <c r="L342" i="1"/>
  <c r="I342" i="1"/>
  <c r="G342" i="1"/>
  <c r="F342" i="1"/>
  <c r="E342" i="1"/>
  <c r="L341" i="1"/>
  <c r="I341" i="1"/>
  <c r="G341" i="1"/>
  <c r="F341" i="1"/>
  <c r="E341" i="1"/>
  <c r="L340" i="1"/>
  <c r="I340" i="1"/>
  <c r="H340" i="1"/>
  <c r="G340" i="1"/>
  <c r="F340" i="1"/>
  <c r="E340" i="1"/>
  <c r="L339" i="1"/>
  <c r="I339" i="1"/>
  <c r="H339" i="1"/>
  <c r="G339" i="1"/>
  <c r="F339" i="1"/>
  <c r="E339" i="1"/>
  <c r="L338" i="1"/>
  <c r="I338" i="1"/>
  <c r="H338" i="1"/>
  <c r="G338" i="1"/>
  <c r="F338" i="1"/>
  <c r="E338" i="1"/>
  <c r="L337" i="1"/>
  <c r="I337" i="1"/>
  <c r="H337" i="1"/>
  <c r="G337" i="1"/>
  <c r="F337" i="1"/>
  <c r="E337" i="1"/>
  <c r="L336" i="1"/>
  <c r="I336" i="1"/>
  <c r="H336" i="1"/>
  <c r="G336" i="1"/>
  <c r="F336" i="1"/>
  <c r="E336" i="1"/>
  <c r="L335" i="1"/>
  <c r="I335" i="1"/>
  <c r="H335" i="1"/>
  <c r="G335" i="1"/>
  <c r="F335" i="1"/>
  <c r="E335" i="1"/>
  <c r="L334" i="1"/>
  <c r="I334" i="1"/>
  <c r="H334" i="1"/>
  <c r="G334" i="1"/>
  <c r="F334" i="1"/>
  <c r="E334" i="1"/>
  <c r="L333" i="1"/>
  <c r="I333" i="1"/>
  <c r="H333" i="1"/>
  <c r="G333" i="1"/>
  <c r="F333" i="1"/>
  <c r="E333" i="1"/>
  <c r="L332" i="1"/>
  <c r="I332" i="1"/>
  <c r="H332" i="1"/>
  <c r="G332" i="1"/>
  <c r="F332" i="1"/>
  <c r="E332" i="1"/>
  <c r="L331" i="1"/>
  <c r="I331" i="1"/>
  <c r="H331" i="1"/>
  <c r="G331" i="1"/>
  <c r="F331" i="1"/>
  <c r="E331" i="1"/>
  <c r="L330" i="1"/>
  <c r="I330" i="1"/>
  <c r="H330" i="1"/>
  <c r="G330" i="1"/>
  <c r="F330" i="1"/>
  <c r="E330" i="1"/>
  <c r="L329" i="1"/>
  <c r="I329" i="1"/>
  <c r="H329" i="1"/>
  <c r="G329" i="1"/>
  <c r="F329" i="1"/>
  <c r="E329" i="1"/>
  <c r="L328" i="1"/>
  <c r="I328" i="1"/>
  <c r="H328" i="1"/>
  <c r="G328" i="1"/>
  <c r="F328" i="1"/>
  <c r="E328" i="1"/>
  <c r="L327" i="1"/>
  <c r="I327" i="1"/>
  <c r="H327" i="1"/>
  <c r="G327" i="1"/>
  <c r="F327" i="1"/>
  <c r="E327" i="1"/>
  <c r="L326" i="1"/>
  <c r="I326" i="1"/>
  <c r="H326" i="1"/>
  <c r="G326" i="1"/>
  <c r="F326" i="1"/>
  <c r="E326" i="1"/>
  <c r="L325" i="1"/>
  <c r="I325" i="1"/>
  <c r="H325" i="1"/>
  <c r="G325" i="1"/>
  <c r="F325" i="1"/>
  <c r="E325" i="1"/>
  <c r="L324" i="1"/>
  <c r="I324" i="1"/>
  <c r="H324" i="1"/>
  <c r="G324" i="1"/>
  <c r="F324" i="1"/>
  <c r="E324" i="1"/>
  <c r="L323" i="1"/>
  <c r="I323" i="1"/>
  <c r="H323" i="1"/>
  <c r="G323" i="1"/>
  <c r="F323" i="1"/>
  <c r="E323" i="1"/>
  <c r="L322" i="1"/>
  <c r="I322" i="1"/>
  <c r="H322" i="1"/>
  <c r="G322" i="1"/>
  <c r="F322" i="1"/>
  <c r="E322" i="1"/>
  <c r="L321" i="1"/>
  <c r="I321" i="1"/>
  <c r="H321" i="1"/>
  <c r="G321" i="1"/>
  <c r="F321" i="1"/>
  <c r="E321" i="1"/>
  <c r="L320" i="1"/>
  <c r="I320" i="1"/>
  <c r="H320" i="1"/>
  <c r="G320" i="1"/>
  <c r="F320" i="1"/>
  <c r="E320" i="1"/>
  <c r="L319" i="1"/>
  <c r="I319" i="1"/>
  <c r="H319" i="1"/>
  <c r="G319" i="1"/>
  <c r="F319" i="1"/>
  <c r="E319" i="1"/>
  <c r="L318" i="1"/>
  <c r="I318" i="1"/>
  <c r="H318" i="1"/>
  <c r="G318" i="1"/>
  <c r="F318" i="1"/>
  <c r="E318" i="1"/>
  <c r="L317" i="1"/>
  <c r="I317" i="1"/>
  <c r="H317" i="1"/>
  <c r="G317" i="1"/>
  <c r="F317" i="1"/>
  <c r="E317" i="1"/>
  <c r="L316" i="1"/>
  <c r="I316" i="1"/>
  <c r="H316" i="1"/>
  <c r="G316" i="1"/>
  <c r="F316" i="1"/>
  <c r="E316" i="1"/>
  <c r="D316" i="1"/>
  <c r="L315" i="1"/>
  <c r="I315" i="1"/>
  <c r="H315" i="1"/>
  <c r="G315" i="1"/>
  <c r="F315" i="1"/>
  <c r="E315" i="1"/>
  <c r="L314" i="1"/>
  <c r="I314" i="1"/>
  <c r="H314" i="1"/>
  <c r="G314" i="1"/>
  <c r="F314" i="1"/>
  <c r="E314" i="1"/>
  <c r="L313" i="1"/>
  <c r="I313" i="1"/>
  <c r="H313" i="1"/>
  <c r="G313" i="1"/>
  <c r="F313" i="1"/>
  <c r="E313" i="1"/>
  <c r="L312" i="1"/>
  <c r="I312" i="1"/>
  <c r="H312" i="1"/>
  <c r="G312" i="1"/>
  <c r="F312" i="1"/>
  <c r="E312" i="1"/>
  <c r="L311" i="1"/>
  <c r="I311" i="1"/>
  <c r="H311" i="1"/>
  <c r="G311" i="1"/>
  <c r="F311" i="1"/>
  <c r="E311" i="1"/>
  <c r="L310" i="1"/>
  <c r="I310" i="1"/>
  <c r="H310" i="1"/>
  <c r="G310" i="1"/>
  <c r="F310" i="1"/>
  <c r="E310" i="1"/>
  <c r="L309" i="1"/>
  <c r="I309" i="1"/>
  <c r="H309" i="1"/>
  <c r="G309" i="1"/>
  <c r="F309" i="1"/>
  <c r="E309" i="1"/>
  <c r="L308" i="1"/>
  <c r="I308" i="1"/>
  <c r="H308" i="1"/>
  <c r="G308" i="1"/>
  <c r="F308" i="1"/>
  <c r="E308" i="1"/>
  <c r="L307" i="1"/>
  <c r="I307" i="1"/>
  <c r="H307" i="1"/>
  <c r="G307" i="1"/>
  <c r="F307" i="1"/>
  <c r="E307" i="1"/>
  <c r="L306" i="1"/>
  <c r="I306" i="1"/>
  <c r="H306" i="1"/>
  <c r="G306" i="1"/>
  <c r="F306" i="1"/>
  <c r="E306" i="1"/>
  <c r="L305" i="1"/>
  <c r="I305" i="1"/>
  <c r="H305" i="1"/>
  <c r="G305" i="1"/>
  <c r="F305" i="1"/>
  <c r="E305" i="1"/>
  <c r="L304" i="1"/>
  <c r="I304" i="1"/>
  <c r="H304" i="1"/>
  <c r="G304" i="1"/>
  <c r="F304" i="1"/>
  <c r="E304" i="1"/>
  <c r="L303" i="1"/>
  <c r="I303" i="1"/>
  <c r="H303" i="1"/>
  <c r="G303" i="1"/>
  <c r="F303" i="1"/>
  <c r="E303" i="1"/>
  <c r="L302" i="1"/>
  <c r="I302" i="1"/>
  <c r="H302" i="1"/>
  <c r="G302" i="1"/>
  <c r="F302" i="1"/>
  <c r="E302" i="1"/>
  <c r="L301" i="1"/>
  <c r="I301" i="1"/>
  <c r="H301" i="1"/>
  <c r="G301" i="1"/>
  <c r="F301" i="1"/>
  <c r="E301" i="1"/>
  <c r="L300" i="1"/>
  <c r="I300" i="1"/>
  <c r="H300" i="1"/>
  <c r="G300" i="1"/>
  <c r="F300" i="1"/>
  <c r="E300" i="1"/>
  <c r="L299" i="1"/>
  <c r="I299" i="1"/>
  <c r="H299" i="1"/>
  <c r="G299" i="1"/>
  <c r="F299" i="1"/>
  <c r="E299" i="1"/>
  <c r="L298" i="1"/>
  <c r="I298" i="1"/>
  <c r="H298" i="1"/>
  <c r="G298" i="1"/>
  <c r="F298" i="1"/>
  <c r="E298" i="1"/>
  <c r="L297" i="1"/>
  <c r="I297" i="1"/>
  <c r="H297" i="1"/>
  <c r="G297" i="1"/>
  <c r="F297" i="1"/>
  <c r="E297" i="1"/>
  <c r="L296" i="1"/>
  <c r="I296" i="1"/>
  <c r="H296" i="1"/>
  <c r="G296" i="1"/>
  <c r="F296" i="1"/>
  <c r="E296" i="1"/>
  <c r="L295" i="1"/>
  <c r="I295" i="1"/>
  <c r="H295" i="1"/>
  <c r="G295" i="1"/>
  <c r="F295" i="1"/>
  <c r="E295" i="1"/>
  <c r="L294" i="1"/>
  <c r="I294" i="1"/>
  <c r="H294" i="1"/>
  <c r="G294" i="1"/>
  <c r="F294" i="1"/>
  <c r="E294" i="1"/>
  <c r="L293" i="1"/>
  <c r="I293" i="1"/>
  <c r="H293" i="1"/>
  <c r="G293" i="1"/>
  <c r="F293" i="1"/>
  <c r="E293" i="1"/>
  <c r="L292" i="1"/>
  <c r="I292" i="1"/>
  <c r="H292" i="1"/>
  <c r="G292" i="1"/>
  <c r="F292" i="1"/>
  <c r="E292" i="1"/>
  <c r="L291" i="1"/>
  <c r="I291" i="1"/>
  <c r="H291" i="1"/>
  <c r="G291" i="1"/>
  <c r="F291" i="1"/>
  <c r="E291" i="1"/>
  <c r="L290" i="1"/>
  <c r="I290" i="1"/>
  <c r="H290" i="1"/>
  <c r="G290" i="1"/>
  <c r="F290" i="1"/>
  <c r="E290" i="1"/>
  <c r="L289" i="1"/>
  <c r="I289" i="1"/>
  <c r="H289" i="1"/>
  <c r="G289" i="1"/>
  <c r="F289" i="1"/>
  <c r="E289" i="1"/>
  <c r="L288" i="1"/>
  <c r="I288" i="1"/>
  <c r="H288" i="1"/>
  <c r="G288" i="1"/>
  <c r="F288" i="1"/>
  <c r="E288" i="1"/>
  <c r="L287" i="1"/>
  <c r="I287" i="1"/>
  <c r="H287" i="1"/>
  <c r="G287" i="1"/>
  <c r="F287" i="1"/>
  <c r="E287" i="1"/>
  <c r="L286" i="1"/>
  <c r="I286" i="1"/>
  <c r="H286" i="1"/>
  <c r="G286" i="1"/>
  <c r="F286" i="1"/>
  <c r="E286" i="1"/>
  <c r="L285" i="1"/>
  <c r="I285" i="1"/>
  <c r="G285" i="1"/>
  <c r="F285" i="1"/>
  <c r="E285" i="1"/>
  <c r="L284" i="1"/>
  <c r="I284" i="1"/>
  <c r="G284" i="1"/>
  <c r="F284" i="1"/>
  <c r="E284" i="1"/>
  <c r="L283" i="1"/>
  <c r="I283" i="1"/>
  <c r="G283" i="1"/>
  <c r="F283" i="1"/>
  <c r="E283" i="1"/>
  <c r="L282" i="1"/>
  <c r="I282" i="1"/>
  <c r="G282" i="1"/>
  <c r="F282" i="1"/>
  <c r="E282" i="1"/>
  <c r="L281" i="1"/>
  <c r="I281" i="1"/>
  <c r="G281" i="1"/>
  <c r="F281" i="1"/>
  <c r="E281" i="1"/>
  <c r="L280" i="1"/>
  <c r="I280" i="1"/>
  <c r="G280" i="1"/>
  <c r="F280" i="1"/>
  <c r="E280" i="1"/>
  <c r="L279" i="1"/>
  <c r="I279" i="1"/>
  <c r="G279" i="1"/>
  <c r="F279" i="1"/>
  <c r="E279" i="1"/>
  <c r="L278" i="1"/>
  <c r="I278" i="1"/>
  <c r="G278" i="1"/>
  <c r="F278" i="1"/>
  <c r="E278" i="1"/>
  <c r="D278" i="1"/>
  <c r="L277" i="1"/>
  <c r="I277" i="1"/>
  <c r="G277" i="1"/>
  <c r="F277" i="1"/>
  <c r="E277" i="1"/>
  <c r="L276" i="1"/>
  <c r="I276" i="1"/>
  <c r="G276" i="1"/>
  <c r="F276" i="1"/>
  <c r="E276" i="1"/>
  <c r="L275" i="1"/>
  <c r="I275" i="1"/>
  <c r="G275" i="1"/>
  <c r="F275" i="1"/>
  <c r="E275" i="1"/>
  <c r="L274" i="1"/>
  <c r="I274" i="1"/>
  <c r="G274" i="1"/>
  <c r="F274" i="1"/>
  <c r="E274" i="1"/>
  <c r="L273" i="1"/>
  <c r="I273" i="1"/>
  <c r="G273" i="1"/>
  <c r="F273" i="1"/>
  <c r="E273" i="1"/>
  <c r="L272" i="1"/>
  <c r="I272" i="1"/>
  <c r="G272" i="1"/>
  <c r="F272" i="1"/>
  <c r="E272" i="1"/>
  <c r="L271" i="1"/>
  <c r="I271" i="1"/>
  <c r="H271" i="1"/>
  <c r="G271" i="1"/>
  <c r="F271" i="1"/>
  <c r="E271" i="1"/>
  <c r="L270" i="1"/>
  <c r="I270" i="1"/>
  <c r="H270" i="1"/>
  <c r="G270" i="1"/>
  <c r="F270" i="1"/>
  <c r="E270" i="1"/>
  <c r="L269" i="1"/>
  <c r="I269" i="1"/>
  <c r="H269" i="1"/>
  <c r="G269" i="1"/>
  <c r="F269" i="1"/>
  <c r="E269" i="1"/>
  <c r="L268" i="1"/>
  <c r="I268" i="1"/>
  <c r="H268" i="1"/>
  <c r="G268" i="1"/>
  <c r="F268" i="1"/>
  <c r="E268" i="1"/>
  <c r="L267" i="1"/>
  <c r="I267" i="1"/>
  <c r="H267" i="1"/>
  <c r="G267" i="1"/>
  <c r="F267" i="1"/>
  <c r="E267" i="1"/>
  <c r="L266" i="1"/>
  <c r="I266" i="1"/>
  <c r="H266" i="1"/>
  <c r="G266" i="1"/>
  <c r="F266" i="1"/>
  <c r="E266" i="1"/>
  <c r="L265" i="1"/>
  <c r="I265" i="1"/>
  <c r="H265" i="1"/>
  <c r="G265" i="1"/>
  <c r="F265" i="1"/>
  <c r="E265" i="1"/>
  <c r="L264" i="1"/>
  <c r="I264" i="1"/>
  <c r="H264" i="1"/>
  <c r="G264" i="1"/>
  <c r="F264" i="1"/>
  <c r="E264" i="1"/>
  <c r="D264" i="1"/>
  <c r="L263" i="1"/>
  <c r="I263" i="1"/>
  <c r="H263" i="1"/>
  <c r="G263" i="1"/>
  <c r="F263" i="1"/>
  <c r="E263" i="1"/>
  <c r="L262" i="1"/>
  <c r="I262" i="1"/>
  <c r="H262" i="1"/>
  <c r="G262" i="1"/>
  <c r="F262" i="1"/>
  <c r="E262" i="1"/>
  <c r="L261" i="1"/>
  <c r="I261" i="1"/>
  <c r="H261" i="1"/>
  <c r="G261" i="1"/>
  <c r="F261" i="1"/>
  <c r="E261" i="1"/>
  <c r="L260" i="1"/>
  <c r="I260" i="1"/>
  <c r="H260" i="1"/>
  <c r="G260" i="1"/>
  <c r="F260" i="1"/>
  <c r="E260" i="1"/>
  <c r="L259" i="1"/>
  <c r="I259" i="1"/>
  <c r="H259" i="1"/>
  <c r="G259" i="1"/>
  <c r="F259" i="1"/>
  <c r="E259" i="1"/>
  <c r="L258" i="1"/>
  <c r="I258" i="1"/>
  <c r="H258" i="1"/>
  <c r="G258" i="1"/>
  <c r="F258" i="1"/>
  <c r="E258" i="1"/>
  <c r="L257" i="1"/>
  <c r="I257" i="1"/>
  <c r="H257" i="1"/>
  <c r="G257" i="1"/>
  <c r="F257" i="1"/>
  <c r="E257" i="1"/>
  <c r="L256" i="1"/>
  <c r="I256" i="1"/>
  <c r="H256" i="1"/>
  <c r="G256" i="1"/>
  <c r="F256" i="1"/>
  <c r="E256" i="1"/>
  <c r="L255" i="1"/>
  <c r="I255" i="1"/>
  <c r="H255" i="1"/>
  <c r="G255" i="1"/>
  <c r="F255" i="1"/>
  <c r="E255" i="1"/>
  <c r="L254" i="1"/>
  <c r="I254" i="1"/>
  <c r="H254" i="1"/>
  <c r="G254" i="1"/>
  <c r="F254" i="1"/>
  <c r="E254" i="1"/>
  <c r="L253" i="1"/>
  <c r="I253" i="1"/>
  <c r="H253" i="1"/>
  <c r="G253" i="1"/>
  <c r="F253" i="1"/>
  <c r="E253" i="1"/>
  <c r="L252" i="1"/>
  <c r="I252" i="1"/>
  <c r="G252" i="1"/>
  <c r="F252" i="1"/>
  <c r="E252" i="1"/>
  <c r="L251" i="1"/>
  <c r="I251" i="1"/>
  <c r="G251" i="1"/>
  <c r="F251" i="1"/>
  <c r="E251" i="1"/>
  <c r="L250" i="1"/>
  <c r="I250" i="1"/>
  <c r="G250" i="1"/>
  <c r="F250" i="1"/>
  <c r="E250" i="1"/>
  <c r="L249" i="1"/>
  <c r="I249" i="1"/>
  <c r="G249" i="1"/>
  <c r="F249" i="1"/>
  <c r="E249" i="1"/>
  <c r="L248" i="1"/>
  <c r="I248" i="1"/>
  <c r="G248" i="1"/>
  <c r="F248" i="1"/>
  <c r="E248" i="1"/>
  <c r="L247" i="1"/>
  <c r="I247" i="1"/>
  <c r="G247" i="1"/>
  <c r="F247" i="1"/>
  <c r="E247" i="1"/>
  <c r="L246" i="1"/>
  <c r="I246" i="1"/>
  <c r="G246" i="1"/>
  <c r="F246" i="1"/>
  <c r="E246" i="1"/>
  <c r="L245" i="1"/>
  <c r="I245" i="1"/>
  <c r="G245" i="1"/>
  <c r="F245" i="1"/>
  <c r="E245" i="1"/>
  <c r="L244" i="1"/>
  <c r="I244" i="1"/>
  <c r="G244" i="1"/>
  <c r="F244" i="1"/>
  <c r="E244" i="1"/>
  <c r="D244" i="1"/>
  <c r="L243" i="1"/>
  <c r="I243" i="1"/>
  <c r="G243" i="1"/>
  <c r="F243" i="1"/>
  <c r="E243" i="1"/>
  <c r="L242" i="1"/>
  <c r="I242" i="1"/>
  <c r="G242" i="1"/>
  <c r="F242" i="1"/>
  <c r="E242" i="1"/>
  <c r="L241" i="1"/>
  <c r="I241" i="1"/>
  <c r="G241" i="1"/>
  <c r="F241" i="1"/>
  <c r="E241" i="1"/>
  <c r="L240" i="1"/>
  <c r="I240" i="1"/>
  <c r="G240" i="1"/>
  <c r="F240" i="1"/>
  <c r="E240" i="1"/>
  <c r="L239" i="1"/>
  <c r="I239" i="1"/>
  <c r="G239" i="1"/>
  <c r="F239" i="1"/>
  <c r="E239" i="1"/>
  <c r="L238" i="1"/>
  <c r="I238" i="1"/>
  <c r="H238" i="1"/>
  <c r="G238" i="1"/>
  <c r="F238" i="1"/>
  <c r="E238" i="1"/>
  <c r="L237" i="1"/>
  <c r="I237" i="1"/>
  <c r="H237" i="1"/>
  <c r="G237" i="1"/>
  <c r="F237" i="1"/>
  <c r="E237" i="1"/>
  <c r="L236" i="1"/>
  <c r="I236" i="1"/>
  <c r="H236" i="1"/>
  <c r="G236" i="1"/>
  <c r="F236" i="1"/>
  <c r="E236" i="1"/>
  <c r="L235" i="1"/>
  <c r="I235" i="1"/>
  <c r="H235" i="1"/>
  <c r="G235" i="1"/>
  <c r="F235" i="1"/>
  <c r="E235" i="1"/>
  <c r="D235" i="1"/>
  <c r="L234" i="1"/>
  <c r="I234" i="1"/>
  <c r="H234" i="1"/>
  <c r="G234" i="1"/>
  <c r="F234" i="1"/>
  <c r="E234" i="1"/>
  <c r="L233" i="1"/>
  <c r="I233" i="1"/>
  <c r="H233" i="1"/>
  <c r="G233" i="1"/>
  <c r="F233" i="1"/>
  <c r="E233" i="1"/>
  <c r="L232" i="1"/>
  <c r="I232" i="1"/>
  <c r="H232" i="1"/>
  <c r="G232" i="1"/>
  <c r="F232" i="1"/>
  <c r="E232" i="1"/>
  <c r="L231" i="1"/>
  <c r="I231" i="1"/>
  <c r="H231" i="1"/>
  <c r="G231" i="1"/>
  <c r="F231" i="1"/>
  <c r="E231" i="1"/>
  <c r="L230" i="1"/>
  <c r="I230" i="1"/>
  <c r="H230" i="1"/>
  <c r="G230" i="1"/>
  <c r="F230" i="1"/>
  <c r="E230" i="1"/>
  <c r="L229" i="1"/>
  <c r="I229" i="1"/>
  <c r="G229" i="1"/>
  <c r="F229" i="1"/>
  <c r="E229" i="1"/>
  <c r="L228" i="1"/>
  <c r="I228" i="1"/>
  <c r="G228" i="1"/>
  <c r="F228" i="1"/>
  <c r="E228" i="1"/>
  <c r="L227" i="1"/>
  <c r="I227" i="1"/>
  <c r="G227" i="1"/>
  <c r="F227" i="1"/>
  <c r="E227" i="1"/>
  <c r="L226" i="1"/>
  <c r="I226" i="1"/>
  <c r="G226" i="1"/>
  <c r="F226" i="1"/>
  <c r="E226" i="1"/>
  <c r="L225" i="1"/>
  <c r="I225" i="1"/>
  <c r="G225" i="1"/>
  <c r="F225" i="1"/>
  <c r="E225" i="1"/>
  <c r="L224" i="1"/>
  <c r="I224" i="1"/>
  <c r="G224" i="1"/>
  <c r="F224" i="1"/>
  <c r="E224" i="1"/>
  <c r="L223" i="1"/>
  <c r="I223" i="1"/>
  <c r="G223" i="1"/>
  <c r="F223" i="1"/>
  <c r="E223" i="1"/>
  <c r="L222" i="1"/>
  <c r="I222" i="1"/>
  <c r="G222" i="1"/>
  <c r="F222" i="1"/>
  <c r="E222" i="1"/>
  <c r="L221" i="1"/>
  <c r="I221" i="1"/>
  <c r="G221" i="1"/>
  <c r="F221" i="1"/>
  <c r="E221" i="1"/>
  <c r="D221" i="1"/>
  <c r="L220" i="1"/>
  <c r="I220" i="1"/>
  <c r="G220" i="1"/>
  <c r="F220" i="1"/>
  <c r="E220" i="1"/>
  <c r="L219" i="1"/>
  <c r="I219" i="1"/>
  <c r="G219" i="1"/>
  <c r="F219" i="1"/>
  <c r="E219" i="1"/>
  <c r="L218" i="1"/>
  <c r="I218" i="1"/>
  <c r="G218" i="1"/>
  <c r="F218" i="1"/>
  <c r="E218" i="1"/>
  <c r="L217" i="1"/>
  <c r="I217" i="1"/>
  <c r="G217" i="1"/>
  <c r="F217" i="1"/>
  <c r="E217" i="1"/>
  <c r="L216" i="1"/>
  <c r="I216" i="1"/>
  <c r="G216" i="1"/>
  <c r="F216" i="1"/>
  <c r="E216" i="1"/>
  <c r="L215" i="1"/>
  <c r="I215" i="1"/>
  <c r="G215" i="1"/>
  <c r="F215" i="1"/>
  <c r="E215" i="1"/>
  <c r="L214" i="1"/>
  <c r="I214" i="1"/>
  <c r="G214" i="1"/>
  <c r="F214" i="1"/>
  <c r="E214" i="1"/>
  <c r="L213" i="1"/>
  <c r="I213" i="1"/>
  <c r="H213" i="1"/>
  <c r="G213" i="1"/>
  <c r="F213" i="1"/>
  <c r="E213" i="1"/>
  <c r="L212" i="1"/>
  <c r="I212" i="1"/>
  <c r="H212" i="1"/>
  <c r="G212" i="1"/>
  <c r="F212" i="1"/>
  <c r="E212" i="1"/>
  <c r="L211" i="1"/>
  <c r="I211" i="1"/>
  <c r="H211" i="1"/>
  <c r="G211" i="1"/>
  <c r="F211" i="1"/>
  <c r="E211" i="1"/>
  <c r="L210" i="1"/>
  <c r="I210" i="1"/>
  <c r="H210" i="1"/>
  <c r="G210" i="1"/>
  <c r="F210" i="1"/>
  <c r="E210" i="1"/>
  <c r="L209" i="1"/>
  <c r="I209" i="1"/>
  <c r="H209" i="1"/>
  <c r="G209" i="1"/>
  <c r="F209" i="1"/>
  <c r="E209" i="1"/>
  <c r="L208" i="1"/>
  <c r="I208" i="1"/>
  <c r="H208" i="1"/>
  <c r="G208" i="1"/>
  <c r="F208" i="1"/>
  <c r="E208" i="1"/>
  <c r="D208" i="1"/>
  <c r="L207" i="1"/>
  <c r="I207" i="1"/>
  <c r="H207" i="1"/>
  <c r="G207" i="1"/>
  <c r="F207" i="1"/>
  <c r="E207" i="1"/>
  <c r="L206" i="1"/>
  <c r="I206" i="1"/>
  <c r="H206" i="1"/>
  <c r="G206" i="1"/>
  <c r="F206" i="1"/>
  <c r="E206" i="1"/>
  <c r="L205" i="1"/>
  <c r="I205" i="1"/>
  <c r="H205" i="1"/>
  <c r="G205" i="1"/>
  <c r="F205" i="1"/>
  <c r="E205" i="1"/>
  <c r="L204" i="1"/>
  <c r="I204" i="1"/>
  <c r="H204" i="1"/>
  <c r="G204" i="1"/>
  <c r="F204" i="1"/>
  <c r="E204" i="1"/>
  <c r="L203" i="1"/>
  <c r="I203" i="1"/>
  <c r="H203" i="1"/>
  <c r="G203" i="1"/>
  <c r="F203" i="1"/>
  <c r="E203" i="1"/>
  <c r="L202" i="1"/>
  <c r="I202" i="1"/>
  <c r="H202" i="1"/>
  <c r="G202" i="1"/>
  <c r="F202" i="1"/>
  <c r="E202" i="1"/>
  <c r="L201" i="1"/>
  <c r="I201" i="1"/>
  <c r="G201" i="1"/>
  <c r="F201" i="1"/>
  <c r="E201" i="1"/>
  <c r="L200" i="1"/>
  <c r="I200" i="1"/>
  <c r="G200" i="1"/>
  <c r="F200" i="1"/>
  <c r="E200" i="1"/>
  <c r="L199" i="1"/>
  <c r="I199" i="1"/>
  <c r="G199" i="1"/>
  <c r="F199" i="1"/>
  <c r="E199" i="1"/>
  <c r="L198" i="1"/>
  <c r="I198" i="1"/>
  <c r="G198" i="1"/>
  <c r="F198" i="1"/>
  <c r="E198" i="1"/>
  <c r="L197" i="1"/>
  <c r="I197" i="1"/>
  <c r="G197" i="1"/>
  <c r="F197" i="1"/>
  <c r="E197" i="1"/>
  <c r="L196" i="1"/>
  <c r="I196" i="1"/>
  <c r="G196" i="1"/>
  <c r="F196" i="1"/>
  <c r="E196" i="1"/>
  <c r="L195" i="1"/>
  <c r="I195" i="1"/>
  <c r="G195" i="1"/>
  <c r="F195" i="1"/>
  <c r="E195" i="1"/>
  <c r="D195" i="1"/>
  <c r="L194" i="1"/>
  <c r="I194" i="1"/>
  <c r="G194" i="1"/>
  <c r="F194" i="1"/>
  <c r="E194" i="1"/>
  <c r="L193" i="1"/>
  <c r="I193" i="1"/>
  <c r="G193" i="1"/>
  <c r="F193" i="1"/>
  <c r="E193" i="1"/>
  <c r="L192" i="1"/>
  <c r="I192" i="1"/>
  <c r="H192" i="1"/>
  <c r="G192" i="1"/>
  <c r="F192" i="1"/>
  <c r="E192" i="1"/>
  <c r="L191" i="1"/>
  <c r="I191" i="1"/>
  <c r="H191" i="1"/>
  <c r="G191" i="1"/>
  <c r="F191" i="1"/>
  <c r="E191" i="1"/>
  <c r="L190" i="1"/>
  <c r="I190" i="1"/>
  <c r="H190" i="1"/>
  <c r="G190" i="1"/>
  <c r="F190" i="1"/>
  <c r="E190" i="1"/>
  <c r="L189" i="1"/>
  <c r="I189" i="1"/>
  <c r="H189" i="1"/>
  <c r="G189" i="1"/>
  <c r="F189" i="1"/>
  <c r="E189" i="1"/>
  <c r="L188" i="1"/>
  <c r="I188" i="1"/>
  <c r="H188" i="1"/>
  <c r="G188" i="1"/>
  <c r="F188" i="1"/>
  <c r="E188" i="1"/>
  <c r="L187" i="1"/>
  <c r="I187" i="1"/>
  <c r="H187" i="1"/>
  <c r="G187" i="1"/>
  <c r="F187" i="1"/>
  <c r="E187" i="1"/>
  <c r="L186" i="1"/>
  <c r="I186" i="1"/>
  <c r="H186" i="1"/>
  <c r="G186" i="1"/>
  <c r="F186" i="1"/>
  <c r="E186" i="1"/>
  <c r="L185" i="1"/>
  <c r="I185" i="1"/>
  <c r="H185" i="1"/>
  <c r="G185" i="1"/>
  <c r="F185" i="1"/>
  <c r="E185" i="1"/>
  <c r="L184" i="1"/>
  <c r="I184" i="1"/>
  <c r="H184" i="1"/>
  <c r="G184" i="1"/>
  <c r="F184" i="1"/>
  <c r="E184" i="1"/>
  <c r="D184" i="1"/>
  <c r="L183" i="1"/>
  <c r="I183" i="1"/>
  <c r="H183" i="1"/>
  <c r="G183" i="1"/>
  <c r="F183" i="1"/>
  <c r="E183" i="1"/>
  <c r="L182" i="1"/>
  <c r="I182" i="1"/>
  <c r="H182" i="1"/>
  <c r="G182" i="1"/>
  <c r="F182" i="1"/>
  <c r="E182" i="1"/>
  <c r="L181" i="1"/>
  <c r="I181" i="1"/>
  <c r="H181" i="1"/>
  <c r="G181" i="1"/>
  <c r="F181" i="1"/>
  <c r="E181" i="1"/>
  <c r="L180" i="1"/>
  <c r="I180" i="1"/>
  <c r="H180" i="1"/>
  <c r="G180" i="1"/>
  <c r="F180" i="1"/>
  <c r="E180" i="1"/>
  <c r="L179" i="1"/>
  <c r="I179" i="1"/>
  <c r="H179" i="1"/>
  <c r="G179" i="1"/>
  <c r="F179" i="1"/>
  <c r="E179" i="1"/>
  <c r="L178" i="1"/>
  <c r="I178" i="1"/>
  <c r="H178" i="1"/>
  <c r="G178" i="1"/>
  <c r="F178" i="1"/>
  <c r="E178" i="1"/>
  <c r="L177" i="1"/>
  <c r="I177" i="1"/>
  <c r="G177" i="1"/>
  <c r="F177" i="1"/>
  <c r="E177" i="1"/>
  <c r="L176" i="1"/>
  <c r="I176" i="1"/>
  <c r="G176" i="1"/>
  <c r="F176" i="1"/>
  <c r="E176" i="1"/>
  <c r="L175" i="1"/>
  <c r="I175" i="1"/>
  <c r="G175" i="1"/>
  <c r="F175" i="1"/>
  <c r="E175" i="1"/>
  <c r="D175" i="1"/>
  <c r="L174" i="1"/>
  <c r="I174" i="1"/>
  <c r="G174" i="1"/>
  <c r="F174" i="1"/>
  <c r="E174" i="1"/>
  <c r="L173" i="1"/>
  <c r="I173" i="1"/>
  <c r="G173" i="1"/>
  <c r="F173" i="1"/>
  <c r="E173" i="1"/>
  <c r="L172" i="1"/>
  <c r="I172" i="1"/>
  <c r="G172" i="1"/>
  <c r="F172" i="1"/>
  <c r="E172" i="1"/>
  <c r="L171" i="1"/>
  <c r="I171" i="1"/>
  <c r="H171" i="1"/>
  <c r="G171" i="1"/>
  <c r="F171" i="1"/>
  <c r="E171" i="1"/>
  <c r="L170" i="1"/>
  <c r="I170" i="1"/>
  <c r="H170" i="1"/>
  <c r="G170" i="1"/>
  <c r="F170" i="1"/>
  <c r="E170" i="1"/>
  <c r="L169" i="1"/>
  <c r="I169" i="1"/>
  <c r="H169" i="1"/>
  <c r="G169" i="1"/>
  <c r="F169" i="1"/>
  <c r="E169" i="1"/>
  <c r="L168" i="1"/>
  <c r="I168" i="1"/>
  <c r="H168" i="1"/>
  <c r="G168" i="1"/>
  <c r="F168" i="1"/>
  <c r="E168" i="1"/>
  <c r="L167" i="1"/>
  <c r="I167" i="1"/>
  <c r="H167" i="1"/>
  <c r="G167" i="1"/>
  <c r="F167" i="1"/>
  <c r="E167" i="1"/>
  <c r="L166" i="1"/>
  <c r="I166" i="1"/>
  <c r="H166" i="1"/>
  <c r="G166" i="1"/>
  <c r="F166" i="1"/>
  <c r="E166" i="1"/>
  <c r="L165" i="1"/>
  <c r="I165" i="1"/>
  <c r="H165" i="1"/>
  <c r="G165" i="1"/>
  <c r="F165" i="1"/>
  <c r="E165" i="1"/>
  <c r="D165" i="1"/>
  <c r="L164" i="1"/>
  <c r="I164" i="1"/>
  <c r="H164" i="1"/>
  <c r="G164" i="1"/>
  <c r="F164" i="1"/>
  <c r="E164" i="1"/>
  <c r="L163" i="1"/>
  <c r="I163" i="1"/>
  <c r="H163" i="1"/>
  <c r="G163" i="1"/>
  <c r="F163" i="1"/>
  <c r="E163" i="1"/>
  <c r="L162" i="1"/>
  <c r="I162" i="1"/>
  <c r="H162" i="1"/>
  <c r="G162" i="1"/>
  <c r="F162" i="1"/>
  <c r="E162" i="1"/>
  <c r="L161" i="1"/>
  <c r="I161" i="1"/>
  <c r="H161" i="1"/>
  <c r="G161" i="1"/>
  <c r="F161" i="1"/>
  <c r="E161" i="1"/>
  <c r="L160" i="1"/>
  <c r="I160" i="1"/>
  <c r="H160" i="1"/>
  <c r="G160" i="1"/>
  <c r="F160" i="1"/>
  <c r="E160" i="1"/>
  <c r="L159" i="1"/>
  <c r="I159" i="1"/>
  <c r="H159" i="1"/>
  <c r="G159" i="1"/>
  <c r="F159" i="1"/>
  <c r="E159" i="1"/>
  <c r="L158" i="1"/>
  <c r="I158" i="1"/>
  <c r="H158" i="1"/>
  <c r="G158" i="1"/>
  <c r="F158" i="1"/>
  <c r="E158" i="1"/>
  <c r="L157" i="1"/>
  <c r="I157" i="1"/>
  <c r="G157" i="1"/>
  <c r="F157" i="1"/>
  <c r="E157" i="1"/>
  <c r="L156" i="1"/>
  <c r="I156" i="1"/>
  <c r="G156" i="1"/>
  <c r="F156" i="1"/>
  <c r="E156" i="1"/>
  <c r="L155" i="1"/>
  <c r="I155" i="1"/>
  <c r="G155" i="1"/>
  <c r="F155" i="1"/>
  <c r="E155" i="1"/>
  <c r="L154" i="1"/>
  <c r="I154" i="1"/>
  <c r="G154" i="1"/>
  <c r="F154" i="1"/>
  <c r="E154" i="1"/>
  <c r="L153" i="1"/>
  <c r="I153" i="1"/>
  <c r="G153" i="1"/>
  <c r="F153" i="1"/>
  <c r="E153" i="1"/>
  <c r="L152" i="1"/>
  <c r="I152" i="1"/>
  <c r="G152" i="1"/>
  <c r="F152" i="1"/>
  <c r="E152" i="1"/>
  <c r="L151" i="1"/>
  <c r="I151" i="1"/>
  <c r="G151" i="1"/>
  <c r="F151" i="1"/>
  <c r="E151" i="1"/>
  <c r="D151" i="1"/>
  <c r="L150" i="1"/>
  <c r="I150" i="1"/>
  <c r="G150" i="1"/>
  <c r="F150" i="1"/>
  <c r="E150" i="1"/>
  <c r="L149" i="1"/>
  <c r="I149" i="1"/>
  <c r="G149" i="1"/>
  <c r="F149" i="1"/>
  <c r="E149" i="1"/>
  <c r="L148" i="1"/>
  <c r="I148" i="1"/>
  <c r="G148" i="1"/>
  <c r="F148" i="1"/>
  <c r="E148" i="1"/>
  <c r="L147" i="1"/>
  <c r="I147" i="1"/>
  <c r="G147" i="1"/>
  <c r="F147" i="1"/>
  <c r="E147" i="1"/>
  <c r="L146" i="1"/>
  <c r="I146" i="1"/>
  <c r="H146" i="1"/>
  <c r="G146" i="1"/>
  <c r="F146" i="1"/>
  <c r="E146" i="1"/>
  <c r="L145" i="1"/>
  <c r="I145" i="1"/>
  <c r="H145" i="1"/>
  <c r="G145" i="1"/>
  <c r="F145" i="1"/>
  <c r="E145" i="1"/>
  <c r="L144" i="1"/>
  <c r="I144" i="1"/>
  <c r="H144" i="1"/>
  <c r="G144" i="1"/>
  <c r="F144" i="1"/>
  <c r="E144" i="1"/>
  <c r="L143" i="1"/>
  <c r="I143" i="1"/>
  <c r="H143" i="1"/>
  <c r="G143" i="1"/>
  <c r="F143" i="1"/>
  <c r="E143" i="1"/>
  <c r="L142" i="1"/>
  <c r="I142" i="1"/>
  <c r="H142" i="1"/>
  <c r="G142" i="1"/>
  <c r="F142" i="1"/>
  <c r="E142" i="1"/>
  <c r="D142" i="1"/>
  <c r="L141" i="1"/>
  <c r="I141" i="1"/>
  <c r="H141" i="1"/>
  <c r="G141" i="1"/>
  <c r="F141" i="1"/>
  <c r="E141" i="1"/>
  <c r="L140" i="1"/>
  <c r="I140" i="1"/>
  <c r="H140" i="1"/>
  <c r="G140" i="1"/>
  <c r="F140" i="1"/>
  <c r="E140" i="1"/>
  <c r="L139" i="1"/>
  <c r="I139" i="1"/>
  <c r="H139" i="1"/>
  <c r="G139" i="1"/>
  <c r="F139" i="1"/>
  <c r="E139" i="1"/>
  <c r="L138" i="1"/>
  <c r="I138" i="1"/>
  <c r="G138" i="1"/>
  <c r="F138" i="1"/>
  <c r="E138" i="1"/>
  <c r="L137" i="1"/>
  <c r="I137" i="1"/>
  <c r="G137" i="1"/>
  <c r="F137" i="1"/>
  <c r="E137" i="1"/>
  <c r="L136" i="1"/>
  <c r="I136" i="1"/>
  <c r="G136" i="1"/>
  <c r="F136" i="1"/>
  <c r="E136" i="1"/>
  <c r="L135" i="1"/>
  <c r="I135" i="1"/>
  <c r="G135" i="1"/>
  <c r="F135" i="1"/>
  <c r="E135" i="1"/>
  <c r="L134" i="1"/>
  <c r="I134" i="1"/>
  <c r="G134" i="1"/>
  <c r="F134" i="1"/>
  <c r="E134" i="1"/>
  <c r="L133" i="1"/>
  <c r="I133" i="1"/>
  <c r="G133" i="1"/>
  <c r="F133" i="1"/>
  <c r="E133" i="1"/>
  <c r="L132" i="1"/>
  <c r="I132" i="1"/>
  <c r="G132" i="1"/>
  <c r="F132" i="1"/>
  <c r="E132" i="1"/>
  <c r="L131" i="1"/>
  <c r="I131" i="1"/>
  <c r="G131" i="1"/>
  <c r="F131" i="1"/>
  <c r="E131" i="1"/>
  <c r="L130" i="1"/>
  <c r="I130" i="1"/>
  <c r="G130" i="1"/>
  <c r="F130" i="1"/>
  <c r="E130" i="1"/>
  <c r="L129" i="1"/>
  <c r="I129" i="1"/>
  <c r="G129" i="1"/>
  <c r="F129" i="1"/>
  <c r="E129" i="1"/>
  <c r="L128" i="1"/>
  <c r="I128" i="1"/>
  <c r="G128" i="1"/>
  <c r="F128" i="1"/>
  <c r="E128" i="1"/>
  <c r="L127" i="1"/>
  <c r="I127" i="1"/>
  <c r="G127" i="1"/>
  <c r="F127" i="1"/>
  <c r="E127" i="1"/>
  <c r="L126" i="1"/>
  <c r="I126" i="1"/>
  <c r="G126" i="1"/>
  <c r="F126" i="1"/>
  <c r="E126" i="1"/>
  <c r="L125" i="1"/>
  <c r="I125" i="1"/>
  <c r="G125" i="1"/>
  <c r="F125" i="1"/>
  <c r="E125" i="1"/>
  <c r="L124" i="1"/>
  <c r="I124" i="1"/>
  <c r="G124" i="1"/>
  <c r="F124" i="1"/>
  <c r="E124" i="1"/>
  <c r="D124" i="1"/>
  <c r="L123" i="1"/>
  <c r="I123" i="1"/>
  <c r="G123" i="1"/>
  <c r="F123" i="1"/>
  <c r="E123" i="1"/>
  <c r="L122" i="1"/>
  <c r="I122" i="1"/>
  <c r="G122" i="1"/>
  <c r="F122" i="1"/>
  <c r="E122" i="1"/>
  <c r="L121" i="1"/>
  <c r="I121" i="1"/>
  <c r="G121" i="1"/>
  <c r="F121" i="1"/>
  <c r="E121" i="1"/>
  <c r="L120" i="1"/>
  <c r="I120" i="1"/>
  <c r="G120" i="1"/>
  <c r="F120" i="1"/>
  <c r="E120" i="1"/>
  <c r="L119" i="1"/>
  <c r="I119" i="1"/>
  <c r="G119" i="1"/>
  <c r="F119" i="1"/>
  <c r="E119" i="1"/>
  <c r="L118" i="1"/>
  <c r="I118" i="1"/>
  <c r="G118" i="1"/>
  <c r="F118" i="1"/>
  <c r="E118" i="1"/>
  <c r="L117" i="1"/>
  <c r="I117" i="1"/>
  <c r="G117" i="1"/>
  <c r="F117" i="1"/>
  <c r="E117" i="1"/>
  <c r="L116" i="1"/>
  <c r="I116" i="1"/>
  <c r="G116" i="1"/>
  <c r="F116" i="1"/>
  <c r="E116" i="1"/>
  <c r="L115" i="1"/>
  <c r="I115" i="1"/>
  <c r="G115" i="1"/>
  <c r="F115" i="1"/>
  <c r="E115" i="1"/>
  <c r="L114" i="1"/>
  <c r="I114" i="1"/>
  <c r="G114" i="1"/>
  <c r="F114" i="1"/>
  <c r="E114" i="1"/>
  <c r="L113" i="1"/>
  <c r="I113" i="1"/>
  <c r="G113" i="1"/>
  <c r="F113" i="1"/>
  <c r="E113" i="1"/>
  <c r="L112" i="1"/>
  <c r="I112" i="1"/>
  <c r="G112" i="1"/>
  <c r="F112" i="1"/>
  <c r="E112" i="1"/>
  <c r="L111" i="1"/>
  <c r="I111" i="1"/>
  <c r="H111" i="1"/>
  <c r="G111" i="1"/>
  <c r="F111" i="1"/>
  <c r="E111" i="1"/>
  <c r="C111" i="1"/>
  <c r="L110" i="1"/>
  <c r="I110" i="1"/>
  <c r="H110" i="1"/>
  <c r="G110" i="1"/>
  <c r="F110" i="1"/>
  <c r="E110" i="1"/>
  <c r="C110" i="1"/>
  <c r="L109" i="1"/>
  <c r="I109" i="1"/>
  <c r="H109" i="1"/>
  <c r="G109" i="1"/>
  <c r="F109" i="1"/>
  <c r="E109" i="1"/>
  <c r="C109" i="1"/>
  <c r="L108" i="1"/>
  <c r="I108" i="1"/>
  <c r="H108" i="1"/>
  <c r="G108" i="1"/>
  <c r="F108" i="1"/>
  <c r="E108" i="1"/>
  <c r="D108" i="1"/>
  <c r="C108" i="1"/>
  <c r="L107" i="1"/>
  <c r="I107" i="1"/>
  <c r="H107" i="1"/>
  <c r="G107" i="1"/>
  <c r="F107" i="1"/>
  <c r="E107" i="1"/>
  <c r="C107" i="1"/>
  <c r="L106" i="1"/>
  <c r="I106" i="1"/>
  <c r="H106" i="1"/>
  <c r="G106" i="1"/>
  <c r="F106" i="1"/>
  <c r="E106" i="1"/>
  <c r="L105" i="1"/>
  <c r="I105" i="1"/>
  <c r="G105" i="1"/>
  <c r="F105" i="1"/>
  <c r="E105" i="1"/>
  <c r="C105" i="1"/>
  <c r="L104" i="1"/>
  <c r="I104" i="1"/>
  <c r="G104" i="1"/>
  <c r="F104" i="1"/>
  <c r="E104" i="1"/>
  <c r="C104" i="1"/>
  <c r="L103" i="1"/>
  <c r="I103" i="1"/>
  <c r="G103" i="1"/>
  <c r="F103" i="1"/>
  <c r="E103" i="1"/>
  <c r="C103" i="1"/>
  <c r="L102" i="1"/>
  <c r="I102" i="1"/>
  <c r="G102" i="1"/>
  <c r="F102" i="1"/>
  <c r="E102" i="1"/>
  <c r="C102" i="1"/>
  <c r="L101" i="1"/>
  <c r="I101" i="1"/>
  <c r="G101" i="1"/>
  <c r="F101" i="1"/>
  <c r="E101" i="1"/>
  <c r="C101" i="1"/>
  <c r="L100" i="1"/>
  <c r="I100" i="1"/>
  <c r="G100" i="1"/>
  <c r="F100" i="1"/>
  <c r="E100" i="1"/>
  <c r="C100" i="1"/>
  <c r="L99" i="1"/>
  <c r="I99" i="1"/>
  <c r="G99" i="1"/>
  <c r="F99" i="1"/>
  <c r="E99" i="1"/>
  <c r="D99" i="1"/>
  <c r="C99" i="1"/>
  <c r="L98" i="1"/>
  <c r="I98" i="1"/>
  <c r="G98" i="1"/>
  <c r="F98" i="1"/>
  <c r="E98" i="1"/>
  <c r="C98" i="1"/>
  <c r="L97" i="1"/>
  <c r="I97" i="1"/>
  <c r="G97" i="1"/>
  <c r="F97" i="1"/>
  <c r="E97" i="1"/>
  <c r="C97" i="1"/>
  <c r="L96" i="1"/>
  <c r="I96" i="1"/>
  <c r="G96" i="1"/>
  <c r="F96" i="1"/>
  <c r="E96" i="1"/>
  <c r="C96" i="1"/>
  <c r="L95" i="1"/>
  <c r="I95" i="1"/>
  <c r="G95" i="1"/>
  <c r="F95" i="1"/>
  <c r="E95" i="1"/>
  <c r="C95" i="1"/>
  <c r="L94" i="1"/>
  <c r="I94" i="1"/>
  <c r="G94" i="1"/>
  <c r="F94" i="1"/>
  <c r="E94" i="1"/>
  <c r="C94" i="1"/>
  <c r="L93" i="1"/>
  <c r="I93" i="1"/>
  <c r="G93" i="1"/>
  <c r="F93" i="1"/>
  <c r="E93" i="1"/>
  <c r="L92" i="1"/>
  <c r="I92" i="1"/>
  <c r="H92" i="1"/>
  <c r="G92" i="1"/>
  <c r="F92" i="1"/>
  <c r="E92" i="1"/>
  <c r="C92" i="1"/>
  <c r="L91" i="1"/>
  <c r="I91" i="1"/>
  <c r="H91" i="1"/>
  <c r="G91" i="1"/>
  <c r="F91" i="1"/>
  <c r="E91" i="1"/>
  <c r="C91" i="1"/>
  <c r="L90" i="1"/>
  <c r="I90" i="1"/>
  <c r="H90" i="1"/>
  <c r="G90" i="1"/>
  <c r="F90" i="1"/>
  <c r="E90" i="1"/>
  <c r="C90" i="1"/>
  <c r="L89" i="1"/>
  <c r="I89" i="1"/>
  <c r="H89" i="1"/>
  <c r="G89" i="1"/>
  <c r="F89" i="1"/>
  <c r="E89" i="1"/>
  <c r="C89" i="1"/>
  <c r="L88" i="1"/>
  <c r="I88" i="1"/>
  <c r="H88" i="1"/>
  <c r="G88" i="1"/>
  <c r="F88" i="1"/>
  <c r="E88" i="1"/>
  <c r="C88" i="1"/>
  <c r="L87" i="1"/>
  <c r="I87" i="1"/>
  <c r="H87" i="1"/>
  <c r="G87" i="1"/>
  <c r="F87" i="1"/>
  <c r="E87" i="1"/>
  <c r="C87" i="1"/>
  <c r="L86" i="1"/>
  <c r="I86" i="1"/>
  <c r="H86" i="1"/>
  <c r="G86" i="1"/>
  <c r="F86" i="1"/>
  <c r="E86" i="1"/>
  <c r="C86" i="1"/>
  <c r="L85" i="1"/>
  <c r="I85" i="1"/>
  <c r="H85" i="1"/>
  <c r="G85" i="1"/>
  <c r="F85" i="1"/>
  <c r="E85" i="1"/>
  <c r="C85" i="1"/>
  <c r="L84" i="1"/>
  <c r="I84" i="1"/>
  <c r="H84" i="1"/>
  <c r="G84" i="1"/>
  <c r="F84" i="1"/>
  <c r="E84" i="1"/>
  <c r="C84" i="1"/>
  <c r="L83" i="1"/>
  <c r="I83" i="1"/>
  <c r="H83" i="1"/>
  <c r="G83" i="1"/>
  <c r="F83" i="1"/>
  <c r="E83" i="1"/>
  <c r="C83" i="1"/>
  <c r="L82" i="1"/>
  <c r="I82" i="1"/>
  <c r="H82" i="1"/>
  <c r="G82" i="1"/>
  <c r="F82" i="1"/>
  <c r="E82" i="1"/>
  <c r="C82" i="1"/>
  <c r="L81" i="1"/>
  <c r="I81" i="1"/>
  <c r="H81" i="1"/>
  <c r="G81" i="1"/>
  <c r="F81" i="1"/>
  <c r="E81" i="1"/>
  <c r="C81" i="1"/>
  <c r="L80" i="1"/>
  <c r="I80" i="1"/>
  <c r="H80" i="1"/>
  <c r="G80" i="1"/>
  <c r="F80" i="1"/>
  <c r="E80" i="1"/>
  <c r="C80" i="1"/>
  <c r="L79" i="1"/>
  <c r="I79" i="1"/>
  <c r="H79" i="1"/>
  <c r="G79" i="1"/>
  <c r="F79" i="1"/>
  <c r="E79" i="1"/>
  <c r="C79" i="1"/>
  <c r="L78" i="1"/>
  <c r="I78" i="1"/>
  <c r="H78" i="1"/>
  <c r="G78" i="1"/>
  <c r="F78" i="1"/>
  <c r="E78" i="1"/>
  <c r="C78" i="1"/>
  <c r="L77" i="1"/>
  <c r="I77" i="1"/>
  <c r="H77" i="1"/>
  <c r="G77" i="1"/>
  <c r="F77" i="1"/>
  <c r="E77" i="1"/>
  <c r="C77" i="1"/>
  <c r="L76" i="1"/>
  <c r="I76" i="1"/>
  <c r="H76" i="1"/>
  <c r="G76" i="1"/>
  <c r="F76" i="1"/>
  <c r="E76" i="1"/>
  <c r="C76" i="1"/>
  <c r="L75" i="1"/>
  <c r="I75" i="1"/>
  <c r="H75" i="1"/>
  <c r="G75" i="1"/>
  <c r="F75" i="1"/>
  <c r="E75" i="1"/>
  <c r="C75" i="1"/>
  <c r="L74" i="1"/>
  <c r="I74" i="1"/>
  <c r="H74" i="1"/>
  <c r="G74" i="1"/>
  <c r="F74" i="1"/>
  <c r="E74" i="1"/>
  <c r="C74" i="1"/>
  <c r="L73" i="1"/>
  <c r="I73" i="1"/>
  <c r="H73" i="1"/>
  <c r="G73" i="1"/>
  <c r="F73" i="1"/>
  <c r="E73" i="1"/>
  <c r="C73" i="1"/>
  <c r="L72" i="1"/>
  <c r="I72" i="1"/>
  <c r="H72" i="1"/>
  <c r="G72" i="1"/>
  <c r="F72" i="1"/>
  <c r="E72" i="1"/>
  <c r="C72" i="1"/>
  <c r="L71" i="1"/>
  <c r="I71" i="1"/>
  <c r="H71" i="1"/>
  <c r="G71" i="1"/>
  <c r="F71" i="1"/>
  <c r="E71" i="1"/>
  <c r="C71" i="1"/>
  <c r="L70" i="1"/>
  <c r="I70" i="1"/>
  <c r="H70" i="1"/>
  <c r="G70" i="1"/>
  <c r="F70" i="1"/>
  <c r="E70" i="1"/>
  <c r="C70" i="1"/>
  <c r="L69" i="1"/>
  <c r="I69" i="1"/>
  <c r="H69" i="1"/>
  <c r="G69" i="1"/>
  <c r="F69" i="1"/>
  <c r="E69" i="1"/>
  <c r="C69" i="1"/>
  <c r="L68" i="1"/>
  <c r="I68" i="1"/>
  <c r="H68" i="1"/>
  <c r="G68" i="1"/>
  <c r="F68" i="1"/>
  <c r="E68" i="1"/>
  <c r="C68" i="1"/>
  <c r="L67" i="1"/>
  <c r="I67" i="1"/>
  <c r="H67" i="1"/>
  <c r="G67" i="1"/>
  <c r="F67" i="1"/>
  <c r="E67" i="1"/>
  <c r="C67" i="1"/>
  <c r="L66" i="1"/>
  <c r="I66" i="1"/>
  <c r="H66" i="1"/>
  <c r="G66" i="1"/>
  <c r="F66" i="1"/>
  <c r="E66" i="1"/>
  <c r="C66" i="1"/>
  <c r="L65" i="1"/>
  <c r="I65" i="1"/>
  <c r="H65" i="1"/>
  <c r="G65" i="1"/>
  <c r="F65" i="1"/>
  <c r="E65" i="1"/>
  <c r="C65" i="1"/>
  <c r="L64" i="1"/>
  <c r="I64" i="1"/>
  <c r="H64" i="1"/>
  <c r="G64" i="1"/>
  <c r="F64" i="1"/>
  <c r="E64" i="1"/>
  <c r="C64" i="1"/>
  <c r="L63" i="1"/>
  <c r="I63" i="1"/>
  <c r="H63" i="1"/>
  <c r="G63" i="1"/>
  <c r="F63" i="1"/>
  <c r="E63" i="1"/>
  <c r="C63" i="1"/>
  <c r="L62" i="1"/>
  <c r="I62" i="1"/>
  <c r="H62" i="1"/>
  <c r="G62" i="1"/>
  <c r="F62" i="1"/>
  <c r="E62" i="1"/>
  <c r="C62" i="1"/>
  <c r="L61" i="1"/>
  <c r="I61" i="1"/>
  <c r="H61" i="1"/>
  <c r="G61" i="1"/>
  <c r="F61" i="1"/>
  <c r="E61" i="1"/>
  <c r="C61" i="1"/>
  <c r="L60" i="1"/>
  <c r="I60" i="1"/>
  <c r="H60" i="1"/>
  <c r="G60" i="1"/>
  <c r="F60" i="1"/>
  <c r="E60" i="1"/>
  <c r="C60" i="1"/>
  <c r="L59" i="1"/>
  <c r="I59" i="1"/>
  <c r="H59" i="1"/>
  <c r="G59" i="1"/>
  <c r="F59" i="1"/>
  <c r="E59" i="1"/>
  <c r="C59" i="1"/>
  <c r="L58" i="1"/>
  <c r="I58" i="1"/>
  <c r="H58" i="1"/>
  <c r="G58" i="1"/>
  <c r="F58" i="1"/>
  <c r="E58" i="1"/>
  <c r="C58" i="1"/>
  <c r="L57" i="1"/>
  <c r="I57" i="1"/>
  <c r="H57" i="1"/>
  <c r="G57" i="1"/>
  <c r="F57" i="1"/>
  <c r="E57" i="1"/>
  <c r="C57" i="1"/>
  <c r="L56" i="1"/>
  <c r="I56" i="1"/>
  <c r="H56" i="1"/>
  <c r="G56" i="1"/>
  <c r="F56" i="1"/>
  <c r="E56" i="1"/>
  <c r="C56" i="1"/>
  <c r="L55" i="1"/>
  <c r="I55" i="1"/>
  <c r="H55" i="1"/>
  <c r="G55" i="1"/>
  <c r="F55" i="1"/>
  <c r="E55" i="1"/>
  <c r="C55" i="1"/>
  <c r="L54" i="1"/>
  <c r="I54" i="1"/>
  <c r="H54" i="1"/>
  <c r="G54" i="1"/>
  <c r="F54" i="1"/>
  <c r="E54" i="1"/>
  <c r="C54" i="1"/>
  <c r="L53" i="1"/>
  <c r="I53" i="1"/>
  <c r="H53" i="1"/>
  <c r="G53" i="1"/>
  <c r="F53" i="1"/>
  <c r="E53" i="1"/>
  <c r="C53" i="1"/>
  <c r="L52" i="1"/>
  <c r="I52" i="1"/>
  <c r="H52" i="1"/>
  <c r="G52" i="1"/>
  <c r="F52" i="1"/>
  <c r="E52" i="1"/>
  <c r="C52" i="1"/>
  <c r="L51" i="1"/>
  <c r="I51" i="1"/>
  <c r="H51" i="1"/>
  <c r="G51" i="1"/>
  <c r="F51" i="1"/>
  <c r="E51" i="1"/>
  <c r="C51" i="1"/>
  <c r="L50" i="1"/>
  <c r="I50" i="1"/>
  <c r="H50" i="1"/>
  <c r="G50" i="1"/>
  <c r="F50" i="1"/>
  <c r="E50" i="1"/>
  <c r="D50" i="1"/>
  <c r="C50" i="1"/>
  <c r="L49" i="1"/>
  <c r="I49" i="1"/>
  <c r="H49" i="1"/>
  <c r="G49" i="1"/>
  <c r="F49" i="1"/>
  <c r="E49" i="1"/>
  <c r="C49" i="1"/>
  <c r="L48" i="1"/>
  <c r="I48" i="1"/>
  <c r="H48" i="1"/>
  <c r="G48" i="1"/>
  <c r="F48" i="1"/>
  <c r="E48" i="1"/>
  <c r="C48" i="1"/>
  <c r="L47" i="1"/>
  <c r="I47" i="1"/>
  <c r="H47" i="1"/>
  <c r="G47" i="1"/>
  <c r="F47" i="1"/>
  <c r="E47" i="1"/>
  <c r="C47" i="1"/>
  <c r="L46" i="1"/>
  <c r="I46" i="1"/>
  <c r="H46" i="1"/>
  <c r="G46" i="1"/>
  <c r="F46" i="1"/>
  <c r="E46" i="1"/>
  <c r="C46" i="1"/>
  <c r="L45" i="1"/>
  <c r="I45" i="1"/>
  <c r="H45" i="1"/>
  <c r="G45" i="1"/>
  <c r="F45" i="1"/>
  <c r="E45" i="1"/>
  <c r="C45" i="1"/>
  <c r="L44" i="1"/>
  <c r="I44" i="1"/>
  <c r="H44" i="1"/>
  <c r="G44" i="1"/>
  <c r="F44" i="1"/>
  <c r="E44" i="1"/>
  <c r="C44" i="1"/>
  <c r="L43" i="1"/>
  <c r="I43" i="1"/>
  <c r="H43" i="1"/>
  <c r="G43" i="1"/>
  <c r="F43" i="1"/>
  <c r="E43" i="1"/>
  <c r="C43" i="1"/>
  <c r="L42" i="1"/>
  <c r="I42" i="1"/>
  <c r="H42" i="1"/>
  <c r="G42" i="1"/>
  <c r="F42" i="1"/>
  <c r="E42" i="1"/>
  <c r="C42" i="1"/>
  <c r="L41" i="1"/>
  <c r="I41" i="1"/>
  <c r="H41" i="1"/>
  <c r="G41" i="1"/>
  <c r="F41" i="1"/>
  <c r="E41" i="1"/>
  <c r="C41" i="1"/>
  <c r="I40" i="1"/>
  <c r="H40" i="1"/>
  <c r="G40" i="1"/>
  <c r="F40" i="1"/>
  <c r="E40" i="1"/>
  <c r="I39" i="1"/>
  <c r="H39" i="1"/>
  <c r="G39" i="1"/>
  <c r="F39" i="1"/>
  <c r="E39" i="1"/>
  <c r="I38" i="1"/>
  <c r="H38" i="1"/>
  <c r="G38" i="1"/>
  <c r="F38" i="1"/>
  <c r="I37" i="1"/>
  <c r="G37" i="1"/>
  <c r="F37" i="1"/>
  <c r="Q32" i="1"/>
  <c r="F26" i="1"/>
  <c r="E26" i="1"/>
  <c r="D26" i="1"/>
  <c r="F25" i="1"/>
  <c r="F24" i="1"/>
  <c r="E24" i="1"/>
  <c r="D24" i="1"/>
  <c r="F23" i="1"/>
  <c r="F22" i="1"/>
  <c r="E22" i="1"/>
  <c r="D22" i="1"/>
  <c r="F21" i="1"/>
  <c r="E21" i="1"/>
  <c r="D21" i="1"/>
  <c r="F20" i="1"/>
  <c r="F19" i="1"/>
  <c r="E19" i="1"/>
  <c r="D19" i="1"/>
  <c r="F18" i="1"/>
  <c r="F17" i="1"/>
  <c r="E17" i="1"/>
  <c r="D17" i="1"/>
  <c r="F16" i="1"/>
  <c r="F15" i="1"/>
  <c r="E15" i="1"/>
  <c r="D15" i="1"/>
  <c r="F14" i="1"/>
  <c r="F13" i="1"/>
  <c r="E13" i="1"/>
  <c r="D13" i="1"/>
  <c r="F12" i="1"/>
  <c r="F11" i="1"/>
  <c r="E11" i="1"/>
  <c r="D11" i="1"/>
  <c r="F10" i="1"/>
  <c r="F9" i="1"/>
  <c r="E9" i="1"/>
  <c r="D9" i="1"/>
  <c r="F8" i="1"/>
  <c r="F7" i="1"/>
  <c r="E7" i="1"/>
  <c r="D7" i="1"/>
  <c r="F6" i="1"/>
  <c r="U5" i="1"/>
  <c r="T5" i="1"/>
  <c r="S5" i="1"/>
  <c r="R5" i="1"/>
  <c r="Q5" i="1"/>
  <c r="P5" i="1"/>
  <c r="O5" i="1"/>
  <c r="N5" i="1"/>
  <c r="M5" i="1"/>
  <c r="L5" i="1"/>
  <c r="K5" i="1"/>
  <c r="J5" i="1"/>
  <c r="F5" i="1"/>
  <c r="E5" i="1"/>
  <c r="D5" i="1"/>
  <c r="F4" i="1"/>
  <c r="L72" i="2"/>
  <c r="M35" i="2"/>
  <c r="M34" i="2"/>
  <c r="M33" i="2"/>
  <c r="M32" i="2"/>
  <c r="M31" i="2"/>
  <c r="M30" i="2"/>
  <c r="M29" i="2"/>
  <c r="N23" i="2"/>
  <c r="L23" i="2"/>
  <c r="I22" i="2"/>
  <c r="R13" i="2"/>
  <c r="R12" i="2"/>
  <c r="S9" i="2"/>
  <c r="R9" i="2"/>
  <c r="S7" i="2"/>
  <c r="R7" i="2"/>
  <c r="R6" i="2"/>
  <c r="F7" i="11" l="1"/>
  <c r="F8" i="11" s="1"/>
  <c r="F9" i="11" s="1"/>
  <c r="F10" i="11" s="1"/>
  <c r="F11" i="11" s="1"/>
  <c r="F12" i="11" s="1"/>
  <c r="F13" i="11" s="1"/>
  <c r="F14" i="11" s="1"/>
  <c r="F15" i="11" s="1"/>
  <c r="F16" i="11" s="1"/>
  <c r="F17" i="11" s="1"/>
  <c r="F18" i="11" s="1"/>
  <c r="F19" i="11" s="1"/>
  <c r="F20" i="11" s="1"/>
  <c r="F21" i="11" s="1"/>
  <c r="F22" i="11" s="1"/>
  <c r="F23" i="11" s="1"/>
  <c r="F24" i="11" s="1"/>
  <c r="F25" i="11" s="1"/>
  <c r="F26" i="11" s="1"/>
  <c r="E43" i="11"/>
  <c r="I42" i="11"/>
  <c r="F41" i="11"/>
  <c r="G41" i="11" s="1"/>
  <c r="G38" i="11"/>
  <c r="F43" i="11" l="1"/>
  <c r="G43" i="11" s="1"/>
  <c r="E44" i="11"/>
  <c r="I43" i="11"/>
  <c r="E45" i="11" l="1"/>
  <c r="F44" i="11"/>
  <c r="I44" i="11"/>
  <c r="G44" i="11" l="1"/>
  <c r="E46" i="11"/>
  <c r="F45" i="11"/>
  <c r="G45" i="11" s="1"/>
  <c r="I45" i="11"/>
  <c r="E47" i="11" l="1"/>
  <c r="I46" i="11"/>
  <c r="F46" i="11"/>
  <c r="G46" i="11" l="1"/>
  <c r="F47" i="11"/>
  <c r="G47" i="11" s="1"/>
  <c r="E48" i="11"/>
  <c r="I47" i="11"/>
  <c r="E49" i="11" l="1"/>
  <c r="F48" i="11"/>
  <c r="G48" i="11" s="1"/>
  <c r="I48" i="11"/>
  <c r="E50" i="11" l="1"/>
  <c r="I49" i="11"/>
  <c r="F49" i="11"/>
  <c r="G49" i="11" s="1"/>
  <c r="F50" i="11" l="1"/>
  <c r="G50" i="11" s="1"/>
  <c r="I50" i="11"/>
  <c r="E51" i="11"/>
  <c r="F51" i="11" l="1"/>
  <c r="G51" i="11" s="1"/>
  <c r="E52" i="11"/>
  <c r="I51" i="11"/>
  <c r="F52" i="11" l="1"/>
  <c r="G52" i="11" s="1"/>
  <c r="E53" i="11"/>
  <c r="I52" i="11"/>
  <c r="F53" i="11" l="1"/>
  <c r="G53" i="11" s="1"/>
  <c r="E54" i="11"/>
  <c r="I53" i="11"/>
  <c r="E55" i="11" l="1"/>
  <c r="F54" i="11"/>
  <c r="G54" i="11" s="1"/>
  <c r="I54" i="11"/>
  <c r="F55" i="11" l="1"/>
  <c r="G55" i="11" s="1"/>
  <c r="E56" i="11"/>
  <c r="I55" i="11"/>
  <c r="F56" i="11" l="1"/>
  <c r="G56" i="11" s="1"/>
  <c r="E57" i="11"/>
  <c r="I56" i="11"/>
  <c r="E58" i="11" l="1"/>
  <c r="F57" i="11"/>
  <c r="G57" i="11" s="1"/>
  <c r="I57" i="11"/>
  <c r="F58" i="11" l="1"/>
  <c r="G58" i="11" s="1"/>
  <c r="I58" i="11"/>
  <c r="E59" i="11"/>
  <c r="F59" i="11" l="1"/>
  <c r="G59" i="11" s="1"/>
  <c r="E60" i="11"/>
  <c r="I59" i="11"/>
  <c r="F60" i="11" l="1"/>
  <c r="G60" i="11" s="1"/>
  <c r="E61" i="11"/>
  <c r="I60" i="11"/>
  <c r="F61" i="11" l="1"/>
  <c r="G61" i="11" s="1"/>
  <c r="E62" i="11"/>
  <c r="I61" i="11"/>
  <c r="E63" i="11" l="1"/>
  <c r="I62" i="11"/>
  <c r="F62" i="11"/>
  <c r="G62" i="11" s="1"/>
  <c r="F63" i="11" l="1"/>
  <c r="G63" i="11" s="1"/>
  <c r="I63" i="11"/>
  <c r="E64" i="11"/>
  <c r="F64" i="11" l="1"/>
  <c r="G64" i="11" s="1"/>
  <c r="E65" i="11"/>
  <c r="I64" i="11"/>
  <c r="F65" i="11" l="1"/>
  <c r="G65" i="11" s="1"/>
  <c r="E66" i="11"/>
  <c r="I65" i="11"/>
  <c r="E67" i="11" l="1"/>
  <c r="I66" i="11"/>
  <c r="F66" i="11"/>
  <c r="G66" i="11" s="1"/>
  <c r="F67" i="11" l="1"/>
  <c r="G67" i="11" s="1"/>
  <c r="E68" i="11"/>
  <c r="I67" i="11"/>
  <c r="F68" i="11" l="1"/>
  <c r="G68" i="11" s="1"/>
  <c r="E69" i="11"/>
  <c r="I68" i="11"/>
  <c r="E70" i="11" l="1"/>
  <c r="F69" i="11"/>
  <c r="G69" i="11" s="1"/>
  <c r="I69" i="11"/>
  <c r="E71" i="11" l="1"/>
  <c r="I70" i="11"/>
  <c r="F70" i="11"/>
  <c r="G70" i="11" s="1"/>
  <c r="F71" i="11" l="1"/>
  <c r="G71" i="11" s="1"/>
  <c r="I71" i="11"/>
  <c r="E72" i="11"/>
  <c r="F72" i="11" l="1"/>
  <c r="G72" i="11" s="1"/>
  <c r="E73" i="11"/>
  <c r="I72" i="11"/>
  <c r="E74" i="11" l="1"/>
  <c r="F73" i="11"/>
  <c r="G73" i="11" s="1"/>
  <c r="I73" i="11"/>
  <c r="E75" i="11" l="1"/>
  <c r="I74" i="11"/>
  <c r="F74" i="11"/>
  <c r="G74" i="11" s="1"/>
  <c r="F75" i="11" l="1"/>
  <c r="G75" i="11" s="1"/>
  <c r="E76" i="11"/>
  <c r="I75" i="11"/>
  <c r="F76" i="11" l="1"/>
  <c r="G76" i="11" s="1"/>
  <c r="E77" i="11"/>
  <c r="I76" i="11"/>
  <c r="E78" i="11" l="1"/>
  <c r="F77" i="11"/>
  <c r="G77" i="11" s="1"/>
  <c r="I77" i="11"/>
  <c r="E79" i="11" l="1"/>
  <c r="F78" i="11"/>
  <c r="G78" i="11" s="1"/>
  <c r="I78" i="11"/>
  <c r="F79" i="11" l="1"/>
  <c r="G79" i="11" s="1"/>
  <c r="E80" i="11"/>
  <c r="I79" i="11"/>
  <c r="F80" i="11" l="1"/>
  <c r="G80" i="11" s="1"/>
  <c r="E81" i="11"/>
  <c r="I80" i="11"/>
  <c r="E82" i="11" l="1"/>
  <c r="F81" i="11"/>
  <c r="G81" i="11" s="1"/>
  <c r="I81" i="11"/>
  <c r="E83" i="11" l="1"/>
  <c r="I82" i="11"/>
  <c r="F82" i="11"/>
  <c r="G82" i="11" s="1"/>
  <c r="F83" i="11" l="1"/>
  <c r="G83" i="11" s="1"/>
  <c r="E84" i="11"/>
  <c r="I83" i="11"/>
  <c r="F84" i="11" l="1"/>
  <c r="G84" i="11" s="1"/>
  <c r="E85" i="11"/>
  <c r="I84" i="11"/>
  <c r="E86" i="11" l="1"/>
  <c r="F85" i="11"/>
  <c r="G85" i="11" s="1"/>
  <c r="I85" i="11"/>
  <c r="E87" i="11" l="1"/>
  <c r="I86" i="11"/>
  <c r="F86" i="11"/>
  <c r="G86" i="11" s="1"/>
  <c r="F87" i="11" l="1"/>
  <c r="G87" i="11" s="1"/>
  <c r="I87" i="11"/>
  <c r="E88" i="11"/>
  <c r="F88" i="11" l="1"/>
  <c r="G88" i="11" s="1"/>
  <c r="E89" i="11"/>
  <c r="I88" i="11"/>
  <c r="E90" i="11" l="1"/>
  <c r="F89" i="11"/>
  <c r="G89" i="11" s="1"/>
  <c r="I89" i="11"/>
  <c r="E91" i="11" l="1"/>
  <c r="I90" i="11"/>
  <c r="F90" i="11"/>
  <c r="G90" i="11" s="1"/>
  <c r="F91" i="11" l="1"/>
  <c r="G91" i="11" s="1"/>
  <c r="I91" i="11"/>
  <c r="E92" i="11"/>
  <c r="F92" i="11" l="1"/>
  <c r="E93" i="11"/>
  <c r="I92" i="11"/>
  <c r="E94" i="11" l="1"/>
  <c r="F93" i="11"/>
  <c r="G92" i="11"/>
  <c r="D50" i="11"/>
  <c r="G93" i="11" l="1"/>
  <c r="F94" i="11"/>
  <c r="G94" i="11" s="1"/>
  <c r="E95" i="11"/>
  <c r="E96" i="11" l="1"/>
  <c r="F95" i="11"/>
  <c r="G95" i="11" s="1"/>
  <c r="E97" i="11" l="1"/>
  <c r="F96" i="11"/>
  <c r="G96" i="11" l="1"/>
  <c r="F97" i="11"/>
  <c r="G97" i="11" s="1"/>
  <c r="E98" i="11"/>
  <c r="E99" i="11" l="1"/>
  <c r="F98" i="11"/>
  <c r="G98" i="11" s="1"/>
  <c r="E100" i="11" l="1"/>
  <c r="F99" i="11"/>
  <c r="G99" i="11" l="1"/>
  <c r="F100" i="11"/>
  <c r="G100" i="11" s="1"/>
  <c r="E101" i="11"/>
  <c r="E102" i="11" l="1"/>
  <c r="F101" i="11"/>
  <c r="G101" i="11" s="1"/>
  <c r="F102" i="11" l="1"/>
  <c r="G102" i="11" s="1"/>
  <c r="E103" i="11"/>
  <c r="F103" i="11" l="1"/>
  <c r="G103" i="11" s="1"/>
  <c r="E104" i="11"/>
  <c r="E105" i="11" l="1"/>
  <c r="F104" i="11"/>
  <c r="G104" i="11" s="1"/>
  <c r="F105" i="11" l="1"/>
  <c r="E106" i="11"/>
  <c r="E107" i="11" l="1"/>
  <c r="F106" i="11"/>
  <c r="I106" i="11"/>
  <c r="G105" i="11"/>
  <c r="D99" i="11"/>
  <c r="G106" i="11" l="1"/>
  <c r="E108" i="11"/>
  <c r="I107" i="11"/>
  <c r="F107" i="11"/>
  <c r="G107" i="11" s="1"/>
  <c r="F108" i="11" l="1"/>
  <c r="G108" i="11" s="1"/>
  <c r="E109" i="11"/>
  <c r="I108" i="11"/>
  <c r="F109" i="11" l="1"/>
  <c r="G109" i="11" s="1"/>
  <c r="E110" i="11"/>
  <c r="I109" i="11"/>
  <c r="F110" i="11" l="1"/>
  <c r="G110" i="11" s="1"/>
  <c r="E111" i="11"/>
  <c r="I110" i="11"/>
  <c r="E112" i="11" l="1"/>
  <c r="F111" i="11"/>
  <c r="G111" i="11" s="1"/>
  <c r="I111" i="11"/>
  <c r="D108" i="11"/>
  <c r="F112" i="11" l="1"/>
  <c r="G112" i="11" s="1"/>
  <c r="E113" i="11"/>
  <c r="E114" i="11" l="1"/>
  <c r="F113" i="11"/>
  <c r="G113" i="11" l="1"/>
  <c r="F114" i="11"/>
  <c r="G114" i="11" s="1"/>
  <c r="E115" i="11"/>
  <c r="E116" i="11" l="1"/>
  <c r="F115" i="11"/>
  <c r="G115" i="11" s="1"/>
  <c r="F116" i="11" l="1"/>
  <c r="G116" i="11" s="1"/>
  <c r="E117" i="11"/>
  <c r="E118" i="11" l="1"/>
  <c r="F117" i="11"/>
  <c r="G117" i="11" s="1"/>
  <c r="F118" i="11" l="1"/>
  <c r="G118" i="11" s="1"/>
  <c r="E119" i="11"/>
  <c r="E120" i="11" l="1"/>
  <c r="F119" i="11"/>
  <c r="G119" i="11" s="1"/>
  <c r="F120" i="11" l="1"/>
  <c r="G120" i="11" s="1"/>
  <c r="E121" i="11"/>
  <c r="E122" i="11" l="1"/>
  <c r="F121" i="11"/>
  <c r="G121" i="11" s="1"/>
  <c r="F122" i="11" l="1"/>
  <c r="G122" i="11" s="1"/>
  <c r="E123" i="11"/>
  <c r="E124" i="11" l="1"/>
  <c r="F123" i="11"/>
  <c r="G123" i="11" s="1"/>
  <c r="F124" i="11" l="1"/>
  <c r="G124" i="11" s="1"/>
  <c r="E125" i="11"/>
  <c r="E126" i="11" l="1"/>
  <c r="F125" i="11"/>
  <c r="G125" i="11" s="1"/>
  <c r="F126" i="11" l="1"/>
  <c r="G126" i="11" s="1"/>
  <c r="E127" i="11"/>
  <c r="E128" i="11" l="1"/>
  <c r="F127" i="11"/>
  <c r="G127" i="11" s="1"/>
  <c r="F128" i="11" l="1"/>
  <c r="G128" i="11" s="1"/>
  <c r="E129" i="11"/>
  <c r="E130" i="11" l="1"/>
  <c r="F129" i="11"/>
  <c r="G129" i="11" s="1"/>
  <c r="F130" i="11" l="1"/>
  <c r="G130" i="11" s="1"/>
  <c r="E131" i="11"/>
  <c r="E132" i="11" l="1"/>
  <c r="F131" i="11"/>
  <c r="G131" i="11" s="1"/>
  <c r="F132" i="11" l="1"/>
  <c r="G132" i="11" s="1"/>
  <c r="E133" i="11"/>
  <c r="E134" i="11" l="1"/>
  <c r="F133" i="11"/>
  <c r="G133" i="11" s="1"/>
  <c r="F134" i="11" l="1"/>
  <c r="G134" i="11" s="1"/>
  <c r="E135" i="11"/>
  <c r="E136" i="11" l="1"/>
  <c r="F135" i="11"/>
  <c r="G135" i="11" s="1"/>
  <c r="F136" i="11" l="1"/>
  <c r="G136" i="11" s="1"/>
  <c r="E137" i="11"/>
  <c r="E138" i="11" l="1"/>
  <c r="F137" i="11"/>
  <c r="G137" i="11" s="1"/>
  <c r="F138" i="11" l="1"/>
  <c r="E139" i="11"/>
  <c r="E140" i="11" l="1"/>
  <c r="I139" i="11"/>
  <c r="F139" i="11"/>
  <c r="G138" i="11"/>
  <c r="D124" i="11"/>
  <c r="G139" i="11" l="1"/>
  <c r="E141" i="11"/>
  <c r="F140" i="11"/>
  <c r="G140" i="11" s="1"/>
  <c r="I140" i="11"/>
  <c r="F141" i="11" l="1"/>
  <c r="G141" i="11" s="1"/>
  <c r="E142" i="11"/>
  <c r="I141" i="11"/>
  <c r="E143" i="11" l="1"/>
  <c r="F142" i="11"/>
  <c r="I142" i="11"/>
  <c r="G142" i="11" l="1"/>
  <c r="E144" i="11"/>
  <c r="I143" i="11"/>
  <c r="F143" i="11"/>
  <c r="G143" i="11" s="1"/>
  <c r="F144" i="11" l="1"/>
  <c r="G144" i="11" s="1"/>
  <c r="E145" i="11"/>
  <c r="I144" i="11"/>
  <c r="E146" i="11" l="1"/>
  <c r="F145" i="11"/>
  <c r="I145" i="11"/>
  <c r="G145" i="11" l="1"/>
  <c r="F146" i="11"/>
  <c r="G146" i="11" s="1"/>
  <c r="E147" i="11"/>
  <c r="I146" i="11"/>
  <c r="D142" i="11" l="1"/>
  <c r="E148" i="11"/>
  <c r="F147" i="11"/>
  <c r="G147" i="11" s="1"/>
  <c r="F148" i="11" l="1"/>
  <c r="E149" i="11"/>
  <c r="E150" i="11" l="1"/>
  <c r="F149" i="11"/>
  <c r="G149" i="11" s="1"/>
  <c r="G148" i="11"/>
  <c r="E151" i="11" l="1"/>
  <c r="F150" i="11"/>
  <c r="G150" i="11" l="1"/>
  <c r="F151" i="11"/>
  <c r="G151" i="11" s="1"/>
  <c r="E152" i="11"/>
  <c r="E153" i="11" l="1"/>
  <c r="F152" i="11"/>
  <c r="G152" i="11" s="1"/>
  <c r="F153" i="11" l="1"/>
  <c r="E154" i="11"/>
  <c r="E155" i="11" l="1"/>
  <c r="F154" i="11"/>
  <c r="G154" i="11" s="1"/>
  <c r="G153" i="11"/>
  <c r="F155" i="11" l="1"/>
  <c r="E156" i="11"/>
  <c r="E157" i="11" l="1"/>
  <c r="F156" i="11"/>
  <c r="G156" i="11" s="1"/>
  <c r="G155" i="11"/>
  <c r="F157" i="11" l="1"/>
  <c r="E158" i="11"/>
  <c r="E159" i="11" l="1"/>
  <c r="F158" i="11"/>
  <c r="I158" i="11"/>
  <c r="G157" i="11"/>
  <c r="D151" i="11"/>
  <c r="G158" i="11" l="1"/>
  <c r="F159" i="11"/>
  <c r="G159" i="11" s="1"/>
  <c r="E160" i="11"/>
  <c r="I159" i="11"/>
  <c r="E161" i="11" l="1"/>
  <c r="I160" i="11"/>
  <c r="F160" i="11"/>
  <c r="G160" i="11" s="1"/>
  <c r="F161" i="11" l="1"/>
  <c r="E162" i="11"/>
  <c r="I161" i="11"/>
  <c r="E163" i="11" l="1"/>
  <c r="F162" i="11"/>
  <c r="G162" i="11" s="1"/>
  <c r="I162" i="11"/>
  <c r="G161" i="11"/>
  <c r="E164" i="11" l="1"/>
  <c r="I163" i="11"/>
  <c r="F163" i="11"/>
  <c r="G163" i="11" l="1"/>
  <c r="F164" i="11"/>
  <c r="G164" i="11" s="1"/>
  <c r="I164" i="11"/>
  <c r="E165" i="11"/>
  <c r="E166" i="11" l="1"/>
  <c r="F165" i="11"/>
  <c r="G165" i="11" s="1"/>
  <c r="I165" i="11"/>
  <c r="F166" i="11" l="1"/>
  <c r="G166" i="11" s="1"/>
  <c r="I166" i="11"/>
  <c r="E167" i="11"/>
  <c r="F167" i="11" l="1"/>
  <c r="G167" i="11" s="1"/>
  <c r="I167" i="11"/>
  <c r="E168" i="11"/>
  <c r="E169" i="11" l="1"/>
  <c r="F168" i="11"/>
  <c r="G168" i="11" s="1"/>
  <c r="I168" i="11"/>
  <c r="I169" i="11" l="1"/>
  <c r="E170" i="11"/>
  <c r="F169" i="11"/>
  <c r="G169" i="11" s="1"/>
  <c r="E171" i="11" l="1"/>
  <c r="F170" i="11"/>
  <c r="G170" i="11" s="1"/>
  <c r="I170" i="11"/>
  <c r="E172" i="11" l="1"/>
  <c r="F171" i="11"/>
  <c r="I171" i="11"/>
  <c r="G171" i="11" l="1"/>
  <c r="D165" i="11"/>
  <c r="F172" i="11"/>
  <c r="G172" i="11" s="1"/>
  <c r="E173" i="11"/>
  <c r="E174" i="11" l="1"/>
  <c r="F173" i="11"/>
  <c r="G173" i="11" l="1"/>
  <c r="F174" i="11"/>
  <c r="G174" i="11" s="1"/>
  <c r="E175" i="11"/>
  <c r="E176" i="11" l="1"/>
  <c r="F175" i="11"/>
  <c r="G175" i="11" s="1"/>
  <c r="F176" i="11" l="1"/>
  <c r="G176" i="11" s="1"/>
  <c r="E177" i="11"/>
  <c r="F177" i="11" l="1"/>
  <c r="E178" i="11"/>
  <c r="G177" i="11" l="1"/>
  <c r="D175" i="11"/>
  <c r="F178" i="11"/>
  <c r="E179" i="11"/>
  <c r="I178" i="11"/>
  <c r="E180" i="11" l="1"/>
  <c r="I179" i="11"/>
  <c r="F179" i="11"/>
  <c r="G179" i="11" s="1"/>
  <c r="G178" i="11"/>
  <c r="E181" i="11" l="1"/>
  <c r="I180" i="11"/>
  <c r="F180" i="11"/>
  <c r="G180" i="11" l="1"/>
  <c r="E182" i="11"/>
  <c r="F181" i="11"/>
  <c r="G181" i="11" s="1"/>
  <c r="I181" i="11"/>
  <c r="E183" i="11" l="1"/>
  <c r="F182" i="11"/>
  <c r="G182" i="11" s="1"/>
  <c r="I182" i="11"/>
  <c r="F183" i="11" l="1"/>
  <c r="E184" i="11"/>
  <c r="I183" i="11"/>
  <c r="G183" i="11" l="1"/>
  <c r="E185" i="11"/>
  <c r="F184" i="11"/>
  <c r="G184" i="11" s="1"/>
  <c r="I184" i="11"/>
  <c r="E186" i="11" l="1"/>
  <c r="F185" i="11"/>
  <c r="G185" i="11" s="1"/>
  <c r="I185" i="11"/>
  <c r="F186" i="11" l="1"/>
  <c r="G186" i="11" s="1"/>
  <c r="E187" i="11"/>
  <c r="I186" i="11"/>
  <c r="F187" i="11" l="1"/>
  <c r="G187" i="11" s="1"/>
  <c r="E188" i="11"/>
  <c r="I187" i="11"/>
  <c r="F188" i="11" l="1"/>
  <c r="G188" i="11" s="1"/>
  <c r="I188" i="11"/>
  <c r="E189" i="11"/>
  <c r="F189" i="11" l="1"/>
  <c r="G189" i="11" s="1"/>
  <c r="E190" i="11"/>
  <c r="I189" i="11"/>
  <c r="E191" i="11" l="1"/>
  <c r="I190" i="11"/>
  <c r="F190" i="11"/>
  <c r="G190" i="11" s="1"/>
  <c r="E192" i="11" l="1"/>
  <c r="F191" i="11"/>
  <c r="G191" i="11" s="1"/>
  <c r="I191" i="11"/>
  <c r="F192" i="11" l="1"/>
  <c r="E193" i="11"/>
  <c r="I192" i="11"/>
  <c r="E194" i="11" l="1"/>
  <c r="F193" i="11"/>
  <c r="G193" i="11" s="1"/>
  <c r="G192" i="11"/>
  <c r="D184" i="11"/>
  <c r="F194" i="11" l="1"/>
  <c r="E195" i="11"/>
  <c r="E196" i="11" l="1"/>
  <c r="F195" i="11"/>
  <c r="G195" i="11" s="1"/>
  <c r="G194" i="11"/>
  <c r="F196" i="11" l="1"/>
  <c r="E197" i="11"/>
  <c r="E198" i="11" l="1"/>
  <c r="F197" i="11"/>
  <c r="G197" i="11" s="1"/>
  <c r="G196" i="11"/>
  <c r="F198" i="11" l="1"/>
  <c r="E199" i="11"/>
  <c r="E200" i="11" l="1"/>
  <c r="F199" i="11"/>
  <c r="G199" i="11" s="1"/>
  <c r="G198" i="11"/>
  <c r="F200" i="11" l="1"/>
  <c r="E201" i="11"/>
  <c r="G200" i="11" l="1"/>
  <c r="E202" i="11"/>
  <c r="F201" i="11"/>
  <c r="G201" i="11" s="1"/>
  <c r="F202" i="11" l="1"/>
  <c r="E203" i="11"/>
  <c r="I202" i="11"/>
  <c r="D195" i="11"/>
  <c r="F203" i="11" l="1"/>
  <c r="G203" i="11" s="1"/>
  <c r="E204" i="11"/>
  <c r="I203" i="11"/>
  <c r="G202" i="11"/>
  <c r="E205" i="11" l="1"/>
  <c r="F204" i="11"/>
  <c r="I204" i="11"/>
  <c r="G204" i="11" l="1"/>
  <c r="F205" i="11"/>
  <c r="G205" i="11" s="1"/>
  <c r="I205" i="11"/>
  <c r="E206" i="11"/>
  <c r="E207" i="11" l="1"/>
  <c r="I206" i="11"/>
  <c r="F206" i="11"/>
  <c r="G206" i="11" s="1"/>
  <c r="E208" i="11" l="1"/>
  <c r="I207" i="11"/>
  <c r="F207" i="11"/>
  <c r="F208" i="11" l="1"/>
  <c r="G208" i="11" s="1"/>
  <c r="E209" i="11"/>
  <c r="I208" i="11"/>
  <c r="G207" i="11"/>
  <c r="E210" i="11" l="1"/>
  <c r="I209" i="11"/>
  <c r="F209" i="11"/>
  <c r="G209" i="11" l="1"/>
  <c r="E211" i="11"/>
  <c r="I210" i="11"/>
  <c r="F210" i="11"/>
  <c r="G210" i="11" s="1"/>
  <c r="F211" i="11" l="1"/>
  <c r="G211" i="11" s="1"/>
  <c r="E212" i="11"/>
  <c r="I211" i="11"/>
  <c r="E213" i="11" l="1"/>
  <c r="F212" i="11"/>
  <c r="G212" i="11" s="1"/>
  <c r="I212" i="11"/>
  <c r="F213" i="11" l="1"/>
  <c r="E214" i="11"/>
  <c r="I213" i="11"/>
  <c r="E215" i="11" l="1"/>
  <c r="F214" i="11"/>
  <c r="G214" i="11" s="1"/>
  <c r="G213" i="11"/>
  <c r="D208" i="11"/>
  <c r="F215" i="11" l="1"/>
  <c r="E216" i="11"/>
  <c r="G215" i="11" l="1"/>
  <c r="E217" i="11"/>
  <c r="F216" i="11"/>
  <c r="G216" i="11" s="1"/>
  <c r="E218" i="11" l="1"/>
  <c r="F217" i="11"/>
  <c r="G217" i="11" s="1"/>
  <c r="E219" i="11" l="1"/>
  <c r="F218" i="11"/>
  <c r="G218" i="11" l="1"/>
  <c r="F219" i="11"/>
  <c r="G219" i="11" s="1"/>
  <c r="E220" i="11"/>
  <c r="F220" i="11" l="1"/>
  <c r="G220" i="11" s="1"/>
  <c r="E221" i="11"/>
  <c r="E222" i="11" l="1"/>
  <c r="F221" i="11"/>
  <c r="G221" i="11" l="1"/>
  <c r="F222" i="11"/>
  <c r="G222" i="11" s="1"/>
  <c r="E223" i="11"/>
  <c r="E224" i="11" l="1"/>
  <c r="F223" i="11"/>
  <c r="G223" i="11" s="1"/>
  <c r="F224" i="11" l="1"/>
  <c r="G224" i="11" s="1"/>
  <c r="E225" i="11"/>
  <c r="E226" i="11" l="1"/>
  <c r="F225" i="11"/>
  <c r="G225" i="11" s="1"/>
  <c r="F226" i="11" l="1"/>
  <c r="G226" i="11" s="1"/>
  <c r="E227" i="11"/>
  <c r="E228" i="11" l="1"/>
  <c r="F227" i="11"/>
  <c r="G227" i="11" s="1"/>
  <c r="F228" i="11" l="1"/>
  <c r="G228" i="11" s="1"/>
  <c r="E229" i="11"/>
  <c r="E230" i="11" l="1"/>
  <c r="F229" i="11"/>
  <c r="G229" i="11" l="1"/>
  <c r="D221" i="11"/>
  <c r="F230" i="11"/>
  <c r="E231" i="11"/>
  <c r="I230" i="11"/>
  <c r="E232" i="11" l="1"/>
  <c r="F231" i="11"/>
  <c r="G231" i="11" s="1"/>
  <c r="I231" i="11"/>
  <c r="G230" i="11"/>
  <c r="F232" i="11" l="1"/>
  <c r="E233" i="11"/>
  <c r="I232" i="11"/>
  <c r="F233" i="11" l="1"/>
  <c r="G233" i="11" s="1"/>
  <c r="E234" i="11"/>
  <c r="I233" i="11"/>
  <c r="G232" i="11"/>
  <c r="E235" i="11" l="1"/>
  <c r="F234" i="11"/>
  <c r="I234" i="11"/>
  <c r="G234" i="11" l="1"/>
  <c r="F235" i="11"/>
  <c r="G235" i="11" s="1"/>
  <c r="E236" i="11"/>
  <c r="I235" i="11"/>
  <c r="F236" i="11" l="1"/>
  <c r="G236" i="11" s="1"/>
  <c r="E237" i="11"/>
  <c r="I236" i="11"/>
  <c r="E238" i="11" l="1"/>
  <c r="F237" i="11"/>
  <c r="I237" i="11"/>
  <c r="G237" i="11" l="1"/>
  <c r="F238" i="11"/>
  <c r="G238" i="11" s="1"/>
  <c r="E239" i="11"/>
  <c r="I238" i="11"/>
  <c r="E240" i="11" l="1"/>
  <c r="F239" i="11"/>
  <c r="D235" i="11"/>
  <c r="G239" i="11" l="1"/>
  <c r="F240" i="11"/>
  <c r="G240" i="11" s="1"/>
  <c r="E241" i="11"/>
  <c r="E242" i="11" l="1"/>
  <c r="F241" i="11"/>
  <c r="G241" i="11" s="1"/>
  <c r="F242" i="11" l="1"/>
  <c r="E243" i="11"/>
  <c r="E244" i="11" l="1"/>
  <c r="F243" i="11"/>
  <c r="G243" i="11" s="1"/>
  <c r="G242" i="11"/>
  <c r="E245" i="11" l="1"/>
  <c r="F244" i="11"/>
  <c r="G244" i="11" l="1"/>
  <c r="E246" i="11"/>
  <c r="F245" i="11"/>
  <c r="G245" i="11" s="1"/>
  <c r="F246" i="11" l="1"/>
  <c r="G246" i="11" s="1"/>
  <c r="E247" i="11"/>
  <c r="E248" i="11" l="1"/>
  <c r="F247" i="11"/>
  <c r="G247" i="11" s="1"/>
  <c r="E249" i="11" l="1"/>
  <c r="F248" i="11"/>
  <c r="G248" i="11" s="1"/>
  <c r="E250" i="11" l="1"/>
  <c r="F249" i="11"/>
  <c r="G249" i="11" s="1"/>
  <c r="F250" i="11" l="1"/>
  <c r="G250" i="11" s="1"/>
  <c r="E251" i="11"/>
  <c r="E252" i="11" l="1"/>
  <c r="F251" i="11"/>
  <c r="G251" i="11" s="1"/>
  <c r="E253" i="11" l="1"/>
  <c r="F252" i="11"/>
  <c r="G252" i="11" l="1"/>
  <c r="D244" i="11"/>
  <c r="F253" i="11"/>
  <c r="E254" i="11"/>
  <c r="I253" i="11"/>
  <c r="E255" i="11" l="1"/>
  <c r="F254" i="11"/>
  <c r="G254" i="11" s="1"/>
  <c r="I254" i="11"/>
  <c r="G253" i="11"/>
  <c r="F255" i="11" l="1"/>
  <c r="E256" i="11"/>
  <c r="I255" i="11"/>
  <c r="E257" i="11" l="1"/>
  <c r="I256" i="11"/>
  <c r="F256" i="11"/>
  <c r="G256" i="11" s="1"/>
  <c r="G255" i="11"/>
  <c r="E258" i="11" l="1"/>
  <c r="I257" i="11"/>
  <c r="F257" i="11"/>
  <c r="G257" i="11" l="1"/>
  <c r="F258" i="11"/>
  <c r="G258" i="11" s="1"/>
  <c r="E259" i="11"/>
  <c r="I258" i="11"/>
  <c r="E260" i="11" l="1"/>
  <c r="F259" i="11"/>
  <c r="G259" i="11" s="1"/>
  <c r="I259" i="11"/>
  <c r="F260" i="11" l="1"/>
  <c r="E261" i="11"/>
  <c r="I260" i="11"/>
  <c r="F261" i="11" l="1"/>
  <c r="G261" i="11" s="1"/>
  <c r="E262" i="11"/>
  <c r="I261" i="11"/>
  <c r="G260" i="11"/>
  <c r="E263" i="11" l="1"/>
  <c r="F262" i="11"/>
  <c r="G262" i="11" s="1"/>
  <c r="I262" i="11"/>
  <c r="F263" i="11" l="1"/>
  <c r="G263" i="11" s="1"/>
  <c r="E264" i="11"/>
  <c r="I263" i="11"/>
  <c r="E265" i="11" l="1"/>
  <c r="F264" i="11"/>
  <c r="G264" i="11" s="1"/>
  <c r="I264" i="11"/>
  <c r="F265" i="11" l="1"/>
  <c r="G265" i="11" s="1"/>
  <c r="I265" i="11"/>
  <c r="E266" i="11"/>
  <c r="E267" i="11" l="1"/>
  <c r="F266" i="11"/>
  <c r="G266" i="11" s="1"/>
  <c r="I266" i="11"/>
  <c r="I267" i="11" l="1"/>
  <c r="F267" i="11"/>
  <c r="G267" i="11" s="1"/>
  <c r="E268" i="11"/>
  <c r="E269" i="11" l="1"/>
  <c r="F268" i="11"/>
  <c r="G268" i="11" s="1"/>
  <c r="I268" i="11"/>
  <c r="E270" i="11" l="1"/>
  <c r="F269" i="11"/>
  <c r="G269" i="11" s="1"/>
  <c r="I269" i="11"/>
  <c r="E271" i="11" l="1"/>
  <c r="I270" i="11"/>
  <c r="F270" i="11"/>
  <c r="G270" i="11" s="1"/>
  <c r="E272" i="11" l="1"/>
  <c r="F271" i="11"/>
  <c r="I271" i="11"/>
  <c r="G271" i="11" l="1"/>
  <c r="D264" i="11"/>
  <c r="F272" i="11"/>
  <c r="G272" i="11" s="1"/>
  <c r="E273" i="11"/>
  <c r="F273" i="11" l="1"/>
  <c r="E274" i="11"/>
  <c r="F274" i="11" l="1"/>
  <c r="G274" i="11" s="1"/>
  <c r="E275" i="11"/>
  <c r="G273" i="11"/>
  <c r="F275" i="11" l="1"/>
  <c r="E276" i="11"/>
  <c r="F276" i="11" l="1"/>
  <c r="G276" i="11" s="1"/>
  <c r="E277" i="11"/>
  <c r="G275" i="11"/>
  <c r="E278" i="11" l="1"/>
  <c r="F277" i="11"/>
  <c r="G277" i="11" l="1"/>
  <c r="E279" i="11"/>
  <c r="F278" i="11"/>
  <c r="G278" i="11" s="1"/>
  <c r="E280" i="11" l="1"/>
  <c r="F279" i="11"/>
  <c r="G279" i="11" s="1"/>
  <c r="E281" i="11" l="1"/>
  <c r="F280" i="11"/>
  <c r="G280" i="11" l="1"/>
  <c r="E282" i="11"/>
  <c r="F281" i="11"/>
  <c r="G281" i="11" s="1"/>
  <c r="E283" i="11" l="1"/>
  <c r="F282" i="11"/>
  <c r="G282" i="11" s="1"/>
  <c r="E284" i="11" l="1"/>
  <c r="F283" i="11"/>
  <c r="G283" i="11" s="1"/>
  <c r="E285" i="11" l="1"/>
  <c r="F284" i="11"/>
  <c r="G284" i="11" s="1"/>
  <c r="E286" i="11" l="1"/>
  <c r="F285" i="11"/>
  <c r="G285" i="11" l="1"/>
  <c r="D278" i="11"/>
  <c r="E287" i="11"/>
  <c r="F286" i="11"/>
  <c r="I286" i="11"/>
  <c r="G286" i="11" l="1"/>
  <c r="E288" i="11"/>
  <c r="I287" i="11"/>
  <c r="F287" i="11"/>
  <c r="G287" i="11" s="1"/>
  <c r="E289" i="11" l="1"/>
  <c r="F288" i="11"/>
  <c r="G288" i="11" s="1"/>
  <c r="I288" i="11"/>
  <c r="F289" i="11" l="1"/>
  <c r="E290" i="11"/>
  <c r="I289" i="11"/>
  <c r="F290" i="11" l="1"/>
  <c r="G290" i="11" s="1"/>
  <c r="E291" i="11"/>
  <c r="I290" i="11"/>
  <c r="G289" i="11"/>
  <c r="F291" i="11" l="1"/>
  <c r="E292" i="11"/>
  <c r="I291" i="11"/>
  <c r="I292" i="11" l="1"/>
  <c r="E293" i="11"/>
  <c r="F292" i="11"/>
  <c r="G292" i="11" s="1"/>
  <c r="G291" i="11"/>
  <c r="E294" i="11" l="1"/>
  <c r="F293" i="11"/>
  <c r="I293" i="11"/>
  <c r="G293" i="11" l="1"/>
  <c r="E295" i="11"/>
  <c r="F294" i="11"/>
  <c r="G294" i="11" s="1"/>
  <c r="I294" i="11"/>
  <c r="E296" i="11" l="1"/>
  <c r="I295" i="11"/>
  <c r="F295" i="11"/>
  <c r="G295" i="11" s="1"/>
  <c r="E297" i="11" l="1"/>
  <c r="F296" i="11"/>
  <c r="G296" i="11" s="1"/>
  <c r="I296" i="11"/>
  <c r="F297" i="11" l="1"/>
  <c r="G297" i="11" s="1"/>
  <c r="E298" i="11"/>
  <c r="I297" i="11"/>
  <c r="F298" i="11" l="1"/>
  <c r="G298" i="11" s="1"/>
  <c r="E299" i="11"/>
  <c r="I298" i="11"/>
  <c r="F299" i="11" l="1"/>
  <c r="G299" i="11" s="1"/>
  <c r="E300" i="11"/>
  <c r="I299" i="11"/>
  <c r="I300" i="11" l="1"/>
  <c r="F300" i="11"/>
  <c r="G300" i="11" s="1"/>
  <c r="E301" i="11"/>
  <c r="E302" i="11" l="1"/>
  <c r="F301" i="11"/>
  <c r="G301" i="11" s="1"/>
  <c r="I301" i="11"/>
  <c r="E303" i="11" l="1"/>
  <c r="F302" i="11"/>
  <c r="G302" i="11" s="1"/>
  <c r="I302" i="11"/>
  <c r="E304" i="11" l="1"/>
  <c r="F303" i="11"/>
  <c r="G303" i="11" s="1"/>
  <c r="I303" i="11"/>
  <c r="E305" i="11" l="1"/>
  <c r="F304" i="11"/>
  <c r="G304" i="11" s="1"/>
  <c r="I304" i="11"/>
  <c r="F305" i="11" l="1"/>
  <c r="G305" i="11" s="1"/>
  <c r="E306" i="11"/>
  <c r="I305" i="11"/>
  <c r="F306" i="11" l="1"/>
  <c r="G306" i="11" s="1"/>
  <c r="E307" i="11"/>
  <c r="I306" i="11"/>
  <c r="F307" i="11" l="1"/>
  <c r="G307" i="11" s="1"/>
  <c r="E308" i="11"/>
  <c r="I307" i="11"/>
  <c r="I308" i="11" l="1"/>
  <c r="E309" i="11"/>
  <c r="F308" i="11"/>
  <c r="G308" i="11" s="1"/>
  <c r="E310" i="11" l="1"/>
  <c r="F309" i="11"/>
  <c r="G309" i="11" s="1"/>
  <c r="I309" i="11"/>
  <c r="E311" i="11" l="1"/>
  <c r="I310" i="11"/>
  <c r="F310" i="11"/>
  <c r="G310" i="11" s="1"/>
  <c r="E312" i="11" l="1"/>
  <c r="F311" i="11"/>
  <c r="G311" i="11" s="1"/>
  <c r="I311" i="11"/>
  <c r="E313" i="11" l="1"/>
  <c r="F312" i="11"/>
  <c r="G312" i="11" s="1"/>
  <c r="I312" i="11"/>
  <c r="F313" i="11" l="1"/>
  <c r="G313" i="11" s="1"/>
  <c r="E314" i="11"/>
  <c r="I313" i="11"/>
  <c r="F314" i="11" l="1"/>
  <c r="G314" i="11" s="1"/>
  <c r="E315" i="11"/>
  <c r="I314" i="11"/>
  <c r="F315" i="11" l="1"/>
  <c r="G315" i="11" s="1"/>
  <c r="E316" i="11"/>
  <c r="I315" i="11"/>
  <c r="F316" i="11" l="1"/>
  <c r="G316" i="11" s="1"/>
  <c r="E317" i="11"/>
  <c r="I316" i="11"/>
  <c r="F317" i="11" l="1"/>
  <c r="G317" i="11" s="1"/>
  <c r="E318" i="11"/>
  <c r="I317" i="11"/>
  <c r="F318" i="11" l="1"/>
  <c r="G318" i="11" s="1"/>
  <c r="E319" i="11"/>
  <c r="I318" i="11"/>
  <c r="E320" i="11" l="1"/>
  <c r="I319" i="11"/>
  <c r="F319" i="11"/>
  <c r="G319" i="11" s="1"/>
  <c r="E321" i="11" l="1"/>
  <c r="F320" i="11"/>
  <c r="G320" i="11" s="1"/>
  <c r="I320" i="11"/>
  <c r="E322" i="11" l="1"/>
  <c r="I321" i="11"/>
  <c r="F321" i="11"/>
  <c r="G321" i="11" s="1"/>
  <c r="E323" i="11" l="1"/>
  <c r="F322" i="11"/>
  <c r="G322" i="11" s="1"/>
  <c r="I322" i="11"/>
  <c r="E324" i="11" l="1"/>
  <c r="F323" i="11"/>
  <c r="G323" i="11" s="1"/>
  <c r="I323" i="11"/>
  <c r="F324" i="11" l="1"/>
  <c r="G324" i="11" s="1"/>
  <c r="E325" i="11"/>
  <c r="I324" i="11"/>
  <c r="F325" i="11" l="1"/>
  <c r="G325" i="11" s="1"/>
  <c r="E326" i="11"/>
  <c r="I325" i="11"/>
  <c r="F326" i="11" l="1"/>
  <c r="G326" i="11" s="1"/>
  <c r="I326" i="11"/>
  <c r="E327" i="11"/>
  <c r="F327" i="11" l="1"/>
  <c r="G327" i="11" s="1"/>
  <c r="I327" i="11"/>
  <c r="E328" i="11"/>
  <c r="E329" i="11" l="1"/>
  <c r="F328" i="11"/>
  <c r="G328" i="11" s="1"/>
  <c r="I328" i="11"/>
  <c r="E330" i="11" l="1"/>
  <c r="I329" i="11"/>
  <c r="F329" i="11"/>
  <c r="G329" i="11" s="1"/>
  <c r="E331" i="11" l="1"/>
  <c r="F330" i="11"/>
  <c r="G330" i="11" s="1"/>
  <c r="I330" i="11"/>
  <c r="E332" i="11" l="1"/>
  <c r="F331" i="11"/>
  <c r="G331" i="11" s="1"/>
  <c r="I331" i="11"/>
  <c r="F332" i="11" l="1"/>
  <c r="G332" i="11" s="1"/>
  <c r="E333" i="11"/>
  <c r="I332" i="11"/>
  <c r="F333" i="11" l="1"/>
  <c r="G333" i="11" s="1"/>
  <c r="E334" i="11"/>
  <c r="I333" i="11"/>
  <c r="F334" i="11" l="1"/>
  <c r="G334" i="11" s="1"/>
  <c r="I334" i="11"/>
  <c r="E335" i="11"/>
  <c r="F335" i="11" l="1"/>
  <c r="G335" i="11" s="1"/>
  <c r="E336" i="11"/>
  <c r="I335" i="11"/>
  <c r="E337" i="11" l="1"/>
  <c r="F336" i="11"/>
  <c r="G336" i="11" s="1"/>
  <c r="I336" i="11"/>
  <c r="E338" i="11" l="1"/>
  <c r="I337" i="11"/>
  <c r="F337" i="11"/>
  <c r="G337" i="11" s="1"/>
  <c r="E339" i="11" l="1"/>
  <c r="F338" i="11"/>
  <c r="G338" i="11" s="1"/>
  <c r="I338" i="11"/>
  <c r="E340" i="11" l="1"/>
  <c r="F339" i="11"/>
  <c r="G339" i="11" s="1"/>
  <c r="I339" i="11"/>
  <c r="F340" i="11" l="1"/>
  <c r="E341" i="11"/>
  <c r="I340" i="11"/>
  <c r="E342" i="11" l="1"/>
  <c r="F341" i="11"/>
  <c r="G340" i="11"/>
  <c r="D316" i="11"/>
  <c r="G341" i="11" l="1"/>
  <c r="F342" i="11"/>
  <c r="G342" i="11" s="1"/>
  <c r="E343" i="11"/>
  <c r="E344" i="11" l="1"/>
  <c r="F343" i="11"/>
  <c r="G343" i="11" s="1"/>
  <c r="F344" i="11" l="1"/>
  <c r="E345" i="11"/>
  <c r="E346" i="11" l="1"/>
  <c r="F345" i="11"/>
  <c r="G345" i="11" s="1"/>
  <c r="G344" i="11"/>
  <c r="F346" i="11" l="1"/>
  <c r="E347" i="11"/>
  <c r="E348" i="11" l="1"/>
  <c r="F347" i="11"/>
  <c r="G347" i="11" s="1"/>
  <c r="G346" i="11"/>
  <c r="F348" i="11" l="1"/>
  <c r="E349" i="11"/>
  <c r="E350" i="11" l="1"/>
  <c r="F349" i="11"/>
  <c r="G349" i="11" s="1"/>
  <c r="G348" i="11"/>
  <c r="F350" i="11" l="1"/>
  <c r="G350" i="11" s="1"/>
  <c r="E351" i="11"/>
  <c r="E352" i="11" l="1"/>
  <c r="F351" i="11"/>
  <c r="G351" i="11" l="1"/>
  <c r="D346" i="11"/>
  <c r="F352" i="11"/>
  <c r="E353" i="11"/>
  <c r="I352" i="11"/>
  <c r="I353" i="11" l="1"/>
  <c r="F353" i="11"/>
  <c r="G353" i="11" s="1"/>
  <c r="E354" i="11"/>
  <c r="G352" i="11"/>
  <c r="E355" i="11" l="1"/>
  <c r="F354" i="11"/>
  <c r="I354" i="11"/>
  <c r="G354" i="11" l="1"/>
  <c r="F355" i="11"/>
  <c r="G355" i="11" s="1"/>
  <c r="E356" i="11"/>
  <c r="I355" i="11"/>
  <c r="E357" i="11" l="1"/>
  <c r="F356" i="11"/>
  <c r="G356" i="11" s="1"/>
  <c r="I356" i="11"/>
  <c r="E358" i="11" l="1"/>
  <c r="F357" i="11"/>
  <c r="I357" i="11"/>
  <c r="G357" i="11" l="1"/>
  <c r="F358" i="11"/>
  <c r="G358" i="11" s="1"/>
  <c r="E359" i="11"/>
  <c r="I358" i="11"/>
  <c r="E360" i="11" l="1"/>
  <c r="F359" i="11"/>
  <c r="G359" i="11" s="1"/>
  <c r="I359" i="11"/>
  <c r="F360" i="11" l="1"/>
  <c r="G360" i="11" s="1"/>
  <c r="E361" i="11"/>
  <c r="I360" i="11"/>
  <c r="I361" i="11" l="1"/>
  <c r="F361" i="11"/>
  <c r="G361" i="11" s="1"/>
  <c r="E362" i="11"/>
  <c r="E363" i="11" l="1"/>
  <c r="F362" i="11"/>
  <c r="G362" i="11" s="1"/>
  <c r="I362" i="11"/>
  <c r="F363" i="11" l="1"/>
  <c r="G363" i="11" s="1"/>
  <c r="E364" i="11"/>
  <c r="I363" i="11"/>
  <c r="E365" i="11" l="1"/>
  <c r="I364" i="11"/>
  <c r="F364" i="11"/>
  <c r="G364" i="11" s="1"/>
  <c r="E366" i="11" l="1"/>
  <c r="F365" i="11"/>
  <c r="G365" i="11" s="1"/>
  <c r="I365" i="11"/>
  <c r="F366" i="11" l="1"/>
  <c r="G366" i="11" s="1"/>
  <c r="E367" i="11"/>
  <c r="I366" i="11"/>
  <c r="E368" i="11" l="1"/>
  <c r="F367" i="11"/>
  <c r="G367" i="11" s="1"/>
  <c r="I367" i="11"/>
  <c r="F368" i="11" l="1"/>
  <c r="G368" i="11" s="1"/>
  <c r="E369" i="11"/>
  <c r="I368" i="11"/>
  <c r="I369" i="11" l="1"/>
  <c r="F369" i="11"/>
  <c r="G369" i="11" s="1"/>
  <c r="E370" i="11"/>
  <c r="E371" i="11" l="1"/>
  <c r="F370" i="11"/>
  <c r="G370" i="11" s="1"/>
  <c r="I370" i="11"/>
  <c r="F371" i="11" l="1"/>
  <c r="G371" i="11" s="1"/>
  <c r="E372" i="11"/>
  <c r="I371" i="11"/>
  <c r="I372" i="11" l="1"/>
  <c r="F372" i="11"/>
  <c r="G372" i="11" s="1"/>
  <c r="E373" i="11"/>
  <c r="E374" i="11" l="1"/>
  <c r="F373" i="11"/>
  <c r="G373" i="11" s="1"/>
  <c r="I373" i="11"/>
  <c r="F374" i="11" l="1"/>
  <c r="G374" i="11" s="1"/>
  <c r="E375" i="11"/>
  <c r="I374" i="11"/>
  <c r="E376" i="11" l="1"/>
  <c r="I375" i="11"/>
  <c r="F375" i="11"/>
  <c r="G375" i="11" s="1"/>
  <c r="E377" i="11" l="1"/>
  <c r="F376" i="11"/>
  <c r="G376" i="11" s="1"/>
  <c r="I376" i="11"/>
  <c r="F377" i="11" l="1"/>
  <c r="G377" i="11" s="1"/>
  <c r="E378" i="11"/>
  <c r="I377" i="11"/>
  <c r="E379" i="11" l="1"/>
  <c r="F378" i="11"/>
  <c r="G378" i="11" s="1"/>
  <c r="I378" i="11"/>
  <c r="F379" i="11" l="1"/>
  <c r="G379" i="11" s="1"/>
  <c r="E380" i="11"/>
  <c r="I379" i="11"/>
  <c r="I380" i="11" l="1"/>
  <c r="F380" i="11"/>
  <c r="G380" i="11" s="1"/>
  <c r="E381" i="11"/>
  <c r="E382" i="11" l="1"/>
  <c r="F381" i="11"/>
  <c r="G381" i="11" s="1"/>
  <c r="I381" i="11"/>
  <c r="F382" i="11" l="1"/>
  <c r="G382" i="11" s="1"/>
  <c r="E383" i="11"/>
  <c r="I382" i="11"/>
  <c r="E384" i="11" l="1"/>
  <c r="I383" i="11"/>
  <c r="F383" i="11"/>
  <c r="G383" i="11" s="1"/>
  <c r="E385" i="11" l="1"/>
  <c r="F384" i="11"/>
  <c r="G384" i="11" s="1"/>
  <c r="I384" i="11"/>
  <c r="F385" i="11" l="1"/>
  <c r="G385" i="11" s="1"/>
  <c r="E386" i="11"/>
  <c r="I385" i="11"/>
  <c r="E387" i="11" l="1"/>
  <c r="F386" i="11"/>
  <c r="G386" i="11" s="1"/>
  <c r="I386" i="11"/>
  <c r="F387" i="11" l="1"/>
  <c r="G387" i="11" s="1"/>
  <c r="E388" i="11"/>
  <c r="I387" i="11"/>
  <c r="I388" i="11" l="1"/>
  <c r="F388" i="11"/>
  <c r="G388" i="11" s="1"/>
  <c r="E389" i="11"/>
  <c r="E390" i="11" l="1"/>
  <c r="F389" i="11"/>
  <c r="G389" i="11" s="1"/>
  <c r="I389" i="11"/>
  <c r="F390" i="11" l="1"/>
  <c r="E391" i="11"/>
  <c r="I390" i="11"/>
  <c r="E392" i="11" l="1"/>
  <c r="F391" i="11"/>
  <c r="G391" i="11" s="1"/>
  <c r="G390" i="11"/>
  <c r="D372" i="11"/>
  <c r="F392" i="11" l="1"/>
  <c r="E393" i="11"/>
  <c r="E394" i="11" l="1"/>
  <c r="F393" i="11"/>
  <c r="G393" i="11" s="1"/>
  <c r="G392" i="11"/>
  <c r="E395" i="11" l="1"/>
  <c r="F394" i="11"/>
  <c r="G394" i="11" l="1"/>
  <c r="E396" i="11"/>
  <c r="F395" i="11"/>
  <c r="G395" i="11" s="1"/>
  <c r="F396" i="11" l="1"/>
  <c r="G396" i="11" s="1"/>
  <c r="E397" i="11"/>
  <c r="E398" i="11" l="1"/>
  <c r="F397" i="11"/>
  <c r="G397" i="11" l="1"/>
  <c r="D394" i="11"/>
  <c r="E399" i="11"/>
  <c r="F398" i="11"/>
  <c r="I398" i="11"/>
  <c r="G398" i="11" l="1"/>
  <c r="F399" i="11"/>
  <c r="G399" i="11" s="1"/>
  <c r="E400" i="11"/>
  <c r="I399" i="11"/>
  <c r="E401" i="11" l="1"/>
  <c r="F400" i="11"/>
  <c r="G400" i="11" s="1"/>
  <c r="I400" i="11"/>
  <c r="F401" i="11" l="1"/>
  <c r="E402" i="11"/>
  <c r="I401" i="11"/>
  <c r="I402" i="11" l="1"/>
  <c r="F402" i="11"/>
  <c r="G402" i="11" s="1"/>
  <c r="E403" i="11"/>
  <c r="G401" i="11"/>
  <c r="E404" i="11" l="1"/>
  <c r="F403" i="11"/>
  <c r="I403" i="11"/>
  <c r="G403" i="11" l="1"/>
  <c r="F404" i="11"/>
  <c r="G404" i="11" s="1"/>
  <c r="E405" i="11"/>
  <c r="I404" i="11"/>
  <c r="E406" i="11" l="1"/>
  <c r="F405" i="11"/>
  <c r="G405" i="11" s="1"/>
  <c r="I405" i="11"/>
  <c r="E407" i="11" l="1"/>
  <c r="F406" i="11"/>
  <c r="G406" i="11" s="1"/>
  <c r="I406" i="11"/>
  <c r="F407" i="11" l="1"/>
  <c r="G407" i="11" s="1"/>
  <c r="E408" i="11"/>
  <c r="I407" i="11"/>
  <c r="E409" i="11" l="1"/>
  <c r="F408" i="11"/>
  <c r="G408" i="11" s="1"/>
  <c r="I408" i="11"/>
  <c r="F409" i="11" l="1"/>
  <c r="G409" i="11" s="1"/>
  <c r="E410" i="11"/>
  <c r="I409" i="11"/>
  <c r="I410" i="11" l="1"/>
  <c r="F410" i="11"/>
  <c r="G410" i="11" s="1"/>
  <c r="E411" i="11"/>
  <c r="E412" i="11" l="1"/>
  <c r="I411" i="11"/>
  <c r="F411" i="11"/>
  <c r="G411" i="11" s="1"/>
  <c r="F412" i="11" l="1"/>
  <c r="G412" i="11" s="1"/>
  <c r="E413" i="11"/>
  <c r="I412" i="11"/>
  <c r="I413" i="11" l="1"/>
  <c r="F413" i="11"/>
  <c r="G413" i="11" s="1"/>
  <c r="E414" i="11"/>
  <c r="E415" i="11" l="1"/>
  <c r="F414" i="11"/>
  <c r="G414" i="11" s="1"/>
  <c r="I414" i="11"/>
  <c r="F415" i="11" l="1"/>
  <c r="G415" i="11" s="1"/>
  <c r="E416" i="11"/>
  <c r="I415" i="11"/>
  <c r="E417" i="11" l="1"/>
  <c r="F416" i="11"/>
  <c r="G416" i="11" s="1"/>
  <c r="I416" i="11"/>
  <c r="E418" i="11" l="1"/>
  <c r="F417" i="11"/>
  <c r="G417" i="11" s="1"/>
  <c r="I417" i="11"/>
  <c r="F418" i="11" l="1"/>
  <c r="G418" i="11" s="1"/>
  <c r="E419" i="11"/>
  <c r="I418" i="11"/>
  <c r="E420" i="11" l="1"/>
  <c r="F419" i="11"/>
  <c r="G419" i="11" s="1"/>
  <c r="I419" i="11"/>
  <c r="F420" i="11" l="1"/>
  <c r="G420" i="11" s="1"/>
  <c r="E421" i="11"/>
  <c r="I420" i="11"/>
  <c r="I421" i="11" l="1"/>
  <c r="F421" i="11"/>
  <c r="G421" i="11" s="1"/>
  <c r="E422" i="11"/>
  <c r="E423" i="11" l="1"/>
  <c r="F422" i="11"/>
  <c r="G422" i="11" s="1"/>
  <c r="I422" i="11"/>
  <c r="F423" i="11" l="1"/>
  <c r="G423" i="11" s="1"/>
  <c r="E424" i="11"/>
  <c r="I423" i="11"/>
  <c r="E425" i="11" l="1"/>
  <c r="F424" i="11"/>
  <c r="G424" i="11" s="1"/>
  <c r="I424" i="11"/>
  <c r="E426" i="11" l="1"/>
  <c r="F425" i="11"/>
  <c r="G425" i="11" s="1"/>
  <c r="I425" i="11"/>
  <c r="F426" i="11" l="1"/>
  <c r="G426" i="11" s="1"/>
  <c r="E427" i="11"/>
  <c r="I426" i="11"/>
  <c r="E428" i="11" l="1"/>
  <c r="F427" i="11"/>
  <c r="G427" i="11" s="1"/>
  <c r="I427" i="11"/>
  <c r="F428" i="11" l="1"/>
  <c r="G428" i="11" s="1"/>
  <c r="E429" i="11"/>
  <c r="I428" i="11"/>
  <c r="I429" i="11" l="1"/>
  <c r="F429" i="11"/>
  <c r="G429" i="11" s="1"/>
  <c r="E430" i="11"/>
  <c r="E431" i="11" l="1"/>
  <c r="F430" i="11"/>
  <c r="G430" i="11" s="1"/>
  <c r="I430" i="11"/>
  <c r="F431" i="11" l="1"/>
  <c r="G431" i="11" s="1"/>
  <c r="E432" i="11"/>
  <c r="I431" i="11"/>
  <c r="E433" i="11" l="1"/>
  <c r="F432" i="11"/>
  <c r="I432" i="11"/>
  <c r="G432" i="11" l="1"/>
  <c r="D411" i="11"/>
  <c r="F433" i="11"/>
  <c r="E434" i="11"/>
  <c r="E435" i="11" l="1"/>
  <c r="F434" i="11"/>
  <c r="G434" i="11" s="1"/>
  <c r="G433" i="11"/>
  <c r="E436" i="11" l="1"/>
  <c r="F435" i="11"/>
  <c r="G435" i="11" l="1"/>
  <c r="F436" i="11"/>
  <c r="G436" i="11" s="1"/>
  <c r="E437" i="11"/>
  <c r="E438" i="11" l="1"/>
  <c r="F437" i="11"/>
  <c r="G437" i="11" s="1"/>
  <c r="F438" i="11" l="1"/>
  <c r="E439" i="11"/>
  <c r="F439" i="11" l="1"/>
  <c r="G439" i="11" s="1"/>
  <c r="F37" i="11"/>
  <c r="G438" i="11"/>
  <c r="D436" i="11"/>
  <c r="D440" i="11" s="1"/>
  <c r="R32" i="11" s="1"/>
  <c r="C132" i="1"/>
  <c r="C114" i="1"/>
  <c r="C134" i="1"/>
  <c r="C113" i="1"/>
  <c r="C116" i="1"/>
  <c r="C122" i="1"/>
  <c r="C117" i="1"/>
  <c r="C123" i="1"/>
  <c r="C125" i="1"/>
  <c r="C120" i="1"/>
  <c r="C131" i="1"/>
  <c r="C137" i="1"/>
  <c r="C133" i="1"/>
  <c r="C118" i="1"/>
  <c r="C121" i="1"/>
  <c r="C119" i="1"/>
  <c r="C112" i="1"/>
  <c r="C135" i="1"/>
  <c r="C138" i="1"/>
  <c r="C128" i="1"/>
  <c r="C129" i="1"/>
  <c r="C130" i="1"/>
  <c r="C127" i="1"/>
  <c r="C136" i="1"/>
  <c r="C115" i="1"/>
  <c r="C126" i="1"/>
  <c r="C124" i="1"/>
  <c r="C120" i="11"/>
  <c r="C130" i="11"/>
  <c r="C124" i="11"/>
  <c r="C134" i="11"/>
  <c r="C127" i="11"/>
  <c r="C135" i="11"/>
  <c r="C132" i="11"/>
  <c r="C137" i="11"/>
  <c r="C123" i="11"/>
  <c r="C122" i="11"/>
  <c r="C117" i="11"/>
  <c r="C115" i="11"/>
  <c r="C131" i="11"/>
  <c r="C118" i="11"/>
  <c r="C129" i="11"/>
  <c r="C113" i="11"/>
  <c r="C116" i="11"/>
  <c r="C119" i="11"/>
  <c r="C114" i="11"/>
  <c r="C121" i="11"/>
  <c r="C136" i="11"/>
  <c r="C112" i="11"/>
  <c r="C138" i="11"/>
  <c r="C128" i="11"/>
  <c r="C125" i="11"/>
  <c r="C126" i="11"/>
  <c r="C133" i="1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<sst xmlns="http://schemas.openxmlformats.org/spreadsheetml/2006/main" count="617" uniqueCount="340">
  <si>
    <t xml:space="preserve">Track </t>
  </si>
  <si>
    <t xml:space="preserve">Feature </t>
  </si>
  <si>
    <t>Start</t>
  </si>
  <si>
    <t xml:space="preserve">Wheatcroft Straight </t>
  </si>
  <si>
    <t xml:space="preserve">Turn 1 </t>
  </si>
  <si>
    <t xml:space="preserve">Redgate </t>
  </si>
  <si>
    <t xml:space="preserve">Str 2 </t>
  </si>
  <si>
    <t>Str 1</t>
  </si>
  <si>
    <t xml:space="preserve">Turn 2 </t>
  </si>
  <si>
    <t>Hollywood</t>
  </si>
  <si>
    <t xml:space="preserve">Str 3 </t>
  </si>
  <si>
    <t>Turn 3</t>
  </si>
  <si>
    <t>Craner Curves</t>
  </si>
  <si>
    <t xml:space="preserve">Str 4 </t>
  </si>
  <si>
    <t>Turn 4</t>
  </si>
  <si>
    <t>Old hairpin</t>
  </si>
  <si>
    <t>Str 5</t>
  </si>
  <si>
    <t>Turn 5</t>
  </si>
  <si>
    <t xml:space="preserve">Starkeys Bridge </t>
  </si>
  <si>
    <t xml:space="preserve">Str 6 </t>
  </si>
  <si>
    <t>Turn 6</t>
  </si>
  <si>
    <t>Schwantz curve</t>
  </si>
  <si>
    <t>Turn 7</t>
  </si>
  <si>
    <t>McLeans</t>
  </si>
  <si>
    <t>Str 8</t>
  </si>
  <si>
    <t>Turn 8</t>
  </si>
  <si>
    <t>Coppice</t>
  </si>
  <si>
    <t>Str 9</t>
  </si>
  <si>
    <t>Fogarty Esses</t>
  </si>
  <si>
    <t>Str 10</t>
  </si>
  <si>
    <t>Turn 10</t>
  </si>
  <si>
    <t>Mebourne Hairpin</t>
  </si>
  <si>
    <t>Str 11</t>
  </si>
  <si>
    <t>Trun 11</t>
  </si>
  <si>
    <t>Goddards</t>
  </si>
  <si>
    <t>Distance (M)</t>
  </si>
  <si>
    <t>Turn</t>
  </si>
  <si>
    <t>Turn 9.1(left)</t>
  </si>
  <si>
    <t xml:space="preserve">Turn 9.2(right) </t>
  </si>
  <si>
    <t>Radii (m)</t>
  </si>
  <si>
    <t>Degrees</t>
  </si>
  <si>
    <t>Arc length (m)</t>
  </si>
  <si>
    <t xml:space="preserve">Angle </t>
  </si>
  <si>
    <t xml:space="preserve">Str 7 </t>
  </si>
  <si>
    <t>Actural distance</t>
  </si>
  <si>
    <t>Total distance (m)</t>
  </si>
  <si>
    <t>Ducati 1199 Panigale S</t>
  </si>
  <si>
    <t>Bike Specification Sheet</t>
  </si>
  <si>
    <r>
      <t>Dr Owen Williams – University of Wales TSD:</t>
    </r>
    <r>
      <rPr>
        <sz val="12"/>
        <color theme="1"/>
        <rFont val="Calibri"/>
        <family val="2"/>
      </rPr>
      <t xml:space="preserve"> </t>
    </r>
  </si>
  <si>
    <t>m^3</t>
  </si>
  <si>
    <t>cc</t>
  </si>
  <si>
    <t>Bore</t>
  </si>
  <si>
    <t>Total Length</t>
  </si>
  <si>
    <t>mm</t>
  </si>
  <si>
    <t>Vol</t>
  </si>
  <si>
    <t>Total Width</t>
  </si>
  <si>
    <t>Total Height</t>
  </si>
  <si>
    <t>Vc</t>
  </si>
  <si>
    <t>Seat Height</t>
  </si>
  <si>
    <t>Minimum Ground Clearance</t>
  </si>
  <si>
    <t>Clearance Height</t>
  </si>
  <si>
    <t>Footpeg Height</t>
  </si>
  <si>
    <t>m</t>
  </si>
  <si>
    <t>Wheelbase</t>
  </si>
  <si>
    <t>Steering Head Angle</t>
  </si>
  <si>
    <t>deg</t>
  </si>
  <si>
    <t>Steering Angle</t>
  </si>
  <si>
    <t>Trail</t>
  </si>
  <si>
    <t>Suspension</t>
  </si>
  <si>
    <t xml:space="preserve">Fork Legs </t>
  </si>
  <si>
    <t>Front Rim</t>
  </si>
  <si>
    <t>MT 3.50 x 17</t>
  </si>
  <si>
    <t>Front Wheel Travel</t>
  </si>
  <si>
    <t>Link</t>
  </si>
  <si>
    <t>Front Tyre</t>
  </si>
  <si>
    <t>120/70 - ZR17</t>
  </si>
  <si>
    <t>Rear Wheel Travel</t>
  </si>
  <si>
    <t>Rear Rim</t>
  </si>
  <si>
    <t>MT 5.5 x 17</t>
  </si>
  <si>
    <t>Shock Absorber Stroke</t>
  </si>
  <si>
    <t>Rear Tyre</t>
  </si>
  <si>
    <t>200/55 ZR17</t>
  </si>
  <si>
    <t>Engine</t>
  </si>
  <si>
    <t>Longitudial 90 degree 'L' Twin Cylinder 4T</t>
  </si>
  <si>
    <t>Gearbox</t>
  </si>
  <si>
    <t>Stroke</t>
  </si>
  <si>
    <t>Primary Drive</t>
  </si>
  <si>
    <t>30/53</t>
  </si>
  <si>
    <t>Con Rod Length</t>
  </si>
  <si>
    <t>Drive Ratio</t>
  </si>
  <si>
    <t>Displacement</t>
  </si>
  <si>
    <t>Final Drive</t>
  </si>
  <si>
    <t>15/39</t>
  </si>
  <si>
    <t>Compression Ratio (+- 0.5)</t>
  </si>
  <si>
    <t>: 1</t>
  </si>
  <si>
    <t>1st</t>
  </si>
  <si>
    <t>15/37</t>
  </si>
  <si>
    <t>Small End</t>
  </si>
  <si>
    <t>Big End</t>
  </si>
  <si>
    <t>2nd</t>
  </si>
  <si>
    <t>16/30</t>
  </si>
  <si>
    <t>3rd</t>
  </si>
  <si>
    <t>18/27</t>
  </si>
  <si>
    <t>Valvetrain</t>
  </si>
  <si>
    <t>4th</t>
  </si>
  <si>
    <t>20/25</t>
  </si>
  <si>
    <t>Intake Opening</t>
  </si>
  <si>
    <t>BTDC</t>
  </si>
  <si>
    <t>5th</t>
  </si>
  <si>
    <t>22/24</t>
  </si>
  <si>
    <t>Intake Closing</t>
  </si>
  <si>
    <t>ABDC</t>
  </si>
  <si>
    <t>6th</t>
  </si>
  <si>
    <t>24/23</t>
  </si>
  <si>
    <t>Intake Valve Diameter</t>
  </si>
  <si>
    <t>Chain links</t>
  </si>
  <si>
    <t>Exhaust Opening</t>
  </si>
  <si>
    <t>BBDC</t>
  </si>
  <si>
    <t>Exhaust Closing</t>
  </si>
  <si>
    <t>ATDC</t>
  </si>
  <si>
    <t>Coolant</t>
  </si>
  <si>
    <t>Litres</t>
  </si>
  <si>
    <t>Exhaust Valve Diameter</t>
  </si>
  <si>
    <t>Fork Oil</t>
  </si>
  <si>
    <t>cc per leg</t>
  </si>
  <si>
    <t>Lift (with 0mm valve clearance)</t>
  </si>
  <si>
    <t>Fuel</t>
  </si>
  <si>
    <t>Intake</t>
  </si>
  <si>
    <t>Oil</t>
  </si>
  <si>
    <t>Exhaust</t>
  </si>
  <si>
    <t>Plugs</t>
  </si>
  <si>
    <t>NGK MAR09A-J</t>
  </si>
  <si>
    <t>Opening Rocker Arm - Intake</t>
  </si>
  <si>
    <t>0.10÷0.15 mm</t>
  </si>
  <si>
    <t>0.07÷0.22 mm</t>
  </si>
  <si>
    <t>Opening Rocker Arm - Exhaust</t>
  </si>
  <si>
    <t>0.15÷0.20 mm</t>
  </si>
  <si>
    <t>0.12÷0.27 mm</t>
  </si>
  <si>
    <t>Closing Rocker Arm - Intake</t>
  </si>
  <si>
    <t>0.13÷0.18 mm</t>
  </si>
  <si>
    <t>0.13÷0.23 mm</t>
  </si>
  <si>
    <t>Closing Rocker Arm - Exhaust</t>
  </si>
  <si>
    <t>0.08÷0.13 mm</t>
  </si>
  <si>
    <t>0.08÷0.18 mm</t>
  </si>
  <si>
    <t>Suspension Settings (Standard - Front)</t>
  </si>
  <si>
    <t>Throttle Body</t>
  </si>
  <si>
    <t>Rebound</t>
  </si>
  <si>
    <t>clicks</t>
  </si>
  <si>
    <t>Injectors</t>
  </si>
  <si>
    <t>per cylinder</t>
  </si>
  <si>
    <t>Compression</t>
  </si>
  <si>
    <t>Firing points per injector</t>
  </si>
  <si>
    <t>Spring Preload</t>
  </si>
  <si>
    <t>Suspension Settings (Standard - Rear)</t>
  </si>
  <si>
    <t>Joe</t>
  </si>
  <si>
    <t>Springs</t>
  </si>
  <si>
    <t>N/mm</t>
  </si>
  <si>
    <t>Air Gap</t>
  </si>
  <si>
    <t>clicks out</t>
  </si>
  <si>
    <t>Fork-Drop</t>
  </si>
  <si>
    <t>Brakes (Front)</t>
  </si>
  <si>
    <t xml:space="preserve">Brembo Disk </t>
  </si>
  <si>
    <t>Drag Link Length</t>
  </si>
  <si>
    <t>Caliper Cylinder Diameter</t>
  </si>
  <si>
    <t>Spring</t>
  </si>
  <si>
    <t>Master Cylinder Diameter</t>
  </si>
  <si>
    <t>Pre-Load</t>
  </si>
  <si>
    <t>Brakes (Rear)</t>
  </si>
  <si>
    <t>Iwf</t>
  </si>
  <si>
    <t>Front End</t>
  </si>
  <si>
    <t>h</t>
  </si>
  <si>
    <t>RFront</t>
  </si>
  <si>
    <t>Mf</t>
  </si>
  <si>
    <t>CoG X</t>
  </si>
  <si>
    <t>RRear</t>
  </si>
  <si>
    <t>bf</t>
  </si>
  <si>
    <t>b</t>
  </si>
  <si>
    <t>tFront</t>
  </si>
  <si>
    <t>hf</t>
  </si>
  <si>
    <t>Mfront</t>
  </si>
  <si>
    <t>tRear</t>
  </si>
  <si>
    <t>Ixf</t>
  </si>
  <si>
    <t>Mrear</t>
  </si>
  <si>
    <t>Fork Offset</t>
  </si>
  <si>
    <t>Iyf</t>
  </si>
  <si>
    <t>Mass Total</t>
  </si>
  <si>
    <t>Mass</t>
  </si>
  <si>
    <t>Izf</t>
  </si>
  <si>
    <t>MUsFront</t>
  </si>
  <si>
    <t>MUsRear</t>
  </si>
  <si>
    <t xml:space="preserve">Steering Damper </t>
  </si>
  <si>
    <t>Static Rake Angle</t>
  </si>
  <si>
    <t>kCamber Front</t>
  </si>
  <si>
    <t>Static Wheelbase</t>
  </si>
  <si>
    <t>kCornering Front</t>
  </si>
  <si>
    <t>Static Sag Front</t>
  </si>
  <si>
    <t>kCamber Rear</t>
  </si>
  <si>
    <t>Static Sag Rear</t>
  </si>
  <si>
    <t>kCornering Rear</t>
  </si>
  <si>
    <t>Dynamic Rake Angle</t>
  </si>
  <si>
    <t>kTwisting Front</t>
  </si>
  <si>
    <t>Dynamic Wheelbase</t>
  </si>
  <si>
    <t>kSelfAligning Front</t>
  </si>
  <si>
    <t>Dynamic Sag Front</t>
  </si>
  <si>
    <t>CRes Rolling</t>
  </si>
  <si>
    <t>Dynamic Sag Rear</t>
  </si>
  <si>
    <t>Gio</t>
  </si>
  <si>
    <t>Rear</t>
  </si>
  <si>
    <t>Rear Ride Height</t>
  </si>
  <si>
    <t>Swinarm Length</t>
  </si>
  <si>
    <t>Pivot X</t>
  </si>
  <si>
    <t>Pivot Y</t>
  </si>
  <si>
    <t>Pushrod</t>
  </si>
  <si>
    <t>Shock</t>
  </si>
  <si>
    <t>Top Out Spring</t>
  </si>
  <si>
    <t>Top Out Spring Stroke</t>
  </si>
  <si>
    <t>Gas Pressure</t>
  </si>
  <si>
    <t>Rod Diameter</t>
  </si>
  <si>
    <t>Gas Force</t>
  </si>
  <si>
    <t>Bump Rubber Length</t>
  </si>
  <si>
    <t>Bump Rubber K</t>
  </si>
  <si>
    <t>Max Stroke</t>
  </si>
  <si>
    <t>Free Travel</t>
  </si>
  <si>
    <t>Front</t>
  </si>
  <si>
    <t>Front Ride Height</t>
  </si>
  <si>
    <t>Offset</t>
  </si>
  <si>
    <t>Headstock Insert</t>
  </si>
  <si>
    <t>Lower Insert Offset</t>
  </si>
  <si>
    <t>Rake</t>
  </si>
  <si>
    <t>Lower Clamp Height</t>
  </si>
  <si>
    <t>Outer Tube to Spindle</t>
  </si>
  <si>
    <t>Fork</t>
  </si>
  <si>
    <t>Pre Load</t>
  </si>
  <si>
    <t>Top Out Spring K</t>
  </si>
  <si>
    <t>Oil Level / Air Gap</t>
  </si>
  <si>
    <t>Bump Rubber</t>
  </si>
  <si>
    <t>Free travel before rubber</t>
  </si>
  <si>
    <t>Inner Tube Diameter</t>
  </si>
  <si>
    <t>km/h</t>
  </si>
  <si>
    <t>s</t>
  </si>
  <si>
    <t>Dist</t>
  </si>
  <si>
    <t>Time</t>
  </si>
  <si>
    <t>Str 4</t>
  </si>
  <si>
    <t>Str 6</t>
  </si>
  <si>
    <t>Str 7</t>
  </si>
  <si>
    <t>RPM</t>
  </si>
  <si>
    <t>Engine torque [Nm]</t>
  </si>
  <si>
    <t>Rake angle</t>
  </si>
  <si>
    <t>Deg</t>
  </si>
  <si>
    <t>Cog from Rear</t>
  </si>
  <si>
    <t>Cog from Front</t>
  </si>
  <si>
    <t>Cog height</t>
  </si>
  <si>
    <t>Rear tyre coefficient</t>
  </si>
  <si>
    <t>mu</t>
  </si>
  <si>
    <t>Front tyre coefficient</t>
  </si>
  <si>
    <t>Total mass</t>
  </si>
  <si>
    <t>kg</t>
  </si>
  <si>
    <t>Gravity</t>
  </si>
  <si>
    <r>
      <t>m/s</t>
    </r>
    <r>
      <rPr>
        <b/>
        <sz val="11"/>
        <color theme="1"/>
        <rFont val="Calibri"/>
        <family val="2"/>
      </rPr>
      <t>²</t>
    </r>
  </si>
  <si>
    <t>MG</t>
  </si>
  <si>
    <t>N</t>
  </si>
  <si>
    <t>Power drag [BHP]</t>
  </si>
  <si>
    <t>Rear wheel power [BHP]</t>
  </si>
  <si>
    <t>Normalised power [BHP]</t>
  </si>
  <si>
    <t>Overall gear ratio</t>
  </si>
  <si>
    <t xml:space="preserve">ratio </t>
  </si>
  <si>
    <t>MODIFIED MASS</t>
  </si>
  <si>
    <t>Gear</t>
  </si>
  <si>
    <t>Max Acceleration m/s^2 Theoretical</t>
  </si>
  <si>
    <t>gear</t>
  </si>
  <si>
    <t>m/s^2</t>
  </si>
  <si>
    <t xml:space="preserve">Wheel radius </t>
  </si>
  <si>
    <t xml:space="preserve">Max torque </t>
  </si>
  <si>
    <t>RPM at max torque</t>
  </si>
  <si>
    <t>Max Acceleration m/s^2</t>
  </si>
  <si>
    <t>Geometry Limited</t>
  </si>
  <si>
    <t xml:space="preserve">Gear </t>
  </si>
  <si>
    <t>m/s</t>
  </si>
  <si>
    <t>mph</t>
  </si>
  <si>
    <t xml:space="preserve">Min Velocity m/s Shift down </t>
  </si>
  <si>
    <t>Shift points</t>
  </si>
  <si>
    <t>Up</t>
  </si>
  <si>
    <t>Down</t>
  </si>
  <si>
    <t>Max Deceleration m/s^2</t>
  </si>
  <si>
    <t xml:space="preserve">GEAR SHIFT RPM </t>
  </si>
  <si>
    <t>WheelBase</t>
  </si>
  <si>
    <t>CoG height</t>
  </si>
  <si>
    <t>Tyre grip</t>
  </si>
  <si>
    <t xml:space="preserve">Gravity </t>
  </si>
  <si>
    <t xml:space="preserve">Max lean angle </t>
  </si>
  <si>
    <t xml:space="preserve">Max Acceleration m/s^2, Traction Limited </t>
  </si>
  <si>
    <t>Max Velocity m/s @ (Max power RPM (shift)</t>
  </si>
  <si>
    <t>Corner radius</t>
  </si>
  <si>
    <t>Turn 1</t>
  </si>
  <si>
    <t>Turn 9.1</t>
  </si>
  <si>
    <t>Turn 9.2</t>
  </si>
  <si>
    <t>Turn 2</t>
  </si>
  <si>
    <t>Turn 11</t>
  </si>
  <si>
    <t>Max lateral accel (m/s²)</t>
  </si>
  <si>
    <t>Max lateral accel (g)</t>
  </si>
  <si>
    <t>Max lean angle (rad)</t>
  </si>
  <si>
    <t>Lean-limited accel (m/s²)</t>
  </si>
  <si>
    <t>Vmax (km/h)</t>
  </si>
  <si>
    <t>Vmax (m/s)</t>
  </si>
  <si>
    <t>Max corner speed</t>
  </si>
  <si>
    <t>Straight accel (m/s^2)</t>
  </si>
  <si>
    <t>max limit Forward accel m/s²)</t>
  </si>
  <si>
    <t>BrakingUDL_RHT2</t>
  </si>
  <si>
    <t>V_Front57</t>
  </si>
  <si>
    <t>#</t>
  </si>
  <si>
    <t>Measured Max Gear Velocity (from 2D data)</t>
  </si>
  <si>
    <t xml:space="preserve"> Max speed (m/s)</t>
  </si>
  <si>
    <t xml:space="preserve"> Max speed (km/h)</t>
  </si>
  <si>
    <t>Distance</t>
  </si>
  <si>
    <t>Str 3</t>
  </si>
  <si>
    <t>Str 2</t>
  </si>
  <si>
    <t>Str11</t>
  </si>
  <si>
    <t>Speed m/s</t>
  </si>
  <si>
    <t>Time Lap</t>
  </si>
  <si>
    <t xml:space="preserve">Distance lap </t>
  </si>
  <si>
    <t xml:space="preserve">Speed </t>
  </si>
  <si>
    <t xml:space="preserve">Velocity </t>
  </si>
  <si>
    <t>Vcorner/steady state (m/s)</t>
  </si>
  <si>
    <t>Rear vel (m/s)</t>
  </si>
  <si>
    <t>Speed (m/s)</t>
  </si>
  <si>
    <t>air Dense</t>
  </si>
  <si>
    <t>kg/m^3</t>
  </si>
  <si>
    <t>Fr Area</t>
  </si>
  <si>
    <t>m^2</t>
  </si>
  <si>
    <t>CD</t>
  </si>
  <si>
    <t>V^2</t>
  </si>
  <si>
    <t>Time section</t>
  </si>
  <si>
    <t>Velocity m/s</t>
  </si>
  <si>
    <t xml:space="preserve">Seconds </t>
  </si>
  <si>
    <t>Total simulation time:</t>
  </si>
  <si>
    <t>Vel  m/s</t>
  </si>
  <si>
    <t>Acc m/s^2</t>
  </si>
  <si>
    <t>y</t>
  </si>
  <si>
    <t>Smth RPM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</si>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</sst>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2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</font>
    <font>
      <b/>
      <i/>
      <u/>
      <sz val="14"/>
      <color theme="1"/>
      <name val="Calibri"/>
      <family val="2"/>
    </font>
    <font>
      <i/>
      <sz val="8"/>
      <color theme="1"/>
      <name val="Calibri"/>
      <family val="2"/>
    </font>
    <font>
      <sz val="12"/>
      <color theme="1"/>
      <name val="Calibri"/>
      <family val="2"/>
    </font>
    <font>
      <sz val="8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sz val="36"/>
      <color theme="1"/>
      <name val="Aptos Narrow"/>
      <family val="2"/>
    </font>
    <font>
      <b/>
      <sz val="14"/>
      <name val="Arial"/>
      <family val="2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name val="Arial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4"/>
      <color theme="1"/>
      <name val="Arial Unicode MS"/>
    </font>
    <font>
      <sz val="14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3499862666707357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0" fillId="0" borderId="0"/>
  </cellStyleXfs>
  <cellXfs count="171">
    <xf numFmtId="0" fontId="0" fillId="0" borderId="0" xfId="0"/>
    <xf numFmtId="0" fontId="2" fillId="0" borderId="0" xfId="0" applyFont="1"/>
    <xf numFmtId="0" fontId="0" fillId="3" borderId="1" xfId="0" applyFill="1" applyBorder="1"/>
    <xf numFmtId="0" fontId="0" fillId="7" borderId="2" xfId="0" applyFill="1" applyBorder="1"/>
    <xf numFmtId="0" fontId="0" fillId="7" borderId="3" xfId="0" applyFill="1" applyBorder="1"/>
    <xf numFmtId="0" fontId="0" fillId="7" borderId="4" xfId="0" applyFill="1" applyBorder="1"/>
    <xf numFmtId="0" fontId="0" fillId="7" borderId="5" xfId="0" applyFill="1" applyBorder="1"/>
    <xf numFmtId="0" fontId="5" fillId="7" borderId="0" xfId="0" applyFont="1" applyFill="1" applyAlignment="1">
      <alignment vertical="center"/>
    </xf>
    <xf numFmtId="0" fontId="0" fillId="7" borderId="0" xfId="0" applyFill="1"/>
    <xf numFmtId="0" fontId="0" fillId="7" borderId="6" xfId="0" applyFill="1" applyBorder="1"/>
    <xf numFmtId="0" fontId="6" fillId="7" borderId="0" xfId="0" applyFont="1" applyFill="1" applyAlignment="1">
      <alignment vertical="center"/>
    </xf>
    <xf numFmtId="0" fontId="7" fillId="7" borderId="0" xfId="0" applyFont="1" applyFill="1" applyAlignment="1">
      <alignment vertical="center"/>
    </xf>
    <xf numFmtId="0" fontId="0" fillId="7" borderId="7" xfId="0" applyFill="1" applyBorder="1"/>
    <xf numFmtId="0" fontId="0" fillId="7" borderId="8" xfId="0" applyFill="1" applyBorder="1"/>
    <xf numFmtId="0" fontId="0" fillId="7" borderId="9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2" borderId="1" xfId="0" applyFill="1" applyBorder="1"/>
    <xf numFmtId="0" fontId="0" fillId="12" borderId="1" xfId="0" applyFill="1" applyBorder="1" applyAlignment="1">
      <alignment horizontal="right"/>
    </xf>
    <xf numFmtId="165" fontId="0" fillId="12" borderId="1" xfId="0" applyNumberFormat="1" applyFill="1" applyBorder="1"/>
    <xf numFmtId="0" fontId="0" fillId="11" borderId="1" xfId="0" applyFill="1" applyBorder="1"/>
    <xf numFmtId="164" fontId="0" fillId="11" borderId="1" xfId="0" applyNumberFormat="1" applyFill="1" applyBorder="1" applyAlignment="1">
      <alignment horizontal="left"/>
    </xf>
    <xf numFmtId="0" fontId="0" fillId="13" borderId="1" xfId="0" applyFill="1" applyBorder="1"/>
    <xf numFmtId="0" fontId="0" fillId="14" borderId="1" xfId="0" applyFill="1" applyBorder="1"/>
    <xf numFmtId="0" fontId="0" fillId="15" borderId="1" xfId="0" applyFill="1" applyBorder="1"/>
    <xf numFmtId="0" fontId="0" fillId="15" borderId="1" xfId="0" applyFill="1" applyBorder="1" applyAlignment="1">
      <alignment horizontal="right"/>
    </xf>
    <xf numFmtId="0" fontId="0" fillId="16" borderId="1" xfId="0" applyFill="1" applyBorder="1"/>
    <xf numFmtId="0" fontId="0" fillId="16" borderId="1" xfId="0" applyFill="1" applyBorder="1" applyAlignment="1">
      <alignment horizontal="right"/>
    </xf>
    <xf numFmtId="0" fontId="0" fillId="17" borderId="1" xfId="0" applyFill="1" applyBorder="1"/>
    <xf numFmtId="0" fontId="0" fillId="18" borderId="1" xfId="0" applyFill="1" applyBorder="1"/>
    <xf numFmtId="0" fontId="0" fillId="19" borderId="1" xfId="0" applyFill="1" applyBorder="1"/>
    <xf numFmtId="0" fontId="0" fillId="20" borderId="1" xfId="0" applyFill="1" applyBorder="1"/>
    <xf numFmtId="0" fontId="0" fillId="21" borderId="1" xfId="0" applyFill="1" applyBorder="1"/>
    <xf numFmtId="0" fontId="0" fillId="22" borderId="1" xfId="0" applyFill="1" applyBorder="1"/>
    <xf numFmtId="0" fontId="0" fillId="23" borderId="1" xfId="0" applyFill="1" applyBorder="1"/>
    <xf numFmtId="0" fontId="0" fillId="23" borderId="11" xfId="0" applyFill="1" applyBorder="1"/>
    <xf numFmtId="0" fontId="0" fillId="17" borderId="10" xfId="0" applyFill="1" applyBorder="1"/>
    <xf numFmtId="0" fontId="1" fillId="18" borderId="1" xfId="0" applyFont="1" applyFill="1" applyBorder="1"/>
    <xf numFmtId="0" fontId="1" fillId="9" borderId="1" xfId="0" applyFont="1" applyFill="1" applyBorder="1"/>
    <xf numFmtId="0" fontId="1" fillId="10" borderId="1" xfId="0" applyFont="1" applyFill="1" applyBorder="1"/>
    <xf numFmtId="0" fontId="1" fillId="14" borderId="1" xfId="0" applyFont="1" applyFill="1" applyBorder="1"/>
    <xf numFmtId="0" fontId="1" fillId="11" borderId="1" xfId="0" applyFont="1" applyFill="1" applyBorder="1"/>
    <xf numFmtId="0" fontId="1" fillId="15" borderId="1" xfId="0" applyFont="1" applyFill="1" applyBorder="1"/>
    <xf numFmtId="0" fontId="1" fillId="7" borderId="0" xfId="0" applyFont="1" applyFill="1"/>
    <xf numFmtId="0" fontId="1" fillId="13" borderId="1" xfId="0" applyFont="1" applyFill="1" applyBorder="1"/>
    <xf numFmtId="0" fontId="1" fillId="17" borderId="1" xfId="0" applyFont="1" applyFill="1" applyBorder="1"/>
    <xf numFmtId="0" fontId="1" fillId="12" borderId="1" xfId="0" applyFont="1" applyFill="1" applyBorder="1"/>
    <xf numFmtId="0" fontId="1" fillId="16" borderId="1" xfId="0" applyFont="1" applyFill="1" applyBorder="1"/>
    <xf numFmtId="0" fontId="1" fillId="23" borderId="1" xfId="0" applyFont="1" applyFill="1" applyBorder="1"/>
    <xf numFmtId="0" fontId="1" fillId="24" borderId="1" xfId="0" applyFont="1" applyFill="1" applyBorder="1"/>
    <xf numFmtId="0" fontId="0" fillId="24" borderId="1" xfId="0" applyFill="1" applyBorder="1"/>
    <xf numFmtId="0" fontId="1" fillId="19" borderId="1" xfId="0" applyFont="1" applyFill="1" applyBorder="1"/>
    <xf numFmtId="0" fontId="1" fillId="3" borderId="1" xfId="0" applyFont="1" applyFill="1" applyBorder="1"/>
    <xf numFmtId="0" fontId="1" fillId="23" borderId="11" xfId="0" applyFont="1" applyFill="1" applyBorder="1"/>
    <xf numFmtId="0" fontId="1" fillId="22" borderId="1" xfId="0" applyFont="1" applyFill="1" applyBorder="1"/>
    <xf numFmtId="0" fontId="1" fillId="8" borderId="1" xfId="0" applyFont="1" applyFill="1" applyBorder="1"/>
    <xf numFmtId="0" fontId="1" fillId="21" borderId="1" xfId="0" applyFont="1" applyFill="1" applyBorder="1"/>
    <xf numFmtId="0" fontId="1" fillId="20" borderId="1" xfId="0" applyFont="1" applyFill="1" applyBorder="1"/>
    <xf numFmtId="0" fontId="11" fillId="0" borderId="0" xfId="1" applyFont="1"/>
    <xf numFmtId="2" fontId="11" fillId="0" borderId="0" xfId="1" applyNumberFormat="1" applyFont="1"/>
    <xf numFmtId="0" fontId="0" fillId="27" borderId="0" xfId="0" applyFill="1"/>
    <xf numFmtId="2" fontId="11" fillId="27" borderId="12" xfId="1" applyNumberFormat="1" applyFont="1" applyFill="1" applyBorder="1"/>
    <xf numFmtId="2" fontId="11" fillId="27" borderId="13" xfId="1" applyNumberFormat="1" applyFont="1" applyFill="1" applyBorder="1"/>
    <xf numFmtId="0" fontId="11" fillId="28" borderId="13" xfId="1" applyFont="1" applyFill="1" applyBorder="1"/>
    <xf numFmtId="0" fontId="11" fillId="28" borderId="12" xfId="1" applyFont="1" applyFill="1" applyBorder="1"/>
    <xf numFmtId="0" fontId="0" fillId="0" borderId="0" xfId="0" applyAlignment="1">
      <alignment horizontal="center"/>
    </xf>
    <xf numFmtId="0" fontId="14" fillId="0" borderId="0" xfId="0" applyFont="1"/>
    <xf numFmtId="0" fontId="13" fillId="25" borderId="14" xfId="0" applyFont="1" applyFill="1" applyBorder="1" applyAlignment="1">
      <alignment horizontal="center"/>
    </xf>
    <xf numFmtId="0" fontId="0" fillId="26" borderId="14" xfId="0" applyFill="1" applyBorder="1" applyAlignment="1">
      <alignment horizontal="center"/>
    </xf>
    <xf numFmtId="2" fontId="0" fillId="0" borderId="0" xfId="0" applyNumberFormat="1"/>
    <xf numFmtId="2" fontId="2" fillId="0" borderId="0" xfId="0" applyNumberFormat="1" applyFont="1"/>
    <xf numFmtId="0" fontId="4" fillId="30" borderId="14" xfId="0" applyFont="1" applyFill="1" applyBorder="1"/>
    <xf numFmtId="0" fontId="13" fillId="31" borderId="14" xfId="0" applyFont="1" applyFill="1" applyBorder="1"/>
    <xf numFmtId="0" fontId="13" fillId="30" borderId="14" xfId="0" applyFont="1" applyFill="1" applyBorder="1"/>
    <xf numFmtId="0" fontId="13" fillId="30" borderId="14" xfId="0" applyFont="1" applyFill="1" applyBorder="1" applyAlignment="1">
      <alignment horizontal="center"/>
    </xf>
    <xf numFmtId="2" fontId="13" fillId="31" borderId="14" xfId="0" applyNumberFormat="1" applyFont="1" applyFill="1" applyBorder="1"/>
    <xf numFmtId="2" fontId="13" fillId="31" borderId="14" xfId="0" applyNumberFormat="1" applyFont="1" applyFill="1" applyBorder="1" applyAlignment="1">
      <alignment horizontal="center"/>
    </xf>
    <xf numFmtId="0" fontId="13" fillId="14" borderId="14" xfId="0" applyFont="1" applyFill="1" applyBorder="1"/>
    <xf numFmtId="164" fontId="13" fillId="29" borderId="14" xfId="0" applyNumberFormat="1" applyFont="1" applyFill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32" borderId="14" xfId="0" applyFont="1" applyFill="1" applyBorder="1" applyAlignment="1">
      <alignment horizontal="center" vertical="center"/>
    </xf>
    <xf numFmtId="2" fontId="15" fillId="32" borderId="14" xfId="1" applyNumberFormat="1" applyFont="1" applyFill="1" applyBorder="1" applyAlignment="1">
      <alignment horizontal="center" vertical="center"/>
    </xf>
    <xf numFmtId="0" fontId="16" fillId="0" borderId="0" xfId="0" applyFont="1"/>
    <xf numFmtId="0" fontId="0" fillId="34" borderId="0" xfId="0" applyFill="1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right"/>
    </xf>
    <xf numFmtId="165" fontId="0" fillId="0" borderId="1" xfId="0" applyNumberFormat="1" applyBorder="1"/>
    <xf numFmtId="0" fontId="19" fillId="36" borderId="14" xfId="0" applyFont="1" applyFill="1" applyBorder="1" applyAlignment="1">
      <alignment horizontal="center"/>
    </xf>
    <xf numFmtId="0" fontId="3" fillId="36" borderId="14" xfId="0" applyFont="1" applyFill="1" applyBorder="1" applyAlignment="1">
      <alignment horizontal="center"/>
    </xf>
    <xf numFmtId="2" fontId="3" fillId="35" borderId="14" xfId="0" applyNumberFormat="1" applyFont="1" applyFill="1" applyBorder="1" applyAlignment="1">
      <alignment horizontal="center"/>
    </xf>
    <xf numFmtId="2" fontId="20" fillId="34" borderId="14" xfId="1" applyNumberFormat="1" applyFont="1" applyFill="1" applyBorder="1" applyAlignment="1">
      <alignment horizontal="center" vertical="center"/>
    </xf>
    <xf numFmtId="0" fontId="4" fillId="34" borderId="14" xfId="0" applyFont="1" applyFill="1" applyBorder="1" applyAlignment="1">
      <alignment horizontal="center" vertical="center"/>
    </xf>
    <xf numFmtId="0" fontId="3" fillId="17" borderId="14" xfId="0" applyFont="1" applyFill="1" applyBorder="1"/>
    <xf numFmtId="2" fontId="3" fillId="17" borderId="14" xfId="0" applyNumberFormat="1" applyFont="1" applyFill="1" applyBorder="1" applyAlignment="1">
      <alignment horizontal="center"/>
    </xf>
    <xf numFmtId="0" fontId="3" fillId="33" borderId="14" xfId="0" applyFont="1" applyFill="1" applyBorder="1"/>
    <xf numFmtId="2" fontId="3" fillId="33" borderId="14" xfId="0" applyNumberFormat="1" applyFont="1" applyFill="1" applyBorder="1" applyAlignment="1">
      <alignment horizontal="center"/>
    </xf>
    <xf numFmtId="2" fontId="3" fillId="37" borderId="14" xfId="0" applyNumberFormat="1" applyFont="1" applyFill="1" applyBorder="1" applyAlignment="1">
      <alignment horizontal="center"/>
    </xf>
    <xf numFmtId="0" fontId="3" fillId="37" borderId="14" xfId="0" applyFont="1" applyFill="1" applyBorder="1"/>
    <xf numFmtId="2" fontId="3" fillId="37" borderId="14" xfId="0" applyNumberFormat="1" applyFont="1" applyFill="1" applyBorder="1"/>
    <xf numFmtId="0" fontId="4" fillId="0" borderId="1" xfId="0" applyFont="1" applyBorder="1"/>
    <xf numFmtId="0" fontId="4" fillId="0" borderId="1" xfId="0" applyFont="1" applyBorder="1" applyAlignment="1">
      <alignment horizontal="right"/>
    </xf>
    <xf numFmtId="165" fontId="4" fillId="0" borderId="1" xfId="0" applyNumberFormat="1" applyFont="1" applyBorder="1"/>
    <xf numFmtId="0" fontId="4" fillId="0" borderId="15" xfId="0" applyFont="1" applyBorder="1"/>
    <xf numFmtId="165" fontId="4" fillId="0" borderId="10" xfId="0" applyNumberFormat="1" applyFont="1" applyBorder="1"/>
    <xf numFmtId="0" fontId="0" fillId="0" borderId="11" xfId="0" applyBorder="1"/>
    <xf numFmtId="0" fontId="0" fillId="0" borderId="16" xfId="0" applyBorder="1" applyAlignment="1">
      <alignment horizontal="right"/>
    </xf>
    <xf numFmtId="0" fontId="4" fillId="20" borderId="13" xfId="0" applyFont="1" applyFill="1" applyBorder="1" applyAlignment="1">
      <alignment horizontal="right"/>
    </xf>
    <xf numFmtId="0" fontId="18" fillId="0" borderId="0" xfId="0" applyFont="1"/>
    <xf numFmtId="2" fontId="18" fillId="0" borderId="0" xfId="0" applyNumberFormat="1" applyFont="1" applyAlignment="1">
      <alignment horizontal="center"/>
    </xf>
    <xf numFmtId="2" fontId="18" fillId="0" borderId="0" xfId="0" applyNumberFormat="1" applyFont="1"/>
    <xf numFmtId="0" fontId="16" fillId="4" borderId="14" xfId="0" applyFont="1" applyFill="1" applyBorder="1"/>
    <xf numFmtId="0" fontId="17" fillId="4" borderId="14" xfId="0" applyFont="1" applyFill="1" applyBorder="1"/>
    <xf numFmtId="2" fontId="16" fillId="4" borderId="14" xfId="0" applyNumberFormat="1" applyFont="1" applyFill="1" applyBorder="1"/>
    <xf numFmtId="2" fontId="16" fillId="4" borderId="14" xfId="0" applyNumberFormat="1" applyFont="1" applyFill="1" applyBorder="1" applyAlignment="1">
      <alignment horizontal="center"/>
    </xf>
    <xf numFmtId="2" fontId="17" fillId="4" borderId="14" xfId="0" applyNumberFormat="1" applyFont="1" applyFill="1" applyBorder="1"/>
    <xf numFmtId="0" fontId="16" fillId="4" borderId="14" xfId="0" applyFont="1" applyFill="1" applyBorder="1" applyAlignment="1">
      <alignment horizontal="center"/>
    </xf>
    <xf numFmtId="0" fontId="16" fillId="2" borderId="14" xfId="0" applyFont="1" applyFill="1" applyBorder="1" applyAlignment="1">
      <alignment horizontal="center"/>
    </xf>
    <xf numFmtId="2" fontId="16" fillId="2" borderId="14" xfId="0" applyNumberFormat="1" applyFont="1" applyFill="1" applyBorder="1" applyAlignment="1">
      <alignment horizontal="center"/>
    </xf>
    <xf numFmtId="0" fontId="16" fillId="3" borderId="14" xfId="0" applyFont="1" applyFill="1" applyBorder="1" applyAlignment="1">
      <alignment horizontal="center"/>
    </xf>
    <xf numFmtId="2" fontId="16" fillId="3" borderId="14" xfId="0" applyNumberFormat="1" applyFont="1" applyFill="1" applyBorder="1" applyAlignment="1">
      <alignment horizontal="center"/>
    </xf>
    <xf numFmtId="0" fontId="24" fillId="4" borderId="14" xfId="0" applyFont="1" applyFill="1" applyBorder="1" applyAlignment="1">
      <alignment horizontal="center"/>
    </xf>
    <xf numFmtId="0" fontId="25" fillId="4" borderId="14" xfId="0" applyFont="1" applyFill="1" applyBorder="1" applyAlignment="1">
      <alignment horizontal="center"/>
    </xf>
    <xf numFmtId="2" fontId="24" fillId="4" borderId="14" xfId="0" applyNumberFormat="1" applyFont="1" applyFill="1" applyBorder="1" applyAlignment="1">
      <alignment horizontal="center"/>
    </xf>
    <xf numFmtId="2" fontId="25" fillId="4" borderId="14" xfId="0" applyNumberFormat="1" applyFont="1" applyFill="1" applyBorder="1" applyAlignment="1">
      <alignment horizontal="center"/>
    </xf>
    <xf numFmtId="0" fontId="26" fillId="20" borderId="0" xfId="0" applyFont="1" applyFill="1"/>
    <xf numFmtId="0" fontId="1" fillId="20" borderId="0" xfId="0" applyFont="1" applyFill="1"/>
    <xf numFmtId="2" fontId="23" fillId="20" borderId="0" xfId="0" applyNumberFormat="1" applyFont="1" applyFill="1"/>
    <xf numFmtId="0" fontId="24" fillId="20" borderId="0" xfId="0" applyFont="1" applyFill="1"/>
    <xf numFmtId="0" fontId="0" fillId="20" borderId="0" xfId="0" applyFill="1"/>
    <xf numFmtId="0" fontId="21" fillId="2" borderId="14" xfId="0" applyFont="1" applyFill="1" applyBorder="1" applyAlignment="1">
      <alignment horizontal="center"/>
    </xf>
    <xf numFmtId="2" fontId="21" fillId="2" borderId="14" xfId="0" applyNumberFormat="1" applyFont="1" applyFill="1" applyBorder="1" applyAlignment="1">
      <alignment horizontal="center"/>
    </xf>
    <xf numFmtId="0" fontId="21" fillId="3" borderId="14" xfId="0" applyFont="1" applyFill="1" applyBorder="1" applyAlignment="1">
      <alignment horizontal="center"/>
    </xf>
    <xf numFmtId="2" fontId="21" fillId="3" borderId="14" xfId="0" applyNumberFormat="1" applyFont="1" applyFill="1" applyBorder="1" applyAlignment="1">
      <alignment horizontal="center"/>
    </xf>
    <xf numFmtId="2" fontId="22" fillId="3" borderId="14" xfId="0" applyNumberFormat="1" applyFont="1" applyFill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2" fillId="5" borderId="14" xfId="0" applyFont="1" applyFill="1" applyBorder="1" applyAlignment="1">
      <alignment horizontal="center"/>
    </xf>
    <xf numFmtId="2" fontId="22" fillId="5" borderId="14" xfId="0" applyNumberFormat="1" applyFont="1" applyFill="1" applyBorder="1" applyAlignment="1">
      <alignment horizontal="center"/>
    </xf>
    <xf numFmtId="0" fontId="17" fillId="6" borderId="14" xfId="0" applyFont="1" applyFill="1" applyBorder="1"/>
    <xf numFmtId="2" fontId="16" fillId="6" borderId="14" xfId="0" applyNumberFormat="1" applyFont="1" applyFill="1" applyBorder="1" applyAlignment="1">
      <alignment horizontal="center"/>
    </xf>
    <xf numFmtId="0" fontId="13" fillId="20" borderId="0" xfId="0" applyFont="1" applyFill="1"/>
    <xf numFmtId="0" fontId="3" fillId="38" borderId="14" xfId="0" applyFont="1" applyFill="1" applyBorder="1"/>
    <xf numFmtId="0" fontId="3" fillId="20" borderId="0" xfId="0" applyFont="1" applyFill="1"/>
    <xf numFmtId="2" fontId="20" fillId="38" borderId="14" xfId="1" applyNumberFormat="1" applyFont="1" applyFill="1" applyBorder="1"/>
    <xf numFmtId="2" fontId="3" fillId="38" borderId="14" xfId="0" applyNumberFormat="1" applyFont="1" applyFill="1" applyBorder="1"/>
    <xf numFmtId="0" fontId="27" fillId="38" borderId="14" xfId="0" applyFont="1" applyFill="1" applyBorder="1"/>
    <xf numFmtId="0" fontId="4" fillId="38" borderId="14" xfId="0" applyFont="1" applyFill="1" applyBorder="1"/>
    <xf numFmtId="0" fontId="0" fillId="39" borderId="14" xfId="0" applyFill="1" applyBorder="1"/>
    <xf numFmtId="2" fontId="0" fillId="39" borderId="14" xfId="0" applyNumberFormat="1" applyFill="1" applyBorder="1"/>
    <xf numFmtId="0" fontId="19" fillId="22" borderId="0" xfId="0" applyFont="1" applyFill="1"/>
    <xf numFmtId="0" fontId="0" fillId="22" borderId="0" xfId="0" applyFill="1"/>
    <xf numFmtId="2" fontId="0" fillId="22" borderId="14" xfId="0" applyNumberFormat="1" applyFill="1" applyBorder="1" applyAlignment="1">
      <alignment horizontal="center"/>
    </xf>
    <xf numFmtId="0" fontId="1" fillId="39" borderId="14" xfId="0" applyFont="1" applyFill="1" applyBorder="1"/>
    <xf numFmtId="0" fontId="13" fillId="39" borderId="14" xfId="0" applyFont="1" applyFill="1" applyBorder="1"/>
    <xf numFmtId="0" fontId="0" fillId="31" borderId="14" xfId="0" applyFill="1" applyBorder="1" applyAlignment="1">
      <alignment horizontal="center"/>
    </xf>
    <xf numFmtId="2" fontId="0" fillId="31" borderId="14" xfId="0" applyNumberFormat="1" applyFill="1" applyBorder="1"/>
    <xf numFmtId="0" fontId="0" fillId="30" borderId="14" xfId="0" applyFill="1" applyBorder="1"/>
    <xf numFmtId="0" fontId="0" fillId="40" borderId="0" xfId="0" applyFill="1"/>
    <xf numFmtId="2" fontId="3" fillId="34" borderId="14" xfId="0" applyNumberFormat="1" applyFont="1" applyFill="1" applyBorder="1" applyAlignment="1">
      <alignment horizontal="center" vertical="center"/>
    </xf>
    <xf numFmtId="2" fontId="28" fillId="34" borderId="14" xfId="0" applyNumberFormat="1" applyFont="1" applyFill="1" applyBorder="1" applyAlignment="1">
      <alignment horizontal="center"/>
    </xf>
    <xf numFmtId="0" fontId="21" fillId="0" borderId="0" xfId="0" applyFont="1"/>
    <xf numFmtId="0" fontId="22" fillId="6" borderId="14" xfId="0" applyFont="1" applyFill="1" applyBorder="1"/>
    <xf numFmtId="2" fontId="21" fillId="6" borderId="14" xfId="0" applyNumberFormat="1" applyFont="1" applyFill="1" applyBorder="1" applyAlignment="1">
      <alignment horizontal="center"/>
    </xf>
    <xf numFmtId="0" fontId="21" fillId="4" borderId="14" xfId="0" applyFont="1" applyFill="1" applyBorder="1" applyAlignment="1">
      <alignment horizontal="center"/>
    </xf>
    <xf numFmtId="0" fontId="22" fillId="4" borderId="14" xfId="0" applyFont="1" applyFill="1" applyBorder="1" applyAlignment="1">
      <alignment horizontal="center"/>
    </xf>
    <xf numFmtId="0" fontId="21" fillId="0" borderId="0" xfId="0" applyFont="1" applyAlignment="1">
      <alignment horizontal="center"/>
    </xf>
    <xf numFmtId="0" fontId="16" fillId="2" borderId="17" xfId="0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</cellXfs>
  <cellStyles count="2">
    <cellStyle name="Normal" xfId="0" builtinId="0"/>
    <cellStyle name="Normal 2" xfId="1" xr:uid="{1635B1BE-A24E-4C80-A6A7-C44E5F7078DA}"/>
  </cellStyles>
  <dxfs count="0"/>
  <tableStyles count="0" defaultTableStyle="TableStyleMedium2" defaultPivotStyle="PivotStyleLight16"/>
  <colors>
    <mruColors>
      <color rgb="FFFF9999"/>
      <color rgb="FFFF7C80"/>
      <color rgb="FF9966FF"/>
      <color rgb="FFCC99FF"/>
      <color rgb="FFFFCCCC"/>
      <color rgb="FFFFE699"/>
      <color rgb="FFFFCC99"/>
      <color rgb="FFFFFF99"/>
      <color rgb="FFFFFF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'Track spec'!$G$1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'Track spec'!$E$37:$E$455</c:f>
              <c:numCache>
                <c:formatCode>0.00</c:formatCode>
                <c:ptCount val="419"/>
                <c:pt idx="0" formatCode="General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  <c:pt idx="72">
                  <c:v>720</c:v>
                </c:pt>
                <c:pt idx="73">
                  <c:v>730</c:v>
                </c:pt>
                <c:pt idx="74">
                  <c:v>740</c:v>
                </c:pt>
                <c:pt idx="75">
                  <c:v>750</c:v>
                </c:pt>
                <c:pt idx="76">
                  <c:v>760</c:v>
                </c:pt>
                <c:pt idx="77">
                  <c:v>770</c:v>
                </c:pt>
                <c:pt idx="78">
                  <c:v>780</c:v>
                </c:pt>
                <c:pt idx="79">
                  <c:v>790</c:v>
                </c:pt>
                <c:pt idx="80">
                  <c:v>800</c:v>
                </c:pt>
                <c:pt idx="81">
                  <c:v>810</c:v>
                </c:pt>
                <c:pt idx="82">
                  <c:v>820</c:v>
                </c:pt>
                <c:pt idx="83">
                  <c:v>830</c:v>
                </c:pt>
                <c:pt idx="84">
                  <c:v>840</c:v>
                </c:pt>
                <c:pt idx="85">
                  <c:v>850</c:v>
                </c:pt>
                <c:pt idx="86">
                  <c:v>860</c:v>
                </c:pt>
                <c:pt idx="87">
                  <c:v>870</c:v>
                </c:pt>
                <c:pt idx="88">
                  <c:v>880</c:v>
                </c:pt>
                <c:pt idx="89">
                  <c:v>890</c:v>
                </c:pt>
                <c:pt idx="90">
                  <c:v>900</c:v>
                </c:pt>
                <c:pt idx="91">
                  <c:v>910</c:v>
                </c:pt>
                <c:pt idx="92">
                  <c:v>920</c:v>
                </c:pt>
                <c:pt idx="93">
                  <c:v>930</c:v>
                </c:pt>
                <c:pt idx="94">
                  <c:v>940</c:v>
                </c:pt>
                <c:pt idx="95">
                  <c:v>950</c:v>
                </c:pt>
                <c:pt idx="96">
                  <c:v>960</c:v>
                </c:pt>
                <c:pt idx="97">
                  <c:v>970</c:v>
                </c:pt>
                <c:pt idx="98">
                  <c:v>980</c:v>
                </c:pt>
                <c:pt idx="99">
                  <c:v>990</c:v>
                </c:pt>
                <c:pt idx="100">
                  <c:v>1000</c:v>
                </c:pt>
                <c:pt idx="101">
                  <c:v>1010</c:v>
                </c:pt>
                <c:pt idx="102">
                  <c:v>1020</c:v>
                </c:pt>
                <c:pt idx="103">
                  <c:v>1030</c:v>
                </c:pt>
                <c:pt idx="104">
                  <c:v>1040</c:v>
                </c:pt>
                <c:pt idx="105">
                  <c:v>1050</c:v>
                </c:pt>
                <c:pt idx="106">
                  <c:v>1060</c:v>
                </c:pt>
                <c:pt idx="107">
                  <c:v>1070</c:v>
                </c:pt>
                <c:pt idx="108">
                  <c:v>1080</c:v>
                </c:pt>
                <c:pt idx="109">
                  <c:v>1090</c:v>
                </c:pt>
                <c:pt idx="110">
                  <c:v>1100</c:v>
                </c:pt>
                <c:pt idx="111">
                  <c:v>1110</c:v>
                </c:pt>
                <c:pt idx="112">
                  <c:v>1120</c:v>
                </c:pt>
                <c:pt idx="113">
                  <c:v>1130</c:v>
                </c:pt>
                <c:pt idx="114">
                  <c:v>1140</c:v>
                </c:pt>
                <c:pt idx="115">
                  <c:v>1150</c:v>
                </c:pt>
                <c:pt idx="116">
                  <c:v>1160</c:v>
                </c:pt>
                <c:pt idx="117">
                  <c:v>1170</c:v>
                </c:pt>
                <c:pt idx="118">
                  <c:v>1180</c:v>
                </c:pt>
                <c:pt idx="119">
                  <c:v>1190</c:v>
                </c:pt>
                <c:pt idx="120">
                  <c:v>1200</c:v>
                </c:pt>
                <c:pt idx="121">
                  <c:v>1210</c:v>
                </c:pt>
                <c:pt idx="122">
                  <c:v>1220</c:v>
                </c:pt>
                <c:pt idx="123">
                  <c:v>1230</c:v>
                </c:pt>
                <c:pt idx="124">
                  <c:v>1240</c:v>
                </c:pt>
                <c:pt idx="125">
                  <c:v>1250</c:v>
                </c:pt>
                <c:pt idx="126">
                  <c:v>1260</c:v>
                </c:pt>
                <c:pt idx="127">
                  <c:v>1270</c:v>
                </c:pt>
                <c:pt idx="128">
                  <c:v>1280</c:v>
                </c:pt>
                <c:pt idx="129">
                  <c:v>1290</c:v>
                </c:pt>
                <c:pt idx="130">
                  <c:v>1300</c:v>
                </c:pt>
                <c:pt idx="131">
                  <c:v>1310</c:v>
                </c:pt>
                <c:pt idx="132">
                  <c:v>1320</c:v>
                </c:pt>
                <c:pt idx="133">
                  <c:v>1330</c:v>
                </c:pt>
                <c:pt idx="134">
                  <c:v>1340</c:v>
                </c:pt>
                <c:pt idx="135">
                  <c:v>1350</c:v>
                </c:pt>
                <c:pt idx="136">
                  <c:v>1360</c:v>
                </c:pt>
                <c:pt idx="137">
                  <c:v>1370</c:v>
                </c:pt>
                <c:pt idx="138">
                  <c:v>1380</c:v>
                </c:pt>
                <c:pt idx="139">
                  <c:v>1390</c:v>
                </c:pt>
                <c:pt idx="140">
                  <c:v>1400</c:v>
                </c:pt>
                <c:pt idx="141">
                  <c:v>1410</c:v>
                </c:pt>
                <c:pt idx="142">
                  <c:v>1420</c:v>
                </c:pt>
                <c:pt idx="143">
                  <c:v>1430</c:v>
                </c:pt>
                <c:pt idx="144">
                  <c:v>1440</c:v>
                </c:pt>
                <c:pt idx="145">
                  <c:v>1450</c:v>
                </c:pt>
                <c:pt idx="146">
                  <c:v>1460</c:v>
                </c:pt>
                <c:pt idx="147">
                  <c:v>1470</c:v>
                </c:pt>
                <c:pt idx="148">
                  <c:v>1480</c:v>
                </c:pt>
                <c:pt idx="149">
                  <c:v>1490</c:v>
                </c:pt>
                <c:pt idx="150">
                  <c:v>1500</c:v>
                </c:pt>
                <c:pt idx="151">
                  <c:v>1510</c:v>
                </c:pt>
                <c:pt idx="152">
                  <c:v>1520</c:v>
                </c:pt>
                <c:pt idx="153">
                  <c:v>1530</c:v>
                </c:pt>
                <c:pt idx="154">
                  <c:v>1540</c:v>
                </c:pt>
                <c:pt idx="155">
                  <c:v>1550</c:v>
                </c:pt>
                <c:pt idx="156">
                  <c:v>1560</c:v>
                </c:pt>
                <c:pt idx="157">
                  <c:v>1570</c:v>
                </c:pt>
                <c:pt idx="158">
                  <c:v>1580</c:v>
                </c:pt>
                <c:pt idx="159">
                  <c:v>1590</c:v>
                </c:pt>
                <c:pt idx="160">
                  <c:v>1600</c:v>
                </c:pt>
                <c:pt idx="161">
                  <c:v>1610</c:v>
                </c:pt>
                <c:pt idx="162">
                  <c:v>1620</c:v>
                </c:pt>
                <c:pt idx="163">
                  <c:v>1630</c:v>
                </c:pt>
                <c:pt idx="164">
                  <c:v>1640</c:v>
                </c:pt>
                <c:pt idx="165">
                  <c:v>1650</c:v>
                </c:pt>
                <c:pt idx="166">
                  <c:v>1660</c:v>
                </c:pt>
                <c:pt idx="167">
                  <c:v>1670</c:v>
                </c:pt>
                <c:pt idx="168">
                  <c:v>1680</c:v>
                </c:pt>
                <c:pt idx="169">
                  <c:v>1690</c:v>
                </c:pt>
                <c:pt idx="170">
                  <c:v>1700</c:v>
                </c:pt>
                <c:pt idx="171">
                  <c:v>1710</c:v>
                </c:pt>
                <c:pt idx="172">
                  <c:v>1720</c:v>
                </c:pt>
                <c:pt idx="173">
                  <c:v>1730</c:v>
                </c:pt>
                <c:pt idx="174">
                  <c:v>1740</c:v>
                </c:pt>
                <c:pt idx="175">
                  <c:v>1750</c:v>
                </c:pt>
                <c:pt idx="176">
                  <c:v>1760</c:v>
                </c:pt>
                <c:pt idx="177">
                  <c:v>1770</c:v>
                </c:pt>
                <c:pt idx="178">
                  <c:v>1780</c:v>
                </c:pt>
                <c:pt idx="179">
                  <c:v>1790</c:v>
                </c:pt>
                <c:pt idx="180">
                  <c:v>1800</c:v>
                </c:pt>
                <c:pt idx="181">
                  <c:v>1810</c:v>
                </c:pt>
                <c:pt idx="182">
                  <c:v>1820</c:v>
                </c:pt>
                <c:pt idx="183">
                  <c:v>1830</c:v>
                </c:pt>
                <c:pt idx="184">
                  <c:v>1840</c:v>
                </c:pt>
                <c:pt idx="185">
                  <c:v>1850</c:v>
                </c:pt>
                <c:pt idx="186">
                  <c:v>1860</c:v>
                </c:pt>
                <c:pt idx="187">
                  <c:v>1870</c:v>
                </c:pt>
                <c:pt idx="188">
                  <c:v>1880</c:v>
                </c:pt>
                <c:pt idx="189">
                  <c:v>1890</c:v>
                </c:pt>
                <c:pt idx="190">
                  <c:v>1900</c:v>
                </c:pt>
                <c:pt idx="191">
                  <c:v>1910</c:v>
                </c:pt>
                <c:pt idx="192">
                  <c:v>1920</c:v>
                </c:pt>
                <c:pt idx="193">
                  <c:v>1930</c:v>
                </c:pt>
                <c:pt idx="194">
                  <c:v>1940</c:v>
                </c:pt>
                <c:pt idx="195">
                  <c:v>1950</c:v>
                </c:pt>
                <c:pt idx="196">
                  <c:v>1960</c:v>
                </c:pt>
                <c:pt idx="197">
                  <c:v>1970</c:v>
                </c:pt>
                <c:pt idx="198">
                  <c:v>1980</c:v>
                </c:pt>
                <c:pt idx="199">
                  <c:v>1990</c:v>
                </c:pt>
                <c:pt idx="200">
                  <c:v>2000</c:v>
                </c:pt>
                <c:pt idx="201">
                  <c:v>2010</c:v>
                </c:pt>
                <c:pt idx="202">
                  <c:v>2020</c:v>
                </c:pt>
                <c:pt idx="203">
                  <c:v>2030</c:v>
                </c:pt>
                <c:pt idx="204">
                  <c:v>2040</c:v>
                </c:pt>
                <c:pt idx="205">
                  <c:v>2050</c:v>
                </c:pt>
                <c:pt idx="206">
                  <c:v>2060</c:v>
                </c:pt>
                <c:pt idx="207">
                  <c:v>2070</c:v>
                </c:pt>
                <c:pt idx="208">
                  <c:v>2080</c:v>
                </c:pt>
                <c:pt idx="209">
                  <c:v>2090</c:v>
                </c:pt>
                <c:pt idx="210">
                  <c:v>2100</c:v>
                </c:pt>
                <c:pt idx="211">
                  <c:v>2110</c:v>
                </c:pt>
                <c:pt idx="212">
                  <c:v>2120</c:v>
                </c:pt>
                <c:pt idx="213">
                  <c:v>2130</c:v>
                </c:pt>
                <c:pt idx="214">
                  <c:v>2140</c:v>
                </c:pt>
                <c:pt idx="215">
                  <c:v>2150</c:v>
                </c:pt>
                <c:pt idx="216">
                  <c:v>2160</c:v>
                </c:pt>
                <c:pt idx="217">
                  <c:v>2170</c:v>
                </c:pt>
                <c:pt idx="218">
                  <c:v>2180</c:v>
                </c:pt>
                <c:pt idx="219">
                  <c:v>2190</c:v>
                </c:pt>
                <c:pt idx="220">
                  <c:v>2200</c:v>
                </c:pt>
                <c:pt idx="221">
                  <c:v>2210</c:v>
                </c:pt>
                <c:pt idx="222">
                  <c:v>2220</c:v>
                </c:pt>
                <c:pt idx="223">
                  <c:v>2230</c:v>
                </c:pt>
                <c:pt idx="224">
                  <c:v>2240</c:v>
                </c:pt>
                <c:pt idx="225">
                  <c:v>2250</c:v>
                </c:pt>
                <c:pt idx="226">
                  <c:v>2260</c:v>
                </c:pt>
                <c:pt idx="227">
                  <c:v>2270</c:v>
                </c:pt>
                <c:pt idx="228">
                  <c:v>2280</c:v>
                </c:pt>
                <c:pt idx="229">
                  <c:v>2290</c:v>
                </c:pt>
                <c:pt idx="230">
                  <c:v>2300</c:v>
                </c:pt>
                <c:pt idx="231">
                  <c:v>2310</c:v>
                </c:pt>
                <c:pt idx="232">
                  <c:v>2320</c:v>
                </c:pt>
                <c:pt idx="233">
                  <c:v>2330</c:v>
                </c:pt>
                <c:pt idx="234">
                  <c:v>2340</c:v>
                </c:pt>
                <c:pt idx="235">
                  <c:v>2350</c:v>
                </c:pt>
                <c:pt idx="236">
                  <c:v>2360</c:v>
                </c:pt>
                <c:pt idx="237">
                  <c:v>2370</c:v>
                </c:pt>
                <c:pt idx="238">
                  <c:v>2380</c:v>
                </c:pt>
                <c:pt idx="239">
                  <c:v>2390</c:v>
                </c:pt>
                <c:pt idx="240">
                  <c:v>2400</c:v>
                </c:pt>
                <c:pt idx="241">
                  <c:v>2410</c:v>
                </c:pt>
                <c:pt idx="242">
                  <c:v>2420</c:v>
                </c:pt>
                <c:pt idx="243">
                  <c:v>2430</c:v>
                </c:pt>
                <c:pt idx="244">
                  <c:v>2440</c:v>
                </c:pt>
                <c:pt idx="245">
                  <c:v>2450</c:v>
                </c:pt>
                <c:pt idx="246">
                  <c:v>2460</c:v>
                </c:pt>
                <c:pt idx="247">
                  <c:v>2470</c:v>
                </c:pt>
                <c:pt idx="248">
                  <c:v>2480</c:v>
                </c:pt>
                <c:pt idx="249">
                  <c:v>2490</c:v>
                </c:pt>
                <c:pt idx="250">
                  <c:v>2500</c:v>
                </c:pt>
                <c:pt idx="251">
                  <c:v>2510</c:v>
                </c:pt>
                <c:pt idx="252">
                  <c:v>2520</c:v>
                </c:pt>
                <c:pt idx="253">
                  <c:v>2530</c:v>
                </c:pt>
                <c:pt idx="254">
                  <c:v>2540</c:v>
                </c:pt>
                <c:pt idx="255">
                  <c:v>2550</c:v>
                </c:pt>
                <c:pt idx="256">
                  <c:v>2560</c:v>
                </c:pt>
                <c:pt idx="257">
                  <c:v>2570</c:v>
                </c:pt>
                <c:pt idx="258">
                  <c:v>2580</c:v>
                </c:pt>
                <c:pt idx="259">
                  <c:v>2590</c:v>
                </c:pt>
                <c:pt idx="260">
                  <c:v>2600</c:v>
                </c:pt>
                <c:pt idx="261">
                  <c:v>2610</c:v>
                </c:pt>
                <c:pt idx="262">
                  <c:v>2620</c:v>
                </c:pt>
                <c:pt idx="263">
                  <c:v>2630</c:v>
                </c:pt>
                <c:pt idx="264">
                  <c:v>2640</c:v>
                </c:pt>
                <c:pt idx="265">
                  <c:v>2650</c:v>
                </c:pt>
                <c:pt idx="266">
                  <c:v>2660</c:v>
                </c:pt>
                <c:pt idx="267">
                  <c:v>2670</c:v>
                </c:pt>
                <c:pt idx="268">
                  <c:v>2680</c:v>
                </c:pt>
                <c:pt idx="269">
                  <c:v>2690</c:v>
                </c:pt>
                <c:pt idx="270">
                  <c:v>2700</c:v>
                </c:pt>
                <c:pt idx="271">
                  <c:v>2710</c:v>
                </c:pt>
                <c:pt idx="272">
                  <c:v>2720</c:v>
                </c:pt>
                <c:pt idx="273">
                  <c:v>2730</c:v>
                </c:pt>
                <c:pt idx="274">
                  <c:v>2740</c:v>
                </c:pt>
                <c:pt idx="275">
                  <c:v>2750</c:v>
                </c:pt>
                <c:pt idx="276">
                  <c:v>2760</c:v>
                </c:pt>
                <c:pt idx="277">
                  <c:v>2770</c:v>
                </c:pt>
                <c:pt idx="278">
                  <c:v>2780</c:v>
                </c:pt>
                <c:pt idx="279">
                  <c:v>2790</c:v>
                </c:pt>
                <c:pt idx="280">
                  <c:v>2800</c:v>
                </c:pt>
                <c:pt idx="281">
                  <c:v>2810</c:v>
                </c:pt>
                <c:pt idx="282">
                  <c:v>2820</c:v>
                </c:pt>
                <c:pt idx="283">
                  <c:v>2830</c:v>
                </c:pt>
                <c:pt idx="284">
                  <c:v>2840</c:v>
                </c:pt>
                <c:pt idx="285">
                  <c:v>2850</c:v>
                </c:pt>
                <c:pt idx="286">
                  <c:v>2860</c:v>
                </c:pt>
                <c:pt idx="287">
                  <c:v>2870</c:v>
                </c:pt>
                <c:pt idx="288">
                  <c:v>2880</c:v>
                </c:pt>
                <c:pt idx="289">
                  <c:v>2890</c:v>
                </c:pt>
                <c:pt idx="290">
                  <c:v>2900</c:v>
                </c:pt>
                <c:pt idx="291">
                  <c:v>2910</c:v>
                </c:pt>
                <c:pt idx="292">
                  <c:v>2920</c:v>
                </c:pt>
                <c:pt idx="293">
                  <c:v>2930</c:v>
                </c:pt>
                <c:pt idx="294">
                  <c:v>2940</c:v>
                </c:pt>
                <c:pt idx="295">
                  <c:v>2950</c:v>
                </c:pt>
                <c:pt idx="296">
                  <c:v>2960</c:v>
                </c:pt>
                <c:pt idx="297">
                  <c:v>2970</c:v>
                </c:pt>
                <c:pt idx="298">
                  <c:v>2980</c:v>
                </c:pt>
                <c:pt idx="299">
                  <c:v>2990</c:v>
                </c:pt>
                <c:pt idx="300">
                  <c:v>3000</c:v>
                </c:pt>
                <c:pt idx="301">
                  <c:v>3010</c:v>
                </c:pt>
                <c:pt idx="302">
                  <c:v>3020</c:v>
                </c:pt>
                <c:pt idx="303">
                  <c:v>3030</c:v>
                </c:pt>
                <c:pt idx="304">
                  <c:v>3040</c:v>
                </c:pt>
                <c:pt idx="305">
                  <c:v>3050</c:v>
                </c:pt>
                <c:pt idx="306">
                  <c:v>3060</c:v>
                </c:pt>
                <c:pt idx="307">
                  <c:v>3070</c:v>
                </c:pt>
                <c:pt idx="308">
                  <c:v>3080</c:v>
                </c:pt>
                <c:pt idx="309">
                  <c:v>3090</c:v>
                </c:pt>
                <c:pt idx="310">
                  <c:v>3100</c:v>
                </c:pt>
                <c:pt idx="311">
                  <c:v>3110</c:v>
                </c:pt>
                <c:pt idx="312">
                  <c:v>3120</c:v>
                </c:pt>
                <c:pt idx="313">
                  <c:v>3130</c:v>
                </c:pt>
                <c:pt idx="314">
                  <c:v>3140</c:v>
                </c:pt>
                <c:pt idx="315">
                  <c:v>3150</c:v>
                </c:pt>
                <c:pt idx="316">
                  <c:v>3160</c:v>
                </c:pt>
                <c:pt idx="317">
                  <c:v>3170</c:v>
                </c:pt>
                <c:pt idx="318">
                  <c:v>3180</c:v>
                </c:pt>
                <c:pt idx="319">
                  <c:v>3190</c:v>
                </c:pt>
                <c:pt idx="320">
                  <c:v>3200</c:v>
                </c:pt>
                <c:pt idx="321">
                  <c:v>3210</c:v>
                </c:pt>
                <c:pt idx="322">
                  <c:v>3220</c:v>
                </c:pt>
                <c:pt idx="323">
                  <c:v>3230</c:v>
                </c:pt>
                <c:pt idx="324">
                  <c:v>3240</c:v>
                </c:pt>
                <c:pt idx="325">
                  <c:v>3250</c:v>
                </c:pt>
                <c:pt idx="326">
                  <c:v>3260</c:v>
                </c:pt>
                <c:pt idx="327">
                  <c:v>3270</c:v>
                </c:pt>
                <c:pt idx="328">
                  <c:v>3280</c:v>
                </c:pt>
                <c:pt idx="329">
                  <c:v>3290</c:v>
                </c:pt>
                <c:pt idx="330">
                  <c:v>3300</c:v>
                </c:pt>
                <c:pt idx="331">
                  <c:v>3310</c:v>
                </c:pt>
                <c:pt idx="332">
                  <c:v>3320</c:v>
                </c:pt>
                <c:pt idx="333">
                  <c:v>3330</c:v>
                </c:pt>
                <c:pt idx="334">
                  <c:v>3340</c:v>
                </c:pt>
                <c:pt idx="335">
                  <c:v>3350</c:v>
                </c:pt>
                <c:pt idx="336">
                  <c:v>3360</c:v>
                </c:pt>
                <c:pt idx="337">
                  <c:v>3370</c:v>
                </c:pt>
                <c:pt idx="338">
                  <c:v>3380</c:v>
                </c:pt>
                <c:pt idx="339">
                  <c:v>3390</c:v>
                </c:pt>
                <c:pt idx="340">
                  <c:v>3400</c:v>
                </c:pt>
                <c:pt idx="341">
                  <c:v>3410</c:v>
                </c:pt>
                <c:pt idx="342">
                  <c:v>3420</c:v>
                </c:pt>
                <c:pt idx="343">
                  <c:v>3430</c:v>
                </c:pt>
                <c:pt idx="344">
                  <c:v>3440</c:v>
                </c:pt>
                <c:pt idx="345">
                  <c:v>3450</c:v>
                </c:pt>
                <c:pt idx="346">
                  <c:v>3460</c:v>
                </c:pt>
                <c:pt idx="347">
                  <c:v>3470</c:v>
                </c:pt>
                <c:pt idx="348">
                  <c:v>3480</c:v>
                </c:pt>
                <c:pt idx="349">
                  <c:v>3490</c:v>
                </c:pt>
                <c:pt idx="350">
                  <c:v>3500</c:v>
                </c:pt>
                <c:pt idx="351">
                  <c:v>3510</c:v>
                </c:pt>
                <c:pt idx="352">
                  <c:v>3520</c:v>
                </c:pt>
                <c:pt idx="353">
                  <c:v>3530</c:v>
                </c:pt>
                <c:pt idx="354">
                  <c:v>3540</c:v>
                </c:pt>
                <c:pt idx="355">
                  <c:v>3550</c:v>
                </c:pt>
                <c:pt idx="356">
                  <c:v>3560</c:v>
                </c:pt>
                <c:pt idx="357">
                  <c:v>3570</c:v>
                </c:pt>
                <c:pt idx="358">
                  <c:v>3580</c:v>
                </c:pt>
                <c:pt idx="359">
                  <c:v>3590</c:v>
                </c:pt>
                <c:pt idx="360">
                  <c:v>3600</c:v>
                </c:pt>
                <c:pt idx="361">
                  <c:v>3610</c:v>
                </c:pt>
                <c:pt idx="362">
                  <c:v>3620</c:v>
                </c:pt>
                <c:pt idx="363">
                  <c:v>3630</c:v>
                </c:pt>
                <c:pt idx="364">
                  <c:v>3640</c:v>
                </c:pt>
                <c:pt idx="365">
                  <c:v>3650</c:v>
                </c:pt>
                <c:pt idx="366">
                  <c:v>3660</c:v>
                </c:pt>
                <c:pt idx="367">
                  <c:v>3670</c:v>
                </c:pt>
                <c:pt idx="368">
                  <c:v>3680</c:v>
                </c:pt>
                <c:pt idx="369">
                  <c:v>3690</c:v>
                </c:pt>
                <c:pt idx="370">
                  <c:v>3700</c:v>
                </c:pt>
                <c:pt idx="371">
                  <c:v>3710</c:v>
                </c:pt>
                <c:pt idx="372">
                  <c:v>3720</c:v>
                </c:pt>
                <c:pt idx="373">
                  <c:v>3730</c:v>
                </c:pt>
                <c:pt idx="374">
                  <c:v>3740</c:v>
                </c:pt>
                <c:pt idx="375">
                  <c:v>3750</c:v>
                </c:pt>
                <c:pt idx="376">
                  <c:v>3760</c:v>
                </c:pt>
                <c:pt idx="377">
                  <c:v>3770</c:v>
                </c:pt>
                <c:pt idx="378">
                  <c:v>3780</c:v>
                </c:pt>
                <c:pt idx="379">
                  <c:v>3790</c:v>
                </c:pt>
                <c:pt idx="380">
                  <c:v>3800</c:v>
                </c:pt>
                <c:pt idx="381">
                  <c:v>3810</c:v>
                </c:pt>
                <c:pt idx="382">
                  <c:v>3820</c:v>
                </c:pt>
                <c:pt idx="383">
                  <c:v>3830</c:v>
                </c:pt>
                <c:pt idx="384">
                  <c:v>3840</c:v>
                </c:pt>
                <c:pt idx="385">
                  <c:v>3850</c:v>
                </c:pt>
                <c:pt idx="386">
                  <c:v>3860</c:v>
                </c:pt>
                <c:pt idx="387">
                  <c:v>3870</c:v>
                </c:pt>
                <c:pt idx="388">
                  <c:v>3880</c:v>
                </c:pt>
                <c:pt idx="389">
                  <c:v>3890</c:v>
                </c:pt>
                <c:pt idx="390">
                  <c:v>3900</c:v>
                </c:pt>
                <c:pt idx="391">
                  <c:v>3910</c:v>
                </c:pt>
                <c:pt idx="392">
                  <c:v>3920</c:v>
                </c:pt>
                <c:pt idx="393">
                  <c:v>3930</c:v>
                </c:pt>
                <c:pt idx="394">
                  <c:v>3940</c:v>
                </c:pt>
                <c:pt idx="395">
                  <c:v>3950</c:v>
                </c:pt>
                <c:pt idx="396">
                  <c:v>3960</c:v>
                </c:pt>
                <c:pt idx="397">
                  <c:v>3970</c:v>
                </c:pt>
                <c:pt idx="398">
                  <c:v>3980</c:v>
                </c:pt>
                <c:pt idx="399">
                  <c:v>3990</c:v>
                </c:pt>
                <c:pt idx="400">
                  <c:v>4000</c:v>
                </c:pt>
                <c:pt idx="401">
                  <c:v>4010</c:v>
                </c:pt>
                <c:pt idx="402">
                  <c:v>4020</c:v>
                </c:pt>
              </c:numCache>
            </c:numRef>
          </c:cat>
          <c:val>
            <c:numRef>
              <c:f>'Track spec'!$G$37:$G$455</c:f>
              <c:numCache>
                <c:formatCode>0.00</c:formatCode>
                <c:ptCount val="419"/>
                <c:pt idx="0">
                  <c:v>17.461237069577862</c:v>
                </c:pt>
                <c:pt idx="1">
                  <c:v>22.173051362080606</c:v>
                </c:pt>
                <c:pt idx="2">
                  <c:v>26.051055480546758</c:v>
                </c:pt>
                <c:pt idx="3">
                  <c:v>29.379668995657223</c:v>
                </c:pt>
                <c:pt idx="4">
                  <c:v>32.334517549718619</c:v>
                </c:pt>
                <c:pt idx="5">
                  <c:v>35.007035884172694</c:v>
                </c:pt>
                <c:pt idx="6">
                  <c:v>37.454591228201316</c:v>
                </c:pt>
                <c:pt idx="7">
                  <c:v>39.728146033026341</c:v>
                </c:pt>
                <c:pt idx="8">
                  <c:v>41.848724283506101</c:v>
                </c:pt>
                <c:pt idx="9">
                  <c:v>43.843438532305257</c:v>
                </c:pt>
                <c:pt idx="10">
                  <c:v>45.727118833382043</c:v>
                </c:pt>
                <c:pt idx="11">
                  <c:v>47.511882546997008</c:v>
                </c:pt>
                <c:pt idx="12">
                  <c:v>49.207440870383643</c:v>
                </c:pt>
                <c:pt idx="13">
                  <c:v>50.69354326681718</c:v>
                </c:pt>
                <c:pt idx="14">
                  <c:v>52.29142849630535</c:v>
                </c:pt>
                <c:pt idx="15">
                  <c:v>53.822425789828088</c:v>
                </c:pt>
                <c:pt idx="16">
                  <c:v>55.292259082984543</c:v>
                </c:pt>
                <c:pt idx="17">
                  <c:v>56.705172659249669</c:v>
                </c:pt>
                <c:pt idx="18">
                  <c:v>58.06408444708228</c:v>
                </c:pt>
                <c:pt idx="19">
                  <c:v>59.372915585925817</c:v>
                </c:pt>
                <c:pt idx="20">
                  <c:v>60.640352692770158</c:v>
                </c:pt>
                <c:pt idx="21">
                  <c:v>61.86281003227424</c:v>
                </c:pt>
                <c:pt idx="22">
                  <c:v>63.049118568524619</c:v>
                </c:pt>
                <c:pt idx="23">
                  <c:v>64.044072049750156</c:v>
                </c:pt>
                <c:pt idx="24">
                  <c:v>65.168761515907306</c:v>
                </c:pt>
                <c:pt idx="25">
                  <c:v>66.260979084009861</c:v>
                </c:pt>
                <c:pt idx="26">
                  <c:v>67.322096582475453</c:v>
                </c:pt>
                <c:pt idx="27">
                  <c:v>68.354256041012448</c:v>
                </c:pt>
                <c:pt idx="28">
                  <c:v>69.35767518409537</c:v>
                </c:pt>
                <c:pt idx="29">
                  <c:v>70.334283938457801</c:v>
                </c:pt>
                <c:pt idx="30">
                  <c:v>71.28411277850536</c:v>
                </c:pt>
                <c:pt idx="31">
                  <c:v>72.208023986085308</c:v>
                </c:pt>
                <c:pt idx="32">
                  <c:v>73.107711053255272</c:v>
                </c:pt>
                <c:pt idx="33">
                  <c:v>73.982988238639521</c:v>
                </c:pt>
                <c:pt idx="34">
                  <c:v>74.841751337013093</c:v>
                </c:pt>
                <c:pt idx="35">
                  <c:v>75.681831080101475</c:v>
                </c:pt>
                <c:pt idx="36">
                  <c:v>73.845615348650753</c:v>
                </c:pt>
                <c:pt idx="37">
                  <c:v>71.962561494187753</c:v>
                </c:pt>
                <c:pt idx="38">
                  <c:v>70.028891233466084</c:v>
                </c:pt>
                <c:pt idx="39">
                  <c:v>68.04028922610847</c:v>
                </c:pt>
                <c:pt idx="40">
                  <c:v>65.991789705662342</c:v>
                </c:pt>
                <c:pt idx="41">
                  <c:v>63.877630350070376</c:v>
                </c:pt>
                <c:pt idx="42">
                  <c:v>61.691061019600738</c:v>
                </c:pt>
                <c:pt idx="43">
                  <c:v>59.424089057451873</c:v>
                </c:pt>
                <c:pt idx="44">
                  <c:v>57.06713336844458</c:v>
                </c:pt>
                <c:pt idx="45">
                  <c:v>54.60854385053414</c:v>
                </c:pt>
                <c:pt idx="46">
                  <c:v>52.03391597851904</c:v>
                </c:pt>
                <c:pt idx="47">
                  <c:v>49.529156686380048</c:v>
                </c:pt>
                <c:pt idx="48">
                  <c:v>46.890791335489226</c:v>
                </c:pt>
                <c:pt idx="49">
                  <c:v>44.094843939771437</c:v>
                </c:pt>
                <c:pt idx="50">
                  <c:v>41.109174305466219</c:v>
                </c:pt>
                <c:pt idx="51">
                  <c:v>37.888958313492999</c:v>
                </c:pt>
                <c:pt idx="52">
                  <c:v>34.587035216196647</c:v>
                </c:pt>
                <c:pt idx="53">
                  <c:v>30.985970953125932</c:v>
                </c:pt>
                <c:pt idx="54">
                  <c:v>26.978226087210018</c:v>
                </c:pt>
                <c:pt idx="55">
                  <c:v>22.335565439246427</c:v>
                </c:pt>
                <c:pt idx="56">
                  <c:v>26.5</c:v>
                </c:pt>
                <c:pt idx="57">
                  <c:v>26.5</c:v>
                </c:pt>
                <c:pt idx="58">
                  <c:v>26.5</c:v>
                </c:pt>
                <c:pt idx="59">
                  <c:v>26.5</c:v>
                </c:pt>
                <c:pt idx="60">
                  <c:v>26.5</c:v>
                </c:pt>
                <c:pt idx="61">
                  <c:v>26.5</c:v>
                </c:pt>
                <c:pt idx="62">
                  <c:v>26.5</c:v>
                </c:pt>
                <c:pt idx="63">
                  <c:v>26.5</c:v>
                </c:pt>
                <c:pt idx="64">
                  <c:v>26.5</c:v>
                </c:pt>
                <c:pt idx="65">
                  <c:v>26.5</c:v>
                </c:pt>
                <c:pt idx="66">
                  <c:v>26.5</c:v>
                </c:pt>
                <c:pt idx="67">
                  <c:v>26.5</c:v>
                </c:pt>
                <c:pt idx="68">
                  <c:v>26.5</c:v>
                </c:pt>
                <c:pt idx="69">
                  <c:v>29.666886823894234</c:v>
                </c:pt>
                <c:pt idx="70">
                  <c:v>32.526886534734594</c:v>
                </c:pt>
                <c:pt idx="71">
                  <c:v>35.124824712506701</c:v>
                </c:pt>
                <c:pt idx="72">
                  <c:v>37.587334057381341</c:v>
                </c:pt>
                <c:pt idx="73">
                  <c:v>39.882774186450114</c:v>
                </c:pt>
                <c:pt idx="74">
                  <c:v>42.037446890143769</c:v>
                </c:pt>
                <c:pt idx="75">
                  <c:v>49.780756522977832</c:v>
                </c:pt>
                <c:pt idx="76">
                  <c:v>49.780756522977832</c:v>
                </c:pt>
                <c:pt idx="77">
                  <c:v>49.780756522977832</c:v>
                </c:pt>
                <c:pt idx="78">
                  <c:v>49.780756522977832</c:v>
                </c:pt>
                <c:pt idx="79">
                  <c:v>49.780756522977832</c:v>
                </c:pt>
                <c:pt idx="80">
                  <c:v>49.780756522977832</c:v>
                </c:pt>
                <c:pt idx="81">
                  <c:v>49.780756522977832</c:v>
                </c:pt>
                <c:pt idx="82">
                  <c:v>49.780756522977832</c:v>
                </c:pt>
                <c:pt idx="83">
                  <c:v>49.780756522977832</c:v>
                </c:pt>
                <c:pt idx="84">
                  <c:v>49.780756522977832</c:v>
                </c:pt>
                <c:pt idx="85">
                  <c:v>49.780756522977832</c:v>
                </c:pt>
                <c:pt idx="86">
                  <c:v>49.780756522977832</c:v>
                </c:pt>
                <c:pt idx="87">
                  <c:v>49.780756522977832</c:v>
                </c:pt>
                <c:pt idx="88">
                  <c:v>49.780756522977832</c:v>
                </c:pt>
                <c:pt idx="89">
                  <c:v>49.780756522977832</c:v>
                </c:pt>
                <c:pt idx="90">
                  <c:v>49.780756522977832</c:v>
                </c:pt>
                <c:pt idx="91">
                  <c:v>49.780756522977832</c:v>
                </c:pt>
                <c:pt idx="92">
                  <c:v>49.780756522977832</c:v>
                </c:pt>
                <c:pt idx="93">
                  <c:v>49.780756522977832</c:v>
                </c:pt>
                <c:pt idx="94">
                  <c:v>49.780756522977832</c:v>
                </c:pt>
                <c:pt idx="95">
                  <c:v>49.780756522977832</c:v>
                </c:pt>
                <c:pt idx="96">
                  <c:v>49.780756522977832</c:v>
                </c:pt>
                <c:pt idx="97">
                  <c:v>49.780756522977832</c:v>
                </c:pt>
                <c:pt idx="98">
                  <c:v>49.780756522977832</c:v>
                </c:pt>
                <c:pt idx="99">
                  <c:v>49.780756522977832</c:v>
                </c:pt>
                <c:pt idx="100">
                  <c:v>49.780756522977832</c:v>
                </c:pt>
                <c:pt idx="101">
                  <c:v>49.780756522977832</c:v>
                </c:pt>
                <c:pt idx="102">
                  <c:v>51.41955664515006</c:v>
                </c:pt>
                <c:pt idx="103">
                  <c:v>52.989022913486188</c:v>
                </c:pt>
                <c:pt idx="104">
                  <c:v>50.331619285592566</c:v>
                </c:pt>
                <c:pt idx="105">
                  <c:v>47.525858755983599</c:v>
                </c:pt>
                <c:pt idx="106">
                  <c:v>44.543715618228035</c:v>
                </c:pt>
                <c:pt idx="107">
                  <c:v>41.347042840588266</c:v>
                </c:pt>
                <c:pt idx="108">
                  <c:v>37.881569426903511</c:v>
                </c:pt>
                <c:pt idx="109">
                  <c:v>34.065358545437043</c:v>
                </c:pt>
                <c:pt idx="110">
                  <c:v>38.133910893062101</c:v>
                </c:pt>
                <c:pt idx="111">
                  <c:v>38.133910893062101</c:v>
                </c:pt>
                <c:pt idx="112">
                  <c:v>38.133910893062101</c:v>
                </c:pt>
                <c:pt idx="113">
                  <c:v>38.133910893062101</c:v>
                </c:pt>
                <c:pt idx="114">
                  <c:v>38.133910893062101</c:v>
                </c:pt>
                <c:pt idx="115">
                  <c:v>38.133910893062101</c:v>
                </c:pt>
                <c:pt idx="116">
                  <c:v>38.133910893062101</c:v>
                </c:pt>
                <c:pt idx="117">
                  <c:v>38.133910893062101</c:v>
                </c:pt>
                <c:pt idx="118">
                  <c:v>38.133910893062101</c:v>
                </c:pt>
                <c:pt idx="119">
                  <c:v>38.133910893062101</c:v>
                </c:pt>
                <c:pt idx="120">
                  <c:v>38.133910893062101</c:v>
                </c:pt>
                <c:pt idx="121">
                  <c:v>40.357132631522525</c:v>
                </c:pt>
                <c:pt idx="122">
                  <c:v>42.440205611620684</c:v>
                </c:pt>
                <c:pt idx="123">
                  <c:v>44.402250780727854</c:v>
                </c:pt>
                <c:pt idx="124">
                  <c:v>46.257039535845493</c:v>
                </c:pt>
                <c:pt idx="125">
                  <c:v>48.015923657044262</c:v>
                </c:pt>
                <c:pt idx="126">
                  <c:v>43.474488570718556</c:v>
                </c:pt>
                <c:pt idx="127">
                  <c:v>45.310999160045846</c:v>
                </c:pt>
                <c:pt idx="128">
                  <c:v>40.549582569919878</c:v>
                </c:pt>
                <c:pt idx="129">
                  <c:v>42.482232153216351</c:v>
                </c:pt>
                <c:pt idx="130">
                  <c:v>37.437569083758987</c:v>
                </c:pt>
                <c:pt idx="131">
                  <c:v>39.499692038378875</c:v>
                </c:pt>
                <c:pt idx="132">
                  <c:v>34.099989873379251</c:v>
                </c:pt>
                <c:pt idx="133">
                  <c:v>36.321177579454229</c:v>
                </c:pt>
                <c:pt idx="134">
                  <c:v>30.449641654490112</c:v>
                </c:pt>
                <c:pt idx="135">
                  <c:v>22.611014130286154</c:v>
                </c:pt>
                <c:pt idx="136">
                  <c:v>22.611014130286154</c:v>
                </c:pt>
                <c:pt idx="137">
                  <c:v>22.611014130286154</c:v>
                </c:pt>
                <c:pt idx="138">
                  <c:v>22.611014130286154</c:v>
                </c:pt>
                <c:pt idx="139">
                  <c:v>22.611014130286154</c:v>
                </c:pt>
                <c:pt idx="140">
                  <c:v>22.611014130286154</c:v>
                </c:pt>
                <c:pt idx="141">
                  <c:v>26.298031340051057</c:v>
                </c:pt>
                <c:pt idx="142">
                  <c:v>29.492041819219644</c:v>
                </c:pt>
                <c:pt idx="143">
                  <c:v>32.3402501518473</c:v>
                </c:pt>
                <c:pt idx="144">
                  <c:v>34.924517747331841</c:v>
                </c:pt>
                <c:pt idx="145">
                  <c:v>37.302043880677289</c:v>
                </c:pt>
                <c:pt idx="146">
                  <c:v>39.508560747810222</c:v>
                </c:pt>
                <c:pt idx="147">
                  <c:v>41.593147581103466</c:v>
                </c:pt>
                <c:pt idx="148">
                  <c:v>43.578130742879452</c:v>
                </c:pt>
                <c:pt idx="149">
                  <c:v>45.394954378500131</c:v>
                </c:pt>
                <c:pt idx="150">
                  <c:v>47.198510158667354</c:v>
                </c:pt>
                <c:pt idx="151">
                  <c:v>48.911209481710728</c:v>
                </c:pt>
                <c:pt idx="152">
                  <c:v>50.547528539144409</c:v>
                </c:pt>
                <c:pt idx="153">
                  <c:v>47.965212304544472</c:v>
                </c:pt>
                <c:pt idx="154">
                  <c:v>45.264999964405028</c:v>
                </c:pt>
                <c:pt idx="155">
                  <c:v>42.433166575400435</c:v>
                </c:pt>
                <c:pt idx="156">
                  <c:v>35.301330286548698</c:v>
                </c:pt>
                <c:pt idx="157">
                  <c:v>35.301330286548698</c:v>
                </c:pt>
                <c:pt idx="158">
                  <c:v>35.301330286548698</c:v>
                </c:pt>
                <c:pt idx="159">
                  <c:v>35.301330286548698</c:v>
                </c:pt>
                <c:pt idx="160">
                  <c:v>35.301330286548698</c:v>
                </c:pt>
                <c:pt idx="161">
                  <c:v>35.301330286548698</c:v>
                </c:pt>
                <c:pt idx="162">
                  <c:v>35.301330286548698</c:v>
                </c:pt>
                <c:pt idx="163">
                  <c:v>35.301330286548698</c:v>
                </c:pt>
                <c:pt idx="164">
                  <c:v>35.301330286548698</c:v>
                </c:pt>
                <c:pt idx="165">
                  <c:v>37.729799398829314</c:v>
                </c:pt>
                <c:pt idx="166">
                  <c:v>39.981646909955188</c:v>
                </c:pt>
                <c:pt idx="167">
                  <c:v>42.089455051922158</c:v>
                </c:pt>
                <c:pt idx="168">
                  <c:v>44.067119812914747</c:v>
                </c:pt>
                <c:pt idx="169">
                  <c:v>45.935442534408104</c:v>
                </c:pt>
                <c:pt idx="170">
                  <c:v>47.712414183200842</c:v>
                </c:pt>
                <c:pt idx="171">
                  <c:v>49.274289225442914</c:v>
                </c:pt>
                <c:pt idx="172">
                  <c:v>50.935989064187609</c:v>
                </c:pt>
                <c:pt idx="173">
                  <c:v>48.357369833507256</c:v>
                </c:pt>
                <c:pt idx="174">
                  <c:v>45.672846949876849</c:v>
                </c:pt>
                <c:pt idx="175">
                  <c:v>42.860392135395067</c:v>
                </c:pt>
                <c:pt idx="176">
                  <c:v>39.897817766374288</c:v>
                </c:pt>
                <c:pt idx="177">
                  <c:v>44.644342530717154</c:v>
                </c:pt>
                <c:pt idx="178">
                  <c:v>44.644342530717154</c:v>
                </c:pt>
                <c:pt idx="179">
                  <c:v>44.644342530717154</c:v>
                </c:pt>
                <c:pt idx="180">
                  <c:v>44.644342530717154</c:v>
                </c:pt>
                <c:pt idx="181">
                  <c:v>44.644342530717154</c:v>
                </c:pt>
                <c:pt idx="182">
                  <c:v>44.644342530717154</c:v>
                </c:pt>
                <c:pt idx="183">
                  <c:v>44.644342530717154</c:v>
                </c:pt>
                <c:pt idx="184">
                  <c:v>44.644342530717154</c:v>
                </c:pt>
                <c:pt idx="185">
                  <c:v>44.644342530717154</c:v>
                </c:pt>
                <c:pt idx="186">
                  <c:v>44.644342530717154</c:v>
                </c:pt>
                <c:pt idx="187">
                  <c:v>44.644342530717154</c:v>
                </c:pt>
                <c:pt idx="188">
                  <c:v>44.644342530717154</c:v>
                </c:pt>
                <c:pt idx="189">
                  <c:v>44.644342530717154</c:v>
                </c:pt>
                <c:pt idx="190">
                  <c:v>44.644342530717154</c:v>
                </c:pt>
                <c:pt idx="191">
                  <c:v>44.644342530717154</c:v>
                </c:pt>
                <c:pt idx="192">
                  <c:v>44.644342530717154</c:v>
                </c:pt>
                <c:pt idx="193">
                  <c:v>46.532134515019706</c:v>
                </c:pt>
                <c:pt idx="194">
                  <c:v>48.321275406461098</c:v>
                </c:pt>
                <c:pt idx="195">
                  <c:v>50.02788041215338</c:v>
                </c:pt>
                <c:pt idx="196">
                  <c:v>47.547200341616175</c:v>
                </c:pt>
                <c:pt idx="197">
                  <c:v>44.955226483787349</c:v>
                </c:pt>
                <c:pt idx="198">
                  <c:v>42.110364416897781</c:v>
                </c:pt>
                <c:pt idx="199">
                  <c:v>39.099468202661434</c:v>
                </c:pt>
                <c:pt idx="200">
                  <c:v>35.885521918489772</c:v>
                </c:pt>
                <c:pt idx="201">
                  <c:v>32.413086330733037</c:v>
                </c:pt>
                <c:pt idx="202">
                  <c:v>30.657404978243022</c:v>
                </c:pt>
                <c:pt idx="203">
                  <c:v>30.657404978243022</c:v>
                </c:pt>
                <c:pt idx="204">
                  <c:v>30.657404978243022</c:v>
                </c:pt>
                <c:pt idx="205">
                  <c:v>30.657404978243022</c:v>
                </c:pt>
                <c:pt idx="206">
                  <c:v>30.657404978243022</c:v>
                </c:pt>
                <c:pt idx="207">
                  <c:v>30.657404978243022</c:v>
                </c:pt>
                <c:pt idx="208">
                  <c:v>30.657404978243022</c:v>
                </c:pt>
                <c:pt idx="209">
                  <c:v>30.657404978243022</c:v>
                </c:pt>
                <c:pt idx="210">
                  <c:v>30.657404978243022</c:v>
                </c:pt>
                <c:pt idx="211">
                  <c:v>30.657404978243022</c:v>
                </c:pt>
                <c:pt idx="212">
                  <c:v>30.657404978243022</c:v>
                </c:pt>
                <c:pt idx="213">
                  <c:v>30.657404978243022</c:v>
                </c:pt>
                <c:pt idx="214">
                  <c:v>30.657404978243022</c:v>
                </c:pt>
                <c:pt idx="215">
                  <c:v>30.657404978243022</c:v>
                </c:pt>
                <c:pt idx="216">
                  <c:v>33.482374914453679</c:v>
                </c:pt>
                <c:pt idx="217">
                  <c:v>36.058207217194138</c:v>
                </c:pt>
                <c:pt idx="218">
                  <c:v>38.426862657266938</c:v>
                </c:pt>
                <c:pt idx="219">
                  <c:v>40.634059210454915</c:v>
                </c:pt>
                <c:pt idx="220">
                  <c:v>42.698054157137605</c:v>
                </c:pt>
                <c:pt idx="221">
                  <c:v>44.642621094398237</c:v>
                </c:pt>
                <c:pt idx="222">
                  <c:v>46.481636284013327</c:v>
                </c:pt>
                <c:pt idx="223">
                  <c:v>48.232330750831792</c:v>
                </c:pt>
                <c:pt idx="224">
                  <c:v>49.897201415232225</c:v>
                </c:pt>
                <c:pt idx="225">
                  <c:v>51.491544092742707</c:v>
                </c:pt>
                <c:pt idx="226">
                  <c:v>48.959044752315911</c:v>
                </c:pt>
                <c:pt idx="227">
                  <c:v>46.301593436013547</c:v>
                </c:pt>
                <c:pt idx="228">
                  <c:v>43.521891096075535</c:v>
                </c:pt>
                <c:pt idx="229">
                  <c:v>40.592578765453339</c:v>
                </c:pt>
                <c:pt idx="230">
                  <c:v>37.484135085873461</c:v>
                </c:pt>
                <c:pt idx="231">
                  <c:v>34.151107062573395</c:v>
                </c:pt>
                <c:pt idx="232">
                  <c:v>30.62498573247326</c:v>
                </c:pt>
                <c:pt idx="233">
                  <c:v>26.562831890046024</c:v>
                </c:pt>
                <c:pt idx="234">
                  <c:v>21.832156899728119</c:v>
                </c:pt>
                <c:pt idx="235">
                  <c:v>22.420178411422157</c:v>
                </c:pt>
                <c:pt idx="236">
                  <c:v>22.420178411422157</c:v>
                </c:pt>
                <c:pt idx="237">
                  <c:v>22.420178411422157</c:v>
                </c:pt>
                <c:pt idx="238">
                  <c:v>22.420178411422157</c:v>
                </c:pt>
                <c:pt idx="239">
                  <c:v>22.420178411422157</c:v>
                </c:pt>
                <c:pt idx="240">
                  <c:v>22.420178411422157</c:v>
                </c:pt>
                <c:pt idx="241">
                  <c:v>22.420178411422157</c:v>
                </c:pt>
                <c:pt idx="242">
                  <c:v>22.420178411422157</c:v>
                </c:pt>
                <c:pt idx="243">
                  <c:v>22.420178411422157</c:v>
                </c:pt>
                <c:pt idx="244">
                  <c:v>22.420178411422157</c:v>
                </c:pt>
                <c:pt idx="245">
                  <c:v>22.420178411422157</c:v>
                </c:pt>
                <c:pt idx="246">
                  <c:v>22.420178411422157</c:v>
                </c:pt>
                <c:pt idx="247">
                  <c:v>22.420178411422157</c:v>
                </c:pt>
                <c:pt idx="248">
                  <c:v>22.420178411422157</c:v>
                </c:pt>
                <c:pt idx="249">
                  <c:v>26.172895806132708</c:v>
                </c:pt>
                <c:pt idx="250">
                  <c:v>29.487759045450304</c:v>
                </c:pt>
                <c:pt idx="251">
                  <c:v>32.432761344067131</c:v>
                </c:pt>
                <c:pt idx="252">
                  <c:v>35.097799712003436</c:v>
                </c:pt>
                <c:pt idx="253">
                  <c:v>37.539437759505788</c:v>
                </c:pt>
                <c:pt idx="254">
                  <c:v>39.802056658623016</c:v>
                </c:pt>
                <c:pt idx="255">
                  <c:v>41.918896111320528</c:v>
                </c:pt>
                <c:pt idx="256">
                  <c:v>43.910422787429411</c:v>
                </c:pt>
                <c:pt idx="257">
                  <c:v>45.791347696229835</c:v>
                </c:pt>
                <c:pt idx="258">
                  <c:v>47.573701876082851</c:v>
                </c:pt>
                <c:pt idx="259">
                  <c:v>49.267132695612325</c:v>
                </c:pt>
                <c:pt idx="260">
                  <c:v>50.751487229237298</c:v>
                </c:pt>
                <c:pt idx="261">
                  <c:v>52.347603777240714</c:v>
                </c:pt>
                <c:pt idx="262">
                  <c:v>53.877004788094176</c:v>
                </c:pt>
                <c:pt idx="263">
                  <c:v>55.345388620323718</c:v>
                </c:pt>
                <c:pt idx="264">
                  <c:v>56.756979600310729</c:v>
                </c:pt>
                <c:pt idx="265">
                  <c:v>58.114679984601779</c:v>
                </c:pt>
                <c:pt idx="266">
                  <c:v>59.422396722180814</c:v>
                </c:pt>
                <c:pt idx="267">
                  <c:v>60.688800463827995</c:v>
                </c:pt>
                <c:pt idx="268">
                  <c:v>61.910301179400044</c:v>
                </c:pt>
                <c:pt idx="269">
                  <c:v>63.095716806314584</c:v>
                </c:pt>
                <c:pt idx="270">
                  <c:v>64.089946885204711</c:v>
                </c:pt>
                <c:pt idx="271">
                  <c:v>65.213845190664642</c:v>
                </c:pt>
                <c:pt idx="272">
                  <c:v>66.305320119929789</c:v>
                </c:pt>
                <c:pt idx="273">
                  <c:v>67.365739180201444</c:v>
                </c:pt>
                <c:pt idx="274">
                  <c:v>68.397240046328349</c:v>
                </c:pt>
                <c:pt idx="275">
                  <c:v>69.400037708759598</c:v>
                </c:pt>
                <c:pt idx="276">
                  <c:v>70.376058600708646</c:v>
                </c:pt>
                <c:pt idx="277">
                  <c:v>71.325331135953689</c:v>
                </c:pt>
                <c:pt idx="278">
                  <c:v>72.248715248160948</c:v>
                </c:pt>
                <c:pt idx="279">
                  <c:v>73.147901832390488</c:v>
                </c:pt>
                <c:pt idx="280">
                  <c:v>74.022703785753777</c:v>
                </c:pt>
                <c:pt idx="281">
                  <c:v>74.873788226658235</c:v>
                </c:pt>
                <c:pt idx="282">
                  <c:v>75.713512505075201</c:v>
                </c:pt>
                <c:pt idx="283">
                  <c:v>76.544025163966211</c:v>
                </c:pt>
                <c:pt idx="284">
                  <c:v>74.728997978601072</c:v>
                </c:pt>
                <c:pt idx="285">
                  <c:v>72.868775819754461</c:v>
                </c:pt>
                <c:pt idx="286">
                  <c:v>70.959804396950688</c:v>
                </c:pt>
                <c:pt idx="287">
                  <c:v>68.998037585407985</c:v>
                </c:pt>
                <c:pt idx="288">
                  <c:v>66.978836517374972</c:v>
                </c:pt>
                <c:pt idx="289">
                  <c:v>64.896840383836192</c:v>
                </c:pt>
                <c:pt idx="290">
                  <c:v>62.745798603484054</c:v>
                </c:pt>
                <c:pt idx="291">
                  <c:v>60.518349225444439</c:v>
                </c:pt>
                <c:pt idx="292">
                  <c:v>58.224970810651058</c:v>
                </c:pt>
                <c:pt idx="293">
                  <c:v>55.876374275272624</c:v>
                </c:pt>
                <c:pt idx="294">
                  <c:v>53.463572270251063</c:v>
                </c:pt>
                <c:pt idx="295">
                  <c:v>50.975654358871751</c:v>
                </c:pt>
                <c:pt idx="296">
                  <c:v>48.399148469603453</c:v>
                </c:pt>
                <c:pt idx="297">
                  <c:v>45.71707890794201</c:v>
                </c:pt>
                <c:pt idx="298">
                  <c:v>42.907523458805642</c:v>
                </c:pt>
                <c:pt idx="299">
                  <c:v>39.948444498965578</c:v>
                </c:pt>
                <c:pt idx="300">
                  <c:v>36.913649298780605</c:v>
                </c:pt>
                <c:pt idx="301">
                  <c:v>33.532011631309395</c:v>
                </c:pt>
                <c:pt idx="302">
                  <c:v>29.820526986496294</c:v>
                </c:pt>
                <c:pt idx="303">
                  <c:v>25.648424043948079</c:v>
                </c:pt>
                <c:pt idx="304">
                  <c:v>20.909616926189731</c:v>
                </c:pt>
                <c:pt idx="305">
                  <c:v>20.909616926189731</c:v>
                </c:pt>
                <c:pt idx="306">
                  <c:v>20.909616926189731</c:v>
                </c:pt>
                <c:pt idx="307">
                  <c:v>20.909616926189731</c:v>
                </c:pt>
                <c:pt idx="308">
                  <c:v>26.944001929928675</c:v>
                </c:pt>
                <c:pt idx="309">
                  <c:v>26.944001929928675</c:v>
                </c:pt>
                <c:pt idx="310">
                  <c:v>26.944001929928675</c:v>
                </c:pt>
                <c:pt idx="311">
                  <c:v>26.944001929928675</c:v>
                </c:pt>
                <c:pt idx="312">
                  <c:v>26.944001929928675</c:v>
                </c:pt>
                <c:pt idx="313">
                  <c:v>26.944001929928675</c:v>
                </c:pt>
                <c:pt idx="314">
                  <c:v>26.944001929928675</c:v>
                </c:pt>
                <c:pt idx="315">
                  <c:v>30.163528214139099</c:v>
                </c:pt>
                <c:pt idx="316">
                  <c:v>33.11173615563397</c:v>
                </c:pt>
                <c:pt idx="317">
                  <c:v>35.782637870712634</c:v>
                </c:pt>
                <c:pt idx="318">
                  <c:v>38.237631617679547</c:v>
                </c:pt>
                <c:pt idx="319">
                  <c:v>40.513931413006581</c:v>
                </c:pt>
                <c:pt idx="320">
                  <c:v>42.638935443279209</c:v>
                </c:pt>
                <c:pt idx="321">
                  <c:v>44.63756156101423</c:v>
                </c:pt>
                <c:pt idx="322">
                  <c:v>46.525628686104</c:v>
                </c:pt>
                <c:pt idx="323">
                  <c:v>48.315010493845463</c:v>
                </c:pt>
                <c:pt idx="324">
                  <c:v>50.021829241302797</c:v>
                </c:pt>
                <c:pt idx="325">
                  <c:v>51.647139595266665</c:v>
                </c:pt>
                <c:pt idx="326">
                  <c:v>53.203321246024913</c:v>
                </c:pt>
                <c:pt idx="327">
                  <c:v>54.696437100877283</c:v>
                </c:pt>
                <c:pt idx="328">
                  <c:v>56.131002756734659</c:v>
                </c:pt>
                <c:pt idx="329">
                  <c:v>57.510157285475337</c:v>
                </c:pt>
                <c:pt idx="330">
                  <c:v>58.838005757022309</c:v>
                </c:pt>
                <c:pt idx="331">
                  <c:v>60.123386772380258</c:v>
                </c:pt>
                <c:pt idx="332">
                  <c:v>61.362839546108148</c:v>
                </c:pt>
                <c:pt idx="333">
                  <c:v>62.564562323591716</c:v>
                </c:pt>
                <c:pt idx="334">
                  <c:v>63.734149556766212</c:v>
                </c:pt>
                <c:pt idx="335">
                  <c:v>64.882657010220342</c:v>
                </c:pt>
                <c:pt idx="336">
                  <c:v>66.011184974120454</c:v>
                </c:pt>
                <c:pt idx="337">
                  <c:v>64.055331485302247</c:v>
                </c:pt>
                <c:pt idx="338">
                  <c:v>62.03784684929321</c:v>
                </c:pt>
                <c:pt idx="339">
                  <c:v>59.952509469585721</c:v>
                </c:pt>
                <c:pt idx="340">
                  <c:v>57.791974717128085</c:v>
                </c:pt>
                <c:pt idx="341">
                  <c:v>55.547468814605566</c:v>
                </c:pt>
                <c:pt idx="342">
                  <c:v>53.208366275558433</c:v>
                </c:pt>
                <c:pt idx="343">
                  <c:v>50.761591698038693</c:v>
                </c:pt>
                <c:pt idx="344">
                  <c:v>48.190747470056913</c:v>
                </c:pt>
                <c:pt idx="345">
                  <c:v>45.496218106182951</c:v>
                </c:pt>
                <c:pt idx="346">
                  <c:v>42.679728979967322</c:v>
                </c:pt>
                <c:pt idx="347">
                  <c:v>39.704212387327999</c:v>
                </c:pt>
                <c:pt idx="348">
                  <c:v>36.535593460886304</c:v>
                </c:pt>
                <c:pt idx="349">
                  <c:v>33.115372397544633</c:v>
                </c:pt>
                <c:pt idx="350">
                  <c:v>29.359585393070152</c:v>
                </c:pt>
                <c:pt idx="351">
                  <c:v>25.119591409295229</c:v>
                </c:pt>
                <c:pt idx="352">
                  <c:v>20.079476116408248</c:v>
                </c:pt>
                <c:pt idx="353">
                  <c:v>13.367751310915622</c:v>
                </c:pt>
                <c:pt idx="354">
                  <c:v>15.89054435820246</c:v>
                </c:pt>
                <c:pt idx="355">
                  <c:v>15.89054435820246</c:v>
                </c:pt>
                <c:pt idx="356">
                  <c:v>15.89054435820246</c:v>
                </c:pt>
                <c:pt idx="357">
                  <c:v>15.89054435820246</c:v>
                </c:pt>
                <c:pt idx="358">
                  <c:v>15.89054435820246</c:v>
                </c:pt>
                <c:pt idx="359">
                  <c:v>15.89054435820246</c:v>
                </c:pt>
                <c:pt idx="360">
                  <c:v>15.89054435820246</c:v>
                </c:pt>
                <c:pt idx="361">
                  <c:v>20.984649321580889</c:v>
                </c:pt>
                <c:pt idx="362">
                  <c:v>25.063950492678735</c:v>
                </c:pt>
                <c:pt idx="363">
                  <c:v>28.519719295025968</c:v>
                </c:pt>
                <c:pt idx="364">
                  <c:v>31.561134625017527</c:v>
                </c:pt>
                <c:pt idx="365">
                  <c:v>34.300005385748356</c:v>
                </c:pt>
                <c:pt idx="366">
                  <c:v>36.806829295021359</c:v>
                </c:pt>
                <c:pt idx="367">
                  <c:v>39.124164471222812</c:v>
                </c:pt>
                <c:pt idx="368">
                  <c:v>41.281971183545757</c:v>
                </c:pt>
                <c:pt idx="369">
                  <c:v>43.308989858857053</c:v>
                </c:pt>
                <c:pt idx="370">
                  <c:v>45.221155256982755</c:v>
                </c:pt>
                <c:pt idx="371">
                  <c:v>47.031376345455342</c:v>
                </c:pt>
                <c:pt idx="372">
                  <c:v>48.749947822677917</c:v>
                </c:pt>
                <c:pt idx="373">
                  <c:v>50.391503660494685</c:v>
                </c:pt>
                <c:pt idx="374">
                  <c:v>51.836483311923274</c:v>
                </c:pt>
                <c:pt idx="375">
                  <c:v>53.387146068899995</c:v>
                </c:pt>
                <c:pt idx="376">
                  <c:v>54.875260412179941</c:v>
                </c:pt>
                <c:pt idx="377">
                  <c:v>56.305270128566939</c:v>
                </c:pt>
                <c:pt idx="378">
                  <c:v>57.680258015844991</c:v>
                </c:pt>
                <c:pt idx="379">
                  <c:v>59.004278618060646</c:v>
                </c:pt>
                <c:pt idx="380">
                  <c:v>60.279467190477156</c:v>
                </c:pt>
                <c:pt idx="381">
                  <c:v>61.515775252759319</c:v>
                </c:pt>
                <c:pt idx="382">
                  <c:v>59.414881386695306</c:v>
                </c:pt>
                <c:pt idx="383">
                  <c:v>57.234055248597215</c:v>
                </c:pt>
                <c:pt idx="384">
                  <c:v>54.966772055523549</c:v>
                </c:pt>
                <c:pt idx="385">
                  <c:v>52.601853391380516</c:v>
                </c:pt>
                <c:pt idx="386">
                  <c:v>50.125481845192226</c:v>
                </c:pt>
                <c:pt idx="387">
                  <c:v>47.520236533682173</c:v>
                </c:pt>
                <c:pt idx="388">
                  <c:v>44.793208308566882</c:v>
                </c:pt>
                <c:pt idx="389">
                  <c:v>41.937357018414744</c:v>
                </c:pt>
                <c:pt idx="390">
                  <c:v>38.920953540945469</c:v>
                </c:pt>
                <c:pt idx="391">
                  <c:v>35.698917869948396</c:v>
                </c:pt>
                <c:pt idx="392">
                  <c:v>32.206369233529941</c:v>
                </c:pt>
                <c:pt idx="393">
                  <c:v>28.347209891665894</c:v>
                </c:pt>
                <c:pt idx="394">
                  <c:v>23.946034227038879</c:v>
                </c:pt>
                <c:pt idx="395">
                  <c:v>18.619260601499871</c:v>
                </c:pt>
                <c:pt idx="396">
                  <c:v>17.461237069577862</c:v>
                </c:pt>
                <c:pt idx="397">
                  <c:v>17.461237069577862</c:v>
                </c:pt>
                <c:pt idx="398">
                  <c:v>17.461237069577862</c:v>
                </c:pt>
                <c:pt idx="399">
                  <c:v>17.461237069577862</c:v>
                </c:pt>
                <c:pt idx="400">
                  <c:v>17.461237069577862</c:v>
                </c:pt>
                <c:pt idx="401">
                  <c:v>17.461237069577862</c:v>
                </c:pt>
                <c:pt idx="402">
                  <c:v>17.461237069577862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6E-402C-98B0-277F0B3319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09825807"/>
        <c:axId val="44084959"/>
      </c:lineChart>
      <c:catAx>
        <c:axId val="17098258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084959"/>
        <c:crosses val="autoZero"/>
        <c:auto val="1"/>
        <c:lblAlgn val="ctr"/>
        <c:lblOffset val="100"/>
        <c:noMultiLvlLbl val="0"/>
      </c:catAx>
      <c:valAx>
        <c:axId val="44084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98258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'Track spec'!$L$1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'Track spec'!$E$37:$E$455</c:f>
              <c:numCache>
                <c:formatCode>0.00</c:formatCode>
                <c:ptCount val="419"/>
                <c:pt idx="0" formatCode="General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  <c:pt idx="72">
                  <c:v>720</c:v>
                </c:pt>
                <c:pt idx="73">
                  <c:v>730</c:v>
                </c:pt>
                <c:pt idx="74">
                  <c:v>740</c:v>
                </c:pt>
                <c:pt idx="75">
                  <c:v>750</c:v>
                </c:pt>
                <c:pt idx="76">
                  <c:v>760</c:v>
                </c:pt>
                <c:pt idx="77">
                  <c:v>770</c:v>
                </c:pt>
                <c:pt idx="78">
                  <c:v>780</c:v>
                </c:pt>
                <c:pt idx="79">
                  <c:v>790</c:v>
                </c:pt>
                <c:pt idx="80">
                  <c:v>800</c:v>
                </c:pt>
                <c:pt idx="81">
                  <c:v>810</c:v>
                </c:pt>
                <c:pt idx="82">
                  <c:v>820</c:v>
                </c:pt>
                <c:pt idx="83">
                  <c:v>830</c:v>
                </c:pt>
                <c:pt idx="84">
                  <c:v>840</c:v>
                </c:pt>
                <c:pt idx="85">
                  <c:v>850</c:v>
                </c:pt>
                <c:pt idx="86">
                  <c:v>860</c:v>
                </c:pt>
                <c:pt idx="87">
                  <c:v>870</c:v>
                </c:pt>
                <c:pt idx="88">
                  <c:v>880</c:v>
                </c:pt>
                <c:pt idx="89">
                  <c:v>890</c:v>
                </c:pt>
                <c:pt idx="90">
                  <c:v>900</c:v>
                </c:pt>
                <c:pt idx="91">
                  <c:v>910</c:v>
                </c:pt>
                <c:pt idx="92">
                  <c:v>920</c:v>
                </c:pt>
                <c:pt idx="93">
                  <c:v>930</c:v>
                </c:pt>
                <c:pt idx="94">
                  <c:v>940</c:v>
                </c:pt>
                <c:pt idx="95">
                  <c:v>950</c:v>
                </c:pt>
                <c:pt idx="96">
                  <c:v>960</c:v>
                </c:pt>
                <c:pt idx="97">
                  <c:v>970</c:v>
                </c:pt>
                <c:pt idx="98">
                  <c:v>980</c:v>
                </c:pt>
                <c:pt idx="99">
                  <c:v>990</c:v>
                </c:pt>
                <c:pt idx="100">
                  <c:v>1000</c:v>
                </c:pt>
                <c:pt idx="101">
                  <c:v>1010</c:v>
                </c:pt>
                <c:pt idx="102">
                  <c:v>1020</c:v>
                </c:pt>
                <c:pt idx="103">
                  <c:v>1030</c:v>
                </c:pt>
                <c:pt idx="104">
                  <c:v>1040</c:v>
                </c:pt>
                <c:pt idx="105">
                  <c:v>1050</c:v>
                </c:pt>
                <c:pt idx="106">
                  <c:v>1060</c:v>
                </c:pt>
                <c:pt idx="107">
                  <c:v>1070</c:v>
                </c:pt>
                <c:pt idx="108">
                  <c:v>1080</c:v>
                </c:pt>
                <c:pt idx="109">
                  <c:v>1090</c:v>
                </c:pt>
                <c:pt idx="110">
                  <c:v>1100</c:v>
                </c:pt>
                <c:pt idx="111">
                  <c:v>1110</c:v>
                </c:pt>
                <c:pt idx="112">
                  <c:v>1120</c:v>
                </c:pt>
                <c:pt idx="113">
                  <c:v>1130</c:v>
                </c:pt>
                <c:pt idx="114">
                  <c:v>1140</c:v>
                </c:pt>
                <c:pt idx="115">
                  <c:v>1150</c:v>
                </c:pt>
                <c:pt idx="116">
                  <c:v>1160</c:v>
                </c:pt>
                <c:pt idx="117">
                  <c:v>1170</c:v>
                </c:pt>
                <c:pt idx="118">
                  <c:v>1180</c:v>
                </c:pt>
                <c:pt idx="119">
                  <c:v>1190</c:v>
                </c:pt>
                <c:pt idx="120">
                  <c:v>1200</c:v>
                </c:pt>
                <c:pt idx="121">
                  <c:v>1210</c:v>
                </c:pt>
                <c:pt idx="122">
                  <c:v>1220</c:v>
                </c:pt>
                <c:pt idx="123">
                  <c:v>1230</c:v>
                </c:pt>
                <c:pt idx="124">
                  <c:v>1240</c:v>
                </c:pt>
                <c:pt idx="125">
                  <c:v>1250</c:v>
                </c:pt>
                <c:pt idx="126">
                  <c:v>1260</c:v>
                </c:pt>
                <c:pt idx="127">
                  <c:v>1270</c:v>
                </c:pt>
                <c:pt idx="128">
                  <c:v>1280</c:v>
                </c:pt>
                <c:pt idx="129">
                  <c:v>1290</c:v>
                </c:pt>
                <c:pt idx="130">
                  <c:v>1300</c:v>
                </c:pt>
                <c:pt idx="131">
                  <c:v>1310</c:v>
                </c:pt>
                <c:pt idx="132">
                  <c:v>1320</c:v>
                </c:pt>
                <c:pt idx="133">
                  <c:v>1330</c:v>
                </c:pt>
                <c:pt idx="134">
                  <c:v>1340</c:v>
                </c:pt>
                <c:pt idx="135">
                  <c:v>1350</c:v>
                </c:pt>
                <c:pt idx="136">
                  <c:v>1360</c:v>
                </c:pt>
                <c:pt idx="137">
                  <c:v>1370</c:v>
                </c:pt>
                <c:pt idx="138">
                  <c:v>1380</c:v>
                </c:pt>
                <c:pt idx="139">
                  <c:v>1390</c:v>
                </c:pt>
                <c:pt idx="140">
                  <c:v>1400</c:v>
                </c:pt>
                <c:pt idx="141">
                  <c:v>1410</c:v>
                </c:pt>
                <c:pt idx="142">
                  <c:v>1420</c:v>
                </c:pt>
                <c:pt idx="143">
                  <c:v>1430</c:v>
                </c:pt>
                <c:pt idx="144">
                  <c:v>1440</c:v>
                </c:pt>
                <c:pt idx="145">
                  <c:v>1450</c:v>
                </c:pt>
                <c:pt idx="146">
                  <c:v>1460</c:v>
                </c:pt>
                <c:pt idx="147">
                  <c:v>1470</c:v>
                </c:pt>
                <c:pt idx="148">
                  <c:v>1480</c:v>
                </c:pt>
                <c:pt idx="149">
                  <c:v>1490</c:v>
                </c:pt>
                <c:pt idx="150">
                  <c:v>1500</c:v>
                </c:pt>
                <c:pt idx="151">
                  <c:v>1510</c:v>
                </c:pt>
                <c:pt idx="152">
                  <c:v>1520</c:v>
                </c:pt>
                <c:pt idx="153">
                  <c:v>1530</c:v>
                </c:pt>
                <c:pt idx="154">
                  <c:v>1540</c:v>
                </c:pt>
                <c:pt idx="155">
                  <c:v>1550</c:v>
                </c:pt>
                <c:pt idx="156">
                  <c:v>1560</c:v>
                </c:pt>
                <c:pt idx="157">
                  <c:v>1570</c:v>
                </c:pt>
                <c:pt idx="158">
                  <c:v>1580</c:v>
                </c:pt>
                <c:pt idx="159">
                  <c:v>1590</c:v>
                </c:pt>
                <c:pt idx="160">
                  <c:v>1600</c:v>
                </c:pt>
                <c:pt idx="161">
                  <c:v>1610</c:v>
                </c:pt>
                <c:pt idx="162">
                  <c:v>1620</c:v>
                </c:pt>
                <c:pt idx="163">
                  <c:v>1630</c:v>
                </c:pt>
                <c:pt idx="164">
                  <c:v>1640</c:v>
                </c:pt>
                <c:pt idx="165">
                  <c:v>1650</c:v>
                </c:pt>
                <c:pt idx="166">
                  <c:v>1660</c:v>
                </c:pt>
                <c:pt idx="167">
                  <c:v>1670</c:v>
                </c:pt>
                <c:pt idx="168">
                  <c:v>1680</c:v>
                </c:pt>
                <c:pt idx="169">
                  <c:v>1690</c:v>
                </c:pt>
                <c:pt idx="170">
                  <c:v>1700</c:v>
                </c:pt>
                <c:pt idx="171">
                  <c:v>1710</c:v>
                </c:pt>
                <c:pt idx="172">
                  <c:v>1720</c:v>
                </c:pt>
                <c:pt idx="173">
                  <c:v>1730</c:v>
                </c:pt>
                <c:pt idx="174">
                  <c:v>1740</c:v>
                </c:pt>
                <c:pt idx="175">
                  <c:v>1750</c:v>
                </c:pt>
                <c:pt idx="176">
                  <c:v>1760</c:v>
                </c:pt>
                <c:pt idx="177">
                  <c:v>1770</c:v>
                </c:pt>
                <c:pt idx="178">
                  <c:v>1780</c:v>
                </c:pt>
                <c:pt idx="179">
                  <c:v>1790</c:v>
                </c:pt>
                <c:pt idx="180">
                  <c:v>1800</c:v>
                </c:pt>
                <c:pt idx="181">
                  <c:v>1810</c:v>
                </c:pt>
                <c:pt idx="182">
                  <c:v>1820</c:v>
                </c:pt>
                <c:pt idx="183">
                  <c:v>1830</c:v>
                </c:pt>
                <c:pt idx="184">
                  <c:v>1840</c:v>
                </c:pt>
                <c:pt idx="185">
                  <c:v>1850</c:v>
                </c:pt>
                <c:pt idx="186">
                  <c:v>1860</c:v>
                </c:pt>
                <c:pt idx="187">
                  <c:v>1870</c:v>
                </c:pt>
                <c:pt idx="188">
                  <c:v>1880</c:v>
                </c:pt>
                <c:pt idx="189">
                  <c:v>1890</c:v>
                </c:pt>
                <c:pt idx="190">
                  <c:v>1900</c:v>
                </c:pt>
                <c:pt idx="191">
                  <c:v>1910</c:v>
                </c:pt>
                <c:pt idx="192">
                  <c:v>1920</c:v>
                </c:pt>
                <c:pt idx="193">
                  <c:v>1930</c:v>
                </c:pt>
                <c:pt idx="194">
                  <c:v>1940</c:v>
                </c:pt>
                <c:pt idx="195">
                  <c:v>1950</c:v>
                </c:pt>
                <c:pt idx="196">
                  <c:v>1960</c:v>
                </c:pt>
                <c:pt idx="197">
                  <c:v>1970</c:v>
                </c:pt>
                <c:pt idx="198">
                  <c:v>1980</c:v>
                </c:pt>
                <c:pt idx="199">
                  <c:v>1990</c:v>
                </c:pt>
                <c:pt idx="200">
                  <c:v>2000</c:v>
                </c:pt>
                <c:pt idx="201">
                  <c:v>2010</c:v>
                </c:pt>
                <c:pt idx="202">
                  <c:v>2020</c:v>
                </c:pt>
                <c:pt idx="203">
                  <c:v>2030</c:v>
                </c:pt>
                <c:pt idx="204">
                  <c:v>2040</c:v>
                </c:pt>
                <c:pt idx="205">
                  <c:v>2050</c:v>
                </c:pt>
                <c:pt idx="206">
                  <c:v>2060</c:v>
                </c:pt>
                <c:pt idx="207">
                  <c:v>2070</c:v>
                </c:pt>
                <c:pt idx="208">
                  <c:v>2080</c:v>
                </c:pt>
                <c:pt idx="209">
                  <c:v>2090</c:v>
                </c:pt>
                <c:pt idx="210">
                  <c:v>2100</c:v>
                </c:pt>
                <c:pt idx="211">
                  <c:v>2110</c:v>
                </c:pt>
                <c:pt idx="212">
                  <c:v>2120</c:v>
                </c:pt>
                <c:pt idx="213">
                  <c:v>2130</c:v>
                </c:pt>
                <c:pt idx="214">
                  <c:v>2140</c:v>
                </c:pt>
                <c:pt idx="215">
                  <c:v>2150</c:v>
                </c:pt>
                <c:pt idx="216">
                  <c:v>2160</c:v>
                </c:pt>
                <c:pt idx="217">
                  <c:v>2170</c:v>
                </c:pt>
                <c:pt idx="218">
                  <c:v>2180</c:v>
                </c:pt>
                <c:pt idx="219">
                  <c:v>2190</c:v>
                </c:pt>
                <c:pt idx="220">
                  <c:v>2200</c:v>
                </c:pt>
                <c:pt idx="221">
                  <c:v>2210</c:v>
                </c:pt>
                <c:pt idx="222">
                  <c:v>2220</c:v>
                </c:pt>
                <c:pt idx="223">
                  <c:v>2230</c:v>
                </c:pt>
                <c:pt idx="224">
                  <c:v>2240</c:v>
                </c:pt>
                <c:pt idx="225">
                  <c:v>2250</c:v>
                </c:pt>
                <c:pt idx="226">
                  <c:v>2260</c:v>
                </c:pt>
                <c:pt idx="227">
                  <c:v>2270</c:v>
                </c:pt>
                <c:pt idx="228">
                  <c:v>2280</c:v>
                </c:pt>
                <c:pt idx="229">
                  <c:v>2290</c:v>
                </c:pt>
                <c:pt idx="230">
                  <c:v>2300</c:v>
                </c:pt>
                <c:pt idx="231">
                  <c:v>2310</c:v>
                </c:pt>
                <c:pt idx="232">
                  <c:v>2320</c:v>
                </c:pt>
                <c:pt idx="233">
                  <c:v>2330</c:v>
                </c:pt>
                <c:pt idx="234">
                  <c:v>2340</c:v>
                </c:pt>
                <c:pt idx="235">
                  <c:v>2350</c:v>
                </c:pt>
                <c:pt idx="236">
                  <c:v>2360</c:v>
                </c:pt>
                <c:pt idx="237">
                  <c:v>2370</c:v>
                </c:pt>
                <c:pt idx="238">
                  <c:v>2380</c:v>
                </c:pt>
                <c:pt idx="239">
                  <c:v>2390</c:v>
                </c:pt>
                <c:pt idx="240">
                  <c:v>2400</c:v>
                </c:pt>
                <c:pt idx="241">
                  <c:v>2410</c:v>
                </c:pt>
                <c:pt idx="242">
                  <c:v>2420</c:v>
                </c:pt>
                <c:pt idx="243">
                  <c:v>2430</c:v>
                </c:pt>
                <c:pt idx="244">
                  <c:v>2440</c:v>
                </c:pt>
                <c:pt idx="245">
                  <c:v>2450</c:v>
                </c:pt>
                <c:pt idx="246">
                  <c:v>2460</c:v>
                </c:pt>
                <c:pt idx="247">
                  <c:v>2470</c:v>
                </c:pt>
                <c:pt idx="248">
                  <c:v>2480</c:v>
                </c:pt>
                <c:pt idx="249">
                  <c:v>2490</c:v>
                </c:pt>
                <c:pt idx="250">
                  <c:v>2500</c:v>
                </c:pt>
                <c:pt idx="251">
                  <c:v>2510</c:v>
                </c:pt>
                <c:pt idx="252">
                  <c:v>2520</c:v>
                </c:pt>
                <c:pt idx="253">
                  <c:v>2530</c:v>
                </c:pt>
                <c:pt idx="254">
                  <c:v>2540</c:v>
                </c:pt>
                <c:pt idx="255">
                  <c:v>2550</c:v>
                </c:pt>
                <c:pt idx="256">
                  <c:v>2560</c:v>
                </c:pt>
                <c:pt idx="257">
                  <c:v>2570</c:v>
                </c:pt>
                <c:pt idx="258">
                  <c:v>2580</c:v>
                </c:pt>
                <c:pt idx="259">
                  <c:v>2590</c:v>
                </c:pt>
                <c:pt idx="260">
                  <c:v>2600</c:v>
                </c:pt>
                <c:pt idx="261">
                  <c:v>2610</c:v>
                </c:pt>
                <c:pt idx="262">
                  <c:v>2620</c:v>
                </c:pt>
                <c:pt idx="263">
                  <c:v>2630</c:v>
                </c:pt>
                <c:pt idx="264">
                  <c:v>2640</c:v>
                </c:pt>
                <c:pt idx="265">
                  <c:v>2650</c:v>
                </c:pt>
                <c:pt idx="266">
                  <c:v>2660</c:v>
                </c:pt>
                <c:pt idx="267">
                  <c:v>2670</c:v>
                </c:pt>
                <c:pt idx="268">
                  <c:v>2680</c:v>
                </c:pt>
                <c:pt idx="269">
                  <c:v>2690</c:v>
                </c:pt>
                <c:pt idx="270">
                  <c:v>2700</c:v>
                </c:pt>
                <c:pt idx="271">
                  <c:v>2710</c:v>
                </c:pt>
                <c:pt idx="272">
                  <c:v>2720</c:v>
                </c:pt>
                <c:pt idx="273">
                  <c:v>2730</c:v>
                </c:pt>
                <c:pt idx="274">
                  <c:v>2740</c:v>
                </c:pt>
                <c:pt idx="275">
                  <c:v>2750</c:v>
                </c:pt>
                <c:pt idx="276">
                  <c:v>2760</c:v>
                </c:pt>
                <c:pt idx="277">
                  <c:v>2770</c:v>
                </c:pt>
                <c:pt idx="278">
                  <c:v>2780</c:v>
                </c:pt>
                <c:pt idx="279">
                  <c:v>2790</c:v>
                </c:pt>
                <c:pt idx="280">
                  <c:v>2800</c:v>
                </c:pt>
                <c:pt idx="281">
                  <c:v>2810</c:v>
                </c:pt>
                <c:pt idx="282">
                  <c:v>2820</c:v>
                </c:pt>
                <c:pt idx="283">
                  <c:v>2830</c:v>
                </c:pt>
                <c:pt idx="284">
                  <c:v>2840</c:v>
                </c:pt>
                <c:pt idx="285">
                  <c:v>2850</c:v>
                </c:pt>
                <c:pt idx="286">
                  <c:v>2860</c:v>
                </c:pt>
                <c:pt idx="287">
                  <c:v>2870</c:v>
                </c:pt>
                <c:pt idx="288">
                  <c:v>2880</c:v>
                </c:pt>
                <c:pt idx="289">
                  <c:v>2890</c:v>
                </c:pt>
                <c:pt idx="290">
                  <c:v>2900</c:v>
                </c:pt>
                <c:pt idx="291">
                  <c:v>2910</c:v>
                </c:pt>
                <c:pt idx="292">
                  <c:v>2920</c:v>
                </c:pt>
                <c:pt idx="293">
                  <c:v>2930</c:v>
                </c:pt>
                <c:pt idx="294">
                  <c:v>2940</c:v>
                </c:pt>
                <c:pt idx="295">
                  <c:v>2950</c:v>
                </c:pt>
                <c:pt idx="296">
                  <c:v>2960</c:v>
                </c:pt>
                <c:pt idx="297">
                  <c:v>2970</c:v>
                </c:pt>
                <c:pt idx="298">
                  <c:v>2980</c:v>
                </c:pt>
                <c:pt idx="299">
                  <c:v>2990</c:v>
                </c:pt>
                <c:pt idx="300">
                  <c:v>3000</c:v>
                </c:pt>
                <c:pt idx="301">
                  <c:v>3010</c:v>
                </c:pt>
                <c:pt idx="302">
                  <c:v>3020</c:v>
                </c:pt>
                <c:pt idx="303">
                  <c:v>3030</c:v>
                </c:pt>
                <c:pt idx="304">
                  <c:v>3040</c:v>
                </c:pt>
                <c:pt idx="305">
                  <c:v>3050</c:v>
                </c:pt>
                <c:pt idx="306">
                  <c:v>3060</c:v>
                </c:pt>
                <c:pt idx="307">
                  <c:v>3070</c:v>
                </c:pt>
                <c:pt idx="308">
                  <c:v>3080</c:v>
                </c:pt>
                <c:pt idx="309">
                  <c:v>3090</c:v>
                </c:pt>
                <c:pt idx="310">
                  <c:v>3100</c:v>
                </c:pt>
                <c:pt idx="311">
                  <c:v>3110</c:v>
                </c:pt>
                <c:pt idx="312">
                  <c:v>3120</c:v>
                </c:pt>
                <c:pt idx="313">
                  <c:v>3130</c:v>
                </c:pt>
                <c:pt idx="314">
                  <c:v>3140</c:v>
                </c:pt>
                <c:pt idx="315">
                  <c:v>3150</c:v>
                </c:pt>
                <c:pt idx="316">
                  <c:v>3160</c:v>
                </c:pt>
                <c:pt idx="317">
                  <c:v>3170</c:v>
                </c:pt>
                <c:pt idx="318">
                  <c:v>3180</c:v>
                </c:pt>
                <c:pt idx="319">
                  <c:v>3190</c:v>
                </c:pt>
                <c:pt idx="320">
                  <c:v>3200</c:v>
                </c:pt>
                <c:pt idx="321">
                  <c:v>3210</c:v>
                </c:pt>
                <c:pt idx="322">
                  <c:v>3220</c:v>
                </c:pt>
                <c:pt idx="323">
                  <c:v>3230</c:v>
                </c:pt>
                <c:pt idx="324">
                  <c:v>3240</c:v>
                </c:pt>
                <c:pt idx="325">
                  <c:v>3250</c:v>
                </c:pt>
                <c:pt idx="326">
                  <c:v>3260</c:v>
                </c:pt>
                <c:pt idx="327">
                  <c:v>3270</c:v>
                </c:pt>
                <c:pt idx="328">
                  <c:v>3280</c:v>
                </c:pt>
                <c:pt idx="329">
                  <c:v>3290</c:v>
                </c:pt>
                <c:pt idx="330">
                  <c:v>3300</c:v>
                </c:pt>
                <c:pt idx="331">
                  <c:v>3310</c:v>
                </c:pt>
                <c:pt idx="332">
                  <c:v>3320</c:v>
                </c:pt>
                <c:pt idx="333">
                  <c:v>3330</c:v>
                </c:pt>
                <c:pt idx="334">
                  <c:v>3340</c:v>
                </c:pt>
                <c:pt idx="335">
                  <c:v>3350</c:v>
                </c:pt>
                <c:pt idx="336">
                  <c:v>3360</c:v>
                </c:pt>
                <c:pt idx="337">
                  <c:v>3370</c:v>
                </c:pt>
                <c:pt idx="338">
                  <c:v>3380</c:v>
                </c:pt>
                <c:pt idx="339">
                  <c:v>3390</c:v>
                </c:pt>
                <c:pt idx="340">
                  <c:v>3400</c:v>
                </c:pt>
                <c:pt idx="341">
                  <c:v>3410</c:v>
                </c:pt>
                <c:pt idx="342">
                  <c:v>3420</c:v>
                </c:pt>
                <c:pt idx="343">
                  <c:v>3430</c:v>
                </c:pt>
                <c:pt idx="344">
                  <c:v>3440</c:v>
                </c:pt>
                <c:pt idx="345">
                  <c:v>3450</c:v>
                </c:pt>
                <c:pt idx="346">
                  <c:v>3460</c:v>
                </c:pt>
                <c:pt idx="347">
                  <c:v>3470</c:v>
                </c:pt>
                <c:pt idx="348">
                  <c:v>3480</c:v>
                </c:pt>
                <c:pt idx="349">
                  <c:v>3490</c:v>
                </c:pt>
                <c:pt idx="350">
                  <c:v>3500</c:v>
                </c:pt>
                <c:pt idx="351">
                  <c:v>3510</c:v>
                </c:pt>
                <c:pt idx="352">
                  <c:v>3520</c:v>
                </c:pt>
                <c:pt idx="353">
                  <c:v>3530</c:v>
                </c:pt>
                <c:pt idx="354">
                  <c:v>3540</c:v>
                </c:pt>
                <c:pt idx="355">
                  <c:v>3550</c:v>
                </c:pt>
                <c:pt idx="356">
                  <c:v>3560</c:v>
                </c:pt>
                <c:pt idx="357">
                  <c:v>3570</c:v>
                </c:pt>
                <c:pt idx="358">
                  <c:v>3580</c:v>
                </c:pt>
                <c:pt idx="359">
                  <c:v>3590</c:v>
                </c:pt>
                <c:pt idx="360">
                  <c:v>3600</c:v>
                </c:pt>
                <c:pt idx="361">
                  <c:v>3610</c:v>
                </c:pt>
                <c:pt idx="362">
                  <c:v>3620</c:v>
                </c:pt>
                <c:pt idx="363">
                  <c:v>3630</c:v>
                </c:pt>
                <c:pt idx="364">
                  <c:v>3640</c:v>
                </c:pt>
                <c:pt idx="365">
                  <c:v>3650</c:v>
                </c:pt>
                <c:pt idx="366">
                  <c:v>3660</c:v>
                </c:pt>
                <c:pt idx="367">
                  <c:v>3670</c:v>
                </c:pt>
                <c:pt idx="368">
                  <c:v>3680</c:v>
                </c:pt>
                <c:pt idx="369">
                  <c:v>3690</c:v>
                </c:pt>
                <c:pt idx="370">
                  <c:v>3700</c:v>
                </c:pt>
                <c:pt idx="371">
                  <c:v>3710</c:v>
                </c:pt>
                <c:pt idx="372">
                  <c:v>3720</c:v>
                </c:pt>
                <c:pt idx="373">
                  <c:v>3730</c:v>
                </c:pt>
                <c:pt idx="374">
                  <c:v>3740</c:v>
                </c:pt>
                <c:pt idx="375">
                  <c:v>3750</c:v>
                </c:pt>
                <c:pt idx="376">
                  <c:v>3760</c:v>
                </c:pt>
                <c:pt idx="377">
                  <c:v>3770</c:v>
                </c:pt>
                <c:pt idx="378">
                  <c:v>3780</c:v>
                </c:pt>
                <c:pt idx="379">
                  <c:v>3790</c:v>
                </c:pt>
                <c:pt idx="380">
                  <c:v>3800</c:v>
                </c:pt>
                <c:pt idx="381">
                  <c:v>3810</c:v>
                </c:pt>
                <c:pt idx="382">
                  <c:v>3820</c:v>
                </c:pt>
                <c:pt idx="383">
                  <c:v>3830</c:v>
                </c:pt>
                <c:pt idx="384">
                  <c:v>3840</c:v>
                </c:pt>
                <c:pt idx="385">
                  <c:v>3850</c:v>
                </c:pt>
                <c:pt idx="386">
                  <c:v>3860</c:v>
                </c:pt>
                <c:pt idx="387">
                  <c:v>3870</c:v>
                </c:pt>
                <c:pt idx="388">
                  <c:v>3880</c:v>
                </c:pt>
                <c:pt idx="389">
                  <c:v>3890</c:v>
                </c:pt>
                <c:pt idx="390">
                  <c:v>3900</c:v>
                </c:pt>
                <c:pt idx="391">
                  <c:v>3910</c:v>
                </c:pt>
                <c:pt idx="392">
                  <c:v>3920</c:v>
                </c:pt>
                <c:pt idx="393">
                  <c:v>3930</c:v>
                </c:pt>
                <c:pt idx="394">
                  <c:v>3940</c:v>
                </c:pt>
                <c:pt idx="395">
                  <c:v>3950</c:v>
                </c:pt>
                <c:pt idx="396">
                  <c:v>3960</c:v>
                </c:pt>
                <c:pt idx="397">
                  <c:v>3970</c:v>
                </c:pt>
                <c:pt idx="398">
                  <c:v>3980</c:v>
                </c:pt>
                <c:pt idx="399">
                  <c:v>3990</c:v>
                </c:pt>
                <c:pt idx="400">
                  <c:v>4000</c:v>
                </c:pt>
                <c:pt idx="401">
                  <c:v>4010</c:v>
                </c:pt>
                <c:pt idx="402">
                  <c:v>4020</c:v>
                </c:pt>
              </c:numCache>
            </c:numRef>
          </c:cat>
          <c:val>
            <c:numRef>
              <c:f>'Track spec'!$L$37:$L$455</c:f>
              <c:numCache>
                <c:formatCode>General</c:formatCode>
                <c:ptCount val="41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 formatCode="0.00">
                  <c:v>25.479906091516217</c:v>
                </c:pt>
                <c:pt idx="5" formatCode="0.00">
                  <c:v>28.989065854435182</c:v>
                </c:pt>
                <c:pt idx="6" formatCode="0.00">
                  <c:v>32.045373827659319</c:v>
                </c:pt>
                <c:pt idx="7" formatCode="0.00">
                  <c:v>34.78079193815524</c:v>
                </c:pt>
                <c:pt idx="8" formatCode="0.00">
                  <c:v>37.274602995725012</c:v>
                </c:pt>
                <c:pt idx="9" formatCode="0.00">
                  <c:v>39.576387192242336</c:v>
                </c:pt>
                <c:pt idx="10" formatCode="0.00">
                  <c:v>41.720403782084205</c:v>
                </c:pt>
                <c:pt idx="11" formatCode="0.00">
                  <c:v>43.731862045843357</c:v>
                </c:pt>
                <c:pt idx="12" formatCode="0.00">
                  <c:v>45.627721013314812</c:v>
                </c:pt>
                <c:pt idx="13" formatCode="0.00">
                  <c:v>47.396684809977032</c:v>
                </c:pt>
                <c:pt idx="14" formatCode="0.00">
                  <c:v>49.086282802777042</c:v>
                </c:pt>
                <c:pt idx="15" formatCode="0.00">
                  <c:v>50.705344194066257</c:v>
                </c:pt>
                <c:pt idx="16" formatCode="0.00">
                  <c:v>52.261419501263752</c:v>
                </c:pt>
                <c:pt idx="17" formatCode="0.00">
                  <c:v>53.760965859036972</c:v>
                </c:pt>
                <c:pt idx="18" formatCode="0.00">
                  <c:v>55.235074095089985</c:v>
                </c:pt>
                <c:pt idx="19" formatCode="0.00">
                  <c:v>56.651371513014077</c:v>
                </c:pt>
                <c:pt idx="20" formatCode="0.00">
                  <c:v>58.014956893602495</c:v>
                </c:pt>
                <c:pt idx="21" formatCode="0.00">
                  <c:v>59.32906708346043</c:v>
                </c:pt>
                <c:pt idx="22" formatCode="0.00">
                  <c:v>60.597856265315428</c:v>
                </c:pt>
                <c:pt idx="23" formatCode="0.00">
                  <c:v>61.793853785849002</c:v>
                </c:pt>
                <c:pt idx="24" formatCode="0.00">
                  <c:v>62.9530229718453</c:v>
                </c:pt>
                <c:pt idx="25" formatCode="0.00">
                  <c:v>64.077148250093245</c:v>
                </c:pt>
                <c:pt idx="26" formatCode="0.00">
                  <c:v>65.169005560133485</c:v>
                </c:pt>
                <c:pt idx="27" formatCode="0.00">
                  <c:v>66.230033054631036</c:v>
                </c:pt>
                <c:pt idx="28" formatCode="0.00">
                  <c:v>67.292753681500088</c:v>
                </c:pt>
                <c:pt idx="29" formatCode="0.00">
                  <c:v>68.325858166010192</c:v>
                </c:pt>
                <c:pt idx="30" formatCode="0.00">
                  <c:v>69.330484904909284</c:v>
                </c:pt>
                <c:pt idx="31" formatCode="0.00">
                  <c:v>70.307670385631269</c:v>
                </c:pt>
                <c:pt idx="32" formatCode="0.00">
                  <c:v>71.25836138807982</c:v>
                </c:pt>
                <c:pt idx="33" formatCode="0.00">
                  <c:v>72.183423998988658</c:v>
                </c:pt>
                <c:pt idx="34" formatCode="0.00">
                  <c:v>73.084917478699708</c:v>
                </c:pt>
                <c:pt idx="35" formatCode="0.00">
                  <c:v>73.964461139018937</c:v>
                </c:pt>
                <c:pt idx="36" formatCode="0.00">
                  <c:v>74.291979411532026</c:v>
                </c:pt>
                <c:pt idx="37" formatCode="0.00">
                  <c:v>74.062949499718528</c:v>
                </c:pt>
                <c:pt idx="38" formatCode="0.00">
                  <c:v>73.272130098683832</c:v>
                </c:pt>
                <c:pt idx="39" formatCode="0.00">
                  <c:v>71.911837676502913</c:v>
                </c:pt>
                <c:pt idx="40" formatCode="0.00">
                  <c:v>69.973829401615077</c:v>
                </c:pt>
                <c:pt idx="41" formatCode="0.00">
                  <c:v>67.980232401899002</c:v>
                </c:pt>
                <c:pt idx="42" formatCode="0.00">
                  <c:v>65.925932306981593</c:v>
                </c:pt>
                <c:pt idx="43" formatCode="0.00">
                  <c:v>63.804971871778754</c:v>
                </c:pt>
                <c:pt idx="44" formatCode="0.00">
                  <c:v>61.610340700245978</c:v>
                </c:pt>
                <c:pt idx="45" formatCode="0.00">
                  <c:v>59.333691529220346</c:v>
                </c:pt>
                <c:pt idx="46" formatCode="0.00">
                  <c:v>56.964948654910074</c:v>
                </c:pt>
                <c:pt idx="47" formatCode="0.00">
                  <c:v>54.532567788265943</c:v>
                </c:pt>
                <c:pt idx="48" formatCode="0.00">
                  <c:v>52.025908243873403</c:v>
                </c:pt>
                <c:pt idx="49" formatCode="0.00">
                  <c:v>49.431450358138775</c:v>
                </c:pt>
                <c:pt idx="50" formatCode="0.00">
                  <c:v>46.731576449125193</c:v>
                </c:pt>
                <c:pt idx="51" formatCode="0.00">
                  <c:v>43.902584916119977</c:v>
                </c:pt>
                <c:pt idx="52" formatCode="0.00">
                  <c:v>40.914160622083308</c:v>
                </c:pt>
                <c:pt idx="53" formatCode="0.00">
                  <c:v>37.733196545610646</c:v>
                </c:pt>
                <c:pt idx="54" formatCode="0.00">
                  <c:v>34.309872975098358</c:v>
                </c:pt>
                <c:pt idx="55" formatCode="0.00">
                  <c:v>30.555151201854407</c:v>
                </c:pt>
                <c:pt idx="56" formatCode="0.00">
                  <c:v>28.277359539155803</c:v>
                </c:pt>
                <c:pt idx="57" formatCode="0.00">
                  <c:v>26.659952495916475</c:v>
                </c:pt>
                <c:pt idx="58" formatCode="0.00">
                  <c:v>25.762758305291289</c:v>
                </c:pt>
                <c:pt idx="59" formatCode="0.00">
                  <c:v>25.66711308784928</c:v>
                </c:pt>
                <c:pt idx="60" formatCode="0.00">
                  <c:v>26.5</c:v>
                </c:pt>
                <c:pt idx="61" formatCode="0.00">
                  <c:v>26.5</c:v>
                </c:pt>
                <c:pt idx="62" formatCode="0.00">
                  <c:v>26.5</c:v>
                </c:pt>
                <c:pt idx="63" formatCode="0.00">
                  <c:v>26.5</c:v>
                </c:pt>
                <c:pt idx="64" formatCode="0.00">
                  <c:v>26.5</c:v>
                </c:pt>
                <c:pt idx="65" formatCode="0.00">
                  <c:v>26.5</c:v>
                </c:pt>
                <c:pt idx="66" formatCode="0.00">
                  <c:v>26.5</c:v>
                </c:pt>
                <c:pt idx="67" formatCode="0.00">
                  <c:v>26.5</c:v>
                </c:pt>
                <c:pt idx="68" formatCode="0.00">
                  <c:v>26.5</c:v>
                </c:pt>
                <c:pt idx="69" formatCode="0.00">
                  <c:v>27.133377364778845</c:v>
                </c:pt>
                <c:pt idx="70" formatCode="0.00">
                  <c:v>28.338754671725763</c:v>
                </c:pt>
                <c:pt idx="71" formatCode="0.00">
                  <c:v>30.063719614227104</c:v>
                </c:pt>
                <c:pt idx="72" formatCode="0.00">
                  <c:v>32.281186425703368</c:v>
                </c:pt>
                <c:pt idx="73" formatCode="0.00">
                  <c:v>34.957741262993402</c:v>
                </c:pt>
                <c:pt idx="74" formatCode="0.00">
                  <c:v>37.431853276243302</c:v>
                </c:pt>
                <c:pt idx="75" formatCode="0.00">
                  <c:v>40.882627273891956</c:v>
                </c:pt>
                <c:pt idx="76" formatCode="0.00">
                  <c:v>43.813813635986179</c:v>
                </c:pt>
                <c:pt idx="77" formatCode="0.00">
                  <c:v>46.252498129105483</c:v>
                </c:pt>
                <c:pt idx="78" formatCode="0.00">
                  <c:v>48.232094596411024</c:v>
                </c:pt>
                <c:pt idx="79" formatCode="0.00">
                  <c:v>49.780756522977832</c:v>
                </c:pt>
                <c:pt idx="80" formatCode="0.00">
                  <c:v>49.780756522977832</c:v>
                </c:pt>
                <c:pt idx="81" formatCode="0.00">
                  <c:v>49.780756522977832</c:v>
                </c:pt>
                <c:pt idx="82" formatCode="0.00">
                  <c:v>49.780756522977832</c:v>
                </c:pt>
                <c:pt idx="83" formatCode="0.00">
                  <c:v>49.780756522977832</c:v>
                </c:pt>
                <c:pt idx="84" formatCode="0.00">
                  <c:v>49.780756522977832</c:v>
                </c:pt>
                <c:pt idx="85" formatCode="0.00">
                  <c:v>49.780756522977832</c:v>
                </c:pt>
                <c:pt idx="86" formatCode="0.00">
                  <c:v>49.780756522977832</c:v>
                </c:pt>
                <c:pt idx="87" formatCode="0.00">
                  <c:v>49.780756522977832</c:v>
                </c:pt>
                <c:pt idx="88" formatCode="0.00">
                  <c:v>49.780756522977832</c:v>
                </c:pt>
                <c:pt idx="89" formatCode="0.00">
                  <c:v>49.780756522977832</c:v>
                </c:pt>
                <c:pt idx="90" formatCode="0.00">
                  <c:v>49.780756522977832</c:v>
                </c:pt>
                <c:pt idx="91" formatCode="0.00">
                  <c:v>49.780756522977832</c:v>
                </c:pt>
                <c:pt idx="92" formatCode="0.00">
                  <c:v>49.780756522977832</c:v>
                </c:pt>
                <c:pt idx="93" formatCode="0.00">
                  <c:v>49.780756522977832</c:v>
                </c:pt>
                <c:pt idx="94" formatCode="0.00">
                  <c:v>49.780756522977832</c:v>
                </c:pt>
                <c:pt idx="95" formatCode="0.00">
                  <c:v>49.780756522977832</c:v>
                </c:pt>
                <c:pt idx="96" formatCode="0.00">
                  <c:v>49.780756522977832</c:v>
                </c:pt>
                <c:pt idx="97" formatCode="0.00">
                  <c:v>49.780756522977832</c:v>
                </c:pt>
                <c:pt idx="98" formatCode="0.00">
                  <c:v>49.780756522977832</c:v>
                </c:pt>
                <c:pt idx="99" formatCode="0.00">
                  <c:v>49.780756522977832</c:v>
                </c:pt>
                <c:pt idx="100" formatCode="0.00">
                  <c:v>49.780756522977832</c:v>
                </c:pt>
                <c:pt idx="101" formatCode="0.00">
                  <c:v>49.780756522977832</c:v>
                </c:pt>
                <c:pt idx="102" formatCode="0.00">
                  <c:v>50.108516547412279</c:v>
                </c:pt>
                <c:pt idx="103" formatCode="0.00">
                  <c:v>50.75016982551395</c:v>
                </c:pt>
                <c:pt idx="104" formatCode="0.00">
                  <c:v>50.860342378036897</c:v>
                </c:pt>
                <c:pt idx="105" formatCode="0.00">
                  <c:v>50.409362824638045</c:v>
                </c:pt>
                <c:pt idx="106" formatCode="0.00">
                  <c:v>49.361954643688094</c:v>
                </c:pt>
                <c:pt idx="107" formatCode="0.00">
                  <c:v>47.347451882775729</c:v>
                </c:pt>
                <c:pt idx="108" formatCode="0.00">
                  <c:v>44.325961185459199</c:v>
                </c:pt>
                <c:pt idx="109" formatCode="0.00">
                  <c:v>41.072709037428091</c:v>
                </c:pt>
                <c:pt idx="110" formatCode="0.00">
                  <c:v>39.194319464843787</c:v>
                </c:pt>
                <c:pt idx="111" formatCode="0.00">
                  <c:v>37.91235851981061</c:v>
                </c:pt>
                <c:pt idx="112" formatCode="0.00">
                  <c:v>37.269732130305371</c:v>
                </c:pt>
                <c:pt idx="113" formatCode="0.00">
                  <c:v>37.320200423537088</c:v>
                </c:pt>
                <c:pt idx="114" formatCode="0.00">
                  <c:v>38.133910893062101</c:v>
                </c:pt>
                <c:pt idx="115" formatCode="0.00">
                  <c:v>38.133910893062101</c:v>
                </c:pt>
                <c:pt idx="116" formatCode="0.00">
                  <c:v>38.133910893062101</c:v>
                </c:pt>
                <c:pt idx="117" formatCode="0.00">
                  <c:v>38.133910893062101</c:v>
                </c:pt>
                <c:pt idx="118" formatCode="0.00">
                  <c:v>38.133910893062101</c:v>
                </c:pt>
                <c:pt idx="119" formatCode="0.00">
                  <c:v>38.133910893062101</c:v>
                </c:pt>
                <c:pt idx="120" formatCode="0.00">
                  <c:v>38.133910893062101</c:v>
                </c:pt>
                <c:pt idx="121" formatCode="0.00">
                  <c:v>38.578555240754184</c:v>
                </c:pt>
                <c:pt idx="122" formatCode="0.00">
                  <c:v>39.439814184465902</c:v>
                </c:pt>
                <c:pt idx="123" formatCode="0.00">
                  <c:v>40.693482161999057</c:v>
                </c:pt>
                <c:pt idx="124" formatCode="0.00">
                  <c:v>42.318107890555737</c:v>
                </c:pt>
                <c:pt idx="125" formatCode="0.00">
                  <c:v>44.294510443352159</c:v>
                </c:pt>
                <c:pt idx="126" formatCode="0.00">
                  <c:v>44.917981631191367</c:v>
                </c:pt>
                <c:pt idx="127" formatCode="0.00">
                  <c:v>45.492140340876404</c:v>
                </c:pt>
                <c:pt idx="128" formatCode="0.00">
                  <c:v>44.721606698714808</c:v>
                </c:pt>
                <c:pt idx="129" formatCode="0.00">
                  <c:v>43.966645222188973</c:v>
                </c:pt>
                <c:pt idx="130" formatCode="0.00">
                  <c:v>41.850974307531921</c:v>
                </c:pt>
                <c:pt idx="131" formatCode="0.00">
                  <c:v>41.05601500106399</c:v>
                </c:pt>
                <c:pt idx="132" formatCode="0.00">
                  <c:v>38.81381314373067</c:v>
                </c:pt>
                <c:pt idx="133" formatCode="0.00">
                  <c:v>37.96813214563754</c:v>
                </c:pt>
                <c:pt idx="134" formatCode="0.00">
                  <c:v>35.561614045892291</c:v>
                </c:pt>
                <c:pt idx="135" formatCode="0.00">
                  <c:v>32.596303055197723</c:v>
                </c:pt>
                <c:pt idx="136" formatCode="0.00">
                  <c:v>29.218567473579178</c:v>
                </c:pt>
                <c:pt idx="137" formatCode="0.00">
                  <c:v>26.920772324960559</c:v>
                </c:pt>
                <c:pt idx="138" formatCode="0.00">
                  <c:v>24.178739635126945</c:v>
                </c:pt>
                <c:pt idx="139" formatCode="0.00">
                  <c:v>22.611014130286154</c:v>
                </c:pt>
                <c:pt idx="140" formatCode="0.00">
                  <c:v>22.611014130286154</c:v>
                </c:pt>
                <c:pt idx="141" formatCode="0.00">
                  <c:v>23.348417572239136</c:v>
                </c:pt>
                <c:pt idx="142" formatCode="0.00">
                  <c:v>24.724623110025835</c:v>
                </c:pt>
                <c:pt idx="143" formatCode="0.00">
                  <c:v>26.670470314338065</c:v>
                </c:pt>
                <c:pt idx="144" formatCode="0.00">
                  <c:v>29.1331710377472</c:v>
                </c:pt>
                <c:pt idx="145" formatCode="0.00">
                  <c:v>32.071376987825431</c:v>
                </c:pt>
                <c:pt idx="146" formatCode="0.00">
                  <c:v>34.713482869377266</c:v>
                </c:pt>
                <c:pt idx="147" formatCode="0.00">
                  <c:v>37.133704021754021</c:v>
                </c:pt>
                <c:pt idx="148" formatCode="0.00">
                  <c:v>39.38128013996046</c:v>
                </c:pt>
                <c:pt idx="149" formatCode="0.00">
                  <c:v>41.475367466194108</c:v>
                </c:pt>
                <c:pt idx="150" formatCode="0.00">
                  <c:v>43.454660721792123</c:v>
                </c:pt>
                <c:pt idx="151" formatCode="0.00">
                  <c:v>45.335190468572222</c:v>
                </c:pt>
                <c:pt idx="152" formatCode="0.00">
                  <c:v>47.126066660180413</c:v>
                </c:pt>
                <c:pt idx="153" formatCode="0.00">
                  <c:v>48.003482972513417</c:v>
                </c:pt>
                <c:pt idx="154" formatCode="0.00">
                  <c:v>47.977492089694394</c:v>
                </c:pt>
                <c:pt idx="155" formatCode="0.00">
                  <c:v>47.024423373041017</c:v>
                </c:pt>
                <c:pt idx="156" formatCode="0.00">
                  <c:v>44.302447534008607</c:v>
                </c:pt>
                <c:pt idx="157" formatCode="0.00">
                  <c:v>41.253207883489473</c:v>
                </c:pt>
                <c:pt idx="158" formatCode="0.00">
                  <c:v>38.720431479890316</c:v>
                </c:pt>
                <c:pt idx="159" formatCode="0.00">
                  <c:v>36.727697544319049</c:v>
                </c:pt>
                <c:pt idx="160" formatCode="0.00">
                  <c:v>35.301330286548698</c:v>
                </c:pt>
                <c:pt idx="161" formatCode="0.00">
                  <c:v>35.301330286548698</c:v>
                </c:pt>
                <c:pt idx="162" formatCode="0.00">
                  <c:v>35.301330286548698</c:v>
                </c:pt>
                <c:pt idx="163" formatCode="0.00">
                  <c:v>35.301330286548698</c:v>
                </c:pt>
                <c:pt idx="164" formatCode="0.00">
                  <c:v>35.301330286548698</c:v>
                </c:pt>
                <c:pt idx="165" formatCode="0.00">
                  <c:v>35.787024109004825</c:v>
                </c:pt>
                <c:pt idx="166" formatCode="0.00">
                  <c:v>36.723087433686125</c:v>
                </c:pt>
                <c:pt idx="167" formatCode="0.00">
                  <c:v>38.080712386760815</c:v>
                </c:pt>
                <c:pt idx="168" formatCode="0.00">
                  <c:v>39.833870292034014</c:v>
                </c:pt>
                <c:pt idx="169" formatCode="0.00">
                  <c:v>41.960692741605904</c:v>
                </c:pt>
                <c:pt idx="170" formatCode="0.00">
                  <c:v>43.957215698480212</c:v>
                </c:pt>
                <c:pt idx="171" formatCode="0.00">
                  <c:v>45.815744161577754</c:v>
                </c:pt>
                <c:pt idx="172" formatCode="0.00">
                  <c:v>47.585050964030849</c:v>
                </c:pt>
                <c:pt idx="173" formatCode="0.00">
                  <c:v>48.443100968149345</c:v>
                </c:pt>
                <c:pt idx="174" formatCode="0.00">
                  <c:v>48.390581851243098</c:v>
                </c:pt>
                <c:pt idx="175" formatCode="0.00">
                  <c:v>47.420177441681943</c:v>
                </c:pt>
                <c:pt idx="176" formatCode="0.00">
                  <c:v>45.54488314986822</c:v>
                </c:pt>
                <c:pt idx="177" formatCode="0.00">
                  <c:v>44.286553843174126</c:v>
                </c:pt>
                <c:pt idx="178" formatCode="0.00">
                  <c:v>43.543948382616101</c:v>
                </c:pt>
                <c:pt idx="179" formatCode="0.00">
                  <c:v>43.338247498784163</c:v>
                </c:pt>
                <c:pt idx="180" formatCode="0.00">
                  <c:v>43.695037577848581</c:v>
                </c:pt>
                <c:pt idx="181" formatCode="0.00">
                  <c:v>44.644342530717154</c:v>
                </c:pt>
                <c:pt idx="182" formatCode="0.00">
                  <c:v>44.644342530717154</c:v>
                </c:pt>
                <c:pt idx="183" formatCode="0.00">
                  <c:v>44.644342530717154</c:v>
                </c:pt>
                <c:pt idx="184" formatCode="0.00">
                  <c:v>44.644342530717154</c:v>
                </c:pt>
                <c:pt idx="185" formatCode="0.00">
                  <c:v>44.644342530717154</c:v>
                </c:pt>
                <c:pt idx="186" formatCode="0.00">
                  <c:v>44.644342530717154</c:v>
                </c:pt>
                <c:pt idx="187" formatCode="0.00">
                  <c:v>44.644342530717154</c:v>
                </c:pt>
                <c:pt idx="188" formatCode="0.00">
                  <c:v>44.644342530717154</c:v>
                </c:pt>
                <c:pt idx="189" formatCode="0.00">
                  <c:v>44.644342530717154</c:v>
                </c:pt>
                <c:pt idx="190" formatCode="0.00">
                  <c:v>44.644342530717154</c:v>
                </c:pt>
                <c:pt idx="191" formatCode="0.00">
                  <c:v>44.644342530717154</c:v>
                </c:pt>
                <c:pt idx="192" formatCode="0.00">
                  <c:v>44.644342530717154</c:v>
                </c:pt>
                <c:pt idx="193" formatCode="0.00">
                  <c:v>45.021900927577668</c:v>
                </c:pt>
                <c:pt idx="194" formatCode="0.00">
                  <c:v>45.757287502726456</c:v>
                </c:pt>
                <c:pt idx="195" formatCode="0.00">
                  <c:v>46.833995079013697</c:v>
                </c:pt>
                <c:pt idx="196" formatCode="0.00">
                  <c:v>47.414566641193503</c:v>
                </c:pt>
                <c:pt idx="197" formatCode="0.00">
                  <c:v>47.476743431807549</c:v>
                </c:pt>
                <c:pt idx="198" formatCode="0.00">
                  <c:v>46.592389412183159</c:v>
                </c:pt>
                <c:pt idx="199" formatCode="0.00">
                  <c:v>44.748027971423227</c:v>
                </c:pt>
                <c:pt idx="200" formatCode="0.00">
                  <c:v>41.9195562726905</c:v>
                </c:pt>
                <c:pt idx="201" formatCode="0.00">
                  <c:v>38.892733470513875</c:v>
                </c:pt>
                <c:pt idx="202" formatCode="0.00">
                  <c:v>36.033169169405014</c:v>
                </c:pt>
                <c:pt idx="203" formatCode="0.00">
                  <c:v>33.742577281674059</c:v>
                </c:pt>
                <c:pt idx="204" formatCode="0.00">
                  <c:v>32.054164636790375</c:v>
                </c:pt>
                <c:pt idx="205" formatCode="0.00">
                  <c:v>31.008541248741029</c:v>
                </c:pt>
                <c:pt idx="206" formatCode="0.00">
                  <c:v>30.657404978243022</c:v>
                </c:pt>
                <c:pt idx="207" formatCode="0.00">
                  <c:v>30.657404978243022</c:v>
                </c:pt>
                <c:pt idx="208" formatCode="0.00">
                  <c:v>30.657404978243022</c:v>
                </c:pt>
                <c:pt idx="209" formatCode="0.00">
                  <c:v>30.657404978243022</c:v>
                </c:pt>
                <c:pt idx="210" formatCode="0.00">
                  <c:v>30.657404978243022</c:v>
                </c:pt>
                <c:pt idx="211" formatCode="0.00">
                  <c:v>30.657404978243022</c:v>
                </c:pt>
                <c:pt idx="212" formatCode="0.00">
                  <c:v>30.657404978243022</c:v>
                </c:pt>
                <c:pt idx="213" formatCode="0.00">
                  <c:v>30.657404978243022</c:v>
                </c:pt>
                <c:pt idx="214" formatCode="0.00">
                  <c:v>30.657404978243022</c:v>
                </c:pt>
                <c:pt idx="215" formatCode="0.00">
                  <c:v>30.657404978243022</c:v>
                </c:pt>
                <c:pt idx="216" formatCode="0.00">
                  <c:v>31.222398965485155</c:v>
                </c:pt>
                <c:pt idx="217" formatCode="0.00">
                  <c:v>32.302559413275375</c:v>
                </c:pt>
                <c:pt idx="218" formatCode="0.00">
                  <c:v>33.856450949080156</c:v>
                </c:pt>
                <c:pt idx="219" formatCode="0.00">
                  <c:v>35.851781795522541</c:v>
                </c:pt>
                <c:pt idx="220" formatCode="0.00">
                  <c:v>38.259911631301449</c:v>
                </c:pt>
                <c:pt idx="221" formatCode="0.00">
                  <c:v>40.491960867290366</c:v>
                </c:pt>
                <c:pt idx="222" formatCode="0.00">
                  <c:v>42.576646680654207</c:v>
                </c:pt>
                <c:pt idx="223" formatCode="0.00">
                  <c:v>44.537740299367172</c:v>
                </c:pt>
                <c:pt idx="224" formatCode="0.00">
                  <c:v>46.390368740322636</c:v>
                </c:pt>
                <c:pt idx="225" formatCode="0.00">
                  <c:v>48.149066727443653</c:v>
                </c:pt>
                <c:pt idx="226" formatCode="0.00">
                  <c:v>49.012351459027194</c:v>
                </c:pt>
                <c:pt idx="227" formatCode="0.00">
                  <c:v>48.976342889427244</c:v>
                </c:pt>
                <c:pt idx="228" formatCode="0.00">
                  <c:v>48.034254958475984</c:v>
                </c:pt>
                <c:pt idx="229" formatCode="0.00">
                  <c:v>46.17333042852021</c:v>
                </c:pt>
                <c:pt idx="230" formatCode="0.00">
                  <c:v>43.371848627146356</c:v>
                </c:pt>
                <c:pt idx="231" formatCode="0.00">
                  <c:v>40.41026108919786</c:v>
                </c:pt>
                <c:pt idx="232" formatCode="0.00">
                  <c:v>37.274939548489797</c:v>
                </c:pt>
                <c:pt idx="233" formatCode="0.00">
                  <c:v>33.88312770728389</c:v>
                </c:pt>
                <c:pt idx="234" formatCode="0.00">
                  <c:v>30.131043334138848</c:v>
                </c:pt>
                <c:pt idx="235" formatCode="0.00">
                  <c:v>27.118251999248592</c:v>
                </c:pt>
                <c:pt idx="236" formatCode="0.00">
                  <c:v>24.772066269018342</c:v>
                </c:pt>
                <c:pt idx="237" formatCode="0.00">
                  <c:v>23.131104804808125</c:v>
                </c:pt>
                <c:pt idx="238" formatCode="0.00">
                  <c:v>22.302574109083348</c:v>
                </c:pt>
                <c:pt idx="239" formatCode="0.00">
                  <c:v>22.420178411422157</c:v>
                </c:pt>
                <c:pt idx="240" formatCode="0.00">
                  <c:v>22.420178411422157</c:v>
                </c:pt>
                <c:pt idx="241" formatCode="0.00">
                  <c:v>22.420178411422157</c:v>
                </c:pt>
                <c:pt idx="242" formatCode="0.00">
                  <c:v>22.420178411422157</c:v>
                </c:pt>
                <c:pt idx="243" formatCode="0.00">
                  <c:v>22.420178411422157</c:v>
                </c:pt>
                <c:pt idx="244" formatCode="0.00">
                  <c:v>22.420178411422157</c:v>
                </c:pt>
                <c:pt idx="245" formatCode="0.00">
                  <c:v>22.420178411422157</c:v>
                </c:pt>
                <c:pt idx="246" formatCode="0.00">
                  <c:v>22.420178411422157</c:v>
                </c:pt>
                <c:pt idx="247" formatCode="0.00">
                  <c:v>22.420178411422157</c:v>
                </c:pt>
                <c:pt idx="248" formatCode="0.00">
                  <c:v>22.420178411422157</c:v>
                </c:pt>
                <c:pt idx="249" formatCode="0.00">
                  <c:v>23.17072189036427</c:v>
                </c:pt>
                <c:pt idx="250" formatCode="0.00">
                  <c:v>24.584238017169895</c:v>
                </c:pt>
                <c:pt idx="251" formatCode="0.00">
                  <c:v>26.586754603698893</c:v>
                </c:pt>
                <c:pt idx="252" formatCode="0.00">
                  <c:v>29.122278863815144</c:v>
                </c:pt>
                <c:pt idx="253" formatCode="0.00">
                  <c:v>32.146130733431875</c:v>
                </c:pt>
                <c:pt idx="254" formatCode="0.00">
                  <c:v>34.871962903929933</c:v>
                </c:pt>
                <c:pt idx="255" formatCode="0.00">
                  <c:v>37.358190317103983</c:v>
                </c:pt>
                <c:pt idx="256" formatCode="0.00">
                  <c:v>39.653722605776437</c:v>
                </c:pt>
                <c:pt idx="257" formatCode="0.00">
                  <c:v>41.792432202621718</c:v>
                </c:pt>
                <c:pt idx="258" formatCode="0.00">
                  <c:v>43.799285025937124</c:v>
                </c:pt>
                <c:pt idx="259" formatCode="0.00">
                  <c:v>45.69230023333499</c:v>
                </c:pt>
                <c:pt idx="260" formatCode="0.00">
                  <c:v>47.458818456918344</c:v>
                </c:pt>
                <c:pt idx="261" formatCode="0.00">
                  <c:v>49.146254654880607</c:v>
                </c:pt>
                <c:pt idx="262" formatCode="0.00">
                  <c:v>50.763386073253479</c:v>
                </c:pt>
                <c:pt idx="263" formatCode="0.00">
                  <c:v>52.31772342210165</c:v>
                </c:pt>
                <c:pt idx="264" formatCode="0.00">
                  <c:v>53.81569280304133</c:v>
                </c:pt>
                <c:pt idx="265" formatCode="0.00">
                  <c:v>55.28833135411422</c:v>
                </c:pt>
                <c:pt idx="266" formatCode="0.00">
                  <c:v>56.703289943102241</c:v>
                </c:pt>
                <c:pt idx="267" formatCode="0.00">
                  <c:v>58.06564907824901</c:v>
                </c:pt>
                <c:pt idx="268" formatCode="0.00">
                  <c:v>59.378631590064266</c:v>
                </c:pt>
                <c:pt idx="269" formatCode="0.00">
                  <c:v>60.646379031265042</c:v>
                </c:pt>
                <c:pt idx="270" formatCode="0.00">
                  <c:v>61.841432411385632</c:v>
                </c:pt>
                <c:pt idx="271" formatCode="0.00">
                  <c:v>62.999722105082398</c:v>
                </c:pt>
                <c:pt idx="272" formatCode="0.00">
                  <c:v>64.123026036302761</c:v>
                </c:pt>
                <c:pt idx="273" formatCode="0.00">
                  <c:v>65.21411363646304</c:v>
                </c:pt>
                <c:pt idx="274" formatCode="0.00">
                  <c:v>66.274418284465781</c:v>
                </c:pt>
                <c:pt idx="275" formatCode="0.00">
                  <c:v>67.336436449176773</c:v>
                </c:pt>
                <c:pt idx="276" formatCode="0.00">
                  <c:v>68.368879131185565</c:v>
                </c:pt>
                <c:pt idx="277" formatCode="0.00">
                  <c:v>69.372881334390357</c:v>
                </c:pt>
                <c:pt idx="278" formatCode="0.00">
                  <c:v>70.349476547982249</c:v>
                </c:pt>
                <c:pt idx="279" formatCode="0.00">
                  <c:v>71.299608905194674</c:v>
                </c:pt>
                <c:pt idx="280" formatCode="0.00">
                  <c:v>72.224142120593513</c:v>
                </c:pt>
                <c:pt idx="281" formatCode="0.00">
                  <c:v>73.123688045783439</c:v>
                </c:pt>
                <c:pt idx="282" formatCode="0.00">
                  <c:v>74.001324319607733</c:v>
                </c:pt>
                <c:pt idx="283" formatCode="0.00">
                  <c:v>74.860386302768774</c:v>
                </c:pt>
                <c:pt idx="284" formatCode="0.00">
                  <c:v>75.176605532010882</c:v>
                </c:pt>
                <c:pt idx="285" formatCode="0.00">
                  <c:v>74.945819938811042</c:v>
                </c:pt>
                <c:pt idx="286" formatCode="0.00">
                  <c:v>74.163023172869529</c:v>
                </c:pt>
                <c:pt idx="287" formatCode="0.00">
                  <c:v>72.819928188936075</c:v>
                </c:pt>
                <c:pt idx="288" formatCode="0.00">
                  <c:v>70.906890459617841</c:v>
                </c:pt>
                <c:pt idx="289" formatCode="0.00">
                  <c:v>68.940458940664854</c:v>
                </c:pt>
                <c:pt idx="290" formatCode="0.00">
                  <c:v>66.915863497410783</c:v>
                </c:pt>
                <c:pt idx="291" formatCode="0.00">
                  <c:v>64.827572463109533</c:v>
                </c:pt>
                <c:pt idx="292" formatCode="0.00">
                  <c:v>62.672959108158146</c:v>
                </c:pt>
                <c:pt idx="293" formatCode="0.00">
                  <c:v>60.452466659737674</c:v>
                </c:pt>
                <c:pt idx="294" formatCode="0.00">
                  <c:v>58.165813037020641</c:v>
                </c:pt>
                <c:pt idx="295" formatCode="0.00">
                  <c:v>55.81178418809818</c:v>
                </c:pt>
                <c:pt idx="296" formatCode="0.00">
                  <c:v>53.387944036929994</c:v>
                </c:pt>
                <c:pt idx="297" formatCode="0.00">
                  <c:v>50.886365656388179</c:v>
                </c:pt>
                <c:pt idx="298" formatCode="0.00">
                  <c:v>48.29259549309478</c:v>
                </c:pt>
                <c:pt idx="299" formatCode="0.00">
                  <c:v>45.589569938837684</c:v>
                </c:pt>
                <c:pt idx="300" formatCode="0.00">
                  <c:v>42.777168926819456</c:v>
                </c:pt>
                <c:pt idx="301" formatCode="0.00">
                  <c:v>39.803741559160642</c:v>
                </c:pt>
                <c:pt idx="302" formatCode="0.00">
                  <c:v>36.624431174871503</c:v>
                </c:pt>
                <c:pt idx="303" formatCode="0.00">
                  <c:v>33.17261129189999</c:v>
                </c:pt>
                <c:pt idx="304" formatCode="0.00">
                  <c:v>29.364845777344822</c:v>
                </c:pt>
                <c:pt idx="305" formatCode="0.00">
                  <c:v>26.164039302826648</c:v>
                </c:pt>
                <c:pt idx="306" formatCode="0.00">
                  <c:v>23.639560361802712</c:v>
                </c:pt>
                <c:pt idx="307" formatCode="0.00">
                  <c:v>21.857378349741399</c:v>
                </c:pt>
                <c:pt idx="308" formatCode="0.00">
                  <c:v>22.116493926937519</c:v>
                </c:pt>
                <c:pt idx="309" formatCode="0.00">
                  <c:v>23.323370927685311</c:v>
                </c:pt>
                <c:pt idx="310" formatCode="0.00">
                  <c:v>24.530247928433095</c:v>
                </c:pt>
                <c:pt idx="311" formatCode="0.00">
                  <c:v>25.737124929180887</c:v>
                </c:pt>
                <c:pt idx="312" formatCode="0.00">
                  <c:v>26.944001929928675</c:v>
                </c:pt>
                <c:pt idx="313" formatCode="0.00">
                  <c:v>26.944001929928675</c:v>
                </c:pt>
                <c:pt idx="314" formatCode="0.00">
                  <c:v>26.944001929928675</c:v>
                </c:pt>
                <c:pt idx="315" formatCode="0.00">
                  <c:v>27.587907186770757</c:v>
                </c:pt>
                <c:pt idx="316" formatCode="0.00">
                  <c:v>28.821454031911816</c:v>
                </c:pt>
                <c:pt idx="317" formatCode="0.00">
                  <c:v>30.58918122006861</c:v>
                </c:pt>
                <c:pt idx="318" formatCode="0.00">
                  <c:v>32.847907157618785</c:v>
                </c:pt>
                <c:pt idx="319" formatCode="0.00">
                  <c:v>35.561893054234368</c:v>
                </c:pt>
                <c:pt idx="320" formatCode="0.00">
                  <c:v>38.056974500062395</c:v>
                </c:pt>
                <c:pt idx="321" formatCode="0.00">
                  <c:v>40.362139581138436</c:v>
                </c:pt>
                <c:pt idx="322" formatCode="0.00">
                  <c:v>42.510737744216712</c:v>
                </c:pt>
                <c:pt idx="323" formatCode="0.00">
                  <c:v>44.52621351944989</c:v>
                </c:pt>
                <c:pt idx="324" formatCode="0.00">
                  <c:v>46.427793085109137</c:v>
                </c:pt>
                <c:pt idx="325" formatCode="0.00">
                  <c:v>48.229433915506625</c:v>
                </c:pt>
                <c:pt idx="326" formatCode="0.00">
                  <c:v>49.94258585250877</c:v>
                </c:pt>
                <c:pt idx="327" formatCode="0.00">
                  <c:v>51.576747535463426</c:v>
                </c:pt>
                <c:pt idx="328" formatCode="0.00">
                  <c:v>53.139945988041269</c:v>
                </c:pt>
                <c:pt idx="329" formatCode="0.00">
                  <c:v>54.637611596875772</c:v>
                </c:pt>
                <c:pt idx="330" formatCode="0.00">
                  <c:v>56.075784829226905</c:v>
                </c:pt>
                <c:pt idx="331" formatCode="0.00">
                  <c:v>57.459797934497963</c:v>
                </c:pt>
                <c:pt idx="332" formatCode="0.00">
                  <c:v>58.793078423544145</c:v>
                </c:pt>
                <c:pt idx="333" formatCode="0.00">
                  <c:v>60.079790336915551</c:v>
                </c:pt>
                <c:pt idx="334" formatCode="0.00">
                  <c:v>61.324588791173731</c:v>
                </c:pt>
                <c:pt idx="335" formatCode="0.00">
                  <c:v>62.533519041813335</c:v>
                </c:pt>
                <c:pt idx="336" formatCode="0.00">
                  <c:v>63.711078682161371</c:v>
                </c:pt>
                <c:pt idx="337" formatCode="0.00">
                  <c:v>64.249577070000186</c:v>
                </c:pt>
                <c:pt idx="338" formatCode="0.00">
                  <c:v>64.144233975140494</c:v>
                </c:pt>
                <c:pt idx="339" formatCode="0.00">
                  <c:v>63.38790595770439</c:v>
                </c:pt>
                <c:pt idx="340" formatCode="0.00">
                  <c:v>61.969769499085942</c:v>
                </c:pt>
                <c:pt idx="341" formatCode="0.00">
                  <c:v>59.877026267182963</c:v>
                </c:pt>
                <c:pt idx="342" formatCode="0.00">
                  <c:v>57.707633225234204</c:v>
                </c:pt>
                <c:pt idx="343" formatCode="0.00">
                  <c:v>55.452382194983294</c:v>
                </c:pt>
                <c:pt idx="344" formatCode="0.00">
                  <c:v>53.100029795077532</c:v>
                </c:pt>
                <c:pt idx="345" formatCode="0.00">
                  <c:v>50.640878472888517</c:v>
                </c:pt>
                <c:pt idx="346" formatCode="0.00">
                  <c:v>48.067330505960868</c:v>
                </c:pt>
                <c:pt idx="347" formatCode="0.00">
                  <c:v>45.366499728314778</c:v>
                </c:pt>
                <c:pt idx="348" formatCode="0.00">
                  <c:v>42.521300080884295</c:v>
                </c:pt>
                <c:pt idx="349" formatCode="0.00">
                  <c:v>39.506225066381845</c:v>
                </c:pt>
                <c:pt idx="350" formatCode="0.00">
                  <c:v>36.278898523759281</c:v>
                </c:pt>
                <c:pt idx="351" formatCode="0.00">
                  <c:v>32.766871009624865</c:v>
                </c:pt>
                <c:pt idx="352" formatCode="0.00">
                  <c:v>28.841923755440909</c:v>
                </c:pt>
                <c:pt idx="353" formatCode="0.00">
                  <c:v>24.208355325446774</c:v>
                </c:pt>
                <c:pt idx="354" formatCode="0.00">
                  <c:v>20.763389717578342</c:v>
                </c:pt>
                <c:pt idx="355" formatCode="0.00">
                  <c:v>18.069581510604802</c:v>
                </c:pt>
                <c:pt idx="356" formatCode="0.00">
                  <c:v>16.223772100386249</c:v>
                </c:pt>
                <c:pt idx="357" formatCode="0.00">
                  <c:v>15.385985748745094</c:v>
                </c:pt>
                <c:pt idx="358" formatCode="0.00">
                  <c:v>15.890544358202458</c:v>
                </c:pt>
                <c:pt idx="359" formatCode="0.00">
                  <c:v>15.890544358202458</c:v>
                </c:pt>
                <c:pt idx="360" formatCode="0.00">
                  <c:v>15.890544358202458</c:v>
                </c:pt>
                <c:pt idx="361" formatCode="0.00">
                  <c:v>16.909365350878147</c:v>
                </c:pt>
                <c:pt idx="362" formatCode="0.00">
                  <c:v>18.7440465777734</c:v>
                </c:pt>
                <c:pt idx="363" formatCode="0.00">
                  <c:v>21.269881565138103</c:v>
                </c:pt>
                <c:pt idx="364" formatCode="0.00">
                  <c:v>24.403999618501118</c:v>
                </c:pt>
                <c:pt idx="365" formatCode="0.00">
                  <c:v>28.085891824010297</c:v>
                </c:pt>
                <c:pt idx="366" formatCode="0.00">
                  <c:v>31.250327818698395</c:v>
                </c:pt>
                <c:pt idx="367" formatCode="0.00">
                  <c:v>34.0623706144072</c:v>
                </c:pt>
                <c:pt idx="368" formatCode="0.00">
                  <c:v>36.614820992111163</c:v>
                </c:pt>
                <c:pt idx="369" formatCode="0.00">
                  <c:v>38.964392038879069</c:v>
                </c:pt>
                <c:pt idx="370" formatCode="0.00">
                  <c:v>41.148622013125944</c:v>
                </c:pt>
                <c:pt idx="371" formatCode="0.00">
                  <c:v>43.193531423212747</c:v>
                </c:pt>
                <c:pt idx="372" formatCode="0.00">
                  <c:v>45.118688093503764</c:v>
                </c:pt>
                <c:pt idx="373" formatCode="0.00">
                  <c:v>46.940594588893553</c:v>
                </c:pt>
                <c:pt idx="374" formatCode="0.00">
                  <c:v>48.646093279506793</c:v>
                </c:pt>
                <c:pt idx="375" formatCode="0.00">
                  <c:v>50.279291441890244</c:v>
                </c:pt>
                <c:pt idx="376" formatCode="0.00">
                  <c:v>51.848068255235162</c:v>
                </c:pt>
                <c:pt idx="377" formatCode="0.00">
                  <c:v>53.359132716412965</c:v>
                </c:pt>
                <c:pt idx="378" formatCode="0.00">
                  <c:v>54.816883587483026</c:v>
                </c:pt>
                <c:pt idx="379" formatCode="0.00">
                  <c:v>56.250442648710496</c:v>
                </c:pt>
                <c:pt idx="380" formatCode="0.00">
                  <c:v>57.62890687302594</c:v>
                </c:pt>
                <c:pt idx="381" formatCode="0.00">
                  <c:v>58.957009841141812</c:v>
                </c:pt>
                <c:pt idx="382" formatCode="0.00">
                  <c:v>59.578932092767481</c:v>
                </c:pt>
                <c:pt idx="383" formatCode="0.00">
                  <c:v>59.489691539317924</c:v>
                </c:pt>
                <c:pt idx="384" formatCode="0.00">
                  <c:v>58.682190226810505</c:v>
                </c:pt>
                <c:pt idx="385" formatCode="0.00">
                  <c:v>57.14666746699119</c:v>
                </c:pt>
                <c:pt idx="386" formatCode="0.00">
                  <c:v>54.868608785477761</c:v>
                </c:pt>
                <c:pt idx="387" formatCode="0.00">
                  <c:v>52.489679814875139</c:v>
                </c:pt>
                <c:pt idx="388" formatCode="0.00">
                  <c:v>50.001510426869075</c:v>
                </c:pt>
                <c:pt idx="389" formatCode="0.00">
                  <c:v>47.395627419447308</c:v>
                </c:pt>
                <c:pt idx="390" formatCode="0.00">
                  <c:v>44.659447449360293</c:v>
                </c:pt>
                <c:pt idx="391" formatCode="0.00">
                  <c:v>41.774134654311531</c:v>
                </c:pt>
                <c:pt idx="392" formatCode="0.00">
                  <c:v>38.711361194281082</c:v>
                </c:pt>
                <c:pt idx="393" formatCode="0.00">
                  <c:v>35.422161510900892</c:v>
                </c:pt>
                <c:pt idx="394" formatCode="0.00">
                  <c:v>31.823896952625716</c:v>
                </c:pt>
                <c:pt idx="395" formatCode="0.00">
                  <c:v>27.7635583647366</c:v>
                </c:pt>
                <c:pt idx="396" formatCode="0.00">
                  <c:v>24.116022204662492</c:v>
                </c:pt>
                <c:pt idx="397" formatCode="0.00">
                  <c:v>21.166995771872074</c:v>
                </c:pt>
                <c:pt idx="398" formatCode="0.00">
                  <c:v>18.98980120745447</c:v>
                </c:pt>
                <c:pt idx="399" formatCode="0.00">
                  <c:v>17.692841775962265</c:v>
                </c:pt>
                <c:pt idx="400" formatCode="0.00">
                  <c:v>17.461237069577862</c:v>
                </c:pt>
                <c:pt idx="401" formatCode="0.00">
                  <c:v>17.461237069577862</c:v>
                </c:pt>
                <c:pt idx="402" formatCode="0.00">
                  <c:v>17.461237069577862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DA-40BF-99DF-6E05DEE095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595871"/>
        <c:axId val="35595391"/>
      </c:lineChart>
      <c:catAx>
        <c:axId val="355958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595391"/>
        <c:crosses val="autoZero"/>
        <c:auto val="1"/>
        <c:lblAlgn val="ctr"/>
        <c:lblOffset val="100"/>
        <c:noMultiLvlLbl val="0"/>
      </c:catAx>
      <c:valAx>
        <c:axId val="355953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5958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cap="all" spc="120" normalizeH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GB" sz="1800" b="1" i="0" u="sng" strike="noStrike" kern="1200" cap="all" spc="120" normalizeH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Theoretical Velocity m/s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cap="all" spc="120" normalizeH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7976358996732586E-2"/>
          <c:y val="0.141478695787879"/>
          <c:w val="0.90205877320292327"/>
          <c:h val="0.793322922514201"/>
        </c:manualLayout>
      </c:layout>
      <c:scatterChart>
        <c:scatterStyle val="smooth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'Max limit'!$CK$6:$CK$812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limit'!$CL$6:$CL$812</c:f>
              <c:numCache>
                <c:formatCode>0.00</c:formatCode>
                <c:ptCount val="807"/>
                <c:pt idx="0">
                  <c:v>4.162629937629938</c:v>
                </c:pt>
                <c:pt idx="1">
                  <c:v>4.1773388773388778</c:v>
                </c:pt>
                <c:pt idx="2">
                  <c:v>4.1920478170478175</c:v>
                </c:pt>
                <c:pt idx="3">
                  <c:v>4.2067567567567563</c:v>
                </c:pt>
                <c:pt idx="4">
                  <c:v>4.2214656964656969</c:v>
                </c:pt>
                <c:pt idx="5">
                  <c:v>4.2361746361746366</c:v>
                </c:pt>
                <c:pt idx="6">
                  <c:v>4.2508835758835755</c:v>
                </c:pt>
                <c:pt idx="7">
                  <c:v>4.2655925155925152</c:v>
                </c:pt>
                <c:pt idx="8">
                  <c:v>4.2803014553014558</c:v>
                </c:pt>
                <c:pt idx="9">
                  <c:v>4.2950103950103946</c:v>
                </c:pt>
                <c:pt idx="10">
                  <c:v>4.3097193347193343</c:v>
                </c:pt>
                <c:pt idx="11">
                  <c:v>4.324428274428274</c:v>
                </c:pt>
                <c:pt idx="12">
                  <c:v>4.3391372141372138</c:v>
                </c:pt>
                <c:pt idx="13">
                  <c:v>4.3538461538461544</c:v>
                </c:pt>
                <c:pt idx="14">
                  <c:v>4.3685550935550932</c:v>
                </c:pt>
                <c:pt idx="15">
                  <c:v>4.3832640332640329</c:v>
                </c:pt>
                <c:pt idx="16">
                  <c:v>4.3979729729729735</c:v>
                </c:pt>
                <c:pt idx="17">
                  <c:v>4.4126819126819132</c:v>
                </c:pt>
                <c:pt idx="18">
                  <c:v>4.4273908523908529</c:v>
                </c:pt>
                <c:pt idx="19">
                  <c:v>4.4420997920997927</c:v>
                </c:pt>
                <c:pt idx="20">
                  <c:v>4.4568087318087315</c:v>
                </c:pt>
                <c:pt idx="21">
                  <c:v>4.4715176715176721</c:v>
                </c:pt>
                <c:pt idx="22">
                  <c:v>4.4862266112266109</c:v>
                </c:pt>
                <c:pt idx="23">
                  <c:v>4.5009355509355506</c:v>
                </c:pt>
                <c:pt idx="24">
                  <c:v>4.5156444906444904</c:v>
                </c:pt>
                <c:pt idx="25">
                  <c:v>4.5303534303534301</c:v>
                </c:pt>
                <c:pt idx="26">
                  <c:v>4.5450623700623707</c:v>
                </c:pt>
                <c:pt idx="27">
                  <c:v>4.5597713097713104</c:v>
                </c:pt>
                <c:pt idx="28">
                  <c:v>4.5744802494802492</c:v>
                </c:pt>
                <c:pt idx="29">
                  <c:v>4.5891891891891889</c:v>
                </c:pt>
                <c:pt idx="30">
                  <c:v>4.6038981288981287</c:v>
                </c:pt>
                <c:pt idx="31">
                  <c:v>4.6186070686070684</c:v>
                </c:pt>
                <c:pt idx="32">
                  <c:v>4.633316008316009</c:v>
                </c:pt>
                <c:pt idx="33">
                  <c:v>4.6480249480249487</c:v>
                </c:pt>
                <c:pt idx="34">
                  <c:v>4.6627338877338884</c:v>
                </c:pt>
                <c:pt idx="35">
                  <c:v>4.6774428274428281</c:v>
                </c:pt>
                <c:pt idx="36">
                  <c:v>4.692151767151767</c:v>
                </c:pt>
                <c:pt idx="37">
                  <c:v>4.7068607068607067</c:v>
                </c:pt>
                <c:pt idx="38">
                  <c:v>4.7215696465696464</c:v>
                </c:pt>
                <c:pt idx="39">
                  <c:v>4.7362785862785861</c:v>
                </c:pt>
                <c:pt idx="40">
                  <c:v>4.7509875259875258</c:v>
                </c:pt>
                <c:pt idx="41">
                  <c:v>4.7656964656964655</c:v>
                </c:pt>
                <c:pt idx="42">
                  <c:v>4.7804054054054053</c:v>
                </c:pt>
                <c:pt idx="43">
                  <c:v>4.795114345114345</c:v>
                </c:pt>
                <c:pt idx="44">
                  <c:v>4.8098232848232856</c:v>
                </c:pt>
                <c:pt idx="45">
                  <c:v>4.8245322245322244</c:v>
                </c:pt>
                <c:pt idx="46">
                  <c:v>4.8392411642411641</c:v>
                </c:pt>
                <c:pt idx="47">
                  <c:v>4.853950103950103</c:v>
                </c:pt>
                <c:pt idx="48">
                  <c:v>4.8686590436590444</c:v>
                </c:pt>
                <c:pt idx="49">
                  <c:v>4.8833679833679842</c:v>
                </c:pt>
                <c:pt idx="50">
                  <c:v>4.898076923076923</c:v>
                </c:pt>
                <c:pt idx="51">
                  <c:v>4.9127858627858627</c:v>
                </c:pt>
                <c:pt idx="52">
                  <c:v>4.9274948024948024</c:v>
                </c:pt>
                <c:pt idx="53">
                  <c:v>4.9422037422037421</c:v>
                </c:pt>
                <c:pt idx="54">
                  <c:v>4.9569126819126819</c:v>
                </c:pt>
                <c:pt idx="55">
                  <c:v>4.9716216216216216</c:v>
                </c:pt>
                <c:pt idx="56">
                  <c:v>4.9863305613305613</c:v>
                </c:pt>
                <c:pt idx="57">
                  <c:v>5.001039501039501</c:v>
                </c:pt>
                <c:pt idx="58">
                  <c:v>5.0157484407484407</c:v>
                </c:pt>
                <c:pt idx="59">
                  <c:v>5.0304573804573804</c:v>
                </c:pt>
                <c:pt idx="60">
                  <c:v>5.0451663201663202</c:v>
                </c:pt>
                <c:pt idx="61">
                  <c:v>5.0598752598752599</c:v>
                </c:pt>
                <c:pt idx="62">
                  <c:v>5.0745841995841996</c:v>
                </c:pt>
                <c:pt idx="63">
                  <c:v>5.0892931392931393</c:v>
                </c:pt>
                <c:pt idx="64">
                  <c:v>5.1040020790020781</c:v>
                </c:pt>
                <c:pt idx="65">
                  <c:v>5.1187110187110187</c:v>
                </c:pt>
                <c:pt idx="66">
                  <c:v>5.1334199584199594</c:v>
                </c:pt>
                <c:pt idx="67">
                  <c:v>5.1481288981288982</c:v>
                </c:pt>
                <c:pt idx="68">
                  <c:v>5.1628378378378379</c:v>
                </c:pt>
                <c:pt idx="69">
                  <c:v>5.1775467775467776</c:v>
                </c:pt>
                <c:pt idx="70">
                  <c:v>5.1922557172557173</c:v>
                </c:pt>
                <c:pt idx="71">
                  <c:v>5.2069646569646579</c:v>
                </c:pt>
                <c:pt idx="72">
                  <c:v>5.2216735966735968</c:v>
                </c:pt>
                <c:pt idx="73">
                  <c:v>5.2363825363825365</c:v>
                </c:pt>
                <c:pt idx="74">
                  <c:v>5.2510914760914762</c:v>
                </c:pt>
                <c:pt idx="75">
                  <c:v>5.2658004158004159</c:v>
                </c:pt>
                <c:pt idx="76">
                  <c:v>5.2805093555093556</c:v>
                </c:pt>
                <c:pt idx="77">
                  <c:v>5.2952182952182953</c:v>
                </c:pt>
                <c:pt idx="78">
                  <c:v>5.3099272349272342</c:v>
                </c:pt>
                <c:pt idx="79">
                  <c:v>5.3246361746361739</c:v>
                </c:pt>
                <c:pt idx="80">
                  <c:v>5.3393451143451154</c:v>
                </c:pt>
                <c:pt idx="81">
                  <c:v>5.3540540540540542</c:v>
                </c:pt>
                <c:pt idx="82">
                  <c:v>5.3687629937629939</c:v>
                </c:pt>
                <c:pt idx="83">
                  <c:v>5.3834719334719336</c:v>
                </c:pt>
                <c:pt idx="84">
                  <c:v>5.3981808731808734</c:v>
                </c:pt>
                <c:pt idx="85">
                  <c:v>5.4128898128898131</c:v>
                </c:pt>
                <c:pt idx="86">
                  <c:v>5.4275987525987537</c:v>
                </c:pt>
                <c:pt idx="87">
                  <c:v>5.4423076923076925</c:v>
                </c:pt>
                <c:pt idx="88">
                  <c:v>5.4570166320166322</c:v>
                </c:pt>
                <c:pt idx="89">
                  <c:v>5.4717255717255719</c:v>
                </c:pt>
                <c:pt idx="90">
                  <c:v>5.4864345114345117</c:v>
                </c:pt>
                <c:pt idx="91">
                  <c:v>5.5011434511434505</c:v>
                </c:pt>
                <c:pt idx="92">
                  <c:v>5.5158523908523911</c:v>
                </c:pt>
                <c:pt idx="93">
                  <c:v>5.5305613305613308</c:v>
                </c:pt>
                <c:pt idx="94">
                  <c:v>5.5452702702702696</c:v>
                </c:pt>
                <c:pt idx="95">
                  <c:v>5.5599792099792102</c:v>
                </c:pt>
                <c:pt idx="96">
                  <c:v>5.5746881496881491</c:v>
                </c:pt>
                <c:pt idx="97">
                  <c:v>5.5893970893970897</c:v>
                </c:pt>
                <c:pt idx="98">
                  <c:v>5.6041060291060294</c:v>
                </c:pt>
                <c:pt idx="99">
                  <c:v>5.61881496881497</c:v>
                </c:pt>
                <c:pt idx="100">
                  <c:v>5.6335239085239088</c:v>
                </c:pt>
                <c:pt idx="101">
                  <c:v>5.6482328482328477</c:v>
                </c:pt>
                <c:pt idx="102">
                  <c:v>5.6629417879417883</c:v>
                </c:pt>
                <c:pt idx="103">
                  <c:v>5.677650727650728</c:v>
                </c:pt>
                <c:pt idx="104">
                  <c:v>5.6923596673596668</c:v>
                </c:pt>
                <c:pt idx="105">
                  <c:v>5.7070686070686074</c:v>
                </c:pt>
                <c:pt idx="106">
                  <c:v>5.7217775467775462</c:v>
                </c:pt>
                <c:pt idx="107">
                  <c:v>5.736486486486486</c:v>
                </c:pt>
                <c:pt idx="108">
                  <c:v>5.7511954261954266</c:v>
                </c:pt>
                <c:pt idx="109">
                  <c:v>5.7659043659043654</c:v>
                </c:pt>
                <c:pt idx="110">
                  <c:v>5.7806133056133051</c:v>
                </c:pt>
                <c:pt idx="111">
                  <c:v>5.7953222453222448</c:v>
                </c:pt>
                <c:pt idx="112">
                  <c:v>5.8100311850311845</c:v>
                </c:pt>
                <c:pt idx="113">
                  <c:v>5.8247401247401251</c:v>
                </c:pt>
                <c:pt idx="114">
                  <c:v>5.8394490644490649</c:v>
                </c:pt>
                <c:pt idx="115">
                  <c:v>5.8541580041580046</c:v>
                </c:pt>
                <c:pt idx="116">
                  <c:v>5.8688669438669443</c:v>
                </c:pt>
                <c:pt idx="117">
                  <c:v>5.8835758835758849</c:v>
                </c:pt>
                <c:pt idx="118">
                  <c:v>5.8982848232848237</c:v>
                </c:pt>
                <c:pt idx="119">
                  <c:v>5.9129937629937626</c:v>
                </c:pt>
                <c:pt idx="120">
                  <c:v>5.9277027027027023</c:v>
                </c:pt>
                <c:pt idx="121">
                  <c:v>5.9424116424116429</c:v>
                </c:pt>
                <c:pt idx="122">
                  <c:v>5.9571205821205817</c:v>
                </c:pt>
                <c:pt idx="123">
                  <c:v>5.9718295218295214</c:v>
                </c:pt>
                <c:pt idx="124">
                  <c:v>5.9865384615384611</c:v>
                </c:pt>
                <c:pt idx="125">
                  <c:v>6.0012474012474009</c:v>
                </c:pt>
                <c:pt idx="126">
                  <c:v>6.0159563409563406</c:v>
                </c:pt>
                <c:pt idx="127">
                  <c:v>6.0306652806652803</c:v>
                </c:pt>
                <c:pt idx="128">
                  <c:v>6.04537422037422</c:v>
                </c:pt>
                <c:pt idx="129">
                  <c:v>6.0600831600831606</c:v>
                </c:pt>
                <c:pt idx="130">
                  <c:v>6.0747920997921012</c:v>
                </c:pt>
                <c:pt idx="131">
                  <c:v>6.08950103950104</c:v>
                </c:pt>
                <c:pt idx="132">
                  <c:v>6.1042099792099789</c:v>
                </c:pt>
                <c:pt idx="133">
                  <c:v>6.1189189189189195</c:v>
                </c:pt>
                <c:pt idx="134">
                  <c:v>6.1336278586278592</c:v>
                </c:pt>
                <c:pt idx="135">
                  <c:v>6.148336798336798</c:v>
                </c:pt>
                <c:pt idx="136">
                  <c:v>6.1630457380457386</c:v>
                </c:pt>
                <c:pt idx="137">
                  <c:v>6.1777546777546775</c:v>
                </c:pt>
                <c:pt idx="138">
                  <c:v>6.1924636174636172</c:v>
                </c:pt>
                <c:pt idx="139">
                  <c:v>6.2071725571725578</c:v>
                </c:pt>
                <c:pt idx="140">
                  <c:v>6.2218814968814966</c:v>
                </c:pt>
                <c:pt idx="141">
                  <c:v>6.2365904365904363</c:v>
                </c:pt>
                <c:pt idx="142">
                  <c:v>6.251299376299376</c:v>
                </c:pt>
                <c:pt idx="143">
                  <c:v>6.2660083160083166</c:v>
                </c:pt>
                <c:pt idx="144">
                  <c:v>6.2807172557172555</c:v>
                </c:pt>
                <c:pt idx="145">
                  <c:v>6.2954261954261943</c:v>
                </c:pt>
                <c:pt idx="146">
                  <c:v>6.3101351351351358</c:v>
                </c:pt>
                <c:pt idx="147">
                  <c:v>6.3248440748440755</c:v>
                </c:pt>
                <c:pt idx="148">
                  <c:v>6.3395530145530143</c:v>
                </c:pt>
                <c:pt idx="149">
                  <c:v>6.3542619542619549</c:v>
                </c:pt>
                <c:pt idx="150">
                  <c:v>6.3689708939708938</c:v>
                </c:pt>
                <c:pt idx="151">
                  <c:v>6.3836798336798335</c:v>
                </c:pt>
                <c:pt idx="152">
                  <c:v>6.3983887733887741</c:v>
                </c:pt>
                <c:pt idx="153">
                  <c:v>6.4130977130977129</c:v>
                </c:pt>
                <c:pt idx="154">
                  <c:v>6.4278066528066526</c:v>
                </c:pt>
                <c:pt idx="155">
                  <c:v>6.4425155925155924</c:v>
                </c:pt>
                <c:pt idx="156">
                  <c:v>6.4572245322245321</c:v>
                </c:pt>
                <c:pt idx="157">
                  <c:v>6.4719334719334718</c:v>
                </c:pt>
                <c:pt idx="158">
                  <c:v>6.4866424116424124</c:v>
                </c:pt>
                <c:pt idx="159">
                  <c:v>6.5013513513513512</c:v>
                </c:pt>
                <c:pt idx="160">
                  <c:v>6.5160602910602909</c:v>
                </c:pt>
                <c:pt idx="161">
                  <c:v>6.5307692307692315</c:v>
                </c:pt>
                <c:pt idx="162">
                  <c:v>6.5454781704781713</c:v>
                </c:pt>
                <c:pt idx="163">
                  <c:v>6.5601871101871101</c:v>
                </c:pt>
                <c:pt idx="164">
                  <c:v>6.5748960498960507</c:v>
                </c:pt>
                <c:pt idx="165">
                  <c:v>6.5896049896049904</c:v>
                </c:pt>
                <c:pt idx="166">
                  <c:v>6.6043139293139292</c:v>
                </c:pt>
                <c:pt idx="167">
                  <c:v>6.619022869022869</c:v>
                </c:pt>
                <c:pt idx="168">
                  <c:v>6.6337318087318087</c:v>
                </c:pt>
                <c:pt idx="169">
                  <c:v>6.6484407484407484</c:v>
                </c:pt>
                <c:pt idx="170">
                  <c:v>6.6631496881496872</c:v>
                </c:pt>
                <c:pt idx="171">
                  <c:v>6.6778586278586287</c:v>
                </c:pt>
                <c:pt idx="172">
                  <c:v>6.6925675675675667</c:v>
                </c:pt>
                <c:pt idx="173">
                  <c:v>6.7072765072765064</c:v>
                </c:pt>
                <c:pt idx="174">
                  <c:v>6.721985446985447</c:v>
                </c:pt>
                <c:pt idx="175">
                  <c:v>6.7366943866943867</c:v>
                </c:pt>
                <c:pt idx="176">
                  <c:v>6.7514033264033264</c:v>
                </c:pt>
                <c:pt idx="177">
                  <c:v>6.766112266112267</c:v>
                </c:pt>
                <c:pt idx="178">
                  <c:v>6.7808212058212067</c:v>
                </c:pt>
                <c:pt idx="179">
                  <c:v>6.7955301455301456</c:v>
                </c:pt>
                <c:pt idx="180">
                  <c:v>6.8102390852390871</c:v>
                </c:pt>
                <c:pt idx="181">
                  <c:v>6.824948024948025</c:v>
                </c:pt>
                <c:pt idx="182">
                  <c:v>6.8396569646569647</c:v>
                </c:pt>
                <c:pt idx="183">
                  <c:v>6.8543659043659044</c:v>
                </c:pt>
                <c:pt idx="184">
                  <c:v>6.869074844074845</c:v>
                </c:pt>
                <c:pt idx="185">
                  <c:v>6.883783783783783</c:v>
                </c:pt>
                <c:pt idx="186">
                  <c:v>6.8984927234927245</c:v>
                </c:pt>
                <c:pt idx="187">
                  <c:v>6.9132016632016633</c:v>
                </c:pt>
                <c:pt idx="188">
                  <c:v>6.927910602910603</c:v>
                </c:pt>
                <c:pt idx="189">
                  <c:v>6.9426195426195427</c:v>
                </c:pt>
                <c:pt idx="190">
                  <c:v>6.9573284823284824</c:v>
                </c:pt>
                <c:pt idx="191">
                  <c:v>6.9720374220374222</c:v>
                </c:pt>
                <c:pt idx="192">
                  <c:v>6.986746361746361</c:v>
                </c:pt>
                <c:pt idx="193">
                  <c:v>7.0014553014553025</c:v>
                </c:pt>
                <c:pt idx="194">
                  <c:v>7.0161642411642413</c:v>
                </c:pt>
                <c:pt idx="195">
                  <c:v>7.030873180873181</c:v>
                </c:pt>
                <c:pt idx="196">
                  <c:v>7.0455821205821207</c:v>
                </c:pt>
                <c:pt idx="197">
                  <c:v>7.0602910602910613</c:v>
                </c:pt>
                <c:pt idx="198">
                  <c:v>7.0749999999999993</c:v>
                </c:pt>
                <c:pt idx="199">
                  <c:v>7.0897089397089408</c:v>
                </c:pt>
                <c:pt idx="200">
                  <c:v>7.1044178794178787</c:v>
                </c:pt>
                <c:pt idx="201">
                  <c:v>7.1191268191268193</c:v>
                </c:pt>
                <c:pt idx="202">
                  <c:v>7.133835758835759</c:v>
                </c:pt>
                <c:pt idx="203">
                  <c:v>7.1485446985446988</c:v>
                </c:pt>
                <c:pt idx="204">
                  <c:v>7.1632536382536385</c:v>
                </c:pt>
                <c:pt idx="205">
                  <c:v>7.1779625779625782</c:v>
                </c:pt>
                <c:pt idx="206">
                  <c:v>7.1926715176715179</c:v>
                </c:pt>
                <c:pt idx="207">
                  <c:v>7.2073804573804567</c:v>
                </c:pt>
                <c:pt idx="208">
                  <c:v>7.2220893970893991</c:v>
                </c:pt>
                <c:pt idx="209">
                  <c:v>7.2367983367983362</c:v>
                </c:pt>
                <c:pt idx="210">
                  <c:v>7.2515072765072777</c:v>
                </c:pt>
                <c:pt idx="211">
                  <c:v>7.2662162162162174</c:v>
                </c:pt>
                <c:pt idx="212">
                  <c:v>7.2809251559251571</c:v>
                </c:pt>
                <c:pt idx="213">
                  <c:v>7.295634095634095</c:v>
                </c:pt>
                <c:pt idx="214">
                  <c:v>7.3103430353430356</c:v>
                </c:pt>
                <c:pt idx="215">
                  <c:v>7.3250519750519754</c:v>
                </c:pt>
                <c:pt idx="216">
                  <c:v>7.3397609147609151</c:v>
                </c:pt>
                <c:pt idx="217">
                  <c:v>7.3544698544698539</c:v>
                </c:pt>
                <c:pt idx="218">
                  <c:v>7.3691787941787945</c:v>
                </c:pt>
                <c:pt idx="219">
                  <c:v>7.3838877338877333</c:v>
                </c:pt>
                <c:pt idx="220">
                  <c:v>7.3985966735966731</c:v>
                </c:pt>
                <c:pt idx="221">
                  <c:v>7.4133056133056128</c:v>
                </c:pt>
                <c:pt idx="222">
                  <c:v>7.4280145530145525</c:v>
                </c:pt>
                <c:pt idx="223">
                  <c:v>7.4427234927234922</c:v>
                </c:pt>
                <c:pt idx="224">
                  <c:v>7.4574324324324328</c:v>
                </c:pt>
                <c:pt idx="225">
                  <c:v>7.4721413721413734</c:v>
                </c:pt>
                <c:pt idx="226">
                  <c:v>7.4868503118503105</c:v>
                </c:pt>
                <c:pt idx="227">
                  <c:v>7.5015592515592528</c:v>
                </c:pt>
                <c:pt idx="228">
                  <c:v>7.5162681912681917</c:v>
                </c:pt>
                <c:pt idx="229">
                  <c:v>7.5309771309771314</c:v>
                </c:pt>
                <c:pt idx="230">
                  <c:v>7.5456860706860711</c:v>
                </c:pt>
                <c:pt idx="231">
                  <c:v>7.5603950103950108</c:v>
                </c:pt>
                <c:pt idx="232">
                  <c:v>7.5751039501039497</c:v>
                </c:pt>
                <c:pt idx="233">
                  <c:v>7.5898128898128903</c:v>
                </c:pt>
                <c:pt idx="234">
                  <c:v>7.6045218295218291</c:v>
                </c:pt>
                <c:pt idx="235">
                  <c:v>7.6192307692307688</c:v>
                </c:pt>
                <c:pt idx="236">
                  <c:v>7.6339397089397085</c:v>
                </c:pt>
                <c:pt idx="237">
                  <c:v>7.6486486486486491</c:v>
                </c:pt>
                <c:pt idx="238">
                  <c:v>7.6633575883575888</c:v>
                </c:pt>
                <c:pt idx="239">
                  <c:v>7.6780665280665268</c:v>
                </c:pt>
                <c:pt idx="240">
                  <c:v>7.6927754677754683</c:v>
                </c:pt>
                <c:pt idx="241">
                  <c:v>7.7074844074844071</c:v>
                </c:pt>
                <c:pt idx="242">
                  <c:v>7.7221933471933477</c:v>
                </c:pt>
                <c:pt idx="243">
                  <c:v>7.7369022869022874</c:v>
                </c:pt>
                <c:pt idx="244">
                  <c:v>7.7516112266112271</c:v>
                </c:pt>
                <c:pt idx="245">
                  <c:v>7.766320166320166</c:v>
                </c:pt>
                <c:pt idx="246">
                  <c:v>7.7810291060291066</c:v>
                </c:pt>
                <c:pt idx="247">
                  <c:v>7.7957380457380454</c:v>
                </c:pt>
                <c:pt idx="248">
                  <c:v>7.8104469854469851</c:v>
                </c:pt>
                <c:pt idx="249">
                  <c:v>7.8251559251559248</c:v>
                </c:pt>
                <c:pt idx="250">
                  <c:v>7.8398648648648646</c:v>
                </c:pt>
                <c:pt idx="251">
                  <c:v>7.8545738045738052</c:v>
                </c:pt>
                <c:pt idx="252">
                  <c:v>7.8692827442827449</c:v>
                </c:pt>
                <c:pt idx="253">
                  <c:v>7.8839916839916846</c:v>
                </c:pt>
                <c:pt idx="254">
                  <c:v>7.8987006237006234</c:v>
                </c:pt>
                <c:pt idx="255">
                  <c:v>7.913409563409564</c:v>
                </c:pt>
                <c:pt idx="256">
                  <c:v>7.9281185031185029</c:v>
                </c:pt>
                <c:pt idx="257">
                  <c:v>7.9428274428274426</c:v>
                </c:pt>
                <c:pt idx="258">
                  <c:v>7.9575363825363814</c:v>
                </c:pt>
                <c:pt idx="259">
                  <c:v>7.9722453222453229</c:v>
                </c:pt>
                <c:pt idx="260">
                  <c:v>7.9869542619542617</c:v>
                </c:pt>
                <c:pt idx="261">
                  <c:v>8.0016632016632006</c:v>
                </c:pt>
                <c:pt idx="262">
                  <c:v>8.0163721413721412</c:v>
                </c:pt>
                <c:pt idx="263">
                  <c:v>8.03108108108108</c:v>
                </c:pt>
                <c:pt idx="264">
                  <c:v>8.0457900207900206</c:v>
                </c:pt>
                <c:pt idx="265">
                  <c:v>8.0604989604989612</c:v>
                </c:pt>
                <c:pt idx="266">
                  <c:v>8.0752079002079018</c:v>
                </c:pt>
                <c:pt idx="267">
                  <c:v>8.0899168399168389</c:v>
                </c:pt>
                <c:pt idx="268">
                  <c:v>8.1046257796257812</c:v>
                </c:pt>
                <c:pt idx="269">
                  <c:v>8.1193347193347201</c:v>
                </c:pt>
                <c:pt idx="270">
                  <c:v>8.1340436590436589</c:v>
                </c:pt>
                <c:pt idx="271">
                  <c:v>8.1487525987525995</c:v>
                </c:pt>
                <c:pt idx="272">
                  <c:v>8.1634615384615383</c:v>
                </c:pt>
                <c:pt idx="273">
                  <c:v>8.1781704781704772</c:v>
                </c:pt>
                <c:pt idx="274">
                  <c:v>8.1928794178794195</c:v>
                </c:pt>
                <c:pt idx="275">
                  <c:v>8.2075883575883566</c:v>
                </c:pt>
                <c:pt idx="276">
                  <c:v>8.2222972972972972</c:v>
                </c:pt>
                <c:pt idx="277">
                  <c:v>8.237006237006236</c:v>
                </c:pt>
                <c:pt idx="278">
                  <c:v>8.2517151767151766</c:v>
                </c:pt>
                <c:pt idx="279">
                  <c:v>8.2664241164241172</c:v>
                </c:pt>
                <c:pt idx="280">
                  <c:v>8.2811330561330561</c:v>
                </c:pt>
                <c:pt idx="281">
                  <c:v>8.2958419958419967</c:v>
                </c:pt>
                <c:pt idx="282">
                  <c:v>8.3105509355509355</c:v>
                </c:pt>
                <c:pt idx="283">
                  <c:v>8.3252598752598761</c:v>
                </c:pt>
                <c:pt idx="284">
                  <c:v>8.3399688149688149</c:v>
                </c:pt>
                <c:pt idx="285">
                  <c:v>8.3546777546777555</c:v>
                </c:pt>
                <c:pt idx="286">
                  <c:v>8.3693866943866944</c:v>
                </c:pt>
                <c:pt idx="287">
                  <c:v>8.384095634095635</c:v>
                </c:pt>
                <c:pt idx="288">
                  <c:v>8.3988045738045738</c:v>
                </c:pt>
                <c:pt idx="289">
                  <c:v>8.4135135135135126</c:v>
                </c:pt>
                <c:pt idx="290">
                  <c:v>8.4282224532224532</c:v>
                </c:pt>
                <c:pt idx="291">
                  <c:v>8.4429313929313938</c:v>
                </c:pt>
                <c:pt idx="292">
                  <c:v>8.4576403326403327</c:v>
                </c:pt>
                <c:pt idx="293">
                  <c:v>8.4723492723492733</c:v>
                </c:pt>
                <c:pt idx="294">
                  <c:v>8.4870582120582121</c:v>
                </c:pt>
                <c:pt idx="295">
                  <c:v>8.5017671517671509</c:v>
                </c:pt>
                <c:pt idx="296">
                  <c:v>8.5164760914760915</c:v>
                </c:pt>
                <c:pt idx="297">
                  <c:v>8.5311850311850304</c:v>
                </c:pt>
                <c:pt idx="298">
                  <c:v>8.5458939708939727</c:v>
                </c:pt>
                <c:pt idx="299">
                  <c:v>8.5606029106029116</c:v>
                </c:pt>
                <c:pt idx="300">
                  <c:v>8.5753118503118522</c:v>
                </c:pt>
                <c:pt idx="301">
                  <c:v>8.5900207900207892</c:v>
                </c:pt>
                <c:pt idx="302">
                  <c:v>8.6047297297297316</c:v>
                </c:pt>
                <c:pt idx="303">
                  <c:v>8.6194386694386687</c:v>
                </c:pt>
                <c:pt idx="304">
                  <c:v>8.6341476091476093</c:v>
                </c:pt>
                <c:pt idx="305">
                  <c:v>8.6488565488565481</c:v>
                </c:pt>
                <c:pt idx="306">
                  <c:v>8.6635654885654887</c:v>
                </c:pt>
                <c:pt idx="307">
                  <c:v>8.6782744282744275</c:v>
                </c:pt>
                <c:pt idx="308">
                  <c:v>8.6929833679833681</c:v>
                </c:pt>
                <c:pt idx="309">
                  <c:v>8.7076923076923087</c:v>
                </c:pt>
                <c:pt idx="310">
                  <c:v>8.7224012474012476</c:v>
                </c:pt>
                <c:pt idx="311">
                  <c:v>8.7371101871101864</c:v>
                </c:pt>
                <c:pt idx="312">
                  <c:v>8.751819126819127</c:v>
                </c:pt>
                <c:pt idx="313">
                  <c:v>8.7665280665280658</c:v>
                </c:pt>
                <c:pt idx="314">
                  <c:v>8.7812370062370046</c:v>
                </c:pt>
                <c:pt idx="315">
                  <c:v>8.795945945945947</c:v>
                </c:pt>
                <c:pt idx="316">
                  <c:v>8.8106548856548859</c:v>
                </c:pt>
                <c:pt idx="317">
                  <c:v>8.8253638253638265</c:v>
                </c:pt>
                <c:pt idx="318">
                  <c:v>8.8400727650727653</c:v>
                </c:pt>
                <c:pt idx="319">
                  <c:v>8.8547817047817059</c:v>
                </c:pt>
                <c:pt idx="320">
                  <c:v>8.8694906444906447</c:v>
                </c:pt>
                <c:pt idx="321">
                  <c:v>8.8841995841995853</c:v>
                </c:pt>
                <c:pt idx="322">
                  <c:v>8.8989085239085242</c:v>
                </c:pt>
                <c:pt idx="323">
                  <c:v>8.913617463617463</c:v>
                </c:pt>
                <c:pt idx="324">
                  <c:v>8.9283264033264036</c:v>
                </c:pt>
                <c:pt idx="325">
                  <c:v>8.9430353430353442</c:v>
                </c:pt>
                <c:pt idx="326">
                  <c:v>8.957744282744283</c:v>
                </c:pt>
                <c:pt idx="327">
                  <c:v>8.9724532224532219</c:v>
                </c:pt>
                <c:pt idx="328">
                  <c:v>8.9871621621621625</c:v>
                </c:pt>
                <c:pt idx="329">
                  <c:v>9.0018711018711013</c:v>
                </c:pt>
                <c:pt idx="330">
                  <c:v>9.0165800415800401</c:v>
                </c:pt>
                <c:pt idx="331">
                  <c:v>9.0312889812889807</c:v>
                </c:pt>
                <c:pt idx="332">
                  <c:v>9.0459979209979213</c:v>
                </c:pt>
                <c:pt idx="333">
                  <c:v>9.0607068607068602</c:v>
                </c:pt>
                <c:pt idx="334">
                  <c:v>9.0754158004158008</c:v>
                </c:pt>
                <c:pt idx="335">
                  <c:v>9.0901247401247414</c:v>
                </c:pt>
                <c:pt idx="336">
                  <c:v>9.1048336798336802</c:v>
                </c:pt>
                <c:pt idx="337">
                  <c:v>9.1195426195426208</c:v>
                </c:pt>
                <c:pt idx="338">
                  <c:v>9.1342515592515596</c:v>
                </c:pt>
                <c:pt idx="339">
                  <c:v>9.1489604989604985</c:v>
                </c:pt>
                <c:pt idx="340">
                  <c:v>9.1636694386694391</c:v>
                </c:pt>
                <c:pt idx="341">
                  <c:v>9.1783783783783779</c:v>
                </c:pt>
                <c:pt idx="342">
                  <c:v>9.1930873180873185</c:v>
                </c:pt>
                <c:pt idx="343">
                  <c:v>9.2077962577962573</c:v>
                </c:pt>
                <c:pt idx="344">
                  <c:v>9.2225051975051979</c:v>
                </c:pt>
                <c:pt idx="345">
                  <c:v>9.2372141372141368</c:v>
                </c:pt>
                <c:pt idx="346">
                  <c:v>9.2519230769230774</c:v>
                </c:pt>
                <c:pt idx="347">
                  <c:v>9.266632016632018</c:v>
                </c:pt>
                <c:pt idx="348">
                  <c:v>9.2813409563409568</c:v>
                </c:pt>
                <c:pt idx="349">
                  <c:v>9.2960498960498974</c:v>
                </c:pt>
                <c:pt idx="350">
                  <c:v>9.3107588357588362</c:v>
                </c:pt>
                <c:pt idx="351">
                  <c:v>9.3254677754677768</c:v>
                </c:pt>
                <c:pt idx="352">
                  <c:v>9.3401767151767157</c:v>
                </c:pt>
                <c:pt idx="353">
                  <c:v>9.3548856548856563</c:v>
                </c:pt>
                <c:pt idx="354">
                  <c:v>9.3695945945945951</c:v>
                </c:pt>
                <c:pt idx="355">
                  <c:v>9.3843035343035339</c:v>
                </c:pt>
                <c:pt idx="356">
                  <c:v>9.3990124740124745</c:v>
                </c:pt>
                <c:pt idx="357">
                  <c:v>9.4137214137214134</c:v>
                </c:pt>
                <c:pt idx="358">
                  <c:v>9.4284303534303522</c:v>
                </c:pt>
                <c:pt idx="359">
                  <c:v>9.4431392931392928</c:v>
                </c:pt>
                <c:pt idx="360">
                  <c:v>9.4578482328482316</c:v>
                </c:pt>
                <c:pt idx="361">
                  <c:v>9.4725571725571722</c:v>
                </c:pt>
                <c:pt idx="362">
                  <c:v>9.4872661122661146</c:v>
                </c:pt>
                <c:pt idx="363">
                  <c:v>9.5019750519750517</c:v>
                </c:pt>
                <c:pt idx="364">
                  <c:v>9.5166839916839923</c:v>
                </c:pt>
                <c:pt idx="365">
                  <c:v>9.5313929313929311</c:v>
                </c:pt>
                <c:pt idx="366">
                  <c:v>9.5461018711018717</c:v>
                </c:pt>
                <c:pt idx="367">
                  <c:v>9.5608108108108105</c:v>
                </c:pt>
                <c:pt idx="368">
                  <c:v>9.5755197505197511</c:v>
                </c:pt>
                <c:pt idx="369">
                  <c:v>9.59022869022869</c:v>
                </c:pt>
                <c:pt idx="370">
                  <c:v>9.6049376299376306</c:v>
                </c:pt>
                <c:pt idx="371">
                  <c:v>9.6196465696465712</c:v>
                </c:pt>
                <c:pt idx="372">
                  <c:v>9.63435550935551</c:v>
                </c:pt>
                <c:pt idx="373">
                  <c:v>9.6490644490644488</c:v>
                </c:pt>
                <c:pt idx="374">
                  <c:v>9.6637733887733877</c:v>
                </c:pt>
                <c:pt idx="375">
                  <c:v>9.6784823284823283</c:v>
                </c:pt>
                <c:pt idx="376">
                  <c:v>9.6931912681912671</c:v>
                </c:pt>
                <c:pt idx="377">
                  <c:v>9.7079002079002059</c:v>
                </c:pt>
                <c:pt idx="378">
                  <c:v>9.7226091476091483</c:v>
                </c:pt>
                <c:pt idx="379">
                  <c:v>9.7373180873180889</c:v>
                </c:pt>
                <c:pt idx="380">
                  <c:v>9.7520270270270277</c:v>
                </c:pt>
                <c:pt idx="381">
                  <c:v>9.7667359667359683</c:v>
                </c:pt>
                <c:pt idx="382">
                  <c:v>9.7814449064449072</c:v>
                </c:pt>
                <c:pt idx="383">
                  <c:v>9.796153846153846</c:v>
                </c:pt>
                <c:pt idx="384">
                  <c:v>9.8108627858627866</c:v>
                </c:pt>
                <c:pt idx="385">
                  <c:v>9.8255717255717254</c:v>
                </c:pt>
                <c:pt idx="386">
                  <c:v>9.8402806652806643</c:v>
                </c:pt>
                <c:pt idx="387">
                  <c:v>9.8549896049896049</c:v>
                </c:pt>
                <c:pt idx="388">
                  <c:v>9.8696985446985455</c:v>
                </c:pt>
                <c:pt idx="389">
                  <c:v>9.8844074844074843</c:v>
                </c:pt>
                <c:pt idx="390">
                  <c:v>9.8991164241164249</c:v>
                </c:pt>
                <c:pt idx="391">
                  <c:v>9.9138253638253637</c:v>
                </c:pt>
                <c:pt idx="392">
                  <c:v>9.9285343035343026</c:v>
                </c:pt>
                <c:pt idx="393">
                  <c:v>9.9432432432432432</c:v>
                </c:pt>
                <c:pt idx="394">
                  <c:v>9.957952182952182</c:v>
                </c:pt>
                <c:pt idx="395">
                  <c:v>9.9726611226611226</c:v>
                </c:pt>
                <c:pt idx="396">
                  <c:v>9.9873700623700632</c:v>
                </c:pt>
                <c:pt idx="397">
                  <c:v>10.002079002079002</c:v>
                </c:pt>
                <c:pt idx="398">
                  <c:v>10.016787941787943</c:v>
                </c:pt>
                <c:pt idx="399">
                  <c:v>10.031496881496881</c:v>
                </c:pt>
                <c:pt idx="400">
                  <c:v>10.046205821205822</c:v>
                </c:pt>
                <c:pt idx="401">
                  <c:v>10.060914760914761</c:v>
                </c:pt>
                <c:pt idx="402">
                  <c:v>10.0756237006237</c:v>
                </c:pt>
                <c:pt idx="403">
                  <c:v>10.09033264033264</c:v>
                </c:pt>
                <c:pt idx="404">
                  <c:v>10.105041580041579</c:v>
                </c:pt>
                <c:pt idx="405">
                  <c:v>10.11975051975052</c:v>
                </c:pt>
                <c:pt idx="406">
                  <c:v>10.13445945945946</c:v>
                </c:pt>
                <c:pt idx="407">
                  <c:v>10.149168399168399</c:v>
                </c:pt>
                <c:pt idx="408">
                  <c:v>10.16387733887734</c:v>
                </c:pt>
                <c:pt idx="409">
                  <c:v>10.178586278586279</c:v>
                </c:pt>
                <c:pt idx="410">
                  <c:v>10.193295218295219</c:v>
                </c:pt>
                <c:pt idx="411">
                  <c:v>10.208004158004156</c:v>
                </c:pt>
                <c:pt idx="412">
                  <c:v>10.222713097713099</c:v>
                </c:pt>
                <c:pt idx="413">
                  <c:v>10.237422037422037</c:v>
                </c:pt>
                <c:pt idx="414">
                  <c:v>10.252130977130976</c:v>
                </c:pt>
                <c:pt idx="415">
                  <c:v>10.266839916839919</c:v>
                </c:pt>
                <c:pt idx="416">
                  <c:v>10.281548856548858</c:v>
                </c:pt>
                <c:pt idx="417">
                  <c:v>10.296257796257796</c:v>
                </c:pt>
                <c:pt idx="418">
                  <c:v>10.310966735966737</c:v>
                </c:pt>
                <c:pt idx="419">
                  <c:v>10.325675675675676</c:v>
                </c:pt>
                <c:pt idx="420">
                  <c:v>10.340384615384615</c:v>
                </c:pt>
                <c:pt idx="421">
                  <c:v>10.355093555093555</c:v>
                </c:pt>
                <c:pt idx="422">
                  <c:v>10.369802494802494</c:v>
                </c:pt>
                <c:pt idx="423">
                  <c:v>10.384511434511435</c:v>
                </c:pt>
                <c:pt idx="424">
                  <c:v>10.399220374220373</c:v>
                </c:pt>
                <c:pt idx="425">
                  <c:v>10.413929313929316</c:v>
                </c:pt>
                <c:pt idx="426">
                  <c:v>10.428638253638253</c:v>
                </c:pt>
                <c:pt idx="427">
                  <c:v>10.443347193347194</c:v>
                </c:pt>
                <c:pt idx="428">
                  <c:v>10.458056133056134</c:v>
                </c:pt>
                <c:pt idx="429">
                  <c:v>10.472765072765073</c:v>
                </c:pt>
                <c:pt idx="430">
                  <c:v>10.487474012474012</c:v>
                </c:pt>
                <c:pt idx="431">
                  <c:v>10.502182952182952</c:v>
                </c:pt>
                <c:pt idx="432">
                  <c:v>10.516891891891893</c:v>
                </c:pt>
                <c:pt idx="433">
                  <c:v>10.531600831600832</c:v>
                </c:pt>
                <c:pt idx="434">
                  <c:v>10.546309771309772</c:v>
                </c:pt>
                <c:pt idx="435">
                  <c:v>10.561018711018711</c:v>
                </c:pt>
                <c:pt idx="436">
                  <c:v>10.575727650727652</c:v>
                </c:pt>
                <c:pt idx="437">
                  <c:v>10.590436590436591</c:v>
                </c:pt>
                <c:pt idx="438">
                  <c:v>10.605145530145531</c:v>
                </c:pt>
                <c:pt idx="439">
                  <c:v>10.619854469854468</c:v>
                </c:pt>
                <c:pt idx="440">
                  <c:v>10.634563409563411</c:v>
                </c:pt>
                <c:pt idx="441">
                  <c:v>10.649272349272348</c:v>
                </c:pt>
                <c:pt idx="442">
                  <c:v>10.66398128898129</c:v>
                </c:pt>
                <c:pt idx="443">
                  <c:v>10.678690228690231</c:v>
                </c:pt>
                <c:pt idx="444">
                  <c:v>10.69339916839917</c:v>
                </c:pt>
                <c:pt idx="445">
                  <c:v>10.708108108108108</c:v>
                </c:pt>
                <c:pt idx="446">
                  <c:v>10.722817047817047</c:v>
                </c:pt>
                <c:pt idx="447">
                  <c:v>10.737525987525988</c:v>
                </c:pt>
                <c:pt idx="448">
                  <c:v>10.752234927234928</c:v>
                </c:pt>
                <c:pt idx="449">
                  <c:v>10.766943866943867</c:v>
                </c:pt>
                <c:pt idx="450">
                  <c:v>10.781652806652806</c:v>
                </c:pt>
                <c:pt idx="451">
                  <c:v>10.796361746361747</c:v>
                </c:pt>
                <c:pt idx="452">
                  <c:v>10.811070686070686</c:v>
                </c:pt>
                <c:pt idx="453">
                  <c:v>10.825779625779626</c:v>
                </c:pt>
                <c:pt idx="454">
                  <c:v>10.840488565488563</c:v>
                </c:pt>
                <c:pt idx="455">
                  <c:v>10.855197505197507</c:v>
                </c:pt>
                <c:pt idx="456">
                  <c:v>10.869906444906444</c:v>
                </c:pt>
                <c:pt idx="457">
                  <c:v>10.884615384615385</c:v>
                </c:pt>
                <c:pt idx="458">
                  <c:v>10.899324324324322</c:v>
                </c:pt>
                <c:pt idx="459">
                  <c:v>10.914033264033264</c:v>
                </c:pt>
                <c:pt idx="460">
                  <c:v>10.928742203742205</c:v>
                </c:pt>
                <c:pt idx="461">
                  <c:v>10.943451143451144</c:v>
                </c:pt>
                <c:pt idx="462">
                  <c:v>10.958160083160084</c:v>
                </c:pt>
                <c:pt idx="463">
                  <c:v>10.972869022869023</c:v>
                </c:pt>
                <c:pt idx="464">
                  <c:v>10.987577962577964</c:v>
                </c:pt>
                <c:pt idx="465">
                  <c:v>11.002286902286901</c:v>
                </c:pt>
                <c:pt idx="466">
                  <c:v>11.016995841995842</c:v>
                </c:pt>
                <c:pt idx="467">
                  <c:v>11.031704781704782</c:v>
                </c:pt>
                <c:pt idx="468">
                  <c:v>11.046413721413723</c:v>
                </c:pt>
                <c:pt idx="469">
                  <c:v>11.061122661122662</c:v>
                </c:pt>
                <c:pt idx="470">
                  <c:v>11.075831600831602</c:v>
                </c:pt>
                <c:pt idx="471">
                  <c:v>11.090540540540539</c:v>
                </c:pt>
                <c:pt idx="472">
                  <c:v>11.10524948024948</c:v>
                </c:pt>
                <c:pt idx="473">
                  <c:v>11.11995841995842</c:v>
                </c:pt>
                <c:pt idx="474">
                  <c:v>11.134667359667361</c:v>
                </c:pt>
                <c:pt idx="475">
                  <c:v>11.149376299376298</c:v>
                </c:pt>
                <c:pt idx="476">
                  <c:v>11.164085239085239</c:v>
                </c:pt>
                <c:pt idx="477">
                  <c:v>11.178794178794179</c:v>
                </c:pt>
                <c:pt idx="478">
                  <c:v>11.193503118503118</c:v>
                </c:pt>
                <c:pt idx="479">
                  <c:v>11.208212058212059</c:v>
                </c:pt>
                <c:pt idx="480">
                  <c:v>11.222920997920999</c:v>
                </c:pt>
                <c:pt idx="481">
                  <c:v>11.23762993762994</c:v>
                </c:pt>
                <c:pt idx="482">
                  <c:v>11.252338877338877</c:v>
                </c:pt>
                <c:pt idx="483">
                  <c:v>11.267047817047818</c:v>
                </c:pt>
                <c:pt idx="484">
                  <c:v>11.281756756756755</c:v>
                </c:pt>
                <c:pt idx="485">
                  <c:v>11.296465696465695</c:v>
                </c:pt>
                <c:pt idx="486">
                  <c:v>11.311174636174636</c:v>
                </c:pt>
                <c:pt idx="487">
                  <c:v>11.325883575883577</c:v>
                </c:pt>
                <c:pt idx="488">
                  <c:v>11.340592515592515</c:v>
                </c:pt>
                <c:pt idx="489">
                  <c:v>11.355301455301456</c:v>
                </c:pt>
                <c:pt idx="490">
                  <c:v>11.370010395010395</c:v>
                </c:pt>
                <c:pt idx="491">
                  <c:v>11.384719334719334</c:v>
                </c:pt>
                <c:pt idx="492">
                  <c:v>11.399428274428276</c:v>
                </c:pt>
                <c:pt idx="493">
                  <c:v>11.414137214137215</c:v>
                </c:pt>
                <c:pt idx="494">
                  <c:v>11.428846153846155</c:v>
                </c:pt>
                <c:pt idx="495">
                  <c:v>11.443555093555092</c:v>
                </c:pt>
                <c:pt idx="496">
                  <c:v>11.458264033264035</c:v>
                </c:pt>
                <c:pt idx="497">
                  <c:v>11.472972972972972</c:v>
                </c:pt>
                <c:pt idx="498">
                  <c:v>11.487681912681914</c:v>
                </c:pt>
                <c:pt idx="499">
                  <c:v>11.502390852390853</c:v>
                </c:pt>
                <c:pt idx="500">
                  <c:v>11.517099792099794</c:v>
                </c:pt>
                <c:pt idx="501">
                  <c:v>11.531808731808731</c:v>
                </c:pt>
                <c:pt idx="502">
                  <c:v>11.546517671517671</c:v>
                </c:pt>
                <c:pt idx="503">
                  <c:v>11.56122661122661</c:v>
                </c:pt>
                <c:pt idx="504">
                  <c:v>11.575935550935551</c:v>
                </c:pt>
                <c:pt idx="505">
                  <c:v>11.59064449064449</c:v>
                </c:pt>
                <c:pt idx="506">
                  <c:v>11.605353430353432</c:v>
                </c:pt>
                <c:pt idx="507">
                  <c:v>11.620062370062369</c:v>
                </c:pt>
                <c:pt idx="508">
                  <c:v>11.63477130977131</c:v>
                </c:pt>
                <c:pt idx="509">
                  <c:v>11.64948024948025</c:v>
                </c:pt>
                <c:pt idx="510">
                  <c:v>11.664189189189187</c:v>
                </c:pt>
                <c:pt idx="511">
                  <c:v>11.67889812889813</c:v>
                </c:pt>
                <c:pt idx="512">
                  <c:v>11.693607068607069</c:v>
                </c:pt>
                <c:pt idx="513">
                  <c:v>11.708316008316009</c:v>
                </c:pt>
                <c:pt idx="514">
                  <c:v>11.723024948024948</c:v>
                </c:pt>
                <c:pt idx="515">
                  <c:v>11.737733887733889</c:v>
                </c:pt>
                <c:pt idx="516">
                  <c:v>11.752442827442826</c:v>
                </c:pt>
                <c:pt idx="517">
                  <c:v>11.76715176715177</c:v>
                </c:pt>
                <c:pt idx="518">
                  <c:v>11.781860706860707</c:v>
                </c:pt>
                <c:pt idx="519">
                  <c:v>11.796569646569647</c:v>
                </c:pt>
                <c:pt idx="520">
                  <c:v>11.811278586278585</c:v>
                </c:pt>
                <c:pt idx="521">
                  <c:v>11.825987525987525</c:v>
                </c:pt>
                <c:pt idx="522">
                  <c:v>11.840696465696466</c:v>
                </c:pt>
                <c:pt idx="523">
                  <c:v>11.855405405405405</c:v>
                </c:pt>
                <c:pt idx="524">
                  <c:v>11.870114345114347</c:v>
                </c:pt>
                <c:pt idx="525">
                  <c:v>11.884823284823286</c:v>
                </c:pt>
                <c:pt idx="526">
                  <c:v>11.899532224532226</c:v>
                </c:pt>
                <c:pt idx="527">
                  <c:v>11.914241164241163</c:v>
                </c:pt>
                <c:pt idx="528">
                  <c:v>11.928950103950104</c:v>
                </c:pt>
                <c:pt idx="529">
                  <c:v>11.943659043659043</c:v>
                </c:pt>
                <c:pt idx="530">
                  <c:v>11.958367983367985</c:v>
                </c:pt>
                <c:pt idx="531">
                  <c:v>11.973076923076922</c:v>
                </c:pt>
                <c:pt idx="532">
                  <c:v>11.987785862785865</c:v>
                </c:pt>
                <c:pt idx="533">
                  <c:v>12.002494802494802</c:v>
                </c:pt>
                <c:pt idx="534">
                  <c:v>12.017203742203742</c:v>
                </c:pt>
                <c:pt idx="535">
                  <c:v>12.031912681912681</c:v>
                </c:pt>
                <c:pt idx="536">
                  <c:v>12.046621621621624</c:v>
                </c:pt>
                <c:pt idx="537">
                  <c:v>12.061330561330561</c:v>
                </c:pt>
                <c:pt idx="538">
                  <c:v>12.076039501039501</c:v>
                </c:pt>
                <c:pt idx="539">
                  <c:v>12.09074844074844</c:v>
                </c:pt>
                <c:pt idx="540">
                  <c:v>12.105457380457381</c:v>
                </c:pt>
                <c:pt idx="541">
                  <c:v>12.120166320166321</c:v>
                </c:pt>
                <c:pt idx="542">
                  <c:v>12.134875259875262</c:v>
                </c:pt>
                <c:pt idx="543">
                  <c:v>12.149584199584202</c:v>
                </c:pt>
                <c:pt idx="544">
                  <c:v>12.164293139293139</c:v>
                </c:pt>
                <c:pt idx="545">
                  <c:v>12.17900207900208</c:v>
                </c:pt>
                <c:pt idx="546">
                  <c:v>12.193711018711017</c:v>
                </c:pt>
                <c:pt idx="547">
                  <c:v>12.208419958419958</c:v>
                </c:pt>
                <c:pt idx="548">
                  <c:v>12.223128898128897</c:v>
                </c:pt>
                <c:pt idx="549">
                  <c:v>12.237837837837839</c:v>
                </c:pt>
                <c:pt idx="550">
                  <c:v>12.252546777546778</c:v>
                </c:pt>
                <c:pt idx="551">
                  <c:v>12.267255717255718</c:v>
                </c:pt>
                <c:pt idx="552">
                  <c:v>12.281964656964657</c:v>
                </c:pt>
                <c:pt idx="553">
                  <c:v>12.296673596673596</c:v>
                </c:pt>
                <c:pt idx="554">
                  <c:v>12.311382536382535</c:v>
                </c:pt>
                <c:pt idx="555">
                  <c:v>12.326091476091477</c:v>
                </c:pt>
                <c:pt idx="556">
                  <c:v>12.340800415800418</c:v>
                </c:pt>
                <c:pt idx="557">
                  <c:v>12.355509355509355</c:v>
                </c:pt>
                <c:pt idx="558">
                  <c:v>12.370218295218296</c:v>
                </c:pt>
                <c:pt idx="559">
                  <c:v>12.384927234927234</c:v>
                </c:pt>
                <c:pt idx="560">
                  <c:v>12.399636174636175</c:v>
                </c:pt>
                <c:pt idx="561">
                  <c:v>12.414345114345116</c:v>
                </c:pt>
                <c:pt idx="562">
                  <c:v>12.429054054054056</c:v>
                </c:pt>
                <c:pt idx="563">
                  <c:v>12.443762993762993</c:v>
                </c:pt>
                <c:pt idx="564">
                  <c:v>12.458471933471934</c:v>
                </c:pt>
                <c:pt idx="565">
                  <c:v>12.473180873180873</c:v>
                </c:pt>
                <c:pt idx="566">
                  <c:v>12.487889812889813</c:v>
                </c:pt>
                <c:pt idx="567">
                  <c:v>12.502598752598752</c:v>
                </c:pt>
                <c:pt idx="568">
                  <c:v>12.517307692307693</c:v>
                </c:pt>
                <c:pt idx="569">
                  <c:v>12.532016632016633</c:v>
                </c:pt>
                <c:pt idx="570">
                  <c:v>12.546725571725572</c:v>
                </c:pt>
                <c:pt idx="571">
                  <c:v>12.561434511434511</c:v>
                </c:pt>
                <c:pt idx="572">
                  <c:v>12.57614345114345</c:v>
                </c:pt>
                <c:pt idx="573">
                  <c:v>12.590852390852389</c:v>
                </c:pt>
                <c:pt idx="574">
                  <c:v>12.605561330561331</c:v>
                </c:pt>
                <c:pt idx="575">
                  <c:v>12.620270270270272</c:v>
                </c:pt>
                <c:pt idx="576">
                  <c:v>12.63497920997921</c:v>
                </c:pt>
                <c:pt idx="577">
                  <c:v>12.649688149688151</c:v>
                </c:pt>
                <c:pt idx="578">
                  <c:v>12.66439708939709</c:v>
                </c:pt>
                <c:pt idx="579">
                  <c:v>12.679106029106029</c:v>
                </c:pt>
                <c:pt idx="580">
                  <c:v>12.693814968814969</c:v>
                </c:pt>
                <c:pt idx="581">
                  <c:v>12.70852390852391</c:v>
                </c:pt>
                <c:pt idx="582">
                  <c:v>12.723232848232849</c:v>
                </c:pt>
                <c:pt idx="583">
                  <c:v>12.737941787941788</c:v>
                </c:pt>
                <c:pt idx="584">
                  <c:v>12.752650727650726</c:v>
                </c:pt>
                <c:pt idx="585">
                  <c:v>12.767359667359667</c:v>
                </c:pt>
                <c:pt idx="586">
                  <c:v>12.782068607068608</c:v>
                </c:pt>
                <c:pt idx="587">
                  <c:v>12.796777546777548</c:v>
                </c:pt>
                <c:pt idx="588">
                  <c:v>12.811486486486489</c:v>
                </c:pt>
                <c:pt idx="589">
                  <c:v>12.826195426195426</c:v>
                </c:pt>
                <c:pt idx="590">
                  <c:v>12.840904365904366</c:v>
                </c:pt>
                <c:pt idx="591">
                  <c:v>12.855613305613305</c:v>
                </c:pt>
                <c:pt idx="592">
                  <c:v>12.870322245322244</c:v>
                </c:pt>
                <c:pt idx="593">
                  <c:v>12.885031185031185</c:v>
                </c:pt>
                <c:pt idx="594">
                  <c:v>12.899740124740125</c:v>
                </c:pt>
                <c:pt idx="595">
                  <c:v>12.914449064449064</c:v>
                </c:pt>
                <c:pt idx="596">
                  <c:v>12.929158004158005</c:v>
                </c:pt>
                <c:pt idx="597">
                  <c:v>12.943866943866944</c:v>
                </c:pt>
                <c:pt idx="598">
                  <c:v>12.958575883575882</c:v>
                </c:pt>
                <c:pt idx="599">
                  <c:v>12.973284823284825</c:v>
                </c:pt>
                <c:pt idx="600">
                  <c:v>12.987993762993764</c:v>
                </c:pt>
                <c:pt idx="601">
                  <c:v>13.002702702702702</c:v>
                </c:pt>
                <c:pt idx="602">
                  <c:v>13.017411642411641</c:v>
                </c:pt>
                <c:pt idx="603">
                  <c:v>13.032120582120582</c:v>
                </c:pt>
                <c:pt idx="604">
                  <c:v>13.046829521829522</c:v>
                </c:pt>
                <c:pt idx="605">
                  <c:v>13.061538461538463</c:v>
                </c:pt>
                <c:pt idx="606">
                  <c:v>13.076247401247402</c:v>
                </c:pt>
                <c:pt idx="607">
                  <c:v>13.090956340956343</c:v>
                </c:pt>
                <c:pt idx="608">
                  <c:v>13.105665280665281</c:v>
                </c:pt>
                <c:pt idx="609">
                  <c:v>13.12037422037422</c:v>
                </c:pt>
                <c:pt idx="610">
                  <c:v>13.135083160083159</c:v>
                </c:pt>
                <c:pt idx="611">
                  <c:v>13.149792099792101</c:v>
                </c:pt>
                <c:pt idx="612">
                  <c:v>13.164501039501038</c:v>
                </c:pt>
                <c:pt idx="613">
                  <c:v>13.179209979209981</c:v>
                </c:pt>
                <c:pt idx="614">
                  <c:v>13.19391891891892</c:v>
                </c:pt>
                <c:pt idx="615">
                  <c:v>13.208627858627858</c:v>
                </c:pt>
                <c:pt idx="616">
                  <c:v>13.223336798336796</c:v>
                </c:pt>
                <c:pt idx="617">
                  <c:v>13.238045738045738</c:v>
                </c:pt>
                <c:pt idx="618">
                  <c:v>13.252754677754679</c:v>
                </c:pt>
                <c:pt idx="619">
                  <c:v>13.267463617463617</c:v>
                </c:pt>
                <c:pt idx="620">
                  <c:v>13.282172557172556</c:v>
                </c:pt>
                <c:pt idx="621">
                  <c:v>13.296881496881497</c:v>
                </c:pt>
                <c:pt idx="622">
                  <c:v>13.311590436590437</c:v>
                </c:pt>
                <c:pt idx="623">
                  <c:v>13.326299376299374</c:v>
                </c:pt>
                <c:pt idx="624">
                  <c:v>13.341008316008317</c:v>
                </c:pt>
                <c:pt idx="625">
                  <c:v>13.355717255717257</c:v>
                </c:pt>
                <c:pt idx="626">
                  <c:v>13.370426195426196</c:v>
                </c:pt>
                <c:pt idx="627">
                  <c:v>13.385135135135133</c:v>
                </c:pt>
                <c:pt idx="628">
                  <c:v>13.399844074844076</c:v>
                </c:pt>
                <c:pt idx="629">
                  <c:v>13.414553014553013</c:v>
                </c:pt>
                <c:pt idx="630">
                  <c:v>13.429261954261955</c:v>
                </c:pt>
                <c:pt idx="631">
                  <c:v>13.443970893970894</c:v>
                </c:pt>
                <c:pt idx="632">
                  <c:v>13.458679833679835</c:v>
                </c:pt>
                <c:pt idx="633">
                  <c:v>13.473388773388773</c:v>
                </c:pt>
                <c:pt idx="634">
                  <c:v>13.488097713097712</c:v>
                </c:pt>
                <c:pt idx="635">
                  <c:v>13.502806652806653</c:v>
                </c:pt>
                <c:pt idx="636">
                  <c:v>13.517515592515595</c:v>
                </c:pt>
                <c:pt idx="637">
                  <c:v>13.532224532224534</c:v>
                </c:pt>
                <c:pt idx="638">
                  <c:v>13.546933471933471</c:v>
                </c:pt>
                <c:pt idx="639">
                  <c:v>13.561642411642413</c:v>
                </c:pt>
                <c:pt idx="640">
                  <c:v>13.576351351351352</c:v>
                </c:pt>
                <c:pt idx="641">
                  <c:v>13.591060291060291</c:v>
                </c:pt>
                <c:pt idx="642">
                  <c:v>13.605769230769228</c:v>
                </c:pt>
                <c:pt idx="643">
                  <c:v>13.620478170478174</c:v>
                </c:pt>
                <c:pt idx="644">
                  <c:v>13.635187110187111</c:v>
                </c:pt>
                <c:pt idx="645">
                  <c:v>13.64989604989605</c:v>
                </c:pt>
                <c:pt idx="646">
                  <c:v>13.664604989604987</c:v>
                </c:pt>
                <c:pt idx="647">
                  <c:v>13.679313929313929</c:v>
                </c:pt>
                <c:pt idx="648">
                  <c:v>13.694022869022868</c:v>
                </c:pt>
                <c:pt idx="649">
                  <c:v>13.708731808731809</c:v>
                </c:pt>
                <c:pt idx="650">
                  <c:v>13.723440748440748</c:v>
                </c:pt>
                <c:pt idx="651">
                  <c:v>13.73814968814969</c:v>
                </c:pt>
                <c:pt idx="652">
                  <c:v>13.752858627858627</c:v>
                </c:pt>
                <c:pt idx="653">
                  <c:v>13.767567567567566</c:v>
                </c:pt>
                <c:pt idx="654">
                  <c:v>13.782276507276508</c:v>
                </c:pt>
                <c:pt idx="655">
                  <c:v>13.796985446985449</c:v>
                </c:pt>
                <c:pt idx="656">
                  <c:v>13.811694386694388</c:v>
                </c:pt>
                <c:pt idx="657">
                  <c:v>13.826403326403327</c:v>
                </c:pt>
                <c:pt idx="658">
                  <c:v>13.841112266112267</c:v>
                </c:pt>
                <c:pt idx="659">
                  <c:v>13.855821205821206</c:v>
                </c:pt>
                <c:pt idx="660">
                  <c:v>13.870530145530145</c:v>
                </c:pt>
                <c:pt idx="661">
                  <c:v>13.885239085239085</c:v>
                </c:pt>
                <c:pt idx="662">
                  <c:v>13.899948024948028</c:v>
                </c:pt>
                <c:pt idx="663">
                  <c:v>13.914656964656965</c:v>
                </c:pt>
                <c:pt idx="664">
                  <c:v>13.929365904365904</c:v>
                </c:pt>
                <c:pt idx="665">
                  <c:v>13.944074844074844</c:v>
                </c:pt>
                <c:pt idx="666">
                  <c:v>13.958783783783783</c:v>
                </c:pt>
                <c:pt idx="667">
                  <c:v>13.973492723492722</c:v>
                </c:pt>
                <c:pt idx="668">
                  <c:v>13.988201663201664</c:v>
                </c:pt>
                <c:pt idx="669">
                  <c:v>14.002910602910605</c:v>
                </c:pt>
                <c:pt idx="670">
                  <c:v>14.017619542619544</c:v>
                </c:pt>
                <c:pt idx="671">
                  <c:v>14.032328482328483</c:v>
                </c:pt>
                <c:pt idx="672">
                  <c:v>14.04703742203742</c:v>
                </c:pt>
                <c:pt idx="673">
                  <c:v>14.061746361746362</c:v>
                </c:pt>
                <c:pt idx="674">
                  <c:v>14.076455301455303</c:v>
                </c:pt>
                <c:pt idx="675">
                  <c:v>14.091164241164241</c:v>
                </c:pt>
                <c:pt idx="676">
                  <c:v>14.10587318087318</c:v>
                </c:pt>
                <c:pt idx="677">
                  <c:v>14.120582120582123</c:v>
                </c:pt>
                <c:pt idx="678">
                  <c:v>14.13529106029106</c:v>
                </c:pt>
                <c:pt idx="679">
                  <c:v>14.149999999999999</c:v>
                </c:pt>
                <c:pt idx="680">
                  <c:v>14.164708939708939</c:v>
                </c:pt>
                <c:pt idx="681">
                  <c:v>14.179417879417882</c:v>
                </c:pt>
                <c:pt idx="682">
                  <c:v>14.194126819126819</c:v>
                </c:pt>
                <c:pt idx="683">
                  <c:v>14.208835758835757</c:v>
                </c:pt>
                <c:pt idx="684">
                  <c:v>14.223544698544698</c:v>
                </c:pt>
                <c:pt idx="685">
                  <c:v>14.238253638253639</c:v>
                </c:pt>
                <c:pt idx="686">
                  <c:v>14.252962577962576</c:v>
                </c:pt>
                <c:pt idx="687">
                  <c:v>14.267671517671518</c:v>
                </c:pt>
                <c:pt idx="688">
                  <c:v>14.28238045738046</c:v>
                </c:pt>
                <c:pt idx="689">
                  <c:v>14.297089397089398</c:v>
                </c:pt>
                <c:pt idx="690">
                  <c:v>14.311798336798336</c:v>
                </c:pt>
                <c:pt idx="691">
                  <c:v>14.326507276507277</c:v>
                </c:pt>
                <c:pt idx="692">
                  <c:v>14.341216216216216</c:v>
                </c:pt>
                <c:pt idx="693">
                  <c:v>14.355925155925156</c:v>
                </c:pt>
                <c:pt idx="694">
                  <c:v>14.370634095634097</c:v>
                </c:pt>
                <c:pt idx="695">
                  <c:v>14.385343035343036</c:v>
                </c:pt>
                <c:pt idx="696">
                  <c:v>14.400051975051976</c:v>
                </c:pt>
                <c:pt idx="697">
                  <c:v>14.414760914760913</c:v>
                </c:pt>
                <c:pt idx="698">
                  <c:v>14.429469854469852</c:v>
                </c:pt>
                <c:pt idx="699">
                  <c:v>14.444178794178798</c:v>
                </c:pt>
                <c:pt idx="700">
                  <c:v>14.458887733887735</c:v>
                </c:pt>
                <c:pt idx="701">
                  <c:v>14.473596673596672</c:v>
                </c:pt>
                <c:pt idx="702">
                  <c:v>14.488305613305613</c:v>
                </c:pt>
                <c:pt idx="703">
                  <c:v>14.503014553014555</c:v>
                </c:pt>
                <c:pt idx="704">
                  <c:v>14.517723492723492</c:v>
                </c:pt>
                <c:pt idx="705">
                  <c:v>14.532432432432435</c:v>
                </c:pt>
                <c:pt idx="706">
                  <c:v>14.547141372141372</c:v>
                </c:pt>
                <c:pt idx="707">
                  <c:v>14.561850311850314</c:v>
                </c:pt>
                <c:pt idx="708">
                  <c:v>14.576559251559251</c:v>
                </c:pt>
                <c:pt idx="709">
                  <c:v>14.59126819126819</c:v>
                </c:pt>
                <c:pt idx="710">
                  <c:v>14.605977130977131</c:v>
                </c:pt>
                <c:pt idx="711">
                  <c:v>14.620686070686071</c:v>
                </c:pt>
                <c:pt idx="712">
                  <c:v>14.63539501039501</c:v>
                </c:pt>
                <c:pt idx="713">
                  <c:v>14.650103950103951</c:v>
                </c:pt>
                <c:pt idx="714">
                  <c:v>14.664812889812891</c:v>
                </c:pt>
                <c:pt idx="715">
                  <c:v>14.67952182952183</c:v>
                </c:pt>
                <c:pt idx="716">
                  <c:v>14.694230769230767</c:v>
                </c:pt>
                <c:pt idx="717">
                  <c:v>14.708939708939708</c:v>
                </c:pt>
                <c:pt idx="718">
                  <c:v>14.723648648648652</c:v>
                </c:pt>
                <c:pt idx="719">
                  <c:v>14.738357588357589</c:v>
                </c:pt>
                <c:pt idx="720">
                  <c:v>14.75306652806653</c:v>
                </c:pt>
                <c:pt idx="721">
                  <c:v>14.767775467775467</c:v>
                </c:pt>
                <c:pt idx="722">
                  <c:v>14.782484407484409</c:v>
                </c:pt>
                <c:pt idx="723">
                  <c:v>14.797193347193346</c:v>
                </c:pt>
                <c:pt idx="724">
                  <c:v>14.811902286902288</c:v>
                </c:pt>
                <c:pt idx="725">
                  <c:v>14.826611226611226</c:v>
                </c:pt>
                <c:pt idx="726">
                  <c:v>14.841320166320168</c:v>
                </c:pt>
                <c:pt idx="727">
                  <c:v>14.856029106029105</c:v>
                </c:pt>
                <c:pt idx="728">
                  <c:v>14.870738045738046</c:v>
                </c:pt>
                <c:pt idx="729">
                  <c:v>14.885446985446984</c:v>
                </c:pt>
                <c:pt idx="730">
                  <c:v>14.900155925155925</c:v>
                </c:pt>
                <c:pt idx="731">
                  <c:v>14.914864864864866</c:v>
                </c:pt>
                <c:pt idx="732">
                  <c:v>14.929573804573804</c:v>
                </c:pt>
                <c:pt idx="733">
                  <c:v>14.944282744282747</c:v>
                </c:pt>
                <c:pt idx="734">
                  <c:v>14.958991683991684</c:v>
                </c:pt>
                <c:pt idx="735">
                  <c:v>14.973700623700621</c:v>
                </c:pt>
                <c:pt idx="736">
                  <c:v>14.988409563409563</c:v>
                </c:pt>
                <c:pt idx="737">
                  <c:v>15.003118503118506</c:v>
                </c:pt>
                <c:pt idx="738">
                  <c:v>15.017827442827443</c:v>
                </c:pt>
                <c:pt idx="739">
                  <c:v>15.032536382536383</c:v>
                </c:pt>
                <c:pt idx="740">
                  <c:v>15.047245322245324</c:v>
                </c:pt>
                <c:pt idx="741">
                  <c:v>15.061954261954263</c:v>
                </c:pt>
                <c:pt idx="742">
                  <c:v>15.0766632016632</c:v>
                </c:pt>
                <c:pt idx="743">
                  <c:v>15.091372141372142</c:v>
                </c:pt>
                <c:pt idx="744">
                  <c:v>15.106081081081083</c:v>
                </c:pt>
                <c:pt idx="745">
                  <c:v>15.120790020790022</c:v>
                </c:pt>
                <c:pt idx="746">
                  <c:v>15.135498960498959</c:v>
                </c:pt>
                <c:pt idx="747">
                  <c:v>15.150207900207899</c:v>
                </c:pt>
                <c:pt idx="748">
                  <c:v>15.16491683991684</c:v>
                </c:pt>
                <c:pt idx="749">
                  <c:v>15.179625779625781</c:v>
                </c:pt>
                <c:pt idx="750">
                  <c:v>15.194334719334721</c:v>
                </c:pt>
                <c:pt idx="751">
                  <c:v>15.209043659043658</c:v>
                </c:pt>
                <c:pt idx="752">
                  <c:v>15.223752598752601</c:v>
                </c:pt>
                <c:pt idx="753">
                  <c:v>15.238461538461538</c:v>
                </c:pt>
                <c:pt idx="754">
                  <c:v>15.253170478170478</c:v>
                </c:pt>
                <c:pt idx="755">
                  <c:v>15.267879417879417</c:v>
                </c:pt>
                <c:pt idx="756">
                  <c:v>15.282588357588359</c:v>
                </c:pt>
                <c:pt idx="757">
                  <c:v>15.297297297297298</c:v>
                </c:pt>
                <c:pt idx="758">
                  <c:v>15.312006237006237</c:v>
                </c:pt>
                <c:pt idx="759">
                  <c:v>15.326715176715178</c:v>
                </c:pt>
                <c:pt idx="760">
                  <c:v>15.341424116424117</c:v>
                </c:pt>
                <c:pt idx="761">
                  <c:v>15.356133056133054</c:v>
                </c:pt>
                <c:pt idx="762">
                  <c:v>15.370841995841996</c:v>
                </c:pt>
                <c:pt idx="763">
                  <c:v>15.385550935550937</c:v>
                </c:pt>
                <c:pt idx="764">
                  <c:v>15.400259875259875</c:v>
                </c:pt>
                <c:pt idx="765">
                  <c:v>15.414968814968814</c:v>
                </c:pt>
                <c:pt idx="766">
                  <c:v>15.429677754677755</c:v>
                </c:pt>
                <c:pt idx="767">
                  <c:v>15.444386694386695</c:v>
                </c:pt>
                <c:pt idx="768">
                  <c:v>15.459095634095636</c:v>
                </c:pt>
                <c:pt idx="769">
                  <c:v>15.473804573804575</c:v>
                </c:pt>
                <c:pt idx="770">
                  <c:v>15.488513513513515</c:v>
                </c:pt>
                <c:pt idx="771">
                  <c:v>15.503222453222454</c:v>
                </c:pt>
                <c:pt idx="772">
                  <c:v>15.517931392931391</c:v>
                </c:pt>
                <c:pt idx="773">
                  <c:v>15.532640332640332</c:v>
                </c:pt>
                <c:pt idx="774">
                  <c:v>15.547349272349274</c:v>
                </c:pt>
                <c:pt idx="775">
                  <c:v>15.562058212058213</c:v>
                </c:pt>
                <c:pt idx="776">
                  <c:v>15.576767151767152</c:v>
                </c:pt>
                <c:pt idx="777">
                  <c:v>15.591476091476091</c:v>
                </c:pt>
                <c:pt idx="778">
                  <c:v>15.606185031185031</c:v>
                </c:pt>
                <c:pt idx="779">
                  <c:v>15.62089397089397</c:v>
                </c:pt>
                <c:pt idx="780">
                  <c:v>15.635602910602907</c:v>
                </c:pt>
                <c:pt idx="781">
                  <c:v>15.65031185031185</c:v>
                </c:pt>
                <c:pt idx="782">
                  <c:v>15.665020790020792</c:v>
                </c:pt>
                <c:pt idx="783">
                  <c:v>15.679729729729729</c:v>
                </c:pt>
                <c:pt idx="784">
                  <c:v>15.69443866943867</c:v>
                </c:pt>
                <c:pt idx="785">
                  <c:v>15.70914760914761</c:v>
                </c:pt>
                <c:pt idx="786">
                  <c:v>15.723856548856549</c:v>
                </c:pt>
                <c:pt idx="787">
                  <c:v>15.73856548856549</c:v>
                </c:pt>
                <c:pt idx="788">
                  <c:v>15.753274428274429</c:v>
                </c:pt>
                <c:pt idx="789">
                  <c:v>15.767983367983369</c:v>
                </c:pt>
                <c:pt idx="790">
                  <c:v>15.782692307692308</c:v>
                </c:pt>
                <c:pt idx="791">
                  <c:v>15.797401247401247</c:v>
                </c:pt>
                <c:pt idx="792">
                  <c:v>15.812110187110187</c:v>
                </c:pt>
                <c:pt idx="793">
                  <c:v>15.826819126819128</c:v>
                </c:pt>
                <c:pt idx="794">
                  <c:v>15.841528066528069</c:v>
                </c:pt>
                <c:pt idx="795">
                  <c:v>15.856237006237006</c:v>
                </c:pt>
                <c:pt idx="796">
                  <c:v>15.870945945945948</c:v>
                </c:pt>
                <c:pt idx="797">
                  <c:v>15.885654885654885</c:v>
                </c:pt>
                <c:pt idx="798">
                  <c:v>15.900363825363824</c:v>
                </c:pt>
                <c:pt idx="799">
                  <c:v>15.915072765072763</c:v>
                </c:pt>
                <c:pt idx="800">
                  <c:v>15.929781704781707</c:v>
                </c:pt>
                <c:pt idx="801">
                  <c:v>15.944490644490646</c:v>
                </c:pt>
                <c:pt idx="802">
                  <c:v>15.959199584199585</c:v>
                </c:pt>
                <c:pt idx="803">
                  <c:v>15.973908523908523</c:v>
                </c:pt>
                <c:pt idx="804">
                  <c:v>15.988617463617464</c:v>
                </c:pt>
                <c:pt idx="805">
                  <c:v>16.003326403326401</c:v>
                </c:pt>
                <c:pt idx="806">
                  <c:v>16.018035343035343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6F7-4F55-A866-680A2712DF3E}"/>
            </c:ext>
          </c:extLst>
        </c:ser>
        <c:ser>
          <c:idx val="1"/>
          <c:order val="1"/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'Max limit'!$CK$6:$CK$812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limit'!$CM$6:$CM$812</c:f>
              <c:numCache>
                <c:formatCode>0.00</c:formatCode>
                <c:ptCount val="807"/>
                <c:pt idx="0">
                  <c:v>5.47617094017094</c:v>
                </c:pt>
                <c:pt idx="1">
                  <c:v>5.4955213675213672</c:v>
                </c:pt>
                <c:pt idx="2">
                  <c:v>5.5148717948717945</c:v>
                </c:pt>
                <c:pt idx="3">
                  <c:v>5.5342222222222217</c:v>
                </c:pt>
                <c:pt idx="4">
                  <c:v>5.553572649572649</c:v>
                </c:pt>
                <c:pt idx="5">
                  <c:v>5.5729230769230771</c:v>
                </c:pt>
                <c:pt idx="6">
                  <c:v>5.5922735042735043</c:v>
                </c:pt>
                <c:pt idx="7">
                  <c:v>5.6116239316239325</c:v>
                </c:pt>
                <c:pt idx="8">
                  <c:v>5.6309743589743588</c:v>
                </c:pt>
                <c:pt idx="9">
                  <c:v>5.6503247863247861</c:v>
                </c:pt>
                <c:pt idx="10">
                  <c:v>5.6696752136752133</c:v>
                </c:pt>
                <c:pt idx="11">
                  <c:v>5.6890256410256397</c:v>
                </c:pt>
                <c:pt idx="12">
                  <c:v>5.7083760683760678</c:v>
                </c:pt>
                <c:pt idx="13">
                  <c:v>5.7277264957264959</c:v>
                </c:pt>
                <c:pt idx="14">
                  <c:v>5.7470769230769223</c:v>
                </c:pt>
                <c:pt idx="15">
                  <c:v>5.7664273504273504</c:v>
                </c:pt>
                <c:pt idx="16">
                  <c:v>5.7857777777777777</c:v>
                </c:pt>
                <c:pt idx="17">
                  <c:v>5.805128205128204</c:v>
                </c:pt>
                <c:pt idx="18">
                  <c:v>5.8244786324786322</c:v>
                </c:pt>
                <c:pt idx="19">
                  <c:v>5.8438290598290594</c:v>
                </c:pt>
                <c:pt idx="20">
                  <c:v>5.8631794871794858</c:v>
                </c:pt>
                <c:pt idx="21">
                  <c:v>5.8825299145299139</c:v>
                </c:pt>
                <c:pt idx="22">
                  <c:v>5.9018803418803412</c:v>
                </c:pt>
                <c:pt idx="23">
                  <c:v>5.9212307692307693</c:v>
                </c:pt>
                <c:pt idx="24">
                  <c:v>5.9405811965811965</c:v>
                </c:pt>
                <c:pt idx="25">
                  <c:v>5.9599316239316238</c:v>
                </c:pt>
                <c:pt idx="26">
                  <c:v>5.979282051282051</c:v>
                </c:pt>
                <c:pt idx="27">
                  <c:v>5.9986324786324783</c:v>
                </c:pt>
                <c:pt idx="28">
                  <c:v>6.0179829059829055</c:v>
                </c:pt>
                <c:pt idx="29">
                  <c:v>6.0373333333333337</c:v>
                </c:pt>
                <c:pt idx="30">
                  <c:v>6.05668376068376</c:v>
                </c:pt>
                <c:pt idx="31">
                  <c:v>6.0760341880341873</c:v>
                </c:pt>
                <c:pt idx="32">
                  <c:v>6.0953846153846154</c:v>
                </c:pt>
                <c:pt idx="33">
                  <c:v>6.1147350427350426</c:v>
                </c:pt>
                <c:pt idx="34">
                  <c:v>6.134085470085469</c:v>
                </c:pt>
                <c:pt idx="35">
                  <c:v>6.1534358974358971</c:v>
                </c:pt>
                <c:pt idx="36">
                  <c:v>6.1727863247863244</c:v>
                </c:pt>
                <c:pt idx="37">
                  <c:v>6.1921367521367516</c:v>
                </c:pt>
                <c:pt idx="38">
                  <c:v>6.2114871794871798</c:v>
                </c:pt>
                <c:pt idx="39">
                  <c:v>6.230837606837607</c:v>
                </c:pt>
                <c:pt idx="40">
                  <c:v>6.2501880341880343</c:v>
                </c:pt>
                <c:pt idx="41">
                  <c:v>6.2695384615384615</c:v>
                </c:pt>
                <c:pt idx="42">
                  <c:v>6.2888888888888888</c:v>
                </c:pt>
                <c:pt idx="43">
                  <c:v>6.3082393162393151</c:v>
                </c:pt>
                <c:pt idx="44">
                  <c:v>6.3275897435897432</c:v>
                </c:pt>
                <c:pt idx="45">
                  <c:v>6.3469401709401705</c:v>
                </c:pt>
                <c:pt idx="46">
                  <c:v>6.3662905982905986</c:v>
                </c:pt>
                <c:pt idx="47">
                  <c:v>6.385641025641025</c:v>
                </c:pt>
                <c:pt idx="48">
                  <c:v>6.4049914529914531</c:v>
                </c:pt>
                <c:pt idx="49">
                  <c:v>6.4243418803418804</c:v>
                </c:pt>
                <c:pt idx="50">
                  <c:v>6.4436923076923067</c:v>
                </c:pt>
                <c:pt idx="51">
                  <c:v>6.4630427350427349</c:v>
                </c:pt>
                <c:pt idx="52">
                  <c:v>6.4823931623931621</c:v>
                </c:pt>
                <c:pt idx="53">
                  <c:v>6.5017435897435885</c:v>
                </c:pt>
                <c:pt idx="54">
                  <c:v>6.5210940170940166</c:v>
                </c:pt>
                <c:pt idx="55">
                  <c:v>6.5404444444444447</c:v>
                </c:pt>
                <c:pt idx="56">
                  <c:v>6.559794871794872</c:v>
                </c:pt>
                <c:pt idx="57">
                  <c:v>6.5791452991452983</c:v>
                </c:pt>
                <c:pt idx="58">
                  <c:v>6.5984957264957256</c:v>
                </c:pt>
                <c:pt idx="59">
                  <c:v>6.6178461538461528</c:v>
                </c:pt>
                <c:pt idx="60">
                  <c:v>6.637196581196581</c:v>
                </c:pt>
                <c:pt idx="61">
                  <c:v>6.6565470085470082</c:v>
                </c:pt>
                <c:pt idx="62">
                  <c:v>6.6758974358974355</c:v>
                </c:pt>
                <c:pt idx="63">
                  <c:v>6.6952478632478636</c:v>
                </c:pt>
                <c:pt idx="64">
                  <c:v>6.7145982905982908</c:v>
                </c:pt>
                <c:pt idx="65">
                  <c:v>6.7339487179487181</c:v>
                </c:pt>
                <c:pt idx="66">
                  <c:v>6.7532991452991462</c:v>
                </c:pt>
                <c:pt idx="67">
                  <c:v>6.7726495726495726</c:v>
                </c:pt>
                <c:pt idx="68">
                  <c:v>6.7919999999999998</c:v>
                </c:pt>
                <c:pt idx="69">
                  <c:v>6.8113504273504271</c:v>
                </c:pt>
                <c:pt idx="70">
                  <c:v>6.8307008547008534</c:v>
                </c:pt>
                <c:pt idx="71">
                  <c:v>6.8500512820512824</c:v>
                </c:pt>
                <c:pt idx="72">
                  <c:v>6.8694017094017097</c:v>
                </c:pt>
                <c:pt idx="73">
                  <c:v>6.888752136752136</c:v>
                </c:pt>
                <c:pt idx="74">
                  <c:v>6.9081025641025642</c:v>
                </c:pt>
                <c:pt idx="75">
                  <c:v>6.9274529914529914</c:v>
                </c:pt>
                <c:pt idx="76">
                  <c:v>6.9468034188034178</c:v>
                </c:pt>
                <c:pt idx="77">
                  <c:v>6.9661538461538468</c:v>
                </c:pt>
                <c:pt idx="78">
                  <c:v>6.9855042735042741</c:v>
                </c:pt>
                <c:pt idx="79">
                  <c:v>7.0048547008546986</c:v>
                </c:pt>
                <c:pt idx="80">
                  <c:v>7.0242051282051277</c:v>
                </c:pt>
                <c:pt idx="81">
                  <c:v>7.0435555555555549</c:v>
                </c:pt>
                <c:pt idx="82">
                  <c:v>7.0629059829059821</c:v>
                </c:pt>
                <c:pt idx="83">
                  <c:v>7.0822564102564094</c:v>
                </c:pt>
                <c:pt idx="84">
                  <c:v>7.1016068376068366</c:v>
                </c:pt>
                <c:pt idx="85">
                  <c:v>7.1209572649572639</c:v>
                </c:pt>
                <c:pt idx="86">
                  <c:v>7.140307692307692</c:v>
                </c:pt>
                <c:pt idx="87">
                  <c:v>7.1596581196581193</c:v>
                </c:pt>
                <c:pt idx="88">
                  <c:v>7.1790085470085465</c:v>
                </c:pt>
                <c:pt idx="89">
                  <c:v>7.1983589743589738</c:v>
                </c:pt>
                <c:pt idx="90">
                  <c:v>7.217709401709401</c:v>
                </c:pt>
                <c:pt idx="91">
                  <c:v>7.2370598290598283</c:v>
                </c:pt>
                <c:pt idx="92">
                  <c:v>7.2564102564102573</c:v>
                </c:pt>
                <c:pt idx="93">
                  <c:v>7.2757606837606836</c:v>
                </c:pt>
                <c:pt idx="94">
                  <c:v>7.2951111111111109</c:v>
                </c:pt>
                <c:pt idx="95">
                  <c:v>7.314461538461539</c:v>
                </c:pt>
                <c:pt idx="96">
                  <c:v>7.3338119658119654</c:v>
                </c:pt>
                <c:pt idx="97">
                  <c:v>7.3531623931623926</c:v>
                </c:pt>
                <c:pt idx="98">
                  <c:v>7.3725128205128199</c:v>
                </c:pt>
                <c:pt idx="99">
                  <c:v>7.391863247863248</c:v>
                </c:pt>
                <c:pt idx="100">
                  <c:v>7.4112136752136752</c:v>
                </c:pt>
                <c:pt idx="101">
                  <c:v>7.4305641025641007</c:v>
                </c:pt>
                <c:pt idx="102">
                  <c:v>7.4499145299145288</c:v>
                </c:pt>
                <c:pt idx="103">
                  <c:v>7.4692649572649561</c:v>
                </c:pt>
                <c:pt idx="104">
                  <c:v>7.4886153846153833</c:v>
                </c:pt>
                <c:pt idx="105">
                  <c:v>7.5079658119658124</c:v>
                </c:pt>
                <c:pt idx="106">
                  <c:v>7.5273162393162387</c:v>
                </c:pt>
                <c:pt idx="107">
                  <c:v>7.546666666666666</c:v>
                </c:pt>
                <c:pt idx="108">
                  <c:v>7.5660170940170941</c:v>
                </c:pt>
                <c:pt idx="109">
                  <c:v>7.5853675213675205</c:v>
                </c:pt>
                <c:pt idx="110">
                  <c:v>7.6047179487179477</c:v>
                </c:pt>
                <c:pt idx="111">
                  <c:v>7.6240683760683767</c:v>
                </c:pt>
                <c:pt idx="112">
                  <c:v>7.6434188034188031</c:v>
                </c:pt>
                <c:pt idx="113">
                  <c:v>7.6627692307692303</c:v>
                </c:pt>
                <c:pt idx="114">
                  <c:v>7.6821196581196585</c:v>
                </c:pt>
                <c:pt idx="115">
                  <c:v>7.7014700854700857</c:v>
                </c:pt>
                <c:pt idx="116">
                  <c:v>7.7208205128205121</c:v>
                </c:pt>
                <c:pt idx="117">
                  <c:v>7.7401709401709411</c:v>
                </c:pt>
                <c:pt idx="118">
                  <c:v>7.7595213675213683</c:v>
                </c:pt>
                <c:pt idx="119">
                  <c:v>7.7788717948717947</c:v>
                </c:pt>
                <c:pt idx="120">
                  <c:v>7.7982222222222219</c:v>
                </c:pt>
                <c:pt idx="121">
                  <c:v>7.8175726495726501</c:v>
                </c:pt>
                <c:pt idx="122">
                  <c:v>7.8369230769230764</c:v>
                </c:pt>
                <c:pt idx="123">
                  <c:v>7.8562735042735028</c:v>
                </c:pt>
                <c:pt idx="124">
                  <c:v>7.8756239316239309</c:v>
                </c:pt>
                <c:pt idx="125">
                  <c:v>7.8949743589743573</c:v>
                </c:pt>
                <c:pt idx="126">
                  <c:v>7.9143247863247845</c:v>
                </c:pt>
                <c:pt idx="127">
                  <c:v>7.9336752136752136</c:v>
                </c:pt>
                <c:pt idx="128">
                  <c:v>7.9530256410256408</c:v>
                </c:pt>
                <c:pt idx="129">
                  <c:v>7.9723760683760672</c:v>
                </c:pt>
                <c:pt idx="130">
                  <c:v>7.9917264957264953</c:v>
                </c:pt>
                <c:pt idx="131">
                  <c:v>8.0110769230769225</c:v>
                </c:pt>
                <c:pt idx="132">
                  <c:v>8.0304273504273489</c:v>
                </c:pt>
                <c:pt idx="133">
                  <c:v>8.0497777777777788</c:v>
                </c:pt>
                <c:pt idx="134">
                  <c:v>8.0691282051282052</c:v>
                </c:pt>
                <c:pt idx="135">
                  <c:v>8.0884786324786315</c:v>
                </c:pt>
                <c:pt idx="136">
                  <c:v>8.1078290598290597</c:v>
                </c:pt>
                <c:pt idx="137">
                  <c:v>8.127179487179486</c:v>
                </c:pt>
                <c:pt idx="138">
                  <c:v>8.1465299145299142</c:v>
                </c:pt>
                <c:pt idx="139">
                  <c:v>8.1658803418803423</c:v>
                </c:pt>
                <c:pt idx="140">
                  <c:v>8.1852307692307686</c:v>
                </c:pt>
                <c:pt idx="141">
                  <c:v>8.2045811965811968</c:v>
                </c:pt>
                <c:pt idx="142">
                  <c:v>8.2239316239316249</c:v>
                </c:pt>
                <c:pt idx="143">
                  <c:v>8.2432820512820513</c:v>
                </c:pt>
                <c:pt idx="144">
                  <c:v>8.2626324786324776</c:v>
                </c:pt>
                <c:pt idx="145">
                  <c:v>8.281982905982904</c:v>
                </c:pt>
                <c:pt idx="146">
                  <c:v>8.3013333333333321</c:v>
                </c:pt>
                <c:pt idx="147">
                  <c:v>8.3206837606837585</c:v>
                </c:pt>
                <c:pt idx="148">
                  <c:v>8.3400341880341866</c:v>
                </c:pt>
                <c:pt idx="149">
                  <c:v>8.3593846153846147</c:v>
                </c:pt>
                <c:pt idx="150">
                  <c:v>8.3787350427350411</c:v>
                </c:pt>
                <c:pt idx="151">
                  <c:v>8.3980854700854692</c:v>
                </c:pt>
                <c:pt idx="152">
                  <c:v>8.4174358974358974</c:v>
                </c:pt>
                <c:pt idx="153">
                  <c:v>8.4367863247863237</c:v>
                </c:pt>
                <c:pt idx="154">
                  <c:v>8.4561367521367519</c:v>
                </c:pt>
                <c:pt idx="155">
                  <c:v>8.47548717948718</c:v>
                </c:pt>
                <c:pt idx="156">
                  <c:v>8.4948376068376064</c:v>
                </c:pt>
                <c:pt idx="157">
                  <c:v>8.5141880341880327</c:v>
                </c:pt>
                <c:pt idx="158">
                  <c:v>8.5335384615384609</c:v>
                </c:pt>
                <c:pt idx="159">
                  <c:v>8.552888888888889</c:v>
                </c:pt>
                <c:pt idx="160">
                  <c:v>8.5722393162393153</c:v>
                </c:pt>
                <c:pt idx="161">
                  <c:v>8.5915897435897435</c:v>
                </c:pt>
                <c:pt idx="162">
                  <c:v>8.6109401709401716</c:v>
                </c:pt>
                <c:pt idx="163">
                  <c:v>8.630290598290598</c:v>
                </c:pt>
                <c:pt idx="164">
                  <c:v>8.6496410256410261</c:v>
                </c:pt>
                <c:pt idx="165">
                  <c:v>8.6689914529914542</c:v>
                </c:pt>
                <c:pt idx="166">
                  <c:v>8.6883418803418806</c:v>
                </c:pt>
                <c:pt idx="167">
                  <c:v>8.7076923076923052</c:v>
                </c:pt>
                <c:pt idx="168">
                  <c:v>8.7270427350427351</c:v>
                </c:pt>
                <c:pt idx="169">
                  <c:v>8.7463931623931614</c:v>
                </c:pt>
                <c:pt idx="170">
                  <c:v>8.7657435897435878</c:v>
                </c:pt>
                <c:pt idx="171">
                  <c:v>8.7850940170940177</c:v>
                </c:pt>
                <c:pt idx="172">
                  <c:v>8.8044444444444441</c:v>
                </c:pt>
                <c:pt idx="173">
                  <c:v>8.8237948717948704</c:v>
                </c:pt>
                <c:pt idx="174">
                  <c:v>8.8431452991452986</c:v>
                </c:pt>
                <c:pt idx="175">
                  <c:v>8.8624957264957249</c:v>
                </c:pt>
                <c:pt idx="176">
                  <c:v>8.8818461538461513</c:v>
                </c:pt>
                <c:pt idx="177">
                  <c:v>8.9011965811965812</c:v>
                </c:pt>
                <c:pt idx="178">
                  <c:v>8.9205470085470076</c:v>
                </c:pt>
                <c:pt idx="179">
                  <c:v>8.9398974358974339</c:v>
                </c:pt>
                <c:pt idx="180">
                  <c:v>8.9592478632478638</c:v>
                </c:pt>
                <c:pt idx="181">
                  <c:v>8.9785982905982902</c:v>
                </c:pt>
                <c:pt idx="182">
                  <c:v>8.9979487179487183</c:v>
                </c:pt>
                <c:pt idx="183">
                  <c:v>9.0172991452991464</c:v>
                </c:pt>
                <c:pt idx="184">
                  <c:v>9.0366495726495728</c:v>
                </c:pt>
                <c:pt idx="185">
                  <c:v>9.0560000000000009</c:v>
                </c:pt>
                <c:pt idx="186">
                  <c:v>9.0753504273504273</c:v>
                </c:pt>
                <c:pt idx="187">
                  <c:v>9.0947008547008537</c:v>
                </c:pt>
                <c:pt idx="188">
                  <c:v>9.1140512820512818</c:v>
                </c:pt>
                <c:pt idx="189">
                  <c:v>9.1334017094017081</c:v>
                </c:pt>
                <c:pt idx="190">
                  <c:v>9.1527521367521345</c:v>
                </c:pt>
                <c:pt idx="191">
                  <c:v>9.1721025641025626</c:v>
                </c:pt>
                <c:pt idx="192">
                  <c:v>9.1914529914529908</c:v>
                </c:pt>
                <c:pt idx="193">
                  <c:v>9.2108034188034171</c:v>
                </c:pt>
                <c:pt idx="194">
                  <c:v>9.2301538461538453</c:v>
                </c:pt>
                <c:pt idx="195">
                  <c:v>9.2495042735042716</c:v>
                </c:pt>
                <c:pt idx="196">
                  <c:v>9.2688547008546998</c:v>
                </c:pt>
                <c:pt idx="197">
                  <c:v>9.2882051282051279</c:v>
                </c:pt>
                <c:pt idx="198">
                  <c:v>9.3075555555555542</c:v>
                </c:pt>
                <c:pt idx="199">
                  <c:v>9.3269059829059824</c:v>
                </c:pt>
                <c:pt idx="200">
                  <c:v>9.3462564102564105</c:v>
                </c:pt>
                <c:pt idx="201">
                  <c:v>9.3656068376068369</c:v>
                </c:pt>
                <c:pt idx="202">
                  <c:v>9.3849572649572668</c:v>
                </c:pt>
                <c:pt idx="203">
                  <c:v>9.4043076923076931</c:v>
                </c:pt>
                <c:pt idx="204">
                  <c:v>9.4236581196581195</c:v>
                </c:pt>
                <c:pt idx="205">
                  <c:v>9.4430085470085476</c:v>
                </c:pt>
                <c:pt idx="206">
                  <c:v>9.462358974358974</c:v>
                </c:pt>
                <c:pt idx="207">
                  <c:v>9.4817094017094004</c:v>
                </c:pt>
                <c:pt idx="208">
                  <c:v>9.5010598290598303</c:v>
                </c:pt>
                <c:pt idx="209">
                  <c:v>9.5204102564102566</c:v>
                </c:pt>
                <c:pt idx="210">
                  <c:v>9.539760683760683</c:v>
                </c:pt>
                <c:pt idx="211">
                  <c:v>9.5591111111111129</c:v>
                </c:pt>
                <c:pt idx="212">
                  <c:v>9.5784615384615375</c:v>
                </c:pt>
                <c:pt idx="213">
                  <c:v>9.5978119658119638</c:v>
                </c:pt>
                <c:pt idx="214">
                  <c:v>9.617162393162392</c:v>
                </c:pt>
                <c:pt idx="215">
                  <c:v>9.6365128205128201</c:v>
                </c:pt>
                <c:pt idx="216">
                  <c:v>9.6558632478632465</c:v>
                </c:pt>
                <c:pt idx="217">
                  <c:v>9.6752136752136746</c:v>
                </c:pt>
                <c:pt idx="218">
                  <c:v>9.6945641025641027</c:v>
                </c:pt>
                <c:pt idx="219">
                  <c:v>9.7139145299145291</c:v>
                </c:pt>
                <c:pt idx="220">
                  <c:v>9.7332649572649572</c:v>
                </c:pt>
                <c:pt idx="221">
                  <c:v>9.7526153846153836</c:v>
                </c:pt>
                <c:pt idx="222">
                  <c:v>9.7719658119658099</c:v>
                </c:pt>
                <c:pt idx="223">
                  <c:v>9.7913162393162381</c:v>
                </c:pt>
                <c:pt idx="224">
                  <c:v>9.8106666666666662</c:v>
                </c:pt>
                <c:pt idx="225">
                  <c:v>9.8300170940170926</c:v>
                </c:pt>
                <c:pt idx="226">
                  <c:v>9.8493675213675207</c:v>
                </c:pt>
                <c:pt idx="227">
                  <c:v>9.8687179487179488</c:v>
                </c:pt>
                <c:pt idx="228">
                  <c:v>9.888068376068377</c:v>
                </c:pt>
                <c:pt idx="229">
                  <c:v>9.9074188034188033</c:v>
                </c:pt>
                <c:pt idx="230">
                  <c:v>9.9267692307692315</c:v>
                </c:pt>
                <c:pt idx="231">
                  <c:v>9.9461196581196596</c:v>
                </c:pt>
                <c:pt idx="232">
                  <c:v>9.9654700854700859</c:v>
                </c:pt>
                <c:pt idx="233">
                  <c:v>9.9848205128205141</c:v>
                </c:pt>
                <c:pt idx="234">
                  <c:v>10.00417094017094</c:v>
                </c:pt>
                <c:pt idx="235">
                  <c:v>10.023521367521367</c:v>
                </c:pt>
                <c:pt idx="236">
                  <c:v>10.042871794871793</c:v>
                </c:pt>
                <c:pt idx="237">
                  <c:v>10.062222222222223</c:v>
                </c:pt>
                <c:pt idx="238">
                  <c:v>10.081572649572649</c:v>
                </c:pt>
                <c:pt idx="239">
                  <c:v>10.100923076923076</c:v>
                </c:pt>
                <c:pt idx="240">
                  <c:v>10.120273504273504</c:v>
                </c:pt>
                <c:pt idx="241">
                  <c:v>10.13962393162393</c:v>
                </c:pt>
                <c:pt idx="242">
                  <c:v>10.158974358974357</c:v>
                </c:pt>
                <c:pt idx="243">
                  <c:v>10.178324786324787</c:v>
                </c:pt>
                <c:pt idx="244">
                  <c:v>10.197675213675213</c:v>
                </c:pt>
                <c:pt idx="245">
                  <c:v>10.217025641025639</c:v>
                </c:pt>
                <c:pt idx="246">
                  <c:v>10.236376068376069</c:v>
                </c:pt>
                <c:pt idx="247">
                  <c:v>10.255726495726496</c:v>
                </c:pt>
                <c:pt idx="248">
                  <c:v>10.275076923076922</c:v>
                </c:pt>
                <c:pt idx="249">
                  <c:v>10.294427350427352</c:v>
                </c:pt>
                <c:pt idx="250">
                  <c:v>10.313777777777778</c:v>
                </c:pt>
                <c:pt idx="251">
                  <c:v>10.333128205128206</c:v>
                </c:pt>
                <c:pt idx="252">
                  <c:v>10.352478632478633</c:v>
                </c:pt>
                <c:pt idx="253">
                  <c:v>10.371829059829059</c:v>
                </c:pt>
                <c:pt idx="254">
                  <c:v>10.391179487179487</c:v>
                </c:pt>
                <c:pt idx="255">
                  <c:v>10.410529914529915</c:v>
                </c:pt>
                <c:pt idx="256">
                  <c:v>10.42988034188034</c:v>
                </c:pt>
                <c:pt idx="257">
                  <c:v>10.449230769230768</c:v>
                </c:pt>
                <c:pt idx="258">
                  <c:v>10.468581196581194</c:v>
                </c:pt>
                <c:pt idx="259">
                  <c:v>10.487931623931622</c:v>
                </c:pt>
                <c:pt idx="260">
                  <c:v>10.507282051282051</c:v>
                </c:pt>
                <c:pt idx="261">
                  <c:v>10.526632478632477</c:v>
                </c:pt>
                <c:pt idx="262">
                  <c:v>10.545982905982905</c:v>
                </c:pt>
                <c:pt idx="263">
                  <c:v>10.565333333333333</c:v>
                </c:pt>
                <c:pt idx="264">
                  <c:v>10.58468376068376</c:v>
                </c:pt>
                <c:pt idx="265">
                  <c:v>10.604034188034188</c:v>
                </c:pt>
                <c:pt idx="266">
                  <c:v>10.623384615384616</c:v>
                </c:pt>
                <c:pt idx="267">
                  <c:v>10.642735042735042</c:v>
                </c:pt>
                <c:pt idx="268">
                  <c:v>10.662085470085469</c:v>
                </c:pt>
                <c:pt idx="269">
                  <c:v>10.681435897435897</c:v>
                </c:pt>
                <c:pt idx="270">
                  <c:v>10.700786324786323</c:v>
                </c:pt>
                <c:pt idx="271">
                  <c:v>10.720136752136751</c:v>
                </c:pt>
                <c:pt idx="272">
                  <c:v>10.739487179487179</c:v>
                </c:pt>
                <c:pt idx="273">
                  <c:v>10.758837606837606</c:v>
                </c:pt>
                <c:pt idx="274">
                  <c:v>10.778188034188036</c:v>
                </c:pt>
                <c:pt idx="275">
                  <c:v>10.797538461538462</c:v>
                </c:pt>
                <c:pt idx="276">
                  <c:v>10.816888888888887</c:v>
                </c:pt>
                <c:pt idx="277">
                  <c:v>10.836239316239316</c:v>
                </c:pt>
                <c:pt idx="278">
                  <c:v>10.855589743589743</c:v>
                </c:pt>
                <c:pt idx="279">
                  <c:v>10.874940170940169</c:v>
                </c:pt>
                <c:pt idx="280">
                  <c:v>10.894290598290599</c:v>
                </c:pt>
                <c:pt idx="281">
                  <c:v>10.913641025641025</c:v>
                </c:pt>
                <c:pt idx="282">
                  <c:v>10.932991452991452</c:v>
                </c:pt>
                <c:pt idx="283">
                  <c:v>10.95234188034188</c:v>
                </c:pt>
                <c:pt idx="284">
                  <c:v>10.971692307692308</c:v>
                </c:pt>
                <c:pt idx="285">
                  <c:v>10.991042735042734</c:v>
                </c:pt>
                <c:pt idx="286">
                  <c:v>11.010393162393163</c:v>
                </c:pt>
                <c:pt idx="287">
                  <c:v>11.029743589743589</c:v>
                </c:pt>
                <c:pt idx="288">
                  <c:v>11.049094017094015</c:v>
                </c:pt>
                <c:pt idx="289">
                  <c:v>11.068444444444443</c:v>
                </c:pt>
                <c:pt idx="290">
                  <c:v>11.087794871794872</c:v>
                </c:pt>
                <c:pt idx="291">
                  <c:v>11.107145299145298</c:v>
                </c:pt>
                <c:pt idx="292">
                  <c:v>11.126495726495726</c:v>
                </c:pt>
                <c:pt idx="293">
                  <c:v>11.145846153846154</c:v>
                </c:pt>
                <c:pt idx="294">
                  <c:v>11.165196581196581</c:v>
                </c:pt>
                <c:pt idx="295">
                  <c:v>11.184547008547009</c:v>
                </c:pt>
                <c:pt idx="296">
                  <c:v>11.203897435897437</c:v>
                </c:pt>
                <c:pt idx="297">
                  <c:v>11.223247863247865</c:v>
                </c:pt>
                <c:pt idx="298">
                  <c:v>11.24259829059829</c:v>
                </c:pt>
                <c:pt idx="299">
                  <c:v>11.261948717948718</c:v>
                </c:pt>
                <c:pt idx="300">
                  <c:v>11.281299145299146</c:v>
                </c:pt>
                <c:pt idx="301">
                  <c:v>11.300649572649572</c:v>
                </c:pt>
                <c:pt idx="302">
                  <c:v>11.319999999999999</c:v>
                </c:pt>
                <c:pt idx="303">
                  <c:v>11.339350427350427</c:v>
                </c:pt>
                <c:pt idx="304">
                  <c:v>11.358700854700853</c:v>
                </c:pt>
                <c:pt idx="305">
                  <c:v>11.378051282051279</c:v>
                </c:pt>
                <c:pt idx="306">
                  <c:v>11.397401709401709</c:v>
                </c:pt>
                <c:pt idx="307">
                  <c:v>11.416752136752136</c:v>
                </c:pt>
                <c:pt idx="308">
                  <c:v>11.436102564102562</c:v>
                </c:pt>
                <c:pt idx="309">
                  <c:v>11.455452991452992</c:v>
                </c:pt>
                <c:pt idx="310">
                  <c:v>11.474803418803418</c:v>
                </c:pt>
                <c:pt idx="311">
                  <c:v>11.494153846153845</c:v>
                </c:pt>
                <c:pt idx="312">
                  <c:v>11.513504273504275</c:v>
                </c:pt>
                <c:pt idx="313">
                  <c:v>11.532854700854701</c:v>
                </c:pt>
                <c:pt idx="314">
                  <c:v>11.552205128205127</c:v>
                </c:pt>
                <c:pt idx="315">
                  <c:v>11.571555555555555</c:v>
                </c:pt>
                <c:pt idx="316">
                  <c:v>11.590905982905982</c:v>
                </c:pt>
                <c:pt idx="317">
                  <c:v>11.610256410256408</c:v>
                </c:pt>
                <c:pt idx="318">
                  <c:v>11.629606837606838</c:v>
                </c:pt>
                <c:pt idx="319">
                  <c:v>11.648957264957264</c:v>
                </c:pt>
                <c:pt idx="320">
                  <c:v>11.668307692307689</c:v>
                </c:pt>
                <c:pt idx="321">
                  <c:v>11.687658119658119</c:v>
                </c:pt>
                <c:pt idx="322">
                  <c:v>11.707008547008545</c:v>
                </c:pt>
                <c:pt idx="323">
                  <c:v>11.726358974358972</c:v>
                </c:pt>
                <c:pt idx="324">
                  <c:v>11.745709401709401</c:v>
                </c:pt>
                <c:pt idx="325">
                  <c:v>11.765059829059828</c:v>
                </c:pt>
                <c:pt idx="326">
                  <c:v>11.784410256410256</c:v>
                </c:pt>
                <c:pt idx="327">
                  <c:v>11.803760683760682</c:v>
                </c:pt>
                <c:pt idx="328">
                  <c:v>11.82311111111111</c:v>
                </c:pt>
                <c:pt idx="329">
                  <c:v>11.842461538461539</c:v>
                </c:pt>
                <c:pt idx="330">
                  <c:v>11.861811965811965</c:v>
                </c:pt>
                <c:pt idx="331">
                  <c:v>11.881162393162393</c:v>
                </c:pt>
                <c:pt idx="332">
                  <c:v>11.900512820512821</c:v>
                </c:pt>
                <c:pt idx="333">
                  <c:v>11.919863247863248</c:v>
                </c:pt>
                <c:pt idx="334">
                  <c:v>11.939213675213674</c:v>
                </c:pt>
                <c:pt idx="335">
                  <c:v>11.958564102564102</c:v>
                </c:pt>
                <c:pt idx="336">
                  <c:v>11.977914529914528</c:v>
                </c:pt>
                <c:pt idx="337">
                  <c:v>11.997264957264957</c:v>
                </c:pt>
                <c:pt idx="338">
                  <c:v>12.016615384615385</c:v>
                </c:pt>
                <c:pt idx="339">
                  <c:v>12.035965811965811</c:v>
                </c:pt>
                <c:pt idx="340">
                  <c:v>12.055316239316239</c:v>
                </c:pt>
                <c:pt idx="341">
                  <c:v>12.074666666666667</c:v>
                </c:pt>
                <c:pt idx="342">
                  <c:v>12.094017094017092</c:v>
                </c:pt>
                <c:pt idx="343">
                  <c:v>12.11336752136752</c:v>
                </c:pt>
                <c:pt idx="344">
                  <c:v>12.132717948717948</c:v>
                </c:pt>
                <c:pt idx="345">
                  <c:v>12.152068376068375</c:v>
                </c:pt>
                <c:pt idx="346">
                  <c:v>12.171418803418804</c:v>
                </c:pt>
                <c:pt idx="347">
                  <c:v>12.190769230769231</c:v>
                </c:pt>
                <c:pt idx="348">
                  <c:v>12.210119658119657</c:v>
                </c:pt>
                <c:pt idx="349">
                  <c:v>12.229470085470085</c:v>
                </c:pt>
                <c:pt idx="350">
                  <c:v>12.248820512820512</c:v>
                </c:pt>
                <c:pt idx="351">
                  <c:v>12.268170940170938</c:v>
                </c:pt>
                <c:pt idx="352">
                  <c:v>12.287521367521366</c:v>
                </c:pt>
                <c:pt idx="353">
                  <c:v>12.306871794871794</c:v>
                </c:pt>
                <c:pt idx="354">
                  <c:v>12.326222222222221</c:v>
                </c:pt>
                <c:pt idx="355">
                  <c:v>12.345572649572649</c:v>
                </c:pt>
                <c:pt idx="356">
                  <c:v>12.364923076923077</c:v>
                </c:pt>
                <c:pt idx="357">
                  <c:v>12.384273504273503</c:v>
                </c:pt>
                <c:pt idx="358">
                  <c:v>12.403623931623931</c:v>
                </c:pt>
                <c:pt idx="359">
                  <c:v>12.42297435897436</c:v>
                </c:pt>
                <c:pt idx="360">
                  <c:v>12.442324786324786</c:v>
                </c:pt>
                <c:pt idx="361">
                  <c:v>12.461675213675214</c:v>
                </c:pt>
                <c:pt idx="362">
                  <c:v>12.481025641025642</c:v>
                </c:pt>
                <c:pt idx="363">
                  <c:v>12.500376068376069</c:v>
                </c:pt>
                <c:pt idx="364">
                  <c:v>12.519726495726495</c:v>
                </c:pt>
                <c:pt idx="365">
                  <c:v>12.539076923076923</c:v>
                </c:pt>
                <c:pt idx="366">
                  <c:v>12.558427350427349</c:v>
                </c:pt>
                <c:pt idx="367">
                  <c:v>12.577777777777778</c:v>
                </c:pt>
                <c:pt idx="368">
                  <c:v>12.597128205128204</c:v>
                </c:pt>
                <c:pt idx="369">
                  <c:v>12.61647863247863</c:v>
                </c:pt>
                <c:pt idx="370">
                  <c:v>12.635829059829058</c:v>
                </c:pt>
                <c:pt idx="371">
                  <c:v>12.655179487179486</c:v>
                </c:pt>
                <c:pt idx="372">
                  <c:v>12.674529914529915</c:v>
                </c:pt>
                <c:pt idx="373">
                  <c:v>12.693880341880341</c:v>
                </c:pt>
                <c:pt idx="374">
                  <c:v>12.713230769230767</c:v>
                </c:pt>
                <c:pt idx="375">
                  <c:v>12.732581196581197</c:v>
                </c:pt>
                <c:pt idx="376">
                  <c:v>12.751931623931624</c:v>
                </c:pt>
                <c:pt idx="377">
                  <c:v>12.77128205128205</c:v>
                </c:pt>
                <c:pt idx="378">
                  <c:v>12.79063247863248</c:v>
                </c:pt>
                <c:pt idx="379">
                  <c:v>12.809982905982906</c:v>
                </c:pt>
                <c:pt idx="380">
                  <c:v>12.829333333333333</c:v>
                </c:pt>
                <c:pt idx="381">
                  <c:v>12.848683760683761</c:v>
                </c:pt>
                <c:pt idx="382">
                  <c:v>12.868034188034187</c:v>
                </c:pt>
                <c:pt idx="383">
                  <c:v>12.887384615384613</c:v>
                </c:pt>
                <c:pt idx="384">
                  <c:v>12.906735042735043</c:v>
                </c:pt>
                <c:pt idx="385">
                  <c:v>12.92608547008547</c:v>
                </c:pt>
                <c:pt idx="386">
                  <c:v>12.945435897435894</c:v>
                </c:pt>
                <c:pt idx="387">
                  <c:v>12.964786324786324</c:v>
                </c:pt>
                <c:pt idx="388">
                  <c:v>12.984136752136751</c:v>
                </c:pt>
                <c:pt idx="389">
                  <c:v>13.003487179487177</c:v>
                </c:pt>
                <c:pt idx="390">
                  <c:v>13.022837606837607</c:v>
                </c:pt>
                <c:pt idx="391">
                  <c:v>13.042188034188033</c:v>
                </c:pt>
                <c:pt idx="392">
                  <c:v>13.06153846153846</c:v>
                </c:pt>
                <c:pt idx="393">
                  <c:v>13.080888888888889</c:v>
                </c:pt>
                <c:pt idx="394">
                  <c:v>13.100239316239316</c:v>
                </c:pt>
                <c:pt idx="395">
                  <c:v>13.119589743589744</c:v>
                </c:pt>
                <c:pt idx="396">
                  <c:v>13.13894017094017</c:v>
                </c:pt>
                <c:pt idx="397">
                  <c:v>13.158290598290597</c:v>
                </c:pt>
                <c:pt idx="398">
                  <c:v>13.177641025641025</c:v>
                </c:pt>
                <c:pt idx="399">
                  <c:v>13.196991452991451</c:v>
                </c:pt>
                <c:pt idx="400">
                  <c:v>13.216341880341879</c:v>
                </c:pt>
                <c:pt idx="401">
                  <c:v>13.235692307692306</c:v>
                </c:pt>
                <c:pt idx="402">
                  <c:v>13.255042735042734</c:v>
                </c:pt>
                <c:pt idx="403">
                  <c:v>13.274393162393162</c:v>
                </c:pt>
                <c:pt idx="404">
                  <c:v>13.293743589743588</c:v>
                </c:pt>
                <c:pt idx="405">
                  <c:v>13.313094017094016</c:v>
                </c:pt>
                <c:pt idx="406">
                  <c:v>13.332444444444445</c:v>
                </c:pt>
                <c:pt idx="407">
                  <c:v>13.351794871794871</c:v>
                </c:pt>
                <c:pt idx="408">
                  <c:v>13.371145299145299</c:v>
                </c:pt>
                <c:pt idx="409">
                  <c:v>13.390495726495727</c:v>
                </c:pt>
                <c:pt idx="410">
                  <c:v>13.409846153846154</c:v>
                </c:pt>
                <c:pt idx="411">
                  <c:v>13.429196581196582</c:v>
                </c:pt>
                <c:pt idx="412">
                  <c:v>13.448547008547008</c:v>
                </c:pt>
                <c:pt idx="413">
                  <c:v>13.467897435897436</c:v>
                </c:pt>
                <c:pt idx="414">
                  <c:v>13.487247863247863</c:v>
                </c:pt>
                <c:pt idx="415">
                  <c:v>13.506598290598292</c:v>
                </c:pt>
                <c:pt idx="416">
                  <c:v>13.525948717948717</c:v>
                </c:pt>
                <c:pt idx="417">
                  <c:v>13.545299145299145</c:v>
                </c:pt>
                <c:pt idx="418">
                  <c:v>13.564649572649575</c:v>
                </c:pt>
                <c:pt idx="419">
                  <c:v>13.584</c:v>
                </c:pt>
                <c:pt idx="420">
                  <c:v>13.603350427350424</c:v>
                </c:pt>
                <c:pt idx="421">
                  <c:v>13.622700854700854</c:v>
                </c:pt>
                <c:pt idx="422">
                  <c:v>13.642051282051282</c:v>
                </c:pt>
                <c:pt idx="423">
                  <c:v>13.661401709401707</c:v>
                </c:pt>
                <c:pt idx="424">
                  <c:v>13.680752136752137</c:v>
                </c:pt>
                <c:pt idx="425">
                  <c:v>13.700102564102565</c:v>
                </c:pt>
                <c:pt idx="426">
                  <c:v>13.719452991452989</c:v>
                </c:pt>
                <c:pt idx="427">
                  <c:v>13.738803418803419</c:v>
                </c:pt>
                <c:pt idx="428">
                  <c:v>13.758153846153846</c:v>
                </c:pt>
                <c:pt idx="429">
                  <c:v>13.777504273504272</c:v>
                </c:pt>
                <c:pt idx="430">
                  <c:v>13.7968547008547</c:v>
                </c:pt>
                <c:pt idx="431">
                  <c:v>13.816205128205128</c:v>
                </c:pt>
                <c:pt idx="432">
                  <c:v>13.835555555555553</c:v>
                </c:pt>
                <c:pt idx="433">
                  <c:v>13.854905982905983</c:v>
                </c:pt>
                <c:pt idx="434">
                  <c:v>13.874256410256411</c:v>
                </c:pt>
                <c:pt idx="435">
                  <c:v>13.893606837606836</c:v>
                </c:pt>
                <c:pt idx="436">
                  <c:v>13.912957264957265</c:v>
                </c:pt>
                <c:pt idx="437">
                  <c:v>13.932307692307694</c:v>
                </c:pt>
                <c:pt idx="438">
                  <c:v>13.951658119658118</c:v>
                </c:pt>
                <c:pt idx="439">
                  <c:v>13.971008547008548</c:v>
                </c:pt>
                <c:pt idx="440">
                  <c:v>13.990358974358974</c:v>
                </c:pt>
                <c:pt idx="441">
                  <c:v>14.009709401709397</c:v>
                </c:pt>
                <c:pt idx="442">
                  <c:v>14.029059829059829</c:v>
                </c:pt>
                <c:pt idx="443">
                  <c:v>14.048410256410255</c:v>
                </c:pt>
                <c:pt idx="444">
                  <c:v>14.067760683760683</c:v>
                </c:pt>
                <c:pt idx="445">
                  <c:v>14.08711111111111</c:v>
                </c:pt>
                <c:pt idx="446">
                  <c:v>14.106461538461536</c:v>
                </c:pt>
                <c:pt idx="447">
                  <c:v>14.125811965811964</c:v>
                </c:pt>
                <c:pt idx="448">
                  <c:v>14.145162393162394</c:v>
                </c:pt>
                <c:pt idx="449">
                  <c:v>14.164512820512819</c:v>
                </c:pt>
                <c:pt idx="450">
                  <c:v>14.183863247863249</c:v>
                </c:pt>
                <c:pt idx="451">
                  <c:v>14.203213675213673</c:v>
                </c:pt>
                <c:pt idx="452">
                  <c:v>14.222564102564101</c:v>
                </c:pt>
                <c:pt idx="453">
                  <c:v>14.241914529914528</c:v>
                </c:pt>
                <c:pt idx="454">
                  <c:v>14.261264957264956</c:v>
                </c:pt>
                <c:pt idx="455">
                  <c:v>14.280615384615384</c:v>
                </c:pt>
                <c:pt idx="456">
                  <c:v>14.299965811965814</c:v>
                </c:pt>
                <c:pt idx="457">
                  <c:v>14.319316239316239</c:v>
                </c:pt>
                <c:pt idx="458">
                  <c:v>14.338666666666667</c:v>
                </c:pt>
                <c:pt idx="459">
                  <c:v>14.358017094017093</c:v>
                </c:pt>
                <c:pt idx="460">
                  <c:v>14.377367521367521</c:v>
                </c:pt>
                <c:pt idx="461">
                  <c:v>14.396717948717948</c:v>
                </c:pt>
                <c:pt idx="462">
                  <c:v>14.416068376068377</c:v>
                </c:pt>
                <c:pt idx="463">
                  <c:v>14.435418803418802</c:v>
                </c:pt>
                <c:pt idx="464">
                  <c:v>14.454769230769228</c:v>
                </c:pt>
                <c:pt idx="465">
                  <c:v>14.474119658119657</c:v>
                </c:pt>
                <c:pt idx="466">
                  <c:v>14.493470085470083</c:v>
                </c:pt>
                <c:pt idx="467">
                  <c:v>14.512820512820515</c:v>
                </c:pt>
                <c:pt idx="468">
                  <c:v>14.532170940170939</c:v>
                </c:pt>
                <c:pt idx="469">
                  <c:v>14.551521367521367</c:v>
                </c:pt>
                <c:pt idx="470">
                  <c:v>14.570871794871794</c:v>
                </c:pt>
                <c:pt idx="471">
                  <c:v>14.590222222222222</c:v>
                </c:pt>
                <c:pt idx="472">
                  <c:v>14.609572649572646</c:v>
                </c:pt>
                <c:pt idx="473">
                  <c:v>14.628923076923078</c:v>
                </c:pt>
                <c:pt idx="474">
                  <c:v>14.648273504273504</c:v>
                </c:pt>
                <c:pt idx="475">
                  <c:v>14.667623931623931</c:v>
                </c:pt>
                <c:pt idx="476">
                  <c:v>14.686974358974359</c:v>
                </c:pt>
                <c:pt idx="477">
                  <c:v>14.706324786324785</c:v>
                </c:pt>
                <c:pt idx="478">
                  <c:v>14.725675213675212</c:v>
                </c:pt>
                <c:pt idx="479">
                  <c:v>14.74502564102564</c:v>
                </c:pt>
                <c:pt idx="480">
                  <c:v>14.764376068376068</c:v>
                </c:pt>
                <c:pt idx="481">
                  <c:v>14.783726495726496</c:v>
                </c:pt>
                <c:pt idx="482">
                  <c:v>14.803076923076922</c:v>
                </c:pt>
                <c:pt idx="483">
                  <c:v>14.82242735042735</c:v>
                </c:pt>
                <c:pt idx="484">
                  <c:v>14.841777777777775</c:v>
                </c:pt>
                <c:pt idx="485">
                  <c:v>14.861128205128201</c:v>
                </c:pt>
                <c:pt idx="486">
                  <c:v>14.880478632478633</c:v>
                </c:pt>
                <c:pt idx="487">
                  <c:v>14.899829059829058</c:v>
                </c:pt>
                <c:pt idx="488">
                  <c:v>14.919179487179488</c:v>
                </c:pt>
                <c:pt idx="489">
                  <c:v>14.938529914529912</c:v>
                </c:pt>
                <c:pt idx="490">
                  <c:v>14.957880341880342</c:v>
                </c:pt>
                <c:pt idx="491">
                  <c:v>14.977230769230767</c:v>
                </c:pt>
                <c:pt idx="492">
                  <c:v>14.996581196581197</c:v>
                </c:pt>
                <c:pt idx="493">
                  <c:v>15.015931623931625</c:v>
                </c:pt>
                <c:pt idx="494">
                  <c:v>15.035282051282051</c:v>
                </c:pt>
                <c:pt idx="495">
                  <c:v>15.054632478632477</c:v>
                </c:pt>
                <c:pt idx="496">
                  <c:v>15.073982905982906</c:v>
                </c:pt>
                <c:pt idx="497">
                  <c:v>15.093333333333332</c:v>
                </c:pt>
                <c:pt idx="498">
                  <c:v>15.112683760683762</c:v>
                </c:pt>
                <c:pt idx="499">
                  <c:v>15.132034188034188</c:v>
                </c:pt>
                <c:pt idx="500">
                  <c:v>15.151384615384616</c:v>
                </c:pt>
                <c:pt idx="501">
                  <c:v>15.170735042735041</c:v>
                </c:pt>
                <c:pt idx="502">
                  <c:v>15.190085470085471</c:v>
                </c:pt>
                <c:pt idx="503">
                  <c:v>15.209435897435895</c:v>
                </c:pt>
                <c:pt idx="504">
                  <c:v>15.228786324786324</c:v>
                </c:pt>
                <c:pt idx="505">
                  <c:v>15.248136752136753</c:v>
                </c:pt>
                <c:pt idx="506">
                  <c:v>15.26748717948718</c:v>
                </c:pt>
                <c:pt idx="507">
                  <c:v>15.286837606837606</c:v>
                </c:pt>
                <c:pt idx="508">
                  <c:v>15.306188034188033</c:v>
                </c:pt>
                <c:pt idx="509">
                  <c:v>15.325538461538461</c:v>
                </c:pt>
                <c:pt idx="510">
                  <c:v>15.344888888888885</c:v>
                </c:pt>
                <c:pt idx="511">
                  <c:v>15.364239316239317</c:v>
                </c:pt>
                <c:pt idx="512">
                  <c:v>15.383589743589742</c:v>
                </c:pt>
                <c:pt idx="513">
                  <c:v>15.402940170940171</c:v>
                </c:pt>
                <c:pt idx="514">
                  <c:v>15.422290598290596</c:v>
                </c:pt>
                <c:pt idx="515">
                  <c:v>15.441641025641024</c:v>
                </c:pt>
                <c:pt idx="516">
                  <c:v>15.460991452991449</c:v>
                </c:pt>
                <c:pt idx="517">
                  <c:v>15.480341880341882</c:v>
                </c:pt>
                <c:pt idx="518">
                  <c:v>15.499692307692307</c:v>
                </c:pt>
                <c:pt idx="519">
                  <c:v>15.519042735042737</c:v>
                </c:pt>
                <c:pt idx="520">
                  <c:v>15.538393162393161</c:v>
                </c:pt>
                <c:pt idx="521">
                  <c:v>15.557743589743589</c:v>
                </c:pt>
                <c:pt idx="522">
                  <c:v>15.577094017094016</c:v>
                </c:pt>
                <c:pt idx="523">
                  <c:v>15.596444444444444</c:v>
                </c:pt>
                <c:pt idx="524">
                  <c:v>15.61579487179487</c:v>
                </c:pt>
                <c:pt idx="525">
                  <c:v>15.6351452991453</c:v>
                </c:pt>
                <c:pt idx="526">
                  <c:v>15.654495726495725</c:v>
                </c:pt>
                <c:pt idx="527">
                  <c:v>15.673846153846153</c:v>
                </c:pt>
                <c:pt idx="528">
                  <c:v>15.693196581196579</c:v>
                </c:pt>
                <c:pt idx="529">
                  <c:v>15.712547008547006</c:v>
                </c:pt>
                <c:pt idx="530">
                  <c:v>15.731897435897435</c:v>
                </c:pt>
                <c:pt idx="531">
                  <c:v>15.751247863247862</c:v>
                </c:pt>
                <c:pt idx="532">
                  <c:v>15.77059829059829</c:v>
                </c:pt>
                <c:pt idx="533">
                  <c:v>15.789948717948715</c:v>
                </c:pt>
                <c:pt idx="534">
                  <c:v>15.809299145299144</c:v>
                </c:pt>
                <c:pt idx="535">
                  <c:v>15.828649572649569</c:v>
                </c:pt>
                <c:pt idx="536">
                  <c:v>15.848000000000003</c:v>
                </c:pt>
                <c:pt idx="537">
                  <c:v>15.867350427350427</c:v>
                </c:pt>
                <c:pt idx="538">
                  <c:v>15.886700854700855</c:v>
                </c:pt>
                <c:pt idx="539">
                  <c:v>15.906051282051282</c:v>
                </c:pt>
                <c:pt idx="540">
                  <c:v>15.92540170940171</c:v>
                </c:pt>
                <c:pt idx="541">
                  <c:v>15.944752136752134</c:v>
                </c:pt>
                <c:pt idx="542">
                  <c:v>15.964102564102566</c:v>
                </c:pt>
                <c:pt idx="543">
                  <c:v>15.983452991452991</c:v>
                </c:pt>
                <c:pt idx="544">
                  <c:v>16.00280341880342</c:v>
                </c:pt>
                <c:pt idx="545">
                  <c:v>16.022153846153845</c:v>
                </c:pt>
                <c:pt idx="546">
                  <c:v>16.041504273504273</c:v>
                </c:pt>
                <c:pt idx="547">
                  <c:v>16.060854700854698</c:v>
                </c:pt>
                <c:pt idx="548">
                  <c:v>16.080205128205126</c:v>
                </c:pt>
                <c:pt idx="549">
                  <c:v>16.099555555555558</c:v>
                </c:pt>
                <c:pt idx="550">
                  <c:v>16.118905982905986</c:v>
                </c:pt>
                <c:pt idx="551">
                  <c:v>16.13825641025641</c:v>
                </c:pt>
                <c:pt idx="552">
                  <c:v>16.157606837606835</c:v>
                </c:pt>
                <c:pt idx="553">
                  <c:v>16.176957264957263</c:v>
                </c:pt>
                <c:pt idx="554">
                  <c:v>16.196307692307688</c:v>
                </c:pt>
                <c:pt idx="555">
                  <c:v>16.215658119658119</c:v>
                </c:pt>
                <c:pt idx="556">
                  <c:v>16.235008547008547</c:v>
                </c:pt>
                <c:pt idx="557">
                  <c:v>16.254358974358972</c:v>
                </c:pt>
                <c:pt idx="558">
                  <c:v>16.2737094017094</c:v>
                </c:pt>
                <c:pt idx="559">
                  <c:v>16.293059829059828</c:v>
                </c:pt>
                <c:pt idx="560">
                  <c:v>16.312410256410253</c:v>
                </c:pt>
                <c:pt idx="561">
                  <c:v>16.331760683760685</c:v>
                </c:pt>
                <c:pt idx="562">
                  <c:v>16.351111111111109</c:v>
                </c:pt>
                <c:pt idx="563">
                  <c:v>16.370461538461537</c:v>
                </c:pt>
                <c:pt idx="564">
                  <c:v>16.389811965811965</c:v>
                </c:pt>
                <c:pt idx="565">
                  <c:v>16.409162393162394</c:v>
                </c:pt>
                <c:pt idx="566">
                  <c:v>16.428512820512818</c:v>
                </c:pt>
                <c:pt idx="567">
                  <c:v>16.44786324786325</c:v>
                </c:pt>
                <c:pt idx="568">
                  <c:v>16.467213675213674</c:v>
                </c:pt>
                <c:pt idx="569">
                  <c:v>16.486564102564103</c:v>
                </c:pt>
                <c:pt idx="570">
                  <c:v>16.505914529914531</c:v>
                </c:pt>
                <c:pt idx="571">
                  <c:v>16.525264957264955</c:v>
                </c:pt>
                <c:pt idx="572">
                  <c:v>16.544615384615383</c:v>
                </c:pt>
                <c:pt idx="573">
                  <c:v>16.563965811965808</c:v>
                </c:pt>
                <c:pt idx="574">
                  <c:v>16.58331623931624</c:v>
                </c:pt>
                <c:pt idx="575">
                  <c:v>16.602666666666664</c:v>
                </c:pt>
                <c:pt idx="576">
                  <c:v>16.622017094017092</c:v>
                </c:pt>
                <c:pt idx="577">
                  <c:v>16.641367521367517</c:v>
                </c:pt>
                <c:pt idx="578">
                  <c:v>16.660717948717949</c:v>
                </c:pt>
                <c:pt idx="579">
                  <c:v>16.680068376068373</c:v>
                </c:pt>
                <c:pt idx="580">
                  <c:v>16.699418803418805</c:v>
                </c:pt>
                <c:pt idx="581">
                  <c:v>16.718769230769229</c:v>
                </c:pt>
                <c:pt idx="582">
                  <c:v>16.738119658119658</c:v>
                </c:pt>
                <c:pt idx="583">
                  <c:v>16.757470085470082</c:v>
                </c:pt>
                <c:pt idx="584">
                  <c:v>16.776820512820514</c:v>
                </c:pt>
                <c:pt idx="585">
                  <c:v>16.796170940170938</c:v>
                </c:pt>
                <c:pt idx="586">
                  <c:v>16.815521367521367</c:v>
                </c:pt>
                <c:pt idx="587">
                  <c:v>16.834871794871795</c:v>
                </c:pt>
                <c:pt idx="588">
                  <c:v>16.854222222222223</c:v>
                </c:pt>
                <c:pt idx="589">
                  <c:v>16.873572649572647</c:v>
                </c:pt>
                <c:pt idx="590">
                  <c:v>16.892923076923076</c:v>
                </c:pt>
                <c:pt idx="591">
                  <c:v>16.912273504273504</c:v>
                </c:pt>
                <c:pt idx="592">
                  <c:v>16.931623931623928</c:v>
                </c:pt>
                <c:pt idx="593">
                  <c:v>16.95097435897436</c:v>
                </c:pt>
                <c:pt idx="594">
                  <c:v>16.970324786324788</c:v>
                </c:pt>
                <c:pt idx="595">
                  <c:v>16.989675213675213</c:v>
                </c:pt>
                <c:pt idx="596">
                  <c:v>17.009025641025637</c:v>
                </c:pt>
                <c:pt idx="597">
                  <c:v>17.028376068376065</c:v>
                </c:pt>
                <c:pt idx="598">
                  <c:v>17.04772649572649</c:v>
                </c:pt>
                <c:pt idx="599">
                  <c:v>17.067076923076922</c:v>
                </c:pt>
                <c:pt idx="600">
                  <c:v>17.08642735042735</c:v>
                </c:pt>
                <c:pt idx="601">
                  <c:v>17.105777777777778</c:v>
                </c:pt>
                <c:pt idx="602">
                  <c:v>17.125128205128203</c:v>
                </c:pt>
                <c:pt idx="603">
                  <c:v>17.144478632478631</c:v>
                </c:pt>
                <c:pt idx="604">
                  <c:v>17.163829059829059</c:v>
                </c:pt>
                <c:pt idx="605">
                  <c:v>17.183179487179487</c:v>
                </c:pt>
                <c:pt idx="606">
                  <c:v>17.202529914529915</c:v>
                </c:pt>
                <c:pt idx="607">
                  <c:v>17.221880341880343</c:v>
                </c:pt>
                <c:pt idx="608">
                  <c:v>17.241230769230768</c:v>
                </c:pt>
                <c:pt idx="609">
                  <c:v>17.260581196581196</c:v>
                </c:pt>
                <c:pt idx="610">
                  <c:v>17.279931623931624</c:v>
                </c:pt>
                <c:pt idx="611">
                  <c:v>17.299282051282052</c:v>
                </c:pt>
                <c:pt idx="612">
                  <c:v>17.318632478632477</c:v>
                </c:pt>
                <c:pt idx="613">
                  <c:v>17.337982905982908</c:v>
                </c:pt>
                <c:pt idx="614">
                  <c:v>17.35733333333333</c:v>
                </c:pt>
                <c:pt idx="615">
                  <c:v>17.376683760683761</c:v>
                </c:pt>
                <c:pt idx="616">
                  <c:v>17.396034188034186</c:v>
                </c:pt>
                <c:pt idx="617">
                  <c:v>17.41538461538461</c:v>
                </c:pt>
                <c:pt idx="618">
                  <c:v>17.434735042735042</c:v>
                </c:pt>
                <c:pt idx="619">
                  <c:v>17.45408547008547</c:v>
                </c:pt>
                <c:pt idx="620">
                  <c:v>17.473435897435895</c:v>
                </c:pt>
                <c:pt idx="621">
                  <c:v>17.492786324786323</c:v>
                </c:pt>
                <c:pt idx="622">
                  <c:v>17.512136752136751</c:v>
                </c:pt>
                <c:pt idx="623">
                  <c:v>17.531487179487176</c:v>
                </c:pt>
                <c:pt idx="624">
                  <c:v>17.550837606837607</c:v>
                </c:pt>
                <c:pt idx="625">
                  <c:v>17.570188034188035</c:v>
                </c:pt>
                <c:pt idx="626">
                  <c:v>17.58953846153846</c:v>
                </c:pt>
                <c:pt idx="627">
                  <c:v>17.608888888888888</c:v>
                </c:pt>
                <c:pt idx="628">
                  <c:v>17.628239316239316</c:v>
                </c:pt>
                <c:pt idx="629">
                  <c:v>17.647589743589741</c:v>
                </c:pt>
                <c:pt idx="630">
                  <c:v>17.666940170940173</c:v>
                </c:pt>
                <c:pt idx="631">
                  <c:v>17.686290598290597</c:v>
                </c:pt>
                <c:pt idx="632">
                  <c:v>17.705641025641025</c:v>
                </c:pt>
                <c:pt idx="633">
                  <c:v>17.72499145299145</c:v>
                </c:pt>
                <c:pt idx="634">
                  <c:v>17.744341880341882</c:v>
                </c:pt>
                <c:pt idx="635">
                  <c:v>17.763692307692303</c:v>
                </c:pt>
                <c:pt idx="636">
                  <c:v>17.783042735042738</c:v>
                </c:pt>
                <c:pt idx="637">
                  <c:v>17.802393162393162</c:v>
                </c:pt>
                <c:pt idx="638">
                  <c:v>17.821743589743594</c:v>
                </c:pt>
                <c:pt idx="639">
                  <c:v>17.841094017094015</c:v>
                </c:pt>
                <c:pt idx="640">
                  <c:v>17.860444444444443</c:v>
                </c:pt>
                <c:pt idx="641">
                  <c:v>17.879794871794868</c:v>
                </c:pt>
                <c:pt idx="642">
                  <c:v>17.899145299145296</c:v>
                </c:pt>
                <c:pt idx="643">
                  <c:v>17.918495726495728</c:v>
                </c:pt>
                <c:pt idx="644">
                  <c:v>17.937846153846156</c:v>
                </c:pt>
                <c:pt idx="645">
                  <c:v>17.95719658119658</c:v>
                </c:pt>
                <c:pt idx="646">
                  <c:v>17.976547008547008</c:v>
                </c:pt>
                <c:pt idx="647">
                  <c:v>17.995897435897437</c:v>
                </c:pt>
                <c:pt idx="648">
                  <c:v>18.015247863247861</c:v>
                </c:pt>
                <c:pt idx="649">
                  <c:v>18.034598290598293</c:v>
                </c:pt>
                <c:pt idx="650">
                  <c:v>18.053948717948717</c:v>
                </c:pt>
                <c:pt idx="651">
                  <c:v>18.073299145299146</c:v>
                </c:pt>
                <c:pt idx="652">
                  <c:v>18.09264957264957</c:v>
                </c:pt>
                <c:pt idx="653">
                  <c:v>18.112000000000002</c:v>
                </c:pt>
                <c:pt idx="654">
                  <c:v>18.131350427350423</c:v>
                </c:pt>
                <c:pt idx="655">
                  <c:v>18.150700854700855</c:v>
                </c:pt>
                <c:pt idx="656">
                  <c:v>18.170051282051283</c:v>
                </c:pt>
                <c:pt idx="657">
                  <c:v>18.189401709401707</c:v>
                </c:pt>
                <c:pt idx="658">
                  <c:v>18.208752136752135</c:v>
                </c:pt>
                <c:pt idx="659">
                  <c:v>18.228102564102564</c:v>
                </c:pt>
                <c:pt idx="660">
                  <c:v>18.247452991452988</c:v>
                </c:pt>
                <c:pt idx="661">
                  <c:v>18.266803418803416</c:v>
                </c:pt>
                <c:pt idx="662">
                  <c:v>18.286153846153848</c:v>
                </c:pt>
                <c:pt idx="663">
                  <c:v>18.305504273504269</c:v>
                </c:pt>
                <c:pt idx="664">
                  <c:v>18.324854700854701</c:v>
                </c:pt>
                <c:pt idx="665">
                  <c:v>18.344205128205125</c:v>
                </c:pt>
                <c:pt idx="666">
                  <c:v>18.363555555555553</c:v>
                </c:pt>
                <c:pt idx="667">
                  <c:v>18.382905982905982</c:v>
                </c:pt>
                <c:pt idx="668">
                  <c:v>18.402256410256413</c:v>
                </c:pt>
                <c:pt idx="669">
                  <c:v>18.421606837606834</c:v>
                </c:pt>
                <c:pt idx="670">
                  <c:v>18.440957264957266</c:v>
                </c:pt>
                <c:pt idx="671">
                  <c:v>18.460307692307691</c:v>
                </c:pt>
                <c:pt idx="672">
                  <c:v>18.479658119658119</c:v>
                </c:pt>
                <c:pt idx="673">
                  <c:v>18.499008547008543</c:v>
                </c:pt>
                <c:pt idx="674">
                  <c:v>18.518358974358975</c:v>
                </c:pt>
                <c:pt idx="675">
                  <c:v>18.5377094017094</c:v>
                </c:pt>
                <c:pt idx="676">
                  <c:v>18.557059829059828</c:v>
                </c:pt>
                <c:pt idx="677">
                  <c:v>18.576410256410256</c:v>
                </c:pt>
                <c:pt idx="678">
                  <c:v>18.59576068376068</c:v>
                </c:pt>
                <c:pt idx="679">
                  <c:v>18.615111111111108</c:v>
                </c:pt>
                <c:pt idx="680">
                  <c:v>18.63446153846154</c:v>
                </c:pt>
                <c:pt idx="681">
                  <c:v>18.653811965811965</c:v>
                </c:pt>
                <c:pt idx="682">
                  <c:v>18.673162393162393</c:v>
                </c:pt>
                <c:pt idx="683">
                  <c:v>18.692512820512821</c:v>
                </c:pt>
                <c:pt idx="684">
                  <c:v>18.711863247863242</c:v>
                </c:pt>
                <c:pt idx="685">
                  <c:v>18.731213675213674</c:v>
                </c:pt>
                <c:pt idx="686">
                  <c:v>18.750564102564098</c:v>
                </c:pt>
                <c:pt idx="687">
                  <c:v>18.769914529914534</c:v>
                </c:pt>
                <c:pt idx="688">
                  <c:v>18.789264957264955</c:v>
                </c:pt>
                <c:pt idx="689">
                  <c:v>18.808615384615386</c:v>
                </c:pt>
                <c:pt idx="690">
                  <c:v>18.827965811965807</c:v>
                </c:pt>
                <c:pt idx="691">
                  <c:v>18.847316239316239</c:v>
                </c:pt>
                <c:pt idx="692">
                  <c:v>18.866666666666664</c:v>
                </c:pt>
                <c:pt idx="693">
                  <c:v>18.886017094017095</c:v>
                </c:pt>
                <c:pt idx="694">
                  <c:v>18.90536752136752</c:v>
                </c:pt>
                <c:pt idx="695">
                  <c:v>18.924717948717948</c:v>
                </c:pt>
                <c:pt idx="696">
                  <c:v>18.944068376068376</c:v>
                </c:pt>
                <c:pt idx="697">
                  <c:v>18.963418803418801</c:v>
                </c:pt>
                <c:pt idx="698">
                  <c:v>18.982769230769229</c:v>
                </c:pt>
                <c:pt idx="699">
                  <c:v>19.002119658119661</c:v>
                </c:pt>
                <c:pt idx="700">
                  <c:v>19.021470085470085</c:v>
                </c:pt>
                <c:pt idx="701">
                  <c:v>19.040820512820513</c:v>
                </c:pt>
                <c:pt idx="702">
                  <c:v>19.060170940170941</c:v>
                </c:pt>
                <c:pt idx="703">
                  <c:v>19.079521367521366</c:v>
                </c:pt>
                <c:pt idx="704">
                  <c:v>19.098871794871794</c:v>
                </c:pt>
                <c:pt idx="705">
                  <c:v>19.118222222222226</c:v>
                </c:pt>
                <c:pt idx="706">
                  <c:v>19.13757264957265</c:v>
                </c:pt>
                <c:pt idx="707">
                  <c:v>19.156923076923075</c:v>
                </c:pt>
                <c:pt idx="708">
                  <c:v>19.176273504273507</c:v>
                </c:pt>
                <c:pt idx="709">
                  <c:v>19.195623931623928</c:v>
                </c:pt>
                <c:pt idx="710">
                  <c:v>19.214974358974359</c:v>
                </c:pt>
                <c:pt idx="711">
                  <c:v>19.234324786324784</c:v>
                </c:pt>
                <c:pt idx="712">
                  <c:v>19.253675213675212</c:v>
                </c:pt>
                <c:pt idx="713">
                  <c:v>19.27302564102564</c:v>
                </c:pt>
                <c:pt idx="714">
                  <c:v>19.292376068376068</c:v>
                </c:pt>
                <c:pt idx="715">
                  <c:v>19.311726495726493</c:v>
                </c:pt>
                <c:pt idx="716">
                  <c:v>19.331076923076921</c:v>
                </c:pt>
                <c:pt idx="717">
                  <c:v>19.350427350427349</c:v>
                </c:pt>
                <c:pt idx="718">
                  <c:v>19.369777777777777</c:v>
                </c:pt>
                <c:pt idx="719">
                  <c:v>19.389128205128205</c:v>
                </c:pt>
                <c:pt idx="720">
                  <c:v>19.408478632478634</c:v>
                </c:pt>
                <c:pt idx="721">
                  <c:v>19.427829059829058</c:v>
                </c:pt>
                <c:pt idx="722">
                  <c:v>19.447179487179486</c:v>
                </c:pt>
                <c:pt idx="723">
                  <c:v>19.466529914529914</c:v>
                </c:pt>
                <c:pt idx="724">
                  <c:v>19.485880341880343</c:v>
                </c:pt>
                <c:pt idx="725">
                  <c:v>19.505230769230767</c:v>
                </c:pt>
                <c:pt idx="726">
                  <c:v>19.524581196581199</c:v>
                </c:pt>
                <c:pt idx="727">
                  <c:v>19.54393162393162</c:v>
                </c:pt>
                <c:pt idx="728">
                  <c:v>19.563282051282048</c:v>
                </c:pt>
                <c:pt idx="729">
                  <c:v>19.582632478632476</c:v>
                </c:pt>
                <c:pt idx="730">
                  <c:v>19.601982905982901</c:v>
                </c:pt>
                <c:pt idx="731">
                  <c:v>19.621333333333332</c:v>
                </c:pt>
                <c:pt idx="732">
                  <c:v>19.640683760683761</c:v>
                </c:pt>
                <c:pt idx="733">
                  <c:v>19.660034188034185</c:v>
                </c:pt>
                <c:pt idx="734">
                  <c:v>19.679384615384613</c:v>
                </c:pt>
                <c:pt idx="735">
                  <c:v>19.698735042735041</c:v>
                </c:pt>
                <c:pt idx="736">
                  <c:v>19.718085470085466</c:v>
                </c:pt>
                <c:pt idx="737">
                  <c:v>19.737435897435898</c:v>
                </c:pt>
                <c:pt idx="738">
                  <c:v>19.756786324786326</c:v>
                </c:pt>
                <c:pt idx="739">
                  <c:v>19.776136752136754</c:v>
                </c:pt>
                <c:pt idx="740">
                  <c:v>19.795487179487179</c:v>
                </c:pt>
                <c:pt idx="741">
                  <c:v>19.814837606837607</c:v>
                </c:pt>
                <c:pt idx="742">
                  <c:v>19.834188034188035</c:v>
                </c:pt>
                <c:pt idx="743">
                  <c:v>19.853538461538463</c:v>
                </c:pt>
                <c:pt idx="744">
                  <c:v>19.872888888888887</c:v>
                </c:pt>
                <c:pt idx="745">
                  <c:v>19.892239316239319</c:v>
                </c:pt>
                <c:pt idx="746">
                  <c:v>19.91158974358974</c:v>
                </c:pt>
                <c:pt idx="747">
                  <c:v>19.930940170940172</c:v>
                </c:pt>
                <c:pt idx="748">
                  <c:v>19.950290598290596</c:v>
                </c:pt>
                <c:pt idx="749">
                  <c:v>19.969641025641028</c:v>
                </c:pt>
                <c:pt idx="750">
                  <c:v>19.988991452991453</c:v>
                </c:pt>
                <c:pt idx="751">
                  <c:v>20.008341880341881</c:v>
                </c:pt>
                <c:pt idx="752">
                  <c:v>20.027692307692305</c:v>
                </c:pt>
                <c:pt idx="753">
                  <c:v>20.047042735042734</c:v>
                </c:pt>
                <c:pt idx="754">
                  <c:v>20.066393162393162</c:v>
                </c:pt>
                <c:pt idx="755">
                  <c:v>20.085743589743586</c:v>
                </c:pt>
                <c:pt idx="756">
                  <c:v>20.105094017094018</c:v>
                </c:pt>
                <c:pt idx="757">
                  <c:v>20.124444444444446</c:v>
                </c:pt>
                <c:pt idx="758">
                  <c:v>20.143794871794871</c:v>
                </c:pt>
                <c:pt idx="759">
                  <c:v>20.163145299145299</c:v>
                </c:pt>
                <c:pt idx="760">
                  <c:v>20.182495726495727</c:v>
                </c:pt>
                <c:pt idx="761">
                  <c:v>20.201846153846152</c:v>
                </c:pt>
                <c:pt idx="762">
                  <c:v>20.221196581196583</c:v>
                </c:pt>
                <c:pt idx="763">
                  <c:v>20.240547008547008</c:v>
                </c:pt>
                <c:pt idx="764">
                  <c:v>20.259897435897436</c:v>
                </c:pt>
                <c:pt idx="765">
                  <c:v>20.279247863247861</c:v>
                </c:pt>
                <c:pt idx="766">
                  <c:v>20.298598290598292</c:v>
                </c:pt>
                <c:pt idx="767">
                  <c:v>20.317948717948713</c:v>
                </c:pt>
                <c:pt idx="768">
                  <c:v>20.337299145299145</c:v>
                </c:pt>
                <c:pt idx="769">
                  <c:v>20.356649572649573</c:v>
                </c:pt>
                <c:pt idx="770">
                  <c:v>20.375999999999998</c:v>
                </c:pt>
                <c:pt idx="771">
                  <c:v>20.395350427350426</c:v>
                </c:pt>
                <c:pt idx="772">
                  <c:v>20.414700854700854</c:v>
                </c:pt>
                <c:pt idx="773">
                  <c:v>20.434051282051279</c:v>
                </c:pt>
                <c:pt idx="774">
                  <c:v>20.453401709401707</c:v>
                </c:pt>
                <c:pt idx="775">
                  <c:v>20.472752136752138</c:v>
                </c:pt>
                <c:pt idx="776">
                  <c:v>20.492102564102559</c:v>
                </c:pt>
                <c:pt idx="777">
                  <c:v>20.511452991452991</c:v>
                </c:pt>
                <c:pt idx="778">
                  <c:v>20.530803418803416</c:v>
                </c:pt>
                <c:pt idx="779">
                  <c:v>20.550153846153844</c:v>
                </c:pt>
                <c:pt idx="780">
                  <c:v>20.569504273504268</c:v>
                </c:pt>
                <c:pt idx="781">
                  <c:v>20.588854700854704</c:v>
                </c:pt>
                <c:pt idx="782">
                  <c:v>20.608205128205125</c:v>
                </c:pt>
                <c:pt idx="783">
                  <c:v>20.627555555555556</c:v>
                </c:pt>
                <c:pt idx="784">
                  <c:v>20.646905982905981</c:v>
                </c:pt>
                <c:pt idx="785">
                  <c:v>20.666256410256413</c:v>
                </c:pt>
                <c:pt idx="786">
                  <c:v>20.685606837606834</c:v>
                </c:pt>
                <c:pt idx="787">
                  <c:v>20.704957264957265</c:v>
                </c:pt>
                <c:pt idx="788">
                  <c:v>20.724307692307693</c:v>
                </c:pt>
                <c:pt idx="789">
                  <c:v>20.743658119658118</c:v>
                </c:pt>
                <c:pt idx="790">
                  <c:v>20.763008547008546</c:v>
                </c:pt>
                <c:pt idx="791">
                  <c:v>20.782358974358974</c:v>
                </c:pt>
                <c:pt idx="792">
                  <c:v>20.801709401709399</c:v>
                </c:pt>
                <c:pt idx="793">
                  <c:v>20.821059829059831</c:v>
                </c:pt>
                <c:pt idx="794">
                  <c:v>20.840410256410259</c:v>
                </c:pt>
                <c:pt idx="795">
                  <c:v>20.85976068376068</c:v>
                </c:pt>
                <c:pt idx="796">
                  <c:v>20.879111111111111</c:v>
                </c:pt>
                <c:pt idx="797">
                  <c:v>20.898461538461536</c:v>
                </c:pt>
                <c:pt idx="798">
                  <c:v>20.917811965811964</c:v>
                </c:pt>
                <c:pt idx="799">
                  <c:v>20.937162393162389</c:v>
                </c:pt>
                <c:pt idx="800">
                  <c:v>20.956512820512824</c:v>
                </c:pt>
                <c:pt idx="801">
                  <c:v>20.975863247863245</c:v>
                </c:pt>
                <c:pt idx="802">
                  <c:v>20.995213675213677</c:v>
                </c:pt>
                <c:pt idx="803">
                  <c:v>21.014564102564101</c:v>
                </c:pt>
                <c:pt idx="804">
                  <c:v>21.033914529914529</c:v>
                </c:pt>
                <c:pt idx="805">
                  <c:v>21.053264957264954</c:v>
                </c:pt>
                <c:pt idx="806">
                  <c:v>21.072615384615386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6F7-4F55-A866-680A2712DF3E}"/>
            </c:ext>
          </c:extLst>
        </c:ser>
        <c:ser>
          <c:idx val="2"/>
          <c:order val="2"/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'Max limit'!$CK$6:$CK$812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limit'!$CN$6:$CN$812</c:f>
              <c:numCache>
                <c:formatCode>0.00</c:formatCode>
                <c:ptCount val="807"/>
                <c:pt idx="0">
                  <c:v>6.8452136752136736</c:v>
                </c:pt>
                <c:pt idx="1">
                  <c:v>6.8694017094017097</c:v>
                </c:pt>
                <c:pt idx="2">
                  <c:v>6.8935897435897431</c:v>
                </c:pt>
                <c:pt idx="3">
                  <c:v>6.9177777777777765</c:v>
                </c:pt>
                <c:pt idx="4">
                  <c:v>6.9419658119658116</c:v>
                </c:pt>
                <c:pt idx="5">
                  <c:v>6.966153846153845</c:v>
                </c:pt>
                <c:pt idx="6">
                  <c:v>6.9903418803418793</c:v>
                </c:pt>
                <c:pt idx="7">
                  <c:v>7.0145299145299136</c:v>
                </c:pt>
                <c:pt idx="8">
                  <c:v>7.0387179487179488</c:v>
                </c:pt>
                <c:pt idx="9">
                  <c:v>7.0629059829059821</c:v>
                </c:pt>
                <c:pt idx="10">
                  <c:v>7.0870940170940173</c:v>
                </c:pt>
                <c:pt idx="11">
                  <c:v>7.1112820512820489</c:v>
                </c:pt>
                <c:pt idx="12">
                  <c:v>7.135470085470085</c:v>
                </c:pt>
                <c:pt idx="13">
                  <c:v>7.1596581196581193</c:v>
                </c:pt>
                <c:pt idx="14">
                  <c:v>7.1838461538461527</c:v>
                </c:pt>
                <c:pt idx="15">
                  <c:v>7.2080341880341878</c:v>
                </c:pt>
                <c:pt idx="16">
                  <c:v>7.2322222222222212</c:v>
                </c:pt>
                <c:pt idx="17">
                  <c:v>7.2564102564102546</c:v>
                </c:pt>
                <c:pt idx="18">
                  <c:v>7.2805982905982898</c:v>
                </c:pt>
                <c:pt idx="19">
                  <c:v>7.3047863247863249</c:v>
                </c:pt>
                <c:pt idx="20">
                  <c:v>7.3289743589743583</c:v>
                </c:pt>
                <c:pt idx="21">
                  <c:v>7.3531623931623926</c:v>
                </c:pt>
                <c:pt idx="22">
                  <c:v>7.3773504273504251</c:v>
                </c:pt>
                <c:pt idx="23">
                  <c:v>7.4015384615384612</c:v>
                </c:pt>
                <c:pt idx="24">
                  <c:v>7.4257264957264955</c:v>
                </c:pt>
                <c:pt idx="25">
                  <c:v>7.4499145299145288</c:v>
                </c:pt>
                <c:pt idx="26">
                  <c:v>7.4741025641025631</c:v>
                </c:pt>
                <c:pt idx="27">
                  <c:v>7.4982905982905974</c:v>
                </c:pt>
                <c:pt idx="28">
                  <c:v>7.5224786324786317</c:v>
                </c:pt>
                <c:pt idx="29">
                  <c:v>7.546666666666666</c:v>
                </c:pt>
                <c:pt idx="30">
                  <c:v>7.5708547008547002</c:v>
                </c:pt>
                <c:pt idx="31">
                  <c:v>7.5950427350427336</c:v>
                </c:pt>
                <c:pt idx="32">
                  <c:v>7.6192307692307688</c:v>
                </c:pt>
                <c:pt idx="33">
                  <c:v>7.6434188034188031</c:v>
                </c:pt>
                <c:pt idx="34">
                  <c:v>7.6676068376068374</c:v>
                </c:pt>
                <c:pt idx="35">
                  <c:v>7.6917948717948708</c:v>
                </c:pt>
                <c:pt idx="36">
                  <c:v>7.7159829059829059</c:v>
                </c:pt>
                <c:pt idx="37">
                  <c:v>7.7401709401709393</c:v>
                </c:pt>
                <c:pt idx="38">
                  <c:v>7.7643589743589736</c:v>
                </c:pt>
                <c:pt idx="39">
                  <c:v>7.7885470085470079</c:v>
                </c:pt>
                <c:pt idx="40">
                  <c:v>7.8127350427350413</c:v>
                </c:pt>
                <c:pt idx="41">
                  <c:v>7.8369230769230764</c:v>
                </c:pt>
                <c:pt idx="42">
                  <c:v>7.8611111111111098</c:v>
                </c:pt>
                <c:pt idx="43">
                  <c:v>7.885299145299145</c:v>
                </c:pt>
                <c:pt idx="44">
                  <c:v>7.9094871794871784</c:v>
                </c:pt>
                <c:pt idx="45">
                  <c:v>7.9336752136752136</c:v>
                </c:pt>
                <c:pt idx="46">
                  <c:v>7.9578632478632469</c:v>
                </c:pt>
                <c:pt idx="47">
                  <c:v>7.9820512820512821</c:v>
                </c:pt>
                <c:pt idx="48">
                  <c:v>8.0062393162393146</c:v>
                </c:pt>
                <c:pt idx="49">
                  <c:v>8.0304273504273489</c:v>
                </c:pt>
                <c:pt idx="50">
                  <c:v>8.0546153846153832</c:v>
                </c:pt>
                <c:pt idx="51">
                  <c:v>8.0788034188034175</c:v>
                </c:pt>
                <c:pt idx="52">
                  <c:v>8.1029914529914535</c:v>
                </c:pt>
                <c:pt idx="53">
                  <c:v>8.127179487179486</c:v>
                </c:pt>
                <c:pt idx="54">
                  <c:v>8.1513675213675221</c:v>
                </c:pt>
                <c:pt idx="55">
                  <c:v>8.1755555555555546</c:v>
                </c:pt>
                <c:pt idx="56">
                  <c:v>8.1997435897435889</c:v>
                </c:pt>
                <c:pt idx="57">
                  <c:v>8.2239316239316231</c:v>
                </c:pt>
                <c:pt idx="58">
                  <c:v>8.2481196581196574</c:v>
                </c:pt>
                <c:pt idx="59">
                  <c:v>8.2723076923076917</c:v>
                </c:pt>
                <c:pt idx="60">
                  <c:v>8.296495726495726</c:v>
                </c:pt>
                <c:pt idx="61">
                  <c:v>8.3206837606837585</c:v>
                </c:pt>
                <c:pt idx="62">
                  <c:v>8.3448717948717945</c:v>
                </c:pt>
                <c:pt idx="63">
                  <c:v>8.3690598290598288</c:v>
                </c:pt>
                <c:pt idx="64">
                  <c:v>8.3932478632478613</c:v>
                </c:pt>
                <c:pt idx="65">
                  <c:v>8.4174358974358974</c:v>
                </c:pt>
                <c:pt idx="66">
                  <c:v>8.4416239316239317</c:v>
                </c:pt>
                <c:pt idx="67">
                  <c:v>8.4658119658119642</c:v>
                </c:pt>
                <c:pt idx="68">
                  <c:v>8.49</c:v>
                </c:pt>
                <c:pt idx="69">
                  <c:v>8.5141880341880327</c:v>
                </c:pt>
                <c:pt idx="70">
                  <c:v>8.538376068376067</c:v>
                </c:pt>
                <c:pt idx="71">
                  <c:v>8.5625641025641013</c:v>
                </c:pt>
                <c:pt idx="72">
                  <c:v>8.5867521367521356</c:v>
                </c:pt>
                <c:pt idx="73">
                  <c:v>8.6109401709401698</c:v>
                </c:pt>
                <c:pt idx="74">
                  <c:v>8.6351282051282059</c:v>
                </c:pt>
                <c:pt idx="75">
                  <c:v>8.6593162393162384</c:v>
                </c:pt>
                <c:pt idx="76">
                  <c:v>8.6835042735042727</c:v>
                </c:pt>
                <c:pt idx="77">
                  <c:v>8.707692307692307</c:v>
                </c:pt>
                <c:pt idx="78">
                  <c:v>8.731880341880343</c:v>
                </c:pt>
                <c:pt idx="79">
                  <c:v>8.7560683760683737</c:v>
                </c:pt>
                <c:pt idx="80">
                  <c:v>8.7802564102564098</c:v>
                </c:pt>
                <c:pt idx="81">
                  <c:v>8.8044444444444441</c:v>
                </c:pt>
                <c:pt idx="82">
                  <c:v>8.8286324786324766</c:v>
                </c:pt>
                <c:pt idx="83">
                  <c:v>8.8528205128205126</c:v>
                </c:pt>
                <c:pt idx="84">
                  <c:v>8.8770085470085469</c:v>
                </c:pt>
                <c:pt idx="85">
                  <c:v>8.9011965811965794</c:v>
                </c:pt>
                <c:pt idx="86">
                  <c:v>8.9253846153846155</c:v>
                </c:pt>
                <c:pt idx="87">
                  <c:v>8.9495726495726498</c:v>
                </c:pt>
                <c:pt idx="88">
                  <c:v>8.9737606837606805</c:v>
                </c:pt>
                <c:pt idx="89">
                  <c:v>8.9979487179487183</c:v>
                </c:pt>
                <c:pt idx="90">
                  <c:v>9.0221367521367526</c:v>
                </c:pt>
                <c:pt idx="91">
                  <c:v>9.0463247863247851</c:v>
                </c:pt>
                <c:pt idx="92">
                  <c:v>9.0705128205128212</c:v>
                </c:pt>
                <c:pt idx="93">
                  <c:v>9.0947008547008537</c:v>
                </c:pt>
                <c:pt idx="94">
                  <c:v>9.1188888888888862</c:v>
                </c:pt>
                <c:pt idx="95">
                  <c:v>9.143076923076924</c:v>
                </c:pt>
                <c:pt idx="96">
                  <c:v>9.1672649572649583</c:v>
                </c:pt>
                <c:pt idx="97">
                  <c:v>9.1914529914529908</c:v>
                </c:pt>
                <c:pt idx="98">
                  <c:v>9.2156410256410233</c:v>
                </c:pt>
                <c:pt idx="99">
                  <c:v>9.2398290598290593</c:v>
                </c:pt>
                <c:pt idx="100">
                  <c:v>9.2640170940170936</c:v>
                </c:pt>
                <c:pt idx="101">
                  <c:v>9.2882051282051261</c:v>
                </c:pt>
                <c:pt idx="102">
                  <c:v>9.3123931623931622</c:v>
                </c:pt>
                <c:pt idx="103">
                  <c:v>9.3365811965811947</c:v>
                </c:pt>
                <c:pt idx="104">
                  <c:v>9.360769230769229</c:v>
                </c:pt>
                <c:pt idx="105">
                  <c:v>9.3849572649572668</c:v>
                </c:pt>
                <c:pt idx="106">
                  <c:v>9.4091452991452993</c:v>
                </c:pt>
                <c:pt idx="107">
                  <c:v>9.4333333333333318</c:v>
                </c:pt>
                <c:pt idx="108">
                  <c:v>9.4575213675213678</c:v>
                </c:pt>
                <c:pt idx="109">
                  <c:v>9.4817094017094004</c:v>
                </c:pt>
                <c:pt idx="110">
                  <c:v>9.5058974358974329</c:v>
                </c:pt>
                <c:pt idx="111">
                  <c:v>9.5300854700854707</c:v>
                </c:pt>
                <c:pt idx="112">
                  <c:v>9.5542735042735032</c:v>
                </c:pt>
                <c:pt idx="113">
                  <c:v>9.5784615384615375</c:v>
                </c:pt>
                <c:pt idx="114">
                  <c:v>9.6026495726495735</c:v>
                </c:pt>
                <c:pt idx="115">
                  <c:v>9.626837606837606</c:v>
                </c:pt>
                <c:pt idx="116">
                  <c:v>9.6510256410256385</c:v>
                </c:pt>
                <c:pt idx="117">
                  <c:v>9.6752136752136764</c:v>
                </c:pt>
                <c:pt idx="118">
                  <c:v>9.6994017094017089</c:v>
                </c:pt>
                <c:pt idx="119">
                  <c:v>9.7235897435897414</c:v>
                </c:pt>
                <c:pt idx="120">
                  <c:v>9.7477777777777757</c:v>
                </c:pt>
                <c:pt idx="121">
                  <c:v>9.7719658119658099</c:v>
                </c:pt>
                <c:pt idx="122">
                  <c:v>9.796153846153846</c:v>
                </c:pt>
                <c:pt idx="123">
                  <c:v>9.8203418803418785</c:v>
                </c:pt>
                <c:pt idx="124">
                  <c:v>9.8445299145299145</c:v>
                </c:pt>
                <c:pt idx="125">
                  <c:v>9.8687179487179471</c:v>
                </c:pt>
                <c:pt idx="126">
                  <c:v>9.8929059829059813</c:v>
                </c:pt>
                <c:pt idx="127">
                  <c:v>9.9170940170940174</c:v>
                </c:pt>
                <c:pt idx="128">
                  <c:v>9.9412820512820499</c:v>
                </c:pt>
                <c:pt idx="129">
                  <c:v>9.9654700854700842</c:v>
                </c:pt>
                <c:pt idx="130">
                  <c:v>9.9896581196581185</c:v>
                </c:pt>
                <c:pt idx="131">
                  <c:v>10.013846153846153</c:v>
                </c:pt>
                <c:pt idx="132">
                  <c:v>10.038034188034185</c:v>
                </c:pt>
                <c:pt idx="133">
                  <c:v>10.062222222222223</c:v>
                </c:pt>
                <c:pt idx="134">
                  <c:v>10.086410256410256</c:v>
                </c:pt>
                <c:pt idx="135">
                  <c:v>10.11059829059829</c:v>
                </c:pt>
                <c:pt idx="136">
                  <c:v>10.134786324786324</c:v>
                </c:pt>
                <c:pt idx="137">
                  <c:v>10.158974358974357</c:v>
                </c:pt>
                <c:pt idx="138">
                  <c:v>10.183162393162393</c:v>
                </c:pt>
                <c:pt idx="139">
                  <c:v>10.207350427350427</c:v>
                </c:pt>
                <c:pt idx="140">
                  <c:v>10.231538461538461</c:v>
                </c:pt>
                <c:pt idx="141">
                  <c:v>10.255726495726494</c:v>
                </c:pt>
                <c:pt idx="142">
                  <c:v>10.27991452991453</c:v>
                </c:pt>
                <c:pt idx="143">
                  <c:v>10.304102564102562</c:v>
                </c:pt>
                <c:pt idx="144">
                  <c:v>10.328290598290598</c:v>
                </c:pt>
                <c:pt idx="145">
                  <c:v>10.352478632478631</c:v>
                </c:pt>
                <c:pt idx="146">
                  <c:v>10.376666666666665</c:v>
                </c:pt>
                <c:pt idx="147">
                  <c:v>10.400854700854699</c:v>
                </c:pt>
                <c:pt idx="148">
                  <c:v>10.425042735042734</c:v>
                </c:pt>
                <c:pt idx="149">
                  <c:v>10.44923076923077</c:v>
                </c:pt>
                <c:pt idx="150">
                  <c:v>10.473418803418802</c:v>
                </c:pt>
                <c:pt idx="151">
                  <c:v>10.497606837606837</c:v>
                </c:pt>
                <c:pt idx="152">
                  <c:v>10.521794871794871</c:v>
                </c:pt>
                <c:pt idx="153">
                  <c:v>10.545982905982905</c:v>
                </c:pt>
                <c:pt idx="154">
                  <c:v>10.570170940170938</c:v>
                </c:pt>
                <c:pt idx="155">
                  <c:v>10.594358974358974</c:v>
                </c:pt>
                <c:pt idx="156">
                  <c:v>10.618547008547008</c:v>
                </c:pt>
                <c:pt idx="157">
                  <c:v>10.642735042735042</c:v>
                </c:pt>
                <c:pt idx="158">
                  <c:v>10.666923076923077</c:v>
                </c:pt>
                <c:pt idx="159">
                  <c:v>10.691111111111109</c:v>
                </c:pt>
                <c:pt idx="160">
                  <c:v>10.715299145299145</c:v>
                </c:pt>
                <c:pt idx="161">
                  <c:v>10.739487179487179</c:v>
                </c:pt>
                <c:pt idx="162">
                  <c:v>10.763675213675214</c:v>
                </c:pt>
                <c:pt idx="163">
                  <c:v>10.787863247863246</c:v>
                </c:pt>
                <c:pt idx="164">
                  <c:v>10.81205128205128</c:v>
                </c:pt>
                <c:pt idx="165">
                  <c:v>10.836239316239316</c:v>
                </c:pt>
                <c:pt idx="166">
                  <c:v>10.860427350427351</c:v>
                </c:pt>
                <c:pt idx="167">
                  <c:v>10.884615384615383</c:v>
                </c:pt>
                <c:pt idx="168">
                  <c:v>10.908803418803418</c:v>
                </c:pt>
                <c:pt idx="169">
                  <c:v>10.932991452991452</c:v>
                </c:pt>
                <c:pt idx="170">
                  <c:v>10.957179487179484</c:v>
                </c:pt>
                <c:pt idx="171">
                  <c:v>10.981367521367522</c:v>
                </c:pt>
                <c:pt idx="172">
                  <c:v>11.005555555555555</c:v>
                </c:pt>
                <c:pt idx="173">
                  <c:v>11.029743589743589</c:v>
                </c:pt>
                <c:pt idx="174">
                  <c:v>11.053931623931623</c:v>
                </c:pt>
                <c:pt idx="175">
                  <c:v>11.078119658119657</c:v>
                </c:pt>
                <c:pt idx="176">
                  <c:v>11.102307692307692</c:v>
                </c:pt>
                <c:pt idx="177">
                  <c:v>11.126495726495726</c:v>
                </c:pt>
                <c:pt idx="178">
                  <c:v>11.15068376068376</c:v>
                </c:pt>
                <c:pt idx="179">
                  <c:v>11.174871794871793</c:v>
                </c:pt>
                <c:pt idx="180">
                  <c:v>11.199059829059829</c:v>
                </c:pt>
                <c:pt idx="181">
                  <c:v>11.223247863247861</c:v>
                </c:pt>
                <c:pt idx="182">
                  <c:v>11.247435897435897</c:v>
                </c:pt>
                <c:pt idx="183">
                  <c:v>11.271623931623932</c:v>
                </c:pt>
                <c:pt idx="184">
                  <c:v>11.295811965811966</c:v>
                </c:pt>
                <c:pt idx="185">
                  <c:v>11.319999999999999</c:v>
                </c:pt>
                <c:pt idx="186">
                  <c:v>11.344188034188033</c:v>
                </c:pt>
                <c:pt idx="187">
                  <c:v>11.368376068376069</c:v>
                </c:pt>
                <c:pt idx="188">
                  <c:v>11.392564102564101</c:v>
                </c:pt>
                <c:pt idx="189">
                  <c:v>11.416752136752134</c:v>
                </c:pt>
                <c:pt idx="190">
                  <c:v>11.44094017094017</c:v>
                </c:pt>
                <c:pt idx="191">
                  <c:v>11.465128205128204</c:v>
                </c:pt>
                <c:pt idx="192">
                  <c:v>11.489316239316237</c:v>
                </c:pt>
                <c:pt idx="193">
                  <c:v>11.513504273504275</c:v>
                </c:pt>
                <c:pt idx="194">
                  <c:v>11.537692307692307</c:v>
                </c:pt>
                <c:pt idx="195">
                  <c:v>11.56188034188034</c:v>
                </c:pt>
                <c:pt idx="196">
                  <c:v>11.586068376068376</c:v>
                </c:pt>
                <c:pt idx="197">
                  <c:v>11.610256410256408</c:v>
                </c:pt>
                <c:pt idx="198">
                  <c:v>11.634444444444442</c:v>
                </c:pt>
                <c:pt idx="199">
                  <c:v>11.658632478632478</c:v>
                </c:pt>
                <c:pt idx="200">
                  <c:v>11.682820512820513</c:v>
                </c:pt>
                <c:pt idx="201">
                  <c:v>11.707008547008545</c:v>
                </c:pt>
                <c:pt idx="202">
                  <c:v>11.731196581196581</c:v>
                </c:pt>
                <c:pt idx="203">
                  <c:v>11.755384615384616</c:v>
                </c:pt>
                <c:pt idx="204">
                  <c:v>11.779572649572648</c:v>
                </c:pt>
                <c:pt idx="205">
                  <c:v>11.803760683760684</c:v>
                </c:pt>
                <c:pt idx="206">
                  <c:v>11.827948717948718</c:v>
                </c:pt>
                <c:pt idx="207">
                  <c:v>11.852136752136749</c:v>
                </c:pt>
                <c:pt idx="208">
                  <c:v>11.876324786324785</c:v>
                </c:pt>
                <c:pt idx="209">
                  <c:v>11.900512820512821</c:v>
                </c:pt>
                <c:pt idx="210">
                  <c:v>11.924700854700854</c:v>
                </c:pt>
                <c:pt idx="211">
                  <c:v>11.94888888888889</c:v>
                </c:pt>
                <c:pt idx="212">
                  <c:v>11.973076923076922</c:v>
                </c:pt>
                <c:pt idx="213">
                  <c:v>11.997264957264955</c:v>
                </c:pt>
                <c:pt idx="214">
                  <c:v>12.021452991452991</c:v>
                </c:pt>
                <c:pt idx="215">
                  <c:v>12.045641025641027</c:v>
                </c:pt>
                <c:pt idx="216">
                  <c:v>12.069829059829058</c:v>
                </c:pt>
                <c:pt idx="217">
                  <c:v>12.094017094017092</c:v>
                </c:pt>
                <c:pt idx="218">
                  <c:v>12.118205128205128</c:v>
                </c:pt>
                <c:pt idx="219">
                  <c:v>12.14239316239316</c:v>
                </c:pt>
                <c:pt idx="220">
                  <c:v>12.166581196581195</c:v>
                </c:pt>
                <c:pt idx="221">
                  <c:v>12.190769230769231</c:v>
                </c:pt>
                <c:pt idx="222">
                  <c:v>12.214957264957263</c:v>
                </c:pt>
                <c:pt idx="223">
                  <c:v>12.239145299145298</c:v>
                </c:pt>
                <c:pt idx="224">
                  <c:v>12.263333333333334</c:v>
                </c:pt>
                <c:pt idx="225">
                  <c:v>12.287521367521366</c:v>
                </c:pt>
                <c:pt idx="226">
                  <c:v>12.3117094017094</c:v>
                </c:pt>
                <c:pt idx="227">
                  <c:v>12.335897435897436</c:v>
                </c:pt>
                <c:pt idx="228">
                  <c:v>12.360085470085469</c:v>
                </c:pt>
                <c:pt idx="229">
                  <c:v>12.384273504273501</c:v>
                </c:pt>
                <c:pt idx="230">
                  <c:v>12.408461538461539</c:v>
                </c:pt>
                <c:pt idx="231">
                  <c:v>12.432649572649572</c:v>
                </c:pt>
                <c:pt idx="232">
                  <c:v>12.456837606837606</c:v>
                </c:pt>
                <c:pt idx="233">
                  <c:v>12.481025641025642</c:v>
                </c:pt>
                <c:pt idx="234">
                  <c:v>12.505213675213673</c:v>
                </c:pt>
                <c:pt idx="235">
                  <c:v>12.529401709401707</c:v>
                </c:pt>
                <c:pt idx="236">
                  <c:v>12.553589743589743</c:v>
                </c:pt>
                <c:pt idx="237">
                  <c:v>12.577777777777778</c:v>
                </c:pt>
                <c:pt idx="238">
                  <c:v>12.60196581196581</c:v>
                </c:pt>
                <c:pt idx="239">
                  <c:v>12.626153846153844</c:v>
                </c:pt>
                <c:pt idx="240">
                  <c:v>12.650341880341879</c:v>
                </c:pt>
                <c:pt idx="241">
                  <c:v>12.674529914529915</c:v>
                </c:pt>
                <c:pt idx="242">
                  <c:v>12.698717948717947</c:v>
                </c:pt>
                <c:pt idx="243">
                  <c:v>12.722905982905981</c:v>
                </c:pt>
                <c:pt idx="244">
                  <c:v>12.747094017094016</c:v>
                </c:pt>
                <c:pt idx="245">
                  <c:v>12.77128205128205</c:v>
                </c:pt>
                <c:pt idx="246">
                  <c:v>12.795470085470084</c:v>
                </c:pt>
                <c:pt idx="247">
                  <c:v>12.819658119658119</c:v>
                </c:pt>
                <c:pt idx="248">
                  <c:v>12.843846153846153</c:v>
                </c:pt>
                <c:pt idx="249">
                  <c:v>12.868034188034187</c:v>
                </c:pt>
                <c:pt idx="250">
                  <c:v>12.892222222222221</c:v>
                </c:pt>
                <c:pt idx="251">
                  <c:v>12.916410256410254</c:v>
                </c:pt>
                <c:pt idx="252">
                  <c:v>12.94059829059829</c:v>
                </c:pt>
                <c:pt idx="253">
                  <c:v>12.964786324786324</c:v>
                </c:pt>
                <c:pt idx="254">
                  <c:v>12.988974358974358</c:v>
                </c:pt>
                <c:pt idx="255">
                  <c:v>13.013162393162393</c:v>
                </c:pt>
                <c:pt idx="256">
                  <c:v>13.037350427350425</c:v>
                </c:pt>
                <c:pt idx="257">
                  <c:v>13.06153846153846</c:v>
                </c:pt>
                <c:pt idx="258">
                  <c:v>13.085726495726496</c:v>
                </c:pt>
                <c:pt idx="259">
                  <c:v>13.10991452991453</c:v>
                </c:pt>
                <c:pt idx="260">
                  <c:v>13.134102564102562</c:v>
                </c:pt>
                <c:pt idx="261">
                  <c:v>13.158290598290595</c:v>
                </c:pt>
                <c:pt idx="262">
                  <c:v>13.182478632478629</c:v>
                </c:pt>
                <c:pt idx="263">
                  <c:v>13.206666666666667</c:v>
                </c:pt>
                <c:pt idx="264">
                  <c:v>13.2308547008547</c:v>
                </c:pt>
                <c:pt idx="265">
                  <c:v>13.255042735042734</c:v>
                </c:pt>
                <c:pt idx="266">
                  <c:v>13.279230769230766</c:v>
                </c:pt>
                <c:pt idx="267">
                  <c:v>13.303418803418802</c:v>
                </c:pt>
                <c:pt idx="268">
                  <c:v>13.327606837606838</c:v>
                </c:pt>
                <c:pt idx="269">
                  <c:v>13.351794871794871</c:v>
                </c:pt>
                <c:pt idx="270">
                  <c:v>13.375982905982903</c:v>
                </c:pt>
                <c:pt idx="271">
                  <c:v>13.400170940170938</c:v>
                </c:pt>
                <c:pt idx="272">
                  <c:v>13.424358974358974</c:v>
                </c:pt>
                <c:pt idx="273">
                  <c:v>13.448547008547006</c:v>
                </c:pt>
                <c:pt idx="274">
                  <c:v>13.472735042735042</c:v>
                </c:pt>
                <c:pt idx="275">
                  <c:v>13.496923076923075</c:v>
                </c:pt>
                <c:pt idx="276">
                  <c:v>13.521111111111111</c:v>
                </c:pt>
                <c:pt idx="277">
                  <c:v>13.545299145299145</c:v>
                </c:pt>
                <c:pt idx="278">
                  <c:v>13.569487179487178</c:v>
                </c:pt>
                <c:pt idx="279">
                  <c:v>13.59367521367521</c:v>
                </c:pt>
                <c:pt idx="280">
                  <c:v>13.617863247863246</c:v>
                </c:pt>
                <c:pt idx="281">
                  <c:v>13.642051282051282</c:v>
                </c:pt>
                <c:pt idx="282">
                  <c:v>13.666239316239315</c:v>
                </c:pt>
                <c:pt idx="283">
                  <c:v>13.690427350427347</c:v>
                </c:pt>
                <c:pt idx="284">
                  <c:v>13.714615384615382</c:v>
                </c:pt>
                <c:pt idx="285">
                  <c:v>13.738803418803419</c:v>
                </c:pt>
                <c:pt idx="286">
                  <c:v>13.762991452991452</c:v>
                </c:pt>
                <c:pt idx="287">
                  <c:v>13.787179487179486</c:v>
                </c:pt>
                <c:pt idx="288">
                  <c:v>13.811367521367519</c:v>
                </c:pt>
                <c:pt idx="289">
                  <c:v>13.835555555555553</c:v>
                </c:pt>
                <c:pt idx="290">
                  <c:v>13.859743589743591</c:v>
                </c:pt>
                <c:pt idx="291">
                  <c:v>13.883931623931623</c:v>
                </c:pt>
                <c:pt idx="292">
                  <c:v>13.908119658119656</c:v>
                </c:pt>
                <c:pt idx="293">
                  <c:v>13.93230769230769</c:v>
                </c:pt>
                <c:pt idx="294">
                  <c:v>13.956495726495726</c:v>
                </c:pt>
                <c:pt idx="295">
                  <c:v>13.980683760683759</c:v>
                </c:pt>
                <c:pt idx="296">
                  <c:v>14.004871794871795</c:v>
                </c:pt>
                <c:pt idx="297">
                  <c:v>14.029059829059827</c:v>
                </c:pt>
                <c:pt idx="298">
                  <c:v>14.053247863247861</c:v>
                </c:pt>
                <c:pt idx="299">
                  <c:v>14.077435897435898</c:v>
                </c:pt>
                <c:pt idx="300">
                  <c:v>14.10162393162393</c:v>
                </c:pt>
                <c:pt idx="301">
                  <c:v>14.125811965811964</c:v>
                </c:pt>
                <c:pt idx="302">
                  <c:v>14.149999999999999</c:v>
                </c:pt>
                <c:pt idx="303">
                  <c:v>14.174188034188035</c:v>
                </c:pt>
                <c:pt idx="304">
                  <c:v>14.198376068376067</c:v>
                </c:pt>
                <c:pt idx="305">
                  <c:v>14.222564102564098</c:v>
                </c:pt>
                <c:pt idx="306">
                  <c:v>14.246752136752134</c:v>
                </c:pt>
                <c:pt idx="307">
                  <c:v>14.27094017094017</c:v>
                </c:pt>
                <c:pt idx="308">
                  <c:v>14.295128205128202</c:v>
                </c:pt>
                <c:pt idx="309">
                  <c:v>14.319316239316239</c:v>
                </c:pt>
                <c:pt idx="310">
                  <c:v>14.343504273504271</c:v>
                </c:pt>
                <c:pt idx="311">
                  <c:v>14.367692307692305</c:v>
                </c:pt>
                <c:pt idx="312">
                  <c:v>14.391880341880343</c:v>
                </c:pt>
                <c:pt idx="313">
                  <c:v>14.416068376068376</c:v>
                </c:pt>
                <c:pt idx="314">
                  <c:v>14.440256410256408</c:v>
                </c:pt>
                <c:pt idx="315">
                  <c:v>14.464444444444442</c:v>
                </c:pt>
                <c:pt idx="316">
                  <c:v>14.488632478632477</c:v>
                </c:pt>
                <c:pt idx="317">
                  <c:v>14.512820512820509</c:v>
                </c:pt>
                <c:pt idx="318">
                  <c:v>14.537008547008547</c:v>
                </c:pt>
                <c:pt idx="319">
                  <c:v>14.56119658119658</c:v>
                </c:pt>
                <c:pt idx="320">
                  <c:v>14.585384615384614</c:v>
                </c:pt>
                <c:pt idx="321">
                  <c:v>14.60957264957265</c:v>
                </c:pt>
                <c:pt idx="322">
                  <c:v>14.633760683760682</c:v>
                </c:pt>
                <c:pt idx="323">
                  <c:v>14.657948717948717</c:v>
                </c:pt>
                <c:pt idx="324">
                  <c:v>14.682136752136751</c:v>
                </c:pt>
                <c:pt idx="325">
                  <c:v>14.706324786324785</c:v>
                </c:pt>
                <c:pt idx="326">
                  <c:v>14.730512820512818</c:v>
                </c:pt>
                <c:pt idx="327">
                  <c:v>14.75470085470085</c:v>
                </c:pt>
                <c:pt idx="328">
                  <c:v>14.778888888888888</c:v>
                </c:pt>
                <c:pt idx="329">
                  <c:v>14.803076923076922</c:v>
                </c:pt>
                <c:pt idx="330">
                  <c:v>14.827264957264955</c:v>
                </c:pt>
                <c:pt idx="331">
                  <c:v>14.851452991452991</c:v>
                </c:pt>
                <c:pt idx="332">
                  <c:v>14.875641025641023</c:v>
                </c:pt>
                <c:pt idx="333">
                  <c:v>14.899829059829058</c:v>
                </c:pt>
                <c:pt idx="334">
                  <c:v>14.924017094017094</c:v>
                </c:pt>
                <c:pt idx="335">
                  <c:v>14.948205128205126</c:v>
                </c:pt>
                <c:pt idx="336">
                  <c:v>14.972393162393159</c:v>
                </c:pt>
                <c:pt idx="337">
                  <c:v>14.996581196581195</c:v>
                </c:pt>
                <c:pt idx="338">
                  <c:v>15.020769230769229</c:v>
                </c:pt>
                <c:pt idx="339">
                  <c:v>15.044957264957263</c:v>
                </c:pt>
                <c:pt idx="340">
                  <c:v>15.069145299145299</c:v>
                </c:pt>
                <c:pt idx="341">
                  <c:v>15.093333333333332</c:v>
                </c:pt>
                <c:pt idx="342">
                  <c:v>15.117521367521366</c:v>
                </c:pt>
                <c:pt idx="343">
                  <c:v>15.1417094017094</c:v>
                </c:pt>
                <c:pt idx="344">
                  <c:v>15.165897435897433</c:v>
                </c:pt>
                <c:pt idx="345">
                  <c:v>15.190085470085467</c:v>
                </c:pt>
                <c:pt idx="346">
                  <c:v>15.214273504273503</c:v>
                </c:pt>
                <c:pt idx="347">
                  <c:v>15.238461538461538</c:v>
                </c:pt>
                <c:pt idx="348">
                  <c:v>15.26264957264957</c:v>
                </c:pt>
                <c:pt idx="349">
                  <c:v>15.286837606837606</c:v>
                </c:pt>
                <c:pt idx="350">
                  <c:v>15.31102564102564</c:v>
                </c:pt>
                <c:pt idx="351">
                  <c:v>15.335213675213675</c:v>
                </c:pt>
                <c:pt idx="352">
                  <c:v>15.359401709401707</c:v>
                </c:pt>
                <c:pt idx="353">
                  <c:v>15.383589743589742</c:v>
                </c:pt>
                <c:pt idx="354">
                  <c:v>15.407777777777774</c:v>
                </c:pt>
                <c:pt idx="355">
                  <c:v>15.431965811965812</c:v>
                </c:pt>
                <c:pt idx="356">
                  <c:v>15.456153846153846</c:v>
                </c:pt>
                <c:pt idx="357">
                  <c:v>15.480341880341879</c:v>
                </c:pt>
                <c:pt idx="358">
                  <c:v>15.504529914529911</c:v>
                </c:pt>
                <c:pt idx="359">
                  <c:v>15.528717948717947</c:v>
                </c:pt>
                <c:pt idx="360">
                  <c:v>15.552905982905981</c:v>
                </c:pt>
                <c:pt idx="361">
                  <c:v>15.577094017094016</c:v>
                </c:pt>
                <c:pt idx="362">
                  <c:v>15.60128205128205</c:v>
                </c:pt>
                <c:pt idx="363">
                  <c:v>15.625470085470083</c:v>
                </c:pt>
                <c:pt idx="364">
                  <c:v>15.649658119658119</c:v>
                </c:pt>
                <c:pt idx="365">
                  <c:v>15.673846153846153</c:v>
                </c:pt>
                <c:pt idx="366">
                  <c:v>15.698034188034187</c:v>
                </c:pt>
                <c:pt idx="367">
                  <c:v>15.72222222222222</c:v>
                </c:pt>
                <c:pt idx="368">
                  <c:v>15.746410256410256</c:v>
                </c:pt>
                <c:pt idx="369">
                  <c:v>15.77059829059829</c:v>
                </c:pt>
                <c:pt idx="370">
                  <c:v>15.794786324786322</c:v>
                </c:pt>
                <c:pt idx="371">
                  <c:v>15.818974358974357</c:v>
                </c:pt>
                <c:pt idx="372">
                  <c:v>15.843162393162391</c:v>
                </c:pt>
                <c:pt idx="373">
                  <c:v>15.867350427350427</c:v>
                </c:pt>
                <c:pt idx="374">
                  <c:v>15.89153846153846</c:v>
                </c:pt>
                <c:pt idx="375">
                  <c:v>15.915726495726494</c:v>
                </c:pt>
                <c:pt idx="376">
                  <c:v>15.939914529914526</c:v>
                </c:pt>
                <c:pt idx="377">
                  <c:v>15.964102564102564</c:v>
                </c:pt>
                <c:pt idx="378">
                  <c:v>15.988290598290599</c:v>
                </c:pt>
                <c:pt idx="379">
                  <c:v>16.012478632478629</c:v>
                </c:pt>
                <c:pt idx="380">
                  <c:v>16.036666666666665</c:v>
                </c:pt>
                <c:pt idx="381">
                  <c:v>16.060854700854698</c:v>
                </c:pt>
                <c:pt idx="382">
                  <c:v>16.085042735042734</c:v>
                </c:pt>
                <c:pt idx="383">
                  <c:v>16.109230769230766</c:v>
                </c:pt>
                <c:pt idx="384">
                  <c:v>16.133418803418802</c:v>
                </c:pt>
                <c:pt idx="385">
                  <c:v>16.157606837606835</c:v>
                </c:pt>
                <c:pt idx="386">
                  <c:v>16.181794871794871</c:v>
                </c:pt>
                <c:pt idx="387">
                  <c:v>16.205982905982907</c:v>
                </c:pt>
                <c:pt idx="388">
                  <c:v>16.23017094017094</c:v>
                </c:pt>
                <c:pt idx="389">
                  <c:v>16.254358974358972</c:v>
                </c:pt>
                <c:pt idx="390">
                  <c:v>16.278547008547005</c:v>
                </c:pt>
                <c:pt idx="391">
                  <c:v>16.302735042735044</c:v>
                </c:pt>
                <c:pt idx="392">
                  <c:v>16.326923076923077</c:v>
                </c:pt>
                <c:pt idx="393">
                  <c:v>16.351111111111109</c:v>
                </c:pt>
                <c:pt idx="394">
                  <c:v>16.375299145299142</c:v>
                </c:pt>
                <c:pt idx="395">
                  <c:v>16.399487179487178</c:v>
                </c:pt>
                <c:pt idx="396">
                  <c:v>16.42367521367521</c:v>
                </c:pt>
                <c:pt idx="397">
                  <c:v>16.447863247863246</c:v>
                </c:pt>
                <c:pt idx="398">
                  <c:v>16.472051282051279</c:v>
                </c:pt>
                <c:pt idx="399">
                  <c:v>16.496239316239315</c:v>
                </c:pt>
                <c:pt idx="400">
                  <c:v>16.520427350427351</c:v>
                </c:pt>
                <c:pt idx="401">
                  <c:v>16.544615384615383</c:v>
                </c:pt>
                <c:pt idx="402">
                  <c:v>16.568803418803416</c:v>
                </c:pt>
                <c:pt idx="403">
                  <c:v>16.592991452991452</c:v>
                </c:pt>
                <c:pt idx="404">
                  <c:v>16.617179487179488</c:v>
                </c:pt>
                <c:pt idx="405">
                  <c:v>16.641367521367517</c:v>
                </c:pt>
                <c:pt idx="406">
                  <c:v>16.665555555555553</c:v>
                </c:pt>
                <c:pt idx="407">
                  <c:v>16.689743589743589</c:v>
                </c:pt>
                <c:pt idx="408">
                  <c:v>16.713931623931622</c:v>
                </c:pt>
                <c:pt idx="409">
                  <c:v>16.738119658119658</c:v>
                </c:pt>
                <c:pt idx="410">
                  <c:v>16.76230769230769</c:v>
                </c:pt>
                <c:pt idx="411">
                  <c:v>16.786495726495723</c:v>
                </c:pt>
                <c:pt idx="412">
                  <c:v>16.810683760683759</c:v>
                </c:pt>
                <c:pt idx="413">
                  <c:v>16.834871794871795</c:v>
                </c:pt>
                <c:pt idx="414">
                  <c:v>16.859059829059827</c:v>
                </c:pt>
                <c:pt idx="415">
                  <c:v>16.883247863247863</c:v>
                </c:pt>
                <c:pt idx="416">
                  <c:v>16.907435897435896</c:v>
                </c:pt>
                <c:pt idx="417">
                  <c:v>16.931623931623928</c:v>
                </c:pt>
                <c:pt idx="418">
                  <c:v>16.955811965811968</c:v>
                </c:pt>
                <c:pt idx="419">
                  <c:v>16.98</c:v>
                </c:pt>
                <c:pt idx="420">
                  <c:v>17.004188034188033</c:v>
                </c:pt>
                <c:pt idx="421">
                  <c:v>17.028376068376065</c:v>
                </c:pt>
                <c:pt idx="422">
                  <c:v>17.052564102564101</c:v>
                </c:pt>
                <c:pt idx="423">
                  <c:v>17.076752136752134</c:v>
                </c:pt>
                <c:pt idx="424">
                  <c:v>17.10094017094017</c:v>
                </c:pt>
                <c:pt idx="425">
                  <c:v>17.125128205128203</c:v>
                </c:pt>
                <c:pt idx="426">
                  <c:v>17.149316239316239</c:v>
                </c:pt>
                <c:pt idx="427">
                  <c:v>17.173504273504271</c:v>
                </c:pt>
                <c:pt idx="428">
                  <c:v>17.197692307692307</c:v>
                </c:pt>
                <c:pt idx="429">
                  <c:v>17.22188034188034</c:v>
                </c:pt>
                <c:pt idx="430">
                  <c:v>17.246068376068376</c:v>
                </c:pt>
                <c:pt idx="431">
                  <c:v>17.270256410256412</c:v>
                </c:pt>
                <c:pt idx="432">
                  <c:v>17.294444444444441</c:v>
                </c:pt>
                <c:pt idx="433">
                  <c:v>17.318632478632477</c:v>
                </c:pt>
                <c:pt idx="434">
                  <c:v>17.342820512820513</c:v>
                </c:pt>
                <c:pt idx="435">
                  <c:v>17.367008547008545</c:v>
                </c:pt>
                <c:pt idx="436">
                  <c:v>17.391196581196581</c:v>
                </c:pt>
                <c:pt idx="437">
                  <c:v>17.415384615384614</c:v>
                </c:pt>
                <c:pt idx="438">
                  <c:v>17.439572649572646</c:v>
                </c:pt>
                <c:pt idx="439">
                  <c:v>17.463760683760686</c:v>
                </c:pt>
                <c:pt idx="440">
                  <c:v>17.487948717948719</c:v>
                </c:pt>
                <c:pt idx="441">
                  <c:v>17.512136752136747</c:v>
                </c:pt>
                <c:pt idx="442">
                  <c:v>17.536324786324784</c:v>
                </c:pt>
                <c:pt idx="443">
                  <c:v>17.56051282051282</c:v>
                </c:pt>
                <c:pt idx="444">
                  <c:v>17.584700854700852</c:v>
                </c:pt>
                <c:pt idx="445">
                  <c:v>17.608888888888888</c:v>
                </c:pt>
                <c:pt idx="446">
                  <c:v>17.633076923076921</c:v>
                </c:pt>
                <c:pt idx="447">
                  <c:v>17.657264957264953</c:v>
                </c:pt>
                <c:pt idx="448">
                  <c:v>17.681452991452993</c:v>
                </c:pt>
                <c:pt idx="449">
                  <c:v>17.705641025641025</c:v>
                </c:pt>
                <c:pt idx="450">
                  <c:v>17.729829059829058</c:v>
                </c:pt>
                <c:pt idx="451">
                  <c:v>17.754017094017094</c:v>
                </c:pt>
                <c:pt idx="452">
                  <c:v>17.778205128205126</c:v>
                </c:pt>
                <c:pt idx="453">
                  <c:v>17.802393162393159</c:v>
                </c:pt>
                <c:pt idx="454">
                  <c:v>17.826581196581191</c:v>
                </c:pt>
                <c:pt idx="455">
                  <c:v>17.850769230769231</c:v>
                </c:pt>
                <c:pt idx="456">
                  <c:v>17.874957264957263</c:v>
                </c:pt>
                <c:pt idx="457">
                  <c:v>17.8991452991453</c:v>
                </c:pt>
                <c:pt idx="458">
                  <c:v>17.923333333333332</c:v>
                </c:pt>
                <c:pt idx="459">
                  <c:v>17.947521367521361</c:v>
                </c:pt>
                <c:pt idx="460">
                  <c:v>17.971709401709401</c:v>
                </c:pt>
                <c:pt idx="461">
                  <c:v>17.995897435897437</c:v>
                </c:pt>
                <c:pt idx="462">
                  <c:v>18.020085470085469</c:v>
                </c:pt>
                <c:pt idx="463">
                  <c:v>18.044273504273505</c:v>
                </c:pt>
                <c:pt idx="464">
                  <c:v>18.068461538461534</c:v>
                </c:pt>
                <c:pt idx="465">
                  <c:v>18.09264957264957</c:v>
                </c:pt>
                <c:pt idx="466">
                  <c:v>18.116837606837603</c:v>
                </c:pt>
                <c:pt idx="467">
                  <c:v>18.141025641025642</c:v>
                </c:pt>
                <c:pt idx="468">
                  <c:v>18.165213675213675</c:v>
                </c:pt>
                <c:pt idx="469">
                  <c:v>18.189401709401707</c:v>
                </c:pt>
                <c:pt idx="470">
                  <c:v>18.213589743589743</c:v>
                </c:pt>
                <c:pt idx="471">
                  <c:v>18.237777777777772</c:v>
                </c:pt>
                <c:pt idx="472">
                  <c:v>18.261965811965808</c:v>
                </c:pt>
                <c:pt idx="473">
                  <c:v>18.286153846153848</c:v>
                </c:pt>
                <c:pt idx="474">
                  <c:v>18.310341880341877</c:v>
                </c:pt>
                <c:pt idx="475">
                  <c:v>18.334529914529917</c:v>
                </c:pt>
                <c:pt idx="476">
                  <c:v>18.358717948717945</c:v>
                </c:pt>
                <c:pt idx="477">
                  <c:v>18.382905982905982</c:v>
                </c:pt>
                <c:pt idx="478">
                  <c:v>18.407094017094018</c:v>
                </c:pt>
                <c:pt idx="479">
                  <c:v>18.431282051282047</c:v>
                </c:pt>
                <c:pt idx="480">
                  <c:v>18.455470085470086</c:v>
                </c:pt>
                <c:pt idx="481">
                  <c:v>18.479658119658119</c:v>
                </c:pt>
                <c:pt idx="482">
                  <c:v>18.503846153846151</c:v>
                </c:pt>
                <c:pt idx="483">
                  <c:v>18.528034188034187</c:v>
                </c:pt>
                <c:pt idx="484">
                  <c:v>18.55222222222222</c:v>
                </c:pt>
                <c:pt idx="485">
                  <c:v>18.576410256410252</c:v>
                </c:pt>
                <c:pt idx="486">
                  <c:v>18.600598290598288</c:v>
                </c:pt>
                <c:pt idx="487">
                  <c:v>18.624786324786324</c:v>
                </c:pt>
                <c:pt idx="488">
                  <c:v>18.64897435897436</c:v>
                </c:pt>
                <c:pt idx="489">
                  <c:v>18.673162393162389</c:v>
                </c:pt>
                <c:pt idx="490">
                  <c:v>18.697350427350425</c:v>
                </c:pt>
                <c:pt idx="491">
                  <c:v>18.721538461538458</c:v>
                </c:pt>
                <c:pt idx="492">
                  <c:v>18.745726495726494</c:v>
                </c:pt>
                <c:pt idx="493">
                  <c:v>18.769914529914534</c:v>
                </c:pt>
                <c:pt idx="494">
                  <c:v>18.794102564102563</c:v>
                </c:pt>
                <c:pt idx="495">
                  <c:v>18.818290598290599</c:v>
                </c:pt>
                <c:pt idx="496">
                  <c:v>18.842478632478631</c:v>
                </c:pt>
                <c:pt idx="497">
                  <c:v>18.866666666666664</c:v>
                </c:pt>
                <c:pt idx="498">
                  <c:v>18.8908547008547</c:v>
                </c:pt>
                <c:pt idx="499">
                  <c:v>18.915042735042736</c:v>
                </c:pt>
                <c:pt idx="500">
                  <c:v>18.939230769230768</c:v>
                </c:pt>
                <c:pt idx="501">
                  <c:v>18.963418803418801</c:v>
                </c:pt>
                <c:pt idx="502">
                  <c:v>18.987606837606837</c:v>
                </c:pt>
                <c:pt idx="503">
                  <c:v>19.011794871794866</c:v>
                </c:pt>
                <c:pt idx="504">
                  <c:v>19.035982905982905</c:v>
                </c:pt>
                <c:pt idx="505">
                  <c:v>19.060170940170941</c:v>
                </c:pt>
                <c:pt idx="506">
                  <c:v>19.084358974358974</c:v>
                </c:pt>
                <c:pt idx="507">
                  <c:v>19.108547008547006</c:v>
                </c:pt>
                <c:pt idx="508">
                  <c:v>19.132735042735039</c:v>
                </c:pt>
                <c:pt idx="509">
                  <c:v>19.156923076923075</c:v>
                </c:pt>
                <c:pt idx="510">
                  <c:v>19.181111111111111</c:v>
                </c:pt>
                <c:pt idx="511">
                  <c:v>19.205299145299147</c:v>
                </c:pt>
                <c:pt idx="512">
                  <c:v>19.22948717948718</c:v>
                </c:pt>
                <c:pt idx="513">
                  <c:v>19.253675213675212</c:v>
                </c:pt>
                <c:pt idx="514">
                  <c:v>19.277863247863248</c:v>
                </c:pt>
                <c:pt idx="515">
                  <c:v>19.302051282051277</c:v>
                </c:pt>
                <c:pt idx="516">
                  <c:v>19.326239316239313</c:v>
                </c:pt>
                <c:pt idx="517">
                  <c:v>19.350427350427353</c:v>
                </c:pt>
                <c:pt idx="518">
                  <c:v>19.374615384615382</c:v>
                </c:pt>
                <c:pt idx="519">
                  <c:v>19.398803418803418</c:v>
                </c:pt>
                <c:pt idx="520">
                  <c:v>19.42299145299145</c:v>
                </c:pt>
                <c:pt idx="521">
                  <c:v>19.447179487179483</c:v>
                </c:pt>
                <c:pt idx="522">
                  <c:v>19.471367521367522</c:v>
                </c:pt>
                <c:pt idx="523">
                  <c:v>19.495555555555551</c:v>
                </c:pt>
                <c:pt idx="524">
                  <c:v>19.519743589743591</c:v>
                </c:pt>
                <c:pt idx="525">
                  <c:v>19.54393162393162</c:v>
                </c:pt>
                <c:pt idx="526">
                  <c:v>19.568119658119656</c:v>
                </c:pt>
                <c:pt idx="527">
                  <c:v>19.592307692307692</c:v>
                </c:pt>
                <c:pt idx="528">
                  <c:v>19.616495726495724</c:v>
                </c:pt>
                <c:pt idx="529">
                  <c:v>19.640683760683757</c:v>
                </c:pt>
                <c:pt idx="530">
                  <c:v>19.664871794871793</c:v>
                </c:pt>
                <c:pt idx="531">
                  <c:v>19.689059829059829</c:v>
                </c:pt>
                <c:pt idx="532">
                  <c:v>19.713247863247865</c:v>
                </c:pt>
                <c:pt idx="533">
                  <c:v>19.737435897435894</c:v>
                </c:pt>
                <c:pt idx="534">
                  <c:v>19.76162393162393</c:v>
                </c:pt>
                <c:pt idx="535">
                  <c:v>19.785811965811963</c:v>
                </c:pt>
                <c:pt idx="536">
                  <c:v>19.809999999999999</c:v>
                </c:pt>
                <c:pt idx="537">
                  <c:v>19.834188034188035</c:v>
                </c:pt>
                <c:pt idx="538">
                  <c:v>19.858376068376067</c:v>
                </c:pt>
                <c:pt idx="539">
                  <c:v>19.8825641025641</c:v>
                </c:pt>
                <c:pt idx="540">
                  <c:v>19.906752136752136</c:v>
                </c:pt>
                <c:pt idx="541">
                  <c:v>19.930940170940168</c:v>
                </c:pt>
                <c:pt idx="542">
                  <c:v>19.955128205128208</c:v>
                </c:pt>
                <c:pt idx="543">
                  <c:v>19.979316239316237</c:v>
                </c:pt>
                <c:pt idx="544">
                  <c:v>20.003504273504273</c:v>
                </c:pt>
                <c:pt idx="545">
                  <c:v>20.027692307692305</c:v>
                </c:pt>
                <c:pt idx="546">
                  <c:v>20.051880341880342</c:v>
                </c:pt>
                <c:pt idx="547">
                  <c:v>20.07606837606837</c:v>
                </c:pt>
                <c:pt idx="548">
                  <c:v>20.100256410256407</c:v>
                </c:pt>
                <c:pt idx="549">
                  <c:v>20.124444444444446</c:v>
                </c:pt>
                <c:pt idx="550">
                  <c:v>20.148632478632479</c:v>
                </c:pt>
                <c:pt idx="551">
                  <c:v>20.172820512820511</c:v>
                </c:pt>
                <c:pt idx="552">
                  <c:v>20.197008547008544</c:v>
                </c:pt>
                <c:pt idx="553">
                  <c:v>20.22119658119658</c:v>
                </c:pt>
                <c:pt idx="554">
                  <c:v>20.245384615384612</c:v>
                </c:pt>
                <c:pt idx="555">
                  <c:v>20.269572649572648</c:v>
                </c:pt>
                <c:pt idx="556">
                  <c:v>20.293760683760684</c:v>
                </c:pt>
                <c:pt idx="557">
                  <c:v>20.317948717948713</c:v>
                </c:pt>
                <c:pt idx="558">
                  <c:v>20.342136752136753</c:v>
                </c:pt>
                <c:pt idx="559">
                  <c:v>20.366324786324785</c:v>
                </c:pt>
                <c:pt idx="560">
                  <c:v>20.390512820512814</c:v>
                </c:pt>
                <c:pt idx="561">
                  <c:v>20.414700854700854</c:v>
                </c:pt>
                <c:pt idx="562">
                  <c:v>20.438888888888886</c:v>
                </c:pt>
                <c:pt idx="563">
                  <c:v>20.463076923076922</c:v>
                </c:pt>
                <c:pt idx="564">
                  <c:v>20.487264957264959</c:v>
                </c:pt>
                <c:pt idx="565">
                  <c:v>20.511452991452988</c:v>
                </c:pt>
                <c:pt idx="566">
                  <c:v>20.535641025641024</c:v>
                </c:pt>
                <c:pt idx="567">
                  <c:v>20.55982905982906</c:v>
                </c:pt>
                <c:pt idx="568">
                  <c:v>20.584017094017096</c:v>
                </c:pt>
                <c:pt idx="569">
                  <c:v>20.608205128205125</c:v>
                </c:pt>
                <c:pt idx="570">
                  <c:v>20.632393162393161</c:v>
                </c:pt>
                <c:pt idx="571">
                  <c:v>20.656581196581197</c:v>
                </c:pt>
                <c:pt idx="572">
                  <c:v>20.680769230769226</c:v>
                </c:pt>
                <c:pt idx="573">
                  <c:v>20.704957264957262</c:v>
                </c:pt>
                <c:pt idx="574">
                  <c:v>20.729145299145298</c:v>
                </c:pt>
                <c:pt idx="575">
                  <c:v>20.75333333333333</c:v>
                </c:pt>
                <c:pt idx="576">
                  <c:v>20.77752136752137</c:v>
                </c:pt>
                <c:pt idx="577">
                  <c:v>20.801709401709399</c:v>
                </c:pt>
                <c:pt idx="578">
                  <c:v>20.825897435897431</c:v>
                </c:pt>
                <c:pt idx="579">
                  <c:v>20.850085470085467</c:v>
                </c:pt>
                <c:pt idx="580">
                  <c:v>20.874273504273503</c:v>
                </c:pt>
                <c:pt idx="581">
                  <c:v>20.89846153846154</c:v>
                </c:pt>
                <c:pt idx="582">
                  <c:v>20.922649572649572</c:v>
                </c:pt>
                <c:pt idx="583">
                  <c:v>20.946837606837605</c:v>
                </c:pt>
                <c:pt idx="584">
                  <c:v>20.971025641025637</c:v>
                </c:pt>
                <c:pt idx="585">
                  <c:v>20.995213675213673</c:v>
                </c:pt>
                <c:pt idx="586">
                  <c:v>21.019401709401713</c:v>
                </c:pt>
                <c:pt idx="587">
                  <c:v>21.043589743589742</c:v>
                </c:pt>
                <c:pt idx="588">
                  <c:v>21.067777777777778</c:v>
                </c:pt>
                <c:pt idx="589">
                  <c:v>21.09196581196581</c:v>
                </c:pt>
                <c:pt idx="590">
                  <c:v>21.116153846153843</c:v>
                </c:pt>
                <c:pt idx="591">
                  <c:v>21.140341880341875</c:v>
                </c:pt>
                <c:pt idx="592">
                  <c:v>21.164529914529911</c:v>
                </c:pt>
                <c:pt idx="593">
                  <c:v>21.188717948717947</c:v>
                </c:pt>
                <c:pt idx="594">
                  <c:v>21.212905982905983</c:v>
                </c:pt>
                <c:pt idx="595">
                  <c:v>21.237094017094016</c:v>
                </c:pt>
                <c:pt idx="596">
                  <c:v>21.261282051282045</c:v>
                </c:pt>
                <c:pt idx="597">
                  <c:v>21.285470085470084</c:v>
                </c:pt>
                <c:pt idx="598">
                  <c:v>21.309658119658117</c:v>
                </c:pt>
                <c:pt idx="599">
                  <c:v>21.333846153846153</c:v>
                </c:pt>
                <c:pt idx="600">
                  <c:v>21.358034188034189</c:v>
                </c:pt>
                <c:pt idx="601">
                  <c:v>21.382222222222218</c:v>
                </c:pt>
                <c:pt idx="602">
                  <c:v>21.406410256410254</c:v>
                </c:pt>
                <c:pt idx="603">
                  <c:v>21.43059829059829</c:v>
                </c:pt>
                <c:pt idx="604">
                  <c:v>21.454786324786319</c:v>
                </c:pt>
                <c:pt idx="605">
                  <c:v>21.478974358974359</c:v>
                </c:pt>
                <c:pt idx="606">
                  <c:v>21.503162393162391</c:v>
                </c:pt>
                <c:pt idx="607">
                  <c:v>21.527350427350427</c:v>
                </c:pt>
                <c:pt idx="608">
                  <c:v>21.55153846153846</c:v>
                </c:pt>
                <c:pt idx="609">
                  <c:v>21.575726495726492</c:v>
                </c:pt>
                <c:pt idx="610">
                  <c:v>21.599914529914528</c:v>
                </c:pt>
                <c:pt idx="611">
                  <c:v>21.624102564102561</c:v>
                </c:pt>
                <c:pt idx="612">
                  <c:v>21.6482905982906</c:v>
                </c:pt>
                <c:pt idx="613">
                  <c:v>21.672478632478633</c:v>
                </c:pt>
                <c:pt idx="614">
                  <c:v>21.696666666666662</c:v>
                </c:pt>
                <c:pt idx="615">
                  <c:v>21.720854700854701</c:v>
                </c:pt>
                <c:pt idx="616">
                  <c:v>21.74504273504273</c:v>
                </c:pt>
                <c:pt idx="617">
                  <c:v>21.769230769230766</c:v>
                </c:pt>
                <c:pt idx="618">
                  <c:v>21.793418803418806</c:v>
                </c:pt>
                <c:pt idx="619">
                  <c:v>21.817606837606835</c:v>
                </c:pt>
                <c:pt idx="620">
                  <c:v>21.841794871794871</c:v>
                </c:pt>
                <c:pt idx="621">
                  <c:v>21.865982905982904</c:v>
                </c:pt>
                <c:pt idx="622">
                  <c:v>21.890170940170936</c:v>
                </c:pt>
                <c:pt idx="623">
                  <c:v>21.914358974358969</c:v>
                </c:pt>
                <c:pt idx="624">
                  <c:v>21.938547008547008</c:v>
                </c:pt>
                <c:pt idx="625">
                  <c:v>21.962735042735044</c:v>
                </c:pt>
                <c:pt idx="626">
                  <c:v>21.986923076923073</c:v>
                </c:pt>
                <c:pt idx="627">
                  <c:v>22.011111111111109</c:v>
                </c:pt>
                <c:pt idx="628">
                  <c:v>22.035299145299142</c:v>
                </c:pt>
                <c:pt idx="629">
                  <c:v>22.059487179487178</c:v>
                </c:pt>
                <c:pt idx="630">
                  <c:v>22.083675213675217</c:v>
                </c:pt>
                <c:pt idx="631">
                  <c:v>22.107863247863246</c:v>
                </c:pt>
                <c:pt idx="632">
                  <c:v>22.132051282051279</c:v>
                </c:pt>
                <c:pt idx="633">
                  <c:v>22.156239316239315</c:v>
                </c:pt>
                <c:pt idx="634">
                  <c:v>22.180427350427347</c:v>
                </c:pt>
                <c:pt idx="635">
                  <c:v>22.204615384615384</c:v>
                </c:pt>
                <c:pt idx="636">
                  <c:v>22.22880341880342</c:v>
                </c:pt>
                <c:pt idx="637">
                  <c:v>22.252991452991452</c:v>
                </c:pt>
                <c:pt idx="638">
                  <c:v>22.277179487179485</c:v>
                </c:pt>
                <c:pt idx="639">
                  <c:v>22.301367521367521</c:v>
                </c:pt>
                <c:pt idx="640">
                  <c:v>22.32555555555555</c:v>
                </c:pt>
                <c:pt idx="641">
                  <c:v>22.349743589743586</c:v>
                </c:pt>
                <c:pt idx="642">
                  <c:v>22.373931623931622</c:v>
                </c:pt>
                <c:pt idx="643">
                  <c:v>22.398119658119658</c:v>
                </c:pt>
                <c:pt idx="644">
                  <c:v>22.42230769230769</c:v>
                </c:pt>
                <c:pt idx="645">
                  <c:v>22.446495726495723</c:v>
                </c:pt>
                <c:pt idx="646">
                  <c:v>22.470683760683759</c:v>
                </c:pt>
                <c:pt idx="647">
                  <c:v>22.494871794871795</c:v>
                </c:pt>
                <c:pt idx="648">
                  <c:v>22.519059829059824</c:v>
                </c:pt>
                <c:pt idx="649">
                  <c:v>22.543247863247863</c:v>
                </c:pt>
                <c:pt idx="650">
                  <c:v>22.567435897435892</c:v>
                </c:pt>
                <c:pt idx="651">
                  <c:v>22.591623931623932</c:v>
                </c:pt>
                <c:pt idx="652">
                  <c:v>22.615811965811965</c:v>
                </c:pt>
                <c:pt idx="653">
                  <c:v>22.639999999999997</c:v>
                </c:pt>
                <c:pt idx="654">
                  <c:v>22.664188034188033</c:v>
                </c:pt>
                <c:pt idx="655">
                  <c:v>22.688376068376066</c:v>
                </c:pt>
                <c:pt idx="656">
                  <c:v>22.712564102564102</c:v>
                </c:pt>
                <c:pt idx="657">
                  <c:v>22.736752136752138</c:v>
                </c:pt>
                <c:pt idx="658">
                  <c:v>22.760940170940167</c:v>
                </c:pt>
                <c:pt idx="659">
                  <c:v>22.785128205128203</c:v>
                </c:pt>
                <c:pt idx="660">
                  <c:v>22.809316239316235</c:v>
                </c:pt>
                <c:pt idx="661">
                  <c:v>22.833504273504268</c:v>
                </c:pt>
                <c:pt idx="662">
                  <c:v>22.857692307692307</c:v>
                </c:pt>
                <c:pt idx="663">
                  <c:v>22.88188034188034</c:v>
                </c:pt>
                <c:pt idx="664">
                  <c:v>22.906068376068376</c:v>
                </c:pt>
                <c:pt idx="665">
                  <c:v>22.930256410256408</c:v>
                </c:pt>
                <c:pt idx="666">
                  <c:v>22.954444444444441</c:v>
                </c:pt>
                <c:pt idx="667">
                  <c:v>22.978632478632473</c:v>
                </c:pt>
                <c:pt idx="668">
                  <c:v>23.002820512820509</c:v>
                </c:pt>
                <c:pt idx="669">
                  <c:v>23.027008547008549</c:v>
                </c:pt>
                <c:pt idx="670">
                  <c:v>23.051196581196578</c:v>
                </c:pt>
                <c:pt idx="671">
                  <c:v>23.075384615384614</c:v>
                </c:pt>
                <c:pt idx="672">
                  <c:v>23.099572649572647</c:v>
                </c:pt>
                <c:pt idx="673">
                  <c:v>23.123760683760679</c:v>
                </c:pt>
                <c:pt idx="674">
                  <c:v>23.147948717948719</c:v>
                </c:pt>
                <c:pt idx="675">
                  <c:v>23.172136752136751</c:v>
                </c:pt>
                <c:pt idx="676">
                  <c:v>23.196324786324784</c:v>
                </c:pt>
                <c:pt idx="677">
                  <c:v>23.220512820512816</c:v>
                </c:pt>
                <c:pt idx="678">
                  <c:v>23.244700854700852</c:v>
                </c:pt>
                <c:pt idx="679">
                  <c:v>23.268888888888885</c:v>
                </c:pt>
                <c:pt idx="680">
                  <c:v>23.293076923076921</c:v>
                </c:pt>
                <c:pt idx="681">
                  <c:v>23.317264957264957</c:v>
                </c:pt>
                <c:pt idx="682">
                  <c:v>23.341452991452989</c:v>
                </c:pt>
                <c:pt idx="683">
                  <c:v>23.365641025641025</c:v>
                </c:pt>
                <c:pt idx="684">
                  <c:v>23.389829059829058</c:v>
                </c:pt>
                <c:pt idx="685">
                  <c:v>23.41401709401709</c:v>
                </c:pt>
                <c:pt idx="686">
                  <c:v>23.438205128205126</c:v>
                </c:pt>
                <c:pt idx="687">
                  <c:v>23.462393162393163</c:v>
                </c:pt>
                <c:pt idx="688">
                  <c:v>23.486581196581195</c:v>
                </c:pt>
                <c:pt idx="689">
                  <c:v>23.510769230769231</c:v>
                </c:pt>
                <c:pt idx="690">
                  <c:v>23.534957264957264</c:v>
                </c:pt>
                <c:pt idx="691">
                  <c:v>23.559145299145296</c:v>
                </c:pt>
                <c:pt idx="692">
                  <c:v>23.583333333333329</c:v>
                </c:pt>
                <c:pt idx="693">
                  <c:v>23.607521367521368</c:v>
                </c:pt>
                <c:pt idx="694">
                  <c:v>23.631709401709397</c:v>
                </c:pt>
                <c:pt idx="695">
                  <c:v>23.655897435897437</c:v>
                </c:pt>
                <c:pt idx="696">
                  <c:v>23.680085470085469</c:v>
                </c:pt>
                <c:pt idx="697">
                  <c:v>23.704273504273498</c:v>
                </c:pt>
                <c:pt idx="698">
                  <c:v>23.728461538461538</c:v>
                </c:pt>
                <c:pt idx="699">
                  <c:v>23.75264957264957</c:v>
                </c:pt>
                <c:pt idx="700">
                  <c:v>23.776837606837606</c:v>
                </c:pt>
                <c:pt idx="701">
                  <c:v>23.801025641025642</c:v>
                </c:pt>
                <c:pt idx="702">
                  <c:v>23.825213675213671</c:v>
                </c:pt>
                <c:pt idx="703">
                  <c:v>23.849401709401707</c:v>
                </c:pt>
                <c:pt idx="704">
                  <c:v>23.87358974358974</c:v>
                </c:pt>
                <c:pt idx="705">
                  <c:v>23.89777777777778</c:v>
                </c:pt>
                <c:pt idx="706">
                  <c:v>23.921965811965812</c:v>
                </c:pt>
                <c:pt idx="707">
                  <c:v>23.946153846153845</c:v>
                </c:pt>
                <c:pt idx="708">
                  <c:v>23.970341880341881</c:v>
                </c:pt>
                <c:pt idx="709">
                  <c:v>23.99452991452991</c:v>
                </c:pt>
                <c:pt idx="710">
                  <c:v>24.018717948717946</c:v>
                </c:pt>
                <c:pt idx="711">
                  <c:v>24.042905982905982</c:v>
                </c:pt>
                <c:pt idx="712">
                  <c:v>24.067094017094014</c:v>
                </c:pt>
                <c:pt idx="713">
                  <c:v>24.091282051282054</c:v>
                </c:pt>
                <c:pt idx="714">
                  <c:v>24.115470085470083</c:v>
                </c:pt>
                <c:pt idx="715">
                  <c:v>24.139658119658115</c:v>
                </c:pt>
                <c:pt idx="716">
                  <c:v>24.163846153846155</c:v>
                </c:pt>
                <c:pt idx="717">
                  <c:v>24.188034188034184</c:v>
                </c:pt>
                <c:pt idx="718">
                  <c:v>24.212222222222223</c:v>
                </c:pt>
                <c:pt idx="719">
                  <c:v>24.236410256410256</c:v>
                </c:pt>
                <c:pt idx="720">
                  <c:v>24.260598290598288</c:v>
                </c:pt>
                <c:pt idx="721">
                  <c:v>24.284786324786321</c:v>
                </c:pt>
                <c:pt idx="722">
                  <c:v>24.308974358974357</c:v>
                </c:pt>
                <c:pt idx="723">
                  <c:v>24.333162393162389</c:v>
                </c:pt>
                <c:pt idx="724">
                  <c:v>24.357350427350426</c:v>
                </c:pt>
                <c:pt idx="725">
                  <c:v>24.381538461538462</c:v>
                </c:pt>
                <c:pt idx="726">
                  <c:v>24.405726495726494</c:v>
                </c:pt>
                <c:pt idx="727">
                  <c:v>24.429914529914527</c:v>
                </c:pt>
                <c:pt idx="728">
                  <c:v>24.454102564102563</c:v>
                </c:pt>
                <c:pt idx="729">
                  <c:v>24.478290598290595</c:v>
                </c:pt>
                <c:pt idx="730">
                  <c:v>24.502478632478631</c:v>
                </c:pt>
                <c:pt idx="731">
                  <c:v>24.526666666666667</c:v>
                </c:pt>
                <c:pt idx="732">
                  <c:v>24.5508547008547</c:v>
                </c:pt>
                <c:pt idx="733">
                  <c:v>24.575042735042732</c:v>
                </c:pt>
                <c:pt idx="734">
                  <c:v>24.599230769230768</c:v>
                </c:pt>
                <c:pt idx="735">
                  <c:v>24.623418803418801</c:v>
                </c:pt>
                <c:pt idx="736">
                  <c:v>24.647606837606833</c:v>
                </c:pt>
                <c:pt idx="737">
                  <c:v>24.671794871794873</c:v>
                </c:pt>
                <c:pt idx="738">
                  <c:v>24.695982905982905</c:v>
                </c:pt>
                <c:pt idx="739">
                  <c:v>24.720170940170938</c:v>
                </c:pt>
                <c:pt idx="740">
                  <c:v>24.744358974358974</c:v>
                </c:pt>
                <c:pt idx="741">
                  <c:v>24.768547008547003</c:v>
                </c:pt>
                <c:pt idx="742">
                  <c:v>24.792735042735039</c:v>
                </c:pt>
                <c:pt idx="743">
                  <c:v>24.816923076923079</c:v>
                </c:pt>
                <c:pt idx="744">
                  <c:v>24.841111111111111</c:v>
                </c:pt>
                <c:pt idx="745">
                  <c:v>24.865299145299144</c:v>
                </c:pt>
                <c:pt idx="746">
                  <c:v>24.889487179487176</c:v>
                </c:pt>
                <c:pt idx="747">
                  <c:v>24.913675213675212</c:v>
                </c:pt>
                <c:pt idx="748">
                  <c:v>24.937863247863245</c:v>
                </c:pt>
                <c:pt idx="749">
                  <c:v>24.962051282051284</c:v>
                </c:pt>
                <c:pt idx="750">
                  <c:v>24.986239316239317</c:v>
                </c:pt>
                <c:pt idx="751">
                  <c:v>25.010427350427346</c:v>
                </c:pt>
                <c:pt idx="752">
                  <c:v>25.034615384615385</c:v>
                </c:pt>
                <c:pt idx="753">
                  <c:v>25.058803418803414</c:v>
                </c:pt>
                <c:pt idx="754">
                  <c:v>25.08299145299145</c:v>
                </c:pt>
                <c:pt idx="755">
                  <c:v>25.107179487179486</c:v>
                </c:pt>
                <c:pt idx="756">
                  <c:v>25.131367521367519</c:v>
                </c:pt>
                <c:pt idx="757">
                  <c:v>25.155555555555555</c:v>
                </c:pt>
                <c:pt idx="758">
                  <c:v>25.179743589743588</c:v>
                </c:pt>
                <c:pt idx="759">
                  <c:v>25.20393162393162</c:v>
                </c:pt>
                <c:pt idx="760">
                  <c:v>25.228119658119656</c:v>
                </c:pt>
                <c:pt idx="761">
                  <c:v>25.252307692307689</c:v>
                </c:pt>
                <c:pt idx="762">
                  <c:v>25.276495726495728</c:v>
                </c:pt>
                <c:pt idx="763">
                  <c:v>25.300683760683757</c:v>
                </c:pt>
                <c:pt idx="764">
                  <c:v>25.324871794871793</c:v>
                </c:pt>
                <c:pt idx="765">
                  <c:v>25.349059829059829</c:v>
                </c:pt>
                <c:pt idx="766">
                  <c:v>25.373247863247862</c:v>
                </c:pt>
                <c:pt idx="767">
                  <c:v>25.397435897435894</c:v>
                </c:pt>
                <c:pt idx="768">
                  <c:v>25.42162393162393</c:v>
                </c:pt>
                <c:pt idx="769">
                  <c:v>25.445811965811963</c:v>
                </c:pt>
                <c:pt idx="770">
                  <c:v>25.470000000000002</c:v>
                </c:pt>
                <c:pt idx="771">
                  <c:v>25.494188034188031</c:v>
                </c:pt>
                <c:pt idx="772">
                  <c:v>25.518376068376067</c:v>
                </c:pt>
                <c:pt idx="773">
                  <c:v>25.5425641025641</c:v>
                </c:pt>
                <c:pt idx="774">
                  <c:v>25.566752136752136</c:v>
                </c:pt>
                <c:pt idx="775">
                  <c:v>25.590940170940168</c:v>
                </c:pt>
                <c:pt idx="776">
                  <c:v>25.615128205128205</c:v>
                </c:pt>
                <c:pt idx="777">
                  <c:v>25.639316239316237</c:v>
                </c:pt>
                <c:pt idx="778">
                  <c:v>25.66350427350427</c:v>
                </c:pt>
                <c:pt idx="779">
                  <c:v>25.687692307692306</c:v>
                </c:pt>
                <c:pt idx="780">
                  <c:v>25.711880341880335</c:v>
                </c:pt>
                <c:pt idx="781">
                  <c:v>25.736068376068374</c:v>
                </c:pt>
                <c:pt idx="782">
                  <c:v>25.76025641025641</c:v>
                </c:pt>
                <c:pt idx="783">
                  <c:v>25.784444444444443</c:v>
                </c:pt>
                <c:pt idx="784">
                  <c:v>25.808632478632479</c:v>
                </c:pt>
                <c:pt idx="785">
                  <c:v>25.832820512820508</c:v>
                </c:pt>
                <c:pt idx="786">
                  <c:v>25.857008547008544</c:v>
                </c:pt>
                <c:pt idx="787">
                  <c:v>25.88119658119658</c:v>
                </c:pt>
                <c:pt idx="788">
                  <c:v>25.905384615384616</c:v>
                </c:pt>
                <c:pt idx="789">
                  <c:v>25.929572649572648</c:v>
                </c:pt>
                <c:pt idx="790">
                  <c:v>25.953760683760681</c:v>
                </c:pt>
                <c:pt idx="791">
                  <c:v>25.977948717948717</c:v>
                </c:pt>
                <c:pt idx="792">
                  <c:v>26.002136752136746</c:v>
                </c:pt>
                <c:pt idx="793">
                  <c:v>26.026324786324786</c:v>
                </c:pt>
                <c:pt idx="794">
                  <c:v>26.050512820512822</c:v>
                </c:pt>
                <c:pt idx="795">
                  <c:v>26.074700854700851</c:v>
                </c:pt>
                <c:pt idx="796">
                  <c:v>26.098888888888887</c:v>
                </c:pt>
                <c:pt idx="797">
                  <c:v>26.123076923076919</c:v>
                </c:pt>
                <c:pt idx="798">
                  <c:v>26.147264957264952</c:v>
                </c:pt>
                <c:pt idx="799">
                  <c:v>26.171452991452991</c:v>
                </c:pt>
                <c:pt idx="800">
                  <c:v>26.195641025641024</c:v>
                </c:pt>
                <c:pt idx="801">
                  <c:v>26.21982905982906</c:v>
                </c:pt>
                <c:pt idx="802">
                  <c:v>26.244017094017092</c:v>
                </c:pt>
                <c:pt idx="803">
                  <c:v>26.268205128205125</c:v>
                </c:pt>
                <c:pt idx="804">
                  <c:v>26.292393162393161</c:v>
                </c:pt>
                <c:pt idx="805">
                  <c:v>26.31658119658119</c:v>
                </c:pt>
                <c:pt idx="806">
                  <c:v>26.340769230769233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6F7-4F55-A866-680A2712DF3E}"/>
            </c:ext>
          </c:extLst>
        </c:ser>
        <c:ser>
          <c:idx val="3"/>
          <c:order val="3"/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'Max limit'!$CK$6:$CK$812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limit'!$CO$6:$CO$812</c:f>
              <c:numCache>
                <c:formatCode>0.00</c:formatCode>
                <c:ptCount val="807"/>
                <c:pt idx="0">
                  <c:v>8.2142564102564108</c:v>
                </c:pt>
                <c:pt idx="1">
                  <c:v>8.2432820512820513</c:v>
                </c:pt>
                <c:pt idx="2">
                  <c:v>8.2723076923076935</c:v>
                </c:pt>
                <c:pt idx="3">
                  <c:v>8.3013333333333321</c:v>
                </c:pt>
                <c:pt idx="4">
                  <c:v>8.3303589743589761</c:v>
                </c:pt>
                <c:pt idx="5">
                  <c:v>8.3593846153846165</c:v>
                </c:pt>
                <c:pt idx="6">
                  <c:v>8.3884102564102569</c:v>
                </c:pt>
                <c:pt idx="7">
                  <c:v>8.4174358974358974</c:v>
                </c:pt>
                <c:pt idx="8">
                  <c:v>8.4464615384615396</c:v>
                </c:pt>
                <c:pt idx="9">
                  <c:v>8.47548717948718</c:v>
                </c:pt>
                <c:pt idx="10">
                  <c:v>8.5045128205128204</c:v>
                </c:pt>
                <c:pt idx="11">
                  <c:v>8.5335384615384609</c:v>
                </c:pt>
                <c:pt idx="12">
                  <c:v>8.5625641025641031</c:v>
                </c:pt>
                <c:pt idx="13">
                  <c:v>8.5915897435897435</c:v>
                </c:pt>
                <c:pt idx="14">
                  <c:v>8.6206153846153839</c:v>
                </c:pt>
                <c:pt idx="15">
                  <c:v>8.6496410256410261</c:v>
                </c:pt>
                <c:pt idx="16">
                  <c:v>8.6786666666666665</c:v>
                </c:pt>
                <c:pt idx="17">
                  <c:v>8.707692307692307</c:v>
                </c:pt>
                <c:pt idx="18">
                  <c:v>8.7367179487179474</c:v>
                </c:pt>
                <c:pt idx="19">
                  <c:v>8.7657435897435896</c:v>
                </c:pt>
                <c:pt idx="20">
                  <c:v>8.79476923076923</c:v>
                </c:pt>
                <c:pt idx="21">
                  <c:v>8.8237948717948704</c:v>
                </c:pt>
                <c:pt idx="22">
                  <c:v>8.8528205128205126</c:v>
                </c:pt>
                <c:pt idx="23">
                  <c:v>8.8818461538461531</c:v>
                </c:pt>
                <c:pt idx="24">
                  <c:v>8.910871794871797</c:v>
                </c:pt>
                <c:pt idx="25">
                  <c:v>8.9398974358974339</c:v>
                </c:pt>
                <c:pt idx="26">
                  <c:v>8.9689230769230779</c:v>
                </c:pt>
                <c:pt idx="27">
                  <c:v>8.9979487179487201</c:v>
                </c:pt>
                <c:pt idx="28">
                  <c:v>9.0269743589743587</c:v>
                </c:pt>
                <c:pt idx="29">
                  <c:v>9.0560000000000009</c:v>
                </c:pt>
                <c:pt idx="30">
                  <c:v>9.0850256410256431</c:v>
                </c:pt>
                <c:pt idx="31">
                  <c:v>9.1140512820512818</c:v>
                </c:pt>
                <c:pt idx="32">
                  <c:v>9.143076923076924</c:v>
                </c:pt>
                <c:pt idx="33">
                  <c:v>9.1721025641025644</c:v>
                </c:pt>
                <c:pt idx="34">
                  <c:v>9.2011282051282066</c:v>
                </c:pt>
                <c:pt idx="35">
                  <c:v>9.230153846153847</c:v>
                </c:pt>
                <c:pt idx="36">
                  <c:v>9.2591794871794875</c:v>
                </c:pt>
                <c:pt idx="37">
                  <c:v>9.2882051282051297</c:v>
                </c:pt>
                <c:pt idx="38">
                  <c:v>9.3172307692307701</c:v>
                </c:pt>
                <c:pt idx="39">
                  <c:v>9.3462564102564105</c:v>
                </c:pt>
                <c:pt idx="40">
                  <c:v>9.3752820512820509</c:v>
                </c:pt>
                <c:pt idx="41">
                  <c:v>9.4043076923076931</c:v>
                </c:pt>
                <c:pt idx="42">
                  <c:v>9.4333333333333336</c:v>
                </c:pt>
                <c:pt idx="43">
                  <c:v>9.462358974358974</c:v>
                </c:pt>
                <c:pt idx="44">
                  <c:v>9.4913846153846162</c:v>
                </c:pt>
                <c:pt idx="45">
                  <c:v>9.5204102564102566</c:v>
                </c:pt>
                <c:pt idx="46">
                  <c:v>9.5494358974358988</c:v>
                </c:pt>
                <c:pt idx="47">
                  <c:v>9.5784615384615375</c:v>
                </c:pt>
                <c:pt idx="48">
                  <c:v>9.6074871794871797</c:v>
                </c:pt>
                <c:pt idx="49">
                  <c:v>9.6365128205128219</c:v>
                </c:pt>
                <c:pt idx="50">
                  <c:v>9.6655384615384605</c:v>
                </c:pt>
                <c:pt idx="51">
                  <c:v>9.6945641025641027</c:v>
                </c:pt>
                <c:pt idx="52">
                  <c:v>9.7235897435897449</c:v>
                </c:pt>
                <c:pt idx="53">
                  <c:v>9.7526153846153836</c:v>
                </c:pt>
                <c:pt idx="54">
                  <c:v>9.7816410256410258</c:v>
                </c:pt>
                <c:pt idx="55">
                  <c:v>9.8106666666666662</c:v>
                </c:pt>
                <c:pt idx="56">
                  <c:v>9.8396923076923084</c:v>
                </c:pt>
                <c:pt idx="57">
                  <c:v>9.8687179487179488</c:v>
                </c:pt>
                <c:pt idx="58">
                  <c:v>9.8977435897435893</c:v>
                </c:pt>
                <c:pt idx="59">
                  <c:v>9.9267692307692315</c:v>
                </c:pt>
                <c:pt idx="60">
                  <c:v>9.9557948717948719</c:v>
                </c:pt>
                <c:pt idx="61">
                  <c:v>9.9848205128205123</c:v>
                </c:pt>
                <c:pt idx="62">
                  <c:v>10.013846153846153</c:v>
                </c:pt>
                <c:pt idx="63">
                  <c:v>10.042871794871795</c:v>
                </c:pt>
                <c:pt idx="64">
                  <c:v>10.071897435897435</c:v>
                </c:pt>
                <c:pt idx="65">
                  <c:v>10.100923076923076</c:v>
                </c:pt>
                <c:pt idx="66">
                  <c:v>10.129948717948718</c:v>
                </c:pt>
                <c:pt idx="67">
                  <c:v>10.158974358974358</c:v>
                </c:pt>
                <c:pt idx="68">
                  <c:v>10.187999999999999</c:v>
                </c:pt>
                <c:pt idx="69">
                  <c:v>10.217025641025639</c:v>
                </c:pt>
                <c:pt idx="70">
                  <c:v>10.246051282051281</c:v>
                </c:pt>
                <c:pt idx="71">
                  <c:v>10.275076923076925</c:v>
                </c:pt>
                <c:pt idx="72">
                  <c:v>10.304102564102562</c:v>
                </c:pt>
                <c:pt idx="73">
                  <c:v>10.333128205128206</c:v>
                </c:pt>
                <c:pt idx="74">
                  <c:v>10.362153846153848</c:v>
                </c:pt>
                <c:pt idx="75">
                  <c:v>10.391179487179487</c:v>
                </c:pt>
                <c:pt idx="76">
                  <c:v>10.420205128205129</c:v>
                </c:pt>
                <c:pt idx="77">
                  <c:v>10.44923076923077</c:v>
                </c:pt>
                <c:pt idx="78">
                  <c:v>10.478256410256412</c:v>
                </c:pt>
                <c:pt idx="79">
                  <c:v>10.507282051282051</c:v>
                </c:pt>
                <c:pt idx="80">
                  <c:v>10.536307692307693</c:v>
                </c:pt>
                <c:pt idx="81">
                  <c:v>10.565333333333335</c:v>
                </c:pt>
                <c:pt idx="82">
                  <c:v>10.594358974358974</c:v>
                </c:pt>
                <c:pt idx="83">
                  <c:v>10.623384615384616</c:v>
                </c:pt>
                <c:pt idx="84">
                  <c:v>10.652410256410256</c:v>
                </c:pt>
                <c:pt idx="85">
                  <c:v>10.681435897435897</c:v>
                </c:pt>
                <c:pt idx="86">
                  <c:v>10.710461538461541</c:v>
                </c:pt>
                <c:pt idx="87">
                  <c:v>10.739487179487179</c:v>
                </c:pt>
                <c:pt idx="88">
                  <c:v>10.768512820512822</c:v>
                </c:pt>
                <c:pt idx="89">
                  <c:v>10.797538461538464</c:v>
                </c:pt>
                <c:pt idx="90">
                  <c:v>10.826564102564102</c:v>
                </c:pt>
                <c:pt idx="91">
                  <c:v>10.855589743589743</c:v>
                </c:pt>
                <c:pt idx="92">
                  <c:v>10.884615384615385</c:v>
                </c:pt>
                <c:pt idx="93">
                  <c:v>10.913641025641027</c:v>
                </c:pt>
                <c:pt idx="94">
                  <c:v>10.942666666666666</c:v>
                </c:pt>
                <c:pt idx="95">
                  <c:v>10.971692307692308</c:v>
                </c:pt>
                <c:pt idx="96">
                  <c:v>11.00071794871795</c:v>
                </c:pt>
                <c:pt idx="97">
                  <c:v>11.029743589743589</c:v>
                </c:pt>
                <c:pt idx="98">
                  <c:v>11.058769230769229</c:v>
                </c:pt>
                <c:pt idx="99">
                  <c:v>11.087794871794872</c:v>
                </c:pt>
                <c:pt idx="100">
                  <c:v>11.116820512820512</c:v>
                </c:pt>
                <c:pt idx="101">
                  <c:v>11.145846153846152</c:v>
                </c:pt>
                <c:pt idx="102">
                  <c:v>11.174871794871795</c:v>
                </c:pt>
                <c:pt idx="103">
                  <c:v>11.203897435897437</c:v>
                </c:pt>
                <c:pt idx="104">
                  <c:v>11.232923076923075</c:v>
                </c:pt>
                <c:pt idx="105">
                  <c:v>11.261948717948718</c:v>
                </c:pt>
                <c:pt idx="106">
                  <c:v>11.290974358974358</c:v>
                </c:pt>
                <c:pt idx="107">
                  <c:v>11.319999999999999</c:v>
                </c:pt>
                <c:pt idx="108">
                  <c:v>11.349025641025642</c:v>
                </c:pt>
                <c:pt idx="109">
                  <c:v>11.378051282051281</c:v>
                </c:pt>
                <c:pt idx="110">
                  <c:v>11.407076923076923</c:v>
                </c:pt>
                <c:pt idx="111">
                  <c:v>11.436102564102566</c:v>
                </c:pt>
                <c:pt idx="112">
                  <c:v>11.465128205128204</c:v>
                </c:pt>
                <c:pt idx="113">
                  <c:v>11.494153846153845</c:v>
                </c:pt>
                <c:pt idx="114">
                  <c:v>11.523179487179487</c:v>
                </c:pt>
                <c:pt idx="115">
                  <c:v>11.552205128205127</c:v>
                </c:pt>
                <c:pt idx="116">
                  <c:v>11.581230769230768</c:v>
                </c:pt>
                <c:pt idx="117">
                  <c:v>11.61025641025641</c:v>
                </c:pt>
                <c:pt idx="118">
                  <c:v>11.639282051282054</c:v>
                </c:pt>
                <c:pt idx="119">
                  <c:v>11.668307692307691</c:v>
                </c:pt>
                <c:pt idx="120">
                  <c:v>11.697333333333331</c:v>
                </c:pt>
                <c:pt idx="121">
                  <c:v>11.726358974358975</c:v>
                </c:pt>
                <c:pt idx="122">
                  <c:v>11.755384615384616</c:v>
                </c:pt>
                <c:pt idx="123">
                  <c:v>11.784410256410256</c:v>
                </c:pt>
                <c:pt idx="124">
                  <c:v>11.813435897435898</c:v>
                </c:pt>
                <c:pt idx="125">
                  <c:v>11.84246153846154</c:v>
                </c:pt>
                <c:pt idx="126">
                  <c:v>11.871487179487179</c:v>
                </c:pt>
                <c:pt idx="127">
                  <c:v>11.900512820512821</c:v>
                </c:pt>
                <c:pt idx="128">
                  <c:v>11.929538461538462</c:v>
                </c:pt>
                <c:pt idx="129">
                  <c:v>11.958564102564102</c:v>
                </c:pt>
                <c:pt idx="130">
                  <c:v>11.987589743589746</c:v>
                </c:pt>
                <c:pt idx="131">
                  <c:v>12.016615384615385</c:v>
                </c:pt>
                <c:pt idx="132">
                  <c:v>12.045641025641027</c:v>
                </c:pt>
                <c:pt idx="133">
                  <c:v>12.074666666666669</c:v>
                </c:pt>
                <c:pt idx="134">
                  <c:v>12.103692307692308</c:v>
                </c:pt>
                <c:pt idx="135">
                  <c:v>12.132717948717948</c:v>
                </c:pt>
                <c:pt idx="136">
                  <c:v>12.16174358974359</c:v>
                </c:pt>
                <c:pt idx="137">
                  <c:v>12.190769230769231</c:v>
                </c:pt>
                <c:pt idx="138">
                  <c:v>12.219794871794871</c:v>
                </c:pt>
                <c:pt idx="139">
                  <c:v>12.248820512820513</c:v>
                </c:pt>
                <c:pt idx="140">
                  <c:v>12.277846153846156</c:v>
                </c:pt>
                <c:pt idx="141">
                  <c:v>12.306871794871794</c:v>
                </c:pt>
                <c:pt idx="142">
                  <c:v>12.335897435897436</c:v>
                </c:pt>
                <c:pt idx="143">
                  <c:v>12.364923076923077</c:v>
                </c:pt>
                <c:pt idx="144">
                  <c:v>12.393948717948717</c:v>
                </c:pt>
                <c:pt idx="145">
                  <c:v>12.422974358974358</c:v>
                </c:pt>
                <c:pt idx="146">
                  <c:v>12.452</c:v>
                </c:pt>
                <c:pt idx="147">
                  <c:v>12.481025641025642</c:v>
                </c:pt>
                <c:pt idx="148">
                  <c:v>12.510051282051281</c:v>
                </c:pt>
                <c:pt idx="149">
                  <c:v>12.539076923076923</c:v>
                </c:pt>
                <c:pt idx="150">
                  <c:v>12.568102564102563</c:v>
                </c:pt>
                <c:pt idx="151">
                  <c:v>12.597128205128204</c:v>
                </c:pt>
                <c:pt idx="152">
                  <c:v>12.626153846153846</c:v>
                </c:pt>
                <c:pt idx="153">
                  <c:v>12.655179487179486</c:v>
                </c:pt>
                <c:pt idx="154">
                  <c:v>12.684205128205127</c:v>
                </c:pt>
                <c:pt idx="155">
                  <c:v>12.713230769230771</c:v>
                </c:pt>
                <c:pt idx="156">
                  <c:v>12.74225641025641</c:v>
                </c:pt>
                <c:pt idx="157">
                  <c:v>12.77128205128205</c:v>
                </c:pt>
                <c:pt idx="158">
                  <c:v>12.800307692307692</c:v>
                </c:pt>
                <c:pt idx="159">
                  <c:v>12.829333333333333</c:v>
                </c:pt>
                <c:pt idx="160">
                  <c:v>12.858358974358973</c:v>
                </c:pt>
                <c:pt idx="161">
                  <c:v>12.887384615384615</c:v>
                </c:pt>
                <c:pt idx="162">
                  <c:v>12.916410256410257</c:v>
                </c:pt>
                <c:pt idx="163">
                  <c:v>12.945435897435896</c:v>
                </c:pt>
                <c:pt idx="164">
                  <c:v>12.974461538461538</c:v>
                </c:pt>
                <c:pt idx="165">
                  <c:v>13.003487179487179</c:v>
                </c:pt>
                <c:pt idx="166">
                  <c:v>13.032512820512819</c:v>
                </c:pt>
                <c:pt idx="167">
                  <c:v>13.06153846153846</c:v>
                </c:pt>
                <c:pt idx="168">
                  <c:v>13.090564102564104</c:v>
                </c:pt>
                <c:pt idx="169">
                  <c:v>13.119589743589744</c:v>
                </c:pt>
                <c:pt idx="170">
                  <c:v>13.148615384615384</c:v>
                </c:pt>
                <c:pt idx="171">
                  <c:v>13.177641025641027</c:v>
                </c:pt>
                <c:pt idx="172">
                  <c:v>13.206666666666667</c:v>
                </c:pt>
                <c:pt idx="173">
                  <c:v>13.235692307692306</c:v>
                </c:pt>
                <c:pt idx="174">
                  <c:v>13.26471794871795</c:v>
                </c:pt>
                <c:pt idx="175">
                  <c:v>13.293743589743592</c:v>
                </c:pt>
                <c:pt idx="176">
                  <c:v>13.32276923076923</c:v>
                </c:pt>
                <c:pt idx="177">
                  <c:v>13.351794871794874</c:v>
                </c:pt>
                <c:pt idx="178">
                  <c:v>13.380820512820513</c:v>
                </c:pt>
                <c:pt idx="179">
                  <c:v>13.409846153846154</c:v>
                </c:pt>
                <c:pt idx="180">
                  <c:v>13.438871794871796</c:v>
                </c:pt>
                <c:pt idx="181">
                  <c:v>13.467897435897436</c:v>
                </c:pt>
                <c:pt idx="182">
                  <c:v>13.496923076923078</c:v>
                </c:pt>
                <c:pt idx="183">
                  <c:v>13.525948717948721</c:v>
                </c:pt>
                <c:pt idx="184">
                  <c:v>13.554974358974359</c:v>
                </c:pt>
                <c:pt idx="185">
                  <c:v>13.584</c:v>
                </c:pt>
                <c:pt idx="186">
                  <c:v>13.613025641025642</c:v>
                </c:pt>
                <c:pt idx="187">
                  <c:v>13.642051282051282</c:v>
                </c:pt>
                <c:pt idx="188">
                  <c:v>13.671076923076921</c:v>
                </c:pt>
                <c:pt idx="189">
                  <c:v>13.700102564102565</c:v>
                </c:pt>
                <c:pt idx="190">
                  <c:v>13.729128205128207</c:v>
                </c:pt>
                <c:pt idx="191">
                  <c:v>13.758153846153846</c:v>
                </c:pt>
                <c:pt idx="192">
                  <c:v>13.787179487179486</c:v>
                </c:pt>
                <c:pt idx="193">
                  <c:v>13.816205128205128</c:v>
                </c:pt>
                <c:pt idx="194">
                  <c:v>13.845230769230769</c:v>
                </c:pt>
                <c:pt idx="195">
                  <c:v>13.874256410256407</c:v>
                </c:pt>
                <c:pt idx="196">
                  <c:v>13.903282051282051</c:v>
                </c:pt>
                <c:pt idx="197">
                  <c:v>13.932307692307694</c:v>
                </c:pt>
                <c:pt idx="198">
                  <c:v>13.961333333333332</c:v>
                </c:pt>
                <c:pt idx="199">
                  <c:v>13.990358974358974</c:v>
                </c:pt>
                <c:pt idx="200">
                  <c:v>14.019384615384615</c:v>
                </c:pt>
                <c:pt idx="201">
                  <c:v>14.048410256410255</c:v>
                </c:pt>
                <c:pt idx="202">
                  <c:v>14.077435897435898</c:v>
                </c:pt>
                <c:pt idx="203">
                  <c:v>14.106461538461536</c:v>
                </c:pt>
                <c:pt idx="204">
                  <c:v>14.13548717948718</c:v>
                </c:pt>
                <c:pt idx="205">
                  <c:v>14.164512820512822</c:v>
                </c:pt>
                <c:pt idx="206">
                  <c:v>14.193538461538461</c:v>
                </c:pt>
                <c:pt idx="207">
                  <c:v>14.222564102564101</c:v>
                </c:pt>
                <c:pt idx="208">
                  <c:v>14.251589743589744</c:v>
                </c:pt>
                <c:pt idx="209">
                  <c:v>14.280615384615384</c:v>
                </c:pt>
                <c:pt idx="210">
                  <c:v>14.309641025641023</c:v>
                </c:pt>
                <c:pt idx="211">
                  <c:v>14.338666666666667</c:v>
                </c:pt>
                <c:pt idx="212">
                  <c:v>14.367692307692311</c:v>
                </c:pt>
                <c:pt idx="213">
                  <c:v>14.396717948717948</c:v>
                </c:pt>
                <c:pt idx="214">
                  <c:v>14.425743589743588</c:v>
                </c:pt>
                <c:pt idx="215">
                  <c:v>14.454769230769232</c:v>
                </c:pt>
                <c:pt idx="216">
                  <c:v>14.483794871794872</c:v>
                </c:pt>
                <c:pt idx="217">
                  <c:v>14.512820512820509</c:v>
                </c:pt>
                <c:pt idx="218">
                  <c:v>14.541846153846155</c:v>
                </c:pt>
                <c:pt idx="219">
                  <c:v>14.570871794871797</c:v>
                </c:pt>
                <c:pt idx="220">
                  <c:v>14.599897435897436</c:v>
                </c:pt>
                <c:pt idx="221">
                  <c:v>14.628923076923078</c:v>
                </c:pt>
                <c:pt idx="222">
                  <c:v>14.657948717948718</c:v>
                </c:pt>
                <c:pt idx="223">
                  <c:v>14.686974358974359</c:v>
                </c:pt>
                <c:pt idx="224">
                  <c:v>14.716000000000001</c:v>
                </c:pt>
                <c:pt idx="225">
                  <c:v>14.74502564102564</c:v>
                </c:pt>
                <c:pt idx="226">
                  <c:v>14.774051282051284</c:v>
                </c:pt>
                <c:pt idx="227">
                  <c:v>14.803076923076926</c:v>
                </c:pt>
                <c:pt idx="228">
                  <c:v>14.832102564102565</c:v>
                </c:pt>
                <c:pt idx="229">
                  <c:v>14.861128205128205</c:v>
                </c:pt>
                <c:pt idx="230">
                  <c:v>14.890153846153847</c:v>
                </c:pt>
                <c:pt idx="231">
                  <c:v>14.919179487179488</c:v>
                </c:pt>
                <c:pt idx="232">
                  <c:v>14.948205128205126</c:v>
                </c:pt>
                <c:pt idx="233">
                  <c:v>14.97723076923077</c:v>
                </c:pt>
                <c:pt idx="234">
                  <c:v>15.006256410256412</c:v>
                </c:pt>
                <c:pt idx="235">
                  <c:v>15.035282051282051</c:v>
                </c:pt>
                <c:pt idx="236">
                  <c:v>15.064307692307692</c:v>
                </c:pt>
                <c:pt idx="237">
                  <c:v>15.093333333333334</c:v>
                </c:pt>
                <c:pt idx="238">
                  <c:v>15.122358974358974</c:v>
                </c:pt>
                <c:pt idx="239">
                  <c:v>15.151384615384613</c:v>
                </c:pt>
                <c:pt idx="240">
                  <c:v>15.180410256410255</c:v>
                </c:pt>
                <c:pt idx="241">
                  <c:v>15.209435897435899</c:v>
                </c:pt>
                <c:pt idx="242">
                  <c:v>15.238461538461538</c:v>
                </c:pt>
                <c:pt idx="243">
                  <c:v>15.26748717948718</c:v>
                </c:pt>
                <c:pt idx="244">
                  <c:v>15.29651282051282</c:v>
                </c:pt>
                <c:pt idx="245">
                  <c:v>15.325538461538461</c:v>
                </c:pt>
                <c:pt idx="246">
                  <c:v>15.354564102564103</c:v>
                </c:pt>
                <c:pt idx="247">
                  <c:v>15.383589743589742</c:v>
                </c:pt>
                <c:pt idx="248">
                  <c:v>15.412615384615385</c:v>
                </c:pt>
                <c:pt idx="249">
                  <c:v>15.441641025641028</c:v>
                </c:pt>
                <c:pt idx="250">
                  <c:v>15.470666666666666</c:v>
                </c:pt>
                <c:pt idx="251">
                  <c:v>15.499692307692307</c:v>
                </c:pt>
                <c:pt idx="252">
                  <c:v>15.528717948717949</c:v>
                </c:pt>
                <c:pt idx="253">
                  <c:v>15.557743589743589</c:v>
                </c:pt>
                <c:pt idx="254">
                  <c:v>15.586769230769228</c:v>
                </c:pt>
                <c:pt idx="255">
                  <c:v>15.61579487179487</c:v>
                </c:pt>
                <c:pt idx="256">
                  <c:v>15.644820512820514</c:v>
                </c:pt>
                <c:pt idx="257">
                  <c:v>15.673846153846153</c:v>
                </c:pt>
                <c:pt idx="258">
                  <c:v>15.702871794871793</c:v>
                </c:pt>
                <c:pt idx="259">
                  <c:v>15.731897435897435</c:v>
                </c:pt>
                <c:pt idx="260">
                  <c:v>15.760923076923076</c:v>
                </c:pt>
                <c:pt idx="261">
                  <c:v>15.78994871794872</c:v>
                </c:pt>
                <c:pt idx="262">
                  <c:v>15.818974358974362</c:v>
                </c:pt>
                <c:pt idx="263">
                  <c:v>15.848000000000003</c:v>
                </c:pt>
                <c:pt idx="264">
                  <c:v>15.877025641025641</c:v>
                </c:pt>
                <c:pt idx="265">
                  <c:v>15.906051282051283</c:v>
                </c:pt>
                <c:pt idx="266">
                  <c:v>15.935076923076924</c:v>
                </c:pt>
                <c:pt idx="267">
                  <c:v>15.964102564102564</c:v>
                </c:pt>
                <c:pt idx="268">
                  <c:v>15.993128205128206</c:v>
                </c:pt>
                <c:pt idx="269">
                  <c:v>16.022153846153849</c:v>
                </c:pt>
                <c:pt idx="270">
                  <c:v>16.051179487179486</c:v>
                </c:pt>
                <c:pt idx="271">
                  <c:v>16.080205128205129</c:v>
                </c:pt>
                <c:pt idx="272">
                  <c:v>16.10923076923077</c:v>
                </c:pt>
                <c:pt idx="273">
                  <c:v>16.13825641025641</c:v>
                </c:pt>
                <c:pt idx="274">
                  <c:v>16.167282051282051</c:v>
                </c:pt>
                <c:pt idx="275">
                  <c:v>16.196307692307691</c:v>
                </c:pt>
                <c:pt idx="276">
                  <c:v>16.225333333333335</c:v>
                </c:pt>
                <c:pt idx="277">
                  <c:v>16.254358974358976</c:v>
                </c:pt>
                <c:pt idx="278">
                  <c:v>16.283384615384616</c:v>
                </c:pt>
                <c:pt idx="279">
                  <c:v>16.312410256410256</c:v>
                </c:pt>
                <c:pt idx="280">
                  <c:v>16.341435897435897</c:v>
                </c:pt>
                <c:pt idx="281">
                  <c:v>16.370461538461537</c:v>
                </c:pt>
                <c:pt idx="282">
                  <c:v>16.399487179487178</c:v>
                </c:pt>
                <c:pt idx="283">
                  <c:v>16.428512820512822</c:v>
                </c:pt>
                <c:pt idx="284">
                  <c:v>16.457538461538466</c:v>
                </c:pt>
                <c:pt idx="285">
                  <c:v>16.486564102564103</c:v>
                </c:pt>
                <c:pt idx="286">
                  <c:v>16.515589743589743</c:v>
                </c:pt>
                <c:pt idx="287">
                  <c:v>16.544615384615387</c:v>
                </c:pt>
                <c:pt idx="288">
                  <c:v>16.573641025641027</c:v>
                </c:pt>
                <c:pt idx="289">
                  <c:v>16.602666666666664</c:v>
                </c:pt>
                <c:pt idx="290">
                  <c:v>16.631692307692308</c:v>
                </c:pt>
                <c:pt idx="291">
                  <c:v>16.660717948717952</c:v>
                </c:pt>
                <c:pt idx="292">
                  <c:v>16.689743589743589</c:v>
                </c:pt>
                <c:pt idx="293">
                  <c:v>16.718769230769233</c:v>
                </c:pt>
                <c:pt idx="294">
                  <c:v>16.747794871794873</c:v>
                </c:pt>
                <c:pt idx="295">
                  <c:v>16.776820512820514</c:v>
                </c:pt>
                <c:pt idx="296">
                  <c:v>16.805846153846154</c:v>
                </c:pt>
                <c:pt idx="297">
                  <c:v>16.834871794871795</c:v>
                </c:pt>
                <c:pt idx="298">
                  <c:v>16.863897435897439</c:v>
                </c:pt>
                <c:pt idx="299">
                  <c:v>16.892923076923079</c:v>
                </c:pt>
                <c:pt idx="300">
                  <c:v>16.92194871794872</c:v>
                </c:pt>
                <c:pt idx="301">
                  <c:v>16.95097435897436</c:v>
                </c:pt>
                <c:pt idx="302">
                  <c:v>16.98</c:v>
                </c:pt>
                <c:pt idx="303">
                  <c:v>17.009025641025641</c:v>
                </c:pt>
                <c:pt idx="304">
                  <c:v>17.038051282051281</c:v>
                </c:pt>
                <c:pt idx="305">
                  <c:v>17.067076923076922</c:v>
                </c:pt>
                <c:pt idx="306">
                  <c:v>17.096102564102566</c:v>
                </c:pt>
                <c:pt idx="307">
                  <c:v>17.125128205128206</c:v>
                </c:pt>
                <c:pt idx="308">
                  <c:v>17.154153846153847</c:v>
                </c:pt>
                <c:pt idx="309">
                  <c:v>17.183179487179487</c:v>
                </c:pt>
                <c:pt idx="310">
                  <c:v>17.212205128205127</c:v>
                </c:pt>
                <c:pt idx="311">
                  <c:v>17.241230769230768</c:v>
                </c:pt>
                <c:pt idx="312">
                  <c:v>17.270256410256412</c:v>
                </c:pt>
                <c:pt idx="313">
                  <c:v>17.299282051282052</c:v>
                </c:pt>
                <c:pt idx="314">
                  <c:v>17.328307692307693</c:v>
                </c:pt>
                <c:pt idx="315">
                  <c:v>17.357333333333333</c:v>
                </c:pt>
                <c:pt idx="316">
                  <c:v>17.386358974358977</c:v>
                </c:pt>
                <c:pt idx="317">
                  <c:v>17.415384615384614</c:v>
                </c:pt>
                <c:pt idx="318">
                  <c:v>17.444410256410258</c:v>
                </c:pt>
                <c:pt idx="319">
                  <c:v>17.473435897435895</c:v>
                </c:pt>
                <c:pt idx="320">
                  <c:v>17.502461538461539</c:v>
                </c:pt>
                <c:pt idx="321">
                  <c:v>17.531487179487179</c:v>
                </c:pt>
                <c:pt idx="322">
                  <c:v>17.560512820512823</c:v>
                </c:pt>
                <c:pt idx="323">
                  <c:v>17.58953846153846</c:v>
                </c:pt>
                <c:pt idx="324">
                  <c:v>17.618564102564104</c:v>
                </c:pt>
                <c:pt idx="325">
                  <c:v>17.647589743589741</c:v>
                </c:pt>
                <c:pt idx="326">
                  <c:v>17.676615384615385</c:v>
                </c:pt>
                <c:pt idx="327">
                  <c:v>17.705641025641025</c:v>
                </c:pt>
                <c:pt idx="328">
                  <c:v>17.734666666666669</c:v>
                </c:pt>
                <c:pt idx="329">
                  <c:v>17.763692307692306</c:v>
                </c:pt>
                <c:pt idx="330">
                  <c:v>17.792717948717947</c:v>
                </c:pt>
                <c:pt idx="331">
                  <c:v>17.821743589743594</c:v>
                </c:pt>
                <c:pt idx="332">
                  <c:v>17.850769230769231</c:v>
                </c:pt>
                <c:pt idx="333">
                  <c:v>17.879794871794868</c:v>
                </c:pt>
                <c:pt idx="334">
                  <c:v>17.908820512820512</c:v>
                </c:pt>
                <c:pt idx="335">
                  <c:v>17.937846153846156</c:v>
                </c:pt>
                <c:pt idx="336">
                  <c:v>17.966871794871796</c:v>
                </c:pt>
                <c:pt idx="337">
                  <c:v>17.99589743589744</c:v>
                </c:pt>
                <c:pt idx="338">
                  <c:v>18.024923076923077</c:v>
                </c:pt>
                <c:pt idx="339">
                  <c:v>18.053948717948717</c:v>
                </c:pt>
                <c:pt idx="340">
                  <c:v>18.082974358974358</c:v>
                </c:pt>
                <c:pt idx="341">
                  <c:v>18.112000000000002</c:v>
                </c:pt>
                <c:pt idx="342">
                  <c:v>18.141025641025642</c:v>
                </c:pt>
                <c:pt idx="343">
                  <c:v>18.170051282051286</c:v>
                </c:pt>
                <c:pt idx="344">
                  <c:v>18.199076923076923</c:v>
                </c:pt>
                <c:pt idx="345">
                  <c:v>18.228102564102564</c:v>
                </c:pt>
                <c:pt idx="346">
                  <c:v>18.257128205128208</c:v>
                </c:pt>
                <c:pt idx="347">
                  <c:v>18.286153846153848</c:v>
                </c:pt>
                <c:pt idx="348">
                  <c:v>18.315179487179485</c:v>
                </c:pt>
                <c:pt idx="349">
                  <c:v>18.344205128205129</c:v>
                </c:pt>
                <c:pt idx="350">
                  <c:v>18.373230769230769</c:v>
                </c:pt>
                <c:pt idx="351">
                  <c:v>18.402256410256413</c:v>
                </c:pt>
                <c:pt idx="352">
                  <c:v>18.43128205128205</c:v>
                </c:pt>
                <c:pt idx="353">
                  <c:v>18.460307692307694</c:v>
                </c:pt>
                <c:pt idx="354">
                  <c:v>18.489333333333331</c:v>
                </c:pt>
                <c:pt idx="355">
                  <c:v>18.518358974358975</c:v>
                </c:pt>
                <c:pt idx="356">
                  <c:v>18.547384615384615</c:v>
                </c:pt>
                <c:pt idx="357">
                  <c:v>18.576410256410259</c:v>
                </c:pt>
                <c:pt idx="358">
                  <c:v>18.605435897435896</c:v>
                </c:pt>
                <c:pt idx="359">
                  <c:v>18.63446153846154</c:v>
                </c:pt>
                <c:pt idx="360">
                  <c:v>18.663487179487181</c:v>
                </c:pt>
                <c:pt idx="361">
                  <c:v>18.692512820512821</c:v>
                </c:pt>
                <c:pt idx="362">
                  <c:v>18.721538461538461</c:v>
                </c:pt>
                <c:pt idx="363">
                  <c:v>18.750564102564102</c:v>
                </c:pt>
                <c:pt idx="364">
                  <c:v>18.779589743589742</c:v>
                </c:pt>
                <c:pt idx="365">
                  <c:v>18.808615384615386</c:v>
                </c:pt>
                <c:pt idx="366">
                  <c:v>18.837641025641027</c:v>
                </c:pt>
                <c:pt idx="367">
                  <c:v>18.866666666666667</c:v>
                </c:pt>
                <c:pt idx="368">
                  <c:v>18.895692307692308</c:v>
                </c:pt>
                <c:pt idx="369">
                  <c:v>18.924717948717948</c:v>
                </c:pt>
                <c:pt idx="370">
                  <c:v>18.953743589743588</c:v>
                </c:pt>
                <c:pt idx="371">
                  <c:v>18.982769230769232</c:v>
                </c:pt>
                <c:pt idx="372">
                  <c:v>19.011794871794873</c:v>
                </c:pt>
                <c:pt idx="373">
                  <c:v>19.040820512820513</c:v>
                </c:pt>
                <c:pt idx="374">
                  <c:v>19.06984615384615</c:v>
                </c:pt>
                <c:pt idx="375">
                  <c:v>19.098871794871798</c:v>
                </c:pt>
                <c:pt idx="376">
                  <c:v>19.127897435897435</c:v>
                </c:pt>
                <c:pt idx="377">
                  <c:v>19.156923076923075</c:v>
                </c:pt>
                <c:pt idx="378">
                  <c:v>19.185948717948715</c:v>
                </c:pt>
                <c:pt idx="379">
                  <c:v>19.214974358974359</c:v>
                </c:pt>
                <c:pt idx="380">
                  <c:v>19.244000000000003</c:v>
                </c:pt>
                <c:pt idx="381">
                  <c:v>19.273025641025644</c:v>
                </c:pt>
                <c:pt idx="382">
                  <c:v>19.302051282051284</c:v>
                </c:pt>
                <c:pt idx="383">
                  <c:v>19.331076923076921</c:v>
                </c:pt>
                <c:pt idx="384">
                  <c:v>19.360102564102565</c:v>
                </c:pt>
                <c:pt idx="385">
                  <c:v>19.389128205128205</c:v>
                </c:pt>
                <c:pt idx="386">
                  <c:v>19.418153846153849</c:v>
                </c:pt>
                <c:pt idx="387">
                  <c:v>19.44717948717949</c:v>
                </c:pt>
                <c:pt idx="388">
                  <c:v>19.47620512820513</c:v>
                </c:pt>
                <c:pt idx="389">
                  <c:v>19.505230769230767</c:v>
                </c:pt>
                <c:pt idx="390">
                  <c:v>19.534256410256415</c:v>
                </c:pt>
                <c:pt idx="391">
                  <c:v>19.563282051282052</c:v>
                </c:pt>
                <c:pt idx="392">
                  <c:v>19.592307692307692</c:v>
                </c:pt>
                <c:pt idx="393">
                  <c:v>19.621333333333332</c:v>
                </c:pt>
                <c:pt idx="394">
                  <c:v>19.650358974358976</c:v>
                </c:pt>
                <c:pt idx="395">
                  <c:v>19.679384615384617</c:v>
                </c:pt>
                <c:pt idx="396">
                  <c:v>19.708410256410257</c:v>
                </c:pt>
                <c:pt idx="397">
                  <c:v>19.737435897435898</c:v>
                </c:pt>
                <c:pt idx="398">
                  <c:v>19.766461538461538</c:v>
                </c:pt>
                <c:pt idx="399">
                  <c:v>19.795487179487179</c:v>
                </c:pt>
                <c:pt idx="400">
                  <c:v>19.824512820512822</c:v>
                </c:pt>
                <c:pt idx="401">
                  <c:v>19.853538461538463</c:v>
                </c:pt>
                <c:pt idx="402">
                  <c:v>19.882564102564103</c:v>
                </c:pt>
                <c:pt idx="403">
                  <c:v>19.911589743589744</c:v>
                </c:pt>
                <c:pt idx="404">
                  <c:v>19.940615384615384</c:v>
                </c:pt>
                <c:pt idx="405">
                  <c:v>19.969641025641025</c:v>
                </c:pt>
                <c:pt idx="406">
                  <c:v>19.998666666666669</c:v>
                </c:pt>
                <c:pt idx="407">
                  <c:v>20.027692307692305</c:v>
                </c:pt>
                <c:pt idx="408">
                  <c:v>20.056717948717949</c:v>
                </c:pt>
                <c:pt idx="409">
                  <c:v>20.08574358974359</c:v>
                </c:pt>
                <c:pt idx="410">
                  <c:v>20.114769230769234</c:v>
                </c:pt>
                <c:pt idx="411">
                  <c:v>20.143794871794871</c:v>
                </c:pt>
                <c:pt idx="412">
                  <c:v>20.172820512820515</c:v>
                </c:pt>
                <c:pt idx="413">
                  <c:v>20.201846153846152</c:v>
                </c:pt>
                <c:pt idx="414">
                  <c:v>20.230871794871796</c:v>
                </c:pt>
                <c:pt idx="415">
                  <c:v>20.259897435897436</c:v>
                </c:pt>
                <c:pt idx="416">
                  <c:v>20.28892307692308</c:v>
                </c:pt>
                <c:pt idx="417">
                  <c:v>20.317948717948717</c:v>
                </c:pt>
                <c:pt idx="418">
                  <c:v>20.346974358974361</c:v>
                </c:pt>
                <c:pt idx="419">
                  <c:v>20.375999999999998</c:v>
                </c:pt>
                <c:pt idx="420">
                  <c:v>20.405025641025642</c:v>
                </c:pt>
                <c:pt idx="421">
                  <c:v>20.434051282051279</c:v>
                </c:pt>
                <c:pt idx="422">
                  <c:v>20.463076923076922</c:v>
                </c:pt>
                <c:pt idx="423">
                  <c:v>20.492102564102563</c:v>
                </c:pt>
                <c:pt idx="424">
                  <c:v>20.521128205128207</c:v>
                </c:pt>
                <c:pt idx="425">
                  <c:v>20.550153846153851</c:v>
                </c:pt>
                <c:pt idx="426">
                  <c:v>20.579179487179488</c:v>
                </c:pt>
                <c:pt idx="427">
                  <c:v>20.608205128205125</c:v>
                </c:pt>
                <c:pt idx="428">
                  <c:v>20.637230769230769</c:v>
                </c:pt>
                <c:pt idx="429">
                  <c:v>20.666256410256413</c:v>
                </c:pt>
                <c:pt idx="430">
                  <c:v>20.695282051282053</c:v>
                </c:pt>
                <c:pt idx="431">
                  <c:v>20.724307692307697</c:v>
                </c:pt>
                <c:pt idx="432">
                  <c:v>20.753333333333334</c:v>
                </c:pt>
                <c:pt idx="433">
                  <c:v>20.782358974358974</c:v>
                </c:pt>
                <c:pt idx="434">
                  <c:v>20.811384615384615</c:v>
                </c:pt>
                <c:pt idx="435">
                  <c:v>20.840410256410259</c:v>
                </c:pt>
                <c:pt idx="436">
                  <c:v>20.869435897435896</c:v>
                </c:pt>
                <c:pt idx="437">
                  <c:v>20.89846153846154</c:v>
                </c:pt>
                <c:pt idx="438">
                  <c:v>20.92748717948718</c:v>
                </c:pt>
                <c:pt idx="439">
                  <c:v>20.956512820512824</c:v>
                </c:pt>
                <c:pt idx="440">
                  <c:v>20.985538461538464</c:v>
                </c:pt>
                <c:pt idx="441">
                  <c:v>21.014564102564101</c:v>
                </c:pt>
                <c:pt idx="442">
                  <c:v>21.043589743589745</c:v>
                </c:pt>
                <c:pt idx="443">
                  <c:v>21.072615384615386</c:v>
                </c:pt>
                <c:pt idx="444">
                  <c:v>21.101641025641026</c:v>
                </c:pt>
                <c:pt idx="445">
                  <c:v>21.13066666666667</c:v>
                </c:pt>
                <c:pt idx="446">
                  <c:v>21.159692307692307</c:v>
                </c:pt>
                <c:pt idx="447">
                  <c:v>21.188717948717947</c:v>
                </c:pt>
                <c:pt idx="448">
                  <c:v>21.217743589743591</c:v>
                </c:pt>
                <c:pt idx="449">
                  <c:v>21.246769230769232</c:v>
                </c:pt>
                <c:pt idx="450">
                  <c:v>21.275794871794872</c:v>
                </c:pt>
                <c:pt idx="451">
                  <c:v>21.304820512820513</c:v>
                </c:pt>
                <c:pt idx="452">
                  <c:v>21.333846153846153</c:v>
                </c:pt>
                <c:pt idx="453">
                  <c:v>21.362871794871793</c:v>
                </c:pt>
                <c:pt idx="454">
                  <c:v>21.391897435897434</c:v>
                </c:pt>
                <c:pt idx="455">
                  <c:v>21.420923076923081</c:v>
                </c:pt>
                <c:pt idx="456">
                  <c:v>21.449948717948718</c:v>
                </c:pt>
                <c:pt idx="457">
                  <c:v>21.478974358974359</c:v>
                </c:pt>
                <c:pt idx="458">
                  <c:v>21.507999999999999</c:v>
                </c:pt>
                <c:pt idx="459">
                  <c:v>21.537025641025643</c:v>
                </c:pt>
                <c:pt idx="460">
                  <c:v>21.56605128205128</c:v>
                </c:pt>
                <c:pt idx="461">
                  <c:v>21.595076923076927</c:v>
                </c:pt>
                <c:pt idx="462">
                  <c:v>21.624102564102564</c:v>
                </c:pt>
                <c:pt idx="463">
                  <c:v>21.653128205128205</c:v>
                </c:pt>
                <c:pt idx="464">
                  <c:v>21.682153846153845</c:v>
                </c:pt>
                <c:pt idx="465">
                  <c:v>21.711179487179486</c:v>
                </c:pt>
                <c:pt idx="466">
                  <c:v>21.740205128205126</c:v>
                </c:pt>
                <c:pt idx="467">
                  <c:v>21.76923076923077</c:v>
                </c:pt>
                <c:pt idx="468">
                  <c:v>21.79825641025641</c:v>
                </c:pt>
                <c:pt idx="469">
                  <c:v>21.827282051282054</c:v>
                </c:pt>
                <c:pt idx="470">
                  <c:v>21.856307692307691</c:v>
                </c:pt>
                <c:pt idx="471">
                  <c:v>21.885333333333332</c:v>
                </c:pt>
                <c:pt idx="472">
                  <c:v>21.914358974358969</c:v>
                </c:pt>
                <c:pt idx="473">
                  <c:v>21.943384615384616</c:v>
                </c:pt>
                <c:pt idx="474">
                  <c:v>21.97241025641026</c:v>
                </c:pt>
                <c:pt idx="475">
                  <c:v>22.001435897435901</c:v>
                </c:pt>
                <c:pt idx="476">
                  <c:v>22.030461538461541</c:v>
                </c:pt>
                <c:pt idx="477">
                  <c:v>22.059487179487178</c:v>
                </c:pt>
                <c:pt idx="478">
                  <c:v>22.088512820512822</c:v>
                </c:pt>
                <c:pt idx="479">
                  <c:v>22.117538461538459</c:v>
                </c:pt>
                <c:pt idx="480">
                  <c:v>22.146564102564106</c:v>
                </c:pt>
                <c:pt idx="481">
                  <c:v>22.175589743589743</c:v>
                </c:pt>
                <c:pt idx="482">
                  <c:v>22.204615384615387</c:v>
                </c:pt>
                <c:pt idx="483">
                  <c:v>22.233641025641024</c:v>
                </c:pt>
                <c:pt idx="484">
                  <c:v>22.262666666666668</c:v>
                </c:pt>
                <c:pt idx="485">
                  <c:v>22.291692307692305</c:v>
                </c:pt>
                <c:pt idx="486">
                  <c:v>22.320717948717952</c:v>
                </c:pt>
                <c:pt idx="487">
                  <c:v>22.349743589743589</c:v>
                </c:pt>
                <c:pt idx="488">
                  <c:v>22.378769230769233</c:v>
                </c:pt>
                <c:pt idx="489">
                  <c:v>22.407794871794874</c:v>
                </c:pt>
                <c:pt idx="490">
                  <c:v>22.436820512820514</c:v>
                </c:pt>
                <c:pt idx="491">
                  <c:v>22.465846153846151</c:v>
                </c:pt>
                <c:pt idx="492">
                  <c:v>22.494871794871798</c:v>
                </c:pt>
                <c:pt idx="493">
                  <c:v>22.523897435897435</c:v>
                </c:pt>
                <c:pt idx="494">
                  <c:v>22.552923076923079</c:v>
                </c:pt>
                <c:pt idx="495">
                  <c:v>22.581948717948716</c:v>
                </c:pt>
                <c:pt idx="496">
                  <c:v>22.61097435897436</c:v>
                </c:pt>
                <c:pt idx="497">
                  <c:v>22.639999999999997</c:v>
                </c:pt>
                <c:pt idx="498">
                  <c:v>22.669025641025645</c:v>
                </c:pt>
                <c:pt idx="499">
                  <c:v>22.698051282051285</c:v>
                </c:pt>
                <c:pt idx="500">
                  <c:v>22.727076923076925</c:v>
                </c:pt>
                <c:pt idx="501">
                  <c:v>22.756102564102562</c:v>
                </c:pt>
                <c:pt idx="502">
                  <c:v>22.785128205128203</c:v>
                </c:pt>
                <c:pt idx="503">
                  <c:v>22.814153846153847</c:v>
                </c:pt>
                <c:pt idx="504">
                  <c:v>22.843179487179487</c:v>
                </c:pt>
                <c:pt idx="505">
                  <c:v>22.872205128205131</c:v>
                </c:pt>
                <c:pt idx="506">
                  <c:v>22.901230769230772</c:v>
                </c:pt>
                <c:pt idx="507">
                  <c:v>22.930256410256408</c:v>
                </c:pt>
                <c:pt idx="508">
                  <c:v>22.959282051282052</c:v>
                </c:pt>
                <c:pt idx="509">
                  <c:v>22.988307692307689</c:v>
                </c:pt>
                <c:pt idx="510">
                  <c:v>23.017333333333333</c:v>
                </c:pt>
                <c:pt idx="511">
                  <c:v>23.046358974358974</c:v>
                </c:pt>
                <c:pt idx="512">
                  <c:v>23.075384615384618</c:v>
                </c:pt>
                <c:pt idx="513">
                  <c:v>23.104410256410254</c:v>
                </c:pt>
                <c:pt idx="514">
                  <c:v>23.133435897435898</c:v>
                </c:pt>
                <c:pt idx="515">
                  <c:v>23.162461538461535</c:v>
                </c:pt>
                <c:pt idx="516">
                  <c:v>23.191487179487176</c:v>
                </c:pt>
                <c:pt idx="517">
                  <c:v>23.22051282051282</c:v>
                </c:pt>
                <c:pt idx="518">
                  <c:v>23.249538461538464</c:v>
                </c:pt>
                <c:pt idx="519">
                  <c:v>23.278564102564108</c:v>
                </c:pt>
                <c:pt idx="520">
                  <c:v>23.307589743589745</c:v>
                </c:pt>
                <c:pt idx="521">
                  <c:v>23.336615384615381</c:v>
                </c:pt>
                <c:pt idx="522">
                  <c:v>23.365641025641025</c:v>
                </c:pt>
                <c:pt idx="523">
                  <c:v>23.394666666666662</c:v>
                </c:pt>
                <c:pt idx="524">
                  <c:v>23.42369230769231</c:v>
                </c:pt>
                <c:pt idx="525">
                  <c:v>23.45271794871795</c:v>
                </c:pt>
                <c:pt idx="526">
                  <c:v>23.481743589743591</c:v>
                </c:pt>
                <c:pt idx="527">
                  <c:v>23.510769230769231</c:v>
                </c:pt>
                <c:pt idx="528">
                  <c:v>23.539794871794872</c:v>
                </c:pt>
                <c:pt idx="529">
                  <c:v>23.568820512820512</c:v>
                </c:pt>
                <c:pt idx="530">
                  <c:v>23.597846153846156</c:v>
                </c:pt>
                <c:pt idx="531">
                  <c:v>23.626871794871796</c:v>
                </c:pt>
                <c:pt idx="532">
                  <c:v>23.655897435897437</c:v>
                </c:pt>
                <c:pt idx="533">
                  <c:v>23.684923076923081</c:v>
                </c:pt>
                <c:pt idx="534">
                  <c:v>23.713948717948718</c:v>
                </c:pt>
                <c:pt idx="535">
                  <c:v>23.742974358974358</c:v>
                </c:pt>
                <c:pt idx="536">
                  <c:v>23.772000000000002</c:v>
                </c:pt>
                <c:pt idx="537">
                  <c:v>23.801025641025642</c:v>
                </c:pt>
                <c:pt idx="538">
                  <c:v>23.830051282051283</c:v>
                </c:pt>
                <c:pt idx="539">
                  <c:v>23.859076923076923</c:v>
                </c:pt>
                <c:pt idx="540">
                  <c:v>23.888102564102564</c:v>
                </c:pt>
                <c:pt idx="541">
                  <c:v>23.917128205128204</c:v>
                </c:pt>
                <c:pt idx="542">
                  <c:v>23.946153846153848</c:v>
                </c:pt>
                <c:pt idx="543">
                  <c:v>23.975179487179492</c:v>
                </c:pt>
                <c:pt idx="544">
                  <c:v>24.004205128205129</c:v>
                </c:pt>
                <c:pt idx="545">
                  <c:v>24.033230769230769</c:v>
                </c:pt>
                <c:pt idx="546">
                  <c:v>24.062256410256406</c:v>
                </c:pt>
                <c:pt idx="547">
                  <c:v>24.091282051282054</c:v>
                </c:pt>
                <c:pt idx="548">
                  <c:v>24.120307692307691</c:v>
                </c:pt>
                <c:pt idx="549">
                  <c:v>24.149333333333338</c:v>
                </c:pt>
                <c:pt idx="550">
                  <c:v>24.178358974358975</c:v>
                </c:pt>
                <c:pt idx="551">
                  <c:v>24.207384615384616</c:v>
                </c:pt>
                <c:pt idx="552">
                  <c:v>24.236410256410256</c:v>
                </c:pt>
                <c:pt idx="553">
                  <c:v>24.265435897435896</c:v>
                </c:pt>
                <c:pt idx="554">
                  <c:v>24.294461538461537</c:v>
                </c:pt>
                <c:pt idx="555">
                  <c:v>24.323487179487181</c:v>
                </c:pt>
                <c:pt idx="556">
                  <c:v>24.352512820512821</c:v>
                </c:pt>
                <c:pt idx="557">
                  <c:v>24.381538461538462</c:v>
                </c:pt>
                <c:pt idx="558">
                  <c:v>24.410564102564102</c:v>
                </c:pt>
                <c:pt idx="559">
                  <c:v>24.439589743589742</c:v>
                </c:pt>
                <c:pt idx="560">
                  <c:v>24.468615384615379</c:v>
                </c:pt>
                <c:pt idx="561">
                  <c:v>24.497641025641027</c:v>
                </c:pt>
                <c:pt idx="562">
                  <c:v>24.526666666666667</c:v>
                </c:pt>
                <c:pt idx="563">
                  <c:v>24.555692307692311</c:v>
                </c:pt>
                <c:pt idx="564">
                  <c:v>24.584717948717948</c:v>
                </c:pt>
                <c:pt idx="565">
                  <c:v>24.613743589743589</c:v>
                </c:pt>
                <c:pt idx="566">
                  <c:v>24.642769230769229</c:v>
                </c:pt>
                <c:pt idx="567">
                  <c:v>24.671794871794873</c:v>
                </c:pt>
                <c:pt idx="568">
                  <c:v>24.700820512820517</c:v>
                </c:pt>
                <c:pt idx="569">
                  <c:v>24.729846153846154</c:v>
                </c:pt>
                <c:pt idx="570">
                  <c:v>24.758871794871798</c:v>
                </c:pt>
                <c:pt idx="571">
                  <c:v>24.787897435897435</c:v>
                </c:pt>
                <c:pt idx="572">
                  <c:v>24.816923076923079</c:v>
                </c:pt>
                <c:pt idx="573">
                  <c:v>24.845948717948716</c:v>
                </c:pt>
                <c:pt idx="574">
                  <c:v>24.874974358974363</c:v>
                </c:pt>
                <c:pt idx="575">
                  <c:v>24.904</c:v>
                </c:pt>
                <c:pt idx="576">
                  <c:v>24.93302564102564</c:v>
                </c:pt>
                <c:pt idx="577">
                  <c:v>24.962051282051284</c:v>
                </c:pt>
                <c:pt idx="578">
                  <c:v>24.991076923076925</c:v>
                </c:pt>
                <c:pt idx="579">
                  <c:v>25.020102564102562</c:v>
                </c:pt>
                <c:pt idx="580">
                  <c:v>25.049128205128209</c:v>
                </c:pt>
                <c:pt idx="581">
                  <c:v>25.078153846153846</c:v>
                </c:pt>
                <c:pt idx="582">
                  <c:v>25.10717948717949</c:v>
                </c:pt>
                <c:pt idx="583">
                  <c:v>25.136205128205127</c:v>
                </c:pt>
                <c:pt idx="584">
                  <c:v>25.165230769230771</c:v>
                </c:pt>
                <c:pt idx="585">
                  <c:v>25.194256410256408</c:v>
                </c:pt>
                <c:pt idx="586">
                  <c:v>25.223282051282055</c:v>
                </c:pt>
                <c:pt idx="587">
                  <c:v>25.252307692307692</c:v>
                </c:pt>
                <c:pt idx="588">
                  <c:v>25.281333333333336</c:v>
                </c:pt>
                <c:pt idx="589">
                  <c:v>25.310358974358973</c:v>
                </c:pt>
                <c:pt idx="590">
                  <c:v>25.339384615384613</c:v>
                </c:pt>
                <c:pt idx="591">
                  <c:v>25.368410256410254</c:v>
                </c:pt>
                <c:pt idx="592">
                  <c:v>25.397435897435898</c:v>
                </c:pt>
                <c:pt idx="593">
                  <c:v>25.426461538461542</c:v>
                </c:pt>
                <c:pt idx="594">
                  <c:v>25.455487179487182</c:v>
                </c:pt>
                <c:pt idx="595">
                  <c:v>25.484512820512819</c:v>
                </c:pt>
                <c:pt idx="596">
                  <c:v>25.513538461538463</c:v>
                </c:pt>
                <c:pt idx="597">
                  <c:v>25.5425641025641</c:v>
                </c:pt>
                <c:pt idx="598">
                  <c:v>25.571589743589744</c:v>
                </c:pt>
                <c:pt idx="599">
                  <c:v>25.600615384615384</c:v>
                </c:pt>
                <c:pt idx="600">
                  <c:v>25.629641025641028</c:v>
                </c:pt>
                <c:pt idx="601">
                  <c:v>25.658666666666665</c:v>
                </c:pt>
                <c:pt idx="602">
                  <c:v>25.687692307692309</c:v>
                </c:pt>
                <c:pt idx="603">
                  <c:v>25.716717948717946</c:v>
                </c:pt>
                <c:pt idx="604">
                  <c:v>25.745743589743586</c:v>
                </c:pt>
                <c:pt idx="605">
                  <c:v>25.77476923076923</c:v>
                </c:pt>
                <c:pt idx="606">
                  <c:v>25.803794871794871</c:v>
                </c:pt>
                <c:pt idx="607">
                  <c:v>25.832820512820515</c:v>
                </c:pt>
                <c:pt idx="608">
                  <c:v>25.861846153846155</c:v>
                </c:pt>
                <c:pt idx="609">
                  <c:v>25.890871794871792</c:v>
                </c:pt>
                <c:pt idx="610">
                  <c:v>25.919897435897433</c:v>
                </c:pt>
                <c:pt idx="611">
                  <c:v>25.948923076923077</c:v>
                </c:pt>
                <c:pt idx="612">
                  <c:v>25.977948717948721</c:v>
                </c:pt>
                <c:pt idx="613">
                  <c:v>26.006974358974357</c:v>
                </c:pt>
                <c:pt idx="614">
                  <c:v>26.036000000000001</c:v>
                </c:pt>
                <c:pt idx="615">
                  <c:v>26.065025641025638</c:v>
                </c:pt>
                <c:pt idx="616">
                  <c:v>26.094051282051282</c:v>
                </c:pt>
                <c:pt idx="617">
                  <c:v>26.123076923076919</c:v>
                </c:pt>
                <c:pt idx="618">
                  <c:v>26.152102564102567</c:v>
                </c:pt>
                <c:pt idx="619">
                  <c:v>26.181128205128207</c:v>
                </c:pt>
                <c:pt idx="620">
                  <c:v>26.210153846153844</c:v>
                </c:pt>
                <c:pt idx="621">
                  <c:v>26.239179487179488</c:v>
                </c:pt>
                <c:pt idx="622">
                  <c:v>26.268205128205125</c:v>
                </c:pt>
                <c:pt idx="623">
                  <c:v>26.297230769230769</c:v>
                </c:pt>
                <c:pt idx="624">
                  <c:v>26.326256410256409</c:v>
                </c:pt>
                <c:pt idx="625">
                  <c:v>26.355282051282053</c:v>
                </c:pt>
                <c:pt idx="626">
                  <c:v>26.384307692307694</c:v>
                </c:pt>
                <c:pt idx="627">
                  <c:v>26.413333333333334</c:v>
                </c:pt>
                <c:pt idx="628">
                  <c:v>26.442358974358974</c:v>
                </c:pt>
                <c:pt idx="629">
                  <c:v>26.471384615384611</c:v>
                </c:pt>
                <c:pt idx="630">
                  <c:v>26.500410256410259</c:v>
                </c:pt>
                <c:pt idx="631">
                  <c:v>26.529435897435899</c:v>
                </c:pt>
                <c:pt idx="632">
                  <c:v>26.55846153846154</c:v>
                </c:pt>
                <c:pt idx="633">
                  <c:v>26.587487179487184</c:v>
                </c:pt>
                <c:pt idx="634">
                  <c:v>26.616512820512817</c:v>
                </c:pt>
                <c:pt idx="635">
                  <c:v>26.645538461538461</c:v>
                </c:pt>
                <c:pt idx="636">
                  <c:v>26.674564102564101</c:v>
                </c:pt>
                <c:pt idx="637">
                  <c:v>26.703589743589749</c:v>
                </c:pt>
                <c:pt idx="638">
                  <c:v>26.732615384615382</c:v>
                </c:pt>
                <c:pt idx="639">
                  <c:v>26.761641025641026</c:v>
                </c:pt>
                <c:pt idx="640">
                  <c:v>26.790666666666667</c:v>
                </c:pt>
                <c:pt idx="641">
                  <c:v>26.819692307692307</c:v>
                </c:pt>
                <c:pt idx="642">
                  <c:v>26.848717948717947</c:v>
                </c:pt>
                <c:pt idx="643">
                  <c:v>26.877743589743591</c:v>
                </c:pt>
                <c:pt idx="644">
                  <c:v>26.906769230769232</c:v>
                </c:pt>
                <c:pt idx="645">
                  <c:v>26.935794871794872</c:v>
                </c:pt>
                <c:pt idx="646">
                  <c:v>26.964820512820513</c:v>
                </c:pt>
                <c:pt idx="647">
                  <c:v>26.993846153846157</c:v>
                </c:pt>
                <c:pt idx="648">
                  <c:v>27.02287179487179</c:v>
                </c:pt>
                <c:pt idx="649">
                  <c:v>27.051897435897441</c:v>
                </c:pt>
                <c:pt idx="650">
                  <c:v>27.080923076923074</c:v>
                </c:pt>
                <c:pt idx="651">
                  <c:v>27.109948717948718</c:v>
                </c:pt>
                <c:pt idx="652">
                  <c:v>27.138974358974355</c:v>
                </c:pt>
                <c:pt idx="653">
                  <c:v>27.167999999999999</c:v>
                </c:pt>
                <c:pt idx="654">
                  <c:v>27.19702564102564</c:v>
                </c:pt>
                <c:pt idx="655">
                  <c:v>27.226051282051284</c:v>
                </c:pt>
                <c:pt idx="656">
                  <c:v>27.255076923076924</c:v>
                </c:pt>
                <c:pt idx="657">
                  <c:v>27.284102564102565</c:v>
                </c:pt>
                <c:pt idx="658">
                  <c:v>27.313128205128205</c:v>
                </c:pt>
                <c:pt idx="659">
                  <c:v>27.342153846153842</c:v>
                </c:pt>
                <c:pt idx="660">
                  <c:v>27.371179487179486</c:v>
                </c:pt>
                <c:pt idx="661">
                  <c:v>27.40020512820513</c:v>
                </c:pt>
                <c:pt idx="662">
                  <c:v>27.429230769230774</c:v>
                </c:pt>
                <c:pt idx="663">
                  <c:v>27.458256410256414</c:v>
                </c:pt>
                <c:pt idx="664">
                  <c:v>27.487282051282047</c:v>
                </c:pt>
                <c:pt idx="665">
                  <c:v>27.516307692307691</c:v>
                </c:pt>
                <c:pt idx="666">
                  <c:v>27.545333333333328</c:v>
                </c:pt>
                <c:pt idx="667">
                  <c:v>27.574358974358972</c:v>
                </c:pt>
                <c:pt idx="668">
                  <c:v>27.603384615384616</c:v>
                </c:pt>
                <c:pt idx="669">
                  <c:v>27.632410256410257</c:v>
                </c:pt>
                <c:pt idx="670">
                  <c:v>27.661435897435901</c:v>
                </c:pt>
                <c:pt idx="671">
                  <c:v>27.690461538461538</c:v>
                </c:pt>
                <c:pt idx="672">
                  <c:v>27.719487179487182</c:v>
                </c:pt>
                <c:pt idx="673">
                  <c:v>27.748512820512815</c:v>
                </c:pt>
                <c:pt idx="674">
                  <c:v>27.777538461538466</c:v>
                </c:pt>
                <c:pt idx="675">
                  <c:v>27.806564102564103</c:v>
                </c:pt>
                <c:pt idx="676">
                  <c:v>27.835589743589747</c:v>
                </c:pt>
                <c:pt idx="677">
                  <c:v>27.864615384615387</c:v>
                </c:pt>
                <c:pt idx="678">
                  <c:v>27.893641025641024</c:v>
                </c:pt>
                <c:pt idx="679">
                  <c:v>27.922666666666665</c:v>
                </c:pt>
                <c:pt idx="680">
                  <c:v>27.951692307692309</c:v>
                </c:pt>
                <c:pt idx="681">
                  <c:v>27.980717948717949</c:v>
                </c:pt>
                <c:pt idx="682">
                  <c:v>28.009743589743589</c:v>
                </c:pt>
                <c:pt idx="683">
                  <c:v>28.03876923076923</c:v>
                </c:pt>
                <c:pt idx="684">
                  <c:v>28.067794871794874</c:v>
                </c:pt>
                <c:pt idx="685">
                  <c:v>28.096820512820511</c:v>
                </c:pt>
                <c:pt idx="686">
                  <c:v>28.125846153846155</c:v>
                </c:pt>
                <c:pt idx="687">
                  <c:v>28.154871794871795</c:v>
                </c:pt>
                <c:pt idx="688">
                  <c:v>28.183897435897439</c:v>
                </c:pt>
                <c:pt idx="689">
                  <c:v>28.212923076923072</c:v>
                </c:pt>
                <c:pt idx="690">
                  <c:v>28.24194871794872</c:v>
                </c:pt>
                <c:pt idx="691">
                  <c:v>28.27097435897436</c:v>
                </c:pt>
                <c:pt idx="692">
                  <c:v>28.299999999999997</c:v>
                </c:pt>
                <c:pt idx="693">
                  <c:v>28.329025641025645</c:v>
                </c:pt>
                <c:pt idx="694">
                  <c:v>28.358051282051282</c:v>
                </c:pt>
                <c:pt idx="695">
                  <c:v>28.387076923076922</c:v>
                </c:pt>
                <c:pt idx="696">
                  <c:v>28.416102564102562</c:v>
                </c:pt>
                <c:pt idx="697">
                  <c:v>28.445128205128203</c:v>
                </c:pt>
                <c:pt idx="698">
                  <c:v>28.474153846153847</c:v>
                </c:pt>
                <c:pt idx="699">
                  <c:v>28.503179487179487</c:v>
                </c:pt>
                <c:pt idx="700">
                  <c:v>28.532205128205131</c:v>
                </c:pt>
                <c:pt idx="701">
                  <c:v>28.561230769230768</c:v>
                </c:pt>
                <c:pt idx="702">
                  <c:v>28.590256410256412</c:v>
                </c:pt>
                <c:pt idx="703">
                  <c:v>28.619282051282045</c:v>
                </c:pt>
                <c:pt idx="704">
                  <c:v>28.648307692307689</c:v>
                </c:pt>
                <c:pt idx="705">
                  <c:v>28.677333333333333</c:v>
                </c:pt>
                <c:pt idx="706">
                  <c:v>28.706358974358977</c:v>
                </c:pt>
                <c:pt idx="707">
                  <c:v>28.735384615384621</c:v>
                </c:pt>
                <c:pt idx="708">
                  <c:v>28.764410256410255</c:v>
                </c:pt>
                <c:pt idx="709">
                  <c:v>28.793435897435895</c:v>
                </c:pt>
                <c:pt idx="710">
                  <c:v>28.822461538461535</c:v>
                </c:pt>
                <c:pt idx="711">
                  <c:v>28.851487179487176</c:v>
                </c:pt>
                <c:pt idx="712">
                  <c:v>28.88051282051282</c:v>
                </c:pt>
                <c:pt idx="713">
                  <c:v>28.909538461538464</c:v>
                </c:pt>
                <c:pt idx="714">
                  <c:v>28.938564102564104</c:v>
                </c:pt>
                <c:pt idx="715">
                  <c:v>28.967589743589745</c:v>
                </c:pt>
                <c:pt idx="716">
                  <c:v>28.996615384615385</c:v>
                </c:pt>
                <c:pt idx="717">
                  <c:v>29.025641025641018</c:v>
                </c:pt>
                <c:pt idx="718">
                  <c:v>29.05466666666667</c:v>
                </c:pt>
                <c:pt idx="719">
                  <c:v>29.08369230769231</c:v>
                </c:pt>
                <c:pt idx="720">
                  <c:v>29.11271794871795</c:v>
                </c:pt>
                <c:pt idx="721">
                  <c:v>29.141743589743594</c:v>
                </c:pt>
                <c:pt idx="722">
                  <c:v>29.170769230769228</c:v>
                </c:pt>
                <c:pt idx="723">
                  <c:v>29.199794871794872</c:v>
                </c:pt>
                <c:pt idx="724">
                  <c:v>29.228820512820512</c:v>
                </c:pt>
                <c:pt idx="725">
                  <c:v>29.257846153846156</c:v>
                </c:pt>
                <c:pt idx="726">
                  <c:v>29.286871794871793</c:v>
                </c:pt>
                <c:pt idx="727">
                  <c:v>29.315897435897437</c:v>
                </c:pt>
                <c:pt idx="728">
                  <c:v>29.344923076923077</c:v>
                </c:pt>
                <c:pt idx="729">
                  <c:v>29.373948717948718</c:v>
                </c:pt>
                <c:pt idx="730">
                  <c:v>29.402974358974358</c:v>
                </c:pt>
                <c:pt idx="731">
                  <c:v>29.432000000000002</c:v>
                </c:pt>
                <c:pt idx="732">
                  <c:v>29.461025641025643</c:v>
                </c:pt>
                <c:pt idx="733">
                  <c:v>29.490051282051279</c:v>
                </c:pt>
                <c:pt idx="734">
                  <c:v>29.519076923076923</c:v>
                </c:pt>
                <c:pt idx="735">
                  <c:v>29.548102564102567</c:v>
                </c:pt>
                <c:pt idx="736">
                  <c:v>29.577128205128201</c:v>
                </c:pt>
                <c:pt idx="737">
                  <c:v>29.606153846153852</c:v>
                </c:pt>
                <c:pt idx="738">
                  <c:v>29.635179487179485</c:v>
                </c:pt>
                <c:pt idx="739">
                  <c:v>29.664205128205129</c:v>
                </c:pt>
                <c:pt idx="740">
                  <c:v>29.693230769230766</c:v>
                </c:pt>
                <c:pt idx="741">
                  <c:v>29.72225641025641</c:v>
                </c:pt>
                <c:pt idx="742">
                  <c:v>29.75128205128205</c:v>
                </c:pt>
                <c:pt idx="743">
                  <c:v>29.780307692307694</c:v>
                </c:pt>
                <c:pt idx="744">
                  <c:v>29.809333333333335</c:v>
                </c:pt>
                <c:pt idx="745">
                  <c:v>29.838358974358975</c:v>
                </c:pt>
                <c:pt idx="746">
                  <c:v>29.867384615384616</c:v>
                </c:pt>
                <c:pt idx="747">
                  <c:v>29.896410256410253</c:v>
                </c:pt>
                <c:pt idx="748">
                  <c:v>29.925435897435893</c:v>
                </c:pt>
                <c:pt idx="749">
                  <c:v>29.95446153846154</c:v>
                </c:pt>
                <c:pt idx="750">
                  <c:v>29.983487179487181</c:v>
                </c:pt>
                <c:pt idx="751">
                  <c:v>30.012512820512825</c:v>
                </c:pt>
                <c:pt idx="752">
                  <c:v>30.041538461538458</c:v>
                </c:pt>
                <c:pt idx="753">
                  <c:v>30.070564102564102</c:v>
                </c:pt>
                <c:pt idx="754">
                  <c:v>30.099589743589739</c:v>
                </c:pt>
                <c:pt idx="755">
                  <c:v>30.128615384615383</c:v>
                </c:pt>
                <c:pt idx="756">
                  <c:v>30.157641025641023</c:v>
                </c:pt>
                <c:pt idx="757">
                  <c:v>30.186666666666667</c:v>
                </c:pt>
                <c:pt idx="758">
                  <c:v>30.215692307692311</c:v>
                </c:pt>
                <c:pt idx="759">
                  <c:v>30.244717948717948</c:v>
                </c:pt>
                <c:pt idx="760">
                  <c:v>30.273743589743592</c:v>
                </c:pt>
                <c:pt idx="761">
                  <c:v>30.302769230769226</c:v>
                </c:pt>
                <c:pt idx="762">
                  <c:v>30.331794871794877</c:v>
                </c:pt>
                <c:pt idx="763">
                  <c:v>30.36082051282051</c:v>
                </c:pt>
                <c:pt idx="764">
                  <c:v>30.389846153846158</c:v>
                </c:pt>
                <c:pt idx="765">
                  <c:v>30.418871794871798</c:v>
                </c:pt>
                <c:pt idx="766">
                  <c:v>30.447897435897435</c:v>
                </c:pt>
                <c:pt idx="767">
                  <c:v>30.476923076923075</c:v>
                </c:pt>
                <c:pt idx="768">
                  <c:v>30.505948717948719</c:v>
                </c:pt>
                <c:pt idx="769">
                  <c:v>30.53497435897436</c:v>
                </c:pt>
                <c:pt idx="770">
                  <c:v>30.564</c:v>
                </c:pt>
                <c:pt idx="771">
                  <c:v>30.59302564102564</c:v>
                </c:pt>
                <c:pt idx="772">
                  <c:v>30.622051282051284</c:v>
                </c:pt>
                <c:pt idx="773">
                  <c:v>30.651076923076921</c:v>
                </c:pt>
                <c:pt idx="774">
                  <c:v>30.680102564102569</c:v>
                </c:pt>
                <c:pt idx="775">
                  <c:v>30.709128205128206</c:v>
                </c:pt>
                <c:pt idx="776">
                  <c:v>30.73815384615385</c:v>
                </c:pt>
                <c:pt idx="777">
                  <c:v>30.767179487179483</c:v>
                </c:pt>
                <c:pt idx="778">
                  <c:v>30.796205128205127</c:v>
                </c:pt>
                <c:pt idx="779">
                  <c:v>30.825230769230771</c:v>
                </c:pt>
                <c:pt idx="780">
                  <c:v>30.854256410256408</c:v>
                </c:pt>
                <c:pt idx="781">
                  <c:v>30.883282051282055</c:v>
                </c:pt>
                <c:pt idx="782">
                  <c:v>30.912307692307692</c:v>
                </c:pt>
                <c:pt idx="783">
                  <c:v>30.941333333333333</c:v>
                </c:pt>
                <c:pt idx="784">
                  <c:v>30.970358974358973</c:v>
                </c:pt>
                <c:pt idx="785">
                  <c:v>30.999384615384614</c:v>
                </c:pt>
                <c:pt idx="786">
                  <c:v>31.028410256410258</c:v>
                </c:pt>
                <c:pt idx="787">
                  <c:v>31.057435897435898</c:v>
                </c:pt>
                <c:pt idx="788">
                  <c:v>31.086461538461542</c:v>
                </c:pt>
                <c:pt idx="789">
                  <c:v>31.115487179487179</c:v>
                </c:pt>
                <c:pt idx="790">
                  <c:v>31.144512820512823</c:v>
                </c:pt>
                <c:pt idx="791">
                  <c:v>31.173538461538456</c:v>
                </c:pt>
                <c:pt idx="792">
                  <c:v>31.2025641025641</c:v>
                </c:pt>
                <c:pt idx="793">
                  <c:v>31.23158974358974</c:v>
                </c:pt>
                <c:pt idx="794">
                  <c:v>31.260615384615388</c:v>
                </c:pt>
                <c:pt idx="795">
                  <c:v>31.289641025641028</c:v>
                </c:pt>
                <c:pt idx="796">
                  <c:v>31.318666666666665</c:v>
                </c:pt>
                <c:pt idx="797">
                  <c:v>31.347692307692306</c:v>
                </c:pt>
                <c:pt idx="798">
                  <c:v>31.376717948717946</c:v>
                </c:pt>
                <c:pt idx="799">
                  <c:v>31.405743589743587</c:v>
                </c:pt>
                <c:pt idx="800">
                  <c:v>31.434769230769231</c:v>
                </c:pt>
                <c:pt idx="801">
                  <c:v>31.463794871794871</c:v>
                </c:pt>
                <c:pt idx="802">
                  <c:v>31.492820512820515</c:v>
                </c:pt>
                <c:pt idx="803">
                  <c:v>31.521846153846152</c:v>
                </c:pt>
                <c:pt idx="804">
                  <c:v>31.550871794871796</c:v>
                </c:pt>
                <c:pt idx="805">
                  <c:v>31.57989743589744</c:v>
                </c:pt>
                <c:pt idx="806">
                  <c:v>31.60892307692308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6F7-4F55-A866-680A2712DF3E}"/>
            </c:ext>
          </c:extLst>
        </c:ser>
        <c:ser>
          <c:idx val="4"/>
          <c:order val="4"/>
          <c:spPr>
            <a:ln w="2222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'Max limit'!$CK$6:$CK$812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limit'!$CP$6:$CP$812</c:f>
              <c:numCache>
                <c:formatCode>0.00</c:formatCode>
                <c:ptCount val="807"/>
                <c:pt idx="0">
                  <c:v>9.4121688034188011</c:v>
                </c:pt>
                <c:pt idx="1">
                  <c:v>9.445427350427348</c:v>
                </c:pt>
                <c:pt idx="2">
                  <c:v>9.4786858974358967</c:v>
                </c:pt>
                <c:pt idx="3">
                  <c:v>9.5119444444444436</c:v>
                </c:pt>
                <c:pt idx="4">
                  <c:v>9.5452029914529906</c:v>
                </c:pt>
                <c:pt idx="5">
                  <c:v>9.5784615384615375</c:v>
                </c:pt>
                <c:pt idx="6">
                  <c:v>9.6117200854700844</c:v>
                </c:pt>
                <c:pt idx="7">
                  <c:v>9.6449786324786313</c:v>
                </c:pt>
                <c:pt idx="8">
                  <c:v>9.67823717948718</c:v>
                </c:pt>
                <c:pt idx="9">
                  <c:v>9.7114957264957251</c:v>
                </c:pt>
                <c:pt idx="10">
                  <c:v>9.744754273504272</c:v>
                </c:pt>
                <c:pt idx="11">
                  <c:v>9.7780128205128189</c:v>
                </c:pt>
                <c:pt idx="12">
                  <c:v>9.8112713675213659</c:v>
                </c:pt>
                <c:pt idx="13">
                  <c:v>9.8445299145299145</c:v>
                </c:pt>
                <c:pt idx="14">
                  <c:v>9.8777884615384615</c:v>
                </c:pt>
                <c:pt idx="15">
                  <c:v>9.9110470085470084</c:v>
                </c:pt>
                <c:pt idx="16">
                  <c:v>9.9443055555555553</c:v>
                </c:pt>
                <c:pt idx="17">
                  <c:v>9.9775641025641004</c:v>
                </c:pt>
                <c:pt idx="18">
                  <c:v>10.010822649572647</c:v>
                </c:pt>
                <c:pt idx="19">
                  <c:v>10.044081196581196</c:v>
                </c:pt>
                <c:pt idx="20">
                  <c:v>10.077339743589743</c:v>
                </c:pt>
                <c:pt idx="21">
                  <c:v>10.11059829059829</c:v>
                </c:pt>
                <c:pt idx="22">
                  <c:v>10.143856837606837</c:v>
                </c:pt>
                <c:pt idx="23">
                  <c:v>10.177115384615382</c:v>
                </c:pt>
                <c:pt idx="24">
                  <c:v>10.210373931623931</c:v>
                </c:pt>
                <c:pt idx="25">
                  <c:v>10.243632478632479</c:v>
                </c:pt>
                <c:pt idx="26">
                  <c:v>10.276891025641024</c:v>
                </c:pt>
                <c:pt idx="27">
                  <c:v>10.310149572649573</c:v>
                </c:pt>
                <c:pt idx="28">
                  <c:v>10.343408119658118</c:v>
                </c:pt>
                <c:pt idx="29">
                  <c:v>10.376666666666665</c:v>
                </c:pt>
                <c:pt idx="30">
                  <c:v>10.409925213675214</c:v>
                </c:pt>
                <c:pt idx="31">
                  <c:v>10.443183760683759</c:v>
                </c:pt>
                <c:pt idx="32">
                  <c:v>10.476442307692308</c:v>
                </c:pt>
                <c:pt idx="33">
                  <c:v>10.509700854700856</c:v>
                </c:pt>
                <c:pt idx="34">
                  <c:v>10.5429594017094</c:v>
                </c:pt>
                <c:pt idx="35">
                  <c:v>10.576217948717948</c:v>
                </c:pt>
                <c:pt idx="36">
                  <c:v>10.609476495726494</c:v>
                </c:pt>
                <c:pt idx="37">
                  <c:v>10.642735042735042</c:v>
                </c:pt>
                <c:pt idx="38">
                  <c:v>10.675993589743591</c:v>
                </c:pt>
                <c:pt idx="39">
                  <c:v>10.709252136752134</c:v>
                </c:pt>
                <c:pt idx="40">
                  <c:v>10.742510683760683</c:v>
                </c:pt>
                <c:pt idx="41">
                  <c:v>10.77576923076923</c:v>
                </c:pt>
                <c:pt idx="42">
                  <c:v>10.809027777777777</c:v>
                </c:pt>
                <c:pt idx="43">
                  <c:v>10.842286324786325</c:v>
                </c:pt>
                <c:pt idx="44">
                  <c:v>10.875544871794871</c:v>
                </c:pt>
                <c:pt idx="45">
                  <c:v>10.908803418803418</c:v>
                </c:pt>
                <c:pt idx="46">
                  <c:v>10.942061965811966</c:v>
                </c:pt>
                <c:pt idx="47">
                  <c:v>10.975320512820511</c:v>
                </c:pt>
                <c:pt idx="48">
                  <c:v>11.00857905982906</c:v>
                </c:pt>
                <c:pt idx="49">
                  <c:v>11.041837606837607</c:v>
                </c:pt>
                <c:pt idx="50">
                  <c:v>11.075096153846152</c:v>
                </c:pt>
                <c:pt idx="51">
                  <c:v>11.108354700854701</c:v>
                </c:pt>
                <c:pt idx="52">
                  <c:v>11.141613247863246</c:v>
                </c:pt>
                <c:pt idx="53">
                  <c:v>11.174871794871793</c:v>
                </c:pt>
                <c:pt idx="54">
                  <c:v>11.208130341880342</c:v>
                </c:pt>
                <c:pt idx="55">
                  <c:v>11.241388888888888</c:v>
                </c:pt>
                <c:pt idx="56">
                  <c:v>11.274647435897435</c:v>
                </c:pt>
                <c:pt idx="57">
                  <c:v>11.307905982905982</c:v>
                </c:pt>
                <c:pt idx="58">
                  <c:v>11.341164529914527</c:v>
                </c:pt>
                <c:pt idx="59">
                  <c:v>11.374423076923076</c:v>
                </c:pt>
                <c:pt idx="60">
                  <c:v>11.407681623931625</c:v>
                </c:pt>
                <c:pt idx="61">
                  <c:v>11.44094017094017</c:v>
                </c:pt>
                <c:pt idx="62">
                  <c:v>11.474198717948717</c:v>
                </c:pt>
                <c:pt idx="63">
                  <c:v>11.507457264957264</c:v>
                </c:pt>
                <c:pt idx="64">
                  <c:v>11.540715811965811</c:v>
                </c:pt>
                <c:pt idx="65">
                  <c:v>11.573974358974359</c:v>
                </c:pt>
                <c:pt idx="66">
                  <c:v>11.607232905982906</c:v>
                </c:pt>
                <c:pt idx="67">
                  <c:v>11.640491452991451</c:v>
                </c:pt>
                <c:pt idx="68">
                  <c:v>11.67375</c:v>
                </c:pt>
                <c:pt idx="69">
                  <c:v>11.707008547008545</c:v>
                </c:pt>
                <c:pt idx="70">
                  <c:v>11.740267094017092</c:v>
                </c:pt>
                <c:pt idx="71">
                  <c:v>11.773525641025639</c:v>
                </c:pt>
                <c:pt idx="72">
                  <c:v>11.806784188034188</c:v>
                </c:pt>
                <c:pt idx="73">
                  <c:v>11.840042735042735</c:v>
                </c:pt>
                <c:pt idx="74">
                  <c:v>11.873301282051282</c:v>
                </c:pt>
                <c:pt idx="75">
                  <c:v>11.906559829059827</c:v>
                </c:pt>
                <c:pt idx="76">
                  <c:v>11.939818376068375</c:v>
                </c:pt>
                <c:pt idx="77">
                  <c:v>11.973076923076922</c:v>
                </c:pt>
                <c:pt idx="78">
                  <c:v>12.006335470085469</c:v>
                </c:pt>
                <c:pt idx="79">
                  <c:v>12.039594017094014</c:v>
                </c:pt>
                <c:pt idx="80">
                  <c:v>12.072852564102563</c:v>
                </c:pt>
                <c:pt idx="81">
                  <c:v>12.10611111111111</c:v>
                </c:pt>
                <c:pt idx="82">
                  <c:v>12.139369658119657</c:v>
                </c:pt>
                <c:pt idx="83">
                  <c:v>12.172628205128206</c:v>
                </c:pt>
                <c:pt idx="84">
                  <c:v>12.205886752136752</c:v>
                </c:pt>
                <c:pt idx="85">
                  <c:v>12.239145299145296</c:v>
                </c:pt>
                <c:pt idx="86">
                  <c:v>12.272403846153846</c:v>
                </c:pt>
                <c:pt idx="87">
                  <c:v>12.305662393162391</c:v>
                </c:pt>
                <c:pt idx="88">
                  <c:v>12.338920940170938</c:v>
                </c:pt>
                <c:pt idx="89">
                  <c:v>12.372179487179489</c:v>
                </c:pt>
                <c:pt idx="90">
                  <c:v>12.405438034188032</c:v>
                </c:pt>
                <c:pt idx="91">
                  <c:v>12.438696581196579</c:v>
                </c:pt>
                <c:pt idx="92">
                  <c:v>12.47195512820513</c:v>
                </c:pt>
                <c:pt idx="93">
                  <c:v>12.505213675213673</c:v>
                </c:pt>
                <c:pt idx="94">
                  <c:v>12.538472222222222</c:v>
                </c:pt>
                <c:pt idx="95">
                  <c:v>12.57173076923077</c:v>
                </c:pt>
                <c:pt idx="96">
                  <c:v>12.604989316239315</c:v>
                </c:pt>
                <c:pt idx="97">
                  <c:v>12.638247863247862</c:v>
                </c:pt>
                <c:pt idx="98">
                  <c:v>12.671506410256407</c:v>
                </c:pt>
                <c:pt idx="99">
                  <c:v>12.704764957264956</c:v>
                </c:pt>
                <c:pt idx="100">
                  <c:v>12.738023504273505</c:v>
                </c:pt>
                <c:pt idx="101">
                  <c:v>12.771282051282048</c:v>
                </c:pt>
                <c:pt idx="102">
                  <c:v>12.804540598290599</c:v>
                </c:pt>
                <c:pt idx="103">
                  <c:v>12.837799145299142</c:v>
                </c:pt>
                <c:pt idx="104">
                  <c:v>12.871057692307691</c:v>
                </c:pt>
                <c:pt idx="105">
                  <c:v>12.904316239316239</c:v>
                </c:pt>
                <c:pt idx="106">
                  <c:v>12.937574786324785</c:v>
                </c:pt>
                <c:pt idx="107">
                  <c:v>12.970833333333331</c:v>
                </c:pt>
                <c:pt idx="108">
                  <c:v>13.00409188034188</c:v>
                </c:pt>
                <c:pt idx="109">
                  <c:v>13.037350427350425</c:v>
                </c:pt>
                <c:pt idx="110">
                  <c:v>13.070608974358972</c:v>
                </c:pt>
                <c:pt idx="111">
                  <c:v>13.103867521367521</c:v>
                </c:pt>
                <c:pt idx="112">
                  <c:v>13.137126068376068</c:v>
                </c:pt>
                <c:pt idx="113">
                  <c:v>13.170384615384613</c:v>
                </c:pt>
                <c:pt idx="114">
                  <c:v>13.203643162393165</c:v>
                </c:pt>
                <c:pt idx="115">
                  <c:v>13.236901709401709</c:v>
                </c:pt>
                <c:pt idx="116">
                  <c:v>13.270160256410255</c:v>
                </c:pt>
                <c:pt idx="117">
                  <c:v>13.303418803418802</c:v>
                </c:pt>
                <c:pt idx="118">
                  <c:v>13.336677350427351</c:v>
                </c:pt>
                <c:pt idx="119">
                  <c:v>13.369935897435896</c:v>
                </c:pt>
                <c:pt idx="120">
                  <c:v>13.403194444444441</c:v>
                </c:pt>
                <c:pt idx="121">
                  <c:v>13.436452991452992</c:v>
                </c:pt>
                <c:pt idx="122">
                  <c:v>13.469711538461537</c:v>
                </c:pt>
                <c:pt idx="123">
                  <c:v>13.502970085470082</c:v>
                </c:pt>
                <c:pt idx="124">
                  <c:v>13.536228632478634</c:v>
                </c:pt>
                <c:pt idx="125">
                  <c:v>13.569487179487178</c:v>
                </c:pt>
                <c:pt idx="126">
                  <c:v>13.602745726495723</c:v>
                </c:pt>
                <c:pt idx="127">
                  <c:v>13.636004273504275</c:v>
                </c:pt>
                <c:pt idx="128">
                  <c:v>13.669262820512818</c:v>
                </c:pt>
                <c:pt idx="129">
                  <c:v>13.702521367521365</c:v>
                </c:pt>
                <c:pt idx="130">
                  <c:v>13.735779914529912</c:v>
                </c:pt>
                <c:pt idx="131">
                  <c:v>13.769038461538461</c:v>
                </c:pt>
                <c:pt idx="132">
                  <c:v>13.802297008547006</c:v>
                </c:pt>
                <c:pt idx="133">
                  <c:v>13.835555555555553</c:v>
                </c:pt>
                <c:pt idx="134">
                  <c:v>13.868814102564102</c:v>
                </c:pt>
                <c:pt idx="135">
                  <c:v>13.902072649572649</c:v>
                </c:pt>
                <c:pt idx="136">
                  <c:v>13.935331196581195</c:v>
                </c:pt>
                <c:pt idx="137">
                  <c:v>13.968589743589744</c:v>
                </c:pt>
                <c:pt idx="138">
                  <c:v>14.001848290598288</c:v>
                </c:pt>
                <c:pt idx="139">
                  <c:v>14.035106837606836</c:v>
                </c:pt>
                <c:pt idx="140">
                  <c:v>14.068365384615385</c:v>
                </c:pt>
                <c:pt idx="141">
                  <c:v>14.10162393162393</c:v>
                </c:pt>
                <c:pt idx="142">
                  <c:v>14.134882478632479</c:v>
                </c:pt>
                <c:pt idx="143">
                  <c:v>14.168141025641024</c:v>
                </c:pt>
                <c:pt idx="144">
                  <c:v>14.201399572649571</c:v>
                </c:pt>
                <c:pt idx="145">
                  <c:v>14.234658119658118</c:v>
                </c:pt>
                <c:pt idx="146">
                  <c:v>14.267916666666666</c:v>
                </c:pt>
                <c:pt idx="147">
                  <c:v>14.301175213675213</c:v>
                </c:pt>
                <c:pt idx="148">
                  <c:v>14.334433760683758</c:v>
                </c:pt>
                <c:pt idx="149">
                  <c:v>14.367692307692305</c:v>
                </c:pt>
                <c:pt idx="150">
                  <c:v>14.400950854700854</c:v>
                </c:pt>
                <c:pt idx="151">
                  <c:v>14.434209401709401</c:v>
                </c:pt>
                <c:pt idx="152">
                  <c:v>14.467467948717948</c:v>
                </c:pt>
                <c:pt idx="153">
                  <c:v>14.500726495726497</c:v>
                </c:pt>
                <c:pt idx="154">
                  <c:v>14.533985042735042</c:v>
                </c:pt>
                <c:pt idx="155">
                  <c:v>14.567243589743589</c:v>
                </c:pt>
                <c:pt idx="156">
                  <c:v>14.600502136752135</c:v>
                </c:pt>
                <c:pt idx="157">
                  <c:v>14.633760683760682</c:v>
                </c:pt>
                <c:pt idx="158">
                  <c:v>14.667019230769231</c:v>
                </c:pt>
                <c:pt idx="159">
                  <c:v>14.700277777777776</c:v>
                </c:pt>
                <c:pt idx="160">
                  <c:v>14.733536324786323</c:v>
                </c:pt>
                <c:pt idx="161">
                  <c:v>14.766794871794872</c:v>
                </c:pt>
                <c:pt idx="162">
                  <c:v>14.800053418803419</c:v>
                </c:pt>
                <c:pt idx="163">
                  <c:v>14.833311965811966</c:v>
                </c:pt>
                <c:pt idx="164">
                  <c:v>14.866570512820514</c:v>
                </c:pt>
                <c:pt idx="165">
                  <c:v>14.899829059829058</c:v>
                </c:pt>
                <c:pt idx="166">
                  <c:v>14.933087606837606</c:v>
                </c:pt>
                <c:pt idx="167">
                  <c:v>14.966346153846152</c:v>
                </c:pt>
                <c:pt idx="168">
                  <c:v>14.999604700854698</c:v>
                </c:pt>
                <c:pt idx="169">
                  <c:v>15.032863247863245</c:v>
                </c:pt>
                <c:pt idx="170">
                  <c:v>15.066121794871794</c:v>
                </c:pt>
                <c:pt idx="171">
                  <c:v>15.099380341880341</c:v>
                </c:pt>
                <c:pt idx="172">
                  <c:v>15.132638888888886</c:v>
                </c:pt>
                <c:pt idx="173">
                  <c:v>15.165897435897433</c:v>
                </c:pt>
                <c:pt idx="174">
                  <c:v>15.199155982905982</c:v>
                </c:pt>
                <c:pt idx="175">
                  <c:v>15.232414529914529</c:v>
                </c:pt>
                <c:pt idx="176">
                  <c:v>15.265673076923076</c:v>
                </c:pt>
                <c:pt idx="177">
                  <c:v>15.298931623931624</c:v>
                </c:pt>
                <c:pt idx="178">
                  <c:v>15.332190170940169</c:v>
                </c:pt>
                <c:pt idx="179">
                  <c:v>15.365448717948716</c:v>
                </c:pt>
                <c:pt idx="180">
                  <c:v>15.398707264957265</c:v>
                </c:pt>
                <c:pt idx="181">
                  <c:v>15.431965811965812</c:v>
                </c:pt>
                <c:pt idx="182">
                  <c:v>15.465224358974355</c:v>
                </c:pt>
                <c:pt idx="183">
                  <c:v>15.498482905982907</c:v>
                </c:pt>
                <c:pt idx="184">
                  <c:v>15.531741452991451</c:v>
                </c:pt>
                <c:pt idx="185">
                  <c:v>15.564999999999998</c:v>
                </c:pt>
                <c:pt idx="186">
                  <c:v>15.598258547008548</c:v>
                </c:pt>
                <c:pt idx="187">
                  <c:v>15.631517094017093</c:v>
                </c:pt>
                <c:pt idx="188">
                  <c:v>15.664775641025638</c:v>
                </c:pt>
                <c:pt idx="189">
                  <c:v>15.698034188034187</c:v>
                </c:pt>
                <c:pt idx="190">
                  <c:v>15.731292735042734</c:v>
                </c:pt>
                <c:pt idx="191">
                  <c:v>15.764551282051281</c:v>
                </c:pt>
                <c:pt idx="192">
                  <c:v>15.797809829059828</c:v>
                </c:pt>
                <c:pt idx="193">
                  <c:v>15.831068376068377</c:v>
                </c:pt>
                <c:pt idx="194">
                  <c:v>15.864326923076922</c:v>
                </c:pt>
                <c:pt idx="195">
                  <c:v>15.897585470085467</c:v>
                </c:pt>
                <c:pt idx="196">
                  <c:v>15.930844017094017</c:v>
                </c:pt>
                <c:pt idx="197">
                  <c:v>15.964102564102564</c:v>
                </c:pt>
                <c:pt idx="198">
                  <c:v>15.997361111111108</c:v>
                </c:pt>
                <c:pt idx="199">
                  <c:v>16.030619658119658</c:v>
                </c:pt>
                <c:pt idx="200">
                  <c:v>16.063878205128205</c:v>
                </c:pt>
                <c:pt idx="201">
                  <c:v>16.097136752136748</c:v>
                </c:pt>
                <c:pt idx="202">
                  <c:v>16.130395299145299</c:v>
                </c:pt>
                <c:pt idx="203">
                  <c:v>16.163653846153846</c:v>
                </c:pt>
                <c:pt idx="204">
                  <c:v>16.196912393162389</c:v>
                </c:pt>
                <c:pt idx="205">
                  <c:v>16.23017094017094</c:v>
                </c:pt>
                <c:pt idx="206">
                  <c:v>16.263429487179486</c:v>
                </c:pt>
                <c:pt idx="207">
                  <c:v>16.29668803418803</c:v>
                </c:pt>
                <c:pt idx="208">
                  <c:v>16.32994658119658</c:v>
                </c:pt>
                <c:pt idx="209">
                  <c:v>16.363205128205127</c:v>
                </c:pt>
                <c:pt idx="210">
                  <c:v>16.396463675213674</c:v>
                </c:pt>
                <c:pt idx="211">
                  <c:v>16.429722222222221</c:v>
                </c:pt>
                <c:pt idx="212">
                  <c:v>16.462980769230771</c:v>
                </c:pt>
                <c:pt idx="213">
                  <c:v>16.496239316239315</c:v>
                </c:pt>
                <c:pt idx="214">
                  <c:v>16.529497863247862</c:v>
                </c:pt>
                <c:pt idx="215">
                  <c:v>16.562756410256409</c:v>
                </c:pt>
                <c:pt idx="216">
                  <c:v>16.596014957264956</c:v>
                </c:pt>
                <c:pt idx="217">
                  <c:v>16.629273504273502</c:v>
                </c:pt>
                <c:pt idx="218">
                  <c:v>16.662532051282049</c:v>
                </c:pt>
                <c:pt idx="219">
                  <c:v>16.695790598290596</c:v>
                </c:pt>
                <c:pt idx="220">
                  <c:v>16.729049145299143</c:v>
                </c:pt>
                <c:pt idx="221">
                  <c:v>16.76230769230769</c:v>
                </c:pt>
                <c:pt idx="222">
                  <c:v>16.795566239316241</c:v>
                </c:pt>
                <c:pt idx="223">
                  <c:v>16.828824786324784</c:v>
                </c:pt>
                <c:pt idx="224">
                  <c:v>16.862083333333331</c:v>
                </c:pt>
                <c:pt idx="225">
                  <c:v>16.895341880341881</c:v>
                </c:pt>
                <c:pt idx="226">
                  <c:v>16.928600427350425</c:v>
                </c:pt>
                <c:pt idx="227">
                  <c:v>16.961858974358975</c:v>
                </c:pt>
                <c:pt idx="228">
                  <c:v>16.995117521367522</c:v>
                </c:pt>
                <c:pt idx="229">
                  <c:v>17.028376068376065</c:v>
                </c:pt>
                <c:pt idx="230">
                  <c:v>17.061634615384616</c:v>
                </c:pt>
                <c:pt idx="231">
                  <c:v>17.094893162393159</c:v>
                </c:pt>
                <c:pt idx="232">
                  <c:v>17.12815170940171</c:v>
                </c:pt>
                <c:pt idx="233">
                  <c:v>17.161410256410257</c:v>
                </c:pt>
                <c:pt idx="234">
                  <c:v>17.1946688034188</c:v>
                </c:pt>
                <c:pt idx="235">
                  <c:v>17.22792735042735</c:v>
                </c:pt>
                <c:pt idx="236">
                  <c:v>17.261185897435894</c:v>
                </c:pt>
                <c:pt idx="237">
                  <c:v>17.294444444444441</c:v>
                </c:pt>
                <c:pt idx="238">
                  <c:v>17.327702991452991</c:v>
                </c:pt>
                <c:pt idx="239">
                  <c:v>17.360961538461535</c:v>
                </c:pt>
                <c:pt idx="240">
                  <c:v>17.394220085470081</c:v>
                </c:pt>
                <c:pt idx="241">
                  <c:v>17.427478632478632</c:v>
                </c:pt>
                <c:pt idx="242">
                  <c:v>17.460737179487179</c:v>
                </c:pt>
                <c:pt idx="243">
                  <c:v>17.493995726495726</c:v>
                </c:pt>
                <c:pt idx="244">
                  <c:v>17.527254273504273</c:v>
                </c:pt>
                <c:pt idx="245">
                  <c:v>17.56051282051282</c:v>
                </c:pt>
                <c:pt idx="246">
                  <c:v>17.593771367521366</c:v>
                </c:pt>
                <c:pt idx="247">
                  <c:v>17.62702991452991</c:v>
                </c:pt>
                <c:pt idx="248">
                  <c:v>17.66028846153846</c:v>
                </c:pt>
                <c:pt idx="249">
                  <c:v>17.693547008547007</c:v>
                </c:pt>
                <c:pt idx="250">
                  <c:v>17.726805555555551</c:v>
                </c:pt>
                <c:pt idx="251">
                  <c:v>17.760064102564101</c:v>
                </c:pt>
                <c:pt idx="252">
                  <c:v>17.793322649572648</c:v>
                </c:pt>
                <c:pt idx="253">
                  <c:v>17.826581196581195</c:v>
                </c:pt>
                <c:pt idx="254">
                  <c:v>17.859839743589745</c:v>
                </c:pt>
                <c:pt idx="255">
                  <c:v>17.893098290598292</c:v>
                </c:pt>
                <c:pt idx="256">
                  <c:v>17.926356837606836</c:v>
                </c:pt>
                <c:pt idx="257">
                  <c:v>17.959615384615383</c:v>
                </c:pt>
                <c:pt idx="258">
                  <c:v>17.992873931623929</c:v>
                </c:pt>
                <c:pt idx="259">
                  <c:v>18.026132478632476</c:v>
                </c:pt>
                <c:pt idx="260">
                  <c:v>18.059391025641023</c:v>
                </c:pt>
                <c:pt idx="261">
                  <c:v>18.09264957264957</c:v>
                </c:pt>
                <c:pt idx="262">
                  <c:v>18.125908119658117</c:v>
                </c:pt>
                <c:pt idx="263">
                  <c:v>18.159166666666668</c:v>
                </c:pt>
                <c:pt idx="264">
                  <c:v>18.192425213675214</c:v>
                </c:pt>
                <c:pt idx="265">
                  <c:v>18.225683760683761</c:v>
                </c:pt>
                <c:pt idx="266">
                  <c:v>18.258942307692305</c:v>
                </c:pt>
                <c:pt idx="267">
                  <c:v>18.292200854700852</c:v>
                </c:pt>
                <c:pt idx="268">
                  <c:v>18.325459401709402</c:v>
                </c:pt>
                <c:pt idx="269">
                  <c:v>18.358717948717945</c:v>
                </c:pt>
                <c:pt idx="270">
                  <c:v>18.391976495726492</c:v>
                </c:pt>
                <c:pt idx="271">
                  <c:v>18.425235042735043</c:v>
                </c:pt>
                <c:pt idx="272">
                  <c:v>18.458493589743586</c:v>
                </c:pt>
                <c:pt idx="273">
                  <c:v>18.491752136752137</c:v>
                </c:pt>
                <c:pt idx="274">
                  <c:v>18.525010683760684</c:v>
                </c:pt>
                <c:pt idx="275">
                  <c:v>18.558269230769231</c:v>
                </c:pt>
                <c:pt idx="276">
                  <c:v>18.591527777777777</c:v>
                </c:pt>
                <c:pt idx="277">
                  <c:v>18.624786324786324</c:v>
                </c:pt>
                <c:pt idx="278">
                  <c:v>18.658044871794871</c:v>
                </c:pt>
                <c:pt idx="279">
                  <c:v>18.691303418803418</c:v>
                </c:pt>
                <c:pt idx="280">
                  <c:v>18.724561965811965</c:v>
                </c:pt>
                <c:pt idx="281">
                  <c:v>18.757820512820512</c:v>
                </c:pt>
                <c:pt idx="282">
                  <c:v>18.791079059829055</c:v>
                </c:pt>
                <c:pt idx="283">
                  <c:v>18.824337606837602</c:v>
                </c:pt>
                <c:pt idx="284">
                  <c:v>18.857596153846153</c:v>
                </c:pt>
                <c:pt idx="285">
                  <c:v>18.890854700854696</c:v>
                </c:pt>
                <c:pt idx="286">
                  <c:v>18.924113247863247</c:v>
                </c:pt>
                <c:pt idx="287">
                  <c:v>18.957371794871793</c:v>
                </c:pt>
                <c:pt idx="288">
                  <c:v>18.99063034188034</c:v>
                </c:pt>
                <c:pt idx="289">
                  <c:v>19.023888888888887</c:v>
                </c:pt>
                <c:pt idx="290">
                  <c:v>19.057147435897434</c:v>
                </c:pt>
                <c:pt idx="291">
                  <c:v>19.090405982905981</c:v>
                </c:pt>
                <c:pt idx="292">
                  <c:v>19.123664529914528</c:v>
                </c:pt>
                <c:pt idx="293">
                  <c:v>19.156923076923075</c:v>
                </c:pt>
                <c:pt idx="294">
                  <c:v>19.190181623931622</c:v>
                </c:pt>
                <c:pt idx="295">
                  <c:v>19.223440170940169</c:v>
                </c:pt>
                <c:pt idx="296">
                  <c:v>19.256698717948716</c:v>
                </c:pt>
                <c:pt idx="297">
                  <c:v>19.289957264957263</c:v>
                </c:pt>
                <c:pt idx="298">
                  <c:v>19.323215811965813</c:v>
                </c:pt>
                <c:pt idx="299">
                  <c:v>19.35647435897436</c:v>
                </c:pt>
                <c:pt idx="300">
                  <c:v>19.389732905982907</c:v>
                </c:pt>
                <c:pt idx="301">
                  <c:v>19.42299145299145</c:v>
                </c:pt>
                <c:pt idx="302">
                  <c:v>19.456250000000001</c:v>
                </c:pt>
                <c:pt idx="303">
                  <c:v>19.489508547008544</c:v>
                </c:pt>
                <c:pt idx="304">
                  <c:v>19.522767094017091</c:v>
                </c:pt>
                <c:pt idx="305">
                  <c:v>19.556025641025638</c:v>
                </c:pt>
                <c:pt idx="306">
                  <c:v>19.589284188034185</c:v>
                </c:pt>
                <c:pt idx="307">
                  <c:v>19.622542735042732</c:v>
                </c:pt>
                <c:pt idx="308">
                  <c:v>19.655801282051282</c:v>
                </c:pt>
                <c:pt idx="309">
                  <c:v>19.689059829059829</c:v>
                </c:pt>
                <c:pt idx="310">
                  <c:v>19.722318376068376</c:v>
                </c:pt>
                <c:pt idx="311">
                  <c:v>19.755576923076923</c:v>
                </c:pt>
                <c:pt idx="312">
                  <c:v>19.78883547008547</c:v>
                </c:pt>
                <c:pt idx="313">
                  <c:v>19.822094017094017</c:v>
                </c:pt>
                <c:pt idx="314">
                  <c:v>19.855352564102564</c:v>
                </c:pt>
                <c:pt idx="315">
                  <c:v>19.888611111111111</c:v>
                </c:pt>
                <c:pt idx="316">
                  <c:v>19.921869658119654</c:v>
                </c:pt>
                <c:pt idx="317">
                  <c:v>19.955128205128201</c:v>
                </c:pt>
                <c:pt idx="318">
                  <c:v>19.988386752136751</c:v>
                </c:pt>
                <c:pt idx="319">
                  <c:v>20.021645299145295</c:v>
                </c:pt>
                <c:pt idx="320">
                  <c:v>20.054903846153842</c:v>
                </c:pt>
                <c:pt idx="321">
                  <c:v>20.088162393162392</c:v>
                </c:pt>
                <c:pt idx="322">
                  <c:v>20.121420940170939</c:v>
                </c:pt>
                <c:pt idx="323">
                  <c:v>20.154679487179486</c:v>
                </c:pt>
                <c:pt idx="324">
                  <c:v>20.187938034188036</c:v>
                </c:pt>
                <c:pt idx="325">
                  <c:v>20.22119658119658</c:v>
                </c:pt>
                <c:pt idx="326">
                  <c:v>20.254455128205127</c:v>
                </c:pt>
                <c:pt idx="327">
                  <c:v>20.287713675213674</c:v>
                </c:pt>
                <c:pt idx="328">
                  <c:v>20.32097222222222</c:v>
                </c:pt>
                <c:pt idx="329">
                  <c:v>20.354230769230764</c:v>
                </c:pt>
                <c:pt idx="330">
                  <c:v>20.387489316239314</c:v>
                </c:pt>
                <c:pt idx="331">
                  <c:v>20.420747863247861</c:v>
                </c:pt>
                <c:pt idx="332">
                  <c:v>20.454006410256408</c:v>
                </c:pt>
                <c:pt idx="333">
                  <c:v>20.487264957264959</c:v>
                </c:pt>
                <c:pt idx="334">
                  <c:v>20.520523504273505</c:v>
                </c:pt>
                <c:pt idx="335">
                  <c:v>20.553782051282049</c:v>
                </c:pt>
                <c:pt idx="336">
                  <c:v>20.587040598290596</c:v>
                </c:pt>
                <c:pt idx="337">
                  <c:v>20.620299145299146</c:v>
                </c:pt>
                <c:pt idx="338">
                  <c:v>20.65355769230769</c:v>
                </c:pt>
                <c:pt idx="339">
                  <c:v>20.686816239316236</c:v>
                </c:pt>
                <c:pt idx="340">
                  <c:v>20.720074786324787</c:v>
                </c:pt>
                <c:pt idx="341">
                  <c:v>20.75333333333333</c:v>
                </c:pt>
                <c:pt idx="342">
                  <c:v>20.786591880341877</c:v>
                </c:pt>
                <c:pt idx="343">
                  <c:v>20.819850427350428</c:v>
                </c:pt>
                <c:pt idx="344">
                  <c:v>20.853108974358975</c:v>
                </c:pt>
                <c:pt idx="345">
                  <c:v>20.886367521367518</c:v>
                </c:pt>
                <c:pt idx="346">
                  <c:v>20.919626068376072</c:v>
                </c:pt>
                <c:pt idx="347">
                  <c:v>20.952884615384615</c:v>
                </c:pt>
                <c:pt idx="348">
                  <c:v>20.986143162393159</c:v>
                </c:pt>
                <c:pt idx="349">
                  <c:v>21.019401709401713</c:v>
                </c:pt>
                <c:pt idx="350">
                  <c:v>21.052660256410256</c:v>
                </c:pt>
                <c:pt idx="351">
                  <c:v>21.085918803418799</c:v>
                </c:pt>
                <c:pt idx="352">
                  <c:v>21.119177350427346</c:v>
                </c:pt>
                <c:pt idx="353">
                  <c:v>21.152435897435897</c:v>
                </c:pt>
                <c:pt idx="354">
                  <c:v>21.18569444444444</c:v>
                </c:pt>
                <c:pt idx="355">
                  <c:v>21.218952991452987</c:v>
                </c:pt>
                <c:pt idx="356">
                  <c:v>21.252211538461538</c:v>
                </c:pt>
                <c:pt idx="357">
                  <c:v>21.285470085470084</c:v>
                </c:pt>
                <c:pt idx="358">
                  <c:v>21.318728632478628</c:v>
                </c:pt>
                <c:pt idx="359">
                  <c:v>21.351987179487182</c:v>
                </c:pt>
                <c:pt idx="360">
                  <c:v>21.385245726495725</c:v>
                </c:pt>
                <c:pt idx="361">
                  <c:v>21.418504273504269</c:v>
                </c:pt>
                <c:pt idx="362">
                  <c:v>21.451762820512823</c:v>
                </c:pt>
                <c:pt idx="363">
                  <c:v>21.485021367521366</c:v>
                </c:pt>
                <c:pt idx="364">
                  <c:v>21.518279914529909</c:v>
                </c:pt>
                <c:pt idx="365">
                  <c:v>21.55153846153846</c:v>
                </c:pt>
                <c:pt idx="366">
                  <c:v>21.584797008547007</c:v>
                </c:pt>
                <c:pt idx="367">
                  <c:v>21.618055555555554</c:v>
                </c:pt>
                <c:pt idx="368">
                  <c:v>21.651314102564104</c:v>
                </c:pt>
                <c:pt idx="369">
                  <c:v>21.684572649572651</c:v>
                </c:pt>
                <c:pt idx="370">
                  <c:v>21.717831196581194</c:v>
                </c:pt>
                <c:pt idx="371">
                  <c:v>21.751089743589741</c:v>
                </c:pt>
                <c:pt idx="372">
                  <c:v>21.784348290598292</c:v>
                </c:pt>
                <c:pt idx="373">
                  <c:v>21.817606837606835</c:v>
                </c:pt>
                <c:pt idx="374">
                  <c:v>21.850865384615378</c:v>
                </c:pt>
                <c:pt idx="375">
                  <c:v>21.884123931623932</c:v>
                </c:pt>
                <c:pt idx="376">
                  <c:v>21.917382478632476</c:v>
                </c:pt>
                <c:pt idx="377">
                  <c:v>21.950641025641023</c:v>
                </c:pt>
                <c:pt idx="378">
                  <c:v>21.983899572649573</c:v>
                </c:pt>
                <c:pt idx="379">
                  <c:v>22.01715811965812</c:v>
                </c:pt>
                <c:pt idx="380">
                  <c:v>22.050416666666663</c:v>
                </c:pt>
                <c:pt idx="381">
                  <c:v>22.083675213675214</c:v>
                </c:pt>
                <c:pt idx="382">
                  <c:v>22.116933760683761</c:v>
                </c:pt>
                <c:pt idx="383">
                  <c:v>22.150192307692304</c:v>
                </c:pt>
                <c:pt idx="384">
                  <c:v>22.183450854700855</c:v>
                </c:pt>
                <c:pt idx="385">
                  <c:v>22.216709401709402</c:v>
                </c:pt>
                <c:pt idx="386">
                  <c:v>22.249967948717945</c:v>
                </c:pt>
                <c:pt idx="387">
                  <c:v>22.283226495726492</c:v>
                </c:pt>
                <c:pt idx="388">
                  <c:v>22.316485042735042</c:v>
                </c:pt>
                <c:pt idx="389">
                  <c:v>22.349743589743586</c:v>
                </c:pt>
                <c:pt idx="390">
                  <c:v>22.383002136752133</c:v>
                </c:pt>
                <c:pt idx="391">
                  <c:v>22.416260683760683</c:v>
                </c:pt>
                <c:pt idx="392">
                  <c:v>22.44951923076923</c:v>
                </c:pt>
                <c:pt idx="393">
                  <c:v>22.482777777777777</c:v>
                </c:pt>
                <c:pt idx="394">
                  <c:v>22.516036324786324</c:v>
                </c:pt>
                <c:pt idx="395">
                  <c:v>22.549294871794871</c:v>
                </c:pt>
                <c:pt idx="396">
                  <c:v>22.582553418803414</c:v>
                </c:pt>
                <c:pt idx="397">
                  <c:v>22.615811965811965</c:v>
                </c:pt>
                <c:pt idx="398">
                  <c:v>22.649070512820511</c:v>
                </c:pt>
                <c:pt idx="399">
                  <c:v>22.682329059829055</c:v>
                </c:pt>
                <c:pt idx="400">
                  <c:v>22.715587606837605</c:v>
                </c:pt>
                <c:pt idx="401">
                  <c:v>22.748846153846152</c:v>
                </c:pt>
                <c:pt idx="402">
                  <c:v>22.782104700854699</c:v>
                </c:pt>
                <c:pt idx="403">
                  <c:v>22.81536324786325</c:v>
                </c:pt>
                <c:pt idx="404">
                  <c:v>22.848621794871793</c:v>
                </c:pt>
                <c:pt idx="405">
                  <c:v>22.88188034188034</c:v>
                </c:pt>
                <c:pt idx="406">
                  <c:v>22.915138888888887</c:v>
                </c:pt>
                <c:pt idx="407">
                  <c:v>22.948397435897434</c:v>
                </c:pt>
                <c:pt idx="408">
                  <c:v>22.981655982905981</c:v>
                </c:pt>
                <c:pt idx="409">
                  <c:v>23.014914529914527</c:v>
                </c:pt>
                <c:pt idx="410">
                  <c:v>23.048173076923074</c:v>
                </c:pt>
                <c:pt idx="411">
                  <c:v>23.081431623931621</c:v>
                </c:pt>
                <c:pt idx="412">
                  <c:v>23.114690170940168</c:v>
                </c:pt>
                <c:pt idx="413">
                  <c:v>23.147948717948719</c:v>
                </c:pt>
                <c:pt idx="414">
                  <c:v>23.181207264957266</c:v>
                </c:pt>
                <c:pt idx="415">
                  <c:v>23.214465811965812</c:v>
                </c:pt>
                <c:pt idx="416">
                  <c:v>23.247724358974359</c:v>
                </c:pt>
                <c:pt idx="417">
                  <c:v>23.280982905982903</c:v>
                </c:pt>
                <c:pt idx="418">
                  <c:v>23.314241452991453</c:v>
                </c:pt>
                <c:pt idx="419">
                  <c:v>23.3475</c:v>
                </c:pt>
                <c:pt idx="420">
                  <c:v>23.380758547008544</c:v>
                </c:pt>
                <c:pt idx="421">
                  <c:v>23.41401709401709</c:v>
                </c:pt>
                <c:pt idx="422">
                  <c:v>23.447275641025637</c:v>
                </c:pt>
                <c:pt idx="423">
                  <c:v>23.480534188034184</c:v>
                </c:pt>
                <c:pt idx="424">
                  <c:v>23.513792735042731</c:v>
                </c:pt>
                <c:pt idx="425">
                  <c:v>23.547051282051278</c:v>
                </c:pt>
                <c:pt idx="426">
                  <c:v>23.580309829059829</c:v>
                </c:pt>
                <c:pt idx="427">
                  <c:v>23.613568376068375</c:v>
                </c:pt>
                <c:pt idx="428">
                  <c:v>23.646826923076922</c:v>
                </c:pt>
                <c:pt idx="429">
                  <c:v>23.680085470085469</c:v>
                </c:pt>
                <c:pt idx="430">
                  <c:v>23.713344017094013</c:v>
                </c:pt>
                <c:pt idx="431">
                  <c:v>23.746602564102563</c:v>
                </c:pt>
                <c:pt idx="432">
                  <c:v>23.77986111111111</c:v>
                </c:pt>
                <c:pt idx="433">
                  <c:v>23.813119658119653</c:v>
                </c:pt>
                <c:pt idx="434">
                  <c:v>23.846378205128204</c:v>
                </c:pt>
                <c:pt idx="435">
                  <c:v>23.879636752136751</c:v>
                </c:pt>
                <c:pt idx="436">
                  <c:v>23.912895299145298</c:v>
                </c:pt>
                <c:pt idx="437">
                  <c:v>23.946153846153845</c:v>
                </c:pt>
                <c:pt idx="438">
                  <c:v>23.979412393162395</c:v>
                </c:pt>
                <c:pt idx="439">
                  <c:v>24.012670940170938</c:v>
                </c:pt>
                <c:pt idx="440">
                  <c:v>24.045929487179485</c:v>
                </c:pt>
                <c:pt idx="441">
                  <c:v>24.079188034188029</c:v>
                </c:pt>
                <c:pt idx="442">
                  <c:v>24.112446581196583</c:v>
                </c:pt>
                <c:pt idx="443">
                  <c:v>24.145705128205126</c:v>
                </c:pt>
                <c:pt idx="444">
                  <c:v>24.178963675213673</c:v>
                </c:pt>
                <c:pt idx="445">
                  <c:v>24.21222222222222</c:v>
                </c:pt>
                <c:pt idx="446">
                  <c:v>24.245480769230767</c:v>
                </c:pt>
                <c:pt idx="447">
                  <c:v>24.278739316239314</c:v>
                </c:pt>
                <c:pt idx="448">
                  <c:v>24.311997863247864</c:v>
                </c:pt>
                <c:pt idx="449">
                  <c:v>24.345256410256411</c:v>
                </c:pt>
                <c:pt idx="450">
                  <c:v>24.378514957264954</c:v>
                </c:pt>
                <c:pt idx="451">
                  <c:v>24.411773504273505</c:v>
                </c:pt>
                <c:pt idx="452">
                  <c:v>24.445032051282048</c:v>
                </c:pt>
                <c:pt idx="453">
                  <c:v>24.478290598290592</c:v>
                </c:pt>
                <c:pt idx="454">
                  <c:v>24.511549145299139</c:v>
                </c:pt>
                <c:pt idx="455">
                  <c:v>24.544807692307693</c:v>
                </c:pt>
                <c:pt idx="456">
                  <c:v>24.578066239316236</c:v>
                </c:pt>
                <c:pt idx="457">
                  <c:v>24.611324786324783</c:v>
                </c:pt>
                <c:pt idx="458">
                  <c:v>24.644583333333333</c:v>
                </c:pt>
                <c:pt idx="459">
                  <c:v>24.677841880341877</c:v>
                </c:pt>
                <c:pt idx="460">
                  <c:v>24.711100427350424</c:v>
                </c:pt>
                <c:pt idx="461">
                  <c:v>24.744358974358978</c:v>
                </c:pt>
                <c:pt idx="462">
                  <c:v>24.777617521367521</c:v>
                </c:pt>
                <c:pt idx="463">
                  <c:v>24.810876068376064</c:v>
                </c:pt>
                <c:pt idx="464">
                  <c:v>24.844134615384615</c:v>
                </c:pt>
                <c:pt idx="465">
                  <c:v>24.877393162393158</c:v>
                </c:pt>
                <c:pt idx="466">
                  <c:v>24.910651709401701</c:v>
                </c:pt>
                <c:pt idx="467">
                  <c:v>24.943910256410259</c:v>
                </c:pt>
                <c:pt idx="468">
                  <c:v>24.977168803418802</c:v>
                </c:pt>
                <c:pt idx="469">
                  <c:v>25.010427350427346</c:v>
                </c:pt>
                <c:pt idx="470">
                  <c:v>25.043685897435896</c:v>
                </c:pt>
                <c:pt idx="471">
                  <c:v>25.076944444444443</c:v>
                </c:pt>
                <c:pt idx="472">
                  <c:v>25.110202991452987</c:v>
                </c:pt>
                <c:pt idx="473">
                  <c:v>25.143461538461541</c:v>
                </c:pt>
                <c:pt idx="474">
                  <c:v>25.176720085470087</c:v>
                </c:pt>
                <c:pt idx="475">
                  <c:v>25.209978632478631</c:v>
                </c:pt>
                <c:pt idx="476">
                  <c:v>25.243237179487174</c:v>
                </c:pt>
                <c:pt idx="477">
                  <c:v>25.276495726495725</c:v>
                </c:pt>
                <c:pt idx="478">
                  <c:v>25.309754273504268</c:v>
                </c:pt>
                <c:pt idx="479">
                  <c:v>25.343012820512815</c:v>
                </c:pt>
                <c:pt idx="480">
                  <c:v>25.376271367521369</c:v>
                </c:pt>
                <c:pt idx="481">
                  <c:v>25.409529914529912</c:v>
                </c:pt>
                <c:pt idx="482">
                  <c:v>25.442788461538459</c:v>
                </c:pt>
                <c:pt idx="483">
                  <c:v>25.47604700854701</c:v>
                </c:pt>
                <c:pt idx="484">
                  <c:v>25.509305555555553</c:v>
                </c:pt>
                <c:pt idx="485">
                  <c:v>25.542564102564096</c:v>
                </c:pt>
                <c:pt idx="486">
                  <c:v>25.57582264957265</c:v>
                </c:pt>
                <c:pt idx="487">
                  <c:v>25.609081196581197</c:v>
                </c:pt>
                <c:pt idx="488">
                  <c:v>25.642339743589741</c:v>
                </c:pt>
                <c:pt idx="489">
                  <c:v>25.675598290598284</c:v>
                </c:pt>
                <c:pt idx="490">
                  <c:v>25.708856837606834</c:v>
                </c:pt>
                <c:pt idx="491">
                  <c:v>25.742115384615381</c:v>
                </c:pt>
                <c:pt idx="492">
                  <c:v>25.775373931623928</c:v>
                </c:pt>
                <c:pt idx="493">
                  <c:v>25.808632478632479</c:v>
                </c:pt>
                <c:pt idx="494">
                  <c:v>25.841891025641026</c:v>
                </c:pt>
                <c:pt idx="495">
                  <c:v>25.875149572649569</c:v>
                </c:pt>
                <c:pt idx="496">
                  <c:v>25.90840811965812</c:v>
                </c:pt>
                <c:pt idx="497">
                  <c:v>25.941666666666663</c:v>
                </c:pt>
                <c:pt idx="498">
                  <c:v>25.974925213675213</c:v>
                </c:pt>
                <c:pt idx="499">
                  <c:v>26.00818376068376</c:v>
                </c:pt>
                <c:pt idx="500">
                  <c:v>26.041442307692307</c:v>
                </c:pt>
                <c:pt idx="501">
                  <c:v>26.074700854700851</c:v>
                </c:pt>
                <c:pt idx="502">
                  <c:v>26.107959401709397</c:v>
                </c:pt>
                <c:pt idx="503">
                  <c:v>26.141217948717944</c:v>
                </c:pt>
                <c:pt idx="504">
                  <c:v>26.174476495726491</c:v>
                </c:pt>
                <c:pt idx="505">
                  <c:v>26.207735042735042</c:v>
                </c:pt>
                <c:pt idx="506">
                  <c:v>26.240993589743589</c:v>
                </c:pt>
                <c:pt idx="507">
                  <c:v>26.274252136752136</c:v>
                </c:pt>
                <c:pt idx="508">
                  <c:v>26.307510683760686</c:v>
                </c:pt>
                <c:pt idx="509">
                  <c:v>26.340769230769226</c:v>
                </c:pt>
                <c:pt idx="510">
                  <c:v>26.374027777777773</c:v>
                </c:pt>
                <c:pt idx="511">
                  <c:v>26.40728632478633</c:v>
                </c:pt>
                <c:pt idx="512">
                  <c:v>26.44054487179487</c:v>
                </c:pt>
                <c:pt idx="513">
                  <c:v>26.473803418803417</c:v>
                </c:pt>
                <c:pt idx="514">
                  <c:v>26.507061965811964</c:v>
                </c:pt>
                <c:pt idx="515">
                  <c:v>26.540320512820511</c:v>
                </c:pt>
                <c:pt idx="516">
                  <c:v>26.573579059829058</c:v>
                </c:pt>
                <c:pt idx="517">
                  <c:v>26.606837606837605</c:v>
                </c:pt>
                <c:pt idx="518">
                  <c:v>26.640096153846155</c:v>
                </c:pt>
                <c:pt idx="519">
                  <c:v>26.673354700854702</c:v>
                </c:pt>
                <c:pt idx="520">
                  <c:v>26.706613247863242</c:v>
                </c:pt>
                <c:pt idx="521">
                  <c:v>26.739871794871792</c:v>
                </c:pt>
                <c:pt idx="522">
                  <c:v>26.773130341880339</c:v>
                </c:pt>
                <c:pt idx="523">
                  <c:v>26.806388888888883</c:v>
                </c:pt>
                <c:pt idx="524">
                  <c:v>26.839647435897437</c:v>
                </c:pt>
                <c:pt idx="525">
                  <c:v>26.872905982905984</c:v>
                </c:pt>
                <c:pt idx="526">
                  <c:v>26.906164529914527</c:v>
                </c:pt>
                <c:pt idx="527">
                  <c:v>26.939423076923074</c:v>
                </c:pt>
                <c:pt idx="528">
                  <c:v>26.972681623931624</c:v>
                </c:pt>
                <c:pt idx="529">
                  <c:v>27.005940170940164</c:v>
                </c:pt>
                <c:pt idx="530">
                  <c:v>27.039198717948718</c:v>
                </c:pt>
                <c:pt idx="531">
                  <c:v>27.072457264957269</c:v>
                </c:pt>
                <c:pt idx="532">
                  <c:v>27.105715811965808</c:v>
                </c:pt>
                <c:pt idx="533">
                  <c:v>27.138974358974355</c:v>
                </c:pt>
                <c:pt idx="534">
                  <c:v>27.172232905982906</c:v>
                </c:pt>
                <c:pt idx="535">
                  <c:v>27.205491452991446</c:v>
                </c:pt>
                <c:pt idx="536">
                  <c:v>27.23875</c:v>
                </c:pt>
                <c:pt idx="537">
                  <c:v>27.27200854700855</c:v>
                </c:pt>
                <c:pt idx="538">
                  <c:v>27.30526709401709</c:v>
                </c:pt>
                <c:pt idx="539">
                  <c:v>27.338525641025637</c:v>
                </c:pt>
                <c:pt idx="540">
                  <c:v>27.371784188034187</c:v>
                </c:pt>
                <c:pt idx="541">
                  <c:v>27.405042735042731</c:v>
                </c:pt>
                <c:pt idx="542">
                  <c:v>27.438301282051281</c:v>
                </c:pt>
                <c:pt idx="543">
                  <c:v>27.471559829059824</c:v>
                </c:pt>
                <c:pt idx="544">
                  <c:v>27.504818376068375</c:v>
                </c:pt>
                <c:pt idx="545">
                  <c:v>27.538076923076922</c:v>
                </c:pt>
                <c:pt idx="546">
                  <c:v>27.571335470085462</c:v>
                </c:pt>
                <c:pt idx="547">
                  <c:v>27.604594017094012</c:v>
                </c:pt>
                <c:pt idx="548">
                  <c:v>27.637852564102559</c:v>
                </c:pt>
                <c:pt idx="549">
                  <c:v>27.671111111111106</c:v>
                </c:pt>
                <c:pt idx="550">
                  <c:v>27.704369658119656</c:v>
                </c:pt>
                <c:pt idx="551">
                  <c:v>27.737628205128203</c:v>
                </c:pt>
                <c:pt idx="552">
                  <c:v>27.770886752136747</c:v>
                </c:pt>
                <c:pt idx="553">
                  <c:v>27.804145299145297</c:v>
                </c:pt>
                <c:pt idx="554">
                  <c:v>27.837403846153844</c:v>
                </c:pt>
                <c:pt idx="555">
                  <c:v>27.870662393162391</c:v>
                </c:pt>
                <c:pt idx="556">
                  <c:v>27.903920940170941</c:v>
                </c:pt>
                <c:pt idx="557">
                  <c:v>27.937179487179488</c:v>
                </c:pt>
                <c:pt idx="558">
                  <c:v>27.970438034188028</c:v>
                </c:pt>
                <c:pt idx="559">
                  <c:v>28.003696581196575</c:v>
                </c:pt>
                <c:pt idx="560">
                  <c:v>28.036955128205125</c:v>
                </c:pt>
                <c:pt idx="561">
                  <c:v>28.070213675213672</c:v>
                </c:pt>
                <c:pt idx="562">
                  <c:v>28.103472222222219</c:v>
                </c:pt>
                <c:pt idx="563">
                  <c:v>28.13673076923077</c:v>
                </c:pt>
                <c:pt idx="564">
                  <c:v>28.169989316239313</c:v>
                </c:pt>
                <c:pt idx="565">
                  <c:v>28.20324786324786</c:v>
                </c:pt>
                <c:pt idx="566">
                  <c:v>28.236506410256411</c:v>
                </c:pt>
                <c:pt idx="567">
                  <c:v>28.269764957264957</c:v>
                </c:pt>
                <c:pt idx="568">
                  <c:v>28.303023504273504</c:v>
                </c:pt>
                <c:pt idx="569">
                  <c:v>28.336282051282048</c:v>
                </c:pt>
                <c:pt idx="570">
                  <c:v>28.369540598290595</c:v>
                </c:pt>
                <c:pt idx="571">
                  <c:v>28.402799145299142</c:v>
                </c:pt>
                <c:pt idx="572">
                  <c:v>28.436057692307688</c:v>
                </c:pt>
                <c:pt idx="573">
                  <c:v>28.469316239316235</c:v>
                </c:pt>
                <c:pt idx="574">
                  <c:v>28.502574786324786</c:v>
                </c:pt>
                <c:pt idx="575">
                  <c:v>28.535833333333333</c:v>
                </c:pt>
                <c:pt idx="576">
                  <c:v>28.56909188034188</c:v>
                </c:pt>
                <c:pt idx="577">
                  <c:v>28.602350427350427</c:v>
                </c:pt>
                <c:pt idx="578">
                  <c:v>28.635608974358966</c:v>
                </c:pt>
                <c:pt idx="579">
                  <c:v>28.668867521367517</c:v>
                </c:pt>
                <c:pt idx="580">
                  <c:v>28.702126068376071</c:v>
                </c:pt>
                <c:pt idx="581">
                  <c:v>28.735384615384611</c:v>
                </c:pt>
                <c:pt idx="582">
                  <c:v>28.768643162393161</c:v>
                </c:pt>
                <c:pt idx="583">
                  <c:v>28.801901709401708</c:v>
                </c:pt>
                <c:pt idx="584">
                  <c:v>28.835160256410251</c:v>
                </c:pt>
                <c:pt idx="585">
                  <c:v>28.868418803418802</c:v>
                </c:pt>
                <c:pt idx="586">
                  <c:v>28.901677350427352</c:v>
                </c:pt>
                <c:pt idx="587">
                  <c:v>28.934935897435896</c:v>
                </c:pt>
                <c:pt idx="588">
                  <c:v>28.968194444444446</c:v>
                </c:pt>
                <c:pt idx="589">
                  <c:v>29.001452991452993</c:v>
                </c:pt>
                <c:pt idx="590">
                  <c:v>29.034711538461533</c:v>
                </c:pt>
                <c:pt idx="591">
                  <c:v>29.067970085470083</c:v>
                </c:pt>
                <c:pt idx="592">
                  <c:v>29.10122863247863</c:v>
                </c:pt>
                <c:pt idx="593">
                  <c:v>29.134487179487177</c:v>
                </c:pt>
                <c:pt idx="594">
                  <c:v>29.167745726495728</c:v>
                </c:pt>
                <c:pt idx="595">
                  <c:v>29.201004273504271</c:v>
                </c:pt>
                <c:pt idx="596">
                  <c:v>29.234262820512818</c:v>
                </c:pt>
                <c:pt idx="597">
                  <c:v>29.267521367521365</c:v>
                </c:pt>
                <c:pt idx="598">
                  <c:v>29.300779914529908</c:v>
                </c:pt>
                <c:pt idx="599">
                  <c:v>29.334038461538462</c:v>
                </c:pt>
                <c:pt idx="600">
                  <c:v>29.367297008547009</c:v>
                </c:pt>
                <c:pt idx="601">
                  <c:v>29.400555555555552</c:v>
                </c:pt>
                <c:pt idx="602">
                  <c:v>29.433814102564099</c:v>
                </c:pt>
                <c:pt idx="603">
                  <c:v>29.467072649572646</c:v>
                </c:pt>
                <c:pt idx="604">
                  <c:v>29.500331196581193</c:v>
                </c:pt>
                <c:pt idx="605">
                  <c:v>29.533589743589744</c:v>
                </c:pt>
                <c:pt idx="606">
                  <c:v>29.566848290598291</c:v>
                </c:pt>
                <c:pt idx="607">
                  <c:v>29.600106837606837</c:v>
                </c:pt>
                <c:pt idx="608">
                  <c:v>29.633365384615384</c:v>
                </c:pt>
                <c:pt idx="609">
                  <c:v>29.666623931623931</c:v>
                </c:pt>
                <c:pt idx="610">
                  <c:v>29.699882478632471</c:v>
                </c:pt>
                <c:pt idx="611">
                  <c:v>29.733141025641029</c:v>
                </c:pt>
                <c:pt idx="612">
                  <c:v>29.766399572649576</c:v>
                </c:pt>
                <c:pt idx="613">
                  <c:v>29.799658119658115</c:v>
                </c:pt>
                <c:pt idx="614">
                  <c:v>29.832916666666666</c:v>
                </c:pt>
                <c:pt idx="615">
                  <c:v>29.866175213675213</c:v>
                </c:pt>
                <c:pt idx="616">
                  <c:v>29.899433760683753</c:v>
                </c:pt>
                <c:pt idx="617">
                  <c:v>29.932692307692303</c:v>
                </c:pt>
                <c:pt idx="618">
                  <c:v>29.96595085470085</c:v>
                </c:pt>
                <c:pt idx="619">
                  <c:v>29.999209401709397</c:v>
                </c:pt>
                <c:pt idx="620">
                  <c:v>30.032467948717947</c:v>
                </c:pt>
                <c:pt idx="621">
                  <c:v>30.065726495726491</c:v>
                </c:pt>
                <c:pt idx="622">
                  <c:v>30.098985042735038</c:v>
                </c:pt>
                <c:pt idx="623">
                  <c:v>30.132243589743588</c:v>
                </c:pt>
                <c:pt idx="624">
                  <c:v>30.165502136752135</c:v>
                </c:pt>
                <c:pt idx="625">
                  <c:v>30.198760683760682</c:v>
                </c:pt>
                <c:pt idx="626">
                  <c:v>30.232019230769232</c:v>
                </c:pt>
                <c:pt idx="627">
                  <c:v>30.265277777777772</c:v>
                </c:pt>
                <c:pt idx="628">
                  <c:v>30.298536324786319</c:v>
                </c:pt>
                <c:pt idx="629">
                  <c:v>30.331794871794866</c:v>
                </c:pt>
                <c:pt idx="630">
                  <c:v>30.365053418803416</c:v>
                </c:pt>
                <c:pt idx="631">
                  <c:v>30.398311965811963</c:v>
                </c:pt>
                <c:pt idx="632">
                  <c:v>30.43157051282051</c:v>
                </c:pt>
                <c:pt idx="633">
                  <c:v>30.464829059829057</c:v>
                </c:pt>
                <c:pt idx="634">
                  <c:v>30.498087606837604</c:v>
                </c:pt>
                <c:pt idx="635">
                  <c:v>30.531346153846151</c:v>
                </c:pt>
                <c:pt idx="636">
                  <c:v>30.564604700854701</c:v>
                </c:pt>
                <c:pt idx="637">
                  <c:v>30.597863247863248</c:v>
                </c:pt>
                <c:pt idx="638">
                  <c:v>30.631121794871795</c:v>
                </c:pt>
                <c:pt idx="639">
                  <c:v>30.664380341880339</c:v>
                </c:pt>
                <c:pt idx="640">
                  <c:v>30.697638888888886</c:v>
                </c:pt>
                <c:pt idx="641">
                  <c:v>30.730897435897433</c:v>
                </c:pt>
                <c:pt idx="642">
                  <c:v>30.764155982905979</c:v>
                </c:pt>
                <c:pt idx="643">
                  <c:v>30.79741452991453</c:v>
                </c:pt>
                <c:pt idx="644">
                  <c:v>30.830673076923073</c:v>
                </c:pt>
                <c:pt idx="645">
                  <c:v>30.863931623931624</c:v>
                </c:pt>
                <c:pt idx="646">
                  <c:v>30.897190170940171</c:v>
                </c:pt>
                <c:pt idx="647">
                  <c:v>30.93044871794871</c:v>
                </c:pt>
                <c:pt idx="648">
                  <c:v>30.963707264957257</c:v>
                </c:pt>
                <c:pt idx="649">
                  <c:v>30.996965811965815</c:v>
                </c:pt>
                <c:pt idx="650">
                  <c:v>31.030224358974355</c:v>
                </c:pt>
                <c:pt idx="651">
                  <c:v>31.063482905982902</c:v>
                </c:pt>
                <c:pt idx="652">
                  <c:v>31.096741452991452</c:v>
                </c:pt>
                <c:pt idx="653">
                  <c:v>31.129999999999995</c:v>
                </c:pt>
                <c:pt idx="654">
                  <c:v>31.163258547008542</c:v>
                </c:pt>
                <c:pt idx="655">
                  <c:v>31.196517094017096</c:v>
                </c:pt>
                <c:pt idx="656">
                  <c:v>31.22977564102564</c:v>
                </c:pt>
                <c:pt idx="657">
                  <c:v>31.263034188034187</c:v>
                </c:pt>
                <c:pt idx="658">
                  <c:v>31.296292735042737</c:v>
                </c:pt>
                <c:pt idx="659">
                  <c:v>31.329551282051277</c:v>
                </c:pt>
                <c:pt idx="660">
                  <c:v>31.362809829059824</c:v>
                </c:pt>
                <c:pt idx="661">
                  <c:v>31.396068376068374</c:v>
                </c:pt>
                <c:pt idx="662">
                  <c:v>31.429326923076921</c:v>
                </c:pt>
                <c:pt idx="663">
                  <c:v>31.462585470085468</c:v>
                </c:pt>
                <c:pt idx="664">
                  <c:v>31.495844017094019</c:v>
                </c:pt>
                <c:pt idx="665">
                  <c:v>31.529102564102562</c:v>
                </c:pt>
                <c:pt idx="666">
                  <c:v>31.562361111111109</c:v>
                </c:pt>
                <c:pt idx="667">
                  <c:v>31.595619658119656</c:v>
                </c:pt>
                <c:pt idx="668">
                  <c:v>31.628878205128206</c:v>
                </c:pt>
                <c:pt idx="669">
                  <c:v>31.662136752136753</c:v>
                </c:pt>
                <c:pt idx="670">
                  <c:v>31.695395299145293</c:v>
                </c:pt>
                <c:pt idx="671">
                  <c:v>31.728653846153843</c:v>
                </c:pt>
                <c:pt idx="672">
                  <c:v>31.76191239316239</c:v>
                </c:pt>
                <c:pt idx="673">
                  <c:v>31.795170940170934</c:v>
                </c:pt>
                <c:pt idx="674">
                  <c:v>31.828429487179488</c:v>
                </c:pt>
                <c:pt idx="675">
                  <c:v>31.861688034188035</c:v>
                </c:pt>
                <c:pt idx="676">
                  <c:v>31.894946581196578</c:v>
                </c:pt>
                <c:pt idx="677">
                  <c:v>31.928205128205128</c:v>
                </c:pt>
                <c:pt idx="678">
                  <c:v>31.961463675213675</c:v>
                </c:pt>
                <c:pt idx="679">
                  <c:v>31.994722222222215</c:v>
                </c:pt>
                <c:pt idx="680">
                  <c:v>32.027980769230773</c:v>
                </c:pt>
                <c:pt idx="681">
                  <c:v>32.061239316239316</c:v>
                </c:pt>
                <c:pt idx="682">
                  <c:v>32.094497863247859</c:v>
                </c:pt>
                <c:pt idx="683">
                  <c:v>32.12775641025641</c:v>
                </c:pt>
                <c:pt idx="684">
                  <c:v>32.161014957264953</c:v>
                </c:pt>
                <c:pt idx="685">
                  <c:v>32.194273504273497</c:v>
                </c:pt>
                <c:pt idx="686">
                  <c:v>32.227532051282047</c:v>
                </c:pt>
                <c:pt idx="687">
                  <c:v>32.260790598290598</c:v>
                </c:pt>
                <c:pt idx="688">
                  <c:v>32.294049145299141</c:v>
                </c:pt>
                <c:pt idx="689">
                  <c:v>32.327307692307691</c:v>
                </c:pt>
                <c:pt idx="690">
                  <c:v>32.360566239316235</c:v>
                </c:pt>
                <c:pt idx="691">
                  <c:v>32.393824786324778</c:v>
                </c:pt>
                <c:pt idx="692">
                  <c:v>32.427083333333329</c:v>
                </c:pt>
                <c:pt idx="693">
                  <c:v>32.460341880341879</c:v>
                </c:pt>
                <c:pt idx="694">
                  <c:v>32.493600427350422</c:v>
                </c:pt>
                <c:pt idx="695">
                  <c:v>32.526858974358973</c:v>
                </c:pt>
                <c:pt idx="696">
                  <c:v>32.560117521367516</c:v>
                </c:pt>
                <c:pt idx="697">
                  <c:v>32.59337606837606</c:v>
                </c:pt>
                <c:pt idx="698">
                  <c:v>32.62663461538461</c:v>
                </c:pt>
                <c:pt idx="699">
                  <c:v>32.659893162393161</c:v>
                </c:pt>
                <c:pt idx="700">
                  <c:v>32.693151709401704</c:v>
                </c:pt>
                <c:pt idx="701">
                  <c:v>32.726410256410254</c:v>
                </c:pt>
                <c:pt idx="702">
                  <c:v>32.759668803418798</c:v>
                </c:pt>
                <c:pt idx="703">
                  <c:v>32.792927350427348</c:v>
                </c:pt>
                <c:pt idx="704">
                  <c:v>32.826185897435899</c:v>
                </c:pt>
                <c:pt idx="705">
                  <c:v>32.859444444444442</c:v>
                </c:pt>
                <c:pt idx="706">
                  <c:v>32.892702991452992</c:v>
                </c:pt>
                <c:pt idx="707">
                  <c:v>32.925961538461543</c:v>
                </c:pt>
                <c:pt idx="708">
                  <c:v>32.959220085470079</c:v>
                </c:pt>
                <c:pt idx="709">
                  <c:v>32.99247863247863</c:v>
                </c:pt>
                <c:pt idx="710">
                  <c:v>33.025737179487173</c:v>
                </c:pt>
                <c:pt idx="711">
                  <c:v>33.058995726495723</c:v>
                </c:pt>
                <c:pt idx="712">
                  <c:v>33.092254273504274</c:v>
                </c:pt>
                <c:pt idx="713">
                  <c:v>33.125512820512817</c:v>
                </c:pt>
                <c:pt idx="714">
                  <c:v>33.158771367521368</c:v>
                </c:pt>
                <c:pt idx="715">
                  <c:v>33.192029914529911</c:v>
                </c:pt>
                <c:pt idx="716">
                  <c:v>33.225288461538462</c:v>
                </c:pt>
                <c:pt idx="717">
                  <c:v>33.258547008547005</c:v>
                </c:pt>
                <c:pt idx="718">
                  <c:v>33.291805555555555</c:v>
                </c:pt>
                <c:pt idx="719">
                  <c:v>33.325064102564099</c:v>
                </c:pt>
                <c:pt idx="720">
                  <c:v>33.358322649572649</c:v>
                </c:pt>
                <c:pt idx="721">
                  <c:v>33.391581196581193</c:v>
                </c:pt>
                <c:pt idx="722">
                  <c:v>33.424839743589736</c:v>
                </c:pt>
                <c:pt idx="723">
                  <c:v>33.458098290598286</c:v>
                </c:pt>
                <c:pt idx="724">
                  <c:v>33.491356837606837</c:v>
                </c:pt>
                <c:pt idx="725">
                  <c:v>33.52461538461538</c:v>
                </c:pt>
                <c:pt idx="726">
                  <c:v>33.557873931623931</c:v>
                </c:pt>
                <c:pt idx="727">
                  <c:v>33.591132478632481</c:v>
                </c:pt>
                <c:pt idx="728">
                  <c:v>33.624391025641017</c:v>
                </c:pt>
                <c:pt idx="729">
                  <c:v>33.657649572649568</c:v>
                </c:pt>
                <c:pt idx="730">
                  <c:v>33.690908119658118</c:v>
                </c:pt>
                <c:pt idx="731">
                  <c:v>33.724166666666662</c:v>
                </c:pt>
                <c:pt idx="732">
                  <c:v>33.757425213675212</c:v>
                </c:pt>
                <c:pt idx="733">
                  <c:v>33.790683760683763</c:v>
                </c:pt>
                <c:pt idx="734">
                  <c:v>33.823942307692306</c:v>
                </c:pt>
                <c:pt idx="735">
                  <c:v>33.857200854700849</c:v>
                </c:pt>
                <c:pt idx="736">
                  <c:v>33.8904594017094</c:v>
                </c:pt>
                <c:pt idx="737">
                  <c:v>33.92371794871795</c:v>
                </c:pt>
                <c:pt idx="738">
                  <c:v>33.956976495726494</c:v>
                </c:pt>
                <c:pt idx="739">
                  <c:v>33.990235042735044</c:v>
                </c:pt>
                <c:pt idx="740">
                  <c:v>34.023493589743588</c:v>
                </c:pt>
                <c:pt idx="741">
                  <c:v>34.056752136752131</c:v>
                </c:pt>
                <c:pt idx="742">
                  <c:v>34.090010683760681</c:v>
                </c:pt>
                <c:pt idx="743">
                  <c:v>34.123269230769232</c:v>
                </c:pt>
                <c:pt idx="744">
                  <c:v>34.156527777777782</c:v>
                </c:pt>
                <c:pt idx="745">
                  <c:v>34.189786324786319</c:v>
                </c:pt>
                <c:pt idx="746">
                  <c:v>34.223044871794869</c:v>
                </c:pt>
                <c:pt idx="747">
                  <c:v>34.256303418803419</c:v>
                </c:pt>
                <c:pt idx="748">
                  <c:v>34.289561965811956</c:v>
                </c:pt>
                <c:pt idx="749">
                  <c:v>34.322820512820513</c:v>
                </c:pt>
                <c:pt idx="750">
                  <c:v>34.356079059829064</c:v>
                </c:pt>
                <c:pt idx="751">
                  <c:v>34.3893376068376</c:v>
                </c:pt>
                <c:pt idx="752">
                  <c:v>34.42259615384615</c:v>
                </c:pt>
                <c:pt idx="753">
                  <c:v>34.455854700854701</c:v>
                </c:pt>
                <c:pt idx="754">
                  <c:v>34.489113247863237</c:v>
                </c:pt>
                <c:pt idx="755">
                  <c:v>34.522371794871788</c:v>
                </c:pt>
                <c:pt idx="756">
                  <c:v>34.555630341880345</c:v>
                </c:pt>
                <c:pt idx="757">
                  <c:v>34.588888888888881</c:v>
                </c:pt>
                <c:pt idx="758">
                  <c:v>34.622147435897432</c:v>
                </c:pt>
                <c:pt idx="759">
                  <c:v>34.655405982905982</c:v>
                </c:pt>
                <c:pt idx="760">
                  <c:v>34.688664529914519</c:v>
                </c:pt>
                <c:pt idx="761">
                  <c:v>34.721923076923069</c:v>
                </c:pt>
                <c:pt idx="762">
                  <c:v>34.755181623931627</c:v>
                </c:pt>
                <c:pt idx="763">
                  <c:v>34.788440170940163</c:v>
                </c:pt>
                <c:pt idx="764">
                  <c:v>34.821698717948713</c:v>
                </c:pt>
                <c:pt idx="765">
                  <c:v>34.854957264957264</c:v>
                </c:pt>
                <c:pt idx="766">
                  <c:v>34.888215811965807</c:v>
                </c:pt>
                <c:pt idx="767">
                  <c:v>34.921474358974358</c:v>
                </c:pt>
                <c:pt idx="768">
                  <c:v>34.954732905982908</c:v>
                </c:pt>
                <c:pt idx="769">
                  <c:v>34.987991452991452</c:v>
                </c:pt>
                <c:pt idx="770">
                  <c:v>35.021250000000002</c:v>
                </c:pt>
                <c:pt idx="771">
                  <c:v>35.054508547008545</c:v>
                </c:pt>
                <c:pt idx="772">
                  <c:v>35.087767094017089</c:v>
                </c:pt>
                <c:pt idx="773">
                  <c:v>35.121025641025639</c:v>
                </c:pt>
                <c:pt idx="774">
                  <c:v>35.15428418803419</c:v>
                </c:pt>
                <c:pt idx="775">
                  <c:v>35.187542735042733</c:v>
                </c:pt>
                <c:pt idx="776">
                  <c:v>35.220801282051283</c:v>
                </c:pt>
                <c:pt idx="777">
                  <c:v>35.25405982905982</c:v>
                </c:pt>
                <c:pt idx="778">
                  <c:v>35.28731837606837</c:v>
                </c:pt>
                <c:pt idx="779">
                  <c:v>35.320576923076921</c:v>
                </c:pt>
                <c:pt idx="780">
                  <c:v>35.353835470085457</c:v>
                </c:pt>
                <c:pt idx="781">
                  <c:v>35.387094017094014</c:v>
                </c:pt>
                <c:pt idx="782">
                  <c:v>35.420352564102565</c:v>
                </c:pt>
                <c:pt idx="783">
                  <c:v>35.453611111111101</c:v>
                </c:pt>
                <c:pt idx="784">
                  <c:v>35.486869658119652</c:v>
                </c:pt>
                <c:pt idx="785">
                  <c:v>35.520128205128202</c:v>
                </c:pt>
                <c:pt idx="786">
                  <c:v>35.553386752136745</c:v>
                </c:pt>
                <c:pt idx="787">
                  <c:v>35.586645299145296</c:v>
                </c:pt>
                <c:pt idx="788">
                  <c:v>35.619903846153846</c:v>
                </c:pt>
                <c:pt idx="789">
                  <c:v>35.65316239316239</c:v>
                </c:pt>
                <c:pt idx="790">
                  <c:v>35.68642094017094</c:v>
                </c:pt>
                <c:pt idx="791">
                  <c:v>35.719679487179491</c:v>
                </c:pt>
                <c:pt idx="792">
                  <c:v>35.752938034188027</c:v>
                </c:pt>
                <c:pt idx="793">
                  <c:v>35.786196581196585</c:v>
                </c:pt>
                <c:pt idx="794">
                  <c:v>35.819455128205128</c:v>
                </c:pt>
                <c:pt idx="795">
                  <c:v>35.852713675213671</c:v>
                </c:pt>
                <c:pt idx="796">
                  <c:v>35.885972222222222</c:v>
                </c:pt>
                <c:pt idx="797">
                  <c:v>35.919230769230765</c:v>
                </c:pt>
                <c:pt idx="798">
                  <c:v>35.952489316239308</c:v>
                </c:pt>
                <c:pt idx="799">
                  <c:v>35.985747863247859</c:v>
                </c:pt>
                <c:pt idx="800">
                  <c:v>36.019006410256409</c:v>
                </c:pt>
                <c:pt idx="801">
                  <c:v>36.052264957264953</c:v>
                </c:pt>
                <c:pt idx="802">
                  <c:v>36.085523504273503</c:v>
                </c:pt>
                <c:pt idx="803">
                  <c:v>36.118782051282047</c:v>
                </c:pt>
                <c:pt idx="804">
                  <c:v>36.15204059829059</c:v>
                </c:pt>
                <c:pt idx="805">
                  <c:v>36.18529914529914</c:v>
                </c:pt>
                <c:pt idx="806">
                  <c:v>36.218557692307691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6F7-4F55-A866-680A2712DF3E}"/>
            </c:ext>
          </c:extLst>
        </c:ser>
        <c:ser>
          <c:idx val="5"/>
          <c:order val="5"/>
          <c:spPr>
            <a:ln w="2222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'Max limit'!$CK$6:$CK$812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limit'!$CQ$6:$CQ$812</c:f>
              <c:numCache>
                <c:formatCode>0.00</c:formatCode>
                <c:ptCount val="807"/>
                <c:pt idx="0">
                  <c:v>10.714247491638794</c:v>
                </c:pt>
                <c:pt idx="1">
                  <c:v>10.752107023411371</c:v>
                </c:pt>
                <c:pt idx="2">
                  <c:v>10.789966555183947</c:v>
                </c:pt>
                <c:pt idx="3">
                  <c:v>10.82782608695652</c:v>
                </c:pt>
                <c:pt idx="4">
                  <c:v>10.865685618729096</c:v>
                </c:pt>
                <c:pt idx="5">
                  <c:v>10.903545150501673</c:v>
                </c:pt>
                <c:pt idx="6">
                  <c:v>10.941404682274246</c:v>
                </c:pt>
                <c:pt idx="7">
                  <c:v>10.979264214046822</c:v>
                </c:pt>
                <c:pt idx="8">
                  <c:v>11.017123745819397</c:v>
                </c:pt>
                <c:pt idx="9">
                  <c:v>11.054983277591974</c:v>
                </c:pt>
                <c:pt idx="10">
                  <c:v>11.092842809364548</c:v>
                </c:pt>
                <c:pt idx="11">
                  <c:v>11.130702341137123</c:v>
                </c:pt>
                <c:pt idx="12">
                  <c:v>11.168561872909699</c:v>
                </c:pt>
                <c:pt idx="13">
                  <c:v>11.206421404682272</c:v>
                </c:pt>
                <c:pt idx="14">
                  <c:v>11.244280936454849</c:v>
                </c:pt>
                <c:pt idx="15">
                  <c:v>11.282140468227423</c:v>
                </c:pt>
                <c:pt idx="16">
                  <c:v>11.319999999999999</c:v>
                </c:pt>
                <c:pt idx="17">
                  <c:v>11.357859531772574</c:v>
                </c:pt>
                <c:pt idx="18">
                  <c:v>11.395719063545149</c:v>
                </c:pt>
                <c:pt idx="19">
                  <c:v>11.433578595317726</c:v>
                </c:pt>
                <c:pt idx="20">
                  <c:v>11.4714381270903</c:v>
                </c:pt>
                <c:pt idx="21">
                  <c:v>11.509297658862874</c:v>
                </c:pt>
                <c:pt idx="22">
                  <c:v>11.547157190635451</c:v>
                </c:pt>
                <c:pt idx="23">
                  <c:v>11.585016722408026</c:v>
                </c:pt>
                <c:pt idx="24">
                  <c:v>11.622876254180602</c:v>
                </c:pt>
                <c:pt idx="25">
                  <c:v>11.660735785953175</c:v>
                </c:pt>
                <c:pt idx="26">
                  <c:v>11.698595317725752</c:v>
                </c:pt>
                <c:pt idx="27">
                  <c:v>11.736454849498328</c:v>
                </c:pt>
                <c:pt idx="28">
                  <c:v>11.774314381270901</c:v>
                </c:pt>
                <c:pt idx="29">
                  <c:v>11.812173913043477</c:v>
                </c:pt>
                <c:pt idx="30">
                  <c:v>11.850033444816054</c:v>
                </c:pt>
                <c:pt idx="31">
                  <c:v>11.887892976588628</c:v>
                </c:pt>
                <c:pt idx="32">
                  <c:v>11.925752508361203</c:v>
                </c:pt>
                <c:pt idx="33">
                  <c:v>11.963612040133778</c:v>
                </c:pt>
                <c:pt idx="34">
                  <c:v>12.001471571906356</c:v>
                </c:pt>
                <c:pt idx="35">
                  <c:v>12.039331103678929</c:v>
                </c:pt>
                <c:pt idx="36">
                  <c:v>12.077190635451505</c:v>
                </c:pt>
                <c:pt idx="37">
                  <c:v>12.115050167224078</c:v>
                </c:pt>
                <c:pt idx="38">
                  <c:v>12.152909698996655</c:v>
                </c:pt>
                <c:pt idx="39">
                  <c:v>12.190769230769231</c:v>
                </c:pt>
                <c:pt idx="40">
                  <c:v>12.228628762541804</c:v>
                </c:pt>
                <c:pt idx="41">
                  <c:v>12.26648829431438</c:v>
                </c:pt>
                <c:pt idx="42">
                  <c:v>12.304347826086957</c:v>
                </c:pt>
                <c:pt idx="43">
                  <c:v>12.342207357859531</c:v>
                </c:pt>
                <c:pt idx="44">
                  <c:v>12.380066889632108</c:v>
                </c:pt>
                <c:pt idx="45">
                  <c:v>12.417926421404681</c:v>
                </c:pt>
                <c:pt idx="46">
                  <c:v>12.455785953177257</c:v>
                </c:pt>
                <c:pt idx="47">
                  <c:v>12.493645484949832</c:v>
                </c:pt>
                <c:pt idx="48">
                  <c:v>12.531505016722406</c:v>
                </c:pt>
                <c:pt idx="49">
                  <c:v>12.569364548494983</c:v>
                </c:pt>
                <c:pt idx="50">
                  <c:v>12.607224080267558</c:v>
                </c:pt>
                <c:pt idx="51">
                  <c:v>12.645083612040134</c:v>
                </c:pt>
                <c:pt idx="52">
                  <c:v>12.682943143812709</c:v>
                </c:pt>
                <c:pt idx="53">
                  <c:v>12.720802675585283</c:v>
                </c:pt>
                <c:pt idx="54">
                  <c:v>12.75866220735786</c:v>
                </c:pt>
                <c:pt idx="55">
                  <c:v>12.796521739130435</c:v>
                </c:pt>
                <c:pt idx="56">
                  <c:v>12.834381270903009</c:v>
                </c:pt>
                <c:pt idx="57">
                  <c:v>12.872240802675584</c:v>
                </c:pt>
                <c:pt idx="58">
                  <c:v>12.910100334448158</c:v>
                </c:pt>
                <c:pt idx="59">
                  <c:v>12.947959866220735</c:v>
                </c:pt>
                <c:pt idx="60">
                  <c:v>12.985819397993311</c:v>
                </c:pt>
                <c:pt idx="61">
                  <c:v>13.023678929765884</c:v>
                </c:pt>
                <c:pt idx="62">
                  <c:v>13.06153846153846</c:v>
                </c:pt>
                <c:pt idx="63">
                  <c:v>13.099397993311037</c:v>
                </c:pt>
                <c:pt idx="64">
                  <c:v>13.137257525083612</c:v>
                </c:pt>
                <c:pt idx="65">
                  <c:v>13.175117056856188</c:v>
                </c:pt>
                <c:pt idx="66">
                  <c:v>13.212976588628761</c:v>
                </c:pt>
                <c:pt idx="67">
                  <c:v>13.250836120401338</c:v>
                </c:pt>
                <c:pt idx="68">
                  <c:v>13.288695652173914</c:v>
                </c:pt>
                <c:pt idx="69">
                  <c:v>13.326555183946487</c:v>
                </c:pt>
                <c:pt idx="70">
                  <c:v>13.364414715719063</c:v>
                </c:pt>
                <c:pt idx="71">
                  <c:v>13.40227424749164</c:v>
                </c:pt>
                <c:pt idx="72">
                  <c:v>13.440133779264213</c:v>
                </c:pt>
                <c:pt idx="73">
                  <c:v>13.477993311036789</c:v>
                </c:pt>
                <c:pt idx="74">
                  <c:v>13.515852842809362</c:v>
                </c:pt>
                <c:pt idx="75">
                  <c:v>13.55371237458194</c:v>
                </c:pt>
                <c:pt idx="76">
                  <c:v>13.591571906354515</c:v>
                </c:pt>
                <c:pt idx="77">
                  <c:v>13.629431438127089</c:v>
                </c:pt>
                <c:pt idx="78">
                  <c:v>13.667290969899664</c:v>
                </c:pt>
                <c:pt idx="79">
                  <c:v>13.705150501672239</c:v>
                </c:pt>
                <c:pt idx="80">
                  <c:v>13.743010033444815</c:v>
                </c:pt>
                <c:pt idx="81">
                  <c:v>13.78086956521739</c:v>
                </c:pt>
                <c:pt idx="82">
                  <c:v>13.818729096989964</c:v>
                </c:pt>
                <c:pt idx="83">
                  <c:v>13.856588628762541</c:v>
                </c:pt>
                <c:pt idx="84">
                  <c:v>13.894448160535116</c:v>
                </c:pt>
                <c:pt idx="85">
                  <c:v>13.93230769230769</c:v>
                </c:pt>
                <c:pt idx="86">
                  <c:v>13.970167224080265</c:v>
                </c:pt>
                <c:pt idx="87">
                  <c:v>14.008026755852844</c:v>
                </c:pt>
                <c:pt idx="88">
                  <c:v>14.045886287625416</c:v>
                </c:pt>
                <c:pt idx="89">
                  <c:v>14.083745819397993</c:v>
                </c:pt>
                <c:pt idx="90">
                  <c:v>14.121605351170569</c:v>
                </c:pt>
                <c:pt idx="91">
                  <c:v>14.159464882943142</c:v>
                </c:pt>
                <c:pt idx="92">
                  <c:v>14.19732441471572</c:v>
                </c:pt>
                <c:pt idx="93">
                  <c:v>14.235183946488295</c:v>
                </c:pt>
                <c:pt idx="94">
                  <c:v>14.273043478260869</c:v>
                </c:pt>
                <c:pt idx="95">
                  <c:v>14.310903010033446</c:v>
                </c:pt>
                <c:pt idx="96">
                  <c:v>14.348762541806019</c:v>
                </c:pt>
                <c:pt idx="97">
                  <c:v>14.386622073578595</c:v>
                </c:pt>
                <c:pt idx="98">
                  <c:v>14.424481605351167</c:v>
                </c:pt>
                <c:pt idx="99">
                  <c:v>14.462341137123746</c:v>
                </c:pt>
                <c:pt idx="100">
                  <c:v>14.500200668896321</c:v>
                </c:pt>
                <c:pt idx="101">
                  <c:v>14.538060200668895</c:v>
                </c:pt>
                <c:pt idx="102">
                  <c:v>14.57591973244147</c:v>
                </c:pt>
                <c:pt idx="103">
                  <c:v>14.613779264214047</c:v>
                </c:pt>
                <c:pt idx="104">
                  <c:v>14.651638795986621</c:v>
                </c:pt>
                <c:pt idx="105">
                  <c:v>14.689498327759196</c:v>
                </c:pt>
                <c:pt idx="106">
                  <c:v>14.727357859531772</c:v>
                </c:pt>
                <c:pt idx="107">
                  <c:v>14.765217391304345</c:v>
                </c:pt>
                <c:pt idx="108">
                  <c:v>14.803076923076922</c:v>
                </c:pt>
                <c:pt idx="109">
                  <c:v>14.840936454849498</c:v>
                </c:pt>
                <c:pt idx="110">
                  <c:v>14.878795986622071</c:v>
                </c:pt>
                <c:pt idx="111">
                  <c:v>14.916655518394647</c:v>
                </c:pt>
                <c:pt idx="112">
                  <c:v>14.954515050167226</c:v>
                </c:pt>
                <c:pt idx="113">
                  <c:v>14.992374581939798</c:v>
                </c:pt>
                <c:pt idx="114">
                  <c:v>15.030234113712375</c:v>
                </c:pt>
                <c:pt idx="115">
                  <c:v>15.068093645484952</c:v>
                </c:pt>
                <c:pt idx="116">
                  <c:v>15.105953177257524</c:v>
                </c:pt>
                <c:pt idx="117">
                  <c:v>15.143812709030101</c:v>
                </c:pt>
                <c:pt idx="118">
                  <c:v>15.181672240802673</c:v>
                </c:pt>
                <c:pt idx="119">
                  <c:v>15.21953177257525</c:v>
                </c:pt>
                <c:pt idx="120">
                  <c:v>15.257391304347824</c:v>
                </c:pt>
                <c:pt idx="121">
                  <c:v>15.295250836120401</c:v>
                </c:pt>
                <c:pt idx="122">
                  <c:v>15.333110367892976</c:v>
                </c:pt>
                <c:pt idx="123">
                  <c:v>15.370969899665548</c:v>
                </c:pt>
                <c:pt idx="124">
                  <c:v>15.408829431438127</c:v>
                </c:pt>
                <c:pt idx="125">
                  <c:v>15.446688963210702</c:v>
                </c:pt>
                <c:pt idx="126">
                  <c:v>15.484548494983276</c:v>
                </c:pt>
                <c:pt idx="127">
                  <c:v>15.522408026755851</c:v>
                </c:pt>
                <c:pt idx="128">
                  <c:v>15.560267558528428</c:v>
                </c:pt>
                <c:pt idx="129">
                  <c:v>15.598127090301002</c:v>
                </c:pt>
                <c:pt idx="130">
                  <c:v>15.635986622073577</c:v>
                </c:pt>
                <c:pt idx="131">
                  <c:v>15.673846153846153</c:v>
                </c:pt>
                <c:pt idx="132">
                  <c:v>15.711705685618728</c:v>
                </c:pt>
                <c:pt idx="133">
                  <c:v>15.749565217391304</c:v>
                </c:pt>
                <c:pt idx="134">
                  <c:v>15.787424749163879</c:v>
                </c:pt>
                <c:pt idx="135">
                  <c:v>15.825284280936453</c:v>
                </c:pt>
                <c:pt idx="136">
                  <c:v>15.86314381270903</c:v>
                </c:pt>
                <c:pt idx="137">
                  <c:v>15.901003344481607</c:v>
                </c:pt>
                <c:pt idx="138">
                  <c:v>15.938862876254179</c:v>
                </c:pt>
                <c:pt idx="139">
                  <c:v>15.976722408026754</c:v>
                </c:pt>
                <c:pt idx="140">
                  <c:v>16.014581939799328</c:v>
                </c:pt>
                <c:pt idx="141">
                  <c:v>16.052441471571903</c:v>
                </c:pt>
                <c:pt idx="142">
                  <c:v>16.090301003344482</c:v>
                </c:pt>
                <c:pt idx="143">
                  <c:v>16.128160535117054</c:v>
                </c:pt>
                <c:pt idx="144">
                  <c:v>16.166020066889633</c:v>
                </c:pt>
                <c:pt idx="145">
                  <c:v>16.203879598662205</c:v>
                </c:pt>
                <c:pt idx="146">
                  <c:v>16.24173913043478</c:v>
                </c:pt>
                <c:pt idx="147">
                  <c:v>16.279598662207359</c:v>
                </c:pt>
                <c:pt idx="148">
                  <c:v>16.317458193979931</c:v>
                </c:pt>
                <c:pt idx="149">
                  <c:v>16.355317725752506</c:v>
                </c:pt>
                <c:pt idx="150">
                  <c:v>16.393177257525085</c:v>
                </c:pt>
                <c:pt idx="151">
                  <c:v>16.431036789297657</c:v>
                </c:pt>
                <c:pt idx="152">
                  <c:v>16.468896321070233</c:v>
                </c:pt>
                <c:pt idx="153">
                  <c:v>16.506755852842808</c:v>
                </c:pt>
                <c:pt idx="154">
                  <c:v>16.544615384615383</c:v>
                </c:pt>
                <c:pt idx="155">
                  <c:v>16.582474916387959</c:v>
                </c:pt>
                <c:pt idx="156">
                  <c:v>16.620334448160534</c:v>
                </c:pt>
                <c:pt idx="157">
                  <c:v>16.65819397993311</c:v>
                </c:pt>
                <c:pt idx="158">
                  <c:v>16.696053511705685</c:v>
                </c:pt>
                <c:pt idx="159">
                  <c:v>16.73391304347826</c:v>
                </c:pt>
                <c:pt idx="160">
                  <c:v>16.771772575250836</c:v>
                </c:pt>
                <c:pt idx="161">
                  <c:v>16.809632107023411</c:v>
                </c:pt>
                <c:pt idx="162">
                  <c:v>16.847491638795983</c:v>
                </c:pt>
                <c:pt idx="163">
                  <c:v>16.885351170568562</c:v>
                </c:pt>
                <c:pt idx="164">
                  <c:v>16.923210702341137</c:v>
                </c:pt>
                <c:pt idx="165">
                  <c:v>16.961070234113709</c:v>
                </c:pt>
                <c:pt idx="166">
                  <c:v>16.998929765886285</c:v>
                </c:pt>
                <c:pt idx="167">
                  <c:v>17.03678929765886</c:v>
                </c:pt>
                <c:pt idx="168">
                  <c:v>17.074648829431439</c:v>
                </c:pt>
                <c:pt idx="169">
                  <c:v>17.112508361204011</c:v>
                </c:pt>
                <c:pt idx="170">
                  <c:v>17.150367892976586</c:v>
                </c:pt>
                <c:pt idx="171">
                  <c:v>17.188227424749165</c:v>
                </c:pt>
                <c:pt idx="172">
                  <c:v>17.226086956521737</c:v>
                </c:pt>
                <c:pt idx="173">
                  <c:v>17.263946488294312</c:v>
                </c:pt>
                <c:pt idx="174">
                  <c:v>17.301806020066888</c:v>
                </c:pt>
                <c:pt idx="175">
                  <c:v>17.339665551839463</c:v>
                </c:pt>
                <c:pt idx="176">
                  <c:v>17.377525083612039</c:v>
                </c:pt>
                <c:pt idx="177">
                  <c:v>17.415384615384614</c:v>
                </c:pt>
                <c:pt idx="178">
                  <c:v>17.453244147157189</c:v>
                </c:pt>
                <c:pt idx="179">
                  <c:v>17.491103678929765</c:v>
                </c:pt>
                <c:pt idx="180">
                  <c:v>17.52896321070234</c:v>
                </c:pt>
                <c:pt idx="181">
                  <c:v>17.566822742474915</c:v>
                </c:pt>
                <c:pt idx="182">
                  <c:v>17.604682274247487</c:v>
                </c:pt>
                <c:pt idx="183">
                  <c:v>17.642541806020066</c:v>
                </c:pt>
                <c:pt idx="184">
                  <c:v>17.680401337792642</c:v>
                </c:pt>
                <c:pt idx="185">
                  <c:v>17.718260869565214</c:v>
                </c:pt>
                <c:pt idx="186">
                  <c:v>17.756120401337792</c:v>
                </c:pt>
                <c:pt idx="187">
                  <c:v>17.793979933110368</c:v>
                </c:pt>
                <c:pt idx="188">
                  <c:v>17.831839464882943</c:v>
                </c:pt>
                <c:pt idx="189">
                  <c:v>17.869698996655515</c:v>
                </c:pt>
                <c:pt idx="190">
                  <c:v>17.90755852842809</c:v>
                </c:pt>
                <c:pt idx="191">
                  <c:v>17.945418060200669</c:v>
                </c:pt>
                <c:pt idx="192">
                  <c:v>17.983277591973241</c:v>
                </c:pt>
                <c:pt idx="193">
                  <c:v>18.021137123745817</c:v>
                </c:pt>
                <c:pt idx="194">
                  <c:v>18.058996655518396</c:v>
                </c:pt>
                <c:pt idx="195">
                  <c:v>18.096856187290971</c:v>
                </c:pt>
                <c:pt idx="196">
                  <c:v>18.134715719063543</c:v>
                </c:pt>
                <c:pt idx="197">
                  <c:v>18.172575250836122</c:v>
                </c:pt>
                <c:pt idx="198">
                  <c:v>18.210434782608694</c:v>
                </c:pt>
                <c:pt idx="199">
                  <c:v>18.248294314381269</c:v>
                </c:pt>
                <c:pt idx="200">
                  <c:v>18.286153846153848</c:v>
                </c:pt>
                <c:pt idx="201">
                  <c:v>18.32401337792642</c:v>
                </c:pt>
                <c:pt idx="202">
                  <c:v>18.361872909698995</c:v>
                </c:pt>
                <c:pt idx="203">
                  <c:v>18.399732441471567</c:v>
                </c:pt>
                <c:pt idx="204">
                  <c:v>18.437591973244146</c:v>
                </c:pt>
                <c:pt idx="205">
                  <c:v>18.475451505016721</c:v>
                </c:pt>
                <c:pt idx="206">
                  <c:v>18.513311036789293</c:v>
                </c:pt>
                <c:pt idx="207">
                  <c:v>18.551170568561872</c:v>
                </c:pt>
                <c:pt idx="208">
                  <c:v>18.589030100334451</c:v>
                </c:pt>
                <c:pt idx="209">
                  <c:v>18.626889632107019</c:v>
                </c:pt>
                <c:pt idx="210">
                  <c:v>18.664749163879598</c:v>
                </c:pt>
                <c:pt idx="211">
                  <c:v>18.702608695652177</c:v>
                </c:pt>
                <c:pt idx="212">
                  <c:v>18.740468227424746</c:v>
                </c:pt>
                <c:pt idx="213">
                  <c:v>18.778327759197325</c:v>
                </c:pt>
                <c:pt idx="214">
                  <c:v>18.816187290969896</c:v>
                </c:pt>
                <c:pt idx="215">
                  <c:v>18.854046822742475</c:v>
                </c:pt>
                <c:pt idx="216">
                  <c:v>18.891906354515051</c:v>
                </c:pt>
                <c:pt idx="217">
                  <c:v>18.929765886287623</c:v>
                </c:pt>
                <c:pt idx="218">
                  <c:v>18.967625418060202</c:v>
                </c:pt>
                <c:pt idx="219">
                  <c:v>19.005484949832773</c:v>
                </c:pt>
                <c:pt idx="220">
                  <c:v>19.043344481605349</c:v>
                </c:pt>
                <c:pt idx="221">
                  <c:v>19.081204013377928</c:v>
                </c:pt>
                <c:pt idx="222">
                  <c:v>19.1190635451505</c:v>
                </c:pt>
                <c:pt idx="223">
                  <c:v>19.156923076923075</c:v>
                </c:pt>
                <c:pt idx="224">
                  <c:v>19.194782608695654</c:v>
                </c:pt>
                <c:pt idx="225">
                  <c:v>19.232642140468226</c:v>
                </c:pt>
                <c:pt idx="226">
                  <c:v>19.270501672240801</c:v>
                </c:pt>
                <c:pt idx="227">
                  <c:v>19.308361204013377</c:v>
                </c:pt>
                <c:pt idx="228">
                  <c:v>19.346220735785952</c:v>
                </c:pt>
                <c:pt idx="229">
                  <c:v>19.384080267558527</c:v>
                </c:pt>
                <c:pt idx="230">
                  <c:v>19.421939799331103</c:v>
                </c:pt>
                <c:pt idx="231">
                  <c:v>19.459799331103678</c:v>
                </c:pt>
                <c:pt idx="232">
                  <c:v>19.497658862876253</c:v>
                </c:pt>
                <c:pt idx="233">
                  <c:v>19.535518394648829</c:v>
                </c:pt>
                <c:pt idx="234">
                  <c:v>19.573377926421404</c:v>
                </c:pt>
                <c:pt idx="235">
                  <c:v>19.611237458193976</c:v>
                </c:pt>
                <c:pt idx="236">
                  <c:v>19.649096989966552</c:v>
                </c:pt>
                <c:pt idx="237">
                  <c:v>19.68695652173913</c:v>
                </c:pt>
                <c:pt idx="238">
                  <c:v>19.724816053511706</c:v>
                </c:pt>
                <c:pt idx="239">
                  <c:v>19.762675585284278</c:v>
                </c:pt>
                <c:pt idx="240">
                  <c:v>19.800535117056857</c:v>
                </c:pt>
                <c:pt idx="241">
                  <c:v>19.838394648829432</c:v>
                </c:pt>
                <c:pt idx="242">
                  <c:v>19.876254180602004</c:v>
                </c:pt>
                <c:pt idx="243">
                  <c:v>19.914113712374579</c:v>
                </c:pt>
                <c:pt idx="244">
                  <c:v>19.951973244147158</c:v>
                </c:pt>
                <c:pt idx="245">
                  <c:v>19.989832775919734</c:v>
                </c:pt>
                <c:pt idx="246">
                  <c:v>20.027692307692305</c:v>
                </c:pt>
                <c:pt idx="247">
                  <c:v>20.065551839464881</c:v>
                </c:pt>
                <c:pt idx="248">
                  <c:v>20.10341137123746</c:v>
                </c:pt>
                <c:pt idx="249">
                  <c:v>20.141270903010032</c:v>
                </c:pt>
                <c:pt idx="250">
                  <c:v>20.179130434782607</c:v>
                </c:pt>
                <c:pt idx="251">
                  <c:v>20.216989966555182</c:v>
                </c:pt>
                <c:pt idx="252">
                  <c:v>20.254849498327758</c:v>
                </c:pt>
                <c:pt idx="253">
                  <c:v>20.292709030100333</c:v>
                </c:pt>
                <c:pt idx="254">
                  <c:v>20.330568561872909</c:v>
                </c:pt>
                <c:pt idx="255">
                  <c:v>20.368428093645484</c:v>
                </c:pt>
                <c:pt idx="256">
                  <c:v>20.406287625418056</c:v>
                </c:pt>
                <c:pt idx="257">
                  <c:v>20.444147157190635</c:v>
                </c:pt>
                <c:pt idx="258">
                  <c:v>20.48200668896321</c:v>
                </c:pt>
                <c:pt idx="259">
                  <c:v>20.519866220735782</c:v>
                </c:pt>
                <c:pt idx="260">
                  <c:v>20.557725752508361</c:v>
                </c:pt>
                <c:pt idx="261">
                  <c:v>20.595585284280936</c:v>
                </c:pt>
                <c:pt idx="262">
                  <c:v>20.633444816053508</c:v>
                </c:pt>
                <c:pt idx="263">
                  <c:v>20.671304347826087</c:v>
                </c:pt>
                <c:pt idx="264">
                  <c:v>20.709163879598659</c:v>
                </c:pt>
                <c:pt idx="265">
                  <c:v>20.747023411371234</c:v>
                </c:pt>
                <c:pt idx="266">
                  <c:v>20.78488294314381</c:v>
                </c:pt>
                <c:pt idx="267">
                  <c:v>20.822742474916385</c:v>
                </c:pt>
                <c:pt idx="268">
                  <c:v>20.860602006688964</c:v>
                </c:pt>
                <c:pt idx="269">
                  <c:v>20.898461538461536</c:v>
                </c:pt>
                <c:pt idx="270">
                  <c:v>20.936321070234111</c:v>
                </c:pt>
                <c:pt idx="271">
                  <c:v>20.97418060200669</c:v>
                </c:pt>
                <c:pt idx="272">
                  <c:v>21.012040133779259</c:v>
                </c:pt>
                <c:pt idx="273">
                  <c:v>21.049899665551838</c:v>
                </c:pt>
                <c:pt idx="274">
                  <c:v>21.087759197324417</c:v>
                </c:pt>
                <c:pt idx="275">
                  <c:v>21.125618729096988</c:v>
                </c:pt>
                <c:pt idx="276">
                  <c:v>21.163478260869564</c:v>
                </c:pt>
                <c:pt idx="277">
                  <c:v>21.201337792642143</c:v>
                </c:pt>
                <c:pt idx="278">
                  <c:v>21.239197324414715</c:v>
                </c:pt>
                <c:pt idx="279">
                  <c:v>21.27705685618729</c:v>
                </c:pt>
                <c:pt idx="280">
                  <c:v>21.314916387959865</c:v>
                </c:pt>
                <c:pt idx="281">
                  <c:v>21.352775919732441</c:v>
                </c:pt>
                <c:pt idx="282">
                  <c:v>21.390635451505016</c:v>
                </c:pt>
                <c:pt idx="283">
                  <c:v>21.428494983277588</c:v>
                </c:pt>
                <c:pt idx="284">
                  <c:v>21.466354515050167</c:v>
                </c:pt>
                <c:pt idx="285">
                  <c:v>21.504214046822742</c:v>
                </c:pt>
                <c:pt idx="286">
                  <c:v>21.542073578595314</c:v>
                </c:pt>
                <c:pt idx="287">
                  <c:v>21.579933110367893</c:v>
                </c:pt>
                <c:pt idx="288">
                  <c:v>21.617792642140465</c:v>
                </c:pt>
                <c:pt idx="289">
                  <c:v>21.65565217391304</c:v>
                </c:pt>
                <c:pt idx="290">
                  <c:v>21.693511705685619</c:v>
                </c:pt>
                <c:pt idx="291">
                  <c:v>21.731371237458191</c:v>
                </c:pt>
                <c:pt idx="292">
                  <c:v>21.769230769230766</c:v>
                </c:pt>
                <c:pt idx="293">
                  <c:v>21.807090301003345</c:v>
                </c:pt>
                <c:pt idx="294">
                  <c:v>21.844949832775917</c:v>
                </c:pt>
                <c:pt idx="295">
                  <c:v>21.882809364548493</c:v>
                </c:pt>
                <c:pt idx="296">
                  <c:v>21.920668896321068</c:v>
                </c:pt>
                <c:pt idx="297">
                  <c:v>21.958528428093643</c:v>
                </c:pt>
                <c:pt idx="298">
                  <c:v>21.996387959866222</c:v>
                </c:pt>
                <c:pt idx="299">
                  <c:v>22.034247491638794</c:v>
                </c:pt>
                <c:pt idx="300">
                  <c:v>22.07210702341137</c:v>
                </c:pt>
                <c:pt idx="301">
                  <c:v>22.109966555183949</c:v>
                </c:pt>
                <c:pt idx="302">
                  <c:v>22.14782608695652</c:v>
                </c:pt>
                <c:pt idx="303">
                  <c:v>22.185685618729096</c:v>
                </c:pt>
                <c:pt idx="304">
                  <c:v>22.223545150501671</c:v>
                </c:pt>
                <c:pt idx="305">
                  <c:v>22.261404682274247</c:v>
                </c:pt>
                <c:pt idx="306">
                  <c:v>22.299264214046822</c:v>
                </c:pt>
                <c:pt idx="307">
                  <c:v>22.337123745819397</c:v>
                </c:pt>
                <c:pt idx="308">
                  <c:v>22.374983277591973</c:v>
                </c:pt>
                <c:pt idx="309">
                  <c:v>22.412842809364545</c:v>
                </c:pt>
                <c:pt idx="310">
                  <c:v>22.45070234113712</c:v>
                </c:pt>
                <c:pt idx="311">
                  <c:v>22.488561872909699</c:v>
                </c:pt>
                <c:pt idx="312">
                  <c:v>22.526421404682271</c:v>
                </c:pt>
                <c:pt idx="313">
                  <c:v>22.564280936454846</c:v>
                </c:pt>
                <c:pt idx="314">
                  <c:v>22.602140468227425</c:v>
                </c:pt>
                <c:pt idx="315">
                  <c:v>22.639999999999997</c:v>
                </c:pt>
                <c:pt idx="316">
                  <c:v>22.677859531772572</c:v>
                </c:pt>
                <c:pt idx="317">
                  <c:v>22.715719063545148</c:v>
                </c:pt>
                <c:pt idx="318">
                  <c:v>22.753578595317723</c:v>
                </c:pt>
                <c:pt idx="319">
                  <c:v>22.791438127090299</c:v>
                </c:pt>
                <c:pt idx="320">
                  <c:v>22.829297658862874</c:v>
                </c:pt>
                <c:pt idx="321">
                  <c:v>22.867157190635453</c:v>
                </c:pt>
                <c:pt idx="322">
                  <c:v>22.905016722408025</c:v>
                </c:pt>
                <c:pt idx="323">
                  <c:v>22.9428762541806</c:v>
                </c:pt>
                <c:pt idx="324">
                  <c:v>22.980735785953179</c:v>
                </c:pt>
                <c:pt idx="325">
                  <c:v>23.018595317725747</c:v>
                </c:pt>
                <c:pt idx="326">
                  <c:v>23.056454849498326</c:v>
                </c:pt>
                <c:pt idx="327">
                  <c:v>23.094314381270902</c:v>
                </c:pt>
                <c:pt idx="328">
                  <c:v>23.132173913043477</c:v>
                </c:pt>
                <c:pt idx="329">
                  <c:v>23.170033444816053</c:v>
                </c:pt>
                <c:pt idx="330">
                  <c:v>23.207892976588628</c:v>
                </c:pt>
                <c:pt idx="331">
                  <c:v>23.245752508361203</c:v>
                </c:pt>
                <c:pt idx="332">
                  <c:v>23.283612040133775</c:v>
                </c:pt>
                <c:pt idx="333">
                  <c:v>23.321471571906351</c:v>
                </c:pt>
                <c:pt idx="334">
                  <c:v>23.35933110367893</c:v>
                </c:pt>
                <c:pt idx="335">
                  <c:v>23.397190635451505</c:v>
                </c:pt>
                <c:pt idx="336">
                  <c:v>23.435050167224077</c:v>
                </c:pt>
                <c:pt idx="337">
                  <c:v>23.472909698996656</c:v>
                </c:pt>
                <c:pt idx="338">
                  <c:v>23.510769230769231</c:v>
                </c:pt>
                <c:pt idx="339">
                  <c:v>23.548628762541803</c:v>
                </c:pt>
                <c:pt idx="340">
                  <c:v>23.586488294314382</c:v>
                </c:pt>
                <c:pt idx="341">
                  <c:v>23.624347826086954</c:v>
                </c:pt>
                <c:pt idx="342">
                  <c:v>23.662207357859529</c:v>
                </c:pt>
                <c:pt idx="343">
                  <c:v>23.700066889632108</c:v>
                </c:pt>
                <c:pt idx="344">
                  <c:v>23.73792642140468</c:v>
                </c:pt>
                <c:pt idx="345">
                  <c:v>23.775785953177255</c:v>
                </c:pt>
                <c:pt idx="346">
                  <c:v>23.813645484949834</c:v>
                </c:pt>
                <c:pt idx="347">
                  <c:v>23.851505016722406</c:v>
                </c:pt>
                <c:pt idx="348">
                  <c:v>23.889364548494985</c:v>
                </c:pt>
                <c:pt idx="349">
                  <c:v>23.927224080267557</c:v>
                </c:pt>
                <c:pt idx="350">
                  <c:v>23.965083612040132</c:v>
                </c:pt>
                <c:pt idx="351">
                  <c:v>24.002943143812711</c:v>
                </c:pt>
                <c:pt idx="352">
                  <c:v>24.04080267558528</c:v>
                </c:pt>
                <c:pt idx="353">
                  <c:v>24.078662207357858</c:v>
                </c:pt>
                <c:pt idx="354">
                  <c:v>24.11652173913043</c:v>
                </c:pt>
                <c:pt idx="355">
                  <c:v>24.154381270903009</c:v>
                </c:pt>
                <c:pt idx="356">
                  <c:v>24.192240802675585</c:v>
                </c:pt>
                <c:pt idx="357">
                  <c:v>24.230100334448156</c:v>
                </c:pt>
                <c:pt idx="358">
                  <c:v>24.267959866220735</c:v>
                </c:pt>
                <c:pt idx="359">
                  <c:v>24.305819397993311</c:v>
                </c:pt>
                <c:pt idx="360">
                  <c:v>24.343678929765883</c:v>
                </c:pt>
                <c:pt idx="361">
                  <c:v>24.381538461538462</c:v>
                </c:pt>
                <c:pt idx="362">
                  <c:v>24.419397993311033</c:v>
                </c:pt>
                <c:pt idx="363">
                  <c:v>24.457257525083609</c:v>
                </c:pt>
                <c:pt idx="364">
                  <c:v>24.495117056856188</c:v>
                </c:pt>
                <c:pt idx="365">
                  <c:v>24.53297658862876</c:v>
                </c:pt>
                <c:pt idx="366">
                  <c:v>24.570836120401335</c:v>
                </c:pt>
                <c:pt idx="367">
                  <c:v>24.608695652173914</c:v>
                </c:pt>
                <c:pt idx="368">
                  <c:v>24.646555183946486</c:v>
                </c:pt>
                <c:pt idx="369">
                  <c:v>24.684414715719061</c:v>
                </c:pt>
                <c:pt idx="370">
                  <c:v>24.722274247491637</c:v>
                </c:pt>
                <c:pt idx="371">
                  <c:v>24.760133779264216</c:v>
                </c:pt>
                <c:pt idx="372">
                  <c:v>24.797993311036787</c:v>
                </c:pt>
                <c:pt idx="373">
                  <c:v>24.835852842809363</c:v>
                </c:pt>
                <c:pt idx="374">
                  <c:v>24.873712374581938</c:v>
                </c:pt>
                <c:pt idx="375">
                  <c:v>24.911571906354514</c:v>
                </c:pt>
                <c:pt idx="376">
                  <c:v>24.949431438127085</c:v>
                </c:pt>
                <c:pt idx="377">
                  <c:v>24.987290969899664</c:v>
                </c:pt>
                <c:pt idx="378">
                  <c:v>25.02515050167224</c:v>
                </c:pt>
                <c:pt idx="379">
                  <c:v>25.063010033444812</c:v>
                </c:pt>
                <c:pt idx="380">
                  <c:v>25.100869565217391</c:v>
                </c:pt>
                <c:pt idx="381">
                  <c:v>25.138729096989966</c:v>
                </c:pt>
                <c:pt idx="382">
                  <c:v>25.176588628762538</c:v>
                </c:pt>
                <c:pt idx="383">
                  <c:v>25.214448160535117</c:v>
                </c:pt>
                <c:pt idx="384">
                  <c:v>25.252307692307692</c:v>
                </c:pt>
                <c:pt idx="385">
                  <c:v>25.290167224080268</c:v>
                </c:pt>
                <c:pt idx="386">
                  <c:v>25.328026755852839</c:v>
                </c:pt>
                <c:pt idx="387">
                  <c:v>25.365886287625418</c:v>
                </c:pt>
                <c:pt idx="388">
                  <c:v>25.403745819397994</c:v>
                </c:pt>
                <c:pt idx="389">
                  <c:v>25.441605351170566</c:v>
                </c:pt>
                <c:pt idx="390">
                  <c:v>25.479464882943144</c:v>
                </c:pt>
                <c:pt idx="391">
                  <c:v>25.51732441471572</c:v>
                </c:pt>
                <c:pt idx="392">
                  <c:v>25.555183946488292</c:v>
                </c:pt>
                <c:pt idx="393">
                  <c:v>25.593043478260871</c:v>
                </c:pt>
                <c:pt idx="394">
                  <c:v>25.630903010033443</c:v>
                </c:pt>
                <c:pt idx="395">
                  <c:v>25.668762541806018</c:v>
                </c:pt>
                <c:pt idx="396">
                  <c:v>25.706622073578593</c:v>
                </c:pt>
                <c:pt idx="397">
                  <c:v>25.744481605351169</c:v>
                </c:pt>
                <c:pt idx="398">
                  <c:v>25.782341137123744</c:v>
                </c:pt>
                <c:pt idx="399">
                  <c:v>25.820200668896316</c:v>
                </c:pt>
                <c:pt idx="400">
                  <c:v>25.858060200668895</c:v>
                </c:pt>
                <c:pt idx="401">
                  <c:v>25.89591973244147</c:v>
                </c:pt>
                <c:pt idx="402">
                  <c:v>25.933779264214042</c:v>
                </c:pt>
                <c:pt idx="403">
                  <c:v>25.971638795986621</c:v>
                </c:pt>
                <c:pt idx="404">
                  <c:v>26.009498327759196</c:v>
                </c:pt>
                <c:pt idx="405">
                  <c:v>26.047357859531768</c:v>
                </c:pt>
                <c:pt idx="406">
                  <c:v>26.085217391304347</c:v>
                </c:pt>
                <c:pt idx="407">
                  <c:v>26.123076923076919</c:v>
                </c:pt>
                <c:pt idx="408">
                  <c:v>26.160936454849498</c:v>
                </c:pt>
                <c:pt idx="409">
                  <c:v>26.198795986622073</c:v>
                </c:pt>
                <c:pt idx="410">
                  <c:v>26.236655518394645</c:v>
                </c:pt>
                <c:pt idx="411">
                  <c:v>26.274515050167224</c:v>
                </c:pt>
                <c:pt idx="412">
                  <c:v>26.3123745819398</c:v>
                </c:pt>
                <c:pt idx="413">
                  <c:v>26.350234113712375</c:v>
                </c:pt>
                <c:pt idx="414">
                  <c:v>26.388093645484947</c:v>
                </c:pt>
                <c:pt idx="415">
                  <c:v>26.425953177257522</c:v>
                </c:pt>
                <c:pt idx="416">
                  <c:v>26.463812709030098</c:v>
                </c:pt>
                <c:pt idx="417">
                  <c:v>26.501672240802677</c:v>
                </c:pt>
                <c:pt idx="418">
                  <c:v>26.539531772575248</c:v>
                </c:pt>
                <c:pt idx="419">
                  <c:v>26.577391304347827</c:v>
                </c:pt>
                <c:pt idx="420">
                  <c:v>26.615250836120399</c:v>
                </c:pt>
                <c:pt idx="421">
                  <c:v>26.653110367892975</c:v>
                </c:pt>
                <c:pt idx="422">
                  <c:v>26.69096989966555</c:v>
                </c:pt>
                <c:pt idx="423">
                  <c:v>26.728829431438125</c:v>
                </c:pt>
                <c:pt idx="424">
                  <c:v>26.766688963210697</c:v>
                </c:pt>
                <c:pt idx="425">
                  <c:v>26.80454849498328</c:v>
                </c:pt>
                <c:pt idx="426">
                  <c:v>26.842408026755848</c:v>
                </c:pt>
                <c:pt idx="427">
                  <c:v>26.880267558528427</c:v>
                </c:pt>
                <c:pt idx="428">
                  <c:v>26.918127090301002</c:v>
                </c:pt>
                <c:pt idx="429">
                  <c:v>26.955986622073578</c:v>
                </c:pt>
                <c:pt idx="430">
                  <c:v>26.99384615384615</c:v>
                </c:pt>
                <c:pt idx="431">
                  <c:v>27.031705685618725</c:v>
                </c:pt>
                <c:pt idx="432">
                  <c:v>27.0695652173913</c:v>
                </c:pt>
                <c:pt idx="433">
                  <c:v>27.107424749163879</c:v>
                </c:pt>
                <c:pt idx="434">
                  <c:v>27.145284280936455</c:v>
                </c:pt>
                <c:pt idx="435">
                  <c:v>27.18314381270903</c:v>
                </c:pt>
                <c:pt idx="436">
                  <c:v>27.221003344481598</c:v>
                </c:pt>
                <c:pt idx="437">
                  <c:v>27.258862876254177</c:v>
                </c:pt>
                <c:pt idx="438">
                  <c:v>27.296722408026756</c:v>
                </c:pt>
                <c:pt idx="439">
                  <c:v>27.334581939799328</c:v>
                </c:pt>
                <c:pt idx="440">
                  <c:v>27.372441471571907</c:v>
                </c:pt>
                <c:pt idx="441">
                  <c:v>27.410301003344479</c:v>
                </c:pt>
                <c:pt idx="442">
                  <c:v>27.448160535117058</c:v>
                </c:pt>
                <c:pt idx="443">
                  <c:v>27.48602006688963</c:v>
                </c:pt>
                <c:pt idx="444">
                  <c:v>27.523879598662209</c:v>
                </c:pt>
                <c:pt idx="445">
                  <c:v>27.561739130434781</c:v>
                </c:pt>
                <c:pt idx="446">
                  <c:v>27.599598662207352</c:v>
                </c:pt>
                <c:pt idx="447">
                  <c:v>27.637458193979928</c:v>
                </c:pt>
                <c:pt idx="448">
                  <c:v>27.67531772575251</c:v>
                </c:pt>
                <c:pt idx="449">
                  <c:v>27.713177257525082</c:v>
                </c:pt>
                <c:pt idx="450">
                  <c:v>27.751036789297657</c:v>
                </c:pt>
                <c:pt idx="451">
                  <c:v>27.788896321070233</c:v>
                </c:pt>
                <c:pt idx="452">
                  <c:v>27.826755852842805</c:v>
                </c:pt>
                <c:pt idx="453">
                  <c:v>27.86461538461538</c:v>
                </c:pt>
                <c:pt idx="454">
                  <c:v>27.902474916387959</c:v>
                </c:pt>
                <c:pt idx="455">
                  <c:v>27.940334448160531</c:v>
                </c:pt>
                <c:pt idx="456">
                  <c:v>27.97819397993311</c:v>
                </c:pt>
                <c:pt idx="457">
                  <c:v>28.016053511705689</c:v>
                </c:pt>
                <c:pt idx="458">
                  <c:v>28.053913043478257</c:v>
                </c:pt>
                <c:pt idx="459">
                  <c:v>28.091772575250832</c:v>
                </c:pt>
                <c:pt idx="460">
                  <c:v>28.129632107023408</c:v>
                </c:pt>
                <c:pt idx="461">
                  <c:v>28.167491638795987</c:v>
                </c:pt>
                <c:pt idx="462">
                  <c:v>28.205351170568562</c:v>
                </c:pt>
                <c:pt idx="463">
                  <c:v>28.243210702341138</c:v>
                </c:pt>
                <c:pt idx="464">
                  <c:v>28.281070234113709</c:v>
                </c:pt>
                <c:pt idx="465">
                  <c:v>28.318929765886285</c:v>
                </c:pt>
                <c:pt idx="466">
                  <c:v>28.35678929765886</c:v>
                </c:pt>
                <c:pt idx="467">
                  <c:v>28.394648829431439</c:v>
                </c:pt>
                <c:pt idx="468">
                  <c:v>28.432508361204011</c:v>
                </c:pt>
                <c:pt idx="469">
                  <c:v>28.47036789297659</c:v>
                </c:pt>
                <c:pt idx="470">
                  <c:v>28.508227424749162</c:v>
                </c:pt>
                <c:pt idx="471">
                  <c:v>28.546086956521737</c:v>
                </c:pt>
                <c:pt idx="472">
                  <c:v>28.583946488294309</c:v>
                </c:pt>
                <c:pt idx="473">
                  <c:v>28.621806020066892</c:v>
                </c:pt>
                <c:pt idx="474">
                  <c:v>28.659665551839463</c:v>
                </c:pt>
                <c:pt idx="475">
                  <c:v>28.697525083612039</c:v>
                </c:pt>
                <c:pt idx="476">
                  <c:v>28.735384615384611</c:v>
                </c:pt>
                <c:pt idx="477">
                  <c:v>28.77324414715719</c:v>
                </c:pt>
                <c:pt idx="478">
                  <c:v>28.811103678929761</c:v>
                </c:pt>
                <c:pt idx="479">
                  <c:v>28.848963210702333</c:v>
                </c:pt>
                <c:pt idx="480">
                  <c:v>28.886822742474919</c:v>
                </c:pt>
                <c:pt idx="481">
                  <c:v>28.924682274247491</c:v>
                </c:pt>
                <c:pt idx="482">
                  <c:v>28.962541806020063</c:v>
                </c:pt>
                <c:pt idx="483">
                  <c:v>29.000401337792642</c:v>
                </c:pt>
                <c:pt idx="484">
                  <c:v>29.03826086956521</c:v>
                </c:pt>
                <c:pt idx="485">
                  <c:v>29.076120401337789</c:v>
                </c:pt>
                <c:pt idx="486">
                  <c:v>29.113979933110372</c:v>
                </c:pt>
                <c:pt idx="487">
                  <c:v>29.15183946488294</c:v>
                </c:pt>
                <c:pt idx="488">
                  <c:v>29.189698996655519</c:v>
                </c:pt>
                <c:pt idx="489">
                  <c:v>29.227558528428094</c:v>
                </c:pt>
                <c:pt idx="490">
                  <c:v>29.265418060200663</c:v>
                </c:pt>
                <c:pt idx="491">
                  <c:v>29.303277591973242</c:v>
                </c:pt>
                <c:pt idx="492">
                  <c:v>29.341137123745821</c:v>
                </c:pt>
                <c:pt idx="493">
                  <c:v>29.378996655518392</c:v>
                </c:pt>
                <c:pt idx="494">
                  <c:v>29.416856187290971</c:v>
                </c:pt>
                <c:pt idx="495">
                  <c:v>29.454715719063543</c:v>
                </c:pt>
                <c:pt idx="496">
                  <c:v>29.492575250836115</c:v>
                </c:pt>
                <c:pt idx="497">
                  <c:v>29.53043478260869</c:v>
                </c:pt>
                <c:pt idx="498">
                  <c:v>29.568294314381273</c:v>
                </c:pt>
                <c:pt idx="499">
                  <c:v>29.606153846153845</c:v>
                </c:pt>
                <c:pt idx="500">
                  <c:v>29.64401337792642</c:v>
                </c:pt>
                <c:pt idx="501">
                  <c:v>29.681872909698995</c:v>
                </c:pt>
                <c:pt idx="502">
                  <c:v>29.719732441471571</c:v>
                </c:pt>
                <c:pt idx="503">
                  <c:v>29.757591973244143</c:v>
                </c:pt>
                <c:pt idx="504">
                  <c:v>29.795451505016722</c:v>
                </c:pt>
                <c:pt idx="505">
                  <c:v>29.833311036789294</c:v>
                </c:pt>
                <c:pt idx="506">
                  <c:v>29.871170568561872</c:v>
                </c:pt>
                <c:pt idx="507">
                  <c:v>29.909030100334451</c:v>
                </c:pt>
                <c:pt idx="508">
                  <c:v>29.94688963210702</c:v>
                </c:pt>
                <c:pt idx="509">
                  <c:v>29.984749163879595</c:v>
                </c:pt>
                <c:pt idx="510">
                  <c:v>30.022608695652174</c:v>
                </c:pt>
                <c:pt idx="511">
                  <c:v>30.060468227424749</c:v>
                </c:pt>
                <c:pt idx="512">
                  <c:v>30.098327759197325</c:v>
                </c:pt>
                <c:pt idx="513">
                  <c:v>30.136187290969904</c:v>
                </c:pt>
                <c:pt idx="514">
                  <c:v>30.174046822742472</c:v>
                </c:pt>
                <c:pt idx="515">
                  <c:v>30.211906354515047</c:v>
                </c:pt>
                <c:pt idx="516">
                  <c:v>30.249765886287619</c:v>
                </c:pt>
                <c:pt idx="517">
                  <c:v>30.287625418060202</c:v>
                </c:pt>
                <c:pt idx="518">
                  <c:v>30.325484949832777</c:v>
                </c:pt>
                <c:pt idx="519">
                  <c:v>30.363344481605345</c:v>
                </c:pt>
                <c:pt idx="520">
                  <c:v>30.401204013377924</c:v>
                </c:pt>
                <c:pt idx="521">
                  <c:v>30.4390635451505</c:v>
                </c:pt>
                <c:pt idx="522">
                  <c:v>30.476923076923072</c:v>
                </c:pt>
                <c:pt idx="523">
                  <c:v>30.514782608695647</c:v>
                </c:pt>
                <c:pt idx="524">
                  <c:v>30.552642140468226</c:v>
                </c:pt>
                <c:pt idx="525">
                  <c:v>30.590501672240801</c:v>
                </c:pt>
                <c:pt idx="526">
                  <c:v>30.628361204013377</c:v>
                </c:pt>
                <c:pt idx="527">
                  <c:v>30.666220735785952</c:v>
                </c:pt>
                <c:pt idx="528">
                  <c:v>30.704080267558524</c:v>
                </c:pt>
                <c:pt idx="529">
                  <c:v>30.741939799331096</c:v>
                </c:pt>
                <c:pt idx="530">
                  <c:v>30.779799331103682</c:v>
                </c:pt>
                <c:pt idx="531">
                  <c:v>30.817658862876254</c:v>
                </c:pt>
                <c:pt idx="532">
                  <c:v>30.855518394648826</c:v>
                </c:pt>
                <c:pt idx="533">
                  <c:v>30.893377926421405</c:v>
                </c:pt>
                <c:pt idx="534">
                  <c:v>30.931237458193973</c:v>
                </c:pt>
                <c:pt idx="535">
                  <c:v>30.969096989966552</c:v>
                </c:pt>
                <c:pt idx="536">
                  <c:v>31.006956521739134</c:v>
                </c:pt>
                <c:pt idx="537">
                  <c:v>31.044816053511703</c:v>
                </c:pt>
                <c:pt idx="538">
                  <c:v>31.082675585284278</c:v>
                </c:pt>
                <c:pt idx="539">
                  <c:v>31.120535117056857</c:v>
                </c:pt>
                <c:pt idx="540">
                  <c:v>31.158394648829425</c:v>
                </c:pt>
                <c:pt idx="541">
                  <c:v>31.196254180602004</c:v>
                </c:pt>
                <c:pt idx="542">
                  <c:v>31.234113712374587</c:v>
                </c:pt>
                <c:pt idx="543">
                  <c:v>31.271973244147155</c:v>
                </c:pt>
                <c:pt idx="544">
                  <c:v>31.309832775919734</c:v>
                </c:pt>
                <c:pt idx="545">
                  <c:v>31.347692307692306</c:v>
                </c:pt>
                <c:pt idx="546">
                  <c:v>31.385551839464878</c:v>
                </c:pt>
                <c:pt idx="547">
                  <c:v>31.423411371237457</c:v>
                </c:pt>
                <c:pt idx="548">
                  <c:v>31.461270903010032</c:v>
                </c:pt>
                <c:pt idx="549">
                  <c:v>31.499130434782607</c:v>
                </c:pt>
                <c:pt idx="550">
                  <c:v>31.536989966555186</c:v>
                </c:pt>
                <c:pt idx="551">
                  <c:v>31.574849498327758</c:v>
                </c:pt>
                <c:pt idx="552">
                  <c:v>31.61270903010033</c:v>
                </c:pt>
                <c:pt idx="553">
                  <c:v>31.650568561872905</c:v>
                </c:pt>
                <c:pt idx="554">
                  <c:v>31.688428093645484</c:v>
                </c:pt>
                <c:pt idx="555">
                  <c:v>31.72628762541806</c:v>
                </c:pt>
                <c:pt idx="556">
                  <c:v>31.764147157190635</c:v>
                </c:pt>
                <c:pt idx="557">
                  <c:v>31.802006688963214</c:v>
                </c:pt>
                <c:pt idx="558">
                  <c:v>31.839866220735782</c:v>
                </c:pt>
                <c:pt idx="559">
                  <c:v>31.877725752508358</c:v>
                </c:pt>
                <c:pt idx="560">
                  <c:v>31.91558528428093</c:v>
                </c:pt>
                <c:pt idx="561">
                  <c:v>31.953444816053509</c:v>
                </c:pt>
                <c:pt idx="562">
                  <c:v>31.991304347826087</c:v>
                </c:pt>
                <c:pt idx="563">
                  <c:v>32.029163879598656</c:v>
                </c:pt>
                <c:pt idx="564">
                  <c:v>32.067023411371238</c:v>
                </c:pt>
                <c:pt idx="565">
                  <c:v>32.104882943143807</c:v>
                </c:pt>
                <c:pt idx="566">
                  <c:v>32.142742474916382</c:v>
                </c:pt>
                <c:pt idx="567">
                  <c:v>32.180602006688964</c:v>
                </c:pt>
                <c:pt idx="568">
                  <c:v>32.21846153846154</c:v>
                </c:pt>
                <c:pt idx="569">
                  <c:v>32.256321070234108</c:v>
                </c:pt>
                <c:pt idx="570">
                  <c:v>32.294180602006684</c:v>
                </c:pt>
                <c:pt idx="571">
                  <c:v>32.332040133779266</c:v>
                </c:pt>
                <c:pt idx="572">
                  <c:v>32.369899665551834</c:v>
                </c:pt>
                <c:pt idx="573">
                  <c:v>32.40775919732441</c:v>
                </c:pt>
                <c:pt idx="574">
                  <c:v>32.445618729096992</c:v>
                </c:pt>
                <c:pt idx="575">
                  <c:v>32.48347826086956</c:v>
                </c:pt>
                <c:pt idx="576">
                  <c:v>32.521337792642136</c:v>
                </c:pt>
                <c:pt idx="577">
                  <c:v>32.559197324414718</c:v>
                </c:pt>
                <c:pt idx="578">
                  <c:v>32.597056856187287</c:v>
                </c:pt>
                <c:pt idx="579">
                  <c:v>32.634916387959862</c:v>
                </c:pt>
                <c:pt idx="580">
                  <c:v>32.672775919732445</c:v>
                </c:pt>
                <c:pt idx="581">
                  <c:v>32.710635451505013</c:v>
                </c:pt>
                <c:pt idx="582">
                  <c:v>32.748494983277588</c:v>
                </c:pt>
                <c:pt idx="583">
                  <c:v>32.786354515050171</c:v>
                </c:pt>
                <c:pt idx="584">
                  <c:v>32.824214046822739</c:v>
                </c:pt>
                <c:pt idx="585">
                  <c:v>32.862073578595314</c:v>
                </c:pt>
                <c:pt idx="586">
                  <c:v>32.899933110367897</c:v>
                </c:pt>
                <c:pt idx="587">
                  <c:v>32.937792642140465</c:v>
                </c:pt>
                <c:pt idx="588">
                  <c:v>32.975652173913041</c:v>
                </c:pt>
                <c:pt idx="589">
                  <c:v>33.013511705685616</c:v>
                </c:pt>
                <c:pt idx="590">
                  <c:v>33.051371237458191</c:v>
                </c:pt>
                <c:pt idx="591">
                  <c:v>33.089230769230767</c:v>
                </c:pt>
                <c:pt idx="592">
                  <c:v>33.127090301003342</c:v>
                </c:pt>
                <c:pt idx="593">
                  <c:v>33.164949832775918</c:v>
                </c:pt>
                <c:pt idx="594">
                  <c:v>33.202809364548493</c:v>
                </c:pt>
                <c:pt idx="595">
                  <c:v>33.240668896321068</c:v>
                </c:pt>
                <c:pt idx="596">
                  <c:v>33.278528428093644</c:v>
                </c:pt>
                <c:pt idx="597">
                  <c:v>33.316387959866219</c:v>
                </c:pt>
                <c:pt idx="598">
                  <c:v>33.354247491638787</c:v>
                </c:pt>
                <c:pt idx="599">
                  <c:v>33.39210702341137</c:v>
                </c:pt>
                <c:pt idx="600">
                  <c:v>33.429966555183945</c:v>
                </c:pt>
                <c:pt idx="601">
                  <c:v>33.467826086956521</c:v>
                </c:pt>
                <c:pt idx="602">
                  <c:v>33.505685618729089</c:v>
                </c:pt>
                <c:pt idx="603">
                  <c:v>33.543545150501672</c:v>
                </c:pt>
                <c:pt idx="604">
                  <c:v>33.58140468227424</c:v>
                </c:pt>
                <c:pt idx="605">
                  <c:v>33.619264214046822</c:v>
                </c:pt>
                <c:pt idx="606">
                  <c:v>33.657123745819398</c:v>
                </c:pt>
                <c:pt idx="607">
                  <c:v>33.694983277591966</c:v>
                </c:pt>
                <c:pt idx="608">
                  <c:v>33.732842809364548</c:v>
                </c:pt>
                <c:pt idx="609">
                  <c:v>33.770702341137124</c:v>
                </c:pt>
                <c:pt idx="610">
                  <c:v>33.808561872909692</c:v>
                </c:pt>
                <c:pt idx="611">
                  <c:v>33.846421404682275</c:v>
                </c:pt>
                <c:pt idx="612">
                  <c:v>33.88428093645485</c:v>
                </c:pt>
                <c:pt idx="613">
                  <c:v>33.922140468227418</c:v>
                </c:pt>
                <c:pt idx="614">
                  <c:v>33.96</c:v>
                </c:pt>
                <c:pt idx="615">
                  <c:v>33.997859531772569</c:v>
                </c:pt>
                <c:pt idx="616">
                  <c:v>34.035719063545145</c:v>
                </c:pt>
                <c:pt idx="617">
                  <c:v>34.07357859531772</c:v>
                </c:pt>
                <c:pt idx="618">
                  <c:v>34.111438127090302</c:v>
                </c:pt>
                <c:pt idx="619">
                  <c:v>34.149297658862878</c:v>
                </c:pt>
                <c:pt idx="620">
                  <c:v>34.187157190635453</c:v>
                </c:pt>
                <c:pt idx="621">
                  <c:v>34.225016722408022</c:v>
                </c:pt>
                <c:pt idx="622">
                  <c:v>34.262876254180597</c:v>
                </c:pt>
                <c:pt idx="623">
                  <c:v>34.300735785953172</c:v>
                </c:pt>
                <c:pt idx="624">
                  <c:v>34.338595317725755</c:v>
                </c:pt>
                <c:pt idx="625">
                  <c:v>34.37645484949833</c:v>
                </c:pt>
                <c:pt idx="626">
                  <c:v>34.414314381270898</c:v>
                </c:pt>
                <c:pt idx="627">
                  <c:v>34.452173913043474</c:v>
                </c:pt>
                <c:pt idx="628">
                  <c:v>34.490033444816049</c:v>
                </c:pt>
                <c:pt idx="629">
                  <c:v>34.527892976588625</c:v>
                </c:pt>
                <c:pt idx="630">
                  <c:v>34.565752508361207</c:v>
                </c:pt>
                <c:pt idx="631">
                  <c:v>34.603612040133775</c:v>
                </c:pt>
                <c:pt idx="632">
                  <c:v>34.641471571906351</c:v>
                </c:pt>
                <c:pt idx="633">
                  <c:v>34.679331103678926</c:v>
                </c:pt>
                <c:pt idx="634">
                  <c:v>34.717190635451502</c:v>
                </c:pt>
                <c:pt idx="635">
                  <c:v>34.755050167224077</c:v>
                </c:pt>
                <c:pt idx="636">
                  <c:v>34.79290969899666</c:v>
                </c:pt>
                <c:pt idx="637">
                  <c:v>34.830769230769228</c:v>
                </c:pt>
                <c:pt idx="638">
                  <c:v>34.868628762541803</c:v>
                </c:pt>
                <c:pt idx="639">
                  <c:v>34.906488294314379</c:v>
                </c:pt>
                <c:pt idx="640">
                  <c:v>34.944347826086954</c:v>
                </c:pt>
                <c:pt idx="641">
                  <c:v>34.982207357859529</c:v>
                </c:pt>
                <c:pt idx="642">
                  <c:v>35.020066889632098</c:v>
                </c:pt>
                <c:pt idx="643">
                  <c:v>35.05792642140468</c:v>
                </c:pt>
                <c:pt idx="644">
                  <c:v>35.095785953177256</c:v>
                </c:pt>
                <c:pt idx="645">
                  <c:v>35.133645484949831</c:v>
                </c:pt>
                <c:pt idx="646">
                  <c:v>35.171505016722406</c:v>
                </c:pt>
                <c:pt idx="647">
                  <c:v>35.209364548494975</c:v>
                </c:pt>
                <c:pt idx="648">
                  <c:v>35.24722408026755</c:v>
                </c:pt>
                <c:pt idx="649">
                  <c:v>35.285083612040133</c:v>
                </c:pt>
                <c:pt idx="650">
                  <c:v>35.322943143812708</c:v>
                </c:pt>
                <c:pt idx="651">
                  <c:v>35.360802675585283</c:v>
                </c:pt>
                <c:pt idx="652">
                  <c:v>35.398662207357852</c:v>
                </c:pt>
                <c:pt idx="653">
                  <c:v>35.436521739130427</c:v>
                </c:pt>
                <c:pt idx="654">
                  <c:v>35.474381270903002</c:v>
                </c:pt>
                <c:pt idx="655">
                  <c:v>35.512240802675585</c:v>
                </c:pt>
                <c:pt idx="656">
                  <c:v>35.55010033444816</c:v>
                </c:pt>
                <c:pt idx="657">
                  <c:v>35.587959866220736</c:v>
                </c:pt>
                <c:pt idx="658">
                  <c:v>35.625819397993304</c:v>
                </c:pt>
                <c:pt idx="659">
                  <c:v>35.663678929765886</c:v>
                </c:pt>
                <c:pt idx="660">
                  <c:v>35.701538461538455</c:v>
                </c:pt>
                <c:pt idx="661">
                  <c:v>35.73939799331103</c:v>
                </c:pt>
                <c:pt idx="662">
                  <c:v>35.777257525083613</c:v>
                </c:pt>
                <c:pt idx="663">
                  <c:v>35.815117056856181</c:v>
                </c:pt>
                <c:pt idx="664">
                  <c:v>35.852976588628756</c:v>
                </c:pt>
                <c:pt idx="665">
                  <c:v>35.890836120401339</c:v>
                </c:pt>
                <c:pt idx="666">
                  <c:v>35.928695652173907</c:v>
                </c:pt>
                <c:pt idx="667">
                  <c:v>35.966555183946483</c:v>
                </c:pt>
                <c:pt idx="668">
                  <c:v>36.004414715719072</c:v>
                </c:pt>
                <c:pt idx="669">
                  <c:v>36.042274247491633</c:v>
                </c:pt>
                <c:pt idx="670">
                  <c:v>36.080133779264209</c:v>
                </c:pt>
                <c:pt idx="671">
                  <c:v>36.117993311036791</c:v>
                </c:pt>
                <c:pt idx="672">
                  <c:v>36.15585284280936</c:v>
                </c:pt>
                <c:pt idx="673">
                  <c:v>36.193712374581942</c:v>
                </c:pt>
                <c:pt idx="674">
                  <c:v>36.231571906354517</c:v>
                </c:pt>
                <c:pt idx="675">
                  <c:v>36.269431438127086</c:v>
                </c:pt>
                <c:pt idx="676">
                  <c:v>36.307290969899661</c:v>
                </c:pt>
                <c:pt idx="677">
                  <c:v>36.345150501672244</c:v>
                </c:pt>
                <c:pt idx="678">
                  <c:v>36.383010033444812</c:v>
                </c:pt>
                <c:pt idx="679">
                  <c:v>36.420869565217387</c:v>
                </c:pt>
                <c:pt idx="680">
                  <c:v>36.45872909698997</c:v>
                </c:pt>
                <c:pt idx="681">
                  <c:v>36.496588628762538</c:v>
                </c:pt>
                <c:pt idx="682">
                  <c:v>36.534448160535121</c:v>
                </c:pt>
                <c:pt idx="683">
                  <c:v>36.572307692307696</c:v>
                </c:pt>
                <c:pt idx="684">
                  <c:v>36.610167224080257</c:v>
                </c:pt>
                <c:pt idx="685">
                  <c:v>36.64802675585284</c:v>
                </c:pt>
                <c:pt idx="686">
                  <c:v>36.685886287625408</c:v>
                </c:pt>
                <c:pt idx="687">
                  <c:v>36.72374581939799</c:v>
                </c:pt>
                <c:pt idx="688">
                  <c:v>36.761605351170573</c:v>
                </c:pt>
                <c:pt idx="689">
                  <c:v>36.799464882943134</c:v>
                </c:pt>
                <c:pt idx="690">
                  <c:v>36.837324414715717</c:v>
                </c:pt>
                <c:pt idx="691">
                  <c:v>36.875183946488292</c:v>
                </c:pt>
                <c:pt idx="692">
                  <c:v>36.91304347826086</c:v>
                </c:pt>
                <c:pt idx="693">
                  <c:v>36.950903010033443</c:v>
                </c:pt>
                <c:pt idx="694">
                  <c:v>36.988762541806025</c:v>
                </c:pt>
                <c:pt idx="695">
                  <c:v>37.026622073578586</c:v>
                </c:pt>
                <c:pt idx="696">
                  <c:v>37.064481605351169</c:v>
                </c:pt>
                <c:pt idx="697">
                  <c:v>37.102341137123744</c:v>
                </c:pt>
                <c:pt idx="698">
                  <c:v>37.140200668896313</c:v>
                </c:pt>
                <c:pt idx="699">
                  <c:v>37.178060200668902</c:v>
                </c:pt>
                <c:pt idx="700">
                  <c:v>37.215919732441471</c:v>
                </c:pt>
                <c:pt idx="701">
                  <c:v>37.253779264214039</c:v>
                </c:pt>
                <c:pt idx="702">
                  <c:v>37.291638795986621</c:v>
                </c:pt>
                <c:pt idx="703">
                  <c:v>37.329498327759197</c:v>
                </c:pt>
                <c:pt idx="704">
                  <c:v>37.367357859531772</c:v>
                </c:pt>
                <c:pt idx="705">
                  <c:v>37.405217391304355</c:v>
                </c:pt>
                <c:pt idx="706">
                  <c:v>37.443076923076923</c:v>
                </c:pt>
                <c:pt idx="707">
                  <c:v>37.480936454849491</c:v>
                </c:pt>
                <c:pt idx="708">
                  <c:v>37.518795986622074</c:v>
                </c:pt>
                <c:pt idx="709">
                  <c:v>37.556655518394649</c:v>
                </c:pt>
                <c:pt idx="710">
                  <c:v>37.594515050167225</c:v>
                </c:pt>
                <c:pt idx="711">
                  <c:v>37.632374581939793</c:v>
                </c:pt>
                <c:pt idx="712">
                  <c:v>37.670234113712375</c:v>
                </c:pt>
                <c:pt idx="713">
                  <c:v>37.708093645484951</c:v>
                </c:pt>
                <c:pt idx="714">
                  <c:v>37.745953177257526</c:v>
                </c:pt>
                <c:pt idx="715">
                  <c:v>37.783812709030101</c:v>
                </c:pt>
                <c:pt idx="716">
                  <c:v>37.82167224080267</c:v>
                </c:pt>
                <c:pt idx="717">
                  <c:v>37.859531772575245</c:v>
                </c:pt>
                <c:pt idx="718">
                  <c:v>37.897391304347828</c:v>
                </c:pt>
                <c:pt idx="719">
                  <c:v>37.935250836120403</c:v>
                </c:pt>
                <c:pt idx="720">
                  <c:v>37.973110367892978</c:v>
                </c:pt>
                <c:pt idx="721">
                  <c:v>38.010969899665547</c:v>
                </c:pt>
                <c:pt idx="722">
                  <c:v>38.048829431438122</c:v>
                </c:pt>
                <c:pt idx="723">
                  <c:v>38.086688963210698</c:v>
                </c:pt>
                <c:pt idx="724">
                  <c:v>38.12454849498328</c:v>
                </c:pt>
                <c:pt idx="725">
                  <c:v>38.162408026755855</c:v>
                </c:pt>
                <c:pt idx="726">
                  <c:v>38.200267558528431</c:v>
                </c:pt>
                <c:pt idx="727">
                  <c:v>38.238127090300999</c:v>
                </c:pt>
                <c:pt idx="728">
                  <c:v>38.275986622073574</c:v>
                </c:pt>
                <c:pt idx="729">
                  <c:v>38.31384615384615</c:v>
                </c:pt>
                <c:pt idx="730">
                  <c:v>38.351705685618725</c:v>
                </c:pt>
                <c:pt idx="731">
                  <c:v>38.389565217391308</c:v>
                </c:pt>
                <c:pt idx="732">
                  <c:v>38.427424749163876</c:v>
                </c:pt>
                <c:pt idx="733">
                  <c:v>38.465284280936451</c:v>
                </c:pt>
                <c:pt idx="734">
                  <c:v>38.503143812709027</c:v>
                </c:pt>
                <c:pt idx="735">
                  <c:v>38.541003344481602</c:v>
                </c:pt>
                <c:pt idx="736">
                  <c:v>38.578862876254178</c:v>
                </c:pt>
                <c:pt idx="737">
                  <c:v>38.616722408026753</c:v>
                </c:pt>
                <c:pt idx="738">
                  <c:v>38.654581939799328</c:v>
                </c:pt>
                <c:pt idx="739">
                  <c:v>38.692441471571904</c:v>
                </c:pt>
                <c:pt idx="740">
                  <c:v>38.730301003344479</c:v>
                </c:pt>
                <c:pt idx="741">
                  <c:v>38.768160535117055</c:v>
                </c:pt>
                <c:pt idx="742">
                  <c:v>38.806020066889623</c:v>
                </c:pt>
                <c:pt idx="743">
                  <c:v>38.843879598662205</c:v>
                </c:pt>
                <c:pt idx="744">
                  <c:v>38.881739130434781</c:v>
                </c:pt>
                <c:pt idx="745">
                  <c:v>38.919598662207356</c:v>
                </c:pt>
                <c:pt idx="746">
                  <c:v>38.957458193979932</c:v>
                </c:pt>
                <c:pt idx="747">
                  <c:v>38.995317725752507</c:v>
                </c:pt>
                <c:pt idx="748">
                  <c:v>39.033177257525075</c:v>
                </c:pt>
                <c:pt idx="749">
                  <c:v>39.071036789297658</c:v>
                </c:pt>
                <c:pt idx="750">
                  <c:v>39.108896321070233</c:v>
                </c:pt>
                <c:pt idx="751">
                  <c:v>39.146755852842809</c:v>
                </c:pt>
                <c:pt idx="752">
                  <c:v>39.184615384615384</c:v>
                </c:pt>
                <c:pt idx="753">
                  <c:v>39.222474916387952</c:v>
                </c:pt>
                <c:pt idx="754">
                  <c:v>39.260334448160528</c:v>
                </c:pt>
                <c:pt idx="755">
                  <c:v>39.298193979933103</c:v>
                </c:pt>
                <c:pt idx="756">
                  <c:v>39.336053511705686</c:v>
                </c:pt>
                <c:pt idx="757">
                  <c:v>39.373913043478261</c:v>
                </c:pt>
                <c:pt idx="758">
                  <c:v>39.411772575250829</c:v>
                </c:pt>
                <c:pt idx="759">
                  <c:v>39.449632107023412</c:v>
                </c:pt>
                <c:pt idx="760">
                  <c:v>39.48749163879598</c:v>
                </c:pt>
                <c:pt idx="761">
                  <c:v>39.525351170568555</c:v>
                </c:pt>
                <c:pt idx="762">
                  <c:v>39.563210702341138</c:v>
                </c:pt>
                <c:pt idx="763">
                  <c:v>39.601070234113713</c:v>
                </c:pt>
                <c:pt idx="764">
                  <c:v>39.638929765886282</c:v>
                </c:pt>
                <c:pt idx="765">
                  <c:v>39.676789297658864</c:v>
                </c:pt>
                <c:pt idx="766">
                  <c:v>39.714648829431432</c:v>
                </c:pt>
                <c:pt idx="767">
                  <c:v>39.752508361204008</c:v>
                </c:pt>
                <c:pt idx="768">
                  <c:v>39.790367892976597</c:v>
                </c:pt>
                <c:pt idx="769">
                  <c:v>39.828227424749159</c:v>
                </c:pt>
                <c:pt idx="770">
                  <c:v>39.866086956521734</c:v>
                </c:pt>
                <c:pt idx="771">
                  <c:v>39.903946488294316</c:v>
                </c:pt>
                <c:pt idx="772">
                  <c:v>39.941806020066885</c:v>
                </c:pt>
                <c:pt idx="773">
                  <c:v>39.979665551839467</c:v>
                </c:pt>
                <c:pt idx="774">
                  <c:v>40.01752508361205</c:v>
                </c:pt>
                <c:pt idx="775">
                  <c:v>40.055384615384611</c:v>
                </c:pt>
                <c:pt idx="776">
                  <c:v>40.093244147157186</c:v>
                </c:pt>
                <c:pt idx="777">
                  <c:v>40.131103678929762</c:v>
                </c:pt>
                <c:pt idx="778">
                  <c:v>40.168963210702337</c:v>
                </c:pt>
                <c:pt idx="779">
                  <c:v>40.20682274247492</c:v>
                </c:pt>
                <c:pt idx="780">
                  <c:v>40.244682274247481</c:v>
                </c:pt>
                <c:pt idx="781">
                  <c:v>40.282541806020063</c:v>
                </c:pt>
                <c:pt idx="782">
                  <c:v>40.320401337792646</c:v>
                </c:pt>
                <c:pt idx="783">
                  <c:v>40.358260869565214</c:v>
                </c:pt>
                <c:pt idx="784">
                  <c:v>40.396120401337789</c:v>
                </c:pt>
                <c:pt idx="785">
                  <c:v>40.433979933110365</c:v>
                </c:pt>
                <c:pt idx="786">
                  <c:v>40.471839464882933</c:v>
                </c:pt>
                <c:pt idx="787">
                  <c:v>40.509698996655516</c:v>
                </c:pt>
                <c:pt idx="788">
                  <c:v>40.547558528428098</c:v>
                </c:pt>
                <c:pt idx="789">
                  <c:v>40.585418060200666</c:v>
                </c:pt>
                <c:pt idx="790">
                  <c:v>40.623277591973235</c:v>
                </c:pt>
                <c:pt idx="791">
                  <c:v>40.661137123745817</c:v>
                </c:pt>
                <c:pt idx="792">
                  <c:v>40.698996655518386</c:v>
                </c:pt>
                <c:pt idx="793">
                  <c:v>40.736856187290968</c:v>
                </c:pt>
                <c:pt idx="794">
                  <c:v>40.774715719063551</c:v>
                </c:pt>
                <c:pt idx="795">
                  <c:v>40.812575250836112</c:v>
                </c:pt>
                <c:pt idx="796">
                  <c:v>40.850434782608694</c:v>
                </c:pt>
                <c:pt idx="797">
                  <c:v>40.88829431438127</c:v>
                </c:pt>
                <c:pt idx="798">
                  <c:v>40.926153846153838</c:v>
                </c:pt>
                <c:pt idx="799">
                  <c:v>40.96401337792642</c:v>
                </c:pt>
                <c:pt idx="800">
                  <c:v>41.001872909699003</c:v>
                </c:pt>
                <c:pt idx="801">
                  <c:v>41.039732441471564</c:v>
                </c:pt>
                <c:pt idx="802">
                  <c:v>41.077591973244147</c:v>
                </c:pt>
                <c:pt idx="803">
                  <c:v>41.115451505016722</c:v>
                </c:pt>
                <c:pt idx="804">
                  <c:v>41.15331103678929</c:v>
                </c:pt>
                <c:pt idx="805">
                  <c:v>41.191170568561873</c:v>
                </c:pt>
                <c:pt idx="806">
                  <c:v>41.229030100334448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6F7-4F55-A866-680A2712DF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544432"/>
        <c:axId val="46546832"/>
      </c:scatterChart>
      <c:valAx>
        <c:axId val="46544432"/>
        <c:scaling>
          <c:orientation val="minMax"/>
          <c:min val="2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="1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546832"/>
        <c:crosses val="autoZero"/>
        <c:crossBetween val="midCat"/>
      </c:valAx>
      <c:valAx>
        <c:axId val="46546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="1"/>
                  <a:t>velocity</a:t>
                </a:r>
                <a:r>
                  <a:rPr lang="en-GB" sz="1600" b="1" baseline="0"/>
                  <a:t> m/s</a:t>
                </a:r>
                <a:endParaRPr lang="en-GB" sz="1600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5444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 u="sng"/>
              <a:t>Gear/Velocity m/s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'Max limit'!$H$73</c:f>
              <c:strCache>
                <c:ptCount val="1"/>
                <c:pt idx="0">
                  <c:v>Velocity 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'Max limit'!$G$74:$G$1826</c:f>
              <c:numCache>
                <c:formatCode>General</c:formatCode>
                <c:ptCount val="175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2</c:v>
                </c:pt>
                <c:pt idx="426">
                  <c:v>2</c:v>
                </c:pt>
                <c:pt idx="427">
                  <c:v>2</c:v>
                </c:pt>
                <c:pt idx="428">
                  <c:v>2</c:v>
                </c:pt>
                <c:pt idx="429">
                  <c:v>2</c:v>
                </c:pt>
                <c:pt idx="430">
                  <c:v>2</c:v>
                </c:pt>
                <c:pt idx="431">
                  <c:v>2</c:v>
                </c:pt>
                <c:pt idx="432">
                  <c:v>2</c:v>
                </c:pt>
                <c:pt idx="433">
                  <c:v>2</c:v>
                </c:pt>
                <c:pt idx="434">
                  <c:v>2</c:v>
                </c:pt>
                <c:pt idx="435">
                  <c:v>2</c:v>
                </c:pt>
                <c:pt idx="436">
                  <c:v>2</c:v>
                </c:pt>
                <c:pt idx="437">
                  <c:v>2</c:v>
                </c:pt>
                <c:pt idx="438">
                  <c:v>2</c:v>
                </c:pt>
                <c:pt idx="439">
                  <c:v>2</c:v>
                </c:pt>
                <c:pt idx="440">
                  <c:v>2</c:v>
                </c:pt>
                <c:pt idx="441">
                  <c:v>2</c:v>
                </c:pt>
                <c:pt idx="442">
                  <c:v>2</c:v>
                </c:pt>
                <c:pt idx="443">
                  <c:v>2</c:v>
                </c:pt>
                <c:pt idx="444">
                  <c:v>2</c:v>
                </c:pt>
                <c:pt idx="445">
                  <c:v>2</c:v>
                </c:pt>
                <c:pt idx="446">
                  <c:v>2</c:v>
                </c:pt>
                <c:pt idx="447">
                  <c:v>2</c:v>
                </c:pt>
                <c:pt idx="448">
                  <c:v>2</c:v>
                </c:pt>
                <c:pt idx="449">
                  <c:v>2</c:v>
                </c:pt>
                <c:pt idx="450">
                  <c:v>2</c:v>
                </c:pt>
                <c:pt idx="451">
                  <c:v>2</c:v>
                </c:pt>
                <c:pt idx="452">
                  <c:v>2</c:v>
                </c:pt>
                <c:pt idx="453">
                  <c:v>2</c:v>
                </c:pt>
                <c:pt idx="454">
                  <c:v>2</c:v>
                </c:pt>
                <c:pt idx="455">
                  <c:v>2</c:v>
                </c:pt>
                <c:pt idx="456">
                  <c:v>2</c:v>
                </c:pt>
                <c:pt idx="457">
                  <c:v>2</c:v>
                </c:pt>
                <c:pt idx="458">
                  <c:v>2</c:v>
                </c:pt>
                <c:pt idx="459">
                  <c:v>2</c:v>
                </c:pt>
                <c:pt idx="460">
                  <c:v>2</c:v>
                </c:pt>
                <c:pt idx="461">
                  <c:v>2</c:v>
                </c:pt>
                <c:pt idx="462">
                  <c:v>2</c:v>
                </c:pt>
                <c:pt idx="463">
                  <c:v>2</c:v>
                </c:pt>
                <c:pt idx="464">
                  <c:v>2</c:v>
                </c:pt>
                <c:pt idx="465">
                  <c:v>2</c:v>
                </c:pt>
                <c:pt idx="466">
                  <c:v>2</c:v>
                </c:pt>
                <c:pt idx="467">
                  <c:v>2</c:v>
                </c:pt>
                <c:pt idx="468">
                  <c:v>2</c:v>
                </c:pt>
                <c:pt idx="469">
                  <c:v>2</c:v>
                </c:pt>
                <c:pt idx="470">
                  <c:v>2</c:v>
                </c:pt>
                <c:pt idx="471">
                  <c:v>2</c:v>
                </c:pt>
                <c:pt idx="472">
                  <c:v>2</c:v>
                </c:pt>
                <c:pt idx="473">
                  <c:v>2</c:v>
                </c:pt>
                <c:pt idx="474">
                  <c:v>2</c:v>
                </c:pt>
                <c:pt idx="475">
                  <c:v>2</c:v>
                </c:pt>
                <c:pt idx="476">
                  <c:v>2</c:v>
                </c:pt>
                <c:pt idx="477">
                  <c:v>2</c:v>
                </c:pt>
                <c:pt idx="478">
                  <c:v>2</c:v>
                </c:pt>
                <c:pt idx="479">
                  <c:v>2</c:v>
                </c:pt>
                <c:pt idx="480">
                  <c:v>2</c:v>
                </c:pt>
                <c:pt idx="481">
                  <c:v>2</c:v>
                </c:pt>
                <c:pt idx="482">
                  <c:v>2</c:v>
                </c:pt>
                <c:pt idx="483">
                  <c:v>2</c:v>
                </c:pt>
                <c:pt idx="484">
                  <c:v>2</c:v>
                </c:pt>
                <c:pt idx="485">
                  <c:v>2</c:v>
                </c:pt>
                <c:pt idx="486">
                  <c:v>2</c:v>
                </c:pt>
                <c:pt idx="487">
                  <c:v>2</c:v>
                </c:pt>
                <c:pt idx="488">
                  <c:v>2</c:v>
                </c:pt>
                <c:pt idx="489">
                  <c:v>2</c:v>
                </c:pt>
                <c:pt idx="490">
                  <c:v>2</c:v>
                </c:pt>
                <c:pt idx="491">
                  <c:v>2</c:v>
                </c:pt>
                <c:pt idx="492">
                  <c:v>2</c:v>
                </c:pt>
                <c:pt idx="493">
                  <c:v>2</c:v>
                </c:pt>
                <c:pt idx="494">
                  <c:v>2</c:v>
                </c:pt>
                <c:pt idx="495">
                  <c:v>2</c:v>
                </c:pt>
                <c:pt idx="496">
                  <c:v>2</c:v>
                </c:pt>
                <c:pt idx="497">
                  <c:v>2</c:v>
                </c:pt>
                <c:pt idx="498">
                  <c:v>2</c:v>
                </c:pt>
                <c:pt idx="499">
                  <c:v>2</c:v>
                </c:pt>
                <c:pt idx="500">
                  <c:v>2</c:v>
                </c:pt>
                <c:pt idx="501">
                  <c:v>2</c:v>
                </c:pt>
                <c:pt idx="502">
                  <c:v>2</c:v>
                </c:pt>
                <c:pt idx="503">
                  <c:v>2</c:v>
                </c:pt>
                <c:pt idx="504">
                  <c:v>2</c:v>
                </c:pt>
                <c:pt idx="505">
                  <c:v>2</c:v>
                </c:pt>
                <c:pt idx="506">
                  <c:v>2</c:v>
                </c:pt>
                <c:pt idx="507">
                  <c:v>2</c:v>
                </c:pt>
                <c:pt idx="508">
                  <c:v>2</c:v>
                </c:pt>
                <c:pt idx="509">
                  <c:v>2</c:v>
                </c:pt>
                <c:pt idx="510">
                  <c:v>2</c:v>
                </c:pt>
                <c:pt idx="511">
                  <c:v>2</c:v>
                </c:pt>
                <c:pt idx="512">
                  <c:v>2</c:v>
                </c:pt>
                <c:pt idx="513">
                  <c:v>2</c:v>
                </c:pt>
                <c:pt idx="514">
                  <c:v>2</c:v>
                </c:pt>
                <c:pt idx="515">
                  <c:v>2</c:v>
                </c:pt>
                <c:pt idx="516">
                  <c:v>2</c:v>
                </c:pt>
                <c:pt idx="517">
                  <c:v>2</c:v>
                </c:pt>
                <c:pt idx="518">
                  <c:v>2</c:v>
                </c:pt>
                <c:pt idx="519">
                  <c:v>2</c:v>
                </c:pt>
                <c:pt idx="520">
                  <c:v>2</c:v>
                </c:pt>
                <c:pt idx="521">
                  <c:v>2</c:v>
                </c:pt>
                <c:pt idx="522">
                  <c:v>2</c:v>
                </c:pt>
                <c:pt idx="523">
                  <c:v>2</c:v>
                </c:pt>
                <c:pt idx="524">
                  <c:v>2</c:v>
                </c:pt>
                <c:pt idx="525">
                  <c:v>2</c:v>
                </c:pt>
                <c:pt idx="526">
                  <c:v>2</c:v>
                </c:pt>
                <c:pt idx="527">
                  <c:v>2</c:v>
                </c:pt>
                <c:pt idx="528">
                  <c:v>2</c:v>
                </c:pt>
                <c:pt idx="529">
                  <c:v>2</c:v>
                </c:pt>
                <c:pt idx="530">
                  <c:v>2</c:v>
                </c:pt>
                <c:pt idx="531">
                  <c:v>2</c:v>
                </c:pt>
                <c:pt idx="532">
                  <c:v>2</c:v>
                </c:pt>
                <c:pt idx="533">
                  <c:v>2</c:v>
                </c:pt>
                <c:pt idx="534">
                  <c:v>2</c:v>
                </c:pt>
                <c:pt idx="535">
                  <c:v>2</c:v>
                </c:pt>
                <c:pt idx="536">
                  <c:v>2</c:v>
                </c:pt>
                <c:pt idx="537">
                  <c:v>2</c:v>
                </c:pt>
                <c:pt idx="538">
                  <c:v>2</c:v>
                </c:pt>
                <c:pt idx="539">
                  <c:v>2</c:v>
                </c:pt>
                <c:pt idx="540">
                  <c:v>2</c:v>
                </c:pt>
                <c:pt idx="541">
                  <c:v>2</c:v>
                </c:pt>
                <c:pt idx="542">
                  <c:v>2</c:v>
                </c:pt>
                <c:pt idx="543">
                  <c:v>2</c:v>
                </c:pt>
                <c:pt idx="544">
                  <c:v>2</c:v>
                </c:pt>
                <c:pt idx="545">
                  <c:v>2</c:v>
                </c:pt>
                <c:pt idx="546">
                  <c:v>2</c:v>
                </c:pt>
                <c:pt idx="547">
                  <c:v>2</c:v>
                </c:pt>
                <c:pt idx="548">
                  <c:v>2</c:v>
                </c:pt>
                <c:pt idx="549">
                  <c:v>2</c:v>
                </c:pt>
                <c:pt idx="550">
                  <c:v>2</c:v>
                </c:pt>
                <c:pt idx="551">
                  <c:v>2</c:v>
                </c:pt>
                <c:pt idx="552">
                  <c:v>2</c:v>
                </c:pt>
                <c:pt idx="553">
                  <c:v>2</c:v>
                </c:pt>
                <c:pt idx="554">
                  <c:v>2</c:v>
                </c:pt>
                <c:pt idx="555">
                  <c:v>2</c:v>
                </c:pt>
                <c:pt idx="556">
                  <c:v>2</c:v>
                </c:pt>
                <c:pt idx="557">
                  <c:v>2</c:v>
                </c:pt>
                <c:pt idx="558">
                  <c:v>2</c:v>
                </c:pt>
                <c:pt idx="559">
                  <c:v>2</c:v>
                </c:pt>
                <c:pt idx="560">
                  <c:v>2</c:v>
                </c:pt>
                <c:pt idx="561">
                  <c:v>2</c:v>
                </c:pt>
                <c:pt idx="562">
                  <c:v>2</c:v>
                </c:pt>
                <c:pt idx="563">
                  <c:v>2</c:v>
                </c:pt>
                <c:pt idx="564">
                  <c:v>2</c:v>
                </c:pt>
                <c:pt idx="565">
                  <c:v>2</c:v>
                </c:pt>
                <c:pt idx="566">
                  <c:v>2</c:v>
                </c:pt>
                <c:pt idx="567">
                  <c:v>2</c:v>
                </c:pt>
                <c:pt idx="568">
                  <c:v>2</c:v>
                </c:pt>
                <c:pt idx="569">
                  <c:v>2</c:v>
                </c:pt>
                <c:pt idx="570">
                  <c:v>2</c:v>
                </c:pt>
                <c:pt idx="571">
                  <c:v>2</c:v>
                </c:pt>
                <c:pt idx="572">
                  <c:v>2</c:v>
                </c:pt>
                <c:pt idx="573">
                  <c:v>2</c:v>
                </c:pt>
                <c:pt idx="574">
                  <c:v>2</c:v>
                </c:pt>
                <c:pt idx="575">
                  <c:v>2</c:v>
                </c:pt>
                <c:pt idx="576">
                  <c:v>2</c:v>
                </c:pt>
                <c:pt idx="577">
                  <c:v>2</c:v>
                </c:pt>
                <c:pt idx="578">
                  <c:v>2</c:v>
                </c:pt>
                <c:pt idx="579">
                  <c:v>2</c:v>
                </c:pt>
                <c:pt idx="580">
                  <c:v>2</c:v>
                </c:pt>
                <c:pt idx="581">
                  <c:v>2</c:v>
                </c:pt>
                <c:pt idx="582">
                  <c:v>2</c:v>
                </c:pt>
                <c:pt idx="583">
                  <c:v>2</c:v>
                </c:pt>
                <c:pt idx="584">
                  <c:v>2</c:v>
                </c:pt>
                <c:pt idx="585">
                  <c:v>2</c:v>
                </c:pt>
                <c:pt idx="586">
                  <c:v>2</c:v>
                </c:pt>
                <c:pt idx="587">
                  <c:v>2</c:v>
                </c:pt>
                <c:pt idx="588">
                  <c:v>2</c:v>
                </c:pt>
                <c:pt idx="589">
                  <c:v>2</c:v>
                </c:pt>
                <c:pt idx="590">
                  <c:v>2</c:v>
                </c:pt>
                <c:pt idx="591">
                  <c:v>2</c:v>
                </c:pt>
                <c:pt idx="592">
                  <c:v>2</c:v>
                </c:pt>
                <c:pt idx="593">
                  <c:v>2</c:v>
                </c:pt>
                <c:pt idx="594">
                  <c:v>2</c:v>
                </c:pt>
                <c:pt idx="595">
                  <c:v>2</c:v>
                </c:pt>
                <c:pt idx="596">
                  <c:v>2</c:v>
                </c:pt>
                <c:pt idx="597">
                  <c:v>2</c:v>
                </c:pt>
                <c:pt idx="598">
                  <c:v>2</c:v>
                </c:pt>
                <c:pt idx="599">
                  <c:v>2</c:v>
                </c:pt>
                <c:pt idx="600">
                  <c:v>2</c:v>
                </c:pt>
                <c:pt idx="601">
                  <c:v>2</c:v>
                </c:pt>
                <c:pt idx="602">
                  <c:v>2</c:v>
                </c:pt>
                <c:pt idx="603">
                  <c:v>2</c:v>
                </c:pt>
                <c:pt idx="604">
                  <c:v>2</c:v>
                </c:pt>
                <c:pt idx="605">
                  <c:v>2</c:v>
                </c:pt>
                <c:pt idx="606">
                  <c:v>2</c:v>
                </c:pt>
                <c:pt idx="607">
                  <c:v>2</c:v>
                </c:pt>
                <c:pt idx="608">
                  <c:v>2</c:v>
                </c:pt>
                <c:pt idx="609">
                  <c:v>2</c:v>
                </c:pt>
                <c:pt idx="610">
                  <c:v>2</c:v>
                </c:pt>
                <c:pt idx="611">
                  <c:v>2</c:v>
                </c:pt>
                <c:pt idx="612">
                  <c:v>2</c:v>
                </c:pt>
                <c:pt idx="613">
                  <c:v>2</c:v>
                </c:pt>
                <c:pt idx="614">
                  <c:v>2</c:v>
                </c:pt>
                <c:pt idx="615">
                  <c:v>2</c:v>
                </c:pt>
                <c:pt idx="616">
                  <c:v>2</c:v>
                </c:pt>
                <c:pt idx="617">
                  <c:v>2</c:v>
                </c:pt>
                <c:pt idx="618">
                  <c:v>2</c:v>
                </c:pt>
                <c:pt idx="619">
                  <c:v>2</c:v>
                </c:pt>
                <c:pt idx="620">
                  <c:v>2</c:v>
                </c:pt>
                <c:pt idx="621">
                  <c:v>2</c:v>
                </c:pt>
                <c:pt idx="622">
                  <c:v>2</c:v>
                </c:pt>
                <c:pt idx="623">
                  <c:v>2</c:v>
                </c:pt>
                <c:pt idx="624">
                  <c:v>2</c:v>
                </c:pt>
                <c:pt idx="625">
                  <c:v>2</c:v>
                </c:pt>
                <c:pt idx="626">
                  <c:v>2</c:v>
                </c:pt>
                <c:pt idx="627">
                  <c:v>2</c:v>
                </c:pt>
                <c:pt idx="628">
                  <c:v>2</c:v>
                </c:pt>
                <c:pt idx="629">
                  <c:v>2</c:v>
                </c:pt>
                <c:pt idx="630">
                  <c:v>2</c:v>
                </c:pt>
                <c:pt idx="631">
                  <c:v>2</c:v>
                </c:pt>
                <c:pt idx="632">
                  <c:v>2</c:v>
                </c:pt>
                <c:pt idx="633">
                  <c:v>2</c:v>
                </c:pt>
                <c:pt idx="634">
                  <c:v>2</c:v>
                </c:pt>
                <c:pt idx="635">
                  <c:v>2</c:v>
                </c:pt>
                <c:pt idx="636">
                  <c:v>2</c:v>
                </c:pt>
                <c:pt idx="637">
                  <c:v>2</c:v>
                </c:pt>
                <c:pt idx="638">
                  <c:v>2</c:v>
                </c:pt>
                <c:pt idx="639">
                  <c:v>2</c:v>
                </c:pt>
                <c:pt idx="640">
                  <c:v>2</c:v>
                </c:pt>
                <c:pt idx="641">
                  <c:v>2</c:v>
                </c:pt>
                <c:pt idx="642">
                  <c:v>2</c:v>
                </c:pt>
                <c:pt idx="643">
                  <c:v>2</c:v>
                </c:pt>
                <c:pt idx="644">
                  <c:v>2</c:v>
                </c:pt>
                <c:pt idx="645">
                  <c:v>2</c:v>
                </c:pt>
                <c:pt idx="646">
                  <c:v>2</c:v>
                </c:pt>
                <c:pt idx="647">
                  <c:v>2</c:v>
                </c:pt>
                <c:pt idx="648">
                  <c:v>2</c:v>
                </c:pt>
                <c:pt idx="649">
                  <c:v>2</c:v>
                </c:pt>
                <c:pt idx="650">
                  <c:v>2</c:v>
                </c:pt>
                <c:pt idx="651">
                  <c:v>2</c:v>
                </c:pt>
                <c:pt idx="652">
                  <c:v>2</c:v>
                </c:pt>
                <c:pt idx="653">
                  <c:v>2</c:v>
                </c:pt>
                <c:pt idx="654">
                  <c:v>2</c:v>
                </c:pt>
                <c:pt idx="655">
                  <c:v>2</c:v>
                </c:pt>
                <c:pt idx="656">
                  <c:v>2</c:v>
                </c:pt>
                <c:pt idx="657">
                  <c:v>2</c:v>
                </c:pt>
                <c:pt idx="658">
                  <c:v>2</c:v>
                </c:pt>
                <c:pt idx="659">
                  <c:v>2</c:v>
                </c:pt>
                <c:pt idx="660">
                  <c:v>2</c:v>
                </c:pt>
                <c:pt idx="661">
                  <c:v>2</c:v>
                </c:pt>
                <c:pt idx="662">
                  <c:v>2</c:v>
                </c:pt>
                <c:pt idx="663">
                  <c:v>2</c:v>
                </c:pt>
                <c:pt idx="664">
                  <c:v>2</c:v>
                </c:pt>
                <c:pt idx="665">
                  <c:v>2</c:v>
                </c:pt>
                <c:pt idx="666">
                  <c:v>2</c:v>
                </c:pt>
                <c:pt idx="667">
                  <c:v>2</c:v>
                </c:pt>
                <c:pt idx="668">
                  <c:v>2</c:v>
                </c:pt>
                <c:pt idx="669">
                  <c:v>2</c:v>
                </c:pt>
                <c:pt idx="670">
                  <c:v>2</c:v>
                </c:pt>
                <c:pt idx="671">
                  <c:v>2</c:v>
                </c:pt>
                <c:pt idx="672">
                  <c:v>2</c:v>
                </c:pt>
                <c:pt idx="673">
                  <c:v>2</c:v>
                </c:pt>
                <c:pt idx="674">
                  <c:v>2</c:v>
                </c:pt>
                <c:pt idx="675">
                  <c:v>2</c:v>
                </c:pt>
                <c:pt idx="676">
                  <c:v>2</c:v>
                </c:pt>
                <c:pt idx="677">
                  <c:v>2</c:v>
                </c:pt>
                <c:pt idx="678">
                  <c:v>2</c:v>
                </c:pt>
                <c:pt idx="679">
                  <c:v>2</c:v>
                </c:pt>
                <c:pt idx="680">
                  <c:v>2</c:v>
                </c:pt>
                <c:pt idx="681">
                  <c:v>2</c:v>
                </c:pt>
                <c:pt idx="682">
                  <c:v>2</c:v>
                </c:pt>
                <c:pt idx="683">
                  <c:v>2</c:v>
                </c:pt>
                <c:pt idx="684">
                  <c:v>2</c:v>
                </c:pt>
                <c:pt idx="685">
                  <c:v>2</c:v>
                </c:pt>
                <c:pt idx="686">
                  <c:v>2</c:v>
                </c:pt>
                <c:pt idx="687">
                  <c:v>2</c:v>
                </c:pt>
                <c:pt idx="688">
                  <c:v>2</c:v>
                </c:pt>
                <c:pt idx="689">
                  <c:v>2</c:v>
                </c:pt>
                <c:pt idx="690">
                  <c:v>2</c:v>
                </c:pt>
                <c:pt idx="691">
                  <c:v>2</c:v>
                </c:pt>
                <c:pt idx="692">
                  <c:v>2</c:v>
                </c:pt>
                <c:pt idx="693">
                  <c:v>2</c:v>
                </c:pt>
                <c:pt idx="694">
                  <c:v>2</c:v>
                </c:pt>
                <c:pt idx="695">
                  <c:v>2</c:v>
                </c:pt>
                <c:pt idx="696">
                  <c:v>2</c:v>
                </c:pt>
                <c:pt idx="697">
                  <c:v>2</c:v>
                </c:pt>
                <c:pt idx="698">
                  <c:v>2</c:v>
                </c:pt>
                <c:pt idx="699">
                  <c:v>2</c:v>
                </c:pt>
                <c:pt idx="700">
                  <c:v>2</c:v>
                </c:pt>
                <c:pt idx="701">
                  <c:v>2</c:v>
                </c:pt>
                <c:pt idx="702">
                  <c:v>2</c:v>
                </c:pt>
                <c:pt idx="703">
                  <c:v>2</c:v>
                </c:pt>
                <c:pt idx="704">
                  <c:v>2</c:v>
                </c:pt>
                <c:pt idx="705">
                  <c:v>2</c:v>
                </c:pt>
                <c:pt idx="706">
                  <c:v>2</c:v>
                </c:pt>
                <c:pt idx="707">
                  <c:v>2</c:v>
                </c:pt>
                <c:pt idx="708">
                  <c:v>2</c:v>
                </c:pt>
                <c:pt idx="709">
                  <c:v>2</c:v>
                </c:pt>
                <c:pt idx="710">
                  <c:v>2</c:v>
                </c:pt>
                <c:pt idx="711">
                  <c:v>2</c:v>
                </c:pt>
                <c:pt idx="712">
                  <c:v>2</c:v>
                </c:pt>
                <c:pt idx="713">
                  <c:v>2</c:v>
                </c:pt>
                <c:pt idx="714">
                  <c:v>2</c:v>
                </c:pt>
                <c:pt idx="715">
                  <c:v>2</c:v>
                </c:pt>
                <c:pt idx="716">
                  <c:v>2</c:v>
                </c:pt>
                <c:pt idx="717">
                  <c:v>2</c:v>
                </c:pt>
                <c:pt idx="718">
                  <c:v>2</c:v>
                </c:pt>
                <c:pt idx="719">
                  <c:v>2</c:v>
                </c:pt>
                <c:pt idx="720">
                  <c:v>2</c:v>
                </c:pt>
                <c:pt idx="721">
                  <c:v>2</c:v>
                </c:pt>
                <c:pt idx="722">
                  <c:v>2</c:v>
                </c:pt>
                <c:pt idx="723">
                  <c:v>2</c:v>
                </c:pt>
                <c:pt idx="724">
                  <c:v>2</c:v>
                </c:pt>
                <c:pt idx="725">
                  <c:v>2</c:v>
                </c:pt>
                <c:pt idx="726">
                  <c:v>2</c:v>
                </c:pt>
                <c:pt idx="727">
                  <c:v>2</c:v>
                </c:pt>
                <c:pt idx="728">
                  <c:v>2</c:v>
                </c:pt>
                <c:pt idx="729">
                  <c:v>2</c:v>
                </c:pt>
                <c:pt idx="730">
                  <c:v>2</c:v>
                </c:pt>
                <c:pt idx="731">
                  <c:v>2</c:v>
                </c:pt>
                <c:pt idx="732">
                  <c:v>2</c:v>
                </c:pt>
                <c:pt idx="733">
                  <c:v>2</c:v>
                </c:pt>
                <c:pt idx="734">
                  <c:v>2</c:v>
                </c:pt>
                <c:pt idx="735">
                  <c:v>2</c:v>
                </c:pt>
                <c:pt idx="736">
                  <c:v>2</c:v>
                </c:pt>
                <c:pt idx="737">
                  <c:v>2</c:v>
                </c:pt>
                <c:pt idx="738">
                  <c:v>2</c:v>
                </c:pt>
                <c:pt idx="739">
                  <c:v>2</c:v>
                </c:pt>
                <c:pt idx="740">
                  <c:v>2</c:v>
                </c:pt>
                <c:pt idx="741">
                  <c:v>2</c:v>
                </c:pt>
                <c:pt idx="742">
                  <c:v>2</c:v>
                </c:pt>
                <c:pt idx="743">
                  <c:v>2</c:v>
                </c:pt>
                <c:pt idx="744">
                  <c:v>2</c:v>
                </c:pt>
                <c:pt idx="745">
                  <c:v>2</c:v>
                </c:pt>
                <c:pt idx="746">
                  <c:v>2</c:v>
                </c:pt>
                <c:pt idx="747">
                  <c:v>2</c:v>
                </c:pt>
                <c:pt idx="748">
                  <c:v>2</c:v>
                </c:pt>
                <c:pt idx="749">
                  <c:v>2</c:v>
                </c:pt>
                <c:pt idx="750">
                  <c:v>2</c:v>
                </c:pt>
                <c:pt idx="751">
                  <c:v>2</c:v>
                </c:pt>
                <c:pt idx="752">
                  <c:v>2</c:v>
                </c:pt>
                <c:pt idx="753">
                  <c:v>2</c:v>
                </c:pt>
                <c:pt idx="754">
                  <c:v>2</c:v>
                </c:pt>
                <c:pt idx="755">
                  <c:v>2</c:v>
                </c:pt>
                <c:pt idx="756">
                  <c:v>2</c:v>
                </c:pt>
                <c:pt idx="757">
                  <c:v>2</c:v>
                </c:pt>
                <c:pt idx="758">
                  <c:v>2</c:v>
                </c:pt>
                <c:pt idx="759">
                  <c:v>2</c:v>
                </c:pt>
                <c:pt idx="760">
                  <c:v>2</c:v>
                </c:pt>
                <c:pt idx="761">
                  <c:v>2</c:v>
                </c:pt>
                <c:pt idx="762">
                  <c:v>2</c:v>
                </c:pt>
                <c:pt idx="763">
                  <c:v>2</c:v>
                </c:pt>
                <c:pt idx="764">
                  <c:v>2</c:v>
                </c:pt>
                <c:pt idx="765">
                  <c:v>2</c:v>
                </c:pt>
                <c:pt idx="766">
                  <c:v>2</c:v>
                </c:pt>
                <c:pt idx="767">
                  <c:v>2</c:v>
                </c:pt>
                <c:pt idx="768">
                  <c:v>2</c:v>
                </c:pt>
                <c:pt idx="769">
                  <c:v>2</c:v>
                </c:pt>
                <c:pt idx="770">
                  <c:v>2</c:v>
                </c:pt>
                <c:pt idx="771">
                  <c:v>2</c:v>
                </c:pt>
                <c:pt idx="772">
                  <c:v>2</c:v>
                </c:pt>
                <c:pt idx="773">
                  <c:v>2</c:v>
                </c:pt>
                <c:pt idx="774">
                  <c:v>2</c:v>
                </c:pt>
                <c:pt idx="775">
                  <c:v>2</c:v>
                </c:pt>
                <c:pt idx="776">
                  <c:v>2</c:v>
                </c:pt>
                <c:pt idx="777">
                  <c:v>2</c:v>
                </c:pt>
                <c:pt idx="778">
                  <c:v>2</c:v>
                </c:pt>
                <c:pt idx="779">
                  <c:v>2</c:v>
                </c:pt>
                <c:pt idx="780">
                  <c:v>2</c:v>
                </c:pt>
                <c:pt idx="781">
                  <c:v>2</c:v>
                </c:pt>
                <c:pt idx="782">
                  <c:v>2</c:v>
                </c:pt>
                <c:pt idx="783">
                  <c:v>2</c:v>
                </c:pt>
                <c:pt idx="784">
                  <c:v>2</c:v>
                </c:pt>
                <c:pt idx="785">
                  <c:v>2</c:v>
                </c:pt>
                <c:pt idx="786">
                  <c:v>2</c:v>
                </c:pt>
                <c:pt idx="787">
                  <c:v>2</c:v>
                </c:pt>
                <c:pt idx="788">
                  <c:v>2</c:v>
                </c:pt>
                <c:pt idx="789">
                  <c:v>2</c:v>
                </c:pt>
                <c:pt idx="790">
                  <c:v>2</c:v>
                </c:pt>
                <c:pt idx="791">
                  <c:v>2</c:v>
                </c:pt>
                <c:pt idx="792">
                  <c:v>2</c:v>
                </c:pt>
                <c:pt idx="793">
                  <c:v>2</c:v>
                </c:pt>
                <c:pt idx="794">
                  <c:v>2</c:v>
                </c:pt>
                <c:pt idx="795">
                  <c:v>2</c:v>
                </c:pt>
                <c:pt idx="796">
                  <c:v>2</c:v>
                </c:pt>
                <c:pt idx="797">
                  <c:v>2</c:v>
                </c:pt>
                <c:pt idx="798">
                  <c:v>2</c:v>
                </c:pt>
                <c:pt idx="799">
                  <c:v>2</c:v>
                </c:pt>
                <c:pt idx="800">
                  <c:v>2</c:v>
                </c:pt>
                <c:pt idx="801">
                  <c:v>2</c:v>
                </c:pt>
                <c:pt idx="802">
                  <c:v>2</c:v>
                </c:pt>
                <c:pt idx="803">
                  <c:v>2</c:v>
                </c:pt>
                <c:pt idx="804">
                  <c:v>2</c:v>
                </c:pt>
                <c:pt idx="805">
                  <c:v>2</c:v>
                </c:pt>
                <c:pt idx="806">
                  <c:v>2</c:v>
                </c:pt>
                <c:pt idx="807">
                  <c:v>2</c:v>
                </c:pt>
                <c:pt idx="808">
                  <c:v>2</c:v>
                </c:pt>
                <c:pt idx="809">
                  <c:v>2</c:v>
                </c:pt>
                <c:pt idx="810">
                  <c:v>2</c:v>
                </c:pt>
                <c:pt idx="811">
                  <c:v>2</c:v>
                </c:pt>
                <c:pt idx="812">
                  <c:v>2</c:v>
                </c:pt>
                <c:pt idx="813">
                  <c:v>2</c:v>
                </c:pt>
                <c:pt idx="814">
                  <c:v>2</c:v>
                </c:pt>
                <c:pt idx="815">
                  <c:v>2</c:v>
                </c:pt>
                <c:pt idx="816">
                  <c:v>2</c:v>
                </c:pt>
                <c:pt idx="817">
                  <c:v>2</c:v>
                </c:pt>
                <c:pt idx="818">
                  <c:v>2</c:v>
                </c:pt>
                <c:pt idx="819">
                  <c:v>2</c:v>
                </c:pt>
                <c:pt idx="820">
                  <c:v>2</c:v>
                </c:pt>
                <c:pt idx="821">
                  <c:v>2</c:v>
                </c:pt>
                <c:pt idx="822">
                  <c:v>2</c:v>
                </c:pt>
                <c:pt idx="823">
                  <c:v>2</c:v>
                </c:pt>
                <c:pt idx="824">
                  <c:v>2</c:v>
                </c:pt>
                <c:pt idx="825">
                  <c:v>2</c:v>
                </c:pt>
                <c:pt idx="826">
                  <c:v>2</c:v>
                </c:pt>
                <c:pt idx="827">
                  <c:v>2</c:v>
                </c:pt>
                <c:pt idx="828">
                  <c:v>2</c:v>
                </c:pt>
                <c:pt idx="829">
                  <c:v>2</c:v>
                </c:pt>
                <c:pt idx="830">
                  <c:v>2</c:v>
                </c:pt>
                <c:pt idx="831">
                  <c:v>2</c:v>
                </c:pt>
                <c:pt idx="832">
                  <c:v>2</c:v>
                </c:pt>
                <c:pt idx="833">
                  <c:v>2</c:v>
                </c:pt>
                <c:pt idx="834">
                  <c:v>2</c:v>
                </c:pt>
                <c:pt idx="835">
                  <c:v>2</c:v>
                </c:pt>
                <c:pt idx="836">
                  <c:v>2</c:v>
                </c:pt>
                <c:pt idx="837">
                  <c:v>2</c:v>
                </c:pt>
                <c:pt idx="838">
                  <c:v>2</c:v>
                </c:pt>
                <c:pt idx="839">
                  <c:v>2</c:v>
                </c:pt>
                <c:pt idx="840">
                  <c:v>2</c:v>
                </c:pt>
                <c:pt idx="841">
                  <c:v>2</c:v>
                </c:pt>
                <c:pt idx="842">
                  <c:v>2</c:v>
                </c:pt>
                <c:pt idx="843">
                  <c:v>2</c:v>
                </c:pt>
                <c:pt idx="844">
                  <c:v>2</c:v>
                </c:pt>
                <c:pt idx="845">
                  <c:v>2</c:v>
                </c:pt>
                <c:pt idx="846">
                  <c:v>2</c:v>
                </c:pt>
                <c:pt idx="847">
                  <c:v>2</c:v>
                </c:pt>
                <c:pt idx="848">
                  <c:v>2</c:v>
                </c:pt>
                <c:pt idx="849">
                  <c:v>2</c:v>
                </c:pt>
                <c:pt idx="850">
                  <c:v>2</c:v>
                </c:pt>
                <c:pt idx="851">
                  <c:v>2</c:v>
                </c:pt>
                <c:pt idx="852">
                  <c:v>2</c:v>
                </c:pt>
                <c:pt idx="853">
                  <c:v>2</c:v>
                </c:pt>
                <c:pt idx="854">
                  <c:v>2</c:v>
                </c:pt>
                <c:pt idx="855">
                  <c:v>2</c:v>
                </c:pt>
                <c:pt idx="856">
                  <c:v>2</c:v>
                </c:pt>
                <c:pt idx="857">
                  <c:v>2</c:v>
                </c:pt>
                <c:pt idx="858">
                  <c:v>2</c:v>
                </c:pt>
                <c:pt idx="859">
                  <c:v>2</c:v>
                </c:pt>
                <c:pt idx="860">
                  <c:v>2</c:v>
                </c:pt>
                <c:pt idx="861">
                  <c:v>2</c:v>
                </c:pt>
                <c:pt idx="862">
                  <c:v>2</c:v>
                </c:pt>
                <c:pt idx="863">
                  <c:v>2</c:v>
                </c:pt>
                <c:pt idx="864">
                  <c:v>2</c:v>
                </c:pt>
                <c:pt idx="865">
                  <c:v>2</c:v>
                </c:pt>
                <c:pt idx="866">
                  <c:v>2</c:v>
                </c:pt>
                <c:pt idx="867">
                  <c:v>2</c:v>
                </c:pt>
                <c:pt idx="868">
                  <c:v>2</c:v>
                </c:pt>
                <c:pt idx="869">
                  <c:v>2</c:v>
                </c:pt>
                <c:pt idx="870">
                  <c:v>2</c:v>
                </c:pt>
                <c:pt idx="871">
                  <c:v>2</c:v>
                </c:pt>
                <c:pt idx="872">
                  <c:v>2</c:v>
                </c:pt>
                <c:pt idx="873">
                  <c:v>2</c:v>
                </c:pt>
                <c:pt idx="874">
                  <c:v>2</c:v>
                </c:pt>
                <c:pt idx="875">
                  <c:v>2</c:v>
                </c:pt>
                <c:pt idx="876">
                  <c:v>2</c:v>
                </c:pt>
                <c:pt idx="877">
                  <c:v>2</c:v>
                </c:pt>
                <c:pt idx="878">
                  <c:v>3</c:v>
                </c:pt>
                <c:pt idx="879">
                  <c:v>3</c:v>
                </c:pt>
                <c:pt idx="880">
                  <c:v>3</c:v>
                </c:pt>
                <c:pt idx="881">
                  <c:v>3</c:v>
                </c:pt>
                <c:pt idx="882">
                  <c:v>3</c:v>
                </c:pt>
                <c:pt idx="883">
                  <c:v>3</c:v>
                </c:pt>
                <c:pt idx="884">
                  <c:v>3</c:v>
                </c:pt>
                <c:pt idx="885">
                  <c:v>3</c:v>
                </c:pt>
                <c:pt idx="886">
                  <c:v>3</c:v>
                </c:pt>
                <c:pt idx="887">
                  <c:v>3</c:v>
                </c:pt>
                <c:pt idx="888">
                  <c:v>3</c:v>
                </c:pt>
                <c:pt idx="889">
                  <c:v>3</c:v>
                </c:pt>
                <c:pt idx="890">
                  <c:v>3</c:v>
                </c:pt>
                <c:pt idx="891">
                  <c:v>3</c:v>
                </c:pt>
                <c:pt idx="892">
                  <c:v>3</c:v>
                </c:pt>
                <c:pt idx="893">
                  <c:v>3</c:v>
                </c:pt>
                <c:pt idx="894">
                  <c:v>3</c:v>
                </c:pt>
                <c:pt idx="895">
                  <c:v>3</c:v>
                </c:pt>
                <c:pt idx="896">
                  <c:v>3</c:v>
                </c:pt>
                <c:pt idx="897">
                  <c:v>3</c:v>
                </c:pt>
                <c:pt idx="898">
                  <c:v>3</c:v>
                </c:pt>
                <c:pt idx="899">
                  <c:v>3</c:v>
                </c:pt>
                <c:pt idx="900">
                  <c:v>3</c:v>
                </c:pt>
                <c:pt idx="901">
                  <c:v>3</c:v>
                </c:pt>
                <c:pt idx="902">
                  <c:v>3</c:v>
                </c:pt>
                <c:pt idx="903">
                  <c:v>3</c:v>
                </c:pt>
                <c:pt idx="904">
                  <c:v>3</c:v>
                </c:pt>
                <c:pt idx="905">
                  <c:v>3</c:v>
                </c:pt>
                <c:pt idx="906">
                  <c:v>3</c:v>
                </c:pt>
                <c:pt idx="907">
                  <c:v>3</c:v>
                </c:pt>
                <c:pt idx="908">
                  <c:v>3</c:v>
                </c:pt>
                <c:pt idx="909">
                  <c:v>3</c:v>
                </c:pt>
                <c:pt idx="910">
                  <c:v>3</c:v>
                </c:pt>
                <c:pt idx="911">
                  <c:v>3</c:v>
                </c:pt>
                <c:pt idx="912">
                  <c:v>3</c:v>
                </c:pt>
                <c:pt idx="913">
                  <c:v>3</c:v>
                </c:pt>
                <c:pt idx="914">
                  <c:v>3</c:v>
                </c:pt>
                <c:pt idx="915">
                  <c:v>3</c:v>
                </c:pt>
                <c:pt idx="916">
                  <c:v>3</c:v>
                </c:pt>
                <c:pt idx="917">
                  <c:v>3</c:v>
                </c:pt>
                <c:pt idx="918">
                  <c:v>3</c:v>
                </c:pt>
                <c:pt idx="919">
                  <c:v>3</c:v>
                </c:pt>
                <c:pt idx="920">
                  <c:v>3</c:v>
                </c:pt>
                <c:pt idx="921">
                  <c:v>3</c:v>
                </c:pt>
                <c:pt idx="922">
                  <c:v>3</c:v>
                </c:pt>
                <c:pt idx="923">
                  <c:v>3</c:v>
                </c:pt>
                <c:pt idx="924">
                  <c:v>3</c:v>
                </c:pt>
                <c:pt idx="925">
                  <c:v>3</c:v>
                </c:pt>
                <c:pt idx="926">
                  <c:v>3</c:v>
                </c:pt>
                <c:pt idx="927">
                  <c:v>3</c:v>
                </c:pt>
                <c:pt idx="928">
                  <c:v>3</c:v>
                </c:pt>
                <c:pt idx="929">
                  <c:v>3</c:v>
                </c:pt>
                <c:pt idx="930">
                  <c:v>3</c:v>
                </c:pt>
                <c:pt idx="931">
                  <c:v>3</c:v>
                </c:pt>
                <c:pt idx="932">
                  <c:v>3</c:v>
                </c:pt>
                <c:pt idx="933">
                  <c:v>3</c:v>
                </c:pt>
                <c:pt idx="934">
                  <c:v>3</c:v>
                </c:pt>
                <c:pt idx="935">
                  <c:v>3</c:v>
                </c:pt>
                <c:pt idx="936">
                  <c:v>3</c:v>
                </c:pt>
                <c:pt idx="937">
                  <c:v>3</c:v>
                </c:pt>
                <c:pt idx="938">
                  <c:v>3</c:v>
                </c:pt>
                <c:pt idx="939">
                  <c:v>3</c:v>
                </c:pt>
                <c:pt idx="940">
                  <c:v>3</c:v>
                </c:pt>
                <c:pt idx="941">
                  <c:v>3</c:v>
                </c:pt>
                <c:pt idx="942">
                  <c:v>3</c:v>
                </c:pt>
                <c:pt idx="943">
                  <c:v>3</c:v>
                </c:pt>
                <c:pt idx="944">
                  <c:v>3</c:v>
                </c:pt>
                <c:pt idx="945">
                  <c:v>3</c:v>
                </c:pt>
                <c:pt idx="946">
                  <c:v>3</c:v>
                </c:pt>
                <c:pt idx="947">
                  <c:v>3</c:v>
                </c:pt>
                <c:pt idx="948">
                  <c:v>3</c:v>
                </c:pt>
                <c:pt idx="949">
                  <c:v>3</c:v>
                </c:pt>
                <c:pt idx="950">
                  <c:v>3</c:v>
                </c:pt>
                <c:pt idx="951">
                  <c:v>3</c:v>
                </c:pt>
                <c:pt idx="952">
                  <c:v>3</c:v>
                </c:pt>
                <c:pt idx="953">
                  <c:v>3</c:v>
                </c:pt>
                <c:pt idx="954">
                  <c:v>3</c:v>
                </c:pt>
                <c:pt idx="955">
                  <c:v>3</c:v>
                </c:pt>
                <c:pt idx="956">
                  <c:v>3</c:v>
                </c:pt>
                <c:pt idx="957">
                  <c:v>3</c:v>
                </c:pt>
                <c:pt idx="958">
                  <c:v>3</c:v>
                </c:pt>
                <c:pt idx="959">
                  <c:v>3</c:v>
                </c:pt>
                <c:pt idx="960">
                  <c:v>3</c:v>
                </c:pt>
                <c:pt idx="961">
                  <c:v>3</c:v>
                </c:pt>
                <c:pt idx="962">
                  <c:v>3</c:v>
                </c:pt>
                <c:pt idx="963">
                  <c:v>3</c:v>
                </c:pt>
                <c:pt idx="964">
                  <c:v>3</c:v>
                </c:pt>
                <c:pt idx="965">
                  <c:v>3</c:v>
                </c:pt>
                <c:pt idx="966">
                  <c:v>3</c:v>
                </c:pt>
                <c:pt idx="967">
                  <c:v>3</c:v>
                </c:pt>
                <c:pt idx="968">
                  <c:v>3</c:v>
                </c:pt>
                <c:pt idx="969">
                  <c:v>3</c:v>
                </c:pt>
                <c:pt idx="970">
                  <c:v>3</c:v>
                </c:pt>
                <c:pt idx="971">
                  <c:v>3</c:v>
                </c:pt>
                <c:pt idx="972">
                  <c:v>3</c:v>
                </c:pt>
                <c:pt idx="973">
                  <c:v>3</c:v>
                </c:pt>
                <c:pt idx="974">
                  <c:v>3</c:v>
                </c:pt>
                <c:pt idx="975">
                  <c:v>3</c:v>
                </c:pt>
                <c:pt idx="976">
                  <c:v>3</c:v>
                </c:pt>
                <c:pt idx="977">
                  <c:v>3</c:v>
                </c:pt>
                <c:pt idx="978">
                  <c:v>3</c:v>
                </c:pt>
                <c:pt idx="979">
                  <c:v>3</c:v>
                </c:pt>
                <c:pt idx="980">
                  <c:v>3</c:v>
                </c:pt>
                <c:pt idx="981">
                  <c:v>3</c:v>
                </c:pt>
                <c:pt idx="982">
                  <c:v>3</c:v>
                </c:pt>
                <c:pt idx="983">
                  <c:v>3</c:v>
                </c:pt>
                <c:pt idx="984">
                  <c:v>3</c:v>
                </c:pt>
                <c:pt idx="985">
                  <c:v>3</c:v>
                </c:pt>
                <c:pt idx="986">
                  <c:v>3</c:v>
                </c:pt>
                <c:pt idx="987">
                  <c:v>3</c:v>
                </c:pt>
                <c:pt idx="988">
                  <c:v>3</c:v>
                </c:pt>
                <c:pt idx="989">
                  <c:v>3</c:v>
                </c:pt>
                <c:pt idx="990">
                  <c:v>3</c:v>
                </c:pt>
                <c:pt idx="991">
                  <c:v>3</c:v>
                </c:pt>
                <c:pt idx="992">
                  <c:v>3</c:v>
                </c:pt>
                <c:pt idx="993">
                  <c:v>3</c:v>
                </c:pt>
                <c:pt idx="994">
                  <c:v>3</c:v>
                </c:pt>
                <c:pt idx="995">
                  <c:v>3</c:v>
                </c:pt>
                <c:pt idx="996">
                  <c:v>3</c:v>
                </c:pt>
                <c:pt idx="997">
                  <c:v>3</c:v>
                </c:pt>
                <c:pt idx="998">
                  <c:v>3</c:v>
                </c:pt>
                <c:pt idx="999">
                  <c:v>3</c:v>
                </c:pt>
                <c:pt idx="1000">
                  <c:v>3</c:v>
                </c:pt>
                <c:pt idx="1001">
                  <c:v>3</c:v>
                </c:pt>
                <c:pt idx="1002">
                  <c:v>3</c:v>
                </c:pt>
                <c:pt idx="1003">
                  <c:v>3</c:v>
                </c:pt>
                <c:pt idx="1004">
                  <c:v>3</c:v>
                </c:pt>
                <c:pt idx="1005">
                  <c:v>3</c:v>
                </c:pt>
                <c:pt idx="1006">
                  <c:v>3</c:v>
                </c:pt>
                <c:pt idx="1007">
                  <c:v>3</c:v>
                </c:pt>
                <c:pt idx="1008">
                  <c:v>3</c:v>
                </c:pt>
                <c:pt idx="1009">
                  <c:v>3</c:v>
                </c:pt>
                <c:pt idx="1010">
                  <c:v>3</c:v>
                </c:pt>
                <c:pt idx="1011">
                  <c:v>3</c:v>
                </c:pt>
                <c:pt idx="1012">
                  <c:v>3</c:v>
                </c:pt>
                <c:pt idx="1013">
                  <c:v>3</c:v>
                </c:pt>
                <c:pt idx="1014">
                  <c:v>3</c:v>
                </c:pt>
                <c:pt idx="1015">
                  <c:v>3</c:v>
                </c:pt>
                <c:pt idx="1016">
                  <c:v>3</c:v>
                </c:pt>
                <c:pt idx="1017">
                  <c:v>3</c:v>
                </c:pt>
                <c:pt idx="1018">
                  <c:v>3</c:v>
                </c:pt>
                <c:pt idx="1019">
                  <c:v>3</c:v>
                </c:pt>
                <c:pt idx="1020">
                  <c:v>3</c:v>
                </c:pt>
                <c:pt idx="1021">
                  <c:v>3</c:v>
                </c:pt>
                <c:pt idx="1022">
                  <c:v>3</c:v>
                </c:pt>
                <c:pt idx="1023">
                  <c:v>3</c:v>
                </c:pt>
                <c:pt idx="1024">
                  <c:v>3</c:v>
                </c:pt>
                <c:pt idx="1025">
                  <c:v>3</c:v>
                </c:pt>
                <c:pt idx="1026">
                  <c:v>3</c:v>
                </c:pt>
                <c:pt idx="1027">
                  <c:v>3</c:v>
                </c:pt>
                <c:pt idx="1028">
                  <c:v>3</c:v>
                </c:pt>
                <c:pt idx="1029">
                  <c:v>3</c:v>
                </c:pt>
                <c:pt idx="1030">
                  <c:v>3</c:v>
                </c:pt>
                <c:pt idx="1031">
                  <c:v>3</c:v>
                </c:pt>
                <c:pt idx="1032">
                  <c:v>3</c:v>
                </c:pt>
                <c:pt idx="1033">
                  <c:v>3</c:v>
                </c:pt>
                <c:pt idx="1034">
                  <c:v>3</c:v>
                </c:pt>
                <c:pt idx="1035">
                  <c:v>3</c:v>
                </c:pt>
                <c:pt idx="1036">
                  <c:v>3</c:v>
                </c:pt>
                <c:pt idx="1037">
                  <c:v>3</c:v>
                </c:pt>
                <c:pt idx="1038">
                  <c:v>3</c:v>
                </c:pt>
                <c:pt idx="1039">
                  <c:v>3</c:v>
                </c:pt>
                <c:pt idx="1040">
                  <c:v>3</c:v>
                </c:pt>
                <c:pt idx="1041">
                  <c:v>3</c:v>
                </c:pt>
                <c:pt idx="1042">
                  <c:v>3</c:v>
                </c:pt>
                <c:pt idx="1043">
                  <c:v>3</c:v>
                </c:pt>
                <c:pt idx="1044">
                  <c:v>3</c:v>
                </c:pt>
                <c:pt idx="1045">
                  <c:v>3</c:v>
                </c:pt>
                <c:pt idx="1046">
                  <c:v>3</c:v>
                </c:pt>
                <c:pt idx="1047">
                  <c:v>3</c:v>
                </c:pt>
                <c:pt idx="1048">
                  <c:v>3</c:v>
                </c:pt>
                <c:pt idx="1049">
                  <c:v>3</c:v>
                </c:pt>
                <c:pt idx="1050">
                  <c:v>3</c:v>
                </c:pt>
                <c:pt idx="1051">
                  <c:v>3</c:v>
                </c:pt>
                <c:pt idx="1052">
                  <c:v>3</c:v>
                </c:pt>
                <c:pt idx="1053">
                  <c:v>3</c:v>
                </c:pt>
                <c:pt idx="1054">
                  <c:v>3</c:v>
                </c:pt>
                <c:pt idx="1055">
                  <c:v>3</c:v>
                </c:pt>
                <c:pt idx="1056">
                  <c:v>3</c:v>
                </c:pt>
                <c:pt idx="1057">
                  <c:v>3</c:v>
                </c:pt>
                <c:pt idx="1058">
                  <c:v>3</c:v>
                </c:pt>
                <c:pt idx="1059">
                  <c:v>3</c:v>
                </c:pt>
                <c:pt idx="1060">
                  <c:v>3</c:v>
                </c:pt>
                <c:pt idx="1061">
                  <c:v>3</c:v>
                </c:pt>
                <c:pt idx="1062">
                  <c:v>3</c:v>
                </c:pt>
                <c:pt idx="1063">
                  <c:v>3</c:v>
                </c:pt>
                <c:pt idx="1064">
                  <c:v>3</c:v>
                </c:pt>
                <c:pt idx="1065">
                  <c:v>3</c:v>
                </c:pt>
                <c:pt idx="1066">
                  <c:v>3</c:v>
                </c:pt>
                <c:pt idx="1067">
                  <c:v>3</c:v>
                </c:pt>
                <c:pt idx="1068">
                  <c:v>3</c:v>
                </c:pt>
                <c:pt idx="1069">
                  <c:v>3</c:v>
                </c:pt>
                <c:pt idx="1070">
                  <c:v>3</c:v>
                </c:pt>
                <c:pt idx="1071">
                  <c:v>3</c:v>
                </c:pt>
                <c:pt idx="1072">
                  <c:v>3</c:v>
                </c:pt>
                <c:pt idx="1073">
                  <c:v>3</c:v>
                </c:pt>
                <c:pt idx="1074">
                  <c:v>3</c:v>
                </c:pt>
                <c:pt idx="1075">
                  <c:v>3</c:v>
                </c:pt>
                <c:pt idx="1076">
                  <c:v>3</c:v>
                </c:pt>
                <c:pt idx="1077">
                  <c:v>3</c:v>
                </c:pt>
                <c:pt idx="1078">
                  <c:v>3</c:v>
                </c:pt>
                <c:pt idx="1079">
                  <c:v>3</c:v>
                </c:pt>
                <c:pt idx="1080">
                  <c:v>3</c:v>
                </c:pt>
                <c:pt idx="1081">
                  <c:v>3</c:v>
                </c:pt>
                <c:pt idx="1082">
                  <c:v>3</c:v>
                </c:pt>
                <c:pt idx="1083">
                  <c:v>3</c:v>
                </c:pt>
                <c:pt idx="1084">
                  <c:v>3</c:v>
                </c:pt>
                <c:pt idx="1085">
                  <c:v>3</c:v>
                </c:pt>
                <c:pt idx="1086">
                  <c:v>3</c:v>
                </c:pt>
                <c:pt idx="1087">
                  <c:v>3</c:v>
                </c:pt>
                <c:pt idx="1088">
                  <c:v>3</c:v>
                </c:pt>
                <c:pt idx="1089">
                  <c:v>3</c:v>
                </c:pt>
                <c:pt idx="1090">
                  <c:v>3</c:v>
                </c:pt>
                <c:pt idx="1091">
                  <c:v>3</c:v>
                </c:pt>
                <c:pt idx="1092">
                  <c:v>3</c:v>
                </c:pt>
                <c:pt idx="1093">
                  <c:v>3</c:v>
                </c:pt>
                <c:pt idx="1094">
                  <c:v>3</c:v>
                </c:pt>
                <c:pt idx="1095">
                  <c:v>3</c:v>
                </c:pt>
                <c:pt idx="1096">
                  <c:v>3</c:v>
                </c:pt>
                <c:pt idx="1097">
                  <c:v>3</c:v>
                </c:pt>
                <c:pt idx="1098">
                  <c:v>3</c:v>
                </c:pt>
                <c:pt idx="1099">
                  <c:v>3</c:v>
                </c:pt>
                <c:pt idx="1100">
                  <c:v>3</c:v>
                </c:pt>
                <c:pt idx="1101">
                  <c:v>3</c:v>
                </c:pt>
                <c:pt idx="1102">
                  <c:v>3</c:v>
                </c:pt>
                <c:pt idx="1103">
                  <c:v>3</c:v>
                </c:pt>
                <c:pt idx="1104">
                  <c:v>3</c:v>
                </c:pt>
                <c:pt idx="1105">
                  <c:v>3</c:v>
                </c:pt>
                <c:pt idx="1106">
                  <c:v>3</c:v>
                </c:pt>
                <c:pt idx="1107">
                  <c:v>3</c:v>
                </c:pt>
                <c:pt idx="1108">
                  <c:v>3</c:v>
                </c:pt>
                <c:pt idx="1109">
                  <c:v>3</c:v>
                </c:pt>
                <c:pt idx="1110">
                  <c:v>3</c:v>
                </c:pt>
                <c:pt idx="1111">
                  <c:v>3</c:v>
                </c:pt>
                <c:pt idx="1112">
                  <c:v>3</c:v>
                </c:pt>
                <c:pt idx="1113">
                  <c:v>3</c:v>
                </c:pt>
                <c:pt idx="1114">
                  <c:v>3</c:v>
                </c:pt>
                <c:pt idx="1115">
                  <c:v>3</c:v>
                </c:pt>
                <c:pt idx="1116">
                  <c:v>3</c:v>
                </c:pt>
                <c:pt idx="1117">
                  <c:v>3</c:v>
                </c:pt>
                <c:pt idx="1118">
                  <c:v>3</c:v>
                </c:pt>
                <c:pt idx="1119">
                  <c:v>3</c:v>
                </c:pt>
                <c:pt idx="1120">
                  <c:v>3</c:v>
                </c:pt>
                <c:pt idx="1121">
                  <c:v>3</c:v>
                </c:pt>
                <c:pt idx="1122">
                  <c:v>3</c:v>
                </c:pt>
                <c:pt idx="1123">
                  <c:v>3</c:v>
                </c:pt>
                <c:pt idx="1124">
                  <c:v>3</c:v>
                </c:pt>
                <c:pt idx="1125">
                  <c:v>3</c:v>
                </c:pt>
                <c:pt idx="1126">
                  <c:v>3</c:v>
                </c:pt>
                <c:pt idx="1127">
                  <c:v>3</c:v>
                </c:pt>
                <c:pt idx="1128">
                  <c:v>3</c:v>
                </c:pt>
                <c:pt idx="1129">
                  <c:v>3</c:v>
                </c:pt>
                <c:pt idx="1130">
                  <c:v>3</c:v>
                </c:pt>
                <c:pt idx="1131">
                  <c:v>3</c:v>
                </c:pt>
                <c:pt idx="1132">
                  <c:v>3</c:v>
                </c:pt>
                <c:pt idx="1133">
                  <c:v>3</c:v>
                </c:pt>
                <c:pt idx="1134">
                  <c:v>3</c:v>
                </c:pt>
                <c:pt idx="1135">
                  <c:v>3</c:v>
                </c:pt>
                <c:pt idx="1136">
                  <c:v>3</c:v>
                </c:pt>
                <c:pt idx="1137">
                  <c:v>3</c:v>
                </c:pt>
                <c:pt idx="1138">
                  <c:v>3</c:v>
                </c:pt>
                <c:pt idx="1139">
                  <c:v>3</c:v>
                </c:pt>
                <c:pt idx="1140">
                  <c:v>3</c:v>
                </c:pt>
                <c:pt idx="1141">
                  <c:v>3</c:v>
                </c:pt>
                <c:pt idx="1142">
                  <c:v>3</c:v>
                </c:pt>
                <c:pt idx="1143">
                  <c:v>3</c:v>
                </c:pt>
                <c:pt idx="1144">
                  <c:v>3</c:v>
                </c:pt>
                <c:pt idx="1145">
                  <c:v>3</c:v>
                </c:pt>
                <c:pt idx="1146">
                  <c:v>3</c:v>
                </c:pt>
                <c:pt idx="1147">
                  <c:v>3</c:v>
                </c:pt>
                <c:pt idx="1148">
                  <c:v>3</c:v>
                </c:pt>
                <c:pt idx="1149">
                  <c:v>3</c:v>
                </c:pt>
                <c:pt idx="1150">
                  <c:v>3</c:v>
                </c:pt>
                <c:pt idx="1151">
                  <c:v>3</c:v>
                </c:pt>
                <c:pt idx="1152">
                  <c:v>3</c:v>
                </c:pt>
                <c:pt idx="1153">
                  <c:v>3</c:v>
                </c:pt>
                <c:pt idx="1154">
                  <c:v>3</c:v>
                </c:pt>
                <c:pt idx="1155">
                  <c:v>3</c:v>
                </c:pt>
                <c:pt idx="1156">
                  <c:v>3</c:v>
                </c:pt>
                <c:pt idx="1157">
                  <c:v>3</c:v>
                </c:pt>
                <c:pt idx="1158">
                  <c:v>3</c:v>
                </c:pt>
                <c:pt idx="1159">
                  <c:v>3</c:v>
                </c:pt>
                <c:pt idx="1160">
                  <c:v>3</c:v>
                </c:pt>
                <c:pt idx="1161">
                  <c:v>3</c:v>
                </c:pt>
                <c:pt idx="1162">
                  <c:v>3</c:v>
                </c:pt>
                <c:pt idx="1163">
                  <c:v>3</c:v>
                </c:pt>
                <c:pt idx="1164">
                  <c:v>3</c:v>
                </c:pt>
                <c:pt idx="1165">
                  <c:v>3</c:v>
                </c:pt>
                <c:pt idx="1166">
                  <c:v>3</c:v>
                </c:pt>
                <c:pt idx="1167">
                  <c:v>3</c:v>
                </c:pt>
                <c:pt idx="1168">
                  <c:v>4</c:v>
                </c:pt>
                <c:pt idx="1169">
                  <c:v>4</c:v>
                </c:pt>
                <c:pt idx="1170">
                  <c:v>4</c:v>
                </c:pt>
                <c:pt idx="1171">
                  <c:v>4</c:v>
                </c:pt>
                <c:pt idx="1172">
                  <c:v>4</c:v>
                </c:pt>
                <c:pt idx="1173">
                  <c:v>4</c:v>
                </c:pt>
                <c:pt idx="1174">
                  <c:v>4</c:v>
                </c:pt>
                <c:pt idx="1175">
                  <c:v>4</c:v>
                </c:pt>
                <c:pt idx="1176">
                  <c:v>4</c:v>
                </c:pt>
                <c:pt idx="1177">
                  <c:v>4</c:v>
                </c:pt>
                <c:pt idx="1178">
                  <c:v>4</c:v>
                </c:pt>
                <c:pt idx="1179">
                  <c:v>4</c:v>
                </c:pt>
                <c:pt idx="1180">
                  <c:v>4</c:v>
                </c:pt>
                <c:pt idx="1181">
                  <c:v>4</c:v>
                </c:pt>
                <c:pt idx="1182">
                  <c:v>4</c:v>
                </c:pt>
                <c:pt idx="1183">
                  <c:v>4</c:v>
                </c:pt>
                <c:pt idx="1184">
                  <c:v>4</c:v>
                </c:pt>
                <c:pt idx="1185">
                  <c:v>4</c:v>
                </c:pt>
                <c:pt idx="1186">
                  <c:v>4</c:v>
                </c:pt>
                <c:pt idx="1187">
                  <c:v>4</c:v>
                </c:pt>
                <c:pt idx="1188">
                  <c:v>4</c:v>
                </c:pt>
                <c:pt idx="1189">
                  <c:v>4</c:v>
                </c:pt>
                <c:pt idx="1190">
                  <c:v>4</c:v>
                </c:pt>
                <c:pt idx="1191">
                  <c:v>4</c:v>
                </c:pt>
                <c:pt idx="1192">
                  <c:v>4</c:v>
                </c:pt>
                <c:pt idx="1193">
                  <c:v>4</c:v>
                </c:pt>
                <c:pt idx="1194">
                  <c:v>4</c:v>
                </c:pt>
                <c:pt idx="1195">
                  <c:v>4</c:v>
                </c:pt>
                <c:pt idx="1196">
                  <c:v>4</c:v>
                </c:pt>
                <c:pt idx="1197">
                  <c:v>4</c:v>
                </c:pt>
                <c:pt idx="1198">
                  <c:v>4</c:v>
                </c:pt>
                <c:pt idx="1199">
                  <c:v>4</c:v>
                </c:pt>
                <c:pt idx="1200">
                  <c:v>4</c:v>
                </c:pt>
                <c:pt idx="1201">
                  <c:v>4</c:v>
                </c:pt>
                <c:pt idx="1202">
                  <c:v>4</c:v>
                </c:pt>
                <c:pt idx="1203">
                  <c:v>4</c:v>
                </c:pt>
                <c:pt idx="1204">
                  <c:v>4</c:v>
                </c:pt>
                <c:pt idx="1205">
                  <c:v>4</c:v>
                </c:pt>
                <c:pt idx="1206">
                  <c:v>4</c:v>
                </c:pt>
                <c:pt idx="1207">
                  <c:v>4</c:v>
                </c:pt>
                <c:pt idx="1208">
                  <c:v>4</c:v>
                </c:pt>
                <c:pt idx="1209">
                  <c:v>4</c:v>
                </c:pt>
                <c:pt idx="1210">
                  <c:v>4</c:v>
                </c:pt>
                <c:pt idx="1211">
                  <c:v>4</c:v>
                </c:pt>
                <c:pt idx="1212">
                  <c:v>4</c:v>
                </c:pt>
                <c:pt idx="1213">
                  <c:v>4</c:v>
                </c:pt>
                <c:pt idx="1214">
                  <c:v>4</c:v>
                </c:pt>
                <c:pt idx="1215">
                  <c:v>4</c:v>
                </c:pt>
                <c:pt idx="1216">
                  <c:v>4</c:v>
                </c:pt>
                <c:pt idx="1217">
                  <c:v>4</c:v>
                </c:pt>
                <c:pt idx="1218">
                  <c:v>4</c:v>
                </c:pt>
                <c:pt idx="1219">
                  <c:v>4</c:v>
                </c:pt>
                <c:pt idx="1220">
                  <c:v>4</c:v>
                </c:pt>
                <c:pt idx="1221">
                  <c:v>4</c:v>
                </c:pt>
                <c:pt idx="1222">
                  <c:v>4</c:v>
                </c:pt>
                <c:pt idx="1223">
                  <c:v>4</c:v>
                </c:pt>
                <c:pt idx="1224">
                  <c:v>4</c:v>
                </c:pt>
                <c:pt idx="1225">
                  <c:v>4</c:v>
                </c:pt>
                <c:pt idx="1226">
                  <c:v>4</c:v>
                </c:pt>
                <c:pt idx="1227">
                  <c:v>4</c:v>
                </c:pt>
                <c:pt idx="1228">
                  <c:v>4</c:v>
                </c:pt>
                <c:pt idx="1229">
                  <c:v>4</c:v>
                </c:pt>
                <c:pt idx="1230">
                  <c:v>4</c:v>
                </c:pt>
                <c:pt idx="1231">
                  <c:v>4</c:v>
                </c:pt>
                <c:pt idx="1232">
                  <c:v>4</c:v>
                </c:pt>
                <c:pt idx="1233">
                  <c:v>4</c:v>
                </c:pt>
                <c:pt idx="1234">
                  <c:v>4</c:v>
                </c:pt>
                <c:pt idx="1235">
                  <c:v>4</c:v>
                </c:pt>
                <c:pt idx="1236">
                  <c:v>4</c:v>
                </c:pt>
                <c:pt idx="1237">
                  <c:v>4</c:v>
                </c:pt>
                <c:pt idx="1238">
                  <c:v>4</c:v>
                </c:pt>
                <c:pt idx="1239">
                  <c:v>4</c:v>
                </c:pt>
                <c:pt idx="1240">
                  <c:v>4</c:v>
                </c:pt>
                <c:pt idx="1241">
                  <c:v>4</c:v>
                </c:pt>
                <c:pt idx="1242">
                  <c:v>4</c:v>
                </c:pt>
                <c:pt idx="1243">
                  <c:v>4</c:v>
                </c:pt>
                <c:pt idx="1244">
                  <c:v>4</c:v>
                </c:pt>
                <c:pt idx="1245">
                  <c:v>4</c:v>
                </c:pt>
                <c:pt idx="1246">
                  <c:v>4</c:v>
                </c:pt>
                <c:pt idx="1247">
                  <c:v>4</c:v>
                </c:pt>
                <c:pt idx="1248">
                  <c:v>4</c:v>
                </c:pt>
                <c:pt idx="1249">
                  <c:v>4</c:v>
                </c:pt>
                <c:pt idx="1250">
                  <c:v>4</c:v>
                </c:pt>
                <c:pt idx="1251">
                  <c:v>4</c:v>
                </c:pt>
                <c:pt idx="1252">
                  <c:v>4</c:v>
                </c:pt>
                <c:pt idx="1253">
                  <c:v>4</c:v>
                </c:pt>
                <c:pt idx="1254">
                  <c:v>4</c:v>
                </c:pt>
                <c:pt idx="1255">
                  <c:v>4</c:v>
                </c:pt>
                <c:pt idx="1256">
                  <c:v>4</c:v>
                </c:pt>
                <c:pt idx="1257">
                  <c:v>4</c:v>
                </c:pt>
                <c:pt idx="1258">
                  <c:v>4</c:v>
                </c:pt>
                <c:pt idx="1259">
                  <c:v>4</c:v>
                </c:pt>
                <c:pt idx="1260">
                  <c:v>4</c:v>
                </c:pt>
                <c:pt idx="1261">
                  <c:v>4</c:v>
                </c:pt>
                <c:pt idx="1262">
                  <c:v>4</c:v>
                </c:pt>
                <c:pt idx="1263">
                  <c:v>4</c:v>
                </c:pt>
                <c:pt idx="1264">
                  <c:v>4</c:v>
                </c:pt>
                <c:pt idx="1265">
                  <c:v>4</c:v>
                </c:pt>
                <c:pt idx="1266">
                  <c:v>4</c:v>
                </c:pt>
                <c:pt idx="1267">
                  <c:v>4</c:v>
                </c:pt>
                <c:pt idx="1268">
                  <c:v>4</c:v>
                </c:pt>
                <c:pt idx="1269">
                  <c:v>4</c:v>
                </c:pt>
                <c:pt idx="1270">
                  <c:v>4</c:v>
                </c:pt>
                <c:pt idx="1271">
                  <c:v>4</c:v>
                </c:pt>
                <c:pt idx="1272">
                  <c:v>4</c:v>
                </c:pt>
                <c:pt idx="1273">
                  <c:v>4</c:v>
                </c:pt>
                <c:pt idx="1274">
                  <c:v>4</c:v>
                </c:pt>
                <c:pt idx="1275">
                  <c:v>4</c:v>
                </c:pt>
                <c:pt idx="1276">
                  <c:v>4</c:v>
                </c:pt>
                <c:pt idx="1277">
                  <c:v>4</c:v>
                </c:pt>
                <c:pt idx="1278">
                  <c:v>4</c:v>
                </c:pt>
                <c:pt idx="1279">
                  <c:v>4</c:v>
                </c:pt>
                <c:pt idx="1280">
                  <c:v>4</c:v>
                </c:pt>
                <c:pt idx="1281">
                  <c:v>4</c:v>
                </c:pt>
                <c:pt idx="1282">
                  <c:v>4</c:v>
                </c:pt>
                <c:pt idx="1283">
                  <c:v>4</c:v>
                </c:pt>
                <c:pt idx="1284">
                  <c:v>4</c:v>
                </c:pt>
                <c:pt idx="1285">
                  <c:v>4</c:v>
                </c:pt>
                <c:pt idx="1286">
                  <c:v>4</c:v>
                </c:pt>
                <c:pt idx="1287">
                  <c:v>4</c:v>
                </c:pt>
                <c:pt idx="1288">
                  <c:v>4</c:v>
                </c:pt>
                <c:pt idx="1289">
                  <c:v>4</c:v>
                </c:pt>
                <c:pt idx="1290">
                  <c:v>4</c:v>
                </c:pt>
                <c:pt idx="1291">
                  <c:v>4</c:v>
                </c:pt>
                <c:pt idx="1292">
                  <c:v>4</c:v>
                </c:pt>
                <c:pt idx="1293">
                  <c:v>4</c:v>
                </c:pt>
                <c:pt idx="1294">
                  <c:v>4</c:v>
                </c:pt>
                <c:pt idx="1295">
                  <c:v>4</c:v>
                </c:pt>
                <c:pt idx="1296">
                  <c:v>4</c:v>
                </c:pt>
                <c:pt idx="1297">
                  <c:v>4</c:v>
                </c:pt>
                <c:pt idx="1298">
                  <c:v>4</c:v>
                </c:pt>
                <c:pt idx="1299">
                  <c:v>4</c:v>
                </c:pt>
                <c:pt idx="1300">
                  <c:v>4</c:v>
                </c:pt>
                <c:pt idx="1301">
                  <c:v>4</c:v>
                </c:pt>
                <c:pt idx="1302">
                  <c:v>4</c:v>
                </c:pt>
                <c:pt idx="1303">
                  <c:v>4</c:v>
                </c:pt>
                <c:pt idx="1304">
                  <c:v>4</c:v>
                </c:pt>
                <c:pt idx="1305">
                  <c:v>4</c:v>
                </c:pt>
                <c:pt idx="1306">
                  <c:v>4</c:v>
                </c:pt>
                <c:pt idx="1307">
                  <c:v>4</c:v>
                </c:pt>
                <c:pt idx="1308">
                  <c:v>4</c:v>
                </c:pt>
                <c:pt idx="1309">
                  <c:v>4</c:v>
                </c:pt>
                <c:pt idx="1310">
                  <c:v>4</c:v>
                </c:pt>
                <c:pt idx="1311">
                  <c:v>4</c:v>
                </c:pt>
                <c:pt idx="1312">
                  <c:v>4</c:v>
                </c:pt>
                <c:pt idx="1313">
                  <c:v>4</c:v>
                </c:pt>
                <c:pt idx="1314">
                  <c:v>5</c:v>
                </c:pt>
                <c:pt idx="1315">
                  <c:v>5</c:v>
                </c:pt>
                <c:pt idx="1316">
                  <c:v>5</c:v>
                </c:pt>
                <c:pt idx="1317">
                  <c:v>5</c:v>
                </c:pt>
                <c:pt idx="1318">
                  <c:v>5</c:v>
                </c:pt>
                <c:pt idx="1319">
                  <c:v>5</c:v>
                </c:pt>
                <c:pt idx="1320">
                  <c:v>5</c:v>
                </c:pt>
                <c:pt idx="1321">
                  <c:v>5</c:v>
                </c:pt>
                <c:pt idx="1322">
                  <c:v>5</c:v>
                </c:pt>
                <c:pt idx="1323">
                  <c:v>5</c:v>
                </c:pt>
                <c:pt idx="1324">
                  <c:v>5</c:v>
                </c:pt>
                <c:pt idx="1325">
                  <c:v>5</c:v>
                </c:pt>
                <c:pt idx="1326">
                  <c:v>5</c:v>
                </c:pt>
                <c:pt idx="1327">
                  <c:v>5</c:v>
                </c:pt>
                <c:pt idx="1328">
                  <c:v>5</c:v>
                </c:pt>
                <c:pt idx="1329">
                  <c:v>5</c:v>
                </c:pt>
                <c:pt idx="1330">
                  <c:v>5</c:v>
                </c:pt>
                <c:pt idx="1331">
                  <c:v>5</c:v>
                </c:pt>
                <c:pt idx="1332">
                  <c:v>5</c:v>
                </c:pt>
                <c:pt idx="1333">
                  <c:v>5</c:v>
                </c:pt>
                <c:pt idx="1334">
                  <c:v>5</c:v>
                </c:pt>
                <c:pt idx="1335">
                  <c:v>5</c:v>
                </c:pt>
                <c:pt idx="1336">
                  <c:v>5</c:v>
                </c:pt>
                <c:pt idx="1337">
                  <c:v>5</c:v>
                </c:pt>
                <c:pt idx="1338">
                  <c:v>5</c:v>
                </c:pt>
                <c:pt idx="1339">
                  <c:v>5</c:v>
                </c:pt>
                <c:pt idx="1340">
                  <c:v>5</c:v>
                </c:pt>
                <c:pt idx="1341">
                  <c:v>5</c:v>
                </c:pt>
                <c:pt idx="1342">
                  <c:v>5</c:v>
                </c:pt>
                <c:pt idx="1343">
                  <c:v>5</c:v>
                </c:pt>
                <c:pt idx="1344">
                  <c:v>5</c:v>
                </c:pt>
                <c:pt idx="1345">
                  <c:v>5</c:v>
                </c:pt>
                <c:pt idx="1346">
                  <c:v>5</c:v>
                </c:pt>
                <c:pt idx="1347">
                  <c:v>5</c:v>
                </c:pt>
                <c:pt idx="1348">
                  <c:v>5</c:v>
                </c:pt>
                <c:pt idx="1349">
                  <c:v>5</c:v>
                </c:pt>
                <c:pt idx="1350">
                  <c:v>5</c:v>
                </c:pt>
                <c:pt idx="1351">
                  <c:v>5</c:v>
                </c:pt>
                <c:pt idx="1352">
                  <c:v>5</c:v>
                </c:pt>
                <c:pt idx="1353">
                  <c:v>5</c:v>
                </c:pt>
                <c:pt idx="1354">
                  <c:v>5</c:v>
                </c:pt>
                <c:pt idx="1355">
                  <c:v>5</c:v>
                </c:pt>
                <c:pt idx="1356">
                  <c:v>5</c:v>
                </c:pt>
                <c:pt idx="1357">
                  <c:v>5</c:v>
                </c:pt>
                <c:pt idx="1358">
                  <c:v>5</c:v>
                </c:pt>
                <c:pt idx="1359">
                  <c:v>5</c:v>
                </c:pt>
                <c:pt idx="1360">
                  <c:v>5</c:v>
                </c:pt>
                <c:pt idx="1361">
                  <c:v>5</c:v>
                </c:pt>
                <c:pt idx="1362">
                  <c:v>5</c:v>
                </c:pt>
                <c:pt idx="1363">
                  <c:v>5</c:v>
                </c:pt>
                <c:pt idx="1364">
                  <c:v>5</c:v>
                </c:pt>
                <c:pt idx="1365">
                  <c:v>5</c:v>
                </c:pt>
                <c:pt idx="1366">
                  <c:v>5</c:v>
                </c:pt>
                <c:pt idx="1367">
                  <c:v>5</c:v>
                </c:pt>
                <c:pt idx="1368">
                  <c:v>5</c:v>
                </c:pt>
                <c:pt idx="1369">
                  <c:v>5</c:v>
                </c:pt>
                <c:pt idx="1370">
                  <c:v>5</c:v>
                </c:pt>
                <c:pt idx="1371">
                  <c:v>5</c:v>
                </c:pt>
                <c:pt idx="1372">
                  <c:v>5</c:v>
                </c:pt>
                <c:pt idx="1373">
                  <c:v>5</c:v>
                </c:pt>
                <c:pt idx="1374">
                  <c:v>5</c:v>
                </c:pt>
                <c:pt idx="1375">
                  <c:v>5</c:v>
                </c:pt>
                <c:pt idx="1376">
                  <c:v>5</c:v>
                </c:pt>
                <c:pt idx="1377">
                  <c:v>5</c:v>
                </c:pt>
                <c:pt idx="1378">
                  <c:v>5</c:v>
                </c:pt>
                <c:pt idx="1379">
                  <c:v>5</c:v>
                </c:pt>
                <c:pt idx="1380">
                  <c:v>5</c:v>
                </c:pt>
                <c:pt idx="1381">
                  <c:v>5</c:v>
                </c:pt>
                <c:pt idx="1382">
                  <c:v>5</c:v>
                </c:pt>
                <c:pt idx="1383">
                  <c:v>5</c:v>
                </c:pt>
                <c:pt idx="1384">
                  <c:v>5</c:v>
                </c:pt>
                <c:pt idx="1385">
                  <c:v>5</c:v>
                </c:pt>
                <c:pt idx="1386">
                  <c:v>5</c:v>
                </c:pt>
                <c:pt idx="1387">
                  <c:v>5</c:v>
                </c:pt>
                <c:pt idx="1388">
                  <c:v>5</c:v>
                </c:pt>
                <c:pt idx="1389">
                  <c:v>5</c:v>
                </c:pt>
                <c:pt idx="1390">
                  <c:v>6</c:v>
                </c:pt>
                <c:pt idx="1391">
                  <c:v>6</c:v>
                </c:pt>
                <c:pt idx="1392">
                  <c:v>6</c:v>
                </c:pt>
                <c:pt idx="1393">
                  <c:v>6</c:v>
                </c:pt>
                <c:pt idx="1394">
                  <c:v>6</c:v>
                </c:pt>
                <c:pt idx="1395">
                  <c:v>6</c:v>
                </c:pt>
                <c:pt idx="1396">
                  <c:v>6</c:v>
                </c:pt>
                <c:pt idx="1397">
                  <c:v>6</c:v>
                </c:pt>
                <c:pt idx="1398">
                  <c:v>6</c:v>
                </c:pt>
                <c:pt idx="1399">
                  <c:v>6</c:v>
                </c:pt>
                <c:pt idx="1400">
                  <c:v>6</c:v>
                </c:pt>
                <c:pt idx="1401">
                  <c:v>6</c:v>
                </c:pt>
                <c:pt idx="1402">
                  <c:v>6</c:v>
                </c:pt>
                <c:pt idx="1403">
                  <c:v>6</c:v>
                </c:pt>
                <c:pt idx="1404">
                  <c:v>6</c:v>
                </c:pt>
                <c:pt idx="1405">
                  <c:v>6</c:v>
                </c:pt>
                <c:pt idx="1406">
                  <c:v>6</c:v>
                </c:pt>
                <c:pt idx="1407">
                  <c:v>6</c:v>
                </c:pt>
                <c:pt idx="1408">
                  <c:v>6</c:v>
                </c:pt>
                <c:pt idx="1409">
                  <c:v>6</c:v>
                </c:pt>
                <c:pt idx="1410">
                  <c:v>6</c:v>
                </c:pt>
                <c:pt idx="1411">
                  <c:v>6</c:v>
                </c:pt>
                <c:pt idx="1412">
                  <c:v>6</c:v>
                </c:pt>
                <c:pt idx="1413">
                  <c:v>6</c:v>
                </c:pt>
                <c:pt idx="1414">
                  <c:v>6</c:v>
                </c:pt>
                <c:pt idx="1415">
                  <c:v>6</c:v>
                </c:pt>
                <c:pt idx="1416">
                  <c:v>6</c:v>
                </c:pt>
                <c:pt idx="1417">
                  <c:v>6</c:v>
                </c:pt>
                <c:pt idx="1418">
                  <c:v>6</c:v>
                </c:pt>
                <c:pt idx="1419">
                  <c:v>6</c:v>
                </c:pt>
                <c:pt idx="1420">
                  <c:v>6</c:v>
                </c:pt>
                <c:pt idx="1421">
                  <c:v>6</c:v>
                </c:pt>
                <c:pt idx="1422">
                  <c:v>6</c:v>
                </c:pt>
                <c:pt idx="1423">
                  <c:v>6</c:v>
                </c:pt>
                <c:pt idx="1424">
                  <c:v>6</c:v>
                </c:pt>
                <c:pt idx="1425">
                  <c:v>6</c:v>
                </c:pt>
                <c:pt idx="1426">
                  <c:v>6</c:v>
                </c:pt>
                <c:pt idx="1427">
                  <c:v>6</c:v>
                </c:pt>
                <c:pt idx="1428">
                  <c:v>6</c:v>
                </c:pt>
                <c:pt idx="1429">
                  <c:v>6</c:v>
                </c:pt>
                <c:pt idx="1430">
                  <c:v>6</c:v>
                </c:pt>
                <c:pt idx="1431">
                  <c:v>6</c:v>
                </c:pt>
                <c:pt idx="1432">
                  <c:v>6</c:v>
                </c:pt>
                <c:pt idx="1433">
                  <c:v>6</c:v>
                </c:pt>
                <c:pt idx="1434">
                  <c:v>6</c:v>
                </c:pt>
                <c:pt idx="1435">
                  <c:v>6</c:v>
                </c:pt>
                <c:pt idx="1436">
                  <c:v>6</c:v>
                </c:pt>
                <c:pt idx="1437">
                  <c:v>6</c:v>
                </c:pt>
                <c:pt idx="1438">
                  <c:v>6</c:v>
                </c:pt>
                <c:pt idx="1439">
                  <c:v>6</c:v>
                </c:pt>
                <c:pt idx="1440">
                  <c:v>6</c:v>
                </c:pt>
                <c:pt idx="1441">
                  <c:v>6</c:v>
                </c:pt>
                <c:pt idx="1442">
                  <c:v>6</c:v>
                </c:pt>
                <c:pt idx="1443">
                  <c:v>6</c:v>
                </c:pt>
                <c:pt idx="1444">
                  <c:v>6</c:v>
                </c:pt>
                <c:pt idx="1445">
                  <c:v>6</c:v>
                </c:pt>
                <c:pt idx="1446">
                  <c:v>6</c:v>
                </c:pt>
                <c:pt idx="1447">
                  <c:v>6</c:v>
                </c:pt>
                <c:pt idx="1448">
                  <c:v>6</c:v>
                </c:pt>
                <c:pt idx="1449">
                  <c:v>6</c:v>
                </c:pt>
                <c:pt idx="1450">
                  <c:v>6</c:v>
                </c:pt>
                <c:pt idx="1451">
                  <c:v>6</c:v>
                </c:pt>
                <c:pt idx="1452">
                  <c:v>6</c:v>
                </c:pt>
                <c:pt idx="1453">
                  <c:v>6</c:v>
                </c:pt>
                <c:pt idx="1454">
                  <c:v>6</c:v>
                </c:pt>
                <c:pt idx="1455">
                  <c:v>6</c:v>
                </c:pt>
                <c:pt idx="1456">
                  <c:v>6</c:v>
                </c:pt>
                <c:pt idx="1457">
                  <c:v>6</c:v>
                </c:pt>
                <c:pt idx="1458">
                  <c:v>6</c:v>
                </c:pt>
                <c:pt idx="1459">
                  <c:v>6</c:v>
                </c:pt>
                <c:pt idx="1460">
                  <c:v>6</c:v>
                </c:pt>
                <c:pt idx="1461">
                  <c:v>6</c:v>
                </c:pt>
                <c:pt idx="1462">
                  <c:v>6</c:v>
                </c:pt>
                <c:pt idx="1463">
                  <c:v>6</c:v>
                </c:pt>
                <c:pt idx="1464">
                  <c:v>6</c:v>
                </c:pt>
                <c:pt idx="1465">
                  <c:v>6</c:v>
                </c:pt>
                <c:pt idx="1466">
                  <c:v>6</c:v>
                </c:pt>
                <c:pt idx="1467">
                  <c:v>6</c:v>
                </c:pt>
                <c:pt idx="1468">
                  <c:v>6</c:v>
                </c:pt>
                <c:pt idx="1469">
                  <c:v>6</c:v>
                </c:pt>
                <c:pt idx="1470">
                  <c:v>6</c:v>
                </c:pt>
                <c:pt idx="1471">
                  <c:v>6</c:v>
                </c:pt>
                <c:pt idx="1472">
                  <c:v>6</c:v>
                </c:pt>
                <c:pt idx="1473">
                  <c:v>6</c:v>
                </c:pt>
                <c:pt idx="1474">
                  <c:v>6</c:v>
                </c:pt>
                <c:pt idx="1475">
                  <c:v>6</c:v>
                </c:pt>
                <c:pt idx="1476">
                  <c:v>6</c:v>
                </c:pt>
                <c:pt idx="1477">
                  <c:v>6</c:v>
                </c:pt>
                <c:pt idx="1478">
                  <c:v>6</c:v>
                </c:pt>
                <c:pt idx="1479">
                  <c:v>6</c:v>
                </c:pt>
                <c:pt idx="1480">
                  <c:v>6</c:v>
                </c:pt>
                <c:pt idx="1481">
                  <c:v>6</c:v>
                </c:pt>
                <c:pt idx="1482">
                  <c:v>6</c:v>
                </c:pt>
                <c:pt idx="1483">
                  <c:v>6</c:v>
                </c:pt>
                <c:pt idx="1484">
                  <c:v>6</c:v>
                </c:pt>
                <c:pt idx="1485">
                  <c:v>6</c:v>
                </c:pt>
                <c:pt idx="1486">
                  <c:v>6</c:v>
                </c:pt>
                <c:pt idx="1487">
                  <c:v>6</c:v>
                </c:pt>
                <c:pt idx="1488">
                  <c:v>6</c:v>
                </c:pt>
                <c:pt idx="1489">
                  <c:v>6</c:v>
                </c:pt>
                <c:pt idx="1490">
                  <c:v>6</c:v>
                </c:pt>
                <c:pt idx="1491">
                  <c:v>6</c:v>
                </c:pt>
                <c:pt idx="1492">
                  <c:v>6</c:v>
                </c:pt>
                <c:pt idx="1493">
                  <c:v>6</c:v>
                </c:pt>
                <c:pt idx="1494">
                  <c:v>6</c:v>
                </c:pt>
                <c:pt idx="1495">
                  <c:v>6</c:v>
                </c:pt>
                <c:pt idx="1496">
                  <c:v>6</c:v>
                </c:pt>
                <c:pt idx="1497">
                  <c:v>6</c:v>
                </c:pt>
                <c:pt idx="1498">
                  <c:v>6</c:v>
                </c:pt>
                <c:pt idx="1499">
                  <c:v>6</c:v>
                </c:pt>
                <c:pt idx="1500">
                  <c:v>6</c:v>
                </c:pt>
                <c:pt idx="1501">
                  <c:v>6</c:v>
                </c:pt>
                <c:pt idx="1502">
                  <c:v>6</c:v>
                </c:pt>
                <c:pt idx="1503">
                  <c:v>6</c:v>
                </c:pt>
                <c:pt idx="1504">
                  <c:v>6</c:v>
                </c:pt>
                <c:pt idx="1505">
                  <c:v>6</c:v>
                </c:pt>
                <c:pt idx="1506">
                  <c:v>6</c:v>
                </c:pt>
                <c:pt idx="1507">
                  <c:v>6</c:v>
                </c:pt>
                <c:pt idx="1508">
                  <c:v>6</c:v>
                </c:pt>
                <c:pt idx="1509">
                  <c:v>6</c:v>
                </c:pt>
                <c:pt idx="1510">
                  <c:v>6</c:v>
                </c:pt>
                <c:pt idx="1511">
                  <c:v>6</c:v>
                </c:pt>
                <c:pt idx="1512">
                  <c:v>6</c:v>
                </c:pt>
                <c:pt idx="1513">
                  <c:v>6</c:v>
                </c:pt>
                <c:pt idx="1514">
                  <c:v>6</c:v>
                </c:pt>
                <c:pt idx="1515">
                  <c:v>6</c:v>
                </c:pt>
                <c:pt idx="1516">
                  <c:v>6</c:v>
                </c:pt>
                <c:pt idx="1517">
                  <c:v>6</c:v>
                </c:pt>
                <c:pt idx="1518">
                  <c:v>6</c:v>
                </c:pt>
                <c:pt idx="1519">
                  <c:v>6</c:v>
                </c:pt>
                <c:pt idx="1520">
                  <c:v>6</c:v>
                </c:pt>
                <c:pt idx="1521">
                  <c:v>6</c:v>
                </c:pt>
                <c:pt idx="1522">
                  <c:v>6</c:v>
                </c:pt>
                <c:pt idx="1523">
                  <c:v>6</c:v>
                </c:pt>
                <c:pt idx="1524">
                  <c:v>6</c:v>
                </c:pt>
                <c:pt idx="1525">
                  <c:v>6</c:v>
                </c:pt>
                <c:pt idx="1526">
                  <c:v>6</c:v>
                </c:pt>
                <c:pt idx="1527">
                  <c:v>6</c:v>
                </c:pt>
                <c:pt idx="1528">
                  <c:v>6</c:v>
                </c:pt>
                <c:pt idx="1529">
                  <c:v>6</c:v>
                </c:pt>
                <c:pt idx="1530">
                  <c:v>6</c:v>
                </c:pt>
                <c:pt idx="1531">
                  <c:v>6</c:v>
                </c:pt>
                <c:pt idx="1532">
                  <c:v>6</c:v>
                </c:pt>
                <c:pt idx="1533">
                  <c:v>6</c:v>
                </c:pt>
                <c:pt idx="1534">
                  <c:v>6</c:v>
                </c:pt>
                <c:pt idx="1535">
                  <c:v>6</c:v>
                </c:pt>
                <c:pt idx="1536">
                  <c:v>6</c:v>
                </c:pt>
                <c:pt idx="1537">
                  <c:v>6</c:v>
                </c:pt>
                <c:pt idx="1538">
                  <c:v>6</c:v>
                </c:pt>
                <c:pt idx="1539">
                  <c:v>6</c:v>
                </c:pt>
                <c:pt idx="1540">
                  <c:v>6</c:v>
                </c:pt>
                <c:pt idx="1541">
                  <c:v>6</c:v>
                </c:pt>
                <c:pt idx="1542">
                  <c:v>6</c:v>
                </c:pt>
                <c:pt idx="1543">
                  <c:v>6</c:v>
                </c:pt>
                <c:pt idx="1544">
                  <c:v>6</c:v>
                </c:pt>
                <c:pt idx="1545">
                  <c:v>6</c:v>
                </c:pt>
                <c:pt idx="1546">
                  <c:v>6</c:v>
                </c:pt>
                <c:pt idx="1547">
                  <c:v>6</c:v>
                </c:pt>
                <c:pt idx="1548">
                  <c:v>6</c:v>
                </c:pt>
                <c:pt idx="1549">
                  <c:v>6</c:v>
                </c:pt>
                <c:pt idx="1550">
                  <c:v>6</c:v>
                </c:pt>
                <c:pt idx="1551">
                  <c:v>6</c:v>
                </c:pt>
                <c:pt idx="1552">
                  <c:v>6</c:v>
                </c:pt>
                <c:pt idx="1553">
                  <c:v>6</c:v>
                </c:pt>
                <c:pt idx="1554">
                  <c:v>6</c:v>
                </c:pt>
                <c:pt idx="1555">
                  <c:v>6</c:v>
                </c:pt>
                <c:pt idx="1556">
                  <c:v>6</c:v>
                </c:pt>
                <c:pt idx="1557">
                  <c:v>6</c:v>
                </c:pt>
                <c:pt idx="1558">
                  <c:v>6</c:v>
                </c:pt>
                <c:pt idx="1559">
                  <c:v>6</c:v>
                </c:pt>
                <c:pt idx="1560">
                  <c:v>6</c:v>
                </c:pt>
                <c:pt idx="1561">
                  <c:v>6</c:v>
                </c:pt>
                <c:pt idx="1562">
                  <c:v>6</c:v>
                </c:pt>
                <c:pt idx="1563">
                  <c:v>6</c:v>
                </c:pt>
                <c:pt idx="1564">
                  <c:v>6</c:v>
                </c:pt>
                <c:pt idx="1565">
                  <c:v>6</c:v>
                </c:pt>
                <c:pt idx="1566">
                  <c:v>6</c:v>
                </c:pt>
                <c:pt idx="1567">
                  <c:v>6</c:v>
                </c:pt>
                <c:pt idx="1568">
                  <c:v>6</c:v>
                </c:pt>
                <c:pt idx="1569">
                  <c:v>6</c:v>
                </c:pt>
                <c:pt idx="1570">
                  <c:v>6</c:v>
                </c:pt>
                <c:pt idx="1571">
                  <c:v>6</c:v>
                </c:pt>
                <c:pt idx="1572">
                  <c:v>6</c:v>
                </c:pt>
                <c:pt idx="1573">
                  <c:v>6</c:v>
                </c:pt>
                <c:pt idx="1574">
                  <c:v>6</c:v>
                </c:pt>
                <c:pt idx="1575">
                  <c:v>6</c:v>
                </c:pt>
                <c:pt idx="1576">
                  <c:v>6</c:v>
                </c:pt>
                <c:pt idx="1577">
                  <c:v>6</c:v>
                </c:pt>
                <c:pt idx="1578">
                  <c:v>6</c:v>
                </c:pt>
                <c:pt idx="1579">
                  <c:v>6</c:v>
                </c:pt>
                <c:pt idx="1580">
                  <c:v>6</c:v>
                </c:pt>
                <c:pt idx="1581">
                  <c:v>6</c:v>
                </c:pt>
                <c:pt idx="1582">
                  <c:v>6</c:v>
                </c:pt>
                <c:pt idx="1583">
                  <c:v>6</c:v>
                </c:pt>
                <c:pt idx="1584">
                  <c:v>6</c:v>
                </c:pt>
                <c:pt idx="1585">
                  <c:v>6</c:v>
                </c:pt>
                <c:pt idx="1586">
                  <c:v>6</c:v>
                </c:pt>
                <c:pt idx="1587">
                  <c:v>6</c:v>
                </c:pt>
                <c:pt idx="1588">
                  <c:v>6</c:v>
                </c:pt>
                <c:pt idx="1589">
                  <c:v>6</c:v>
                </c:pt>
                <c:pt idx="1590">
                  <c:v>6</c:v>
                </c:pt>
                <c:pt idx="1591">
                  <c:v>6</c:v>
                </c:pt>
                <c:pt idx="1592">
                  <c:v>6</c:v>
                </c:pt>
                <c:pt idx="1593">
                  <c:v>6</c:v>
                </c:pt>
                <c:pt idx="1594">
                  <c:v>6</c:v>
                </c:pt>
                <c:pt idx="1595">
                  <c:v>6</c:v>
                </c:pt>
                <c:pt idx="1596">
                  <c:v>6</c:v>
                </c:pt>
                <c:pt idx="1597">
                  <c:v>6</c:v>
                </c:pt>
                <c:pt idx="1598">
                  <c:v>6</c:v>
                </c:pt>
                <c:pt idx="1599">
                  <c:v>6</c:v>
                </c:pt>
                <c:pt idx="1600">
                  <c:v>6</c:v>
                </c:pt>
                <c:pt idx="1601">
                  <c:v>6</c:v>
                </c:pt>
                <c:pt idx="1602">
                  <c:v>6</c:v>
                </c:pt>
                <c:pt idx="1603">
                  <c:v>6</c:v>
                </c:pt>
                <c:pt idx="1604">
                  <c:v>6</c:v>
                </c:pt>
                <c:pt idx="1605">
                  <c:v>6</c:v>
                </c:pt>
                <c:pt idx="1606">
                  <c:v>6</c:v>
                </c:pt>
                <c:pt idx="1607">
                  <c:v>6</c:v>
                </c:pt>
                <c:pt idx="1608">
                  <c:v>6</c:v>
                </c:pt>
                <c:pt idx="1609">
                  <c:v>6</c:v>
                </c:pt>
                <c:pt idx="1610">
                  <c:v>6</c:v>
                </c:pt>
                <c:pt idx="1611">
                  <c:v>6</c:v>
                </c:pt>
                <c:pt idx="1612">
                  <c:v>6</c:v>
                </c:pt>
                <c:pt idx="1613">
                  <c:v>6</c:v>
                </c:pt>
                <c:pt idx="1614">
                  <c:v>6</c:v>
                </c:pt>
                <c:pt idx="1615">
                  <c:v>6</c:v>
                </c:pt>
                <c:pt idx="1616">
                  <c:v>6</c:v>
                </c:pt>
                <c:pt idx="1617">
                  <c:v>6</c:v>
                </c:pt>
                <c:pt idx="1618">
                  <c:v>6</c:v>
                </c:pt>
                <c:pt idx="1619">
                  <c:v>6</c:v>
                </c:pt>
                <c:pt idx="1620">
                  <c:v>6</c:v>
                </c:pt>
                <c:pt idx="1621">
                  <c:v>6</c:v>
                </c:pt>
                <c:pt idx="1622">
                  <c:v>6</c:v>
                </c:pt>
                <c:pt idx="1623">
                  <c:v>6</c:v>
                </c:pt>
                <c:pt idx="1624">
                  <c:v>6</c:v>
                </c:pt>
                <c:pt idx="1625">
                  <c:v>6</c:v>
                </c:pt>
                <c:pt idx="1626">
                  <c:v>6</c:v>
                </c:pt>
                <c:pt idx="1627">
                  <c:v>6</c:v>
                </c:pt>
                <c:pt idx="1628">
                  <c:v>6</c:v>
                </c:pt>
                <c:pt idx="1629">
                  <c:v>6</c:v>
                </c:pt>
                <c:pt idx="1630">
                  <c:v>6</c:v>
                </c:pt>
                <c:pt idx="1631">
                  <c:v>6</c:v>
                </c:pt>
                <c:pt idx="1632">
                  <c:v>6</c:v>
                </c:pt>
                <c:pt idx="1633">
                  <c:v>6</c:v>
                </c:pt>
                <c:pt idx="1634">
                  <c:v>6</c:v>
                </c:pt>
                <c:pt idx="1635">
                  <c:v>6</c:v>
                </c:pt>
                <c:pt idx="1636">
                  <c:v>6</c:v>
                </c:pt>
                <c:pt idx="1637">
                  <c:v>6</c:v>
                </c:pt>
                <c:pt idx="1638">
                  <c:v>6</c:v>
                </c:pt>
                <c:pt idx="1639">
                  <c:v>6</c:v>
                </c:pt>
                <c:pt idx="1640">
                  <c:v>6</c:v>
                </c:pt>
                <c:pt idx="1641">
                  <c:v>6</c:v>
                </c:pt>
                <c:pt idx="1642">
                  <c:v>6</c:v>
                </c:pt>
                <c:pt idx="1643">
                  <c:v>6</c:v>
                </c:pt>
                <c:pt idx="1644">
                  <c:v>6</c:v>
                </c:pt>
                <c:pt idx="1645">
                  <c:v>6</c:v>
                </c:pt>
                <c:pt idx="1646">
                  <c:v>6</c:v>
                </c:pt>
                <c:pt idx="1647">
                  <c:v>6</c:v>
                </c:pt>
                <c:pt idx="1648">
                  <c:v>6</c:v>
                </c:pt>
                <c:pt idx="1649">
                  <c:v>6</c:v>
                </c:pt>
                <c:pt idx="1650">
                  <c:v>6</c:v>
                </c:pt>
                <c:pt idx="1651">
                  <c:v>6</c:v>
                </c:pt>
                <c:pt idx="1652">
                  <c:v>6</c:v>
                </c:pt>
                <c:pt idx="1653">
                  <c:v>6</c:v>
                </c:pt>
                <c:pt idx="1654">
                  <c:v>6</c:v>
                </c:pt>
                <c:pt idx="1655">
                  <c:v>6</c:v>
                </c:pt>
                <c:pt idx="1656">
                  <c:v>6</c:v>
                </c:pt>
                <c:pt idx="1657">
                  <c:v>6</c:v>
                </c:pt>
                <c:pt idx="1658">
                  <c:v>6</c:v>
                </c:pt>
                <c:pt idx="1659">
                  <c:v>6</c:v>
                </c:pt>
                <c:pt idx="1660">
                  <c:v>6</c:v>
                </c:pt>
                <c:pt idx="1661">
                  <c:v>6</c:v>
                </c:pt>
                <c:pt idx="1662">
                  <c:v>6</c:v>
                </c:pt>
                <c:pt idx="1663">
                  <c:v>6</c:v>
                </c:pt>
                <c:pt idx="1664">
                  <c:v>6</c:v>
                </c:pt>
                <c:pt idx="1665">
                  <c:v>6</c:v>
                </c:pt>
                <c:pt idx="1666">
                  <c:v>6</c:v>
                </c:pt>
                <c:pt idx="1667">
                  <c:v>6</c:v>
                </c:pt>
                <c:pt idx="1668">
                  <c:v>6</c:v>
                </c:pt>
                <c:pt idx="1669">
                  <c:v>6</c:v>
                </c:pt>
                <c:pt idx="1670">
                  <c:v>6</c:v>
                </c:pt>
                <c:pt idx="1671">
                  <c:v>6</c:v>
                </c:pt>
                <c:pt idx="1672">
                  <c:v>6</c:v>
                </c:pt>
                <c:pt idx="1673">
                  <c:v>6</c:v>
                </c:pt>
                <c:pt idx="1674">
                  <c:v>6</c:v>
                </c:pt>
                <c:pt idx="1675">
                  <c:v>6</c:v>
                </c:pt>
                <c:pt idx="1676">
                  <c:v>6</c:v>
                </c:pt>
                <c:pt idx="1677">
                  <c:v>6</c:v>
                </c:pt>
                <c:pt idx="1678">
                  <c:v>6</c:v>
                </c:pt>
                <c:pt idx="1679">
                  <c:v>6</c:v>
                </c:pt>
                <c:pt idx="1680">
                  <c:v>6</c:v>
                </c:pt>
                <c:pt idx="1681">
                  <c:v>6</c:v>
                </c:pt>
                <c:pt idx="1682">
                  <c:v>6</c:v>
                </c:pt>
                <c:pt idx="1683">
                  <c:v>6</c:v>
                </c:pt>
                <c:pt idx="1684">
                  <c:v>6</c:v>
                </c:pt>
                <c:pt idx="1685">
                  <c:v>6</c:v>
                </c:pt>
                <c:pt idx="1686">
                  <c:v>6</c:v>
                </c:pt>
                <c:pt idx="1687">
                  <c:v>6</c:v>
                </c:pt>
                <c:pt idx="1688">
                  <c:v>6</c:v>
                </c:pt>
                <c:pt idx="1689">
                  <c:v>6</c:v>
                </c:pt>
                <c:pt idx="1690">
                  <c:v>6</c:v>
                </c:pt>
                <c:pt idx="1691">
                  <c:v>6</c:v>
                </c:pt>
                <c:pt idx="1692">
                  <c:v>6</c:v>
                </c:pt>
                <c:pt idx="1693">
                  <c:v>6</c:v>
                </c:pt>
                <c:pt idx="1694">
                  <c:v>6</c:v>
                </c:pt>
                <c:pt idx="1695">
                  <c:v>6</c:v>
                </c:pt>
                <c:pt idx="1696">
                  <c:v>6</c:v>
                </c:pt>
                <c:pt idx="1697">
                  <c:v>6</c:v>
                </c:pt>
                <c:pt idx="1698">
                  <c:v>6</c:v>
                </c:pt>
                <c:pt idx="1699">
                  <c:v>6</c:v>
                </c:pt>
                <c:pt idx="1700">
                  <c:v>6</c:v>
                </c:pt>
                <c:pt idx="1701">
                  <c:v>6</c:v>
                </c:pt>
                <c:pt idx="1702">
                  <c:v>6</c:v>
                </c:pt>
                <c:pt idx="1703">
                  <c:v>6</c:v>
                </c:pt>
                <c:pt idx="1704">
                  <c:v>6</c:v>
                </c:pt>
                <c:pt idx="1705">
                  <c:v>6</c:v>
                </c:pt>
                <c:pt idx="1706">
                  <c:v>6</c:v>
                </c:pt>
                <c:pt idx="1707">
                  <c:v>6</c:v>
                </c:pt>
                <c:pt idx="1708">
                  <c:v>6</c:v>
                </c:pt>
                <c:pt idx="1709">
                  <c:v>6</c:v>
                </c:pt>
                <c:pt idx="1710">
                  <c:v>6</c:v>
                </c:pt>
                <c:pt idx="1711">
                  <c:v>6</c:v>
                </c:pt>
                <c:pt idx="1712">
                  <c:v>6</c:v>
                </c:pt>
                <c:pt idx="1713">
                  <c:v>6</c:v>
                </c:pt>
                <c:pt idx="1714">
                  <c:v>6</c:v>
                </c:pt>
                <c:pt idx="1715">
                  <c:v>6</c:v>
                </c:pt>
                <c:pt idx="1716">
                  <c:v>6</c:v>
                </c:pt>
                <c:pt idx="1717">
                  <c:v>6</c:v>
                </c:pt>
                <c:pt idx="1718">
                  <c:v>6</c:v>
                </c:pt>
                <c:pt idx="1719">
                  <c:v>6</c:v>
                </c:pt>
                <c:pt idx="1720">
                  <c:v>6</c:v>
                </c:pt>
                <c:pt idx="1721">
                  <c:v>6</c:v>
                </c:pt>
                <c:pt idx="1722">
                  <c:v>6</c:v>
                </c:pt>
                <c:pt idx="1723">
                  <c:v>6</c:v>
                </c:pt>
                <c:pt idx="1724">
                  <c:v>6</c:v>
                </c:pt>
                <c:pt idx="1725">
                  <c:v>6</c:v>
                </c:pt>
                <c:pt idx="1726">
                  <c:v>6</c:v>
                </c:pt>
                <c:pt idx="1727">
                  <c:v>6</c:v>
                </c:pt>
                <c:pt idx="1728">
                  <c:v>6</c:v>
                </c:pt>
                <c:pt idx="1729">
                  <c:v>6</c:v>
                </c:pt>
                <c:pt idx="1730">
                  <c:v>6</c:v>
                </c:pt>
                <c:pt idx="1731">
                  <c:v>6</c:v>
                </c:pt>
                <c:pt idx="1732">
                  <c:v>6</c:v>
                </c:pt>
                <c:pt idx="1733">
                  <c:v>6</c:v>
                </c:pt>
                <c:pt idx="1734">
                  <c:v>6</c:v>
                </c:pt>
                <c:pt idx="1735">
                  <c:v>6</c:v>
                </c:pt>
                <c:pt idx="1736">
                  <c:v>6</c:v>
                </c:pt>
                <c:pt idx="1737">
                  <c:v>6</c:v>
                </c:pt>
                <c:pt idx="1738">
                  <c:v>6</c:v>
                </c:pt>
                <c:pt idx="1739">
                  <c:v>6</c:v>
                </c:pt>
                <c:pt idx="1740">
                  <c:v>6</c:v>
                </c:pt>
                <c:pt idx="1741">
                  <c:v>6</c:v>
                </c:pt>
                <c:pt idx="1742">
                  <c:v>6</c:v>
                </c:pt>
                <c:pt idx="1743">
                  <c:v>6</c:v>
                </c:pt>
                <c:pt idx="1744">
                  <c:v>6</c:v>
                </c:pt>
                <c:pt idx="1745">
                  <c:v>6</c:v>
                </c:pt>
                <c:pt idx="1746">
                  <c:v>6</c:v>
                </c:pt>
                <c:pt idx="1747">
                  <c:v>6</c:v>
                </c:pt>
                <c:pt idx="1748">
                  <c:v>6</c:v>
                </c:pt>
                <c:pt idx="1749">
                  <c:v>6</c:v>
                </c:pt>
                <c:pt idx="1750">
                  <c:v>6</c:v>
                </c:pt>
                <c:pt idx="1751">
                  <c:v>6</c:v>
                </c:pt>
                <c:pt idx="1752">
                  <c:v>6</c:v>
                </c:pt>
              </c:numCache>
            </c:numRef>
          </c:xVal>
          <c:yVal>
            <c:numRef>
              <c:f>'Max limit'!$H$74:$H$1826</c:f>
              <c:numCache>
                <c:formatCode>0.00</c:formatCode>
                <c:ptCount val="1753"/>
                <c:pt idx="0">
                  <c:v>1</c:v>
                </c:pt>
                <c:pt idx="1">
                  <c:v>1.0451945080091534</c:v>
                </c:pt>
                <c:pt idx="2">
                  <c:v>1.0903890160183067</c:v>
                </c:pt>
                <c:pt idx="3">
                  <c:v>1.1355835240274599</c:v>
                </c:pt>
                <c:pt idx="4">
                  <c:v>1.1807780320366132</c:v>
                </c:pt>
                <c:pt idx="5">
                  <c:v>1.2259725400457666</c:v>
                </c:pt>
                <c:pt idx="6">
                  <c:v>1.27116704805492</c:v>
                </c:pt>
                <c:pt idx="7">
                  <c:v>1.3163615560640731</c:v>
                </c:pt>
                <c:pt idx="8">
                  <c:v>1.3615560640732265</c:v>
                </c:pt>
                <c:pt idx="9">
                  <c:v>1.4067505720823799</c:v>
                </c:pt>
                <c:pt idx="10">
                  <c:v>1.4519450800915332</c:v>
                </c:pt>
                <c:pt idx="11">
                  <c:v>1.4971395881006866</c:v>
                </c:pt>
                <c:pt idx="12">
                  <c:v>1.54233409610984</c:v>
                </c:pt>
                <c:pt idx="13">
                  <c:v>1.5875286041189931</c:v>
                </c:pt>
                <c:pt idx="14">
                  <c:v>1.6327231121281465</c:v>
                </c:pt>
                <c:pt idx="15">
                  <c:v>1.6779176201372996</c:v>
                </c:pt>
                <c:pt idx="16">
                  <c:v>1.723112128146453</c:v>
                </c:pt>
                <c:pt idx="17">
                  <c:v>1.7683066361556063</c:v>
                </c:pt>
                <c:pt idx="18">
                  <c:v>1.8135011441647597</c:v>
                </c:pt>
                <c:pt idx="19">
                  <c:v>1.8586956521739131</c:v>
                </c:pt>
                <c:pt idx="20">
                  <c:v>1.9038901601830664</c:v>
                </c:pt>
                <c:pt idx="21">
                  <c:v>1.9490846681922198</c:v>
                </c:pt>
                <c:pt idx="22">
                  <c:v>1.994279176201373</c:v>
                </c:pt>
                <c:pt idx="23">
                  <c:v>2.0394736842105265</c:v>
                </c:pt>
                <c:pt idx="24">
                  <c:v>2.0846681922196799</c:v>
                </c:pt>
                <c:pt idx="25">
                  <c:v>2.1298627002288333</c:v>
                </c:pt>
                <c:pt idx="26">
                  <c:v>2.1750572082379862</c:v>
                </c:pt>
                <c:pt idx="27">
                  <c:v>2.2202517162471396</c:v>
                </c:pt>
                <c:pt idx="28">
                  <c:v>2.2654462242562929</c:v>
                </c:pt>
                <c:pt idx="29">
                  <c:v>2.3106407322654463</c:v>
                </c:pt>
                <c:pt idx="30">
                  <c:v>2.3558352402745992</c:v>
                </c:pt>
                <c:pt idx="31">
                  <c:v>2.4010297482837526</c:v>
                </c:pt>
                <c:pt idx="32">
                  <c:v>2.446224256292906</c:v>
                </c:pt>
                <c:pt idx="33">
                  <c:v>2.4914187643020593</c:v>
                </c:pt>
                <c:pt idx="34">
                  <c:v>2.5366132723112127</c:v>
                </c:pt>
                <c:pt idx="35">
                  <c:v>2.5818077803203661</c:v>
                </c:pt>
                <c:pt idx="36">
                  <c:v>2.6270022883295194</c:v>
                </c:pt>
                <c:pt idx="37">
                  <c:v>2.6721967963386728</c:v>
                </c:pt>
                <c:pt idx="38">
                  <c:v>2.7173913043478262</c:v>
                </c:pt>
                <c:pt idx="39">
                  <c:v>2.7625858123569795</c:v>
                </c:pt>
                <c:pt idx="40">
                  <c:v>2.8077803203661329</c:v>
                </c:pt>
                <c:pt idx="41">
                  <c:v>2.8529748283752863</c:v>
                </c:pt>
                <c:pt idx="42">
                  <c:v>2.8981693363844396</c:v>
                </c:pt>
                <c:pt idx="43">
                  <c:v>2.943363844393593</c:v>
                </c:pt>
                <c:pt idx="44">
                  <c:v>2.9885583524027459</c:v>
                </c:pt>
                <c:pt idx="45">
                  <c:v>3.0337528604118993</c:v>
                </c:pt>
                <c:pt idx="46">
                  <c:v>3.0789473684210527</c:v>
                </c:pt>
                <c:pt idx="47">
                  <c:v>3.124141876430206</c:v>
                </c:pt>
                <c:pt idx="48">
                  <c:v>3.1693363844393594</c:v>
                </c:pt>
                <c:pt idx="49">
                  <c:v>3.2145308924485128</c:v>
                </c:pt>
                <c:pt idx="50">
                  <c:v>3.2597254004576661</c:v>
                </c:pt>
                <c:pt idx="51">
                  <c:v>3.304919908466819</c:v>
                </c:pt>
                <c:pt idx="52">
                  <c:v>3.3501144164759724</c:v>
                </c:pt>
                <c:pt idx="53">
                  <c:v>3.3953089244851258</c:v>
                </c:pt>
                <c:pt idx="54">
                  <c:v>3.4405034324942791</c:v>
                </c:pt>
                <c:pt idx="55">
                  <c:v>3.4856979405034325</c:v>
                </c:pt>
                <c:pt idx="56">
                  <c:v>3.5308924485125859</c:v>
                </c:pt>
                <c:pt idx="57">
                  <c:v>3.5760869565217392</c:v>
                </c:pt>
                <c:pt idx="58">
                  <c:v>3.6212814645308926</c:v>
                </c:pt>
                <c:pt idx="59">
                  <c:v>3.666475972540046</c:v>
                </c:pt>
                <c:pt idx="60">
                  <c:v>3.7116704805491989</c:v>
                </c:pt>
                <c:pt idx="61">
                  <c:v>3.7568649885583523</c:v>
                </c:pt>
                <c:pt idx="62">
                  <c:v>3.8020594965675056</c:v>
                </c:pt>
                <c:pt idx="63">
                  <c:v>3.847254004576659</c:v>
                </c:pt>
                <c:pt idx="64">
                  <c:v>3.8924485125858124</c:v>
                </c:pt>
                <c:pt idx="65">
                  <c:v>3.9376430205949657</c:v>
                </c:pt>
                <c:pt idx="66">
                  <c:v>3.9828375286041191</c:v>
                </c:pt>
                <c:pt idx="67">
                  <c:v>4.028032036613272</c:v>
                </c:pt>
                <c:pt idx="68">
                  <c:v>4.0732265446224254</c:v>
                </c:pt>
                <c:pt idx="69">
                  <c:v>4.1184210526315788</c:v>
                </c:pt>
                <c:pt idx="70">
                  <c:v>4.1636155606407321</c:v>
                </c:pt>
                <c:pt idx="71">
                  <c:v>4.2088100686498855</c:v>
                </c:pt>
                <c:pt idx="72">
                  <c:v>4.2540045766590389</c:v>
                </c:pt>
                <c:pt idx="73">
                  <c:v>4.2991990846681922</c:v>
                </c:pt>
                <c:pt idx="74">
                  <c:v>4.3443935926773456</c:v>
                </c:pt>
                <c:pt idx="75">
                  <c:v>4.389588100686499</c:v>
                </c:pt>
                <c:pt idx="76">
                  <c:v>4.4347826086956523</c:v>
                </c:pt>
                <c:pt idx="77">
                  <c:v>4.4799771167048057</c:v>
                </c:pt>
                <c:pt idx="78">
                  <c:v>4.5251716247139591</c:v>
                </c:pt>
                <c:pt idx="79">
                  <c:v>4.5703661327231124</c:v>
                </c:pt>
                <c:pt idx="80">
                  <c:v>4.6155606407322658</c:v>
                </c:pt>
                <c:pt idx="81">
                  <c:v>4.6607551487414192</c:v>
                </c:pt>
                <c:pt idx="82">
                  <c:v>4.7059496567505725</c:v>
                </c:pt>
                <c:pt idx="83">
                  <c:v>4.7511441647597259</c:v>
                </c:pt>
                <c:pt idx="84">
                  <c:v>4.7963386727688793</c:v>
                </c:pt>
                <c:pt idx="85">
                  <c:v>4.8415331807780326</c:v>
                </c:pt>
                <c:pt idx="86">
                  <c:v>4.886727688787186</c:v>
                </c:pt>
                <c:pt idx="87">
                  <c:v>4.9319221967963385</c:v>
                </c:pt>
                <c:pt idx="88">
                  <c:v>4.9771167048054918</c:v>
                </c:pt>
                <c:pt idx="89">
                  <c:v>5.0223112128146452</c:v>
                </c:pt>
                <c:pt idx="90">
                  <c:v>5.0675057208237986</c:v>
                </c:pt>
                <c:pt idx="91">
                  <c:v>5.1127002288329519</c:v>
                </c:pt>
                <c:pt idx="92">
                  <c:v>5.1578947368421053</c:v>
                </c:pt>
                <c:pt idx="93">
                  <c:v>5.2030892448512587</c:v>
                </c:pt>
                <c:pt idx="94">
                  <c:v>5.248283752860412</c:v>
                </c:pt>
                <c:pt idx="95">
                  <c:v>5.2934782608695654</c:v>
                </c:pt>
                <c:pt idx="96">
                  <c:v>5.3386727688787188</c:v>
                </c:pt>
                <c:pt idx="97">
                  <c:v>5.3838672768878721</c:v>
                </c:pt>
                <c:pt idx="98">
                  <c:v>5.4290617848970255</c:v>
                </c:pt>
                <c:pt idx="99">
                  <c:v>5.4742562929061789</c:v>
                </c:pt>
                <c:pt idx="100">
                  <c:v>5.5194508009153322</c:v>
                </c:pt>
                <c:pt idx="101">
                  <c:v>5.5646453089244847</c:v>
                </c:pt>
                <c:pt idx="102">
                  <c:v>5.6098398169336381</c:v>
                </c:pt>
                <c:pt idx="103">
                  <c:v>5.6550343249427915</c:v>
                </c:pt>
                <c:pt idx="104">
                  <c:v>5.7002288329519448</c:v>
                </c:pt>
                <c:pt idx="105">
                  <c:v>5.7454233409610982</c:v>
                </c:pt>
                <c:pt idx="106">
                  <c:v>5.7906178489702516</c:v>
                </c:pt>
                <c:pt idx="107">
                  <c:v>5.8358123569794049</c:v>
                </c:pt>
                <c:pt idx="108">
                  <c:v>5.8810068649885583</c:v>
                </c:pt>
                <c:pt idx="109">
                  <c:v>5.9262013729977117</c:v>
                </c:pt>
                <c:pt idx="110">
                  <c:v>5.971395881006865</c:v>
                </c:pt>
                <c:pt idx="111">
                  <c:v>6.0165903890160184</c:v>
                </c:pt>
                <c:pt idx="112">
                  <c:v>6.0617848970251718</c:v>
                </c:pt>
                <c:pt idx="113">
                  <c:v>6.1069794050343251</c:v>
                </c:pt>
                <c:pt idx="114">
                  <c:v>6.1521739130434785</c:v>
                </c:pt>
                <c:pt idx="115">
                  <c:v>6.1973684210526319</c:v>
                </c:pt>
                <c:pt idx="116">
                  <c:v>6.2425629290617852</c:v>
                </c:pt>
                <c:pt idx="117">
                  <c:v>6.2877574370709386</c:v>
                </c:pt>
                <c:pt idx="118">
                  <c:v>6.332951945080092</c:v>
                </c:pt>
                <c:pt idx="119">
                  <c:v>6.3781464530892444</c:v>
                </c:pt>
                <c:pt idx="120">
                  <c:v>6.4233409610983978</c:v>
                </c:pt>
                <c:pt idx="121">
                  <c:v>6.4685354691075512</c:v>
                </c:pt>
                <c:pt idx="122">
                  <c:v>6.5137299771167045</c:v>
                </c:pt>
                <c:pt idx="123">
                  <c:v>6.5589244851258579</c:v>
                </c:pt>
                <c:pt idx="124">
                  <c:v>6.6041189931350113</c:v>
                </c:pt>
                <c:pt idx="125">
                  <c:v>6.6493135011441646</c:v>
                </c:pt>
                <c:pt idx="126">
                  <c:v>6.694508009153318</c:v>
                </c:pt>
                <c:pt idx="127">
                  <c:v>6.7397025171624714</c:v>
                </c:pt>
                <c:pt idx="128">
                  <c:v>6.7848970251716247</c:v>
                </c:pt>
                <c:pt idx="129">
                  <c:v>6.8300915331807781</c:v>
                </c:pt>
                <c:pt idx="130">
                  <c:v>6.8752860411899315</c:v>
                </c:pt>
                <c:pt idx="131">
                  <c:v>6.9204805491990848</c:v>
                </c:pt>
                <c:pt idx="132">
                  <c:v>6.9656750572082382</c:v>
                </c:pt>
                <c:pt idx="133">
                  <c:v>7.0108695652173916</c:v>
                </c:pt>
                <c:pt idx="134">
                  <c:v>7.0560640732265449</c:v>
                </c:pt>
                <c:pt idx="135">
                  <c:v>7.1012585812356983</c:v>
                </c:pt>
                <c:pt idx="136">
                  <c:v>7.1464530892448517</c:v>
                </c:pt>
                <c:pt idx="137">
                  <c:v>7.191647597254005</c:v>
                </c:pt>
                <c:pt idx="138">
                  <c:v>7.2368421052631575</c:v>
                </c:pt>
                <c:pt idx="139">
                  <c:v>7.2820366132723109</c:v>
                </c:pt>
                <c:pt idx="140">
                  <c:v>7.3272311212814643</c:v>
                </c:pt>
                <c:pt idx="141">
                  <c:v>7.3724256292906176</c:v>
                </c:pt>
                <c:pt idx="142">
                  <c:v>7.417620137299771</c:v>
                </c:pt>
                <c:pt idx="143">
                  <c:v>7.4628146453089244</c:v>
                </c:pt>
                <c:pt idx="144">
                  <c:v>7.5080091533180777</c:v>
                </c:pt>
                <c:pt idx="145">
                  <c:v>7.5532036613272311</c:v>
                </c:pt>
                <c:pt idx="146">
                  <c:v>7.5983981693363845</c:v>
                </c:pt>
                <c:pt idx="147">
                  <c:v>7.6435926773455378</c:v>
                </c:pt>
                <c:pt idx="148">
                  <c:v>7.6887871853546912</c:v>
                </c:pt>
                <c:pt idx="149">
                  <c:v>7.7339816933638446</c:v>
                </c:pt>
                <c:pt idx="150">
                  <c:v>7.7791762013729979</c:v>
                </c:pt>
                <c:pt idx="151">
                  <c:v>7.8243707093821513</c:v>
                </c:pt>
                <c:pt idx="152">
                  <c:v>7.8695652173913047</c:v>
                </c:pt>
                <c:pt idx="153">
                  <c:v>7.914759725400458</c:v>
                </c:pt>
                <c:pt idx="154">
                  <c:v>7.9599542334096114</c:v>
                </c:pt>
                <c:pt idx="155">
                  <c:v>8.0051487414187648</c:v>
                </c:pt>
                <c:pt idx="156">
                  <c:v>8.0503432494279181</c:v>
                </c:pt>
                <c:pt idx="157">
                  <c:v>8.0955377574370715</c:v>
                </c:pt>
                <c:pt idx="158">
                  <c:v>8.1407322654462249</c:v>
                </c:pt>
                <c:pt idx="159">
                  <c:v>8.1859267734553782</c:v>
                </c:pt>
                <c:pt idx="160">
                  <c:v>8.2311212814645316</c:v>
                </c:pt>
                <c:pt idx="161">
                  <c:v>8.276315789473685</c:v>
                </c:pt>
                <c:pt idx="162">
                  <c:v>8.3215102974828383</c:v>
                </c:pt>
                <c:pt idx="163">
                  <c:v>8.3667048054919917</c:v>
                </c:pt>
                <c:pt idx="164">
                  <c:v>8.4118993135011451</c:v>
                </c:pt>
                <c:pt idx="165">
                  <c:v>8.4570938215102984</c:v>
                </c:pt>
                <c:pt idx="166">
                  <c:v>8.5022883295194518</c:v>
                </c:pt>
                <c:pt idx="167">
                  <c:v>8.5474828375286052</c:v>
                </c:pt>
                <c:pt idx="168">
                  <c:v>8.5926773455377585</c:v>
                </c:pt>
                <c:pt idx="169">
                  <c:v>8.6378718535469119</c:v>
                </c:pt>
                <c:pt idx="170">
                  <c:v>8.6830663615560653</c:v>
                </c:pt>
                <c:pt idx="171">
                  <c:v>8.7282608695652186</c:v>
                </c:pt>
                <c:pt idx="172">
                  <c:v>8.773455377574372</c:v>
                </c:pt>
                <c:pt idx="173">
                  <c:v>8.8186498855835254</c:v>
                </c:pt>
                <c:pt idx="174">
                  <c:v>8.863844393592677</c:v>
                </c:pt>
                <c:pt idx="175">
                  <c:v>8.9090389016018303</c:v>
                </c:pt>
                <c:pt idx="176">
                  <c:v>8.9542334096109837</c:v>
                </c:pt>
                <c:pt idx="177">
                  <c:v>8.9994279176201371</c:v>
                </c:pt>
                <c:pt idx="178">
                  <c:v>9.0446224256292904</c:v>
                </c:pt>
                <c:pt idx="179">
                  <c:v>9.0898169336384438</c:v>
                </c:pt>
                <c:pt idx="180">
                  <c:v>9.1350114416475972</c:v>
                </c:pt>
                <c:pt idx="181">
                  <c:v>9.1802059496567505</c:v>
                </c:pt>
                <c:pt idx="182">
                  <c:v>9.2254004576659039</c:v>
                </c:pt>
                <c:pt idx="183">
                  <c:v>9.2705949656750573</c:v>
                </c:pt>
                <c:pt idx="184">
                  <c:v>9.3157894736842106</c:v>
                </c:pt>
                <c:pt idx="185">
                  <c:v>9.360983981693364</c:v>
                </c:pt>
                <c:pt idx="186">
                  <c:v>9.4061784897025174</c:v>
                </c:pt>
                <c:pt idx="187">
                  <c:v>9.4513729977116707</c:v>
                </c:pt>
                <c:pt idx="188">
                  <c:v>9.4965675057208241</c:v>
                </c:pt>
                <c:pt idx="189">
                  <c:v>9.5417620137299775</c:v>
                </c:pt>
                <c:pt idx="190">
                  <c:v>9.5869565217391308</c:v>
                </c:pt>
                <c:pt idx="191">
                  <c:v>9.6321510297482842</c:v>
                </c:pt>
                <c:pt idx="192">
                  <c:v>9.6773455377574376</c:v>
                </c:pt>
                <c:pt idx="193">
                  <c:v>9.7225400457665909</c:v>
                </c:pt>
                <c:pt idx="194">
                  <c:v>9.7677345537757443</c:v>
                </c:pt>
                <c:pt idx="195">
                  <c:v>9.8129290617848977</c:v>
                </c:pt>
                <c:pt idx="196">
                  <c:v>9.858123569794051</c:v>
                </c:pt>
                <c:pt idx="197">
                  <c:v>9.9033180778032044</c:v>
                </c:pt>
                <c:pt idx="198">
                  <c:v>9.9485125858123578</c:v>
                </c:pt>
                <c:pt idx="199">
                  <c:v>9.9937070938215111</c:v>
                </c:pt>
                <c:pt idx="200">
                  <c:v>10.038901601830664</c:v>
                </c:pt>
                <c:pt idx="201">
                  <c:v>10.084096109839818</c:v>
                </c:pt>
                <c:pt idx="202">
                  <c:v>10.129290617848969</c:v>
                </c:pt>
                <c:pt idx="203">
                  <c:v>10.174485125858123</c:v>
                </c:pt>
                <c:pt idx="204">
                  <c:v>10.219679633867276</c:v>
                </c:pt>
                <c:pt idx="205">
                  <c:v>10.26487414187643</c:v>
                </c:pt>
                <c:pt idx="206">
                  <c:v>10.310068649885583</c:v>
                </c:pt>
                <c:pt idx="207">
                  <c:v>10.355263157894736</c:v>
                </c:pt>
                <c:pt idx="208">
                  <c:v>10.40045766590389</c:v>
                </c:pt>
                <c:pt idx="209">
                  <c:v>10.445652173913043</c:v>
                </c:pt>
                <c:pt idx="210">
                  <c:v>10.490846681922196</c:v>
                </c:pt>
                <c:pt idx="211">
                  <c:v>10.53604118993135</c:v>
                </c:pt>
                <c:pt idx="212">
                  <c:v>10.581235697940503</c:v>
                </c:pt>
                <c:pt idx="213">
                  <c:v>10.626430205949656</c:v>
                </c:pt>
                <c:pt idx="214">
                  <c:v>10.67162471395881</c:v>
                </c:pt>
                <c:pt idx="215">
                  <c:v>10.716819221967963</c:v>
                </c:pt>
                <c:pt idx="216">
                  <c:v>10.762013729977117</c:v>
                </c:pt>
                <c:pt idx="217">
                  <c:v>10.80720823798627</c:v>
                </c:pt>
                <c:pt idx="218">
                  <c:v>10.852402745995423</c:v>
                </c:pt>
                <c:pt idx="219">
                  <c:v>10.897597254004577</c:v>
                </c:pt>
                <c:pt idx="220">
                  <c:v>10.94279176201373</c:v>
                </c:pt>
                <c:pt idx="221">
                  <c:v>10.987986270022883</c:v>
                </c:pt>
                <c:pt idx="222">
                  <c:v>11.033180778032037</c:v>
                </c:pt>
                <c:pt idx="223">
                  <c:v>11.07837528604119</c:v>
                </c:pt>
                <c:pt idx="224">
                  <c:v>11.123569794050344</c:v>
                </c:pt>
                <c:pt idx="225">
                  <c:v>11.168764302059497</c:v>
                </c:pt>
                <c:pt idx="226">
                  <c:v>11.21395881006865</c:v>
                </c:pt>
                <c:pt idx="227">
                  <c:v>11.259153318077804</c:v>
                </c:pt>
                <c:pt idx="228">
                  <c:v>11.304347826086957</c:v>
                </c:pt>
                <c:pt idx="229">
                  <c:v>11.34954233409611</c:v>
                </c:pt>
                <c:pt idx="230">
                  <c:v>11.394736842105264</c:v>
                </c:pt>
                <c:pt idx="231">
                  <c:v>11.439931350114417</c:v>
                </c:pt>
                <c:pt idx="232">
                  <c:v>11.48512585812357</c:v>
                </c:pt>
                <c:pt idx="233">
                  <c:v>11.530320366132724</c:v>
                </c:pt>
                <c:pt idx="234">
                  <c:v>11.575514874141877</c:v>
                </c:pt>
                <c:pt idx="235">
                  <c:v>11.620709382151031</c:v>
                </c:pt>
                <c:pt idx="236">
                  <c:v>11.665903890160184</c:v>
                </c:pt>
                <c:pt idx="237">
                  <c:v>11.711098398169337</c:v>
                </c:pt>
                <c:pt idx="238">
                  <c:v>11.756292906178489</c:v>
                </c:pt>
                <c:pt idx="239">
                  <c:v>11.801487414187642</c:v>
                </c:pt>
                <c:pt idx="240">
                  <c:v>11.846681922196796</c:v>
                </c:pt>
                <c:pt idx="241">
                  <c:v>11.891876430205949</c:v>
                </c:pt>
                <c:pt idx="242">
                  <c:v>11.937070938215102</c:v>
                </c:pt>
                <c:pt idx="243">
                  <c:v>11.982265446224256</c:v>
                </c:pt>
                <c:pt idx="244">
                  <c:v>12.027459954233409</c:v>
                </c:pt>
                <c:pt idx="245">
                  <c:v>12.072654462242562</c:v>
                </c:pt>
                <c:pt idx="246">
                  <c:v>12.117848970251716</c:v>
                </c:pt>
                <c:pt idx="247">
                  <c:v>12.163043478260869</c:v>
                </c:pt>
                <c:pt idx="248">
                  <c:v>12.208237986270023</c:v>
                </c:pt>
                <c:pt idx="249">
                  <c:v>12.253432494279176</c:v>
                </c:pt>
                <c:pt idx="250">
                  <c:v>12.298627002288329</c:v>
                </c:pt>
                <c:pt idx="251">
                  <c:v>12.343821510297483</c:v>
                </c:pt>
                <c:pt idx="252">
                  <c:v>12.389016018306636</c:v>
                </c:pt>
                <c:pt idx="253">
                  <c:v>12.434210526315789</c:v>
                </c:pt>
                <c:pt idx="254">
                  <c:v>12.479405034324943</c:v>
                </c:pt>
                <c:pt idx="255">
                  <c:v>12.524599542334096</c:v>
                </c:pt>
                <c:pt idx="256">
                  <c:v>12.569794050343249</c:v>
                </c:pt>
                <c:pt idx="257">
                  <c:v>12.614988558352403</c:v>
                </c:pt>
                <c:pt idx="258">
                  <c:v>12.660183066361556</c:v>
                </c:pt>
                <c:pt idx="259">
                  <c:v>12.70537757437071</c:v>
                </c:pt>
                <c:pt idx="260">
                  <c:v>12.750572082379863</c:v>
                </c:pt>
                <c:pt idx="261">
                  <c:v>12.795766590389016</c:v>
                </c:pt>
                <c:pt idx="262">
                  <c:v>12.84096109839817</c:v>
                </c:pt>
                <c:pt idx="263">
                  <c:v>12.886155606407323</c:v>
                </c:pt>
                <c:pt idx="264">
                  <c:v>12.931350114416476</c:v>
                </c:pt>
                <c:pt idx="265">
                  <c:v>12.97654462242563</c:v>
                </c:pt>
                <c:pt idx="266">
                  <c:v>13.021739130434783</c:v>
                </c:pt>
                <c:pt idx="267">
                  <c:v>13.066933638443937</c:v>
                </c:pt>
                <c:pt idx="268">
                  <c:v>13.11212814645309</c:v>
                </c:pt>
                <c:pt idx="269">
                  <c:v>13.157322654462243</c:v>
                </c:pt>
                <c:pt idx="270">
                  <c:v>13.202517162471397</c:v>
                </c:pt>
                <c:pt idx="271">
                  <c:v>13.24771167048055</c:v>
                </c:pt>
                <c:pt idx="272">
                  <c:v>13.292906178489703</c:v>
                </c:pt>
                <c:pt idx="273">
                  <c:v>13.338100686498857</c:v>
                </c:pt>
                <c:pt idx="274">
                  <c:v>13.38329519450801</c:v>
                </c:pt>
                <c:pt idx="275">
                  <c:v>13.428489702517162</c:v>
                </c:pt>
                <c:pt idx="276">
                  <c:v>13.473684210526315</c:v>
                </c:pt>
                <c:pt idx="277">
                  <c:v>13.518878718535468</c:v>
                </c:pt>
                <c:pt idx="278">
                  <c:v>13.564073226544622</c:v>
                </c:pt>
                <c:pt idx="279">
                  <c:v>13.609267734553775</c:v>
                </c:pt>
                <c:pt idx="280">
                  <c:v>13.654462242562929</c:v>
                </c:pt>
                <c:pt idx="281">
                  <c:v>13.699656750572082</c:v>
                </c:pt>
                <c:pt idx="282">
                  <c:v>13.744851258581235</c:v>
                </c:pt>
                <c:pt idx="283">
                  <c:v>13.790045766590389</c:v>
                </c:pt>
                <c:pt idx="284">
                  <c:v>13.835240274599542</c:v>
                </c:pt>
                <c:pt idx="285">
                  <c:v>13.880434782608695</c:v>
                </c:pt>
                <c:pt idx="286">
                  <c:v>13.925629290617849</c:v>
                </c:pt>
                <c:pt idx="287">
                  <c:v>13.970823798627002</c:v>
                </c:pt>
                <c:pt idx="288">
                  <c:v>14.016018306636155</c:v>
                </c:pt>
                <c:pt idx="289">
                  <c:v>14.061212814645309</c:v>
                </c:pt>
                <c:pt idx="290">
                  <c:v>14.106407322654462</c:v>
                </c:pt>
                <c:pt idx="291">
                  <c:v>14.151601830663616</c:v>
                </c:pt>
                <c:pt idx="292">
                  <c:v>14.196796338672769</c:v>
                </c:pt>
                <c:pt idx="293">
                  <c:v>14.241990846681922</c:v>
                </c:pt>
                <c:pt idx="294">
                  <c:v>14.287185354691076</c:v>
                </c:pt>
                <c:pt idx="295">
                  <c:v>14.332379862700229</c:v>
                </c:pt>
                <c:pt idx="296">
                  <c:v>14.377574370709382</c:v>
                </c:pt>
                <c:pt idx="297">
                  <c:v>14.422768878718536</c:v>
                </c:pt>
                <c:pt idx="298">
                  <c:v>14.467963386727689</c:v>
                </c:pt>
                <c:pt idx="299">
                  <c:v>14.513157894736842</c:v>
                </c:pt>
                <c:pt idx="300">
                  <c:v>14.558352402745996</c:v>
                </c:pt>
                <c:pt idx="301">
                  <c:v>14.603546910755149</c:v>
                </c:pt>
                <c:pt idx="302">
                  <c:v>14.648741418764303</c:v>
                </c:pt>
                <c:pt idx="303">
                  <c:v>14.693935926773456</c:v>
                </c:pt>
                <c:pt idx="304">
                  <c:v>14.739130434782609</c:v>
                </c:pt>
                <c:pt idx="305">
                  <c:v>14.784324942791763</c:v>
                </c:pt>
                <c:pt idx="306">
                  <c:v>14.829519450800916</c:v>
                </c:pt>
                <c:pt idx="307">
                  <c:v>14.874713958810069</c:v>
                </c:pt>
                <c:pt idx="308">
                  <c:v>14.919908466819223</c:v>
                </c:pt>
                <c:pt idx="309">
                  <c:v>14.965102974828376</c:v>
                </c:pt>
                <c:pt idx="310">
                  <c:v>15.01029748283753</c:v>
                </c:pt>
                <c:pt idx="311">
                  <c:v>15.055491990846681</c:v>
                </c:pt>
                <c:pt idx="312">
                  <c:v>15.100686498855834</c:v>
                </c:pt>
                <c:pt idx="313">
                  <c:v>15.145881006864988</c:v>
                </c:pt>
                <c:pt idx="314">
                  <c:v>15.191075514874141</c:v>
                </c:pt>
                <c:pt idx="315">
                  <c:v>15.236270022883295</c:v>
                </c:pt>
                <c:pt idx="316">
                  <c:v>15.281464530892448</c:v>
                </c:pt>
                <c:pt idx="317">
                  <c:v>15.326659038901601</c:v>
                </c:pt>
                <c:pt idx="318">
                  <c:v>15.371853546910755</c:v>
                </c:pt>
                <c:pt idx="319">
                  <c:v>15.417048054919908</c:v>
                </c:pt>
                <c:pt idx="320">
                  <c:v>15.462242562929061</c:v>
                </c:pt>
                <c:pt idx="321">
                  <c:v>15.507437070938215</c:v>
                </c:pt>
                <c:pt idx="322">
                  <c:v>15.552631578947368</c:v>
                </c:pt>
                <c:pt idx="323">
                  <c:v>15.597826086956522</c:v>
                </c:pt>
                <c:pt idx="324">
                  <c:v>15.643020594965675</c:v>
                </c:pt>
                <c:pt idx="325">
                  <c:v>15.688215102974828</c:v>
                </c:pt>
                <c:pt idx="326">
                  <c:v>15.733409610983982</c:v>
                </c:pt>
                <c:pt idx="327">
                  <c:v>15.778604118993135</c:v>
                </c:pt>
                <c:pt idx="328">
                  <c:v>15.823798627002288</c:v>
                </c:pt>
                <c:pt idx="329">
                  <c:v>15.868993135011442</c:v>
                </c:pt>
                <c:pt idx="330">
                  <c:v>15.914187643020595</c:v>
                </c:pt>
                <c:pt idx="331">
                  <c:v>15.959382151029748</c:v>
                </c:pt>
                <c:pt idx="332">
                  <c:v>16.004576659038904</c:v>
                </c:pt>
                <c:pt idx="333">
                  <c:v>16.049771167048057</c:v>
                </c:pt>
                <c:pt idx="334">
                  <c:v>16.09496567505721</c:v>
                </c:pt>
                <c:pt idx="335">
                  <c:v>16.140160183066364</c:v>
                </c:pt>
                <c:pt idx="336">
                  <c:v>16.185354691075517</c:v>
                </c:pt>
                <c:pt idx="337">
                  <c:v>16.23054919908467</c:v>
                </c:pt>
                <c:pt idx="338">
                  <c:v>16.275743707093824</c:v>
                </c:pt>
                <c:pt idx="339">
                  <c:v>16.320938215102977</c:v>
                </c:pt>
                <c:pt idx="340">
                  <c:v>16.366132723112131</c:v>
                </c:pt>
                <c:pt idx="341">
                  <c:v>16.411327231121284</c:v>
                </c:pt>
                <c:pt idx="342">
                  <c:v>16.456521739130437</c:v>
                </c:pt>
                <c:pt idx="343">
                  <c:v>16.501716247139591</c:v>
                </c:pt>
                <c:pt idx="344">
                  <c:v>16.546910755148744</c:v>
                </c:pt>
                <c:pt idx="345">
                  <c:v>16.592105263157897</c:v>
                </c:pt>
                <c:pt idx="346">
                  <c:v>16.637299771167051</c:v>
                </c:pt>
                <c:pt idx="347">
                  <c:v>16.682494279176204</c:v>
                </c:pt>
                <c:pt idx="348">
                  <c:v>16.727688787185354</c:v>
                </c:pt>
                <c:pt idx="349">
                  <c:v>16.772883295194507</c:v>
                </c:pt>
                <c:pt idx="350">
                  <c:v>16.818077803203661</c:v>
                </c:pt>
                <c:pt idx="351">
                  <c:v>16.863272311212814</c:v>
                </c:pt>
                <c:pt idx="352">
                  <c:v>16.908466819221967</c:v>
                </c:pt>
                <c:pt idx="353">
                  <c:v>16.953661327231121</c:v>
                </c:pt>
                <c:pt idx="354">
                  <c:v>16.998855835240274</c:v>
                </c:pt>
                <c:pt idx="355">
                  <c:v>17.044050343249427</c:v>
                </c:pt>
                <c:pt idx="356">
                  <c:v>17.089244851258581</c:v>
                </c:pt>
                <c:pt idx="357">
                  <c:v>17.134439359267734</c:v>
                </c:pt>
                <c:pt idx="358">
                  <c:v>17.179633867276888</c:v>
                </c:pt>
                <c:pt idx="359">
                  <c:v>17.224828375286041</c:v>
                </c:pt>
                <c:pt idx="360">
                  <c:v>17.270022883295194</c:v>
                </c:pt>
                <c:pt idx="361">
                  <c:v>17.315217391304348</c:v>
                </c:pt>
                <c:pt idx="362">
                  <c:v>17.360411899313501</c:v>
                </c:pt>
                <c:pt idx="363">
                  <c:v>17.405606407322654</c:v>
                </c:pt>
                <c:pt idx="364">
                  <c:v>17.450800915331808</c:v>
                </c:pt>
                <c:pt idx="365">
                  <c:v>17.495995423340961</c:v>
                </c:pt>
                <c:pt idx="366">
                  <c:v>17.541189931350115</c:v>
                </c:pt>
                <c:pt idx="367">
                  <c:v>17.586384439359268</c:v>
                </c:pt>
                <c:pt idx="368">
                  <c:v>17.631578947368421</c:v>
                </c:pt>
                <c:pt idx="369">
                  <c:v>17.676773455377575</c:v>
                </c:pt>
                <c:pt idx="370">
                  <c:v>17.721967963386728</c:v>
                </c:pt>
                <c:pt idx="371">
                  <c:v>17.767162471395881</c:v>
                </c:pt>
                <c:pt idx="372">
                  <c:v>17.812356979405035</c:v>
                </c:pt>
                <c:pt idx="373">
                  <c:v>17.857551487414188</c:v>
                </c:pt>
                <c:pt idx="374">
                  <c:v>17.902745995423341</c:v>
                </c:pt>
                <c:pt idx="375">
                  <c:v>17.947940503432495</c:v>
                </c:pt>
                <c:pt idx="376">
                  <c:v>17.993135011441648</c:v>
                </c:pt>
                <c:pt idx="377">
                  <c:v>18.038329519450802</c:v>
                </c:pt>
                <c:pt idx="378">
                  <c:v>18.083524027459955</c:v>
                </c:pt>
                <c:pt idx="379">
                  <c:v>18.128718535469108</c:v>
                </c:pt>
                <c:pt idx="380">
                  <c:v>18.173913043478262</c:v>
                </c:pt>
                <c:pt idx="381">
                  <c:v>18.219107551487415</c:v>
                </c:pt>
                <c:pt idx="382">
                  <c:v>18.264302059496568</c:v>
                </c:pt>
                <c:pt idx="383">
                  <c:v>18.309496567505722</c:v>
                </c:pt>
                <c:pt idx="384">
                  <c:v>18.354691075514875</c:v>
                </c:pt>
                <c:pt idx="385">
                  <c:v>18.399885583524028</c:v>
                </c:pt>
                <c:pt idx="386">
                  <c:v>18.445080091533182</c:v>
                </c:pt>
                <c:pt idx="387">
                  <c:v>18.490274599542335</c:v>
                </c:pt>
                <c:pt idx="388">
                  <c:v>18.535469107551489</c:v>
                </c:pt>
                <c:pt idx="389">
                  <c:v>18.580663615560642</c:v>
                </c:pt>
                <c:pt idx="390">
                  <c:v>18.625858123569795</c:v>
                </c:pt>
                <c:pt idx="391">
                  <c:v>18.671052631578949</c:v>
                </c:pt>
                <c:pt idx="392">
                  <c:v>18.716247139588102</c:v>
                </c:pt>
                <c:pt idx="393">
                  <c:v>18.761441647597255</c:v>
                </c:pt>
                <c:pt idx="394">
                  <c:v>18.806636155606409</c:v>
                </c:pt>
                <c:pt idx="395">
                  <c:v>18.851830663615562</c:v>
                </c:pt>
                <c:pt idx="396">
                  <c:v>18.897025171624716</c:v>
                </c:pt>
                <c:pt idx="397">
                  <c:v>18.942219679633869</c:v>
                </c:pt>
                <c:pt idx="398">
                  <c:v>18.987414187643022</c:v>
                </c:pt>
                <c:pt idx="399">
                  <c:v>19.032608695652176</c:v>
                </c:pt>
                <c:pt idx="400">
                  <c:v>19.077803203661329</c:v>
                </c:pt>
                <c:pt idx="401">
                  <c:v>19.122997711670482</c:v>
                </c:pt>
                <c:pt idx="402">
                  <c:v>19.168192219679636</c:v>
                </c:pt>
                <c:pt idx="403">
                  <c:v>19.213386727688786</c:v>
                </c:pt>
                <c:pt idx="404">
                  <c:v>19.258581235697939</c:v>
                </c:pt>
                <c:pt idx="405">
                  <c:v>19.303775743707092</c:v>
                </c:pt>
                <c:pt idx="406">
                  <c:v>19.348970251716246</c:v>
                </c:pt>
                <c:pt idx="407">
                  <c:v>19.394164759725399</c:v>
                </c:pt>
                <c:pt idx="408">
                  <c:v>19.439359267734552</c:v>
                </c:pt>
                <c:pt idx="409">
                  <c:v>19.484553775743706</c:v>
                </c:pt>
                <c:pt idx="410">
                  <c:v>19.529748283752859</c:v>
                </c:pt>
                <c:pt idx="411">
                  <c:v>19.574942791762012</c:v>
                </c:pt>
                <c:pt idx="412">
                  <c:v>19.620137299771166</c:v>
                </c:pt>
                <c:pt idx="413">
                  <c:v>19.665331807780319</c:v>
                </c:pt>
                <c:pt idx="414">
                  <c:v>19.710526315789473</c:v>
                </c:pt>
                <c:pt idx="415">
                  <c:v>19.755720823798626</c:v>
                </c:pt>
                <c:pt idx="416">
                  <c:v>19.800915331807779</c:v>
                </c:pt>
                <c:pt idx="417">
                  <c:v>19.846109839816933</c:v>
                </c:pt>
                <c:pt idx="418">
                  <c:v>19.891304347826086</c:v>
                </c:pt>
                <c:pt idx="419">
                  <c:v>19.936498855835239</c:v>
                </c:pt>
                <c:pt idx="420">
                  <c:v>19.981693363844393</c:v>
                </c:pt>
                <c:pt idx="421">
                  <c:v>20.026887871853546</c:v>
                </c:pt>
                <c:pt idx="422">
                  <c:v>20.072082379862699</c:v>
                </c:pt>
                <c:pt idx="423">
                  <c:v>20.117276887871853</c:v>
                </c:pt>
                <c:pt idx="424">
                  <c:v>20.162471395881006</c:v>
                </c:pt>
                <c:pt idx="425">
                  <c:v>20.20766590389016</c:v>
                </c:pt>
                <c:pt idx="426">
                  <c:v>20.252860411899313</c:v>
                </c:pt>
                <c:pt idx="427">
                  <c:v>20.298054919908466</c:v>
                </c:pt>
                <c:pt idx="428">
                  <c:v>20.34324942791762</c:v>
                </c:pt>
                <c:pt idx="429">
                  <c:v>20.388443935926773</c:v>
                </c:pt>
                <c:pt idx="430">
                  <c:v>20.433638443935926</c:v>
                </c:pt>
                <c:pt idx="431">
                  <c:v>20.47883295194508</c:v>
                </c:pt>
                <c:pt idx="432">
                  <c:v>20.524027459954233</c:v>
                </c:pt>
                <c:pt idx="433">
                  <c:v>20.569221967963387</c:v>
                </c:pt>
                <c:pt idx="434">
                  <c:v>20.61441647597254</c:v>
                </c:pt>
                <c:pt idx="435">
                  <c:v>20.659610983981693</c:v>
                </c:pt>
                <c:pt idx="436">
                  <c:v>20.704805491990847</c:v>
                </c:pt>
                <c:pt idx="437">
                  <c:v>20.75</c:v>
                </c:pt>
                <c:pt idx="438">
                  <c:v>20.795194508009153</c:v>
                </c:pt>
                <c:pt idx="439">
                  <c:v>20.840389016018307</c:v>
                </c:pt>
                <c:pt idx="440">
                  <c:v>20.88558352402746</c:v>
                </c:pt>
                <c:pt idx="441">
                  <c:v>20.930778032036613</c:v>
                </c:pt>
                <c:pt idx="442">
                  <c:v>20.975972540045767</c:v>
                </c:pt>
                <c:pt idx="443">
                  <c:v>21.02116704805492</c:v>
                </c:pt>
                <c:pt idx="444">
                  <c:v>21.066361556064074</c:v>
                </c:pt>
                <c:pt idx="445">
                  <c:v>21.111556064073227</c:v>
                </c:pt>
                <c:pt idx="446">
                  <c:v>21.15675057208238</c:v>
                </c:pt>
                <c:pt idx="447">
                  <c:v>21.201945080091534</c:v>
                </c:pt>
                <c:pt idx="448">
                  <c:v>21.247139588100687</c:v>
                </c:pt>
                <c:pt idx="449">
                  <c:v>21.29233409610984</c:v>
                </c:pt>
                <c:pt idx="450">
                  <c:v>21.337528604118994</c:v>
                </c:pt>
                <c:pt idx="451">
                  <c:v>21.382723112128147</c:v>
                </c:pt>
                <c:pt idx="452">
                  <c:v>21.427917620137301</c:v>
                </c:pt>
                <c:pt idx="453">
                  <c:v>21.473112128146454</c:v>
                </c:pt>
                <c:pt idx="454">
                  <c:v>21.518306636155607</c:v>
                </c:pt>
                <c:pt idx="455">
                  <c:v>21.563501144164761</c:v>
                </c:pt>
                <c:pt idx="456">
                  <c:v>21.608695652173914</c:v>
                </c:pt>
                <c:pt idx="457">
                  <c:v>21.653890160183067</c:v>
                </c:pt>
                <c:pt idx="458">
                  <c:v>21.699084668192221</c:v>
                </c:pt>
                <c:pt idx="459">
                  <c:v>21.744279176201374</c:v>
                </c:pt>
                <c:pt idx="460">
                  <c:v>21.789473684210527</c:v>
                </c:pt>
                <c:pt idx="461">
                  <c:v>21.834668192219681</c:v>
                </c:pt>
                <c:pt idx="462">
                  <c:v>21.879862700228834</c:v>
                </c:pt>
                <c:pt idx="463">
                  <c:v>21.925057208237988</c:v>
                </c:pt>
                <c:pt idx="464">
                  <c:v>21.970251716247141</c:v>
                </c:pt>
                <c:pt idx="465">
                  <c:v>22.015446224256294</c:v>
                </c:pt>
                <c:pt idx="466">
                  <c:v>22.060640732265448</c:v>
                </c:pt>
                <c:pt idx="467">
                  <c:v>22.105835240274601</c:v>
                </c:pt>
                <c:pt idx="468">
                  <c:v>22.151029748283754</c:v>
                </c:pt>
                <c:pt idx="469">
                  <c:v>22.196224256292908</c:v>
                </c:pt>
                <c:pt idx="470">
                  <c:v>22.241418764302061</c:v>
                </c:pt>
                <c:pt idx="471">
                  <c:v>22.286613272311214</c:v>
                </c:pt>
                <c:pt idx="472">
                  <c:v>22.331807780320368</c:v>
                </c:pt>
                <c:pt idx="473">
                  <c:v>22.377002288329521</c:v>
                </c:pt>
                <c:pt idx="474">
                  <c:v>22.422196796338675</c:v>
                </c:pt>
                <c:pt idx="475">
                  <c:v>22.467391304347828</c:v>
                </c:pt>
                <c:pt idx="476">
                  <c:v>22.512585812356978</c:v>
                </c:pt>
                <c:pt idx="477">
                  <c:v>22.557780320366131</c:v>
                </c:pt>
                <c:pt idx="478">
                  <c:v>22.602974828375284</c:v>
                </c:pt>
                <c:pt idx="479">
                  <c:v>22.648169336384438</c:v>
                </c:pt>
                <c:pt idx="480">
                  <c:v>22.693363844393591</c:v>
                </c:pt>
                <c:pt idx="481">
                  <c:v>22.738558352402745</c:v>
                </c:pt>
                <c:pt idx="482">
                  <c:v>22.783752860411898</c:v>
                </c:pt>
                <c:pt idx="483">
                  <c:v>22.828947368421051</c:v>
                </c:pt>
                <c:pt idx="484">
                  <c:v>22.874141876430205</c:v>
                </c:pt>
                <c:pt idx="485">
                  <c:v>22.919336384439358</c:v>
                </c:pt>
                <c:pt idx="486">
                  <c:v>22.964530892448511</c:v>
                </c:pt>
                <c:pt idx="487">
                  <c:v>23.009725400457665</c:v>
                </c:pt>
                <c:pt idx="488">
                  <c:v>23.054919908466818</c:v>
                </c:pt>
                <c:pt idx="489">
                  <c:v>23.100114416475972</c:v>
                </c:pt>
                <c:pt idx="490">
                  <c:v>23.145308924485125</c:v>
                </c:pt>
                <c:pt idx="491">
                  <c:v>23.190503432494278</c:v>
                </c:pt>
                <c:pt idx="492">
                  <c:v>23.235697940503432</c:v>
                </c:pt>
                <c:pt idx="493">
                  <c:v>23.280892448512585</c:v>
                </c:pt>
                <c:pt idx="494">
                  <c:v>23.326086956521738</c:v>
                </c:pt>
                <c:pt idx="495">
                  <c:v>23.371281464530892</c:v>
                </c:pt>
                <c:pt idx="496">
                  <c:v>23.416475972540045</c:v>
                </c:pt>
                <c:pt idx="497">
                  <c:v>23.461670480549198</c:v>
                </c:pt>
                <c:pt idx="498">
                  <c:v>23.506864988558352</c:v>
                </c:pt>
                <c:pt idx="499">
                  <c:v>23.552059496567505</c:v>
                </c:pt>
                <c:pt idx="500">
                  <c:v>23.597254004576659</c:v>
                </c:pt>
                <c:pt idx="501">
                  <c:v>23.642448512585812</c:v>
                </c:pt>
                <c:pt idx="502">
                  <c:v>23.687643020594965</c:v>
                </c:pt>
                <c:pt idx="503">
                  <c:v>23.732837528604119</c:v>
                </c:pt>
                <c:pt idx="504">
                  <c:v>23.778032036613272</c:v>
                </c:pt>
                <c:pt idx="505">
                  <c:v>23.823226544622425</c:v>
                </c:pt>
                <c:pt idx="506">
                  <c:v>23.868421052631579</c:v>
                </c:pt>
                <c:pt idx="507">
                  <c:v>23.913615560640732</c:v>
                </c:pt>
                <c:pt idx="508">
                  <c:v>23.958810068649885</c:v>
                </c:pt>
                <c:pt idx="509">
                  <c:v>24.004004576659039</c:v>
                </c:pt>
                <c:pt idx="510">
                  <c:v>24.049199084668192</c:v>
                </c:pt>
                <c:pt idx="511">
                  <c:v>24.094393592677346</c:v>
                </c:pt>
                <c:pt idx="512">
                  <c:v>24.139588100686499</c:v>
                </c:pt>
                <c:pt idx="513">
                  <c:v>24.184782608695652</c:v>
                </c:pt>
                <c:pt idx="514">
                  <c:v>24.229977116704806</c:v>
                </c:pt>
                <c:pt idx="515">
                  <c:v>24.275171624713959</c:v>
                </c:pt>
                <c:pt idx="516">
                  <c:v>24.320366132723112</c:v>
                </c:pt>
                <c:pt idx="517">
                  <c:v>24.365560640732266</c:v>
                </c:pt>
                <c:pt idx="518">
                  <c:v>24.410755148741419</c:v>
                </c:pt>
                <c:pt idx="519">
                  <c:v>24.455949656750573</c:v>
                </c:pt>
                <c:pt idx="520">
                  <c:v>24.501144164759726</c:v>
                </c:pt>
                <c:pt idx="521">
                  <c:v>24.546338672768879</c:v>
                </c:pt>
                <c:pt idx="522">
                  <c:v>24.591533180778033</c:v>
                </c:pt>
                <c:pt idx="523">
                  <c:v>24.636727688787186</c:v>
                </c:pt>
                <c:pt idx="524">
                  <c:v>24.681922196796339</c:v>
                </c:pt>
                <c:pt idx="525">
                  <c:v>24.727116704805493</c:v>
                </c:pt>
                <c:pt idx="526">
                  <c:v>24.772311212814646</c:v>
                </c:pt>
                <c:pt idx="527">
                  <c:v>24.817505720823799</c:v>
                </c:pt>
                <c:pt idx="528">
                  <c:v>24.862700228832953</c:v>
                </c:pt>
                <c:pt idx="529">
                  <c:v>24.907894736842106</c:v>
                </c:pt>
                <c:pt idx="530">
                  <c:v>24.95308924485126</c:v>
                </c:pt>
                <c:pt idx="531">
                  <c:v>24.998283752860413</c:v>
                </c:pt>
                <c:pt idx="532">
                  <c:v>25.043478260869566</c:v>
                </c:pt>
                <c:pt idx="533">
                  <c:v>25.08867276887872</c:v>
                </c:pt>
                <c:pt idx="534">
                  <c:v>25.133867276887873</c:v>
                </c:pt>
                <c:pt idx="535">
                  <c:v>25.179061784897026</c:v>
                </c:pt>
                <c:pt idx="536">
                  <c:v>25.22425629290618</c:v>
                </c:pt>
                <c:pt idx="537">
                  <c:v>25.269450800915333</c:v>
                </c:pt>
                <c:pt idx="538">
                  <c:v>25.314645308924486</c:v>
                </c:pt>
                <c:pt idx="539">
                  <c:v>25.35983981693364</c:v>
                </c:pt>
                <c:pt idx="540">
                  <c:v>25.405034324942793</c:v>
                </c:pt>
                <c:pt idx="541">
                  <c:v>25.450228832951947</c:v>
                </c:pt>
                <c:pt idx="542">
                  <c:v>25.4954233409611</c:v>
                </c:pt>
                <c:pt idx="543">
                  <c:v>25.540617848970253</c:v>
                </c:pt>
                <c:pt idx="544">
                  <c:v>25.585812356979407</c:v>
                </c:pt>
                <c:pt idx="545">
                  <c:v>25.63100686498856</c:v>
                </c:pt>
                <c:pt idx="546">
                  <c:v>25.676201372997713</c:v>
                </c:pt>
                <c:pt idx="547">
                  <c:v>25.721395881006867</c:v>
                </c:pt>
                <c:pt idx="548">
                  <c:v>25.76659038901602</c:v>
                </c:pt>
                <c:pt idx="549">
                  <c:v>25.81178489702517</c:v>
                </c:pt>
                <c:pt idx="550">
                  <c:v>25.856979405034323</c:v>
                </c:pt>
                <c:pt idx="551">
                  <c:v>25.902173913043477</c:v>
                </c:pt>
                <c:pt idx="552">
                  <c:v>25.94736842105263</c:v>
                </c:pt>
                <c:pt idx="553">
                  <c:v>25.992562929061783</c:v>
                </c:pt>
                <c:pt idx="554">
                  <c:v>26.037757437070937</c:v>
                </c:pt>
                <c:pt idx="555">
                  <c:v>26.08295194508009</c:v>
                </c:pt>
                <c:pt idx="556">
                  <c:v>26.128146453089244</c:v>
                </c:pt>
                <c:pt idx="557">
                  <c:v>26.173340961098397</c:v>
                </c:pt>
                <c:pt idx="558">
                  <c:v>26.21853546910755</c:v>
                </c:pt>
                <c:pt idx="559">
                  <c:v>26.263729977116704</c:v>
                </c:pt>
                <c:pt idx="560">
                  <c:v>26.308924485125857</c:v>
                </c:pt>
                <c:pt idx="561">
                  <c:v>26.35411899313501</c:v>
                </c:pt>
                <c:pt idx="562">
                  <c:v>26.399313501144164</c:v>
                </c:pt>
                <c:pt idx="563">
                  <c:v>26.444508009153317</c:v>
                </c:pt>
                <c:pt idx="564">
                  <c:v>26.48970251716247</c:v>
                </c:pt>
                <c:pt idx="565">
                  <c:v>26.534897025171624</c:v>
                </c:pt>
                <c:pt idx="566">
                  <c:v>26.580091533180777</c:v>
                </c:pt>
                <c:pt idx="567">
                  <c:v>26.625286041189931</c:v>
                </c:pt>
                <c:pt idx="568">
                  <c:v>26.670480549199084</c:v>
                </c:pt>
                <c:pt idx="569">
                  <c:v>26.715675057208237</c:v>
                </c:pt>
                <c:pt idx="570">
                  <c:v>26.760869565217391</c:v>
                </c:pt>
                <c:pt idx="571">
                  <c:v>26.806064073226544</c:v>
                </c:pt>
                <c:pt idx="572">
                  <c:v>26.851258581235697</c:v>
                </c:pt>
                <c:pt idx="573">
                  <c:v>26.896453089244851</c:v>
                </c:pt>
                <c:pt idx="574">
                  <c:v>26.941647597254004</c:v>
                </c:pt>
                <c:pt idx="575">
                  <c:v>26.986842105263158</c:v>
                </c:pt>
                <c:pt idx="576">
                  <c:v>27.032036613272311</c:v>
                </c:pt>
                <c:pt idx="577">
                  <c:v>27.077231121281464</c:v>
                </c:pt>
                <c:pt idx="578">
                  <c:v>27.122425629290618</c:v>
                </c:pt>
                <c:pt idx="579">
                  <c:v>27.167620137299771</c:v>
                </c:pt>
                <c:pt idx="580">
                  <c:v>27.212814645308924</c:v>
                </c:pt>
                <c:pt idx="581">
                  <c:v>27.258009153318078</c:v>
                </c:pt>
                <c:pt idx="582">
                  <c:v>27.303203661327231</c:v>
                </c:pt>
                <c:pt idx="583">
                  <c:v>27.348398169336384</c:v>
                </c:pt>
                <c:pt idx="584">
                  <c:v>27.393592677345538</c:v>
                </c:pt>
                <c:pt idx="585">
                  <c:v>27.438787185354691</c:v>
                </c:pt>
                <c:pt idx="586">
                  <c:v>27.483981693363845</c:v>
                </c:pt>
                <c:pt idx="587">
                  <c:v>27.529176201372998</c:v>
                </c:pt>
                <c:pt idx="588">
                  <c:v>27.574370709382151</c:v>
                </c:pt>
                <c:pt idx="589">
                  <c:v>27.619565217391305</c:v>
                </c:pt>
                <c:pt idx="590">
                  <c:v>27.664759725400458</c:v>
                </c:pt>
                <c:pt idx="591">
                  <c:v>27.709954233409611</c:v>
                </c:pt>
                <c:pt idx="592">
                  <c:v>27.755148741418765</c:v>
                </c:pt>
                <c:pt idx="593">
                  <c:v>27.800343249427918</c:v>
                </c:pt>
                <c:pt idx="594">
                  <c:v>27.845537757437071</c:v>
                </c:pt>
                <c:pt idx="595">
                  <c:v>27.890732265446225</c:v>
                </c:pt>
                <c:pt idx="596">
                  <c:v>27.935926773455378</c:v>
                </c:pt>
                <c:pt idx="597">
                  <c:v>27.981121281464532</c:v>
                </c:pt>
                <c:pt idx="598">
                  <c:v>28.026315789473685</c:v>
                </c:pt>
                <c:pt idx="599">
                  <c:v>28.071510297482838</c:v>
                </c:pt>
                <c:pt idx="600">
                  <c:v>28.116704805491992</c:v>
                </c:pt>
                <c:pt idx="601">
                  <c:v>28.161899313501145</c:v>
                </c:pt>
                <c:pt idx="602">
                  <c:v>28.207093821510298</c:v>
                </c:pt>
                <c:pt idx="603">
                  <c:v>28.252288329519452</c:v>
                </c:pt>
                <c:pt idx="604">
                  <c:v>28.297482837528605</c:v>
                </c:pt>
                <c:pt idx="605">
                  <c:v>28.342677345537759</c:v>
                </c:pt>
                <c:pt idx="606">
                  <c:v>28.387871853546912</c:v>
                </c:pt>
                <c:pt idx="607">
                  <c:v>28.433066361556065</c:v>
                </c:pt>
                <c:pt idx="608">
                  <c:v>28.478260869565219</c:v>
                </c:pt>
                <c:pt idx="609">
                  <c:v>28.523455377574372</c:v>
                </c:pt>
                <c:pt idx="610">
                  <c:v>28.568649885583525</c:v>
                </c:pt>
                <c:pt idx="611">
                  <c:v>28.613844393592679</c:v>
                </c:pt>
                <c:pt idx="612">
                  <c:v>28.659038901601832</c:v>
                </c:pt>
                <c:pt idx="613">
                  <c:v>28.704233409610985</c:v>
                </c:pt>
                <c:pt idx="614">
                  <c:v>28.749427917620139</c:v>
                </c:pt>
                <c:pt idx="615">
                  <c:v>28.794622425629292</c:v>
                </c:pt>
                <c:pt idx="616">
                  <c:v>28.839816933638446</c:v>
                </c:pt>
                <c:pt idx="617">
                  <c:v>28.885011441647599</c:v>
                </c:pt>
                <c:pt idx="618">
                  <c:v>28.930205949656752</c:v>
                </c:pt>
                <c:pt idx="619">
                  <c:v>28.975400457665906</c:v>
                </c:pt>
                <c:pt idx="620">
                  <c:v>29.020594965675059</c:v>
                </c:pt>
                <c:pt idx="621">
                  <c:v>29.065789473684212</c:v>
                </c:pt>
                <c:pt idx="622">
                  <c:v>29.110983981693362</c:v>
                </c:pt>
                <c:pt idx="623">
                  <c:v>29.156178489702516</c:v>
                </c:pt>
                <c:pt idx="624">
                  <c:v>29.201372997711669</c:v>
                </c:pt>
                <c:pt idx="625">
                  <c:v>29.246567505720822</c:v>
                </c:pt>
                <c:pt idx="626">
                  <c:v>29.291762013729976</c:v>
                </c:pt>
                <c:pt idx="627">
                  <c:v>29.336956521739129</c:v>
                </c:pt>
                <c:pt idx="628">
                  <c:v>29.382151029748282</c:v>
                </c:pt>
                <c:pt idx="629">
                  <c:v>29.427345537757436</c:v>
                </c:pt>
                <c:pt idx="630">
                  <c:v>29.472540045766589</c:v>
                </c:pt>
                <c:pt idx="631">
                  <c:v>29.517734553775743</c:v>
                </c:pt>
                <c:pt idx="632">
                  <c:v>29.562929061784896</c:v>
                </c:pt>
                <c:pt idx="633">
                  <c:v>29.608123569794049</c:v>
                </c:pt>
                <c:pt idx="634">
                  <c:v>29.653318077803203</c:v>
                </c:pt>
                <c:pt idx="635">
                  <c:v>29.698512585812356</c:v>
                </c:pt>
                <c:pt idx="636">
                  <c:v>29.743707093821509</c:v>
                </c:pt>
                <c:pt idx="637">
                  <c:v>29.788901601830663</c:v>
                </c:pt>
                <c:pt idx="638">
                  <c:v>29.834096109839816</c:v>
                </c:pt>
                <c:pt idx="639">
                  <c:v>29.879290617848969</c:v>
                </c:pt>
                <c:pt idx="640">
                  <c:v>29.924485125858123</c:v>
                </c:pt>
                <c:pt idx="641">
                  <c:v>29.969679633867276</c:v>
                </c:pt>
                <c:pt idx="642">
                  <c:v>30.01487414187643</c:v>
                </c:pt>
                <c:pt idx="643">
                  <c:v>30.060068649885583</c:v>
                </c:pt>
                <c:pt idx="644">
                  <c:v>30.105263157894736</c:v>
                </c:pt>
                <c:pt idx="645">
                  <c:v>30.15045766590389</c:v>
                </c:pt>
                <c:pt idx="646">
                  <c:v>30.195652173913043</c:v>
                </c:pt>
                <c:pt idx="647">
                  <c:v>30.240846681922196</c:v>
                </c:pt>
                <c:pt idx="648">
                  <c:v>30.28604118993135</c:v>
                </c:pt>
                <c:pt idx="649">
                  <c:v>30.331235697940503</c:v>
                </c:pt>
                <c:pt idx="650">
                  <c:v>30.376430205949656</c:v>
                </c:pt>
                <c:pt idx="651">
                  <c:v>30.42162471395881</c:v>
                </c:pt>
                <c:pt idx="652">
                  <c:v>30.466819221967963</c:v>
                </c:pt>
                <c:pt idx="653">
                  <c:v>30.512013729977117</c:v>
                </c:pt>
                <c:pt idx="654">
                  <c:v>30.55720823798627</c:v>
                </c:pt>
                <c:pt idx="655">
                  <c:v>30.602402745995423</c:v>
                </c:pt>
                <c:pt idx="656">
                  <c:v>30.647597254004577</c:v>
                </c:pt>
                <c:pt idx="657">
                  <c:v>30.69279176201373</c:v>
                </c:pt>
                <c:pt idx="658">
                  <c:v>30.737986270022883</c:v>
                </c:pt>
                <c:pt idx="659">
                  <c:v>30.783180778032037</c:v>
                </c:pt>
                <c:pt idx="660">
                  <c:v>30.82837528604119</c:v>
                </c:pt>
                <c:pt idx="661">
                  <c:v>30.873569794050344</c:v>
                </c:pt>
                <c:pt idx="662">
                  <c:v>30.918764302059497</c:v>
                </c:pt>
                <c:pt idx="663">
                  <c:v>30.96395881006865</c:v>
                </c:pt>
                <c:pt idx="664">
                  <c:v>31.009153318077804</c:v>
                </c:pt>
                <c:pt idx="665">
                  <c:v>31.054347826086957</c:v>
                </c:pt>
                <c:pt idx="666">
                  <c:v>31.09954233409611</c:v>
                </c:pt>
                <c:pt idx="667">
                  <c:v>31.144736842105264</c:v>
                </c:pt>
                <c:pt idx="668">
                  <c:v>31.189931350114417</c:v>
                </c:pt>
                <c:pt idx="669">
                  <c:v>31.23512585812357</c:v>
                </c:pt>
                <c:pt idx="670">
                  <c:v>31.280320366132724</c:v>
                </c:pt>
                <c:pt idx="671">
                  <c:v>31.325514874141877</c:v>
                </c:pt>
                <c:pt idx="672">
                  <c:v>31.370709382151031</c:v>
                </c:pt>
                <c:pt idx="673">
                  <c:v>31.415903890160184</c:v>
                </c:pt>
                <c:pt idx="674">
                  <c:v>31.461098398169337</c:v>
                </c:pt>
                <c:pt idx="675">
                  <c:v>31.506292906178491</c:v>
                </c:pt>
                <c:pt idx="676">
                  <c:v>31.551487414187644</c:v>
                </c:pt>
                <c:pt idx="677">
                  <c:v>31.596681922196797</c:v>
                </c:pt>
                <c:pt idx="678">
                  <c:v>31.641876430205951</c:v>
                </c:pt>
                <c:pt idx="679">
                  <c:v>31.687070938215104</c:v>
                </c:pt>
                <c:pt idx="680">
                  <c:v>31.732265446224257</c:v>
                </c:pt>
                <c:pt idx="681">
                  <c:v>31.777459954233411</c:v>
                </c:pt>
                <c:pt idx="682">
                  <c:v>31.822654462242564</c:v>
                </c:pt>
                <c:pt idx="683">
                  <c:v>31.867848970251718</c:v>
                </c:pt>
                <c:pt idx="684">
                  <c:v>31.913043478260871</c:v>
                </c:pt>
                <c:pt idx="685">
                  <c:v>31.958237986270024</c:v>
                </c:pt>
                <c:pt idx="686">
                  <c:v>32.003432494279181</c:v>
                </c:pt>
                <c:pt idx="687">
                  <c:v>32.048627002288328</c:v>
                </c:pt>
                <c:pt idx="688">
                  <c:v>32.093821510297488</c:v>
                </c:pt>
                <c:pt idx="689">
                  <c:v>32.139016018306634</c:v>
                </c:pt>
                <c:pt idx="690">
                  <c:v>32.184210526315795</c:v>
                </c:pt>
                <c:pt idx="691">
                  <c:v>32.229405034324941</c:v>
                </c:pt>
                <c:pt idx="692">
                  <c:v>32.274599542334101</c:v>
                </c:pt>
                <c:pt idx="693">
                  <c:v>32.319794050343248</c:v>
                </c:pt>
                <c:pt idx="694">
                  <c:v>32.364988558352408</c:v>
                </c:pt>
                <c:pt idx="695">
                  <c:v>32.410183066361554</c:v>
                </c:pt>
                <c:pt idx="696">
                  <c:v>32.455377574370708</c:v>
                </c:pt>
                <c:pt idx="697">
                  <c:v>32.500572082379861</c:v>
                </c:pt>
                <c:pt idx="698">
                  <c:v>32.545766590389015</c:v>
                </c:pt>
                <c:pt idx="699">
                  <c:v>32.590961098398168</c:v>
                </c:pt>
                <c:pt idx="700">
                  <c:v>32.636155606407321</c:v>
                </c:pt>
                <c:pt idx="701">
                  <c:v>32.681350114416475</c:v>
                </c:pt>
                <c:pt idx="702">
                  <c:v>32.726544622425628</c:v>
                </c:pt>
                <c:pt idx="703">
                  <c:v>32.771739130434781</c:v>
                </c:pt>
                <c:pt idx="704">
                  <c:v>32.816933638443935</c:v>
                </c:pt>
                <c:pt idx="705">
                  <c:v>32.862128146453088</c:v>
                </c:pt>
                <c:pt idx="706">
                  <c:v>32.907322654462241</c:v>
                </c:pt>
                <c:pt idx="707">
                  <c:v>32.952517162471395</c:v>
                </c:pt>
                <c:pt idx="708">
                  <c:v>32.997711670480548</c:v>
                </c:pt>
                <c:pt idx="709">
                  <c:v>33.042906178489702</c:v>
                </c:pt>
                <c:pt idx="710">
                  <c:v>33.088100686498855</c:v>
                </c:pt>
                <c:pt idx="711">
                  <c:v>33.133295194508008</c:v>
                </c:pt>
                <c:pt idx="712">
                  <c:v>33.178489702517162</c:v>
                </c:pt>
                <c:pt idx="713">
                  <c:v>33.223684210526315</c:v>
                </c:pt>
                <c:pt idx="714">
                  <c:v>33.268878718535468</c:v>
                </c:pt>
                <c:pt idx="715">
                  <c:v>33.314073226544622</c:v>
                </c:pt>
                <c:pt idx="716">
                  <c:v>33.359267734553775</c:v>
                </c:pt>
                <c:pt idx="717">
                  <c:v>33.404462242562929</c:v>
                </c:pt>
                <c:pt idx="718">
                  <c:v>33.449656750572082</c:v>
                </c:pt>
                <c:pt idx="719">
                  <c:v>33.494851258581235</c:v>
                </c:pt>
                <c:pt idx="720">
                  <c:v>33.540045766590389</c:v>
                </c:pt>
                <c:pt idx="721">
                  <c:v>33.585240274599542</c:v>
                </c:pt>
                <c:pt idx="722">
                  <c:v>33.630434782608695</c:v>
                </c:pt>
                <c:pt idx="723">
                  <c:v>33.675629290617849</c:v>
                </c:pt>
                <c:pt idx="724">
                  <c:v>33.720823798627002</c:v>
                </c:pt>
                <c:pt idx="725">
                  <c:v>33.766018306636155</c:v>
                </c:pt>
                <c:pt idx="726">
                  <c:v>33.811212814645309</c:v>
                </c:pt>
                <c:pt idx="727">
                  <c:v>33.856407322654462</c:v>
                </c:pt>
                <c:pt idx="728">
                  <c:v>33.901601830663616</c:v>
                </c:pt>
                <c:pt idx="729">
                  <c:v>33.946796338672769</c:v>
                </c:pt>
                <c:pt idx="730">
                  <c:v>33.991990846681922</c:v>
                </c:pt>
                <c:pt idx="731">
                  <c:v>34.037185354691076</c:v>
                </c:pt>
                <c:pt idx="732">
                  <c:v>34.082379862700229</c:v>
                </c:pt>
                <c:pt idx="733">
                  <c:v>34.127574370709382</c:v>
                </c:pt>
                <c:pt idx="734">
                  <c:v>34.172768878718536</c:v>
                </c:pt>
                <c:pt idx="735">
                  <c:v>34.217963386727689</c:v>
                </c:pt>
                <c:pt idx="736">
                  <c:v>34.263157894736842</c:v>
                </c:pt>
                <c:pt idx="737">
                  <c:v>34.308352402745996</c:v>
                </c:pt>
                <c:pt idx="738">
                  <c:v>34.353546910755149</c:v>
                </c:pt>
                <c:pt idx="739">
                  <c:v>34.398741418764303</c:v>
                </c:pt>
                <c:pt idx="740">
                  <c:v>34.443935926773456</c:v>
                </c:pt>
                <c:pt idx="741">
                  <c:v>34.489130434782609</c:v>
                </c:pt>
                <c:pt idx="742">
                  <c:v>34.534324942791763</c:v>
                </c:pt>
                <c:pt idx="743">
                  <c:v>34.579519450800916</c:v>
                </c:pt>
                <c:pt idx="744">
                  <c:v>34.624713958810069</c:v>
                </c:pt>
                <c:pt idx="745">
                  <c:v>34.669908466819223</c:v>
                </c:pt>
                <c:pt idx="746">
                  <c:v>34.715102974828376</c:v>
                </c:pt>
                <c:pt idx="747">
                  <c:v>34.76029748283753</c:v>
                </c:pt>
                <c:pt idx="748">
                  <c:v>34.805491990846683</c:v>
                </c:pt>
                <c:pt idx="749">
                  <c:v>34.850686498855836</c:v>
                </c:pt>
                <c:pt idx="750">
                  <c:v>34.89588100686499</c:v>
                </c:pt>
                <c:pt idx="751">
                  <c:v>34.941075514874143</c:v>
                </c:pt>
                <c:pt idx="752">
                  <c:v>34.986270022883296</c:v>
                </c:pt>
                <c:pt idx="753">
                  <c:v>35.03146453089245</c:v>
                </c:pt>
                <c:pt idx="754">
                  <c:v>35.076659038901603</c:v>
                </c:pt>
                <c:pt idx="755">
                  <c:v>35.121853546910756</c:v>
                </c:pt>
                <c:pt idx="756">
                  <c:v>35.16704805491991</c:v>
                </c:pt>
                <c:pt idx="757">
                  <c:v>35.212242562929063</c:v>
                </c:pt>
                <c:pt idx="758">
                  <c:v>35.257437070938217</c:v>
                </c:pt>
                <c:pt idx="759">
                  <c:v>35.30263157894737</c:v>
                </c:pt>
                <c:pt idx="760">
                  <c:v>35.347826086956523</c:v>
                </c:pt>
                <c:pt idx="761">
                  <c:v>35.393020594965677</c:v>
                </c:pt>
                <c:pt idx="762">
                  <c:v>35.43821510297483</c:v>
                </c:pt>
                <c:pt idx="763">
                  <c:v>35.483409610983983</c:v>
                </c:pt>
                <c:pt idx="764">
                  <c:v>35.528604118993137</c:v>
                </c:pt>
                <c:pt idx="765">
                  <c:v>35.57379862700229</c:v>
                </c:pt>
                <c:pt idx="766">
                  <c:v>35.618993135011443</c:v>
                </c:pt>
                <c:pt idx="767">
                  <c:v>35.664187643020597</c:v>
                </c:pt>
                <c:pt idx="768">
                  <c:v>35.70938215102975</c:v>
                </c:pt>
                <c:pt idx="769">
                  <c:v>35.754576659038904</c:v>
                </c:pt>
                <c:pt idx="770">
                  <c:v>35.799771167048057</c:v>
                </c:pt>
                <c:pt idx="771">
                  <c:v>35.84496567505721</c:v>
                </c:pt>
                <c:pt idx="772">
                  <c:v>35.890160183066364</c:v>
                </c:pt>
                <c:pt idx="773">
                  <c:v>35.935354691075517</c:v>
                </c:pt>
                <c:pt idx="774">
                  <c:v>35.98054919908467</c:v>
                </c:pt>
                <c:pt idx="775">
                  <c:v>36.025743707093824</c:v>
                </c:pt>
                <c:pt idx="776">
                  <c:v>36.070938215102977</c:v>
                </c:pt>
                <c:pt idx="777">
                  <c:v>36.116132723112131</c:v>
                </c:pt>
                <c:pt idx="778">
                  <c:v>36.161327231121284</c:v>
                </c:pt>
                <c:pt idx="779">
                  <c:v>36.206521739130437</c:v>
                </c:pt>
                <c:pt idx="780">
                  <c:v>36.251716247139591</c:v>
                </c:pt>
                <c:pt idx="781">
                  <c:v>36.296910755148744</c:v>
                </c:pt>
                <c:pt idx="782">
                  <c:v>36.342105263157897</c:v>
                </c:pt>
                <c:pt idx="783">
                  <c:v>36.387299771167051</c:v>
                </c:pt>
                <c:pt idx="784">
                  <c:v>36.432494279176204</c:v>
                </c:pt>
                <c:pt idx="785">
                  <c:v>36.477688787185357</c:v>
                </c:pt>
                <c:pt idx="786">
                  <c:v>36.522883295194511</c:v>
                </c:pt>
                <c:pt idx="787">
                  <c:v>36.568077803203664</c:v>
                </c:pt>
                <c:pt idx="788">
                  <c:v>36.613272311212818</c:v>
                </c:pt>
                <c:pt idx="789">
                  <c:v>36.658466819221971</c:v>
                </c:pt>
                <c:pt idx="790">
                  <c:v>36.703661327231124</c:v>
                </c:pt>
                <c:pt idx="791">
                  <c:v>36.748855835240278</c:v>
                </c:pt>
                <c:pt idx="792">
                  <c:v>36.794050343249431</c:v>
                </c:pt>
                <c:pt idx="793">
                  <c:v>36.839244851258584</c:v>
                </c:pt>
                <c:pt idx="794">
                  <c:v>36.884439359267738</c:v>
                </c:pt>
                <c:pt idx="795">
                  <c:v>36.929633867276891</c:v>
                </c:pt>
                <c:pt idx="796">
                  <c:v>36.974828375286044</c:v>
                </c:pt>
                <c:pt idx="797">
                  <c:v>37.020022883295198</c:v>
                </c:pt>
                <c:pt idx="798">
                  <c:v>37.065217391304351</c:v>
                </c:pt>
                <c:pt idx="799">
                  <c:v>37.110411899313505</c:v>
                </c:pt>
                <c:pt idx="800">
                  <c:v>37.155606407322658</c:v>
                </c:pt>
                <c:pt idx="801">
                  <c:v>37.200800915331811</c:v>
                </c:pt>
                <c:pt idx="802">
                  <c:v>37.245995423340965</c:v>
                </c:pt>
                <c:pt idx="803">
                  <c:v>37.291189931350118</c:v>
                </c:pt>
                <c:pt idx="804">
                  <c:v>37.336384439359271</c:v>
                </c:pt>
                <c:pt idx="805">
                  <c:v>37.381578947368418</c:v>
                </c:pt>
                <c:pt idx="806">
                  <c:v>37.426773455377571</c:v>
                </c:pt>
                <c:pt idx="807">
                  <c:v>37.471967963386724</c:v>
                </c:pt>
                <c:pt idx="808">
                  <c:v>37.517162471395878</c:v>
                </c:pt>
                <c:pt idx="809">
                  <c:v>37.562356979405031</c:v>
                </c:pt>
                <c:pt idx="810">
                  <c:v>37.607551487414185</c:v>
                </c:pt>
                <c:pt idx="811">
                  <c:v>37.652745995423338</c:v>
                </c:pt>
                <c:pt idx="812">
                  <c:v>37.697940503432491</c:v>
                </c:pt>
                <c:pt idx="813">
                  <c:v>37.743135011441645</c:v>
                </c:pt>
                <c:pt idx="814">
                  <c:v>37.788329519450798</c:v>
                </c:pt>
                <c:pt idx="815">
                  <c:v>37.833524027459951</c:v>
                </c:pt>
                <c:pt idx="816">
                  <c:v>37.878718535469105</c:v>
                </c:pt>
                <c:pt idx="817">
                  <c:v>37.923913043478258</c:v>
                </c:pt>
                <c:pt idx="818">
                  <c:v>37.969107551487411</c:v>
                </c:pt>
                <c:pt idx="819">
                  <c:v>38.014302059496565</c:v>
                </c:pt>
                <c:pt idx="820">
                  <c:v>38.059496567505718</c:v>
                </c:pt>
                <c:pt idx="821">
                  <c:v>38.104691075514872</c:v>
                </c:pt>
                <c:pt idx="822">
                  <c:v>38.149885583524025</c:v>
                </c:pt>
                <c:pt idx="823">
                  <c:v>38.195080091533178</c:v>
                </c:pt>
                <c:pt idx="824">
                  <c:v>38.240274599542332</c:v>
                </c:pt>
                <c:pt idx="825">
                  <c:v>38.285469107551485</c:v>
                </c:pt>
                <c:pt idx="826">
                  <c:v>38.330663615560638</c:v>
                </c:pt>
                <c:pt idx="827">
                  <c:v>38.375858123569792</c:v>
                </c:pt>
                <c:pt idx="828">
                  <c:v>38.421052631578945</c:v>
                </c:pt>
                <c:pt idx="829">
                  <c:v>38.466247139588098</c:v>
                </c:pt>
                <c:pt idx="830">
                  <c:v>38.511441647597252</c:v>
                </c:pt>
                <c:pt idx="831">
                  <c:v>38.556636155606405</c:v>
                </c:pt>
                <c:pt idx="832">
                  <c:v>38.601830663615559</c:v>
                </c:pt>
                <c:pt idx="833">
                  <c:v>38.647025171624712</c:v>
                </c:pt>
                <c:pt idx="834">
                  <c:v>38.692219679633865</c:v>
                </c:pt>
                <c:pt idx="835">
                  <c:v>38.737414187643019</c:v>
                </c:pt>
                <c:pt idx="836">
                  <c:v>38.782608695652172</c:v>
                </c:pt>
                <c:pt idx="837">
                  <c:v>38.827803203661325</c:v>
                </c:pt>
                <c:pt idx="838">
                  <c:v>38.872997711670479</c:v>
                </c:pt>
                <c:pt idx="839">
                  <c:v>38.918192219679632</c:v>
                </c:pt>
                <c:pt idx="840">
                  <c:v>38.963386727688786</c:v>
                </c:pt>
                <c:pt idx="841">
                  <c:v>39.008581235697939</c:v>
                </c:pt>
                <c:pt idx="842">
                  <c:v>39.053775743707092</c:v>
                </c:pt>
                <c:pt idx="843">
                  <c:v>39.098970251716246</c:v>
                </c:pt>
                <c:pt idx="844">
                  <c:v>39.144164759725399</c:v>
                </c:pt>
                <c:pt idx="845">
                  <c:v>39.189359267734552</c:v>
                </c:pt>
                <c:pt idx="846">
                  <c:v>39.234553775743706</c:v>
                </c:pt>
                <c:pt idx="847">
                  <c:v>39.279748283752859</c:v>
                </c:pt>
                <c:pt idx="848">
                  <c:v>39.324942791762012</c:v>
                </c:pt>
                <c:pt idx="849">
                  <c:v>39.370137299771166</c:v>
                </c:pt>
                <c:pt idx="850">
                  <c:v>39.415331807780319</c:v>
                </c:pt>
                <c:pt idx="851">
                  <c:v>39.460526315789473</c:v>
                </c:pt>
                <c:pt idx="852">
                  <c:v>39.505720823798626</c:v>
                </c:pt>
                <c:pt idx="853">
                  <c:v>39.550915331807779</c:v>
                </c:pt>
                <c:pt idx="854">
                  <c:v>39.596109839816933</c:v>
                </c:pt>
                <c:pt idx="855">
                  <c:v>39.641304347826086</c:v>
                </c:pt>
                <c:pt idx="856">
                  <c:v>39.686498855835239</c:v>
                </c:pt>
                <c:pt idx="857">
                  <c:v>39.731693363844393</c:v>
                </c:pt>
                <c:pt idx="858">
                  <c:v>39.776887871853546</c:v>
                </c:pt>
                <c:pt idx="859">
                  <c:v>39.822082379862699</c:v>
                </c:pt>
                <c:pt idx="860">
                  <c:v>39.867276887871853</c:v>
                </c:pt>
                <c:pt idx="861">
                  <c:v>39.912471395881006</c:v>
                </c:pt>
                <c:pt idx="862">
                  <c:v>39.95766590389016</c:v>
                </c:pt>
                <c:pt idx="863">
                  <c:v>40.002860411899313</c:v>
                </c:pt>
                <c:pt idx="864">
                  <c:v>40.048054919908466</c:v>
                </c:pt>
                <c:pt idx="865">
                  <c:v>40.09324942791762</c:v>
                </c:pt>
                <c:pt idx="866">
                  <c:v>40.138443935926773</c:v>
                </c:pt>
                <c:pt idx="867">
                  <c:v>40.183638443935926</c:v>
                </c:pt>
                <c:pt idx="868">
                  <c:v>40.22883295194508</c:v>
                </c:pt>
                <c:pt idx="869">
                  <c:v>40.274027459954233</c:v>
                </c:pt>
                <c:pt idx="870">
                  <c:v>40.319221967963387</c:v>
                </c:pt>
                <c:pt idx="871">
                  <c:v>40.36441647597254</c:v>
                </c:pt>
                <c:pt idx="872">
                  <c:v>40.409610983981693</c:v>
                </c:pt>
                <c:pt idx="873">
                  <c:v>40.454805491990847</c:v>
                </c:pt>
                <c:pt idx="874">
                  <c:v>40.5</c:v>
                </c:pt>
                <c:pt idx="875">
                  <c:v>40.545194508009153</c:v>
                </c:pt>
                <c:pt idx="876">
                  <c:v>40.590389016018307</c:v>
                </c:pt>
                <c:pt idx="877">
                  <c:v>40.63558352402746</c:v>
                </c:pt>
                <c:pt idx="878">
                  <c:v>40.680778032036613</c:v>
                </c:pt>
                <c:pt idx="879">
                  <c:v>40.725972540045767</c:v>
                </c:pt>
                <c:pt idx="880">
                  <c:v>40.77116704805492</c:v>
                </c:pt>
                <c:pt idx="881">
                  <c:v>40.816361556064074</c:v>
                </c:pt>
                <c:pt idx="882">
                  <c:v>40.861556064073227</c:v>
                </c:pt>
                <c:pt idx="883">
                  <c:v>40.90675057208238</c:v>
                </c:pt>
                <c:pt idx="884">
                  <c:v>40.951945080091534</c:v>
                </c:pt>
                <c:pt idx="885">
                  <c:v>40.997139588100687</c:v>
                </c:pt>
                <c:pt idx="886">
                  <c:v>41.04233409610984</c:v>
                </c:pt>
                <c:pt idx="887">
                  <c:v>41.087528604118994</c:v>
                </c:pt>
                <c:pt idx="888">
                  <c:v>41.132723112128147</c:v>
                </c:pt>
                <c:pt idx="889">
                  <c:v>41.177917620137301</c:v>
                </c:pt>
                <c:pt idx="890">
                  <c:v>41.223112128146454</c:v>
                </c:pt>
                <c:pt idx="891">
                  <c:v>41.268306636155607</c:v>
                </c:pt>
                <c:pt idx="892">
                  <c:v>41.313501144164761</c:v>
                </c:pt>
                <c:pt idx="893">
                  <c:v>41.358695652173914</c:v>
                </c:pt>
                <c:pt idx="894">
                  <c:v>41.403890160183067</c:v>
                </c:pt>
                <c:pt idx="895">
                  <c:v>41.449084668192221</c:v>
                </c:pt>
                <c:pt idx="896">
                  <c:v>41.494279176201374</c:v>
                </c:pt>
                <c:pt idx="897">
                  <c:v>41.539473684210527</c:v>
                </c:pt>
                <c:pt idx="898">
                  <c:v>41.584668192219681</c:v>
                </c:pt>
                <c:pt idx="899">
                  <c:v>41.629862700228834</c:v>
                </c:pt>
                <c:pt idx="900">
                  <c:v>41.675057208237988</c:v>
                </c:pt>
                <c:pt idx="901">
                  <c:v>41.720251716247141</c:v>
                </c:pt>
                <c:pt idx="902">
                  <c:v>41.765446224256294</c:v>
                </c:pt>
                <c:pt idx="903">
                  <c:v>41.810640732265448</c:v>
                </c:pt>
                <c:pt idx="904">
                  <c:v>41.855835240274601</c:v>
                </c:pt>
                <c:pt idx="905">
                  <c:v>41.901029748283754</c:v>
                </c:pt>
                <c:pt idx="906">
                  <c:v>41.946224256292908</c:v>
                </c:pt>
                <c:pt idx="907">
                  <c:v>41.991418764302061</c:v>
                </c:pt>
                <c:pt idx="908">
                  <c:v>42.036613272311214</c:v>
                </c:pt>
                <c:pt idx="909">
                  <c:v>42.081807780320368</c:v>
                </c:pt>
                <c:pt idx="910">
                  <c:v>42.127002288329521</c:v>
                </c:pt>
                <c:pt idx="911">
                  <c:v>42.172196796338675</c:v>
                </c:pt>
                <c:pt idx="912">
                  <c:v>42.217391304347828</c:v>
                </c:pt>
                <c:pt idx="913">
                  <c:v>42.262585812356981</c:v>
                </c:pt>
                <c:pt idx="914">
                  <c:v>42.307780320366135</c:v>
                </c:pt>
                <c:pt idx="915">
                  <c:v>42.352974828375288</c:v>
                </c:pt>
                <c:pt idx="916">
                  <c:v>42.398169336384441</c:v>
                </c:pt>
                <c:pt idx="917">
                  <c:v>42.443363844393595</c:v>
                </c:pt>
                <c:pt idx="918">
                  <c:v>42.488558352402748</c:v>
                </c:pt>
                <c:pt idx="919">
                  <c:v>42.533752860411902</c:v>
                </c:pt>
                <c:pt idx="920">
                  <c:v>42.578947368421055</c:v>
                </c:pt>
                <c:pt idx="921">
                  <c:v>42.624141876430208</c:v>
                </c:pt>
                <c:pt idx="922">
                  <c:v>42.669336384439362</c:v>
                </c:pt>
                <c:pt idx="923">
                  <c:v>42.714530892448515</c:v>
                </c:pt>
                <c:pt idx="924">
                  <c:v>42.759725400457668</c:v>
                </c:pt>
                <c:pt idx="925">
                  <c:v>42.804919908466822</c:v>
                </c:pt>
                <c:pt idx="926">
                  <c:v>42.850114416475975</c:v>
                </c:pt>
                <c:pt idx="927">
                  <c:v>42.895308924485128</c:v>
                </c:pt>
                <c:pt idx="928">
                  <c:v>42.940503432494282</c:v>
                </c:pt>
                <c:pt idx="929">
                  <c:v>42.985697940503435</c:v>
                </c:pt>
                <c:pt idx="930">
                  <c:v>43.030892448512589</c:v>
                </c:pt>
                <c:pt idx="931">
                  <c:v>43.076086956521742</c:v>
                </c:pt>
                <c:pt idx="932">
                  <c:v>43.121281464530895</c:v>
                </c:pt>
                <c:pt idx="933">
                  <c:v>43.166475972540049</c:v>
                </c:pt>
                <c:pt idx="934">
                  <c:v>43.211670480549202</c:v>
                </c:pt>
                <c:pt idx="935">
                  <c:v>43.256864988558355</c:v>
                </c:pt>
                <c:pt idx="936">
                  <c:v>43.302059496567509</c:v>
                </c:pt>
                <c:pt idx="937">
                  <c:v>43.347254004576662</c:v>
                </c:pt>
                <c:pt idx="938">
                  <c:v>43.392448512585815</c:v>
                </c:pt>
                <c:pt idx="939">
                  <c:v>43.437643020594969</c:v>
                </c:pt>
                <c:pt idx="940">
                  <c:v>43.482837528604122</c:v>
                </c:pt>
                <c:pt idx="941">
                  <c:v>43.528032036613276</c:v>
                </c:pt>
                <c:pt idx="942">
                  <c:v>43.573226544622429</c:v>
                </c:pt>
                <c:pt idx="943">
                  <c:v>43.618421052631582</c:v>
                </c:pt>
                <c:pt idx="944">
                  <c:v>43.663615560640736</c:v>
                </c:pt>
                <c:pt idx="945">
                  <c:v>43.708810068649889</c:v>
                </c:pt>
                <c:pt idx="946">
                  <c:v>43.754004576659042</c:v>
                </c:pt>
                <c:pt idx="947">
                  <c:v>43.799199084668196</c:v>
                </c:pt>
                <c:pt idx="948">
                  <c:v>43.844393592677349</c:v>
                </c:pt>
                <c:pt idx="949">
                  <c:v>43.889588100686503</c:v>
                </c:pt>
                <c:pt idx="950">
                  <c:v>43.934782608695656</c:v>
                </c:pt>
                <c:pt idx="951">
                  <c:v>43.979977116704802</c:v>
                </c:pt>
                <c:pt idx="952">
                  <c:v>44.025171624713956</c:v>
                </c:pt>
                <c:pt idx="953">
                  <c:v>44.070366132723109</c:v>
                </c:pt>
                <c:pt idx="954">
                  <c:v>44.115560640732262</c:v>
                </c:pt>
                <c:pt idx="955">
                  <c:v>44.160755148741416</c:v>
                </c:pt>
                <c:pt idx="956">
                  <c:v>44.205949656750569</c:v>
                </c:pt>
                <c:pt idx="957">
                  <c:v>44.251144164759722</c:v>
                </c:pt>
                <c:pt idx="958">
                  <c:v>44.296338672768876</c:v>
                </c:pt>
                <c:pt idx="959">
                  <c:v>44.341533180778029</c:v>
                </c:pt>
                <c:pt idx="960">
                  <c:v>44.386727688787182</c:v>
                </c:pt>
                <c:pt idx="961">
                  <c:v>44.431922196796336</c:v>
                </c:pt>
                <c:pt idx="962">
                  <c:v>44.477116704805489</c:v>
                </c:pt>
                <c:pt idx="963">
                  <c:v>44.522311212814643</c:v>
                </c:pt>
                <c:pt idx="964">
                  <c:v>44.567505720823796</c:v>
                </c:pt>
                <c:pt idx="965">
                  <c:v>44.612700228832949</c:v>
                </c:pt>
                <c:pt idx="966">
                  <c:v>44.657894736842103</c:v>
                </c:pt>
                <c:pt idx="967">
                  <c:v>44.703089244851256</c:v>
                </c:pt>
                <c:pt idx="968">
                  <c:v>44.748283752860409</c:v>
                </c:pt>
                <c:pt idx="969">
                  <c:v>44.793478260869563</c:v>
                </c:pt>
                <c:pt idx="970">
                  <c:v>44.838672768878716</c:v>
                </c:pt>
                <c:pt idx="971">
                  <c:v>44.883867276887869</c:v>
                </c:pt>
                <c:pt idx="972">
                  <c:v>44.929061784897023</c:v>
                </c:pt>
                <c:pt idx="973">
                  <c:v>44.974256292906176</c:v>
                </c:pt>
                <c:pt idx="974">
                  <c:v>45.01945080091533</c:v>
                </c:pt>
                <c:pt idx="975">
                  <c:v>45.064645308924483</c:v>
                </c:pt>
                <c:pt idx="976">
                  <c:v>45.109839816933636</c:v>
                </c:pt>
                <c:pt idx="977">
                  <c:v>45.15503432494279</c:v>
                </c:pt>
                <c:pt idx="978">
                  <c:v>45.200228832951943</c:v>
                </c:pt>
                <c:pt idx="979">
                  <c:v>45.245423340961096</c:v>
                </c:pt>
                <c:pt idx="980">
                  <c:v>45.29061784897025</c:v>
                </c:pt>
                <c:pt idx="981">
                  <c:v>45.335812356979403</c:v>
                </c:pt>
                <c:pt idx="982">
                  <c:v>45.381006864988557</c:v>
                </c:pt>
                <c:pt idx="983">
                  <c:v>45.42620137299771</c:v>
                </c:pt>
                <c:pt idx="984">
                  <c:v>45.471395881006863</c:v>
                </c:pt>
                <c:pt idx="985">
                  <c:v>45.516590389016017</c:v>
                </c:pt>
                <c:pt idx="986">
                  <c:v>45.56178489702517</c:v>
                </c:pt>
                <c:pt idx="987">
                  <c:v>45.606979405034323</c:v>
                </c:pt>
                <c:pt idx="988">
                  <c:v>45.652173913043477</c:v>
                </c:pt>
                <c:pt idx="989">
                  <c:v>45.69736842105263</c:v>
                </c:pt>
                <c:pt idx="990">
                  <c:v>45.742562929061783</c:v>
                </c:pt>
                <c:pt idx="991">
                  <c:v>45.787757437070937</c:v>
                </c:pt>
                <c:pt idx="992">
                  <c:v>45.83295194508009</c:v>
                </c:pt>
                <c:pt idx="993">
                  <c:v>45.878146453089244</c:v>
                </c:pt>
                <c:pt idx="994">
                  <c:v>45.923340961098397</c:v>
                </c:pt>
                <c:pt idx="995">
                  <c:v>45.96853546910755</c:v>
                </c:pt>
                <c:pt idx="996">
                  <c:v>46.013729977116704</c:v>
                </c:pt>
                <c:pt idx="997">
                  <c:v>46.058924485125857</c:v>
                </c:pt>
                <c:pt idx="998">
                  <c:v>46.10411899313501</c:v>
                </c:pt>
                <c:pt idx="999">
                  <c:v>46.149313501144164</c:v>
                </c:pt>
                <c:pt idx="1000">
                  <c:v>46.194508009153317</c:v>
                </c:pt>
                <c:pt idx="1001">
                  <c:v>46.23970251716247</c:v>
                </c:pt>
                <c:pt idx="1002">
                  <c:v>46.284897025171624</c:v>
                </c:pt>
                <c:pt idx="1003">
                  <c:v>46.330091533180777</c:v>
                </c:pt>
                <c:pt idx="1004">
                  <c:v>46.375286041189931</c:v>
                </c:pt>
                <c:pt idx="1005">
                  <c:v>46.420480549199084</c:v>
                </c:pt>
                <c:pt idx="1006">
                  <c:v>46.465675057208237</c:v>
                </c:pt>
                <c:pt idx="1007">
                  <c:v>46.510869565217391</c:v>
                </c:pt>
                <c:pt idx="1008">
                  <c:v>46.556064073226544</c:v>
                </c:pt>
                <c:pt idx="1009">
                  <c:v>46.601258581235697</c:v>
                </c:pt>
                <c:pt idx="1010">
                  <c:v>46.646453089244851</c:v>
                </c:pt>
                <c:pt idx="1011">
                  <c:v>46.691647597254004</c:v>
                </c:pt>
                <c:pt idx="1012">
                  <c:v>46.736842105263158</c:v>
                </c:pt>
                <c:pt idx="1013">
                  <c:v>46.782036613272311</c:v>
                </c:pt>
                <c:pt idx="1014">
                  <c:v>46.827231121281464</c:v>
                </c:pt>
                <c:pt idx="1015">
                  <c:v>46.872425629290618</c:v>
                </c:pt>
                <c:pt idx="1016">
                  <c:v>46.917620137299771</c:v>
                </c:pt>
                <c:pt idx="1017">
                  <c:v>46.962814645308924</c:v>
                </c:pt>
                <c:pt idx="1018">
                  <c:v>47.008009153318078</c:v>
                </c:pt>
                <c:pt idx="1019">
                  <c:v>47.053203661327231</c:v>
                </c:pt>
                <c:pt idx="1020">
                  <c:v>47.098398169336384</c:v>
                </c:pt>
                <c:pt idx="1021">
                  <c:v>47.143592677345538</c:v>
                </c:pt>
                <c:pt idx="1022">
                  <c:v>47.188787185354691</c:v>
                </c:pt>
                <c:pt idx="1023">
                  <c:v>47.233981693363845</c:v>
                </c:pt>
                <c:pt idx="1024">
                  <c:v>47.279176201372998</c:v>
                </c:pt>
                <c:pt idx="1025">
                  <c:v>47.324370709382151</c:v>
                </c:pt>
                <c:pt idx="1026">
                  <c:v>47.369565217391305</c:v>
                </c:pt>
                <c:pt idx="1027">
                  <c:v>47.414759725400458</c:v>
                </c:pt>
                <c:pt idx="1028">
                  <c:v>47.459954233409611</c:v>
                </c:pt>
                <c:pt idx="1029">
                  <c:v>47.505148741418765</c:v>
                </c:pt>
                <c:pt idx="1030">
                  <c:v>47.550343249427918</c:v>
                </c:pt>
                <c:pt idx="1031">
                  <c:v>47.595537757437071</c:v>
                </c:pt>
                <c:pt idx="1032">
                  <c:v>47.640732265446225</c:v>
                </c:pt>
                <c:pt idx="1033">
                  <c:v>47.685926773455378</c:v>
                </c:pt>
                <c:pt idx="1034">
                  <c:v>47.731121281464532</c:v>
                </c:pt>
                <c:pt idx="1035">
                  <c:v>47.776315789473685</c:v>
                </c:pt>
                <c:pt idx="1036">
                  <c:v>47.821510297482838</c:v>
                </c:pt>
                <c:pt idx="1037">
                  <c:v>47.866704805491992</c:v>
                </c:pt>
                <c:pt idx="1038">
                  <c:v>47.911899313501145</c:v>
                </c:pt>
                <c:pt idx="1039">
                  <c:v>47.957093821510298</c:v>
                </c:pt>
                <c:pt idx="1040">
                  <c:v>48.002288329519452</c:v>
                </c:pt>
                <c:pt idx="1041">
                  <c:v>48.047482837528605</c:v>
                </c:pt>
                <c:pt idx="1042">
                  <c:v>48.092677345537759</c:v>
                </c:pt>
                <c:pt idx="1043">
                  <c:v>48.137871853546912</c:v>
                </c:pt>
                <c:pt idx="1044">
                  <c:v>48.183066361556065</c:v>
                </c:pt>
                <c:pt idx="1045">
                  <c:v>48.228260869565219</c:v>
                </c:pt>
                <c:pt idx="1046">
                  <c:v>48.273455377574372</c:v>
                </c:pt>
                <c:pt idx="1047">
                  <c:v>48.318649885583525</c:v>
                </c:pt>
                <c:pt idx="1048">
                  <c:v>48.363844393592679</c:v>
                </c:pt>
                <c:pt idx="1049">
                  <c:v>48.409038901601832</c:v>
                </c:pt>
                <c:pt idx="1050">
                  <c:v>48.454233409610985</c:v>
                </c:pt>
                <c:pt idx="1051">
                  <c:v>48.499427917620139</c:v>
                </c:pt>
                <c:pt idx="1052">
                  <c:v>48.544622425629292</c:v>
                </c:pt>
                <c:pt idx="1053">
                  <c:v>48.589816933638446</c:v>
                </c:pt>
                <c:pt idx="1054">
                  <c:v>48.635011441647599</c:v>
                </c:pt>
                <c:pt idx="1055">
                  <c:v>48.680205949656752</c:v>
                </c:pt>
                <c:pt idx="1056">
                  <c:v>48.725400457665906</c:v>
                </c:pt>
                <c:pt idx="1057">
                  <c:v>48.770594965675059</c:v>
                </c:pt>
                <c:pt idx="1058">
                  <c:v>48.815789473684212</c:v>
                </c:pt>
                <c:pt idx="1059">
                  <c:v>48.860983981693366</c:v>
                </c:pt>
                <c:pt idx="1060">
                  <c:v>48.906178489702519</c:v>
                </c:pt>
                <c:pt idx="1061">
                  <c:v>48.951372997711672</c:v>
                </c:pt>
                <c:pt idx="1062">
                  <c:v>48.996567505720826</c:v>
                </c:pt>
                <c:pt idx="1063">
                  <c:v>49.041762013729979</c:v>
                </c:pt>
                <c:pt idx="1064">
                  <c:v>49.086956521739133</c:v>
                </c:pt>
                <c:pt idx="1065">
                  <c:v>49.132151029748286</c:v>
                </c:pt>
                <c:pt idx="1066">
                  <c:v>49.177345537757439</c:v>
                </c:pt>
                <c:pt idx="1067">
                  <c:v>49.222540045766593</c:v>
                </c:pt>
                <c:pt idx="1068">
                  <c:v>49.267734553775746</c:v>
                </c:pt>
                <c:pt idx="1069">
                  <c:v>49.312929061784899</c:v>
                </c:pt>
                <c:pt idx="1070">
                  <c:v>49.358123569794053</c:v>
                </c:pt>
                <c:pt idx="1071">
                  <c:v>49.403318077803206</c:v>
                </c:pt>
                <c:pt idx="1072">
                  <c:v>49.44851258581236</c:v>
                </c:pt>
                <c:pt idx="1073">
                  <c:v>49.493707093821513</c:v>
                </c:pt>
                <c:pt idx="1074">
                  <c:v>49.538901601830666</c:v>
                </c:pt>
                <c:pt idx="1075">
                  <c:v>49.58409610983982</c:v>
                </c:pt>
                <c:pt idx="1076">
                  <c:v>49.629290617848973</c:v>
                </c:pt>
                <c:pt idx="1077">
                  <c:v>49.674485125858126</c:v>
                </c:pt>
                <c:pt idx="1078">
                  <c:v>49.71967963386728</c:v>
                </c:pt>
                <c:pt idx="1079">
                  <c:v>49.764874141876433</c:v>
                </c:pt>
                <c:pt idx="1080">
                  <c:v>49.810068649885586</c:v>
                </c:pt>
                <c:pt idx="1081">
                  <c:v>49.85526315789474</c:v>
                </c:pt>
                <c:pt idx="1082">
                  <c:v>49.900457665903893</c:v>
                </c:pt>
                <c:pt idx="1083">
                  <c:v>49.945652173913047</c:v>
                </c:pt>
                <c:pt idx="1084">
                  <c:v>49.9908466819222</c:v>
                </c:pt>
                <c:pt idx="1085">
                  <c:v>50.036041189931353</c:v>
                </c:pt>
                <c:pt idx="1086">
                  <c:v>50.081235697940507</c:v>
                </c:pt>
                <c:pt idx="1087">
                  <c:v>50.12643020594966</c:v>
                </c:pt>
                <c:pt idx="1088">
                  <c:v>50.171624713958813</c:v>
                </c:pt>
                <c:pt idx="1089">
                  <c:v>50.216819221967967</c:v>
                </c:pt>
                <c:pt idx="1090">
                  <c:v>50.26201372997712</c:v>
                </c:pt>
                <c:pt idx="1091">
                  <c:v>50.307208237986274</c:v>
                </c:pt>
                <c:pt idx="1092">
                  <c:v>50.352402745995427</c:v>
                </c:pt>
                <c:pt idx="1093">
                  <c:v>50.39759725400458</c:v>
                </c:pt>
                <c:pt idx="1094">
                  <c:v>50.442791762013734</c:v>
                </c:pt>
                <c:pt idx="1095">
                  <c:v>50.487986270022887</c:v>
                </c:pt>
                <c:pt idx="1096">
                  <c:v>50.53318077803204</c:v>
                </c:pt>
                <c:pt idx="1097">
                  <c:v>50.578375286041194</c:v>
                </c:pt>
                <c:pt idx="1098">
                  <c:v>50.62356979405034</c:v>
                </c:pt>
                <c:pt idx="1099">
                  <c:v>50.668764302059493</c:v>
                </c:pt>
                <c:pt idx="1100">
                  <c:v>50.713958810068647</c:v>
                </c:pt>
                <c:pt idx="1101">
                  <c:v>50.7591533180778</c:v>
                </c:pt>
                <c:pt idx="1102">
                  <c:v>50.804347826086953</c:v>
                </c:pt>
                <c:pt idx="1103">
                  <c:v>50.849542334096107</c:v>
                </c:pt>
                <c:pt idx="1104">
                  <c:v>50.89473684210526</c:v>
                </c:pt>
                <c:pt idx="1105">
                  <c:v>50.939931350114414</c:v>
                </c:pt>
                <c:pt idx="1106">
                  <c:v>50.985125858123567</c:v>
                </c:pt>
                <c:pt idx="1107">
                  <c:v>51.03032036613272</c:v>
                </c:pt>
                <c:pt idx="1108">
                  <c:v>51.075514874141874</c:v>
                </c:pt>
                <c:pt idx="1109">
                  <c:v>51.120709382151027</c:v>
                </c:pt>
                <c:pt idx="1110">
                  <c:v>51.16590389016018</c:v>
                </c:pt>
                <c:pt idx="1111">
                  <c:v>51.211098398169334</c:v>
                </c:pt>
                <c:pt idx="1112">
                  <c:v>51.256292906178487</c:v>
                </c:pt>
                <c:pt idx="1113">
                  <c:v>51.30148741418764</c:v>
                </c:pt>
                <c:pt idx="1114">
                  <c:v>51.346681922196794</c:v>
                </c:pt>
                <c:pt idx="1115">
                  <c:v>51.391876430205947</c:v>
                </c:pt>
                <c:pt idx="1116">
                  <c:v>51.437070938215101</c:v>
                </c:pt>
                <c:pt idx="1117">
                  <c:v>51.482265446224254</c:v>
                </c:pt>
                <c:pt idx="1118">
                  <c:v>51.527459954233407</c:v>
                </c:pt>
                <c:pt idx="1119">
                  <c:v>51.572654462242561</c:v>
                </c:pt>
                <c:pt idx="1120">
                  <c:v>51.617848970251714</c:v>
                </c:pt>
                <c:pt idx="1121">
                  <c:v>51.663043478260867</c:v>
                </c:pt>
                <c:pt idx="1122">
                  <c:v>51.708237986270021</c:v>
                </c:pt>
                <c:pt idx="1123">
                  <c:v>51.753432494279174</c:v>
                </c:pt>
                <c:pt idx="1124">
                  <c:v>51.798627002288328</c:v>
                </c:pt>
                <c:pt idx="1125">
                  <c:v>51.843821510297481</c:v>
                </c:pt>
                <c:pt idx="1126">
                  <c:v>51.889016018306634</c:v>
                </c:pt>
                <c:pt idx="1127">
                  <c:v>51.934210526315788</c:v>
                </c:pt>
                <c:pt idx="1128">
                  <c:v>51.979405034324941</c:v>
                </c:pt>
                <c:pt idx="1129">
                  <c:v>52.024599542334094</c:v>
                </c:pt>
                <c:pt idx="1130">
                  <c:v>52.069794050343248</c:v>
                </c:pt>
                <c:pt idx="1131">
                  <c:v>52.114988558352401</c:v>
                </c:pt>
                <c:pt idx="1132">
                  <c:v>52.160183066361554</c:v>
                </c:pt>
                <c:pt idx="1133">
                  <c:v>52.205377574370708</c:v>
                </c:pt>
                <c:pt idx="1134">
                  <c:v>52.250572082379861</c:v>
                </c:pt>
                <c:pt idx="1135">
                  <c:v>52.295766590389015</c:v>
                </c:pt>
                <c:pt idx="1136">
                  <c:v>52.340961098398168</c:v>
                </c:pt>
                <c:pt idx="1137">
                  <c:v>52.386155606407321</c:v>
                </c:pt>
                <c:pt idx="1138">
                  <c:v>52.431350114416475</c:v>
                </c:pt>
                <c:pt idx="1139">
                  <c:v>52.476544622425628</c:v>
                </c:pt>
                <c:pt idx="1140">
                  <c:v>52.521739130434781</c:v>
                </c:pt>
                <c:pt idx="1141">
                  <c:v>52.566933638443935</c:v>
                </c:pt>
                <c:pt idx="1142">
                  <c:v>52.612128146453088</c:v>
                </c:pt>
                <c:pt idx="1143">
                  <c:v>52.657322654462241</c:v>
                </c:pt>
                <c:pt idx="1144">
                  <c:v>52.702517162471395</c:v>
                </c:pt>
                <c:pt idx="1145">
                  <c:v>52.747711670480548</c:v>
                </c:pt>
                <c:pt idx="1146">
                  <c:v>52.792906178489702</c:v>
                </c:pt>
                <c:pt idx="1147">
                  <c:v>52.838100686498855</c:v>
                </c:pt>
                <c:pt idx="1148">
                  <c:v>52.883295194508008</c:v>
                </c:pt>
                <c:pt idx="1149">
                  <c:v>52.928489702517162</c:v>
                </c:pt>
                <c:pt idx="1150">
                  <c:v>52.973684210526315</c:v>
                </c:pt>
                <c:pt idx="1151">
                  <c:v>53.018878718535468</c:v>
                </c:pt>
                <c:pt idx="1152">
                  <c:v>53.064073226544622</c:v>
                </c:pt>
                <c:pt idx="1153">
                  <c:v>53.109267734553775</c:v>
                </c:pt>
                <c:pt idx="1154">
                  <c:v>53.154462242562929</c:v>
                </c:pt>
                <c:pt idx="1155">
                  <c:v>53.199656750572082</c:v>
                </c:pt>
                <c:pt idx="1156">
                  <c:v>53.244851258581235</c:v>
                </c:pt>
                <c:pt idx="1157">
                  <c:v>53.290045766590389</c:v>
                </c:pt>
                <c:pt idx="1158">
                  <c:v>53.335240274599542</c:v>
                </c:pt>
                <c:pt idx="1159">
                  <c:v>53.380434782608695</c:v>
                </c:pt>
                <c:pt idx="1160">
                  <c:v>53.425629290617849</c:v>
                </c:pt>
                <c:pt idx="1161">
                  <c:v>53.470823798627002</c:v>
                </c:pt>
                <c:pt idx="1162">
                  <c:v>53.516018306636155</c:v>
                </c:pt>
                <c:pt idx="1163">
                  <c:v>53.561212814645309</c:v>
                </c:pt>
                <c:pt idx="1164">
                  <c:v>53.606407322654462</c:v>
                </c:pt>
                <c:pt idx="1165">
                  <c:v>53.651601830663616</c:v>
                </c:pt>
                <c:pt idx="1166">
                  <c:v>53.696796338672769</c:v>
                </c:pt>
                <c:pt idx="1167">
                  <c:v>53.741990846681922</c:v>
                </c:pt>
                <c:pt idx="1168">
                  <c:v>53.787185354691076</c:v>
                </c:pt>
                <c:pt idx="1169">
                  <c:v>53.832379862700229</c:v>
                </c:pt>
                <c:pt idx="1170">
                  <c:v>53.877574370709382</c:v>
                </c:pt>
                <c:pt idx="1171">
                  <c:v>53.922768878718536</c:v>
                </c:pt>
                <c:pt idx="1172">
                  <c:v>53.967963386727689</c:v>
                </c:pt>
                <c:pt idx="1173">
                  <c:v>54.013157894736842</c:v>
                </c:pt>
                <c:pt idx="1174">
                  <c:v>54.058352402745996</c:v>
                </c:pt>
                <c:pt idx="1175">
                  <c:v>54.103546910755149</c:v>
                </c:pt>
                <c:pt idx="1176">
                  <c:v>54.148741418764303</c:v>
                </c:pt>
                <c:pt idx="1177">
                  <c:v>54.193935926773456</c:v>
                </c:pt>
                <c:pt idx="1178">
                  <c:v>54.239130434782609</c:v>
                </c:pt>
                <c:pt idx="1179">
                  <c:v>54.284324942791763</c:v>
                </c:pt>
                <c:pt idx="1180">
                  <c:v>54.329519450800916</c:v>
                </c:pt>
                <c:pt idx="1181">
                  <c:v>54.374713958810069</c:v>
                </c:pt>
                <c:pt idx="1182">
                  <c:v>54.419908466819223</c:v>
                </c:pt>
                <c:pt idx="1183">
                  <c:v>54.465102974828376</c:v>
                </c:pt>
                <c:pt idx="1184">
                  <c:v>54.51029748283753</c:v>
                </c:pt>
                <c:pt idx="1185">
                  <c:v>54.555491990846683</c:v>
                </c:pt>
                <c:pt idx="1186">
                  <c:v>54.600686498855836</c:v>
                </c:pt>
                <c:pt idx="1187">
                  <c:v>54.64588100686499</c:v>
                </c:pt>
                <c:pt idx="1188">
                  <c:v>54.691075514874143</c:v>
                </c:pt>
                <c:pt idx="1189">
                  <c:v>54.736270022883296</c:v>
                </c:pt>
                <c:pt idx="1190">
                  <c:v>54.78146453089245</c:v>
                </c:pt>
                <c:pt idx="1191">
                  <c:v>54.826659038901603</c:v>
                </c:pt>
                <c:pt idx="1192">
                  <c:v>54.871853546910756</c:v>
                </c:pt>
                <c:pt idx="1193">
                  <c:v>54.91704805491991</c:v>
                </c:pt>
                <c:pt idx="1194">
                  <c:v>54.962242562929063</c:v>
                </c:pt>
                <c:pt idx="1195">
                  <c:v>55.007437070938217</c:v>
                </c:pt>
                <c:pt idx="1196">
                  <c:v>55.05263157894737</c:v>
                </c:pt>
                <c:pt idx="1197">
                  <c:v>55.097826086956523</c:v>
                </c:pt>
                <c:pt idx="1198">
                  <c:v>55.143020594965677</c:v>
                </c:pt>
                <c:pt idx="1199">
                  <c:v>55.18821510297483</c:v>
                </c:pt>
                <c:pt idx="1200">
                  <c:v>55.233409610983983</c:v>
                </c:pt>
                <c:pt idx="1201">
                  <c:v>55.278604118993137</c:v>
                </c:pt>
                <c:pt idx="1202">
                  <c:v>55.32379862700229</c:v>
                </c:pt>
                <c:pt idx="1203">
                  <c:v>55.368993135011443</c:v>
                </c:pt>
                <c:pt idx="1204">
                  <c:v>55.414187643020597</c:v>
                </c:pt>
                <c:pt idx="1205">
                  <c:v>55.45938215102975</c:v>
                </c:pt>
                <c:pt idx="1206">
                  <c:v>55.504576659038904</c:v>
                </c:pt>
                <c:pt idx="1207">
                  <c:v>55.549771167048057</c:v>
                </c:pt>
                <c:pt idx="1208">
                  <c:v>55.59496567505721</c:v>
                </c:pt>
                <c:pt idx="1209">
                  <c:v>55.640160183066364</c:v>
                </c:pt>
                <c:pt idx="1210">
                  <c:v>55.685354691075517</c:v>
                </c:pt>
                <c:pt idx="1211">
                  <c:v>55.73054919908467</c:v>
                </c:pt>
                <c:pt idx="1212">
                  <c:v>55.775743707093824</c:v>
                </c:pt>
                <c:pt idx="1213">
                  <c:v>55.820938215102977</c:v>
                </c:pt>
                <c:pt idx="1214">
                  <c:v>55.866132723112131</c:v>
                </c:pt>
                <c:pt idx="1215">
                  <c:v>55.911327231121284</c:v>
                </c:pt>
                <c:pt idx="1216">
                  <c:v>55.956521739130437</c:v>
                </c:pt>
                <c:pt idx="1217">
                  <c:v>56.001716247139591</c:v>
                </c:pt>
                <c:pt idx="1218">
                  <c:v>56.046910755148744</c:v>
                </c:pt>
                <c:pt idx="1219">
                  <c:v>56.092105263157897</c:v>
                </c:pt>
                <c:pt idx="1220">
                  <c:v>56.137299771167051</c:v>
                </c:pt>
                <c:pt idx="1221">
                  <c:v>56.182494279176204</c:v>
                </c:pt>
                <c:pt idx="1222">
                  <c:v>56.227688787185357</c:v>
                </c:pt>
                <c:pt idx="1223">
                  <c:v>56.272883295194511</c:v>
                </c:pt>
                <c:pt idx="1224">
                  <c:v>56.318077803203664</c:v>
                </c:pt>
                <c:pt idx="1225">
                  <c:v>56.363272311212818</c:v>
                </c:pt>
                <c:pt idx="1226">
                  <c:v>56.408466819221971</c:v>
                </c:pt>
                <c:pt idx="1227">
                  <c:v>56.453661327231124</c:v>
                </c:pt>
                <c:pt idx="1228">
                  <c:v>56.498855835240278</c:v>
                </c:pt>
                <c:pt idx="1229">
                  <c:v>56.544050343249431</c:v>
                </c:pt>
                <c:pt idx="1230">
                  <c:v>56.589244851258584</c:v>
                </c:pt>
                <c:pt idx="1231">
                  <c:v>56.634439359267738</c:v>
                </c:pt>
                <c:pt idx="1232">
                  <c:v>56.679633867276891</c:v>
                </c:pt>
                <c:pt idx="1233">
                  <c:v>56.724828375286044</c:v>
                </c:pt>
                <c:pt idx="1234">
                  <c:v>56.770022883295198</c:v>
                </c:pt>
                <c:pt idx="1235">
                  <c:v>56.815217391304351</c:v>
                </c:pt>
                <c:pt idx="1236">
                  <c:v>56.860411899313505</c:v>
                </c:pt>
                <c:pt idx="1237">
                  <c:v>56.905606407322658</c:v>
                </c:pt>
                <c:pt idx="1238">
                  <c:v>56.950800915331811</c:v>
                </c:pt>
                <c:pt idx="1239">
                  <c:v>56.995995423340965</c:v>
                </c:pt>
                <c:pt idx="1240">
                  <c:v>57.041189931350118</c:v>
                </c:pt>
                <c:pt idx="1241">
                  <c:v>57.086384439359271</c:v>
                </c:pt>
                <c:pt idx="1242">
                  <c:v>57.131578947368425</c:v>
                </c:pt>
                <c:pt idx="1243">
                  <c:v>57.176773455377578</c:v>
                </c:pt>
                <c:pt idx="1244">
                  <c:v>57.221967963386724</c:v>
                </c:pt>
                <c:pt idx="1245">
                  <c:v>57.267162471395878</c:v>
                </c:pt>
                <c:pt idx="1246">
                  <c:v>57.312356979405031</c:v>
                </c:pt>
                <c:pt idx="1247">
                  <c:v>57.357551487414185</c:v>
                </c:pt>
                <c:pt idx="1248">
                  <c:v>57.402745995423338</c:v>
                </c:pt>
                <c:pt idx="1249">
                  <c:v>57.447940503432491</c:v>
                </c:pt>
                <c:pt idx="1250">
                  <c:v>57.493135011441645</c:v>
                </c:pt>
                <c:pt idx="1251">
                  <c:v>57.538329519450798</c:v>
                </c:pt>
                <c:pt idx="1252">
                  <c:v>57.583524027459951</c:v>
                </c:pt>
                <c:pt idx="1253">
                  <c:v>57.628718535469105</c:v>
                </c:pt>
                <c:pt idx="1254">
                  <c:v>57.673913043478258</c:v>
                </c:pt>
                <c:pt idx="1255">
                  <c:v>57.719107551487411</c:v>
                </c:pt>
                <c:pt idx="1256">
                  <c:v>57.764302059496565</c:v>
                </c:pt>
                <c:pt idx="1257">
                  <c:v>57.809496567505718</c:v>
                </c:pt>
                <c:pt idx="1258">
                  <c:v>57.854691075514872</c:v>
                </c:pt>
                <c:pt idx="1259">
                  <c:v>57.899885583524025</c:v>
                </c:pt>
                <c:pt idx="1260">
                  <c:v>57.945080091533178</c:v>
                </c:pt>
                <c:pt idx="1261">
                  <c:v>57.990274599542332</c:v>
                </c:pt>
                <c:pt idx="1262">
                  <c:v>58.035469107551485</c:v>
                </c:pt>
                <c:pt idx="1263">
                  <c:v>58.080663615560638</c:v>
                </c:pt>
                <c:pt idx="1264">
                  <c:v>58.125858123569792</c:v>
                </c:pt>
                <c:pt idx="1265">
                  <c:v>58.171052631578945</c:v>
                </c:pt>
                <c:pt idx="1266">
                  <c:v>58.216247139588098</c:v>
                </c:pt>
                <c:pt idx="1267">
                  <c:v>58.261441647597252</c:v>
                </c:pt>
                <c:pt idx="1268">
                  <c:v>58.306636155606405</c:v>
                </c:pt>
                <c:pt idx="1269">
                  <c:v>58.351830663615559</c:v>
                </c:pt>
                <c:pt idx="1270">
                  <c:v>58.397025171624712</c:v>
                </c:pt>
                <c:pt idx="1271">
                  <c:v>58.442219679633865</c:v>
                </c:pt>
                <c:pt idx="1272">
                  <c:v>58.487414187643019</c:v>
                </c:pt>
                <c:pt idx="1273">
                  <c:v>58.532608695652172</c:v>
                </c:pt>
                <c:pt idx="1274">
                  <c:v>58.577803203661325</c:v>
                </c:pt>
                <c:pt idx="1275">
                  <c:v>58.622997711670479</c:v>
                </c:pt>
                <c:pt idx="1276">
                  <c:v>58.668192219679632</c:v>
                </c:pt>
                <c:pt idx="1277">
                  <c:v>58.713386727688786</c:v>
                </c:pt>
                <c:pt idx="1278">
                  <c:v>58.758581235697939</c:v>
                </c:pt>
                <c:pt idx="1279">
                  <c:v>58.803775743707092</c:v>
                </c:pt>
                <c:pt idx="1280">
                  <c:v>58.848970251716246</c:v>
                </c:pt>
                <c:pt idx="1281">
                  <c:v>58.894164759725399</c:v>
                </c:pt>
                <c:pt idx="1282">
                  <c:v>58.939359267734552</c:v>
                </c:pt>
                <c:pt idx="1283">
                  <c:v>58.984553775743706</c:v>
                </c:pt>
                <c:pt idx="1284">
                  <c:v>59.029748283752859</c:v>
                </c:pt>
                <c:pt idx="1285">
                  <c:v>59.074942791762012</c:v>
                </c:pt>
                <c:pt idx="1286">
                  <c:v>59.120137299771166</c:v>
                </c:pt>
                <c:pt idx="1287">
                  <c:v>59.165331807780319</c:v>
                </c:pt>
                <c:pt idx="1288">
                  <c:v>59.210526315789473</c:v>
                </c:pt>
                <c:pt idx="1289">
                  <c:v>59.255720823798626</c:v>
                </c:pt>
                <c:pt idx="1290">
                  <c:v>59.300915331807779</c:v>
                </c:pt>
                <c:pt idx="1291">
                  <c:v>59.346109839816933</c:v>
                </c:pt>
                <c:pt idx="1292">
                  <c:v>59.391304347826086</c:v>
                </c:pt>
                <c:pt idx="1293">
                  <c:v>59.436498855835239</c:v>
                </c:pt>
                <c:pt idx="1294">
                  <c:v>59.481693363844393</c:v>
                </c:pt>
                <c:pt idx="1295">
                  <c:v>59.526887871853546</c:v>
                </c:pt>
                <c:pt idx="1296">
                  <c:v>59.572082379862699</c:v>
                </c:pt>
                <c:pt idx="1297">
                  <c:v>59.617276887871853</c:v>
                </c:pt>
                <c:pt idx="1298">
                  <c:v>59.662471395881006</c:v>
                </c:pt>
                <c:pt idx="1299">
                  <c:v>59.70766590389016</c:v>
                </c:pt>
                <c:pt idx="1300">
                  <c:v>59.752860411899313</c:v>
                </c:pt>
                <c:pt idx="1301">
                  <c:v>59.798054919908466</c:v>
                </c:pt>
                <c:pt idx="1302">
                  <c:v>59.84324942791762</c:v>
                </c:pt>
                <c:pt idx="1303">
                  <c:v>59.888443935926773</c:v>
                </c:pt>
                <c:pt idx="1304">
                  <c:v>59.933638443935926</c:v>
                </c:pt>
                <c:pt idx="1305">
                  <c:v>59.97883295194508</c:v>
                </c:pt>
                <c:pt idx="1306">
                  <c:v>60.024027459954233</c:v>
                </c:pt>
                <c:pt idx="1307">
                  <c:v>60.069221967963387</c:v>
                </c:pt>
                <c:pt idx="1308">
                  <c:v>60.11441647597254</c:v>
                </c:pt>
                <c:pt idx="1309">
                  <c:v>60.159610983981693</c:v>
                </c:pt>
                <c:pt idx="1310">
                  <c:v>60.204805491990847</c:v>
                </c:pt>
                <c:pt idx="1311">
                  <c:v>60.25</c:v>
                </c:pt>
                <c:pt idx="1312">
                  <c:v>60.295194508009153</c:v>
                </c:pt>
                <c:pt idx="1313">
                  <c:v>60.340389016018307</c:v>
                </c:pt>
                <c:pt idx="1314">
                  <c:v>60.38558352402746</c:v>
                </c:pt>
                <c:pt idx="1315">
                  <c:v>60.430778032036613</c:v>
                </c:pt>
                <c:pt idx="1316">
                  <c:v>60.475972540045767</c:v>
                </c:pt>
                <c:pt idx="1317">
                  <c:v>60.52116704805492</c:v>
                </c:pt>
                <c:pt idx="1318">
                  <c:v>60.566361556064074</c:v>
                </c:pt>
                <c:pt idx="1319">
                  <c:v>60.611556064073227</c:v>
                </c:pt>
                <c:pt idx="1320">
                  <c:v>60.65675057208238</c:v>
                </c:pt>
                <c:pt idx="1321">
                  <c:v>60.701945080091534</c:v>
                </c:pt>
                <c:pt idx="1322">
                  <c:v>60.747139588100687</c:v>
                </c:pt>
                <c:pt idx="1323">
                  <c:v>60.79233409610984</c:v>
                </c:pt>
                <c:pt idx="1324">
                  <c:v>60.837528604118994</c:v>
                </c:pt>
                <c:pt idx="1325">
                  <c:v>60.882723112128147</c:v>
                </c:pt>
                <c:pt idx="1326">
                  <c:v>60.927917620137301</c:v>
                </c:pt>
                <c:pt idx="1327">
                  <c:v>60.973112128146454</c:v>
                </c:pt>
                <c:pt idx="1328">
                  <c:v>61.018306636155607</c:v>
                </c:pt>
                <c:pt idx="1329">
                  <c:v>61.063501144164761</c:v>
                </c:pt>
                <c:pt idx="1330">
                  <c:v>61.108695652173914</c:v>
                </c:pt>
                <c:pt idx="1331">
                  <c:v>61.153890160183067</c:v>
                </c:pt>
                <c:pt idx="1332">
                  <c:v>61.199084668192221</c:v>
                </c:pt>
                <c:pt idx="1333">
                  <c:v>61.244279176201374</c:v>
                </c:pt>
                <c:pt idx="1334">
                  <c:v>61.289473684210527</c:v>
                </c:pt>
                <c:pt idx="1335">
                  <c:v>61.334668192219681</c:v>
                </c:pt>
                <c:pt idx="1336">
                  <c:v>61.379862700228834</c:v>
                </c:pt>
                <c:pt idx="1337">
                  <c:v>61.425057208237988</c:v>
                </c:pt>
                <c:pt idx="1338">
                  <c:v>61.470251716247141</c:v>
                </c:pt>
                <c:pt idx="1339">
                  <c:v>61.515446224256294</c:v>
                </c:pt>
                <c:pt idx="1340">
                  <c:v>61.560640732265448</c:v>
                </c:pt>
                <c:pt idx="1341">
                  <c:v>61.605835240274601</c:v>
                </c:pt>
                <c:pt idx="1342">
                  <c:v>61.651029748283754</c:v>
                </c:pt>
                <c:pt idx="1343">
                  <c:v>61.696224256292908</c:v>
                </c:pt>
                <c:pt idx="1344">
                  <c:v>61.741418764302061</c:v>
                </c:pt>
                <c:pt idx="1345">
                  <c:v>61.786613272311214</c:v>
                </c:pt>
                <c:pt idx="1346">
                  <c:v>61.831807780320368</c:v>
                </c:pt>
                <c:pt idx="1347">
                  <c:v>61.877002288329521</c:v>
                </c:pt>
                <c:pt idx="1348">
                  <c:v>61.922196796338675</c:v>
                </c:pt>
                <c:pt idx="1349">
                  <c:v>61.967391304347828</c:v>
                </c:pt>
                <c:pt idx="1350">
                  <c:v>62.012585812356981</c:v>
                </c:pt>
                <c:pt idx="1351">
                  <c:v>62.057780320366135</c:v>
                </c:pt>
                <c:pt idx="1352">
                  <c:v>62.102974828375288</c:v>
                </c:pt>
                <c:pt idx="1353">
                  <c:v>62.148169336384441</c:v>
                </c:pt>
                <c:pt idx="1354">
                  <c:v>62.193363844393595</c:v>
                </c:pt>
                <c:pt idx="1355">
                  <c:v>62.238558352402748</c:v>
                </c:pt>
                <c:pt idx="1356">
                  <c:v>62.283752860411902</c:v>
                </c:pt>
                <c:pt idx="1357">
                  <c:v>62.328947368421055</c:v>
                </c:pt>
                <c:pt idx="1358">
                  <c:v>62.374141876430208</c:v>
                </c:pt>
                <c:pt idx="1359">
                  <c:v>62.419336384439362</c:v>
                </c:pt>
                <c:pt idx="1360">
                  <c:v>62.464530892448515</c:v>
                </c:pt>
                <c:pt idx="1361">
                  <c:v>62.509725400457668</c:v>
                </c:pt>
                <c:pt idx="1362">
                  <c:v>62.554919908466822</c:v>
                </c:pt>
                <c:pt idx="1363">
                  <c:v>62.600114416475975</c:v>
                </c:pt>
                <c:pt idx="1364">
                  <c:v>62.645308924485128</c:v>
                </c:pt>
                <c:pt idx="1365">
                  <c:v>62.690503432494282</c:v>
                </c:pt>
                <c:pt idx="1366">
                  <c:v>62.735697940503435</c:v>
                </c:pt>
                <c:pt idx="1367">
                  <c:v>62.780892448512589</c:v>
                </c:pt>
                <c:pt idx="1368">
                  <c:v>62.826086956521742</c:v>
                </c:pt>
                <c:pt idx="1369">
                  <c:v>62.871281464530895</c:v>
                </c:pt>
                <c:pt idx="1370">
                  <c:v>62.916475972540049</c:v>
                </c:pt>
                <c:pt idx="1371">
                  <c:v>62.961670480549202</c:v>
                </c:pt>
                <c:pt idx="1372">
                  <c:v>63.006864988558355</c:v>
                </c:pt>
                <c:pt idx="1373">
                  <c:v>63.052059496567509</c:v>
                </c:pt>
                <c:pt idx="1374">
                  <c:v>63.097254004576662</c:v>
                </c:pt>
                <c:pt idx="1375">
                  <c:v>63.142448512585815</c:v>
                </c:pt>
                <c:pt idx="1376">
                  <c:v>63.187643020594969</c:v>
                </c:pt>
                <c:pt idx="1377">
                  <c:v>63.232837528604122</c:v>
                </c:pt>
                <c:pt idx="1378">
                  <c:v>63.278032036613276</c:v>
                </c:pt>
                <c:pt idx="1379">
                  <c:v>63.323226544622429</c:v>
                </c:pt>
                <c:pt idx="1380">
                  <c:v>63.368421052631582</c:v>
                </c:pt>
                <c:pt idx="1381">
                  <c:v>63.413615560640736</c:v>
                </c:pt>
                <c:pt idx="1382">
                  <c:v>63.458810068649889</c:v>
                </c:pt>
                <c:pt idx="1383">
                  <c:v>63.504004576659042</c:v>
                </c:pt>
                <c:pt idx="1384">
                  <c:v>63.549199084668196</c:v>
                </c:pt>
                <c:pt idx="1385">
                  <c:v>63.594393592677349</c:v>
                </c:pt>
                <c:pt idx="1386">
                  <c:v>63.639588100686503</c:v>
                </c:pt>
                <c:pt idx="1387">
                  <c:v>63.684782608695656</c:v>
                </c:pt>
                <c:pt idx="1388">
                  <c:v>63.729977116704809</c:v>
                </c:pt>
                <c:pt idx="1389">
                  <c:v>63.775171624713963</c:v>
                </c:pt>
                <c:pt idx="1390">
                  <c:v>63.820366132723109</c:v>
                </c:pt>
                <c:pt idx="1391">
                  <c:v>63.865560640732262</c:v>
                </c:pt>
                <c:pt idx="1392">
                  <c:v>63.910755148741416</c:v>
                </c:pt>
                <c:pt idx="1393">
                  <c:v>63.955949656750569</c:v>
                </c:pt>
                <c:pt idx="1394">
                  <c:v>64.001144164759722</c:v>
                </c:pt>
                <c:pt idx="1395">
                  <c:v>64.046338672768883</c:v>
                </c:pt>
                <c:pt idx="1396">
                  <c:v>64.091533180778029</c:v>
                </c:pt>
                <c:pt idx="1397">
                  <c:v>64.136727688787175</c:v>
                </c:pt>
                <c:pt idx="1398">
                  <c:v>64.181922196796336</c:v>
                </c:pt>
                <c:pt idx="1399">
                  <c:v>64.227116704805496</c:v>
                </c:pt>
                <c:pt idx="1400">
                  <c:v>64.272311212814643</c:v>
                </c:pt>
                <c:pt idx="1401">
                  <c:v>64.317505720823789</c:v>
                </c:pt>
                <c:pt idx="1402">
                  <c:v>64.362700228832949</c:v>
                </c:pt>
                <c:pt idx="1403">
                  <c:v>64.40789473684211</c:v>
                </c:pt>
                <c:pt idx="1404">
                  <c:v>64.453089244851256</c:v>
                </c:pt>
                <c:pt idx="1405">
                  <c:v>64.498283752860402</c:v>
                </c:pt>
                <c:pt idx="1406">
                  <c:v>64.543478260869563</c:v>
                </c:pt>
                <c:pt idx="1407">
                  <c:v>64.588672768878723</c:v>
                </c:pt>
                <c:pt idx="1408">
                  <c:v>64.633867276887869</c:v>
                </c:pt>
                <c:pt idx="1409">
                  <c:v>64.679061784897016</c:v>
                </c:pt>
                <c:pt idx="1410">
                  <c:v>64.724256292906176</c:v>
                </c:pt>
                <c:pt idx="1411">
                  <c:v>64.769450800915337</c:v>
                </c:pt>
                <c:pt idx="1412">
                  <c:v>64.814645308924483</c:v>
                </c:pt>
                <c:pt idx="1413">
                  <c:v>64.859839816933629</c:v>
                </c:pt>
                <c:pt idx="1414">
                  <c:v>64.90503432494279</c:v>
                </c:pt>
                <c:pt idx="1415">
                  <c:v>64.95022883295195</c:v>
                </c:pt>
                <c:pt idx="1416">
                  <c:v>64.995423340961096</c:v>
                </c:pt>
                <c:pt idx="1417">
                  <c:v>65.040617848970257</c:v>
                </c:pt>
                <c:pt idx="1418">
                  <c:v>65.085812356979403</c:v>
                </c:pt>
                <c:pt idx="1419">
                  <c:v>65.131006864988564</c:v>
                </c:pt>
                <c:pt idx="1420">
                  <c:v>65.17620137299771</c:v>
                </c:pt>
                <c:pt idx="1421">
                  <c:v>65.22139588100687</c:v>
                </c:pt>
                <c:pt idx="1422">
                  <c:v>65.266590389016017</c:v>
                </c:pt>
                <c:pt idx="1423">
                  <c:v>65.311784897025177</c:v>
                </c:pt>
                <c:pt idx="1424">
                  <c:v>65.356979405034323</c:v>
                </c:pt>
                <c:pt idx="1425">
                  <c:v>65.402173913043484</c:v>
                </c:pt>
                <c:pt idx="1426">
                  <c:v>65.44736842105263</c:v>
                </c:pt>
                <c:pt idx="1427">
                  <c:v>65.492562929061791</c:v>
                </c:pt>
                <c:pt idx="1428">
                  <c:v>65.537757437070937</c:v>
                </c:pt>
                <c:pt idx="1429">
                  <c:v>65.582951945080097</c:v>
                </c:pt>
                <c:pt idx="1430">
                  <c:v>65.628146453089244</c:v>
                </c:pt>
                <c:pt idx="1431">
                  <c:v>65.673340961098404</c:v>
                </c:pt>
                <c:pt idx="1432">
                  <c:v>65.71853546910755</c:v>
                </c:pt>
                <c:pt idx="1433">
                  <c:v>65.763729977116711</c:v>
                </c:pt>
                <c:pt idx="1434">
                  <c:v>65.808924485125857</c:v>
                </c:pt>
                <c:pt idx="1435">
                  <c:v>65.854118993135017</c:v>
                </c:pt>
                <c:pt idx="1436">
                  <c:v>65.899313501144164</c:v>
                </c:pt>
                <c:pt idx="1437">
                  <c:v>65.944508009153324</c:v>
                </c:pt>
                <c:pt idx="1438">
                  <c:v>65.98970251716247</c:v>
                </c:pt>
                <c:pt idx="1439">
                  <c:v>66.034897025171631</c:v>
                </c:pt>
                <c:pt idx="1440">
                  <c:v>66.080091533180777</c:v>
                </c:pt>
                <c:pt idx="1441">
                  <c:v>66.125286041189938</c:v>
                </c:pt>
                <c:pt idx="1442">
                  <c:v>66.170480549199084</c:v>
                </c:pt>
                <c:pt idx="1443">
                  <c:v>66.215675057208244</c:v>
                </c:pt>
                <c:pt idx="1444">
                  <c:v>66.260869565217391</c:v>
                </c:pt>
                <c:pt idx="1445">
                  <c:v>66.306064073226551</c:v>
                </c:pt>
                <c:pt idx="1446">
                  <c:v>66.351258581235697</c:v>
                </c:pt>
                <c:pt idx="1447">
                  <c:v>66.396453089244858</c:v>
                </c:pt>
                <c:pt idx="1448">
                  <c:v>66.441647597254004</c:v>
                </c:pt>
                <c:pt idx="1449">
                  <c:v>66.486842105263165</c:v>
                </c:pt>
                <c:pt idx="1450">
                  <c:v>66.532036613272311</c:v>
                </c:pt>
                <c:pt idx="1451">
                  <c:v>66.577231121281471</c:v>
                </c:pt>
                <c:pt idx="1452">
                  <c:v>66.622425629290618</c:v>
                </c:pt>
                <c:pt idx="1453">
                  <c:v>66.667620137299778</c:v>
                </c:pt>
                <c:pt idx="1454">
                  <c:v>66.712814645308924</c:v>
                </c:pt>
                <c:pt idx="1455">
                  <c:v>66.758009153318085</c:v>
                </c:pt>
                <c:pt idx="1456">
                  <c:v>66.803203661327231</c:v>
                </c:pt>
                <c:pt idx="1457">
                  <c:v>66.848398169336392</c:v>
                </c:pt>
                <c:pt idx="1458">
                  <c:v>66.893592677345538</c:v>
                </c:pt>
                <c:pt idx="1459">
                  <c:v>66.938787185354698</c:v>
                </c:pt>
                <c:pt idx="1460">
                  <c:v>66.983981693363845</c:v>
                </c:pt>
                <c:pt idx="1461">
                  <c:v>67.029176201373005</c:v>
                </c:pt>
                <c:pt idx="1462">
                  <c:v>67.074370709382151</c:v>
                </c:pt>
                <c:pt idx="1463">
                  <c:v>67.119565217391298</c:v>
                </c:pt>
                <c:pt idx="1464">
                  <c:v>67.164759725400458</c:v>
                </c:pt>
                <c:pt idx="1465">
                  <c:v>67.209954233409604</c:v>
                </c:pt>
                <c:pt idx="1466">
                  <c:v>67.255148741418765</c:v>
                </c:pt>
                <c:pt idx="1467">
                  <c:v>67.300343249427911</c:v>
                </c:pt>
                <c:pt idx="1468">
                  <c:v>67.345537757437071</c:v>
                </c:pt>
                <c:pt idx="1469">
                  <c:v>67.390732265446218</c:v>
                </c:pt>
                <c:pt idx="1470">
                  <c:v>67.435926773455378</c:v>
                </c:pt>
                <c:pt idx="1471">
                  <c:v>67.481121281464524</c:v>
                </c:pt>
                <c:pt idx="1472">
                  <c:v>67.526315789473685</c:v>
                </c:pt>
                <c:pt idx="1473">
                  <c:v>67.571510297482831</c:v>
                </c:pt>
                <c:pt idx="1474">
                  <c:v>67.616704805491992</c:v>
                </c:pt>
                <c:pt idx="1475">
                  <c:v>67.661899313501138</c:v>
                </c:pt>
                <c:pt idx="1476">
                  <c:v>67.707093821510298</c:v>
                </c:pt>
                <c:pt idx="1477">
                  <c:v>67.752288329519445</c:v>
                </c:pt>
                <c:pt idx="1478">
                  <c:v>67.797482837528605</c:v>
                </c:pt>
                <c:pt idx="1479">
                  <c:v>67.842677345537751</c:v>
                </c:pt>
                <c:pt idx="1480">
                  <c:v>67.887871853546912</c:v>
                </c:pt>
                <c:pt idx="1481">
                  <c:v>67.933066361556058</c:v>
                </c:pt>
                <c:pt idx="1482">
                  <c:v>67.978260869565219</c:v>
                </c:pt>
                <c:pt idx="1483">
                  <c:v>68.023455377574365</c:v>
                </c:pt>
                <c:pt idx="1484">
                  <c:v>68.068649885583525</c:v>
                </c:pt>
                <c:pt idx="1485">
                  <c:v>68.113844393592672</c:v>
                </c:pt>
                <c:pt idx="1486">
                  <c:v>68.159038901601832</c:v>
                </c:pt>
                <c:pt idx="1487">
                  <c:v>68.204233409610978</c:v>
                </c:pt>
                <c:pt idx="1488">
                  <c:v>68.249427917620139</c:v>
                </c:pt>
                <c:pt idx="1489">
                  <c:v>68.294622425629285</c:v>
                </c:pt>
                <c:pt idx="1490">
                  <c:v>68.339816933638446</c:v>
                </c:pt>
                <c:pt idx="1491">
                  <c:v>68.385011441647592</c:v>
                </c:pt>
                <c:pt idx="1492">
                  <c:v>68.430205949656752</c:v>
                </c:pt>
                <c:pt idx="1493">
                  <c:v>68.475400457665899</c:v>
                </c:pt>
                <c:pt idx="1494">
                  <c:v>68.520594965675059</c:v>
                </c:pt>
                <c:pt idx="1495">
                  <c:v>68.565789473684205</c:v>
                </c:pt>
                <c:pt idx="1496">
                  <c:v>68.610983981693366</c:v>
                </c:pt>
                <c:pt idx="1497">
                  <c:v>68.656178489702512</c:v>
                </c:pt>
                <c:pt idx="1498">
                  <c:v>68.701372997711672</c:v>
                </c:pt>
                <c:pt idx="1499">
                  <c:v>68.746567505720819</c:v>
                </c:pt>
                <c:pt idx="1500">
                  <c:v>68.791762013729979</c:v>
                </c:pt>
                <c:pt idx="1501">
                  <c:v>68.836956521739125</c:v>
                </c:pt>
                <c:pt idx="1502">
                  <c:v>68.882151029748286</c:v>
                </c:pt>
                <c:pt idx="1503">
                  <c:v>68.927345537757432</c:v>
                </c:pt>
                <c:pt idx="1504">
                  <c:v>68.972540045766593</c:v>
                </c:pt>
                <c:pt idx="1505">
                  <c:v>69.017734553775739</c:v>
                </c:pt>
                <c:pt idx="1506">
                  <c:v>69.062929061784899</c:v>
                </c:pt>
                <c:pt idx="1507">
                  <c:v>69.108123569794046</c:v>
                </c:pt>
                <c:pt idx="1508">
                  <c:v>69.153318077803206</c:v>
                </c:pt>
                <c:pt idx="1509">
                  <c:v>69.198512585812352</c:v>
                </c:pt>
                <c:pt idx="1510">
                  <c:v>69.243707093821513</c:v>
                </c:pt>
                <c:pt idx="1511">
                  <c:v>69.288901601830659</c:v>
                </c:pt>
                <c:pt idx="1512">
                  <c:v>69.33409610983982</c:v>
                </c:pt>
                <c:pt idx="1513">
                  <c:v>69.379290617848966</c:v>
                </c:pt>
                <c:pt idx="1514">
                  <c:v>69.424485125858126</c:v>
                </c:pt>
                <c:pt idx="1515">
                  <c:v>69.469679633867273</c:v>
                </c:pt>
                <c:pt idx="1516">
                  <c:v>69.514874141876433</c:v>
                </c:pt>
                <c:pt idx="1517">
                  <c:v>69.560068649885579</c:v>
                </c:pt>
                <c:pt idx="1518">
                  <c:v>69.60526315789474</c:v>
                </c:pt>
                <c:pt idx="1519">
                  <c:v>69.650457665903886</c:v>
                </c:pt>
                <c:pt idx="1520">
                  <c:v>69.695652173913047</c:v>
                </c:pt>
                <c:pt idx="1521">
                  <c:v>69.740846681922193</c:v>
                </c:pt>
                <c:pt idx="1522">
                  <c:v>69.786041189931353</c:v>
                </c:pt>
                <c:pt idx="1523">
                  <c:v>69.8312356979405</c:v>
                </c:pt>
                <c:pt idx="1524">
                  <c:v>69.87643020594966</c:v>
                </c:pt>
                <c:pt idx="1525">
                  <c:v>69.921624713958806</c:v>
                </c:pt>
                <c:pt idx="1526">
                  <c:v>69.966819221967967</c:v>
                </c:pt>
                <c:pt idx="1527">
                  <c:v>70.012013729977113</c:v>
                </c:pt>
                <c:pt idx="1528">
                  <c:v>70.057208237986274</c:v>
                </c:pt>
                <c:pt idx="1529">
                  <c:v>70.10240274599542</c:v>
                </c:pt>
                <c:pt idx="1530">
                  <c:v>70.14759725400458</c:v>
                </c:pt>
                <c:pt idx="1531">
                  <c:v>70.192791762013726</c:v>
                </c:pt>
                <c:pt idx="1532">
                  <c:v>70.237986270022887</c:v>
                </c:pt>
                <c:pt idx="1533">
                  <c:v>70.283180778032033</c:v>
                </c:pt>
                <c:pt idx="1534">
                  <c:v>70.328375286041194</c:v>
                </c:pt>
                <c:pt idx="1535">
                  <c:v>70.37356979405034</c:v>
                </c:pt>
                <c:pt idx="1536">
                  <c:v>70.4187643020595</c:v>
                </c:pt>
                <c:pt idx="1537">
                  <c:v>70.463958810068647</c:v>
                </c:pt>
                <c:pt idx="1538">
                  <c:v>70.509153318077807</c:v>
                </c:pt>
                <c:pt idx="1539">
                  <c:v>70.554347826086953</c:v>
                </c:pt>
                <c:pt idx="1540">
                  <c:v>70.599542334096114</c:v>
                </c:pt>
                <c:pt idx="1541">
                  <c:v>70.64473684210526</c:v>
                </c:pt>
                <c:pt idx="1542">
                  <c:v>70.689931350114421</c:v>
                </c:pt>
                <c:pt idx="1543">
                  <c:v>70.735125858123567</c:v>
                </c:pt>
                <c:pt idx="1544">
                  <c:v>70.780320366132727</c:v>
                </c:pt>
                <c:pt idx="1545">
                  <c:v>70.825514874141874</c:v>
                </c:pt>
                <c:pt idx="1546">
                  <c:v>70.870709382151034</c:v>
                </c:pt>
                <c:pt idx="1547">
                  <c:v>70.91590389016018</c:v>
                </c:pt>
                <c:pt idx="1548">
                  <c:v>70.961098398169341</c:v>
                </c:pt>
                <c:pt idx="1549">
                  <c:v>71.006292906178487</c:v>
                </c:pt>
                <c:pt idx="1550">
                  <c:v>71.051487414187648</c:v>
                </c:pt>
                <c:pt idx="1551">
                  <c:v>71.096681922196794</c:v>
                </c:pt>
                <c:pt idx="1552">
                  <c:v>71.141876430205954</c:v>
                </c:pt>
                <c:pt idx="1553">
                  <c:v>71.187070938215101</c:v>
                </c:pt>
                <c:pt idx="1554">
                  <c:v>71.232265446224261</c:v>
                </c:pt>
                <c:pt idx="1555">
                  <c:v>71.277459954233407</c:v>
                </c:pt>
                <c:pt idx="1556">
                  <c:v>71.322654462242568</c:v>
                </c:pt>
                <c:pt idx="1557">
                  <c:v>71.367848970251714</c:v>
                </c:pt>
                <c:pt idx="1558">
                  <c:v>71.413043478260875</c:v>
                </c:pt>
                <c:pt idx="1559">
                  <c:v>71.458237986270021</c:v>
                </c:pt>
                <c:pt idx="1560">
                  <c:v>71.503432494279181</c:v>
                </c:pt>
                <c:pt idx="1561">
                  <c:v>71.548627002288328</c:v>
                </c:pt>
                <c:pt idx="1562">
                  <c:v>71.593821510297488</c:v>
                </c:pt>
                <c:pt idx="1563">
                  <c:v>71.639016018306634</c:v>
                </c:pt>
                <c:pt idx="1564">
                  <c:v>71.684210526315795</c:v>
                </c:pt>
                <c:pt idx="1565">
                  <c:v>71.729405034324941</c:v>
                </c:pt>
                <c:pt idx="1566">
                  <c:v>71.774599542334101</c:v>
                </c:pt>
                <c:pt idx="1567">
                  <c:v>71.819794050343248</c:v>
                </c:pt>
                <c:pt idx="1568">
                  <c:v>71.864988558352408</c:v>
                </c:pt>
                <c:pt idx="1569">
                  <c:v>71.910183066361554</c:v>
                </c:pt>
                <c:pt idx="1570">
                  <c:v>71.955377574370715</c:v>
                </c:pt>
                <c:pt idx="1571">
                  <c:v>72.000572082379861</c:v>
                </c:pt>
                <c:pt idx="1572">
                  <c:v>72.045766590389022</c:v>
                </c:pt>
                <c:pt idx="1573">
                  <c:v>72.090961098398168</c:v>
                </c:pt>
                <c:pt idx="1574">
                  <c:v>72.136155606407328</c:v>
                </c:pt>
                <c:pt idx="1575">
                  <c:v>72.181350114416475</c:v>
                </c:pt>
                <c:pt idx="1576">
                  <c:v>72.226544622425635</c:v>
                </c:pt>
                <c:pt idx="1577">
                  <c:v>72.271739130434781</c:v>
                </c:pt>
                <c:pt idx="1578">
                  <c:v>72.316933638443942</c:v>
                </c:pt>
                <c:pt idx="1579">
                  <c:v>72.362128146453088</c:v>
                </c:pt>
                <c:pt idx="1580">
                  <c:v>72.407322654462249</c:v>
                </c:pt>
                <c:pt idx="1581">
                  <c:v>72.452517162471395</c:v>
                </c:pt>
                <c:pt idx="1582">
                  <c:v>72.497711670480555</c:v>
                </c:pt>
                <c:pt idx="1583">
                  <c:v>72.542906178489702</c:v>
                </c:pt>
                <c:pt idx="1584">
                  <c:v>72.588100686498862</c:v>
                </c:pt>
                <c:pt idx="1585">
                  <c:v>72.633295194508008</c:v>
                </c:pt>
                <c:pt idx="1586">
                  <c:v>72.678489702517169</c:v>
                </c:pt>
                <c:pt idx="1587">
                  <c:v>72.723684210526315</c:v>
                </c:pt>
                <c:pt idx="1588">
                  <c:v>72.768878718535476</c:v>
                </c:pt>
                <c:pt idx="1589">
                  <c:v>72.814073226544622</c:v>
                </c:pt>
                <c:pt idx="1590">
                  <c:v>72.859267734553782</c:v>
                </c:pt>
                <c:pt idx="1591">
                  <c:v>72.904462242562929</c:v>
                </c:pt>
                <c:pt idx="1592">
                  <c:v>72.949656750572089</c:v>
                </c:pt>
                <c:pt idx="1593">
                  <c:v>72.994851258581235</c:v>
                </c:pt>
                <c:pt idx="1594">
                  <c:v>73.040045766590396</c:v>
                </c:pt>
                <c:pt idx="1595">
                  <c:v>73.085240274599542</c:v>
                </c:pt>
                <c:pt idx="1596">
                  <c:v>73.130434782608702</c:v>
                </c:pt>
                <c:pt idx="1597">
                  <c:v>73.175629290617849</c:v>
                </c:pt>
                <c:pt idx="1598">
                  <c:v>73.220823798627009</c:v>
                </c:pt>
                <c:pt idx="1599">
                  <c:v>73.266018306636155</c:v>
                </c:pt>
                <c:pt idx="1600">
                  <c:v>73.311212814645316</c:v>
                </c:pt>
                <c:pt idx="1601">
                  <c:v>73.356407322654462</c:v>
                </c:pt>
                <c:pt idx="1602">
                  <c:v>73.401601830663623</c:v>
                </c:pt>
                <c:pt idx="1603">
                  <c:v>73.446796338672769</c:v>
                </c:pt>
                <c:pt idx="1604">
                  <c:v>73.491990846681929</c:v>
                </c:pt>
                <c:pt idx="1605">
                  <c:v>73.537185354691076</c:v>
                </c:pt>
                <c:pt idx="1606">
                  <c:v>73.582379862700236</c:v>
                </c:pt>
                <c:pt idx="1607">
                  <c:v>73.627574370709382</c:v>
                </c:pt>
                <c:pt idx="1608">
                  <c:v>73.672768878718543</c:v>
                </c:pt>
                <c:pt idx="1609">
                  <c:v>73.717963386727689</c:v>
                </c:pt>
                <c:pt idx="1610">
                  <c:v>73.763157894736835</c:v>
                </c:pt>
                <c:pt idx="1611">
                  <c:v>73.808352402745996</c:v>
                </c:pt>
                <c:pt idx="1612">
                  <c:v>73.853546910755142</c:v>
                </c:pt>
                <c:pt idx="1613">
                  <c:v>73.898741418764303</c:v>
                </c:pt>
                <c:pt idx="1614">
                  <c:v>73.943935926773449</c:v>
                </c:pt>
                <c:pt idx="1615">
                  <c:v>73.989130434782609</c:v>
                </c:pt>
                <c:pt idx="1616">
                  <c:v>74.034324942791756</c:v>
                </c:pt>
                <c:pt idx="1617">
                  <c:v>74.079519450800916</c:v>
                </c:pt>
                <c:pt idx="1618">
                  <c:v>74.124713958810062</c:v>
                </c:pt>
                <c:pt idx="1619">
                  <c:v>74.169908466819223</c:v>
                </c:pt>
                <c:pt idx="1620">
                  <c:v>74.215102974828369</c:v>
                </c:pt>
                <c:pt idx="1621">
                  <c:v>74.26029748283753</c:v>
                </c:pt>
                <c:pt idx="1622">
                  <c:v>74.305491990846676</c:v>
                </c:pt>
                <c:pt idx="1623">
                  <c:v>74.350686498855836</c:v>
                </c:pt>
                <c:pt idx="1624">
                  <c:v>74.395881006864983</c:v>
                </c:pt>
                <c:pt idx="1625">
                  <c:v>74.441075514874143</c:v>
                </c:pt>
                <c:pt idx="1626">
                  <c:v>74.486270022883289</c:v>
                </c:pt>
                <c:pt idx="1627">
                  <c:v>74.53146453089245</c:v>
                </c:pt>
                <c:pt idx="1628">
                  <c:v>74.576659038901596</c:v>
                </c:pt>
                <c:pt idx="1629">
                  <c:v>74.621853546910756</c:v>
                </c:pt>
                <c:pt idx="1630">
                  <c:v>74.667048054919903</c:v>
                </c:pt>
                <c:pt idx="1631">
                  <c:v>74.712242562929063</c:v>
                </c:pt>
                <c:pt idx="1632">
                  <c:v>74.757437070938209</c:v>
                </c:pt>
                <c:pt idx="1633">
                  <c:v>74.80263157894737</c:v>
                </c:pt>
                <c:pt idx="1634">
                  <c:v>74.847826086956516</c:v>
                </c:pt>
                <c:pt idx="1635">
                  <c:v>74.893020594965677</c:v>
                </c:pt>
                <c:pt idx="1636">
                  <c:v>74.938215102974823</c:v>
                </c:pt>
                <c:pt idx="1637">
                  <c:v>74.983409610983983</c:v>
                </c:pt>
                <c:pt idx="1638">
                  <c:v>75.02860411899313</c:v>
                </c:pt>
                <c:pt idx="1639">
                  <c:v>75.07379862700229</c:v>
                </c:pt>
                <c:pt idx="1640">
                  <c:v>75.118993135011436</c:v>
                </c:pt>
                <c:pt idx="1641">
                  <c:v>75.164187643020597</c:v>
                </c:pt>
                <c:pt idx="1642">
                  <c:v>75.209382151029743</c:v>
                </c:pt>
                <c:pt idx="1643">
                  <c:v>75.254576659038904</c:v>
                </c:pt>
                <c:pt idx="1644">
                  <c:v>75.29977116704805</c:v>
                </c:pt>
                <c:pt idx="1645">
                  <c:v>75.34496567505721</c:v>
                </c:pt>
                <c:pt idx="1646">
                  <c:v>75.390160183066357</c:v>
                </c:pt>
                <c:pt idx="1647">
                  <c:v>75.435354691075517</c:v>
                </c:pt>
                <c:pt idx="1648">
                  <c:v>75.480549199084663</c:v>
                </c:pt>
                <c:pt idx="1649">
                  <c:v>75.525743707093824</c:v>
                </c:pt>
                <c:pt idx="1650">
                  <c:v>75.57093821510297</c:v>
                </c:pt>
                <c:pt idx="1651">
                  <c:v>75.616132723112131</c:v>
                </c:pt>
                <c:pt idx="1652">
                  <c:v>75.661327231121277</c:v>
                </c:pt>
                <c:pt idx="1653">
                  <c:v>75.706521739130437</c:v>
                </c:pt>
                <c:pt idx="1654">
                  <c:v>75.751716247139584</c:v>
                </c:pt>
                <c:pt idx="1655">
                  <c:v>75.796910755148744</c:v>
                </c:pt>
                <c:pt idx="1656">
                  <c:v>75.84210526315789</c:v>
                </c:pt>
                <c:pt idx="1657">
                  <c:v>75.887299771167051</c:v>
                </c:pt>
                <c:pt idx="1658">
                  <c:v>75.932494279176197</c:v>
                </c:pt>
                <c:pt idx="1659">
                  <c:v>75.977688787185357</c:v>
                </c:pt>
                <c:pt idx="1660">
                  <c:v>76.022883295194504</c:v>
                </c:pt>
                <c:pt idx="1661">
                  <c:v>76.068077803203664</c:v>
                </c:pt>
                <c:pt idx="1662">
                  <c:v>76.11327231121281</c:v>
                </c:pt>
                <c:pt idx="1663">
                  <c:v>76.158466819221971</c:v>
                </c:pt>
                <c:pt idx="1664">
                  <c:v>76.203661327231117</c:v>
                </c:pt>
                <c:pt idx="1665">
                  <c:v>76.248855835240278</c:v>
                </c:pt>
                <c:pt idx="1666">
                  <c:v>76.294050343249424</c:v>
                </c:pt>
                <c:pt idx="1667">
                  <c:v>76.339244851258584</c:v>
                </c:pt>
                <c:pt idx="1668">
                  <c:v>76.384439359267731</c:v>
                </c:pt>
                <c:pt idx="1669">
                  <c:v>76.429633867276891</c:v>
                </c:pt>
                <c:pt idx="1670">
                  <c:v>76.474828375286037</c:v>
                </c:pt>
                <c:pt idx="1671">
                  <c:v>76.520022883295198</c:v>
                </c:pt>
                <c:pt idx="1672">
                  <c:v>76.565217391304344</c:v>
                </c:pt>
                <c:pt idx="1673">
                  <c:v>76.610411899313505</c:v>
                </c:pt>
                <c:pt idx="1674">
                  <c:v>76.655606407322651</c:v>
                </c:pt>
                <c:pt idx="1675">
                  <c:v>76.700800915331811</c:v>
                </c:pt>
                <c:pt idx="1676">
                  <c:v>76.745995423340958</c:v>
                </c:pt>
                <c:pt idx="1677">
                  <c:v>76.791189931350118</c:v>
                </c:pt>
                <c:pt idx="1678">
                  <c:v>76.836384439359264</c:v>
                </c:pt>
                <c:pt idx="1679">
                  <c:v>76.881578947368425</c:v>
                </c:pt>
                <c:pt idx="1680">
                  <c:v>76.926773455377571</c:v>
                </c:pt>
                <c:pt idx="1681">
                  <c:v>76.971967963386732</c:v>
                </c:pt>
                <c:pt idx="1682">
                  <c:v>77.017162471395878</c:v>
                </c:pt>
                <c:pt idx="1683">
                  <c:v>77.062356979405038</c:v>
                </c:pt>
                <c:pt idx="1684">
                  <c:v>77.107551487414185</c:v>
                </c:pt>
                <c:pt idx="1685">
                  <c:v>77.152745995423345</c:v>
                </c:pt>
                <c:pt idx="1686">
                  <c:v>77.197940503432491</c:v>
                </c:pt>
                <c:pt idx="1687">
                  <c:v>77.243135011441652</c:v>
                </c:pt>
                <c:pt idx="1688">
                  <c:v>77.288329519450798</c:v>
                </c:pt>
                <c:pt idx="1689">
                  <c:v>77.333524027459958</c:v>
                </c:pt>
                <c:pt idx="1690">
                  <c:v>77.378718535469105</c:v>
                </c:pt>
                <c:pt idx="1691">
                  <c:v>77.423913043478265</c:v>
                </c:pt>
                <c:pt idx="1692">
                  <c:v>77.469107551487411</c:v>
                </c:pt>
                <c:pt idx="1693">
                  <c:v>77.514302059496572</c:v>
                </c:pt>
                <c:pt idx="1694">
                  <c:v>77.559496567505718</c:v>
                </c:pt>
                <c:pt idx="1695">
                  <c:v>77.604691075514879</c:v>
                </c:pt>
                <c:pt idx="1696">
                  <c:v>77.649885583524025</c:v>
                </c:pt>
                <c:pt idx="1697">
                  <c:v>77.695080091533185</c:v>
                </c:pt>
                <c:pt idx="1698">
                  <c:v>77.740274599542332</c:v>
                </c:pt>
                <c:pt idx="1699">
                  <c:v>77.785469107551492</c:v>
                </c:pt>
                <c:pt idx="1700">
                  <c:v>77.830663615560638</c:v>
                </c:pt>
                <c:pt idx="1701">
                  <c:v>77.875858123569799</c:v>
                </c:pt>
                <c:pt idx="1702">
                  <c:v>77.921052631578945</c:v>
                </c:pt>
                <c:pt idx="1703">
                  <c:v>77.966247139588106</c:v>
                </c:pt>
                <c:pt idx="1704">
                  <c:v>78.011441647597252</c:v>
                </c:pt>
                <c:pt idx="1705">
                  <c:v>78.056636155606412</c:v>
                </c:pt>
                <c:pt idx="1706">
                  <c:v>78.101830663615559</c:v>
                </c:pt>
                <c:pt idx="1707">
                  <c:v>78.147025171624719</c:v>
                </c:pt>
                <c:pt idx="1708">
                  <c:v>78.192219679633865</c:v>
                </c:pt>
                <c:pt idx="1709">
                  <c:v>78.237414187643026</c:v>
                </c:pt>
                <c:pt idx="1710">
                  <c:v>78.282608695652172</c:v>
                </c:pt>
                <c:pt idx="1711">
                  <c:v>78.327803203661333</c:v>
                </c:pt>
                <c:pt idx="1712">
                  <c:v>78.372997711670479</c:v>
                </c:pt>
                <c:pt idx="1713">
                  <c:v>78.418192219679639</c:v>
                </c:pt>
                <c:pt idx="1714">
                  <c:v>78.463386727688786</c:v>
                </c:pt>
                <c:pt idx="1715">
                  <c:v>78.508581235697946</c:v>
                </c:pt>
                <c:pt idx="1716">
                  <c:v>78.553775743707092</c:v>
                </c:pt>
                <c:pt idx="1717">
                  <c:v>78.598970251716253</c:v>
                </c:pt>
                <c:pt idx="1718">
                  <c:v>78.644164759725399</c:v>
                </c:pt>
                <c:pt idx="1719">
                  <c:v>78.689359267734559</c:v>
                </c:pt>
                <c:pt idx="1720">
                  <c:v>78.734553775743706</c:v>
                </c:pt>
                <c:pt idx="1721">
                  <c:v>78.779748283752866</c:v>
                </c:pt>
                <c:pt idx="1722">
                  <c:v>78.824942791762012</c:v>
                </c:pt>
                <c:pt idx="1723">
                  <c:v>78.870137299771173</c:v>
                </c:pt>
                <c:pt idx="1724">
                  <c:v>78.915331807780319</c:v>
                </c:pt>
                <c:pt idx="1725">
                  <c:v>78.96052631578948</c:v>
                </c:pt>
                <c:pt idx="1726">
                  <c:v>79.005720823798626</c:v>
                </c:pt>
                <c:pt idx="1727">
                  <c:v>79.050915331807786</c:v>
                </c:pt>
                <c:pt idx="1728">
                  <c:v>79.096109839816933</c:v>
                </c:pt>
                <c:pt idx="1729">
                  <c:v>79.141304347826093</c:v>
                </c:pt>
                <c:pt idx="1730">
                  <c:v>79.186498855835239</c:v>
                </c:pt>
                <c:pt idx="1731">
                  <c:v>79.2316933638444</c:v>
                </c:pt>
                <c:pt idx="1732">
                  <c:v>79.276887871853546</c:v>
                </c:pt>
                <c:pt idx="1733">
                  <c:v>79.322082379862707</c:v>
                </c:pt>
                <c:pt idx="1734">
                  <c:v>79.367276887871853</c:v>
                </c:pt>
                <c:pt idx="1735">
                  <c:v>79.412471395881013</c:v>
                </c:pt>
                <c:pt idx="1736">
                  <c:v>79.45766590389016</c:v>
                </c:pt>
                <c:pt idx="1737">
                  <c:v>79.50286041189932</c:v>
                </c:pt>
                <c:pt idx="1738">
                  <c:v>79.548054919908466</c:v>
                </c:pt>
                <c:pt idx="1739">
                  <c:v>79.593249427917627</c:v>
                </c:pt>
                <c:pt idx="1740">
                  <c:v>79.638443935926773</c:v>
                </c:pt>
                <c:pt idx="1741">
                  <c:v>79.683638443935934</c:v>
                </c:pt>
                <c:pt idx="1742">
                  <c:v>79.72883295194508</c:v>
                </c:pt>
                <c:pt idx="1743">
                  <c:v>79.77402745995424</c:v>
                </c:pt>
                <c:pt idx="1744">
                  <c:v>79.819221967963387</c:v>
                </c:pt>
                <c:pt idx="1745">
                  <c:v>79.864416475972547</c:v>
                </c:pt>
                <c:pt idx="1746">
                  <c:v>79.909610983981693</c:v>
                </c:pt>
                <c:pt idx="1747">
                  <c:v>79.954805491990854</c:v>
                </c:pt>
                <c:pt idx="1748">
                  <c:v>80</c:v>
                </c:pt>
                <c:pt idx="1749">
                  <c:v>80.04519450800916</c:v>
                </c:pt>
                <c:pt idx="1750">
                  <c:v>80.090389016018307</c:v>
                </c:pt>
                <c:pt idx="1751">
                  <c:v>80.135583524027467</c:v>
                </c:pt>
                <c:pt idx="1752">
                  <c:v>80.180778032036613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777-42DD-89DA-157EF7DE4A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9238543"/>
        <c:axId val="46587888"/>
      </c:scatterChart>
      <c:valAx>
        <c:axId val="11392385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="1"/>
                  <a:t>gear position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587888"/>
        <c:crosses val="autoZero"/>
        <c:crossBetween val="midCat"/>
      </c:valAx>
      <c:valAx>
        <c:axId val="46587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="1" u="none"/>
                  <a:t>m/s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923854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 u="sng"/>
              <a:t>Traction</a:t>
            </a:r>
            <a:r>
              <a:rPr lang="en-GB" sz="1800" u="sng" baseline="0"/>
              <a:t> Limited acceleration m/s^2</a:t>
            </a:r>
            <a:endParaRPr lang="en-GB" sz="1800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'Max limit'!$O$6:$O$812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limit'!$P$6:$P$812</c:f>
              <c:numCache>
                <c:formatCode>0.00</c:formatCode>
                <c:ptCount val="807"/>
                <c:pt idx="0">
                  <c:v>13.159361146490387</c:v>
                </c:pt>
                <c:pt idx="1">
                  <c:v>13.158937743498786</c:v>
                </c:pt>
                <c:pt idx="2">
                  <c:v>13.158512847022205</c:v>
                </c:pt>
                <c:pt idx="3">
                  <c:v>13.158086457060646</c:v>
                </c:pt>
                <c:pt idx="4">
                  <c:v>13.157658573614105</c:v>
                </c:pt>
                <c:pt idx="5">
                  <c:v>13.157229196682589</c:v>
                </c:pt>
                <c:pt idx="6">
                  <c:v>13.156798326266092</c:v>
                </c:pt>
                <c:pt idx="7">
                  <c:v>13.156365962364616</c:v>
                </c:pt>
                <c:pt idx="8">
                  <c:v>13.155932104978159</c:v>
                </c:pt>
                <c:pt idx="9">
                  <c:v>13.155496754106723</c:v>
                </c:pt>
                <c:pt idx="10">
                  <c:v>13.15505990975031</c:v>
                </c:pt>
                <c:pt idx="11">
                  <c:v>13.154621571908917</c:v>
                </c:pt>
                <c:pt idx="12">
                  <c:v>13.154181740582544</c:v>
                </c:pt>
                <c:pt idx="13">
                  <c:v>13.153740415771191</c:v>
                </c:pt>
                <c:pt idx="14">
                  <c:v>13.153297597474861</c:v>
                </c:pt>
                <c:pt idx="15">
                  <c:v>13.152853285693551</c:v>
                </c:pt>
                <c:pt idx="16">
                  <c:v>13.152407480427263</c:v>
                </c:pt>
                <c:pt idx="17">
                  <c:v>13.151960181675992</c:v>
                </c:pt>
                <c:pt idx="18">
                  <c:v>13.151511389439744</c:v>
                </c:pt>
                <c:pt idx="19">
                  <c:v>13.151061103718519</c:v>
                </c:pt>
                <c:pt idx="20">
                  <c:v>13.150609324512311</c:v>
                </c:pt>
                <c:pt idx="21">
                  <c:v>13.150156051821126</c:v>
                </c:pt>
                <c:pt idx="22">
                  <c:v>13.14970128564496</c:v>
                </c:pt>
                <c:pt idx="23">
                  <c:v>13.149245025983818</c:v>
                </c:pt>
                <c:pt idx="24">
                  <c:v>13.148787272837696</c:v>
                </c:pt>
                <c:pt idx="25">
                  <c:v>13.148328026206594</c:v>
                </c:pt>
                <c:pt idx="26">
                  <c:v>13.147867286090511</c:v>
                </c:pt>
                <c:pt idx="27">
                  <c:v>13.147405052489452</c:v>
                </c:pt>
                <c:pt idx="28">
                  <c:v>13.146941325403411</c:v>
                </c:pt>
                <c:pt idx="29">
                  <c:v>13.146476104832391</c:v>
                </c:pt>
                <c:pt idx="30">
                  <c:v>13.146009390776396</c:v>
                </c:pt>
                <c:pt idx="31">
                  <c:v>13.145541183235418</c:v>
                </c:pt>
                <c:pt idx="32">
                  <c:v>13.145071482209461</c:v>
                </c:pt>
                <c:pt idx="33">
                  <c:v>13.144600287698523</c:v>
                </c:pt>
                <c:pt idx="34">
                  <c:v>13.14412759970261</c:v>
                </c:pt>
                <c:pt idx="35">
                  <c:v>13.143653418221716</c:v>
                </c:pt>
                <c:pt idx="36">
                  <c:v>13.143177743255842</c:v>
                </c:pt>
                <c:pt idx="37">
                  <c:v>13.142700574804989</c:v>
                </c:pt>
                <c:pt idx="38">
                  <c:v>13.142221912869157</c:v>
                </c:pt>
                <c:pt idx="39">
                  <c:v>13.141741757448347</c:v>
                </c:pt>
                <c:pt idx="40">
                  <c:v>13.141260108542559</c:v>
                </c:pt>
                <c:pt idx="41">
                  <c:v>13.14077696615179</c:v>
                </c:pt>
                <c:pt idx="42">
                  <c:v>13.14029233027604</c:v>
                </c:pt>
                <c:pt idx="43">
                  <c:v>13.139806200915313</c:v>
                </c:pt>
                <c:pt idx="44">
                  <c:v>13.139318578069606</c:v>
                </c:pt>
                <c:pt idx="45">
                  <c:v>13.138829461738919</c:v>
                </c:pt>
                <c:pt idx="46">
                  <c:v>13.138338851923255</c:v>
                </c:pt>
                <c:pt idx="47">
                  <c:v>13.137846748622609</c:v>
                </c:pt>
                <c:pt idx="48">
                  <c:v>13.137353151836988</c:v>
                </c:pt>
                <c:pt idx="49">
                  <c:v>13.136858061566384</c:v>
                </c:pt>
                <c:pt idx="50">
                  <c:v>13.136361477810803</c:v>
                </c:pt>
                <c:pt idx="51">
                  <c:v>13.135863400570241</c:v>
                </c:pt>
                <c:pt idx="52">
                  <c:v>13.135363829844701</c:v>
                </c:pt>
                <c:pt idx="53">
                  <c:v>13.13486276563418</c:v>
                </c:pt>
                <c:pt idx="54">
                  <c:v>13.134360207938682</c:v>
                </c:pt>
                <c:pt idx="55">
                  <c:v>13.133856156758204</c:v>
                </c:pt>
                <c:pt idx="56">
                  <c:v>13.133350612092748</c:v>
                </c:pt>
                <c:pt idx="57">
                  <c:v>13.13284357394231</c:v>
                </c:pt>
                <c:pt idx="58">
                  <c:v>13.132335042306897</c:v>
                </c:pt>
                <c:pt idx="59">
                  <c:v>13.1318250171865</c:v>
                </c:pt>
                <c:pt idx="60">
                  <c:v>13.131313498581125</c:v>
                </c:pt>
                <c:pt idx="61">
                  <c:v>13.130800486490775</c:v>
                </c:pt>
                <c:pt idx="62">
                  <c:v>13.130285980915442</c:v>
                </c:pt>
                <c:pt idx="63">
                  <c:v>13.12976998185513</c:v>
                </c:pt>
                <c:pt idx="64">
                  <c:v>13.129252489309838</c:v>
                </c:pt>
                <c:pt idx="65">
                  <c:v>13.12873350327957</c:v>
                </c:pt>
                <c:pt idx="66">
                  <c:v>13.128213023764321</c:v>
                </c:pt>
                <c:pt idx="67">
                  <c:v>13.12769105076409</c:v>
                </c:pt>
                <c:pt idx="68">
                  <c:v>13.127167584278883</c:v>
                </c:pt>
                <c:pt idx="69">
                  <c:v>13.126642624308698</c:v>
                </c:pt>
                <c:pt idx="70">
                  <c:v>13.12611617085353</c:v>
                </c:pt>
                <c:pt idx="71">
                  <c:v>13.125588223913386</c:v>
                </c:pt>
                <c:pt idx="72">
                  <c:v>13.125058783488264</c:v>
                </c:pt>
                <c:pt idx="73">
                  <c:v>13.124527849578161</c:v>
                </c:pt>
                <c:pt idx="74">
                  <c:v>13.123995422183077</c:v>
                </c:pt>
                <c:pt idx="75">
                  <c:v>13.123461501303014</c:v>
                </c:pt>
                <c:pt idx="76">
                  <c:v>13.122926086937975</c:v>
                </c:pt>
                <c:pt idx="77">
                  <c:v>13.122389179087952</c:v>
                </c:pt>
                <c:pt idx="78">
                  <c:v>13.121850777752956</c:v>
                </c:pt>
                <c:pt idx="79">
                  <c:v>13.121310882932976</c:v>
                </c:pt>
                <c:pt idx="80">
                  <c:v>13.120769494628018</c:v>
                </c:pt>
                <c:pt idx="81">
                  <c:v>13.120226612838081</c:v>
                </c:pt>
                <c:pt idx="82">
                  <c:v>13.119682237563165</c:v>
                </c:pt>
                <c:pt idx="83">
                  <c:v>13.11913636880327</c:v>
                </c:pt>
                <c:pt idx="84">
                  <c:v>13.118589006558397</c:v>
                </c:pt>
                <c:pt idx="85">
                  <c:v>13.118040150828541</c:v>
                </c:pt>
                <c:pt idx="86">
                  <c:v>13.117489801613708</c:v>
                </c:pt>
                <c:pt idx="87">
                  <c:v>13.116937958913896</c:v>
                </c:pt>
                <c:pt idx="88">
                  <c:v>13.116384622729104</c:v>
                </c:pt>
                <c:pt idx="89">
                  <c:v>13.115829793059333</c:v>
                </c:pt>
                <c:pt idx="90">
                  <c:v>13.115273469904585</c:v>
                </c:pt>
                <c:pt idx="91">
                  <c:v>13.114715653264856</c:v>
                </c:pt>
                <c:pt idx="92">
                  <c:v>13.114156343140147</c:v>
                </c:pt>
                <c:pt idx="93">
                  <c:v>13.11359553953046</c:v>
                </c:pt>
                <c:pt idx="94">
                  <c:v>13.113033242435794</c:v>
                </c:pt>
                <c:pt idx="95">
                  <c:v>13.112469451856148</c:v>
                </c:pt>
                <c:pt idx="96">
                  <c:v>13.111904167791524</c:v>
                </c:pt>
                <c:pt idx="97">
                  <c:v>13.111337390241918</c:v>
                </c:pt>
                <c:pt idx="98">
                  <c:v>13.110769119207335</c:v>
                </c:pt>
                <c:pt idx="99">
                  <c:v>13.110199354687774</c:v>
                </c:pt>
                <c:pt idx="100">
                  <c:v>13.109628096683233</c:v>
                </c:pt>
                <c:pt idx="101">
                  <c:v>13.109055345193712</c:v>
                </c:pt>
                <c:pt idx="102">
                  <c:v>13.10848110021921</c:v>
                </c:pt>
                <c:pt idx="103">
                  <c:v>13.10790536175973</c:v>
                </c:pt>
                <c:pt idx="104">
                  <c:v>13.107328129815272</c:v>
                </c:pt>
                <c:pt idx="105">
                  <c:v>13.106749404385834</c:v>
                </c:pt>
                <c:pt idx="106">
                  <c:v>13.106169185471419</c:v>
                </c:pt>
                <c:pt idx="107">
                  <c:v>13.105587473072022</c:v>
                </c:pt>
                <c:pt idx="108">
                  <c:v>13.105004267187647</c:v>
                </c:pt>
                <c:pt idx="109">
                  <c:v>13.104419567818292</c:v>
                </c:pt>
                <c:pt idx="110">
                  <c:v>13.103833374963958</c:v>
                </c:pt>
                <c:pt idx="111">
                  <c:v>13.103245688624646</c:v>
                </c:pt>
                <c:pt idx="112">
                  <c:v>13.102656508800356</c:v>
                </c:pt>
                <c:pt idx="113">
                  <c:v>13.102065835491084</c:v>
                </c:pt>
                <c:pt idx="114">
                  <c:v>13.101473668696833</c:v>
                </c:pt>
                <c:pt idx="115">
                  <c:v>13.100880008417603</c:v>
                </c:pt>
                <c:pt idx="116">
                  <c:v>13.100284854653395</c:v>
                </c:pt>
                <c:pt idx="117">
                  <c:v>13.099688207404208</c:v>
                </c:pt>
                <c:pt idx="118">
                  <c:v>13.09909006667004</c:v>
                </c:pt>
                <c:pt idx="119">
                  <c:v>13.098490432450893</c:v>
                </c:pt>
                <c:pt idx="120">
                  <c:v>13.097889304746769</c:v>
                </c:pt>
                <c:pt idx="121">
                  <c:v>13.097286683557662</c:v>
                </c:pt>
                <c:pt idx="122">
                  <c:v>13.096682568883578</c:v>
                </c:pt>
                <c:pt idx="123">
                  <c:v>13.096076960724517</c:v>
                </c:pt>
                <c:pt idx="124">
                  <c:v>13.095469859080474</c:v>
                </c:pt>
                <c:pt idx="125">
                  <c:v>13.094861263951453</c:v>
                </c:pt>
                <c:pt idx="126">
                  <c:v>13.094251175337453</c:v>
                </c:pt>
                <c:pt idx="127">
                  <c:v>13.093639593238471</c:v>
                </c:pt>
                <c:pt idx="128">
                  <c:v>13.093026517654511</c:v>
                </c:pt>
                <c:pt idx="129">
                  <c:v>13.092411948585575</c:v>
                </c:pt>
                <c:pt idx="130">
                  <c:v>13.091795886031655</c:v>
                </c:pt>
                <c:pt idx="131">
                  <c:v>13.091178329992758</c:v>
                </c:pt>
                <c:pt idx="132">
                  <c:v>13.090559280468884</c:v>
                </c:pt>
                <c:pt idx="133">
                  <c:v>13.089938737460029</c:v>
                </c:pt>
                <c:pt idx="134">
                  <c:v>13.089316700966195</c:v>
                </c:pt>
                <c:pt idx="135">
                  <c:v>13.088693170987382</c:v>
                </c:pt>
                <c:pt idx="136">
                  <c:v>13.088068147523588</c:v>
                </c:pt>
                <c:pt idx="137">
                  <c:v>13.087441630574816</c:v>
                </c:pt>
                <c:pt idx="138">
                  <c:v>13.086813620141065</c:v>
                </c:pt>
                <c:pt idx="139">
                  <c:v>13.086184116222336</c:v>
                </c:pt>
                <c:pt idx="140">
                  <c:v>13.085553118818627</c:v>
                </c:pt>
                <c:pt idx="141">
                  <c:v>13.084920627929938</c:v>
                </c:pt>
                <c:pt idx="142">
                  <c:v>13.08428664355627</c:v>
                </c:pt>
                <c:pt idx="143">
                  <c:v>13.083651165697624</c:v>
                </c:pt>
                <c:pt idx="144">
                  <c:v>13.083014194353995</c:v>
                </c:pt>
                <c:pt idx="145">
                  <c:v>13.082375729525392</c:v>
                </c:pt>
                <c:pt idx="146">
                  <c:v>13.081735771211806</c:v>
                </c:pt>
                <c:pt idx="147">
                  <c:v>13.081094319413243</c:v>
                </c:pt>
                <c:pt idx="148">
                  <c:v>13.080451374129701</c:v>
                </c:pt>
                <c:pt idx="149">
                  <c:v>13.079806935361178</c:v>
                </c:pt>
                <c:pt idx="150">
                  <c:v>13.079161003107677</c:v>
                </c:pt>
                <c:pt idx="151">
                  <c:v>13.078513577369197</c:v>
                </c:pt>
                <c:pt idx="152">
                  <c:v>13.077864658145735</c:v>
                </c:pt>
                <c:pt idx="153">
                  <c:v>13.077214245437297</c:v>
                </c:pt>
                <c:pt idx="154">
                  <c:v>13.07656233924388</c:v>
                </c:pt>
                <c:pt idx="155">
                  <c:v>13.075908939565482</c:v>
                </c:pt>
                <c:pt idx="156">
                  <c:v>13.075254046402106</c:v>
                </c:pt>
                <c:pt idx="157">
                  <c:v>13.074597659753749</c:v>
                </c:pt>
                <c:pt idx="158">
                  <c:v>13.073939779620416</c:v>
                </c:pt>
                <c:pt idx="159">
                  <c:v>13.0732804060021</c:v>
                </c:pt>
                <c:pt idx="160">
                  <c:v>13.072619538898808</c:v>
                </c:pt>
                <c:pt idx="161">
                  <c:v>13.071957178310535</c:v>
                </c:pt>
                <c:pt idx="162">
                  <c:v>13.071293324237283</c:v>
                </c:pt>
                <c:pt idx="163">
                  <c:v>13.070627976679052</c:v>
                </c:pt>
                <c:pt idx="164">
                  <c:v>13.069961135635841</c:v>
                </c:pt>
                <c:pt idx="165">
                  <c:v>13.069292801107652</c:v>
                </c:pt>
                <c:pt idx="166">
                  <c:v>13.068622973094485</c:v>
                </c:pt>
                <c:pt idx="167">
                  <c:v>13.067951651596337</c:v>
                </c:pt>
                <c:pt idx="168">
                  <c:v>13.067278836613211</c:v>
                </c:pt>
                <c:pt idx="169">
                  <c:v>13.066604528145103</c:v>
                </c:pt>
                <c:pt idx="170">
                  <c:v>13.065928726192018</c:v>
                </c:pt>
                <c:pt idx="171">
                  <c:v>13.065251430753953</c:v>
                </c:pt>
                <c:pt idx="172">
                  <c:v>13.064572641830912</c:v>
                </c:pt>
                <c:pt idx="173">
                  <c:v>13.063892359422887</c:v>
                </c:pt>
                <c:pt idx="174">
                  <c:v>13.063210583529886</c:v>
                </c:pt>
                <c:pt idx="175">
                  <c:v>13.062527314151906</c:v>
                </c:pt>
                <c:pt idx="176">
                  <c:v>13.061842551288944</c:v>
                </c:pt>
                <c:pt idx="177">
                  <c:v>13.061156294941004</c:v>
                </c:pt>
                <c:pt idx="178">
                  <c:v>13.060468545108085</c:v>
                </c:pt>
                <c:pt idx="179">
                  <c:v>13.059779301790188</c:v>
                </c:pt>
                <c:pt idx="180">
                  <c:v>13.059088564987309</c:v>
                </c:pt>
                <c:pt idx="181">
                  <c:v>13.058396334699452</c:v>
                </c:pt>
                <c:pt idx="182">
                  <c:v>13.057702610926619</c:v>
                </c:pt>
                <c:pt idx="183">
                  <c:v>13.057007393668805</c:v>
                </c:pt>
                <c:pt idx="184">
                  <c:v>13.056310682926011</c:v>
                </c:pt>
                <c:pt idx="185">
                  <c:v>13.055612478698237</c:v>
                </c:pt>
                <c:pt idx="186">
                  <c:v>13.054912780985486</c:v>
                </c:pt>
                <c:pt idx="187">
                  <c:v>13.054211589787752</c:v>
                </c:pt>
                <c:pt idx="188">
                  <c:v>13.053508905105042</c:v>
                </c:pt>
                <c:pt idx="189">
                  <c:v>13.052804726937351</c:v>
                </c:pt>
                <c:pt idx="190">
                  <c:v>13.052099055284684</c:v>
                </c:pt>
                <c:pt idx="191">
                  <c:v>13.051391890147034</c:v>
                </c:pt>
                <c:pt idx="192">
                  <c:v>13.050683231524406</c:v>
                </c:pt>
                <c:pt idx="193">
                  <c:v>13.0499730794168</c:v>
                </c:pt>
                <c:pt idx="194">
                  <c:v>13.049261433824215</c:v>
                </c:pt>
                <c:pt idx="195">
                  <c:v>13.04854829474665</c:v>
                </c:pt>
                <c:pt idx="196">
                  <c:v>13.047833662184106</c:v>
                </c:pt>
                <c:pt idx="197">
                  <c:v>13.047117536136582</c:v>
                </c:pt>
                <c:pt idx="198">
                  <c:v>13.046399916604079</c:v>
                </c:pt>
                <c:pt idx="199">
                  <c:v>13.045680803586597</c:v>
                </c:pt>
                <c:pt idx="200">
                  <c:v>13.044960197084137</c:v>
                </c:pt>
                <c:pt idx="201">
                  <c:v>13.044238097096697</c:v>
                </c:pt>
                <c:pt idx="202">
                  <c:v>13.043514503624277</c:v>
                </c:pt>
                <c:pt idx="203">
                  <c:v>13.042789416666878</c:v>
                </c:pt>
                <c:pt idx="204">
                  <c:v>13.042062836224501</c:v>
                </c:pt>
                <c:pt idx="205">
                  <c:v>13.041334762297144</c:v>
                </c:pt>
                <c:pt idx="206">
                  <c:v>13.040605194884808</c:v>
                </c:pt>
                <c:pt idx="207">
                  <c:v>13.039874133987492</c:v>
                </c:pt>
                <c:pt idx="208">
                  <c:v>13.039141579605197</c:v>
                </c:pt>
                <c:pt idx="209">
                  <c:v>13.038407531737924</c:v>
                </c:pt>
                <c:pt idx="210">
                  <c:v>13.037671990385672</c:v>
                </c:pt>
                <c:pt idx="211">
                  <c:v>13.036934955548439</c:v>
                </c:pt>
                <c:pt idx="212">
                  <c:v>13.036196427226226</c:v>
                </c:pt>
                <c:pt idx="213">
                  <c:v>13.035456405419037</c:v>
                </c:pt>
                <c:pt idx="214">
                  <c:v>13.034714890126867</c:v>
                </c:pt>
                <c:pt idx="215">
                  <c:v>13.033971881349718</c:v>
                </c:pt>
                <c:pt idx="216">
                  <c:v>13.03322737908759</c:v>
                </c:pt>
                <c:pt idx="217">
                  <c:v>13.03248138334048</c:v>
                </c:pt>
                <c:pt idx="218">
                  <c:v>13.031733894108395</c:v>
                </c:pt>
                <c:pt idx="219">
                  <c:v>13.030984911391329</c:v>
                </c:pt>
                <c:pt idx="220">
                  <c:v>13.030234435189284</c:v>
                </c:pt>
                <c:pt idx="221">
                  <c:v>13.029482465502262</c:v>
                </c:pt>
                <c:pt idx="222">
                  <c:v>13.028729002330257</c:v>
                </c:pt>
                <c:pt idx="223">
                  <c:v>13.027974045673275</c:v>
                </c:pt>
                <c:pt idx="224">
                  <c:v>13.027217595531313</c:v>
                </c:pt>
                <c:pt idx="225">
                  <c:v>13.026459651904371</c:v>
                </c:pt>
                <c:pt idx="226">
                  <c:v>13.025700214792453</c:v>
                </c:pt>
                <c:pt idx="227">
                  <c:v>13.024939284195554</c:v>
                </c:pt>
                <c:pt idx="228">
                  <c:v>13.024176860113675</c:v>
                </c:pt>
                <c:pt idx="229">
                  <c:v>13.023412942546816</c:v>
                </c:pt>
                <c:pt idx="230">
                  <c:v>13.022647531494979</c:v>
                </c:pt>
                <c:pt idx="231">
                  <c:v>13.021880626958163</c:v>
                </c:pt>
                <c:pt idx="232">
                  <c:v>13.021112228936369</c:v>
                </c:pt>
                <c:pt idx="233">
                  <c:v>13.020342337429595</c:v>
                </c:pt>
                <c:pt idx="234">
                  <c:v>13.01957095243784</c:v>
                </c:pt>
                <c:pt idx="235">
                  <c:v>13.018798073961108</c:v>
                </c:pt>
                <c:pt idx="236">
                  <c:v>13.018023701999397</c:v>
                </c:pt>
                <c:pt idx="237">
                  <c:v>13.017247836552706</c:v>
                </c:pt>
                <c:pt idx="238">
                  <c:v>13.016470477621034</c:v>
                </c:pt>
                <c:pt idx="239">
                  <c:v>13.015691625204383</c:v>
                </c:pt>
                <c:pt idx="240">
                  <c:v>13.014911279302755</c:v>
                </c:pt>
                <c:pt idx="241">
                  <c:v>13.014129439916148</c:v>
                </c:pt>
                <c:pt idx="242">
                  <c:v>13.01334610704456</c:v>
                </c:pt>
                <c:pt idx="243">
                  <c:v>13.012561280687994</c:v>
                </c:pt>
                <c:pt idx="244">
                  <c:v>13.011774960846449</c:v>
                </c:pt>
                <c:pt idx="245">
                  <c:v>13.010987147519923</c:v>
                </c:pt>
                <c:pt idx="246">
                  <c:v>13.01019784070842</c:v>
                </c:pt>
                <c:pt idx="247">
                  <c:v>13.009407040411936</c:v>
                </c:pt>
                <c:pt idx="248">
                  <c:v>13.008614746630474</c:v>
                </c:pt>
                <c:pt idx="249">
                  <c:v>13.007820959364032</c:v>
                </c:pt>
                <c:pt idx="250">
                  <c:v>13.00702567861261</c:v>
                </c:pt>
                <c:pt idx="251">
                  <c:v>13.006228904376211</c:v>
                </c:pt>
                <c:pt idx="252">
                  <c:v>13.005430636654832</c:v>
                </c:pt>
                <c:pt idx="253">
                  <c:v>13.004630875448473</c:v>
                </c:pt>
                <c:pt idx="254">
                  <c:v>13.003829620757136</c:v>
                </c:pt>
                <c:pt idx="255">
                  <c:v>13.003026872580818</c:v>
                </c:pt>
                <c:pt idx="256">
                  <c:v>13.002222630919524</c:v>
                </c:pt>
                <c:pt idx="257">
                  <c:v>13.001416895773248</c:v>
                </c:pt>
                <c:pt idx="258">
                  <c:v>13.000609667141994</c:v>
                </c:pt>
                <c:pt idx="259">
                  <c:v>12.999800945025761</c:v>
                </c:pt>
                <c:pt idx="260">
                  <c:v>12.998990729424548</c:v>
                </c:pt>
                <c:pt idx="261">
                  <c:v>12.998179020338357</c:v>
                </c:pt>
                <c:pt idx="262">
                  <c:v>12.997365817767186</c:v>
                </c:pt>
                <c:pt idx="263">
                  <c:v>12.996551121711034</c:v>
                </c:pt>
                <c:pt idx="264">
                  <c:v>12.995734932169904</c:v>
                </c:pt>
                <c:pt idx="265">
                  <c:v>12.994917249143798</c:v>
                </c:pt>
                <c:pt idx="266">
                  <c:v>12.99409807263271</c:v>
                </c:pt>
                <c:pt idx="267">
                  <c:v>12.993277402636643</c:v>
                </c:pt>
                <c:pt idx="268">
                  <c:v>12.992455239155596</c:v>
                </c:pt>
                <c:pt idx="269">
                  <c:v>12.991631582189569</c:v>
                </c:pt>
                <c:pt idx="270">
                  <c:v>12.990806431738568</c:v>
                </c:pt>
                <c:pt idx="271">
                  <c:v>12.98997978780258</c:v>
                </c:pt>
                <c:pt idx="272">
                  <c:v>12.989151650381618</c:v>
                </c:pt>
                <c:pt idx="273">
                  <c:v>12.988322019475678</c:v>
                </c:pt>
                <c:pt idx="274">
                  <c:v>12.987490895084756</c:v>
                </c:pt>
                <c:pt idx="275">
                  <c:v>12.986658277208857</c:v>
                </c:pt>
                <c:pt idx="276">
                  <c:v>12.985824165847974</c:v>
                </c:pt>
                <c:pt idx="277">
                  <c:v>12.984988561002115</c:v>
                </c:pt>
                <c:pt idx="278">
                  <c:v>12.98415146267128</c:v>
                </c:pt>
                <c:pt idx="279">
                  <c:v>12.98331287085546</c:v>
                </c:pt>
                <c:pt idx="280">
                  <c:v>12.982472785554664</c:v>
                </c:pt>
                <c:pt idx="281">
                  <c:v>12.981631206768888</c:v>
                </c:pt>
                <c:pt idx="282">
                  <c:v>12.980788134498134</c:v>
                </c:pt>
                <c:pt idx="283">
                  <c:v>12.979943568742398</c:v>
                </c:pt>
                <c:pt idx="284">
                  <c:v>12.979097509501687</c:v>
                </c:pt>
                <c:pt idx="285">
                  <c:v>12.978249956775993</c:v>
                </c:pt>
                <c:pt idx="286">
                  <c:v>12.977400910565322</c:v>
                </c:pt>
                <c:pt idx="287">
                  <c:v>12.976550370869671</c:v>
                </c:pt>
                <c:pt idx="288">
                  <c:v>12.975698337689041</c:v>
                </c:pt>
                <c:pt idx="289">
                  <c:v>12.974844811023432</c:v>
                </c:pt>
                <c:pt idx="290">
                  <c:v>12.973989790872844</c:v>
                </c:pt>
                <c:pt idx="291">
                  <c:v>12.973133277237276</c:v>
                </c:pt>
                <c:pt idx="292">
                  <c:v>12.972275270116727</c:v>
                </c:pt>
                <c:pt idx="293">
                  <c:v>12.971415769511202</c:v>
                </c:pt>
                <c:pt idx="294">
                  <c:v>12.970554775420696</c:v>
                </c:pt>
                <c:pt idx="295">
                  <c:v>12.969692287845213</c:v>
                </c:pt>
                <c:pt idx="296">
                  <c:v>12.968828306784747</c:v>
                </c:pt>
                <c:pt idx="297">
                  <c:v>12.967962832239307</c:v>
                </c:pt>
                <c:pt idx="298">
                  <c:v>12.967095864208884</c:v>
                </c:pt>
                <c:pt idx="299">
                  <c:v>12.966227402693484</c:v>
                </c:pt>
                <c:pt idx="300">
                  <c:v>12.965357447693101</c:v>
                </c:pt>
                <c:pt idx="301">
                  <c:v>12.964485999207744</c:v>
                </c:pt>
                <c:pt idx="302">
                  <c:v>12.963613057237403</c:v>
                </c:pt>
                <c:pt idx="303">
                  <c:v>12.962738621782085</c:v>
                </c:pt>
                <c:pt idx="304">
                  <c:v>12.961862692841787</c:v>
                </c:pt>
                <c:pt idx="305">
                  <c:v>12.960985270416513</c:v>
                </c:pt>
                <c:pt idx="306">
                  <c:v>12.960106354506255</c:v>
                </c:pt>
                <c:pt idx="307">
                  <c:v>12.959225945111021</c:v>
                </c:pt>
                <c:pt idx="308">
                  <c:v>12.958344042230808</c:v>
                </c:pt>
                <c:pt idx="309">
                  <c:v>12.957460645865616</c:v>
                </c:pt>
                <c:pt idx="310">
                  <c:v>12.956575756015441</c:v>
                </c:pt>
                <c:pt idx="311">
                  <c:v>12.955689372680292</c:v>
                </c:pt>
                <c:pt idx="312">
                  <c:v>12.95480149586016</c:v>
                </c:pt>
                <c:pt idx="313">
                  <c:v>12.95391212555505</c:v>
                </c:pt>
                <c:pt idx="314">
                  <c:v>12.953021261764963</c:v>
                </c:pt>
                <c:pt idx="315">
                  <c:v>12.952128904489893</c:v>
                </c:pt>
                <c:pt idx="316">
                  <c:v>12.951235053729844</c:v>
                </c:pt>
                <c:pt idx="317">
                  <c:v>12.950339709484819</c:v>
                </c:pt>
                <c:pt idx="318">
                  <c:v>12.949442871754812</c:v>
                </c:pt>
                <c:pt idx="319">
                  <c:v>12.948544540539828</c:v>
                </c:pt>
                <c:pt idx="320">
                  <c:v>12.947644715839864</c:v>
                </c:pt>
                <c:pt idx="321">
                  <c:v>12.94674339765492</c:v>
                </c:pt>
                <c:pt idx="322">
                  <c:v>12.945840585984996</c:v>
                </c:pt>
                <c:pt idx="323">
                  <c:v>12.944936280830095</c:v>
                </c:pt>
                <c:pt idx="324">
                  <c:v>12.944030482190213</c:v>
                </c:pt>
                <c:pt idx="325">
                  <c:v>12.943123190065354</c:v>
                </c:pt>
                <c:pt idx="326">
                  <c:v>12.942214404455514</c:v>
                </c:pt>
                <c:pt idx="327">
                  <c:v>12.941304125360697</c:v>
                </c:pt>
                <c:pt idx="328">
                  <c:v>12.940392352780897</c:v>
                </c:pt>
                <c:pt idx="329">
                  <c:v>12.939479086716121</c:v>
                </c:pt>
                <c:pt idx="330">
                  <c:v>12.938564327166365</c:v>
                </c:pt>
                <c:pt idx="331">
                  <c:v>12.937648074131628</c:v>
                </c:pt>
                <c:pt idx="332">
                  <c:v>12.936730327611915</c:v>
                </c:pt>
                <c:pt idx="333">
                  <c:v>12.935811087607222</c:v>
                </c:pt>
                <c:pt idx="334">
                  <c:v>12.934890354117549</c:v>
                </c:pt>
                <c:pt idx="335">
                  <c:v>12.933968127142895</c:v>
                </c:pt>
                <c:pt idx="336">
                  <c:v>12.933044406683264</c:v>
                </c:pt>
                <c:pt idx="337">
                  <c:v>12.932119192738654</c:v>
                </c:pt>
                <c:pt idx="338">
                  <c:v>12.931192485309065</c:v>
                </c:pt>
                <c:pt idx="339">
                  <c:v>12.930264284394495</c:v>
                </c:pt>
                <c:pt idx="340">
                  <c:v>12.929334589994946</c:v>
                </c:pt>
                <c:pt idx="341">
                  <c:v>12.928403402110421</c:v>
                </c:pt>
                <c:pt idx="342">
                  <c:v>12.927470720740912</c:v>
                </c:pt>
                <c:pt idx="343">
                  <c:v>12.926536545886426</c:v>
                </c:pt>
                <c:pt idx="344">
                  <c:v>12.925600877546961</c:v>
                </c:pt>
                <c:pt idx="345">
                  <c:v>12.924663715722518</c:v>
                </c:pt>
                <c:pt idx="346">
                  <c:v>12.923725060413094</c:v>
                </c:pt>
                <c:pt idx="347">
                  <c:v>12.92278491161869</c:v>
                </c:pt>
                <c:pt idx="348">
                  <c:v>12.921843269339311</c:v>
                </c:pt>
                <c:pt idx="349">
                  <c:v>12.920900133574948</c:v>
                </c:pt>
                <c:pt idx="350">
                  <c:v>12.919955504325607</c:v>
                </c:pt>
                <c:pt idx="351">
                  <c:v>12.919009381591289</c:v>
                </c:pt>
                <c:pt idx="352">
                  <c:v>12.91806176537199</c:v>
                </c:pt>
                <c:pt idx="353">
                  <c:v>12.917112655667713</c:v>
                </c:pt>
                <c:pt idx="354">
                  <c:v>12.916162052478455</c:v>
                </c:pt>
                <c:pt idx="355">
                  <c:v>12.915209955804221</c:v>
                </c:pt>
                <c:pt idx="356">
                  <c:v>12.914256365645006</c:v>
                </c:pt>
                <c:pt idx="357">
                  <c:v>12.913301282000811</c:v>
                </c:pt>
                <c:pt idx="358">
                  <c:v>12.912344704871636</c:v>
                </c:pt>
                <c:pt idx="359">
                  <c:v>12.911386634257484</c:v>
                </c:pt>
                <c:pt idx="360">
                  <c:v>12.910427070158352</c:v>
                </c:pt>
                <c:pt idx="361">
                  <c:v>12.90946601257424</c:v>
                </c:pt>
                <c:pt idx="362">
                  <c:v>12.90850346150515</c:v>
                </c:pt>
                <c:pt idx="363">
                  <c:v>12.90753941695108</c:v>
                </c:pt>
                <c:pt idx="364">
                  <c:v>12.906573878912031</c:v>
                </c:pt>
                <c:pt idx="365">
                  <c:v>12.905606847388002</c:v>
                </c:pt>
                <c:pt idx="366">
                  <c:v>12.904638322378995</c:v>
                </c:pt>
                <c:pt idx="367">
                  <c:v>12.903668303885011</c:v>
                </c:pt>
                <c:pt idx="368">
                  <c:v>12.902696791906044</c:v>
                </c:pt>
                <c:pt idx="369">
                  <c:v>12.901723786442098</c:v>
                </c:pt>
                <c:pt idx="370">
                  <c:v>12.900749287493174</c:v>
                </c:pt>
                <c:pt idx="371">
                  <c:v>12.899773295059273</c:v>
                </c:pt>
                <c:pt idx="372">
                  <c:v>12.898795809140388</c:v>
                </c:pt>
                <c:pt idx="373">
                  <c:v>12.897816829736527</c:v>
                </c:pt>
                <c:pt idx="374">
                  <c:v>12.896836356847688</c:v>
                </c:pt>
                <c:pt idx="375">
                  <c:v>12.895854390473867</c:v>
                </c:pt>
                <c:pt idx="376">
                  <c:v>12.894870930615069</c:v>
                </c:pt>
                <c:pt idx="377">
                  <c:v>12.893885977271289</c:v>
                </c:pt>
                <c:pt idx="378">
                  <c:v>12.892899530442532</c:v>
                </c:pt>
                <c:pt idx="379">
                  <c:v>12.891911590128794</c:v>
                </c:pt>
                <c:pt idx="380">
                  <c:v>12.890922156330079</c:v>
                </c:pt>
                <c:pt idx="381">
                  <c:v>12.889931229046384</c:v>
                </c:pt>
                <c:pt idx="382">
                  <c:v>12.888938808277709</c:v>
                </c:pt>
                <c:pt idx="383">
                  <c:v>12.887944894024056</c:v>
                </c:pt>
                <c:pt idx="384">
                  <c:v>12.886949486285422</c:v>
                </c:pt>
                <c:pt idx="385">
                  <c:v>12.885952585061812</c:v>
                </c:pt>
                <c:pt idx="386">
                  <c:v>12.884954190353222</c:v>
                </c:pt>
                <c:pt idx="387">
                  <c:v>12.883954302159649</c:v>
                </c:pt>
                <c:pt idx="388">
                  <c:v>12.882952920481102</c:v>
                </c:pt>
                <c:pt idx="389">
                  <c:v>12.881950045317572</c:v>
                </c:pt>
                <c:pt idx="390">
                  <c:v>12.880945676669064</c:v>
                </c:pt>
                <c:pt idx="391">
                  <c:v>12.879939814535579</c:v>
                </c:pt>
                <c:pt idx="392">
                  <c:v>12.878932458917111</c:v>
                </c:pt>
                <c:pt idx="393">
                  <c:v>12.877923609813665</c:v>
                </c:pt>
                <c:pt idx="394">
                  <c:v>12.876913267225239</c:v>
                </c:pt>
                <c:pt idx="395">
                  <c:v>12.875901431151837</c:v>
                </c:pt>
                <c:pt idx="396">
                  <c:v>12.874888101593454</c:v>
                </c:pt>
                <c:pt idx="397">
                  <c:v>12.873873278550091</c:v>
                </c:pt>
                <c:pt idx="398">
                  <c:v>12.872856962021752</c:v>
                </c:pt>
                <c:pt idx="399">
                  <c:v>12.871839152008429</c:v>
                </c:pt>
                <c:pt idx="400">
                  <c:v>12.870819848510129</c:v>
                </c:pt>
                <c:pt idx="401">
                  <c:v>12.869799051526849</c:v>
                </c:pt>
                <c:pt idx="402">
                  <c:v>12.868776761058593</c:v>
                </c:pt>
                <c:pt idx="403">
                  <c:v>12.867752977105354</c:v>
                </c:pt>
                <c:pt idx="404">
                  <c:v>12.866727699667138</c:v>
                </c:pt>
                <c:pt idx="405">
                  <c:v>12.865700928743943</c:v>
                </c:pt>
                <c:pt idx="406">
                  <c:v>12.864672664335767</c:v>
                </c:pt>
                <c:pt idx="407">
                  <c:v>12.863642906442614</c:v>
                </c:pt>
                <c:pt idx="408">
                  <c:v>12.862611655064478</c:v>
                </c:pt>
                <c:pt idx="409">
                  <c:v>12.861578910201366</c:v>
                </c:pt>
                <c:pt idx="410">
                  <c:v>12.860544671853278</c:v>
                </c:pt>
                <c:pt idx="411">
                  <c:v>12.859508940020206</c:v>
                </c:pt>
                <c:pt idx="412">
                  <c:v>12.858471714702153</c:v>
                </c:pt>
                <c:pt idx="413">
                  <c:v>12.857432995899124</c:v>
                </c:pt>
                <c:pt idx="414">
                  <c:v>12.856392783611117</c:v>
                </c:pt>
                <c:pt idx="415">
                  <c:v>12.855351077838129</c:v>
                </c:pt>
                <c:pt idx="416">
                  <c:v>12.854307878580162</c:v>
                </c:pt>
                <c:pt idx="417">
                  <c:v>12.853263185837216</c:v>
                </c:pt>
                <c:pt idx="418">
                  <c:v>12.852216999609292</c:v>
                </c:pt>
                <c:pt idx="419">
                  <c:v>12.851169319896387</c:v>
                </c:pt>
                <c:pt idx="420">
                  <c:v>12.850120146698501</c:v>
                </c:pt>
                <c:pt idx="421">
                  <c:v>12.84906948001564</c:v>
                </c:pt>
                <c:pt idx="422">
                  <c:v>12.848017319847798</c:v>
                </c:pt>
                <c:pt idx="423">
                  <c:v>12.846963666194977</c:v>
                </c:pt>
                <c:pt idx="424">
                  <c:v>12.845908519057176</c:v>
                </c:pt>
                <c:pt idx="425">
                  <c:v>12.844851878434397</c:v>
                </c:pt>
                <c:pt idx="426">
                  <c:v>12.843793744326639</c:v>
                </c:pt>
                <c:pt idx="427">
                  <c:v>12.842734116733901</c:v>
                </c:pt>
                <c:pt idx="428">
                  <c:v>12.841672995656182</c:v>
                </c:pt>
                <c:pt idx="429">
                  <c:v>12.840610381093486</c:v>
                </c:pt>
                <c:pt idx="430">
                  <c:v>12.83954627304581</c:v>
                </c:pt>
                <c:pt idx="431">
                  <c:v>12.838480671513155</c:v>
                </c:pt>
                <c:pt idx="432">
                  <c:v>12.837413576495521</c:v>
                </c:pt>
                <c:pt idx="433">
                  <c:v>12.836344987992907</c:v>
                </c:pt>
                <c:pt idx="434">
                  <c:v>12.835274906005315</c:v>
                </c:pt>
                <c:pt idx="435">
                  <c:v>12.834203330532745</c:v>
                </c:pt>
                <c:pt idx="436">
                  <c:v>12.833130261575194</c:v>
                </c:pt>
                <c:pt idx="437">
                  <c:v>12.832055699132663</c:v>
                </c:pt>
                <c:pt idx="438">
                  <c:v>12.830979643205152</c:v>
                </c:pt>
                <c:pt idx="439">
                  <c:v>12.829902093792665</c:v>
                </c:pt>
                <c:pt idx="440">
                  <c:v>12.828823050895197</c:v>
                </c:pt>
                <c:pt idx="441">
                  <c:v>12.827742514512751</c:v>
                </c:pt>
                <c:pt idx="442">
                  <c:v>12.826660484645323</c:v>
                </c:pt>
                <c:pt idx="443">
                  <c:v>12.825576961292921</c:v>
                </c:pt>
                <c:pt idx="444">
                  <c:v>12.824491944455536</c:v>
                </c:pt>
                <c:pt idx="445">
                  <c:v>12.823405434133173</c:v>
                </c:pt>
                <c:pt idx="446">
                  <c:v>12.822317430325828</c:v>
                </c:pt>
                <c:pt idx="447">
                  <c:v>12.821227933033509</c:v>
                </c:pt>
                <c:pt idx="448">
                  <c:v>12.820136942256205</c:v>
                </c:pt>
                <c:pt idx="449">
                  <c:v>12.819044457993925</c:v>
                </c:pt>
                <c:pt idx="450">
                  <c:v>12.817950480246667</c:v>
                </c:pt>
                <c:pt idx="451">
                  <c:v>12.816855009014427</c:v>
                </c:pt>
                <c:pt idx="452">
                  <c:v>12.81575804429721</c:v>
                </c:pt>
                <c:pt idx="453">
                  <c:v>12.814659586095013</c:v>
                </c:pt>
                <c:pt idx="454">
                  <c:v>12.813559634407838</c:v>
                </c:pt>
                <c:pt idx="455">
                  <c:v>12.812458189235681</c:v>
                </c:pt>
                <c:pt idx="456">
                  <c:v>12.811355250578547</c:v>
                </c:pt>
                <c:pt idx="457">
                  <c:v>12.810250818436431</c:v>
                </c:pt>
                <c:pt idx="458">
                  <c:v>12.809144892809339</c:v>
                </c:pt>
                <c:pt idx="459">
                  <c:v>12.808037473697265</c:v>
                </c:pt>
                <c:pt idx="460">
                  <c:v>12.806928561100216</c:v>
                </c:pt>
                <c:pt idx="461">
                  <c:v>12.805818155018185</c:v>
                </c:pt>
                <c:pt idx="462">
                  <c:v>12.804706255451174</c:v>
                </c:pt>
                <c:pt idx="463">
                  <c:v>12.803592862399187</c:v>
                </c:pt>
                <c:pt idx="464">
                  <c:v>12.802477975862217</c:v>
                </c:pt>
                <c:pt idx="465">
                  <c:v>12.801361595840271</c:v>
                </c:pt>
                <c:pt idx="466">
                  <c:v>12.800243722333343</c:v>
                </c:pt>
                <c:pt idx="467">
                  <c:v>12.799124355341437</c:v>
                </c:pt>
                <c:pt idx="468">
                  <c:v>12.798003494864554</c:v>
                </c:pt>
                <c:pt idx="469">
                  <c:v>12.796881140902688</c:v>
                </c:pt>
                <c:pt idx="470">
                  <c:v>12.795757293455846</c:v>
                </c:pt>
                <c:pt idx="471">
                  <c:v>12.794631952524023</c:v>
                </c:pt>
                <c:pt idx="472">
                  <c:v>12.793505118107221</c:v>
                </c:pt>
                <c:pt idx="473">
                  <c:v>12.79237679020544</c:v>
                </c:pt>
                <c:pt idx="474">
                  <c:v>12.79124696881868</c:v>
                </c:pt>
                <c:pt idx="475">
                  <c:v>12.790115653946941</c:v>
                </c:pt>
                <c:pt idx="476">
                  <c:v>12.788982845590223</c:v>
                </c:pt>
                <c:pt idx="477">
                  <c:v>12.787848543748524</c:v>
                </c:pt>
                <c:pt idx="478">
                  <c:v>12.786712748421849</c:v>
                </c:pt>
                <c:pt idx="479">
                  <c:v>12.78557545961019</c:v>
                </c:pt>
                <c:pt idx="480">
                  <c:v>12.784436677313554</c:v>
                </c:pt>
                <c:pt idx="481">
                  <c:v>12.783296401531942</c:v>
                </c:pt>
                <c:pt idx="482">
                  <c:v>12.782154632265348</c:v>
                </c:pt>
                <c:pt idx="483">
                  <c:v>12.781011369513775</c:v>
                </c:pt>
                <c:pt idx="484">
                  <c:v>12.779866613277223</c:v>
                </c:pt>
                <c:pt idx="485">
                  <c:v>12.778720363555692</c:v>
                </c:pt>
                <c:pt idx="486">
                  <c:v>12.777572620349181</c:v>
                </c:pt>
                <c:pt idx="487">
                  <c:v>12.776423383657692</c:v>
                </c:pt>
                <c:pt idx="488">
                  <c:v>12.77527265348122</c:v>
                </c:pt>
                <c:pt idx="489">
                  <c:v>12.774120429819773</c:v>
                </c:pt>
                <c:pt idx="490">
                  <c:v>12.772966712673348</c:v>
                </c:pt>
                <c:pt idx="491">
                  <c:v>12.77181150204194</c:v>
                </c:pt>
                <c:pt idx="492">
                  <c:v>12.770654797925555</c:v>
                </c:pt>
                <c:pt idx="493">
                  <c:v>12.769496600324191</c:v>
                </c:pt>
                <c:pt idx="494">
                  <c:v>12.768336909237846</c:v>
                </c:pt>
                <c:pt idx="495">
                  <c:v>12.767175724666522</c:v>
                </c:pt>
                <c:pt idx="496">
                  <c:v>12.766013046610221</c:v>
                </c:pt>
                <c:pt idx="497">
                  <c:v>12.764848875068939</c:v>
                </c:pt>
                <c:pt idx="498">
                  <c:v>12.763683210042679</c:v>
                </c:pt>
                <c:pt idx="499">
                  <c:v>12.762516051531438</c:v>
                </c:pt>
                <c:pt idx="500">
                  <c:v>12.761347399535218</c:v>
                </c:pt>
                <c:pt idx="501">
                  <c:v>12.760177254054019</c:v>
                </c:pt>
                <c:pt idx="502">
                  <c:v>12.759005615087842</c:v>
                </c:pt>
                <c:pt idx="503">
                  <c:v>12.757832482636685</c:v>
                </c:pt>
                <c:pt idx="504">
                  <c:v>12.756657856700551</c:v>
                </c:pt>
                <c:pt idx="505">
                  <c:v>12.755481737279434</c:v>
                </c:pt>
                <c:pt idx="506">
                  <c:v>12.754304124373339</c:v>
                </c:pt>
                <c:pt idx="507">
                  <c:v>12.753125017982265</c:v>
                </c:pt>
                <c:pt idx="508">
                  <c:v>12.751944418106214</c:v>
                </c:pt>
                <c:pt idx="509">
                  <c:v>12.750762324745182</c:v>
                </c:pt>
                <c:pt idx="510">
                  <c:v>12.749578737899171</c:v>
                </c:pt>
                <c:pt idx="511">
                  <c:v>12.748393657568181</c:v>
                </c:pt>
                <c:pt idx="512">
                  <c:v>12.74720708375221</c:v>
                </c:pt>
                <c:pt idx="513">
                  <c:v>12.746019016451264</c:v>
                </c:pt>
                <c:pt idx="514">
                  <c:v>12.744829455665334</c:v>
                </c:pt>
                <c:pt idx="515">
                  <c:v>12.743638401394428</c:v>
                </c:pt>
                <c:pt idx="516">
                  <c:v>12.742445853638539</c:v>
                </c:pt>
                <c:pt idx="517">
                  <c:v>12.741251812397675</c:v>
                </c:pt>
                <c:pt idx="518">
                  <c:v>12.74005627767183</c:v>
                </c:pt>
                <c:pt idx="519">
                  <c:v>12.738859249461006</c:v>
                </c:pt>
                <c:pt idx="520">
                  <c:v>12.737660727765205</c:v>
                </c:pt>
                <c:pt idx="521">
                  <c:v>12.736460712584421</c:v>
                </c:pt>
                <c:pt idx="522">
                  <c:v>12.735259203918661</c:v>
                </c:pt>
                <c:pt idx="523">
                  <c:v>12.734056201767919</c:v>
                </c:pt>
                <c:pt idx="524">
                  <c:v>12.732851706132198</c:v>
                </c:pt>
                <c:pt idx="525">
                  <c:v>12.731645717011499</c:v>
                </c:pt>
                <c:pt idx="526">
                  <c:v>12.730438234405822</c:v>
                </c:pt>
                <c:pt idx="527">
                  <c:v>12.729229258315163</c:v>
                </c:pt>
                <c:pt idx="528">
                  <c:v>12.728018788739528</c:v>
                </c:pt>
                <c:pt idx="529">
                  <c:v>12.726806825678912</c:v>
                </c:pt>
                <c:pt idx="530">
                  <c:v>12.725593369133316</c:v>
                </c:pt>
                <c:pt idx="531">
                  <c:v>12.724378419102743</c:v>
                </c:pt>
                <c:pt idx="532">
                  <c:v>12.723161975587189</c:v>
                </c:pt>
                <c:pt idx="533">
                  <c:v>12.721944038586658</c:v>
                </c:pt>
                <c:pt idx="534">
                  <c:v>12.720724608101145</c:v>
                </c:pt>
                <c:pt idx="535">
                  <c:v>12.719503684130652</c:v>
                </c:pt>
                <c:pt idx="536">
                  <c:v>12.718281266675184</c:v>
                </c:pt>
                <c:pt idx="537">
                  <c:v>12.717057355734735</c:v>
                </c:pt>
                <c:pt idx="538">
                  <c:v>12.715831951309307</c:v>
                </c:pt>
                <c:pt idx="539">
                  <c:v>12.714605053398897</c:v>
                </c:pt>
                <c:pt idx="540">
                  <c:v>12.713376662003512</c:v>
                </c:pt>
                <c:pt idx="541">
                  <c:v>12.712146777123145</c:v>
                </c:pt>
                <c:pt idx="542">
                  <c:v>12.7109153987578</c:v>
                </c:pt>
                <c:pt idx="543">
                  <c:v>12.709682526907475</c:v>
                </c:pt>
                <c:pt idx="544">
                  <c:v>12.70844816157217</c:v>
                </c:pt>
                <c:pt idx="545">
                  <c:v>12.707212302751888</c:v>
                </c:pt>
                <c:pt idx="546">
                  <c:v>12.705974950446626</c:v>
                </c:pt>
                <c:pt idx="547">
                  <c:v>12.704736104656385</c:v>
                </c:pt>
                <c:pt idx="548">
                  <c:v>12.703495765381163</c:v>
                </c:pt>
                <c:pt idx="549">
                  <c:v>12.702253932620964</c:v>
                </c:pt>
                <c:pt idx="550">
                  <c:v>12.701010606375787</c:v>
                </c:pt>
                <c:pt idx="551">
                  <c:v>12.699765786645628</c:v>
                </c:pt>
                <c:pt idx="552">
                  <c:v>12.69851947343049</c:v>
                </c:pt>
                <c:pt idx="553">
                  <c:v>12.697271666730375</c:v>
                </c:pt>
                <c:pt idx="554">
                  <c:v>12.696022366545277</c:v>
                </c:pt>
                <c:pt idx="555">
                  <c:v>12.694771572875203</c:v>
                </c:pt>
                <c:pt idx="556">
                  <c:v>12.693519285720148</c:v>
                </c:pt>
                <c:pt idx="557">
                  <c:v>12.692265505080117</c:v>
                </c:pt>
                <c:pt idx="558">
                  <c:v>12.691010230955103</c:v>
                </c:pt>
                <c:pt idx="559">
                  <c:v>12.689753463345111</c:v>
                </c:pt>
                <c:pt idx="560">
                  <c:v>12.68849520225014</c:v>
                </c:pt>
                <c:pt idx="561">
                  <c:v>12.68723544767019</c:v>
                </c:pt>
                <c:pt idx="562">
                  <c:v>12.685974199605262</c:v>
                </c:pt>
                <c:pt idx="563">
                  <c:v>12.684711458055354</c:v>
                </c:pt>
                <c:pt idx="564">
                  <c:v>12.683447223020465</c:v>
                </c:pt>
                <c:pt idx="565">
                  <c:v>12.682181494500599</c:v>
                </c:pt>
                <c:pt idx="566">
                  <c:v>12.680914272495752</c:v>
                </c:pt>
                <c:pt idx="567">
                  <c:v>12.679645557005927</c:v>
                </c:pt>
                <c:pt idx="568">
                  <c:v>12.678375348031123</c:v>
                </c:pt>
                <c:pt idx="569">
                  <c:v>12.677103645571339</c:v>
                </c:pt>
                <c:pt idx="570">
                  <c:v>12.675830449626575</c:v>
                </c:pt>
                <c:pt idx="571">
                  <c:v>12.674555760196835</c:v>
                </c:pt>
                <c:pt idx="572">
                  <c:v>12.673279577282115</c:v>
                </c:pt>
                <c:pt idx="573">
                  <c:v>12.672001900882414</c:v>
                </c:pt>
                <c:pt idx="574">
                  <c:v>12.670722730997733</c:v>
                </c:pt>
                <c:pt idx="575">
                  <c:v>12.669442067628074</c:v>
                </c:pt>
                <c:pt idx="576">
                  <c:v>12.668159910773436</c:v>
                </c:pt>
                <c:pt idx="577">
                  <c:v>12.666876260433821</c:v>
                </c:pt>
                <c:pt idx="578">
                  <c:v>12.665591116609223</c:v>
                </c:pt>
                <c:pt idx="579">
                  <c:v>12.664304479299648</c:v>
                </c:pt>
                <c:pt idx="580">
                  <c:v>12.663016348505092</c:v>
                </c:pt>
                <c:pt idx="581">
                  <c:v>12.661726724225559</c:v>
                </c:pt>
                <c:pt idx="582">
                  <c:v>12.660435606461046</c:v>
                </c:pt>
                <c:pt idx="583">
                  <c:v>12.659142995211553</c:v>
                </c:pt>
                <c:pt idx="584">
                  <c:v>12.657848890477084</c:v>
                </c:pt>
                <c:pt idx="585">
                  <c:v>12.65655329225763</c:v>
                </c:pt>
                <c:pt idx="586">
                  <c:v>12.6552562005532</c:v>
                </c:pt>
                <c:pt idx="587">
                  <c:v>12.653957615363794</c:v>
                </c:pt>
                <c:pt idx="588">
                  <c:v>12.652657536689404</c:v>
                </c:pt>
                <c:pt idx="589">
                  <c:v>12.651355964530039</c:v>
                </c:pt>
                <c:pt idx="590">
                  <c:v>12.650052898885692</c:v>
                </c:pt>
                <c:pt idx="591">
                  <c:v>12.648748339756365</c:v>
                </c:pt>
                <c:pt idx="592">
                  <c:v>12.647442287142059</c:v>
                </c:pt>
                <c:pt idx="593">
                  <c:v>12.646134741042774</c:v>
                </c:pt>
                <c:pt idx="594">
                  <c:v>12.644825701458512</c:v>
                </c:pt>
                <c:pt idx="595">
                  <c:v>12.643515168389269</c:v>
                </c:pt>
                <c:pt idx="596">
                  <c:v>12.642203141835047</c:v>
                </c:pt>
                <c:pt idx="597">
                  <c:v>12.640889621795846</c:v>
                </c:pt>
                <c:pt idx="598">
                  <c:v>12.639574608271666</c:v>
                </c:pt>
                <c:pt idx="599">
                  <c:v>12.638258101262506</c:v>
                </c:pt>
                <c:pt idx="600">
                  <c:v>12.636940100768367</c:v>
                </c:pt>
                <c:pt idx="601">
                  <c:v>12.635620606789251</c:v>
                </c:pt>
                <c:pt idx="602">
                  <c:v>12.634299619325152</c:v>
                </c:pt>
                <c:pt idx="603">
                  <c:v>12.632977138376077</c:v>
                </c:pt>
                <c:pt idx="604">
                  <c:v>12.631653163942021</c:v>
                </c:pt>
                <c:pt idx="605">
                  <c:v>12.630327696022986</c:v>
                </c:pt>
                <c:pt idx="606">
                  <c:v>12.629000734618973</c:v>
                </c:pt>
                <c:pt idx="607">
                  <c:v>12.627672279729982</c:v>
                </c:pt>
                <c:pt idx="608">
                  <c:v>12.626342331356009</c:v>
                </c:pt>
                <c:pt idx="609">
                  <c:v>12.625010889497057</c:v>
                </c:pt>
                <c:pt idx="610">
                  <c:v>12.623677954153127</c:v>
                </c:pt>
                <c:pt idx="611">
                  <c:v>12.622343525324217</c:v>
                </c:pt>
                <c:pt idx="612">
                  <c:v>12.621007603010328</c:v>
                </c:pt>
                <c:pt idx="613">
                  <c:v>12.61967018721146</c:v>
                </c:pt>
                <c:pt idx="614">
                  <c:v>12.618331277927613</c:v>
                </c:pt>
                <c:pt idx="615">
                  <c:v>12.616990875158784</c:v>
                </c:pt>
                <c:pt idx="616">
                  <c:v>12.61564897890498</c:v>
                </c:pt>
                <c:pt idx="617">
                  <c:v>12.614305589166195</c:v>
                </c:pt>
                <c:pt idx="618">
                  <c:v>12.612960705942431</c:v>
                </c:pt>
                <c:pt idx="619">
                  <c:v>12.611614329233689</c:v>
                </c:pt>
                <c:pt idx="620">
                  <c:v>12.610266459039964</c:v>
                </c:pt>
                <c:pt idx="621">
                  <c:v>12.608917095361264</c:v>
                </c:pt>
                <c:pt idx="622">
                  <c:v>12.607566238197583</c:v>
                </c:pt>
                <c:pt idx="623">
                  <c:v>12.606213887548924</c:v>
                </c:pt>
                <c:pt idx="624">
                  <c:v>12.604860043415282</c:v>
                </c:pt>
                <c:pt idx="625">
                  <c:v>12.603504705796665</c:v>
                </c:pt>
                <c:pt idx="626">
                  <c:v>12.602147874693067</c:v>
                </c:pt>
                <c:pt idx="627">
                  <c:v>12.600789550104491</c:v>
                </c:pt>
                <c:pt idx="628">
                  <c:v>12.599429732030936</c:v>
                </c:pt>
                <c:pt idx="629">
                  <c:v>12.598068420472398</c:v>
                </c:pt>
                <c:pt idx="630">
                  <c:v>12.596705615428885</c:v>
                </c:pt>
                <c:pt idx="631">
                  <c:v>12.59534131690039</c:v>
                </c:pt>
                <c:pt idx="632">
                  <c:v>12.59397552488692</c:v>
                </c:pt>
                <c:pt idx="633">
                  <c:v>12.592608239388467</c:v>
                </c:pt>
                <c:pt idx="634">
                  <c:v>12.591239460405035</c:v>
                </c:pt>
                <c:pt idx="635">
                  <c:v>12.589869187936625</c:v>
                </c:pt>
                <c:pt idx="636">
                  <c:v>12.588497421983234</c:v>
                </c:pt>
                <c:pt idx="637">
                  <c:v>12.587124162544868</c:v>
                </c:pt>
                <c:pt idx="638">
                  <c:v>12.585749409621521</c:v>
                </c:pt>
                <c:pt idx="639">
                  <c:v>12.58437316321319</c:v>
                </c:pt>
                <c:pt idx="640">
                  <c:v>12.582995423319886</c:v>
                </c:pt>
                <c:pt idx="641">
                  <c:v>12.581616189941599</c:v>
                </c:pt>
                <c:pt idx="642">
                  <c:v>12.580235463078335</c:v>
                </c:pt>
                <c:pt idx="643">
                  <c:v>12.578853242730089</c:v>
                </c:pt>
                <c:pt idx="644">
                  <c:v>12.577469528896868</c:v>
                </c:pt>
                <c:pt idx="645">
                  <c:v>12.576084321578666</c:v>
                </c:pt>
                <c:pt idx="646">
                  <c:v>12.574697620775483</c:v>
                </c:pt>
                <c:pt idx="647">
                  <c:v>12.573309426487322</c:v>
                </c:pt>
                <c:pt idx="648">
                  <c:v>12.571919738714183</c:v>
                </c:pt>
                <c:pt idx="649">
                  <c:v>12.570528557456063</c:v>
                </c:pt>
                <c:pt idx="650">
                  <c:v>12.569135882712967</c:v>
                </c:pt>
                <c:pt idx="651">
                  <c:v>12.567741714484887</c:v>
                </c:pt>
                <c:pt idx="652">
                  <c:v>12.566346052771831</c:v>
                </c:pt>
                <c:pt idx="653">
                  <c:v>12.564948897573798</c:v>
                </c:pt>
                <c:pt idx="654">
                  <c:v>12.563550248890781</c:v>
                </c:pt>
                <c:pt idx="655">
                  <c:v>12.562150106722786</c:v>
                </c:pt>
                <c:pt idx="656">
                  <c:v>12.560748471069813</c:v>
                </c:pt>
                <c:pt idx="657">
                  <c:v>12.559345341931861</c:v>
                </c:pt>
                <c:pt idx="658">
                  <c:v>12.557940719308927</c:v>
                </c:pt>
                <c:pt idx="659">
                  <c:v>12.556534603201017</c:v>
                </c:pt>
                <c:pt idx="660">
                  <c:v>12.555126993608127</c:v>
                </c:pt>
                <c:pt idx="661">
                  <c:v>12.553717890530256</c:v>
                </c:pt>
                <c:pt idx="662">
                  <c:v>12.552307293967408</c:v>
                </c:pt>
                <c:pt idx="663">
                  <c:v>12.550895203919582</c:v>
                </c:pt>
                <c:pt idx="664">
                  <c:v>12.549481620386773</c:v>
                </c:pt>
                <c:pt idx="665">
                  <c:v>12.548066543368988</c:v>
                </c:pt>
                <c:pt idx="666">
                  <c:v>12.546649972866222</c:v>
                </c:pt>
                <c:pt idx="667">
                  <c:v>12.545231908878479</c:v>
                </c:pt>
                <c:pt idx="668">
                  <c:v>12.543812351405753</c:v>
                </c:pt>
                <c:pt idx="669">
                  <c:v>12.542391300448053</c:v>
                </c:pt>
                <c:pt idx="670">
                  <c:v>12.54096875600537</c:v>
                </c:pt>
                <c:pt idx="671">
                  <c:v>12.539544718077709</c:v>
                </c:pt>
                <c:pt idx="672">
                  <c:v>12.538119186665066</c:v>
                </c:pt>
                <c:pt idx="673">
                  <c:v>12.536692161767448</c:v>
                </c:pt>
                <c:pt idx="674">
                  <c:v>12.53526364338485</c:v>
                </c:pt>
                <c:pt idx="675">
                  <c:v>12.53383363151727</c:v>
                </c:pt>
                <c:pt idx="676">
                  <c:v>12.532402126164712</c:v>
                </c:pt>
                <c:pt idx="677">
                  <c:v>12.530969127327177</c:v>
                </c:pt>
                <c:pt idx="678">
                  <c:v>12.529534635004662</c:v>
                </c:pt>
                <c:pt idx="679">
                  <c:v>12.528098649197167</c:v>
                </c:pt>
                <c:pt idx="680">
                  <c:v>12.526661169904692</c:v>
                </c:pt>
                <c:pt idx="681">
                  <c:v>12.525222197127238</c:v>
                </c:pt>
                <c:pt idx="682">
                  <c:v>12.523781730864807</c:v>
                </c:pt>
                <c:pt idx="683">
                  <c:v>12.522339771117394</c:v>
                </c:pt>
                <c:pt idx="684">
                  <c:v>12.520896317885004</c:v>
                </c:pt>
                <c:pt idx="685">
                  <c:v>12.519451371167634</c:v>
                </c:pt>
                <c:pt idx="686">
                  <c:v>12.518004930965285</c:v>
                </c:pt>
                <c:pt idx="687">
                  <c:v>12.516556997277954</c:v>
                </c:pt>
                <c:pt idx="688">
                  <c:v>12.515107570105647</c:v>
                </c:pt>
                <c:pt idx="689">
                  <c:v>12.513656649448361</c:v>
                </c:pt>
                <c:pt idx="690">
                  <c:v>12.512204235306095</c:v>
                </c:pt>
                <c:pt idx="691">
                  <c:v>12.510750327678849</c:v>
                </c:pt>
                <c:pt idx="692">
                  <c:v>12.509294926566625</c:v>
                </c:pt>
                <c:pt idx="693">
                  <c:v>12.507838031969422</c:v>
                </c:pt>
                <c:pt idx="694">
                  <c:v>12.506379643887238</c:v>
                </c:pt>
                <c:pt idx="695">
                  <c:v>12.504919762320077</c:v>
                </c:pt>
                <c:pt idx="696">
                  <c:v>12.503458387267935</c:v>
                </c:pt>
                <c:pt idx="697">
                  <c:v>12.501995518730816</c:v>
                </c:pt>
                <c:pt idx="698">
                  <c:v>12.500531156708716</c:v>
                </c:pt>
                <c:pt idx="699">
                  <c:v>12.499065301201638</c:v>
                </c:pt>
                <c:pt idx="700">
                  <c:v>12.497597952209578</c:v>
                </c:pt>
                <c:pt idx="701">
                  <c:v>12.496129109732543</c:v>
                </c:pt>
                <c:pt idx="702">
                  <c:v>12.494658773770526</c:v>
                </c:pt>
                <c:pt idx="703">
                  <c:v>12.493186944323529</c:v>
                </c:pt>
                <c:pt idx="704">
                  <c:v>12.491713621391556</c:v>
                </c:pt>
                <c:pt idx="705">
                  <c:v>12.4902388049746</c:v>
                </c:pt>
                <c:pt idx="706">
                  <c:v>12.488762495072669</c:v>
                </c:pt>
                <c:pt idx="707">
                  <c:v>12.487284691685756</c:v>
                </c:pt>
                <c:pt idx="708">
                  <c:v>12.485805394813866</c:v>
                </c:pt>
                <c:pt idx="709">
                  <c:v>12.484324604456992</c:v>
                </c:pt>
                <c:pt idx="710">
                  <c:v>12.482842320615143</c:v>
                </c:pt>
                <c:pt idx="711">
                  <c:v>12.481358543288312</c:v>
                </c:pt>
                <c:pt idx="712">
                  <c:v>12.479873272476507</c:v>
                </c:pt>
                <c:pt idx="713">
                  <c:v>12.478386508179719</c:v>
                </c:pt>
                <c:pt idx="714">
                  <c:v>12.47689825039795</c:v>
                </c:pt>
                <c:pt idx="715">
                  <c:v>12.475408499131207</c:v>
                </c:pt>
                <c:pt idx="716">
                  <c:v>12.473917254379481</c:v>
                </c:pt>
                <c:pt idx="717">
                  <c:v>12.472424516142777</c:v>
                </c:pt>
                <c:pt idx="718">
                  <c:v>12.470930284421092</c:v>
                </c:pt>
                <c:pt idx="719">
                  <c:v>12.469434559214429</c:v>
                </c:pt>
                <c:pt idx="720">
                  <c:v>12.46793734052279</c:v>
                </c:pt>
                <c:pt idx="721">
                  <c:v>12.466438628346166</c:v>
                </c:pt>
                <c:pt idx="722">
                  <c:v>12.464938422684567</c:v>
                </c:pt>
                <c:pt idx="723">
                  <c:v>12.463436723537988</c:v>
                </c:pt>
                <c:pt idx="724">
                  <c:v>12.461933530906428</c:v>
                </c:pt>
                <c:pt idx="725">
                  <c:v>12.46042884478989</c:v>
                </c:pt>
                <c:pt idx="726">
                  <c:v>12.458922665188375</c:v>
                </c:pt>
                <c:pt idx="727">
                  <c:v>12.457414992101878</c:v>
                </c:pt>
                <c:pt idx="728">
                  <c:v>12.455905825530403</c:v>
                </c:pt>
                <c:pt idx="729">
                  <c:v>12.454395165473947</c:v>
                </c:pt>
                <c:pt idx="730">
                  <c:v>12.452883011932515</c:v>
                </c:pt>
                <c:pt idx="731">
                  <c:v>12.451369364906101</c:v>
                </c:pt>
                <c:pt idx="732">
                  <c:v>12.449854224394711</c:v>
                </c:pt>
                <c:pt idx="733">
                  <c:v>12.448337590398339</c:v>
                </c:pt>
                <c:pt idx="734">
                  <c:v>12.446819462916986</c:v>
                </c:pt>
                <c:pt idx="735">
                  <c:v>12.445299841950657</c:v>
                </c:pt>
                <c:pt idx="736">
                  <c:v>12.44377872749935</c:v>
                </c:pt>
                <c:pt idx="737">
                  <c:v>12.44225611956306</c:v>
                </c:pt>
                <c:pt idx="738">
                  <c:v>12.440732018141793</c:v>
                </c:pt>
                <c:pt idx="739">
                  <c:v>12.439206423235547</c:v>
                </c:pt>
                <c:pt idx="740">
                  <c:v>12.437679334844319</c:v>
                </c:pt>
                <c:pt idx="741">
                  <c:v>12.436150752968114</c:v>
                </c:pt>
                <c:pt idx="742">
                  <c:v>12.434620677606933</c:v>
                </c:pt>
                <c:pt idx="743">
                  <c:v>12.433089108760768</c:v>
                </c:pt>
                <c:pt idx="744">
                  <c:v>12.431556046429625</c:v>
                </c:pt>
                <c:pt idx="745">
                  <c:v>12.430021490613504</c:v>
                </c:pt>
                <c:pt idx="746">
                  <c:v>12.428485441312404</c:v>
                </c:pt>
                <c:pt idx="747">
                  <c:v>12.426947898526322</c:v>
                </c:pt>
                <c:pt idx="748">
                  <c:v>12.425408862255264</c:v>
                </c:pt>
                <c:pt idx="749">
                  <c:v>12.423868332499225</c:v>
                </c:pt>
                <c:pt idx="750">
                  <c:v>12.422326309258208</c:v>
                </c:pt>
                <c:pt idx="751">
                  <c:v>12.42078279253221</c:v>
                </c:pt>
                <c:pt idx="752">
                  <c:v>12.419237782321233</c:v>
                </c:pt>
                <c:pt idx="753">
                  <c:v>12.417691278625279</c:v>
                </c:pt>
                <c:pt idx="754">
                  <c:v>12.416143281444343</c:v>
                </c:pt>
                <c:pt idx="755">
                  <c:v>12.414593790778429</c:v>
                </c:pt>
                <c:pt idx="756">
                  <c:v>12.413042806627539</c:v>
                </c:pt>
                <c:pt idx="757">
                  <c:v>12.411490328991665</c:v>
                </c:pt>
                <c:pt idx="758">
                  <c:v>12.409936357870814</c:v>
                </c:pt>
                <c:pt idx="759">
                  <c:v>12.408380893264983</c:v>
                </c:pt>
                <c:pt idx="760">
                  <c:v>12.406823935174176</c:v>
                </c:pt>
                <c:pt idx="761">
                  <c:v>12.405265483598386</c:v>
                </c:pt>
                <c:pt idx="762">
                  <c:v>12.403705538537618</c:v>
                </c:pt>
                <c:pt idx="763">
                  <c:v>12.402144099991871</c:v>
                </c:pt>
                <c:pt idx="764">
                  <c:v>12.400581167961144</c:v>
                </c:pt>
                <c:pt idx="765">
                  <c:v>12.39901674244544</c:v>
                </c:pt>
                <c:pt idx="766">
                  <c:v>12.397450823444753</c:v>
                </c:pt>
                <c:pt idx="767">
                  <c:v>12.39588341095909</c:v>
                </c:pt>
                <c:pt idx="768">
                  <c:v>12.394314504988447</c:v>
                </c:pt>
                <c:pt idx="769">
                  <c:v>12.392744105532826</c:v>
                </c:pt>
                <c:pt idx="770">
                  <c:v>12.391172212592222</c:v>
                </c:pt>
                <c:pt idx="771">
                  <c:v>12.389598826166642</c:v>
                </c:pt>
                <c:pt idx="772">
                  <c:v>12.388023946256082</c:v>
                </c:pt>
                <c:pt idx="773">
                  <c:v>12.386447572860542</c:v>
                </c:pt>
                <c:pt idx="774">
                  <c:v>12.384869705980025</c:v>
                </c:pt>
                <c:pt idx="775">
                  <c:v>12.383290345614526</c:v>
                </c:pt>
                <c:pt idx="776">
                  <c:v>12.381709491764049</c:v>
                </c:pt>
                <c:pt idx="777">
                  <c:v>12.380127144428595</c:v>
                </c:pt>
                <c:pt idx="778">
                  <c:v>12.37854330360816</c:v>
                </c:pt>
                <c:pt idx="779">
                  <c:v>12.376957969302747</c:v>
                </c:pt>
                <c:pt idx="780">
                  <c:v>12.375371141512353</c:v>
                </c:pt>
                <c:pt idx="781">
                  <c:v>12.373782820236977</c:v>
                </c:pt>
                <c:pt idx="782">
                  <c:v>12.372193005476628</c:v>
                </c:pt>
                <c:pt idx="783">
                  <c:v>12.370601697231296</c:v>
                </c:pt>
                <c:pt idx="784">
                  <c:v>12.369008895500986</c:v>
                </c:pt>
                <c:pt idx="785">
                  <c:v>12.367414600285697</c:v>
                </c:pt>
                <c:pt idx="786">
                  <c:v>12.365818811585427</c:v>
                </c:pt>
                <c:pt idx="787">
                  <c:v>12.364221529400179</c:v>
                </c:pt>
                <c:pt idx="788">
                  <c:v>12.362622753729953</c:v>
                </c:pt>
                <c:pt idx="789">
                  <c:v>12.361022484574747</c:v>
                </c:pt>
                <c:pt idx="790">
                  <c:v>12.35942072193456</c:v>
                </c:pt>
                <c:pt idx="791">
                  <c:v>12.357817465809395</c:v>
                </c:pt>
                <c:pt idx="792">
                  <c:v>12.356212716199252</c:v>
                </c:pt>
                <c:pt idx="793">
                  <c:v>12.354606473104131</c:v>
                </c:pt>
                <c:pt idx="794">
                  <c:v>12.352998736524029</c:v>
                </c:pt>
                <c:pt idx="795">
                  <c:v>12.351389506458947</c:v>
                </c:pt>
                <c:pt idx="796">
                  <c:v>12.349778782908885</c:v>
                </c:pt>
                <c:pt idx="797">
                  <c:v>12.348166565873845</c:v>
                </c:pt>
                <c:pt idx="798">
                  <c:v>12.346552855353826</c:v>
                </c:pt>
                <c:pt idx="799">
                  <c:v>12.344937651348829</c:v>
                </c:pt>
                <c:pt idx="800">
                  <c:v>12.34332095385885</c:v>
                </c:pt>
                <c:pt idx="801">
                  <c:v>12.341702762883894</c:v>
                </c:pt>
                <c:pt idx="802">
                  <c:v>12.340083078423959</c:v>
                </c:pt>
                <c:pt idx="803">
                  <c:v>12.338461900479045</c:v>
                </c:pt>
                <c:pt idx="804">
                  <c:v>12.336839229049149</c:v>
                </c:pt>
                <c:pt idx="805">
                  <c:v>12.335215064134276</c:v>
                </c:pt>
                <c:pt idx="806">
                  <c:v>12.333589405734422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96B-457F-981C-ED48E7188A39}"/>
            </c:ext>
          </c:extLst>
        </c:ser>
        <c:ser>
          <c:idx val="1"/>
          <c:order val="1"/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'Max limit'!$O$6:$O$812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limit'!$Q$6:$Q$812</c:f>
              <c:numCache>
                <c:formatCode>0.00</c:formatCode>
                <c:ptCount val="807"/>
                <c:pt idx="0">
                  <c:v>13.579933032087458</c:v>
                </c:pt>
                <c:pt idx="1">
                  <c:v>13.579174315242373</c:v>
                </c:pt>
                <c:pt idx="2">
                  <c:v>13.578412922147391</c:v>
                </c:pt>
                <c:pt idx="3">
                  <c:v>13.577648852802517</c:v>
                </c:pt>
                <c:pt idx="4">
                  <c:v>13.576882107207746</c:v>
                </c:pt>
                <c:pt idx="5">
                  <c:v>13.57611268536308</c:v>
                </c:pt>
                <c:pt idx="6">
                  <c:v>13.575340587268524</c:v>
                </c:pt>
                <c:pt idx="7">
                  <c:v>13.574565812924071</c:v>
                </c:pt>
                <c:pt idx="8">
                  <c:v>13.573788362329722</c:v>
                </c:pt>
                <c:pt idx="9">
                  <c:v>13.57300823548548</c:v>
                </c:pt>
                <c:pt idx="10">
                  <c:v>13.572225432391344</c:v>
                </c:pt>
                <c:pt idx="11">
                  <c:v>13.571439953047312</c:v>
                </c:pt>
                <c:pt idx="12">
                  <c:v>13.570651797453387</c:v>
                </c:pt>
                <c:pt idx="13">
                  <c:v>13.569860965609568</c:v>
                </c:pt>
                <c:pt idx="14">
                  <c:v>13.569067457515851</c:v>
                </c:pt>
                <c:pt idx="15">
                  <c:v>13.568271273172241</c:v>
                </c:pt>
                <c:pt idx="16">
                  <c:v>13.56747241257874</c:v>
                </c:pt>
                <c:pt idx="17">
                  <c:v>13.56667087573534</c:v>
                </c:pt>
                <c:pt idx="18">
                  <c:v>13.565866662642048</c:v>
                </c:pt>
                <c:pt idx="19">
                  <c:v>13.565059773298863</c:v>
                </c:pt>
                <c:pt idx="20">
                  <c:v>13.564250207705781</c:v>
                </c:pt>
                <c:pt idx="21">
                  <c:v>13.563437965862805</c:v>
                </c:pt>
                <c:pt idx="22">
                  <c:v>13.562623047769934</c:v>
                </c:pt>
                <c:pt idx="23">
                  <c:v>13.561805453427169</c:v>
                </c:pt>
                <c:pt idx="24">
                  <c:v>13.560985182834509</c:v>
                </c:pt>
                <c:pt idx="25">
                  <c:v>13.560162235991955</c:v>
                </c:pt>
                <c:pt idx="26">
                  <c:v>13.559336612899507</c:v>
                </c:pt>
                <c:pt idx="27">
                  <c:v>13.558508313557162</c:v>
                </c:pt>
                <c:pt idx="28">
                  <c:v>13.557677337964927</c:v>
                </c:pt>
                <c:pt idx="29">
                  <c:v>13.556843686122793</c:v>
                </c:pt>
                <c:pt idx="30">
                  <c:v>13.556007358030767</c:v>
                </c:pt>
                <c:pt idx="31">
                  <c:v>13.555168353688847</c:v>
                </c:pt>
                <c:pt idx="32">
                  <c:v>13.554326673097032</c:v>
                </c:pt>
                <c:pt idx="33">
                  <c:v>13.553482316255321</c:v>
                </c:pt>
                <c:pt idx="34">
                  <c:v>13.552635283163717</c:v>
                </c:pt>
                <c:pt idx="35">
                  <c:v>13.551785573822221</c:v>
                </c:pt>
                <c:pt idx="36">
                  <c:v>13.550933188230825</c:v>
                </c:pt>
                <c:pt idx="37">
                  <c:v>13.550078126389536</c:v>
                </c:pt>
                <c:pt idx="38">
                  <c:v>13.549220388298355</c:v>
                </c:pt>
                <c:pt idx="39">
                  <c:v>13.548359973957277</c:v>
                </c:pt>
                <c:pt idx="40">
                  <c:v>13.547496883366307</c:v>
                </c:pt>
                <c:pt idx="41">
                  <c:v>13.546631116525441</c:v>
                </c:pt>
                <c:pt idx="42">
                  <c:v>13.545762673434682</c:v>
                </c:pt>
                <c:pt idx="43">
                  <c:v>13.544891554094027</c:v>
                </c:pt>
                <c:pt idx="44">
                  <c:v>13.544017758503479</c:v>
                </c:pt>
                <c:pt idx="45">
                  <c:v>13.543141286663033</c:v>
                </c:pt>
                <c:pt idx="46">
                  <c:v>13.542262138572696</c:v>
                </c:pt>
                <c:pt idx="47">
                  <c:v>13.541380314232464</c:v>
                </c:pt>
                <c:pt idx="48">
                  <c:v>13.540495813642336</c:v>
                </c:pt>
                <c:pt idx="49">
                  <c:v>13.539608636802315</c:v>
                </c:pt>
                <c:pt idx="50">
                  <c:v>13.538718783712397</c:v>
                </c:pt>
                <c:pt idx="51">
                  <c:v>13.537826254372588</c:v>
                </c:pt>
                <c:pt idx="52">
                  <c:v>13.536931048782884</c:v>
                </c:pt>
                <c:pt idx="53">
                  <c:v>13.536033166943284</c:v>
                </c:pt>
                <c:pt idx="54">
                  <c:v>13.53513260885379</c:v>
                </c:pt>
                <c:pt idx="55">
                  <c:v>13.534229374514402</c:v>
                </c:pt>
                <c:pt idx="56">
                  <c:v>13.533323463925118</c:v>
                </c:pt>
                <c:pt idx="57">
                  <c:v>13.532414877085939</c:v>
                </c:pt>
                <c:pt idx="58">
                  <c:v>13.531503613996867</c:v>
                </c:pt>
                <c:pt idx="59">
                  <c:v>13.530589674657902</c:v>
                </c:pt>
                <c:pt idx="60">
                  <c:v>13.52967305906904</c:v>
                </c:pt>
                <c:pt idx="61">
                  <c:v>13.528753767230285</c:v>
                </c:pt>
                <c:pt idx="62">
                  <c:v>13.527831799141635</c:v>
                </c:pt>
                <c:pt idx="63">
                  <c:v>13.526907154803093</c:v>
                </c:pt>
                <c:pt idx="64">
                  <c:v>13.525979834214654</c:v>
                </c:pt>
                <c:pt idx="65">
                  <c:v>13.52504983737632</c:v>
                </c:pt>
                <c:pt idx="66">
                  <c:v>13.524117164288093</c:v>
                </c:pt>
                <c:pt idx="67">
                  <c:v>13.52318181494997</c:v>
                </c:pt>
                <c:pt idx="68">
                  <c:v>13.522243789361951</c:v>
                </c:pt>
                <c:pt idx="69">
                  <c:v>13.521303087524039</c:v>
                </c:pt>
                <c:pt idx="70">
                  <c:v>13.520359709436235</c:v>
                </c:pt>
                <c:pt idx="71">
                  <c:v>13.519413655098536</c:v>
                </c:pt>
                <c:pt idx="72">
                  <c:v>13.518464924510941</c:v>
                </c:pt>
                <c:pt idx="73">
                  <c:v>13.517513517673452</c:v>
                </c:pt>
                <c:pt idx="74">
                  <c:v>13.516559434586068</c:v>
                </c:pt>
                <c:pt idx="75">
                  <c:v>13.51560267524879</c:v>
                </c:pt>
                <c:pt idx="76">
                  <c:v>13.514643239661618</c:v>
                </c:pt>
                <c:pt idx="77">
                  <c:v>13.513681127824549</c:v>
                </c:pt>
                <c:pt idx="78">
                  <c:v>13.512716339737588</c:v>
                </c:pt>
                <c:pt idx="79">
                  <c:v>13.51174887540073</c:v>
                </c:pt>
                <c:pt idx="80">
                  <c:v>13.510778734813982</c:v>
                </c:pt>
                <c:pt idx="81">
                  <c:v>13.509805917977335</c:v>
                </c:pt>
                <c:pt idx="82">
                  <c:v>13.508830424890798</c:v>
                </c:pt>
                <c:pt idx="83">
                  <c:v>13.507852255554361</c:v>
                </c:pt>
                <c:pt idx="84">
                  <c:v>13.506871409968033</c:v>
                </c:pt>
                <c:pt idx="85">
                  <c:v>13.505887888131811</c:v>
                </c:pt>
                <c:pt idx="86">
                  <c:v>13.504901690045694</c:v>
                </c:pt>
                <c:pt idx="87">
                  <c:v>13.503912815709681</c:v>
                </c:pt>
                <c:pt idx="88">
                  <c:v>13.502921265123774</c:v>
                </c:pt>
                <c:pt idx="89">
                  <c:v>13.501927038287974</c:v>
                </c:pt>
                <c:pt idx="90">
                  <c:v>13.50093013520228</c:v>
                </c:pt>
                <c:pt idx="91">
                  <c:v>13.499930555866689</c:v>
                </c:pt>
                <c:pt idx="92">
                  <c:v>13.498928300281202</c:v>
                </c:pt>
                <c:pt idx="93">
                  <c:v>13.497923368445825</c:v>
                </c:pt>
                <c:pt idx="94">
                  <c:v>13.496915760360553</c:v>
                </c:pt>
                <c:pt idx="95">
                  <c:v>13.495905476025383</c:v>
                </c:pt>
                <c:pt idx="96">
                  <c:v>13.49489251544032</c:v>
                </c:pt>
                <c:pt idx="97">
                  <c:v>13.493876878605365</c:v>
                </c:pt>
                <c:pt idx="98">
                  <c:v>13.492858565520512</c:v>
                </c:pt>
                <c:pt idx="99">
                  <c:v>13.491837576185766</c:v>
                </c:pt>
                <c:pt idx="100">
                  <c:v>13.490813910601128</c:v>
                </c:pt>
                <c:pt idx="101">
                  <c:v>13.489787568766593</c:v>
                </c:pt>
                <c:pt idx="102">
                  <c:v>13.488758550682162</c:v>
                </c:pt>
                <c:pt idx="103">
                  <c:v>13.487726856347839</c:v>
                </c:pt>
                <c:pt idx="104">
                  <c:v>13.486692485763623</c:v>
                </c:pt>
                <c:pt idx="105">
                  <c:v>13.485655438929507</c:v>
                </c:pt>
                <c:pt idx="106">
                  <c:v>13.484615715845502</c:v>
                </c:pt>
                <c:pt idx="107">
                  <c:v>13.483573316511601</c:v>
                </c:pt>
                <c:pt idx="108">
                  <c:v>13.482528240927804</c:v>
                </c:pt>
                <c:pt idx="109">
                  <c:v>13.481480489094112</c:v>
                </c:pt>
                <c:pt idx="110">
                  <c:v>13.480430061010528</c:v>
                </c:pt>
                <c:pt idx="111">
                  <c:v>13.479376956677047</c:v>
                </c:pt>
                <c:pt idx="112">
                  <c:v>13.478321176093674</c:v>
                </c:pt>
                <c:pt idx="113">
                  <c:v>13.477262719260406</c:v>
                </c:pt>
                <c:pt idx="114">
                  <c:v>13.476201586177242</c:v>
                </c:pt>
                <c:pt idx="115">
                  <c:v>13.475137776844184</c:v>
                </c:pt>
                <c:pt idx="116">
                  <c:v>13.474071291261232</c:v>
                </c:pt>
                <c:pt idx="117">
                  <c:v>13.473002129428387</c:v>
                </c:pt>
                <c:pt idx="118">
                  <c:v>13.471930291345647</c:v>
                </c:pt>
                <c:pt idx="119">
                  <c:v>13.470855777013009</c:v>
                </c:pt>
                <c:pt idx="120">
                  <c:v>13.469778586430481</c:v>
                </c:pt>
                <c:pt idx="121">
                  <c:v>13.468698719598056</c:v>
                </c:pt>
                <c:pt idx="122">
                  <c:v>13.467616176515737</c:v>
                </c:pt>
                <c:pt idx="123">
                  <c:v>13.466530957183522</c:v>
                </c:pt>
                <c:pt idx="124">
                  <c:v>13.465443061601416</c:v>
                </c:pt>
                <c:pt idx="125">
                  <c:v>13.464352489769412</c:v>
                </c:pt>
                <c:pt idx="126">
                  <c:v>13.463259241687515</c:v>
                </c:pt>
                <c:pt idx="127">
                  <c:v>13.462163317355726</c:v>
                </c:pt>
                <c:pt idx="128">
                  <c:v>13.461064716774038</c:v>
                </c:pt>
                <c:pt idx="129">
                  <c:v>13.459963439942458</c:v>
                </c:pt>
                <c:pt idx="130">
                  <c:v>13.458859486860982</c:v>
                </c:pt>
                <c:pt idx="131">
                  <c:v>13.457752857529613</c:v>
                </c:pt>
                <c:pt idx="132">
                  <c:v>13.456643551948352</c:v>
                </c:pt>
                <c:pt idx="133">
                  <c:v>13.455531570117191</c:v>
                </c:pt>
                <c:pt idx="134">
                  <c:v>13.454416912036139</c:v>
                </c:pt>
                <c:pt idx="135">
                  <c:v>13.453299577705193</c:v>
                </c:pt>
                <c:pt idx="136">
                  <c:v>13.45217956712435</c:v>
                </c:pt>
                <c:pt idx="137">
                  <c:v>13.451056880293613</c:v>
                </c:pt>
                <c:pt idx="138">
                  <c:v>13.449931517212985</c:v>
                </c:pt>
                <c:pt idx="139">
                  <c:v>13.448803477882457</c:v>
                </c:pt>
                <c:pt idx="140">
                  <c:v>13.447672762302037</c:v>
                </c:pt>
                <c:pt idx="141">
                  <c:v>13.446539370471724</c:v>
                </c:pt>
                <c:pt idx="142">
                  <c:v>13.445403302391515</c:v>
                </c:pt>
                <c:pt idx="143">
                  <c:v>13.444264558061413</c:v>
                </c:pt>
                <c:pt idx="144">
                  <c:v>13.443123137481415</c:v>
                </c:pt>
                <c:pt idx="145">
                  <c:v>13.441979040651521</c:v>
                </c:pt>
                <c:pt idx="146">
                  <c:v>13.440832267571738</c:v>
                </c:pt>
                <c:pt idx="147">
                  <c:v>13.439682818242055</c:v>
                </c:pt>
                <c:pt idx="148">
                  <c:v>13.43853069266248</c:v>
                </c:pt>
                <c:pt idx="149">
                  <c:v>13.43737589083301</c:v>
                </c:pt>
                <c:pt idx="150">
                  <c:v>13.436218412753643</c:v>
                </c:pt>
                <c:pt idx="151">
                  <c:v>13.435058258424386</c:v>
                </c:pt>
                <c:pt idx="152">
                  <c:v>13.433895427845231</c:v>
                </c:pt>
                <c:pt idx="153">
                  <c:v>13.432729921016183</c:v>
                </c:pt>
                <c:pt idx="154">
                  <c:v>13.431561737937242</c:v>
                </c:pt>
                <c:pt idx="155">
                  <c:v>13.430390878608405</c:v>
                </c:pt>
                <c:pt idx="156">
                  <c:v>13.429217343029674</c:v>
                </c:pt>
                <c:pt idx="157">
                  <c:v>13.428041131201049</c:v>
                </c:pt>
                <c:pt idx="158">
                  <c:v>13.426862243122526</c:v>
                </c:pt>
                <c:pt idx="159">
                  <c:v>13.425680678794112</c:v>
                </c:pt>
                <c:pt idx="160">
                  <c:v>13.424496438215803</c:v>
                </c:pt>
                <c:pt idx="161">
                  <c:v>13.423309521387599</c:v>
                </c:pt>
                <c:pt idx="162">
                  <c:v>13.422119928309503</c:v>
                </c:pt>
                <c:pt idx="163">
                  <c:v>13.420927658981508</c:v>
                </c:pt>
                <c:pt idx="164">
                  <c:v>13.419732713403622</c:v>
                </c:pt>
                <c:pt idx="165">
                  <c:v>13.418535091575839</c:v>
                </c:pt>
                <c:pt idx="166">
                  <c:v>13.417334793498162</c:v>
                </c:pt>
                <c:pt idx="167">
                  <c:v>13.416131819170593</c:v>
                </c:pt>
                <c:pt idx="168">
                  <c:v>13.414926168593126</c:v>
                </c:pt>
                <c:pt idx="169">
                  <c:v>13.413717841765768</c:v>
                </c:pt>
                <c:pt idx="170">
                  <c:v>13.412506838688511</c:v>
                </c:pt>
                <c:pt idx="171">
                  <c:v>13.411293159361364</c:v>
                </c:pt>
                <c:pt idx="172">
                  <c:v>13.410076803784321</c:v>
                </c:pt>
                <c:pt idx="173">
                  <c:v>13.408857771957383</c:v>
                </c:pt>
                <c:pt idx="174">
                  <c:v>13.407636063880551</c:v>
                </c:pt>
                <c:pt idx="175">
                  <c:v>13.406411679553823</c:v>
                </c:pt>
                <c:pt idx="176">
                  <c:v>13.405184618977202</c:v>
                </c:pt>
                <c:pt idx="177">
                  <c:v>13.403954882150689</c:v>
                </c:pt>
                <c:pt idx="178">
                  <c:v>13.402722469074277</c:v>
                </c:pt>
                <c:pt idx="179">
                  <c:v>13.401487379747975</c:v>
                </c:pt>
                <c:pt idx="180">
                  <c:v>13.400249614171774</c:v>
                </c:pt>
                <c:pt idx="181">
                  <c:v>13.39900917234568</c:v>
                </c:pt>
                <c:pt idx="182">
                  <c:v>13.397766054269693</c:v>
                </c:pt>
                <c:pt idx="183">
                  <c:v>13.396520259943809</c:v>
                </c:pt>
                <c:pt idx="184">
                  <c:v>13.395271789368032</c:v>
                </c:pt>
                <c:pt idx="185">
                  <c:v>13.394020642542364</c:v>
                </c:pt>
                <c:pt idx="186">
                  <c:v>13.392766819466797</c:v>
                </c:pt>
                <c:pt idx="187">
                  <c:v>13.391510320141336</c:v>
                </c:pt>
                <c:pt idx="188">
                  <c:v>13.39025114456598</c:v>
                </c:pt>
                <c:pt idx="189">
                  <c:v>13.388989292740732</c:v>
                </c:pt>
                <c:pt idx="190">
                  <c:v>13.387724764665586</c:v>
                </c:pt>
                <c:pt idx="191">
                  <c:v>13.386457560340549</c:v>
                </c:pt>
                <c:pt idx="192">
                  <c:v>13.385187679765616</c:v>
                </c:pt>
                <c:pt idx="193">
                  <c:v>13.383915122940788</c:v>
                </c:pt>
                <c:pt idx="194">
                  <c:v>13.382639889866066</c:v>
                </c:pt>
                <c:pt idx="195">
                  <c:v>13.381361980541451</c:v>
                </c:pt>
                <c:pt idx="196">
                  <c:v>13.38008139496694</c:v>
                </c:pt>
                <c:pt idx="197">
                  <c:v>13.378798133142533</c:v>
                </c:pt>
                <c:pt idx="198">
                  <c:v>13.377512195068235</c:v>
                </c:pt>
                <c:pt idx="199">
                  <c:v>13.376223580744041</c:v>
                </c:pt>
                <c:pt idx="200">
                  <c:v>13.37493229016995</c:v>
                </c:pt>
                <c:pt idx="201">
                  <c:v>13.373638323345968</c:v>
                </c:pt>
                <c:pt idx="202">
                  <c:v>13.37234168027209</c:v>
                </c:pt>
                <c:pt idx="203">
                  <c:v>13.371042360948318</c:v>
                </c:pt>
                <c:pt idx="204">
                  <c:v>13.369740365374652</c:v>
                </c:pt>
                <c:pt idx="205">
                  <c:v>13.36843569355109</c:v>
                </c:pt>
                <c:pt idx="206">
                  <c:v>13.367128345477635</c:v>
                </c:pt>
                <c:pt idx="207">
                  <c:v>13.365818321154284</c:v>
                </c:pt>
                <c:pt idx="208">
                  <c:v>13.36450562058104</c:v>
                </c:pt>
                <c:pt idx="209">
                  <c:v>13.3631902437579</c:v>
                </c:pt>
                <c:pt idx="210">
                  <c:v>13.361872190684869</c:v>
                </c:pt>
                <c:pt idx="211">
                  <c:v>13.360551461361938</c:v>
                </c:pt>
                <c:pt idx="212">
                  <c:v>13.359228055789117</c:v>
                </c:pt>
                <c:pt idx="213">
                  <c:v>13.357901973966401</c:v>
                </c:pt>
                <c:pt idx="214">
                  <c:v>13.356573215893787</c:v>
                </c:pt>
                <c:pt idx="215">
                  <c:v>13.355241781571282</c:v>
                </c:pt>
                <c:pt idx="216">
                  <c:v>13.353907670998883</c:v>
                </c:pt>
                <c:pt idx="217">
                  <c:v>13.352570884176586</c:v>
                </c:pt>
                <c:pt idx="218">
                  <c:v>13.351231421104398</c:v>
                </c:pt>
                <c:pt idx="219">
                  <c:v>13.349889281782312</c:v>
                </c:pt>
                <c:pt idx="220">
                  <c:v>13.348544466210337</c:v>
                </c:pt>
                <c:pt idx="221">
                  <c:v>13.347196974388462</c:v>
                </c:pt>
                <c:pt idx="222">
                  <c:v>13.345846806316693</c:v>
                </c:pt>
                <c:pt idx="223">
                  <c:v>13.344493961995033</c:v>
                </c:pt>
                <c:pt idx="224">
                  <c:v>13.343138441423477</c:v>
                </c:pt>
                <c:pt idx="225">
                  <c:v>13.341780244602026</c:v>
                </c:pt>
                <c:pt idx="226">
                  <c:v>13.340419371530681</c:v>
                </c:pt>
                <c:pt idx="227">
                  <c:v>13.33905582220944</c:v>
                </c:pt>
                <c:pt idx="228">
                  <c:v>13.337689596638306</c:v>
                </c:pt>
                <c:pt idx="229">
                  <c:v>13.336320694817276</c:v>
                </c:pt>
                <c:pt idx="230">
                  <c:v>13.334949116746353</c:v>
                </c:pt>
                <c:pt idx="231">
                  <c:v>13.333574862425538</c:v>
                </c:pt>
                <c:pt idx="232">
                  <c:v>13.332197931854823</c:v>
                </c:pt>
                <c:pt idx="233">
                  <c:v>13.330818325034215</c:v>
                </c:pt>
                <c:pt idx="234">
                  <c:v>13.329436041963715</c:v>
                </c:pt>
                <c:pt idx="235">
                  <c:v>13.328051082643322</c:v>
                </c:pt>
                <c:pt idx="236">
                  <c:v>13.326663447073031</c:v>
                </c:pt>
                <c:pt idx="237">
                  <c:v>13.325273135252845</c:v>
                </c:pt>
                <c:pt idx="238">
                  <c:v>13.323880147182766</c:v>
                </c:pt>
                <c:pt idx="239">
                  <c:v>13.322484482862793</c:v>
                </c:pt>
                <c:pt idx="240">
                  <c:v>13.321086142292923</c:v>
                </c:pt>
                <c:pt idx="241">
                  <c:v>13.319685125473164</c:v>
                </c:pt>
                <c:pt idx="242">
                  <c:v>13.318281432403506</c:v>
                </c:pt>
                <c:pt idx="243">
                  <c:v>13.316875063083954</c:v>
                </c:pt>
                <c:pt idx="244">
                  <c:v>13.315466017514508</c:v>
                </c:pt>
                <c:pt idx="245">
                  <c:v>13.314054295695167</c:v>
                </c:pt>
                <c:pt idx="246">
                  <c:v>13.312639897625932</c:v>
                </c:pt>
                <c:pt idx="247">
                  <c:v>13.311222823306803</c:v>
                </c:pt>
                <c:pt idx="248">
                  <c:v>13.309803072737779</c:v>
                </c:pt>
                <c:pt idx="249">
                  <c:v>13.308380645918861</c:v>
                </c:pt>
                <c:pt idx="250">
                  <c:v>13.306955542850048</c:v>
                </c:pt>
                <c:pt idx="251">
                  <c:v>13.305527763531341</c:v>
                </c:pt>
                <c:pt idx="252">
                  <c:v>13.304097307962738</c:v>
                </c:pt>
                <c:pt idx="253">
                  <c:v>13.302664176144241</c:v>
                </c:pt>
                <c:pt idx="254">
                  <c:v>13.301228368075851</c:v>
                </c:pt>
                <c:pt idx="255">
                  <c:v>13.299789883757564</c:v>
                </c:pt>
                <c:pt idx="256">
                  <c:v>13.298348723189386</c:v>
                </c:pt>
                <c:pt idx="257">
                  <c:v>13.296904886371312</c:v>
                </c:pt>
                <c:pt idx="258">
                  <c:v>13.295458373303342</c:v>
                </c:pt>
                <c:pt idx="259">
                  <c:v>13.294009183985478</c:v>
                </c:pt>
                <c:pt idx="260">
                  <c:v>13.292557318417721</c:v>
                </c:pt>
                <c:pt idx="261">
                  <c:v>13.291102776600068</c:v>
                </c:pt>
                <c:pt idx="262">
                  <c:v>13.289645558532522</c:v>
                </c:pt>
                <c:pt idx="263">
                  <c:v>13.288185664215082</c:v>
                </c:pt>
                <c:pt idx="264">
                  <c:v>13.286723093647746</c:v>
                </c:pt>
                <c:pt idx="265">
                  <c:v>13.285257846830513</c:v>
                </c:pt>
                <c:pt idx="266">
                  <c:v>13.28378992376339</c:v>
                </c:pt>
                <c:pt idx="267">
                  <c:v>13.28231932444637</c:v>
                </c:pt>
                <c:pt idx="268">
                  <c:v>13.280846048879457</c:v>
                </c:pt>
                <c:pt idx="269">
                  <c:v>13.27937009706265</c:v>
                </c:pt>
                <c:pt idx="270">
                  <c:v>13.277891468995946</c:v>
                </c:pt>
                <c:pt idx="271">
                  <c:v>13.27641016467935</c:v>
                </c:pt>
                <c:pt idx="272">
                  <c:v>13.274926184112857</c:v>
                </c:pt>
                <c:pt idx="273">
                  <c:v>13.273439527296471</c:v>
                </c:pt>
                <c:pt idx="274">
                  <c:v>13.27195019423019</c:v>
                </c:pt>
                <c:pt idx="275">
                  <c:v>13.270458184914016</c:v>
                </c:pt>
                <c:pt idx="276">
                  <c:v>13.268963499347946</c:v>
                </c:pt>
                <c:pt idx="277">
                  <c:v>13.267466137531983</c:v>
                </c:pt>
                <c:pt idx="278">
                  <c:v>13.265966099466123</c:v>
                </c:pt>
                <c:pt idx="279">
                  <c:v>13.264463385150371</c:v>
                </c:pt>
                <c:pt idx="280">
                  <c:v>13.262957994584724</c:v>
                </c:pt>
                <c:pt idx="281">
                  <c:v>13.261449927769181</c:v>
                </c:pt>
                <c:pt idx="282">
                  <c:v>13.259939184703745</c:v>
                </c:pt>
                <c:pt idx="283">
                  <c:v>13.258425765388415</c:v>
                </c:pt>
                <c:pt idx="284">
                  <c:v>13.256909669823189</c:v>
                </c:pt>
                <c:pt idx="285">
                  <c:v>13.255390898008068</c:v>
                </c:pt>
                <c:pt idx="286">
                  <c:v>13.253869449943053</c:v>
                </c:pt>
                <c:pt idx="287">
                  <c:v>13.252345325628145</c:v>
                </c:pt>
                <c:pt idx="288">
                  <c:v>13.250818525063341</c:v>
                </c:pt>
                <c:pt idx="289">
                  <c:v>13.249289048248643</c:v>
                </c:pt>
                <c:pt idx="290">
                  <c:v>13.247756895184052</c:v>
                </c:pt>
                <c:pt idx="291">
                  <c:v>13.246222065869565</c:v>
                </c:pt>
                <c:pt idx="292">
                  <c:v>13.244684560305185</c:v>
                </c:pt>
                <c:pt idx="293">
                  <c:v>13.243144378490907</c:v>
                </c:pt>
                <c:pt idx="294">
                  <c:v>13.241601520426739</c:v>
                </c:pt>
                <c:pt idx="295">
                  <c:v>13.240055986112672</c:v>
                </c:pt>
                <c:pt idx="296">
                  <c:v>13.238507775548713</c:v>
                </c:pt>
                <c:pt idx="297">
                  <c:v>13.236956888734859</c:v>
                </c:pt>
                <c:pt idx="298">
                  <c:v>13.235403325671111</c:v>
                </c:pt>
                <c:pt idx="299">
                  <c:v>13.233847086357468</c:v>
                </c:pt>
                <c:pt idx="300">
                  <c:v>13.232288170793931</c:v>
                </c:pt>
                <c:pt idx="301">
                  <c:v>13.2307265789805</c:v>
                </c:pt>
                <c:pt idx="302">
                  <c:v>13.229162310917175</c:v>
                </c:pt>
                <c:pt idx="303">
                  <c:v>13.227595366603953</c:v>
                </c:pt>
                <c:pt idx="304">
                  <c:v>13.22602574604084</c:v>
                </c:pt>
                <c:pt idx="305">
                  <c:v>13.224453449227829</c:v>
                </c:pt>
                <c:pt idx="306">
                  <c:v>13.222878476164924</c:v>
                </c:pt>
                <c:pt idx="307">
                  <c:v>13.221300826852126</c:v>
                </c:pt>
                <c:pt idx="308">
                  <c:v>13.219720501289434</c:v>
                </c:pt>
                <c:pt idx="309">
                  <c:v>13.218137499476844</c:v>
                </c:pt>
                <c:pt idx="310">
                  <c:v>13.216551821414365</c:v>
                </c:pt>
                <c:pt idx="311">
                  <c:v>13.214963467101986</c:v>
                </c:pt>
                <c:pt idx="312">
                  <c:v>13.213372436539716</c:v>
                </c:pt>
                <c:pt idx="313">
                  <c:v>13.21177872972755</c:v>
                </c:pt>
                <c:pt idx="314">
                  <c:v>13.210182346665491</c:v>
                </c:pt>
                <c:pt idx="315">
                  <c:v>13.208583287353536</c:v>
                </c:pt>
                <c:pt idx="316">
                  <c:v>13.206981551791687</c:v>
                </c:pt>
                <c:pt idx="317">
                  <c:v>13.205377139979943</c:v>
                </c:pt>
                <c:pt idx="318">
                  <c:v>13.203770051918305</c:v>
                </c:pt>
                <c:pt idx="319">
                  <c:v>13.202160287606773</c:v>
                </c:pt>
                <c:pt idx="320">
                  <c:v>13.200547847045346</c:v>
                </c:pt>
                <c:pt idx="321">
                  <c:v>13.198932730234025</c:v>
                </c:pt>
                <c:pt idx="322">
                  <c:v>13.197314937172811</c:v>
                </c:pt>
                <c:pt idx="323">
                  <c:v>13.195694467861697</c:v>
                </c:pt>
                <c:pt idx="324">
                  <c:v>13.194071322300694</c:v>
                </c:pt>
                <c:pt idx="325">
                  <c:v>13.192445500489795</c:v>
                </c:pt>
                <c:pt idx="326">
                  <c:v>13.190817002429</c:v>
                </c:pt>
                <c:pt idx="327">
                  <c:v>13.189185828118312</c:v>
                </c:pt>
                <c:pt idx="328">
                  <c:v>13.187551977557732</c:v>
                </c:pt>
                <c:pt idx="329">
                  <c:v>13.185915450747252</c:v>
                </c:pt>
                <c:pt idx="330">
                  <c:v>13.18427624768688</c:v>
                </c:pt>
                <c:pt idx="331">
                  <c:v>13.182634368376615</c:v>
                </c:pt>
                <c:pt idx="332">
                  <c:v>13.180989812816453</c:v>
                </c:pt>
                <c:pt idx="333">
                  <c:v>13.179342581006399</c:v>
                </c:pt>
                <c:pt idx="334">
                  <c:v>13.177692672946449</c:v>
                </c:pt>
                <c:pt idx="335">
                  <c:v>13.176040088636606</c:v>
                </c:pt>
                <c:pt idx="336">
                  <c:v>13.174384828076867</c:v>
                </c:pt>
                <c:pt idx="337">
                  <c:v>13.172726891267233</c:v>
                </c:pt>
                <c:pt idx="338">
                  <c:v>13.171066278207705</c:v>
                </c:pt>
                <c:pt idx="339">
                  <c:v>13.169402988898284</c:v>
                </c:pt>
                <c:pt idx="340">
                  <c:v>13.167737023338965</c:v>
                </c:pt>
                <c:pt idx="341">
                  <c:v>13.166068381529756</c:v>
                </c:pt>
                <c:pt idx="342">
                  <c:v>13.16439706347065</c:v>
                </c:pt>
                <c:pt idx="343">
                  <c:v>13.16272306916165</c:v>
                </c:pt>
                <c:pt idx="344">
                  <c:v>13.161046398602757</c:v>
                </c:pt>
                <c:pt idx="345">
                  <c:v>13.159367051793966</c:v>
                </c:pt>
                <c:pt idx="346">
                  <c:v>13.157685028735283</c:v>
                </c:pt>
                <c:pt idx="347">
                  <c:v>13.156000329426705</c:v>
                </c:pt>
                <c:pt idx="348">
                  <c:v>13.154312953868232</c:v>
                </c:pt>
                <c:pt idx="349">
                  <c:v>13.152622902059868</c:v>
                </c:pt>
                <c:pt idx="350">
                  <c:v>13.150930174001605</c:v>
                </c:pt>
                <c:pt idx="351">
                  <c:v>13.149234769693448</c:v>
                </c:pt>
                <c:pt idx="352">
                  <c:v>13.1475366891354</c:v>
                </c:pt>
                <c:pt idx="353">
                  <c:v>13.145835932327454</c:v>
                </c:pt>
                <c:pt idx="354">
                  <c:v>13.144132499269615</c:v>
                </c:pt>
                <c:pt idx="355">
                  <c:v>13.14242638996188</c:v>
                </c:pt>
                <c:pt idx="356">
                  <c:v>13.140717604404252</c:v>
                </c:pt>
                <c:pt idx="357">
                  <c:v>13.139006142596729</c:v>
                </c:pt>
                <c:pt idx="358">
                  <c:v>13.137292004539312</c:v>
                </c:pt>
                <c:pt idx="359">
                  <c:v>13.135575190232</c:v>
                </c:pt>
                <c:pt idx="360">
                  <c:v>13.133855699674793</c:v>
                </c:pt>
                <c:pt idx="361">
                  <c:v>13.132133532867694</c:v>
                </c:pt>
                <c:pt idx="362">
                  <c:v>13.130408689810698</c:v>
                </c:pt>
                <c:pt idx="363">
                  <c:v>13.128681170503807</c:v>
                </c:pt>
                <c:pt idx="364">
                  <c:v>13.126950974947025</c:v>
                </c:pt>
                <c:pt idx="365">
                  <c:v>13.125218103140346</c:v>
                </c:pt>
                <c:pt idx="366">
                  <c:v>13.123482555083772</c:v>
                </c:pt>
                <c:pt idx="367">
                  <c:v>13.121744330777304</c:v>
                </c:pt>
                <c:pt idx="368">
                  <c:v>13.120003430220942</c:v>
                </c:pt>
                <c:pt idx="369">
                  <c:v>13.118259853414687</c:v>
                </c:pt>
                <c:pt idx="370">
                  <c:v>13.116513600358536</c:v>
                </c:pt>
                <c:pt idx="371">
                  <c:v>13.114764671052489</c:v>
                </c:pt>
                <c:pt idx="372">
                  <c:v>13.113013065496551</c:v>
                </c:pt>
                <c:pt idx="373">
                  <c:v>13.111258783690715</c:v>
                </c:pt>
                <c:pt idx="374">
                  <c:v>13.109501825634984</c:v>
                </c:pt>
                <c:pt idx="375">
                  <c:v>13.107742191329363</c:v>
                </c:pt>
                <c:pt idx="376">
                  <c:v>13.105979880773845</c:v>
                </c:pt>
                <c:pt idx="377">
                  <c:v>13.104214893968431</c:v>
                </c:pt>
                <c:pt idx="378">
                  <c:v>13.102447230913125</c:v>
                </c:pt>
                <c:pt idx="379">
                  <c:v>13.100676891607923</c:v>
                </c:pt>
                <c:pt idx="380">
                  <c:v>13.098903876052827</c:v>
                </c:pt>
                <c:pt idx="381">
                  <c:v>13.097128184247836</c:v>
                </c:pt>
                <c:pt idx="382">
                  <c:v>13.095349816192952</c:v>
                </c:pt>
                <c:pt idx="383">
                  <c:v>13.093568771888174</c:v>
                </c:pt>
                <c:pt idx="384">
                  <c:v>13.091785051333499</c:v>
                </c:pt>
                <c:pt idx="385">
                  <c:v>13.089998654528932</c:v>
                </c:pt>
                <c:pt idx="386">
                  <c:v>13.088209581474468</c:v>
                </c:pt>
                <c:pt idx="387">
                  <c:v>13.086417832170111</c:v>
                </c:pt>
                <c:pt idx="388">
                  <c:v>13.08462340661586</c:v>
                </c:pt>
                <c:pt idx="389">
                  <c:v>13.082826304811711</c:v>
                </c:pt>
                <c:pt idx="390">
                  <c:v>13.08102652675767</c:v>
                </c:pt>
                <c:pt idx="391">
                  <c:v>13.079224072453735</c:v>
                </c:pt>
                <c:pt idx="392">
                  <c:v>13.077418941899909</c:v>
                </c:pt>
                <c:pt idx="393">
                  <c:v>13.075611135096183</c:v>
                </c:pt>
                <c:pt idx="394">
                  <c:v>13.073800652042564</c:v>
                </c:pt>
                <c:pt idx="395">
                  <c:v>13.07198749273905</c:v>
                </c:pt>
                <c:pt idx="396">
                  <c:v>13.070171657185643</c:v>
                </c:pt>
                <c:pt idx="397">
                  <c:v>13.068353145382343</c:v>
                </c:pt>
                <c:pt idx="398">
                  <c:v>13.066531957329143</c:v>
                </c:pt>
                <c:pt idx="399">
                  <c:v>13.064708093026054</c:v>
                </c:pt>
                <c:pt idx="400">
                  <c:v>13.062881552473067</c:v>
                </c:pt>
                <c:pt idx="401">
                  <c:v>13.061052335670189</c:v>
                </c:pt>
                <c:pt idx="402">
                  <c:v>13.059220442617413</c:v>
                </c:pt>
                <c:pt idx="403">
                  <c:v>13.057385873314743</c:v>
                </c:pt>
                <c:pt idx="404">
                  <c:v>13.05554862776218</c:v>
                </c:pt>
                <c:pt idx="405">
                  <c:v>13.053708705959721</c:v>
                </c:pt>
                <c:pt idx="406">
                  <c:v>13.051866107907371</c:v>
                </c:pt>
                <c:pt idx="407">
                  <c:v>13.050020833605121</c:v>
                </c:pt>
                <c:pt idx="408">
                  <c:v>13.048172883052981</c:v>
                </c:pt>
                <c:pt idx="409">
                  <c:v>13.046322256250946</c:v>
                </c:pt>
                <c:pt idx="410">
                  <c:v>13.044468953199013</c:v>
                </c:pt>
                <c:pt idx="411">
                  <c:v>13.042612973897189</c:v>
                </c:pt>
                <c:pt idx="412">
                  <c:v>13.040754318345469</c:v>
                </c:pt>
                <c:pt idx="413">
                  <c:v>13.038892986543855</c:v>
                </c:pt>
                <c:pt idx="414">
                  <c:v>13.037028978492346</c:v>
                </c:pt>
                <c:pt idx="415">
                  <c:v>13.035162294190945</c:v>
                </c:pt>
                <c:pt idx="416">
                  <c:v>13.033292933639647</c:v>
                </c:pt>
                <c:pt idx="417">
                  <c:v>13.031420896838455</c:v>
                </c:pt>
                <c:pt idx="418">
                  <c:v>13.029546183787369</c:v>
                </c:pt>
                <c:pt idx="419">
                  <c:v>13.027668794486388</c:v>
                </c:pt>
                <c:pt idx="420">
                  <c:v>13.025788728935513</c:v>
                </c:pt>
                <c:pt idx="421">
                  <c:v>13.023905987134743</c:v>
                </c:pt>
                <c:pt idx="422">
                  <c:v>13.022020569084079</c:v>
                </c:pt>
                <c:pt idx="423">
                  <c:v>13.020132474783521</c:v>
                </c:pt>
                <c:pt idx="424">
                  <c:v>13.018241704233068</c:v>
                </c:pt>
                <c:pt idx="425">
                  <c:v>13.016348257432719</c:v>
                </c:pt>
                <c:pt idx="426">
                  <c:v>13.014452134382477</c:v>
                </c:pt>
                <c:pt idx="427">
                  <c:v>13.012553335082341</c:v>
                </c:pt>
                <c:pt idx="428">
                  <c:v>13.01065185953231</c:v>
                </c:pt>
                <c:pt idx="429">
                  <c:v>13.008747707732384</c:v>
                </c:pt>
                <c:pt idx="430">
                  <c:v>13.006840879682564</c:v>
                </c:pt>
                <c:pt idx="431">
                  <c:v>13.004931375382849</c:v>
                </c:pt>
                <c:pt idx="432">
                  <c:v>13.003019194833241</c:v>
                </c:pt>
                <c:pt idx="433">
                  <c:v>13.001104338033738</c:v>
                </c:pt>
                <c:pt idx="434">
                  <c:v>12.999186804984339</c:v>
                </c:pt>
                <c:pt idx="435">
                  <c:v>12.997266595685046</c:v>
                </c:pt>
                <c:pt idx="436">
                  <c:v>12.99534371013586</c:v>
                </c:pt>
                <c:pt idx="437">
                  <c:v>12.993418148336776</c:v>
                </c:pt>
                <c:pt idx="438">
                  <c:v>12.9914899102878</c:v>
                </c:pt>
                <c:pt idx="439">
                  <c:v>12.989558995988931</c:v>
                </c:pt>
                <c:pt idx="440">
                  <c:v>12.987625405440165</c:v>
                </c:pt>
                <c:pt idx="441">
                  <c:v>12.985689138641506</c:v>
                </c:pt>
                <c:pt idx="442">
                  <c:v>12.983750195592952</c:v>
                </c:pt>
                <c:pt idx="443">
                  <c:v>12.981808576294505</c:v>
                </c:pt>
                <c:pt idx="444">
                  <c:v>12.979864280746161</c:v>
                </c:pt>
                <c:pt idx="445">
                  <c:v>12.977917308947925</c:v>
                </c:pt>
                <c:pt idx="446">
                  <c:v>12.975967660899792</c:v>
                </c:pt>
                <c:pt idx="447">
                  <c:v>12.974015336601765</c:v>
                </c:pt>
                <c:pt idx="448">
                  <c:v>12.972060336053843</c:v>
                </c:pt>
                <c:pt idx="449">
                  <c:v>12.97010265925603</c:v>
                </c:pt>
                <c:pt idx="450">
                  <c:v>12.968142306208319</c:v>
                </c:pt>
                <c:pt idx="451">
                  <c:v>12.966179276910715</c:v>
                </c:pt>
                <c:pt idx="452">
                  <c:v>12.964213571363215</c:v>
                </c:pt>
                <c:pt idx="453">
                  <c:v>12.962245189565822</c:v>
                </c:pt>
                <c:pt idx="454">
                  <c:v>12.960274131518535</c:v>
                </c:pt>
                <c:pt idx="455">
                  <c:v>12.958300397221354</c:v>
                </c:pt>
                <c:pt idx="456">
                  <c:v>12.956323986674274</c:v>
                </c:pt>
                <c:pt idx="457">
                  <c:v>12.954344899877304</c:v>
                </c:pt>
                <c:pt idx="458">
                  <c:v>12.952363136830439</c:v>
                </c:pt>
                <c:pt idx="459">
                  <c:v>12.950378697533678</c:v>
                </c:pt>
                <c:pt idx="460">
                  <c:v>12.948391581987025</c:v>
                </c:pt>
                <c:pt idx="461">
                  <c:v>12.946401790190475</c:v>
                </c:pt>
                <c:pt idx="462">
                  <c:v>12.944409322144031</c:v>
                </c:pt>
                <c:pt idx="463">
                  <c:v>12.942414177847692</c:v>
                </c:pt>
                <c:pt idx="464">
                  <c:v>12.94041635730146</c:v>
                </c:pt>
                <c:pt idx="465">
                  <c:v>12.938415860505334</c:v>
                </c:pt>
                <c:pt idx="466">
                  <c:v>12.936412687459311</c:v>
                </c:pt>
                <c:pt idx="467">
                  <c:v>12.934406838163396</c:v>
                </c:pt>
                <c:pt idx="468">
                  <c:v>12.932398312617584</c:v>
                </c:pt>
                <c:pt idx="469">
                  <c:v>12.930387110821879</c:v>
                </c:pt>
                <c:pt idx="470">
                  <c:v>12.928373232776279</c:v>
                </c:pt>
                <c:pt idx="471">
                  <c:v>12.926356678480786</c:v>
                </c:pt>
                <c:pt idx="472">
                  <c:v>12.924337447935397</c:v>
                </c:pt>
                <c:pt idx="473">
                  <c:v>12.922315541140115</c:v>
                </c:pt>
                <c:pt idx="474">
                  <c:v>12.920290958094936</c:v>
                </c:pt>
                <c:pt idx="475">
                  <c:v>12.918263698799864</c:v>
                </c:pt>
                <c:pt idx="476">
                  <c:v>12.916233763254898</c:v>
                </c:pt>
                <c:pt idx="477">
                  <c:v>12.914201151460038</c:v>
                </c:pt>
                <c:pt idx="478">
                  <c:v>12.912165863415282</c:v>
                </c:pt>
                <c:pt idx="479">
                  <c:v>12.910127899120631</c:v>
                </c:pt>
                <c:pt idx="480">
                  <c:v>12.908087258576087</c:v>
                </c:pt>
                <c:pt idx="481">
                  <c:v>12.90604394178165</c:v>
                </c:pt>
                <c:pt idx="482">
                  <c:v>12.903997948737315</c:v>
                </c:pt>
                <c:pt idx="483">
                  <c:v>12.901949279443089</c:v>
                </c:pt>
                <c:pt idx="484">
                  <c:v>12.899897933898965</c:v>
                </c:pt>
                <c:pt idx="485">
                  <c:v>12.897843912104948</c:v>
                </c:pt>
                <c:pt idx="486">
                  <c:v>12.895787214061038</c:v>
                </c:pt>
                <c:pt idx="487">
                  <c:v>12.893727839767232</c:v>
                </c:pt>
                <c:pt idx="488">
                  <c:v>12.891665789223532</c:v>
                </c:pt>
                <c:pt idx="489">
                  <c:v>12.889601062429938</c:v>
                </c:pt>
                <c:pt idx="490">
                  <c:v>12.887533659386449</c:v>
                </c:pt>
                <c:pt idx="491">
                  <c:v>12.885463580093063</c:v>
                </c:pt>
                <c:pt idx="492">
                  <c:v>12.883390824549785</c:v>
                </c:pt>
                <c:pt idx="493">
                  <c:v>12.881315392756614</c:v>
                </c:pt>
                <c:pt idx="494">
                  <c:v>12.879237284713545</c:v>
                </c:pt>
                <c:pt idx="495">
                  <c:v>12.877156500420584</c:v>
                </c:pt>
                <c:pt idx="496">
                  <c:v>12.87507303987773</c:v>
                </c:pt>
                <c:pt idx="497">
                  <c:v>12.872986903084977</c:v>
                </c:pt>
                <c:pt idx="498">
                  <c:v>12.870898090042331</c:v>
                </c:pt>
                <c:pt idx="499">
                  <c:v>12.868806600749792</c:v>
                </c:pt>
                <c:pt idx="500">
                  <c:v>12.866712435207358</c:v>
                </c:pt>
                <c:pt idx="501">
                  <c:v>12.86461559341503</c:v>
                </c:pt>
                <c:pt idx="502">
                  <c:v>12.862516075372808</c:v>
                </c:pt>
                <c:pt idx="503">
                  <c:v>12.860413881080689</c:v>
                </c:pt>
                <c:pt idx="504">
                  <c:v>12.858309010538679</c:v>
                </c:pt>
                <c:pt idx="505">
                  <c:v>12.856201463746771</c:v>
                </c:pt>
                <c:pt idx="506">
                  <c:v>12.854091240704971</c:v>
                </c:pt>
                <c:pt idx="507">
                  <c:v>12.851978341413274</c:v>
                </c:pt>
                <c:pt idx="508">
                  <c:v>12.849862765871684</c:v>
                </c:pt>
                <c:pt idx="509">
                  <c:v>12.847744514080201</c:v>
                </c:pt>
                <c:pt idx="510">
                  <c:v>12.845623586038821</c:v>
                </c:pt>
                <c:pt idx="511">
                  <c:v>12.843499981747549</c:v>
                </c:pt>
                <c:pt idx="512">
                  <c:v>12.841373701206379</c:v>
                </c:pt>
                <c:pt idx="513">
                  <c:v>12.839244744415316</c:v>
                </c:pt>
                <c:pt idx="514">
                  <c:v>12.837113111374361</c:v>
                </c:pt>
                <c:pt idx="515">
                  <c:v>12.834978802083508</c:v>
                </c:pt>
                <c:pt idx="516">
                  <c:v>12.832841816542764</c:v>
                </c:pt>
                <c:pt idx="517">
                  <c:v>12.830702154752124</c:v>
                </c:pt>
                <c:pt idx="518">
                  <c:v>12.828559816711588</c:v>
                </c:pt>
                <c:pt idx="519">
                  <c:v>12.826414802421159</c:v>
                </c:pt>
                <c:pt idx="520">
                  <c:v>12.824267111880836</c:v>
                </c:pt>
                <c:pt idx="521">
                  <c:v>12.822116745090618</c:v>
                </c:pt>
                <c:pt idx="522">
                  <c:v>12.819963702050504</c:v>
                </c:pt>
                <c:pt idx="523">
                  <c:v>12.817807982760497</c:v>
                </c:pt>
                <c:pt idx="524">
                  <c:v>12.815649587220598</c:v>
                </c:pt>
                <c:pt idx="525">
                  <c:v>12.8134885154308</c:v>
                </c:pt>
                <c:pt idx="526">
                  <c:v>12.811324767391108</c:v>
                </c:pt>
                <c:pt idx="527">
                  <c:v>12.809158343101524</c:v>
                </c:pt>
                <c:pt idx="528">
                  <c:v>12.806989242562045</c:v>
                </c:pt>
                <c:pt idx="529">
                  <c:v>12.80481746577267</c:v>
                </c:pt>
                <c:pt idx="530">
                  <c:v>12.802643012733402</c:v>
                </c:pt>
                <c:pt idx="531">
                  <c:v>12.800465883444238</c:v>
                </c:pt>
                <c:pt idx="532">
                  <c:v>12.79828607790518</c:v>
                </c:pt>
                <c:pt idx="533">
                  <c:v>12.796103596116229</c:v>
                </c:pt>
                <c:pt idx="534">
                  <c:v>12.793918438077382</c:v>
                </c:pt>
                <c:pt idx="535">
                  <c:v>12.791730603788642</c:v>
                </c:pt>
                <c:pt idx="536">
                  <c:v>12.789540093250006</c:v>
                </c:pt>
                <c:pt idx="537">
                  <c:v>12.787346906461478</c:v>
                </c:pt>
                <c:pt idx="538">
                  <c:v>12.785151043423051</c:v>
                </c:pt>
                <c:pt idx="539">
                  <c:v>12.782952504134734</c:v>
                </c:pt>
                <c:pt idx="540">
                  <c:v>12.780751288596518</c:v>
                </c:pt>
                <c:pt idx="541">
                  <c:v>12.77854739680841</c:v>
                </c:pt>
                <c:pt idx="542">
                  <c:v>12.776340828770408</c:v>
                </c:pt>
                <c:pt idx="543">
                  <c:v>12.774131584482511</c:v>
                </c:pt>
                <c:pt idx="544">
                  <c:v>12.77191966394472</c:v>
                </c:pt>
                <c:pt idx="545">
                  <c:v>12.769705067157036</c:v>
                </c:pt>
                <c:pt idx="546">
                  <c:v>12.767487794119454</c:v>
                </c:pt>
                <c:pt idx="547">
                  <c:v>12.765267844831978</c:v>
                </c:pt>
                <c:pt idx="548">
                  <c:v>12.763045219294611</c:v>
                </c:pt>
                <c:pt idx="549">
                  <c:v>12.760819917507346</c:v>
                </c:pt>
                <c:pt idx="550">
                  <c:v>12.758591939470188</c:v>
                </c:pt>
                <c:pt idx="551">
                  <c:v>12.756361285183136</c:v>
                </c:pt>
                <c:pt idx="552">
                  <c:v>12.754127954646188</c:v>
                </c:pt>
                <c:pt idx="553">
                  <c:v>12.751891947859347</c:v>
                </c:pt>
                <c:pt idx="554">
                  <c:v>12.74965326482261</c:v>
                </c:pt>
                <c:pt idx="555">
                  <c:v>12.74741190553598</c:v>
                </c:pt>
                <c:pt idx="556">
                  <c:v>12.745167869999454</c:v>
                </c:pt>
                <c:pt idx="557">
                  <c:v>12.742921158213033</c:v>
                </c:pt>
                <c:pt idx="558">
                  <c:v>12.740671770176721</c:v>
                </c:pt>
                <c:pt idx="559">
                  <c:v>12.738419705890511</c:v>
                </c:pt>
                <c:pt idx="560">
                  <c:v>12.736164965354408</c:v>
                </c:pt>
                <c:pt idx="561">
                  <c:v>12.733907548568411</c:v>
                </c:pt>
                <c:pt idx="562">
                  <c:v>12.731647455532519</c:v>
                </c:pt>
                <c:pt idx="563">
                  <c:v>12.729384686246732</c:v>
                </c:pt>
                <c:pt idx="564">
                  <c:v>12.727119240711051</c:v>
                </c:pt>
                <c:pt idx="565">
                  <c:v>12.724851118925475</c:v>
                </c:pt>
                <c:pt idx="566">
                  <c:v>12.722580320890005</c:v>
                </c:pt>
                <c:pt idx="567">
                  <c:v>12.72030684660464</c:v>
                </c:pt>
                <c:pt idx="568">
                  <c:v>12.718030696069382</c:v>
                </c:pt>
                <c:pt idx="569">
                  <c:v>12.715751869284228</c:v>
                </c:pt>
                <c:pt idx="570">
                  <c:v>12.713470366249181</c:v>
                </c:pt>
                <c:pt idx="571">
                  <c:v>12.711186186964238</c:v>
                </c:pt>
                <c:pt idx="572">
                  <c:v>12.708899331429402</c:v>
                </c:pt>
                <c:pt idx="573">
                  <c:v>12.706609799644671</c:v>
                </c:pt>
                <c:pt idx="574">
                  <c:v>12.704317591610044</c:v>
                </c:pt>
                <c:pt idx="575">
                  <c:v>12.702022707325524</c:v>
                </c:pt>
                <c:pt idx="576">
                  <c:v>12.69972514679111</c:v>
                </c:pt>
                <c:pt idx="577">
                  <c:v>12.697424910006799</c:v>
                </c:pt>
                <c:pt idx="578">
                  <c:v>12.695121996972595</c:v>
                </c:pt>
                <c:pt idx="579">
                  <c:v>12.692816407688499</c:v>
                </c:pt>
                <c:pt idx="580">
                  <c:v>12.690508142154505</c:v>
                </c:pt>
                <c:pt idx="581">
                  <c:v>12.688197200370618</c:v>
                </c:pt>
                <c:pt idx="582">
                  <c:v>12.685883582336835</c:v>
                </c:pt>
                <c:pt idx="583">
                  <c:v>12.68356728805316</c:v>
                </c:pt>
                <c:pt idx="584">
                  <c:v>12.681248317519586</c:v>
                </c:pt>
                <c:pt idx="585">
                  <c:v>12.678926670736121</c:v>
                </c:pt>
                <c:pt idx="586">
                  <c:v>12.676602347702762</c:v>
                </c:pt>
                <c:pt idx="587">
                  <c:v>12.674275348419508</c:v>
                </c:pt>
                <c:pt idx="588">
                  <c:v>12.671945672886361</c:v>
                </c:pt>
                <c:pt idx="589">
                  <c:v>12.669613321103316</c:v>
                </c:pt>
                <c:pt idx="590">
                  <c:v>12.667278293070378</c:v>
                </c:pt>
                <c:pt idx="591">
                  <c:v>12.664940588787548</c:v>
                </c:pt>
                <c:pt idx="592">
                  <c:v>12.662600208254819</c:v>
                </c:pt>
                <c:pt idx="593">
                  <c:v>12.6602571514722</c:v>
                </c:pt>
                <c:pt idx="594">
                  <c:v>12.657911418439685</c:v>
                </c:pt>
                <c:pt idx="595">
                  <c:v>12.655563009157273</c:v>
                </c:pt>
                <c:pt idx="596">
                  <c:v>12.653211923624971</c:v>
                </c:pt>
                <c:pt idx="597">
                  <c:v>12.65085816184277</c:v>
                </c:pt>
                <c:pt idx="598">
                  <c:v>12.648501723810678</c:v>
                </c:pt>
                <c:pt idx="599">
                  <c:v>12.64614260952869</c:v>
                </c:pt>
                <c:pt idx="600">
                  <c:v>12.643780818996806</c:v>
                </c:pt>
                <c:pt idx="601">
                  <c:v>12.641416352215028</c:v>
                </c:pt>
                <c:pt idx="602">
                  <c:v>12.639049209183359</c:v>
                </c:pt>
                <c:pt idx="603">
                  <c:v>12.636679389901792</c:v>
                </c:pt>
                <c:pt idx="604">
                  <c:v>12.634306894370331</c:v>
                </c:pt>
                <c:pt idx="605">
                  <c:v>12.631931722588977</c:v>
                </c:pt>
                <c:pt idx="606">
                  <c:v>12.629553874557725</c:v>
                </c:pt>
                <c:pt idx="607">
                  <c:v>12.627173350276582</c:v>
                </c:pt>
                <c:pt idx="608">
                  <c:v>12.624790149745547</c:v>
                </c:pt>
                <c:pt idx="609">
                  <c:v>12.622404272964612</c:v>
                </c:pt>
                <c:pt idx="610">
                  <c:v>12.620015719933786</c:v>
                </c:pt>
                <c:pt idx="611">
                  <c:v>12.617624490653062</c:v>
                </c:pt>
                <c:pt idx="612">
                  <c:v>12.615230585122445</c:v>
                </c:pt>
                <c:pt idx="613">
                  <c:v>12.612834003341936</c:v>
                </c:pt>
                <c:pt idx="614">
                  <c:v>12.610434745311531</c:v>
                </c:pt>
                <c:pt idx="615">
                  <c:v>12.608032811031229</c:v>
                </c:pt>
                <c:pt idx="616">
                  <c:v>12.605628200501037</c:v>
                </c:pt>
                <c:pt idx="617">
                  <c:v>12.603220913720948</c:v>
                </c:pt>
                <c:pt idx="618">
                  <c:v>12.600810950690963</c:v>
                </c:pt>
                <c:pt idx="619">
                  <c:v>12.598398311411087</c:v>
                </c:pt>
                <c:pt idx="620">
                  <c:v>12.595982995881315</c:v>
                </c:pt>
                <c:pt idx="621">
                  <c:v>12.593565004101647</c:v>
                </c:pt>
                <c:pt idx="622">
                  <c:v>12.591144336072086</c:v>
                </c:pt>
                <c:pt idx="623">
                  <c:v>12.588720991792632</c:v>
                </c:pt>
                <c:pt idx="624">
                  <c:v>12.58629497126328</c:v>
                </c:pt>
                <c:pt idx="625">
                  <c:v>12.583866274484036</c:v>
                </c:pt>
                <c:pt idx="626">
                  <c:v>12.581434901454896</c:v>
                </c:pt>
                <c:pt idx="627">
                  <c:v>12.579000852175863</c:v>
                </c:pt>
                <c:pt idx="628">
                  <c:v>12.576564126646936</c:v>
                </c:pt>
                <c:pt idx="629">
                  <c:v>12.574124724868113</c:v>
                </c:pt>
                <c:pt idx="630">
                  <c:v>12.571682646839395</c:v>
                </c:pt>
                <c:pt idx="631">
                  <c:v>12.569237892560784</c:v>
                </c:pt>
                <c:pt idx="632">
                  <c:v>12.566790462032277</c:v>
                </c:pt>
                <c:pt idx="633">
                  <c:v>12.564340355253879</c:v>
                </c:pt>
                <c:pt idx="634">
                  <c:v>12.561887572225583</c:v>
                </c:pt>
                <c:pt idx="635">
                  <c:v>12.559432112947395</c:v>
                </c:pt>
                <c:pt idx="636">
                  <c:v>12.556973977419309</c:v>
                </c:pt>
                <c:pt idx="637">
                  <c:v>12.554513165641332</c:v>
                </c:pt>
                <c:pt idx="638">
                  <c:v>12.552049677613457</c:v>
                </c:pt>
                <c:pt idx="639">
                  <c:v>12.549583513335692</c:v>
                </c:pt>
                <c:pt idx="640">
                  <c:v>12.547114672808027</c:v>
                </c:pt>
                <c:pt idx="641">
                  <c:v>12.544643156030475</c:v>
                </c:pt>
                <c:pt idx="642">
                  <c:v>12.542168963003023</c:v>
                </c:pt>
                <c:pt idx="643">
                  <c:v>12.539692093725677</c:v>
                </c:pt>
                <c:pt idx="644">
                  <c:v>12.537212548198436</c:v>
                </c:pt>
                <c:pt idx="645">
                  <c:v>12.5347303264213</c:v>
                </c:pt>
                <c:pt idx="646">
                  <c:v>12.532245428394273</c:v>
                </c:pt>
                <c:pt idx="647">
                  <c:v>12.529757854117351</c:v>
                </c:pt>
                <c:pt idx="648">
                  <c:v>12.527267603590531</c:v>
                </c:pt>
                <c:pt idx="649">
                  <c:v>12.52477467681382</c:v>
                </c:pt>
                <c:pt idx="650">
                  <c:v>12.522279073787214</c:v>
                </c:pt>
                <c:pt idx="651">
                  <c:v>12.519780794510712</c:v>
                </c:pt>
                <c:pt idx="652">
                  <c:v>12.517279838984315</c:v>
                </c:pt>
                <c:pt idx="653">
                  <c:v>12.514776207208026</c:v>
                </c:pt>
                <c:pt idx="654">
                  <c:v>12.512269899181844</c:v>
                </c:pt>
                <c:pt idx="655">
                  <c:v>12.509760914905762</c:v>
                </c:pt>
                <c:pt idx="656">
                  <c:v>12.507249254379788</c:v>
                </c:pt>
                <c:pt idx="657">
                  <c:v>12.504734917603921</c:v>
                </c:pt>
                <c:pt idx="658">
                  <c:v>12.502217904578156</c:v>
                </c:pt>
                <c:pt idx="659">
                  <c:v>12.4996982153025</c:v>
                </c:pt>
                <c:pt idx="660">
                  <c:v>12.49717584977695</c:v>
                </c:pt>
                <c:pt idx="661">
                  <c:v>12.494650808001504</c:v>
                </c:pt>
                <c:pt idx="662">
                  <c:v>12.492123089976163</c:v>
                </c:pt>
                <c:pt idx="663">
                  <c:v>12.489592695700928</c:v>
                </c:pt>
                <c:pt idx="664">
                  <c:v>12.487059625175798</c:v>
                </c:pt>
                <c:pt idx="665">
                  <c:v>12.484523878400774</c:v>
                </c:pt>
                <c:pt idx="666">
                  <c:v>12.481985455375856</c:v>
                </c:pt>
                <c:pt idx="667">
                  <c:v>12.479444356101043</c:v>
                </c:pt>
                <c:pt idx="668">
                  <c:v>12.476900580576334</c:v>
                </c:pt>
                <c:pt idx="669">
                  <c:v>12.474354128801732</c:v>
                </c:pt>
                <c:pt idx="670">
                  <c:v>12.471805000777238</c:v>
                </c:pt>
                <c:pt idx="671">
                  <c:v>12.469253196502846</c:v>
                </c:pt>
                <c:pt idx="672">
                  <c:v>12.466698715978561</c:v>
                </c:pt>
                <c:pt idx="673">
                  <c:v>12.464141559204382</c:v>
                </c:pt>
                <c:pt idx="674">
                  <c:v>12.461581726180308</c:v>
                </c:pt>
                <c:pt idx="675">
                  <c:v>12.459019216906338</c:v>
                </c:pt>
                <c:pt idx="676">
                  <c:v>12.456454031382474</c:v>
                </c:pt>
                <c:pt idx="677">
                  <c:v>12.453886169608715</c:v>
                </c:pt>
                <c:pt idx="678">
                  <c:v>12.451315631585064</c:v>
                </c:pt>
                <c:pt idx="679">
                  <c:v>12.448742417311518</c:v>
                </c:pt>
                <c:pt idx="680">
                  <c:v>12.446166526788076</c:v>
                </c:pt>
                <c:pt idx="681">
                  <c:v>12.443587960014741</c:v>
                </c:pt>
                <c:pt idx="682">
                  <c:v>12.441006716991511</c:v>
                </c:pt>
                <c:pt idx="683">
                  <c:v>12.438422797718387</c:v>
                </c:pt>
                <c:pt idx="684">
                  <c:v>12.435836202195366</c:v>
                </c:pt>
                <c:pt idx="685">
                  <c:v>12.433246930422452</c:v>
                </c:pt>
                <c:pt idx="686">
                  <c:v>12.430654982399645</c:v>
                </c:pt>
                <c:pt idx="687">
                  <c:v>12.42806035812694</c:v>
                </c:pt>
                <c:pt idx="688">
                  <c:v>12.425463057604345</c:v>
                </c:pt>
                <c:pt idx="689">
                  <c:v>12.422863080831853</c:v>
                </c:pt>
                <c:pt idx="690">
                  <c:v>12.420260427809467</c:v>
                </c:pt>
                <c:pt idx="691">
                  <c:v>12.417655098537185</c:v>
                </c:pt>
                <c:pt idx="692">
                  <c:v>12.41504709301501</c:v>
                </c:pt>
                <c:pt idx="693">
                  <c:v>12.412436411242942</c:v>
                </c:pt>
                <c:pt idx="694">
                  <c:v>12.409823053220977</c:v>
                </c:pt>
                <c:pt idx="695">
                  <c:v>12.407207018949119</c:v>
                </c:pt>
                <c:pt idx="696">
                  <c:v>12.404588308427366</c:v>
                </c:pt>
                <c:pt idx="697">
                  <c:v>12.401966921655719</c:v>
                </c:pt>
                <c:pt idx="698">
                  <c:v>12.399342858634178</c:v>
                </c:pt>
                <c:pt idx="699">
                  <c:v>12.39671611936274</c:v>
                </c:pt>
                <c:pt idx="700">
                  <c:v>12.394086703841408</c:v>
                </c:pt>
                <c:pt idx="701">
                  <c:v>12.391454612070184</c:v>
                </c:pt>
                <c:pt idx="702">
                  <c:v>12.388819844049062</c:v>
                </c:pt>
                <c:pt idx="703">
                  <c:v>12.386182399778049</c:v>
                </c:pt>
                <c:pt idx="704">
                  <c:v>12.38354227925714</c:v>
                </c:pt>
                <c:pt idx="705">
                  <c:v>12.380899482486337</c:v>
                </c:pt>
                <c:pt idx="706">
                  <c:v>12.378254009465639</c:v>
                </c:pt>
                <c:pt idx="707">
                  <c:v>12.375605860195046</c:v>
                </c:pt>
                <c:pt idx="708">
                  <c:v>12.372955034674558</c:v>
                </c:pt>
                <c:pt idx="709">
                  <c:v>12.370301532904179</c:v>
                </c:pt>
                <c:pt idx="710">
                  <c:v>12.367645354883901</c:v>
                </c:pt>
                <c:pt idx="711">
                  <c:v>12.364986500613734</c:v>
                </c:pt>
                <c:pt idx="712">
                  <c:v>12.362324970093667</c:v>
                </c:pt>
                <c:pt idx="713">
                  <c:v>12.359660763323708</c:v>
                </c:pt>
                <c:pt idx="714">
                  <c:v>12.356993880303856</c:v>
                </c:pt>
                <c:pt idx="715">
                  <c:v>12.354324321034108</c:v>
                </c:pt>
                <c:pt idx="716">
                  <c:v>12.351652085514464</c:v>
                </c:pt>
                <c:pt idx="717">
                  <c:v>12.348977173744927</c:v>
                </c:pt>
                <c:pt idx="718">
                  <c:v>12.346299585725495</c:v>
                </c:pt>
                <c:pt idx="719">
                  <c:v>12.343619321456169</c:v>
                </c:pt>
                <c:pt idx="720">
                  <c:v>12.340936380936947</c:v>
                </c:pt>
                <c:pt idx="721">
                  <c:v>12.338250764167833</c:v>
                </c:pt>
                <c:pt idx="722">
                  <c:v>12.335562471148823</c:v>
                </c:pt>
                <c:pt idx="723">
                  <c:v>12.33287150187992</c:v>
                </c:pt>
                <c:pt idx="724">
                  <c:v>12.330177856361122</c:v>
                </c:pt>
                <c:pt idx="725">
                  <c:v>12.32748153459243</c:v>
                </c:pt>
                <c:pt idx="726">
                  <c:v>12.32478253657384</c:v>
                </c:pt>
                <c:pt idx="727">
                  <c:v>12.322080862305357</c:v>
                </c:pt>
                <c:pt idx="728">
                  <c:v>12.319376511786983</c:v>
                </c:pt>
                <c:pt idx="729">
                  <c:v>12.316669485018712</c:v>
                </c:pt>
                <c:pt idx="730">
                  <c:v>12.313959782000547</c:v>
                </c:pt>
                <c:pt idx="731">
                  <c:v>12.311247402732485</c:v>
                </c:pt>
                <c:pt idx="732">
                  <c:v>12.308532347214529</c:v>
                </c:pt>
                <c:pt idx="733">
                  <c:v>12.305814615446682</c:v>
                </c:pt>
                <c:pt idx="734">
                  <c:v>12.30309420742894</c:v>
                </c:pt>
                <c:pt idx="735">
                  <c:v>12.3003711231613</c:v>
                </c:pt>
                <c:pt idx="736">
                  <c:v>12.297645362643769</c:v>
                </c:pt>
                <c:pt idx="737">
                  <c:v>12.294916925876342</c:v>
                </c:pt>
                <c:pt idx="738">
                  <c:v>12.292185812859019</c:v>
                </c:pt>
                <c:pt idx="739">
                  <c:v>12.289452023591805</c:v>
                </c:pt>
                <c:pt idx="740">
                  <c:v>12.286715558074693</c:v>
                </c:pt>
                <c:pt idx="741">
                  <c:v>12.283976416307688</c:v>
                </c:pt>
                <c:pt idx="742">
                  <c:v>12.281234598290791</c:v>
                </c:pt>
                <c:pt idx="743">
                  <c:v>12.278490104023994</c:v>
                </c:pt>
                <c:pt idx="744">
                  <c:v>12.275742933507308</c:v>
                </c:pt>
                <c:pt idx="745">
                  <c:v>12.272993086740724</c:v>
                </c:pt>
                <c:pt idx="746">
                  <c:v>12.270240563724247</c:v>
                </c:pt>
                <c:pt idx="747">
                  <c:v>12.267485364457876</c:v>
                </c:pt>
                <c:pt idx="748">
                  <c:v>12.26472748894161</c:v>
                </c:pt>
                <c:pt idx="749">
                  <c:v>12.261966937175449</c:v>
                </c:pt>
                <c:pt idx="750">
                  <c:v>12.259203709159394</c:v>
                </c:pt>
                <c:pt idx="751">
                  <c:v>12.256437804893444</c:v>
                </c:pt>
                <c:pt idx="752">
                  <c:v>12.2536692243776</c:v>
                </c:pt>
                <c:pt idx="753">
                  <c:v>12.250897967611863</c:v>
                </c:pt>
                <c:pt idx="754">
                  <c:v>12.248124034596227</c:v>
                </c:pt>
                <c:pt idx="755">
                  <c:v>12.245347425330701</c:v>
                </c:pt>
                <c:pt idx="756">
                  <c:v>12.242568139815278</c:v>
                </c:pt>
                <c:pt idx="757">
                  <c:v>12.239786178049961</c:v>
                </c:pt>
                <c:pt idx="758">
                  <c:v>12.23700154003475</c:v>
                </c:pt>
                <c:pt idx="759">
                  <c:v>12.234214225769646</c:v>
                </c:pt>
                <c:pt idx="760">
                  <c:v>12.231424235254647</c:v>
                </c:pt>
                <c:pt idx="761">
                  <c:v>12.228631568489751</c:v>
                </c:pt>
                <c:pt idx="762">
                  <c:v>12.225836225474961</c:v>
                </c:pt>
                <c:pt idx="763">
                  <c:v>12.223038206210278</c:v>
                </c:pt>
                <c:pt idx="764">
                  <c:v>12.220237510695702</c:v>
                </c:pt>
                <c:pt idx="765">
                  <c:v>12.217434138931226</c:v>
                </c:pt>
                <c:pt idx="766">
                  <c:v>12.214628090916861</c:v>
                </c:pt>
                <c:pt idx="767">
                  <c:v>12.211819366652602</c:v>
                </c:pt>
                <c:pt idx="768">
                  <c:v>12.209007966138444</c:v>
                </c:pt>
                <c:pt idx="769">
                  <c:v>12.206193889374394</c:v>
                </c:pt>
                <c:pt idx="770">
                  <c:v>12.203377136360448</c:v>
                </c:pt>
                <c:pt idx="771">
                  <c:v>12.200557707096609</c:v>
                </c:pt>
                <c:pt idx="772">
                  <c:v>12.197735601582876</c:v>
                </c:pt>
                <c:pt idx="773">
                  <c:v>12.194910819819249</c:v>
                </c:pt>
                <c:pt idx="774">
                  <c:v>12.192083361805725</c:v>
                </c:pt>
                <c:pt idx="775">
                  <c:v>12.189253227542308</c:v>
                </c:pt>
                <c:pt idx="776">
                  <c:v>12.186420417028996</c:v>
                </c:pt>
                <c:pt idx="777">
                  <c:v>12.183584930265789</c:v>
                </c:pt>
                <c:pt idx="778">
                  <c:v>12.180746767252689</c:v>
                </c:pt>
                <c:pt idx="779">
                  <c:v>12.177905927989695</c:v>
                </c:pt>
                <c:pt idx="780">
                  <c:v>12.175062412476805</c:v>
                </c:pt>
                <c:pt idx="781">
                  <c:v>12.172216220714018</c:v>
                </c:pt>
                <c:pt idx="782">
                  <c:v>12.169367352701341</c:v>
                </c:pt>
                <c:pt idx="783">
                  <c:v>12.166515808438769</c:v>
                </c:pt>
                <c:pt idx="784">
                  <c:v>12.163661587926301</c:v>
                </c:pt>
                <c:pt idx="785">
                  <c:v>12.160804691163937</c:v>
                </c:pt>
                <c:pt idx="786">
                  <c:v>12.157945118151682</c:v>
                </c:pt>
                <c:pt idx="787">
                  <c:v>12.155082868889529</c:v>
                </c:pt>
                <c:pt idx="788">
                  <c:v>12.152217943377485</c:v>
                </c:pt>
                <c:pt idx="789">
                  <c:v>12.149350341615543</c:v>
                </c:pt>
                <c:pt idx="790">
                  <c:v>12.146480063603709</c:v>
                </c:pt>
                <c:pt idx="791">
                  <c:v>12.14360710934198</c:v>
                </c:pt>
                <c:pt idx="792">
                  <c:v>12.140731478830357</c:v>
                </c:pt>
                <c:pt idx="793">
                  <c:v>12.137853172068839</c:v>
                </c:pt>
                <c:pt idx="794">
                  <c:v>12.134972189057427</c:v>
                </c:pt>
                <c:pt idx="795">
                  <c:v>12.132088529796119</c:v>
                </c:pt>
                <c:pt idx="796">
                  <c:v>12.12920219428492</c:v>
                </c:pt>
                <c:pt idx="797">
                  <c:v>12.126313182523822</c:v>
                </c:pt>
                <c:pt idx="798">
                  <c:v>12.123421494512833</c:v>
                </c:pt>
                <c:pt idx="799">
                  <c:v>12.120527130251947</c:v>
                </c:pt>
                <c:pt idx="800">
                  <c:v>12.117630089741168</c:v>
                </c:pt>
                <c:pt idx="801">
                  <c:v>12.114730372980494</c:v>
                </c:pt>
                <c:pt idx="802">
                  <c:v>12.111827979969924</c:v>
                </c:pt>
                <c:pt idx="803">
                  <c:v>12.108922910709463</c:v>
                </c:pt>
                <c:pt idx="804">
                  <c:v>12.106015165199107</c:v>
                </c:pt>
                <c:pt idx="805">
                  <c:v>12.103104743438854</c:v>
                </c:pt>
                <c:pt idx="806">
                  <c:v>12.100191645428707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96B-457F-981C-ED48E7188A39}"/>
            </c:ext>
          </c:extLst>
        </c:ser>
        <c:ser>
          <c:idx val="2"/>
          <c:order val="2"/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'Max limit'!$O$6:$O$812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limit'!$R$6:$R$812</c:f>
              <c:numCache>
                <c:formatCode>0.00</c:formatCode>
                <c:ptCount val="807"/>
                <c:pt idx="0">
                  <c:v>13.888368158297242</c:v>
                </c:pt>
                <c:pt idx="1">
                  <c:v>13.887150331543054</c:v>
                </c:pt>
                <c:pt idx="2">
                  <c:v>13.885928209103669</c:v>
                </c:pt>
                <c:pt idx="3">
                  <c:v>13.884701790979083</c:v>
                </c:pt>
                <c:pt idx="4">
                  <c:v>13.883471077169295</c:v>
                </c:pt>
                <c:pt idx="5">
                  <c:v>13.88223606767431</c:v>
                </c:pt>
                <c:pt idx="6">
                  <c:v>13.880996762494123</c:v>
                </c:pt>
                <c:pt idx="7">
                  <c:v>13.879753161628734</c:v>
                </c:pt>
                <c:pt idx="8">
                  <c:v>13.878505265078147</c:v>
                </c:pt>
                <c:pt idx="9">
                  <c:v>13.877253072842363</c:v>
                </c:pt>
                <c:pt idx="10">
                  <c:v>13.875996584921374</c:v>
                </c:pt>
                <c:pt idx="11">
                  <c:v>13.87473580131519</c:v>
                </c:pt>
                <c:pt idx="12">
                  <c:v>13.873470722023802</c:v>
                </c:pt>
                <c:pt idx="13">
                  <c:v>13.872201347047216</c:v>
                </c:pt>
                <c:pt idx="14">
                  <c:v>13.870927676385429</c:v>
                </c:pt>
                <c:pt idx="15">
                  <c:v>13.869649710038445</c:v>
                </c:pt>
                <c:pt idx="16">
                  <c:v>13.868367448006257</c:v>
                </c:pt>
                <c:pt idx="17">
                  <c:v>13.86708089028887</c:v>
                </c:pt>
                <c:pt idx="18">
                  <c:v>13.865790036886285</c:v>
                </c:pt>
                <c:pt idx="19">
                  <c:v>13.8644948877985</c:v>
                </c:pt>
                <c:pt idx="20">
                  <c:v>13.863195443025512</c:v>
                </c:pt>
                <c:pt idx="21">
                  <c:v>13.861891702567327</c:v>
                </c:pt>
                <c:pt idx="22">
                  <c:v>13.860583666423942</c:v>
                </c:pt>
                <c:pt idx="23">
                  <c:v>13.859271334595357</c:v>
                </c:pt>
                <c:pt idx="24">
                  <c:v>13.857954707081571</c:v>
                </c:pt>
                <c:pt idx="25">
                  <c:v>13.856633783882582</c:v>
                </c:pt>
                <c:pt idx="26">
                  <c:v>13.855308564998397</c:v>
                </c:pt>
                <c:pt idx="27">
                  <c:v>13.853979050429013</c:v>
                </c:pt>
                <c:pt idx="28">
                  <c:v>13.852645240174429</c:v>
                </c:pt>
                <c:pt idx="29">
                  <c:v>13.851307134234641</c:v>
                </c:pt>
                <c:pt idx="30">
                  <c:v>13.849964732609655</c:v>
                </c:pt>
                <c:pt idx="31">
                  <c:v>13.84861803529947</c:v>
                </c:pt>
                <c:pt idx="32">
                  <c:v>13.847267042304086</c:v>
                </c:pt>
                <c:pt idx="33">
                  <c:v>13.845911753623501</c:v>
                </c:pt>
                <c:pt idx="34">
                  <c:v>13.844552169257716</c:v>
                </c:pt>
                <c:pt idx="35">
                  <c:v>13.843188289206728</c:v>
                </c:pt>
                <c:pt idx="36">
                  <c:v>13.841820113470543</c:v>
                </c:pt>
                <c:pt idx="37">
                  <c:v>13.84044764204916</c:v>
                </c:pt>
                <c:pt idx="38">
                  <c:v>13.839070874942573</c:v>
                </c:pt>
                <c:pt idx="39">
                  <c:v>13.83768981215079</c:v>
                </c:pt>
                <c:pt idx="40">
                  <c:v>13.836304453673803</c:v>
                </c:pt>
                <c:pt idx="41">
                  <c:v>13.834914799511619</c:v>
                </c:pt>
                <c:pt idx="42">
                  <c:v>13.833520849664232</c:v>
                </c:pt>
                <c:pt idx="43">
                  <c:v>13.832122604131648</c:v>
                </c:pt>
                <c:pt idx="44">
                  <c:v>13.830720062913864</c:v>
                </c:pt>
                <c:pt idx="45">
                  <c:v>13.82931322601088</c:v>
                </c:pt>
                <c:pt idx="46">
                  <c:v>13.827902093422695</c:v>
                </c:pt>
                <c:pt idx="47">
                  <c:v>13.826486665149309</c:v>
                </c:pt>
                <c:pt idx="48">
                  <c:v>13.825066941190727</c:v>
                </c:pt>
                <c:pt idx="49">
                  <c:v>13.823642921546941</c:v>
                </c:pt>
                <c:pt idx="50">
                  <c:v>13.822214606217955</c:v>
                </c:pt>
                <c:pt idx="51">
                  <c:v>13.82078199520377</c:v>
                </c:pt>
                <c:pt idx="52">
                  <c:v>13.819345088504386</c:v>
                </c:pt>
                <c:pt idx="53">
                  <c:v>13.817903886119803</c:v>
                </c:pt>
                <c:pt idx="54">
                  <c:v>13.816458388050018</c:v>
                </c:pt>
                <c:pt idx="55">
                  <c:v>13.815008594295032</c:v>
                </c:pt>
                <c:pt idx="56">
                  <c:v>13.813554504854848</c:v>
                </c:pt>
                <c:pt idx="57">
                  <c:v>13.812096119729464</c:v>
                </c:pt>
                <c:pt idx="58">
                  <c:v>13.810633438918881</c:v>
                </c:pt>
                <c:pt idx="59">
                  <c:v>13.809166462423097</c:v>
                </c:pt>
                <c:pt idx="60">
                  <c:v>13.807695190242111</c:v>
                </c:pt>
                <c:pt idx="61">
                  <c:v>13.806219622375927</c:v>
                </c:pt>
                <c:pt idx="62">
                  <c:v>13.804739758824542</c:v>
                </c:pt>
                <c:pt idx="63">
                  <c:v>13.80325559958796</c:v>
                </c:pt>
                <c:pt idx="64">
                  <c:v>13.801767144666176</c:v>
                </c:pt>
                <c:pt idx="65">
                  <c:v>13.800274394059191</c:v>
                </c:pt>
                <c:pt idx="66">
                  <c:v>13.798777347767007</c:v>
                </c:pt>
                <c:pt idx="67">
                  <c:v>13.797276005789623</c:v>
                </c:pt>
                <c:pt idx="68">
                  <c:v>13.795770368127041</c:v>
                </c:pt>
                <c:pt idx="69">
                  <c:v>13.794260434779257</c:v>
                </c:pt>
                <c:pt idx="70">
                  <c:v>13.792746205746273</c:v>
                </c:pt>
                <c:pt idx="71">
                  <c:v>13.79122768102809</c:v>
                </c:pt>
                <c:pt idx="72">
                  <c:v>13.789704860624706</c:v>
                </c:pt>
                <c:pt idx="73">
                  <c:v>13.788177744536123</c:v>
                </c:pt>
                <c:pt idx="74">
                  <c:v>13.786646332762338</c:v>
                </c:pt>
                <c:pt idx="75">
                  <c:v>13.785110625303355</c:v>
                </c:pt>
                <c:pt idx="76">
                  <c:v>13.783570622159173</c:v>
                </c:pt>
                <c:pt idx="77">
                  <c:v>13.78202632332979</c:v>
                </c:pt>
                <c:pt idx="78">
                  <c:v>13.780477728815205</c:v>
                </c:pt>
                <c:pt idx="79">
                  <c:v>13.778924838615422</c:v>
                </c:pt>
                <c:pt idx="80">
                  <c:v>13.777367652730439</c:v>
                </c:pt>
                <c:pt idx="81">
                  <c:v>13.775806171160255</c:v>
                </c:pt>
                <c:pt idx="82">
                  <c:v>13.774240393904872</c:v>
                </c:pt>
                <c:pt idx="83">
                  <c:v>13.772670320964291</c:v>
                </c:pt>
                <c:pt idx="84">
                  <c:v>13.771095952338506</c:v>
                </c:pt>
                <c:pt idx="85">
                  <c:v>13.769517288027524</c:v>
                </c:pt>
                <c:pt idx="86">
                  <c:v>13.767934328031339</c:v>
                </c:pt>
                <c:pt idx="87">
                  <c:v>13.766347072349957</c:v>
                </c:pt>
                <c:pt idx="88">
                  <c:v>13.764755520983375</c:v>
                </c:pt>
                <c:pt idx="89">
                  <c:v>13.763159673931593</c:v>
                </c:pt>
                <c:pt idx="90">
                  <c:v>13.76155953119461</c:v>
                </c:pt>
                <c:pt idx="91">
                  <c:v>13.759955092772428</c:v>
                </c:pt>
                <c:pt idx="92">
                  <c:v>13.758346358665046</c:v>
                </c:pt>
                <c:pt idx="93">
                  <c:v>13.75673332887246</c:v>
                </c:pt>
                <c:pt idx="94">
                  <c:v>13.755116003394679</c:v>
                </c:pt>
                <c:pt idx="95">
                  <c:v>13.753494382231697</c:v>
                </c:pt>
                <c:pt idx="96">
                  <c:v>13.751868465383515</c:v>
                </c:pt>
                <c:pt idx="97">
                  <c:v>13.750238252850133</c:v>
                </c:pt>
                <c:pt idx="98">
                  <c:v>13.748603744631549</c:v>
                </c:pt>
                <c:pt idx="99">
                  <c:v>13.746964940727768</c:v>
                </c:pt>
                <c:pt idx="100">
                  <c:v>13.745321841138784</c:v>
                </c:pt>
                <c:pt idx="101">
                  <c:v>13.743674445864601</c:v>
                </c:pt>
                <c:pt idx="102">
                  <c:v>13.742022754905218</c:v>
                </c:pt>
                <c:pt idx="103">
                  <c:v>13.740366768260639</c:v>
                </c:pt>
                <c:pt idx="104">
                  <c:v>13.738706485930853</c:v>
                </c:pt>
                <c:pt idx="105">
                  <c:v>13.737041907915872</c:v>
                </c:pt>
                <c:pt idx="106">
                  <c:v>13.735373034215691</c:v>
                </c:pt>
                <c:pt idx="107">
                  <c:v>13.73369986483031</c:v>
                </c:pt>
                <c:pt idx="108">
                  <c:v>13.732022399759726</c:v>
                </c:pt>
                <c:pt idx="109">
                  <c:v>13.730340639003945</c:v>
                </c:pt>
                <c:pt idx="110">
                  <c:v>13.728654582562964</c:v>
                </c:pt>
                <c:pt idx="111">
                  <c:v>13.726964230436783</c:v>
                </c:pt>
                <c:pt idx="112">
                  <c:v>13.725269582625401</c:v>
                </c:pt>
                <c:pt idx="113">
                  <c:v>13.72357063912882</c:v>
                </c:pt>
                <c:pt idx="114">
                  <c:v>13.721867399947035</c:v>
                </c:pt>
                <c:pt idx="115">
                  <c:v>13.720159865080056</c:v>
                </c:pt>
                <c:pt idx="116">
                  <c:v>13.718448034527874</c:v>
                </c:pt>
                <c:pt idx="117">
                  <c:v>13.716731908290493</c:v>
                </c:pt>
                <c:pt idx="118">
                  <c:v>13.71501148636791</c:v>
                </c:pt>
                <c:pt idx="119">
                  <c:v>13.713286768760129</c:v>
                </c:pt>
                <c:pt idx="120">
                  <c:v>13.711557755467148</c:v>
                </c:pt>
                <c:pt idx="121">
                  <c:v>13.709824446488966</c:v>
                </c:pt>
                <c:pt idx="122">
                  <c:v>13.708086841825585</c:v>
                </c:pt>
                <c:pt idx="123">
                  <c:v>13.706344941477003</c:v>
                </c:pt>
                <c:pt idx="124">
                  <c:v>13.704598745443223</c:v>
                </c:pt>
                <c:pt idx="125">
                  <c:v>13.702848253724241</c:v>
                </c:pt>
                <c:pt idx="126">
                  <c:v>13.70109346632006</c:v>
                </c:pt>
                <c:pt idx="127">
                  <c:v>13.69933438323068</c:v>
                </c:pt>
                <c:pt idx="128">
                  <c:v>13.697571004456098</c:v>
                </c:pt>
                <c:pt idx="129">
                  <c:v>13.695803329996318</c:v>
                </c:pt>
                <c:pt idx="130">
                  <c:v>13.694031359851337</c:v>
                </c:pt>
                <c:pt idx="131">
                  <c:v>13.692255094021155</c:v>
                </c:pt>
                <c:pt idx="132">
                  <c:v>13.690474532505775</c:v>
                </c:pt>
                <c:pt idx="133">
                  <c:v>13.688689675305193</c:v>
                </c:pt>
                <c:pt idx="134">
                  <c:v>13.686900522419414</c:v>
                </c:pt>
                <c:pt idx="135">
                  <c:v>13.685107073848434</c:v>
                </c:pt>
                <c:pt idx="136">
                  <c:v>13.683309329592252</c:v>
                </c:pt>
                <c:pt idx="137">
                  <c:v>13.681507289650872</c:v>
                </c:pt>
                <c:pt idx="138">
                  <c:v>13.679700954024291</c:v>
                </c:pt>
                <c:pt idx="139">
                  <c:v>13.677890322712512</c:v>
                </c:pt>
                <c:pt idx="140">
                  <c:v>13.676075395715532</c:v>
                </c:pt>
                <c:pt idx="141">
                  <c:v>13.674256173033351</c:v>
                </c:pt>
                <c:pt idx="142">
                  <c:v>13.672432654665972</c:v>
                </c:pt>
                <c:pt idx="143">
                  <c:v>13.670604840613391</c:v>
                </c:pt>
                <c:pt idx="144">
                  <c:v>13.66877273087561</c:v>
                </c:pt>
                <c:pt idx="145">
                  <c:v>13.666936325452628</c:v>
                </c:pt>
                <c:pt idx="146">
                  <c:v>13.665095624344447</c:v>
                </c:pt>
                <c:pt idx="147">
                  <c:v>13.663250627551069</c:v>
                </c:pt>
                <c:pt idx="148">
                  <c:v>13.661401335072489</c:v>
                </c:pt>
                <c:pt idx="149">
                  <c:v>13.659547746908707</c:v>
                </c:pt>
                <c:pt idx="150">
                  <c:v>13.657689863059728</c:v>
                </c:pt>
                <c:pt idx="151">
                  <c:v>13.655827683525549</c:v>
                </c:pt>
                <c:pt idx="152">
                  <c:v>13.653961208306168</c:v>
                </c:pt>
                <c:pt idx="153">
                  <c:v>13.652090437401588</c:v>
                </c:pt>
                <c:pt idx="154">
                  <c:v>13.650215370811811</c:v>
                </c:pt>
                <c:pt idx="155">
                  <c:v>13.64833600853683</c:v>
                </c:pt>
                <c:pt idx="156">
                  <c:v>13.64645235057665</c:v>
                </c:pt>
                <c:pt idx="157">
                  <c:v>13.644564396931269</c:v>
                </c:pt>
                <c:pt idx="158">
                  <c:v>13.64267214760069</c:v>
                </c:pt>
                <c:pt idx="159">
                  <c:v>13.640775602584911</c:v>
                </c:pt>
                <c:pt idx="160">
                  <c:v>13.638874761883933</c:v>
                </c:pt>
                <c:pt idx="161">
                  <c:v>13.636969625497752</c:v>
                </c:pt>
                <c:pt idx="162">
                  <c:v>13.635060193426371</c:v>
                </c:pt>
                <c:pt idx="163">
                  <c:v>13.633146465669792</c:v>
                </c:pt>
                <c:pt idx="164">
                  <c:v>13.631228442228014</c:v>
                </c:pt>
                <c:pt idx="165">
                  <c:v>13.629306123101037</c:v>
                </c:pt>
                <c:pt idx="166">
                  <c:v>13.627379508288856</c:v>
                </c:pt>
                <c:pt idx="167">
                  <c:v>13.625448597791475</c:v>
                </c:pt>
                <c:pt idx="168">
                  <c:v>13.623513391608897</c:v>
                </c:pt>
                <c:pt idx="169">
                  <c:v>13.62157388974112</c:v>
                </c:pt>
                <c:pt idx="170">
                  <c:v>13.619630092188139</c:v>
                </c:pt>
                <c:pt idx="171">
                  <c:v>13.617681998949958</c:v>
                </c:pt>
                <c:pt idx="172">
                  <c:v>13.61572961002658</c:v>
                </c:pt>
                <c:pt idx="173">
                  <c:v>13.613772925418003</c:v>
                </c:pt>
                <c:pt idx="174">
                  <c:v>13.611811945124222</c:v>
                </c:pt>
                <c:pt idx="175">
                  <c:v>13.609846669145245</c:v>
                </c:pt>
                <c:pt idx="176">
                  <c:v>13.607877097481065</c:v>
                </c:pt>
                <c:pt idx="177">
                  <c:v>13.605903230131688</c:v>
                </c:pt>
                <c:pt idx="178">
                  <c:v>13.603925067097107</c:v>
                </c:pt>
                <c:pt idx="179">
                  <c:v>13.60194260837733</c:v>
                </c:pt>
                <c:pt idx="180">
                  <c:v>13.59995585397235</c:v>
                </c:pt>
                <c:pt idx="181">
                  <c:v>13.597964803882174</c:v>
                </c:pt>
                <c:pt idx="182">
                  <c:v>13.595969458106794</c:v>
                </c:pt>
                <c:pt idx="183">
                  <c:v>13.593969816646217</c:v>
                </c:pt>
                <c:pt idx="184">
                  <c:v>13.591965879500437</c:v>
                </c:pt>
                <c:pt idx="185">
                  <c:v>13.589957646669459</c:v>
                </c:pt>
                <c:pt idx="186">
                  <c:v>13.58794511815328</c:v>
                </c:pt>
                <c:pt idx="187">
                  <c:v>13.585928293951902</c:v>
                </c:pt>
                <c:pt idx="188">
                  <c:v>13.583907174065324</c:v>
                </c:pt>
                <c:pt idx="189">
                  <c:v>13.581881758493545</c:v>
                </c:pt>
                <c:pt idx="190">
                  <c:v>13.579852047236567</c:v>
                </c:pt>
                <c:pt idx="191">
                  <c:v>13.577818040294391</c:v>
                </c:pt>
                <c:pt idx="192">
                  <c:v>13.575779737667011</c:v>
                </c:pt>
                <c:pt idx="193">
                  <c:v>13.573737139354433</c:v>
                </c:pt>
                <c:pt idx="194">
                  <c:v>13.571690245356654</c:v>
                </c:pt>
                <c:pt idx="195">
                  <c:v>13.569639055673678</c:v>
                </c:pt>
                <c:pt idx="196">
                  <c:v>13.5675835703055</c:v>
                </c:pt>
                <c:pt idx="197">
                  <c:v>13.565523789252122</c:v>
                </c:pt>
                <c:pt idx="198">
                  <c:v>13.563459712513545</c:v>
                </c:pt>
                <c:pt idx="199">
                  <c:v>13.561391340089767</c:v>
                </c:pt>
                <c:pt idx="200">
                  <c:v>13.55931867198079</c:v>
                </c:pt>
                <c:pt idx="201">
                  <c:v>13.557241708186613</c:v>
                </c:pt>
                <c:pt idx="202">
                  <c:v>13.555160448707234</c:v>
                </c:pt>
                <c:pt idx="203">
                  <c:v>13.553074893542657</c:v>
                </c:pt>
                <c:pt idx="204">
                  <c:v>13.550985042692879</c:v>
                </c:pt>
                <c:pt idx="205">
                  <c:v>13.5488908961579</c:v>
                </c:pt>
                <c:pt idx="206">
                  <c:v>13.546792453937723</c:v>
                </c:pt>
                <c:pt idx="207">
                  <c:v>13.544689716032348</c:v>
                </c:pt>
                <c:pt idx="208">
                  <c:v>13.542582682441768</c:v>
                </c:pt>
                <c:pt idx="209">
                  <c:v>13.540471353165991</c:v>
                </c:pt>
                <c:pt idx="210">
                  <c:v>13.538355728205016</c:v>
                </c:pt>
                <c:pt idx="211">
                  <c:v>13.536235807558839</c:v>
                </c:pt>
                <c:pt idx="212">
                  <c:v>13.534111591227461</c:v>
                </c:pt>
                <c:pt idx="213">
                  <c:v>13.531983079210885</c:v>
                </c:pt>
                <c:pt idx="214">
                  <c:v>13.529850271509106</c:v>
                </c:pt>
                <c:pt idx="215">
                  <c:v>13.527713168122128</c:v>
                </c:pt>
                <c:pt idx="216">
                  <c:v>13.525571769049952</c:v>
                </c:pt>
                <c:pt idx="217">
                  <c:v>13.523426074292574</c:v>
                </c:pt>
                <c:pt idx="218">
                  <c:v>13.521276083849999</c:v>
                </c:pt>
                <c:pt idx="219">
                  <c:v>13.519121797722223</c:v>
                </c:pt>
                <c:pt idx="220">
                  <c:v>13.516963215909247</c:v>
                </c:pt>
                <c:pt idx="221">
                  <c:v>13.514800338411067</c:v>
                </c:pt>
                <c:pt idx="222">
                  <c:v>13.512633165227694</c:v>
                </c:pt>
                <c:pt idx="223">
                  <c:v>13.510461696359116</c:v>
                </c:pt>
                <c:pt idx="224">
                  <c:v>13.508285931805339</c:v>
                </c:pt>
                <c:pt idx="225">
                  <c:v>13.506105871566364</c:v>
                </c:pt>
                <c:pt idx="226">
                  <c:v>13.503921515642185</c:v>
                </c:pt>
                <c:pt idx="227">
                  <c:v>13.50173286403281</c:v>
                </c:pt>
                <c:pt idx="228">
                  <c:v>13.499539916738232</c:v>
                </c:pt>
                <c:pt idx="229">
                  <c:v>13.497342673758457</c:v>
                </c:pt>
                <c:pt idx="230">
                  <c:v>13.49514113509348</c:v>
                </c:pt>
                <c:pt idx="231">
                  <c:v>13.492935300743303</c:v>
                </c:pt>
                <c:pt idx="232">
                  <c:v>13.490725170707927</c:v>
                </c:pt>
                <c:pt idx="233">
                  <c:v>13.488510744987352</c:v>
                </c:pt>
                <c:pt idx="234">
                  <c:v>13.486292023581576</c:v>
                </c:pt>
                <c:pt idx="235">
                  <c:v>13.4840690064906</c:v>
                </c:pt>
                <c:pt idx="236">
                  <c:v>13.481841693714424</c:v>
                </c:pt>
                <c:pt idx="237">
                  <c:v>13.479610085253048</c:v>
                </c:pt>
                <c:pt idx="238">
                  <c:v>13.477374181106473</c:v>
                </c:pt>
                <c:pt idx="239">
                  <c:v>13.475133981274698</c:v>
                </c:pt>
                <c:pt idx="240">
                  <c:v>13.472889485757721</c:v>
                </c:pt>
                <c:pt idx="241">
                  <c:v>13.470640694555547</c:v>
                </c:pt>
                <c:pt idx="242">
                  <c:v>13.46838760766817</c:v>
                </c:pt>
                <c:pt idx="243">
                  <c:v>13.466130225095593</c:v>
                </c:pt>
                <c:pt idx="244">
                  <c:v>13.463868546837817</c:v>
                </c:pt>
                <c:pt idx="245">
                  <c:v>13.461602572894842</c:v>
                </c:pt>
                <c:pt idx="246">
                  <c:v>13.459332303266667</c:v>
                </c:pt>
                <c:pt idx="247">
                  <c:v>13.45705773795329</c:v>
                </c:pt>
                <c:pt idx="248">
                  <c:v>13.454778876954718</c:v>
                </c:pt>
                <c:pt idx="249">
                  <c:v>13.452495720270939</c:v>
                </c:pt>
                <c:pt idx="250">
                  <c:v>13.450208267901965</c:v>
                </c:pt>
                <c:pt idx="251">
                  <c:v>13.447916519847789</c:v>
                </c:pt>
                <c:pt idx="252">
                  <c:v>13.445620476108413</c:v>
                </c:pt>
                <c:pt idx="253">
                  <c:v>13.443320136683839</c:v>
                </c:pt>
                <c:pt idx="254">
                  <c:v>13.441015501574066</c:v>
                </c:pt>
                <c:pt idx="255">
                  <c:v>13.43870657077909</c:v>
                </c:pt>
                <c:pt idx="256">
                  <c:v>13.436393344298915</c:v>
                </c:pt>
                <c:pt idx="257">
                  <c:v>13.43407582213354</c:v>
                </c:pt>
                <c:pt idx="258">
                  <c:v>13.431754004282965</c:v>
                </c:pt>
                <c:pt idx="259">
                  <c:v>13.42942789074719</c:v>
                </c:pt>
                <c:pt idx="260">
                  <c:v>13.427097481526214</c:v>
                </c:pt>
                <c:pt idx="261">
                  <c:v>13.424762776620041</c:v>
                </c:pt>
                <c:pt idx="262">
                  <c:v>13.422423776028666</c:v>
                </c:pt>
                <c:pt idx="263">
                  <c:v>13.420080479752091</c:v>
                </c:pt>
                <c:pt idx="264">
                  <c:v>13.417732887790317</c:v>
                </c:pt>
                <c:pt idx="265">
                  <c:v>13.415381000143341</c:v>
                </c:pt>
                <c:pt idx="266">
                  <c:v>13.413024816811165</c:v>
                </c:pt>
                <c:pt idx="267">
                  <c:v>13.41066433779379</c:v>
                </c:pt>
                <c:pt idx="268">
                  <c:v>13.408299563091218</c:v>
                </c:pt>
                <c:pt idx="269">
                  <c:v>13.405930492703442</c:v>
                </c:pt>
                <c:pt idx="270">
                  <c:v>13.403557126630467</c:v>
                </c:pt>
                <c:pt idx="271">
                  <c:v>13.401179464872294</c:v>
                </c:pt>
                <c:pt idx="272">
                  <c:v>13.39879750742892</c:v>
                </c:pt>
                <c:pt idx="273">
                  <c:v>13.396411254300345</c:v>
                </c:pt>
                <c:pt idx="274">
                  <c:v>13.394020705486572</c:v>
                </c:pt>
                <c:pt idx="275">
                  <c:v>13.391625860987597</c:v>
                </c:pt>
                <c:pt idx="276">
                  <c:v>13.389226720803421</c:v>
                </c:pt>
                <c:pt idx="277">
                  <c:v>13.386823284934048</c:v>
                </c:pt>
                <c:pt idx="278">
                  <c:v>13.384415553379474</c:v>
                </c:pt>
                <c:pt idx="279">
                  <c:v>13.3820035261397</c:v>
                </c:pt>
                <c:pt idx="280">
                  <c:v>13.379587203214726</c:v>
                </c:pt>
                <c:pt idx="281">
                  <c:v>13.377166584604552</c:v>
                </c:pt>
                <c:pt idx="282">
                  <c:v>13.374741670309179</c:v>
                </c:pt>
                <c:pt idx="283">
                  <c:v>13.372312460328605</c:v>
                </c:pt>
                <c:pt idx="284">
                  <c:v>13.369878954662832</c:v>
                </c:pt>
                <c:pt idx="285">
                  <c:v>13.367441153311859</c:v>
                </c:pt>
                <c:pt idx="286">
                  <c:v>13.364999056275684</c:v>
                </c:pt>
                <c:pt idx="287">
                  <c:v>13.362552663554311</c:v>
                </c:pt>
                <c:pt idx="288">
                  <c:v>13.360101975147735</c:v>
                </c:pt>
                <c:pt idx="289">
                  <c:v>13.357646991055963</c:v>
                </c:pt>
                <c:pt idx="290">
                  <c:v>13.35518771127899</c:v>
                </c:pt>
                <c:pt idx="291">
                  <c:v>13.352724135816816</c:v>
                </c:pt>
                <c:pt idx="292">
                  <c:v>13.350256264669444</c:v>
                </c:pt>
                <c:pt idx="293">
                  <c:v>13.347784097836868</c:v>
                </c:pt>
                <c:pt idx="294">
                  <c:v>13.345307635319097</c:v>
                </c:pt>
                <c:pt idx="295">
                  <c:v>13.342826877116124</c:v>
                </c:pt>
                <c:pt idx="296">
                  <c:v>13.340341823227948</c:v>
                </c:pt>
                <c:pt idx="297">
                  <c:v>13.337852473654577</c:v>
                </c:pt>
                <c:pt idx="298">
                  <c:v>13.335358828396004</c:v>
                </c:pt>
                <c:pt idx="299">
                  <c:v>13.332860887452229</c:v>
                </c:pt>
                <c:pt idx="300">
                  <c:v>13.330358650823259</c:v>
                </c:pt>
                <c:pt idx="301">
                  <c:v>13.327852118509085</c:v>
                </c:pt>
                <c:pt idx="302">
                  <c:v>13.325341290509712</c:v>
                </c:pt>
                <c:pt idx="303">
                  <c:v>13.32282616682514</c:v>
                </c:pt>
                <c:pt idx="304">
                  <c:v>13.320306747455366</c:v>
                </c:pt>
                <c:pt idx="305">
                  <c:v>13.317783032400392</c:v>
                </c:pt>
                <c:pt idx="306">
                  <c:v>13.315255021660219</c:v>
                </c:pt>
                <c:pt idx="307">
                  <c:v>13.312722715234846</c:v>
                </c:pt>
                <c:pt idx="308">
                  <c:v>13.310186113124274</c:v>
                </c:pt>
                <c:pt idx="309">
                  <c:v>13.307645215328503</c:v>
                </c:pt>
                <c:pt idx="310">
                  <c:v>13.305100021847529</c:v>
                </c:pt>
                <c:pt idx="311">
                  <c:v>13.302550532681357</c:v>
                </c:pt>
                <c:pt idx="312">
                  <c:v>13.299996747829985</c:v>
                </c:pt>
                <c:pt idx="313">
                  <c:v>13.297438667293413</c:v>
                </c:pt>
                <c:pt idx="314">
                  <c:v>13.29487629107164</c:v>
                </c:pt>
                <c:pt idx="315">
                  <c:v>13.292309619164667</c:v>
                </c:pt>
                <c:pt idx="316">
                  <c:v>13.289738651572494</c:v>
                </c:pt>
                <c:pt idx="317">
                  <c:v>13.287163388295124</c:v>
                </c:pt>
                <c:pt idx="318">
                  <c:v>13.284583829332551</c:v>
                </c:pt>
                <c:pt idx="319">
                  <c:v>13.281999974684778</c:v>
                </c:pt>
                <c:pt idx="320">
                  <c:v>13.279411824351806</c:v>
                </c:pt>
                <c:pt idx="321">
                  <c:v>13.276819378333633</c:v>
                </c:pt>
                <c:pt idx="322">
                  <c:v>13.274222636630263</c:v>
                </c:pt>
                <c:pt idx="323">
                  <c:v>13.271621599241691</c:v>
                </c:pt>
                <c:pt idx="324">
                  <c:v>13.269016266167917</c:v>
                </c:pt>
                <c:pt idx="325">
                  <c:v>13.266406637408945</c:v>
                </c:pt>
                <c:pt idx="326">
                  <c:v>13.263792712964774</c:v>
                </c:pt>
                <c:pt idx="327">
                  <c:v>13.261174492835403</c:v>
                </c:pt>
                <c:pt idx="328">
                  <c:v>13.258551977020831</c:v>
                </c:pt>
                <c:pt idx="329">
                  <c:v>13.255925165521059</c:v>
                </c:pt>
                <c:pt idx="330">
                  <c:v>13.253294058336088</c:v>
                </c:pt>
                <c:pt idx="331">
                  <c:v>13.250658655465916</c:v>
                </c:pt>
                <c:pt idx="332">
                  <c:v>13.248018956910546</c:v>
                </c:pt>
                <c:pt idx="333">
                  <c:v>13.245374962669974</c:v>
                </c:pt>
                <c:pt idx="334">
                  <c:v>13.242726672744201</c:v>
                </c:pt>
                <c:pt idx="335">
                  <c:v>13.24007408713323</c:v>
                </c:pt>
                <c:pt idx="336">
                  <c:v>13.23741720583706</c:v>
                </c:pt>
                <c:pt idx="337">
                  <c:v>13.234756028855687</c:v>
                </c:pt>
                <c:pt idx="338">
                  <c:v>13.232090556189116</c:v>
                </c:pt>
                <c:pt idx="339">
                  <c:v>13.229420787837347</c:v>
                </c:pt>
                <c:pt idx="340">
                  <c:v>13.226746723800373</c:v>
                </c:pt>
                <c:pt idx="341">
                  <c:v>13.224068364078201</c:v>
                </c:pt>
                <c:pt idx="342">
                  <c:v>13.221385708670832</c:v>
                </c:pt>
                <c:pt idx="343">
                  <c:v>13.218698757578261</c:v>
                </c:pt>
                <c:pt idx="344">
                  <c:v>13.216007510800489</c:v>
                </c:pt>
                <c:pt idx="345">
                  <c:v>13.21331196833752</c:v>
                </c:pt>
                <c:pt idx="346">
                  <c:v>13.210612130189348</c:v>
                </c:pt>
                <c:pt idx="347">
                  <c:v>13.207907996355976</c:v>
                </c:pt>
                <c:pt idx="348">
                  <c:v>13.205199566837406</c:v>
                </c:pt>
                <c:pt idx="349">
                  <c:v>13.202486841633634</c:v>
                </c:pt>
                <c:pt idx="350">
                  <c:v>13.199769820744665</c:v>
                </c:pt>
                <c:pt idx="351">
                  <c:v>13.197048504170494</c:v>
                </c:pt>
                <c:pt idx="352">
                  <c:v>13.194322891911122</c:v>
                </c:pt>
                <c:pt idx="353">
                  <c:v>13.191592983966553</c:v>
                </c:pt>
                <c:pt idx="354">
                  <c:v>13.188858780336783</c:v>
                </c:pt>
                <c:pt idx="355">
                  <c:v>13.186120281021811</c:v>
                </c:pt>
                <c:pt idx="356">
                  <c:v>13.183377486021641</c:v>
                </c:pt>
                <c:pt idx="357">
                  <c:v>13.180630395336273</c:v>
                </c:pt>
                <c:pt idx="358">
                  <c:v>13.1778790089657</c:v>
                </c:pt>
                <c:pt idx="359">
                  <c:v>13.175123326909931</c:v>
                </c:pt>
                <c:pt idx="360">
                  <c:v>13.172363349168959</c:v>
                </c:pt>
                <c:pt idx="361">
                  <c:v>13.16959907574279</c:v>
                </c:pt>
                <c:pt idx="362">
                  <c:v>13.16683050663142</c:v>
                </c:pt>
                <c:pt idx="363">
                  <c:v>13.16405764183485</c:v>
                </c:pt>
                <c:pt idx="364">
                  <c:v>13.161280481353078</c:v>
                </c:pt>
                <c:pt idx="365">
                  <c:v>13.15849902518611</c:v>
                </c:pt>
                <c:pt idx="366">
                  <c:v>13.155713273333941</c:v>
                </c:pt>
                <c:pt idx="367">
                  <c:v>13.152923225796568</c:v>
                </c:pt>
                <c:pt idx="368">
                  <c:v>13.150128882574</c:v>
                </c:pt>
                <c:pt idx="369">
                  <c:v>13.14733024366623</c:v>
                </c:pt>
                <c:pt idx="370">
                  <c:v>13.144527309073261</c:v>
                </c:pt>
                <c:pt idx="371">
                  <c:v>13.141720078795093</c:v>
                </c:pt>
                <c:pt idx="372">
                  <c:v>13.138908552831721</c:v>
                </c:pt>
                <c:pt idx="373">
                  <c:v>13.136092731183153</c:v>
                </c:pt>
                <c:pt idx="374">
                  <c:v>13.133272613849382</c:v>
                </c:pt>
                <c:pt idx="375">
                  <c:v>13.130448200830411</c:v>
                </c:pt>
                <c:pt idx="376">
                  <c:v>13.127619492126243</c:v>
                </c:pt>
                <c:pt idx="377">
                  <c:v>13.124786487736872</c:v>
                </c:pt>
                <c:pt idx="378">
                  <c:v>13.121949187662304</c:v>
                </c:pt>
                <c:pt idx="379">
                  <c:v>13.119107591902534</c:v>
                </c:pt>
                <c:pt idx="380">
                  <c:v>13.116261700457564</c:v>
                </c:pt>
                <c:pt idx="381">
                  <c:v>13.113411513327394</c:v>
                </c:pt>
                <c:pt idx="382">
                  <c:v>13.110557030512028</c:v>
                </c:pt>
                <c:pt idx="383">
                  <c:v>13.107698252011456</c:v>
                </c:pt>
                <c:pt idx="384">
                  <c:v>13.104835177825688</c:v>
                </c:pt>
                <c:pt idx="385">
                  <c:v>13.10196780795472</c:v>
                </c:pt>
                <c:pt idx="386">
                  <c:v>13.099096142398549</c:v>
                </c:pt>
                <c:pt idx="387">
                  <c:v>13.096220181157182</c:v>
                </c:pt>
                <c:pt idx="388">
                  <c:v>13.093339924230611</c:v>
                </c:pt>
                <c:pt idx="389">
                  <c:v>13.090455371618843</c:v>
                </c:pt>
                <c:pt idx="390">
                  <c:v>13.087566523321875</c:v>
                </c:pt>
                <c:pt idx="391">
                  <c:v>13.084673379339705</c:v>
                </c:pt>
                <c:pt idx="392">
                  <c:v>13.081775939672337</c:v>
                </c:pt>
                <c:pt idx="393">
                  <c:v>13.078874204319767</c:v>
                </c:pt>
                <c:pt idx="394">
                  <c:v>13.075968173281998</c:v>
                </c:pt>
                <c:pt idx="395">
                  <c:v>13.073057846559031</c:v>
                </c:pt>
                <c:pt idx="396">
                  <c:v>13.070143224150861</c:v>
                </c:pt>
                <c:pt idx="397">
                  <c:v>13.067224306057492</c:v>
                </c:pt>
                <c:pt idx="398">
                  <c:v>13.064301092278924</c:v>
                </c:pt>
                <c:pt idx="399">
                  <c:v>13.061373582815156</c:v>
                </c:pt>
                <c:pt idx="400">
                  <c:v>13.058441777666188</c:v>
                </c:pt>
                <c:pt idx="401">
                  <c:v>13.05550567683202</c:v>
                </c:pt>
                <c:pt idx="402">
                  <c:v>13.052565280312651</c:v>
                </c:pt>
                <c:pt idx="403">
                  <c:v>13.049620588108084</c:v>
                </c:pt>
                <c:pt idx="404">
                  <c:v>13.046671600218316</c:v>
                </c:pt>
                <c:pt idx="405">
                  <c:v>13.043718316643346</c:v>
                </c:pt>
                <c:pt idx="406">
                  <c:v>13.040760737383179</c:v>
                </c:pt>
                <c:pt idx="407">
                  <c:v>13.037798862437812</c:v>
                </c:pt>
                <c:pt idx="408">
                  <c:v>13.034832691807242</c:v>
                </c:pt>
                <c:pt idx="409">
                  <c:v>13.031862225491475</c:v>
                </c:pt>
                <c:pt idx="410">
                  <c:v>13.028887463490509</c:v>
                </c:pt>
                <c:pt idx="411">
                  <c:v>13.025908405804339</c:v>
                </c:pt>
                <c:pt idx="412">
                  <c:v>13.022925052432971</c:v>
                </c:pt>
                <c:pt idx="413">
                  <c:v>13.019937403376401</c:v>
                </c:pt>
                <c:pt idx="414">
                  <c:v>13.016945458634634</c:v>
                </c:pt>
                <c:pt idx="415">
                  <c:v>13.013949218207669</c:v>
                </c:pt>
                <c:pt idx="416">
                  <c:v>13.010948682095499</c:v>
                </c:pt>
                <c:pt idx="417">
                  <c:v>13.007943850298131</c:v>
                </c:pt>
                <c:pt idx="418">
                  <c:v>13.004934722815566</c:v>
                </c:pt>
                <c:pt idx="419">
                  <c:v>13.001921299647796</c:v>
                </c:pt>
                <c:pt idx="420">
                  <c:v>12.998903580794831</c:v>
                </c:pt>
                <c:pt idx="421">
                  <c:v>12.995881566256662</c:v>
                </c:pt>
                <c:pt idx="422">
                  <c:v>12.992855256033295</c:v>
                </c:pt>
                <c:pt idx="423">
                  <c:v>12.989824650124728</c:v>
                </c:pt>
                <c:pt idx="424">
                  <c:v>12.98678974853096</c:v>
                </c:pt>
                <c:pt idx="425">
                  <c:v>12.983750551251994</c:v>
                </c:pt>
                <c:pt idx="426">
                  <c:v>12.980707058287825</c:v>
                </c:pt>
                <c:pt idx="427">
                  <c:v>12.977659269638458</c:v>
                </c:pt>
                <c:pt idx="428">
                  <c:v>12.974607185303892</c:v>
                </c:pt>
                <c:pt idx="429">
                  <c:v>12.971550805284126</c:v>
                </c:pt>
                <c:pt idx="430">
                  <c:v>12.968490129579159</c:v>
                </c:pt>
                <c:pt idx="431">
                  <c:v>12.965425158188991</c:v>
                </c:pt>
                <c:pt idx="432">
                  <c:v>12.962355891113624</c:v>
                </c:pt>
                <c:pt idx="433">
                  <c:v>12.959282328353057</c:v>
                </c:pt>
                <c:pt idx="434">
                  <c:v>12.95620446990729</c:v>
                </c:pt>
                <c:pt idx="435">
                  <c:v>12.953122315776323</c:v>
                </c:pt>
                <c:pt idx="436">
                  <c:v>12.950035865960157</c:v>
                </c:pt>
                <c:pt idx="437">
                  <c:v>12.946945120458791</c:v>
                </c:pt>
                <c:pt idx="438">
                  <c:v>12.943850079272224</c:v>
                </c:pt>
                <c:pt idx="439">
                  <c:v>12.940750742400457</c:v>
                </c:pt>
                <c:pt idx="440">
                  <c:v>12.937647109843491</c:v>
                </c:pt>
                <c:pt idx="441">
                  <c:v>12.934539181601323</c:v>
                </c:pt>
                <c:pt idx="442">
                  <c:v>12.931426957673956</c:v>
                </c:pt>
                <c:pt idx="443">
                  <c:v>12.92831043806139</c:v>
                </c:pt>
                <c:pt idx="444">
                  <c:v>12.925189622763625</c:v>
                </c:pt>
                <c:pt idx="445">
                  <c:v>12.922064511780658</c:v>
                </c:pt>
                <c:pt idx="446">
                  <c:v>12.918935105112492</c:v>
                </c:pt>
                <c:pt idx="447">
                  <c:v>12.915801402759124</c:v>
                </c:pt>
                <c:pt idx="448">
                  <c:v>12.91266340472056</c:v>
                </c:pt>
                <c:pt idx="449">
                  <c:v>12.909521110996792</c:v>
                </c:pt>
                <c:pt idx="450">
                  <c:v>12.906374521587827</c:v>
                </c:pt>
                <c:pt idx="451">
                  <c:v>12.903223636493662</c:v>
                </c:pt>
                <c:pt idx="452">
                  <c:v>12.900068455714296</c:v>
                </c:pt>
                <c:pt idx="453">
                  <c:v>12.89690897924973</c:v>
                </c:pt>
                <c:pt idx="454">
                  <c:v>12.893745207099965</c:v>
                </c:pt>
                <c:pt idx="455">
                  <c:v>12.890577139264996</c:v>
                </c:pt>
                <c:pt idx="456">
                  <c:v>12.887404775744832</c:v>
                </c:pt>
                <c:pt idx="457">
                  <c:v>12.884228116539465</c:v>
                </c:pt>
                <c:pt idx="458">
                  <c:v>12.881047161648901</c:v>
                </c:pt>
                <c:pt idx="459">
                  <c:v>12.877861911073136</c:v>
                </c:pt>
                <c:pt idx="460">
                  <c:v>12.874672364812168</c:v>
                </c:pt>
                <c:pt idx="461">
                  <c:v>12.871478522866004</c:v>
                </c:pt>
                <c:pt idx="462">
                  <c:v>12.868280385234637</c:v>
                </c:pt>
                <c:pt idx="463">
                  <c:v>12.865077951918071</c:v>
                </c:pt>
                <c:pt idx="464">
                  <c:v>12.861871222916307</c:v>
                </c:pt>
                <c:pt idx="465">
                  <c:v>12.858660198229341</c:v>
                </c:pt>
                <c:pt idx="466">
                  <c:v>12.855444877857176</c:v>
                </c:pt>
                <c:pt idx="467">
                  <c:v>12.852225261799811</c:v>
                </c:pt>
                <c:pt idx="468">
                  <c:v>12.849001350057245</c:v>
                </c:pt>
                <c:pt idx="469">
                  <c:v>12.845773142629481</c:v>
                </c:pt>
                <c:pt idx="470">
                  <c:v>12.842540639516516</c:v>
                </c:pt>
                <c:pt idx="471">
                  <c:v>12.839303840718351</c:v>
                </c:pt>
                <c:pt idx="472">
                  <c:v>12.836062746234987</c:v>
                </c:pt>
                <c:pt idx="473">
                  <c:v>12.832817356066421</c:v>
                </c:pt>
                <c:pt idx="474">
                  <c:v>12.829567670212654</c:v>
                </c:pt>
                <c:pt idx="475">
                  <c:v>12.826313688673689</c:v>
                </c:pt>
                <c:pt idx="476">
                  <c:v>12.823055411449527</c:v>
                </c:pt>
                <c:pt idx="477">
                  <c:v>12.81979283854016</c:v>
                </c:pt>
                <c:pt idx="478">
                  <c:v>12.816525969945596</c:v>
                </c:pt>
                <c:pt idx="479">
                  <c:v>12.813254805665832</c:v>
                </c:pt>
                <c:pt idx="480">
                  <c:v>12.809979345700865</c:v>
                </c:pt>
                <c:pt idx="481">
                  <c:v>12.806699590050702</c:v>
                </c:pt>
                <c:pt idx="482">
                  <c:v>12.803415538715337</c:v>
                </c:pt>
                <c:pt idx="483">
                  <c:v>12.800127191694772</c:v>
                </c:pt>
                <c:pt idx="484">
                  <c:v>12.796834548989009</c:v>
                </c:pt>
                <c:pt idx="485">
                  <c:v>12.793537610598044</c:v>
                </c:pt>
                <c:pt idx="486">
                  <c:v>12.790236376521881</c:v>
                </c:pt>
                <c:pt idx="487">
                  <c:v>12.786930846760514</c:v>
                </c:pt>
                <c:pt idx="488">
                  <c:v>12.78362102131395</c:v>
                </c:pt>
                <c:pt idx="489">
                  <c:v>12.780306900182186</c:v>
                </c:pt>
                <c:pt idx="490">
                  <c:v>12.776988483365223</c:v>
                </c:pt>
                <c:pt idx="491">
                  <c:v>12.773665770863058</c:v>
                </c:pt>
                <c:pt idx="492">
                  <c:v>12.770338762675692</c:v>
                </c:pt>
                <c:pt idx="493">
                  <c:v>12.767007458803128</c:v>
                </c:pt>
                <c:pt idx="494">
                  <c:v>12.763671859245367</c:v>
                </c:pt>
                <c:pt idx="495">
                  <c:v>12.7603319640024</c:v>
                </c:pt>
                <c:pt idx="496">
                  <c:v>12.756987773074238</c:v>
                </c:pt>
                <c:pt idx="497">
                  <c:v>12.753639286460873</c:v>
                </c:pt>
                <c:pt idx="498">
                  <c:v>12.750286504162309</c:v>
                </c:pt>
                <c:pt idx="499">
                  <c:v>12.746929426178545</c:v>
                </c:pt>
                <c:pt idx="500">
                  <c:v>12.743568052509582</c:v>
                </c:pt>
                <c:pt idx="501">
                  <c:v>12.740202383155419</c:v>
                </c:pt>
                <c:pt idx="502">
                  <c:v>12.736832418116055</c:v>
                </c:pt>
                <c:pt idx="503">
                  <c:v>12.733458157391492</c:v>
                </c:pt>
                <c:pt idx="504">
                  <c:v>12.730079600981728</c:v>
                </c:pt>
                <c:pt idx="505">
                  <c:v>12.726696748886763</c:v>
                </c:pt>
                <c:pt idx="506">
                  <c:v>12.723309601106601</c:v>
                </c:pt>
                <c:pt idx="507">
                  <c:v>12.719918157641237</c:v>
                </c:pt>
                <c:pt idx="508">
                  <c:v>12.716522418490673</c:v>
                </c:pt>
                <c:pt idx="509">
                  <c:v>12.713122383654909</c:v>
                </c:pt>
                <c:pt idx="510">
                  <c:v>12.709718053133948</c:v>
                </c:pt>
                <c:pt idx="511">
                  <c:v>12.706309426927783</c:v>
                </c:pt>
                <c:pt idx="512">
                  <c:v>12.702896505036419</c:v>
                </c:pt>
                <c:pt idx="513">
                  <c:v>12.699479287459857</c:v>
                </c:pt>
                <c:pt idx="514">
                  <c:v>12.696057774198096</c:v>
                </c:pt>
                <c:pt idx="515">
                  <c:v>12.692631965251131</c:v>
                </c:pt>
                <c:pt idx="516">
                  <c:v>12.689201860618967</c:v>
                </c:pt>
                <c:pt idx="517">
                  <c:v>12.685767460301603</c:v>
                </c:pt>
                <c:pt idx="518">
                  <c:v>12.68232876429904</c:v>
                </c:pt>
                <c:pt idx="519">
                  <c:v>12.678885772611281</c:v>
                </c:pt>
                <c:pt idx="520">
                  <c:v>12.675438485238315</c:v>
                </c:pt>
                <c:pt idx="521">
                  <c:v>12.671986902180153</c:v>
                </c:pt>
                <c:pt idx="522">
                  <c:v>12.668531023436792</c:v>
                </c:pt>
                <c:pt idx="523">
                  <c:v>12.665070849008229</c:v>
                </c:pt>
                <c:pt idx="524">
                  <c:v>12.661606378894467</c:v>
                </c:pt>
                <c:pt idx="525">
                  <c:v>12.658137613095501</c:v>
                </c:pt>
                <c:pt idx="526">
                  <c:v>12.65466455161134</c:v>
                </c:pt>
                <c:pt idx="527">
                  <c:v>12.651187194441979</c:v>
                </c:pt>
                <c:pt idx="528">
                  <c:v>12.647705541587415</c:v>
                </c:pt>
                <c:pt idx="529">
                  <c:v>12.644219593047655</c:v>
                </c:pt>
                <c:pt idx="530">
                  <c:v>12.64072934882269</c:v>
                </c:pt>
                <c:pt idx="531">
                  <c:v>12.637234808912529</c:v>
                </c:pt>
                <c:pt idx="532">
                  <c:v>12.633735973317165</c:v>
                </c:pt>
                <c:pt idx="533">
                  <c:v>12.630232842036603</c:v>
                </c:pt>
                <c:pt idx="534">
                  <c:v>12.62672541507084</c:v>
                </c:pt>
                <c:pt idx="535">
                  <c:v>12.623213692419881</c:v>
                </c:pt>
                <c:pt idx="536">
                  <c:v>12.619697674083719</c:v>
                </c:pt>
                <c:pt idx="537">
                  <c:v>12.616177360062355</c:v>
                </c:pt>
                <c:pt idx="538">
                  <c:v>12.612652750355794</c:v>
                </c:pt>
                <c:pt idx="539">
                  <c:v>12.609123844964031</c:v>
                </c:pt>
                <c:pt idx="540">
                  <c:v>12.605590643887069</c:v>
                </c:pt>
                <c:pt idx="541">
                  <c:v>12.602053147124908</c:v>
                </c:pt>
                <c:pt idx="542">
                  <c:v>12.598511354677544</c:v>
                </c:pt>
                <c:pt idx="543">
                  <c:v>12.594965266544984</c:v>
                </c:pt>
                <c:pt idx="544">
                  <c:v>12.591414882727221</c:v>
                </c:pt>
                <c:pt idx="545">
                  <c:v>12.58786020322426</c:v>
                </c:pt>
                <c:pt idx="546">
                  <c:v>12.584301228036098</c:v>
                </c:pt>
                <c:pt idx="547">
                  <c:v>12.580737957162739</c:v>
                </c:pt>
                <c:pt idx="548">
                  <c:v>12.577170390604175</c:v>
                </c:pt>
                <c:pt idx="549">
                  <c:v>12.573598528360414</c:v>
                </c:pt>
                <c:pt idx="550">
                  <c:v>12.570022370431451</c:v>
                </c:pt>
                <c:pt idx="551">
                  <c:v>12.566441916817293</c:v>
                </c:pt>
                <c:pt idx="552">
                  <c:v>12.562857167517931</c:v>
                </c:pt>
                <c:pt idx="553">
                  <c:v>12.559268122533368</c:v>
                </c:pt>
                <c:pt idx="554">
                  <c:v>12.555674781863607</c:v>
                </c:pt>
                <c:pt idx="555">
                  <c:v>12.552077145508648</c:v>
                </c:pt>
                <c:pt idx="556">
                  <c:v>12.548475213468484</c:v>
                </c:pt>
                <c:pt idx="557">
                  <c:v>12.544868985743125</c:v>
                </c:pt>
                <c:pt idx="558">
                  <c:v>12.541258462332562</c:v>
                </c:pt>
                <c:pt idx="559">
                  <c:v>12.537643643236802</c:v>
                </c:pt>
                <c:pt idx="560">
                  <c:v>12.534024528455841</c:v>
                </c:pt>
                <c:pt idx="561">
                  <c:v>12.53040111798968</c:v>
                </c:pt>
                <c:pt idx="562">
                  <c:v>12.526773411838318</c:v>
                </c:pt>
                <c:pt idx="563">
                  <c:v>12.523141410001758</c:v>
                </c:pt>
                <c:pt idx="564">
                  <c:v>12.519505112479997</c:v>
                </c:pt>
                <c:pt idx="565">
                  <c:v>12.515864519273036</c:v>
                </c:pt>
                <c:pt idx="566">
                  <c:v>12.512219630380876</c:v>
                </c:pt>
                <c:pt idx="567">
                  <c:v>12.508570445803516</c:v>
                </c:pt>
                <c:pt idx="568">
                  <c:v>12.504916965540954</c:v>
                </c:pt>
                <c:pt idx="569">
                  <c:v>12.501259189593195</c:v>
                </c:pt>
                <c:pt idx="570">
                  <c:v>12.497597117960234</c:v>
                </c:pt>
                <c:pt idx="571">
                  <c:v>12.493930750642075</c:v>
                </c:pt>
                <c:pt idx="572">
                  <c:v>12.490260087638713</c:v>
                </c:pt>
                <c:pt idx="573">
                  <c:v>12.486585128950152</c:v>
                </c:pt>
                <c:pt idx="574">
                  <c:v>12.482905874576392</c:v>
                </c:pt>
                <c:pt idx="575">
                  <c:v>12.479222324517432</c:v>
                </c:pt>
                <c:pt idx="576">
                  <c:v>12.47553447877327</c:v>
                </c:pt>
                <c:pt idx="577">
                  <c:v>12.471842337343912</c:v>
                </c:pt>
                <c:pt idx="578">
                  <c:v>12.46814590022935</c:v>
                </c:pt>
                <c:pt idx="579">
                  <c:v>12.46444516742959</c:v>
                </c:pt>
                <c:pt idx="580">
                  <c:v>12.46074013894463</c:v>
                </c:pt>
                <c:pt idx="581">
                  <c:v>12.457030814774471</c:v>
                </c:pt>
                <c:pt idx="582">
                  <c:v>12.45331719491911</c:v>
                </c:pt>
                <c:pt idx="583">
                  <c:v>12.44959927937855</c:v>
                </c:pt>
                <c:pt idx="584">
                  <c:v>12.445877068152789</c:v>
                </c:pt>
                <c:pt idx="585">
                  <c:v>12.442150561241833</c:v>
                </c:pt>
                <c:pt idx="586">
                  <c:v>12.43841975864567</c:v>
                </c:pt>
                <c:pt idx="587">
                  <c:v>12.434684660364312</c:v>
                </c:pt>
                <c:pt idx="588">
                  <c:v>12.430945266397751</c:v>
                </c:pt>
                <c:pt idx="589">
                  <c:v>12.427201576745992</c:v>
                </c:pt>
                <c:pt idx="590">
                  <c:v>12.423453591409034</c:v>
                </c:pt>
                <c:pt idx="591">
                  <c:v>12.419701310386873</c:v>
                </c:pt>
                <c:pt idx="592">
                  <c:v>12.415944733679513</c:v>
                </c:pt>
                <c:pt idx="593">
                  <c:v>12.412183861286954</c:v>
                </c:pt>
                <c:pt idx="594">
                  <c:v>12.408418693209194</c:v>
                </c:pt>
                <c:pt idx="595">
                  <c:v>12.404649229446235</c:v>
                </c:pt>
                <c:pt idx="596">
                  <c:v>12.400875469998077</c:v>
                </c:pt>
                <c:pt idx="597">
                  <c:v>12.397097414864717</c:v>
                </c:pt>
                <c:pt idx="598">
                  <c:v>12.393315064046158</c:v>
                </c:pt>
                <c:pt idx="599">
                  <c:v>12.389528417542399</c:v>
                </c:pt>
                <c:pt idx="600">
                  <c:v>12.385737475353439</c:v>
                </c:pt>
                <c:pt idx="601">
                  <c:v>12.381942237479279</c:v>
                </c:pt>
                <c:pt idx="602">
                  <c:v>12.37814270391992</c:v>
                </c:pt>
                <c:pt idx="603">
                  <c:v>12.374338874675363</c:v>
                </c:pt>
                <c:pt idx="604">
                  <c:v>12.370530749745605</c:v>
                </c:pt>
                <c:pt idx="605">
                  <c:v>12.366718329130643</c:v>
                </c:pt>
                <c:pt idx="606">
                  <c:v>12.362901612830486</c:v>
                </c:pt>
                <c:pt idx="607">
                  <c:v>12.359080600845127</c:v>
                </c:pt>
                <c:pt idx="608">
                  <c:v>12.355255293174569</c:v>
                </c:pt>
                <c:pt idx="609">
                  <c:v>12.351425689818811</c:v>
                </c:pt>
                <c:pt idx="610">
                  <c:v>12.347591790777852</c:v>
                </c:pt>
                <c:pt idx="611">
                  <c:v>12.343753596051691</c:v>
                </c:pt>
                <c:pt idx="612">
                  <c:v>12.339911105640333</c:v>
                </c:pt>
                <c:pt idx="613">
                  <c:v>12.336064319543775</c:v>
                </c:pt>
                <c:pt idx="614">
                  <c:v>12.332213237762016</c:v>
                </c:pt>
                <c:pt idx="615">
                  <c:v>12.328357860295059</c:v>
                </c:pt>
                <c:pt idx="616">
                  <c:v>12.324498187142899</c:v>
                </c:pt>
                <c:pt idx="617">
                  <c:v>12.320634218305541</c:v>
                </c:pt>
                <c:pt idx="618">
                  <c:v>12.316765953782982</c:v>
                </c:pt>
                <c:pt idx="619">
                  <c:v>12.312893393575225</c:v>
                </c:pt>
                <c:pt idx="620">
                  <c:v>12.309016537682266</c:v>
                </c:pt>
                <c:pt idx="621">
                  <c:v>12.30513538610411</c:v>
                </c:pt>
                <c:pt idx="622">
                  <c:v>12.301249938840749</c:v>
                </c:pt>
                <c:pt idx="623">
                  <c:v>12.297360195892194</c:v>
                </c:pt>
                <c:pt idx="624">
                  <c:v>12.293466157258434</c:v>
                </c:pt>
                <c:pt idx="625">
                  <c:v>12.289567822939473</c:v>
                </c:pt>
                <c:pt idx="626">
                  <c:v>12.285665192935317</c:v>
                </c:pt>
                <c:pt idx="627">
                  <c:v>12.28175826724596</c:v>
                </c:pt>
                <c:pt idx="628">
                  <c:v>12.277847045871402</c:v>
                </c:pt>
                <c:pt idx="629">
                  <c:v>12.273931528811646</c:v>
                </c:pt>
                <c:pt idx="630">
                  <c:v>12.270011716066685</c:v>
                </c:pt>
                <c:pt idx="631">
                  <c:v>12.26608760763653</c:v>
                </c:pt>
                <c:pt idx="632">
                  <c:v>12.262159203521172</c:v>
                </c:pt>
                <c:pt idx="633">
                  <c:v>12.258226503720614</c:v>
                </c:pt>
                <c:pt idx="634">
                  <c:v>12.254289508234855</c:v>
                </c:pt>
                <c:pt idx="635">
                  <c:v>12.250348217063898</c:v>
                </c:pt>
                <c:pt idx="636">
                  <c:v>12.24640263020774</c:v>
                </c:pt>
                <c:pt idx="637">
                  <c:v>12.242452747666384</c:v>
                </c:pt>
                <c:pt idx="638">
                  <c:v>12.238498569439827</c:v>
                </c:pt>
                <c:pt idx="639">
                  <c:v>12.23454009552807</c:v>
                </c:pt>
                <c:pt idx="640">
                  <c:v>12.230577325931113</c:v>
                </c:pt>
                <c:pt idx="641">
                  <c:v>12.226610260648956</c:v>
                </c:pt>
                <c:pt idx="642">
                  <c:v>12.222638899681598</c:v>
                </c:pt>
                <c:pt idx="643">
                  <c:v>12.218663243029038</c:v>
                </c:pt>
                <c:pt idx="644">
                  <c:v>12.214683290691283</c:v>
                </c:pt>
                <c:pt idx="645">
                  <c:v>12.210699042668326</c:v>
                </c:pt>
                <c:pt idx="646">
                  <c:v>12.206710498960168</c:v>
                </c:pt>
                <c:pt idx="647">
                  <c:v>12.202717659566812</c:v>
                </c:pt>
                <c:pt idx="648">
                  <c:v>12.198720524488255</c:v>
                </c:pt>
                <c:pt idx="649">
                  <c:v>12.194719093724498</c:v>
                </c:pt>
                <c:pt idx="650">
                  <c:v>12.190713367275542</c:v>
                </c:pt>
                <c:pt idx="651">
                  <c:v>12.186703345141384</c:v>
                </c:pt>
                <c:pt idx="652">
                  <c:v>12.182689027322029</c:v>
                </c:pt>
                <c:pt idx="653">
                  <c:v>12.178670413817471</c:v>
                </c:pt>
                <c:pt idx="654">
                  <c:v>12.174647504627714</c:v>
                </c:pt>
                <c:pt idx="655">
                  <c:v>12.170620299752759</c:v>
                </c:pt>
                <c:pt idx="656">
                  <c:v>12.166588799192601</c:v>
                </c:pt>
                <c:pt idx="657">
                  <c:v>12.162553002947245</c:v>
                </c:pt>
                <c:pt idx="658">
                  <c:v>12.15851291101669</c:v>
                </c:pt>
                <c:pt idx="659">
                  <c:v>12.154468523400933</c:v>
                </c:pt>
                <c:pt idx="660">
                  <c:v>12.150419840099977</c:v>
                </c:pt>
                <c:pt idx="661">
                  <c:v>12.146366861113821</c:v>
                </c:pt>
                <c:pt idx="662">
                  <c:v>12.142309586442463</c:v>
                </c:pt>
                <c:pt idx="663">
                  <c:v>12.138248016085907</c:v>
                </c:pt>
                <c:pt idx="664">
                  <c:v>12.13418215004415</c:v>
                </c:pt>
                <c:pt idx="665">
                  <c:v>12.130111988317195</c:v>
                </c:pt>
                <c:pt idx="666">
                  <c:v>12.126037530905039</c:v>
                </c:pt>
                <c:pt idx="667">
                  <c:v>12.121958777807684</c:v>
                </c:pt>
                <c:pt idx="668">
                  <c:v>12.117875729025126</c:v>
                </c:pt>
                <c:pt idx="669">
                  <c:v>12.11378838455737</c:v>
                </c:pt>
                <c:pt idx="670">
                  <c:v>12.109696744404415</c:v>
                </c:pt>
                <c:pt idx="671">
                  <c:v>12.105600808566258</c:v>
                </c:pt>
                <c:pt idx="672">
                  <c:v>12.101500577042902</c:v>
                </c:pt>
                <c:pt idx="673">
                  <c:v>12.097396049834348</c:v>
                </c:pt>
                <c:pt idx="674">
                  <c:v>12.093287226940591</c:v>
                </c:pt>
                <c:pt idx="675">
                  <c:v>12.089174108361636</c:v>
                </c:pt>
                <c:pt idx="676">
                  <c:v>12.08505669409748</c:v>
                </c:pt>
                <c:pt idx="677">
                  <c:v>12.080934984148126</c:v>
                </c:pt>
                <c:pt idx="678">
                  <c:v>12.076808978513569</c:v>
                </c:pt>
                <c:pt idx="679">
                  <c:v>12.072678677193814</c:v>
                </c:pt>
                <c:pt idx="680">
                  <c:v>12.068544080188859</c:v>
                </c:pt>
                <c:pt idx="681">
                  <c:v>12.064405187498703</c:v>
                </c:pt>
                <c:pt idx="682">
                  <c:v>12.060261999123348</c:v>
                </c:pt>
                <c:pt idx="683">
                  <c:v>12.056114515062792</c:v>
                </c:pt>
                <c:pt idx="684">
                  <c:v>12.051962735317037</c:v>
                </c:pt>
                <c:pt idx="685">
                  <c:v>12.047806659886081</c:v>
                </c:pt>
                <c:pt idx="686">
                  <c:v>12.043646288769926</c:v>
                </c:pt>
                <c:pt idx="687">
                  <c:v>12.039481621968573</c:v>
                </c:pt>
                <c:pt idx="688">
                  <c:v>12.035312659482017</c:v>
                </c:pt>
                <c:pt idx="689">
                  <c:v>12.031139401310261</c:v>
                </c:pt>
                <c:pt idx="690">
                  <c:v>12.026961847453308</c:v>
                </c:pt>
                <c:pt idx="691">
                  <c:v>12.022779997911153</c:v>
                </c:pt>
                <c:pt idx="692">
                  <c:v>12.018593852683798</c:v>
                </c:pt>
                <c:pt idx="693">
                  <c:v>12.014403411771243</c:v>
                </c:pt>
                <c:pt idx="694">
                  <c:v>12.010208675173489</c:v>
                </c:pt>
                <c:pt idx="695">
                  <c:v>12.006009642890533</c:v>
                </c:pt>
                <c:pt idx="696">
                  <c:v>12.001806314922378</c:v>
                </c:pt>
                <c:pt idx="697">
                  <c:v>11.997598691269024</c:v>
                </c:pt>
                <c:pt idx="698">
                  <c:v>11.993386771930469</c:v>
                </c:pt>
                <c:pt idx="699">
                  <c:v>11.989170556906714</c:v>
                </c:pt>
                <c:pt idx="700">
                  <c:v>11.984950046197758</c:v>
                </c:pt>
                <c:pt idx="701">
                  <c:v>11.980725239803604</c:v>
                </c:pt>
                <c:pt idx="702">
                  <c:v>11.976496137724251</c:v>
                </c:pt>
                <c:pt idx="703">
                  <c:v>11.972262739959696</c:v>
                </c:pt>
                <c:pt idx="704">
                  <c:v>11.968025046509943</c:v>
                </c:pt>
                <c:pt idx="705">
                  <c:v>11.963783057374988</c:v>
                </c:pt>
                <c:pt idx="706">
                  <c:v>11.959536772554834</c:v>
                </c:pt>
                <c:pt idx="707">
                  <c:v>11.955286192049478</c:v>
                </c:pt>
                <c:pt idx="708">
                  <c:v>11.951031315858925</c:v>
                </c:pt>
                <c:pt idx="709">
                  <c:v>11.946772143983171</c:v>
                </c:pt>
                <c:pt idx="710">
                  <c:v>11.942508676422218</c:v>
                </c:pt>
                <c:pt idx="711">
                  <c:v>11.938240913176061</c:v>
                </c:pt>
                <c:pt idx="712">
                  <c:v>11.933968854244709</c:v>
                </c:pt>
                <c:pt idx="713">
                  <c:v>11.929692499628155</c:v>
                </c:pt>
                <c:pt idx="714">
                  <c:v>11.925411849326402</c:v>
                </c:pt>
                <c:pt idx="715">
                  <c:v>11.921126903339449</c:v>
                </c:pt>
                <c:pt idx="716">
                  <c:v>11.916837661667293</c:v>
                </c:pt>
                <c:pt idx="717">
                  <c:v>11.912544124309941</c:v>
                </c:pt>
                <c:pt idx="718">
                  <c:v>11.908246291267385</c:v>
                </c:pt>
                <c:pt idx="719">
                  <c:v>11.903944162539633</c:v>
                </c:pt>
                <c:pt idx="720">
                  <c:v>11.899637738126678</c:v>
                </c:pt>
                <c:pt idx="721">
                  <c:v>11.895327018028524</c:v>
                </c:pt>
                <c:pt idx="722">
                  <c:v>11.891012002245173</c:v>
                </c:pt>
                <c:pt idx="723">
                  <c:v>11.886692690776618</c:v>
                </c:pt>
                <c:pt idx="724">
                  <c:v>11.882369083622866</c:v>
                </c:pt>
                <c:pt idx="725">
                  <c:v>11.87804118078391</c:v>
                </c:pt>
                <c:pt idx="726">
                  <c:v>11.873708982259759</c:v>
                </c:pt>
                <c:pt idx="727">
                  <c:v>11.869372488050406</c:v>
                </c:pt>
                <c:pt idx="728">
                  <c:v>11.865031698155853</c:v>
                </c:pt>
                <c:pt idx="729">
                  <c:v>11.860686612576099</c:v>
                </c:pt>
                <c:pt idx="730">
                  <c:v>11.856337231311146</c:v>
                </c:pt>
                <c:pt idx="731">
                  <c:v>11.851983554360991</c:v>
                </c:pt>
                <c:pt idx="732">
                  <c:v>11.847625581725641</c:v>
                </c:pt>
                <c:pt idx="733">
                  <c:v>11.843263313405087</c:v>
                </c:pt>
                <c:pt idx="734">
                  <c:v>11.838896749399334</c:v>
                </c:pt>
                <c:pt idx="735">
                  <c:v>11.834525889708381</c:v>
                </c:pt>
                <c:pt idx="736">
                  <c:v>11.830150734332229</c:v>
                </c:pt>
                <c:pt idx="737">
                  <c:v>11.825771283270875</c:v>
                </c:pt>
                <c:pt idx="738">
                  <c:v>11.821387536524322</c:v>
                </c:pt>
                <c:pt idx="739">
                  <c:v>11.81699949409257</c:v>
                </c:pt>
                <c:pt idx="740">
                  <c:v>11.812607155975618</c:v>
                </c:pt>
                <c:pt idx="741">
                  <c:v>11.808210522173466</c:v>
                </c:pt>
                <c:pt idx="742">
                  <c:v>11.803809592686113</c:v>
                </c:pt>
                <c:pt idx="743">
                  <c:v>11.79940436751356</c:v>
                </c:pt>
                <c:pt idx="744">
                  <c:v>11.794994846655808</c:v>
                </c:pt>
                <c:pt idx="745">
                  <c:v>11.790581030112854</c:v>
                </c:pt>
                <c:pt idx="746">
                  <c:v>11.786162917884702</c:v>
                </c:pt>
                <c:pt idx="747">
                  <c:v>11.78174050997135</c:v>
                </c:pt>
                <c:pt idx="748">
                  <c:v>11.777313806372797</c:v>
                </c:pt>
                <c:pt idx="749">
                  <c:v>11.772882807089045</c:v>
                </c:pt>
                <c:pt idx="750">
                  <c:v>11.768447512120092</c:v>
                </c:pt>
                <c:pt idx="751">
                  <c:v>11.764007921465941</c:v>
                </c:pt>
                <c:pt idx="752">
                  <c:v>11.759564035126589</c:v>
                </c:pt>
                <c:pt idx="753">
                  <c:v>11.755115853102037</c:v>
                </c:pt>
                <c:pt idx="754">
                  <c:v>11.750663375392286</c:v>
                </c:pt>
                <c:pt idx="755">
                  <c:v>11.746206601997333</c:v>
                </c:pt>
                <c:pt idx="756">
                  <c:v>11.741745532917182</c:v>
                </c:pt>
                <c:pt idx="757">
                  <c:v>11.737280168151829</c:v>
                </c:pt>
                <c:pt idx="758">
                  <c:v>11.732810507701277</c:v>
                </c:pt>
                <c:pt idx="759">
                  <c:v>11.728336551565526</c:v>
                </c:pt>
                <c:pt idx="760">
                  <c:v>11.723858299744574</c:v>
                </c:pt>
                <c:pt idx="761">
                  <c:v>11.719375752238422</c:v>
                </c:pt>
                <c:pt idx="762">
                  <c:v>11.714888909047069</c:v>
                </c:pt>
                <c:pt idx="763">
                  <c:v>11.71039777017052</c:v>
                </c:pt>
                <c:pt idx="764">
                  <c:v>11.705902335608767</c:v>
                </c:pt>
                <c:pt idx="765">
                  <c:v>11.701402605361816</c:v>
                </c:pt>
                <c:pt idx="766">
                  <c:v>11.696898579429664</c:v>
                </c:pt>
                <c:pt idx="767">
                  <c:v>11.692390257812313</c:v>
                </c:pt>
                <c:pt idx="768">
                  <c:v>11.687877640509761</c:v>
                </c:pt>
                <c:pt idx="769">
                  <c:v>11.683360727522011</c:v>
                </c:pt>
                <c:pt idx="770">
                  <c:v>11.678839518849058</c:v>
                </c:pt>
                <c:pt idx="771">
                  <c:v>11.674314014490909</c:v>
                </c:pt>
                <c:pt idx="772">
                  <c:v>11.669784214447557</c:v>
                </c:pt>
                <c:pt idx="773">
                  <c:v>11.665250118719005</c:v>
                </c:pt>
                <c:pt idx="774">
                  <c:v>11.660711727305253</c:v>
                </c:pt>
                <c:pt idx="775">
                  <c:v>11.656169040206304</c:v>
                </c:pt>
                <c:pt idx="776">
                  <c:v>11.651622057422152</c:v>
                </c:pt>
                <c:pt idx="777">
                  <c:v>11.647070778952802</c:v>
                </c:pt>
                <c:pt idx="778">
                  <c:v>11.642515204798251</c:v>
                </c:pt>
                <c:pt idx="779">
                  <c:v>11.6379553349585</c:v>
                </c:pt>
                <c:pt idx="780">
                  <c:v>11.633391169433549</c:v>
                </c:pt>
                <c:pt idx="781">
                  <c:v>11.628822708223399</c:v>
                </c:pt>
                <c:pt idx="782">
                  <c:v>11.624249951328046</c:v>
                </c:pt>
                <c:pt idx="783">
                  <c:v>11.619672898747497</c:v>
                </c:pt>
                <c:pt idx="784">
                  <c:v>11.615091550481745</c:v>
                </c:pt>
                <c:pt idx="785">
                  <c:v>11.610505906530797</c:v>
                </c:pt>
                <c:pt idx="786">
                  <c:v>11.605915966894646</c:v>
                </c:pt>
                <c:pt idx="787">
                  <c:v>11.601321731573295</c:v>
                </c:pt>
                <c:pt idx="788">
                  <c:v>11.596723200566744</c:v>
                </c:pt>
                <c:pt idx="789">
                  <c:v>11.592120373874993</c:v>
                </c:pt>
                <c:pt idx="790">
                  <c:v>11.587513251498043</c:v>
                </c:pt>
                <c:pt idx="791">
                  <c:v>11.582901833435892</c:v>
                </c:pt>
                <c:pt idx="792">
                  <c:v>11.578286119688544</c:v>
                </c:pt>
                <c:pt idx="793">
                  <c:v>11.573666110255992</c:v>
                </c:pt>
                <c:pt idx="794">
                  <c:v>11.569041805138243</c:v>
                </c:pt>
                <c:pt idx="795">
                  <c:v>11.564413204335292</c:v>
                </c:pt>
                <c:pt idx="796">
                  <c:v>11.559780307847142</c:v>
                </c:pt>
                <c:pt idx="797">
                  <c:v>11.555143115673793</c:v>
                </c:pt>
                <c:pt idx="798">
                  <c:v>11.550501627815244</c:v>
                </c:pt>
                <c:pt idx="799">
                  <c:v>11.545855844271493</c:v>
                </c:pt>
                <c:pt idx="800">
                  <c:v>11.541205765042543</c:v>
                </c:pt>
                <c:pt idx="801">
                  <c:v>11.536551390128393</c:v>
                </c:pt>
                <c:pt idx="802">
                  <c:v>11.531892719529043</c:v>
                </c:pt>
                <c:pt idx="803">
                  <c:v>11.527229753244493</c:v>
                </c:pt>
                <c:pt idx="804">
                  <c:v>11.522562491274744</c:v>
                </c:pt>
                <c:pt idx="805">
                  <c:v>11.517890933619794</c:v>
                </c:pt>
                <c:pt idx="806">
                  <c:v>11.513215080279645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96B-457F-981C-ED48E7188A39}"/>
            </c:ext>
          </c:extLst>
        </c:ser>
        <c:ser>
          <c:idx val="3"/>
          <c:order val="3"/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'Max limit'!$O$6:$O$812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limit'!$S$6:$S$812</c:f>
              <c:numCache>
                <c:formatCode>0.00</c:formatCode>
                <c:ptCount val="807"/>
                <c:pt idx="0">
                  <c:v>13.93940182402571</c:v>
                </c:pt>
                <c:pt idx="1">
                  <c:v>13.93763206477926</c:v>
                </c:pt>
                <c:pt idx="2">
                  <c:v>13.935856062995784</c:v>
                </c:pt>
                <c:pt idx="3">
                  <c:v>13.934073818675284</c:v>
                </c:pt>
                <c:pt idx="4">
                  <c:v>13.932285331817758</c:v>
                </c:pt>
                <c:pt idx="5">
                  <c:v>13.930490602423209</c:v>
                </c:pt>
                <c:pt idx="6">
                  <c:v>13.928689630491634</c:v>
                </c:pt>
                <c:pt idx="7">
                  <c:v>13.926882416023036</c:v>
                </c:pt>
                <c:pt idx="8">
                  <c:v>13.925068959017413</c:v>
                </c:pt>
                <c:pt idx="9">
                  <c:v>13.923249259474765</c:v>
                </c:pt>
                <c:pt idx="10">
                  <c:v>13.921423317395094</c:v>
                </c:pt>
                <c:pt idx="11">
                  <c:v>13.919591132778397</c:v>
                </c:pt>
                <c:pt idx="12">
                  <c:v>13.917752705624675</c:v>
                </c:pt>
                <c:pt idx="13">
                  <c:v>13.915908035933931</c:v>
                </c:pt>
                <c:pt idx="14">
                  <c:v>13.914057123706161</c:v>
                </c:pt>
                <c:pt idx="15">
                  <c:v>13.912199968941366</c:v>
                </c:pt>
                <c:pt idx="16">
                  <c:v>13.910336571639546</c:v>
                </c:pt>
                <c:pt idx="17">
                  <c:v>13.908466931800703</c:v>
                </c:pt>
                <c:pt idx="18">
                  <c:v>13.906591049424833</c:v>
                </c:pt>
                <c:pt idx="19">
                  <c:v>13.90470892451194</c:v>
                </c:pt>
                <c:pt idx="20">
                  <c:v>13.902820557062025</c:v>
                </c:pt>
                <c:pt idx="21">
                  <c:v>13.900925947075082</c:v>
                </c:pt>
                <c:pt idx="22">
                  <c:v>13.899025094551117</c:v>
                </c:pt>
                <c:pt idx="23">
                  <c:v>13.897117999490124</c:v>
                </c:pt>
                <c:pt idx="24">
                  <c:v>13.895204661892109</c:v>
                </c:pt>
                <c:pt idx="25">
                  <c:v>13.893285081757071</c:v>
                </c:pt>
                <c:pt idx="26">
                  <c:v>13.891359259085005</c:v>
                </c:pt>
                <c:pt idx="27">
                  <c:v>13.889427193875918</c:v>
                </c:pt>
                <c:pt idx="28">
                  <c:v>13.887488886129802</c:v>
                </c:pt>
                <c:pt idx="29">
                  <c:v>13.885544335846667</c:v>
                </c:pt>
                <c:pt idx="30">
                  <c:v>13.883593543026503</c:v>
                </c:pt>
                <c:pt idx="31">
                  <c:v>13.881636507669315</c:v>
                </c:pt>
                <c:pt idx="32">
                  <c:v>13.879673229775104</c:v>
                </c:pt>
                <c:pt idx="33">
                  <c:v>13.877703709343869</c:v>
                </c:pt>
                <c:pt idx="34">
                  <c:v>13.875727946375608</c:v>
                </c:pt>
                <c:pt idx="35">
                  <c:v>13.873745940870323</c:v>
                </c:pt>
                <c:pt idx="36">
                  <c:v>13.871757692828014</c:v>
                </c:pt>
                <c:pt idx="37">
                  <c:v>13.869763202248679</c:v>
                </c:pt>
                <c:pt idx="38">
                  <c:v>13.86776246913232</c:v>
                </c:pt>
                <c:pt idx="39">
                  <c:v>13.865755493478936</c:v>
                </c:pt>
                <c:pt idx="40">
                  <c:v>13.86374227528853</c:v>
                </c:pt>
                <c:pt idx="41">
                  <c:v>13.861722814561096</c:v>
                </c:pt>
                <c:pt idx="42">
                  <c:v>13.859697111296642</c:v>
                </c:pt>
                <c:pt idx="43">
                  <c:v>13.85766516549516</c:v>
                </c:pt>
                <c:pt idx="44">
                  <c:v>13.855626977156653</c:v>
                </c:pt>
                <c:pt idx="45">
                  <c:v>13.853582546281123</c:v>
                </c:pt>
                <c:pt idx="46">
                  <c:v>13.851531872868568</c:v>
                </c:pt>
                <c:pt idx="47">
                  <c:v>13.849474956918991</c:v>
                </c:pt>
                <c:pt idx="48">
                  <c:v>13.847411798432386</c:v>
                </c:pt>
                <c:pt idx="49">
                  <c:v>13.845342397408757</c:v>
                </c:pt>
                <c:pt idx="50">
                  <c:v>13.843266753848104</c:v>
                </c:pt>
                <c:pt idx="51">
                  <c:v>13.841184867750428</c:v>
                </c:pt>
                <c:pt idx="52">
                  <c:v>13.839096739115726</c:v>
                </c:pt>
                <c:pt idx="53">
                  <c:v>13.837002367943999</c:v>
                </c:pt>
                <c:pt idx="54">
                  <c:v>13.834901754235249</c:v>
                </c:pt>
                <c:pt idx="55">
                  <c:v>13.832794897989475</c:v>
                </c:pt>
                <c:pt idx="56">
                  <c:v>13.830681799206673</c:v>
                </c:pt>
                <c:pt idx="57">
                  <c:v>13.828562457886848</c:v>
                </c:pt>
                <c:pt idx="58">
                  <c:v>13.82643687403</c:v>
                </c:pt>
                <c:pt idx="59">
                  <c:v>13.824305047636125</c:v>
                </c:pt>
                <c:pt idx="60">
                  <c:v>13.822166978705228</c:v>
                </c:pt>
                <c:pt idx="61">
                  <c:v>13.820022667237303</c:v>
                </c:pt>
                <c:pt idx="62">
                  <c:v>13.817872113232356</c:v>
                </c:pt>
                <c:pt idx="63">
                  <c:v>13.815715316690385</c:v>
                </c:pt>
                <c:pt idx="64">
                  <c:v>13.813552277611391</c:v>
                </c:pt>
                <c:pt idx="65">
                  <c:v>13.81138299599537</c:v>
                </c:pt>
                <c:pt idx="66">
                  <c:v>13.809207471842324</c:v>
                </c:pt>
                <c:pt idx="67">
                  <c:v>13.807025705152254</c:v>
                </c:pt>
                <c:pt idx="68">
                  <c:v>13.80483769592516</c:v>
                </c:pt>
                <c:pt idx="69">
                  <c:v>13.80264344416104</c:v>
                </c:pt>
                <c:pt idx="70">
                  <c:v>13.800442949859899</c:v>
                </c:pt>
                <c:pt idx="71">
                  <c:v>13.798236213021731</c:v>
                </c:pt>
                <c:pt idx="72">
                  <c:v>13.79602323364654</c:v>
                </c:pt>
                <c:pt idx="73">
                  <c:v>13.793804011734322</c:v>
                </c:pt>
                <c:pt idx="74">
                  <c:v>13.791578547285081</c:v>
                </c:pt>
                <c:pt idx="75">
                  <c:v>13.789346840298816</c:v>
                </c:pt>
                <c:pt idx="76">
                  <c:v>13.787108890775523</c:v>
                </c:pt>
                <c:pt idx="77">
                  <c:v>13.784864698715207</c:v>
                </c:pt>
                <c:pt idx="78">
                  <c:v>13.782614264117871</c:v>
                </c:pt>
                <c:pt idx="79">
                  <c:v>13.780357586983506</c:v>
                </c:pt>
                <c:pt idx="80">
                  <c:v>13.778094667312118</c:v>
                </c:pt>
                <c:pt idx="81">
                  <c:v>13.775825505103702</c:v>
                </c:pt>
                <c:pt idx="82">
                  <c:v>13.773550100358268</c:v>
                </c:pt>
                <c:pt idx="83">
                  <c:v>13.771268453075805</c:v>
                </c:pt>
                <c:pt idx="84">
                  <c:v>13.768980563256317</c:v>
                </c:pt>
                <c:pt idx="85">
                  <c:v>13.766686430899808</c:v>
                </c:pt>
                <c:pt idx="86">
                  <c:v>13.764386056006272</c:v>
                </c:pt>
                <c:pt idx="87">
                  <c:v>13.762079438575713</c:v>
                </c:pt>
                <c:pt idx="88">
                  <c:v>13.759766578608128</c:v>
                </c:pt>
                <c:pt idx="89">
                  <c:v>13.757447476103518</c:v>
                </c:pt>
                <c:pt idx="90">
                  <c:v>13.755122131061883</c:v>
                </c:pt>
                <c:pt idx="91">
                  <c:v>13.752790543483226</c:v>
                </c:pt>
                <c:pt idx="92">
                  <c:v>13.750452713367542</c:v>
                </c:pt>
                <c:pt idx="93">
                  <c:v>13.748108640714838</c:v>
                </c:pt>
                <c:pt idx="94">
                  <c:v>13.745758325525104</c:v>
                </c:pt>
                <c:pt idx="95">
                  <c:v>13.743401767798348</c:v>
                </c:pt>
                <c:pt idx="96">
                  <c:v>13.741038967534568</c:v>
                </c:pt>
                <c:pt idx="97">
                  <c:v>13.738669924733763</c:v>
                </c:pt>
                <c:pt idx="98">
                  <c:v>13.736294639395933</c:v>
                </c:pt>
                <c:pt idx="99">
                  <c:v>13.733913111521078</c:v>
                </c:pt>
                <c:pt idx="100">
                  <c:v>13.731525341109201</c:v>
                </c:pt>
                <c:pt idx="101">
                  <c:v>13.729131328160298</c:v>
                </c:pt>
                <c:pt idx="102">
                  <c:v>13.726731072674369</c:v>
                </c:pt>
                <c:pt idx="103">
                  <c:v>13.724324574651416</c:v>
                </c:pt>
                <c:pt idx="104">
                  <c:v>13.72191183409144</c:v>
                </c:pt>
                <c:pt idx="105">
                  <c:v>13.719492850994436</c:v>
                </c:pt>
                <c:pt idx="106">
                  <c:v>13.717067625360411</c:v>
                </c:pt>
                <c:pt idx="107">
                  <c:v>13.714636157189362</c:v>
                </c:pt>
                <c:pt idx="108">
                  <c:v>13.712198446481285</c:v>
                </c:pt>
                <c:pt idx="109">
                  <c:v>13.709754493236186</c:v>
                </c:pt>
                <c:pt idx="110">
                  <c:v>13.707304297454064</c:v>
                </c:pt>
                <c:pt idx="111">
                  <c:v>13.704847859134915</c:v>
                </c:pt>
                <c:pt idx="112">
                  <c:v>13.702385178278741</c:v>
                </c:pt>
                <c:pt idx="113">
                  <c:v>13.699916254885542</c:v>
                </c:pt>
                <c:pt idx="114">
                  <c:v>13.697441088955321</c:v>
                </c:pt>
                <c:pt idx="115">
                  <c:v>13.694959680488074</c:v>
                </c:pt>
                <c:pt idx="116">
                  <c:v>13.692472029483802</c:v>
                </c:pt>
                <c:pt idx="117">
                  <c:v>13.689978135942507</c:v>
                </c:pt>
                <c:pt idx="118">
                  <c:v>13.687477999864187</c:v>
                </c:pt>
                <c:pt idx="119">
                  <c:v>13.684971621248842</c:v>
                </c:pt>
                <c:pt idx="120">
                  <c:v>13.682459000096472</c:v>
                </c:pt>
                <c:pt idx="121">
                  <c:v>13.679940136407078</c:v>
                </c:pt>
                <c:pt idx="122">
                  <c:v>13.677415030180661</c:v>
                </c:pt>
                <c:pt idx="123">
                  <c:v>13.674883681417217</c:v>
                </c:pt>
                <c:pt idx="124">
                  <c:v>13.672346090116751</c:v>
                </c:pt>
                <c:pt idx="125">
                  <c:v>13.66980225627926</c:v>
                </c:pt>
                <c:pt idx="126">
                  <c:v>13.667252179904743</c:v>
                </c:pt>
                <c:pt idx="127">
                  <c:v>13.6646958609932</c:v>
                </c:pt>
                <c:pt idx="128">
                  <c:v>13.662133299544637</c:v>
                </c:pt>
                <c:pt idx="129">
                  <c:v>13.659564495559048</c:v>
                </c:pt>
                <c:pt idx="130">
                  <c:v>13.656989449036432</c:v>
                </c:pt>
                <c:pt idx="131">
                  <c:v>13.654408159976793</c:v>
                </c:pt>
                <c:pt idx="132">
                  <c:v>13.651820628380129</c:v>
                </c:pt>
                <c:pt idx="133">
                  <c:v>13.649226854246441</c:v>
                </c:pt>
                <c:pt idx="134">
                  <c:v>13.646626837575729</c:v>
                </c:pt>
                <c:pt idx="135">
                  <c:v>13.644020578367993</c:v>
                </c:pt>
                <c:pt idx="136">
                  <c:v>13.641408076623231</c:v>
                </c:pt>
                <c:pt idx="137">
                  <c:v>13.638789332341444</c:v>
                </c:pt>
                <c:pt idx="138">
                  <c:v>13.636164345522634</c:v>
                </c:pt>
                <c:pt idx="139">
                  <c:v>13.633533116166799</c:v>
                </c:pt>
                <c:pt idx="140">
                  <c:v>13.63089564427394</c:v>
                </c:pt>
                <c:pt idx="141">
                  <c:v>13.628251929844055</c:v>
                </c:pt>
                <c:pt idx="142">
                  <c:v>13.625601972877147</c:v>
                </c:pt>
                <c:pt idx="143">
                  <c:v>13.622945773373212</c:v>
                </c:pt>
                <c:pt idx="144">
                  <c:v>13.620283331332255</c:v>
                </c:pt>
                <c:pt idx="145">
                  <c:v>13.617614646754273</c:v>
                </c:pt>
                <c:pt idx="146">
                  <c:v>13.614939719639265</c:v>
                </c:pt>
                <c:pt idx="147">
                  <c:v>13.612258549987235</c:v>
                </c:pt>
                <c:pt idx="148">
                  <c:v>13.609571137798181</c:v>
                </c:pt>
                <c:pt idx="149">
                  <c:v>13.6068774830721</c:v>
                </c:pt>
                <c:pt idx="150">
                  <c:v>13.604177585808994</c:v>
                </c:pt>
                <c:pt idx="151">
                  <c:v>13.601471446008864</c:v>
                </c:pt>
                <c:pt idx="152">
                  <c:v>13.598759063671713</c:v>
                </c:pt>
                <c:pt idx="153">
                  <c:v>13.596040438797532</c:v>
                </c:pt>
                <c:pt idx="154">
                  <c:v>13.593315571386329</c:v>
                </c:pt>
                <c:pt idx="155">
                  <c:v>13.5905844614381</c:v>
                </c:pt>
                <c:pt idx="156">
                  <c:v>13.58784710895285</c:v>
                </c:pt>
                <c:pt idx="157">
                  <c:v>13.585103513930573</c:v>
                </c:pt>
                <c:pt idx="158">
                  <c:v>13.582353676371271</c:v>
                </c:pt>
                <c:pt idx="159">
                  <c:v>13.579597596274947</c:v>
                </c:pt>
                <c:pt idx="160">
                  <c:v>13.576835273641596</c:v>
                </c:pt>
                <c:pt idx="161">
                  <c:v>13.574066708471223</c:v>
                </c:pt>
                <c:pt idx="162">
                  <c:v>13.571291900763823</c:v>
                </c:pt>
                <c:pt idx="163">
                  <c:v>13.568510850519399</c:v>
                </c:pt>
                <c:pt idx="164">
                  <c:v>13.565723557737952</c:v>
                </c:pt>
                <c:pt idx="165">
                  <c:v>13.562930022419478</c:v>
                </c:pt>
                <c:pt idx="166">
                  <c:v>13.560130244563982</c:v>
                </c:pt>
                <c:pt idx="167">
                  <c:v>13.557324224171461</c:v>
                </c:pt>
                <c:pt idx="168">
                  <c:v>13.554511961241912</c:v>
                </c:pt>
                <c:pt idx="169">
                  <c:v>13.551693455775343</c:v>
                </c:pt>
                <c:pt idx="170">
                  <c:v>13.548868707771749</c:v>
                </c:pt>
                <c:pt idx="171">
                  <c:v>13.546037717231128</c:v>
                </c:pt>
                <c:pt idx="172">
                  <c:v>13.543200484153484</c:v>
                </c:pt>
                <c:pt idx="173">
                  <c:v>13.540357008538816</c:v>
                </c:pt>
                <c:pt idx="174">
                  <c:v>13.537507290387122</c:v>
                </c:pt>
                <c:pt idx="175">
                  <c:v>13.534651329698404</c:v>
                </c:pt>
                <c:pt idx="176">
                  <c:v>13.531789126472663</c:v>
                </c:pt>
                <c:pt idx="177">
                  <c:v>13.528920680709893</c:v>
                </c:pt>
                <c:pt idx="178">
                  <c:v>13.526045992410102</c:v>
                </c:pt>
                <c:pt idx="179">
                  <c:v>13.523165061573286</c:v>
                </c:pt>
                <c:pt idx="180">
                  <c:v>13.520277888199448</c:v>
                </c:pt>
                <c:pt idx="181">
                  <c:v>13.517384472288581</c:v>
                </c:pt>
                <c:pt idx="182">
                  <c:v>13.514484813840692</c:v>
                </c:pt>
                <c:pt idx="183">
                  <c:v>13.511578912855779</c:v>
                </c:pt>
                <c:pt idx="184">
                  <c:v>13.508666769333839</c:v>
                </c:pt>
                <c:pt idx="185">
                  <c:v>13.505748383274875</c:v>
                </c:pt>
                <c:pt idx="186">
                  <c:v>13.502823754678889</c:v>
                </c:pt>
                <c:pt idx="187">
                  <c:v>13.499892883545877</c:v>
                </c:pt>
                <c:pt idx="188">
                  <c:v>13.496955769875841</c:v>
                </c:pt>
                <c:pt idx="189">
                  <c:v>13.494012413668779</c:v>
                </c:pt>
                <c:pt idx="190">
                  <c:v>13.491062814924693</c:v>
                </c:pt>
                <c:pt idx="191">
                  <c:v>13.488106973643584</c:v>
                </c:pt>
                <c:pt idx="192">
                  <c:v>13.485144889825449</c:v>
                </c:pt>
                <c:pt idx="193">
                  <c:v>13.48217656347029</c:v>
                </c:pt>
                <c:pt idx="194">
                  <c:v>13.479201994578105</c:v>
                </c:pt>
                <c:pt idx="195">
                  <c:v>13.476221183148899</c:v>
                </c:pt>
                <c:pt idx="196">
                  <c:v>13.473234129182664</c:v>
                </c:pt>
                <c:pt idx="197">
                  <c:v>13.470240832679409</c:v>
                </c:pt>
                <c:pt idx="198">
                  <c:v>13.467241293639125</c:v>
                </c:pt>
                <c:pt idx="199">
                  <c:v>13.464235512061819</c:v>
                </c:pt>
                <c:pt idx="200">
                  <c:v>13.461223487947489</c:v>
                </c:pt>
                <c:pt idx="201">
                  <c:v>13.458205221296135</c:v>
                </c:pt>
                <c:pt idx="202">
                  <c:v>13.455180712107753</c:v>
                </c:pt>
                <c:pt idx="203">
                  <c:v>13.45214996038235</c:v>
                </c:pt>
                <c:pt idx="204">
                  <c:v>13.449112966119921</c:v>
                </c:pt>
                <c:pt idx="205">
                  <c:v>13.446069729320465</c:v>
                </c:pt>
                <c:pt idx="206">
                  <c:v>13.443020249983988</c:v>
                </c:pt>
                <c:pt idx="207">
                  <c:v>13.439964528110487</c:v>
                </c:pt>
                <c:pt idx="208">
                  <c:v>13.43690256369996</c:v>
                </c:pt>
                <c:pt idx="209">
                  <c:v>13.43383435675241</c:v>
                </c:pt>
                <c:pt idx="210">
                  <c:v>13.430759907267833</c:v>
                </c:pt>
                <c:pt idx="211">
                  <c:v>13.427679215246231</c:v>
                </c:pt>
                <c:pt idx="212">
                  <c:v>13.424592280687607</c:v>
                </c:pt>
                <c:pt idx="213">
                  <c:v>13.421499103591957</c:v>
                </c:pt>
                <c:pt idx="214">
                  <c:v>13.418399683959285</c:v>
                </c:pt>
                <c:pt idx="215">
                  <c:v>13.415294021789585</c:v>
                </c:pt>
                <c:pt idx="216">
                  <c:v>13.412182117082862</c:v>
                </c:pt>
                <c:pt idx="217">
                  <c:v>13.409063969839114</c:v>
                </c:pt>
                <c:pt idx="218">
                  <c:v>13.405939580058341</c:v>
                </c:pt>
                <c:pt idx="219">
                  <c:v>13.402808947740542</c:v>
                </c:pt>
                <c:pt idx="220">
                  <c:v>13.399672072885723</c:v>
                </c:pt>
                <c:pt idx="221">
                  <c:v>13.396528955493878</c:v>
                </c:pt>
                <c:pt idx="222">
                  <c:v>13.393379595565007</c:v>
                </c:pt>
                <c:pt idx="223">
                  <c:v>13.390223993099111</c:v>
                </c:pt>
                <c:pt idx="224">
                  <c:v>13.387062148096193</c:v>
                </c:pt>
                <c:pt idx="225">
                  <c:v>13.383894060556248</c:v>
                </c:pt>
                <c:pt idx="226">
                  <c:v>13.38071973047928</c:v>
                </c:pt>
                <c:pt idx="227">
                  <c:v>13.377539157865288</c:v>
                </c:pt>
                <c:pt idx="228">
                  <c:v>13.374352342714269</c:v>
                </c:pt>
                <c:pt idx="229">
                  <c:v>13.371159285026229</c:v>
                </c:pt>
                <c:pt idx="230">
                  <c:v>13.367959984801162</c:v>
                </c:pt>
                <c:pt idx="231">
                  <c:v>13.364754442039072</c:v>
                </c:pt>
                <c:pt idx="232">
                  <c:v>13.361542656739957</c:v>
                </c:pt>
                <c:pt idx="233">
                  <c:v>13.358324628903816</c:v>
                </c:pt>
                <c:pt idx="234">
                  <c:v>13.355100358530649</c:v>
                </c:pt>
                <c:pt idx="235">
                  <c:v>13.351869845620461</c:v>
                </c:pt>
                <c:pt idx="236">
                  <c:v>13.348633090173248</c:v>
                </c:pt>
                <c:pt idx="237">
                  <c:v>13.34539009218901</c:v>
                </c:pt>
                <c:pt idx="238">
                  <c:v>13.342140851667748</c:v>
                </c:pt>
                <c:pt idx="239">
                  <c:v>13.338885368609461</c:v>
                </c:pt>
                <c:pt idx="240">
                  <c:v>13.335623643014149</c:v>
                </c:pt>
                <c:pt idx="241">
                  <c:v>13.332355674881812</c:v>
                </c:pt>
                <c:pt idx="242">
                  <c:v>13.329081464212452</c:v>
                </c:pt>
                <c:pt idx="243">
                  <c:v>13.325801011006067</c:v>
                </c:pt>
                <c:pt idx="244">
                  <c:v>13.322514315262657</c:v>
                </c:pt>
                <c:pt idx="245">
                  <c:v>13.319221376982224</c:v>
                </c:pt>
                <c:pt idx="246">
                  <c:v>13.315922196164765</c:v>
                </c:pt>
                <c:pt idx="247">
                  <c:v>13.31261677281028</c:v>
                </c:pt>
                <c:pt idx="248">
                  <c:v>13.309305106918774</c:v>
                </c:pt>
                <c:pt idx="249">
                  <c:v>13.305987198490241</c:v>
                </c:pt>
                <c:pt idx="250">
                  <c:v>13.302663047524684</c:v>
                </c:pt>
                <c:pt idx="251">
                  <c:v>13.299332654022102</c:v>
                </c:pt>
                <c:pt idx="252">
                  <c:v>13.295996017982496</c:v>
                </c:pt>
                <c:pt idx="253">
                  <c:v>13.292653139405868</c:v>
                </c:pt>
                <c:pt idx="254">
                  <c:v>13.289304018292214</c:v>
                </c:pt>
                <c:pt idx="255">
                  <c:v>13.285948654641533</c:v>
                </c:pt>
                <c:pt idx="256">
                  <c:v>13.282587048453829</c:v>
                </c:pt>
                <c:pt idx="257">
                  <c:v>13.2792191997291</c:v>
                </c:pt>
                <c:pt idx="258">
                  <c:v>13.275845108467346</c:v>
                </c:pt>
                <c:pt idx="259">
                  <c:v>13.272464774668569</c:v>
                </c:pt>
                <c:pt idx="260">
                  <c:v>13.269078198332767</c:v>
                </c:pt>
                <c:pt idx="261">
                  <c:v>13.26568537945994</c:v>
                </c:pt>
                <c:pt idx="262">
                  <c:v>13.262286318050089</c:v>
                </c:pt>
                <c:pt idx="263">
                  <c:v>13.258881014103215</c:v>
                </c:pt>
                <c:pt idx="264">
                  <c:v>13.255469467619315</c:v>
                </c:pt>
                <c:pt idx="265">
                  <c:v>13.25205167859839</c:v>
                </c:pt>
                <c:pt idx="266">
                  <c:v>13.248627647040442</c:v>
                </c:pt>
                <c:pt idx="267">
                  <c:v>13.245197372945466</c:v>
                </c:pt>
                <c:pt idx="268">
                  <c:v>13.241760856313469</c:v>
                </c:pt>
                <c:pt idx="269">
                  <c:v>13.238318097144445</c:v>
                </c:pt>
                <c:pt idx="270">
                  <c:v>13.2348690954384</c:v>
                </c:pt>
                <c:pt idx="271">
                  <c:v>13.231413851195327</c:v>
                </c:pt>
                <c:pt idx="272">
                  <c:v>13.227952364415231</c:v>
                </c:pt>
                <c:pt idx="273">
                  <c:v>13.224484635098111</c:v>
                </c:pt>
                <c:pt idx="274">
                  <c:v>13.221010663243966</c:v>
                </c:pt>
                <c:pt idx="275">
                  <c:v>13.217530448852793</c:v>
                </c:pt>
                <c:pt idx="276">
                  <c:v>13.214043991924601</c:v>
                </c:pt>
                <c:pt idx="277">
                  <c:v>13.210551292459382</c:v>
                </c:pt>
                <c:pt idx="278">
                  <c:v>13.207052350457138</c:v>
                </c:pt>
                <c:pt idx="279">
                  <c:v>13.203547165917872</c:v>
                </c:pt>
                <c:pt idx="280">
                  <c:v>13.200035738841578</c:v>
                </c:pt>
                <c:pt idx="281">
                  <c:v>13.196518069228262</c:v>
                </c:pt>
                <c:pt idx="282">
                  <c:v>13.192994157077921</c:v>
                </c:pt>
                <c:pt idx="283">
                  <c:v>13.189464002390553</c:v>
                </c:pt>
                <c:pt idx="284">
                  <c:v>13.185927605166162</c:v>
                </c:pt>
                <c:pt idx="285">
                  <c:v>13.182384965404747</c:v>
                </c:pt>
                <c:pt idx="286">
                  <c:v>13.178836083106306</c:v>
                </c:pt>
                <c:pt idx="287">
                  <c:v>13.175280958270845</c:v>
                </c:pt>
                <c:pt idx="288">
                  <c:v>13.171719590898357</c:v>
                </c:pt>
                <c:pt idx="289">
                  <c:v>13.168151980988844</c:v>
                </c:pt>
                <c:pt idx="290">
                  <c:v>13.164578128542306</c:v>
                </c:pt>
                <c:pt idx="291">
                  <c:v>13.160998033558743</c:v>
                </c:pt>
                <c:pt idx="292">
                  <c:v>13.157411696038157</c:v>
                </c:pt>
                <c:pt idx="293">
                  <c:v>13.153819115980545</c:v>
                </c:pt>
                <c:pt idx="294">
                  <c:v>13.150220293385908</c:v>
                </c:pt>
                <c:pt idx="295">
                  <c:v>13.146615228254248</c:v>
                </c:pt>
                <c:pt idx="296">
                  <c:v>13.143003920585565</c:v>
                </c:pt>
                <c:pt idx="297">
                  <c:v>13.139386370379853</c:v>
                </c:pt>
                <c:pt idx="298">
                  <c:v>13.13576257763712</c:v>
                </c:pt>
                <c:pt idx="299">
                  <c:v>13.132132542357363</c:v>
                </c:pt>
                <c:pt idx="300">
                  <c:v>13.128496264540578</c:v>
                </c:pt>
                <c:pt idx="301">
                  <c:v>13.124853744186773</c:v>
                </c:pt>
                <c:pt idx="302">
                  <c:v>13.121204981295939</c:v>
                </c:pt>
                <c:pt idx="303">
                  <c:v>13.117549975868084</c:v>
                </c:pt>
                <c:pt idx="304">
                  <c:v>13.113888727903202</c:v>
                </c:pt>
                <c:pt idx="305">
                  <c:v>13.1102212374013</c:v>
                </c:pt>
                <c:pt idx="306">
                  <c:v>13.106547504362368</c:v>
                </c:pt>
                <c:pt idx="307">
                  <c:v>13.102867528786415</c:v>
                </c:pt>
                <c:pt idx="308">
                  <c:v>13.099181310673437</c:v>
                </c:pt>
                <c:pt idx="309">
                  <c:v>13.095488850023433</c:v>
                </c:pt>
                <c:pt idx="310">
                  <c:v>13.091790146836404</c:v>
                </c:pt>
                <c:pt idx="311">
                  <c:v>13.088085201112353</c:v>
                </c:pt>
                <c:pt idx="312">
                  <c:v>13.084374012851274</c:v>
                </c:pt>
                <c:pt idx="313">
                  <c:v>13.080656582053173</c:v>
                </c:pt>
                <c:pt idx="314">
                  <c:v>13.076932908718046</c:v>
                </c:pt>
                <c:pt idx="315">
                  <c:v>13.073202992845895</c:v>
                </c:pt>
                <c:pt idx="316">
                  <c:v>13.069466834436721</c:v>
                </c:pt>
                <c:pt idx="317">
                  <c:v>13.065724433490521</c:v>
                </c:pt>
                <c:pt idx="318">
                  <c:v>13.061975790007295</c:v>
                </c:pt>
                <c:pt idx="319">
                  <c:v>13.058220903987049</c:v>
                </c:pt>
                <c:pt idx="320">
                  <c:v>13.054459775429775</c:v>
                </c:pt>
                <c:pt idx="321">
                  <c:v>13.050692404335479</c:v>
                </c:pt>
                <c:pt idx="322">
                  <c:v>13.046918790704154</c:v>
                </c:pt>
                <c:pt idx="323">
                  <c:v>13.043138934535808</c:v>
                </c:pt>
                <c:pt idx="324">
                  <c:v>13.039352835830439</c:v>
                </c:pt>
                <c:pt idx="325">
                  <c:v>13.03556049458804</c:v>
                </c:pt>
                <c:pt idx="326">
                  <c:v>13.031761910808619</c:v>
                </c:pt>
                <c:pt idx="327">
                  <c:v>13.027957084492174</c:v>
                </c:pt>
                <c:pt idx="328">
                  <c:v>13.024146015638705</c:v>
                </c:pt>
                <c:pt idx="329">
                  <c:v>13.020328704248213</c:v>
                </c:pt>
                <c:pt idx="330">
                  <c:v>13.016505150320693</c:v>
                </c:pt>
                <c:pt idx="331">
                  <c:v>13.012675353856149</c:v>
                </c:pt>
                <c:pt idx="332">
                  <c:v>13.008839314854582</c:v>
                </c:pt>
                <c:pt idx="333">
                  <c:v>13.004997033315993</c:v>
                </c:pt>
                <c:pt idx="334">
                  <c:v>13.001148509240377</c:v>
                </c:pt>
                <c:pt idx="335">
                  <c:v>12.997293742627734</c:v>
                </c:pt>
                <c:pt idx="336">
                  <c:v>12.99343273347807</c:v>
                </c:pt>
                <c:pt idx="337">
                  <c:v>12.989565481791377</c:v>
                </c:pt>
                <c:pt idx="338">
                  <c:v>12.985691987567664</c:v>
                </c:pt>
                <c:pt idx="339">
                  <c:v>12.981812250806925</c:v>
                </c:pt>
                <c:pt idx="340">
                  <c:v>12.97792627150916</c:v>
                </c:pt>
                <c:pt idx="341">
                  <c:v>12.974034049674373</c:v>
                </c:pt>
                <c:pt idx="342">
                  <c:v>12.970135585302559</c:v>
                </c:pt>
                <c:pt idx="343">
                  <c:v>12.966230878393722</c:v>
                </c:pt>
                <c:pt idx="344">
                  <c:v>12.96231992894786</c:v>
                </c:pt>
                <c:pt idx="345">
                  <c:v>12.958402736964976</c:v>
                </c:pt>
                <c:pt idx="346">
                  <c:v>12.954479302445066</c:v>
                </c:pt>
                <c:pt idx="347">
                  <c:v>12.950549625388129</c:v>
                </c:pt>
                <c:pt idx="348">
                  <c:v>12.946613705794169</c:v>
                </c:pt>
                <c:pt idx="349">
                  <c:v>12.942671543663185</c:v>
                </c:pt>
                <c:pt idx="350">
                  <c:v>12.938723138995178</c:v>
                </c:pt>
                <c:pt idx="351">
                  <c:v>12.934768491790141</c:v>
                </c:pt>
                <c:pt idx="352">
                  <c:v>12.930807602048086</c:v>
                </c:pt>
                <c:pt idx="353">
                  <c:v>12.926840469769003</c:v>
                </c:pt>
                <c:pt idx="354">
                  <c:v>12.922867094952895</c:v>
                </c:pt>
                <c:pt idx="355">
                  <c:v>12.918887477599766</c:v>
                </c:pt>
                <c:pt idx="356">
                  <c:v>12.914901617709607</c:v>
                </c:pt>
                <c:pt idx="357">
                  <c:v>12.910909515282427</c:v>
                </c:pt>
                <c:pt idx="358">
                  <c:v>12.906911170318224</c:v>
                </c:pt>
                <c:pt idx="359">
                  <c:v>12.902906582816993</c:v>
                </c:pt>
                <c:pt idx="360">
                  <c:v>12.89889575277874</c:v>
                </c:pt>
                <c:pt idx="361">
                  <c:v>12.894878680203462</c:v>
                </c:pt>
                <c:pt idx="362">
                  <c:v>12.890855365091159</c:v>
                </c:pt>
                <c:pt idx="363">
                  <c:v>12.886825807441831</c:v>
                </c:pt>
                <c:pt idx="364">
                  <c:v>12.882790007255476</c:v>
                </c:pt>
                <c:pt idx="365">
                  <c:v>12.878747964532101</c:v>
                </c:pt>
                <c:pt idx="366">
                  <c:v>12.8746996792717</c:v>
                </c:pt>
                <c:pt idx="367">
                  <c:v>12.870645151474275</c:v>
                </c:pt>
                <c:pt idx="368">
                  <c:v>12.866584381139823</c:v>
                </c:pt>
                <c:pt idx="369">
                  <c:v>12.86251736826835</c:v>
                </c:pt>
                <c:pt idx="370">
                  <c:v>12.858444112859852</c:v>
                </c:pt>
                <c:pt idx="371">
                  <c:v>12.854364614914326</c:v>
                </c:pt>
                <c:pt idx="372">
                  <c:v>12.85027887443178</c:v>
                </c:pt>
                <c:pt idx="373">
                  <c:v>12.846186891412206</c:v>
                </c:pt>
                <c:pt idx="374">
                  <c:v>12.842088665855609</c:v>
                </c:pt>
                <c:pt idx="375">
                  <c:v>12.837984197761987</c:v>
                </c:pt>
                <c:pt idx="376">
                  <c:v>12.83387348713134</c:v>
                </c:pt>
                <c:pt idx="377">
                  <c:v>12.829756533963669</c:v>
                </c:pt>
                <c:pt idx="378">
                  <c:v>12.825633338258974</c:v>
                </c:pt>
                <c:pt idx="379">
                  <c:v>12.821503900017253</c:v>
                </c:pt>
                <c:pt idx="380">
                  <c:v>12.81736821923851</c:v>
                </c:pt>
                <c:pt idx="381">
                  <c:v>12.813226295922741</c:v>
                </c:pt>
                <c:pt idx="382">
                  <c:v>12.809078130069947</c:v>
                </c:pt>
                <c:pt idx="383">
                  <c:v>12.804923721680131</c:v>
                </c:pt>
                <c:pt idx="384">
                  <c:v>12.800763070753286</c:v>
                </c:pt>
                <c:pt idx="385">
                  <c:v>12.79659617728942</c:v>
                </c:pt>
                <c:pt idx="386">
                  <c:v>12.792423041288528</c:v>
                </c:pt>
                <c:pt idx="387">
                  <c:v>12.788243662750611</c:v>
                </c:pt>
                <c:pt idx="388">
                  <c:v>12.784058041675673</c:v>
                </c:pt>
                <c:pt idx="389">
                  <c:v>12.779866178063708</c:v>
                </c:pt>
                <c:pt idx="390">
                  <c:v>12.775668071914717</c:v>
                </c:pt>
                <c:pt idx="391">
                  <c:v>12.771463723228702</c:v>
                </c:pt>
                <c:pt idx="392">
                  <c:v>12.767253132005665</c:v>
                </c:pt>
                <c:pt idx="393">
                  <c:v>12.763036298245602</c:v>
                </c:pt>
                <c:pt idx="394">
                  <c:v>12.758813221948511</c:v>
                </c:pt>
                <c:pt idx="395">
                  <c:v>12.754583903114399</c:v>
                </c:pt>
                <c:pt idx="396">
                  <c:v>12.750348341743262</c:v>
                </c:pt>
                <c:pt idx="397">
                  <c:v>12.746106537835104</c:v>
                </c:pt>
                <c:pt idx="398">
                  <c:v>12.741858491389916</c:v>
                </c:pt>
                <c:pt idx="399">
                  <c:v>12.737604202407708</c:v>
                </c:pt>
                <c:pt idx="400">
                  <c:v>12.733343670888472</c:v>
                </c:pt>
                <c:pt idx="401">
                  <c:v>12.729076896832213</c:v>
                </c:pt>
                <c:pt idx="402">
                  <c:v>12.72480388023893</c:v>
                </c:pt>
                <c:pt idx="403">
                  <c:v>12.72052462110862</c:v>
                </c:pt>
                <c:pt idx="404">
                  <c:v>12.716239119441289</c:v>
                </c:pt>
                <c:pt idx="405">
                  <c:v>12.711947375236932</c:v>
                </c:pt>
                <c:pt idx="406">
                  <c:v>12.707649388495549</c:v>
                </c:pt>
                <c:pt idx="407">
                  <c:v>12.703345159217141</c:v>
                </c:pt>
                <c:pt idx="408">
                  <c:v>12.699034687401712</c:v>
                </c:pt>
                <c:pt idx="409">
                  <c:v>12.694717973049256</c:v>
                </c:pt>
                <c:pt idx="410">
                  <c:v>12.690395016159776</c:v>
                </c:pt>
                <c:pt idx="411">
                  <c:v>12.686065816733272</c:v>
                </c:pt>
                <c:pt idx="412">
                  <c:v>12.681730374769741</c:v>
                </c:pt>
                <c:pt idx="413">
                  <c:v>12.677388690269188</c:v>
                </c:pt>
                <c:pt idx="414">
                  <c:v>12.673040763231612</c:v>
                </c:pt>
                <c:pt idx="415">
                  <c:v>12.668686593657009</c:v>
                </c:pt>
                <c:pt idx="416">
                  <c:v>12.66432618154538</c:v>
                </c:pt>
                <c:pt idx="417">
                  <c:v>12.659959526896731</c:v>
                </c:pt>
                <c:pt idx="418">
                  <c:v>12.655586629711053</c:v>
                </c:pt>
                <c:pt idx="419">
                  <c:v>12.651207489988352</c:v>
                </c:pt>
                <c:pt idx="420">
                  <c:v>12.646822107728626</c:v>
                </c:pt>
                <c:pt idx="421">
                  <c:v>12.642430482931879</c:v>
                </c:pt>
                <c:pt idx="422">
                  <c:v>12.638032615598103</c:v>
                </c:pt>
                <c:pt idx="423">
                  <c:v>12.633628505727305</c:v>
                </c:pt>
                <c:pt idx="424">
                  <c:v>12.62921815331948</c:v>
                </c:pt>
                <c:pt idx="425">
                  <c:v>12.624801558374632</c:v>
                </c:pt>
                <c:pt idx="426">
                  <c:v>12.620378720892761</c:v>
                </c:pt>
                <c:pt idx="427">
                  <c:v>12.615949640873866</c:v>
                </c:pt>
                <c:pt idx="428">
                  <c:v>12.611514318317942</c:v>
                </c:pt>
                <c:pt idx="429">
                  <c:v>12.607072753224998</c:v>
                </c:pt>
                <c:pt idx="430">
                  <c:v>12.602624945595027</c:v>
                </c:pt>
                <c:pt idx="431">
                  <c:v>12.59817089542803</c:v>
                </c:pt>
                <c:pt idx="432">
                  <c:v>12.593710602724013</c:v>
                </c:pt>
                <c:pt idx="433">
                  <c:v>12.589244067482969</c:v>
                </c:pt>
                <c:pt idx="434">
                  <c:v>12.5847712897049</c:v>
                </c:pt>
                <c:pt idx="435">
                  <c:v>12.580292269389806</c:v>
                </c:pt>
                <c:pt idx="436">
                  <c:v>12.575807006537689</c:v>
                </c:pt>
                <c:pt idx="437">
                  <c:v>12.571315501148547</c:v>
                </c:pt>
                <c:pt idx="438">
                  <c:v>12.566817753222381</c:v>
                </c:pt>
                <c:pt idx="439">
                  <c:v>12.562313762759191</c:v>
                </c:pt>
                <c:pt idx="440">
                  <c:v>12.557803529758974</c:v>
                </c:pt>
                <c:pt idx="441">
                  <c:v>12.553287054221736</c:v>
                </c:pt>
                <c:pt idx="442">
                  <c:v>12.548764336147469</c:v>
                </c:pt>
                <c:pt idx="443">
                  <c:v>12.54423537553618</c:v>
                </c:pt>
                <c:pt idx="444">
                  <c:v>12.539700172387866</c:v>
                </c:pt>
                <c:pt idx="445">
                  <c:v>12.535158726702528</c:v>
                </c:pt>
                <c:pt idx="446">
                  <c:v>12.530611038480167</c:v>
                </c:pt>
                <c:pt idx="447">
                  <c:v>12.526057107720778</c:v>
                </c:pt>
                <c:pt idx="448">
                  <c:v>12.521496934424366</c:v>
                </c:pt>
                <c:pt idx="449">
                  <c:v>12.516930518590929</c:v>
                </c:pt>
                <c:pt idx="450">
                  <c:v>12.512357860220467</c:v>
                </c:pt>
                <c:pt idx="451">
                  <c:v>12.507778959312985</c:v>
                </c:pt>
                <c:pt idx="452">
                  <c:v>12.503193815868475</c:v>
                </c:pt>
                <c:pt idx="453">
                  <c:v>12.498602429886938</c:v>
                </c:pt>
                <c:pt idx="454">
                  <c:v>12.494004801368382</c:v>
                </c:pt>
                <c:pt idx="455">
                  <c:v>12.489400930312797</c:v>
                </c:pt>
                <c:pt idx="456">
                  <c:v>12.48479081672019</c:v>
                </c:pt>
                <c:pt idx="457">
                  <c:v>12.480174460590556</c:v>
                </c:pt>
                <c:pt idx="458">
                  <c:v>12.475551861923899</c:v>
                </c:pt>
                <c:pt idx="459">
                  <c:v>12.470923020720218</c:v>
                </c:pt>
                <c:pt idx="460">
                  <c:v>12.466287936979514</c:v>
                </c:pt>
                <c:pt idx="461">
                  <c:v>12.461646610701781</c:v>
                </c:pt>
                <c:pt idx="462">
                  <c:v>12.456999041887027</c:v>
                </c:pt>
                <c:pt idx="463">
                  <c:v>12.452345230535247</c:v>
                </c:pt>
                <c:pt idx="464">
                  <c:v>12.447685176646443</c:v>
                </c:pt>
                <c:pt idx="465">
                  <c:v>12.443018880220615</c:v>
                </c:pt>
                <c:pt idx="466">
                  <c:v>12.438346341257764</c:v>
                </c:pt>
                <c:pt idx="467">
                  <c:v>12.433667559757884</c:v>
                </c:pt>
                <c:pt idx="468">
                  <c:v>12.428982535720982</c:v>
                </c:pt>
                <c:pt idx="469">
                  <c:v>12.424291269147055</c:v>
                </c:pt>
                <c:pt idx="470">
                  <c:v>12.419593760036104</c:v>
                </c:pt>
                <c:pt idx="471">
                  <c:v>12.414890008388127</c:v>
                </c:pt>
                <c:pt idx="472">
                  <c:v>12.41018001420313</c:v>
                </c:pt>
                <c:pt idx="473">
                  <c:v>12.405463777481103</c:v>
                </c:pt>
                <c:pt idx="474">
                  <c:v>12.400741298222053</c:v>
                </c:pt>
                <c:pt idx="475">
                  <c:v>12.39601257642598</c:v>
                </c:pt>
                <c:pt idx="476">
                  <c:v>12.391277612092884</c:v>
                </c:pt>
                <c:pt idx="477">
                  <c:v>12.38653640522276</c:v>
                </c:pt>
                <c:pt idx="478">
                  <c:v>12.38178895581561</c:v>
                </c:pt>
                <c:pt idx="479">
                  <c:v>12.37703526387144</c:v>
                </c:pt>
                <c:pt idx="480">
                  <c:v>12.372275329390241</c:v>
                </c:pt>
                <c:pt idx="481">
                  <c:v>12.367509152372023</c:v>
                </c:pt>
                <c:pt idx="482">
                  <c:v>12.362736732816778</c:v>
                </c:pt>
                <c:pt idx="483">
                  <c:v>12.357958070724507</c:v>
                </c:pt>
                <c:pt idx="484">
                  <c:v>12.35317316609521</c:v>
                </c:pt>
                <c:pt idx="485">
                  <c:v>12.348382018928893</c:v>
                </c:pt>
                <c:pt idx="486">
                  <c:v>12.343584629225548</c:v>
                </c:pt>
                <c:pt idx="487">
                  <c:v>12.338780996985182</c:v>
                </c:pt>
                <c:pt idx="488">
                  <c:v>12.333971122207791</c:v>
                </c:pt>
                <c:pt idx="489">
                  <c:v>12.329155004893371</c:v>
                </c:pt>
                <c:pt idx="490">
                  <c:v>12.324332645041931</c:v>
                </c:pt>
                <c:pt idx="491">
                  <c:v>12.319504042653465</c:v>
                </c:pt>
                <c:pt idx="492">
                  <c:v>12.314669197727973</c:v>
                </c:pt>
                <c:pt idx="493">
                  <c:v>12.309828110265459</c:v>
                </c:pt>
                <c:pt idx="494">
                  <c:v>12.304980780265918</c:v>
                </c:pt>
                <c:pt idx="495">
                  <c:v>12.300127207729355</c:v>
                </c:pt>
                <c:pt idx="496">
                  <c:v>12.295267392655767</c:v>
                </c:pt>
                <c:pt idx="497">
                  <c:v>12.290401335045154</c:v>
                </c:pt>
                <c:pt idx="498">
                  <c:v>12.285529034897515</c:v>
                </c:pt>
                <c:pt idx="499">
                  <c:v>12.280650492212851</c:v>
                </c:pt>
                <c:pt idx="500">
                  <c:v>12.275765706991166</c:v>
                </c:pt>
                <c:pt idx="501">
                  <c:v>12.270874679232456</c:v>
                </c:pt>
                <c:pt idx="502">
                  <c:v>12.26597740893672</c:v>
                </c:pt>
                <c:pt idx="503">
                  <c:v>12.261073896103959</c:v>
                </c:pt>
                <c:pt idx="504">
                  <c:v>12.256164140734173</c:v>
                </c:pt>
                <c:pt idx="505">
                  <c:v>12.251248142827365</c:v>
                </c:pt>
                <c:pt idx="506">
                  <c:v>12.24632590238353</c:v>
                </c:pt>
                <c:pt idx="507">
                  <c:v>12.241397419402674</c:v>
                </c:pt>
                <c:pt idx="508">
                  <c:v>12.236462693884789</c:v>
                </c:pt>
                <c:pt idx="509">
                  <c:v>12.231521725829882</c:v>
                </c:pt>
                <c:pt idx="510">
                  <c:v>12.226574515237949</c:v>
                </c:pt>
                <c:pt idx="511">
                  <c:v>12.221621062108994</c:v>
                </c:pt>
                <c:pt idx="512">
                  <c:v>12.216661366443011</c:v>
                </c:pt>
                <c:pt idx="513">
                  <c:v>12.211695428240006</c:v>
                </c:pt>
                <c:pt idx="514">
                  <c:v>12.206723247499976</c:v>
                </c:pt>
                <c:pt idx="515">
                  <c:v>12.201744824222923</c:v>
                </c:pt>
                <c:pt idx="516">
                  <c:v>12.196760158408843</c:v>
                </c:pt>
                <c:pt idx="517">
                  <c:v>12.191769250057739</c:v>
                </c:pt>
                <c:pt idx="518">
                  <c:v>12.186772099169611</c:v>
                </c:pt>
                <c:pt idx="519">
                  <c:v>12.181768705744458</c:v>
                </c:pt>
                <c:pt idx="520">
                  <c:v>12.176759069782282</c:v>
                </c:pt>
                <c:pt idx="521">
                  <c:v>12.171743191283081</c:v>
                </c:pt>
                <c:pt idx="522">
                  <c:v>12.166721070246853</c:v>
                </c:pt>
                <c:pt idx="523">
                  <c:v>12.161692706673602</c:v>
                </c:pt>
                <c:pt idx="524">
                  <c:v>12.156658100563327</c:v>
                </c:pt>
                <c:pt idx="525">
                  <c:v>12.151617251916027</c:v>
                </c:pt>
                <c:pt idx="526">
                  <c:v>12.146570160731704</c:v>
                </c:pt>
                <c:pt idx="527">
                  <c:v>12.141516827010355</c:v>
                </c:pt>
                <c:pt idx="528">
                  <c:v>12.136457250751981</c:v>
                </c:pt>
                <c:pt idx="529">
                  <c:v>12.131391431956583</c:v>
                </c:pt>
                <c:pt idx="530">
                  <c:v>12.126319370624159</c:v>
                </c:pt>
                <c:pt idx="531">
                  <c:v>12.121241066754713</c:v>
                </c:pt>
                <c:pt idx="532">
                  <c:v>12.116156520348243</c:v>
                </c:pt>
                <c:pt idx="533">
                  <c:v>12.111065731404745</c:v>
                </c:pt>
                <c:pt idx="534">
                  <c:v>12.105968699924226</c:v>
                </c:pt>
                <c:pt idx="535">
                  <c:v>12.100865425906681</c:v>
                </c:pt>
                <c:pt idx="536">
                  <c:v>12.095755909352111</c:v>
                </c:pt>
                <c:pt idx="537">
                  <c:v>12.090640150260517</c:v>
                </c:pt>
                <c:pt idx="538">
                  <c:v>12.085518148631898</c:v>
                </c:pt>
                <c:pt idx="539">
                  <c:v>12.080389904466257</c:v>
                </c:pt>
                <c:pt idx="540">
                  <c:v>12.075255417763589</c:v>
                </c:pt>
                <c:pt idx="541">
                  <c:v>12.070114688523896</c:v>
                </c:pt>
                <c:pt idx="542">
                  <c:v>12.064967716747178</c:v>
                </c:pt>
                <c:pt idx="543">
                  <c:v>12.059814502433438</c:v>
                </c:pt>
                <c:pt idx="544">
                  <c:v>12.054655045582672</c:v>
                </c:pt>
                <c:pt idx="545">
                  <c:v>12.049489346194882</c:v>
                </c:pt>
                <c:pt idx="546">
                  <c:v>12.044317404270069</c:v>
                </c:pt>
                <c:pt idx="547">
                  <c:v>12.039139219808229</c:v>
                </c:pt>
                <c:pt idx="548">
                  <c:v>12.033954792809366</c:v>
                </c:pt>
                <c:pt idx="549">
                  <c:v>12.028764123273476</c:v>
                </c:pt>
                <c:pt idx="550">
                  <c:v>12.023567211200564</c:v>
                </c:pt>
                <c:pt idx="551">
                  <c:v>12.018364056590626</c:v>
                </c:pt>
                <c:pt idx="552">
                  <c:v>12.013154659443664</c:v>
                </c:pt>
                <c:pt idx="553">
                  <c:v>12.007939019759677</c:v>
                </c:pt>
                <c:pt idx="554">
                  <c:v>12.002717137538667</c:v>
                </c:pt>
                <c:pt idx="555">
                  <c:v>11.997489012780632</c:v>
                </c:pt>
                <c:pt idx="556">
                  <c:v>11.992254645485573</c:v>
                </c:pt>
                <c:pt idx="557">
                  <c:v>11.987014035653488</c:v>
                </c:pt>
                <c:pt idx="558">
                  <c:v>11.981767183284379</c:v>
                </c:pt>
                <c:pt idx="559">
                  <c:v>11.976514088378245</c:v>
                </c:pt>
                <c:pt idx="560">
                  <c:v>11.971254750935088</c:v>
                </c:pt>
                <c:pt idx="561">
                  <c:v>11.965989170954904</c:v>
                </c:pt>
                <c:pt idx="562">
                  <c:v>11.960717348437697</c:v>
                </c:pt>
                <c:pt idx="563">
                  <c:v>11.955439283383464</c:v>
                </c:pt>
                <c:pt idx="564">
                  <c:v>11.950154975792211</c:v>
                </c:pt>
                <c:pt idx="565">
                  <c:v>11.94486442566393</c:v>
                </c:pt>
                <c:pt idx="566">
                  <c:v>11.939567632998624</c:v>
                </c:pt>
                <c:pt idx="567">
                  <c:v>11.934264597796295</c:v>
                </c:pt>
                <c:pt idx="568">
                  <c:v>11.928955320056939</c:v>
                </c:pt>
                <c:pt idx="569">
                  <c:v>11.923639799780561</c:v>
                </c:pt>
                <c:pt idx="570">
                  <c:v>11.918318036967159</c:v>
                </c:pt>
                <c:pt idx="571">
                  <c:v>11.912990031616731</c:v>
                </c:pt>
                <c:pt idx="572">
                  <c:v>11.907655783729279</c:v>
                </c:pt>
                <c:pt idx="573">
                  <c:v>11.902315293304802</c:v>
                </c:pt>
                <c:pt idx="574">
                  <c:v>11.8969685603433</c:v>
                </c:pt>
                <c:pt idx="575">
                  <c:v>11.891615584844775</c:v>
                </c:pt>
                <c:pt idx="576">
                  <c:v>11.886256366809224</c:v>
                </c:pt>
                <c:pt idx="577">
                  <c:v>11.880890906236651</c:v>
                </c:pt>
                <c:pt idx="578">
                  <c:v>11.87551920312705</c:v>
                </c:pt>
                <c:pt idx="579">
                  <c:v>11.870141257480427</c:v>
                </c:pt>
                <c:pt idx="580">
                  <c:v>11.864757069296779</c:v>
                </c:pt>
                <c:pt idx="581">
                  <c:v>11.859366638576104</c:v>
                </c:pt>
                <c:pt idx="582">
                  <c:v>11.853969965318408</c:v>
                </c:pt>
                <c:pt idx="583">
                  <c:v>11.848567049523686</c:v>
                </c:pt>
                <c:pt idx="584">
                  <c:v>11.84315789119194</c:v>
                </c:pt>
                <c:pt idx="585">
                  <c:v>11.837742490323167</c:v>
                </c:pt>
                <c:pt idx="586">
                  <c:v>11.832320846917371</c:v>
                </c:pt>
                <c:pt idx="587">
                  <c:v>11.826892960974552</c:v>
                </c:pt>
                <c:pt idx="588">
                  <c:v>11.821458832494708</c:v>
                </c:pt>
                <c:pt idx="589">
                  <c:v>11.816018461477841</c:v>
                </c:pt>
                <c:pt idx="590">
                  <c:v>11.810571847923946</c:v>
                </c:pt>
                <c:pt idx="591">
                  <c:v>11.805118991833028</c:v>
                </c:pt>
                <c:pt idx="592">
                  <c:v>11.799659893205085</c:v>
                </c:pt>
                <c:pt idx="593">
                  <c:v>11.794194552040118</c:v>
                </c:pt>
                <c:pt idx="594">
                  <c:v>11.788722968338126</c:v>
                </c:pt>
                <c:pt idx="595">
                  <c:v>11.78324514209911</c:v>
                </c:pt>
                <c:pt idx="596">
                  <c:v>11.777761073323068</c:v>
                </c:pt>
                <c:pt idx="597">
                  <c:v>11.772270762010004</c:v>
                </c:pt>
                <c:pt idx="598">
                  <c:v>11.766774208159914</c:v>
                </c:pt>
                <c:pt idx="599">
                  <c:v>11.7612714117728</c:v>
                </c:pt>
                <c:pt idx="600">
                  <c:v>11.755762372848661</c:v>
                </c:pt>
                <c:pt idx="601">
                  <c:v>11.750247091387498</c:v>
                </c:pt>
                <c:pt idx="602">
                  <c:v>11.74472556738931</c:v>
                </c:pt>
                <c:pt idx="603">
                  <c:v>11.739197800854098</c:v>
                </c:pt>
                <c:pt idx="604">
                  <c:v>11.733663791781863</c:v>
                </c:pt>
                <c:pt idx="605">
                  <c:v>11.7281235401726</c:v>
                </c:pt>
                <c:pt idx="606">
                  <c:v>11.722577046026315</c:v>
                </c:pt>
                <c:pt idx="607">
                  <c:v>11.717024309343003</c:v>
                </c:pt>
                <c:pt idx="608">
                  <c:v>11.711465330122667</c:v>
                </c:pt>
                <c:pt idx="609">
                  <c:v>11.705900108365309</c:v>
                </c:pt>
                <c:pt idx="610">
                  <c:v>11.700328644070925</c:v>
                </c:pt>
                <c:pt idx="611">
                  <c:v>11.694750937239515</c:v>
                </c:pt>
                <c:pt idx="612">
                  <c:v>11.689166987871083</c:v>
                </c:pt>
                <c:pt idx="613">
                  <c:v>11.683576795965626</c:v>
                </c:pt>
                <c:pt idx="614">
                  <c:v>11.677980361523144</c:v>
                </c:pt>
                <c:pt idx="615">
                  <c:v>11.672377684543639</c:v>
                </c:pt>
                <c:pt idx="616">
                  <c:v>11.666768765027106</c:v>
                </c:pt>
                <c:pt idx="617">
                  <c:v>11.661153602973551</c:v>
                </c:pt>
                <c:pt idx="618">
                  <c:v>11.655532198382971</c:v>
                </c:pt>
                <c:pt idx="619">
                  <c:v>11.649904551255364</c:v>
                </c:pt>
                <c:pt idx="620">
                  <c:v>11.644270661590737</c:v>
                </c:pt>
                <c:pt idx="621">
                  <c:v>11.638630529389081</c:v>
                </c:pt>
                <c:pt idx="622">
                  <c:v>11.632984154650405</c:v>
                </c:pt>
                <c:pt idx="623">
                  <c:v>11.627331537374701</c:v>
                </c:pt>
                <c:pt idx="624">
                  <c:v>11.621672677561975</c:v>
                </c:pt>
                <c:pt idx="625">
                  <c:v>11.616007575212222</c:v>
                </c:pt>
                <c:pt idx="626">
                  <c:v>11.610336230325446</c:v>
                </c:pt>
                <c:pt idx="627">
                  <c:v>11.604658642901645</c:v>
                </c:pt>
                <c:pt idx="628">
                  <c:v>11.598974812940819</c:v>
                </c:pt>
                <c:pt idx="629">
                  <c:v>11.593284740442972</c:v>
                </c:pt>
                <c:pt idx="630">
                  <c:v>11.587588425408095</c:v>
                </c:pt>
                <c:pt idx="631">
                  <c:v>11.581885867836197</c:v>
                </c:pt>
                <c:pt idx="632">
                  <c:v>11.576177067727274</c:v>
                </c:pt>
                <c:pt idx="633">
                  <c:v>11.570462025081325</c:v>
                </c:pt>
                <c:pt idx="634">
                  <c:v>11.564740739898355</c:v>
                </c:pt>
                <c:pt idx="635">
                  <c:v>11.559013212178355</c:v>
                </c:pt>
                <c:pt idx="636">
                  <c:v>11.553279441921335</c:v>
                </c:pt>
                <c:pt idx="637">
                  <c:v>11.547539429127289</c:v>
                </c:pt>
                <c:pt idx="638">
                  <c:v>11.541793173796218</c:v>
                </c:pt>
                <c:pt idx="639">
                  <c:v>11.536040675928124</c:v>
                </c:pt>
                <c:pt idx="640">
                  <c:v>11.530281935523004</c:v>
                </c:pt>
                <c:pt idx="641">
                  <c:v>11.524516952580861</c:v>
                </c:pt>
                <c:pt idx="642">
                  <c:v>11.518745727101692</c:v>
                </c:pt>
                <c:pt idx="643">
                  <c:v>11.512968259085497</c:v>
                </c:pt>
                <c:pt idx="644">
                  <c:v>11.50718454853228</c:v>
                </c:pt>
                <c:pt idx="645">
                  <c:v>11.501394595442038</c:v>
                </c:pt>
                <c:pt idx="646">
                  <c:v>11.495598399814771</c:v>
                </c:pt>
                <c:pt idx="647">
                  <c:v>11.489795961650481</c:v>
                </c:pt>
                <c:pt idx="648">
                  <c:v>11.483987280949167</c:v>
                </c:pt>
                <c:pt idx="649">
                  <c:v>11.478172357710823</c:v>
                </c:pt>
                <c:pt idx="650">
                  <c:v>11.472351191935459</c:v>
                </c:pt>
                <c:pt idx="651">
                  <c:v>11.466523783623069</c:v>
                </c:pt>
                <c:pt idx="652">
                  <c:v>11.460690132773657</c:v>
                </c:pt>
                <c:pt idx="653">
                  <c:v>11.454850239387218</c:v>
                </c:pt>
                <c:pt idx="654">
                  <c:v>11.449004103463755</c:v>
                </c:pt>
                <c:pt idx="655">
                  <c:v>11.443151725003267</c:v>
                </c:pt>
                <c:pt idx="656">
                  <c:v>11.437293104005755</c:v>
                </c:pt>
                <c:pt idx="657">
                  <c:v>11.43142824047122</c:v>
                </c:pt>
                <c:pt idx="658">
                  <c:v>11.425557134399659</c:v>
                </c:pt>
                <c:pt idx="659">
                  <c:v>11.419679785791073</c:v>
                </c:pt>
                <c:pt idx="660">
                  <c:v>11.413796194645464</c:v>
                </c:pt>
                <c:pt idx="661">
                  <c:v>11.407906360962828</c:v>
                </c:pt>
                <c:pt idx="662">
                  <c:v>11.402010284743168</c:v>
                </c:pt>
                <c:pt idx="663">
                  <c:v>11.396107965986486</c:v>
                </c:pt>
                <c:pt idx="664">
                  <c:v>11.39019940469278</c:v>
                </c:pt>
                <c:pt idx="665">
                  <c:v>11.384284600862046</c:v>
                </c:pt>
                <c:pt idx="666">
                  <c:v>11.378363554494289</c:v>
                </c:pt>
                <c:pt idx="667">
                  <c:v>11.372436265589506</c:v>
                </c:pt>
                <c:pt idx="668">
                  <c:v>11.366502734147701</c:v>
                </c:pt>
                <c:pt idx="669">
                  <c:v>11.360562960168869</c:v>
                </c:pt>
                <c:pt idx="670">
                  <c:v>11.354616943653014</c:v>
                </c:pt>
                <c:pt idx="671">
                  <c:v>11.348664684600136</c:v>
                </c:pt>
                <c:pt idx="672">
                  <c:v>11.342706183010231</c:v>
                </c:pt>
                <c:pt idx="673">
                  <c:v>11.336741438883303</c:v>
                </c:pt>
                <c:pt idx="674">
                  <c:v>11.330770452219349</c:v>
                </c:pt>
                <c:pt idx="675">
                  <c:v>11.324793223018371</c:v>
                </c:pt>
                <c:pt idx="676">
                  <c:v>11.318809751280369</c:v>
                </c:pt>
                <c:pt idx="677">
                  <c:v>11.312820037005341</c:v>
                </c:pt>
                <c:pt idx="678">
                  <c:v>11.306824080193289</c:v>
                </c:pt>
                <c:pt idx="679">
                  <c:v>11.300821880844214</c:v>
                </c:pt>
                <c:pt idx="680">
                  <c:v>11.294813438958114</c:v>
                </c:pt>
                <c:pt idx="681">
                  <c:v>11.288798754534991</c:v>
                </c:pt>
                <c:pt idx="682">
                  <c:v>11.28277782757484</c:v>
                </c:pt>
                <c:pt idx="683">
                  <c:v>11.276750658077667</c:v>
                </c:pt>
                <c:pt idx="684">
                  <c:v>11.270717246043466</c:v>
                </c:pt>
                <c:pt idx="685">
                  <c:v>11.264677591472246</c:v>
                </c:pt>
                <c:pt idx="686">
                  <c:v>11.258631694363997</c:v>
                </c:pt>
                <c:pt idx="687">
                  <c:v>11.252579554718725</c:v>
                </c:pt>
                <c:pt idx="688">
                  <c:v>11.246521172536429</c:v>
                </c:pt>
                <c:pt idx="689">
                  <c:v>11.240456547817109</c:v>
                </c:pt>
                <c:pt idx="690">
                  <c:v>11.234385680560763</c:v>
                </c:pt>
                <c:pt idx="691">
                  <c:v>11.228308570767393</c:v>
                </c:pt>
                <c:pt idx="692">
                  <c:v>11.222225218436998</c:v>
                </c:pt>
                <c:pt idx="693">
                  <c:v>11.216135623569578</c:v>
                </c:pt>
                <c:pt idx="694">
                  <c:v>11.210039786165137</c:v>
                </c:pt>
                <c:pt idx="695">
                  <c:v>11.203937706223664</c:v>
                </c:pt>
                <c:pt idx="696">
                  <c:v>11.197829383745173</c:v>
                </c:pt>
                <c:pt idx="697">
                  <c:v>11.191714818729656</c:v>
                </c:pt>
                <c:pt idx="698">
                  <c:v>11.185594011177114</c:v>
                </c:pt>
                <c:pt idx="699">
                  <c:v>11.179466961087549</c:v>
                </c:pt>
                <c:pt idx="700">
                  <c:v>11.173333668460957</c:v>
                </c:pt>
                <c:pt idx="701">
                  <c:v>11.167194133297341</c:v>
                </c:pt>
                <c:pt idx="702">
                  <c:v>11.161048355596701</c:v>
                </c:pt>
                <c:pt idx="703">
                  <c:v>11.154896335359039</c:v>
                </c:pt>
                <c:pt idx="704">
                  <c:v>11.148738072584349</c:v>
                </c:pt>
                <c:pt idx="705">
                  <c:v>11.142573567272636</c:v>
                </c:pt>
                <c:pt idx="706">
                  <c:v>11.136402819423898</c:v>
                </c:pt>
                <c:pt idx="707">
                  <c:v>11.130225829038135</c:v>
                </c:pt>
                <c:pt idx="708">
                  <c:v>11.12404259611535</c:v>
                </c:pt>
                <c:pt idx="709">
                  <c:v>11.117853120655539</c:v>
                </c:pt>
                <c:pt idx="710">
                  <c:v>11.111657402658702</c:v>
                </c:pt>
                <c:pt idx="711">
                  <c:v>11.105455442124843</c:v>
                </c:pt>
                <c:pt idx="712">
                  <c:v>11.099247239053957</c:v>
                </c:pt>
                <c:pt idx="713">
                  <c:v>11.093032793446046</c:v>
                </c:pt>
                <c:pt idx="714">
                  <c:v>11.086812105301112</c:v>
                </c:pt>
                <c:pt idx="715">
                  <c:v>11.080585174619154</c:v>
                </c:pt>
                <c:pt idx="716">
                  <c:v>11.07435200140017</c:v>
                </c:pt>
                <c:pt idx="717">
                  <c:v>11.068112585644164</c:v>
                </c:pt>
                <c:pt idx="718">
                  <c:v>11.061866927351129</c:v>
                </c:pt>
                <c:pt idx="719">
                  <c:v>11.055615026521073</c:v>
                </c:pt>
                <c:pt idx="720">
                  <c:v>11.049356883153992</c:v>
                </c:pt>
                <c:pt idx="721">
                  <c:v>11.043092497249885</c:v>
                </c:pt>
                <c:pt idx="722">
                  <c:v>11.036821868808758</c:v>
                </c:pt>
                <c:pt idx="723">
                  <c:v>11.030544997830601</c:v>
                </c:pt>
                <c:pt idx="724">
                  <c:v>11.024261884315422</c:v>
                </c:pt>
                <c:pt idx="725">
                  <c:v>11.01797252826322</c:v>
                </c:pt>
                <c:pt idx="726">
                  <c:v>11.011676929673991</c:v>
                </c:pt>
                <c:pt idx="727">
                  <c:v>11.005375088547739</c:v>
                </c:pt>
                <c:pt idx="728">
                  <c:v>10.999067004884463</c:v>
                </c:pt>
                <c:pt idx="729">
                  <c:v>10.992752678684161</c:v>
                </c:pt>
                <c:pt idx="730">
                  <c:v>10.986432109946833</c:v>
                </c:pt>
                <c:pt idx="731">
                  <c:v>10.980105298672482</c:v>
                </c:pt>
                <c:pt idx="732">
                  <c:v>10.973772244861106</c:v>
                </c:pt>
                <c:pt idx="733">
                  <c:v>10.967432948512709</c:v>
                </c:pt>
                <c:pt idx="734">
                  <c:v>10.961087409627282</c:v>
                </c:pt>
                <c:pt idx="735">
                  <c:v>10.954735628204832</c:v>
                </c:pt>
                <c:pt idx="736">
                  <c:v>10.94837760424536</c:v>
                </c:pt>
                <c:pt idx="737">
                  <c:v>10.942013337748861</c:v>
                </c:pt>
                <c:pt idx="738">
                  <c:v>10.93564282871534</c:v>
                </c:pt>
                <c:pt idx="739">
                  <c:v>10.929266077144792</c:v>
                </c:pt>
                <c:pt idx="740">
                  <c:v>10.922883083037222</c:v>
                </c:pt>
                <c:pt idx="741">
                  <c:v>10.916493846392624</c:v>
                </c:pt>
                <c:pt idx="742">
                  <c:v>10.910098367211003</c:v>
                </c:pt>
                <c:pt idx="743">
                  <c:v>10.90369664549236</c:v>
                </c:pt>
                <c:pt idx="744">
                  <c:v>10.89728868123669</c:v>
                </c:pt>
                <c:pt idx="745">
                  <c:v>10.890874474443995</c:v>
                </c:pt>
                <c:pt idx="746">
                  <c:v>10.884454025114277</c:v>
                </c:pt>
                <c:pt idx="747">
                  <c:v>10.878027333247534</c:v>
                </c:pt>
                <c:pt idx="748">
                  <c:v>10.871594398843765</c:v>
                </c:pt>
                <c:pt idx="749">
                  <c:v>10.865155221902972</c:v>
                </c:pt>
                <c:pt idx="750">
                  <c:v>10.858709802425157</c:v>
                </c:pt>
                <c:pt idx="751">
                  <c:v>10.852258140410315</c:v>
                </c:pt>
                <c:pt idx="752">
                  <c:v>10.845800235858452</c:v>
                </c:pt>
                <c:pt idx="753">
                  <c:v>10.83933608876956</c:v>
                </c:pt>
                <c:pt idx="754">
                  <c:v>10.832865699143648</c:v>
                </c:pt>
                <c:pt idx="755">
                  <c:v>10.826389066980704</c:v>
                </c:pt>
                <c:pt idx="756">
                  <c:v>10.819906192280742</c:v>
                </c:pt>
                <c:pt idx="757">
                  <c:v>10.813417075043752</c:v>
                </c:pt>
                <c:pt idx="758">
                  <c:v>10.806921715269738</c:v>
                </c:pt>
                <c:pt idx="759">
                  <c:v>10.800420112958703</c:v>
                </c:pt>
                <c:pt idx="760">
                  <c:v>10.793912268110638</c:v>
                </c:pt>
                <c:pt idx="761">
                  <c:v>10.787398180725557</c:v>
                </c:pt>
                <c:pt idx="762">
                  <c:v>10.78087785080344</c:v>
                </c:pt>
                <c:pt idx="763">
                  <c:v>10.774351278344307</c:v>
                </c:pt>
                <c:pt idx="764">
                  <c:v>10.767818463348146</c:v>
                </c:pt>
                <c:pt idx="765">
                  <c:v>10.761279405814962</c:v>
                </c:pt>
                <c:pt idx="766">
                  <c:v>10.754734105744754</c:v>
                </c:pt>
                <c:pt idx="767">
                  <c:v>10.748182563137521</c:v>
                </c:pt>
                <c:pt idx="768">
                  <c:v>10.741624777993261</c:v>
                </c:pt>
                <c:pt idx="769">
                  <c:v>10.735060750311979</c:v>
                </c:pt>
                <c:pt idx="770">
                  <c:v>10.728490480093672</c:v>
                </c:pt>
                <c:pt idx="771">
                  <c:v>10.72191396733834</c:v>
                </c:pt>
                <c:pt idx="772">
                  <c:v>10.715331212045983</c:v>
                </c:pt>
                <c:pt idx="773">
                  <c:v>10.708742214216604</c:v>
                </c:pt>
                <c:pt idx="774">
                  <c:v>10.702146973850196</c:v>
                </c:pt>
                <c:pt idx="775">
                  <c:v>10.695545490946769</c:v>
                </c:pt>
                <c:pt idx="776">
                  <c:v>10.688937765506314</c:v>
                </c:pt>
                <c:pt idx="777">
                  <c:v>10.682323797528836</c:v>
                </c:pt>
                <c:pt idx="778">
                  <c:v>10.675703587014331</c:v>
                </c:pt>
                <c:pt idx="779">
                  <c:v>10.669077133962805</c:v>
                </c:pt>
                <c:pt idx="780">
                  <c:v>10.662444438374251</c:v>
                </c:pt>
                <c:pt idx="781">
                  <c:v>10.655805500248674</c:v>
                </c:pt>
                <c:pt idx="782">
                  <c:v>10.649160319586073</c:v>
                </c:pt>
                <c:pt idx="783">
                  <c:v>10.642508896386449</c:v>
                </c:pt>
                <c:pt idx="784">
                  <c:v>10.635851230649799</c:v>
                </c:pt>
                <c:pt idx="785">
                  <c:v>10.629187322376122</c:v>
                </c:pt>
                <c:pt idx="786">
                  <c:v>10.622517171565422</c:v>
                </c:pt>
                <c:pt idx="787">
                  <c:v>10.615840778217699</c:v>
                </c:pt>
                <c:pt idx="788">
                  <c:v>10.609158142332952</c:v>
                </c:pt>
                <c:pt idx="789">
                  <c:v>10.602469263911178</c:v>
                </c:pt>
                <c:pt idx="790">
                  <c:v>10.595774142952379</c:v>
                </c:pt>
                <c:pt idx="791">
                  <c:v>10.58907277945656</c:v>
                </c:pt>
                <c:pt idx="792">
                  <c:v>10.582365173423712</c:v>
                </c:pt>
                <c:pt idx="793">
                  <c:v>10.575651324853842</c:v>
                </c:pt>
                <c:pt idx="794">
                  <c:v>10.568931233746943</c:v>
                </c:pt>
                <c:pt idx="795">
                  <c:v>10.562204900103023</c:v>
                </c:pt>
                <c:pt idx="796">
                  <c:v>10.555472323922078</c:v>
                </c:pt>
                <c:pt idx="797">
                  <c:v>10.548733505204108</c:v>
                </c:pt>
                <c:pt idx="798">
                  <c:v>10.541988443949116</c:v>
                </c:pt>
                <c:pt idx="799">
                  <c:v>10.535237140157099</c:v>
                </c:pt>
                <c:pt idx="800">
                  <c:v>10.528479593828054</c:v>
                </c:pt>
                <c:pt idx="801">
                  <c:v>10.521715804961989</c:v>
                </c:pt>
                <c:pt idx="802">
                  <c:v>10.514945773558894</c:v>
                </c:pt>
                <c:pt idx="803">
                  <c:v>10.508169499618781</c:v>
                </c:pt>
                <c:pt idx="804">
                  <c:v>10.501386983141638</c:v>
                </c:pt>
                <c:pt idx="805">
                  <c:v>10.494598224127472</c:v>
                </c:pt>
                <c:pt idx="806">
                  <c:v>10.487803222576284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96B-457F-981C-ED48E7188A39}"/>
            </c:ext>
          </c:extLst>
        </c:ser>
        <c:ser>
          <c:idx val="4"/>
          <c:order val="4"/>
          <c:spPr>
            <a:ln w="2222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'Max limit'!$O$6:$O$812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limit'!$T$6:$T$812</c:f>
              <c:numCache>
                <c:formatCode>0.00</c:formatCode>
                <c:ptCount val="807"/>
                <c:pt idx="0">
                  <c:v>13.989519014128785</c:v>
                </c:pt>
                <c:pt idx="1">
                  <c:v>13.987173922390037</c:v>
                </c:pt>
                <c:pt idx="2">
                  <c:v>13.984820558722754</c:v>
                </c:pt>
                <c:pt idx="3">
                  <c:v>13.982458923126943</c:v>
                </c:pt>
                <c:pt idx="4">
                  <c:v>13.980089015602601</c:v>
                </c:pt>
                <c:pt idx="5">
                  <c:v>13.977710836149726</c:v>
                </c:pt>
                <c:pt idx="6">
                  <c:v>13.975324384768319</c:v>
                </c:pt>
                <c:pt idx="7">
                  <c:v>13.97292966145838</c:v>
                </c:pt>
                <c:pt idx="8">
                  <c:v>13.970526666219909</c:v>
                </c:pt>
                <c:pt idx="9">
                  <c:v>13.968115399052905</c:v>
                </c:pt>
                <c:pt idx="10">
                  <c:v>13.965695859957371</c:v>
                </c:pt>
                <c:pt idx="11">
                  <c:v>13.963268048933308</c:v>
                </c:pt>
                <c:pt idx="12">
                  <c:v>13.960831965980709</c:v>
                </c:pt>
                <c:pt idx="13">
                  <c:v>13.958387611099582</c:v>
                </c:pt>
                <c:pt idx="14">
                  <c:v>13.95593498428992</c:v>
                </c:pt>
                <c:pt idx="15">
                  <c:v>13.953474085551727</c:v>
                </c:pt>
                <c:pt idx="16">
                  <c:v>13.951004914885004</c:v>
                </c:pt>
                <c:pt idx="17">
                  <c:v>13.948527472289749</c:v>
                </c:pt>
                <c:pt idx="18">
                  <c:v>13.946041757765961</c:v>
                </c:pt>
                <c:pt idx="19">
                  <c:v>13.943547771313641</c:v>
                </c:pt>
                <c:pt idx="20">
                  <c:v>13.941045512932789</c:v>
                </c:pt>
                <c:pt idx="21">
                  <c:v>13.938534982623407</c:v>
                </c:pt>
                <c:pt idx="22">
                  <c:v>13.936016180385492</c:v>
                </c:pt>
                <c:pt idx="23">
                  <c:v>13.933489106219044</c:v>
                </c:pt>
                <c:pt idx="24">
                  <c:v>13.930953760124066</c:v>
                </c:pt>
                <c:pt idx="25">
                  <c:v>13.928410142100557</c:v>
                </c:pt>
                <c:pt idx="26">
                  <c:v>13.925858252148515</c:v>
                </c:pt>
                <c:pt idx="27">
                  <c:v>13.923298090267942</c:v>
                </c:pt>
                <c:pt idx="28">
                  <c:v>13.920729656458835</c:v>
                </c:pt>
                <c:pt idx="29">
                  <c:v>13.918152950721199</c:v>
                </c:pt>
                <c:pt idx="30">
                  <c:v>13.915567973055031</c:v>
                </c:pt>
                <c:pt idx="31">
                  <c:v>13.912974723460332</c:v>
                </c:pt>
                <c:pt idx="32">
                  <c:v>13.910373201937098</c:v>
                </c:pt>
                <c:pt idx="33">
                  <c:v>13.907763408485335</c:v>
                </c:pt>
                <c:pt idx="34">
                  <c:v>13.90514534310504</c:v>
                </c:pt>
                <c:pt idx="35">
                  <c:v>13.902519005796213</c:v>
                </c:pt>
                <c:pt idx="36">
                  <c:v>13.899884396558853</c:v>
                </c:pt>
                <c:pt idx="37">
                  <c:v>13.897241515392961</c:v>
                </c:pt>
                <c:pt idx="38">
                  <c:v>13.894590362298539</c:v>
                </c:pt>
                <c:pt idx="39">
                  <c:v>13.891930937275585</c:v>
                </c:pt>
                <c:pt idx="40">
                  <c:v>13.889263240324098</c:v>
                </c:pt>
                <c:pt idx="41">
                  <c:v>13.886587271444082</c:v>
                </c:pt>
                <c:pt idx="42">
                  <c:v>13.883903030635533</c:v>
                </c:pt>
                <c:pt idx="43">
                  <c:v>13.881210517898452</c:v>
                </c:pt>
                <c:pt idx="44">
                  <c:v>13.878509733232837</c:v>
                </c:pt>
                <c:pt idx="45">
                  <c:v>13.875800676638693</c:v>
                </c:pt>
                <c:pt idx="46">
                  <c:v>13.873083348116017</c:v>
                </c:pt>
                <c:pt idx="47">
                  <c:v>13.870357747664809</c:v>
                </c:pt>
                <c:pt idx="48">
                  <c:v>13.867623875285069</c:v>
                </c:pt>
                <c:pt idx="49">
                  <c:v>13.864881730976796</c:v>
                </c:pt>
                <c:pt idx="50">
                  <c:v>13.862131314739994</c:v>
                </c:pt>
                <c:pt idx="51">
                  <c:v>13.859372626574659</c:v>
                </c:pt>
                <c:pt idx="52">
                  <c:v>13.856605666480792</c:v>
                </c:pt>
                <c:pt idx="53">
                  <c:v>13.853830434458395</c:v>
                </c:pt>
                <c:pt idx="54">
                  <c:v>13.851046930507463</c:v>
                </c:pt>
                <c:pt idx="55">
                  <c:v>13.848255154628001</c:v>
                </c:pt>
                <c:pt idx="56">
                  <c:v>13.845455106820006</c:v>
                </c:pt>
                <c:pt idx="57">
                  <c:v>13.842646787083481</c:v>
                </c:pt>
                <c:pt idx="58">
                  <c:v>13.839830195418426</c:v>
                </c:pt>
                <c:pt idx="59">
                  <c:v>13.837005331824836</c:v>
                </c:pt>
                <c:pt idx="60">
                  <c:v>13.834172196302715</c:v>
                </c:pt>
                <c:pt idx="61">
                  <c:v>13.831330788852062</c:v>
                </c:pt>
                <c:pt idx="62">
                  <c:v>13.828481109472879</c:v>
                </c:pt>
                <c:pt idx="63">
                  <c:v>13.825623158165161</c:v>
                </c:pt>
                <c:pt idx="64">
                  <c:v>13.822756934928913</c:v>
                </c:pt>
                <c:pt idx="65">
                  <c:v>13.819882439764136</c:v>
                </c:pt>
                <c:pt idx="66">
                  <c:v>13.816999672670823</c:v>
                </c:pt>
                <c:pt idx="67">
                  <c:v>13.814108633648981</c:v>
                </c:pt>
                <c:pt idx="68">
                  <c:v>13.811209322698605</c:v>
                </c:pt>
                <c:pt idx="69">
                  <c:v>13.808301739819701</c:v>
                </c:pt>
                <c:pt idx="70">
                  <c:v>13.80538588501226</c:v>
                </c:pt>
                <c:pt idx="71">
                  <c:v>13.802461758276291</c:v>
                </c:pt>
                <c:pt idx="72">
                  <c:v>13.799529359611791</c:v>
                </c:pt>
                <c:pt idx="73">
                  <c:v>13.796588689018757</c:v>
                </c:pt>
                <c:pt idx="74">
                  <c:v>13.79363974649719</c:v>
                </c:pt>
                <c:pt idx="75">
                  <c:v>13.790682532047095</c:v>
                </c:pt>
                <c:pt idx="76">
                  <c:v>13.787717045668467</c:v>
                </c:pt>
                <c:pt idx="77">
                  <c:v>13.784743287361305</c:v>
                </c:pt>
                <c:pt idx="78">
                  <c:v>13.781761257125613</c:v>
                </c:pt>
                <c:pt idx="79">
                  <c:v>13.77877095496139</c:v>
                </c:pt>
                <c:pt idx="80">
                  <c:v>13.775772380868634</c:v>
                </c:pt>
                <c:pt idx="81">
                  <c:v>13.772765534847347</c:v>
                </c:pt>
                <c:pt idx="82">
                  <c:v>13.769750416897526</c:v>
                </c:pt>
                <c:pt idx="83">
                  <c:v>13.766727027019177</c:v>
                </c:pt>
                <c:pt idx="84">
                  <c:v>13.763695365212293</c:v>
                </c:pt>
                <c:pt idx="85">
                  <c:v>13.760655431476879</c:v>
                </c:pt>
                <c:pt idx="86">
                  <c:v>13.757607225812935</c:v>
                </c:pt>
                <c:pt idx="87">
                  <c:v>13.754550748220456</c:v>
                </c:pt>
                <c:pt idx="88">
                  <c:v>13.751485998699447</c:v>
                </c:pt>
                <c:pt idx="89">
                  <c:v>13.748412977249904</c:v>
                </c:pt>
                <c:pt idx="90">
                  <c:v>13.745331683871832</c:v>
                </c:pt>
                <c:pt idx="91">
                  <c:v>13.742242118565226</c:v>
                </c:pt>
                <c:pt idx="92">
                  <c:v>13.739144281330089</c:v>
                </c:pt>
                <c:pt idx="93">
                  <c:v>13.736038172166422</c:v>
                </c:pt>
                <c:pt idx="94">
                  <c:v>13.732923791074223</c:v>
                </c:pt>
                <c:pt idx="95">
                  <c:v>13.729801138053491</c:v>
                </c:pt>
                <c:pt idx="96">
                  <c:v>13.726670213104226</c:v>
                </c:pt>
                <c:pt idx="97">
                  <c:v>13.723531016226431</c:v>
                </c:pt>
                <c:pt idx="98">
                  <c:v>13.720383547420106</c:v>
                </c:pt>
                <c:pt idx="99">
                  <c:v>13.717227806685248</c:v>
                </c:pt>
                <c:pt idx="100">
                  <c:v>13.714063794021856</c:v>
                </c:pt>
                <c:pt idx="101">
                  <c:v>13.710891509429933</c:v>
                </c:pt>
                <c:pt idx="102">
                  <c:v>13.70771095290948</c:v>
                </c:pt>
                <c:pt idx="103">
                  <c:v>13.704522124460496</c:v>
                </c:pt>
                <c:pt idx="104">
                  <c:v>13.701325024082976</c:v>
                </c:pt>
                <c:pt idx="105">
                  <c:v>13.698119651776929</c:v>
                </c:pt>
                <c:pt idx="106">
                  <c:v>13.694906007542349</c:v>
                </c:pt>
                <c:pt idx="107">
                  <c:v>13.691684091379237</c:v>
                </c:pt>
                <c:pt idx="108">
                  <c:v>13.688453903287591</c:v>
                </c:pt>
                <c:pt idx="109">
                  <c:v>13.685215443267417</c:v>
                </c:pt>
                <c:pt idx="110">
                  <c:v>13.681968711318707</c:v>
                </c:pt>
                <c:pt idx="111">
                  <c:v>13.678713707441467</c:v>
                </c:pt>
                <c:pt idx="112">
                  <c:v>13.675450431635696</c:v>
                </c:pt>
                <c:pt idx="113">
                  <c:v>13.672178883901392</c:v>
                </c:pt>
                <c:pt idx="114">
                  <c:v>13.668899064238559</c:v>
                </c:pt>
                <c:pt idx="115">
                  <c:v>13.665610972647192</c:v>
                </c:pt>
                <c:pt idx="116">
                  <c:v>13.662314609127295</c:v>
                </c:pt>
                <c:pt idx="117">
                  <c:v>13.659009973678863</c:v>
                </c:pt>
                <c:pt idx="118">
                  <c:v>13.655697066301901</c:v>
                </c:pt>
                <c:pt idx="119">
                  <c:v>13.65237588699641</c:v>
                </c:pt>
                <c:pt idx="120">
                  <c:v>13.649046435762385</c:v>
                </c:pt>
                <c:pt idx="121">
                  <c:v>13.645708712599825</c:v>
                </c:pt>
                <c:pt idx="122">
                  <c:v>13.642362717508739</c:v>
                </c:pt>
                <c:pt idx="123">
                  <c:v>13.639008450489117</c:v>
                </c:pt>
                <c:pt idx="124">
                  <c:v>13.635645911540966</c:v>
                </c:pt>
                <c:pt idx="125">
                  <c:v>13.632275100664282</c:v>
                </c:pt>
                <c:pt idx="126">
                  <c:v>13.628896017859066</c:v>
                </c:pt>
                <c:pt idx="127">
                  <c:v>13.625508663125318</c:v>
                </c:pt>
                <c:pt idx="128">
                  <c:v>13.622113036463039</c:v>
                </c:pt>
                <c:pt idx="129">
                  <c:v>13.618709137872228</c:v>
                </c:pt>
                <c:pt idx="130">
                  <c:v>13.615296967352887</c:v>
                </c:pt>
                <c:pt idx="131">
                  <c:v>13.611876524905011</c:v>
                </c:pt>
                <c:pt idx="132">
                  <c:v>13.608447810528606</c:v>
                </c:pt>
                <c:pt idx="133">
                  <c:v>13.605010824223669</c:v>
                </c:pt>
                <c:pt idx="134">
                  <c:v>13.6015655659902</c:v>
                </c:pt>
                <c:pt idx="135">
                  <c:v>13.598112035828199</c:v>
                </c:pt>
                <c:pt idx="136">
                  <c:v>13.594650233737665</c:v>
                </c:pt>
                <c:pt idx="137">
                  <c:v>13.591180159718599</c:v>
                </c:pt>
                <c:pt idx="138">
                  <c:v>13.587701813771004</c:v>
                </c:pt>
                <c:pt idx="139">
                  <c:v>13.584215195894876</c:v>
                </c:pt>
                <c:pt idx="140">
                  <c:v>13.580720306090214</c:v>
                </c:pt>
                <c:pt idx="141">
                  <c:v>13.577217144357025</c:v>
                </c:pt>
                <c:pt idx="142">
                  <c:v>13.573705710695299</c:v>
                </c:pt>
                <c:pt idx="143">
                  <c:v>13.570186005105043</c:v>
                </c:pt>
                <c:pt idx="144">
                  <c:v>13.566658027586257</c:v>
                </c:pt>
                <c:pt idx="145">
                  <c:v>13.563121778138941</c:v>
                </c:pt>
                <c:pt idx="146">
                  <c:v>13.55957725676309</c:v>
                </c:pt>
                <c:pt idx="147">
                  <c:v>13.556024463458707</c:v>
                </c:pt>
                <c:pt idx="148">
                  <c:v>13.552463398225791</c:v>
                </c:pt>
                <c:pt idx="149">
                  <c:v>13.548894061064347</c:v>
                </c:pt>
                <c:pt idx="150">
                  <c:v>13.545316451974369</c:v>
                </c:pt>
                <c:pt idx="151">
                  <c:v>13.54173057095586</c:v>
                </c:pt>
                <c:pt idx="152">
                  <c:v>13.538136418008818</c:v>
                </c:pt>
                <c:pt idx="153">
                  <c:v>13.534533993133246</c:v>
                </c:pt>
                <c:pt idx="154">
                  <c:v>13.530923296329144</c:v>
                </c:pt>
                <c:pt idx="155">
                  <c:v>13.527304327596507</c:v>
                </c:pt>
                <c:pt idx="156">
                  <c:v>13.52367708693534</c:v>
                </c:pt>
                <c:pt idx="157">
                  <c:v>13.52004157434564</c:v>
                </c:pt>
                <c:pt idx="158">
                  <c:v>13.516397789827408</c:v>
                </c:pt>
                <c:pt idx="159">
                  <c:v>13.512745733380644</c:v>
                </c:pt>
                <c:pt idx="160">
                  <c:v>13.509085405005349</c:v>
                </c:pt>
                <c:pt idx="161">
                  <c:v>13.505416804701525</c:v>
                </c:pt>
                <c:pt idx="162">
                  <c:v>13.501739932469166</c:v>
                </c:pt>
                <c:pt idx="163">
                  <c:v>13.498054788308274</c:v>
                </c:pt>
                <c:pt idx="164">
                  <c:v>13.494361372218854</c:v>
                </c:pt>
                <c:pt idx="165">
                  <c:v>13.490659684200901</c:v>
                </c:pt>
                <c:pt idx="166">
                  <c:v>13.486949724254416</c:v>
                </c:pt>
                <c:pt idx="167">
                  <c:v>13.483231492379398</c:v>
                </c:pt>
                <c:pt idx="168">
                  <c:v>13.479504988575851</c:v>
                </c:pt>
                <c:pt idx="169">
                  <c:v>13.47577021284377</c:v>
                </c:pt>
                <c:pt idx="170">
                  <c:v>13.472027165183157</c:v>
                </c:pt>
                <c:pt idx="171">
                  <c:v>13.468275845594015</c:v>
                </c:pt>
                <c:pt idx="172">
                  <c:v>13.464516254076338</c:v>
                </c:pt>
                <c:pt idx="173">
                  <c:v>13.46074839063013</c:v>
                </c:pt>
                <c:pt idx="174">
                  <c:v>13.456972255255391</c:v>
                </c:pt>
                <c:pt idx="175">
                  <c:v>13.453187847952121</c:v>
                </c:pt>
                <c:pt idx="176">
                  <c:v>13.449395168720319</c:v>
                </c:pt>
                <c:pt idx="177">
                  <c:v>13.445594217559984</c:v>
                </c:pt>
                <c:pt idx="178">
                  <c:v>13.441784994471117</c:v>
                </c:pt>
                <c:pt idx="179">
                  <c:v>13.437967499453721</c:v>
                </c:pt>
                <c:pt idx="180">
                  <c:v>13.43414173250779</c:v>
                </c:pt>
                <c:pt idx="181">
                  <c:v>13.430307693633329</c:v>
                </c:pt>
                <c:pt idx="182">
                  <c:v>13.426465382830337</c:v>
                </c:pt>
                <c:pt idx="183">
                  <c:v>13.422614800098811</c:v>
                </c:pt>
                <c:pt idx="184">
                  <c:v>13.418755945438756</c:v>
                </c:pt>
                <c:pt idx="185">
                  <c:v>13.414888818850166</c:v>
                </c:pt>
                <c:pt idx="186">
                  <c:v>13.411013420333047</c:v>
                </c:pt>
                <c:pt idx="187">
                  <c:v>13.407129749887394</c:v>
                </c:pt>
                <c:pt idx="188">
                  <c:v>13.403237807513211</c:v>
                </c:pt>
                <c:pt idx="189">
                  <c:v>13.399337593210497</c:v>
                </c:pt>
                <c:pt idx="190">
                  <c:v>13.395429106979249</c:v>
                </c:pt>
                <c:pt idx="191">
                  <c:v>13.391512348819472</c:v>
                </c:pt>
                <c:pt idx="192">
                  <c:v>13.38758731873116</c:v>
                </c:pt>
                <c:pt idx="193">
                  <c:v>13.383654016714319</c:v>
                </c:pt>
                <c:pt idx="194">
                  <c:v>13.379712442768943</c:v>
                </c:pt>
                <c:pt idx="195">
                  <c:v>13.37576259689504</c:v>
                </c:pt>
                <c:pt idx="196">
                  <c:v>13.371804479092601</c:v>
                </c:pt>
                <c:pt idx="197">
                  <c:v>13.367838089361632</c:v>
                </c:pt>
                <c:pt idx="198">
                  <c:v>13.363863427702132</c:v>
                </c:pt>
                <c:pt idx="199">
                  <c:v>13.359880494114098</c:v>
                </c:pt>
                <c:pt idx="200">
                  <c:v>13.355889288597533</c:v>
                </c:pt>
                <c:pt idx="201">
                  <c:v>13.351889811152439</c:v>
                </c:pt>
                <c:pt idx="202">
                  <c:v>13.347882061778812</c:v>
                </c:pt>
                <c:pt idx="203">
                  <c:v>13.34386604047665</c:v>
                </c:pt>
                <c:pt idx="204">
                  <c:v>13.339841747245961</c:v>
                </c:pt>
                <c:pt idx="205">
                  <c:v>13.335809182086736</c:v>
                </c:pt>
                <c:pt idx="206">
                  <c:v>13.331768344998983</c:v>
                </c:pt>
                <c:pt idx="207">
                  <c:v>13.327719235982697</c:v>
                </c:pt>
                <c:pt idx="208">
                  <c:v>13.323661855037876</c:v>
                </c:pt>
                <c:pt idx="209">
                  <c:v>13.319596202164528</c:v>
                </c:pt>
                <c:pt idx="210">
                  <c:v>13.315522277362646</c:v>
                </c:pt>
                <c:pt idx="211">
                  <c:v>13.311440080632233</c:v>
                </c:pt>
                <c:pt idx="212">
                  <c:v>13.307349611973288</c:v>
                </c:pt>
                <c:pt idx="213">
                  <c:v>13.30325087138581</c:v>
                </c:pt>
                <c:pt idx="214">
                  <c:v>13.299143858869801</c:v>
                </c:pt>
                <c:pt idx="215">
                  <c:v>13.29502857442526</c:v>
                </c:pt>
                <c:pt idx="216">
                  <c:v>13.290905018052189</c:v>
                </c:pt>
                <c:pt idx="217">
                  <c:v>13.286773189750583</c:v>
                </c:pt>
                <c:pt idx="218">
                  <c:v>13.282633089520449</c:v>
                </c:pt>
                <c:pt idx="219">
                  <c:v>13.278484717361781</c:v>
                </c:pt>
                <c:pt idx="220">
                  <c:v>13.274328073274583</c:v>
                </c:pt>
                <c:pt idx="221">
                  <c:v>13.270163157258853</c:v>
                </c:pt>
                <c:pt idx="222">
                  <c:v>13.265989969314589</c:v>
                </c:pt>
                <c:pt idx="223">
                  <c:v>13.261808509441794</c:v>
                </c:pt>
                <c:pt idx="224">
                  <c:v>13.25761877764047</c:v>
                </c:pt>
                <c:pt idx="225">
                  <c:v>13.25342077391061</c:v>
                </c:pt>
                <c:pt idx="226">
                  <c:v>13.249214498252222</c:v>
                </c:pt>
                <c:pt idx="227">
                  <c:v>13.244999950665299</c:v>
                </c:pt>
                <c:pt idx="228">
                  <c:v>13.240777131149848</c:v>
                </c:pt>
                <c:pt idx="229">
                  <c:v>13.236546039705861</c:v>
                </c:pt>
                <c:pt idx="230">
                  <c:v>13.232306676333344</c:v>
                </c:pt>
                <c:pt idx="231">
                  <c:v>13.228059041032298</c:v>
                </c:pt>
                <c:pt idx="232">
                  <c:v>13.223803133802717</c:v>
                </c:pt>
                <c:pt idx="233">
                  <c:v>13.219538954644605</c:v>
                </c:pt>
                <c:pt idx="234">
                  <c:v>13.215266503557963</c:v>
                </c:pt>
                <c:pt idx="235">
                  <c:v>13.210985780542785</c:v>
                </c:pt>
                <c:pt idx="236">
                  <c:v>13.20669678559908</c:v>
                </c:pt>
                <c:pt idx="237">
                  <c:v>13.202399518726841</c:v>
                </c:pt>
                <c:pt idx="238">
                  <c:v>13.198093979926071</c:v>
                </c:pt>
                <c:pt idx="239">
                  <c:v>13.193780169196769</c:v>
                </c:pt>
                <c:pt idx="240">
                  <c:v>13.189458086538936</c:v>
                </c:pt>
                <c:pt idx="241">
                  <c:v>13.185127731952569</c:v>
                </c:pt>
                <c:pt idx="242">
                  <c:v>13.180789105437672</c:v>
                </c:pt>
                <c:pt idx="243">
                  <c:v>13.17644220699424</c:v>
                </c:pt>
                <c:pt idx="244">
                  <c:v>13.172087036622282</c:v>
                </c:pt>
                <c:pt idx="245">
                  <c:v>13.167723594321789</c:v>
                </c:pt>
                <c:pt idx="246">
                  <c:v>13.163351880092764</c:v>
                </c:pt>
                <c:pt idx="247">
                  <c:v>13.15897189393521</c:v>
                </c:pt>
                <c:pt idx="248">
                  <c:v>13.154583635849121</c:v>
                </c:pt>
                <c:pt idx="249">
                  <c:v>13.150187105834501</c:v>
                </c:pt>
                <c:pt idx="250">
                  <c:v>13.145782303891352</c:v>
                </c:pt>
                <c:pt idx="251">
                  <c:v>13.141369230019665</c:v>
                </c:pt>
                <c:pt idx="252">
                  <c:v>13.136947884219452</c:v>
                </c:pt>
                <c:pt idx="253">
                  <c:v>13.132518266490704</c:v>
                </c:pt>
                <c:pt idx="254">
                  <c:v>13.128080376833427</c:v>
                </c:pt>
                <c:pt idx="255">
                  <c:v>13.123634215247616</c:v>
                </c:pt>
                <c:pt idx="256">
                  <c:v>13.119179781733276</c:v>
                </c:pt>
                <c:pt idx="257">
                  <c:v>13.114717076290402</c:v>
                </c:pt>
                <c:pt idx="258">
                  <c:v>13.110246098918996</c:v>
                </c:pt>
                <c:pt idx="259">
                  <c:v>13.10576684961906</c:v>
                </c:pt>
                <c:pt idx="260">
                  <c:v>13.101279328390591</c:v>
                </c:pt>
                <c:pt idx="261">
                  <c:v>13.096783535233591</c:v>
                </c:pt>
                <c:pt idx="262">
                  <c:v>13.09227947014806</c:v>
                </c:pt>
                <c:pt idx="263">
                  <c:v>13.087767133133994</c:v>
                </c:pt>
                <c:pt idx="264">
                  <c:v>13.083246524191399</c:v>
                </c:pt>
                <c:pt idx="265">
                  <c:v>13.078717643320271</c:v>
                </c:pt>
                <c:pt idx="266">
                  <c:v>13.074180490520613</c:v>
                </c:pt>
                <c:pt idx="267">
                  <c:v>13.06963506579242</c:v>
                </c:pt>
                <c:pt idx="268">
                  <c:v>13.065081369135699</c:v>
                </c:pt>
                <c:pt idx="269">
                  <c:v>13.060519400550445</c:v>
                </c:pt>
                <c:pt idx="270">
                  <c:v>13.05594916003666</c:v>
                </c:pt>
                <c:pt idx="271">
                  <c:v>13.051370647594341</c:v>
                </c:pt>
                <c:pt idx="272">
                  <c:v>13.04678386322349</c:v>
                </c:pt>
                <c:pt idx="273">
                  <c:v>13.042188806924111</c:v>
                </c:pt>
                <c:pt idx="274">
                  <c:v>13.037585478696196</c:v>
                </c:pt>
                <c:pt idx="275">
                  <c:v>13.032973878539751</c:v>
                </c:pt>
                <c:pt idx="276">
                  <c:v>13.028354006454775</c:v>
                </c:pt>
                <c:pt idx="277">
                  <c:v>13.023725862441266</c:v>
                </c:pt>
                <c:pt idx="278">
                  <c:v>13.019089446499228</c:v>
                </c:pt>
                <c:pt idx="279">
                  <c:v>13.014444758628654</c:v>
                </c:pt>
                <c:pt idx="280">
                  <c:v>13.009791798829552</c:v>
                </c:pt>
                <c:pt idx="281">
                  <c:v>13.005130567101917</c:v>
                </c:pt>
                <c:pt idx="282">
                  <c:v>13.00046106344575</c:v>
                </c:pt>
                <c:pt idx="283">
                  <c:v>12.995783287861052</c:v>
                </c:pt>
                <c:pt idx="284">
                  <c:v>12.99109724034782</c:v>
                </c:pt>
                <c:pt idx="285">
                  <c:v>12.986402920906059</c:v>
                </c:pt>
                <c:pt idx="286">
                  <c:v>12.981700329535764</c:v>
                </c:pt>
                <c:pt idx="287">
                  <c:v>12.976989466236938</c:v>
                </c:pt>
                <c:pt idx="288">
                  <c:v>12.972270331009581</c:v>
                </c:pt>
                <c:pt idx="289">
                  <c:v>12.967542923853692</c:v>
                </c:pt>
                <c:pt idx="290">
                  <c:v>12.962807244769273</c:v>
                </c:pt>
                <c:pt idx="291">
                  <c:v>12.95806329375632</c:v>
                </c:pt>
                <c:pt idx="292">
                  <c:v>12.953311070814834</c:v>
                </c:pt>
                <c:pt idx="293">
                  <c:v>12.948550575944816</c:v>
                </c:pt>
                <c:pt idx="294">
                  <c:v>12.94378180914627</c:v>
                </c:pt>
                <c:pt idx="295">
                  <c:v>12.939004770419192</c:v>
                </c:pt>
                <c:pt idx="296">
                  <c:v>12.934219459763579</c:v>
                </c:pt>
                <c:pt idx="297">
                  <c:v>12.929425877179437</c:v>
                </c:pt>
                <c:pt idx="298">
                  <c:v>12.924624022666762</c:v>
                </c:pt>
                <c:pt idx="299">
                  <c:v>12.919813896225554</c:v>
                </c:pt>
                <c:pt idx="300">
                  <c:v>12.914995497855815</c:v>
                </c:pt>
                <c:pt idx="301">
                  <c:v>12.910168827557545</c:v>
                </c:pt>
                <c:pt idx="302">
                  <c:v>12.905333885330746</c:v>
                </c:pt>
                <c:pt idx="303">
                  <c:v>12.900490671175412</c:v>
                </c:pt>
                <c:pt idx="304">
                  <c:v>12.895639185091547</c:v>
                </c:pt>
                <c:pt idx="305">
                  <c:v>12.890779427079149</c:v>
                </c:pt>
                <c:pt idx="306">
                  <c:v>12.885911397138221</c:v>
                </c:pt>
                <c:pt idx="307">
                  <c:v>12.881035095268761</c:v>
                </c:pt>
                <c:pt idx="308">
                  <c:v>12.876150521470768</c:v>
                </c:pt>
                <c:pt idx="309">
                  <c:v>12.871257675744245</c:v>
                </c:pt>
                <c:pt idx="310">
                  <c:v>12.866356558089189</c:v>
                </c:pt>
                <c:pt idx="311">
                  <c:v>12.861447168505599</c:v>
                </c:pt>
                <c:pt idx="312">
                  <c:v>12.85652950699348</c:v>
                </c:pt>
                <c:pt idx="313">
                  <c:v>12.851603573552831</c:v>
                </c:pt>
                <c:pt idx="314">
                  <c:v>12.846669368183647</c:v>
                </c:pt>
                <c:pt idx="315">
                  <c:v>12.841726890885933</c:v>
                </c:pt>
                <c:pt idx="316">
                  <c:v>12.836776141659689</c:v>
                </c:pt>
                <c:pt idx="317">
                  <c:v>12.831817120504908</c:v>
                </c:pt>
                <c:pt idx="318">
                  <c:v>12.826849827421601</c:v>
                </c:pt>
                <c:pt idx="319">
                  <c:v>12.821874262409759</c:v>
                </c:pt>
                <c:pt idx="320">
                  <c:v>12.816890425469387</c:v>
                </c:pt>
                <c:pt idx="321">
                  <c:v>12.811898316600482</c:v>
                </c:pt>
                <c:pt idx="322">
                  <c:v>12.806897935803043</c:v>
                </c:pt>
                <c:pt idx="323">
                  <c:v>12.801889283077076</c:v>
                </c:pt>
                <c:pt idx="324">
                  <c:v>12.796872358422577</c:v>
                </c:pt>
                <c:pt idx="325">
                  <c:v>12.791847161839543</c:v>
                </c:pt>
                <c:pt idx="326">
                  <c:v>12.78681369332798</c:v>
                </c:pt>
                <c:pt idx="327">
                  <c:v>12.781771952887885</c:v>
                </c:pt>
                <c:pt idx="328">
                  <c:v>12.776721940519257</c:v>
                </c:pt>
                <c:pt idx="329">
                  <c:v>12.771663656222099</c:v>
                </c:pt>
                <c:pt idx="330">
                  <c:v>12.766597099996408</c:v>
                </c:pt>
                <c:pt idx="331">
                  <c:v>12.761522271842185</c:v>
                </c:pt>
                <c:pt idx="332">
                  <c:v>12.756439171759434</c:v>
                </c:pt>
                <c:pt idx="333">
                  <c:v>12.751347799748148</c:v>
                </c:pt>
                <c:pt idx="334">
                  <c:v>12.746248155808329</c:v>
                </c:pt>
                <c:pt idx="335">
                  <c:v>12.741140239939982</c:v>
                </c:pt>
                <c:pt idx="336">
                  <c:v>12.736024052143101</c:v>
                </c:pt>
                <c:pt idx="337">
                  <c:v>12.730899592417687</c:v>
                </c:pt>
                <c:pt idx="338">
                  <c:v>12.725766860763743</c:v>
                </c:pt>
                <c:pt idx="339">
                  <c:v>12.720625857181266</c:v>
                </c:pt>
                <c:pt idx="340">
                  <c:v>12.715476581670258</c:v>
                </c:pt>
                <c:pt idx="341">
                  <c:v>12.71031903423072</c:v>
                </c:pt>
                <c:pt idx="342">
                  <c:v>12.70515321486265</c:v>
                </c:pt>
                <c:pt idx="343">
                  <c:v>12.699979123566044</c:v>
                </c:pt>
                <c:pt idx="344">
                  <c:v>12.694796760340909</c:v>
                </c:pt>
                <c:pt idx="345">
                  <c:v>12.689606125187245</c:v>
                </c:pt>
                <c:pt idx="346">
                  <c:v>12.684407218105045</c:v>
                </c:pt>
                <c:pt idx="347">
                  <c:v>12.679200039094315</c:v>
                </c:pt>
                <c:pt idx="348">
                  <c:v>12.673984588155054</c:v>
                </c:pt>
                <c:pt idx="349">
                  <c:v>12.668760865287259</c:v>
                </c:pt>
                <c:pt idx="350">
                  <c:v>12.663528870490934</c:v>
                </c:pt>
                <c:pt idx="351">
                  <c:v>12.65828860376608</c:v>
                </c:pt>
                <c:pt idx="352">
                  <c:v>12.653040065112688</c:v>
                </c:pt>
                <c:pt idx="353">
                  <c:v>12.647783254530768</c:v>
                </c:pt>
                <c:pt idx="354">
                  <c:v>12.642518172020317</c:v>
                </c:pt>
                <c:pt idx="355">
                  <c:v>12.637244817581333</c:v>
                </c:pt>
                <c:pt idx="356">
                  <c:v>12.631963191213817</c:v>
                </c:pt>
                <c:pt idx="357">
                  <c:v>12.62667329291777</c:v>
                </c:pt>
                <c:pt idx="358">
                  <c:v>12.621375122693189</c:v>
                </c:pt>
                <c:pt idx="359">
                  <c:v>12.616068680540078</c:v>
                </c:pt>
                <c:pt idx="360">
                  <c:v>12.610753966458438</c:v>
                </c:pt>
                <c:pt idx="361">
                  <c:v>12.605430980448263</c:v>
                </c:pt>
                <c:pt idx="362">
                  <c:v>12.600099722509555</c:v>
                </c:pt>
                <c:pt idx="363">
                  <c:v>12.594760192642319</c:v>
                </c:pt>
                <c:pt idx="364">
                  <c:v>12.589412390846549</c:v>
                </c:pt>
                <c:pt idx="365">
                  <c:v>12.584056317122247</c:v>
                </c:pt>
                <c:pt idx="366">
                  <c:v>12.578691971469414</c:v>
                </c:pt>
                <c:pt idx="367">
                  <c:v>12.573319353888051</c:v>
                </c:pt>
                <c:pt idx="368">
                  <c:v>12.567938464378154</c:v>
                </c:pt>
                <c:pt idx="369">
                  <c:v>12.562549302939724</c:v>
                </c:pt>
                <c:pt idx="370">
                  <c:v>12.557151869572765</c:v>
                </c:pt>
                <c:pt idx="371">
                  <c:v>12.551746164277274</c:v>
                </c:pt>
                <c:pt idx="372">
                  <c:v>12.546332187053249</c:v>
                </c:pt>
                <c:pt idx="373">
                  <c:v>12.540909937900693</c:v>
                </c:pt>
                <c:pt idx="374">
                  <c:v>12.535479416819609</c:v>
                </c:pt>
                <c:pt idx="375">
                  <c:v>12.530040623809986</c:v>
                </c:pt>
                <c:pt idx="376">
                  <c:v>12.524593558871839</c:v>
                </c:pt>
                <c:pt idx="377">
                  <c:v>12.519138222005155</c:v>
                </c:pt>
                <c:pt idx="378">
                  <c:v>12.51367461320994</c:v>
                </c:pt>
                <c:pt idx="379">
                  <c:v>12.508202732486195</c:v>
                </c:pt>
                <c:pt idx="380">
                  <c:v>12.502722579833918</c:v>
                </c:pt>
                <c:pt idx="381">
                  <c:v>12.497234155253107</c:v>
                </c:pt>
                <c:pt idx="382">
                  <c:v>12.491737458743769</c:v>
                </c:pt>
                <c:pt idx="383">
                  <c:v>12.486232490305895</c:v>
                </c:pt>
                <c:pt idx="384">
                  <c:v>12.480719249939492</c:v>
                </c:pt>
                <c:pt idx="385">
                  <c:v>12.475197737644553</c:v>
                </c:pt>
                <c:pt idx="386">
                  <c:v>12.469667953421087</c:v>
                </c:pt>
                <c:pt idx="387">
                  <c:v>12.464129897269087</c:v>
                </c:pt>
                <c:pt idx="388">
                  <c:v>12.458583569188553</c:v>
                </c:pt>
                <c:pt idx="389">
                  <c:v>12.453028969179494</c:v>
                </c:pt>
                <c:pt idx="390">
                  <c:v>12.447466097241898</c:v>
                </c:pt>
                <c:pt idx="391">
                  <c:v>12.441894953375771</c:v>
                </c:pt>
                <c:pt idx="392">
                  <c:v>12.436315537581113</c:v>
                </c:pt>
                <c:pt idx="393">
                  <c:v>12.430727849857922</c:v>
                </c:pt>
                <c:pt idx="394">
                  <c:v>12.425131890206201</c:v>
                </c:pt>
                <c:pt idx="395">
                  <c:v>12.419527658625949</c:v>
                </c:pt>
                <c:pt idx="396">
                  <c:v>12.413915155117163</c:v>
                </c:pt>
                <c:pt idx="397">
                  <c:v>12.408294379679846</c:v>
                </c:pt>
                <c:pt idx="398">
                  <c:v>12.402665332313996</c:v>
                </c:pt>
                <c:pt idx="399">
                  <c:v>12.397028013019616</c:v>
                </c:pt>
                <c:pt idx="400">
                  <c:v>12.391382421796704</c:v>
                </c:pt>
                <c:pt idx="401">
                  <c:v>12.385728558645258</c:v>
                </c:pt>
                <c:pt idx="402">
                  <c:v>12.380066423565284</c:v>
                </c:pt>
                <c:pt idx="403">
                  <c:v>12.374396016556776</c:v>
                </c:pt>
                <c:pt idx="404">
                  <c:v>12.368717337619737</c:v>
                </c:pt>
                <c:pt idx="405">
                  <c:v>12.363030386754165</c:v>
                </c:pt>
                <c:pt idx="406">
                  <c:v>12.357335163960062</c:v>
                </c:pt>
                <c:pt idx="407">
                  <c:v>12.351631669237431</c:v>
                </c:pt>
                <c:pt idx="408">
                  <c:v>12.345919902586264</c:v>
                </c:pt>
                <c:pt idx="409">
                  <c:v>12.340199864006566</c:v>
                </c:pt>
                <c:pt idx="410">
                  <c:v>12.334471553498336</c:v>
                </c:pt>
                <c:pt idx="411">
                  <c:v>12.328734971061575</c:v>
                </c:pt>
                <c:pt idx="412">
                  <c:v>12.32299011669628</c:v>
                </c:pt>
                <c:pt idx="413">
                  <c:v>12.317236990402456</c:v>
                </c:pt>
                <c:pt idx="414">
                  <c:v>12.3114755921801</c:v>
                </c:pt>
                <c:pt idx="415">
                  <c:v>12.305705922029212</c:v>
                </c:pt>
                <c:pt idx="416">
                  <c:v>12.299927979949791</c:v>
                </c:pt>
                <c:pt idx="417">
                  <c:v>12.294141765941839</c:v>
                </c:pt>
                <c:pt idx="418">
                  <c:v>12.288347280005356</c:v>
                </c:pt>
                <c:pt idx="419">
                  <c:v>12.282544522140341</c:v>
                </c:pt>
                <c:pt idx="420">
                  <c:v>12.276733492346795</c:v>
                </c:pt>
                <c:pt idx="421">
                  <c:v>12.270914190624715</c:v>
                </c:pt>
                <c:pt idx="422">
                  <c:v>12.265086616974104</c:v>
                </c:pt>
                <c:pt idx="423">
                  <c:v>12.259250771394964</c:v>
                </c:pt>
                <c:pt idx="424">
                  <c:v>12.253406653887289</c:v>
                </c:pt>
                <c:pt idx="425">
                  <c:v>12.247554264451082</c:v>
                </c:pt>
                <c:pt idx="426">
                  <c:v>12.241693603086345</c:v>
                </c:pt>
                <c:pt idx="427">
                  <c:v>12.235824669793075</c:v>
                </c:pt>
                <c:pt idx="428">
                  <c:v>12.229947464571275</c:v>
                </c:pt>
                <c:pt idx="429">
                  <c:v>12.224061987420942</c:v>
                </c:pt>
                <c:pt idx="430">
                  <c:v>12.218168238342079</c:v>
                </c:pt>
                <c:pt idx="431">
                  <c:v>12.212266217334681</c:v>
                </c:pt>
                <c:pt idx="432">
                  <c:v>12.206355924398755</c:v>
                </c:pt>
                <c:pt idx="433">
                  <c:v>12.200437359534295</c:v>
                </c:pt>
                <c:pt idx="434">
                  <c:v>12.194510522741302</c:v>
                </c:pt>
                <c:pt idx="435">
                  <c:v>12.18857541401978</c:v>
                </c:pt>
                <c:pt idx="436">
                  <c:v>12.182632033369725</c:v>
                </c:pt>
                <c:pt idx="437">
                  <c:v>12.176680380791137</c:v>
                </c:pt>
                <c:pt idx="438">
                  <c:v>12.170720456284018</c:v>
                </c:pt>
                <c:pt idx="439">
                  <c:v>12.164752259848369</c:v>
                </c:pt>
                <c:pt idx="440">
                  <c:v>12.158775791484189</c:v>
                </c:pt>
                <c:pt idx="441">
                  <c:v>12.152791051191475</c:v>
                </c:pt>
                <c:pt idx="442">
                  <c:v>12.146798038970228</c:v>
                </c:pt>
                <c:pt idx="443">
                  <c:v>12.140796754820453</c:v>
                </c:pt>
                <c:pt idx="444">
                  <c:v>12.134787198742144</c:v>
                </c:pt>
                <c:pt idx="445">
                  <c:v>12.128769370735302</c:v>
                </c:pt>
                <c:pt idx="446">
                  <c:v>12.12274327079993</c:v>
                </c:pt>
                <c:pt idx="447">
                  <c:v>12.116708898936025</c:v>
                </c:pt>
                <c:pt idx="448">
                  <c:v>12.11066625514359</c:v>
                </c:pt>
                <c:pt idx="449">
                  <c:v>12.104615339422624</c:v>
                </c:pt>
                <c:pt idx="450">
                  <c:v>12.098556151773124</c:v>
                </c:pt>
                <c:pt idx="451">
                  <c:v>12.092488692195092</c:v>
                </c:pt>
                <c:pt idx="452">
                  <c:v>12.086412960688531</c:v>
                </c:pt>
                <c:pt idx="453">
                  <c:v>12.080328957253437</c:v>
                </c:pt>
                <c:pt idx="454">
                  <c:v>12.074236681889811</c:v>
                </c:pt>
                <c:pt idx="455">
                  <c:v>12.068136134597651</c:v>
                </c:pt>
                <c:pt idx="456">
                  <c:v>12.062027315376962</c:v>
                </c:pt>
                <c:pt idx="457">
                  <c:v>12.055910224227741</c:v>
                </c:pt>
                <c:pt idx="458">
                  <c:v>12.049784861149986</c:v>
                </c:pt>
                <c:pt idx="459">
                  <c:v>12.043651226143703</c:v>
                </c:pt>
                <c:pt idx="460">
                  <c:v>12.037509319208887</c:v>
                </c:pt>
                <c:pt idx="461">
                  <c:v>12.031359140345536</c:v>
                </c:pt>
                <c:pt idx="462">
                  <c:v>12.025200689553659</c:v>
                </c:pt>
                <c:pt idx="463">
                  <c:v>12.019033966833247</c:v>
                </c:pt>
                <c:pt idx="464">
                  <c:v>12.012858972184302</c:v>
                </c:pt>
                <c:pt idx="465">
                  <c:v>12.006675705606828</c:v>
                </c:pt>
                <c:pt idx="466">
                  <c:v>12.00048416710082</c:v>
                </c:pt>
                <c:pt idx="467">
                  <c:v>11.994284356666281</c:v>
                </c:pt>
                <c:pt idx="468">
                  <c:v>11.988076274303211</c:v>
                </c:pt>
                <c:pt idx="469">
                  <c:v>11.981859920011608</c:v>
                </c:pt>
                <c:pt idx="470">
                  <c:v>11.975635293791473</c:v>
                </c:pt>
                <c:pt idx="471">
                  <c:v>11.969402395642808</c:v>
                </c:pt>
                <c:pt idx="472">
                  <c:v>11.963161225565612</c:v>
                </c:pt>
                <c:pt idx="473">
                  <c:v>11.95691178355988</c:v>
                </c:pt>
                <c:pt idx="474">
                  <c:v>11.950654069625621</c:v>
                </c:pt>
                <c:pt idx="475">
                  <c:v>11.94438808376283</c:v>
                </c:pt>
                <c:pt idx="476">
                  <c:v>11.938113825971504</c:v>
                </c:pt>
                <c:pt idx="477">
                  <c:v>11.931831296251648</c:v>
                </c:pt>
                <c:pt idx="478">
                  <c:v>11.925540494603261</c:v>
                </c:pt>
                <c:pt idx="479">
                  <c:v>11.91924142102634</c:v>
                </c:pt>
                <c:pt idx="480">
                  <c:v>11.912934075520887</c:v>
                </c:pt>
                <c:pt idx="481">
                  <c:v>11.906618458086905</c:v>
                </c:pt>
                <c:pt idx="482">
                  <c:v>11.900294568724391</c:v>
                </c:pt>
                <c:pt idx="483">
                  <c:v>11.893962407433344</c:v>
                </c:pt>
                <c:pt idx="484">
                  <c:v>11.887621974213767</c:v>
                </c:pt>
                <c:pt idx="485">
                  <c:v>11.881273269065657</c:v>
                </c:pt>
                <c:pt idx="486">
                  <c:v>11.874916291989013</c:v>
                </c:pt>
                <c:pt idx="487">
                  <c:v>11.868551042983841</c:v>
                </c:pt>
                <c:pt idx="488">
                  <c:v>11.862177522050136</c:v>
                </c:pt>
                <c:pt idx="489">
                  <c:v>11.855795729187898</c:v>
                </c:pt>
                <c:pt idx="490">
                  <c:v>11.84940566439713</c:v>
                </c:pt>
                <c:pt idx="491">
                  <c:v>11.843007327677828</c:v>
                </c:pt>
                <c:pt idx="492">
                  <c:v>11.836600719029997</c:v>
                </c:pt>
                <c:pt idx="493">
                  <c:v>11.83018583845363</c:v>
                </c:pt>
                <c:pt idx="494">
                  <c:v>11.823762685948738</c:v>
                </c:pt>
                <c:pt idx="495">
                  <c:v>11.817331261515308</c:v>
                </c:pt>
                <c:pt idx="496">
                  <c:v>11.81089156515335</c:v>
                </c:pt>
                <c:pt idx="497">
                  <c:v>11.804443596862859</c:v>
                </c:pt>
                <c:pt idx="498">
                  <c:v>11.797987356643835</c:v>
                </c:pt>
                <c:pt idx="499">
                  <c:v>11.791522844496281</c:v>
                </c:pt>
                <c:pt idx="500">
                  <c:v>11.785050060420195</c:v>
                </c:pt>
                <c:pt idx="501">
                  <c:v>11.778569004415578</c:v>
                </c:pt>
                <c:pt idx="502">
                  <c:v>11.772079676482429</c:v>
                </c:pt>
                <c:pt idx="503">
                  <c:v>11.765582076620747</c:v>
                </c:pt>
                <c:pt idx="504">
                  <c:v>11.759076204830533</c:v>
                </c:pt>
                <c:pt idx="505">
                  <c:v>11.752562061111787</c:v>
                </c:pt>
                <c:pt idx="506">
                  <c:v>11.746039645464512</c:v>
                </c:pt>
                <c:pt idx="507">
                  <c:v>11.739508957888704</c:v>
                </c:pt>
                <c:pt idx="508">
                  <c:v>11.732969998384362</c:v>
                </c:pt>
                <c:pt idx="509">
                  <c:v>11.726422766951492</c:v>
                </c:pt>
                <c:pt idx="510">
                  <c:v>11.719867263590089</c:v>
                </c:pt>
                <c:pt idx="511">
                  <c:v>11.71330348830015</c:v>
                </c:pt>
                <c:pt idx="512">
                  <c:v>11.706731441081685</c:v>
                </c:pt>
                <c:pt idx="513">
                  <c:v>11.700151121934686</c:v>
                </c:pt>
                <c:pt idx="514">
                  <c:v>11.693562530859156</c:v>
                </c:pt>
                <c:pt idx="515">
                  <c:v>11.686965667855095</c:v>
                </c:pt>
                <c:pt idx="516">
                  <c:v>11.680360532922499</c:v>
                </c:pt>
                <c:pt idx="517">
                  <c:v>11.673747126061373</c:v>
                </c:pt>
                <c:pt idx="518">
                  <c:v>11.667125447271715</c:v>
                </c:pt>
                <c:pt idx="519">
                  <c:v>11.660495496553526</c:v>
                </c:pt>
                <c:pt idx="520">
                  <c:v>11.653857273906807</c:v>
                </c:pt>
                <c:pt idx="521">
                  <c:v>11.647210779331553</c:v>
                </c:pt>
                <c:pt idx="522">
                  <c:v>11.640556012827769</c:v>
                </c:pt>
                <c:pt idx="523">
                  <c:v>11.633892974395453</c:v>
                </c:pt>
                <c:pt idx="524">
                  <c:v>11.627221664034604</c:v>
                </c:pt>
                <c:pt idx="525">
                  <c:v>11.620542081745224</c:v>
                </c:pt>
                <c:pt idx="526">
                  <c:v>11.613854227527314</c:v>
                </c:pt>
                <c:pt idx="527">
                  <c:v>11.607158101380872</c:v>
                </c:pt>
                <c:pt idx="528">
                  <c:v>11.600453703305895</c:v>
                </c:pt>
                <c:pt idx="529">
                  <c:v>11.59374103330239</c:v>
                </c:pt>
                <c:pt idx="530">
                  <c:v>11.58702009137035</c:v>
                </c:pt>
                <c:pt idx="531">
                  <c:v>11.58029087750978</c:v>
                </c:pt>
                <c:pt idx="532">
                  <c:v>11.573553391720679</c:v>
                </c:pt>
                <c:pt idx="533">
                  <c:v>11.566807634003045</c:v>
                </c:pt>
                <c:pt idx="534">
                  <c:v>11.560053604356879</c:v>
                </c:pt>
                <c:pt idx="535">
                  <c:v>11.553291302782183</c:v>
                </c:pt>
                <c:pt idx="536">
                  <c:v>11.546520729278953</c:v>
                </c:pt>
                <c:pt idx="537">
                  <c:v>11.539741883847192</c:v>
                </c:pt>
                <c:pt idx="538">
                  <c:v>11.532954766486901</c:v>
                </c:pt>
                <c:pt idx="539">
                  <c:v>11.526159377198077</c:v>
                </c:pt>
                <c:pt idx="540">
                  <c:v>11.519355715980721</c:v>
                </c:pt>
                <c:pt idx="541">
                  <c:v>11.512543782834836</c:v>
                </c:pt>
                <c:pt idx="542">
                  <c:v>11.505723577760415</c:v>
                </c:pt>
                <c:pt idx="543">
                  <c:v>11.498895100757464</c:v>
                </c:pt>
                <c:pt idx="544">
                  <c:v>11.49205835182598</c:v>
                </c:pt>
                <c:pt idx="545">
                  <c:v>11.485213330965966</c:v>
                </c:pt>
                <c:pt idx="546">
                  <c:v>11.478360038177421</c:v>
                </c:pt>
                <c:pt idx="547">
                  <c:v>11.471498473460343</c:v>
                </c:pt>
                <c:pt idx="548">
                  <c:v>11.464628636814734</c:v>
                </c:pt>
                <c:pt idx="549">
                  <c:v>11.457750528240592</c:v>
                </c:pt>
                <c:pt idx="550">
                  <c:v>11.450864147737919</c:v>
                </c:pt>
                <c:pt idx="551">
                  <c:v>11.443969495306712</c:v>
                </c:pt>
                <c:pt idx="552">
                  <c:v>11.437066570946977</c:v>
                </c:pt>
                <c:pt idx="553">
                  <c:v>11.430155374658709</c:v>
                </c:pt>
                <c:pt idx="554">
                  <c:v>11.423235906441908</c:v>
                </c:pt>
                <c:pt idx="555">
                  <c:v>11.416308166296576</c:v>
                </c:pt>
                <c:pt idx="556">
                  <c:v>11.409372154222712</c:v>
                </c:pt>
                <c:pt idx="557">
                  <c:v>11.402427870220317</c:v>
                </c:pt>
                <c:pt idx="558">
                  <c:v>11.39547531428939</c:v>
                </c:pt>
                <c:pt idx="559">
                  <c:v>11.388514486429932</c:v>
                </c:pt>
                <c:pt idx="560">
                  <c:v>11.381545386641941</c:v>
                </c:pt>
                <c:pt idx="561">
                  <c:v>11.374568014925419</c:v>
                </c:pt>
                <c:pt idx="562">
                  <c:v>11.367582371280365</c:v>
                </c:pt>
                <c:pt idx="563">
                  <c:v>11.360588455706779</c:v>
                </c:pt>
                <c:pt idx="564">
                  <c:v>11.35358626820466</c:v>
                </c:pt>
                <c:pt idx="565">
                  <c:v>11.346575808774013</c:v>
                </c:pt>
                <c:pt idx="566">
                  <c:v>11.339557077414829</c:v>
                </c:pt>
                <c:pt idx="567">
                  <c:v>11.332530074127119</c:v>
                </c:pt>
                <c:pt idx="568">
                  <c:v>11.325494798910873</c:v>
                </c:pt>
                <c:pt idx="569">
                  <c:v>11.318451251766097</c:v>
                </c:pt>
                <c:pt idx="570">
                  <c:v>11.311399432692792</c:v>
                </c:pt>
                <c:pt idx="571">
                  <c:v>11.30433934169095</c:v>
                </c:pt>
                <c:pt idx="572">
                  <c:v>11.297270978760578</c:v>
                </c:pt>
                <c:pt idx="573">
                  <c:v>11.290194343901675</c:v>
                </c:pt>
                <c:pt idx="574">
                  <c:v>11.28310943711424</c:v>
                </c:pt>
                <c:pt idx="575">
                  <c:v>11.276016258398274</c:v>
                </c:pt>
                <c:pt idx="576">
                  <c:v>11.268914807753776</c:v>
                </c:pt>
                <c:pt idx="577">
                  <c:v>11.261805085180745</c:v>
                </c:pt>
                <c:pt idx="578">
                  <c:v>11.254687090679186</c:v>
                </c:pt>
                <c:pt idx="579">
                  <c:v>11.247560824249089</c:v>
                </c:pt>
                <c:pt idx="580">
                  <c:v>11.240426285890461</c:v>
                </c:pt>
                <c:pt idx="581">
                  <c:v>11.233283475603308</c:v>
                </c:pt>
                <c:pt idx="582">
                  <c:v>11.226132393387617</c:v>
                </c:pt>
                <c:pt idx="583">
                  <c:v>11.218973039243398</c:v>
                </c:pt>
                <c:pt idx="584">
                  <c:v>11.211805413170646</c:v>
                </c:pt>
                <c:pt idx="585">
                  <c:v>11.204629515169362</c:v>
                </c:pt>
                <c:pt idx="586">
                  <c:v>11.197445345239544</c:v>
                </c:pt>
                <c:pt idx="587">
                  <c:v>11.190252903381197</c:v>
                </c:pt>
                <c:pt idx="588">
                  <c:v>11.183052189594319</c:v>
                </c:pt>
                <c:pt idx="589">
                  <c:v>11.175843203878907</c:v>
                </c:pt>
                <c:pt idx="590">
                  <c:v>11.168625946234966</c:v>
                </c:pt>
                <c:pt idx="591">
                  <c:v>11.161400416662492</c:v>
                </c:pt>
                <c:pt idx="592">
                  <c:v>11.154166615161484</c:v>
                </c:pt>
                <c:pt idx="593">
                  <c:v>11.146924541731947</c:v>
                </c:pt>
                <c:pt idx="594">
                  <c:v>11.139674196373877</c:v>
                </c:pt>
                <c:pt idx="595">
                  <c:v>11.132415579087274</c:v>
                </c:pt>
                <c:pt idx="596">
                  <c:v>11.125148689872143</c:v>
                </c:pt>
                <c:pt idx="597">
                  <c:v>11.117873528728477</c:v>
                </c:pt>
                <c:pt idx="598">
                  <c:v>11.110590095656281</c:v>
                </c:pt>
                <c:pt idx="599">
                  <c:v>11.103298390655553</c:v>
                </c:pt>
                <c:pt idx="600">
                  <c:v>11.09599841372629</c:v>
                </c:pt>
                <c:pt idx="601">
                  <c:v>11.088690164868499</c:v>
                </c:pt>
                <c:pt idx="602">
                  <c:v>11.081373644082177</c:v>
                </c:pt>
                <c:pt idx="603">
                  <c:v>11.074048851367321</c:v>
                </c:pt>
                <c:pt idx="604">
                  <c:v>11.066715786723934</c:v>
                </c:pt>
                <c:pt idx="605">
                  <c:v>11.059374450152013</c:v>
                </c:pt>
                <c:pt idx="606">
                  <c:v>11.052024841651564</c:v>
                </c:pt>
                <c:pt idx="607">
                  <c:v>11.044666961222582</c:v>
                </c:pt>
                <c:pt idx="608">
                  <c:v>11.037300808865067</c:v>
                </c:pt>
                <c:pt idx="609">
                  <c:v>11.029926384579021</c:v>
                </c:pt>
                <c:pt idx="610">
                  <c:v>11.022543688364445</c:v>
                </c:pt>
                <c:pt idx="611">
                  <c:v>11.015152720221334</c:v>
                </c:pt>
                <c:pt idx="612">
                  <c:v>11.007753480149693</c:v>
                </c:pt>
                <c:pt idx="613">
                  <c:v>11.000345968149523</c:v>
                </c:pt>
                <c:pt idx="614">
                  <c:v>10.992930184220816</c:v>
                </c:pt>
                <c:pt idx="615">
                  <c:v>10.98550612836358</c:v>
                </c:pt>
                <c:pt idx="616">
                  <c:v>10.978073800577814</c:v>
                </c:pt>
                <c:pt idx="617">
                  <c:v>10.970633200863515</c:v>
                </c:pt>
                <c:pt idx="618">
                  <c:v>10.963184329220683</c:v>
                </c:pt>
                <c:pt idx="619">
                  <c:v>10.955727185649319</c:v>
                </c:pt>
                <c:pt idx="620">
                  <c:v>10.948261770149424</c:v>
                </c:pt>
                <c:pt idx="621">
                  <c:v>10.940788082720998</c:v>
                </c:pt>
                <c:pt idx="622">
                  <c:v>10.933306123364039</c:v>
                </c:pt>
                <c:pt idx="623">
                  <c:v>10.925815892078548</c:v>
                </c:pt>
                <c:pt idx="624">
                  <c:v>10.918317388864526</c:v>
                </c:pt>
                <c:pt idx="625">
                  <c:v>10.910810613721974</c:v>
                </c:pt>
                <c:pt idx="626">
                  <c:v>10.903295566650888</c:v>
                </c:pt>
                <c:pt idx="627">
                  <c:v>10.895772247651271</c:v>
                </c:pt>
                <c:pt idx="628">
                  <c:v>10.888240656723122</c:v>
                </c:pt>
                <c:pt idx="629">
                  <c:v>10.880700793866442</c:v>
                </c:pt>
                <c:pt idx="630">
                  <c:v>10.873152659081226</c:v>
                </c:pt>
                <c:pt idx="631">
                  <c:v>10.865596252367485</c:v>
                </c:pt>
                <c:pt idx="632">
                  <c:v>10.85803157372521</c:v>
                </c:pt>
                <c:pt idx="633">
                  <c:v>10.850458623154402</c:v>
                </c:pt>
                <c:pt idx="634">
                  <c:v>10.842877400655061</c:v>
                </c:pt>
                <c:pt idx="635">
                  <c:v>10.83528790622719</c:v>
                </c:pt>
                <c:pt idx="636">
                  <c:v>10.827690139870787</c:v>
                </c:pt>
                <c:pt idx="637">
                  <c:v>10.820084101585854</c:v>
                </c:pt>
                <c:pt idx="638">
                  <c:v>10.812469791372385</c:v>
                </c:pt>
                <c:pt idx="639">
                  <c:v>10.804847209230388</c:v>
                </c:pt>
                <c:pt idx="640">
                  <c:v>10.797216355159859</c:v>
                </c:pt>
                <c:pt idx="641">
                  <c:v>10.789577229160798</c:v>
                </c:pt>
                <c:pt idx="642">
                  <c:v>10.781929831233205</c:v>
                </c:pt>
                <c:pt idx="643">
                  <c:v>10.774274161377079</c:v>
                </c:pt>
                <c:pt idx="644">
                  <c:v>10.766610219592424</c:v>
                </c:pt>
                <c:pt idx="645">
                  <c:v>10.758938005879234</c:v>
                </c:pt>
                <c:pt idx="646">
                  <c:v>10.751257520237514</c:v>
                </c:pt>
                <c:pt idx="647">
                  <c:v>10.743568762667264</c:v>
                </c:pt>
                <c:pt idx="648">
                  <c:v>10.73587173316848</c:v>
                </c:pt>
                <c:pt idx="649">
                  <c:v>10.728166431741162</c:v>
                </c:pt>
                <c:pt idx="650">
                  <c:v>10.720452858385318</c:v>
                </c:pt>
                <c:pt idx="651">
                  <c:v>10.712731013100939</c:v>
                </c:pt>
                <c:pt idx="652">
                  <c:v>10.705000895888027</c:v>
                </c:pt>
                <c:pt idx="653">
                  <c:v>10.697262506746586</c:v>
                </c:pt>
                <c:pt idx="654">
                  <c:v>10.689515845676612</c:v>
                </c:pt>
                <c:pt idx="655">
                  <c:v>10.681760912678104</c:v>
                </c:pt>
                <c:pt idx="656">
                  <c:v>10.673997707751067</c:v>
                </c:pt>
                <c:pt idx="657">
                  <c:v>10.666226230895498</c:v>
                </c:pt>
                <c:pt idx="658">
                  <c:v>10.658446482111396</c:v>
                </c:pt>
                <c:pt idx="659">
                  <c:v>10.650658461398764</c:v>
                </c:pt>
                <c:pt idx="660">
                  <c:v>10.642862168757601</c:v>
                </c:pt>
                <c:pt idx="661">
                  <c:v>10.635057604187903</c:v>
                </c:pt>
                <c:pt idx="662">
                  <c:v>10.627244767689676</c:v>
                </c:pt>
                <c:pt idx="663">
                  <c:v>10.619423659262916</c:v>
                </c:pt>
                <c:pt idx="664">
                  <c:v>10.611594278907623</c:v>
                </c:pt>
                <c:pt idx="665">
                  <c:v>10.603756626623801</c:v>
                </c:pt>
                <c:pt idx="666">
                  <c:v>10.595910702411446</c:v>
                </c:pt>
                <c:pt idx="667">
                  <c:v>10.58805650627056</c:v>
                </c:pt>
                <c:pt idx="668">
                  <c:v>10.580194038201141</c:v>
                </c:pt>
                <c:pt idx="669">
                  <c:v>10.572323298203191</c:v>
                </c:pt>
                <c:pt idx="670">
                  <c:v>10.564444286276711</c:v>
                </c:pt>
                <c:pt idx="671">
                  <c:v>10.556557002421695</c:v>
                </c:pt>
                <c:pt idx="672">
                  <c:v>10.54866144663815</c:v>
                </c:pt>
                <c:pt idx="673">
                  <c:v>10.540757618926074</c:v>
                </c:pt>
                <c:pt idx="674">
                  <c:v>10.532845519285463</c:v>
                </c:pt>
                <c:pt idx="675">
                  <c:v>10.524925147716324</c:v>
                </c:pt>
                <c:pt idx="676">
                  <c:v>10.516996504218652</c:v>
                </c:pt>
                <c:pt idx="677">
                  <c:v>10.509059588792447</c:v>
                </c:pt>
                <c:pt idx="678">
                  <c:v>10.501114401437713</c:v>
                </c:pt>
                <c:pt idx="679">
                  <c:v>10.493160942154443</c:v>
                </c:pt>
                <c:pt idx="680">
                  <c:v>10.485199210942643</c:v>
                </c:pt>
                <c:pt idx="681">
                  <c:v>10.477229207802312</c:v>
                </c:pt>
                <c:pt idx="682">
                  <c:v>10.46925093273345</c:v>
                </c:pt>
                <c:pt idx="683">
                  <c:v>10.461264385736056</c:v>
                </c:pt>
                <c:pt idx="684">
                  <c:v>10.45326956681013</c:v>
                </c:pt>
                <c:pt idx="685">
                  <c:v>10.445266475955673</c:v>
                </c:pt>
                <c:pt idx="686">
                  <c:v>10.437255113172682</c:v>
                </c:pt>
                <c:pt idx="687">
                  <c:v>10.429235478461157</c:v>
                </c:pt>
                <c:pt idx="688">
                  <c:v>10.421207571821107</c:v>
                </c:pt>
                <c:pt idx="689">
                  <c:v>10.413171393252522</c:v>
                </c:pt>
                <c:pt idx="690">
                  <c:v>10.405126942755405</c:v>
                </c:pt>
                <c:pt idx="691">
                  <c:v>10.39707422032976</c:v>
                </c:pt>
                <c:pt idx="692">
                  <c:v>10.389013225975578</c:v>
                </c:pt>
                <c:pt idx="693">
                  <c:v>10.380943959692864</c:v>
                </c:pt>
                <c:pt idx="694">
                  <c:v>10.372866421481621</c:v>
                </c:pt>
                <c:pt idx="695">
                  <c:v>10.364780611341846</c:v>
                </c:pt>
                <c:pt idx="696">
                  <c:v>10.35668652927354</c:v>
                </c:pt>
                <c:pt idx="697">
                  <c:v>10.3485841752767</c:v>
                </c:pt>
                <c:pt idx="698">
                  <c:v>10.340473549351328</c:v>
                </c:pt>
                <c:pt idx="699">
                  <c:v>10.332354651497427</c:v>
                </c:pt>
                <c:pt idx="700">
                  <c:v>10.324227481714994</c:v>
                </c:pt>
                <c:pt idx="701">
                  <c:v>10.316092040004026</c:v>
                </c:pt>
                <c:pt idx="702">
                  <c:v>10.30794832636453</c:v>
                </c:pt>
                <c:pt idx="703">
                  <c:v>10.299796340796501</c:v>
                </c:pt>
                <c:pt idx="704">
                  <c:v>10.29163608329994</c:v>
                </c:pt>
                <c:pt idx="705">
                  <c:v>10.283467553874845</c:v>
                </c:pt>
                <c:pt idx="706">
                  <c:v>10.27529075252122</c:v>
                </c:pt>
                <c:pt idx="707">
                  <c:v>10.267105679239064</c:v>
                </c:pt>
                <c:pt idx="708">
                  <c:v>10.258912334028377</c:v>
                </c:pt>
                <c:pt idx="709">
                  <c:v>10.250710716889158</c:v>
                </c:pt>
                <c:pt idx="710">
                  <c:v>10.242500827821409</c:v>
                </c:pt>
                <c:pt idx="711">
                  <c:v>10.234282666825123</c:v>
                </c:pt>
                <c:pt idx="712">
                  <c:v>10.226056233900309</c:v>
                </c:pt>
                <c:pt idx="713">
                  <c:v>10.217821529046962</c:v>
                </c:pt>
                <c:pt idx="714">
                  <c:v>10.20957855226508</c:v>
                </c:pt>
                <c:pt idx="715">
                  <c:v>10.201327303554674</c:v>
                </c:pt>
                <c:pt idx="716">
                  <c:v>10.19306778291573</c:v>
                </c:pt>
                <c:pt idx="717">
                  <c:v>10.184799990348257</c:v>
                </c:pt>
                <c:pt idx="718">
                  <c:v>10.176523925852251</c:v>
                </c:pt>
                <c:pt idx="719">
                  <c:v>10.168239589427714</c:v>
                </c:pt>
                <c:pt idx="720">
                  <c:v>10.159946981074645</c:v>
                </c:pt>
                <c:pt idx="721">
                  <c:v>10.151646100793046</c:v>
                </c:pt>
                <c:pt idx="722">
                  <c:v>10.143336948582913</c:v>
                </c:pt>
                <c:pt idx="723">
                  <c:v>10.13501952444425</c:v>
                </c:pt>
                <c:pt idx="724">
                  <c:v>10.126693828377052</c:v>
                </c:pt>
                <c:pt idx="725">
                  <c:v>10.118359860381327</c:v>
                </c:pt>
                <c:pt idx="726">
                  <c:v>10.110017620457066</c:v>
                </c:pt>
                <c:pt idx="727">
                  <c:v>10.101667108604273</c:v>
                </c:pt>
                <c:pt idx="728">
                  <c:v>10.093308324822955</c:v>
                </c:pt>
                <c:pt idx="729">
                  <c:v>10.084941269113099</c:v>
                </c:pt>
                <c:pt idx="730">
                  <c:v>10.07656594147471</c:v>
                </c:pt>
                <c:pt idx="731">
                  <c:v>10.068182341907793</c:v>
                </c:pt>
                <c:pt idx="732">
                  <c:v>10.059790470412343</c:v>
                </c:pt>
                <c:pt idx="733">
                  <c:v>10.051390326988361</c:v>
                </c:pt>
                <c:pt idx="734">
                  <c:v>10.042981911635847</c:v>
                </c:pt>
                <c:pt idx="735">
                  <c:v>10.034565224354802</c:v>
                </c:pt>
                <c:pt idx="736">
                  <c:v>10.026140265145226</c:v>
                </c:pt>
                <c:pt idx="737">
                  <c:v>10.017707034007117</c:v>
                </c:pt>
                <c:pt idx="738">
                  <c:v>10.009265530940477</c:v>
                </c:pt>
                <c:pt idx="739">
                  <c:v>10.000815755945306</c:v>
                </c:pt>
                <c:pt idx="740">
                  <c:v>9.9923577090216007</c:v>
                </c:pt>
                <c:pt idx="741">
                  <c:v>9.9838913901693687</c:v>
                </c:pt>
                <c:pt idx="742">
                  <c:v>9.9754167993886007</c:v>
                </c:pt>
                <c:pt idx="743">
                  <c:v>9.9669339366792986</c:v>
                </c:pt>
                <c:pt idx="744">
                  <c:v>9.9584428020414695</c:v>
                </c:pt>
                <c:pt idx="745">
                  <c:v>9.9499433954751098</c:v>
                </c:pt>
                <c:pt idx="746">
                  <c:v>9.9414357169802123</c:v>
                </c:pt>
                <c:pt idx="747">
                  <c:v>9.9329197665567879</c:v>
                </c:pt>
                <c:pt idx="748">
                  <c:v>9.9243955442048328</c:v>
                </c:pt>
                <c:pt idx="749">
                  <c:v>9.9158630499243401</c:v>
                </c:pt>
                <c:pt idx="750">
                  <c:v>9.9073222837153185</c:v>
                </c:pt>
                <c:pt idx="751">
                  <c:v>9.8987732455777664</c:v>
                </c:pt>
                <c:pt idx="752">
                  <c:v>9.8902159355116819</c:v>
                </c:pt>
                <c:pt idx="753">
                  <c:v>9.881650353517065</c:v>
                </c:pt>
                <c:pt idx="754">
                  <c:v>9.8730764995939211</c:v>
                </c:pt>
                <c:pt idx="755">
                  <c:v>9.8644943737422395</c:v>
                </c:pt>
                <c:pt idx="756">
                  <c:v>9.8559039759620255</c:v>
                </c:pt>
                <c:pt idx="757">
                  <c:v>9.8473053062532863</c:v>
                </c:pt>
                <c:pt idx="758">
                  <c:v>9.8386983646160093</c:v>
                </c:pt>
                <c:pt idx="759">
                  <c:v>9.8300831510502018</c:v>
                </c:pt>
                <c:pt idx="760">
                  <c:v>9.8214596655558672</c:v>
                </c:pt>
                <c:pt idx="761">
                  <c:v>9.8128279081329932</c:v>
                </c:pt>
                <c:pt idx="762">
                  <c:v>9.8041878787815904</c:v>
                </c:pt>
                <c:pt idx="763">
                  <c:v>9.7955395775016605</c:v>
                </c:pt>
                <c:pt idx="764">
                  <c:v>9.7868830042931929</c:v>
                </c:pt>
                <c:pt idx="765">
                  <c:v>9.7782181591561965</c:v>
                </c:pt>
                <c:pt idx="766">
                  <c:v>9.7695450420906678</c:v>
                </c:pt>
                <c:pt idx="767">
                  <c:v>9.7608636530966049</c:v>
                </c:pt>
                <c:pt idx="768">
                  <c:v>9.7521739921740132</c:v>
                </c:pt>
                <c:pt idx="769">
                  <c:v>9.7434760593228873</c:v>
                </c:pt>
                <c:pt idx="770">
                  <c:v>9.7347698545432326</c:v>
                </c:pt>
                <c:pt idx="771">
                  <c:v>9.7260553778350456</c:v>
                </c:pt>
                <c:pt idx="772">
                  <c:v>9.7173326291983244</c:v>
                </c:pt>
                <c:pt idx="773">
                  <c:v>9.7086016086330762</c:v>
                </c:pt>
                <c:pt idx="774">
                  <c:v>9.6998623161392921</c:v>
                </c:pt>
                <c:pt idx="775">
                  <c:v>9.6911147517169756</c:v>
                </c:pt>
                <c:pt idx="776">
                  <c:v>9.6823589153661302</c:v>
                </c:pt>
                <c:pt idx="777">
                  <c:v>9.6735948070867543</c:v>
                </c:pt>
                <c:pt idx="778">
                  <c:v>9.6648224268788443</c:v>
                </c:pt>
                <c:pt idx="779">
                  <c:v>9.6560417747424019</c:v>
                </c:pt>
                <c:pt idx="780">
                  <c:v>9.6472528506774307</c:v>
                </c:pt>
                <c:pt idx="781">
                  <c:v>9.6384556546839235</c:v>
                </c:pt>
                <c:pt idx="782">
                  <c:v>9.6296501867618858</c:v>
                </c:pt>
                <c:pt idx="783">
                  <c:v>9.620836446911321</c:v>
                </c:pt>
                <c:pt idx="784">
                  <c:v>9.6120144351322185</c:v>
                </c:pt>
                <c:pt idx="785">
                  <c:v>9.6031841514245873</c:v>
                </c:pt>
                <c:pt idx="786">
                  <c:v>9.5943455957884236</c:v>
                </c:pt>
                <c:pt idx="787">
                  <c:v>9.5854987682237276</c:v>
                </c:pt>
                <c:pt idx="788">
                  <c:v>9.5766436687304992</c:v>
                </c:pt>
                <c:pt idx="789">
                  <c:v>9.567780297308742</c:v>
                </c:pt>
                <c:pt idx="790">
                  <c:v>9.5589086539584489</c:v>
                </c:pt>
                <c:pt idx="791">
                  <c:v>9.550028738679627</c:v>
                </c:pt>
                <c:pt idx="792">
                  <c:v>9.5411405514722762</c:v>
                </c:pt>
                <c:pt idx="793">
                  <c:v>9.532244092336386</c:v>
                </c:pt>
                <c:pt idx="794">
                  <c:v>9.5233393612719706</c:v>
                </c:pt>
                <c:pt idx="795">
                  <c:v>9.5144263582790209</c:v>
                </c:pt>
                <c:pt idx="796">
                  <c:v>9.5055050833575372</c:v>
                </c:pt>
                <c:pt idx="797">
                  <c:v>9.4965755365075282</c:v>
                </c:pt>
                <c:pt idx="798">
                  <c:v>9.4876377177289832</c:v>
                </c:pt>
                <c:pt idx="799">
                  <c:v>9.4786916270219059</c:v>
                </c:pt>
                <c:pt idx="800">
                  <c:v>9.469737264386298</c:v>
                </c:pt>
                <c:pt idx="801">
                  <c:v>9.4607746298221596</c:v>
                </c:pt>
                <c:pt idx="802">
                  <c:v>9.4518037233294869</c:v>
                </c:pt>
                <c:pt idx="803">
                  <c:v>9.4428245449082837</c:v>
                </c:pt>
                <c:pt idx="804">
                  <c:v>9.4338370945585517</c:v>
                </c:pt>
                <c:pt idx="805">
                  <c:v>9.424841372280282</c:v>
                </c:pt>
                <c:pt idx="806">
                  <c:v>9.4158373780734816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96B-457F-981C-ED48E7188A39}"/>
            </c:ext>
          </c:extLst>
        </c:ser>
        <c:ser>
          <c:idx val="5"/>
          <c:order val="5"/>
          <c:spPr>
            <a:ln w="2222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'Max limit'!$O$6:$O$812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limit'!$U$6:$U$812</c:f>
              <c:numCache>
                <c:formatCode>0.00</c:formatCode>
                <c:ptCount val="807"/>
                <c:pt idx="0">
                  <c:v>13.891530783427477</c:v>
                </c:pt>
                <c:pt idx="1">
                  <c:v>13.888491971866936</c:v>
                </c:pt>
                <c:pt idx="2">
                  <c:v>13.885442441394364</c:v>
                </c:pt>
                <c:pt idx="3">
                  <c:v>13.882382192009761</c:v>
                </c:pt>
                <c:pt idx="4">
                  <c:v>13.879311223713128</c:v>
                </c:pt>
                <c:pt idx="5">
                  <c:v>13.876229536504466</c:v>
                </c:pt>
                <c:pt idx="6">
                  <c:v>13.873137130383775</c:v>
                </c:pt>
                <c:pt idx="7">
                  <c:v>13.87003400535105</c:v>
                </c:pt>
                <c:pt idx="8">
                  <c:v>13.866920161406298</c:v>
                </c:pt>
                <c:pt idx="9">
                  <c:v>13.863795598549515</c:v>
                </c:pt>
                <c:pt idx="10">
                  <c:v>13.860660316780702</c:v>
                </c:pt>
                <c:pt idx="11">
                  <c:v>13.857514316099859</c:v>
                </c:pt>
                <c:pt idx="12">
                  <c:v>13.854357596506986</c:v>
                </c:pt>
                <c:pt idx="13">
                  <c:v>13.851190158002083</c:v>
                </c:pt>
                <c:pt idx="14">
                  <c:v>13.84801200058515</c:v>
                </c:pt>
                <c:pt idx="15">
                  <c:v>13.844823124256187</c:v>
                </c:pt>
                <c:pt idx="16">
                  <c:v>13.841623529015193</c:v>
                </c:pt>
                <c:pt idx="17">
                  <c:v>13.838413214862166</c:v>
                </c:pt>
                <c:pt idx="18">
                  <c:v>13.835192181797114</c:v>
                </c:pt>
                <c:pt idx="19">
                  <c:v>13.831960429820029</c:v>
                </c:pt>
                <c:pt idx="20">
                  <c:v>13.828717958930916</c:v>
                </c:pt>
                <c:pt idx="21">
                  <c:v>13.825464769129772</c:v>
                </c:pt>
                <c:pt idx="22">
                  <c:v>13.822200860416597</c:v>
                </c:pt>
                <c:pt idx="23">
                  <c:v>13.818926232791391</c:v>
                </c:pt>
                <c:pt idx="24">
                  <c:v>13.815640886254156</c:v>
                </c:pt>
                <c:pt idx="25">
                  <c:v>13.81234482080489</c:v>
                </c:pt>
                <c:pt idx="26">
                  <c:v>13.809038036443594</c:v>
                </c:pt>
                <c:pt idx="27">
                  <c:v>13.80572053317027</c:v>
                </c:pt>
                <c:pt idx="28">
                  <c:v>13.802392310984914</c:v>
                </c:pt>
                <c:pt idx="29">
                  <c:v>13.799053369887531</c:v>
                </c:pt>
                <c:pt idx="30">
                  <c:v>13.795703709878113</c:v>
                </c:pt>
                <c:pt idx="31">
                  <c:v>13.792343330956667</c:v>
                </c:pt>
                <c:pt idx="32">
                  <c:v>13.788972233123193</c:v>
                </c:pt>
                <c:pt idx="33">
                  <c:v>13.785590416377685</c:v>
                </c:pt>
                <c:pt idx="34">
                  <c:v>13.782197880720149</c:v>
                </c:pt>
                <c:pt idx="35">
                  <c:v>13.778794626150583</c:v>
                </c:pt>
                <c:pt idx="36">
                  <c:v>13.775380652668986</c:v>
                </c:pt>
                <c:pt idx="37">
                  <c:v>13.77195596027536</c:v>
                </c:pt>
                <c:pt idx="38">
                  <c:v>13.768520548969704</c:v>
                </c:pt>
                <c:pt idx="39">
                  <c:v>13.765074418752016</c:v>
                </c:pt>
                <c:pt idx="40">
                  <c:v>13.761617569622299</c:v>
                </c:pt>
                <c:pt idx="41">
                  <c:v>13.758150001580553</c:v>
                </c:pt>
                <c:pt idx="42">
                  <c:v>13.754671714626776</c:v>
                </c:pt>
                <c:pt idx="43">
                  <c:v>13.751182708760968</c:v>
                </c:pt>
                <c:pt idx="44">
                  <c:v>13.747682983983129</c:v>
                </c:pt>
                <c:pt idx="45">
                  <c:v>13.744172540293263</c:v>
                </c:pt>
                <c:pt idx="46">
                  <c:v>13.740651377691366</c:v>
                </c:pt>
                <c:pt idx="47">
                  <c:v>13.737119496177437</c:v>
                </c:pt>
                <c:pt idx="48">
                  <c:v>13.733576895751478</c:v>
                </c:pt>
                <c:pt idx="49">
                  <c:v>13.73002357641349</c:v>
                </c:pt>
                <c:pt idx="50">
                  <c:v>13.726459538163471</c:v>
                </c:pt>
                <c:pt idx="51">
                  <c:v>13.722884781001424</c:v>
                </c:pt>
                <c:pt idx="52">
                  <c:v>13.719299304927347</c:v>
                </c:pt>
                <c:pt idx="53">
                  <c:v>13.715703109941238</c:v>
                </c:pt>
                <c:pt idx="54">
                  <c:v>13.712096196043097</c:v>
                </c:pt>
                <c:pt idx="55">
                  <c:v>13.70847856323293</c:v>
                </c:pt>
                <c:pt idx="56">
                  <c:v>13.704850211510729</c:v>
                </c:pt>
                <c:pt idx="57">
                  <c:v>13.701211140876502</c:v>
                </c:pt>
                <c:pt idx="58">
                  <c:v>13.697561351330242</c:v>
                </c:pt>
                <c:pt idx="59">
                  <c:v>13.693900842871951</c:v>
                </c:pt>
                <c:pt idx="60">
                  <c:v>13.690229615501634</c:v>
                </c:pt>
                <c:pt idx="61">
                  <c:v>13.686547669219282</c:v>
                </c:pt>
                <c:pt idx="62">
                  <c:v>13.682855004024905</c:v>
                </c:pt>
                <c:pt idx="63">
                  <c:v>13.679151619918493</c:v>
                </c:pt>
                <c:pt idx="64">
                  <c:v>13.675437516900052</c:v>
                </c:pt>
                <c:pt idx="65">
                  <c:v>13.671712694969582</c:v>
                </c:pt>
                <c:pt idx="66">
                  <c:v>13.667977154127083</c:v>
                </c:pt>
                <c:pt idx="67">
                  <c:v>13.664230894372551</c:v>
                </c:pt>
                <c:pt idx="68">
                  <c:v>13.660473915705991</c:v>
                </c:pt>
                <c:pt idx="69">
                  <c:v>13.6567062181274</c:v>
                </c:pt>
                <c:pt idx="70">
                  <c:v>13.652927801636778</c:v>
                </c:pt>
                <c:pt idx="71">
                  <c:v>13.649138666234128</c:v>
                </c:pt>
                <c:pt idx="72">
                  <c:v>13.645338811919448</c:v>
                </c:pt>
                <c:pt idx="73">
                  <c:v>13.641528238692736</c:v>
                </c:pt>
                <c:pt idx="74">
                  <c:v>13.637706946553994</c:v>
                </c:pt>
                <c:pt idx="75">
                  <c:v>13.633874935503222</c:v>
                </c:pt>
                <c:pt idx="76">
                  <c:v>13.630032205540422</c:v>
                </c:pt>
                <c:pt idx="77">
                  <c:v>13.62617875666559</c:v>
                </c:pt>
                <c:pt idx="78">
                  <c:v>13.622314588878728</c:v>
                </c:pt>
                <c:pt idx="79">
                  <c:v>13.618439702179835</c:v>
                </c:pt>
                <c:pt idx="80">
                  <c:v>13.614554096568913</c:v>
                </c:pt>
                <c:pt idx="81">
                  <c:v>13.610657772045959</c:v>
                </c:pt>
                <c:pt idx="82">
                  <c:v>13.606750728610979</c:v>
                </c:pt>
                <c:pt idx="83">
                  <c:v>13.602832966263968</c:v>
                </c:pt>
                <c:pt idx="84">
                  <c:v>13.598904485004924</c:v>
                </c:pt>
                <c:pt idx="85">
                  <c:v>13.594965284833849</c:v>
                </c:pt>
                <c:pt idx="86">
                  <c:v>13.591015365750748</c:v>
                </c:pt>
                <c:pt idx="87">
                  <c:v>13.587054727755614</c:v>
                </c:pt>
                <c:pt idx="88">
                  <c:v>13.583083370848449</c:v>
                </c:pt>
                <c:pt idx="89">
                  <c:v>13.579101295029258</c:v>
                </c:pt>
                <c:pt idx="90">
                  <c:v>13.575108500298034</c:v>
                </c:pt>
                <c:pt idx="91">
                  <c:v>13.571104986654781</c:v>
                </c:pt>
                <c:pt idx="92">
                  <c:v>13.567090754099496</c:v>
                </c:pt>
                <c:pt idx="93">
                  <c:v>13.563065802632183</c:v>
                </c:pt>
                <c:pt idx="94">
                  <c:v>13.55903013225284</c:v>
                </c:pt>
                <c:pt idx="95">
                  <c:v>13.554983742961463</c:v>
                </c:pt>
                <c:pt idx="96">
                  <c:v>13.55092663475806</c:v>
                </c:pt>
                <c:pt idx="97">
                  <c:v>13.546858807642627</c:v>
                </c:pt>
                <c:pt idx="98">
                  <c:v>13.54278026161516</c:v>
                </c:pt>
                <c:pt idx="99">
                  <c:v>13.538690996675665</c:v>
                </c:pt>
                <c:pt idx="100">
                  <c:v>13.534591012824144</c:v>
                </c:pt>
                <c:pt idx="101">
                  <c:v>13.530480310060588</c:v>
                </c:pt>
                <c:pt idx="102">
                  <c:v>13.526358888385001</c:v>
                </c:pt>
                <c:pt idx="103">
                  <c:v>13.522226747797387</c:v>
                </c:pt>
                <c:pt idx="104">
                  <c:v>13.518083888297742</c:v>
                </c:pt>
                <c:pt idx="105">
                  <c:v>13.513930309886067</c:v>
                </c:pt>
                <c:pt idx="106">
                  <c:v>13.509766012562361</c:v>
                </c:pt>
                <c:pt idx="107">
                  <c:v>13.505590996326626</c:v>
                </c:pt>
                <c:pt idx="108">
                  <c:v>13.501405261178858</c:v>
                </c:pt>
                <c:pt idx="109">
                  <c:v>13.497208807119064</c:v>
                </c:pt>
                <c:pt idx="110">
                  <c:v>13.493001634147237</c:v>
                </c:pt>
                <c:pt idx="111">
                  <c:v>13.488783742263381</c:v>
                </c:pt>
                <c:pt idx="112">
                  <c:v>13.484555131467495</c:v>
                </c:pt>
                <c:pt idx="113">
                  <c:v>13.480315801759577</c:v>
                </c:pt>
                <c:pt idx="114">
                  <c:v>13.476065753139631</c:v>
                </c:pt>
                <c:pt idx="115">
                  <c:v>13.471804985607653</c:v>
                </c:pt>
                <c:pt idx="116">
                  <c:v>13.467533499163649</c:v>
                </c:pt>
                <c:pt idx="117">
                  <c:v>13.463251293807609</c:v>
                </c:pt>
                <c:pt idx="118">
                  <c:v>13.458958369539545</c:v>
                </c:pt>
                <c:pt idx="119">
                  <c:v>13.454654726359447</c:v>
                </c:pt>
                <c:pt idx="120">
                  <c:v>13.450340364267319</c:v>
                </c:pt>
                <c:pt idx="121">
                  <c:v>13.446015283263161</c:v>
                </c:pt>
                <c:pt idx="122">
                  <c:v>13.441679483346974</c:v>
                </c:pt>
                <c:pt idx="123">
                  <c:v>13.437332964518756</c:v>
                </c:pt>
                <c:pt idx="124">
                  <c:v>13.432975726778508</c:v>
                </c:pt>
                <c:pt idx="125">
                  <c:v>13.428607770126229</c:v>
                </c:pt>
                <c:pt idx="126">
                  <c:v>13.424229094561921</c:v>
                </c:pt>
                <c:pt idx="127">
                  <c:v>13.419839700085584</c:v>
                </c:pt>
                <c:pt idx="128">
                  <c:v>13.415439586697214</c:v>
                </c:pt>
                <c:pt idx="129">
                  <c:v>13.411028754396817</c:v>
                </c:pt>
                <c:pt idx="130">
                  <c:v>13.406607203184388</c:v>
                </c:pt>
                <c:pt idx="131">
                  <c:v>13.402174933059928</c:v>
                </c:pt>
                <c:pt idx="132">
                  <c:v>13.397731944023441</c:v>
                </c:pt>
                <c:pt idx="133">
                  <c:v>13.39327823607492</c:v>
                </c:pt>
                <c:pt idx="134">
                  <c:v>13.388813809214373</c:v>
                </c:pt>
                <c:pt idx="135">
                  <c:v>13.384338663441792</c:v>
                </c:pt>
                <c:pt idx="136">
                  <c:v>13.379852798757183</c:v>
                </c:pt>
                <c:pt idx="137">
                  <c:v>13.375356215160542</c:v>
                </c:pt>
                <c:pt idx="138">
                  <c:v>13.370848912651873</c:v>
                </c:pt>
                <c:pt idx="139">
                  <c:v>13.366330891231174</c:v>
                </c:pt>
                <c:pt idx="140">
                  <c:v>13.361802150898443</c:v>
                </c:pt>
                <c:pt idx="141">
                  <c:v>13.357262691653682</c:v>
                </c:pt>
                <c:pt idx="142">
                  <c:v>13.352712513496892</c:v>
                </c:pt>
                <c:pt idx="143">
                  <c:v>13.348151616428071</c:v>
                </c:pt>
                <c:pt idx="144">
                  <c:v>13.343580000447222</c:v>
                </c:pt>
                <c:pt idx="145">
                  <c:v>13.338997665554343</c:v>
                </c:pt>
                <c:pt idx="146">
                  <c:v>13.334404611749431</c:v>
                </c:pt>
                <c:pt idx="147">
                  <c:v>13.329800839032488</c:v>
                </c:pt>
                <c:pt idx="148">
                  <c:v>13.32518634740352</c:v>
                </c:pt>
                <c:pt idx="149">
                  <c:v>13.320561136862517</c:v>
                </c:pt>
                <c:pt idx="150">
                  <c:v>13.315925207409485</c:v>
                </c:pt>
                <c:pt idx="151">
                  <c:v>13.311278559044425</c:v>
                </c:pt>
                <c:pt idx="152">
                  <c:v>13.306621191767332</c:v>
                </c:pt>
                <c:pt idx="153">
                  <c:v>13.30195310557821</c:v>
                </c:pt>
                <c:pt idx="154">
                  <c:v>13.29727430047706</c:v>
                </c:pt>
                <c:pt idx="155">
                  <c:v>13.292584776463878</c:v>
                </c:pt>
                <c:pt idx="156">
                  <c:v>13.287884533538664</c:v>
                </c:pt>
                <c:pt idx="157">
                  <c:v>13.283173571701424</c:v>
                </c:pt>
                <c:pt idx="158">
                  <c:v>13.27845189095215</c:v>
                </c:pt>
                <c:pt idx="159">
                  <c:v>13.273719491290848</c:v>
                </c:pt>
                <c:pt idx="160">
                  <c:v>13.268976372717516</c:v>
                </c:pt>
                <c:pt idx="161">
                  <c:v>13.264222535232154</c:v>
                </c:pt>
                <c:pt idx="162">
                  <c:v>13.25945797883476</c:v>
                </c:pt>
                <c:pt idx="163">
                  <c:v>13.254682703525338</c:v>
                </c:pt>
                <c:pt idx="164">
                  <c:v>13.249896709303883</c:v>
                </c:pt>
                <c:pt idx="165">
                  <c:v>13.245099996170401</c:v>
                </c:pt>
                <c:pt idx="166">
                  <c:v>13.240292564124886</c:v>
                </c:pt>
                <c:pt idx="167">
                  <c:v>13.235474413167342</c:v>
                </c:pt>
                <c:pt idx="168">
                  <c:v>13.230645543297769</c:v>
                </c:pt>
                <c:pt idx="169">
                  <c:v>13.225805954516167</c:v>
                </c:pt>
                <c:pt idx="170">
                  <c:v>13.220955646822533</c:v>
                </c:pt>
                <c:pt idx="171">
                  <c:v>13.216094620216868</c:v>
                </c:pt>
                <c:pt idx="172">
                  <c:v>13.211222874699173</c:v>
                </c:pt>
                <c:pt idx="173">
                  <c:v>13.206340410269449</c:v>
                </c:pt>
                <c:pt idx="174">
                  <c:v>13.201447226927694</c:v>
                </c:pt>
                <c:pt idx="175">
                  <c:v>13.196543324673911</c:v>
                </c:pt>
                <c:pt idx="176">
                  <c:v>13.191628703508098</c:v>
                </c:pt>
                <c:pt idx="177">
                  <c:v>13.186703363430253</c:v>
                </c:pt>
                <c:pt idx="178">
                  <c:v>13.181767304440376</c:v>
                </c:pt>
                <c:pt idx="179">
                  <c:v>13.176820526538471</c:v>
                </c:pt>
                <c:pt idx="180">
                  <c:v>13.171863029724536</c:v>
                </c:pt>
                <c:pt idx="181">
                  <c:v>13.166894813998569</c:v>
                </c:pt>
                <c:pt idx="182">
                  <c:v>13.161915879360576</c:v>
                </c:pt>
                <c:pt idx="183">
                  <c:v>13.156926225810549</c:v>
                </c:pt>
                <c:pt idx="184">
                  <c:v>13.151925853348493</c:v>
                </c:pt>
                <c:pt idx="185">
                  <c:v>13.146914761974408</c:v>
                </c:pt>
                <c:pt idx="186">
                  <c:v>13.141892951688291</c:v>
                </c:pt>
                <c:pt idx="187">
                  <c:v>13.136860422490145</c:v>
                </c:pt>
                <c:pt idx="188">
                  <c:v>13.13181717437997</c:v>
                </c:pt>
                <c:pt idx="189">
                  <c:v>13.126763207357763</c:v>
                </c:pt>
                <c:pt idx="190">
                  <c:v>13.121698521423525</c:v>
                </c:pt>
                <c:pt idx="191">
                  <c:v>13.11662311657726</c:v>
                </c:pt>
                <c:pt idx="192">
                  <c:v>13.111536992818964</c:v>
                </c:pt>
                <c:pt idx="193">
                  <c:v>13.106440150148636</c:v>
                </c:pt>
                <c:pt idx="194">
                  <c:v>13.101332588566278</c:v>
                </c:pt>
                <c:pt idx="195">
                  <c:v>13.096214308071891</c:v>
                </c:pt>
                <c:pt idx="196">
                  <c:v>13.091085308665475</c:v>
                </c:pt>
                <c:pt idx="197">
                  <c:v>13.085945590347027</c:v>
                </c:pt>
                <c:pt idx="198">
                  <c:v>13.080795153116549</c:v>
                </c:pt>
                <c:pt idx="199">
                  <c:v>13.075633996974041</c:v>
                </c:pt>
                <c:pt idx="200">
                  <c:v>13.070462121919505</c:v>
                </c:pt>
                <c:pt idx="201">
                  <c:v>13.065279527952937</c:v>
                </c:pt>
                <c:pt idx="202">
                  <c:v>13.060086215074339</c:v>
                </c:pt>
                <c:pt idx="203">
                  <c:v>13.054882183283709</c:v>
                </c:pt>
                <c:pt idx="204">
                  <c:v>13.049667432581051</c:v>
                </c:pt>
                <c:pt idx="205">
                  <c:v>13.044441962966362</c:v>
                </c:pt>
                <c:pt idx="206">
                  <c:v>13.039205774439646</c:v>
                </c:pt>
                <c:pt idx="207">
                  <c:v>13.033958867000894</c:v>
                </c:pt>
                <c:pt idx="208">
                  <c:v>13.028701240650115</c:v>
                </c:pt>
                <c:pt idx="209">
                  <c:v>13.023432895387309</c:v>
                </c:pt>
                <c:pt idx="210">
                  <c:v>13.018153831212469</c:v>
                </c:pt>
                <c:pt idx="211">
                  <c:v>13.012864048125598</c:v>
                </c:pt>
                <c:pt idx="212">
                  <c:v>13.007563546126701</c:v>
                </c:pt>
                <c:pt idx="213">
                  <c:v>13.002252325215771</c:v>
                </c:pt>
                <c:pt idx="214">
                  <c:v>12.996930385392812</c:v>
                </c:pt>
                <c:pt idx="215">
                  <c:v>12.991597726657821</c:v>
                </c:pt>
                <c:pt idx="216">
                  <c:v>12.986254349010801</c:v>
                </c:pt>
                <c:pt idx="217">
                  <c:v>12.980900252451752</c:v>
                </c:pt>
                <c:pt idx="218">
                  <c:v>12.975535436980671</c:v>
                </c:pt>
                <c:pt idx="219">
                  <c:v>12.970159902597562</c:v>
                </c:pt>
                <c:pt idx="220">
                  <c:v>12.964773649302421</c:v>
                </c:pt>
                <c:pt idx="221">
                  <c:v>12.95937667709525</c:v>
                </c:pt>
                <c:pt idx="222">
                  <c:v>12.953968985976051</c:v>
                </c:pt>
                <c:pt idx="223">
                  <c:v>12.948550575944816</c:v>
                </c:pt>
                <c:pt idx="224">
                  <c:v>12.943121447001555</c:v>
                </c:pt>
                <c:pt idx="225">
                  <c:v>12.937681599146266</c:v>
                </c:pt>
                <c:pt idx="226">
                  <c:v>12.932231032378946</c:v>
                </c:pt>
                <c:pt idx="227">
                  <c:v>12.926769746699593</c:v>
                </c:pt>
                <c:pt idx="228">
                  <c:v>12.921297742108212</c:v>
                </c:pt>
                <c:pt idx="229">
                  <c:v>12.915815018604802</c:v>
                </c:pt>
                <c:pt idx="230">
                  <c:v>12.910321576189359</c:v>
                </c:pt>
                <c:pt idx="231">
                  <c:v>12.904817414861887</c:v>
                </c:pt>
                <c:pt idx="232">
                  <c:v>12.899302534622384</c:v>
                </c:pt>
                <c:pt idx="233">
                  <c:v>12.893776935470852</c:v>
                </c:pt>
                <c:pt idx="234">
                  <c:v>12.888240617407291</c:v>
                </c:pt>
                <c:pt idx="235">
                  <c:v>12.882693580431699</c:v>
                </c:pt>
                <c:pt idx="236">
                  <c:v>12.877135824544077</c:v>
                </c:pt>
                <c:pt idx="237">
                  <c:v>12.871567349744423</c:v>
                </c:pt>
                <c:pt idx="238">
                  <c:v>12.86598815603274</c:v>
                </c:pt>
                <c:pt idx="239">
                  <c:v>12.860398243409028</c:v>
                </c:pt>
                <c:pt idx="240">
                  <c:v>12.854797611873284</c:v>
                </c:pt>
                <c:pt idx="241">
                  <c:v>12.84918626142551</c:v>
                </c:pt>
                <c:pt idx="242">
                  <c:v>12.843564192065708</c:v>
                </c:pt>
                <c:pt idx="243">
                  <c:v>12.837931403793872</c:v>
                </c:pt>
                <c:pt idx="244">
                  <c:v>12.83228789661001</c:v>
                </c:pt>
                <c:pt idx="245">
                  <c:v>12.826633670514116</c:v>
                </c:pt>
                <c:pt idx="246">
                  <c:v>12.820968725506193</c:v>
                </c:pt>
                <c:pt idx="247">
                  <c:v>12.815293061586239</c:v>
                </c:pt>
                <c:pt idx="248">
                  <c:v>12.809606678754255</c:v>
                </c:pt>
                <c:pt idx="249">
                  <c:v>12.80390957701024</c:v>
                </c:pt>
                <c:pt idx="250">
                  <c:v>12.798201756354196</c:v>
                </c:pt>
                <c:pt idx="251">
                  <c:v>12.792483216786122</c:v>
                </c:pt>
                <c:pt idx="252">
                  <c:v>12.786753958306017</c:v>
                </c:pt>
                <c:pt idx="253">
                  <c:v>12.781013980913883</c:v>
                </c:pt>
                <c:pt idx="254">
                  <c:v>12.77526328460972</c:v>
                </c:pt>
                <c:pt idx="255">
                  <c:v>12.769501869393522</c:v>
                </c:pt>
                <c:pt idx="256">
                  <c:v>12.763729735265299</c:v>
                </c:pt>
                <c:pt idx="257">
                  <c:v>12.757946882225042</c:v>
                </c:pt>
                <c:pt idx="258">
                  <c:v>12.752153310272758</c:v>
                </c:pt>
                <c:pt idx="259">
                  <c:v>12.746349019408441</c:v>
                </c:pt>
                <c:pt idx="260">
                  <c:v>12.740534009632096</c:v>
                </c:pt>
                <c:pt idx="261">
                  <c:v>12.734708280943719</c:v>
                </c:pt>
                <c:pt idx="262">
                  <c:v>12.728871833343316</c:v>
                </c:pt>
                <c:pt idx="263">
                  <c:v>12.723024666830877</c:v>
                </c:pt>
                <c:pt idx="264">
                  <c:v>12.717166781406414</c:v>
                </c:pt>
                <c:pt idx="265">
                  <c:v>12.711298177069915</c:v>
                </c:pt>
                <c:pt idx="266">
                  <c:v>12.70541885382139</c:v>
                </c:pt>
                <c:pt idx="267">
                  <c:v>12.699528811660834</c:v>
                </c:pt>
                <c:pt idx="268">
                  <c:v>12.693628050588245</c:v>
                </c:pt>
                <c:pt idx="269">
                  <c:v>12.68771657060363</c:v>
                </c:pt>
                <c:pt idx="270">
                  <c:v>12.681794371706982</c:v>
                </c:pt>
                <c:pt idx="271">
                  <c:v>12.675861453898307</c:v>
                </c:pt>
                <c:pt idx="272">
                  <c:v>12.669917817177598</c:v>
                </c:pt>
                <c:pt idx="273">
                  <c:v>12.66396346154486</c:v>
                </c:pt>
                <c:pt idx="274">
                  <c:v>12.657998387000092</c:v>
                </c:pt>
                <c:pt idx="275">
                  <c:v>12.652022593543295</c:v>
                </c:pt>
                <c:pt idx="276">
                  <c:v>12.646036081174467</c:v>
                </c:pt>
                <c:pt idx="277">
                  <c:v>12.640038849893608</c:v>
                </c:pt>
                <c:pt idx="278">
                  <c:v>12.634030899700722</c:v>
                </c:pt>
                <c:pt idx="279">
                  <c:v>12.628012230595804</c:v>
                </c:pt>
                <c:pt idx="280">
                  <c:v>12.621982842578857</c:v>
                </c:pt>
                <c:pt idx="281">
                  <c:v>12.615942735649877</c:v>
                </c:pt>
                <c:pt idx="282">
                  <c:v>12.609891909808869</c:v>
                </c:pt>
                <c:pt idx="283">
                  <c:v>12.603830365055833</c:v>
                </c:pt>
                <c:pt idx="284">
                  <c:v>12.597758101390761</c:v>
                </c:pt>
                <c:pt idx="285">
                  <c:v>12.591675118813663</c:v>
                </c:pt>
                <c:pt idx="286">
                  <c:v>12.585581417324534</c:v>
                </c:pt>
                <c:pt idx="287">
                  <c:v>12.579476996923376</c:v>
                </c:pt>
                <c:pt idx="288">
                  <c:v>12.573361857610188</c:v>
                </c:pt>
                <c:pt idx="289">
                  <c:v>12.567235999384968</c:v>
                </c:pt>
                <c:pt idx="290">
                  <c:v>12.561099422247716</c:v>
                </c:pt>
                <c:pt idx="291">
                  <c:v>12.554952126198437</c:v>
                </c:pt>
                <c:pt idx="292">
                  <c:v>12.548794111237127</c:v>
                </c:pt>
                <c:pt idx="293">
                  <c:v>12.542625377363787</c:v>
                </c:pt>
                <c:pt idx="294">
                  <c:v>12.536445924578418</c:v>
                </c:pt>
                <c:pt idx="295">
                  <c:v>12.530255752881018</c:v>
                </c:pt>
                <c:pt idx="296">
                  <c:v>12.524054862271587</c:v>
                </c:pt>
                <c:pt idx="297">
                  <c:v>12.517843252750128</c:v>
                </c:pt>
                <c:pt idx="298">
                  <c:v>12.511620924316636</c:v>
                </c:pt>
                <c:pt idx="299">
                  <c:v>12.505387876971113</c:v>
                </c:pt>
                <c:pt idx="300">
                  <c:v>12.499144110713564</c:v>
                </c:pt>
                <c:pt idx="301">
                  <c:v>12.492889625543983</c:v>
                </c:pt>
                <c:pt idx="302">
                  <c:v>12.48662442146237</c:v>
                </c:pt>
                <c:pt idx="303">
                  <c:v>12.480348498468731</c:v>
                </c:pt>
                <c:pt idx="304">
                  <c:v>12.474061856563059</c:v>
                </c:pt>
                <c:pt idx="305">
                  <c:v>12.467764495745357</c:v>
                </c:pt>
                <c:pt idx="306">
                  <c:v>12.461456416015626</c:v>
                </c:pt>
                <c:pt idx="307">
                  <c:v>12.455137617373865</c:v>
                </c:pt>
                <c:pt idx="308">
                  <c:v>12.448808099820072</c:v>
                </c:pt>
                <c:pt idx="309">
                  <c:v>12.442467863354251</c:v>
                </c:pt>
                <c:pt idx="310">
                  <c:v>12.4361169079764</c:v>
                </c:pt>
                <c:pt idx="311">
                  <c:v>12.429755233686516</c:v>
                </c:pt>
                <c:pt idx="312">
                  <c:v>12.423382840484603</c:v>
                </c:pt>
                <c:pt idx="313">
                  <c:v>12.416999728370662</c:v>
                </c:pt>
                <c:pt idx="314">
                  <c:v>12.410605897344688</c:v>
                </c:pt>
                <c:pt idx="315">
                  <c:v>12.404201347406687</c:v>
                </c:pt>
                <c:pt idx="316">
                  <c:v>12.397786078556653</c:v>
                </c:pt>
                <c:pt idx="317">
                  <c:v>12.39136009079459</c:v>
                </c:pt>
                <c:pt idx="318">
                  <c:v>12.384923384120496</c:v>
                </c:pt>
                <c:pt idx="319">
                  <c:v>12.378475958534372</c:v>
                </c:pt>
                <c:pt idx="320">
                  <c:v>12.372017814036219</c:v>
                </c:pt>
                <c:pt idx="321">
                  <c:v>12.365548950626037</c:v>
                </c:pt>
                <c:pt idx="322">
                  <c:v>12.359069368303823</c:v>
                </c:pt>
                <c:pt idx="323">
                  <c:v>12.352579067069579</c:v>
                </c:pt>
                <c:pt idx="324">
                  <c:v>12.346078046923303</c:v>
                </c:pt>
                <c:pt idx="325">
                  <c:v>12.339566307865001</c:v>
                </c:pt>
                <c:pt idx="326">
                  <c:v>12.333043849894665</c:v>
                </c:pt>
                <c:pt idx="327">
                  <c:v>12.326510673012303</c:v>
                </c:pt>
                <c:pt idx="328">
                  <c:v>12.319966777217907</c:v>
                </c:pt>
                <c:pt idx="329">
                  <c:v>12.313412162511483</c:v>
                </c:pt>
                <c:pt idx="330">
                  <c:v>12.306846828893029</c:v>
                </c:pt>
                <c:pt idx="331">
                  <c:v>12.300270776362543</c:v>
                </c:pt>
                <c:pt idx="332">
                  <c:v>12.29368400492003</c:v>
                </c:pt>
                <c:pt idx="333">
                  <c:v>12.287086514565482</c:v>
                </c:pt>
                <c:pt idx="334">
                  <c:v>12.280478305298908</c:v>
                </c:pt>
                <c:pt idx="335">
                  <c:v>12.273859377120303</c:v>
                </c:pt>
                <c:pt idx="336">
                  <c:v>12.267229730029666</c:v>
                </c:pt>
                <c:pt idx="337">
                  <c:v>12.260589364027</c:v>
                </c:pt>
                <c:pt idx="338">
                  <c:v>12.253938279112305</c:v>
                </c:pt>
                <c:pt idx="339">
                  <c:v>12.247276475285579</c:v>
                </c:pt>
                <c:pt idx="340">
                  <c:v>12.240603952546822</c:v>
                </c:pt>
                <c:pt idx="341">
                  <c:v>12.233920710896037</c:v>
                </c:pt>
                <c:pt idx="342">
                  <c:v>12.227226750333221</c:v>
                </c:pt>
                <c:pt idx="343">
                  <c:v>12.220522070858374</c:v>
                </c:pt>
                <c:pt idx="344">
                  <c:v>12.213806672471497</c:v>
                </c:pt>
                <c:pt idx="345">
                  <c:v>12.20708055517259</c:v>
                </c:pt>
                <c:pt idx="346">
                  <c:v>12.200343718961653</c:v>
                </c:pt>
                <c:pt idx="347">
                  <c:v>12.193596163838688</c:v>
                </c:pt>
                <c:pt idx="348">
                  <c:v>12.186837889803689</c:v>
                </c:pt>
                <c:pt idx="349">
                  <c:v>12.180068896856664</c:v>
                </c:pt>
                <c:pt idx="350">
                  <c:v>12.173289184997607</c:v>
                </c:pt>
                <c:pt idx="351">
                  <c:v>12.166498754226518</c:v>
                </c:pt>
                <c:pt idx="352">
                  <c:v>12.159697604543402</c:v>
                </c:pt>
                <c:pt idx="353">
                  <c:v>12.152885735948253</c:v>
                </c:pt>
                <c:pt idx="354">
                  <c:v>12.146063148441076</c:v>
                </c:pt>
                <c:pt idx="355">
                  <c:v>12.139229842021868</c:v>
                </c:pt>
                <c:pt idx="356">
                  <c:v>12.132385816690629</c:v>
                </c:pt>
                <c:pt idx="357">
                  <c:v>12.125531072447361</c:v>
                </c:pt>
                <c:pt idx="358">
                  <c:v>12.118665609292062</c:v>
                </c:pt>
                <c:pt idx="359">
                  <c:v>12.111789427224734</c:v>
                </c:pt>
                <c:pt idx="360">
                  <c:v>12.104902526245375</c:v>
                </c:pt>
                <c:pt idx="361">
                  <c:v>12.098004906353985</c:v>
                </c:pt>
                <c:pt idx="362">
                  <c:v>12.091096567550567</c:v>
                </c:pt>
                <c:pt idx="363">
                  <c:v>12.084177509835119</c:v>
                </c:pt>
                <c:pt idx="364">
                  <c:v>12.077247733207638</c:v>
                </c:pt>
                <c:pt idx="365">
                  <c:v>12.070307237668128</c:v>
                </c:pt>
                <c:pt idx="366">
                  <c:v>12.06335602321659</c:v>
                </c:pt>
                <c:pt idx="367">
                  <c:v>12.05639408985302</c:v>
                </c:pt>
                <c:pt idx="368">
                  <c:v>12.049421437577422</c:v>
                </c:pt>
                <c:pt idx="369">
                  <c:v>12.04243806638979</c:v>
                </c:pt>
                <c:pt idx="370">
                  <c:v>12.035443976290132</c:v>
                </c:pt>
                <c:pt idx="371">
                  <c:v>12.028439167278441</c:v>
                </c:pt>
                <c:pt idx="372">
                  <c:v>12.021423639354721</c:v>
                </c:pt>
                <c:pt idx="373">
                  <c:v>12.014397392518971</c:v>
                </c:pt>
                <c:pt idx="374">
                  <c:v>12.007360426771191</c:v>
                </c:pt>
                <c:pt idx="375">
                  <c:v>12.00031274211138</c:v>
                </c:pt>
                <c:pt idx="376">
                  <c:v>11.993254338539538</c:v>
                </c:pt>
                <c:pt idx="377">
                  <c:v>11.986185216055668</c:v>
                </c:pt>
                <c:pt idx="378">
                  <c:v>11.979105374659767</c:v>
                </c:pt>
                <c:pt idx="379">
                  <c:v>11.972014814351835</c:v>
                </c:pt>
                <c:pt idx="380">
                  <c:v>11.964913535131874</c:v>
                </c:pt>
                <c:pt idx="381">
                  <c:v>11.957801536999883</c:v>
                </c:pt>
                <c:pt idx="382">
                  <c:v>11.950678819955861</c:v>
                </c:pt>
                <c:pt idx="383">
                  <c:v>11.94354538399981</c:v>
                </c:pt>
                <c:pt idx="384">
                  <c:v>11.936401229131727</c:v>
                </c:pt>
                <c:pt idx="385">
                  <c:v>11.929246355351616</c:v>
                </c:pt>
                <c:pt idx="386">
                  <c:v>11.922080762659474</c:v>
                </c:pt>
                <c:pt idx="387">
                  <c:v>11.914904451055301</c:v>
                </c:pt>
                <c:pt idx="388">
                  <c:v>11.907717420539099</c:v>
                </c:pt>
                <c:pt idx="389">
                  <c:v>11.900519671110866</c:v>
                </c:pt>
                <c:pt idx="390">
                  <c:v>11.893311202770604</c:v>
                </c:pt>
                <c:pt idx="391">
                  <c:v>11.886092015518312</c:v>
                </c:pt>
                <c:pt idx="392">
                  <c:v>11.878862109353989</c:v>
                </c:pt>
                <c:pt idx="393">
                  <c:v>11.871621484277636</c:v>
                </c:pt>
                <c:pt idx="394">
                  <c:v>11.864370140289253</c:v>
                </c:pt>
                <c:pt idx="395">
                  <c:v>11.85710807738884</c:v>
                </c:pt>
                <c:pt idx="396">
                  <c:v>11.849835295576396</c:v>
                </c:pt>
                <c:pt idx="397">
                  <c:v>11.842551794851923</c:v>
                </c:pt>
                <c:pt idx="398">
                  <c:v>11.835257575215419</c:v>
                </c:pt>
                <c:pt idx="399">
                  <c:v>11.827952636666886</c:v>
                </c:pt>
                <c:pt idx="400">
                  <c:v>11.820636979206322</c:v>
                </c:pt>
                <c:pt idx="401">
                  <c:v>11.813310602833727</c:v>
                </c:pt>
                <c:pt idx="402">
                  <c:v>11.805973507549103</c:v>
                </c:pt>
                <c:pt idx="403">
                  <c:v>11.798625693352449</c:v>
                </c:pt>
                <c:pt idx="404">
                  <c:v>11.791267160243764</c:v>
                </c:pt>
                <c:pt idx="405">
                  <c:v>11.78389790822305</c:v>
                </c:pt>
                <c:pt idx="406">
                  <c:v>11.776517937290306</c:v>
                </c:pt>
                <c:pt idx="407">
                  <c:v>11.769127247445532</c:v>
                </c:pt>
                <c:pt idx="408">
                  <c:v>11.761725838688726</c:v>
                </c:pt>
                <c:pt idx="409">
                  <c:v>11.75431371101989</c:v>
                </c:pt>
                <c:pt idx="410">
                  <c:v>11.746890864439028</c:v>
                </c:pt>
                <c:pt idx="411">
                  <c:v>11.73945729894613</c:v>
                </c:pt>
                <c:pt idx="412">
                  <c:v>11.732013014541206</c:v>
                </c:pt>
                <c:pt idx="413">
                  <c:v>11.72455801122425</c:v>
                </c:pt>
                <c:pt idx="414">
                  <c:v>11.717092288995266</c:v>
                </c:pt>
                <c:pt idx="415">
                  <c:v>11.709615847854248</c:v>
                </c:pt>
                <c:pt idx="416">
                  <c:v>11.702128687801203</c:v>
                </c:pt>
                <c:pt idx="417">
                  <c:v>11.694630808836127</c:v>
                </c:pt>
                <c:pt idx="418">
                  <c:v>11.687122210959021</c:v>
                </c:pt>
                <c:pt idx="419">
                  <c:v>11.679602894169882</c:v>
                </c:pt>
                <c:pt idx="420">
                  <c:v>11.672072858468717</c:v>
                </c:pt>
                <c:pt idx="421">
                  <c:v>11.664532103855521</c:v>
                </c:pt>
                <c:pt idx="422">
                  <c:v>11.656980630330294</c:v>
                </c:pt>
                <c:pt idx="423">
                  <c:v>11.649418437893038</c:v>
                </c:pt>
                <c:pt idx="424">
                  <c:v>11.641845526543749</c:v>
                </c:pt>
                <c:pt idx="425">
                  <c:v>11.634261896282434</c:v>
                </c:pt>
                <c:pt idx="426">
                  <c:v>11.626667547109088</c:v>
                </c:pt>
                <c:pt idx="427">
                  <c:v>11.619062479023707</c:v>
                </c:pt>
                <c:pt idx="428">
                  <c:v>11.6114466920263</c:v>
                </c:pt>
                <c:pt idx="429">
                  <c:v>11.603820186116863</c:v>
                </c:pt>
                <c:pt idx="430">
                  <c:v>11.596182961295396</c:v>
                </c:pt>
                <c:pt idx="431">
                  <c:v>11.588535017561897</c:v>
                </c:pt>
                <c:pt idx="432">
                  <c:v>11.580876354916368</c:v>
                </c:pt>
                <c:pt idx="433">
                  <c:v>11.573206973358811</c:v>
                </c:pt>
                <c:pt idx="434">
                  <c:v>11.565526872889222</c:v>
                </c:pt>
                <c:pt idx="435">
                  <c:v>11.557836053507604</c:v>
                </c:pt>
                <c:pt idx="436">
                  <c:v>11.550134515213957</c:v>
                </c:pt>
                <c:pt idx="437">
                  <c:v>11.542422258008278</c:v>
                </c:pt>
                <c:pt idx="438">
                  <c:v>11.534699281890568</c:v>
                </c:pt>
                <c:pt idx="439">
                  <c:v>11.526965586860829</c:v>
                </c:pt>
                <c:pt idx="440">
                  <c:v>11.519221172919059</c:v>
                </c:pt>
                <c:pt idx="441">
                  <c:v>11.511466040065262</c:v>
                </c:pt>
                <c:pt idx="442">
                  <c:v>11.503700188299431</c:v>
                </c:pt>
                <c:pt idx="443">
                  <c:v>11.495923617621573</c:v>
                </c:pt>
                <c:pt idx="444">
                  <c:v>11.488136328031684</c:v>
                </c:pt>
                <c:pt idx="445">
                  <c:v>11.480338319529764</c:v>
                </c:pt>
                <c:pt idx="446">
                  <c:v>11.472529592115814</c:v>
                </c:pt>
                <c:pt idx="447">
                  <c:v>11.464710145789834</c:v>
                </c:pt>
                <c:pt idx="448">
                  <c:v>11.456879980551824</c:v>
                </c:pt>
                <c:pt idx="449">
                  <c:v>11.449039096401783</c:v>
                </c:pt>
                <c:pt idx="450">
                  <c:v>11.441187493339712</c:v>
                </c:pt>
                <c:pt idx="451">
                  <c:v>11.433325171365611</c:v>
                </c:pt>
                <c:pt idx="452">
                  <c:v>11.425452130479483</c:v>
                </c:pt>
                <c:pt idx="453">
                  <c:v>11.41756837068132</c:v>
                </c:pt>
                <c:pt idx="454">
                  <c:v>11.40967389197113</c:v>
                </c:pt>
                <c:pt idx="455">
                  <c:v>11.40176869434891</c:v>
                </c:pt>
                <c:pt idx="456">
                  <c:v>11.393852777814658</c:v>
                </c:pt>
                <c:pt idx="457">
                  <c:v>11.385926142368374</c:v>
                </c:pt>
                <c:pt idx="458">
                  <c:v>11.377988788010065</c:v>
                </c:pt>
                <c:pt idx="459">
                  <c:v>11.370040714739725</c:v>
                </c:pt>
                <c:pt idx="460">
                  <c:v>11.362081922557351</c:v>
                </c:pt>
                <c:pt idx="461">
                  <c:v>11.35411241146295</c:v>
                </c:pt>
                <c:pt idx="462">
                  <c:v>11.346132181456518</c:v>
                </c:pt>
                <c:pt idx="463">
                  <c:v>11.338141232538055</c:v>
                </c:pt>
                <c:pt idx="464">
                  <c:v>11.330139564707563</c:v>
                </c:pt>
                <c:pt idx="465">
                  <c:v>11.32212717796504</c:v>
                </c:pt>
                <c:pt idx="466">
                  <c:v>11.314104072310487</c:v>
                </c:pt>
                <c:pt idx="467">
                  <c:v>11.306070247743905</c:v>
                </c:pt>
                <c:pt idx="468">
                  <c:v>11.298025704265294</c:v>
                </c:pt>
                <c:pt idx="469">
                  <c:v>11.289970441874651</c:v>
                </c:pt>
                <c:pt idx="470">
                  <c:v>11.281904460571978</c:v>
                </c:pt>
                <c:pt idx="471">
                  <c:v>11.273827760357275</c:v>
                </c:pt>
                <c:pt idx="472">
                  <c:v>11.265740341230542</c:v>
                </c:pt>
                <c:pt idx="473">
                  <c:v>11.257642203191777</c:v>
                </c:pt>
                <c:pt idx="474">
                  <c:v>11.249533346240984</c:v>
                </c:pt>
                <c:pt idx="475">
                  <c:v>11.241413770378163</c:v>
                </c:pt>
                <c:pt idx="476">
                  <c:v>11.233283475603308</c:v>
                </c:pt>
                <c:pt idx="477">
                  <c:v>11.225142461916423</c:v>
                </c:pt>
                <c:pt idx="478">
                  <c:v>11.216990729317509</c:v>
                </c:pt>
                <c:pt idx="479">
                  <c:v>11.208828277806566</c:v>
                </c:pt>
                <c:pt idx="480">
                  <c:v>11.200655107383589</c:v>
                </c:pt>
                <c:pt idx="481">
                  <c:v>11.192471218048587</c:v>
                </c:pt>
                <c:pt idx="482">
                  <c:v>11.184276609801552</c:v>
                </c:pt>
                <c:pt idx="483">
                  <c:v>11.176071282642488</c:v>
                </c:pt>
                <c:pt idx="484">
                  <c:v>11.167855236571393</c:v>
                </c:pt>
                <c:pt idx="485">
                  <c:v>11.159628471588267</c:v>
                </c:pt>
                <c:pt idx="486">
                  <c:v>11.151390987693111</c:v>
                </c:pt>
                <c:pt idx="487">
                  <c:v>11.143142784885928</c:v>
                </c:pt>
                <c:pt idx="488">
                  <c:v>11.134883863166712</c:v>
                </c:pt>
                <c:pt idx="489">
                  <c:v>11.126614222535467</c:v>
                </c:pt>
                <c:pt idx="490">
                  <c:v>11.118333862992191</c:v>
                </c:pt>
                <c:pt idx="491">
                  <c:v>11.110042784536885</c:v>
                </c:pt>
                <c:pt idx="492">
                  <c:v>11.101740987169547</c:v>
                </c:pt>
                <c:pt idx="493">
                  <c:v>11.093428470890181</c:v>
                </c:pt>
                <c:pt idx="494">
                  <c:v>11.085105235698787</c:v>
                </c:pt>
                <c:pt idx="495">
                  <c:v>11.076771281595361</c:v>
                </c:pt>
                <c:pt idx="496">
                  <c:v>11.068426608579905</c:v>
                </c:pt>
                <c:pt idx="497">
                  <c:v>11.060071216652419</c:v>
                </c:pt>
                <c:pt idx="498">
                  <c:v>11.0517051058129</c:v>
                </c:pt>
                <c:pt idx="499">
                  <c:v>11.043328276061354</c:v>
                </c:pt>
                <c:pt idx="500">
                  <c:v>11.03494072739778</c:v>
                </c:pt>
                <c:pt idx="501">
                  <c:v>11.026542459822171</c:v>
                </c:pt>
                <c:pt idx="502">
                  <c:v>11.018133473334535</c:v>
                </c:pt>
                <c:pt idx="503">
                  <c:v>11.009713767934867</c:v>
                </c:pt>
                <c:pt idx="504">
                  <c:v>11.001283343623168</c:v>
                </c:pt>
                <c:pt idx="505">
                  <c:v>10.992842200399441</c:v>
                </c:pt>
                <c:pt idx="506">
                  <c:v>10.984390338263683</c:v>
                </c:pt>
                <c:pt idx="507">
                  <c:v>10.975927757215894</c:v>
                </c:pt>
                <c:pt idx="508">
                  <c:v>10.96745445725608</c:v>
                </c:pt>
                <c:pt idx="509">
                  <c:v>10.958970438384231</c:v>
                </c:pt>
                <c:pt idx="510">
                  <c:v>10.950475700600352</c:v>
                </c:pt>
                <c:pt idx="511">
                  <c:v>10.941970243904441</c:v>
                </c:pt>
                <c:pt idx="512">
                  <c:v>10.933454068296504</c:v>
                </c:pt>
                <c:pt idx="513">
                  <c:v>10.924927173776533</c:v>
                </c:pt>
                <c:pt idx="514">
                  <c:v>10.916389560344538</c:v>
                </c:pt>
                <c:pt idx="515">
                  <c:v>10.907841228000509</c:v>
                </c:pt>
                <c:pt idx="516">
                  <c:v>10.899282176744451</c:v>
                </c:pt>
                <c:pt idx="517">
                  <c:v>10.890712406576359</c:v>
                </c:pt>
                <c:pt idx="518">
                  <c:v>10.882131917496242</c:v>
                </c:pt>
                <c:pt idx="519">
                  <c:v>10.873540709504091</c:v>
                </c:pt>
                <c:pt idx="520">
                  <c:v>10.864938782599912</c:v>
                </c:pt>
                <c:pt idx="521">
                  <c:v>10.856326136783704</c:v>
                </c:pt>
                <c:pt idx="522">
                  <c:v>10.847702772055463</c:v>
                </c:pt>
                <c:pt idx="523">
                  <c:v>10.839068688415194</c:v>
                </c:pt>
                <c:pt idx="524">
                  <c:v>10.830423885862892</c:v>
                </c:pt>
                <c:pt idx="525">
                  <c:v>10.821768364398563</c:v>
                </c:pt>
                <c:pt idx="526">
                  <c:v>10.813102124022201</c:v>
                </c:pt>
                <c:pt idx="527">
                  <c:v>10.804425164733813</c:v>
                </c:pt>
                <c:pt idx="528">
                  <c:v>10.795737486533394</c:v>
                </c:pt>
                <c:pt idx="529">
                  <c:v>10.787039089420944</c:v>
                </c:pt>
                <c:pt idx="530">
                  <c:v>10.77832997339646</c:v>
                </c:pt>
                <c:pt idx="531">
                  <c:v>10.769610138459949</c:v>
                </c:pt>
                <c:pt idx="532">
                  <c:v>10.760879584611407</c:v>
                </c:pt>
                <c:pt idx="533">
                  <c:v>10.752138311850835</c:v>
                </c:pt>
                <c:pt idx="534">
                  <c:v>10.743386320178237</c:v>
                </c:pt>
                <c:pt idx="535">
                  <c:v>10.734623609593605</c:v>
                </c:pt>
                <c:pt idx="536">
                  <c:v>10.725850180096943</c:v>
                </c:pt>
                <c:pt idx="537">
                  <c:v>10.717066031688251</c:v>
                </c:pt>
                <c:pt idx="538">
                  <c:v>10.708271164367529</c:v>
                </c:pt>
                <c:pt idx="539">
                  <c:v>10.699465578134777</c:v>
                </c:pt>
                <c:pt idx="540">
                  <c:v>10.690649272989997</c:v>
                </c:pt>
                <c:pt idx="541">
                  <c:v>10.681822248933184</c:v>
                </c:pt>
                <c:pt idx="542">
                  <c:v>10.67298450596434</c:v>
                </c:pt>
                <c:pt idx="543">
                  <c:v>10.664136044083468</c:v>
                </c:pt>
                <c:pt idx="544">
                  <c:v>10.655276863290565</c:v>
                </c:pt>
                <c:pt idx="545">
                  <c:v>10.646406963585632</c:v>
                </c:pt>
                <c:pt idx="546">
                  <c:v>10.637526344968672</c:v>
                </c:pt>
                <c:pt idx="547">
                  <c:v>10.628635007439678</c:v>
                </c:pt>
                <c:pt idx="548">
                  <c:v>10.619732950998653</c:v>
                </c:pt>
                <c:pt idx="549">
                  <c:v>10.6108201756456</c:v>
                </c:pt>
                <c:pt idx="550">
                  <c:v>10.601896681380516</c:v>
                </c:pt>
                <c:pt idx="551">
                  <c:v>10.592962468203401</c:v>
                </c:pt>
                <c:pt idx="552">
                  <c:v>10.584017536114258</c:v>
                </c:pt>
                <c:pt idx="553">
                  <c:v>10.575061885113087</c:v>
                </c:pt>
                <c:pt idx="554">
                  <c:v>10.566095515199883</c:v>
                </c:pt>
                <c:pt idx="555">
                  <c:v>10.557118426374647</c:v>
                </c:pt>
                <c:pt idx="556">
                  <c:v>10.548130618637384</c:v>
                </c:pt>
                <c:pt idx="557">
                  <c:v>10.539132091988089</c:v>
                </c:pt>
                <c:pt idx="558">
                  <c:v>10.530122846426766</c:v>
                </c:pt>
                <c:pt idx="559">
                  <c:v>10.521102881953411</c:v>
                </c:pt>
                <c:pt idx="560">
                  <c:v>10.512072198568028</c:v>
                </c:pt>
                <c:pt idx="561">
                  <c:v>10.503030796270613</c:v>
                </c:pt>
                <c:pt idx="562">
                  <c:v>10.493978675061166</c:v>
                </c:pt>
                <c:pt idx="563">
                  <c:v>10.484915834939693</c:v>
                </c:pt>
                <c:pt idx="564">
                  <c:v>10.475842275906185</c:v>
                </c:pt>
                <c:pt idx="565">
                  <c:v>10.466757997960652</c:v>
                </c:pt>
                <c:pt idx="566">
                  <c:v>10.457663001103084</c:v>
                </c:pt>
                <c:pt idx="567">
                  <c:v>10.448557285333489</c:v>
                </c:pt>
                <c:pt idx="568">
                  <c:v>10.439440850651865</c:v>
                </c:pt>
                <c:pt idx="569">
                  <c:v>10.430313697058208</c:v>
                </c:pt>
                <c:pt idx="570">
                  <c:v>10.421175824552522</c:v>
                </c:pt>
                <c:pt idx="571">
                  <c:v>10.412027233134804</c:v>
                </c:pt>
                <c:pt idx="572">
                  <c:v>10.40286792280506</c:v>
                </c:pt>
                <c:pt idx="573">
                  <c:v>10.393697893563285</c:v>
                </c:pt>
                <c:pt idx="574">
                  <c:v>10.384517145409477</c:v>
                </c:pt>
                <c:pt idx="575">
                  <c:v>10.375325678343641</c:v>
                </c:pt>
                <c:pt idx="576">
                  <c:v>10.366123492365775</c:v>
                </c:pt>
                <c:pt idx="577">
                  <c:v>10.356910587475875</c:v>
                </c:pt>
                <c:pt idx="578">
                  <c:v>10.347686963673949</c:v>
                </c:pt>
                <c:pt idx="579">
                  <c:v>10.338452620959991</c:v>
                </c:pt>
                <c:pt idx="580">
                  <c:v>10.329207559334005</c:v>
                </c:pt>
                <c:pt idx="581">
                  <c:v>10.319951778795989</c:v>
                </c:pt>
                <c:pt idx="582">
                  <c:v>10.31068527934594</c:v>
                </c:pt>
                <c:pt idx="583">
                  <c:v>10.301408060983862</c:v>
                </c:pt>
                <c:pt idx="584">
                  <c:v>10.292120123709754</c:v>
                </c:pt>
                <c:pt idx="585">
                  <c:v>10.282821467523615</c:v>
                </c:pt>
                <c:pt idx="586">
                  <c:v>10.273512092425447</c:v>
                </c:pt>
                <c:pt idx="587">
                  <c:v>10.264191998415249</c:v>
                </c:pt>
                <c:pt idx="588">
                  <c:v>10.254861185493022</c:v>
                </c:pt>
                <c:pt idx="589">
                  <c:v>10.245519653658764</c:v>
                </c:pt>
                <c:pt idx="590">
                  <c:v>10.236167402912473</c:v>
                </c:pt>
                <c:pt idx="591">
                  <c:v>10.226804433254156</c:v>
                </c:pt>
                <c:pt idx="592">
                  <c:v>10.217430744683806</c:v>
                </c:pt>
                <c:pt idx="593">
                  <c:v>10.208046337201427</c:v>
                </c:pt>
                <c:pt idx="594">
                  <c:v>10.19865121080702</c:v>
                </c:pt>
                <c:pt idx="595">
                  <c:v>10.189245365500579</c:v>
                </c:pt>
                <c:pt idx="596">
                  <c:v>10.17982880128211</c:v>
                </c:pt>
                <c:pt idx="597">
                  <c:v>10.170401518151611</c:v>
                </c:pt>
                <c:pt idx="598">
                  <c:v>10.160963516109081</c:v>
                </c:pt>
                <c:pt idx="599">
                  <c:v>10.151514795154522</c:v>
                </c:pt>
                <c:pt idx="600">
                  <c:v>10.14205535528793</c:v>
                </c:pt>
                <c:pt idx="601">
                  <c:v>10.132585196509311</c:v>
                </c:pt>
                <c:pt idx="602">
                  <c:v>10.123104318818664</c:v>
                </c:pt>
                <c:pt idx="603">
                  <c:v>10.113612722215979</c:v>
                </c:pt>
                <c:pt idx="604">
                  <c:v>10.10411040670127</c:v>
                </c:pt>
                <c:pt idx="605">
                  <c:v>10.09459737227453</c:v>
                </c:pt>
                <c:pt idx="606">
                  <c:v>10.085073618935761</c:v>
                </c:pt>
                <c:pt idx="607">
                  <c:v>10.07553914668496</c:v>
                </c:pt>
                <c:pt idx="608">
                  <c:v>10.065993955522126</c:v>
                </c:pt>
                <c:pt idx="609">
                  <c:v>10.056438045447265</c:v>
                </c:pt>
                <c:pt idx="610">
                  <c:v>10.046871416460377</c:v>
                </c:pt>
                <c:pt idx="611">
                  <c:v>10.037294068561453</c:v>
                </c:pt>
                <c:pt idx="612">
                  <c:v>10.0277060017505</c:v>
                </c:pt>
                <c:pt idx="613">
                  <c:v>10.018107216027524</c:v>
                </c:pt>
                <c:pt idx="614">
                  <c:v>10.00849771139251</c:v>
                </c:pt>
                <c:pt idx="615">
                  <c:v>9.9988774878454691</c:v>
                </c:pt>
                <c:pt idx="616">
                  <c:v>9.9892465453863952</c:v>
                </c:pt>
                <c:pt idx="617">
                  <c:v>9.9796048840152931</c:v>
                </c:pt>
                <c:pt idx="618">
                  <c:v>9.969952503732161</c:v>
                </c:pt>
                <c:pt idx="619">
                  <c:v>9.9602894045369972</c:v>
                </c:pt>
                <c:pt idx="620">
                  <c:v>9.9506155864298069</c:v>
                </c:pt>
                <c:pt idx="621">
                  <c:v>9.9409310494105849</c:v>
                </c:pt>
                <c:pt idx="622">
                  <c:v>9.9312357934793312</c:v>
                </c:pt>
                <c:pt idx="623">
                  <c:v>9.9215298186360474</c:v>
                </c:pt>
                <c:pt idx="624">
                  <c:v>9.911813124880732</c:v>
                </c:pt>
                <c:pt idx="625">
                  <c:v>9.9020857122133901</c:v>
                </c:pt>
                <c:pt idx="626">
                  <c:v>9.89234758063402</c:v>
                </c:pt>
                <c:pt idx="627">
                  <c:v>9.8825987301426164</c:v>
                </c:pt>
                <c:pt idx="628">
                  <c:v>9.872839160739181</c:v>
                </c:pt>
                <c:pt idx="629">
                  <c:v>9.8630688724237174</c:v>
                </c:pt>
                <c:pt idx="630">
                  <c:v>9.8532878651962204</c:v>
                </c:pt>
                <c:pt idx="631">
                  <c:v>9.8434961390566986</c:v>
                </c:pt>
                <c:pt idx="632">
                  <c:v>9.8336936940051451</c:v>
                </c:pt>
                <c:pt idx="633">
                  <c:v>9.8238805300415617</c:v>
                </c:pt>
                <c:pt idx="634">
                  <c:v>9.8140566471659483</c:v>
                </c:pt>
                <c:pt idx="635">
                  <c:v>9.8042220453783013</c:v>
                </c:pt>
                <c:pt idx="636">
                  <c:v>9.794376724678628</c:v>
                </c:pt>
                <c:pt idx="637">
                  <c:v>9.7845206850669211</c:v>
                </c:pt>
                <c:pt idx="638">
                  <c:v>9.7746539265431878</c:v>
                </c:pt>
                <c:pt idx="639">
                  <c:v>9.7647764491074245</c:v>
                </c:pt>
                <c:pt idx="640">
                  <c:v>9.7548882527596295</c:v>
                </c:pt>
                <c:pt idx="641">
                  <c:v>9.7449893374998044</c:v>
                </c:pt>
                <c:pt idx="642">
                  <c:v>9.7350797033279495</c:v>
                </c:pt>
                <c:pt idx="643">
                  <c:v>9.7251593502440628</c:v>
                </c:pt>
                <c:pt idx="644">
                  <c:v>9.7152282782481461</c:v>
                </c:pt>
                <c:pt idx="645">
                  <c:v>9.7052864873401994</c:v>
                </c:pt>
                <c:pt idx="646">
                  <c:v>9.6953339775202263</c:v>
                </c:pt>
                <c:pt idx="647">
                  <c:v>9.6853707487882215</c:v>
                </c:pt>
                <c:pt idx="648">
                  <c:v>9.6753968011441831</c:v>
                </c:pt>
                <c:pt idx="649">
                  <c:v>9.6654121345881165</c:v>
                </c:pt>
                <c:pt idx="650">
                  <c:v>9.6554167491200182</c:v>
                </c:pt>
                <c:pt idx="651">
                  <c:v>9.6454106447398917</c:v>
                </c:pt>
                <c:pt idx="652">
                  <c:v>9.6353938214477388</c:v>
                </c:pt>
                <c:pt idx="653">
                  <c:v>9.6253662792435506</c:v>
                </c:pt>
                <c:pt idx="654">
                  <c:v>9.6153280181273342</c:v>
                </c:pt>
                <c:pt idx="655">
                  <c:v>9.6052790380990842</c:v>
                </c:pt>
                <c:pt idx="656">
                  <c:v>9.5952193391588079</c:v>
                </c:pt>
                <c:pt idx="657">
                  <c:v>9.5851489213065015</c:v>
                </c:pt>
                <c:pt idx="658">
                  <c:v>9.5750677845421635</c:v>
                </c:pt>
                <c:pt idx="659">
                  <c:v>9.5649759288657972</c:v>
                </c:pt>
                <c:pt idx="660">
                  <c:v>9.5548733542773991</c:v>
                </c:pt>
                <c:pt idx="661">
                  <c:v>9.5447600607769711</c:v>
                </c:pt>
                <c:pt idx="662">
                  <c:v>9.5346360483645132</c:v>
                </c:pt>
                <c:pt idx="663">
                  <c:v>9.5245013170400252</c:v>
                </c:pt>
                <c:pt idx="664">
                  <c:v>9.5143558668035073</c:v>
                </c:pt>
                <c:pt idx="665">
                  <c:v>9.5041996976549576</c:v>
                </c:pt>
                <c:pt idx="666">
                  <c:v>9.4940328095943798</c:v>
                </c:pt>
                <c:pt idx="667">
                  <c:v>9.483855202621772</c:v>
                </c:pt>
                <c:pt idx="668">
                  <c:v>9.4736668767371288</c:v>
                </c:pt>
                <c:pt idx="669">
                  <c:v>9.4634678319404628</c:v>
                </c:pt>
                <c:pt idx="670">
                  <c:v>9.4532580682317651</c:v>
                </c:pt>
                <c:pt idx="671">
                  <c:v>9.4430375856110338</c:v>
                </c:pt>
                <c:pt idx="672">
                  <c:v>9.4328063840782779</c:v>
                </c:pt>
                <c:pt idx="673">
                  <c:v>9.4225644636334867</c:v>
                </c:pt>
                <c:pt idx="674">
                  <c:v>9.4123118242766672</c:v>
                </c:pt>
                <c:pt idx="675">
                  <c:v>9.4020484660078179</c:v>
                </c:pt>
                <c:pt idx="676">
                  <c:v>9.3917743888269385</c:v>
                </c:pt>
                <c:pt idx="677">
                  <c:v>9.3814895927340256</c:v>
                </c:pt>
                <c:pt idx="678">
                  <c:v>9.3711940777290863</c:v>
                </c:pt>
                <c:pt idx="679">
                  <c:v>9.360887843812117</c:v>
                </c:pt>
                <c:pt idx="680">
                  <c:v>9.350570890983116</c:v>
                </c:pt>
                <c:pt idx="681">
                  <c:v>9.3402432192420886</c:v>
                </c:pt>
                <c:pt idx="682">
                  <c:v>9.329904828589024</c:v>
                </c:pt>
                <c:pt idx="683">
                  <c:v>9.3195557190239331</c:v>
                </c:pt>
                <c:pt idx="684">
                  <c:v>9.3091958905468175</c:v>
                </c:pt>
                <c:pt idx="685">
                  <c:v>9.2988253431576648</c:v>
                </c:pt>
                <c:pt idx="686">
                  <c:v>9.2884440768564858</c:v>
                </c:pt>
                <c:pt idx="687">
                  <c:v>9.2780520916432714</c:v>
                </c:pt>
                <c:pt idx="688">
                  <c:v>9.267649387518027</c:v>
                </c:pt>
                <c:pt idx="689">
                  <c:v>9.2572359644807598</c:v>
                </c:pt>
                <c:pt idx="690">
                  <c:v>9.2468118225314555</c:v>
                </c:pt>
                <c:pt idx="691">
                  <c:v>9.2363769616701248</c:v>
                </c:pt>
                <c:pt idx="692">
                  <c:v>9.2259313818967659</c:v>
                </c:pt>
                <c:pt idx="693">
                  <c:v>9.2154750832113717</c:v>
                </c:pt>
                <c:pt idx="694">
                  <c:v>9.2050080656139457</c:v>
                </c:pt>
                <c:pt idx="695">
                  <c:v>9.1945303291044986</c:v>
                </c:pt>
                <c:pt idx="696">
                  <c:v>9.1840418736830127</c:v>
                </c:pt>
                <c:pt idx="697">
                  <c:v>9.1735426993495004</c:v>
                </c:pt>
                <c:pt idx="698">
                  <c:v>9.1630328061039599</c:v>
                </c:pt>
                <c:pt idx="699">
                  <c:v>9.152512193946384</c:v>
                </c:pt>
                <c:pt idx="700">
                  <c:v>9.1419808628767818</c:v>
                </c:pt>
                <c:pt idx="701">
                  <c:v>9.1314388128951514</c:v>
                </c:pt>
                <c:pt idx="702">
                  <c:v>9.1208860440014874</c:v>
                </c:pt>
                <c:pt idx="703">
                  <c:v>9.1103225561957935</c:v>
                </c:pt>
                <c:pt idx="704">
                  <c:v>9.0997483494780695</c:v>
                </c:pt>
                <c:pt idx="705">
                  <c:v>9.0891634238483121</c:v>
                </c:pt>
                <c:pt idx="706">
                  <c:v>9.0785677793065336</c:v>
                </c:pt>
                <c:pt idx="707">
                  <c:v>9.0679614158527198</c:v>
                </c:pt>
                <c:pt idx="708">
                  <c:v>9.0573443334868724</c:v>
                </c:pt>
                <c:pt idx="709">
                  <c:v>9.0467165322090004</c:v>
                </c:pt>
                <c:pt idx="710">
                  <c:v>9.0360780120190949</c:v>
                </c:pt>
                <c:pt idx="711">
                  <c:v>9.0254287729171629</c:v>
                </c:pt>
                <c:pt idx="712">
                  <c:v>9.0147688149031975</c:v>
                </c:pt>
                <c:pt idx="713">
                  <c:v>9.004098137977202</c:v>
                </c:pt>
                <c:pt idx="714">
                  <c:v>8.9934167421391766</c:v>
                </c:pt>
                <c:pt idx="715">
                  <c:v>8.9827246273891248</c:v>
                </c:pt>
                <c:pt idx="716">
                  <c:v>8.9720217937270395</c:v>
                </c:pt>
                <c:pt idx="717">
                  <c:v>8.9613082411529241</c:v>
                </c:pt>
                <c:pt idx="718">
                  <c:v>8.9505839696667753</c:v>
                </c:pt>
                <c:pt idx="719">
                  <c:v>8.9398489792686036</c:v>
                </c:pt>
                <c:pt idx="720">
                  <c:v>8.9291032699583965</c:v>
                </c:pt>
                <c:pt idx="721">
                  <c:v>8.9183468417361613</c:v>
                </c:pt>
                <c:pt idx="722">
                  <c:v>8.9075796946018961</c:v>
                </c:pt>
                <c:pt idx="723">
                  <c:v>8.896801828555601</c:v>
                </c:pt>
                <c:pt idx="724">
                  <c:v>8.8860132435972723</c:v>
                </c:pt>
                <c:pt idx="725">
                  <c:v>8.8752139397269172</c:v>
                </c:pt>
                <c:pt idx="726">
                  <c:v>8.8644039169445303</c:v>
                </c:pt>
                <c:pt idx="727">
                  <c:v>8.8535831752501153</c:v>
                </c:pt>
                <c:pt idx="728">
                  <c:v>8.8427517146436703</c:v>
                </c:pt>
                <c:pt idx="729">
                  <c:v>8.8319095351251899</c:v>
                </c:pt>
                <c:pt idx="730">
                  <c:v>8.821056636694685</c:v>
                </c:pt>
                <c:pt idx="731">
                  <c:v>8.8101930193521429</c:v>
                </c:pt>
                <c:pt idx="732">
                  <c:v>8.7993186830975816</c:v>
                </c:pt>
                <c:pt idx="733">
                  <c:v>8.7884336279309849</c:v>
                </c:pt>
                <c:pt idx="734">
                  <c:v>8.7775378538523547</c:v>
                </c:pt>
                <c:pt idx="735">
                  <c:v>8.7666313608616981</c:v>
                </c:pt>
                <c:pt idx="736">
                  <c:v>8.7557141489590116</c:v>
                </c:pt>
                <c:pt idx="737">
                  <c:v>8.7447862181442932</c:v>
                </c:pt>
                <c:pt idx="738">
                  <c:v>8.7338475684175449</c:v>
                </c:pt>
                <c:pt idx="739">
                  <c:v>8.7228981997787667</c:v>
                </c:pt>
                <c:pt idx="740">
                  <c:v>8.7119381122279602</c:v>
                </c:pt>
                <c:pt idx="741">
                  <c:v>8.700967305765122</c:v>
                </c:pt>
                <c:pt idx="742">
                  <c:v>8.6899857803902538</c:v>
                </c:pt>
                <c:pt idx="743">
                  <c:v>8.6789935361033539</c:v>
                </c:pt>
                <c:pt idx="744">
                  <c:v>8.6679905729044258</c:v>
                </c:pt>
                <c:pt idx="745">
                  <c:v>8.6569768907934677</c:v>
                </c:pt>
                <c:pt idx="746">
                  <c:v>8.6459524897704778</c:v>
                </c:pt>
                <c:pt idx="747">
                  <c:v>8.6349173698354562</c:v>
                </c:pt>
                <c:pt idx="748">
                  <c:v>8.6238715309884117</c:v>
                </c:pt>
                <c:pt idx="749">
                  <c:v>8.6128149732293302</c:v>
                </c:pt>
                <c:pt idx="750">
                  <c:v>8.6017476965582187</c:v>
                </c:pt>
                <c:pt idx="751">
                  <c:v>8.5906697009750808</c:v>
                </c:pt>
                <c:pt idx="752">
                  <c:v>8.5795809864799093</c:v>
                </c:pt>
                <c:pt idx="753">
                  <c:v>8.5684815530727132</c:v>
                </c:pt>
                <c:pt idx="754">
                  <c:v>8.5573714007534836</c:v>
                </c:pt>
                <c:pt idx="755">
                  <c:v>8.5462505295222222</c:v>
                </c:pt>
                <c:pt idx="756">
                  <c:v>8.5351189393789308</c:v>
                </c:pt>
                <c:pt idx="757">
                  <c:v>8.5239766303236095</c:v>
                </c:pt>
                <c:pt idx="758">
                  <c:v>8.5128236023562618</c:v>
                </c:pt>
                <c:pt idx="759">
                  <c:v>8.5016598554768787</c:v>
                </c:pt>
                <c:pt idx="760">
                  <c:v>8.4904853896854711</c:v>
                </c:pt>
                <c:pt idx="761">
                  <c:v>8.4793002049820299</c:v>
                </c:pt>
                <c:pt idx="762">
                  <c:v>8.4681043013665569</c:v>
                </c:pt>
                <c:pt idx="763">
                  <c:v>8.456897678839054</c:v>
                </c:pt>
                <c:pt idx="764">
                  <c:v>8.4456803373995246</c:v>
                </c:pt>
                <c:pt idx="765">
                  <c:v>8.4344522770479635</c:v>
                </c:pt>
                <c:pt idx="766">
                  <c:v>8.4232134977843724</c:v>
                </c:pt>
                <c:pt idx="767">
                  <c:v>8.4119639996087514</c:v>
                </c:pt>
                <c:pt idx="768">
                  <c:v>8.4007037825210933</c:v>
                </c:pt>
                <c:pt idx="769">
                  <c:v>8.3894328465214176</c:v>
                </c:pt>
                <c:pt idx="770">
                  <c:v>8.3781511916097049</c:v>
                </c:pt>
                <c:pt idx="771">
                  <c:v>8.3668588177859604</c:v>
                </c:pt>
                <c:pt idx="772">
                  <c:v>8.3555557250501913</c:v>
                </c:pt>
                <c:pt idx="773">
                  <c:v>8.3442419134023869</c:v>
                </c:pt>
                <c:pt idx="774">
                  <c:v>8.3329173828425525</c:v>
                </c:pt>
                <c:pt idx="775">
                  <c:v>8.3215821333706934</c:v>
                </c:pt>
                <c:pt idx="776">
                  <c:v>8.3102361649867973</c:v>
                </c:pt>
                <c:pt idx="777">
                  <c:v>8.2988794776908748</c:v>
                </c:pt>
                <c:pt idx="778">
                  <c:v>8.2875120714829258</c:v>
                </c:pt>
                <c:pt idx="779">
                  <c:v>8.2761339463629398</c:v>
                </c:pt>
                <c:pt idx="780">
                  <c:v>8.2647451023309291</c:v>
                </c:pt>
                <c:pt idx="781">
                  <c:v>8.2533455393868831</c:v>
                </c:pt>
                <c:pt idx="782">
                  <c:v>8.2419352575308071</c:v>
                </c:pt>
                <c:pt idx="783">
                  <c:v>8.2305142567627065</c:v>
                </c:pt>
                <c:pt idx="784">
                  <c:v>8.2190825370825706</c:v>
                </c:pt>
                <c:pt idx="785">
                  <c:v>8.2076400984904083</c:v>
                </c:pt>
                <c:pt idx="786">
                  <c:v>8.1961869409862178</c:v>
                </c:pt>
                <c:pt idx="787">
                  <c:v>8.1847230645699902</c:v>
                </c:pt>
                <c:pt idx="788">
                  <c:v>8.1732484692417326</c:v>
                </c:pt>
                <c:pt idx="789">
                  <c:v>8.1617631550014504</c:v>
                </c:pt>
                <c:pt idx="790">
                  <c:v>8.1502671218491365</c:v>
                </c:pt>
                <c:pt idx="791">
                  <c:v>8.1387603697847926</c:v>
                </c:pt>
                <c:pt idx="792">
                  <c:v>8.1272428988084187</c:v>
                </c:pt>
                <c:pt idx="793">
                  <c:v>8.1157147089200112</c:v>
                </c:pt>
                <c:pt idx="794">
                  <c:v>8.1041758001195738</c:v>
                </c:pt>
                <c:pt idx="795">
                  <c:v>8.0926261724071118</c:v>
                </c:pt>
                <c:pt idx="796">
                  <c:v>8.0810658257826145</c:v>
                </c:pt>
                <c:pt idx="797">
                  <c:v>8.0694947602460889</c:v>
                </c:pt>
                <c:pt idx="798">
                  <c:v>8.057912975797537</c:v>
                </c:pt>
                <c:pt idx="799">
                  <c:v>8.0463204724369497</c:v>
                </c:pt>
                <c:pt idx="800">
                  <c:v>8.0347172501643289</c:v>
                </c:pt>
                <c:pt idx="801">
                  <c:v>8.0231033089796888</c:v>
                </c:pt>
                <c:pt idx="802">
                  <c:v>8.0114786488830081</c:v>
                </c:pt>
                <c:pt idx="803">
                  <c:v>7.9998432698743027</c:v>
                </c:pt>
                <c:pt idx="804">
                  <c:v>7.98819717195357</c:v>
                </c:pt>
                <c:pt idx="805">
                  <c:v>7.9765403551207994</c:v>
                </c:pt>
                <c:pt idx="806">
                  <c:v>7.964872819376005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896B-457F-981C-ED48E7188A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5588287"/>
        <c:axId val="1375588767"/>
      </c:scatterChart>
      <c:valAx>
        <c:axId val="1375588287"/>
        <c:scaling>
          <c:orientation val="minMax"/>
          <c:min val="2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="1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5588767"/>
        <c:crosses val="autoZero"/>
        <c:crossBetween val="midCat"/>
      </c:valAx>
      <c:valAx>
        <c:axId val="1375588767"/>
        <c:scaling>
          <c:orientation val="minMax"/>
          <c:min val="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="1"/>
                  <a:t>Acceleration</a:t>
                </a:r>
                <a:r>
                  <a:rPr lang="en-GB" sz="1600" b="1" baseline="0"/>
                  <a:t> m/s^2</a:t>
                </a:r>
                <a:endParaRPr lang="en-GB" sz="1600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5588287"/>
        <c:crosses val="autoZero"/>
        <c:crossBetween val="midCat"/>
        <c:majorUnit val="0.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cap="all" spc="120" normalizeH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GB" sz="1800" b="1" i="0" u="sng" strike="noStrike" kern="1200" cap="all" spc="120" normalizeH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Geometry Limited Acceleration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cap="all" spc="120" normalizeH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'Max limit'!$W$6:$W$812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limit'!$X$6:$X$812</c:f>
              <c:numCache>
                <c:formatCode>0.00</c:formatCode>
                <c:ptCount val="807"/>
                <c:pt idx="0">
                  <c:v>9.2789494077580787</c:v>
                </c:pt>
                <c:pt idx="1">
                  <c:v>9.2785260047664764</c:v>
                </c:pt>
                <c:pt idx="2">
                  <c:v>9.2781011082898956</c:v>
                </c:pt>
                <c:pt idx="3">
                  <c:v>9.2776747183283366</c:v>
                </c:pt>
                <c:pt idx="4">
                  <c:v>9.2772468348817956</c:v>
                </c:pt>
                <c:pt idx="5">
                  <c:v>9.276817457950278</c:v>
                </c:pt>
                <c:pt idx="6">
                  <c:v>9.2763865875337821</c:v>
                </c:pt>
                <c:pt idx="7">
                  <c:v>9.2759542236323043</c:v>
                </c:pt>
                <c:pt idx="8">
                  <c:v>9.2755203662458499</c:v>
                </c:pt>
                <c:pt idx="9">
                  <c:v>9.2750850153744135</c:v>
                </c:pt>
                <c:pt idx="10">
                  <c:v>9.2746481710179989</c:v>
                </c:pt>
                <c:pt idx="11">
                  <c:v>9.2742098331766059</c:v>
                </c:pt>
                <c:pt idx="12">
                  <c:v>9.2737700018502327</c:v>
                </c:pt>
                <c:pt idx="13">
                  <c:v>9.2733286770388812</c:v>
                </c:pt>
                <c:pt idx="14">
                  <c:v>9.2728858587425513</c:v>
                </c:pt>
                <c:pt idx="15">
                  <c:v>9.2724415469612396</c:v>
                </c:pt>
                <c:pt idx="16">
                  <c:v>9.2719957416949512</c:v>
                </c:pt>
                <c:pt idx="17">
                  <c:v>9.2715484429436827</c:v>
                </c:pt>
                <c:pt idx="18">
                  <c:v>9.2710996507074341</c:v>
                </c:pt>
                <c:pt idx="19">
                  <c:v>9.2706493649862072</c:v>
                </c:pt>
                <c:pt idx="20">
                  <c:v>9.2701975857800019</c:v>
                </c:pt>
                <c:pt idx="21">
                  <c:v>9.2697443130888164</c:v>
                </c:pt>
                <c:pt idx="22">
                  <c:v>9.2692895469126526</c:v>
                </c:pt>
                <c:pt idx="23">
                  <c:v>9.2688332872515069</c:v>
                </c:pt>
                <c:pt idx="24">
                  <c:v>9.2683755341053846</c:v>
                </c:pt>
                <c:pt idx="25">
                  <c:v>9.2679162874742822</c:v>
                </c:pt>
                <c:pt idx="26">
                  <c:v>9.2674555473582014</c:v>
                </c:pt>
                <c:pt idx="27">
                  <c:v>9.2669933137571405</c:v>
                </c:pt>
                <c:pt idx="28">
                  <c:v>9.2665295866711013</c:v>
                </c:pt>
                <c:pt idx="29">
                  <c:v>9.2660643661000819</c:v>
                </c:pt>
                <c:pt idx="30">
                  <c:v>9.2655976520440841</c:v>
                </c:pt>
                <c:pt idx="31">
                  <c:v>9.2651294445031063</c:v>
                </c:pt>
                <c:pt idx="32">
                  <c:v>9.26465974347715</c:v>
                </c:pt>
                <c:pt idx="33">
                  <c:v>9.2641885489662155</c:v>
                </c:pt>
                <c:pt idx="34">
                  <c:v>9.2637158609703008</c:v>
                </c:pt>
                <c:pt idx="35">
                  <c:v>9.2632416794894059</c:v>
                </c:pt>
                <c:pt idx="36">
                  <c:v>9.2627660045235327</c:v>
                </c:pt>
                <c:pt idx="37">
                  <c:v>9.2622888360726812</c:v>
                </c:pt>
                <c:pt idx="38">
                  <c:v>9.2618101741368495</c:v>
                </c:pt>
                <c:pt idx="39">
                  <c:v>9.2613300187160377</c:v>
                </c:pt>
                <c:pt idx="40">
                  <c:v>9.2608483698102475</c:v>
                </c:pt>
                <c:pt idx="41">
                  <c:v>9.260365227419479</c:v>
                </c:pt>
                <c:pt idx="42">
                  <c:v>9.2598805915437303</c:v>
                </c:pt>
                <c:pt idx="43">
                  <c:v>9.2593944621830033</c:v>
                </c:pt>
                <c:pt idx="44">
                  <c:v>9.2589068393372962</c:v>
                </c:pt>
                <c:pt idx="45">
                  <c:v>9.2584177230066107</c:v>
                </c:pt>
                <c:pt idx="46">
                  <c:v>9.2579271131909451</c:v>
                </c:pt>
                <c:pt idx="47">
                  <c:v>9.2574350098902993</c:v>
                </c:pt>
                <c:pt idx="48">
                  <c:v>9.256941413104677</c:v>
                </c:pt>
                <c:pt idx="49">
                  <c:v>9.2564463228340745</c:v>
                </c:pt>
                <c:pt idx="50">
                  <c:v>9.2559497390784919</c:v>
                </c:pt>
                <c:pt idx="51">
                  <c:v>9.255451661837931</c:v>
                </c:pt>
                <c:pt idx="52">
                  <c:v>9.2549520911123899</c:v>
                </c:pt>
                <c:pt idx="53">
                  <c:v>9.2544510269018705</c:v>
                </c:pt>
                <c:pt idx="54">
                  <c:v>9.2539484692063727</c:v>
                </c:pt>
                <c:pt idx="55">
                  <c:v>9.253444418025893</c:v>
                </c:pt>
                <c:pt idx="56">
                  <c:v>9.2529388733604367</c:v>
                </c:pt>
                <c:pt idx="57">
                  <c:v>9.2524318352100003</c:v>
                </c:pt>
                <c:pt idx="58">
                  <c:v>9.2519233035745856</c:v>
                </c:pt>
                <c:pt idx="59">
                  <c:v>9.2514132784541907</c:v>
                </c:pt>
                <c:pt idx="60">
                  <c:v>9.2509017598488175</c:v>
                </c:pt>
                <c:pt idx="61">
                  <c:v>9.2503887477584641</c:v>
                </c:pt>
                <c:pt idx="62">
                  <c:v>9.2498742421831324</c:v>
                </c:pt>
                <c:pt idx="63">
                  <c:v>9.2493582431228205</c:v>
                </c:pt>
                <c:pt idx="64">
                  <c:v>9.2488407505775303</c:v>
                </c:pt>
                <c:pt idx="65">
                  <c:v>9.2483217645472582</c:v>
                </c:pt>
                <c:pt idx="66">
                  <c:v>9.2478012850320095</c:v>
                </c:pt>
                <c:pt idx="67">
                  <c:v>9.2472793120317824</c:v>
                </c:pt>
                <c:pt idx="68">
                  <c:v>9.2467558455465735</c:v>
                </c:pt>
                <c:pt idx="69">
                  <c:v>9.2462308855763879</c:v>
                </c:pt>
                <c:pt idx="70">
                  <c:v>9.2457044321212223</c:v>
                </c:pt>
                <c:pt idx="71">
                  <c:v>9.2451764851810783</c:v>
                </c:pt>
                <c:pt idx="72">
                  <c:v>9.2446470447559523</c:v>
                </c:pt>
                <c:pt idx="73">
                  <c:v>9.2441161108458498</c:v>
                </c:pt>
                <c:pt idx="74">
                  <c:v>9.2435836834507672</c:v>
                </c:pt>
                <c:pt idx="75">
                  <c:v>9.2430497625707062</c:v>
                </c:pt>
                <c:pt idx="76">
                  <c:v>9.2425143482056633</c:v>
                </c:pt>
                <c:pt idx="77">
                  <c:v>9.2419774403556438</c:v>
                </c:pt>
                <c:pt idx="78">
                  <c:v>9.2414390390206442</c:v>
                </c:pt>
                <c:pt idx="79">
                  <c:v>9.2408991442006663</c:v>
                </c:pt>
                <c:pt idx="80">
                  <c:v>9.2403577558957082</c:v>
                </c:pt>
                <c:pt idx="81">
                  <c:v>9.2398148741057717</c:v>
                </c:pt>
                <c:pt idx="82">
                  <c:v>9.2392704988308552</c:v>
                </c:pt>
                <c:pt idx="83">
                  <c:v>9.2387246300709602</c:v>
                </c:pt>
                <c:pt idx="84">
                  <c:v>9.2381772678260852</c:v>
                </c:pt>
                <c:pt idx="85">
                  <c:v>9.2376284120962318</c:v>
                </c:pt>
                <c:pt idx="86">
                  <c:v>9.2370780628813982</c:v>
                </c:pt>
                <c:pt idx="87">
                  <c:v>9.2365262201815863</c:v>
                </c:pt>
                <c:pt idx="88">
                  <c:v>9.2359728839967943</c:v>
                </c:pt>
                <c:pt idx="89">
                  <c:v>9.2354180543270239</c:v>
                </c:pt>
                <c:pt idx="90">
                  <c:v>9.2348617311722752</c:v>
                </c:pt>
                <c:pt idx="91">
                  <c:v>9.2343039145325445</c:v>
                </c:pt>
                <c:pt idx="92">
                  <c:v>9.2337446044078373</c:v>
                </c:pt>
                <c:pt idx="93">
                  <c:v>9.2331838007981499</c:v>
                </c:pt>
                <c:pt idx="94">
                  <c:v>9.2326215037034842</c:v>
                </c:pt>
                <c:pt idx="95">
                  <c:v>9.2320577131238384</c:v>
                </c:pt>
                <c:pt idx="96">
                  <c:v>9.2314924290592142</c:v>
                </c:pt>
                <c:pt idx="97">
                  <c:v>9.2309256515096081</c:v>
                </c:pt>
                <c:pt idx="98">
                  <c:v>9.2303573804750254</c:v>
                </c:pt>
                <c:pt idx="99">
                  <c:v>9.2297876159554644</c:v>
                </c:pt>
                <c:pt idx="100">
                  <c:v>9.2292163579509214</c:v>
                </c:pt>
                <c:pt idx="101">
                  <c:v>9.2286436064614001</c:v>
                </c:pt>
                <c:pt idx="102">
                  <c:v>9.2280693614869005</c:v>
                </c:pt>
                <c:pt idx="103">
                  <c:v>9.2274936230274225</c:v>
                </c:pt>
                <c:pt idx="104">
                  <c:v>9.2269163910829626</c:v>
                </c:pt>
                <c:pt idx="105">
                  <c:v>9.2263376656535261</c:v>
                </c:pt>
                <c:pt idx="106">
                  <c:v>9.2257574467391095</c:v>
                </c:pt>
                <c:pt idx="107">
                  <c:v>9.2251757343397127</c:v>
                </c:pt>
                <c:pt idx="108">
                  <c:v>9.2245925284553376</c:v>
                </c:pt>
                <c:pt idx="109">
                  <c:v>9.2240078290859824</c:v>
                </c:pt>
                <c:pt idx="110">
                  <c:v>9.2234216362316488</c:v>
                </c:pt>
                <c:pt idx="111">
                  <c:v>9.2228339498923368</c:v>
                </c:pt>
                <c:pt idx="112">
                  <c:v>9.2222447700680448</c:v>
                </c:pt>
                <c:pt idx="113">
                  <c:v>9.2216540967587726</c:v>
                </c:pt>
                <c:pt idx="114">
                  <c:v>9.221061929964522</c:v>
                </c:pt>
                <c:pt idx="115">
                  <c:v>9.2204682696852931</c:v>
                </c:pt>
                <c:pt idx="116">
                  <c:v>9.2198731159210841</c:v>
                </c:pt>
                <c:pt idx="117">
                  <c:v>9.2192764686718967</c:v>
                </c:pt>
                <c:pt idx="118">
                  <c:v>9.2186783279377291</c:v>
                </c:pt>
                <c:pt idx="119">
                  <c:v>9.2180786937185832</c:v>
                </c:pt>
                <c:pt idx="120">
                  <c:v>9.2174775660144572</c:v>
                </c:pt>
                <c:pt idx="121">
                  <c:v>9.2168749448253529</c:v>
                </c:pt>
                <c:pt idx="122">
                  <c:v>9.2162708301512701</c:v>
                </c:pt>
                <c:pt idx="123">
                  <c:v>9.2156652219922055</c:v>
                </c:pt>
                <c:pt idx="124">
                  <c:v>9.2150581203481643</c:v>
                </c:pt>
                <c:pt idx="125">
                  <c:v>9.214449525219143</c:v>
                </c:pt>
                <c:pt idx="126">
                  <c:v>9.2138394366051415</c:v>
                </c:pt>
                <c:pt idx="127">
                  <c:v>9.2132278545061617</c:v>
                </c:pt>
                <c:pt idx="128">
                  <c:v>9.2126147789222035</c:v>
                </c:pt>
                <c:pt idx="129">
                  <c:v>9.2120002098532634</c:v>
                </c:pt>
                <c:pt idx="130">
                  <c:v>9.2113841472993467</c:v>
                </c:pt>
                <c:pt idx="131">
                  <c:v>9.2107665912604499</c:v>
                </c:pt>
                <c:pt idx="132">
                  <c:v>9.210147541736573</c:v>
                </c:pt>
                <c:pt idx="133">
                  <c:v>9.2095269987277195</c:v>
                </c:pt>
                <c:pt idx="134">
                  <c:v>9.2089049622338841</c:v>
                </c:pt>
                <c:pt idx="135">
                  <c:v>9.2082814322550721</c:v>
                </c:pt>
                <c:pt idx="136">
                  <c:v>9.2076564087912782</c:v>
                </c:pt>
                <c:pt idx="137">
                  <c:v>9.2070298918425078</c:v>
                </c:pt>
                <c:pt idx="138">
                  <c:v>9.2064018814087554</c:v>
                </c:pt>
                <c:pt idx="139">
                  <c:v>9.2057723774900246</c:v>
                </c:pt>
                <c:pt idx="140">
                  <c:v>9.2051413800863156</c:v>
                </c:pt>
                <c:pt idx="141">
                  <c:v>9.2045088891976281</c:v>
                </c:pt>
                <c:pt idx="142">
                  <c:v>9.2038749048239605</c:v>
                </c:pt>
                <c:pt idx="143">
                  <c:v>9.2032394269653128</c:v>
                </c:pt>
                <c:pt idx="144">
                  <c:v>9.2026024556216868</c:v>
                </c:pt>
                <c:pt idx="145">
                  <c:v>9.2019639907930806</c:v>
                </c:pt>
                <c:pt idx="146">
                  <c:v>9.201324032479496</c:v>
                </c:pt>
                <c:pt idx="147">
                  <c:v>9.2006825806809331</c:v>
                </c:pt>
                <c:pt idx="148">
                  <c:v>9.2000396353973901</c:v>
                </c:pt>
                <c:pt idx="149">
                  <c:v>9.1993951966288687</c:v>
                </c:pt>
                <c:pt idx="150">
                  <c:v>9.1987492643753654</c:v>
                </c:pt>
                <c:pt idx="151">
                  <c:v>9.1981018386368856</c:v>
                </c:pt>
                <c:pt idx="152">
                  <c:v>9.1974529194134256</c:v>
                </c:pt>
                <c:pt idx="153">
                  <c:v>9.1968025067049872</c:v>
                </c:pt>
                <c:pt idx="154">
                  <c:v>9.1961506005115687</c:v>
                </c:pt>
                <c:pt idx="155">
                  <c:v>9.1954972008331719</c:v>
                </c:pt>
                <c:pt idx="156">
                  <c:v>9.1948423076697949</c:v>
                </c:pt>
                <c:pt idx="157">
                  <c:v>9.1941859210214396</c:v>
                </c:pt>
                <c:pt idx="158">
                  <c:v>9.1935280408881042</c:v>
                </c:pt>
                <c:pt idx="159">
                  <c:v>9.1928686672697904</c:v>
                </c:pt>
                <c:pt idx="160">
                  <c:v>9.1922078001664964</c:v>
                </c:pt>
                <c:pt idx="161">
                  <c:v>9.1915454395782241</c:v>
                </c:pt>
                <c:pt idx="162">
                  <c:v>9.1908815855049735</c:v>
                </c:pt>
                <c:pt idx="163">
                  <c:v>9.1902162379467409</c:v>
                </c:pt>
                <c:pt idx="164">
                  <c:v>9.1895493969035318</c:v>
                </c:pt>
                <c:pt idx="165">
                  <c:v>9.1888810623753425</c:v>
                </c:pt>
                <c:pt idx="166">
                  <c:v>9.1882112343621749</c:v>
                </c:pt>
                <c:pt idx="167">
                  <c:v>9.1875399128640272</c:v>
                </c:pt>
                <c:pt idx="168">
                  <c:v>9.1868670978808993</c:v>
                </c:pt>
                <c:pt idx="169">
                  <c:v>9.1861927894127948</c:v>
                </c:pt>
                <c:pt idx="170">
                  <c:v>9.1855169874597085</c:v>
                </c:pt>
                <c:pt idx="171">
                  <c:v>9.1848396920216437</c:v>
                </c:pt>
                <c:pt idx="172">
                  <c:v>9.1841609030986007</c:v>
                </c:pt>
                <c:pt idx="173">
                  <c:v>9.1834806206905775</c:v>
                </c:pt>
                <c:pt idx="174">
                  <c:v>9.1827988447975759</c:v>
                </c:pt>
                <c:pt idx="175">
                  <c:v>9.1821155754195942</c:v>
                </c:pt>
                <c:pt idx="176">
                  <c:v>9.1814308125566342</c:v>
                </c:pt>
                <c:pt idx="177">
                  <c:v>9.180744556208694</c:v>
                </c:pt>
                <c:pt idx="178">
                  <c:v>9.1800568063757755</c:v>
                </c:pt>
                <c:pt idx="179">
                  <c:v>9.1793675630578786</c:v>
                </c:pt>
                <c:pt idx="180">
                  <c:v>9.1786768262550016</c:v>
                </c:pt>
                <c:pt idx="181">
                  <c:v>9.1779845959671444</c:v>
                </c:pt>
                <c:pt idx="182">
                  <c:v>9.1772908721943089</c:v>
                </c:pt>
                <c:pt idx="183">
                  <c:v>9.1765956549364933</c:v>
                </c:pt>
                <c:pt idx="184">
                  <c:v>9.1758989441937011</c:v>
                </c:pt>
                <c:pt idx="185">
                  <c:v>9.175200739965927</c:v>
                </c:pt>
                <c:pt idx="186">
                  <c:v>9.1745010422531745</c:v>
                </c:pt>
                <c:pt idx="187">
                  <c:v>9.1737998510554437</c:v>
                </c:pt>
                <c:pt idx="188">
                  <c:v>9.1730971663727328</c:v>
                </c:pt>
                <c:pt idx="189">
                  <c:v>9.1723929882050417</c:v>
                </c:pt>
                <c:pt idx="190">
                  <c:v>9.171687316552374</c:v>
                </c:pt>
                <c:pt idx="191">
                  <c:v>9.1709801514147244</c:v>
                </c:pt>
                <c:pt idx="192">
                  <c:v>9.1702714927920983</c:v>
                </c:pt>
                <c:pt idx="193">
                  <c:v>9.1695613406844902</c:v>
                </c:pt>
                <c:pt idx="194">
                  <c:v>9.1688496950919056</c:v>
                </c:pt>
                <c:pt idx="195">
                  <c:v>9.1681365560143409</c:v>
                </c:pt>
                <c:pt idx="196">
                  <c:v>9.167421923451796</c:v>
                </c:pt>
                <c:pt idx="197">
                  <c:v>9.1667057974042727</c:v>
                </c:pt>
                <c:pt idx="198">
                  <c:v>9.1659881778717693</c:v>
                </c:pt>
                <c:pt idx="199">
                  <c:v>9.1652690648542876</c:v>
                </c:pt>
                <c:pt idx="200">
                  <c:v>9.1645484583518275</c:v>
                </c:pt>
                <c:pt idx="201">
                  <c:v>9.1638263583643855</c:v>
                </c:pt>
                <c:pt idx="202">
                  <c:v>9.163102764891967</c:v>
                </c:pt>
                <c:pt idx="203">
                  <c:v>9.1623776779345683</c:v>
                </c:pt>
                <c:pt idx="204">
                  <c:v>9.1616510974921912</c:v>
                </c:pt>
                <c:pt idx="205">
                  <c:v>9.160923023564834</c:v>
                </c:pt>
                <c:pt idx="206">
                  <c:v>9.1601934561524967</c:v>
                </c:pt>
                <c:pt idx="207">
                  <c:v>9.159462395255181</c:v>
                </c:pt>
                <c:pt idx="208">
                  <c:v>9.158729840872887</c:v>
                </c:pt>
                <c:pt idx="209">
                  <c:v>9.1579957930056128</c:v>
                </c:pt>
                <c:pt idx="210">
                  <c:v>9.1572602516533603</c:v>
                </c:pt>
                <c:pt idx="211">
                  <c:v>9.1565232168161277</c:v>
                </c:pt>
                <c:pt idx="212">
                  <c:v>9.1557846884939167</c:v>
                </c:pt>
                <c:pt idx="213">
                  <c:v>9.1550446666867273</c:v>
                </c:pt>
                <c:pt idx="214">
                  <c:v>9.1543031513945561</c:v>
                </c:pt>
                <c:pt idx="215">
                  <c:v>9.1535601426174082</c:v>
                </c:pt>
                <c:pt idx="216">
                  <c:v>9.1528156403552803</c:v>
                </c:pt>
                <c:pt idx="217">
                  <c:v>9.1520696446081722</c:v>
                </c:pt>
                <c:pt idx="218">
                  <c:v>9.1513221553760857</c:v>
                </c:pt>
                <c:pt idx="219">
                  <c:v>9.1505731726590191</c:v>
                </c:pt>
                <c:pt idx="220">
                  <c:v>9.149822696456976</c:v>
                </c:pt>
                <c:pt idx="221">
                  <c:v>9.1490707267699509</c:v>
                </c:pt>
                <c:pt idx="222">
                  <c:v>9.1483172635979475</c:v>
                </c:pt>
                <c:pt idx="223">
                  <c:v>9.1475623069409657</c:v>
                </c:pt>
                <c:pt idx="224">
                  <c:v>9.1468058567990038</c:v>
                </c:pt>
                <c:pt idx="225">
                  <c:v>9.1460479131720636</c:v>
                </c:pt>
                <c:pt idx="226">
                  <c:v>9.1452884760601432</c:v>
                </c:pt>
                <c:pt idx="227">
                  <c:v>9.1445275454632426</c:v>
                </c:pt>
                <c:pt idx="228">
                  <c:v>9.1437651213813638</c:v>
                </c:pt>
                <c:pt idx="229">
                  <c:v>9.1430012038145065</c:v>
                </c:pt>
                <c:pt idx="230">
                  <c:v>9.142235792762671</c:v>
                </c:pt>
                <c:pt idx="231">
                  <c:v>9.1414688882258535</c:v>
                </c:pt>
                <c:pt idx="232">
                  <c:v>9.1407004902040594</c:v>
                </c:pt>
                <c:pt idx="233">
                  <c:v>9.1399305986972852</c:v>
                </c:pt>
                <c:pt idx="234">
                  <c:v>9.1391592137055309</c:v>
                </c:pt>
                <c:pt idx="235">
                  <c:v>9.1383863352287982</c:v>
                </c:pt>
                <c:pt idx="236">
                  <c:v>9.1376119632670854</c:v>
                </c:pt>
                <c:pt idx="237">
                  <c:v>9.1368360978203942</c:v>
                </c:pt>
                <c:pt idx="238">
                  <c:v>9.1360587388887247</c:v>
                </c:pt>
                <c:pt idx="239">
                  <c:v>9.135279886472075</c:v>
                </c:pt>
                <c:pt idx="240">
                  <c:v>9.1344995405704452</c:v>
                </c:pt>
                <c:pt idx="241">
                  <c:v>9.1337177011838371</c:v>
                </c:pt>
                <c:pt idx="242">
                  <c:v>9.1329343683122506</c:v>
                </c:pt>
                <c:pt idx="243">
                  <c:v>9.132149541955684</c:v>
                </c:pt>
                <c:pt idx="244">
                  <c:v>9.131363222114139</c:v>
                </c:pt>
                <c:pt idx="245">
                  <c:v>9.1305754087876139</c:v>
                </c:pt>
                <c:pt idx="246">
                  <c:v>9.1297861019761086</c:v>
                </c:pt>
                <c:pt idx="247">
                  <c:v>9.1289953016796268</c:v>
                </c:pt>
                <c:pt idx="248">
                  <c:v>9.1282030078981649</c:v>
                </c:pt>
                <c:pt idx="249">
                  <c:v>9.1274092206317228</c:v>
                </c:pt>
                <c:pt idx="250">
                  <c:v>9.1266139398803023</c:v>
                </c:pt>
                <c:pt idx="251">
                  <c:v>9.1258171656439018</c:v>
                </c:pt>
                <c:pt idx="252">
                  <c:v>9.1250188979225229</c:v>
                </c:pt>
                <c:pt idx="253">
                  <c:v>9.1242191367161638</c:v>
                </c:pt>
                <c:pt idx="254">
                  <c:v>9.1234178820248282</c:v>
                </c:pt>
                <c:pt idx="255">
                  <c:v>9.1226151338485106</c:v>
                </c:pt>
                <c:pt idx="256">
                  <c:v>9.1218108921872147</c:v>
                </c:pt>
                <c:pt idx="257">
                  <c:v>9.1210051570409405</c:v>
                </c:pt>
                <c:pt idx="258">
                  <c:v>9.1201979284096861</c:v>
                </c:pt>
                <c:pt idx="259">
                  <c:v>9.1193892062934516</c:v>
                </c:pt>
                <c:pt idx="260">
                  <c:v>9.1185789906922388</c:v>
                </c:pt>
                <c:pt idx="261">
                  <c:v>9.1177672816060475</c:v>
                </c:pt>
                <c:pt idx="262">
                  <c:v>9.1169540790348762</c:v>
                </c:pt>
                <c:pt idx="263">
                  <c:v>9.1161393829787265</c:v>
                </c:pt>
                <c:pt idx="264">
                  <c:v>9.1153231934375967</c:v>
                </c:pt>
                <c:pt idx="265">
                  <c:v>9.1145055104114867</c:v>
                </c:pt>
                <c:pt idx="266">
                  <c:v>9.1136863339003984</c:v>
                </c:pt>
                <c:pt idx="267">
                  <c:v>9.1128656639043335</c:v>
                </c:pt>
                <c:pt idx="268">
                  <c:v>9.1120435004232867</c:v>
                </c:pt>
                <c:pt idx="269">
                  <c:v>9.1112198434572615</c:v>
                </c:pt>
                <c:pt idx="270">
                  <c:v>9.1103946930062563</c:v>
                </c:pt>
                <c:pt idx="271">
                  <c:v>9.1095680490702726</c:v>
                </c:pt>
                <c:pt idx="272">
                  <c:v>9.1087399116493106</c:v>
                </c:pt>
                <c:pt idx="273">
                  <c:v>9.1079102807433685</c:v>
                </c:pt>
                <c:pt idx="274">
                  <c:v>9.1070791563524462</c:v>
                </c:pt>
                <c:pt idx="275">
                  <c:v>9.1062465384765456</c:v>
                </c:pt>
                <c:pt idx="276">
                  <c:v>9.1054124271156649</c:v>
                </c:pt>
                <c:pt idx="277">
                  <c:v>9.1045768222698058</c:v>
                </c:pt>
                <c:pt idx="278">
                  <c:v>9.1037397239389684</c:v>
                </c:pt>
                <c:pt idx="279">
                  <c:v>9.1029011321231508</c:v>
                </c:pt>
                <c:pt idx="280">
                  <c:v>9.1020610468223548</c:v>
                </c:pt>
                <c:pt idx="281">
                  <c:v>9.1012194680365788</c:v>
                </c:pt>
                <c:pt idx="282">
                  <c:v>9.1003763957658244</c:v>
                </c:pt>
                <c:pt idx="283">
                  <c:v>9.0995318300100898</c:v>
                </c:pt>
                <c:pt idx="284">
                  <c:v>9.0986857707693769</c:v>
                </c:pt>
                <c:pt idx="285">
                  <c:v>9.0978382180436839</c:v>
                </c:pt>
                <c:pt idx="286">
                  <c:v>9.0969891718330125</c:v>
                </c:pt>
                <c:pt idx="287">
                  <c:v>9.096138632137361</c:v>
                </c:pt>
                <c:pt idx="288">
                  <c:v>9.0952865989567311</c:v>
                </c:pt>
                <c:pt idx="289">
                  <c:v>9.0944330722911229</c:v>
                </c:pt>
                <c:pt idx="290">
                  <c:v>9.0935780521405345</c:v>
                </c:pt>
                <c:pt idx="291">
                  <c:v>9.092721538504966</c:v>
                </c:pt>
                <c:pt idx="292">
                  <c:v>9.0918635313844192</c:v>
                </c:pt>
                <c:pt idx="293">
                  <c:v>9.0910040307788922</c:v>
                </c:pt>
                <c:pt idx="294">
                  <c:v>9.0901430366883869</c:v>
                </c:pt>
                <c:pt idx="295">
                  <c:v>9.0892805491129032</c:v>
                </c:pt>
                <c:pt idx="296">
                  <c:v>9.0884165680524394</c:v>
                </c:pt>
                <c:pt idx="297">
                  <c:v>9.0875510935069954</c:v>
                </c:pt>
                <c:pt idx="298">
                  <c:v>9.0866841254765731</c:v>
                </c:pt>
                <c:pt idx="299">
                  <c:v>9.0858156639611725</c:v>
                </c:pt>
                <c:pt idx="300">
                  <c:v>9.0849457089607935</c:v>
                </c:pt>
                <c:pt idx="301">
                  <c:v>9.0840742604754325</c:v>
                </c:pt>
                <c:pt idx="302">
                  <c:v>9.083201318505095</c:v>
                </c:pt>
                <c:pt idx="303">
                  <c:v>9.0823268830497774</c:v>
                </c:pt>
                <c:pt idx="304">
                  <c:v>9.0814509541094797</c:v>
                </c:pt>
                <c:pt idx="305">
                  <c:v>9.0805735316842036</c:v>
                </c:pt>
                <c:pt idx="306">
                  <c:v>9.0796946157739473</c:v>
                </c:pt>
                <c:pt idx="307">
                  <c:v>9.0788142063787127</c:v>
                </c:pt>
                <c:pt idx="308">
                  <c:v>9.077932303498498</c:v>
                </c:pt>
                <c:pt idx="309">
                  <c:v>9.0770489071333049</c:v>
                </c:pt>
                <c:pt idx="310">
                  <c:v>9.0761640172831317</c:v>
                </c:pt>
                <c:pt idx="311">
                  <c:v>9.0752776339479801</c:v>
                </c:pt>
                <c:pt idx="312">
                  <c:v>9.0743897571278502</c:v>
                </c:pt>
                <c:pt idx="313">
                  <c:v>9.0735003868227402</c:v>
                </c:pt>
                <c:pt idx="314">
                  <c:v>9.0726095230326518</c:v>
                </c:pt>
                <c:pt idx="315">
                  <c:v>9.0717171657575832</c:v>
                </c:pt>
                <c:pt idx="316">
                  <c:v>9.0708233149975346</c:v>
                </c:pt>
                <c:pt idx="317">
                  <c:v>9.0699279707525076</c:v>
                </c:pt>
                <c:pt idx="318">
                  <c:v>9.0690311330225022</c:v>
                </c:pt>
                <c:pt idx="319">
                  <c:v>9.0681328018075167</c:v>
                </c:pt>
                <c:pt idx="320">
                  <c:v>9.0672329771075528</c:v>
                </c:pt>
                <c:pt idx="321">
                  <c:v>9.0663316589226088</c:v>
                </c:pt>
                <c:pt idx="322">
                  <c:v>9.0654288472526865</c:v>
                </c:pt>
                <c:pt idx="323">
                  <c:v>9.0645245420977858</c:v>
                </c:pt>
                <c:pt idx="324">
                  <c:v>9.063618743457905</c:v>
                </c:pt>
                <c:pt idx="325">
                  <c:v>9.062711451333044</c:v>
                </c:pt>
                <c:pt idx="326">
                  <c:v>9.0618026657232047</c:v>
                </c:pt>
                <c:pt idx="327">
                  <c:v>9.0608923866283853</c:v>
                </c:pt>
                <c:pt idx="328">
                  <c:v>9.0599806140485875</c:v>
                </c:pt>
                <c:pt idx="329">
                  <c:v>9.0590673479838113</c:v>
                </c:pt>
                <c:pt idx="330">
                  <c:v>9.058152588434055</c:v>
                </c:pt>
                <c:pt idx="331">
                  <c:v>9.0572363353993204</c:v>
                </c:pt>
                <c:pt idx="332">
                  <c:v>9.0563185888796056</c:v>
                </c:pt>
                <c:pt idx="333">
                  <c:v>9.0553993488749107</c:v>
                </c:pt>
                <c:pt idx="334">
                  <c:v>9.0544786153852375</c:v>
                </c:pt>
                <c:pt idx="335">
                  <c:v>9.0535563884105859</c:v>
                </c:pt>
                <c:pt idx="336">
                  <c:v>9.0526326679509541</c:v>
                </c:pt>
                <c:pt idx="337">
                  <c:v>9.051707454006344</c:v>
                </c:pt>
                <c:pt idx="338">
                  <c:v>9.0507807465767538</c:v>
                </c:pt>
                <c:pt idx="339">
                  <c:v>9.0498525456621852</c:v>
                </c:pt>
                <c:pt idx="340">
                  <c:v>9.0489228512626365</c:v>
                </c:pt>
                <c:pt idx="341">
                  <c:v>9.0479916633781095</c:v>
                </c:pt>
                <c:pt idx="342">
                  <c:v>9.0470589820086023</c:v>
                </c:pt>
                <c:pt idx="343">
                  <c:v>9.0461248071541167</c:v>
                </c:pt>
                <c:pt idx="344">
                  <c:v>9.045189138814651</c:v>
                </c:pt>
                <c:pt idx="345">
                  <c:v>9.0442519769902088</c:v>
                </c:pt>
                <c:pt idx="346">
                  <c:v>9.0433133216807846</c:v>
                </c:pt>
                <c:pt idx="347">
                  <c:v>9.0423731728863821</c:v>
                </c:pt>
                <c:pt idx="348">
                  <c:v>9.0414315306069994</c:v>
                </c:pt>
                <c:pt idx="349">
                  <c:v>9.0404883948426384</c:v>
                </c:pt>
                <c:pt idx="350">
                  <c:v>9.0395437655932991</c:v>
                </c:pt>
                <c:pt idx="351">
                  <c:v>9.0385976428589796</c:v>
                </c:pt>
                <c:pt idx="352">
                  <c:v>9.0376500266396818</c:v>
                </c:pt>
                <c:pt idx="353">
                  <c:v>9.0367009169354038</c:v>
                </c:pt>
                <c:pt idx="354">
                  <c:v>9.0357503137461457</c:v>
                </c:pt>
                <c:pt idx="355">
                  <c:v>9.034798217071911</c:v>
                </c:pt>
                <c:pt idx="356">
                  <c:v>9.0338446269126944</c:v>
                </c:pt>
                <c:pt idx="357">
                  <c:v>9.0328895432685012</c:v>
                </c:pt>
                <c:pt idx="358">
                  <c:v>9.0319329661393262</c:v>
                </c:pt>
                <c:pt idx="359">
                  <c:v>9.0309748955251745</c:v>
                </c:pt>
                <c:pt idx="360">
                  <c:v>9.0300153314260427</c:v>
                </c:pt>
                <c:pt idx="361">
                  <c:v>9.0290542738419308</c:v>
                </c:pt>
                <c:pt idx="362">
                  <c:v>9.0280917227728406</c:v>
                </c:pt>
                <c:pt idx="363">
                  <c:v>9.0271276782187702</c:v>
                </c:pt>
                <c:pt idx="364">
                  <c:v>9.0261621401797214</c:v>
                </c:pt>
                <c:pt idx="365">
                  <c:v>9.0251951086556943</c:v>
                </c:pt>
                <c:pt idx="366">
                  <c:v>9.0242265836466871</c:v>
                </c:pt>
                <c:pt idx="367">
                  <c:v>9.0232565651526997</c:v>
                </c:pt>
                <c:pt idx="368">
                  <c:v>9.022285053173734</c:v>
                </c:pt>
                <c:pt idx="369">
                  <c:v>9.0213120477097899</c:v>
                </c:pt>
                <c:pt idx="370">
                  <c:v>9.0203375487608657</c:v>
                </c:pt>
                <c:pt idx="371">
                  <c:v>9.0193615563269631</c:v>
                </c:pt>
                <c:pt idx="372">
                  <c:v>9.0183840704080804</c:v>
                </c:pt>
                <c:pt idx="373">
                  <c:v>9.0174050910042194</c:v>
                </c:pt>
                <c:pt idx="374">
                  <c:v>9.0164246181153782</c:v>
                </c:pt>
                <c:pt idx="375">
                  <c:v>9.0154426517415587</c:v>
                </c:pt>
                <c:pt idx="376">
                  <c:v>9.014459191882759</c:v>
                </c:pt>
                <c:pt idx="377">
                  <c:v>9.013474238538981</c:v>
                </c:pt>
                <c:pt idx="378">
                  <c:v>9.0124877917102229</c:v>
                </c:pt>
                <c:pt idx="379">
                  <c:v>9.0114998513964863</c:v>
                </c:pt>
                <c:pt idx="380">
                  <c:v>9.0105104175977697</c:v>
                </c:pt>
                <c:pt idx="381">
                  <c:v>9.0095194903140747</c:v>
                </c:pt>
                <c:pt idx="382">
                  <c:v>9.0085270695454014</c:v>
                </c:pt>
                <c:pt idx="383">
                  <c:v>9.0075331552917479</c:v>
                </c:pt>
                <c:pt idx="384">
                  <c:v>9.0065377475531143</c:v>
                </c:pt>
                <c:pt idx="385">
                  <c:v>9.0055408463295024</c:v>
                </c:pt>
                <c:pt idx="386">
                  <c:v>9.0045424516209103</c:v>
                </c:pt>
                <c:pt idx="387">
                  <c:v>9.0035425634273416</c:v>
                </c:pt>
                <c:pt idx="388">
                  <c:v>9.002541181748791</c:v>
                </c:pt>
                <c:pt idx="389">
                  <c:v>9.0015383065852621</c:v>
                </c:pt>
                <c:pt idx="390">
                  <c:v>9.0005339379367548</c:v>
                </c:pt>
                <c:pt idx="391">
                  <c:v>8.9995280758032674</c:v>
                </c:pt>
                <c:pt idx="392">
                  <c:v>8.9985207201848016</c:v>
                </c:pt>
                <c:pt idx="393">
                  <c:v>8.9975118710813557</c:v>
                </c:pt>
                <c:pt idx="394">
                  <c:v>8.9965015284929315</c:v>
                </c:pt>
                <c:pt idx="395">
                  <c:v>8.9954896924195271</c:v>
                </c:pt>
                <c:pt idx="396">
                  <c:v>8.9944763628611444</c:v>
                </c:pt>
                <c:pt idx="397">
                  <c:v>8.9934615398177815</c:v>
                </c:pt>
                <c:pt idx="398">
                  <c:v>8.9924452232894403</c:v>
                </c:pt>
                <c:pt idx="399">
                  <c:v>8.9914274132761189</c:v>
                </c:pt>
                <c:pt idx="400">
                  <c:v>8.990408109777821</c:v>
                </c:pt>
                <c:pt idx="401">
                  <c:v>8.9893873127945412</c:v>
                </c:pt>
                <c:pt idx="402">
                  <c:v>8.988365022326283</c:v>
                </c:pt>
                <c:pt idx="403">
                  <c:v>8.9873412383730447</c:v>
                </c:pt>
                <c:pt idx="404">
                  <c:v>8.986315960934828</c:v>
                </c:pt>
                <c:pt idx="405">
                  <c:v>8.985289190011633</c:v>
                </c:pt>
                <c:pt idx="406">
                  <c:v>8.9842609256034578</c:v>
                </c:pt>
                <c:pt idx="407">
                  <c:v>8.9832311677103043</c:v>
                </c:pt>
                <c:pt idx="408">
                  <c:v>8.9821999163321706</c:v>
                </c:pt>
                <c:pt idx="409">
                  <c:v>8.9811671714690586</c:v>
                </c:pt>
                <c:pt idx="410">
                  <c:v>8.9801329331209665</c:v>
                </c:pt>
                <c:pt idx="411">
                  <c:v>8.979097201287896</c:v>
                </c:pt>
                <c:pt idx="412">
                  <c:v>8.9780599759698454</c:v>
                </c:pt>
                <c:pt idx="413">
                  <c:v>8.9770212571668164</c:v>
                </c:pt>
                <c:pt idx="414">
                  <c:v>8.9759810448788073</c:v>
                </c:pt>
                <c:pt idx="415">
                  <c:v>8.9749393391058199</c:v>
                </c:pt>
                <c:pt idx="416">
                  <c:v>8.9738961398478523</c:v>
                </c:pt>
                <c:pt idx="417">
                  <c:v>8.9728514471049063</c:v>
                </c:pt>
                <c:pt idx="418">
                  <c:v>8.9718052608769803</c:v>
                </c:pt>
                <c:pt idx="419">
                  <c:v>8.9707575811640776</c:v>
                </c:pt>
                <c:pt idx="420">
                  <c:v>8.9697084079661931</c:v>
                </c:pt>
                <c:pt idx="421">
                  <c:v>8.9686577412833302</c:v>
                </c:pt>
                <c:pt idx="422">
                  <c:v>8.9676055811154889</c:v>
                </c:pt>
                <c:pt idx="423">
                  <c:v>8.9665519274626657</c:v>
                </c:pt>
                <c:pt idx="424">
                  <c:v>8.965496780324866</c:v>
                </c:pt>
                <c:pt idx="425">
                  <c:v>8.9644401397020861</c:v>
                </c:pt>
                <c:pt idx="426">
                  <c:v>8.9633820055943279</c:v>
                </c:pt>
                <c:pt idx="427">
                  <c:v>8.9623223780015895</c:v>
                </c:pt>
                <c:pt idx="428">
                  <c:v>8.961261256923871</c:v>
                </c:pt>
                <c:pt idx="429">
                  <c:v>8.9601986423611759</c:v>
                </c:pt>
                <c:pt idx="430">
                  <c:v>8.9591345343135007</c:v>
                </c:pt>
                <c:pt idx="431">
                  <c:v>8.9580689327808454</c:v>
                </c:pt>
                <c:pt idx="432">
                  <c:v>8.9570018377632117</c:v>
                </c:pt>
                <c:pt idx="433">
                  <c:v>8.9559332492605979</c:v>
                </c:pt>
                <c:pt idx="434">
                  <c:v>8.9548631672730057</c:v>
                </c:pt>
                <c:pt idx="435">
                  <c:v>8.9537915918004352</c:v>
                </c:pt>
                <c:pt idx="436">
                  <c:v>8.9527185228428827</c:v>
                </c:pt>
                <c:pt idx="437">
                  <c:v>8.9516439604003537</c:v>
                </c:pt>
                <c:pt idx="438">
                  <c:v>8.9505679044728446</c:v>
                </c:pt>
                <c:pt idx="439">
                  <c:v>8.9494903550603553</c:v>
                </c:pt>
                <c:pt idx="440">
                  <c:v>8.9484113121628877</c:v>
                </c:pt>
                <c:pt idx="441">
                  <c:v>8.9473307757804417</c:v>
                </c:pt>
                <c:pt idx="442">
                  <c:v>8.9462487459130156</c:v>
                </c:pt>
                <c:pt idx="443">
                  <c:v>8.9451652225606093</c:v>
                </c:pt>
                <c:pt idx="444">
                  <c:v>8.9440802057232247</c:v>
                </c:pt>
                <c:pt idx="445">
                  <c:v>8.9429936954008635</c:v>
                </c:pt>
                <c:pt idx="446">
                  <c:v>8.9419056915935187</c:v>
                </c:pt>
                <c:pt idx="447">
                  <c:v>8.9408161943011972</c:v>
                </c:pt>
                <c:pt idx="448">
                  <c:v>8.9397252035238957</c:v>
                </c:pt>
                <c:pt idx="449">
                  <c:v>8.9386327192616157</c:v>
                </c:pt>
                <c:pt idx="450">
                  <c:v>8.9375387415143557</c:v>
                </c:pt>
                <c:pt idx="451">
                  <c:v>8.936443270282119</c:v>
                </c:pt>
                <c:pt idx="452">
                  <c:v>8.9353463055649005</c:v>
                </c:pt>
                <c:pt idx="453">
                  <c:v>8.9342478473627018</c:v>
                </c:pt>
                <c:pt idx="454">
                  <c:v>8.9331478956755266</c:v>
                </c:pt>
                <c:pt idx="455">
                  <c:v>8.9320464505033712</c:v>
                </c:pt>
                <c:pt idx="456">
                  <c:v>8.9309435118462375</c:v>
                </c:pt>
                <c:pt idx="457">
                  <c:v>8.9298390797041236</c:v>
                </c:pt>
                <c:pt idx="458">
                  <c:v>8.9287331540770296</c:v>
                </c:pt>
                <c:pt idx="459">
                  <c:v>8.9276257349649573</c:v>
                </c:pt>
                <c:pt idx="460">
                  <c:v>8.9265168223679066</c:v>
                </c:pt>
                <c:pt idx="461">
                  <c:v>8.9254064162858757</c:v>
                </c:pt>
                <c:pt idx="462">
                  <c:v>8.9242945167188665</c:v>
                </c:pt>
                <c:pt idx="463">
                  <c:v>8.9231811236668772</c:v>
                </c:pt>
                <c:pt idx="464">
                  <c:v>8.9220662371299078</c:v>
                </c:pt>
                <c:pt idx="465">
                  <c:v>8.92094985710796</c:v>
                </c:pt>
                <c:pt idx="466">
                  <c:v>8.9198319836010338</c:v>
                </c:pt>
                <c:pt idx="467">
                  <c:v>8.9187126166091275</c:v>
                </c:pt>
                <c:pt idx="468">
                  <c:v>8.9175917561322429</c:v>
                </c:pt>
                <c:pt idx="469">
                  <c:v>8.9164694021703799</c:v>
                </c:pt>
                <c:pt idx="470">
                  <c:v>8.915345554723535</c:v>
                </c:pt>
                <c:pt idx="471">
                  <c:v>8.9142202137917135</c:v>
                </c:pt>
                <c:pt idx="472">
                  <c:v>8.9130933793749119</c:v>
                </c:pt>
                <c:pt idx="473">
                  <c:v>8.9119650514731301</c:v>
                </c:pt>
                <c:pt idx="474">
                  <c:v>8.91083523008637</c:v>
                </c:pt>
                <c:pt idx="475">
                  <c:v>8.9097039152146316</c:v>
                </c:pt>
                <c:pt idx="476">
                  <c:v>8.908571106857913</c:v>
                </c:pt>
                <c:pt idx="477">
                  <c:v>8.9074368050162143</c:v>
                </c:pt>
                <c:pt idx="478">
                  <c:v>8.9063010096895372</c:v>
                </c:pt>
                <c:pt idx="479">
                  <c:v>8.9051637208778818</c:v>
                </c:pt>
                <c:pt idx="480">
                  <c:v>8.9040249385812462</c:v>
                </c:pt>
                <c:pt idx="481">
                  <c:v>8.9028846627996323</c:v>
                </c:pt>
                <c:pt idx="482">
                  <c:v>8.9017428935330383</c:v>
                </c:pt>
                <c:pt idx="483">
                  <c:v>8.9005996307814659</c:v>
                </c:pt>
                <c:pt idx="484">
                  <c:v>8.8994548745449134</c:v>
                </c:pt>
                <c:pt idx="485">
                  <c:v>8.8983086248233825</c:v>
                </c:pt>
                <c:pt idx="486">
                  <c:v>8.8971608816168715</c:v>
                </c:pt>
                <c:pt idx="487">
                  <c:v>8.8960116449253821</c:v>
                </c:pt>
                <c:pt idx="488">
                  <c:v>8.8948609147489126</c:v>
                </c:pt>
                <c:pt idx="489">
                  <c:v>8.8937086910874648</c:v>
                </c:pt>
                <c:pt idx="490">
                  <c:v>8.8925549739410368</c:v>
                </c:pt>
                <c:pt idx="491">
                  <c:v>8.8913997633096304</c:v>
                </c:pt>
                <c:pt idx="492">
                  <c:v>8.890243059193244</c:v>
                </c:pt>
                <c:pt idx="493">
                  <c:v>8.8890848615918809</c:v>
                </c:pt>
                <c:pt idx="494">
                  <c:v>8.887925170505536</c:v>
                </c:pt>
                <c:pt idx="495">
                  <c:v>8.8867639859342127</c:v>
                </c:pt>
                <c:pt idx="496">
                  <c:v>8.8856013078779092</c:v>
                </c:pt>
                <c:pt idx="497">
                  <c:v>8.8844371363366292</c:v>
                </c:pt>
                <c:pt idx="498">
                  <c:v>8.8832714713103673</c:v>
                </c:pt>
                <c:pt idx="499">
                  <c:v>8.882104312799127</c:v>
                </c:pt>
                <c:pt idx="500">
                  <c:v>8.8809356608029084</c:v>
                </c:pt>
                <c:pt idx="501">
                  <c:v>8.8797655153217114</c:v>
                </c:pt>
                <c:pt idx="502">
                  <c:v>8.8785938763555325</c:v>
                </c:pt>
                <c:pt idx="503">
                  <c:v>8.8774207439043771</c:v>
                </c:pt>
                <c:pt idx="504">
                  <c:v>8.8762461179682397</c:v>
                </c:pt>
                <c:pt idx="505">
                  <c:v>8.875069998547124</c:v>
                </c:pt>
                <c:pt idx="506">
                  <c:v>8.8738923856410299</c:v>
                </c:pt>
                <c:pt idx="507">
                  <c:v>8.8727132792499575</c:v>
                </c:pt>
                <c:pt idx="508">
                  <c:v>8.8715326793739031</c:v>
                </c:pt>
                <c:pt idx="509">
                  <c:v>8.8703505860128722</c:v>
                </c:pt>
                <c:pt idx="510">
                  <c:v>8.8691669991668611</c:v>
                </c:pt>
                <c:pt idx="511">
                  <c:v>8.8679819188358699</c:v>
                </c:pt>
                <c:pt idx="512">
                  <c:v>8.8667953450199004</c:v>
                </c:pt>
                <c:pt idx="513">
                  <c:v>8.8656072777189525</c:v>
                </c:pt>
                <c:pt idx="514">
                  <c:v>8.8644177169330245</c:v>
                </c:pt>
                <c:pt idx="515">
                  <c:v>8.8632266626621163</c:v>
                </c:pt>
                <c:pt idx="516">
                  <c:v>8.8620341149062316</c:v>
                </c:pt>
                <c:pt idx="517">
                  <c:v>8.860840073665365</c:v>
                </c:pt>
                <c:pt idx="518">
                  <c:v>8.85964453893952</c:v>
                </c:pt>
                <c:pt idx="519">
                  <c:v>8.8584475107286966</c:v>
                </c:pt>
                <c:pt idx="520">
                  <c:v>8.8572489890328931</c:v>
                </c:pt>
                <c:pt idx="521">
                  <c:v>8.8560489738521113</c:v>
                </c:pt>
                <c:pt idx="522">
                  <c:v>8.8548474651863494</c:v>
                </c:pt>
                <c:pt idx="523">
                  <c:v>8.853644463035609</c:v>
                </c:pt>
                <c:pt idx="524">
                  <c:v>8.8524399673998886</c:v>
                </c:pt>
                <c:pt idx="525">
                  <c:v>8.8512339782791898</c:v>
                </c:pt>
                <c:pt idx="526">
                  <c:v>8.8500264956735126</c:v>
                </c:pt>
                <c:pt idx="527">
                  <c:v>8.8488175195828553</c:v>
                </c:pt>
                <c:pt idx="528">
                  <c:v>8.8476070500072179</c:v>
                </c:pt>
                <c:pt idx="529">
                  <c:v>8.8463950869466021</c:v>
                </c:pt>
                <c:pt idx="530">
                  <c:v>8.8451816304010062</c:v>
                </c:pt>
                <c:pt idx="531">
                  <c:v>8.843966680370432</c:v>
                </c:pt>
                <c:pt idx="532">
                  <c:v>8.8427502368548794</c:v>
                </c:pt>
                <c:pt idx="533">
                  <c:v>8.8415322998543466</c:v>
                </c:pt>
                <c:pt idx="534">
                  <c:v>8.8403128693688355</c:v>
                </c:pt>
                <c:pt idx="535">
                  <c:v>8.8390919453983443</c:v>
                </c:pt>
                <c:pt idx="536">
                  <c:v>8.8378695279428729</c:v>
                </c:pt>
                <c:pt idx="537">
                  <c:v>8.836645617002425</c:v>
                </c:pt>
                <c:pt idx="538">
                  <c:v>8.8354202125769952</c:v>
                </c:pt>
                <c:pt idx="539">
                  <c:v>8.834193314666587</c:v>
                </c:pt>
                <c:pt idx="540">
                  <c:v>8.8329649232712004</c:v>
                </c:pt>
                <c:pt idx="541">
                  <c:v>8.8317350383908355</c:v>
                </c:pt>
                <c:pt idx="542">
                  <c:v>8.8305036600254905</c:v>
                </c:pt>
                <c:pt idx="543">
                  <c:v>8.8292707881751653</c:v>
                </c:pt>
                <c:pt idx="544">
                  <c:v>8.8280364228398618</c:v>
                </c:pt>
                <c:pt idx="545">
                  <c:v>8.8268005640195781</c:v>
                </c:pt>
                <c:pt idx="546">
                  <c:v>8.8255632117143161</c:v>
                </c:pt>
                <c:pt idx="547">
                  <c:v>8.824324365924074</c:v>
                </c:pt>
                <c:pt idx="548">
                  <c:v>8.8230840266488553</c:v>
                </c:pt>
                <c:pt idx="549">
                  <c:v>8.8218421938886546</c:v>
                </c:pt>
                <c:pt idx="550">
                  <c:v>8.8205988676434757</c:v>
                </c:pt>
                <c:pt idx="551">
                  <c:v>8.8193540479133183</c:v>
                </c:pt>
                <c:pt idx="552">
                  <c:v>8.8181077346981809</c:v>
                </c:pt>
                <c:pt idx="553">
                  <c:v>8.8168599279980633</c:v>
                </c:pt>
                <c:pt idx="554">
                  <c:v>8.8156106278129691</c:v>
                </c:pt>
                <c:pt idx="555">
                  <c:v>8.814359834142893</c:v>
                </c:pt>
                <c:pt idx="556">
                  <c:v>8.8131075469878404</c:v>
                </c:pt>
                <c:pt idx="557">
                  <c:v>8.8118537663478058</c:v>
                </c:pt>
                <c:pt idx="558">
                  <c:v>8.8105984922227929</c:v>
                </c:pt>
                <c:pt idx="559">
                  <c:v>8.8093417246128016</c:v>
                </c:pt>
                <c:pt idx="560">
                  <c:v>8.808083463517832</c:v>
                </c:pt>
                <c:pt idx="561">
                  <c:v>8.8068237089378805</c:v>
                </c:pt>
                <c:pt idx="562">
                  <c:v>8.8055624608729506</c:v>
                </c:pt>
                <c:pt idx="563">
                  <c:v>8.8042997193230441</c:v>
                </c:pt>
                <c:pt idx="564">
                  <c:v>8.8030354842881557</c:v>
                </c:pt>
                <c:pt idx="565">
                  <c:v>8.801769755768289</c:v>
                </c:pt>
                <c:pt idx="566">
                  <c:v>8.8005025337634422</c:v>
                </c:pt>
                <c:pt idx="567">
                  <c:v>8.7992338182736169</c:v>
                </c:pt>
                <c:pt idx="568">
                  <c:v>8.7979636092988134</c:v>
                </c:pt>
                <c:pt idx="569">
                  <c:v>8.7966919068390297</c:v>
                </c:pt>
                <c:pt idx="570">
                  <c:v>8.7954187108942676</c:v>
                </c:pt>
                <c:pt idx="571">
                  <c:v>8.7941440214645255</c:v>
                </c:pt>
                <c:pt idx="572">
                  <c:v>8.7928678385498031</c:v>
                </c:pt>
                <c:pt idx="573">
                  <c:v>8.7915901621501042</c:v>
                </c:pt>
                <c:pt idx="574">
                  <c:v>8.7903109922654235</c:v>
                </c:pt>
                <c:pt idx="575">
                  <c:v>8.7890303288957643</c:v>
                </c:pt>
                <c:pt idx="576">
                  <c:v>8.7877481720411268</c:v>
                </c:pt>
                <c:pt idx="577">
                  <c:v>8.7864645217015092</c:v>
                </c:pt>
                <c:pt idx="578">
                  <c:v>8.7851793778769149</c:v>
                </c:pt>
                <c:pt idx="579">
                  <c:v>8.7838927405673388</c:v>
                </c:pt>
                <c:pt idx="580">
                  <c:v>8.7826046097727843</c:v>
                </c:pt>
                <c:pt idx="581">
                  <c:v>8.7813149854932497</c:v>
                </c:pt>
                <c:pt idx="582">
                  <c:v>8.7800238677287368</c:v>
                </c:pt>
                <c:pt idx="583">
                  <c:v>8.7787312564792437</c:v>
                </c:pt>
                <c:pt idx="584">
                  <c:v>8.7774371517447722</c:v>
                </c:pt>
                <c:pt idx="585">
                  <c:v>8.7761415535253224</c:v>
                </c:pt>
                <c:pt idx="586">
                  <c:v>8.7748444618208925</c:v>
                </c:pt>
                <c:pt idx="587">
                  <c:v>8.7735458766314824</c:v>
                </c:pt>
                <c:pt idx="588">
                  <c:v>8.772245797957094</c:v>
                </c:pt>
                <c:pt idx="589">
                  <c:v>8.7709442257977273</c:v>
                </c:pt>
                <c:pt idx="590">
                  <c:v>8.7696411601533804</c:v>
                </c:pt>
                <c:pt idx="591">
                  <c:v>8.7683366010240551</c:v>
                </c:pt>
                <c:pt idx="592">
                  <c:v>8.7670305484097497</c:v>
                </c:pt>
                <c:pt idx="593">
                  <c:v>8.7657230023104642</c:v>
                </c:pt>
                <c:pt idx="594">
                  <c:v>8.7644139627262021</c:v>
                </c:pt>
                <c:pt idx="595">
                  <c:v>8.7631034296569599</c:v>
                </c:pt>
                <c:pt idx="596">
                  <c:v>8.7617914031027375</c:v>
                </c:pt>
                <c:pt idx="597">
                  <c:v>8.7604778830635368</c:v>
                </c:pt>
                <c:pt idx="598">
                  <c:v>8.759162869539356</c:v>
                </c:pt>
                <c:pt idx="599">
                  <c:v>8.7578463625301968</c:v>
                </c:pt>
                <c:pt idx="600">
                  <c:v>8.7565283620360592</c:v>
                </c:pt>
                <c:pt idx="601">
                  <c:v>8.7552088680569415</c:v>
                </c:pt>
                <c:pt idx="602">
                  <c:v>8.7538878805928437</c:v>
                </c:pt>
                <c:pt idx="603">
                  <c:v>8.7525653996437676</c:v>
                </c:pt>
                <c:pt idx="604">
                  <c:v>8.7512414252097113</c:v>
                </c:pt>
                <c:pt idx="605">
                  <c:v>8.7499159572906766</c:v>
                </c:pt>
                <c:pt idx="606">
                  <c:v>8.7485889958866636</c:v>
                </c:pt>
                <c:pt idx="607">
                  <c:v>8.7472605409976705</c:v>
                </c:pt>
                <c:pt idx="608">
                  <c:v>8.7459305926236972</c:v>
                </c:pt>
                <c:pt idx="609">
                  <c:v>8.7445991507647474</c:v>
                </c:pt>
                <c:pt idx="610">
                  <c:v>8.7432662154208174</c:v>
                </c:pt>
                <c:pt idx="611">
                  <c:v>8.7419317865919073</c:v>
                </c:pt>
                <c:pt idx="612">
                  <c:v>8.7405958642780188</c:v>
                </c:pt>
                <c:pt idx="613">
                  <c:v>8.7392584484791502</c:v>
                </c:pt>
                <c:pt idx="614">
                  <c:v>8.7379195391953033</c:v>
                </c:pt>
                <c:pt idx="615">
                  <c:v>8.7365791364264762</c:v>
                </c:pt>
                <c:pt idx="616">
                  <c:v>8.7352372401726708</c:v>
                </c:pt>
                <c:pt idx="617">
                  <c:v>8.7338938504338852</c:v>
                </c:pt>
                <c:pt idx="618">
                  <c:v>8.7325489672101213</c:v>
                </c:pt>
                <c:pt idx="619">
                  <c:v>8.7312025905013773</c:v>
                </c:pt>
                <c:pt idx="620">
                  <c:v>8.7298547203076549</c:v>
                </c:pt>
                <c:pt idx="621">
                  <c:v>8.7285053566289541</c:v>
                </c:pt>
                <c:pt idx="622">
                  <c:v>8.7271544994652732</c:v>
                </c:pt>
                <c:pt idx="623">
                  <c:v>8.725802148816614</c:v>
                </c:pt>
                <c:pt idx="624">
                  <c:v>8.7244483046829746</c:v>
                </c:pt>
                <c:pt idx="625">
                  <c:v>8.7230929670643551</c:v>
                </c:pt>
                <c:pt idx="626">
                  <c:v>8.7217361359607573</c:v>
                </c:pt>
                <c:pt idx="627">
                  <c:v>8.720377811372181</c:v>
                </c:pt>
                <c:pt idx="628">
                  <c:v>8.7190179932986247</c:v>
                </c:pt>
                <c:pt idx="629">
                  <c:v>8.71765668174009</c:v>
                </c:pt>
                <c:pt idx="630">
                  <c:v>8.7162938766965752</c:v>
                </c:pt>
                <c:pt idx="631">
                  <c:v>8.714929578168082</c:v>
                </c:pt>
                <c:pt idx="632">
                  <c:v>8.7135637861546087</c:v>
                </c:pt>
                <c:pt idx="633">
                  <c:v>8.712196500656157</c:v>
                </c:pt>
                <c:pt idx="634">
                  <c:v>8.7108277216727252</c:v>
                </c:pt>
                <c:pt idx="635">
                  <c:v>8.7094574492043151</c:v>
                </c:pt>
                <c:pt idx="636">
                  <c:v>8.7080856832509266</c:v>
                </c:pt>
                <c:pt idx="637">
                  <c:v>8.7067124238125562</c:v>
                </c:pt>
                <c:pt idx="638">
                  <c:v>8.7053376708892092</c:v>
                </c:pt>
                <c:pt idx="639">
                  <c:v>8.7039614244808803</c:v>
                </c:pt>
                <c:pt idx="640">
                  <c:v>8.7025836845875748</c:v>
                </c:pt>
                <c:pt idx="641">
                  <c:v>8.7012044512092892</c:v>
                </c:pt>
                <c:pt idx="642">
                  <c:v>8.6998237243460252</c:v>
                </c:pt>
                <c:pt idx="643">
                  <c:v>8.6984415039977794</c:v>
                </c:pt>
                <c:pt idx="644">
                  <c:v>8.6970577901645569</c:v>
                </c:pt>
                <c:pt idx="645">
                  <c:v>8.6956725828463561</c:v>
                </c:pt>
                <c:pt idx="646">
                  <c:v>8.6942858820431752</c:v>
                </c:pt>
                <c:pt idx="647">
                  <c:v>8.6928976877550124</c:v>
                </c:pt>
                <c:pt idx="648">
                  <c:v>8.6915079999818747</c:v>
                </c:pt>
                <c:pt idx="649">
                  <c:v>8.6901168187237552</c:v>
                </c:pt>
                <c:pt idx="650">
                  <c:v>8.6887241439806555</c:v>
                </c:pt>
                <c:pt idx="651">
                  <c:v>8.6873299757525775</c:v>
                </c:pt>
                <c:pt idx="652">
                  <c:v>8.6859343140395211</c:v>
                </c:pt>
                <c:pt idx="653">
                  <c:v>8.6845371588414864</c:v>
                </c:pt>
                <c:pt idx="654">
                  <c:v>8.6831385101584715</c:v>
                </c:pt>
                <c:pt idx="655">
                  <c:v>8.6817383679904765</c:v>
                </c:pt>
                <c:pt idx="656">
                  <c:v>8.6803367323375031</c:v>
                </c:pt>
                <c:pt idx="657">
                  <c:v>8.6789336031995514</c:v>
                </c:pt>
                <c:pt idx="658">
                  <c:v>8.6775289805766196</c:v>
                </c:pt>
                <c:pt idx="659">
                  <c:v>8.6761228644687076</c:v>
                </c:pt>
                <c:pt idx="660">
                  <c:v>8.6747152548758173</c:v>
                </c:pt>
                <c:pt idx="661">
                  <c:v>8.6733061517979486</c:v>
                </c:pt>
                <c:pt idx="662">
                  <c:v>8.6718955552350998</c:v>
                </c:pt>
                <c:pt idx="663">
                  <c:v>8.6704834651872726</c:v>
                </c:pt>
                <c:pt idx="664">
                  <c:v>8.6690698816544636</c:v>
                </c:pt>
                <c:pt idx="665">
                  <c:v>8.6676548046366779</c:v>
                </c:pt>
                <c:pt idx="666">
                  <c:v>8.6662382341339139</c:v>
                </c:pt>
                <c:pt idx="667">
                  <c:v>8.6648201701461698</c:v>
                </c:pt>
                <c:pt idx="668">
                  <c:v>8.6634006126734455</c:v>
                </c:pt>
                <c:pt idx="669">
                  <c:v>8.6619795617157411</c:v>
                </c:pt>
                <c:pt idx="670">
                  <c:v>8.6605570172730584</c:v>
                </c:pt>
                <c:pt idx="671">
                  <c:v>8.6591329793453991</c:v>
                </c:pt>
                <c:pt idx="672">
                  <c:v>8.6577074479327578</c:v>
                </c:pt>
                <c:pt idx="673">
                  <c:v>8.6562804230351382</c:v>
                </c:pt>
                <c:pt idx="674">
                  <c:v>8.6548519046525403</c:v>
                </c:pt>
                <c:pt idx="675">
                  <c:v>8.6534218927849604</c:v>
                </c:pt>
                <c:pt idx="676">
                  <c:v>8.651990387432404</c:v>
                </c:pt>
                <c:pt idx="677">
                  <c:v>8.6505573885948674</c:v>
                </c:pt>
                <c:pt idx="678">
                  <c:v>8.6491228962723508</c:v>
                </c:pt>
                <c:pt idx="679">
                  <c:v>8.6476869104648575</c:v>
                </c:pt>
                <c:pt idx="680">
                  <c:v>8.6462494311723823</c:v>
                </c:pt>
                <c:pt idx="681">
                  <c:v>8.6448104583949288</c:v>
                </c:pt>
                <c:pt idx="682">
                  <c:v>8.6433699921324969</c:v>
                </c:pt>
                <c:pt idx="683">
                  <c:v>8.6419280323850849</c:v>
                </c:pt>
                <c:pt idx="684">
                  <c:v>8.6404845791526945</c:v>
                </c:pt>
                <c:pt idx="685">
                  <c:v>8.639039632435324</c:v>
                </c:pt>
                <c:pt idx="686">
                  <c:v>8.6375931922329734</c:v>
                </c:pt>
                <c:pt idx="687">
                  <c:v>8.6361452585456462</c:v>
                </c:pt>
                <c:pt idx="688">
                  <c:v>8.6346958313733371</c:v>
                </c:pt>
                <c:pt idx="689">
                  <c:v>8.6332449107160514</c:v>
                </c:pt>
                <c:pt idx="690">
                  <c:v>8.6317924965737856</c:v>
                </c:pt>
                <c:pt idx="691">
                  <c:v>8.6303385889465414</c:v>
                </c:pt>
                <c:pt idx="692">
                  <c:v>8.6288831878343153</c:v>
                </c:pt>
                <c:pt idx="693">
                  <c:v>8.6274262932371126</c:v>
                </c:pt>
                <c:pt idx="694">
                  <c:v>8.6259679051549298</c:v>
                </c:pt>
                <c:pt idx="695">
                  <c:v>8.6245080235877669</c:v>
                </c:pt>
                <c:pt idx="696">
                  <c:v>8.6230466485356256</c:v>
                </c:pt>
                <c:pt idx="697">
                  <c:v>8.621583779998506</c:v>
                </c:pt>
                <c:pt idx="698">
                  <c:v>8.6201194179764062</c:v>
                </c:pt>
                <c:pt idx="699">
                  <c:v>8.6186535624693263</c:v>
                </c:pt>
                <c:pt idx="700">
                  <c:v>8.6171862134772681</c:v>
                </c:pt>
                <c:pt idx="701">
                  <c:v>8.6157173710002315</c:v>
                </c:pt>
                <c:pt idx="702">
                  <c:v>8.6142470350382165</c:v>
                </c:pt>
                <c:pt idx="703">
                  <c:v>8.6127752055912197</c:v>
                </c:pt>
                <c:pt idx="704">
                  <c:v>8.6113018826592462</c:v>
                </c:pt>
                <c:pt idx="705">
                  <c:v>8.6098270662422909</c:v>
                </c:pt>
                <c:pt idx="706">
                  <c:v>8.608350756340359</c:v>
                </c:pt>
                <c:pt idx="707">
                  <c:v>8.6068729529534451</c:v>
                </c:pt>
                <c:pt idx="708">
                  <c:v>8.6053936560815547</c:v>
                </c:pt>
                <c:pt idx="709">
                  <c:v>8.6039128657246842</c:v>
                </c:pt>
                <c:pt idx="710">
                  <c:v>8.6024305818828335</c:v>
                </c:pt>
                <c:pt idx="711">
                  <c:v>8.6009468045560045</c:v>
                </c:pt>
                <c:pt idx="712">
                  <c:v>8.5994615337441971</c:v>
                </c:pt>
                <c:pt idx="713">
                  <c:v>8.5979747694474096</c:v>
                </c:pt>
                <c:pt idx="714">
                  <c:v>8.5964865116656419</c:v>
                </c:pt>
                <c:pt idx="715">
                  <c:v>8.5949967603988959</c:v>
                </c:pt>
                <c:pt idx="716">
                  <c:v>8.5935055156471698</c:v>
                </c:pt>
                <c:pt idx="717">
                  <c:v>8.5920127774104671</c:v>
                </c:pt>
                <c:pt idx="718">
                  <c:v>8.5905185456887825</c:v>
                </c:pt>
                <c:pt idx="719">
                  <c:v>8.5890228204821195</c:v>
                </c:pt>
                <c:pt idx="720">
                  <c:v>8.5875256017904782</c:v>
                </c:pt>
                <c:pt idx="721">
                  <c:v>8.5860268896138585</c:v>
                </c:pt>
                <c:pt idx="722">
                  <c:v>8.5845266839522569</c:v>
                </c:pt>
                <c:pt idx="723">
                  <c:v>8.583024984805677</c:v>
                </c:pt>
                <c:pt idx="724">
                  <c:v>8.5815217921741205</c:v>
                </c:pt>
                <c:pt idx="725">
                  <c:v>8.5800171060575821</c:v>
                </c:pt>
                <c:pt idx="726">
                  <c:v>8.5785109264560635</c:v>
                </c:pt>
                <c:pt idx="727">
                  <c:v>8.5770032533695684</c:v>
                </c:pt>
                <c:pt idx="728">
                  <c:v>8.5754940867980913</c:v>
                </c:pt>
                <c:pt idx="729">
                  <c:v>8.5739834267416377</c:v>
                </c:pt>
                <c:pt idx="730">
                  <c:v>8.5724712732002057</c:v>
                </c:pt>
                <c:pt idx="731">
                  <c:v>8.5709576261737919</c:v>
                </c:pt>
                <c:pt idx="732">
                  <c:v>8.5694424856623996</c:v>
                </c:pt>
                <c:pt idx="733">
                  <c:v>8.5679258516660273</c:v>
                </c:pt>
                <c:pt idx="734">
                  <c:v>8.5664077241846766</c:v>
                </c:pt>
                <c:pt idx="735">
                  <c:v>8.5648881032183493</c:v>
                </c:pt>
                <c:pt idx="736">
                  <c:v>8.5633669887670383</c:v>
                </c:pt>
                <c:pt idx="737">
                  <c:v>8.5618443808307507</c:v>
                </c:pt>
                <c:pt idx="738">
                  <c:v>8.560320279409483</c:v>
                </c:pt>
                <c:pt idx="739">
                  <c:v>8.558794684503237</c:v>
                </c:pt>
                <c:pt idx="740">
                  <c:v>8.5572675961120108</c:v>
                </c:pt>
                <c:pt idx="741">
                  <c:v>8.5557390142358063</c:v>
                </c:pt>
                <c:pt idx="742">
                  <c:v>8.5542089388746216</c:v>
                </c:pt>
                <c:pt idx="743">
                  <c:v>8.5526773700284568</c:v>
                </c:pt>
                <c:pt idx="744">
                  <c:v>8.5511443076973155</c:v>
                </c:pt>
                <c:pt idx="745">
                  <c:v>8.549609751881194</c:v>
                </c:pt>
                <c:pt idx="746">
                  <c:v>8.5480737025800941</c:v>
                </c:pt>
                <c:pt idx="747">
                  <c:v>8.5465361597940124</c:v>
                </c:pt>
                <c:pt idx="748">
                  <c:v>8.544997123522954</c:v>
                </c:pt>
                <c:pt idx="749">
                  <c:v>8.5434565937669156</c:v>
                </c:pt>
                <c:pt idx="750">
                  <c:v>8.541914570525897</c:v>
                </c:pt>
                <c:pt idx="751">
                  <c:v>8.5403710537999018</c:v>
                </c:pt>
                <c:pt idx="752">
                  <c:v>8.5388260435889247</c:v>
                </c:pt>
                <c:pt idx="753">
                  <c:v>8.5372795398929693</c:v>
                </c:pt>
                <c:pt idx="754">
                  <c:v>8.5357315427120355</c:v>
                </c:pt>
                <c:pt idx="755">
                  <c:v>8.5341820520461216</c:v>
                </c:pt>
                <c:pt idx="756">
                  <c:v>8.5326310678952275</c:v>
                </c:pt>
                <c:pt idx="757">
                  <c:v>8.5310785902593569</c:v>
                </c:pt>
                <c:pt idx="758">
                  <c:v>8.5295246191385061</c:v>
                </c:pt>
                <c:pt idx="759">
                  <c:v>8.5279691545326752</c:v>
                </c:pt>
                <c:pt idx="760">
                  <c:v>8.526412196441866</c:v>
                </c:pt>
                <c:pt idx="761">
                  <c:v>8.5248537448660766</c:v>
                </c:pt>
                <c:pt idx="762">
                  <c:v>8.5232937998053089</c:v>
                </c:pt>
                <c:pt idx="763">
                  <c:v>8.521732361259561</c:v>
                </c:pt>
                <c:pt idx="764">
                  <c:v>8.5201694292288348</c:v>
                </c:pt>
                <c:pt idx="765">
                  <c:v>8.5186050037131285</c:v>
                </c:pt>
                <c:pt idx="766">
                  <c:v>8.5170390847124438</c:v>
                </c:pt>
                <c:pt idx="767">
                  <c:v>8.5154716722267807</c:v>
                </c:pt>
                <c:pt idx="768">
                  <c:v>8.5139027662561375</c:v>
                </c:pt>
                <c:pt idx="769">
                  <c:v>8.5123323668005142</c:v>
                </c:pt>
                <c:pt idx="770">
                  <c:v>8.5107604738599125</c:v>
                </c:pt>
                <c:pt idx="771">
                  <c:v>8.5091870874343325</c:v>
                </c:pt>
                <c:pt idx="772">
                  <c:v>8.5076122075237723</c:v>
                </c:pt>
                <c:pt idx="773">
                  <c:v>8.5060358341282338</c:v>
                </c:pt>
                <c:pt idx="774">
                  <c:v>8.5044579672477152</c:v>
                </c:pt>
                <c:pt idx="775">
                  <c:v>8.5028786068822164</c:v>
                </c:pt>
                <c:pt idx="776">
                  <c:v>8.5012977530317411</c:v>
                </c:pt>
                <c:pt idx="777">
                  <c:v>8.4997154056962838</c:v>
                </c:pt>
                <c:pt idx="778">
                  <c:v>8.49813156487585</c:v>
                </c:pt>
                <c:pt idx="779">
                  <c:v>8.496546230570436</c:v>
                </c:pt>
                <c:pt idx="780">
                  <c:v>8.4949594027800437</c:v>
                </c:pt>
                <c:pt idx="781">
                  <c:v>8.4933710815046695</c:v>
                </c:pt>
                <c:pt idx="782">
                  <c:v>8.4917812667443169</c:v>
                </c:pt>
                <c:pt idx="783">
                  <c:v>8.4901899584989877</c:v>
                </c:pt>
                <c:pt idx="784">
                  <c:v>8.4885971567686767</c:v>
                </c:pt>
                <c:pt idx="785">
                  <c:v>8.4870028615533872</c:v>
                </c:pt>
                <c:pt idx="786">
                  <c:v>8.4854070728531177</c:v>
                </c:pt>
                <c:pt idx="787">
                  <c:v>8.4838097906678698</c:v>
                </c:pt>
                <c:pt idx="788">
                  <c:v>8.4822110149976435</c:v>
                </c:pt>
                <c:pt idx="789">
                  <c:v>8.4806107458424371</c:v>
                </c:pt>
                <c:pt idx="790">
                  <c:v>8.4790089832022506</c:v>
                </c:pt>
                <c:pt idx="791">
                  <c:v>8.4774057270770875</c:v>
                </c:pt>
                <c:pt idx="792">
                  <c:v>8.4758009774669425</c:v>
                </c:pt>
                <c:pt idx="793">
                  <c:v>8.4741947343718191</c:v>
                </c:pt>
                <c:pt idx="794">
                  <c:v>8.4725869977917174</c:v>
                </c:pt>
                <c:pt idx="795">
                  <c:v>8.4709777677266356</c:v>
                </c:pt>
                <c:pt idx="796">
                  <c:v>8.4693670441765754</c:v>
                </c:pt>
                <c:pt idx="797">
                  <c:v>8.4677548271415368</c:v>
                </c:pt>
                <c:pt idx="798">
                  <c:v>8.4661411166215164</c:v>
                </c:pt>
                <c:pt idx="799">
                  <c:v>8.4645259126165175</c:v>
                </c:pt>
                <c:pt idx="800">
                  <c:v>8.4629092151265404</c:v>
                </c:pt>
                <c:pt idx="801">
                  <c:v>8.4612910241515848</c:v>
                </c:pt>
                <c:pt idx="802">
                  <c:v>8.4596713396916492</c:v>
                </c:pt>
                <c:pt idx="803">
                  <c:v>8.4580501617467352</c:v>
                </c:pt>
                <c:pt idx="804">
                  <c:v>8.4564274903168393</c:v>
                </c:pt>
                <c:pt idx="805">
                  <c:v>8.4548033254019668</c:v>
                </c:pt>
                <c:pt idx="806">
                  <c:v>8.4531776670021141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8D5-4C62-BCE2-07146C472C6F}"/>
            </c:ext>
          </c:extLst>
        </c:ser>
        <c:ser>
          <c:idx val="1"/>
          <c:order val="1"/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'Max limit'!$W$6:$W$812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limit'!$Y$6:$Y$812</c:f>
              <c:numCache>
                <c:formatCode>0.00</c:formatCode>
                <c:ptCount val="807"/>
                <c:pt idx="0">
                  <c:v>9.5621615857894042</c:v>
                </c:pt>
                <c:pt idx="1">
                  <c:v>9.5614028689443167</c:v>
                </c:pt>
                <c:pt idx="2">
                  <c:v>9.5606414758493372</c:v>
                </c:pt>
                <c:pt idx="3">
                  <c:v>9.5598774065044623</c:v>
                </c:pt>
                <c:pt idx="4">
                  <c:v>9.5591106609096919</c:v>
                </c:pt>
                <c:pt idx="5">
                  <c:v>9.5583412390650278</c:v>
                </c:pt>
                <c:pt idx="6">
                  <c:v>9.5575691409704699</c:v>
                </c:pt>
                <c:pt idx="7">
                  <c:v>9.5567943666260149</c:v>
                </c:pt>
                <c:pt idx="8">
                  <c:v>9.5560169160316679</c:v>
                </c:pt>
                <c:pt idx="9">
                  <c:v>9.5552367891874255</c:v>
                </c:pt>
                <c:pt idx="10">
                  <c:v>9.5544539860932893</c:v>
                </c:pt>
                <c:pt idx="11">
                  <c:v>9.5536685067492577</c:v>
                </c:pt>
                <c:pt idx="12">
                  <c:v>9.5528803511553324</c:v>
                </c:pt>
                <c:pt idx="13">
                  <c:v>9.5520895193115116</c:v>
                </c:pt>
                <c:pt idx="14">
                  <c:v>9.5512960112177971</c:v>
                </c:pt>
                <c:pt idx="15">
                  <c:v>9.550499826874189</c:v>
                </c:pt>
                <c:pt idx="16">
                  <c:v>9.5497009662806853</c:v>
                </c:pt>
                <c:pt idx="17">
                  <c:v>9.548899429437288</c:v>
                </c:pt>
                <c:pt idx="18">
                  <c:v>9.5480952163439952</c:v>
                </c:pt>
                <c:pt idx="19">
                  <c:v>9.5472883270008069</c:v>
                </c:pt>
                <c:pt idx="20">
                  <c:v>9.5464787614077249</c:v>
                </c:pt>
                <c:pt idx="21">
                  <c:v>9.5456665195647492</c:v>
                </c:pt>
                <c:pt idx="22">
                  <c:v>9.5448516014718798</c:v>
                </c:pt>
                <c:pt idx="23">
                  <c:v>9.544034007129115</c:v>
                </c:pt>
                <c:pt idx="24">
                  <c:v>9.5432137365364547</c:v>
                </c:pt>
                <c:pt idx="25">
                  <c:v>9.5423907896939006</c:v>
                </c:pt>
                <c:pt idx="26">
                  <c:v>9.5415651666014529</c:v>
                </c:pt>
                <c:pt idx="27">
                  <c:v>9.5407368672591097</c:v>
                </c:pt>
                <c:pt idx="28">
                  <c:v>9.5399058916668729</c:v>
                </c:pt>
                <c:pt idx="29">
                  <c:v>9.5390722398247405</c:v>
                </c:pt>
                <c:pt idx="30">
                  <c:v>9.5382359117327127</c:v>
                </c:pt>
                <c:pt idx="31">
                  <c:v>9.5373969073907929</c:v>
                </c:pt>
                <c:pt idx="32">
                  <c:v>9.5365552267989777</c:v>
                </c:pt>
                <c:pt idx="33">
                  <c:v>9.535710869957267</c:v>
                </c:pt>
                <c:pt idx="34">
                  <c:v>9.5348638368656626</c:v>
                </c:pt>
                <c:pt idx="35">
                  <c:v>9.5340141275241646</c:v>
                </c:pt>
                <c:pt idx="36">
                  <c:v>9.533161741932771</c:v>
                </c:pt>
                <c:pt idx="37">
                  <c:v>9.532306680091482</c:v>
                </c:pt>
                <c:pt idx="38">
                  <c:v>9.531448942000301</c:v>
                </c:pt>
                <c:pt idx="39">
                  <c:v>9.5305885276592246</c:v>
                </c:pt>
                <c:pt idx="40">
                  <c:v>9.5297254370682527</c:v>
                </c:pt>
                <c:pt idx="41">
                  <c:v>9.5288596702273871</c:v>
                </c:pt>
                <c:pt idx="42">
                  <c:v>9.5279912271366261</c:v>
                </c:pt>
                <c:pt idx="43">
                  <c:v>9.5271201077959731</c:v>
                </c:pt>
                <c:pt idx="44">
                  <c:v>9.5262463122054228</c:v>
                </c:pt>
                <c:pt idx="45">
                  <c:v>9.5253698403649789</c:v>
                </c:pt>
                <c:pt idx="46">
                  <c:v>9.5244906922746413</c:v>
                </c:pt>
                <c:pt idx="47">
                  <c:v>9.5236088679344082</c:v>
                </c:pt>
                <c:pt idx="48">
                  <c:v>9.5227243673442814</c:v>
                </c:pt>
                <c:pt idx="49">
                  <c:v>9.5218371905042609</c:v>
                </c:pt>
                <c:pt idx="50">
                  <c:v>9.520947337414345</c:v>
                </c:pt>
                <c:pt idx="51">
                  <c:v>9.5200548080745335</c:v>
                </c:pt>
                <c:pt idx="52">
                  <c:v>9.5191596024848284</c:v>
                </c:pt>
                <c:pt idx="53">
                  <c:v>9.5182617206452296</c:v>
                </c:pt>
                <c:pt idx="54">
                  <c:v>9.5173611625557353</c:v>
                </c:pt>
                <c:pt idx="55">
                  <c:v>9.5164579282163473</c:v>
                </c:pt>
                <c:pt idx="56">
                  <c:v>9.5155520176270638</c:v>
                </c:pt>
                <c:pt idx="57">
                  <c:v>9.5146434307878867</c:v>
                </c:pt>
                <c:pt idx="58">
                  <c:v>9.513732167698814</c:v>
                </c:pt>
                <c:pt idx="59">
                  <c:v>9.5128182283598477</c:v>
                </c:pt>
                <c:pt idx="60">
                  <c:v>9.5119016127709877</c:v>
                </c:pt>
                <c:pt idx="61">
                  <c:v>9.5109823209322322</c:v>
                </c:pt>
                <c:pt idx="62">
                  <c:v>9.5100603528435812</c:v>
                </c:pt>
                <c:pt idx="63">
                  <c:v>9.5091357085050365</c:v>
                </c:pt>
                <c:pt idx="64">
                  <c:v>9.5082083879165982</c:v>
                </c:pt>
                <c:pt idx="65">
                  <c:v>9.5072783910782643</c:v>
                </c:pt>
                <c:pt idx="66">
                  <c:v>9.5063457179900368</c:v>
                </c:pt>
                <c:pt idx="67">
                  <c:v>9.5054103686519156</c:v>
                </c:pt>
                <c:pt idx="68">
                  <c:v>9.5044723430638971</c:v>
                </c:pt>
                <c:pt idx="69">
                  <c:v>9.5035316412259867</c:v>
                </c:pt>
                <c:pt idx="70">
                  <c:v>9.5025882631381808</c:v>
                </c:pt>
                <c:pt idx="71">
                  <c:v>9.5016422088004813</c:v>
                </c:pt>
                <c:pt idx="72">
                  <c:v>9.5006934782128862</c:v>
                </c:pt>
                <c:pt idx="73">
                  <c:v>9.4997420713753957</c:v>
                </c:pt>
                <c:pt idx="74">
                  <c:v>9.4987879882880133</c:v>
                </c:pt>
                <c:pt idx="75">
                  <c:v>9.4978312289507354</c:v>
                </c:pt>
                <c:pt idx="76">
                  <c:v>9.496871793363562</c:v>
                </c:pt>
                <c:pt idx="77">
                  <c:v>9.4959096815264949</c:v>
                </c:pt>
                <c:pt idx="78">
                  <c:v>9.4949448934395324</c:v>
                </c:pt>
                <c:pt idx="79">
                  <c:v>9.4939774291026779</c:v>
                </c:pt>
                <c:pt idx="80">
                  <c:v>9.4930072885159262</c:v>
                </c:pt>
                <c:pt idx="81">
                  <c:v>9.4920344716792808</c:v>
                </c:pt>
                <c:pt idx="82">
                  <c:v>9.4910589785927435</c:v>
                </c:pt>
                <c:pt idx="83">
                  <c:v>9.4900808092563089</c:v>
                </c:pt>
                <c:pt idx="84">
                  <c:v>9.4890999636699789</c:v>
                </c:pt>
                <c:pt idx="85">
                  <c:v>9.4881164418337569</c:v>
                </c:pt>
                <c:pt idx="86">
                  <c:v>9.4871302437476395</c:v>
                </c:pt>
                <c:pt idx="87">
                  <c:v>9.4861413694116266</c:v>
                </c:pt>
                <c:pt idx="88">
                  <c:v>9.4851498188257199</c:v>
                </c:pt>
                <c:pt idx="89">
                  <c:v>9.4841555919899196</c:v>
                </c:pt>
                <c:pt idx="90">
                  <c:v>9.4831586889042239</c:v>
                </c:pt>
                <c:pt idx="91">
                  <c:v>9.4821591095686344</c:v>
                </c:pt>
                <c:pt idx="92">
                  <c:v>9.4811568539831494</c:v>
                </c:pt>
                <c:pt idx="93">
                  <c:v>9.4801519221477708</c:v>
                </c:pt>
                <c:pt idx="94">
                  <c:v>9.4791443140624967</c:v>
                </c:pt>
                <c:pt idx="95">
                  <c:v>9.4781340297273289</c:v>
                </c:pt>
                <c:pt idx="96">
                  <c:v>9.4771210691422674</c:v>
                </c:pt>
                <c:pt idx="97">
                  <c:v>9.4761054323073104</c:v>
                </c:pt>
                <c:pt idx="98">
                  <c:v>9.4750871192224597</c:v>
                </c:pt>
                <c:pt idx="99">
                  <c:v>9.4740661298877136</c:v>
                </c:pt>
                <c:pt idx="100">
                  <c:v>9.473042464303072</c:v>
                </c:pt>
                <c:pt idx="101">
                  <c:v>9.4720161224685384</c:v>
                </c:pt>
                <c:pt idx="102">
                  <c:v>9.4709871043841094</c:v>
                </c:pt>
                <c:pt idx="103">
                  <c:v>9.4699554100497849</c:v>
                </c:pt>
                <c:pt idx="104">
                  <c:v>9.4689210394655667</c:v>
                </c:pt>
                <c:pt idx="105">
                  <c:v>9.4678839926314549</c:v>
                </c:pt>
                <c:pt idx="106">
                  <c:v>9.4668442695474475</c:v>
                </c:pt>
                <c:pt idx="107">
                  <c:v>9.4658018702135447</c:v>
                </c:pt>
                <c:pt idx="108">
                  <c:v>9.4647567946297499</c:v>
                </c:pt>
                <c:pt idx="109">
                  <c:v>9.463709042796058</c:v>
                </c:pt>
                <c:pt idx="110">
                  <c:v>9.462658614712474</c:v>
                </c:pt>
                <c:pt idx="111">
                  <c:v>9.4616055103789929</c:v>
                </c:pt>
                <c:pt idx="112">
                  <c:v>9.4605497297956198</c:v>
                </c:pt>
                <c:pt idx="113">
                  <c:v>9.4594912729623513</c:v>
                </c:pt>
                <c:pt idx="114">
                  <c:v>9.4584301398791872</c:v>
                </c:pt>
                <c:pt idx="115">
                  <c:v>9.4573663305461295</c:v>
                </c:pt>
                <c:pt idx="116">
                  <c:v>9.4562998449631781</c:v>
                </c:pt>
                <c:pt idx="117">
                  <c:v>9.4552306831303312</c:v>
                </c:pt>
                <c:pt idx="118">
                  <c:v>9.4541588450475906</c:v>
                </c:pt>
                <c:pt idx="119">
                  <c:v>9.4530843307149546</c:v>
                </c:pt>
                <c:pt idx="120">
                  <c:v>9.4520071401324266</c:v>
                </c:pt>
                <c:pt idx="121">
                  <c:v>9.4509272733000014</c:v>
                </c:pt>
                <c:pt idx="122">
                  <c:v>9.4498447302176825</c:v>
                </c:pt>
                <c:pt idx="123">
                  <c:v>9.4487595108854681</c:v>
                </c:pt>
                <c:pt idx="124">
                  <c:v>9.44767161530336</c:v>
                </c:pt>
                <c:pt idx="125">
                  <c:v>9.4465810434713582</c:v>
                </c:pt>
                <c:pt idx="126">
                  <c:v>9.4454877953894609</c:v>
                </c:pt>
                <c:pt idx="127">
                  <c:v>9.44439187105767</c:v>
                </c:pt>
                <c:pt idx="128">
                  <c:v>9.4432932704759835</c:v>
                </c:pt>
                <c:pt idx="129">
                  <c:v>9.4421919936444034</c:v>
                </c:pt>
                <c:pt idx="130">
                  <c:v>9.4410880405629278</c:v>
                </c:pt>
                <c:pt idx="131">
                  <c:v>9.4399814112315603</c:v>
                </c:pt>
                <c:pt idx="132">
                  <c:v>9.4388721056502956</c:v>
                </c:pt>
                <c:pt idx="133">
                  <c:v>9.4377601238191371</c:v>
                </c:pt>
                <c:pt idx="134">
                  <c:v>9.4366454657380849</c:v>
                </c:pt>
                <c:pt idx="135">
                  <c:v>9.4355281314071373</c:v>
                </c:pt>
                <c:pt idx="136">
                  <c:v>9.434408120826296</c:v>
                </c:pt>
                <c:pt idx="137">
                  <c:v>9.4332854339955592</c:v>
                </c:pt>
                <c:pt idx="138">
                  <c:v>9.4321600709149287</c:v>
                </c:pt>
                <c:pt idx="139">
                  <c:v>9.4310320315844027</c:v>
                </c:pt>
                <c:pt idx="140">
                  <c:v>9.4299013160039831</c:v>
                </c:pt>
                <c:pt idx="141">
                  <c:v>9.4287679241736697</c:v>
                </c:pt>
                <c:pt idx="142">
                  <c:v>9.4276318560934609</c:v>
                </c:pt>
                <c:pt idx="143">
                  <c:v>9.4264931117633584</c:v>
                </c:pt>
                <c:pt idx="144">
                  <c:v>9.4253516911833604</c:v>
                </c:pt>
                <c:pt idx="145">
                  <c:v>9.4242075943534687</c:v>
                </c:pt>
                <c:pt idx="146">
                  <c:v>9.4230608212736815</c:v>
                </c:pt>
                <c:pt idx="147">
                  <c:v>9.4219113719440006</c:v>
                </c:pt>
                <c:pt idx="148">
                  <c:v>9.4207592463644261</c:v>
                </c:pt>
                <c:pt idx="149">
                  <c:v>9.419604444534956</c:v>
                </c:pt>
                <c:pt idx="150">
                  <c:v>9.4184469664555905</c:v>
                </c:pt>
                <c:pt idx="151">
                  <c:v>9.4172868121263313</c:v>
                </c:pt>
                <c:pt idx="152">
                  <c:v>9.4161239815471784</c:v>
                </c:pt>
                <c:pt idx="153">
                  <c:v>9.4149584747181301</c:v>
                </c:pt>
                <c:pt idx="154">
                  <c:v>9.413790291639188</c:v>
                </c:pt>
                <c:pt idx="155">
                  <c:v>9.4126194323103505</c:v>
                </c:pt>
                <c:pt idx="156">
                  <c:v>9.4114458967316192</c:v>
                </c:pt>
                <c:pt idx="157">
                  <c:v>9.4102696849029925</c:v>
                </c:pt>
                <c:pt idx="158">
                  <c:v>9.4090907968244721</c:v>
                </c:pt>
                <c:pt idx="159">
                  <c:v>9.407909232496058</c:v>
                </c:pt>
                <c:pt idx="160">
                  <c:v>9.4067249919177485</c:v>
                </c:pt>
                <c:pt idx="161">
                  <c:v>9.4055380750895452</c:v>
                </c:pt>
                <c:pt idx="162">
                  <c:v>9.4043484820114465</c:v>
                </c:pt>
                <c:pt idx="163">
                  <c:v>9.403156212683454</c:v>
                </c:pt>
                <c:pt idx="164">
                  <c:v>9.4019612671055661</c:v>
                </c:pt>
                <c:pt idx="165">
                  <c:v>9.4007636452777845</c:v>
                </c:pt>
                <c:pt idx="166">
                  <c:v>9.3995633472001074</c:v>
                </c:pt>
                <c:pt idx="167">
                  <c:v>9.3983603728725384</c:v>
                </c:pt>
                <c:pt idx="168">
                  <c:v>9.3971547222950722</c:v>
                </c:pt>
                <c:pt idx="169">
                  <c:v>9.3959463954677123</c:v>
                </c:pt>
                <c:pt idx="170">
                  <c:v>9.3947353923904586</c:v>
                </c:pt>
                <c:pt idx="171">
                  <c:v>9.3935217130633095</c:v>
                </c:pt>
                <c:pt idx="172">
                  <c:v>9.3923053574862667</c:v>
                </c:pt>
                <c:pt idx="173">
                  <c:v>9.3910863256593284</c:v>
                </c:pt>
                <c:pt idx="174">
                  <c:v>9.3898646175824965</c:v>
                </c:pt>
                <c:pt idx="175">
                  <c:v>9.3886402332557708</c:v>
                </c:pt>
                <c:pt idx="176">
                  <c:v>9.3874131726791497</c:v>
                </c:pt>
                <c:pt idx="177">
                  <c:v>9.386183435852633</c:v>
                </c:pt>
                <c:pt idx="178">
                  <c:v>9.3849510227762245</c:v>
                </c:pt>
                <c:pt idx="179">
                  <c:v>9.3837159334499187</c:v>
                </c:pt>
                <c:pt idx="180">
                  <c:v>9.382478167873721</c:v>
                </c:pt>
                <c:pt idx="181">
                  <c:v>9.3812377260476261</c:v>
                </c:pt>
                <c:pt idx="182">
                  <c:v>9.3799946079716374</c:v>
                </c:pt>
                <c:pt idx="183">
                  <c:v>9.3787488136457551</c:v>
                </c:pt>
                <c:pt idx="184">
                  <c:v>9.377500343069979</c:v>
                </c:pt>
                <c:pt idx="185">
                  <c:v>9.3762491962443075</c:v>
                </c:pt>
                <c:pt idx="186">
                  <c:v>9.3749953731687423</c:v>
                </c:pt>
                <c:pt idx="187">
                  <c:v>9.3737388738432816</c:v>
                </c:pt>
                <c:pt idx="188">
                  <c:v>9.3724796982679255</c:v>
                </c:pt>
                <c:pt idx="189">
                  <c:v>9.3712178464426774</c:v>
                </c:pt>
                <c:pt idx="190">
                  <c:v>9.3699533183675339</c:v>
                </c:pt>
                <c:pt idx="191">
                  <c:v>9.3686861140424949</c:v>
                </c:pt>
                <c:pt idx="192">
                  <c:v>9.3674162334675621</c:v>
                </c:pt>
                <c:pt idx="193">
                  <c:v>9.366143676642734</c:v>
                </c:pt>
                <c:pt idx="194">
                  <c:v>9.3648684435680121</c:v>
                </c:pt>
                <c:pt idx="195">
                  <c:v>9.3635905342433965</c:v>
                </c:pt>
                <c:pt idx="196">
                  <c:v>9.3623099486688854</c:v>
                </c:pt>
                <c:pt idx="197">
                  <c:v>9.3610266868444807</c:v>
                </c:pt>
                <c:pt idx="198">
                  <c:v>9.3597407487701805</c:v>
                </c:pt>
                <c:pt idx="199">
                  <c:v>9.3584521344459866</c:v>
                </c:pt>
                <c:pt idx="200">
                  <c:v>9.3571608438718972</c:v>
                </c:pt>
                <c:pt idx="201">
                  <c:v>9.3558668770479141</c:v>
                </c:pt>
                <c:pt idx="202">
                  <c:v>9.3545702339740355</c:v>
                </c:pt>
                <c:pt idx="203">
                  <c:v>9.3532709146502633</c:v>
                </c:pt>
                <c:pt idx="204">
                  <c:v>9.3519689190765973</c:v>
                </c:pt>
                <c:pt idx="205">
                  <c:v>9.3506642472530359</c:v>
                </c:pt>
                <c:pt idx="206">
                  <c:v>9.3493568991795808</c:v>
                </c:pt>
                <c:pt idx="207">
                  <c:v>9.348046874856232</c:v>
                </c:pt>
                <c:pt idx="208">
                  <c:v>9.3467341742829859</c:v>
                </c:pt>
                <c:pt idx="209">
                  <c:v>9.3454187974598462</c:v>
                </c:pt>
                <c:pt idx="210">
                  <c:v>9.3441007443868127</c:v>
                </c:pt>
                <c:pt idx="211">
                  <c:v>9.3427800150638856</c:v>
                </c:pt>
                <c:pt idx="212">
                  <c:v>9.3414566094910629</c:v>
                </c:pt>
                <c:pt idx="213">
                  <c:v>9.3401305276683448</c:v>
                </c:pt>
                <c:pt idx="214">
                  <c:v>9.3388017695957348</c:v>
                </c:pt>
                <c:pt idx="215">
                  <c:v>9.3374703352732276</c:v>
                </c:pt>
                <c:pt idx="216">
                  <c:v>9.3361362247008284</c:v>
                </c:pt>
                <c:pt idx="217">
                  <c:v>9.3347994378785319</c:v>
                </c:pt>
                <c:pt idx="218">
                  <c:v>9.3334599748063436</c:v>
                </c:pt>
                <c:pt idx="219">
                  <c:v>9.3321178354842598</c:v>
                </c:pt>
                <c:pt idx="220">
                  <c:v>9.3307730199122805</c:v>
                </c:pt>
                <c:pt idx="221">
                  <c:v>9.3294255280904075</c:v>
                </c:pt>
                <c:pt idx="222">
                  <c:v>9.3280753600186408</c:v>
                </c:pt>
                <c:pt idx="223">
                  <c:v>9.3267225156969786</c:v>
                </c:pt>
                <c:pt idx="224">
                  <c:v>9.3253669951254228</c:v>
                </c:pt>
                <c:pt idx="225">
                  <c:v>9.3240087983039714</c:v>
                </c:pt>
                <c:pt idx="226">
                  <c:v>9.3226479252326264</c:v>
                </c:pt>
                <c:pt idx="227">
                  <c:v>9.3212843759113859</c:v>
                </c:pt>
                <c:pt idx="228">
                  <c:v>9.3199181503402517</c:v>
                </c:pt>
                <c:pt idx="229">
                  <c:v>9.3185492485192238</c:v>
                </c:pt>
                <c:pt idx="230">
                  <c:v>9.3171776704483005</c:v>
                </c:pt>
                <c:pt idx="231">
                  <c:v>9.3158034161274816</c:v>
                </c:pt>
                <c:pt idx="232">
                  <c:v>9.3144264855567691</c:v>
                </c:pt>
                <c:pt idx="233">
                  <c:v>9.3130468787361629</c:v>
                </c:pt>
                <c:pt idx="234">
                  <c:v>9.3116645956656612</c:v>
                </c:pt>
                <c:pt idx="235">
                  <c:v>9.3102796363452658</c:v>
                </c:pt>
                <c:pt idx="236">
                  <c:v>9.3088920007749749</c:v>
                </c:pt>
                <c:pt idx="237">
                  <c:v>9.3075016889547921</c:v>
                </c:pt>
                <c:pt idx="238">
                  <c:v>9.3061087008847121</c:v>
                </c:pt>
                <c:pt idx="239">
                  <c:v>9.3047130365647384</c:v>
                </c:pt>
                <c:pt idx="240">
                  <c:v>9.3033146959948692</c:v>
                </c:pt>
                <c:pt idx="241">
                  <c:v>9.301913679175108</c:v>
                </c:pt>
                <c:pt idx="242">
                  <c:v>9.3005099861054514</c:v>
                </c:pt>
                <c:pt idx="243">
                  <c:v>9.2991036167858994</c:v>
                </c:pt>
                <c:pt idx="244">
                  <c:v>9.2976945712164536</c:v>
                </c:pt>
                <c:pt idx="245">
                  <c:v>9.2962828493971141</c:v>
                </c:pt>
                <c:pt idx="246">
                  <c:v>9.2948684513278774</c:v>
                </c:pt>
                <c:pt idx="247">
                  <c:v>9.2934513770087488</c:v>
                </c:pt>
                <c:pt idx="248">
                  <c:v>9.2920316264397247</c:v>
                </c:pt>
                <c:pt idx="249">
                  <c:v>9.2906091996208051</c:v>
                </c:pt>
                <c:pt idx="250">
                  <c:v>9.2891840965519918</c:v>
                </c:pt>
                <c:pt idx="251">
                  <c:v>9.2877563172332849</c:v>
                </c:pt>
                <c:pt idx="252">
                  <c:v>9.2863258616646824</c:v>
                </c:pt>
                <c:pt idx="253">
                  <c:v>9.2848927298461863</c:v>
                </c:pt>
                <c:pt idx="254">
                  <c:v>9.2834569217777965</c:v>
                </c:pt>
                <c:pt idx="255">
                  <c:v>9.2820184374595094</c:v>
                </c:pt>
                <c:pt idx="256">
                  <c:v>9.2805772768913304</c:v>
                </c:pt>
                <c:pt idx="257">
                  <c:v>9.2791334400732559</c:v>
                </c:pt>
                <c:pt idx="258">
                  <c:v>9.2776869270052877</c:v>
                </c:pt>
                <c:pt idx="259">
                  <c:v>9.2762377376874241</c:v>
                </c:pt>
                <c:pt idx="260">
                  <c:v>9.2747858721196668</c:v>
                </c:pt>
                <c:pt idx="261">
                  <c:v>9.2733313303020157</c:v>
                </c:pt>
                <c:pt idx="262">
                  <c:v>9.2718741122344674</c:v>
                </c:pt>
                <c:pt idx="263">
                  <c:v>9.2704142179170272</c:v>
                </c:pt>
                <c:pt idx="264">
                  <c:v>9.2689516473496898</c:v>
                </c:pt>
                <c:pt idx="265">
                  <c:v>9.2674864005324604</c:v>
                </c:pt>
                <c:pt idx="266">
                  <c:v>9.2660184774653356</c:v>
                </c:pt>
                <c:pt idx="267">
                  <c:v>9.264547878148317</c:v>
                </c:pt>
                <c:pt idx="268">
                  <c:v>9.263074602581403</c:v>
                </c:pt>
                <c:pt idx="269">
                  <c:v>9.2615986507645935</c:v>
                </c:pt>
                <c:pt idx="270">
                  <c:v>9.2601200226978921</c:v>
                </c:pt>
                <c:pt idx="271">
                  <c:v>9.2586387183812953</c:v>
                </c:pt>
                <c:pt idx="272">
                  <c:v>9.2571547378148029</c:v>
                </c:pt>
                <c:pt idx="273">
                  <c:v>9.2556680809984169</c:v>
                </c:pt>
                <c:pt idx="274">
                  <c:v>9.2541787479321371</c:v>
                </c:pt>
                <c:pt idx="275">
                  <c:v>9.2526867386159619</c:v>
                </c:pt>
                <c:pt idx="276">
                  <c:v>9.251192053049893</c:v>
                </c:pt>
                <c:pt idx="277">
                  <c:v>9.2496946912339268</c:v>
                </c:pt>
                <c:pt idx="278">
                  <c:v>9.2481946531680705</c:v>
                </c:pt>
                <c:pt idx="279">
                  <c:v>9.246691938852317</c:v>
                </c:pt>
                <c:pt idx="280">
                  <c:v>9.245186548286668</c:v>
                </c:pt>
                <c:pt idx="281">
                  <c:v>9.243678481471127</c:v>
                </c:pt>
                <c:pt idx="282">
                  <c:v>9.2421677384056906</c:v>
                </c:pt>
                <c:pt idx="283">
                  <c:v>9.2406543190903587</c:v>
                </c:pt>
                <c:pt idx="284">
                  <c:v>9.2391382235251331</c:v>
                </c:pt>
                <c:pt idx="285">
                  <c:v>9.2376194517100139</c:v>
                </c:pt>
                <c:pt idx="286">
                  <c:v>9.2360980036449991</c:v>
                </c:pt>
                <c:pt idx="287">
                  <c:v>9.2345738793300907</c:v>
                </c:pt>
                <c:pt idx="288">
                  <c:v>9.2330470787652885</c:v>
                </c:pt>
                <c:pt idx="289">
                  <c:v>9.2315176019505891</c:v>
                </c:pt>
                <c:pt idx="290">
                  <c:v>9.2299854488859978</c:v>
                </c:pt>
                <c:pt idx="291">
                  <c:v>9.2284506195715093</c:v>
                </c:pt>
                <c:pt idx="292">
                  <c:v>9.2269131140071288</c:v>
                </c:pt>
                <c:pt idx="293">
                  <c:v>9.2253729321928528</c:v>
                </c:pt>
                <c:pt idx="294">
                  <c:v>9.2238300741286832</c:v>
                </c:pt>
                <c:pt idx="295">
                  <c:v>9.222284539814618</c:v>
                </c:pt>
                <c:pt idx="296">
                  <c:v>9.2207363292506592</c:v>
                </c:pt>
                <c:pt idx="297">
                  <c:v>9.2191854424368049</c:v>
                </c:pt>
                <c:pt idx="298">
                  <c:v>9.2176318793730569</c:v>
                </c:pt>
                <c:pt idx="299">
                  <c:v>9.2160756400594135</c:v>
                </c:pt>
                <c:pt idx="300">
                  <c:v>9.2145167244958781</c:v>
                </c:pt>
                <c:pt idx="301">
                  <c:v>9.2129551326824455</c:v>
                </c:pt>
                <c:pt idx="302">
                  <c:v>9.2113908646191192</c:v>
                </c:pt>
                <c:pt idx="303">
                  <c:v>9.2098239203058991</c:v>
                </c:pt>
                <c:pt idx="304">
                  <c:v>9.2082542997427836</c:v>
                </c:pt>
                <c:pt idx="305">
                  <c:v>9.2066820029297745</c:v>
                </c:pt>
                <c:pt idx="306">
                  <c:v>9.2051070298668698</c:v>
                </c:pt>
                <c:pt idx="307">
                  <c:v>9.2035293805540714</c:v>
                </c:pt>
                <c:pt idx="308">
                  <c:v>9.2019490549913794</c:v>
                </c:pt>
                <c:pt idx="309">
                  <c:v>9.2003660531787901</c:v>
                </c:pt>
                <c:pt idx="310">
                  <c:v>9.1987803751163089</c:v>
                </c:pt>
                <c:pt idx="311">
                  <c:v>9.1971920208039322</c:v>
                </c:pt>
                <c:pt idx="312">
                  <c:v>9.1956009902416618</c:v>
                </c:pt>
                <c:pt idx="313">
                  <c:v>9.1940072834294959</c:v>
                </c:pt>
                <c:pt idx="314">
                  <c:v>9.1924109003674364</c:v>
                </c:pt>
                <c:pt idx="315">
                  <c:v>9.1908118410554813</c:v>
                </c:pt>
                <c:pt idx="316">
                  <c:v>9.1892101054936326</c:v>
                </c:pt>
                <c:pt idx="317">
                  <c:v>9.1876056936818902</c:v>
                </c:pt>
                <c:pt idx="318">
                  <c:v>9.1859986056202505</c:v>
                </c:pt>
                <c:pt idx="319">
                  <c:v>9.1843888413087189</c:v>
                </c:pt>
                <c:pt idx="320">
                  <c:v>9.1827764007472918</c:v>
                </c:pt>
                <c:pt idx="321">
                  <c:v>9.1811612839359711</c:v>
                </c:pt>
                <c:pt idx="322">
                  <c:v>9.1795434908747549</c:v>
                </c:pt>
                <c:pt idx="323">
                  <c:v>9.1779230215636449</c:v>
                </c:pt>
                <c:pt idx="324">
                  <c:v>9.1762998760026395</c:v>
                </c:pt>
                <c:pt idx="325">
                  <c:v>9.1746740541917404</c:v>
                </c:pt>
                <c:pt idx="326">
                  <c:v>9.1730455561309459</c:v>
                </c:pt>
                <c:pt idx="327">
                  <c:v>9.1714143818202576</c:v>
                </c:pt>
                <c:pt idx="328">
                  <c:v>9.1697805312596756</c:v>
                </c:pt>
                <c:pt idx="329">
                  <c:v>9.1681440044491982</c:v>
                </c:pt>
                <c:pt idx="330">
                  <c:v>9.1665048013888271</c:v>
                </c:pt>
                <c:pt idx="331">
                  <c:v>9.1648629220785605</c:v>
                </c:pt>
                <c:pt idx="332">
                  <c:v>9.1632183665184002</c:v>
                </c:pt>
                <c:pt idx="333">
                  <c:v>9.1615711347083444</c:v>
                </c:pt>
                <c:pt idx="334">
                  <c:v>9.1599212266483949</c:v>
                </c:pt>
                <c:pt idx="335">
                  <c:v>9.1582686423385518</c:v>
                </c:pt>
                <c:pt idx="336">
                  <c:v>9.1566133817788113</c:v>
                </c:pt>
                <c:pt idx="337">
                  <c:v>9.154955444969179</c:v>
                </c:pt>
                <c:pt idx="338">
                  <c:v>9.1532948319096512</c:v>
                </c:pt>
                <c:pt idx="339">
                  <c:v>9.1516315426002297</c:v>
                </c:pt>
                <c:pt idx="340">
                  <c:v>9.1499655770409127</c:v>
                </c:pt>
                <c:pt idx="341">
                  <c:v>9.1482969352317021</c:v>
                </c:pt>
                <c:pt idx="342">
                  <c:v>9.1466256171725959</c:v>
                </c:pt>
                <c:pt idx="343">
                  <c:v>9.1449516228635961</c:v>
                </c:pt>
                <c:pt idx="344">
                  <c:v>9.1432749523047008</c:v>
                </c:pt>
                <c:pt idx="345">
                  <c:v>9.1415956054959135</c:v>
                </c:pt>
                <c:pt idx="346">
                  <c:v>9.1399135824372291</c:v>
                </c:pt>
                <c:pt idx="347">
                  <c:v>9.1382288831286509</c:v>
                </c:pt>
                <c:pt idx="348">
                  <c:v>9.136541507570179</c:v>
                </c:pt>
                <c:pt idx="349">
                  <c:v>9.1348514557618117</c:v>
                </c:pt>
                <c:pt idx="350">
                  <c:v>9.1331587277035506</c:v>
                </c:pt>
                <c:pt idx="351">
                  <c:v>9.1314633233953959</c:v>
                </c:pt>
                <c:pt idx="352">
                  <c:v>9.1297652428373439</c:v>
                </c:pt>
                <c:pt idx="353">
                  <c:v>9.1280644860293982</c:v>
                </c:pt>
                <c:pt idx="354">
                  <c:v>9.1263610529715606</c:v>
                </c:pt>
                <c:pt idx="355">
                  <c:v>9.1246549436638258</c:v>
                </c:pt>
                <c:pt idx="356">
                  <c:v>9.122946158106199</c:v>
                </c:pt>
                <c:pt idx="357">
                  <c:v>9.121234696298675</c:v>
                </c:pt>
                <c:pt idx="358">
                  <c:v>9.1195205582412591</c:v>
                </c:pt>
                <c:pt idx="359">
                  <c:v>9.1178037439339459</c:v>
                </c:pt>
                <c:pt idx="360">
                  <c:v>9.116084253376739</c:v>
                </c:pt>
                <c:pt idx="361">
                  <c:v>9.1143620865696384</c:v>
                </c:pt>
                <c:pt idx="362">
                  <c:v>9.1126372435126441</c:v>
                </c:pt>
                <c:pt idx="363">
                  <c:v>9.1109097242057544</c:v>
                </c:pt>
                <c:pt idx="364">
                  <c:v>9.109179528648971</c:v>
                </c:pt>
                <c:pt idx="365">
                  <c:v>9.107446656842292</c:v>
                </c:pt>
                <c:pt idx="366">
                  <c:v>9.1057111087857194</c:v>
                </c:pt>
                <c:pt idx="367">
                  <c:v>9.1039728844792513</c:v>
                </c:pt>
                <c:pt idx="368">
                  <c:v>9.1022319839228896</c:v>
                </c:pt>
                <c:pt idx="369">
                  <c:v>9.1004884071166323</c:v>
                </c:pt>
                <c:pt idx="370">
                  <c:v>9.0987421540604814</c:v>
                </c:pt>
                <c:pt idx="371">
                  <c:v>9.0969932247544349</c:v>
                </c:pt>
                <c:pt idx="372">
                  <c:v>9.0952416191984948</c:v>
                </c:pt>
                <c:pt idx="373">
                  <c:v>9.093487337392661</c:v>
                </c:pt>
                <c:pt idx="374">
                  <c:v>9.0917303793369317</c:v>
                </c:pt>
                <c:pt idx="375">
                  <c:v>9.0899707450313088</c:v>
                </c:pt>
                <c:pt idx="376">
                  <c:v>9.0882084344757903</c:v>
                </c:pt>
                <c:pt idx="377">
                  <c:v>9.0864434476703781</c:v>
                </c:pt>
                <c:pt idx="378">
                  <c:v>9.0846757846150705</c:v>
                </c:pt>
                <c:pt idx="379">
                  <c:v>9.0829054453098692</c:v>
                </c:pt>
                <c:pt idx="380">
                  <c:v>9.0811324297547724</c:v>
                </c:pt>
                <c:pt idx="381">
                  <c:v>9.0793567379497819</c:v>
                </c:pt>
                <c:pt idx="382">
                  <c:v>9.0775783698948977</c:v>
                </c:pt>
                <c:pt idx="383">
                  <c:v>9.0757973255901181</c:v>
                </c:pt>
                <c:pt idx="384">
                  <c:v>9.0740136050354447</c:v>
                </c:pt>
                <c:pt idx="385">
                  <c:v>9.0722272082308759</c:v>
                </c:pt>
                <c:pt idx="386">
                  <c:v>9.0704381351764152</c:v>
                </c:pt>
                <c:pt idx="387">
                  <c:v>9.0686463858720572</c:v>
                </c:pt>
                <c:pt idx="388">
                  <c:v>9.0668519603178037</c:v>
                </c:pt>
                <c:pt idx="389">
                  <c:v>9.0650548585136583</c:v>
                </c:pt>
                <c:pt idx="390">
                  <c:v>9.0632550804596175</c:v>
                </c:pt>
                <c:pt idx="391">
                  <c:v>9.0614526261556829</c:v>
                </c:pt>
                <c:pt idx="392">
                  <c:v>9.0596474956018529</c:v>
                </c:pt>
                <c:pt idx="393">
                  <c:v>9.0578396887981292</c:v>
                </c:pt>
                <c:pt idx="394">
                  <c:v>9.0560292057445082</c:v>
                </c:pt>
                <c:pt idx="395">
                  <c:v>9.0542160464409953</c:v>
                </c:pt>
                <c:pt idx="396">
                  <c:v>9.0524002108875887</c:v>
                </c:pt>
                <c:pt idx="397">
                  <c:v>9.0505816990842867</c:v>
                </c:pt>
                <c:pt idx="398">
                  <c:v>9.0487605110310909</c:v>
                </c:pt>
                <c:pt idx="399">
                  <c:v>9.0469366467279979</c:v>
                </c:pt>
                <c:pt idx="400">
                  <c:v>9.045110106175013</c:v>
                </c:pt>
                <c:pt idx="401">
                  <c:v>9.0432808893721344</c:v>
                </c:pt>
                <c:pt idx="402">
                  <c:v>9.0414489963193585</c:v>
                </c:pt>
                <c:pt idx="403">
                  <c:v>9.0396144270166889</c:v>
                </c:pt>
                <c:pt idx="404">
                  <c:v>9.0377771814641257</c:v>
                </c:pt>
                <c:pt idx="405">
                  <c:v>9.0359372596616687</c:v>
                </c:pt>
                <c:pt idx="406">
                  <c:v>9.0340946616093145</c:v>
                </c:pt>
                <c:pt idx="407">
                  <c:v>9.0322493873070684</c:v>
                </c:pt>
                <c:pt idx="408">
                  <c:v>9.0304014367549268</c:v>
                </c:pt>
                <c:pt idx="409">
                  <c:v>9.0285508099528897</c:v>
                </c:pt>
                <c:pt idx="410">
                  <c:v>9.0266975069009607</c:v>
                </c:pt>
                <c:pt idx="411">
                  <c:v>9.0248415275991345</c:v>
                </c:pt>
                <c:pt idx="412">
                  <c:v>9.0229828720474163</c:v>
                </c:pt>
                <c:pt idx="413">
                  <c:v>9.0211215402458027</c:v>
                </c:pt>
                <c:pt idx="414">
                  <c:v>9.0192575321942936</c:v>
                </c:pt>
                <c:pt idx="415">
                  <c:v>9.0173908478928908</c:v>
                </c:pt>
                <c:pt idx="416">
                  <c:v>9.0155214873415925</c:v>
                </c:pt>
                <c:pt idx="417">
                  <c:v>9.0136494505404006</c:v>
                </c:pt>
                <c:pt idx="418">
                  <c:v>9.0117747374893149</c:v>
                </c:pt>
                <c:pt idx="419">
                  <c:v>9.0098973481883338</c:v>
                </c:pt>
                <c:pt idx="420">
                  <c:v>9.0080172826374589</c:v>
                </c:pt>
                <c:pt idx="421">
                  <c:v>9.0061345408366904</c:v>
                </c:pt>
                <c:pt idx="422">
                  <c:v>9.0042491227860246</c:v>
                </c:pt>
                <c:pt idx="423">
                  <c:v>9.0023610284854669</c:v>
                </c:pt>
                <c:pt idx="424">
                  <c:v>9.000470257935012</c:v>
                </c:pt>
                <c:pt idx="425">
                  <c:v>8.9985768111346651</c:v>
                </c:pt>
                <c:pt idx="426">
                  <c:v>8.9966806880844228</c:v>
                </c:pt>
                <c:pt idx="427">
                  <c:v>8.9947818887842867</c:v>
                </c:pt>
                <c:pt idx="428">
                  <c:v>8.9928804132342552</c:v>
                </c:pt>
                <c:pt idx="429">
                  <c:v>8.9909762614343283</c:v>
                </c:pt>
                <c:pt idx="430">
                  <c:v>8.9890694333845094</c:v>
                </c:pt>
                <c:pt idx="431">
                  <c:v>8.987159929084795</c:v>
                </c:pt>
                <c:pt idx="432">
                  <c:v>8.9852477485351852</c:v>
                </c:pt>
                <c:pt idx="433">
                  <c:v>8.9833328917356816</c:v>
                </c:pt>
                <c:pt idx="434">
                  <c:v>8.9814153586862826</c:v>
                </c:pt>
                <c:pt idx="435">
                  <c:v>8.9794951493869917</c:v>
                </c:pt>
                <c:pt idx="436">
                  <c:v>8.9775722638378035</c:v>
                </c:pt>
                <c:pt idx="437">
                  <c:v>8.9756467020387216</c:v>
                </c:pt>
                <c:pt idx="438">
                  <c:v>8.973718463989746</c:v>
                </c:pt>
                <c:pt idx="439">
                  <c:v>8.971787549690875</c:v>
                </c:pt>
                <c:pt idx="440">
                  <c:v>8.9698539591421103</c:v>
                </c:pt>
                <c:pt idx="441">
                  <c:v>8.9679176923434518</c:v>
                </c:pt>
                <c:pt idx="442">
                  <c:v>8.9659787492948979</c:v>
                </c:pt>
                <c:pt idx="443">
                  <c:v>8.9640371299964485</c:v>
                </c:pt>
                <c:pt idx="444">
                  <c:v>8.9620928344481054</c:v>
                </c:pt>
                <c:pt idx="445">
                  <c:v>8.9601458626498687</c:v>
                </c:pt>
                <c:pt idx="446">
                  <c:v>8.9581962146017364</c:v>
                </c:pt>
                <c:pt idx="447">
                  <c:v>8.9562438903037105</c:v>
                </c:pt>
                <c:pt idx="448">
                  <c:v>8.9542888897557891</c:v>
                </c:pt>
                <c:pt idx="449">
                  <c:v>8.952331212957974</c:v>
                </c:pt>
                <c:pt idx="450">
                  <c:v>8.9503708599102634</c:v>
                </c:pt>
                <c:pt idx="451">
                  <c:v>8.9484078306126609</c:v>
                </c:pt>
                <c:pt idx="452">
                  <c:v>8.9464421250651611</c:v>
                </c:pt>
                <c:pt idx="453">
                  <c:v>8.9444737432677677</c:v>
                </c:pt>
                <c:pt idx="454">
                  <c:v>8.9425026852204805</c:v>
                </c:pt>
                <c:pt idx="455">
                  <c:v>8.9405289509232979</c:v>
                </c:pt>
                <c:pt idx="456">
                  <c:v>8.9385525403762198</c:v>
                </c:pt>
                <c:pt idx="457">
                  <c:v>8.9365734535792498</c:v>
                </c:pt>
                <c:pt idx="458">
                  <c:v>8.9345916905323843</c:v>
                </c:pt>
                <c:pt idx="459">
                  <c:v>8.9326072512356234</c:v>
                </c:pt>
                <c:pt idx="460">
                  <c:v>8.9306201356889687</c:v>
                </c:pt>
                <c:pt idx="461">
                  <c:v>8.9286303438924204</c:v>
                </c:pt>
                <c:pt idx="462">
                  <c:v>8.9266378758459766</c:v>
                </c:pt>
                <c:pt idx="463">
                  <c:v>8.9246427315496391</c:v>
                </c:pt>
                <c:pt idx="464">
                  <c:v>8.9226449110034061</c:v>
                </c:pt>
                <c:pt idx="465">
                  <c:v>8.9206444142072776</c:v>
                </c:pt>
                <c:pt idx="466">
                  <c:v>8.9186412411612572</c:v>
                </c:pt>
                <c:pt idx="467">
                  <c:v>8.9166353918653414</c:v>
                </c:pt>
                <c:pt idx="468">
                  <c:v>8.9146268663195301</c:v>
                </c:pt>
                <c:pt idx="469">
                  <c:v>8.912615664523825</c:v>
                </c:pt>
                <c:pt idx="470">
                  <c:v>8.9106017864782263</c:v>
                </c:pt>
                <c:pt idx="471">
                  <c:v>8.9085852321827321</c:v>
                </c:pt>
                <c:pt idx="472">
                  <c:v>8.9065660016373442</c:v>
                </c:pt>
                <c:pt idx="473">
                  <c:v>8.9045440948420591</c:v>
                </c:pt>
                <c:pt idx="474">
                  <c:v>8.9025195117968821</c:v>
                </c:pt>
                <c:pt idx="475">
                  <c:v>8.9004922525018113</c:v>
                </c:pt>
                <c:pt idx="476">
                  <c:v>8.8984623169568433</c:v>
                </c:pt>
                <c:pt idx="477">
                  <c:v>8.8964297051619834</c:v>
                </c:pt>
                <c:pt idx="478">
                  <c:v>8.894394417117228</c:v>
                </c:pt>
                <c:pt idx="479">
                  <c:v>8.8923564528225789</c:v>
                </c:pt>
                <c:pt idx="480">
                  <c:v>8.8903158122780326</c:v>
                </c:pt>
                <c:pt idx="481">
                  <c:v>8.8882724954835943</c:v>
                </c:pt>
                <c:pt idx="482">
                  <c:v>8.8862265024392624</c:v>
                </c:pt>
                <c:pt idx="483">
                  <c:v>8.8841778331450332</c:v>
                </c:pt>
                <c:pt idx="484">
                  <c:v>8.8821264876009121</c:v>
                </c:pt>
                <c:pt idx="485">
                  <c:v>8.8800724658068937</c:v>
                </c:pt>
                <c:pt idx="486">
                  <c:v>8.8780157677629834</c:v>
                </c:pt>
                <c:pt idx="487">
                  <c:v>8.8759563934691776</c:v>
                </c:pt>
                <c:pt idx="488">
                  <c:v>8.8738943429254764</c:v>
                </c:pt>
                <c:pt idx="489">
                  <c:v>8.8718296161318833</c:v>
                </c:pt>
                <c:pt idx="490">
                  <c:v>8.8697622130883929</c:v>
                </c:pt>
                <c:pt idx="491">
                  <c:v>8.8676921337950105</c:v>
                </c:pt>
                <c:pt idx="492">
                  <c:v>8.865619378251731</c:v>
                </c:pt>
                <c:pt idx="493">
                  <c:v>8.8635439464585577</c:v>
                </c:pt>
                <c:pt idx="494">
                  <c:v>8.8614658384154907</c:v>
                </c:pt>
                <c:pt idx="495">
                  <c:v>8.8593850541225301</c:v>
                </c:pt>
                <c:pt idx="496">
                  <c:v>8.8573015935796739</c:v>
                </c:pt>
                <c:pt idx="497">
                  <c:v>8.8552154567869223</c:v>
                </c:pt>
                <c:pt idx="498">
                  <c:v>8.853126643744277</c:v>
                </c:pt>
                <c:pt idx="499">
                  <c:v>8.8510351544517381</c:v>
                </c:pt>
                <c:pt idx="500">
                  <c:v>8.8489409889093054</c:v>
                </c:pt>
                <c:pt idx="501">
                  <c:v>8.8468441471169772</c:v>
                </c:pt>
                <c:pt idx="502">
                  <c:v>8.8447446290747536</c:v>
                </c:pt>
                <c:pt idx="503">
                  <c:v>8.8426424347826345</c:v>
                </c:pt>
                <c:pt idx="504">
                  <c:v>8.8405375642406234</c:v>
                </c:pt>
                <c:pt idx="505">
                  <c:v>8.8384300174487169</c:v>
                </c:pt>
                <c:pt idx="506">
                  <c:v>8.836319794406915</c:v>
                </c:pt>
                <c:pt idx="507">
                  <c:v>8.8342068951152211</c:v>
                </c:pt>
                <c:pt idx="508">
                  <c:v>8.8320913195736317</c:v>
                </c:pt>
                <c:pt idx="509">
                  <c:v>8.8299730677821469</c:v>
                </c:pt>
                <c:pt idx="510">
                  <c:v>8.8278521397407683</c:v>
                </c:pt>
                <c:pt idx="511">
                  <c:v>8.8257285354494925</c:v>
                </c:pt>
                <c:pt idx="512">
                  <c:v>8.8236022549083266</c:v>
                </c:pt>
                <c:pt idx="513">
                  <c:v>8.8214732981172634</c:v>
                </c:pt>
                <c:pt idx="514">
                  <c:v>8.8193416650763066</c:v>
                </c:pt>
                <c:pt idx="515">
                  <c:v>8.817207355785456</c:v>
                </c:pt>
                <c:pt idx="516">
                  <c:v>8.81507037024471</c:v>
                </c:pt>
                <c:pt idx="517">
                  <c:v>8.8129307084540685</c:v>
                </c:pt>
                <c:pt idx="518">
                  <c:v>8.810788370413535</c:v>
                </c:pt>
                <c:pt idx="519">
                  <c:v>8.8086433561231061</c:v>
                </c:pt>
                <c:pt idx="520">
                  <c:v>8.8064956655827817</c:v>
                </c:pt>
                <c:pt idx="521">
                  <c:v>8.8043452987925637</c:v>
                </c:pt>
                <c:pt idx="522">
                  <c:v>8.8021922557524501</c:v>
                </c:pt>
                <c:pt idx="523">
                  <c:v>8.8000365364624429</c:v>
                </c:pt>
                <c:pt idx="524">
                  <c:v>8.7978781409225419</c:v>
                </c:pt>
                <c:pt idx="525">
                  <c:v>8.7957170691327438</c:v>
                </c:pt>
                <c:pt idx="526">
                  <c:v>8.7935533210930554</c:v>
                </c:pt>
                <c:pt idx="527">
                  <c:v>8.7913868968034699</c:v>
                </c:pt>
                <c:pt idx="528">
                  <c:v>8.7892177962639888</c:v>
                </c:pt>
                <c:pt idx="529">
                  <c:v>8.7870460194746158</c:v>
                </c:pt>
                <c:pt idx="530">
                  <c:v>8.7848715664353474</c:v>
                </c:pt>
                <c:pt idx="531">
                  <c:v>8.7826944371461853</c:v>
                </c:pt>
                <c:pt idx="532">
                  <c:v>8.7805146316071259</c:v>
                </c:pt>
                <c:pt idx="533">
                  <c:v>8.7783321498181746</c:v>
                </c:pt>
                <c:pt idx="534">
                  <c:v>8.7761469917793278</c:v>
                </c:pt>
                <c:pt idx="535">
                  <c:v>8.7739591574905873</c:v>
                </c:pt>
                <c:pt idx="536">
                  <c:v>8.7717686469519514</c:v>
                </c:pt>
                <c:pt idx="537">
                  <c:v>8.7695754601634217</c:v>
                </c:pt>
                <c:pt idx="538">
                  <c:v>8.7673795971249966</c:v>
                </c:pt>
                <c:pt idx="539">
                  <c:v>8.7651810578366778</c:v>
                </c:pt>
                <c:pt idx="540">
                  <c:v>8.7629798422984635</c:v>
                </c:pt>
                <c:pt idx="541">
                  <c:v>8.7607759505103573</c:v>
                </c:pt>
                <c:pt idx="542">
                  <c:v>8.7585693824723538</c:v>
                </c:pt>
                <c:pt idx="543">
                  <c:v>8.7563601381844567</c:v>
                </c:pt>
                <c:pt idx="544">
                  <c:v>8.7541482176466658</c:v>
                </c:pt>
                <c:pt idx="545">
                  <c:v>8.7519336208589813</c:v>
                </c:pt>
                <c:pt idx="546">
                  <c:v>8.7497163478213995</c:v>
                </c:pt>
                <c:pt idx="547">
                  <c:v>8.7474963985339258</c:v>
                </c:pt>
                <c:pt idx="548">
                  <c:v>8.7452737729965566</c:v>
                </c:pt>
                <c:pt idx="549">
                  <c:v>8.743048471209292</c:v>
                </c:pt>
                <c:pt idx="550">
                  <c:v>8.7408204931721336</c:v>
                </c:pt>
                <c:pt idx="551">
                  <c:v>8.7385898388850816</c:v>
                </c:pt>
                <c:pt idx="552">
                  <c:v>8.736356508348134</c:v>
                </c:pt>
                <c:pt idx="553">
                  <c:v>8.7341205015612928</c:v>
                </c:pt>
                <c:pt idx="554">
                  <c:v>8.7318818185245561</c:v>
                </c:pt>
                <c:pt idx="555">
                  <c:v>8.729640459237924</c:v>
                </c:pt>
                <c:pt idx="556">
                  <c:v>8.7273964237013981</c:v>
                </c:pt>
                <c:pt idx="557">
                  <c:v>8.7251497119149803</c:v>
                </c:pt>
                <c:pt idx="558">
                  <c:v>8.7229003238786653</c:v>
                </c:pt>
                <c:pt idx="559">
                  <c:v>8.7206482595924566</c:v>
                </c:pt>
                <c:pt idx="560">
                  <c:v>8.7183935190563542</c:v>
                </c:pt>
                <c:pt idx="561">
                  <c:v>8.7161361022703563</c:v>
                </c:pt>
                <c:pt idx="562">
                  <c:v>8.7138760092344647</c:v>
                </c:pt>
                <c:pt idx="563">
                  <c:v>8.7116132399486776</c:v>
                </c:pt>
                <c:pt idx="564">
                  <c:v>8.7093477944129969</c:v>
                </c:pt>
                <c:pt idx="565">
                  <c:v>8.7070796726274207</c:v>
                </c:pt>
                <c:pt idx="566">
                  <c:v>8.7048088745919507</c:v>
                </c:pt>
                <c:pt idx="567">
                  <c:v>8.7025354003065871</c:v>
                </c:pt>
                <c:pt idx="568">
                  <c:v>8.700259249771328</c:v>
                </c:pt>
                <c:pt idx="569">
                  <c:v>8.6979804229861735</c:v>
                </c:pt>
                <c:pt idx="570">
                  <c:v>8.6956989199511252</c:v>
                </c:pt>
                <c:pt idx="571">
                  <c:v>8.6934147406661832</c:v>
                </c:pt>
                <c:pt idx="572">
                  <c:v>8.6911278851313476</c:v>
                </c:pt>
                <c:pt idx="573">
                  <c:v>8.6888383533466165</c:v>
                </c:pt>
                <c:pt idx="574">
                  <c:v>8.6865461453119899</c:v>
                </c:pt>
                <c:pt idx="575">
                  <c:v>8.6842512610274696</c:v>
                </c:pt>
                <c:pt idx="576">
                  <c:v>8.6819537004930538</c:v>
                </c:pt>
                <c:pt idx="577">
                  <c:v>8.6796534637087461</c:v>
                </c:pt>
                <c:pt idx="578">
                  <c:v>8.6773505506745412</c:v>
                </c:pt>
                <c:pt idx="579">
                  <c:v>8.6750449613904426</c:v>
                </c:pt>
                <c:pt idx="580">
                  <c:v>8.6727366958564502</c:v>
                </c:pt>
                <c:pt idx="581">
                  <c:v>8.6704257540725624</c:v>
                </c:pt>
                <c:pt idx="582">
                  <c:v>8.6681121360387809</c:v>
                </c:pt>
                <c:pt idx="583">
                  <c:v>8.665795841755104</c:v>
                </c:pt>
                <c:pt idx="584">
                  <c:v>8.6634768712215333</c:v>
                </c:pt>
                <c:pt idx="585">
                  <c:v>8.661155224438069</c:v>
                </c:pt>
                <c:pt idx="586">
                  <c:v>8.6588309014047091</c:v>
                </c:pt>
                <c:pt idx="587">
                  <c:v>8.6565039021214538</c:v>
                </c:pt>
                <c:pt idx="588">
                  <c:v>8.6541742265883048</c:v>
                </c:pt>
                <c:pt idx="589">
                  <c:v>8.6518418748052621</c:v>
                </c:pt>
                <c:pt idx="590">
                  <c:v>8.6495068467723257</c:v>
                </c:pt>
                <c:pt idx="591">
                  <c:v>8.6471691424894939</c:v>
                </c:pt>
                <c:pt idx="592">
                  <c:v>8.6448287619567665</c:v>
                </c:pt>
                <c:pt idx="593">
                  <c:v>8.6424857051741455</c:v>
                </c:pt>
                <c:pt idx="594">
                  <c:v>8.640139972141629</c:v>
                </c:pt>
                <c:pt idx="595">
                  <c:v>8.6377915628592188</c:v>
                </c:pt>
                <c:pt idx="596">
                  <c:v>8.6354404773269149</c:v>
                </c:pt>
                <c:pt idx="597">
                  <c:v>8.6330867155447155</c:v>
                </c:pt>
                <c:pt idx="598">
                  <c:v>8.6307302775126225</c:v>
                </c:pt>
                <c:pt idx="599">
                  <c:v>8.6283711632306339</c:v>
                </c:pt>
                <c:pt idx="600">
                  <c:v>8.6260093726987517</c:v>
                </c:pt>
                <c:pt idx="601">
                  <c:v>8.623644905916974</c:v>
                </c:pt>
                <c:pt idx="602">
                  <c:v>8.6212777628853026</c:v>
                </c:pt>
                <c:pt idx="603">
                  <c:v>8.6189079436037375</c:v>
                </c:pt>
                <c:pt idx="604">
                  <c:v>8.6165354480722769</c:v>
                </c:pt>
                <c:pt idx="605">
                  <c:v>8.6141602762909226</c:v>
                </c:pt>
                <c:pt idx="606">
                  <c:v>8.6117824282596729</c:v>
                </c:pt>
                <c:pt idx="607">
                  <c:v>8.6094019039785277</c:v>
                </c:pt>
                <c:pt idx="608">
                  <c:v>8.6070187034474905</c:v>
                </c:pt>
                <c:pt idx="609">
                  <c:v>8.6046328266665579</c:v>
                </c:pt>
                <c:pt idx="610">
                  <c:v>8.6022442736357299</c:v>
                </c:pt>
                <c:pt idx="611">
                  <c:v>8.5998530443550081</c:v>
                </c:pt>
                <c:pt idx="612">
                  <c:v>8.5974591388243926</c:v>
                </c:pt>
                <c:pt idx="613">
                  <c:v>8.5950625570438799</c:v>
                </c:pt>
                <c:pt idx="614">
                  <c:v>8.5926632990134753</c:v>
                </c:pt>
                <c:pt idx="615">
                  <c:v>8.5902613647331751</c:v>
                </c:pt>
                <c:pt idx="616">
                  <c:v>8.5878567542029813</c:v>
                </c:pt>
                <c:pt idx="617">
                  <c:v>8.5854494674228938</c:v>
                </c:pt>
                <c:pt idx="618">
                  <c:v>8.5830395043929091</c:v>
                </c:pt>
                <c:pt idx="619">
                  <c:v>8.5806268651130324</c:v>
                </c:pt>
                <c:pt idx="620">
                  <c:v>8.5782115495832603</c:v>
                </c:pt>
                <c:pt idx="621">
                  <c:v>8.5757935578035926</c:v>
                </c:pt>
                <c:pt idx="622">
                  <c:v>8.5733728897740313</c:v>
                </c:pt>
                <c:pt idx="623">
                  <c:v>8.5709495454945763</c:v>
                </c:pt>
                <c:pt idx="624">
                  <c:v>8.5685235249652258</c:v>
                </c:pt>
                <c:pt idx="625">
                  <c:v>8.5660948281859799</c:v>
                </c:pt>
                <c:pt idx="626">
                  <c:v>8.563663455156842</c:v>
                </c:pt>
                <c:pt idx="627">
                  <c:v>8.5612294058778087</c:v>
                </c:pt>
                <c:pt idx="628">
                  <c:v>8.5587926803488816</c:v>
                </c:pt>
                <c:pt idx="629">
                  <c:v>8.5563532785700591</c:v>
                </c:pt>
                <c:pt idx="630">
                  <c:v>8.5539112005413411</c:v>
                </c:pt>
                <c:pt idx="631">
                  <c:v>8.5514664462627294</c:v>
                </c:pt>
                <c:pt idx="632">
                  <c:v>8.5490190157342241</c:v>
                </c:pt>
                <c:pt idx="633">
                  <c:v>8.5465689089558232</c:v>
                </c:pt>
                <c:pt idx="634">
                  <c:v>8.5441161259275287</c:v>
                </c:pt>
                <c:pt idx="635">
                  <c:v>8.5416606666493404</c:v>
                </c:pt>
                <c:pt idx="636">
                  <c:v>8.5392025311212549</c:v>
                </c:pt>
                <c:pt idx="637">
                  <c:v>8.5367417193432757</c:v>
                </c:pt>
                <c:pt idx="638">
                  <c:v>8.5342782313154029</c:v>
                </c:pt>
                <c:pt idx="639">
                  <c:v>8.5318120670376363</c:v>
                </c:pt>
                <c:pt idx="640">
                  <c:v>8.5293432265099742</c:v>
                </c:pt>
                <c:pt idx="641">
                  <c:v>8.5268717097324185</c:v>
                </c:pt>
                <c:pt idx="642">
                  <c:v>8.5243975167049673</c:v>
                </c:pt>
                <c:pt idx="643">
                  <c:v>8.5219206474276206</c:v>
                </c:pt>
                <c:pt idx="644">
                  <c:v>8.5194411019003802</c:v>
                </c:pt>
                <c:pt idx="645">
                  <c:v>8.5169588801232479</c:v>
                </c:pt>
                <c:pt idx="646">
                  <c:v>8.5144739820962183</c:v>
                </c:pt>
                <c:pt idx="647">
                  <c:v>8.5119864078192951</c:v>
                </c:pt>
                <c:pt idx="648">
                  <c:v>8.5094961572924781</c:v>
                </c:pt>
                <c:pt idx="649">
                  <c:v>8.5070032305157657</c:v>
                </c:pt>
                <c:pt idx="650">
                  <c:v>8.5045076274891596</c:v>
                </c:pt>
                <c:pt idx="651">
                  <c:v>8.502009348212658</c:v>
                </c:pt>
                <c:pt idx="652">
                  <c:v>8.4995083926862627</c:v>
                </c:pt>
                <c:pt idx="653">
                  <c:v>8.4970047609099719</c:v>
                </c:pt>
                <c:pt idx="654">
                  <c:v>8.4944984528837875</c:v>
                </c:pt>
                <c:pt idx="655">
                  <c:v>8.4919894686077075</c:v>
                </c:pt>
                <c:pt idx="656">
                  <c:v>8.4894778080817339</c:v>
                </c:pt>
                <c:pt idx="657">
                  <c:v>8.4869634713058666</c:v>
                </c:pt>
                <c:pt idx="658">
                  <c:v>8.4844464582801038</c:v>
                </c:pt>
                <c:pt idx="659">
                  <c:v>8.4819267690044455</c:v>
                </c:pt>
                <c:pt idx="660">
                  <c:v>8.4794044034788953</c:v>
                </c:pt>
                <c:pt idx="661">
                  <c:v>8.4768793617034479</c:v>
                </c:pt>
                <c:pt idx="662">
                  <c:v>8.4743516436781068</c:v>
                </c:pt>
                <c:pt idx="663">
                  <c:v>8.4718212494028737</c:v>
                </c:pt>
                <c:pt idx="664">
                  <c:v>8.4692881788777434</c:v>
                </c:pt>
                <c:pt idx="665">
                  <c:v>8.4667524321027194</c:v>
                </c:pt>
                <c:pt idx="666">
                  <c:v>8.4642140090778017</c:v>
                </c:pt>
                <c:pt idx="667">
                  <c:v>8.4616729098029886</c:v>
                </c:pt>
                <c:pt idx="668">
                  <c:v>8.4591291342782799</c:v>
                </c:pt>
                <c:pt idx="669">
                  <c:v>8.4565826825036794</c:v>
                </c:pt>
                <c:pt idx="670">
                  <c:v>8.4540335544791816</c:v>
                </c:pt>
                <c:pt idx="671">
                  <c:v>8.4514817502047919</c:v>
                </c:pt>
                <c:pt idx="672">
                  <c:v>8.4489272696805049</c:v>
                </c:pt>
                <c:pt idx="673">
                  <c:v>8.446370112906326</c:v>
                </c:pt>
                <c:pt idx="674">
                  <c:v>8.4438102798822516</c:v>
                </c:pt>
                <c:pt idx="675">
                  <c:v>8.4412477706082836</c:v>
                </c:pt>
                <c:pt idx="676">
                  <c:v>8.43868258508442</c:v>
                </c:pt>
                <c:pt idx="677">
                  <c:v>8.4361147233106628</c:v>
                </c:pt>
                <c:pt idx="678">
                  <c:v>8.4335441852870101</c:v>
                </c:pt>
                <c:pt idx="679">
                  <c:v>8.4309709710134619</c:v>
                </c:pt>
                <c:pt idx="680">
                  <c:v>8.4283950804900218</c:v>
                </c:pt>
                <c:pt idx="681">
                  <c:v>8.4258165137166863</c:v>
                </c:pt>
                <c:pt idx="682">
                  <c:v>8.4232352706934552</c:v>
                </c:pt>
                <c:pt idx="683">
                  <c:v>8.4206513514203305</c:v>
                </c:pt>
                <c:pt idx="684">
                  <c:v>8.4180647558973121</c:v>
                </c:pt>
                <c:pt idx="685">
                  <c:v>8.4154754841243982</c:v>
                </c:pt>
                <c:pt idx="686">
                  <c:v>8.4128835361015906</c:v>
                </c:pt>
                <c:pt idx="687">
                  <c:v>8.4102889118288857</c:v>
                </c:pt>
                <c:pt idx="688">
                  <c:v>8.4076916113062907</c:v>
                </c:pt>
                <c:pt idx="689">
                  <c:v>8.4050916345337985</c:v>
                </c:pt>
                <c:pt idx="690">
                  <c:v>8.4024889815114125</c:v>
                </c:pt>
                <c:pt idx="691">
                  <c:v>8.3998836522391311</c:v>
                </c:pt>
                <c:pt idx="692">
                  <c:v>8.3972756467169578</c:v>
                </c:pt>
                <c:pt idx="693">
                  <c:v>8.3946649649448872</c:v>
                </c:pt>
                <c:pt idx="694">
                  <c:v>8.392051606922923</c:v>
                </c:pt>
                <c:pt idx="695">
                  <c:v>8.389435572651065</c:v>
                </c:pt>
                <c:pt idx="696">
                  <c:v>8.3868168621293115</c:v>
                </c:pt>
                <c:pt idx="697">
                  <c:v>8.3841954753576644</c:v>
                </c:pt>
                <c:pt idx="698">
                  <c:v>8.3815714123361218</c:v>
                </c:pt>
                <c:pt idx="699">
                  <c:v>8.3789446730646855</c:v>
                </c:pt>
                <c:pt idx="700">
                  <c:v>8.3763152575433537</c:v>
                </c:pt>
                <c:pt idx="701">
                  <c:v>8.37368316577213</c:v>
                </c:pt>
                <c:pt idx="702">
                  <c:v>8.3710483977510091</c:v>
                </c:pt>
                <c:pt idx="703">
                  <c:v>8.3684109534799944</c:v>
                </c:pt>
                <c:pt idx="704">
                  <c:v>8.3657708329590861</c:v>
                </c:pt>
                <c:pt idx="705">
                  <c:v>8.3631280361882805</c:v>
                </c:pt>
                <c:pt idx="706">
                  <c:v>8.3604825631675848</c:v>
                </c:pt>
                <c:pt idx="707">
                  <c:v>8.3578344138969918</c:v>
                </c:pt>
                <c:pt idx="708">
                  <c:v>8.3551835883765051</c:v>
                </c:pt>
                <c:pt idx="709">
                  <c:v>8.3525300866061247</c:v>
                </c:pt>
                <c:pt idx="710">
                  <c:v>8.3498739085858471</c:v>
                </c:pt>
                <c:pt idx="711">
                  <c:v>8.3472150543156776</c:v>
                </c:pt>
                <c:pt idx="712">
                  <c:v>8.3445535237956143</c:v>
                </c:pt>
                <c:pt idx="713">
                  <c:v>8.3418893170256538</c:v>
                </c:pt>
                <c:pt idx="714">
                  <c:v>8.3392224340058014</c:v>
                </c:pt>
                <c:pt idx="715">
                  <c:v>8.3365528747360518</c:v>
                </c:pt>
                <c:pt idx="716">
                  <c:v>8.3338806392164102</c:v>
                </c:pt>
                <c:pt idx="717">
                  <c:v>8.3312057274468732</c:v>
                </c:pt>
                <c:pt idx="718">
                  <c:v>8.3285281394274406</c:v>
                </c:pt>
                <c:pt idx="719">
                  <c:v>8.3258478751581144</c:v>
                </c:pt>
                <c:pt idx="720">
                  <c:v>8.3231649346388945</c:v>
                </c:pt>
                <c:pt idx="721">
                  <c:v>8.3204793178697791</c:v>
                </c:pt>
                <c:pt idx="722">
                  <c:v>8.31779102485077</c:v>
                </c:pt>
                <c:pt idx="723">
                  <c:v>8.3151000555818655</c:v>
                </c:pt>
                <c:pt idx="724">
                  <c:v>8.3124064100630655</c:v>
                </c:pt>
                <c:pt idx="725">
                  <c:v>8.3097100882943735</c:v>
                </c:pt>
                <c:pt idx="726">
                  <c:v>8.3070110902757843</c:v>
                </c:pt>
                <c:pt idx="727">
                  <c:v>8.304309416007305</c:v>
                </c:pt>
                <c:pt idx="728">
                  <c:v>8.3016050654889284</c:v>
                </c:pt>
                <c:pt idx="729">
                  <c:v>8.2988980387206563</c:v>
                </c:pt>
                <c:pt idx="730">
                  <c:v>8.2961883357024924</c:v>
                </c:pt>
                <c:pt idx="731">
                  <c:v>8.2934759564344311</c:v>
                </c:pt>
                <c:pt idx="732">
                  <c:v>8.2907609009164762</c:v>
                </c:pt>
                <c:pt idx="733">
                  <c:v>8.2880431691486276</c:v>
                </c:pt>
                <c:pt idx="734">
                  <c:v>8.2853227611308835</c:v>
                </c:pt>
                <c:pt idx="735">
                  <c:v>8.2825996768632457</c:v>
                </c:pt>
                <c:pt idx="736">
                  <c:v>8.2798739163457142</c:v>
                </c:pt>
                <c:pt idx="737">
                  <c:v>8.2771454795782873</c:v>
                </c:pt>
                <c:pt idx="738">
                  <c:v>8.2744143665609649</c:v>
                </c:pt>
                <c:pt idx="739">
                  <c:v>8.2716805772937487</c:v>
                </c:pt>
                <c:pt idx="740">
                  <c:v>8.2689441117766407</c:v>
                </c:pt>
                <c:pt idx="741">
                  <c:v>8.2662049700096354</c:v>
                </c:pt>
                <c:pt idx="742">
                  <c:v>8.2634631519927346</c:v>
                </c:pt>
                <c:pt idx="743">
                  <c:v>8.2607186577259402</c:v>
                </c:pt>
                <c:pt idx="744">
                  <c:v>8.2579714872092538</c:v>
                </c:pt>
                <c:pt idx="745">
                  <c:v>8.2552216404426702</c:v>
                </c:pt>
                <c:pt idx="746">
                  <c:v>8.2524691174261946</c:v>
                </c:pt>
                <c:pt idx="747">
                  <c:v>8.2497139181598218</c:v>
                </c:pt>
                <c:pt idx="748">
                  <c:v>8.2469560426435553</c:v>
                </c:pt>
                <c:pt idx="749">
                  <c:v>8.2441954908773933</c:v>
                </c:pt>
                <c:pt idx="750">
                  <c:v>8.2414322628613395</c:v>
                </c:pt>
                <c:pt idx="751">
                  <c:v>8.2386663585953901</c:v>
                </c:pt>
                <c:pt idx="752">
                  <c:v>8.235897778079547</c:v>
                </c:pt>
                <c:pt idx="753">
                  <c:v>8.2331265213138067</c:v>
                </c:pt>
                <c:pt idx="754">
                  <c:v>8.2303525882981745</c:v>
                </c:pt>
                <c:pt idx="755">
                  <c:v>8.2275759790326468</c:v>
                </c:pt>
                <c:pt idx="756">
                  <c:v>8.2247966935172236</c:v>
                </c:pt>
                <c:pt idx="757">
                  <c:v>8.2220147317519068</c:v>
                </c:pt>
                <c:pt idx="758">
                  <c:v>8.219230093736698</c:v>
                </c:pt>
                <c:pt idx="759">
                  <c:v>8.216442779471592</c:v>
                </c:pt>
                <c:pt idx="760">
                  <c:v>8.2136527889565922</c:v>
                </c:pt>
                <c:pt idx="761">
                  <c:v>8.210860122191697</c:v>
                </c:pt>
                <c:pt idx="762">
                  <c:v>8.2080647791769064</c:v>
                </c:pt>
                <c:pt idx="763">
                  <c:v>8.2052667599122238</c:v>
                </c:pt>
                <c:pt idx="764">
                  <c:v>8.2024660643976457</c:v>
                </c:pt>
                <c:pt idx="765">
                  <c:v>8.1996626926331739</c:v>
                </c:pt>
                <c:pt idx="766">
                  <c:v>8.1968566446188067</c:v>
                </c:pt>
                <c:pt idx="767">
                  <c:v>8.1940479203545458</c:v>
                </c:pt>
                <c:pt idx="768">
                  <c:v>8.1912365198403894</c:v>
                </c:pt>
                <c:pt idx="769">
                  <c:v>8.1884224430763393</c:v>
                </c:pt>
                <c:pt idx="770">
                  <c:v>8.1856056900623937</c:v>
                </c:pt>
                <c:pt idx="771">
                  <c:v>8.1827862607985562</c:v>
                </c:pt>
                <c:pt idx="772">
                  <c:v>8.1799641552848215</c:v>
                </c:pt>
                <c:pt idx="773">
                  <c:v>8.177139373521193</c:v>
                </c:pt>
                <c:pt idx="774">
                  <c:v>8.1743119155076709</c:v>
                </c:pt>
                <c:pt idx="775">
                  <c:v>8.1714817812442533</c:v>
                </c:pt>
                <c:pt idx="776">
                  <c:v>8.168648970730942</c:v>
                </c:pt>
                <c:pt idx="777">
                  <c:v>8.1658134839677352</c:v>
                </c:pt>
                <c:pt idx="778">
                  <c:v>8.1629753209546347</c:v>
                </c:pt>
                <c:pt idx="779">
                  <c:v>8.1601344816916388</c:v>
                </c:pt>
                <c:pt idx="780">
                  <c:v>8.1572909661787509</c:v>
                </c:pt>
                <c:pt idx="781">
                  <c:v>8.154444774415964</c:v>
                </c:pt>
                <c:pt idx="782">
                  <c:v>8.151595906403287</c:v>
                </c:pt>
                <c:pt idx="783">
                  <c:v>8.1487443621407127</c:v>
                </c:pt>
                <c:pt idx="784">
                  <c:v>8.1458901416282465</c:v>
                </c:pt>
                <c:pt idx="785">
                  <c:v>8.1430332448658831</c:v>
                </c:pt>
                <c:pt idx="786">
                  <c:v>8.1401736718536277</c:v>
                </c:pt>
                <c:pt idx="787">
                  <c:v>8.1373114225914751</c:v>
                </c:pt>
                <c:pt idx="788">
                  <c:v>8.1344464970794288</c:v>
                </c:pt>
                <c:pt idx="789">
                  <c:v>8.1315788953174906</c:v>
                </c:pt>
                <c:pt idx="790">
                  <c:v>8.1287086173056551</c:v>
                </c:pt>
                <c:pt idx="791">
                  <c:v>8.1258356630439259</c:v>
                </c:pt>
                <c:pt idx="792">
                  <c:v>8.122960032532303</c:v>
                </c:pt>
                <c:pt idx="793">
                  <c:v>8.1200817257707847</c:v>
                </c:pt>
                <c:pt idx="794">
                  <c:v>8.1172007427593726</c:v>
                </c:pt>
                <c:pt idx="795">
                  <c:v>8.1143170834980669</c:v>
                </c:pt>
                <c:pt idx="796">
                  <c:v>8.1114307479868639</c:v>
                </c:pt>
                <c:pt idx="797">
                  <c:v>8.108541736225769</c:v>
                </c:pt>
                <c:pt idx="798">
                  <c:v>8.1056500482147769</c:v>
                </c:pt>
                <c:pt idx="799">
                  <c:v>8.1027556839538928</c:v>
                </c:pt>
                <c:pt idx="800">
                  <c:v>8.0998586434431132</c:v>
                </c:pt>
                <c:pt idx="801">
                  <c:v>8.09695892668244</c:v>
                </c:pt>
                <c:pt idx="802">
                  <c:v>8.0940565336718713</c:v>
                </c:pt>
                <c:pt idx="803">
                  <c:v>8.0911514644114089</c:v>
                </c:pt>
                <c:pt idx="804">
                  <c:v>8.088243718901051</c:v>
                </c:pt>
                <c:pt idx="805">
                  <c:v>8.0853332971407994</c:v>
                </c:pt>
                <c:pt idx="806">
                  <c:v>8.0824201991306523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8D5-4C62-BCE2-07146C472C6F}"/>
            </c:ext>
          </c:extLst>
        </c:ser>
        <c:ser>
          <c:idx val="2"/>
          <c:order val="2"/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'Max limit'!$W$6:$W$812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limit'!$Z$6:$Z$812</c:f>
              <c:numCache>
                <c:formatCode>0.00</c:formatCode>
                <c:ptCount val="807"/>
                <c:pt idx="0">
                  <c:v>9.7610211271001504</c:v>
                </c:pt>
                <c:pt idx="1">
                  <c:v>9.759803300345963</c:v>
                </c:pt>
                <c:pt idx="2">
                  <c:v>9.7585811779065761</c:v>
                </c:pt>
                <c:pt idx="3">
                  <c:v>9.7573547597819879</c:v>
                </c:pt>
                <c:pt idx="4">
                  <c:v>9.7561240459722018</c:v>
                </c:pt>
                <c:pt idx="5">
                  <c:v>9.7548890364772163</c:v>
                </c:pt>
                <c:pt idx="6">
                  <c:v>9.7536497312970294</c:v>
                </c:pt>
                <c:pt idx="7">
                  <c:v>9.7524061304316429</c:v>
                </c:pt>
                <c:pt idx="8">
                  <c:v>9.751158233881057</c:v>
                </c:pt>
                <c:pt idx="9">
                  <c:v>9.7499060416452696</c:v>
                </c:pt>
                <c:pt idx="10">
                  <c:v>9.7486495537242828</c:v>
                </c:pt>
                <c:pt idx="11">
                  <c:v>9.7473887701180963</c:v>
                </c:pt>
                <c:pt idx="12">
                  <c:v>9.7461236908267104</c:v>
                </c:pt>
                <c:pt idx="13">
                  <c:v>9.7448543158501248</c:v>
                </c:pt>
                <c:pt idx="14">
                  <c:v>9.743580645188338</c:v>
                </c:pt>
                <c:pt idx="15">
                  <c:v>9.7423026788413516</c:v>
                </c:pt>
                <c:pt idx="16">
                  <c:v>9.7410204168091656</c:v>
                </c:pt>
                <c:pt idx="17">
                  <c:v>9.7397338590917784</c:v>
                </c:pt>
                <c:pt idx="18">
                  <c:v>9.7384430056891933</c:v>
                </c:pt>
                <c:pt idx="19">
                  <c:v>9.7371478566014069</c:v>
                </c:pt>
                <c:pt idx="20">
                  <c:v>9.735848411828421</c:v>
                </c:pt>
                <c:pt idx="21">
                  <c:v>9.7345446713702337</c:v>
                </c:pt>
                <c:pt idx="22">
                  <c:v>9.7332366352268487</c:v>
                </c:pt>
                <c:pt idx="23">
                  <c:v>9.7319243033982623</c:v>
                </c:pt>
                <c:pt idx="24">
                  <c:v>9.7306076758844764</c:v>
                </c:pt>
                <c:pt idx="25">
                  <c:v>9.7292867526854909</c:v>
                </c:pt>
                <c:pt idx="26">
                  <c:v>9.7279615338013059</c:v>
                </c:pt>
                <c:pt idx="27">
                  <c:v>9.7266320192319196</c:v>
                </c:pt>
                <c:pt idx="28">
                  <c:v>9.7252982089773354</c:v>
                </c:pt>
                <c:pt idx="29">
                  <c:v>9.7239601030375482</c:v>
                </c:pt>
                <c:pt idx="30">
                  <c:v>9.7226177014125632</c:v>
                </c:pt>
                <c:pt idx="31">
                  <c:v>9.7212710041023769</c:v>
                </c:pt>
                <c:pt idx="32">
                  <c:v>9.7199200111069928</c:v>
                </c:pt>
                <c:pt idx="33">
                  <c:v>9.7185647224264073</c:v>
                </c:pt>
                <c:pt idx="34">
                  <c:v>9.7172051380606224</c:v>
                </c:pt>
                <c:pt idx="35">
                  <c:v>9.7158412580096361</c:v>
                </c:pt>
                <c:pt idx="36">
                  <c:v>9.714473082273452</c:v>
                </c:pt>
                <c:pt idx="37">
                  <c:v>9.7131006108520648</c:v>
                </c:pt>
                <c:pt idx="38">
                  <c:v>9.7117238437454798</c:v>
                </c:pt>
                <c:pt idx="39">
                  <c:v>9.7103427809536971</c:v>
                </c:pt>
                <c:pt idx="40">
                  <c:v>9.7089574224767095</c:v>
                </c:pt>
                <c:pt idx="41">
                  <c:v>9.7075677683145258</c:v>
                </c:pt>
                <c:pt idx="42">
                  <c:v>9.7061738184671409</c:v>
                </c:pt>
                <c:pt idx="43">
                  <c:v>9.7047755729345564</c:v>
                </c:pt>
                <c:pt idx="44">
                  <c:v>9.7033730317167706</c:v>
                </c:pt>
                <c:pt idx="45">
                  <c:v>9.701966194813787</c:v>
                </c:pt>
                <c:pt idx="46">
                  <c:v>9.7005550622256003</c:v>
                </c:pt>
                <c:pt idx="47">
                  <c:v>9.6991396339522158</c:v>
                </c:pt>
                <c:pt idx="48">
                  <c:v>9.6977199099936318</c:v>
                </c:pt>
                <c:pt idx="49">
                  <c:v>9.6962958903498464</c:v>
                </c:pt>
                <c:pt idx="50">
                  <c:v>9.6948675750208633</c:v>
                </c:pt>
                <c:pt idx="51">
                  <c:v>9.6934349640066788</c:v>
                </c:pt>
                <c:pt idx="52">
                  <c:v>9.691998057307293</c:v>
                </c:pt>
                <c:pt idx="53">
                  <c:v>9.6905568549227077</c:v>
                </c:pt>
                <c:pt idx="54">
                  <c:v>9.6891113568529246</c:v>
                </c:pt>
                <c:pt idx="55">
                  <c:v>9.6876615630979401</c:v>
                </c:pt>
                <c:pt idx="56">
                  <c:v>9.6862074736577561</c:v>
                </c:pt>
                <c:pt idx="57">
                  <c:v>9.6847490885323726</c:v>
                </c:pt>
                <c:pt idx="58">
                  <c:v>9.6832864077217877</c:v>
                </c:pt>
                <c:pt idx="59">
                  <c:v>9.6818194312260033</c:v>
                </c:pt>
                <c:pt idx="60">
                  <c:v>9.6803481590450193</c:v>
                </c:pt>
                <c:pt idx="61">
                  <c:v>9.678872591178834</c:v>
                </c:pt>
                <c:pt idx="62">
                  <c:v>9.677392727627451</c:v>
                </c:pt>
                <c:pt idx="63">
                  <c:v>9.6759085683908665</c:v>
                </c:pt>
                <c:pt idx="64">
                  <c:v>9.6744201134690826</c:v>
                </c:pt>
                <c:pt idx="65">
                  <c:v>9.6729273628620991</c:v>
                </c:pt>
                <c:pt idx="66">
                  <c:v>9.6714303165699143</c:v>
                </c:pt>
                <c:pt idx="67">
                  <c:v>9.6699289745925316</c:v>
                </c:pt>
                <c:pt idx="68">
                  <c:v>9.6684233369299477</c:v>
                </c:pt>
                <c:pt idx="69">
                  <c:v>9.6669134035821642</c:v>
                </c:pt>
                <c:pt idx="70">
                  <c:v>9.6653991745491794</c:v>
                </c:pt>
                <c:pt idx="71">
                  <c:v>9.6638806498309968</c:v>
                </c:pt>
                <c:pt idx="72">
                  <c:v>9.6623578294276129</c:v>
                </c:pt>
                <c:pt idx="73">
                  <c:v>9.6608307133390294</c:v>
                </c:pt>
                <c:pt idx="74">
                  <c:v>9.6592993015652464</c:v>
                </c:pt>
                <c:pt idx="75">
                  <c:v>9.6577635941062621</c:v>
                </c:pt>
                <c:pt idx="76">
                  <c:v>9.6562235909620799</c:v>
                </c:pt>
                <c:pt idx="77">
                  <c:v>9.6546792921326947</c:v>
                </c:pt>
                <c:pt idx="78">
                  <c:v>9.6531306976181117</c:v>
                </c:pt>
                <c:pt idx="79">
                  <c:v>9.6515778074183292</c:v>
                </c:pt>
                <c:pt idx="80">
                  <c:v>9.6500206215333453</c:v>
                </c:pt>
                <c:pt idx="81">
                  <c:v>9.6484591399631636</c:v>
                </c:pt>
                <c:pt idx="82">
                  <c:v>9.6468933627077806</c:v>
                </c:pt>
                <c:pt idx="83">
                  <c:v>9.6453232897671963</c:v>
                </c:pt>
                <c:pt idx="84">
                  <c:v>9.6437489211414125</c:v>
                </c:pt>
                <c:pt idx="85">
                  <c:v>9.6421702568304308</c:v>
                </c:pt>
                <c:pt idx="86">
                  <c:v>9.6405872968342479</c:v>
                </c:pt>
                <c:pt idx="87">
                  <c:v>9.6390000411528654</c:v>
                </c:pt>
                <c:pt idx="88">
                  <c:v>9.6374084897862815</c:v>
                </c:pt>
                <c:pt idx="89">
                  <c:v>9.6358126427344981</c:v>
                </c:pt>
                <c:pt idx="90">
                  <c:v>9.6342124999975152</c:v>
                </c:pt>
                <c:pt idx="91">
                  <c:v>9.6326080615753344</c:v>
                </c:pt>
                <c:pt idx="92">
                  <c:v>9.6309993274679506</c:v>
                </c:pt>
                <c:pt idx="93">
                  <c:v>9.629386297675369</c:v>
                </c:pt>
                <c:pt idx="94">
                  <c:v>9.6277689721975861</c:v>
                </c:pt>
                <c:pt idx="95">
                  <c:v>9.6261473510346036</c:v>
                </c:pt>
                <c:pt idx="96">
                  <c:v>9.6245214341864216</c:v>
                </c:pt>
                <c:pt idx="97">
                  <c:v>9.6228912216530382</c:v>
                </c:pt>
                <c:pt idx="98">
                  <c:v>9.6212567134344571</c:v>
                </c:pt>
                <c:pt idx="99">
                  <c:v>9.6196179095306746</c:v>
                </c:pt>
                <c:pt idx="100">
                  <c:v>9.6179748099416909</c:v>
                </c:pt>
                <c:pt idx="101">
                  <c:v>9.6163274146675093</c:v>
                </c:pt>
                <c:pt idx="102">
                  <c:v>9.6146757237081264</c:v>
                </c:pt>
                <c:pt idx="103">
                  <c:v>9.6130197370635457</c:v>
                </c:pt>
                <c:pt idx="104">
                  <c:v>9.611359454733762</c:v>
                </c:pt>
                <c:pt idx="105">
                  <c:v>9.6096948767187804</c:v>
                </c:pt>
                <c:pt idx="106">
                  <c:v>9.6080260030185993</c:v>
                </c:pt>
                <c:pt idx="107">
                  <c:v>9.6063528336332169</c:v>
                </c:pt>
                <c:pt idx="108">
                  <c:v>9.6046753685626349</c:v>
                </c:pt>
                <c:pt idx="109">
                  <c:v>9.6029936078068534</c:v>
                </c:pt>
                <c:pt idx="110">
                  <c:v>9.6013075513658706</c:v>
                </c:pt>
                <c:pt idx="111">
                  <c:v>9.5996171992396899</c:v>
                </c:pt>
                <c:pt idx="112">
                  <c:v>9.5979225514283062</c:v>
                </c:pt>
                <c:pt idx="113">
                  <c:v>9.5962236079317247</c:v>
                </c:pt>
                <c:pt idx="114">
                  <c:v>9.5945203687499436</c:v>
                </c:pt>
                <c:pt idx="115">
                  <c:v>9.592812833882963</c:v>
                </c:pt>
                <c:pt idx="116">
                  <c:v>9.5911010033307811</c:v>
                </c:pt>
                <c:pt idx="117">
                  <c:v>9.5893848770933996</c:v>
                </c:pt>
                <c:pt idx="118">
                  <c:v>9.5876644551708186</c:v>
                </c:pt>
                <c:pt idx="119">
                  <c:v>9.5859397375630362</c:v>
                </c:pt>
                <c:pt idx="120">
                  <c:v>9.584210724270056</c:v>
                </c:pt>
                <c:pt idx="121">
                  <c:v>9.5824774152918728</c:v>
                </c:pt>
                <c:pt idx="122">
                  <c:v>9.5807398106284936</c:v>
                </c:pt>
                <c:pt idx="123">
                  <c:v>9.578997910279913</c:v>
                </c:pt>
                <c:pt idx="124">
                  <c:v>9.5772517142461311</c:v>
                </c:pt>
                <c:pt idx="125">
                  <c:v>9.5755012225271496</c:v>
                </c:pt>
                <c:pt idx="126">
                  <c:v>9.5737464351229686</c:v>
                </c:pt>
                <c:pt idx="127">
                  <c:v>9.5719873520335863</c:v>
                </c:pt>
                <c:pt idx="128">
                  <c:v>9.5702239732590062</c:v>
                </c:pt>
                <c:pt idx="129">
                  <c:v>9.5684562987992248</c:v>
                </c:pt>
                <c:pt idx="130">
                  <c:v>9.5666843286542438</c:v>
                </c:pt>
                <c:pt idx="131">
                  <c:v>9.5649080628240633</c:v>
                </c:pt>
                <c:pt idx="132">
                  <c:v>9.5631275013086832</c:v>
                </c:pt>
                <c:pt idx="133">
                  <c:v>9.5613426441081018</c:v>
                </c:pt>
                <c:pt idx="134">
                  <c:v>9.5595534912223208</c:v>
                </c:pt>
                <c:pt idx="135">
                  <c:v>9.5577600426513403</c:v>
                </c:pt>
                <c:pt idx="136">
                  <c:v>9.5559622983951602</c:v>
                </c:pt>
                <c:pt idx="137">
                  <c:v>9.5541602584537788</c:v>
                </c:pt>
                <c:pt idx="138">
                  <c:v>9.5523539228271996</c:v>
                </c:pt>
                <c:pt idx="139">
                  <c:v>9.5505432915154174</c:v>
                </c:pt>
                <c:pt idx="140">
                  <c:v>9.5487283645184373</c:v>
                </c:pt>
                <c:pt idx="141">
                  <c:v>9.5469091418362577</c:v>
                </c:pt>
                <c:pt idx="142">
                  <c:v>9.5450856234688768</c:v>
                </c:pt>
                <c:pt idx="143">
                  <c:v>9.5432578094162963</c:v>
                </c:pt>
                <c:pt idx="144">
                  <c:v>9.5414256996785163</c:v>
                </c:pt>
                <c:pt idx="145">
                  <c:v>9.5395892942555367</c:v>
                </c:pt>
                <c:pt idx="146">
                  <c:v>9.5377485931473558</c:v>
                </c:pt>
                <c:pt idx="147">
                  <c:v>9.5359035963539753</c:v>
                </c:pt>
                <c:pt idx="148">
                  <c:v>9.5340543038753953</c:v>
                </c:pt>
                <c:pt idx="149">
                  <c:v>9.5322007157116158</c:v>
                </c:pt>
                <c:pt idx="150">
                  <c:v>9.5303428318626366</c:v>
                </c:pt>
                <c:pt idx="151">
                  <c:v>9.5284806523284562</c:v>
                </c:pt>
                <c:pt idx="152">
                  <c:v>9.5266141771090762</c:v>
                </c:pt>
                <c:pt idx="153">
                  <c:v>9.5247434062044967</c:v>
                </c:pt>
                <c:pt idx="154">
                  <c:v>9.5228683396147158</c:v>
                </c:pt>
                <c:pt idx="155">
                  <c:v>9.5209889773397371</c:v>
                </c:pt>
                <c:pt idx="156">
                  <c:v>9.5191053193795572</c:v>
                </c:pt>
                <c:pt idx="157">
                  <c:v>9.5172173657341776</c:v>
                </c:pt>
                <c:pt idx="158">
                  <c:v>9.5153251164035986</c:v>
                </c:pt>
                <c:pt idx="159">
                  <c:v>9.5134285713878182</c:v>
                </c:pt>
                <c:pt idx="160">
                  <c:v>9.5115277306868382</c:v>
                </c:pt>
                <c:pt idx="161">
                  <c:v>9.5096225943006587</c:v>
                </c:pt>
                <c:pt idx="162">
                  <c:v>9.5077131622292796</c:v>
                </c:pt>
                <c:pt idx="163">
                  <c:v>9.505799434472701</c:v>
                </c:pt>
                <c:pt idx="164">
                  <c:v>9.5038814110309211</c:v>
                </c:pt>
                <c:pt idx="165">
                  <c:v>9.5019590919039416</c:v>
                </c:pt>
                <c:pt idx="166">
                  <c:v>9.5000324770917626</c:v>
                </c:pt>
                <c:pt idx="167">
                  <c:v>9.498101566594384</c:v>
                </c:pt>
                <c:pt idx="168">
                  <c:v>9.4961663604118058</c:v>
                </c:pt>
                <c:pt idx="169">
                  <c:v>9.4942268585440246</c:v>
                </c:pt>
                <c:pt idx="170">
                  <c:v>9.4922830609910473</c:v>
                </c:pt>
                <c:pt idx="171">
                  <c:v>9.490334967752867</c:v>
                </c:pt>
                <c:pt idx="172">
                  <c:v>9.4883825788294889</c:v>
                </c:pt>
                <c:pt idx="173">
                  <c:v>9.4864258942209094</c:v>
                </c:pt>
                <c:pt idx="174">
                  <c:v>9.4844649139271304</c:v>
                </c:pt>
                <c:pt idx="175">
                  <c:v>9.4824996379481519</c:v>
                </c:pt>
                <c:pt idx="176">
                  <c:v>9.480530066283972</c:v>
                </c:pt>
                <c:pt idx="177">
                  <c:v>9.4785561989345943</c:v>
                </c:pt>
                <c:pt idx="178">
                  <c:v>9.4765780359000154</c:v>
                </c:pt>
                <c:pt idx="179">
                  <c:v>9.4745955771802368</c:v>
                </c:pt>
                <c:pt idx="180">
                  <c:v>9.4726088227752587</c:v>
                </c:pt>
                <c:pt idx="181">
                  <c:v>9.4706177726850793</c:v>
                </c:pt>
                <c:pt idx="182">
                  <c:v>9.4686224269097004</c:v>
                </c:pt>
                <c:pt idx="183">
                  <c:v>9.4666227854491236</c:v>
                </c:pt>
                <c:pt idx="184">
                  <c:v>9.4646188483033438</c:v>
                </c:pt>
                <c:pt idx="185">
                  <c:v>9.4626106154723661</c:v>
                </c:pt>
                <c:pt idx="186">
                  <c:v>9.460598086956189</c:v>
                </c:pt>
                <c:pt idx="187">
                  <c:v>9.4585812627548087</c:v>
                </c:pt>
                <c:pt idx="188">
                  <c:v>9.4565601428682307</c:v>
                </c:pt>
                <c:pt idx="189">
                  <c:v>9.4545347272964531</c:v>
                </c:pt>
                <c:pt idx="190">
                  <c:v>9.4525050160394759</c:v>
                </c:pt>
                <c:pt idx="191">
                  <c:v>9.4504710090972956</c:v>
                </c:pt>
                <c:pt idx="192">
                  <c:v>9.4484327064699194</c:v>
                </c:pt>
                <c:pt idx="193">
                  <c:v>9.4463901081573418</c:v>
                </c:pt>
                <c:pt idx="194">
                  <c:v>9.4443432141595629</c:v>
                </c:pt>
                <c:pt idx="195">
                  <c:v>9.4422920244765844</c:v>
                </c:pt>
                <c:pt idx="196">
                  <c:v>9.4402365391084064</c:v>
                </c:pt>
                <c:pt idx="197">
                  <c:v>9.4381767580550306</c:v>
                </c:pt>
                <c:pt idx="198">
                  <c:v>9.4361126813164518</c:v>
                </c:pt>
                <c:pt idx="199">
                  <c:v>9.4340443088926751</c:v>
                </c:pt>
                <c:pt idx="200">
                  <c:v>9.4319716407836971</c:v>
                </c:pt>
                <c:pt idx="201">
                  <c:v>9.4298946769895196</c:v>
                </c:pt>
                <c:pt idx="202">
                  <c:v>9.4278134175101407</c:v>
                </c:pt>
                <c:pt idx="203">
                  <c:v>9.425727862345564</c:v>
                </c:pt>
                <c:pt idx="204">
                  <c:v>9.4236380114957861</c:v>
                </c:pt>
                <c:pt idx="205">
                  <c:v>9.4215438649608085</c:v>
                </c:pt>
                <c:pt idx="206">
                  <c:v>9.4194454227406315</c:v>
                </c:pt>
                <c:pt idx="207">
                  <c:v>9.4173426848352548</c:v>
                </c:pt>
                <c:pt idx="208">
                  <c:v>9.4152356512446769</c:v>
                </c:pt>
                <c:pt idx="209">
                  <c:v>9.4131243219688994</c:v>
                </c:pt>
                <c:pt idx="210">
                  <c:v>9.4110086970079223</c:v>
                </c:pt>
                <c:pt idx="211">
                  <c:v>9.4088887763617457</c:v>
                </c:pt>
                <c:pt idx="212">
                  <c:v>9.4067645600303678</c:v>
                </c:pt>
                <c:pt idx="213">
                  <c:v>9.404636048013792</c:v>
                </c:pt>
                <c:pt idx="214">
                  <c:v>9.4025032403120132</c:v>
                </c:pt>
                <c:pt idx="215">
                  <c:v>9.4003661369250366</c:v>
                </c:pt>
                <c:pt idx="216">
                  <c:v>9.3982247378528605</c:v>
                </c:pt>
                <c:pt idx="217">
                  <c:v>9.396079043095483</c:v>
                </c:pt>
                <c:pt idx="218">
                  <c:v>9.393929052652906</c:v>
                </c:pt>
                <c:pt idx="219">
                  <c:v>9.3917747665251294</c:v>
                </c:pt>
                <c:pt idx="220">
                  <c:v>9.3896161847121533</c:v>
                </c:pt>
                <c:pt idx="221">
                  <c:v>9.3874533072139759</c:v>
                </c:pt>
                <c:pt idx="222">
                  <c:v>9.3852861340305989</c:v>
                </c:pt>
                <c:pt idx="223">
                  <c:v>9.3831146651620223</c:v>
                </c:pt>
                <c:pt idx="224">
                  <c:v>9.3809389006082462</c:v>
                </c:pt>
                <c:pt idx="225">
                  <c:v>9.3787588403692688</c:v>
                </c:pt>
                <c:pt idx="226">
                  <c:v>9.3765744844450936</c:v>
                </c:pt>
                <c:pt idx="227">
                  <c:v>9.374385832835717</c:v>
                </c:pt>
                <c:pt idx="228">
                  <c:v>9.3721928855411409</c:v>
                </c:pt>
                <c:pt idx="229">
                  <c:v>9.3699956425613653</c:v>
                </c:pt>
                <c:pt idx="230">
                  <c:v>9.3677941038963883</c:v>
                </c:pt>
                <c:pt idx="231">
                  <c:v>9.3655882695462118</c:v>
                </c:pt>
                <c:pt idx="232">
                  <c:v>9.3633781395108358</c:v>
                </c:pt>
                <c:pt idx="233">
                  <c:v>9.3611637137902601</c:v>
                </c:pt>
                <c:pt idx="234">
                  <c:v>9.3589449923844832</c:v>
                </c:pt>
                <c:pt idx="235">
                  <c:v>9.3567219752935085</c:v>
                </c:pt>
                <c:pt idx="236">
                  <c:v>9.3544946625173324</c:v>
                </c:pt>
                <c:pt idx="237">
                  <c:v>9.3522630540559568</c:v>
                </c:pt>
                <c:pt idx="238">
                  <c:v>9.3500271499093799</c:v>
                </c:pt>
                <c:pt idx="239">
                  <c:v>9.3477869500776052</c:v>
                </c:pt>
                <c:pt idx="240">
                  <c:v>9.3455424545606292</c:v>
                </c:pt>
                <c:pt idx="241">
                  <c:v>9.3432936633584518</c:v>
                </c:pt>
                <c:pt idx="242">
                  <c:v>9.3410405764710767</c:v>
                </c:pt>
                <c:pt idx="243">
                  <c:v>9.338783193898502</c:v>
                </c:pt>
                <c:pt idx="244">
                  <c:v>9.336521515640726</c:v>
                </c:pt>
                <c:pt idx="245">
                  <c:v>9.3342555416977486</c:v>
                </c:pt>
                <c:pt idx="246">
                  <c:v>9.3319852720695735</c:v>
                </c:pt>
                <c:pt idx="247">
                  <c:v>9.3297107067561988</c:v>
                </c:pt>
                <c:pt idx="248">
                  <c:v>9.3274318457576229</c:v>
                </c:pt>
                <c:pt idx="249">
                  <c:v>9.3251486890738473</c:v>
                </c:pt>
                <c:pt idx="250">
                  <c:v>9.3228612367048722</c:v>
                </c:pt>
                <c:pt idx="251">
                  <c:v>9.3205694886506976</c:v>
                </c:pt>
                <c:pt idx="252">
                  <c:v>9.3182734449113216</c:v>
                </c:pt>
                <c:pt idx="253">
                  <c:v>9.3159731054867478</c:v>
                </c:pt>
                <c:pt idx="254">
                  <c:v>9.313668470376971</c:v>
                </c:pt>
                <c:pt idx="255">
                  <c:v>9.3113595395819964</c:v>
                </c:pt>
                <c:pt idx="256">
                  <c:v>9.3090463131018222</c:v>
                </c:pt>
                <c:pt idx="257">
                  <c:v>9.3067287909364467</c:v>
                </c:pt>
                <c:pt idx="258">
                  <c:v>9.3044069730858716</c:v>
                </c:pt>
                <c:pt idx="259">
                  <c:v>9.302080859550097</c:v>
                </c:pt>
                <c:pt idx="260">
                  <c:v>9.2997504503291211</c:v>
                </c:pt>
                <c:pt idx="261">
                  <c:v>9.2974157454229474</c:v>
                </c:pt>
                <c:pt idx="262">
                  <c:v>9.2950767448315723</c:v>
                </c:pt>
                <c:pt idx="263">
                  <c:v>9.2927334485549977</c:v>
                </c:pt>
                <c:pt idx="264">
                  <c:v>9.2903858565932236</c:v>
                </c:pt>
                <c:pt idx="265">
                  <c:v>9.2880339689462481</c:v>
                </c:pt>
                <c:pt idx="266">
                  <c:v>9.2856777856140731</c:v>
                </c:pt>
                <c:pt idx="267">
                  <c:v>9.2833173065966985</c:v>
                </c:pt>
                <c:pt idx="268">
                  <c:v>9.2809525318941244</c:v>
                </c:pt>
                <c:pt idx="269">
                  <c:v>9.2785834615063489</c:v>
                </c:pt>
                <c:pt idx="270">
                  <c:v>9.2762100954333757</c:v>
                </c:pt>
                <c:pt idx="271">
                  <c:v>9.2738324336752012</c:v>
                </c:pt>
                <c:pt idx="272">
                  <c:v>9.2714504762318271</c:v>
                </c:pt>
                <c:pt idx="273">
                  <c:v>9.2690642231032516</c:v>
                </c:pt>
                <c:pt idx="274">
                  <c:v>9.2666736742894784</c:v>
                </c:pt>
                <c:pt idx="275">
                  <c:v>9.2642788297905039</c:v>
                </c:pt>
                <c:pt idx="276">
                  <c:v>9.2618796896063298</c:v>
                </c:pt>
                <c:pt idx="277">
                  <c:v>9.2594762537369562</c:v>
                </c:pt>
                <c:pt idx="278">
                  <c:v>9.2570685221823812</c:v>
                </c:pt>
                <c:pt idx="279">
                  <c:v>9.2546564949426084</c:v>
                </c:pt>
                <c:pt idx="280">
                  <c:v>9.2522401720176344</c:v>
                </c:pt>
                <c:pt idx="281">
                  <c:v>9.2498195534074608</c:v>
                </c:pt>
                <c:pt idx="282">
                  <c:v>9.2473946391120858</c:v>
                </c:pt>
                <c:pt idx="283">
                  <c:v>9.2449654291315131</c:v>
                </c:pt>
                <c:pt idx="284">
                  <c:v>9.242531923465739</c:v>
                </c:pt>
                <c:pt idx="285">
                  <c:v>9.2400941221147654</c:v>
                </c:pt>
                <c:pt idx="286">
                  <c:v>9.2376520250785905</c:v>
                </c:pt>
                <c:pt idx="287">
                  <c:v>9.2352056323572178</c:v>
                </c:pt>
                <c:pt idx="288">
                  <c:v>9.2327549439506438</c:v>
                </c:pt>
                <c:pt idx="289">
                  <c:v>9.2302999598588702</c:v>
                </c:pt>
                <c:pt idx="290">
                  <c:v>9.2278406800818971</c:v>
                </c:pt>
                <c:pt idx="291">
                  <c:v>9.2253771046197244</c:v>
                </c:pt>
                <c:pt idx="292">
                  <c:v>9.2229092334723504</c:v>
                </c:pt>
                <c:pt idx="293">
                  <c:v>9.2204370666397768</c:v>
                </c:pt>
                <c:pt idx="294">
                  <c:v>9.2179606041220019</c:v>
                </c:pt>
                <c:pt idx="295">
                  <c:v>9.2154798459190292</c:v>
                </c:pt>
                <c:pt idx="296">
                  <c:v>9.212994792030857</c:v>
                </c:pt>
                <c:pt idx="297">
                  <c:v>9.2105054424574835</c:v>
                </c:pt>
                <c:pt idx="298">
                  <c:v>9.2080117971989104</c:v>
                </c:pt>
                <c:pt idx="299">
                  <c:v>9.2055138562551377</c:v>
                </c:pt>
                <c:pt idx="300">
                  <c:v>9.2030116196261638</c:v>
                </c:pt>
                <c:pt idx="301">
                  <c:v>9.200505087311992</c:v>
                </c:pt>
                <c:pt idx="302">
                  <c:v>9.1979942593126189</c:v>
                </c:pt>
                <c:pt idx="303">
                  <c:v>9.1954791356280445</c:v>
                </c:pt>
                <c:pt idx="304">
                  <c:v>9.1929597162582724</c:v>
                </c:pt>
                <c:pt idx="305">
                  <c:v>9.1904360012033006</c:v>
                </c:pt>
                <c:pt idx="306">
                  <c:v>9.1879079904631276</c:v>
                </c:pt>
                <c:pt idx="307">
                  <c:v>9.185375684037755</c:v>
                </c:pt>
                <c:pt idx="308">
                  <c:v>9.1828390819271828</c:v>
                </c:pt>
                <c:pt idx="309">
                  <c:v>9.1802981841314093</c:v>
                </c:pt>
                <c:pt idx="310">
                  <c:v>9.1777529906504363</c:v>
                </c:pt>
                <c:pt idx="311">
                  <c:v>9.1752035014842637</c:v>
                </c:pt>
                <c:pt idx="312">
                  <c:v>9.1726497166328915</c:v>
                </c:pt>
                <c:pt idx="313">
                  <c:v>9.1700916360963198</c:v>
                </c:pt>
                <c:pt idx="314">
                  <c:v>9.1675292598745468</c:v>
                </c:pt>
                <c:pt idx="315">
                  <c:v>9.1649625879675742</c:v>
                </c:pt>
                <c:pt idx="316">
                  <c:v>9.1623916203754021</c:v>
                </c:pt>
                <c:pt idx="317">
                  <c:v>9.1598163570980304</c:v>
                </c:pt>
                <c:pt idx="318">
                  <c:v>9.1572367981354574</c:v>
                </c:pt>
                <c:pt idx="319">
                  <c:v>9.1546529434876867</c:v>
                </c:pt>
                <c:pt idx="320">
                  <c:v>9.1520647931547146</c:v>
                </c:pt>
                <c:pt idx="321">
                  <c:v>9.1494723471365411</c:v>
                </c:pt>
                <c:pt idx="322">
                  <c:v>9.1468756054331699</c:v>
                </c:pt>
                <c:pt idx="323">
                  <c:v>9.1442745680445974</c:v>
                </c:pt>
                <c:pt idx="324">
                  <c:v>9.1416692349708253</c:v>
                </c:pt>
                <c:pt idx="325">
                  <c:v>9.1390596062118536</c:v>
                </c:pt>
                <c:pt idx="326">
                  <c:v>9.1364456817676825</c:v>
                </c:pt>
                <c:pt idx="327">
                  <c:v>9.1338274616383117</c:v>
                </c:pt>
                <c:pt idx="328">
                  <c:v>9.1312049458237379</c:v>
                </c:pt>
                <c:pt idx="329">
                  <c:v>9.1285781343239663</c:v>
                </c:pt>
                <c:pt idx="330">
                  <c:v>9.1259470271389951</c:v>
                </c:pt>
                <c:pt idx="331">
                  <c:v>9.1233116242688226</c:v>
                </c:pt>
                <c:pt idx="332">
                  <c:v>9.1206719257134523</c:v>
                </c:pt>
                <c:pt idx="333">
                  <c:v>9.1180279314728807</c:v>
                </c:pt>
                <c:pt idx="334">
                  <c:v>9.1153796415471096</c:v>
                </c:pt>
                <c:pt idx="335">
                  <c:v>9.1127270559361371</c:v>
                </c:pt>
                <c:pt idx="336">
                  <c:v>9.1100701746399668</c:v>
                </c:pt>
                <c:pt idx="337">
                  <c:v>9.1074089976585952</c:v>
                </c:pt>
                <c:pt idx="338">
                  <c:v>9.1047435249920241</c:v>
                </c:pt>
                <c:pt idx="339">
                  <c:v>9.1020737566402516</c:v>
                </c:pt>
                <c:pt idx="340">
                  <c:v>9.0993996926032814</c:v>
                </c:pt>
                <c:pt idx="341">
                  <c:v>9.0967213328811098</c:v>
                </c:pt>
                <c:pt idx="342">
                  <c:v>9.0940386774737387</c:v>
                </c:pt>
                <c:pt idx="343">
                  <c:v>9.0913517263811681</c:v>
                </c:pt>
                <c:pt idx="344">
                  <c:v>9.0886604796033961</c:v>
                </c:pt>
                <c:pt idx="345">
                  <c:v>9.0859649371404263</c:v>
                </c:pt>
                <c:pt idx="346">
                  <c:v>9.0832650989922552</c:v>
                </c:pt>
                <c:pt idx="347">
                  <c:v>9.0805609651588846</c:v>
                </c:pt>
                <c:pt idx="348">
                  <c:v>9.0778525356403144</c:v>
                </c:pt>
                <c:pt idx="349">
                  <c:v>9.0751398104365428</c:v>
                </c:pt>
                <c:pt idx="350">
                  <c:v>9.0724227895475735</c:v>
                </c:pt>
                <c:pt idx="351">
                  <c:v>9.0697014729734011</c:v>
                </c:pt>
                <c:pt idx="352">
                  <c:v>9.0669758607140309</c:v>
                </c:pt>
                <c:pt idx="353">
                  <c:v>9.0642459527694612</c:v>
                </c:pt>
                <c:pt idx="354">
                  <c:v>9.0615117491396902</c:v>
                </c:pt>
                <c:pt idx="355">
                  <c:v>9.0587732498247195</c:v>
                </c:pt>
                <c:pt idx="356">
                  <c:v>9.0560304548245494</c:v>
                </c:pt>
                <c:pt idx="357">
                  <c:v>9.0532833641391797</c:v>
                </c:pt>
                <c:pt idx="358">
                  <c:v>9.0505319777686086</c:v>
                </c:pt>
                <c:pt idx="359">
                  <c:v>9.047776295712838</c:v>
                </c:pt>
                <c:pt idx="360">
                  <c:v>9.0450163179718679</c:v>
                </c:pt>
                <c:pt idx="361">
                  <c:v>9.0422520445456964</c:v>
                </c:pt>
                <c:pt idx="362">
                  <c:v>9.0394834754343272</c:v>
                </c:pt>
                <c:pt idx="363">
                  <c:v>9.0367106106377566</c:v>
                </c:pt>
                <c:pt idx="364">
                  <c:v>9.0339334501559865</c:v>
                </c:pt>
                <c:pt idx="365">
                  <c:v>9.0311519939890168</c:v>
                </c:pt>
                <c:pt idx="366">
                  <c:v>9.0283662421368476</c:v>
                </c:pt>
                <c:pt idx="367">
                  <c:v>9.025576194599477</c:v>
                </c:pt>
                <c:pt idx="368">
                  <c:v>9.0227818513769069</c:v>
                </c:pt>
                <c:pt idx="369">
                  <c:v>9.0199832124691373</c:v>
                </c:pt>
                <c:pt idx="370">
                  <c:v>9.017180277876168</c:v>
                </c:pt>
                <c:pt idx="371">
                  <c:v>9.0143730475979993</c:v>
                </c:pt>
                <c:pt idx="372">
                  <c:v>9.0115615216346274</c:v>
                </c:pt>
                <c:pt idx="373">
                  <c:v>9.0087456999860578</c:v>
                </c:pt>
                <c:pt idx="374">
                  <c:v>9.0059255826522886</c:v>
                </c:pt>
                <c:pt idx="375">
                  <c:v>9.0031011696333199</c:v>
                </c:pt>
                <c:pt idx="376">
                  <c:v>9.0002724609291498</c:v>
                </c:pt>
                <c:pt idx="377">
                  <c:v>8.9974394565397802</c:v>
                </c:pt>
                <c:pt idx="378">
                  <c:v>8.994602156465211</c:v>
                </c:pt>
                <c:pt idx="379">
                  <c:v>8.9917605607054405</c:v>
                </c:pt>
                <c:pt idx="380">
                  <c:v>8.9889146692604722</c:v>
                </c:pt>
                <c:pt idx="381">
                  <c:v>8.9860644821303026</c:v>
                </c:pt>
                <c:pt idx="382">
                  <c:v>8.9832099993149335</c:v>
                </c:pt>
                <c:pt idx="383">
                  <c:v>8.9803512208143648</c:v>
                </c:pt>
                <c:pt idx="384">
                  <c:v>8.9774881466285965</c:v>
                </c:pt>
                <c:pt idx="385">
                  <c:v>8.9746207767576269</c:v>
                </c:pt>
                <c:pt idx="386">
                  <c:v>8.9717491112014578</c:v>
                </c:pt>
                <c:pt idx="387">
                  <c:v>8.9688731499600891</c:v>
                </c:pt>
                <c:pt idx="388">
                  <c:v>8.9659928930335191</c:v>
                </c:pt>
                <c:pt idx="389">
                  <c:v>8.9631083404217495</c:v>
                </c:pt>
                <c:pt idx="390">
                  <c:v>8.9602194921247822</c:v>
                </c:pt>
                <c:pt idx="391">
                  <c:v>8.9573263481426117</c:v>
                </c:pt>
                <c:pt idx="392">
                  <c:v>8.9544289084752435</c:v>
                </c:pt>
                <c:pt idx="393">
                  <c:v>8.951527173122674</c:v>
                </c:pt>
                <c:pt idx="394">
                  <c:v>8.9486211420849067</c:v>
                </c:pt>
                <c:pt idx="395">
                  <c:v>8.945710815361938</c:v>
                </c:pt>
                <c:pt idx="396">
                  <c:v>8.9427961929537698</c:v>
                </c:pt>
                <c:pt idx="397">
                  <c:v>8.9398772748604003</c:v>
                </c:pt>
                <c:pt idx="398">
                  <c:v>8.936954061081833</c:v>
                </c:pt>
                <c:pt idx="399">
                  <c:v>8.9340265516180644</c:v>
                </c:pt>
                <c:pt idx="400">
                  <c:v>8.9310947464690944</c:v>
                </c:pt>
                <c:pt idx="401">
                  <c:v>8.9281586456349267</c:v>
                </c:pt>
                <c:pt idx="402">
                  <c:v>8.9252182491155594</c:v>
                </c:pt>
                <c:pt idx="403">
                  <c:v>8.9222735569109908</c:v>
                </c:pt>
                <c:pt idx="404">
                  <c:v>8.9193245690212226</c:v>
                </c:pt>
                <c:pt idx="405">
                  <c:v>8.9163712854462549</c:v>
                </c:pt>
                <c:pt idx="406">
                  <c:v>8.9134137061860859</c:v>
                </c:pt>
                <c:pt idx="407">
                  <c:v>8.9104518312407173</c:v>
                </c:pt>
                <c:pt idx="408">
                  <c:v>8.9074856606101491</c:v>
                </c:pt>
                <c:pt idx="409">
                  <c:v>8.9045151942943832</c:v>
                </c:pt>
                <c:pt idx="410">
                  <c:v>8.9015404322934142</c:v>
                </c:pt>
                <c:pt idx="411">
                  <c:v>8.8985613746072456</c:v>
                </c:pt>
                <c:pt idx="412">
                  <c:v>8.8955780212358793</c:v>
                </c:pt>
                <c:pt idx="413">
                  <c:v>8.8925903721793098</c:v>
                </c:pt>
                <c:pt idx="414">
                  <c:v>8.8895984274375426</c:v>
                </c:pt>
                <c:pt idx="415">
                  <c:v>8.886602187010574</c:v>
                </c:pt>
                <c:pt idx="416">
                  <c:v>8.8836016508984077</c:v>
                </c:pt>
                <c:pt idx="417">
                  <c:v>8.88059681910104</c:v>
                </c:pt>
                <c:pt idx="418">
                  <c:v>8.8775876916184711</c:v>
                </c:pt>
                <c:pt idx="419">
                  <c:v>8.8745742684507043</c:v>
                </c:pt>
                <c:pt idx="420">
                  <c:v>8.871556549597738</c:v>
                </c:pt>
                <c:pt idx="421">
                  <c:v>8.8685345350595703</c:v>
                </c:pt>
                <c:pt idx="422">
                  <c:v>8.8655082248362032</c:v>
                </c:pt>
                <c:pt idx="423">
                  <c:v>8.8624776189276346</c:v>
                </c:pt>
                <c:pt idx="424">
                  <c:v>8.8594427173338683</c:v>
                </c:pt>
                <c:pt idx="425">
                  <c:v>8.8564035200549007</c:v>
                </c:pt>
                <c:pt idx="426">
                  <c:v>8.8533600270907336</c:v>
                </c:pt>
                <c:pt idx="427">
                  <c:v>8.8503122384413668</c:v>
                </c:pt>
                <c:pt idx="428">
                  <c:v>8.8472601541067988</c:v>
                </c:pt>
                <c:pt idx="429">
                  <c:v>8.844203774087033</c:v>
                </c:pt>
                <c:pt idx="430">
                  <c:v>8.8411430983820658</c:v>
                </c:pt>
                <c:pt idx="431">
                  <c:v>8.8380781269918973</c:v>
                </c:pt>
                <c:pt idx="432">
                  <c:v>8.8350088599165311</c:v>
                </c:pt>
                <c:pt idx="433">
                  <c:v>8.8319352971559653</c:v>
                </c:pt>
                <c:pt idx="434">
                  <c:v>8.8288574387101963</c:v>
                </c:pt>
                <c:pt idx="435">
                  <c:v>8.8257752845792297</c:v>
                </c:pt>
                <c:pt idx="436">
                  <c:v>8.8226888347630634</c:v>
                </c:pt>
                <c:pt idx="437">
                  <c:v>8.8195980892616976</c:v>
                </c:pt>
                <c:pt idx="438">
                  <c:v>8.8165030480751305</c:v>
                </c:pt>
                <c:pt idx="439">
                  <c:v>8.8134037112033639</c:v>
                </c:pt>
                <c:pt idx="440">
                  <c:v>8.8103000786463976</c:v>
                </c:pt>
                <c:pt idx="441">
                  <c:v>8.8071921504042319</c:v>
                </c:pt>
                <c:pt idx="442">
                  <c:v>8.8040799264768648</c:v>
                </c:pt>
                <c:pt idx="443">
                  <c:v>8.8009634068642981</c:v>
                </c:pt>
                <c:pt idx="444">
                  <c:v>8.7978425915665319</c:v>
                </c:pt>
                <c:pt idx="445">
                  <c:v>8.7947174805835662</c:v>
                </c:pt>
                <c:pt idx="446">
                  <c:v>8.7915880739153991</c:v>
                </c:pt>
                <c:pt idx="447">
                  <c:v>8.7884543715620325</c:v>
                </c:pt>
                <c:pt idx="448">
                  <c:v>8.7853163735234663</c:v>
                </c:pt>
                <c:pt idx="449">
                  <c:v>8.7821740797997006</c:v>
                </c:pt>
                <c:pt idx="450">
                  <c:v>8.7790274903907335</c:v>
                </c:pt>
                <c:pt idx="451">
                  <c:v>8.7758766052965687</c:v>
                </c:pt>
                <c:pt idx="452">
                  <c:v>8.7727214245172025</c:v>
                </c:pt>
                <c:pt idx="453">
                  <c:v>8.7695619480526368</c:v>
                </c:pt>
                <c:pt idx="454">
                  <c:v>8.7663981759028715</c:v>
                </c:pt>
                <c:pt idx="455">
                  <c:v>8.7632301080679049</c:v>
                </c:pt>
                <c:pt idx="456">
                  <c:v>8.7600577445477388</c:v>
                </c:pt>
                <c:pt idx="457">
                  <c:v>8.7568810853423731</c:v>
                </c:pt>
                <c:pt idx="458">
                  <c:v>8.7537001304518078</c:v>
                </c:pt>
                <c:pt idx="459">
                  <c:v>8.750514879876043</c:v>
                </c:pt>
                <c:pt idx="460">
                  <c:v>8.7473253336150769</c:v>
                </c:pt>
                <c:pt idx="461">
                  <c:v>8.7441314916689095</c:v>
                </c:pt>
                <c:pt idx="462">
                  <c:v>8.740933354037546</c:v>
                </c:pt>
                <c:pt idx="463">
                  <c:v>8.7377309207209795</c:v>
                </c:pt>
                <c:pt idx="464">
                  <c:v>8.7345241917192133</c:v>
                </c:pt>
                <c:pt idx="465">
                  <c:v>8.7313131670322495</c:v>
                </c:pt>
                <c:pt idx="466">
                  <c:v>8.7280978466600843</c:v>
                </c:pt>
                <c:pt idx="467">
                  <c:v>8.7248782306027177</c:v>
                </c:pt>
                <c:pt idx="468">
                  <c:v>8.7216543188601534</c:v>
                </c:pt>
                <c:pt idx="469">
                  <c:v>8.7184261114323895</c:v>
                </c:pt>
                <c:pt idx="470">
                  <c:v>8.7151936083194226</c:v>
                </c:pt>
                <c:pt idx="471">
                  <c:v>8.7119568095212578</c:v>
                </c:pt>
                <c:pt idx="472">
                  <c:v>8.7087157150378935</c:v>
                </c:pt>
                <c:pt idx="473">
                  <c:v>8.7054703248693261</c:v>
                </c:pt>
                <c:pt idx="474">
                  <c:v>8.7022206390155628</c:v>
                </c:pt>
                <c:pt idx="475">
                  <c:v>8.6989666574765963</c:v>
                </c:pt>
                <c:pt idx="476">
                  <c:v>8.6957083802524338</c:v>
                </c:pt>
                <c:pt idx="477">
                  <c:v>8.6924458073430682</c:v>
                </c:pt>
                <c:pt idx="478">
                  <c:v>8.689178938748503</c:v>
                </c:pt>
                <c:pt idx="479">
                  <c:v>8.6859077744687383</c:v>
                </c:pt>
                <c:pt idx="480">
                  <c:v>8.682632314503774</c:v>
                </c:pt>
                <c:pt idx="481">
                  <c:v>8.6793525588536085</c:v>
                </c:pt>
                <c:pt idx="482">
                  <c:v>8.6760685075182451</c:v>
                </c:pt>
                <c:pt idx="483">
                  <c:v>8.6727801604976804</c:v>
                </c:pt>
                <c:pt idx="484">
                  <c:v>8.6694875177919162</c:v>
                </c:pt>
                <c:pt idx="485">
                  <c:v>8.6661905794009506</c:v>
                </c:pt>
                <c:pt idx="486">
                  <c:v>8.6628893453247873</c:v>
                </c:pt>
                <c:pt idx="487">
                  <c:v>8.6595838155634226</c:v>
                </c:pt>
                <c:pt idx="488">
                  <c:v>8.6562739901168584</c:v>
                </c:pt>
                <c:pt idx="489">
                  <c:v>8.6529598689850928</c:v>
                </c:pt>
                <c:pt idx="490">
                  <c:v>8.6496414521681295</c:v>
                </c:pt>
                <c:pt idx="491">
                  <c:v>8.6463187396659649</c:v>
                </c:pt>
                <c:pt idx="492">
                  <c:v>8.6429917314786007</c:v>
                </c:pt>
                <c:pt idx="493">
                  <c:v>8.6396604276060351</c:v>
                </c:pt>
                <c:pt idx="494">
                  <c:v>8.6363248280482718</c:v>
                </c:pt>
                <c:pt idx="495">
                  <c:v>8.632984932805309</c:v>
                </c:pt>
                <c:pt idx="496">
                  <c:v>8.6296407418771448</c:v>
                </c:pt>
                <c:pt idx="497">
                  <c:v>8.6262922552637811</c:v>
                </c:pt>
                <c:pt idx="498">
                  <c:v>8.6229394729652178</c:v>
                </c:pt>
                <c:pt idx="499">
                  <c:v>8.6195823949814532</c:v>
                </c:pt>
                <c:pt idx="500">
                  <c:v>8.616221021312489</c:v>
                </c:pt>
                <c:pt idx="501">
                  <c:v>8.6128553519583253</c:v>
                </c:pt>
                <c:pt idx="502">
                  <c:v>8.609485386918962</c:v>
                </c:pt>
                <c:pt idx="503">
                  <c:v>8.6061111261943992</c:v>
                </c:pt>
                <c:pt idx="504">
                  <c:v>8.6027325697846351</c:v>
                </c:pt>
                <c:pt idx="505">
                  <c:v>8.5993497176896696</c:v>
                </c:pt>
                <c:pt idx="506">
                  <c:v>8.5959625699095081</c:v>
                </c:pt>
                <c:pt idx="507">
                  <c:v>8.5925711264441453</c:v>
                </c:pt>
                <c:pt idx="508">
                  <c:v>8.5891753872935812</c:v>
                </c:pt>
                <c:pt idx="509">
                  <c:v>8.5857753524578175</c:v>
                </c:pt>
                <c:pt idx="510">
                  <c:v>8.5823710219368543</c:v>
                </c:pt>
                <c:pt idx="511">
                  <c:v>8.5789623957306915</c:v>
                </c:pt>
                <c:pt idx="512">
                  <c:v>8.5755494738393274</c:v>
                </c:pt>
                <c:pt idx="513">
                  <c:v>8.5721322562627655</c:v>
                </c:pt>
                <c:pt idx="514">
                  <c:v>8.5687107430010023</c:v>
                </c:pt>
                <c:pt idx="515">
                  <c:v>8.5652849340540396</c:v>
                </c:pt>
                <c:pt idx="516">
                  <c:v>8.5618548294218755</c:v>
                </c:pt>
                <c:pt idx="517">
                  <c:v>8.5584204291045118</c:v>
                </c:pt>
                <c:pt idx="518">
                  <c:v>8.5549817331019504</c:v>
                </c:pt>
                <c:pt idx="519">
                  <c:v>8.5515387414141877</c:v>
                </c:pt>
                <c:pt idx="520">
                  <c:v>8.5480914540412254</c:v>
                </c:pt>
                <c:pt idx="521">
                  <c:v>8.5446398709830618</c:v>
                </c:pt>
                <c:pt idx="522">
                  <c:v>8.5411839922396986</c:v>
                </c:pt>
                <c:pt idx="523">
                  <c:v>8.5377238178111359</c:v>
                </c:pt>
                <c:pt idx="524">
                  <c:v>8.5342593476973736</c:v>
                </c:pt>
                <c:pt idx="525">
                  <c:v>8.5307905818984118</c:v>
                </c:pt>
                <c:pt idx="526">
                  <c:v>8.5273175204142468</c:v>
                </c:pt>
                <c:pt idx="527">
                  <c:v>8.5238401632448841</c:v>
                </c:pt>
                <c:pt idx="528">
                  <c:v>8.5203585103903219</c:v>
                </c:pt>
                <c:pt idx="529">
                  <c:v>8.5168725618505601</c:v>
                </c:pt>
                <c:pt idx="530">
                  <c:v>8.5133823176255969</c:v>
                </c:pt>
                <c:pt idx="531">
                  <c:v>8.5098877777154343</c:v>
                </c:pt>
                <c:pt idx="532">
                  <c:v>8.5063889421200738</c:v>
                </c:pt>
                <c:pt idx="533">
                  <c:v>8.502885810839512</c:v>
                </c:pt>
                <c:pt idx="534">
                  <c:v>8.4993783838737489</c:v>
                </c:pt>
                <c:pt idx="535">
                  <c:v>8.4958666612227862</c:v>
                </c:pt>
                <c:pt idx="536">
                  <c:v>8.492350642886624</c:v>
                </c:pt>
                <c:pt idx="537">
                  <c:v>8.4888303288652622</c:v>
                </c:pt>
                <c:pt idx="538">
                  <c:v>8.4853057191587009</c:v>
                </c:pt>
                <c:pt idx="539">
                  <c:v>8.4817768137669383</c:v>
                </c:pt>
                <c:pt idx="540">
                  <c:v>8.4782436126899778</c:v>
                </c:pt>
                <c:pt idx="541">
                  <c:v>8.4747061159278143</c:v>
                </c:pt>
                <c:pt idx="542">
                  <c:v>8.4711643234804512</c:v>
                </c:pt>
                <c:pt idx="543">
                  <c:v>8.4676182353478922</c:v>
                </c:pt>
                <c:pt idx="544">
                  <c:v>8.4640678515301282</c:v>
                </c:pt>
                <c:pt idx="545">
                  <c:v>8.4605131720271682</c:v>
                </c:pt>
                <c:pt idx="546">
                  <c:v>8.456954196839007</c:v>
                </c:pt>
                <c:pt idx="547">
                  <c:v>8.4533909259656443</c:v>
                </c:pt>
                <c:pt idx="548">
                  <c:v>8.449823359407084</c:v>
                </c:pt>
                <c:pt idx="549">
                  <c:v>8.4462514971633205</c:v>
                </c:pt>
                <c:pt idx="550">
                  <c:v>8.4426753392343592</c:v>
                </c:pt>
                <c:pt idx="551">
                  <c:v>8.4390948856202002</c:v>
                </c:pt>
                <c:pt idx="552">
                  <c:v>8.435510136320838</c:v>
                </c:pt>
                <c:pt idx="553">
                  <c:v>8.4319210913362745</c:v>
                </c:pt>
                <c:pt idx="554">
                  <c:v>8.4283277506665151</c:v>
                </c:pt>
                <c:pt idx="555">
                  <c:v>8.4247301143115543</c:v>
                </c:pt>
                <c:pt idx="556">
                  <c:v>8.4211281822713921</c:v>
                </c:pt>
                <c:pt idx="557">
                  <c:v>8.4175219545460322</c:v>
                </c:pt>
                <c:pt idx="558">
                  <c:v>8.4139114311354692</c:v>
                </c:pt>
                <c:pt idx="559">
                  <c:v>8.4102966120397102</c:v>
                </c:pt>
                <c:pt idx="560">
                  <c:v>8.4066774972587499</c:v>
                </c:pt>
                <c:pt idx="561">
                  <c:v>8.4030540867925883</c:v>
                </c:pt>
                <c:pt idx="562">
                  <c:v>8.399426380641227</c:v>
                </c:pt>
                <c:pt idx="563">
                  <c:v>8.3957943788046645</c:v>
                </c:pt>
                <c:pt idx="564">
                  <c:v>8.392158081282906</c:v>
                </c:pt>
                <c:pt idx="565">
                  <c:v>8.3885174880759443</c:v>
                </c:pt>
                <c:pt idx="566">
                  <c:v>8.3848725991837831</c:v>
                </c:pt>
                <c:pt idx="567">
                  <c:v>8.3812234146064224</c:v>
                </c:pt>
                <c:pt idx="568">
                  <c:v>8.3775699343438603</c:v>
                </c:pt>
                <c:pt idx="569">
                  <c:v>8.3739121583961023</c:v>
                </c:pt>
                <c:pt idx="570">
                  <c:v>8.3702500867631411</c:v>
                </c:pt>
                <c:pt idx="571">
                  <c:v>8.3665837194449804</c:v>
                </c:pt>
                <c:pt idx="572">
                  <c:v>8.3629130564416219</c:v>
                </c:pt>
                <c:pt idx="573">
                  <c:v>8.3592380977530603</c:v>
                </c:pt>
                <c:pt idx="574">
                  <c:v>8.3555588433792991</c:v>
                </c:pt>
                <c:pt idx="575">
                  <c:v>8.3518752933203384</c:v>
                </c:pt>
                <c:pt idx="576">
                  <c:v>8.3481874475761781</c:v>
                </c:pt>
                <c:pt idx="577">
                  <c:v>8.3444953061468183</c:v>
                </c:pt>
                <c:pt idx="578">
                  <c:v>8.340798869032259</c:v>
                </c:pt>
                <c:pt idx="579">
                  <c:v>8.3370981362324983</c:v>
                </c:pt>
                <c:pt idx="580">
                  <c:v>8.3333931077475381</c:v>
                </c:pt>
                <c:pt idx="581">
                  <c:v>8.3296837835773783</c:v>
                </c:pt>
                <c:pt idx="582">
                  <c:v>8.3259701637220171</c:v>
                </c:pt>
                <c:pt idx="583">
                  <c:v>8.3222522481814583</c:v>
                </c:pt>
                <c:pt idx="584">
                  <c:v>8.3185300369556998</c:v>
                </c:pt>
                <c:pt idx="585">
                  <c:v>8.3148035300447383</c:v>
                </c:pt>
                <c:pt idx="586">
                  <c:v>8.3110727274485789</c:v>
                </c:pt>
                <c:pt idx="587">
                  <c:v>8.3073376291672201</c:v>
                </c:pt>
                <c:pt idx="588">
                  <c:v>8.3035982352006581</c:v>
                </c:pt>
                <c:pt idx="589">
                  <c:v>8.2998545455489001</c:v>
                </c:pt>
                <c:pt idx="590">
                  <c:v>8.2961065602119408</c:v>
                </c:pt>
                <c:pt idx="591">
                  <c:v>8.292354279189782</c:v>
                </c:pt>
                <c:pt idx="592">
                  <c:v>8.2885977024824218</c:v>
                </c:pt>
                <c:pt idx="593">
                  <c:v>8.284836830089862</c:v>
                </c:pt>
                <c:pt idx="594">
                  <c:v>8.281071662012101</c:v>
                </c:pt>
                <c:pt idx="595">
                  <c:v>8.2773021982491439</c:v>
                </c:pt>
                <c:pt idx="596">
                  <c:v>8.2735284388009838</c:v>
                </c:pt>
                <c:pt idx="597">
                  <c:v>8.269750383667624</c:v>
                </c:pt>
                <c:pt idx="598">
                  <c:v>8.2659680328490648</c:v>
                </c:pt>
                <c:pt idx="599">
                  <c:v>8.262181386345306</c:v>
                </c:pt>
                <c:pt idx="600">
                  <c:v>8.2583904441563458</c:v>
                </c:pt>
                <c:pt idx="601">
                  <c:v>8.2545952062821879</c:v>
                </c:pt>
                <c:pt idx="602">
                  <c:v>8.2507956727228287</c:v>
                </c:pt>
                <c:pt idx="603">
                  <c:v>8.2469918434782699</c:v>
                </c:pt>
                <c:pt idx="604">
                  <c:v>8.2431837185485115</c:v>
                </c:pt>
                <c:pt idx="605">
                  <c:v>8.2393712979335518</c:v>
                </c:pt>
                <c:pt idx="606">
                  <c:v>8.2355545816333926</c:v>
                </c:pt>
                <c:pt idx="607">
                  <c:v>8.2317335696480338</c:v>
                </c:pt>
                <c:pt idx="608">
                  <c:v>8.2279082619774755</c:v>
                </c:pt>
                <c:pt idx="609">
                  <c:v>8.2240786586217158</c:v>
                </c:pt>
                <c:pt idx="610">
                  <c:v>8.2202447595807584</c:v>
                </c:pt>
                <c:pt idx="611">
                  <c:v>8.2164065648545996</c:v>
                </c:pt>
                <c:pt idx="612">
                  <c:v>8.2125640744432395</c:v>
                </c:pt>
                <c:pt idx="613">
                  <c:v>8.2087172883466817</c:v>
                </c:pt>
                <c:pt idx="614">
                  <c:v>8.2048662065649243</c:v>
                </c:pt>
                <c:pt idx="615">
                  <c:v>8.2010108290979655</c:v>
                </c:pt>
                <c:pt idx="616">
                  <c:v>8.1971511559458072</c:v>
                </c:pt>
                <c:pt idx="617">
                  <c:v>8.1932871871084494</c:v>
                </c:pt>
                <c:pt idx="618">
                  <c:v>8.1894189225858884</c:v>
                </c:pt>
                <c:pt idx="619">
                  <c:v>8.1855463623781333</c:v>
                </c:pt>
                <c:pt idx="620">
                  <c:v>8.1816695064851732</c:v>
                </c:pt>
                <c:pt idx="621">
                  <c:v>8.1777883549070172</c:v>
                </c:pt>
                <c:pt idx="622">
                  <c:v>8.173902907643658</c:v>
                </c:pt>
                <c:pt idx="623">
                  <c:v>8.1700131646951011</c:v>
                </c:pt>
                <c:pt idx="624">
                  <c:v>8.166119126061341</c:v>
                </c:pt>
                <c:pt idx="625">
                  <c:v>8.1622207917423832</c:v>
                </c:pt>
                <c:pt idx="626">
                  <c:v>8.1583181617382259</c:v>
                </c:pt>
                <c:pt idx="627">
                  <c:v>8.1544112360488672</c:v>
                </c:pt>
                <c:pt idx="628">
                  <c:v>8.1505000146743107</c:v>
                </c:pt>
                <c:pt idx="629">
                  <c:v>8.1465844976145512</c:v>
                </c:pt>
                <c:pt idx="630">
                  <c:v>8.1426646848695938</c:v>
                </c:pt>
                <c:pt idx="631">
                  <c:v>8.1387405764394352</c:v>
                </c:pt>
                <c:pt idx="632">
                  <c:v>8.1348121723240787</c:v>
                </c:pt>
                <c:pt idx="633">
                  <c:v>8.1308794725235209</c:v>
                </c:pt>
                <c:pt idx="634">
                  <c:v>8.1269424770377636</c:v>
                </c:pt>
                <c:pt idx="635">
                  <c:v>8.1230011858668068</c:v>
                </c:pt>
                <c:pt idx="636">
                  <c:v>8.1190555990106485</c:v>
                </c:pt>
                <c:pt idx="637">
                  <c:v>8.1151057164692908</c:v>
                </c:pt>
                <c:pt idx="638">
                  <c:v>8.1111515382427335</c:v>
                </c:pt>
                <c:pt idx="639">
                  <c:v>8.1071930643309766</c:v>
                </c:pt>
                <c:pt idx="640">
                  <c:v>8.1032302947340202</c:v>
                </c:pt>
                <c:pt idx="641">
                  <c:v>8.0992632294518625</c:v>
                </c:pt>
                <c:pt idx="642">
                  <c:v>8.0952918684845052</c:v>
                </c:pt>
                <c:pt idx="643">
                  <c:v>8.0913162118319484</c:v>
                </c:pt>
                <c:pt idx="644">
                  <c:v>8.0873362594941902</c:v>
                </c:pt>
                <c:pt idx="645">
                  <c:v>8.0833520114712343</c:v>
                </c:pt>
                <c:pt idx="646">
                  <c:v>8.079363467763077</c:v>
                </c:pt>
                <c:pt idx="647">
                  <c:v>8.0753706283697184</c:v>
                </c:pt>
                <c:pt idx="648">
                  <c:v>8.071373493291162</c:v>
                </c:pt>
                <c:pt idx="649">
                  <c:v>8.0673720625274044</c:v>
                </c:pt>
                <c:pt idx="650">
                  <c:v>8.0633663360784489</c:v>
                </c:pt>
                <c:pt idx="651">
                  <c:v>8.0593563139442921</c:v>
                </c:pt>
                <c:pt idx="652">
                  <c:v>8.0553419961249357</c:v>
                </c:pt>
                <c:pt idx="653">
                  <c:v>8.0513233826203781</c:v>
                </c:pt>
                <c:pt idx="654">
                  <c:v>8.0473004734306208</c:v>
                </c:pt>
                <c:pt idx="655">
                  <c:v>8.0432732685556658</c:v>
                </c:pt>
                <c:pt idx="656">
                  <c:v>8.0392417679955095</c:v>
                </c:pt>
                <c:pt idx="657">
                  <c:v>8.0352059717501518</c:v>
                </c:pt>
                <c:pt idx="658">
                  <c:v>8.0311658798195964</c:v>
                </c:pt>
                <c:pt idx="659">
                  <c:v>8.0271214922038396</c:v>
                </c:pt>
                <c:pt idx="660">
                  <c:v>8.0230728089028833</c:v>
                </c:pt>
                <c:pt idx="661">
                  <c:v>8.0190198299167275</c:v>
                </c:pt>
                <c:pt idx="662">
                  <c:v>8.0149625552453703</c:v>
                </c:pt>
                <c:pt idx="663">
                  <c:v>8.0109009848888153</c:v>
                </c:pt>
                <c:pt idx="664">
                  <c:v>8.0068351188470572</c:v>
                </c:pt>
                <c:pt idx="665">
                  <c:v>8.0027649571201032</c:v>
                </c:pt>
                <c:pt idx="666">
                  <c:v>7.998690499707946</c:v>
                </c:pt>
                <c:pt idx="667">
                  <c:v>7.994611746610591</c:v>
                </c:pt>
                <c:pt idx="668">
                  <c:v>7.9905286978280348</c:v>
                </c:pt>
                <c:pt idx="669">
                  <c:v>7.9864413533602772</c:v>
                </c:pt>
                <c:pt idx="670">
                  <c:v>7.9823497132073227</c:v>
                </c:pt>
                <c:pt idx="671">
                  <c:v>7.978253777369166</c:v>
                </c:pt>
                <c:pt idx="672">
                  <c:v>7.9741535458458097</c:v>
                </c:pt>
                <c:pt idx="673">
                  <c:v>7.9700490186372548</c:v>
                </c:pt>
                <c:pt idx="674">
                  <c:v>7.9659401957434985</c:v>
                </c:pt>
                <c:pt idx="675">
                  <c:v>7.9618270771645427</c:v>
                </c:pt>
                <c:pt idx="676">
                  <c:v>7.9577096629003883</c:v>
                </c:pt>
                <c:pt idx="677">
                  <c:v>7.9535879529510316</c:v>
                </c:pt>
                <c:pt idx="678">
                  <c:v>7.9494619473164763</c:v>
                </c:pt>
                <c:pt idx="679">
                  <c:v>7.9453316459967214</c:v>
                </c:pt>
                <c:pt idx="680">
                  <c:v>7.941197048991766</c:v>
                </c:pt>
                <c:pt idx="681">
                  <c:v>7.9370581563016103</c:v>
                </c:pt>
                <c:pt idx="682">
                  <c:v>7.9329149679262558</c:v>
                </c:pt>
                <c:pt idx="683">
                  <c:v>7.9287674838656992</c:v>
                </c:pt>
                <c:pt idx="684">
                  <c:v>7.9246157041199439</c:v>
                </c:pt>
                <c:pt idx="685">
                  <c:v>7.920459628688989</c:v>
                </c:pt>
                <c:pt idx="686">
                  <c:v>7.9162992575728346</c:v>
                </c:pt>
                <c:pt idx="687">
                  <c:v>7.9121345907714788</c:v>
                </c:pt>
                <c:pt idx="688">
                  <c:v>7.9079656282849236</c:v>
                </c:pt>
                <c:pt idx="689">
                  <c:v>7.9037923701131687</c:v>
                </c:pt>
                <c:pt idx="690">
                  <c:v>7.8996148162562134</c:v>
                </c:pt>
                <c:pt idx="691">
                  <c:v>7.8954329667140595</c:v>
                </c:pt>
                <c:pt idx="692">
                  <c:v>7.8912468214867051</c:v>
                </c:pt>
                <c:pt idx="693">
                  <c:v>7.8870563805741485</c:v>
                </c:pt>
                <c:pt idx="694">
                  <c:v>7.882861643976395</c:v>
                </c:pt>
                <c:pt idx="695">
                  <c:v>7.8786626116934393</c:v>
                </c:pt>
                <c:pt idx="696">
                  <c:v>7.8744592837252849</c:v>
                </c:pt>
                <c:pt idx="697">
                  <c:v>7.870251660071931</c:v>
                </c:pt>
                <c:pt idx="698">
                  <c:v>7.8660397407333758</c:v>
                </c:pt>
                <c:pt idx="699">
                  <c:v>7.861823525709621</c:v>
                </c:pt>
                <c:pt idx="700">
                  <c:v>7.8576030150006675</c:v>
                </c:pt>
                <c:pt idx="701">
                  <c:v>7.8533782086065127</c:v>
                </c:pt>
                <c:pt idx="702">
                  <c:v>7.8491491065271584</c:v>
                </c:pt>
                <c:pt idx="703">
                  <c:v>7.8449157087626027</c:v>
                </c:pt>
                <c:pt idx="704">
                  <c:v>7.8406780153128501</c:v>
                </c:pt>
                <c:pt idx="705">
                  <c:v>7.8364360261778945</c:v>
                </c:pt>
                <c:pt idx="706">
                  <c:v>7.8321897413577402</c:v>
                </c:pt>
                <c:pt idx="707">
                  <c:v>7.8279391608523872</c:v>
                </c:pt>
                <c:pt idx="708">
                  <c:v>7.823684284661832</c:v>
                </c:pt>
                <c:pt idx="709">
                  <c:v>7.8194251127860781</c:v>
                </c:pt>
                <c:pt idx="710">
                  <c:v>7.8151616452251247</c:v>
                </c:pt>
                <c:pt idx="711">
                  <c:v>7.8108938819789699</c:v>
                </c:pt>
                <c:pt idx="712">
                  <c:v>7.8066218230476165</c:v>
                </c:pt>
                <c:pt idx="713">
                  <c:v>7.8023454684310618</c:v>
                </c:pt>
                <c:pt idx="714">
                  <c:v>7.7980648181293084</c:v>
                </c:pt>
                <c:pt idx="715">
                  <c:v>7.7937798721423563</c:v>
                </c:pt>
                <c:pt idx="716">
                  <c:v>7.7894906304702012</c:v>
                </c:pt>
                <c:pt idx="717">
                  <c:v>7.7851970931128482</c:v>
                </c:pt>
                <c:pt idx="718">
                  <c:v>7.7808992600702931</c:v>
                </c:pt>
                <c:pt idx="719">
                  <c:v>7.7765971313425384</c:v>
                </c:pt>
                <c:pt idx="720">
                  <c:v>7.7722907069295859</c:v>
                </c:pt>
                <c:pt idx="721">
                  <c:v>7.767979986831433</c:v>
                </c:pt>
                <c:pt idx="722">
                  <c:v>7.7636649710480787</c:v>
                </c:pt>
                <c:pt idx="723">
                  <c:v>7.7593456595795258</c:v>
                </c:pt>
                <c:pt idx="724">
                  <c:v>7.7550220524257725</c:v>
                </c:pt>
                <c:pt idx="725">
                  <c:v>7.7506941495868178</c:v>
                </c:pt>
                <c:pt idx="726">
                  <c:v>7.7463619510626662</c:v>
                </c:pt>
                <c:pt idx="727">
                  <c:v>7.7420254568533133</c:v>
                </c:pt>
                <c:pt idx="728">
                  <c:v>7.73768466695876</c:v>
                </c:pt>
                <c:pt idx="729">
                  <c:v>7.7333395813790071</c:v>
                </c:pt>
                <c:pt idx="730">
                  <c:v>7.7289902001140538</c:v>
                </c:pt>
                <c:pt idx="731">
                  <c:v>7.7246365231639</c:v>
                </c:pt>
                <c:pt idx="732">
                  <c:v>7.7202785505285467</c:v>
                </c:pt>
                <c:pt idx="733">
                  <c:v>7.7159162822079947</c:v>
                </c:pt>
                <c:pt idx="734">
                  <c:v>7.7115497182022406</c:v>
                </c:pt>
                <c:pt idx="735">
                  <c:v>7.7071788585112886</c:v>
                </c:pt>
                <c:pt idx="736">
                  <c:v>7.7028037031351353</c:v>
                </c:pt>
                <c:pt idx="737">
                  <c:v>7.6984242520737824</c:v>
                </c:pt>
                <c:pt idx="738">
                  <c:v>7.6940405053272292</c:v>
                </c:pt>
                <c:pt idx="739">
                  <c:v>7.6896524628954772</c:v>
                </c:pt>
                <c:pt idx="740">
                  <c:v>7.6852601247785239</c:v>
                </c:pt>
                <c:pt idx="741">
                  <c:v>7.6808634909763729</c:v>
                </c:pt>
                <c:pt idx="742">
                  <c:v>7.6764625614890196</c:v>
                </c:pt>
                <c:pt idx="743">
                  <c:v>7.6720573363164668</c:v>
                </c:pt>
                <c:pt idx="744">
                  <c:v>7.6676478154587144</c:v>
                </c:pt>
                <c:pt idx="745">
                  <c:v>7.6632339989157616</c:v>
                </c:pt>
                <c:pt idx="746">
                  <c:v>7.6588158866876093</c:v>
                </c:pt>
                <c:pt idx="747">
                  <c:v>7.6543934787742574</c:v>
                </c:pt>
                <c:pt idx="748">
                  <c:v>7.649966775175705</c:v>
                </c:pt>
                <c:pt idx="749">
                  <c:v>7.6455357758919513</c:v>
                </c:pt>
                <c:pt idx="750">
                  <c:v>7.6411004809230008</c:v>
                </c:pt>
                <c:pt idx="751">
                  <c:v>7.6366608902688498</c:v>
                </c:pt>
                <c:pt idx="752">
                  <c:v>7.6322170039294965</c:v>
                </c:pt>
                <c:pt idx="753">
                  <c:v>7.6277688219049455</c:v>
                </c:pt>
                <c:pt idx="754">
                  <c:v>7.6233163441951932</c:v>
                </c:pt>
                <c:pt idx="755">
                  <c:v>7.6188595708002396</c:v>
                </c:pt>
                <c:pt idx="756">
                  <c:v>7.6143985017200881</c:v>
                </c:pt>
                <c:pt idx="757">
                  <c:v>7.6099331369547363</c:v>
                </c:pt>
                <c:pt idx="758">
                  <c:v>7.6054634765041849</c:v>
                </c:pt>
                <c:pt idx="759">
                  <c:v>7.600989520368433</c:v>
                </c:pt>
                <c:pt idx="760">
                  <c:v>7.5965112685474807</c:v>
                </c:pt>
                <c:pt idx="761">
                  <c:v>7.5920287210413306</c:v>
                </c:pt>
                <c:pt idx="762">
                  <c:v>7.5875418778499784</c:v>
                </c:pt>
                <c:pt idx="763">
                  <c:v>7.5830507389734265</c:v>
                </c:pt>
                <c:pt idx="764">
                  <c:v>7.5785553044116742</c:v>
                </c:pt>
                <c:pt idx="765">
                  <c:v>7.5740555741647233</c:v>
                </c:pt>
                <c:pt idx="766">
                  <c:v>7.569551548232571</c:v>
                </c:pt>
                <c:pt idx="767">
                  <c:v>7.5650432266152201</c:v>
                </c:pt>
                <c:pt idx="768">
                  <c:v>7.5605306093126696</c:v>
                </c:pt>
                <c:pt idx="769">
                  <c:v>7.5560136963249169</c:v>
                </c:pt>
                <c:pt idx="770">
                  <c:v>7.5514924876519656</c:v>
                </c:pt>
                <c:pt idx="771">
                  <c:v>7.5469669832938155</c:v>
                </c:pt>
                <c:pt idx="772">
                  <c:v>7.5424371832504642</c:v>
                </c:pt>
                <c:pt idx="773">
                  <c:v>7.5379030875219133</c:v>
                </c:pt>
                <c:pt idx="774">
                  <c:v>7.533364696108162</c:v>
                </c:pt>
                <c:pt idx="775">
                  <c:v>7.5288220090092119</c:v>
                </c:pt>
                <c:pt idx="776">
                  <c:v>7.5242750262250597</c:v>
                </c:pt>
                <c:pt idx="777">
                  <c:v>7.5197237477557088</c:v>
                </c:pt>
                <c:pt idx="778">
                  <c:v>7.5151681736011584</c:v>
                </c:pt>
                <c:pt idx="779">
                  <c:v>7.5106083037614075</c:v>
                </c:pt>
                <c:pt idx="780">
                  <c:v>7.5060441382364562</c:v>
                </c:pt>
                <c:pt idx="781">
                  <c:v>7.5014756770263054</c:v>
                </c:pt>
                <c:pt idx="782">
                  <c:v>7.4969029201309541</c:v>
                </c:pt>
                <c:pt idx="783">
                  <c:v>7.4923258675504041</c:v>
                </c:pt>
                <c:pt idx="784">
                  <c:v>7.4877445192846537</c:v>
                </c:pt>
                <c:pt idx="785">
                  <c:v>7.4831588753337037</c:v>
                </c:pt>
                <c:pt idx="786">
                  <c:v>7.4785689356975524</c:v>
                </c:pt>
                <c:pt idx="787">
                  <c:v>7.4739747003762016</c:v>
                </c:pt>
                <c:pt idx="788">
                  <c:v>7.4693761693696512</c:v>
                </c:pt>
                <c:pt idx="789">
                  <c:v>7.4647733426779013</c:v>
                </c:pt>
                <c:pt idx="790">
                  <c:v>7.46016622030095</c:v>
                </c:pt>
                <c:pt idx="791">
                  <c:v>7.4555548022388001</c:v>
                </c:pt>
                <c:pt idx="792">
                  <c:v>7.4509390884914515</c:v>
                </c:pt>
                <c:pt idx="793">
                  <c:v>7.4463190790588998</c:v>
                </c:pt>
                <c:pt idx="794">
                  <c:v>7.4416947739411494</c:v>
                </c:pt>
                <c:pt idx="795">
                  <c:v>7.4370661731382004</c:v>
                </c:pt>
                <c:pt idx="796">
                  <c:v>7.43243327665005</c:v>
                </c:pt>
                <c:pt idx="797">
                  <c:v>7.4277960844767001</c:v>
                </c:pt>
                <c:pt idx="798">
                  <c:v>7.4231545966181498</c:v>
                </c:pt>
                <c:pt idx="799">
                  <c:v>7.4185088130743999</c:v>
                </c:pt>
                <c:pt idx="800">
                  <c:v>7.4138587338454505</c:v>
                </c:pt>
                <c:pt idx="801">
                  <c:v>7.4092043589312997</c:v>
                </c:pt>
                <c:pt idx="802">
                  <c:v>7.4045456883319503</c:v>
                </c:pt>
                <c:pt idx="803">
                  <c:v>7.3998827220474004</c:v>
                </c:pt>
                <c:pt idx="804">
                  <c:v>7.395215460077651</c:v>
                </c:pt>
                <c:pt idx="805">
                  <c:v>7.3905439024227029</c:v>
                </c:pt>
                <c:pt idx="806">
                  <c:v>7.3858680490825508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8D5-4C62-BCE2-07146C472C6F}"/>
            </c:ext>
          </c:extLst>
        </c:ser>
        <c:ser>
          <c:idx val="3"/>
          <c:order val="3"/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'Max limit'!$W$6:$W$812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limit'!$AA$6:$AA$812</c:f>
              <c:numCache>
                <c:formatCode>0.00</c:formatCode>
                <c:ptCount val="807"/>
                <c:pt idx="0">
                  <c:v>9.7741892237350676</c:v>
                </c:pt>
                <c:pt idx="1">
                  <c:v>9.7724194644886158</c:v>
                </c:pt>
                <c:pt idx="2">
                  <c:v>9.7706434627051397</c:v>
                </c:pt>
                <c:pt idx="3">
                  <c:v>9.7688612183846395</c:v>
                </c:pt>
                <c:pt idx="4">
                  <c:v>9.7670727315271151</c:v>
                </c:pt>
                <c:pt idx="5">
                  <c:v>9.7652780021325647</c:v>
                </c:pt>
                <c:pt idx="6">
                  <c:v>9.7634770302009919</c:v>
                </c:pt>
                <c:pt idx="7">
                  <c:v>9.7616698157323931</c:v>
                </c:pt>
                <c:pt idx="8">
                  <c:v>9.7598563587267702</c:v>
                </c:pt>
                <c:pt idx="9">
                  <c:v>9.758036659184123</c:v>
                </c:pt>
                <c:pt idx="10">
                  <c:v>9.7562107171044499</c:v>
                </c:pt>
                <c:pt idx="11">
                  <c:v>9.7543785324877543</c:v>
                </c:pt>
                <c:pt idx="12">
                  <c:v>9.7525401053340328</c:v>
                </c:pt>
                <c:pt idx="13">
                  <c:v>9.7506954356432871</c:v>
                </c:pt>
                <c:pt idx="14">
                  <c:v>9.7488445234155172</c:v>
                </c:pt>
                <c:pt idx="15">
                  <c:v>9.7469873686507231</c:v>
                </c:pt>
                <c:pt idx="16">
                  <c:v>9.7451239713489031</c:v>
                </c:pt>
                <c:pt idx="17">
                  <c:v>9.7432543315100588</c:v>
                </c:pt>
                <c:pt idx="18">
                  <c:v>9.7413784491341922</c:v>
                </c:pt>
                <c:pt idx="19">
                  <c:v>9.7394963242212995</c:v>
                </c:pt>
                <c:pt idx="20">
                  <c:v>9.7376079567713809</c:v>
                </c:pt>
                <c:pt idx="21">
                  <c:v>9.7357133467844399</c:v>
                </c:pt>
                <c:pt idx="22">
                  <c:v>9.7338124942604729</c:v>
                </c:pt>
                <c:pt idx="23">
                  <c:v>9.7319053991994835</c:v>
                </c:pt>
                <c:pt idx="24">
                  <c:v>9.7299920616014663</c:v>
                </c:pt>
                <c:pt idx="25">
                  <c:v>9.7280724814664268</c:v>
                </c:pt>
                <c:pt idx="26">
                  <c:v>9.726146658794363</c:v>
                </c:pt>
                <c:pt idx="27">
                  <c:v>9.7242145935852733</c:v>
                </c:pt>
                <c:pt idx="28">
                  <c:v>9.7222762858391611</c:v>
                </c:pt>
                <c:pt idx="29">
                  <c:v>9.720331735556023</c:v>
                </c:pt>
                <c:pt idx="30">
                  <c:v>9.7183809427358607</c:v>
                </c:pt>
                <c:pt idx="31">
                  <c:v>9.7164239073786742</c:v>
                </c:pt>
                <c:pt idx="32">
                  <c:v>9.7144606294844618</c:v>
                </c:pt>
                <c:pt idx="33">
                  <c:v>9.7124911090532251</c:v>
                </c:pt>
                <c:pt idx="34">
                  <c:v>9.7105153460849642</c:v>
                </c:pt>
                <c:pt idx="35">
                  <c:v>9.708533340579681</c:v>
                </c:pt>
                <c:pt idx="36">
                  <c:v>9.70654509253737</c:v>
                </c:pt>
                <c:pt idx="37">
                  <c:v>9.7045506019580365</c:v>
                </c:pt>
                <c:pt idx="38">
                  <c:v>9.7025498688416789</c:v>
                </c:pt>
                <c:pt idx="39">
                  <c:v>9.7005428931882953</c:v>
                </c:pt>
                <c:pt idx="40">
                  <c:v>9.6985296749978875</c:v>
                </c:pt>
                <c:pt idx="41">
                  <c:v>9.6965102142704556</c:v>
                </c:pt>
                <c:pt idx="42">
                  <c:v>9.6944845110059976</c:v>
                </c:pt>
                <c:pt idx="43">
                  <c:v>9.6924525652045173</c:v>
                </c:pt>
                <c:pt idx="44">
                  <c:v>9.6904143768660109</c:v>
                </c:pt>
                <c:pt idx="45">
                  <c:v>9.6883699459904804</c:v>
                </c:pt>
                <c:pt idx="46">
                  <c:v>9.6863192725779257</c:v>
                </c:pt>
                <c:pt idx="47">
                  <c:v>9.6842623566283468</c:v>
                </c:pt>
                <c:pt idx="48">
                  <c:v>9.6821991981417437</c:v>
                </c:pt>
                <c:pt idx="49">
                  <c:v>9.6801297971181146</c:v>
                </c:pt>
                <c:pt idx="50">
                  <c:v>9.6780541535574613</c:v>
                </c:pt>
                <c:pt idx="51">
                  <c:v>9.6759722674597857</c:v>
                </c:pt>
                <c:pt idx="52">
                  <c:v>9.6738841388250822</c:v>
                </c:pt>
                <c:pt idx="53">
                  <c:v>9.6717897676533564</c:v>
                </c:pt>
                <c:pt idx="54">
                  <c:v>9.6696891539446064</c:v>
                </c:pt>
                <c:pt idx="55">
                  <c:v>9.6675822976988304</c:v>
                </c:pt>
                <c:pt idx="56">
                  <c:v>9.6654691989160302</c:v>
                </c:pt>
                <c:pt idx="57">
                  <c:v>9.6633498575962058</c:v>
                </c:pt>
                <c:pt idx="58">
                  <c:v>9.6612242737393572</c:v>
                </c:pt>
                <c:pt idx="59">
                  <c:v>9.6590924473454827</c:v>
                </c:pt>
                <c:pt idx="60">
                  <c:v>9.6569543784145857</c:v>
                </c:pt>
                <c:pt idx="61">
                  <c:v>9.6548100669466628</c:v>
                </c:pt>
                <c:pt idx="62">
                  <c:v>9.6526595129417156</c:v>
                </c:pt>
                <c:pt idx="63">
                  <c:v>9.6505027163997426</c:v>
                </c:pt>
                <c:pt idx="64">
                  <c:v>9.648339677320747</c:v>
                </c:pt>
                <c:pt idx="65">
                  <c:v>9.6461703957047273</c:v>
                </c:pt>
                <c:pt idx="66">
                  <c:v>9.6439948715516817</c:v>
                </c:pt>
                <c:pt idx="67">
                  <c:v>9.6418131048616118</c:v>
                </c:pt>
                <c:pt idx="68">
                  <c:v>9.6396250956345177</c:v>
                </c:pt>
                <c:pt idx="69">
                  <c:v>9.6374308438703995</c:v>
                </c:pt>
                <c:pt idx="70">
                  <c:v>9.6352303495692553</c:v>
                </c:pt>
                <c:pt idx="71">
                  <c:v>9.6330236127310886</c:v>
                </c:pt>
                <c:pt idx="72">
                  <c:v>9.630810633355896</c:v>
                </c:pt>
                <c:pt idx="73">
                  <c:v>9.6285914114436792</c:v>
                </c:pt>
                <c:pt idx="74">
                  <c:v>9.6263659469944365</c:v>
                </c:pt>
                <c:pt idx="75">
                  <c:v>9.6241342400081713</c:v>
                </c:pt>
                <c:pt idx="76">
                  <c:v>9.6218962904848802</c:v>
                </c:pt>
                <c:pt idx="77">
                  <c:v>9.6196520984245666</c:v>
                </c:pt>
                <c:pt idx="78">
                  <c:v>9.6174016638272271</c:v>
                </c:pt>
                <c:pt idx="79">
                  <c:v>9.6151449866928633</c:v>
                </c:pt>
                <c:pt idx="80">
                  <c:v>9.6128820670214754</c:v>
                </c:pt>
                <c:pt idx="81">
                  <c:v>9.6106129048130615</c:v>
                </c:pt>
                <c:pt idx="82">
                  <c:v>9.6083375000676234</c:v>
                </c:pt>
                <c:pt idx="83">
                  <c:v>9.6060558527851612</c:v>
                </c:pt>
                <c:pt idx="84">
                  <c:v>9.6037679629656747</c:v>
                </c:pt>
                <c:pt idx="85">
                  <c:v>9.601473830609164</c:v>
                </c:pt>
                <c:pt idx="86">
                  <c:v>9.5991734557156292</c:v>
                </c:pt>
                <c:pt idx="87">
                  <c:v>9.5968668382850684</c:v>
                </c:pt>
                <c:pt idx="88">
                  <c:v>9.5945539783174834</c:v>
                </c:pt>
                <c:pt idx="89">
                  <c:v>9.5922348758128742</c:v>
                </c:pt>
                <c:pt idx="90">
                  <c:v>9.5899095307712408</c:v>
                </c:pt>
                <c:pt idx="91">
                  <c:v>9.5875779431925832</c:v>
                </c:pt>
                <c:pt idx="92">
                  <c:v>9.5852401130769014</c:v>
                </c:pt>
                <c:pt idx="93">
                  <c:v>9.5828960404241919</c:v>
                </c:pt>
                <c:pt idx="94">
                  <c:v>9.5805457252344617</c:v>
                </c:pt>
                <c:pt idx="95">
                  <c:v>9.5781891675077055</c:v>
                </c:pt>
                <c:pt idx="96">
                  <c:v>9.5758263672439234</c:v>
                </c:pt>
                <c:pt idx="97">
                  <c:v>9.5734573244431189</c:v>
                </c:pt>
                <c:pt idx="98">
                  <c:v>9.5710820391052884</c:v>
                </c:pt>
                <c:pt idx="99">
                  <c:v>9.5687005112304355</c:v>
                </c:pt>
                <c:pt idx="100">
                  <c:v>9.5663127408185566</c:v>
                </c:pt>
                <c:pt idx="101">
                  <c:v>9.5639187278696536</c:v>
                </c:pt>
                <c:pt idx="102">
                  <c:v>9.5615184723837245</c:v>
                </c:pt>
                <c:pt idx="103">
                  <c:v>9.5591119743607731</c:v>
                </c:pt>
                <c:pt idx="104">
                  <c:v>9.5566992338007957</c:v>
                </c:pt>
                <c:pt idx="105">
                  <c:v>9.5542802507037941</c:v>
                </c:pt>
                <c:pt idx="106">
                  <c:v>9.5518550250697682</c:v>
                </c:pt>
                <c:pt idx="107">
                  <c:v>9.5494235568987182</c:v>
                </c:pt>
                <c:pt idx="108">
                  <c:v>9.5469858461906423</c:v>
                </c:pt>
                <c:pt idx="109">
                  <c:v>9.5445418929455439</c:v>
                </c:pt>
                <c:pt idx="110">
                  <c:v>9.5420916971634195</c:v>
                </c:pt>
                <c:pt idx="111">
                  <c:v>9.539635258844271</c:v>
                </c:pt>
                <c:pt idx="112">
                  <c:v>9.5371725779880965</c:v>
                </c:pt>
                <c:pt idx="113">
                  <c:v>9.5347036545949013</c:v>
                </c:pt>
                <c:pt idx="114">
                  <c:v>9.5322284886646784</c:v>
                </c:pt>
                <c:pt idx="115">
                  <c:v>9.5297470801974313</c:v>
                </c:pt>
                <c:pt idx="116">
                  <c:v>9.52725942919316</c:v>
                </c:pt>
                <c:pt idx="117">
                  <c:v>9.5247655356518646</c:v>
                </c:pt>
                <c:pt idx="118">
                  <c:v>9.5222653995735431</c:v>
                </c:pt>
                <c:pt idx="119">
                  <c:v>9.5197590209581993</c:v>
                </c:pt>
                <c:pt idx="120">
                  <c:v>9.5172463998058294</c:v>
                </c:pt>
                <c:pt idx="121">
                  <c:v>9.5147275361164354</c:v>
                </c:pt>
                <c:pt idx="122">
                  <c:v>9.5122024298900172</c:v>
                </c:pt>
                <c:pt idx="123">
                  <c:v>9.5096710811265748</c:v>
                </c:pt>
                <c:pt idx="124">
                  <c:v>9.5071334898261082</c:v>
                </c:pt>
                <c:pt idx="125">
                  <c:v>9.5045896559886156</c:v>
                </c:pt>
                <c:pt idx="126">
                  <c:v>9.5020395796140988</c:v>
                </c:pt>
                <c:pt idx="127">
                  <c:v>9.4994832607025597</c:v>
                </c:pt>
                <c:pt idx="128">
                  <c:v>9.4969206992539945</c:v>
                </c:pt>
                <c:pt idx="129">
                  <c:v>9.4943518952684034</c:v>
                </c:pt>
                <c:pt idx="130">
                  <c:v>9.4917768487457881</c:v>
                </c:pt>
                <c:pt idx="131">
                  <c:v>9.4891955596861504</c:v>
                </c:pt>
                <c:pt idx="132">
                  <c:v>9.4866080280894867</c:v>
                </c:pt>
                <c:pt idx="133">
                  <c:v>9.484014253955797</c:v>
                </c:pt>
                <c:pt idx="134">
                  <c:v>9.4814142372850849</c:v>
                </c:pt>
                <c:pt idx="135">
                  <c:v>9.4788079780773487</c:v>
                </c:pt>
                <c:pt idx="136">
                  <c:v>9.4761954763325864</c:v>
                </c:pt>
                <c:pt idx="137">
                  <c:v>9.4735767320508018</c:v>
                </c:pt>
                <c:pt idx="138">
                  <c:v>9.4709517452319911</c:v>
                </c:pt>
                <c:pt idx="139">
                  <c:v>9.4683205158761563</c:v>
                </c:pt>
                <c:pt idx="140">
                  <c:v>9.4656830439832955</c:v>
                </c:pt>
                <c:pt idx="141">
                  <c:v>9.4630393295534105</c:v>
                </c:pt>
                <c:pt idx="142">
                  <c:v>9.4603893725865031</c:v>
                </c:pt>
                <c:pt idx="143">
                  <c:v>9.4577331730825698</c:v>
                </c:pt>
                <c:pt idx="144">
                  <c:v>9.4550707310416122</c:v>
                </c:pt>
                <c:pt idx="145">
                  <c:v>9.4524020464636305</c:v>
                </c:pt>
                <c:pt idx="146">
                  <c:v>9.4497271193486228</c:v>
                </c:pt>
                <c:pt idx="147">
                  <c:v>9.4470459496965926</c:v>
                </c:pt>
                <c:pt idx="148">
                  <c:v>9.4443585375075365</c:v>
                </c:pt>
                <c:pt idx="149">
                  <c:v>9.4416648827814562</c:v>
                </c:pt>
                <c:pt idx="150">
                  <c:v>9.4389649855183517</c:v>
                </c:pt>
                <c:pt idx="151">
                  <c:v>9.436258845718223</c:v>
                </c:pt>
                <c:pt idx="152">
                  <c:v>9.4335464633810666</c:v>
                </c:pt>
                <c:pt idx="153">
                  <c:v>9.4308278385068895</c:v>
                </c:pt>
                <c:pt idx="154">
                  <c:v>9.4281029710956865</c:v>
                </c:pt>
                <c:pt idx="155">
                  <c:v>9.4253718611474593</c:v>
                </c:pt>
                <c:pt idx="156">
                  <c:v>9.4226345086622061</c:v>
                </c:pt>
                <c:pt idx="157">
                  <c:v>9.4198909136399305</c:v>
                </c:pt>
                <c:pt idx="158">
                  <c:v>9.4171410760806289</c:v>
                </c:pt>
                <c:pt idx="159">
                  <c:v>9.4143849959843031</c:v>
                </c:pt>
                <c:pt idx="160">
                  <c:v>9.4116226733509531</c:v>
                </c:pt>
                <c:pt idx="161">
                  <c:v>9.408854108180579</c:v>
                </c:pt>
                <c:pt idx="162">
                  <c:v>9.4060793004731806</c:v>
                </c:pt>
                <c:pt idx="163">
                  <c:v>9.4032982502287563</c:v>
                </c:pt>
                <c:pt idx="164">
                  <c:v>9.4005109574473078</c:v>
                </c:pt>
                <c:pt idx="165">
                  <c:v>9.3977174221288351</c:v>
                </c:pt>
                <c:pt idx="166">
                  <c:v>9.39491764427334</c:v>
                </c:pt>
                <c:pt idx="167">
                  <c:v>9.3921116238808171</c:v>
                </c:pt>
                <c:pt idx="168">
                  <c:v>9.3892993609512718</c:v>
                </c:pt>
                <c:pt idx="169">
                  <c:v>9.3864808554847006</c:v>
                </c:pt>
                <c:pt idx="170">
                  <c:v>9.3836561074811051</c:v>
                </c:pt>
                <c:pt idx="171">
                  <c:v>9.3808251169404855</c:v>
                </c:pt>
                <c:pt idx="172">
                  <c:v>9.3779878838628417</c:v>
                </c:pt>
                <c:pt idx="173">
                  <c:v>9.3751444082481736</c:v>
                </c:pt>
                <c:pt idx="174">
                  <c:v>9.3722946900964796</c:v>
                </c:pt>
                <c:pt idx="175">
                  <c:v>9.3694387294077615</c:v>
                </c:pt>
                <c:pt idx="176">
                  <c:v>9.3665765261820191</c:v>
                </c:pt>
                <c:pt idx="177">
                  <c:v>9.3637080804192525</c:v>
                </c:pt>
                <c:pt idx="178">
                  <c:v>9.36083339211946</c:v>
                </c:pt>
                <c:pt idx="179">
                  <c:v>9.357952461282645</c:v>
                </c:pt>
                <c:pt idx="180">
                  <c:v>9.3550652879088041</c:v>
                </c:pt>
                <c:pt idx="181">
                  <c:v>9.352171871997939</c:v>
                </c:pt>
                <c:pt idx="182">
                  <c:v>9.3492722135500497</c:v>
                </c:pt>
                <c:pt idx="183">
                  <c:v>9.3463663125651362</c:v>
                </c:pt>
                <c:pt idx="184">
                  <c:v>9.3434541690431967</c:v>
                </c:pt>
                <c:pt idx="185">
                  <c:v>9.3405357829842348</c:v>
                </c:pt>
                <c:pt idx="186">
                  <c:v>9.3376111543882452</c:v>
                </c:pt>
                <c:pt idx="187">
                  <c:v>9.3346802832552349</c:v>
                </c:pt>
                <c:pt idx="188">
                  <c:v>9.3317431695851987</c:v>
                </c:pt>
                <c:pt idx="189">
                  <c:v>9.3287998133781365</c:v>
                </c:pt>
                <c:pt idx="190">
                  <c:v>9.3258502146340501</c:v>
                </c:pt>
                <c:pt idx="191">
                  <c:v>9.3228943733529412</c:v>
                </c:pt>
                <c:pt idx="192">
                  <c:v>9.3199322895348065</c:v>
                </c:pt>
                <c:pt idx="193">
                  <c:v>9.3169639631796475</c:v>
                </c:pt>
                <c:pt idx="194">
                  <c:v>9.3139893942874643</c:v>
                </c:pt>
                <c:pt idx="195">
                  <c:v>9.3110085828582552</c:v>
                </c:pt>
                <c:pt idx="196">
                  <c:v>9.3080215288920218</c:v>
                </c:pt>
                <c:pt idx="197">
                  <c:v>9.3050282323887643</c:v>
                </c:pt>
                <c:pt idx="198">
                  <c:v>9.3020286933484826</c:v>
                </c:pt>
                <c:pt idx="199">
                  <c:v>9.2990229117711767</c:v>
                </c:pt>
                <c:pt idx="200">
                  <c:v>9.2960108876568448</c:v>
                </c:pt>
                <c:pt idx="201">
                  <c:v>9.2929926210054905</c:v>
                </c:pt>
                <c:pt idx="202">
                  <c:v>9.2899681118171102</c:v>
                </c:pt>
                <c:pt idx="203">
                  <c:v>9.2869373600917058</c:v>
                </c:pt>
                <c:pt idx="204">
                  <c:v>9.2839003658292771</c:v>
                </c:pt>
                <c:pt idx="205">
                  <c:v>9.2808571290298243</c:v>
                </c:pt>
                <c:pt idx="206">
                  <c:v>9.2778076496933455</c:v>
                </c:pt>
                <c:pt idx="207">
                  <c:v>9.2747519278198425</c:v>
                </c:pt>
                <c:pt idx="208">
                  <c:v>9.2716899634093171</c:v>
                </c:pt>
                <c:pt idx="209">
                  <c:v>9.2686217564617657</c:v>
                </c:pt>
                <c:pt idx="210">
                  <c:v>9.2655473069771901</c:v>
                </c:pt>
                <c:pt idx="211">
                  <c:v>9.2624666149555885</c:v>
                </c:pt>
                <c:pt idx="212">
                  <c:v>9.2593796803969628</c:v>
                </c:pt>
                <c:pt idx="213">
                  <c:v>9.2562865033013146</c:v>
                </c:pt>
                <c:pt idx="214">
                  <c:v>9.2531870836686405</c:v>
                </c:pt>
                <c:pt idx="215">
                  <c:v>9.2500814214989422</c:v>
                </c:pt>
                <c:pt idx="216">
                  <c:v>9.2469695167922179</c:v>
                </c:pt>
                <c:pt idx="217">
                  <c:v>9.2438513695484712</c:v>
                </c:pt>
                <c:pt idx="218">
                  <c:v>9.2407269797676985</c:v>
                </c:pt>
                <c:pt idx="219">
                  <c:v>9.2375963474498999</c:v>
                </c:pt>
                <c:pt idx="220">
                  <c:v>9.2344594725950806</c:v>
                </c:pt>
                <c:pt idx="221">
                  <c:v>9.2313163552032336</c:v>
                </c:pt>
                <c:pt idx="222">
                  <c:v>9.2281669952743641</c:v>
                </c:pt>
                <c:pt idx="223">
                  <c:v>9.2250113928084687</c:v>
                </c:pt>
                <c:pt idx="224">
                  <c:v>9.2218495478055509</c:v>
                </c:pt>
                <c:pt idx="225">
                  <c:v>9.2186814602656071</c:v>
                </c:pt>
                <c:pt idx="226">
                  <c:v>9.2155071301886373</c:v>
                </c:pt>
                <c:pt idx="227">
                  <c:v>9.2123265575746434</c:v>
                </c:pt>
                <c:pt idx="228">
                  <c:v>9.209139742423627</c:v>
                </c:pt>
                <c:pt idx="229">
                  <c:v>9.2059466847355864</c:v>
                </c:pt>
                <c:pt idx="230">
                  <c:v>9.2027473845105181</c:v>
                </c:pt>
                <c:pt idx="231">
                  <c:v>9.1995418417484291</c:v>
                </c:pt>
                <c:pt idx="232">
                  <c:v>9.1963300564493125</c:v>
                </c:pt>
                <c:pt idx="233">
                  <c:v>9.1931120286131733</c:v>
                </c:pt>
                <c:pt idx="234">
                  <c:v>9.1898877582400083</c:v>
                </c:pt>
                <c:pt idx="235">
                  <c:v>9.186657245329819</c:v>
                </c:pt>
                <c:pt idx="236">
                  <c:v>9.1834204898826055</c:v>
                </c:pt>
                <c:pt idx="237">
                  <c:v>9.1801774918983678</c:v>
                </c:pt>
                <c:pt idx="238">
                  <c:v>9.1769282513771042</c:v>
                </c:pt>
                <c:pt idx="239">
                  <c:v>9.1736727683188182</c:v>
                </c:pt>
                <c:pt idx="240">
                  <c:v>9.1704110427235062</c:v>
                </c:pt>
                <c:pt idx="241">
                  <c:v>9.1671430745911699</c:v>
                </c:pt>
                <c:pt idx="242">
                  <c:v>9.1638688639218095</c:v>
                </c:pt>
                <c:pt idx="243">
                  <c:v>9.160588410715425</c:v>
                </c:pt>
                <c:pt idx="244">
                  <c:v>9.1573017149720144</c:v>
                </c:pt>
                <c:pt idx="245">
                  <c:v>9.1540087766915796</c:v>
                </c:pt>
                <c:pt idx="246">
                  <c:v>9.1507095958741207</c:v>
                </c:pt>
                <c:pt idx="247">
                  <c:v>9.1474041725196393</c:v>
                </c:pt>
                <c:pt idx="248">
                  <c:v>9.1440925066281302</c:v>
                </c:pt>
                <c:pt idx="249">
                  <c:v>9.1407745981995969</c:v>
                </c:pt>
                <c:pt idx="250">
                  <c:v>9.1374504472340412</c:v>
                </c:pt>
                <c:pt idx="251">
                  <c:v>9.1341200537314613</c:v>
                </c:pt>
                <c:pt idx="252">
                  <c:v>9.1307834176918554</c:v>
                </c:pt>
                <c:pt idx="253">
                  <c:v>9.1274405391152236</c:v>
                </c:pt>
                <c:pt idx="254">
                  <c:v>9.1240914180015693</c:v>
                </c:pt>
                <c:pt idx="255">
                  <c:v>9.1207360543508909</c:v>
                </c:pt>
                <c:pt idx="256">
                  <c:v>9.1173744481631847</c:v>
                </c:pt>
                <c:pt idx="257">
                  <c:v>9.114006599438456</c:v>
                </c:pt>
                <c:pt idx="258">
                  <c:v>9.110632508176705</c:v>
                </c:pt>
                <c:pt idx="259">
                  <c:v>9.1072521743779262</c:v>
                </c:pt>
                <c:pt idx="260">
                  <c:v>9.103865598042125</c:v>
                </c:pt>
                <c:pt idx="261">
                  <c:v>9.1004727791692979</c:v>
                </c:pt>
                <c:pt idx="262">
                  <c:v>9.0970737177594465</c:v>
                </c:pt>
                <c:pt idx="263">
                  <c:v>9.093668413812571</c:v>
                </c:pt>
                <c:pt idx="264">
                  <c:v>9.0902568673286712</c:v>
                </c:pt>
                <c:pt idx="265">
                  <c:v>9.0868390783077473</c:v>
                </c:pt>
                <c:pt idx="266">
                  <c:v>9.0834150467497974</c:v>
                </c:pt>
                <c:pt idx="267">
                  <c:v>9.0799847726548251</c:v>
                </c:pt>
                <c:pt idx="268">
                  <c:v>9.076548256022825</c:v>
                </c:pt>
                <c:pt idx="269">
                  <c:v>9.0731054968538025</c:v>
                </c:pt>
                <c:pt idx="270">
                  <c:v>9.0696564951477558</c:v>
                </c:pt>
                <c:pt idx="271">
                  <c:v>9.0662012509046832</c:v>
                </c:pt>
                <c:pt idx="272">
                  <c:v>9.0627397641245881</c:v>
                </c:pt>
                <c:pt idx="273">
                  <c:v>9.0592720348074671</c:v>
                </c:pt>
                <c:pt idx="274">
                  <c:v>9.0557980629533219</c:v>
                </c:pt>
                <c:pt idx="275">
                  <c:v>9.0523178485621507</c:v>
                </c:pt>
                <c:pt idx="276">
                  <c:v>9.0488313916339571</c:v>
                </c:pt>
                <c:pt idx="277">
                  <c:v>9.0453386921687393</c:v>
                </c:pt>
                <c:pt idx="278">
                  <c:v>9.0418397501664955</c:v>
                </c:pt>
                <c:pt idx="279">
                  <c:v>9.0383345656272258</c:v>
                </c:pt>
                <c:pt idx="280">
                  <c:v>9.0348231385509354</c:v>
                </c:pt>
                <c:pt idx="281">
                  <c:v>9.0313054689376173</c:v>
                </c:pt>
                <c:pt idx="282">
                  <c:v>9.0277815567872768</c:v>
                </c:pt>
                <c:pt idx="283">
                  <c:v>9.0242514020999103</c:v>
                </c:pt>
                <c:pt idx="284">
                  <c:v>9.0207150048755196</c:v>
                </c:pt>
                <c:pt idx="285">
                  <c:v>9.0171723651141047</c:v>
                </c:pt>
                <c:pt idx="286">
                  <c:v>9.0136234828156656</c:v>
                </c:pt>
                <c:pt idx="287">
                  <c:v>9.0100683579802006</c:v>
                </c:pt>
                <c:pt idx="288">
                  <c:v>9.0065069906077131</c:v>
                </c:pt>
                <c:pt idx="289">
                  <c:v>9.0029393806981997</c:v>
                </c:pt>
                <c:pt idx="290">
                  <c:v>8.999365528251662</c:v>
                </c:pt>
                <c:pt idx="291">
                  <c:v>8.9957854332680984</c:v>
                </c:pt>
                <c:pt idx="292">
                  <c:v>8.9921990957475124</c:v>
                </c:pt>
                <c:pt idx="293">
                  <c:v>8.9886065156899022</c:v>
                </c:pt>
                <c:pt idx="294">
                  <c:v>8.985007693095266</c:v>
                </c:pt>
                <c:pt idx="295">
                  <c:v>8.9814026279636057</c:v>
                </c:pt>
                <c:pt idx="296">
                  <c:v>8.9777913202949211</c:v>
                </c:pt>
                <c:pt idx="297">
                  <c:v>8.9741737700892124</c:v>
                </c:pt>
                <c:pt idx="298">
                  <c:v>8.9705499773464776</c:v>
                </c:pt>
                <c:pt idx="299">
                  <c:v>8.9669199420667187</c:v>
                </c:pt>
                <c:pt idx="300">
                  <c:v>8.9632836642499374</c:v>
                </c:pt>
                <c:pt idx="301">
                  <c:v>8.9596411438961301</c:v>
                </c:pt>
                <c:pt idx="302">
                  <c:v>8.9559923810052986</c:v>
                </c:pt>
                <c:pt idx="303">
                  <c:v>8.9523373755774411</c:v>
                </c:pt>
                <c:pt idx="304">
                  <c:v>8.9486761276125613</c:v>
                </c:pt>
                <c:pt idx="305">
                  <c:v>8.9450086371106554</c:v>
                </c:pt>
                <c:pt idx="306">
                  <c:v>8.9413349040717254</c:v>
                </c:pt>
                <c:pt idx="307">
                  <c:v>8.9376549284957711</c:v>
                </c:pt>
                <c:pt idx="308">
                  <c:v>8.9339687103827927</c:v>
                </c:pt>
                <c:pt idx="309">
                  <c:v>8.9302762497327883</c:v>
                </c:pt>
                <c:pt idx="310">
                  <c:v>8.9265775465457597</c:v>
                </c:pt>
                <c:pt idx="311">
                  <c:v>8.9228726008217087</c:v>
                </c:pt>
                <c:pt idx="312">
                  <c:v>8.91916141256063</c:v>
                </c:pt>
                <c:pt idx="313">
                  <c:v>8.9154439817625288</c:v>
                </c:pt>
                <c:pt idx="314">
                  <c:v>8.9117203084274035</c:v>
                </c:pt>
                <c:pt idx="315">
                  <c:v>8.9079903925552522</c:v>
                </c:pt>
                <c:pt idx="316">
                  <c:v>8.9042542341460766</c:v>
                </c:pt>
                <c:pt idx="317">
                  <c:v>8.9005118331998787</c:v>
                </c:pt>
                <c:pt idx="318">
                  <c:v>8.896763189716653</c:v>
                </c:pt>
                <c:pt idx="319">
                  <c:v>8.8930083036964049</c:v>
                </c:pt>
                <c:pt idx="320">
                  <c:v>8.8892471751391309</c:v>
                </c:pt>
                <c:pt idx="321">
                  <c:v>8.8854798040448326</c:v>
                </c:pt>
                <c:pt idx="322">
                  <c:v>8.8817061904135102</c:v>
                </c:pt>
                <c:pt idx="323">
                  <c:v>8.8779263342451653</c:v>
                </c:pt>
                <c:pt idx="324">
                  <c:v>8.8741402355397945</c:v>
                </c:pt>
                <c:pt idx="325">
                  <c:v>8.8703478942973977</c:v>
                </c:pt>
                <c:pt idx="326">
                  <c:v>8.8665493105179785</c:v>
                </c:pt>
                <c:pt idx="327">
                  <c:v>8.8627444842015333</c:v>
                </c:pt>
                <c:pt idx="328">
                  <c:v>8.8589334153480621</c:v>
                </c:pt>
                <c:pt idx="329">
                  <c:v>8.8551161039575685</c:v>
                </c:pt>
                <c:pt idx="330">
                  <c:v>8.8512925500300508</c:v>
                </c:pt>
                <c:pt idx="331">
                  <c:v>8.847462753565507</c:v>
                </c:pt>
                <c:pt idx="332">
                  <c:v>8.8436267145639409</c:v>
                </c:pt>
                <c:pt idx="333">
                  <c:v>8.8397844330253488</c:v>
                </c:pt>
                <c:pt idx="334">
                  <c:v>8.8359359089497325</c:v>
                </c:pt>
                <c:pt idx="335">
                  <c:v>8.8320811423370902</c:v>
                </c:pt>
                <c:pt idx="336">
                  <c:v>8.8282201331874237</c:v>
                </c:pt>
                <c:pt idx="337">
                  <c:v>8.8243528815007348</c:v>
                </c:pt>
                <c:pt idx="338">
                  <c:v>8.82047938727702</c:v>
                </c:pt>
                <c:pt idx="339">
                  <c:v>8.8165996505162809</c:v>
                </c:pt>
                <c:pt idx="340">
                  <c:v>8.8127136712185177</c:v>
                </c:pt>
                <c:pt idx="341">
                  <c:v>8.8088214493837302</c:v>
                </c:pt>
                <c:pt idx="342">
                  <c:v>8.8049229850119168</c:v>
                </c:pt>
                <c:pt idx="343">
                  <c:v>8.801018278103081</c:v>
                </c:pt>
                <c:pt idx="344">
                  <c:v>8.7971073286572175</c:v>
                </c:pt>
                <c:pt idx="345">
                  <c:v>8.7931901366743315</c:v>
                </c:pt>
                <c:pt idx="346">
                  <c:v>8.7892667021544213</c:v>
                </c:pt>
                <c:pt idx="347">
                  <c:v>8.7853370250974852</c:v>
                </c:pt>
                <c:pt idx="348">
                  <c:v>8.7814011055035266</c:v>
                </c:pt>
                <c:pt idx="349">
                  <c:v>8.7774589433725421</c:v>
                </c:pt>
                <c:pt idx="350">
                  <c:v>8.7735105387045333</c:v>
                </c:pt>
                <c:pt idx="351">
                  <c:v>8.7695558914995004</c:v>
                </c:pt>
                <c:pt idx="352">
                  <c:v>8.7655950017574433</c:v>
                </c:pt>
                <c:pt idx="353">
                  <c:v>8.7616278694783603</c:v>
                </c:pt>
                <c:pt idx="354">
                  <c:v>8.757654494662253</c:v>
                </c:pt>
                <c:pt idx="355">
                  <c:v>8.7536748773091215</c:v>
                </c:pt>
                <c:pt idx="356">
                  <c:v>8.7496890174189641</c:v>
                </c:pt>
                <c:pt idx="357">
                  <c:v>8.7456969149917843</c:v>
                </c:pt>
                <c:pt idx="358">
                  <c:v>8.7416985700275802</c:v>
                </c:pt>
                <c:pt idx="359">
                  <c:v>8.7376939825263502</c:v>
                </c:pt>
                <c:pt idx="360">
                  <c:v>8.733683152488096</c:v>
                </c:pt>
                <c:pt idx="361">
                  <c:v>8.7296660799128176</c:v>
                </c:pt>
                <c:pt idx="362">
                  <c:v>8.725642764800515</c:v>
                </c:pt>
                <c:pt idx="363">
                  <c:v>8.7216132071511883</c:v>
                </c:pt>
                <c:pt idx="364">
                  <c:v>8.7175774069648337</c:v>
                </c:pt>
                <c:pt idx="365">
                  <c:v>8.7135353642414586</c:v>
                </c:pt>
                <c:pt idx="366">
                  <c:v>8.7094870789810575</c:v>
                </c:pt>
                <c:pt idx="367">
                  <c:v>8.7054325511836321</c:v>
                </c:pt>
                <c:pt idx="368">
                  <c:v>8.7013717808491826</c:v>
                </c:pt>
                <c:pt idx="369">
                  <c:v>8.6973047679777071</c:v>
                </c:pt>
                <c:pt idx="370">
                  <c:v>8.6932315125692075</c:v>
                </c:pt>
                <c:pt idx="371">
                  <c:v>8.6891520146236836</c:v>
                </c:pt>
                <c:pt idx="372">
                  <c:v>8.6850662741411355</c:v>
                </c:pt>
                <c:pt idx="373">
                  <c:v>8.6809742911215633</c:v>
                </c:pt>
                <c:pt idx="374">
                  <c:v>8.6768760655649668</c:v>
                </c:pt>
                <c:pt idx="375">
                  <c:v>8.6727715974713426</c:v>
                </c:pt>
                <c:pt idx="376">
                  <c:v>8.6686608868406978</c:v>
                </c:pt>
                <c:pt idx="377">
                  <c:v>8.664543933673027</c:v>
                </c:pt>
                <c:pt idx="378">
                  <c:v>8.6604207379683302</c:v>
                </c:pt>
                <c:pt idx="379">
                  <c:v>8.656291299726611</c:v>
                </c:pt>
                <c:pt idx="380">
                  <c:v>8.6521556189478677</c:v>
                </c:pt>
                <c:pt idx="381">
                  <c:v>8.6480136956320965</c:v>
                </c:pt>
                <c:pt idx="382">
                  <c:v>8.6438655297793048</c:v>
                </c:pt>
                <c:pt idx="383">
                  <c:v>8.639711121389487</c:v>
                </c:pt>
                <c:pt idx="384">
                  <c:v>8.6355504704626433</c:v>
                </c:pt>
                <c:pt idx="385">
                  <c:v>8.6313835769987772</c:v>
                </c:pt>
                <c:pt idx="386">
                  <c:v>8.6272104409978851</c:v>
                </c:pt>
                <c:pt idx="387">
                  <c:v>8.6230310624599689</c:v>
                </c:pt>
                <c:pt idx="388">
                  <c:v>8.6188454413850284</c:v>
                </c:pt>
                <c:pt idx="389">
                  <c:v>8.6146535777730637</c:v>
                </c:pt>
                <c:pt idx="390">
                  <c:v>8.6104554716240731</c:v>
                </c:pt>
                <c:pt idx="391">
                  <c:v>8.60625112293806</c:v>
                </c:pt>
                <c:pt idx="392">
                  <c:v>8.602040531715021</c:v>
                </c:pt>
                <c:pt idx="393">
                  <c:v>8.5978236979549578</c:v>
                </c:pt>
                <c:pt idx="394">
                  <c:v>8.5936006216578704</c:v>
                </c:pt>
                <c:pt idx="395">
                  <c:v>8.5893713028237588</c:v>
                </c:pt>
                <c:pt idx="396">
                  <c:v>8.5851357414526213</c:v>
                </c:pt>
                <c:pt idx="397">
                  <c:v>8.5808939375444595</c:v>
                </c:pt>
                <c:pt idx="398">
                  <c:v>8.5766458910992753</c:v>
                </c:pt>
                <c:pt idx="399">
                  <c:v>8.5723916021170652</c:v>
                </c:pt>
                <c:pt idx="400">
                  <c:v>8.5681310705978291</c:v>
                </c:pt>
                <c:pt idx="401">
                  <c:v>8.5638642965415706</c:v>
                </c:pt>
                <c:pt idx="402">
                  <c:v>8.5595912799482861</c:v>
                </c:pt>
                <c:pt idx="403">
                  <c:v>8.5553120208179774</c:v>
                </c:pt>
                <c:pt idx="404">
                  <c:v>8.5510265191506463</c:v>
                </c:pt>
                <c:pt idx="405">
                  <c:v>8.5467347749462874</c:v>
                </c:pt>
                <c:pt idx="406">
                  <c:v>8.5424367882049062</c:v>
                </c:pt>
                <c:pt idx="407">
                  <c:v>8.5381325589265007</c:v>
                </c:pt>
                <c:pt idx="408">
                  <c:v>8.5338220871110693</c:v>
                </c:pt>
                <c:pt idx="409">
                  <c:v>8.5295053727586136</c:v>
                </c:pt>
                <c:pt idx="410">
                  <c:v>8.5251824158691321</c:v>
                </c:pt>
                <c:pt idx="411">
                  <c:v>8.5208532164426298</c:v>
                </c:pt>
                <c:pt idx="412">
                  <c:v>8.5165177744790981</c:v>
                </c:pt>
                <c:pt idx="413">
                  <c:v>8.5121760899785457</c:v>
                </c:pt>
                <c:pt idx="414">
                  <c:v>8.5078281629409673</c:v>
                </c:pt>
                <c:pt idx="415">
                  <c:v>8.5034739933663648</c:v>
                </c:pt>
                <c:pt idx="416">
                  <c:v>8.4991135812547363</c:v>
                </c:pt>
                <c:pt idx="417">
                  <c:v>8.4947469266060871</c:v>
                </c:pt>
                <c:pt idx="418">
                  <c:v>8.4903740294204084</c:v>
                </c:pt>
                <c:pt idx="419">
                  <c:v>8.4859948896977091</c:v>
                </c:pt>
                <c:pt idx="420">
                  <c:v>8.4816095074379838</c:v>
                </c:pt>
                <c:pt idx="421">
                  <c:v>8.4772178826412343</c:v>
                </c:pt>
                <c:pt idx="422">
                  <c:v>8.4728200153074607</c:v>
                </c:pt>
                <c:pt idx="423">
                  <c:v>8.468415905436661</c:v>
                </c:pt>
                <c:pt idx="424">
                  <c:v>8.4640055530288372</c:v>
                </c:pt>
                <c:pt idx="425">
                  <c:v>8.4595889580839891</c:v>
                </c:pt>
                <c:pt idx="426">
                  <c:v>8.4551661206021187</c:v>
                </c:pt>
                <c:pt idx="427">
                  <c:v>8.4507370405832223</c:v>
                </c:pt>
                <c:pt idx="428">
                  <c:v>8.4463017180272999</c:v>
                </c:pt>
                <c:pt idx="429">
                  <c:v>8.4418601529343533</c:v>
                </c:pt>
                <c:pt idx="430">
                  <c:v>8.4374123453043843</c:v>
                </c:pt>
                <c:pt idx="431">
                  <c:v>8.4329582951373876</c:v>
                </c:pt>
                <c:pt idx="432">
                  <c:v>8.4284980024333702</c:v>
                </c:pt>
                <c:pt idx="433">
                  <c:v>8.4240314671923251</c:v>
                </c:pt>
                <c:pt idx="434">
                  <c:v>8.4195586894142558</c:v>
                </c:pt>
                <c:pt idx="435">
                  <c:v>8.4150796690991641</c:v>
                </c:pt>
                <c:pt idx="436">
                  <c:v>8.4105944062470464</c:v>
                </c:pt>
                <c:pt idx="437">
                  <c:v>8.4061029008579045</c:v>
                </c:pt>
                <c:pt idx="438">
                  <c:v>8.4016051529317384</c:v>
                </c:pt>
                <c:pt idx="439">
                  <c:v>8.3971011624685463</c:v>
                </c:pt>
                <c:pt idx="440">
                  <c:v>8.3925909294683301</c:v>
                </c:pt>
                <c:pt idx="441">
                  <c:v>8.3880744539310914</c:v>
                </c:pt>
                <c:pt idx="442">
                  <c:v>8.383551735856825</c:v>
                </c:pt>
                <c:pt idx="443">
                  <c:v>8.379022775245538</c:v>
                </c:pt>
                <c:pt idx="444">
                  <c:v>8.3744875720972232</c:v>
                </c:pt>
                <c:pt idx="445">
                  <c:v>8.369946126411886</c:v>
                </c:pt>
                <c:pt idx="446">
                  <c:v>8.3653984381895228</c:v>
                </c:pt>
                <c:pt idx="447">
                  <c:v>8.3608445074301354</c:v>
                </c:pt>
                <c:pt idx="448">
                  <c:v>8.3562843341337238</c:v>
                </c:pt>
                <c:pt idx="449">
                  <c:v>8.3517179183002863</c:v>
                </c:pt>
                <c:pt idx="450">
                  <c:v>8.3471452599298264</c:v>
                </c:pt>
                <c:pt idx="451">
                  <c:v>8.3425663590223404</c:v>
                </c:pt>
                <c:pt idx="452">
                  <c:v>8.3379812155778321</c:v>
                </c:pt>
                <c:pt idx="453">
                  <c:v>8.333389829596296</c:v>
                </c:pt>
                <c:pt idx="454">
                  <c:v>8.3287922010777375</c:v>
                </c:pt>
                <c:pt idx="455">
                  <c:v>8.3241883300221531</c:v>
                </c:pt>
                <c:pt idx="456">
                  <c:v>8.3195782164295462</c:v>
                </c:pt>
                <c:pt idx="457">
                  <c:v>8.3149618602999151</c:v>
                </c:pt>
                <c:pt idx="458">
                  <c:v>8.3103392616332563</c:v>
                </c:pt>
                <c:pt idx="459">
                  <c:v>8.3057104204295751</c:v>
                </c:pt>
                <c:pt idx="460">
                  <c:v>8.3010753366888697</c:v>
                </c:pt>
                <c:pt idx="461">
                  <c:v>8.2964340104111383</c:v>
                </c:pt>
                <c:pt idx="462">
                  <c:v>8.2917864415963844</c:v>
                </c:pt>
                <c:pt idx="463">
                  <c:v>8.2871326302446029</c:v>
                </c:pt>
                <c:pt idx="464">
                  <c:v>8.2824725763557989</c:v>
                </c:pt>
                <c:pt idx="465">
                  <c:v>8.2778062799299725</c:v>
                </c:pt>
                <c:pt idx="466">
                  <c:v>8.2731337409671184</c:v>
                </c:pt>
                <c:pt idx="467">
                  <c:v>8.2684549594672418</c:v>
                </c:pt>
                <c:pt idx="468">
                  <c:v>8.2637699354303393</c:v>
                </c:pt>
                <c:pt idx="469">
                  <c:v>8.2590786688564126</c:v>
                </c:pt>
                <c:pt idx="470">
                  <c:v>8.2543811597454617</c:v>
                </c:pt>
                <c:pt idx="471">
                  <c:v>8.2496774080974866</c:v>
                </c:pt>
                <c:pt idx="472">
                  <c:v>8.2449674139124873</c:v>
                </c:pt>
                <c:pt idx="473">
                  <c:v>8.2402511771904603</c:v>
                </c:pt>
                <c:pt idx="474">
                  <c:v>8.2355286979314108</c:v>
                </c:pt>
                <c:pt idx="475">
                  <c:v>8.2307999761353372</c:v>
                </c:pt>
                <c:pt idx="476">
                  <c:v>8.2260650118022376</c:v>
                </c:pt>
                <c:pt idx="477">
                  <c:v>8.2213238049321156</c:v>
                </c:pt>
                <c:pt idx="478">
                  <c:v>8.2165763555249676</c:v>
                </c:pt>
                <c:pt idx="479">
                  <c:v>8.2118226635807989</c:v>
                </c:pt>
                <c:pt idx="480">
                  <c:v>8.2070627290996008</c:v>
                </c:pt>
                <c:pt idx="481">
                  <c:v>8.2022965520813802</c:v>
                </c:pt>
                <c:pt idx="482">
                  <c:v>8.1975241325261337</c:v>
                </c:pt>
                <c:pt idx="483">
                  <c:v>8.1927454704338647</c:v>
                </c:pt>
                <c:pt idx="484">
                  <c:v>8.1879605658045698</c:v>
                </c:pt>
                <c:pt idx="485">
                  <c:v>8.1831694186382506</c:v>
                </c:pt>
                <c:pt idx="486">
                  <c:v>8.1783720289349056</c:v>
                </c:pt>
                <c:pt idx="487">
                  <c:v>8.1735683966945398</c:v>
                </c:pt>
                <c:pt idx="488">
                  <c:v>8.1687585219171464</c:v>
                </c:pt>
                <c:pt idx="489">
                  <c:v>8.1639424046027287</c:v>
                </c:pt>
                <c:pt idx="490">
                  <c:v>8.1591200447512868</c:v>
                </c:pt>
                <c:pt idx="491">
                  <c:v>8.1542914423628226</c:v>
                </c:pt>
                <c:pt idx="492">
                  <c:v>8.1494565974373305</c:v>
                </c:pt>
                <c:pt idx="493">
                  <c:v>8.1446155099748161</c:v>
                </c:pt>
                <c:pt idx="494">
                  <c:v>8.1397681799752757</c:v>
                </c:pt>
                <c:pt idx="495">
                  <c:v>8.1349146074387129</c:v>
                </c:pt>
                <c:pt idx="496">
                  <c:v>8.1300547923651241</c:v>
                </c:pt>
                <c:pt idx="497">
                  <c:v>8.1251887347545111</c:v>
                </c:pt>
                <c:pt idx="498">
                  <c:v>8.1203164346068721</c:v>
                </c:pt>
                <c:pt idx="499">
                  <c:v>8.115437891922209</c:v>
                </c:pt>
                <c:pt idx="500">
                  <c:v>8.1105531067005234</c:v>
                </c:pt>
                <c:pt idx="501">
                  <c:v>8.1056620789418119</c:v>
                </c:pt>
                <c:pt idx="502">
                  <c:v>8.1007648086460762</c:v>
                </c:pt>
                <c:pt idx="503">
                  <c:v>8.0958612958133145</c:v>
                </c:pt>
                <c:pt idx="504">
                  <c:v>8.0909515404435322</c:v>
                </c:pt>
                <c:pt idx="505">
                  <c:v>8.0860355425367221</c:v>
                </c:pt>
                <c:pt idx="506">
                  <c:v>8.0811133020928878</c:v>
                </c:pt>
                <c:pt idx="507">
                  <c:v>8.0761848191120293</c:v>
                </c:pt>
                <c:pt idx="508">
                  <c:v>8.0712500935941449</c:v>
                </c:pt>
                <c:pt idx="509">
                  <c:v>8.0663091255392398</c:v>
                </c:pt>
                <c:pt idx="510">
                  <c:v>8.061361914947307</c:v>
                </c:pt>
                <c:pt idx="511">
                  <c:v>8.05640846181835</c:v>
                </c:pt>
                <c:pt idx="512">
                  <c:v>8.0514487661523688</c:v>
                </c:pt>
                <c:pt idx="513">
                  <c:v>8.0464828279493634</c:v>
                </c:pt>
                <c:pt idx="514">
                  <c:v>8.0415106472093338</c:v>
                </c:pt>
                <c:pt idx="515">
                  <c:v>8.0365322239322783</c:v>
                </c:pt>
                <c:pt idx="516">
                  <c:v>8.0315475581182003</c:v>
                </c:pt>
                <c:pt idx="517">
                  <c:v>8.0265566497670964</c:v>
                </c:pt>
                <c:pt idx="518">
                  <c:v>8.0215594988789682</c:v>
                </c:pt>
                <c:pt idx="519">
                  <c:v>8.0165561054538159</c:v>
                </c:pt>
                <c:pt idx="520">
                  <c:v>8.0115464694916394</c:v>
                </c:pt>
                <c:pt idx="521">
                  <c:v>8.0065305909924369</c:v>
                </c:pt>
                <c:pt idx="522">
                  <c:v>8.0015084699562102</c:v>
                </c:pt>
                <c:pt idx="523">
                  <c:v>7.9964801063829603</c:v>
                </c:pt>
                <c:pt idx="524">
                  <c:v>7.9914455002726843</c:v>
                </c:pt>
                <c:pt idx="525">
                  <c:v>7.9864046516253842</c:v>
                </c:pt>
                <c:pt idx="526">
                  <c:v>7.9813575604410598</c:v>
                </c:pt>
                <c:pt idx="527">
                  <c:v>7.9763042267197113</c:v>
                </c:pt>
                <c:pt idx="528">
                  <c:v>7.9712446504613386</c:v>
                </c:pt>
                <c:pt idx="529">
                  <c:v>7.9661788316659408</c:v>
                </c:pt>
                <c:pt idx="530">
                  <c:v>7.9611067703335179</c:v>
                </c:pt>
                <c:pt idx="531">
                  <c:v>7.9560284664640699</c:v>
                </c:pt>
                <c:pt idx="532">
                  <c:v>7.9509439200575986</c:v>
                </c:pt>
                <c:pt idx="533">
                  <c:v>7.9458531311141032</c:v>
                </c:pt>
                <c:pt idx="534">
                  <c:v>7.9407560996335826</c:v>
                </c:pt>
                <c:pt idx="535">
                  <c:v>7.9356528256160388</c:v>
                </c:pt>
                <c:pt idx="536">
                  <c:v>7.9305433090614681</c:v>
                </c:pt>
                <c:pt idx="537">
                  <c:v>7.925427549969875</c:v>
                </c:pt>
                <c:pt idx="538">
                  <c:v>7.920305548341255</c:v>
                </c:pt>
                <c:pt idx="539">
                  <c:v>7.9151773041756126</c:v>
                </c:pt>
                <c:pt idx="540">
                  <c:v>7.910042817472946</c:v>
                </c:pt>
                <c:pt idx="541">
                  <c:v>7.9049020882332535</c:v>
                </c:pt>
                <c:pt idx="542">
                  <c:v>7.8997551164565358</c:v>
                </c:pt>
                <c:pt idx="543">
                  <c:v>7.894601902142794</c:v>
                </c:pt>
                <c:pt idx="544">
                  <c:v>7.8894424452920298</c:v>
                </c:pt>
                <c:pt idx="545">
                  <c:v>7.8842767459042395</c:v>
                </c:pt>
                <c:pt idx="546">
                  <c:v>7.879104803979426</c:v>
                </c:pt>
                <c:pt idx="547">
                  <c:v>7.8739266195175848</c:v>
                </c:pt>
                <c:pt idx="548">
                  <c:v>7.8687421925187229</c:v>
                </c:pt>
                <c:pt idx="549">
                  <c:v>7.8635515229828323</c:v>
                </c:pt>
                <c:pt idx="550">
                  <c:v>7.8583546109099212</c:v>
                </c:pt>
                <c:pt idx="551">
                  <c:v>7.853151456299984</c:v>
                </c:pt>
                <c:pt idx="552">
                  <c:v>7.8479420591530209</c:v>
                </c:pt>
                <c:pt idx="553">
                  <c:v>7.8427264194690345</c:v>
                </c:pt>
                <c:pt idx="554">
                  <c:v>7.8375045372480248</c:v>
                </c:pt>
                <c:pt idx="555">
                  <c:v>7.8322764124899882</c:v>
                </c:pt>
                <c:pt idx="556">
                  <c:v>7.8270420451949292</c:v>
                </c:pt>
                <c:pt idx="557">
                  <c:v>7.8218014353628442</c:v>
                </c:pt>
                <c:pt idx="558">
                  <c:v>7.816554582993736</c:v>
                </c:pt>
                <c:pt idx="559">
                  <c:v>7.8113014880876017</c:v>
                </c:pt>
                <c:pt idx="560">
                  <c:v>7.8060421506444451</c:v>
                </c:pt>
                <c:pt idx="561">
                  <c:v>7.8007765706642624</c:v>
                </c:pt>
                <c:pt idx="562">
                  <c:v>7.7955047481470547</c:v>
                </c:pt>
                <c:pt idx="563">
                  <c:v>7.7902266830928237</c:v>
                </c:pt>
                <c:pt idx="564">
                  <c:v>7.7849423755015668</c:v>
                </c:pt>
                <c:pt idx="565">
                  <c:v>7.7796518253732865</c:v>
                </c:pt>
                <c:pt idx="566">
                  <c:v>7.774355032707982</c:v>
                </c:pt>
                <c:pt idx="567">
                  <c:v>7.7690519975056516</c:v>
                </c:pt>
                <c:pt idx="568">
                  <c:v>7.7637427197662978</c:v>
                </c:pt>
                <c:pt idx="569">
                  <c:v>7.758427199489919</c:v>
                </c:pt>
                <c:pt idx="570">
                  <c:v>7.753105436676516</c:v>
                </c:pt>
                <c:pt idx="571">
                  <c:v>7.7477774313260888</c:v>
                </c:pt>
                <c:pt idx="572">
                  <c:v>7.7424431834386356</c:v>
                </c:pt>
                <c:pt idx="573">
                  <c:v>7.7371026930141591</c:v>
                </c:pt>
                <c:pt idx="574">
                  <c:v>7.7317559600526566</c:v>
                </c:pt>
                <c:pt idx="575">
                  <c:v>7.7264029845541318</c:v>
                </c:pt>
                <c:pt idx="576">
                  <c:v>7.7210437665185809</c:v>
                </c:pt>
                <c:pt idx="577">
                  <c:v>7.7156783059460059</c:v>
                </c:pt>
                <c:pt idx="578">
                  <c:v>7.7103066028364067</c:v>
                </c:pt>
                <c:pt idx="579">
                  <c:v>7.7049286571897841</c:v>
                </c:pt>
                <c:pt idx="580">
                  <c:v>7.6995444690061356</c:v>
                </c:pt>
                <c:pt idx="581">
                  <c:v>7.6941540382854621</c:v>
                </c:pt>
                <c:pt idx="582">
                  <c:v>7.6887573650277643</c:v>
                </c:pt>
                <c:pt idx="583">
                  <c:v>7.6833544492330432</c:v>
                </c:pt>
                <c:pt idx="584">
                  <c:v>7.6779452909012971</c:v>
                </c:pt>
                <c:pt idx="585">
                  <c:v>7.6725298900325258</c:v>
                </c:pt>
                <c:pt idx="586">
                  <c:v>7.6671082466267286</c:v>
                </c:pt>
                <c:pt idx="587">
                  <c:v>7.6616803606839099</c:v>
                </c:pt>
                <c:pt idx="588">
                  <c:v>7.6562462322040652</c:v>
                </c:pt>
                <c:pt idx="589">
                  <c:v>7.6508058611871972</c:v>
                </c:pt>
                <c:pt idx="590">
                  <c:v>7.6453592476333023</c:v>
                </c:pt>
                <c:pt idx="591">
                  <c:v>7.639906391542385</c:v>
                </c:pt>
                <c:pt idx="592">
                  <c:v>7.6344472929144418</c:v>
                </c:pt>
                <c:pt idx="593">
                  <c:v>7.6289819517494744</c:v>
                </c:pt>
                <c:pt idx="594">
                  <c:v>7.6235103680474836</c:v>
                </c:pt>
                <c:pt idx="595">
                  <c:v>7.6180325418084678</c:v>
                </c:pt>
                <c:pt idx="596">
                  <c:v>7.612548473032426</c:v>
                </c:pt>
                <c:pt idx="597">
                  <c:v>7.6070581617193618</c:v>
                </c:pt>
                <c:pt idx="598">
                  <c:v>7.6015616078692716</c:v>
                </c:pt>
                <c:pt idx="599">
                  <c:v>7.5960588114821572</c:v>
                </c:pt>
                <c:pt idx="600">
                  <c:v>7.5905497725580187</c:v>
                </c:pt>
                <c:pt idx="601">
                  <c:v>7.5850344910968559</c:v>
                </c:pt>
                <c:pt idx="602">
                  <c:v>7.5795129670986672</c:v>
                </c:pt>
                <c:pt idx="603">
                  <c:v>7.5739852005634551</c:v>
                </c:pt>
                <c:pt idx="604">
                  <c:v>7.568451191491218</c:v>
                </c:pt>
                <c:pt idx="605">
                  <c:v>7.5629109398819567</c:v>
                </c:pt>
                <c:pt idx="606">
                  <c:v>7.5573644457356712</c:v>
                </c:pt>
                <c:pt idx="607">
                  <c:v>7.5518117090523598</c:v>
                </c:pt>
                <c:pt idx="608">
                  <c:v>7.546252729832025</c:v>
                </c:pt>
                <c:pt idx="609">
                  <c:v>7.540687508074666</c:v>
                </c:pt>
                <c:pt idx="610">
                  <c:v>7.535116043780282</c:v>
                </c:pt>
                <c:pt idx="611">
                  <c:v>7.5295383369488729</c:v>
                </c:pt>
                <c:pt idx="612">
                  <c:v>7.5239543875804396</c:v>
                </c:pt>
                <c:pt idx="613">
                  <c:v>7.5183641956749829</c:v>
                </c:pt>
                <c:pt idx="614">
                  <c:v>7.5127677612325003</c:v>
                </c:pt>
                <c:pt idx="615">
                  <c:v>7.5071650842529944</c:v>
                </c:pt>
                <c:pt idx="616">
                  <c:v>7.5015561647364626</c:v>
                </c:pt>
                <c:pt idx="617">
                  <c:v>7.4959410026829083</c:v>
                </c:pt>
                <c:pt idx="618">
                  <c:v>7.4903195980923272</c:v>
                </c:pt>
                <c:pt idx="619">
                  <c:v>7.4846919509647227</c:v>
                </c:pt>
                <c:pt idx="620">
                  <c:v>7.4790580613000941</c:v>
                </c:pt>
                <c:pt idx="621">
                  <c:v>7.4734179290984395</c:v>
                </c:pt>
                <c:pt idx="622">
                  <c:v>7.4677715543597616</c:v>
                </c:pt>
                <c:pt idx="623">
                  <c:v>7.4621189370840586</c:v>
                </c:pt>
                <c:pt idx="624">
                  <c:v>7.4564600772713323</c:v>
                </c:pt>
                <c:pt idx="625">
                  <c:v>7.45079497492158</c:v>
                </c:pt>
                <c:pt idx="626">
                  <c:v>7.4451236300348036</c:v>
                </c:pt>
                <c:pt idx="627">
                  <c:v>7.4394460426110021</c:v>
                </c:pt>
                <c:pt idx="628">
                  <c:v>7.4337622126501781</c:v>
                </c:pt>
                <c:pt idx="629">
                  <c:v>7.4280721401523282</c:v>
                </c:pt>
                <c:pt idx="630">
                  <c:v>7.4223758251174532</c:v>
                </c:pt>
                <c:pt idx="631">
                  <c:v>7.4166732675455531</c:v>
                </c:pt>
                <c:pt idx="632">
                  <c:v>7.4109644674366306</c:v>
                </c:pt>
                <c:pt idx="633">
                  <c:v>7.4052494247906822</c:v>
                </c:pt>
                <c:pt idx="634">
                  <c:v>7.3995281396077104</c:v>
                </c:pt>
                <c:pt idx="635">
                  <c:v>7.3938006118877126</c:v>
                </c:pt>
                <c:pt idx="636">
                  <c:v>7.3880668416306925</c:v>
                </c:pt>
                <c:pt idx="637">
                  <c:v>7.3823268288366455</c:v>
                </c:pt>
                <c:pt idx="638">
                  <c:v>7.3765805735055761</c:v>
                </c:pt>
                <c:pt idx="639">
                  <c:v>7.3708280756374807</c:v>
                </c:pt>
                <c:pt idx="640">
                  <c:v>7.3650693352323611</c:v>
                </c:pt>
                <c:pt idx="641">
                  <c:v>7.3593043522902173</c:v>
                </c:pt>
                <c:pt idx="642">
                  <c:v>7.3535331268110484</c:v>
                </c:pt>
                <c:pt idx="643">
                  <c:v>7.3477556587948545</c:v>
                </c:pt>
                <c:pt idx="644">
                  <c:v>7.3419719482416372</c:v>
                </c:pt>
                <c:pt idx="645">
                  <c:v>7.3361819951513949</c:v>
                </c:pt>
                <c:pt idx="646">
                  <c:v>7.3303857995241284</c:v>
                </c:pt>
                <c:pt idx="647">
                  <c:v>7.3245833613598368</c:v>
                </c:pt>
                <c:pt idx="648">
                  <c:v>7.3187746806585237</c:v>
                </c:pt>
                <c:pt idx="649">
                  <c:v>7.312959757420181</c:v>
                </c:pt>
                <c:pt idx="650">
                  <c:v>7.3071385916448168</c:v>
                </c:pt>
                <c:pt idx="651">
                  <c:v>7.3013111833324258</c:v>
                </c:pt>
                <c:pt idx="652">
                  <c:v>7.2954775324830141</c:v>
                </c:pt>
                <c:pt idx="653">
                  <c:v>7.2896376390965747</c:v>
                </c:pt>
                <c:pt idx="654">
                  <c:v>7.283791503173112</c:v>
                </c:pt>
                <c:pt idx="655">
                  <c:v>7.2779391247126242</c:v>
                </c:pt>
                <c:pt idx="656">
                  <c:v>7.2720805037151131</c:v>
                </c:pt>
                <c:pt idx="657">
                  <c:v>7.2662156401805769</c:v>
                </c:pt>
                <c:pt idx="658">
                  <c:v>7.2603445341090156</c:v>
                </c:pt>
                <c:pt idx="659">
                  <c:v>7.2544671855004292</c:v>
                </c:pt>
                <c:pt idx="660">
                  <c:v>7.2485835943548205</c:v>
                </c:pt>
                <c:pt idx="661">
                  <c:v>7.2426937606721866</c:v>
                </c:pt>
                <c:pt idx="662">
                  <c:v>7.2367976844525259</c:v>
                </c:pt>
                <c:pt idx="663">
                  <c:v>7.2308953656958419</c:v>
                </c:pt>
                <c:pt idx="664">
                  <c:v>7.2249868044021364</c:v>
                </c:pt>
                <c:pt idx="665">
                  <c:v>7.2190720005714031</c:v>
                </c:pt>
                <c:pt idx="666">
                  <c:v>7.2131509542036456</c:v>
                </c:pt>
                <c:pt idx="667">
                  <c:v>7.2072236652988622</c:v>
                </c:pt>
                <c:pt idx="668">
                  <c:v>7.2012901338570572</c:v>
                </c:pt>
                <c:pt idx="669">
                  <c:v>7.1953503598782262</c:v>
                </c:pt>
                <c:pt idx="670">
                  <c:v>7.1894043433623711</c:v>
                </c:pt>
                <c:pt idx="671">
                  <c:v>7.1834520843094927</c:v>
                </c:pt>
                <c:pt idx="672">
                  <c:v>7.1774935827195865</c:v>
                </c:pt>
                <c:pt idx="673">
                  <c:v>7.1715288385926597</c:v>
                </c:pt>
                <c:pt idx="674">
                  <c:v>7.165557851928706</c:v>
                </c:pt>
                <c:pt idx="675">
                  <c:v>7.1595806227277272</c:v>
                </c:pt>
                <c:pt idx="676">
                  <c:v>7.1535971509897243</c:v>
                </c:pt>
                <c:pt idx="677">
                  <c:v>7.1476074367146971</c:v>
                </c:pt>
                <c:pt idx="678">
                  <c:v>7.1416114799026476</c:v>
                </c:pt>
                <c:pt idx="679">
                  <c:v>7.1356092805535711</c:v>
                </c:pt>
                <c:pt idx="680">
                  <c:v>7.1296008386674714</c:v>
                </c:pt>
                <c:pt idx="681">
                  <c:v>7.1235861542443457</c:v>
                </c:pt>
                <c:pt idx="682">
                  <c:v>7.1175652272841967</c:v>
                </c:pt>
                <c:pt idx="683">
                  <c:v>7.1115380577870244</c:v>
                </c:pt>
                <c:pt idx="684">
                  <c:v>7.1055046457528226</c:v>
                </c:pt>
                <c:pt idx="685">
                  <c:v>7.0994649911816037</c:v>
                </c:pt>
                <c:pt idx="686">
                  <c:v>7.0934190940733544</c:v>
                </c:pt>
                <c:pt idx="687">
                  <c:v>7.0873669544280808</c:v>
                </c:pt>
                <c:pt idx="688">
                  <c:v>7.0813085722457858</c:v>
                </c:pt>
                <c:pt idx="689">
                  <c:v>7.0752439475264666</c:v>
                </c:pt>
                <c:pt idx="690">
                  <c:v>7.0691730802701196</c:v>
                </c:pt>
                <c:pt idx="691">
                  <c:v>7.0630959704767502</c:v>
                </c:pt>
                <c:pt idx="692">
                  <c:v>7.0570126181463557</c:v>
                </c:pt>
                <c:pt idx="693">
                  <c:v>7.0509230232789353</c:v>
                </c:pt>
                <c:pt idx="694">
                  <c:v>7.0448271858744924</c:v>
                </c:pt>
                <c:pt idx="695">
                  <c:v>7.0387251059330236</c:v>
                </c:pt>
                <c:pt idx="696">
                  <c:v>7.0326167834545306</c:v>
                </c:pt>
                <c:pt idx="697">
                  <c:v>7.0265022184390142</c:v>
                </c:pt>
                <c:pt idx="698">
                  <c:v>7.0203814108864711</c:v>
                </c:pt>
                <c:pt idx="699">
                  <c:v>7.0142543607969055</c:v>
                </c:pt>
                <c:pt idx="700">
                  <c:v>7.0081210681703139</c:v>
                </c:pt>
                <c:pt idx="701">
                  <c:v>7.0019815330066999</c:v>
                </c:pt>
                <c:pt idx="702">
                  <c:v>6.9958357553060591</c:v>
                </c:pt>
                <c:pt idx="703">
                  <c:v>6.9896837350683967</c:v>
                </c:pt>
                <c:pt idx="704">
                  <c:v>6.9835254722937075</c:v>
                </c:pt>
                <c:pt idx="705">
                  <c:v>6.9773609669819932</c:v>
                </c:pt>
                <c:pt idx="706">
                  <c:v>6.9711902191332555</c:v>
                </c:pt>
                <c:pt idx="707">
                  <c:v>6.965013228747492</c:v>
                </c:pt>
                <c:pt idx="708">
                  <c:v>6.9588299958247068</c:v>
                </c:pt>
                <c:pt idx="709">
                  <c:v>6.9526405203648949</c:v>
                </c:pt>
                <c:pt idx="710">
                  <c:v>6.9464448023680596</c:v>
                </c:pt>
                <c:pt idx="711">
                  <c:v>6.9402428418341993</c:v>
                </c:pt>
                <c:pt idx="712">
                  <c:v>6.9340346387633138</c:v>
                </c:pt>
                <c:pt idx="713">
                  <c:v>6.9278201931554042</c:v>
                </c:pt>
                <c:pt idx="714">
                  <c:v>6.9215995050104695</c:v>
                </c:pt>
                <c:pt idx="715">
                  <c:v>6.9153725743285097</c:v>
                </c:pt>
                <c:pt idx="716">
                  <c:v>6.9091394011095266</c:v>
                </c:pt>
                <c:pt idx="717">
                  <c:v>6.9028999853535202</c:v>
                </c:pt>
                <c:pt idx="718">
                  <c:v>6.896654327060487</c:v>
                </c:pt>
                <c:pt idx="719">
                  <c:v>6.8904024262304304</c:v>
                </c:pt>
                <c:pt idx="720">
                  <c:v>6.8841442828633488</c:v>
                </c:pt>
                <c:pt idx="721">
                  <c:v>6.8778798969592438</c:v>
                </c:pt>
                <c:pt idx="722">
                  <c:v>6.8716092685181147</c:v>
                </c:pt>
                <c:pt idx="723">
                  <c:v>6.8653323975399605</c:v>
                </c:pt>
                <c:pt idx="724">
                  <c:v>6.8590492840247794</c:v>
                </c:pt>
                <c:pt idx="725">
                  <c:v>6.8527599279725759</c:v>
                </c:pt>
                <c:pt idx="726">
                  <c:v>6.8464643293833483</c:v>
                </c:pt>
                <c:pt idx="727">
                  <c:v>6.8401624882570973</c:v>
                </c:pt>
                <c:pt idx="728">
                  <c:v>6.8338544045938185</c:v>
                </c:pt>
                <c:pt idx="729">
                  <c:v>6.8275400783935174</c:v>
                </c:pt>
                <c:pt idx="730">
                  <c:v>6.8212195096561903</c:v>
                </c:pt>
                <c:pt idx="731">
                  <c:v>6.814892698381839</c:v>
                </c:pt>
                <c:pt idx="732">
                  <c:v>6.8085596445704635</c:v>
                </c:pt>
                <c:pt idx="733">
                  <c:v>6.8022203482220656</c:v>
                </c:pt>
                <c:pt idx="734">
                  <c:v>6.795874809336639</c:v>
                </c:pt>
                <c:pt idx="735">
                  <c:v>6.7895230279141883</c:v>
                </c:pt>
                <c:pt idx="736">
                  <c:v>6.7831650039547187</c:v>
                </c:pt>
                <c:pt idx="737">
                  <c:v>6.7768007374582178</c:v>
                </c:pt>
                <c:pt idx="738">
                  <c:v>6.7704302284246953</c:v>
                </c:pt>
                <c:pt idx="739">
                  <c:v>6.7640534768541478</c:v>
                </c:pt>
                <c:pt idx="740">
                  <c:v>6.7576704827465788</c:v>
                </c:pt>
                <c:pt idx="741">
                  <c:v>6.751281246101982</c:v>
                </c:pt>
                <c:pt idx="742">
                  <c:v>6.744885766920361</c:v>
                </c:pt>
                <c:pt idx="743">
                  <c:v>6.7384840452017167</c:v>
                </c:pt>
                <c:pt idx="744">
                  <c:v>6.7320760809460465</c:v>
                </c:pt>
                <c:pt idx="745">
                  <c:v>6.725661874153352</c:v>
                </c:pt>
                <c:pt idx="746">
                  <c:v>6.7192414248236343</c:v>
                </c:pt>
                <c:pt idx="747">
                  <c:v>6.7128147329568915</c:v>
                </c:pt>
                <c:pt idx="748">
                  <c:v>6.7063817985531227</c:v>
                </c:pt>
                <c:pt idx="749">
                  <c:v>6.6999426216123297</c:v>
                </c:pt>
                <c:pt idx="750">
                  <c:v>6.6934972021345134</c:v>
                </c:pt>
                <c:pt idx="751">
                  <c:v>6.6870455401196711</c:v>
                </c:pt>
                <c:pt idx="752">
                  <c:v>6.6805876355678082</c:v>
                </c:pt>
                <c:pt idx="753">
                  <c:v>6.6741234884789167</c:v>
                </c:pt>
                <c:pt idx="754">
                  <c:v>6.6676530988530036</c:v>
                </c:pt>
                <c:pt idx="755">
                  <c:v>6.6611764666900628</c:v>
                </c:pt>
                <c:pt idx="756">
                  <c:v>6.6546935919900978</c:v>
                </c:pt>
                <c:pt idx="757">
                  <c:v>6.6482044747531086</c:v>
                </c:pt>
                <c:pt idx="758">
                  <c:v>6.6417091149790961</c:v>
                </c:pt>
                <c:pt idx="759">
                  <c:v>6.6352075126680585</c:v>
                </c:pt>
                <c:pt idx="760">
                  <c:v>6.6286996678199968</c:v>
                </c:pt>
                <c:pt idx="761">
                  <c:v>6.6221855804349126</c:v>
                </c:pt>
                <c:pt idx="762">
                  <c:v>6.615665250512798</c:v>
                </c:pt>
                <c:pt idx="763">
                  <c:v>6.6091386780536645</c:v>
                </c:pt>
                <c:pt idx="764">
                  <c:v>6.6026058630575033</c:v>
                </c:pt>
                <c:pt idx="765">
                  <c:v>6.5960668055243197</c:v>
                </c:pt>
                <c:pt idx="766">
                  <c:v>6.5895215054541127</c:v>
                </c:pt>
                <c:pt idx="767">
                  <c:v>6.5829699628468781</c:v>
                </c:pt>
                <c:pt idx="768">
                  <c:v>6.5764121777026183</c:v>
                </c:pt>
                <c:pt idx="769">
                  <c:v>6.569848150021337</c:v>
                </c:pt>
                <c:pt idx="770">
                  <c:v>6.5632778798030298</c:v>
                </c:pt>
                <c:pt idx="771">
                  <c:v>6.5567013670476975</c:v>
                </c:pt>
                <c:pt idx="772">
                  <c:v>6.55011861175534</c:v>
                </c:pt>
                <c:pt idx="773">
                  <c:v>6.5435296139259611</c:v>
                </c:pt>
                <c:pt idx="774">
                  <c:v>6.5369343735595535</c:v>
                </c:pt>
                <c:pt idx="775">
                  <c:v>6.5303328906561235</c:v>
                </c:pt>
                <c:pt idx="776">
                  <c:v>6.5237251652156703</c:v>
                </c:pt>
                <c:pt idx="777">
                  <c:v>6.5171111972381928</c:v>
                </c:pt>
                <c:pt idx="778">
                  <c:v>6.5104909867236884</c:v>
                </c:pt>
                <c:pt idx="779">
                  <c:v>6.5038645336721617</c:v>
                </c:pt>
                <c:pt idx="780">
                  <c:v>6.497231838083608</c:v>
                </c:pt>
                <c:pt idx="781">
                  <c:v>6.4905928999580311</c:v>
                </c:pt>
                <c:pt idx="782">
                  <c:v>6.4839477192954309</c:v>
                </c:pt>
                <c:pt idx="783">
                  <c:v>6.4772962960958047</c:v>
                </c:pt>
                <c:pt idx="784">
                  <c:v>6.4706386303591552</c:v>
                </c:pt>
                <c:pt idx="785">
                  <c:v>6.4639747220854789</c:v>
                </c:pt>
                <c:pt idx="786">
                  <c:v>6.4573045712747801</c:v>
                </c:pt>
                <c:pt idx="787">
                  <c:v>6.4506281779270571</c:v>
                </c:pt>
                <c:pt idx="788">
                  <c:v>6.4439455420423082</c:v>
                </c:pt>
                <c:pt idx="789">
                  <c:v>6.4372566636205351</c:v>
                </c:pt>
                <c:pt idx="790">
                  <c:v>6.430561542661736</c:v>
                </c:pt>
                <c:pt idx="791">
                  <c:v>6.4238601791659162</c:v>
                </c:pt>
                <c:pt idx="792">
                  <c:v>6.4171525731330687</c:v>
                </c:pt>
                <c:pt idx="793">
                  <c:v>6.410438724563198</c:v>
                </c:pt>
                <c:pt idx="794">
                  <c:v>6.4037186334563003</c:v>
                </c:pt>
                <c:pt idx="795">
                  <c:v>6.3969922998123803</c:v>
                </c:pt>
                <c:pt idx="796">
                  <c:v>6.390259723631436</c:v>
                </c:pt>
                <c:pt idx="797">
                  <c:v>6.3835209049134658</c:v>
                </c:pt>
                <c:pt idx="798">
                  <c:v>6.3767758436584723</c:v>
                </c:pt>
                <c:pt idx="799">
                  <c:v>6.3700245398664554</c:v>
                </c:pt>
                <c:pt idx="800">
                  <c:v>6.3632669935374118</c:v>
                </c:pt>
                <c:pt idx="801">
                  <c:v>6.3565032046713457</c:v>
                </c:pt>
                <c:pt idx="802">
                  <c:v>6.3497331732682527</c:v>
                </c:pt>
                <c:pt idx="803">
                  <c:v>6.3429568993281382</c:v>
                </c:pt>
                <c:pt idx="804">
                  <c:v>6.3361743828509951</c:v>
                </c:pt>
                <c:pt idx="805">
                  <c:v>6.3293856238368305</c:v>
                </c:pt>
                <c:pt idx="806">
                  <c:v>6.3225906222856407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8D5-4C62-BCE2-07146C472C6F}"/>
            </c:ext>
          </c:extLst>
        </c:ser>
        <c:ser>
          <c:idx val="4"/>
          <c:order val="4"/>
          <c:spPr>
            <a:ln w="2222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'Max limit'!$W$6:$W$812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limit'!$AB$6:$AB$812</c:f>
              <c:numCache>
                <c:formatCode>0.00</c:formatCode>
                <c:ptCount val="807"/>
                <c:pt idx="0">
                  <c:v>9.785739630502114</c:v>
                </c:pt>
                <c:pt idx="1">
                  <c:v>9.7833945387633658</c:v>
                </c:pt>
                <c:pt idx="2">
                  <c:v>9.7810411750960853</c:v>
                </c:pt>
                <c:pt idx="3">
                  <c:v>9.7786795395002741</c:v>
                </c:pt>
                <c:pt idx="4">
                  <c:v>9.7763096319759306</c:v>
                </c:pt>
                <c:pt idx="5">
                  <c:v>9.7739314525230547</c:v>
                </c:pt>
                <c:pt idx="6">
                  <c:v>9.7715450011416483</c:v>
                </c:pt>
                <c:pt idx="7">
                  <c:v>9.7691502778317094</c:v>
                </c:pt>
                <c:pt idx="8">
                  <c:v>9.7667472825932382</c:v>
                </c:pt>
                <c:pt idx="9">
                  <c:v>9.7643360154262364</c:v>
                </c:pt>
                <c:pt idx="10">
                  <c:v>9.761916476330704</c:v>
                </c:pt>
                <c:pt idx="11">
                  <c:v>9.7594886653066375</c:v>
                </c:pt>
                <c:pt idx="12">
                  <c:v>9.7570525823540404</c:v>
                </c:pt>
                <c:pt idx="13">
                  <c:v>9.7546082274729127</c:v>
                </c:pt>
                <c:pt idx="14">
                  <c:v>9.7521556006632508</c:v>
                </c:pt>
                <c:pt idx="15">
                  <c:v>9.7496947019250584</c:v>
                </c:pt>
                <c:pt idx="16">
                  <c:v>9.7472255312583336</c:v>
                </c:pt>
                <c:pt idx="17">
                  <c:v>9.7447480886630782</c:v>
                </c:pt>
                <c:pt idx="18">
                  <c:v>9.7422623741392904</c:v>
                </c:pt>
                <c:pt idx="19">
                  <c:v>9.7397683876869703</c:v>
                </c:pt>
                <c:pt idx="20">
                  <c:v>9.7372661293061196</c:v>
                </c:pt>
                <c:pt idx="21">
                  <c:v>9.7347555989967365</c:v>
                </c:pt>
                <c:pt idx="22">
                  <c:v>9.7322367967588228</c:v>
                </c:pt>
                <c:pt idx="23">
                  <c:v>9.7297097225923768</c:v>
                </c:pt>
                <c:pt idx="24">
                  <c:v>9.7271743764973966</c:v>
                </c:pt>
                <c:pt idx="25">
                  <c:v>9.7246307584738876</c:v>
                </c:pt>
                <c:pt idx="26">
                  <c:v>9.7220788685218462</c:v>
                </c:pt>
                <c:pt idx="27">
                  <c:v>9.7195187066412725</c:v>
                </c:pt>
                <c:pt idx="28">
                  <c:v>9.7169502728321664</c:v>
                </c:pt>
                <c:pt idx="29">
                  <c:v>9.7143735670945297</c:v>
                </c:pt>
                <c:pt idx="30">
                  <c:v>9.7117885894283607</c:v>
                </c:pt>
                <c:pt idx="31">
                  <c:v>9.7091953398336628</c:v>
                </c:pt>
                <c:pt idx="32">
                  <c:v>9.706593818310429</c:v>
                </c:pt>
                <c:pt idx="33">
                  <c:v>9.7039840248586664</c:v>
                </c:pt>
                <c:pt idx="34">
                  <c:v>9.7013659594783697</c:v>
                </c:pt>
                <c:pt idx="35">
                  <c:v>9.6987396221695423</c:v>
                </c:pt>
                <c:pt idx="36">
                  <c:v>9.6961050129321844</c:v>
                </c:pt>
                <c:pt idx="37">
                  <c:v>9.6934621317662923</c:v>
                </c:pt>
                <c:pt idx="38">
                  <c:v>9.6908109786718715</c:v>
                </c:pt>
                <c:pt idx="39">
                  <c:v>9.6881515536489164</c:v>
                </c:pt>
                <c:pt idx="40">
                  <c:v>9.6854838566974308</c:v>
                </c:pt>
                <c:pt idx="41">
                  <c:v>9.6828078878174129</c:v>
                </c:pt>
                <c:pt idx="42">
                  <c:v>9.6801236470088625</c:v>
                </c:pt>
                <c:pt idx="43">
                  <c:v>9.6774311342717816</c:v>
                </c:pt>
                <c:pt idx="44">
                  <c:v>9.6747303496061683</c:v>
                </c:pt>
                <c:pt idx="45">
                  <c:v>9.6720212930120244</c:v>
                </c:pt>
                <c:pt idx="46">
                  <c:v>9.6693039644893481</c:v>
                </c:pt>
                <c:pt idx="47">
                  <c:v>9.6665783640381395</c:v>
                </c:pt>
                <c:pt idx="48">
                  <c:v>9.6638444916584003</c:v>
                </c:pt>
                <c:pt idx="49">
                  <c:v>9.661102347350127</c:v>
                </c:pt>
                <c:pt idx="50">
                  <c:v>9.6583519311133248</c:v>
                </c:pt>
                <c:pt idx="51">
                  <c:v>9.6555932429479885</c:v>
                </c:pt>
                <c:pt idx="52">
                  <c:v>9.6528262828541234</c:v>
                </c:pt>
                <c:pt idx="53">
                  <c:v>9.6500510508317241</c:v>
                </c:pt>
                <c:pt idx="54">
                  <c:v>9.6472675468807942</c:v>
                </c:pt>
                <c:pt idx="55">
                  <c:v>9.644475771001332</c:v>
                </c:pt>
                <c:pt idx="56">
                  <c:v>9.6416757231933374</c:v>
                </c:pt>
                <c:pt idx="57">
                  <c:v>9.6388674034568123</c:v>
                </c:pt>
                <c:pt idx="58">
                  <c:v>9.6360508117917547</c:v>
                </c:pt>
                <c:pt idx="59">
                  <c:v>9.6332259481981648</c:v>
                </c:pt>
                <c:pt idx="60">
                  <c:v>9.6303928126760443</c:v>
                </c:pt>
                <c:pt idx="61">
                  <c:v>9.6275514052253932</c:v>
                </c:pt>
                <c:pt idx="62">
                  <c:v>9.624701725846208</c:v>
                </c:pt>
                <c:pt idx="63">
                  <c:v>9.6218437745384922</c:v>
                </c:pt>
                <c:pt idx="64">
                  <c:v>9.618977551302244</c:v>
                </c:pt>
                <c:pt idx="65">
                  <c:v>9.6161030561374652</c:v>
                </c:pt>
                <c:pt idx="66">
                  <c:v>9.613220289044154</c:v>
                </c:pt>
                <c:pt idx="67">
                  <c:v>9.6103292500223105</c:v>
                </c:pt>
                <c:pt idx="68">
                  <c:v>9.6074299390719347</c:v>
                </c:pt>
                <c:pt idx="69">
                  <c:v>9.60452235619303</c:v>
                </c:pt>
                <c:pt idx="70">
                  <c:v>9.6016065013855911</c:v>
                </c:pt>
                <c:pt idx="71">
                  <c:v>9.5986823746496217</c:v>
                </c:pt>
                <c:pt idx="72">
                  <c:v>9.5957499759851199</c:v>
                </c:pt>
                <c:pt idx="73">
                  <c:v>9.5928093053920858</c:v>
                </c:pt>
                <c:pt idx="74">
                  <c:v>9.589860362870521</c:v>
                </c:pt>
                <c:pt idx="75">
                  <c:v>9.5869031484204239</c:v>
                </c:pt>
                <c:pt idx="76">
                  <c:v>9.5839376620417962</c:v>
                </c:pt>
                <c:pt idx="77">
                  <c:v>9.5809639037346344</c:v>
                </c:pt>
                <c:pt idx="78">
                  <c:v>9.5779818734989437</c:v>
                </c:pt>
                <c:pt idx="79">
                  <c:v>9.5749915713347189</c:v>
                </c:pt>
                <c:pt idx="80">
                  <c:v>9.5719929972419635</c:v>
                </c:pt>
                <c:pt idx="81">
                  <c:v>9.5689861512206758</c:v>
                </c:pt>
                <c:pt idx="82">
                  <c:v>9.5659710332708574</c:v>
                </c:pt>
                <c:pt idx="83">
                  <c:v>9.5629476433925067</c:v>
                </c:pt>
                <c:pt idx="84">
                  <c:v>9.5599159815856236</c:v>
                </c:pt>
                <c:pt idx="85">
                  <c:v>9.5568760478502099</c:v>
                </c:pt>
                <c:pt idx="86">
                  <c:v>9.5538278421862639</c:v>
                </c:pt>
                <c:pt idx="87">
                  <c:v>9.5507713645937855</c:v>
                </c:pt>
                <c:pt idx="88">
                  <c:v>9.5477066150727765</c:v>
                </c:pt>
                <c:pt idx="89">
                  <c:v>9.5446335936232352</c:v>
                </c:pt>
                <c:pt idx="90">
                  <c:v>9.5415523002451632</c:v>
                </c:pt>
                <c:pt idx="91">
                  <c:v>9.5384627349385589</c:v>
                </c:pt>
                <c:pt idx="92">
                  <c:v>9.5353648977034204</c:v>
                </c:pt>
                <c:pt idx="93">
                  <c:v>9.5322587885397532</c:v>
                </c:pt>
                <c:pt idx="94">
                  <c:v>9.5291444074475535</c:v>
                </c:pt>
                <c:pt idx="95">
                  <c:v>9.5260217544268215</c:v>
                </c:pt>
                <c:pt idx="96">
                  <c:v>9.5228908294775572</c:v>
                </c:pt>
                <c:pt idx="97">
                  <c:v>9.5197516325997622</c:v>
                </c:pt>
                <c:pt idx="98">
                  <c:v>9.5166041637934349</c:v>
                </c:pt>
                <c:pt idx="99">
                  <c:v>9.513448423058577</c:v>
                </c:pt>
                <c:pt idx="100">
                  <c:v>9.5102844103951867</c:v>
                </c:pt>
                <c:pt idx="101">
                  <c:v>9.507112125803264</c:v>
                </c:pt>
                <c:pt idx="102">
                  <c:v>9.5039315692828108</c:v>
                </c:pt>
                <c:pt idx="103">
                  <c:v>9.5007427408338252</c:v>
                </c:pt>
                <c:pt idx="104">
                  <c:v>9.4975456404563072</c:v>
                </c:pt>
                <c:pt idx="105">
                  <c:v>9.4943402681502587</c:v>
                </c:pt>
                <c:pt idx="106">
                  <c:v>9.4911266239156777</c:v>
                </c:pt>
                <c:pt idx="107">
                  <c:v>9.4879047077525662</c:v>
                </c:pt>
                <c:pt idx="108">
                  <c:v>9.4846745196609206</c:v>
                </c:pt>
                <c:pt idx="109">
                  <c:v>9.4814360596407461</c:v>
                </c:pt>
                <c:pt idx="110">
                  <c:v>9.4781893276920375</c:v>
                </c:pt>
                <c:pt idx="111">
                  <c:v>9.4749343238147965</c:v>
                </c:pt>
                <c:pt idx="112">
                  <c:v>9.4716710480090267</c:v>
                </c:pt>
                <c:pt idx="113">
                  <c:v>9.4683995002747228</c:v>
                </c:pt>
                <c:pt idx="114">
                  <c:v>9.4651196806118882</c:v>
                </c:pt>
                <c:pt idx="115">
                  <c:v>9.4618315890205231</c:v>
                </c:pt>
                <c:pt idx="116">
                  <c:v>9.4585352255006239</c:v>
                </c:pt>
                <c:pt idx="117">
                  <c:v>9.455230590052194</c:v>
                </c:pt>
                <c:pt idx="118">
                  <c:v>9.4519176826752336</c:v>
                </c:pt>
                <c:pt idx="119">
                  <c:v>9.448596503369739</c:v>
                </c:pt>
                <c:pt idx="120">
                  <c:v>9.4452670521357138</c:v>
                </c:pt>
                <c:pt idx="121">
                  <c:v>9.4419293289731563</c:v>
                </c:pt>
                <c:pt idx="122">
                  <c:v>9.4385833338820682</c:v>
                </c:pt>
                <c:pt idx="123">
                  <c:v>9.4352290668624477</c:v>
                </c:pt>
                <c:pt idx="124">
                  <c:v>9.4318665279142966</c:v>
                </c:pt>
                <c:pt idx="125">
                  <c:v>9.4284957170376114</c:v>
                </c:pt>
                <c:pt idx="126">
                  <c:v>9.4251166342323973</c:v>
                </c:pt>
                <c:pt idx="127">
                  <c:v>9.4217292794986491</c:v>
                </c:pt>
                <c:pt idx="128">
                  <c:v>9.4183336528363686</c:v>
                </c:pt>
                <c:pt idx="129">
                  <c:v>9.4149297542455592</c:v>
                </c:pt>
                <c:pt idx="130">
                  <c:v>9.4115175837262175</c:v>
                </c:pt>
                <c:pt idx="131">
                  <c:v>9.4080971412783416</c:v>
                </c:pt>
                <c:pt idx="132">
                  <c:v>9.4046684269019369</c:v>
                </c:pt>
                <c:pt idx="133">
                  <c:v>9.4012314405969981</c:v>
                </c:pt>
                <c:pt idx="134">
                  <c:v>9.3977861823635287</c:v>
                </c:pt>
                <c:pt idx="135">
                  <c:v>9.3943326522015287</c:v>
                </c:pt>
                <c:pt idx="136">
                  <c:v>9.3908708501109945</c:v>
                </c:pt>
                <c:pt idx="137">
                  <c:v>9.3874007760919298</c:v>
                </c:pt>
                <c:pt idx="138">
                  <c:v>9.3839224301443327</c:v>
                </c:pt>
                <c:pt idx="139">
                  <c:v>9.380435812268205</c:v>
                </c:pt>
                <c:pt idx="140">
                  <c:v>9.3769409224635449</c:v>
                </c:pt>
                <c:pt idx="141">
                  <c:v>9.3734377607303525</c:v>
                </c:pt>
                <c:pt idx="142">
                  <c:v>9.3699263270686295</c:v>
                </c:pt>
                <c:pt idx="143">
                  <c:v>9.3664066214783741</c:v>
                </c:pt>
                <c:pt idx="144">
                  <c:v>9.3628786439595881</c:v>
                </c:pt>
                <c:pt idx="145">
                  <c:v>9.3593423945122698</c:v>
                </c:pt>
                <c:pt idx="146">
                  <c:v>9.3557978731364191</c:v>
                </c:pt>
                <c:pt idx="147">
                  <c:v>9.352245079832036</c:v>
                </c:pt>
                <c:pt idx="148">
                  <c:v>9.3486840145991223</c:v>
                </c:pt>
                <c:pt idx="149">
                  <c:v>9.3451146774376781</c:v>
                </c:pt>
                <c:pt idx="150">
                  <c:v>9.3415370683476997</c:v>
                </c:pt>
                <c:pt idx="151">
                  <c:v>9.3379511873291907</c:v>
                </c:pt>
                <c:pt idx="152">
                  <c:v>9.3343570343821494</c:v>
                </c:pt>
                <c:pt idx="153">
                  <c:v>9.3307546095065774</c:v>
                </c:pt>
                <c:pt idx="154">
                  <c:v>9.3271439127024731</c:v>
                </c:pt>
                <c:pt idx="155">
                  <c:v>9.3235249439698364</c:v>
                </c:pt>
                <c:pt idx="156">
                  <c:v>9.3198977033086692</c:v>
                </c:pt>
                <c:pt idx="157">
                  <c:v>9.3162621907189695</c:v>
                </c:pt>
                <c:pt idx="158">
                  <c:v>9.3126184062007376</c:v>
                </c:pt>
                <c:pt idx="159">
                  <c:v>9.308966349753975</c:v>
                </c:pt>
                <c:pt idx="160">
                  <c:v>9.30530602137868</c:v>
                </c:pt>
                <c:pt idx="161">
                  <c:v>9.3016374210748545</c:v>
                </c:pt>
                <c:pt idx="162">
                  <c:v>9.2979605488424966</c:v>
                </c:pt>
                <c:pt idx="163">
                  <c:v>9.2942754046816063</c:v>
                </c:pt>
                <c:pt idx="164">
                  <c:v>9.2905819885921836</c:v>
                </c:pt>
                <c:pt idx="165">
                  <c:v>9.2868803005742322</c:v>
                </c:pt>
                <c:pt idx="166">
                  <c:v>9.2831703406277466</c:v>
                </c:pt>
                <c:pt idx="167">
                  <c:v>9.2794521087527286</c:v>
                </c:pt>
                <c:pt idx="168">
                  <c:v>9.2757256049491801</c:v>
                </c:pt>
                <c:pt idx="169">
                  <c:v>9.2719908292170992</c:v>
                </c:pt>
                <c:pt idx="170">
                  <c:v>9.2682477815564877</c:v>
                </c:pt>
                <c:pt idx="171">
                  <c:v>9.2644964619673438</c:v>
                </c:pt>
                <c:pt idx="172">
                  <c:v>9.2607368704496693</c:v>
                </c:pt>
                <c:pt idx="173">
                  <c:v>9.2569690070034607</c:v>
                </c:pt>
                <c:pt idx="174">
                  <c:v>9.2531928716287215</c:v>
                </c:pt>
                <c:pt idx="175">
                  <c:v>9.2494084643254517</c:v>
                </c:pt>
                <c:pt idx="176">
                  <c:v>9.2456157850936478</c:v>
                </c:pt>
                <c:pt idx="177">
                  <c:v>9.2418148339333133</c:v>
                </c:pt>
                <c:pt idx="178">
                  <c:v>9.2380056108444482</c:v>
                </c:pt>
                <c:pt idx="179">
                  <c:v>9.2341881158270507</c:v>
                </c:pt>
                <c:pt idx="180">
                  <c:v>9.2303623488811208</c:v>
                </c:pt>
                <c:pt idx="181">
                  <c:v>9.2265283100066586</c:v>
                </c:pt>
                <c:pt idx="182">
                  <c:v>9.2226859992036676</c:v>
                </c:pt>
                <c:pt idx="183">
                  <c:v>9.2188354164721407</c:v>
                </c:pt>
                <c:pt idx="184">
                  <c:v>9.2149765618120849</c:v>
                </c:pt>
                <c:pt idx="185">
                  <c:v>9.2111094352234968</c:v>
                </c:pt>
                <c:pt idx="186">
                  <c:v>9.2072340367063763</c:v>
                </c:pt>
                <c:pt idx="187">
                  <c:v>9.2033503662607252</c:v>
                </c:pt>
                <c:pt idx="188">
                  <c:v>9.1994584238865418</c:v>
                </c:pt>
                <c:pt idx="189">
                  <c:v>9.195558209583826</c:v>
                </c:pt>
                <c:pt idx="190">
                  <c:v>9.1916497233525796</c:v>
                </c:pt>
                <c:pt idx="191">
                  <c:v>9.1877329651928008</c:v>
                </c:pt>
                <c:pt idx="192">
                  <c:v>9.1838079351044897</c:v>
                </c:pt>
                <c:pt idx="193">
                  <c:v>9.179874633087648</c:v>
                </c:pt>
                <c:pt idx="194">
                  <c:v>9.1759330591422739</c:v>
                </c:pt>
                <c:pt idx="195">
                  <c:v>9.1719832132683692</c:v>
                </c:pt>
                <c:pt idx="196">
                  <c:v>9.1680250954659321</c:v>
                </c:pt>
                <c:pt idx="197">
                  <c:v>9.1640587057349627</c:v>
                </c:pt>
                <c:pt idx="198">
                  <c:v>9.1600840440754627</c:v>
                </c:pt>
                <c:pt idx="199">
                  <c:v>9.1561011104874286</c:v>
                </c:pt>
                <c:pt idx="200">
                  <c:v>9.1521099049708639</c:v>
                </c:pt>
                <c:pt idx="201">
                  <c:v>9.1481104275257685</c:v>
                </c:pt>
                <c:pt idx="202">
                  <c:v>9.1441026781521408</c:v>
                </c:pt>
                <c:pt idx="203">
                  <c:v>9.1400866568499808</c:v>
                </c:pt>
                <c:pt idx="204">
                  <c:v>9.1360623636192901</c:v>
                </c:pt>
                <c:pt idx="205">
                  <c:v>9.1320297984600671</c:v>
                </c:pt>
                <c:pt idx="206">
                  <c:v>9.1279889613723117</c:v>
                </c:pt>
                <c:pt idx="207">
                  <c:v>9.1239398523560258</c:v>
                </c:pt>
                <c:pt idx="208">
                  <c:v>9.1198824714112074</c:v>
                </c:pt>
                <c:pt idx="209">
                  <c:v>9.1158168185378567</c:v>
                </c:pt>
                <c:pt idx="210">
                  <c:v>9.1117428937359755</c:v>
                </c:pt>
                <c:pt idx="211">
                  <c:v>9.1076606970055618</c:v>
                </c:pt>
                <c:pt idx="212">
                  <c:v>9.1035702283466176</c:v>
                </c:pt>
                <c:pt idx="213">
                  <c:v>9.0994714877591392</c:v>
                </c:pt>
                <c:pt idx="214">
                  <c:v>9.0953644752431302</c:v>
                </c:pt>
                <c:pt idx="215">
                  <c:v>9.0912491907985924</c:v>
                </c:pt>
                <c:pt idx="216">
                  <c:v>9.0871256344255187</c:v>
                </c:pt>
                <c:pt idx="217">
                  <c:v>9.0829938061239144</c:v>
                </c:pt>
                <c:pt idx="218">
                  <c:v>9.0788537058937795</c:v>
                </c:pt>
                <c:pt idx="219">
                  <c:v>9.0747053337351122</c:v>
                </c:pt>
                <c:pt idx="220">
                  <c:v>9.0705486896479126</c:v>
                </c:pt>
                <c:pt idx="221">
                  <c:v>9.0663837736321824</c:v>
                </c:pt>
                <c:pt idx="222">
                  <c:v>9.062210585687918</c:v>
                </c:pt>
                <c:pt idx="223">
                  <c:v>9.0580291258151249</c:v>
                </c:pt>
                <c:pt idx="224">
                  <c:v>9.0538393940137993</c:v>
                </c:pt>
                <c:pt idx="225">
                  <c:v>9.0496413902839397</c:v>
                </c:pt>
                <c:pt idx="226">
                  <c:v>9.0454351146255512</c:v>
                </c:pt>
                <c:pt idx="227">
                  <c:v>9.0412205670386303</c:v>
                </c:pt>
                <c:pt idx="228">
                  <c:v>9.0369977475231771</c:v>
                </c:pt>
                <c:pt idx="229">
                  <c:v>9.0327666560791933</c:v>
                </c:pt>
                <c:pt idx="230">
                  <c:v>9.0285272927066753</c:v>
                </c:pt>
                <c:pt idx="231">
                  <c:v>9.0242796574056285</c:v>
                </c:pt>
                <c:pt idx="232">
                  <c:v>9.0200237501760476</c:v>
                </c:pt>
                <c:pt idx="233">
                  <c:v>9.0157595710179361</c:v>
                </c:pt>
                <c:pt idx="234">
                  <c:v>9.0114871199312923</c:v>
                </c:pt>
                <c:pt idx="235">
                  <c:v>9.007206396916116</c:v>
                </c:pt>
                <c:pt idx="236">
                  <c:v>9.002917401972411</c:v>
                </c:pt>
                <c:pt idx="237">
                  <c:v>8.9986201351001718</c:v>
                </c:pt>
                <c:pt idx="238">
                  <c:v>8.9943145962994002</c:v>
                </c:pt>
                <c:pt idx="239">
                  <c:v>8.9900007855700999</c:v>
                </c:pt>
                <c:pt idx="240">
                  <c:v>8.9856787029122653</c:v>
                </c:pt>
                <c:pt idx="241">
                  <c:v>8.9813483483258985</c:v>
                </c:pt>
                <c:pt idx="242">
                  <c:v>8.977009721811001</c:v>
                </c:pt>
                <c:pt idx="243">
                  <c:v>8.9726628233675729</c:v>
                </c:pt>
                <c:pt idx="244">
                  <c:v>8.9683076529956125</c:v>
                </c:pt>
                <c:pt idx="245">
                  <c:v>8.9639442106951197</c:v>
                </c:pt>
                <c:pt idx="246">
                  <c:v>8.9595724964660945</c:v>
                </c:pt>
                <c:pt idx="247">
                  <c:v>8.9551925103085388</c:v>
                </c:pt>
                <c:pt idx="248">
                  <c:v>8.9508042522224507</c:v>
                </c:pt>
                <c:pt idx="249">
                  <c:v>8.946407722207832</c:v>
                </c:pt>
                <c:pt idx="250">
                  <c:v>8.9420029202646809</c:v>
                </c:pt>
                <c:pt idx="251">
                  <c:v>8.9375898463929975</c:v>
                </c:pt>
                <c:pt idx="252">
                  <c:v>8.9331685005927834</c:v>
                </c:pt>
                <c:pt idx="253">
                  <c:v>8.9287388828640353</c:v>
                </c:pt>
                <c:pt idx="254">
                  <c:v>8.9243009932067583</c:v>
                </c:pt>
                <c:pt idx="255">
                  <c:v>8.9198548316209472</c:v>
                </c:pt>
                <c:pt idx="256">
                  <c:v>8.9154003981066055</c:v>
                </c:pt>
                <c:pt idx="257">
                  <c:v>8.9109376926637331</c:v>
                </c:pt>
                <c:pt idx="258">
                  <c:v>8.9064667152923267</c:v>
                </c:pt>
                <c:pt idx="259">
                  <c:v>8.9019874659923914</c:v>
                </c:pt>
                <c:pt idx="260">
                  <c:v>8.897499944763922</c:v>
                </c:pt>
                <c:pt idx="261">
                  <c:v>8.893004151606922</c:v>
                </c:pt>
                <c:pt idx="262">
                  <c:v>8.8885000865213897</c:v>
                </c:pt>
                <c:pt idx="263">
                  <c:v>8.8839877495073249</c:v>
                </c:pt>
                <c:pt idx="264">
                  <c:v>8.8794671405647296</c:v>
                </c:pt>
                <c:pt idx="265">
                  <c:v>8.8749382596936019</c:v>
                </c:pt>
                <c:pt idx="266">
                  <c:v>8.8704011068939437</c:v>
                </c:pt>
                <c:pt idx="267">
                  <c:v>8.8658556821657513</c:v>
                </c:pt>
                <c:pt idx="268">
                  <c:v>8.86130198550903</c:v>
                </c:pt>
                <c:pt idx="269">
                  <c:v>8.8567400169237764</c:v>
                </c:pt>
                <c:pt idx="270">
                  <c:v>8.8521697764099887</c:v>
                </c:pt>
                <c:pt idx="271">
                  <c:v>8.8475912639676704</c:v>
                </c:pt>
                <c:pt idx="272">
                  <c:v>8.8430044795968215</c:v>
                </c:pt>
                <c:pt idx="273">
                  <c:v>8.8384094232974402</c:v>
                </c:pt>
                <c:pt idx="274">
                  <c:v>8.8338060950695265</c:v>
                </c:pt>
                <c:pt idx="275">
                  <c:v>8.8291944949130823</c:v>
                </c:pt>
                <c:pt idx="276">
                  <c:v>8.8245746228281057</c:v>
                </c:pt>
                <c:pt idx="277">
                  <c:v>8.8199464788145985</c:v>
                </c:pt>
                <c:pt idx="278">
                  <c:v>8.8153100628725571</c:v>
                </c:pt>
                <c:pt idx="279">
                  <c:v>8.8106653750019852</c:v>
                </c:pt>
                <c:pt idx="280">
                  <c:v>8.8060124152028827</c:v>
                </c:pt>
                <c:pt idx="281">
                  <c:v>8.8013511834752478</c:v>
                </c:pt>
                <c:pt idx="282">
                  <c:v>8.7966816798190806</c:v>
                </c:pt>
                <c:pt idx="283">
                  <c:v>8.7920039042343809</c:v>
                </c:pt>
                <c:pt idx="284">
                  <c:v>8.7873178567211507</c:v>
                </c:pt>
                <c:pt idx="285">
                  <c:v>8.7826235372793882</c:v>
                </c:pt>
                <c:pt idx="286">
                  <c:v>8.777920945909095</c:v>
                </c:pt>
                <c:pt idx="287">
                  <c:v>8.7732100826102695</c:v>
                </c:pt>
                <c:pt idx="288">
                  <c:v>8.7684909473829116</c:v>
                </c:pt>
                <c:pt idx="289">
                  <c:v>8.7637635402270231</c:v>
                </c:pt>
                <c:pt idx="290">
                  <c:v>8.7590278611426022</c:v>
                </c:pt>
                <c:pt idx="291">
                  <c:v>8.754283910129649</c:v>
                </c:pt>
                <c:pt idx="292">
                  <c:v>8.7495316871881634</c:v>
                </c:pt>
                <c:pt idx="293">
                  <c:v>8.7447711923181473</c:v>
                </c:pt>
                <c:pt idx="294">
                  <c:v>8.7400024255196023</c:v>
                </c:pt>
                <c:pt idx="295">
                  <c:v>8.7352253867925214</c:v>
                </c:pt>
                <c:pt idx="296">
                  <c:v>8.7304400761369099</c:v>
                </c:pt>
                <c:pt idx="297">
                  <c:v>8.725646493552766</c:v>
                </c:pt>
                <c:pt idx="298">
                  <c:v>8.7208446390400916</c:v>
                </c:pt>
                <c:pt idx="299">
                  <c:v>8.7160345125988865</c:v>
                </c:pt>
                <c:pt idx="300">
                  <c:v>8.7112161142291473</c:v>
                </c:pt>
                <c:pt idx="301">
                  <c:v>8.7063894439308775</c:v>
                </c:pt>
                <c:pt idx="302">
                  <c:v>8.7015545017040754</c:v>
                </c:pt>
                <c:pt idx="303">
                  <c:v>8.6967112875487427</c:v>
                </c:pt>
                <c:pt idx="304">
                  <c:v>8.6918598014648758</c:v>
                </c:pt>
                <c:pt idx="305">
                  <c:v>8.6870000434524801</c:v>
                </c:pt>
                <c:pt idx="306">
                  <c:v>8.6821320135115503</c:v>
                </c:pt>
                <c:pt idx="307">
                  <c:v>8.6772557116420916</c:v>
                </c:pt>
                <c:pt idx="308">
                  <c:v>8.6723711378440989</c:v>
                </c:pt>
                <c:pt idx="309">
                  <c:v>8.6674782921175737</c:v>
                </c:pt>
                <c:pt idx="310">
                  <c:v>8.662577174462518</c:v>
                </c:pt>
                <c:pt idx="311">
                  <c:v>8.6576677848789316</c:v>
                </c:pt>
                <c:pt idx="312">
                  <c:v>8.6527501233668129</c:v>
                </c:pt>
                <c:pt idx="313">
                  <c:v>8.6478241899261601</c:v>
                </c:pt>
                <c:pt idx="314">
                  <c:v>8.6428899845569784</c:v>
                </c:pt>
                <c:pt idx="315">
                  <c:v>8.6379475072592626</c:v>
                </c:pt>
                <c:pt idx="316">
                  <c:v>8.632996758033018</c:v>
                </c:pt>
                <c:pt idx="317">
                  <c:v>8.6280377368782393</c:v>
                </c:pt>
                <c:pt idx="318">
                  <c:v>8.6230704437949299</c:v>
                </c:pt>
                <c:pt idx="319">
                  <c:v>8.61809487878309</c:v>
                </c:pt>
                <c:pt idx="320">
                  <c:v>8.6131110418427159</c:v>
                </c:pt>
                <c:pt idx="321">
                  <c:v>8.6081189329738113</c:v>
                </c:pt>
                <c:pt idx="322">
                  <c:v>8.6031185521763742</c:v>
                </c:pt>
                <c:pt idx="323">
                  <c:v>8.5981098994504066</c:v>
                </c:pt>
                <c:pt idx="324">
                  <c:v>8.5930929747959066</c:v>
                </c:pt>
                <c:pt idx="325">
                  <c:v>8.5880677782128743</c:v>
                </c:pt>
                <c:pt idx="326">
                  <c:v>8.5830343097013113</c:v>
                </c:pt>
                <c:pt idx="327">
                  <c:v>8.577992569261216</c:v>
                </c:pt>
                <c:pt idx="328">
                  <c:v>8.5729425568925901</c:v>
                </c:pt>
                <c:pt idx="329">
                  <c:v>8.5678842725954318</c:v>
                </c:pt>
                <c:pt idx="330">
                  <c:v>8.5628177163697394</c:v>
                </c:pt>
                <c:pt idx="331">
                  <c:v>8.5577428882155164</c:v>
                </c:pt>
                <c:pt idx="332">
                  <c:v>8.5526597881327646</c:v>
                </c:pt>
                <c:pt idx="333">
                  <c:v>8.5475684161214787</c:v>
                </c:pt>
                <c:pt idx="334">
                  <c:v>8.5424687721816603</c:v>
                </c:pt>
                <c:pt idx="335">
                  <c:v>8.5373608563133114</c:v>
                </c:pt>
                <c:pt idx="336">
                  <c:v>8.5322446685164302</c:v>
                </c:pt>
                <c:pt idx="337">
                  <c:v>8.5271202087910183</c:v>
                </c:pt>
                <c:pt idx="338">
                  <c:v>8.5219874771370741</c:v>
                </c:pt>
                <c:pt idx="339">
                  <c:v>8.5168464735545975</c:v>
                </c:pt>
                <c:pt idx="340">
                  <c:v>8.5116971980435903</c:v>
                </c:pt>
                <c:pt idx="341">
                  <c:v>8.5065396506040507</c:v>
                </c:pt>
                <c:pt idx="342">
                  <c:v>8.5013738312359788</c:v>
                </c:pt>
                <c:pt idx="343">
                  <c:v>8.4961997399393763</c:v>
                </c:pt>
                <c:pt idx="344">
                  <c:v>8.4910173767142414</c:v>
                </c:pt>
                <c:pt idx="345">
                  <c:v>8.4858267415605741</c:v>
                </c:pt>
                <c:pt idx="346">
                  <c:v>8.4806278344783745</c:v>
                </c:pt>
                <c:pt idx="347">
                  <c:v>8.4754206554676443</c:v>
                </c:pt>
                <c:pt idx="348">
                  <c:v>8.4702052045283853</c:v>
                </c:pt>
                <c:pt idx="349">
                  <c:v>8.4649814816605904</c:v>
                </c:pt>
                <c:pt idx="350">
                  <c:v>8.4597494868642649</c:v>
                </c:pt>
                <c:pt idx="351">
                  <c:v>8.4545092201394088</c:v>
                </c:pt>
                <c:pt idx="352">
                  <c:v>8.4492606814860203</c:v>
                </c:pt>
                <c:pt idx="353">
                  <c:v>8.4440038709040994</c:v>
                </c:pt>
                <c:pt idx="354">
                  <c:v>8.4387387883936462</c:v>
                </c:pt>
                <c:pt idx="355">
                  <c:v>8.4334654339546624</c:v>
                </c:pt>
                <c:pt idx="356">
                  <c:v>8.428183807587148</c:v>
                </c:pt>
                <c:pt idx="357">
                  <c:v>8.4228939092910995</c:v>
                </c:pt>
                <c:pt idx="358">
                  <c:v>8.4175957390665221</c:v>
                </c:pt>
                <c:pt idx="359">
                  <c:v>8.4122892969134089</c:v>
                </c:pt>
                <c:pt idx="360">
                  <c:v>8.4069745828317668</c:v>
                </c:pt>
                <c:pt idx="361">
                  <c:v>8.4016515968215923</c:v>
                </c:pt>
                <c:pt idx="362">
                  <c:v>8.3963203388828873</c:v>
                </c:pt>
                <c:pt idx="363">
                  <c:v>8.3909808090156481</c:v>
                </c:pt>
                <c:pt idx="364">
                  <c:v>8.3856330072198784</c:v>
                </c:pt>
                <c:pt idx="365">
                  <c:v>8.380276933495578</c:v>
                </c:pt>
                <c:pt idx="366">
                  <c:v>8.3749125878427435</c:v>
                </c:pt>
                <c:pt idx="367">
                  <c:v>8.3695399702613802</c:v>
                </c:pt>
                <c:pt idx="368">
                  <c:v>8.3641590807514827</c:v>
                </c:pt>
                <c:pt idx="369">
                  <c:v>8.3587699193130529</c:v>
                </c:pt>
                <c:pt idx="370">
                  <c:v>8.353372485946096</c:v>
                </c:pt>
                <c:pt idx="371">
                  <c:v>8.3479667806506033</c:v>
                </c:pt>
                <c:pt idx="372">
                  <c:v>8.3425528034265781</c:v>
                </c:pt>
                <c:pt idx="373">
                  <c:v>8.3371305542740242</c:v>
                </c:pt>
                <c:pt idx="374">
                  <c:v>8.3317000331929378</c:v>
                </c:pt>
                <c:pt idx="375">
                  <c:v>8.3262612401833174</c:v>
                </c:pt>
                <c:pt idx="376">
                  <c:v>8.3208141752451681</c:v>
                </c:pt>
                <c:pt idx="377">
                  <c:v>8.3153588383784864</c:v>
                </c:pt>
                <c:pt idx="378">
                  <c:v>8.3098952295832706</c:v>
                </c:pt>
                <c:pt idx="379">
                  <c:v>8.3044233488595243</c:v>
                </c:pt>
                <c:pt idx="380">
                  <c:v>8.2989431962072473</c:v>
                </c:pt>
                <c:pt idx="381">
                  <c:v>8.2934547716264397</c:v>
                </c:pt>
                <c:pt idx="382">
                  <c:v>8.287958075117098</c:v>
                </c:pt>
                <c:pt idx="383">
                  <c:v>8.2824531066792257</c:v>
                </c:pt>
                <c:pt idx="384">
                  <c:v>8.2769398663128211</c:v>
                </c:pt>
                <c:pt idx="385">
                  <c:v>8.2714183540178858</c:v>
                </c:pt>
                <c:pt idx="386">
                  <c:v>8.2658885697944182</c:v>
                </c:pt>
                <c:pt idx="387">
                  <c:v>8.2603505136424182</c:v>
                </c:pt>
                <c:pt idx="388">
                  <c:v>8.2548041855618859</c:v>
                </c:pt>
                <c:pt idx="389">
                  <c:v>8.2492495855528229</c:v>
                </c:pt>
                <c:pt idx="390">
                  <c:v>8.2436867136152294</c:v>
                </c:pt>
                <c:pt idx="391">
                  <c:v>8.2381155697491018</c:v>
                </c:pt>
                <c:pt idx="392">
                  <c:v>8.2325361539544417</c:v>
                </c:pt>
                <c:pt idx="393">
                  <c:v>8.2269484662312529</c:v>
                </c:pt>
                <c:pt idx="394">
                  <c:v>8.2213525065795316</c:v>
                </c:pt>
                <c:pt idx="395">
                  <c:v>8.2157482749992781</c:v>
                </c:pt>
                <c:pt idx="396">
                  <c:v>8.2101357714904921</c:v>
                </c:pt>
                <c:pt idx="397">
                  <c:v>8.2045149960531756</c:v>
                </c:pt>
                <c:pt idx="398">
                  <c:v>8.1988859486873267</c:v>
                </c:pt>
                <c:pt idx="399">
                  <c:v>8.1932486293929472</c:v>
                </c:pt>
                <c:pt idx="400">
                  <c:v>8.1876030381700335</c:v>
                </c:pt>
                <c:pt idx="401">
                  <c:v>8.1819491750185893</c:v>
                </c:pt>
                <c:pt idx="402">
                  <c:v>8.1762870399386145</c:v>
                </c:pt>
                <c:pt idx="403">
                  <c:v>8.1706166329301073</c:v>
                </c:pt>
                <c:pt idx="404">
                  <c:v>8.1649379539930678</c:v>
                </c:pt>
                <c:pt idx="405">
                  <c:v>8.1592510031274976</c:v>
                </c:pt>
                <c:pt idx="406">
                  <c:v>8.1535557803333951</c:v>
                </c:pt>
                <c:pt idx="407">
                  <c:v>8.1478522856107602</c:v>
                </c:pt>
                <c:pt idx="408">
                  <c:v>8.142140518959593</c:v>
                </c:pt>
                <c:pt idx="409">
                  <c:v>8.1364204803798952</c:v>
                </c:pt>
                <c:pt idx="410">
                  <c:v>8.1306921698716668</c:v>
                </c:pt>
                <c:pt idx="411">
                  <c:v>8.1249555874349042</c:v>
                </c:pt>
                <c:pt idx="412">
                  <c:v>8.1192107330696111</c:v>
                </c:pt>
                <c:pt idx="413">
                  <c:v>8.1134576067757873</c:v>
                </c:pt>
                <c:pt idx="414">
                  <c:v>8.1076962085534294</c:v>
                </c:pt>
                <c:pt idx="415">
                  <c:v>8.1019265384025427</c:v>
                </c:pt>
                <c:pt idx="416">
                  <c:v>8.0961485963231219</c:v>
                </c:pt>
                <c:pt idx="417">
                  <c:v>8.0903623823151705</c:v>
                </c:pt>
                <c:pt idx="418">
                  <c:v>8.0845678963786867</c:v>
                </c:pt>
                <c:pt idx="419">
                  <c:v>8.0787651385136723</c:v>
                </c:pt>
                <c:pt idx="420">
                  <c:v>8.0729541087201255</c:v>
                </c:pt>
                <c:pt idx="421">
                  <c:v>8.0671348069980446</c:v>
                </c:pt>
                <c:pt idx="422">
                  <c:v>8.0613072333474349</c:v>
                </c:pt>
                <c:pt idx="423">
                  <c:v>8.0554713877682929</c:v>
                </c:pt>
                <c:pt idx="424">
                  <c:v>8.0496272702606184</c:v>
                </c:pt>
                <c:pt idx="425">
                  <c:v>8.0437748808244134</c:v>
                </c:pt>
                <c:pt idx="426">
                  <c:v>8.037914219459676</c:v>
                </c:pt>
                <c:pt idx="427">
                  <c:v>8.0320452861664062</c:v>
                </c:pt>
                <c:pt idx="428">
                  <c:v>8.0261680809446059</c:v>
                </c:pt>
                <c:pt idx="429">
                  <c:v>8.0202826037942732</c:v>
                </c:pt>
                <c:pt idx="430">
                  <c:v>8.0143888547154081</c:v>
                </c:pt>
                <c:pt idx="431">
                  <c:v>8.0084868337080124</c:v>
                </c:pt>
                <c:pt idx="432">
                  <c:v>8.0025765407720844</c:v>
                </c:pt>
                <c:pt idx="433">
                  <c:v>7.9966579759076248</c:v>
                </c:pt>
                <c:pt idx="434">
                  <c:v>7.9907311391146338</c:v>
                </c:pt>
                <c:pt idx="435">
                  <c:v>7.9847960303931096</c:v>
                </c:pt>
                <c:pt idx="436">
                  <c:v>7.9788526497430556</c:v>
                </c:pt>
                <c:pt idx="437">
                  <c:v>7.9729009971644693</c:v>
                </c:pt>
                <c:pt idx="438">
                  <c:v>7.9669410726573497</c:v>
                </c:pt>
                <c:pt idx="439">
                  <c:v>7.9609728762217005</c:v>
                </c:pt>
                <c:pt idx="440">
                  <c:v>7.9549964078575188</c:v>
                </c:pt>
                <c:pt idx="441">
                  <c:v>7.9490116675648048</c:v>
                </c:pt>
                <c:pt idx="442">
                  <c:v>7.9430186553435584</c:v>
                </c:pt>
                <c:pt idx="443">
                  <c:v>7.9370173711937824</c:v>
                </c:pt>
                <c:pt idx="444">
                  <c:v>7.9310078151154748</c:v>
                </c:pt>
                <c:pt idx="445">
                  <c:v>7.9249899871086331</c:v>
                </c:pt>
                <c:pt idx="446">
                  <c:v>7.9189638871732608</c:v>
                </c:pt>
                <c:pt idx="447">
                  <c:v>7.9129295153093562</c:v>
                </c:pt>
                <c:pt idx="448">
                  <c:v>7.9068868715169209</c:v>
                </c:pt>
                <c:pt idx="449">
                  <c:v>7.9008359557959533</c:v>
                </c:pt>
                <c:pt idx="450">
                  <c:v>7.8947767681464551</c:v>
                </c:pt>
                <c:pt idx="451">
                  <c:v>7.8887093085684228</c:v>
                </c:pt>
                <c:pt idx="452">
                  <c:v>7.8826335770618616</c:v>
                </c:pt>
                <c:pt idx="453">
                  <c:v>7.8765495736267672</c:v>
                </c:pt>
                <c:pt idx="454">
                  <c:v>7.8704572982631413</c:v>
                </c:pt>
                <c:pt idx="455">
                  <c:v>7.8643567509709813</c:v>
                </c:pt>
                <c:pt idx="456">
                  <c:v>7.8582479317502925</c:v>
                </c:pt>
                <c:pt idx="457">
                  <c:v>7.8521308406010712</c:v>
                </c:pt>
                <c:pt idx="458">
                  <c:v>7.8460054775233168</c:v>
                </c:pt>
                <c:pt idx="459">
                  <c:v>7.8398718425170344</c:v>
                </c:pt>
                <c:pt idx="460">
                  <c:v>7.833729935582217</c:v>
                </c:pt>
                <c:pt idx="461">
                  <c:v>7.8275797567188681</c:v>
                </c:pt>
                <c:pt idx="462">
                  <c:v>7.8214213059269886</c:v>
                </c:pt>
                <c:pt idx="463">
                  <c:v>7.8152545832065758</c:v>
                </c:pt>
                <c:pt idx="464">
                  <c:v>7.8090795885576334</c:v>
                </c:pt>
                <c:pt idx="465">
                  <c:v>7.8028963219801577</c:v>
                </c:pt>
                <c:pt idx="466">
                  <c:v>7.7967047834741514</c:v>
                </c:pt>
                <c:pt idx="467">
                  <c:v>7.790504973039611</c:v>
                </c:pt>
                <c:pt idx="468">
                  <c:v>7.7842968906765417</c:v>
                </c:pt>
                <c:pt idx="469">
                  <c:v>7.7780805363849401</c:v>
                </c:pt>
                <c:pt idx="470">
                  <c:v>7.7718559101648044</c:v>
                </c:pt>
                <c:pt idx="471">
                  <c:v>7.7656230120161389</c:v>
                </c:pt>
                <c:pt idx="472">
                  <c:v>7.759381841938942</c:v>
                </c:pt>
                <c:pt idx="473">
                  <c:v>7.7531323999332118</c:v>
                </c:pt>
                <c:pt idx="474">
                  <c:v>7.746874685998951</c:v>
                </c:pt>
                <c:pt idx="475">
                  <c:v>7.7406087001361588</c:v>
                </c:pt>
                <c:pt idx="476">
                  <c:v>7.7343344423448341</c:v>
                </c:pt>
                <c:pt idx="477">
                  <c:v>7.728051912624978</c:v>
                </c:pt>
                <c:pt idx="478">
                  <c:v>7.7217611109765913</c:v>
                </c:pt>
                <c:pt idx="479">
                  <c:v>7.7154620373996714</c:v>
                </c:pt>
                <c:pt idx="480">
                  <c:v>7.7091546918942182</c:v>
                </c:pt>
                <c:pt idx="481">
                  <c:v>7.7028390744602371</c:v>
                </c:pt>
                <c:pt idx="482">
                  <c:v>7.6965151850977209</c:v>
                </c:pt>
                <c:pt idx="483">
                  <c:v>7.6901830238066733</c:v>
                </c:pt>
                <c:pt idx="484">
                  <c:v>7.683842590587096</c:v>
                </c:pt>
                <c:pt idx="485">
                  <c:v>7.6774938854389871</c:v>
                </c:pt>
                <c:pt idx="486">
                  <c:v>7.6711369083623442</c:v>
                </c:pt>
                <c:pt idx="487">
                  <c:v>7.6647716593571698</c:v>
                </c:pt>
                <c:pt idx="488">
                  <c:v>7.6583981384234665</c:v>
                </c:pt>
                <c:pt idx="489">
                  <c:v>7.65201634556123</c:v>
                </c:pt>
                <c:pt idx="490">
                  <c:v>7.6456262807704611</c:v>
                </c:pt>
                <c:pt idx="491">
                  <c:v>7.639227944051159</c:v>
                </c:pt>
                <c:pt idx="492">
                  <c:v>7.6328213354033263</c:v>
                </c:pt>
                <c:pt idx="493">
                  <c:v>7.6264064548269621</c:v>
                </c:pt>
                <c:pt idx="494">
                  <c:v>7.6199833023220673</c:v>
                </c:pt>
                <c:pt idx="495">
                  <c:v>7.6135518778886393</c:v>
                </c:pt>
                <c:pt idx="496">
                  <c:v>7.6071121815266798</c:v>
                </c:pt>
                <c:pt idx="497">
                  <c:v>7.6006642132361897</c:v>
                </c:pt>
                <c:pt idx="498">
                  <c:v>7.5942079730171663</c:v>
                </c:pt>
                <c:pt idx="499">
                  <c:v>7.5877434608696106</c:v>
                </c:pt>
                <c:pt idx="500">
                  <c:v>7.5812706767935252</c:v>
                </c:pt>
                <c:pt idx="501">
                  <c:v>7.5747896207889083</c:v>
                </c:pt>
                <c:pt idx="502">
                  <c:v>7.5683002928557599</c:v>
                </c:pt>
                <c:pt idx="503">
                  <c:v>7.5618026929940783</c:v>
                </c:pt>
                <c:pt idx="504">
                  <c:v>7.5552968212038634</c:v>
                </c:pt>
                <c:pt idx="505">
                  <c:v>7.5487826774851188</c:v>
                </c:pt>
                <c:pt idx="506">
                  <c:v>7.5422602618378427</c:v>
                </c:pt>
                <c:pt idx="507">
                  <c:v>7.5357295742620343</c:v>
                </c:pt>
                <c:pt idx="508">
                  <c:v>7.5291906147576926</c:v>
                </c:pt>
                <c:pt idx="509">
                  <c:v>7.5226433833248221</c:v>
                </c:pt>
                <c:pt idx="510">
                  <c:v>7.5160878799634192</c:v>
                </c:pt>
                <c:pt idx="511">
                  <c:v>7.5095241046734813</c:v>
                </c:pt>
                <c:pt idx="512">
                  <c:v>7.5029520574550155</c:v>
                </c:pt>
                <c:pt idx="513">
                  <c:v>7.4963717383080173</c:v>
                </c:pt>
                <c:pt idx="514">
                  <c:v>7.4897831472324867</c:v>
                </c:pt>
                <c:pt idx="515">
                  <c:v>7.4831862842284247</c:v>
                </c:pt>
                <c:pt idx="516">
                  <c:v>7.4765811492958303</c:v>
                </c:pt>
                <c:pt idx="517">
                  <c:v>7.4699677424347053</c:v>
                </c:pt>
                <c:pt idx="518">
                  <c:v>7.4633460636450462</c:v>
                </c:pt>
                <c:pt idx="519">
                  <c:v>7.4567161129268573</c:v>
                </c:pt>
                <c:pt idx="520">
                  <c:v>7.450077890280137</c:v>
                </c:pt>
                <c:pt idx="521">
                  <c:v>7.4434313957048834</c:v>
                </c:pt>
                <c:pt idx="522">
                  <c:v>7.4367766292010993</c:v>
                </c:pt>
                <c:pt idx="523">
                  <c:v>7.4301135907687845</c:v>
                </c:pt>
                <c:pt idx="524">
                  <c:v>7.4234422804079347</c:v>
                </c:pt>
                <c:pt idx="525">
                  <c:v>7.4167626981185553</c:v>
                </c:pt>
                <c:pt idx="526">
                  <c:v>7.4100748439006434</c:v>
                </c:pt>
                <c:pt idx="527">
                  <c:v>7.403378717754201</c:v>
                </c:pt>
                <c:pt idx="528">
                  <c:v>7.3966743196792262</c:v>
                </c:pt>
                <c:pt idx="529">
                  <c:v>7.3899616496757208</c:v>
                </c:pt>
                <c:pt idx="530">
                  <c:v>7.3832407077436812</c:v>
                </c:pt>
                <c:pt idx="531">
                  <c:v>7.3765114938831102</c:v>
                </c:pt>
                <c:pt idx="532">
                  <c:v>7.3697740080940095</c:v>
                </c:pt>
                <c:pt idx="533">
                  <c:v>7.3630282503763764</c:v>
                </c:pt>
                <c:pt idx="534">
                  <c:v>7.3562742207302101</c:v>
                </c:pt>
                <c:pt idx="535">
                  <c:v>7.3495119191555141</c:v>
                </c:pt>
                <c:pt idx="536">
                  <c:v>7.342741345652283</c:v>
                </c:pt>
                <c:pt idx="537">
                  <c:v>7.3359625002205222</c:v>
                </c:pt>
                <c:pt idx="538">
                  <c:v>7.3291753828602317</c:v>
                </c:pt>
                <c:pt idx="539">
                  <c:v>7.3223799935714071</c:v>
                </c:pt>
                <c:pt idx="540">
                  <c:v>7.315576332354051</c:v>
                </c:pt>
                <c:pt idx="541">
                  <c:v>7.3087643992081643</c:v>
                </c:pt>
                <c:pt idx="542">
                  <c:v>7.3019441941337462</c:v>
                </c:pt>
                <c:pt idx="543">
                  <c:v>7.2951157171307948</c:v>
                </c:pt>
                <c:pt idx="544">
                  <c:v>7.288278968199311</c:v>
                </c:pt>
                <c:pt idx="545">
                  <c:v>7.2814339473392966</c:v>
                </c:pt>
                <c:pt idx="546">
                  <c:v>7.2745806545507525</c:v>
                </c:pt>
                <c:pt idx="547">
                  <c:v>7.2677190898336734</c:v>
                </c:pt>
                <c:pt idx="548">
                  <c:v>7.2608492531880637</c:v>
                </c:pt>
                <c:pt idx="549">
                  <c:v>7.2539711446139226</c:v>
                </c:pt>
                <c:pt idx="550">
                  <c:v>7.247084764111249</c:v>
                </c:pt>
                <c:pt idx="551">
                  <c:v>7.2401901116800431</c:v>
                </c:pt>
                <c:pt idx="552">
                  <c:v>7.2332871873203075</c:v>
                </c:pt>
                <c:pt idx="553">
                  <c:v>7.2263759910320386</c:v>
                </c:pt>
                <c:pt idx="554">
                  <c:v>7.2194565228152383</c:v>
                </c:pt>
                <c:pt idx="555">
                  <c:v>7.2125287826699074</c:v>
                </c:pt>
                <c:pt idx="556">
                  <c:v>7.2055927705960432</c:v>
                </c:pt>
                <c:pt idx="557">
                  <c:v>7.1986484865936475</c:v>
                </c:pt>
                <c:pt idx="558">
                  <c:v>7.1916959306627213</c:v>
                </c:pt>
                <c:pt idx="559">
                  <c:v>7.1847351028032644</c:v>
                </c:pt>
                <c:pt idx="560">
                  <c:v>7.1777660030152708</c:v>
                </c:pt>
                <c:pt idx="561">
                  <c:v>7.1707886312987501</c:v>
                </c:pt>
                <c:pt idx="562">
                  <c:v>7.1638029876536953</c:v>
                </c:pt>
                <c:pt idx="563">
                  <c:v>7.1568090720801081</c:v>
                </c:pt>
                <c:pt idx="564">
                  <c:v>7.1498068845779912</c:v>
                </c:pt>
                <c:pt idx="565">
                  <c:v>7.1427964251473437</c:v>
                </c:pt>
                <c:pt idx="566">
                  <c:v>7.1357776937881612</c:v>
                </c:pt>
                <c:pt idx="567">
                  <c:v>7.128750690500449</c:v>
                </c:pt>
                <c:pt idx="568">
                  <c:v>7.1217154152842035</c:v>
                </c:pt>
                <c:pt idx="569">
                  <c:v>7.1146718681394283</c:v>
                </c:pt>
                <c:pt idx="570">
                  <c:v>7.1076200490661208</c:v>
                </c:pt>
                <c:pt idx="571">
                  <c:v>7.1005599580642809</c:v>
                </c:pt>
                <c:pt idx="572">
                  <c:v>7.0934915951339086</c:v>
                </c:pt>
                <c:pt idx="573">
                  <c:v>7.0864149602750057</c:v>
                </c:pt>
                <c:pt idx="574">
                  <c:v>7.0793300534875705</c:v>
                </c:pt>
                <c:pt idx="575">
                  <c:v>7.0722368747716047</c:v>
                </c:pt>
                <c:pt idx="576">
                  <c:v>7.0651354241271047</c:v>
                </c:pt>
                <c:pt idx="577">
                  <c:v>7.058025701554075</c:v>
                </c:pt>
                <c:pt idx="578">
                  <c:v>7.0509077070525157</c:v>
                </c:pt>
                <c:pt idx="579">
                  <c:v>7.0437814406224195</c:v>
                </c:pt>
                <c:pt idx="580">
                  <c:v>7.0366469022637927</c:v>
                </c:pt>
                <c:pt idx="581">
                  <c:v>7.0295040919766381</c:v>
                </c:pt>
                <c:pt idx="582">
                  <c:v>7.0223530097609475</c:v>
                </c:pt>
                <c:pt idx="583">
                  <c:v>7.015193655616728</c:v>
                </c:pt>
                <c:pt idx="584">
                  <c:v>7.0080260295439754</c:v>
                </c:pt>
                <c:pt idx="585">
                  <c:v>7.0008501315426921</c:v>
                </c:pt>
                <c:pt idx="586">
                  <c:v>6.9936659616128747</c:v>
                </c:pt>
                <c:pt idx="587">
                  <c:v>6.9864735197545276</c:v>
                </c:pt>
                <c:pt idx="588">
                  <c:v>6.979272805967649</c:v>
                </c:pt>
                <c:pt idx="589">
                  <c:v>6.972063820252238</c:v>
                </c:pt>
                <c:pt idx="590">
                  <c:v>6.9648465626082965</c:v>
                </c:pt>
                <c:pt idx="591">
                  <c:v>6.9576210330358217</c:v>
                </c:pt>
                <c:pt idx="592">
                  <c:v>6.9503872315348154</c:v>
                </c:pt>
                <c:pt idx="593">
                  <c:v>6.9431451581052768</c:v>
                </c:pt>
                <c:pt idx="594">
                  <c:v>6.9358948127472075</c:v>
                </c:pt>
                <c:pt idx="595">
                  <c:v>6.9286361954606042</c:v>
                </c:pt>
                <c:pt idx="596">
                  <c:v>6.9213693062454729</c:v>
                </c:pt>
                <c:pt idx="597">
                  <c:v>6.9140941451018074</c:v>
                </c:pt>
                <c:pt idx="598">
                  <c:v>6.9068107120296105</c:v>
                </c:pt>
                <c:pt idx="599">
                  <c:v>6.8995190070288839</c:v>
                </c:pt>
                <c:pt idx="600">
                  <c:v>6.8922190300996222</c:v>
                </c:pt>
                <c:pt idx="601">
                  <c:v>6.88491078124183</c:v>
                </c:pt>
                <c:pt idx="602">
                  <c:v>6.877594260455508</c:v>
                </c:pt>
                <c:pt idx="603">
                  <c:v>6.8702694677406519</c:v>
                </c:pt>
                <c:pt idx="604">
                  <c:v>6.8629364030972662</c:v>
                </c:pt>
                <c:pt idx="605">
                  <c:v>6.8555950665253444</c:v>
                </c:pt>
                <c:pt idx="606">
                  <c:v>6.8482454580248957</c:v>
                </c:pt>
                <c:pt idx="607">
                  <c:v>6.8408875775959119</c:v>
                </c:pt>
                <c:pt idx="608">
                  <c:v>6.8335214252383976</c:v>
                </c:pt>
                <c:pt idx="609">
                  <c:v>6.8261470009523526</c:v>
                </c:pt>
                <c:pt idx="610">
                  <c:v>6.8187643047377753</c:v>
                </c:pt>
                <c:pt idx="611">
                  <c:v>6.8113733365946647</c:v>
                </c:pt>
                <c:pt idx="612">
                  <c:v>6.8039740965230244</c:v>
                </c:pt>
                <c:pt idx="613">
                  <c:v>6.7965665845228518</c:v>
                </c:pt>
                <c:pt idx="614">
                  <c:v>6.7891508005941477</c:v>
                </c:pt>
                <c:pt idx="615">
                  <c:v>6.7817267447369112</c:v>
                </c:pt>
                <c:pt idx="616">
                  <c:v>6.7742944169511441</c:v>
                </c:pt>
                <c:pt idx="617">
                  <c:v>6.7668538172368455</c:v>
                </c:pt>
                <c:pt idx="618">
                  <c:v>6.7594049455940137</c:v>
                </c:pt>
                <c:pt idx="619">
                  <c:v>6.7519478020226487</c:v>
                </c:pt>
                <c:pt idx="620">
                  <c:v>6.7444823865227539</c:v>
                </c:pt>
                <c:pt idx="621">
                  <c:v>6.7370086990943294</c:v>
                </c:pt>
                <c:pt idx="622">
                  <c:v>6.729526739737369</c:v>
                </c:pt>
                <c:pt idx="623">
                  <c:v>6.7220365084518789</c:v>
                </c:pt>
                <c:pt idx="624">
                  <c:v>6.7145380052378565</c:v>
                </c:pt>
                <c:pt idx="625">
                  <c:v>6.7070312300953043</c:v>
                </c:pt>
                <c:pt idx="626">
                  <c:v>6.6995161830242163</c:v>
                </c:pt>
                <c:pt idx="627">
                  <c:v>6.6919928640246011</c:v>
                </c:pt>
                <c:pt idx="628">
                  <c:v>6.6844612730964537</c:v>
                </c:pt>
                <c:pt idx="629">
                  <c:v>6.6769214102397729</c:v>
                </c:pt>
                <c:pt idx="630">
                  <c:v>6.669373275454558</c:v>
                </c:pt>
                <c:pt idx="631">
                  <c:v>6.6618168687408152</c:v>
                </c:pt>
                <c:pt idx="632">
                  <c:v>6.6542521900985392</c:v>
                </c:pt>
                <c:pt idx="633">
                  <c:v>6.6466792395277325</c:v>
                </c:pt>
                <c:pt idx="634">
                  <c:v>6.6390980170283926</c:v>
                </c:pt>
                <c:pt idx="635">
                  <c:v>6.6315085226005204</c:v>
                </c:pt>
                <c:pt idx="636">
                  <c:v>6.6239107562441184</c:v>
                </c:pt>
                <c:pt idx="637">
                  <c:v>6.6163047179591841</c:v>
                </c:pt>
                <c:pt idx="638">
                  <c:v>6.6086904077457165</c:v>
                </c:pt>
                <c:pt idx="639">
                  <c:v>6.601067825603721</c:v>
                </c:pt>
                <c:pt idx="640">
                  <c:v>6.5934369715331895</c:v>
                </c:pt>
                <c:pt idx="641">
                  <c:v>6.5857978455341293</c:v>
                </c:pt>
                <c:pt idx="642">
                  <c:v>6.5781504476065358</c:v>
                </c:pt>
                <c:pt idx="643">
                  <c:v>6.5704947777504099</c:v>
                </c:pt>
                <c:pt idx="644">
                  <c:v>6.5628308359657552</c:v>
                </c:pt>
                <c:pt idx="645">
                  <c:v>6.5551586222525637</c:v>
                </c:pt>
                <c:pt idx="646">
                  <c:v>6.5474781366108443</c:v>
                </c:pt>
                <c:pt idx="647">
                  <c:v>6.5397893790405952</c:v>
                </c:pt>
                <c:pt idx="648">
                  <c:v>6.5320923495418111</c:v>
                </c:pt>
                <c:pt idx="649">
                  <c:v>6.5243870481144937</c:v>
                </c:pt>
                <c:pt idx="650">
                  <c:v>6.5166734747586483</c:v>
                </c:pt>
                <c:pt idx="651">
                  <c:v>6.508951629474268</c:v>
                </c:pt>
                <c:pt idx="652">
                  <c:v>6.501221512261357</c:v>
                </c:pt>
                <c:pt idx="653">
                  <c:v>6.4934831231199155</c:v>
                </c:pt>
                <c:pt idx="654">
                  <c:v>6.4857364620499416</c:v>
                </c:pt>
                <c:pt idx="655">
                  <c:v>6.4779815290514344</c:v>
                </c:pt>
                <c:pt idx="656">
                  <c:v>6.4702183241243976</c:v>
                </c:pt>
                <c:pt idx="657">
                  <c:v>6.4624468472688283</c:v>
                </c:pt>
                <c:pt idx="658">
                  <c:v>6.4546670984847268</c:v>
                </c:pt>
                <c:pt idx="659">
                  <c:v>6.4468790777720955</c:v>
                </c:pt>
                <c:pt idx="660">
                  <c:v>6.4390827851309309</c:v>
                </c:pt>
                <c:pt idx="661">
                  <c:v>6.4312782205612331</c:v>
                </c:pt>
                <c:pt idx="662">
                  <c:v>6.4234653840630065</c:v>
                </c:pt>
                <c:pt idx="663">
                  <c:v>6.4156442756362457</c:v>
                </c:pt>
                <c:pt idx="664">
                  <c:v>6.4078148952809526</c:v>
                </c:pt>
                <c:pt idx="665">
                  <c:v>6.3999772429971307</c:v>
                </c:pt>
                <c:pt idx="666">
                  <c:v>6.3921313187847764</c:v>
                </c:pt>
                <c:pt idx="667">
                  <c:v>6.3842771226438906</c:v>
                </c:pt>
                <c:pt idx="668">
                  <c:v>6.3764146545744698</c:v>
                </c:pt>
                <c:pt idx="669">
                  <c:v>6.3685439145765201</c:v>
                </c:pt>
                <c:pt idx="670">
                  <c:v>6.3606649026500408</c:v>
                </c:pt>
                <c:pt idx="671">
                  <c:v>6.3527776187950256</c:v>
                </c:pt>
                <c:pt idx="672">
                  <c:v>6.3448820630114815</c:v>
                </c:pt>
                <c:pt idx="673">
                  <c:v>6.3369782352994042</c:v>
                </c:pt>
                <c:pt idx="674">
                  <c:v>6.3290661356587927</c:v>
                </c:pt>
                <c:pt idx="675">
                  <c:v>6.3211457640896542</c:v>
                </c:pt>
                <c:pt idx="676">
                  <c:v>6.3132171205919816</c:v>
                </c:pt>
                <c:pt idx="677">
                  <c:v>6.3052802051657766</c:v>
                </c:pt>
                <c:pt idx="678">
                  <c:v>6.2973350178110419</c:v>
                </c:pt>
                <c:pt idx="679">
                  <c:v>6.2893815585277739</c:v>
                </c:pt>
                <c:pt idx="680">
                  <c:v>6.2814198273159745</c:v>
                </c:pt>
                <c:pt idx="681">
                  <c:v>6.2734498241756427</c:v>
                </c:pt>
                <c:pt idx="682">
                  <c:v>6.2654715491067812</c:v>
                </c:pt>
                <c:pt idx="683">
                  <c:v>6.2574850021093864</c:v>
                </c:pt>
                <c:pt idx="684">
                  <c:v>6.2494901831834611</c:v>
                </c:pt>
                <c:pt idx="685">
                  <c:v>6.2414870923290033</c:v>
                </c:pt>
                <c:pt idx="686">
                  <c:v>6.2334757295460124</c:v>
                </c:pt>
                <c:pt idx="687">
                  <c:v>6.2254560948344899</c:v>
                </c:pt>
                <c:pt idx="688">
                  <c:v>6.2174281881944369</c:v>
                </c:pt>
                <c:pt idx="689">
                  <c:v>6.2093920096258541</c:v>
                </c:pt>
                <c:pt idx="690">
                  <c:v>6.2013475591287355</c:v>
                </c:pt>
                <c:pt idx="691">
                  <c:v>6.1932948367030898</c:v>
                </c:pt>
                <c:pt idx="692">
                  <c:v>6.1852338423489082</c:v>
                </c:pt>
                <c:pt idx="693">
                  <c:v>6.1771645760661942</c:v>
                </c:pt>
                <c:pt idx="694">
                  <c:v>6.1690870378549532</c:v>
                </c:pt>
                <c:pt idx="695">
                  <c:v>6.1610012277151771</c:v>
                </c:pt>
                <c:pt idx="696">
                  <c:v>6.1529071456468705</c:v>
                </c:pt>
                <c:pt idx="697">
                  <c:v>6.1448047916500306</c:v>
                </c:pt>
                <c:pt idx="698">
                  <c:v>6.1366941657246601</c:v>
                </c:pt>
                <c:pt idx="699">
                  <c:v>6.1285752678707563</c:v>
                </c:pt>
                <c:pt idx="700">
                  <c:v>6.1204480980883229</c:v>
                </c:pt>
                <c:pt idx="701">
                  <c:v>6.112312656377358</c:v>
                </c:pt>
                <c:pt idx="702">
                  <c:v>6.1041689427378607</c:v>
                </c:pt>
                <c:pt idx="703">
                  <c:v>6.0960169571698311</c:v>
                </c:pt>
                <c:pt idx="704">
                  <c:v>6.0878566996732708</c:v>
                </c:pt>
                <c:pt idx="705">
                  <c:v>6.0796881702481764</c:v>
                </c:pt>
                <c:pt idx="706">
                  <c:v>6.0715113688945506</c:v>
                </c:pt>
                <c:pt idx="707">
                  <c:v>6.063326295612395</c:v>
                </c:pt>
                <c:pt idx="708">
                  <c:v>6.055132950401708</c:v>
                </c:pt>
                <c:pt idx="709">
                  <c:v>6.0469313332624886</c:v>
                </c:pt>
                <c:pt idx="710">
                  <c:v>6.0387214441947377</c:v>
                </c:pt>
                <c:pt idx="711">
                  <c:v>6.0305032831984535</c:v>
                </c:pt>
                <c:pt idx="712">
                  <c:v>6.0222768502736388</c:v>
                </c:pt>
                <c:pt idx="713">
                  <c:v>6.0140421454202935</c:v>
                </c:pt>
                <c:pt idx="714">
                  <c:v>6.0057991686384113</c:v>
                </c:pt>
                <c:pt idx="715">
                  <c:v>5.9975479199280048</c:v>
                </c:pt>
                <c:pt idx="716">
                  <c:v>5.9892883992890606</c:v>
                </c:pt>
                <c:pt idx="717">
                  <c:v>5.9810206067215868</c:v>
                </c:pt>
                <c:pt idx="718">
                  <c:v>5.9727445422255823</c:v>
                </c:pt>
                <c:pt idx="719">
                  <c:v>5.9644602058010454</c:v>
                </c:pt>
                <c:pt idx="720">
                  <c:v>5.9561675974479762</c:v>
                </c:pt>
                <c:pt idx="721">
                  <c:v>5.9478667171663764</c:v>
                </c:pt>
                <c:pt idx="722">
                  <c:v>5.9395575649562442</c:v>
                </c:pt>
                <c:pt idx="723">
                  <c:v>5.9312401408175797</c:v>
                </c:pt>
                <c:pt idx="724">
                  <c:v>5.9229144447503828</c:v>
                </c:pt>
                <c:pt idx="725">
                  <c:v>5.9145804767546579</c:v>
                </c:pt>
                <c:pt idx="726">
                  <c:v>5.9062382368303963</c:v>
                </c:pt>
                <c:pt idx="727">
                  <c:v>5.8978877249776041</c:v>
                </c:pt>
                <c:pt idx="728">
                  <c:v>5.8895289411962848</c:v>
                </c:pt>
                <c:pt idx="729">
                  <c:v>5.8811618854864278</c:v>
                </c:pt>
                <c:pt idx="730">
                  <c:v>5.872786557848042</c:v>
                </c:pt>
                <c:pt idx="731">
                  <c:v>5.8644029582811239</c:v>
                </c:pt>
                <c:pt idx="732">
                  <c:v>5.8560110867856743</c:v>
                </c:pt>
                <c:pt idx="733">
                  <c:v>5.8476109433616923</c:v>
                </c:pt>
                <c:pt idx="734">
                  <c:v>5.8392025280091779</c:v>
                </c:pt>
                <c:pt idx="735">
                  <c:v>5.8307858407281339</c:v>
                </c:pt>
                <c:pt idx="736">
                  <c:v>5.8223608815185575</c:v>
                </c:pt>
                <c:pt idx="737">
                  <c:v>5.8139276503804469</c:v>
                </c:pt>
                <c:pt idx="738">
                  <c:v>5.8054861473138075</c:v>
                </c:pt>
                <c:pt idx="739">
                  <c:v>5.7970363723186358</c:v>
                </c:pt>
                <c:pt idx="740">
                  <c:v>5.7885783253949334</c:v>
                </c:pt>
                <c:pt idx="741">
                  <c:v>5.7801120065426987</c:v>
                </c:pt>
                <c:pt idx="742">
                  <c:v>5.7716374157619308</c:v>
                </c:pt>
                <c:pt idx="743">
                  <c:v>5.7631545530526296</c:v>
                </c:pt>
                <c:pt idx="744">
                  <c:v>5.7546634184147987</c:v>
                </c:pt>
                <c:pt idx="745">
                  <c:v>5.7461640118484398</c:v>
                </c:pt>
                <c:pt idx="746">
                  <c:v>5.7376563333535424</c:v>
                </c:pt>
                <c:pt idx="747">
                  <c:v>5.7291403829301171</c:v>
                </c:pt>
                <c:pt idx="748">
                  <c:v>5.7206161605781638</c:v>
                </c:pt>
                <c:pt idx="749">
                  <c:v>5.7120836662976711</c:v>
                </c:pt>
                <c:pt idx="750">
                  <c:v>5.7035429000886486</c:v>
                </c:pt>
                <c:pt idx="751">
                  <c:v>5.6949938619510991</c:v>
                </c:pt>
                <c:pt idx="752">
                  <c:v>5.6864365518850128</c:v>
                </c:pt>
                <c:pt idx="753">
                  <c:v>5.677870969890396</c:v>
                </c:pt>
                <c:pt idx="754">
                  <c:v>5.6692971159672512</c:v>
                </c:pt>
                <c:pt idx="755">
                  <c:v>5.6607149901155704</c:v>
                </c:pt>
                <c:pt idx="756">
                  <c:v>5.6521245923353565</c:v>
                </c:pt>
                <c:pt idx="757">
                  <c:v>5.6435259226266155</c:v>
                </c:pt>
                <c:pt idx="758">
                  <c:v>5.6349189809893394</c:v>
                </c:pt>
                <c:pt idx="759">
                  <c:v>5.626303767423531</c:v>
                </c:pt>
                <c:pt idx="760">
                  <c:v>5.6176802819291973</c:v>
                </c:pt>
                <c:pt idx="761">
                  <c:v>5.609048524506326</c:v>
                </c:pt>
                <c:pt idx="762">
                  <c:v>5.6004084951549222</c:v>
                </c:pt>
                <c:pt idx="763">
                  <c:v>5.5917601938749906</c:v>
                </c:pt>
                <c:pt idx="764">
                  <c:v>5.583103620666523</c:v>
                </c:pt>
                <c:pt idx="765">
                  <c:v>5.5744387755295266</c:v>
                </c:pt>
                <c:pt idx="766">
                  <c:v>5.5657656584639987</c:v>
                </c:pt>
                <c:pt idx="767">
                  <c:v>5.5570842694699349</c:v>
                </c:pt>
                <c:pt idx="768">
                  <c:v>5.5483946085473432</c:v>
                </c:pt>
                <c:pt idx="769">
                  <c:v>5.5396966756962174</c:v>
                </c:pt>
                <c:pt idx="770">
                  <c:v>5.5309904709165627</c:v>
                </c:pt>
                <c:pt idx="771">
                  <c:v>5.5222759942083757</c:v>
                </c:pt>
                <c:pt idx="772">
                  <c:v>5.5135532455716563</c:v>
                </c:pt>
                <c:pt idx="773">
                  <c:v>5.5048222250064054</c:v>
                </c:pt>
                <c:pt idx="774">
                  <c:v>5.4960829325126221</c:v>
                </c:pt>
                <c:pt idx="775">
                  <c:v>5.4873353680903065</c:v>
                </c:pt>
                <c:pt idx="776">
                  <c:v>5.4785795317394612</c:v>
                </c:pt>
                <c:pt idx="777">
                  <c:v>5.4698154234600862</c:v>
                </c:pt>
                <c:pt idx="778">
                  <c:v>5.4610430432521744</c:v>
                </c:pt>
                <c:pt idx="779">
                  <c:v>5.4522623911157329</c:v>
                </c:pt>
                <c:pt idx="780">
                  <c:v>5.4434734670507616</c:v>
                </c:pt>
                <c:pt idx="781">
                  <c:v>5.4346762710572536</c:v>
                </c:pt>
                <c:pt idx="782">
                  <c:v>5.4258708031352167</c:v>
                </c:pt>
                <c:pt idx="783">
                  <c:v>5.417057063284652</c:v>
                </c:pt>
                <c:pt idx="784">
                  <c:v>5.4082350515055495</c:v>
                </c:pt>
                <c:pt idx="785">
                  <c:v>5.3994047677979164</c:v>
                </c:pt>
                <c:pt idx="786">
                  <c:v>5.3905662121617555</c:v>
                </c:pt>
                <c:pt idx="787">
                  <c:v>5.3817193845970577</c:v>
                </c:pt>
                <c:pt idx="788">
                  <c:v>5.3728642851038302</c:v>
                </c:pt>
                <c:pt idx="789">
                  <c:v>5.364000913682073</c:v>
                </c:pt>
                <c:pt idx="790">
                  <c:v>5.3551292703317799</c:v>
                </c:pt>
                <c:pt idx="791">
                  <c:v>5.346249355052958</c:v>
                </c:pt>
                <c:pt idx="792">
                  <c:v>5.3373611678456063</c:v>
                </c:pt>
                <c:pt idx="793">
                  <c:v>5.328464708709717</c:v>
                </c:pt>
                <c:pt idx="794">
                  <c:v>5.3195599776453015</c:v>
                </c:pt>
                <c:pt idx="795">
                  <c:v>5.3106469746523519</c:v>
                </c:pt>
                <c:pt idx="796">
                  <c:v>5.301725699730869</c:v>
                </c:pt>
                <c:pt idx="797">
                  <c:v>5.2927961528808583</c:v>
                </c:pt>
                <c:pt idx="798">
                  <c:v>5.2838583341023142</c:v>
                </c:pt>
                <c:pt idx="799">
                  <c:v>5.2749122433952369</c:v>
                </c:pt>
                <c:pt idx="800">
                  <c:v>5.265957880759629</c:v>
                </c:pt>
                <c:pt idx="801">
                  <c:v>5.2569952461954905</c:v>
                </c:pt>
                <c:pt idx="802">
                  <c:v>5.248024339702817</c:v>
                </c:pt>
                <c:pt idx="803">
                  <c:v>5.2390451612816147</c:v>
                </c:pt>
                <c:pt idx="804">
                  <c:v>5.2300577109318818</c:v>
                </c:pt>
                <c:pt idx="805">
                  <c:v>5.2210619886536129</c:v>
                </c:pt>
                <c:pt idx="806">
                  <c:v>5.2120579944468135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8D5-4C62-BCE2-07146C472C6F}"/>
            </c:ext>
          </c:extLst>
        </c:ser>
        <c:ser>
          <c:idx val="5"/>
          <c:order val="5"/>
          <c:spPr>
            <a:ln w="2222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'Max limit'!$W$6:$W$812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limit'!$AC$6:$AC$812</c:f>
              <c:numCache>
                <c:formatCode>0.00</c:formatCode>
                <c:ptCount val="807"/>
                <c:pt idx="0">
                  <c:v>9.687751399800808</c:v>
                </c:pt>
                <c:pt idx="1">
                  <c:v>9.6847125882402665</c:v>
                </c:pt>
                <c:pt idx="2">
                  <c:v>9.6816630577676932</c:v>
                </c:pt>
                <c:pt idx="3">
                  <c:v>9.6786028083830917</c:v>
                </c:pt>
                <c:pt idx="4">
                  <c:v>9.6755318400864603</c:v>
                </c:pt>
                <c:pt idx="5">
                  <c:v>9.6724501528777971</c:v>
                </c:pt>
                <c:pt idx="6">
                  <c:v>9.6693577467571039</c:v>
                </c:pt>
                <c:pt idx="7">
                  <c:v>9.6662546217243825</c:v>
                </c:pt>
                <c:pt idx="8">
                  <c:v>9.6631407777796294</c:v>
                </c:pt>
                <c:pt idx="9">
                  <c:v>9.6600162149228463</c:v>
                </c:pt>
                <c:pt idx="10">
                  <c:v>9.6568809331540333</c:v>
                </c:pt>
                <c:pt idx="11">
                  <c:v>9.6537349324731903</c:v>
                </c:pt>
                <c:pt idx="12">
                  <c:v>9.6505782128803173</c:v>
                </c:pt>
                <c:pt idx="13">
                  <c:v>9.6474107743754125</c:v>
                </c:pt>
                <c:pt idx="14">
                  <c:v>9.6442326169584796</c:v>
                </c:pt>
                <c:pt idx="15">
                  <c:v>9.6410437406295166</c:v>
                </c:pt>
                <c:pt idx="16">
                  <c:v>9.637844145388522</c:v>
                </c:pt>
                <c:pt idx="17">
                  <c:v>9.6346338312354991</c:v>
                </c:pt>
                <c:pt idx="18">
                  <c:v>9.6314127981704427</c:v>
                </c:pt>
                <c:pt idx="19">
                  <c:v>9.6281810461933599</c:v>
                </c:pt>
                <c:pt idx="20">
                  <c:v>9.6249385753042453</c:v>
                </c:pt>
                <c:pt idx="21">
                  <c:v>9.6216853855031008</c:v>
                </c:pt>
                <c:pt idx="22">
                  <c:v>9.6184214767899263</c:v>
                </c:pt>
                <c:pt idx="23">
                  <c:v>9.6151468491647218</c:v>
                </c:pt>
                <c:pt idx="24">
                  <c:v>9.6118615026274874</c:v>
                </c:pt>
                <c:pt idx="25">
                  <c:v>9.6085654371782212</c:v>
                </c:pt>
                <c:pt idx="26">
                  <c:v>9.6052586528169268</c:v>
                </c:pt>
                <c:pt idx="27">
                  <c:v>9.6019411495436007</c:v>
                </c:pt>
                <c:pt idx="28">
                  <c:v>9.5986129273582463</c:v>
                </c:pt>
                <c:pt idx="29">
                  <c:v>9.5952739862608603</c:v>
                </c:pt>
                <c:pt idx="30">
                  <c:v>9.5919243262514442</c:v>
                </c:pt>
                <c:pt idx="31">
                  <c:v>9.5885639473299982</c:v>
                </c:pt>
                <c:pt idx="32">
                  <c:v>9.5851928494965222</c:v>
                </c:pt>
                <c:pt idx="33">
                  <c:v>9.5818110327510162</c:v>
                </c:pt>
                <c:pt idx="34">
                  <c:v>9.5784184970934803</c:v>
                </c:pt>
                <c:pt idx="35">
                  <c:v>9.5750152425239143</c:v>
                </c:pt>
                <c:pt idx="36">
                  <c:v>9.5716012690423184</c:v>
                </c:pt>
                <c:pt idx="37">
                  <c:v>9.5681765766486908</c:v>
                </c:pt>
                <c:pt idx="38">
                  <c:v>9.5647411653430332</c:v>
                </c:pt>
                <c:pt idx="39">
                  <c:v>9.5612950351253474</c:v>
                </c:pt>
                <c:pt idx="40">
                  <c:v>9.5578381859956298</c:v>
                </c:pt>
                <c:pt idx="41">
                  <c:v>9.5543706179538823</c:v>
                </c:pt>
                <c:pt idx="42">
                  <c:v>9.5508923310001048</c:v>
                </c:pt>
                <c:pt idx="43">
                  <c:v>9.5474033251342973</c:v>
                </c:pt>
                <c:pt idx="44">
                  <c:v>9.5439036003564599</c:v>
                </c:pt>
                <c:pt idx="45">
                  <c:v>9.5403931566665925</c:v>
                </c:pt>
                <c:pt idx="46">
                  <c:v>9.5368719940646951</c:v>
                </c:pt>
                <c:pt idx="47">
                  <c:v>9.5333401125507677</c:v>
                </c:pt>
                <c:pt idx="48">
                  <c:v>9.5297975121248086</c:v>
                </c:pt>
                <c:pt idx="49">
                  <c:v>9.5262441927868213</c:v>
                </c:pt>
                <c:pt idx="50">
                  <c:v>9.5226801545368041</c:v>
                </c:pt>
                <c:pt idx="51">
                  <c:v>9.519105397374755</c:v>
                </c:pt>
                <c:pt idx="52">
                  <c:v>9.515519921300676</c:v>
                </c:pt>
                <c:pt idx="53">
                  <c:v>9.5119237263145671</c:v>
                </c:pt>
                <c:pt idx="54">
                  <c:v>9.5083168124164281</c:v>
                </c:pt>
                <c:pt idx="55">
                  <c:v>9.504699179606261</c:v>
                </c:pt>
                <c:pt idx="56">
                  <c:v>9.5010708278840603</c:v>
                </c:pt>
                <c:pt idx="57">
                  <c:v>9.4974317572498315</c:v>
                </c:pt>
                <c:pt idx="58">
                  <c:v>9.4937819677035726</c:v>
                </c:pt>
                <c:pt idx="59">
                  <c:v>9.4901214592452821</c:v>
                </c:pt>
                <c:pt idx="60">
                  <c:v>9.4864502318749633</c:v>
                </c:pt>
                <c:pt idx="61">
                  <c:v>9.4827682855926128</c:v>
                </c:pt>
                <c:pt idx="62">
                  <c:v>9.479075620398234</c:v>
                </c:pt>
                <c:pt idx="63">
                  <c:v>9.4753722362918236</c:v>
                </c:pt>
                <c:pt idx="64">
                  <c:v>9.4716581332733831</c:v>
                </c:pt>
                <c:pt idx="65">
                  <c:v>9.4679333113429127</c:v>
                </c:pt>
                <c:pt idx="66">
                  <c:v>9.4641977705004123</c:v>
                </c:pt>
                <c:pt idx="67">
                  <c:v>9.460451510745882</c:v>
                </c:pt>
                <c:pt idx="68">
                  <c:v>9.4566945320793216</c:v>
                </c:pt>
                <c:pt idx="69">
                  <c:v>9.4529268345007313</c:v>
                </c:pt>
                <c:pt idx="70">
                  <c:v>9.4491484180101093</c:v>
                </c:pt>
                <c:pt idx="71">
                  <c:v>9.4453592826074591</c:v>
                </c:pt>
                <c:pt idx="72">
                  <c:v>9.4415594282927771</c:v>
                </c:pt>
                <c:pt idx="73">
                  <c:v>9.4377488550660669</c:v>
                </c:pt>
                <c:pt idx="74">
                  <c:v>9.4339275629273249</c:v>
                </c:pt>
                <c:pt idx="75">
                  <c:v>9.430095551876553</c:v>
                </c:pt>
                <c:pt idx="76">
                  <c:v>9.4262528219137511</c:v>
                </c:pt>
                <c:pt idx="77">
                  <c:v>9.4223993730389211</c:v>
                </c:pt>
                <c:pt idx="78">
                  <c:v>9.4185352052520575</c:v>
                </c:pt>
                <c:pt idx="79">
                  <c:v>9.4146603185531657</c:v>
                </c:pt>
                <c:pt idx="80">
                  <c:v>9.4107747129422439</c:v>
                </c:pt>
                <c:pt idx="81">
                  <c:v>9.4068783884192921</c:v>
                </c:pt>
                <c:pt idx="82">
                  <c:v>9.4029713449843086</c:v>
                </c:pt>
                <c:pt idx="83">
                  <c:v>9.399053582637297</c:v>
                </c:pt>
                <c:pt idx="84">
                  <c:v>9.3951251013782535</c:v>
                </c:pt>
                <c:pt idx="85">
                  <c:v>9.3911859012071801</c:v>
                </c:pt>
                <c:pt idx="86">
                  <c:v>9.3872359821240785</c:v>
                </c:pt>
                <c:pt idx="87">
                  <c:v>9.3832753441289452</c:v>
                </c:pt>
                <c:pt idx="88">
                  <c:v>9.3793039872217818</c:v>
                </c:pt>
                <c:pt idx="89">
                  <c:v>9.3753219114025885</c:v>
                </c:pt>
                <c:pt idx="90">
                  <c:v>9.3713291166713653</c:v>
                </c:pt>
                <c:pt idx="91">
                  <c:v>9.367325603028112</c:v>
                </c:pt>
                <c:pt idx="92">
                  <c:v>9.363311370472827</c:v>
                </c:pt>
                <c:pt idx="93">
                  <c:v>9.3592864190055138</c:v>
                </c:pt>
                <c:pt idx="94">
                  <c:v>9.3552507486261689</c:v>
                </c:pt>
                <c:pt idx="95">
                  <c:v>9.351204359334794</c:v>
                </c:pt>
                <c:pt idx="96">
                  <c:v>9.3471472511313909</c:v>
                </c:pt>
                <c:pt idx="97">
                  <c:v>9.343079424015956</c:v>
                </c:pt>
                <c:pt idx="98">
                  <c:v>9.3390008779884912</c:v>
                </c:pt>
                <c:pt idx="99">
                  <c:v>9.3349116130489964</c:v>
                </c:pt>
                <c:pt idx="100">
                  <c:v>9.3308116291974716</c:v>
                </c:pt>
                <c:pt idx="101">
                  <c:v>9.3267009264339169</c:v>
                </c:pt>
                <c:pt idx="102">
                  <c:v>9.322579504758334</c:v>
                </c:pt>
                <c:pt idx="103">
                  <c:v>9.3184473641707157</c:v>
                </c:pt>
                <c:pt idx="104">
                  <c:v>9.3143045046710711</c:v>
                </c:pt>
                <c:pt idx="105">
                  <c:v>9.3101509262593964</c:v>
                </c:pt>
                <c:pt idx="106">
                  <c:v>9.3059866289356901</c:v>
                </c:pt>
                <c:pt idx="107">
                  <c:v>9.3018116126999555</c:v>
                </c:pt>
                <c:pt idx="108">
                  <c:v>9.2976258775521892</c:v>
                </c:pt>
                <c:pt idx="109">
                  <c:v>9.2934294234923929</c:v>
                </c:pt>
                <c:pt idx="110">
                  <c:v>9.2892222505205684</c:v>
                </c:pt>
                <c:pt idx="111">
                  <c:v>9.2850043586367104</c:v>
                </c:pt>
                <c:pt idx="112">
                  <c:v>9.2807757478408242</c:v>
                </c:pt>
                <c:pt idx="113">
                  <c:v>9.276536418132908</c:v>
                </c:pt>
                <c:pt idx="114">
                  <c:v>9.2722863695129618</c:v>
                </c:pt>
                <c:pt idx="115">
                  <c:v>9.2680256019809839</c:v>
                </c:pt>
                <c:pt idx="116">
                  <c:v>9.2637541155369778</c:v>
                </c:pt>
                <c:pt idx="117">
                  <c:v>9.2594719101809417</c:v>
                </c:pt>
                <c:pt idx="118">
                  <c:v>9.2551789859128739</c:v>
                </c:pt>
                <c:pt idx="119">
                  <c:v>9.2508753427327761</c:v>
                </c:pt>
                <c:pt idx="120">
                  <c:v>9.2465609806406501</c:v>
                </c:pt>
                <c:pt idx="121">
                  <c:v>9.2422358996364924</c:v>
                </c:pt>
                <c:pt idx="122">
                  <c:v>9.2379000997203047</c:v>
                </c:pt>
                <c:pt idx="123">
                  <c:v>9.233553580892087</c:v>
                </c:pt>
                <c:pt idx="124">
                  <c:v>9.2291963431518376</c:v>
                </c:pt>
                <c:pt idx="125">
                  <c:v>9.2248283864995599</c:v>
                </c:pt>
                <c:pt idx="126">
                  <c:v>9.2204497109352523</c:v>
                </c:pt>
                <c:pt idx="127">
                  <c:v>9.216060316458913</c:v>
                </c:pt>
                <c:pt idx="128">
                  <c:v>9.2116602030705437</c:v>
                </c:pt>
                <c:pt idx="129">
                  <c:v>9.2072493707701462</c:v>
                </c:pt>
                <c:pt idx="130">
                  <c:v>9.2028278195577169</c:v>
                </c:pt>
                <c:pt idx="131">
                  <c:v>9.1983955494332577</c:v>
                </c:pt>
                <c:pt idx="132">
                  <c:v>9.1939525603967702</c:v>
                </c:pt>
                <c:pt idx="133">
                  <c:v>9.189498852448251</c:v>
                </c:pt>
                <c:pt idx="134">
                  <c:v>9.1850344255877019</c:v>
                </c:pt>
                <c:pt idx="135">
                  <c:v>9.1805592798151228</c:v>
                </c:pt>
                <c:pt idx="136">
                  <c:v>9.1760734151305137</c:v>
                </c:pt>
                <c:pt idx="137">
                  <c:v>9.1715768315338728</c:v>
                </c:pt>
                <c:pt idx="138">
                  <c:v>9.1670695290252038</c:v>
                </c:pt>
                <c:pt idx="139">
                  <c:v>9.1625515076045048</c:v>
                </c:pt>
                <c:pt idx="140">
                  <c:v>9.158022767271774</c:v>
                </c:pt>
                <c:pt idx="141">
                  <c:v>9.1534833080270133</c:v>
                </c:pt>
                <c:pt idx="142">
                  <c:v>9.1489331298702243</c:v>
                </c:pt>
                <c:pt idx="143">
                  <c:v>9.1443722328014019</c:v>
                </c:pt>
                <c:pt idx="144">
                  <c:v>9.1398006168205512</c:v>
                </c:pt>
                <c:pt idx="145">
                  <c:v>9.1352182819276724</c:v>
                </c:pt>
                <c:pt idx="146">
                  <c:v>9.13062522812276</c:v>
                </c:pt>
                <c:pt idx="147">
                  <c:v>9.1260214554058194</c:v>
                </c:pt>
                <c:pt idx="148">
                  <c:v>9.1214069637768489</c:v>
                </c:pt>
                <c:pt idx="149">
                  <c:v>9.1167817532358484</c:v>
                </c:pt>
                <c:pt idx="150">
                  <c:v>9.1121458237828161</c:v>
                </c:pt>
                <c:pt idx="151">
                  <c:v>9.1074991754177557</c:v>
                </c:pt>
                <c:pt idx="152">
                  <c:v>9.1028418081406635</c:v>
                </c:pt>
                <c:pt idx="153">
                  <c:v>9.0981737219515413</c:v>
                </c:pt>
                <c:pt idx="154">
                  <c:v>9.0934949168503891</c:v>
                </c:pt>
                <c:pt idx="155">
                  <c:v>9.088805392837207</c:v>
                </c:pt>
                <c:pt idx="156">
                  <c:v>9.0841051499119949</c:v>
                </c:pt>
                <c:pt idx="157">
                  <c:v>9.0793941880747528</c:v>
                </c:pt>
                <c:pt idx="158">
                  <c:v>9.0746725073254808</c:v>
                </c:pt>
                <c:pt idx="159">
                  <c:v>9.0699401076641788</c:v>
                </c:pt>
                <c:pt idx="160">
                  <c:v>9.0651969890908468</c:v>
                </c:pt>
                <c:pt idx="161">
                  <c:v>9.0604431516054831</c:v>
                </c:pt>
                <c:pt idx="162">
                  <c:v>9.0556785952080912</c:v>
                </c:pt>
                <c:pt idx="163">
                  <c:v>9.0509033198986657</c:v>
                </c:pt>
                <c:pt idx="164">
                  <c:v>9.0461173256772138</c:v>
                </c:pt>
                <c:pt idx="165">
                  <c:v>9.041320612543732</c:v>
                </c:pt>
                <c:pt idx="166">
                  <c:v>9.0365131804982166</c:v>
                </c:pt>
                <c:pt idx="167">
                  <c:v>9.031695029540673</c:v>
                </c:pt>
                <c:pt idx="168">
                  <c:v>9.0268661596710995</c:v>
                </c:pt>
                <c:pt idx="169">
                  <c:v>9.022026570889496</c:v>
                </c:pt>
                <c:pt idx="170">
                  <c:v>9.0171762631958625</c:v>
                </c:pt>
                <c:pt idx="171">
                  <c:v>9.0123152365901973</c:v>
                </c:pt>
                <c:pt idx="172">
                  <c:v>9.0074434910725039</c:v>
                </c:pt>
                <c:pt idx="173">
                  <c:v>9.0025610266427805</c:v>
                </c:pt>
                <c:pt idx="174">
                  <c:v>8.9976678433010253</c:v>
                </c:pt>
                <c:pt idx="175">
                  <c:v>8.992763941047242</c:v>
                </c:pt>
                <c:pt idx="176">
                  <c:v>8.9878493198814269</c:v>
                </c:pt>
                <c:pt idx="177">
                  <c:v>8.9829239798035818</c:v>
                </c:pt>
                <c:pt idx="178">
                  <c:v>8.9779879208137068</c:v>
                </c:pt>
                <c:pt idx="179">
                  <c:v>8.9730411429118018</c:v>
                </c:pt>
                <c:pt idx="180">
                  <c:v>8.9680836460978668</c:v>
                </c:pt>
                <c:pt idx="181">
                  <c:v>8.9631154303719001</c:v>
                </c:pt>
                <c:pt idx="182">
                  <c:v>8.9581364957339069</c:v>
                </c:pt>
                <c:pt idx="183">
                  <c:v>8.9531468421838802</c:v>
                </c:pt>
                <c:pt idx="184">
                  <c:v>8.9481464697218236</c:v>
                </c:pt>
                <c:pt idx="185">
                  <c:v>8.9431353783477388</c:v>
                </c:pt>
                <c:pt idx="186">
                  <c:v>8.9381135680616222</c:v>
                </c:pt>
                <c:pt idx="187">
                  <c:v>8.9330810388634756</c:v>
                </c:pt>
                <c:pt idx="188">
                  <c:v>8.9280377907532991</c:v>
                </c:pt>
                <c:pt idx="189">
                  <c:v>8.9229838237310943</c:v>
                </c:pt>
                <c:pt idx="190">
                  <c:v>8.9179191377968561</c:v>
                </c:pt>
                <c:pt idx="191">
                  <c:v>8.9128437329505896</c:v>
                </c:pt>
                <c:pt idx="192">
                  <c:v>8.9077576091922932</c:v>
                </c:pt>
                <c:pt idx="193">
                  <c:v>8.9026607665219668</c:v>
                </c:pt>
                <c:pt idx="194">
                  <c:v>8.8975532049396087</c:v>
                </c:pt>
                <c:pt idx="195">
                  <c:v>8.8924349244452223</c:v>
                </c:pt>
                <c:pt idx="196">
                  <c:v>8.887305925038806</c:v>
                </c:pt>
                <c:pt idx="197">
                  <c:v>8.8821662067203562</c:v>
                </c:pt>
                <c:pt idx="198">
                  <c:v>8.8770157694898799</c:v>
                </c:pt>
                <c:pt idx="199">
                  <c:v>8.8718546133473737</c:v>
                </c:pt>
                <c:pt idx="200">
                  <c:v>8.8666827382928339</c:v>
                </c:pt>
                <c:pt idx="201">
                  <c:v>8.861500144326266</c:v>
                </c:pt>
                <c:pt idx="202">
                  <c:v>8.8563068314476681</c:v>
                </c:pt>
                <c:pt idx="203">
                  <c:v>8.8511027996570419</c:v>
                </c:pt>
                <c:pt idx="204">
                  <c:v>8.8458880489543823</c:v>
                </c:pt>
                <c:pt idx="205">
                  <c:v>8.8406625793396945</c:v>
                </c:pt>
                <c:pt idx="206">
                  <c:v>8.8354263908129749</c:v>
                </c:pt>
                <c:pt idx="207">
                  <c:v>8.8301794833742253</c:v>
                </c:pt>
                <c:pt idx="208">
                  <c:v>8.8249218570234458</c:v>
                </c:pt>
                <c:pt idx="209">
                  <c:v>8.8196535117606381</c:v>
                </c:pt>
                <c:pt idx="210">
                  <c:v>8.8143744475857986</c:v>
                </c:pt>
                <c:pt idx="211">
                  <c:v>8.8090846644989291</c:v>
                </c:pt>
                <c:pt idx="212">
                  <c:v>8.8037841625000315</c:v>
                </c:pt>
                <c:pt idx="213">
                  <c:v>8.7984729415891003</c:v>
                </c:pt>
                <c:pt idx="214">
                  <c:v>8.793151001766141</c:v>
                </c:pt>
                <c:pt idx="215">
                  <c:v>8.7878183430311516</c:v>
                </c:pt>
                <c:pt idx="216">
                  <c:v>8.7824749653841323</c:v>
                </c:pt>
                <c:pt idx="217">
                  <c:v>8.7771208688250812</c:v>
                </c:pt>
                <c:pt idx="218">
                  <c:v>8.771756053354002</c:v>
                </c:pt>
                <c:pt idx="219">
                  <c:v>8.766380518970891</c:v>
                </c:pt>
                <c:pt idx="220">
                  <c:v>8.7609942656757518</c:v>
                </c:pt>
                <c:pt idx="221">
                  <c:v>8.7555972934685791</c:v>
                </c:pt>
                <c:pt idx="222">
                  <c:v>8.7501896023493799</c:v>
                </c:pt>
                <c:pt idx="223">
                  <c:v>8.7447711923181473</c:v>
                </c:pt>
                <c:pt idx="224">
                  <c:v>8.7393420633748882</c:v>
                </c:pt>
                <c:pt idx="225">
                  <c:v>8.7339022155195956</c:v>
                </c:pt>
                <c:pt idx="226">
                  <c:v>8.7284516487522765</c:v>
                </c:pt>
                <c:pt idx="227">
                  <c:v>8.722990363072924</c:v>
                </c:pt>
                <c:pt idx="228">
                  <c:v>8.7175183584815432</c:v>
                </c:pt>
                <c:pt idx="229">
                  <c:v>8.7120356349781307</c:v>
                </c:pt>
                <c:pt idx="230">
                  <c:v>8.70654219256269</c:v>
                </c:pt>
                <c:pt idx="231">
                  <c:v>8.7010380312352176</c:v>
                </c:pt>
                <c:pt idx="232">
                  <c:v>8.6955231509957152</c:v>
                </c:pt>
                <c:pt idx="233">
                  <c:v>8.6899975518441828</c:v>
                </c:pt>
                <c:pt idx="234">
                  <c:v>8.6844612337806204</c:v>
                </c:pt>
                <c:pt idx="235">
                  <c:v>8.6789141968050281</c:v>
                </c:pt>
                <c:pt idx="236">
                  <c:v>8.6733564409174058</c:v>
                </c:pt>
                <c:pt idx="237">
                  <c:v>8.6677879661177535</c:v>
                </c:pt>
                <c:pt idx="238">
                  <c:v>8.6622087724060712</c:v>
                </c:pt>
                <c:pt idx="239">
                  <c:v>8.6566188597823572</c:v>
                </c:pt>
                <c:pt idx="240">
                  <c:v>8.6510182282466133</c:v>
                </c:pt>
                <c:pt idx="241">
                  <c:v>8.6454068777988411</c:v>
                </c:pt>
                <c:pt idx="242">
                  <c:v>8.639784808439039</c:v>
                </c:pt>
                <c:pt idx="243">
                  <c:v>8.6341520201672051</c:v>
                </c:pt>
                <c:pt idx="244">
                  <c:v>8.6285085129833412</c:v>
                </c:pt>
                <c:pt idx="245">
                  <c:v>8.6228542868874474</c:v>
                </c:pt>
                <c:pt idx="246">
                  <c:v>8.6171893418795236</c:v>
                </c:pt>
                <c:pt idx="247">
                  <c:v>8.6115136779595698</c:v>
                </c:pt>
                <c:pt idx="248">
                  <c:v>8.605827295127586</c:v>
                </c:pt>
                <c:pt idx="249">
                  <c:v>8.6001301933835723</c:v>
                </c:pt>
                <c:pt idx="250">
                  <c:v>8.5944223727275268</c:v>
                </c:pt>
                <c:pt idx="251">
                  <c:v>8.5887038331594532</c:v>
                </c:pt>
                <c:pt idx="252">
                  <c:v>8.5829745746793478</c:v>
                </c:pt>
                <c:pt idx="253">
                  <c:v>8.5772345972872124</c:v>
                </c:pt>
                <c:pt idx="254">
                  <c:v>8.5714839009830488</c:v>
                </c:pt>
                <c:pt idx="255">
                  <c:v>8.5657224857668535</c:v>
                </c:pt>
                <c:pt idx="256">
                  <c:v>8.5599503516386282</c:v>
                </c:pt>
                <c:pt idx="257">
                  <c:v>8.5541674985983729</c:v>
                </c:pt>
                <c:pt idx="258">
                  <c:v>8.5483739266460876</c:v>
                </c:pt>
                <c:pt idx="259">
                  <c:v>8.5425696357817724</c:v>
                </c:pt>
                <c:pt idx="260">
                  <c:v>8.5367546260054272</c:v>
                </c:pt>
                <c:pt idx="261">
                  <c:v>8.5309288973170503</c:v>
                </c:pt>
                <c:pt idx="262">
                  <c:v>8.5250924497166451</c:v>
                </c:pt>
                <c:pt idx="263">
                  <c:v>8.5192452832042083</c:v>
                </c:pt>
                <c:pt idx="264">
                  <c:v>8.5133873977797432</c:v>
                </c:pt>
                <c:pt idx="265">
                  <c:v>8.5075187934432481</c:v>
                </c:pt>
                <c:pt idx="266">
                  <c:v>8.5016394701947196</c:v>
                </c:pt>
                <c:pt idx="267">
                  <c:v>8.4957494280341646</c:v>
                </c:pt>
                <c:pt idx="268">
                  <c:v>8.489848666961576</c:v>
                </c:pt>
                <c:pt idx="269">
                  <c:v>8.4839371869769611</c:v>
                </c:pt>
                <c:pt idx="270">
                  <c:v>8.4780149880803126</c:v>
                </c:pt>
                <c:pt idx="271">
                  <c:v>8.472082070271636</c:v>
                </c:pt>
                <c:pt idx="272">
                  <c:v>8.4661384335509293</c:v>
                </c:pt>
                <c:pt idx="273">
                  <c:v>8.4601840779181909</c:v>
                </c:pt>
                <c:pt idx="274">
                  <c:v>8.4542190033734226</c:v>
                </c:pt>
                <c:pt idx="275">
                  <c:v>8.448243209916626</c:v>
                </c:pt>
                <c:pt idx="276">
                  <c:v>8.4422566975477995</c:v>
                </c:pt>
                <c:pt idx="277">
                  <c:v>8.4362594662669395</c:v>
                </c:pt>
                <c:pt idx="278">
                  <c:v>8.430251516074053</c:v>
                </c:pt>
                <c:pt idx="279">
                  <c:v>8.4242328469691348</c:v>
                </c:pt>
                <c:pt idx="280">
                  <c:v>8.4182034589521866</c:v>
                </c:pt>
                <c:pt idx="281">
                  <c:v>8.4121633520232084</c:v>
                </c:pt>
                <c:pt idx="282">
                  <c:v>8.4061125261821985</c:v>
                </c:pt>
                <c:pt idx="283">
                  <c:v>8.4000509814291622</c:v>
                </c:pt>
                <c:pt idx="284">
                  <c:v>8.3939787177640923</c:v>
                </c:pt>
                <c:pt idx="285">
                  <c:v>8.3878957351869943</c:v>
                </c:pt>
                <c:pt idx="286">
                  <c:v>8.3818020336978645</c:v>
                </c:pt>
                <c:pt idx="287">
                  <c:v>8.3756976132967047</c:v>
                </c:pt>
                <c:pt idx="288">
                  <c:v>8.3695824739835167</c:v>
                </c:pt>
                <c:pt idx="289">
                  <c:v>8.363456615758297</c:v>
                </c:pt>
                <c:pt idx="290">
                  <c:v>8.3573200386210456</c:v>
                </c:pt>
                <c:pt idx="291">
                  <c:v>8.3511727425717677</c:v>
                </c:pt>
                <c:pt idx="292">
                  <c:v>8.345014727610458</c:v>
                </c:pt>
                <c:pt idx="293">
                  <c:v>8.3388459937371167</c:v>
                </c:pt>
                <c:pt idx="294">
                  <c:v>8.3326665409517471</c:v>
                </c:pt>
                <c:pt idx="295">
                  <c:v>8.3264763692543475</c:v>
                </c:pt>
                <c:pt idx="296">
                  <c:v>8.320275478644918</c:v>
                </c:pt>
                <c:pt idx="297">
                  <c:v>8.3140638691234567</c:v>
                </c:pt>
                <c:pt idx="298">
                  <c:v>8.3078415406899655</c:v>
                </c:pt>
                <c:pt idx="299">
                  <c:v>8.3016084933444461</c:v>
                </c:pt>
                <c:pt idx="300">
                  <c:v>8.2953647270868949</c:v>
                </c:pt>
                <c:pt idx="301">
                  <c:v>8.2891102419173137</c:v>
                </c:pt>
                <c:pt idx="302">
                  <c:v>8.2828450378357026</c:v>
                </c:pt>
                <c:pt idx="303">
                  <c:v>8.2765691148420615</c:v>
                </c:pt>
                <c:pt idx="304">
                  <c:v>8.2702824729363904</c:v>
                </c:pt>
                <c:pt idx="305">
                  <c:v>8.2639851121186876</c:v>
                </c:pt>
                <c:pt idx="306">
                  <c:v>8.2576770323889566</c:v>
                </c:pt>
                <c:pt idx="307">
                  <c:v>8.2513582337471956</c:v>
                </c:pt>
                <c:pt idx="308">
                  <c:v>8.2450287161934028</c:v>
                </c:pt>
                <c:pt idx="309">
                  <c:v>8.2386884797275819</c:v>
                </c:pt>
                <c:pt idx="310">
                  <c:v>8.2323375243497292</c:v>
                </c:pt>
                <c:pt idx="311">
                  <c:v>8.2259758500598466</c:v>
                </c:pt>
                <c:pt idx="312">
                  <c:v>8.2196034568579357</c:v>
                </c:pt>
                <c:pt idx="313">
                  <c:v>8.2132203447439913</c:v>
                </c:pt>
                <c:pt idx="314">
                  <c:v>8.2068265137180187</c:v>
                </c:pt>
                <c:pt idx="315">
                  <c:v>8.2004219637800162</c:v>
                </c:pt>
                <c:pt idx="316">
                  <c:v>8.1940066949299837</c:v>
                </c:pt>
                <c:pt idx="317">
                  <c:v>8.1875807071679212</c:v>
                </c:pt>
                <c:pt idx="318">
                  <c:v>8.1811440004938287</c:v>
                </c:pt>
                <c:pt idx="319">
                  <c:v>8.1746965749077045</c:v>
                </c:pt>
                <c:pt idx="320">
                  <c:v>8.1682384304095503</c:v>
                </c:pt>
                <c:pt idx="321">
                  <c:v>8.1617695669993662</c:v>
                </c:pt>
                <c:pt idx="322">
                  <c:v>8.1552899846771538</c:v>
                </c:pt>
                <c:pt idx="323">
                  <c:v>8.1487996834429097</c:v>
                </c:pt>
                <c:pt idx="324">
                  <c:v>8.1422986632966339</c:v>
                </c:pt>
                <c:pt idx="325">
                  <c:v>8.1357869242383316</c:v>
                </c:pt>
                <c:pt idx="326">
                  <c:v>8.1292644662679958</c:v>
                </c:pt>
                <c:pt idx="327">
                  <c:v>8.1227312893856336</c:v>
                </c:pt>
                <c:pt idx="328">
                  <c:v>8.1161873935912379</c:v>
                </c:pt>
                <c:pt idx="329">
                  <c:v>8.1096327788848122</c:v>
                </c:pt>
                <c:pt idx="330">
                  <c:v>8.1030674452663582</c:v>
                </c:pt>
                <c:pt idx="331">
                  <c:v>8.0964913927358744</c:v>
                </c:pt>
                <c:pt idx="332">
                  <c:v>8.0899046212933587</c:v>
                </c:pt>
                <c:pt idx="333">
                  <c:v>8.0833071309388149</c:v>
                </c:pt>
                <c:pt idx="334">
                  <c:v>8.0766989216722376</c:v>
                </c:pt>
                <c:pt idx="335">
                  <c:v>8.070079993493632</c:v>
                </c:pt>
                <c:pt idx="336">
                  <c:v>8.0634503464029965</c:v>
                </c:pt>
                <c:pt idx="337">
                  <c:v>8.056809980400331</c:v>
                </c:pt>
                <c:pt idx="338">
                  <c:v>8.0501588954856356</c:v>
                </c:pt>
                <c:pt idx="339">
                  <c:v>8.0434970916589101</c:v>
                </c:pt>
                <c:pt idx="340">
                  <c:v>8.0368245689201547</c:v>
                </c:pt>
                <c:pt idx="341">
                  <c:v>8.0301413272693676</c:v>
                </c:pt>
                <c:pt idx="342">
                  <c:v>8.0234473667065522</c:v>
                </c:pt>
                <c:pt idx="343">
                  <c:v>8.0167426872317051</c:v>
                </c:pt>
                <c:pt idx="344">
                  <c:v>8.0100272888448281</c:v>
                </c:pt>
                <c:pt idx="345">
                  <c:v>8.0033011715459228</c:v>
                </c:pt>
                <c:pt idx="346">
                  <c:v>7.996564335334984</c:v>
                </c:pt>
                <c:pt idx="347">
                  <c:v>7.9898167802120188</c:v>
                </c:pt>
                <c:pt idx="348">
                  <c:v>7.9830585061770201</c:v>
                </c:pt>
                <c:pt idx="349">
                  <c:v>7.9762895132299931</c:v>
                </c:pt>
                <c:pt idx="350">
                  <c:v>7.9695098013709362</c:v>
                </c:pt>
                <c:pt idx="351">
                  <c:v>7.9627193705998485</c:v>
                </c:pt>
                <c:pt idx="352">
                  <c:v>7.9559182209167307</c:v>
                </c:pt>
                <c:pt idx="353">
                  <c:v>7.949106352321583</c:v>
                </c:pt>
                <c:pt idx="354">
                  <c:v>7.9422837648144062</c:v>
                </c:pt>
                <c:pt idx="355">
                  <c:v>7.9354504583951977</c:v>
                </c:pt>
                <c:pt idx="356">
                  <c:v>7.9286064330639583</c:v>
                </c:pt>
                <c:pt idx="357">
                  <c:v>7.9217516888206925</c:v>
                </c:pt>
                <c:pt idx="358">
                  <c:v>7.9148862256653922</c:v>
                </c:pt>
                <c:pt idx="359">
                  <c:v>7.9080100435980638</c:v>
                </c:pt>
                <c:pt idx="360">
                  <c:v>7.9011231426187063</c:v>
                </c:pt>
                <c:pt idx="361">
                  <c:v>7.8942255227273153</c:v>
                </c:pt>
                <c:pt idx="362">
                  <c:v>7.8873171839238978</c:v>
                </c:pt>
                <c:pt idx="363">
                  <c:v>7.8803981262084495</c:v>
                </c:pt>
                <c:pt idx="364">
                  <c:v>7.8734683495809694</c:v>
                </c:pt>
                <c:pt idx="365">
                  <c:v>7.8665278540414612</c:v>
                </c:pt>
                <c:pt idx="366">
                  <c:v>7.8595766395899211</c:v>
                </c:pt>
                <c:pt idx="367">
                  <c:v>7.8526147062263503</c:v>
                </c:pt>
                <c:pt idx="368">
                  <c:v>7.8456420539507521</c:v>
                </c:pt>
                <c:pt idx="369">
                  <c:v>7.8386586827631213</c:v>
                </c:pt>
                <c:pt idx="370">
                  <c:v>7.8316645926634623</c:v>
                </c:pt>
                <c:pt idx="371">
                  <c:v>7.8246597836517706</c:v>
                </c:pt>
                <c:pt idx="372">
                  <c:v>7.8176442557280517</c:v>
                </c:pt>
                <c:pt idx="373">
                  <c:v>7.8106180088923018</c:v>
                </c:pt>
                <c:pt idx="374">
                  <c:v>7.8035810431445203</c:v>
                </c:pt>
                <c:pt idx="375">
                  <c:v>7.7965333584847087</c:v>
                </c:pt>
                <c:pt idx="376">
                  <c:v>7.7894749549128699</c:v>
                </c:pt>
                <c:pt idx="377">
                  <c:v>7.7824058324289984</c:v>
                </c:pt>
                <c:pt idx="378">
                  <c:v>7.775325991033097</c:v>
                </c:pt>
                <c:pt idx="379">
                  <c:v>7.7682354307251664</c:v>
                </c:pt>
                <c:pt idx="380">
                  <c:v>7.7611341515052059</c:v>
                </c:pt>
                <c:pt idx="381">
                  <c:v>7.7540221533732128</c:v>
                </c:pt>
                <c:pt idx="382">
                  <c:v>7.7468994363291923</c:v>
                </c:pt>
                <c:pt idx="383">
                  <c:v>7.7397660003731401</c:v>
                </c:pt>
                <c:pt idx="384">
                  <c:v>7.7326218455050579</c:v>
                </c:pt>
                <c:pt idx="385">
                  <c:v>7.7254669717249458</c:v>
                </c:pt>
                <c:pt idx="386">
                  <c:v>7.7183013790328054</c:v>
                </c:pt>
                <c:pt idx="387">
                  <c:v>7.7111250674286325</c:v>
                </c:pt>
                <c:pt idx="388">
                  <c:v>7.7039380369124295</c:v>
                </c:pt>
                <c:pt idx="389">
                  <c:v>7.6967402874841975</c:v>
                </c:pt>
                <c:pt idx="390">
                  <c:v>7.6895318191439346</c:v>
                </c:pt>
                <c:pt idx="391">
                  <c:v>7.6823126318916417</c:v>
                </c:pt>
                <c:pt idx="392">
                  <c:v>7.6750827257273189</c:v>
                </c:pt>
                <c:pt idx="393">
                  <c:v>7.6678421006509669</c:v>
                </c:pt>
                <c:pt idx="394">
                  <c:v>7.6605907566625833</c:v>
                </c:pt>
                <c:pt idx="395">
                  <c:v>7.6533286937621714</c:v>
                </c:pt>
                <c:pt idx="396">
                  <c:v>7.6460559119497269</c:v>
                </c:pt>
                <c:pt idx="397">
                  <c:v>7.6387724112252533</c:v>
                </c:pt>
                <c:pt idx="398">
                  <c:v>7.6314781915887497</c:v>
                </c:pt>
                <c:pt idx="399">
                  <c:v>7.6241732530402162</c:v>
                </c:pt>
                <c:pt idx="400">
                  <c:v>7.6168575955796527</c:v>
                </c:pt>
                <c:pt idx="401">
                  <c:v>7.6095312192070583</c:v>
                </c:pt>
                <c:pt idx="402">
                  <c:v>7.6021941239224349</c:v>
                </c:pt>
                <c:pt idx="403">
                  <c:v>7.5948463097257806</c:v>
                </c:pt>
                <c:pt idx="404">
                  <c:v>7.5874877766170963</c:v>
                </c:pt>
                <c:pt idx="405">
                  <c:v>7.580118524596382</c:v>
                </c:pt>
                <c:pt idx="406">
                  <c:v>7.5727385536636369</c:v>
                </c:pt>
                <c:pt idx="407">
                  <c:v>7.5653478638188618</c:v>
                </c:pt>
                <c:pt idx="408">
                  <c:v>7.5579464550620559</c:v>
                </c:pt>
                <c:pt idx="409">
                  <c:v>7.5505343273932217</c:v>
                </c:pt>
                <c:pt idx="410">
                  <c:v>7.5431114808123567</c:v>
                </c:pt>
                <c:pt idx="411">
                  <c:v>7.5356779153194609</c:v>
                </c:pt>
                <c:pt idx="412">
                  <c:v>7.5282336309145359</c:v>
                </c:pt>
                <c:pt idx="413">
                  <c:v>7.5207786275975801</c:v>
                </c:pt>
                <c:pt idx="414">
                  <c:v>7.5133129053685961</c:v>
                </c:pt>
                <c:pt idx="415">
                  <c:v>7.5058364642275794</c:v>
                </c:pt>
                <c:pt idx="416">
                  <c:v>7.4983493041745337</c:v>
                </c:pt>
                <c:pt idx="417">
                  <c:v>7.4908514252094562</c:v>
                </c:pt>
                <c:pt idx="418">
                  <c:v>7.4833428273323515</c:v>
                </c:pt>
                <c:pt idx="419">
                  <c:v>7.4758235105432131</c:v>
                </c:pt>
                <c:pt idx="420">
                  <c:v>7.4682934748420475</c:v>
                </c:pt>
                <c:pt idx="421">
                  <c:v>7.4607527202288511</c:v>
                </c:pt>
                <c:pt idx="422">
                  <c:v>7.4532012467036246</c:v>
                </c:pt>
                <c:pt idx="423">
                  <c:v>7.4456390542663673</c:v>
                </c:pt>
                <c:pt idx="424">
                  <c:v>7.4380661429170809</c:v>
                </c:pt>
                <c:pt idx="425">
                  <c:v>7.4304825126557619</c:v>
                </c:pt>
                <c:pt idx="426">
                  <c:v>7.4228881634824173</c:v>
                </c:pt>
                <c:pt idx="427">
                  <c:v>7.4152830953970383</c:v>
                </c:pt>
                <c:pt idx="428">
                  <c:v>7.4076673083996303</c:v>
                </c:pt>
                <c:pt idx="429">
                  <c:v>7.4000408024901931</c:v>
                </c:pt>
                <c:pt idx="430">
                  <c:v>7.3924035776687278</c:v>
                </c:pt>
                <c:pt idx="431">
                  <c:v>7.384755633935228</c:v>
                </c:pt>
                <c:pt idx="432">
                  <c:v>7.3770969712897001</c:v>
                </c:pt>
                <c:pt idx="433">
                  <c:v>7.3694275897321413</c:v>
                </c:pt>
                <c:pt idx="434">
                  <c:v>7.3617474892625525</c:v>
                </c:pt>
                <c:pt idx="435">
                  <c:v>7.3540566698809346</c:v>
                </c:pt>
                <c:pt idx="436">
                  <c:v>7.3463551315872877</c:v>
                </c:pt>
                <c:pt idx="437">
                  <c:v>7.3386428743816072</c:v>
                </c:pt>
                <c:pt idx="438">
                  <c:v>7.3309198982638986</c:v>
                </c:pt>
                <c:pt idx="439">
                  <c:v>7.3231862032341599</c:v>
                </c:pt>
                <c:pt idx="440">
                  <c:v>7.3154417892923904</c:v>
                </c:pt>
                <c:pt idx="441">
                  <c:v>7.3076866564385918</c:v>
                </c:pt>
                <c:pt idx="442">
                  <c:v>7.2999208046727615</c:v>
                </c:pt>
                <c:pt idx="443">
                  <c:v>7.292144233994903</c:v>
                </c:pt>
                <c:pt idx="444">
                  <c:v>7.2843569444050127</c:v>
                </c:pt>
                <c:pt idx="445">
                  <c:v>7.2765589359030933</c:v>
                </c:pt>
                <c:pt idx="446">
                  <c:v>7.2687502084891449</c:v>
                </c:pt>
                <c:pt idx="447">
                  <c:v>7.2609307621631647</c:v>
                </c:pt>
                <c:pt idx="448">
                  <c:v>7.2531005969251545</c:v>
                </c:pt>
                <c:pt idx="449">
                  <c:v>7.2452597127751126</c:v>
                </c:pt>
                <c:pt idx="450">
                  <c:v>7.2374081097130425</c:v>
                </c:pt>
                <c:pt idx="451">
                  <c:v>7.2295457877389424</c:v>
                </c:pt>
                <c:pt idx="452">
                  <c:v>7.2216727468528132</c:v>
                </c:pt>
                <c:pt idx="453">
                  <c:v>7.2137889870546514</c:v>
                </c:pt>
                <c:pt idx="454">
                  <c:v>7.2058945083444605</c:v>
                </c:pt>
                <c:pt idx="455">
                  <c:v>7.1979893107222397</c:v>
                </c:pt>
                <c:pt idx="456">
                  <c:v>7.190073394187988</c:v>
                </c:pt>
                <c:pt idx="457">
                  <c:v>7.1821467587417045</c:v>
                </c:pt>
                <c:pt idx="458">
                  <c:v>7.1742094043833946</c:v>
                </c:pt>
                <c:pt idx="459">
                  <c:v>7.1662613311130547</c:v>
                </c:pt>
                <c:pt idx="460">
                  <c:v>7.1583025389306822</c:v>
                </c:pt>
                <c:pt idx="461">
                  <c:v>7.1503330278362798</c:v>
                </c:pt>
                <c:pt idx="462">
                  <c:v>7.1423527978298473</c:v>
                </c:pt>
                <c:pt idx="463">
                  <c:v>7.1343618489113867</c:v>
                </c:pt>
                <c:pt idx="464">
                  <c:v>7.1263601810808934</c:v>
                </c:pt>
                <c:pt idx="465">
                  <c:v>7.1183477943383711</c:v>
                </c:pt>
                <c:pt idx="466">
                  <c:v>7.1103246886838187</c:v>
                </c:pt>
                <c:pt idx="467">
                  <c:v>7.1022908641172364</c:v>
                </c:pt>
                <c:pt idx="468">
                  <c:v>7.0942463206386233</c:v>
                </c:pt>
                <c:pt idx="469">
                  <c:v>7.086191058247981</c:v>
                </c:pt>
                <c:pt idx="470">
                  <c:v>7.0781250769453079</c:v>
                </c:pt>
                <c:pt idx="471">
                  <c:v>7.0700483767306057</c:v>
                </c:pt>
                <c:pt idx="472">
                  <c:v>7.0619609576038718</c:v>
                </c:pt>
                <c:pt idx="473">
                  <c:v>7.053862819565107</c:v>
                </c:pt>
                <c:pt idx="474">
                  <c:v>7.0457539626143157</c:v>
                </c:pt>
                <c:pt idx="475">
                  <c:v>7.037634386751491</c:v>
                </c:pt>
                <c:pt idx="476">
                  <c:v>7.0295040919766381</c:v>
                </c:pt>
                <c:pt idx="477">
                  <c:v>7.0213630782897534</c:v>
                </c:pt>
                <c:pt idx="478">
                  <c:v>7.0132113456908405</c:v>
                </c:pt>
                <c:pt idx="479">
                  <c:v>7.0050488941798967</c:v>
                </c:pt>
                <c:pt idx="480">
                  <c:v>6.9968757237569186</c:v>
                </c:pt>
                <c:pt idx="481">
                  <c:v>6.9886918344219175</c:v>
                </c:pt>
                <c:pt idx="482">
                  <c:v>6.9804972261748821</c:v>
                </c:pt>
                <c:pt idx="483">
                  <c:v>6.9722918990158185</c:v>
                </c:pt>
                <c:pt idx="484">
                  <c:v>6.964075852944724</c:v>
                </c:pt>
                <c:pt idx="485">
                  <c:v>6.9558490879615977</c:v>
                </c:pt>
                <c:pt idx="486">
                  <c:v>6.9476116040664406</c:v>
                </c:pt>
                <c:pt idx="487">
                  <c:v>6.9393634012592598</c:v>
                </c:pt>
                <c:pt idx="488">
                  <c:v>6.9311044795400427</c:v>
                </c:pt>
                <c:pt idx="489">
                  <c:v>6.9228348389087966</c:v>
                </c:pt>
                <c:pt idx="490">
                  <c:v>6.9145544793655231</c:v>
                </c:pt>
                <c:pt idx="491">
                  <c:v>6.9062634009102153</c:v>
                </c:pt>
                <c:pt idx="492">
                  <c:v>6.8979616035428784</c:v>
                </c:pt>
                <c:pt idx="493">
                  <c:v>6.8896490872635132</c:v>
                </c:pt>
                <c:pt idx="494">
                  <c:v>6.8813258520721172</c:v>
                </c:pt>
                <c:pt idx="495">
                  <c:v>6.8729918979686921</c:v>
                </c:pt>
                <c:pt idx="496">
                  <c:v>6.8646472249532362</c:v>
                </c:pt>
                <c:pt idx="497">
                  <c:v>6.8562918330257485</c:v>
                </c:pt>
                <c:pt idx="498">
                  <c:v>6.8479257221862309</c:v>
                </c:pt>
                <c:pt idx="499">
                  <c:v>6.839548892434685</c:v>
                </c:pt>
                <c:pt idx="500">
                  <c:v>6.8311613437711092</c:v>
                </c:pt>
                <c:pt idx="501">
                  <c:v>6.8227630761955007</c:v>
                </c:pt>
                <c:pt idx="502">
                  <c:v>6.8143540897078632</c:v>
                </c:pt>
                <c:pt idx="503">
                  <c:v>6.8059343843081974</c:v>
                </c:pt>
                <c:pt idx="504">
                  <c:v>6.797503959996499</c:v>
                </c:pt>
                <c:pt idx="505">
                  <c:v>6.7890628167727725</c:v>
                </c:pt>
                <c:pt idx="506">
                  <c:v>6.7806109546370132</c:v>
                </c:pt>
                <c:pt idx="507">
                  <c:v>6.7721483735892249</c:v>
                </c:pt>
                <c:pt idx="508">
                  <c:v>6.7636750736294093</c:v>
                </c:pt>
                <c:pt idx="509">
                  <c:v>6.7551910547575611</c:v>
                </c:pt>
                <c:pt idx="510">
                  <c:v>6.746696316973682</c:v>
                </c:pt>
                <c:pt idx="511">
                  <c:v>6.7381908602777729</c:v>
                </c:pt>
                <c:pt idx="512">
                  <c:v>6.7296746846698356</c:v>
                </c:pt>
                <c:pt idx="513">
                  <c:v>6.7211477901498649</c:v>
                </c:pt>
                <c:pt idx="514">
                  <c:v>6.7126101767178694</c:v>
                </c:pt>
                <c:pt idx="515">
                  <c:v>6.7040618443738387</c:v>
                </c:pt>
                <c:pt idx="516">
                  <c:v>6.6955027931177815</c:v>
                </c:pt>
                <c:pt idx="517">
                  <c:v>6.6869330229496899</c:v>
                </c:pt>
                <c:pt idx="518">
                  <c:v>6.6783525338695719</c:v>
                </c:pt>
                <c:pt idx="519">
                  <c:v>6.6697613258774213</c:v>
                </c:pt>
                <c:pt idx="520">
                  <c:v>6.6611593989732425</c:v>
                </c:pt>
                <c:pt idx="521">
                  <c:v>6.6525467531570337</c:v>
                </c:pt>
                <c:pt idx="522">
                  <c:v>6.643923388428794</c:v>
                </c:pt>
                <c:pt idx="523">
                  <c:v>6.6352893047885244</c:v>
                </c:pt>
                <c:pt idx="524">
                  <c:v>6.626644502236223</c:v>
                </c:pt>
                <c:pt idx="525">
                  <c:v>6.6179889807718943</c:v>
                </c:pt>
                <c:pt idx="526">
                  <c:v>6.609322740395533</c:v>
                </c:pt>
                <c:pt idx="527">
                  <c:v>6.6006457811071435</c:v>
                </c:pt>
                <c:pt idx="528">
                  <c:v>6.591958102906724</c:v>
                </c:pt>
                <c:pt idx="529">
                  <c:v>6.5832597057942737</c:v>
                </c:pt>
                <c:pt idx="530">
                  <c:v>6.5745505897697889</c:v>
                </c:pt>
                <c:pt idx="531">
                  <c:v>6.5658307548332804</c:v>
                </c:pt>
                <c:pt idx="532">
                  <c:v>6.5571002009847383</c:v>
                </c:pt>
                <c:pt idx="533">
                  <c:v>6.5483589282241672</c:v>
                </c:pt>
                <c:pt idx="534">
                  <c:v>6.5396069365515679</c:v>
                </c:pt>
                <c:pt idx="535">
                  <c:v>6.530844225966935</c:v>
                </c:pt>
                <c:pt idx="536">
                  <c:v>6.5220707964702722</c:v>
                </c:pt>
                <c:pt idx="537">
                  <c:v>6.5132866480615812</c:v>
                </c:pt>
                <c:pt idx="538">
                  <c:v>6.5044917807408593</c:v>
                </c:pt>
                <c:pt idx="539">
                  <c:v>6.4956861945081066</c:v>
                </c:pt>
                <c:pt idx="540">
                  <c:v>6.4868698893633274</c:v>
                </c:pt>
                <c:pt idx="541">
                  <c:v>6.4780428653065147</c:v>
                </c:pt>
                <c:pt idx="542">
                  <c:v>6.4692051223376694</c:v>
                </c:pt>
                <c:pt idx="543">
                  <c:v>6.4603566604567995</c:v>
                </c:pt>
                <c:pt idx="544">
                  <c:v>6.4514974796638951</c:v>
                </c:pt>
                <c:pt idx="545">
                  <c:v>6.4426275799589616</c:v>
                </c:pt>
                <c:pt idx="546">
                  <c:v>6.4337469613420009</c:v>
                </c:pt>
                <c:pt idx="547">
                  <c:v>6.4248556238130092</c:v>
                </c:pt>
                <c:pt idx="548">
                  <c:v>6.4159535673719841</c:v>
                </c:pt>
                <c:pt idx="549">
                  <c:v>6.4070407920189307</c:v>
                </c:pt>
                <c:pt idx="550">
                  <c:v>6.3981172977538474</c:v>
                </c:pt>
                <c:pt idx="551">
                  <c:v>6.3891830845767332</c:v>
                </c:pt>
                <c:pt idx="552">
                  <c:v>6.38023815248759</c:v>
                </c:pt>
                <c:pt idx="553">
                  <c:v>6.3712825014864185</c:v>
                </c:pt>
                <c:pt idx="554">
                  <c:v>6.3623161315732126</c:v>
                </c:pt>
                <c:pt idx="555">
                  <c:v>6.3533390427479794</c:v>
                </c:pt>
                <c:pt idx="556">
                  <c:v>6.3443512350107136</c:v>
                </c:pt>
                <c:pt idx="557">
                  <c:v>6.3353527083614196</c:v>
                </c:pt>
                <c:pt idx="558">
                  <c:v>6.3263434628000956</c:v>
                </c:pt>
                <c:pt idx="559">
                  <c:v>6.3173234983267417</c:v>
                </c:pt>
                <c:pt idx="560">
                  <c:v>6.3082928149413595</c:v>
                </c:pt>
                <c:pt idx="561">
                  <c:v>6.2992514126439429</c:v>
                </c:pt>
                <c:pt idx="562">
                  <c:v>6.2901992914344964</c:v>
                </c:pt>
                <c:pt idx="563">
                  <c:v>6.2811364513130234</c:v>
                </c:pt>
                <c:pt idx="564">
                  <c:v>6.2720628922795143</c:v>
                </c:pt>
                <c:pt idx="565">
                  <c:v>6.2629786143339832</c:v>
                </c:pt>
                <c:pt idx="566">
                  <c:v>6.253883617476415</c:v>
                </c:pt>
                <c:pt idx="567">
                  <c:v>6.2447779017068203</c:v>
                </c:pt>
                <c:pt idx="568">
                  <c:v>6.2356614670251949</c:v>
                </c:pt>
                <c:pt idx="569">
                  <c:v>6.2265343134315403</c:v>
                </c:pt>
                <c:pt idx="570">
                  <c:v>6.2173964409258522</c:v>
                </c:pt>
                <c:pt idx="571">
                  <c:v>6.2082478495081359</c:v>
                </c:pt>
                <c:pt idx="572">
                  <c:v>6.1990885391783905</c:v>
                </c:pt>
                <c:pt idx="573">
                  <c:v>6.1899185099366161</c:v>
                </c:pt>
                <c:pt idx="574">
                  <c:v>6.1807377617828063</c:v>
                </c:pt>
                <c:pt idx="575">
                  <c:v>6.171546294716971</c:v>
                </c:pt>
                <c:pt idx="576">
                  <c:v>6.162344108739104</c:v>
                </c:pt>
                <c:pt idx="577">
                  <c:v>6.1531312038492061</c:v>
                </c:pt>
                <c:pt idx="578">
                  <c:v>6.14390758004728</c:v>
                </c:pt>
                <c:pt idx="579">
                  <c:v>6.1346732373333213</c:v>
                </c:pt>
                <c:pt idx="580">
                  <c:v>6.1254281757073352</c:v>
                </c:pt>
                <c:pt idx="581">
                  <c:v>6.1161723951693192</c:v>
                </c:pt>
                <c:pt idx="582">
                  <c:v>6.1069058957192706</c:v>
                </c:pt>
                <c:pt idx="583">
                  <c:v>6.0976286773571919</c:v>
                </c:pt>
                <c:pt idx="584">
                  <c:v>6.0883407400830851</c:v>
                </c:pt>
                <c:pt idx="585">
                  <c:v>6.0790420838969457</c:v>
                </c:pt>
                <c:pt idx="586">
                  <c:v>6.0697327087987789</c:v>
                </c:pt>
                <c:pt idx="587">
                  <c:v>6.0604126147885813</c:v>
                </c:pt>
                <c:pt idx="588">
                  <c:v>6.0510818018663528</c:v>
                </c:pt>
                <c:pt idx="589">
                  <c:v>6.0417402700320944</c:v>
                </c:pt>
                <c:pt idx="590">
                  <c:v>6.0323880192858033</c:v>
                </c:pt>
                <c:pt idx="591">
                  <c:v>6.0230250496274866</c:v>
                </c:pt>
                <c:pt idx="592">
                  <c:v>6.0136513610571365</c:v>
                </c:pt>
                <c:pt idx="593">
                  <c:v>6.004266953574759</c:v>
                </c:pt>
                <c:pt idx="594">
                  <c:v>5.9948718271803489</c:v>
                </c:pt>
                <c:pt idx="595">
                  <c:v>5.9854659818739098</c:v>
                </c:pt>
                <c:pt idx="596">
                  <c:v>5.9760494176554415</c:v>
                </c:pt>
                <c:pt idx="597">
                  <c:v>5.9666221345249406</c:v>
                </c:pt>
                <c:pt idx="598">
                  <c:v>5.9571841324824124</c:v>
                </c:pt>
                <c:pt idx="599">
                  <c:v>5.9477354115278525</c:v>
                </c:pt>
                <c:pt idx="600">
                  <c:v>5.9382759716612616</c:v>
                </c:pt>
                <c:pt idx="601">
                  <c:v>5.9288058128826417</c:v>
                </c:pt>
                <c:pt idx="602">
                  <c:v>5.9193249351919937</c:v>
                </c:pt>
                <c:pt idx="603">
                  <c:v>5.9098333385893094</c:v>
                </c:pt>
                <c:pt idx="604">
                  <c:v>5.9003310230746013</c:v>
                </c:pt>
                <c:pt idx="605">
                  <c:v>5.8908179886478607</c:v>
                </c:pt>
                <c:pt idx="606">
                  <c:v>5.88129423530909</c:v>
                </c:pt>
                <c:pt idx="607">
                  <c:v>5.8717597630582903</c:v>
                </c:pt>
                <c:pt idx="608">
                  <c:v>5.862214571895457</c:v>
                </c:pt>
                <c:pt idx="609">
                  <c:v>5.8526586618205965</c:v>
                </c:pt>
                <c:pt idx="610">
                  <c:v>5.8430920328337068</c:v>
                </c:pt>
                <c:pt idx="611">
                  <c:v>5.8335146849347836</c:v>
                </c:pt>
                <c:pt idx="612">
                  <c:v>5.8239266181238314</c:v>
                </c:pt>
                <c:pt idx="613">
                  <c:v>5.8143278324008545</c:v>
                </c:pt>
                <c:pt idx="614">
                  <c:v>5.8047183277658405</c:v>
                </c:pt>
                <c:pt idx="615">
                  <c:v>5.7950981042187983</c:v>
                </c:pt>
                <c:pt idx="616">
                  <c:v>5.7854671617597271</c:v>
                </c:pt>
                <c:pt idx="617">
                  <c:v>5.7758255003886232</c:v>
                </c:pt>
                <c:pt idx="618">
                  <c:v>5.7661731201054911</c:v>
                </c:pt>
                <c:pt idx="619">
                  <c:v>5.7565100209103273</c:v>
                </c:pt>
                <c:pt idx="620">
                  <c:v>5.746836202803137</c:v>
                </c:pt>
                <c:pt idx="621">
                  <c:v>5.7371516657839159</c:v>
                </c:pt>
                <c:pt idx="622">
                  <c:v>5.7274564098526612</c:v>
                </c:pt>
                <c:pt idx="623">
                  <c:v>5.7177504350093793</c:v>
                </c:pt>
                <c:pt idx="624">
                  <c:v>5.708033741254062</c:v>
                </c:pt>
                <c:pt idx="625">
                  <c:v>5.6983063285867201</c:v>
                </c:pt>
                <c:pt idx="626">
                  <c:v>5.6885681970073509</c:v>
                </c:pt>
                <c:pt idx="627">
                  <c:v>5.6788193465159464</c:v>
                </c:pt>
                <c:pt idx="628">
                  <c:v>5.6690597771125129</c:v>
                </c:pt>
                <c:pt idx="629">
                  <c:v>5.6592894887970484</c:v>
                </c:pt>
                <c:pt idx="630">
                  <c:v>5.6495084815695522</c:v>
                </c:pt>
                <c:pt idx="631">
                  <c:v>5.6397167554300296</c:v>
                </c:pt>
                <c:pt idx="632">
                  <c:v>5.6299143103784761</c:v>
                </c:pt>
                <c:pt idx="633">
                  <c:v>5.6201011464148936</c:v>
                </c:pt>
                <c:pt idx="634">
                  <c:v>5.6102772635392792</c:v>
                </c:pt>
                <c:pt idx="635">
                  <c:v>5.6004426617516323</c:v>
                </c:pt>
                <c:pt idx="636">
                  <c:v>5.5905973410519572</c:v>
                </c:pt>
                <c:pt idx="637">
                  <c:v>5.5807413014402529</c:v>
                </c:pt>
                <c:pt idx="638">
                  <c:v>5.5708745429165187</c:v>
                </c:pt>
                <c:pt idx="639">
                  <c:v>5.5609970654807555</c:v>
                </c:pt>
                <c:pt idx="640">
                  <c:v>5.5511088691329595</c:v>
                </c:pt>
                <c:pt idx="641">
                  <c:v>5.5412099538731336</c:v>
                </c:pt>
                <c:pt idx="642">
                  <c:v>5.5313003197012813</c:v>
                </c:pt>
                <c:pt idx="643">
                  <c:v>5.5213799666173919</c:v>
                </c:pt>
                <c:pt idx="644">
                  <c:v>5.5114488946214779</c:v>
                </c:pt>
                <c:pt idx="645">
                  <c:v>5.5015071037135304</c:v>
                </c:pt>
                <c:pt idx="646">
                  <c:v>5.4915545938935573</c:v>
                </c:pt>
                <c:pt idx="647">
                  <c:v>5.4815913651615524</c:v>
                </c:pt>
                <c:pt idx="648">
                  <c:v>5.4716174175175141</c:v>
                </c:pt>
                <c:pt idx="649">
                  <c:v>5.4616327509614475</c:v>
                </c:pt>
                <c:pt idx="650">
                  <c:v>5.4516373654933492</c:v>
                </c:pt>
                <c:pt idx="651">
                  <c:v>5.4416312611132227</c:v>
                </c:pt>
                <c:pt idx="652">
                  <c:v>5.4316144378210698</c:v>
                </c:pt>
                <c:pt idx="653">
                  <c:v>5.4215868956168825</c:v>
                </c:pt>
                <c:pt idx="654">
                  <c:v>5.411548634500666</c:v>
                </c:pt>
                <c:pt idx="655">
                  <c:v>5.4014996544724152</c:v>
                </c:pt>
                <c:pt idx="656">
                  <c:v>5.3914399555321388</c:v>
                </c:pt>
                <c:pt idx="657">
                  <c:v>5.3813695376798316</c:v>
                </c:pt>
                <c:pt idx="658">
                  <c:v>5.3712884009154944</c:v>
                </c:pt>
                <c:pt idx="659">
                  <c:v>5.3611965452391273</c:v>
                </c:pt>
                <c:pt idx="660">
                  <c:v>5.3510939706507319</c:v>
                </c:pt>
                <c:pt idx="661">
                  <c:v>5.340980677150303</c:v>
                </c:pt>
                <c:pt idx="662">
                  <c:v>5.3308566647378441</c:v>
                </c:pt>
                <c:pt idx="663">
                  <c:v>5.3207219334133571</c:v>
                </c:pt>
                <c:pt idx="664">
                  <c:v>5.3105764831768374</c:v>
                </c:pt>
                <c:pt idx="665">
                  <c:v>5.3004203140282877</c:v>
                </c:pt>
                <c:pt idx="666">
                  <c:v>5.2902534259677116</c:v>
                </c:pt>
                <c:pt idx="667">
                  <c:v>5.2800758189951029</c:v>
                </c:pt>
                <c:pt idx="668">
                  <c:v>5.2698874931104598</c:v>
                </c:pt>
                <c:pt idx="669">
                  <c:v>5.2596884483137938</c:v>
                </c:pt>
                <c:pt idx="670">
                  <c:v>5.249478684605096</c:v>
                </c:pt>
                <c:pt idx="671">
                  <c:v>5.2392582019843639</c:v>
                </c:pt>
                <c:pt idx="672">
                  <c:v>5.229027000451608</c:v>
                </c:pt>
                <c:pt idx="673">
                  <c:v>5.2187850800068176</c:v>
                </c:pt>
                <c:pt idx="674">
                  <c:v>5.2085324406499973</c:v>
                </c:pt>
                <c:pt idx="675">
                  <c:v>5.1982690823811488</c:v>
                </c:pt>
                <c:pt idx="676">
                  <c:v>5.1879950052002695</c:v>
                </c:pt>
                <c:pt idx="677">
                  <c:v>5.1777102091073566</c:v>
                </c:pt>
                <c:pt idx="678">
                  <c:v>5.1674146941024182</c:v>
                </c:pt>
                <c:pt idx="679">
                  <c:v>5.157108460185448</c:v>
                </c:pt>
                <c:pt idx="680">
                  <c:v>5.146791507356447</c:v>
                </c:pt>
                <c:pt idx="681">
                  <c:v>5.1364638356154186</c:v>
                </c:pt>
                <c:pt idx="682">
                  <c:v>5.126125444962355</c:v>
                </c:pt>
                <c:pt idx="683">
                  <c:v>5.115776335397265</c:v>
                </c:pt>
                <c:pt idx="684">
                  <c:v>5.1054165069201476</c:v>
                </c:pt>
                <c:pt idx="685">
                  <c:v>5.0950459595309949</c:v>
                </c:pt>
                <c:pt idx="686">
                  <c:v>5.0846646932298158</c:v>
                </c:pt>
                <c:pt idx="687">
                  <c:v>5.0742727080166015</c:v>
                </c:pt>
                <c:pt idx="688">
                  <c:v>5.0638700038913598</c:v>
                </c:pt>
                <c:pt idx="689">
                  <c:v>5.0534565808540908</c:v>
                </c:pt>
                <c:pt idx="690">
                  <c:v>5.0430324389047865</c:v>
                </c:pt>
                <c:pt idx="691">
                  <c:v>5.0325975780434549</c:v>
                </c:pt>
                <c:pt idx="692">
                  <c:v>5.0221519982700977</c:v>
                </c:pt>
                <c:pt idx="693">
                  <c:v>5.0116956995847026</c:v>
                </c:pt>
                <c:pt idx="694">
                  <c:v>5.0012286819872767</c:v>
                </c:pt>
                <c:pt idx="695">
                  <c:v>4.9907509454778287</c:v>
                </c:pt>
                <c:pt idx="696">
                  <c:v>4.9802624900563437</c:v>
                </c:pt>
                <c:pt idx="697">
                  <c:v>4.9697633157228314</c:v>
                </c:pt>
                <c:pt idx="698">
                  <c:v>4.95925342247729</c:v>
                </c:pt>
                <c:pt idx="699">
                  <c:v>4.9487328103197159</c:v>
                </c:pt>
                <c:pt idx="700">
                  <c:v>4.9382014792501137</c:v>
                </c:pt>
                <c:pt idx="701">
                  <c:v>4.9276594292684823</c:v>
                </c:pt>
                <c:pt idx="702">
                  <c:v>4.9171066603748175</c:v>
                </c:pt>
                <c:pt idx="703">
                  <c:v>4.9065431725691235</c:v>
                </c:pt>
                <c:pt idx="704">
                  <c:v>4.8959689658513996</c:v>
                </c:pt>
                <c:pt idx="705">
                  <c:v>4.885384040221644</c:v>
                </c:pt>
                <c:pt idx="706">
                  <c:v>4.8747883956798637</c:v>
                </c:pt>
                <c:pt idx="707">
                  <c:v>4.8641820322260516</c:v>
                </c:pt>
                <c:pt idx="708">
                  <c:v>4.8535649498602043</c:v>
                </c:pt>
                <c:pt idx="709">
                  <c:v>4.8429371485823305</c:v>
                </c:pt>
                <c:pt idx="710">
                  <c:v>4.8322986283924259</c:v>
                </c:pt>
                <c:pt idx="711">
                  <c:v>4.8216493892904939</c:v>
                </c:pt>
                <c:pt idx="712">
                  <c:v>4.8109894312765293</c:v>
                </c:pt>
                <c:pt idx="713">
                  <c:v>4.800318754350533</c:v>
                </c:pt>
                <c:pt idx="714">
                  <c:v>4.7896373585125085</c:v>
                </c:pt>
                <c:pt idx="715">
                  <c:v>4.778945243762454</c:v>
                </c:pt>
                <c:pt idx="716">
                  <c:v>4.7682424101003695</c:v>
                </c:pt>
                <c:pt idx="717">
                  <c:v>4.7575288575262542</c:v>
                </c:pt>
                <c:pt idx="718">
                  <c:v>4.7468045860401071</c:v>
                </c:pt>
                <c:pt idx="719">
                  <c:v>4.7360695956419328</c:v>
                </c:pt>
                <c:pt idx="720">
                  <c:v>4.7253238863317275</c:v>
                </c:pt>
                <c:pt idx="721">
                  <c:v>4.7145674581094923</c:v>
                </c:pt>
                <c:pt idx="722">
                  <c:v>4.7038003109752271</c:v>
                </c:pt>
                <c:pt idx="723">
                  <c:v>4.6930224449289319</c:v>
                </c:pt>
                <c:pt idx="724">
                  <c:v>4.6822338599706024</c:v>
                </c:pt>
                <c:pt idx="725">
                  <c:v>4.6714345561002473</c:v>
                </c:pt>
                <c:pt idx="726">
                  <c:v>4.6606245333178604</c:v>
                </c:pt>
                <c:pt idx="727">
                  <c:v>4.6498037916234463</c:v>
                </c:pt>
                <c:pt idx="728">
                  <c:v>4.6389723310169995</c:v>
                </c:pt>
                <c:pt idx="729">
                  <c:v>4.6281301514985209</c:v>
                </c:pt>
                <c:pt idx="730">
                  <c:v>4.6172772530680142</c:v>
                </c:pt>
                <c:pt idx="731">
                  <c:v>4.6064136357254757</c:v>
                </c:pt>
                <c:pt idx="732">
                  <c:v>4.5955392994709117</c:v>
                </c:pt>
                <c:pt idx="733">
                  <c:v>4.584654244304315</c:v>
                </c:pt>
                <c:pt idx="734">
                  <c:v>4.5737584702256866</c:v>
                </c:pt>
                <c:pt idx="735">
                  <c:v>4.56285197723503</c:v>
                </c:pt>
                <c:pt idx="736">
                  <c:v>4.5519347653323416</c:v>
                </c:pt>
                <c:pt idx="737">
                  <c:v>4.5410068345176233</c:v>
                </c:pt>
                <c:pt idx="738">
                  <c:v>4.5300681847908777</c:v>
                </c:pt>
                <c:pt idx="739">
                  <c:v>4.5191188161520977</c:v>
                </c:pt>
                <c:pt idx="740">
                  <c:v>4.5081587286012894</c:v>
                </c:pt>
                <c:pt idx="741">
                  <c:v>4.4971879221384512</c:v>
                </c:pt>
                <c:pt idx="742">
                  <c:v>4.4862063967635848</c:v>
                </c:pt>
                <c:pt idx="743">
                  <c:v>4.4752141524766849</c:v>
                </c:pt>
                <c:pt idx="744">
                  <c:v>4.4642111892777558</c:v>
                </c:pt>
                <c:pt idx="745">
                  <c:v>4.4531975071667977</c:v>
                </c:pt>
                <c:pt idx="746">
                  <c:v>4.4421731061438088</c:v>
                </c:pt>
                <c:pt idx="747">
                  <c:v>4.4311379862087881</c:v>
                </c:pt>
                <c:pt idx="748">
                  <c:v>4.4200921473617427</c:v>
                </c:pt>
                <c:pt idx="749">
                  <c:v>4.4090355896026612</c:v>
                </c:pt>
                <c:pt idx="750">
                  <c:v>4.3979683129315497</c:v>
                </c:pt>
                <c:pt idx="751">
                  <c:v>4.3868903173484108</c:v>
                </c:pt>
                <c:pt idx="752">
                  <c:v>4.3758016028532412</c:v>
                </c:pt>
                <c:pt idx="753">
                  <c:v>4.3647021694460442</c:v>
                </c:pt>
                <c:pt idx="754">
                  <c:v>4.3535920171268137</c:v>
                </c:pt>
                <c:pt idx="755">
                  <c:v>4.3424711458955532</c:v>
                </c:pt>
                <c:pt idx="756">
                  <c:v>4.3313395557522609</c:v>
                </c:pt>
                <c:pt idx="757">
                  <c:v>4.3201972466969405</c:v>
                </c:pt>
                <c:pt idx="758">
                  <c:v>4.3090442187295928</c:v>
                </c:pt>
                <c:pt idx="759">
                  <c:v>4.2978804718502106</c:v>
                </c:pt>
                <c:pt idx="760">
                  <c:v>4.2867060060588029</c:v>
                </c:pt>
                <c:pt idx="761">
                  <c:v>4.275520821355359</c:v>
                </c:pt>
                <c:pt idx="762">
                  <c:v>4.2643249177398879</c:v>
                </c:pt>
                <c:pt idx="763">
                  <c:v>4.253118295212384</c:v>
                </c:pt>
                <c:pt idx="764">
                  <c:v>4.2419009537728556</c:v>
                </c:pt>
                <c:pt idx="765">
                  <c:v>4.2306728934212936</c:v>
                </c:pt>
                <c:pt idx="766">
                  <c:v>4.2194341141577034</c:v>
                </c:pt>
                <c:pt idx="767">
                  <c:v>4.2081846159820833</c:v>
                </c:pt>
                <c:pt idx="768">
                  <c:v>4.1969243988944243</c:v>
                </c:pt>
                <c:pt idx="769">
                  <c:v>4.1856534628947468</c:v>
                </c:pt>
                <c:pt idx="770">
                  <c:v>4.1743718079830359</c:v>
                </c:pt>
                <c:pt idx="771">
                  <c:v>4.1630794341592914</c:v>
                </c:pt>
                <c:pt idx="772">
                  <c:v>4.1517763414235231</c:v>
                </c:pt>
                <c:pt idx="773">
                  <c:v>4.1404625297757169</c:v>
                </c:pt>
                <c:pt idx="774">
                  <c:v>4.1291379992158825</c:v>
                </c:pt>
                <c:pt idx="775">
                  <c:v>4.1178027497440235</c:v>
                </c:pt>
                <c:pt idx="776">
                  <c:v>4.1064567813601291</c:v>
                </c:pt>
                <c:pt idx="777">
                  <c:v>4.0951000940642075</c:v>
                </c:pt>
                <c:pt idx="778">
                  <c:v>4.0837326878562559</c:v>
                </c:pt>
                <c:pt idx="779">
                  <c:v>4.0723545627362698</c:v>
                </c:pt>
                <c:pt idx="780">
                  <c:v>4.06096571870426</c:v>
                </c:pt>
                <c:pt idx="781">
                  <c:v>4.0495661557602132</c:v>
                </c:pt>
                <c:pt idx="782">
                  <c:v>4.038155873904139</c:v>
                </c:pt>
                <c:pt idx="783">
                  <c:v>4.0267348731360375</c:v>
                </c:pt>
                <c:pt idx="784">
                  <c:v>4.0153031534559007</c:v>
                </c:pt>
                <c:pt idx="785">
                  <c:v>4.0038607148637402</c:v>
                </c:pt>
                <c:pt idx="786">
                  <c:v>3.9924075573595483</c:v>
                </c:pt>
                <c:pt idx="787">
                  <c:v>3.9809436809433203</c:v>
                </c:pt>
                <c:pt idx="788">
                  <c:v>3.9694690856150641</c:v>
                </c:pt>
                <c:pt idx="789">
                  <c:v>3.957983771374781</c:v>
                </c:pt>
                <c:pt idx="790">
                  <c:v>3.9464877382224675</c:v>
                </c:pt>
                <c:pt idx="791">
                  <c:v>3.9349809861581231</c:v>
                </c:pt>
                <c:pt idx="792">
                  <c:v>3.9234635151817496</c:v>
                </c:pt>
                <c:pt idx="793">
                  <c:v>3.9119353252933422</c:v>
                </c:pt>
                <c:pt idx="794">
                  <c:v>3.9003964164929039</c:v>
                </c:pt>
                <c:pt idx="795">
                  <c:v>3.8888467887804441</c:v>
                </c:pt>
                <c:pt idx="796">
                  <c:v>3.8772864421559463</c:v>
                </c:pt>
                <c:pt idx="797">
                  <c:v>3.865715376619419</c:v>
                </c:pt>
                <c:pt idx="798">
                  <c:v>3.8541335921708675</c:v>
                </c:pt>
                <c:pt idx="799">
                  <c:v>3.8425410888102807</c:v>
                </c:pt>
                <c:pt idx="800">
                  <c:v>3.8309378665376608</c:v>
                </c:pt>
                <c:pt idx="801">
                  <c:v>3.8193239253530189</c:v>
                </c:pt>
                <c:pt idx="802">
                  <c:v>3.8076992652563391</c:v>
                </c:pt>
                <c:pt idx="803">
                  <c:v>3.7960638862476337</c:v>
                </c:pt>
                <c:pt idx="804">
                  <c:v>3.7844177883269006</c:v>
                </c:pt>
                <c:pt idx="805">
                  <c:v>3.7727609714941304</c:v>
                </c:pt>
                <c:pt idx="806">
                  <c:v>3.7610934357493346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8D5-4C62-BCE2-07146C472C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7450527"/>
        <c:axId val="473450544"/>
      </c:scatterChart>
      <c:valAx>
        <c:axId val="807450527"/>
        <c:scaling>
          <c:orientation val="minMax"/>
          <c:min val="2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="1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3450544"/>
        <c:crosses val="autoZero"/>
        <c:crossBetween val="midCat"/>
      </c:valAx>
      <c:valAx>
        <c:axId val="473450544"/>
        <c:scaling>
          <c:orientation val="minMax"/>
          <c:max val="10.5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="1"/>
                  <a:t>acceleration</a:t>
                </a:r>
                <a:r>
                  <a:rPr lang="en-GB" sz="1600" b="1" baseline="0"/>
                  <a:t> m/s^2</a:t>
                </a:r>
                <a:endParaRPr lang="en-GB" sz="1600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7450527"/>
        <c:crosses val="autoZero"/>
        <c:crossBetween val="midCat"/>
        <c:majorUnit val="0.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 b="1" i="0" u="sng" strike="noStrike" kern="1200" cap="all" spc="120" normalizeH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Geometry Limited Deceleration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'Max limit'!$AG$6:$AG$812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limit'!$AH$6:$AH$812</c:f>
              <c:numCache>
                <c:formatCode>0.00</c:formatCode>
                <c:ptCount val="807"/>
                <c:pt idx="0">
                  <c:v>-10.996316517720381</c:v>
                </c:pt>
                <c:pt idx="1">
                  <c:v>-10.996811899220553</c:v>
                </c:pt>
                <c:pt idx="2">
                  <c:v>-10.997309028098153</c:v>
                </c:pt>
                <c:pt idx="3">
                  <c:v>-10.997807904353179</c:v>
                </c:pt>
                <c:pt idx="4">
                  <c:v>-10.998308527985628</c:v>
                </c:pt>
                <c:pt idx="5">
                  <c:v>-10.998810898995506</c:v>
                </c:pt>
                <c:pt idx="6">
                  <c:v>-10.999315017382807</c:v>
                </c:pt>
                <c:pt idx="7">
                  <c:v>-10.999820883147535</c:v>
                </c:pt>
                <c:pt idx="8">
                  <c:v>-11.000328496289688</c:v>
                </c:pt>
                <c:pt idx="9">
                  <c:v>-11.000837856809268</c:v>
                </c:pt>
                <c:pt idx="10">
                  <c:v>-11.001348964706272</c:v>
                </c:pt>
                <c:pt idx="11">
                  <c:v>-11.001861819980702</c:v>
                </c:pt>
                <c:pt idx="12">
                  <c:v>-11.002376422632558</c:v>
                </c:pt>
                <c:pt idx="13">
                  <c:v>-11.00289277266184</c:v>
                </c:pt>
                <c:pt idx="14">
                  <c:v>-11.003410870068548</c:v>
                </c:pt>
                <c:pt idx="15">
                  <c:v>-11.003930714852681</c:v>
                </c:pt>
                <c:pt idx="16">
                  <c:v>-11.004452307014239</c:v>
                </c:pt>
                <c:pt idx="17">
                  <c:v>-11.004975646553223</c:v>
                </c:pt>
                <c:pt idx="18">
                  <c:v>-11.005500733469633</c:v>
                </c:pt>
                <c:pt idx="19">
                  <c:v>-11.006027567763468</c:v>
                </c:pt>
                <c:pt idx="20">
                  <c:v>-11.006556149434729</c:v>
                </c:pt>
                <c:pt idx="21">
                  <c:v>-11.007086478483416</c:v>
                </c:pt>
                <c:pt idx="22">
                  <c:v>-11.007618554909529</c:v>
                </c:pt>
                <c:pt idx="23">
                  <c:v>-11.008152378713067</c:v>
                </c:pt>
                <c:pt idx="24">
                  <c:v>-11.00868794989403</c:v>
                </c:pt>
                <c:pt idx="25">
                  <c:v>-11.00922526845242</c:v>
                </c:pt>
                <c:pt idx="26">
                  <c:v>-11.009764334388235</c:v>
                </c:pt>
                <c:pt idx="27">
                  <c:v>-11.010305147701477</c:v>
                </c:pt>
                <c:pt idx="28">
                  <c:v>-11.010847708392143</c:v>
                </c:pt>
                <c:pt idx="29">
                  <c:v>-11.011392016460235</c:v>
                </c:pt>
                <c:pt idx="30">
                  <c:v>-11.011938071905753</c:v>
                </c:pt>
                <c:pt idx="31">
                  <c:v>-11.012485874728696</c:v>
                </c:pt>
                <c:pt idx="32">
                  <c:v>-11.013035424929065</c:v>
                </c:pt>
                <c:pt idx="33">
                  <c:v>-11.01358672250686</c:v>
                </c:pt>
                <c:pt idx="34">
                  <c:v>-11.01413976746208</c:v>
                </c:pt>
                <c:pt idx="35">
                  <c:v>-11.014694559794727</c:v>
                </c:pt>
                <c:pt idx="36">
                  <c:v>-11.015251099504798</c:v>
                </c:pt>
                <c:pt idx="37">
                  <c:v>-11.015809386592295</c:v>
                </c:pt>
                <c:pt idx="38">
                  <c:v>-11.016369421057219</c:v>
                </c:pt>
                <c:pt idx="39">
                  <c:v>-11.016931202899567</c:v>
                </c:pt>
                <c:pt idx="40">
                  <c:v>-11.01749473211934</c:v>
                </c:pt>
                <c:pt idx="41">
                  <c:v>-11.018060008716541</c:v>
                </c:pt>
                <c:pt idx="42">
                  <c:v>-11.018627032691167</c:v>
                </c:pt>
                <c:pt idx="43">
                  <c:v>-11.019195804043218</c:v>
                </c:pt>
                <c:pt idx="44">
                  <c:v>-11.019766322772695</c:v>
                </c:pt>
                <c:pt idx="45">
                  <c:v>-11.020338588879598</c:v>
                </c:pt>
                <c:pt idx="46">
                  <c:v>-11.020912602363927</c:v>
                </c:pt>
                <c:pt idx="47">
                  <c:v>-11.02148836322568</c:v>
                </c:pt>
                <c:pt idx="48">
                  <c:v>-11.022065871464859</c:v>
                </c:pt>
                <c:pt idx="49">
                  <c:v>-11.022645127081464</c:v>
                </c:pt>
                <c:pt idx="50">
                  <c:v>-11.023226130075496</c:v>
                </c:pt>
                <c:pt idx="51">
                  <c:v>-11.023808880446952</c:v>
                </c:pt>
                <c:pt idx="52">
                  <c:v>-11.024393378195834</c:v>
                </c:pt>
                <c:pt idx="53">
                  <c:v>-11.024979623322142</c:v>
                </c:pt>
                <c:pt idx="54">
                  <c:v>-11.025567615825876</c:v>
                </c:pt>
                <c:pt idx="55">
                  <c:v>-11.026157355707035</c:v>
                </c:pt>
                <c:pt idx="56">
                  <c:v>-11.02674884296562</c:v>
                </c:pt>
                <c:pt idx="57">
                  <c:v>-11.027342077601631</c:v>
                </c:pt>
                <c:pt idx="58">
                  <c:v>-11.027937059615066</c:v>
                </c:pt>
                <c:pt idx="59">
                  <c:v>-11.028533789005929</c:v>
                </c:pt>
                <c:pt idx="60">
                  <c:v>-11.029132265774216</c:v>
                </c:pt>
                <c:pt idx="61">
                  <c:v>-11.02973248991993</c:v>
                </c:pt>
                <c:pt idx="62">
                  <c:v>-11.030334461443069</c:v>
                </c:pt>
                <c:pt idx="63">
                  <c:v>-11.030938180343632</c:v>
                </c:pt>
                <c:pt idx="64">
                  <c:v>-11.031543646621623</c:v>
                </c:pt>
                <c:pt idx="65">
                  <c:v>-11.032150860277039</c:v>
                </c:pt>
                <c:pt idx="66">
                  <c:v>-11.032759821309879</c:v>
                </c:pt>
                <c:pt idx="67">
                  <c:v>-11.033370529720147</c:v>
                </c:pt>
                <c:pt idx="68">
                  <c:v>-11.033982985507839</c:v>
                </c:pt>
                <c:pt idx="69">
                  <c:v>-11.034597188672958</c:v>
                </c:pt>
                <c:pt idx="70">
                  <c:v>-11.035213139215502</c:v>
                </c:pt>
                <c:pt idx="71">
                  <c:v>-11.035830837135471</c:v>
                </c:pt>
                <c:pt idx="72">
                  <c:v>-11.036450282432867</c:v>
                </c:pt>
                <c:pt idx="73">
                  <c:v>-11.037071475107687</c:v>
                </c:pt>
                <c:pt idx="74">
                  <c:v>-11.037694415159935</c:v>
                </c:pt>
                <c:pt idx="75">
                  <c:v>-11.038319102589607</c:v>
                </c:pt>
                <c:pt idx="76">
                  <c:v>-11.038945537396705</c:v>
                </c:pt>
                <c:pt idx="77">
                  <c:v>-11.039573719581227</c:v>
                </c:pt>
                <c:pt idx="78">
                  <c:v>-11.040203649143178</c:v>
                </c:pt>
                <c:pt idx="79">
                  <c:v>-11.040835326082552</c:v>
                </c:pt>
                <c:pt idx="80">
                  <c:v>-11.041468750399353</c:v>
                </c:pt>
                <c:pt idx="81">
                  <c:v>-11.042103922093579</c:v>
                </c:pt>
                <c:pt idx="82">
                  <c:v>-11.042740841165232</c:v>
                </c:pt>
                <c:pt idx="83">
                  <c:v>-11.04337950761431</c:v>
                </c:pt>
                <c:pt idx="84">
                  <c:v>-11.044019921440812</c:v>
                </c:pt>
                <c:pt idx="85">
                  <c:v>-11.044662082644741</c:v>
                </c:pt>
                <c:pt idx="86">
                  <c:v>-11.045305991226096</c:v>
                </c:pt>
                <c:pt idx="87">
                  <c:v>-11.045951647184875</c:v>
                </c:pt>
                <c:pt idx="88">
                  <c:v>-11.046599050521081</c:v>
                </c:pt>
                <c:pt idx="89">
                  <c:v>-11.047248201234714</c:v>
                </c:pt>
                <c:pt idx="90">
                  <c:v>-11.04789909932577</c:v>
                </c:pt>
                <c:pt idx="91">
                  <c:v>-11.048551744794253</c:v>
                </c:pt>
                <c:pt idx="92">
                  <c:v>-11.049206137640162</c:v>
                </c:pt>
                <c:pt idx="93">
                  <c:v>-11.049862277863495</c:v>
                </c:pt>
                <c:pt idx="94">
                  <c:v>-11.050520165464256</c:v>
                </c:pt>
                <c:pt idx="95">
                  <c:v>-11.051179800442441</c:v>
                </c:pt>
                <c:pt idx="96">
                  <c:v>-11.051841182798052</c:v>
                </c:pt>
                <c:pt idx="97">
                  <c:v>-11.052504312531088</c:v>
                </c:pt>
                <c:pt idx="98">
                  <c:v>-11.053169189641551</c:v>
                </c:pt>
                <c:pt idx="99">
                  <c:v>-11.053835814129439</c:v>
                </c:pt>
                <c:pt idx="100">
                  <c:v>-11.054504185994753</c:v>
                </c:pt>
                <c:pt idx="101">
                  <c:v>-11.055174305237493</c:v>
                </c:pt>
                <c:pt idx="102">
                  <c:v>-11.055846171857658</c:v>
                </c:pt>
                <c:pt idx="103">
                  <c:v>-11.056519785855249</c:v>
                </c:pt>
                <c:pt idx="104">
                  <c:v>-11.057195147230265</c:v>
                </c:pt>
                <c:pt idx="105">
                  <c:v>-11.057872255982707</c:v>
                </c:pt>
                <c:pt idx="106">
                  <c:v>-11.058551112112575</c:v>
                </c:pt>
                <c:pt idx="107">
                  <c:v>-11.059231715619868</c:v>
                </c:pt>
                <c:pt idx="108">
                  <c:v>-11.059914066504586</c:v>
                </c:pt>
                <c:pt idx="109">
                  <c:v>-11.060598164766731</c:v>
                </c:pt>
                <c:pt idx="110">
                  <c:v>-11.061284010406302</c:v>
                </c:pt>
                <c:pt idx="111">
                  <c:v>-11.061971603423297</c:v>
                </c:pt>
                <c:pt idx="112">
                  <c:v>-11.062660943817718</c:v>
                </c:pt>
                <c:pt idx="113">
                  <c:v>-11.063352031589567</c:v>
                </c:pt>
                <c:pt idx="114">
                  <c:v>-11.06404486673884</c:v>
                </c:pt>
                <c:pt idx="115">
                  <c:v>-11.064739449265538</c:v>
                </c:pt>
                <c:pt idx="116">
                  <c:v>-11.065435779169663</c:v>
                </c:pt>
                <c:pt idx="117">
                  <c:v>-11.066133856451213</c:v>
                </c:pt>
                <c:pt idx="118">
                  <c:v>-11.066833681110188</c:v>
                </c:pt>
                <c:pt idx="119">
                  <c:v>-11.067535253146589</c:v>
                </c:pt>
                <c:pt idx="120">
                  <c:v>-11.068238572560416</c:v>
                </c:pt>
                <c:pt idx="121">
                  <c:v>-11.068943639351668</c:v>
                </c:pt>
                <c:pt idx="122">
                  <c:v>-11.069650453520346</c:v>
                </c:pt>
                <c:pt idx="123">
                  <c:v>-11.070359015066451</c:v>
                </c:pt>
                <c:pt idx="124">
                  <c:v>-11.071069323989979</c:v>
                </c:pt>
                <c:pt idx="125">
                  <c:v>-11.071781380290934</c:v>
                </c:pt>
                <c:pt idx="126">
                  <c:v>-11.072495183969316</c:v>
                </c:pt>
                <c:pt idx="127">
                  <c:v>-11.073210735025123</c:v>
                </c:pt>
                <c:pt idx="128">
                  <c:v>-11.073928033458355</c:v>
                </c:pt>
                <c:pt idx="129">
                  <c:v>-11.074647079269013</c:v>
                </c:pt>
                <c:pt idx="130">
                  <c:v>-11.075367872457097</c:v>
                </c:pt>
                <c:pt idx="131">
                  <c:v>-11.076090413022605</c:v>
                </c:pt>
                <c:pt idx="132">
                  <c:v>-11.07681470096554</c:v>
                </c:pt>
                <c:pt idx="133">
                  <c:v>-11.077540736285901</c:v>
                </c:pt>
                <c:pt idx="134">
                  <c:v>-11.078268518983686</c:v>
                </c:pt>
                <c:pt idx="135">
                  <c:v>-11.078998049058898</c:v>
                </c:pt>
                <c:pt idx="136">
                  <c:v>-11.079729326511535</c:v>
                </c:pt>
                <c:pt idx="137">
                  <c:v>-11.080462351341598</c:v>
                </c:pt>
                <c:pt idx="138">
                  <c:v>-11.081197123549087</c:v>
                </c:pt>
                <c:pt idx="139">
                  <c:v>-11.081933643134001</c:v>
                </c:pt>
                <c:pt idx="140">
                  <c:v>-11.082671910096341</c:v>
                </c:pt>
                <c:pt idx="141">
                  <c:v>-11.083411924436106</c:v>
                </c:pt>
                <c:pt idx="142">
                  <c:v>-11.084153686153298</c:v>
                </c:pt>
                <c:pt idx="143">
                  <c:v>-11.084897195247915</c:v>
                </c:pt>
                <c:pt idx="144">
                  <c:v>-11.085642451719957</c:v>
                </c:pt>
                <c:pt idx="145">
                  <c:v>-11.086389455569426</c:v>
                </c:pt>
                <c:pt idx="146">
                  <c:v>-11.08713820679632</c:v>
                </c:pt>
                <c:pt idx="147">
                  <c:v>-11.087888705400641</c:v>
                </c:pt>
                <c:pt idx="148">
                  <c:v>-11.088640951382384</c:v>
                </c:pt>
                <c:pt idx="149">
                  <c:v>-11.089394944741557</c:v>
                </c:pt>
                <c:pt idx="150">
                  <c:v>-11.090150685478152</c:v>
                </c:pt>
                <c:pt idx="151">
                  <c:v>-11.090908173592174</c:v>
                </c:pt>
                <c:pt idx="152">
                  <c:v>-11.091667409083623</c:v>
                </c:pt>
                <c:pt idx="153">
                  <c:v>-11.092428391952497</c:v>
                </c:pt>
                <c:pt idx="154">
                  <c:v>-11.093191122198796</c:v>
                </c:pt>
                <c:pt idx="155">
                  <c:v>-11.09395559982252</c:v>
                </c:pt>
                <c:pt idx="156">
                  <c:v>-11.094721824823671</c:v>
                </c:pt>
                <c:pt idx="157">
                  <c:v>-11.095489797202248</c:v>
                </c:pt>
                <c:pt idx="158">
                  <c:v>-11.096259516958249</c:v>
                </c:pt>
                <c:pt idx="159">
                  <c:v>-11.097030984091676</c:v>
                </c:pt>
                <c:pt idx="160">
                  <c:v>-11.09780419860253</c:v>
                </c:pt>
                <c:pt idx="161">
                  <c:v>-11.098579160490809</c:v>
                </c:pt>
                <c:pt idx="162">
                  <c:v>-11.099355869756513</c:v>
                </c:pt>
                <c:pt idx="163">
                  <c:v>-11.100134326399642</c:v>
                </c:pt>
                <c:pt idx="164">
                  <c:v>-11.1009145304202</c:v>
                </c:pt>
                <c:pt idx="165">
                  <c:v>-11.10169648181818</c:v>
                </c:pt>
                <c:pt idx="166">
                  <c:v>-11.102480180593588</c:v>
                </c:pt>
                <c:pt idx="167">
                  <c:v>-11.10326562674642</c:v>
                </c:pt>
                <c:pt idx="168">
                  <c:v>-11.104052820276678</c:v>
                </c:pt>
                <c:pt idx="169">
                  <c:v>-11.104841761184362</c:v>
                </c:pt>
                <c:pt idx="170">
                  <c:v>-11.105632449469471</c:v>
                </c:pt>
                <c:pt idx="171">
                  <c:v>-11.106424885132007</c:v>
                </c:pt>
                <c:pt idx="172">
                  <c:v>-11.107219068171968</c:v>
                </c:pt>
                <c:pt idx="173">
                  <c:v>-11.108014998589356</c:v>
                </c:pt>
                <c:pt idx="174">
                  <c:v>-11.108812676384169</c:v>
                </c:pt>
                <c:pt idx="175">
                  <c:v>-11.109612101556406</c:v>
                </c:pt>
                <c:pt idx="176">
                  <c:v>-11.110413274106069</c:v>
                </c:pt>
                <c:pt idx="177">
                  <c:v>-11.111216194033158</c:v>
                </c:pt>
                <c:pt idx="178">
                  <c:v>-11.112020861337674</c:v>
                </c:pt>
                <c:pt idx="179">
                  <c:v>-11.112827276019614</c:v>
                </c:pt>
                <c:pt idx="180">
                  <c:v>-11.113635438078981</c:v>
                </c:pt>
                <c:pt idx="181">
                  <c:v>-11.114445347515773</c:v>
                </c:pt>
                <c:pt idx="182">
                  <c:v>-11.11525700432999</c:v>
                </c:pt>
                <c:pt idx="183">
                  <c:v>-11.116070408521633</c:v>
                </c:pt>
                <c:pt idx="184">
                  <c:v>-11.116885560090703</c:v>
                </c:pt>
                <c:pt idx="185">
                  <c:v>-11.117702459037197</c:v>
                </c:pt>
                <c:pt idx="186">
                  <c:v>-11.118521105361117</c:v>
                </c:pt>
                <c:pt idx="187">
                  <c:v>-11.119341499062463</c:v>
                </c:pt>
                <c:pt idx="188">
                  <c:v>-11.120163640141234</c:v>
                </c:pt>
                <c:pt idx="189">
                  <c:v>-11.120987528597432</c:v>
                </c:pt>
                <c:pt idx="190">
                  <c:v>-11.121813164431055</c:v>
                </c:pt>
                <c:pt idx="191">
                  <c:v>-11.122640547642103</c:v>
                </c:pt>
                <c:pt idx="192">
                  <c:v>-11.123469678230578</c:v>
                </c:pt>
                <c:pt idx="193">
                  <c:v>-11.124300556196477</c:v>
                </c:pt>
                <c:pt idx="194">
                  <c:v>-11.125133181539802</c:v>
                </c:pt>
                <c:pt idx="195">
                  <c:v>-11.125967554260553</c:v>
                </c:pt>
                <c:pt idx="196">
                  <c:v>-11.126803674358731</c:v>
                </c:pt>
                <c:pt idx="197">
                  <c:v>-11.127641541834333</c:v>
                </c:pt>
                <c:pt idx="198">
                  <c:v>-11.128481156687361</c:v>
                </c:pt>
                <c:pt idx="199">
                  <c:v>-11.129322518917816</c:v>
                </c:pt>
                <c:pt idx="200">
                  <c:v>-11.130165628525694</c:v>
                </c:pt>
                <c:pt idx="201">
                  <c:v>-11.131010485511</c:v>
                </c:pt>
                <c:pt idx="202">
                  <c:v>-11.13185708987373</c:v>
                </c:pt>
                <c:pt idx="203">
                  <c:v>-11.132705441613886</c:v>
                </c:pt>
                <c:pt idx="204">
                  <c:v>-11.133555540731468</c:v>
                </c:pt>
                <c:pt idx="205">
                  <c:v>-11.134407387226476</c:v>
                </c:pt>
                <c:pt idx="206">
                  <c:v>-11.135260981098909</c:v>
                </c:pt>
                <c:pt idx="207">
                  <c:v>-11.136116322348769</c:v>
                </c:pt>
                <c:pt idx="208">
                  <c:v>-11.136973410976054</c:v>
                </c:pt>
                <c:pt idx="209">
                  <c:v>-11.137832246980764</c:v>
                </c:pt>
                <c:pt idx="210">
                  <c:v>-11.138692830362899</c:v>
                </c:pt>
                <c:pt idx="211">
                  <c:v>-11.139555161122461</c:v>
                </c:pt>
                <c:pt idx="212">
                  <c:v>-11.140419239259449</c:v>
                </c:pt>
                <c:pt idx="213">
                  <c:v>-11.141285064773861</c:v>
                </c:pt>
                <c:pt idx="214">
                  <c:v>-11.142152637665701</c:v>
                </c:pt>
                <c:pt idx="215">
                  <c:v>-11.143021957934964</c:v>
                </c:pt>
                <c:pt idx="216">
                  <c:v>-11.143893025581654</c:v>
                </c:pt>
                <c:pt idx="217">
                  <c:v>-11.144765840605769</c:v>
                </c:pt>
                <c:pt idx="218">
                  <c:v>-11.145640403007311</c:v>
                </c:pt>
                <c:pt idx="219">
                  <c:v>-11.146516712786278</c:v>
                </c:pt>
                <c:pt idx="220">
                  <c:v>-11.14739476994267</c:v>
                </c:pt>
                <c:pt idx="221">
                  <c:v>-11.148274574476488</c:v>
                </c:pt>
                <c:pt idx="222">
                  <c:v>-11.149156126387734</c:v>
                </c:pt>
                <c:pt idx="223">
                  <c:v>-11.150039425676402</c:v>
                </c:pt>
                <c:pt idx="224">
                  <c:v>-11.150924472342497</c:v>
                </c:pt>
                <c:pt idx="225">
                  <c:v>-11.151811266386018</c:v>
                </c:pt>
                <c:pt idx="226">
                  <c:v>-11.152699807806965</c:v>
                </c:pt>
                <c:pt idx="227">
                  <c:v>-11.153590096605337</c:v>
                </c:pt>
                <c:pt idx="228">
                  <c:v>-11.154482132781135</c:v>
                </c:pt>
                <c:pt idx="229">
                  <c:v>-11.155375916334359</c:v>
                </c:pt>
                <c:pt idx="230">
                  <c:v>-11.156271447265008</c:v>
                </c:pt>
                <c:pt idx="231">
                  <c:v>-11.157168725573083</c:v>
                </c:pt>
                <c:pt idx="232">
                  <c:v>-11.158067751258583</c:v>
                </c:pt>
                <c:pt idx="233">
                  <c:v>-11.158968524321509</c:v>
                </c:pt>
                <c:pt idx="234">
                  <c:v>-11.159871044761861</c:v>
                </c:pt>
                <c:pt idx="235">
                  <c:v>-11.160775312579638</c:v>
                </c:pt>
                <c:pt idx="236">
                  <c:v>-11.161681327774842</c:v>
                </c:pt>
                <c:pt idx="237">
                  <c:v>-11.16258909034747</c:v>
                </c:pt>
                <c:pt idx="238">
                  <c:v>-11.163498600297524</c:v>
                </c:pt>
                <c:pt idx="239">
                  <c:v>-11.164409857625005</c:v>
                </c:pt>
                <c:pt idx="240">
                  <c:v>-11.16532286232991</c:v>
                </c:pt>
                <c:pt idx="241">
                  <c:v>-11.166237614412241</c:v>
                </c:pt>
                <c:pt idx="242">
                  <c:v>-11.167154113871998</c:v>
                </c:pt>
                <c:pt idx="243">
                  <c:v>-11.16807236070918</c:v>
                </c:pt>
                <c:pt idx="244">
                  <c:v>-11.168992354923789</c:v>
                </c:pt>
                <c:pt idx="245">
                  <c:v>-11.169914096515823</c:v>
                </c:pt>
                <c:pt idx="246">
                  <c:v>-11.170837585485282</c:v>
                </c:pt>
                <c:pt idx="247">
                  <c:v>-11.171762821832168</c:v>
                </c:pt>
                <c:pt idx="248">
                  <c:v>-11.172689805556479</c:v>
                </c:pt>
                <c:pt idx="249">
                  <c:v>-11.173618536658216</c:v>
                </c:pt>
                <c:pt idx="250">
                  <c:v>-11.174549015137378</c:v>
                </c:pt>
                <c:pt idx="251">
                  <c:v>-11.175481240993966</c:v>
                </c:pt>
                <c:pt idx="252">
                  <c:v>-11.17641521422798</c:v>
                </c:pt>
                <c:pt idx="253">
                  <c:v>-11.177350934839419</c:v>
                </c:pt>
                <c:pt idx="254">
                  <c:v>-11.178288402828283</c:v>
                </c:pt>
                <c:pt idx="255">
                  <c:v>-11.179227618194574</c:v>
                </c:pt>
                <c:pt idx="256">
                  <c:v>-11.180168580938291</c:v>
                </c:pt>
                <c:pt idx="257">
                  <c:v>-11.181111291059432</c:v>
                </c:pt>
                <c:pt idx="258">
                  <c:v>-11.182055748558</c:v>
                </c:pt>
                <c:pt idx="259">
                  <c:v>-11.183001953433994</c:v>
                </c:pt>
                <c:pt idx="260">
                  <c:v>-11.183949905687411</c:v>
                </c:pt>
                <c:pt idx="261">
                  <c:v>-11.184899605318256</c:v>
                </c:pt>
                <c:pt idx="262">
                  <c:v>-11.185851052326527</c:v>
                </c:pt>
                <c:pt idx="263">
                  <c:v>-11.186804246712223</c:v>
                </c:pt>
                <c:pt idx="264">
                  <c:v>-11.187759188475344</c:v>
                </c:pt>
                <c:pt idx="265">
                  <c:v>-11.188715877615891</c:v>
                </c:pt>
                <c:pt idx="266">
                  <c:v>-11.189674314133864</c:v>
                </c:pt>
                <c:pt idx="267">
                  <c:v>-11.190634498029262</c:v>
                </c:pt>
                <c:pt idx="268">
                  <c:v>-11.191596429302086</c:v>
                </c:pt>
                <c:pt idx="269">
                  <c:v>-11.192560107952335</c:v>
                </c:pt>
                <c:pt idx="270">
                  <c:v>-11.193525533980011</c:v>
                </c:pt>
                <c:pt idx="271">
                  <c:v>-11.194492707385113</c:v>
                </c:pt>
                <c:pt idx="272">
                  <c:v>-11.195461628167639</c:v>
                </c:pt>
                <c:pt idx="273">
                  <c:v>-11.196432296327592</c:v>
                </c:pt>
                <c:pt idx="274">
                  <c:v>-11.197404711864969</c:v>
                </c:pt>
                <c:pt idx="275">
                  <c:v>-11.198378874779774</c:v>
                </c:pt>
                <c:pt idx="276">
                  <c:v>-11.199354785072003</c:v>
                </c:pt>
                <c:pt idx="277">
                  <c:v>-11.200332442741658</c:v>
                </c:pt>
                <c:pt idx="278">
                  <c:v>-11.201311847788737</c:v>
                </c:pt>
                <c:pt idx="279">
                  <c:v>-11.202293000213245</c:v>
                </c:pt>
                <c:pt idx="280">
                  <c:v>-11.203275900015177</c:v>
                </c:pt>
                <c:pt idx="281">
                  <c:v>-11.204260547194535</c:v>
                </c:pt>
                <c:pt idx="282">
                  <c:v>-11.205246941751318</c:v>
                </c:pt>
                <c:pt idx="283">
                  <c:v>-11.206235083685527</c:v>
                </c:pt>
                <c:pt idx="284">
                  <c:v>-11.20722497299716</c:v>
                </c:pt>
                <c:pt idx="285">
                  <c:v>-11.208216609686222</c:v>
                </c:pt>
                <c:pt idx="286">
                  <c:v>-11.209209993752706</c:v>
                </c:pt>
                <c:pt idx="287">
                  <c:v>-11.210205125196619</c:v>
                </c:pt>
                <c:pt idx="288">
                  <c:v>-11.211202004017956</c:v>
                </c:pt>
                <c:pt idx="289">
                  <c:v>-11.212200630216719</c:v>
                </c:pt>
                <c:pt idx="290">
                  <c:v>-11.213201003792907</c:v>
                </c:pt>
                <c:pt idx="291">
                  <c:v>-11.214203124746522</c:v>
                </c:pt>
                <c:pt idx="292">
                  <c:v>-11.215206993077562</c:v>
                </c:pt>
                <c:pt idx="293">
                  <c:v>-11.216212608786027</c:v>
                </c:pt>
                <c:pt idx="294">
                  <c:v>-11.217219971871918</c:v>
                </c:pt>
                <c:pt idx="295">
                  <c:v>-11.218229082335235</c:v>
                </c:pt>
                <c:pt idx="296">
                  <c:v>-11.219239940175978</c:v>
                </c:pt>
                <c:pt idx="297">
                  <c:v>-11.220252545394146</c:v>
                </c:pt>
                <c:pt idx="298">
                  <c:v>-11.221266897989739</c:v>
                </c:pt>
                <c:pt idx="299">
                  <c:v>-11.222282997962759</c:v>
                </c:pt>
                <c:pt idx="300">
                  <c:v>-11.223300845313204</c:v>
                </c:pt>
                <c:pt idx="301">
                  <c:v>-11.224320440041074</c:v>
                </c:pt>
                <c:pt idx="302">
                  <c:v>-11.225341782146371</c:v>
                </c:pt>
                <c:pt idx="303">
                  <c:v>-11.226364871629093</c:v>
                </c:pt>
                <c:pt idx="304">
                  <c:v>-11.227389708489241</c:v>
                </c:pt>
                <c:pt idx="305">
                  <c:v>-11.228416292726815</c:v>
                </c:pt>
                <c:pt idx="306">
                  <c:v>-11.229444624341813</c:v>
                </c:pt>
                <c:pt idx="307">
                  <c:v>-11.230474703334238</c:v>
                </c:pt>
                <c:pt idx="308">
                  <c:v>-11.231506529704088</c:v>
                </c:pt>
                <c:pt idx="309">
                  <c:v>-11.232540103451365</c:v>
                </c:pt>
                <c:pt idx="310">
                  <c:v>-11.233575424576067</c:v>
                </c:pt>
                <c:pt idx="311">
                  <c:v>-11.234612493078194</c:v>
                </c:pt>
                <c:pt idx="312">
                  <c:v>-11.235651308957747</c:v>
                </c:pt>
                <c:pt idx="313">
                  <c:v>-11.236691872214726</c:v>
                </c:pt>
                <c:pt idx="314">
                  <c:v>-11.237734182849129</c:v>
                </c:pt>
                <c:pt idx="315">
                  <c:v>-11.23877824086096</c:v>
                </c:pt>
                <c:pt idx="316">
                  <c:v>-11.239824046250215</c:v>
                </c:pt>
                <c:pt idx="317">
                  <c:v>-11.240871599016897</c:v>
                </c:pt>
                <c:pt idx="318">
                  <c:v>-11.241920899161004</c:v>
                </c:pt>
                <c:pt idx="319">
                  <c:v>-11.242971946682536</c:v>
                </c:pt>
                <c:pt idx="320">
                  <c:v>-11.244024741581494</c:v>
                </c:pt>
                <c:pt idx="321">
                  <c:v>-11.245079283857878</c:v>
                </c:pt>
                <c:pt idx="322">
                  <c:v>-11.246135573511687</c:v>
                </c:pt>
                <c:pt idx="323">
                  <c:v>-11.247193610542922</c:v>
                </c:pt>
                <c:pt idx="324">
                  <c:v>-11.248253394951584</c:v>
                </c:pt>
                <c:pt idx="325">
                  <c:v>-11.24931492673767</c:v>
                </c:pt>
                <c:pt idx="326">
                  <c:v>-11.250378205901182</c:v>
                </c:pt>
                <c:pt idx="327">
                  <c:v>-11.251443232442121</c:v>
                </c:pt>
                <c:pt idx="328">
                  <c:v>-11.252510006360485</c:v>
                </c:pt>
                <c:pt idx="329">
                  <c:v>-11.253578527656273</c:v>
                </c:pt>
                <c:pt idx="330">
                  <c:v>-11.254648796329487</c:v>
                </c:pt>
                <c:pt idx="331">
                  <c:v>-11.255720812380128</c:v>
                </c:pt>
                <c:pt idx="332">
                  <c:v>-11.256794575808195</c:v>
                </c:pt>
                <c:pt idx="333">
                  <c:v>-11.257870086613686</c:v>
                </c:pt>
                <c:pt idx="334">
                  <c:v>-11.258947344796603</c:v>
                </c:pt>
                <c:pt idx="335">
                  <c:v>-11.260026350356947</c:v>
                </c:pt>
                <c:pt idx="336">
                  <c:v>-11.261107103294716</c:v>
                </c:pt>
                <c:pt idx="337">
                  <c:v>-11.26218960360991</c:v>
                </c:pt>
                <c:pt idx="338">
                  <c:v>-11.263273851302531</c:v>
                </c:pt>
                <c:pt idx="339">
                  <c:v>-11.264359846372576</c:v>
                </c:pt>
                <c:pt idx="340">
                  <c:v>-11.265447588820047</c:v>
                </c:pt>
                <c:pt idx="341">
                  <c:v>-11.266537078644944</c:v>
                </c:pt>
                <c:pt idx="342">
                  <c:v>-11.267628315847267</c:v>
                </c:pt>
                <c:pt idx="343">
                  <c:v>-11.268721300427014</c:v>
                </c:pt>
                <c:pt idx="344">
                  <c:v>-11.269816032384188</c:v>
                </c:pt>
                <c:pt idx="345">
                  <c:v>-11.270912511718789</c:v>
                </c:pt>
                <c:pt idx="346">
                  <c:v>-11.272010738430815</c:v>
                </c:pt>
                <c:pt idx="347">
                  <c:v>-11.273110712520266</c:v>
                </c:pt>
                <c:pt idx="348">
                  <c:v>-11.274212433987142</c:v>
                </c:pt>
                <c:pt idx="349">
                  <c:v>-11.275315902831444</c:v>
                </c:pt>
                <c:pt idx="350">
                  <c:v>-11.276421119053172</c:v>
                </c:pt>
                <c:pt idx="351">
                  <c:v>-11.277528082652326</c:v>
                </c:pt>
                <c:pt idx="352">
                  <c:v>-11.278636793628905</c:v>
                </c:pt>
                <c:pt idx="353">
                  <c:v>-11.27974725198291</c:v>
                </c:pt>
                <c:pt idx="354">
                  <c:v>-11.280859457714341</c:v>
                </c:pt>
                <c:pt idx="355">
                  <c:v>-11.281973410823197</c:v>
                </c:pt>
                <c:pt idx="356">
                  <c:v>-11.283089111309479</c:v>
                </c:pt>
                <c:pt idx="357">
                  <c:v>-11.284206559173185</c:v>
                </c:pt>
                <c:pt idx="358">
                  <c:v>-11.28532575441432</c:v>
                </c:pt>
                <c:pt idx="359">
                  <c:v>-11.286446697032877</c:v>
                </c:pt>
                <c:pt idx="360">
                  <c:v>-11.287569387028862</c:v>
                </c:pt>
                <c:pt idx="361">
                  <c:v>-11.288693824402273</c:v>
                </c:pt>
                <c:pt idx="362">
                  <c:v>-11.289820009153109</c:v>
                </c:pt>
                <c:pt idx="363">
                  <c:v>-11.29094794128137</c:v>
                </c:pt>
                <c:pt idx="364">
                  <c:v>-11.292077620787056</c:v>
                </c:pt>
                <c:pt idx="365">
                  <c:v>-11.293209047670169</c:v>
                </c:pt>
                <c:pt idx="366">
                  <c:v>-11.294342221930709</c:v>
                </c:pt>
                <c:pt idx="367">
                  <c:v>-11.295477143568672</c:v>
                </c:pt>
                <c:pt idx="368">
                  <c:v>-11.296613812584063</c:v>
                </c:pt>
                <c:pt idx="369">
                  <c:v>-11.297752228976877</c:v>
                </c:pt>
                <c:pt idx="370">
                  <c:v>-11.298892392747119</c:v>
                </c:pt>
                <c:pt idx="371">
                  <c:v>-11.300034303894785</c:v>
                </c:pt>
                <c:pt idx="372">
                  <c:v>-11.301177962419878</c:v>
                </c:pt>
                <c:pt idx="373">
                  <c:v>-11.302323368322396</c:v>
                </c:pt>
                <c:pt idx="374">
                  <c:v>-11.303470521602339</c:v>
                </c:pt>
                <c:pt idx="375">
                  <c:v>-11.304619422259709</c:v>
                </c:pt>
                <c:pt idx="376">
                  <c:v>-11.305770070294503</c:v>
                </c:pt>
                <c:pt idx="377">
                  <c:v>-11.306922465706725</c:v>
                </c:pt>
                <c:pt idx="378">
                  <c:v>-11.308076608496371</c:v>
                </c:pt>
                <c:pt idx="379">
                  <c:v>-11.309232498663443</c:v>
                </c:pt>
                <c:pt idx="380">
                  <c:v>-11.310390136207941</c:v>
                </c:pt>
                <c:pt idx="381">
                  <c:v>-11.311549521129864</c:v>
                </c:pt>
                <c:pt idx="382">
                  <c:v>-11.312710653429214</c:v>
                </c:pt>
                <c:pt idx="383">
                  <c:v>-11.313873533105987</c:v>
                </c:pt>
                <c:pt idx="384">
                  <c:v>-11.315038160160189</c:v>
                </c:pt>
                <c:pt idx="385">
                  <c:v>-11.316204534591813</c:v>
                </c:pt>
                <c:pt idx="386">
                  <c:v>-11.317372656400865</c:v>
                </c:pt>
                <c:pt idx="387">
                  <c:v>-11.318542525587343</c:v>
                </c:pt>
                <c:pt idx="388">
                  <c:v>-11.319714142151247</c:v>
                </c:pt>
                <c:pt idx="389">
                  <c:v>-11.320887506092575</c:v>
                </c:pt>
                <c:pt idx="390">
                  <c:v>-11.322062617411328</c:v>
                </c:pt>
                <c:pt idx="391">
                  <c:v>-11.323239476107508</c:v>
                </c:pt>
                <c:pt idx="392">
                  <c:v>-11.324418082181113</c:v>
                </c:pt>
                <c:pt idx="393">
                  <c:v>-11.325598435632145</c:v>
                </c:pt>
                <c:pt idx="394">
                  <c:v>-11.326780536460602</c:v>
                </c:pt>
                <c:pt idx="395">
                  <c:v>-11.327964384666485</c:v>
                </c:pt>
                <c:pt idx="396">
                  <c:v>-11.329149980249793</c:v>
                </c:pt>
                <c:pt idx="397">
                  <c:v>-11.330337323210527</c:v>
                </c:pt>
                <c:pt idx="398">
                  <c:v>-11.331526413548685</c:v>
                </c:pt>
                <c:pt idx="399">
                  <c:v>-11.33271725126427</c:v>
                </c:pt>
                <c:pt idx="400">
                  <c:v>-11.333909836357282</c:v>
                </c:pt>
                <c:pt idx="401">
                  <c:v>-11.335104168827719</c:v>
                </c:pt>
                <c:pt idx="402">
                  <c:v>-11.336300248675581</c:v>
                </c:pt>
                <c:pt idx="403">
                  <c:v>-11.337498075900868</c:v>
                </c:pt>
                <c:pt idx="404">
                  <c:v>-11.338697650503581</c:v>
                </c:pt>
                <c:pt idx="405">
                  <c:v>-11.33989897248372</c:v>
                </c:pt>
                <c:pt idx="406">
                  <c:v>-11.341102041841285</c:v>
                </c:pt>
                <c:pt idx="407">
                  <c:v>-11.342306858576276</c:v>
                </c:pt>
                <c:pt idx="408">
                  <c:v>-11.343513422688693</c:v>
                </c:pt>
                <c:pt idx="409">
                  <c:v>-11.344721734178533</c:v>
                </c:pt>
                <c:pt idx="410">
                  <c:v>-11.345931793045802</c:v>
                </c:pt>
                <c:pt idx="411">
                  <c:v>-11.347143599290494</c:v>
                </c:pt>
                <c:pt idx="412">
                  <c:v>-11.348357152912612</c:v>
                </c:pt>
                <c:pt idx="413">
                  <c:v>-11.349572453912158</c:v>
                </c:pt>
                <c:pt idx="414">
                  <c:v>-11.350789502289127</c:v>
                </c:pt>
                <c:pt idx="415">
                  <c:v>-11.352008298043522</c:v>
                </c:pt>
                <c:pt idx="416">
                  <c:v>-11.353228841175344</c:v>
                </c:pt>
                <c:pt idx="417">
                  <c:v>-11.354451131684591</c:v>
                </c:pt>
                <c:pt idx="418">
                  <c:v>-11.355675169571263</c:v>
                </c:pt>
                <c:pt idx="419">
                  <c:v>-11.356900954835362</c:v>
                </c:pt>
                <c:pt idx="420">
                  <c:v>-11.358128487476886</c:v>
                </c:pt>
                <c:pt idx="421">
                  <c:v>-11.359357767495835</c:v>
                </c:pt>
                <c:pt idx="422">
                  <c:v>-11.360588794892211</c:v>
                </c:pt>
                <c:pt idx="423">
                  <c:v>-11.361821569666011</c:v>
                </c:pt>
                <c:pt idx="424">
                  <c:v>-11.363056091817239</c:v>
                </c:pt>
                <c:pt idx="425">
                  <c:v>-11.364292361345891</c:v>
                </c:pt>
                <c:pt idx="426">
                  <c:v>-11.365530378251968</c:v>
                </c:pt>
                <c:pt idx="427">
                  <c:v>-11.366770142535472</c:v>
                </c:pt>
                <c:pt idx="428">
                  <c:v>-11.368011654196401</c:v>
                </c:pt>
                <c:pt idx="429">
                  <c:v>-11.369254913234755</c:v>
                </c:pt>
                <c:pt idx="430">
                  <c:v>-11.370499919650536</c:v>
                </c:pt>
                <c:pt idx="431">
                  <c:v>-11.371746673443742</c:v>
                </c:pt>
                <c:pt idx="432">
                  <c:v>-11.372995174614374</c:v>
                </c:pt>
                <c:pt idx="433">
                  <c:v>-11.374245423162431</c:v>
                </c:pt>
                <c:pt idx="434">
                  <c:v>-11.375497419087914</c:v>
                </c:pt>
                <c:pt idx="435">
                  <c:v>-11.376751162390823</c:v>
                </c:pt>
                <c:pt idx="436">
                  <c:v>-11.378006653071157</c:v>
                </c:pt>
                <c:pt idx="437">
                  <c:v>-11.379263891128918</c:v>
                </c:pt>
                <c:pt idx="438">
                  <c:v>-11.380522876564104</c:v>
                </c:pt>
                <c:pt idx="439">
                  <c:v>-11.381783609376715</c:v>
                </c:pt>
                <c:pt idx="440">
                  <c:v>-11.383046089566752</c:v>
                </c:pt>
                <c:pt idx="441">
                  <c:v>-11.384310317134215</c:v>
                </c:pt>
                <c:pt idx="442">
                  <c:v>-11.385576292079104</c:v>
                </c:pt>
                <c:pt idx="443">
                  <c:v>-11.386844014401417</c:v>
                </c:pt>
                <c:pt idx="444">
                  <c:v>-11.388113484101158</c:v>
                </c:pt>
                <c:pt idx="445">
                  <c:v>-11.389384701178322</c:v>
                </c:pt>
                <c:pt idx="446">
                  <c:v>-11.390657665632913</c:v>
                </c:pt>
                <c:pt idx="447">
                  <c:v>-11.391932377464929</c:v>
                </c:pt>
                <c:pt idx="448">
                  <c:v>-11.393208836674372</c:v>
                </c:pt>
                <c:pt idx="449">
                  <c:v>-11.39448704326124</c:v>
                </c:pt>
                <c:pt idx="450">
                  <c:v>-11.395766997225534</c:v>
                </c:pt>
                <c:pt idx="451">
                  <c:v>-11.397048698567254</c:v>
                </c:pt>
                <c:pt idx="452">
                  <c:v>-11.398332147286398</c:v>
                </c:pt>
                <c:pt idx="453">
                  <c:v>-11.399617343382969</c:v>
                </c:pt>
                <c:pt idx="454">
                  <c:v>-11.400904286856965</c:v>
                </c:pt>
                <c:pt idx="455">
                  <c:v>-11.402192977708387</c:v>
                </c:pt>
                <c:pt idx="456">
                  <c:v>-11.403483415937234</c:v>
                </c:pt>
                <c:pt idx="457">
                  <c:v>-11.404775601543507</c:v>
                </c:pt>
                <c:pt idx="458">
                  <c:v>-11.406069534527207</c:v>
                </c:pt>
                <c:pt idx="459">
                  <c:v>-11.407365214888332</c:v>
                </c:pt>
                <c:pt idx="460">
                  <c:v>-11.408662642626881</c:v>
                </c:pt>
                <c:pt idx="461">
                  <c:v>-11.409961817742857</c:v>
                </c:pt>
                <c:pt idx="462">
                  <c:v>-11.411262740236259</c:v>
                </c:pt>
                <c:pt idx="463">
                  <c:v>-11.412565410107087</c:v>
                </c:pt>
                <c:pt idx="464">
                  <c:v>-11.41386982735534</c:v>
                </c:pt>
                <c:pt idx="465">
                  <c:v>-11.415175991981018</c:v>
                </c:pt>
                <c:pt idx="466">
                  <c:v>-11.416483903984121</c:v>
                </c:pt>
                <c:pt idx="467">
                  <c:v>-11.417793563364652</c:v>
                </c:pt>
                <c:pt idx="468">
                  <c:v>-11.419104970122607</c:v>
                </c:pt>
                <c:pt idx="469">
                  <c:v>-11.420418124257989</c:v>
                </c:pt>
                <c:pt idx="470">
                  <c:v>-11.421733025770795</c:v>
                </c:pt>
                <c:pt idx="471">
                  <c:v>-11.423049674661026</c:v>
                </c:pt>
                <c:pt idx="472">
                  <c:v>-11.424368070928685</c:v>
                </c:pt>
                <c:pt idx="473">
                  <c:v>-11.425688214573769</c:v>
                </c:pt>
                <c:pt idx="474">
                  <c:v>-11.427010105596279</c:v>
                </c:pt>
                <c:pt idx="475">
                  <c:v>-11.428333743996212</c:v>
                </c:pt>
                <c:pt idx="476">
                  <c:v>-11.429659129773574</c:v>
                </c:pt>
                <c:pt idx="477">
                  <c:v>-11.430986262928361</c:v>
                </c:pt>
                <c:pt idx="478">
                  <c:v>-11.432315143460572</c:v>
                </c:pt>
                <c:pt idx="479">
                  <c:v>-11.433645771370211</c:v>
                </c:pt>
                <c:pt idx="480">
                  <c:v>-11.434978146657274</c:v>
                </c:pt>
                <c:pt idx="481">
                  <c:v>-11.436312269321762</c:v>
                </c:pt>
                <c:pt idx="482">
                  <c:v>-11.437648139363677</c:v>
                </c:pt>
                <c:pt idx="483">
                  <c:v>-11.438985756783017</c:v>
                </c:pt>
                <c:pt idx="484">
                  <c:v>-11.440325121579784</c:v>
                </c:pt>
                <c:pt idx="485">
                  <c:v>-11.441666233753976</c:v>
                </c:pt>
                <c:pt idx="486">
                  <c:v>-11.443009093305593</c:v>
                </c:pt>
                <c:pt idx="487">
                  <c:v>-11.444353700234636</c:v>
                </c:pt>
                <c:pt idx="488">
                  <c:v>-11.445700054541105</c:v>
                </c:pt>
                <c:pt idx="489">
                  <c:v>-11.447048156224998</c:v>
                </c:pt>
                <c:pt idx="490">
                  <c:v>-11.448398005286318</c:v>
                </c:pt>
                <c:pt idx="491">
                  <c:v>-11.449749601725063</c:v>
                </c:pt>
                <c:pt idx="492">
                  <c:v>-11.451102945541235</c:v>
                </c:pt>
                <c:pt idx="493">
                  <c:v>-11.452458036734832</c:v>
                </c:pt>
                <c:pt idx="494">
                  <c:v>-11.453814875305854</c:v>
                </c:pt>
                <c:pt idx="495">
                  <c:v>-11.455173461254303</c:v>
                </c:pt>
                <c:pt idx="496">
                  <c:v>-11.456533794580176</c:v>
                </c:pt>
                <c:pt idx="497">
                  <c:v>-11.457895875283477</c:v>
                </c:pt>
                <c:pt idx="498">
                  <c:v>-11.459259703364202</c:v>
                </c:pt>
                <c:pt idx="499">
                  <c:v>-11.460625278822352</c:v>
                </c:pt>
                <c:pt idx="500">
                  <c:v>-11.461992601657929</c:v>
                </c:pt>
                <c:pt idx="501">
                  <c:v>-11.463361671870929</c:v>
                </c:pt>
                <c:pt idx="502">
                  <c:v>-11.464732489461358</c:v>
                </c:pt>
                <c:pt idx="503">
                  <c:v>-11.466105054429212</c:v>
                </c:pt>
                <c:pt idx="504">
                  <c:v>-11.467479366774491</c:v>
                </c:pt>
                <c:pt idx="505">
                  <c:v>-11.468855426497196</c:v>
                </c:pt>
                <c:pt idx="506">
                  <c:v>-11.470233233597327</c:v>
                </c:pt>
                <c:pt idx="507">
                  <c:v>-11.471612788074882</c:v>
                </c:pt>
                <c:pt idx="508">
                  <c:v>-11.472994089929864</c:v>
                </c:pt>
                <c:pt idx="509">
                  <c:v>-11.474377139162272</c:v>
                </c:pt>
                <c:pt idx="510">
                  <c:v>-11.475761935772104</c:v>
                </c:pt>
                <c:pt idx="511">
                  <c:v>-11.477148479759363</c:v>
                </c:pt>
                <c:pt idx="512">
                  <c:v>-11.478536771124046</c:v>
                </c:pt>
                <c:pt idx="513">
                  <c:v>-11.479926809866157</c:v>
                </c:pt>
                <c:pt idx="514">
                  <c:v>-11.481318595985693</c:v>
                </c:pt>
                <c:pt idx="515">
                  <c:v>-11.482712129482655</c:v>
                </c:pt>
                <c:pt idx="516">
                  <c:v>-11.484107410357041</c:v>
                </c:pt>
                <c:pt idx="517">
                  <c:v>-11.485504438608855</c:v>
                </c:pt>
                <c:pt idx="518">
                  <c:v>-11.486903214238092</c:v>
                </c:pt>
                <c:pt idx="519">
                  <c:v>-11.488303737244756</c:v>
                </c:pt>
                <c:pt idx="520">
                  <c:v>-11.489706007628845</c:v>
                </c:pt>
                <c:pt idx="521">
                  <c:v>-11.491110025390361</c:v>
                </c:pt>
                <c:pt idx="522">
                  <c:v>-11.492515790529302</c:v>
                </c:pt>
                <c:pt idx="523">
                  <c:v>-11.493923303045669</c:v>
                </c:pt>
                <c:pt idx="524">
                  <c:v>-11.495332562939462</c:v>
                </c:pt>
                <c:pt idx="525">
                  <c:v>-11.496743570210679</c:v>
                </c:pt>
                <c:pt idx="526">
                  <c:v>-11.498156324859323</c:v>
                </c:pt>
                <c:pt idx="527">
                  <c:v>-11.499570826885391</c:v>
                </c:pt>
                <c:pt idx="528">
                  <c:v>-11.500987076288887</c:v>
                </c:pt>
                <c:pt idx="529">
                  <c:v>-11.502405073069808</c:v>
                </c:pt>
                <c:pt idx="530">
                  <c:v>-11.503824817228153</c:v>
                </c:pt>
                <c:pt idx="531">
                  <c:v>-11.505246308763924</c:v>
                </c:pt>
                <c:pt idx="532">
                  <c:v>-11.506669547677122</c:v>
                </c:pt>
                <c:pt idx="533">
                  <c:v>-11.508094533967746</c:v>
                </c:pt>
                <c:pt idx="534">
                  <c:v>-11.509521267635794</c:v>
                </c:pt>
                <c:pt idx="535">
                  <c:v>-11.510949748681268</c:v>
                </c:pt>
                <c:pt idx="536">
                  <c:v>-11.512379977104169</c:v>
                </c:pt>
                <c:pt idx="537">
                  <c:v>-11.513811952904495</c:v>
                </c:pt>
                <c:pt idx="538">
                  <c:v>-11.515245676082246</c:v>
                </c:pt>
                <c:pt idx="539">
                  <c:v>-11.516681146637424</c:v>
                </c:pt>
                <c:pt idx="540">
                  <c:v>-11.518118364570027</c:v>
                </c:pt>
                <c:pt idx="541">
                  <c:v>-11.519557329880055</c:v>
                </c:pt>
                <c:pt idx="542">
                  <c:v>-11.520998042567509</c:v>
                </c:pt>
                <c:pt idx="543">
                  <c:v>-11.522440502632389</c:v>
                </c:pt>
                <c:pt idx="544">
                  <c:v>-11.523884710074693</c:v>
                </c:pt>
                <c:pt idx="545">
                  <c:v>-11.525330664894424</c:v>
                </c:pt>
                <c:pt idx="546">
                  <c:v>-11.526778367091582</c:v>
                </c:pt>
                <c:pt idx="547">
                  <c:v>-11.528227816666163</c:v>
                </c:pt>
                <c:pt idx="548">
                  <c:v>-11.529679013618171</c:v>
                </c:pt>
                <c:pt idx="549">
                  <c:v>-11.531131957947606</c:v>
                </c:pt>
                <c:pt idx="550">
                  <c:v>-11.532586649654466</c:v>
                </c:pt>
                <c:pt idx="551">
                  <c:v>-11.53404308873875</c:v>
                </c:pt>
                <c:pt idx="552">
                  <c:v>-11.53550127520046</c:v>
                </c:pt>
                <c:pt idx="553">
                  <c:v>-11.536961209039596</c:v>
                </c:pt>
                <c:pt idx="554">
                  <c:v>-11.538422890256159</c:v>
                </c:pt>
                <c:pt idx="555">
                  <c:v>-11.539886318850145</c:v>
                </c:pt>
                <c:pt idx="556">
                  <c:v>-11.54135149482156</c:v>
                </c:pt>
                <c:pt idx="557">
                  <c:v>-11.542818418170398</c:v>
                </c:pt>
                <c:pt idx="558">
                  <c:v>-11.544287088896663</c:v>
                </c:pt>
                <c:pt idx="559">
                  <c:v>-11.545757507000353</c:v>
                </c:pt>
                <c:pt idx="560">
                  <c:v>-11.547229672481469</c:v>
                </c:pt>
                <c:pt idx="561">
                  <c:v>-11.548703585340011</c:v>
                </c:pt>
                <c:pt idx="562">
                  <c:v>-11.550179245575977</c:v>
                </c:pt>
                <c:pt idx="563">
                  <c:v>-11.551656653189371</c:v>
                </c:pt>
                <c:pt idx="564">
                  <c:v>-11.553135808180189</c:v>
                </c:pt>
                <c:pt idx="565">
                  <c:v>-11.554616710548434</c:v>
                </c:pt>
                <c:pt idx="566">
                  <c:v>-11.556099360294104</c:v>
                </c:pt>
                <c:pt idx="567">
                  <c:v>-11.557583757417198</c:v>
                </c:pt>
                <c:pt idx="568">
                  <c:v>-11.55906990191772</c:v>
                </c:pt>
                <c:pt idx="569">
                  <c:v>-11.560557793795667</c:v>
                </c:pt>
                <c:pt idx="570">
                  <c:v>-11.562047433051038</c:v>
                </c:pt>
                <c:pt idx="571">
                  <c:v>-11.563538819683837</c:v>
                </c:pt>
                <c:pt idx="572">
                  <c:v>-11.56503195369406</c:v>
                </c:pt>
                <c:pt idx="573">
                  <c:v>-11.56652683508171</c:v>
                </c:pt>
                <c:pt idx="574">
                  <c:v>-11.568023463846785</c:v>
                </c:pt>
                <c:pt idx="575">
                  <c:v>-11.569521839989287</c:v>
                </c:pt>
                <c:pt idx="576">
                  <c:v>-11.571021963509212</c:v>
                </c:pt>
                <c:pt idx="577">
                  <c:v>-11.572523834406566</c:v>
                </c:pt>
                <c:pt idx="578">
                  <c:v>-11.574027452681342</c:v>
                </c:pt>
                <c:pt idx="579">
                  <c:v>-11.575532818333546</c:v>
                </c:pt>
                <c:pt idx="580">
                  <c:v>-11.577039931363174</c:v>
                </c:pt>
                <c:pt idx="581">
                  <c:v>-11.578548791770229</c:v>
                </c:pt>
                <c:pt idx="582">
                  <c:v>-11.58005939955471</c:v>
                </c:pt>
                <c:pt idx="583">
                  <c:v>-11.581571754716617</c:v>
                </c:pt>
                <c:pt idx="584">
                  <c:v>-11.583085857255947</c:v>
                </c:pt>
                <c:pt idx="585">
                  <c:v>-11.584601707172705</c:v>
                </c:pt>
                <c:pt idx="586">
                  <c:v>-11.586119304466887</c:v>
                </c:pt>
                <c:pt idx="587">
                  <c:v>-11.587638649138496</c:v>
                </c:pt>
                <c:pt idx="588">
                  <c:v>-11.589159741187531</c:v>
                </c:pt>
                <c:pt idx="589">
                  <c:v>-11.59068258061399</c:v>
                </c:pt>
                <c:pt idx="590">
                  <c:v>-11.592207167417875</c:v>
                </c:pt>
                <c:pt idx="591">
                  <c:v>-11.593733501599187</c:v>
                </c:pt>
                <c:pt idx="592">
                  <c:v>-11.595261583157924</c:v>
                </c:pt>
                <c:pt idx="593">
                  <c:v>-11.596791412094086</c:v>
                </c:pt>
                <c:pt idx="594">
                  <c:v>-11.598322988407675</c:v>
                </c:pt>
                <c:pt idx="595">
                  <c:v>-11.599856312098689</c:v>
                </c:pt>
                <c:pt idx="596">
                  <c:v>-11.601391383167128</c:v>
                </c:pt>
                <c:pt idx="597">
                  <c:v>-11.602928201612993</c:v>
                </c:pt>
                <c:pt idx="598">
                  <c:v>-11.604466767436284</c:v>
                </c:pt>
                <c:pt idx="599">
                  <c:v>-11.606007080637001</c:v>
                </c:pt>
                <c:pt idx="600">
                  <c:v>-11.607549141215143</c:v>
                </c:pt>
                <c:pt idx="601">
                  <c:v>-11.60909294917071</c:v>
                </c:pt>
                <c:pt idx="602">
                  <c:v>-11.610638504503704</c:v>
                </c:pt>
                <c:pt idx="603">
                  <c:v>-11.612185807214123</c:v>
                </c:pt>
                <c:pt idx="604">
                  <c:v>-11.613734857301969</c:v>
                </c:pt>
                <c:pt idx="605">
                  <c:v>-11.61528565476724</c:v>
                </c:pt>
                <c:pt idx="606">
                  <c:v>-11.616838199609935</c:v>
                </c:pt>
                <c:pt idx="607">
                  <c:v>-11.618392491830058</c:v>
                </c:pt>
                <c:pt idx="608">
                  <c:v>-11.619948531427605</c:v>
                </c:pt>
                <c:pt idx="609">
                  <c:v>-11.621506318402577</c:v>
                </c:pt>
                <c:pt idx="610">
                  <c:v>-11.623065852754976</c:v>
                </c:pt>
                <c:pt idx="611">
                  <c:v>-11.6246271344848</c:v>
                </c:pt>
                <c:pt idx="612">
                  <c:v>-11.626190163592049</c:v>
                </c:pt>
                <c:pt idx="613">
                  <c:v>-11.627754940076727</c:v>
                </c:pt>
                <c:pt idx="614">
                  <c:v>-11.629321463938828</c:v>
                </c:pt>
                <c:pt idx="615">
                  <c:v>-11.630889735178354</c:v>
                </c:pt>
                <c:pt idx="616">
                  <c:v>-11.632459753795306</c:v>
                </c:pt>
                <c:pt idx="617">
                  <c:v>-11.634031519789685</c:v>
                </c:pt>
                <c:pt idx="618">
                  <c:v>-11.63560503316149</c:v>
                </c:pt>
                <c:pt idx="619">
                  <c:v>-11.637180293910719</c:v>
                </c:pt>
                <c:pt idx="620">
                  <c:v>-11.638757302037375</c:v>
                </c:pt>
                <c:pt idx="621">
                  <c:v>-11.640336057541456</c:v>
                </c:pt>
                <c:pt idx="622">
                  <c:v>-11.641916560422962</c:v>
                </c:pt>
                <c:pt idx="623">
                  <c:v>-11.643498810681894</c:v>
                </c:pt>
                <c:pt idx="624">
                  <c:v>-11.645082808318252</c:v>
                </c:pt>
                <c:pt idx="625">
                  <c:v>-11.646668553332036</c:v>
                </c:pt>
                <c:pt idx="626">
                  <c:v>-11.648256045723246</c:v>
                </c:pt>
                <c:pt idx="627">
                  <c:v>-11.64984528549188</c:v>
                </c:pt>
                <c:pt idx="628">
                  <c:v>-11.651436272637941</c:v>
                </c:pt>
                <c:pt idx="629">
                  <c:v>-11.653029007161427</c:v>
                </c:pt>
                <c:pt idx="630">
                  <c:v>-11.654623489062338</c:v>
                </c:pt>
                <c:pt idx="631">
                  <c:v>-11.656219718340676</c:v>
                </c:pt>
                <c:pt idx="632">
                  <c:v>-11.657817694996439</c:v>
                </c:pt>
                <c:pt idx="633">
                  <c:v>-11.659417419029628</c:v>
                </c:pt>
                <c:pt idx="634">
                  <c:v>-11.661018890440243</c:v>
                </c:pt>
                <c:pt idx="635">
                  <c:v>-11.662622109228282</c:v>
                </c:pt>
                <c:pt idx="636">
                  <c:v>-11.664227075393748</c:v>
                </c:pt>
                <c:pt idx="637">
                  <c:v>-11.66583378893664</c:v>
                </c:pt>
                <c:pt idx="638">
                  <c:v>-11.667442249856958</c:v>
                </c:pt>
                <c:pt idx="639">
                  <c:v>-11.669052458154701</c:v>
                </c:pt>
                <c:pt idx="640">
                  <c:v>-11.670664413829869</c:v>
                </c:pt>
                <c:pt idx="641">
                  <c:v>-11.672278116882463</c:v>
                </c:pt>
                <c:pt idx="642">
                  <c:v>-11.673893567312481</c:v>
                </c:pt>
                <c:pt idx="643">
                  <c:v>-11.675510765119927</c:v>
                </c:pt>
                <c:pt idx="644">
                  <c:v>-11.677129710304799</c:v>
                </c:pt>
                <c:pt idx="645">
                  <c:v>-11.678750402867095</c:v>
                </c:pt>
                <c:pt idx="646">
                  <c:v>-11.680372842806818</c:v>
                </c:pt>
                <c:pt idx="647">
                  <c:v>-11.681997030123966</c:v>
                </c:pt>
                <c:pt idx="648">
                  <c:v>-11.683622964818539</c:v>
                </c:pt>
                <c:pt idx="649">
                  <c:v>-11.685250646890539</c:v>
                </c:pt>
                <c:pt idx="650">
                  <c:v>-11.686880076339964</c:v>
                </c:pt>
                <c:pt idx="651">
                  <c:v>-11.688511253166816</c:v>
                </c:pt>
                <c:pt idx="652">
                  <c:v>-11.69014417737109</c:v>
                </c:pt>
                <c:pt idx="653">
                  <c:v>-11.691778848952792</c:v>
                </c:pt>
                <c:pt idx="654">
                  <c:v>-11.69341526791192</c:v>
                </c:pt>
                <c:pt idx="655">
                  <c:v>-11.695053434248473</c:v>
                </c:pt>
                <c:pt idx="656">
                  <c:v>-11.696693347962453</c:v>
                </c:pt>
                <c:pt idx="657">
                  <c:v>-11.698335009053856</c:v>
                </c:pt>
                <c:pt idx="658">
                  <c:v>-11.699978417522688</c:v>
                </c:pt>
                <c:pt idx="659">
                  <c:v>-11.701623573368943</c:v>
                </c:pt>
                <c:pt idx="660">
                  <c:v>-11.703270476592625</c:v>
                </c:pt>
                <c:pt idx="661">
                  <c:v>-11.704919127193733</c:v>
                </c:pt>
                <c:pt idx="662">
                  <c:v>-11.706569525172265</c:v>
                </c:pt>
                <c:pt idx="663">
                  <c:v>-11.708221670528223</c:v>
                </c:pt>
                <c:pt idx="664">
                  <c:v>-11.709875563261608</c:v>
                </c:pt>
                <c:pt idx="665">
                  <c:v>-11.711531203372418</c:v>
                </c:pt>
                <c:pt idx="666">
                  <c:v>-11.713188590860653</c:v>
                </c:pt>
                <c:pt idx="667">
                  <c:v>-11.714847725726313</c:v>
                </c:pt>
                <c:pt idx="668">
                  <c:v>-11.716508607969402</c:v>
                </c:pt>
                <c:pt idx="669">
                  <c:v>-11.718171237589914</c:v>
                </c:pt>
                <c:pt idx="670">
                  <c:v>-11.719835614587852</c:v>
                </c:pt>
                <c:pt idx="671">
                  <c:v>-11.721501738963216</c:v>
                </c:pt>
                <c:pt idx="672">
                  <c:v>-11.723169610716004</c:v>
                </c:pt>
                <c:pt idx="673">
                  <c:v>-11.72483922984622</c:v>
                </c:pt>
                <c:pt idx="674">
                  <c:v>-11.726510596353862</c:v>
                </c:pt>
                <c:pt idx="675">
                  <c:v>-11.728183710238927</c:v>
                </c:pt>
                <c:pt idx="676">
                  <c:v>-11.729858571501419</c:v>
                </c:pt>
                <c:pt idx="677">
                  <c:v>-11.731535180141337</c:v>
                </c:pt>
                <c:pt idx="678">
                  <c:v>-11.733213536158681</c:v>
                </c:pt>
                <c:pt idx="679">
                  <c:v>-11.73489363955345</c:v>
                </c:pt>
                <c:pt idx="680">
                  <c:v>-11.736575490325643</c:v>
                </c:pt>
                <c:pt idx="681">
                  <c:v>-11.738259088475266</c:v>
                </c:pt>
                <c:pt idx="682">
                  <c:v>-11.739944434002311</c:v>
                </c:pt>
                <c:pt idx="683">
                  <c:v>-11.741631526906783</c:v>
                </c:pt>
                <c:pt idx="684">
                  <c:v>-11.74332036718868</c:v>
                </c:pt>
                <c:pt idx="685">
                  <c:v>-11.745010954848002</c:v>
                </c:pt>
                <c:pt idx="686">
                  <c:v>-11.746703289884751</c:v>
                </c:pt>
                <c:pt idx="687">
                  <c:v>-11.748397372298927</c:v>
                </c:pt>
                <c:pt idx="688">
                  <c:v>-11.750093202090527</c:v>
                </c:pt>
                <c:pt idx="689">
                  <c:v>-11.751790779259551</c:v>
                </c:pt>
                <c:pt idx="690">
                  <c:v>-11.753490103806003</c:v>
                </c:pt>
                <c:pt idx="691">
                  <c:v>-11.75519117572988</c:v>
                </c:pt>
                <c:pt idx="692">
                  <c:v>-11.756893995031183</c:v>
                </c:pt>
                <c:pt idx="693">
                  <c:v>-11.75859856170991</c:v>
                </c:pt>
                <c:pt idx="694">
                  <c:v>-11.760304875766064</c:v>
                </c:pt>
                <c:pt idx="695">
                  <c:v>-11.762012937199644</c:v>
                </c:pt>
                <c:pt idx="696">
                  <c:v>-11.763722746010648</c:v>
                </c:pt>
                <c:pt idx="697">
                  <c:v>-11.765434302199079</c:v>
                </c:pt>
                <c:pt idx="698">
                  <c:v>-11.767147605764936</c:v>
                </c:pt>
                <c:pt idx="699">
                  <c:v>-11.768862656708219</c:v>
                </c:pt>
                <c:pt idx="700">
                  <c:v>-11.770579455028926</c:v>
                </c:pt>
                <c:pt idx="701">
                  <c:v>-11.77229800072706</c:v>
                </c:pt>
                <c:pt idx="702">
                  <c:v>-11.774018293802619</c:v>
                </c:pt>
                <c:pt idx="703">
                  <c:v>-11.775740334255604</c:v>
                </c:pt>
                <c:pt idx="704">
                  <c:v>-11.777464122086014</c:v>
                </c:pt>
                <c:pt idx="705">
                  <c:v>-11.77918965729385</c:v>
                </c:pt>
                <c:pt idx="706">
                  <c:v>-11.780916939879113</c:v>
                </c:pt>
                <c:pt idx="707">
                  <c:v>-11.7826459698418</c:v>
                </c:pt>
                <c:pt idx="708">
                  <c:v>-11.784376747181913</c:v>
                </c:pt>
                <c:pt idx="709">
                  <c:v>-11.786109271899452</c:v>
                </c:pt>
                <c:pt idx="710">
                  <c:v>-11.787843543994416</c:v>
                </c:pt>
                <c:pt idx="711">
                  <c:v>-11.789579563466807</c:v>
                </c:pt>
                <c:pt idx="712">
                  <c:v>-11.791317330316621</c:v>
                </c:pt>
                <c:pt idx="713">
                  <c:v>-11.793056844543862</c:v>
                </c:pt>
                <c:pt idx="714">
                  <c:v>-11.79479810614853</c:v>
                </c:pt>
                <c:pt idx="715">
                  <c:v>-11.796541115130623</c:v>
                </c:pt>
                <c:pt idx="716">
                  <c:v>-11.79828587149014</c:v>
                </c:pt>
                <c:pt idx="717">
                  <c:v>-11.800032375227085</c:v>
                </c:pt>
                <c:pt idx="718">
                  <c:v>-11.801780626341456</c:v>
                </c:pt>
                <c:pt idx="719">
                  <c:v>-11.80353062483325</c:v>
                </c:pt>
                <c:pt idx="720">
                  <c:v>-11.805282370702471</c:v>
                </c:pt>
                <c:pt idx="721">
                  <c:v>-11.807035863949118</c:v>
                </c:pt>
                <c:pt idx="722">
                  <c:v>-11.80879110457319</c:v>
                </c:pt>
                <c:pt idx="723">
                  <c:v>-11.810548092574688</c:v>
                </c:pt>
                <c:pt idx="724">
                  <c:v>-11.812306827953613</c:v>
                </c:pt>
                <c:pt idx="725">
                  <c:v>-11.814067310709961</c:v>
                </c:pt>
                <c:pt idx="726">
                  <c:v>-11.815829540843737</c:v>
                </c:pt>
                <c:pt idx="727">
                  <c:v>-11.817593518354936</c:v>
                </c:pt>
                <c:pt idx="728">
                  <c:v>-11.819359243243563</c:v>
                </c:pt>
                <c:pt idx="729">
                  <c:v>-11.821126715509614</c:v>
                </c:pt>
                <c:pt idx="730">
                  <c:v>-11.822895935153092</c:v>
                </c:pt>
                <c:pt idx="731">
                  <c:v>-11.824666902173995</c:v>
                </c:pt>
                <c:pt idx="732">
                  <c:v>-11.826439616572324</c:v>
                </c:pt>
                <c:pt idx="733">
                  <c:v>-11.828214078348079</c:v>
                </c:pt>
                <c:pt idx="734">
                  <c:v>-11.829990287501259</c:v>
                </c:pt>
                <c:pt idx="735">
                  <c:v>-11.831768244031863</c:v>
                </c:pt>
                <c:pt idx="736">
                  <c:v>-11.833547947939897</c:v>
                </c:pt>
                <c:pt idx="737">
                  <c:v>-11.835329399225355</c:v>
                </c:pt>
                <c:pt idx="738">
                  <c:v>-11.837112597888236</c:v>
                </c:pt>
                <c:pt idx="739">
                  <c:v>-11.838897543928544</c:v>
                </c:pt>
                <c:pt idx="740">
                  <c:v>-11.840684237346279</c:v>
                </c:pt>
                <c:pt idx="741">
                  <c:v>-11.842472678141439</c:v>
                </c:pt>
                <c:pt idx="742">
                  <c:v>-11.844262866314024</c:v>
                </c:pt>
                <c:pt idx="743">
                  <c:v>-11.846054801864035</c:v>
                </c:pt>
                <c:pt idx="744">
                  <c:v>-11.847848484791472</c:v>
                </c:pt>
                <c:pt idx="745">
                  <c:v>-11.849643915096335</c:v>
                </c:pt>
                <c:pt idx="746">
                  <c:v>-11.851441092778622</c:v>
                </c:pt>
                <c:pt idx="747">
                  <c:v>-11.853240017838337</c:v>
                </c:pt>
                <c:pt idx="748">
                  <c:v>-11.855040690275475</c:v>
                </c:pt>
                <c:pt idx="749">
                  <c:v>-11.85684311009004</c:v>
                </c:pt>
                <c:pt idx="750">
                  <c:v>-11.858647277282031</c:v>
                </c:pt>
                <c:pt idx="751">
                  <c:v>-11.860453191851448</c:v>
                </c:pt>
                <c:pt idx="752">
                  <c:v>-11.86226085379829</c:v>
                </c:pt>
                <c:pt idx="753">
                  <c:v>-11.864070263122557</c:v>
                </c:pt>
                <c:pt idx="754">
                  <c:v>-11.86588141982425</c:v>
                </c:pt>
                <c:pt idx="755">
                  <c:v>-11.86769432390337</c:v>
                </c:pt>
                <c:pt idx="756">
                  <c:v>-11.869508975359913</c:v>
                </c:pt>
                <c:pt idx="757">
                  <c:v>-11.871325374193885</c:v>
                </c:pt>
                <c:pt idx="758">
                  <c:v>-11.87314352040528</c:v>
                </c:pt>
                <c:pt idx="759">
                  <c:v>-11.874963413994102</c:v>
                </c:pt>
                <c:pt idx="760">
                  <c:v>-11.876785054960349</c:v>
                </c:pt>
                <c:pt idx="761">
                  <c:v>-11.878608443304021</c:v>
                </c:pt>
                <c:pt idx="762">
                  <c:v>-11.880433579025121</c:v>
                </c:pt>
                <c:pt idx="763">
                  <c:v>-11.882260462123645</c:v>
                </c:pt>
                <c:pt idx="764">
                  <c:v>-11.884089092599595</c:v>
                </c:pt>
                <c:pt idx="765">
                  <c:v>-11.88591947045297</c:v>
                </c:pt>
                <c:pt idx="766">
                  <c:v>-11.887751595683772</c:v>
                </c:pt>
                <c:pt idx="767">
                  <c:v>-11.889585468291999</c:v>
                </c:pt>
                <c:pt idx="768">
                  <c:v>-11.891421088277651</c:v>
                </c:pt>
                <c:pt idx="769">
                  <c:v>-11.89325845564073</c:v>
                </c:pt>
                <c:pt idx="770">
                  <c:v>-11.895097570381234</c:v>
                </c:pt>
                <c:pt idx="771">
                  <c:v>-11.896938432499162</c:v>
                </c:pt>
                <c:pt idx="772">
                  <c:v>-11.898781041994518</c:v>
                </c:pt>
                <c:pt idx="773">
                  <c:v>-11.900625398867298</c:v>
                </c:pt>
                <c:pt idx="774">
                  <c:v>-11.902471503117505</c:v>
                </c:pt>
                <c:pt idx="775">
                  <c:v>-11.904319354745137</c:v>
                </c:pt>
                <c:pt idx="776">
                  <c:v>-11.906168953750194</c:v>
                </c:pt>
                <c:pt idx="777">
                  <c:v>-11.908020300132678</c:v>
                </c:pt>
                <c:pt idx="778">
                  <c:v>-11.909873393892587</c:v>
                </c:pt>
                <c:pt idx="779">
                  <c:v>-11.911728235029921</c:v>
                </c:pt>
                <c:pt idx="780">
                  <c:v>-11.913584823544682</c:v>
                </c:pt>
                <c:pt idx="781">
                  <c:v>-11.915443159436869</c:v>
                </c:pt>
                <c:pt idx="782">
                  <c:v>-11.917303242706481</c:v>
                </c:pt>
                <c:pt idx="783">
                  <c:v>-11.919165073353517</c:v>
                </c:pt>
                <c:pt idx="784">
                  <c:v>-11.921028651377981</c:v>
                </c:pt>
                <c:pt idx="785">
                  <c:v>-11.92289397677987</c:v>
                </c:pt>
                <c:pt idx="786">
                  <c:v>-11.924761049559184</c:v>
                </c:pt>
                <c:pt idx="787">
                  <c:v>-11.926629869715924</c:v>
                </c:pt>
                <c:pt idx="788">
                  <c:v>-11.92850043725009</c:v>
                </c:pt>
                <c:pt idx="789">
                  <c:v>-11.930372752161681</c:v>
                </c:pt>
                <c:pt idx="790">
                  <c:v>-11.932246814450698</c:v>
                </c:pt>
                <c:pt idx="791">
                  <c:v>-11.934122624117141</c:v>
                </c:pt>
                <c:pt idx="792">
                  <c:v>-11.936000181161008</c:v>
                </c:pt>
                <c:pt idx="793">
                  <c:v>-11.937879485582302</c:v>
                </c:pt>
                <c:pt idx="794">
                  <c:v>-11.939760537381023</c:v>
                </c:pt>
                <c:pt idx="795">
                  <c:v>-11.941643336557167</c:v>
                </c:pt>
                <c:pt idx="796">
                  <c:v>-11.943527883110738</c:v>
                </c:pt>
                <c:pt idx="797">
                  <c:v>-11.945414177041734</c:v>
                </c:pt>
                <c:pt idx="798">
                  <c:v>-11.947302218350156</c:v>
                </c:pt>
                <c:pt idx="799">
                  <c:v>-11.949192007036004</c:v>
                </c:pt>
                <c:pt idx="800">
                  <c:v>-11.951083543099278</c:v>
                </c:pt>
                <c:pt idx="801">
                  <c:v>-11.952976826539977</c:v>
                </c:pt>
                <c:pt idx="802">
                  <c:v>-11.954871857358102</c:v>
                </c:pt>
                <c:pt idx="803">
                  <c:v>-11.956768635553653</c:v>
                </c:pt>
                <c:pt idx="804">
                  <c:v>-11.958667161126629</c:v>
                </c:pt>
                <c:pt idx="805">
                  <c:v>-11.960567434077031</c:v>
                </c:pt>
                <c:pt idx="806">
                  <c:v>-11.962469454404857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E3A-4836-A8C6-C95A925F7122}"/>
            </c:ext>
          </c:extLst>
        </c:ser>
        <c:ser>
          <c:idx val="1"/>
          <c:order val="1"/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'Max limit'!$AG$6:$AG$812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limit'!$AI$6:$AI$812</c:f>
              <c:numCache>
                <c:formatCode>0.00</c:formatCode>
                <c:ptCount val="807"/>
                <c:pt idx="0">
                  <c:v>-11.047444732855306</c:v>
                </c:pt>
                <c:pt idx="1">
                  <c:v>-11.048302082890253</c:v>
                </c:pt>
                <c:pt idx="2">
                  <c:v>-11.049162457087581</c:v>
                </c:pt>
                <c:pt idx="3">
                  <c:v>-11.05002585544729</c:v>
                </c:pt>
                <c:pt idx="4">
                  <c:v>-11.05089227796938</c:v>
                </c:pt>
                <c:pt idx="5">
                  <c:v>-11.051761724653851</c:v>
                </c:pt>
                <c:pt idx="6">
                  <c:v>-11.052634195500701</c:v>
                </c:pt>
                <c:pt idx="7">
                  <c:v>-11.053509690509934</c:v>
                </c:pt>
                <c:pt idx="8">
                  <c:v>-11.054388209681548</c:v>
                </c:pt>
                <c:pt idx="9">
                  <c:v>-11.055269753015541</c:v>
                </c:pt>
                <c:pt idx="10">
                  <c:v>-11.056154320511915</c:v>
                </c:pt>
                <c:pt idx="11">
                  <c:v>-11.057041912170671</c:v>
                </c:pt>
                <c:pt idx="12">
                  <c:v>-11.057932527991806</c:v>
                </c:pt>
                <c:pt idx="13">
                  <c:v>-11.058826167975324</c:v>
                </c:pt>
                <c:pt idx="14">
                  <c:v>-11.059722832121221</c:v>
                </c:pt>
                <c:pt idx="15">
                  <c:v>-11.060622520429499</c:v>
                </c:pt>
                <c:pt idx="16">
                  <c:v>-11.061525232900157</c:v>
                </c:pt>
                <c:pt idx="17">
                  <c:v>-11.062430969533198</c:v>
                </c:pt>
                <c:pt idx="18">
                  <c:v>-11.063339730328618</c:v>
                </c:pt>
                <c:pt idx="19">
                  <c:v>-11.06425151528642</c:v>
                </c:pt>
                <c:pt idx="20">
                  <c:v>-11.065166324406603</c:v>
                </c:pt>
                <c:pt idx="21">
                  <c:v>-11.066084157689165</c:v>
                </c:pt>
                <c:pt idx="22">
                  <c:v>-11.067005015134109</c:v>
                </c:pt>
                <c:pt idx="23">
                  <c:v>-11.067928896741433</c:v>
                </c:pt>
                <c:pt idx="24">
                  <c:v>-11.068855802511138</c:v>
                </c:pt>
                <c:pt idx="25">
                  <c:v>-11.069785732443224</c:v>
                </c:pt>
                <c:pt idx="26">
                  <c:v>-11.070718686537692</c:v>
                </c:pt>
                <c:pt idx="27">
                  <c:v>-11.071654664794538</c:v>
                </c:pt>
                <c:pt idx="28">
                  <c:v>-11.072593667213766</c:v>
                </c:pt>
                <c:pt idx="29">
                  <c:v>-11.073535693795376</c:v>
                </c:pt>
                <c:pt idx="30">
                  <c:v>-11.074480744539366</c:v>
                </c:pt>
                <c:pt idx="31">
                  <c:v>-11.075428819445737</c:v>
                </c:pt>
                <c:pt idx="32">
                  <c:v>-11.076379918514487</c:v>
                </c:pt>
                <c:pt idx="33">
                  <c:v>-11.077334041745619</c:v>
                </c:pt>
                <c:pt idx="34">
                  <c:v>-11.078291189139133</c:v>
                </c:pt>
                <c:pt idx="35">
                  <c:v>-11.079251360695027</c:v>
                </c:pt>
                <c:pt idx="36">
                  <c:v>-11.080214556413301</c:v>
                </c:pt>
                <c:pt idx="37">
                  <c:v>-11.081180776293955</c:v>
                </c:pt>
                <c:pt idx="38">
                  <c:v>-11.082150020336991</c:v>
                </c:pt>
                <c:pt idx="39">
                  <c:v>-11.083122288542409</c:v>
                </c:pt>
                <c:pt idx="40">
                  <c:v>-11.084097580910207</c:v>
                </c:pt>
                <c:pt idx="41">
                  <c:v>-11.085075897440385</c:v>
                </c:pt>
                <c:pt idx="42">
                  <c:v>-11.086057238132943</c:v>
                </c:pt>
                <c:pt idx="43">
                  <c:v>-11.087041602987883</c:v>
                </c:pt>
                <c:pt idx="44">
                  <c:v>-11.088028992005203</c:v>
                </c:pt>
                <c:pt idx="45">
                  <c:v>-11.089019405184905</c:v>
                </c:pt>
                <c:pt idx="46">
                  <c:v>-11.090012842526987</c:v>
                </c:pt>
                <c:pt idx="47">
                  <c:v>-11.09100930403145</c:v>
                </c:pt>
                <c:pt idx="48">
                  <c:v>-11.092008789698294</c:v>
                </c:pt>
                <c:pt idx="49">
                  <c:v>-11.093011299527518</c:v>
                </c:pt>
                <c:pt idx="50">
                  <c:v>-11.094016833519124</c:v>
                </c:pt>
                <c:pt idx="51">
                  <c:v>-11.09502539167311</c:v>
                </c:pt>
                <c:pt idx="52">
                  <c:v>-11.096036973989476</c:v>
                </c:pt>
                <c:pt idx="53">
                  <c:v>-11.097051580468223</c:v>
                </c:pt>
                <c:pt idx="54">
                  <c:v>-11.098069211109351</c:v>
                </c:pt>
                <c:pt idx="55">
                  <c:v>-11.099089865912861</c:v>
                </c:pt>
                <c:pt idx="56">
                  <c:v>-11.10011354487875</c:v>
                </c:pt>
                <c:pt idx="57">
                  <c:v>-11.10114024800702</c:v>
                </c:pt>
                <c:pt idx="58">
                  <c:v>-11.102169975297672</c:v>
                </c:pt>
                <c:pt idx="59">
                  <c:v>-11.103202726750704</c:v>
                </c:pt>
                <c:pt idx="60">
                  <c:v>-11.104238502366117</c:v>
                </c:pt>
                <c:pt idx="61">
                  <c:v>-11.105277302143911</c:v>
                </c:pt>
                <c:pt idx="62">
                  <c:v>-11.106319126084085</c:v>
                </c:pt>
                <c:pt idx="63">
                  <c:v>-11.10736397418664</c:v>
                </c:pt>
                <c:pt idx="64">
                  <c:v>-11.108411846451576</c:v>
                </c:pt>
                <c:pt idx="65">
                  <c:v>-11.109462742878893</c:v>
                </c:pt>
                <c:pt idx="66">
                  <c:v>-11.110516663468591</c:v>
                </c:pt>
                <c:pt idx="67">
                  <c:v>-11.111573608220668</c:v>
                </c:pt>
                <c:pt idx="68">
                  <c:v>-11.112633577135128</c:v>
                </c:pt>
                <c:pt idx="69">
                  <c:v>-11.113696570211967</c:v>
                </c:pt>
                <c:pt idx="70">
                  <c:v>-11.114762587451187</c:v>
                </c:pt>
                <c:pt idx="71">
                  <c:v>-11.115831628852789</c:v>
                </c:pt>
                <c:pt idx="72">
                  <c:v>-11.11690369441677</c:v>
                </c:pt>
                <c:pt idx="73">
                  <c:v>-11.117978784143133</c:v>
                </c:pt>
                <c:pt idx="74">
                  <c:v>-11.119056898031877</c:v>
                </c:pt>
                <c:pt idx="75">
                  <c:v>-11.120138036083002</c:v>
                </c:pt>
                <c:pt idx="76">
                  <c:v>-11.121222198296508</c:v>
                </c:pt>
                <c:pt idx="77">
                  <c:v>-11.122309384672393</c:v>
                </c:pt>
                <c:pt idx="78">
                  <c:v>-11.123399595210659</c:v>
                </c:pt>
                <c:pt idx="79">
                  <c:v>-11.124492829911306</c:v>
                </c:pt>
                <c:pt idx="80">
                  <c:v>-11.125589088774335</c:v>
                </c:pt>
                <c:pt idx="81">
                  <c:v>-11.126688371799744</c:v>
                </c:pt>
                <c:pt idx="82">
                  <c:v>-11.127790678987534</c:v>
                </c:pt>
                <c:pt idx="83">
                  <c:v>-11.128896010337703</c:v>
                </c:pt>
                <c:pt idx="84">
                  <c:v>-11.130004365850255</c:v>
                </c:pt>
                <c:pt idx="85">
                  <c:v>-11.131115745525188</c:v>
                </c:pt>
                <c:pt idx="86">
                  <c:v>-11.132230149362501</c:v>
                </c:pt>
                <c:pt idx="87">
                  <c:v>-11.133347577362194</c:v>
                </c:pt>
                <c:pt idx="88">
                  <c:v>-11.134468029524268</c:v>
                </c:pt>
                <c:pt idx="89">
                  <c:v>-11.135591505848723</c:v>
                </c:pt>
                <c:pt idx="90">
                  <c:v>-11.136718006335558</c:v>
                </c:pt>
                <c:pt idx="91">
                  <c:v>-11.137847530984775</c:v>
                </c:pt>
                <c:pt idx="92">
                  <c:v>-11.138980079796372</c:v>
                </c:pt>
                <c:pt idx="93">
                  <c:v>-11.140115652770351</c:v>
                </c:pt>
                <c:pt idx="94">
                  <c:v>-11.14125424990671</c:v>
                </c:pt>
                <c:pt idx="95">
                  <c:v>-11.14239587120545</c:v>
                </c:pt>
                <c:pt idx="96">
                  <c:v>-11.143540516666571</c:v>
                </c:pt>
                <c:pt idx="97">
                  <c:v>-11.144688186290072</c:v>
                </c:pt>
                <c:pt idx="98">
                  <c:v>-11.145838880075953</c:v>
                </c:pt>
                <c:pt idx="99">
                  <c:v>-11.146992598024216</c:v>
                </c:pt>
                <c:pt idx="100">
                  <c:v>-11.148149340134859</c:v>
                </c:pt>
                <c:pt idx="101">
                  <c:v>-11.149309106407884</c:v>
                </c:pt>
                <c:pt idx="102">
                  <c:v>-11.150471896843289</c:v>
                </c:pt>
                <c:pt idx="103">
                  <c:v>-11.151637711441074</c:v>
                </c:pt>
                <c:pt idx="104">
                  <c:v>-11.152806550201241</c:v>
                </c:pt>
                <c:pt idx="105">
                  <c:v>-11.15397841312379</c:v>
                </c:pt>
                <c:pt idx="106">
                  <c:v>-11.155153300208717</c:v>
                </c:pt>
                <c:pt idx="107">
                  <c:v>-11.156331211456026</c:v>
                </c:pt>
                <c:pt idx="108">
                  <c:v>-11.157512146865715</c:v>
                </c:pt>
                <c:pt idx="109">
                  <c:v>-11.158696106437786</c:v>
                </c:pt>
                <c:pt idx="110">
                  <c:v>-11.159883090172237</c:v>
                </c:pt>
                <c:pt idx="111">
                  <c:v>-11.161073098069069</c:v>
                </c:pt>
                <c:pt idx="112">
                  <c:v>-11.162266130128282</c:v>
                </c:pt>
                <c:pt idx="113">
                  <c:v>-11.163462186349875</c:v>
                </c:pt>
                <c:pt idx="114">
                  <c:v>-11.16466126673385</c:v>
                </c:pt>
                <c:pt idx="115">
                  <c:v>-11.165863371280205</c:v>
                </c:pt>
                <c:pt idx="116">
                  <c:v>-11.167068499988941</c:v>
                </c:pt>
                <c:pt idx="117">
                  <c:v>-11.168276652860056</c:v>
                </c:pt>
                <c:pt idx="118">
                  <c:v>-11.169487829893555</c:v>
                </c:pt>
                <c:pt idx="119">
                  <c:v>-11.170702031089432</c:v>
                </c:pt>
                <c:pt idx="120">
                  <c:v>-11.171919256447691</c:v>
                </c:pt>
                <c:pt idx="121">
                  <c:v>-11.173139505968331</c:v>
                </c:pt>
                <c:pt idx="122">
                  <c:v>-11.174362779651352</c:v>
                </c:pt>
                <c:pt idx="123">
                  <c:v>-11.175589077496753</c:v>
                </c:pt>
                <c:pt idx="124">
                  <c:v>-11.176818399504535</c:v>
                </c:pt>
                <c:pt idx="125">
                  <c:v>-11.178050745674698</c:v>
                </c:pt>
                <c:pt idx="126">
                  <c:v>-11.179286116007241</c:v>
                </c:pt>
                <c:pt idx="127">
                  <c:v>-11.180524510502165</c:v>
                </c:pt>
                <c:pt idx="128">
                  <c:v>-11.18176592915947</c:v>
                </c:pt>
                <c:pt idx="129">
                  <c:v>-11.183010371979156</c:v>
                </c:pt>
                <c:pt idx="130">
                  <c:v>-11.184257838961223</c:v>
                </c:pt>
                <c:pt idx="131">
                  <c:v>-11.185508330105669</c:v>
                </c:pt>
                <c:pt idx="132">
                  <c:v>-11.186761845412498</c:v>
                </c:pt>
                <c:pt idx="133">
                  <c:v>-11.188018384881707</c:v>
                </c:pt>
                <c:pt idx="134">
                  <c:v>-11.189277948513297</c:v>
                </c:pt>
                <c:pt idx="135">
                  <c:v>-11.190540536307267</c:v>
                </c:pt>
                <c:pt idx="136">
                  <c:v>-11.191806148263618</c:v>
                </c:pt>
                <c:pt idx="137">
                  <c:v>-11.19307478438235</c:v>
                </c:pt>
                <c:pt idx="138">
                  <c:v>-11.194346444663463</c:v>
                </c:pt>
                <c:pt idx="139">
                  <c:v>-11.195621129106955</c:v>
                </c:pt>
                <c:pt idx="140">
                  <c:v>-11.19689883771283</c:v>
                </c:pt>
                <c:pt idx="141">
                  <c:v>-11.198179570481086</c:v>
                </c:pt>
                <c:pt idx="142">
                  <c:v>-11.199463327411721</c:v>
                </c:pt>
                <c:pt idx="143">
                  <c:v>-11.200750108504737</c:v>
                </c:pt>
                <c:pt idx="144">
                  <c:v>-11.202039913760135</c:v>
                </c:pt>
                <c:pt idx="145">
                  <c:v>-11.203332743177913</c:v>
                </c:pt>
                <c:pt idx="146">
                  <c:v>-11.204628596758072</c:v>
                </c:pt>
                <c:pt idx="147">
                  <c:v>-11.205927474500612</c:v>
                </c:pt>
                <c:pt idx="148">
                  <c:v>-11.207229376405532</c:v>
                </c:pt>
                <c:pt idx="149">
                  <c:v>-11.208534302472833</c:v>
                </c:pt>
                <c:pt idx="150">
                  <c:v>-11.209842252702515</c:v>
                </c:pt>
                <c:pt idx="151">
                  <c:v>-11.211153227094577</c:v>
                </c:pt>
                <c:pt idx="152">
                  <c:v>-11.212467225649021</c:v>
                </c:pt>
                <c:pt idx="153">
                  <c:v>-11.213784248365846</c:v>
                </c:pt>
                <c:pt idx="154">
                  <c:v>-11.21510429524505</c:v>
                </c:pt>
                <c:pt idx="155">
                  <c:v>-11.216427366286636</c:v>
                </c:pt>
                <c:pt idx="156">
                  <c:v>-11.217753461490602</c:v>
                </c:pt>
                <c:pt idx="157">
                  <c:v>-11.219082580856949</c:v>
                </c:pt>
                <c:pt idx="158">
                  <c:v>-11.220414724385677</c:v>
                </c:pt>
                <c:pt idx="159">
                  <c:v>-11.221749892076787</c:v>
                </c:pt>
                <c:pt idx="160">
                  <c:v>-11.223088083930277</c:v>
                </c:pt>
                <c:pt idx="161">
                  <c:v>-11.224429299946147</c:v>
                </c:pt>
                <c:pt idx="162">
                  <c:v>-11.225773540124397</c:v>
                </c:pt>
                <c:pt idx="163">
                  <c:v>-11.227120804465029</c:v>
                </c:pt>
                <c:pt idx="164">
                  <c:v>-11.228471092968043</c:v>
                </c:pt>
                <c:pt idx="165">
                  <c:v>-11.229824405633435</c:v>
                </c:pt>
                <c:pt idx="166">
                  <c:v>-11.231180742461209</c:v>
                </c:pt>
                <c:pt idx="167">
                  <c:v>-11.232540103451365</c:v>
                </c:pt>
                <c:pt idx="168">
                  <c:v>-11.233902488603901</c:v>
                </c:pt>
                <c:pt idx="169">
                  <c:v>-11.235267897918817</c:v>
                </c:pt>
                <c:pt idx="170">
                  <c:v>-11.236636331396113</c:v>
                </c:pt>
                <c:pt idx="171">
                  <c:v>-11.238007789035793</c:v>
                </c:pt>
                <c:pt idx="172">
                  <c:v>-11.239382270837851</c:v>
                </c:pt>
                <c:pt idx="173">
                  <c:v>-11.240759776802291</c:v>
                </c:pt>
                <c:pt idx="174">
                  <c:v>-11.242140306929111</c:v>
                </c:pt>
                <c:pt idx="175">
                  <c:v>-11.243523861218312</c:v>
                </c:pt>
                <c:pt idx="176">
                  <c:v>-11.244910439669894</c:v>
                </c:pt>
                <c:pt idx="177">
                  <c:v>-11.246300042283856</c:v>
                </c:pt>
                <c:pt idx="178">
                  <c:v>-11.2476926690602</c:v>
                </c:pt>
                <c:pt idx="179">
                  <c:v>-11.249088319998924</c:v>
                </c:pt>
                <c:pt idx="180">
                  <c:v>-11.250486995100029</c:v>
                </c:pt>
                <c:pt idx="181">
                  <c:v>-11.251888694363515</c:v>
                </c:pt>
                <c:pt idx="182">
                  <c:v>-11.253293417789381</c:v>
                </c:pt>
                <c:pt idx="183">
                  <c:v>-11.254701165377629</c:v>
                </c:pt>
                <c:pt idx="184">
                  <c:v>-11.256111937128257</c:v>
                </c:pt>
                <c:pt idx="185">
                  <c:v>-11.257525733041264</c:v>
                </c:pt>
                <c:pt idx="186">
                  <c:v>-11.258942553116654</c:v>
                </c:pt>
                <c:pt idx="187">
                  <c:v>-11.260362397354424</c:v>
                </c:pt>
                <c:pt idx="188">
                  <c:v>-11.261785265754575</c:v>
                </c:pt>
                <c:pt idx="189">
                  <c:v>-11.263211158317107</c:v>
                </c:pt>
                <c:pt idx="190">
                  <c:v>-11.264640075042021</c:v>
                </c:pt>
                <c:pt idx="191">
                  <c:v>-11.266072015929314</c:v>
                </c:pt>
                <c:pt idx="192">
                  <c:v>-11.267506980978988</c:v>
                </c:pt>
                <c:pt idx="193">
                  <c:v>-11.268944970191042</c:v>
                </c:pt>
                <c:pt idx="194">
                  <c:v>-11.270385983565477</c:v>
                </c:pt>
                <c:pt idx="195">
                  <c:v>-11.271830021102295</c:v>
                </c:pt>
                <c:pt idx="196">
                  <c:v>-11.273277082801492</c:v>
                </c:pt>
                <c:pt idx="197">
                  <c:v>-11.27472716866307</c:v>
                </c:pt>
                <c:pt idx="198">
                  <c:v>-11.276180278687029</c:v>
                </c:pt>
                <c:pt idx="199">
                  <c:v>-11.277636412873369</c:v>
                </c:pt>
                <c:pt idx="200">
                  <c:v>-11.279095571222088</c:v>
                </c:pt>
                <c:pt idx="201">
                  <c:v>-11.28055775373319</c:v>
                </c:pt>
                <c:pt idx="202">
                  <c:v>-11.282022960406671</c:v>
                </c:pt>
                <c:pt idx="203">
                  <c:v>-11.283491191242534</c:v>
                </c:pt>
                <c:pt idx="204">
                  <c:v>-11.284962446240778</c:v>
                </c:pt>
                <c:pt idx="205">
                  <c:v>-11.286436725401401</c:v>
                </c:pt>
                <c:pt idx="206">
                  <c:v>-11.287914028724407</c:v>
                </c:pt>
                <c:pt idx="207">
                  <c:v>-11.289394356209792</c:v>
                </c:pt>
                <c:pt idx="208">
                  <c:v>-11.290877707857558</c:v>
                </c:pt>
                <c:pt idx="209">
                  <c:v>-11.292364083667705</c:v>
                </c:pt>
                <c:pt idx="210">
                  <c:v>-11.293853483640234</c:v>
                </c:pt>
                <c:pt idx="211">
                  <c:v>-11.295345907775141</c:v>
                </c:pt>
                <c:pt idx="212">
                  <c:v>-11.296841356072431</c:v>
                </c:pt>
                <c:pt idx="213">
                  <c:v>-11.298339828532102</c:v>
                </c:pt>
                <c:pt idx="214">
                  <c:v>-11.299841325154153</c:v>
                </c:pt>
                <c:pt idx="215">
                  <c:v>-11.301345845938584</c:v>
                </c:pt>
                <c:pt idx="216">
                  <c:v>-11.302853390885396</c:v>
                </c:pt>
                <c:pt idx="217">
                  <c:v>-11.304363959994591</c:v>
                </c:pt>
                <c:pt idx="218">
                  <c:v>-11.305877553266164</c:v>
                </c:pt>
                <c:pt idx="219">
                  <c:v>-11.307394170700119</c:v>
                </c:pt>
                <c:pt idx="220">
                  <c:v>-11.308913812296455</c:v>
                </c:pt>
                <c:pt idx="221">
                  <c:v>-11.310436478055172</c:v>
                </c:pt>
                <c:pt idx="222">
                  <c:v>-11.311962167976269</c:v>
                </c:pt>
                <c:pt idx="223">
                  <c:v>-11.313490882059746</c:v>
                </c:pt>
                <c:pt idx="224">
                  <c:v>-11.315022620305605</c:v>
                </c:pt>
                <c:pt idx="225">
                  <c:v>-11.316557382713844</c:v>
                </c:pt>
                <c:pt idx="226">
                  <c:v>-11.318095169284465</c:v>
                </c:pt>
                <c:pt idx="227">
                  <c:v>-11.319635980017466</c:v>
                </c:pt>
                <c:pt idx="228">
                  <c:v>-11.321179814912847</c:v>
                </c:pt>
                <c:pt idx="229">
                  <c:v>-11.32272667397061</c:v>
                </c:pt>
                <c:pt idx="230">
                  <c:v>-11.324276557190753</c:v>
                </c:pt>
                <c:pt idx="231">
                  <c:v>-11.325829464573278</c:v>
                </c:pt>
                <c:pt idx="232">
                  <c:v>-11.327385396118181</c:v>
                </c:pt>
                <c:pt idx="233">
                  <c:v>-11.328944351825468</c:v>
                </c:pt>
                <c:pt idx="234">
                  <c:v>-11.330506331695133</c:v>
                </c:pt>
                <c:pt idx="235">
                  <c:v>-11.332071335727182</c:v>
                </c:pt>
                <c:pt idx="236">
                  <c:v>-11.333639363921609</c:v>
                </c:pt>
                <c:pt idx="237">
                  <c:v>-11.335210416278418</c:v>
                </c:pt>
                <c:pt idx="238">
                  <c:v>-11.336784492797607</c:v>
                </c:pt>
                <c:pt idx="239">
                  <c:v>-11.338361593479178</c:v>
                </c:pt>
                <c:pt idx="240">
                  <c:v>-11.339941718323129</c:v>
                </c:pt>
                <c:pt idx="241">
                  <c:v>-11.34152486732946</c:v>
                </c:pt>
                <c:pt idx="242">
                  <c:v>-11.343111040498172</c:v>
                </c:pt>
                <c:pt idx="243">
                  <c:v>-11.344700237829265</c:v>
                </c:pt>
                <c:pt idx="244">
                  <c:v>-11.34629245932274</c:v>
                </c:pt>
                <c:pt idx="245">
                  <c:v>-11.347887704978595</c:v>
                </c:pt>
                <c:pt idx="246">
                  <c:v>-11.34948597479683</c:v>
                </c:pt>
                <c:pt idx="247">
                  <c:v>-11.351087268777446</c:v>
                </c:pt>
                <c:pt idx="248">
                  <c:v>-11.352691586920443</c:v>
                </c:pt>
                <c:pt idx="249">
                  <c:v>-11.354298929225822</c:v>
                </c:pt>
                <c:pt idx="250">
                  <c:v>-11.35590929569358</c:v>
                </c:pt>
                <c:pt idx="251">
                  <c:v>-11.357522686323719</c:v>
                </c:pt>
                <c:pt idx="252">
                  <c:v>-11.35913910111624</c:v>
                </c:pt>
                <c:pt idx="253">
                  <c:v>-11.36075854007114</c:v>
                </c:pt>
                <c:pt idx="254">
                  <c:v>-11.362381003188423</c:v>
                </c:pt>
                <c:pt idx="255">
                  <c:v>-11.364006490468086</c:v>
                </c:pt>
                <c:pt idx="256">
                  <c:v>-11.365635001910128</c:v>
                </c:pt>
                <c:pt idx="257">
                  <c:v>-11.367266537514553</c:v>
                </c:pt>
                <c:pt idx="258">
                  <c:v>-11.368901097281357</c:v>
                </c:pt>
                <c:pt idx="259">
                  <c:v>-11.370538681210542</c:v>
                </c:pt>
                <c:pt idx="260">
                  <c:v>-11.372179289302109</c:v>
                </c:pt>
                <c:pt idx="261">
                  <c:v>-11.373822921556055</c:v>
                </c:pt>
                <c:pt idx="262">
                  <c:v>-11.375469577972384</c:v>
                </c:pt>
                <c:pt idx="263">
                  <c:v>-11.377119258551092</c:v>
                </c:pt>
                <c:pt idx="264">
                  <c:v>-11.378771963292182</c:v>
                </c:pt>
                <c:pt idx="265">
                  <c:v>-11.380427692195653</c:v>
                </c:pt>
                <c:pt idx="266">
                  <c:v>-11.382086445261503</c:v>
                </c:pt>
                <c:pt idx="267">
                  <c:v>-11.383748222489734</c:v>
                </c:pt>
                <c:pt idx="268">
                  <c:v>-11.385413023880346</c:v>
                </c:pt>
                <c:pt idx="269">
                  <c:v>-11.387080849433341</c:v>
                </c:pt>
                <c:pt idx="270">
                  <c:v>-11.388751699148715</c:v>
                </c:pt>
                <c:pt idx="271">
                  <c:v>-11.390425573026469</c:v>
                </c:pt>
                <c:pt idx="272">
                  <c:v>-11.392102471066604</c:v>
                </c:pt>
                <c:pt idx="273">
                  <c:v>-11.39378239326912</c:v>
                </c:pt>
                <c:pt idx="274">
                  <c:v>-11.395465339634018</c:v>
                </c:pt>
                <c:pt idx="275">
                  <c:v>-11.397151310161295</c:v>
                </c:pt>
                <c:pt idx="276">
                  <c:v>-11.398840304850953</c:v>
                </c:pt>
                <c:pt idx="277">
                  <c:v>-11.400532323702993</c:v>
                </c:pt>
                <c:pt idx="278">
                  <c:v>-11.402227366717414</c:v>
                </c:pt>
                <c:pt idx="279">
                  <c:v>-11.403925433894214</c:v>
                </c:pt>
                <c:pt idx="280">
                  <c:v>-11.405626525233396</c:v>
                </c:pt>
                <c:pt idx="281">
                  <c:v>-11.407330640734958</c:v>
                </c:pt>
                <c:pt idx="282">
                  <c:v>-11.409037780398902</c:v>
                </c:pt>
                <c:pt idx="283">
                  <c:v>-11.410747944225227</c:v>
                </c:pt>
                <c:pt idx="284">
                  <c:v>-11.412461132213931</c:v>
                </c:pt>
                <c:pt idx="285">
                  <c:v>-11.414177344365017</c:v>
                </c:pt>
                <c:pt idx="286">
                  <c:v>-11.415896580678483</c:v>
                </c:pt>
                <c:pt idx="287">
                  <c:v>-11.417618841154329</c:v>
                </c:pt>
                <c:pt idx="288">
                  <c:v>-11.419344125792557</c:v>
                </c:pt>
                <c:pt idx="289">
                  <c:v>-11.421072434593166</c:v>
                </c:pt>
                <c:pt idx="290">
                  <c:v>-11.422803767556156</c:v>
                </c:pt>
                <c:pt idx="291">
                  <c:v>-11.424538124681526</c:v>
                </c:pt>
                <c:pt idx="292">
                  <c:v>-11.426275505969276</c:v>
                </c:pt>
                <c:pt idx="293">
                  <c:v>-11.428015911419408</c:v>
                </c:pt>
                <c:pt idx="294">
                  <c:v>-11.42975934103192</c:v>
                </c:pt>
                <c:pt idx="295">
                  <c:v>-11.431505794806814</c:v>
                </c:pt>
                <c:pt idx="296">
                  <c:v>-11.433255272744088</c:v>
                </c:pt>
                <c:pt idx="297">
                  <c:v>-11.435007774843742</c:v>
                </c:pt>
                <c:pt idx="298">
                  <c:v>-11.436763301105778</c:v>
                </c:pt>
                <c:pt idx="299">
                  <c:v>-11.438521851530194</c:v>
                </c:pt>
                <c:pt idx="300">
                  <c:v>-11.440283426116991</c:v>
                </c:pt>
                <c:pt idx="301">
                  <c:v>-11.442048024866169</c:v>
                </c:pt>
                <c:pt idx="302">
                  <c:v>-11.443815647777727</c:v>
                </c:pt>
                <c:pt idx="303">
                  <c:v>-11.445586294851667</c:v>
                </c:pt>
                <c:pt idx="304">
                  <c:v>-11.447359966087987</c:v>
                </c:pt>
                <c:pt idx="305">
                  <c:v>-11.449136661486687</c:v>
                </c:pt>
                <c:pt idx="306">
                  <c:v>-11.450916381047769</c:v>
                </c:pt>
                <c:pt idx="307">
                  <c:v>-11.452699124771231</c:v>
                </c:pt>
                <c:pt idx="308">
                  <c:v>-11.454484892657074</c:v>
                </c:pt>
                <c:pt idx="309">
                  <c:v>-11.456273684705298</c:v>
                </c:pt>
                <c:pt idx="310">
                  <c:v>-11.458065500915904</c:v>
                </c:pt>
                <c:pt idx="311">
                  <c:v>-11.459860341288888</c:v>
                </c:pt>
                <c:pt idx="312">
                  <c:v>-11.461658205824255</c:v>
                </c:pt>
                <c:pt idx="313">
                  <c:v>-11.463459094522001</c:v>
                </c:pt>
                <c:pt idx="314">
                  <c:v>-11.465263007382129</c:v>
                </c:pt>
                <c:pt idx="315">
                  <c:v>-11.467069944404638</c:v>
                </c:pt>
                <c:pt idx="316">
                  <c:v>-11.468879905589528</c:v>
                </c:pt>
                <c:pt idx="317">
                  <c:v>-11.470692890936798</c:v>
                </c:pt>
                <c:pt idx="318">
                  <c:v>-11.472508900446448</c:v>
                </c:pt>
                <c:pt idx="319">
                  <c:v>-11.474327934118479</c:v>
                </c:pt>
                <c:pt idx="320">
                  <c:v>-11.476149991952893</c:v>
                </c:pt>
                <c:pt idx="321">
                  <c:v>-11.477975073949686</c:v>
                </c:pt>
                <c:pt idx="322">
                  <c:v>-11.47980318010886</c:v>
                </c:pt>
                <c:pt idx="323">
                  <c:v>-11.481634310430413</c:v>
                </c:pt>
                <c:pt idx="324">
                  <c:v>-11.483468464914349</c:v>
                </c:pt>
                <c:pt idx="325">
                  <c:v>-11.485305643560665</c:v>
                </c:pt>
                <c:pt idx="326">
                  <c:v>-11.487145846369362</c:v>
                </c:pt>
                <c:pt idx="327">
                  <c:v>-11.48898907334044</c:v>
                </c:pt>
                <c:pt idx="328">
                  <c:v>-11.490835324473899</c:v>
                </c:pt>
                <c:pt idx="329">
                  <c:v>-11.492684599769738</c:v>
                </c:pt>
                <c:pt idx="330">
                  <c:v>-11.494536899227958</c:v>
                </c:pt>
                <c:pt idx="331">
                  <c:v>-11.496392222848559</c:v>
                </c:pt>
                <c:pt idx="332">
                  <c:v>-11.498250570631541</c:v>
                </c:pt>
                <c:pt idx="333">
                  <c:v>-11.500111942576902</c:v>
                </c:pt>
                <c:pt idx="334">
                  <c:v>-11.501976338684646</c:v>
                </c:pt>
                <c:pt idx="335">
                  <c:v>-11.503843758954769</c:v>
                </c:pt>
                <c:pt idx="336">
                  <c:v>-11.505714203387274</c:v>
                </c:pt>
                <c:pt idx="337">
                  <c:v>-11.50758767198216</c:v>
                </c:pt>
                <c:pt idx="338">
                  <c:v>-11.509464164739425</c:v>
                </c:pt>
                <c:pt idx="339">
                  <c:v>-11.511343681659072</c:v>
                </c:pt>
                <c:pt idx="340">
                  <c:v>-11.5132262227411</c:v>
                </c:pt>
                <c:pt idx="341">
                  <c:v>-11.515111787985509</c:v>
                </c:pt>
                <c:pt idx="342">
                  <c:v>-11.517000377392298</c:v>
                </c:pt>
                <c:pt idx="343">
                  <c:v>-11.518891990961468</c:v>
                </c:pt>
                <c:pt idx="344">
                  <c:v>-11.520786628693019</c:v>
                </c:pt>
                <c:pt idx="345">
                  <c:v>-11.52268429058695</c:v>
                </c:pt>
                <c:pt idx="346">
                  <c:v>-11.524584976643263</c:v>
                </c:pt>
                <c:pt idx="347">
                  <c:v>-11.526488686861956</c:v>
                </c:pt>
                <c:pt idx="348">
                  <c:v>-11.52839542124303</c:v>
                </c:pt>
                <c:pt idx="349">
                  <c:v>-11.530305179786485</c:v>
                </c:pt>
                <c:pt idx="350">
                  <c:v>-11.53221796249232</c:v>
                </c:pt>
                <c:pt idx="351">
                  <c:v>-11.534133769360535</c:v>
                </c:pt>
                <c:pt idx="352">
                  <c:v>-11.536052600391132</c:v>
                </c:pt>
                <c:pt idx="353">
                  <c:v>-11.537974455584111</c:v>
                </c:pt>
                <c:pt idx="354">
                  <c:v>-11.539899334939468</c:v>
                </c:pt>
                <c:pt idx="355">
                  <c:v>-11.541827238457207</c:v>
                </c:pt>
                <c:pt idx="356">
                  <c:v>-11.543758166137328</c:v>
                </c:pt>
                <c:pt idx="357">
                  <c:v>-11.545692117979829</c:v>
                </c:pt>
                <c:pt idx="358">
                  <c:v>-11.54762909398471</c:v>
                </c:pt>
                <c:pt idx="359">
                  <c:v>-11.549569094151973</c:v>
                </c:pt>
                <c:pt idx="360">
                  <c:v>-11.551512118481616</c:v>
                </c:pt>
                <c:pt idx="361">
                  <c:v>-11.553458166973639</c:v>
                </c:pt>
                <c:pt idx="362">
                  <c:v>-11.555407239628044</c:v>
                </c:pt>
                <c:pt idx="363">
                  <c:v>-11.557359336444829</c:v>
                </c:pt>
                <c:pt idx="364">
                  <c:v>-11.559314457423996</c:v>
                </c:pt>
                <c:pt idx="365">
                  <c:v>-11.561272602565543</c:v>
                </c:pt>
                <c:pt idx="366">
                  <c:v>-11.56323377186947</c:v>
                </c:pt>
                <c:pt idx="367">
                  <c:v>-11.565197965335779</c:v>
                </c:pt>
                <c:pt idx="368">
                  <c:v>-11.567165182964468</c:v>
                </c:pt>
                <c:pt idx="369">
                  <c:v>-11.569135424755538</c:v>
                </c:pt>
                <c:pt idx="370">
                  <c:v>-11.571108690708989</c:v>
                </c:pt>
                <c:pt idx="371">
                  <c:v>-11.57308498082482</c:v>
                </c:pt>
                <c:pt idx="372">
                  <c:v>-11.575064295103033</c:v>
                </c:pt>
                <c:pt idx="373">
                  <c:v>-11.577046633543626</c:v>
                </c:pt>
                <c:pt idx="374">
                  <c:v>-11.579031996146599</c:v>
                </c:pt>
                <c:pt idx="375">
                  <c:v>-11.581020382911953</c:v>
                </c:pt>
                <c:pt idx="376">
                  <c:v>-11.58301179383969</c:v>
                </c:pt>
                <c:pt idx="377">
                  <c:v>-11.585006228929805</c:v>
                </c:pt>
                <c:pt idx="378">
                  <c:v>-11.587003688182302</c:v>
                </c:pt>
                <c:pt idx="379">
                  <c:v>-11.58900417159718</c:v>
                </c:pt>
                <c:pt idx="380">
                  <c:v>-11.591007679174439</c:v>
                </c:pt>
                <c:pt idx="381">
                  <c:v>-11.593014210914077</c:v>
                </c:pt>
                <c:pt idx="382">
                  <c:v>-11.595023766816098</c:v>
                </c:pt>
                <c:pt idx="383">
                  <c:v>-11.597036346880497</c:v>
                </c:pt>
                <c:pt idx="384">
                  <c:v>-11.599051951107279</c:v>
                </c:pt>
                <c:pt idx="385">
                  <c:v>-11.601070579496442</c:v>
                </c:pt>
                <c:pt idx="386">
                  <c:v>-11.603092232047985</c:v>
                </c:pt>
                <c:pt idx="387">
                  <c:v>-11.605116908761909</c:v>
                </c:pt>
                <c:pt idx="388">
                  <c:v>-11.607144609638214</c:v>
                </c:pt>
                <c:pt idx="389">
                  <c:v>-11.609175334676898</c:v>
                </c:pt>
                <c:pt idx="390">
                  <c:v>-11.611209083877965</c:v>
                </c:pt>
                <c:pt idx="391">
                  <c:v>-11.613245857241411</c:v>
                </c:pt>
                <c:pt idx="392">
                  <c:v>-11.615285654767238</c:v>
                </c:pt>
                <c:pt idx="393">
                  <c:v>-11.617328476455448</c:v>
                </c:pt>
                <c:pt idx="394">
                  <c:v>-11.619374322306037</c:v>
                </c:pt>
                <c:pt idx="395">
                  <c:v>-11.621423192319007</c:v>
                </c:pt>
                <c:pt idx="396">
                  <c:v>-11.623475086494357</c:v>
                </c:pt>
                <c:pt idx="397">
                  <c:v>-11.625530004832088</c:v>
                </c:pt>
                <c:pt idx="398">
                  <c:v>-11.6275879473322</c:v>
                </c:pt>
                <c:pt idx="399">
                  <c:v>-11.629648913994693</c:v>
                </c:pt>
                <c:pt idx="400">
                  <c:v>-11.631712904819567</c:v>
                </c:pt>
                <c:pt idx="401">
                  <c:v>-11.633779919806821</c:v>
                </c:pt>
                <c:pt idx="402">
                  <c:v>-11.635849958956458</c:v>
                </c:pt>
                <c:pt idx="403">
                  <c:v>-11.637923022268474</c:v>
                </c:pt>
                <c:pt idx="404">
                  <c:v>-11.63999910974287</c:v>
                </c:pt>
                <c:pt idx="405">
                  <c:v>-11.642078221379647</c:v>
                </c:pt>
                <c:pt idx="406">
                  <c:v>-11.644160357178807</c:v>
                </c:pt>
                <c:pt idx="407">
                  <c:v>-11.646245517140345</c:v>
                </c:pt>
                <c:pt idx="408">
                  <c:v>-11.648333701264265</c:v>
                </c:pt>
                <c:pt idx="409">
                  <c:v>-11.650424909550566</c:v>
                </c:pt>
                <c:pt idx="410">
                  <c:v>-11.652519141999248</c:v>
                </c:pt>
                <c:pt idx="411">
                  <c:v>-11.65461639861031</c:v>
                </c:pt>
                <c:pt idx="412">
                  <c:v>-11.656716679383752</c:v>
                </c:pt>
                <c:pt idx="413">
                  <c:v>-11.658819984319576</c:v>
                </c:pt>
                <c:pt idx="414">
                  <c:v>-11.660926313417781</c:v>
                </c:pt>
                <c:pt idx="415">
                  <c:v>-11.663035666678367</c:v>
                </c:pt>
                <c:pt idx="416">
                  <c:v>-11.665148044101331</c:v>
                </c:pt>
                <c:pt idx="417">
                  <c:v>-11.667263445686679</c:v>
                </c:pt>
                <c:pt idx="418">
                  <c:v>-11.669381871434407</c:v>
                </c:pt>
                <c:pt idx="419">
                  <c:v>-11.671503321344515</c:v>
                </c:pt>
                <c:pt idx="420">
                  <c:v>-11.673627795417003</c:v>
                </c:pt>
                <c:pt idx="421">
                  <c:v>-11.675755293651873</c:v>
                </c:pt>
                <c:pt idx="422">
                  <c:v>-11.677885816049123</c:v>
                </c:pt>
                <c:pt idx="423">
                  <c:v>-11.680019362608755</c:v>
                </c:pt>
                <c:pt idx="424">
                  <c:v>-11.682155933330767</c:v>
                </c:pt>
                <c:pt idx="425">
                  <c:v>-11.684295528215161</c:v>
                </c:pt>
                <c:pt idx="426">
                  <c:v>-11.686438147261935</c:v>
                </c:pt>
                <c:pt idx="427">
                  <c:v>-11.688583790471089</c:v>
                </c:pt>
                <c:pt idx="428">
                  <c:v>-11.690732457842625</c:v>
                </c:pt>
                <c:pt idx="429">
                  <c:v>-11.692884149376541</c:v>
                </c:pt>
                <c:pt idx="430">
                  <c:v>-11.695038865072837</c:v>
                </c:pt>
                <c:pt idx="431">
                  <c:v>-11.697196604931515</c:v>
                </c:pt>
                <c:pt idx="432">
                  <c:v>-11.699357368952573</c:v>
                </c:pt>
                <c:pt idx="433">
                  <c:v>-11.701521157136012</c:v>
                </c:pt>
                <c:pt idx="434">
                  <c:v>-11.703687969481832</c:v>
                </c:pt>
                <c:pt idx="435">
                  <c:v>-11.705857805990032</c:v>
                </c:pt>
                <c:pt idx="436">
                  <c:v>-11.708030666660614</c:v>
                </c:pt>
                <c:pt idx="437">
                  <c:v>-11.710206551493576</c:v>
                </c:pt>
                <c:pt idx="438">
                  <c:v>-11.712385460488919</c:v>
                </c:pt>
                <c:pt idx="439">
                  <c:v>-11.714567393646643</c:v>
                </c:pt>
                <c:pt idx="440">
                  <c:v>-11.716752350966747</c:v>
                </c:pt>
                <c:pt idx="441">
                  <c:v>-11.718940332449232</c:v>
                </c:pt>
                <c:pt idx="442">
                  <c:v>-11.721131338094098</c:v>
                </c:pt>
                <c:pt idx="443">
                  <c:v>-11.723325367901344</c:v>
                </c:pt>
                <c:pt idx="444">
                  <c:v>-11.725522421870972</c:v>
                </c:pt>
                <c:pt idx="445">
                  <c:v>-11.727722500002979</c:v>
                </c:pt>
                <c:pt idx="446">
                  <c:v>-11.729925602297369</c:v>
                </c:pt>
                <c:pt idx="447">
                  <c:v>-11.732131728754139</c:v>
                </c:pt>
                <c:pt idx="448">
                  <c:v>-11.73434087937329</c:v>
                </c:pt>
                <c:pt idx="449">
                  <c:v>-11.736553054154822</c:v>
                </c:pt>
                <c:pt idx="450">
                  <c:v>-11.738768253098733</c:v>
                </c:pt>
                <c:pt idx="451">
                  <c:v>-11.740986476205027</c:v>
                </c:pt>
                <c:pt idx="452">
                  <c:v>-11.7432077234737</c:v>
                </c:pt>
                <c:pt idx="453">
                  <c:v>-11.745431994904754</c:v>
                </c:pt>
                <c:pt idx="454">
                  <c:v>-11.74765929049819</c:v>
                </c:pt>
                <c:pt idx="455">
                  <c:v>-11.749889610254005</c:v>
                </c:pt>
                <c:pt idx="456">
                  <c:v>-11.752122954172203</c:v>
                </c:pt>
                <c:pt idx="457">
                  <c:v>-11.75435932225278</c:v>
                </c:pt>
                <c:pt idx="458">
                  <c:v>-11.756598714495738</c:v>
                </c:pt>
                <c:pt idx="459">
                  <c:v>-11.758841130901077</c:v>
                </c:pt>
                <c:pt idx="460">
                  <c:v>-11.761086571468796</c:v>
                </c:pt>
                <c:pt idx="461">
                  <c:v>-11.763335036198898</c:v>
                </c:pt>
                <c:pt idx="462">
                  <c:v>-11.765586525091379</c:v>
                </c:pt>
                <c:pt idx="463">
                  <c:v>-11.767841038146241</c:v>
                </c:pt>
                <c:pt idx="464">
                  <c:v>-11.770098575363484</c:v>
                </c:pt>
                <c:pt idx="465">
                  <c:v>-11.772359136743107</c:v>
                </c:pt>
                <c:pt idx="466">
                  <c:v>-11.774622722285111</c:v>
                </c:pt>
                <c:pt idx="467">
                  <c:v>-11.776889331989498</c:v>
                </c:pt>
                <c:pt idx="468">
                  <c:v>-11.779158965856263</c:v>
                </c:pt>
                <c:pt idx="469">
                  <c:v>-11.78143162388541</c:v>
                </c:pt>
                <c:pt idx="470">
                  <c:v>-11.783707306076938</c:v>
                </c:pt>
                <c:pt idx="471">
                  <c:v>-11.785986012430845</c:v>
                </c:pt>
                <c:pt idx="472">
                  <c:v>-11.788267742947134</c:v>
                </c:pt>
                <c:pt idx="473">
                  <c:v>-11.790552497625804</c:v>
                </c:pt>
                <c:pt idx="474">
                  <c:v>-11.792840276466855</c:v>
                </c:pt>
                <c:pt idx="475">
                  <c:v>-11.795131079470286</c:v>
                </c:pt>
                <c:pt idx="476">
                  <c:v>-11.797424906636097</c:v>
                </c:pt>
                <c:pt idx="477">
                  <c:v>-11.79972175796429</c:v>
                </c:pt>
                <c:pt idx="478">
                  <c:v>-11.802021633454864</c:v>
                </c:pt>
                <c:pt idx="479">
                  <c:v>-11.804324533107819</c:v>
                </c:pt>
                <c:pt idx="480">
                  <c:v>-11.806630456923154</c:v>
                </c:pt>
                <c:pt idx="481">
                  <c:v>-11.808939404900871</c:v>
                </c:pt>
                <c:pt idx="482">
                  <c:v>-11.811251377040966</c:v>
                </c:pt>
                <c:pt idx="483">
                  <c:v>-11.813566373343445</c:v>
                </c:pt>
                <c:pt idx="484">
                  <c:v>-11.815884393808302</c:v>
                </c:pt>
                <c:pt idx="485">
                  <c:v>-11.818205438435541</c:v>
                </c:pt>
                <c:pt idx="486">
                  <c:v>-11.820529507225162</c:v>
                </c:pt>
                <c:pt idx="487">
                  <c:v>-11.822856600177161</c:v>
                </c:pt>
                <c:pt idx="488">
                  <c:v>-11.825186717291542</c:v>
                </c:pt>
                <c:pt idx="489">
                  <c:v>-11.827519858568305</c:v>
                </c:pt>
                <c:pt idx="490">
                  <c:v>-11.829856024007448</c:v>
                </c:pt>
                <c:pt idx="491">
                  <c:v>-11.832195213608971</c:v>
                </c:pt>
                <c:pt idx="492">
                  <c:v>-11.834537427372876</c:v>
                </c:pt>
                <c:pt idx="493">
                  <c:v>-11.836882665299161</c:v>
                </c:pt>
                <c:pt idx="494">
                  <c:v>-11.839230927387826</c:v>
                </c:pt>
                <c:pt idx="495">
                  <c:v>-11.841582213638873</c:v>
                </c:pt>
                <c:pt idx="496">
                  <c:v>-11.843936524052301</c:v>
                </c:pt>
                <c:pt idx="497">
                  <c:v>-11.846293858628108</c:v>
                </c:pt>
                <c:pt idx="498">
                  <c:v>-11.848654217366299</c:v>
                </c:pt>
                <c:pt idx="499">
                  <c:v>-11.851017600266868</c:v>
                </c:pt>
                <c:pt idx="500">
                  <c:v>-11.853384007329819</c:v>
                </c:pt>
                <c:pt idx="501">
                  <c:v>-11.85575343855515</c:v>
                </c:pt>
                <c:pt idx="502">
                  <c:v>-11.858125893942862</c:v>
                </c:pt>
                <c:pt idx="503">
                  <c:v>-11.860501373492953</c:v>
                </c:pt>
                <c:pt idx="504">
                  <c:v>-11.862879877205428</c:v>
                </c:pt>
                <c:pt idx="505">
                  <c:v>-11.865261405080282</c:v>
                </c:pt>
                <c:pt idx="506">
                  <c:v>-11.867645957117517</c:v>
                </c:pt>
                <c:pt idx="507">
                  <c:v>-11.870033533317132</c:v>
                </c:pt>
                <c:pt idx="508">
                  <c:v>-11.872424133679129</c:v>
                </c:pt>
                <c:pt idx="509">
                  <c:v>-11.874817758203507</c:v>
                </c:pt>
                <c:pt idx="510">
                  <c:v>-11.877214406890264</c:v>
                </c:pt>
                <c:pt idx="511">
                  <c:v>-11.879614079739405</c:v>
                </c:pt>
                <c:pt idx="512">
                  <c:v>-11.882016776750923</c:v>
                </c:pt>
                <c:pt idx="513">
                  <c:v>-11.884422497924824</c:v>
                </c:pt>
                <c:pt idx="514">
                  <c:v>-11.886831243261106</c:v>
                </c:pt>
                <c:pt idx="515">
                  <c:v>-11.889243012759767</c:v>
                </c:pt>
                <c:pt idx="516">
                  <c:v>-11.89165780642081</c:v>
                </c:pt>
                <c:pt idx="517">
                  <c:v>-11.894075624244234</c:v>
                </c:pt>
                <c:pt idx="518">
                  <c:v>-11.896496466230039</c:v>
                </c:pt>
                <c:pt idx="519">
                  <c:v>-11.898920332378223</c:v>
                </c:pt>
                <c:pt idx="520">
                  <c:v>-11.90134722268879</c:v>
                </c:pt>
                <c:pt idx="521">
                  <c:v>-11.903777137161736</c:v>
                </c:pt>
                <c:pt idx="522">
                  <c:v>-11.906210075797063</c:v>
                </c:pt>
                <c:pt idx="523">
                  <c:v>-11.908646038594771</c:v>
                </c:pt>
                <c:pt idx="524">
                  <c:v>-11.911085025554859</c:v>
                </c:pt>
                <c:pt idx="525">
                  <c:v>-11.91352703667733</c:v>
                </c:pt>
                <c:pt idx="526">
                  <c:v>-11.91597207196218</c:v>
                </c:pt>
                <c:pt idx="527">
                  <c:v>-11.918420131409412</c:v>
                </c:pt>
                <c:pt idx="528">
                  <c:v>-11.920871215019023</c:v>
                </c:pt>
                <c:pt idx="529">
                  <c:v>-11.923325322791015</c:v>
                </c:pt>
                <c:pt idx="530">
                  <c:v>-11.92578245472539</c:v>
                </c:pt>
                <c:pt idx="531">
                  <c:v>-11.928242610822144</c:v>
                </c:pt>
                <c:pt idx="532">
                  <c:v>-11.930705791081278</c:v>
                </c:pt>
                <c:pt idx="533">
                  <c:v>-11.933171995502795</c:v>
                </c:pt>
                <c:pt idx="534">
                  <c:v>-11.935641224086691</c:v>
                </c:pt>
                <c:pt idx="535">
                  <c:v>-11.938113476832967</c:v>
                </c:pt>
                <c:pt idx="536">
                  <c:v>-11.940588753741627</c:v>
                </c:pt>
                <c:pt idx="537">
                  <c:v>-11.943067054812666</c:v>
                </c:pt>
                <c:pt idx="538">
                  <c:v>-11.945548380046086</c:v>
                </c:pt>
                <c:pt idx="539">
                  <c:v>-11.948032729441886</c:v>
                </c:pt>
                <c:pt idx="540">
                  <c:v>-11.950520103000068</c:v>
                </c:pt>
                <c:pt idx="541">
                  <c:v>-11.953010500720628</c:v>
                </c:pt>
                <c:pt idx="542">
                  <c:v>-11.955503922603572</c:v>
                </c:pt>
                <c:pt idx="543">
                  <c:v>-11.958000368648895</c:v>
                </c:pt>
                <c:pt idx="544">
                  <c:v>-11.960499838856599</c:v>
                </c:pt>
                <c:pt idx="545">
                  <c:v>-11.963002333226685</c:v>
                </c:pt>
                <c:pt idx="546">
                  <c:v>-11.965507851759151</c:v>
                </c:pt>
                <c:pt idx="547">
                  <c:v>-11.968016394453997</c:v>
                </c:pt>
                <c:pt idx="548">
                  <c:v>-11.970527961311223</c:v>
                </c:pt>
                <c:pt idx="549">
                  <c:v>-11.973042552330831</c:v>
                </c:pt>
                <c:pt idx="550">
                  <c:v>-11.975560167512821</c:v>
                </c:pt>
                <c:pt idx="551">
                  <c:v>-11.978080806857191</c:v>
                </c:pt>
                <c:pt idx="552">
                  <c:v>-11.980604470363941</c:v>
                </c:pt>
                <c:pt idx="553">
                  <c:v>-11.983131158033071</c:v>
                </c:pt>
                <c:pt idx="554">
                  <c:v>-11.985660869864583</c:v>
                </c:pt>
                <c:pt idx="555">
                  <c:v>-11.988193605858477</c:v>
                </c:pt>
                <c:pt idx="556">
                  <c:v>-11.990729366014751</c:v>
                </c:pt>
                <c:pt idx="557">
                  <c:v>-11.993268150333405</c:v>
                </c:pt>
                <c:pt idx="558">
                  <c:v>-11.995809958814439</c:v>
                </c:pt>
                <c:pt idx="559">
                  <c:v>-11.998354791457855</c:v>
                </c:pt>
                <c:pt idx="560">
                  <c:v>-12.000902648263651</c:v>
                </c:pt>
                <c:pt idx="561">
                  <c:v>-12.00345352923183</c:v>
                </c:pt>
                <c:pt idx="562">
                  <c:v>-12.006007434362386</c:v>
                </c:pt>
                <c:pt idx="563">
                  <c:v>-12.008564363655326</c:v>
                </c:pt>
                <c:pt idx="564">
                  <c:v>-12.011124317110646</c:v>
                </c:pt>
                <c:pt idx="565">
                  <c:v>-12.013687294728346</c:v>
                </c:pt>
                <c:pt idx="566">
                  <c:v>-12.016253296508427</c:v>
                </c:pt>
                <c:pt idx="567">
                  <c:v>-12.018822322450889</c:v>
                </c:pt>
                <c:pt idx="568">
                  <c:v>-12.021394372555731</c:v>
                </c:pt>
                <c:pt idx="569">
                  <c:v>-12.023969446822955</c:v>
                </c:pt>
                <c:pt idx="570">
                  <c:v>-12.02654754525256</c:v>
                </c:pt>
                <c:pt idx="571">
                  <c:v>-12.029128667844544</c:v>
                </c:pt>
                <c:pt idx="572">
                  <c:v>-12.03171281459891</c:v>
                </c:pt>
                <c:pt idx="573">
                  <c:v>-12.034299985515656</c:v>
                </c:pt>
                <c:pt idx="574">
                  <c:v>-12.036890180594785</c:v>
                </c:pt>
                <c:pt idx="575">
                  <c:v>-12.039483399836293</c:v>
                </c:pt>
                <c:pt idx="576">
                  <c:v>-12.04207964324018</c:v>
                </c:pt>
                <c:pt idx="577">
                  <c:v>-12.04467891080645</c:v>
                </c:pt>
                <c:pt idx="578">
                  <c:v>-12.0472812025351</c:v>
                </c:pt>
                <c:pt idx="579">
                  <c:v>-12.049886518426131</c:v>
                </c:pt>
                <c:pt idx="580">
                  <c:v>-12.052494858479545</c:v>
                </c:pt>
                <c:pt idx="581">
                  <c:v>-12.055106222695336</c:v>
                </c:pt>
                <c:pt idx="582">
                  <c:v>-12.05772061107351</c:v>
                </c:pt>
                <c:pt idx="583">
                  <c:v>-12.060338023614063</c:v>
                </c:pt>
                <c:pt idx="584">
                  <c:v>-12.062958460316999</c:v>
                </c:pt>
                <c:pt idx="585">
                  <c:v>-12.065581921182314</c:v>
                </c:pt>
                <c:pt idx="586">
                  <c:v>-12.068208406210012</c:v>
                </c:pt>
                <c:pt idx="587">
                  <c:v>-12.070837915400089</c:v>
                </c:pt>
                <c:pt idx="588">
                  <c:v>-12.073470448752547</c:v>
                </c:pt>
                <c:pt idx="589">
                  <c:v>-12.076106006267386</c:v>
                </c:pt>
                <c:pt idx="590">
                  <c:v>-12.078744587944605</c:v>
                </c:pt>
                <c:pt idx="591">
                  <c:v>-12.081386193784205</c:v>
                </c:pt>
                <c:pt idx="592">
                  <c:v>-12.084030823786186</c:v>
                </c:pt>
                <c:pt idx="593">
                  <c:v>-12.086678477950548</c:v>
                </c:pt>
                <c:pt idx="594">
                  <c:v>-12.089329156277291</c:v>
                </c:pt>
                <c:pt idx="595">
                  <c:v>-12.091982858766414</c:v>
                </c:pt>
                <c:pt idx="596">
                  <c:v>-12.094639585417918</c:v>
                </c:pt>
                <c:pt idx="597">
                  <c:v>-12.097299336231803</c:v>
                </c:pt>
                <c:pt idx="598">
                  <c:v>-12.099962111208068</c:v>
                </c:pt>
                <c:pt idx="599">
                  <c:v>-12.102627910346715</c:v>
                </c:pt>
                <c:pt idx="600">
                  <c:v>-12.105296733647743</c:v>
                </c:pt>
                <c:pt idx="601">
                  <c:v>-12.107968581111152</c:v>
                </c:pt>
                <c:pt idx="602">
                  <c:v>-12.110643452736939</c:v>
                </c:pt>
                <c:pt idx="603">
                  <c:v>-12.113321348525108</c:v>
                </c:pt>
                <c:pt idx="604">
                  <c:v>-12.116002268475659</c:v>
                </c:pt>
                <c:pt idx="605">
                  <c:v>-12.118686212588591</c:v>
                </c:pt>
                <c:pt idx="606">
                  <c:v>-12.121373180863902</c:v>
                </c:pt>
                <c:pt idx="607">
                  <c:v>-12.124063173301595</c:v>
                </c:pt>
                <c:pt idx="608">
                  <c:v>-12.126756189901668</c:v>
                </c:pt>
                <c:pt idx="609">
                  <c:v>-12.129452230664121</c:v>
                </c:pt>
                <c:pt idx="610">
                  <c:v>-12.132151295588956</c:v>
                </c:pt>
                <c:pt idx="611">
                  <c:v>-12.134853384676173</c:v>
                </c:pt>
                <c:pt idx="612">
                  <c:v>-12.137558497925768</c:v>
                </c:pt>
                <c:pt idx="613">
                  <c:v>-12.140266635337747</c:v>
                </c:pt>
                <c:pt idx="614">
                  <c:v>-12.142977796912104</c:v>
                </c:pt>
                <c:pt idx="615">
                  <c:v>-12.145691982648843</c:v>
                </c:pt>
                <c:pt idx="616">
                  <c:v>-12.148409192547962</c:v>
                </c:pt>
                <c:pt idx="617">
                  <c:v>-12.151129426609462</c:v>
                </c:pt>
                <c:pt idx="618">
                  <c:v>-12.153852684833344</c:v>
                </c:pt>
                <c:pt idx="619">
                  <c:v>-12.156578967219605</c:v>
                </c:pt>
                <c:pt idx="620">
                  <c:v>-12.159308273768248</c:v>
                </c:pt>
                <c:pt idx="621">
                  <c:v>-12.162040604479271</c:v>
                </c:pt>
                <c:pt idx="622">
                  <c:v>-12.164775959352676</c:v>
                </c:pt>
                <c:pt idx="623">
                  <c:v>-12.167514338388461</c:v>
                </c:pt>
                <c:pt idx="624">
                  <c:v>-12.170255741586626</c:v>
                </c:pt>
                <c:pt idx="625">
                  <c:v>-12.173000168947173</c:v>
                </c:pt>
                <c:pt idx="626">
                  <c:v>-12.1757476204701</c:v>
                </c:pt>
                <c:pt idx="627">
                  <c:v>-12.178498096155408</c:v>
                </c:pt>
                <c:pt idx="628">
                  <c:v>-12.181251596003097</c:v>
                </c:pt>
                <c:pt idx="629">
                  <c:v>-12.184008120013166</c:v>
                </c:pt>
                <c:pt idx="630">
                  <c:v>-12.186767668185617</c:v>
                </c:pt>
                <c:pt idx="631">
                  <c:v>-12.189530240520448</c:v>
                </c:pt>
                <c:pt idx="632">
                  <c:v>-12.19229583701766</c:v>
                </c:pt>
                <c:pt idx="633">
                  <c:v>-12.195064457677251</c:v>
                </c:pt>
                <c:pt idx="634">
                  <c:v>-12.197836102499226</c:v>
                </c:pt>
                <c:pt idx="635">
                  <c:v>-12.200610771483579</c:v>
                </c:pt>
                <c:pt idx="636">
                  <c:v>-12.203388464630315</c:v>
                </c:pt>
                <c:pt idx="637">
                  <c:v>-12.20616918193943</c:v>
                </c:pt>
                <c:pt idx="638">
                  <c:v>-12.208952923410926</c:v>
                </c:pt>
                <c:pt idx="639">
                  <c:v>-12.211739689044803</c:v>
                </c:pt>
                <c:pt idx="640">
                  <c:v>-12.214529478841062</c:v>
                </c:pt>
                <c:pt idx="641">
                  <c:v>-12.217322292799699</c:v>
                </c:pt>
                <c:pt idx="642">
                  <c:v>-12.220118130920719</c:v>
                </c:pt>
                <c:pt idx="643">
                  <c:v>-12.22291699320412</c:v>
                </c:pt>
                <c:pt idx="644">
                  <c:v>-12.225718879649902</c:v>
                </c:pt>
                <c:pt idx="645">
                  <c:v>-12.228523790258063</c:v>
                </c:pt>
                <c:pt idx="646">
                  <c:v>-12.231331725028605</c:v>
                </c:pt>
                <c:pt idx="647">
                  <c:v>-12.234142683961529</c:v>
                </c:pt>
                <c:pt idx="648">
                  <c:v>-12.236956667056832</c:v>
                </c:pt>
                <c:pt idx="649">
                  <c:v>-12.239773674314517</c:v>
                </c:pt>
                <c:pt idx="650">
                  <c:v>-12.242593705734583</c:v>
                </c:pt>
                <c:pt idx="651">
                  <c:v>-12.245416761317029</c:v>
                </c:pt>
                <c:pt idx="652">
                  <c:v>-12.248242841061856</c:v>
                </c:pt>
                <c:pt idx="653">
                  <c:v>-12.251071944969064</c:v>
                </c:pt>
                <c:pt idx="654">
                  <c:v>-12.253904073038653</c:v>
                </c:pt>
                <c:pt idx="655">
                  <c:v>-12.256739225270621</c:v>
                </c:pt>
                <c:pt idx="656">
                  <c:v>-12.259577401664973</c:v>
                </c:pt>
                <c:pt idx="657">
                  <c:v>-12.262418602221704</c:v>
                </c:pt>
                <c:pt idx="658">
                  <c:v>-12.265262826940816</c:v>
                </c:pt>
                <c:pt idx="659">
                  <c:v>-12.268110075822309</c:v>
                </c:pt>
                <c:pt idx="660">
                  <c:v>-12.270960348866181</c:v>
                </c:pt>
                <c:pt idx="661">
                  <c:v>-12.273813646072435</c:v>
                </c:pt>
                <c:pt idx="662">
                  <c:v>-12.27666996744107</c:v>
                </c:pt>
                <c:pt idx="663">
                  <c:v>-12.279529312972084</c:v>
                </c:pt>
                <c:pt idx="664">
                  <c:v>-12.282391682665482</c:v>
                </c:pt>
                <c:pt idx="665">
                  <c:v>-12.285257076521258</c:v>
                </c:pt>
                <c:pt idx="666">
                  <c:v>-12.288125494539416</c:v>
                </c:pt>
                <c:pt idx="667">
                  <c:v>-12.290996936719955</c:v>
                </c:pt>
                <c:pt idx="668">
                  <c:v>-12.293871403062875</c:v>
                </c:pt>
                <c:pt idx="669">
                  <c:v>-12.296748893568175</c:v>
                </c:pt>
                <c:pt idx="670">
                  <c:v>-12.299629408235855</c:v>
                </c:pt>
                <c:pt idx="671">
                  <c:v>-12.302512947065917</c:v>
                </c:pt>
                <c:pt idx="672">
                  <c:v>-12.30539951005836</c:v>
                </c:pt>
                <c:pt idx="673">
                  <c:v>-12.308289097213184</c:v>
                </c:pt>
                <c:pt idx="674">
                  <c:v>-12.311181708530388</c:v>
                </c:pt>
                <c:pt idx="675">
                  <c:v>-12.314077344009972</c:v>
                </c:pt>
                <c:pt idx="676">
                  <c:v>-12.316976003651938</c:v>
                </c:pt>
                <c:pt idx="677">
                  <c:v>-12.319877687456284</c:v>
                </c:pt>
                <c:pt idx="678">
                  <c:v>-12.322782395423012</c:v>
                </c:pt>
                <c:pt idx="679">
                  <c:v>-12.325690127552118</c:v>
                </c:pt>
                <c:pt idx="680">
                  <c:v>-12.328600883843608</c:v>
                </c:pt>
                <c:pt idx="681">
                  <c:v>-12.331514664297476</c:v>
                </c:pt>
                <c:pt idx="682">
                  <c:v>-12.334431468913728</c:v>
                </c:pt>
                <c:pt idx="683">
                  <c:v>-12.337351297692358</c:v>
                </c:pt>
                <c:pt idx="684">
                  <c:v>-12.34027415063337</c:v>
                </c:pt>
                <c:pt idx="685">
                  <c:v>-12.343200027736762</c:v>
                </c:pt>
                <c:pt idx="686">
                  <c:v>-12.346128929002536</c:v>
                </c:pt>
                <c:pt idx="687">
                  <c:v>-12.349060854430689</c:v>
                </c:pt>
                <c:pt idx="688">
                  <c:v>-12.351995804021223</c:v>
                </c:pt>
                <c:pt idx="689">
                  <c:v>-12.354933777774139</c:v>
                </c:pt>
                <c:pt idx="690">
                  <c:v>-12.357874775689435</c:v>
                </c:pt>
                <c:pt idx="691">
                  <c:v>-12.360818797767113</c:v>
                </c:pt>
                <c:pt idx="692">
                  <c:v>-12.363765844007171</c:v>
                </c:pt>
                <c:pt idx="693">
                  <c:v>-12.36671591440961</c:v>
                </c:pt>
                <c:pt idx="694">
                  <c:v>-12.369669008974428</c:v>
                </c:pt>
                <c:pt idx="695">
                  <c:v>-12.372625127701628</c:v>
                </c:pt>
                <c:pt idx="696">
                  <c:v>-12.37558427059121</c:v>
                </c:pt>
                <c:pt idx="697">
                  <c:v>-12.378546437643172</c:v>
                </c:pt>
                <c:pt idx="698">
                  <c:v>-12.381511628857513</c:v>
                </c:pt>
                <c:pt idx="699">
                  <c:v>-12.384479844234239</c:v>
                </c:pt>
                <c:pt idx="700">
                  <c:v>-12.387451083773341</c:v>
                </c:pt>
                <c:pt idx="701">
                  <c:v>-12.390425347474826</c:v>
                </c:pt>
                <c:pt idx="702">
                  <c:v>-12.393402635338692</c:v>
                </c:pt>
                <c:pt idx="703">
                  <c:v>-12.396382947364938</c:v>
                </c:pt>
                <c:pt idx="704">
                  <c:v>-12.399366283553565</c:v>
                </c:pt>
                <c:pt idx="705">
                  <c:v>-12.402352643904573</c:v>
                </c:pt>
                <c:pt idx="706">
                  <c:v>-12.405342028417962</c:v>
                </c:pt>
                <c:pt idx="707">
                  <c:v>-12.40833443709373</c:v>
                </c:pt>
                <c:pt idx="708">
                  <c:v>-12.411329869931881</c:v>
                </c:pt>
                <c:pt idx="709">
                  <c:v>-12.414328326932411</c:v>
                </c:pt>
                <c:pt idx="710">
                  <c:v>-12.417329808095323</c:v>
                </c:pt>
                <c:pt idx="711">
                  <c:v>-12.420334313420616</c:v>
                </c:pt>
                <c:pt idx="712">
                  <c:v>-12.42334184290829</c:v>
                </c:pt>
                <c:pt idx="713">
                  <c:v>-12.426352396558343</c:v>
                </c:pt>
                <c:pt idx="714">
                  <c:v>-12.429365974370777</c:v>
                </c:pt>
                <c:pt idx="715">
                  <c:v>-12.432382576345592</c:v>
                </c:pt>
                <c:pt idx="716">
                  <c:v>-12.435402202482788</c:v>
                </c:pt>
                <c:pt idx="717">
                  <c:v>-12.438424852782367</c:v>
                </c:pt>
                <c:pt idx="718">
                  <c:v>-12.441450527244324</c:v>
                </c:pt>
                <c:pt idx="719">
                  <c:v>-12.444479225868664</c:v>
                </c:pt>
                <c:pt idx="720">
                  <c:v>-12.447510948655381</c:v>
                </c:pt>
                <c:pt idx="721">
                  <c:v>-12.450545695604482</c:v>
                </c:pt>
                <c:pt idx="722">
                  <c:v>-12.453583466715962</c:v>
                </c:pt>
                <c:pt idx="723">
                  <c:v>-12.456624261989823</c:v>
                </c:pt>
                <c:pt idx="724">
                  <c:v>-12.459668081426067</c:v>
                </c:pt>
                <c:pt idx="725">
                  <c:v>-12.46271492502469</c:v>
                </c:pt>
                <c:pt idx="726">
                  <c:v>-12.465764792785695</c:v>
                </c:pt>
                <c:pt idx="727">
                  <c:v>-12.468817684709078</c:v>
                </c:pt>
                <c:pt idx="728">
                  <c:v>-12.471873600794844</c:v>
                </c:pt>
                <c:pt idx="729">
                  <c:v>-12.474932541042989</c:v>
                </c:pt>
                <c:pt idx="730">
                  <c:v>-12.477994505453516</c:v>
                </c:pt>
                <c:pt idx="731">
                  <c:v>-12.481059494026425</c:v>
                </c:pt>
                <c:pt idx="732">
                  <c:v>-12.484127506761714</c:v>
                </c:pt>
                <c:pt idx="733">
                  <c:v>-12.487198543659384</c:v>
                </c:pt>
                <c:pt idx="734">
                  <c:v>-12.490272604719433</c:v>
                </c:pt>
                <c:pt idx="735">
                  <c:v>-12.493349689941864</c:v>
                </c:pt>
                <c:pt idx="736">
                  <c:v>-12.496429799326675</c:v>
                </c:pt>
                <c:pt idx="737">
                  <c:v>-12.499512932873868</c:v>
                </c:pt>
                <c:pt idx="738">
                  <c:v>-12.502599090583441</c:v>
                </c:pt>
                <c:pt idx="739">
                  <c:v>-12.505688272455394</c:v>
                </c:pt>
                <c:pt idx="740">
                  <c:v>-12.508780478489729</c:v>
                </c:pt>
                <c:pt idx="741">
                  <c:v>-12.511875708686444</c:v>
                </c:pt>
                <c:pt idx="742">
                  <c:v>-12.514973963045541</c:v>
                </c:pt>
                <c:pt idx="743">
                  <c:v>-12.518075241567018</c:v>
                </c:pt>
                <c:pt idx="744">
                  <c:v>-12.521179544250876</c:v>
                </c:pt>
                <c:pt idx="745">
                  <c:v>-12.524286871097114</c:v>
                </c:pt>
                <c:pt idx="746">
                  <c:v>-12.527397222105733</c:v>
                </c:pt>
                <c:pt idx="747">
                  <c:v>-12.530510597276734</c:v>
                </c:pt>
                <c:pt idx="748">
                  <c:v>-12.533626996610113</c:v>
                </c:pt>
                <c:pt idx="749">
                  <c:v>-12.536746420105876</c:v>
                </c:pt>
                <c:pt idx="750">
                  <c:v>-12.539868867764017</c:v>
                </c:pt>
                <c:pt idx="751">
                  <c:v>-12.542994339584542</c:v>
                </c:pt>
                <c:pt idx="752">
                  <c:v>-12.546122835567445</c:v>
                </c:pt>
                <c:pt idx="753">
                  <c:v>-12.54925435571273</c:v>
                </c:pt>
                <c:pt idx="754">
                  <c:v>-12.552388900020395</c:v>
                </c:pt>
                <c:pt idx="755">
                  <c:v>-12.555526468490442</c:v>
                </c:pt>
                <c:pt idx="756">
                  <c:v>-12.558667061122868</c:v>
                </c:pt>
                <c:pt idx="757">
                  <c:v>-12.561810677917677</c:v>
                </c:pt>
                <c:pt idx="758">
                  <c:v>-12.564957318874864</c:v>
                </c:pt>
                <c:pt idx="759">
                  <c:v>-12.568106983994435</c:v>
                </c:pt>
                <c:pt idx="760">
                  <c:v>-12.571259673276383</c:v>
                </c:pt>
                <c:pt idx="761">
                  <c:v>-12.574415386720714</c:v>
                </c:pt>
                <c:pt idx="762">
                  <c:v>-12.577574124327427</c:v>
                </c:pt>
                <c:pt idx="763">
                  <c:v>-12.580735886096519</c:v>
                </c:pt>
                <c:pt idx="764">
                  <c:v>-12.583900672027992</c:v>
                </c:pt>
                <c:pt idx="765">
                  <c:v>-12.587068482121845</c:v>
                </c:pt>
                <c:pt idx="766">
                  <c:v>-12.590239316378081</c:v>
                </c:pt>
                <c:pt idx="767">
                  <c:v>-12.593413174796694</c:v>
                </c:pt>
                <c:pt idx="768">
                  <c:v>-12.596590057377693</c:v>
                </c:pt>
                <c:pt idx="769">
                  <c:v>-12.599769964121069</c:v>
                </c:pt>
                <c:pt idx="770">
                  <c:v>-12.602952895026826</c:v>
                </c:pt>
                <c:pt idx="771">
                  <c:v>-12.606138850094965</c:v>
                </c:pt>
                <c:pt idx="772">
                  <c:v>-12.609327829325483</c:v>
                </c:pt>
                <c:pt idx="773">
                  <c:v>-12.612519832718384</c:v>
                </c:pt>
                <c:pt idx="774">
                  <c:v>-12.615714860273664</c:v>
                </c:pt>
                <c:pt idx="775">
                  <c:v>-12.618912911991327</c:v>
                </c:pt>
                <c:pt idx="776">
                  <c:v>-12.622113987871368</c:v>
                </c:pt>
                <c:pt idx="777">
                  <c:v>-12.625318087913792</c:v>
                </c:pt>
                <c:pt idx="778">
                  <c:v>-12.628525212118596</c:v>
                </c:pt>
                <c:pt idx="779">
                  <c:v>-12.631735360485781</c:v>
                </c:pt>
                <c:pt idx="780">
                  <c:v>-12.634948533015345</c:v>
                </c:pt>
                <c:pt idx="781">
                  <c:v>-12.638164729707292</c:v>
                </c:pt>
                <c:pt idx="782">
                  <c:v>-12.641383950561618</c:v>
                </c:pt>
                <c:pt idx="783">
                  <c:v>-12.644606195578326</c:v>
                </c:pt>
                <c:pt idx="784">
                  <c:v>-12.647831464757415</c:v>
                </c:pt>
                <c:pt idx="785">
                  <c:v>-12.651059758098885</c:v>
                </c:pt>
                <c:pt idx="786">
                  <c:v>-12.654291075602734</c:v>
                </c:pt>
                <c:pt idx="787">
                  <c:v>-12.657525417268964</c:v>
                </c:pt>
                <c:pt idx="788">
                  <c:v>-12.660762783097576</c:v>
                </c:pt>
                <c:pt idx="789">
                  <c:v>-12.664003173088568</c:v>
                </c:pt>
                <c:pt idx="790">
                  <c:v>-12.667246587241941</c:v>
                </c:pt>
                <c:pt idx="791">
                  <c:v>-12.670493025557695</c:v>
                </c:pt>
                <c:pt idx="792">
                  <c:v>-12.673742488035829</c:v>
                </c:pt>
                <c:pt idx="793">
                  <c:v>-12.676994974676346</c:v>
                </c:pt>
                <c:pt idx="794">
                  <c:v>-12.680250485479242</c:v>
                </c:pt>
                <c:pt idx="795">
                  <c:v>-12.683509020444518</c:v>
                </c:pt>
                <c:pt idx="796">
                  <c:v>-12.686770579572176</c:v>
                </c:pt>
                <c:pt idx="797">
                  <c:v>-12.690035162862214</c:v>
                </c:pt>
                <c:pt idx="798">
                  <c:v>-12.693302770314633</c:v>
                </c:pt>
                <c:pt idx="799">
                  <c:v>-12.696573401929433</c:v>
                </c:pt>
                <c:pt idx="800">
                  <c:v>-12.699847057706615</c:v>
                </c:pt>
                <c:pt idx="801">
                  <c:v>-12.703123737646175</c:v>
                </c:pt>
                <c:pt idx="802">
                  <c:v>-12.706403441748119</c:v>
                </c:pt>
                <c:pt idx="803">
                  <c:v>-12.709686170012441</c:v>
                </c:pt>
                <c:pt idx="804">
                  <c:v>-12.712971922439145</c:v>
                </c:pt>
                <c:pt idx="805">
                  <c:v>-12.716260699028229</c:v>
                </c:pt>
                <c:pt idx="806">
                  <c:v>-12.719552499779695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E3A-4836-A8C6-C95A925F7122}"/>
            </c:ext>
          </c:extLst>
        </c:ser>
        <c:ser>
          <c:idx val="2"/>
          <c:order val="2"/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'Max limit'!$AG$6:$AG$812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limit'!$AJ$6:$AJ$812</c:f>
              <c:numCache>
                <c:formatCode>0.00</c:formatCode>
                <c:ptCount val="807"/>
                <c:pt idx="0">
                  <c:v>-11.115564084987165</c:v>
                </c:pt>
                <c:pt idx="1">
                  <c:v>-11.11690369441677</c:v>
                </c:pt>
                <c:pt idx="2">
                  <c:v>-11.118248029100096</c:v>
                </c:pt>
                <c:pt idx="3">
                  <c:v>-11.119597089037141</c:v>
                </c:pt>
                <c:pt idx="4">
                  <c:v>-11.120950874227907</c:v>
                </c:pt>
                <c:pt idx="5">
                  <c:v>-11.122309384672393</c:v>
                </c:pt>
                <c:pt idx="6">
                  <c:v>-11.123672620370598</c:v>
                </c:pt>
                <c:pt idx="7">
                  <c:v>-11.125040581322523</c:v>
                </c:pt>
                <c:pt idx="8">
                  <c:v>-11.126413267528168</c:v>
                </c:pt>
                <c:pt idx="9">
                  <c:v>-11.127790678987534</c:v>
                </c:pt>
                <c:pt idx="10">
                  <c:v>-11.129172815700619</c:v>
                </c:pt>
                <c:pt idx="11">
                  <c:v>-11.130559677667424</c:v>
                </c:pt>
                <c:pt idx="12">
                  <c:v>-11.131951264887949</c:v>
                </c:pt>
                <c:pt idx="13">
                  <c:v>-11.133347577362194</c:v>
                </c:pt>
                <c:pt idx="14">
                  <c:v>-11.134748615090158</c:v>
                </c:pt>
                <c:pt idx="15">
                  <c:v>-11.136154378071843</c:v>
                </c:pt>
                <c:pt idx="16">
                  <c:v>-11.137564866307248</c:v>
                </c:pt>
                <c:pt idx="17">
                  <c:v>-11.138980079796372</c:v>
                </c:pt>
                <c:pt idx="18">
                  <c:v>-11.140400018539218</c:v>
                </c:pt>
                <c:pt idx="19">
                  <c:v>-11.141824682535782</c:v>
                </c:pt>
                <c:pt idx="20">
                  <c:v>-11.143254071786068</c:v>
                </c:pt>
                <c:pt idx="21">
                  <c:v>-11.144688186290072</c:v>
                </c:pt>
                <c:pt idx="22">
                  <c:v>-11.146127026047795</c:v>
                </c:pt>
                <c:pt idx="23">
                  <c:v>-11.147570591059241</c:v>
                </c:pt>
                <c:pt idx="24">
                  <c:v>-11.149018881324405</c:v>
                </c:pt>
                <c:pt idx="25">
                  <c:v>-11.150471896843289</c:v>
                </c:pt>
                <c:pt idx="26">
                  <c:v>-11.151929637615893</c:v>
                </c:pt>
                <c:pt idx="27">
                  <c:v>-11.153392103642217</c:v>
                </c:pt>
                <c:pt idx="28">
                  <c:v>-11.154859294922261</c:v>
                </c:pt>
                <c:pt idx="29">
                  <c:v>-11.156331211456026</c:v>
                </c:pt>
                <c:pt idx="30">
                  <c:v>-11.15780785324351</c:v>
                </c:pt>
                <c:pt idx="31">
                  <c:v>-11.159289220284714</c:v>
                </c:pt>
                <c:pt idx="32">
                  <c:v>-11.160775312579638</c:v>
                </c:pt>
                <c:pt idx="33">
                  <c:v>-11.162266130128282</c:v>
                </c:pt>
                <c:pt idx="34">
                  <c:v>-11.163761672930645</c:v>
                </c:pt>
                <c:pt idx="35">
                  <c:v>-11.16526194098673</c:v>
                </c:pt>
                <c:pt idx="36">
                  <c:v>-11.166766934296534</c:v>
                </c:pt>
                <c:pt idx="37">
                  <c:v>-11.168276652860056</c:v>
                </c:pt>
                <c:pt idx="38">
                  <c:v>-11.169791096677301</c:v>
                </c:pt>
                <c:pt idx="39">
                  <c:v>-11.171310265748264</c:v>
                </c:pt>
                <c:pt idx="40">
                  <c:v>-11.172834160072949</c:v>
                </c:pt>
                <c:pt idx="41">
                  <c:v>-11.174362779651352</c:v>
                </c:pt>
                <c:pt idx="42">
                  <c:v>-11.175896124483476</c:v>
                </c:pt>
                <c:pt idx="43">
                  <c:v>-11.177434194569319</c:v>
                </c:pt>
                <c:pt idx="44">
                  <c:v>-11.178976989908882</c:v>
                </c:pt>
                <c:pt idx="45">
                  <c:v>-11.180524510502165</c:v>
                </c:pt>
                <c:pt idx="46">
                  <c:v>-11.182076756349169</c:v>
                </c:pt>
                <c:pt idx="47">
                  <c:v>-11.183633727449891</c:v>
                </c:pt>
                <c:pt idx="48">
                  <c:v>-11.185195423804334</c:v>
                </c:pt>
                <c:pt idx="49">
                  <c:v>-11.186761845412498</c:v>
                </c:pt>
                <c:pt idx="50">
                  <c:v>-11.188332992274381</c:v>
                </c:pt>
                <c:pt idx="51">
                  <c:v>-11.189908864389984</c:v>
                </c:pt>
                <c:pt idx="52">
                  <c:v>-11.191489461759307</c:v>
                </c:pt>
                <c:pt idx="53">
                  <c:v>-11.19307478438235</c:v>
                </c:pt>
                <c:pt idx="54">
                  <c:v>-11.194664832259113</c:v>
                </c:pt>
                <c:pt idx="55">
                  <c:v>-11.196259605389596</c:v>
                </c:pt>
                <c:pt idx="56">
                  <c:v>-11.197859103773798</c:v>
                </c:pt>
                <c:pt idx="57">
                  <c:v>-11.199463327411721</c:v>
                </c:pt>
                <c:pt idx="58">
                  <c:v>-11.201072276303364</c:v>
                </c:pt>
                <c:pt idx="59">
                  <c:v>-11.202685950448727</c:v>
                </c:pt>
                <c:pt idx="60">
                  <c:v>-11.204304349847808</c:v>
                </c:pt>
                <c:pt idx="61">
                  <c:v>-11.205927474500612</c:v>
                </c:pt>
                <c:pt idx="62">
                  <c:v>-11.207555324407133</c:v>
                </c:pt>
                <c:pt idx="63">
                  <c:v>-11.209187899567375</c:v>
                </c:pt>
                <c:pt idx="64">
                  <c:v>-11.210825199981338</c:v>
                </c:pt>
                <c:pt idx="65">
                  <c:v>-11.212467225649021</c:v>
                </c:pt>
                <c:pt idx="66">
                  <c:v>-11.214113976570424</c:v>
                </c:pt>
                <c:pt idx="67">
                  <c:v>-11.215765452745545</c:v>
                </c:pt>
                <c:pt idx="68">
                  <c:v>-11.217421654174387</c:v>
                </c:pt>
                <c:pt idx="69">
                  <c:v>-11.219082580856949</c:v>
                </c:pt>
                <c:pt idx="70">
                  <c:v>-11.220748232793232</c:v>
                </c:pt>
                <c:pt idx="71">
                  <c:v>-11.222418609983233</c:v>
                </c:pt>
                <c:pt idx="72">
                  <c:v>-11.224093712426955</c:v>
                </c:pt>
                <c:pt idx="73">
                  <c:v>-11.225773540124397</c:v>
                </c:pt>
                <c:pt idx="74">
                  <c:v>-11.22745809307556</c:v>
                </c:pt>
                <c:pt idx="75">
                  <c:v>-11.22914737128044</c:v>
                </c:pt>
                <c:pt idx="76">
                  <c:v>-11.230841374739043</c:v>
                </c:pt>
                <c:pt idx="77">
                  <c:v>-11.232540103451365</c:v>
                </c:pt>
                <c:pt idx="78">
                  <c:v>-11.234243557417406</c:v>
                </c:pt>
                <c:pt idx="79">
                  <c:v>-11.235951736637167</c:v>
                </c:pt>
                <c:pt idx="80">
                  <c:v>-11.23766464111065</c:v>
                </c:pt>
                <c:pt idx="81">
                  <c:v>-11.239382270837851</c:v>
                </c:pt>
                <c:pt idx="82">
                  <c:v>-11.241104625818773</c:v>
                </c:pt>
                <c:pt idx="83">
                  <c:v>-11.242831706053414</c:v>
                </c:pt>
                <c:pt idx="84">
                  <c:v>-11.244563511541775</c:v>
                </c:pt>
                <c:pt idx="85">
                  <c:v>-11.246300042283856</c:v>
                </c:pt>
                <c:pt idx="86">
                  <c:v>-11.248041298279658</c:v>
                </c:pt>
                <c:pt idx="87">
                  <c:v>-11.249787279529178</c:v>
                </c:pt>
                <c:pt idx="88">
                  <c:v>-11.251537986032419</c:v>
                </c:pt>
                <c:pt idx="89">
                  <c:v>-11.253293417789381</c:v>
                </c:pt>
                <c:pt idx="90">
                  <c:v>-11.255053574800062</c:v>
                </c:pt>
                <c:pt idx="91">
                  <c:v>-11.256818457064462</c:v>
                </c:pt>
                <c:pt idx="92">
                  <c:v>-11.258588064582584</c:v>
                </c:pt>
                <c:pt idx="93">
                  <c:v>-11.260362397354424</c:v>
                </c:pt>
                <c:pt idx="94">
                  <c:v>-11.262141455379986</c:v>
                </c:pt>
                <c:pt idx="95">
                  <c:v>-11.263925238659267</c:v>
                </c:pt>
                <c:pt idx="96">
                  <c:v>-11.265713747192267</c:v>
                </c:pt>
                <c:pt idx="97">
                  <c:v>-11.267506980978988</c:v>
                </c:pt>
                <c:pt idx="98">
                  <c:v>-11.269304940019428</c:v>
                </c:pt>
                <c:pt idx="99">
                  <c:v>-11.271107624313588</c:v>
                </c:pt>
                <c:pt idx="100">
                  <c:v>-11.272915033861469</c:v>
                </c:pt>
                <c:pt idx="101">
                  <c:v>-11.27472716866307</c:v>
                </c:pt>
                <c:pt idx="102">
                  <c:v>-11.276544028718391</c:v>
                </c:pt>
                <c:pt idx="103">
                  <c:v>-11.278365614027431</c:v>
                </c:pt>
                <c:pt idx="104">
                  <c:v>-11.280191924590191</c:v>
                </c:pt>
                <c:pt idx="105">
                  <c:v>-11.282022960406671</c:v>
                </c:pt>
                <c:pt idx="106">
                  <c:v>-11.283858721476872</c:v>
                </c:pt>
                <c:pt idx="107">
                  <c:v>-11.285699207800791</c:v>
                </c:pt>
                <c:pt idx="108">
                  <c:v>-11.287544419378431</c:v>
                </c:pt>
                <c:pt idx="109">
                  <c:v>-11.289394356209792</c:v>
                </c:pt>
                <c:pt idx="110">
                  <c:v>-11.291249018294872</c:v>
                </c:pt>
                <c:pt idx="111">
                  <c:v>-11.293108405633673</c:v>
                </c:pt>
                <c:pt idx="112">
                  <c:v>-11.294972518226192</c:v>
                </c:pt>
                <c:pt idx="113">
                  <c:v>-11.296841356072431</c:v>
                </c:pt>
                <c:pt idx="114">
                  <c:v>-11.298714919172392</c:v>
                </c:pt>
                <c:pt idx="115">
                  <c:v>-11.30059320752607</c:v>
                </c:pt>
                <c:pt idx="116">
                  <c:v>-11.302476221133471</c:v>
                </c:pt>
                <c:pt idx="117">
                  <c:v>-11.304363959994591</c:v>
                </c:pt>
                <c:pt idx="118">
                  <c:v>-11.30625642410943</c:v>
                </c:pt>
                <c:pt idx="119">
                  <c:v>-11.308153613477989</c:v>
                </c:pt>
                <c:pt idx="120">
                  <c:v>-11.310055528100269</c:v>
                </c:pt>
                <c:pt idx="121">
                  <c:v>-11.311962167976269</c:v>
                </c:pt>
                <c:pt idx="122">
                  <c:v>-11.313873533105987</c:v>
                </c:pt>
                <c:pt idx="123">
                  <c:v>-11.315789623489426</c:v>
                </c:pt>
                <c:pt idx="124">
                  <c:v>-11.317710439126586</c:v>
                </c:pt>
                <c:pt idx="125">
                  <c:v>-11.319635980017466</c:v>
                </c:pt>
                <c:pt idx="126">
                  <c:v>-11.321566246162064</c:v>
                </c:pt>
                <c:pt idx="127">
                  <c:v>-11.323501237560384</c:v>
                </c:pt>
                <c:pt idx="128">
                  <c:v>-11.325440954212423</c:v>
                </c:pt>
                <c:pt idx="129">
                  <c:v>-11.327385396118181</c:v>
                </c:pt>
                <c:pt idx="130">
                  <c:v>-11.32933456327766</c:v>
                </c:pt>
                <c:pt idx="131">
                  <c:v>-11.33128845569086</c:v>
                </c:pt>
                <c:pt idx="132">
                  <c:v>-11.333247073357779</c:v>
                </c:pt>
                <c:pt idx="133">
                  <c:v>-11.335210416278418</c:v>
                </c:pt>
                <c:pt idx="134">
                  <c:v>-11.337178484452776</c:v>
                </c:pt>
                <c:pt idx="135">
                  <c:v>-11.339151277880855</c:v>
                </c:pt>
                <c:pt idx="136">
                  <c:v>-11.341128796562653</c:v>
                </c:pt>
                <c:pt idx="137">
                  <c:v>-11.343111040498172</c:v>
                </c:pt>
                <c:pt idx="138">
                  <c:v>-11.345098009687412</c:v>
                </c:pt>
                <c:pt idx="139">
                  <c:v>-11.34708970413037</c:v>
                </c:pt>
                <c:pt idx="140">
                  <c:v>-11.349086123827048</c:v>
                </c:pt>
                <c:pt idx="141">
                  <c:v>-11.351087268777446</c:v>
                </c:pt>
                <c:pt idx="142">
                  <c:v>-11.353093138981565</c:v>
                </c:pt>
                <c:pt idx="143">
                  <c:v>-11.355103734439403</c:v>
                </c:pt>
                <c:pt idx="144">
                  <c:v>-11.357119055150962</c:v>
                </c:pt>
                <c:pt idx="145">
                  <c:v>-11.35913910111624</c:v>
                </c:pt>
                <c:pt idx="146">
                  <c:v>-11.361163872335238</c:v>
                </c:pt>
                <c:pt idx="147">
                  <c:v>-11.363193368807956</c:v>
                </c:pt>
                <c:pt idx="148">
                  <c:v>-11.365227590534394</c:v>
                </c:pt>
                <c:pt idx="149">
                  <c:v>-11.367266537514553</c:v>
                </c:pt>
                <c:pt idx="150">
                  <c:v>-11.369310209748431</c:v>
                </c:pt>
                <c:pt idx="151">
                  <c:v>-11.371358607236028</c:v>
                </c:pt>
                <c:pt idx="152">
                  <c:v>-11.373411729977345</c:v>
                </c:pt>
                <c:pt idx="153">
                  <c:v>-11.375469577972384</c:v>
                </c:pt>
                <c:pt idx="154">
                  <c:v>-11.377532151221141</c:v>
                </c:pt>
                <c:pt idx="155">
                  <c:v>-11.379599449723619</c:v>
                </c:pt>
                <c:pt idx="156">
                  <c:v>-11.381671473479816</c:v>
                </c:pt>
                <c:pt idx="157">
                  <c:v>-11.383748222489734</c:v>
                </c:pt>
                <c:pt idx="158">
                  <c:v>-11.385829696753373</c:v>
                </c:pt>
                <c:pt idx="159">
                  <c:v>-11.38791589627073</c:v>
                </c:pt>
                <c:pt idx="160">
                  <c:v>-11.390006821041807</c:v>
                </c:pt>
                <c:pt idx="161">
                  <c:v>-11.392102471066604</c:v>
                </c:pt>
                <c:pt idx="162">
                  <c:v>-11.394202846345122</c:v>
                </c:pt>
                <c:pt idx="163">
                  <c:v>-11.396307946877359</c:v>
                </c:pt>
                <c:pt idx="164">
                  <c:v>-11.398417772663317</c:v>
                </c:pt>
                <c:pt idx="165">
                  <c:v>-11.400532323702993</c:v>
                </c:pt>
                <c:pt idx="166">
                  <c:v>-11.402651599996391</c:v>
                </c:pt>
                <c:pt idx="167">
                  <c:v>-11.404775601543507</c:v>
                </c:pt>
                <c:pt idx="168">
                  <c:v>-11.406904328344345</c:v>
                </c:pt>
                <c:pt idx="169">
                  <c:v>-11.409037780398902</c:v>
                </c:pt>
                <c:pt idx="170">
                  <c:v>-11.411175957707179</c:v>
                </c:pt>
                <c:pt idx="171">
                  <c:v>-11.413318860269175</c:v>
                </c:pt>
                <c:pt idx="172">
                  <c:v>-11.415466488084892</c:v>
                </c:pt>
                <c:pt idx="173">
                  <c:v>-11.417618841154329</c:v>
                </c:pt>
                <c:pt idx="174">
                  <c:v>-11.419775919477486</c:v>
                </c:pt>
                <c:pt idx="175">
                  <c:v>-11.421937723054363</c:v>
                </c:pt>
                <c:pt idx="176">
                  <c:v>-11.424104251884959</c:v>
                </c:pt>
                <c:pt idx="177">
                  <c:v>-11.426275505969276</c:v>
                </c:pt>
                <c:pt idx="178">
                  <c:v>-11.428451485307313</c:v>
                </c:pt>
                <c:pt idx="179">
                  <c:v>-11.430632189899068</c:v>
                </c:pt>
                <c:pt idx="180">
                  <c:v>-11.432817619744545</c:v>
                </c:pt>
                <c:pt idx="181">
                  <c:v>-11.435007774843742</c:v>
                </c:pt>
                <c:pt idx="182">
                  <c:v>-11.437202655196659</c:v>
                </c:pt>
                <c:pt idx="183">
                  <c:v>-11.439402260803295</c:v>
                </c:pt>
                <c:pt idx="184">
                  <c:v>-11.441606591663652</c:v>
                </c:pt>
                <c:pt idx="185">
                  <c:v>-11.443815647777727</c:v>
                </c:pt>
                <c:pt idx="186">
                  <c:v>-11.446029429145524</c:v>
                </c:pt>
                <c:pt idx="187">
                  <c:v>-11.448247935767039</c:v>
                </c:pt>
                <c:pt idx="188">
                  <c:v>-11.450471167642275</c:v>
                </c:pt>
                <c:pt idx="189">
                  <c:v>-11.452699124771231</c:v>
                </c:pt>
                <c:pt idx="190">
                  <c:v>-11.454931807153907</c:v>
                </c:pt>
                <c:pt idx="191">
                  <c:v>-11.457169214790303</c:v>
                </c:pt>
                <c:pt idx="192">
                  <c:v>-11.459411347680419</c:v>
                </c:pt>
                <c:pt idx="193">
                  <c:v>-11.461658205824255</c:v>
                </c:pt>
                <c:pt idx="194">
                  <c:v>-11.463909789221811</c:v>
                </c:pt>
                <c:pt idx="195">
                  <c:v>-11.466166097873087</c:v>
                </c:pt>
                <c:pt idx="196">
                  <c:v>-11.468427131778082</c:v>
                </c:pt>
                <c:pt idx="197">
                  <c:v>-11.470692890936798</c:v>
                </c:pt>
                <c:pt idx="198">
                  <c:v>-11.472963375349233</c:v>
                </c:pt>
                <c:pt idx="199">
                  <c:v>-11.475238585015388</c:v>
                </c:pt>
                <c:pt idx="200">
                  <c:v>-11.477518519935265</c:v>
                </c:pt>
                <c:pt idx="201">
                  <c:v>-11.47980318010886</c:v>
                </c:pt>
                <c:pt idx="202">
                  <c:v>-11.482092565536174</c:v>
                </c:pt>
                <c:pt idx="203">
                  <c:v>-11.484386676217209</c:v>
                </c:pt>
                <c:pt idx="204">
                  <c:v>-11.486685512151965</c:v>
                </c:pt>
                <c:pt idx="205">
                  <c:v>-11.48898907334044</c:v>
                </c:pt>
                <c:pt idx="206">
                  <c:v>-11.491297359782635</c:v>
                </c:pt>
                <c:pt idx="207">
                  <c:v>-11.49361037147855</c:v>
                </c:pt>
                <c:pt idx="208">
                  <c:v>-11.495928108428185</c:v>
                </c:pt>
                <c:pt idx="209">
                  <c:v>-11.498250570631541</c:v>
                </c:pt>
                <c:pt idx="210">
                  <c:v>-11.500577758088616</c:v>
                </c:pt>
                <c:pt idx="211">
                  <c:v>-11.50290967079941</c:v>
                </c:pt>
                <c:pt idx="212">
                  <c:v>-11.505246308763924</c:v>
                </c:pt>
                <c:pt idx="213">
                  <c:v>-11.50758767198216</c:v>
                </c:pt>
                <c:pt idx="214">
                  <c:v>-11.509933760454114</c:v>
                </c:pt>
                <c:pt idx="215">
                  <c:v>-11.512284574179789</c:v>
                </c:pt>
                <c:pt idx="216">
                  <c:v>-11.514640113159183</c:v>
                </c:pt>
                <c:pt idx="217">
                  <c:v>-11.517000377392298</c:v>
                </c:pt>
                <c:pt idx="218">
                  <c:v>-11.519365366879132</c:v>
                </c:pt>
                <c:pt idx="219">
                  <c:v>-11.521735081619687</c:v>
                </c:pt>
                <c:pt idx="220">
                  <c:v>-11.524109521613962</c:v>
                </c:pt>
                <c:pt idx="221">
                  <c:v>-11.526488686861956</c:v>
                </c:pt>
                <c:pt idx="222">
                  <c:v>-11.52887257736367</c:v>
                </c:pt>
                <c:pt idx="223">
                  <c:v>-11.531261193119104</c:v>
                </c:pt>
                <c:pt idx="224">
                  <c:v>-11.533654534128258</c:v>
                </c:pt>
                <c:pt idx="225">
                  <c:v>-11.536052600391132</c:v>
                </c:pt>
                <c:pt idx="226">
                  <c:v>-11.538455391907727</c:v>
                </c:pt>
                <c:pt idx="227">
                  <c:v>-11.540862908678042</c:v>
                </c:pt>
                <c:pt idx="228">
                  <c:v>-11.543275150702074</c:v>
                </c:pt>
                <c:pt idx="229">
                  <c:v>-11.545692117979829</c:v>
                </c:pt>
                <c:pt idx="230">
                  <c:v>-11.548113810511303</c:v>
                </c:pt>
                <c:pt idx="231">
                  <c:v>-11.550540228296496</c:v>
                </c:pt>
                <c:pt idx="232">
                  <c:v>-11.55297137133541</c:v>
                </c:pt>
                <c:pt idx="233">
                  <c:v>-11.555407239628044</c:v>
                </c:pt>
                <c:pt idx="234">
                  <c:v>-11.557847833174398</c:v>
                </c:pt>
                <c:pt idx="235">
                  <c:v>-11.560293151974472</c:v>
                </c:pt>
                <c:pt idx="236">
                  <c:v>-11.562743196028265</c:v>
                </c:pt>
                <c:pt idx="237">
                  <c:v>-11.565197965335779</c:v>
                </c:pt>
                <c:pt idx="238">
                  <c:v>-11.567657459897012</c:v>
                </c:pt>
                <c:pt idx="239">
                  <c:v>-11.570121679711965</c:v>
                </c:pt>
                <c:pt idx="240">
                  <c:v>-11.57259062478064</c:v>
                </c:pt>
                <c:pt idx="241">
                  <c:v>-11.575064295103033</c:v>
                </c:pt>
                <c:pt idx="242">
                  <c:v>-11.577542690679145</c:v>
                </c:pt>
                <c:pt idx="243">
                  <c:v>-11.580025811508978</c:v>
                </c:pt>
                <c:pt idx="244">
                  <c:v>-11.582513657592532</c:v>
                </c:pt>
                <c:pt idx="245">
                  <c:v>-11.585006228929805</c:v>
                </c:pt>
                <c:pt idx="246">
                  <c:v>-11.587503525520798</c:v>
                </c:pt>
                <c:pt idx="247">
                  <c:v>-11.590005547365511</c:v>
                </c:pt>
                <c:pt idx="248">
                  <c:v>-11.592512294463944</c:v>
                </c:pt>
                <c:pt idx="249">
                  <c:v>-11.595023766816098</c:v>
                </c:pt>
                <c:pt idx="250">
                  <c:v>-11.597539964421969</c:v>
                </c:pt>
                <c:pt idx="251">
                  <c:v>-11.600060887281563</c:v>
                </c:pt>
                <c:pt idx="252">
                  <c:v>-11.602586535394876</c:v>
                </c:pt>
                <c:pt idx="253">
                  <c:v>-11.605116908761909</c:v>
                </c:pt>
                <c:pt idx="254">
                  <c:v>-11.607652007382661</c:v>
                </c:pt>
                <c:pt idx="255">
                  <c:v>-11.610191831257135</c:v>
                </c:pt>
                <c:pt idx="256">
                  <c:v>-11.612736380385327</c:v>
                </c:pt>
                <c:pt idx="257">
                  <c:v>-11.615285654767238</c:v>
                </c:pt>
                <c:pt idx="258">
                  <c:v>-11.617839654402871</c:v>
                </c:pt>
                <c:pt idx="259">
                  <c:v>-11.620398379292224</c:v>
                </c:pt>
                <c:pt idx="260">
                  <c:v>-11.622961829435296</c:v>
                </c:pt>
                <c:pt idx="261">
                  <c:v>-11.625530004832088</c:v>
                </c:pt>
                <c:pt idx="262">
                  <c:v>-11.628102905482601</c:v>
                </c:pt>
                <c:pt idx="263">
                  <c:v>-11.630680531386833</c:v>
                </c:pt>
                <c:pt idx="264">
                  <c:v>-11.633262882544784</c:v>
                </c:pt>
                <c:pt idx="265">
                  <c:v>-11.635849958956458</c:v>
                </c:pt>
                <c:pt idx="266">
                  <c:v>-11.638441760621848</c:v>
                </c:pt>
                <c:pt idx="267">
                  <c:v>-11.641038287540962</c:v>
                </c:pt>
                <c:pt idx="268">
                  <c:v>-11.643639539713794</c:v>
                </c:pt>
                <c:pt idx="269">
                  <c:v>-11.646245517140345</c:v>
                </c:pt>
                <c:pt idx="270">
                  <c:v>-11.648856219820617</c:v>
                </c:pt>
                <c:pt idx="271">
                  <c:v>-11.651471647754608</c:v>
                </c:pt>
                <c:pt idx="272">
                  <c:v>-11.65409180094232</c:v>
                </c:pt>
                <c:pt idx="273">
                  <c:v>-11.656716679383752</c:v>
                </c:pt>
                <c:pt idx="274">
                  <c:v>-11.659346283078904</c:v>
                </c:pt>
                <c:pt idx="275">
                  <c:v>-11.661980612027776</c:v>
                </c:pt>
                <c:pt idx="276">
                  <c:v>-11.664619666230367</c:v>
                </c:pt>
                <c:pt idx="277">
                  <c:v>-11.667263445686679</c:v>
                </c:pt>
                <c:pt idx="278">
                  <c:v>-11.66991195039671</c:v>
                </c:pt>
                <c:pt idx="279">
                  <c:v>-11.672565180360461</c:v>
                </c:pt>
                <c:pt idx="280">
                  <c:v>-11.675223135577932</c:v>
                </c:pt>
                <c:pt idx="281">
                  <c:v>-11.677885816049123</c:v>
                </c:pt>
                <c:pt idx="282">
                  <c:v>-11.680553221774035</c:v>
                </c:pt>
                <c:pt idx="283">
                  <c:v>-11.683225352752666</c:v>
                </c:pt>
                <c:pt idx="284">
                  <c:v>-11.685902208985018</c:v>
                </c:pt>
                <c:pt idx="285">
                  <c:v>-11.688583790471089</c:v>
                </c:pt>
                <c:pt idx="286">
                  <c:v>-11.691270097210881</c:v>
                </c:pt>
                <c:pt idx="287">
                  <c:v>-11.693961129204391</c:v>
                </c:pt>
                <c:pt idx="288">
                  <c:v>-11.69665688645162</c:v>
                </c:pt>
                <c:pt idx="289">
                  <c:v>-11.699357368952573</c:v>
                </c:pt>
                <c:pt idx="290">
                  <c:v>-11.702062576707243</c:v>
                </c:pt>
                <c:pt idx="291">
                  <c:v>-11.704772509715635</c:v>
                </c:pt>
                <c:pt idx="292">
                  <c:v>-11.707487167977744</c:v>
                </c:pt>
                <c:pt idx="293">
                  <c:v>-11.710206551493576</c:v>
                </c:pt>
                <c:pt idx="294">
                  <c:v>-11.712930660263126</c:v>
                </c:pt>
                <c:pt idx="295">
                  <c:v>-11.715659494286397</c:v>
                </c:pt>
                <c:pt idx="296">
                  <c:v>-11.718393053563387</c:v>
                </c:pt>
                <c:pt idx="297">
                  <c:v>-11.721131338094098</c:v>
                </c:pt>
                <c:pt idx="298">
                  <c:v>-11.723874347878528</c:v>
                </c:pt>
                <c:pt idx="299">
                  <c:v>-11.726622082916679</c:v>
                </c:pt>
                <c:pt idx="300">
                  <c:v>-11.729374543208548</c:v>
                </c:pt>
                <c:pt idx="301">
                  <c:v>-11.732131728754139</c:v>
                </c:pt>
                <c:pt idx="302">
                  <c:v>-11.73489363955345</c:v>
                </c:pt>
                <c:pt idx="303">
                  <c:v>-11.73766027560648</c:v>
                </c:pt>
                <c:pt idx="304">
                  <c:v>-11.740431636913231</c:v>
                </c:pt>
                <c:pt idx="305">
                  <c:v>-11.743207723473699</c:v>
                </c:pt>
                <c:pt idx="306">
                  <c:v>-11.745988535287889</c:v>
                </c:pt>
                <c:pt idx="307">
                  <c:v>-11.748774072355801</c:v>
                </c:pt>
                <c:pt idx="308">
                  <c:v>-11.751564334677429</c:v>
                </c:pt>
                <c:pt idx="309">
                  <c:v>-11.75435932225278</c:v>
                </c:pt>
                <c:pt idx="310">
                  <c:v>-11.75715903508185</c:v>
                </c:pt>
                <c:pt idx="311">
                  <c:v>-11.759963473164639</c:v>
                </c:pt>
                <c:pt idx="312">
                  <c:v>-11.762772636501149</c:v>
                </c:pt>
                <c:pt idx="313">
                  <c:v>-11.765586525091379</c:v>
                </c:pt>
                <c:pt idx="314">
                  <c:v>-11.768405138935329</c:v>
                </c:pt>
                <c:pt idx="315">
                  <c:v>-11.771228478032997</c:v>
                </c:pt>
                <c:pt idx="316">
                  <c:v>-11.774056542384388</c:v>
                </c:pt>
                <c:pt idx="317">
                  <c:v>-11.776889331989496</c:v>
                </c:pt>
                <c:pt idx="318">
                  <c:v>-11.779726846848327</c:v>
                </c:pt>
                <c:pt idx="319">
                  <c:v>-11.782569086960876</c:v>
                </c:pt>
                <c:pt idx="320">
                  <c:v>-11.785416052327145</c:v>
                </c:pt>
                <c:pt idx="321">
                  <c:v>-11.788267742947134</c:v>
                </c:pt>
                <c:pt idx="322">
                  <c:v>-11.791124158820843</c:v>
                </c:pt>
                <c:pt idx="323">
                  <c:v>-11.793985299948272</c:v>
                </c:pt>
                <c:pt idx="324">
                  <c:v>-11.796851166329422</c:v>
                </c:pt>
                <c:pt idx="325">
                  <c:v>-11.79972175796429</c:v>
                </c:pt>
                <c:pt idx="326">
                  <c:v>-11.80259707485288</c:v>
                </c:pt>
                <c:pt idx="327">
                  <c:v>-11.805477116995188</c:v>
                </c:pt>
                <c:pt idx="328">
                  <c:v>-11.808361884391218</c:v>
                </c:pt>
                <c:pt idx="329">
                  <c:v>-11.811251377040966</c:v>
                </c:pt>
                <c:pt idx="330">
                  <c:v>-11.814145594944435</c:v>
                </c:pt>
                <c:pt idx="331">
                  <c:v>-11.817044538101625</c:v>
                </c:pt>
                <c:pt idx="332">
                  <c:v>-11.819948206512532</c:v>
                </c:pt>
                <c:pt idx="333">
                  <c:v>-11.822856600177161</c:v>
                </c:pt>
                <c:pt idx="334">
                  <c:v>-11.82576971909551</c:v>
                </c:pt>
                <c:pt idx="335">
                  <c:v>-11.828687563267579</c:v>
                </c:pt>
                <c:pt idx="336">
                  <c:v>-11.831610132693367</c:v>
                </c:pt>
                <c:pt idx="337">
                  <c:v>-11.834537427372876</c:v>
                </c:pt>
                <c:pt idx="338">
                  <c:v>-11.837469447306104</c:v>
                </c:pt>
                <c:pt idx="339">
                  <c:v>-11.840406192493052</c:v>
                </c:pt>
                <c:pt idx="340">
                  <c:v>-11.84334766293372</c:v>
                </c:pt>
                <c:pt idx="341">
                  <c:v>-11.846293858628108</c:v>
                </c:pt>
                <c:pt idx="342">
                  <c:v>-11.849244779576217</c:v>
                </c:pt>
                <c:pt idx="343">
                  <c:v>-11.852200425778046</c:v>
                </c:pt>
                <c:pt idx="344">
                  <c:v>-11.855160797233593</c:v>
                </c:pt>
                <c:pt idx="345">
                  <c:v>-11.85812589394286</c:v>
                </c:pt>
                <c:pt idx="346">
                  <c:v>-11.861095715905849</c:v>
                </c:pt>
                <c:pt idx="347">
                  <c:v>-11.864070263122557</c:v>
                </c:pt>
                <c:pt idx="348">
                  <c:v>-11.867049535592985</c:v>
                </c:pt>
                <c:pt idx="349">
                  <c:v>-11.870033533317132</c:v>
                </c:pt>
                <c:pt idx="350">
                  <c:v>-11.873022256295</c:v>
                </c:pt>
                <c:pt idx="351">
                  <c:v>-11.876015704526589</c:v>
                </c:pt>
                <c:pt idx="352">
                  <c:v>-11.879013878011897</c:v>
                </c:pt>
                <c:pt idx="353">
                  <c:v>-11.882016776750923</c:v>
                </c:pt>
                <c:pt idx="354">
                  <c:v>-11.885024400743671</c:v>
                </c:pt>
                <c:pt idx="355">
                  <c:v>-11.888036749990139</c:v>
                </c:pt>
                <c:pt idx="356">
                  <c:v>-11.891053824490326</c:v>
                </c:pt>
                <c:pt idx="357">
                  <c:v>-11.894075624244234</c:v>
                </c:pt>
                <c:pt idx="358">
                  <c:v>-11.897102149251861</c:v>
                </c:pt>
                <c:pt idx="359">
                  <c:v>-11.900133399513209</c:v>
                </c:pt>
                <c:pt idx="360">
                  <c:v>-11.903169375028275</c:v>
                </c:pt>
                <c:pt idx="361">
                  <c:v>-11.906210075797063</c:v>
                </c:pt>
                <c:pt idx="362">
                  <c:v>-11.909255501819571</c:v>
                </c:pt>
                <c:pt idx="363">
                  <c:v>-11.912305653095798</c:v>
                </c:pt>
                <c:pt idx="364">
                  <c:v>-11.915360529625744</c:v>
                </c:pt>
                <c:pt idx="365">
                  <c:v>-11.918420131409412</c:v>
                </c:pt>
                <c:pt idx="366">
                  <c:v>-11.921484458446798</c:v>
                </c:pt>
                <c:pt idx="367">
                  <c:v>-11.924553510737905</c:v>
                </c:pt>
                <c:pt idx="368">
                  <c:v>-11.927627288282732</c:v>
                </c:pt>
                <c:pt idx="369">
                  <c:v>-11.930705791081278</c:v>
                </c:pt>
                <c:pt idx="370">
                  <c:v>-11.933789019133545</c:v>
                </c:pt>
                <c:pt idx="371">
                  <c:v>-11.936876972439531</c:v>
                </c:pt>
                <c:pt idx="372">
                  <c:v>-11.939969650999238</c:v>
                </c:pt>
                <c:pt idx="373">
                  <c:v>-11.943067054812666</c:v>
                </c:pt>
                <c:pt idx="374">
                  <c:v>-11.946169183879812</c:v>
                </c:pt>
                <c:pt idx="375">
                  <c:v>-11.949276038200679</c:v>
                </c:pt>
                <c:pt idx="376">
                  <c:v>-11.952387617775265</c:v>
                </c:pt>
                <c:pt idx="377">
                  <c:v>-11.955503922603572</c:v>
                </c:pt>
                <c:pt idx="378">
                  <c:v>-11.958624952685598</c:v>
                </c:pt>
                <c:pt idx="379">
                  <c:v>-11.961750708021343</c:v>
                </c:pt>
                <c:pt idx="380">
                  <c:v>-11.964881188610811</c:v>
                </c:pt>
                <c:pt idx="381">
                  <c:v>-11.968016394453997</c:v>
                </c:pt>
                <c:pt idx="382">
                  <c:v>-11.971156325550902</c:v>
                </c:pt>
                <c:pt idx="383">
                  <c:v>-11.974300981901528</c:v>
                </c:pt>
                <c:pt idx="384">
                  <c:v>-11.977450363505875</c:v>
                </c:pt>
                <c:pt idx="385">
                  <c:v>-11.980604470363941</c:v>
                </c:pt>
                <c:pt idx="386">
                  <c:v>-11.983763302475726</c:v>
                </c:pt>
                <c:pt idx="387">
                  <c:v>-11.986926859841233</c:v>
                </c:pt>
                <c:pt idx="388">
                  <c:v>-11.99009514246046</c:v>
                </c:pt>
                <c:pt idx="389">
                  <c:v>-11.993268150333405</c:v>
                </c:pt>
                <c:pt idx="390">
                  <c:v>-11.996445883460071</c:v>
                </c:pt>
                <c:pt idx="391">
                  <c:v>-11.999628341840456</c:v>
                </c:pt>
                <c:pt idx="392">
                  <c:v>-12.002815525474562</c:v>
                </c:pt>
                <c:pt idx="393">
                  <c:v>-12.006007434362386</c:v>
                </c:pt>
                <c:pt idx="394">
                  <c:v>-12.009204068503932</c:v>
                </c:pt>
                <c:pt idx="395">
                  <c:v>-12.012405427899198</c:v>
                </c:pt>
                <c:pt idx="396">
                  <c:v>-12.015611512548183</c:v>
                </c:pt>
                <c:pt idx="397">
                  <c:v>-12.018822322450889</c:v>
                </c:pt>
                <c:pt idx="398">
                  <c:v>-12.022037857607314</c:v>
                </c:pt>
                <c:pt idx="399">
                  <c:v>-12.02525811801746</c:v>
                </c:pt>
                <c:pt idx="400">
                  <c:v>-12.028483103681324</c:v>
                </c:pt>
                <c:pt idx="401">
                  <c:v>-12.03171281459891</c:v>
                </c:pt>
                <c:pt idx="402">
                  <c:v>-12.034947250770216</c:v>
                </c:pt>
                <c:pt idx="403">
                  <c:v>-12.038186412195241</c:v>
                </c:pt>
                <c:pt idx="404">
                  <c:v>-12.041430298873985</c:v>
                </c:pt>
                <c:pt idx="405">
                  <c:v>-12.04467891080645</c:v>
                </c:pt>
                <c:pt idx="406">
                  <c:v>-12.047932247992636</c:v>
                </c:pt>
                <c:pt idx="407">
                  <c:v>-12.05119031043254</c:v>
                </c:pt>
                <c:pt idx="408">
                  <c:v>-12.054453098126164</c:v>
                </c:pt>
                <c:pt idx="409">
                  <c:v>-12.05772061107351</c:v>
                </c:pt>
                <c:pt idx="410">
                  <c:v>-12.060992849274573</c:v>
                </c:pt>
                <c:pt idx="411">
                  <c:v>-12.064269812729359</c:v>
                </c:pt>
                <c:pt idx="412">
                  <c:v>-12.067551501437864</c:v>
                </c:pt>
                <c:pt idx="413">
                  <c:v>-12.070837915400089</c:v>
                </c:pt>
                <c:pt idx="414">
                  <c:v>-12.074129054616034</c:v>
                </c:pt>
                <c:pt idx="415">
                  <c:v>-12.077424919085697</c:v>
                </c:pt>
                <c:pt idx="416">
                  <c:v>-12.080725508809081</c:v>
                </c:pt>
                <c:pt idx="417">
                  <c:v>-12.084030823786186</c:v>
                </c:pt>
                <c:pt idx="418">
                  <c:v>-12.087340864017012</c:v>
                </c:pt>
                <c:pt idx="419">
                  <c:v>-12.090655629501555</c:v>
                </c:pt>
                <c:pt idx="420">
                  <c:v>-12.093975120239818</c:v>
                </c:pt>
                <c:pt idx="421">
                  <c:v>-12.097299336231803</c:v>
                </c:pt>
                <c:pt idx="422">
                  <c:v>-12.100628277477508</c:v>
                </c:pt>
                <c:pt idx="423">
                  <c:v>-12.10396194397693</c:v>
                </c:pt>
                <c:pt idx="424">
                  <c:v>-12.107300335730075</c:v>
                </c:pt>
                <c:pt idx="425">
                  <c:v>-12.110643452736939</c:v>
                </c:pt>
                <c:pt idx="426">
                  <c:v>-12.113991294997524</c:v>
                </c:pt>
                <c:pt idx="427">
                  <c:v>-12.117343862511827</c:v>
                </c:pt>
                <c:pt idx="428">
                  <c:v>-12.12070115527985</c:v>
                </c:pt>
                <c:pt idx="429">
                  <c:v>-12.124063173301595</c:v>
                </c:pt>
                <c:pt idx="430">
                  <c:v>-12.127429916577059</c:v>
                </c:pt>
                <c:pt idx="431">
                  <c:v>-12.130801385106242</c:v>
                </c:pt>
                <c:pt idx="432">
                  <c:v>-12.134177578889146</c:v>
                </c:pt>
                <c:pt idx="433">
                  <c:v>-12.137558497925768</c:v>
                </c:pt>
                <c:pt idx="434">
                  <c:v>-12.140944142216114</c:v>
                </c:pt>
                <c:pt idx="435">
                  <c:v>-12.144334511760176</c:v>
                </c:pt>
                <c:pt idx="436">
                  <c:v>-12.147729606557959</c:v>
                </c:pt>
                <c:pt idx="437">
                  <c:v>-12.151129426609463</c:v>
                </c:pt>
                <c:pt idx="438">
                  <c:v>-12.154533971914686</c:v>
                </c:pt>
                <c:pt idx="439">
                  <c:v>-12.15794324247363</c:v>
                </c:pt>
                <c:pt idx="440">
                  <c:v>-12.161357238286293</c:v>
                </c:pt>
                <c:pt idx="441">
                  <c:v>-12.164775959352676</c:v>
                </c:pt>
                <c:pt idx="442">
                  <c:v>-12.168199405672778</c:v>
                </c:pt>
                <c:pt idx="443">
                  <c:v>-12.171627577246602</c:v>
                </c:pt>
                <c:pt idx="444">
                  <c:v>-12.175060474074144</c:v>
                </c:pt>
                <c:pt idx="445">
                  <c:v>-12.178498096155408</c:v>
                </c:pt>
                <c:pt idx="446">
                  <c:v>-12.18194044349039</c:v>
                </c:pt>
                <c:pt idx="447">
                  <c:v>-12.185387516079093</c:v>
                </c:pt>
                <c:pt idx="448">
                  <c:v>-12.188839313921516</c:v>
                </c:pt>
                <c:pt idx="449">
                  <c:v>-12.19229583701766</c:v>
                </c:pt>
                <c:pt idx="450">
                  <c:v>-12.195757085367521</c:v>
                </c:pt>
                <c:pt idx="451">
                  <c:v>-12.199223058971103</c:v>
                </c:pt>
                <c:pt idx="452">
                  <c:v>-12.202693757828406</c:v>
                </c:pt>
                <c:pt idx="453">
                  <c:v>-12.20616918193943</c:v>
                </c:pt>
                <c:pt idx="454">
                  <c:v>-12.209649331304171</c:v>
                </c:pt>
                <c:pt idx="455">
                  <c:v>-12.213134205922634</c:v>
                </c:pt>
                <c:pt idx="456">
                  <c:v>-12.216623805794816</c:v>
                </c:pt>
                <c:pt idx="457">
                  <c:v>-12.220118130920719</c:v>
                </c:pt>
                <c:pt idx="458">
                  <c:v>-12.223617181300343</c:v>
                </c:pt>
                <c:pt idx="459">
                  <c:v>-12.227120956933684</c:v>
                </c:pt>
                <c:pt idx="460">
                  <c:v>-12.230629457820747</c:v>
                </c:pt>
                <c:pt idx="461">
                  <c:v>-12.234142683961529</c:v>
                </c:pt>
                <c:pt idx="462">
                  <c:v>-12.237660635356031</c:v>
                </c:pt>
                <c:pt idx="463">
                  <c:v>-12.241183312004253</c:v>
                </c:pt>
                <c:pt idx="464">
                  <c:v>-12.244710713906194</c:v>
                </c:pt>
                <c:pt idx="465">
                  <c:v>-12.248242841061856</c:v>
                </c:pt>
                <c:pt idx="466">
                  <c:v>-12.251779693471239</c:v>
                </c:pt>
                <c:pt idx="467">
                  <c:v>-12.25532127113434</c:v>
                </c:pt>
                <c:pt idx="468">
                  <c:v>-12.258867574051161</c:v>
                </c:pt>
                <c:pt idx="469">
                  <c:v>-12.262418602221704</c:v>
                </c:pt>
                <c:pt idx="470">
                  <c:v>-12.265974355645966</c:v>
                </c:pt>
                <c:pt idx="471">
                  <c:v>-12.269534834323945</c:v>
                </c:pt>
                <c:pt idx="472">
                  <c:v>-12.273100038255649</c:v>
                </c:pt>
                <c:pt idx="473">
                  <c:v>-12.27666996744107</c:v>
                </c:pt>
                <c:pt idx="474">
                  <c:v>-12.280244621880211</c:v>
                </c:pt>
                <c:pt idx="475">
                  <c:v>-12.283824001573073</c:v>
                </c:pt>
                <c:pt idx="476">
                  <c:v>-12.287408106519653</c:v>
                </c:pt>
                <c:pt idx="477">
                  <c:v>-12.290996936719955</c:v>
                </c:pt>
                <c:pt idx="478">
                  <c:v>-12.294590492173977</c:v>
                </c:pt>
                <c:pt idx="479">
                  <c:v>-12.298188772881717</c:v>
                </c:pt>
                <c:pt idx="480">
                  <c:v>-12.30179177884318</c:v>
                </c:pt>
                <c:pt idx="481">
                  <c:v>-12.30539951005836</c:v>
                </c:pt>
                <c:pt idx="482">
                  <c:v>-12.309011966527262</c:v>
                </c:pt>
                <c:pt idx="483">
                  <c:v>-12.312629148249883</c:v>
                </c:pt>
                <c:pt idx="484">
                  <c:v>-12.316251055226223</c:v>
                </c:pt>
                <c:pt idx="485">
                  <c:v>-12.319877687456284</c:v>
                </c:pt>
                <c:pt idx="486">
                  <c:v>-12.323509044940064</c:v>
                </c:pt>
                <c:pt idx="487">
                  <c:v>-12.327145127677566</c:v>
                </c:pt>
                <c:pt idx="488">
                  <c:v>-12.330785935668787</c:v>
                </c:pt>
                <c:pt idx="489">
                  <c:v>-12.334431468913726</c:v>
                </c:pt>
                <c:pt idx="490">
                  <c:v>-12.338081727412387</c:v>
                </c:pt>
                <c:pt idx="491">
                  <c:v>-12.341736711164767</c:v>
                </c:pt>
                <c:pt idx="492">
                  <c:v>-12.345396420170868</c:v>
                </c:pt>
                <c:pt idx="493">
                  <c:v>-12.349060854430689</c:v>
                </c:pt>
                <c:pt idx="494">
                  <c:v>-12.35273001394423</c:v>
                </c:pt>
                <c:pt idx="495">
                  <c:v>-12.356403898711491</c:v>
                </c:pt>
                <c:pt idx="496">
                  <c:v>-12.360082508732471</c:v>
                </c:pt>
                <c:pt idx="497">
                  <c:v>-12.363765844007171</c:v>
                </c:pt>
                <c:pt idx="498">
                  <c:v>-12.367453904535591</c:v>
                </c:pt>
                <c:pt idx="499">
                  <c:v>-12.371146690317731</c:v>
                </c:pt>
                <c:pt idx="500">
                  <c:v>-12.374844201353591</c:v>
                </c:pt>
                <c:pt idx="501">
                  <c:v>-12.378546437643172</c:v>
                </c:pt>
                <c:pt idx="502">
                  <c:v>-12.382253399186471</c:v>
                </c:pt>
                <c:pt idx="503">
                  <c:v>-12.385965085983491</c:v>
                </c:pt>
                <c:pt idx="504">
                  <c:v>-12.389681498034232</c:v>
                </c:pt>
                <c:pt idx="505">
                  <c:v>-12.393402635338692</c:v>
                </c:pt>
                <c:pt idx="506">
                  <c:v>-12.397128497896873</c:v>
                </c:pt>
                <c:pt idx="507">
                  <c:v>-12.40085908570877</c:v>
                </c:pt>
                <c:pt idx="508">
                  <c:v>-12.404594398774391</c:v>
                </c:pt>
                <c:pt idx="509">
                  <c:v>-12.40833443709373</c:v>
                </c:pt>
                <c:pt idx="510">
                  <c:v>-12.41207920066679</c:v>
                </c:pt>
                <c:pt idx="511">
                  <c:v>-12.415828689493569</c:v>
                </c:pt>
                <c:pt idx="512">
                  <c:v>-12.419582903574069</c:v>
                </c:pt>
                <c:pt idx="513">
                  <c:v>-12.42334184290829</c:v>
                </c:pt>
                <c:pt idx="514">
                  <c:v>-12.427105507496229</c:v>
                </c:pt>
                <c:pt idx="515">
                  <c:v>-12.430873897337888</c:v>
                </c:pt>
                <c:pt idx="516">
                  <c:v>-12.434647012433267</c:v>
                </c:pt>
                <c:pt idx="517">
                  <c:v>-12.438424852782367</c:v>
                </c:pt>
                <c:pt idx="518">
                  <c:v>-12.442207418385186</c:v>
                </c:pt>
                <c:pt idx="519">
                  <c:v>-12.445994709241724</c:v>
                </c:pt>
                <c:pt idx="520">
                  <c:v>-12.449786725351984</c:v>
                </c:pt>
                <c:pt idx="521">
                  <c:v>-12.453583466715962</c:v>
                </c:pt>
                <c:pt idx="522">
                  <c:v>-12.457384933333662</c:v>
                </c:pt>
                <c:pt idx="523">
                  <c:v>-12.46119112520508</c:v>
                </c:pt>
                <c:pt idx="524">
                  <c:v>-12.465002042330219</c:v>
                </c:pt>
                <c:pt idx="525">
                  <c:v>-12.468817684709078</c:v>
                </c:pt>
                <c:pt idx="526">
                  <c:v>-12.472638052341656</c:v>
                </c:pt>
                <c:pt idx="527">
                  <c:v>-12.476463145227957</c:v>
                </c:pt>
                <c:pt idx="528">
                  <c:v>-12.480292963367974</c:v>
                </c:pt>
                <c:pt idx="529">
                  <c:v>-12.484127506761713</c:v>
                </c:pt>
                <c:pt idx="530">
                  <c:v>-12.487966775409173</c:v>
                </c:pt>
                <c:pt idx="531">
                  <c:v>-12.491810769310352</c:v>
                </c:pt>
                <c:pt idx="532">
                  <c:v>-12.49565948846525</c:v>
                </c:pt>
                <c:pt idx="533">
                  <c:v>-12.499512932873868</c:v>
                </c:pt>
                <c:pt idx="534">
                  <c:v>-12.503371102536207</c:v>
                </c:pt>
                <c:pt idx="535">
                  <c:v>-12.507233997452264</c:v>
                </c:pt>
                <c:pt idx="536">
                  <c:v>-12.511101617622042</c:v>
                </c:pt>
                <c:pt idx="537">
                  <c:v>-12.514973963045541</c:v>
                </c:pt>
                <c:pt idx="538">
                  <c:v>-12.518851033722759</c:v>
                </c:pt>
                <c:pt idx="539">
                  <c:v>-12.522732829653696</c:v>
                </c:pt>
                <c:pt idx="540">
                  <c:v>-12.526619350838356</c:v>
                </c:pt>
                <c:pt idx="541">
                  <c:v>-12.530510597276734</c:v>
                </c:pt>
                <c:pt idx="542">
                  <c:v>-12.534406568968832</c:v>
                </c:pt>
                <c:pt idx="543">
                  <c:v>-12.53830726591465</c:v>
                </c:pt>
                <c:pt idx="544">
                  <c:v>-12.542212688114187</c:v>
                </c:pt>
                <c:pt idx="545">
                  <c:v>-12.546122835567445</c:v>
                </c:pt>
                <c:pt idx="546">
                  <c:v>-12.550037708274424</c:v>
                </c:pt>
                <c:pt idx="547">
                  <c:v>-12.55395730623512</c:v>
                </c:pt>
                <c:pt idx="548">
                  <c:v>-12.557881629449538</c:v>
                </c:pt>
                <c:pt idx="549">
                  <c:v>-12.561810677917677</c:v>
                </c:pt>
                <c:pt idx="550">
                  <c:v>-12.565744451639535</c:v>
                </c:pt>
                <c:pt idx="551">
                  <c:v>-12.56968295061511</c:v>
                </c:pt>
                <c:pt idx="552">
                  <c:v>-12.573626174844408</c:v>
                </c:pt>
                <c:pt idx="553">
                  <c:v>-12.577574124327427</c:v>
                </c:pt>
                <c:pt idx="554">
                  <c:v>-12.581526799064164</c:v>
                </c:pt>
                <c:pt idx="555">
                  <c:v>-12.585484199054621</c:v>
                </c:pt>
                <c:pt idx="556">
                  <c:v>-12.589446324298798</c:v>
                </c:pt>
                <c:pt idx="557">
                  <c:v>-12.593413174796694</c:v>
                </c:pt>
                <c:pt idx="558">
                  <c:v>-12.597384750548313</c:v>
                </c:pt>
                <c:pt idx="559">
                  <c:v>-12.601361051553649</c:v>
                </c:pt>
                <c:pt idx="560">
                  <c:v>-12.605342077812706</c:v>
                </c:pt>
                <c:pt idx="561">
                  <c:v>-12.609327829325483</c:v>
                </c:pt>
                <c:pt idx="562">
                  <c:v>-12.61331830609198</c:v>
                </c:pt>
                <c:pt idx="563">
                  <c:v>-12.617313508112197</c:v>
                </c:pt>
                <c:pt idx="564">
                  <c:v>-12.621313435386135</c:v>
                </c:pt>
                <c:pt idx="565">
                  <c:v>-12.625318087913792</c:v>
                </c:pt>
                <c:pt idx="566">
                  <c:v>-12.629327465695168</c:v>
                </c:pt>
                <c:pt idx="567">
                  <c:v>-12.633341568730266</c:v>
                </c:pt>
                <c:pt idx="568">
                  <c:v>-12.637360397019082</c:v>
                </c:pt>
                <c:pt idx="569">
                  <c:v>-12.641383950561618</c:v>
                </c:pt>
                <c:pt idx="570">
                  <c:v>-12.645412229357875</c:v>
                </c:pt>
                <c:pt idx="571">
                  <c:v>-12.649445233407851</c:v>
                </c:pt>
                <c:pt idx="572">
                  <c:v>-12.653482962711546</c:v>
                </c:pt>
                <c:pt idx="573">
                  <c:v>-12.657525417268964</c:v>
                </c:pt>
                <c:pt idx="574">
                  <c:v>-12.661572597080101</c:v>
                </c:pt>
                <c:pt idx="575">
                  <c:v>-12.665624502144956</c:v>
                </c:pt>
                <c:pt idx="576">
                  <c:v>-12.669681132463534</c:v>
                </c:pt>
                <c:pt idx="577">
                  <c:v>-12.673742488035829</c:v>
                </c:pt>
                <c:pt idx="578">
                  <c:v>-12.677808568861845</c:v>
                </c:pt>
                <c:pt idx="579">
                  <c:v>-12.681879374941582</c:v>
                </c:pt>
                <c:pt idx="580">
                  <c:v>-12.685954906275038</c:v>
                </c:pt>
                <c:pt idx="581">
                  <c:v>-12.690035162862214</c:v>
                </c:pt>
                <c:pt idx="582">
                  <c:v>-12.69412014470311</c:v>
                </c:pt>
                <c:pt idx="583">
                  <c:v>-12.698209851797726</c:v>
                </c:pt>
                <c:pt idx="584">
                  <c:v>-12.702304284146061</c:v>
                </c:pt>
                <c:pt idx="585">
                  <c:v>-12.706403441748117</c:v>
                </c:pt>
                <c:pt idx="586">
                  <c:v>-12.710507324603894</c:v>
                </c:pt>
                <c:pt idx="587">
                  <c:v>-12.714615932713389</c:v>
                </c:pt>
                <c:pt idx="588">
                  <c:v>-12.718729266076606</c:v>
                </c:pt>
                <c:pt idx="589">
                  <c:v>-12.722847324693539</c:v>
                </c:pt>
                <c:pt idx="590">
                  <c:v>-12.726970108564196</c:v>
                </c:pt>
                <c:pt idx="591">
                  <c:v>-12.731097617688571</c:v>
                </c:pt>
                <c:pt idx="592">
                  <c:v>-12.735229852066666</c:v>
                </c:pt>
                <c:pt idx="593">
                  <c:v>-12.739366811698481</c:v>
                </c:pt>
                <c:pt idx="594">
                  <c:v>-12.743508496584017</c:v>
                </c:pt>
                <c:pt idx="595">
                  <c:v>-12.747654906723273</c:v>
                </c:pt>
                <c:pt idx="596">
                  <c:v>-12.751806042116247</c:v>
                </c:pt>
                <c:pt idx="597">
                  <c:v>-12.755961902762943</c:v>
                </c:pt>
                <c:pt idx="598">
                  <c:v>-12.760122488663358</c:v>
                </c:pt>
                <c:pt idx="599">
                  <c:v>-12.764287799817494</c:v>
                </c:pt>
                <c:pt idx="600">
                  <c:v>-12.76845783622535</c:v>
                </c:pt>
                <c:pt idx="601">
                  <c:v>-12.772632597886924</c:v>
                </c:pt>
                <c:pt idx="602">
                  <c:v>-12.776812084802218</c:v>
                </c:pt>
                <c:pt idx="603">
                  <c:v>-12.780996296971233</c:v>
                </c:pt>
                <c:pt idx="604">
                  <c:v>-12.785185234393968</c:v>
                </c:pt>
                <c:pt idx="605">
                  <c:v>-12.789378897070424</c:v>
                </c:pt>
                <c:pt idx="606">
                  <c:v>-12.793577285000598</c:v>
                </c:pt>
                <c:pt idx="607">
                  <c:v>-12.797780398184493</c:v>
                </c:pt>
                <c:pt idx="608">
                  <c:v>-12.801988236622106</c:v>
                </c:pt>
                <c:pt idx="609">
                  <c:v>-12.806200800313441</c:v>
                </c:pt>
                <c:pt idx="610">
                  <c:v>-12.810418089258496</c:v>
                </c:pt>
                <c:pt idx="611">
                  <c:v>-12.81464010345727</c:v>
                </c:pt>
                <c:pt idx="612">
                  <c:v>-12.818866842909767</c:v>
                </c:pt>
                <c:pt idx="613">
                  <c:v>-12.823098307615981</c:v>
                </c:pt>
                <c:pt idx="614">
                  <c:v>-12.827334497575913</c:v>
                </c:pt>
                <c:pt idx="615">
                  <c:v>-12.831575412789569</c:v>
                </c:pt>
                <c:pt idx="616">
                  <c:v>-12.835821053256943</c:v>
                </c:pt>
                <c:pt idx="617">
                  <c:v>-12.840071418978036</c:v>
                </c:pt>
                <c:pt idx="618">
                  <c:v>-12.844326509952852</c:v>
                </c:pt>
                <c:pt idx="619">
                  <c:v>-12.848586326181385</c:v>
                </c:pt>
                <c:pt idx="620">
                  <c:v>-12.852850867663639</c:v>
                </c:pt>
                <c:pt idx="621">
                  <c:v>-12.857120134399612</c:v>
                </c:pt>
                <c:pt idx="622">
                  <c:v>-12.861394126389307</c:v>
                </c:pt>
                <c:pt idx="623">
                  <c:v>-12.865672843632719</c:v>
                </c:pt>
                <c:pt idx="624">
                  <c:v>-12.869956286129856</c:v>
                </c:pt>
                <c:pt idx="625">
                  <c:v>-12.87424445388071</c:v>
                </c:pt>
                <c:pt idx="626">
                  <c:v>-12.878537346885281</c:v>
                </c:pt>
                <c:pt idx="627">
                  <c:v>-12.882834965143577</c:v>
                </c:pt>
                <c:pt idx="628">
                  <c:v>-12.887137308655589</c:v>
                </c:pt>
                <c:pt idx="629">
                  <c:v>-12.891444377421323</c:v>
                </c:pt>
                <c:pt idx="630">
                  <c:v>-12.895756171440777</c:v>
                </c:pt>
                <c:pt idx="631">
                  <c:v>-12.90007269071395</c:v>
                </c:pt>
                <c:pt idx="632">
                  <c:v>-12.904393935240844</c:v>
                </c:pt>
                <c:pt idx="633">
                  <c:v>-12.908719905021456</c:v>
                </c:pt>
                <c:pt idx="634">
                  <c:v>-12.91305060005579</c:v>
                </c:pt>
                <c:pt idx="635">
                  <c:v>-12.917386020343843</c:v>
                </c:pt>
                <c:pt idx="636">
                  <c:v>-12.921726165885618</c:v>
                </c:pt>
                <c:pt idx="637">
                  <c:v>-12.92607103668111</c:v>
                </c:pt>
                <c:pt idx="638">
                  <c:v>-12.930420632730323</c:v>
                </c:pt>
                <c:pt idx="639">
                  <c:v>-12.934774954033255</c:v>
                </c:pt>
                <c:pt idx="640">
                  <c:v>-12.939134000589908</c:v>
                </c:pt>
                <c:pt idx="641">
                  <c:v>-12.943497772400281</c:v>
                </c:pt>
                <c:pt idx="642">
                  <c:v>-12.947866269464374</c:v>
                </c:pt>
                <c:pt idx="643">
                  <c:v>-12.952239491782187</c:v>
                </c:pt>
                <c:pt idx="644">
                  <c:v>-12.956617439353721</c:v>
                </c:pt>
                <c:pt idx="645">
                  <c:v>-12.961000112178972</c:v>
                </c:pt>
                <c:pt idx="646">
                  <c:v>-12.965387510257946</c:v>
                </c:pt>
                <c:pt idx="647">
                  <c:v>-12.96977963359064</c:v>
                </c:pt>
                <c:pt idx="648">
                  <c:v>-12.97417648217705</c:v>
                </c:pt>
                <c:pt idx="649">
                  <c:v>-12.978578056017184</c:v>
                </c:pt>
                <c:pt idx="650">
                  <c:v>-12.982984355111036</c:v>
                </c:pt>
                <c:pt idx="651">
                  <c:v>-12.98739537945861</c:v>
                </c:pt>
                <c:pt idx="652">
                  <c:v>-12.991811129059901</c:v>
                </c:pt>
                <c:pt idx="653">
                  <c:v>-12.996231603914914</c:v>
                </c:pt>
                <c:pt idx="654">
                  <c:v>-13.000656804023645</c:v>
                </c:pt>
                <c:pt idx="655">
                  <c:v>-13.005086729386097</c:v>
                </c:pt>
                <c:pt idx="656">
                  <c:v>-13.009521380002271</c:v>
                </c:pt>
                <c:pt idx="657">
                  <c:v>-13.013960755872162</c:v>
                </c:pt>
                <c:pt idx="658">
                  <c:v>-13.018404856995774</c:v>
                </c:pt>
                <c:pt idx="659">
                  <c:v>-13.022853683373107</c:v>
                </c:pt>
                <c:pt idx="660">
                  <c:v>-13.027307235004159</c:v>
                </c:pt>
                <c:pt idx="661">
                  <c:v>-13.03176551188893</c:v>
                </c:pt>
                <c:pt idx="662">
                  <c:v>-13.036228514027423</c:v>
                </c:pt>
                <c:pt idx="663">
                  <c:v>-13.040696241419635</c:v>
                </c:pt>
                <c:pt idx="664">
                  <c:v>-13.045168694065566</c:v>
                </c:pt>
                <c:pt idx="665">
                  <c:v>-13.049645871965218</c:v>
                </c:pt>
                <c:pt idx="666">
                  <c:v>-13.054127775118589</c:v>
                </c:pt>
                <c:pt idx="667">
                  <c:v>-13.058614403525681</c:v>
                </c:pt>
                <c:pt idx="668">
                  <c:v>-13.063105757186491</c:v>
                </c:pt>
                <c:pt idx="669">
                  <c:v>-13.067601836101025</c:v>
                </c:pt>
                <c:pt idx="670">
                  <c:v>-13.072102640269275</c:v>
                </c:pt>
                <c:pt idx="671">
                  <c:v>-13.076608169691248</c:v>
                </c:pt>
                <c:pt idx="672">
                  <c:v>-13.081118424366938</c:v>
                </c:pt>
                <c:pt idx="673">
                  <c:v>-13.085633404296349</c:v>
                </c:pt>
                <c:pt idx="674">
                  <c:v>-13.090153109479481</c:v>
                </c:pt>
                <c:pt idx="675">
                  <c:v>-13.094677539916333</c:v>
                </c:pt>
                <c:pt idx="676">
                  <c:v>-13.099206695606902</c:v>
                </c:pt>
                <c:pt idx="677">
                  <c:v>-13.103740576551195</c:v>
                </c:pt>
                <c:pt idx="678">
                  <c:v>-13.108279182749206</c:v>
                </c:pt>
                <c:pt idx="679">
                  <c:v>-13.112822514200936</c:v>
                </c:pt>
                <c:pt idx="680">
                  <c:v>-13.117370570906388</c:v>
                </c:pt>
                <c:pt idx="681">
                  <c:v>-13.121923352865558</c:v>
                </c:pt>
                <c:pt idx="682">
                  <c:v>-13.126480860078448</c:v>
                </c:pt>
                <c:pt idx="683">
                  <c:v>-13.131043092545061</c:v>
                </c:pt>
                <c:pt idx="684">
                  <c:v>-13.135610050265392</c:v>
                </c:pt>
                <c:pt idx="685">
                  <c:v>-13.140181733239441</c:v>
                </c:pt>
                <c:pt idx="686">
                  <c:v>-13.144758141467213</c:v>
                </c:pt>
                <c:pt idx="687">
                  <c:v>-13.149339274948703</c:v>
                </c:pt>
                <c:pt idx="688">
                  <c:v>-13.153925133683913</c:v>
                </c:pt>
                <c:pt idx="689">
                  <c:v>-13.158515717672845</c:v>
                </c:pt>
                <c:pt idx="690">
                  <c:v>-13.163111026915495</c:v>
                </c:pt>
                <c:pt idx="691">
                  <c:v>-13.167711061411865</c:v>
                </c:pt>
                <c:pt idx="692">
                  <c:v>-13.172315821161956</c:v>
                </c:pt>
                <c:pt idx="693">
                  <c:v>-13.176925306165765</c:v>
                </c:pt>
                <c:pt idx="694">
                  <c:v>-13.181539516423294</c:v>
                </c:pt>
                <c:pt idx="695">
                  <c:v>-13.186158451934547</c:v>
                </c:pt>
                <c:pt idx="696">
                  <c:v>-13.190782112699516</c:v>
                </c:pt>
                <c:pt idx="697">
                  <c:v>-13.195410498718207</c:v>
                </c:pt>
                <c:pt idx="698">
                  <c:v>-13.200043609990617</c:v>
                </c:pt>
                <c:pt idx="699">
                  <c:v>-13.204681446516746</c:v>
                </c:pt>
                <c:pt idx="700">
                  <c:v>-13.209324008296598</c:v>
                </c:pt>
                <c:pt idx="701">
                  <c:v>-13.213971295330166</c:v>
                </c:pt>
                <c:pt idx="702">
                  <c:v>-13.218623307617456</c:v>
                </c:pt>
                <c:pt idx="703">
                  <c:v>-13.223280045158466</c:v>
                </c:pt>
                <c:pt idx="704">
                  <c:v>-13.227941507953195</c:v>
                </c:pt>
                <c:pt idx="705">
                  <c:v>-13.232607696001645</c:v>
                </c:pt>
                <c:pt idx="706">
                  <c:v>-13.237278609303814</c:v>
                </c:pt>
                <c:pt idx="707">
                  <c:v>-13.241954247859706</c:v>
                </c:pt>
                <c:pt idx="708">
                  <c:v>-13.246634611669315</c:v>
                </c:pt>
                <c:pt idx="709">
                  <c:v>-13.251319700732644</c:v>
                </c:pt>
                <c:pt idx="710">
                  <c:v>-13.256009515049692</c:v>
                </c:pt>
                <c:pt idx="711">
                  <c:v>-13.260704054620463</c:v>
                </c:pt>
                <c:pt idx="712">
                  <c:v>-13.265403319444951</c:v>
                </c:pt>
                <c:pt idx="713">
                  <c:v>-13.270107309523162</c:v>
                </c:pt>
                <c:pt idx="714">
                  <c:v>-13.27481602485509</c:v>
                </c:pt>
                <c:pt idx="715">
                  <c:v>-13.279529465440739</c:v>
                </c:pt>
                <c:pt idx="716">
                  <c:v>-13.28424763128011</c:v>
                </c:pt>
                <c:pt idx="717">
                  <c:v>-13.288970522373198</c:v>
                </c:pt>
                <c:pt idx="718">
                  <c:v>-13.293698138720009</c:v>
                </c:pt>
                <c:pt idx="719">
                  <c:v>-13.298430480320537</c:v>
                </c:pt>
                <c:pt idx="720">
                  <c:v>-13.303167547174786</c:v>
                </c:pt>
                <c:pt idx="721">
                  <c:v>-13.307909339282753</c:v>
                </c:pt>
                <c:pt idx="722">
                  <c:v>-13.312655856644444</c:v>
                </c:pt>
                <c:pt idx="723">
                  <c:v>-13.317407099259851</c:v>
                </c:pt>
                <c:pt idx="724">
                  <c:v>-13.322163067128979</c:v>
                </c:pt>
                <c:pt idx="725">
                  <c:v>-13.32692376025183</c:v>
                </c:pt>
                <c:pt idx="726">
                  <c:v>-13.331689178628398</c:v>
                </c:pt>
                <c:pt idx="727">
                  <c:v>-13.336459322258685</c:v>
                </c:pt>
                <c:pt idx="728">
                  <c:v>-13.341234191142695</c:v>
                </c:pt>
                <c:pt idx="729">
                  <c:v>-13.346013785280423</c:v>
                </c:pt>
                <c:pt idx="730">
                  <c:v>-13.35079810467187</c:v>
                </c:pt>
                <c:pt idx="731">
                  <c:v>-13.35558714931704</c:v>
                </c:pt>
                <c:pt idx="732">
                  <c:v>-13.360380919215928</c:v>
                </c:pt>
                <c:pt idx="733">
                  <c:v>-13.365179414368537</c:v>
                </c:pt>
                <c:pt idx="734">
                  <c:v>-13.369982634774864</c:v>
                </c:pt>
                <c:pt idx="735">
                  <c:v>-13.374790580434912</c:v>
                </c:pt>
                <c:pt idx="736">
                  <c:v>-13.37960325134868</c:v>
                </c:pt>
                <c:pt idx="737">
                  <c:v>-13.384420647516169</c:v>
                </c:pt>
                <c:pt idx="738">
                  <c:v>-13.389242768937377</c:v>
                </c:pt>
                <c:pt idx="739">
                  <c:v>-13.394069615612304</c:v>
                </c:pt>
                <c:pt idx="740">
                  <c:v>-13.398901187540954</c:v>
                </c:pt>
                <c:pt idx="741">
                  <c:v>-13.403737484723319</c:v>
                </c:pt>
                <c:pt idx="742">
                  <c:v>-13.408578507159408</c:v>
                </c:pt>
                <c:pt idx="743">
                  <c:v>-13.413424254849218</c:v>
                </c:pt>
                <c:pt idx="744">
                  <c:v>-13.418274727792745</c:v>
                </c:pt>
                <c:pt idx="745">
                  <c:v>-13.423129925989992</c:v>
                </c:pt>
                <c:pt idx="746">
                  <c:v>-13.427989849440959</c:v>
                </c:pt>
                <c:pt idx="747">
                  <c:v>-13.432854498145648</c:v>
                </c:pt>
                <c:pt idx="748">
                  <c:v>-13.437723872104055</c:v>
                </c:pt>
                <c:pt idx="749">
                  <c:v>-13.442597971316182</c:v>
                </c:pt>
                <c:pt idx="750">
                  <c:v>-13.44747679578203</c:v>
                </c:pt>
                <c:pt idx="751">
                  <c:v>-13.452360345501596</c:v>
                </c:pt>
                <c:pt idx="752">
                  <c:v>-13.457248620474884</c:v>
                </c:pt>
                <c:pt idx="753">
                  <c:v>-13.462141620701891</c:v>
                </c:pt>
                <c:pt idx="754">
                  <c:v>-13.467039346182618</c:v>
                </c:pt>
                <c:pt idx="755">
                  <c:v>-13.471941796917067</c:v>
                </c:pt>
                <c:pt idx="756">
                  <c:v>-13.476848972905232</c:v>
                </c:pt>
                <c:pt idx="757">
                  <c:v>-13.48176087414712</c:v>
                </c:pt>
                <c:pt idx="758">
                  <c:v>-13.486677500642728</c:v>
                </c:pt>
                <c:pt idx="759">
                  <c:v>-13.491598852392054</c:v>
                </c:pt>
                <c:pt idx="760">
                  <c:v>-13.4965249293951</c:v>
                </c:pt>
                <c:pt idx="761">
                  <c:v>-13.501455731651866</c:v>
                </c:pt>
                <c:pt idx="762">
                  <c:v>-13.506391259162355</c:v>
                </c:pt>
                <c:pt idx="763">
                  <c:v>-13.51133151192656</c:v>
                </c:pt>
                <c:pt idx="764">
                  <c:v>-13.516276489944488</c:v>
                </c:pt>
                <c:pt idx="765">
                  <c:v>-13.521226193216135</c:v>
                </c:pt>
                <c:pt idx="766">
                  <c:v>-13.526180621741503</c:v>
                </c:pt>
                <c:pt idx="767">
                  <c:v>-13.531139775520588</c:v>
                </c:pt>
                <c:pt idx="768">
                  <c:v>-13.536103654553393</c:v>
                </c:pt>
                <c:pt idx="769">
                  <c:v>-13.541072258839922</c:v>
                </c:pt>
                <c:pt idx="770">
                  <c:v>-13.546045588380167</c:v>
                </c:pt>
                <c:pt idx="771">
                  <c:v>-13.551023643174133</c:v>
                </c:pt>
                <c:pt idx="772">
                  <c:v>-13.55600642322182</c:v>
                </c:pt>
                <c:pt idx="773">
                  <c:v>-13.560993928523224</c:v>
                </c:pt>
                <c:pt idx="774">
                  <c:v>-13.565986159078353</c:v>
                </c:pt>
                <c:pt idx="775">
                  <c:v>-13.570983114887198</c:v>
                </c:pt>
                <c:pt idx="776">
                  <c:v>-13.575984795949765</c:v>
                </c:pt>
                <c:pt idx="777">
                  <c:v>-13.58099120226605</c:v>
                </c:pt>
                <c:pt idx="778">
                  <c:v>-13.586002333836056</c:v>
                </c:pt>
                <c:pt idx="779">
                  <c:v>-13.591018190659781</c:v>
                </c:pt>
                <c:pt idx="780">
                  <c:v>-13.596038772737227</c:v>
                </c:pt>
                <c:pt idx="781">
                  <c:v>-13.601064080068394</c:v>
                </c:pt>
                <c:pt idx="782">
                  <c:v>-13.606094112653279</c:v>
                </c:pt>
                <c:pt idx="783">
                  <c:v>-13.611128870491886</c:v>
                </c:pt>
                <c:pt idx="784">
                  <c:v>-13.616168353584211</c:v>
                </c:pt>
                <c:pt idx="785">
                  <c:v>-13.621212561930257</c:v>
                </c:pt>
                <c:pt idx="786">
                  <c:v>-13.626261495530022</c:v>
                </c:pt>
                <c:pt idx="787">
                  <c:v>-13.631315154383508</c:v>
                </c:pt>
                <c:pt idx="788">
                  <c:v>-13.636373538490714</c:v>
                </c:pt>
                <c:pt idx="789">
                  <c:v>-13.64143664785164</c:v>
                </c:pt>
                <c:pt idx="790">
                  <c:v>-13.646504482466284</c:v>
                </c:pt>
                <c:pt idx="791">
                  <c:v>-13.651577042334651</c:v>
                </c:pt>
                <c:pt idx="792">
                  <c:v>-13.656654327456735</c:v>
                </c:pt>
                <c:pt idx="793">
                  <c:v>-13.66173633783254</c:v>
                </c:pt>
                <c:pt idx="794">
                  <c:v>-13.666823073462066</c:v>
                </c:pt>
                <c:pt idx="795">
                  <c:v>-13.67191453434531</c:v>
                </c:pt>
                <c:pt idx="796">
                  <c:v>-13.677010720482276</c:v>
                </c:pt>
                <c:pt idx="797">
                  <c:v>-13.68211163187296</c:v>
                </c:pt>
                <c:pt idx="798">
                  <c:v>-13.687217268517365</c:v>
                </c:pt>
                <c:pt idx="799">
                  <c:v>-13.692327630415491</c:v>
                </c:pt>
                <c:pt idx="800">
                  <c:v>-13.697442717567334</c:v>
                </c:pt>
                <c:pt idx="801">
                  <c:v>-13.7025625299729</c:v>
                </c:pt>
                <c:pt idx="802">
                  <c:v>-13.707687067632186</c:v>
                </c:pt>
                <c:pt idx="803">
                  <c:v>-13.71281633054519</c:v>
                </c:pt>
                <c:pt idx="804">
                  <c:v>-13.717950318711914</c:v>
                </c:pt>
                <c:pt idx="805">
                  <c:v>-13.723089032132357</c:v>
                </c:pt>
                <c:pt idx="806">
                  <c:v>-13.728232470806525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E3A-4836-A8C6-C95A925F7122}"/>
            </c:ext>
          </c:extLst>
        </c:ser>
        <c:ser>
          <c:idx val="3"/>
          <c:order val="3"/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'Max limit'!$AG$6:$AG$812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limit'!$AK$6:$AK$812</c:f>
              <c:numCache>
                <c:formatCode>0.00</c:formatCode>
                <c:ptCount val="807"/>
                <c:pt idx="0">
                  <c:v>-11.198821070926105</c:v>
                </c:pt>
                <c:pt idx="1">
                  <c:v>-11.200750108504737</c:v>
                </c:pt>
                <c:pt idx="2">
                  <c:v>-11.202685950448727</c:v>
                </c:pt>
                <c:pt idx="3">
                  <c:v>-11.204628596758072</c:v>
                </c:pt>
                <c:pt idx="4">
                  <c:v>-11.206578047432775</c:v>
                </c:pt>
                <c:pt idx="5">
                  <c:v>-11.208534302472833</c:v>
                </c:pt>
                <c:pt idx="6">
                  <c:v>-11.210497361878248</c:v>
                </c:pt>
                <c:pt idx="7">
                  <c:v>-11.212467225649021</c:v>
                </c:pt>
                <c:pt idx="8">
                  <c:v>-11.21444389378515</c:v>
                </c:pt>
                <c:pt idx="9">
                  <c:v>-11.216427366286636</c:v>
                </c:pt>
                <c:pt idx="10">
                  <c:v>-11.218417643153478</c:v>
                </c:pt>
                <c:pt idx="11">
                  <c:v>-11.220414724385677</c:v>
                </c:pt>
                <c:pt idx="12">
                  <c:v>-11.222418609983233</c:v>
                </c:pt>
                <c:pt idx="13">
                  <c:v>-11.224429299946147</c:v>
                </c:pt>
                <c:pt idx="14">
                  <c:v>-11.226446794274416</c:v>
                </c:pt>
                <c:pt idx="15">
                  <c:v>-11.228471092968043</c:v>
                </c:pt>
                <c:pt idx="16">
                  <c:v>-11.230502196027025</c:v>
                </c:pt>
                <c:pt idx="17">
                  <c:v>-11.232540103451365</c:v>
                </c:pt>
                <c:pt idx="18">
                  <c:v>-11.23458481524106</c:v>
                </c:pt>
                <c:pt idx="19">
                  <c:v>-11.236636331396113</c:v>
                </c:pt>
                <c:pt idx="20">
                  <c:v>-11.238694651916523</c:v>
                </c:pt>
                <c:pt idx="21">
                  <c:v>-11.240759776802291</c:v>
                </c:pt>
                <c:pt idx="22">
                  <c:v>-11.242831706053414</c:v>
                </c:pt>
                <c:pt idx="23">
                  <c:v>-11.244910439669894</c:v>
                </c:pt>
                <c:pt idx="24">
                  <c:v>-11.24699597765173</c:v>
                </c:pt>
                <c:pt idx="25">
                  <c:v>-11.249088319998924</c:v>
                </c:pt>
                <c:pt idx="26">
                  <c:v>-11.251187466711475</c:v>
                </c:pt>
                <c:pt idx="27">
                  <c:v>-11.253293417789381</c:v>
                </c:pt>
                <c:pt idx="28">
                  <c:v>-11.255406173232645</c:v>
                </c:pt>
                <c:pt idx="29">
                  <c:v>-11.257525733041264</c:v>
                </c:pt>
                <c:pt idx="30">
                  <c:v>-11.259652097215241</c:v>
                </c:pt>
                <c:pt idx="31">
                  <c:v>-11.261785265754575</c:v>
                </c:pt>
                <c:pt idx="32">
                  <c:v>-11.263925238659267</c:v>
                </c:pt>
                <c:pt idx="33">
                  <c:v>-11.266072015929314</c:v>
                </c:pt>
                <c:pt idx="34">
                  <c:v>-11.268225597564717</c:v>
                </c:pt>
                <c:pt idx="35">
                  <c:v>-11.270385983565479</c:v>
                </c:pt>
                <c:pt idx="36">
                  <c:v>-11.272553173931595</c:v>
                </c:pt>
                <c:pt idx="37">
                  <c:v>-11.27472716866307</c:v>
                </c:pt>
                <c:pt idx="38">
                  <c:v>-11.2769079677599</c:v>
                </c:pt>
                <c:pt idx="39">
                  <c:v>-11.279095571222088</c:v>
                </c:pt>
                <c:pt idx="40">
                  <c:v>-11.281289979049632</c:v>
                </c:pt>
                <c:pt idx="41">
                  <c:v>-11.283491191242534</c:v>
                </c:pt>
                <c:pt idx="42">
                  <c:v>-11.285699207800791</c:v>
                </c:pt>
                <c:pt idx="43">
                  <c:v>-11.287914028724407</c:v>
                </c:pt>
                <c:pt idx="44">
                  <c:v>-11.290135654013378</c:v>
                </c:pt>
                <c:pt idx="45">
                  <c:v>-11.292364083667705</c:v>
                </c:pt>
                <c:pt idx="46">
                  <c:v>-11.294599317687391</c:v>
                </c:pt>
                <c:pt idx="47">
                  <c:v>-11.296841356072431</c:v>
                </c:pt>
                <c:pt idx="48">
                  <c:v>-11.29909019882283</c:v>
                </c:pt>
                <c:pt idx="49">
                  <c:v>-11.301345845938584</c:v>
                </c:pt>
                <c:pt idx="50">
                  <c:v>-11.303608297419697</c:v>
                </c:pt>
                <c:pt idx="51">
                  <c:v>-11.305877553266164</c:v>
                </c:pt>
                <c:pt idx="52">
                  <c:v>-11.308153613477989</c:v>
                </c:pt>
                <c:pt idx="53">
                  <c:v>-11.310436478055172</c:v>
                </c:pt>
                <c:pt idx="54">
                  <c:v>-11.31272614699771</c:v>
                </c:pt>
                <c:pt idx="55">
                  <c:v>-11.315022620305605</c:v>
                </c:pt>
                <c:pt idx="56">
                  <c:v>-11.317325897978858</c:v>
                </c:pt>
                <c:pt idx="57">
                  <c:v>-11.319635980017466</c:v>
                </c:pt>
                <c:pt idx="58">
                  <c:v>-11.32195286642143</c:v>
                </c:pt>
                <c:pt idx="59">
                  <c:v>-11.324276557190753</c:v>
                </c:pt>
                <c:pt idx="60">
                  <c:v>-11.326607052325432</c:v>
                </c:pt>
                <c:pt idx="61">
                  <c:v>-11.328944351825468</c:v>
                </c:pt>
                <c:pt idx="62">
                  <c:v>-11.33128845569086</c:v>
                </c:pt>
                <c:pt idx="63">
                  <c:v>-11.333639363921609</c:v>
                </c:pt>
                <c:pt idx="64">
                  <c:v>-11.335997076517714</c:v>
                </c:pt>
                <c:pt idx="65">
                  <c:v>-11.338361593479178</c:v>
                </c:pt>
                <c:pt idx="66">
                  <c:v>-11.340732914805997</c:v>
                </c:pt>
                <c:pt idx="67">
                  <c:v>-11.343111040498172</c:v>
                </c:pt>
                <c:pt idx="68">
                  <c:v>-11.345495970555705</c:v>
                </c:pt>
                <c:pt idx="69">
                  <c:v>-11.347887704978595</c:v>
                </c:pt>
                <c:pt idx="70">
                  <c:v>-11.35028624376684</c:v>
                </c:pt>
                <c:pt idx="71">
                  <c:v>-11.352691586920443</c:v>
                </c:pt>
                <c:pt idx="72">
                  <c:v>-11.355103734439403</c:v>
                </c:pt>
                <c:pt idx="73">
                  <c:v>-11.357522686323719</c:v>
                </c:pt>
                <c:pt idx="74">
                  <c:v>-11.359948442573392</c:v>
                </c:pt>
                <c:pt idx="75">
                  <c:v>-11.362381003188423</c:v>
                </c:pt>
                <c:pt idx="76">
                  <c:v>-11.364820368168809</c:v>
                </c:pt>
                <c:pt idx="77">
                  <c:v>-11.367266537514553</c:v>
                </c:pt>
                <c:pt idx="78">
                  <c:v>-11.369719511225652</c:v>
                </c:pt>
                <c:pt idx="79">
                  <c:v>-11.372179289302109</c:v>
                </c:pt>
                <c:pt idx="80">
                  <c:v>-11.374645871743922</c:v>
                </c:pt>
                <c:pt idx="81">
                  <c:v>-11.377119258551092</c:v>
                </c:pt>
                <c:pt idx="82">
                  <c:v>-11.379599449723619</c:v>
                </c:pt>
                <c:pt idx="83">
                  <c:v>-11.382086445261503</c:v>
                </c:pt>
                <c:pt idx="84">
                  <c:v>-11.384580245164743</c:v>
                </c:pt>
                <c:pt idx="85">
                  <c:v>-11.387080849433341</c:v>
                </c:pt>
                <c:pt idx="86">
                  <c:v>-11.389588258067294</c:v>
                </c:pt>
                <c:pt idx="87">
                  <c:v>-11.392102471066604</c:v>
                </c:pt>
                <c:pt idx="88">
                  <c:v>-11.394623488431272</c:v>
                </c:pt>
                <c:pt idx="89">
                  <c:v>-11.397151310161295</c:v>
                </c:pt>
                <c:pt idx="90">
                  <c:v>-11.399685936256677</c:v>
                </c:pt>
                <c:pt idx="91">
                  <c:v>-11.402227366717414</c:v>
                </c:pt>
                <c:pt idx="92">
                  <c:v>-11.404775601543507</c:v>
                </c:pt>
                <c:pt idx="93">
                  <c:v>-11.407330640734958</c:v>
                </c:pt>
                <c:pt idx="94">
                  <c:v>-11.409892484291767</c:v>
                </c:pt>
                <c:pt idx="95">
                  <c:v>-11.412461132213931</c:v>
                </c:pt>
                <c:pt idx="96">
                  <c:v>-11.415036584501452</c:v>
                </c:pt>
                <c:pt idx="97">
                  <c:v>-11.417618841154329</c:v>
                </c:pt>
                <c:pt idx="98">
                  <c:v>-11.420207902172564</c:v>
                </c:pt>
                <c:pt idx="99">
                  <c:v>-11.422803767556156</c:v>
                </c:pt>
                <c:pt idx="100">
                  <c:v>-11.425406437305103</c:v>
                </c:pt>
                <c:pt idx="101">
                  <c:v>-11.428015911419408</c:v>
                </c:pt>
                <c:pt idx="102">
                  <c:v>-11.43063218989907</c:v>
                </c:pt>
                <c:pt idx="103">
                  <c:v>-11.433255272744088</c:v>
                </c:pt>
                <c:pt idx="104">
                  <c:v>-11.435885159954463</c:v>
                </c:pt>
                <c:pt idx="105">
                  <c:v>-11.438521851530194</c:v>
                </c:pt>
                <c:pt idx="106">
                  <c:v>-11.441165347471282</c:v>
                </c:pt>
                <c:pt idx="107">
                  <c:v>-11.443815647777727</c:v>
                </c:pt>
                <c:pt idx="108">
                  <c:v>-11.446472752449528</c:v>
                </c:pt>
                <c:pt idx="109">
                  <c:v>-11.449136661486687</c:v>
                </c:pt>
                <c:pt idx="110">
                  <c:v>-11.451807374889203</c:v>
                </c:pt>
                <c:pt idx="111">
                  <c:v>-11.454484892657074</c:v>
                </c:pt>
                <c:pt idx="112">
                  <c:v>-11.457169214790303</c:v>
                </c:pt>
                <c:pt idx="113">
                  <c:v>-11.459860341288888</c:v>
                </c:pt>
                <c:pt idx="114">
                  <c:v>-11.462558272152831</c:v>
                </c:pt>
                <c:pt idx="115">
                  <c:v>-11.465263007382129</c:v>
                </c:pt>
                <c:pt idx="116">
                  <c:v>-11.467974546976786</c:v>
                </c:pt>
                <c:pt idx="117">
                  <c:v>-11.470692890936798</c:v>
                </c:pt>
                <c:pt idx="118">
                  <c:v>-11.473418039262167</c:v>
                </c:pt>
                <c:pt idx="119">
                  <c:v>-11.476149991952893</c:v>
                </c:pt>
                <c:pt idx="120">
                  <c:v>-11.478888749008975</c:v>
                </c:pt>
                <c:pt idx="121">
                  <c:v>-11.481634310430413</c:v>
                </c:pt>
                <c:pt idx="122">
                  <c:v>-11.484386676217209</c:v>
                </c:pt>
                <c:pt idx="123">
                  <c:v>-11.487145846369362</c:v>
                </c:pt>
                <c:pt idx="124">
                  <c:v>-11.489911820886872</c:v>
                </c:pt>
                <c:pt idx="125">
                  <c:v>-11.492684599769738</c:v>
                </c:pt>
                <c:pt idx="126">
                  <c:v>-11.49546418301796</c:v>
                </c:pt>
                <c:pt idx="127">
                  <c:v>-11.498250570631541</c:v>
                </c:pt>
                <c:pt idx="128">
                  <c:v>-11.501043762610477</c:v>
                </c:pt>
                <c:pt idx="129">
                  <c:v>-11.503843758954769</c:v>
                </c:pt>
                <c:pt idx="130">
                  <c:v>-11.50665055966442</c:v>
                </c:pt>
                <c:pt idx="131">
                  <c:v>-11.509464164739425</c:v>
                </c:pt>
                <c:pt idx="132">
                  <c:v>-11.512284574179789</c:v>
                </c:pt>
                <c:pt idx="133">
                  <c:v>-11.515111787985509</c:v>
                </c:pt>
                <c:pt idx="134">
                  <c:v>-11.517945806156586</c:v>
                </c:pt>
                <c:pt idx="135">
                  <c:v>-11.520786628693019</c:v>
                </c:pt>
                <c:pt idx="136">
                  <c:v>-11.523634255594809</c:v>
                </c:pt>
                <c:pt idx="137">
                  <c:v>-11.526488686861956</c:v>
                </c:pt>
                <c:pt idx="138">
                  <c:v>-11.529349922494459</c:v>
                </c:pt>
                <c:pt idx="139">
                  <c:v>-11.53221796249232</c:v>
                </c:pt>
                <c:pt idx="140">
                  <c:v>-11.535092806855538</c:v>
                </c:pt>
                <c:pt idx="141">
                  <c:v>-11.537974455584111</c:v>
                </c:pt>
                <c:pt idx="142">
                  <c:v>-11.540862908678042</c:v>
                </c:pt>
                <c:pt idx="143">
                  <c:v>-11.543758166137328</c:v>
                </c:pt>
                <c:pt idx="144">
                  <c:v>-11.546660227961972</c:v>
                </c:pt>
                <c:pt idx="145">
                  <c:v>-11.549569094151973</c:v>
                </c:pt>
                <c:pt idx="146">
                  <c:v>-11.55248476470733</c:v>
                </c:pt>
                <c:pt idx="147">
                  <c:v>-11.555407239628044</c:v>
                </c:pt>
                <c:pt idx="148">
                  <c:v>-11.558336518914116</c:v>
                </c:pt>
                <c:pt idx="149">
                  <c:v>-11.561272602565543</c:v>
                </c:pt>
                <c:pt idx="150">
                  <c:v>-11.564215490582328</c:v>
                </c:pt>
                <c:pt idx="151">
                  <c:v>-11.567165182964468</c:v>
                </c:pt>
                <c:pt idx="152">
                  <c:v>-11.570121679711965</c:v>
                </c:pt>
                <c:pt idx="153">
                  <c:v>-11.57308498082482</c:v>
                </c:pt>
                <c:pt idx="154">
                  <c:v>-11.576055086303031</c:v>
                </c:pt>
                <c:pt idx="155">
                  <c:v>-11.5790319961466</c:v>
                </c:pt>
                <c:pt idx="156">
                  <c:v>-11.582015710355524</c:v>
                </c:pt>
                <c:pt idx="157">
                  <c:v>-11.585006228929805</c:v>
                </c:pt>
                <c:pt idx="158">
                  <c:v>-11.588003551869443</c:v>
                </c:pt>
                <c:pt idx="159">
                  <c:v>-11.591007679174439</c:v>
                </c:pt>
                <c:pt idx="160">
                  <c:v>-11.59401861084479</c:v>
                </c:pt>
                <c:pt idx="161">
                  <c:v>-11.597036346880499</c:v>
                </c:pt>
                <c:pt idx="162">
                  <c:v>-11.600060887281563</c:v>
                </c:pt>
                <c:pt idx="163">
                  <c:v>-11.603092232047985</c:v>
                </c:pt>
                <c:pt idx="164">
                  <c:v>-11.606130381179764</c:v>
                </c:pt>
                <c:pt idx="165">
                  <c:v>-11.609175334676898</c:v>
                </c:pt>
                <c:pt idx="166">
                  <c:v>-11.61222709253939</c:v>
                </c:pt>
                <c:pt idx="167">
                  <c:v>-11.615285654767238</c:v>
                </c:pt>
                <c:pt idx="168">
                  <c:v>-11.618351021360445</c:v>
                </c:pt>
                <c:pt idx="169">
                  <c:v>-11.621423192319007</c:v>
                </c:pt>
                <c:pt idx="170">
                  <c:v>-11.624502167642925</c:v>
                </c:pt>
                <c:pt idx="171">
                  <c:v>-11.6275879473322</c:v>
                </c:pt>
                <c:pt idx="172">
                  <c:v>-11.630680531386833</c:v>
                </c:pt>
                <c:pt idx="173">
                  <c:v>-11.633779919806821</c:v>
                </c:pt>
                <c:pt idx="174">
                  <c:v>-11.636886112592167</c:v>
                </c:pt>
                <c:pt idx="175">
                  <c:v>-11.63999910974287</c:v>
                </c:pt>
                <c:pt idx="176">
                  <c:v>-11.643118911258929</c:v>
                </c:pt>
                <c:pt idx="177">
                  <c:v>-11.646245517140345</c:v>
                </c:pt>
                <c:pt idx="178">
                  <c:v>-11.649378927387119</c:v>
                </c:pt>
                <c:pt idx="179">
                  <c:v>-11.652519141999248</c:v>
                </c:pt>
                <c:pt idx="180">
                  <c:v>-11.655666160976732</c:v>
                </c:pt>
                <c:pt idx="181">
                  <c:v>-11.658819984319576</c:v>
                </c:pt>
                <c:pt idx="182">
                  <c:v>-11.661980612027776</c:v>
                </c:pt>
                <c:pt idx="183">
                  <c:v>-11.665148044101333</c:v>
                </c:pt>
                <c:pt idx="184">
                  <c:v>-11.668322280540245</c:v>
                </c:pt>
                <c:pt idx="185">
                  <c:v>-11.671503321344515</c:v>
                </c:pt>
                <c:pt idx="186">
                  <c:v>-11.67469116651414</c:v>
                </c:pt>
                <c:pt idx="187">
                  <c:v>-11.677885816049123</c:v>
                </c:pt>
                <c:pt idx="188">
                  <c:v>-11.681087269949463</c:v>
                </c:pt>
                <c:pt idx="189">
                  <c:v>-11.684295528215161</c:v>
                </c:pt>
                <c:pt idx="190">
                  <c:v>-11.687510590846214</c:v>
                </c:pt>
                <c:pt idx="191">
                  <c:v>-11.690732457842625</c:v>
                </c:pt>
                <c:pt idx="192">
                  <c:v>-11.693961129204391</c:v>
                </c:pt>
                <c:pt idx="193">
                  <c:v>-11.697196604931515</c:v>
                </c:pt>
                <c:pt idx="194">
                  <c:v>-11.700438885023994</c:v>
                </c:pt>
                <c:pt idx="195">
                  <c:v>-11.703687969481832</c:v>
                </c:pt>
                <c:pt idx="196">
                  <c:v>-11.706943858305026</c:v>
                </c:pt>
                <c:pt idx="197">
                  <c:v>-11.710206551493576</c:v>
                </c:pt>
                <c:pt idx="198">
                  <c:v>-11.713476049047483</c:v>
                </c:pt>
                <c:pt idx="199">
                  <c:v>-11.716752350966747</c:v>
                </c:pt>
                <c:pt idx="200">
                  <c:v>-11.720035457251367</c:v>
                </c:pt>
                <c:pt idx="201">
                  <c:v>-11.723325367901344</c:v>
                </c:pt>
                <c:pt idx="202">
                  <c:v>-11.726622082916679</c:v>
                </c:pt>
                <c:pt idx="203">
                  <c:v>-11.729925602297369</c:v>
                </c:pt>
                <c:pt idx="204">
                  <c:v>-11.733235926043417</c:v>
                </c:pt>
                <c:pt idx="205">
                  <c:v>-11.736553054154822</c:v>
                </c:pt>
                <c:pt idx="206">
                  <c:v>-11.739876986631582</c:v>
                </c:pt>
                <c:pt idx="207">
                  <c:v>-11.7432077234737</c:v>
                </c:pt>
                <c:pt idx="208">
                  <c:v>-11.746545264681174</c:v>
                </c:pt>
                <c:pt idx="209">
                  <c:v>-11.749889610254005</c:v>
                </c:pt>
                <c:pt idx="210">
                  <c:v>-11.753240760192194</c:v>
                </c:pt>
                <c:pt idx="211">
                  <c:v>-11.756598714495738</c:v>
                </c:pt>
                <c:pt idx="212">
                  <c:v>-11.759963473164639</c:v>
                </c:pt>
                <c:pt idx="213">
                  <c:v>-11.763335036198898</c:v>
                </c:pt>
                <c:pt idx="214">
                  <c:v>-11.766713403598512</c:v>
                </c:pt>
                <c:pt idx="215">
                  <c:v>-11.770098575363484</c:v>
                </c:pt>
                <c:pt idx="216">
                  <c:v>-11.773490551493813</c:v>
                </c:pt>
                <c:pt idx="217">
                  <c:v>-11.776889331989496</c:v>
                </c:pt>
                <c:pt idx="218">
                  <c:v>-11.780294916850538</c:v>
                </c:pt>
                <c:pt idx="219">
                  <c:v>-11.783707306076938</c:v>
                </c:pt>
                <c:pt idx="220">
                  <c:v>-11.787126499668693</c:v>
                </c:pt>
                <c:pt idx="221">
                  <c:v>-11.790552497625804</c:v>
                </c:pt>
                <c:pt idx="222">
                  <c:v>-11.793985299948272</c:v>
                </c:pt>
                <c:pt idx="223">
                  <c:v>-11.797424906636097</c:v>
                </c:pt>
                <c:pt idx="224">
                  <c:v>-11.80087131768928</c:v>
                </c:pt>
                <c:pt idx="225">
                  <c:v>-11.804324533107819</c:v>
                </c:pt>
                <c:pt idx="226">
                  <c:v>-11.807784552891714</c:v>
                </c:pt>
                <c:pt idx="227">
                  <c:v>-11.811251377040968</c:v>
                </c:pt>
                <c:pt idx="228">
                  <c:v>-11.814725005555577</c:v>
                </c:pt>
                <c:pt idx="229">
                  <c:v>-11.818205438435541</c:v>
                </c:pt>
                <c:pt idx="230">
                  <c:v>-11.821692675680863</c:v>
                </c:pt>
                <c:pt idx="231">
                  <c:v>-11.825186717291542</c:v>
                </c:pt>
                <c:pt idx="232">
                  <c:v>-11.828687563267579</c:v>
                </c:pt>
                <c:pt idx="233">
                  <c:v>-11.832195213608971</c:v>
                </c:pt>
                <c:pt idx="234">
                  <c:v>-11.835709668315721</c:v>
                </c:pt>
                <c:pt idx="235">
                  <c:v>-11.839230927387826</c:v>
                </c:pt>
                <c:pt idx="236">
                  <c:v>-11.84275899082529</c:v>
                </c:pt>
                <c:pt idx="237">
                  <c:v>-11.846293858628108</c:v>
                </c:pt>
                <c:pt idx="238">
                  <c:v>-11.849835530796286</c:v>
                </c:pt>
                <c:pt idx="239">
                  <c:v>-11.853384007329817</c:v>
                </c:pt>
                <c:pt idx="240">
                  <c:v>-11.856939288228707</c:v>
                </c:pt>
                <c:pt idx="241">
                  <c:v>-11.860501373492955</c:v>
                </c:pt>
                <c:pt idx="242">
                  <c:v>-11.864070263122557</c:v>
                </c:pt>
                <c:pt idx="243">
                  <c:v>-11.867645957117517</c:v>
                </c:pt>
                <c:pt idx="244">
                  <c:v>-11.871228455477834</c:v>
                </c:pt>
                <c:pt idx="245">
                  <c:v>-11.874817758203507</c:v>
                </c:pt>
                <c:pt idx="246">
                  <c:v>-11.878413865294537</c:v>
                </c:pt>
                <c:pt idx="247">
                  <c:v>-11.882016776750923</c:v>
                </c:pt>
                <c:pt idx="248">
                  <c:v>-11.885626492572667</c:v>
                </c:pt>
                <c:pt idx="249">
                  <c:v>-11.889243012759767</c:v>
                </c:pt>
                <c:pt idx="250">
                  <c:v>-11.892866337312224</c:v>
                </c:pt>
                <c:pt idx="251">
                  <c:v>-11.896496466230039</c:v>
                </c:pt>
                <c:pt idx="252">
                  <c:v>-11.900133399513209</c:v>
                </c:pt>
                <c:pt idx="253">
                  <c:v>-11.903777137161736</c:v>
                </c:pt>
                <c:pt idx="254">
                  <c:v>-11.907427679175619</c:v>
                </c:pt>
                <c:pt idx="255">
                  <c:v>-11.911085025554859</c:v>
                </c:pt>
                <c:pt idx="256">
                  <c:v>-11.914749176299457</c:v>
                </c:pt>
                <c:pt idx="257">
                  <c:v>-11.918420131409412</c:v>
                </c:pt>
                <c:pt idx="258">
                  <c:v>-11.922097890884721</c:v>
                </c:pt>
                <c:pt idx="259">
                  <c:v>-11.92578245472539</c:v>
                </c:pt>
                <c:pt idx="260">
                  <c:v>-11.929473822931413</c:v>
                </c:pt>
                <c:pt idx="261">
                  <c:v>-11.933171995502795</c:v>
                </c:pt>
                <c:pt idx="262">
                  <c:v>-11.936876972439533</c:v>
                </c:pt>
                <c:pt idx="263">
                  <c:v>-11.940588753741627</c:v>
                </c:pt>
                <c:pt idx="264">
                  <c:v>-11.944307339409079</c:v>
                </c:pt>
                <c:pt idx="265">
                  <c:v>-11.948032729441886</c:v>
                </c:pt>
                <c:pt idx="266">
                  <c:v>-11.951764923840051</c:v>
                </c:pt>
                <c:pt idx="267">
                  <c:v>-11.955503922603572</c:v>
                </c:pt>
                <c:pt idx="268">
                  <c:v>-11.95924972573245</c:v>
                </c:pt>
                <c:pt idx="269">
                  <c:v>-11.963002333226685</c:v>
                </c:pt>
                <c:pt idx="270">
                  <c:v>-11.966761745086275</c:v>
                </c:pt>
                <c:pt idx="271">
                  <c:v>-11.970527961311223</c:v>
                </c:pt>
                <c:pt idx="272">
                  <c:v>-11.974300981901528</c:v>
                </c:pt>
                <c:pt idx="273">
                  <c:v>-11.978080806857191</c:v>
                </c:pt>
                <c:pt idx="274">
                  <c:v>-11.981867436178209</c:v>
                </c:pt>
                <c:pt idx="275">
                  <c:v>-11.985660869864585</c:v>
                </c:pt>
                <c:pt idx="276">
                  <c:v>-11.989461107916316</c:v>
                </c:pt>
                <c:pt idx="277">
                  <c:v>-11.993268150333405</c:v>
                </c:pt>
                <c:pt idx="278">
                  <c:v>-11.997081997115851</c:v>
                </c:pt>
                <c:pt idx="279">
                  <c:v>-12.000902648263652</c:v>
                </c:pt>
                <c:pt idx="280">
                  <c:v>-12.004730103776811</c:v>
                </c:pt>
                <c:pt idx="281">
                  <c:v>-12.008564363655326</c:v>
                </c:pt>
                <c:pt idx="282">
                  <c:v>-12.012405427899198</c:v>
                </c:pt>
                <c:pt idx="283">
                  <c:v>-12.016253296508427</c:v>
                </c:pt>
                <c:pt idx="284">
                  <c:v>-12.020107969483012</c:v>
                </c:pt>
                <c:pt idx="285">
                  <c:v>-12.023969446822955</c:v>
                </c:pt>
                <c:pt idx="286">
                  <c:v>-12.027837728528255</c:v>
                </c:pt>
                <c:pt idx="287">
                  <c:v>-12.03171281459891</c:v>
                </c:pt>
                <c:pt idx="288">
                  <c:v>-12.035594705034923</c:v>
                </c:pt>
                <c:pt idx="289">
                  <c:v>-12.039483399836293</c:v>
                </c:pt>
                <c:pt idx="290">
                  <c:v>-12.043378899003018</c:v>
                </c:pt>
                <c:pt idx="291">
                  <c:v>-12.047281202535101</c:v>
                </c:pt>
                <c:pt idx="292">
                  <c:v>-12.05119031043254</c:v>
                </c:pt>
                <c:pt idx="293">
                  <c:v>-12.055106222695336</c:v>
                </c:pt>
                <c:pt idx="294">
                  <c:v>-12.05902893932349</c:v>
                </c:pt>
                <c:pt idx="295">
                  <c:v>-12.062958460316999</c:v>
                </c:pt>
                <c:pt idx="296">
                  <c:v>-12.066894785675865</c:v>
                </c:pt>
                <c:pt idx="297">
                  <c:v>-12.070837915400089</c:v>
                </c:pt>
                <c:pt idx="298">
                  <c:v>-12.074787849489669</c:v>
                </c:pt>
                <c:pt idx="299">
                  <c:v>-12.078744587944605</c:v>
                </c:pt>
                <c:pt idx="300">
                  <c:v>-12.082708130764898</c:v>
                </c:pt>
                <c:pt idx="301">
                  <c:v>-12.086678477950548</c:v>
                </c:pt>
                <c:pt idx="302">
                  <c:v>-12.090655629501555</c:v>
                </c:pt>
                <c:pt idx="303">
                  <c:v>-12.094639585417918</c:v>
                </c:pt>
                <c:pt idx="304">
                  <c:v>-12.098630345699638</c:v>
                </c:pt>
                <c:pt idx="305">
                  <c:v>-12.102627910346715</c:v>
                </c:pt>
                <c:pt idx="306">
                  <c:v>-12.10663227935915</c:v>
                </c:pt>
                <c:pt idx="307">
                  <c:v>-12.110643452736939</c:v>
                </c:pt>
                <c:pt idx="308">
                  <c:v>-12.114661430480087</c:v>
                </c:pt>
                <c:pt idx="309">
                  <c:v>-12.118686212588591</c:v>
                </c:pt>
                <c:pt idx="310">
                  <c:v>-12.12271779906245</c:v>
                </c:pt>
                <c:pt idx="311">
                  <c:v>-12.126756189901668</c:v>
                </c:pt>
                <c:pt idx="312">
                  <c:v>-12.130801385106242</c:v>
                </c:pt>
                <c:pt idx="313">
                  <c:v>-12.134853384676173</c:v>
                </c:pt>
                <c:pt idx="314">
                  <c:v>-12.13891218861146</c:v>
                </c:pt>
                <c:pt idx="315">
                  <c:v>-12.142977796912104</c:v>
                </c:pt>
                <c:pt idx="316">
                  <c:v>-12.147050209578106</c:v>
                </c:pt>
                <c:pt idx="317">
                  <c:v>-12.151129426609463</c:v>
                </c:pt>
                <c:pt idx="318">
                  <c:v>-12.155215448006178</c:v>
                </c:pt>
                <c:pt idx="319">
                  <c:v>-12.159308273768248</c:v>
                </c:pt>
                <c:pt idx="320">
                  <c:v>-12.163407903895676</c:v>
                </c:pt>
                <c:pt idx="321">
                  <c:v>-12.167514338388461</c:v>
                </c:pt>
                <c:pt idx="322">
                  <c:v>-12.171627577246602</c:v>
                </c:pt>
                <c:pt idx="323">
                  <c:v>-12.1757476204701</c:v>
                </c:pt>
                <c:pt idx="324">
                  <c:v>-12.179874468058955</c:v>
                </c:pt>
                <c:pt idx="325">
                  <c:v>-12.184008120013166</c:v>
                </c:pt>
                <c:pt idx="326">
                  <c:v>-12.188148576332734</c:v>
                </c:pt>
                <c:pt idx="327">
                  <c:v>-12.19229583701766</c:v>
                </c:pt>
                <c:pt idx="328">
                  <c:v>-12.196449902067942</c:v>
                </c:pt>
                <c:pt idx="329">
                  <c:v>-12.200610771483579</c:v>
                </c:pt>
                <c:pt idx="330">
                  <c:v>-12.204778445264575</c:v>
                </c:pt>
                <c:pt idx="331">
                  <c:v>-12.208952923410926</c:v>
                </c:pt>
                <c:pt idx="332">
                  <c:v>-12.213134205922634</c:v>
                </c:pt>
                <c:pt idx="333">
                  <c:v>-12.217322292799699</c:v>
                </c:pt>
                <c:pt idx="334">
                  <c:v>-12.221517184042122</c:v>
                </c:pt>
                <c:pt idx="335">
                  <c:v>-12.225718879649902</c:v>
                </c:pt>
                <c:pt idx="336">
                  <c:v>-12.229927379623037</c:v>
                </c:pt>
                <c:pt idx="337">
                  <c:v>-12.234142683961529</c:v>
                </c:pt>
                <c:pt idx="338">
                  <c:v>-12.238364792665378</c:v>
                </c:pt>
                <c:pt idx="339">
                  <c:v>-12.242593705734583</c:v>
                </c:pt>
                <c:pt idx="340">
                  <c:v>-12.246829423169146</c:v>
                </c:pt>
                <c:pt idx="341">
                  <c:v>-12.251071944969064</c:v>
                </c:pt>
                <c:pt idx="342">
                  <c:v>-12.25532127113434</c:v>
                </c:pt>
                <c:pt idx="343">
                  <c:v>-12.259577401664973</c:v>
                </c:pt>
                <c:pt idx="344">
                  <c:v>-12.263840336560962</c:v>
                </c:pt>
                <c:pt idx="345">
                  <c:v>-12.268110075822309</c:v>
                </c:pt>
                <c:pt idx="346">
                  <c:v>-12.27238661944901</c:v>
                </c:pt>
                <c:pt idx="347">
                  <c:v>-12.27666996744107</c:v>
                </c:pt>
                <c:pt idx="348">
                  <c:v>-12.280960119798486</c:v>
                </c:pt>
                <c:pt idx="349">
                  <c:v>-12.285257076521258</c:v>
                </c:pt>
                <c:pt idx="350">
                  <c:v>-12.289560837609388</c:v>
                </c:pt>
                <c:pt idx="351">
                  <c:v>-12.293871403062875</c:v>
                </c:pt>
                <c:pt idx="352">
                  <c:v>-12.298188772881717</c:v>
                </c:pt>
                <c:pt idx="353">
                  <c:v>-12.302512947065917</c:v>
                </c:pt>
                <c:pt idx="354">
                  <c:v>-12.306843925615475</c:v>
                </c:pt>
                <c:pt idx="355">
                  <c:v>-12.311181708530388</c:v>
                </c:pt>
                <c:pt idx="356">
                  <c:v>-12.315526295810658</c:v>
                </c:pt>
                <c:pt idx="357">
                  <c:v>-12.319877687456284</c:v>
                </c:pt>
                <c:pt idx="358">
                  <c:v>-12.324235883467267</c:v>
                </c:pt>
                <c:pt idx="359">
                  <c:v>-12.328600883843608</c:v>
                </c:pt>
                <c:pt idx="360">
                  <c:v>-12.332972688585304</c:v>
                </c:pt>
                <c:pt idx="361">
                  <c:v>-12.337351297692358</c:v>
                </c:pt>
                <c:pt idx="362">
                  <c:v>-12.341736711164769</c:v>
                </c:pt>
                <c:pt idx="363">
                  <c:v>-12.346128929002536</c:v>
                </c:pt>
                <c:pt idx="364">
                  <c:v>-12.35052795120566</c:v>
                </c:pt>
                <c:pt idx="365">
                  <c:v>-12.354933777774139</c:v>
                </c:pt>
                <c:pt idx="366">
                  <c:v>-12.359346408707978</c:v>
                </c:pt>
                <c:pt idx="367">
                  <c:v>-12.363765844007171</c:v>
                </c:pt>
                <c:pt idx="368">
                  <c:v>-12.368192083671723</c:v>
                </c:pt>
                <c:pt idx="369">
                  <c:v>-12.372625127701628</c:v>
                </c:pt>
                <c:pt idx="370">
                  <c:v>-12.377064976096893</c:v>
                </c:pt>
                <c:pt idx="371">
                  <c:v>-12.381511628857515</c:v>
                </c:pt>
                <c:pt idx="372">
                  <c:v>-12.385965085983493</c:v>
                </c:pt>
                <c:pt idx="373">
                  <c:v>-12.390425347474826</c:v>
                </c:pt>
                <c:pt idx="374">
                  <c:v>-12.394892413331517</c:v>
                </c:pt>
                <c:pt idx="375">
                  <c:v>-12.399366283553565</c:v>
                </c:pt>
                <c:pt idx="376">
                  <c:v>-12.403846958140969</c:v>
                </c:pt>
                <c:pt idx="377">
                  <c:v>-12.40833443709373</c:v>
                </c:pt>
                <c:pt idx="378">
                  <c:v>-12.412828720411849</c:v>
                </c:pt>
                <c:pt idx="379">
                  <c:v>-12.417329808095323</c:v>
                </c:pt>
                <c:pt idx="380">
                  <c:v>-12.421837700144156</c:v>
                </c:pt>
                <c:pt idx="381">
                  <c:v>-12.426352396558343</c:v>
                </c:pt>
                <c:pt idx="382">
                  <c:v>-12.430873897337888</c:v>
                </c:pt>
                <c:pt idx="383">
                  <c:v>-12.435402202482788</c:v>
                </c:pt>
                <c:pt idx="384">
                  <c:v>-12.439937311993049</c:v>
                </c:pt>
                <c:pt idx="385">
                  <c:v>-12.444479225868664</c:v>
                </c:pt>
                <c:pt idx="386">
                  <c:v>-12.449027944109634</c:v>
                </c:pt>
                <c:pt idx="387">
                  <c:v>-12.453583466715964</c:v>
                </c:pt>
                <c:pt idx="388">
                  <c:v>-12.458145793687649</c:v>
                </c:pt>
                <c:pt idx="389">
                  <c:v>-12.46271492502469</c:v>
                </c:pt>
                <c:pt idx="390">
                  <c:v>-12.46729086072709</c:v>
                </c:pt>
                <c:pt idx="391">
                  <c:v>-12.471873600794844</c:v>
                </c:pt>
                <c:pt idx="392">
                  <c:v>-12.476463145227957</c:v>
                </c:pt>
                <c:pt idx="393">
                  <c:v>-12.481059494026425</c:v>
                </c:pt>
                <c:pt idx="394">
                  <c:v>-12.485662647190251</c:v>
                </c:pt>
                <c:pt idx="395">
                  <c:v>-12.490272604719433</c:v>
                </c:pt>
                <c:pt idx="396">
                  <c:v>-12.494889366613972</c:v>
                </c:pt>
                <c:pt idx="397">
                  <c:v>-12.499512932873868</c:v>
                </c:pt>
                <c:pt idx="398">
                  <c:v>-12.50414330349912</c:v>
                </c:pt>
                <c:pt idx="399">
                  <c:v>-12.508780478489729</c:v>
                </c:pt>
                <c:pt idx="400">
                  <c:v>-12.513424457845696</c:v>
                </c:pt>
                <c:pt idx="401">
                  <c:v>-12.518075241567018</c:v>
                </c:pt>
                <c:pt idx="402">
                  <c:v>-12.522732829653698</c:v>
                </c:pt>
                <c:pt idx="403">
                  <c:v>-12.527397222105733</c:v>
                </c:pt>
                <c:pt idx="404">
                  <c:v>-12.532068418923126</c:v>
                </c:pt>
                <c:pt idx="405">
                  <c:v>-12.536746420105876</c:v>
                </c:pt>
                <c:pt idx="406">
                  <c:v>-12.541431225653982</c:v>
                </c:pt>
                <c:pt idx="407">
                  <c:v>-12.546122835567445</c:v>
                </c:pt>
                <c:pt idx="408">
                  <c:v>-12.550821249846265</c:v>
                </c:pt>
                <c:pt idx="409">
                  <c:v>-12.555526468490442</c:v>
                </c:pt>
                <c:pt idx="410">
                  <c:v>-12.560238491499975</c:v>
                </c:pt>
                <c:pt idx="411">
                  <c:v>-12.564957318874864</c:v>
                </c:pt>
                <c:pt idx="412">
                  <c:v>-12.569682950615112</c:v>
                </c:pt>
                <c:pt idx="413">
                  <c:v>-12.574415386720714</c:v>
                </c:pt>
                <c:pt idx="414">
                  <c:v>-12.579154627191675</c:v>
                </c:pt>
                <c:pt idx="415">
                  <c:v>-12.583900672027992</c:v>
                </c:pt>
                <c:pt idx="416">
                  <c:v>-12.588653521229666</c:v>
                </c:pt>
                <c:pt idx="417">
                  <c:v>-12.593413174796696</c:v>
                </c:pt>
                <c:pt idx="418">
                  <c:v>-12.598179632729083</c:v>
                </c:pt>
                <c:pt idx="419">
                  <c:v>-12.602952895026826</c:v>
                </c:pt>
                <c:pt idx="420">
                  <c:v>-12.607732961689926</c:v>
                </c:pt>
                <c:pt idx="421">
                  <c:v>-12.612519832718384</c:v>
                </c:pt>
                <c:pt idx="422">
                  <c:v>-12.617313508112197</c:v>
                </c:pt>
                <c:pt idx="423">
                  <c:v>-12.622113987871369</c:v>
                </c:pt>
                <c:pt idx="424">
                  <c:v>-12.626921271995897</c:v>
                </c:pt>
                <c:pt idx="425">
                  <c:v>-12.631735360485781</c:v>
                </c:pt>
                <c:pt idx="426">
                  <c:v>-12.636556253341022</c:v>
                </c:pt>
                <c:pt idx="427">
                  <c:v>-12.641383950561618</c:v>
                </c:pt>
                <c:pt idx="428">
                  <c:v>-12.646218452147572</c:v>
                </c:pt>
                <c:pt idx="429">
                  <c:v>-12.651059758098885</c:v>
                </c:pt>
                <c:pt idx="430">
                  <c:v>-12.655907868415552</c:v>
                </c:pt>
                <c:pt idx="431">
                  <c:v>-12.660762783097576</c:v>
                </c:pt>
                <c:pt idx="432">
                  <c:v>-12.665624502144958</c:v>
                </c:pt>
                <c:pt idx="433">
                  <c:v>-12.670493025557695</c:v>
                </c:pt>
                <c:pt idx="434">
                  <c:v>-12.67536835333579</c:v>
                </c:pt>
                <c:pt idx="435">
                  <c:v>-12.680250485479242</c:v>
                </c:pt>
                <c:pt idx="436">
                  <c:v>-12.685139421988049</c:v>
                </c:pt>
                <c:pt idx="437">
                  <c:v>-12.690035162862214</c:v>
                </c:pt>
                <c:pt idx="438">
                  <c:v>-12.694937708101737</c:v>
                </c:pt>
                <c:pt idx="439">
                  <c:v>-12.699847057706615</c:v>
                </c:pt>
                <c:pt idx="440">
                  <c:v>-12.70476321167685</c:v>
                </c:pt>
                <c:pt idx="441">
                  <c:v>-12.709686170012441</c:v>
                </c:pt>
                <c:pt idx="442">
                  <c:v>-12.714615932713389</c:v>
                </c:pt>
                <c:pt idx="443">
                  <c:v>-12.719552499779695</c:v>
                </c:pt>
                <c:pt idx="444">
                  <c:v>-12.724495871211357</c:v>
                </c:pt>
                <c:pt idx="445">
                  <c:v>-12.729446047008375</c:v>
                </c:pt>
                <c:pt idx="446">
                  <c:v>-12.73440302717075</c:v>
                </c:pt>
                <c:pt idx="447">
                  <c:v>-12.739366811698481</c:v>
                </c:pt>
                <c:pt idx="448">
                  <c:v>-12.744337400591572</c:v>
                </c:pt>
                <c:pt idx="449">
                  <c:v>-12.749314793850017</c:v>
                </c:pt>
                <c:pt idx="450">
                  <c:v>-12.754298991473819</c:v>
                </c:pt>
                <c:pt idx="451">
                  <c:v>-12.759289993462978</c:v>
                </c:pt>
                <c:pt idx="452">
                  <c:v>-12.764287799817494</c:v>
                </c:pt>
                <c:pt idx="453">
                  <c:v>-12.769292410537366</c:v>
                </c:pt>
                <c:pt idx="454">
                  <c:v>-12.774303825622596</c:v>
                </c:pt>
                <c:pt idx="455">
                  <c:v>-12.779322045073183</c:v>
                </c:pt>
                <c:pt idx="456">
                  <c:v>-12.784347068889124</c:v>
                </c:pt>
                <c:pt idx="457">
                  <c:v>-12.789378897070424</c:v>
                </c:pt>
                <c:pt idx="458">
                  <c:v>-12.79441752961708</c:v>
                </c:pt>
                <c:pt idx="459">
                  <c:v>-12.799462966529093</c:v>
                </c:pt>
                <c:pt idx="460">
                  <c:v>-12.804515207806462</c:v>
                </c:pt>
                <c:pt idx="461">
                  <c:v>-12.809574253449188</c:v>
                </c:pt>
                <c:pt idx="462">
                  <c:v>-12.814640103457272</c:v>
                </c:pt>
                <c:pt idx="463">
                  <c:v>-12.819712757830711</c:v>
                </c:pt>
                <c:pt idx="464">
                  <c:v>-12.824792216569508</c:v>
                </c:pt>
                <c:pt idx="465">
                  <c:v>-12.82987847967366</c:v>
                </c:pt>
                <c:pt idx="466">
                  <c:v>-12.834971547143169</c:v>
                </c:pt>
                <c:pt idx="467">
                  <c:v>-12.840071418978036</c:v>
                </c:pt>
                <c:pt idx="468">
                  <c:v>-12.845178095178261</c:v>
                </c:pt>
                <c:pt idx="469">
                  <c:v>-12.850291575743841</c:v>
                </c:pt>
                <c:pt idx="470">
                  <c:v>-12.855411860674776</c:v>
                </c:pt>
                <c:pt idx="471">
                  <c:v>-12.860538949971071</c:v>
                </c:pt>
                <c:pt idx="472">
                  <c:v>-12.865672843632719</c:v>
                </c:pt>
                <c:pt idx="473">
                  <c:v>-12.870813541659729</c:v>
                </c:pt>
                <c:pt idx="474">
                  <c:v>-12.875961044052094</c:v>
                </c:pt>
                <c:pt idx="475">
                  <c:v>-12.881115350809813</c:v>
                </c:pt>
                <c:pt idx="476">
                  <c:v>-12.886276461932891</c:v>
                </c:pt>
                <c:pt idx="477">
                  <c:v>-12.891444377421323</c:v>
                </c:pt>
                <c:pt idx="478">
                  <c:v>-12.896619097275114</c:v>
                </c:pt>
                <c:pt idx="479">
                  <c:v>-12.90180062149426</c:v>
                </c:pt>
                <c:pt idx="480">
                  <c:v>-12.906988950078766</c:v>
                </c:pt>
                <c:pt idx="481">
                  <c:v>-12.912184083028626</c:v>
                </c:pt>
                <c:pt idx="482">
                  <c:v>-12.917386020343844</c:v>
                </c:pt>
                <c:pt idx="483">
                  <c:v>-12.922594762024417</c:v>
                </c:pt>
                <c:pt idx="484">
                  <c:v>-12.927810308070349</c:v>
                </c:pt>
                <c:pt idx="485">
                  <c:v>-12.933032658481636</c:v>
                </c:pt>
                <c:pt idx="486">
                  <c:v>-12.938261813258283</c:v>
                </c:pt>
                <c:pt idx="487">
                  <c:v>-12.943497772400281</c:v>
                </c:pt>
                <c:pt idx="488">
                  <c:v>-12.948740535907641</c:v>
                </c:pt>
                <c:pt idx="489">
                  <c:v>-12.953990103780356</c:v>
                </c:pt>
                <c:pt idx="490">
                  <c:v>-12.959246476018427</c:v>
                </c:pt>
                <c:pt idx="491">
                  <c:v>-12.964509652621853</c:v>
                </c:pt>
                <c:pt idx="492">
                  <c:v>-12.96977963359064</c:v>
                </c:pt>
                <c:pt idx="493">
                  <c:v>-12.975056418924781</c:v>
                </c:pt>
                <c:pt idx="494">
                  <c:v>-12.980340008624278</c:v>
                </c:pt>
                <c:pt idx="495">
                  <c:v>-12.985630402689132</c:v>
                </c:pt>
                <c:pt idx="496">
                  <c:v>-12.990927601119346</c:v>
                </c:pt>
                <c:pt idx="497">
                  <c:v>-12.996231603914914</c:v>
                </c:pt>
                <c:pt idx="498">
                  <c:v>-13.001542411075839</c:v>
                </c:pt>
                <c:pt idx="499">
                  <c:v>-13.006860022602121</c:v>
                </c:pt>
                <c:pt idx="500">
                  <c:v>-13.01218443849376</c:v>
                </c:pt>
                <c:pt idx="501">
                  <c:v>-13.017515658750755</c:v>
                </c:pt>
                <c:pt idx="502">
                  <c:v>-13.022853683373107</c:v>
                </c:pt>
                <c:pt idx="503">
                  <c:v>-13.028198512360817</c:v>
                </c:pt>
                <c:pt idx="504">
                  <c:v>-13.033550145713882</c:v>
                </c:pt>
                <c:pt idx="505">
                  <c:v>-13.038908583432303</c:v>
                </c:pt>
                <c:pt idx="506">
                  <c:v>-13.044273825516083</c:v>
                </c:pt>
                <c:pt idx="507">
                  <c:v>-13.049645871965218</c:v>
                </c:pt>
                <c:pt idx="508">
                  <c:v>-13.055024722779711</c:v>
                </c:pt>
                <c:pt idx="509">
                  <c:v>-13.06041037795956</c:v>
                </c:pt>
                <c:pt idx="510">
                  <c:v>-13.065802837504766</c:v>
                </c:pt>
                <c:pt idx="511">
                  <c:v>-13.071202101415327</c:v>
                </c:pt>
                <c:pt idx="512">
                  <c:v>-13.076608169691248</c:v>
                </c:pt>
                <c:pt idx="513">
                  <c:v>-13.082021042332524</c:v>
                </c:pt>
                <c:pt idx="514">
                  <c:v>-13.087440719339156</c:v>
                </c:pt>
                <c:pt idx="515">
                  <c:v>-13.092867200711146</c:v>
                </c:pt>
                <c:pt idx="516">
                  <c:v>-13.09830048644849</c:v>
                </c:pt>
                <c:pt idx="517">
                  <c:v>-13.103740576551195</c:v>
                </c:pt>
                <c:pt idx="518">
                  <c:v>-13.109187471019254</c:v>
                </c:pt>
                <c:pt idx="519">
                  <c:v>-13.114641169852671</c:v>
                </c:pt>
                <c:pt idx="520">
                  <c:v>-13.120101673051444</c:v>
                </c:pt>
                <c:pt idx="521">
                  <c:v>-13.125568980615572</c:v>
                </c:pt>
                <c:pt idx="522">
                  <c:v>-13.131043092545061</c:v>
                </c:pt>
                <c:pt idx="523">
                  <c:v>-13.136524008839903</c:v>
                </c:pt>
                <c:pt idx="524">
                  <c:v>-13.142011729500105</c:v>
                </c:pt>
                <c:pt idx="525">
                  <c:v>-13.147506254525661</c:v>
                </c:pt>
                <c:pt idx="526">
                  <c:v>-13.153007583916574</c:v>
                </c:pt>
                <c:pt idx="527">
                  <c:v>-13.158515717672845</c:v>
                </c:pt>
                <c:pt idx="528">
                  <c:v>-13.164030655794472</c:v>
                </c:pt>
                <c:pt idx="529">
                  <c:v>-13.169552398281455</c:v>
                </c:pt>
                <c:pt idx="530">
                  <c:v>-13.175080945133796</c:v>
                </c:pt>
                <c:pt idx="531">
                  <c:v>-13.180616296351493</c:v>
                </c:pt>
                <c:pt idx="532">
                  <c:v>-13.186158451934547</c:v>
                </c:pt>
                <c:pt idx="533">
                  <c:v>-13.191707411882959</c:v>
                </c:pt>
                <c:pt idx="534">
                  <c:v>-13.197263176196724</c:v>
                </c:pt>
                <c:pt idx="535">
                  <c:v>-13.202825744875849</c:v>
                </c:pt>
                <c:pt idx="536">
                  <c:v>-13.208395117920329</c:v>
                </c:pt>
                <c:pt idx="537">
                  <c:v>-13.213971295330166</c:v>
                </c:pt>
                <c:pt idx="538">
                  <c:v>-13.219554277105361</c:v>
                </c:pt>
                <c:pt idx="539">
                  <c:v>-13.225144063245912</c:v>
                </c:pt>
                <c:pt idx="540">
                  <c:v>-13.23074065375182</c:v>
                </c:pt>
                <c:pt idx="541">
                  <c:v>-13.236344048623083</c:v>
                </c:pt>
                <c:pt idx="542">
                  <c:v>-13.241954247859706</c:v>
                </c:pt>
                <c:pt idx="543">
                  <c:v>-13.247571251461684</c:v>
                </c:pt>
                <c:pt idx="544">
                  <c:v>-13.253195059429018</c:v>
                </c:pt>
                <c:pt idx="545">
                  <c:v>-13.258825671761709</c:v>
                </c:pt>
                <c:pt idx="546">
                  <c:v>-13.264463088459756</c:v>
                </c:pt>
                <c:pt idx="547">
                  <c:v>-13.270107309523162</c:v>
                </c:pt>
                <c:pt idx="548">
                  <c:v>-13.275758334951924</c:v>
                </c:pt>
                <c:pt idx="549">
                  <c:v>-13.281416164746043</c:v>
                </c:pt>
                <c:pt idx="550">
                  <c:v>-13.287080798905517</c:v>
                </c:pt>
                <c:pt idx="551">
                  <c:v>-13.292752237430348</c:v>
                </c:pt>
                <c:pt idx="552">
                  <c:v>-13.298430480320537</c:v>
                </c:pt>
                <c:pt idx="553">
                  <c:v>-13.304115527576082</c:v>
                </c:pt>
                <c:pt idx="554">
                  <c:v>-13.309807379196982</c:v>
                </c:pt>
                <c:pt idx="555">
                  <c:v>-13.315506035183242</c:v>
                </c:pt>
                <c:pt idx="556">
                  <c:v>-13.321211495534858</c:v>
                </c:pt>
                <c:pt idx="557">
                  <c:v>-13.32692376025183</c:v>
                </c:pt>
                <c:pt idx="558">
                  <c:v>-13.332642829334159</c:v>
                </c:pt>
                <c:pt idx="559">
                  <c:v>-13.338368702781843</c:v>
                </c:pt>
                <c:pt idx="560">
                  <c:v>-13.344101380594886</c:v>
                </c:pt>
                <c:pt idx="561">
                  <c:v>-13.349840862773284</c:v>
                </c:pt>
                <c:pt idx="562">
                  <c:v>-13.35558714931704</c:v>
                </c:pt>
                <c:pt idx="563">
                  <c:v>-13.361340240226152</c:v>
                </c:pt>
                <c:pt idx="564">
                  <c:v>-13.367100135500621</c:v>
                </c:pt>
                <c:pt idx="565">
                  <c:v>-13.372866835140448</c:v>
                </c:pt>
                <c:pt idx="566">
                  <c:v>-13.37864033914563</c:v>
                </c:pt>
                <c:pt idx="567">
                  <c:v>-13.384420647516169</c:v>
                </c:pt>
                <c:pt idx="568">
                  <c:v>-13.390207760252066</c:v>
                </c:pt>
                <c:pt idx="569">
                  <c:v>-13.396001677353318</c:v>
                </c:pt>
                <c:pt idx="570">
                  <c:v>-13.401802398819928</c:v>
                </c:pt>
                <c:pt idx="571">
                  <c:v>-13.407609924651894</c:v>
                </c:pt>
                <c:pt idx="572">
                  <c:v>-13.413424254849218</c:v>
                </c:pt>
                <c:pt idx="573">
                  <c:v>-13.419245389411897</c:v>
                </c:pt>
                <c:pt idx="574">
                  <c:v>-13.425073328339934</c:v>
                </c:pt>
                <c:pt idx="575">
                  <c:v>-13.430908071633326</c:v>
                </c:pt>
                <c:pt idx="576">
                  <c:v>-13.436749619292076</c:v>
                </c:pt>
                <c:pt idx="577">
                  <c:v>-13.442597971316182</c:v>
                </c:pt>
                <c:pt idx="578">
                  <c:v>-13.448453127705646</c:v>
                </c:pt>
                <c:pt idx="579">
                  <c:v>-13.454315088460465</c:v>
                </c:pt>
                <c:pt idx="580">
                  <c:v>-13.460183853580642</c:v>
                </c:pt>
                <c:pt idx="581">
                  <c:v>-13.466059423066177</c:v>
                </c:pt>
                <c:pt idx="582">
                  <c:v>-13.471941796917067</c:v>
                </c:pt>
                <c:pt idx="583">
                  <c:v>-13.477830975133312</c:v>
                </c:pt>
                <c:pt idx="584">
                  <c:v>-13.483726957714916</c:v>
                </c:pt>
                <c:pt idx="585">
                  <c:v>-13.489629744661876</c:v>
                </c:pt>
                <c:pt idx="586">
                  <c:v>-13.495539335974195</c:v>
                </c:pt>
                <c:pt idx="587">
                  <c:v>-13.501455731651868</c:v>
                </c:pt>
                <c:pt idx="588">
                  <c:v>-13.507378931694898</c:v>
                </c:pt>
                <c:pt idx="589">
                  <c:v>-13.513308936103286</c:v>
                </c:pt>
                <c:pt idx="590">
                  <c:v>-13.519245744877029</c:v>
                </c:pt>
                <c:pt idx="591">
                  <c:v>-13.52518935801613</c:v>
                </c:pt>
                <c:pt idx="592">
                  <c:v>-13.531139775520588</c:v>
                </c:pt>
                <c:pt idx="593">
                  <c:v>-13.537096997390403</c:v>
                </c:pt>
                <c:pt idx="594">
                  <c:v>-13.543061023625574</c:v>
                </c:pt>
                <c:pt idx="595">
                  <c:v>-13.549031854226101</c:v>
                </c:pt>
                <c:pt idx="596">
                  <c:v>-13.555009489191985</c:v>
                </c:pt>
                <c:pt idx="597">
                  <c:v>-13.560993928523224</c:v>
                </c:pt>
                <c:pt idx="598">
                  <c:v>-13.566985172219823</c:v>
                </c:pt>
                <c:pt idx="599">
                  <c:v>-13.572983220281778</c:v>
                </c:pt>
                <c:pt idx="600">
                  <c:v>-13.578988072709089</c:v>
                </c:pt>
                <c:pt idx="601">
                  <c:v>-13.584999729501757</c:v>
                </c:pt>
                <c:pt idx="602">
                  <c:v>-13.591018190659783</c:v>
                </c:pt>
                <c:pt idx="603">
                  <c:v>-13.597043456183163</c:v>
                </c:pt>
                <c:pt idx="604">
                  <c:v>-13.603075526071901</c:v>
                </c:pt>
                <c:pt idx="605">
                  <c:v>-13.609114400325996</c:v>
                </c:pt>
                <c:pt idx="606">
                  <c:v>-13.615160078945447</c:v>
                </c:pt>
                <c:pt idx="607">
                  <c:v>-13.621212561930257</c:v>
                </c:pt>
                <c:pt idx="608">
                  <c:v>-13.627271849280422</c:v>
                </c:pt>
                <c:pt idx="609">
                  <c:v>-13.633337940995943</c:v>
                </c:pt>
                <c:pt idx="610">
                  <c:v>-13.639410837076822</c:v>
                </c:pt>
                <c:pt idx="611">
                  <c:v>-13.645490537523058</c:v>
                </c:pt>
                <c:pt idx="612">
                  <c:v>-13.651577042334651</c:v>
                </c:pt>
                <c:pt idx="613">
                  <c:v>-13.657670351511598</c:v>
                </c:pt>
                <c:pt idx="614">
                  <c:v>-13.663770465053904</c:v>
                </c:pt>
                <c:pt idx="615">
                  <c:v>-13.669877382961566</c:v>
                </c:pt>
                <c:pt idx="616">
                  <c:v>-13.675991105234585</c:v>
                </c:pt>
                <c:pt idx="617">
                  <c:v>-13.68211163187296</c:v>
                </c:pt>
                <c:pt idx="618">
                  <c:v>-13.688238962876692</c:v>
                </c:pt>
                <c:pt idx="619">
                  <c:v>-13.694373098245782</c:v>
                </c:pt>
                <c:pt idx="620">
                  <c:v>-13.700514037980227</c:v>
                </c:pt>
                <c:pt idx="621">
                  <c:v>-13.706661782080031</c:v>
                </c:pt>
                <c:pt idx="622">
                  <c:v>-13.71281633054519</c:v>
                </c:pt>
                <c:pt idx="623">
                  <c:v>-13.718977683375705</c:v>
                </c:pt>
                <c:pt idx="624">
                  <c:v>-13.725145840571578</c:v>
                </c:pt>
                <c:pt idx="625">
                  <c:v>-13.731320802132808</c:v>
                </c:pt>
                <c:pt idx="626">
                  <c:v>-13.737502568059394</c:v>
                </c:pt>
                <c:pt idx="627">
                  <c:v>-13.743691138351338</c:v>
                </c:pt>
                <c:pt idx="628">
                  <c:v>-13.749886513008637</c:v>
                </c:pt>
                <c:pt idx="629">
                  <c:v>-13.756088692031291</c:v>
                </c:pt>
                <c:pt idx="630">
                  <c:v>-13.762297675419306</c:v>
                </c:pt>
                <c:pt idx="631">
                  <c:v>-13.768513463172678</c:v>
                </c:pt>
                <c:pt idx="632">
                  <c:v>-13.774736055291402</c:v>
                </c:pt>
                <c:pt idx="633">
                  <c:v>-13.780965451775486</c:v>
                </c:pt>
                <c:pt idx="634">
                  <c:v>-13.787201652624924</c:v>
                </c:pt>
                <c:pt idx="635">
                  <c:v>-13.793444657839721</c:v>
                </c:pt>
                <c:pt idx="636">
                  <c:v>-13.799694467419876</c:v>
                </c:pt>
                <c:pt idx="637">
                  <c:v>-13.805951081365386</c:v>
                </c:pt>
                <c:pt idx="638">
                  <c:v>-13.812214499676251</c:v>
                </c:pt>
                <c:pt idx="639">
                  <c:v>-13.818484722352476</c:v>
                </c:pt>
                <c:pt idx="640">
                  <c:v>-13.824761749394057</c:v>
                </c:pt>
                <c:pt idx="641">
                  <c:v>-13.831045580800994</c:v>
                </c:pt>
                <c:pt idx="642">
                  <c:v>-13.837336216573288</c:v>
                </c:pt>
                <c:pt idx="643">
                  <c:v>-13.843633656710939</c:v>
                </c:pt>
                <c:pt idx="644">
                  <c:v>-13.849937901213945</c:v>
                </c:pt>
                <c:pt idx="645">
                  <c:v>-13.856248950082311</c:v>
                </c:pt>
                <c:pt idx="646">
                  <c:v>-13.86256680331603</c:v>
                </c:pt>
                <c:pt idx="647">
                  <c:v>-13.868891460915108</c:v>
                </c:pt>
                <c:pt idx="648">
                  <c:v>-13.875222922879541</c:v>
                </c:pt>
                <c:pt idx="649">
                  <c:v>-13.881561189209332</c:v>
                </c:pt>
                <c:pt idx="650">
                  <c:v>-13.887906259904479</c:v>
                </c:pt>
                <c:pt idx="651">
                  <c:v>-13.894258134964986</c:v>
                </c:pt>
                <c:pt idx="652">
                  <c:v>-13.900616814390846</c:v>
                </c:pt>
                <c:pt idx="653">
                  <c:v>-13.906982298182063</c:v>
                </c:pt>
                <c:pt idx="654">
                  <c:v>-13.913354586338638</c:v>
                </c:pt>
                <c:pt idx="655">
                  <c:v>-13.91973367886057</c:v>
                </c:pt>
                <c:pt idx="656">
                  <c:v>-13.926119575747856</c:v>
                </c:pt>
                <c:pt idx="657">
                  <c:v>-13.932512277000502</c:v>
                </c:pt>
                <c:pt idx="658">
                  <c:v>-13.938911782618502</c:v>
                </c:pt>
                <c:pt idx="659">
                  <c:v>-13.945318092601861</c:v>
                </c:pt>
                <c:pt idx="660">
                  <c:v>-13.951731206950576</c:v>
                </c:pt>
                <c:pt idx="661">
                  <c:v>-13.958151125664648</c:v>
                </c:pt>
                <c:pt idx="662">
                  <c:v>-13.964577848744078</c:v>
                </c:pt>
                <c:pt idx="663">
                  <c:v>-13.971011376188862</c:v>
                </c:pt>
                <c:pt idx="664">
                  <c:v>-13.977451707999002</c:v>
                </c:pt>
                <c:pt idx="665">
                  <c:v>-13.983898844174501</c:v>
                </c:pt>
                <c:pt idx="666">
                  <c:v>-13.990352784715355</c:v>
                </c:pt>
                <c:pt idx="667">
                  <c:v>-13.996813529621569</c:v>
                </c:pt>
                <c:pt idx="668">
                  <c:v>-14.003281078893137</c:v>
                </c:pt>
                <c:pt idx="669">
                  <c:v>-14.009755432530064</c:v>
                </c:pt>
                <c:pt idx="670">
                  <c:v>-14.016236590532346</c:v>
                </c:pt>
                <c:pt idx="671">
                  <c:v>-14.022724552899984</c:v>
                </c:pt>
                <c:pt idx="672">
                  <c:v>-14.029219319632979</c:v>
                </c:pt>
                <c:pt idx="673">
                  <c:v>-14.03572089073133</c:v>
                </c:pt>
                <c:pt idx="674">
                  <c:v>-14.04222926619504</c:v>
                </c:pt>
                <c:pt idx="675">
                  <c:v>-14.048744446024106</c:v>
                </c:pt>
                <c:pt idx="676">
                  <c:v>-14.055266430218531</c:v>
                </c:pt>
                <c:pt idx="677">
                  <c:v>-14.061795218778309</c:v>
                </c:pt>
                <c:pt idx="678">
                  <c:v>-14.068330811703445</c:v>
                </c:pt>
                <c:pt idx="679">
                  <c:v>-14.074873208993937</c:v>
                </c:pt>
                <c:pt idx="680">
                  <c:v>-14.081422410649786</c:v>
                </c:pt>
                <c:pt idx="681">
                  <c:v>-14.087978416670992</c:v>
                </c:pt>
                <c:pt idx="682">
                  <c:v>-14.094541227057555</c:v>
                </c:pt>
                <c:pt idx="683">
                  <c:v>-14.101110841809474</c:v>
                </c:pt>
                <c:pt idx="684">
                  <c:v>-14.107687260926753</c:v>
                </c:pt>
                <c:pt idx="685">
                  <c:v>-14.114270484409383</c:v>
                </c:pt>
                <c:pt idx="686">
                  <c:v>-14.120860512257373</c:v>
                </c:pt>
                <c:pt idx="687">
                  <c:v>-14.12745734447072</c:v>
                </c:pt>
                <c:pt idx="688">
                  <c:v>-14.134060981049423</c:v>
                </c:pt>
                <c:pt idx="689">
                  <c:v>-14.140671421993481</c:v>
                </c:pt>
                <c:pt idx="690">
                  <c:v>-14.147288667302899</c:v>
                </c:pt>
                <c:pt idx="691">
                  <c:v>-14.153912716977672</c:v>
                </c:pt>
                <c:pt idx="692">
                  <c:v>-14.160543571017802</c:v>
                </c:pt>
                <c:pt idx="693">
                  <c:v>-14.16718122942329</c:v>
                </c:pt>
                <c:pt idx="694">
                  <c:v>-14.173825692194132</c:v>
                </c:pt>
                <c:pt idx="695">
                  <c:v>-14.180476959330335</c:v>
                </c:pt>
                <c:pt idx="696">
                  <c:v>-14.187135030831893</c:v>
                </c:pt>
                <c:pt idx="697">
                  <c:v>-14.193799906698805</c:v>
                </c:pt>
                <c:pt idx="698">
                  <c:v>-14.200471586931076</c:v>
                </c:pt>
                <c:pt idx="699">
                  <c:v>-14.207150071528703</c:v>
                </c:pt>
                <c:pt idx="700">
                  <c:v>-14.213835360491689</c:v>
                </c:pt>
                <c:pt idx="701">
                  <c:v>-14.220527453820027</c:v>
                </c:pt>
                <c:pt idx="702">
                  <c:v>-14.227226351513725</c:v>
                </c:pt>
                <c:pt idx="703">
                  <c:v>-14.233932053572779</c:v>
                </c:pt>
                <c:pt idx="704">
                  <c:v>-14.24064455999719</c:v>
                </c:pt>
                <c:pt idx="705">
                  <c:v>-14.247363870786957</c:v>
                </c:pt>
                <c:pt idx="706">
                  <c:v>-14.254089985942082</c:v>
                </c:pt>
                <c:pt idx="707">
                  <c:v>-14.260822905462565</c:v>
                </c:pt>
                <c:pt idx="708">
                  <c:v>-14.267562629348401</c:v>
                </c:pt>
                <c:pt idx="709">
                  <c:v>-14.274309157599594</c:v>
                </c:pt>
                <c:pt idx="710">
                  <c:v>-14.281062490216145</c:v>
                </c:pt>
                <c:pt idx="711">
                  <c:v>-14.287822627198054</c:v>
                </c:pt>
                <c:pt idx="712">
                  <c:v>-14.294589568545318</c:v>
                </c:pt>
                <c:pt idx="713">
                  <c:v>-14.301363314257941</c:v>
                </c:pt>
                <c:pt idx="714">
                  <c:v>-14.308143864335918</c:v>
                </c:pt>
                <c:pt idx="715">
                  <c:v>-14.314931218779254</c:v>
                </c:pt>
                <c:pt idx="716">
                  <c:v>-14.321725377587946</c:v>
                </c:pt>
                <c:pt idx="717">
                  <c:v>-14.328526340761993</c:v>
                </c:pt>
                <c:pt idx="718">
                  <c:v>-14.335334108301399</c:v>
                </c:pt>
                <c:pt idx="719">
                  <c:v>-14.342148680206162</c:v>
                </c:pt>
                <c:pt idx="720">
                  <c:v>-14.348970056476279</c:v>
                </c:pt>
                <c:pt idx="721">
                  <c:v>-14.355798237111754</c:v>
                </c:pt>
                <c:pt idx="722">
                  <c:v>-14.362633222112585</c:v>
                </c:pt>
                <c:pt idx="723">
                  <c:v>-14.369475011478775</c:v>
                </c:pt>
                <c:pt idx="724">
                  <c:v>-14.37632360521032</c:v>
                </c:pt>
                <c:pt idx="725">
                  <c:v>-14.383179003307221</c:v>
                </c:pt>
                <c:pt idx="726">
                  <c:v>-14.39004120576948</c:v>
                </c:pt>
                <c:pt idx="727">
                  <c:v>-14.396910212597096</c:v>
                </c:pt>
                <c:pt idx="728">
                  <c:v>-14.403786023790069</c:v>
                </c:pt>
                <c:pt idx="729">
                  <c:v>-14.410668639348396</c:v>
                </c:pt>
                <c:pt idx="730">
                  <c:v>-14.417558059272082</c:v>
                </c:pt>
                <c:pt idx="731">
                  <c:v>-14.424454283561126</c:v>
                </c:pt>
                <c:pt idx="732">
                  <c:v>-14.431357312215525</c:v>
                </c:pt>
                <c:pt idx="733">
                  <c:v>-14.43826714523528</c:v>
                </c:pt>
                <c:pt idx="734">
                  <c:v>-14.445183782620393</c:v>
                </c:pt>
                <c:pt idx="735">
                  <c:v>-14.452107224370865</c:v>
                </c:pt>
                <c:pt idx="736">
                  <c:v>-14.459037470486688</c:v>
                </c:pt>
                <c:pt idx="737">
                  <c:v>-14.465974520967873</c:v>
                </c:pt>
                <c:pt idx="738">
                  <c:v>-14.472918375814411</c:v>
                </c:pt>
                <c:pt idx="739">
                  <c:v>-14.479869035026308</c:v>
                </c:pt>
                <c:pt idx="740">
                  <c:v>-14.486826498603559</c:v>
                </c:pt>
                <c:pt idx="741">
                  <c:v>-14.493790766546171</c:v>
                </c:pt>
                <c:pt idx="742">
                  <c:v>-14.500761838854137</c:v>
                </c:pt>
                <c:pt idx="743">
                  <c:v>-14.50773971552746</c:v>
                </c:pt>
                <c:pt idx="744">
                  <c:v>-14.514724396566139</c:v>
                </c:pt>
                <c:pt idx="745">
                  <c:v>-14.521715881970175</c:v>
                </c:pt>
                <c:pt idx="746">
                  <c:v>-14.528714171739569</c:v>
                </c:pt>
                <c:pt idx="747">
                  <c:v>-14.535719265874318</c:v>
                </c:pt>
                <c:pt idx="748">
                  <c:v>-14.542731164374425</c:v>
                </c:pt>
                <c:pt idx="749">
                  <c:v>-14.549749867239889</c:v>
                </c:pt>
                <c:pt idx="750">
                  <c:v>-14.55677537447071</c:v>
                </c:pt>
                <c:pt idx="751">
                  <c:v>-14.563807686066887</c:v>
                </c:pt>
                <c:pt idx="752">
                  <c:v>-14.57084680202842</c:v>
                </c:pt>
                <c:pt idx="753">
                  <c:v>-14.57789272235531</c:v>
                </c:pt>
                <c:pt idx="754">
                  <c:v>-14.584945447047556</c:v>
                </c:pt>
                <c:pt idx="755">
                  <c:v>-14.592004976105162</c:v>
                </c:pt>
                <c:pt idx="756">
                  <c:v>-14.599071309528123</c:v>
                </c:pt>
                <c:pt idx="757">
                  <c:v>-14.606144447316442</c:v>
                </c:pt>
                <c:pt idx="758">
                  <c:v>-14.613224389470115</c:v>
                </c:pt>
                <c:pt idx="759">
                  <c:v>-14.620311135989146</c:v>
                </c:pt>
                <c:pt idx="760">
                  <c:v>-14.627404686873534</c:v>
                </c:pt>
                <c:pt idx="761">
                  <c:v>-14.634505042123276</c:v>
                </c:pt>
                <c:pt idx="762">
                  <c:v>-14.641612201738379</c:v>
                </c:pt>
                <c:pt idx="763">
                  <c:v>-14.648726165718836</c:v>
                </c:pt>
                <c:pt idx="764">
                  <c:v>-14.655846934064652</c:v>
                </c:pt>
                <c:pt idx="765">
                  <c:v>-14.662974506775821</c:v>
                </c:pt>
                <c:pt idx="766">
                  <c:v>-14.670108883852349</c:v>
                </c:pt>
                <c:pt idx="767">
                  <c:v>-14.677250065294233</c:v>
                </c:pt>
                <c:pt idx="768">
                  <c:v>-14.684398051101475</c:v>
                </c:pt>
                <c:pt idx="769">
                  <c:v>-14.691552841274074</c:v>
                </c:pt>
                <c:pt idx="770">
                  <c:v>-14.698714435812029</c:v>
                </c:pt>
                <c:pt idx="771">
                  <c:v>-14.705882834715339</c:v>
                </c:pt>
                <c:pt idx="772">
                  <c:v>-14.713058037984009</c:v>
                </c:pt>
                <c:pt idx="773">
                  <c:v>-14.720240045618032</c:v>
                </c:pt>
                <c:pt idx="774">
                  <c:v>-14.727428857617417</c:v>
                </c:pt>
                <c:pt idx="775">
                  <c:v>-14.734624473982155</c:v>
                </c:pt>
                <c:pt idx="776">
                  <c:v>-14.741826894712251</c:v>
                </c:pt>
                <c:pt idx="777">
                  <c:v>-14.7490361198077</c:v>
                </c:pt>
                <c:pt idx="778">
                  <c:v>-14.75625214926851</c:v>
                </c:pt>
                <c:pt idx="779">
                  <c:v>-14.763474983094675</c:v>
                </c:pt>
                <c:pt idx="780">
                  <c:v>-14.770704621286196</c:v>
                </c:pt>
                <c:pt idx="781">
                  <c:v>-14.777941063843077</c:v>
                </c:pt>
                <c:pt idx="782">
                  <c:v>-14.78518431076531</c:v>
                </c:pt>
                <c:pt idx="783">
                  <c:v>-14.792434362052902</c:v>
                </c:pt>
                <c:pt idx="784">
                  <c:v>-14.799691217705851</c:v>
                </c:pt>
                <c:pt idx="785">
                  <c:v>-14.806954877724158</c:v>
                </c:pt>
                <c:pt idx="786">
                  <c:v>-14.814225342107822</c:v>
                </c:pt>
                <c:pt idx="787">
                  <c:v>-14.82150261085684</c:v>
                </c:pt>
                <c:pt idx="788">
                  <c:v>-14.828786683971215</c:v>
                </c:pt>
                <c:pt idx="789">
                  <c:v>-14.836077561450947</c:v>
                </c:pt>
                <c:pt idx="790">
                  <c:v>-14.843375243296038</c:v>
                </c:pt>
                <c:pt idx="791">
                  <c:v>-14.850679729506481</c:v>
                </c:pt>
                <c:pt idx="792">
                  <c:v>-14.857991020082284</c:v>
                </c:pt>
                <c:pt idx="793">
                  <c:v>-14.865309115023443</c:v>
                </c:pt>
                <c:pt idx="794">
                  <c:v>-14.872634014329963</c:v>
                </c:pt>
                <c:pt idx="795">
                  <c:v>-14.879965718001834</c:v>
                </c:pt>
                <c:pt idx="796">
                  <c:v>-14.887304226039065</c:v>
                </c:pt>
                <c:pt idx="797">
                  <c:v>-14.894649538441652</c:v>
                </c:pt>
                <c:pt idx="798">
                  <c:v>-14.902001655209595</c:v>
                </c:pt>
                <c:pt idx="799">
                  <c:v>-14.909360576342895</c:v>
                </c:pt>
                <c:pt idx="800">
                  <c:v>-14.91672630184155</c:v>
                </c:pt>
                <c:pt idx="801">
                  <c:v>-14.924098831705564</c:v>
                </c:pt>
                <c:pt idx="802">
                  <c:v>-14.931478165934934</c:v>
                </c:pt>
                <c:pt idx="803">
                  <c:v>-14.938864304529659</c:v>
                </c:pt>
                <c:pt idx="804">
                  <c:v>-14.946257247489745</c:v>
                </c:pt>
                <c:pt idx="805">
                  <c:v>-14.953656994815184</c:v>
                </c:pt>
                <c:pt idx="806">
                  <c:v>-14.961063546505981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E3A-4836-A8C6-C95A925F7122}"/>
            </c:ext>
          </c:extLst>
        </c:ser>
        <c:ser>
          <c:idx val="4"/>
          <c:order val="4"/>
          <c:spPr>
            <a:ln w="2222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'Max limit'!$AG$6:$AG$812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limit'!$AL$6:$AL$812</c:f>
              <c:numCache>
                <c:formatCode>0.00</c:formatCode>
                <c:ptCount val="807"/>
                <c:pt idx="0">
                  <c:v>-11.284088523855049</c:v>
                </c:pt>
                <c:pt idx="1">
                  <c:v>-11.286621222932897</c:v>
                </c:pt>
                <c:pt idx="2">
                  <c:v>-11.289162855693558</c:v>
                </c:pt>
                <c:pt idx="3">
                  <c:v>-11.291713422137036</c:v>
                </c:pt>
                <c:pt idx="4">
                  <c:v>-11.294272922263326</c:v>
                </c:pt>
                <c:pt idx="5">
                  <c:v>-11.296841356072431</c:v>
                </c:pt>
                <c:pt idx="6">
                  <c:v>-11.299418723564351</c:v>
                </c:pt>
                <c:pt idx="7">
                  <c:v>-11.302005024739085</c:v>
                </c:pt>
                <c:pt idx="8">
                  <c:v>-11.304600259596633</c:v>
                </c:pt>
                <c:pt idx="9">
                  <c:v>-11.307204428136995</c:v>
                </c:pt>
                <c:pt idx="10">
                  <c:v>-11.309817530360171</c:v>
                </c:pt>
                <c:pt idx="11">
                  <c:v>-11.312439566266162</c:v>
                </c:pt>
                <c:pt idx="12">
                  <c:v>-11.315070535854966</c:v>
                </c:pt>
                <c:pt idx="13">
                  <c:v>-11.317710439126586</c:v>
                </c:pt>
                <c:pt idx="14">
                  <c:v>-11.320359276081019</c:v>
                </c:pt>
                <c:pt idx="15">
                  <c:v>-11.323017046718268</c:v>
                </c:pt>
                <c:pt idx="16">
                  <c:v>-11.32568375103833</c:v>
                </c:pt>
                <c:pt idx="17">
                  <c:v>-11.328359389041207</c:v>
                </c:pt>
                <c:pt idx="18">
                  <c:v>-11.331043960726896</c:v>
                </c:pt>
                <c:pt idx="19">
                  <c:v>-11.333737466095403</c:v>
                </c:pt>
                <c:pt idx="20">
                  <c:v>-11.336439905146722</c:v>
                </c:pt>
                <c:pt idx="21">
                  <c:v>-11.339151277880855</c:v>
                </c:pt>
                <c:pt idx="22">
                  <c:v>-11.341871584297802</c:v>
                </c:pt>
                <c:pt idx="23">
                  <c:v>-11.344600824397565</c:v>
                </c:pt>
                <c:pt idx="24">
                  <c:v>-11.347338998180142</c:v>
                </c:pt>
                <c:pt idx="25">
                  <c:v>-11.350086105645532</c:v>
                </c:pt>
                <c:pt idx="26">
                  <c:v>-11.352842146793737</c:v>
                </c:pt>
                <c:pt idx="27">
                  <c:v>-11.355607121624757</c:v>
                </c:pt>
                <c:pt idx="28">
                  <c:v>-11.35838103013859</c:v>
                </c:pt>
                <c:pt idx="29">
                  <c:v>-11.361163872335238</c:v>
                </c:pt>
                <c:pt idx="30">
                  <c:v>-11.3639556482147</c:v>
                </c:pt>
                <c:pt idx="31">
                  <c:v>-11.366756357776977</c:v>
                </c:pt>
                <c:pt idx="32">
                  <c:v>-11.369566001022067</c:v>
                </c:pt>
                <c:pt idx="33">
                  <c:v>-11.372384577949973</c:v>
                </c:pt>
                <c:pt idx="34">
                  <c:v>-11.375212088560691</c:v>
                </c:pt>
                <c:pt idx="35">
                  <c:v>-11.378048532854224</c:v>
                </c:pt>
                <c:pt idx="36">
                  <c:v>-11.380893910830572</c:v>
                </c:pt>
                <c:pt idx="37">
                  <c:v>-11.383748222489734</c:v>
                </c:pt>
                <c:pt idx="38">
                  <c:v>-11.386611467831711</c:v>
                </c:pt>
                <c:pt idx="39">
                  <c:v>-11.389483646856501</c:v>
                </c:pt>
                <c:pt idx="40">
                  <c:v>-11.392364759564106</c:v>
                </c:pt>
                <c:pt idx="41">
                  <c:v>-11.395254805954526</c:v>
                </c:pt>
                <c:pt idx="42">
                  <c:v>-11.398153786027759</c:v>
                </c:pt>
                <c:pt idx="43">
                  <c:v>-11.401061699783806</c:v>
                </c:pt>
                <c:pt idx="44">
                  <c:v>-11.403978547222669</c:v>
                </c:pt>
                <c:pt idx="45">
                  <c:v>-11.406904328344345</c:v>
                </c:pt>
                <c:pt idx="46">
                  <c:v>-11.409839043148835</c:v>
                </c:pt>
                <c:pt idx="47">
                  <c:v>-11.41278269163614</c:v>
                </c:pt>
                <c:pt idx="48">
                  <c:v>-11.415735273806259</c:v>
                </c:pt>
                <c:pt idx="49">
                  <c:v>-11.418696789659194</c:v>
                </c:pt>
                <c:pt idx="50">
                  <c:v>-11.421667239194941</c:v>
                </c:pt>
                <c:pt idx="51">
                  <c:v>-11.424646622413503</c:v>
                </c:pt>
                <c:pt idx="52">
                  <c:v>-11.427634939314878</c:v>
                </c:pt>
                <c:pt idx="53">
                  <c:v>-11.430632189899068</c:v>
                </c:pt>
                <c:pt idx="54">
                  <c:v>-11.433638374166074</c:v>
                </c:pt>
                <c:pt idx="55">
                  <c:v>-11.436653492115893</c:v>
                </c:pt>
                <c:pt idx="56">
                  <c:v>-11.439677543748527</c:v>
                </c:pt>
                <c:pt idx="57">
                  <c:v>-11.442710529063975</c:v>
                </c:pt>
                <c:pt idx="58">
                  <c:v>-11.445752448062235</c:v>
                </c:pt>
                <c:pt idx="59">
                  <c:v>-11.448803300743313</c:v>
                </c:pt>
                <c:pt idx="60">
                  <c:v>-11.451863087107203</c:v>
                </c:pt>
                <c:pt idx="61">
                  <c:v>-11.454931807153907</c:v>
                </c:pt>
                <c:pt idx="62">
                  <c:v>-11.458009460883426</c:v>
                </c:pt>
                <c:pt idx="63">
                  <c:v>-11.46109604829576</c:v>
                </c:pt>
                <c:pt idx="64">
                  <c:v>-11.464191569390907</c:v>
                </c:pt>
                <c:pt idx="65">
                  <c:v>-11.467296024168869</c:v>
                </c:pt>
                <c:pt idx="66">
                  <c:v>-11.470409412629644</c:v>
                </c:pt>
                <c:pt idx="67">
                  <c:v>-11.473531734773236</c:v>
                </c:pt>
                <c:pt idx="68">
                  <c:v>-11.476662990599641</c:v>
                </c:pt>
                <c:pt idx="69">
                  <c:v>-11.47980318010886</c:v>
                </c:pt>
                <c:pt idx="70">
                  <c:v>-11.482952303300893</c:v>
                </c:pt>
                <c:pt idx="71">
                  <c:v>-11.48611036017574</c:v>
                </c:pt>
                <c:pt idx="72">
                  <c:v>-11.489277350733401</c:v>
                </c:pt>
                <c:pt idx="73">
                  <c:v>-11.492453274973878</c:v>
                </c:pt>
                <c:pt idx="74">
                  <c:v>-11.495638132897168</c:v>
                </c:pt>
                <c:pt idx="75">
                  <c:v>-11.498831924503273</c:v>
                </c:pt>
                <c:pt idx="76">
                  <c:v>-11.502034649792192</c:v>
                </c:pt>
                <c:pt idx="77">
                  <c:v>-11.505246308763924</c:v>
                </c:pt>
                <c:pt idx="78">
                  <c:v>-11.508466901418473</c:v>
                </c:pt>
                <c:pt idx="79">
                  <c:v>-11.511696427755833</c:v>
                </c:pt>
                <c:pt idx="80">
                  <c:v>-11.514934887776009</c:v>
                </c:pt>
                <c:pt idx="81">
                  <c:v>-11.518182281479</c:v>
                </c:pt>
                <c:pt idx="82">
                  <c:v>-11.521438608864806</c:v>
                </c:pt>
                <c:pt idx="83">
                  <c:v>-11.524703869933424</c:v>
                </c:pt>
                <c:pt idx="84">
                  <c:v>-11.527978064684858</c:v>
                </c:pt>
                <c:pt idx="85">
                  <c:v>-11.531261193119104</c:v>
                </c:pt>
                <c:pt idx="86">
                  <c:v>-11.534553255236167</c:v>
                </c:pt>
                <c:pt idx="87">
                  <c:v>-11.537854251036043</c:v>
                </c:pt>
                <c:pt idx="88">
                  <c:v>-11.541164180518733</c:v>
                </c:pt>
                <c:pt idx="89">
                  <c:v>-11.544483043684238</c:v>
                </c:pt>
                <c:pt idx="90">
                  <c:v>-11.547810840532556</c:v>
                </c:pt>
                <c:pt idx="91">
                  <c:v>-11.551147571063689</c:v>
                </c:pt>
                <c:pt idx="92">
                  <c:v>-11.554493235277636</c:v>
                </c:pt>
                <c:pt idx="93">
                  <c:v>-11.557847833174398</c:v>
                </c:pt>
                <c:pt idx="94">
                  <c:v>-11.561211364753973</c:v>
                </c:pt>
                <c:pt idx="95">
                  <c:v>-11.564583830016364</c:v>
                </c:pt>
                <c:pt idx="96">
                  <c:v>-11.567965228961569</c:v>
                </c:pt>
                <c:pt idx="97">
                  <c:v>-11.571355561589588</c:v>
                </c:pt>
                <c:pt idx="98">
                  <c:v>-11.574754827900421</c:v>
                </c:pt>
                <c:pt idx="99">
                  <c:v>-11.578163027894067</c:v>
                </c:pt>
                <c:pt idx="100">
                  <c:v>-11.58158016157053</c:v>
                </c:pt>
                <c:pt idx="101">
                  <c:v>-11.585006228929805</c:v>
                </c:pt>
                <c:pt idx="102">
                  <c:v>-11.588441229971895</c:v>
                </c:pt>
                <c:pt idx="103">
                  <c:v>-11.5918851646968</c:v>
                </c:pt>
                <c:pt idx="104">
                  <c:v>-11.595338033104518</c:v>
                </c:pt>
                <c:pt idx="105">
                  <c:v>-11.598799835195052</c:v>
                </c:pt>
                <c:pt idx="106">
                  <c:v>-11.602270570968399</c:v>
                </c:pt>
                <c:pt idx="107">
                  <c:v>-11.605750240424561</c:v>
                </c:pt>
                <c:pt idx="108">
                  <c:v>-11.609238843563537</c:v>
                </c:pt>
                <c:pt idx="109">
                  <c:v>-11.612736380385327</c:v>
                </c:pt>
                <c:pt idx="110">
                  <c:v>-11.616242850889931</c:v>
                </c:pt>
                <c:pt idx="111">
                  <c:v>-11.61975825507735</c:v>
                </c:pt>
                <c:pt idx="112">
                  <c:v>-11.623282592947582</c:v>
                </c:pt>
                <c:pt idx="113">
                  <c:v>-11.62681586450063</c:v>
                </c:pt>
                <c:pt idx="114">
                  <c:v>-11.630358069736491</c:v>
                </c:pt>
                <c:pt idx="115">
                  <c:v>-11.633909208655167</c:v>
                </c:pt>
                <c:pt idx="116">
                  <c:v>-11.637469281256656</c:v>
                </c:pt>
                <c:pt idx="117">
                  <c:v>-11.641038287540962</c:v>
                </c:pt>
                <c:pt idx="118">
                  <c:v>-11.644616227508079</c:v>
                </c:pt>
                <c:pt idx="119">
                  <c:v>-11.648203101158012</c:v>
                </c:pt>
                <c:pt idx="120">
                  <c:v>-11.651798908490759</c:v>
                </c:pt>
                <c:pt idx="121">
                  <c:v>-11.655403649506322</c:v>
                </c:pt>
                <c:pt idx="122">
                  <c:v>-11.659017324204697</c:v>
                </c:pt>
                <c:pt idx="123">
                  <c:v>-11.662639932585886</c:v>
                </c:pt>
                <c:pt idx="124">
                  <c:v>-11.666271474649891</c:v>
                </c:pt>
                <c:pt idx="125">
                  <c:v>-11.66991195039671</c:v>
                </c:pt>
                <c:pt idx="126">
                  <c:v>-11.673561359826342</c:v>
                </c:pt>
                <c:pt idx="127">
                  <c:v>-11.677219702938791</c:v>
                </c:pt>
                <c:pt idx="128">
                  <c:v>-11.680886979734051</c:v>
                </c:pt>
                <c:pt idx="129">
                  <c:v>-11.684563190212128</c:v>
                </c:pt>
                <c:pt idx="130">
                  <c:v>-11.688248334373016</c:v>
                </c:pt>
                <c:pt idx="131">
                  <c:v>-11.691942412216722</c:v>
                </c:pt>
                <c:pt idx="132">
                  <c:v>-11.69564542374324</c:v>
                </c:pt>
                <c:pt idx="133">
                  <c:v>-11.699357368952573</c:v>
                </c:pt>
                <c:pt idx="134">
                  <c:v>-11.70307824784472</c:v>
                </c:pt>
                <c:pt idx="135">
                  <c:v>-11.70680806041968</c:v>
                </c:pt>
                <c:pt idx="136">
                  <c:v>-11.710546806677456</c:v>
                </c:pt>
                <c:pt idx="137">
                  <c:v>-11.714294486618046</c:v>
                </c:pt>
                <c:pt idx="138">
                  <c:v>-11.71805110024145</c:v>
                </c:pt>
                <c:pt idx="139">
                  <c:v>-11.721816647547669</c:v>
                </c:pt>
                <c:pt idx="140">
                  <c:v>-11.725591128536703</c:v>
                </c:pt>
                <c:pt idx="141">
                  <c:v>-11.729374543208548</c:v>
                </c:pt>
                <c:pt idx="142">
                  <c:v>-11.73316689156321</c:v>
                </c:pt>
                <c:pt idx="143">
                  <c:v>-11.736968173600687</c:v>
                </c:pt>
                <c:pt idx="144">
                  <c:v>-11.740778389320976</c:v>
                </c:pt>
                <c:pt idx="145">
                  <c:v>-11.744597538724079</c:v>
                </c:pt>
                <c:pt idx="146">
                  <c:v>-11.748425621809998</c:v>
                </c:pt>
                <c:pt idx="147">
                  <c:v>-11.752262638578731</c:v>
                </c:pt>
                <c:pt idx="148">
                  <c:v>-11.756108589030278</c:v>
                </c:pt>
                <c:pt idx="149">
                  <c:v>-11.759963473164639</c:v>
                </c:pt>
                <c:pt idx="150">
                  <c:v>-11.763827290981814</c:v>
                </c:pt>
                <c:pt idx="151">
                  <c:v>-11.767700042481804</c:v>
                </c:pt>
                <c:pt idx="152">
                  <c:v>-11.771581727664609</c:v>
                </c:pt>
                <c:pt idx="153">
                  <c:v>-11.775472346530227</c:v>
                </c:pt>
                <c:pt idx="154">
                  <c:v>-11.77937189907866</c:v>
                </c:pt>
                <c:pt idx="155">
                  <c:v>-11.783280385309906</c:v>
                </c:pt>
                <c:pt idx="156">
                  <c:v>-11.787197805223968</c:v>
                </c:pt>
                <c:pt idx="157">
                  <c:v>-11.791124158820843</c:v>
                </c:pt>
                <c:pt idx="158">
                  <c:v>-11.795059446100533</c:v>
                </c:pt>
                <c:pt idx="159">
                  <c:v>-11.799003667063037</c:v>
                </c:pt>
                <c:pt idx="160">
                  <c:v>-11.802956821708355</c:v>
                </c:pt>
                <c:pt idx="161">
                  <c:v>-11.806918910036488</c:v>
                </c:pt>
                <c:pt idx="162">
                  <c:v>-11.810889932047434</c:v>
                </c:pt>
                <c:pt idx="163">
                  <c:v>-11.814869887741196</c:v>
                </c:pt>
                <c:pt idx="164">
                  <c:v>-11.818858777117772</c:v>
                </c:pt>
                <c:pt idx="165">
                  <c:v>-11.822856600177161</c:v>
                </c:pt>
                <c:pt idx="166">
                  <c:v>-11.826863356919365</c:v>
                </c:pt>
                <c:pt idx="167">
                  <c:v>-11.830879047344384</c:v>
                </c:pt>
                <c:pt idx="168">
                  <c:v>-11.834903671452215</c:v>
                </c:pt>
                <c:pt idx="169">
                  <c:v>-11.838937229242863</c:v>
                </c:pt>
                <c:pt idx="170">
                  <c:v>-11.842979720716324</c:v>
                </c:pt>
                <c:pt idx="171">
                  <c:v>-11.847031145872599</c:v>
                </c:pt>
                <c:pt idx="172">
                  <c:v>-11.85109150471169</c:v>
                </c:pt>
                <c:pt idx="173">
                  <c:v>-11.855160797233593</c:v>
                </c:pt>
                <c:pt idx="174">
                  <c:v>-11.859239023438311</c:v>
                </c:pt>
                <c:pt idx="175">
                  <c:v>-11.863326183325844</c:v>
                </c:pt>
                <c:pt idx="176">
                  <c:v>-11.867422276896191</c:v>
                </c:pt>
                <c:pt idx="177">
                  <c:v>-11.871527304149351</c:v>
                </c:pt>
                <c:pt idx="178">
                  <c:v>-11.875641265085328</c:v>
                </c:pt>
                <c:pt idx="179">
                  <c:v>-11.879764159704116</c:v>
                </c:pt>
                <c:pt idx="180">
                  <c:v>-11.883895988005721</c:v>
                </c:pt>
                <c:pt idx="181">
                  <c:v>-11.888036749990139</c:v>
                </c:pt>
                <c:pt idx="182">
                  <c:v>-11.892186445657371</c:v>
                </c:pt>
                <c:pt idx="183">
                  <c:v>-11.896345075007419</c:v>
                </c:pt>
                <c:pt idx="184">
                  <c:v>-11.900512638040279</c:v>
                </c:pt>
                <c:pt idx="185">
                  <c:v>-11.904689134755955</c:v>
                </c:pt>
                <c:pt idx="186">
                  <c:v>-11.908874565154445</c:v>
                </c:pt>
                <c:pt idx="187">
                  <c:v>-11.913068929235747</c:v>
                </c:pt>
                <c:pt idx="188">
                  <c:v>-11.917272226999867</c:v>
                </c:pt>
                <c:pt idx="189">
                  <c:v>-11.921484458446798</c:v>
                </c:pt>
                <c:pt idx="190">
                  <c:v>-11.925705623576546</c:v>
                </c:pt>
                <c:pt idx="191">
                  <c:v>-11.929935722389105</c:v>
                </c:pt>
                <c:pt idx="192">
                  <c:v>-11.934174754884481</c:v>
                </c:pt>
                <c:pt idx="193">
                  <c:v>-11.93842272106267</c:v>
                </c:pt>
                <c:pt idx="194">
                  <c:v>-11.942679620923675</c:v>
                </c:pt>
                <c:pt idx="195">
                  <c:v>-11.946945454467492</c:v>
                </c:pt>
                <c:pt idx="196">
                  <c:v>-11.951220221694125</c:v>
                </c:pt>
                <c:pt idx="197">
                  <c:v>-11.955503922603572</c:v>
                </c:pt>
                <c:pt idx="198">
                  <c:v>-11.959796557195833</c:v>
                </c:pt>
                <c:pt idx="199">
                  <c:v>-11.964098125470908</c:v>
                </c:pt>
                <c:pt idx="200">
                  <c:v>-11.968408627428797</c:v>
                </c:pt>
                <c:pt idx="201">
                  <c:v>-11.9727280630695</c:v>
                </c:pt>
                <c:pt idx="202">
                  <c:v>-11.97705643239302</c:v>
                </c:pt>
                <c:pt idx="203">
                  <c:v>-11.981393735399351</c:v>
                </c:pt>
                <c:pt idx="204">
                  <c:v>-11.985739972088497</c:v>
                </c:pt>
                <c:pt idx="205">
                  <c:v>-11.99009514246046</c:v>
                </c:pt>
                <c:pt idx="206">
                  <c:v>-11.994459246515234</c:v>
                </c:pt>
                <c:pt idx="207">
                  <c:v>-11.998832284252822</c:v>
                </c:pt>
                <c:pt idx="208">
                  <c:v>-12.003214255673226</c:v>
                </c:pt>
                <c:pt idx="209">
                  <c:v>-12.007605160776444</c:v>
                </c:pt>
                <c:pt idx="210">
                  <c:v>-12.012004999562476</c:v>
                </c:pt>
                <c:pt idx="211">
                  <c:v>-12.016413772031324</c:v>
                </c:pt>
                <c:pt idx="212">
                  <c:v>-12.020831478182984</c:v>
                </c:pt>
                <c:pt idx="213">
                  <c:v>-12.02525811801746</c:v>
                </c:pt>
                <c:pt idx="214">
                  <c:v>-12.029693691534749</c:v>
                </c:pt>
                <c:pt idx="215">
                  <c:v>-12.034138198734853</c:v>
                </c:pt>
                <c:pt idx="216">
                  <c:v>-12.038591639617771</c:v>
                </c:pt>
                <c:pt idx="217">
                  <c:v>-12.043054014183504</c:v>
                </c:pt>
                <c:pt idx="218">
                  <c:v>-12.047525322432049</c:v>
                </c:pt>
                <c:pt idx="219">
                  <c:v>-12.052005564363411</c:v>
                </c:pt>
                <c:pt idx="220">
                  <c:v>-12.056494739977584</c:v>
                </c:pt>
                <c:pt idx="221">
                  <c:v>-12.060992849274573</c:v>
                </c:pt>
                <c:pt idx="222">
                  <c:v>-12.065499892254378</c:v>
                </c:pt>
                <c:pt idx="223">
                  <c:v>-12.070015868916997</c:v>
                </c:pt>
                <c:pt idx="224">
                  <c:v>-12.074540779262428</c:v>
                </c:pt>
                <c:pt idx="225">
                  <c:v>-12.079074623290674</c:v>
                </c:pt>
                <c:pt idx="226">
                  <c:v>-12.083617401001735</c:v>
                </c:pt>
                <c:pt idx="227">
                  <c:v>-12.088169112395612</c:v>
                </c:pt>
                <c:pt idx="228">
                  <c:v>-12.0927297574723</c:v>
                </c:pt>
                <c:pt idx="229">
                  <c:v>-12.097299336231803</c:v>
                </c:pt>
                <c:pt idx="230">
                  <c:v>-12.101877848674121</c:v>
                </c:pt>
                <c:pt idx="231">
                  <c:v>-12.106465294799253</c:v>
                </c:pt>
                <c:pt idx="232">
                  <c:v>-12.1110616746072</c:v>
                </c:pt>
                <c:pt idx="233">
                  <c:v>-12.11566698809796</c:v>
                </c:pt>
                <c:pt idx="234">
                  <c:v>-12.120281235271534</c:v>
                </c:pt>
                <c:pt idx="235">
                  <c:v>-12.124904416127924</c:v>
                </c:pt>
                <c:pt idx="236">
                  <c:v>-12.129536530667128</c:v>
                </c:pt>
                <c:pt idx="237">
                  <c:v>-12.134177578889146</c:v>
                </c:pt>
                <c:pt idx="238">
                  <c:v>-12.138827560793978</c:v>
                </c:pt>
                <c:pt idx="239">
                  <c:v>-12.143486476381623</c:v>
                </c:pt>
                <c:pt idx="240">
                  <c:v>-12.148154325652085</c:v>
                </c:pt>
                <c:pt idx="241">
                  <c:v>-12.152831108605358</c:v>
                </c:pt>
                <c:pt idx="242">
                  <c:v>-12.15751682524145</c:v>
                </c:pt>
                <c:pt idx="243">
                  <c:v>-12.162211475560353</c:v>
                </c:pt>
                <c:pt idx="244">
                  <c:v>-12.16691505956207</c:v>
                </c:pt>
                <c:pt idx="245">
                  <c:v>-12.171627577246602</c:v>
                </c:pt>
                <c:pt idx="246">
                  <c:v>-12.176349028613949</c:v>
                </c:pt>
                <c:pt idx="247">
                  <c:v>-12.181079413664108</c:v>
                </c:pt>
                <c:pt idx="248">
                  <c:v>-12.185818732397085</c:v>
                </c:pt>
                <c:pt idx="249">
                  <c:v>-12.190566984812873</c:v>
                </c:pt>
                <c:pt idx="250">
                  <c:v>-12.195324170911475</c:v>
                </c:pt>
                <c:pt idx="251">
                  <c:v>-12.200090290692895</c:v>
                </c:pt>
                <c:pt idx="252">
                  <c:v>-12.204865344157126</c:v>
                </c:pt>
                <c:pt idx="253">
                  <c:v>-12.209649331304172</c:v>
                </c:pt>
                <c:pt idx="254">
                  <c:v>-12.214442252134033</c:v>
                </c:pt>
                <c:pt idx="255">
                  <c:v>-12.219244106646709</c:v>
                </c:pt>
                <c:pt idx="256">
                  <c:v>-12.224054894842196</c:v>
                </c:pt>
                <c:pt idx="257">
                  <c:v>-12.2288746167205</c:v>
                </c:pt>
                <c:pt idx="258">
                  <c:v>-12.233703272281618</c:v>
                </c:pt>
                <c:pt idx="259">
                  <c:v>-12.23854086152555</c:v>
                </c:pt>
                <c:pt idx="260">
                  <c:v>-12.243387384452296</c:v>
                </c:pt>
                <c:pt idx="261">
                  <c:v>-12.248242841061856</c:v>
                </c:pt>
                <c:pt idx="262">
                  <c:v>-12.25310723135423</c:v>
                </c:pt>
                <c:pt idx="263">
                  <c:v>-12.25798055532942</c:v>
                </c:pt>
                <c:pt idx="264">
                  <c:v>-12.262862812987423</c:v>
                </c:pt>
                <c:pt idx="265">
                  <c:v>-12.267754004328241</c:v>
                </c:pt>
                <c:pt idx="266">
                  <c:v>-12.272654129351872</c:v>
                </c:pt>
                <c:pt idx="267">
                  <c:v>-12.27756318805832</c:v>
                </c:pt>
                <c:pt idx="268">
                  <c:v>-12.282481180447579</c:v>
                </c:pt>
                <c:pt idx="269">
                  <c:v>-12.287408106519653</c:v>
                </c:pt>
                <c:pt idx="270">
                  <c:v>-12.292343966274542</c:v>
                </c:pt>
                <c:pt idx="271">
                  <c:v>-12.297288759712247</c:v>
                </c:pt>
                <c:pt idx="272">
                  <c:v>-12.302242486832764</c:v>
                </c:pt>
                <c:pt idx="273">
                  <c:v>-12.307205147636095</c:v>
                </c:pt>
                <c:pt idx="274">
                  <c:v>-12.312176742122242</c:v>
                </c:pt>
                <c:pt idx="275">
                  <c:v>-12.317157270291201</c:v>
                </c:pt>
                <c:pt idx="276">
                  <c:v>-12.322146732142977</c:v>
                </c:pt>
                <c:pt idx="277">
                  <c:v>-12.327145127677566</c:v>
                </c:pt>
                <c:pt idx="278">
                  <c:v>-12.332152456894969</c:v>
                </c:pt>
                <c:pt idx="279">
                  <c:v>-12.337168719795185</c:v>
                </c:pt>
                <c:pt idx="280">
                  <c:v>-12.342193916378218</c:v>
                </c:pt>
                <c:pt idx="281">
                  <c:v>-12.347228046644064</c:v>
                </c:pt>
                <c:pt idx="282">
                  <c:v>-12.352271110592724</c:v>
                </c:pt>
                <c:pt idx="283">
                  <c:v>-12.357323108224199</c:v>
                </c:pt>
                <c:pt idx="284">
                  <c:v>-12.362384039538489</c:v>
                </c:pt>
                <c:pt idx="285">
                  <c:v>-12.367453904535591</c:v>
                </c:pt>
                <c:pt idx="286">
                  <c:v>-12.372532703215509</c:v>
                </c:pt>
                <c:pt idx="287">
                  <c:v>-12.37762043557824</c:v>
                </c:pt>
                <c:pt idx="288">
                  <c:v>-12.382717101623786</c:v>
                </c:pt>
                <c:pt idx="289">
                  <c:v>-12.387822701352146</c:v>
                </c:pt>
                <c:pt idx="290">
                  <c:v>-12.392937234763322</c:v>
                </c:pt>
                <c:pt idx="291">
                  <c:v>-12.398060701857309</c:v>
                </c:pt>
                <c:pt idx="292">
                  <c:v>-12.403193102634113</c:v>
                </c:pt>
                <c:pt idx="293">
                  <c:v>-12.40833443709373</c:v>
                </c:pt>
                <c:pt idx="294">
                  <c:v>-12.413484705236161</c:v>
                </c:pt>
                <c:pt idx="295">
                  <c:v>-12.418643907061409</c:v>
                </c:pt>
                <c:pt idx="296">
                  <c:v>-12.423812042569468</c:v>
                </c:pt>
                <c:pt idx="297">
                  <c:v>-12.428989111760343</c:v>
                </c:pt>
                <c:pt idx="298">
                  <c:v>-12.434175114634032</c:v>
                </c:pt>
                <c:pt idx="299">
                  <c:v>-12.439370051190535</c:v>
                </c:pt>
                <c:pt idx="300">
                  <c:v>-12.444573921429853</c:v>
                </c:pt>
                <c:pt idx="301">
                  <c:v>-12.449786725351984</c:v>
                </c:pt>
                <c:pt idx="302">
                  <c:v>-12.455008462956929</c:v>
                </c:pt>
                <c:pt idx="303">
                  <c:v>-12.46023913424469</c:v>
                </c:pt>
                <c:pt idx="304">
                  <c:v>-12.465478739215264</c:v>
                </c:pt>
                <c:pt idx="305">
                  <c:v>-12.470727277868653</c:v>
                </c:pt>
                <c:pt idx="306">
                  <c:v>-12.475984750204855</c:v>
                </c:pt>
                <c:pt idx="307">
                  <c:v>-12.481251156223873</c:v>
                </c:pt>
                <c:pt idx="308">
                  <c:v>-12.486526495925705</c:v>
                </c:pt>
                <c:pt idx="309">
                  <c:v>-12.491810769310352</c:v>
                </c:pt>
                <c:pt idx="310">
                  <c:v>-12.497103976377812</c:v>
                </c:pt>
                <c:pt idx="311">
                  <c:v>-12.502406117128086</c:v>
                </c:pt>
                <c:pt idx="312">
                  <c:v>-12.507717191561174</c:v>
                </c:pt>
                <c:pt idx="313">
                  <c:v>-12.513037199677077</c:v>
                </c:pt>
                <c:pt idx="314">
                  <c:v>-12.518366141475795</c:v>
                </c:pt>
                <c:pt idx="315">
                  <c:v>-12.523704016957327</c:v>
                </c:pt>
                <c:pt idx="316">
                  <c:v>-12.52905082612167</c:v>
                </c:pt>
                <c:pt idx="317">
                  <c:v>-12.534406568968832</c:v>
                </c:pt>
                <c:pt idx="318">
                  <c:v>-12.539771245498805</c:v>
                </c:pt>
                <c:pt idx="319">
                  <c:v>-12.545144855711595</c:v>
                </c:pt>
                <c:pt idx="320">
                  <c:v>-12.550527399607196</c:v>
                </c:pt>
                <c:pt idx="321">
                  <c:v>-12.555918877185615</c:v>
                </c:pt>
                <c:pt idx="322">
                  <c:v>-12.561319288446846</c:v>
                </c:pt>
                <c:pt idx="323">
                  <c:v>-12.566728633390891</c:v>
                </c:pt>
                <c:pt idx="324">
                  <c:v>-12.572146912017752</c:v>
                </c:pt>
                <c:pt idx="325">
                  <c:v>-12.577574124327427</c:v>
                </c:pt>
                <c:pt idx="326">
                  <c:v>-12.583010270319914</c:v>
                </c:pt>
                <c:pt idx="327">
                  <c:v>-12.588455349995218</c:v>
                </c:pt>
                <c:pt idx="328">
                  <c:v>-12.593909363353335</c:v>
                </c:pt>
                <c:pt idx="329">
                  <c:v>-12.599372310394266</c:v>
                </c:pt>
                <c:pt idx="330">
                  <c:v>-12.604844191118012</c:v>
                </c:pt>
                <c:pt idx="331">
                  <c:v>-12.610325005524572</c:v>
                </c:pt>
                <c:pt idx="332">
                  <c:v>-12.615814753613945</c:v>
                </c:pt>
                <c:pt idx="333">
                  <c:v>-12.621313435386135</c:v>
                </c:pt>
                <c:pt idx="334">
                  <c:v>-12.626821050841139</c:v>
                </c:pt>
                <c:pt idx="335">
                  <c:v>-12.632337599978955</c:v>
                </c:pt>
                <c:pt idx="336">
                  <c:v>-12.637863082799585</c:v>
                </c:pt>
                <c:pt idx="337">
                  <c:v>-12.643397499303031</c:v>
                </c:pt>
                <c:pt idx="338">
                  <c:v>-12.648940849489291</c:v>
                </c:pt>
                <c:pt idx="339">
                  <c:v>-12.654493133358365</c:v>
                </c:pt>
                <c:pt idx="340">
                  <c:v>-12.660054350910254</c:v>
                </c:pt>
                <c:pt idx="341">
                  <c:v>-12.665624502144956</c:v>
                </c:pt>
                <c:pt idx="342">
                  <c:v>-12.671203587062474</c:v>
                </c:pt>
                <c:pt idx="343">
                  <c:v>-12.676791605662807</c:v>
                </c:pt>
                <c:pt idx="344">
                  <c:v>-12.682388557945952</c:v>
                </c:pt>
                <c:pt idx="345">
                  <c:v>-12.687994443911911</c:v>
                </c:pt>
                <c:pt idx="346">
                  <c:v>-12.693609263560687</c:v>
                </c:pt>
                <c:pt idx="347">
                  <c:v>-12.699233016892274</c:v>
                </c:pt>
                <c:pt idx="348">
                  <c:v>-12.704865703906675</c:v>
                </c:pt>
                <c:pt idx="349">
                  <c:v>-12.710507324603894</c:v>
                </c:pt>
                <c:pt idx="350">
                  <c:v>-12.716157878983925</c:v>
                </c:pt>
                <c:pt idx="351">
                  <c:v>-12.72181736704677</c:v>
                </c:pt>
                <c:pt idx="352">
                  <c:v>-12.72748578879243</c:v>
                </c:pt>
                <c:pt idx="353">
                  <c:v>-12.733163144220905</c:v>
                </c:pt>
                <c:pt idx="354">
                  <c:v>-12.738849433332192</c:v>
                </c:pt>
                <c:pt idx="355">
                  <c:v>-12.744544656126294</c:v>
                </c:pt>
                <c:pt idx="356">
                  <c:v>-12.750248812603212</c:v>
                </c:pt>
                <c:pt idx="357">
                  <c:v>-12.755961902762943</c:v>
                </c:pt>
                <c:pt idx="358">
                  <c:v>-12.761683926605489</c:v>
                </c:pt>
                <c:pt idx="359">
                  <c:v>-12.767414884130849</c:v>
                </c:pt>
                <c:pt idx="360">
                  <c:v>-12.773154775339023</c:v>
                </c:pt>
                <c:pt idx="361">
                  <c:v>-12.778903600230011</c:v>
                </c:pt>
                <c:pt idx="362">
                  <c:v>-12.784661358803813</c:v>
                </c:pt>
                <c:pt idx="363">
                  <c:v>-12.790428051060431</c:v>
                </c:pt>
                <c:pt idx="364">
                  <c:v>-12.796203676999861</c:v>
                </c:pt>
                <c:pt idx="365">
                  <c:v>-12.801988236622106</c:v>
                </c:pt>
                <c:pt idx="366">
                  <c:v>-12.807781729927168</c:v>
                </c:pt>
                <c:pt idx="367">
                  <c:v>-12.813584156915041</c:v>
                </c:pt>
                <c:pt idx="368">
                  <c:v>-12.819395517585729</c:v>
                </c:pt>
                <c:pt idx="369">
                  <c:v>-12.825215811939232</c:v>
                </c:pt>
                <c:pt idx="370">
                  <c:v>-12.831045039975548</c:v>
                </c:pt>
                <c:pt idx="371">
                  <c:v>-12.836883201694679</c:v>
                </c:pt>
                <c:pt idx="372">
                  <c:v>-12.842730297096626</c:v>
                </c:pt>
                <c:pt idx="373">
                  <c:v>-12.848586326181385</c:v>
                </c:pt>
                <c:pt idx="374">
                  <c:v>-12.854451288948958</c:v>
                </c:pt>
                <c:pt idx="375">
                  <c:v>-12.860325185399347</c:v>
                </c:pt>
                <c:pt idx="376">
                  <c:v>-12.86620801553255</c:v>
                </c:pt>
                <c:pt idx="377">
                  <c:v>-12.872099779348567</c:v>
                </c:pt>
                <c:pt idx="378">
                  <c:v>-12.878000476847397</c:v>
                </c:pt>
                <c:pt idx="379">
                  <c:v>-12.883910108029044</c:v>
                </c:pt>
                <c:pt idx="380">
                  <c:v>-12.889828672893502</c:v>
                </c:pt>
                <c:pt idx="381">
                  <c:v>-12.895756171440777</c:v>
                </c:pt>
                <c:pt idx="382">
                  <c:v>-12.901692603670865</c:v>
                </c:pt>
                <c:pt idx="383">
                  <c:v>-12.907637969583767</c:v>
                </c:pt>
                <c:pt idx="384">
                  <c:v>-12.913592269179485</c:v>
                </c:pt>
                <c:pt idx="385">
                  <c:v>-12.919555502458016</c:v>
                </c:pt>
                <c:pt idx="386">
                  <c:v>-12.92552766941936</c:v>
                </c:pt>
                <c:pt idx="387">
                  <c:v>-12.93150877006352</c:v>
                </c:pt>
                <c:pt idx="388">
                  <c:v>-12.937498804390493</c:v>
                </c:pt>
                <c:pt idx="389">
                  <c:v>-12.943497772400281</c:v>
                </c:pt>
                <c:pt idx="390">
                  <c:v>-12.949505674092883</c:v>
                </c:pt>
                <c:pt idx="391">
                  <c:v>-12.955522509468301</c:v>
                </c:pt>
                <c:pt idx="392">
                  <c:v>-12.961548278526532</c:v>
                </c:pt>
                <c:pt idx="393">
                  <c:v>-12.967582981267578</c:v>
                </c:pt>
                <c:pt idx="394">
                  <c:v>-12.973626617691437</c:v>
                </c:pt>
                <c:pt idx="395">
                  <c:v>-12.97967918779811</c:v>
                </c:pt>
                <c:pt idx="396">
                  <c:v>-12.985740691587598</c:v>
                </c:pt>
                <c:pt idx="397">
                  <c:v>-12.991811129059901</c:v>
                </c:pt>
                <c:pt idx="398">
                  <c:v>-12.997890500215018</c:v>
                </c:pt>
                <c:pt idx="399">
                  <c:v>-13.003978805052947</c:v>
                </c:pt>
                <c:pt idx="400">
                  <c:v>-13.010076043573694</c:v>
                </c:pt>
                <c:pt idx="401">
                  <c:v>-13.016182215777254</c:v>
                </c:pt>
                <c:pt idx="402">
                  <c:v>-13.022297321663627</c:v>
                </c:pt>
                <c:pt idx="403">
                  <c:v>-13.028421361232816</c:v>
                </c:pt>
                <c:pt idx="404">
                  <c:v>-13.034554334484818</c:v>
                </c:pt>
                <c:pt idx="405">
                  <c:v>-13.040696241419635</c:v>
                </c:pt>
                <c:pt idx="406">
                  <c:v>-13.046847082037266</c:v>
                </c:pt>
                <c:pt idx="407">
                  <c:v>-13.05300685633771</c:v>
                </c:pt>
                <c:pt idx="408">
                  <c:v>-13.05917556432097</c:v>
                </c:pt>
                <c:pt idx="409">
                  <c:v>-13.065353205987044</c:v>
                </c:pt>
                <c:pt idx="410">
                  <c:v>-13.071539781335932</c:v>
                </c:pt>
                <c:pt idx="411">
                  <c:v>-13.077735290367634</c:v>
                </c:pt>
                <c:pt idx="412">
                  <c:v>-13.083939733082151</c:v>
                </c:pt>
                <c:pt idx="413">
                  <c:v>-13.090153109479481</c:v>
                </c:pt>
                <c:pt idx="414">
                  <c:v>-13.096375419559628</c:v>
                </c:pt>
                <c:pt idx="415">
                  <c:v>-13.102606663322586</c:v>
                </c:pt>
                <c:pt idx="416">
                  <c:v>-13.10884684076836</c:v>
                </c:pt>
                <c:pt idx="417">
                  <c:v>-13.115095951896947</c:v>
                </c:pt>
                <c:pt idx="418">
                  <c:v>-13.121353996708351</c:v>
                </c:pt>
                <c:pt idx="419">
                  <c:v>-13.127620975202566</c:v>
                </c:pt>
                <c:pt idx="420">
                  <c:v>-13.133896887379596</c:v>
                </c:pt>
                <c:pt idx="421">
                  <c:v>-13.140181733239441</c:v>
                </c:pt>
                <c:pt idx="422">
                  <c:v>-13.1464755127821</c:v>
                </c:pt>
                <c:pt idx="423">
                  <c:v>-13.152778226007573</c:v>
                </c:pt>
                <c:pt idx="424">
                  <c:v>-13.159089872915862</c:v>
                </c:pt>
                <c:pt idx="425">
                  <c:v>-13.165410453506965</c:v>
                </c:pt>
                <c:pt idx="426">
                  <c:v>-13.171739967780882</c:v>
                </c:pt>
                <c:pt idx="427">
                  <c:v>-13.178078415737613</c:v>
                </c:pt>
                <c:pt idx="428">
                  <c:v>-13.184425797377157</c:v>
                </c:pt>
                <c:pt idx="429">
                  <c:v>-13.190782112699516</c:v>
                </c:pt>
                <c:pt idx="430">
                  <c:v>-13.197147361704689</c:v>
                </c:pt>
                <c:pt idx="431">
                  <c:v>-13.203521544392679</c:v>
                </c:pt>
                <c:pt idx="432">
                  <c:v>-13.209904660763479</c:v>
                </c:pt>
                <c:pt idx="433">
                  <c:v>-13.216296710817096</c:v>
                </c:pt>
                <c:pt idx="434">
                  <c:v>-13.222697694553528</c:v>
                </c:pt>
                <c:pt idx="435">
                  <c:v>-13.229107611972772</c:v>
                </c:pt>
                <c:pt idx="436">
                  <c:v>-13.23552646307483</c:v>
                </c:pt>
                <c:pt idx="437">
                  <c:v>-13.241954247859706</c:v>
                </c:pt>
                <c:pt idx="438">
                  <c:v>-13.248390966327394</c:v>
                </c:pt>
                <c:pt idx="439">
                  <c:v>-13.254836618477896</c:v>
                </c:pt>
                <c:pt idx="440">
                  <c:v>-13.261291204311211</c:v>
                </c:pt>
                <c:pt idx="441">
                  <c:v>-13.267754723827341</c:v>
                </c:pt>
                <c:pt idx="442">
                  <c:v>-13.274227177026287</c:v>
                </c:pt>
                <c:pt idx="443">
                  <c:v>-13.280708563908046</c:v>
                </c:pt>
                <c:pt idx="444">
                  <c:v>-13.28719888447262</c:v>
                </c:pt>
                <c:pt idx="445">
                  <c:v>-13.293698138720007</c:v>
                </c:pt>
                <c:pt idx="446">
                  <c:v>-13.300206326650208</c:v>
                </c:pt>
                <c:pt idx="447">
                  <c:v>-13.306723448263226</c:v>
                </c:pt>
                <c:pt idx="448">
                  <c:v>-13.313249503559057</c:v>
                </c:pt>
                <c:pt idx="449">
                  <c:v>-13.3197844925377</c:v>
                </c:pt>
                <c:pt idx="450">
                  <c:v>-13.326328415199161</c:v>
                </c:pt>
                <c:pt idx="451">
                  <c:v>-13.332881271543435</c:v>
                </c:pt>
                <c:pt idx="452">
                  <c:v>-13.33944306157052</c:v>
                </c:pt>
                <c:pt idx="453">
                  <c:v>-13.346013785280423</c:v>
                </c:pt>
                <c:pt idx="454">
                  <c:v>-13.35259344267314</c:v>
                </c:pt>
                <c:pt idx="455">
                  <c:v>-13.35918203374867</c:v>
                </c:pt>
                <c:pt idx="456">
                  <c:v>-13.365779558507015</c:v>
                </c:pt>
                <c:pt idx="457">
                  <c:v>-13.372386016948173</c:v>
                </c:pt>
                <c:pt idx="458">
                  <c:v>-13.379001409072149</c:v>
                </c:pt>
                <c:pt idx="459">
                  <c:v>-13.385625734878936</c:v>
                </c:pt>
                <c:pt idx="460">
                  <c:v>-13.392258994368536</c:v>
                </c:pt>
                <c:pt idx="461">
                  <c:v>-13.398901187540954</c:v>
                </c:pt>
                <c:pt idx="462">
                  <c:v>-13.405552314396184</c:v>
                </c:pt>
                <c:pt idx="463">
                  <c:v>-13.412212374934228</c:v>
                </c:pt>
                <c:pt idx="464">
                  <c:v>-13.418881369155088</c:v>
                </c:pt>
                <c:pt idx="465">
                  <c:v>-13.42555929705876</c:v>
                </c:pt>
                <c:pt idx="466">
                  <c:v>-13.432246158645247</c:v>
                </c:pt>
                <c:pt idx="467">
                  <c:v>-13.438941953914551</c:v>
                </c:pt>
                <c:pt idx="468">
                  <c:v>-13.445646682866666</c:v>
                </c:pt>
                <c:pt idx="469">
                  <c:v>-13.452360345501596</c:v>
                </c:pt>
                <c:pt idx="470">
                  <c:v>-13.459082941819343</c:v>
                </c:pt>
                <c:pt idx="471">
                  <c:v>-13.4658144718199</c:v>
                </c:pt>
                <c:pt idx="472">
                  <c:v>-13.472554935503274</c:v>
                </c:pt>
                <c:pt idx="473">
                  <c:v>-13.479304332869463</c:v>
                </c:pt>
                <c:pt idx="474">
                  <c:v>-13.486062663918464</c:v>
                </c:pt>
                <c:pt idx="475">
                  <c:v>-13.492829928650279</c:v>
                </c:pt>
                <c:pt idx="476">
                  <c:v>-13.49960612706491</c:v>
                </c:pt>
                <c:pt idx="477">
                  <c:v>-13.506391259162353</c:v>
                </c:pt>
                <c:pt idx="478">
                  <c:v>-13.513185324942611</c:v>
                </c:pt>
                <c:pt idx="479">
                  <c:v>-13.519988324405686</c:v>
                </c:pt>
                <c:pt idx="480">
                  <c:v>-13.526800257551574</c:v>
                </c:pt>
                <c:pt idx="481">
                  <c:v>-13.533621124380275</c:v>
                </c:pt>
                <c:pt idx="482">
                  <c:v>-13.540450924891791</c:v>
                </c:pt>
                <c:pt idx="483">
                  <c:v>-13.547289659086124</c:v>
                </c:pt>
                <c:pt idx="484">
                  <c:v>-13.554137326963266</c:v>
                </c:pt>
                <c:pt idx="485">
                  <c:v>-13.560993928523224</c:v>
                </c:pt>
                <c:pt idx="486">
                  <c:v>-13.567859463765998</c:v>
                </c:pt>
                <c:pt idx="487">
                  <c:v>-13.574733932691586</c:v>
                </c:pt>
                <c:pt idx="488">
                  <c:v>-13.581617335299988</c:v>
                </c:pt>
                <c:pt idx="489">
                  <c:v>-13.588509671591204</c:v>
                </c:pt>
                <c:pt idx="490">
                  <c:v>-13.595410941565234</c:v>
                </c:pt>
                <c:pt idx="491">
                  <c:v>-13.60232114522208</c:v>
                </c:pt>
                <c:pt idx="492">
                  <c:v>-13.609240282561737</c:v>
                </c:pt>
                <c:pt idx="493">
                  <c:v>-13.616168353584211</c:v>
                </c:pt>
                <c:pt idx="494">
                  <c:v>-13.623105358289498</c:v>
                </c:pt>
                <c:pt idx="495">
                  <c:v>-13.6300512966776</c:v>
                </c:pt>
                <c:pt idx="496">
                  <c:v>-13.637006168748517</c:v>
                </c:pt>
                <c:pt idx="497">
                  <c:v>-13.643969974502246</c:v>
                </c:pt>
                <c:pt idx="498">
                  <c:v>-13.650942713938791</c:v>
                </c:pt>
                <c:pt idx="499">
                  <c:v>-13.65792438705815</c:v>
                </c:pt>
                <c:pt idx="500">
                  <c:v>-13.664914993860323</c:v>
                </c:pt>
                <c:pt idx="501">
                  <c:v>-13.67191453434531</c:v>
                </c:pt>
                <c:pt idx="502">
                  <c:v>-13.678923008513111</c:v>
                </c:pt>
                <c:pt idx="503">
                  <c:v>-13.685940416363728</c:v>
                </c:pt>
                <c:pt idx="504">
                  <c:v>-13.692966757897159</c:v>
                </c:pt>
                <c:pt idx="505">
                  <c:v>-13.700002033113403</c:v>
                </c:pt>
                <c:pt idx="506">
                  <c:v>-13.70704624201246</c:v>
                </c:pt>
                <c:pt idx="507">
                  <c:v>-13.714099384594334</c:v>
                </c:pt>
                <c:pt idx="508">
                  <c:v>-13.721161460859022</c:v>
                </c:pt>
                <c:pt idx="509">
                  <c:v>-13.728232470806523</c:v>
                </c:pt>
                <c:pt idx="510">
                  <c:v>-13.735312414436839</c:v>
                </c:pt>
                <c:pt idx="511">
                  <c:v>-13.742401291749971</c:v>
                </c:pt>
                <c:pt idx="512">
                  <c:v>-13.749499102745913</c:v>
                </c:pt>
                <c:pt idx="513">
                  <c:v>-13.756605847424673</c:v>
                </c:pt>
                <c:pt idx="514">
                  <c:v>-13.763721525786245</c:v>
                </c:pt>
                <c:pt idx="515">
                  <c:v>-13.770846137830631</c:v>
                </c:pt>
                <c:pt idx="516">
                  <c:v>-13.777979683557835</c:v>
                </c:pt>
                <c:pt idx="517">
                  <c:v>-13.78512216296785</c:v>
                </c:pt>
                <c:pt idx="518">
                  <c:v>-13.792273576060682</c:v>
                </c:pt>
                <c:pt idx="519">
                  <c:v>-13.799433922836325</c:v>
                </c:pt>
                <c:pt idx="520">
                  <c:v>-13.806603203294783</c:v>
                </c:pt>
                <c:pt idx="521">
                  <c:v>-13.813781417436056</c:v>
                </c:pt>
                <c:pt idx="522">
                  <c:v>-13.820968565260143</c:v>
                </c:pt>
                <c:pt idx="523">
                  <c:v>-13.828164646767043</c:v>
                </c:pt>
                <c:pt idx="524">
                  <c:v>-13.835369661956761</c:v>
                </c:pt>
                <c:pt idx="525">
                  <c:v>-13.842583610829291</c:v>
                </c:pt>
                <c:pt idx="526">
                  <c:v>-13.849806493384635</c:v>
                </c:pt>
                <c:pt idx="527">
                  <c:v>-13.857038309622794</c:v>
                </c:pt>
                <c:pt idx="528">
                  <c:v>-13.864279059543767</c:v>
                </c:pt>
                <c:pt idx="529">
                  <c:v>-13.871528743147554</c:v>
                </c:pt>
                <c:pt idx="530">
                  <c:v>-13.878787360434156</c:v>
                </c:pt>
                <c:pt idx="531">
                  <c:v>-13.886054911403573</c:v>
                </c:pt>
                <c:pt idx="532">
                  <c:v>-13.8933313960558</c:v>
                </c:pt>
                <c:pt idx="533">
                  <c:v>-13.900616814390846</c:v>
                </c:pt>
                <c:pt idx="534">
                  <c:v>-13.907911166408704</c:v>
                </c:pt>
                <c:pt idx="535">
                  <c:v>-13.915214452109375</c:v>
                </c:pt>
                <c:pt idx="536">
                  <c:v>-13.922526671492864</c:v>
                </c:pt>
                <c:pt idx="537">
                  <c:v>-13.929847824559166</c:v>
                </c:pt>
                <c:pt idx="538">
                  <c:v>-13.937177911308281</c:v>
                </c:pt>
                <c:pt idx="539">
                  <c:v>-13.94451693174021</c:v>
                </c:pt>
                <c:pt idx="540">
                  <c:v>-13.951864885854956</c:v>
                </c:pt>
                <c:pt idx="541">
                  <c:v>-13.959221773652512</c:v>
                </c:pt>
                <c:pt idx="542">
                  <c:v>-13.966587595132886</c:v>
                </c:pt>
                <c:pt idx="543">
                  <c:v>-13.973962350296073</c:v>
                </c:pt>
                <c:pt idx="544">
                  <c:v>-13.981346039142075</c:v>
                </c:pt>
                <c:pt idx="545">
                  <c:v>-13.98873866167089</c:v>
                </c:pt>
                <c:pt idx="546">
                  <c:v>-13.99614021788252</c:v>
                </c:pt>
                <c:pt idx="547">
                  <c:v>-14.003550707776963</c:v>
                </c:pt>
                <c:pt idx="548">
                  <c:v>-14.010970131354222</c:v>
                </c:pt>
                <c:pt idx="549">
                  <c:v>-14.018398488614295</c:v>
                </c:pt>
                <c:pt idx="550">
                  <c:v>-14.025835779557182</c:v>
                </c:pt>
                <c:pt idx="551">
                  <c:v>-14.033282004182885</c:v>
                </c:pt>
                <c:pt idx="552">
                  <c:v>-14.0407371624914</c:v>
                </c:pt>
                <c:pt idx="553">
                  <c:v>-14.048201254482729</c:v>
                </c:pt>
                <c:pt idx="554">
                  <c:v>-14.055674280156873</c:v>
                </c:pt>
                <c:pt idx="555">
                  <c:v>-14.06315623951383</c:v>
                </c:pt>
                <c:pt idx="556">
                  <c:v>-14.070647132553606</c:v>
                </c:pt>
                <c:pt idx="557">
                  <c:v>-14.078146959276193</c:v>
                </c:pt>
                <c:pt idx="558">
                  <c:v>-14.085655719681592</c:v>
                </c:pt>
                <c:pt idx="559">
                  <c:v>-14.093173413769806</c:v>
                </c:pt>
                <c:pt idx="560">
                  <c:v>-14.100700041540838</c:v>
                </c:pt>
                <c:pt idx="561">
                  <c:v>-14.108235602994682</c:v>
                </c:pt>
                <c:pt idx="562">
                  <c:v>-14.115780098131339</c:v>
                </c:pt>
                <c:pt idx="563">
                  <c:v>-14.123333526950814</c:v>
                </c:pt>
                <c:pt idx="564">
                  <c:v>-14.1308958894531</c:v>
                </c:pt>
                <c:pt idx="565">
                  <c:v>-14.1384671856382</c:v>
                </c:pt>
                <c:pt idx="566">
                  <c:v>-14.146047415506118</c:v>
                </c:pt>
                <c:pt idx="567">
                  <c:v>-14.153636579056846</c:v>
                </c:pt>
                <c:pt idx="568">
                  <c:v>-14.161234676290391</c:v>
                </c:pt>
                <c:pt idx="569">
                  <c:v>-14.168841707206749</c:v>
                </c:pt>
                <c:pt idx="570">
                  <c:v>-14.17645767180592</c:v>
                </c:pt>
                <c:pt idx="571">
                  <c:v>-14.184082570087908</c:v>
                </c:pt>
                <c:pt idx="572">
                  <c:v>-14.191716402052711</c:v>
                </c:pt>
                <c:pt idx="573">
                  <c:v>-14.199359167700326</c:v>
                </c:pt>
                <c:pt idx="574">
                  <c:v>-14.207010867030755</c:v>
                </c:pt>
                <c:pt idx="575">
                  <c:v>-14.214671500043998</c:v>
                </c:pt>
                <c:pt idx="576">
                  <c:v>-14.222341066740057</c:v>
                </c:pt>
                <c:pt idx="577">
                  <c:v>-14.23001956711893</c:v>
                </c:pt>
                <c:pt idx="578">
                  <c:v>-14.237707001180613</c:v>
                </c:pt>
                <c:pt idx="579">
                  <c:v>-14.245403368925118</c:v>
                </c:pt>
                <c:pt idx="580">
                  <c:v>-14.253108670352436</c:v>
                </c:pt>
                <c:pt idx="581">
                  <c:v>-14.260822905462561</c:v>
                </c:pt>
                <c:pt idx="582">
                  <c:v>-14.268546074255507</c:v>
                </c:pt>
                <c:pt idx="583">
                  <c:v>-14.276278176731264</c:v>
                </c:pt>
                <c:pt idx="584">
                  <c:v>-14.284019212889838</c:v>
                </c:pt>
                <c:pt idx="585">
                  <c:v>-14.291769182731224</c:v>
                </c:pt>
                <c:pt idx="586">
                  <c:v>-14.299528086255426</c:v>
                </c:pt>
                <c:pt idx="587">
                  <c:v>-14.307295923462441</c:v>
                </c:pt>
                <c:pt idx="588">
                  <c:v>-14.315072694352269</c:v>
                </c:pt>
                <c:pt idx="589">
                  <c:v>-14.322858398924915</c:v>
                </c:pt>
                <c:pt idx="590">
                  <c:v>-14.330653037180372</c:v>
                </c:pt>
                <c:pt idx="591">
                  <c:v>-14.338456609118644</c:v>
                </c:pt>
                <c:pt idx="592">
                  <c:v>-14.34626911473973</c:v>
                </c:pt>
                <c:pt idx="593">
                  <c:v>-14.354090554043632</c:v>
                </c:pt>
                <c:pt idx="594">
                  <c:v>-14.361920927030347</c:v>
                </c:pt>
                <c:pt idx="595">
                  <c:v>-14.369760233699878</c:v>
                </c:pt>
                <c:pt idx="596">
                  <c:v>-14.37760847405222</c:v>
                </c:pt>
                <c:pt idx="597">
                  <c:v>-14.385465648087379</c:v>
                </c:pt>
                <c:pt idx="598">
                  <c:v>-14.393331755805352</c:v>
                </c:pt>
                <c:pt idx="599">
                  <c:v>-14.401206797206136</c:v>
                </c:pt>
                <c:pt idx="600">
                  <c:v>-14.409090772289739</c:v>
                </c:pt>
                <c:pt idx="601">
                  <c:v>-14.416983681056156</c:v>
                </c:pt>
                <c:pt idx="602">
                  <c:v>-14.424885523505383</c:v>
                </c:pt>
                <c:pt idx="603">
                  <c:v>-14.432796299637427</c:v>
                </c:pt>
                <c:pt idx="604">
                  <c:v>-14.440716009452284</c:v>
                </c:pt>
                <c:pt idx="605">
                  <c:v>-14.448644652949959</c:v>
                </c:pt>
                <c:pt idx="606">
                  <c:v>-14.456582230130444</c:v>
                </c:pt>
                <c:pt idx="607">
                  <c:v>-14.464528740993746</c:v>
                </c:pt>
                <c:pt idx="608">
                  <c:v>-14.472484185539862</c:v>
                </c:pt>
                <c:pt idx="609">
                  <c:v>-14.480448563768791</c:v>
                </c:pt>
                <c:pt idx="610">
                  <c:v>-14.488421875680533</c:v>
                </c:pt>
                <c:pt idx="611">
                  <c:v>-14.496404121275093</c:v>
                </c:pt>
                <c:pt idx="612">
                  <c:v>-14.504395300552465</c:v>
                </c:pt>
                <c:pt idx="613">
                  <c:v>-14.51239541351265</c:v>
                </c:pt>
                <c:pt idx="614">
                  <c:v>-14.520404460155653</c:v>
                </c:pt>
                <c:pt idx="615">
                  <c:v>-14.528422440481467</c:v>
                </c:pt>
                <c:pt idx="616">
                  <c:v>-14.536449354490095</c:v>
                </c:pt>
                <c:pt idx="617">
                  <c:v>-14.544485202181537</c:v>
                </c:pt>
                <c:pt idx="618">
                  <c:v>-14.552529983555797</c:v>
                </c:pt>
                <c:pt idx="619">
                  <c:v>-14.56058369861287</c:v>
                </c:pt>
                <c:pt idx="620">
                  <c:v>-14.568646347352756</c:v>
                </c:pt>
                <c:pt idx="621">
                  <c:v>-14.576717929775457</c:v>
                </c:pt>
                <c:pt idx="622">
                  <c:v>-14.584798445880972</c:v>
                </c:pt>
                <c:pt idx="623">
                  <c:v>-14.592887895669302</c:v>
                </c:pt>
                <c:pt idx="624">
                  <c:v>-14.600986279140445</c:v>
                </c:pt>
                <c:pt idx="625">
                  <c:v>-14.609093596294402</c:v>
                </c:pt>
                <c:pt idx="626">
                  <c:v>-14.617209847131177</c:v>
                </c:pt>
                <c:pt idx="627">
                  <c:v>-14.62533503165076</c:v>
                </c:pt>
                <c:pt idx="628">
                  <c:v>-14.633469149853161</c:v>
                </c:pt>
                <c:pt idx="629">
                  <c:v>-14.641612201738376</c:v>
                </c:pt>
                <c:pt idx="630">
                  <c:v>-14.64976418730641</c:v>
                </c:pt>
                <c:pt idx="631">
                  <c:v>-14.657925106557251</c:v>
                </c:pt>
                <c:pt idx="632">
                  <c:v>-14.666094959490909</c:v>
                </c:pt>
                <c:pt idx="633">
                  <c:v>-14.67427374610738</c:v>
                </c:pt>
                <c:pt idx="634">
                  <c:v>-14.682461466406668</c:v>
                </c:pt>
                <c:pt idx="635">
                  <c:v>-14.690658120388768</c:v>
                </c:pt>
                <c:pt idx="636">
                  <c:v>-14.698863708053683</c:v>
                </c:pt>
                <c:pt idx="637">
                  <c:v>-14.707078229401413</c:v>
                </c:pt>
                <c:pt idx="638">
                  <c:v>-14.715301684431957</c:v>
                </c:pt>
                <c:pt idx="639">
                  <c:v>-14.723534073145313</c:v>
                </c:pt>
                <c:pt idx="640">
                  <c:v>-14.731775395541487</c:v>
                </c:pt>
                <c:pt idx="641">
                  <c:v>-14.740025651620471</c:v>
                </c:pt>
                <c:pt idx="642">
                  <c:v>-14.748284841382272</c:v>
                </c:pt>
                <c:pt idx="643">
                  <c:v>-14.756552964826888</c:v>
                </c:pt>
                <c:pt idx="644">
                  <c:v>-14.764830021954316</c:v>
                </c:pt>
                <c:pt idx="645">
                  <c:v>-14.773116012764561</c:v>
                </c:pt>
                <c:pt idx="646">
                  <c:v>-14.781410937257618</c:v>
                </c:pt>
                <c:pt idx="647">
                  <c:v>-14.789714795433488</c:v>
                </c:pt>
                <c:pt idx="648">
                  <c:v>-14.798027587292175</c:v>
                </c:pt>
                <c:pt idx="649">
                  <c:v>-14.806349312833678</c:v>
                </c:pt>
                <c:pt idx="650">
                  <c:v>-14.814679972057991</c:v>
                </c:pt>
                <c:pt idx="651">
                  <c:v>-14.82301956496512</c:v>
                </c:pt>
                <c:pt idx="652">
                  <c:v>-14.831368091555065</c:v>
                </c:pt>
                <c:pt idx="653">
                  <c:v>-14.839725551827822</c:v>
                </c:pt>
                <c:pt idx="654">
                  <c:v>-14.848091945783393</c:v>
                </c:pt>
                <c:pt idx="655">
                  <c:v>-14.856467273421782</c:v>
                </c:pt>
                <c:pt idx="656">
                  <c:v>-14.864851534742982</c:v>
                </c:pt>
                <c:pt idx="657">
                  <c:v>-14.873244729746997</c:v>
                </c:pt>
                <c:pt idx="658">
                  <c:v>-14.881646858433825</c:v>
                </c:pt>
                <c:pt idx="659">
                  <c:v>-14.890057920803468</c:v>
                </c:pt>
                <c:pt idx="660">
                  <c:v>-14.898477916855926</c:v>
                </c:pt>
                <c:pt idx="661">
                  <c:v>-14.906906846591198</c:v>
                </c:pt>
                <c:pt idx="662">
                  <c:v>-14.915344710009284</c:v>
                </c:pt>
                <c:pt idx="663">
                  <c:v>-14.923791507110186</c:v>
                </c:pt>
                <c:pt idx="664">
                  <c:v>-14.9322472378939</c:v>
                </c:pt>
                <c:pt idx="665">
                  <c:v>-14.94071190236043</c:v>
                </c:pt>
                <c:pt idx="666">
                  <c:v>-14.949185500509772</c:v>
                </c:pt>
                <c:pt idx="667">
                  <c:v>-14.957668032341928</c:v>
                </c:pt>
                <c:pt idx="668">
                  <c:v>-14.966159497856903</c:v>
                </c:pt>
                <c:pt idx="669">
                  <c:v>-14.974659897054689</c:v>
                </c:pt>
                <c:pt idx="670">
                  <c:v>-14.983169229935285</c:v>
                </c:pt>
                <c:pt idx="671">
                  <c:v>-14.991687496498702</c:v>
                </c:pt>
                <c:pt idx="672">
                  <c:v>-15.000214696744932</c:v>
                </c:pt>
                <c:pt idx="673">
                  <c:v>-15.008750830673975</c:v>
                </c:pt>
                <c:pt idx="674">
                  <c:v>-15.017295898285834</c:v>
                </c:pt>
                <c:pt idx="675">
                  <c:v>-15.025849899580503</c:v>
                </c:pt>
                <c:pt idx="676">
                  <c:v>-15.03441283455799</c:v>
                </c:pt>
                <c:pt idx="677">
                  <c:v>-15.042984703218291</c:v>
                </c:pt>
                <c:pt idx="678">
                  <c:v>-15.051565505561406</c:v>
                </c:pt>
                <c:pt idx="679">
                  <c:v>-15.060155241587335</c:v>
                </c:pt>
                <c:pt idx="680">
                  <c:v>-15.06875391129608</c:v>
                </c:pt>
                <c:pt idx="681">
                  <c:v>-15.077361514687638</c:v>
                </c:pt>
                <c:pt idx="682">
                  <c:v>-15.085978051762009</c:v>
                </c:pt>
                <c:pt idx="683">
                  <c:v>-15.094603522519193</c:v>
                </c:pt>
                <c:pt idx="684">
                  <c:v>-15.103237926959192</c:v>
                </c:pt>
                <c:pt idx="685">
                  <c:v>-15.111881265082008</c:v>
                </c:pt>
                <c:pt idx="686">
                  <c:v>-15.120533536887637</c:v>
                </c:pt>
                <c:pt idx="687">
                  <c:v>-15.129194742376082</c:v>
                </c:pt>
                <c:pt idx="688">
                  <c:v>-15.13786488154734</c:v>
                </c:pt>
                <c:pt idx="689">
                  <c:v>-15.146543954401409</c:v>
                </c:pt>
                <c:pt idx="690">
                  <c:v>-15.155231960938295</c:v>
                </c:pt>
                <c:pt idx="691">
                  <c:v>-15.163928901157995</c:v>
                </c:pt>
                <c:pt idx="692">
                  <c:v>-15.172634775060509</c:v>
                </c:pt>
                <c:pt idx="693">
                  <c:v>-15.18134958264584</c:v>
                </c:pt>
                <c:pt idx="694">
                  <c:v>-15.190073323913982</c:v>
                </c:pt>
                <c:pt idx="695">
                  <c:v>-15.198805998864941</c:v>
                </c:pt>
                <c:pt idx="696">
                  <c:v>-15.207547607498711</c:v>
                </c:pt>
                <c:pt idx="697">
                  <c:v>-15.216298149815298</c:v>
                </c:pt>
                <c:pt idx="698">
                  <c:v>-15.225057625814699</c:v>
                </c:pt>
                <c:pt idx="699">
                  <c:v>-15.233826035496914</c:v>
                </c:pt>
                <c:pt idx="700">
                  <c:v>-15.242603378861942</c:v>
                </c:pt>
                <c:pt idx="701">
                  <c:v>-15.251389655909785</c:v>
                </c:pt>
                <c:pt idx="702">
                  <c:v>-15.260184866640444</c:v>
                </c:pt>
                <c:pt idx="703">
                  <c:v>-15.268989011053915</c:v>
                </c:pt>
                <c:pt idx="704">
                  <c:v>-15.2778020891502</c:v>
                </c:pt>
                <c:pt idx="705">
                  <c:v>-15.286624100929302</c:v>
                </c:pt>
                <c:pt idx="706">
                  <c:v>-15.295455046391215</c:v>
                </c:pt>
                <c:pt idx="707">
                  <c:v>-15.304294925535945</c:v>
                </c:pt>
                <c:pt idx="708">
                  <c:v>-15.313143738363486</c:v>
                </c:pt>
                <c:pt idx="709">
                  <c:v>-15.322001484873844</c:v>
                </c:pt>
                <c:pt idx="710">
                  <c:v>-15.330868165067013</c:v>
                </c:pt>
                <c:pt idx="711">
                  <c:v>-15.339743778943003</c:v>
                </c:pt>
                <c:pt idx="712">
                  <c:v>-15.348628326501801</c:v>
                </c:pt>
                <c:pt idx="713">
                  <c:v>-15.357521807743414</c:v>
                </c:pt>
                <c:pt idx="714">
                  <c:v>-15.366424222667845</c:v>
                </c:pt>
                <c:pt idx="715">
                  <c:v>-15.375335571275087</c:v>
                </c:pt>
                <c:pt idx="716">
                  <c:v>-15.384255853565143</c:v>
                </c:pt>
                <c:pt idx="717">
                  <c:v>-15.393185069538017</c:v>
                </c:pt>
                <c:pt idx="718">
                  <c:v>-15.402123219193703</c:v>
                </c:pt>
                <c:pt idx="719">
                  <c:v>-15.411070302532202</c:v>
                </c:pt>
                <c:pt idx="720">
                  <c:v>-15.420026319553518</c:v>
                </c:pt>
                <c:pt idx="721">
                  <c:v>-15.428991270257644</c:v>
                </c:pt>
                <c:pt idx="722">
                  <c:v>-15.437965154644587</c:v>
                </c:pt>
                <c:pt idx="723">
                  <c:v>-15.446947972714344</c:v>
                </c:pt>
                <c:pt idx="724">
                  <c:v>-15.455939724466917</c:v>
                </c:pt>
                <c:pt idx="725">
                  <c:v>-15.464940409902301</c:v>
                </c:pt>
                <c:pt idx="726">
                  <c:v>-15.473950029020504</c:v>
                </c:pt>
                <c:pt idx="727">
                  <c:v>-15.482968581821519</c:v>
                </c:pt>
                <c:pt idx="728">
                  <c:v>-15.491996068305344</c:v>
                </c:pt>
                <c:pt idx="729">
                  <c:v>-15.501032488471989</c:v>
                </c:pt>
                <c:pt idx="730">
                  <c:v>-15.510077842321447</c:v>
                </c:pt>
                <c:pt idx="731">
                  <c:v>-15.519132129853716</c:v>
                </c:pt>
                <c:pt idx="732">
                  <c:v>-15.528195351068803</c:v>
                </c:pt>
                <c:pt idx="733">
                  <c:v>-15.537267505966703</c:v>
                </c:pt>
                <c:pt idx="734">
                  <c:v>-15.546348594547418</c:v>
                </c:pt>
                <c:pt idx="735">
                  <c:v>-15.555438616810946</c:v>
                </c:pt>
                <c:pt idx="736">
                  <c:v>-15.564537572757288</c:v>
                </c:pt>
                <c:pt idx="737">
                  <c:v>-15.573645462386448</c:v>
                </c:pt>
                <c:pt idx="738">
                  <c:v>-15.582762285698418</c:v>
                </c:pt>
                <c:pt idx="739">
                  <c:v>-15.591888042693204</c:v>
                </c:pt>
                <c:pt idx="740">
                  <c:v>-15.601022733370804</c:v>
                </c:pt>
                <c:pt idx="741">
                  <c:v>-15.610166357731217</c:v>
                </c:pt>
                <c:pt idx="742">
                  <c:v>-15.619318915774446</c:v>
                </c:pt>
                <c:pt idx="743">
                  <c:v>-15.628480407500492</c:v>
                </c:pt>
                <c:pt idx="744">
                  <c:v>-15.637650832909348</c:v>
                </c:pt>
                <c:pt idx="745">
                  <c:v>-15.646830192001016</c:v>
                </c:pt>
                <c:pt idx="746">
                  <c:v>-15.656018484775505</c:v>
                </c:pt>
                <c:pt idx="747">
                  <c:v>-15.665215711232804</c:v>
                </c:pt>
                <c:pt idx="748">
                  <c:v>-15.674421871372914</c:v>
                </c:pt>
                <c:pt idx="749">
                  <c:v>-15.683636965195845</c:v>
                </c:pt>
                <c:pt idx="750">
                  <c:v>-15.69286099270159</c:v>
                </c:pt>
                <c:pt idx="751">
                  <c:v>-15.702093953890145</c:v>
                </c:pt>
                <c:pt idx="752">
                  <c:v>-15.711335848761518</c:v>
                </c:pt>
                <c:pt idx="753">
                  <c:v>-15.720586677315703</c:v>
                </c:pt>
                <c:pt idx="754">
                  <c:v>-15.729846439552698</c:v>
                </c:pt>
                <c:pt idx="755">
                  <c:v>-15.739115135472517</c:v>
                </c:pt>
                <c:pt idx="756">
                  <c:v>-15.748392765075145</c:v>
                </c:pt>
                <c:pt idx="757">
                  <c:v>-15.757679328360584</c:v>
                </c:pt>
                <c:pt idx="758">
                  <c:v>-15.766974825328845</c:v>
                </c:pt>
                <c:pt idx="759">
                  <c:v>-15.776279255979917</c:v>
                </c:pt>
                <c:pt idx="760">
                  <c:v>-15.785592620313798</c:v>
                </c:pt>
                <c:pt idx="761">
                  <c:v>-15.7949149183305</c:v>
                </c:pt>
                <c:pt idx="762">
                  <c:v>-15.804246150030016</c:v>
                </c:pt>
                <c:pt idx="763">
                  <c:v>-15.813586315412341</c:v>
                </c:pt>
                <c:pt idx="764">
                  <c:v>-15.822935414477486</c:v>
                </c:pt>
                <c:pt idx="765">
                  <c:v>-15.832293447225442</c:v>
                </c:pt>
                <c:pt idx="766">
                  <c:v>-15.841660413656214</c:v>
                </c:pt>
                <c:pt idx="767">
                  <c:v>-15.8510363137698</c:v>
                </c:pt>
                <c:pt idx="768">
                  <c:v>-15.8604211475662</c:v>
                </c:pt>
                <c:pt idx="769">
                  <c:v>-15.869814915045415</c:v>
                </c:pt>
                <c:pt idx="770">
                  <c:v>-15.879217616207443</c:v>
                </c:pt>
                <c:pt idx="771">
                  <c:v>-15.888629251052285</c:v>
                </c:pt>
                <c:pt idx="772">
                  <c:v>-15.898049819579942</c:v>
                </c:pt>
                <c:pt idx="773">
                  <c:v>-15.907479321790412</c:v>
                </c:pt>
                <c:pt idx="774">
                  <c:v>-15.916917757683699</c:v>
                </c:pt>
                <c:pt idx="775">
                  <c:v>-15.9263651272598</c:v>
                </c:pt>
                <c:pt idx="776">
                  <c:v>-15.935821430518715</c:v>
                </c:pt>
                <c:pt idx="777">
                  <c:v>-15.945286667460438</c:v>
                </c:pt>
                <c:pt idx="778">
                  <c:v>-15.954760838084983</c:v>
                </c:pt>
                <c:pt idx="779">
                  <c:v>-15.96424394239234</c:v>
                </c:pt>
                <c:pt idx="780">
                  <c:v>-15.973735980382507</c:v>
                </c:pt>
                <c:pt idx="781">
                  <c:v>-15.983236952055496</c:v>
                </c:pt>
                <c:pt idx="782">
                  <c:v>-15.992746857411298</c:v>
                </c:pt>
                <c:pt idx="783">
                  <c:v>-16.002265696449907</c:v>
                </c:pt>
                <c:pt idx="784">
                  <c:v>-16.011793469171337</c:v>
                </c:pt>
                <c:pt idx="785">
                  <c:v>-16.021330175575581</c:v>
                </c:pt>
                <c:pt idx="786">
                  <c:v>-16.030875815662636</c:v>
                </c:pt>
                <c:pt idx="787">
                  <c:v>-16.040430389432508</c:v>
                </c:pt>
                <c:pt idx="788">
                  <c:v>-16.049993896885194</c:v>
                </c:pt>
                <c:pt idx="789">
                  <c:v>-16.059566338020694</c:v>
                </c:pt>
                <c:pt idx="790">
                  <c:v>-16.069147712839008</c:v>
                </c:pt>
                <c:pt idx="791">
                  <c:v>-16.078738021340136</c:v>
                </c:pt>
                <c:pt idx="792">
                  <c:v>-16.088337263524075</c:v>
                </c:pt>
                <c:pt idx="793">
                  <c:v>-16.097945439390838</c:v>
                </c:pt>
                <c:pt idx="794">
                  <c:v>-16.107562548940408</c:v>
                </c:pt>
                <c:pt idx="795">
                  <c:v>-16.117188592172791</c:v>
                </c:pt>
                <c:pt idx="796">
                  <c:v>-16.126823569087993</c:v>
                </c:pt>
                <c:pt idx="797">
                  <c:v>-16.136467479686004</c:v>
                </c:pt>
                <c:pt idx="798">
                  <c:v>-16.14612032396683</c:v>
                </c:pt>
                <c:pt idx="799">
                  <c:v>-16.155782101930477</c:v>
                </c:pt>
                <c:pt idx="800">
                  <c:v>-16.165452813576934</c:v>
                </c:pt>
                <c:pt idx="801">
                  <c:v>-16.175132458906202</c:v>
                </c:pt>
                <c:pt idx="802">
                  <c:v>-16.18482103791829</c:v>
                </c:pt>
                <c:pt idx="803">
                  <c:v>-16.194518550613186</c:v>
                </c:pt>
                <c:pt idx="804">
                  <c:v>-16.204224996990899</c:v>
                </c:pt>
                <c:pt idx="805">
                  <c:v>-16.213940377051429</c:v>
                </c:pt>
                <c:pt idx="806">
                  <c:v>-16.22366469079477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E3A-4836-A8C6-C95A925F7122}"/>
            </c:ext>
          </c:extLst>
        </c:ser>
        <c:ser>
          <c:idx val="5"/>
          <c:order val="5"/>
          <c:spPr>
            <a:ln w="2222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'Max limit'!$AG$6:$AG$812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limit'!$AM$6:$AM$812</c:f>
              <c:numCache>
                <c:formatCode>0.00</c:formatCode>
                <c:ptCount val="807"/>
                <c:pt idx="0">
                  <c:v>-11.389915813012458</c:v>
                </c:pt>
                <c:pt idx="1">
                  <c:v>-11.393197729497842</c:v>
                </c:pt>
                <c:pt idx="2">
                  <c:v>-11.396491222408221</c:v>
                </c:pt>
                <c:pt idx="3">
                  <c:v>-11.399796291743591</c:v>
                </c:pt>
                <c:pt idx="4">
                  <c:v>-11.403112937503954</c:v>
                </c:pt>
                <c:pt idx="5">
                  <c:v>-11.40644115968931</c:v>
                </c:pt>
                <c:pt idx="6">
                  <c:v>-11.409780958299658</c:v>
                </c:pt>
                <c:pt idx="7">
                  <c:v>-11.413132333334998</c:v>
                </c:pt>
                <c:pt idx="8">
                  <c:v>-11.416495284795332</c:v>
                </c:pt>
                <c:pt idx="9">
                  <c:v>-11.419869812680657</c:v>
                </c:pt>
                <c:pt idx="10">
                  <c:v>-11.423255916990975</c:v>
                </c:pt>
                <c:pt idx="11">
                  <c:v>-11.426653597726286</c:v>
                </c:pt>
                <c:pt idx="12">
                  <c:v>-11.430062854886589</c:v>
                </c:pt>
                <c:pt idx="13">
                  <c:v>-11.433483688471885</c:v>
                </c:pt>
                <c:pt idx="14">
                  <c:v>-11.436916098482174</c:v>
                </c:pt>
                <c:pt idx="15">
                  <c:v>-11.440360084917454</c:v>
                </c:pt>
                <c:pt idx="16">
                  <c:v>-11.443815647777727</c:v>
                </c:pt>
                <c:pt idx="17">
                  <c:v>-11.447282787062992</c:v>
                </c:pt>
                <c:pt idx="18">
                  <c:v>-11.450761502773252</c:v>
                </c:pt>
                <c:pt idx="19">
                  <c:v>-11.454251794908503</c:v>
                </c:pt>
                <c:pt idx="20">
                  <c:v>-11.457753663468747</c:v>
                </c:pt>
                <c:pt idx="21">
                  <c:v>-11.461267108453981</c:v>
                </c:pt>
                <c:pt idx="22">
                  <c:v>-11.464792129864211</c:v>
                </c:pt>
                <c:pt idx="23">
                  <c:v>-11.468328727699433</c:v>
                </c:pt>
                <c:pt idx="24">
                  <c:v>-11.471876901959645</c:v>
                </c:pt>
                <c:pt idx="25">
                  <c:v>-11.475436652644852</c:v>
                </c:pt>
                <c:pt idx="26">
                  <c:v>-11.47900797975505</c:v>
                </c:pt>
                <c:pt idx="27">
                  <c:v>-11.482590883290243</c:v>
                </c:pt>
                <c:pt idx="28">
                  <c:v>-11.486185363250426</c:v>
                </c:pt>
                <c:pt idx="29">
                  <c:v>-11.489791419635603</c:v>
                </c:pt>
                <c:pt idx="30">
                  <c:v>-11.493409052445772</c:v>
                </c:pt>
                <c:pt idx="31">
                  <c:v>-11.497038261680933</c:v>
                </c:pt>
                <c:pt idx="32">
                  <c:v>-11.500679047341087</c:v>
                </c:pt>
                <c:pt idx="33">
                  <c:v>-11.504331409426234</c:v>
                </c:pt>
                <c:pt idx="34">
                  <c:v>-11.507995347936372</c:v>
                </c:pt>
                <c:pt idx="35">
                  <c:v>-11.511670862871505</c:v>
                </c:pt>
                <c:pt idx="36">
                  <c:v>-11.515357954231629</c:v>
                </c:pt>
                <c:pt idx="37">
                  <c:v>-11.519056622016745</c:v>
                </c:pt>
                <c:pt idx="38">
                  <c:v>-11.522766866226855</c:v>
                </c:pt>
                <c:pt idx="39">
                  <c:v>-11.526488686861956</c:v>
                </c:pt>
                <c:pt idx="40">
                  <c:v>-11.53022208392205</c:v>
                </c:pt>
                <c:pt idx="41">
                  <c:v>-11.533967057407137</c:v>
                </c:pt>
                <c:pt idx="42">
                  <c:v>-11.537723607317217</c:v>
                </c:pt>
                <c:pt idx="43">
                  <c:v>-11.541491733652288</c:v>
                </c:pt>
                <c:pt idx="44">
                  <c:v>-11.545271436412353</c:v>
                </c:pt>
                <c:pt idx="45">
                  <c:v>-11.54906271559741</c:v>
                </c:pt>
                <c:pt idx="46">
                  <c:v>-11.552865571207461</c:v>
                </c:pt>
                <c:pt idx="47">
                  <c:v>-11.556680003242501</c:v>
                </c:pt>
                <c:pt idx="48">
                  <c:v>-11.560506011702536</c:v>
                </c:pt>
                <c:pt idx="49">
                  <c:v>-11.564343596587564</c:v>
                </c:pt>
                <c:pt idx="50">
                  <c:v>-11.568192757897584</c:v>
                </c:pt>
                <c:pt idx="51">
                  <c:v>-11.572053495632597</c:v>
                </c:pt>
                <c:pt idx="52">
                  <c:v>-11.575925809792601</c:v>
                </c:pt>
                <c:pt idx="53">
                  <c:v>-11.579809700377599</c:v>
                </c:pt>
                <c:pt idx="54">
                  <c:v>-11.583705167387588</c:v>
                </c:pt>
                <c:pt idx="55">
                  <c:v>-11.58761221082257</c:v>
                </c:pt>
                <c:pt idx="56">
                  <c:v>-11.591530830682546</c:v>
                </c:pt>
                <c:pt idx="57">
                  <c:v>-11.595461026967513</c:v>
                </c:pt>
                <c:pt idx="58">
                  <c:v>-11.599402799677472</c:v>
                </c:pt>
                <c:pt idx="59">
                  <c:v>-11.603356148812425</c:v>
                </c:pt>
                <c:pt idx="60">
                  <c:v>-11.60732107437237</c:v>
                </c:pt>
                <c:pt idx="61">
                  <c:v>-11.611297576357309</c:v>
                </c:pt>
                <c:pt idx="62">
                  <c:v>-11.615285654767238</c:v>
                </c:pt>
                <c:pt idx="63">
                  <c:v>-11.619285309602162</c:v>
                </c:pt>
                <c:pt idx="64">
                  <c:v>-11.623296540862077</c:v>
                </c:pt>
                <c:pt idx="65">
                  <c:v>-11.627319348546985</c:v>
                </c:pt>
                <c:pt idx="66">
                  <c:v>-11.631353732656885</c:v>
                </c:pt>
                <c:pt idx="67">
                  <c:v>-11.635399693191779</c:v>
                </c:pt>
                <c:pt idx="68">
                  <c:v>-11.639457230151663</c:v>
                </c:pt>
                <c:pt idx="69">
                  <c:v>-11.643526343536541</c:v>
                </c:pt>
                <c:pt idx="70">
                  <c:v>-11.647607033346413</c:v>
                </c:pt>
                <c:pt idx="71">
                  <c:v>-11.651699299581276</c:v>
                </c:pt>
                <c:pt idx="72">
                  <c:v>-11.655803142241131</c:v>
                </c:pt>
                <c:pt idx="73">
                  <c:v>-11.659918561325979</c:v>
                </c:pt>
                <c:pt idx="74">
                  <c:v>-11.66404555683582</c:v>
                </c:pt>
                <c:pt idx="75">
                  <c:v>-11.668184128770653</c:v>
                </c:pt>
                <c:pt idx="76">
                  <c:v>-11.67233427713048</c:v>
                </c:pt>
                <c:pt idx="77">
                  <c:v>-11.676496001915297</c:v>
                </c:pt>
                <c:pt idx="78">
                  <c:v>-11.680669303125109</c:v>
                </c:pt>
                <c:pt idx="79">
                  <c:v>-11.684854180759912</c:v>
                </c:pt>
                <c:pt idx="80">
                  <c:v>-11.689050634819708</c:v>
                </c:pt>
                <c:pt idx="81">
                  <c:v>-11.693258665304496</c:v>
                </c:pt>
                <c:pt idx="82">
                  <c:v>-11.697478272214276</c:v>
                </c:pt>
                <c:pt idx="83">
                  <c:v>-11.70170945554905</c:v>
                </c:pt>
                <c:pt idx="84">
                  <c:v>-11.705952215308818</c:v>
                </c:pt>
                <c:pt idx="85">
                  <c:v>-11.710206551493576</c:v>
                </c:pt>
                <c:pt idx="86">
                  <c:v>-11.714472464103327</c:v>
                </c:pt>
                <c:pt idx="87">
                  <c:v>-11.718749953138071</c:v>
                </c:pt>
                <c:pt idx="88">
                  <c:v>-11.723039018597806</c:v>
                </c:pt>
                <c:pt idx="89">
                  <c:v>-11.727339660482535</c:v>
                </c:pt>
                <c:pt idx="90">
                  <c:v>-11.731651878792258</c:v>
                </c:pt>
                <c:pt idx="91">
                  <c:v>-11.735975673526971</c:v>
                </c:pt>
                <c:pt idx="92">
                  <c:v>-11.740311044686678</c:v>
                </c:pt>
                <c:pt idx="93">
                  <c:v>-11.744657992271376</c:v>
                </c:pt>
                <c:pt idx="94">
                  <c:v>-11.749016516281069</c:v>
                </c:pt>
                <c:pt idx="95">
                  <c:v>-11.753386616715753</c:v>
                </c:pt>
                <c:pt idx="96">
                  <c:v>-11.757768293575429</c:v>
                </c:pt>
                <c:pt idx="97">
                  <c:v>-11.762161546860098</c:v>
                </c:pt>
                <c:pt idx="98">
                  <c:v>-11.766566376569759</c:v>
                </c:pt>
                <c:pt idx="99">
                  <c:v>-11.770982782704413</c:v>
                </c:pt>
                <c:pt idx="100">
                  <c:v>-11.775410765264061</c:v>
                </c:pt>
                <c:pt idx="101">
                  <c:v>-11.7798503242487</c:v>
                </c:pt>
                <c:pt idx="102">
                  <c:v>-11.784301459658332</c:v>
                </c:pt>
                <c:pt idx="103">
                  <c:v>-11.788764171492957</c:v>
                </c:pt>
                <c:pt idx="104">
                  <c:v>-11.793238459752573</c:v>
                </c:pt>
                <c:pt idx="105">
                  <c:v>-11.797724324437183</c:v>
                </c:pt>
                <c:pt idx="106">
                  <c:v>-11.802221765546784</c:v>
                </c:pt>
                <c:pt idx="107">
                  <c:v>-11.806730783081379</c:v>
                </c:pt>
                <c:pt idx="108">
                  <c:v>-11.811251377040966</c:v>
                </c:pt>
                <c:pt idx="109">
                  <c:v>-11.815783547425546</c:v>
                </c:pt>
                <c:pt idx="110">
                  <c:v>-11.820327294235119</c:v>
                </c:pt>
                <c:pt idx="111">
                  <c:v>-11.824882617469683</c:v>
                </c:pt>
                <c:pt idx="112">
                  <c:v>-11.829449517129241</c:v>
                </c:pt>
                <c:pt idx="113">
                  <c:v>-11.834027993213789</c:v>
                </c:pt>
                <c:pt idx="114">
                  <c:v>-11.838618045723333</c:v>
                </c:pt>
                <c:pt idx="115">
                  <c:v>-11.843219674657869</c:v>
                </c:pt>
                <c:pt idx="116">
                  <c:v>-11.847832880017394</c:v>
                </c:pt>
                <c:pt idx="117">
                  <c:v>-11.852457661801916</c:v>
                </c:pt>
                <c:pt idx="118">
                  <c:v>-11.857094020011427</c:v>
                </c:pt>
                <c:pt idx="119">
                  <c:v>-11.861741954645932</c:v>
                </c:pt>
                <c:pt idx="120">
                  <c:v>-11.86640146570543</c:v>
                </c:pt>
                <c:pt idx="121">
                  <c:v>-11.87107255318992</c:v>
                </c:pt>
                <c:pt idx="122">
                  <c:v>-11.875755217099403</c:v>
                </c:pt>
                <c:pt idx="123">
                  <c:v>-11.880449457433878</c:v>
                </c:pt>
                <c:pt idx="124">
                  <c:v>-11.885155274193346</c:v>
                </c:pt>
                <c:pt idx="125">
                  <c:v>-11.889872667377807</c:v>
                </c:pt>
                <c:pt idx="126">
                  <c:v>-11.894601636987259</c:v>
                </c:pt>
                <c:pt idx="127">
                  <c:v>-11.899342183021705</c:v>
                </c:pt>
                <c:pt idx="128">
                  <c:v>-11.904094305481143</c:v>
                </c:pt>
                <c:pt idx="129">
                  <c:v>-11.908858004365573</c:v>
                </c:pt>
                <c:pt idx="130">
                  <c:v>-11.913633279674995</c:v>
                </c:pt>
                <c:pt idx="131">
                  <c:v>-11.918420131409412</c:v>
                </c:pt>
                <c:pt idx="132">
                  <c:v>-11.923218559568818</c:v>
                </c:pt>
                <c:pt idx="133">
                  <c:v>-11.92802856415322</c:v>
                </c:pt>
                <c:pt idx="134">
                  <c:v>-11.932850145162613</c:v>
                </c:pt>
                <c:pt idx="135">
                  <c:v>-11.937683302596998</c:v>
                </c:pt>
                <c:pt idx="136">
                  <c:v>-11.942528036456377</c:v>
                </c:pt>
                <c:pt idx="137">
                  <c:v>-11.947384346740748</c:v>
                </c:pt>
                <c:pt idx="138">
                  <c:v>-11.95225223345011</c:v>
                </c:pt>
                <c:pt idx="139">
                  <c:v>-11.957131696584467</c:v>
                </c:pt>
                <c:pt idx="140">
                  <c:v>-11.962022736143815</c:v>
                </c:pt>
                <c:pt idx="141">
                  <c:v>-11.966925352128156</c:v>
                </c:pt>
                <c:pt idx="142">
                  <c:v>-11.97183954453749</c:v>
                </c:pt>
                <c:pt idx="143">
                  <c:v>-11.976765313371816</c:v>
                </c:pt>
                <c:pt idx="144">
                  <c:v>-11.981702658631136</c:v>
                </c:pt>
                <c:pt idx="145">
                  <c:v>-11.986651580315446</c:v>
                </c:pt>
                <c:pt idx="146">
                  <c:v>-11.991612078424749</c:v>
                </c:pt>
                <c:pt idx="147">
                  <c:v>-11.996584152959047</c:v>
                </c:pt>
                <c:pt idx="148">
                  <c:v>-12.001567803918334</c:v>
                </c:pt>
                <c:pt idx="149">
                  <c:v>-12.006563031302615</c:v>
                </c:pt>
                <c:pt idx="150">
                  <c:v>-12.011569835111889</c:v>
                </c:pt>
                <c:pt idx="151">
                  <c:v>-12.016588215346156</c:v>
                </c:pt>
                <c:pt idx="152">
                  <c:v>-12.021618172005414</c:v>
                </c:pt>
                <c:pt idx="153">
                  <c:v>-12.026659705089665</c:v>
                </c:pt>
                <c:pt idx="154">
                  <c:v>-12.03171281459891</c:v>
                </c:pt>
                <c:pt idx="155">
                  <c:v>-12.036777500533146</c:v>
                </c:pt>
                <c:pt idx="156">
                  <c:v>-12.041853762892377</c:v>
                </c:pt>
                <c:pt idx="157">
                  <c:v>-12.046941601676597</c:v>
                </c:pt>
                <c:pt idx="158">
                  <c:v>-12.052041016885811</c:v>
                </c:pt>
                <c:pt idx="159">
                  <c:v>-12.057152008520019</c:v>
                </c:pt>
                <c:pt idx="160">
                  <c:v>-12.062274576579217</c:v>
                </c:pt>
                <c:pt idx="161">
                  <c:v>-12.067408721063408</c:v>
                </c:pt>
                <c:pt idx="162">
                  <c:v>-12.072554441972592</c:v>
                </c:pt>
                <c:pt idx="163">
                  <c:v>-12.077711739306771</c:v>
                </c:pt>
                <c:pt idx="164">
                  <c:v>-12.082880613065941</c:v>
                </c:pt>
                <c:pt idx="165">
                  <c:v>-12.088061063250102</c:v>
                </c:pt>
                <c:pt idx="166">
                  <c:v>-12.093253089859257</c:v>
                </c:pt>
                <c:pt idx="167">
                  <c:v>-12.098456692893404</c:v>
                </c:pt>
                <c:pt idx="168">
                  <c:v>-12.103671872352542</c:v>
                </c:pt>
                <c:pt idx="169">
                  <c:v>-12.108898628236675</c:v>
                </c:pt>
                <c:pt idx="170">
                  <c:v>-12.1141369605458</c:v>
                </c:pt>
                <c:pt idx="171">
                  <c:v>-12.119386869279918</c:v>
                </c:pt>
                <c:pt idx="172">
                  <c:v>-12.124648354439026</c:v>
                </c:pt>
                <c:pt idx="173">
                  <c:v>-12.129921416023128</c:v>
                </c:pt>
                <c:pt idx="174">
                  <c:v>-12.135206054032224</c:v>
                </c:pt>
                <c:pt idx="175">
                  <c:v>-12.14050226846631</c:v>
                </c:pt>
                <c:pt idx="176">
                  <c:v>-12.14581005932539</c:v>
                </c:pt>
                <c:pt idx="177">
                  <c:v>-12.151129426609463</c:v>
                </c:pt>
                <c:pt idx="178">
                  <c:v>-12.156460370318527</c:v>
                </c:pt>
                <c:pt idx="179">
                  <c:v>-12.161802890452584</c:v>
                </c:pt>
                <c:pt idx="180">
                  <c:v>-12.167156987011635</c:v>
                </c:pt>
                <c:pt idx="181">
                  <c:v>-12.172522659995678</c:v>
                </c:pt>
                <c:pt idx="182">
                  <c:v>-12.177899909404712</c:v>
                </c:pt>
                <c:pt idx="183">
                  <c:v>-12.18328873523874</c:v>
                </c:pt>
                <c:pt idx="184">
                  <c:v>-12.188689137497761</c:v>
                </c:pt>
                <c:pt idx="185">
                  <c:v>-12.194101116181773</c:v>
                </c:pt>
                <c:pt idx="186">
                  <c:v>-12.19952467129078</c:v>
                </c:pt>
                <c:pt idx="187">
                  <c:v>-12.204959802824778</c:v>
                </c:pt>
                <c:pt idx="188">
                  <c:v>-12.210406510783766</c:v>
                </c:pt>
                <c:pt idx="189">
                  <c:v>-12.21586479516775</c:v>
                </c:pt>
                <c:pt idx="190">
                  <c:v>-12.221334655976726</c:v>
                </c:pt>
                <c:pt idx="191">
                  <c:v>-12.226816093210694</c:v>
                </c:pt>
                <c:pt idx="192">
                  <c:v>-12.232309106869653</c:v>
                </c:pt>
                <c:pt idx="193">
                  <c:v>-12.237813696953607</c:v>
                </c:pt>
                <c:pt idx="194">
                  <c:v>-12.243329863462552</c:v>
                </c:pt>
                <c:pt idx="195">
                  <c:v>-12.248857606396491</c:v>
                </c:pt>
                <c:pt idx="196">
                  <c:v>-12.254396925755421</c:v>
                </c:pt>
                <c:pt idx="197">
                  <c:v>-12.259947821539345</c:v>
                </c:pt>
                <c:pt idx="198">
                  <c:v>-12.26551029374826</c:v>
                </c:pt>
                <c:pt idx="199">
                  <c:v>-12.271084342382169</c:v>
                </c:pt>
                <c:pt idx="200">
                  <c:v>-12.27666996744107</c:v>
                </c:pt>
                <c:pt idx="201">
                  <c:v>-12.282267168924964</c:v>
                </c:pt>
                <c:pt idx="202">
                  <c:v>-12.287875946833848</c:v>
                </c:pt>
                <c:pt idx="203">
                  <c:v>-12.293496301167727</c:v>
                </c:pt>
                <c:pt idx="204">
                  <c:v>-12.299128231926598</c:v>
                </c:pt>
                <c:pt idx="205">
                  <c:v>-12.304771739110462</c:v>
                </c:pt>
                <c:pt idx="206">
                  <c:v>-12.310426822719318</c:v>
                </c:pt>
                <c:pt idx="207">
                  <c:v>-12.316093482753168</c:v>
                </c:pt>
                <c:pt idx="208">
                  <c:v>-12.321771719212009</c:v>
                </c:pt>
                <c:pt idx="209">
                  <c:v>-12.327461532095841</c:v>
                </c:pt>
                <c:pt idx="210">
                  <c:v>-12.333162921404668</c:v>
                </c:pt>
                <c:pt idx="211">
                  <c:v>-12.338875887138489</c:v>
                </c:pt>
                <c:pt idx="212">
                  <c:v>-12.344600429297298</c:v>
                </c:pt>
                <c:pt idx="213">
                  <c:v>-12.350336547881103</c:v>
                </c:pt>
                <c:pt idx="214">
                  <c:v>-12.356084242889898</c:v>
                </c:pt>
                <c:pt idx="215">
                  <c:v>-12.361843514323688</c:v>
                </c:pt>
                <c:pt idx="216">
                  <c:v>-12.367614362182469</c:v>
                </c:pt>
                <c:pt idx="217">
                  <c:v>-12.373396786466243</c:v>
                </c:pt>
                <c:pt idx="218">
                  <c:v>-12.379190787175009</c:v>
                </c:pt>
                <c:pt idx="219">
                  <c:v>-12.384996364308769</c:v>
                </c:pt>
                <c:pt idx="220">
                  <c:v>-12.390813517867519</c:v>
                </c:pt>
                <c:pt idx="221">
                  <c:v>-12.396642247851265</c:v>
                </c:pt>
                <c:pt idx="222">
                  <c:v>-12.402482554260001</c:v>
                </c:pt>
                <c:pt idx="223">
                  <c:v>-12.40833443709373</c:v>
                </c:pt>
                <c:pt idx="224">
                  <c:v>-12.414197896352453</c:v>
                </c:pt>
                <c:pt idx="225">
                  <c:v>-12.420072932036167</c:v>
                </c:pt>
                <c:pt idx="226">
                  <c:v>-12.425959544144874</c:v>
                </c:pt>
                <c:pt idx="227">
                  <c:v>-12.431857732678573</c:v>
                </c:pt>
                <c:pt idx="228">
                  <c:v>-12.437767497637266</c:v>
                </c:pt>
                <c:pt idx="229">
                  <c:v>-12.44368883902095</c:v>
                </c:pt>
                <c:pt idx="230">
                  <c:v>-12.449621756829627</c:v>
                </c:pt>
                <c:pt idx="231">
                  <c:v>-12.455566251063296</c:v>
                </c:pt>
                <c:pt idx="232">
                  <c:v>-12.461522321721958</c:v>
                </c:pt>
                <c:pt idx="233">
                  <c:v>-12.467489968805612</c:v>
                </c:pt>
                <c:pt idx="234">
                  <c:v>-12.47346919231426</c:v>
                </c:pt>
                <c:pt idx="235">
                  <c:v>-12.4794599922479</c:v>
                </c:pt>
                <c:pt idx="236">
                  <c:v>-12.485462368606532</c:v>
                </c:pt>
                <c:pt idx="237">
                  <c:v>-12.491476321390158</c:v>
                </c:pt>
                <c:pt idx="238">
                  <c:v>-12.497501850598775</c:v>
                </c:pt>
                <c:pt idx="239">
                  <c:v>-12.503538956232385</c:v>
                </c:pt>
                <c:pt idx="240">
                  <c:v>-12.509587638290988</c:v>
                </c:pt>
                <c:pt idx="241">
                  <c:v>-12.515647896774583</c:v>
                </c:pt>
                <c:pt idx="242">
                  <c:v>-12.52171973168317</c:v>
                </c:pt>
                <c:pt idx="243">
                  <c:v>-12.527803143016749</c:v>
                </c:pt>
                <c:pt idx="244">
                  <c:v>-12.533898130775324</c:v>
                </c:pt>
                <c:pt idx="245">
                  <c:v>-12.540004694958888</c:v>
                </c:pt>
                <c:pt idx="246">
                  <c:v>-12.546122835567445</c:v>
                </c:pt>
                <c:pt idx="247">
                  <c:v>-12.552252552600995</c:v>
                </c:pt>
                <c:pt idx="248">
                  <c:v>-12.558393846059539</c:v>
                </c:pt>
                <c:pt idx="249">
                  <c:v>-12.564546715943074</c:v>
                </c:pt>
                <c:pt idx="250">
                  <c:v>-12.570711162251602</c:v>
                </c:pt>
                <c:pt idx="251">
                  <c:v>-12.576887184985122</c:v>
                </c:pt>
                <c:pt idx="252">
                  <c:v>-12.583074784143635</c:v>
                </c:pt>
                <c:pt idx="253">
                  <c:v>-12.589273959727141</c:v>
                </c:pt>
                <c:pt idx="254">
                  <c:v>-12.595484711735638</c:v>
                </c:pt>
                <c:pt idx="255">
                  <c:v>-12.60170704016913</c:v>
                </c:pt>
                <c:pt idx="256">
                  <c:v>-12.607940945027611</c:v>
                </c:pt>
                <c:pt idx="257">
                  <c:v>-12.614186426311088</c:v>
                </c:pt>
                <c:pt idx="258">
                  <c:v>-12.620443484019557</c:v>
                </c:pt>
                <c:pt idx="259">
                  <c:v>-12.626712118153016</c:v>
                </c:pt>
                <c:pt idx="260">
                  <c:v>-12.63299232871147</c:v>
                </c:pt>
                <c:pt idx="261">
                  <c:v>-12.639284115694917</c:v>
                </c:pt>
                <c:pt idx="262">
                  <c:v>-12.645587479103353</c:v>
                </c:pt>
                <c:pt idx="263">
                  <c:v>-12.651902418936785</c:v>
                </c:pt>
                <c:pt idx="264">
                  <c:v>-12.658228935195208</c:v>
                </c:pt>
                <c:pt idx="265">
                  <c:v>-12.664567027878624</c:v>
                </c:pt>
                <c:pt idx="266">
                  <c:v>-12.670916696987033</c:v>
                </c:pt>
                <c:pt idx="267">
                  <c:v>-12.677277942520433</c:v>
                </c:pt>
                <c:pt idx="268">
                  <c:v>-12.683650764478829</c:v>
                </c:pt>
                <c:pt idx="269">
                  <c:v>-12.690035162862214</c:v>
                </c:pt>
                <c:pt idx="270">
                  <c:v>-12.696431137670594</c:v>
                </c:pt>
                <c:pt idx="271">
                  <c:v>-12.702838688903963</c:v>
                </c:pt>
                <c:pt idx="272">
                  <c:v>-12.709257816562326</c:v>
                </c:pt>
                <c:pt idx="273">
                  <c:v>-12.715688520645685</c:v>
                </c:pt>
                <c:pt idx="274">
                  <c:v>-12.722130801154034</c:v>
                </c:pt>
                <c:pt idx="275">
                  <c:v>-12.728584658087374</c:v>
                </c:pt>
                <c:pt idx="276">
                  <c:v>-12.735050091445709</c:v>
                </c:pt>
                <c:pt idx="277">
                  <c:v>-12.741527101229035</c:v>
                </c:pt>
                <c:pt idx="278">
                  <c:v>-12.748015687437354</c:v>
                </c:pt>
                <c:pt idx="279">
                  <c:v>-12.754515850070666</c:v>
                </c:pt>
                <c:pt idx="280">
                  <c:v>-12.76102758912897</c:v>
                </c:pt>
                <c:pt idx="281">
                  <c:v>-12.767550904612266</c:v>
                </c:pt>
                <c:pt idx="282">
                  <c:v>-12.774085796520556</c:v>
                </c:pt>
                <c:pt idx="283">
                  <c:v>-12.780632264853836</c:v>
                </c:pt>
                <c:pt idx="284">
                  <c:v>-12.787190309612111</c:v>
                </c:pt>
                <c:pt idx="285">
                  <c:v>-12.793759930795378</c:v>
                </c:pt>
                <c:pt idx="286">
                  <c:v>-12.800341128403637</c:v>
                </c:pt>
                <c:pt idx="287">
                  <c:v>-12.806933902436889</c:v>
                </c:pt>
                <c:pt idx="288">
                  <c:v>-12.813538252895134</c:v>
                </c:pt>
                <c:pt idx="289">
                  <c:v>-12.82015417977837</c:v>
                </c:pt>
                <c:pt idx="290">
                  <c:v>-12.826781683086601</c:v>
                </c:pt>
                <c:pt idx="291">
                  <c:v>-12.833420762819822</c:v>
                </c:pt>
                <c:pt idx="292">
                  <c:v>-12.840071418978036</c:v>
                </c:pt>
                <c:pt idx="293">
                  <c:v>-12.846733651561244</c:v>
                </c:pt>
                <c:pt idx="294">
                  <c:v>-12.853407460569443</c:v>
                </c:pt>
                <c:pt idx="295">
                  <c:v>-12.860092846002637</c:v>
                </c:pt>
                <c:pt idx="296">
                  <c:v>-12.866789807860821</c:v>
                </c:pt>
                <c:pt idx="297">
                  <c:v>-12.873498346143997</c:v>
                </c:pt>
                <c:pt idx="298">
                  <c:v>-12.880218460852168</c:v>
                </c:pt>
                <c:pt idx="299">
                  <c:v>-12.88695015198533</c:v>
                </c:pt>
                <c:pt idx="300">
                  <c:v>-12.893693419543485</c:v>
                </c:pt>
                <c:pt idx="301">
                  <c:v>-12.900448263526632</c:v>
                </c:pt>
                <c:pt idx="302">
                  <c:v>-12.907214683934772</c:v>
                </c:pt>
                <c:pt idx="303">
                  <c:v>-12.913992680767905</c:v>
                </c:pt>
                <c:pt idx="304">
                  <c:v>-12.92078225402603</c:v>
                </c:pt>
                <c:pt idx="305">
                  <c:v>-12.927583403709148</c:v>
                </c:pt>
                <c:pt idx="306">
                  <c:v>-12.934396129817259</c:v>
                </c:pt>
                <c:pt idx="307">
                  <c:v>-12.941220432350359</c:v>
                </c:pt>
                <c:pt idx="308">
                  <c:v>-12.948056311308456</c:v>
                </c:pt>
                <c:pt idx="309">
                  <c:v>-12.954903766691544</c:v>
                </c:pt>
                <c:pt idx="310">
                  <c:v>-12.961762798499624</c:v>
                </c:pt>
                <c:pt idx="311">
                  <c:v>-12.968633406732696</c:v>
                </c:pt>
                <c:pt idx="312">
                  <c:v>-12.975515591390762</c:v>
                </c:pt>
                <c:pt idx="313">
                  <c:v>-12.98240935247382</c:v>
                </c:pt>
                <c:pt idx="314">
                  <c:v>-12.989314689981871</c:v>
                </c:pt>
                <c:pt idx="315">
                  <c:v>-12.996231603914914</c:v>
                </c:pt>
                <c:pt idx="316">
                  <c:v>-13.00316009427295</c:v>
                </c:pt>
                <c:pt idx="317">
                  <c:v>-13.010100161055977</c:v>
                </c:pt>
                <c:pt idx="318">
                  <c:v>-13.017051804263996</c:v>
                </c:pt>
                <c:pt idx="319">
                  <c:v>-13.024015023897011</c:v>
                </c:pt>
                <c:pt idx="320">
                  <c:v>-13.030989819955018</c:v>
                </c:pt>
                <c:pt idx="321">
                  <c:v>-13.037976192438016</c:v>
                </c:pt>
                <c:pt idx="322">
                  <c:v>-13.044974141346007</c:v>
                </c:pt>
                <c:pt idx="323">
                  <c:v>-13.051983666678989</c:v>
                </c:pt>
                <c:pt idx="324">
                  <c:v>-13.059004768436965</c:v>
                </c:pt>
                <c:pt idx="325">
                  <c:v>-13.066037446619934</c:v>
                </c:pt>
                <c:pt idx="326">
                  <c:v>-13.073081701227895</c:v>
                </c:pt>
                <c:pt idx="327">
                  <c:v>-13.080137532260848</c:v>
                </c:pt>
                <c:pt idx="328">
                  <c:v>-13.087204939718795</c:v>
                </c:pt>
                <c:pt idx="329">
                  <c:v>-13.094283923601733</c:v>
                </c:pt>
                <c:pt idx="330">
                  <c:v>-13.101374483909662</c:v>
                </c:pt>
                <c:pt idx="331">
                  <c:v>-13.108476620642588</c:v>
                </c:pt>
                <c:pt idx="332">
                  <c:v>-13.115590333800505</c:v>
                </c:pt>
                <c:pt idx="333">
                  <c:v>-13.122715623383412</c:v>
                </c:pt>
                <c:pt idx="334">
                  <c:v>-13.129852489391315</c:v>
                </c:pt>
                <c:pt idx="335">
                  <c:v>-13.137000931824208</c:v>
                </c:pt>
                <c:pt idx="336">
                  <c:v>-13.144160950682094</c:v>
                </c:pt>
                <c:pt idx="337">
                  <c:v>-13.151332545964973</c:v>
                </c:pt>
                <c:pt idx="338">
                  <c:v>-13.158515717672845</c:v>
                </c:pt>
                <c:pt idx="339">
                  <c:v>-13.165710465805709</c:v>
                </c:pt>
                <c:pt idx="340">
                  <c:v>-13.172916790363566</c:v>
                </c:pt>
                <c:pt idx="341">
                  <c:v>-13.180134691346414</c:v>
                </c:pt>
                <c:pt idx="342">
                  <c:v>-13.187364168754256</c:v>
                </c:pt>
                <c:pt idx="343">
                  <c:v>-13.194605222587089</c:v>
                </c:pt>
                <c:pt idx="344">
                  <c:v>-13.201857852844917</c:v>
                </c:pt>
                <c:pt idx="345">
                  <c:v>-13.209122059527736</c:v>
                </c:pt>
                <c:pt idx="346">
                  <c:v>-13.216397842635548</c:v>
                </c:pt>
                <c:pt idx="347">
                  <c:v>-13.223685202168351</c:v>
                </c:pt>
                <c:pt idx="348">
                  <c:v>-13.23098413812615</c:v>
                </c:pt>
                <c:pt idx="349">
                  <c:v>-13.238294650508937</c:v>
                </c:pt>
                <c:pt idx="350">
                  <c:v>-13.24561673931672</c:v>
                </c:pt>
                <c:pt idx="351">
                  <c:v>-13.252950404549495</c:v>
                </c:pt>
                <c:pt idx="352">
                  <c:v>-13.260295646207261</c:v>
                </c:pt>
                <c:pt idx="353">
                  <c:v>-13.26765246429002</c:v>
                </c:pt>
                <c:pt idx="354">
                  <c:v>-13.275020858797772</c:v>
                </c:pt>
                <c:pt idx="355">
                  <c:v>-13.282400829730518</c:v>
                </c:pt>
                <c:pt idx="356">
                  <c:v>-13.289792377088254</c:v>
                </c:pt>
                <c:pt idx="357">
                  <c:v>-13.297195500870984</c:v>
                </c:pt>
                <c:pt idx="358">
                  <c:v>-13.304610201078708</c:v>
                </c:pt>
                <c:pt idx="359">
                  <c:v>-13.312036477711423</c:v>
                </c:pt>
                <c:pt idx="360">
                  <c:v>-13.319474330769129</c:v>
                </c:pt>
                <c:pt idx="361">
                  <c:v>-13.32692376025183</c:v>
                </c:pt>
                <c:pt idx="362">
                  <c:v>-13.334384766159522</c:v>
                </c:pt>
                <c:pt idx="363">
                  <c:v>-13.341857348492205</c:v>
                </c:pt>
                <c:pt idx="364">
                  <c:v>-13.349341507249884</c:v>
                </c:pt>
                <c:pt idx="365">
                  <c:v>-13.356837242432555</c:v>
                </c:pt>
                <c:pt idx="366">
                  <c:v>-13.364344554040217</c:v>
                </c:pt>
                <c:pt idx="367">
                  <c:v>-13.371863442072872</c:v>
                </c:pt>
                <c:pt idx="368">
                  <c:v>-13.379393906530519</c:v>
                </c:pt>
                <c:pt idx="369">
                  <c:v>-13.386935947413159</c:v>
                </c:pt>
                <c:pt idx="370">
                  <c:v>-13.394489564720793</c:v>
                </c:pt>
                <c:pt idx="371">
                  <c:v>-13.402054758453419</c:v>
                </c:pt>
                <c:pt idx="372">
                  <c:v>-13.409631528611035</c:v>
                </c:pt>
                <c:pt idx="373">
                  <c:v>-13.417219875193645</c:v>
                </c:pt>
                <c:pt idx="374">
                  <c:v>-13.424819798201248</c:v>
                </c:pt>
                <c:pt idx="375">
                  <c:v>-13.432431297633844</c:v>
                </c:pt>
                <c:pt idx="376">
                  <c:v>-13.440054373491432</c:v>
                </c:pt>
                <c:pt idx="377">
                  <c:v>-13.447689025774013</c:v>
                </c:pt>
                <c:pt idx="378">
                  <c:v>-13.455335254481586</c:v>
                </c:pt>
                <c:pt idx="379">
                  <c:v>-13.462993059614151</c:v>
                </c:pt>
                <c:pt idx="380">
                  <c:v>-13.47066244117171</c:v>
                </c:pt>
                <c:pt idx="381">
                  <c:v>-13.47834339915426</c:v>
                </c:pt>
                <c:pt idx="382">
                  <c:v>-13.486035933561803</c:v>
                </c:pt>
                <c:pt idx="383">
                  <c:v>-13.49374004439434</c:v>
                </c:pt>
                <c:pt idx="384">
                  <c:v>-13.501455731651868</c:v>
                </c:pt>
                <c:pt idx="385">
                  <c:v>-13.509182995334388</c:v>
                </c:pt>
                <c:pt idx="386">
                  <c:v>-13.516921835441901</c:v>
                </c:pt>
                <c:pt idx="387">
                  <c:v>-13.524672251974408</c:v>
                </c:pt>
                <c:pt idx="388">
                  <c:v>-13.532434244931906</c:v>
                </c:pt>
                <c:pt idx="389">
                  <c:v>-13.540207814314398</c:v>
                </c:pt>
                <c:pt idx="390">
                  <c:v>-13.547992960121881</c:v>
                </c:pt>
                <c:pt idx="391">
                  <c:v>-13.555789682354359</c:v>
                </c:pt>
                <c:pt idx="392">
                  <c:v>-13.563597981011826</c:v>
                </c:pt>
                <c:pt idx="393">
                  <c:v>-13.571417856094287</c:v>
                </c:pt>
                <c:pt idx="394">
                  <c:v>-13.57924930760174</c:v>
                </c:pt>
                <c:pt idx="395">
                  <c:v>-13.587092335534187</c:v>
                </c:pt>
                <c:pt idx="396">
                  <c:v>-13.594946939891626</c:v>
                </c:pt>
                <c:pt idx="397">
                  <c:v>-13.602813120674057</c:v>
                </c:pt>
                <c:pt idx="398">
                  <c:v>-13.610690877881481</c:v>
                </c:pt>
                <c:pt idx="399">
                  <c:v>-13.618580211513898</c:v>
                </c:pt>
                <c:pt idx="400">
                  <c:v>-13.626481121571306</c:v>
                </c:pt>
                <c:pt idx="401">
                  <c:v>-13.634393608053708</c:v>
                </c:pt>
                <c:pt idx="402">
                  <c:v>-13.642317670961102</c:v>
                </c:pt>
                <c:pt idx="403">
                  <c:v>-13.650253310293488</c:v>
                </c:pt>
                <c:pt idx="404">
                  <c:v>-13.658200526050868</c:v>
                </c:pt>
                <c:pt idx="405">
                  <c:v>-13.666159318233239</c:v>
                </c:pt>
                <c:pt idx="406">
                  <c:v>-13.674129686840603</c:v>
                </c:pt>
                <c:pt idx="407">
                  <c:v>-13.68211163187296</c:v>
                </c:pt>
                <c:pt idx="408">
                  <c:v>-13.690105153330311</c:v>
                </c:pt>
                <c:pt idx="409">
                  <c:v>-13.698110251212652</c:v>
                </c:pt>
                <c:pt idx="410">
                  <c:v>-13.706126925519985</c:v>
                </c:pt>
                <c:pt idx="411">
                  <c:v>-13.714155176252312</c:v>
                </c:pt>
                <c:pt idx="412">
                  <c:v>-13.722195003409633</c:v>
                </c:pt>
                <c:pt idx="413">
                  <c:v>-13.730246406991945</c:v>
                </c:pt>
                <c:pt idx="414">
                  <c:v>-13.738309386999248</c:v>
                </c:pt>
                <c:pt idx="415">
                  <c:v>-13.746383943431546</c:v>
                </c:pt>
                <c:pt idx="416">
                  <c:v>-13.754470076288834</c:v>
                </c:pt>
                <c:pt idx="417">
                  <c:v>-13.762567785571118</c:v>
                </c:pt>
                <c:pt idx="418">
                  <c:v>-13.770677071278392</c:v>
                </c:pt>
                <c:pt idx="419">
                  <c:v>-13.778797933410662</c:v>
                </c:pt>
                <c:pt idx="420">
                  <c:v>-13.786930371967919</c:v>
                </c:pt>
                <c:pt idx="421">
                  <c:v>-13.795074386950173</c:v>
                </c:pt>
                <c:pt idx="422">
                  <c:v>-13.803229978357416</c:v>
                </c:pt>
                <c:pt idx="423">
                  <c:v>-13.811397146189654</c:v>
                </c:pt>
                <c:pt idx="424">
                  <c:v>-13.819575890446883</c:v>
                </c:pt>
                <c:pt idx="425">
                  <c:v>-13.827766211129108</c:v>
                </c:pt>
                <c:pt idx="426">
                  <c:v>-13.835968108236321</c:v>
                </c:pt>
                <c:pt idx="427">
                  <c:v>-13.844181581768529</c:v>
                </c:pt>
                <c:pt idx="428">
                  <c:v>-13.85240663172573</c:v>
                </c:pt>
                <c:pt idx="429">
                  <c:v>-13.860643258107922</c:v>
                </c:pt>
                <c:pt idx="430">
                  <c:v>-13.868891460915107</c:v>
                </c:pt>
                <c:pt idx="431">
                  <c:v>-13.877151240147285</c:v>
                </c:pt>
                <c:pt idx="432">
                  <c:v>-13.885422595804455</c:v>
                </c:pt>
                <c:pt idx="433">
                  <c:v>-13.893705527886617</c:v>
                </c:pt>
                <c:pt idx="434">
                  <c:v>-13.902000036393774</c:v>
                </c:pt>
                <c:pt idx="435">
                  <c:v>-13.910306121325922</c:v>
                </c:pt>
                <c:pt idx="436">
                  <c:v>-13.918623782683062</c:v>
                </c:pt>
                <c:pt idx="437">
                  <c:v>-13.926953020465195</c:v>
                </c:pt>
                <c:pt idx="438">
                  <c:v>-13.93529383467232</c:v>
                </c:pt>
                <c:pt idx="439">
                  <c:v>-13.943646225304438</c:v>
                </c:pt>
                <c:pt idx="440">
                  <c:v>-13.95201019236155</c:v>
                </c:pt>
                <c:pt idx="441">
                  <c:v>-13.960385735843651</c:v>
                </c:pt>
                <c:pt idx="442">
                  <c:v>-13.968772855750748</c:v>
                </c:pt>
                <c:pt idx="443">
                  <c:v>-13.977171552082837</c:v>
                </c:pt>
                <c:pt idx="444">
                  <c:v>-13.985581824839915</c:v>
                </c:pt>
                <c:pt idx="445">
                  <c:v>-13.99400367402199</c:v>
                </c:pt>
                <c:pt idx="446">
                  <c:v>-14.002437099629056</c:v>
                </c:pt>
                <c:pt idx="447">
                  <c:v>-14.010882101661114</c:v>
                </c:pt>
                <c:pt idx="448">
                  <c:v>-14.019338680118164</c:v>
                </c:pt>
                <c:pt idx="449">
                  <c:v>-14.027806835000208</c:v>
                </c:pt>
                <c:pt idx="450">
                  <c:v>-14.036286566307245</c:v>
                </c:pt>
                <c:pt idx="451">
                  <c:v>-14.044777874039273</c:v>
                </c:pt>
                <c:pt idx="452">
                  <c:v>-14.053280758196292</c:v>
                </c:pt>
                <c:pt idx="453">
                  <c:v>-14.061795218778308</c:v>
                </c:pt>
                <c:pt idx="454">
                  <c:v>-14.070321255785313</c:v>
                </c:pt>
                <c:pt idx="455">
                  <c:v>-14.078858869217312</c:v>
                </c:pt>
                <c:pt idx="456">
                  <c:v>-14.087408059074304</c:v>
                </c:pt>
                <c:pt idx="457">
                  <c:v>-14.095968825356289</c:v>
                </c:pt>
                <c:pt idx="458">
                  <c:v>-14.104541168063264</c:v>
                </c:pt>
                <c:pt idx="459">
                  <c:v>-14.113125087195233</c:v>
                </c:pt>
                <c:pt idx="460">
                  <c:v>-14.121720582752195</c:v>
                </c:pt>
                <c:pt idx="461">
                  <c:v>-14.130327654734149</c:v>
                </c:pt>
                <c:pt idx="462">
                  <c:v>-14.138946303141095</c:v>
                </c:pt>
                <c:pt idx="463">
                  <c:v>-14.147576527973033</c:v>
                </c:pt>
                <c:pt idx="464">
                  <c:v>-14.156218329229965</c:v>
                </c:pt>
                <c:pt idx="465">
                  <c:v>-14.164871706911889</c:v>
                </c:pt>
                <c:pt idx="466">
                  <c:v>-14.173536661018808</c:v>
                </c:pt>
                <c:pt idx="467">
                  <c:v>-14.182213191550716</c:v>
                </c:pt>
                <c:pt idx="468">
                  <c:v>-14.190901298507617</c:v>
                </c:pt>
                <c:pt idx="469">
                  <c:v>-14.199600981889512</c:v>
                </c:pt>
                <c:pt idx="470">
                  <c:v>-14.208312241696399</c:v>
                </c:pt>
                <c:pt idx="471">
                  <c:v>-14.217035077928278</c:v>
                </c:pt>
                <c:pt idx="472">
                  <c:v>-14.225769490585149</c:v>
                </c:pt>
                <c:pt idx="473">
                  <c:v>-14.234515479667015</c:v>
                </c:pt>
                <c:pt idx="474">
                  <c:v>-14.24327304517387</c:v>
                </c:pt>
                <c:pt idx="475">
                  <c:v>-14.252042187105719</c:v>
                </c:pt>
                <c:pt idx="476">
                  <c:v>-14.260822905462561</c:v>
                </c:pt>
                <c:pt idx="477">
                  <c:v>-14.269615200244397</c:v>
                </c:pt>
                <c:pt idx="478">
                  <c:v>-14.278419071451223</c:v>
                </c:pt>
                <c:pt idx="479">
                  <c:v>-14.287234519083043</c:v>
                </c:pt>
                <c:pt idx="480">
                  <c:v>-14.296061543139858</c:v>
                </c:pt>
                <c:pt idx="481">
                  <c:v>-14.30490014362166</c:v>
                </c:pt>
                <c:pt idx="482">
                  <c:v>-14.313750320528458</c:v>
                </c:pt>
                <c:pt idx="483">
                  <c:v>-14.322612073860247</c:v>
                </c:pt>
                <c:pt idx="484">
                  <c:v>-14.33148540361703</c:v>
                </c:pt>
                <c:pt idx="485">
                  <c:v>-14.340370309798805</c:v>
                </c:pt>
                <c:pt idx="486">
                  <c:v>-14.349266792405574</c:v>
                </c:pt>
                <c:pt idx="487">
                  <c:v>-14.358174851437331</c:v>
                </c:pt>
                <c:pt idx="488">
                  <c:v>-14.367094486894086</c:v>
                </c:pt>
                <c:pt idx="489">
                  <c:v>-14.37602569877583</c:v>
                </c:pt>
                <c:pt idx="490">
                  <c:v>-14.384968487082567</c:v>
                </c:pt>
                <c:pt idx="491">
                  <c:v>-14.393922851814299</c:v>
                </c:pt>
                <c:pt idx="492">
                  <c:v>-14.402888792971023</c:v>
                </c:pt>
                <c:pt idx="493">
                  <c:v>-14.411866310552737</c:v>
                </c:pt>
                <c:pt idx="494">
                  <c:v>-14.420855404559445</c:v>
                </c:pt>
                <c:pt idx="495">
                  <c:v>-14.429856074991145</c:v>
                </c:pt>
                <c:pt idx="496">
                  <c:v>-14.438868321847835</c:v>
                </c:pt>
                <c:pt idx="497">
                  <c:v>-14.447892145129522</c:v>
                </c:pt>
                <c:pt idx="498">
                  <c:v>-14.456927544836201</c:v>
                </c:pt>
                <c:pt idx="499">
                  <c:v>-14.465974520967871</c:v>
                </c:pt>
                <c:pt idx="500">
                  <c:v>-14.475033073524532</c:v>
                </c:pt>
                <c:pt idx="501">
                  <c:v>-14.484103202506189</c:v>
                </c:pt>
                <c:pt idx="502">
                  <c:v>-14.493184907912838</c:v>
                </c:pt>
                <c:pt idx="503">
                  <c:v>-14.502278189744477</c:v>
                </c:pt>
                <c:pt idx="504">
                  <c:v>-14.511383048001113</c:v>
                </c:pt>
                <c:pt idx="505">
                  <c:v>-14.520499482682737</c:v>
                </c:pt>
                <c:pt idx="506">
                  <c:v>-14.529627493789357</c:v>
                </c:pt>
                <c:pt idx="507">
                  <c:v>-14.538767081320968</c:v>
                </c:pt>
                <c:pt idx="508">
                  <c:v>-14.547918245277568</c:v>
                </c:pt>
                <c:pt idx="509">
                  <c:v>-14.557080985659166</c:v>
                </c:pt>
                <c:pt idx="510">
                  <c:v>-14.566255302465754</c:v>
                </c:pt>
                <c:pt idx="511">
                  <c:v>-14.575441195697337</c:v>
                </c:pt>
                <c:pt idx="512">
                  <c:v>-14.584638665353911</c:v>
                </c:pt>
                <c:pt idx="513">
                  <c:v>-14.593847711435478</c:v>
                </c:pt>
                <c:pt idx="514">
                  <c:v>-14.603068333942032</c:v>
                </c:pt>
                <c:pt idx="515">
                  <c:v>-14.612300532873585</c:v>
                </c:pt>
                <c:pt idx="516">
                  <c:v>-14.621544308230126</c:v>
                </c:pt>
                <c:pt idx="517">
                  <c:v>-14.630799660011665</c:v>
                </c:pt>
                <c:pt idx="518">
                  <c:v>-14.640066588218193</c:v>
                </c:pt>
                <c:pt idx="519">
                  <c:v>-14.649345092849714</c:v>
                </c:pt>
                <c:pt idx="520">
                  <c:v>-14.658635173906228</c:v>
                </c:pt>
                <c:pt idx="521">
                  <c:v>-14.667936831387735</c:v>
                </c:pt>
                <c:pt idx="522">
                  <c:v>-14.677250065294233</c:v>
                </c:pt>
                <c:pt idx="523">
                  <c:v>-14.686574875625723</c:v>
                </c:pt>
                <c:pt idx="524">
                  <c:v>-14.695911262382209</c:v>
                </c:pt>
                <c:pt idx="525">
                  <c:v>-14.705259225563687</c:v>
                </c:pt>
                <c:pt idx="526">
                  <c:v>-14.714618765170156</c:v>
                </c:pt>
                <c:pt idx="527">
                  <c:v>-14.723989881201616</c:v>
                </c:pt>
                <c:pt idx="528">
                  <c:v>-14.73337257365807</c:v>
                </c:pt>
                <c:pt idx="529">
                  <c:v>-14.742766842539517</c:v>
                </c:pt>
                <c:pt idx="530">
                  <c:v>-14.752172687845958</c:v>
                </c:pt>
                <c:pt idx="531">
                  <c:v>-14.761590109577389</c:v>
                </c:pt>
                <c:pt idx="532">
                  <c:v>-14.771019107733814</c:v>
                </c:pt>
                <c:pt idx="533">
                  <c:v>-14.780459682315232</c:v>
                </c:pt>
                <c:pt idx="534">
                  <c:v>-14.789911833321638</c:v>
                </c:pt>
                <c:pt idx="535">
                  <c:v>-14.799375560753042</c:v>
                </c:pt>
                <c:pt idx="536">
                  <c:v>-14.808850864609436</c:v>
                </c:pt>
                <c:pt idx="537">
                  <c:v>-14.818337744890822</c:v>
                </c:pt>
                <c:pt idx="538">
                  <c:v>-14.827836201597203</c:v>
                </c:pt>
                <c:pt idx="539">
                  <c:v>-14.837346234728576</c:v>
                </c:pt>
                <c:pt idx="540">
                  <c:v>-14.846867844284937</c:v>
                </c:pt>
                <c:pt idx="541">
                  <c:v>-14.856401030266296</c:v>
                </c:pt>
                <c:pt idx="542">
                  <c:v>-14.865945792672647</c:v>
                </c:pt>
                <c:pt idx="543">
                  <c:v>-14.875502131503989</c:v>
                </c:pt>
                <c:pt idx="544">
                  <c:v>-14.885070046760324</c:v>
                </c:pt>
                <c:pt idx="545">
                  <c:v>-14.894649538441652</c:v>
                </c:pt>
                <c:pt idx="546">
                  <c:v>-14.904240606547969</c:v>
                </c:pt>
                <c:pt idx="547">
                  <c:v>-14.913843251079282</c:v>
                </c:pt>
                <c:pt idx="548">
                  <c:v>-14.923457472035588</c:v>
                </c:pt>
                <c:pt idx="549">
                  <c:v>-14.933083269416885</c:v>
                </c:pt>
                <c:pt idx="550">
                  <c:v>-14.942720643223176</c:v>
                </c:pt>
                <c:pt idx="551">
                  <c:v>-14.95236959345446</c:v>
                </c:pt>
                <c:pt idx="552">
                  <c:v>-14.962030120110732</c:v>
                </c:pt>
                <c:pt idx="553">
                  <c:v>-14.971702223191999</c:v>
                </c:pt>
                <c:pt idx="554">
                  <c:v>-14.981385902698261</c:v>
                </c:pt>
                <c:pt idx="555">
                  <c:v>-14.991081158629513</c:v>
                </c:pt>
                <c:pt idx="556">
                  <c:v>-15.00078799098576</c:v>
                </c:pt>
                <c:pt idx="557">
                  <c:v>-15.010506399766999</c:v>
                </c:pt>
                <c:pt idx="558">
                  <c:v>-15.020236384973227</c:v>
                </c:pt>
                <c:pt idx="559">
                  <c:v>-15.029977946604451</c:v>
                </c:pt>
                <c:pt idx="560">
                  <c:v>-15.039731084660662</c:v>
                </c:pt>
                <c:pt idx="561">
                  <c:v>-15.049495799141873</c:v>
                </c:pt>
                <c:pt idx="562">
                  <c:v>-15.059272090048076</c:v>
                </c:pt>
                <c:pt idx="563">
                  <c:v>-15.069059957379267</c:v>
                </c:pt>
                <c:pt idx="564">
                  <c:v>-15.078859401135455</c:v>
                </c:pt>
                <c:pt idx="565">
                  <c:v>-15.08867042131663</c:v>
                </c:pt>
                <c:pt idx="566">
                  <c:v>-15.098493017922802</c:v>
                </c:pt>
                <c:pt idx="567">
                  <c:v>-15.108327190953965</c:v>
                </c:pt>
                <c:pt idx="568">
                  <c:v>-15.118172940410121</c:v>
                </c:pt>
                <c:pt idx="569">
                  <c:v>-15.128030266291269</c:v>
                </c:pt>
                <c:pt idx="570">
                  <c:v>-15.137899168597411</c:v>
                </c:pt>
                <c:pt idx="571">
                  <c:v>-15.147779647328544</c:v>
                </c:pt>
                <c:pt idx="572">
                  <c:v>-15.15767170248467</c:v>
                </c:pt>
                <c:pt idx="573">
                  <c:v>-15.167575334065786</c:v>
                </c:pt>
                <c:pt idx="574">
                  <c:v>-15.177490542071901</c:v>
                </c:pt>
                <c:pt idx="575">
                  <c:v>-15.187417326503002</c:v>
                </c:pt>
                <c:pt idx="576">
                  <c:v>-15.197355687359098</c:v>
                </c:pt>
                <c:pt idx="577">
                  <c:v>-15.207305624640188</c:v>
                </c:pt>
                <c:pt idx="578">
                  <c:v>-15.217267138346269</c:v>
                </c:pt>
                <c:pt idx="579">
                  <c:v>-15.227240228477342</c:v>
                </c:pt>
                <c:pt idx="580">
                  <c:v>-15.237224895033409</c:v>
                </c:pt>
                <c:pt idx="581">
                  <c:v>-15.247221138014467</c:v>
                </c:pt>
                <c:pt idx="582">
                  <c:v>-15.257228957420519</c:v>
                </c:pt>
                <c:pt idx="583">
                  <c:v>-15.267248353251563</c:v>
                </c:pt>
                <c:pt idx="584">
                  <c:v>-15.2772793255076</c:v>
                </c:pt>
                <c:pt idx="585">
                  <c:v>-15.287321874188629</c:v>
                </c:pt>
                <c:pt idx="586">
                  <c:v>-15.297375999294651</c:v>
                </c:pt>
                <c:pt idx="587">
                  <c:v>-15.307441700825663</c:v>
                </c:pt>
                <c:pt idx="588">
                  <c:v>-15.317518978781671</c:v>
                </c:pt>
                <c:pt idx="589">
                  <c:v>-15.32760783316267</c:v>
                </c:pt>
                <c:pt idx="590">
                  <c:v>-15.337708263968661</c:v>
                </c:pt>
                <c:pt idx="591">
                  <c:v>-15.347820271199645</c:v>
                </c:pt>
                <c:pt idx="592">
                  <c:v>-15.357943854855623</c:v>
                </c:pt>
                <c:pt idx="593">
                  <c:v>-15.36807901493659</c:v>
                </c:pt>
                <c:pt idx="594">
                  <c:v>-15.378225751442553</c:v>
                </c:pt>
                <c:pt idx="595">
                  <c:v>-15.388384064373508</c:v>
                </c:pt>
                <c:pt idx="596">
                  <c:v>-15.398553953729454</c:v>
                </c:pt>
                <c:pt idx="597">
                  <c:v>-15.408735419510393</c:v>
                </c:pt>
                <c:pt idx="598">
                  <c:v>-15.418928461716327</c:v>
                </c:pt>
                <c:pt idx="599">
                  <c:v>-15.429133080347253</c:v>
                </c:pt>
                <c:pt idx="600">
                  <c:v>-15.439349275403167</c:v>
                </c:pt>
                <c:pt idx="601">
                  <c:v>-15.449577046884077</c:v>
                </c:pt>
                <c:pt idx="602">
                  <c:v>-15.459816394789978</c:v>
                </c:pt>
                <c:pt idx="603">
                  <c:v>-15.470067319120876</c:v>
                </c:pt>
                <c:pt idx="604">
                  <c:v>-15.480329819876761</c:v>
                </c:pt>
                <c:pt idx="605">
                  <c:v>-15.490603897057643</c:v>
                </c:pt>
                <c:pt idx="606">
                  <c:v>-15.500889550663514</c:v>
                </c:pt>
                <c:pt idx="607">
                  <c:v>-15.511186780694377</c:v>
                </c:pt>
                <c:pt idx="608">
                  <c:v>-15.521495587150238</c:v>
                </c:pt>
                <c:pt idx="609">
                  <c:v>-15.531815970031086</c:v>
                </c:pt>
                <c:pt idx="610">
                  <c:v>-15.542147929336927</c:v>
                </c:pt>
                <c:pt idx="611">
                  <c:v>-15.552491465067765</c:v>
                </c:pt>
                <c:pt idx="612">
                  <c:v>-15.562846577223592</c:v>
                </c:pt>
                <c:pt idx="613">
                  <c:v>-15.573213265804409</c:v>
                </c:pt>
                <c:pt idx="614">
                  <c:v>-15.583591530810224</c:v>
                </c:pt>
                <c:pt idx="615">
                  <c:v>-15.593981372241029</c:v>
                </c:pt>
                <c:pt idx="616">
                  <c:v>-15.604382790096828</c:v>
                </c:pt>
                <c:pt idx="617">
                  <c:v>-15.614795784377616</c:v>
                </c:pt>
                <c:pt idx="618">
                  <c:v>-15.6252203550834</c:v>
                </c:pt>
                <c:pt idx="619">
                  <c:v>-15.635656502214179</c:v>
                </c:pt>
                <c:pt idx="620">
                  <c:v>-15.646104225769943</c:v>
                </c:pt>
                <c:pt idx="621">
                  <c:v>-15.656563525750702</c:v>
                </c:pt>
                <c:pt idx="622">
                  <c:v>-15.667034402156457</c:v>
                </c:pt>
                <c:pt idx="623">
                  <c:v>-15.677516854987202</c:v>
                </c:pt>
                <c:pt idx="624">
                  <c:v>-15.688010884242942</c:v>
                </c:pt>
                <c:pt idx="625">
                  <c:v>-15.698516489923673</c:v>
                </c:pt>
                <c:pt idx="626">
                  <c:v>-15.709033672029392</c:v>
                </c:pt>
                <c:pt idx="627">
                  <c:v>-15.71956243056011</c:v>
                </c:pt>
                <c:pt idx="628">
                  <c:v>-15.730102765515817</c:v>
                </c:pt>
                <c:pt idx="629">
                  <c:v>-15.740654676896519</c:v>
                </c:pt>
                <c:pt idx="630">
                  <c:v>-15.751218164702214</c:v>
                </c:pt>
                <c:pt idx="631">
                  <c:v>-15.761793228932898</c:v>
                </c:pt>
                <c:pt idx="632">
                  <c:v>-15.772379869588576</c:v>
                </c:pt>
                <c:pt idx="633">
                  <c:v>-15.782978086669246</c:v>
                </c:pt>
                <c:pt idx="634">
                  <c:v>-15.793587880174911</c:v>
                </c:pt>
                <c:pt idx="635">
                  <c:v>-15.804209250105567</c:v>
                </c:pt>
                <c:pt idx="636">
                  <c:v>-15.814842196461218</c:v>
                </c:pt>
                <c:pt idx="637">
                  <c:v>-15.825486719241859</c:v>
                </c:pt>
                <c:pt idx="638">
                  <c:v>-15.836142818447492</c:v>
                </c:pt>
                <c:pt idx="639">
                  <c:v>-15.846810494078117</c:v>
                </c:pt>
                <c:pt idx="640">
                  <c:v>-15.857489746133735</c:v>
                </c:pt>
                <c:pt idx="641">
                  <c:v>-15.868180574614346</c:v>
                </c:pt>
                <c:pt idx="642">
                  <c:v>-15.878882979519947</c:v>
                </c:pt>
                <c:pt idx="643">
                  <c:v>-15.889596960850547</c:v>
                </c:pt>
                <c:pt idx="644">
                  <c:v>-15.900322518606135</c:v>
                </c:pt>
                <c:pt idx="645">
                  <c:v>-15.911059652786719</c:v>
                </c:pt>
                <c:pt idx="646">
                  <c:v>-15.921808363392291</c:v>
                </c:pt>
                <c:pt idx="647">
                  <c:v>-15.932568650422855</c:v>
                </c:pt>
                <c:pt idx="648">
                  <c:v>-15.943340513878415</c:v>
                </c:pt>
                <c:pt idx="649">
                  <c:v>-15.954123953758968</c:v>
                </c:pt>
                <c:pt idx="650">
                  <c:v>-15.964918970064513</c:v>
                </c:pt>
                <c:pt idx="651">
                  <c:v>-15.97572556279505</c:v>
                </c:pt>
                <c:pt idx="652">
                  <c:v>-15.986543731950576</c:v>
                </c:pt>
                <c:pt idx="653">
                  <c:v>-15.997373477531099</c:v>
                </c:pt>
                <c:pt idx="654">
                  <c:v>-16.008214799536614</c:v>
                </c:pt>
                <c:pt idx="655">
                  <c:v>-16.019067697967124</c:v>
                </c:pt>
                <c:pt idx="656">
                  <c:v>-16.029932172822623</c:v>
                </c:pt>
                <c:pt idx="657">
                  <c:v>-16.040808224103113</c:v>
                </c:pt>
                <c:pt idx="658">
                  <c:v>-16.051695851808596</c:v>
                </c:pt>
                <c:pt idx="659">
                  <c:v>-16.062595055939074</c:v>
                </c:pt>
                <c:pt idx="660">
                  <c:v>-16.07350583649454</c:v>
                </c:pt>
                <c:pt idx="661">
                  <c:v>-16.084428193475006</c:v>
                </c:pt>
                <c:pt idx="662">
                  <c:v>-16.09536212688046</c:v>
                </c:pt>
                <c:pt idx="663">
                  <c:v>-16.106307636710905</c:v>
                </c:pt>
                <c:pt idx="664">
                  <c:v>-16.117264722966347</c:v>
                </c:pt>
                <c:pt idx="665">
                  <c:v>-16.12823338564678</c:v>
                </c:pt>
                <c:pt idx="666">
                  <c:v>-16.139213624752202</c:v>
                </c:pt>
                <c:pt idx="667">
                  <c:v>-16.150205440282619</c:v>
                </c:pt>
                <c:pt idx="668">
                  <c:v>-16.161208832238035</c:v>
                </c:pt>
                <c:pt idx="669">
                  <c:v>-16.172223800618433</c:v>
                </c:pt>
                <c:pt idx="670">
                  <c:v>-16.183250345423829</c:v>
                </c:pt>
                <c:pt idx="671">
                  <c:v>-16.194288466654218</c:v>
                </c:pt>
                <c:pt idx="672">
                  <c:v>-16.205338164309595</c:v>
                </c:pt>
                <c:pt idx="673">
                  <c:v>-16.216399438389967</c:v>
                </c:pt>
                <c:pt idx="674">
                  <c:v>-16.227472288895335</c:v>
                </c:pt>
                <c:pt idx="675">
                  <c:v>-16.238556715825691</c:v>
                </c:pt>
                <c:pt idx="676">
                  <c:v>-16.249652719181043</c:v>
                </c:pt>
                <c:pt idx="677">
                  <c:v>-16.260760298961387</c:v>
                </c:pt>
                <c:pt idx="678">
                  <c:v>-16.271879455166719</c:v>
                </c:pt>
                <c:pt idx="679">
                  <c:v>-16.283010187797046</c:v>
                </c:pt>
                <c:pt idx="680">
                  <c:v>-16.294152496852369</c:v>
                </c:pt>
                <c:pt idx="681">
                  <c:v>-16.305306382332681</c:v>
                </c:pt>
                <c:pt idx="682">
                  <c:v>-16.316471844237988</c:v>
                </c:pt>
                <c:pt idx="683">
                  <c:v>-16.327648882568283</c:v>
                </c:pt>
                <c:pt idx="684">
                  <c:v>-16.338837497323571</c:v>
                </c:pt>
                <c:pt idx="685">
                  <c:v>-16.350037688503857</c:v>
                </c:pt>
                <c:pt idx="686">
                  <c:v>-16.361249456109128</c:v>
                </c:pt>
                <c:pt idx="687">
                  <c:v>-16.372472800139402</c:v>
                </c:pt>
                <c:pt idx="688">
                  <c:v>-16.383707720594664</c:v>
                </c:pt>
                <c:pt idx="689">
                  <c:v>-16.394954217474911</c:v>
                </c:pt>
                <c:pt idx="690">
                  <c:v>-16.406212290780161</c:v>
                </c:pt>
                <c:pt idx="691">
                  <c:v>-16.417481940510399</c:v>
                </c:pt>
                <c:pt idx="692">
                  <c:v>-16.428763166665625</c:v>
                </c:pt>
                <c:pt idx="693">
                  <c:v>-16.440055969245854</c:v>
                </c:pt>
                <c:pt idx="694">
                  <c:v>-16.451360348251072</c:v>
                </c:pt>
                <c:pt idx="695">
                  <c:v>-16.462676303681278</c:v>
                </c:pt>
                <c:pt idx="696">
                  <c:v>-16.474003835536479</c:v>
                </c:pt>
                <c:pt idx="697">
                  <c:v>-16.485342943816676</c:v>
                </c:pt>
                <c:pt idx="698">
                  <c:v>-16.496693628521857</c:v>
                </c:pt>
                <c:pt idx="699">
                  <c:v>-16.508055889652038</c:v>
                </c:pt>
                <c:pt idx="700">
                  <c:v>-16.519429727207211</c:v>
                </c:pt>
                <c:pt idx="701">
                  <c:v>-16.530815141187372</c:v>
                </c:pt>
                <c:pt idx="702">
                  <c:v>-16.542212131592528</c:v>
                </c:pt>
                <c:pt idx="703">
                  <c:v>-16.553620698422677</c:v>
                </c:pt>
                <c:pt idx="704">
                  <c:v>-16.565040841677821</c:v>
                </c:pt>
                <c:pt idx="705">
                  <c:v>-16.576472561357956</c:v>
                </c:pt>
                <c:pt idx="706">
                  <c:v>-16.587915857463077</c:v>
                </c:pt>
                <c:pt idx="707">
                  <c:v>-16.599370729993197</c:v>
                </c:pt>
                <c:pt idx="708">
                  <c:v>-16.610837178948309</c:v>
                </c:pt>
                <c:pt idx="709">
                  <c:v>-16.622315204328416</c:v>
                </c:pt>
                <c:pt idx="710">
                  <c:v>-16.633804806133512</c:v>
                </c:pt>
                <c:pt idx="711">
                  <c:v>-16.645305984363599</c:v>
                </c:pt>
                <c:pt idx="712">
                  <c:v>-16.656818739018679</c:v>
                </c:pt>
                <c:pt idx="713">
                  <c:v>-16.668343070098757</c:v>
                </c:pt>
                <c:pt idx="714">
                  <c:v>-16.679878977603821</c:v>
                </c:pt>
                <c:pt idx="715">
                  <c:v>-16.691426461533879</c:v>
                </c:pt>
                <c:pt idx="716">
                  <c:v>-16.702985521888934</c:v>
                </c:pt>
                <c:pt idx="717">
                  <c:v>-16.714556158668977</c:v>
                </c:pt>
                <c:pt idx="718">
                  <c:v>-16.726138371874015</c:v>
                </c:pt>
                <c:pt idx="719">
                  <c:v>-16.737732161504042</c:v>
                </c:pt>
                <c:pt idx="720">
                  <c:v>-16.749337527559064</c:v>
                </c:pt>
                <c:pt idx="721">
                  <c:v>-16.760954470039081</c:v>
                </c:pt>
                <c:pt idx="722">
                  <c:v>-16.772582988944087</c:v>
                </c:pt>
                <c:pt idx="723">
                  <c:v>-16.784223084274085</c:v>
                </c:pt>
                <c:pt idx="724">
                  <c:v>-16.795874756029079</c:v>
                </c:pt>
                <c:pt idx="725">
                  <c:v>-16.807538004209064</c:v>
                </c:pt>
                <c:pt idx="726">
                  <c:v>-16.819212828814042</c:v>
                </c:pt>
                <c:pt idx="727">
                  <c:v>-16.830899229844007</c:v>
                </c:pt>
                <c:pt idx="728">
                  <c:v>-16.842597207298972</c:v>
                </c:pt>
                <c:pt idx="729">
                  <c:v>-16.854306761178929</c:v>
                </c:pt>
                <c:pt idx="730">
                  <c:v>-16.866027891483874</c:v>
                </c:pt>
                <c:pt idx="731">
                  <c:v>-16.877760598213818</c:v>
                </c:pt>
                <c:pt idx="732">
                  <c:v>-16.889504881368747</c:v>
                </c:pt>
                <c:pt idx="733">
                  <c:v>-16.901260740948672</c:v>
                </c:pt>
                <c:pt idx="734">
                  <c:v>-16.913028176953588</c:v>
                </c:pt>
                <c:pt idx="735">
                  <c:v>-16.9248071893835</c:v>
                </c:pt>
                <c:pt idx="736">
                  <c:v>-16.936597778238401</c:v>
                </c:pt>
                <c:pt idx="737">
                  <c:v>-16.948399943518297</c:v>
                </c:pt>
                <c:pt idx="738">
                  <c:v>-16.960213685223184</c:v>
                </c:pt>
                <c:pt idx="739">
                  <c:v>-16.972039003353064</c:v>
                </c:pt>
                <c:pt idx="740">
                  <c:v>-16.983875897907936</c:v>
                </c:pt>
                <c:pt idx="741">
                  <c:v>-16.995724368887803</c:v>
                </c:pt>
                <c:pt idx="742">
                  <c:v>-17.007584416292659</c:v>
                </c:pt>
                <c:pt idx="743">
                  <c:v>-17.019456040122513</c:v>
                </c:pt>
                <c:pt idx="744">
                  <c:v>-17.031339240377356</c:v>
                </c:pt>
                <c:pt idx="745">
                  <c:v>-17.043234017057188</c:v>
                </c:pt>
                <c:pt idx="746">
                  <c:v>-17.055140370162018</c:v>
                </c:pt>
                <c:pt idx="747">
                  <c:v>-17.067058299691841</c:v>
                </c:pt>
                <c:pt idx="748">
                  <c:v>-17.078987805646648</c:v>
                </c:pt>
                <c:pt idx="749">
                  <c:v>-17.090928888026458</c:v>
                </c:pt>
                <c:pt idx="750">
                  <c:v>-17.102881546831256</c:v>
                </c:pt>
                <c:pt idx="751">
                  <c:v>-17.114845782061046</c:v>
                </c:pt>
                <c:pt idx="752">
                  <c:v>-17.126821593715832</c:v>
                </c:pt>
                <c:pt idx="753">
                  <c:v>-17.138808981795606</c:v>
                </c:pt>
                <c:pt idx="754">
                  <c:v>-17.150807946300372</c:v>
                </c:pt>
                <c:pt idx="755">
                  <c:v>-17.162818487230133</c:v>
                </c:pt>
                <c:pt idx="756">
                  <c:v>-17.17484060458489</c:v>
                </c:pt>
                <c:pt idx="757">
                  <c:v>-17.186874298364636</c:v>
                </c:pt>
                <c:pt idx="758">
                  <c:v>-17.198919568569373</c:v>
                </c:pt>
                <c:pt idx="759">
                  <c:v>-17.210976415199106</c:v>
                </c:pt>
                <c:pt idx="760">
                  <c:v>-17.223044838253823</c:v>
                </c:pt>
                <c:pt idx="761">
                  <c:v>-17.235124837733544</c:v>
                </c:pt>
                <c:pt idx="762">
                  <c:v>-17.247216413638252</c:v>
                </c:pt>
                <c:pt idx="763">
                  <c:v>-17.259319565967957</c:v>
                </c:pt>
                <c:pt idx="764">
                  <c:v>-17.271434294722646</c:v>
                </c:pt>
                <c:pt idx="765">
                  <c:v>-17.283560599902334</c:v>
                </c:pt>
                <c:pt idx="766">
                  <c:v>-17.29569848150701</c:v>
                </c:pt>
                <c:pt idx="767">
                  <c:v>-17.307847939536682</c:v>
                </c:pt>
                <c:pt idx="768">
                  <c:v>-17.320008973991353</c:v>
                </c:pt>
                <c:pt idx="769">
                  <c:v>-17.332181584871005</c:v>
                </c:pt>
                <c:pt idx="770">
                  <c:v>-17.344365772175653</c:v>
                </c:pt>
                <c:pt idx="771">
                  <c:v>-17.356561535905296</c:v>
                </c:pt>
                <c:pt idx="772">
                  <c:v>-17.368768876059928</c:v>
                </c:pt>
                <c:pt idx="773">
                  <c:v>-17.380987792639559</c:v>
                </c:pt>
                <c:pt idx="774">
                  <c:v>-17.393218285644178</c:v>
                </c:pt>
                <c:pt idx="775">
                  <c:v>-17.405460355073785</c:v>
                </c:pt>
                <c:pt idx="776">
                  <c:v>-17.417714000928392</c:v>
                </c:pt>
                <c:pt idx="777">
                  <c:v>-17.429979223207987</c:v>
                </c:pt>
                <c:pt idx="778">
                  <c:v>-17.442256021912574</c:v>
                </c:pt>
                <c:pt idx="779">
                  <c:v>-17.454544397042159</c:v>
                </c:pt>
                <c:pt idx="780">
                  <c:v>-17.46684434859673</c:v>
                </c:pt>
                <c:pt idx="781">
                  <c:v>-17.4791558765763</c:v>
                </c:pt>
                <c:pt idx="782">
                  <c:v>-17.491478980980862</c:v>
                </c:pt>
                <c:pt idx="783">
                  <c:v>-17.503813661810412</c:v>
                </c:pt>
                <c:pt idx="784">
                  <c:v>-17.516159919064958</c:v>
                </c:pt>
                <c:pt idx="785">
                  <c:v>-17.528517752744492</c:v>
                </c:pt>
                <c:pt idx="786">
                  <c:v>-17.540887162849017</c:v>
                </c:pt>
                <c:pt idx="787">
                  <c:v>-17.553268149378546</c:v>
                </c:pt>
                <c:pt idx="788">
                  <c:v>-17.565660712333063</c:v>
                </c:pt>
                <c:pt idx="789">
                  <c:v>-17.578064851712568</c:v>
                </c:pt>
                <c:pt idx="790">
                  <c:v>-17.590480567517066</c:v>
                </c:pt>
                <c:pt idx="791">
                  <c:v>-17.602907859746558</c:v>
                </c:pt>
                <c:pt idx="792">
                  <c:v>-17.615346728401043</c:v>
                </c:pt>
                <c:pt idx="793">
                  <c:v>-17.62779717348052</c:v>
                </c:pt>
                <c:pt idx="794">
                  <c:v>-17.640259194984996</c:v>
                </c:pt>
                <c:pt idx="795">
                  <c:v>-17.652732792914453</c:v>
                </c:pt>
                <c:pt idx="796">
                  <c:v>-17.665217967268909</c:v>
                </c:pt>
                <c:pt idx="797">
                  <c:v>-17.677714718048357</c:v>
                </c:pt>
                <c:pt idx="798">
                  <c:v>-17.690223045252793</c:v>
                </c:pt>
                <c:pt idx="799">
                  <c:v>-17.702742948882229</c:v>
                </c:pt>
                <c:pt idx="800">
                  <c:v>-17.715274428936659</c:v>
                </c:pt>
                <c:pt idx="801">
                  <c:v>-17.727817485416072</c:v>
                </c:pt>
                <c:pt idx="802">
                  <c:v>-17.740372118320487</c:v>
                </c:pt>
                <c:pt idx="803">
                  <c:v>-17.752938327649886</c:v>
                </c:pt>
                <c:pt idx="804">
                  <c:v>-17.765516113404278</c:v>
                </c:pt>
                <c:pt idx="805">
                  <c:v>-17.778105475583672</c:v>
                </c:pt>
                <c:pt idx="806">
                  <c:v>-17.790706414188051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E3A-4836-A8C6-C95A925F71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8274175"/>
        <c:axId val="808271775"/>
      </c:scatterChart>
      <c:valAx>
        <c:axId val="808274175"/>
        <c:scaling>
          <c:orientation val="minMax"/>
          <c:min val="2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="1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8271775"/>
        <c:crosses val="autoZero"/>
        <c:crossBetween val="midCat"/>
      </c:valAx>
      <c:valAx>
        <c:axId val="808271775"/>
        <c:scaling>
          <c:orientation val="minMax"/>
          <c:max val="-9"/>
          <c:min val="-1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="1"/>
                  <a:t>Deceleration m/s^2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8274175"/>
        <c:crosses val="autoZero"/>
        <c:crossBetween val="midCat"/>
        <c:majorUnit val="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cap="all" spc="120" normalizeH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GB" sz="1800" b="1" i="0" u="sng" strike="noStrike" kern="1200" cap="all" spc="120" normalizeH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Aerodynamic drag n/m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cap="all" spc="120" normalizeH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'Max limit'!$AP$6:$AP$812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limit'!$AQ$6:$AQ$812</c:f>
              <c:numCache>
                <c:formatCode>0.00</c:formatCode>
                <c:ptCount val="807"/>
                <c:pt idx="0">
                  <c:v>18.472833804932858</c:v>
                </c:pt>
                <c:pt idx="1">
                  <c:v>18.60361452097872</c:v>
                </c:pt>
                <c:pt idx="2">
                  <c:v>18.734856544664957</c:v>
                </c:pt>
                <c:pt idx="3">
                  <c:v>18.866559875991552</c:v>
                </c:pt>
                <c:pt idx="4">
                  <c:v>18.998724514958539</c:v>
                </c:pt>
                <c:pt idx="5">
                  <c:v>19.131350461565901</c:v>
                </c:pt>
                <c:pt idx="6">
                  <c:v>19.264437715813617</c:v>
                </c:pt>
                <c:pt idx="7">
                  <c:v>19.397986277701719</c:v>
                </c:pt>
                <c:pt idx="8">
                  <c:v>19.531996147230203</c:v>
                </c:pt>
                <c:pt idx="9">
                  <c:v>19.66646732439904</c:v>
                </c:pt>
                <c:pt idx="10">
                  <c:v>19.801399809208263</c:v>
                </c:pt>
                <c:pt idx="11">
                  <c:v>19.93679360165785</c:v>
                </c:pt>
                <c:pt idx="12">
                  <c:v>20.072648701747827</c:v>
                </c:pt>
                <c:pt idx="13">
                  <c:v>20.208965109478175</c:v>
                </c:pt>
                <c:pt idx="14">
                  <c:v>20.34574282484888</c:v>
                </c:pt>
                <c:pt idx="15">
                  <c:v>20.482981847859968</c:v>
                </c:pt>
                <c:pt idx="16">
                  <c:v>20.620682178511441</c:v>
                </c:pt>
                <c:pt idx="17">
                  <c:v>20.758843816803267</c:v>
                </c:pt>
                <c:pt idx="18">
                  <c:v>20.897466762735483</c:v>
                </c:pt>
                <c:pt idx="19">
                  <c:v>21.036551016308071</c:v>
                </c:pt>
                <c:pt idx="20">
                  <c:v>21.176096577521012</c:v>
                </c:pt>
                <c:pt idx="21">
                  <c:v>21.316103446374349</c:v>
                </c:pt>
                <c:pt idx="22">
                  <c:v>21.45657162286804</c:v>
                </c:pt>
                <c:pt idx="23">
                  <c:v>21.597501107002117</c:v>
                </c:pt>
                <c:pt idx="24">
                  <c:v>21.738891898776565</c:v>
                </c:pt>
                <c:pt idx="25">
                  <c:v>21.880743998191388</c:v>
                </c:pt>
                <c:pt idx="26">
                  <c:v>22.023057405246593</c:v>
                </c:pt>
                <c:pt idx="27">
                  <c:v>22.165832119942163</c:v>
                </c:pt>
                <c:pt idx="28">
                  <c:v>22.309068142278093</c:v>
                </c:pt>
                <c:pt idx="29">
                  <c:v>22.452765472254413</c:v>
                </c:pt>
                <c:pt idx="30">
                  <c:v>22.596924109871104</c:v>
                </c:pt>
                <c:pt idx="31">
                  <c:v>22.741544055128159</c:v>
                </c:pt>
                <c:pt idx="32">
                  <c:v>22.886625308025614</c:v>
                </c:pt>
                <c:pt idx="33">
                  <c:v>23.032167868563423</c:v>
                </c:pt>
                <c:pt idx="34">
                  <c:v>23.1781717367416</c:v>
                </c:pt>
                <c:pt idx="35">
                  <c:v>23.324636912560159</c:v>
                </c:pt>
                <c:pt idx="36">
                  <c:v>23.471563396019075</c:v>
                </c:pt>
                <c:pt idx="37">
                  <c:v>23.61895118711838</c:v>
                </c:pt>
                <c:pt idx="38">
                  <c:v>23.766800285858068</c:v>
                </c:pt>
                <c:pt idx="39">
                  <c:v>23.915110692238109</c:v>
                </c:pt>
                <c:pt idx="40">
                  <c:v>24.063882406258536</c:v>
                </c:pt>
                <c:pt idx="41">
                  <c:v>24.213115427919334</c:v>
                </c:pt>
                <c:pt idx="42">
                  <c:v>24.3628097572205</c:v>
                </c:pt>
                <c:pt idx="43">
                  <c:v>24.512965394162041</c:v>
                </c:pt>
                <c:pt idx="44">
                  <c:v>24.663582338743971</c:v>
                </c:pt>
                <c:pt idx="45">
                  <c:v>24.814660590966252</c:v>
                </c:pt>
                <c:pt idx="46">
                  <c:v>24.966200150828922</c:v>
                </c:pt>
                <c:pt idx="47">
                  <c:v>25.118201018331941</c:v>
                </c:pt>
                <c:pt idx="48">
                  <c:v>25.270663193475368</c:v>
                </c:pt>
                <c:pt idx="49">
                  <c:v>25.423586676259156</c:v>
                </c:pt>
                <c:pt idx="50">
                  <c:v>25.576971466683307</c:v>
                </c:pt>
                <c:pt idx="51">
                  <c:v>25.730817564747841</c:v>
                </c:pt>
                <c:pt idx="52">
                  <c:v>25.885124970452747</c:v>
                </c:pt>
                <c:pt idx="53">
                  <c:v>26.03989368379802</c:v>
                </c:pt>
                <c:pt idx="54">
                  <c:v>26.195123704783672</c:v>
                </c:pt>
                <c:pt idx="55">
                  <c:v>26.350815033409695</c:v>
                </c:pt>
                <c:pt idx="56">
                  <c:v>26.506967669676087</c:v>
                </c:pt>
                <c:pt idx="57">
                  <c:v>26.663581613582863</c:v>
                </c:pt>
                <c:pt idx="58">
                  <c:v>26.820656865130015</c:v>
                </c:pt>
                <c:pt idx="59">
                  <c:v>26.978193424317531</c:v>
                </c:pt>
                <c:pt idx="60">
                  <c:v>27.136191291145423</c:v>
                </c:pt>
                <c:pt idx="61">
                  <c:v>27.294650465613689</c:v>
                </c:pt>
                <c:pt idx="62">
                  <c:v>27.453570947722323</c:v>
                </c:pt>
                <c:pt idx="63">
                  <c:v>27.612952737471332</c:v>
                </c:pt>
                <c:pt idx="64">
                  <c:v>27.772795834860702</c:v>
                </c:pt>
                <c:pt idx="65">
                  <c:v>27.933100239890479</c:v>
                </c:pt>
                <c:pt idx="66">
                  <c:v>28.093865952560623</c:v>
                </c:pt>
                <c:pt idx="67">
                  <c:v>28.255092972871122</c:v>
                </c:pt>
                <c:pt idx="68">
                  <c:v>28.416781300821995</c:v>
                </c:pt>
                <c:pt idx="69">
                  <c:v>28.578930936413247</c:v>
                </c:pt>
                <c:pt idx="70">
                  <c:v>28.741541879644867</c:v>
                </c:pt>
                <c:pt idx="71">
                  <c:v>28.904614130516883</c:v>
                </c:pt>
                <c:pt idx="72">
                  <c:v>29.068147689029249</c:v>
                </c:pt>
                <c:pt idx="73">
                  <c:v>29.232142555181987</c:v>
                </c:pt>
                <c:pt idx="74">
                  <c:v>29.396598728975107</c:v>
                </c:pt>
                <c:pt idx="75">
                  <c:v>29.561516210408602</c:v>
                </c:pt>
                <c:pt idx="76">
                  <c:v>29.726894999482464</c:v>
                </c:pt>
                <c:pt idx="77">
                  <c:v>29.892735096196702</c:v>
                </c:pt>
                <c:pt idx="78">
                  <c:v>30.059036500551311</c:v>
                </c:pt>
                <c:pt idx="79">
                  <c:v>30.225799212546303</c:v>
                </c:pt>
                <c:pt idx="80">
                  <c:v>30.393023232181676</c:v>
                </c:pt>
                <c:pt idx="81">
                  <c:v>30.560708559457407</c:v>
                </c:pt>
                <c:pt idx="82">
                  <c:v>30.728855194373505</c:v>
                </c:pt>
                <c:pt idx="83">
                  <c:v>30.897463136929986</c:v>
                </c:pt>
                <c:pt idx="84">
                  <c:v>31.066532387126838</c:v>
                </c:pt>
                <c:pt idx="85">
                  <c:v>31.236062944964072</c:v>
                </c:pt>
                <c:pt idx="86">
                  <c:v>31.406054810441681</c:v>
                </c:pt>
                <c:pt idx="87">
                  <c:v>31.576507983559637</c:v>
                </c:pt>
                <c:pt idx="88">
                  <c:v>31.747422464317985</c:v>
                </c:pt>
                <c:pt idx="89">
                  <c:v>31.918798252716709</c:v>
                </c:pt>
                <c:pt idx="90">
                  <c:v>32.090635348755796</c:v>
                </c:pt>
                <c:pt idx="91">
                  <c:v>32.262933752435259</c:v>
                </c:pt>
                <c:pt idx="92">
                  <c:v>32.435693463755115</c:v>
                </c:pt>
                <c:pt idx="93">
                  <c:v>32.608914482715321</c:v>
                </c:pt>
                <c:pt idx="94">
                  <c:v>32.782596809315905</c:v>
                </c:pt>
                <c:pt idx="95">
                  <c:v>32.956740443556875</c:v>
                </c:pt>
                <c:pt idx="96">
                  <c:v>33.131345385438195</c:v>
                </c:pt>
                <c:pt idx="97">
                  <c:v>33.306411634959908</c:v>
                </c:pt>
                <c:pt idx="98">
                  <c:v>33.481939192121999</c:v>
                </c:pt>
                <c:pt idx="99">
                  <c:v>33.657928056924455</c:v>
                </c:pt>
                <c:pt idx="100">
                  <c:v>33.834378229367282</c:v>
                </c:pt>
                <c:pt idx="101">
                  <c:v>34.011289709450466</c:v>
                </c:pt>
                <c:pt idx="102">
                  <c:v>34.18866249717405</c:v>
                </c:pt>
                <c:pt idx="103">
                  <c:v>34.366496592537999</c:v>
                </c:pt>
                <c:pt idx="104">
                  <c:v>34.544791995542312</c:v>
                </c:pt>
                <c:pt idx="105">
                  <c:v>34.723548706187017</c:v>
                </c:pt>
                <c:pt idx="106">
                  <c:v>34.902766724472087</c:v>
                </c:pt>
                <c:pt idx="107">
                  <c:v>35.082446050397515</c:v>
                </c:pt>
                <c:pt idx="108">
                  <c:v>35.262586683963342</c:v>
                </c:pt>
                <c:pt idx="109">
                  <c:v>35.443188625169512</c:v>
                </c:pt>
                <c:pt idx="110">
                  <c:v>35.624251874016075</c:v>
                </c:pt>
                <c:pt idx="111">
                  <c:v>35.80577643050303</c:v>
                </c:pt>
                <c:pt idx="112">
                  <c:v>35.987762294630329</c:v>
                </c:pt>
                <c:pt idx="113">
                  <c:v>36.17020946639802</c:v>
                </c:pt>
                <c:pt idx="114">
                  <c:v>36.353117945806076</c:v>
                </c:pt>
                <c:pt idx="115">
                  <c:v>36.536487732854496</c:v>
                </c:pt>
                <c:pt idx="116">
                  <c:v>36.720318827543302</c:v>
                </c:pt>
                <c:pt idx="117">
                  <c:v>36.904611229872501</c:v>
                </c:pt>
                <c:pt idx="118">
                  <c:v>37.089364939842028</c:v>
                </c:pt>
                <c:pt idx="119">
                  <c:v>37.274579957451948</c:v>
                </c:pt>
                <c:pt idx="120">
                  <c:v>37.46025628270224</c:v>
                </c:pt>
                <c:pt idx="121">
                  <c:v>37.646393915592917</c:v>
                </c:pt>
                <c:pt idx="122">
                  <c:v>37.832992856123951</c:v>
                </c:pt>
                <c:pt idx="123">
                  <c:v>38.020053104295364</c:v>
                </c:pt>
                <c:pt idx="124">
                  <c:v>38.207574660107163</c:v>
                </c:pt>
                <c:pt idx="125">
                  <c:v>38.395557523559326</c:v>
                </c:pt>
                <c:pt idx="126">
                  <c:v>38.584001694651853</c:v>
                </c:pt>
                <c:pt idx="127">
                  <c:v>38.772907173384766</c:v>
                </c:pt>
                <c:pt idx="128">
                  <c:v>38.962273959758051</c:v>
                </c:pt>
                <c:pt idx="129">
                  <c:v>39.152102053771721</c:v>
                </c:pt>
                <c:pt idx="130">
                  <c:v>39.342391455425762</c:v>
                </c:pt>
                <c:pt idx="131">
                  <c:v>39.533142164720154</c:v>
                </c:pt>
                <c:pt idx="132">
                  <c:v>39.724354181654917</c:v>
                </c:pt>
                <c:pt idx="133">
                  <c:v>39.91602750623008</c:v>
                </c:pt>
                <c:pt idx="134">
                  <c:v>40.108162138445607</c:v>
                </c:pt>
                <c:pt idx="135">
                  <c:v>40.300758078301484</c:v>
                </c:pt>
                <c:pt idx="136">
                  <c:v>40.493815325797769</c:v>
                </c:pt>
                <c:pt idx="137">
                  <c:v>40.687333880934411</c:v>
                </c:pt>
                <c:pt idx="138">
                  <c:v>40.881313743711424</c:v>
                </c:pt>
                <c:pt idx="139">
                  <c:v>41.075754914128822</c:v>
                </c:pt>
                <c:pt idx="140">
                  <c:v>41.270657392186571</c:v>
                </c:pt>
                <c:pt idx="141">
                  <c:v>41.466021177884713</c:v>
                </c:pt>
                <c:pt idx="142">
                  <c:v>41.661846271223226</c:v>
                </c:pt>
                <c:pt idx="143">
                  <c:v>41.858132672202117</c:v>
                </c:pt>
                <c:pt idx="144">
                  <c:v>42.054880380821366</c:v>
                </c:pt>
                <c:pt idx="145">
                  <c:v>42.252089397080994</c:v>
                </c:pt>
                <c:pt idx="146">
                  <c:v>42.449759720981021</c:v>
                </c:pt>
                <c:pt idx="147">
                  <c:v>42.647891352521391</c:v>
                </c:pt>
                <c:pt idx="148">
                  <c:v>42.846484291702133</c:v>
                </c:pt>
                <c:pt idx="149">
                  <c:v>43.04553853852326</c:v>
                </c:pt>
                <c:pt idx="150">
                  <c:v>43.245054092984752</c:v>
                </c:pt>
                <c:pt idx="151">
                  <c:v>43.445030955086636</c:v>
                </c:pt>
                <c:pt idx="152">
                  <c:v>43.645469124828878</c:v>
                </c:pt>
                <c:pt idx="153">
                  <c:v>43.846368602211491</c:v>
                </c:pt>
                <c:pt idx="154">
                  <c:v>44.047729387234483</c:v>
                </c:pt>
                <c:pt idx="155">
                  <c:v>44.249551479897846</c:v>
                </c:pt>
                <c:pt idx="156">
                  <c:v>44.451834880201581</c:v>
                </c:pt>
                <c:pt idx="157">
                  <c:v>44.654579588145694</c:v>
                </c:pt>
                <c:pt idx="158">
                  <c:v>44.857785603730193</c:v>
                </c:pt>
                <c:pt idx="159">
                  <c:v>45.061452926955049</c:v>
                </c:pt>
                <c:pt idx="160">
                  <c:v>45.265581557820269</c:v>
                </c:pt>
                <c:pt idx="161">
                  <c:v>45.470171496325882</c:v>
                </c:pt>
                <c:pt idx="162">
                  <c:v>45.675222742471867</c:v>
                </c:pt>
                <c:pt idx="163">
                  <c:v>45.880735296258202</c:v>
                </c:pt>
                <c:pt idx="164">
                  <c:v>46.08670915768495</c:v>
                </c:pt>
                <c:pt idx="165">
                  <c:v>46.293144326752049</c:v>
                </c:pt>
                <c:pt idx="166">
                  <c:v>46.500040803459505</c:v>
                </c:pt>
                <c:pt idx="167">
                  <c:v>46.707398587807354</c:v>
                </c:pt>
                <c:pt idx="168">
                  <c:v>46.915217679795575</c:v>
                </c:pt>
                <c:pt idx="169">
                  <c:v>47.123498079424159</c:v>
                </c:pt>
                <c:pt idx="170">
                  <c:v>47.332239786693123</c:v>
                </c:pt>
                <c:pt idx="171">
                  <c:v>47.541442801602493</c:v>
                </c:pt>
                <c:pt idx="172">
                  <c:v>47.751107124152171</c:v>
                </c:pt>
                <c:pt idx="173">
                  <c:v>47.961232754342262</c:v>
                </c:pt>
                <c:pt idx="174">
                  <c:v>48.171819692172726</c:v>
                </c:pt>
                <c:pt idx="175">
                  <c:v>48.38286793764356</c:v>
                </c:pt>
                <c:pt idx="176">
                  <c:v>48.594377490754766</c:v>
                </c:pt>
                <c:pt idx="177">
                  <c:v>48.806348351506379</c:v>
                </c:pt>
                <c:pt idx="178">
                  <c:v>49.018780519898321</c:v>
                </c:pt>
                <c:pt idx="179">
                  <c:v>49.231673995930635</c:v>
                </c:pt>
                <c:pt idx="180">
                  <c:v>49.445028779603362</c:v>
                </c:pt>
                <c:pt idx="181">
                  <c:v>49.658844870916418</c:v>
                </c:pt>
                <c:pt idx="182">
                  <c:v>49.873122269869867</c:v>
                </c:pt>
                <c:pt idx="183">
                  <c:v>50.087860976463674</c:v>
                </c:pt>
                <c:pt idx="184">
                  <c:v>50.303060990697887</c:v>
                </c:pt>
                <c:pt idx="185">
                  <c:v>50.518722312572415</c:v>
                </c:pt>
                <c:pt idx="186">
                  <c:v>50.734844942087378</c:v>
                </c:pt>
                <c:pt idx="187">
                  <c:v>50.951428879242691</c:v>
                </c:pt>
                <c:pt idx="188">
                  <c:v>51.168474124038376</c:v>
                </c:pt>
                <c:pt idx="189">
                  <c:v>51.385980676474453</c:v>
                </c:pt>
                <c:pt idx="190">
                  <c:v>51.603948536550881</c:v>
                </c:pt>
                <c:pt idx="191">
                  <c:v>51.822377704267687</c:v>
                </c:pt>
                <c:pt idx="192">
                  <c:v>52.041268179624851</c:v>
                </c:pt>
                <c:pt idx="193">
                  <c:v>52.260619962622435</c:v>
                </c:pt>
                <c:pt idx="194">
                  <c:v>52.480433053260334</c:v>
                </c:pt>
                <c:pt idx="195">
                  <c:v>52.700707451538648</c:v>
                </c:pt>
                <c:pt idx="196">
                  <c:v>52.921443157457325</c:v>
                </c:pt>
                <c:pt idx="197">
                  <c:v>53.142640171016374</c:v>
                </c:pt>
                <c:pt idx="198">
                  <c:v>53.364298492215774</c:v>
                </c:pt>
                <c:pt idx="199">
                  <c:v>53.586418121055601</c:v>
                </c:pt>
                <c:pt idx="200">
                  <c:v>53.808999057535765</c:v>
                </c:pt>
                <c:pt idx="201">
                  <c:v>54.032041301656314</c:v>
                </c:pt>
                <c:pt idx="202">
                  <c:v>54.255544853417227</c:v>
                </c:pt>
                <c:pt idx="203">
                  <c:v>54.479509712818512</c:v>
                </c:pt>
                <c:pt idx="204">
                  <c:v>54.703935879860161</c:v>
                </c:pt>
                <c:pt idx="205">
                  <c:v>54.928823354542196</c:v>
                </c:pt>
                <c:pt idx="206">
                  <c:v>55.154172136864617</c:v>
                </c:pt>
                <c:pt idx="207">
                  <c:v>55.379982226827373</c:v>
                </c:pt>
                <c:pt idx="208">
                  <c:v>55.606253624430579</c:v>
                </c:pt>
                <c:pt idx="209">
                  <c:v>55.832986329674057</c:v>
                </c:pt>
                <c:pt idx="210">
                  <c:v>56.060180342557985</c:v>
                </c:pt>
                <c:pt idx="211">
                  <c:v>56.287835663082269</c:v>
                </c:pt>
                <c:pt idx="212">
                  <c:v>56.515952291246919</c:v>
                </c:pt>
                <c:pt idx="213">
                  <c:v>56.744530227051897</c:v>
                </c:pt>
                <c:pt idx="214">
                  <c:v>56.973569470497345</c:v>
                </c:pt>
                <c:pt idx="215">
                  <c:v>57.203070021583088</c:v>
                </c:pt>
                <c:pt idx="216">
                  <c:v>57.433031880309237</c:v>
                </c:pt>
                <c:pt idx="217">
                  <c:v>57.663455046675757</c:v>
                </c:pt>
                <c:pt idx="218">
                  <c:v>57.894339520682642</c:v>
                </c:pt>
                <c:pt idx="219">
                  <c:v>58.125685302329885</c:v>
                </c:pt>
                <c:pt idx="220">
                  <c:v>58.357492391617527</c:v>
                </c:pt>
                <c:pt idx="221">
                  <c:v>58.58976078854554</c:v>
                </c:pt>
                <c:pt idx="222">
                  <c:v>58.822490493113925</c:v>
                </c:pt>
                <c:pt idx="223">
                  <c:v>59.05568150532266</c:v>
                </c:pt>
                <c:pt idx="224">
                  <c:v>59.289333825171816</c:v>
                </c:pt>
                <c:pt idx="225">
                  <c:v>59.523447452661316</c:v>
                </c:pt>
                <c:pt idx="226">
                  <c:v>59.758022387791151</c:v>
                </c:pt>
                <c:pt idx="227">
                  <c:v>59.993058630561478</c:v>
                </c:pt>
                <c:pt idx="228">
                  <c:v>60.228556180972078</c:v>
                </c:pt>
                <c:pt idx="229">
                  <c:v>60.464515039023084</c:v>
                </c:pt>
                <c:pt idx="230">
                  <c:v>60.700935204714447</c:v>
                </c:pt>
                <c:pt idx="231">
                  <c:v>60.937816678046197</c:v>
                </c:pt>
                <c:pt idx="232">
                  <c:v>61.175159459018289</c:v>
                </c:pt>
                <c:pt idx="233">
                  <c:v>61.412963547630795</c:v>
                </c:pt>
                <c:pt idx="234">
                  <c:v>61.651228943883659</c:v>
                </c:pt>
                <c:pt idx="235">
                  <c:v>61.889955647776873</c:v>
                </c:pt>
                <c:pt idx="236">
                  <c:v>62.129143659310493</c:v>
                </c:pt>
                <c:pt idx="237">
                  <c:v>62.3687929784845</c:v>
                </c:pt>
                <c:pt idx="238">
                  <c:v>62.608903605298835</c:v>
                </c:pt>
                <c:pt idx="239">
                  <c:v>62.849475539753541</c:v>
                </c:pt>
                <c:pt idx="240">
                  <c:v>63.090508781848698</c:v>
                </c:pt>
                <c:pt idx="241">
                  <c:v>63.332003331584161</c:v>
                </c:pt>
                <c:pt idx="242">
                  <c:v>63.573959188960032</c:v>
                </c:pt>
                <c:pt idx="243">
                  <c:v>63.816376353976246</c:v>
                </c:pt>
                <c:pt idx="244">
                  <c:v>64.059254826632838</c:v>
                </c:pt>
                <c:pt idx="245">
                  <c:v>64.302594606929816</c:v>
                </c:pt>
                <c:pt idx="246">
                  <c:v>64.546395694867158</c:v>
                </c:pt>
                <c:pt idx="247">
                  <c:v>64.790658090444865</c:v>
                </c:pt>
                <c:pt idx="248">
                  <c:v>65.03538179366295</c:v>
                </c:pt>
                <c:pt idx="249">
                  <c:v>65.280566804521413</c:v>
                </c:pt>
                <c:pt idx="250">
                  <c:v>65.526213123020256</c:v>
                </c:pt>
                <c:pt idx="251">
                  <c:v>65.772320749159476</c:v>
                </c:pt>
                <c:pt idx="252">
                  <c:v>66.018889682939061</c:v>
                </c:pt>
                <c:pt idx="253">
                  <c:v>66.265919924359039</c:v>
                </c:pt>
                <c:pt idx="254">
                  <c:v>66.513411473419353</c:v>
                </c:pt>
                <c:pt idx="255">
                  <c:v>66.761364330120074</c:v>
                </c:pt>
                <c:pt idx="256">
                  <c:v>67.009778494461159</c:v>
                </c:pt>
                <c:pt idx="257">
                  <c:v>67.25865396644258</c:v>
                </c:pt>
                <c:pt idx="258">
                  <c:v>67.507990746064408</c:v>
                </c:pt>
                <c:pt idx="259">
                  <c:v>67.757788833326629</c:v>
                </c:pt>
                <c:pt idx="260">
                  <c:v>68.008048228229185</c:v>
                </c:pt>
                <c:pt idx="261">
                  <c:v>68.258768930772121</c:v>
                </c:pt>
                <c:pt idx="262">
                  <c:v>68.509950940955449</c:v>
                </c:pt>
                <c:pt idx="263">
                  <c:v>68.761594258779127</c:v>
                </c:pt>
                <c:pt idx="264">
                  <c:v>69.013698884243198</c:v>
                </c:pt>
                <c:pt idx="265">
                  <c:v>69.266264817347661</c:v>
                </c:pt>
                <c:pt idx="266">
                  <c:v>69.519292058092503</c:v>
                </c:pt>
                <c:pt idx="267">
                  <c:v>69.772780606477653</c:v>
                </c:pt>
                <c:pt idx="268">
                  <c:v>70.026730462503252</c:v>
                </c:pt>
                <c:pt idx="269">
                  <c:v>70.281141626169159</c:v>
                </c:pt>
                <c:pt idx="270">
                  <c:v>70.536014097475459</c:v>
                </c:pt>
                <c:pt idx="271">
                  <c:v>70.791347876422165</c:v>
                </c:pt>
                <c:pt idx="272">
                  <c:v>71.047142963009193</c:v>
                </c:pt>
                <c:pt idx="273">
                  <c:v>71.3033993572366</c:v>
                </c:pt>
                <c:pt idx="274">
                  <c:v>71.560117059104456</c:v>
                </c:pt>
                <c:pt idx="275">
                  <c:v>71.817296068612578</c:v>
                </c:pt>
                <c:pt idx="276">
                  <c:v>72.07493638576112</c:v>
                </c:pt>
                <c:pt idx="277">
                  <c:v>72.333038010550027</c:v>
                </c:pt>
                <c:pt idx="278">
                  <c:v>72.591600942979355</c:v>
                </c:pt>
                <c:pt idx="279">
                  <c:v>72.850625183049047</c:v>
                </c:pt>
                <c:pt idx="280">
                  <c:v>73.110110730759061</c:v>
                </c:pt>
                <c:pt idx="281">
                  <c:v>73.37005758610951</c:v>
                </c:pt>
                <c:pt idx="282">
                  <c:v>73.630465749100267</c:v>
                </c:pt>
                <c:pt idx="283">
                  <c:v>73.891335219731431</c:v>
                </c:pt>
                <c:pt idx="284">
                  <c:v>74.152665998002973</c:v>
                </c:pt>
                <c:pt idx="285">
                  <c:v>74.41445808391488</c:v>
                </c:pt>
                <c:pt idx="286">
                  <c:v>74.676711477467137</c:v>
                </c:pt>
                <c:pt idx="287">
                  <c:v>74.939426178659829</c:v>
                </c:pt>
                <c:pt idx="288">
                  <c:v>75.202602187492815</c:v>
                </c:pt>
                <c:pt idx="289">
                  <c:v>75.466239503966207</c:v>
                </c:pt>
                <c:pt idx="290">
                  <c:v>75.730338128080007</c:v>
                </c:pt>
                <c:pt idx="291">
                  <c:v>75.994898059834156</c:v>
                </c:pt>
                <c:pt idx="292">
                  <c:v>76.259919299228656</c:v>
                </c:pt>
                <c:pt idx="293">
                  <c:v>76.525401846263605</c:v>
                </c:pt>
                <c:pt idx="294">
                  <c:v>76.791345700938848</c:v>
                </c:pt>
                <c:pt idx="295">
                  <c:v>77.057750863254469</c:v>
                </c:pt>
                <c:pt idx="296">
                  <c:v>77.324617333210512</c:v>
                </c:pt>
                <c:pt idx="297">
                  <c:v>77.591945110806876</c:v>
                </c:pt>
                <c:pt idx="298">
                  <c:v>77.859734196043675</c:v>
                </c:pt>
                <c:pt idx="299">
                  <c:v>78.12798458892081</c:v>
                </c:pt>
                <c:pt idx="300">
                  <c:v>78.396696289438324</c:v>
                </c:pt>
                <c:pt idx="301">
                  <c:v>78.66586929759616</c:v>
                </c:pt>
                <c:pt idx="302">
                  <c:v>78.935503613394459</c:v>
                </c:pt>
                <c:pt idx="303">
                  <c:v>79.205599236833052</c:v>
                </c:pt>
                <c:pt idx="304">
                  <c:v>79.476156167912052</c:v>
                </c:pt>
                <c:pt idx="305">
                  <c:v>79.747174406631402</c:v>
                </c:pt>
                <c:pt idx="306">
                  <c:v>80.018653952991215</c:v>
                </c:pt>
                <c:pt idx="307">
                  <c:v>80.290594806991308</c:v>
                </c:pt>
                <c:pt idx="308">
                  <c:v>80.562996968631808</c:v>
                </c:pt>
                <c:pt idx="309">
                  <c:v>80.8358604379127</c:v>
                </c:pt>
                <c:pt idx="310">
                  <c:v>81.109185214833929</c:v>
                </c:pt>
                <c:pt idx="311">
                  <c:v>81.382971299395521</c:v>
                </c:pt>
                <c:pt idx="312">
                  <c:v>81.657218691597535</c:v>
                </c:pt>
                <c:pt idx="313">
                  <c:v>81.931927391439871</c:v>
                </c:pt>
                <c:pt idx="314">
                  <c:v>82.207097398922585</c:v>
                </c:pt>
                <c:pt idx="315">
                  <c:v>82.482728714045763</c:v>
                </c:pt>
                <c:pt idx="316">
                  <c:v>82.758821336809206</c:v>
                </c:pt>
                <c:pt idx="317">
                  <c:v>83.03537526721307</c:v>
                </c:pt>
                <c:pt idx="318">
                  <c:v>83.312390505257312</c:v>
                </c:pt>
                <c:pt idx="319">
                  <c:v>83.589867050941933</c:v>
                </c:pt>
                <c:pt idx="320">
                  <c:v>83.86780490426689</c:v>
                </c:pt>
                <c:pt idx="321">
                  <c:v>84.146204065232283</c:v>
                </c:pt>
                <c:pt idx="322">
                  <c:v>84.425064533837968</c:v>
                </c:pt>
                <c:pt idx="323">
                  <c:v>84.704386310084047</c:v>
                </c:pt>
                <c:pt idx="324">
                  <c:v>84.984169393970546</c:v>
                </c:pt>
                <c:pt idx="325">
                  <c:v>85.264413785497396</c:v>
                </c:pt>
                <c:pt idx="326">
                  <c:v>85.545119484664582</c:v>
                </c:pt>
                <c:pt idx="327">
                  <c:v>85.82628649147216</c:v>
                </c:pt>
                <c:pt idx="328">
                  <c:v>86.107914805920146</c:v>
                </c:pt>
                <c:pt idx="329">
                  <c:v>86.390004428008467</c:v>
                </c:pt>
                <c:pt idx="330">
                  <c:v>86.672555357737139</c:v>
                </c:pt>
                <c:pt idx="331">
                  <c:v>86.95556759510626</c:v>
                </c:pt>
                <c:pt idx="332">
                  <c:v>87.239041140115745</c:v>
                </c:pt>
                <c:pt idx="333">
                  <c:v>87.522975992765552</c:v>
                </c:pt>
                <c:pt idx="334">
                  <c:v>87.807372153055795</c:v>
                </c:pt>
                <c:pt idx="335">
                  <c:v>88.092229620986373</c:v>
                </c:pt>
                <c:pt idx="336">
                  <c:v>88.377548396557302</c:v>
                </c:pt>
                <c:pt idx="337">
                  <c:v>88.663328479768651</c:v>
                </c:pt>
                <c:pt idx="338">
                  <c:v>88.949569870620337</c:v>
                </c:pt>
                <c:pt idx="339">
                  <c:v>89.236272569112373</c:v>
                </c:pt>
                <c:pt idx="340">
                  <c:v>89.523436575244858</c:v>
                </c:pt>
                <c:pt idx="341">
                  <c:v>89.811061889017651</c:v>
                </c:pt>
                <c:pt idx="342">
                  <c:v>90.099148510430851</c:v>
                </c:pt>
                <c:pt idx="343">
                  <c:v>90.387696439484415</c:v>
                </c:pt>
                <c:pt idx="344">
                  <c:v>90.676705676178358</c:v>
                </c:pt>
                <c:pt idx="345">
                  <c:v>90.966176220512637</c:v>
                </c:pt>
                <c:pt idx="346">
                  <c:v>91.256108072487379</c:v>
                </c:pt>
                <c:pt idx="347">
                  <c:v>91.546501232102457</c:v>
                </c:pt>
                <c:pt idx="348">
                  <c:v>91.837355699357857</c:v>
                </c:pt>
                <c:pt idx="349">
                  <c:v>92.128671474253693</c:v>
                </c:pt>
                <c:pt idx="350">
                  <c:v>92.42044855678985</c:v>
                </c:pt>
                <c:pt idx="351">
                  <c:v>92.7126869469664</c:v>
                </c:pt>
                <c:pt idx="352">
                  <c:v>93.005386644783343</c:v>
                </c:pt>
                <c:pt idx="353">
                  <c:v>93.298547650240636</c:v>
                </c:pt>
                <c:pt idx="354">
                  <c:v>93.592169963338279</c:v>
                </c:pt>
                <c:pt idx="355">
                  <c:v>93.8862535840763</c:v>
                </c:pt>
                <c:pt idx="356">
                  <c:v>94.180798512454757</c:v>
                </c:pt>
                <c:pt idx="357">
                  <c:v>94.475804748473521</c:v>
                </c:pt>
                <c:pt idx="358">
                  <c:v>94.771272292132664</c:v>
                </c:pt>
                <c:pt idx="359">
                  <c:v>95.067201143432271</c:v>
                </c:pt>
                <c:pt idx="360">
                  <c:v>95.363591302372157</c:v>
                </c:pt>
                <c:pt idx="361">
                  <c:v>95.660442768952436</c:v>
                </c:pt>
                <c:pt idx="362">
                  <c:v>95.957755543173164</c:v>
                </c:pt>
                <c:pt idx="363">
                  <c:v>96.255529625034143</c:v>
                </c:pt>
                <c:pt idx="364">
                  <c:v>96.553765014535543</c:v>
                </c:pt>
                <c:pt idx="365">
                  <c:v>96.852461711677336</c:v>
                </c:pt>
                <c:pt idx="366">
                  <c:v>97.151619716459479</c:v>
                </c:pt>
                <c:pt idx="367">
                  <c:v>97.451239028882</c:v>
                </c:pt>
                <c:pt idx="368">
                  <c:v>97.751319648944929</c:v>
                </c:pt>
                <c:pt idx="369">
                  <c:v>98.051861576648164</c:v>
                </c:pt>
                <c:pt idx="370">
                  <c:v>98.352864811991822</c:v>
                </c:pt>
                <c:pt idx="371">
                  <c:v>98.654329354975886</c:v>
                </c:pt>
                <c:pt idx="372">
                  <c:v>98.956255205600272</c:v>
                </c:pt>
                <c:pt idx="373">
                  <c:v>99.258642363865007</c:v>
                </c:pt>
                <c:pt idx="374">
                  <c:v>99.56149082977015</c:v>
                </c:pt>
                <c:pt idx="375">
                  <c:v>99.864800603315686</c:v>
                </c:pt>
                <c:pt idx="376">
                  <c:v>100.16857168450154</c:v>
                </c:pt>
                <c:pt idx="377">
                  <c:v>100.47280407332777</c:v>
                </c:pt>
                <c:pt idx="378">
                  <c:v>100.77749776979446</c:v>
                </c:pt>
                <c:pt idx="379">
                  <c:v>101.08265277390147</c:v>
                </c:pt>
                <c:pt idx="380">
                  <c:v>101.38826908564887</c:v>
                </c:pt>
                <c:pt idx="381">
                  <c:v>101.69434670503662</c:v>
                </c:pt>
                <c:pt idx="382">
                  <c:v>102.00088563206474</c:v>
                </c:pt>
                <c:pt idx="383">
                  <c:v>102.30788586673323</c:v>
                </c:pt>
                <c:pt idx="384">
                  <c:v>102.61534740904212</c:v>
                </c:pt>
                <c:pt idx="385">
                  <c:v>102.92327025899137</c:v>
                </c:pt>
                <c:pt idx="386">
                  <c:v>103.23165441658095</c:v>
                </c:pt>
                <c:pt idx="387">
                  <c:v>103.54049988181099</c:v>
                </c:pt>
                <c:pt idx="388">
                  <c:v>103.84980665468136</c:v>
                </c:pt>
                <c:pt idx="389">
                  <c:v>104.15957473519208</c:v>
                </c:pt>
                <c:pt idx="390">
                  <c:v>104.46980412334322</c:v>
                </c:pt>
                <c:pt idx="391">
                  <c:v>104.78049481913469</c:v>
                </c:pt>
                <c:pt idx="392">
                  <c:v>105.0916468225665</c:v>
                </c:pt>
                <c:pt idx="393">
                  <c:v>105.40326013363878</c:v>
                </c:pt>
                <c:pt idx="394">
                  <c:v>105.71533475235135</c:v>
                </c:pt>
                <c:pt idx="395">
                  <c:v>106.02787067870435</c:v>
                </c:pt>
                <c:pt idx="396">
                  <c:v>106.34086791269775</c:v>
                </c:pt>
                <c:pt idx="397">
                  <c:v>106.65432645433145</c:v>
                </c:pt>
                <c:pt idx="398">
                  <c:v>106.96824630360558</c:v>
                </c:pt>
                <c:pt idx="399">
                  <c:v>107.28262746052006</c:v>
                </c:pt>
                <c:pt idx="400">
                  <c:v>107.5974699250749</c:v>
                </c:pt>
                <c:pt idx="401">
                  <c:v>107.91277369727013</c:v>
                </c:pt>
                <c:pt idx="402">
                  <c:v>108.2285387771057</c:v>
                </c:pt>
                <c:pt idx="403">
                  <c:v>108.54476516458169</c:v>
                </c:pt>
                <c:pt idx="404">
                  <c:v>108.86145285969801</c:v>
                </c:pt>
                <c:pt idx="405">
                  <c:v>109.17860186245476</c:v>
                </c:pt>
                <c:pt idx="406">
                  <c:v>109.49621217285186</c:v>
                </c:pt>
                <c:pt idx="407">
                  <c:v>109.81428379088929</c:v>
                </c:pt>
                <c:pt idx="408">
                  <c:v>110.13281671656716</c:v>
                </c:pt>
                <c:pt idx="409">
                  <c:v>110.45181094988533</c:v>
                </c:pt>
                <c:pt idx="410">
                  <c:v>110.77126649084391</c:v>
                </c:pt>
                <c:pt idx="411">
                  <c:v>111.09118333944281</c:v>
                </c:pt>
                <c:pt idx="412">
                  <c:v>111.41156149568225</c:v>
                </c:pt>
                <c:pt idx="413">
                  <c:v>111.73240095956191</c:v>
                </c:pt>
                <c:pt idx="414">
                  <c:v>112.05370173108197</c:v>
                </c:pt>
                <c:pt idx="415">
                  <c:v>112.37546381024249</c:v>
                </c:pt>
                <c:pt idx="416">
                  <c:v>112.69768719704328</c:v>
                </c:pt>
                <c:pt idx="417">
                  <c:v>113.02037189148449</c:v>
                </c:pt>
                <c:pt idx="418">
                  <c:v>113.34351789356604</c:v>
                </c:pt>
                <c:pt idx="419">
                  <c:v>113.66712520328798</c:v>
                </c:pt>
                <c:pt idx="420">
                  <c:v>113.99119382065027</c:v>
                </c:pt>
                <c:pt idx="421">
                  <c:v>114.31572374565299</c:v>
                </c:pt>
                <c:pt idx="422">
                  <c:v>114.64071497829603</c:v>
                </c:pt>
                <c:pt idx="423">
                  <c:v>114.96616751857947</c:v>
                </c:pt>
                <c:pt idx="424">
                  <c:v>115.29208136650328</c:v>
                </c:pt>
                <c:pt idx="425">
                  <c:v>115.61845652206753</c:v>
                </c:pt>
                <c:pt idx="426">
                  <c:v>115.94529298527203</c:v>
                </c:pt>
                <c:pt idx="427">
                  <c:v>116.272590756117</c:v>
                </c:pt>
                <c:pt idx="428">
                  <c:v>116.6003498346023</c:v>
                </c:pt>
                <c:pt idx="429">
                  <c:v>116.92857022072795</c:v>
                </c:pt>
                <c:pt idx="430">
                  <c:v>117.25725191449401</c:v>
                </c:pt>
                <c:pt idx="431">
                  <c:v>117.58639491590043</c:v>
                </c:pt>
                <c:pt idx="432">
                  <c:v>117.91599922494724</c:v>
                </c:pt>
                <c:pt idx="433">
                  <c:v>118.24606484163441</c:v>
                </c:pt>
                <c:pt idx="434">
                  <c:v>118.57659176596196</c:v>
                </c:pt>
                <c:pt idx="435">
                  <c:v>118.90757999792986</c:v>
                </c:pt>
                <c:pt idx="436">
                  <c:v>119.23902953753819</c:v>
                </c:pt>
                <c:pt idx="437">
                  <c:v>119.57094038478681</c:v>
                </c:pt>
                <c:pt idx="438">
                  <c:v>119.90331253967589</c:v>
                </c:pt>
                <c:pt idx="439">
                  <c:v>120.23614600220525</c:v>
                </c:pt>
                <c:pt idx="440">
                  <c:v>120.5694407723751</c:v>
                </c:pt>
                <c:pt idx="441">
                  <c:v>120.90319685018521</c:v>
                </c:pt>
                <c:pt idx="442">
                  <c:v>121.2374142356358</c:v>
                </c:pt>
                <c:pt idx="443">
                  <c:v>121.5720929287267</c:v>
                </c:pt>
                <c:pt idx="444">
                  <c:v>121.90723292945796</c:v>
                </c:pt>
                <c:pt idx="445">
                  <c:v>122.24283423782963</c:v>
                </c:pt>
                <c:pt idx="446">
                  <c:v>122.5788968538416</c:v>
                </c:pt>
                <c:pt idx="447">
                  <c:v>122.91542077749402</c:v>
                </c:pt>
                <c:pt idx="448">
                  <c:v>123.25240600878683</c:v>
                </c:pt>
                <c:pt idx="449">
                  <c:v>123.58985254771994</c:v>
                </c:pt>
                <c:pt idx="450">
                  <c:v>123.92776039429343</c:v>
                </c:pt>
                <c:pt idx="451">
                  <c:v>124.26612954850735</c:v>
                </c:pt>
                <c:pt idx="452">
                  <c:v>124.60496001036162</c:v>
                </c:pt>
                <c:pt idx="453">
                  <c:v>124.94425177985629</c:v>
                </c:pt>
                <c:pt idx="454">
                  <c:v>125.28400485699122</c:v>
                </c:pt>
                <c:pt idx="455">
                  <c:v>125.62421924176672</c:v>
                </c:pt>
                <c:pt idx="456">
                  <c:v>125.96489493418242</c:v>
                </c:pt>
                <c:pt idx="457">
                  <c:v>126.30603193423855</c:v>
                </c:pt>
                <c:pt idx="458">
                  <c:v>126.64763024193502</c:v>
                </c:pt>
                <c:pt idx="459">
                  <c:v>126.98968985727194</c:v>
                </c:pt>
                <c:pt idx="460">
                  <c:v>127.3322107802492</c:v>
                </c:pt>
                <c:pt idx="461">
                  <c:v>127.67519301086683</c:v>
                </c:pt>
                <c:pt idx="462">
                  <c:v>128.01863654912484</c:v>
                </c:pt>
                <c:pt idx="463">
                  <c:v>128.36254139502319</c:v>
                </c:pt>
                <c:pt idx="464">
                  <c:v>128.70690754856201</c:v>
                </c:pt>
                <c:pt idx="465">
                  <c:v>129.05173500974104</c:v>
                </c:pt>
                <c:pt idx="466">
                  <c:v>129.39702377856054</c:v>
                </c:pt>
                <c:pt idx="467">
                  <c:v>129.74277385502046</c:v>
                </c:pt>
                <c:pt idx="468">
                  <c:v>130.08898523912072</c:v>
                </c:pt>
                <c:pt idx="469">
                  <c:v>130.43565793086128</c:v>
                </c:pt>
                <c:pt idx="470">
                  <c:v>130.78279193024233</c:v>
                </c:pt>
                <c:pt idx="471">
                  <c:v>131.13038723726362</c:v>
                </c:pt>
                <c:pt idx="472">
                  <c:v>131.47844385192536</c:v>
                </c:pt>
                <c:pt idx="473">
                  <c:v>131.8269617742275</c:v>
                </c:pt>
                <c:pt idx="474">
                  <c:v>132.17594100417</c:v>
                </c:pt>
                <c:pt idx="475">
                  <c:v>132.52538154175278</c:v>
                </c:pt>
                <c:pt idx="476">
                  <c:v>132.87528338697601</c:v>
                </c:pt>
                <c:pt idx="477">
                  <c:v>133.22564653983963</c:v>
                </c:pt>
                <c:pt idx="478">
                  <c:v>133.57647100034362</c:v>
                </c:pt>
                <c:pt idx="479">
                  <c:v>133.927756768488</c:v>
                </c:pt>
                <c:pt idx="480">
                  <c:v>134.27950384427274</c:v>
                </c:pt>
                <c:pt idx="481">
                  <c:v>134.63171222769782</c:v>
                </c:pt>
                <c:pt idx="482">
                  <c:v>134.98438191876323</c:v>
                </c:pt>
                <c:pt idx="483">
                  <c:v>135.33751291746913</c:v>
                </c:pt>
                <c:pt idx="484">
                  <c:v>135.69110522381527</c:v>
                </c:pt>
                <c:pt idx="485">
                  <c:v>136.04515883780186</c:v>
                </c:pt>
                <c:pt idx="486">
                  <c:v>136.39967375942888</c:v>
                </c:pt>
                <c:pt idx="487">
                  <c:v>136.7546499886962</c:v>
                </c:pt>
                <c:pt idx="488">
                  <c:v>137.11008752560389</c:v>
                </c:pt>
                <c:pt idx="489">
                  <c:v>137.465986370152</c:v>
                </c:pt>
                <c:pt idx="490">
                  <c:v>137.82234652234041</c:v>
                </c:pt>
                <c:pt idx="491">
                  <c:v>138.17916798216925</c:v>
                </c:pt>
                <c:pt idx="492">
                  <c:v>138.53645074963853</c:v>
                </c:pt>
                <c:pt idx="493">
                  <c:v>138.89419482474807</c:v>
                </c:pt>
                <c:pt idx="494">
                  <c:v>139.25240020749803</c:v>
                </c:pt>
                <c:pt idx="495">
                  <c:v>139.61106689788835</c:v>
                </c:pt>
                <c:pt idx="496">
                  <c:v>139.97019489591906</c:v>
                </c:pt>
                <c:pt idx="497">
                  <c:v>140.32978420159006</c:v>
                </c:pt>
                <c:pt idx="498">
                  <c:v>140.68983481490159</c:v>
                </c:pt>
                <c:pt idx="499">
                  <c:v>141.05034673585337</c:v>
                </c:pt>
                <c:pt idx="500">
                  <c:v>141.41131996444557</c:v>
                </c:pt>
                <c:pt idx="501">
                  <c:v>141.77275450067805</c:v>
                </c:pt>
                <c:pt idx="502">
                  <c:v>142.13465034455103</c:v>
                </c:pt>
                <c:pt idx="503">
                  <c:v>142.4970074960643</c:v>
                </c:pt>
                <c:pt idx="504">
                  <c:v>142.85982595521807</c:v>
                </c:pt>
                <c:pt idx="505">
                  <c:v>143.22310572201212</c:v>
                </c:pt>
                <c:pt idx="506">
                  <c:v>143.58684679644659</c:v>
                </c:pt>
                <c:pt idx="507">
                  <c:v>143.95104917852132</c:v>
                </c:pt>
                <c:pt idx="508">
                  <c:v>144.31571286823652</c:v>
                </c:pt>
                <c:pt idx="509">
                  <c:v>144.68083786559208</c:v>
                </c:pt>
                <c:pt idx="510">
                  <c:v>145.04642417058793</c:v>
                </c:pt>
                <c:pt idx="511">
                  <c:v>145.4124717832243</c:v>
                </c:pt>
                <c:pt idx="512">
                  <c:v>145.77898070350093</c:v>
                </c:pt>
                <c:pt idx="513">
                  <c:v>146.14595093141799</c:v>
                </c:pt>
                <c:pt idx="514">
                  <c:v>146.51338246697543</c:v>
                </c:pt>
                <c:pt idx="515">
                  <c:v>146.88127531017321</c:v>
                </c:pt>
                <c:pt idx="516">
                  <c:v>147.24962946101132</c:v>
                </c:pt>
                <c:pt idx="517">
                  <c:v>147.61844491949</c:v>
                </c:pt>
                <c:pt idx="518">
                  <c:v>147.98772168560885</c:v>
                </c:pt>
                <c:pt idx="519">
                  <c:v>148.35745975936811</c:v>
                </c:pt>
                <c:pt idx="520">
                  <c:v>148.72765914076774</c:v>
                </c:pt>
                <c:pt idx="521">
                  <c:v>149.09831982980779</c:v>
                </c:pt>
                <c:pt idx="522">
                  <c:v>149.46944182648818</c:v>
                </c:pt>
                <c:pt idx="523">
                  <c:v>149.84102513080896</c:v>
                </c:pt>
                <c:pt idx="524">
                  <c:v>150.21306974277019</c:v>
                </c:pt>
                <c:pt idx="525">
                  <c:v>150.58557566237167</c:v>
                </c:pt>
                <c:pt idx="526">
                  <c:v>150.9585428896136</c:v>
                </c:pt>
                <c:pt idx="527">
                  <c:v>151.3319714244958</c:v>
                </c:pt>
                <c:pt idx="528">
                  <c:v>151.70586126701846</c:v>
                </c:pt>
                <c:pt idx="529">
                  <c:v>152.08021241718146</c:v>
                </c:pt>
                <c:pt idx="530">
                  <c:v>152.45502487498496</c:v>
                </c:pt>
                <c:pt idx="531">
                  <c:v>152.83029864042865</c:v>
                </c:pt>
                <c:pt idx="532">
                  <c:v>153.20603371351285</c:v>
                </c:pt>
                <c:pt idx="533">
                  <c:v>153.5822300942373</c:v>
                </c:pt>
                <c:pt idx="534">
                  <c:v>153.9588877826022</c:v>
                </c:pt>
                <c:pt idx="535">
                  <c:v>154.33600677860741</c:v>
                </c:pt>
                <c:pt idx="536">
                  <c:v>154.71358708225313</c:v>
                </c:pt>
                <c:pt idx="537">
                  <c:v>155.09162869353906</c:v>
                </c:pt>
                <c:pt idx="538">
                  <c:v>155.47013161246545</c:v>
                </c:pt>
                <c:pt idx="539">
                  <c:v>155.8490958390322</c:v>
                </c:pt>
                <c:pt idx="540">
                  <c:v>156.22852137323935</c:v>
                </c:pt>
                <c:pt idx="541">
                  <c:v>156.60840821508688</c:v>
                </c:pt>
                <c:pt idx="542">
                  <c:v>156.98875636457475</c:v>
                </c:pt>
                <c:pt idx="543">
                  <c:v>157.36956582170305</c:v>
                </c:pt>
                <c:pt idx="544">
                  <c:v>157.75083658647159</c:v>
                </c:pt>
                <c:pt idx="545">
                  <c:v>158.13256865888061</c:v>
                </c:pt>
                <c:pt idx="546">
                  <c:v>158.51476203892994</c:v>
                </c:pt>
                <c:pt idx="547">
                  <c:v>158.89741672661967</c:v>
                </c:pt>
                <c:pt idx="548">
                  <c:v>159.28053272194978</c:v>
                </c:pt>
                <c:pt idx="549">
                  <c:v>159.66411002492032</c:v>
                </c:pt>
                <c:pt idx="550">
                  <c:v>160.04814863553113</c:v>
                </c:pt>
                <c:pt idx="551">
                  <c:v>160.43264855378243</c:v>
                </c:pt>
                <c:pt idx="552">
                  <c:v>160.81760977967397</c:v>
                </c:pt>
                <c:pt idx="553">
                  <c:v>161.20303231320594</c:v>
                </c:pt>
                <c:pt idx="554">
                  <c:v>161.5889161543783</c:v>
                </c:pt>
                <c:pt idx="555">
                  <c:v>161.97526130319108</c:v>
                </c:pt>
                <c:pt idx="556">
                  <c:v>162.36206775964419</c:v>
                </c:pt>
                <c:pt idx="557">
                  <c:v>162.74933552373764</c:v>
                </c:pt>
                <c:pt idx="558">
                  <c:v>163.13706459547149</c:v>
                </c:pt>
                <c:pt idx="559">
                  <c:v>163.52525497484569</c:v>
                </c:pt>
                <c:pt idx="560">
                  <c:v>163.91390666186032</c:v>
                </c:pt>
                <c:pt idx="561">
                  <c:v>164.30301965651529</c:v>
                </c:pt>
                <c:pt idx="562">
                  <c:v>164.69259395881065</c:v>
                </c:pt>
                <c:pt idx="563">
                  <c:v>165.08262956874628</c:v>
                </c:pt>
                <c:pt idx="564">
                  <c:v>165.47312648632243</c:v>
                </c:pt>
                <c:pt idx="565">
                  <c:v>165.86408471153885</c:v>
                </c:pt>
                <c:pt idx="566">
                  <c:v>166.25550424439572</c:v>
                </c:pt>
                <c:pt idx="567">
                  <c:v>166.6473850848929</c:v>
                </c:pt>
                <c:pt idx="568">
                  <c:v>167.03972723303048</c:v>
                </c:pt>
                <c:pt idx="569">
                  <c:v>167.43253068880847</c:v>
                </c:pt>
                <c:pt idx="570">
                  <c:v>167.8257954522268</c:v>
                </c:pt>
                <c:pt idx="571">
                  <c:v>168.21952152328547</c:v>
                </c:pt>
                <c:pt idx="572">
                  <c:v>168.61370890198452</c:v>
                </c:pt>
                <c:pt idx="573">
                  <c:v>169.00835758832397</c:v>
                </c:pt>
                <c:pt idx="574">
                  <c:v>169.40346758230382</c:v>
                </c:pt>
                <c:pt idx="575">
                  <c:v>169.79903888392408</c:v>
                </c:pt>
                <c:pt idx="576">
                  <c:v>170.1950714931846</c:v>
                </c:pt>
                <c:pt idx="577">
                  <c:v>170.59156541008556</c:v>
                </c:pt>
                <c:pt idx="578">
                  <c:v>170.98852063462684</c:v>
                </c:pt>
                <c:pt idx="579">
                  <c:v>171.38593716680853</c:v>
                </c:pt>
                <c:pt idx="580">
                  <c:v>171.78381500663059</c:v>
                </c:pt>
                <c:pt idx="581">
                  <c:v>172.18215415409304</c:v>
                </c:pt>
                <c:pt idx="582">
                  <c:v>172.58095460919586</c:v>
                </c:pt>
                <c:pt idx="583">
                  <c:v>172.98021637193901</c:v>
                </c:pt>
                <c:pt idx="584">
                  <c:v>173.37993944232255</c:v>
                </c:pt>
                <c:pt idx="585">
                  <c:v>173.78012382034655</c:v>
                </c:pt>
                <c:pt idx="586">
                  <c:v>174.18076950601085</c:v>
                </c:pt>
                <c:pt idx="587">
                  <c:v>174.58187649931551</c:v>
                </c:pt>
                <c:pt idx="588">
                  <c:v>174.9834448002606</c:v>
                </c:pt>
                <c:pt idx="589">
                  <c:v>175.38547440884597</c:v>
                </c:pt>
                <c:pt idx="590">
                  <c:v>175.78796532507175</c:v>
                </c:pt>
                <c:pt idx="591">
                  <c:v>176.19091754893793</c:v>
                </c:pt>
                <c:pt idx="592">
                  <c:v>176.59433108044445</c:v>
                </c:pt>
                <c:pt idx="593">
                  <c:v>176.99820591959138</c:v>
                </c:pt>
                <c:pt idx="594">
                  <c:v>177.40254206637871</c:v>
                </c:pt>
                <c:pt idx="595">
                  <c:v>177.80733952080632</c:v>
                </c:pt>
                <c:pt idx="596">
                  <c:v>178.21259828287435</c:v>
                </c:pt>
                <c:pt idx="597">
                  <c:v>178.61831835258278</c:v>
                </c:pt>
                <c:pt idx="598">
                  <c:v>179.02449972993159</c:v>
                </c:pt>
                <c:pt idx="599">
                  <c:v>179.43114241492077</c:v>
                </c:pt>
                <c:pt idx="600">
                  <c:v>179.83824640755032</c:v>
                </c:pt>
                <c:pt idx="601">
                  <c:v>180.2458117078202</c:v>
                </c:pt>
                <c:pt idx="602">
                  <c:v>180.65383831573041</c:v>
                </c:pt>
                <c:pt idx="603">
                  <c:v>181.06232623128108</c:v>
                </c:pt>
                <c:pt idx="604">
                  <c:v>181.47127545447213</c:v>
                </c:pt>
                <c:pt idx="605">
                  <c:v>181.88068598530353</c:v>
                </c:pt>
                <c:pt idx="606">
                  <c:v>182.29055782377529</c:v>
                </c:pt>
                <c:pt idx="607">
                  <c:v>182.70089096988747</c:v>
                </c:pt>
                <c:pt idx="608">
                  <c:v>183.11168542363995</c:v>
                </c:pt>
                <c:pt idx="609">
                  <c:v>183.52294118503281</c:v>
                </c:pt>
                <c:pt idx="610">
                  <c:v>183.93465825406611</c:v>
                </c:pt>
                <c:pt idx="611">
                  <c:v>184.3468366307398</c:v>
                </c:pt>
                <c:pt idx="612">
                  <c:v>184.75947631505375</c:v>
                </c:pt>
                <c:pt idx="613">
                  <c:v>185.1725773070082</c:v>
                </c:pt>
                <c:pt idx="614">
                  <c:v>185.58613960660293</c:v>
                </c:pt>
                <c:pt idx="615">
                  <c:v>186.00016321383802</c:v>
                </c:pt>
                <c:pt idx="616">
                  <c:v>186.41464812871345</c:v>
                </c:pt>
                <c:pt idx="617">
                  <c:v>186.82959435122942</c:v>
                </c:pt>
                <c:pt idx="618">
                  <c:v>187.24500188138566</c:v>
                </c:pt>
                <c:pt idx="619">
                  <c:v>187.6608707191823</c:v>
                </c:pt>
                <c:pt idx="620">
                  <c:v>188.07720086461927</c:v>
                </c:pt>
                <c:pt idx="621">
                  <c:v>188.49399231769664</c:v>
                </c:pt>
                <c:pt idx="622">
                  <c:v>188.91124507841442</c:v>
                </c:pt>
                <c:pt idx="623">
                  <c:v>189.32895914677249</c:v>
                </c:pt>
                <c:pt idx="624">
                  <c:v>189.74713452277106</c:v>
                </c:pt>
                <c:pt idx="625">
                  <c:v>190.16577120640997</c:v>
                </c:pt>
                <c:pt idx="626">
                  <c:v>190.58486919768919</c:v>
                </c:pt>
                <c:pt idx="627">
                  <c:v>191.00442849660868</c:v>
                </c:pt>
                <c:pt idx="628">
                  <c:v>191.42444910316877</c:v>
                </c:pt>
                <c:pt idx="629">
                  <c:v>191.84493101736905</c:v>
                </c:pt>
                <c:pt idx="630">
                  <c:v>192.26587423920984</c:v>
                </c:pt>
                <c:pt idx="631">
                  <c:v>192.6872787686909</c:v>
                </c:pt>
                <c:pt idx="632">
                  <c:v>193.10914460581242</c:v>
                </c:pt>
                <c:pt idx="633">
                  <c:v>193.53147175057424</c:v>
                </c:pt>
                <c:pt idx="634">
                  <c:v>193.95426020297643</c:v>
                </c:pt>
                <c:pt idx="635">
                  <c:v>194.37750996301907</c:v>
                </c:pt>
                <c:pt idx="636">
                  <c:v>194.80122103070215</c:v>
                </c:pt>
                <c:pt idx="637">
                  <c:v>195.22539340602552</c:v>
                </c:pt>
                <c:pt idx="638">
                  <c:v>195.65002708898913</c:v>
                </c:pt>
                <c:pt idx="639">
                  <c:v>196.07512207959329</c:v>
                </c:pt>
                <c:pt idx="640">
                  <c:v>196.50067837783772</c:v>
                </c:pt>
                <c:pt idx="641">
                  <c:v>196.92669598372254</c:v>
                </c:pt>
                <c:pt idx="642">
                  <c:v>197.35317489724767</c:v>
                </c:pt>
                <c:pt idx="643">
                  <c:v>197.78011511841345</c:v>
                </c:pt>
                <c:pt idx="644">
                  <c:v>198.20751664721931</c:v>
                </c:pt>
                <c:pt idx="645">
                  <c:v>198.63537948366567</c:v>
                </c:pt>
                <c:pt idx="646">
                  <c:v>199.06370362775229</c:v>
                </c:pt>
                <c:pt idx="647">
                  <c:v>199.49248907947947</c:v>
                </c:pt>
                <c:pt idx="648">
                  <c:v>199.92173583884684</c:v>
                </c:pt>
                <c:pt idx="649">
                  <c:v>200.35144390585469</c:v>
                </c:pt>
                <c:pt idx="650">
                  <c:v>200.78161328050288</c:v>
                </c:pt>
                <c:pt idx="651">
                  <c:v>201.21224396279155</c:v>
                </c:pt>
                <c:pt idx="652">
                  <c:v>201.64333595272041</c:v>
                </c:pt>
                <c:pt idx="653">
                  <c:v>202.07488925028966</c:v>
                </c:pt>
                <c:pt idx="654">
                  <c:v>202.50690385549942</c:v>
                </c:pt>
                <c:pt idx="655">
                  <c:v>202.93937976834951</c:v>
                </c:pt>
                <c:pt idx="656">
                  <c:v>203.37231698884005</c:v>
                </c:pt>
                <c:pt idx="657">
                  <c:v>203.80571551697076</c:v>
                </c:pt>
                <c:pt idx="658">
                  <c:v>204.23957535274195</c:v>
                </c:pt>
                <c:pt idx="659">
                  <c:v>204.6738964961535</c:v>
                </c:pt>
                <c:pt idx="660">
                  <c:v>205.10867894720548</c:v>
                </c:pt>
                <c:pt idx="661">
                  <c:v>205.54392270589781</c:v>
                </c:pt>
                <c:pt idx="662">
                  <c:v>205.97962777223054</c:v>
                </c:pt>
                <c:pt idx="663">
                  <c:v>206.41579414620352</c:v>
                </c:pt>
                <c:pt idx="664">
                  <c:v>206.85242182781695</c:v>
                </c:pt>
                <c:pt idx="665">
                  <c:v>207.28951081707075</c:v>
                </c:pt>
                <c:pt idx="666">
                  <c:v>207.72706111396488</c:v>
                </c:pt>
                <c:pt idx="667">
                  <c:v>208.1650727184994</c:v>
                </c:pt>
                <c:pt idx="668">
                  <c:v>208.60354563067443</c:v>
                </c:pt>
                <c:pt idx="669">
                  <c:v>209.04247985048974</c:v>
                </c:pt>
                <c:pt idx="670">
                  <c:v>209.48187537794539</c:v>
                </c:pt>
                <c:pt idx="671">
                  <c:v>209.92173221304134</c:v>
                </c:pt>
                <c:pt idx="672">
                  <c:v>210.36205035577771</c:v>
                </c:pt>
                <c:pt idx="673">
                  <c:v>210.80282980615459</c:v>
                </c:pt>
                <c:pt idx="674">
                  <c:v>211.24407056417172</c:v>
                </c:pt>
                <c:pt idx="675">
                  <c:v>211.6857726298293</c:v>
                </c:pt>
                <c:pt idx="676">
                  <c:v>212.12793600312713</c:v>
                </c:pt>
                <c:pt idx="677">
                  <c:v>212.5705606840655</c:v>
                </c:pt>
                <c:pt idx="678">
                  <c:v>213.01364667264409</c:v>
                </c:pt>
                <c:pt idx="679">
                  <c:v>213.45719396886309</c:v>
                </c:pt>
                <c:pt idx="680">
                  <c:v>213.9012025727225</c:v>
                </c:pt>
                <c:pt idx="681">
                  <c:v>214.3456724842224</c:v>
                </c:pt>
                <c:pt idx="682">
                  <c:v>214.79060370336245</c:v>
                </c:pt>
                <c:pt idx="683">
                  <c:v>215.23599623014306</c:v>
                </c:pt>
                <c:pt idx="684">
                  <c:v>215.68185006456397</c:v>
                </c:pt>
                <c:pt idx="685">
                  <c:v>216.12816520662525</c:v>
                </c:pt>
                <c:pt idx="686">
                  <c:v>216.57494165632681</c:v>
                </c:pt>
                <c:pt idx="687">
                  <c:v>217.02217941366891</c:v>
                </c:pt>
                <c:pt idx="688">
                  <c:v>217.4698784786514</c:v>
                </c:pt>
                <c:pt idx="689">
                  <c:v>217.91803885127405</c:v>
                </c:pt>
                <c:pt idx="690">
                  <c:v>218.36666053153712</c:v>
                </c:pt>
                <c:pt idx="691">
                  <c:v>218.81574351944064</c:v>
                </c:pt>
                <c:pt idx="692">
                  <c:v>219.26528781498453</c:v>
                </c:pt>
                <c:pt idx="693">
                  <c:v>219.71529341816878</c:v>
                </c:pt>
                <c:pt idx="694">
                  <c:v>220.16576032899343</c:v>
                </c:pt>
                <c:pt idx="695">
                  <c:v>220.61668854745847</c:v>
                </c:pt>
                <c:pt idx="696">
                  <c:v>221.06807807356381</c:v>
                </c:pt>
                <c:pt idx="697">
                  <c:v>221.51992890730949</c:v>
                </c:pt>
                <c:pt idx="698">
                  <c:v>221.97224104869562</c:v>
                </c:pt>
                <c:pt idx="699">
                  <c:v>222.42501449772232</c:v>
                </c:pt>
                <c:pt idx="700">
                  <c:v>222.87824925438909</c:v>
                </c:pt>
                <c:pt idx="701">
                  <c:v>223.33194531869623</c:v>
                </c:pt>
                <c:pt idx="702">
                  <c:v>223.78610269064384</c:v>
                </c:pt>
                <c:pt idx="703">
                  <c:v>224.24072137023194</c:v>
                </c:pt>
                <c:pt idx="704">
                  <c:v>224.69580135746025</c:v>
                </c:pt>
                <c:pt idx="705">
                  <c:v>225.15134265232908</c:v>
                </c:pt>
                <c:pt idx="706">
                  <c:v>225.60734525483807</c:v>
                </c:pt>
                <c:pt idx="707">
                  <c:v>226.06380916498767</c:v>
                </c:pt>
                <c:pt idx="708">
                  <c:v>226.52073438277745</c:v>
                </c:pt>
                <c:pt idx="709">
                  <c:v>226.97812090820759</c:v>
                </c:pt>
                <c:pt idx="710">
                  <c:v>227.43596874127829</c:v>
                </c:pt>
                <c:pt idx="711">
                  <c:v>227.89427788198938</c:v>
                </c:pt>
                <c:pt idx="712">
                  <c:v>228.35304833034061</c:v>
                </c:pt>
                <c:pt idx="713">
                  <c:v>228.81228008633235</c:v>
                </c:pt>
                <c:pt idx="714">
                  <c:v>229.27197314996457</c:v>
                </c:pt>
                <c:pt idx="715">
                  <c:v>229.73212752123695</c:v>
                </c:pt>
                <c:pt idx="716">
                  <c:v>230.19274320014969</c:v>
                </c:pt>
                <c:pt idx="717">
                  <c:v>230.65382018670303</c:v>
                </c:pt>
                <c:pt idx="718">
                  <c:v>231.11535848089673</c:v>
                </c:pt>
                <c:pt idx="719">
                  <c:v>231.57735808273057</c:v>
                </c:pt>
                <c:pt idx="720">
                  <c:v>232.03981899220491</c:v>
                </c:pt>
                <c:pt idx="721">
                  <c:v>232.50274120931954</c:v>
                </c:pt>
                <c:pt idx="722">
                  <c:v>232.96612473407475</c:v>
                </c:pt>
                <c:pt idx="723">
                  <c:v>233.42996956647011</c:v>
                </c:pt>
                <c:pt idx="724">
                  <c:v>233.89427570650602</c:v>
                </c:pt>
                <c:pt idx="725">
                  <c:v>234.35904315418216</c:v>
                </c:pt>
                <c:pt idx="726">
                  <c:v>234.82427190949883</c:v>
                </c:pt>
                <c:pt idx="727">
                  <c:v>235.2899619724557</c:v>
                </c:pt>
                <c:pt idx="728">
                  <c:v>235.75611334305304</c:v>
                </c:pt>
                <c:pt idx="729">
                  <c:v>236.22272602129064</c:v>
                </c:pt>
                <c:pt idx="730">
                  <c:v>236.6898000071688</c:v>
                </c:pt>
                <c:pt idx="731">
                  <c:v>237.15733530068727</c:v>
                </c:pt>
                <c:pt idx="732">
                  <c:v>237.62533190184598</c:v>
                </c:pt>
                <c:pt idx="733">
                  <c:v>238.09378981064526</c:v>
                </c:pt>
                <c:pt idx="734">
                  <c:v>238.56270902708476</c:v>
                </c:pt>
                <c:pt idx="735">
                  <c:v>239.0320895511646</c:v>
                </c:pt>
                <c:pt idx="736">
                  <c:v>239.50193138288515</c:v>
                </c:pt>
                <c:pt idx="737">
                  <c:v>239.97223452224591</c:v>
                </c:pt>
                <c:pt idx="738">
                  <c:v>240.4429989692469</c:v>
                </c:pt>
                <c:pt idx="739">
                  <c:v>240.91422472388831</c:v>
                </c:pt>
                <c:pt idx="740">
                  <c:v>241.38591178617014</c:v>
                </c:pt>
                <c:pt idx="741">
                  <c:v>241.85806015609234</c:v>
                </c:pt>
                <c:pt idx="742">
                  <c:v>242.33066983365478</c:v>
                </c:pt>
                <c:pt idx="743">
                  <c:v>242.80374081885779</c:v>
                </c:pt>
                <c:pt idx="744">
                  <c:v>243.27727311170113</c:v>
                </c:pt>
                <c:pt idx="745">
                  <c:v>243.75126671218479</c:v>
                </c:pt>
                <c:pt idx="746">
                  <c:v>244.22572162030878</c:v>
                </c:pt>
                <c:pt idx="747">
                  <c:v>244.70063783607316</c:v>
                </c:pt>
                <c:pt idx="748">
                  <c:v>245.17601535947796</c:v>
                </c:pt>
                <c:pt idx="749">
                  <c:v>245.65185419052318</c:v>
                </c:pt>
                <c:pt idx="750">
                  <c:v>246.12815432920871</c:v>
                </c:pt>
                <c:pt idx="751">
                  <c:v>246.60491577553464</c:v>
                </c:pt>
                <c:pt idx="752">
                  <c:v>247.08213852950095</c:v>
                </c:pt>
                <c:pt idx="753">
                  <c:v>247.55982259110749</c:v>
                </c:pt>
                <c:pt idx="754">
                  <c:v>248.03796796035462</c:v>
                </c:pt>
                <c:pt idx="755">
                  <c:v>248.51657463724197</c:v>
                </c:pt>
                <c:pt idx="756">
                  <c:v>248.99564262176983</c:v>
                </c:pt>
                <c:pt idx="757">
                  <c:v>249.475171913938</c:v>
                </c:pt>
                <c:pt idx="758">
                  <c:v>249.95516251374642</c:v>
                </c:pt>
                <c:pt idx="759">
                  <c:v>250.43561442119534</c:v>
                </c:pt>
                <c:pt idx="760">
                  <c:v>250.9165276362846</c:v>
                </c:pt>
                <c:pt idx="761">
                  <c:v>251.39790215901417</c:v>
                </c:pt>
                <c:pt idx="762">
                  <c:v>251.87973798938438</c:v>
                </c:pt>
                <c:pt idx="763">
                  <c:v>252.36203512739479</c:v>
                </c:pt>
                <c:pt idx="764">
                  <c:v>252.84479357304559</c:v>
                </c:pt>
                <c:pt idx="765">
                  <c:v>253.32801332633665</c:v>
                </c:pt>
                <c:pt idx="766">
                  <c:v>253.81169438726815</c:v>
                </c:pt>
                <c:pt idx="767">
                  <c:v>254.29583675584013</c:v>
                </c:pt>
                <c:pt idx="768">
                  <c:v>254.78044043205242</c:v>
                </c:pt>
                <c:pt idx="769">
                  <c:v>255.26550541590498</c:v>
                </c:pt>
                <c:pt idx="770">
                  <c:v>255.75103170739808</c:v>
                </c:pt>
                <c:pt idx="771">
                  <c:v>256.23701930653135</c:v>
                </c:pt>
                <c:pt idx="772">
                  <c:v>256.72346821330501</c:v>
                </c:pt>
                <c:pt idx="773">
                  <c:v>257.21037842771926</c:v>
                </c:pt>
                <c:pt idx="774">
                  <c:v>257.69774994977377</c:v>
                </c:pt>
                <c:pt idx="775">
                  <c:v>258.18558277946863</c:v>
                </c:pt>
                <c:pt idx="776">
                  <c:v>258.67387691680392</c:v>
                </c:pt>
                <c:pt idx="777">
                  <c:v>259.16263236177946</c:v>
                </c:pt>
                <c:pt idx="778">
                  <c:v>259.65184911439542</c:v>
                </c:pt>
                <c:pt idx="779">
                  <c:v>260.1415271746518</c:v>
                </c:pt>
                <c:pt idx="780">
                  <c:v>260.63166654254843</c:v>
                </c:pt>
                <c:pt idx="781">
                  <c:v>261.12226721808565</c:v>
                </c:pt>
                <c:pt idx="782">
                  <c:v>261.61332920126324</c:v>
                </c:pt>
                <c:pt idx="783">
                  <c:v>262.10485249208102</c:v>
                </c:pt>
                <c:pt idx="784">
                  <c:v>262.59683709053928</c:v>
                </c:pt>
                <c:pt idx="785">
                  <c:v>263.08928299663791</c:v>
                </c:pt>
                <c:pt idx="786">
                  <c:v>263.58219021037689</c:v>
                </c:pt>
                <c:pt idx="787">
                  <c:v>264.07555873175625</c:v>
                </c:pt>
                <c:pt idx="788">
                  <c:v>264.56938856077608</c:v>
                </c:pt>
                <c:pt idx="789">
                  <c:v>265.06367969743616</c:v>
                </c:pt>
                <c:pt idx="790">
                  <c:v>265.5584321417366</c:v>
                </c:pt>
                <c:pt idx="791">
                  <c:v>266.05364589367741</c:v>
                </c:pt>
                <c:pt idx="792">
                  <c:v>266.54932095325864</c:v>
                </c:pt>
                <c:pt idx="793">
                  <c:v>267.0454573204803</c:v>
                </c:pt>
                <c:pt idx="794">
                  <c:v>267.54205499534231</c:v>
                </c:pt>
                <c:pt idx="795">
                  <c:v>268.03911397784464</c:v>
                </c:pt>
                <c:pt idx="796">
                  <c:v>268.53663426798732</c:v>
                </c:pt>
                <c:pt idx="797">
                  <c:v>269.03461586577032</c:v>
                </c:pt>
                <c:pt idx="798">
                  <c:v>269.53305877119379</c:v>
                </c:pt>
                <c:pt idx="799">
                  <c:v>270.03196298425763</c:v>
                </c:pt>
                <c:pt idx="800">
                  <c:v>270.53132850496195</c:v>
                </c:pt>
                <c:pt idx="801">
                  <c:v>271.03115533330651</c:v>
                </c:pt>
                <c:pt idx="802">
                  <c:v>271.53144346929139</c:v>
                </c:pt>
                <c:pt idx="803">
                  <c:v>272.03219291291674</c:v>
                </c:pt>
                <c:pt idx="804">
                  <c:v>272.53340366418246</c:v>
                </c:pt>
                <c:pt idx="805">
                  <c:v>273.03507572308848</c:v>
                </c:pt>
                <c:pt idx="806">
                  <c:v>273.53720908963498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6FC-4E53-A7FC-B21DB978BB02}"/>
            </c:ext>
          </c:extLst>
        </c:ser>
        <c:ser>
          <c:idx val="1"/>
          <c:order val="1"/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'Max limit'!$AP$6:$AP$812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limit'!$AR$6:$AR$812</c:f>
              <c:numCache>
                <c:formatCode>0.00</c:formatCode>
                <c:ptCount val="807"/>
                <c:pt idx="0">
                  <c:v>31.970682600553026</c:v>
                </c:pt>
                <c:pt idx="1">
                  <c:v>32.197023009779187</c:v>
                </c:pt>
                <c:pt idx="2">
                  <c:v>32.424161797873857</c:v>
                </c:pt>
                <c:pt idx="3">
                  <c:v>32.652098964837059</c:v>
                </c:pt>
                <c:pt idx="4">
                  <c:v>32.880834510668777</c:v>
                </c:pt>
                <c:pt idx="5">
                  <c:v>33.110368435369033</c:v>
                </c:pt>
                <c:pt idx="6">
                  <c:v>33.340700738937791</c:v>
                </c:pt>
                <c:pt idx="7">
                  <c:v>33.571831421375101</c:v>
                </c:pt>
                <c:pt idx="8">
                  <c:v>33.803760482680914</c:v>
                </c:pt>
                <c:pt idx="9">
                  <c:v>34.036487922855237</c:v>
                </c:pt>
                <c:pt idx="10">
                  <c:v>34.270013741898097</c:v>
                </c:pt>
                <c:pt idx="11">
                  <c:v>34.50433793980946</c:v>
                </c:pt>
                <c:pt idx="12">
                  <c:v>34.739460516589382</c:v>
                </c:pt>
                <c:pt idx="13">
                  <c:v>34.975381472237814</c:v>
                </c:pt>
                <c:pt idx="14">
                  <c:v>35.212100806754748</c:v>
                </c:pt>
                <c:pt idx="15">
                  <c:v>35.449618520140234</c:v>
                </c:pt>
                <c:pt idx="16">
                  <c:v>35.68793461239423</c:v>
                </c:pt>
                <c:pt idx="17">
                  <c:v>35.927049083516735</c:v>
                </c:pt>
                <c:pt idx="18">
                  <c:v>36.166961933507778</c:v>
                </c:pt>
                <c:pt idx="19">
                  <c:v>36.407673162367345</c:v>
                </c:pt>
                <c:pt idx="20">
                  <c:v>36.649182770095415</c:v>
                </c:pt>
                <c:pt idx="21">
                  <c:v>36.891490756692022</c:v>
                </c:pt>
                <c:pt idx="22">
                  <c:v>37.13459712215716</c:v>
                </c:pt>
                <c:pt idx="23">
                  <c:v>37.378501866490829</c:v>
                </c:pt>
                <c:pt idx="24">
                  <c:v>37.623204989692994</c:v>
                </c:pt>
                <c:pt idx="25">
                  <c:v>37.868706491763689</c:v>
                </c:pt>
                <c:pt idx="26">
                  <c:v>38.115006372702908</c:v>
                </c:pt>
                <c:pt idx="27">
                  <c:v>38.362104632510651</c:v>
                </c:pt>
                <c:pt idx="28">
                  <c:v>38.61000127118691</c:v>
                </c:pt>
                <c:pt idx="29">
                  <c:v>38.858696288731714</c:v>
                </c:pt>
                <c:pt idx="30">
                  <c:v>39.108189685145028</c:v>
                </c:pt>
                <c:pt idx="31">
                  <c:v>39.358481460426852</c:v>
                </c:pt>
                <c:pt idx="32">
                  <c:v>39.609571614577213</c:v>
                </c:pt>
                <c:pt idx="33">
                  <c:v>39.861460147596084</c:v>
                </c:pt>
                <c:pt idx="34">
                  <c:v>40.114147059483479</c:v>
                </c:pt>
                <c:pt idx="35">
                  <c:v>40.367632350239411</c:v>
                </c:pt>
                <c:pt idx="36">
                  <c:v>40.621916019863853</c:v>
                </c:pt>
                <c:pt idx="37">
                  <c:v>40.876998068356819</c:v>
                </c:pt>
                <c:pt idx="38">
                  <c:v>41.13287849571833</c:v>
                </c:pt>
                <c:pt idx="39">
                  <c:v>41.389557301948336</c:v>
                </c:pt>
                <c:pt idx="40">
                  <c:v>41.647034487046867</c:v>
                </c:pt>
                <c:pt idx="41">
                  <c:v>41.905310051013934</c:v>
                </c:pt>
                <c:pt idx="42">
                  <c:v>42.164383993849512</c:v>
                </c:pt>
                <c:pt idx="43">
                  <c:v>42.424256315553599</c:v>
                </c:pt>
                <c:pt idx="44">
                  <c:v>42.684927016126238</c:v>
                </c:pt>
                <c:pt idx="45">
                  <c:v>42.946396095567394</c:v>
                </c:pt>
                <c:pt idx="46">
                  <c:v>43.208663553877074</c:v>
                </c:pt>
                <c:pt idx="47">
                  <c:v>43.471729391055248</c:v>
                </c:pt>
                <c:pt idx="48">
                  <c:v>43.735593607101976</c:v>
                </c:pt>
                <c:pt idx="49">
                  <c:v>44.000256202017219</c:v>
                </c:pt>
                <c:pt idx="50">
                  <c:v>44.265717175800965</c:v>
                </c:pt>
                <c:pt idx="51">
                  <c:v>44.531976528453264</c:v>
                </c:pt>
                <c:pt idx="52">
                  <c:v>44.799034259974071</c:v>
                </c:pt>
                <c:pt idx="53">
                  <c:v>45.066890370363389</c:v>
                </c:pt>
                <c:pt idx="54">
                  <c:v>45.335544859621251</c:v>
                </c:pt>
                <c:pt idx="55">
                  <c:v>45.604997727747637</c:v>
                </c:pt>
                <c:pt idx="56">
                  <c:v>45.87524897474254</c:v>
                </c:pt>
                <c:pt idx="57">
                  <c:v>46.146298600605938</c:v>
                </c:pt>
                <c:pt idx="58">
                  <c:v>46.418146605337874</c:v>
                </c:pt>
                <c:pt idx="59">
                  <c:v>46.690792988938348</c:v>
                </c:pt>
                <c:pt idx="60">
                  <c:v>46.964237751407353</c:v>
                </c:pt>
                <c:pt idx="61">
                  <c:v>47.238480892744853</c:v>
                </c:pt>
                <c:pt idx="62">
                  <c:v>47.513522412950884</c:v>
                </c:pt>
                <c:pt idx="63">
                  <c:v>47.789362312025446</c:v>
                </c:pt>
                <c:pt idx="64">
                  <c:v>48.066000589968532</c:v>
                </c:pt>
                <c:pt idx="65">
                  <c:v>48.343437246780134</c:v>
                </c:pt>
                <c:pt idx="66">
                  <c:v>48.621672282460267</c:v>
                </c:pt>
                <c:pt idx="67">
                  <c:v>48.90070569700891</c:v>
                </c:pt>
                <c:pt idx="68">
                  <c:v>49.180537490426076</c:v>
                </c:pt>
                <c:pt idx="69">
                  <c:v>49.461167662711759</c:v>
                </c:pt>
                <c:pt idx="70">
                  <c:v>49.742596213865951</c:v>
                </c:pt>
                <c:pt idx="71">
                  <c:v>50.024823143888717</c:v>
                </c:pt>
                <c:pt idx="72">
                  <c:v>50.307848452779965</c:v>
                </c:pt>
                <c:pt idx="73">
                  <c:v>50.59167214053975</c:v>
                </c:pt>
                <c:pt idx="74">
                  <c:v>50.876294207168065</c:v>
                </c:pt>
                <c:pt idx="75">
                  <c:v>51.161714652664898</c:v>
                </c:pt>
                <c:pt idx="76">
                  <c:v>51.447933477030233</c:v>
                </c:pt>
                <c:pt idx="77">
                  <c:v>51.734950680264127</c:v>
                </c:pt>
                <c:pt idx="78">
                  <c:v>52.022766262366524</c:v>
                </c:pt>
                <c:pt idx="79">
                  <c:v>52.311380223337409</c:v>
                </c:pt>
                <c:pt idx="80">
                  <c:v>52.600792563176853</c:v>
                </c:pt>
                <c:pt idx="81">
                  <c:v>52.891003281884814</c:v>
                </c:pt>
                <c:pt idx="82">
                  <c:v>53.182012379461291</c:v>
                </c:pt>
                <c:pt idx="83">
                  <c:v>53.473819855906306</c:v>
                </c:pt>
                <c:pt idx="84">
                  <c:v>53.766425711219838</c:v>
                </c:pt>
                <c:pt idx="85">
                  <c:v>54.059829945401901</c:v>
                </c:pt>
                <c:pt idx="86">
                  <c:v>54.354032558452488</c:v>
                </c:pt>
                <c:pt idx="87">
                  <c:v>54.649033550371584</c:v>
                </c:pt>
                <c:pt idx="88">
                  <c:v>54.944832921159183</c:v>
                </c:pt>
                <c:pt idx="89">
                  <c:v>55.241430670815333</c:v>
                </c:pt>
                <c:pt idx="90">
                  <c:v>55.538826799339979</c:v>
                </c:pt>
                <c:pt idx="91">
                  <c:v>55.837021306733185</c:v>
                </c:pt>
                <c:pt idx="92">
                  <c:v>56.136014192994942</c:v>
                </c:pt>
                <c:pt idx="93">
                  <c:v>56.435805458125159</c:v>
                </c:pt>
                <c:pt idx="94">
                  <c:v>56.736395102123893</c:v>
                </c:pt>
                <c:pt idx="95">
                  <c:v>57.037783124991186</c:v>
                </c:pt>
                <c:pt idx="96">
                  <c:v>57.339969526726968</c:v>
                </c:pt>
                <c:pt idx="97">
                  <c:v>57.642954307331301</c:v>
                </c:pt>
                <c:pt idx="98">
                  <c:v>57.946737466804123</c:v>
                </c:pt>
                <c:pt idx="99">
                  <c:v>58.251319005145547</c:v>
                </c:pt>
                <c:pt idx="100">
                  <c:v>58.556698922355423</c:v>
                </c:pt>
                <c:pt idx="101">
                  <c:v>58.862877218433823</c:v>
                </c:pt>
                <c:pt idx="102">
                  <c:v>59.169853893380761</c:v>
                </c:pt>
                <c:pt idx="103">
                  <c:v>59.477628947196202</c:v>
                </c:pt>
                <c:pt idx="104">
                  <c:v>59.786202379880194</c:v>
                </c:pt>
                <c:pt idx="105">
                  <c:v>60.095574191432732</c:v>
                </c:pt>
                <c:pt idx="106">
                  <c:v>60.405744381853744</c:v>
                </c:pt>
                <c:pt idx="107">
                  <c:v>60.716712951143293</c:v>
                </c:pt>
                <c:pt idx="108">
                  <c:v>61.028479899301374</c:v>
                </c:pt>
                <c:pt idx="109">
                  <c:v>61.341045226327957</c:v>
                </c:pt>
                <c:pt idx="110">
                  <c:v>61.654408932223077</c:v>
                </c:pt>
                <c:pt idx="111">
                  <c:v>61.968571016986722</c:v>
                </c:pt>
                <c:pt idx="112">
                  <c:v>62.283531480618869</c:v>
                </c:pt>
                <c:pt idx="113">
                  <c:v>62.599290323119561</c:v>
                </c:pt>
                <c:pt idx="114">
                  <c:v>62.915847544488798</c:v>
                </c:pt>
                <c:pt idx="115">
                  <c:v>63.233203144726538</c:v>
                </c:pt>
                <c:pt idx="116">
                  <c:v>63.551357123832766</c:v>
                </c:pt>
                <c:pt idx="117">
                  <c:v>63.870309481807546</c:v>
                </c:pt>
                <c:pt idx="118">
                  <c:v>64.190060218650856</c:v>
                </c:pt>
                <c:pt idx="119">
                  <c:v>64.510609334362655</c:v>
                </c:pt>
                <c:pt idx="120">
                  <c:v>64.831956828942992</c:v>
                </c:pt>
                <c:pt idx="121">
                  <c:v>65.15410270239191</c:v>
                </c:pt>
                <c:pt idx="122">
                  <c:v>65.47704695470928</c:v>
                </c:pt>
                <c:pt idx="123">
                  <c:v>65.800789585895174</c:v>
                </c:pt>
                <c:pt idx="124">
                  <c:v>66.125330595949606</c:v>
                </c:pt>
                <c:pt idx="125">
                  <c:v>66.450669984872548</c:v>
                </c:pt>
                <c:pt idx="126">
                  <c:v>66.776807752664013</c:v>
                </c:pt>
                <c:pt idx="127">
                  <c:v>67.103743899324044</c:v>
                </c:pt>
                <c:pt idx="128">
                  <c:v>67.4314784248526</c:v>
                </c:pt>
                <c:pt idx="129">
                  <c:v>67.760011329249636</c:v>
                </c:pt>
                <c:pt idx="130">
                  <c:v>68.089342612515196</c:v>
                </c:pt>
                <c:pt idx="131">
                  <c:v>68.41947227464928</c:v>
                </c:pt>
                <c:pt idx="132">
                  <c:v>68.750400315651873</c:v>
                </c:pt>
                <c:pt idx="133">
                  <c:v>69.082126735523033</c:v>
                </c:pt>
                <c:pt idx="134">
                  <c:v>69.414651534262688</c:v>
                </c:pt>
                <c:pt idx="135">
                  <c:v>69.747974711870853</c:v>
                </c:pt>
                <c:pt idx="136">
                  <c:v>70.082096268347613</c:v>
                </c:pt>
                <c:pt idx="137">
                  <c:v>70.417016203692825</c:v>
                </c:pt>
                <c:pt idx="138">
                  <c:v>70.752734517906575</c:v>
                </c:pt>
                <c:pt idx="139">
                  <c:v>71.089251210988863</c:v>
                </c:pt>
                <c:pt idx="140">
                  <c:v>71.426566282939632</c:v>
                </c:pt>
                <c:pt idx="141">
                  <c:v>71.764679733758953</c:v>
                </c:pt>
                <c:pt idx="142">
                  <c:v>72.103591563446798</c:v>
                </c:pt>
                <c:pt idx="143">
                  <c:v>72.443301772003167</c:v>
                </c:pt>
                <c:pt idx="144">
                  <c:v>72.783810359428031</c:v>
                </c:pt>
                <c:pt idx="145">
                  <c:v>73.125117325721433</c:v>
                </c:pt>
                <c:pt idx="146">
                  <c:v>73.467222670883373</c:v>
                </c:pt>
                <c:pt idx="147">
                  <c:v>73.810126394913809</c:v>
                </c:pt>
                <c:pt idx="148">
                  <c:v>74.153828497812782</c:v>
                </c:pt>
                <c:pt idx="149">
                  <c:v>74.498328979580293</c:v>
                </c:pt>
                <c:pt idx="150">
                  <c:v>74.8436278402163</c:v>
                </c:pt>
                <c:pt idx="151">
                  <c:v>75.189725079720887</c:v>
                </c:pt>
                <c:pt idx="152">
                  <c:v>75.536620698093969</c:v>
                </c:pt>
                <c:pt idx="153">
                  <c:v>75.884314695335547</c:v>
                </c:pt>
                <c:pt idx="154">
                  <c:v>76.232807071445663</c:v>
                </c:pt>
                <c:pt idx="155">
                  <c:v>76.582097826424302</c:v>
                </c:pt>
                <c:pt idx="156">
                  <c:v>76.932186960271437</c:v>
                </c:pt>
                <c:pt idx="157">
                  <c:v>77.283074472987096</c:v>
                </c:pt>
                <c:pt idx="158">
                  <c:v>77.634760364571335</c:v>
                </c:pt>
                <c:pt idx="159">
                  <c:v>77.987244635024069</c:v>
                </c:pt>
                <c:pt idx="160">
                  <c:v>78.340527284345285</c:v>
                </c:pt>
                <c:pt idx="161">
                  <c:v>78.694608312535067</c:v>
                </c:pt>
                <c:pt idx="162">
                  <c:v>79.049487719593373</c:v>
                </c:pt>
                <c:pt idx="163">
                  <c:v>79.405165505520159</c:v>
                </c:pt>
                <c:pt idx="164">
                  <c:v>79.761641670315541</c:v>
                </c:pt>
                <c:pt idx="165">
                  <c:v>80.118916213979432</c:v>
                </c:pt>
                <c:pt idx="166">
                  <c:v>80.47698913651179</c:v>
                </c:pt>
                <c:pt idx="167">
                  <c:v>80.835860437912629</c:v>
                </c:pt>
                <c:pt idx="168">
                  <c:v>81.19553011818212</c:v>
                </c:pt>
                <c:pt idx="169">
                  <c:v>81.555998177320035</c:v>
                </c:pt>
                <c:pt idx="170">
                  <c:v>81.917264615326502</c:v>
                </c:pt>
                <c:pt idx="171">
                  <c:v>82.279329432201536</c:v>
                </c:pt>
                <c:pt idx="172">
                  <c:v>82.642192627945022</c:v>
                </c:pt>
                <c:pt idx="173">
                  <c:v>83.005854202557074</c:v>
                </c:pt>
                <c:pt idx="174">
                  <c:v>83.370314156037651</c:v>
                </c:pt>
                <c:pt idx="175">
                  <c:v>83.735572488386708</c:v>
                </c:pt>
                <c:pt idx="176">
                  <c:v>84.10162919960429</c:v>
                </c:pt>
                <c:pt idx="177">
                  <c:v>84.468484289690466</c:v>
                </c:pt>
                <c:pt idx="178">
                  <c:v>84.836137758645094</c:v>
                </c:pt>
                <c:pt idx="179">
                  <c:v>85.204589606468261</c:v>
                </c:pt>
                <c:pt idx="180">
                  <c:v>85.573839833160051</c:v>
                </c:pt>
                <c:pt idx="181">
                  <c:v>85.943888438720251</c:v>
                </c:pt>
                <c:pt idx="182">
                  <c:v>86.314735423149003</c:v>
                </c:pt>
                <c:pt idx="183">
                  <c:v>86.686380786446279</c:v>
                </c:pt>
                <c:pt idx="184">
                  <c:v>87.05882452861205</c:v>
                </c:pt>
                <c:pt idx="185">
                  <c:v>87.432066649646359</c:v>
                </c:pt>
                <c:pt idx="186">
                  <c:v>87.806107149549177</c:v>
                </c:pt>
                <c:pt idx="187">
                  <c:v>88.180946028320506</c:v>
                </c:pt>
                <c:pt idx="188">
                  <c:v>88.556583285960428</c:v>
                </c:pt>
                <c:pt idx="189">
                  <c:v>88.933018922468804</c:v>
                </c:pt>
                <c:pt idx="190">
                  <c:v>89.310252937845704</c:v>
                </c:pt>
                <c:pt idx="191">
                  <c:v>89.688285332091169</c:v>
                </c:pt>
                <c:pt idx="192">
                  <c:v>90.067116105205145</c:v>
                </c:pt>
                <c:pt idx="193">
                  <c:v>90.446745257187615</c:v>
                </c:pt>
                <c:pt idx="194">
                  <c:v>90.827172788038638</c:v>
                </c:pt>
                <c:pt idx="195">
                  <c:v>91.208398697758184</c:v>
                </c:pt>
                <c:pt idx="196">
                  <c:v>91.590422986346283</c:v>
                </c:pt>
                <c:pt idx="197">
                  <c:v>91.973245653802877</c:v>
                </c:pt>
                <c:pt idx="198">
                  <c:v>92.356866700127966</c:v>
                </c:pt>
                <c:pt idx="199">
                  <c:v>92.741286125321594</c:v>
                </c:pt>
                <c:pt idx="200">
                  <c:v>93.126503929383745</c:v>
                </c:pt>
                <c:pt idx="201">
                  <c:v>93.512520112314405</c:v>
                </c:pt>
                <c:pt idx="202">
                  <c:v>93.899334674113675</c:v>
                </c:pt>
                <c:pt idx="203">
                  <c:v>94.286947614781354</c:v>
                </c:pt>
                <c:pt idx="204">
                  <c:v>94.675358934317586</c:v>
                </c:pt>
                <c:pt idx="205">
                  <c:v>95.064568632722356</c:v>
                </c:pt>
                <c:pt idx="206">
                  <c:v>95.454576709995621</c:v>
                </c:pt>
                <c:pt idx="207">
                  <c:v>95.84538316613741</c:v>
                </c:pt>
                <c:pt idx="208">
                  <c:v>96.236988001147807</c:v>
                </c:pt>
                <c:pt idx="209">
                  <c:v>96.629391215026629</c:v>
                </c:pt>
                <c:pt idx="210">
                  <c:v>97.022592807774032</c:v>
                </c:pt>
                <c:pt idx="211">
                  <c:v>97.416592779389958</c:v>
                </c:pt>
                <c:pt idx="212">
                  <c:v>97.811391129874337</c:v>
                </c:pt>
                <c:pt idx="213">
                  <c:v>98.206987859227254</c:v>
                </c:pt>
                <c:pt idx="214">
                  <c:v>98.603382967448738</c:v>
                </c:pt>
                <c:pt idx="215">
                  <c:v>99.000576454538717</c:v>
                </c:pt>
                <c:pt idx="216">
                  <c:v>99.398568320497205</c:v>
                </c:pt>
                <c:pt idx="217">
                  <c:v>99.797358565324302</c:v>
                </c:pt>
                <c:pt idx="218">
                  <c:v>100.19694718901987</c:v>
                </c:pt>
                <c:pt idx="219">
                  <c:v>100.59733419158391</c:v>
                </c:pt>
                <c:pt idx="220">
                  <c:v>100.99851957301651</c:v>
                </c:pt>
                <c:pt idx="221">
                  <c:v>101.40050333331762</c:v>
                </c:pt>
                <c:pt idx="222">
                  <c:v>101.80328547248726</c:v>
                </c:pt>
                <c:pt idx="223">
                  <c:v>102.20686599052544</c:v>
                </c:pt>
                <c:pt idx="224">
                  <c:v>102.61124488743216</c:v>
                </c:pt>
                <c:pt idx="225">
                  <c:v>103.01642216320738</c:v>
                </c:pt>
                <c:pt idx="226">
                  <c:v>103.42239781785113</c:v>
                </c:pt>
                <c:pt idx="227">
                  <c:v>103.8291718513634</c:v>
                </c:pt>
                <c:pt idx="228">
                  <c:v>104.2367442637442</c:v>
                </c:pt>
                <c:pt idx="229">
                  <c:v>104.64511505499348</c:v>
                </c:pt>
                <c:pt idx="230">
                  <c:v>105.0542842251113</c:v>
                </c:pt>
                <c:pt idx="231">
                  <c:v>105.46425177409769</c:v>
                </c:pt>
                <c:pt idx="232">
                  <c:v>105.87501770195254</c:v>
                </c:pt>
                <c:pt idx="233">
                  <c:v>106.28658200867596</c:v>
                </c:pt>
                <c:pt idx="234">
                  <c:v>106.69894469426785</c:v>
                </c:pt>
                <c:pt idx="235">
                  <c:v>107.11210575872828</c:v>
                </c:pt>
                <c:pt idx="236">
                  <c:v>107.52606520205721</c:v>
                </c:pt>
                <c:pt idx="237">
                  <c:v>107.94082302425477</c:v>
                </c:pt>
                <c:pt idx="238">
                  <c:v>108.35637922532075</c:v>
                </c:pt>
                <c:pt idx="239">
                  <c:v>108.77273380525527</c:v>
                </c:pt>
                <c:pt idx="240">
                  <c:v>109.18988676405837</c:v>
                </c:pt>
                <c:pt idx="241">
                  <c:v>109.60783810172991</c:v>
                </c:pt>
                <c:pt idx="242">
                  <c:v>110.02658781827</c:v>
                </c:pt>
                <c:pt idx="243">
                  <c:v>110.44613591367867</c:v>
                </c:pt>
                <c:pt idx="244">
                  <c:v>110.86648238795577</c:v>
                </c:pt>
                <c:pt idx="245">
                  <c:v>111.28762724110142</c:v>
                </c:pt>
                <c:pt idx="246">
                  <c:v>111.70957047311565</c:v>
                </c:pt>
                <c:pt idx="247">
                  <c:v>112.13231208399837</c:v>
                </c:pt>
                <c:pt idx="248">
                  <c:v>112.55585207374959</c:v>
                </c:pt>
                <c:pt idx="249">
                  <c:v>112.98019044236939</c:v>
                </c:pt>
                <c:pt idx="250">
                  <c:v>113.40532718985764</c:v>
                </c:pt>
                <c:pt idx="251">
                  <c:v>113.83126231621449</c:v>
                </c:pt>
                <c:pt idx="252">
                  <c:v>114.25799582143979</c:v>
                </c:pt>
                <c:pt idx="253">
                  <c:v>114.68552770553363</c:v>
                </c:pt>
                <c:pt idx="254">
                  <c:v>115.11385796849602</c:v>
                </c:pt>
                <c:pt idx="255">
                  <c:v>115.54298661032692</c:v>
                </c:pt>
                <c:pt idx="256">
                  <c:v>115.97291363102629</c:v>
                </c:pt>
                <c:pt idx="257">
                  <c:v>116.40363903059423</c:v>
                </c:pt>
                <c:pt idx="258">
                  <c:v>116.83516280903066</c:v>
                </c:pt>
                <c:pt idx="259">
                  <c:v>117.26748496633566</c:v>
                </c:pt>
                <c:pt idx="260">
                  <c:v>117.70060550250918</c:v>
                </c:pt>
                <c:pt idx="261">
                  <c:v>118.13452441755118</c:v>
                </c:pt>
                <c:pt idx="262">
                  <c:v>118.56924171146177</c:v>
                </c:pt>
                <c:pt idx="263">
                  <c:v>119.00475738424086</c:v>
                </c:pt>
                <c:pt idx="264">
                  <c:v>119.44107143588843</c:v>
                </c:pt>
                <c:pt idx="265">
                  <c:v>119.87818386640457</c:v>
                </c:pt>
                <c:pt idx="266">
                  <c:v>120.31609467578926</c:v>
                </c:pt>
                <c:pt idx="267">
                  <c:v>120.75480386404236</c:v>
                </c:pt>
                <c:pt idx="268">
                  <c:v>121.19431143116402</c:v>
                </c:pt>
                <c:pt idx="269">
                  <c:v>121.63461737715431</c:v>
                </c:pt>
                <c:pt idx="270">
                  <c:v>122.07572170201301</c:v>
                </c:pt>
                <c:pt idx="271">
                  <c:v>122.51762440574026</c:v>
                </c:pt>
                <c:pt idx="272">
                  <c:v>122.96032548833607</c:v>
                </c:pt>
                <c:pt idx="273">
                  <c:v>123.40382494980034</c:v>
                </c:pt>
                <c:pt idx="274">
                  <c:v>123.84812279013322</c:v>
                </c:pt>
                <c:pt idx="275">
                  <c:v>124.29321900933454</c:v>
                </c:pt>
                <c:pt idx="276">
                  <c:v>124.73911360740433</c:v>
                </c:pt>
                <c:pt idx="277">
                  <c:v>125.1858065843428</c:v>
                </c:pt>
                <c:pt idx="278">
                  <c:v>125.63329794014969</c:v>
                </c:pt>
                <c:pt idx="279">
                  <c:v>126.0815876748251</c:v>
                </c:pt>
                <c:pt idx="280">
                  <c:v>126.53067578836909</c:v>
                </c:pt>
                <c:pt idx="281">
                  <c:v>126.98056228078156</c:v>
                </c:pt>
                <c:pt idx="282">
                  <c:v>127.43124715206253</c:v>
                </c:pt>
                <c:pt idx="283">
                  <c:v>127.8827304022121</c:v>
                </c:pt>
                <c:pt idx="284">
                  <c:v>128.33501203123018</c:v>
                </c:pt>
                <c:pt idx="285">
                  <c:v>128.78809203911675</c:v>
                </c:pt>
                <c:pt idx="286">
                  <c:v>129.24197042587184</c:v>
                </c:pt>
                <c:pt idx="287">
                  <c:v>129.69664719149543</c:v>
                </c:pt>
                <c:pt idx="288">
                  <c:v>130.15212233598754</c:v>
                </c:pt>
                <c:pt idx="289">
                  <c:v>130.60839585934824</c:v>
                </c:pt>
                <c:pt idx="290">
                  <c:v>131.06546776157742</c:v>
                </c:pt>
                <c:pt idx="291">
                  <c:v>131.52333804267511</c:v>
                </c:pt>
                <c:pt idx="292">
                  <c:v>131.98200670264137</c:v>
                </c:pt>
                <c:pt idx="293">
                  <c:v>132.44147374147613</c:v>
                </c:pt>
                <c:pt idx="294">
                  <c:v>132.90173915917939</c:v>
                </c:pt>
                <c:pt idx="295">
                  <c:v>133.36280295575116</c:v>
                </c:pt>
                <c:pt idx="296">
                  <c:v>133.82466513119155</c:v>
                </c:pt>
                <c:pt idx="297">
                  <c:v>134.28732568550041</c:v>
                </c:pt>
                <c:pt idx="298">
                  <c:v>134.75078461867773</c:v>
                </c:pt>
                <c:pt idx="299">
                  <c:v>135.21504193072366</c:v>
                </c:pt>
                <c:pt idx="300">
                  <c:v>135.68009762163805</c:v>
                </c:pt>
                <c:pt idx="301">
                  <c:v>136.14595169142095</c:v>
                </c:pt>
                <c:pt idx="302">
                  <c:v>136.61260414007239</c:v>
                </c:pt>
                <c:pt idx="303">
                  <c:v>137.08005496759239</c:v>
                </c:pt>
                <c:pt idx="304">
                  <c:v>137.54830417398085</c:v>
                </c:pt>
                <c:pt idx="305">
                  <c:v>138.01735175923784</c:v>
                </c:pt>
                <c:pt idx="306">
                  <c:v>138.48719772336349</c:v>
                </c:pt>
                <c:pt idx="307">
                  <c:v>138.95784206635753</c:v>
                </c:pt>
                <c:pt idx="308">
                  <c:v>139.42928478822009</c:v>
                </c:pt>
                <c:pt idx="309">
                  <c:v>139.90152588895126</c:v>
                </c:pt>
                <c:pt idx="310">
                  <c:v>140.37456536855086</c:v>
                </c:pt>
                <c:pt idx="311">
                  <c:v>140.84840322701899</c:v>
                </c:pt>
                <c:pt idx="312">
                  <c:v>141.32303946435573</c:v>
                </c:pt>
                <c:pt idx="313">
                  <c:v>141.79847408056094</c:v>
                </c:pt>
                <c:pt idx="314">
                  <c:v>142.27470707563467</c:v>
                </c:pt>
                <c:pt idx="315">
                  <c:v>142.75173844957692</c:v>
                </c:pt>
                <c:pt idx="316">
                  <c:v>143.22956820238767</c:v>
                </c:pt>
                <c:pt idx="317">
                  <c:v>143.70819633406694</c:v>
                </c:pt>
                <c:pt idx="318">
                  <c:v>144.18762284461479</c:v>
                </c:pt>
                <c:pt idx="319">
                  <c:v>144.66784773403111</c:v>
                </c:pt>
                <c:pt idx="320">
                  <c:v>145.1488710023159</c:v>
                </c:pt>
                <c:pt idx="321">
                  <c:v>145.63069264946938</c:v>
                </c:pt>
                <c:pt idx="322">
                  <c:v>146.11331267549127</c:v>
                </c:pt>
                <c:pt idx="323">
                  <c:v>146.59673108038166</c:v>
                </c:pt>
                <c:pt idx="324">
                  <c:v>147.08094786414065</c:v>
                </c:pt>
                <c:pt idx="325">
                  <c:v>147.56596302676809</c:v>
                </c:pt>
                <c:pt idx="326">
                  <c:v>148.05177656826416</c:v>
                </c:pt>
                <c:pt idx="327">
                  <c:v>148.53838848862864</c:v>
                </c:pt>
                <c:pt idx="328">
                  <c:v>149.02579878786176</c:v>
                </c:pt>
                <c:pt idx="329">
                  <c:v>149.51400746596332</c:v>
                </c:pt>
                <c:pt idx="330">
                  <c:v>150.00301452293337</c:v>
                </c:pt>
                <c:pt idx="331">
                  <c:v>150.49281995877197</c:v>
                </c:pt>
                <c:pt idx="332">
                  <c:v>150.98342377347913</c:v>
                </c:pt>
                <c:pt idx="333">
                  <c:v>151.47482596705476</c:v>
                </c:pt>
                <c:pt idx="334">
                  <c:v>151.9670265394989</c:v>
                </c:pt>
                <c:pt idx="335">
                  <c:v>152.46002549081163</c:v>
                </c:pt>
                <c:pt idx="336">
                  <c:v>152.95382282099285</c:v>
                </c:pt>
                <c:pt idx="337">
                  <c:v>153.4484185300426</c:v>
                </c:pt>
                <c:pt idx="338">
                  <c:v>153.9438126179609</c:v>
                </c:pt>
                <c:pt idx="339">
                  <c:v>154.44000508474764</c:v>
                </c:pt>
                <c:pt idx="340">
                  <c:v>154.93699593040301</c:v>
                </c:pt>
                <c:pt idx="341">
                  <c:v>155.43478515492686</c:v>
                </c:pt>
                <c:pt idx="342">
                  <c:v>155.93337275831911</c:v>
                </c:pt>
                <c:pt idx="343">
                  <c:v>156.43275874058011</c:v>
                </c:pt>
                <c:pt idx="344">
                  <c:v>156.9329431017095</c:v>
                </c:pt>
                <c:pt idx="345">
                  <c:v>157.43392584170741</c:v>
                </c:pt>
                <c:pt idx="346">
                  <c:v>157.9357069605739</c:v>
                </c:pt>
                <c:pt idx="347">
                  <c:v>158.43828645830885</c:v>
                </c:pt>
                <c:pt idx="348">
                  <c:v>158.9416643349123</c:v>
                </c:pt>
                <c:pt idx="349">
                  <c:v>159.44584059038434</c:v>
                </c:pt>
                <c:pt idx="350">
                  <c:v>159.95081522472483</c:v>
                </c:pt>
                <c:pt idx="351">
                  <c:v>160.45658823793391</c:v>
                </c:pt>
                <c:pt idx="352">
                  <c:v>160.96315963001152</c:v>
                </c:pt>
                <c:pt idx="353">
                  <c:v>161.47052940095764</c:v>
                </c:pt>
                <c:pt idx="354">
                  <c:v>161.97869755077224</c:v>
                </c:pt>
                <c:pt idx="355">
                  <c:v>162.48766407945541</c:v>
                </c:pt>
                <c:pt idx="356">
                  <c:v>162.99742898700711</c:v>
                </c:pt>
                <c:pt idx="357">
                  <c:v>163.50799227342728</c:v>
                </c:pt>
                <c:pt idx="358">
                  <c:v>164.01935393871608</c:v>
                </c:pt>
                <c:pt idx="359">
                  <c:v>164.53151398287332</c:v>
                </c:pt>
                <c:pt idx="360">
                  <c:v>165.04447240589906</c:v>
                </c:pt>
                <c:pt idx="361">
                  <c:v>165.55822920779335</c:v>
                </c:pt>
                <c:pt idx="362">
                  <c:v>166.07278438855619</c:v>
                </c:pt>
                <c:pt idx="363">
                  <c:v>166.58813794818747</c:v>
                </c:pt>
                <c:pt idx="364">
                  <c:v>167.10428988668733</c:v>
                </c:pt>
                <c:pt idx="365">
                  <c:v>167.62124020405574</c:v>
                </c:pt>
                <c:pt idx="366">
                  <c:v>168.13898890029262</c:v>
                </c:pt>
                <c:pt idx="367">
                  <c:v>168.65753597539805</c:v>
                </c:pt>
                <c:pt idx="368">
                  <c:v>169.17688142937197</c:v>
                </c:pt>
                <c:pt idx="369">
                  <c:v>169.6970252622144</c:v>
                </c:pt>
                <c:pt idx="370">
                  <c:v>170.2179674739254</c:v>
                </c:pt>
                <c:pt idx="371">
                  <c:v>170.73970806450495</c:v>
                </c:pt>
                <c:pt idx="372">
                  <c:v>171.262247033953</c:v>
                </c:pt>
                <c:pt idx="373">
                  <c:v>171.78558438226958</c:v>
                </c:pt>
                <c:pt idx="374">
                  <c:v>172.30972010945462</c:v>
                </c:pt>
                <c:pt idx="375">
                  <c:v>172.83465421550829</c:v>
                </c:pt>
                <c:pt idx="376">
                  <c:v>173.36038670043038</c:v>
                </c:pt>
                <c:pt idx="377">
                  <c:v>173.88691756422099</c:v>
                </c:pt>
                <c:pt idx="378">
                  <c:v>174.41424680688021</c:v>
                </c:pt>
                <c:pt idx="379">
                  <c:v>174.9423744284079</c:v>
                </c:pt>
                <c:pt idx="380">
                  <c:v>175.47130042880411</c:v>
                </c:pt>
                <c:pt idx="381">
                  <c:v>176.00102480806888</c:v>
                </c:pt>
                <c:pt idx="382">
                  <c:v>176.53154756620211</c:v>
                </c:pt>
                <c:pt idx="383">
                  <c:v>177.06286870320386</c:v>
                </c:pt>
                <c:pt idx="384">
                  <c:v>177.59498821907425</c:v>
                </c:pt>
                <c:pt idx="385">
                  <c:v>178.12790611381305</c:v>
                </c:pt>
                <c:pt idx="386">
                  <c:v>178.66162238742029</c:v>
                </c:pt>
                <c:pt idx="387">
                  <c:v>179.19613703989629</c:v>
                </c:pt>
                <c:pt idx="388">
                  <c:v>179.73145007124069</c:v>
                </c:pt>
                <c:pt idx="389">
                  <c:v>180.26756148145355</c:v>
                </c:pt>
                <c:pt idx="390">
                  <c:v>180.80447127053506</c:v>
                </c:pt>
                <c:pt idx="391">
                  <c:v>181.342179438485</c:v>
                </c:pt>
                <c:pt idx="392">
                  <c:v>181.88068598530344</c:v>
                </c:pt>
                <c:pt idx="393">
                  <c:v>182.41999091099055</c:v>
                </c:pt>
                <c:pt idx="394">
                  <c:v>182.96009421554604</c:v>
                </c:pt>
                <c:pt idx="395">
                  <c:v>183.50099589897016</c:v>
                </c:pt>
                <c:pt idx="396">
                  <c:v>184.04269596126269</c:v>
                </c:pt>
                <c:pt idx="397">
                  <c:v>184.58519440242375</c:v>
                </c:pt>
                <c:pt idx="398">
                  <c:v>185.12849122245339</c:v>
                </c:pt>
                <c:pt idx="399">
                  <c:v>185.6725864213515</c:v>
                </c:pt>
                <c:pt idx="400">
                  <c:v>186.21747999911824</c:v>
                </c:pt>
                <c:pt idx="401">
                  <c:v>186.76317195575339</c:v>
                </c:pt>
                <c:pt idx="402">
                  <c:v>187.30966229125713</c:v>
                </c:pt>
                <c:pt idx="403">
                  <c:v>187.85695100562941</c:v>
                </c:pt>
                <c:pt idx="404">
                  <c:v>188.40503809887014</c:v>
                </c:pt>
                <c:pt idx="405">
                  <c:v>188.95392357097941</c:v>
                </c:pt>
                <c:pt idx="406">
                  <c:v>189.50360742195724</c:v>
                </c:pt>
                <c:pt idx="407">
                  <c:v>190.05408965180354</c:v>
                </c:pt>
                <c:pt idx="408">
                  <c:v>190.60537026051841</c:v>
                </c:pt>
                <c:pt idx="409">
                  <c:v>191.15744924810178</c:v>
                </c:pt>
                <c:pt idx="410">
                  <c:v>191.71032661455371</c:v>
                </c:pt>
                <c:pt idx="411">
                  <c:v>192.26400235987413</c:v>
                </c:pt>
                <c:pt idx="412">
                  <c:v>192.81847648406304</c:v>
                </c:pt>
                <c:pt idx="413">
                  <c:v>193.37374898712054</c:v>
                </c:pt>
                <c:pt idx="414">
                  <c:v>193.9298198690465</c:v>
                </c:pt>
                <c:pt idx="415">
                  <c:v>194.48668912984107</c:v>
                </c:pt>
                <c:pt idx="416">
                  <c:v>195.04435676950402</c:v>
                </c:pt>
                <c:pt idx="417">
                  <c:v>195.60282278803564</c:v>
                </c:pt>
                <c:pt idx="418">
                  <c:v>196.16208718543578</c:v>
                </c:pt>
                <c:pt idx="419">
                  <c:v>196.7221499617043</c:v>
                </c:pt>
                <c:pt idx="420">
                  <c:v>197.28301111684132</c:v>
                </c:pt>
                <c:pt idx="421">
                  <c:v>197.84467065084704</c:v>
                </c:pt>
                <c:pt idx="422">
                  <c:v>198.40712856372122</c:v>
                </c:pt>
                <c:pt idx="423">
                  <c:v>198.97038485546381</c:v>
                </c:pt>
                <c:pt idx="424">
                  <c:v>199.53443952607512</c:v>
                </c:pt>
                <c:pt idx="425">
                  <c:v>200.09929257555487</c:v>
                </c:pt>
                <c:pt idx="426">
                  <c:v>200.66494400390306</c:v>
                </c:pt>
                <c:pt idx="427">
                  <c:v>201.23139381111986</c:v>
                </c:pt>
                <c:pt idx="428">
                  <c:v>201.79864199720518</c:v>
                </c:pt>
                <c:pt idx="429">
                  <c:v>202.366688562159</c:v>
                </c:pt>
                <c:pt idx="430">
                  <c:v>202.9355335059814</c:v>
                </c:pt>
                <c:pt idx="431">
                  <c:v>203.50517682867226</c:v>
                </c:pt>
                <c:pt idx="432">
                  <c:v>204.07561853023157</c:v>
                </c:pt>
                <c:pt idx="433">
                  <c:v>204.64685861065959</c:v>
                </c:pt>
                <c:pt idx="434">
                  <c:v>205.21889706995603</c:v>
                </c:pt>
                <c:pt idx="435">
                  <c:v>205.79173390812093</c:v>
                </c:pt>
                <c:pt idx="436">
                  <c:v>206.3653691251545</c:v>
                </c:pt>
                <c:pt idx="437">
                  <c:v>206.93980272105651</c:v>
                </c:pt>
                <c:pt idx="438">
                  <c:v>207.51503469582696</c:v>
                </c:pt>
                <c:pt idx="439">
                  <c:v>208.0910650494661</c:v>
                </c:pt>
                <c:pt idx="440">
                  <c:v>208.66789378197362</c:v>
                </c:pt>
                <c:pt idx="441">
                  <c:v>209.24552089334964</c:v>
                </c:pt>
                <c:pt idx="442">
                  <c:v>209.82394638359435</c:v>
                </c:pt>
                <c:pt idx="443">
                  <c:v>210.40317025270741</c:v>
                </c:pt>
                <c:pt idx="444">
                  <c:v>210.98319250068909</c:v>
                </c:pt>
                <c:pt idx="445">
                  <c:v>211.56401312753925</c:v>
                </c:pt>
                <c:pt idx="446">
                  <c:v>212.14563213325789</c:v>
                </c:pt>
                <c:pt idx="447">
                  <c:v>212.72804951784516</c:v>
                </c:pt>
                <c:pt idx="448">
                  <c:v>213.31126528130105</c:v>
                </c:pt>
                <c:pt idx="449">
                  <c:v>213.89527942362523</c:v>
                </c:pt>
                <c:pt idx="450">
                  <c:v>214.48009194481818</c:v>
                </c:pt>
                <c:pt idx="451">
                  <c:v>215.06570284487935</c:v>
                </c:pt>
                <c:pt idx="452">
                  <c:v>215.65211212380927</c:v>
                </c:pt>
                <c:pt idx="453">
                  <c:v>216.23931978160761</c:v>
                </c:pt>
                <c:pt idx="454">
                  <c:v>216.82732581827449</c:v>
                </c:pt>
                <c:pt idx="455">
                  <c:v>217.41613023380995</c:v>
                </c:pt>
                <c:pt idx="456">
                  <c:v>218.00573302821394</c:v>
                </c:pt>
                <c:pt idx="457">
                  <c:v>218.59613420148634</c:v>
                </c:pt>
                <c:pt idx="458">
                  <c:v>219.18733375362731</c:v>
                </c:pt>
                <c:pt idx="459">
                  <c:v>219.77933168463673</c:v>
                </c:pt>
                <c:pt idx="460">
                  <c:v>220.37212799451481</c:v>
                </c:pt>
                <c:pt idx="461">
                  <c:v>220.96572268326133</c:v>
                </c:pt>
                <c:pt idx="462">
                  <c:v>221.56011575087643</c:v>
                </c:pt>
                <c:pt idx="463">
                  <c:v>222.15530719735992</c:v>
                </c:pt>
                <c:pt idx="464">
                  <c:v>222.75129702271207</c:v>
                </c:pt>
                <c:pt idx="465">
                  <c:v>223.34808522693274</c:v>
                </c:pt>
                <c:pt idx="466">
                  <c:v>223.94567181002188</c:v>
                </c:pt>
                <c:pt idx="467">
                  <c:v>224.54405677197977</c:v>
                </c:pt>
                <c:pt idx="468">
                  <c:v>225.1432401128059</c:v>
                </c:pt>
                <c:pt idx="469">
                  <c:v>225.74322183250064</c:v>
                </c:pt>
                <c:pt idx="470">
                  <c:v>226.34400193106379</c:v>
                </c:pt>
                <c:pt idx="471">
                  <c:v>226.94558040849557</c:v>
                </c:pt>
                <c:pt idx="472">
                  <c:v>227.5479572647958</c:v>
                </c:pt>
                <c:pt idx="473">
                  <c:v>228.15113249996475</c:v>
                </c:pt>
                <c:pt idx="474">
                  <c:v>228.7551061140021</c:v>
                </c:pt>
                <c:pt idx="475">
                  <c:v>229.35987810690787</c:v>
                </c:pt>
                <c:pt idx="476">
                  <c:v>229.96544847868228</c:v>
                </c:pt>
                <c:pt idx="477">
                  <c:v>230.57181722932521</c:v>
                </c:pt>
                <c:pt idx="478">
                  <c:v>231.17898435883654</c:v>
                </c:pt>
                <c:pt idx="479">
                  <c:v>231.78694986721649</c:v>
                </c:pt>
                <c:pt idx="480">
                  <c:v>232.39571375446519</c:v>
                </c:pt>
                <c:pt idx="481">
                  <c:v>233.00527602058219</c:v>
                </c:pt>
                <c:pt idx="482">
                  <c:v>233.61563666556762</c:v>
                </c:pt>
                <c:pt idx="483">
                  <c:v>234.22679568942169</c:v>
                </c:pt>
                <c:pt idx="484">
                  <c:v>234.83875309214415</c:v>
                </c:pt>
                <c:pt idx="485">
                  <c:v>235.45150887373529</c:v>
                </c:pt>
                <c:pt idx="486">
                  <c:v>236.06506303419502</c:v>
                </c:pt>
                <c:pt idx="487">
                  <c:v>236.67941557352304</c:v>
                </c:pt>
                <c:pt idx="488">
                  <c:v>237.29456649171973</c:v>
                </c:pt>
                <c:pt idx="489">
                  <c:v>237.91051578878481</c:v>
                </c:pt>
                <c:pt idx="490">
                  <c:v>238.52726346471863</c:v>
                </c:pt>
                <c:pt idx="491">
                  <c:v>239.14480951952078</c:v>
                </c:pt>
                <c:pt idx="492">
                  <c:v>239.76315395319153</c:v>
                </c:pt>
                <c:pt idx="493">
                  <c:v>240.38229676573093</c:v>
                </c:pt>
                <c:pt idx="494">
                  <c:v>241.00223795713862</c:v>
                </c:pt>
                <c:pt idx="495">
                  <c:v>241.62297752741497</c:v>
                </c:pt>
                <c:pt idx="496">
                  <c:v>242.24451547655988</c:v>
                </c:pt>
                <c:pt idx="497">
                  <c:v>242.86685180457317</c:v>
                </c:pt>
                <c:pt idx="498">
                  <c:v>243.48998651145519</c:v>
                </c:pt>
                <c:pt idx="499">
                  <c:v>244.11391959720549</c:v>
                </c:pt>
                <c:pt idx="500">
                  <c:v>244.73865106182441</c:v>
                </c:pt>
                <c:pt idx="501">
                  <c:v>245.36418090531183</c:v>
                </c:pt>
                <c:pt idx="502">
                  <c:v>245.99050912766791</c:v>
                </c:pt>
                <c:pt idx="503">
                  <c:v>246.61763572889231</c:v>
                </c:pt>
                <c:pt idx="504">
                  <c:v>247.24556070898535</c:v>
                </c:pt>
                <c:pt idx="505">
                  <c:v>247.87428406794689</c:v>
                </c:pt>
                <c:pt idx="506">
                  <c:v>248.50380580577695</c:v>
                </c:pt>
                <c:pt idx="507">
                  <c:v>249.13412592247548</c:v>
                </c:pt>
                <c:pt idx="508">
                  <c:v>249.76524441804258</c:v>
                </c:pt>
                <c:pt idx="509">
                  <c:v>250.39716129247824</c:v>
                </c:pt>
                <c:pt idx="510">
                  <c:v>251.0298765457824</c:v>
                </c:pt>
                <c:pt idx="511">
                  <c:v>251.66339017795519</c:v>
                </c:pt>
                <c:pt idx="512">
                  <c:v>252.29770218899628</c:v>
                </c:pt>
                <c:pt idx="513">
                  <c:v>252.93281257890615</c:v>
                </c:pt>
                <c:pt idx="514">
                  <c:v>253.56872134768429</c:v>
                </c:pt>
                <c:pt idx="515">
                  <c:v>254.20542849533106</c:v>
                </c:pt>
                <c:pt idx="516">
                  <c:v>254.84293402184628</c:v>
                </c:pt>
                <c:pt idx="517">
                  <c:v>255.48123792723018</c:v>
                </c:pt>
                <c:pt idx="518">
                  <c:v>256.12034021148247</c:v>
                </c:pt>
                <c:pt idx="519">
                  <c:v>256.76024087460343</c:v>
                </c:pt>
                <c:pt idx="520">
                  <c:v>257.40093991659273</c:v>
                </c:pt>
                <c:pt idx="521">
                  <c:v>258.04243733745062</c:v>
                </c:pt>
                <c:pt idx="522">
                  <c:v>258.68473313717698</c:v>
                </c:pt>
                <c:pt idx="523">
                  <c:v>259.32782731577197</c:v>
                </c:pt>
                <c:pt idx="524">
                  <c:v>259.97171987323543</c:v>
                </c:pt>
                <c:pt idx="525">
                  <c:v>260.61641080956764</c:v>
                </c:pt>
                <c:pt idx="526">
                  <c:v>261.26190012476803</c:v>
                </c:pt>
                <c:pt idx="527">
                  <c:v>261.90818781883712</c:v>
                </c:pt>
                <c:pt idx="528">
                  <c:v>262.55527389177462</c:v>
                </c:pt>
                <c:pt idx="529">
                  <c:v>263.2031583435807</c:v>
                </c:pt>
                <c:pt idx="530">
                  <c:v>263.8518411742553</c:v>
                </c:pt>
                <c:pt idx="531">
                  <c:v>264.50132238379842</c:v>
                </c:pt>
                <c:pt idx="532">
                  <c:v>265.15160197221013</c:v>
                </c:pt>
                <c:pt idx="533">
                  <c:v>265.80267993949019</c:v>
                </c:pt>
                <c:pt idx="534">
                  <c:v>266.45455628563889</c:v>
                </c:pt>
                <c:pt idx="535">
                  <c:v>267.10723101065605</c:v>
                </c:pt>
                <c:pt idx="536">
                  <c:v>267.76070411454202</c:v>
                </c:pt>
                <c:pt idx="537">
                  <c:v>268.41497559729618</c:v>
                </c:pt>
                <c:pt idx="538">
                  <c:v>269.07004545891897</c:v>
                </c:pt>
                <c:pt idx="539">
                  <c:v>269.7259136994104</c:v>
                </c:pt>
                <c:pt idx="540">
                  <c:v>270.38258031877024</c:v>
                </c:pt>
                <c:pt idx="541">
                  <c:v>271.04004531699854</c:v>
                </c:pt>
                <c:pt idx="542">
                  <c:v>271.69830869409554</c:v>
                </c:pt>
                <c:pt idx="543">
                  <c:v>272.35737045006078</c:v>
                </c:pt>
                <c:pt idx="544">
                  <c:v>273.01723058489478</c:v>
                </c:pt>
                <c:pt idx="545">
                  <c:v>273.67788909859712</c:v>
                </c:pt>
                <c:pt idx="546">
                  <c:v>274.3393459911681</c:v>
                </c:pt>
                <c:pt idx="547">
                  <c:v>275.00160126260749</c:v>
                </c:pt>
                <c:pt idx="548">
                  <c:v>275.66465491291552</c:v>
                </c:pt>
                <c:pt idx="549">
                  <c:v>276.32850694209213</c:v>
                </c:pt>
                <c:pt idx="550">
                  <c:v>276.99315735013732</c:v>
                </c:pt>
                <c:pt idx="551">
                  <c:v>277.65860613705075</c:v>
                </c:pt>
                <c:pt idx="552">
                  <c:v>278.32485330283276</c:v>
                </c:pt>
                <c:pt idx="553">
                  <c:v>278.99189884748341</c:v>
                </c:pt>
                <c:pt idx="554">
                  <c:v>279.65974277100247</c:v>
                </c:pt>
                <c:pt idx="555">
                  <c:v>280.32838507339045</c:v>
                </c:pt>
                <c:pt idx="556">
                  <c:v>280.99782575464667</c:v>
                </c:pt>
                <c:pt idx="557">
                  <c:v>281.6680648147713</c:v>
                </c:pt>
                <c:pt idx="558">
                  <c:v>282.33910225376451</c:v>
                </c:pt>
                <c:pt idx="559">
                  <c:v>283.0109380716263</c:v>
                </c:pt>
                <c:pt idx="560">
                  <c:v>283.6835722683565</c:v>
                </c:pt>
                <c:pt idx="561">
                  <c:v>284.35700484395545</c:v>
                </c:pt>
                <c:pt idx="562">
                  <c:v>285.03123579842264</c:v>
                </c:pt>
                <c:pt idx="563">
                  <c:v>285.70626513175853</c:v>
                </c:pt>
                <c:pt idx="564">
                  <c:v>286.38209284396294</c:v>
                </c:pt>
                <c:pt idx="565">
                  <c:v>287.05871893503581</c:v>
                </c:pt>
                <c:pt idx="566">
                  <c:v>287.73614340497716</c:v>
                </c:pt>
                <c:pt idx="567">
                  <c:v>288.41436625378719</c:v>
                </c:pt>
                <c:pt idx="568">
                  <c:v>289.09338748146558</c:v>
                </c:pt>
                <c:pt idx="569">
                  <c:v>289.77320708801267</c:v>
                </c:pt>
                <c:pt idx="570">
                  <c:v>290.45382507342822</c:v>
                </c:pt>
                <c:pt idx="571">
                  <c:v>291.13524143771212</c:v>
                </c:pt>
                <c:pt idx="572">
                  <c:v>291.81745618086472</c:v>
                </c:pt>
                <c:pt idx="573">
                  <c:v>292.50046930288573</c:v>
                </c:pt>
                <c:pt idx="574">
                  <c:v>293.18428080377544</c:v>
                </c:pt>
                <c:pt idx="575">
                  <c:v>293.86889068353349</c:v>
                </c:pt>
                <c:pt idx="576">
                  <c:v>294.55429894216013</c:v>
                </c:pt>
                <c:pt idx="577">
                  <c:v>295.24050557965523</c:v>
                </c:pt>
                <c:pt idx="578">
                  <c:v>295.92751059601903</c:v>
                </c:pt>
                <c:pt idx="579">
                  <c:v>296.61531399125113</c:v>
                </c:pt>
                <c:pt idx="580">
                  <c:v>297.30391576535209</c:v>
                </c:pt>
                <c:pt idx="581">
                  <c:v>297.99331591832117</c:v>
                </c:pt>
                <c:pt idx="582">
                  <c:v>298.68351445015895</c:v>
                </c:pt>
                <c:pt idx="583">
                  <c:v>299.3745113608652</c:v>
                </c:pt>
                <c:pt idx="584">
                  <c:v>300.06630665044031</c:v>
                </c:pt>
                <c:pt idx="585">
                  <c:v>300.75890031888355</c:v>
                </c:pt>
                <c:pt idx="586">
                  <c:v>301.45229236619548</c:v>
                </c:pt>
                <c:pt idx="587">
                  <c:v>302.14648279237588</c:v>
                </c:pt>
                <c:pt idx="588">
                  <c:v>302.8414715974248</c:v>
                </c:pt>
                <c:pt idx="589">
                  <c:v>303.53725878134219</c:v>
                </c:pt>
                <c:pt idx="590">
                  <c:v>304.2338443441281</c:v>
                </c:pt>
                <c:pt idx="591">
                  <c:v>304.93122828578265</c:v>
                </c:pt>
                <c:pt idx="592">
                  <c:v>305.62941060630556</c:v>
                </c:pt>
                <c:pt idx="593">
                  <c:v>306.32839130569721</c:v>
                </c:pt>
                <c:pt idx="594">
                  <c:v>307.02817038395727</c:v>
                </c:pt>
                <c:pt idx="595">
                  <c:v>307.72874784108575</c:v>
                </c:pt>
                <c:pt idx="596">
                  <c:v>308.43012367708275</c:v>
                </c:pt>
                <c:pt idx="597">
                  <c:v>309.13229789194838</c:v>
                </c:pt>
                <c:pt idx="598">
                  <c:v>309.83527048568243</c:v>
                </c:pt>
                <c:pt idx="599">
                  <c:v>310.53904145828534</c:v>
                </c:pt>
                <c:pt idx="600">
                  <c:v>311.24361080975655</c:v>
                </c:pt>
                <c:pt idx="601">
                  <c:v>311.94897854009628</c:v>
                </c:pt>
                <c:pt idx="602">
                  <c:v>312.65514464930436</c:v>
                </c:pt>
                <c:pt idx="603">
                  <c:v>313.36210913738114</c:v>
                </c:pt>
                <c:pt idx="604">
                  <c:v>314.06987200432644</c:v>
                </c:pt>
                <c:pt idx="605">
                  <c:v>314.77843325014027</c:v>
                </c:pt>
                <c:pt idx="606">
                  <c:v>315.48779287482262</c:v>
                </c:pt>
                <c:pt idx="607">
                  <c:v>316.19795087837349</c:v>
                </c:pt>
                <c:pt idx="608">
                  <c:v>316.90890726079272</c:v>
                </c:pt>
                <c:pt idx="609">
                  <c:v>317.62066202208064</c:v>
                </c:pt>
                <c:pt idx="610">
                  <c:v>318.33321516223708</c:v>
                </c:pt>
                <c:pt idx="611">
                  <c:v>319.04656668126216</c:v>
                </c:pt>
                <c:pt idx="612">
                  <c:v>319.76071657915543</c:v>
                </c:pt>
                <c:pt idx="613">
                  <c:v>320.47566485591773</c:v>
                </c:pt>
                <c:pt idx="614">
                  <c:v>321.19141151154793</c:v>
                </c:pt>
                <c:pt idx="615">
                  <c:v>321.90795654604716</c:v>
                </c:pt>
                <c:pt idx="616">
                  <c:v>322.62529995941463</c:v>
                </c:pt>
                <c:pt idx="617">
                  <c:v>323.34344175165052</c:v>
                </c:pt>
                <c:pt idx="618">
                  <c:v>324.06238192275532</c:v>
                </c:pt>
                <c:pt idx="619">
                  <c:v>324.78212047272848</c:v>
                </c:pt>
                <c:pt idx="620">
                  <c:v>325.50265740156999</c:v>
                </c:pt>
                <c:pt idx="621">
                  <c:v>326.22399270928014</c:v>
                </c:pt>
                <c:pt idx="622">
                  <c:v>326.94612639585887</c:v>
                </c:pt>
                <c:pt idx="623">
                  <c:v>327.66905846130601</c:v>
                </c:pt>
                <c:pt idx="624">
                  <c:v>328.39278890562184</c:v>
                </c:pt>
                <c:pt idx="625">
                  <c:v>329.11731772880614</c:v>
                </c:pt>
                <c:pt idx="626">
                  <c:v>329.8426449308588</c:v>
                </c:pt>
                <c:pt idx="627">
                  <c:v>330.56877051178009</c:v>
                </c:pt>
                <c:pt idx="628">
                  <c:v>331.29569447157007</c:v>
                </c:pt>
                <c:pt idx="629">
                  <c:v>332.0234168102283</c:v>
                </c:pt>
                <c:pt idx="630">
                  <c:v>332.75193752775533</c:v>
                </c:pt>
                <c:pt idx="631">
                  <c:v>333.4812566241506</c:v>
                </c:pt>
                <c:pt idx="632">
                  <c:v>334.21137409941451</c:v>
                </c:pt>
                <c:pt idx="633">
                  <c:v>334.94228995354683</c:v>
                </c:pt>
                <c:pt idx="634">
                  <c:v>335.67400418654796</c:v>
                </c:pt>
                <c:pt idx="635">
                  <c:v>336.40651679841716</c:v>
                </c:pt>
                <c:pt idx="636">
                  <c:v>337.13982778915545</c:v>
                </c:pt>
                <c:pt idx="637">
                  <c:v>337.87393715876186</c:v>
                </c:pt>
                <c:pt idx="638">
                  <c:v>338.60884490723714</c:v>
                </c:pt>
                <c:pt idx="639">
                  <c:v>339.34455103458038</c:v>
                </c:pt>
                <c:pt idx="640">
                  <c:v>340.08105554079248</c:v>
                </c:pt>
                <c:pt idx="641">
                  <c:v>340.81835842587304</c:v>
                </c:pt>
                <c:pt idx="642">
                  <c:v>341.55645968982219</c:v>
                </c:pt>
                <c:pt idx="643">
                  <c:v>342.2953593326402</c:v>
                </c:pt>
                <c:pt idx="644">
                  <c:v>343.0350573543264</c:v>
                </c:pt>
                <c:pt idx="645">
                  <c:v>343.775553754881</c:v>
                </c:pt>
                <c:pt idx="646">
                  <c:v>344.51684853430419</c:v>
                </c:pt>
                <c:pt idx="647">
                  <c:v>345.25894169259601</c:v>
                </c:pt>
                <c:pt idx="648">
                  <c:v>346.00183322975619</c:v>
                </c:pt>
                <c:pt idx="649">
                  <c:v>346.74552314578511</c:v>
                </c:pt>
                <c:pt idx="650">
                  <c:v>347.49001144068228</c:v>
                </c:pt>
                <c:pt idx="651">
                  <c:v>348.2352981144482</c:v>
                </c:pt>
                <c:pt idx="652">
                  <c:v>348.98138316708241</c:v>
                </c:pt>
                <c:pt idx="653">
                  <c:v>349.72826659858544</c:v>
                </c:pt>
                <c:pt idx="654">
                  <c:v>350.47594840895664</c:v>
                </c:pt>
                <c:pt idx="655">
                  <c:v>351.22442859819671</c:v>
                </c:pt>
                <c:pt idx="656">
                  <c:v>351.97370716630519</c:v>
                </c:pt>
                <c:pt idx="657">
                  <c:v>352.72378411328202</c:v>
                </c:pt>
                <c:pt idx="658">
                  <c:v>353.47465943912766</c:v>
                </c:pt>
                <c:pt idx="659">
                  <c:v>354.22633314384171</c:v>
                </c:pt>
                <c:pt idx="660">
                  <c:v>354.97880522742417</c:v>
                </c:pt>
                <c:pt idx="661">
                  <c:v>355.73207568987522</c:v>
                </c:pt>
                <c:pt idx="662">
                  <c:v>356.48614453119495</c:v>
                </c:pt>
                <c:pt idx="663">
                  <c:v>357.24101175138281</c:v>
                </c:pt>
                <c:pt idx="664">
                  <c:v>357.99667735043965</c:v>
                </c:pt>
                <c:pt idx="665">
                  <c:v>358.75314132836468</c:v>
                </c:pt>
                <c:pt idx="666">
                  <c:v>359.51040368515834</c:v>
                </c:pt>
                <c:pt idx="667">
                  <c:v>360.26846442082058</c:v>
                </c:pt>
                <c:pt idx="668">
                  <c:v>361.02732353535157</c:v>
                </c:pt>
                <c:pt idx="669">
                  <c:v>361.78698102875046</c:v>
                </c:pt>
                <c:pt idx="670">
                  <c:v>362.5474369010185</c:v>
                </c:pt>
                <c:pt idx="671">
                  <c:v>363.30869115215455</c:v>
                </c:pt>
                <c:pt idx="672">
                  <c:v>364.07074378215952</c:v>
                </c:pt>
                <c:pt idx="673">
                  <c:v>364.83359479103274</c:v>
                </c:pt>
                <c:pt idx="674">
                  <c:v>365.59724417877482</c:v>
                </c:pt>
                <c:pt idx="675">
                  <c:v>366.36169194538513</c:v>
                </c:pt>
                <c:pt idx="676">
                  <c:v>367.12693809086409</c:v>
                </c:pt>
                <c:pt idx="677">
                  <c:v>367.89298261521151</c:v>
                </c:pt>
                <c:pt idx="678">
                  <c:v>368.65982551842734</c:v>
                </c:pt>
                <c:pt idx="679">
                  <c:v>369.42746680051187</c:v>
                </c:pt>
                <c:pt idx="680">
                  <c:v>370.19590646146497</c:v>
                </c:pt>
                <c:pt idx="681">
                  <c:v>370.96514450128637</c:v>
                </c:pt>
                <c:pt idx="682">
                  <c:v>371.73518091997641</c:v>
                </c:pt>
                <c:pt idx="683">
                  <c:v>372.50601571753498</c:v>
                </c:pt>
                <c:pt idx="684">
                  <c:v>373.27764889396184</c:v>
                </c:pt>
                <c:pt idx="685">
                  <c:v>374.05008044925762</c:v>
                </c:pt>
                <c:pt idx="686">
                  <c:v>374.82331038342164</c:v>
                </c:pt>
                <c:pt idx="687">
                  <c:v>375.5973386964547</c:v>
                </c:pt>
                <c:pt idx="688">
                  <c:v>376.3721653883556</c:v>
                </c:pt>
                <c:pt idx="689">
                  <c:v>377.14779045912542</c:v>
                </c:pt>
                <c:pt idx="690">
                  <c:v>377.92421390876348</c:v>
                </c:pt>
                <c:pt idx="691">
                  <c:v>378.70143573727034</c:v>
                </c:pt>
                <c:pt idx="692">
                  <c:v>379.47945594464551</c:v>
                </c:pt>
                <c:pt idx="693">
                  <c:v>380.25827453088942</c:v>
                </c:pt>
                <c:pt idx="694">
                  <c:v>381.03789149600163</c:v>
                </c:pt>
                <c:pt idx="695">
                  <c:v>381.81830683998248</c:v>
                </c:pt>
                <c:pt idx="696">
                  <c:v>382.59952056283186</c:v>
                </c:pt>
                <c:pt idx="697">
                  <c:v>383.38153266454964</c:v>
                </c:pt>
                <c:pt idx="698">
                  <c:v>384.16434314513606</c:v>
                </c:pt>
                <c:pt idx="699">
                  <c:v>384.94795200459123</c:v>
                </c:pt>
                <c:pt idx="700">
                  <c:v>385.73235924291458</c:v>
                </c:pt>
                <c:pt idx="701">
                  <c:v>386.51756486010652</c:v>
                </c:pt>
                <c:pt idx="702">
                  <c:v>387.3035688561672</c:v>
                </c:pt>
                <c:pt idx="703">
                  <c:v>388.09037123109613</c:v>
                </c:pt>
                <c:pt idx="704">
                  <c:v>388.87797198489363</c:v>
                </c:pt>
                <c:pt idx="705">
                  <c:v>389.66637111755983</c:v>
                </c:pt>
                <c:pt idx="706">
                  <c:v>390.45556862909433</c:v>
                </c:pt>
                <c:pt idx="707">
                  <c:v>391.24556451949735</c:v>
                </c:pt>
                <c:pt idx="708">
                  <c:v>392.03635878876912</c:v>
                </c:pt>
                <c:pt idx="709">
                  <c:v>392.82795143690902</c:v>
                </c:pt>
                <c:pt idx="710">
                  <c:v>393.62034246391784</c:v>
                </c:pt>
                <c:pt idx="711">
                  <c:v>394.41353186979495</c:v>
                </c:pt>
                <c:pt idx="712">
                  <c:v>395.20751965454065</c:v>
                </c:pt>
                <c:pt idx="713">
                  <c:v>396.00230581815487</c:v>
                </c:pt>
                <c:pt idx="714">
                  <c:v>396.79789036063767</c:v>
                </c:pt>
                <c:pt idx="715">
                  <c:v>397.59427328198882</c:v>
                </c:pt>
                <c:pt idx="716">
                  <c:v>398.39145458220867</c:v>
                </c:pt>
                <c:pt idx="717">
                  <c:v>399.18943426129721</c:v>
                </c:pt>
                <c:pt idx="718">
                  <c:v>399.98821231925405</c:v>
                </c:pt>
                <c:pt idx="719">
                  <c:v>400.78778875607946</c:v>
                </c:pt>
                <c:pt idx="720">
                  <c:v>401.58816357177329</c:v>
                </c:pt>
                <c:pt idx="721">
                  <c:v>402.38933676633565</c:v>
                </c:pt>
                <c:pt idx="722">
                  <c:v>403.19130833976664</c:v>
                </c:pt>
                <c:pt idx="723">
                  <c:v>403.99407829206604</c:v>
                </c:pt>
                <c:pt idx="724">
                  <c:v>404.79764662323413</c:v>
                </c:pt>
                <c:pt idx="725">
                  <c:v>405.60201333327046</c:v>
                </c:pt>
                <c:pt idx="726">
                  <c:v>406.40717842217583</c:v>
                </c:pt>
                <c:pt idx="727">
                  <c:v>407.21314188994904</c:v>
                </c:pt>
                <c:pt idx="728">
                  <c:v>408.01990373659106</c:v>
                </c:pt>
                <c:pt idx="729">
                  <c:v>408.82746396210177</c:v>
                </c:pt>
                <c:pt idx="730">
                  <c:v>409.63582256648073</c:v>
                </c:pt>
                <c:pt idx="731">
                  <c:v>410.44497954972866</c:v>
                </c:pt>
                <c:pt idx="732">
                  <c:v>411.25493491184494</c:v>
                </c:pt>
                <c:pt idx="733">
                  <c:v>412.06568865282952</c:v>
                </c:pt>
                <c:pt idx="734">
                  <c:v>412.8772407726828</c:v>
                </c:pt>
                <c:pt idx="735">
                  <c:v>413.68959127140454</c:v>
                </c:pt>
                <c:pt idx="736">
                  <c:v>414.50274014899469</c:v>
                </c:pt>
                <c:pt idx="737">
                  <c:v>415.31668740545359</c:v>
                </c:pt>
                <c:pt idx="738">
                  <c:v>416.13143304078096</c:v>
                </c:pt>
                <c:pt idx="739">
                  <c:v>416.9469770549768</c:v>
                </c:pt>
                <c:pt idx="740">
                  <c:v>417.76331944804099</c:v>
                </c:pt>
                <c:pt idx="741">
                  <c:v>418.58046021997393</c:v>
                </c:pt>
                <c:pt idx="742">
                  <c:v>419.39839937077534</c:v>
                </c:pt>
                <c:pt idx="743">
                  <c:v>420.21713690044521</c:v>
                </c:pt>
                <c:pt idx="744">
                  <c:v>421.03667280898355</c:v>
                </c:pt>
                <c:pt idx="745">
                  <c:v>421.85700709639076</c:v>
                </c:pt>
                <c:pt idx="746">
                  <c:v>422.67813976266592</c:v>
                </c:pt>
                <c:pt idx="747">
                  <c:v>423.50007080781018</c:v>
                </c:pt>
                <c:pt idx="748">
                  <c:v>424.32280023182261</c:v>
                </c:pt>
                <c:pt idx="749">
                  <c:v>425.14632803470386</c:v>
                </c:pt>
                <c:pt idx="750">
                  <c:v>425.97065421645328</c:v>
                </c:pt>
                <c:pt idx="751">
                  <c:v>426.7957787770714</c:v>
                </c:pt>
                <c:pt idx="752">
                  <c:v>427.62170171655799</c:v>
                </c:pt>
                <c:pt idx="753">
                  <c:v>428.44842303491311</c:v>
                </c:pt>
                <c:pt idx="754">
                  <c:v>429.27594273213674</c:v>
                </c:pt>
                <c:pt idx="755">
                  <c:v>430.10426080822884</c:v>
                </c:pt>
                <c:pt idx="756">
                  <c:v>430.93337726318975</c:v>
                </c:pt>
                <c:pt idx="757">
                  <c:v>431.76329209701908</c:v>
                </c:pt>
                <c:pt idx="758">
                  <c:v>432.59400530971658</c:v>
                </c:pt>
                <c:pt idx="759">
                  <c:v>433.425516901283</c:v>
                </c:pt>
                <c:pt idx="760">
                  <c:v>434.2578268717179</c:v>
                </c:pt>
                <c:pt idx="761">
                  <c:v>435.09093522102108</c:v>
                </c:pt>
                <c:pt idx="762">
                  <c:v>435.92484194919319</c:v>
                </c:pt>
                <c:pt idx="763">
                  <c:v>436.75954705623349</c:v>
                </c:pt>
                <c:pt idx="764">
                  <c:v>437.59505054214236</c:v>
                </c:pt>
                <c:pt idx="765">
                  <c:v>438.43135240691964</c:v>
                </c:pt>
                <c:pt idx="766">
                  <c:v>439.26845265056579</c:v>
                </c:pt>
                <c:pt idx="767">
                  <c:v>440.10635127308001</c:v>
                </c:pt>
                <c:pt idx="768">
                  <c:v>440.94504827446309</c:v>
                </c:pt>
                <c:pt idx="769">
                  <c:v>441.7845436547147</c:v>
                </c:pt>
                <c:pt idx="770">
                  <c:v>442.6248374138346</c:v>
                </c:pt>
                <c:pt idx="771">
                  <c:v>443.46592955182308</c:v>
                </c:pt>
                <c:pt idx="772">
                  <c:v>444.3078200686802</c:v>
                </c:pt>
                <c:pt idx="773">
                  <c:v>445.15050896440567</c:v>
                </c:pt>
                <c:pt idx="774">
                  <c:v>445.99399623899978</c:v>
                </c:pt>
                <c:pt idx="775">
                  <c:v>446.83828189246259</c:v>
                </c:pt>
                <c:pt idx="776">
                  <c:v>447.68336592479352</c:v>
                </c:pt>
                <c:pt idx="777">
                  <c:v>448.52924833599349</c:v>
                </c:pt>
                <c:pt idx="778">
                  <c:v>449.37592912606164</c:v>
                </c:pt>
                <c:pt idx="779">
                  <c:v>450.22340829499836</c:v>
                </c:pt>
                <c:pt idx="780">
                  <c:v>451.0716858428035</c:v>
                </c:pt>
                <c:pt idx="781">
                  <c:v>451.92076176947756</c:v>
                </c:pt>
                <c:pt idx="782">
                  <c:v>452.77063607501964</c:v>
                </c:pt>
                <c:pt idx="783">
                  <c:v>453.62130875943058</c:v>
                </c:pt>
                <c:pt idx="784">
                  <c:v>454.47277982270981</c:v>
                </c:pt>
                <c:pt idx="785">
                  <c:v>455.32504926485797</c:v>
                </c:pt>
                <c:pt idx="786">
                  <c:v>456.17811708587396</c:v>
                </c:pt>
                <c:pt idx="787">
                  <c:v>457.03198328575917</c:v>
                </c:pt>
                <c:pt idx="788">
                  <c:v>457.88664786451261</c:v>
                </c:pt>
                <c:pt idx="789">
                  <c:v>458.74211082213452</c:v>
                </c:pt>
                <c:pt idx="790">
                  <c:v>459.59837215862495</c:v>
                </c:pt>
                <c:pt idx="791">
                  <c:v>460.45543187398408</c:v>
                </c:pt>
                <c:pt idx="792">
                  <c:v>461.31328996821156</c:v>
                </c:pt>
                <c:pt idx="793">
                  <c:v>462.17194644130768</c:v>
                </c:pt>
                <c:pt idx="794">
                  <c:v>463.03140129327238</c:v>
                </c:pt>
                <c:pt idx="795">
                  <c:v>463.89165452410515</c:v>
                </c:pt>
                <c:pt idx="796">
                  <c:v>464.7527061338069</c:v>
                </c:pt>
                <c:pt idx="797">
                  <c:v>465.61455612237694</c:v>
                </c:pt>
                <c:pt idx="798">
                  <c:v>466.47720448981556</c:v>
                </c:pt>
                <c:pt idx="799">
                  <c:v>467.34065123612265</c:v>
                </c:pt>
                <c:pt idx="800">
                  <c:v>468.20489636129872</c:v>
                </c:pt>
                <c:pt idx="801">
                  <c:v>469.06993986534263</c:v>
                </c:pt>
                <c:pt idx="802">
                  <c:v>469.93578174825558</c:v>
                </c:pt>
                <c:pt idx="803">
                  <c:v>470.80242201003671</c:v>
                </c:pt>
                <c:pt idx="804">
                  <c:v>471.66986065068653</c:v>
                </c:pt>
                <c:pt idx="805">
                  <c:v>472.53809767020471</c:v>
                </c:pt>
                <c:pt idx="806">
                  <c:v>473.40713306859186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6FC-4E53-A7FC-B21DB978BB02}"/>
            </c:ext>
          </c:extLst>
        </c:ser>
        <c:ser>
          <c:idx val="2"/>
          <c:order val="2"/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'Max limit'!$AP$6:$AP$812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limit'!$AS$6:$AS$812</c:f>
              <c:numCache>
                <c:formatCode>0.00</c:formatCode>
                <c:ptCount val="807"/>
                <c:pt idx="0">
                  <c:v>49.954191563364077</c:v>
                </c:pt>
                <c:pt idx="1">
                  <c:v>50.307848452779965</c:v>
                </c:pt>
                <c:pt idx="2">
                  <c:v>50.662752809177917</c:v>
                </c:pt>
                <c:pt idx="3">
                  <c:v>51.018904632557891</c:v>
                </c:pt>
                <c:pt idx="4">
                  <c:v>51.37630392291998</c:v>
                </c:pt>
                <c:pt idx="5">
                  <c:v>51.734950680264106</c:v>
                </c:pt>
                <c:pt idx="6">
                  <c:v>52.094844904590303</c:v>
                </c:pt>
                <c:pt idx="7">
                  <c:v>52.455986595898565</c:v>
                </c:pt>
                <c:pt idx="8">
                  <c:v>52.818375754188921</c:v>
                </c:pt>
                <c:pt idx="9">
                  <c:v>53.182012379461291</c:v>
                </c:pt>
                <c:pt idx="10">
                  <c:v>53.546896471715769</c:v>
                </c:pt>
                <c:pt idx="11">
                  <c:v>53.913028030952276</c:v>
                </c:pt>
                <c:pt idx="12">
                  <c:v>54.280407057170926</c:v>
                </c:pt>
                <c:pt idx="13">
                  <c:v>54.649033550371584</c:v>
                </c:pt>
                <c:pt idx="14">
                  <c:v>55.018907510554293</c:v>
                </c:pt>
                <c:pt idx="15">
                  <c:v>55.390028937719109</c:v>
                </c:pt>
                <c:pt idx="16">
                  <c:v>55.762397831865947</c:v>
                </c:pt>
                <c:pt idx="17">
                  <c:v>56.136014192994899</c:v>
                </c:pt>
                <c:pt idx="18">
                  <c:v>56.510878021105917</c:v>
                </c:pt>
                <c:pt idx="19">
                  <c:v>56.886989316198971</c:v>
                </c:pt>
                <c:pt idx="20">
                  <c:v>57.264348078274097</c:v>
                </c:pt>
                <c:pt idx="21">
                  <c:v>57.642954307331301</c:v>
                </c:pt>
                <c:pt idx="22">
                  <c:v>58.022808003370535</c:v>
                </c:pt>
                <c:pt idx="23">
                  <c:v>58.403909166391905</c:v>
                </c:pt>
                <c:pt idx="24">
                  <c:v>58.786257796395304</c:v>
                </c:pt>
                <c:pt idx="25">
                  <c:v>59.169853893380761</c:v>
                </c:pt>
                <c:pt idx="26">
                  <c:v>59.55469745734829</c:v>
                </c:pt>
                <c:pt idx="27">
                  <c:v>59.940788488297883</c:v>
                </c:pt>
                <c:pt idx="28">
                  <c:v>60.328126986229549</c:v>
                </c:pt>
                <c:pt idx="29">
                  <c:v>60.716712951143293</c:v>
                </c:pt>
                <c:pt idx="30">
                  <c:v>61.106546383039088</c:v>
                </c:pt>
                <c:pt idx="31">
                  <c:v>61.497627281916955</c:v>
                </c:pt>
                <c:pt idx="32">
                  <c:v>61.889955647776873</c:v>
                </c:pt>
                <c:pt idx="33">
                  <c:v>62.283531480618869</c:v>
                </c:pt>
                <c:pt idx="34">
                  <c:v>62.67835478044298</c:v>
                </c:pt>
                <c:pt idx="35">
                  <c:v>63.074425547249071</c:v>
                </c:pt>
                <c:pt idx="36">
                  <c:v>63.471743781037297</c:v>
                </c:pt>
                <c:pt idx="37">
                  <c:v>63.870309481807524</c:v>
                </c:pt>
                <c:pt idx="38">
                  <c:v>64.270122649559852</c:v>
                </c:pt>
                <c:pt idx="39">
                  <c:v>64.671183284294244</c:v>
                </c:pt>
                <c:pt idx="40">
                  <c:v>65.07349138601073</c:v>
                </c:pt>
                <c:pt idx="41">
                  <c:v>65.47704695470928</c:v>
                </c:pt>
                <c:pt idx="42">
                  <c:v>65.881849990389838</c:v>
                </c:pt>
                <c:pt idx="43">
                  <c:v>66.287900493052533</c:v>
                </c:pt>
                <c:pt idx="44">
                  <c:v>66.695198462697221</c:v>
                </c:pt>
                <c:pt idx="45">
                  <c:v>67.103743899324044</c:v>
                </c:pt>
                <c:pt idx="46">
                  <c:v>67.513536802932904</c:v>
                </c:pt>
                <c:pt idx="47">
                  <c:v>67.924577173523843</c:v>
                </c:pt>
                <c:pt idx="48">
                  <c:v>68.336865011096805</c:v>
                </c:pt>
                <c:pt idx="49">
                  <c:v>68.750400315651873</c:v>
                </c:pt>
                <c:pt idx="50">
                  <c:v>69.165183087188993</c:v>
                </c:pt>
                <c:pt idx="51">
                  <c:v>69.581213325708191</c:v>
                </c:pt>
                <c:pt idx="52">
                  <c:v>69.998491031209511</c:v>
                </c:pt>
                <c:pt idx="53">
                  <c:v>70.417016203692825</c:v>
                </c:pt>
                <c:pt idx="54">
                  <c:v>70.836788843158246</c:v>
                </c:pt>
                <c:pt idx="55">
                  <c:v>71.257808949605661</c:v>
                </c:pt>
                <c:pt idx="56">
                  <c:v>71.680076523035183</c:v>
                </c:pt>
                <c:pt idx="57">
                  <c:v>72.103591563446784</c:v>
                </c:pt>
                <c:pt idx="58">
                  <c:v>72.52835407084045</c:v>
                </c:pt>
                <c:pt idx="59">
                  <c:v>72.954364045216181</c:v>
                </c:pt>
                <c:pt idx="60">
                  <c:v>73.381621486573977</c:v>
                </c:pt>
                <c:pt idx="61">
                  <c:v>73.810126394913809</c:v>
                </c:pt>
                <c:pt idx="62">
                  <c:v>74.239878770235748</c:v>
                </c:pt>
                <c:pt idx="63">
                  <c:v>74.670878612539738</c:v>
                </c:pt>
                <c:pt idx="64">
                  <c:v>75.103125921825793</c:v>
                </c:pt>
                <c:pt idx="65">
                  <c:v>75.536620698093969</c:v>
                </c:pt>
                <c:pt idx="66">
                  <c:v>75.971362941344154</c:v>
                </c:pt>
                <c:pt idx="67">
                  <c:v>76.407352651576389</c:v>
                </c:pt>
                <c:pt idx="68">
                  <c:v>76.844589828790731</c:v>
                </c:pt>
                <c:pt idx="69">
                  <c:v>77.283074472987096</c:v>
                </c:pt>
                <c:pt idx="70">
                  <c:v>77.722806584165582</c:v>
                </c:pt>
                <c:pt idx="71">
                  <c:v>78.16378616232609</c:v>
                </c:pt>
                <c:pt idx="72">
                  <c:v>78.606013207468692</c:v>
                </c:pt>
                <c:pt idx="73">
                  <c:v>79.049487719593344</c:v>
                </c:pt>
                <c:pt idx="74">
                  <c:v>79.494209698700118</c:v>
                </c:pt>
                <c:pt idx="75">
                  <c:v>79.940179144788857</c:v>
                </c:pt>
                <c:pt idx="76">
                  <c:v>80.38739605785976</c:v>
                </c:pt>
                <c:pt idx="77">
                  <c:v>80.835860437912686</c:v>
                </c:pt>
                <c:pt idx="78">
                  <c:v>81.28557228494769</c:v>
                </c:pt>
                <c:pt idx="79">
                  <c:v>81.736531598964689</c:v>
                </c:pt>
                <c:pt idx="80">
                  <c:v>82.188738379963837</c:v>
                </c:pt>
                <c:pt idx="81">
                  <c:v>82.642192627945022</c:v>
                </c:pt>
                <c:pt idx="82">
                  <c:v>83.096894342908286</c:v>
                </c:pt>
                <c:pt idx="83">
                  <c:v>83.552843524853628</c:v>
                </c:pt>
                <c:pt idx="84">
                  <c:v>84.010040173781007</c:v>
                </c:pt>
                <c:pt idx="85">
                  <c:v>84.468484289690437</c:v>
                </c:pt>
                <c:pt idx="86">
                  <c:v>84.928175872581988</c:v>
                </c:pt>
                <c:pt idx="87">
                  <c:v>85.389114922455605</c:v>
                </c:pt>
                <c:pt idx="88">
                  <c:v>85.851301439311186</c:v>
                </c:pt>
                <c:pt idx="89">
                  <c:v>86.314735423149003</c:v>
                </c:pt>
                <c:pt idx="90">
                  <c:v>86.779416873968785</c:v>
                </c:pt>
                <c:pt idx="91">
                  <c:v>87.245345791770603</c:v>
                </c:pt>
                <c:pt idx="92">
                  <c:v>87.712522176554558</c:v>
                </c:pt>
                <c:pt idx="93">
                  <c:v>88.180946028320506</c:v>
                </c:pt>
                <c:pt idx="94">
                  <c:v>88.650617347068561</c:v>
                </c:pt>
                <c:pt idx="95">
                  <c:v>89.121536132798738</c:v>
                </c:pt>
                <c:pt idx="96">
                  <c:v>89.593702385510923</c:v>
                </c:pt>
                <c:pt idx="97">
                  <c:v>90.067116105205145</c:v>
                </c:pt>
                <c:pt idx="98">
                  <c:v>90.541777291881431</c:v>
                </c:pt>
                <c:pt idx="99">
                  <c:v>91.017685945539881</c:v>
                </c:pt>
                <c:pt idx="100">
                  <c:v>91.494842066180354</c:v>
                </c:pt>
                <c:pt idx="101">
                  <c:v>91.973245653802834</c:v>
                </c:pt>
                <c:pt idx="102">
                  <c:v>92.452896708407451</c:v>
                </c:pt>
                <c:pt idx="103">
                  <c:v>92.933795229994075</c:v>
                </c:pt>
                <c:pt idx="104">
                  <c:v>93.415941218562793</c:v>
                </c:pt>
                <c:pt idx="105">
                  <c:v>93.899334674113675</c:v>
                </c:pt>
                <c:pt idx="106">
                  <c:v>94.383975596646493</c:v>
                </c:pt>
                <c:pt idx="107">
                  <c:v>94.869863986161377</c:v>
                </c:pt>
                <c:pt idx="108">
                  <c:v>95.356999842658396</c:v>
                </c:pt>
                <c:pt idx="109">
                  <c:v>95.84538316613741</c:v>
                </c:pt>
                <c:pt idx="110">
                  <c:v>96.335013956598488</c:v>
                </c:pt>
                <c:pt idx="111">
                  <c:v>96.825892214041801</c:v>
                </c:pt>
                <c:pt idx="112">
                  <c:v>97.318017938467008</c:v>
                </c:pt>
                <c:pt idx="113">
                  <c:v>97.811391129874337</c:v>
                </c:pt>
                <c:pt idx="114">
                  <c:v>98.306011788263746</c:v>
                </c:pt>
                <c:pt idx="115">
                  <c:v>98.801879913635162</c:v>
                </c:pt>
                <c:pt idx="116">
                  <c:v>99.298995505988657</c:v>
                </c:pt>
                <c:pt idx="117">
                  <c:v>99.797358565324316</c:v>
                </c:pt>
                <c:pt idx="118">
                  <c:v>100.29696909164193</c:v>
                </c:pt>
                <c:pt idx="119">
                  <c:v>100.79782708494163</c:v>
                </c:pt>
                <c:pt idx="120">
                  <c:v>101.29993254522341</c:v>
                </c:pt>
                <c:pt idx="121">
                  <c:v>101.80328547248726</c:v>
                </c:pt>
                <c:pt idx="122">
                  <c:v>102.30788586673323</c:v>
                </c:pt>
                <c:pt idx="123">
                  <c:v>102.81373372796115</c:v>
                </c:pt>
                <c:pt idx="124">
                  <c:v>103.32082905617129</c:v>
                </c:pt>
                <c:pt idx="125">
                  <c:v>103.82917185136337</c:v>
                </c:pt>
                <c:pt idx="126">
                  <c:v>104.33876211353756</c:v>
                </c:pt>
                <c:pt idx="127">
                  <c:v>104.84959984269383</c:v>
                </c:pt>
                <c:pt idx="128">
                  <c:v>105.36168503883212</c:v>
                </c:pt>
                <c:pt idx="129">
                  <c:v>105.87501770195253</c:v>
                </c:pt>
                <c:pt idx="130">
                  <c:v>106.38959783205497</c:v>
                </c:pt>
                <c:pt idx="131">
                  <c:v>106.9054254291395</c:v>
                </c:pt>
                <c:pt idx="132">
                  <c:v>107.42250049320603</c:v>
                </c:pt>
                <c:pt idx="133">
                  <c:v>107.94082302425477</c:v>
                </c:pt>
                <c:pt idx="134">
                  <c:v>108.46039302228542</c:v>
                </c:pt>
                <c:pt idx="135">
                  <c:v>108.98121048729827</c:v>
                </c:pt>
                <c:pt idx="136">
                  <c:v>109.5032754192931</c:v>
                </c:pt>
                <c:pt idx="137">
                  <c:v>110.02658781827</c:v>
                </c:pt>
                <c:pt idx="138">
                  <c:v>110.55114768422901</c:v>
                </c:pt>
                <c:pt idx="139">
                  <c:v>111.07695501717005</c:v>
                </c:pt>
                <c:pt idx="140">
                  <c:v>111.60400981709317</c:v>
                </c:pt>
                <c:pt idx="141">
                  <c:v>112.13231208399836</c:v>
                </c:pt>
                <c:pt idx="142">
                  <c:v>112.66186181788562</c:v>
                </c:pt>
                <c:pt idx="143">
                  <c:v>113.19265901875491</c:v>
                </c:pt>
                <c:pt idx="144">
                  <c:v>113.72470368660632</c:v>
                </c:pt>
                <c:pt idx="145">
                  <c:v>114.25799582143974</c:v>
                </c:pt>
                <c:pt idx="146">
                  <c:v>114.79253542325525</c:v>
                </c:pt>
                <c:pt idx="147">
                  <c:v>115.32832249205289</c:v>
                </c:pt>
                <c:pt idx="148">
                  <c:v>115.86535702783253</c:v>
                </c:pt>
                <c:pt idx="149">
                  <c:v>116.40363903059428</c:v>
                </c:pt>
                <c:pt idx="150">
                  <c:v>116.94316850033802</c:v>
                </c:pt>
                <c:pt idx="151">
                  <c:v>117.48394543706385</c:v>
                </c:pt>
                <c:pt idx="152">
                  <c:v>118.02596984077177</c:v>
                </c:pt>
                <c:pt idx="153">
                  <c:v>118.56924171146177</c:v>
                </c:pt>
                <c:pt idx="154">
                  <c:v>119.11376104913379</c:v>
                </c:pt>
                <c:pt idx="155">
                  <c:v>119.65952785378794</c:v>
                </c:pt>
                <c:pt idx="156">
                  <c:v>120.20654212542412</c:v>
                </c:pt>
                <c:pt idx="157">
                  <c:v>120.75480386404236</c:v>
                </c:pt>
                <c:pt idx="158">
                  <c:v>121.30431306964269</c:v>
                </c:pt>
                <c:pt idx="159">
                  <c:v>121.85506974222508</c:v>
                </c:pt>
                <c:pt idx="160">
                  <c:v>122.40707388178956</c:v>
                </c:pt>
                <c:pt idx="161">
                  <c:v>122.96032548833607</c:v>
                </c:pt>
                <c:pt idx="162">
                  <c:v>123.51482456186463</c:v>
                </c:pt>
                <c:pt idx="163">
                  <c:v>124.07057110237524</c:v>
                </c:pt>
                <c:pt idx="164">
                  <c:v>124.62756510986796</c:v>
                </c:pt>
                <c:pt idx="165">
                  <c:v>125.1858065843428</c:v>
                </c:pt>
                <c:pt idx="166">
                  <c:v>125.74529552579965</c:v>
                </c:pt>
                <c:pt idx="167">
                  <c:v>126.30603193423852</c:v>
                </c:pt>
                <c:pt idx="168">
                  <c:v>126.86801580965948</c:v>
                </c:pt>
                <c:pt idx="169">
                  <c:v>127.43124715206253</c:v>
                </c:pt>
                <c:pt idx="170">
                  <c:v>127.9957259614476</c:v>
                </c:pt>
                <c:pt idx="171">
                  <c:v>128.56145223781493</c:v>
                </c:pt>
                <c:pt idx="172">
                  <c:v>129.12842598116413</c:v>
                </c:pt>
                <c:pt idx="173">
                  <c:v>129.69664719149543</c:v>
                </c:pt>
                <c:pt idx="174">
                  <c:v>130.26611586880881</c:v>
                </c:pt>
                <c:pt idx="175">
                  <c:v>130.83683201310424</c:v>
                </c:pt>
                <c:pt idx="176">
                  <c:v>131.40879562438175</c:v>
                </c:pt>
                <c:pt idx="177">
                  <c:v>131.98200670264137</c:v>
                </c:pt>
                <c:pt idx="178">
                  <c:v>132.55646524788301</c:v>
                </c:pt>
                <c:pt idx="179">
                  <c:v>133.13217126010667</c:v>
                </c:pt>
                <c:pt idx="180">
                  <c:v>133.7091247393125</c:v>
                </c:pt>
                <c:pt idx="181">
                  <c:v>134.28732568550029</c:v>
                </c:pt>
                <c:pt idx="182">
                  <c:v>134.86677409867031</c:v>
                </c:pt>
                <c:pt idx="183">
                  <c:v>135.44746997882228</c:v>
                </c:pt>
                <c:pt idx="184">
                  <c:v>136.02941332595634</c:v>
                </c:pt>
                <c:pt idx="185">
                  <c:v>136.61260414007239</c:v>
                </c:pt>
                <c:pt idx="186">
                  <c:v>137.19704242117055</c:v>
                </c:pt>
                <c:pt idx="187">
                  <c:v>137.78272816925084</c:v>
                </c:pt>
                <c:pt idx="188">
                  <c:v>138.36966138431313</c:v>
                </c:pt>
                <c:pt idx="189">
                  <c:v>138.95784206635747</c:v>
                </c:pt>
                <c:pt idx="190">
                  <c:v>139.54727021538397</c:v>
                </c:pt>
                <c:pt idx="191">
                  <c:v>140.13794583139247</c:v>
                </c:pt>
                <c:pt idx="192">
                  <c:v>140.72986891438299</c:v>
                </c:pt>
                <c:pt idx="193">
                  <c:v>141.32303946435573</c:v>
                </c:pt>
                <c:pt idx="194">
                  <c:v>141.91745748131046</c:v>
                </c:pt>
                <c:pt idx="195">
                  <c:v>142.51312296524719</c:v>
                </c:pt>
                <c:pt idx="196">
                  <c:v>143.11003591616605</c:v>
                </c:pt>
                <c:pt idx="197">
                  <c:v>143.70819633406694</c:v>
                </c:pt>
                <c:pt idx="198">
                  <c:v>144.3076042189499</c:v>
                </c:pt>
                <c:pt idx="199">
                  <c:v>144.90825957081498</c:v>
                </c:pt>
                <c:pt idx="200">
                  <c:v>145.51016238966213</c:v>
                </c:pt>
                <c:pt idx="201">
                  <c:v>146.11331267549127</c:v>
                </c:pt>
                <c:pt idx="202">
                  <c:v>146.71771042830252</c:v>
                </c:pt>
                <c:pt idx="203">
                  <c:v>147.32335564809586</c:v>
                </c:pt>
                <c:pt idx="204">
                  <c:v>147.93024833487118</c:v>
                </c:pt>
                <c:pt idx="205">
                  <c:v>148.53838848862867</c:v>
                </c:pt>
                <c:pt idx="206">
                  <c:v>149.14777610936821</c:v>
                </c:pt>
                <c:pt idx="207">
                  <c:v>149.75841119708971</c:v>
                </c:pt>
                <c:pt idx="208">
                  <c:v>150.37029375179338</c:v>
                </c:pt>
                <c:pt idx="209">
                  <c:v>150.98342377347913</c:v>
                </c:pt>
                <c:pt idx="210">
                  <c:v>151.59780126214687</c:v>
                </c:pt>
                <c:pt idx="211">
                  <c:v>152.21342621779672</c:v>
                </c:pt>
                <c:pt idx="212">
                  <c:v>152.83029864042865</c:v>
                </c:pt>
                <c:pt idx="213">
                  <c:v>153.44841853004257</c:v>
                </c:pt>
                <c:pt idx="214">
                  <c:v>154.06778588663866</c:v>
                </c:pt>
                <c:pt idx="215">
                  <c:v>154.68840071021683</c:v>
                </c:pt>
                <c:pt idx="216">
                  <c:v>155.31026300077687</c:v>
                </c:pt>
                <c:pt idx="217">
                  <c:v>155.93337275831911</c:v>
                </c:pt>
                <c:pt idx="218">
                  <c:v>156.55772998284354</c:v>
                </c:pt>
                <c:pt idx="219">
                  <c:v>157.18333467434988</c:v>
                </c:pt>
                <c:pt idx="220">
                  <c:v>157.8101868328383</c:v>
                </c:pt>
                <c:pt idx="221">
                  <c:v>158.43828645830885</c:v>
                </c:pt>
                <c:pt idx="222">
                  <c:v>159.06763355076137</c:v>
                </c:pt>
                <c:pt idx="223">
                  <c:v>159.698228110196</c:v>
                </c:pt>
                <c:pt idx="224">
                  <c:v>160.33007013661279</c:v>
                </c:pt>
                <c:pt idx="225">
                  <c:v>160.96315963001152</c:v>
                </c:pt>
                <c:pt idx="226">
                  <c:v>161.59749659039235</c:v>
                </c:pt>
                <c:pt idx="227">
                  <c:v>162.23308101775532</c:v>
                </c:pt>
                <c:pt idx="228">
                  <c:v>162.86991291210023</c:v>
                </c:pt>
                <c:pt idx="229">
                  <c:v>163.50799227342719</c:v>
                </c:pt>
                <c:pt idx="230">
                  <c:v>164.14731910173646</c:v>
                </c:pt>
                <c:pt idx="231">
                  <c:v>164.7878933970276</c:v>
                </c:pt>
                <c:pt idx="232">
                  <c:v>165.42971515930083</c:v>
                </c:pt>
                <c:pt idx="233">
                  <c:v>166.07278438855619</c:v>
                </c:pt>
                <c:pt idx="234">
                  <c:v>166.71710108479346</c:v>
                </c:pt>
                <c:pt idx="235">
                  <c:v>167.36266524801289</c:v>
                </c:pt>
                <c:pt idx="236">
                  <c:v>168.00947687821449</c:v>
                </c:pt>
                <c:pt idx="237">
                  <c:v>168.65753597539805</c:v>
                </c:pt>
                <c:pt idx="238">
                  <c:v>169.30684253956363</c:v>
                </c:pt>
                <c:pt idx="239">
                  <c:v>169.95739657071132</c:v>
                </c:pt>
                <c:pt idx="240">
                  <c:v>170.6091980688411</c:v>
                </c:pt>
                <c:pt idx="241">
                  <c:v>171.262247033953</c:v>
                </c:pt>
                <c:pt idx="242">
                  <c:v>171.91654346604693</c:v>
                </c:pt>
                <c:pt idx="243">
                  <c:v>172.57208736512288</c:v>
                </c:pt>
                <c:pt idx="244">
                  <c:v>173.22887873118091</c:v>
                </c:pt>
                <c:pt idx="245">
                  <c:v>173.88691756422099</c:v>
                </c:pt>
                <c:pt idx="246">
                  <c:v>174.54620386424315</c:v>
                </c:pt>
                <c:pt idx="247">
                  <c:v>175.20673763124739</c:v>
                </c:pt>
                <c:pt idx="248">
                  <c:v>175.86851886523374</c:v>
                </c:pt>
                <c:pt idx="249">
                  <c:v>176.53154756620211</c:v>
                </c:pt>
                <c:pt idx="250">
                  <c:v>177.19582373415255</c:v>
                </c:pt>
                <c:pt idx="251">
                  <c:v>177.861347369085</c:v>
                </c:pt>
                <c:pt idx="252">
                  <c:v>178.52811847099966</c:v>
                </c:pt>
                <c:pt idx="253">
                  <c:v>179.19613703989629</c:v>
                </c:pt>
                <c:pt idx="254">
                  <c:v>179.86540307577502</c:v>
                </c:pt>
                <c:pt idx="255">
                  <c:v>180.53591657863578</c:v>
                </c:pt>
                <c:pt idx="256">
                  <c:v>181.20767754847859</c:v>
                </c:pt>
                <c:pt idx="257">
                  <c:v>181.88068598530344</c:v>
                </c:pt>
                <c:pt idx="258">
                  <c:v>182.55494188911047</c:v>
                </c:pt>
                <c:pt idx="259">
                  <c:v>183.23044525989951</c:v>
                </c:pt>
                <c:pt idx="260">
                  <c:v>183.90719609767061</c:v>
                </c:pt>
                <c:pt idx="261">
                  <c:v>184.58519440242372</c:v>
                </c:pt>
                <c:pt idx="262">
                  <c:v>185.26444017415895</c:v>
                </c:pt>
                <c:pt idx="263">
                  <c:v>185.94493341287637</c:v>
                </c:pt>
                <c:pt idx="264">
                  <c:v>186.62667411857569</c:v>
                </c:pt>
                <c:pt idx="265">
                  <c:v>187.30966229125713</c:v>
                </c:pt>
                <c:pt idx="266">
                  <c:v>187.99389793092064</c:v>
                </c:pt>
                <c:pt idx="267">
                  <c:v>188.6793810375662</c:v>
                </c:pt>
                <c:pt idx="268">
                  <c:v>189.3661116111939</c:v>
                </c:pt>
                <c:pt idx="269">
                  <c:v>190.05408965180354</c:v>
                </c:pt>
                <c:pt idx="270">
                  <c:v>190.74331515939528</c:v>
                </c:pt>
                <c:pt idx="271">
                  <c:v>191.4337881339691</c:v>
                </c:pt>
                <c:pt idx="272">
                  <c:v>192.12550857552509</c:v>
                </c:pt>
                <c:pt idx="273">
                  <c:v>192.81847648406298</c:v>
                </c:pt>
                <c:pt idx="274">
                  <c:v>193.51269185958307</c:v>
                </c:pt>
                <c:pt idx="275">
                  <c:v>194.20815470208512</c:v>
                </c:pt>
                <c:pt idx="276">
                  <c:v>194.90486501156937</c:v>
                </c:pt>
                <c:pt idx="277">
                  <c:v>195.60282278803564</c:v>
                </c:pt>
                <c:pt idx="278">
                  <c:v>196.3020280314839</c:v>
                </c:pt>
                <c:pt idx="279">
                  <c:v>197.00248074191418</c:v>
                </c:pt>
                <c:pt idx="280">
                  <c:v>197.70418091932666</c:v>
                </c:pt>
                <c:pt idx="281">
                  <c:v>198.40712856372122</c:v>
                </c:pt>
                <c:pt idx="282">
                  <c:v>199.11132367509774</c:v>
                </c:pt>
                <c:pt idx="283">
                  <c:v>199.81676625345631</c:v>
                </c:pt>
                <c:pt idx="284">
                  <c:v>200.52345629879704</c:v>
                </c:pt>
                <c:pt idx="285">
                  <c:v>201.23139381111986</c:v>
                </c:pt>
                <c:pt idx="286">
                  <c:v>201.94057879042472</c:v>
                </c:pt>
                <c:pt idx="287">
                  <c:v>202.65101123671167</c:v>
                </c:pt>
                <c:pt idx="288">
                  <c:v>203.36269114998049</c:v>
                </c:pt>
                <c:pt idx="289">
                  <c:v>204.07561853023157</c:v>
                </c:pt>
                <c:pt idx="290">
                  <c:v>204.7897933774648</c:v>
                </c:pt>
                <c:pt idx="291">
                  <c:v>205.50521569167992</c:v>
                </c:pt>
                <c:pt idx="292">
                  <c:v>206.22188547287709</c:v>
                </c:pt>
                <c:pt idx="293">
                  <c:v>206.93980272105642</c:v>
                </c:pt>
                <c:pt idx="294">
                  <c:v>207.65896743621781</c:v>
                </c:pt>
                <c:pt idx="295">
                  <c:v>208.37937961836121</c:v>
                </c:pt>
                <c:pt idx="296">
                  <c:v>209.10103926748673</c:v>
                </c:pt>
                <c:pt idx="297">
                  <c:v>209.82394638359426</c:v>
                </c:pt>
                <c:pt idx="298">
                  <c:v>210.54810096668393</c:v>
                </c:pt>
                <c:pt idx="299">
                  <c:v>211.27350301675568</c:v>
                </c:pt>
                <c:pt idx="300">
                  <c:v>212.00015253380937</c:v>
                </c:pt>
                <c:pt idx="301">
                  <c:v>212.72804951784516</c:v>
                </c:pt>
                <c:pt idx="302">
                  <c:v>213.45719396886309</c:v>
                </c:pt>
                <c:pt idx="303">
                  <c:v>214.18758588686308</c:v>
                </c:pt>
                <c:pt idx="304">
                  <c:v>214.91922527184519</c:v>
                </c:pt>
                <c:pt idx="305">
                  <c:v>215.6521121238091</c:v>
                </c:pt>
                <c:pt idx="306">
                  <c:v>216.38624644275544</c:v>
                </c:pt>
                <c:pt idx="307">
                  <c:v>217.1216282286837</c:v>
                </c:pt>
                <c:pt idx="308">
                  <c:v>217.85825748159391</c:v>
                </c:pt>
                <c:pt idx="309">
                  <c:v>218.59613420148634</c:v>
                </c:pt>
                <c:pt idx="310">
                  <c:v>219.3352583883607</c:v>
                </c:pt>
                <c:pt idx="311">
                  <c:v>220.07563004221717</c:v>
                </c:pt>
                <c:pt idx="312">
                  <c:v>220.81724916305583</c:v>
                </c:pt>
                <c:pt idx="313">
                  <c:v>221.56011575087643</c:v>
                </c:pt>
                <c:pt idx="314">
                  <c:v>222.30422980567909</c:v>
                </c:pt>
                <c:pt idx="315">
                  <c:v>223.04959132746379</c:v>
                </c:pt>
                <c:pt idx="316">
                  <c:v>223.79620031623077</c:v>
                </c:pt>
                <c:pt idx="317">
                  <c:v>224.5440567719796</c:v>
                </c:pt>
                <c:pt idx="318">
                  <c:v>225.29316069471071</c:v>
                </c:pt>
                <c:pt idx="319">
                  <c:v>226.04351208442367</c:v>
                </c:pt>
                <c:pt idx="320">
                  <c:v>226.79511094111871</c:v>
                </c:pt>
                <c:pt idx="321">
                  <c:v>227.54795726479588</c:v>
                </c:pt>
                <c:pt idx="322">
                  <c:v>228.30205105545511</c:v>
                </c:pt>
                <c:pt idx="323">
                  <c:v>229.05739231309639</c:v>
                </c:pt>
                <c:pt idx="324">
                  <c:v>229.81398103771974</c:v>
                </c:pt>
                <c:pt idx="325">
                  <c:v>230.57181722932521</c:v>
                </c:pt>
                <c:pt idx="326">
                  <c:v>231.33090088791261</c:v>
                </c:pt>
                <c:pt idx="327">
                  <c:v>232.09123201348214</c:v>
                </c:pt>
                <c:pt idx="328">
                  <c:v>232.85281060603401</c:v>
                </c:pt>
                <c:pt idx="329">
                  <c:v>233.61563666556762</c:v>
                </c:pt>
                <c:pt idx="330">
                  <c:v>234.37971019208334</c:v>
                </c:pt>
                <c:pt idx="331">
                  <c:v>235.14503118558122</c:v>
                </c:pt>
                <c:pt idx="332">
                  <c:v>235.91159964606103</c:v>
                </c:pt>
                <c:pt idx="333">
                  <c:v>236.67941557352304</c:v>
                </c:pt>
                <c:pt idx="334">
                  <c:v>237.44847896796713</c:v>
                </c:pt>
                <c:pt idx="335">
                  <c:v>238.21878982939316</c:v>
                </c:pt>
                <c:pt idx="336">
                  <c:v>238.99034815780126</c:v>
                </c:pt>
                <c:pt idx="337">
                  <c:v>239.76315395319153</c:v>
                </c:pt>
                <c:pt idx="338">
                  <c:v>240.53720721556377</c:v>
                </c:pt>
                <c:pt idx="339">
                  <c:v>241.3125079449182</c:v>
                </c:pt>
                <c:pt idx="340">
                  <c:v>242.08905614125473</c:v>
                </c:pt>
                <c:pt idx="341">
                  <c:v>242.86685180457317</c:v>
                </c:pt>
                <c:pt idx="342">
                  <c:v>243.64589493487378</c:v>
                </c:pt>
                <c:pt idx="343">
                  <c:v>244.42618553215635</c:v>
                </c:pt>
                <c:pt idx="344">
                  <c:v>245.20772359642098</c:v>
                </c:pt>
                <c:pt idx="345">
                  <c:v>245.99050912766782</c:v>
                </c:pt>
                <c:pt idx="346">
                  <c:v>246.77454212589669</c:v>
                </c:pt>
                <c:pt idx="347">
                  <c:v>247.55982259110749</c:v>
                </c:pt>
                <c:pt idx="348">
                  <c:v>248.3463505233004</c:v>
                </c:pt>
                <c:pt idx="349">
                  <c:v>249.13412592247548</c:v>
                </c:pt>
                <c:pt idx="350">
                  <c:v>249.92314878863257</c:v>
                </c:pt>
                <c:pt idx="351">
                  <c:v>250.71341912177192</c:v>
                </c:pt>
                <c:pt idx="352">
                  <c:v>251.50493692189298</c:v>
                </c:pt>
                <c:pt idx="353">
                  <c:v>252.29770218899628</c:v>
                </c:pt>
                <c:pt idx="354">
                  <c:v>253.09171492308161</c:v>
                </c:pt>
                <c:pt idx="355">
                  <c:v>253.88697512414919</c:v>
                </c:pt>
                <c:pt idx="356">
                  <c:v>254.68348279219862</c:v>
                </c:pt>
                <c:pt idx="357">
                  <c:v>255.4812379272301</c:v>
                </c:pt>
                <c:pt idx="358">
                  <c:v>256.28024052924366</c:v>
                </c:pt>
                <c:pt idx="359">
                  <c:v>257.08049059823941</c:v>
                </c:pt>
                <c:pt idx="360">
                  <c:v>257.88198813421724</c:v>
                </c:pt>
                <c:pt idx="361">
                  <c:v>258.68473313717698</c:v>
                </c:pt>
                <c:pt idx="362">
                  <c:v>259.48872560711891</c:v>
                </c:pt>
                <c:pt idx="363">
                  <c:v>260.29396554404292</c:v>
                </c:pt>
                <c:pt idx="364">
                  <c:v>261.10045294794895</c:v>
                </c:pt>
                <c:pt idx="365">
                  <c:v>261.90818781883712</c:v>
                </c:pt>
                <c:pt idx="366">
                  <c:v>262.7171701567072</c:v>
                </c:pt>
                <c:pt idx="367">
                  <c:v>263.52739996155935</c:v>
                </c:pt>
                <c:pt idx="368">
                  <c:v>264.3388772333937</c:v>
                </c:pt>
                <c:pt idx="369">
                  <c:v>265.15160197221013</c:v>
                </c:pt>
                <c:pt idx="370">
                  <c:v>265.96557417800847</c:v>
                </c:pt>
                <c:pt idx="371">
                  <c:v>266.78079385078888</c:v>
                </c:pt>
                <c:pt idx="372">
                  <c:v>267.59726099055149</c:v>
                </c:pt>
                <c:pt idx="373">
                  <c:v>268.41497559729618</c:v>
                </c:pt>
                <c:pt idx="374">
                  <c:v>269.23393767102283</c:v>
                </c:pt>
                <c:pt idx="375">
                  <c:v>270.05414721173162</c:v>
                </c:pt>
                <c:pt idx="376">
                  <c:v>270.87560421942237</c:v>
                </c:pt>
                <c:pt idx="377">
                  <c:v>271.69830869409537</c:v>
                </c:pt>
                <c:pt idx="378">
                  <c:v>272.5222606357504</c:v>
                </c:pt>
                <c:pt idx="379">
                  <c:v>273.34746004438722</c:v>
                </c:pt>
                <c:pt idx="380">
                  <c:v>274.1739069200064</c:v>
                </c:pt>
                <c:pt idx="381">
                  <c:v>275.00160126260749</c:v>
                </c:pt>
                <c:pt idx="382">
                  <c:v>275.83054307219078</c:v>
                </c:pt>
                <c:pt idx="383">
                  <c:v>276.66073234875597</c:v>
                </c:pt>
                <c:pt idx="384">
                  <c:v>277.49216909230336</c:v>
                </c:pt>
                <c:pt idx="385">
                  <c:v>278.32485330283276</c:v>
                </c:pt>
                <c:pt idx="386">
                  <c:v>279.15878498034431</c:v>
                </c:pt>
                <c:pt idx="387">
                  <c:v>279.99396412483804</c:v>
                </c:pt>
                <c:pt idx="388">
                  <c:v>280.83039073631363</c:v>
                </c:pt>
                <c:pt idx="389">
                  <c:v>281.6680648147713</c:v>
                </c:pt>
                <c:pt idx="390">
                  <c:v>282.50698636021099</c:v>
                </c:pt>
                <c:pt idx="391">
                  <c:v>283.34715537263298</c:v>
                </c:pt>
                <c:pt idx="392">
                  <c:v>284.18857185203677</c:v>
                </c:pt>
                <c:pt idx="393">
                  <c:v>285.03123579842264</c:v>
                </c:pt>
                <c:pt idx="394">
                  <c:v>285.87514721179059</c:v>
                </c:pt>
                <c:pt idx="395">
                  <c:v>286.72030609214073</c:v>
                </c:pt>
                <c:pt idx="396">
                  <c:v>287.56671243947284</c:v>
                </c:pt>
                <c:pt idx="397">
                  <c:v>288.41436625378714</c:v>
                </c:pt>
                <c:pt idx="398">
                  <c:v>289.26326753508334</c:v>
                </c:pt>
                <c:pt idx="399">
                  <c:v>290.1134162833618</c:v>
                </c:pt>
                <c:pt idx="400">
                  <c:v>290.96481249862234</c:v>
                </c:pt>
                <c:pt idx="401">
                  <c:v>291.81745618086472</c:v>
                </c:pt>
                <c:pt idx="402">
                  <c:v>292.67134733008925</c:v>
                </c:pt>
                <c:pt idx="403">
                  <c:v>293.52648594629591</c:v>
                </c:pt>
                <c:pt idx="404">
                  <c:v>294.38287202948464</c:v>
                </c:pt>
                <c:pt idx="405">
                  <c:v>295.24050557965523</c:v>
                </c:pt>
                <c:pt idx="406">
                  <c:v>296.09938659680807</c:v>
                </c:pt>
                <c:pt idx="407">
                  <c:v>296.95951508094299</c:v>
                </c:pt>
                <c:pt idx="408">
                  <c:v>297.82089103205988</c:v>
                </c:pt>
                <c:pt idx="409">
                  <c:v>298.68351445015895</c:v>
                </c:pt>
                <c:pt idx="410">
                  <c:v>299.54738533523994</c:v>
                </c:pt>
                <c:pt idx="411">
                  <c:v>300.41250368730317</c:v>
                </c:pt>
                <c:pt idx="412">
                  <c:v>301.27886950634854</c:v>
                </c:pt>
                <c:pt idx="413">
                  <c:v>302.14648279237588</c:v>
                </c:pt>
                <c:pt idx="414">
                  <c:v>303.01534354538518</c:v>
                </c:pt>
                <c:pt idx="415">
                  <c:v>303.88545176537662</c:v>
                </c:pt>
                <c:pt idx="416">
                  <c:v>304.75680745235007</c:v>
                </c:pt>
                <c:pt idx="417">
                  <c:v>305.62941060630556</c:v>
                </c:pt>
                <c:pt idx="418">
                  <c:v>306.50326122724334</c:v>
                </c:pt>
                <c:pt idx="419">
                  <c:v>307.37835931516292</c:v>
                </c:pt>
                <c:pt idx="420">
                  <c:v>308.25470487006464</c:v>
                </c:pt>
                <c:pt idx="421">
                  <c:v>309.13229789194838</c:v>
                </c:pt>
                <c:pt idx="422">
                  <c:v>310.01113838081432</c:v>
                </c:pt>
                <c:pt idx="423">
                  <c:v>310.89122633666233</c:v>
                </c:pt>
                <c:pt idx="424">
                  <c:v>311.77256175949236</c:v>
                </c:pt>
                <c:pt idx="425">
                  <c:v>312.65514464930436</c:v>
                </c:pt>
                <c:pt idx="426">
                  <c:v>313.53897500609861</c:v>
                </c:pt>
                <c:pt idx="427">
                  <c:v>314.42405282987477</c:v>
                </c:pt>
                <c:pt idx="428">
                  <c:v>315.31037812063306</c:v>
                </c:pt>
                <c:pt idx="429">
                  <c:v>316.19795087837338</c:v>
                </c:pt>
                <c:pt idx="430">
                  <c:v>317.08677110309583</c:v>
                </c:pt>
                <c:pt idx="431">
                  <c:v>317.97683879480047</c:v>
                </c:pt>
                <c:pt idx="432">
                  <c:v>318.86815395348674</c:v>
                </c:pt>
                <c:pt idx="433">
                  <c:v>319.76071657915543</c:v>
                </c:pt>
                <c:pt idx="434">
                  <c:v>320.65452667180637</c:v>
                </c:pt>
                <c:pt idx="435">
                  <c:v>321.54958423143904</c:v>
                </c:pt>
                <c:pt idx="436">
                  <c:v>322.44588925805391</c:v>
                </c:pt>
                <c:pt idx="437">
                  <c:v>323.34344175165074</c:v>
                </c:pt>
                <c:pt idx="438">
                  <c:v>324.2422417122296</c:v>
                </c:pt>
                <c:pt idx="439">
                  <c:v>325.14228913979076</c:v>
                </c:pt>
                <c:pt idx="440">
                  <c:v>326.04358403433378</c:v>
                </c:pt>
                <c:pt idx="441">
                  <c:v>326.94612639585876</c:v>
                </c:pt>
                <c:pt idx="442">
                  <c:v>327.84991622436604</c:v>
                </c:pt>
                <c:pt idx="443">
                  <c:v>328.75495351985535</c:v>
                </c:pt>
                <c:pt idx="444">
                  <c:v>329.66123828232662</c:v>
                </c:pt>
                <c:pt idx="445">
                  <c:v>330.56877051178009</c:v>
                </c:pt>
                <c:pt idx="446">
                  <c:v>331.47755020821563</c:v>
                </c:pt>
                <c:pt idx="447">
                  <c:v>332.38757737163314</c:v>
                </c:pt>
                <c:pt idx="448">
                  <c:v>333.2988520020329</c:v>
                </c:pt>
                <c:pt idx="449">
                  <c:v>334.21137409941451</c:v>
                </c:pt>
                <c:pt idx="450">
                  <c:v>335.1251436637782</c:v>
                </c:pt>
                <c:pt idx="451">
                  <c:v>336.04016069512403</c:v>
                </c:pt>
                <c:pt idx="452">
                  <c:v>336.95642519345188</c:v>
                </c:pt>
                <c:pt idx="453">
                  <c:v>337.87393715876175</c:v>
                </c:pt>
                <c:pt idx="454">
                  <c:v>338.7926965910537</c:v>
                </c:pt>
                <c:pt idx="455">
                  <c:v>339.71270349032795</c:v>
                </c:pt>
                <c:pt idx="456">
                  <c:v>340.633957856584</c:v>
                </c:pt>
                <c:pt idx="457">
                  <c:v>341.55645968982242</c:v>
                </c:pt>
                <c:pt idx="458">
                  <c:v>342.48020899004274</c:v>
                </c:pt>
                <c:pt idx="459">
                  <c:v>343.40520575724474</c:v>
                </c:pt>
                <c:pt idx="460">
                  <c:v>344.33144999142951</c:v>
                </c:pt>
                <c:pt idx="461">
                  <c:v>345.25894169259601</c:v>
                </c:pt>
                <c:pt idx="462">
                  <c:v>346.18768086074448</c:v>
                </c:pt>
                <c:pt idx="463">
                  <c:v>347.11766749587514</c:v>
                </c:pt>
                <c:pt idx="464">
                  <c:v>348.04890159798765</c:v>
                </c:pt>
                <c:pt idx="465">
                  <c:v>348.98138316708241</c:v>
                </c:pt>
                <c:pt idx="466">
                  <c:v>349.9151122031592</c:v>
                </c:pt>
                <c:pt idx="467">
                  <c:v>350.85008870621823</c:v>
                </c:pt>
                <c:pt idx="468">
                  <c:v>351.78631267625906</c:v>
                </c:pt>
                <c:pt idx="469">
                  <c:v>352.72378411328202</c:v>
                </c:pt>
                <c:pt idx="470">
                  <c:v>353.66250301728729</c:v>
                </c:pt>
                <c:pt idx="471">
                  <c:v>354.60246938827424</c:v>
                </c:pt>
                <c:pt idx="472">
                  <c:v>355.5436832262435</c:v>
                </c:pt>
                <c:pt idx="473">
                  <c:v>356.48614453119495</c:v>
                </c:pt>
                <c:pt idx="474">
                  <c:v>357.42985330312814</c:v>
                </c:pt>
                <c:pt idx="475">
                  <c:v>358.37480954204369</c:v>
                </c:pt>
                <c:pt idx="476">
                  <c:v>359.32101324794098</c:v>
                </c:pt>
                <c:pt idx="477">
                  <c:v>360.26846442082058</c:v>
                </c:pt>
                <c:pt idx="478">
                  <c:v>361.21716306068225</c:v>
                </c:pt>
                <c:pt idx="479">
                  <c:v>362.16710916752572</c:v>
                </c:pt>
                <c:pt idx="480">
                  <c:v>363.11830274135178</c:v>
                </c:pt>
                <c:pt idx="481">
                  <c:v>364.07074378215952</c:v>
                </c:pt>
                <c:pt idx="482">
                  <c:v>365.02443228994946</c:v>
                </c:pt>
                <c:pt idx="483">
                  <c:v>365.97936826472142</c:v>
                </c:pt>
                <c:pt idx="484">
                  <c:v>366.93555170647539</c:v>
                </c:pt>
                <c:pt idx="485">
                  <c:v>367.89298261521134</c:v>
                </c:pt>
                <c:pt idx="486">
                  <c:v>368.85166099092953</c:v>
                </c:pt>
                <c:pt idx="487">
                  <c:v>369.8115868336298</c:v>
                </c:pt>
                <c:pt idx="488">
                  <c:v>370.77276014331215</c:v>
                </c:pt>
                <c:pt idx="489">
                  <c:v>371.7351809199763</c:v>
                </c:pt>
                <c:pt idx="490">
                  <c:v>372.69884916362275</c:v>
                </c:pt>
                <c:pt idx="491">
                  <c:v>373.66376487425117</c:v>
                </c:pt>
                <c:pt idx="492">
                  <c:v>374.62992805186178</c:v>
                </c:pt>
                <c:pt idx="493">
                  <c:v>375.5973386964547</c:v>
                </c:pt>
                <c:pt idx="494">
                  <c:v>376.56599680802913</c:v>
                </c:pt>
                <c:pt idx="495">
                  <c:v>377.53590238658597</c:v>
                </c:pt>
                <c:pt idx="496">
                  <c:v>378.50705543212467</c:v>
                </c:pt>
                <c:pt idx="497">
                  <c:v>379.47945594464551</c:v>
                </c:pt>
                <c:pt idx="498">
                  <c:v>380.45310392414854</c:v>
                </c:pt>
                <c:pt idx="499">
                  <c:v>381.42799937063359</c:v>
                </c:pt>
                <c:pt idx="500">
                  <c:v>382.40414228410054</c:v>
                </c:pt>
                <c:pt idx="501">
                  <c:v>383.38153266454964</c:v>
                </c:pt>
                <c:pt idx="502">
                  <c:v>384.36017051198093</c:v>
                </c:pt>
                <c:pt idx="503">
                  <c:v>385.34005582639395</c:v>
                </c:pt>
                <c:pt idx="504">
                  <c:v>386.32118860778962</c:v>
                </c:pt>
                <c:pt idx="505">
                  <c:v>387.3035688561672</c:v>
                </c:pt>
                <c:pt idx="506">
                  <c:v>388.28719657152658</c:v>
                </c:pt>
                <c:pt idx="507">
                  <c:v>389.27207175386803</c:v>
                </c:pt>
                <c:pt idx="508">
                  <c:v>390.25819440319162</c:v>
                </c:pt>
                <c:pt idx="509">
                  <c:v>391.24556451949735</c:v>
                </c:pt>
                <c:pt idx="510">
                  <c:v>392.23418210278516</c:v>
                </c:pt>
                <c:pt idx="511">
                  <c:v>393.22404715305498</c:v>
                </c:pt>
                <c:pt idx="512">
                  <c:v>394.21515967030678</c:v>
                </c:pt>
                <c:pt idx="513">
                  <c:v>395.20751965454065</c:v>
                </c:pt>
                <c:pt idx="514">
                  <c:v>396.20112710575671</c:v>
                </c:pt>
                <c:pt idx="515">
                  <c:v>397.19598202395463</c:v>
                </c:pt>
                <c:pt idx="516">
                  <c:v>398.19208440913474</c:v>
                </c:pt>
                <c:pt idx="517">
                  <c:v>399.18943426129727</c:v>
                </c:pt>
                <c:pt idx="518">
                  <c:v>400.18803158044142</c:v>
                </c:pt>
                <c:pt idx="519">
                  <c:v>401.18787636656771</c:v>
                </c:pt>
                <c:pt idx="520">
                  <c:v>402.18896861967613</c:v>
                </c:pt>
                <c:pt idx="521">
                  <c:v>403.19130833976652</c:v>
                </c:pt>
                <c:pt idx="522">
                  <c:v>404.19489552683922</c:v>
                </c:pt>
                <c:pt idx="523">
                  <c:v>405.19973018089365</c:v>
                </c:pt>
                <c:pt idx="524">
                  <c:v>406.20581230193045</c:v>
                </c:pt>
                <c:pt idx="525">
                  <c:v>407.21314188994904</c:v>
                </c:pt>
                <c:pt idx="526">
                  <c:v>408.22171894494988</c:v>
                </c:pt>
                <c:pt idx="527">
                  <c:v>409.23154346693292</c:v>
                </c:pt>
                <c:pt idx="528">
                  <c:v>410.24261545589775</c:v>
                </c:pt>
                <c:pt idx="529">
                  <c:v>411.2549349118446</c:v>
                </c:pt>
                <c:pt idx="530">
                  <c:v>412.26850183477399</c:v>
                </c:pt>
                <c:pt idx="531">
                  <c:v>413.28331622468517</c:v>
                </c:pt>
                <c:pt idx="532">
                  <c:v>414.29937808157842</c:v>
                </c:pt>
                <c:pt idx="533">
                  <c:v>415.31668740545348</c:v>
                </c:pt>
                <c:pt idx="534">
                  <c:v>416.3352441963109</c:v>
                </c:pt>
                <c:pt idx="535">
                  <c:v>417.35504845415022</c:v>
                </c:pt>
                <c:pt idx="536">
                  <c:v>418.37610017897174</c:v>
                </c:pt>
                <c:pt idx="537">
                  <c:v>419.39839937077534</c:v>
                </c:pt>
                <c:pt idx="538">
                  <c:v>420.42194602956084</c:v>
                </c:pt>
                <c:pt idx="539">
                  <c:v>421.44674015532848</c:v>
                </c:pt>
                <c:pt idx="540">
                  <c:v>422.47278174807826</c:v>
                </c:pt>
                <c:pt idx="541">
                  <c:v>423.50007080781012</c:v>
                </c:pt>
                <c:pt idx="542">
                  <c:v>424.52860733452417</c:v>
                </c:pt>
                <c:pt idx="543">
                  <c:v>425.5583913282199</c:v>
                </c:pt>
                <c:pt idx="544">
                  <c:v>426.58942278889799</c:v>
                </c:pt>
                <c:pt idx="545">
                  <c:v>427.62170171655799</c:v>
                </c:pt>
                <c:pt idx="546">
                  <c:v>428.65522811120019</c:v>
                </c:pt>
                <c:pt idx="547">
                  <c:v>429.69000197282412</c:v>
                </c:pt>
                <c:pt idx="548">
                  <c:v>430.72602330143042</c:v>
                </c:pt>
                <c:pt idx="549">
                  <c:v>431.76329209701908</c:v>
                </c:pt>
                <c:pt idx="550">
                  <c:v>432.80180835958947</c:v>
                </c:pt>
                <c:pt idx="551">
                  <c:v>433.84157208914166</c:v>
                </c:pt>
                <c:pt idx="552">
                  <c:v>434.88258328567622</c:v>
                </c:pt>
                <c:pt idx="553">
                  <c:v>435.92484194919308</c:v>
                </c:pt>
                <c:pt idx="554">
                  <c:v>436.96834807969174</c:v>
                </c:pt>
                <c:pt idx="555">
                  <c:v>438.01310167717241</c:v>
                </c:pt>
                <c:pt idx="556">
                  <c:v>439.05910274163529</c:v>
                </c:pt>
                <c:pt idx="557">
                  <c:v>440.10635127308001</c:v>
                </c:pt>
                <c:pt idx="558">
                  <c:v>441.15484727150715</c:v>
                </c:pt>
                <c:pt idx="559">
                  <c:v>442.20459073691603</c:v>
                </c:pt>
                <c:pt idx="560">
                  <c:v>443.25558166930688</c:v>
                </c:pt>
                <c:pt idx="561">
                  <c:v>444.3078200686802</c:v>
                </c:pt>
                <c:pt idx="562">
                  <c:v>445.36130593503538</c:v>
                </c:pt>
                <c:pt idx="563">
                  <c:v>446.41603926837269</c:v>
                </c:pt>
                <c:pt idx="564">
                  <c:v>447.47202006869202</c:v>
                </c:pt>
                <c:pt idx="565">
                  <c:v>448.52924833599343</c:v>
                </c:pt>
                <c:pt idx="566">
                  <c:v>449.58772407027692</c:v>
                </c:pt>
                <c:pt idx="567">
                  <c:v>450.64744727154249</c:v>
                </c:pt>
                <c:pt idx="568">
                  <c:v>451.70841793979019</c:v>
                </c:pt>
                <c:pt idx="569">
                  <c:v>452.77063607501964</c:v>
                </c:pt>
                <c:pt idx="570">
                  <c:v>453.83410167723139</c:v>
                </c:pt>
                <c:pt idx="571">
                  <c:v>454.89881474642527</c:v>
                </c:pt>
                <c:pt idx="572">
                  <c:v>455.9647752826009</c:v>
                </c:pt>
                <c:pt idx="573">
                  <c:v>457.03198328575894</c:v>
                </c:pt>
                <c:pt idx="574">
                  <c:v>458.10043875589895</c:v>
                </c:pt>
                <c:pt idx="575">
                  <c:v>459.17014169302098</c:v>
                </c:pt>
                <c:pt idx="576">
                  <c:v>460.24109209712555</c:v>
                </c:pt>
                <c:pt idx="577">
                  <c:v>461.31328996821156</c:v>
                </c:pt>
                <c:pt idx="578">
                  <c:v>462.38673530627972</c:v>
                </c:pt>
                <c:pt idx="579">
                  <c:v>463.46142811133012</c:v>
                </c:pt>
                <c:pt idx="580">
                  <c:v>464.53736838336255</c:v>
                </c:pt>
                <c:pt idx="581">
                  <c:v>465.61455612237711</c:v>
                </c:pt>
                <c:pt idx="582">
                  <c:v>466.69299132837352</c:v>
                </c:pt>
                <c:pt idx="583">
                  <c:v>467.77267400135207</c:v>
                </c:pt>
                <c:pt idx="584">
                  <c:v>468.85360414131264</c:v>
                </c:pt>
                <c:pt idx="585">
                  <c:v>469.93578174825541</c:v>
                </c:pt>
                <c:pt idx="586">
                  <c:v>471.01920682218042</c:v>
                </c:pt>
                <c:pt idx="587">
                  <c:v>472.10387936308706</c:v>
                </c:pt>
                <c:pt idx="588">
                  <c:v>473.18979937097623</c:v>
                </c:pt>
                <c:pt idx="589">
                  <c:v>474.27696684584708</c:v>
                </c:pt>
                <c:pt idx="590">
                  <c:v>475.36538178770007</c:v>
                </c:pt>
                <c:pt idx="591">
                  <c:v>476.45504419653514</c:v>
                </c:pt>
                <c:pt idx="592">
                  <c:v>477.5459540723524</c:v>
                </c:pt>
                <c:pt idx="593">
                  <c:v>478.63811141515174</c:v>
                </c:pt>
                <c:pt idx="594">
                  <c:v>479.7315162249331</c:v>
                </c:pt>
                <c:pt idx="595">
                  <c:v>480.82616850169649</c:v>
                </c:pt>
                <c:pt idx="596">
                  <c:v>481.92206824544172</c:v>
                </c:pt>
                <c:pt idx="597">
                  <c:v>483.01921545616943</c:v>
                </c:pt>
                <c:pt idx="598">
                  <c:v>484.11761013387888</c:v>
                </c:pt>
                <c:pt idx="599">
                  <c:v>485.21725227857075</c:v>
                </c:pt>
                <c:pt idx="600">
                  <c:v>486.3181418902447</c:v>
                </c:pt>
                <c:pt idx="601">
                  <c:v>487.42027896890033</c:v>
                </c:pt>
                <c:pt idx="602">
                  <c:v>488.52366351453821</c:v>
                </c:pt>
                <c:pt idx="603">
                  <c:v>489.62829552715823</c:v>
                </c:pt>
                <c:pt idx="604">
                  <c:v>490.73417500675998</c:v>
                </c:pt>
                <c:pt idx="605">
                  <c:v>491.84130195334427</c:v>
                </c:pt>
                <c:pt idx="606">
                  <c:v>492.94967636691024</c:v>
                </c:pt>
                <c:pt idx="607">
                  <c:v>494.05929824745851</c:v>
                </c:pt>
                <c:pt idx="608">
                  <c:v>495.17016759498875</c:v>
                </c:pt>
                <c:pt idx="609">
                  <c:v>496.28228440950096</c:v>
                </c:pt>
                <c:pt idx="610">
                  <c:v>497.39564869099547</c:v>
                </c:pt>
                <c:pt idx="611">
                  <c:v>498.51026043947184</c:v>
                </c:pt>
                <c:pt idx="612">
                  <c:v>499.62611965493068</c:v>
                </c:pt>
                <c:pt idx="613">
                  <c:v>500.7432263373712</c:v>
                </c:pt>
                <c:pt idx="614">
                  <c:v>501.86158048679363</c:v>
                </c:pt>
                <c:pt idx="615">
                  <c:v>502.98118210319859</c:v>
                </c:pt>
                <c:pt idx="616">
                  <c:v>504.10203118658518</c:v>
                </c:pt>
                <c:pt idx="617">
                  <c:v>505.22412773695407</c:v>
                </c:pt>
                <c:pt idx="618">
                  <c:v>506.34747175430533</c:v>
                </c:pt>
                <c:pt idx="619">
                  <c:v>507.47206323863793</c:v>
                </c:pt>
                <c:pt idx="620">
                  <c:v>508.59790218995306</c:v>
                </c:pt>
                <c:pt idx="621">
                  <c:v>509.7249886082501</c:v>
                </c:pt>
                <c:pt idx="622">
                  <c:v>510.85332249352922</c:v>
                </c:pt>
                <c:pt idx="623">
                  <c:v>511.98290384579042</c:v>
                </c:pt>
                <c:pt idx="624">
                  <c:v>513.11373266503426</c:v>
                </c:pt>
                <c:pt idx="625">
                  <c:v>514.24580895125973</c:v>
                </c:pt>
                <c:pt idx="626">
                  <c:v>515.37913270446688</c:v>
                </c:pt>
                <c:pt idx="627">
                  <c:v>516.51370392465651</c:v>
                </c:pt>
                <c:pt idx="628">
                  <c:v>517.64952261182793</c:v>
                </c:pt>
                <c:pt idx="629">
                  <c:v>518.78658876598172</c:v>
                </c:pt>
                <c:pt idx="630">
                  <c:v>519.92490238711764</c:v>
                </c:pt>
                <c:pt idx="631">
                  <c:v>521.06446347523524</c:v>
                </c:pt>
                <c:pt idx="632">
                  <c:v>522.2052720303351</c:v>
                </c:pt>
                <c:pt idx="633">
                  <c:v>523.34732805241697</c:v>
                </c:pt>
                <c:pt idx="634">
                  <c:v>524.49063154148098</c:v>
                </c:pt>
                <c:pt idx="635">
                  <c:v>525.63518249752701</c:v>
                </c:pt>
                <c:pt idx="636">
                  <c:v>526.78098092055541</c:v>
                </c:pt>
                <c:pt idx="637">
                  <c:v>527.92802681056548</c:v>
                </c:pt>
                <c:pt idx="638">
                  <c:v>529.0763201675577</c:v>
                </c:pt>
                <c:pt idx="639">
                  <c:v>530.22586099153204</c:v>
                </c:pt>
                <c:pt idx="640">
                  <c:v>531.37664928248819</c:v>
                </c:pt>
                <c:pt idx="641">
                  <c:v>532.52868504042669</c:v>
                </c:pt>
                <c:pt idx="642">
                  <c:v>533.68196826534722</c:v>
                </c:pt>
                <c:pt idx="643">
                  <c:v>534.83649895725</c:v>
                </c:pt>
                <c:pt idx="644">
                  <c:v>535.99227711613457</c:v>
                </c:pt>
                <c:pt idx="645">
                  <c:v>537.14930274200117</c:v>
                </c:pt>
                <c:pt idx="646">
                  <c:v>538.30757583485013</c:v>
                </c:pt>
                <c:pt idx="647">
                  <c:v>539.46709639468122</c:v>
                </c:pt>
                <c:pt idx="648">
                  <c:v>540.62786442149377</c:v>
                </c:pt>
                <c:pt idx="649">
                  <c:v>541.78987991528913</c:v>
                </c:pt>
                <c:pt idx="650">
                  <c:v>542.95314287606595</c:v>
                </c:pt>
                <c:pt idx="651">
                  <c:v>544.11765330382536</c:v>
                </c:pt>
                <c:pt idx="652">
                  <c:v>545.28341119856634</c:v>
                </c:pt>
                <c:pt idx="653">
                  <c:v>546.45041656028957</c:v>
                </c:pt>
                <c:pt idx="654">
                  <c:v>547.61866938899504</c:v>
                </c:pt>
                <c:pt idx="655">
                  <c:v>548.7881696846822</c:v>
                </c:pt>
                <c:pt idx="656">
                  <c:v>549.95891744735184</c:v>
                </c:pt>
                <c:pt idx="657">
                  <c:v>551.13091267700338</c:v>
                </c:pt>
                <c:pt idx="658">
                  <c:v>552.30415537363672</c:v>
                </c:pt>
                <c:pt idx="659">
                  <c:v>553.47864553725253</c:v>
                </c:pt>
                <c:pt idx="660">
                  <c:v>554.65438316785026</c:v>
                </c:pt>
                <c:pt idx="661">
                  <c:v>555.83136826542989</c:v>
                </c:pt>
                <c:pt idx="662">
                  <c:v>557.009600829992</c:v>
                </c:pt>
                <c:pt idx="663">
                  <c:v>558.1890808615359</c:v>
                </c:pt>
                <c:pt idx="664">
                  <c:v>559.36980836006194</c:v>
                </c:pt>
                <c:pt idx="665">
                  <c:v>560.55178332556989</c:v>
                </c:pt>
                <c:pt idx="666">
                  <c:v>561.73500575805997</c:v>
                </c:pt>
                <c:pt idx="667">
                  <c:v>562.91947565753196</c:v>
                </c:pt>
                <c:pt idx="668">
                  <c:v>564.10519302398632</c:v>
                </c:pt>
                <c:pt idx="669">
                  <c:v>565.29215785742292</c:v>
                </c:pt>
                <c:pt idx="670">
                  <c:v>566.48037015784121</c:v>
                </c:pt>
                <c:pt idx="671">
                  <c:v>567.66982992524186</c:v>
                </c:pt>
                <c:pt idx="672">
                  <c:v>568.8605371596243</c:v>
                </c:pt>
                <c:pt idx="673">
                  <c:v>570.05249186098877</c:v>
                </c:pt>
                <c:pt idx="674">
                  <c:v>571.2456940293356</c:v>
                </c:pt>
                <c:pt idx="675">
                  <c:v>572.44014366466422</c:v>
                </c:pt>
                <c:pt idx="676">
                  <c:v>573.63584076697498</c:v>
                </c:pt>
                <c:pt idx="677">
                  <c:v>574.83278533626776</c:v>
                </c:pt>
                <c:pt idx="678">
                  <c:v>576.03097737254268</c:v>
                </c:pt>
                <c:pt idx="679">
                  <c:v>577.23041687579962</c:v>
                </c:pt>
                <c:pt idx="680">
                  <c:v>578.4311038460387</c:v>
                </c:pt>
                <c:pt idx="681">
                  <c:v>579.63303828325991</c:v>
                </c:pt>
                <c:pt idx="682">
                  <c:v>580.83622018746303</c:v>
                </c:pt>
                <c:pt idx="683">
                  <c:v>582.04064955864851</c:v>
                </c:pt>
                <c:pt idx="684">
                  <c:v>583.24632639681579</c:v>
                </c:pt>
                <c:pt idx="685">
                  <c:v>584.45325070196509</c:v>
                </c:pt>
                <c:pt idx="686">
                  <c:v>585.66142247409653</c:v>
                </c:pt>
                <c:pt idx="687">
                  <c:v>586.8708417132101</c:v>
                </c:pt>
                <c:pt idx="688">
                  <c:v>588.08150841930569</c:v>
                </c:pt>
                <c:pt idx="689">
                  <c:v>589.29342259238342</c:v>
                </c:pt>
                <c:pt idx="690">
                  <c:v>590.50658423244295</c:v>
                </c:pt>
                <c:pt idx="691">
                  <c:v>591.72099333948472</c:v>
                </c:pt>
                <c:pt idx="692">
                  <c:v>592.93664991350852</c:v>
                </c:pt>
                <c:pt idx="693">
                  <c:v>594.15355395451468</c:v>
                </c:pt>
                <c:pt idx="694">
                  <c:v>595.37170546250229</c:v>
                </c:pt>
                <c:pt idx="695">
                  <c:v>596.59110443747284</c:v>
                </c:pt>
                <c:pt idx="696">
                  <c:v>597.81175087942495</c:v>
                </c:pt>
                <c:pt idx="697">
                  <c:v>599.03364478835886</c:v>
                </c:pt>
                <c:pt idx="698">
                  <c:v>600.25678616427535</c:v>
                </c:pt>
                <c:pt idx="699">
                  <c:v>601.48117500717353</c:v>
                </c:pt>
                <c:pt idx="700">
                  <c:v>602.70681131705396</c:v>
                </c:pt>
                <c:pt idx="701">
                  <c:v>603.93369509391653</c:v>
                </c:pt>
                <c:pt idx="702">
                  <c:v>605.16182633776077</c:v>
                </c:pt>
                <c:pt idx="703">
                  <c:v>606.39120504858749</c:v>
                </c:pt>
                <c:pt idx="704">
                  <c:v>607.62183122639601</c:v>
                </c:pt>
                <c:pt idx="705">
                  <c:v>608.85370487118689</c:v>
                </c:pt>
                <c:pt idx="706">
                  <c:v>610.08682598295968</c:v>
                </c:pt>
                <c:pt idx="707">
                  <c:v>611.32119456171461</c:v>
                </c:pt>
                <c:pt idx="708">
                  <c:v>612.55681060745155</c:v>
                </c:pt>
                <c:pt idx="709">
                  <c:v>613.79367412017029</c:v>
                </c:pt>
                <c:pt idx="710">
                  <c:v>615.0317850998714</c:v>
                </c:pt>
                <c:pt idx="711">
                  <c:v>616.27114354655464</c:v>
                </c:pt>
                <c:pt idx="712">
                  <c:v>617.51174946021968</c:v>
                </c:pt>
                <c:pt idx="713">
                  <c:v>618.7536028408673</c:v>
                </c:pt>
                <c:pt idx="714">
                  <c:v>619.99670368849627</c:v>
                </c:pt>
                <c:pt idx="715">
                  <c:v>621.24105200310748</c:v>
                </c:pt>
                <c:pt idx="716">
                  <c:v>622.4866477847014</c:v>
                </c:pt>
                <c:pt idx="717">
                  <c:v>623.73349103327644</c:v>
                </c:pt>
                <c:pt idx="718">
                  <c:v>624.98158174883463</c:v>
                </c:pt>
                <c:pt idx="719">
                  <c:v>626.23091993137416</c:v>
                </c:pt>
                <c:pt idx="720">
                  <c:v>627.48150558089583</c:v>
                </c:pt>
                <c:pt idx="721">
                  <c:v>628.73333869739952</c:v>
                </c:pt>
                <c:pt idx="722">
                  <c:v>629.98641928088546</c:v>
                </c:pt>
                <c:pt idx="723">
                  <c:v>631.24074733135319</c:v>
                </c:pt>
                <c:pt idx="724">
                  <c:v>632.49632284880329</c:v>
                </c:pt>
                <c:pt idx="725">
                  <c:v>633.75314583323541</c:v>
                </c:pt>
                <c:pt idx="726">
                  <c:v>635.01121628464944</c:v>
                </c:pt>
                <c:pt idx="727">
                  <c:v>636.27053420304549</c:v>
                </c:pt>
                <c:pt idx="728">
                  <c:v>637.53109958842379</c:v>
                </c:pt>
                <c:pt idx="729">
                  <c:v>638.79291244078399</c:v>
                </c:pt>
                <c:pt idx="730">
                  <c:v>640.05597276012645</c:v>
                </c:pt>
                <c:pt idx="731">
                  <c:v>641.32028054645116</c:v>
                </c:pt>
                <c:pt idx="732">
                  <c:v>642.58583579975755</c:v>
                </c:pt>
                <c:pt idx="733">
                  <c:v>643.85263852004607</c:v>
                </c:pt>
                <c:pt idx="734">
                  <c:v>645.12068870731673</c:v>
                </c:pt>
                <c:pt idx="735">
                  <c:v>646.38998636156941</c:v>
                </c:pt>
                <c:pt idx="736">
                  <c:v>647.66053148280412</c:v>
                </c:pt>
                <c:pt idx="737">
                  <c:v>648.9323240710213</c:v>
                </c:pt>
                <c:pt idx="738">
                  <c:v>650.20536412622016</c:v>
                </c:pt>
                <c:pt idx="739">
                  <c:v>651.47965164840093</c:v>
                </c:pt>
                <c:pt idx="740">
                  <c:v>652.75518663756418</c:v>
                </c:pt>
                <c:pt idx="741">
                  <c:v>654.03196909370877</c:v>
                </c:pt>
                <c:pt idx="742">
                  <c:v>655.30999901683617</c:v>
                </c:pt>
                <c:pt idx="743">
                  <c:v>656.58927640694583</c:v>
                </c:pt>
                <c:pt idx="744">
                  <c:v>657.86980126403705</c:v>
                </c:pt>
                <c:pt idx="745">
                  <c:v>659.15157358811041</c:v>
                </c:pt>
                <c:pt idx="746">
                  <c:v>660.43459337916579</c:v>
                </c:pt>
                <c:pt idx="747">
                  <c:v>661.71886063720331</c:v>
                </c:pt>
                <c:pt idx="748">
                  <c:v>663.00437536222285</c:v>
                </c:pt>
                <c:pt idx="749">
                  <c:v>664.29113755422475</c:v>
                </c:pt>
                <c:pt idx="750">
                  <c:v>665.57914721320833</c:v>
                </c:pt>
                <c:pt idx="751">
                  <c:v>666.86840433917382</c:v>
                </c:pt>
                <c:pt idx="752">
                  <c:v>668.1589089321219</c:v>
                </c:pt>
                <c:pt idx="753">
                  <c:v>669.45066099205155</c:v>
                </c:pt>
                <c:pt idx="754">
                  <c:v>670.74366051896379</c:v>
                </c:pt>
                <c:pt idx="755">
                  <c:v>672.03790751285794</c:v>
                </c:pt>
                <c:pt idx="756">
                  <c:v>673.33340197373388</c:v>
                </c:pt>
                <c:pt idx="757">
                  <c:v>674.63014390159219</c:v>
                </c:pt>
                <c:pt idx="758">
                  <c:v>675.92813329643229</c:v>
                </c:pt>
                <c:pt idx="759">
                  <c:v>677.22737015825453</c:v>
                </c:pt>
                <c:pt idx="760">
                  <c:v>678.52785448705902</c:v>
                </c:pt>
                <c:pt idx="761">
                  <c:v>679.8295862828453</c:v>
                </c:pt>
                <c:pt idx="762">
                  <c:v>681.13256554561417</c:v>
                </c:pt>
                <c:pt idx="763">
                  <c:v>682.43679227536438</c:v>
                </c:pt>
                <c:pt idx="764">
                  <c:v>683.7422664720973</c:v>
                </c:pt>
                <c:pt idx="765">
                  <c:v>685.04898813581201</c:v>
                </c:pt>
                <c:pt idx="766">
                  <c:v>686.35695726650897</c:v>
                </c:pt>
                <c:pt idx="767">
                  <c:v>687.66617386418773</c:v>
                </c:pt>
                <c:pt idx="768">
                  <c:v>688.97663792884862</c:v>
                </c:pt>
                <c:pt idx="769">
                  <c:v>690.28834946049153</c:v>
                </c:pt>
                <c:pt idx="770">
                  <c:v>691.60130845911681</c:v>
                </c:pt>
                <c:pt idx="771">
                  <c:v>692.91551492472365</c:v>
                </c:pt>
                <c:pt idx="772">
                  <c:v>694.23096885731286</c:v>
                </c:pt>
                <c:pt idx="773">
                  <c:v>695.54767025688398</c:v>
                </c:pt>
                <c:pt idx="774">
                  <c:v>696.86561912343745</c:v>
                </c:pt>
                <c:pt idx="775">
                  <c:v>698.18481545697261</c:v>
                </c:pt>
                <c:pt idx="776">
                  <c:v>699.50525925749025</c:v>
                </c:pt>
                <c:pt idx="777">
                  <c:v>700.82695052498957</c:v>
                </c:pt>
                <c:pt idx="778">
                  <c:v>702.14988925947125</c:v>
                </c:pt>
                <c:pt idx="779">
                  <c:v>703.47407546093496</c:v>
                </c:pt>
                <c:pt idx="780">
                  <c:v>704.79950912938045</c:v>
                </c:pt>
                <c:pt idx="781">
                  <c:v>706.12619026480843</c:v>
                </c:pt>
                <c:pt idx="782">
                  <c:v>707.45411886721831</c:v>
                </c:pt>
                <c:pt idx="783">
                  <c:v>708.78329493661022</c:v>
                </c:pt>
                <c:pt idx="784">
                  <c:v>710.11371847298437</c:v>
                </c:pt>
                <c:pt idx="785">
                  <c:v>711.44538947633998</c:v>
                </c:pt>
                <c:pt idx="786">
                  <c:v>712.77830794667818</c:v>
                </c:pt>
                <c:pt idx="787">
                  <c:v>714.11247388399863</c:v>
                </c:pt>
                <c:pt idx="788">
                  <c:v>715.44788728830088</c:v>
                </c:pt>
                <c:pt idx="789">
                  <c:v>716.78454815958514</c:v>
                </c:pt>
                <c:pt idx="790">
                  <c:v>718.12245649785154</c:v>
                </c:pt>
                <c:pt idx="791">
                  <c:v>719.46161230310008</c:v>
                </c:pt>
                <c:pt idx="792">
                  <c:v>720.8020155753303</c:v>
                </c:pt>
                <c:pt idx="793">
                  <c:v>722.14366631454311</c:v>
                </c:pt>
                <c:pt idx="794">
                  <c:v>723.48656452073783</c:v>
                </c:pt>
                <c:pt idx="795">
                  <c:v>724.83071019391434</c:v>
                </c:pt>
                <c:pt idx="796">
                  <c:v>726.1761033340731</c:v>
                </c:pt>
                <c:pt idx="797">
                  <c:v>727.52274394121378</c:v>
                </c:pt>
                <c:pt idx="798">
                  <c:v>728.8706320153367</c:v>
                </c:pt>
                <c:pt idx="799">
                  <c:v>730.21976755644187</c:v>
                </c:pt>
                <c:pt idx="800">
                  <c:v>731.57015056452883</c:v>
                </c:pt>
                <c:pt idx="801">
                  <c:v>732.92178103959805</c:v>
                </c:pt>
                <c:pt idx="802">
                  <c:v>734.27465898164928</c:v>
                </c:pt>
                <c:pt idx="803">
                  <c:v>735.62878439068243</c:v>
                </c:pt>
                <c:pt idx="804">
                  <c:v>736.98415726669771</c:v>
                </c:pt>
                <c:pt idx="805">
                  <c:v>738.3407776096949</c:v>
                </c:pt>
                <c:pt idx="806">
                  <c:v>739.6986454196749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6FC-4E53-A7FC-B21DB978BB02}"/>
            </c:ext>
          </c:extLst>
        </c:ser>
        <c:ser>
          <c:idx val="3"/>
          <c:order val="3"/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'Max limit'!$AP$6:$AP$812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limit'!$AT$6:$AT$812</c:f>
              <c:numCache>
                <c:formatCode>0.00</c:formatCode>
                <c:ptCount val="807"/>
                <c:pt idx="0">
                  <c:v>71.934035851244317</c:v>
                </c:pt>
                <c:pt idx="1">
                  <c:v>72.443301772003167</c:v>
                </c:pt>
                <c:pt idx="2">
                  <c:v>72.954364045216209</c:v>
                </c:pt>
                <c:pt idx="3">
                  <c:v>73.467222670883373</c:v>
                </c:pt>
                <c:pt idx="4">
                  <c:v>73.981877649004815</c:v>
                </c:pt>
                <c:pt idx="5">
                  <c:v>74.498328979580336</c:v>
                </c:pt>
                <c:pt idx="6">
                  <c:v>75.016576662610078</c:v>
                </c:pt>
                <c:pt idx="7">
                  <c:v>75.536620698093969</c:v>
                </c:pt>
                <c:pt idx="8">
                  <c:v>76.058461086032068</c:v>
                </c:pt>
                <c:pt idx="9">
                  <c:v>76.582097826424302</c:v>
                </c:pt>
                <c:pt idx="10">
                  <c:v>77.107530919270715</c:v>
                </c:pt>
                <c:pt idx="11">
                  <c:v>77.634760364571335</c:v>
                </c:pt>
                <c:pt idx="12">
                  <c:v>78.163786162326133</c:v>
                </c:pt>
                <c:pt idx="13">
                  <c:v>78.694608312535067</c:v>
                </c:pt>
                <c:pt idx="14">
                  <c:v>79.227226815198179</c:v>
                </c:pt>
                <c:pt idx="15">
                  <c:v>79.761641670315541</c:v>
                </c:pt>
                <c:pt idx="16">
                  <c:v>80.297852877887038</c:v>
                </c:pt>
                <c:pt idx="17">
                  <c:v>80.835860437912686</c:v>
                </c:pt>
                <c:pt idx="18">
                  <c:v>81.375664350392498</c:v>
                </c:pt>
                <c:pt idx="19">
                  <c:v>81.91726461532653</c:v>
                </c:pt>
                <c:pt idx="20">
                  <c:v>82.460661232714699</c:v>
                </c:pt>
                <c:pt idx="21">
                  <c:v>83.005854202557074</c:v>
                </c:pt>
                <c:pt idx="22">
                  <c:v>83.552843524853628</c:v>
                </c:pt>
                <c:pt idx="23">
                  <c:v>84.101629199604332</c:v>
                </c:pt>
                <c:pt idx="24">
                  <c:v>84.652211226809285</c:v>
                </c:pt>
                <c:pt idx="25">
                  <c:v>85.204589606468261</c:v>
                </c:pt>
                <c:pt idx="26">
                  <c:v>85.758764338581599</c:v>
                </c:pt>
                <c:pt idx="27">
                  <c:v>86.314735423149031</c:v>
                </c:pt>
                <c:pt idx="28">
                  <c:v>86.87250286017057</c:v>
                </c:pt>
                <c:pt idx="29">
                  <c:v>87.432066649646359</c:v>
                </c:pt>
                <c:pt idx="30">
                  <c:v>87.993426791576326</c:v>
                </c:pt>
                <c:pt idx="31">
                  <c:v>88.556583285960428</c:v>
                </c:pt>
                <c:pt idx="32">
                  <c:v>89.121536132798738</c:v>
                </c:pt>
                <c:pt idx="33">
                  <c:v>89.688285332091198</c:v>
                </c:pt>
                <c:pt idx="34">
                  <c:v>90.256830883837893</c:v>
                </c:pt>
                <c:pt idx="35">
                  <c:v>90.827172788038695</c:v>
                </c:pt>
                <c:pt idx="36">
                  <c:v>91.399311044693704</c:v>
                </c:pt>
                <c:pt idx="37">
                  <c:v>91.973245653802906</c:v>
                </c:pt>
                <c:pt idx="38">
                  <c:v>92.548976615366243</c:v>
                </c:pt>
                <c:pt idx="39">
                  <c:v>93.126503929383745</c:v>
                </c:pt>
                <c:pt idx="40">
                  <c:v>93.705827595855439</c:v>
                </c:pt>
                <c:pt idx="41">
                  <c:v>94.286947614781354</c:v>
                </c:pt>
                <c:pt idx="42">
                  <c:v>94.869863986161405</c:v>
                </c:pt>
                <c:pt idx="43">
                  <c:v>95.454576709995621</c:v>
                </c:pt>
                <c:pt idx="44">
                  <c:v>96.041085786284071</c:v>
                </c:pt>
                <c:pt idx="45">
                  <c:v>96.629391215026629</c:v>
                </c:pt>
                <c:pt idx="46">
                  <c:v>97.219492996223451</c:v>
                </c:pt>
                <c:pt idx="47">
                  <c:v>97.811391129874337</c:v>
                </c:pt>
                <c:pt idx="48">
                  <c:v>98.405085615979459</c:v>
                </c:pt>
                <c:pt idx="49">
                  <c:v>99.000576454538759</c:v>
                </c:pt>
                <c:pt idx="50">
                  <c:v>99.597863645552167</c:v>
                </c:pt>
                <c:pt idx="51">
                  <c:v>100.19694718901987</c:v>
                </c:pt>
                <c:pt idx="52">
                  <c:v>100.7978270849417</c:v>
                </c:pt>
                <c:pt idx="53">
                  <c:v>101.40050333331762</c:v>
                </c:pt>
                <c:pt idx="54">
                  <c:v>102.00497593414784</c:v>
                </c:pt>
                <c:pt idx="55">
                  <c:v>102.61124488743216</c:v>
                </c:pt>
                <c:pt idx="56">
                  <c:v>103.21931019317073</c:v>
                </c:pt>
                <c:pt idx="57">
                  <c:v>103.8291718513634</c:v>
                </c:pt>
                <c:pt idx="58">
                  <c:v>104.44082986201025</c:v>
                </c:pt>
                <c:pt idx="59">
                  <c:v>105.0542842251113</c:v>
                </c:pt>
                <c:pt idx="60">
                  <c:v>105.66953494066652</c:v>
                </c:pt>
                <c:pt idx="61">
                  <c:v>106.28658200867594</c:v>
                </c:pt>
                <c:pt idx="62">
                  <c:v>106.9054254291395</c:v>
                </c:pt>
                <c:pt idx="63">
                  <c:v>107.52606520205725</c:v>
                </c:pt>
                <c:pt idx="64">
                  <c:v>108.14850132742914</c:v>
                </c:pt>
                <c:pt idx="65">
                  <c:v>108.77273380525527</c:v>
                </c:pt>
                <c:pt idx="66">
                  <c:v>109.39876263553559</c:v>
                </c:pt>
                <c:pt idx="67">
                  <c:v>110.02658781827003</c:v>
                </c:pt>
                <c:pt idx="68">
                  <c:v>110.65620935345865</c:v>
                </c:pt>
                <c:pt idx="69">
                  <c:v>111.28762724110142</c:v>
                </c:pt>
                <c:pt idx="70">
                  <c:v>111.92084148119842</c:v>
                </c:pt>
                <c:pt idx="71">
                  <c:v>112.55585207374965</c:v>
                </c:pt>
                <c:pt idx="72">
                  <c:v>113.19265901875491</c:v>
                </c:pt>
                <c:pt idx="73">
                  <c:v>113.83126231621449</c:v>
                </c:pt>
                <c:pt idx="74">
                  <c:v>114.47166196612818</c:v>
                </c:pt>
                <c:pt idx="75">
                  <c:v>115.11385796849602</c:v>
                </c:pt>
                <c:pt idx="76">
                  <c:v>115.7578503233181</c:v>
                </c:pt>
                <c:pt idx="77">
                  <c:v>116.40363903059428</c:v>
                </c:pt>
                <c:pt idx="78">
                  <c:v>117.05122409032468</c:v>
                </c:pt>
                <c:pt idx="79">
                  <c:v>117.70060550250918</c:v>
                </c:pt>
                <c:pt idx="80">
                  <c:v>118.35178326714797</c:v>
                </c:pt>
                <c:pt idx="81">
                  <c:v>119.0047573842409</c:v>
                </c:pt>
                <c:pt idx="82">
                  <c:v>119.65952785378794</c:v>
                </c:pt>
                <c:pt idx="83">
                  <c:v>120.31609467578926</c:v>
                </c:pt>
                <c:pt idx="84">
                  <c:v>120.97445785024468</c:v>
                </c:pt>
                <c:pt idx="85">
                  <c:v>121.63461737715431</c:v>
                </c:pt>
                <c:pt idx="86">
                  <c:v>122.29657325651814</c:v>
                </c:pt>
                <c:pt idx="87">
                  <c:v>122.96032548833607</c:v>
                </c:pt>
                <c:pt idx="88">
                  <c:v>123.62587407260823</c:v>
                </c:pt>
                <c:pt idx="89">
                  <c:v>124.29321900933455</c:v>
                </c:pt>
                <c:pt idx="90">
                  <c:v>124.96236029851504</c:v>
                </c:pt>
                <c:pt idx="91">
                  <c:v>125.63329794014969</c:v>
                </c:pt>
                <c:pt idx="92">
                  <c:v>126.30603193423855</c:v>
                </c:pt>
                <c:pt idx="93">
                  <c:v>126.98056228078163</c:v>
                </c:pt>
                <c:pt idx="94">
                  <c:v>127.65688897977877</c:v>
                </c:pt>
                <c:pt idx="95">
                  <c:v>128.33501203123018</c:v>
                </c:pt>
                <c:pt idx="96">
                  <c:v>129.01493143513576</c:v>
                </c:pt>
                <c:pt idx="97">
                  <c:v>129.69664719149543</c:v>
                </c:pt>
                <c:pt idx="98">
                  <c:v>130.38015930030932</c:v>
                </c:pt>
                <c:pt idx="99">
                  <c:v>131.06546776157742</c:v>
                </c:pt>
                <c:pt idx="100">
                  <c:v>131.75257257529969</c:v>
                </c:pt>
                <c:pt idx="101">
                  <c:v>132.4414737414761</c:v>
                </c:pt>
                <c:pt idx="102">
                  <c:v>133.13217126010673</c:v>
                </c:pt>
                <c:pt idx="103">
                  <c:v>133.82466513119155</c:v>
                </c:pt>
                <c:pt idx="104">
                  <c:v>134.51895535473042</c:v>
                </c:pt>
                <c:pt idx="105">
                  <c:v>135.21504193072366</c:v>
                </c:pt>
                <c:pt idx="106">
                  <c:v>135.91292485917091</c:v>
                </c:pt>
                <c:pt idx="107">
                  <c:v>136.61260414007239</c:v>
                </c:pt>
                <c:pt idx="108">
                  <c:v>137.31407977342812</c:v>
                </c:pt>
                <c:pt idx="109">
                  <c:v>138.0173517592379</c:v>
                </c:pt>
                <c:pt idx="110">
                  <c:v>138.72242009750195</c:v>
                </c:pt>
                <c:pt idx="111">
                  <c:v>139.42928478822014</c:v>
                </c:pt>
                <c:pt idx="112">
                  <c:v>140.13794583139247</c:v>
                </c:pt>
                <c:pt idx="113">
                  <c:v>140.84840322701899</c:v>
                </c:pt>
                <c:pt idx="114">
                  <c:v>141.56065697509976</c:v>
                </c:pt>
                <c:pt idx="115">
                  <c:v>142.27470707563467</c:v>
                </c:pt>
                <c:pt idx="116">
                  <c:v>142.99055352862371</c:v>
                </c:pt>
                <c:pt idx="117">
                  <c:v>143.70819633406697</c:v>
                </c:pt>
                <c:pt idx="118">
                  <c:v>144.42763549196442</c:v>
                </c:pt>
                <c:pt idx="119">
                  <c:v>145.14887100231593</c:v>
                </c:pt>
                <c:pt idx="120">
                  <c:v>145.87190286512171</c:v>
                </c:pt>
                <c:pt idx="121">
                  <c:v>146.59673108038174</c:v>
                </c:pt>
                <c:pt idx="122">
                  <c:v>147.32335564809586</c:v>
                </c:pt>
                <c:pt idx="123">
                  <c:v>148.05177656826416</c:v>
                </c:pt>
                <c:pt idx="124">
                  <c:v>148.78199384088666</c:v>
                </c:pt>
                <c:pt idx="125">
                  <c:v>149.51400746596335</c:v>
                </c:pt>
                <c:pt idx="126">
                  <c:v>150.24781744349411</c:v>
                </c:pt>
                <c:pt idx="127">
                  <c:v>150.98342377347913</c:v>
                </c:pt>
                <c:pt idx="128">
                  <c:v>151.72082645591829</c:v>
                </c:pt>
                <c:pt idx="129">
                  <c:v>152.46002549081163</c:v>
                </c:pt>
                <c:pt idx="130">
                  <c:v>153.20102087815926</c:v>
                </c:pt>
                <c:pt idx="131">
                  <c:v>153.9438126179609</c:v>
                </c:pt>
                <c:pt idx="132">
                  <c:v>154.68840071021683</c:v>
                </c:pt>
                <c:pt idx="133">
                  <c:v>155.43478515492691</c:v>
                </c:pt>
                <c:pt idx="134">
                  <c:v>156.18296595209108</c:v>
                </c:pt>
                <c:pt idx="135">
                  <c:v>156.9329431017095</c:v>
                </c:pt>
                <c:pt idx="136">
                  <c:v>157.68471660378211</c:v>
                </c:pt>
                <c:pt idx="137">
                  <c:v>158.43828645830885</c:v>
                </c:pt>
                <c:pt idx="138">
                  <c:v>159.19365266528976</c:v>
                </c:pt>
                <c:pt idx="139">
                  <c:v>159.95081522472489</c:v>
                </c:pt>
                <c:pt idx="140">
                  <c:v>160.70977413661421</c:v>
                </c:pt>
                <c:pt idx="141">
                  <c:v>161.47052940095764</c:v>
                </c:pt>
                <c:pt idx="142">
                  <c:v>162.23308101775532</c:v>
                </c:pt>
                <c:pt idx="143">
                  <c:v>162.99742898700711</c:v>
                </c:pt>
                <c:pt idx="144">
                  <c:v>163.76357330871309</c:v>
                </c:pt>
                <c:pt idx="145">
                  <c:v>164.53151398287329</c:v>
                </c:pt>
                <c:pt idx="146">
                  <c:v>165.30125100948763</c:v>
                </c:pt>
                <c:pt idx="147">
                  <c:v>166.07278438855619</c:v>
                </c:pt>
                <c:pt idx="148">
                  <c:v>166.84611412007882</c:v>
                </c:pt>
                <c:pt idx="149">
                  <c:v>167.62124020405574</c:v>
                </c:pt>
                <c:pt idx="150">
                  <c:v>168.39816264048676</c:v>
                </c:pt>
                <c:pt idx="151">
                  <c:v>169.17688142937197</c:v>
                </c:pt>
                <c:pt idx="152">
                  <c:v>169.95739657071141</c:v>
                </c:pt>
                <c:pt idx="153">
                  <c:v>170.73970806450495</c:v>
                </c:pt>
                <c:pt idx="154">
                  <c:v>171.52381591075272</c:v>
                </c:pt>
                <c:pt idx="155">
                  <c:v>172.30972010945473</c:v>
                </c:pt>
                <c:pt idx="156">
                  <c:v>173.09742066061077</c:v>
                </c:pt>
                <c:pt idx="157">
                  <c:v>173.88691756422099</c:v>
                </c:pt>
                <c:pt idx="158">
                  <c:v>174.67821082028547</c:v>
                </c:pt>
                <c:pt idx="159">
                  <c:v>175.47130042880411</c:v>
                </c:pt>
                <c:pt idx="160">
                  <c:v>176.26618638977692</c:v>
                </c:pt>
                <c:pt idx="161">
                  <c:v>177.06286870320392</c:v>
                </c:pt>
                <c:pt idx="162">
                  <c:v>177.86134736908511</c:v>
                </c:pt>
                <c:pt idx="163">
                  <c:v>178.66162238742038</c:v>
                </c:pt>
                <c:pt idx="164">
                  <c:v>179.46369375820996</c:v>
                </c:pt>
                <c:pt idx="165">
                  <c:v>180.26756148145361</c:v>
                </c:pt>
                <c:pt idx="166">
                  <c:v>181.07322555715143</c:v>
                </c:pt>
                <c:pt idx="167">
                  <c:v>181.88068598530344</c:v>
                </c:pt>
                <c:pt idx="168">
                  <c:v>182.68994276590973</c:v>
                </c:pt>
                <c:pt idx="169">
                  <c:v>183.50099589897016</c:v>
                </c:pt>
                <c:pt idx="170">
                  <c:v>184.31384538448469</c:v>
                </c:pt>
                <c:pt idx="171">
                  <c:v>185.12849122245348</c:v>
                </c:pt>
                <c:pt idx="172">
                  <c:v>185.94493341287637</c:v>
                </c:pt>
                <c:pt idx="173">
                  <c:v>186.76317195575339</c:v>
                </c:pt>
                <c:pt idx="174">
                  <c:v>187.58320685108478</c:v>
                </c:pt>
                <c:pt idx="175">
                  <c:v>188.40503809887022</c:v>
                </c:pt>
                <c:pt idx="176">
                  <c:v>189.2286656991098</c:v>
                </c:pt>
                <c:pt idx="177">
                  <c:v>190.05408965180362</c:v>
                </c:pt>
                <c:pt idx="178">
                  <c:v>190.88130995695155</c:v>
                </c:pt>
                <c:pt idx="179">
                  <c:v>191.71032661455371</c:v>
                </c:pt>
                <c:pt idx="180">
                  <c:v>192.54113962461005</c:v>
                </c:pt>
                <c:pt idx="181">
                  <c:v>193.37374898712054</c:v>
                </c:pt>
                <c:pt idx="182">
                  <c:v>194.20815470208524</c:v>
                </c:pt>
                <c:pt idx="183">
                  <c:v>195.04435676950411</c:v>
                </c:pt>
                <c:pt idx="184">
                  <c:v>195.88235518937711</c:v>
                </c:pt>
                <c:pt idx="185">
                  <c:v>196.7221499617043</c:v>
                </c:pt>
                <c:pt idx="186">
                  <c:v>197.56374108648569</c:v>
                </c:pt>
                <c:pt idx="187">
                  <c:v>198.40712856372122</c:v>
                </c:pt>
                <c:pt idx="188">
                  <c:v>199.25231239341093</c:v>
                </c:pt>
                <c:pt idx="189">
                  <c:v>200.09929257555487</c:v>
                </c:pt>
                <c:pt idx="190">
                  <c:v>200.948069110153</c:v>
                </c:pt>
                <c:pt idx="191">
                  <c:v>201.79864199720518</c:v>
                </c:pt>
                <c:pt idx="192">
                  <c:v>202.65101123671167</c:v>
                </c:pt>
                <c:pt idx="193">
                  <c:v>203.50517682867226</c:v>
                </c:pt>
                <c:pt idx="194">
                  <c:v>204.36113877308699</c:v>
                </c:pt>
                <c:pt idx="195">
                  <c:v>205.21889706995594</c:v>
                </c:pt>
                <c:pt idx="196">
                  <c:v>206.07845171927914</c:v>
                </c:pt>
                <c:pt idx="197">
                  <c:v>206.93980272105651</c:v>
                </c:pt>
                <c:pt idx="198">
                  <c:v>207.80295007528798</c:v>
                </c:pt>
                <c:pt idx="199">
                  <c:v>208.66789378197362</c:v>
                </c:pt>
                <c:pt idx="200">
                  <c:v>209.53463384111342</c:v>
                </c:pt>
                <c:pt idx="201">
                  <c:v>210.40317025270741</c:v>
                </c:pt>
                <c:pt idx="202">
                  <c:v>211.27350301675568</c:v>
                </c:pt>
                <c:pt idx="203">
                  <c:v>212.14563213325789</c:v>
                </c:pt>
                <c:pt idx="204">
                  <c:v>213.01955760221452</c:v>
                </c:pt>
                <c:pt idx="205">
                  <c:v>213.89527942362531</c:v>
                </c:pt>
                <c:pt idx="206">
                  <c:v>214.77279759749027</c:v>
                </c:pt>
                <c:pt idx="207">
                  <c:v>215.65211212380927</c:v>
                </c:pt>
                <c:pt idx="208">
                  <c:v>216.5332230025825</c:v>
                </c:pt>
                <c:pt idx="209">
                  <c:v>217.41613023380995</c:v>
                </c:pt>
                <c:pt idx="210">
                  <c:v>218.30083381749148</c:v>
                </c:pt>
                <c:pt idx="211">
                  <c:v>219.18733375362731</c:v>
                </c:pt>
                <c:pt idx="212">
                  <c:v>220.07563004221734</c:v>
                </c:pt>
                <c:pt idx="213">
                  <c:v>220.96572268326133</c:v>
                </c:pt>
                <c:pt idx="214">
                  <c:v>221.85761167675963</c:v>
                </c:pt>
                <c:pt idx="215">
                  <c:v>222.75129702271215</c:v>
                </c:pt>
                <c:pt idx="216">
                  <c:v>223.64677872111889</c:v>
                </c:pt>
                <c:pt idx="217">
                  <c:v>224.5440567719796</c:v>
                </c:pt>
                <c:pt idx="218">
                  <c:v>225.44313117529475</c:v>
                </c:pt>
                <c:pt idx="219">
                  <c:v>226.34400193106393</c:v>
                </c:pt>
                <c:pt idx="220">
                  <c:v>227.24666903928721</c:v>
                </c:pt>
                <c:pt idx="221">
                  <c:v>228.15113249996475</c:v>
                </c:pt>
                <c:pt idx="222">
                  <c:v>229.05739231309639</c:v>
                </c:pt>
                <c:pt idx="223">
                  <c:v>229.96544847868228</c:v>
                </c:pt>
                <c:pt idx="224">
                  <c:v>230.87530099672239</c:v>
                </c:pt>
                <c:pt idx="225">
                  <c:v>231.78694986721649</c:v>
                </c:pt>
                <c:pt idx="226">
                  <c:v>232.70039509016519</c:v>
                </c:pt>
                <c:pt idx="227">
                  <c:v>233.61563666556771</c:v>
                </c:pt>
                <c:pt idx="228">
                  <c:v>234.53267459342445</c:v>
                </c:pt>
                <c:pt idx="229">
                  <c:v>235.45150887373538</c:v>
                </c:pt>
                <c:pt idx="230">
                  <c:v>236.37213950650045</c:v>
                </c:pt>
                <c:pt idx="231">
                  <c:v>237.29456649171973</c:v>
                </c:pt>
                <c:pt idx="232">
                  <c:v>238.21878982939316</c:v>
                </c:pt>
                <c:pt idx="233">
                  <c:v>239.14480951952086</c:v>
                </c:pt>
                <c:pt idx="234">
                  <c:v>240.07262556210276</c:v>
                </c:pt>
                <c:pt idx="235">
                  <c:v>241.00223795713862</c:v>
                </c:pt>
                <c:pt idx="236">
                  <c:v>241.93364670462884</c:v>
                </c:pt>
                <c:pt idx="237">
                  <c:v>242.86685180457326</c:v>
                </c:pt>
                <c:pt idx="238">
                  <c:v>243.80185325697178</c:v>
                </c:pt>
                <c:pt idx="239">
                  <c:v>244.73865106182433</c:v>
                </c:pt>
                <c:pt idx="240">
                  <c:v>245.67724521913129</c:v>
                </c:pt>
                <c:pt idx="241">
                  <c:v>246.6176357288924</c:v>
                </c:pt>
                <c:pt idx="242">
                  <c:v>247.55982259110749</c:v>
                </c:pt>
                <c:pt idx="243">
                  <c:v>248.50380580577695</c:v>
                </c:pt>
                <c:pt idx="244">
                  <c:v>249.44958537290051</c:v>
                </c:pt>
                <c:pt idx="245">
                  <c:v>250.39716129247824</c:v>
                </c:pt>
                <c:pt idx="246">
                  <c:v>251.34653356451034</c:v>
                </c:pt>
                <c:pt idx="247">
                  <c:v>252.29770218899628</c:v>
                </c:pt>
                <c:pt idx="248">
                  <c:v>253.25066716593665</c:v>
                </c:pt>
                <c:pt idx="249">
                  <c:v>254.20542849533115</c:v>
                </c:pt>
                <c:pt idx="250">
                  <c:v>255.16198617717967</c:v>
                </c:pt>
                <c:pt idx="251">
                  <c:v>256.12034021148247</c:v>
                </c:pt>
                <c:pt idx="252">
                  <c:v>257.08049059823946</c:v>
                </c:pt>
                <c:pt idx="253">
                  <c:v>258.04243733745062</c:v>
                </c:pt>
                <c:pt idx="254">
                  <c:v>259.00618042911589</c:v>
                </c:pt>
                <c:pt idx="255">
                  <c:v>259.97171987323543</c:v>
                </c:pt>
                <c:pt idx="256">
                  <c:v>260.93905566980925</c:v>
                </c:pt>
                <c:pt idx="257">
                  <c:v>261.90818781883712</c:v>
                </c:pt>
                <c:pt idx="258">
                  <c:v>262.8791163203191</c:v>
                </c:pt>
                <c:pt idx="259">
                  <c:v>263.8518411742553</c:v>
                </c:pt>
                <c:pt idx="260">
                  <c:v>264.82636238064566</c:v>
                </c:pt>
                <c:pt idx="261">
                  <c:v>265.8026799394903</c:v>
                </c:pt>
                <c:pt idx="262">
                  <c:v>266.78079385078911</c:v>
                </c:pt>
                <c:pt idx="263">
                  <c:v>267.76070411454202</c:v>
                </c:pt>
                <c:pt idx="264">
                  <c:v>268.74241073074904</c:v>
                </c:pt>
                <c:pt idx="265">
                  <c:v>269.7259136994104</c:v>
                </c:pt>
                <c:pt idx="266">
                  <c:v>270.7112130205258</c:v>
                </c:pt>
                <c:pt idx="267">
                  <c:v>271.69830869409537</c:v>
                </c:pt>
                <c:pt idx="268">
                  <c:v>272.68720072011928</c:v>
                </c:pt>
                <c:pt idx="269">
                  <c:v>273.67788909859718</c:v>
                </c:pt>
                <c:pt idx="270">
                  <c:v>274.67037382952924</c:v>
                </c:pt>
                <c:pt idx="271">
                  <c:v>275.66465491291564</c:v>
                </c:pt>
                <c:pt idx="272">
                  <c:v>276.66073234875608</c:v>
                </c:pt>
                <c:pt idx="273">
                  <c:v>277.65860613705075</c:v>
                </c:pt>
                <c:pt idx="274">
                  <c:v>278.65827627779953</c:v>
                </c:pt>
                <c:pt idx="275">
                  <c:v>279.65974277100275</c:v>
                </c:pt>
                <c:pt idx="276">
                  <c:v>280.66300561666003</c:v>
                </c:pt>
                <c:pt idx="277">
                  <c:v>281.66806481477136</c:v>
                </c:pt>
                <c:pt idx="278">
                  <c:v>282.6749203653369</c:v>
                </c:pt>
                <c:pt idx="279">
                  <c:v>283.68357226835661</c:v>
                </c:pt>
                <c:pt idx="280">
                  <c:v>284.69402052383043</c:v>
                </c:pt>
                <c:pt idx="281">
                  <c:v>285.70626513175853</c:v>
                </c:pt>
                <c:pt idx="282">
                  <c:v>286.72030609214073</c:v>
                </c:pt>
                <c:pt idx="283">
                  <c:v>287.73614340497727</c:v>
                </c:pt>
                <c:pt idx="284">
                  <c:v>288.75377707026792</c:v>
                </c:pt>
                <c:pt idx="285">
                  <c:v>289.77320708801267</c:v>
                </c:pt>
                <c:pt idx="286">
                  <c:v>290.79443345821164</c:v>
                </c:pt>
                <c:pt idx="287">
                  <c:v>291.81745618086484</c:v>
                </c:pt>
                <c:pt idx="288">
                  <c:v>292.84227525597214</c:v>
                </c:pt>
                <c:pt idx="289">
                  <c:v>293.86889068353349</c:v>
                </c:pt>
                <c:pt idx="290">
                  <c:v>294.89730246354924</c:v>
                </c:pt>
                <c:pt idx="291">
                  <c:v>295.92751059601926</c:v>
                </c:pt>
                <c:pt idx="292">
                  <c:v>296.95951508094299</c:v>
                </c:pt>
                <c:pt idx="293">
                  <c:v>297.99331591832134</c:v>
                </c:pt>
                <c:pt idx="294">
                  <c:v>299.02891310815369</c:v>
                </c:pt>
                <c:pt idx="295">
                  <c:v>300.06630665044031</c:v>
                </c:pt>
                <c:pt idx="296">
                  <c:v>301.10549654518104</c:v>
                </c:pt>
                <c:pt idx="297">
                  <c:v>302.14648279237588</c:v>
                </c:pt>
                <c:pt idx="298">
                  <c:v>303.18926539202499</c:v>
                </c:pt>
                <c:pt idx="299">
                  <c:v>304.23384434412827</c:v>
                </c:pt>
                <c:pt idx="300">
                  <c:v>305.28021964868566</c:v>
                </c:pt>
                <c:pt idx="301">
                  <c:v>306.32839130569721</c:v>
                </c:pt>
                <c:pt idx="302">
                  <c:v>307.37835931516292</c:v>
                </c:pt>
                <c:pt idx="303">
                  <c:v>308.43012367708286</c:v>
                </c:pt>
                <c:pt idx="304">
                  <c:v>309.48368439145696</c:v>
                </c:pt>
                <c:pt idx="305">
                  <c:v>310.53904145828534</c:v>
                </c:pt>
                <c:pt idx="306">
                  <c:v>311.59619487756788</c:v>
                </c:pt>
                <c:pt idx="307">
                  <c:v>312.65514464930453</c:v>
                </c:pt>
                <c:pt idx="308">
                  <c:v>313.71589077349529</c:v>
                </c:pt>
                <c:pt idx="309">
                  <c:v>314.77843325014027</c:v>
                </c:pt>
                <c:pt idx="310">
                  <c:v>315.84277207923941</c:v>
                </c:pt>
                <c:pt idx="311">
                  <c:v>316.90890726079272</c:v>
                </c:pt>
                <c:pt idx="312">
                  <c:v>317.97683879480047</c:v>
                </c:pt>
                <c:pt idx="313">
                  <c:v>319.04656668126216</c:v>
                </c:pt>
                <c:pt idx="314">
                  <c:v>320.11809092017796</c:v>
                </c:pt>
                <c:pt idx="315">
                  <c:v>321.19141151154815</c:v>
                </c:pt>
                <c:pt idx="316">
                  <c:v>322.26652845537245</c:v>
                </c:pt>
                <c:pt idx="317">
                  <c:v>323.34344175165074</c:v>
                </c:pt>
                <c:pt idx="318">
                  <c:v>324.42215140038337</c:v>
                </c:pt>
                <c:pt idx="319">
                  <c:v>325.50265740156999</c:v>
                </c:pt>
                <c:pt idx="320">
                  <c:v>326.584959755211</c:v>
                </c:pt>
                <c:pt idx="321">
                  <c:v>327.66905846130612</c:v>
                </c:pt>
                <c:pt idx="322">
                  <c:v>328.75495351985546</c:v>
                </c:pt>
                <c:pt idx="323">
                  <c:v>329.8426449308588</c:v>
                </c:pt>
                <c:pt idx="324">
                  <c:v>330.93213269431652</c:v>
                </c:pt>
                <c:pt idx="325">
                  <c:v>332.0234168102283</c:v>
                </c:pt>
                <c:pt idx="326">
                  <c:v>333.11649727859441</c:v>
                </c:pt>
                <c:pt idx="327">
                  <c:v>334.21137409941451</c:v>
                </c:pt>
                <c:pt idx="328">
                  <c:v>335.30804727268895</c:v>
                </c:pt>
                <c:pt idx="329">
                  <c:v>336.40651679841733</c:v>
                </c:pt>
                <c:pt idx="330">
                  <c:v>337.50678267659998</c:v>
                </c:pt>
                <c:pt idx="331">
                  <c:v>338.60884490723714</c:v>
                </c:pt>
                <c:pt idx="332">
                  <c:v>339.71270349032795</c:v>
                </c:pt>
                <c:pt idx="333">
                  <c:v>340.81835842587304</c:v>
                </c:pt>
                <c:pt idx="334">
                  <c:v>341.92580971387258</c:v>
                </c:pt>
                <c:pt idx="335">
                  <c:v>343.0350573543264</c:v>
                </c:pt>
                <c:pt idx="336">
                  <c:v>344.14610134723409</c:v>
                </c:pt>
                <c:pt idx="337">
                  <c:v>345.25894169259612</c:v>
                </c:pt>
                <c:pt idx="338">
                  <c:v>346.37357839041209</c:v>
                </c:pt>
                <c:pt idx="339">
                  <c:v>347.49001144068228</c:v>
                </c:pt>
                <c:pt idx="340">
                  <c:v>348.60824084340675</c:v>
                </c:pt>
                <c:pt idx="341">
                  <c:v>349.72826659858544</c:v>
                </c:pt>
                <c:pt idx="342">
                  <c:v>350.85008870621823</c:v>
                </c:pt>
                <c:pt idx="343">
                  <c:v>351.9737071663053</c:v>
                </c:pt>
                <c:pt idx="344">
                  <c:v>353.09912197884643</c:v>
                </c:pt>
                <c:pt idx="345">
                  <c:v>354.22633314384171</c:v>
                </c:pt>
                <c:pt idx="346">
                  <c:v>355.35534066129128</c:v>
                </c:pt>
                <c:pt idx="347">
                  <c:v>356.48614453119495</c:v>
                </c:pt>
                <c:pt idx="348">
                  <c:v>357.61874475355262</c:v>
                </c:pt>
                <c:pt idx="349">
                  <c:v>358.75314132836479</c:v>
                </c:pt>
                <c:pt idx="350">
                  <c:v>359.88933425563096</c:v>
                </c:pt>
                <c:pt idx="351">
                  <c:v>361.02732353535157</c:v>
                </c:pt>
                <c:pt idx="352">
                  <c:v>362.16710916752584</c:v>
                </c:pt>
                <c:pt idx="353">
                  <c:v>363.30869115215478</c:v>
                </c:pt>
                <c:pt idx="354">
                  <c:v>364.45206948923766</c:v>
                </c:pt>
                <c:pt idx="355">
                  <c:v>365.59724417877482</c:v>
                </c:pt>
                <c:pt idx="356">
                  <c:v>366.74421522076608</c:v>
                </c:pt>
                <c:pt idx="357">
                  <c:v>367.89298261521162</c:v>
                </c:pt>
                <c:pt idx="358">
                  <c:v>369.04354636211104</c:v>
                </c:pt>
                <c:pt idx="359">
                  <c:v>370.19590646146497</c:v>
                </c:pt>
                <c:pt idx="360">
                  <c:v>371.35006291327289</c:v>
                </c:pt>
                <c:pt idx="361">
                  <c:v>372.50601571753498</c:v>
                </c:pt>
                <c:pt idx="362">
                  <c:v>373.66376487425129</c:v>
                </c:pt>
                <c:pt idx="363">
                  <c:v>374.82331038342176</c:v>
                </c:pt>
                <c:pt idx="364">
                  <c:v>375.9846522450465</c:v>
                </c:pt>
                <c:pt idx="365">
                  <c:v>377.14779045912542</c:v>
                </c:pt>
                <c:pt idx="366">
                  <c:v>378.31272502565844</c:v>
                </c:pt>
                <c:pt idx="367">
                  <c:v>379.47945594464562</c:v>
                </c:pt>
                <c:pt idx="368">
                  <c:v>380.64798321608697</c:v>
                </c:pt>
                <c:pt idx="369">
                  <c:v>381.81830683998248</c:v>
                </c:pt>
                <c:pt idx="370">
                  <c:v>382.99042681633216</c:v>
                </c:pt>
                <c:pt idx="371">
                  <c:v>384.16434314513629</c:v>
                </c:pt>
                <c:pt idx="372">
                  <c:v>385.34005582639435</c:v>
                </c:pt>
                <c:pt idx="373">
                  <c:v>386.51756486010652</c:v>
                </c:pt>
                <c:pt idx="374">
                  <c:v>387.69687024627285</c:v>
                </c:pt>
                <c:pt idx="375">
                  <c:v>388.8779719848938</c:v>
                </c:pt>
                <c:pt idx="376">
                  <c:v>390.06087007596841</c:v>
                </c:pt>
                <c:pt idx="377">
                  <c:v>391.24556451949735</c:v>
                </c:pt>
                <c:pt idx="378">
                  <c:v>392.43205531548045</c:v>
                </c:pt>
                <c:pt idx="379">
                  <c:v>393.62034246391784</c:v>
                </c:pt>
                <c:pt idx="380">
                  <c:v>394.81042596480944</c:v>
                </c:pt>
                <c:pt idx="381">
                  <c:v>396.00230581815504</c:v>
                </c:pt>
                <c:pt idx="382">
                  <c:v>397.19598202395485</c:v>
                </c:pt>
                <c:pt idx="383">
                  <c:v>398.39145458220867</c:v>
                </c:pt>
                <c:pt idx="384">
                  <c:v>399.5887234929171</c:v>
                </c:pt>
                <c:pt idx="385">
                  <c:v>400.78778875607946</c:v>
                </c:pt>
                <c:pt idx="386">
                  <c:v>401.98865037169611</c:v>
                </c:pt>
                <c:pt idx="387">
                  <c:v>403.19130833976681</c:v>
                </c:pt>
                <c:pt idx="388">
                  <c:v>404.39576266029161</c:v>
                </c:pt>
                <c:pt idx="389">
                  <c:v>405.60201333327046</c:v>
                </c:pt>
                <c:pt idx="390">
                  <c:v>406.81006035870411</c:v>
                </c:pt>
                <c:pt idx="391">
                  <c:v>408.01990373659135</c:v>
                </c:pt>
                <c:pt idx="392">
                  <c:v>409.23154346693292</c:v>
                </c:pt>
                <c:pt idx="393">
                  <c:v>410.44497954972866</c:v>
                </c:pt>
                <c:pt idx="394">
                  <c:v>411.66021198497884</c:v>
                </c:pt>
                <c:pt idx="395">
                  <c:v>412.87724077268291</c:v>
                </c:pt>
                <c:pt idx="396">
                  <c:v>414.0960659128412</c:v>
                </c:pt>
                <c:pt idx="397">
                  <c:v>415.31668740545359</c:v>
                </c:pt>
                <c:pt idx="398">
                  <c:v>416.53910525052021</c:v>
                </c:pt>
                <c:pt idx="399">
                  <c:v>417.76331944804099</c:v>
                </c:pt>
                <c:pt idx="400">
                  <c:v>418.9893299980161</c:v>
                </c:pt>
                <c:pt idx="401">
                  <c:v>420.21713690044521</c:v>
                </c:pt>
                <c:pt idx="402">
                  <c:v>421.4467401553286</c:v>
                </c:pt>
                <c:pt idx="403">
                  <c:v>422.67813976266609</c:v>
                </c:pt>
                <c:pt idx="404">
                  <c:v>423.91133572245792</c:v>
                </c:pt>
                <c:pt idx="405">
                  <c:v>425.14632803470374</c:v>
                </c:pt>
                <c:pt idx="406">
                  <c:v>426.38311669940384</c:v>
                </c:pt>
                <c:pt idx="407">
                  <c:v>427.62170171655799</c:v>
                </c:pt>
                <c:pt idx="408">
                  <c:v>428.86208308616642</c:v>
                </c:pt>
                <c:pt idx="409">
                  <c:v>430.10426080822901</c:v>
                </c:pt>
                <c:pt idx="410">
                  <c:v>431.348234882746</c:v>
                </c:pt>
                <c:pt idx="411">
                  <c:v>432.59400530971658</c:v>
                </c:pt>
                <c:pt idx="412">
                  <c:v>433.84157208914195</c:v>
                </c:pt>
                <c:pt idx="413">
                  <c:v>435.09093522102108</c:v>
                </c:pt>
                <c:pt idx="414">
                  <c:v>436.34209470535478</c:v>
                </c:pt>
                <c:pt idx="415">
                  <c:v>437.59505054214236</c:v>
                </c:pt>
                <c:pt idx="416">
                  <c:v>438.84980273138433</c:v>
                </c:pt>
                <c:pt idx="417">
                  <c:v>440.10635127308012</c:v>
                </c:pt>
                <c:pt idx="418">
                  <c:v>441.36469616723036</c:v>
                </c:pt>
                <c:pt idx="419">
                  <c:v>442.6248374138346</c:v>
                </c:pt>
                <c:pt idx="420">
                  <c:v>443.88677501289322</c:v>
                </c:pt>
                <c:pt idx="421">
                  <c:v>445.15050896440567</c:v>
                </c:pt>
                <c:pt idx="422">
                  <c:v>446.41603926837269</c:v>
                </c:pt>
                <c:pt idx="423">
                  <c:v>447.68336592479369</c:v>
                </c:pt>
                <c:pt idx="424">
                  <c:v>448.95248893366914</c:v>
                </c:pt>
                <c:pt idx="425">
                  <c:v>450.22340829499859</c:v>
                </c:pt>
                <c:pt idx="426">
                  <c:v>451.49612400878203</c:v>
                </c:pt>
                <c:pt idx="427">
                  <c:v>452.77063607501964</c:v>
                </c:pt>
                <c:pt idx="428">
                  <c:v>454.04694449371164</c:v>
                </c:pt>
                <c:pt idx="429">
                  <c:v>455.32504926485797</c:v>
                </c:pt>
                <c:pt idx="430">
                  <c:v>456.60495038845824</c:v>
                </c:pt>
                <c:pt idx="431">
                  <c:v>457.88664786451272</c:v>
                </c:pt>
                <c:pt idx="432">
                  <c:v>459.17014169302126</c:v>
                </c:pt>
                <c:pt idx="433">
                  <c:v>460.45543187398408</c:v>
                </c:pt>
                <c:pt idx="434">
                  <c:v>461.74251840740106</c:v>
                </c:pt>
                <c:pt idx="435">
                  <c:v>463.03140129327238</c:v>
                </c:pt>
                <c:pt idx="436">
                  <c:v>464.32208053159746</c:v>
                </c:pt>
                <c:pt idx="437">
                  <c:v>465.61455612237711</c:v>
                </c:pt>
                <c:pt idx="438">
                  <c:v>466.90882806561069</c:v>
                </c:pt>
                <c:pt idx="439">
                  <c:v>468.20489636129872</c:v>
                </c:pt>
                <c:pt idx="440">
                  <c:v>469.50276100944069</c:v>
                </c:pt>
                <c:pt idx="441">
                  <c:v>470.80242201003671</c:v>
                </c:pt>
                <c:pt idx="442">
                  <c:v>472.10387936308723</c:v>
                </c:pt>
                <c:pt idx="443">
                  <c:v>473.40713306859186</c:v>
                </c:pt>
                <c:pt idx="444">
                  <c:v>474.7121831265506</c:v>
                </c:pt>
                <c:pt idx="445">
                  <c:v>476.01902953696361</c:v>
                </c:pt>
                <c:pt idx="446">
                  <c:v>477.32767229983045</c:v>
                </c:pt>
                <c:pt idx="447">
                  <c:v>478.63811141515174</c:v>
                </c:pt>
                <c:pt idx="448">
                  <c:v>479.95034688292725</c:v>
                </c:pt>
                <c:pt idx="449">
                  <c:v>481.26437870315704</c:v>
                </c:pt>
                <c:pt idx="450">
                  <c:v>482.58020687584082</c:v>
                </c:pt>
                <c:pt idx="451">
                  <c:v>483.8978314009787</c:v>
                </c:pt>
                <c:pt idx="452">
                  <c:v>485.21725227857075</c:v>
                </c:pt>
                <c:pt idx="453">
                  <c:v>486.53846950861725</c:v>
                </c:pt>
                <c:pt idx="454">
                  <c:v>487.86148309111763</c:v>
                </c:pt>
                <c:pt idx="455">
                  <c:v>489.18629302607258</c:v>
                </c:pt>
                <c:pt idx="456">
                  <c:v>490.51289931348128</c:v>
                </c:pt>
                <c:pt idx="457">
                  <c:v>491.84130195334427</c:v>
                </c:pt>
                <c:pt idx="458">
                  <c:v>493.17150094566142</c:v>
                </c:pt>
                <c:pt idx="459">
                  <c:v>494.50349629043291</c:v>
                </c:pt>
                <c:pt idx="460">
                  <c:v>495.83728798765833</c:v>
                </c:pt>
                <c:pt idx="461">
                  <c:v>497.1728760373382</c:v>
                </c:pt>
                <c:pt idx="462">
                  <c:v>498.51026043947201</c:v>
                </c:pt>
                <c:pt idx="463">
                  <c:v>499.84944119406015</c:v>
                </c:pt>
                <c:pt idx="464">
                  <c:v>501.1904183011024</c:v>
                </c:pt>
                <c:pt idx="465">
                  <c:v>502.53319176059875</c:v>
                </c:pt>
                <c:pt idx="466">
                  <c:v>503.87776157254928</c:v>
                </c:pt>
                <c:pt idx="467">
                  <c:v>505.22412773695419</c:v>
                </c:pt>
                <c:pt idx="468">
                  <c:v>506.57229025381315</c:v>
                </c:pt>
                <c:pt idx="469">
                  <c:v>507.92224912312651</c:v>
                </c:pt>
                <c:pt idx="470">
                  <c:v>509.27400434489346</c:v>
                </c:pt>
                <c:pt idx="471">
                  <c:v>510.62755591911508</c:v>
                </c:pt>
                <c:pt idx="472">
                  <c:v>511.98290384579042</c:v>
                </c:pt>
                <c:pt idx="473">
                  <c:v>513.34004812492071</c:v>
                </c:pt>
                <c:pt idx="474">
                  <c:v>514.69898875650495</c:v>
                </c:pt>
                <c:pt idx="475">
                  <c:v>516.05972574054306</c:v>
                </c:pt>
                <c:pt idx="476">
                  <c:v>517.42225907703539</c:v>
                </c:pt>
                <c:pt idx="477">
                  <c:v>518.78658876598172</c:v>
                </c:pt>
                <c:pt idx="478">
                  <c:v>520.15271480738261</c:v>
                </c:pt>
                <c:pt idx="479">
                  <c:v>521.52063720123726</c:v>
                </c:pt>
                <c:pt idx="480">
                  <c:v>522.8903559475466</c:v>
                </c:pt>
                <c:pt idx="481">
                  <c:v>524.26187104630969</c:v>
                </c:pt>
                <c:pt idx="482">
                  <c:v>525.63518249752724</c:v>
                </c:pt>
                <c:pt idx="483">
                  <c:v>527.01029030119878</c:v>
                </c:pt>
                <c:pt idx="484">
                  <c:v>528.38719445732465</c:v>
                </c:pt>
                <c:pt idx="485">
                  <c:v>529.76589496590441</c:v>
                </c:pt>
                <c:pt idx="486">
                  <c:v>531.14639182693895</c:v>
                </c:pt>
                <c:pt idx="487">
                  <c:v>532.52868504042692</c:v>
                </c:pt>
                <c:pt idx="488">
                  <c:v>533.91277460636957</c:v>
                </c:pt>
                <c:pt idx="489">
                  <c:v>535.29866052476621</c:v>
                </c:pt>
                <c:pt idx="490">
                  <c:v>536.68634279561707</c:v>
                </c:pt>
                <c:pt idx="491">
                  <c:v>538.07582141892169</c:v>
                </c:pt>
                <c:pt idx="492">
                  <c:v>539.46709639468145</c:v>
                </c:pt>
                <c:pt idx="493">
                  <c:v>540.86016772289463</c:v>
                </c:pt>
                <c:pt idx="494">
                  <c:v>542.25503540356215</c:v>
                </c:pt>
                <c:pt idx="495">
                  <c:v>543.65169943668366</c:v>
                </c:pt>
                <c:pt idx="496">
                  <c:v>545.05015982225973</c:v>
                </c:pt>
                <c:pt idx="497">
                  <c:v>546.45041656028957</c:v>
                </c:pt>
                <c:pt idx="498">
                  <c:v>547.85246965077408</c:v>
                </c:pt>
                <c:pt idx="499">
                  <c:v>549.25631909371248</c:v>
                </c:pt>
                <c:pt idx="500">
                  <c:v>550.66196488910498</c:v>
                </c:pt>
                <c:pt idx="501">
                  <c:v>552.06940703695159</c:v>
                </c:pt>
                <c:pt idx="502">
                  <c:v>553.47864553725253</c:v>
                </c:pt>
                <c:pt idx="503">
                  <c:v>554.88968039000781</c:v>
                </c:pt>
                <c:pt idx="504">
                  <c:v>556.30251159521708</c:v>
                </c:pt>
                <c:pt idx="505">
                  <c:v>557.71713915288058</c:v>
                </c:pt>
                <c:pt idx="506">
                  <c:v>559.13356306299818</c:v>
                </c:pt>
                <c:pt idx="507">
                  <c:v>560.55178332556989</c:v>
                </c:pt>
                <c:pt idx="508">
                  <c:v>561.97179994059616</c:v>
                </c:pt>
                <c:pt idx="509">
                  <c:v>563.39361290807597</c:v>
                </c:pt>
                <c:pt idx="510">
                  <c:v>564.81722222801056</c:v>
                </c:pt>
                <c:pt idx="511">
                  <c:v>566.24262790039904</c:v>
                </c:pt>
                <c:pt idx="512">
                  <c:v>567.66982992524197</c:v>
                </c:pt>
                <c:pt idx="513">
                  <c:v>569.09882830253866</c:v>
                </c:pt>
                <c:pt idx="514">
                  <c:v>570.52962303228981</c:v>
                </c:pt>
                <c:pt idx="515">
                  <c:v>571.96221411449483</c:v>
                </c:pt>
                <c:pt idx="516">
                  <c:v>573.39660154915418</c:v>
                </c:pt>
                <c:pt idx="517">
                  <c:v>574.83278533626788</c:v>
                </c:pt>
                <c:pt idx="518">
                  <c:v>576.27076547583579</c:v>
                </c:pt>
                <c:pt idx="519">
                  <c:v>577.71054196785769</c:v>
                </c:pt>
                <c:pt idx="520">
                  <c:v>579.15211481233371</c:v>
                </c:pt>
                <c:pt idx="521">
                  <c:v>580.59548400926371</c:v>
                </c:pt>
                <c:pt idx="522">
                  <c:v>582.04064955864851</c:v>
                </c:pt>
                <c:pt idx="523">
                  <c:v>583.48761146048685</c:v>
                </c:pt>
                <c:pt idx="524">
                  <c:v>584.93636971477997</c:v>
                </c:pt>
                <c:pt idx="525">
                  <c:v>586.38692432152698</c:v>
                </c:pt>
                <c:pt idx="526">
                  <c:v>587.83927528072809</c:v>
                </c:pt>
                <c:pt idx="527">
                  <c:v>589.29342259238342</c:v>
                </c:pt>
                <c:pt idx="528">
                  <c:v>590.74936625649286</c:v>
                </c:pt>
                <c:pt idx="529">
                  <c:v>592.20710627305664</c:v>
                </c:pt>
                <c:pt idx="530">
                  <c:v>593.66664264207452</c:v>
                </c:pt>
                <c:pt idx="531">
                  <c:v>595.12797536354662</c:v>
                </c:pt>
                <c:pt idx="532">
                  <c:v>596.59110443747284</c:v>
                </c:pt>
                <c:pt idx="533">
                  <c:v>598.05602986385338</c:v>
                </c:pt>
                <c:pt idx="534">
                  <c:v>599.52275164268769</c:v>
                </c:pt>
                <c:pt idx="535">
                  <c:v>600.99126977397646</c:v>
                </c:pt>
                <c:pt idx="536">
                  <c:v>602.46158425771955</c:v>
                </c:pt>
                <c:pt idx="537">
                  <c:v>603.93369509391653</c:v>
                </c:pt>
                <c:pt idx="538">
                  <c:v>605.40760228256772</c:v>
                </c:pt>
                <c:pt idx="539">
                  <c:v>606.88330582367314</c:v>
                </c:pt>
                <c:pt idx="540">
                  <c:v>608.36080571723267</c:v>
                </c:pt>
                <c:pt idx="541">
                  <c:v>609.84010196324652</c:v>
                </c:pt>
                <c:pt idx="542">
                  <c:v>611.32119456171472</c:v>
                </c:pt>
                <c:pt idx="543">
                  <c:v>612.80408351263702</c:v>
                </c:pt>
                <c:pt idx="544">
                  <c:v>614.28876881601309</c:v>
                </c:pt>
                <c:pt idx="545">
                  <c:v>615.77525047184361</c:v>
                </c:pt>
                <c:pt idx="546">
                  <c:v>617.263528480128</c:v>
                </c:pt>
                <c:pt idx="547">
                  <c:v>618.7536028408673</c:v>
                </c:pt>
                <c:pt idx="548">
                  <c:v>620.24547355406003</c:v>
                </c:pt>
                <c:pt idx="549">
                  <c:v>621.73914061970765</c:v>
                </c:pt>
                <c:pt idx="550">
                  <c:v>623.23460403780882</c:v>
                </c:pt>
                <c:pt idx="551">
                  <c:v>624.73186380836432</c:v>
                </c:pt>
                <c:pt idx="552">
                  <c:v>626.23091993137416</c:v>
                </c:pt>
                <c:pt idx="553">
                  <c:v>627.73177240683799</c:v>
                </c:pt>
                <c:pt idx="554">
                  <c:v>629.23442123475604</c:v>
                </c:pt>
                <c:pt idx="555">
                  <c:v>630.73886641512843</c:v>
                </c:pt>
                <c:pt idx="556">
                  <c:v>632.24510794795481</c:v>
                </c:pt>
                <c:pt idx="557">
                  <c:v>633.75314583323541</c:v>
                </c:pt>
                <c:pt idx="558">
                  <c:v>635.26298007097012</c:v>
                </c:pt>
                <c:pt idx="559">
                  <c:v>636.77461066115904</c:v>
                </c:pt>
                <c:pt idx="560">
                  <c:v>638.28803760380197</c:v>
                </c:pt>
                <c:pt idx="561">
                  <c:v>639.80326089889957</c:v>
                </c:pt>
                <c:pt idx="562">
                  <c:v>641.32028054645116</c:v>
                </c:pt>
                <c:pt idx="563">
                  <c:v>642.83909654645686</c:v>
                </c:pt>
                <c:pt idx="564">
                  <c:v>644.35970889891655</c:v>
                </c:pt>
                <c:pt idx="565">
                  <c:v>645.88211760383058</c:v>
                </c:pt>
                <c:pt idx="566">
                  <c:v>647.4063226611986</c:v>
                </c:pt>
                <c:pt idx="567">
                  <c:v>648.9323240710213</c:v>
                </c:pt>
                <c:pt idx="568">
                  <c:v>650.46012183329799</c:v>
                </c:pt>
                <c:pt idx="569">
                  <c:v>651.98971594802845</c:v>
                </c:pt>
                <c:pt idx="570">
                  <c:v>653.52110641521347</c:v>
                </c:pt>
                <c:pt idx="571">
                  <c:v>655.05429323485237</c:v>
                </c:pt>
                <c:pt idx="572">
                  <c:v>656.58927640694583</c:v>
                </c:pt>
                <c:pt idx="573">
                  <c:v>658.12605593149317</c:v>
                </c:pt>
                <c:pt idx="574">
                  <c:v>659.66463180849496</c:v>
                </c:pt>
                <c:pt idx="575">
                  <c:v>661.20500403795052</c:v>
                </c:pt>
                <c:pt idx="576">
                  <c:v>662.74717261986052</c:v>
                </c:pt>
                <c:pt idx="577">
                  <c:v>664.29113755422475</c:v>
                </c:pt>
                <c:pt idx="578">
                  <c:v>665.83689884104297</c:v>
                </c:pt>
                <c:pt idx="579">
                  <c:v>667.38445648031529</c:v>
                </c:pt>
                <c:pt idx="580">
                  <c:v>668.93381047204207</c:v>
                </c:pt>
                <c:pt idx="581">
                  <c:v>670.48496081622295</c:v>
                </c:pt>
                <c:pt idx="582">
                  <c:v>672.03790751285806</c:v>
                </c:pt>
                <c:pt idx="583">
                  <c:v>673.59265056194704</c:v>
                </c:pt>
                <c:pt idx="584">
                  <c:v>675.14918996349047</c:v>
                </c:pt>
                <c:pt idx="585">
                  <c:v>676.7075257174879</c:v>
                </c:pt>
                <c:pt idx="586">
                  <c:v>678.26765782394</c:v>
                </c:pt>
                <c:pt idx="587">
                  <c:v>679.82958628284564</c:v>
                </c:pt>
                <c:pt idx="588">
                  <c:v>681.39331109420584</c:v>
                </c:pt>
                <c:pt idx="589">
                  <c:v>682.95883225801981</c:v>
                </c:pt>
                <c:pt idx="590">
                  <c:v>684.52614977428823</c:v>
                </c:pt>
                <c:pt idx="591">
                  <c:v>686.09526364301087</c:v>
                </c:pt>
                <c:pt idx="592">
                  <c:v>687.66617386418773</c:v>
                </c:pt>
                <c:pt idx="593">
                  <c:v>689.23888043781892</c:v>
                </c:pt>
                <c:pt idx="594">
                  <c:v>690.81338336390388</c:v>
                </c:pt>
                <c:pt idx="595">
                  <c:v>692.38968264244306</c:v>
                </c:pt>
                <c:pt idx="596">
                  <c:v>693.96777827343669</c:v>
                </c:pt>
                <c:pt idx="597">
                  <c:v>695.54767025688398</c:v>
                </c:pt>
                <c:pt idx="598">
                  <c:v>697.12935859278593</c:v>
                </c:pt>
                <c:pt idx="599">
                  <c:v>698.71284328114189</c:v>
                </c:pt>
                <c:pt idx="600">
                  <c:v>700.29812432195217</c:v>
                </c:pt>
                <c:pt idx="601">
                  <c:v>701.88520171521645</c:v>
                </c:pt>
                <c:pt idx="602">
                  <c:v>703.47407546093507</c:v>
                </c:pt>
                <c:pt idx="603">
                  <c:v>705.06474555910768</c:v>
                </c:pt>
                <c:pt idx="604">
                  <c:v>706.65721200973439</c:v>
                </c:pt>
                <c:pt idx="605">
                  <c:v>708.25147481281567</c:v>
                </c:pt>
                <c:pt idx="606">
                  <c:v>709.84753396835072</c:v>
                </c:pt>
                <c:pt idx="607">
                  <c:v>711.44538947634044</c:v>
                </c:pt>
                <c:pt idx="608">
                  <c:v>713.04504133678404</c:v>
                </c:pt>
                <c:pt idx="609">
                  <c:v>714.64648954968152</c:v>
                </c:pt>
                <c:pt idx="610">
                  <c:v>716.24973411503345</c:v>
                </c:pt>
                <c:pt idx="611">
                  <c:v>717.85477503283983</c:v>
                </c:pt>
                <c:pt idx="612">
                  <c:v>719.46161230310031</c:v>
                </c:pt>
                <c:pt idx="613">
                  <c:v>721.07024592581445</c:v>
                </c:pt>
                <c:pt idx="614">
                  <c:v>722.68067590098326</c:v>
                </c:pt>
                <c:pt idx="615">
                  <c:v>724.29290222860573</c:v>
                </c:pt>
                <c:pt idx="616">
                  <c:v>725.90692490868287</c:v>
                </c:pt>
                <c:pt idx="617">
                  <c:v>727.52274394121378</c:v>
                </c:pt>
                <c:pt idx="618">
                  <c:v>729.14035932619947</c:v>
                </c:pt>
                <c:pt idx="619">
                  <c:v>730.75977106363894</c:v>
                </c:pt>
                <c:pt idx="620">
                  <c:v>732.38097915353239</c:v>
                </c:pt>
                <c:pt idx="621">
                  <c:v>734.00398359588064</c:v>
                </c:pt>
                <c:pt idx="622">
                  <c:v>735.62878439068243</c:v>
                </c:pt>
                <c:pt idx="623">
                  <c:v>737.25538153793877</c:v>
                </c:pt>
                <c:pt idx="624">
                  <c:v>738.883775037649</c:v>
                </c:pt>
                <c:pt idx="625">
                  <c:v>740.51396488981391</c:v>
                </c:pt>
                <c:pt idx="626">
                  <c:v>742.14595109443258</c:v>
                </c:pt>
                <c:pt idx="627">
                  <c:v>743.77973365150547</c:v>
                </c:pt>
                <c:pt idx="628">
                  <c:v>745.41531256103258</c:v>
                </c:pt>
                <c:pt idx="629">
                  <c:v>747.05268782301357</c:v>
                </c:pt>
                <c:pt idx="630">
                  <c:v>748.69185943744935</c:v>
                </c:pt>
                <c:pt idx="631">
                  <c:v>750.33282740433913</c:v>
                </c:pt>
                <c:pt idx="632">
                  <c:v>751.97559172368278</c:v>
                </c:pt>
                <c:pt idx="633">
                  <c:v>753.62015239548089</c:v>
                </c:pt>
                <c:pt idx="634">
                  <c:v>755.26650941973264</c:v>
                </c:pt>
                <c:pt idx="635">
                  <c:v>756.91466279643919</c:v>
                </c:pt>
                <c:pt idx="636">
                  <c:v>758.5646125255995</c:v>
                </c:pt>
                <c:pt idx="637">
                  <c:v>760.21635860721449</c:v>
                </c:pt>
                <c:pt idx="638">
                  <c:v>761.86990104128301</c:v>
                </c:pt>
                <c:pt idx="639">
                  <c:v>763.52523982780622</c:v>
                </c:pt>
                <c:pt idx="640">
                  <c:v>765.1823749667833</c:v>
                </c:pt>
                <c:pt idx="641">
                  <c:v>766.84130645821483</c:v>
                </c:pt>
                <c:pt idx="642">
                  <c:v>768.50203430210036</c:v>
                </c:pt>
                <c:pt idx="643">
                  <c:v>770.16455849844021</c:v>
                </c:pt>
                <c:pt idx="644">
                  <c:v>771.82887904723407</c:v>
                </c:pt>
                <c:pt idx="645">
                  <c:v>773.49499594848214</c:v>
                </c:pt>
                <c:pt idx="646">
                  <c:v>775.16290920218444</c:v>
                </c:pt>
                <c:pt idx="647">
                  <c:v>776.83261880834095</c:v>
                </c:pt>
                <c:pt idx="648">
                  <c:v>778.50412476695101</c:v>
                </c:pt>
                <c:pt idx="649">
                  <c:v>780.17742707801642</c:v>
                </c:pt>
                <c:pt idx="650">
                  <c:v>781.85252574153503</c:v>
                </c:pt>
                <c:pt idx="651">
                  <c:v>783.52942075750843</c:v>
                </c:pt>
                <c:pt idx="652">
                  <c:v>785.2081121259356</c:v>
                </c:pt>
                <c:pt idx="653">
                  <c:v>786.88859984681721</c:v>
                </c:pt>
                <c:pt idx="654">
                  <c:v>788.57088392015271</c:v>
                </c:pt>
                <c:pt idx="655">
                  <c:v>790.25496434594277</c:v>
                </c:pt>
                <c:pt idx="656">
                  <c:v>791.9408411241867</c:v>
                </c:pt>
                <c:pt idx="657">
                  <c:v>793.62851425488486</c:v>
                </c:pt>
                <c:pt idx="658">
                  <c:v>795.31798373803713</c:v>
                </c:pt>
                <c:pt idx="659">
                  <c:v>797.00924957364373</c:v>
                </c:pt>
                <c:pt idx="660">
                  <c:v>798.70231176170432</c:v>
                </c:pt>
                <c:pt idx="661">
                  <c:v>800.39717030221948</c:v>
                </c:pt>
                <c:pt idx="662">
                  <c:v>802.09382519518886</c:v>
                </c:pt>
                <c:pt idx="663">
                  <c:v>803.792276440612</c:v>
                </c:pt>
                <c:pt idx="664">
                  <c:v>805.4925240384888</c:v>
                </c:pt>
                <c:pt idx="665">
                  <c:v>807.19456798882072</c:v>
                </c:pt>
                <c:pt idx="666">
                  <c:v>808.89840829160653</c:v>
                </c:pt>
                <c:pt idx="667">
                  <c:v>810.60404494684667</c:v>
                </c:pt>
                <c:pt idx="668">
                  <c:v>812.31147795454069</c:v>
                </c:pt>
                <c:pt idx="669">
                  <c:v>814.02070731468905</c:v>
                </c:pt>
                <c:pt idx="670">
                  <c:v>815.73173302729174</c:v>
                </c:pt>
                <c:pt idx="671">
                  <c:v>817.44455509234797</c:v>
                </c:pt>
                <c:pt idx="672">
                  <c:v>819.15917350985922</c:v>
                </c:pt>
                <c:pt idx="673">
                  <c:v>820.87558827982377</c:v>
                </c:pt>
                <c:pt idx="674">
                  <c:v>822.59379940224323</c:v>
                </c:pt>
                <c:pt idx="675">
                  <c:v>824.31380687711658</c:v>
                </c:pt>
                <c:pt idx="676">
                  <c:v>826.03561070444437</c:v>
                </c:pt>
                <c:pt idx="677">
                  <c:v>827.75921088422604</c:v>
                </c:pt>
                <c:pt idx="678">
                  <c:v>829.48460741646193</c:v>
                </c:pt>
                <c:pt idx="679">
                  <c:v>831.21180030115192</c:v>
                </c:pt>
                <c:pt idx="680">
                  <c:v>832.94078953829614</c:v>
                </c:pt>
                <c:pt idx="681">
                  <c:v>834.67157512789447</c:v>
                </c:pt>
                <c:pt idx="682">
                  <c:v>836.4041570699469</c:v>
                </c:pt>
                <c:pt idx="683">
                  <c:v>838.13853536445367</c:v>
                </c:pt>
                <c:pt idx="684">
                  <c:v>839.874710011415</c:v>
                </c:pt>
                <c:pt idx="685">
                  <c:v>841.61268101082965</c:v>
                </c:pt>
                <c:pt idx="686">
                  <c:v>843.35244836269919</c:v>
                </c:pt>
                <c:pt idx="687">
                  <c:v>845.09401206702273</c:v>
                </c:pt>
                <c:pt idx="688">
                  <c:v>846.83737212380015</c:v>
                </c:pt>
                <c:pt idx="689">
                  <c:v>848.58252853303156</c:v>
                </c:pt>
                <c:pt idx="690">
                  <c:v>850.32948129471799</c:v>
                </c:pt>
                <c:pt idx="691">
                  <c:v>852.07823040885808</c:v>
                </c:pt>
                <c:pt idx="692">
                  <c:v>853.82877587545238</c:v>
                </c:pt>
                <c:pt idx="693">
                  <c:v>855.58111769450124</c:v>
                </c:pt>
                <c:pt idx="694">
                  <c:v>857.33525586600354</c:v>
                </c:pt>
                <c:pt idx="695">
                  <c:v>859.09119038996107</c:v>
                </c:pt>
                <c:pt idx="696">
                  <c:v>860.84892126637214</c:v>
                </c:pt>
                <c:pt idx="697">
                  <c:v>862.6084484952371</c:v>
                </c:pt>
                <c:pt idx="698">
                  <c:v>864.3697720765565</c:v>
                </c:pt>
                <c:pt idx="699">
                  <c:v>866.13289201033001</c:v>
                </c:pt>
                <c:pt idx="700">
                  <c:v>867.8978082965582</c:v>
                </c:pt>
                <c:pt idx="701">
                  <c:v>869.66452093523981</c:v>
                </c:pt>
                <c:pt idx="702">
                  <c:v>871.43302992637598</c:v>
                </c:pt>
                <c:pt idx="703">
                  <c:v>873.20333526996592</c:v>
                </c:pt>
                <c:pt idx="704">
                  <c:v>874.97543696601042</c:v>
                </c:pt>
                <c:pt idx="705">
                  <c:v>876.74933501450926</c:v>
                </c:pt>
                <c:pt idx="706">
                  <c:v>878.52502941546209</c:v>
                </c:pt>
                <c:pt idx="707">
                  <c:v>880.30252016886936</c:v>
                </c:pt>
                <c:pt idx="708">
                  <c:v>882.08180727473007</c:v>
                </c:pt>
                <c:pt idx="709">
                  <c:v>883.86289073304533</c:v>
                </c:pt>
                <c:pt idx="710">
                  <c:v>885.64577054381482</c:v>
                </c:pt>
                <c:pt idx="711">
                  <c:v>887.43044670703853</c:v>
                </c:pt>
                <c:pt idx="712">
                  <c:v>889.21691922271634</c:v>
                </c:pt>
                <c:pt idx="713">
                  <c:v>891.00518809084861</c:v>
                </c:pt>
                <c:pt idx="714">
                  <c:v>892.79525331143486</c:v>
                </c:pt>
                <c:pt idx="715">
                  <c:v>894.58711488447557</c:v>
                </c:pt>
                <c:pt idx="716">
                  <c:v>896.38077280997015</c:v>
                </c:pt>
                <c:pt idx="717">
                  <c:v>898.17622708791839</c:v>
                </c:pt>
                <c:pt idx="718">
                  <c:v>899.97347771832187</c:v>
                </c:pt>
                <c:pt idx="719">
                  <c:v>901.77252470117901</c:v>
                </c:pt>
                <c:pt idx="720">
                  <c:v>903.57336803649025</c:v>
                </c:pt>
                <c:pt idx="721">
                  <c:v>905.37600772425571</c:v>
                </c:pt>
                <c:pt idx="722">
                  <c:v>907.18044376447483</c:v>
                </c:pt>
                <c:pt idx="723">
                  <c:v>908.98667615714885</c:v>
                </c:pt>
                <c:pt idx="724">
                  <c:v>910.79470490227686</c:v>
                </c:pt>
                <c:pt idx="725">
                  <c:v>912.60452999985898</c:v>
                </c:pt>
                <c:pt idx="726">
                  <c:v>914.41615144989521</c:v>
                </c:pt>
                <c:pt idx="727">
                  <c:v>916.22956925238555</c:v>
                </c:pt>
                <c:pt idx="728">
                  <c:v>918.04478340733033</c:v>
                </c:pt>
                <c:pt idx="729">
                  <c:v>919.86179391472911</c:v>
                </c:pt>
                <c:pt idx="730">
                  <c:v>921.6806007745821</c:v>
                </c:pt>
                <c:pt idx="731">
                  <c:v>923.50120398688955</c:v>
                </c:pt>
                <c:pt idx="732">
                  <c:v>925.32360355165099</c:v>
                </c:pt>
                <c:pt idx="733">
                  <c:v>927.14779946886597</c:v>
                </c:pt>
                <c:pt idx="734">
                  <c:v>928.97379173853642</c:v>
                </c:pt>
                <c:pt idx="735">
                  <c:v>930.80158036066075</c:v>
                </c:pt>
                <c:pt idx="736">
                  <c:v>932.63116533523805</c:v>
                </c:pt>
                <c:pt idx="737">
                  <c:v>934.46254666227082</c:v>
                </c:pt>
                <c:pt idx="738">
                  <c:v>936.29572434175691</c:v>
                </c:pt>
                <c:pt idx="739">
                  <c:v>938.13069837369778</c:v>
                </c:pt>
                <c:pt idx="740">
                  <c:v>939.9674687580922</c:v>
                </c:pt>
                <c:pt idx="741">
                  <c:v>941.80603549494151</c:v>
                </c:pt>
                <c:pt idx="742">
                  <c:v>943.64639858424471</c:v>
                </c:pt>
                <c:pt idx="743">
                  <c:v>945.48855802600178</c:v>
                </c:pt>
                <c:pt idx="744">
                  <c:v>947.33251382021319</c:v>
                </c:pt>
                <c:pt idx="745">
                  <c:v>949.17826596687894</c:v>
                </c:pt>
                <c:pt idx="746">
                  <c:v>951.02581446599868</c:v>
                </c:pt>
                <c:pt idx="747">
                  <c:v>952.87515931757264</c:v>
                </c:pt>
                <c:pt idx="748">
                  <c:v>954.72630052160082</c:v>
                </c:pt>
                <c:pt idx="749">
                  <c:v>956.57923807808345</c:v>
                </c:pt>
                <c:pt idx="750">
                  <c:v>958.43397198701996</c:v>
                </c:pt>
                <c:pt idx="751">
                  <c:v>960.29050224841103</c:v>
                </c:pt>
                <c:pt idx="752">
                  <c:v>962.14882886225507</c:v>
                </c:pt>
                <c:pt idx="753">
                  <c:v>964.00895182855447</c:v>
                </c:pt>
                <c:pt idx="754">
                  <c:v>965.87087114730718</c:v>
                </c:pt>
                <c:pt idx="755">
                  <c:v>967.73458681851537</c:v>
                </c:pt>
                <c:pt idx="756">
                  <c:v>969.60009884217698</c:v>
                </c:pt>
                <c:pt idx="757">
                  <c:v>971.46740721829303</c:v>
                </c:pt>
                <c:pt idx="758">
                  <c:v>973.33651194686308</c:v>
                </c:pt>
                <c:pt idx="759">
                  <c:v>975.20741302788713</c:v>
                </c:pt>
                <c:pt idx="760">
                  <c:v>977.08011046136539</c:v>
                </c:pt>
                <c:pt idx="761">
                  <c:v>978.95460424729731</c:v>
                </c:pt>
                <c:pt idx="762">
                  <c:v>980.83089438568481</c:v>
                </c:pt>
                <c:pt idx="763">
                  <c:v>982.70898087652517</c:v>
                </c:pt>
                <c:pt idx="764">
                  <c:v>984.58886371982044</c:v>
                </c:pt>
                <c:pt idx="765">
                  <c:v>986.47054291556958</c:v>
                </c:pt>
                <c:pt idx="766">
                  <c:v>988.35401846377249</c:v>
                </c:pt>
                <c:pt idx="767">
                  <c:v>990.23929036442996</c:v>
                </c:pt>
                <c:pt idx="768">
                  <c:v>992.12635861754211</c:v>
                </c:pt>
                <c:pt idx="769">
                  <c:v>994.0152232231078</c:v>
                </c:pt>
                <c:pt idx="770">
                  <c:v>995.90588418112782</c:v>
                </c:pt>
                <c:pt idx="771">
                  <c:v>997.79834149160206</c:v>
                </c:pt>
                <c:pt idx="772">
                  <c:v>999.69259515453086</c:v>
                </c:pt>
                <c:pt idx="773">
                  <c:v>1001.588645169913</c:v>
                </c:pt>
                <c:pt idx="774">
                  <c:v>1003.4864915377505</c:v>
                </c:pt>
                <c:pt idx="775">
                  <c:v>1005.3861342580414</c:v>
                </c:pt>
                <c:pt idx="776">
                  <c:v>1007.2875733307864</c:v>
                </c:pt>
                <c:pt idx="777">
                  <c:v>1009.1908087559851</c:v>
                </c:pt>
                <c:pt idx="778">
                  <c:v>1011.095840533639</c:v>
                </c:pt>
                <c:pt idx="779">
                  <c:v>1013.0026686637466</c:v>
                </c:pt>
                <c:pt idx="780">
                  <c:v>1014.9112931463084</c:v>
                </c:pt>
                <c:pt idx="781">
                  <c:v>1016.8217139813246</c:v>
                </c:pt>
                <c:pt idx="782">
                  <c:v>1018.7339311687945</c:v>
                </c:pt>
                <c:pt idx="783">
                  <c:v>1020.6479447087187</c:v>
                </c:pt>
                <c:pt idx="784">
                  <c:v>1022.5637546010971</c:v>
                </c:pt>
                <c:pt idx="785">
                  <c:v>1024.4813608459299</c:v>
                </c:pt>
                <c:pt idx="786">
                  <c:v>1026.4007634432171</c:v>
                </c:pt>
                <c:pt idx="787">
                  <c:v>1028.3219623929579</c:v>
                </c:pt>
                <c:pt idx="788">
                  <c:v>1030.2449576951531</c:v>
                </c:pt>
                <c:pt idx="789">
                  <c:v>1032.1697493498025</c:v>
                </c:pt>
                <c:pt idx="790">
                  <c:v>1034.0963373569066</c:v>
                </c:pt>
                <c:pt idx="791">
                  <c:v>1036.0247217164635</c:v>
                </c:pt>
                <c:pt idx="792">
                  <c:v>1037.9549024284756</c:v>
                </c:pt>
                <c:pt idx="793">
                  <c:v>1039.8868794929417</c:v>
                </c:pt>
                <c:pt idx="794">
                  <c:v>1041.8206529098627</c:v>
                </c:pt>
                <c:pt idx="795">
                  <c:v>1043.756222679237</c:v>
                </c:pt>
                <c:pt idx="796">
                  <c:v>1045.6935888010657</c:v>
                </c:pt>
                <c:pt idx="797">
                  <c:v>1047.6327512753485</c:v>
                </c:pt>
                <c:pt idx="798">
                  <c:v>1049.5737101020854</c:v>
                </c:pt>
                <c:pt idx="799">
                  <c:v>1051.5164652812764</c:v>
                </c:pt>
                <c:pt idx="800">
                  <c:v>1053.4610168129218</c:v>
                </c:pt>
                <c:pt idx="801">
                  <c:v>1055.4073646970212</c:v>
                </c:pt>
                <c:pt idx="802">
                  <c:v>1057.3555089335753</c:v>
                </c:pt>
                <c:pt idx="803">
                  <c:v>1059.3054495225826</c:v>
                </c:pt>
                <c:pt idx="804">
                  <c:v>1061.2571864640452</c:v>
                </c:pt>
                <c:pt idx="805">
                  <c:v>1063.2107197579612</c:v>
                </c:pt>
                <c:pt idx="806">
                  <c:v>1065.1660494043315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6FC-4E53-A7FC-B21DB978BB02}"/>
            </c:ext>
          </c:extLst>
        </c:ser>
        <c:ser>
          <c:idx val="4"/>
          <c:order val="4"/>
          <c:spPr>
            <a:ln w="2222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'Max limit'!$AP$6:$AP$812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limit'!$AU$6:$AU$812</c:f>
              <c:numCache>
                <c:formatCode>0.00</c:formatCode>
                <c:ptCount val="807"/>
                <c:pt idx="0">
                  <c:v>94.444643424485221</c:v>
                </c:pt>
                <c:pt idx="1">
                  <c:v>95.113275981037091</c:v>
                </c:pt>
                <c:pt idx="2">
                  <c:v>95.784267029851961</c:v>
                </c:pt>
                <c:pt idx="3">
                  <c:v>96.457616570929787</c:v>
                </c:pt>
                <c:pt idx="4">
                  <c:v>97.133324604270541</c:v>
                </c:pt>
                <c:pt idx="5">
                  <c:v>97.811391129874337</c:v>
                </c:pt>
                <c:pt idx="6">
                  <c:v>98.491816147741034</c:v>
                </c:pt>
                <c:pt idx="7">
                  <c:v>99.174599657870729</c:v>
                </c:pt>
                <c:pt idx="8">
                  <c:v>99.85974166026341</c:v>
                </c:pt>
                <c:pt idx="9">
                  <c:v>100.54724215491903</c:v>
                </c:pt>
                <c:pt idx="10">
                  <c:v>101.23710114183758</c:v>
                </c:pt>
                <c:pt idx="11">
                  <c:v>101.92931862101921</c:v>
                </c:pt>
                <c:pt idx="12">
                  <c:v>102.62389459246371</c:v>
                </c:pt>
                <c:pt idx="13">
                  <c:v>103.32082905617129</c:v>
                </c:pt>
                <c:pt idx="14">
                  <c:v>104.02012201214174</c:v>
                </c:pt>
                <c:pt idx="15">
                  <c:v>104.7217734603752</c:v>
                </c:pt>
                <c:pt idx="16">
                  <c:v>105.42578340087162</c:v>
                </c:pt>
                <c:pt idx="17">
                  <c:v>106.13215183363097</c:v>
                </c:pt>
                <c:pt idx="18">
                  <c:v>106.8408787586533</c:v>
                </c:pt>
                <c:pt idx="19">
                  <c:v>107.55196417593871</c:v>
                </c:pt>
                <c:pt idx="20">
                  <c:v>108.26540808548697</c:v>
                </c:pt>
                <c:pt idx="21">
                  <c:v>108.98121048729827</c:v>
                </c:pt>
                <c:pt idx="22">
                  <c:v>109.69937138137247</c:v>
                </c:pt>
                <c:pt idx="23">
                  <c:v>110.41989076770962</c:v>
                </c:pt>
                <c:pt idx="24">
                  <c:v>111.14276864630986</c:v>
                </c:pt>
                <c:pt idx="25">
                  <c:v>111.868005017173</c:v>
                </c:pt>
                <c:pt idx="26">
                  <c:v>112.5955998802991</c:v>
                </c:pt>
                <c:pt idx="27">
                  <c:v>113.3255532356882</c:v>
                </c:pt>
                <c:pt idx="28">
                  <c:v>114.05786508334025</c:v>
                </c:pt>
                <c:pt idx="29">
                  <c:v>114.79253542325525</c:v>
                </c:pt>
                <c:pt idx="30">
                  <c:v>115.52956425543331</c:v>
                </c:pt>
                <c:pt idx="31">
                  <c:v>116.26895157987421</c:v>
                </c:pt>
                <c:pt idx="32">
                  <c:v>117.01069739657821</c:v>
                </c:pt>
                <c:pt idx="33">
                  <c:v>117.75480170554511</c:v>
                </c:pt>
                <c:pt idx="34">
                  <c:v>118.50126450677492</c:v>
                </c:pt>
                <c:pt idx="35">
                  <c:v>119.25008580026778</c:v>
                </c:pt>
                <c:pt idx="36">
                  <c:v>120.00126558602358</c:v>
                </c:pt>
                <c:pt idx="37">
                  <c:v>120.75480386404236</c:v>
                </c:pt>
                <c:pt idx="38">
                  <c:v>121.51070063432417</c:v>
                </c:pt>
                <c:pt idx="39">
                  <c:v>122.2689558968688</c:v>
                </c:pt>
                <c:pt idx="40">
                  <c:v>123.02956965167655</c:v>
                </c:pt>
                <c:pt idx="41">
                  <c:v>123.79254189874719</c:v>
                </c:pt>
                <c:pt idx="42">
                  <c:v>124.55787263808082</c:v>
                </c:pt>
                <c:pt idx="43">
                  <c:v>125.32556186967744</c:v>
                </c:pt>
                <c:pt idx="44">
                  <c:v>126.09560959353699</c:v>
                </c:pt>
                <c:pt idx="45">
                  <c:v>126.86801580965948</c:v>
                </c:pt>
                <c:pt idx="46">
                  <c:v>127.64278051804507</c:v>
                </c:pt>
                <c:pt idx="47">
                  <c:v>128.41990371869349</c:v>
                </c:pt>
                <c:pt idx="48">
                  <c:v>129.19938541160499</c:v>
                </c:pt>
                <c:pt idx="49">
                  <c:v>129.98122559677938</c:v>
                </c:pt>
                <c:pt idx="50">
                  <c:v>130.76542427421674</c:v>
                </c:pt>
                <c:pt idx="51">
                  <c:v>131.55198144391713</c:v>
                </c:pt>
                <c:pt idx="52">
                  <c:v>132.3408971058804</c:v>
                </c:pt>
                <c:pt idx="53">
                  <c:v>133.13217126010667</c:v>
                </c:pt>
                <c:pt idx="54">
                  <c:v>133.92580390659597</c:v>
                </c:pt>
                <c:pt idx="55">
                  <c:v>134.72179504534822</c:v>
                </c:pt>
                <c:pt idx="56">
                  <c:v>135.5201446763634</c:v>
                </c:pt>
                <c:pt idx="57">
                  <c:v>136.32085279964159</c:v>
                </c:pt>
                <c:pt idx="58">
                  <c:v>137.12391941518266</c:v>
                </c:pt>
                <c:pt idx="59">
                  <c:v>137.92934452298687</c:v>
                </c:pt>
                <c:pt idx="60">
                  <c:v>138.73712812305394</c:v>
                </c:pt>
                <c:pt idx="61">
                  <c:v>139.54727021538397</c:v>
                </c:pt>
                <c:pt idx="62">
                  <c:v>140.35977079997699</c:v>
                </c:pt>
                <c:pt idx="63">
                  <c:v>141.17462987683297</c:v>
                </c:pt>
                <c:pt idx="64">
                  <c:v>141.99184744595192</c:v>
                </c:pt>
                <c:pt idx="65">
                  <c:v>142.8114235073339</c:v>
                </c:pt>
                <c:pt idx="66">
                  <c:v>143.63335806097876</c:v>
                </c:pt>
                <c:pt idx="67">
                  <c:v>144.4576511068866</c:v>
                </c:pt>
                <c:pt idx="68">
                  <c:v>145.28430264505747</c:v>
                </c:pt>
                <c:pt idx="69">
                  <c:v>146.11331267549127</c:v>
                </c:pt>
                <c:pt idx="70">
                  <c:v>146.94468119818799</c:v>
                </c:pt>
                <c:pt idx="71">
                  <c:v>147.77840821314777</c:v>
                </c:pt>
                <c:pt idx="72">
                  <c:v>148.61449372037052</c:v>
                </c:pt>
                <c:pt idx="73">
                  <c:v>149.45293771985624</c:v>
                </c:pt>
                <c:pt idx="74">
                  <c:v>150.29374021160484</c:v>
                </c:pt>
                <c:pt idx="75">
                  <c:v>151.13690119561645</c:v>
                </c:pt>
                <c:pt idx="76">
                  <c:v>151.98242067189108</c:v>
                </c:pt>
                <c:pt idx="77">
                  <c:v>152.83029864042865</c:v>
                </c:pt>
                <c:pt idx="78">
                  <c:v>153.68053510122917</c:v>
                </c:pt>
                <c:pt idx="79">
                  <c:v>154.5331300542926</c:v>
                </c:pt>
                <c:pt idx="80">
                  <c:v>155.38808349961911</c:v>
                </c:pt>
                <c:pt idx="81">
                  <c:v>156.24539543720857</c:v>
                </c:pt>
                <c:pt idx="82">
                  <c:v>157.105065867061</c:v>
                </c:pt>
                <c:pt idx="83">
                  <c:v>157.96709478917637</c:v>
                </c:pt>
                <c:pt idx="84">
                  <c:v>158.83148220355477</c:v>
                </c:pt>
                <c:pt idx="85">
                  <c:v>159.69822811019597</c:v>
                </c:pt>
                <c:pt idx="86">
                  <c:v>160.56733250910037</c:v>
                </c:pt>
                <c:pt idx="87">
                  <c:v>161.43879540026757</c:v>
                </c:pt>
                <c:pt idx="88">
                  <c:v>162.31261678369779</c:v>
                </c:pt>
                <c:pt idx="89">
                  <c:v>163.18879665939107</c:v>
                </c:pt>
                <c:pt idx="90">
                  <c:v>164.06733502734718</c:v>
                </c:pt>
                <c:pt idx="91">
                  <c:v>164.94823188756627</c:v>
                </c:pt>
                <c:pt idx="92">
                  <c:v>165.83148724004849</c:v>
                </c:pt>
                <c:pt idx="93">
                  <c:v>166.71710108479346</c:v>
                </c:pt>
                <c:pt idx="94">
                  <c:v>167.60507342180154</c:v>
                </c:pt>
                <c:pt idx="95">
                  <c:v>168.49540425107261</c:v>
                </c:pt>
                <c:pt idx="96">
                  <c:v>169.38809357260655</c:v>
                </c:pt>
                <c:pt idx="97">
                  <c:v>170.28314138640346</c:v>
                </c:pt>
                <c:pt idx="98">
                  <c:v>171.18054769246342</c:v>
                </c:pt>
                <c:pt idx="99">
                  <c:v>172.0803124907863</c:v>
                </c:pt>
                <c:pt idx="100">
                  <c:v>172.98243578137223</c:v>
                </c:pt>
                <c:pt idx="101">
                  <c:v>173.88691756422097</c:v>
                </c:pt>
                <c:pt idx="102">
                  <c:v>174.79375783933284</c:v>
                </c:pt>
                <c:pt idx="103">
                  <c:v>175.70295660670752</c:v>
                </c:pt>
                <c:pt idx="104">
                  <c:v>176.61451386634533</c:v>
                </c:pt>
                <c:pt idx="105">
                  <c:v>177.52842961824609</c:v>
                </c:pt>
                <c:pt idx="106">
                  <c:v>178.44470386240974</c:v>
                </c:pt>
                <c:pt idx="107">
                  <c:v>179.36333659883636</c:v>
                </c:pt>
                <c:pt idx="108">
                  <c:v>180.28432782752606</c:v>
                </c:pt>
                <c:pt idx="109">
                  <c:v>181.20767754847859</c:v>
                </c:pt>
                <c:pt idx="110">
                  <c:v>182.13338576169409</c:v>
                </c:pt>
                <c:pt idx="111">
                  <c:v>183.06145246717273</c:v>
                </c:pt>
                <c:pt idx="112">
                  <c:v>183.99187766491417</c:v>
                </c:pt>
                <c:pt idx="113">
                  <c:v>184.92466135491861</c:v>
                </c:pt>
                <c:pt idx="114">
                  <c:v>185.85980353718617</c:v>
                </c:pt>
                <c:pt idx="115">
                  <c:v>186.79730421171649</c:v>
                </c:pt>
                <c:pt idx="116">
                  <c:v>187.73716337850982</c:v>
                </c:pt>
                <c:pt idx="117">
                  <c:v>188.6793810375662</c:v>
                </c:pt>
                <c:pt idx="118">
                  <c:v>189.62395718888556</c:v>
                </c:pt>
                <c:pt idx="119">
                  <c:v>190.57089183246782</c:v>
                </c:pt>
                <c:pt idx="120">
                  <c:v>191.520184968313</c:v>
                </c:pt>
                <c:pt idx="121">
                  <c:v>192.47183659642133</c:v>
                </c:pt>
                <c:pt idx="122">
                  <c:v>193.42584671679248</c:v>
                </c:pt>
                <c:pt idx="123">
                  <c:v>194.3822153294266</c:v>
                </c:pt>
                <c:pt idx="124">
                  <c:v>195.34094243432386</c:v>
                </c:pt>
                <c:pt idx="125">
                  <c:v>196.3020280314839</c:v>
                </c:pt>
                <c:pt idx="126">
                  <c:v>197.26547212090691</c:v>
                </c:pt>
                <c:pt idx="127">
                  <c:v>198.23127470259311</c:v>
                </c:pt>
                <c:pt idx="128">
                  <c:v>199.19943577654203</c:v>
                </c:pt>
                <c:pt idx="129">
                  <c:v>200.16995534275392</c:v>
                </c:pt>
                <c:pt idx="130">
                  <c:v>201.1428334012289</c:v>
                </c:pt>
                <c:pt idx="131">
                  <c:v>202.1180699519669</c:v>
                </c:pt>
                <c:pt idx="132">
                  <c:v>203.09566499496771</c:v>
                </c:pt>
                <c:pt idx="133">
                  <c:v>204.07561853023157</c:v>
                </c:pt>
                <c:pt idx="134">
                  <c:v>205.05793055775848</c:v>
                </c:pt>
                <c:pt idx="135">
                  <c:v>206.0426010775482</c:v>
                </c:pt>
                <c:pt idx="136">
                  <c:v>207.02963008960097</c:v>
                </c:pt>
                <c:pt idx="137">
                  <c:v>208.0190175939168</c:v>
                </c:pt>
                <c:pt idx="138">
                  <c:v>209.01076359049534</c:v>
                </c:pt>
                <c:pt idx="139">
                  <c:v>210.00486807933709</c:v>
                </c:pt>
                <c:pt idx="140">
                  <c:v>211.00133106044183</c:v>
                </c:pt>
                <c:pt idx="141">
                  <c:v>212.00015253380937</c:v>
                </c:pt>
                <c:pt idx="142">
                  <c:v>213.00133249943997</c:v>
                </c:pt>
                <c:pt idx="143">
                  <c:v>214.00487095733354</c:v>
                </c:pt>
                <c:pt idx="144">
                  <c:v>215.01076790749005</c:v>
                </c:pt>
                <c:pt idx="145">
                  <c:v>216.01902334990956</c:v>
                </c:pt>
                <c:pt idx="146">
                  <c:v>217.02963728459201</c:v>
                </c:pt>
                <c:pt idx="147">
                  <c:v>218.04260971153747</c:v>
                </c:pt>
                <c:pt idx="148">
                  <c:v>219.05794063074589</c:v>
                </c:pt>
                <c:pt idx="149">
                  <c:v>220.07563004221717</c:v>
                </c:pt>
                <c:pt idx="150">
                  <c:v>221.09567794595151</c:v>
                </c:pt>
                <c:pt idx="151">
                  <c:v>222.1180843419489</c:v>
                </c:pt>
                <c:pt idx="152">
                  <c:v>223.14284923020921</c:v>
                </c:pt>
                <c:pt idx="153">
                  <c:v>224.16997261073243</c:v>
                </c:pt>
                <c:pt idx="154">
                  <c:v>225.19945448351859</c:v>
                </c:pt>
                <c:pt idx="155">
                  <c:v>226.23129484856784</c:v>
                </c:pt>
                <c:pt idx="156">
                  <c:v>227.26549370588003</c:v>
                </c:pt>
                <c:pt idx="157">
                  <c:v>228.30205105545511</c:v>
                </c:pt>
                <c:pt idx="158">
                  <c:v>229.34096689729316</c:v>
                </c:pt>
                <c:pt idx="159">
                  <c:v>230.38224123139435</c:v>
                </c:pt>
                <c:pt idx="160">
                  <c:v>231.42587405775831</c:v>
                </c:pt>
                <c:pt idx="161">
                  <c:v>232.47186537638541</c:v>
                </c:pt>
                <c:pt idx="162">
                  <c:v>233.52021518727531</c:v>
                </c:pt>
                <c:pt idx="163">
                  <c:v>234.57092349042833</c:v>
                </c:pt>
                <c:pt idx="164">
                  <c:v>235.62399028584426</c:v>
                </c:pt>
                <c:pt idx="165">
                  <c:v>236.67941557352304</c:v>
                </c:pt>
                <c:pt idx="166">
                  <c:v>237.73719935346492</c:v>
                </c:pt>
                <c:pt idx="167">
                  <c:v>238.79734162566962</c:v>
                </c:pt>
                <c:pt idx="168">
                  <c:v>239.85984239013752</c:v>
                </c:pt>
                <c:pt idx="169">
                  <c:v>240.92470164686824</c:v>
                </c:pt>
                <c:pt idx="170">
                  <c:v>241.99191939586206</c:v>
                </c:pt>
                <c:pt idx="171">
                  <c:v>243.06149563711867</c:v>
                </c:pt>
                <c:pt idx="172">
                  <c:v>244.13343037063834</c:v>
                </c:pt>
                <c:pt idx="173">
                  <c:v>245.20772359642098</c:v>
                </c:pt>
                <c:pt idx="174">
                  <c:v>246.28437531446662</c:v>
                </c:pt>
                <c:pt idx="175">
                  <c:v>247.36338552477517</c:v>
                </c:pt>
                <c:pt idx="176">
                  <c:v>248.44475422734686</c:v>
                </c:pt>
                <c:pt idx="177">
                  <c:v>249.52848142218136</c:v>
                </c:pt>
                <c:pt idx="178">
                  <c:v>250.61456710927879</c:v>
                </c:pt>
                <c:pt idx="179">
                  <c:v>251.70301128863923</c:v>
                </c:pt>
                <c:pt idx="180">
                  <c:v>252.79381396026275</c:v>
                </c:pt>
                <c:pt idx="181">
                  <c:v>253.88697512414919</c:v>
                </c:pt>
                <c:pt idx="182">
                  <c:v>254.98249478029834</c:v>
                </c:pt>
                <c:pt idx="183">
                  <c:v>256.08037292871091</c:v>
                </c:pt>
                <c:pt idx="184">
                  <c:v>257.18060956938609</c:v>
                </c:pt>
                <c:pt idx="185">
                  <c:v>258.28320470232438</c:v>
                </c:pt>
                <c:pt idx="186">
                  <c:v>259.38815832752573</c:v>
                </c:pt>
                <c:pt idx="187">
                  <c:v>260.49547044498985</c:v>
                </c:pt>
                <c:pt idx="188">
                  <c:v>261.60514105471702</c:v>
                </c:pt>
                <c:pt idx="189">
                  <c:v>262.7171701567072</c:v>
                </c:pt>
                <c:pt idx="190">
                  <c:v>263.83155775096037</c:v>
                </c:pt>
                <c:pt idx="191">
                  <c:v>264.94830383747643</c:v>
                </c:pt>
                <c:pt idx="192">
                  <c:v>266.06740841625543</c:v>
                </c:pt>
                <c:pt idx="193">
                  <c:v>267.18887148729755</c:v>
                </c:pt>
                <c:pt idx="194">
                  <c:v>268.31269305060255</c:v>
                </c:pt>
                <c:pt idx="195">
                  <c:v>269.43887310617043</c:v>
                </c:pt>
                <c:pt idx="196">
                  <c:v>270.56741165400138</c:v>
                </c:pt>
                <c:pt idx="197">
                  <c:v>271.69830869409537</c:v>
                </c:pt>
                <c:pt idx="198">
                  <c:v>272.8315642264522</c:v>
                </c:pt>
                <c:pt idx="199">
                  <c:v>273.96717825107214</c:v>
                </c:pt>
                <c:pt idx="200">
                  <c:v>275.10515076795485</c:v>
                </c:pt>
                <c:pt idx="201">
                  <c:v>276.24548177710068</c:v>
                </c:pt>
                <c:pt idx="202">
                  <c:v>277.38817127850956</c:v>
                </c:pt>
                <c:pt idx="203">
                  <c:v>278.53321927218116</c:v>
                </c:pt>
                <c:pt idx="204">
                  <c:v>279.68062575811575</c:v>
                </c:pt>
                <c:pt idx="205">
                  <c:v>280.83039073631363</c:v>
                </c:pt>
                <c:pt idx="206">
                  <c:v>281.98251420677417</c:v>
                </c:pt>
                <c:pt idx="207">
                  <c:v>283.13699616949771</c:v>
                </c:pt>
                <c:pt idx="208">
                  <c:v>284.29383662448441</c:v>
                </c:pt>
                <c:pt idx="209">
                  <c:v>285.45303557173389</c:v>
                </c:pt>
                <c:pt idx="210">
                  <c:v>286.61459301124643</c:v>
                </c:pt>
                <c:pt idx="211">
                  <c:v>287.77850894302196</c:v>
                </c:pt>
                <c:pt idx="212">
                  <c:v>288.94478336706044</c:v>
                </c:pt>
                <c:pt idx="213">
                  <c:v>290.1134162833618</c:v>
                </c:pt>
                <c:pt idx="214">
                  <c:v>291.28440769192622</c:v>
                </c:pt>
                <c:pt idx="215">
                  <c:v>292.45775759275347</c:v>
                </c:pt>
                <c:pt idx="216">
                  <c:v>293.63346598584383</c:v>
                </c:pt>
                <c:pt idx="217">
                  <c:v>294.81153287119724</c:v>
                </c:pt>
                <c:pt idx="218">
                  <c:v>295.99195824881343</c:v>
                </c:pt>
                <c:pt idx="219">
                  <c:v>297.17474211869268</c:v>
                </c:pt>
                <c:pt idx="220">
                  <c:v>298.35988448083486</c:v>
                </c:pt>
                <c:pt idx="221">
                  <c:v>299.54738533523994</c:v>
                </c:pt>
                <c:pt idx="222">
                  <c:v>300.73724468190835</c:v>
                </c:pt>
                <c:pt idx="223">
                  <c:v>301.92946252083937</c:v>
                </c:pt>
                <c:pt idx="224">
                  <c:v>303.12403885203344</c:v>
                </c:pt>
                <c:pt idx="225">
                  <c:v>304.32097367549056</c:v>
                </c:pt>
                <c:pt idx="226">
                  <c:v>305.52026699121058</c:v>
                </c:pt>
                <c:pt idx="227">
                  <c:v>306.7219187991937</c:v>
                </c:pt>
                <c:pt idx="228">
                  <c:v>307.9259290994396</c:v>
                </c:pt>
                <c:pt idx="229">
                  <c:v>309.13229789194838</c:v>
                </c:pt>
                <c:pt idx="230">
                  <c:v>310.34102517672056</c:v>
                </c:pt>
                <c:pt idx="231">
                  <c:v>311.55211095375518</c:v>
                </c:pt>
                <c:pt idx="232">
                  <c:v>312.76555522305318</c:v>
                </c:pt>
                <c:pt idx="233">
                  <c:v>313.98135798461396</c:v>
                </c:pt>
                <c:pt idx="234">
                  <c:v>315.19951923843769</c:v>
                </c:pt>
                <c:pt idx="235">
                  <c:v>316.42003898452452</c:v>
                </c:pt>
                <c:pt idx="236">
                  <c:v>317.64291722287413</c:v>
                </c:pt>
                <c:pt idx="237">
                  <c:v>318.86815395348674</c:v>
                </c:pt>
                <c:pt idx="238">
                  <c:v>320.09574917636263</c:v>
                </c:pt>
                <c:pt idx="239">
                  <c:v>321.32570289150112</c:v>
                </c:pt>
                <c:pt idx="240">
                  <c:v>322.55801509890267</c:v>
                </c:pt>
                <c:pt idx="241">
                  <c:v>323.79268579856733</c:v>
                </c:pt>
                <c:pt idx="242">
                  <c:v>325.02971499049499</c:v>
                </c:pt>
                <c:pt idx="243">
                  <c:v>326.26910267468554</c:v>
                </c:pt>
                <c:pt idx="244">
                  <c:v>327.51084885113892</c:v>
                </c:pt>
                <c:pt idx="245">
                  <c:v>328.75495351985535</c:v>
                </c:pt>
                <c:pt idx="246">
                  <c:v>330.00141668083489</c:v>
                </c:pt>
                <c:pt idx="247">
                  <c:v>331.25023833407704</c:v>
                </c:pt>
                <c:pt idx="248">
                  <c:v>332.50141847958253</c:v>
                </c:pt>
                <c:pt idx="249">
                  <c:v>333.7549571173509</c:v>
                </c:pt>
                <c:pt idx="250">
                  <c:v>335.01085424738193</c:v>
                </c:pt>
                <c:pt idx="251">
                  <c:v>336.26910986967647</c:v>
                </c:pt>
                <c:pt idx="252">
                  <c:v>337.52972398423367</c:v>
                </c:pt>
                <c:pt idx="253">
                  <c:v>338.79269659105381</c:v>
                </c:pt>
                <c:pt idx="254">
                  <c:v>340.05802769013712</c:v>
                </c:pt>
                <c:pt idx="255">
                  <c:v>341.32571728148338</c:v>
                </c:pt>
                <c:pt idx="256">
                  <c:v>342.59576536509229</c:v>
                </c:pt>
                <c:pt idx="257">
                  <c:v>343.86817194096437</c:v>
                </c:pt>
                <c:pt idx="258">
                  <c:v>345.14293700909946</c:v>
                </c:pt>
                <c:pt idx="259">
                  <c:v>346.42006056949742</c:v>
                </c:pt>
                <c:pt idx="260">
                  <c:v>347.69954262215845</c:v>
                </c:pt>
                <c:pt idx="261">
                  <c:v>348.98138316708241</c:v>
                </c:pt>
                <c:pt idx="262">
                  <c:v>350.26558220426921</c:v>
                </c:pt>
                <c:pt idx="263">
                  <c:v>351.5521397337194</c:v>
                </c:pt>
                <c:pt idx="264">
                  <c:v>352.84105575543231</c:v>
                </c:pt>
                <c:pt idx="265">
                  <c:v>354.1323302694081</c:v>
                </c:pt>
                <c:pt idx="266">
                  <c:v>355.42596327564672</c:v>
                </c:pt>
                <c:pt idx="267">
                  <c:v>356.72195477414863</c:v>
                </c:pt>
                <c:pt idx="268">
                  <c:v>358.02030476491348</c:v>
                </c:pt>
                <c:pt idx="269">
                  <c:v>359.32101324794098</c:v>
                </c:pt>
                <c:pt idx="270">
                  <c:v>360.62408022323166</c:v>
                </c:pt>
                <c:pt idx="271">
                  <c:v>361.92950569078556</c:v>
                </c:pt>
                <c:pt idx="272">
                  <c:v>363.23728965060195</c:v>
                </c:pt>
                <c:pt idx="273">
                  <c:v>364.54743210268174</c:v>
                </c:pt>
                <c:pt idx="274">
                  <c:v>365.8599330470243</c:v>
                </c:pt>
                <c:pt idx="275">
                  <c:v>367.17479248362974</c:v>
                </c:pt>
                <c:pt idx="276">
                  <c:v>368.4920104124983</c:v>
                </c:pt>
                <c:pt idx="277">
                  <c:v>369.8115868336298</c:v>
                </c:pt>
                <c:pt idx="278">
                  <c:v>371.1335217470243</c:v>
                </c:pt>
                <c:pt idx="279">
                  <c:v>372.45781515268158</c:v>
                </c:pt>
                <c:pt idx="280">
                  <c:v>373.78446705060207</c:v>
                </c:pt>
                <c:pt idx="281">
                  <c:v>375.11347744078546</c:v>
                </c:pt>
                <c:pt idx="282">
                  <c:v>376.44484632323156</c:v>
                </c:pt>
                <c:pt idx="283">
                  <c:v>377.77857369794089</c:v>
                </c:pt>
                <c:pt idx="284">
                  <c:v>379.11465956491338</c:v>
                </c:pt>
                <c:pt idx="285">
                  <c:v>380.45310392414837</c:v>
                </c:pt>
                <c:pt idx="286">
                  <c:v>381.79390677564669</c:v>
                </c:pt>
                <c:pt idx="287">
                  <c:v>383.13706811940784</c:v>
                </c:pt>
                <c:pt idx="288">
                  <c:v>384.48258795543205</c:v>
                </c:pt>
                <c:pt idx="289">
                  <c:v>385.83046628371915</c:v>
                </c:pt>
                <c:pt idx="290">
                  <c:v>387.18070310426924</c:v>
                </c:pt>
                <c:pt idx="291">
                  <c:v>388.53329841708216</c:v>
                </c:pt>
                <c:pt idx="292">
                  <c:v>389.88825222215831</c:v>
                </c:pt>
                <c:pt idx="293">
                  <c:v>391.24556451949735</c:v>
                </c:pt>
                <c:pt idx="294">
                  <c:v>392.60523530909916</c:v>
                </c:pt>
                <c:pt idx="295">
                  <c:v>393.96726459096413</c:v>
                </c:pt>
                <c:pt idx="296">
                  <c:v>395.33165236509211</c:v>
                </c:pt>
                <c:pt idx="297">
                  <c:v>396.69839863148292</c:v>
                </c:pt>
                <c:pt idx="298">
                  <c:v>398.06750339013684</c:v>
                </c:pt>
                <c:pt idx="299">
                  <c:v>399.43896664105364</c:v>
                </c:pt>
                <c:pt idx="300">
                  <c:v>400.81278838423356</c:v>
                </c:pt>
                <c:pt idx="301">
                  <c:v>402.18896861967613</c:v>
                </c:pt>
                <c:pt idx="302">
                  <c:v>403.56750734738193</c:v>
                </c:pt>
                <c:pt idx="303">
                  <c:v>404.94840456735034</c:v>
                </c:pt>
                <c:pt idx="304">
                  <c:v>406.33166027958202</c:v>
                </c:pt>
                <c:pt idx="305">
                  <c:v>407.71727448407682</c:v>
                </c:pt>
                <c:pt idx="306">
                  <c:v>409.1052471808344</c:v>
                </c:pt>
                <c:pt idx="307">
                  <c:v>410.49557836985485</c:v>
                </c:pt>
                <c:pt idx="308">
                  <c:v>411.88826805113848</c:v>
                </c:pt>
                <c:pt idx="309">
                  <c:v>413.28331622468517</c:v>
                </c:pt>
                <c:pt idx="310">
                  <c:v>414.68072289049451</c:v>
                </c:pt>
                <c:pt idx="311">
                  <c:v>416.08048804856696</c:v>
                </c:pt>
                <c:pt idx="312">
                  <c:v>417.48261169890236</c:v>
                </c:pt>
                <c:pt idx="313">
                  <c:v>418.88709384150081</c:v>
                </c:pt>
                <c:pt idx="314">
                  <c:v>420.29393447636215</c:v>
                </c:pt>
                <c:pt idx="315">
                  <c:v>421.70313360348649</c:v>
                </c:pt>
                <c:pt idx="316">
                  <c:v>423.11469122287349</c:v>
                </c:pt>
                <c:pt idx="317">
                  <c:v>424.52860733452388</c:v>
                </c:pt>
                <c:pt idx="318">
                  <c:v>425.94488193843728</c:v>
                </c:pt>
                <c:pt idx="319">
                  <c:v>427.36351503461321</c:v>
                </c:pt>
                <c:pt idx="320">
                  <c:v>428.78450662305238</c:v>
                </c:pt>
                <c:pt idx="321">
                  <c:v>430.20785670375483</c:v>
                </c:pt>
                <c:pt idx="322">
                  <c:v>431.63356527671993</c:v>
                </c:pt>
                <c:pt idx="323">
                  <c:v>433.06163234194787</c:v>
                </c:pt>
                <c:pt idx="324">
                  <c:v>434.49205789943903</c:v>
                </c:pt>
                <c:pt idx="325">
                  <c:v>435.92484194919308</c:v>
                </c:pt>
                <c:pt idx="326">
                  <c:v>437.3599844912099</c:v>
                </c:pt>
                <c:pt idx="327">
                  <c:v>438.79748552548989</c:v>
                </c:pt>
                <c:pt idx="328">
                  <c:v>440.23734505203288</c:v>
                </c:pt>
                <c:pt idx="329">
                  <c:v>441.67956307083847</c:v>
                </c:pt>
                <c:pt idx="330">
                  <c:v>443.12413958190757</c:v>
                </c:pt>
                <c:pt idx="331">
                  <c:v>444.57107458523944</c:v>
                </c:pt>
                <c:pt idx="332">
                  <c:v>446.02036808083409</c:v>
                </c:pt>
                <c:pt idx="333">
                  <c:v>447.47202006869202</c:v>
                </c:pt>
                <c:pt idx="334">
                  <c:v>448.92603054881295</c:v>
                </c:pt>
                <c:pt idx="335">
                  <c:v>450.38239952119642</c:v>
                </c:pt>
                <c:pt idx="336">
                  <c:v>451.84112698584312</c:v>
                </c:pt>
                <c:pt idx="337">
                  <c:v>453.30221294275282</c:v>
                </c:pt>
                <c:pt idx="338">
                  <c:v>454.76565739192534</c:v>
                </c:pt>
                <c:pt idx="339">
                  <c:v>456.23146033336099</c:v>
                </c:pt>
                <c:pt idx="340">
                  <c:v>457.69962176705968</c:v>
                </c:pt>
                <c:pt idx="341">
                  <c:v>459.17014169302098</c:v>
                </c:pt>
                <c:pt idx="342">
                  <c:v>460.64302011124556</c:v>
                </c:pt>
                <c:pt idx="343">
                  <c:v>462.11825702173326</c:v>
                </c:pt>
                <c:pt idx="344">
                  <c:v>463.59585242448361</c:v>
                </c:pt>
                <c:pt idx="345">
                  <c:v>465.07580631949685</c:v>
                </c:pt>
                <c:pt idx="346">
                  <c:v>466.55811870677354</c:v>
                </c:pt>
                <c:pt idx="347">
                  <c:v>468.04278958631284</c:v>
                </c:pt>
                <c:pt idx="348">
                  <c:v>469.52981895811484</c:v>
                </c:pt>
                <c:pt idx="349">
                  <c:v>471.01920682218042</c:v>
                </c:pt>
                <c:pt idx="350">
                  <c:v>472.51095317850871</c:v>
                </c:pt>
                <c:pt idx="351">
                  <c:v>474.00505802709966</c:v>
                </c:pt>
                <c:pt idx="352">
                  <c:v>475.5015213679539</c:v>
                </c:pt>
                <c:pt idx="353">
                  <c:v>477.00034320107113</c:v>
                </c:pt>
                <c:pt idx="354">
                  <c:v>478.50152352645119</c:v>
                </c:pt>
                <c:pt idx="355">
                  <c:v>480.00506234409431</c:v>
                </c:pt>
                <c:pt idx="356">
                  <c:v>481.51095965400049</c:v>
                </c:pt>
                <c:pt idx="357">
                  <c:v>483.01921545616943</c:v>
                </c:pt>
                <c:pt idx="358">
                  <c:v>484.52982975060132</c:v>
                </c:pt>
                <c:pt idx="359">
                  <c:v>486.04280253729667</c:v>
                </c:pt>
                <c:pt idx="360">
                  <c:v>487.5581338162545</c:v>
                </c:pt>
                <c:pt idx="361">
                  <c:v>489.07582358747521</c:v>
                </c:pt>
                <c:pt idx="362">
                  <c:v>490.59587185095933</c:v>
                </c:pt>
                <c:pt idx="363">
                  <c:v>492.11827860670621</c:v>
                </c:pt>
                <c:pt idx="364">
                  <c:v>493.64304385471581</c:v>
                </c:pt>
                <c:pt idx="365">
                  <c:v>495.17016759498875</c:v>
                </c:pt>
                <c:pt idx="366">
                  <c:v>496.69964982752452</c:v>
                </c:pt>
                <c:pt idx="367">
                  <c:v>498.23149055232329</c:v>
                </c:pt>
                <c:pt idx="368">
                  <c:v>499.76568976938512</c:v>
                </c:pt>
                <c:pt idx="369">
                  <c:v>501.30224747870977</c:v>
                </c:pt>
                <c:pt idx="370">
                  <c:v>502.84116368029714</c:v>
                </c:pt>
                <c:pt idx="371">
                  <c:v>504.38243837414797</c:v>
                </c:pt>
                <c:pt idx="372">
                  <c:v>505.92607156026168</c:v>
                </c:pt>
                <c:pt idx="373">
                  <c:v>507.47206323863793</c:v>
                </c:pt>
                <c:pt idx="374">
                  <c:v>509.02041340927735</c:v>
                </c:pt>
                <c:pt idx="375">
                  <c:v>510.57112207218029</c:v>
                </c:pt>
                <c:pt idx="376">
                  <c:v>512.12418922734548</c:v>
                </c:pt>
                <c:pt idx="377">
                  <c:v>513.67961487477396</c:v>
                </c:pt>
                <c:pt idx="378">
                  <c:v>515.2373990144655</c:v>
                </c:pt>
                <c:pt idx="379">
                  <c:v>516.79754164641997</c:v>
                </c:pt>
                <c:pt idx="380">
                  <c:v>518.36004277063716</c:v>
                </c:pt>
                <c:pt idx="381">
                  <c:v>519.92490238711753</c:v>
                </c:pt>
                <c:pt idx="382">
                  <c:v>521.49212049586083</c:v>
                </c:pt>
                <c:pt idx="383">
                  <c:v>523.06169709686696</c:v>
                </c:pt>
                <c:pt idx="384">
                  <c:v>524.63363219013638</c:v>
                </c:pt>
                <c:pt idx="385">
                  <c:v>526.20792577566851</c:v>
                </c:pt>
                <c:pt idx="386">
                  <c:v>527.78457785346336</c:v>
                </c:pt>
                <c:pt idx="387">
                  <c:v>529.36358842352161</c:v>
                </c:pt>
                <c:pt idx="388">
                  <c:v>530.94495748584291</c:v>
                </c:pt>
                <c:pt idx="389">
                  <c:v>532.52868504042669</c:v>
                </c:pt>
                <c:pt idx="390">
                  <c:v>534.11477108727377</c:v>
                </c:pt>
                <c:pt idx="391">
                  <c:v>535.70321562638389</c:v>
                </c:pt>
                <c:pt idx="392">
                  <c:v>537.29401865775696</c:v>
                </c:pt>
                <c:pt idx="393">
                  <c:v>538.88718018139286</c:v>
                </c:pt>
                <c:pt idx="394">
                  <c:v>540.48270019729182</c:v>
                </c:pt>
                <c:pt idx="395">
                  <c:v>542.0805787054536</c:v>
                </c:pt>
                <c:pt idx="396">
                  <c:v>543.68081570587844</c:v>
                </c:pt>
                <c:pt idx="397">
                  <c:v>545.28341119856634</c:v>
                </c:pt>
                <c:pt idx="398">
                  <c:v>546.88836518351729</c:v>
                </c:pt>
                <c:pt idx="399">
                  <c:v>548.49567766073062</c:v>
                </c:pt>
                <c:pt idx="400">
                  <c:v>550.10534863020769</c:v>
                </c:pt>
                <c:pt idx="401">
                  <c:v>551.71737809194747</c:v>
                </c:pt>
                <c:pt idx="402">
                  <c:v>553.33176604594996</c:v>
                </c:pt>
                <c:pt idx="403">
                  <c:v>554.94851249221574</c:v>
                </c:pt>
                <c:pt idx="404">
                  <c:v>556.56761743074446</c:v>
                </c:pt>
                <c:pt idx="405">
                  <c:v>558.1890808615359</c:v>
                </c:pt>
                <c:pt idx="406">
                  <c:v>559.81290278459039</c:v>
                </c:pt>
                <c:pt idx="407">
                  <c:v>561.43908319990794</c:v>
                </c:pt>
                <c:pt idx="408">
                  <c:v>563.06762210748843</c:v>
                </c:pt>
                <c:pt idx="409">
                  <c:v>564.69851950733187</c:v>
                </c:pt>
                <c:pt idx="410">
                  <c:v>566.33177539943836</c:v>
                </c:pt>
                <c:pt idx="411">
                  <c:v>567.96738978380768</c:v>
                </c:pt>
                <c:pt idx="412">
                  <c:v>569.60536266044016</c:v>
                </c:pt>
                <c:pt idx="413">
                  <c:v>571.2456940293356</c:v>
                </c:pt>
                <c:pt idx="414">
                  <c:v>572.88838389049397</c:v>
                </c:pt>
                <c:pt idx="415">
                  <c:v>574.53343224391506</c:v>
                </c:pt>
                <c:pt idx="416">
                  <c:v>576.18083908959943</c:v>
                </c:pt>
                <c:pt idx="417">
                  <c:v>577.8306044275464</c:v>
                </c:pt>
                <c:pt idx="418">
                  <c:v>579.48272825775678</c:v>
                </c:pt>
                <c:pt idx="419">
                  <c:v>581.13721058022986</c:v>
                </c:pt>
                <c:pt idx="420">
                  <c:v>582.79405139496578</c:v>
                </c:pt>
                <c:pt idx="421">
                  <c:v>584.45325070196509</c:v>
                </c:pt>
                <c:pt idx="422">
                  <c:v>586.11480850122712</c:v>
                </c:pt>
                <c:pt idx="423">
                  <c:v>587.77872479275197</c:v>
                </c:pt>
                <c:pt idx="424">
                  <c:v>589.44499957654</c:v>
                </c:pt>
                <c:pt idx="425">
                  <c:v>591.11363285259108</c:v>
                </c:pt>
                <c:pt idx="426">
                  <c:v>592.78462462090522</c:v>
                </c:pt>
                <c:pt idx="427">
                  <c:v>594.45797488148207</c:v>
                </c:pt>
                <c:pt idx="428">
                  <c:v>596.13368363432187</c:v>
                </c:pt>
                <c:pt idx="429">
                  <c:v>597.81175087942495</c:v>
                </c:pt>
                <c:pt idx="430">
                  <c:v>599.4921766167904</c:v>
                </c:pt>
                <c:pt idx="431">
                  <c:v>601.17496084641937</c:v>
                </c:pt>
                <c:pt idx="432">
                  <c:v>602.86010356831116</c:v>
                </c:pt>
                <c:pt idx="433">
                  <c:v>604.54760478246578</c:v>
                </c:pt>
                <c:pt idx="434">
                  <c:v>606.23746448888369</c:v>
                </c:pt>
                <c:pt idx="435">
                  <c:v>607.92968268756431</c:v>
                </c:pt>
                <c:pt idx="436">
                  <c:v>609.62425937850787</c:v>
                </c:pt>
                <c:pt idx="437">
                  <c:v>611.32119456171461</c:v>
                </c:pt>
                <c:pt idx="438">
                  <c:v>613.02048823718428</c:v>
                </c:pt>
                <c:pt idx="439">
                  <c:v>614.72214040491667</c:v>
                </c:pt>
                <c:pt idx="440">
                  <c:v>616.42615106491212</c:v>
                </c:pt>
                <c:pt idx="441">
                  <c:v>618.13252021717039</c:v>
                </c:pt>
                <c:pt idx="442">
                  <c:v>619.84124786169241</c:v>
                </c:pt>
                <c:pt idx="443">
                  <c:v>621.55233399847646</c:v>
                </c:pt>
                <c:pt idx="444">
                  <c:v>623.2657786275239</c:v>
                </c:pt>
                <c:pt idx="445">
                  <c:v>624.98158174883429</c:v>
                </c:pt>
                <c:pt idx="446">
                  <c:v>626.69974336240762</c:v>
                </c:pt>
                <c:pt idx="447">
                  <c:v>628.420263468244</c:v>
                </c:pt>
                <c:pt idx="448">
                  <c:v>630.14314206634333</c:v>
                </c:pt>
                <c:pt idx="449">
                  <c:v>631.86837915670549</c:v>
                </c:pt>
                <c:pt idx="450">
                  <c:v>633.5959747393307</c:v>
                </c:pt>
                <c:pt idx="451">
                  <c:v>635.32592881421908</c:v>
                </c:pt>
                <c:pt idx="452">
                  <c:v>637.05824138136984</c:v>
                </c:pt>
                <c:pt idx="453">
                  <c:v>638.79291244078388</c:v>
                </c:pt>
                <c:pt idx="454">
                  <c:v>640.52994199246109</c:v>
                </c:pt>
                <c:pt idx="455">
                  <c:v>642.26933003640147</c:v>
                </c:pt>
                <c:pt idx="456">
                  <c:v>644.01107657260422</c:v>
                </c:pt>
                <c:pt idx="457">
                  <c:v>645.75518160107026</c:v>
                </c:pt>
                <c:pt idx="458">
                  <c:v>647.50164512179958</c:v>
                </c:pt>
                <c:pt idx="459">
                  <c:v>649.25046713479117</c:v>
                </c:pt>
                <c:pt idx="460">
                  <c:v>651.00164764004614</c:v>
                </c:pt>
                <c:pt idx="461">
                  <c:v>652.75518663756429</c:v>
                </c:pt>
                <c:pt idx="462">
                  <c:v>654.51108412734493</c:v>
                </c:pt>
                <c:pt idx="463">
                  <c:v>656.26934010938874</c:v>
                </c:pt>
                <c:pt idx="464">
                  <c:v>658.0299545836956</c:v>
                </c:pt>
                <c:pt idx="465">
                  <c:v>659.79292755026506</c:v>
                </c:pt>
                <c:pt idx="466">
                  <c:v>661.5582590090977</c:v>
                </c:pt>
                <c:pt idx="467">
                  <c:v>663.32594896019395</c:v>
                </c:pt>
                <c:pt idx="468">
                  <c:v>665.09599740355236</c:v>
                </c:pt>
                <c:pt idx="469">
                  <c:v>666.86840433917382</c:v>
                </c:pt>
                <c:pt idx="470">
                  <c:v>668.64316976705879</c:v>
                </c:pt>
                <c:pt idx="471">
                  <c:v>670.42029368720614</c:v>
                </c:pt>
                <c:pt idx="472">
                  <c:v>672.19977609961654</c:v>
                </c:pt>
                <c:pt idx="473">
                  <c:v>673.98161700429046</c:v>
                </c:pt>
                <c:pt idx="474">
                  <c:v>675.76581640122708</c:v>
                </c:pt>
                <c:pt idx="475">
                  <c:v>677.5523742904262</c:v>
                </c:pt>
                <c:pt idx="476">
                  <c:v>679.34129067188849</c:v>
                </c:pt>
                <c:pt idx="477">
                  <c:v>681.13256554561383</c:v>
                </c:pt>
                <c:pt idx="478">
                  <c:v>682.92619891160211</c:v>
                </c:pt>
                <c:pt idx="479">
                  <c:v>684.72219076985368</c:v>
                </c:pt>
                <c:pt idx="480">
                  <c:v>686.52054112036819</c:v>
                </c:pt>
                <c:pt idx="481">
                  <c:v>688.32124996314519</c:v>
                </c:pt>
                <c:pt idx="482">
                  <c:v>690.12431729818547</c:v>
                </c:pt>
                <c:pt idx="483">
                  <c:v>691.92974312548893</c:v>
                </c:pt>
                <c:pt idx="484">
                  <c:v>693.73752744505487</c:v>
                </c:pt>
                <c:pt idx="485">
                  <c:v>695.54767025688386</c:v>
                </c:pt>
                <c:pt idx="486">
                  <c:v>697.36017156097626</c:v>
                </c:pt>
                <c:pt idx="487">
                  <c:v>699.17503135733136</c:v>
                </c:pt>
                <c:pt idx="488">
                  <c:v>700.9922496459493</c:v>
                </c:pt>
                <c:pt idx="489">
                  <c:v>702.81182642683007</c:v>
                </c:pt>
                <c:pt idx="490">
                  <c:v>704.63376169997412</c:v>
                </c:pt>
                <c:pt idx="491">
                  <c:v>706.45805546538134</c:v>
                </c:pt>
                <c:pt idx="492">
                  <c:v>708.28470772305127</c:v>
                </c:pt>
                <c:pt idx="493">
                  <c:v>710.11371847298437</c:v>
                </c:pt>
                <c:pt idx="494">
                  <c:v>711.94508771518008</c:v>
                </c:pt>
                <c:pt idx="495">
                  <c:v>713.77881544963896</c:v>
                </c:pt>
                <c:pt idx="496">
                  <c:v>715.61490167636089</c:v>
                </c:pt>
                <c:pt idx="497">
                  <c:v>717.45334639534542</c:v>
                </c:pt>
                <c:pt idx="498">
                  <c:v>719.29414960659335</c:v>
                </c:pt>
                <c:pt idx="499">
                  <c:v>721.13731131010422</c:v>
                </c:pt>
                <c:pt idx="500">
                  <c:v>722.98283150587781</c:v>
                </c:pt>
                <c:pt idx="501">
                  <c:v>724.83071019391434</c:v>
                </c:pt>
                <c:pt idx="502">
                  <c:v>726.6809473742137</c:v>
                </c:pt>
                <c:pt idx="503">
                  <c:v>728.53354304677634</c:v>
                </c:pt>
                <c:pt idx="504">
                  <c:v>730.38849721160216</c:v>
                </c:pt>
                <c:pt idx="505">
                  <c:v>732.24580986869091</c:v>
                </c:pt>
                <c:pt idx="506">
                  <c:v>734.10548101804216</c:v>
                </c:pt>
                <c:pt idx="507">
                  <c:v>735.96751065965668</c:v>
                </c:pt>
                <c:pt idx="508">
                  <c:v>737.83189879353449</c:v>
                </c:pt>
                <c:pt idx="509">
                  <c:v>739.69864541967445</c:v>
                </c:pt>
                <c:pt idx="510">
                  <c:v>741.5677505380778</c:v>
                </c:pt>
                <c:pt idx="511">
                  <c:v>743.43921414874467</c:v>
                </c:pt>
                <c:pt idx="512">
                  <c:v>745.31303625167368</c:v>
                </c:pt>
                <c:pt idx="513">
                  <c:v>747.18921684686597</c:v>
                </c:pt>
                <c:pt idx="514">
                  <c:v>749.06775593432121</c:v>
                </c:pt>
                <c:pt idx="515">
                  <c:v>750.94865351403928</c:v>
                </c:pt>
                <c:pt idx="516">
                  <c:v>752.83190958602074</c:v>
                </c:pt>
                <c:pt idx="517">
                  <c:v>754.71752415026481</c:v>
                </c:pt>
                <c:pt idx="518">
                  <c:v>756.60549720677227</c:v>
                </c:pt>
                <c:pt idx="519">
                  <c:v>758.49582875554222</c:v>
                </c:pt>
                <c:pt idx="520">
                  <c:v>760.38851879657511</c:v>
                </c:pt>
                <c:pt idx="521">
                  <c:v>762.28356732987129</c:v>
                </c:pt>
                <c:pt idx="522">
                  <c:v>764.18097435543018</c:v>
                </c:pt>
                <c:pt idx="523">
                  <c:v>766.08073987325201</c:v>
                </c:pt>
                <c:pt idx="524">
                  <c:v>767.98286388333747</c:v>
                </c:pt>
                <c:pt idx="525">
                  <c:v>769.8873463856853</c:v>
                </c:pt>
                <c:pt idx="526">
                  <c:v>771.79418738029608</c:v>
                </c:pt>
                <c:pt idx="527">
                  <c:v>773.70338686716991</c:v>
                </c:pt>
                <c:pt idx="528">
                  <c:v>775.6149448463068</c:v>
                </c:pt>
                <c:pt idx="529">
                  <c:v>777.5288613177064</c:v>
                </c:pt>
                <c:pt idx="530">
                  <c:v>779.44513628136951</c:v>
                </c:pt>
                <c:pt idx="531">
                  <c:v>781.36376973729546</c:v>
                </c:pt>
                <c:pt idx="532">
                  <c:v>783.28476168548366</c:v>
                </c:pt>
                <c:pt idx="533">
                  <c:v>785.2081121259356</c:v>
                </c:pt>
                <c:pt idx="534">
                  <c:v>787.13382105865037</c:v>
                </c:pt>
                <c:pt idx="535">
                  <c:v>789.06188848362763</c:v>
                </c:pt>
                <c:pt idx="536">
                  <c:v>790.99231440086874</c:v>
                </c:pt>
                <c:pt idx="537">
                  <c:v>792.92509881037245</c:v>
                </c:pt>
                <c:pt idx="538">
                  <c:v>794.86024171213853</c:v>
                </c:pt>
                <c:pt idx="539">
                  <c:v>796.79774310616813</c:v>
                </c:pt>
                <c:pt idx="540">
                  <c:v>798.73760299246078</c:v>
                </c:pt>
                <c:pt idx="541">
                  <c:v>800.67982137101569</c:v>
                </c:pt>
                <c:pt idx="542">
                  <c:v>802.62439824183423</c:v>
                </c:pt>
                <c:pt idx="543">
                  <c:v>804.57133360491559</c:v>
                </c:pt>
                <c:pt idx="544">
                  <c:v>806.52062746026013</c:v>
                </c:pt>
                <c:pt idx="545">
                  <c:v>808.47227980786761</c:v>
                </c:pt>
                <c:pt idx="546">
                  <c:v>810.42629064773746</c:v>
                </c:pt>
                <c:pt idx="547">
                  <c:v>812.38265997987082</c:v>
                </c:pt>
                <c:pt idx="548">
                  <c:v>814.34138780426713</c:v>
                </c:pt>
                <c:pt idx="549">
                  <c:v>816.30247412092626</c:v>
                </c:pt>
                <c:pt idx="550">
                  <c:v>818.26591892984857</c:v>
                </c:pt>
                <c:pt idx="551">
                  <c:v>820.23172223103393</c:v>
                </c:pt>
                <c:pt idx="552">
                  <c:v>822.19988402448189</c:v>
                </c:pt>
                <c:pt idx="553">
                  <c:v>824.17040431019279</c:v>
                </c:pt>
                <c:pt idx="554">
                  <c:v>826.1432830881671</c:v>
                </c:pt>
                <c:pt idx="555">
                  <c:v>828.11852035840388</c:v>
                </c:pt>
                <c:pt idx="556">
                  <c:v>830.0961161209043</c:v>
                </c:pt>
                <c:pt idx="557">
                  <c:v>832.0760703756672</c:v>
                </c:pt>
                <c:pt idx="558">
                  <c:v>834.05838312269259</c:v>
                </c:pt>
                <c:pt idx="559">
                  <c:v>836.04305436198138</c:v>
                </c:pt>
                <c:pt idx="560">
                  <c:v>838.03008409353379</c:v>
                </c:pt>
                <c:pt idx="561">
                  <c:v>840.01947231734835</c:v>
                </c:pt>
                <c:pt idx="562">
                  <c:v>842.01121903342607</c:v>
                </c:pt>
                <c:pt idx="563">
                  <c:v>844.00532424176731</c:v>
                </c:pt>
                <c:pt idx="564">
                  <c:v>846.00178794237104</c:v>
                </c:pt>
                <c:pt idx="565">
                  <c:v>848.00061013523748</c:v>
                </c:pt>
                <c:pt idx="566">
                  <c:v>850.00179082036743</c:v>
                </c:pt>
                <c:pt idx="567">
                  <c:v>852.00532999775987</c:v>
                </c:pt>
                <c:pt idx="568">
                  <c:v>854.0112276674156</c:v>
                </c:pt>
                <c:pt idx="569">
                  <c:v>856.01948382933415</c:v>
                </c:pt>
                <c:pt idx="570">
                  <c:v>858.03009848351542</c:v>
                </c:pt>
                <c:pt idx="571">
                  <c:v>860.0430716299602</c:v>
                </c:pt>
                <c:pt idx="572">
                  <c:v>862.05840326866792</c:v>
                </c:pt>
                <c:pt idx="573">
                  <c:v>864.07609339963824</c:v>
                </c:pt>
                <c:pt idx="574">
                  <c:v>866.09614202287185</c:v>
                </c:pt>
                <c:pt idx="575">
                  <c:v>868.11854913836805</c:v>
                </c:pt>
                <c:pt idx="576">
                  <c:v>870.14331474612754</c:v>
                </c:pt>
                <c:pt idx="577">
                  <c:v>872.17043884614986</c:v>
                </c:pt>
                <c:pt idx="578">
                  <c:v>874.19992143843456</c:v>
                </c:pt>
                <c:pt idx="579">
                  <c:v>876.23176252298356</c:v>
                </c:pt>
                <c:pt idx="580">
                  <c:v>878.26596209979527</c:v>
                </c:pt>
                <c:pt idx="581">
                  <c:v>880.30252016886868</c:v>
                </c:pt>
                <c:pt idx="582">
                  <c:v>882.3414367302064</c:v>
                </c:pt>
                <c:pt idx="583">
                  <c:v>884.38271178380603</c:v>
                </c:pt>
                <c:pt idx="584">
                  <c:v>886.4263453296694</c:v>
                </c:pt>
                <c:pt idx="585">
                  <c:v>888.4723373677956</c:v>
                </c:pt>
                <c:pt idx="586">
                  <c:v>890.52068789818497</c:v>
                </c:pt>
                <c:pt idx="587">
                  <c:v>892.57139692083683</c:v>
                </c:pt>
                <c:pt idx="588">
                  <c:v>894.62446443575152</c:v>
                </c:pt>
                <c:pt idx="589">
                  <c:v>896.67989044292972</c:v>
                </c:pt>
                <c:pt idx="590">
                  <c:v>898.73767494237052</c:v>
                </c:pt>
                <c:pt idx="591">
                  <c:v>900.79781793407437</c:v>
                </c:pt>
                <c:pt idx="592">
                  <c:v>902.8603194180414</c:v>
                </c:pt>
                <c:pt idx="593">
                  <c:v>904.92517939427137</c:v>
                </c:pt>
                <c:pt idx="594">
                  <c:v>906.99239786276416</c:v>
                </c:pt>
                <c:pt idx="595">
                  <c:v>909.06197482352013</c:v>
                </c:pt>
                <c:pt idx="596">
                  <c:v>911.13391027653847</c:v>
                </c:pt>
                <c:pt idx="597">
                  <c:v>913.20820422182044</c:v>
                </c:pt>
                <c:pt idx="598">
                  <c:v>915.28485665936523</c:v>
                </c:pt>
                <c:pt idx="599">
                  <c:v>917.36386758917263</c:v>
                </c:pt>
                <c:pt idx="600">
                  <c:v>919.44523701124353</c:v>
                </c:pt>
                <c:pt idx="601">
                  <c:v>921.52896492557738</c:v>
                </c:pt>
                <c:pt idx="602">
                  <c:v>923.61505133217338</c:v>
                </c:pt>
                <c:pt idx="603">
                  <c:v>925.70349623103323</c:v>
                </c:pt>
                <c:pt idx="604">
                  <c:v>927.79429962215556</c:v>
                </c:pt>
                <c:pt idx="605">
                  <c:v>929.88746150554164</c:v>
                </c:pt>
                <c:pt idx="606">
                  <c:v>931.98298188118986</c:v>
                </c:pt>
                <c:pt idx="607">
                  <c:v>934.08086074910125</c:v>
                </c:pt>
                <c:pt idx="608">
                  <c:v>936.18109810927581</c:v>
                </c:pt>
                <c:pt idx="609">
                  <c:v>938.28369396171331</c:v>
                </c:pt>
                <c:pt idx="610">
                  <c:v>940.38864830641319</c:v>
                </c:pt>
                <c:pt idx="611">
                  <c:v>942.49596114337703</c:v>
                </c:pt>
                <c:pt idx="612">
                  <c:v>944.60563247260325</c:v>
                </c:pt>
                <c:pt idx="613">
                  <c:v>946.71766229409218</c:v>
                </c:pt>
                <c:pt idx="614">
                  <c:v>948.83205060784474</c:v>
                </c:pt>
                <c:pt idx="615">
                  <c:v>950.94879741385967</c:v>
                </c:pt>
                <c:pt idx="616">
                  <c:v>953.06790271213765</c:v>
                </c:pt>
                <c:pt idx="617">
                  <c:v>955.18936650267847</c:v>
                </c:pt>
                <c:pt idx="618">
                  <c:v>957.31318878548291</c:v>
                </c:pt>
                <c:pt idx="619">
                  <c:v>959.43936956055006</c:v>
                </c:pt>
                <c:pt idx="620">
                  <c:v>961.56790882788005</c:v>
                </c:pt>
                <c:pt idx="621">
                  <c:v>963.69880658747297</c:v>
                </c:pt>
                <c:pt idx="622">
                  <c:v>965.83206283932907</c:v>
                </c:pt>
                <c:pt idx="623">
                  <c:v>967.96767758344822</c:v>
                </c:pt>
                <c:pt idx="624">
                  <c:v>970.10565081982998</c:v>
                </c:pt>
                <c:pt idx="625">
                  <c:v>972.24598254847467</c:v>
                </c:pt>
                <c:pt idx="626">
                  <c:v>974.38867276938311</c:v>
                </c:pt>
                <c:pt idx="627">
                  <c:v>976.53372148255335</c:v>
                </c:pt>
                <c:pt idx="628">
                  <c:v>978.68112868798698</c:v>
                </c:pt>
                <c:pt idx="629">
                  <c:v>980.83089438568391</c:v>
                </c:pt>
                <c:pt idx="630">
                  <c:v>982.98301857564434</c:v>
                </c:pt>
                <c:pt idx="631">
                  <c:v>985.13750125786646</c:v>
                </c:pt>
                <c:pt idx="632">
                  <c:v>987.29434243235232</c:v>
                </c:pt>
                <c:pt idx="633">
                  <c:v>989.45354209910067</c:v>
                </c:pt>
                <c:pt idx="634">
                  <c:v>991.61510025811253</c:v>
                </c:pt>
                <c:pt idx="635">
                  <c:v>993.77901690938745</c:v>
                </c:pt>
                <c:pt idx="636">
                  <c:v>995.94529205292474</c:v>
                </c:pt>
                <c:pt idx="637">
                  <c:v>998.11392568872543</c:v>
                </c:pt>
                <c:pt idx="638">
                  <c:v>1000.2849178167892</c:v>
                </c:pt>
                <c:pt idx="639">
                  <c:v>1002.4582684371152</c:v>
                </c:pt>
                <c:pt idx="640">
                  <c:v>1004.6339775497047</c:v>
                </c:pt>
                <c:pt idx="641">
                  <c:v>1006.8120451545569</c:v>
                </c:pt>
                <c:pt idx="642">
                  <c:v>1008.9924712516726</c:v>
                </c:pt>
                <c:pt idx="643">
                  <c:v>1011.175255841051</c:v>
                </c:pt>
                <c:pt idx="644">
                  <c:v>1013.3603989226917</c:v>
                </c:pt>
                <c:pt idx="645">
                  <c:v>1015.5479004965968</c:v>
                </c:pt>
                <c:pt idx="646">
                  <c:v>1017.7377605627638</c:v>
                </c:pt>
                <c:pt idx="647">
                  <c:v>1019.9299791211934</c:v>
                </c:pt>
                <c:pt idx="648">
                  <c:v>1022.1245561718868</c:v>
                </c:pt>
                <c:pt idx="649">
                  <c:v>1024.3214917148437</c:v>
                </c:pt>
                <c:pt idx="650">
                  <c:v>1026.520785750062</c:v>
                </c:pt>
                <c:pt idx="651">
                  <c:v>1028.7224382775444</c:v>
                </c:pt>
                <c:pt idx="652">
                  <c:v>1030.9264492972895</c:v>
                </c:pt>
                <c:pt idx="653">
                  <c:v>1033.1328188092975</c:v>
                </c:pt>
                <c:pt idx="654">
                  <c:v>1035.3415468135684</c:v>
                </c:pt>
                <c:pt idx="655">
                  <c:v>1037.5526333101029</c:v>
                </c:pt>
                <c:pt idx="656">
                  <c:v>1039.7660782988996</c:v>
                </c:pt>
                <c:pt idx="657">
                  <c:v>1041.9818817799594</c:v>
                </c:pt>
                <c:pt idx="658">
                  <c:v>1044.2000437532824</c:v>
                </c:pt>
                <c:pt idx="659">
                  <c:v>1046.4205642188681</c:v>
                </c:pt>
                <c:pt idx="660">
                  <c:v>1048.6434431767168</c:v>
                </c:pt>
                <c:pt idx="661">
                  <c:v>1050.8686806268288</c:v>
                </c:pt>
                <c:pt idx="662">
                  <c:v>1053.0962765692034</c:v>
                </c:pt>
                <c:pt idx="663">
                  <c:v>1055.3262310038415</c:v>
                </c:pt>
                <c:pt idx="664">
                  <c:v>1057.5585439307424</c:v>
                </c:pt>
                <c:pt idx="665">
                  <c:v>1059.7932153499057</c:v>
                </c:pt>
                <c:pt idx="666">
                  <c:v>1062.0302452613323</c:v>
                </c:pt>
                <c:pt idx="667">
                  <c:v>1064.2696336650217</c:v>
                </c:pt>
                <c:pt idx="668">
                  <c:v>1066.5113805609749</c:v>
                </c:pt>
                <c:pt idx="669">
                  <c:v>1068.7554859491902</c:v>
                </c:pt>
                <c:pt idx="670">
                  <c:v>1071.0019498296681</c:v>
                </c:pt>
                <c:pt idx="671">
                  <c:v>1073.2507722024102</c:v>
                </c:pt>
                <c:pt idx="672">
                  <c:v>1075.5019530674144</c:v>
                </c:pt>
                <c:pt idx="673">
                  <c:v>1077.7554924246817</c:v>
                </c:pt>
                <c:pt idx="674">
                  <c:v>1080.0113902742128</c:v>
                </c:pt>
                <c:pt idx="675">
                  <c:v>1082.2696466160055</c:v>
                </c:pt>
                <c:pt idx="676">
                  <c:v>1084.530261450062</c:v>
                </c:pt>
                <c:pt idx="677">
                  <c:v>1086.7932347763815</c:v>
                </c:pt>
                <c:pt idx="678">
                  <c:v>1089.0585665949636</c:v>
                </c:pt>
                <c:pt idx="679">
                  <c:v>1091.3262569058088</c:v>
                </c:pt>
                <c:pt idx="680">
                  <c:v>1093.5963057089175</c:v>
                </c:pt>
                <c:pt idx="681">
                  <c:v>1095.8687130042886</c:v>
                </c:pt>
                <c:pt idx="682">
                  <c:v>1098.1434787919225</c:v>
                </c:pt>
                <c:pt idx="683">
                  <c:v>1100.4206030718194</c:v>
                </c:pt>
                <c:pt idx="684">
                  <c:v>1102.7000858439794</c:v>
                </c:pt>
                <c:pt idx="685">
                  <c:v>1104.9819271084027</c:v>
                </c:pt>
                <c:pt idx="686">
                  <c:v>1107.2661268650886</c:v>
                </c:pt>
                <c:pt idx="687">
                  <c:v>1109.5526851140382</c:v>
                </c:pt>
                <c:pt idx="688">
                  <c:v>1111.84160185525</c:v>
                </c:pt>
                <c:pt idx="689">
                  <c:v>1114.1328770887246</c:v>
                </c:pt>
                <c:pt idx="690">
                  <c:v>1116.4265108144625</c:v>
                </c:pt>
                <c:pt idx="691">
                  <c:v>1118.722503032463</c:v>
                </c:pt>
                <c:pt idx="692">
                  <c:v>1121.020853742727</c:v>
                </c:pt>
                <c:pt idx="693">
                  <c:v>1123.3215629452545</c:v>
                </c:pt>
                <c:pt idx="694">
                  <c:v>1125.6246306400437</c:v>
                </c:pt>
                <c:pt idx="695">
                  <c:v>1127.9300568270967</c:v>
                </c:pt>
                <c:pt idx="696">
                  <c:v>1130.2378415064122</c:v>
                </c:pt>
                <c:pt idx="697">
                  <c:v>1132.5479846779908</c:v>
                </c:pt>
                <c:pt idx="698">
                  <c:v>1134.8604863418327</c:v>
                </c:pt>
                <c:pt idx="699">
                  <c:v>1137.1753464979377</c:v>
                </c:pt>
                <c:pt idx="700">
                  <c:v>1139.492565146305</c:v>
                </c:pt>
                <c:pt idx="701">
                  <c:v>1141.8121422869356</c:v>
                </c:pt>
                <c:pt idx="702">
                  <c:v>1144.1340779198292</c:v>
                </c:pt>
                <c:pt idx="703">
                  <c:v>1146.4583720449857</c:v>
                </c:pt>
                <c:pt idx="704">
                  <c:v>1148.785024662405</c:v>
                </c:pt>
                <c:pt idx="705">
                  <c:v>1151.1140357720878</c:v>
                </c:pt>
                <c:pt idx="706">
                  <c:v>1153.4454053740335</c:v>
                </c:pt>
                <c:pt idx="707">
                  <c:v>1155.7791334682418</c:v>
                </c:pt>
                <c:pt idx="708">
                  <c:v>1158.1152200547128</c:v>
                </c:pt>
                <c:pt idx="709">
                  <c:v>1160.4536651334472</c:v>
                </c:pt>
                <c:pt idx="710">
                  <c:v>1162.7944687044439</c:v>
                </c:pt>
                <c:pt idx="711">
                  <c:v>1165.1376307677049</c:v>
                </c:pt>
                <c:pt idx="712">
                  <c:v>1167.483151323228</c:v>
                </c:pt>
                <c:pt idx="713">
                  <c:v>1169.8310303710139</c:v>
                </c:pt>
                <c:pt idx="714">
                  <c:v>1172.181267911064</c:v>
                </c:pt>
                <c:pt idx="715">
                  <c:v>1174.5338639433753</c:v>
                </c:pt>
                <c:pt idx="716">
                  <c:v>1176.8888184679506</c:v>
                </c:pt>
                <c:pt idx="717">
                  <c:v>1179.246131484789</c:v>
                </c:pt>
                <c:pt idx="718">
                  <c:v>1181.6058029938899</c:v>
                </c:pt>
                <c:pt idx="719">
                  <c:v>1183.9678329952537</c:v>
                </c:pt>
                <c:pt idx="720">
                  <c:v>1186.332221488881</c:v>
                </c:pt>
                <c:pt idx="721">
                  <c:v>1188.6989684747707</c:v>
                </c:pt>
                <c:pt idx="722">
                  <c:v>1191.0680739529234</c:v>
                </c:pt>
                <c:pt idx="723">
                  <c:v>1193.4395379233395</c:v>
                </c:pt>
                <c:pt idx="724">
                  <c:v>1195.8133603860188</c:v>
                </c:pt>
                <c:pt idx="725">
                  <c:v>1198.1895413409597</c:v>
                </c:pt>
                <c:pt idx="726">
                  <c:v>1200.5680807881654</c:v>
                </c:pt>
                <c:pt idx="727">
                  <c:v>1202.9489787276334</c:v>
                </c:pt>
                <c:pt idx="728">
                  <c:v>1205.3322351593631</c:v>
                </c:pt>
                <c:pt idx="729">
                  <c:v>1207.7178500833575</c:v>
                </c:pt>
                <c:pt idx="730">
                  <c:v>1210.1058234996144</c:v>
                </c:pt>
                <c:pt idx="731">
                  <c:v>1212.4961554081337</c:v>
                </c:pt>
                <c:pt idx="732">
                  <c:v>1214.8888458089166</c:v>
                </c:pt>
                <c:pt idx="733">
                  <c:v>1217.2838947019623</c:v>
                </c:pt>
                <c:pt idx="734">
                  <c:v>1219.681302087271</c:v>
                </c:pt>
                <c:pt idx="735">
                  <c:v>1222.0810679648423</c:v>
                </c:pt>
                <c:pt idx="736">
                  <c:v>1224.4831923346767</c:v>
                </c:pt>
                <c:pt idx="737">
                  <c:v>1226.8876751967748</c:v>
                </c:pt>
                <c:pt idx="738">
                  <c:v>1229.2945165511351</c:v>
                </c:pt>
                <c:pt idx="739">
                  <c:v>1231.7037163977584</c:v>
                </c:pt>
                <c:pt idx="740">
                  <c:v>1234.1152747366448</c:v>
                </c:pt>
                <c:pt idx="741">
                  <c:v>1236.5291915677935</c:v>
                </c:pt>
                <c:pt idx="742">
                  <c:v>1238.945466891206</c:v>
                </c:pt>
                <c:pt idx="743">
                  <c:v>1241.3641007068823</c:v>
                </c:pt>
                <c:pt idx="744">
                  <c:v>1243.7850930148202</c:v>
                </c:pt>
                <c:pt idx="745">
                  <c:v>1246.2084438150207</c:v>
                </c:pt>
                <c:pt idx="746">
                  <c:v>1248.6341531074856</c:v>
                </c:pt>
                <c:pt idx="747">
                  <c:v>1251.0622208922127</c:v>
                </c:pt>
                <c:pt idx="748">
                  <c:v>1253.492647169202</c:v>
                </c:pt>
                <c:pt idx="749">
                  <c:v>1255.9254319384559</c:v>
                </c:pt>
                <c:pt idx="750">
                  <c:v>1258.3605751999723</c:v>
                </c:pt>
                <c:pt idx="751">
                  <c:v>1260.7980769537508</c:v>
                </c:pt>
                <c:pt idx="752">
                  <c:v>1263.2379371997929</c:v>
                </c:pt>
                <c:pt idx="753">
                  <c:v>1265.6801559380981</c:v>
                </c:pt>
                <c:pt idx="754">
                  <c:v>1268.124733168665</c:v>
                </c:pt>
                <c:pt idx="755">
                  <c:v>1270.5716688914965</c:v>
                </c:pt>
                <c:pt idx="756">
                  <c:v>1273.0209631065911</c:v>
                </c:pt>
                <c:pt idx="757">
                  <c:v>1275.472615813947</c:v>
                </c:pt>
                <c:pt idx="758">
                  <c:v>1277.9266270135674</c:v>
                </c:pt>
                <c:pt idx="759">
                  <c:v>1280.3829967054505</c:v>
                </c:pt>
                <c:pt idx="760">
                  <c:v>1282.8417248895951</c:v>
                </c:pt>
                <c:pt idx="761">
                  <c:v>1285.3028115660045</c:v>
                </c:pt>
                <c:pt idx="762">
                  <c:v>1287.7662567346767</c:v>
                </c:pt>
                <c:pt idx="763">
                  <c:v>1290.2320603956107</c:v>
                </c:pt>
                <c:pt idx="764">
                  <c:v>1292.7002225488088</c:v>
                </c:pt>
                <c:pt idx="765">
                  <c:v>1295.1707431942693</c:v>
                </c:pt>
                <c:pt idx="766">
                  <c:v>1297.6436223319927</c:v>
                </c:pt>
                <c:pt idx="767">
                  <c:v>1300.11885996198</c:v>
                </c:pt>
                <c:pt idx="768">
                  <c:v>1302.5964560842292</c:v>
                </c:pt>
                <c:pt idx="769">
                  <c:v>1305.0764106987422</c:v>
                </c:pt>
                <c:pt idx="770">
                  <c:v>1307.5587238055175</c:v>
                </c:pt>
                <c:pt idx="771">
                  <c:v>1310.0433954045557</c:v>
                </c:pt>
                <c:pt idx="772">
                  <c:v>1312.5304254958573</c:v>
                </c:pt>
                <c:pt idx="773">
                  <c:v>1315.0198140794214</c:v>
                </c:pt>
                <c:pt idx="774">
                  <c:v>1317.511561155249</c:v>
                </c:pt>
                <c:pt idx="775">
                  <c:v>1320.0056667233396</c:v>
                </c:pt>
                <c:pt idx="776">
                  <c:v>1322.5021307836928</c:v>
                </c:pt>
                <c:pt idx="777">
                  <c:v>1325.0009533363082</c:v>
                </c:pt>
                <c:pt idx="778">
                  <c:v>1327.5021343811877</c:v>
                </c:pt>
                <c:pt idx="779">
                  <c:v>1330.0056739183301</c:v>
                </c:pt>
                <c:pt idx="780">
                  <c:v>1332.5115719477346</c:v>
                </c:pt>
                <c:pt idx="781">
                  <c:v>1335.0198284694036</c:v>
                </c:pt>
                <c:pt idx="782">
                  <c:v>1337.5304434833349</c:v>
                </c:pt>
                <c:pt idx="783">
                  <c:v>1340.0434169895277</c:v>
                </c:pt>
                <c:pt idx="784">
                  <c:v>1342.5587489879856</c:v>
                </c:pt>
                <c:pt idx="785">
                  <c:v>1345.0764394787059</c:v>
                </c:pt>
                <c:pt idx="786">
                  <c:v>1347.5964884616881</c:v>
                </c:pt>
                <c:pt idx="787">
                  <c:v>1350.1188959369347</c:v>
                </c:pt>
                <c:pt idx="788">
                  <c:v>1352.6436619044439</c:v>
                </c:pt>
                <c:pt idx="789">
                  <c:v>1355.1707863642152</c:v>
                </c:pt>
                <c:pt idx="790">
                  <c:v>1357.7002693162508</c:v>
                </c:pt>
                <c:pt idx="791">
                  <c:v>1360.2321107605485</c:v>
                </c:pt>
                <c:pt idx="792">
                  <c:v>1362.7663106971086</c:v>
                </c:pt>
                <c:pt idx="793">
                  <c:v>1365.3028691259335</c:v>
                </c:pt>
                <c:pt idx="794">
                  <c:v>1367.8417860470195</c:v>
                </c:pt>
                <c:pt idx="795">
                  <c:v>1370.3830614603692</c:v>
                </c:pt>
                <c:pt idx="796">
                  <c:v>1372.9266953659826</c:v>
                </c:pt>
                <c:pt idx="797">
                  <c:v>1375.4726877638575</c:v>
                </c:pt>
                <c:pt idx="798">
                  <c:v>1378.0210386539959</c:v>
                </c:pt>
                <c:pt idx="799">
                  <c:v>1380.5717480363978</c:v>
                </c:pt>
                <c:pt idx="800">
                  <c:v>1383.1248159110626</c:v>
                </c:pt>
                <c:pt idx="801">
                  <c:v>1385.6802422779897</c:v>
                </c:pt>
                <c:pt idx="802">
                  <c:v>1388.2380271371806</c:v>
                </c:pt>
                <c:pt idx="803">
                  <c:v>1390.7981704886338</c:v>
                </c:pt>
                <c:pt idx="804">
                  <c:v>1393.3606723323496</c:v>
                </c:pt>
                <c:pt idx="805">
                  <c:v>1395.9255326683297</c:v>
                </c:pt>
                <c:pt idx="806">
                  <c:v>1398.4927514965723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6FC-4E53-A7FC-B21DB978BB02}"/>
            </c:ext>
          </c:extLst>
        </c:ser>
        <c:ser>
          <c:idx val="5"/>
          <c:order val="5"/>
          <c:spPr>
            <a:ln w="2222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'Max limit'!$AP$6:$AP$812</c:f>
              <c:numCache>
                <c:formatCode>General</c:formatCode>
                <c:ptCount val="807"/>
                <c:pt idx="0">
                  <c:v>2830</c:v>
                </c:pt>
                <c:pt idx="1">
                  <c:v>2840</c:v>
                </c:pt>
                <c:pt idx="2">
                  <c:v>2850</c:v>
                </c:pt>
                <c:pt idx="3">
                  <c:v>2860</c:v>
                </c:pt>
                <c:pt idx="4">
                  <c:v>2870</c:v>
                </c:pt>
                <c:pt idx="5">
                  <c:v>2880</c:v>
                </c:pt>
                <c:pt idx="6">
                  <c:v>2890</c:v>
                </c:pt>
                <c:pt idx="7">
                  <c:v>2900</c:v>
                </c:pt>
                <c:pt idx="8">
                  <c:v>2910</c:v>
                </c:pt>
                <c:pt idx="9">
                  <c:v>2920</c:v>
                </c:pt>
                <c:pt idx="10">
                  <c:v>2930</c:v>
                </c:pt>
                <c:pt idx="11">
                  <c:v>2940</c:v>
                </c:pt>
                <c:pt idx="12">
                  <c:v>2950</c:v>
                </c:pt>
                <c:pt idx="13">
                  <c:v>2960</c:v>
                </c:pt>
                <c:pt idx="14">
                  <c:v>2970</c:v>
                </c:pt>
                <c:pt idx="15">
                  <c:v>2980</c:v>
                </c:pt>
                <c:pt idx="16">
                  <c:v>2990</c:v>
                </c:pt>
                <c:pt idx="17">
                  <c:v>3000</c:v>
                </c:pt>
                <c:pt idx="18">
                  <c:v>3010</c:v>
                </c:pt>
                <c:pt idx="19">
                  <c:v>3020</c:v>
                </c:pt>
                <c:pt idx="20">
                  <c:v>3030</c:v>
                </c:pt>
                <c:pt idx="21">
                  <c:v>3040</c:v>
                </c:pt>
                <c:pt idx="22">
                  <c:v>3050</c:v>
                </c:pt>
                <c:pt idx="23">
                  <c:v>3060</c:v>
                </c:pt>
                <c:pt idx="24">
                  <c:v>3070</c:v>
                </c:pt>
                <c:pt idx="25">
                  <c:v>3080</c:v>
                </c:pt>
                <c:pt idx="26">
                  <c:v>3090</c:v>
                </c:pt>
                <c:pt idx="27">
                  <c:v>3100</c:v>
                </c:pt>
                <c:pt idx="28">
                  <c:v>3110</c:v>
                </c:pt>
                <c:pt idx="29">
                  <c:v>3120</c:v>
                </c:pt>
                <c:pt idx="30">
                  <c:v>3130</c:v>
                </c:pt>
                <c:pt idx="31">
                  <c:v>3140</c:v>
                </c:pt>
                <c:pt idx="32">
                  <c:v>3150</c:v>
                </c:pt>
                <c:pt idx="33">
                  <c:v>3160</c:v>
                </c:pt>
                <c:pt idx="34">
                  <c:v>3170</c:v>
                </c:pt>
                <c:pt idx="35">
                  <c:v>3180</c:v>
                </c:pt>
                <c:pt idx="36">
                  <c:v>3190</c:v>
                </c:pt>
                <c:pt idx="37">
                  <c:v>3200</c:v>
                </c:pt>
                <c:pt idx="38">
                  <c:v>3210</c:v>
                </c:pt>
                <c:pt idx="39">
                  <c:v>3220</c:v>
                </c:pt>
                <c:pt idx="40">
                  <c:v>3230</c:v>
                </c:pt>
                <c:pt idx="41">
                  <c:v>3240</c:v>
                </c:pt>
                <c:pt idx="42">
                  <c:v>3250</c:v>
                </c:pt>
                <c:pt idx="43">
                  <c:v>3260</c:v>
                </c:pt>
                <c:pt idx="44">
                  <c:v>3270</c:v>
                </c:pt>
                <c:pt idx="45">
                  <c:v>3280</c:v>
                </c:pt>
                <c:pt idx="46">
                  <c:v>3290</c:v>
                </c:pt>
                <c:pt idx="47">
                  <c:v>3300</c:v>
                </c:pt>
                <c:pt idx="48">
                  <c:v>3310</c:v>
                </c:pt>
                <c:pt idx="49">
                  <c:v>3320</c:v>
                </c:pt>
                <c:pt idx="50">
                  <c:v>3330</c:v>
                </c:pt>
                <c:pt idx="51">
                  <c:v>3340</c:v>
                </c:pt>
                <c:pt idx="52">
                  <c:v>3350</c:v>
                </c:pt>
                <c:pt idx="53">
                  <c:v>3360</c:v>
                </c:pt>
                <c:pt idx="54">
                  <c:v>3370</c:v>
                </c:pt>
                <c:pt idx="55">
                  <c:v>3380</c:v>
                </c:pt>
                <c:pt idx="56">
                  <c:v>3390</c:v>
                </c:pt>
                <c:pt idx="57">
                  <c:v>3400</c:v>
                </c:pt>
                <c:pt idx="58">
                  <c:v>3410</c:v>
                </c:pt>
                <c:pt idx="59">
                  <c:v>3420</c:v>
                </c:pt>
                <c:pt idx="60">
                  <c:v>3430</c:v>
                </c:pt>
                <c:pt idx="61">
                  <c:v>3440</c:v>
                </c:pt>
                <c:pt idx="62">
                  <c:v>3450</c:v>
                </c:pt>
                <c:pt idx="63">
                  <c:v>3460</c:v>
                </c:pt>
                <c:pt idx="64">
                  <c:v>3470</c:v>
                </c:pt>
                <c:pt idx="65">
                  <c:v>3480</c:v>
                </c:pt>
                <c:pt idx="66">
                  <c:v>3490</c:v>
                </c:pt>
                <c:pt idx="67">
                  <c:v>3500</c:v>
                </c:pt>
                <c:pt idx="68">
                  <c:v>3510</c:v>
                </c:pt>
                <c:pt idx="69">
                  <c:v>3520</c:v>
                </c:pt>
                <c:pt idx="70">
                  <c:v>3530</c:v>
                </c:pt>
                <c:pt idx="71">
                  <c:v>3540</c:v>
                </c:pt>
                <c:pt idx="72">
                  <c:v>3550</c:v>
                </c:pt>
                <c:pt idx="73">
                  <c:v>3560</c:v>
                </c:pt>
                <c:pt idx="74">
                  <c:v>3570</c:v>
                </c:pt>
                <c:pt idx="75">
                  <c:v>3580</c:v>
                </c:pt>
                <c:pt idx="76">
                  <c:v>3590</c:v>
                </c:pt>
                <c:pt idx="77">
                  <c:v>3600</c:v>
                </c:pt>
                <c:pt idx="78">
                  <c:v>3610</c:v>
                </c:pt>
                <c:pt idx="79">
                  <c:v>3620</c:v>
                </c:pt>
                <c:pt idx="80">
                  <c:v>3630</c:v>
                </c:pt>
                <c:pt idx="81">
                  <c:v>3640</c:v>
                </c:pt>
                <c:pt idx="82">
                  <c:v>3650</c:v>
                </c:pt>
                <c:pt idx="83">
                  <c:v>3660</c:v>
                </c:pt>
                <c:pt idx="84">
                  <c:v>3670</c:v>
                </c:pt>
                <c:pt idx="85">
                  <c:v>3680</c:v>
                </c:pt>
                <c:pt idx="86">
                  <c:v>3690</c:v>
                </c:pt>
                <c:pt idx="87">
                  <c:v>3700</c:v>
                </c:pt>
                <c:pt idx="88">
                  <c:v>3710</c:v>
                </c:pt>
                <c:pt idx="89">
                  <c:v>3720</c:v>
                </c:pt>
                <c:pt idx="90">
                  <c:v>3730</c:v>
                </c:pt>
                <c:pt idx="91">
                  <c:v>3740</c:v>
                </c:pt>
                <c:pt idx="92">
                  <c:v>3750</c:v>
                </c:pt>
                <c:pt idx="93">
                  <c:v>3760</c:v>
                </c:pt>
                <c:pt idx="94">
                  <c:v>3770</c:v>
                </c:pt>
                <c:pt idx="95">
                  <c:v>3780</c:v>
                </c:pt>
                <c:pt idx="96">
                  <c:v>3790</c:v>
                </c:pt>
                <c:pt idx="97">
                  <c:v>3800</c:v>
                </c:pt>
                <c:pt idx="98">
                  <c:v>3810</c:v>
                </c:pt>
                <c:pt idx="99">
                  <c:v>3820</c:v>
                </c:pt>
                <c:pt idx="100">
                  <c:v>3830</c:v>
                </c:pt>
                <c:pt idx="101">
                  <c:v>3840</c:v>
                </c:pt>
                <c:pt idx="102">
                  <c:v>3850</c:v>
                </c:pt>
                <c:pt idx="103">
                  <c:v>3860</c:v>
                </c:pt>
                <c:pt idx="104">
                  <c:v>3870</c:v>
                </c:pt>
                <c:pt idx="105">
                  <c:v>3880</c:v>
                </c:pt>
                <c:pt idx="106">
                  <c:v>3890</c:v>
                </c:pt>
                <c:pt idx="107">
                  <c:v>3900</c:v>
                </c:pt>
                <c:pt idx="108">
                  <c:v>3910</c:v>
                </c:pt>
                <c:pt idx="109">
                  <c:v>3920</c:v>
                </c:pt>
                <c:pt idx="110">
                  <c:v>3930</c:v>
                </c:pt>
                <c:pt idx="111">
                  <c:v>3940</c:v>
                </c:pt>
                <c:pt idx="112">
                  <c:v>3950</c:v>
                </c:pt>
                <c:pt idx="113">
                  <c:v>3960</c:v>
                </c:pt>
                <c:pt idx="114">
                  <c:v>3970</c:v>
                </c:pt>
                <c:pt idx="115">
                  <c:v>3980</c:v>
                </c:pt>
                <c:pt idx="116">
                  <c:v>3990</c:v>
                </c:pt>
                <c:pt idx="117">
                  <c:v>4000</c:v>
                </c:pt>
                <c:pt idx="118">
                  <c:v>4010</c:v>
                </c:pt>
                <c:pt idx="119">
                  <c:v>4020</c:v>
                </c:pt>
                <c:pt idx="120">
                  <c:v>4030</c:v>
                </c:pt>
                <c:pt idx="121">
                  <c:v>4040</c:v>
                </c:pt>
                <c:pt idx="122">
                  <c:v>4050</c:v>
                </c:pt>
                <c:pt idx="123">
                  <c:v>4060</c:v>
                </c:pt>
                <c:pt idx="124">
                  <c:v>4070</c:v>
                </c:pt>
                <c:pt idx="125">
                  <c:v>4080</c:v>
                </c:pt>
                <c:pt idx="126">
                  <c:v>4090</c:v>
                </c:pt>
                <c:pt idx="127">
                  <c:v>4100</c:v>
                </c:pt>
                <c:pt idx="128">
                  <c:v>4110</c:v>
                </c:pt>
                <c:pt idx="129">
                  <c:v>4120</c:v>
                </c:pt>
                <c:pt idx="130">
                  <c:v>4130</c:v>
                </c:pt>
                <c:pt idx="131">
                  <c:v>4140</c:v>
                </c:pt>
                <c:pt idx="132">
                  <c:v>4150</c:v>
                </c:pt>
                <c:pt idx="133">
                  <c:v>4160</c:v>
                </c:pt>
                <c:pt idx="134">
                  <c:v>4170</c:v>
                </c:pt>
                <c:pt idx="135">
                  <c:v>4180</c:v>
                </c:pt>
                <c:pt idx="136">
                  <c:v>4190</c:v>
                </c:pt>
                <c:pt idx="137">
                  <c:v>4200</c:v>
                </c:pt>
                <c:pt idx="138">
                  <c:v>4210</c:v>
                </c:pt>
                <c:pt idx="139">
                  <c:v>4220</c:v>
                </c:pt>
                <c:pt idx="140">
                  <c:v>4230</c:v>
                </c:pt>
                <c:pt idx="141">
                  <c:v>4240</c:v>
                </c:pt>
                <c:pt idx="142">
                  <c:v>4250</c:v>
                </c:pt>
                <c:pt idx="143">
                  <c:v>4260</c:v>
                </c:pt>
                <c:pt idx="144">
                  <c:v>4270</c:v>
                </c:pt>
                <c:pt idx="145">
                  <c:v>4280</c:v>
                </c:pt>
                <c:pt idx="146">
                  <c:v>4290</c:v>
                </c:pt>
                <c:pt idx="147">
                  <c:v>4300</c:v>
                </c:pt>
                <c:pt idx="148">
                  <c:v>4310</c:v>
                </c:pt>
                <c:pt idx="149">
                  <c:v>4320</c:v>
                </c:pt>
                <c:pt idx="150">
                  <c:v>4330</c:v>
                </c:pt>
                <c:pt idx="151">
                  <c:v>4340</c:v>
                </c:pt>
                <c:pt idx="152">
                  <c:v>4350</c:v>
                </c:pt>
                <c:pt idx="153">
                  <c:v>4360</c:v>
                </c:pt>
                <c:pt idx="154">
                  <c:v>4370</c:v>
                </c:pt>
                <c:pt idx="155">
                  <c:v>4380</c:v>
                </c:pt>
                <c:pt idx="156">
                  <c:v>4390</c:v>
                </c:pt>
                <c:pt idx="157">
                  <c:v>4400</c:v>
                </c:pt>
                <c:pt idx="158">
                  <c:v>4410</c:v>
                </c:pt>
                <c:pt idx="159">
                  <c:v>4420</c:v>
                </c:pt>
                <c:pt idx="160">
                  <c:v>4430</c:v>
                </c:pt>
                <c:pt idx="161">
                  <c:v>4440</c:v>
                </c:pt>
                <c:pt idx="162">
                  <c:v>4450</c:v>
                </c:pt>
                <c:pt idx="163">
                  <c:v>4460</c:v>
                </c:pt>
                <c:pt idx="164">
                  <c:v>4470</c:v>
                </c:pt>
                <c:pt idx="165">
                  <c:v>4480</c:v>
                </c:pt>
                <c:pt idx="166">
                  <c:v>4490</c:v>
                </c:pt>
                <c:pt idx="167">
                  <c:v>4500</c:v>
                </c:pt>
                <c:pt idx="168">
                  <c:v>4510</c:v>
                </c:pt>
                <c:pt idx="169">
                  <c:v>4520</c:v>
                </c:pt>
                <c:pt idx="170">
                  <c:v>4530</c:v>
                </c:pt>
                <c:pt idx="171">
                  <c:v>4540</c:v>
                </c:pt>
                <c:pt idx="172">
                  <c:v>4550</c:v>
                </c:pt>
                <c:pt idx="173">
                  <c:v>4560</c:v>
                </c:pt>
                <c:pt idx="174">
                  <c:v>4570</c:v>
                </c:pt>
                <c:pt idx="175">
                  <c:v>4580</c:v>
                </c:pt>
                <c:pt idx="176">
                  <c:v>4590</c:v>
                </c:pt>
                <c:pt idx="177">
                  <c:v>4600</c:v>
                </c:pt>
                <c:pt idx="178">
                  <c:v>4610</c:v>
                </c:pt>
                <c:pt idx="179">
                  <c:v>4620</c:v>
                </c:pt>
                <c:pt idx="180">
                  <c:v>4630</c:v>
                </c:pt>
                <c:pt idx="181">
                  <c:v>4640</c:v>
                </c:pt>
                <c:pt idx="182">
                  <c:v>4650</c:v>
                </c:pt>
                <c:pt idx="183">
                  <c:v>4660</c:v>
                </c:pt>
                <c:pt idx="184">
                  <c:v>4670</c:v>
                </c:pt>
                <c:pt idx="185">
                  <c:v>4680</c:v>
                </c:pt>
                <c:pt idx="186">
                  <c:v>4690</c:v>
                </c:pt>
                <c:pt idx="187">
                  <c:v>4700</c:v>
                </c:pt>
                <c:pt idx="188">
                  <c:v>4710</c:v>
                </c:pt>
                <c:pt idx="189">
                  <c:v>4720</c:v>
                </c:pt>
                <c:pt idx="190">
                  <c:v>4730</c:v>
                </c:pt>
                <c:pt idx="191">
                  <c:v>4740</c:v>
                </c:pt>
                <c:pt idx="192">
                  <c:v>4750</c:v>
                </c:pt>
                <c:pt idx="193">
                  <c:v>4760</c:v>
                </c:pt>
                <c:pt idx="194">
                  <c:v>4770</c:v>
                </c:pt>
                <c:pt idx="195">
                  <c:v>4780</c:v>
                </c:pt>
                <c:pt idx="196">
                  <c:v>4790</c:v>
                </c:pt>
                <c:pt idx="197">
                  <c:v>4800</c:v>
                </c:pt>
                <c:pt idx="198">
                  <c:v>4810</c:v>
                </c:pt>
                <c:pt idx="199">
                  <c:v>4820</c:v>
                </c:pt>
                <c:pt idx="200">
                  <c:v>4830</c:v>
                </c:pt>
                <c:pt idx="201">
                  <c:v>4840</c:v>
                </c:pt>
                <c:pt idx="202">
                  <c:v>4850</c:v>
                </c:pt>
                <c:pt idx="203">
                  <c:v>4860</c:v>
                </c:pt>
                <c:pt idx="204">
                  <c:v>4870</c:v>
                </c:pt>
                <c:pt idx="205">
                  <c:v>4880</c:v>
                </c:pt>
                <c:pt idx="206">
                  <c:v>4890</c:v>
                </c:pt>
                <c:pt idx="207">
                  <c:v>4900</c:v>
                </c:pt>
                <c:pt idx="208">
                  <c:v>4910</c:v>
                </c:pt>
                <c:pt idx="209">
                  <c:v>4920</c:v>
                </c:pt>
                <c:pt idx="210">
                  <c:v>4930</c:v>
                </c:pt>
                <c:pt idx="211">
                  <c:v>4940</c:v>
                </c:pt>
                <c:pt idx="212">
                  <c:v>4950</c:v>
                </c:pt>
                <c:pt idx="213">
                  <c:v>4960</c:v>
                </c:pt>
                <c:pt idx="214">
                  <c:v>4970</c:v>
                </c:pt>
                <c:pt idx="215">
                  <c:v>4980</c:v>
                </c:pt>
                <c:pt idx="216">
                  <c:v>4990</c:v>
                </c:pt>
                <c:pt idx="217">
                  <c:v>5000</c:v>
                </c:pt>
                <c:pt idx="218">
                  <c:v>5010</c:v>
                </c:pt>
                <c:pt idx="219">
                  <c:v>5020</c:v>
                </c:pt>
                <c:pt idx="220">
                  <c:v>5030</c:v>
                </c:pt>
                <c:pt idx="221">
                  <c:v>5040</c:v>
                </c:pt>
                <c:pt idx="222">
                  <c:v>5050</c:v>
                </c:pt>
                <c:pt idx="223">
                  <c:v>5060</c:v>
                </c:pt>
                <c:pt idx="224">
                  <c:v>5070</c:v>
                </c:pt>
                <c:pt idx="225">
                  <c:v>5080</c:v>
                </c:pt>
                <c:pt idx="226">
                  <c:v>5090</c:v>
                </c:pt>
                <c:pt idx="227">
                  <c:v>5100</c:v>
                </c:pt>
                <c:pt idx="228">
                  <c:v>5110</c:v>
                </c:pt>
                <c:pt idx="229">
                  <c:v>5120</c:v>
                </c:pt>
                <c:pt idx="230">
                  <c:v>5130</c:v>
                </c:pt>
                <c:pt idx="231">
                  <c:v>5140</c:v>
                </c:pt>
                <c:pt idx="232">
                  <c:v>5150</c:v>
                </c:pt>
                <c:pt idx="233">
                  <c:v>5160</c:v>
                </c:pt>
                <c:pt idx="234">
                  <c:v>5170</c:v>
                </c:pt>
                <c:pt idx="235">
                  <c:v>5180</c:v>
                </c:pt>
                <c:pt idx="236">
                  <c:v>5190</c:v>
                </c:pt>
                <c:pt idx="237">
                  <c:v>5200</c:v>
                </c:pt>
                <c:pt idx="238">
                  <c:v>5210</c:v>
                </c:pt>
                <c:pt idx="239">
                  <c:v>5220</c:v>
                </c:pt>
                <c:pt idx="240">
                  <c:v>5230</c:v>
                </c:pt>
                <c:pt idx="241">
                  <c:v>5240</c:v>
                </c:pt>
                <c:pt idx="242">
                  <c:v>5250</c:v>
                </c:pt>
                <c:pt idx="243">
                  <c:v>5260</c:v>
                </c:pt>
                <c:pt idx="244">
                  <c:v>5270</c:v>
                </c:pt>
                <c:pt idx="245">
                  <c:v>5280</c:v>
                </c:pt>
                <c:pt idx="246">
                  <c:v>5290</c:v>
                </c:pt>
                <c:pt idx="247">
                  <c:v>5300</c:v>
                </c:pt>
                <c:pt idx="248">
                  <c:v>5310</c:v>
                </c:pt>
                <c:pt idx="249">
                  <c:v>5320</c:v>
                </c:pt>
                <c:pt idx="250">
                  <c:v>5330</c:v>
                </c:pt>
                <c:pt idx="251">
                  <c:v>5340</c:v>
                </c:pt>
                <c:pt idx="252">
                  <c:v>5350</c:v>
                </c:pt>
                <c:pt idx="253">
                  <c:v>5360</c:v>
                </c:pt>
                <c:pt idx="254">
                  <c:v>5370</c:v>
                </c:pt>
                <c:pt idx="255">
                  <c:v>5380</c:v>
                </c:pt>
                <c:pt idx="256">
                  <c:v>5390</c:v>
                </c:pt>
                <c:pt idx="257">
                  <c:v>5400</c:v>
                </c:pt>
                <c:pt idx="258">
                  <c:v>5410</c:v>
                </c:pt>
                <c:pt idx="259">
                  <c:v>5420</c:v>
                </c:pt>
                <c:pt idx="260">
                  <c:v>5430</c:v>
                </c:pt>
                <c:pt idx="261">
                  <c:v>5440</c:v>
                </c:pt>
                <c:pt idx="262">
                  <c:v>5450</c:v>
                </c:pt>
                <c:pt idx="263">
                  <c:v>5460</c:v>
                </c:pt>
                <c:pt idx="264">
                  <c:v>5470</c:v>
                </c:pt>
                <c:pt idx="265">
                  <c:v>5480</c:v>
                </c:pt>
                <c:pt idx="266">
                  <c:v>5490</c:v>
                </c:pt>
                <c:pt idx="267">
                  <c:v>5500</c:v>
                </c:pt>
                <c:pt idx="268">
                  <c:v>5510</c:v>
                </c:pt>
                <c:pt idx="269">
                  <c:v>5520</c:v>
                </c:pt>
                <c:pt idx="270">
                  <c:v>5530</c:v>
                </c:pt>
                <c:pt idx="271">
                  <c:v>5540</c:v>
                </c:pt>
                <c:pt idx="272">
                  <c:v>5550</c:v>
                </c:pt>
                <c:pt idx="273">
                  <c:v>5560</c:v>
                </c:pt>
                <c:pt idx="274">
                  <c:v>5570</c:v>
                </c:pt>
                <c:pt idx="275">
                  <c:v>5580</c:v>
                </c:pt>
                <c:pt idx="276">
                  <c:v>5590</c:v>
                </c:pt>
                <c:pt idx="277">
                  <c:v>5600</c:v>
                </c:pt>
                <c:pt idx="278">
                  <c:v>5610</c:v>
                </c:pt>
                <c:pt idx="279">
                  <c:v>5620</c:v>
                </c:pt>
                <c:pt idx="280">
                  <c:v>5630</c:v>
                </c:pt>
                <c:pt idx="281">
                  <c:v>5640</c:v>
                </c:pt>
                <c:pt idx="282">
                  <c:v>5650</c:v>
                </c:pt>
                <c:pt idx="283">
                  <c:v>5660</c:v>
                </c:pt>
                <c:pt idx="284">
                  <c:v>5670</c:v>
                </c:pt>
                <c:pt idx="285">
                  <c:v>5680</c:v>
                </c:pt>
                <c:pt idx="286">
                  <c:v>5690</c:v>
                </c:pt>
                <c:pt idx="287">
                  <c:v>5700</c:v>
                </c:pt>
                <c:pt idx="288">
                  <c:v>5710</c:v>
                </c:pt>
                <c:pt idx="289">
                  <c:v>5720</c:v>
                </c:pt>
                <c:pt idx="290">
                  <c:v>5730</c:v>
                </c:pt>
                <c:pt idx="291">
                  <c:v>5740</c:v>
                </c:pt>
                <c:pt idx="292">
                  <c:v>5750</c:v>
                </c:pt>
                <c:pt idx="293">
                  <c:v>5760</c:v>
                </c:pt>
                <c:pt idx="294">
                  <c:v>5770</c:v>
                </c:pt>
                <c:pt idx="295">
                  <c:v>5780</c:v>
                </c:pt>
                <c:pt idx="296">
                  <c:v>5790</c:v>
                </c:pt>
                <c:pt idx="297">
                  <c:v>5800</c:v>
                </c:pt>
                <c:pt idx="298">
                  <c:v>5810</c:v>
                </c:pt>
                <c:pt idx="299">
                  <c:v>5820</c:v>
                </c:pt>
                <c:pt idx="300">
                  <c:v>5830</c:v>
                </c:pt>
                <c:pt idx="301">
                  <c:v>5840</c:v>
                </c:pt>
                <c:pt idx="302">
                  <c:v>5850</c:v>
                </c:pt>
                <c:pt idx="303">
                  <c:v>5860</c:v>
                </c:pt>
                <c:pt idx="304">
                  <c:v>5870</c:v>
                </c:pt>
                <c:pt idx="305">
                  <c:v>5880</c:v>
                </c:pt>
                <c:pt idx="306">
                  <c:v>5890</c:v>
                </c:pt>
                <c:pt idx="307">
                  <c:v>5900</c:v>
                </c:pt>
                <c:pt idx="308">
                  <c:v>5910</c:v>
                </c:pt>
                <c:pt idx="309">
                  <c:v>5920</c:v>
                </c:pt>
                <c:pt idx="310">
                  <c:v>5930</c:v>
                </c:pt>
                <c:pt idx="311">
                  <c:v>5940</c:v>
                </c:pt>
                <c:pt idx="312">
                  <c:v>5950</c:v>
                </c:pt>
                <c:pt idx="313">
                  <c:v>5960</c:v>
                </c:pt>
                <c:pt idx="314">
                  <c:v>5970</c:v>
                </c:pt>
                <c:pt idx="315">
                  <c:v>5980</c:v>
                </c:pt>
                <c:pt idx="316">
                  <c:v>5990</c:v>
                </c:pt>
                <c:pt idx="317">
                  <c:v>6000</c:v>
                </c:pt>
                <c:pt idx="318">
                  <c:v>6010</c:v>
                </c:pt>
                <c:pt idx="319">
                  <c:v>6020</c:v>
                </c:pt>
                <c:pt idx="320">
                  <c:v>6030</c:v>
                </c:pt>
                <c:pt idx="321">
                  <c:v>6040</c:v>
                </c:pt>
                <c:pt idx="322">
                  <c:v>6050</c:v>
                </c:pt>
                <c:pt idx="323">
                  <c:v>6060</c:v>
                </c:pt>
                <c:pt idx="324">
                  <c:v>6070</c:v>
                </c:pt>
                <c:pt idx="325">
                  <c:v>6080</c:v>
                </c:pt>
                <c:pt idx="326">
                  <c:v>6090</c:v>
                </c:pt>
                <c:pt idx="327">
                  <c:v>6100</c:v>
                </c:pt>
                <c:pt idx="328">
                  <c:v>6110</c:v>
                </c:pt>
                <c:pt idx="329">
                  <c:v>6120</c:v>
                </c:pt>
                <c:pt idx="330">
                  <c:v>6130</c:v>
                </c:pt>
                <c:pt idx="331">
                  <c:v>6140</c:v>
                </c:pt>
                <c:pt idx="332">
                  <c:v>6150</c:v>
                </c:pt>
                <c:pt idx="333">
                  <c:v>6160</c:v>
                </c:pt>
                <c:pt idx="334">
                  <c:v>6170</c:v>
                </c:pt>
                <c:pt idx="335">
                  <c:v>6180</c:v>
                </c:pt>
                <c:pt idx="336">
                  <c:v>6190</c:v>
                </c:pt>
                <c:pt idx="337">
                  <c:v>6200</c:v>
                </c:pt>
                <c:pt idx="338">
                  <c:v>6210</c:v>
                </c:pt>
                <c:pt idx="339">
                  <c:v>6220</c:v>
                </c:pt>
                <c:pt idx="340">
                  <c:v>6230</c:v>
                </c:pt>
                <c:pt idx="341">
                  <c:v>6240</c:v>
                </c:pt>
                <c:pt idx="342">
                  <c:v>6250</c:v>
                </c:pt>
                <c:pt idx="343">
                  <c:v>6260</c:v>
                </c:pt>
                <c:pt idx="344">
                  <c:v>6270</c:v>
                </c:pt>
                <c:pt idx="345">
                  <c:v>6280</c:v>
                </c:pt>
                <c:pt idx="346">
                  <c:v>6290</c:v>
                </c:pt>
                <c:pt idx="347">
                  <c:v>6300</c:v>
                </c:pt>
                <c:pt idx="348">
                  <c:v>6310</c:v>
                </c:pt>
                <c:pt idx="349">
                  <c:v>6320</c:v>
                </c:pt>
                <c:pt idx="350">
                  <c:v>6330</c:v>
                </c:pt>
                <c:pt idx="351">
                  <c:v>6340</c:v>
                </c:pt>
                <c:pt idx="352">
                  <c:v>6350</c:v>
                </c:pt>
                <c:pt idx="353">
                  <c:v>6360</c:v>
                </c:pt>
                <c:pt idx="354">
                  <c:v>6370</c:v>
                </c:pt>
                <c:pt idx="355">
                  <c:v>6380</c:v>
                </c:pt>
                <c:pt idx="356">
                  <c:v>6390</c:v>
                </c:pt>
                <c:pt idx="357">
                  <c:v>6400</c:v>
                </c:pt>
                <c:pt idx="358">
                  <c:v>6410</c:v>
                </c:pt>
                <c:pt idx="359">
                  <c:v>6420</c:v>
                </c:pt>
                <c:pt idx="360">
                  <c:v>6430</c:v>
                </c:pt>
                <c:pt idx="361">
                  <c:v>6440</c:v>
                </c:pt>
                <c:pt idx="362">
                  <c:v>6450</c:v>
                </c:pt>
                <c:pt idx="363">
                  <c:v>6460</c:v>
                </c:pt>
                <c:pt idx="364">
                  <c:v>6470</c:v>
                </c:pt>
                <c:pt idx="365">
                  <c:v>6480</c:v>
                </c:pt>
                <c:pt idx="366">
                  <c:v>6490</c:v>
                </c:pt>
                <c:pt idx="367">
                  <c:v>6500</c:v>
                </c:pt>
                <c:pt idx="368">
                  <c:v>6510</c:v>
                </c:pt>
                <c:pt idx="369">
                  <c:v>6520</c:v>
                </c:pt>
                <c:pt idx="370">
                  <c:v>6530</c:v>
                </c:pt>
                <c:pt idx="371">
                  <c:v>6540</c:v>
                </c:pt>
                <c:pt idx="372">
                  <c:v>6550</c:v>
                </c:pt>
                <c:pt idx="373">
                  <c:v>6560</c:v>
                </c:pt>
                <c:pt idx="374">
                  <c:v>6570</c:v>
                </c:pt>
                <c:pt idx="375">
                  <c:v>6580</c:v>
                </c:pt>
                <c:pt idx="376">
                  <c:v>6590</c:v>
                </c:pt>
                <c:pt idx="377">
                  <c:v>6600</c:v>
                </c:pt>
                <c:pt idx="378">
                  <c:v>6610</c:v>
                </c:pt>
                <c:pt idx="379">
                  <c:v>6620</c:v>
                </c:pt>
                <c:pt idx="380">
                  <c:v>6630</c:v>
                </c:pt>
                <c:pt idx="381">
                  <c:v>6640</c:v>
                </c:pt>
                <c:pt idx="382">
                  <c:v>6650</c:v>
                </c:pt>
                <c:pt idx="383">
                  <c:v>6660</c:v>
                </c:pt>
                <c:pt idx="384">
                  <c:v>6670</c:v>
                </c:pt>
                <c:pt idx="385">
                  <c:v>6680</c:v>
                </c:pt>
                <c:pt idx="386">
                  <c:v>6690</c:v>
                </c:pt>
                <c:pt idx="387">
                  <c:v>6700</c:v>
                </c:pt>
                <c:pt idx="388">
                  <c:v>6710</c:v>
                </c:pt>
                <c:pt idx="389">
                  <c:v>6720</c:v>
                </c:pt>
                <c:pt idx="390">
                  <c:v>6730</c:v>
                </c:pt>
                <c:pt idx="391">
                  <c:v>6740</c:v>
                </c:pt>
                <c:pt idx="392">
                  <c:v>6750</c:v>
                </c:pt>
                <c:pt idx="393">
                  <c:v>6760</c:v>
                </c:pt>
                <c:pt idx="394">
                  <c:v>6770</c:v>
                </c:pt>
                <c:pt idx="395">
                  <c:v>6780</c:v>
                </c:pt>
                <c:pt idx="396">
                  <c:v>6790</c:v>
                </c:pt>
                <c:pt idx="397">
                  <c:v>6800</c:v>
                </c:pt>
                <c:pt idx="398">
                  <c:v>6810</c:v>
                </c:pt>
                <c:pt idx="399">
                  <c:v>6820</c:v>
                </c:pt>
                <c:pt idx="400">
                  <c:v>6830</c:v>
                </c:pt>
                <c:pt idx="401">
                  <c:v>6840</c:v>
                </c:pt>
                <c:pt idx="402">
                  <c:v>6850</c:v>
                </c:pt>
                <c:pt idx="403">
                  <c:v>6860</c:v>
                </c:pt>
                <c:pt idx="404">
                  <c:v>6870</c:v>
                </c:pt>
                <c:pt idx="405">
                  <c:v>6880</c:v>
                </c:pt>
                <c:pt idx="406">
                  <c:v>6890</c:v>
                </c:pt>
                <c:pt idx="407">
                  <c:v>6900</c:v>
                </c:pt>
                <c:pt idx="408">
                  <c:v>6910</c:v>
                </c:pt>
                <c:pt idx="409">
                  <c:v>6920</c:v>
                </c:pt>
                <c:pt idx="410">
                  <c:v>6930</c:v>
                </c:pt>
                <c:pt idx="411">
                  <c:v>6940</c:v>
                </c:pt>
                <c:pt idx="412">
                  <c:v>6950</c:v>
                </c:pt>
                <c:pt idx="413">
                  <c:v>6960</c:v>
                </c:pt>
                <c:pt idx="414">
                  <c:v>6970</c:v>
                </c:pt>
                <c:pt idx="415">
                  <c:v>6980</c:v>
                </c:pt>
                <c:pt idx="416">
                  <c:v>6990</c:v>
                </c:pt>
                <c:pt idx="417">
                  <c:v>7000</c:v>
                </c:pt>
                <c:pt idx="418">
                  <c:v>7010</c:v>
                </c:pt>
                <c:pt idx="419">
                  <c:v>7020</c:v>
                </c:pt>
                <c:pt idx="420">
                  <c:v>7030</c:v>
                </c:pt>
                <c:pt idx="421">
                  <c:v>7040</c:v>
                </c:pt>
                <c:pt idx="422">
                  <c:v>7050</c:v>
                </c:pt>
                <c:pt idx="423">
                  <c:v>7060</c:v>
                </c:pt>
                <c:pt idx="424">
                  <c:v>7070</c:v>
                </c:pt>
                <c:pt idx="425">
                  <c:v>7080</c:v>
                </c:pt>
                <c:pt idx="426">
                  <c:v>7090</c:v>
                </c:pt>
                <c:pt idx="427">
                  <c:v>7100</c:v>
                </c:pt>
                <c:pt idx="428">
                  <c:v>7110</c:v>
                </c:pt>
                <c:pt idx="429">
                  <c:v>7120</c:v>
                </c:pt>
                <c:pt idx="430">
                  <c:v>7130</c:v>
                </c:pt>
                <c:pt idx="431">
                  <c:v>7140</c:v>
                </c:pt>
                <c:pt idx="432">
                  <c:v>7150</c:v>
                </c:pt>
                <c:pt idx="433">
                  <c:v>7160</c:v>
                </c:pt>
                <c:pt idx="434">
                  <c:v>7170</c:v>
                </c:pt>
                <c:pt idx="435">
                  <c:v>7180</c:v>
                </c:pt>
                <c:pt idx="436">
                  <c:v>7190</c:v>
                </c:pt>
                <c:pt idx="437">
                  <c:v>7200</c:v>
                </c:pt>
                <c:pt idx="438">
                  <c:v>7210</c:v>
                </c:pt>
                <c:pt idx="439">
                  <c:v>7220</c:v>
                </c:pt>
                <c:pt idx="440">
                  <c:v>7230</c:v>
                </c:pt>
                <c:pt idx="441">
                  <c:v>7240</c:v>
                </c:pt>
                <c:pt idx="442">
                  <c:v>7250</c:v>
                </c:pt>
                <c:pt idx="443">
                  <c:v>7260</c:v>
                </c:pt>
                <c:pt idx="444">
                  <c:v>7270</c:v>
                </c:pt>
                <c:pt idx="445">
                  <c:v>7280</c:v>
                </c:pt>
                <c:pt idx="446">
                  <c:v>7290</c:v>
                </c:pt>
                <c:pt idx="447">
                  <c:v>7300</c:v>
                </c:pt>
                <c:pt idx="448">
                  <c:v>7310</c:v>
                </c:pt>
                <c:pt idx="449">
                  <c:v>7320</c:v>
                </c:pt>
                <c:pt idx="450">
                  <c:v>7330</c:v>
                </c:pt>
                <c:pt idx="451">
                  <c:v>7340</c:v>
                </c:pt>
                <c:pt idx="452">
                  <c:v>7350</c:v>
                </c:pt>
                <c:pt idx="453">
                  <c:v>7360</c:v>
                </c:pt>
                <c:pt idx="454">
                  <c:v>7370</c:v>
                </c:pt>
                <c:pt idx="455">
                  <c:v>7380</c:v>
                </c:pt>
                <c:pt idx="456">
                  <c:v>7390</c:v>
                </c:pt>
                <c:pt idx="457">
                  <c:v>7400</c:v>
                </c:pt>
                <c:pt idx="458">
                  <c:v>7410</c:v>
                </c:pt>
                <c:pt idx="459">
                  <c:v>7420</c:v>
                </c:pt>
                <c:pt idx="460">
                  <c:v>7430</c:v>
                </c:pt>
                <c:pt idx="461">
                  <c:v>7440</c:v>
                </c:pt>
                <c:pt idx="462">
                  <c:v>7450</c:v>
                </c:pt>
                <c:pt idx="463">
                  <c:v>7460</c:v>
                </c:pt>
                <c:pt idx="464">
                  <c:v>7470</c:v>
                </c:pt>
                <c:pt idx="465">
                  <c:v>7480</c:v>
                </c:pt>
                <c:pt idx="466">
                  <c:v>7490</c:v>
                </c:pt>
                <c:pt idx="467">
                  <c:v>7500</c:v>
                </c:pt>
                <c:pt idx="468">
                  <c:v>7510</c:v>
                </c:pt>
                <c:pt idx="469">
                  <c:v>7520</c:v>
                </c:pt>
                <c:pt idx="470">
                  <c:v>7530</c:v>
                </c:pt>
                <c:pt idx="471">
                  <c:v>7540</c:v>
                </c:pt>
                <c:pt idx="472">
                  <c:v>7550</c:v>
                </c:pt>
                <c:pt idx="473">
                  <c:v>7560</c:v>
                </c:pt>
                <c:pt idx="474">
                  <c:v>7570</c:v>
                </c:pt>
                <c:pt idx="475">
                  <c:v>7580</c:v>
                </c:pt>
                <c:pt idx="476">
                  <c:v>7590</c:v>
                </c:pt>
                <c:pt idx="477">
                  <c:v>7600</c:v>
                </c:pt>
                <c:pt idx="478">
                  <c:v>7610</c:v>
                </c:pt>
                <c:pt idx="479">
                  <c:v>7620</c:v>
                </c:pt>
                <c:pt idx="480">
                  <c:v>7630</c:v>
                </c:pt>
                <c:pt idx="481">
                  <c:v>7640</c:v>
                </c:pt>
                <c:pt idx="482">
                  <c:v>7650</c:v>
                </c:pt>
                <c:pt idx="483">
                  <c:v>7660</c:v>
                </c:pt>
                <c:pt idx="484">
                  <c:v>7670</c:v>
                </c:pt>
                <c:pt idx="485">
                  <c:v>7680</c:v>
                </c:pt>
                <c:pt idx="486">
                  <c:v>7690</c:v>
                </c:pt>
                <c:pt idx="487">
                  <c:v>7700</c:v>
                </c:pt>
                <c:pt idx="488">
                  <c:v>7710</c:v>
                </c:pt>
                <c:pt idx="489">
                  <c:v>7720</c:v>
                </c:pt>
                <c:pt idx="490">
                  <c:v>7730</c:v>
                </c:pt>
                <c:pt idx="491">
                  <c:v>7740</c:v>
                </c:pt>
                <c:pt idx="492">
                  <c:v>7750</c:v>
                </c:pt>
                <c:pt idx="493">
                  <c:v>7760</c:v>
                </c:pt>
                <c:pt idx="494">
                  <c:v>7770</c:v>
                </c:pt>
                <c:pt idx="495">
                  <c:v>7780</c:v>
                </c:pt>
                <c:pt idx="496">
                  <c:v>7790</c:v>
                </c:pt>
                <c:pt idx="497">
                  <c:v>7800</c:v>
                </c:pt>
                <c:pt idx="498">
                  <c:v>7810</c:v>
                </c:pt>
                <c:pt idx="499">
                  <c:v>7820</c:v>
                </c:pt>
                <c:pt idx="500">
                  <c:v>7830</c:v>
                </c:pt>
                <c:pt idx="501">
                  <c:v>7840</c:v>
                </c:pt>
                <c:pt idx="502">
                  <c:v>7850</c:v>
                </c:pt>
                <c:pt idx="503">
                  <c:v>7860</c:v>
                </c:pt>
                <c:pt idx="504">
                  <c:v>7870</c:v>
                </c:pt>
                <c:pt idx="505">
                  <c:v>7880</c:v>
                </c:pt>
                <c:pt idx="506">
                  <c:v>7890</c:v>
                </c:pt>
                <c:pt idx="507">
                  <c:v>7900</c:v>
                </c:pt>
                <c:pt idx="508">
                  <c:v>7910</c:v>
                </c:pt>
                <c:pt idx="509">
                  <c:v>7920</c:v>
                </c:pt>
                <c:pt idx="510">
                  <c:v>7930</c:v>
                </c:pt>
                <c:pt idx="511">
                  <c:v>7940</c:v>
                </c:pt>
                <c:pt idx="512">
                  <c:v>7950</c:v>
                </c:pt>
                <c:pt idx="513">
                  <c:v>7960</c:v>
                </c:pt>
                <c:pt idx="514">
                  <c:v>7970</c:v>
                </c:pt>
                <c:pt idx="515">
                  <c:v>7980</c:v>
                </c:pt>
                <c:pt idx="516">
                  <c:v>7990</c:v>
                </c:pt>
                <c:pt idx="517">
                  <c:v>8000</c:v>
                </c:pt>
                <c:pt idx="518">
                  <c:v>8010</c:v>
                </c:pt>
                <c:pt idx="519">
                  <c:v>8020</c:v>
                </c:pt>
                <c:pt idx="520">
                  <c:v>8030</c:v>
                </c:pt>
                <c:pt idx="521">
                  <c:v>8040</c:v>
                </c:pt>
                <c:pt idx="522">
                  <c:v>8050</c:v>
                </c:pt>
                <c:pt idx="523">
                  <c:v>8060</c:v>
                </c:pt>
                <c:pt idx="524">
                  <c:v>8070</c:v>
                </c:pt>
                <c:pt idx="525">
                  <c:v>8080</c:v>
                </c:pt>
                <c:pt idx="526">
                  <c:v>8090</c:v>
                </c:pt>
                <c:pt idx="527">
                  <c:v>8100</c:v>
                </c:pt>
                <c:pt idx="528">
                  <c:v>8110</c:v>
                </c:pt>
                <c:pt idx="529">
                  <c:v>8120</c:v>
                </c:pt>
                <c:pt idx="530">
                  <c:v>8130</c:v>
                </c:pt>
                <c:pt idx="531">
                  <c:v>8140</c:v>
                </c:pt>
                <c:pt idx="532">
                  <c:v>8150</c:v>
                </c:pt>
                <c:pt idx="533">
                  <c:v>8160</c:v>
                </c:pt>
                <c:pt idx="534">
                  <c:v>8170</c:v>
                </c:pt>
                <c:pt idx="535">
                  <c:v>8180</c:v>
                </c:pt>
                <c:pt idx="536">
                  <c:v>8190</c:v>
                </c:pt>
                <c:pt idx="537">
                  <c:v>8200</c:v>
                </c:pt>
                <c:pt idx="538">
                  <c:v>8210</c:v>
                </c:pt>
                <c:pt idx="539">
                  <c:v>8220</c:v>
                </c:pt>
                <c:pt idx="540">
                  <c:v>8230</c:v>
                </c:pt>
                <c:pt idx="541">
                  <c:v>8240</c:v>
                </c:pt>
                <c:pt idx="542">
                  <c:v>8250</c:v>
                </c:pt>
                <c:pt idx="543">
                  <c:v>8260</c:v>
                </c:pt>
                <c:pt idx="544">
                  <c:v>8270</c:v>
                </c:pt>
                <c:pt idx="545">
                  <c:v>8280</c:v>
                </c:pt>
                <c:pt idx="546">
                  <c:v>8290</c:v>
                </c:pt>
                <c:pt idx="547">
                  <c:v>8300</c:v>
                </c:pt>
                <c:pt idx="548">
                  <c:v>8310</c:v>
                </c:pt>
                <c:pt idx="549">
                  <c:v>8320</c:v>
                </c:pt>
                <c:pt idx="550">
                  <c:v>8330</c:v>
                </c:pt>
                <c:pt idx="551">
                  <c:v>8340</c:v>
                </c:pt>
                <c:pt idx="552">
                  <c:v>8350</c:v>
                </c:pt>
                <c:pt idx="553">
                  <c:v>8360</c:v>
                </c:pt>
                <c:pt idx="554">
                  <c:v>8370</c:v>
                </c:pt>
                <c:pt idx="555">
                  <c:v>8380</c:v>
                </c:pt>
                <c:pt idx="556">
                  <c:v>8390</c:v>
                </c:pt>
                <c:pt idx="557">
                  <c:v>8400</c:v>
                </c:pt>
                <c:pt idx="558">
                  <c:v>8410</c:v>
                </c:pt>
                <c:pt idx="559">
                  <c:v>8420</c:v>
                </c:pt>
                <c:pt idx="560">
                  <c:v>8430</c:v>
                </c:pt>
                <c:pt idx="561">
                  <c:v>8440</c:v>
                </c:pt>
                <c:pt idx="562">
                  <c:v>8450</c:v>
                </c:pt>
                <c:pt idx="563">
                  <c:v>8460</c:v>
                </c:pt>
                <c:pt idx="564">
                  <c:v>8470</c:v>
                </c:pt>
                <c:pt idx="565">
                  <c:v>8480</c:v>
                </c:pt>
                <c:pt idx="566">
                  <c:v>8490</c:v>
                </c:pt>
                <c:pt idx="567">
                  <c:v>8500</c:v>
                </c:pt>
                <c:pt idx="568">
                  <c:v>8510</c:v>
                </c:pt>
                <c:pt idx="569">
                  <c:v>8520</c:v>
                </c:pt>
                <c:pt idx="570">
                  <c:v>8530</c:v>
                </c:pt>
                <c:pt idx="571">
                  <c:v>8540</c:v>
                </c:pt>
                <c:pt idx="572">
                  <c:v>8550</c:v>
                </c:pt>
                <c:pt idx="573">
                  <c:v>8560</c:v>
                </c:pt>
                <c:pt idx="574">
                  <c:v>8570</c:v>
                </c:pt>
                <c:pt idx="575">
                  <c:v>8580</c:v>
                </c:pt>
                <c:pt idx="576">
                  <c:v>8590</c:v>
                </c:pt>
                <c:pt idx="577">
                  <c:v>8600</c:v>
                </c:pt>
                <c:pt idx="578">
                  <c:v>8610</c:v>
                </c:pt>
                <c:pt idx="579">
                  <c:v>8620</c:v>
                </c:pt>
                <c:pt idx="580">
                  <c:v>8630</c:v>
                </c:pt>
                <c:pt idx="581">
                  <c:v>8640</c:v>
                </c:pt>
                <c:pt idx="582">
                  <c:v>8650</c:v>
                </c:pt>
                <c:pt idx="583">
                  <c:v>8660</c:v>
                </c:pt>
                <c:pt idx="584">
                  <c:v>8670</c:v>
                </c:pt>
                <c:pt idx="585">
                  <c:v>8680</c:v>
                </c:pt>
                <c:pt idx="586">
                  <c:v>8690</c:v>
                </c:pt>
                <c:pt idx="587">
                  <c:v>8700</c:v>
                </c:pt>
                <c:pt idx="588">
                  <c:v>8710</c:v>
                </c:pt>
                <c:pt idx="589">
                  <c:v>8720</c:v>
                </c:pt>
                <c:pt idx="590">
                  <c:v>8730</c:v>
                </c:pt>
                <c:pt idx="591">
                  <c:v>8740</c:v>
                </c:pt>
                <c:pt idx="592">
                  <c:v>8750</c:v>
                </c:pt>
                <c:pt idx="593">
                  <c:v>8760</c:v>
                </c:pt>
                <c:pt idx="594">
                  <c:v>8770</c:v>
                </c:pt>
                <c:pt idx="595">
                  <c:v>8780</c:v>
                </c:pt>
                <c:pt idx="596">
                  <c:v>8790</c:v>
                </c:pt>
                <c:pt idx="597">
                  <c:v>8800</c:v>
                </c:pt>
                <c:pt idx="598">
                  <c:v>8810</c:v>
                </c:pt>
                <c:pt idx="599">
                  <c:v>8820</c:v>
                </c:pt>
                <c:pt idx="600">
                  <c:v>8830</c:v>
                </c:pt>
                <c:pt idx="601">
                  <c:v>8840</c:v>
                </c:pt>
                <c:pt idx="602">
                  <c:v>8850</c:v>
                </c:pt>
                <c:pt idx="603">
                  <c:v>8860</c:v>
                </c:pt>
                <c:pt idx="604">
                  <c:v>8870</c:v>
                </c:pt>
                <c:pt idx="605">
                  <c:v>8880</c:v>
                </c:pt>
                <c:pt idx="606">
                  <c:v>8890</c:v>
                </c:pt>
                <c:pt idx="607">
                  <c:v>8900</c:v>
                </c:pt>
                <c:pt idx="608">
                  <c:v>8910</c:v>
                </c:pt>
                <c:pt idx="609">
                  <c:v>8920</c:v>
                </c:pt>
                <c:pt idx="610">
                  <c:v>8930</c:v>
                </c:pt>
                <c:pt idx="611">
                  <c:v>8940</c:v>
                </c:pt>
                <c:pt idx="612">
                  <c:v>8950</c:v>
                </c:pt>
                <c:pt idx="613">
                  <c:v>8960</c:v>
                </c:pt>
                <c:pt idx="614">
                  <c:v>8970</c:v>
                </c:pt>
                <c:pt idx="615">
                  <c:v>8980</c:v>
                </c:pt>
                <c:pt idx="616">
                  <c:v>8990</c:v>
                </c:pt>
                <c:pt idx="617">
                  <c:v>9000</c:v>
                </c:pt>
                <c:pt idx="618">
                  <c:v>9010</c:v>
                </c:pt>
                <c:pt idx="619">
                  <c:v>9020</c:v>
                </c:pt>
                <c:pt idx="620">
                  <c:v>9030</c:v>
                </c:pt>
                <c:pt idx="621">
                  <c:v>9040</c:v>
                </c:pt>
                <c:pt idx="622">
                  <c:v>9050</c:v>
                </c:pt>
                <c:pt idx="623">
                  <c:v>9060</c:v>
                </c:pt>
                <c:pt idx="624">
                  <c:v>9070</c:v>
                </c:pt>
                <c:pt idx="625">
                  <c:v>9080</c:v>
                </c:pt>
                <c:pt idx="626">
                  <c:v>9090</c:v>
                </c:pt>
                <c:pt idx="627">
                  <c:v>9100</c:v>
                </c:pt>
                <c:pt idx="628">
                  <c:v>9110</c:v>
                </c:pt>
                <c:pt idx="629">
                  <c:v>9120</c:v>
                </c:pt>
                <c:pt idx="630">
                  <c:v>9130</c:v>
                </c:pt>
                <c:pt idx="631">
                  <c:v>9140</c:v>
                </c:pt>
                <c:pt idx="632">
                  <c:v>9150</c:v>
                </c:pt>
                <c:pt idx="633">
                  <c:v>9160</c:v>
                </c:pt>
                <c:pt idx="634">
                  <c:v>9170</c:v>
                </c:pt>
                <c:pt idx="635">
                  <c:v>9180</c:v>
                </c:pt>
                <c:pt idx="636">
                  <c:v>9190</c:v>
                </c:pt>
                <c:pt idx="637">
                  <c:v>9200</c:v>
                </c:pt>
                <c:pt idx="638">
                  <c:v>9210</c:v>
                </c:pt>
                <c:pt idx="639">
                  <c:v>9220</c:v>
                </c:pt>
                <c:pt idx="640">
                  <c:v>9230</c:v>
                </c:pt>
                <c:pt idx="641">
                  <c:v>9240</c:v>
                </c:pt>
                <c:pt idx="642">
                  <c:v>9250</c:v>
                </c:pt>
                <c:pt idx="643">
                  <c:v>9260</c:v>
                </c:pt>
                <c:pt idx="644">
                  <c:v>9270</c:v>
                </c:pt>
                <c:pt idx="645">
                  <c:v>9280</c:v>
                </c:pt>
                <c:pt idx="646">
                  <c:v>9290</c:v>
                </c:pt>
                <c:pt idx="647">
                  <c:v>9300</c:v>
                </c:pt>
                <c:pt idx="648">
                  <c:v>9310</c:v>
                </c:pt>
                <c:pt idx="649">
                  <c:v>9320</c:v>
                </c:pt>
                <c:pt idx="650">
                  <c:v>9330</c:v>
                </c:pt>
                <c:pt idx="651">
                  <c:v>9340</c:v>
                </c:pt>
                <c:pt idx="652">
                  <c:v>9350</c:v>
                </c:pt>
                <c:pt idx="653">
                  <c:v>9360</c:v>
                </c:pt>
                <c:pt idx="654">
                  <c:v>9370</c:v>
                </c:pt>
                <c:pt idx="655">
                  <c:v>9380</c:v>
                </c:pt>
                <c:pt idx="656">
                  <c:v>9390</c:v>
                </c:pt>
                <c:pt idx="657">
                  <c:v>9400</c:v>
                </c:pt>
                <c:pt idx="658">
                  <c:v>9410</c:v>
                </c:pt>
                <c:pt idx="659">
                  <c:v>9420</c:v>
                </c:pt>
                <c:pt idx="660">
                  <c:v>9430</c:v>
                </c:pt>
                <c:pt idx="661">
                  <c:v>9440</c:v>
                </c:pt>
                <c:pt idx="662">
                  <c:v>9450</c:v>
                </c:pt>
                <c:pt idx="663">
                  <c:v>9460</c:v>
                </c:pt>
                <c:pt idx="664">
                  <c:v>9470</c:v>
                </c:pt>
                <c:pt idx="665">
                  <c:v>9480</c:v>
                </c:pt>
                <c:pt idx="666">
                  <c:v>9490</c:v>
                </c:pt>
                <c:pt idx="667">
                  <c:v>9500</c:v>
                </c:pt>
                <c:pt idx="668">
                  <c:v>9510</c:v>
                </c:pt>
                <c:pt idx="669">
                  <c:v>9520</c:v>
                </c:pt>
                <c:pt idx="670">
                  <c:v>9530</c:v>
                </c:pt>
                <c:pt idx="671">
                  <c:v>9540</c:v>
                </c:pt>
                <c:pt idx="672">
                  <c:v>9550</c:v>
                </c:pt>
                <c:pt idx="673">
                  <c:v>9560</c:v>
                </c:pt>
                <c:pt idx="674">
                  <c:v>9570</c:v>
                </c:pt>
                <c:pt idx="675">
                  <c:v>9580</c:v>
                </c:pt>
                <c:pt idx="676">
                  <c:v>9590</c:v>
                </c:pt>
                <c:pt idx="677">
                  <c:v>9600</c:v>
                </c:pt>
                <c:pt idx="678">
                  <c:v>9610</c:v>
                </c:pt>
                <c:pt idx="679">
                  <c:v>9620</c:v>
                </c:pt>
                <c:pt idx="680">
                  <c:v>9630</c:v>
                </c:pt>
                <c:pt idx="681">
                  <c:v>9640</c:v>
                </c:pt>
                <c:pt idx="682">
                  <c:v>9650</c:v>
                </c:pt>
                <c:pt idx="683">
                  <c:v>9660</c:v>
                </c:pt>
                <c:pt idx="684">
                  <c:v>9670</c:v>
                </c:pt>
                <c:pt idx="685">
                  <c:v>9680</c:v>
                </c:pt>
                <c:pt idx="686">
                  <c:v>9690</c:v>
                </c:pt>
                <c:pt idx="687">
                  <c:v>9700</c:v>
                </c:pt>
                <c:pt idx="688">
                  <c:v>9710</c:v>
                </c:pt>
                <c:pt idx="689">
                  <c:v>9720</c:v>
                </c:pt>
                <c:pt idx="690">
                  <c:v>9730</c:v>
                </c:pt>
                <c:pt idx="691">
                  <c:v>9740</c:v>
                </c:pt>
                <c:pt idx="692">
                  <c:v>9750</c:v>
                </c:pt>
                <c:pt idx="693">
                  <c:v>9760</c:v>
                </c:pt>
                <c:pt idx="694">
                  <c:v>9770</c:v>
                </c:pt>
                <c:pt idx="695">
                  <c:v>9780</c:v>
                </c:pt>
                <c:pt idx="696">
                  <c:v>9790</c:v>
                </c:pt>
                <c:pt idx="697">
                  <c:v>9800</c:v>
                </c:pt>
                <c:pt idx="698">
                  <c:v>9810</c:v>
                </c:pt>
                <c:pt idx="699">
                  <c:v>9820</c:v>
                </c:pt>
                <c:pt idx="700">
                  <c:v>9830</c:v>
                </c:pt>
                <c:pt idx="701">
                  <c:v>9840</c:v>
                </c:pt>
                <c:pt idx="702">
                  <c:v>9850</c:v>
                </c:pt>
                <c:pt idx="703">
                  <c:v>9860</c:v>
                </c:pt>
                <c:pt idx="704">
                  <c:v>9870</c:v>
                </c:pt>
                <c:pt idx="705">
                  <c:v>9880</c:v>
                </c:pt>
                <c:pt idx="706">
                  <c:v>9890</c:v>
                </c:pt>
                <c:pt idx="707">
                  <c:v>9900</c:v>
                </c:pt>
                <c:pt idx="708">
                  <c:v>9910</c:v>
                </c:pt>
                <c:pt idx="709">
                  <c:v>9920</c:v>
                </c:pt>
                <c:pt idx="710">
                  <c:v>9930</c:v>
                </c:pt>
                <c:pt idx="711">
                  <c:v>9940</c:v>
                </c:pt>
                <c:pt idx="712">
                  <c:v>9950</c:v>
                </c:pt>
                <c:pt idx="713">
                  <c:v>9960</c:v>
                </c:pt>
                <c:pt idx="714">
                  <c:v>9970</c:v>
                </c:pt>
                <c:pt idx="715">
                  <c:v>9980</c:v>
                </c:pt>
                <c:pt idx="716">
                  <c:v>9990</c:v>
                </c:pt>
                <c:pt idx="717">
                  <c:v>10000</c:v>
                </c:pt>
                <c:pt idx="718">
                  <c:v>10010</c:v>
                </c:pt>
                <c:pt idx="719">
                  <c:v>10020</c:v>
                </c:pt>
                <c:pt idx="720">
                  <c:v>10030</c:v>
                </c:pt>
                <c:pt idx="721">
                  <c:v>10040</c:v>
                </c:pt>
                <c:pt idx="722">
                  <c:v>10050</c:v>
                </c:pt>
                <c:pt idx="723">
                  <c:v>10060</c:v>
                </c:pt>
                <c:pt idx="724">
                  <c:v>10070</c:v>
                </c:pt>
                <c:pt idx="725">
                  <c:v>10080</c:v>
                </c:pt>
                <c:pt idx="726">
                  <c:v>10090</c:v>
                </c:pt>
                <c:pt idx="727">
                  <c:v>10100</c:v>
                </c:pt>
                <c:pt idx="728">
                  <c:v>10110</c:v>
                </c:pt>
                <c:pt idx="729">
                  <c:v>10120</c:v>
                </c:pt>
                <c:pt idx="730">
                  <c:v>10130</c:v>
                </c:pt>
                <c:pt idx="731">
                  <c:v>10140</c:v>
                </c:pt>
                <c:pt idx="732">
                  <c:v>10150</c:v>
                </c:pt>
                <c:pt idx="733">
                  <c:v>10160</c:v>
                </c:pt>
                <c:pt idx="734">
                  <c:v>10170</c:v>
                </c:pt>
                <c:pt idx="735">
                  <c:v>10180</c:v>
                </c:pt>
                <c:pt idx="736">
                  <c:v>10190</c:v>
                </c:pt>
                <c:pt idx="737">
                  <c:v>10200</c:v>
                </c:pt>
                <c:pt idx="738">
                  <c:v>10210</c:v>
                </c:pt>
                <c:pt idx="739">
                  <c:v>10220</c:v>
                </c:pt>
                <c:pt idx="740">
                  <c:v>10230</c:v>
                </c:pt>
                <c:pt idx="741">
                  <c:v>10240</c:v>
                </c:pt>
                <c:pt idx="742">
                  <c:v>10250</c:v>
                </c:pt>
                <c:pt idx="743">
                  <c:v>10260</c:v>
                </c:pt>
                <c:pt idx="744">
                  <c:v>10270</c:v>
                </c:pt>
                <c:pt idx="745">
                  <c:v>10280</c:v>
                </c:pt>
                <c:pt idx="746">
                  <c:v>10290</c:v>
                </c:pt>
                <c:pt idx="747">
                  <c:v>10300</c:v>
                </c:pt>
                <c:pt idx="748">
                  <c:v>10310</c:v>
                </c:pt>
                <c:pt idx="749">
                  <c:v>10320</c:v>
                </c:pt>
                <c:pt idx="750">
                  <c:v>10330</c:v>
                </c:pt>
                <c:pt idx="751">
                  <c:v>10340</c:v>
                </c:pt>
                <c:pt idx="752">
                  <c:v>10350</c:v>
                </c:pt>
                <c:pt idx="753">
                  <c:v>10360</c:v>
                </c:pt>
                <c:pt idx="754">
                  <c:v>10370</c:v>
                </c:pt>
                <c:pt idx="755">
                  <c:v>10380</c:v>
                </c:pt>
                <c:pt idx="756">
                  <c:v>10390</c:v>
                </c:pt>
                <c:pt idx="757">
                  <c:v>10400</c:v>
                </c:pt>
                <c:pt idx="758">
                  <c:v>10410</c:v>
                </c:pt>
                <c:pt idx="759">
                  <c:v>10420</c:v>
                </c:pt>
                <c:pt idx="760">
                  <c:v>10430</c:v>
                </c:pt>
                <c:pt idx="761">
                  <c:v>10440</c:v>
                </c:pt>
                <c:pt idx="762">
                  <c:v>10450</c:v>
                </c:pt>
                <c:pt idx="763">
                  <c:v>10460</c:v>
                </c:pt>
                <c:pt idx="764">
                  <c:v>10470</c:v>
                </c:pt>
                <c:pt idx="765">
                  <c:v>10480</c:v>
                </c:pt>
                <c:pt idx="766">
                  <c:v>10490</c:v>
                </c:pt>
                <c:pt idx="767">
                  <c:v>10500</c:v>
                </c:pt>
                <c:pt idx="768">
                  <c:v>10510</c:v>
                </c:pt>
                <c:pt idx="769">
                  <c:v>10520</c:v>
                </c:pt>
                <c:pt idx="770">
                  <c:v>10530</c:v>
                </c:pt>
                <c:pt idx="771">
                  <c:v>10540</c:v>
                </c:pt>
                <c:pt idx="772">
                  <c:v>10550</c:v>
                </c:pt>
                <c:pt idx="773">
                  <c:v>10560</c:v>
                </c:pt>
                <c:pt idx="774">
                  <c:v>10570</c:v>
                </c:pt>
                <c:pt idx="775">
                  <c:v>10580</c:v>
                </c:pt>
                <c:pt idx="776">
                  <c:v>10590</c:v>
                </c:pt>
                <c:pt idx="777">
                  <c:v>10600</c:v>
                </c:pt>
                <c:pt idx="778">
                  <c:v>10610</c:v>
                </c:pt>
                <c:pt idx="779">
                  <c:v>10620</c:v>
                </c:pt>
                <c:pt idx="780">
                  <c:v>10630</c:v>
                </c:pt>
                <c:pt idx="781">
                  <c:v>10640</c:v>
                </c:pt>
                <c:pt idx="782">
                  <c:v>10650</c:v>
                </c:pt>
                <c:pt idx="783">
                  <c:v>10660</c:v>
                </c:pt>
                <c:pt idx="784">
                  <c:v>10670</c:v>
                </c:pt>
                <c:pt idx="785">
                  <c:v>10680</c:v>
                </c:pt>
                <c:pt idx="786">
                  <c:v>10690</c:v>
                </c:pt>
                <c:pt idx="787">
                  <c:v>10700</c:v>
                </c:pt>
                <c:pt idx="788">
                  <c:v>10710</c:v>
                </c:pt>
                <c:pt idx="789">
                  <c:v>10720</c:v>
                </c:pt>
                <c:pt idx="790">
                  <c:v>10730</c:v>
                </c:pt>
                <c:pt idx="791">
                  <c:v>10740</c:v>
                </c:pt>
                <c:pt idx="792">
                  <c:v>10750</c:v>
                </c:pt>
                <c:pt idx="793">
                  <c:v>10760</c:v>
                </c:pt>
                <c:pt idx="794">
                  <c:v>10770</c:v>
                </c:pt>
                <c:pt idx="795">
                  <c:v>10780</c:v>
                </c:pt>
                <c:pt idx="796">
                  <c:v>10790</c:v>
                </c:pt>
                <c:pt idx="797">
                  <c:v>10800</c:v>
                </c:pt>
                <c:pt idx="798">
                  <c:v>10810</c:v>
                </c:pt>
                <c:pt idx="799">
                  <c:v>10820</c:v>
                </c:pt>
                <c:pt idx="800">
                  <c:v>10830</c:v>
                </c:pt>
                <c:pt idx="801">
                  <c:v>10840</c:v>
                </c:pt>
                <c:pt idx="802">
                  <c:v>10850</c:v>
                </c:pt>
                <c:pt idx="803">
                  <c:v>10860</c:v>
                </c:pt>
                <c:pt idx="804">
                  <c:v>10870</c:v>
                </c:pt>
                <c:pt idx="805">
                  <c:v>10880</c:v>
                </c:pt>
                <c:pt idx="806">
                  <c:v>10890</c:v>
                </c:pt>
              </c:numCache>
            </c:numRef>
          </c:xVal>
          <c:yVal>
            <c:numRef>
              <c:f>'Max limit'!$AV$6:$AV$812</c:f>
              <c:numCache>
                <c:formatCode>0.00</c:formatCode>
                <c:ptCount val="807"/>
                <c:pt idx="0">
                  <c:v>122.38304776204131</c:v>
                </c:pt>
                <c:pt idx="1">
                  <c:v>123.24947371418307</c:v>
                </c:pt>
                <c:pt idx="2">
                  <c:v>124.11895584252281</c:v>
                </c:pt>
                <c:pt idx="3">
                  <c:v>124.99149414706055</c:v>
                </c:pt>
                <c:pt idx="4">
                  <c:v>125.86708862779636</c:v>
                </c:pt>
                <c:pt idx="5">
                  <c:v>126.74573928473023</c:v>
                </c:pt>
                <c:pt idx="6">
                  <c:v>127.62744611786208</c:v>
                </c:pt>
                <c:pt idx="7">
                  <c:v>128.51220912719194</c:v>
                </c:pt>
                <c:pt idx="8">
                  <c:v>129.40002831271991</c:v>
                </c:pt>
                <c:pt idx="9">
                  <c:v>130.29090367444587</c:v>
                </c:pt>
                <c:pt idx="10">
                  <c:v>131.18483521236988</c:v>
                </c:pt>
                <c:pt idx="11">
                  <c:v>132.08182292649187</c:v>
                </c:pt>
                <c:pt idx="12">
                  <c:v>132.9818668168119</c:v>
                </c:pt>
                <c:pt idx="13">
                  <c:v>133.88496688332995</c:v>
                </c:pt>
                <c:pt idx="14">
                  <c:v>134.7911231260461</c:v>
                </c:pt>
                <c:pt idx="15">
                  <c:v>135.70033554496021</c:v>
                </c:pt>
                <c:pt idx="16">
                  <c:v>136.61260414007239</c:v>
                </c:pt>
                <c:pt idx="17">
                  <c:v>137.52792891138256</c:v>
                </c:pt>
                <c:pt idx="18">
                  <c:v>138.44630985889086</c:v>
                </c:pt>
                <c:pt idx="19">
                  <c:v>139.36774698259714</c:v>
                </c:pt>
                <c:pt idx="20">
                  <c:v>140.29224028250141</c:v>
                </c:pt>
                <c:pt idx="21">
                  <c:v>141.21978975860367</c:v>
                </c:pt>
                <c:pt idx="22">
                  <c:v>142.15039541090405</c:v>
                </c:pt>
                <c:pt idx="23">
                  <c:v>143.08405723940248</c:v>
                </c:pt>
                <c:pt idx="24">
                  <c:v>144.02077524409887</c:v>
                </c:pt>
                <c:pt idx="25">
                  <c:v>144.9605494249933</c:v>
                </c:pt>
                <c:pt idx="26">
                  <c:v>145.90337978208581</c:v>
                </c:pt>
                <c:pt idx="27">
                  <c:v>146.84926631537635</c:v>
                </c:pt>
                <c:pt idx="28">
                  <c:v>147.79820902486486</c:v>
                </c:pt>
                <c:pt idx="29">
                  <c:v>148.75020791055144</c:v>
                </c:pt>
                <c:pt idx="30">
                  <c:v>149.70526297243606</c:v>
                </c:pt>
                <c:pt idx="31">
                  <c:v>150.66337421051867</c:v>
                </c:pt>
                <c:pt idx="32">
                  <c:v>151.62454162479932</c:v>
                </c:pt>
                <c:pt idx="33">
                  <c:v>152.58876521527802</c:v>
                </c:pt>
                <c:pt idx="34">
                  <c:v>153.55604498195476</c:v>
                </c:pt>
                <c:pt idx="35">
                  <c:v>154.52638092482948</c:v>
                </c:pt>
                <c:pt idx="36">
                  <c:v>155.49977304390228</c:v>
                </c:pt>
                <c:pt idx="37">
                  <c:v>156.47622133917307</c:v>
                </c:pt>
                <c:pt idx="38">
                  <c:v>157.45572581064198</c:v>
                </c:pt>
                <c:pt idx="39">
                  <c:v>158.43828645830885</c:v>
                </c:pt>
                <c:pt idx="40">
                  <c:v>159.42390328217368</c:v>
                </c:pt>
                <c:pt idx="41">
                  <c:v>160.41257628223664</c:v>
                </c:pt>
                <c:pt idx="42">
                  <c:v>161.40430545849767</c:v>
                </c:pt>
                <c:pt idx="43">
                  <c:v>162.39909081095664</c:v>
                </c:pt>
                <c:pt idx="44">
                  <c:v>163.39693233961373</c:v>
                </c:pt>
                <c:pt idx="45">
                  <c:v>164.39783004446872</c:v>
                </c:pt>
                <c:pt idx="46">
                  <c:v>165.40178392552187</c:v>
                </c:pt>
                <c:pt idx="47">
                  <c:v>166.40879398277295</c:v>
                </c:pt>
                <c:pt idx="48">
                  <c:v>167.4188602162221</c:v>
                </c:pt>
                <c:pt idx="49">
                  <c:v>168.4319826258693</c:v>
                </c:pt>
                <c:pt idx="50">
                  <c:v>169.44816121171453</c:v>
                </c:pt>
                <c:pt idx="51">
                  <c:v>170.46739597375779</c:v>
                </c:pt>
                <c:pt idx="52">
                  <c:v>171.48968691199906</c:v>
                </c:pt>
                <c:pt idx="53">
                  <c:v>172.51503402643834</c:v>
                </c:pt>
                <c:pt idx="54">
                  <c:v>173.54343731707573</c:v>
                </c:pt>
                <c:pt idx="55">
                  <c:v>174.57489678391104</c:v>
                </c:pt>
                <c:pt idx="56">
                  <c:v>175.60941242694446</c:v>
                </c:pt>
                <c:pt idx="57">
                  <c:v>176.64698424617586</c:v>
                </c:pt>
                <c:pt idx="58">
                  <c:v>177.68761224160531</c:v>
                </c:pt>
                <c:pt idx="59">
                  <c:v>178.73129641323283</c:v>
                </c:pt>
                <c:pt idx="60">
                  <c:v>179.77803676105833</c:v>
                </c:pt>
                <c:pt idx="61">
                  <c:v>180.82783328508188</c:v>
                </c:pt>
                <c:pt idx="62">
                  <c:v>181.88068598530344</c:v>
                </c:pt>
                <c:pt idx="63">
                  <c:v>182.93659486172317</c:v>
                </c:pt>
                <c:pt idx="64">
                  <c:v>183.99555991434079</c:v>
                </c:pt>
                <c:pt idx="65">
                  <c:v>185.05758114315645</c:v>
                </c:pt>
                <c:pt idx="66">
                  <c:v>186.12265854817014</c:v>
                </c:pt>
                <c:pt idx="67">
                  <c:v>187.19079212938192</c:v>
                </c:pt>
                <c:pt idx="68">
                  <c:v>188.26198188679172</c:v>
                </c:pt>
                <c:pt idx="69">
                  <c:v>189.33622782039947</c:v>
                </c:pt>
                <c:pt idx="70">
                  <c:v>190.41352993020527</c:v>
                </c:pt>
                <c:pt idx="71">
                  <c:v>191.4938882162092</c:v>
                </c:pt>
                <c:pt idx="72">
                  <c:v>192.57730267841103</c:v>
                </c:pt>
                <c:pt idx="73">
                  <c:v>193.66377331681096</c:v>
                </c:pt>
                <c:pt idx="74">
                  <c:v>194.75330013140888</c:v>
                </c:pt>
                <c:pt idx="75">
                  <c:v>195.8458831222049</c:v>
                </c:pt>
                <c:pt idx="76">
                  <c:v>196.94152228919893</c:v>
                </c:pt>
                <c:pt idx="77">
                  <c:v>198.04021763239095</c:v>
                </c:pt>
                <c:pt idx="78">
                  <c:v>199.14196915178101</c:v>
                </c:pt>
                <c:pt idx="79">
                  <c:v>200.24677684736912</c:v>
                </c:pt>
                <c:pt idx="80">
                  <c:v>201.3546407191553</c:v>
                </c:pt>
                <c:pt idx="81">
                  <c:v>202.46556076713941</c:v>
                </c:pt>
                <c:pt idx="82">
                  <c:v>203.57953699132156</c:v>
                </c:pt>
                <c:pt idx="83">
                  <c:v>204.69656939170184</c:v>
                </c:pt>
                <c:pt idx="84">
                  <c:v>205.81665796828017</c:v>
                </c:pt>
                <c:pt idx="85">
                  <c:v>206.93980272105642</c:v>
                </c:pt>
                <c:pt idx="86">
                  <c:v>208.06600365003072</c:v>
                </c:pt>
                <c:pt idx="87">
                  <c:v>209.19526075520318</c:v>
                </c:pt>
                <c:pt idx="88">
                  <c:v>210.32757403657345</c:v>
                </c:pt>
                <c:pt idx="89">
                  <c:v>211.46294349414191</c:v>
                </c:pt>
                <c:pt idx="90">
                  <c:v>212.60136912790836</c:v>
                </c:pt>
                <c:pt idx="91">
                  <c:v>213.74285093787284</c:v>
                </c:pt>
                <c:pt idx="92">
                  <c:v>214.88738892403541</c:v>
                </c:pt>
                <c:pt idx="93">
                  <c:v>216.0349830863959</c:v>
                </c:pt>
                <c:pt idx="94">
                  <c:v>217.18563342495446</c:v>
                </c:pt>
                <c:pt idx="95">
                  <c:v>218.3393399397111</c:v>
                </c:pt>
                <c:pt idx="96">
                  <c:v>219.4961026306656</c:v>
                </c:pt>
                <c:pt idx="97">
                  <c:v>220.6559214978183</c:v>
                </c:pt>
                <c:pt idx="98">
                  <c:v>221.81879654116898</c:v>
                </c:pt>
                <c:pt idx="99">
                  <c:v>222.98472776071773</c:v>
                </c:pt>
                <c:pt idx="100">
                  <c:v>224.15371515646444</c:v>
                </c:pt>
                <c:pt idx="101">
                  <c:v>225.32575872840928</c:v>
                </c:pt>
                <c:pt idx="102">
                  <c:v>226.50085847655197</c:v>
                </c:pt>
                <c:pt idx="103">
                  <c:v>227.67901440089295</c:v>
                </c:pt>
                <c:pt idx="104">
                  <c:v>228.86022650143181</c:v>
                </c:pt>
                <c:pt idx="105">
                  <c:v>230.04449477816877</c:v>
                </c:pt>
                <c:pt idx="106">
                  <c:v>231.23181923110366</c:v>
                </c:pt>
                <c:pt idx="107">
                  <c:v>232.42219986023656</c:v>
                </c:pt>
                <c:pt idx="108">
                  <c:v>233.61563666556762</c:v>
                </c:pt>
                <c:pt idx="109">
                  <c:v>234.81212964709661</c:v>
                </c:pt>
                <c:pt idx="110">
                  <c:v>236.01167880482362</c:v>
                </c:pt>
                <c:pt idx="111">
                  <c:v>237.21428413874878</c:v>
                </c:pt>
                <c:pt idx="112">
                  <c:v>238.41994564887199</c:v>
                </c:pt>
                <c:pt idx="113">
                  <c:v>239.62866333519301</c:v>
                </c:pt>
                <c:pt idx="114">
                  <c:v>240.8404371977123</c:v>
                </c:pt>
                <c:pt idx="115">
                  <c:v>242.05526723642961</c:v>
                </c:pt>
                <c:pt idx="116">
                  <c:v>243.27315345134468</c:v>
                </c:pt>
                <c:pt idx="117">
                  <c:v>244.49409584245802</c:v>
                </c:pt>
                <c:pt idx="118">
                  <c:v>245.71809440976929</c:v>
                </c:pt>
                <c:pt idx="119">
                  <c:v>246.94514915327855</c:v>
                </c:pt>
                <c:pt idx="120">
                  <c:v>248.17526007298591</c:v>
                </c:pt>
                <c:pt idx="121">
                  <c:v>249.40842716889136</c:v>
                </c:pt>
                <c:pt idx="122">
                  <c:v>250.64465044099475</c:v>
                </c:pt>
                <c:pt idx="123">
                  <c:v>251.88392988929616</c:v>
                </c:pt>
                <c:pt idx="124">
                  <c:v>253.1262655137958</c:v>
                </c:pt>
                <c:pt idx="125">
                  <c:v>254.37165731449338</c:v>
                </c:pt>
                <c:pt idx="126">
                  <c:v>255.6201052913888</c:v>
                </c:pt>
                <c:pt idx="127">
                  <c:v>256.87160944448243</c:v>
                </c:pt>
                <c:pt idx="128">
                  <c:v>258.12616977377411</c:v>
                </c:pt>
                <c:pt idx="129">
                  <c:v>259.38378627926363</c:v>
                </c:pt>
                <c:pt idx="130">
                  <c:v>260.64445896095134</c:v>
                </c:pt>
                <c:pt idx="131">
                  <c:v>261.90818781883712</c:v>
                </c:pt>
                <c:pt idx="132">
                  <c:v>263.17497285292069</c:v>
                </c:pt>
                <c:pt idx="133">
                  <c:v>264.44481406320256</c:v>
                </c:pt>
                <c:pt idx="134">
                  <c:v>265.71771144968238</c:v>
                </c:pt>
                <c:pt idx="135">
                  <c:v>266.99366501236005</c:v>
                </c:pt>
                <c:pt idx="136">
                  <c:v>268.27267475123602</c:v>
                </c:pt>
                <c:pt idx="137">
                  <c:v>269.55474066631001</c:v>
                </c:pt>
                <c:pt idx="138">
                  <c:v>270.83986275758178</c:v>
                </c:pt>
                <c:pt idx="139">
                  <c:v>272.12804102505174</c:v>
                </c:pt>
                <c:pt idx="140">
                  <c:v>273.41927546871966</c:v>
                </c:pt>
                <c:pt idx="141">
                  <c:v>274.71356608858571</c:v>
                </c:pt>
                <c:pt idx="142">
                  <c:v>276.01091288464983</c:v>
                </c:pt>
                <c:pt idx="143">
                  <c:v>277.31131585691185</c:v>
                </c:pt>
                <c:pt idx="144">
                  <c:v>278.61477500537211</c:v>
                </c:pt>
                <c:pt idx="145">
                  <c:v>279.92129033002999</c:v>
                </c:pt>
                <c:pt idx="146">
                  <c:v>281.23086183088623</c:v>
                </c:pt>
                <c:pt idx="147">
                  <c:v>282.54348950794059</c:v>
                </c:pt>
                <c:pt idx="148">
                  <c:v>283.85917336119275</c:v>
                </c:pt>
                <c:pt idx="149">
                  <c:v>285.17791339064286</c:v>
                </c:pt>
                <c:pt idx="150">
                  <c:v>286.49970959629132</c:v>
                </c:pt>
                <c:pt idx="151">
                  <c:v>287.82456197813764</c:v>
                </c:pt>
                <c:pt idx="152">
                  <c:v>289.15247053618191</c:v>
                </c:pt>
                <c:pt idx="153">
                  <c:v>290.48343527042425</c:v>
                </c:pt>
                <c:pt idx="154">
                  <c:v>291.81745618086472</c:v>
                </c:pt>
                <c:pt idx="155">
                  <c:v>293.15453326750315</c:v>
                </c:pt>
                <c:pt idx="156">
                  <c:v>294.49466653033966</c:v>
                </c:pt>
                <c:pt idx="157">
                  <c:v>295.83785596937412</c:v>
                </c:pt>
                <c:pt idx="158">
                  <c:v>297.18410158460671</c:v>
                </c:pt>
                <c:pt idx="159">
                  <c:v>298.53340337603726</c:v>
                </c:pt>
                <c:pt idx="160">
                  <c:v>299.88576134366593</c:v>
                </c:pt>
                <c:pt idx="161">
                  <c:v>301.24117548749246</c:v>
                </c:pt>
                <c:pt idx="162">
                  <c:v>302.59964580751699</c:v>
                </c:pt>
                <c:pt idx="163">
                  <c:v>303.96117230373983</c:v>
                </c:pt>
                <c:pt idx="164">
                  <c:v>305.32575497616062</c:v>
                </c:pt>
                <c:pt idx="165">
                  <c:v>306.69339382477909</c:v>
                </c:pt>
                <c:pt idx="166">
                  <c:v>308.06408884959598</c:v>
                </c:pt>
                <c:pt idx="167">
                  <c:v>309.43784005061082</c:v>
                </c:pt>
                <c:pt idx="168">
                  <c:v>310.81464742782384</c:v>
                </c:pt>
                <c:pt idx="169">
                  <c:v>312.19451098123449</c:v>
                </c:pt>
                <c:pt idx="170">
                  <c:v>313.57743071084343</c:v>
                </c:pt>
                <c:pt idx="171">
                  <c:v>314.96340661665056</c:v>
                </c:pt>
                <c:pt idx="172">
                  <c:v>316.35243869865531</c:v>
                </c:pt>
                <c:pt idx="173">
                  <c:v>317.74452695685841</c:v>
                </c:pt>
                <c:pt idx="174">
                  <c:v>319.13967139125941</c:v>
                </c:pt>
                <c:pt idx="175">
                  <c:v>320.53787200185837</c:v>
                </c:pt>
                <c:pt idx="176">
                  <c:v>321.93912878865552</c:v>
                </c:pt>
                <c:pt idx="177">
                  <c:v>323.34344175165074</c:v>
                </c:pt>
                <c:pt idx="178">
                  <c:v>324.75081089084375</c:v>
                </c:pt>
                <c:pt idx="179">
                  <c:v>326.16123620623495</c:v>
                </c:pt>
                <c:pt idx="180">
                  <c:v>327.57471769782421</c:v>
                </c:pt>
                <c:pt idx="181">
                  <c:v>328.99125536561155</c:v>
                </c:pt>
                <c:pt idx="182">
                  <c:v>330.41084920959651</c:v>
                </c:pt>
                <c:pt idx="183">
                  <c:v>331.83349922977999</c:v>
                </c:pt>
                <c:pt idx="184">
                  <c:v>333.25920542616143</c:v>
                </c:pt>
                <c:pt idx="185">
                  <c:v>334.6879677987406</c:v>
                </c:pt>
                <c:pt idx="186">
                  <c:v>336.11978634751819</c:v>
                </c:pt>
                <c:pt idx="187">
                  <c:v>337.55466107249356</c:v>
                </c:pt>
                <c:pt idx="188">
                  <c:v>338.99259197366695</c:v>
                </c:pt>
                <c:pt idx="189">
                  <c:v>340.43357905103841</c:v>
                </c:pt>
                <c:pt idx="190">
                  <c:v>341.87762230460788</c:v>
                </c:pt>
                <c:pt idx="191">
                  <c:v>343.3247217343756</c:v>
                </c:pt>
                <c:pt idx="192">
                  <c:v>344.77487734034105</c:v>
                </c:pt>
                <c:pt idx="193">
                  <c:v>346.22808912250474</c:v>
                </c:pt>
                <c:pt idx="194">
                  <c:v>347.6843570808665</c:v>
                </c:pt>
                <c:pt idx="195">
                  <c:v>349.143681215426</c:v>
                </c:pt>
                <c:pt idx="196">
                  <c:v>350.60606152618368</c:v>
                </c:pt>
                <c:pt idx="197">
                  <c:v>352.0714980131396</c:v>
                </c:pt>
                <c:pt idx="198">
                  <c:v>353.5399906762932</c:v>
                </c:pt>
                <c:pt idx="199">
                  <c:v>355.01153951564493</c:v>
                </c:pt>
                <c:pt idx="200">
                  <c:v>356.48614453119495</c:v>
                </c:pt>
                <c:pt idx="201">
                  <c:v>357.96380572294265</c:v>
                </c:pt>
                <c:pt idx="202">
                  <c:v>359.44452309088859</c:v>
                </c:pt>
                <c:pt idx="203">
                  <c:v>360.92829663503238</c:v>
                </c:pt>
                <c:pt idx="204">
                  <c:v>362.41512635537447</c:v>
                </c:pt>
                <c:pt idx="205">
                  <c:v>363.9050122519144</c:v>
                </c:pt>
                <c:pt idx="206">
                  <c:v>365.39795432465235</c:v>
                </c:pt>
                <c:pt idx="207">
                  <c:v>366.89395257358859</c:v>
                </c:pt>
                <c:pt idx="208">
                  <c:v>368.39300699872263</c:v>
                </c:pt>
                <c:pt idx="209">
                  <c:v>369.89511760005456</c:v>
                </c:pt>
                <c:pt idx="210">
                  <c:v>371.40028437758485</c:v>
                </c:pt>
                <c:pt idx="211">
                  <c:v>372.90850733131322</c:v>
                </c:pt>
                <c:pt idx="212">
                  <c:v>374.41978646123903</c:v>
                </c:pt>
                <c:pt idx="213">
                  <c:v>375.93412176736342</c:v>
                </c:pt>
                <c:pt idx="214">
                  <c:v>377.4515132496856</c:v>
                </c:pt>
                <c:pt idx="215">
                  <c:v>378.97196090820597</c:v>
                </c:pt>
                <c:pt idx="216">
                  <c:v>380.49546474292424</c:v>
                </c:pt>
                <c:pt idx="217">
                  <c:v>382.02202475384058</c:v>
                </c:pt>
                <c:pt idx="218">
                  <c:v>383.551640940955</c:v>
                </c:pt>
                <c:pt idx="219">
                  <c:v>385.08431330426737</c:v>
                </c:pt>
                <c:pt idx="220">
                  <c:v>386.6200418437777</c:v>
                </c:pt>
                <c:pt idx="221">
                  <c:v>388.15882655948627</c:v>
                </c:pt>
                <c:pt idx="222">
                  <c:v>389.70066745139275</c:v>
                </c:pt>
                <c:pt idx="223">
                  <c:v>391.24556451949735</c:v>
                </c:pt>
                <c:pt idx="224">
                  <c:v>392.79351776380008</c:v>
                </c:pt>
                <c:pt idx="225">
                  <c:v>394.34452718430038</c:v>
                </c:pt>
                <c:pt idx="226">
                  <c:v>395.89859278099908</c:v>
                </c:pt>
                <c:pt idx="227">
                  <c:v>397.4557145538958</c:v>
                </c:pt>
                <c:pt idx="228">
                  <c:v>399.01589250299043</c:v>
                </c:pt>
                <c:pt idx="229">
                  <c:v>400.57912662828312</c:v>
                </c:pt>
                <c:pt idx="230">
                  <c:v>402.14541692977389</c:v>
                </c:pt>
                <c:pt idx="231">
                  <c:v>403.71476340746261</c:v>
                </c:pt>
                <c:pt idx="232">
                  <c:v>405.28716606134952</c:v>
                </c:pt>
                <c:pt idx="233">
                  <c:v>406.86262489143428</c:v>
                </c:pt>
                <c:pt idx="234">
                  <c:v>408.44113989771722</c:v>
                </c:pt>
                <c:pt idx="235">
                  <c:v>410.02271108019795</c:v>
                </c:pt>
                <c:pt idx="236">
                  <c:v>411.60733843887692</c:v>
                </c:pt>
                <c:pt idx="237">
                  <c:v>413.19502197375402</c:v>
                </c:pt>
                <c:pt idx="238">
                  <c:v>414.78576168482897</c:v>
                </c:pt>
                <c:pt idx="239">
                  <c:v>416.37955757210193</c:v>
                </c:pt>
                <c:pt idx="240">
                  <c:v>417.97640963557319</c:v>
                </c:pt>
                <c:pt idx="241">
                  <c:v>419.57631787524218</c:v>
                </c:pt>
                <c:pt idx="242">
                  <c:v>421.17928229110913</c:v>
                </c:pt>
                <c:pt idx="243">
                  <c:v>422.78530288317438</c:v>
                </c:pt>
                <c:pt idx="244">
                  <c:v>424.3943796514377</c:v>
                </c:pt>
                <c:pt idx="245">
                  <c:v>426.00651259589887</c:v>
                </c:pt>
                <c:pt idx="246">
                  <c:v>427.62170171655799</c:v>
                </c:pt>
                <c:pt idx="247">
                  <c:v>429.2399470134153</c:v>
                </c:pt>
                <c:pt idx="248">
                  <c:v>430.86124848647069</c:v>
                </c:pt>
                <c:pt idx="249">
                  <c:v>432.48560613572391</c:v>
                </c:pt>
                <c:pt idx="250">
                  <c:v>434.11301996117521</c:v>
                </c:pt>
                <c:pt idx="251">
                  <c:v>435.74348996282458</c:v>
                </c:pt>
                <c:pt idx="252">
                  <c:v>437.37701614067208</c:v>
                </c:pt>
                <c:pt idx="253">
                  <c:v>439.0135984947176</c:v>
                </c:pt>
                <c:pt idx="254">
                  <c:v>440.65323702496096</c:v>
                </c:pt>
                <c:pt idx="255">
                  <c:v>442.2959317314025</c:v>
                </c:pt>
                <c:pt idx="256">
                  <c:v>443.94168261404195</c:v>
                </c:pt>
                <c:pt idx="257">
                  <c:v>445.59048967287976</c:v>
                </c:pt>
                <c:pt idx="258">
                  <c:v>447.24235290791518</c:v>
                </c:pt>
                <c:pt idx="259">
                  <c:v>448.89727231914878</c:v>
                </c:pt>
                <c:pt idx="260">
                  <c:v>450.55524790658063</c:v>
                </c:pt>
                <c:pt idx="261">
                  <c:v>452.21627967021033</c:v>
                </c:pt>
                <c:pt idx="262">
                  <c:v>453.88036761003781</c:v>
                </c:pt>
                <c:pt idx="263">
                  <c:v>455.54751172606382</c:v>
                </c:pt>
                <c:pt idx="264">
                  <c:v>457.21771201828744</c:v>
                </c:pt>
                <c:pt idx="265">
                  <c:v>458.89096848670926</c:v>
                </c:pt>
                <c:pt idx="266">
                  <c:v>460.56728113132914</c:v>
                </c:pt>
                <c:pt idx="267">
                  <c:v>462.2466499521471</c:v>
                </c:pt>
                <c:pt idx="268">
                  <c:v>463.92907494916307</c:v>
                </c:pt>
                <c:pt idx="269">
                  <c:v>465.61455612237694</c:v>
                </c:pt>
                <c:pt idx="270">
                  <c:v>467.30309347178905</c:v>
                </c:pt>
                <c:pt idx="271">
                  <c:v>468.99468699739896</c:v>
                </c:pt>
                <c:pt idx="272">
                  <c:v>470.68933669920676</c:v>
                </c:pt>
                <c:pt idx="273">
                  <c:v>472.38704257721304</c:v>
                </c:pt>
                <c:pt idx="274">
                  <c:v>474.08780463141727</c:v>
                </c:pt>
                <c:pt idx="275">
                  <c:v>475.79162286181918</c:v>
                </c:pt>
                <c:pt idx="276">
                  <c:v>477.49849726841944</c:v>
                </c:pt>
                <c:pt idx="277">
                  <c:v>479.20842785121783</c:v>
                </c:pt>
                <c:pt idx="278">
                  <c:v>480.9214146102139</c:v>
                </c:pt>
                <c:pt idx="279">
                  <c:v>482.6374575454081</c:v>
                </c:pt>
                <c:pt idx="280">
                  <c:v>484.35655665680042</c:v>
                </c:pt>
                <c:pt idx="281">
                  <c:v>486.07871194439065</c:v>
                </c:pt>
                <c:pt idx="282">
                  <c:v>487.80392340817906</c:v>
                </c:pt>
                <c:pt idx="283">
                  <c:v>489.53219104816526</c:v>
                </c:pt>
                <c:pt idx="284">
                  <c:v>491.26351486434976</c:v>
                </c:pt>
                <c:pt idx="285">
                  <c:v>492.99789485673227</c:v>
                </c:pt>
                <c:pt idx="286">
                  <c:v>494.73533102531269</c:v>
                </c:pt>
                <c:pt idx="287">
                  <c:v>496.47582337009123</c:v>
                </c:pt>
                <c:pt idx="288">
                  <c:v>498.21937189106762</c:v>
                </c:pt>
                <c:pt idx="289">
                  <c:v>499.9659765882422</c:v>
                </c:pt>
                <c:pt idx="290">
                  <c:v>501.71563746161507</c:v>
                </c:pt>
                <c:pt idx="291">
                  <c:v>503.46835451118545</c:v>
                </c:pt>
                <c:pt idx="292">
                  <c:v>505.22412773695407</c:v>
                </c:pt>
                <c:pt idx="293">
                  <c:v>506.98295713892094</c:v>
                </c:pt>
                <c:pt idx="294">
                  <c:v>508.74484271708542</c:v>
                </c:pt>
                <c:pt idx="295">
                  <c:v>510.50978447144831</c:v>
                </c:pt>
                <c:pt idx="296">
                  <c:v>512.27778240200905</c:v>
                </c:pt>
                <c:pt idx="297">
                  <c:v>514.04883650876775</c:v>
                </c:pt>
                <c:pt idx="298">
                  <c:v>515.8229467917248</c:v>
                </c:pt>
                <c:pt idx="299">
                  <c:v>517.60011325087964</c:v>
                </c:pt>
                <c:pt idx="300">
                  <c:v>519.3803358862325</c:v>
                </c:pt>
                <c:pt idx="301">
                  <c:v>521.16361469778349</c:v>
                </c:pt>
                <c:pt idx="302">
                  <c:v>522.94994968553237</c:v>
                </c:pt>
                <c:pt idx="303">
                  <c:v>524.7393408494795</c:v>
                </c:pt>
                <c:pt idx="304">
                  <c:v>526.53178818962431</c:v>
                </c:pt>
                <c:pt idx="305">
                  <c:v>528.32729170596747</c:v>
                </c:pt>
                <c:pt idx="306">
                  <c:v>530.12585139850853</c:v>
                </c:pt>
                <c:pt idx="307">
                  <c:v>531.92746726724761</c:v>
                </c:pt>
                <c:pt idx="308">
                  <c:v>533.73213931218493</c:v>
                </c:pt>
                <c:pt idx="309">
                  <c:v>535.53986753331981</c:v>
                </c:pt>
                <c:pt idx="310">
                  <c:v>537.35065193065293</c:v>
                </c:pt>
                <c:pt idx="311">
                  <c:v>539.16449250418441</c:v>
                </c:pt>
                <c:pt idx="312">
                  <c:v>540.98138925391345</c:v>
                </c:pt>
                <c:pt idx="313">
                  <c:v>542.80134217984084</c:v>
                </c:pt>
                <c:pt idx="314">
                  <c:v>544.62435128196626</c:v>
                </c:pt>
                <c:pt idx="315">
                  <c:v>546.45041656028957</c:v>
                </c:pt>
                <c:pt idx="316">
                  <c:v>548.27953801481112</c:v>
                </c:pt>
                <c:pt idx="317">
                  <c:v>550.11171564553024</c:v>
                </c:pt>
                <c:pt idx="318">
                  <c:v>551.94694945244771</c:v>
                </c:pt>
                <c:pt idx="319">
                  <c:v>553.78523943556343</c:v>
                </c:pt>
                <c:pt idx="320">
                  <c:v>555.62658559487681</c:v>
                </c:pt>
                <c:pt idx="321">
                  <c:v>557.47098793038856</c:v>
                </c:pt>
                <c:pt idx="322">
                  <c:v>559.31844644209798</c:v>
                </c:pt>
                <c:pt idx="323">
                  <c:v>561.16896113000564</c:v>
                </c:pt>
                <c:pt idx="324">
                  <c:v>563.02253199411132</c:v>
                </c:pt>
                <c:pt idx="325">
                  <c:v>564.87915903441467</c:v>
                </c:pt>
                <c:pt idx="326">
                  <c:v>566.7388422509166</c:v>
                </c:pt>
                <c:pt idx="327">
                  <c:v>568.60158164361621</c:v>
                </c:pt>
                <c:pt idx="328">
                  <c:v>570.46737721251418</c:v>
                </c:pt>
                <c:pt idx="329">
                  <c:v>572.33622895760993</c:v>
                </c:pt>
                <c:pt idx="330">
                  <c:v>574.20813687890359</c:v>
                </c:pt>
                <c:pt idx="331">
                  <c:v>576.08310097639549</c:v>
                </c:pt>
                <c:pt idx="332">
                  <c:v>577.9611212500854</c:v>
                </c:pt>
                <c:pt idx="333">
                  <c:v>579.84219769997321</c:v>
                </c:pt>
                <c:pt idx="334">
                  <c:v>581.72633032605927</c:v>
                </c:pt>
                <c:pt idx="335">
                  <c:v>583.61351912834323</c:v>
                </c:pt>
                <c:pt idx="336">
                  <c:v>585.5037641068252</c:v>
                </c:pt>
                <c:pt idx="337">
                  <c:v>587.39706526150542</c:v>
                </c:pt>
                <c:pt idx="338">
                  <c:v>589.29342259238342</c:v>
                </c:pt>
                <c:pt idx="339">
                  <c:v>591.19283609945944</c:v>
                </c:pt>
                <c:pt idx="340">
                  <c:v>593.09530578273359</c:v>
                </c:pt>
                <c:pt idx="341">
                  <c:v>595.00083164220575</c:v>
                </c:pt>
                <c:pt idx="342">
                  <c:v>596.90941367787582</c:v>
                </c:pt>
                <c:pt idx="343">
                  <c:v>598.82105188974424</c:v>
                </c:pt>
                <c:pt idx="344">
                  <c:v>600.73574627781034</c:v>
                </c:pt>
                <c:pt idx="345">
                  <c:v>602.65349684207467</c:v>
                </c:pt>
                <c:pt idx="346">
                  <c:v>604.57430358253725</c:v>
                </c:pt>
                <c:pt idx="347">
                  <c:v>606.49816649919728</c:v>
                </c:pt>
                <c:pt idx="348">
                  <c:v>608.42508559205578</c:v>
                </c:pt>
                <c:pt idx="349">
                  <c:v>610.35506086111207</c:v>
                </c:pt>
                <c:pt idx="350">
                  <c:v>612.28809230636648</c:v>
                </c:pt>
                <c:pt idx="351">
                  <c:v>614.22417992781902</c:v>
                </c:pt>
                <c:pt idx="352">
                  <c:v>616.16332372546935</c:v>
                </c:pt>
                <c:pt idx="353">
                  <c:v>618.10552369931793</c:v>
                </c:pt>
                <c:pt idx="354">
                  <c:v>620.05077984936429</c:v>
                </c:pt>
                <c:pt idx="355">
                  <c:v>621.99909217560912</c:v>
                </c:pt>
                <c:pt idx="356">
                  <c:v>623.95046067805185</c:v>
                </c:pt>
                <c:pt idx="357">
                  <c:v>625.90488535669226</c:v>
                </c:pt>
                <c:pt idx="358">
                  <c:v>627.86236621153114</c:v>
                </c:pt>
                <c:pt idx="359">
                  <c:v>629.82290324256792</c:v>
                </c:pt>
                <c:pt idx="360">
                  <c:v>631.78649644980237</c:v>
                </c:pt>
                <c:pt idx="361">
                  <c:v>633.75314583323541</c:v>
                </c:pt>
                <c:pt idx="362">
                  <c:v>635.72285139286612</c:v>
                </c:pt>
                <c:pt idx="363">
                  <c:v>637.69561312869473</c:v>
                </c:pt>
                <c:pt idx="364">
                  <c:v>639.67143104072181</c:v>
                </c:pt>
                <c:pt idx="365">
                  <c:v>641.65030512894657</c:v>
                </c:pt>
                <c:pt idx="366">
                  <c:v>643.63223539336968</c:v>
                </c:pt>
                <c:pt idx="367">
                  <c:v>645.6172218339907</c:v>
                </c:pt>
                <c:pt idx="368">
                  <c:v>647.60526445080939</c:v>
                </c:pt>
                <c:pt idx="369">
                  <c:v>649.59636324382654</c:v>
                </c:pt>
                <c:pt idx="370">
                  <c:v>651.59051821304161</c:v>
                </c:pt>
                <c:pt idx="371">
                  <c:v>653.58772935845491</c:v>
                </c:pt>
                <c:pt idx="372">
                  <c:v>655.58799668006577</c:v>
                </c:pt>
                <c:pt idx="373">
                  <c:v>657.59132017787488</c:v>
                </c:pt>
                <c:pt idx="374">
                  <c:v>659.59769985188211</c:v>
                </c:pt>
                <c:pt idx="375">
                  <c:v>661.60713570208748</c:v>
                </c:pt>
                <c:pt idx="376">
                  <c:v>663.61962772849029</c:v>
                </c:pt>
                <c:pt idx="377">
                  <c:v>665.63517593109179</c:v>
                </c:pt>
                <c:pt idx="378">
                  <c:v>667.65378030989109</c:v>
                </c:pt>
                <c:pt idx="379">
                  <c:v>669.6754408648884</c:v>
                </c:pt>
                <c:pt idx="380">
                  <c:v>671.70015759608373</c:v>
                </c:pt>
                <c:pt idx="381">
                  <c:v>673.72793050347718</c:v>
                </c:pt>
                <c:pt idx="382">
                  <c:v>675.75875958706854</c:v>
                </c:pt>
                <c:pt idx="383">
                  <c:v>677.79264484685814</c:v>
                </c:pt>
                <c:pt idx="384">
                  <c:v>679.82958628284564</c:v>
                </c:pt>
                <c:pt idx="385">
                  <c:v>681.86958389503116</c:v>
                </c:pt>
                <c:pt idx="386">
                  <c:v>683.91263768341435</c:v>
                </c:pt>
                <c:pt idx="387">
                  <c:v>685.95874764799623</c:v>
                </c:pt>
                <c:pt idx="388">
                  <c:v>688.00791378877591</c:v>
                </c:pt>
                <c:pt idx="389">
                  <c:v>690.06013610575337</c:v>
                </c:pt>
                <c:pt idx="390">
                  <c:v>692.11541459892908</c:v>
                </c:pt>
                <c:pt idx="391">
                  <c:v>694.17374926830291</c:v>
                </c:pt>
                <c:pt idx="392">
                  <c:v>696.23514011387454</c:v>
                </c:pt>
                <c:pt idx="393">
                  <c:v>698.29958713564417</c:v>
                </c:pt>
                <c:pt idx="394">
                  <c:v>700.36709033361194</c:v>
                </c:pt>
                <c:pt idx="395">
                  <c:v>702.43764970777784</c:v>
                </c:pt>
                <c:pt idx="396">
                  <c:v>704.51126525814163</c:v>
                </c:pt>
                <c:pt idx="397">
                  <c:v>706.58793698470345</c:v>
                </c:pt>
                <c:pt idx="398">
                  <c:v>708.66766488746339</c:v>
                </c:pt>
                <c:pt idx="399">
                  <c:v>710.75044896642123</c:v>
                </c:pt>
                <c:pt idx="400">
                  <c:v>712.83628922157743</c:v>
                </c:pt>
                <c:pt idx="401">
                  <c:v>714.9251856529313</c:v>
                </c:pt>
                <c:pt idx="402">
                  <c:v>717.01713826048331</c:v>
                </c:pt>
                <c:pt idx="403">
                  <c:v>719.11214704423332</c:v>
                </c:pt>
                <c:pt idx="404">
                  <c:v>721.21021200418159</c:v>
                </c:pt>
                <c:pt idx="405">
                  <c:v>723.31133314032752</c:v>
                </c:pt>
                <c:pt idx="406">
                  <c:v>725.4155104526717</c:v>
                </c:pt>
                <c:pt idx="407">
                  <c:v>727.52274394121378</c:v>
                </c:pt>
                <c:pt idx="408">
                  <c:v>729.63303360595432</c:v>
                </c:pt>
                <c:pt idx="409">
                  <c:v>731.74637944689266</c:v>
                </c:pt>
                <c:pt idx="410">
                  <c:v>733.86278146402856</c:v>
                </c:pt>
                <c:pt idx="411">
                  <c:v>735.98223965736315</c:v>
                </c:pt>
                <c:pt idx="412">
                  <c:v>738.10475402689553</c:v>
                </c:pt>
                <c:pt idx="413">
                  <c:v>740.23032457262582</c:v>
                </c:pt>
                <c:pt idx="414">
                  <c:v>742.358951294554</c:v>
                </c:pt>
                <c:pt idx="415">
                  <c:v>744.49063419268055</c:v>
                </c:pt>
                <c:pt idx="416">
                  <c:v>746.62537326700487</c:v>
                </c:pt>
                <c:pt idx="417">
                  <c:v>748.76316851752767</c:v>
                </c:pt>
                <c:pt idx="418">
                  <c:v>750.90401994424792</c:v>
                </c:pt>
                <c:pt idx="419">
                  <c:v>753.04792754716686</c:v>
                </c:pt>
                <c:pt idx="420">
                  <c:v>755.19489132628314</c:v>
                </c:pt>
                <c:pt idx="421">
                  <c:v>757.34491128159789</c:v>
                </c:pt>
                <c:pt idx="422">
                  <c:v>759.49798741311042</c:v>
                </c:pt>
                <c:pt idx="423">
                  <c:v>761.65411972082109</c:v>
                </c:pt>
                <c:pt idx="424">
                  <c:v>763.81330820472965</c:v>
                </c:pt>
                <c:pt idx="425">
                  <c:v>765.9755528648368</c:v>
                </c:pt>
                <c:pt idx="426">
                  <c:v>768.14085370114105</c:v>
                </c:pt>
                <c:pt idx="427">
                  <c:v>770.30921071364412</c:v>
                </c:pt>
                <c:pt idx="428">
                  <c:v>772.48062390234509</c:v>
                </c:pt>
                <c:pt idx="429">
                  <c:v>774.65509326724384</c:v>
                </c:pt>
                <c:pt idx="430">
                  <c:v>776.8326188083405</c:v>
                </c:pt>
                <c:pt idx="431">
                  <c:v>779.01320052563551</c:v>
                </c:pt>
                <c:pt idx="432">
                  <c:v>781.19683841912854</c:v>
                </c:pt>
                <c:pt idx="433">
                  <c:v>783.38353248881958</c:v>
                </c:pt>
                <c:pt idx="434">
                  <c:v>785.57328273470876</c:v>
                </c:pt>
                <c:pt idx="435">
                  <c:v>787.76608915679572</c:v>
                </c:pt>
                <c:pt idx="436">
                  <c:v>789.96195175508058</c:v>
                </c:pt>
                <c:pt idx="437">
                  <c:v>792.16087052956379</c:v>
                </c:pt>
                <c:pt idx="438">
                  <c:v>794.36284548024503</c:v>
                </c:pt>
                <c:pt idx="439">
                  <c:v>796.56787660712405</c:v>
                </c:pt>
                <c:pt idx="440">
                  <c:v>798.77596391020165</c:v>
                </c:pt>
                <c:pt idx="441">
                  <c:v>800.98710738947648</c:v>
                </c:pt>
                <c:pt idx="442">
                  <c:v>803.20130704494989</c:v>
                </c:pt>
                <c:pt idx="443">
                  <c:v>805.41856287662119</c:v>
                </c:pt>
                <c:pt idx="444">
                  <c:v>807.63887488449029</c:v>
                </c:pt>
                <c:pt idx="445">
                  <c:v>809.86224306855763</c:v>
                </c:pt>
                <c:pt idx="446">
                  <c:v>812.08866742882299</c:v>
                </c:pt>
                <c:pt idx="447">
                  <c:v>814.31814796528624</c:v>
                </c:pt>
                <c:pt idx="448">
                  <c:v>816.55068467794797</c:v>
                </c:pt>
                <c:pt idx="449">
                  <c:v>818.78627756680737</c:v>
                </c:pt>
                <c:pt idx="450">
                  <c:v>821.02492663186513</c:v>
                </c:pt>
                <c:pt idx="451">
                  <c:v>823.26663187312067</c:v>
                </c:pt>
                <c:pt idx="452">
                  <c:v>825.51139329057378</c:v>
                </c:pt>
                <c:pt idx="453">
                  <c:v>827.75921088422569</c:v>
                </c:pt>
                <c:pt idx="454">
                  <c:v>830.01008465407529</c:v>
                </c:pt>
                <c:pt idx="455">
                  <c:v>832.26401460012289</c:v>
                </c:pt>
                <c:pt idx="456">
                  <c:v>834.52100072236874</c:v>
                </c:pt>
                <c:pt idx="457">
                  <c:v>836.78104302081272</c:v>
                </c:pt>
                <c:pt idx="458">
                  <c:v>839.04414149545414</c:v>
                </c:pt>
                <c:pt idx="459">
                  <c:v>841.31029614629381</c:v>
                </c:pt>
                <c:pt idx="460">
                  <c:v>843.57950697333195</c:v>
                </c:pt>
                <c:pt idx="461">
                  <c:v>845.85177397656764</c:v>
                </c:pt>
                <c:pt idx="462">
                  <c:v>848.12709715600147</c:v>
                </c:pt>
                <c:pt idx="463">
                  <c:v>850.40547651163342</c:v>
                </c:pt>
                <c:pt idx="464">
                  <c:v>852.68691204346328</c:v>
                </c:pt>
                <c:pt idx="465">
                  <c:v>854.97140375149138</c:v>
                </c:pt>
                <c:pt idx="466">
                  <c:v>857.25895163571749</c:v>
                </c:pt>
                <c:pt idx="467">
                  <c:v>859.54955569614162</c:v>
                </c:pt>
                <c:pt idx="468">
                  <c:v>861.8432159327632</c:v>
                </c:pt>
                <c:pt idx="469">
                  <c:v>864.13993234558359</c:v>
                </c:pt>
                <c:pt idx="470">
                  <c:v>866.43970493460176</c:v>
                </c:pt>
                <c:pt idx="471">
                  <c:v>868.74253369981784</c:v>
                </c:pt>
                <c:pt idx="472">
                  <c:v>871.04841864123182</c:v>
                </c:pt>
                <c:pt idx="473">
                  <c:v>873.35735975884438</c:v>
                </c:pt>
                <c:pt idx="474">
                  <c:v>875.66935705265416</c:v>
                </c:pt>
                <c:pt idx="475">
                  <c:v>877.98441052266242</c:v>
                </c:pt>
                <c:pt idx="476">
                  <c:v>880.30252016886868</c:v>
                </c:pt>
                <c:pt idx="477">
                  <c:v>882.62368599127319</c:v>
                </c:pt>
                <c:pt idx="478">
                  <c:v>884.94790798987549</c:v>
                </c:pt>
                <c:pt idx="479">
                  <c:v>887.27518616467592</c:v>
                </c:pt>
                <c:pt idx="480">
                  <c:v>889.60552051567504</c:v>
                </c:pt>
                <c:pt idx="481">
                  <c:v>891.93891104287093</c:v>
                </c:pt>
                <c:pt idx="482">
                  <c:v>894.27535774626529</c:v>
                </c:pt>
                <c:pt idx="483">
                  <c:v>896.61486062585777</c:v>
                </c:pt>
                <c:pt idx="484">
                  <c:v>898.95741968164828</c:v>
                </c:pt>
                <c:pt idx="485">
                  <c:v>901.30303491363713</c:v>
                </c:pt>
                <c:pt idx="486">
                  <c:v>903.65170632182412</c:v>
                </c:pt>
                <c:pt idx="487">
                  <c:v>906.00343390620787</c:v>
                </c:pt>
                <c:pt idx="488">
                  <c:v>908.35821766679089</c:v>
                </c:pt>
                <c:pt idx="489">
                  <c:v>910.71605760357181</c:v>
                </c:pt>
                <c:pt idx="490">
                  <c:v>913.07695371655007</c:v>
                </c:pt>
                <c:pt idx="491">
                  <c:v>915.44090600572724</c:v>
                </c:pt>
                <c:pt idx="492">
                  <c:v>917.80791447110232</c:v>
                </c:pt>
                <c:pt idx="493">
                  <c:v>920.17797911267508</c:v>
                </c:pt>
                <c:pt idx="494">
                  <c:v>922.55109993044584</c:v>
                </c:pt>
                <c:pt idx="495">
                  <c:v>924.92727692441463</c:v>
                </c:pt>
                <c:pt idx="496">
                  <c:v>927.30651009458109</c:v>
                </c:pt>
                <c:pt idx="497">
                  <c:v>929.68879944094624</c:v>
                </c:pt>
                <c:pt idx="498">
                  <c:v>932.07414496350964</c:v>
                </c:pt>
                <c:pt idx="499">
                  <c:v>934.46254666227048</c:v>
                </c:pt>
                <c:pt idx="500">
                  <c:v>936.85400453722912</c:v>
                </c:pt>
                <c:pt idx="501">
                  <c:v>939.24851858838645</c:v>
                </c:pt>
                <c:pt idx="502">
                  <c:v>941.64608881574156</c:v>
                </c:pt>
                <c:pt idx="503">
                  <c:v>944.04671521929447</c:v>
                </c:pt>
                <c:pt idx="504">
                  <c:v>946.45039779904607</c:v>
                </c:pt>
                <c:pt idx="505">
                  <c:v>948.85713655499512</c:v>
                </c:pt>
                <c:pt idx="506">
                  <c:v>951.26693148714276</c:v>
                </c:pt>
                <c:pt idx="507">
                  <c:v>953.67978259548795</c:v>
                </c:pt>
                <c:pt idx="508">
                  <c:v>956.09568988003059</c:v>
                </c:pt>
                <c:pt idx="509">
                  <c:v>958.51465334077204</c:v>
                </c:pt>
                <c:pt idx="510">
                  <c:v>960.93667297771151</c:v>
                </c:pt>
                <c:pt idx="511">
                  <c:v>963.36174879084922</c:v>
                </c:pt>
                <c:pt idx="512">
                  <c:v>965.7898807801846</c:v>
                </c:pt>
                <c:pt idx="513">
                  <c:v>968.22106894571846</c:v>
                </c:pt>
                <c:pt idx="514">
                  <c:v>970.65531328744896</c:v>
                </c:pt>
                <c:pt idx="515">
                  <c:v>973.09261380537873</c:v>
                </c:pt>
                <c:pt idx="516">
                  <c:v>975.53297049950584</c:v>
                </c:pt>
                <c:pt idx="517">
                  <c:v>977.97638336983209</c:v>
                </c:pt>
                <c:pt idx="518">
                  <c:v>980.42285241635557</c:v>
                </c:pt>
                <c:pt idx="519">
                  <c:v>982.87237763907717</c:v>
                </c:pt>
                <c:pt idx="520">
                  <c:v>985.32495903799679</c:v>
                </c:pt>
                <c:pt idx="521">
                  <c:v>987.7805966131142</c:v>
                </c:pt>
                <c:pt idx="522">
                  <c:v>990.23929036442996</c:v>
                </c:pt>
                <c:pt idx="523">
                  <c:v>992.70104029194363</c:v>
                </c:pt>
                <c:pt idx="524">
                  <c:v>995.16584639565576</c:v>
                </c:pt>
                <c:pt idx="525">
                  <c:v>997.63370867556546</c:v>
                </c:pt>
                <c:pt idx="526">
                  <c:v>1000.1046271316736</c:v>
                </c:pt>
                <c:pt idx="527">
                  <c:v>1002.578601763979</c:v>
                </c:pt>
                <c:pt idx="528">
                  <c:v>1005.0556325724829</c:v>
                </c:pt>
                <c:pt idx="529">
                  <c:v>1007.5357195571846</c:v>
                </c:pt>
                <c:pt idx="530">
                  <c:v>1010.0188627180854</c:v>
                </c:pt>
                <c:pt idx="531">
                  <c:v>1012.5050620551832</c:v>
                </c:pt>
                <c:pt idx="532">
                  <c:v>1014.9943175684792</c:v>
                </c:pt>
                <c:pt idx="533">
                  <c:v>1017.4866292579735</c:v>
                </c:pt>
                <c:pt idx="534">
                  <c:v>1019.9819971236648</c:v>
                </c:pt>
                <c:pt idx="535">
                  <c:v>1022.4804211655552</c:v>
                </c:pt>
                <c:pt idx="536">
                  <c:v>1024.9819013836436</c:v>
                </c:pt>
                <c:pt idx="537">
                  <c:v>1027.4864377779297</c:v>
                </c:pt>
                <c:pt idx="538">
                  <c:v>1029.9940303484138</c:v>
                </c:pt>
                <c:pt idx="539">
                  <c:v>1032.5046790950964</c:v>
                </c:pt>
                <c:pt idx="540">
                  <c:v>1035.0183840179759</c:v>
                </c:pt>
                <c:pt idx="541">
                  <c:v>1037.5351451170545</c:v>
                </c:pt>
                <c:pt idx="542">
                  <c:v>1040.0549623923314</c:v>
                </c:pt>
                <c:pt idx="543">
                  <c:v>1042.5778358438054</c:v>
                </c:pt>
                <c:pt idx="544">
                  <c:v>1045.103765471478</c:v>
                </c:pt>
                <c:pt idx="545">
                  <c:v>1047.6327512753485</c:v>
                </c:pt>
                <c:pt idx="546">
                  <c:v>1050.1647932554163</c:v>
                </c:pt>
                <c:pt idx="547">
                  <c:v>1052.6998914116828</c:v>
                </c:pt>
                <c:pt idx="548">
                  <c:v>1055.2380457441477</c:v>
                </c:pt>
                <c:pt idx="549">
                  <c:v>1057.7792562528102</c:v>
                </c:pt>
                <c:pt idx="550">
                  <c:v>1060.323522937671</c:v>
                </c:pt>
                <c:pt idx="551">
                  <c:v>1062.8708457987295</c:v>
                </c:pt>
                <c:pt idx="552">
                  <c:v>1065.4212248359861</c:v>
                </c:pt>
                <c:pt idx="553">
                  <c:v>1067.9746600494402</c:v>
                </c:pt>
                <c:pt idx="554">
                  <c:v>1070.5311514390933</c:v>
                </c:pt>
                <c:pt idx="555">
                  <c:v>1073.0906990049441</c:v>
                </c:pt>
                <c:pt idx="556">
                  <c:v>1075.6533027469929</c:v>
                </c:pt>
                <c:pt idx="557">
                  <c:v>1078.21896266524</c:v>
                </c:pt>
                <c:pt idx="558">
                  <c:v>1080.7876787596845</c:v>
                </c:pt>
                <c:pt idx="559">
                  <c:v>1083.3594510303271</c:v>
                </c:pt>
                <c:pt idx="560">
                  <c:v>1085.9342794771676</c:v>
                </c:pt>
                <c:pt idx="561">
                  <c:v>1088.512164100207</c:v>
                </c:pt>
                <c:pt idx="562">
                  <c:v>1091.0931048994441</c:v>
                </c:pt>
                <c:pt idx="563">
                  <c:v>1093.6771018748786</c:v>
                </c:pt>
                <c:pt idx="564">
                  <c:v>1096.2641550265125</c:v>
                </c:pt>
                <c:pt idx="565">
                  <c:v>1098.8542643543428</c:v>
                </c:pt>
                <c:pt idx="566">
                  <c:v>1101.4474298583723</c:v>
                </c:pt>
                <c:pt idx="567">
                  <c:v>1104.0436515385993</c:v>
                </c:pt>
                <c:pt idx="568">
                  <c:v>1106.6429293950243</c:v>
                </c:pt>
                <c:pt idx="569">
                  <c:v>1109.2452634276474</c:v>
                </c:pt>
                <c:pt idx="570">
                  <c:v>1111.8506536364687</c:v>
                </c:pt>
                <c:pt idx="571">
                  <c:v>1114.4591000214884</c:v>
                </c:pt>
                <c:pt idx="572">
                  <c:v>1117.0706025827051</c:v>
                </c:pt>
                <c:pt idx="573">
                  <c:v>1119.68516132012</c:v>
                </c:pt>
                <c:pt idx="574">
                  <c:v>1122.302776233734</c:v>
                </c:pt>
                <c:pt idx="575">
                  <c:v>1124.9234473235449</c:v>
                </c:pt>
                <c:pt idx="576">
                  <c:v>1127.5471745895543</c:v>
                </c:pt>
                <c:pt idx="577">
                  <c:v>1130.1739580317624</c:v>
                </c:pt>
                <c:pt idx="578">
                  <c:v>1132.8037976501673</c:v>
                </c:pt>
                <c:pt idx="579">
                  <c:v>1135.436693444771</c:v>
                </c:pt>
                <c:pt idx="580">
                  <c:v>1138.0726454155724</c:v>
                </c:pt>
                <c:pt idx="581">
                  <c:v>1140.7116535625714</c:v>
                </c:pt>
                <c:pt idx="582">
                  <c:v>1143.3537178857694</c:v>
                </c:pt>
                <c:pt idx="583">
                  <c:v>1145.9988383851653</c:v>
                </c:pt>
                <c:pt idx="584">
                  <c:v>1148.6470150607586</c:v>
                </c:pt>
                <c:pt idx="585">
                  <c:v>1151.2982479125506</c:v>
                </c:pt>
                <c:pt idx="586">
                  <c:v>1153.9525369405401</c:v>
                </c:pt>
                <c:pt idx="587">
                  <c:v>1156.6098821447276</c:v>
                </c:pt>
                <c:pt idx="588">
                  <c:v>1159.2702835251134</c:v>
                </c:pt>
                <c:pt idx="589">
                  <c:v>1161.933741081697</c:v>
                </c:pt>
                <c:pt idx="590">
                  <c:v>1164.6002548144793</c:v>
                </c:pt>
                <c:pt idx="591">
                  <c:v>1167.2698247234589</c:v>
                </c:pt>
                <c:pt idx="592">
                  <c:v>1169.9424508086372</c:v>
                </c:pt>
                <c:pt idx="593">
                  <c:v>1172.6181330700126</c:v>
                </c:pt>
                <c:pt idx="594">
                  <c:v>1175.2968715075865</c:v>
                </c:pt>
                <c:pt idx="595">
                  <c:v>1177.9786661213586</c:v>
                </c:pt>
                <c:pt idx="596">
                  <c:v>1180.6635169113285</c:v>
                </c:pt>
                <c:pt idx="597">
                  <c:v>1183.3514238774965</c:v>
                </c:pt>
                <c:pt idx="598">
                  <c:v>1186.0423870198624</c:v>
                </c:pt>
                <c:pt idx="599">
                  <c:v>1188.7364063384268</c:v>
                </c:pt>
                <c:pt idx="600">
                  <c:v>1191.4334818331888</c:v>
                </c:pt>
                <c:pt idx="601">
                  <c:v>1194.133613504149</c:v>
                </c:pt>
                <c:pt idx="602">
                  <c:v>1196.8368013513066</c:v>
                </c:pt>
                <c:pt idx="603">
                  <c:v>1199.5430453746637</c:v>
                </c:pt>
                <c:pt idx="604">
                  <c:v>1202.2523455742173</c:v>
                </c:pt>
                <c:pt idx="605">
                  <c:v>1204.9647019499698</c:v>
                </c:pt>
                <c:pt idx="606">
                  <c:v>1207.6801145019201</c:v>
                </c:pt>
                <c:pt idx="607">
                  <c:v>1210.398583230068</c:v>
                </c:pt>
                <c:pt idx="608">
                  <c:v>1213.1201081344152</c:v>
                </c:pt>
                <c:pt idx="609">
                  <c:v>1215.8446892149593</c:v>
                </c:pt>
                <c:pt idx="610">
                  <c:v>1218.5723264717012</c:v>
                </c:pt>
                <c:pt idx="611">
                  <c:v>1221.3030199046425</c:v>
                </c:pt>
                <c:pt idx="612">
                  <c:v>1224.0367695137809</c:v>
                </c:pt>
                <c:pt idx="613">
                  <c:v>1226.7735752991164</c:v>
                </c:pt>
                <c:pt idx="614">
                  <c:v>1229.5134372606517</c:v>
                </c:pt>
                <c:pt idx="615">
                  <c:v>1232.2563553983839</c:v>
                </c:pt>
                <c:pt idx="616">
                  <c:v>1235.0023297123148</c:v>
                </c:pt>
                <c:pt idx="617">
                  <c:v>1237.7513602024433</c:v>
                </c:pt>
                <c:pt idx="618">
                  <c:v>1240.5034468687702</c:v>
                </c:pt>
                <c:pt idx="619">
                  <c:v>1243.2585897112954</c:v>
                </c:pt>
                <c:pt idx="620">
                  <c:v>1246.0167887300174</c:v>
                </c:pt>
                <c:pt idx="621">
                  <c:v>1248.7780439249379</c:v>
                </c:pt>
                <c:pt idx="622">
                  <c:v>1251.5423552960569</c:v>
                </c:pt>
                <c:pt idx="623">
                  <c:v>1254.3097228433737</c:v>
                </c:pt>
                <c:pt idx="624">
                  <c:v>1257.0801465668894</c:v>
                </c:pt>
                <c:pt idx="625">
                  <c:v>1259.8536264666022</c:v>
                </c:pt>
                <c:pt idx="626">
                  <c:v>1262.6301625425119</c:v>
                </c:pt>
                <c:pt idx="627">
                  <c:v>1265.4097547946212</c:v>
                </c:pt>
                <c:pt idx="628">
                  <c:v>1268.1924032229283</c:v>
                </c:pt>
                <c:pt idx="629">
                  <c:v>1270.9781078274336</c:v>
                </c:pt>
                <c:pt idx="630">
                  <c:v>1273.766868608137</c:v>
                </c:pt>
                <c:pt idx="631">
                  <c:v>1276.5586855650376</c:v>
                </c:pt>
                <c:pt idx="632">
                  <c:v>1279.3535586981368</c:v>
                </c:pt>
                <c:pt idx="633">
                  <c:v>1282.1514880074335</c:v>
                </c:pt>
                <c:pt idx="634">
                  <c:v>1284.9524734929287</c:v>
                </c:pt>
                <c:pt idx="635">
                  <c:v>1287.7565151546221</c:v>
                </c:pt>
                <c:pt idx="636">
                  <c:v>1290.5636129925138</c:v>
                </c:pt>
                <c:pt idx="637">
                  <c:v>1293.373767006603</c:v>
                </c:pt>
                <c:pt idx="638">
                  <c:v>1296.18697719689</c:v>
                </c:pt>
                <c:pt idx="639">
                  <c:v>1299.003243563375</c:v>
                </c:pt>
                <c:pt idx="640">
                  <c:v>1301.8225661060585</c:v>
                </c:pt>
                <c:pt idx="641">
                  <c:v>1304.6449448249398</c:v>
                </c:pt>
                <c:pt idx="642">
                  <c:v>1307.4703797200186</c:v>
                </c:pt>
                <c:pt idx="643">
                  <c:v>1310.2988707912968</c:v>
                </c:pt>
                <c:pt idx="644">
                  <c:v>1313.1304180387722</c:v>
                </c:pt>
                <c:pt idx="645">
                  <c:v>1315.9650214624462</c:v>
                </c:pt>
                <c:pt idx="646">
                  <c:v>1318.8026810623171</c:v>
                </c:pt>
                <c:pt idx="647">
                  <c:v>1321.643396838386</c:v>
                </c:pt>
                <c:pt idx="648">
                  <c:v>1324.4871687906541</c:v>
                </c:pt>
                <c:pt idx="649">
                  <c:v>1327.33399691912</c:v>
                </c:pt>
                <c:pt idx="650">
                  <c:v>1330.1838812237841</c:v>
                </c:pt>
                <c:pt idx="651">
                  <c:v>1333.0368217046457</c:v>
                </c:pt>
                <c:pt idx="652">
                  <c:v>1335.8928183617043</c:v>
                </c:pt>
                <c:pt idx="653">
                  <c:v>1338.7518711949624</c:v>
                </c:pt>
                <c:pt idx="654">
                  <c:v>1341.6139802044181</c:v>
                </c:pt>
                <c:pt idx="655">
                  <c:v>1344.4791453900727</c:v>
                </c:pt>
                <c:pt idx="656">
                  <c:v>1347.3473667519245</c:v>
                </c:pt>
                <c:pt idx="657">
                  <c:v>1350.2186442899742</c:v>
                </c:pt>
                <c:pt idx="658">
                  <c:v>1353.092978004222</c:v>
                </c:pt>
                <c:pt idx="659">
                  <c:v>1355.9703678946678</c:v>
                </c:pt>
                <c:pt idx="660">
                  <c:v>1358.8508139613114</c:v>
                </c:pt>
                <c:pt idx="661">
                  <c:v>1361.7343162041536</c:v>
                </c:pt>
                <c:pt idx="662">
                  <c:v>1364.6208746231939</c:v>
                </c:pt>
                <c:pt idx="663">
                  <c:v>1367.5104892184315</c:v>
                </c:pt>
                <c:pt idx="664">
                  <c:v>1370.4031599898681</c:v>
                </c:pt>
                <c:pt idx="665">
                  <c:v>1373.2988869375024</c:v>
                </c:pt>
                <c:pt idx="666">
                  <c:v>1376.1976700613341</c:v>
                </c:pt>
                <c:pt idx="667">
                  <c:v>1379.0995093613642</c:v>
                </c:pt>
                <c:pt idx="668">
                  <c:v>1382.0044048375935</c:v>
                </c:pt>
                <c:pt idx="669">
                  <c:v>1384.912356490019</c:v>
                </c:pt>
                <c:pt idx="670">
                  <c:v>1387.8233643186429</c:v>
                </c:pt>
                <c:pt idx="671">
                  <c:v>1390.737428323466</c:v>
                </c:pt>
                <c:pt idx="672">
                  <c:v>1393.6545485044853</c:v>
                </c:pt>
                <c:pt idx="673">
                  <c:v>1396.574724861704</c:v>
                </c:pt>
                <c:pt idx="674">
                  <c:v>1399.4979573951207</c:v>
                </c:pt>
                <c:pt idx="675">
                  <c:v>1402.4242461047347</c:v>
                </c:pt>
                <c:pt idx="676">
                  <c:v>1405.3535909905472</c:v>
                </c:pt>
                <c:pt idx="677">
                  <c:v>1408.2859920525584</c:v>
                </c:pt>
                <c:pt idx="678">
                  <c:v>1411.2214492907665</c:v>
                </c:pt>
                <c:pt idx="679">
                  <c:v>1414.1599627051728</c:v>
                </c:pt>
                <c:pt idx="680">
                  <c:v>1417.1015322957778</c:v>
                </c:pt>
                <c:pt idx="681">
                  <c:v>1420.0461580625797</c:v>
                </c:pt>
                <c:pt idx="682">
                  <c:v>1422.9938400055812</c:v>
                </c:pt>
                <c:pt idx="683">
                  <c:v>1425.9445781247798</c:v>
                </c:pt>
                <c:pt idx="684">
                  <c:v>1428.8983724201753</c:v>
                </c:pt>
                <c:pt idx="685">
                  <c:v>1431.8552228917706</c:v>
                </c:pt>
                <c:pt idx="686">
                  <c:v>1434.8151295395628</c:v>
                </c:pt>
                <c:pt idx="687">
                  <c:v>1437.7780923635544</c:v>
                </c:pt>
                <c:pt idx="688">
                  <c:v>1440.7441113637435</c:v>
                </c:pt>
                <c:pt idx="689">
                  <c:v>1443.7131865401295</c:v>
                </c:pt>
                <c:pt idx="690">
                  <c:v>1446.6853178927151</c:v>
                </c:pt>
                <c:pt idx="691">
                  <c:v>1449.6605054214979</c:v>
                </c:pt>
                <c:pt idx="692">
                  <c:v>1452.6387491264777</c:v>
                </c:pt>
                <c:pt idx="693">
                  <c:v>1455.6200490076576</c:v>
                </c:pt>
                <c:pt idx="694">
                  <c:v>1458.6044050650355</c:v>
                </c:pt>
                <c:pt idx="695">
                  <c:v>1461.5918172986094</c:v>
                </c:pt>
                <c:pt idx="696">
                  <c:v>1464.5822857083831</c:v>
                </c:pt>
                <c:pt idx="697">
                  <c:v>1467.5758102943544</c:v>
                </c:pt>
                <c:pt idx="698">
                  <c:v>1470.572391056523</c:v>
                </c:pt>
                <c:pt idx="699">
                  <c:v>1473.5720279948905</c:v>
                </c:pt>
                <c:pt idx="700">
                  <c:v>1476.5747211094556</c:v>
                </c:pt>
                <c:pt idx="701">
                  <c:v>1479.5804704002182</c:v>
                </c:pt>
                <c:pt idx="702">
                  <c:v>1482.5892758671798</c:v>
                </c:pt>
                <c:pt idx="703">
                  <c:v>1485.6011375103394</c:v>
                </c:pt>
                <c:pt idx="704">
                  <c:v>1488.6160553296968</c:v>
                </c:pt>
                <c:pt idx="705">
                  <c:v>1491.6340293252529</c:v>
                </c:pt>
                <c:pt idx="706">
                  <c:v>1494.6550594970051</c:v>
                </c:pt>
                <c:pt idx="707">
                  <c:v>1497.6791458449561</c:v>
                </c:pt>
                <c:pt idx="708">
                  <c:v>1500.7062883691065</c:v>
                </c:pt>
                <c:pt idx="709">
                  <c:v>1503.7364870694537</c:v>
                </c:pt>
                <c:pt idx="710">
                  <c:v>1506.7697419459994</c:v>
                </c:pt>
                <c:pt idx="711">
                  <c:v>1509.8060529987424</c:v>
                </c:pt>
                <c:pt idx="712">
                  <c:v>1512.8454202276839</c:v>
                </c:pt>
                <c:pt idx="713">
                  <c:v>1515.8878436328239</c:v>
                </c:pt>
                <c:pt idx="714">
                  <c:v>1518.9333232141614</c:v>
                </c:pt>
                <c:pt idx="715">
                  <c:v>1521.981858971697</c:v>
                </c:pt>
                <c:pt idx="716">
                  <c:v>1525.0334509054305</c:v>
                </c:pt>
                <c:pt idx="717">
                  <c:v>1528.0880990153623</c:v>
                </c:pt>
                <c:pt idx="718">
                  <c:v>1531.1458033014926</c:v>
                </c:pt>
                <c:pt idx="719">
                  <c:v>1534.20656376382</c:v>
                </c:pt>
                <c:pt idx="720">
                  <c:v>1537.2703804023456</c:v>
                </c:pt>
                <c:pt idx="721">
                  <c:v>1540.3372532170695</c:v>
                </c:pt>
                <c:pt idx="722">
                  <c:v>1543.4071822079911</c:v>
                </c:pt>
                <c:pt idx="723">
                  <c:v>1546.4801673751108</c:v>
                </c:pt>
                <c:pt idx="724">
                  <c:v>1549.5562087184298</c:v>
                </c:pt>
                <c:pt idx="725">
                  <c:v>1552.6353062379451</c:v>
                </c:pt>
                <c:pt idx="726">
                  <c:v>1555.7174599336595</c:v>
                </c:pt>
                <c:pt idx="727">
                  <c:v>1558.802669805571</c:v>
                </c:pt>
                <c:pt idx="728">
                  <c:v>1561.890935853681</c:v>
                </c:pt>
                <c:pt idx="729">
                  <c:v>1564.9822580779894</c:v>
                </c:pt>
                <c:pt idx="730">
                  <c:v>1568.0766364784954</c:v>
                </c:pt>
                <c:pt idx="731">
                  <c:v>1571.1740710552003</c:v>
                </c:pt>
                <c:pt idx="732">
                  <c:v>1574.2745618081015</c:v>
                </c:pt>
                <c:pt idx="733">
                  <c:v>1577.3781087372015</c:v>
                </c:pt>
                <c:pt idx="734">
                  <c:v>1580.4847118425002</c:v>
                </c:pt>
                <c:pt idx="735">
                  <c:v>1583.5943711239963</c:v>
                </c:pt>
                <c:pt idx="736">
                  <c:v>1586.7070865816906</c:v>
                </c:pt>
                <c:pt idx="737">
                  <c:v>1589.8228582155832</c:v>
                </c:pt>
                <c:pt idx="738">
                  <c:v>1592.9416860256731</c:v>
                </c:pt>
                <c:pt idx="739">
                  <c:v>1596.0635700119617</c:v>
                </c:pt>
                <c:pt idx="740">
                  <c:v>1599.1885101744481</c:v>
                </c:pt>
                <c:pt idx="741">
                  <c:v>1602.3165065131325</c:v>
                </c:pt>
                <c:pt idx="742">
                  <c:v>1605.4475590280147</c:v>
                </c:pt>
                <c:pt idx="743">
                  <c:v>1608.5816677190955</c:v>
                </c:pt>
                <c:pt idx="744">
                  <c:v>1611.7188325863742</c:v>
                </c:pt>
                <c:pt idx="745">
                  <c:v>1614.8590536298505</c:v>
                </c:pt>
                <c:pt idx="746">
                  <c:v>1618.0023308495252</c:v>
                </c:pt>
                <c:pt idx="747">
                  <c:v>1621.1486642453981</c:v>
                </c:pt>
                <c:pt idx="748">
                  <c:v>1624.2980538174679</c:v>
                </c:pt>
                <c:pt idx="749">
                  <c:v>1627.4504995657371</c:v>
                </c:pt>
                <c:pt idx="750">
                  <c:v>1630.6060014902043</c:v>
                </c:pt>
                <c:pt idx="751">
                  <c:v>1633.7645595908689</c:v>
                </c:pt>
                <c:pt idx="752">
                  <c:v>1636.9261738677317</c:v>
                </c:pt>
                <c:pt idx="753">
                  <c:v>1640.0908443207918</c:v>
                </c:pt>
                <c:pt idx="754">
                  <c:v>1643.2585709500506</c:v>
                </c:pt>
                <c:pt idx="755">
                  <c:v>1646.4293537555077</c:v>
                </c:pt>
                <c:pt idx="756">
                  <c:v>1649.6031927371632</c:v>
                </c:pt>
                <c:pt idx="757">
                  <c:v>1652.7800878950161</c:v>
                </c:pt>
                <c:pt idx="758">
                  <c:v>1655.9600392290665</c:v>
                </c:pt>
                <c:pt idx="759">
                  <c:v>1659.1430467393159</c:v>
                </c:pt>
                <c:pt idx="760">
                  <c:v>1662.3291104257621</c:v>
                </c:pt>
                <c:pt idx="761">
                  <c:v>1665.5182302884077</c:v>
                </c:pt>
                <c:pt idx="762">
                  <c:v>1668.7104063272511</c:v>
                </c:pt>
                <c:pt idx="763">
                  <c:v>1671.9056385422928</c:v>
                </c:pt>
                <c:pt idx="764">
                  <c:v>1675.1039269335313</c:v>
                </c:pt>
                <c:pt idx="765">
                  <c:v>1678.3052715009687</c:v>
                </c:pt>
                <c:pt idx="766">
                  <c:v>1681.5096722446035</c:v>
                </c:pt>
                <c:pt idx="767">
                  <c:v>1684.7171291644365</c:v>
                </c:pt>
                <c:pt idx="768">
                  <c:v>1687.9276422604694</c:v>
                </c:pt>
                <c:pt idx="769">
                  <c:v>1691.1412115326975</c:v>
                </c:pt>
                <c:pt idx="770">
                  <c:v>1694.3578369811246</c:v>
                </c:pt>
                <c:pt idx="771">
                  <c:v>1697.5775186057508</c:v>
                </c:pt>
                <c:pt idx="772">
                  <c:v>1700.8002564065732</c:v>
                </c:pt>
                <c:pt idx="773">
                  <c:v>1704.0260503835955</c:v>
                </c:pt>
                <c:pt idx="774">
                  <c:v>1707.2549005368155</c:v>
                </c:pt>
                <c:pt idx="775">
                  <c:v>1710.486806866232</c:v>
                </c:pt>
                <c:pt idx="776">
                  <c:v>1713.7217693718478</c:v>
                </c:pt>
                <c:pt idx="777">
                  <c:v>1716.9597880536612</c:v>
                </c:pt>
                <c:pt idx="778">
                  <c:v>1720.2008629116722</c:v>
                </c:pt>
                <c:pt idx="779">
                  <c:v>1723.4449939458827</c:v>
                </c:pt>
                <c:pt idx="780">
                  <c:v>1726.6921811562893</c:v>
                </c:pt>
                <c:pt idx="781">
                  <c:v>1729.9424245428957</c:v>
                </c:pt>
                <c:pt idx="782">
                  <c:v>1733.1957241056998</c:v>
                </c:pt>
                <c:pt idx="783">
                  <c:v>1736.4520798447008</c:v>
                </c:pt>
                <c:pt idx="784">
                  <c:v>1739.7114917599013</c:v>
                </c:pt>
                <c:pt idx="785">
                  <c:v>1742.9739598512983</c:v>
                </c:pt>
                <c:pt idx="786">
                  <c:v>1746.2394841188934</c:v>
                </c:pt>
                <c:pt idx="787">
                  <c:v>1749.5080645626883</c:v>
                </c:pt>
                <c:pt idx="788">
                  <c:v>1752.7797011826808</c:v>
                </c:pt>
                <c:pt idx="789">
                  <c:v>1756.0543939788704</c:v>
                </c:pt>
                <c:pt idx="790">
                  <c:v>1759.332142951258</c:v>
                </c:pt>
                <c:pt idx="791">
                  <c:v>1762.6129480998438</c:v>
                </c:pt>
                <c:pt idx="792">
                  <c:v>1765.8968094246275</c:v>
                </c:pt>
                <c:pt idx="793">
                  <c:v>1769.18372692561</c:v>
                </c:pt>
                <c:pt idx="794">
                  <c:v>1772.473700602791</c:v>
                </c:pt>
                <c:pt idx="795">
                  <c:v>1775.7667304561678</c:v>
                </c:pt>
                <c:pt idx="796">
                  <c:v>1779.0628164857444</c:v>
                </c:pt>
                <c:pt idx="797">
                  <c:v>1782.361958691519</c:v>
                </c:pt>
                <c:pt idx="798">
                  <c:v>1785.6641570734901</c:v>
                </c:pt>
                <c:pt idx="799">
                  <c:v>1788.9694116316607</c:v>
                </c:pt>
                <c:pt idx="800">
                  <c:v>1792.27772236603</c:v>
                </c:pt>
                <c:pt idx="801">
                  <c:v>1795.5890892765951</c:v>
                </c:pt>
                <c:pt idx="802">
                  <c:v>1798.9035123633605</c:v>
                </c:pt>
                <c:pt idx="803">
                  <c:v>1802.2209916263225</c:v>
                </c:pt>
                <c:pt idx="804">
                  <c:v>1805.5415270654819</c:v>
                </c:pt>
                <c:pt idx="805">
                  <c:v>1808.8651186808413</c:v>
                </c:pt>
                <c:pt idx="806">
                  <c:v>1812.1917664723974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6FC-4E53-A7FC-B21DB978BB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3900128"/>
        <c:axId val="813899168"/>
      </c:scatterChart>
      <c:valAx>
        <c:axId val="813900128"/>
        <c:scaling>
          <c:orientation val="minMax"/>
          <c:min val="2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 b="1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3899168"/>
        <c:crosses val="autoZero"/>
        <c:crossBetween val="midCat"/>
      </c:valAx>
      <c:valAx>
        <c:axId val="813899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="1"/>
                  <a:t>drag</a:t>
                </a:r>
                <a:r>
                  <a:rPr lang="en-GB" sz="1600" b="1" baseline="0"/>
                  <a:t> n/m</a:t>
                </a:r>
                <a:endParaRPr lang="en-GB" sz="1600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39001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 b="1" u="sng"/>
              <a:t>Velocity</a:t>
            </a:r>
            <a:r>
              <a:rPr lang="en-US" sz="2000" b="1" u="sng" baseline="0"/>
              <a:t> m/s</a:t>
            </a:r>
            <a:endParaRPr lang="en-US" sz="2000" b="1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'Track spec smooth'!$H$36</c:f>
              <c:strCache>
                <c:ptCount val="1"/>
                <c:pt idx="0">
                  <c:v>Vel  m/s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'Track spec smooth'!$E$37:$E$455</c:f>
              <c:numCache>
                <c:formatCode>0.00</c:formatCode>
                <c:ptCount val="419"/>
                <c:pt idx="0" formatCode="General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  <c:pt idx="72">
                  <c:v>720</c:v>
                </c:pt>
                <c:pt idx="73">
                  <c:v>730</c:v>
                </c:pt>
                <c:pt idx="74">
                  <c:v>740</c:v>
                </c:pt>
                <c:pt idx="75">
                  <c:v>750</c:v>
                </c:pt>
                <c:pt idx="76">
                  <c:v>760</c:v>
                </c:pt>
                <c:pt idx="77">
                  <c:v>770</c:v>
                </c:pt>
                <c:pt idx="78">
                  <c:v>780</c:v>
                </c:pt>
                <c:pt idx="79">
                  <c:v>790</c:v>
                </c:pt>
                <c:pt idx="80">
                  <c:v>800</c:v>
                </c:pt>
                <c:pt idx="81">
                  <c:v>810</c:v>
                </c:pt>
                <c:pt idx="82">
                  <c:v>820</c:v>
                </c:pt>
                <c:pt idx="83">
                  <c:v>830</c:v>
                </c:pt>
                <c:pt idx="84">
                  <c:v>840</c:v>
                </c:pt>
                <c:pt idx="85">
                  <c:v>850</c:v>
                </c:pt>
                <c:pt idx="86">
                  <c:v>860</c:v>
                </c:pt>
                <c:pt idx="87">
                  <c:v>870</c:v>
                </c:pt>
                <c:pt idx="88">
                  <c:v>880</c:v>
                </c:pt>
                <c:pt idx="89">
                  <c:v>890</c:v>
                </c:pt>
                <c:pt idx="90">
                  <c:v>900</c:v>
                </c:pt>
                <c:pt idx="91">
                  <c:v>910</c:v>
                </c:pt>
                <c:pt idx="92">
                  <c:v>920</c:v>
                </c:pt>
                <c:pt idx="93">
                  <c:v>930</c:v>
                </c:pt>
                <c:pt idx="94">
                  <c:v>940</c:v>
                </c:pt>
                <c:pt idx="95">
                  <c:v>950</c:v>
                </c:pt>
                <c:pt idx="96">
                  <c:v>960</c:v>
                </c:pt>
                <c:pt idx="97">
                  <c:v>970</c:v>
                </c:pt>
                <c:pt idx="98">
                  <c:v>980</c:v>
                </c:pt>
                <c:pt idx="99">
                  <c:v>990</c:v>
                </c:pt>
                <c:pt idx="100">
                  <c:v>1000</c:v>
                </c:pt>
                <c:pt idx="101">
                  <c:v>1010</c:v>
                </c:pt>
                <c:pt idx="102">
                  <c:v>1020</c:v>
                </c:pt>
                <c:pt idx="103">
                  <c:v>1030</c:v>
                </c:pt>
                <c:pt idx="104">
                  <c:v>1040</c:v>
                </c:pt>
                <c:pt idx="105">
                  <c:v>1050</c:v>
                </c:pt>
                <c:pt idx="106">
                  <c:v>1060</c:v>
                </c:pt>
                <c:pt idx="107">
                  <c:v>1070</c:v>
                </c:pt>
                <c:pt idx="108">
                  <c:v>1080</c:v>
                </c:pt>
                <c:pt idx="109">
                  <c:v>1090</c:v>
                </c:pt>
                <c:pt idx="110">
                  <c:v>1100</c:v>
                </c:pt>
                <c:pt idx="111">
                  <c:v>1110</c:v>
                </c:pt>
                <c:pt idx="112">
                  <c:v>1120</c:v>
                </c:pt>
                <c:pt idx="113">
                  <c:v>1130</c:v>
                </c:pt>
                <c:pt idx="114">
                  <c:v>1140</c:v>
                </c:pt>
                <c:pt idx="115">
                  <c:v>1150</c:v>
                </c:pt>
                <c:pt idx="116">
                  <c:v>1160</c:v>
                </c:pt>
                <c:pt idx="117">
                  <c:v>1170</c:v>
                </c:pt>
                <c:pt idx="118">
                  <c:v>1180</c:v>
                </c:pt>
                <c:pt idx="119">
                  <c:v>1190</c:v>
                </c:pt>
                <c:pt idx="120">
                  <c:v>1200</c:v>
                </c:pt>
                <c:pt idx="121">
                  <c:v>1210</c:v>
                </c:pt>
                <c:pt idx="122">
                  <c:v>1220</c:v>
                </c:pt>
                <c:pt idx="123">
                  <c:v>1230</c:v>
                </c:pt>
                <c:pt idx="124">
                  <c:v>1240</c:v>
                </c:pt>
                <c:pt idx="125">
                  <c:v>1250</c:v>
                </c:pt>
                <c:pt idx="126">
                  <c:v>1260</c:v>
                </c:pt>
                <c:pt idx="127">
                  <c:v>1270</c:v>
                </c:pt>
                <c:pt idx="128">
                  <c:v>1280</c:v>
                </c:pt>
                <c:pt idx="129">
                  <c:v>1290</c:v>
                </c:pt>
                <c:pt idx="130">
                  <c:v>1300</c:v>
                </c:pt>
                <c:pt idx="131">
                  <c:v>1310</c:v>
                </c:pt>
                <c:pt idx="132">
                  <c:v>1320</c:v>
                </c:pt>
                <c:pt idx="133">
                  <c:v>1330</c:v>
                </c:pt>
                <c:pt idx="134">
                  <c:v>1340</c:v>
                </c:pt>
                <c:pt idx="135">
                  <c:v>1350</c:v>
                </c:pt>
                <c:pt idx="136">
                  <c:v>1360</c:v>
                </c:pt>
                <c:pt idx="137">
                  <c:v>1370</c:v>
                </c:pt>
                <c:pt idx="138">
                  <c:v>1380</c:v>
                </c:pt>
                <c:pt idx="139">
                  <c:v>1390</c:v>
                </c:pt>
                <c:pt idx="140">
                  <c:v>1400</c:v>
                </c:pt>
                <c:pt idx="141">
                  <c:v>1410</c:v>
                </c:pt>
                <c:pt idx="142">
                  <c:v>1420</c:v>
                </c:pt>
                <c:pt idx="143">
                  <c:v>1430</c:v>
                </c:pt>
                <c:pt idx="144">
                  <c:v>1440</c:v>
                </c:pt>
                <c:pt idx="145">
                  <c:v>1450</c:v>
                </c:pt>
                <c:pt idx="146">
                  <c:v>1460</c:v>
                </c:pt>
                <c:pt idx="147">
                  <c:v>1470</c:v>
                </c:pt>
                <c:pt idx="148">
                  <c:v>1480</c:v>
                </c:pt>
                <c:pt idx="149">
                  <c:v>1490</c:v>
                </c:pt>
                <c:pt idx="150">
                  <c:v>1500</c:v>
                </c:pt>
                <c:pt idx="151">
                  <c:v>1510</c:v>
                </c:pt>
                <c:pt idx="152">
                  <c:v>1520</c:v>
                </c:pt>
                <c:pt idx="153">
                  <c:v>1530</c:v>
                </c:pt>
                <c:pt idx="154">
                  <c:v>1540</c:v>
                </c:pt>
                <c:pt idx="155">
                  <c:v>1550</c:v>
                </c:pt>
                <c:pt idx="156">
                  <c:v>1560</c:v>
                </c:pt>
                <c:pt idx="157">
                  <c:v>1570</c:v>
                </c:pt>
                <c:pt idx="158">
                  <c:v>1580</c:v>
                </c:pt>
                <c:pt idx="159">
                  <c:v>1590</c:v>
                </c:pt>
                <c:pt idx="160">
                  <c:v>1600</c:v>
                </c:pt>
                <c:pt idx="161">
                  <c:v>1610</c:v>
                </c:pt>
                <c:pt idx="162">
                  <c:v>1620</c:v>
                </c:pt>
                <c:pt idx="163">
                  <c:v>1630</c:v>
                </c:pt>
                <c:pt idx="164">
                  <c:v>1640</c:v>
                </c:pt>
                <c:pt idx="165">
                  <c:v>1650</c:v>
                </c:pt>
                <c:pt idx="166">
                  <c:v>1660</c:v>
                </c:pt>
                <c:pt idx="167">
                  <c:v>1670</c:v>
                </c:pt>
                <c:pt idx="168">
                  <c:v>1680</c:v>
                </c:pt>
                <c:pt idx="169">
                  <c:v>1690</c:v>
                </c:pt>
                <c:pt idx="170">
                  <c:v>1700</c:v>
                </c:pt>
                <c:pt idx="171">
                  <c:v>1710</c:v>
                </c:pt>
                <c:pt idx="172">
                  <c:v>1720</c:v>
                </c:pt>
                <c:pt idx="173">
                  <c:v>1730</c:v>
                </c:pt>
                <c:pt idx="174">
                  <c:v>1740</c:v>
                </c:pt>
                <c:pt idx="175">
                  <c:v>1750</c:v>
                </c:pt>
                <c:pt idx="176">
                  <c:v>1760</c:v>
                </c:pt>
                <c:pt idx="177">
                  <c:v>1770</c:v>
                </c:pt>
                <c:pt idx="178">
                  <c:v>1780</c:v>
                </c:pt>
                <c:pt idx="179">
                  <c:v>1790</c:v>
                </c:pt>
                <c:pt idx="180">
                  <c:v>1800</c:v>
                </c:pt>
                <c:pt idx="181">
                  <c:v>1810</c:v>
                </c:pt>
                <c:pt idx="182">
                  <c:v>1820</c:v>
                </c:pt>
                <c:pt idx="183">
                  <c:v>1830</c:v>
                </c:pt>
                <c:pt idx="184">
                  <c:v>1840</c:v>
                </c:pt>
                <c:pt idx="185">
                  <c:v>1850</c:v>
                </c:pt>
                <c:pt idx="186">
                  <c:v>1860</c:v>
                </c:pt>
                <c:pt idx="187">
                  <c:v>1870</c:v>
                </c:pt>
                <c:pt idx="188">
                  <c:v>1880</c:v>
                </c:pt>
                <c:pt idx="189">
                  <c:v>1890</c:v>
                </c:pt>
                <c:pt idx="190">
                  <c:v>1900</c:v>
                </c:pt>
                <c:pt idx="191">
                  <c:v>1910</c:v>
                </c:pt>
                <c:pt idx="192">
                  <c:v>1920</c:v>
                </c:pt>
                <c:pt idx="193">
                  <c:v>1930</c:v>
                </c:pt>
                <c:pt idx="194">
                  <c:v>1940</c:v>
                </c:pt>
                <c:pt idx="195">
                  <c:v>1950</c:v>
                </c:pt>
                <c:pt idx="196">
                  <c:v>1960</c:v>
                </c:pt>
                <c:pt idx="197">
                  <c:v>1970</c:v>
                </c:pt>
                <c:pt idx="198">
                  <c:v>1980</c:v>
                </c:pt>
                <c:pt idx="199">
                  <c:v>1990</c:v>
                </c:pt>
                <c:pt idx="200">
                  <c:v>2000</c:v>
                </c:pt>
                <c:pt idx="201">
                  <c:v>2010</c:v>
                </c:pt>
                <c:pt idx="202">
                  <c:v>2020</c:v>
                </c:pt>
                <c:pt idx="203">
                  <c:v>2030</c:v>
                </c:pt>
                <c:pt idx="204">
                  <c:v>2040</c:v>
                </c:pt>
                <c:pt idx="205">
                  <c:v>2050</c:v>
                </c:pt>
                <c:pt idx="206">
                  <c:v>2060</c:v>
                </c:pt>
                <c:pt idx="207">
                  <c:v>2070</c:v>
                </c:pt>
                <c:pt idx="208">
                  <c:v>2080</c:v>
                </c:pt>
                <c:pt idx="209">
                  <c:v>2090</c:v>
                </c:pt>
                <c:pt idx="210">
                  <c:v>2100</c:v>
                </c:pt>
                <c:pt idx="211">
                  <c:v>2110</c:v>
                </c:pt>
                <c:pt idx="212">
                  <c:v>2120</c:v>
                </c:pt>
                <c:pt idx="213">
                  <c:v>2130</c:v>
                </c:pt>
                <c:pt idx="214">
                  <c:v>2140</c:v>
                </c:pt>
                <c:pt idx="215">
                  <c:v>2150</c:v>
                </c:pt>
                <c:pt idx="216">
                  <c:v>2160</c:v>
                </c:pt>
                <c:pt idx="217">
                  <c:v>2170</c:v>
                </c:pt>
                <c:pt idx="218">
                  <c:v>2180</c:v>
                </c:pt>
                <c:pt idx="219">
                  <c:v>2190</c:v>
                </c:pt>
                <c:pt idx="220">
                  <c:v>2200</c:v>
                </c:pt>
                <c:pt idx="221">
                  <c:v>2210</c:v>
                </c:pt>
                <c:pt idx="222">
                  <c:v>2220</c:v>
                </c:pt>
                <c:pt idx="223">
                  <c:v>2230</c:v>
                </c:pt>
                <c:pt idx="224">
                  <c:v>2240</c:v>
                </c:pt>
                <c:pt idx="225">
                  <c:v>2250</c:v>
                </c:pt>
                <c:pt idx="226">
                  <c:v>2260</c:v>
                </c:pt>
                <c:pt idx="227">
                  <c:v>2270</c:v>
                </c:pt>
                <c:pt idx="228">
                  <c:v>2280</c:v>
                </c:pt>
                <c:pt idx="229">
                  <c:v>2290</c:v>
                </c:pt>
                <c:pt idx="230">
                  <c:v>2300</c:v>
                </c:pt>
                <c:pt idx="231">
                  <c:v>2310</c:v>
                </c:pt>
                <c:pt idx="232">
                  <c:v>2320</c:v>
                </c:pt>
                <c:pt idx="233">
                  <c:v>2330</c:v>
                </c:pt>
                <c:pt idx="234">
                  <c:v>2340</c:v>
                </c:pt>
                <c:pt idx="235">
                  <c:v>2350</c:v>
                </c:pt>
                <c:pt idx="236">
                  <c:v>2360</c:v>
                </c:pt>
                <c:pt idx="237">
                  <c:v>2370</c:v>
                </c:pt>
                <c:pt idx="238">
                  <c:v>2380</c:v>
                </c:pt>
                <c:pt idx="239">
                  <c:v>2390</c:v>
                </c:pt>
                <c:pt idx="240">
                  <c:v>2400</c:v>
                </c:pt>
                <c:pt idx="241">
                  <c:v>2410</c:v>
                </c:pt>
                <c:pt idx="242">
                  <c:v>2420</c:v>
                </c:pt>
                <c:pt idx="243">
                  <c:v>2430</c:v>
                </c:pt>
                <c:pt idx="244">
                  <c:v>2440</c:v>
                </c:pt>
                <c:pt idx="245">
                  <c:v>2450</c:v>
                </c:pt>
                <c:pt idx="246">
                  <c:v>2460</c:v>
                </c:pt>
                <c:pt idx="247">
                  <c:v>2470</c:v>
                </c:pt>
                <c:pt idx="248">
                  <c:v>2480</c:v>
                </c:pt>
                <c:pt idx="249">
                  <c:v>2490</c:v>
                </c:pt>
                <c:pt idx="250">
                  <c:v>2500</c:v>
                </c:pt>
                <c:pt idx="251">
                  <c:v>2510</c:v>
                </c:pt>
                <c:pt idx="252">
                  <c:v>2520</c:v>
                </c:pt>
                <c:pt idx="253">
                  <c:v>2530</c:v>
                </c:pt>
                <c:pt idx="254">
                  <c:v>2540</c:v>
                </c:pt>
                <c:pt idx="255">
                  <c:v>2550</c:v>
                </c:pt>
                <c:pt idx="256">
                  <c:v>2560</c:v>
                </c:pt>
                <c:pt idx="257">
                  <c:v>2570</c:v>
                </c:pt>
                <c:pt idx="258">
                  <c:v>2580</c:v>
                </c:pt>
                <c:pt idx="259">
                  <c:v>2590</c:v>
                </c:pt>
                <c:pt idx="260">
                  <c:v>2600</c:v>
                </c:pt>
                <c:pt idx="261">
                  <c:v>2610</c:v>
                </c:pt>
                <c:pt idx="262">
                  <c:v>2620</c:v>
                </c:pt>
                <c:pt idx="263">
                  <c:v>2630</c:v>
                </c:pt>
                <c:pt idx="264">
                  <c:v>2640</c:v>
                </c:pt>
                <c:pt idx="265">
                  <c:v>2650</c:v>
                </c:pt>
                <c:pt idx="266">
                  <c:v>2660</c:v>
                </c:pt>
                <c:pt idx="267">
                  <c:v>2670</c:v>
                </c:pt>
                <c:pt idx="268">
                  <c:v>2680</c:v>
                </c:pt>
                <c:pt idx="269">
                  <c:v>2690</c:v>
                </c:pt>
                <c:pt idx="270">
                  <c:v>2700</c:v>
                </c:pt>
                <c:pt idx="271">
                  <c:v>2710</c:v>
                </c:pt>
                <c:pt idx="272">
                  <c:v>2720</c:v>
                </c:pt>
                <c:pt idx="273">
                  <c:v>2730</c:v>
                </c:pt>
                <c:pt idx="274">
                  <c:v>2740</c:v>
                </c:pt>
                <c:pt idx="275">
                  <c:v>2750</c:v>
                </c:pt>
                <c:pt idx="276">
                  <c:v>2760</c:v>
                </c:pt>
                <c:pt idx="277">
                  <c:v>2770</c:v>
                </c:pt>
                <c:pt idx="278">
                  <c:v>2780</c:v>
                </c:pt>
                <c:pt idx="279">
                  <c:v>2790</c:v>
                </c:pt>
                <c:pt idx="280">
                  <c:v>2800</c:v>
                </c:pt>
                <c:pt idx="281">
                  <c:v>2810</c:v>
                </c:pt>
                <c:pt idx="282">
                  <c:v>2820</c:v>
                </c:pt>
                <c:pt idx="283">
                  <c:v>2830</c:v>
                </c:pt>
                <c:pt idx="284">
                  <c:v>2840</c:v>
                </c:pt>
                <c:pt idx="285">
                  <c:v>2850</c:v>
                </c:pt>
                <c:pt idx="286">
                  <c:v>2860</c:v>
                </c:pt>
                <c:pt idx="287">
                  <c:v>2870</c:v>
                </c:pt>
                <c:pt idx="288">
                  <c:v>2880</c:v>
                </c:pt>
                <c:pt idx="289">
                  <c:v>2890</c:v>
                </c:pt>
                <c:pt idx="290">
                  <c:v>2900</c:v>
                </c:pt>
                <c:pt idx="291">
                  <c:v>2910</c:v>
                </c:pt>
                <c:pt idx="292">
                  <c:v>2920</c:v>
                </c:pt>
                <c:pt idx="293">
                  <c:v>2930</c:v>
                </c:pt>
                <c:pt idx="294">
                  <c:v>2940</c:v>
                </c:pt>
                <c:pt idx="295">
                  <c:v>2950</c:v>
                </c:pt>
                <c:pt idx="296">
                  <c:v>2960</c:v>
                </c:pt>
                <c:pt idx="297">
                  <c:v>2970</c:v>
                </c:pt>
                <c:pt idx="298">
                  <c:v>2980</c:v>
                </c:pt>
                <c:pt idx="299">
                  <c:v>2990</c:v>
                </c:pt>
                <c:pt idx="300">
                  <c:v>3000</c:v>
                </c:pt>
                <c:pt idx="301">
                  <c:v>3010</c:v>
                </c:pt>
                <c:pt idx="302">
                  <c:v>3020</c:v>
                </c:pt>
                <c:pt idx="303">
                  <c:v>3030</c:v>
                </c:pt>
                <c:pt idx="304">
                  <c:v>3040</c:v>
                </c:pt>
                <c:pt idx="305">
                  <c:v>3050</c:v>
                </c:pt>
                <c:pt idx="306">
                  <c:v>3060</c:v>
                </c:pt>
                <c:pt idx="307">
                  <c:v>3070</c:v>
                </c:pt>
                <c:pt idx="308">
                  <c:v>3080</c:v>
                </c:pt>
                <c:pt idx="309">
                  <c:v>3090</c:v>
                </c:pt>
                <c:pt idx="310">
                  <c:v>3100</c:v>
                </c:pt>
                <c:pt idx="311">
                  <c:v>3110</c:v>
                </c:pt>
                <c:pt idx="312">
                  <c:v>3120</c:v>
                </c:pt>
                <c:pt idx="313">
                  <c:v>3130</c:v>
                </c:pt>
                <c:pt idx="314">
                  <c:v>3140</c:v>
                </c:pt>
                <c:pt idx="315">
                  <c:v>3150</c:v>
                </c:pt>
                <c:pt idx="316">
                  <c:v>3160</c:v>
                </c:pt>
                <c:pt idx="317">
                  <c:v>3170</c:v>
                </c:pt>
                <c:pt idx="318">
                  <c:v>3180</c:v>
                </c:pt>
                <c:pt idx="319">
                  <c:v>3190</c:v>
                </c:pt>
                <c:pt idx="320">
                  <c:v>3200</c:v>
                </c:pt>
                <c:pt idx="321">
                  <c:v>3210</c:v>
                </c:pt>
                <c:pt idx="322">
                  <c:v>3220</c:v>
                </c:pt>
                <c:pt idx="323">
                  <c:v>3230</c:v>
                </c:pt>
                <c:pt idx="324">
                  <c:v>3240</c:v>
                </c:pt>
                <c:pt idx="325">
                  <c:v>3250</c:v>
                </c:pt>
                <c:pt idx="326">
                  <c:v>3260</c:v>
                </c:pt>
                <c:pt idx="327">
                  <c:v>3270</c:v>
                </c:pt>
                <c:pt idx="328">
                  <c:v>3280</c:v>
                </c:pt>
                <c:pt idx="329">
                  <c:v>3290</c:v>
                </c:pt>
                <c:pt idx="330">
                  <c:v>3300</c:v>
                </c:pt>
                <c:pt idx="331">
                  <c:v>3310</c:v>
                </c:pt>
                <c:pt idx="332">
                  <c:v>3320</c:v>
                </c:pt>
                <c:pt idx="333">
                  <c:v>3330</c:v>
                </c:pt>
                <c:pt idx="334">
                  <c:v>3340</c:v>
                </c:pt>
                <c:pt idx="335">
                  <c:v>3350</c:v>
                </c:pt>
                <c:pt idx="336">
                  <c:v>3360</c:v>
                </c:pt>
                <c:pt idx="337">
                  <c:v>3370</c:v>
                </c:pt>
                <c:pt idx="338">
                  <c:v>3380</c:v>
                </c:pt>
                <c:pt idx="339">
                  <c:v>3390</c:v>
                </c:pt>
                <c:pt idx="340">
                  <c:v>3400</c:v>
                </c:pt>
                <c:pt idx="341">
                  <c:v>3410</c:v>
                </c:pt>
                <c:pt idx="342">
                  <c:v>3420</c:v>
                </c:pt>
                <c:pt idx="343">
                  <c:v>3430</c:v>
                </c:pt>
                <c:pt idx="344">
                  <c:v>3440</c:v>
                </c:pt>
                <c:pt idx="345">
                  <c:v>3450</c:v>
                </c:pt>
                <c:pt idx="346">
                  <c:v>3460</c:v>
                </c:pt>
                <c:pt idx="347">
                  <c:v>3470</c:v>
                </c:pt>
                <c:pt idx="348">
                  <c:v>3480</c:v>
                </c:pt>
                <c:pt idx="349">
                  <c:v>3490</c:v>
                </c:pt>
                <c:pt idx="350">
                  <c:v>3500</c:v>
                </c:pt>
                <c:pt idx="351">
                  <c:v>3510</c:v>
                </c:pt>
                <c:pt idx="352">
                  <c:v>3520</c:v>
                </c:pt>
                <c:pt idx="353">
                  <c:v>3530</c:v>
                </c:pt>
                <c:pt idx="354">
                  <c:v>3540</c:v>
                </c:pt>
                <c:pt idx="355">
                  <c:v>3550</c:v>
                </c:pt>
                <c:pt idx="356">
                  <c:v>3560</c:v>
                </c:pt>
                <c:pt idx="357">
                  <c:v>3570</c:v>
                </c:pt>
                <c:pt idx="358">
                  <c:v>3580</c:v>
                </c:pt>
                <c:pt idx="359">
                  <c:v>3590</c:v>
                </c:pt>
                <c:pt idx="360">
                  <c:v>3600</c:v>
                </c:pt>
                <c:pt idx="361">
                  <c:v>3610</c:v>
                </c:pt>
                <c:pt idx="362">
                  <c:v>3620</c:v>
                </c:pt>
                <c:pt idx="363">
                  <c:v>3630</c:v>
                </c:pt>
                <c:pt idx="364">
                  <c:v>3640</c:v>
                </c:pt>
                <c:pt idx="365">
                  <c:v>3650</c:v>
                </c:pt>
                <c:pt idx="366">
                  <c:v>3660</c:v>
                </c:pt>
                <c:pt idx="367">
                  <c:v>3670</c:v>
                </c:pt>
                <c:pt idx="368">
                  <c:v>3680</c:v>
                </c:pt>
                <c:pt idx="369">
                  <c:v>3690</c:v>
                </c:pt>
                <c:pt idx="370">
                  <c:v>3700</c:v>
                </c:pt>
                <c:pt idx="371">
                  <c:v>3710</c:v>
                </c:pt>
                <c:pt idx="372">
                  <c:v>3720</c:v>
                </c:pt>
                <c:pt idx="373">
                  <c:v>3730</c:v>
                </c:pt>
                <c:pt idx="374">
                  <c:v>3740</c:v>
                </c:pt>
                <c:pt idx="375">
                  <c:v>3750</c:v>
                </c:pt>
                <c:pt idx="376">
                  <c:v>3760</c:v>
                </c:pt>
                <c:pt idx="377">
                  <c:v>3770</c:v>
                </c:pt>
                <c:pt idx="378">
                  <c:v>3780</c:v>
                </c:pt>
                <c:pt idx="379">
                  <c:v>3790</c:v>
                </c:pt>
                <c:pt idx="380">
                  <c:v>3800</c:v>
                </c:pt>
                <c:pt idx="381">
                  <c:v>3810</c:v>
                </c:pt>
                <c:pt idx="382">
                  <c:v>3820</c:v>
                </c:pt>
                <c:pt idx="383">
                  <c:v>3830</c:v>
                </c:pt>
                <c:pt idx="384">
                  <c:v>3840</c:v>
                </c:pt>
                <c:pt idx="385">
                  <c:v>3850</c:v>
                </c:pt>
                <c:pt idx="386">
                  <c:v>3860</c:v>
                </c:pt>
                <c:pt idx="387">
                  <c:v>3870</c:v>
                </c:pt>
                <c:pt idx="388">
                  <c:v>3880</c:v>
                </c:pt>
                <c:pt idx="389">
                  <c:v>3890</c:v>
                </c:pt>
                <c:pt idx="390">
                  <c:v>3900</c:v>
                </c:pt>
                <c:pt idx="391">
                  <c:v>3910</c:v>
                </c:pt>
                <c:pt idx="392">
                  <c:v>3920</c:v>
                </c:pt>
                <c:pt idx="393">
                  <c:v>3930</c:v>
                </c:pt>
                <c:pt idx="394">
                  <c:v>3940</c:v>
                </c:pt>
                <c:pt idx="395">
                  <c:v>3950</c:v>
                </c:pt>
                <c:pt idx="396">
                  <c:v>3960</c:v>
                </c:pt>
                <c:pt idx="397">
                  <c:v>3970</c:v>
                </c:pt>
                <c:pt idx="398">
                  <c:v>3980</c:v>
                </c:pt>
                <c:pt idx="399">
                  <c:v>3990</c:v>
                </c:pt>
                <c:pt idx="400">
                  <c:v>4000</c:v>
                </c:pt>
                <c:pt idx="401">
                  <c:v>4010</c:v>
                </c:pt>
                <c:pt idx="402">
                  <c:v>4020</c:v>
                </c:pt>
              </c:numCache>
            </c:numRef>
          </c:cat>
          <c:val>
            <c:numRef>
              <c:f>'Track spec smooth'!$H$37:$H$455</c:f>
              <c:numCache>
                <c:formatCode>0.00</c:formatCode>
                <c:ptCount val="419"/>
                <c:pt idx="0">
                  <c:v>25.479906091516217</c:v>
                </c:pt>
                <c:pt idx="1">
                  <c:v>25.479906091516217</c:v>
                </c:pt>
                <c:pt idx="2">
                  <c:v>25.479906091516217</c:v>
                </c:pt>
                <c:pt idx="3">
                  <c:v>25.479906091516217</c:v>
                </c:pt>
                <c:pt idx="4">
                  <c:v>25.479906091516217</c:v>
                </c:pt>
                <c:pt idx="5">
                  <c:v>28.989065854435182</c:v>
                </c:pt>
                <c:pt idx="6">
                  <c:v>32.045373827659319</c:v>
                </c:pt>
                <c:pt idx="7">
                  <c:v>34.78079193815524</c:v>
                </c:pt>
                <c:pt idx="8">
                  <c:v>37.274602995725012</c:v>
                </c:pt>
                <c:pt idx="9">
                  <c:v>39.576387192242336</c:v>
                </c:pt>
                <c:pt idx="10">
                  <c:v>41.720403782084205</c:v>
                </c:pt>
                <c:pt idx="11">
                  <c:v>43.731862045843357</c:v>
                </c:pt>
                <c:pt idx="12">
                  <c:v>45.627721013314812</c:v>
                </c:pt>
                <c:pt idx="13">
                  <c:v>47.396684809977032</c:v>
                </c:pt>
                <c:pt idx="14">
                  <c:v>49.086282802777042</c:v>
                </c:pt>
                <c:pt idx="15">
                  <c:v>50.705344194066257</c:v>
                </c:pt>
                <c:pt idx="16">
                  <c:v>52.261419501263752</c:v>
                </c:pt>
                <c:pt idx="17">
                  <c:v>53.760965859036972</c:v>
                </c:pt>
                <c:pt idx="18">
                  <c:v>55.235074095089985</c:v>
                </c:pt>
                <c:pt idx="19">
                  <c:v>56.651371513014077</c:v>
                </c:pt>
                <c:pt idx="20">
                  <c:v>58.014956893602495</c:v>
                </c:pt>
                <c:pt idx="21">
                  <c:v>59.32906708346043</c:v>
                </c:pt>
                <c:pt idx="22">
                  <c:v>60.597856265315428</c:v>
                </c:pt>
                <c:pt idx="23">
                  <c:v>61.793853785849002</c:v>
                </c:pt>
                <c:pt idx="24">
                  <c:v>62.9530229718453</c:v>
                </c:pt>
                <c:pt idx="25">
                  <c:v>64.077148250093245</c:v>
                </c:pt>
                <c:pt idx="26">
                  <c:v>65.169005560133485</c:v>
                </c:pt>
                <c:pt idx="27">
                  <c:v>66.230033054631036</c:v>
                </c:pt>
                <c:pt idx="28">
                  <c:v>67.292753681500088</c:v>
                </c:pt>
                <c:pt idx="29">
                  <c:v>68.325858166010192</c:v>
                </c:pt>
                <c:pt idx="30">
                  <c:v>69.330484904909284</c:v>
                </c:pt>
                <c:pt idx="31">
                  <c:v>70.307670385631269</c:v>
                </c:pt>
                <c:pt idx="32">
                  <c:v>71.25836138807982</c:v>
                </c:pt>
                <c:pt idx="33">
                  <c:v>72.183423998988658</c:v>
                </c:pt>
                <c:pt idx="34">
                  <c:v>73.084917478699708</c:v>
                </c:pt>
                <c:pt idx="35">
                  <c:v>73.964461139018937</c:v>
                </c:pt>
                <c:pt idx="36">
                  <c:v>74.291979411532026</c:v>
                </c:pt>
                <c:pt idx="37">
                  <c:v>74.062949499718528</c:v>
                </c:pt>
                <c:pt idx="38">
                  <c:v>73.272130098683832</c:v>
                </c:pt>
                <c:pt idx="39">
                  <c:v>71.911837676502913</c:v>
                </c:pt>
                <c:pt idx="40">
                  <c:v>69.973829401615077</c:v>
                </c:pt>
                <c:pt idx="41">
                  <c:v>67.980232401899002</c:v>
                </c:pt>
                <c:pt idx="42">
                  <c:v>65.925932306981593</c:v>
                </c:pt>
                <c:pt idx="43">
                  <c:v>63.804971871778754</c:v>
                </c:pt>
                <c:pt idx="44">
                  <c:v>61.610340700245978</c:v>
                </c:pt>
                <c:pt idx="45">
                  <c:v>59.333691529220346</c:v>
                </c:pt>
                <c:pt idx="46">
                  <c:v>56.964948654910074</c:v>
                </c:pt>
                <c:pt idx="47">
                  <c:v>54.532567788265943</c:v>
                </c:pt>
                <c:pt idx="48">
                  <c:v>52.025908243873403</c:v>
                </c:pt>
                <c:pt idx="49">
                  <c:v>49.431450358138775</c:v>
                </c:pt>
                <c:pt idx="50">
                  <c:v>46.731576449125193</c:v>
                </c:pt>
                <c:pt idx="51">
                  <c:v>43.902584916119977</c:v>
                </c:pt>
                <c:pt idx="52">
                  <c:v>40.914160622083308</c:v>
                </c:pt>
                <c:pt idx="53">
                  <c:v>37.733196545610646</c:v>
                </c:pt>
                <c:pt idx="54">
                  <c:v>34.309872975098358</c:v>
                </c:pt>
                <c:pt idx="55">
                  <c:v>30.555151201854407</c:v>
                </c:pt>
                <c:pt idx="56">
                  <c:v>28.277359539155803</c:v>
                </c:pt>
                <c:pt idx="57">
                  <c:v>26.659952495916475</c:v>
                </c:pt>
                <c:pt idx="58">
                  <c:v>25.762758305291289</c:v>
                </c:pt>
                <c:pt idx="59">
                  <c:v>25.66711308784928</c:v>
                </c:pt>
                <c:pt idx="60">
                  <c:v>26.5</c:v>
                </c:pt>
                <c:pt idx="61">
                  <c:v>26.5</c:v>
                </c:pt>
                <c:pt idx="62">
                  <c:v>26.5</c:v>
                </c:pt>
                <c:pt idx="63">
                  <c:v>26.5</c:v>
                </c:pt>
                <c:pt idx="64">
                  <c:v>26.5</c:v>
                </c:pt>
                <c:pt idx="65">
                  <c:v>26.5</c:v>
                </c:pt>
                <c:pt idx="66">
                  <c:v>26.5</c:v>
                </c:pt>
                <c:pt idx="67">
                  <c:v>26.5</c:v>
                </c:pt>
                <c:pt idx="68">
                  <c:v>26.5</c:v>
                </c:pt>
                <c:pt idx="69">
                  <c:v>27.133377364778845</c:v>
                </c:pt>
                <c:pt idx="70">
                  <c:v>28.338754671725763</c:v>
                </c:pt>
                <c:pt idx="71">
                  <c:v>30.063719614227104</c:v>
                </c:pt>
                <c:pt idx="72">
                  <c:v>32.281186425703368</c:v>
                </c:pt>
                <c:pt idx="73">
                  <c:v>34.957741262993402</c:v>
                </c:pt>
                <c:pt idx="74">
                  <c:v>37.431853276243302</c:v>
                </c:pt>
                <c:pt idx="75">
                  <c:v>40.882627273891956</c:v>
                </c:pt>
                <c:pt idx="76">
                  <c:v>43.813813635986179</c:v>
                </c:pt>
                <c:pt idx="77">
                  <c:v>46.252498129105483</c:v>
                </c:pt>
                <c:pt idx="78">
                  <c:v>48.232094596411024</c:v>
                </c:pt>
                <c:pt idx="79">
                  <c:v>49.780756522977832</c:v>
                </c:pt>
                <c:pt idx="80">
                  <c:v>49.780756522977832</c:v>
                </c:pt>
                <c:pt idx="81">
                  <c:v>49.780756522977832</c:v>
                </c:pt>
                <c:pt idx="82">
                  <c:v>49.780756522977832</c:v>
                </c:pt>
                <c:pt idx="83">
                  <c:v>49.780756522977832</c:v>
                </c:pt>
                <c:pt idx="84">
                  <c:v>49.780756522977832</c:v>
                </c:pt>
                <c:pt idx="85">
                  <c:v>49.780756522977832</c:v>
                </c:pt>
                <c:pt idx="86">
                  <c:v>49.780756522977832</c:v>
                </c:pt>
                <c:pt idx="87">
                  <c:v>49.780756522977832</c:v>
                </c:pt>
                <c:pt idx="88">
                  <c:v>49.780756522977832</c:v>
                </c:pt>
                <c:pt idx="89">
                  <c:v>49.780756522977832</c:v>
                </c:pt>
                <c:pt idx="90">
                  <c:v>49.780756522977832</c:v>
                </c:pt>
                <c:pt idx="91">
                  <c:v>49.780756522977832</c:v>
                </c:pt>
                <c:pt idx="92">
                  <c:v>49.780756522977832</c:v>
                </c:pt>
                <c:pt idx="93">
                  <c:v>49.780756522977832</c:v>
                </c:pt>
                <c:pt idx="94">
                  <c:v>49.780756522977832</c:v>
                </c:pt>
                <c:pt idx="95">
                  <c:v>49.780756522977832</c:v>
                </c:pt>
                <c:pt idx="96">
                  <c:v>49.780756522977832</c:v>
                </c:pt>
                <c:pt idx="97">
                  <c:v>49.780756522977832</c:v>
                </c:pt>
                <c:pt idx="98">
                  <c:v>49.780756522977832</c:v>
                </c:pt>
                <c:pt idx="99">
                  <c:v>49.780756522977832</c:v>
                </c:pt>
                <c:pt idx="100">
                  <c:v>49.780756522977832</c:v>
                </c:pt>
                <c:pt idx="101">
                  <c:v>49.780756522977832</c:v>
                </c:pt>
                <c:pt idx="102">
                  <c:v>50.108516547412279</c:v>
                </c:pt>
                <c:pt idx="103">
                  <c:v>50.75016982551395</c:v>
                </c:pt>
                <c:pt idx="104">
                  <c:v>50.860342378036897</c:v>
                </c:pt>
                <c:pt idx="105">
                  <c:v>50.409362824638045</c:v>
                </c:pt>
                <c:pt idx="106">
                  <c:v>49.361954643688094</c:v>
                </c:pt>
                <c:pt idx="107">
                  <c:v>47.347451882775729</c:v>
                </c:pt>
                <c:pt idx="108">
                  <c:v>44.325961185459199</c:v>
                </c:pt>
                <c:pt idx="109">
                  <c:v>41.072709037428091</c:v>
                </c:pt>
                <c:pt idx="110">
                  <c:v>39.194319464843787</c:v>
                </c:pt>
                <c:pt idx="111">
                  <c:v>37.91235851981061</c:v>
                </c:pt>
                <c:pt idx="112">
                  <c:v>37.269732130305371</c:v>
                </c:pt>
                <c:pt idx="113">
                  <c:v>37.320200423537088</c:v>
                </c:pt>
                <c:pt idx="114">
                  <c:v>38.133910893062101</c:v>
                </c:pt>
                <c:pt idx="115">
                  <c:v>38.133910893062101</c:v>
                </c:pt>
                <c:pt idx="116">
                  <c:v>38.133910893062101</c:v>
                </c:pt>
                <c:pt idx="117">
                  <c:v>38.133910893062101</c:v>
                </c:pt>
                <c:pt idx="118">
                  <c:v>38.133910893062101</c:v>
                </c:pt>
                <c:pt idx="119">
                  <c:v>38.133910893062101</c:v>
                </c:pt>
                <c:pt idx="120">
                  <c:v>38.133910893062101</c:v>
                </c:pt>
                <c:pt idx="121">
                  <c:v>38.578555240754184</c:v>
                </c:pt>
                <c:pt idx="122">
                  <c:v>39.439814184465902</c:v>
                </c:pt>
                <c:pt idx="123">
                  <c:v>40.693482161999057</c:v>
                </c:pt>
                <c:pt idx="124">
                  <c:v>42.318107890555737</c:v>
                </c:pt>
                <c:pt idx="125">
                  <c:v>44.294510443352159</c:v>
                </c:pt>
                <c:pt idx="126">
                  <c:v>44.917981631191367</c:v>
                </c:pt>
                <c:pt idx="127">
                  <c:v>45.492140340876404</c:v>
                </c:pt>
                <c:pt idx="128">
                  <c:v>44.721606698714808</c:v>
                </c:pt>
                <c:pt idx="129">
                  <c:v>43.966645222188973</c:v>
                </c:pt>
                <c:pt idx="130">
                  <c:v>41.850974307531921</c:v>
                </c:pt>
                <c:pt idx="131">
                  <c:v>41.05601500106399</c:v>
                </c:pt>
                <c:pt idx="132">
                  <c:v>38.81381314373067</c:v>
                </c:pt>
                <c:pt idx="133">
                  <c:v>37.96813214563754</c:v>
                </c:pt>
                <c:pt idx="134">
                  <c:v>35.561614045892291</c:v>
                </c:pt>
                <c:pt idx="135">
                  <c:v>32.596303055197723</c:v>
                </c:pt>
                <c:pt idx="136">
                  <c:v>29.218567473579178</c:v>
                </c:pt>
                <c:pt idx="137">
                  <c:v>26.920772324960559</c:v>
                </c:pt>
                <c:pt idx="138">
                  <c:v>24.178739635126945</c:v>
                </c:pt>
                <c:pt idx="139">
                  <c:v>22.611014130286154</c:v>
                </c:pt>
                <c:pt idx="140">
                  <c:v>22.611014130286154</c:v>
                </c:pt>
                <c:pt idx="141">
                  <c:v>23.348417572239136</c:v>
                </c:pt>
                <c:pt idx="142">
                  <c:v>24.724623110025835</c:v>
                </c:pt>
                <c:pt idx="143">
                  <c:v>26.670470314338065</c:v>
                </c:pt>
                <c:pt idx="144">
                  <c:v>29.1331710377472</c:v>
                </c:pt>
                <c:pt idx="145">
                  <c:v>32.071376987825431</c:v>
                </c:pt>
                <c:pt idx="146">
                  <c:v>34.713482869377266</c:v>
                </c:pt>
                <c:pt idx="147">
                  <c:v>37.133704021754021</c:v>
                </c:pt>
                <c:pt idx="148">
                  <c:v>39.38128013996046</c:v>
                </c:pt>
                <c:pt idx="149">
                  <c:v>41.475367466194108</c:v>
                </c:pt>
                <c:pt idx="150">
                  <c:v>43.454660721792123</c:v>
                </c:pt>
                <c:pt idx="151">
                  <c:v>45.335190468572222</c:v>
                </c:pt>
                <c:pt idx="152">
                  <c:v>47.126066660180413</c:v>
                </c:pt>
                <c:pt idx="153">
                  <c:v>48.003482972513417</c:v>
                </c:pt>
                <c:pt idx="154">
                  <c:v>47.977492089694394</c:v>
                </c:pt>
                <c:pt idx="155">
                  <c:v>47.024423373041017</c:v>
                </c:pt>
                <c:pt idx="156">
                  <c:v>44.302447534008607</c:v>
                </c:pt>
                <c:pt idx="157">
                  <c:v>41.253207883489473</c:v>
                </c:pt>
                <c:pt idx="158">
                  <c:v>38.720431479890316</c:v>
                </c:pt>
                <c:pt idx="159">
                  <c:v>36.727697544319049</c:v>
                </c:pt>
                <c:pt idx="160">
                  <c:v>35.301330286548698</c:v>
                </c:pt>
                <c:pt idx="161">
                  <c:v>35.301330286548698</c:v>
                </c:pt>
                <c:pt idx="162">
                  <c:v>35.301330286548698</c:v>
                </c:pt>
                <c:pt idx="163">
                  <c:v>35.301330286548698</c:v>
                </c:pt>
                <c:pt idx="164">
                  <c:v>35.301330286548698</c:v>
                </c:pt>
                <c:pt idx="165">
                  <c:v>35.787024109004825</c:v>
                </c:pt>
                <c:pt idx="166">
                  <c:v>36.723087433686125</c:v>
                </c:pt>
                <c:pt idx="167">
                  <c:v>38.080712386760815</c:v>
                </c:pt>
                <c:pt idx="168">
                  <c:v>39.833870292034014</c:v>
                </c:pt>
                <c:pt idx="169">
                  <c:v>41.960692741605904</c:v>
                </c:pt>
                <c:pt idx="170">
                  <c:v>43.957215698480212</c:v>
                </c:pt>
                <c:pt idx="171">
                  <c:v>45.815744161577754</c:v>
                </c:pt>
                <c:pt idx="172">
                  <c:v>47.585050964030849</c:v>
                </c:pt>
                <c:pt idx="173">
                  <c:v>48.443100968149345</c:v>
                </c:pt>
                <c:pt idx="174">
                  <c:v>48.390581851243098</c:v>
                </c:pt>
                <c:pt idx="175">
                  <c:v>47.420177441681943</c:v>
                </c:pt>
                <c:pt idx="176">
                  <c:v>45.54488314986822</c:v>
                </c:pt>
                <c:pt idx="177">
                  <c:v>44.286553843174126</c:v>
                </c:pt>
                <c:pt idx="178">
                  <c:v>43.543948382616101</c:v>
                </c:pt>
                <c:pt idx="179">
                  <c:v>43.338247498784163</c:v>
                </c:pt>
                <c:pt idx="180">
                  <c:v>43.695037577848581</c:v>
                </c:pt>
                <c:pt idx="181">
                  <c:v>44.644342530717154</c:v>
                </c:pt>
                <c:pt idx="182">
                  <c:v>44.644342530717154</c:v>
                </c:pt>
                <c:pt idx="183">
                  <c:v>44.644342530717154</c:v>
                </c:pt>
                <c:pt idx="184">
                  <c:v>44.644342530717154</c:v>
                </c:pt>
                <c:pt idx="185">
                  <c:v>44.644342530717154</c:v>
                </c:pt>
                <c:pt idx="186">
                  <c:v>44.644342530717154</c:v>
                </c:pt>
                <c:pt idx="187">
                  <c:v>44.644342530717154</c:v>
                </c:pt>
                <c:pt idx="188">
                  <c:v>44.644342530717154</c:v>
                </c:pt>
                <c:pt idx="189">
                  <c:v>44.644342530717154</c:v>
                </c:pt>
                <c:pt idx="190">
                  <c:v>44.644342530717154</c:v>
                </c:pt>
                <c:pt idx="191">
                  <c:v>44.644342530717154</c:v>
                </c:pt>
                <c:pt idx="192">
                  <c:v>44.644342530717154</c:v>
                </c:pt>
                <c:pt idx="193">
                  <c:v>45.021900927577668</c:v>
                </c:pt>
                <c:pt idx="194">
                  <c:v>45.757287502726456</c:v>
                </c:pt>
                <c:pt idx="195">
                  <c:v>46.833995079013697</c:v>
                </c:pt>
                <c:pt idx="196">
                  <c:v>47.414566641193503</c:v>
                </c:pt>
                <c:pt idx="197">
                  <c:v>47.476743431807549</c:v>
                </c:pt>
                <c:pt idx="198">
                  <c:v>46.592389412183159</c:v>
                </c:pt>
                <c:pt idx="199">
                  <c:v>44.748027971423227</c:v>
                </c:pt>
                <c:pt idx="200">
                  <c:v>41.9195562726905</c:v>
                </c:pt>
                <c:pt idx="201">
                  <c:v>38.892733470513875</c:v>
                </c:pt>
                <c:pt idx="202">
                  <c:v>36.033169169405014</c:v>
                </c:pt>
                <c:pt idx="203">
                  <c:v>33.742577281674059</c:v>
                </c:pt>
                <c:pt idx="204">
                  <c:v>32.054164636790375</c:v>
                </c:pt>
                <c:pt idx="205">
                  <c:v>31.008541248741029</c:v>
                </c:pt>
                <c:pt idx="206">
                  <c:v>30.657404978243022</c:v>
                </c:pt>
                <c:pt idx="207">
                  <c:v>30.657404978243022</c:v>
                </c:pt>
                <c:pt idx="208">
                  <c:v>30.657404978243022</c:v>
                </c:pt>
                <c:pt idx="209">
                  <c:v>30.657404978243022</c:v>
                </c:pt>
                <c:pt idx="210">
                  <c:v>30.657404978243022</c:v>
                </c:pt>
                <c:pt idx="211">
                  <c:v>30.657404978243022</c:v>
                </c:pt>
                <c:pt idx="212">
                  <c:v>30.657404978243022</c:v>
                </c:pt>
                <c:pt idx="213">
                  <c:v>30.657404978243022</c:v>
                </c:pt>
                <c:pt idx="214">
                  <c:v>30.657404978243022</c:v>
                </c:pt>
                <c:pt idx="215">
                  <c:v>30.657404978243022</c:v>
                </c:pt>
                <c:pt idx="216">
                  <c:v>31.222398965485155</c:v>
                </c:pt>
                <c:pt idx="217">
                  <c:v>32.302559413275375</c:v>
                </c:pt>
                <c:pt idx="218">
                  <c:v>33.856450949080156</c:v>
                </c:pt>
                <c:pt idx="219">
                  <c:v>35.851781795522541</c:v>
                </c:pt>
                <c:pt idx="220">
                  <c:v>38.259911631301449</c:v>
                </c:pt>
                <c:pt idx="221">
                  <c:v>40.491960867290366</c:v>
                </c:pt>
                <c:pt idx="222">
                  <c:v>42.576646680654207</c:v>
                </c:pt>
                <c:pt idx="223">
                  <c:v>44.537740299367172</c:v>
                </c:pt>
                <c:pt idx="224">
                  <c:v>46.390368740322636</c:v>
                </c:pt>
                <c:pt idx="225">
                  <c:v>48.149066727443653</c:v>
                </c:pt>
                <c:pt idx="226">
                  <c:v>49.012351459027194</c:v>
                </c:pt>
                <c:pt idx="227">
                  <c:v>48.976342889427244</c:v>
                </c:pt>
                <c:pt idx="228">
                  <c:v>48.034254958475984</c:v>
                </c:pt>
                <c:pt idx="229">
                  <c:v>46.17333042852021</c:v>
                </c:pt>
                <c:pt idx="230">
                  <c:v>43.371848627146356</c:v>
                </c:pt>
                <c:pt idx="231">
                  <c:v>40.41026108919786</c:v>
                </c:pt>
                <c:pt idx="232">
                  <c:v>37.274939548489797</c:v>
                </c:pt>
                <c:pt idx="233">
                  <c:v>33.88312770728389</c:v>
                </c:pt>
                <c:pt idx="234">
                  <c:v>30.131043334138848</c:v>
                </c:pt>
                <c:pt idx="235">
                  <c:v>27.118251999248592</c:v>
                </c:pt>
                <c:pt idx="236">
                  <c:v>24.772066269018342</c:v>
                </c:pt>
                <c:pt idx="237">
                  <c:v>23.131104804808125</c:v>
                </c:pt>
                <c:pt idx="238">
                  <c:v>22.302574109083348</c:v>
                </c:pt>
                <c:pt idx="239">
                  <c:v>22.420178411422157</c:v>
                </c:pt>
                <c:pt idx="240">
                  <c:v>22.420178411422157</c:v>
                </c:pt>
                <c:pt idx="241">
                  <c:v>22.420178411422157</c:v>
                </c:pt>
                <c:pt idx="242">
                  <c:v>22.420178411422157</c:v>
                </c:pt>
                <c:pt idx="243">
                  <c:v>22.420178411422157</c:v>
                </c:pt>
                <c:pt idx="244">
                  <c:v>22.420178411422157</c:v>
                </c:pt>
                <c:pt idx="245">
                  <c:v>22.420178411422157</c:v>
                </c:pt>
                <c:pt idx="246">
                  <c:v>22.420178411422157</c:v>
                </c:pt>
                <c:pt idx="247">
                  <c:v>22.420178411422157</c:v>
                </c:pt>
                <c:pt idx="248">
                  <c:v>22.420178411422157</c:v>
                </c:pt>
                <c:pt idx="249">
                  <c:v>23.17072189036427</c:v>
                </c:pt>
                <c:pt idx="250">
                  <c:v>24.584238017169895</c:v>
                </c:pt>
                <c:pt idx="251">
                  <c:v>26.586754603698893</c:v>
                </c:pt>
                <c:pt idx="252">
                  <c:v>29.122278863815144</c:v>
                </c:pt>
                <c:pt idx="253">
                  <c:v>32.146130733431875</c:v>
                </c:pt>
                <c:pt idx="254">
                  <c:v>34.871962903929933</c:v>
                </c:pt>
                <c:pt idx="255">
                  <c:v>37.358190317103983</c:v>
                </c:pt>
                <c:pt idx="256">
                  <c:v>39.653722605776437</c:v>
                </c:pt>
                <c:pt idx="257">
                  <c:v>41.792432202621718</c:v>
                </c:pt>
                <c:pt idx="258">
                  <c:v>43.799285025937124</c:v>
                </c:pt>
                <c:pt idx="259">
                  <c:v>45.69230023333499</c:v>
                </c:pt>
                <c:pt idx="260">
                  <c:v>47.458818456918344</c:v>
                </c:pt>
                <c:pt idx="261">
                  <c:v>49.146254654880607</c:v>
                </c:pt>
                <c:pt idx="262">
                  <c:v>50.763386073253479</c:v>
                </c:pt>
                <c:pt idx="263">
                  <c:v>52.31772342210165</c:v>
                </c:pt>
                <c:pt idx="264">
                  <c:v>53.81569280304133</c:v>
                </c:pt>
                <c:pt idx="265">
                  <c:v>55.28833135411422</c:v>
                </c:pt>
                <c:pt idx="266">
                  <c:v>56.703289943102241</c:v>
                </c:pt>
                <c:pt idx="267">
                  <c:v>58.06564907824901</c:v>
                </c:pt>
                <c:pt idx="268">
                  <c:v>59.378631590064266</c:v>
                </c:pt>
                <c:pt idx="269">
                  <c:v>60.646379031265042</c:v>
                </c:pt>
                <c:pt idx="270">
                  <c:v>61.841432411385632</c:v>
                </c:pt>
                <c:pt idx="271">
                  <c:v>62.999722105082398</c:v>
                </c:pt>
                <c:pt idx="272">
                  <c:v>64.123026036302761</c:v>
                </c:pt>
                <c:pt idx="273">
                  <c:v>65.21411363646304</c:v>
                </c:pt>
                <c:pt idx="274">
                  <c:v>66.274418284465781</c:v>
                </c:pt>
                <c:pt idx="275">
                  <c:v>67.336436449176773</c:v>
                </c:pt>
                <c:pt idx="276">
                  <c:v>68.368879131185565</c:v>
                </c:pt>
                <c:pt idx="277">
                  <c:v>69.372881334390357</c:v>
                </c:pt>
                <c:pt idx="278">
                  <c:v>70.349476547982249</c:v>
                </c:pt>
                <c:pt idx="279">
                  <c:v>71.299608905194674</c:v>
                </c:pt>
                <c:pt idx="280">
                  <c:v>72.224142120593513</c:v>
                </c:pt>
                <c:pt idx="281">
                  <c:v>73.123688045783439</c:v>
                </c:pt>
                <c:pt idx="282">
                  <c:v>74.001324319607733</c:v>
                </c:pt>
                <c:pt idx="283">
                  <c:v>74.860386302768774</c:v>
                </c:pt>
                <c:pt idx="284">
                  <c:v>75.176605532010882</c:v>
                </c:pt>
                <c:pt idx="285">
                  <c:v>74.945819938811042</c:v>
                </c:pt>
                <c:pt idx="286">
                  <c:v>74.163023172869529</c:v>
                </c:pt>
                <c:pt idx="287">
                  <c:v>72.819928188936075</c:v>
                </c:pt>
                <c:pt idx="288">
                  <c:v>70.906890459617841</c:v>
                </c:pt>
                <c:pt idx="289">
                  <c:v>68.940458940664854</c:v>
                </c:pt>
                <c:pt idx="290">
                  <c:v>66.915863497410783</c:v>
                </c:pt>
                <c:pt idx="291">
                  <c:v>64.827572463109533</c:v>
                </c:pt>
                <c:pt idx="292">
                  <c:v>62.672959108158146</c:v>
                </c:pt>
                <c:pt idx="293">
                  <c:v>60.452466659737674</c:v>
                </c:pt>
                <c:pt idx="294">
                  <c:v>58.165813037020641</c:v>
                </c:pt>
                <c:pt idx="295">
                  <c:v>55.81178418809818</c:v>
                </c:pt>
                <c:pt idx="296">
                  <c:v>53.387944036929994</c:v>
                </c:pt>
                <c:pt idx="297">
                  <c:v>50.886365656388179</c:v>
                </c:pt>
                <c:pt idx="298">
                  <c:v>48.29259549309478</c:v>
                </c:pt>
                <c:pt idx="299">
                  <c:v>45.589569938837684</c:v>
                </c:pt>
                <c:pt idx="300">
                  <c:v>42.777168926819456</c:v>
                </c:pt>
                <c:pt idx="301">
                  <c:v>39.803741559160642</c:v>
                </c:pt>
                <c:pt idx="302">
                  <c:v>36.624431174871503</c:v>
                </c:pt>
                <c:pt idx="303">
                  <c:v>33.17261129189999</c:v>
                </c:pt>
                <c:pt idx="304">
                  <c:v>29.364845777344822</c:v>
                </c:pt>
                <c:pt idx="305">
                  <c:v>26.164039302826648</c:v>
                </c:pt>
                <c:pt idx="306">
                  <c:v>23.639560361802712</c:v>
                </c:pt>
                <c:pt idx="307">
                  <c:v>21.857378349741399</c:v>
                </c:pt>
                <c:pt idx="308">
                  <c:v>22.116493926937519</c:v>
                </c:pt>
                <c:pt idx="309">
                  <c:v>23.323370927685311</c:v>
                </c:pt>
                <c:pt idx="310">
                  <c:v>24.530247928433095</c:v>
                </c:pt>
                <c:pt idx="311">
                  <c:v>25.737124929180887</c:v>
                </c:pt>
                <c:pt idx="312">
                  <c:v>26.944001929928675</c:v>
                </c:pt>
                <c:pt idx="313">
                  <c:v>26.944001929928675</c:v>
                </c:pt>
                <c:pt idx="314">
                  <c:v>26.944001929928675</c:v>
                </c:pt>
                <c:pt idx="315">
                  <c:v>27.587907186770757</c:v>
                </c:pt>
                <c:pt idx="316">
                  <c:v>28.821454031911816</c:v>
                </c:pt>
                <c:pt idx="317">
                  <c:v>30.58918122006861</c:v>
                </c:pt>
                <c:pt idx="318">
                  <c:v>32.847907157618785</c:v>
                </c:pt>
                <c:pt idx="319">
                  <c:v>35.561893054234368</c:v>
                </c:pt>
                <c:pt idx="320">
                  <c:v>38.056974500062395</c:v>
                </c:pt>
                <c:pt idx="321">
                  <c:v>40.362139581138436</c:v>
                </c:pt>
                <c:pt idx="322">
                  <c:v>42.510737744216712</c:v>
                </c:pt>
                <c:pt idx="323">
                  <c:v>44.52621351944989</c:v>
                </c:pt>
                <c:pt idx="324">
                  <c:v>46.427793085109137</c:v>
                </c:pt>
                <c:pt idx="325">
                  <c:v>48.229433915506625</c:v>
                </c:pt>
                <c:pt idx="326">
                  <c:v>49.94258585250877</c:v>
                </c:pt>
                <c:pt idx="327">
                  <c:v>51.576747535463426</c:v>
                </c:pt>
                <c:pt idx="328">
                  <c:v>53.139945988041269</c:v>
                </c:pt>
                <c:pt idx="329">
                  <c:v>54.637611596875772</c:v>
                </c:pt>
                <c:pt idx="330">
                  <c:v>56.075784829226905</c:v>
                </c:pt>
                <c:pt idx="331">
                  <c:v>57.459797934497963</c:v>
                </c:pt>
                <c:pt idx="332">
                  <c:v>58.793078423544145</c:v>
                </c:pt>
                <c:pt idx="333">
                  <c:v>60.079790336915551</c:v>
                </c:pt>
                <c:pt idx="334">
                  <c:v>61.324588791173731</c:v>
                </c:pt>
                <c:pt idx="335">
                  <c:v>62.533519041813335</c:v>
                </c:pt>
                <c:pt idx="336">
                  <c:v>63.711078682161371</c:v>
                </c:pt>
                <c:pt idx="337">
                  <c:v>64.249577070000186</c:v>
                </c:pt>
                <c:pt idx="338">
                  <c:v>64.144233975140494</c:v>
                </c:pt>
                <c:pt idx="339">
                  <c:v>63.38790595770439</c:v>
                </c:pt>
                <c:pt idx="340">
                  <c:v>61.969769499085942</c:v>
                </c:pt>
                <c:pt idx="341">
                  <c:v>59.877026267182963</c:v>
                </c:pt>
                <c:pt idx="342">
                  <c:v>57.707633225234204</c:v>
                </c:pt>
                <c:pt idx="343">
                  <c:v>55.452382194983294</c:v>
                </c:pt>
                <c:pt idx="344">
                  <c:v>53.100029795077532</c:v>
                </c:pt>
                <c:pt idx="345">
                  <c:v>50.640878472888517</c:v>
                </c:pt>
                <c:pt idx="346">
                  <c:v>48.067330505960868</c:v>
                </c:pt>
                <c:pt idx="347">
                  <c:v>45.366499728314778</c:v>
                </c:pt>
                <c:pt idx="348">
                  <c:v>42.521300080884295</c:v>
                </c:pt>
                <c:pt idx="349">
                  <c:v>39.506225066381845</c:v>
                </c:pt>
                <c:pt idx="350">
                  <c:v>36.278898523759281</c:v>
                </c:pt>
                <c:pt idx="351">
                  <c:v>32.766871009624865</c:v>
                </c:pt>
                <c:pt idx="352">
                  <c:v>28.841923755440909</c:v>
                </c:pt>
                <c:pt idx="353">
                  <c:v>24.208355325446774</c:v>
                </c:pt>
                <c:pt idx="354">
                  <c:v>20.763389717578342</c:v>
                </c:pt>
                <c:pt idx="355">
                  <c:v>18.069581510604802</c:v>
                </c:pt>
                <c:pt idx="356">
                  <c:v>16.223772100386249</c:v>
                </c:pt>
                <c:pt idx="357">
                  <c:v>15.385985748745094</c:v>
                </c:pt>
                <c:pt idx="358">
                  <c:v>15.890544358202458</c:v>
                </c:pt>
                <c:pt idx="359">
                  <c:v>15.890544358202458</c:v>
                </c:pt>
                <c:pt idx="360">
                  <c:v>15.890544358202458</c:v>
                </c:pt>
                <c:pt idx="361">
                  <c:v>16.909365350878147</c:v>
                </c:pt>
                <c:pt idx="362">
                  <c:v>18.7440465777734</c:v>
                </c:pt>
                <c:pt idx="363">
                  <c:v>21.269881565138103</c:v>
                </c:pt>
                <c:pt idx="364">
                  <c:v>24.403999618501118</c:v>
                </c:pt>
                <c:pt idx="365">
                  <c:v>28.085891824010297</c:v>
                </c:pt>
                <c:pt idx="366">
                  <c:v>31.250327818698395</c:v>
                </c:pt>
                <c:pt idx="367">
                  <c:v>34.0623706144072</c:v>
                </c:pt>
                <c:pt idx="368">
                  <c:v>36.614820992111163</c:v>
                </c:pt>
                <c:pt idx="369">
                  <c:v>38.964392038879069</c:v>
                </c:pt>
                <c:pt idx="370">
                  <c:v>41.148622013125944</c:v>
                </c:pt>
                <c:pt idx="371">
                  <c:v>43.193531423212747</c:v>
                </c:pt>
                <c:pt idx="372">
                  <c:v>45.118688093503764</c:v>
                </c:pt>
                <c:pt idx="373">
                  <c:v>46.940594588893553</c:v>
                </c:pt>
                <c:pt idx="374">
                  <c:v>48.646093279506793</c:v>
                </c:pt>
                <c:pt idx="375">
                  <c:v>50.279291441890244</c:v>
                </c:pt>
                <c:pt idx="376">
                  <c:v>51.848068255235162</c:v>
                </c:pt>
                <c:pt idx="377">
                  <c:v>53.359132716412965</c:v>
                </c:pt>
                <c:pt idx="378">
                  <c:v>54.816883587483026</c:v>
                </c:pt>
                <c:pt idx="379">
                  <c:v>56.250442648710496</c:v>
                </c:pt>
                <c:pt idx="380">
                  <c:v>57.62890687302594</c:v>
                </c:pt>
                <c:pt idx="381">
                  <c:v>58.957009841141812</c:v>
                </c:pt>
                <c:pt idx="382">
                  <c:v>59.578932092767481</c:v>
                </c:pt>
                <c:pt idx="383">
                  <c:v>59.489691539317924</c:v>
                </c:pt>
                <c:pt idx="384">
                  <c:v>58.682190226810505</c:v>
                </c:pt>
                <c:pt idx="385">
                  <c:v>57.14666746699119</c:v>
                </c:pt>
                <c:pt idx="386">
                  <c:v>54.868608785477761</c:v>
                </c:pt>
                <c:pt idx="387">
                  <c:v>52.489679814875139</c:v>
                </c:pt>
                <c:pt idx="388">
                  <c:v>50.001510426869075</c:v>
                </c:pt>
                <c:pt idx="389">
                  <c:v>47.395627419447308</c:v>
                </c:pt>
                <c:pt idx="390">
                  <c:v>44.659447449360293</c:v>
                </c:pt>
                <c:pt idx="391">
                  <c:v>41.774134654311531</c:v>
                </c:pt>
                <c:pt idx="392">
                  <c:v>38.711361194281082</c:v>
                </c:pt>
                <c:pt idx="393">
                  <c:v>35.422161510900892</c:v>
                </c:pt>
                <c:pt idx="394">
                  <c:v>31.823896952625716</c:v>
                </c:pt>
                <c:pt idx="395">
                  <c:v>27.7635583647366</c:v>
                </c:pt>
                <c:pt idx="396">
                  <c:v>24.116022204662492</c:v>
                </c:pt>
                <c:pt idx="397">
                  <c:v>21.166995771872074</c:v>
                </c:pt>
                <c:pt idx="398">
                  <c:v>18.98980120745447</c:v>
                </c:pt>
                <c:pt idx="399">
                  <c:v>17.692841775962265</c:v>
                </c:pt>
                <c:pt idx="400">
                  <c:v>17.461237069577862</c:v>
                </c:pt>
                <c:pt idx="401">
                  <c:v>17.461237069577862</c:v>
                </c:pt>
                <c:pt idx="402">
                  <c:v>17.461237069577862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B27-4F5F-BB25-A53E7F214D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09825807"/>
        <c:axId val="44084959"/>
      </c:lineChart>
      <c:catAx>
        <c:axId val="170982580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m 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084959"/>
        <c:crosses val="autoZero"/>
        <c:auto val="1"/>
        <c:lblAlgn val="ctr"/>
        <c:lblOffset val="100"/>
        <c:tickMarkSkip val="1"/>
        <c:noMultiLvlLbl val="0"/>
      </c:catAx>
      <c:valAx>
        <c:axId val="44084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="1"/>
                  <a:t>Velocity</a:t>
                </a:r>
                <a:r>
                  <a:rPr lang="en-GB" sz="1600" b="1" baseline="0"/>
                  <a:t> m/s</a:t>
                </a:r>
                <a:endParaRPr lang="en-GB" sz="1600" b="1"/>
              </a:p>
            </c:rich>
          </c:tx>
          <c:layout>
            <c:manualLayout>
              <c:xMode val="edge"/>
              <c:yMode val="edge"/>
              <c:x val="4.4382995193896664E-3"/>
              <c:y val="0.4525162962437516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9825807"/>
        <c:crossesAt val="1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2000" b="1" u="sng"/>
              <a:t>Gears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20809533164386E-2"/>
          <c:y val="8.3810923010331079E-2"/>
          <c:w val="0.91832154864314564"/>
          <c:h val="0.8011000249569139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</c:spPr>
          <c:invertIfNegative val="0"/>
          <c:cat>
            <c:strRef>
              <c:f>'Track spec smooth'!$K$36</c:f>
              <c:strCache>
                <c:ptCount val="1"/>
                <c:pt idx="0">
                  <c:v>Gear</c:v>
                </c:pt>
              </c:strCache>
            </c:strRef>
          </c:cat>
          <c:val>
            <c:numRef>
              <c:f>'Track spec smooth'!$K$37:$K$439</c:f>
              <c:numCache>
                <c:formatCode>General</c:formatCode>
                <c:ptCount val="403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  <c:pt idx="30">
                  <c:v>4</c:v>
                </c:pt>
                <c:pt idx="31">
                  <c:v>4</c:v>
                </c:pt>
                <c:pt idx="32">
                  <c:v>4</c:v>
                </c:pt>
                <c:pt idx="33">
                  <c:v>4</c:v>
                </c:pt>
                <c:pt idx="34">
                  <c:v>4</c:v>
                </c:pt>
                <c:pt idx="35">
                  <c:v>4</c:v>
                </c:pt>
                <c:pt idx="36">
                  <c:v>4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2</c:v>
                </c:pt>
                <c:pt idx="48">
                  <c:v>2</c:v>
                </c:pt>
                <c:pt idx="49">
                  <c:v>2</c:v>
                </c:pt>
                <c:pt idx="50">
                  <c:v>2</c:v>
                </c:pt>
                <c:pt idx="51">
                  <c:v>2</c:v>
                </c:pt>
                <c:pt idx="52">
                  <c:v>2</c:v>
                </c:pt>
                <c:pt idx="53">
                  <c:v>2</c:v>
                </c:pt>
                <c:pt idx="54">
                  <c:v>2</c:v>
                </c:pt>
                <c:pt idx="55">
                  <c:v>2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2</c:v>
                </c:pt>
                <c:pt idx="72">
                  <c:v>2</c:v>
                </c:pt>
                <c:pt idx="73">
                  <c:v>2</c:v>
                </c:pt>
                <c:pt idx="74">
                  <c:v>2</c:v>
                </c:pt>
                <c:pt idx="75">
                  <c:v>3</c:v>
                </c:pt>
                <c:pt idx="76">
                  <c:v>3</c:v>
                </c:pt>
                <c:pt idx="77">
                  <c:v>3</c:v>
                </c:pt>
                <c:pt idx="78">
                  <c:v>3</c:v>
                </c:pt>
                <c:pt idx="79">
                  <c:v>3</c:v>
                </c:pt>
                <c:pt idx="80">
                  <c:v>3</c:v>
                </c:pt>
                <c:pt idx="81">
                  <c:v>3</c:v>
                </c:pt>
                <c:pt idx="82">
                  <c:v>3</c:v>
                </c:pt>
                <c:pt idx="83">
                  <c:v>3</c:v>
                </c:pt>
                <c:pt idx="84">
                  <c:v>3</c:v>
                </c:pt>
                <c:pt idx="85">
                  <c:v>3</c:v>
                </c:pt>
                <c:pt idx="86">
                  <c:v>3</c:v>
                </c:pt>
                <c:pt idx="87">
                  <c:v>3</c:v>
                </c:pt>
                <c:pt idx="88">
                  <c:v>3</c:v>
                </c:pt>
                <c:pt idx="89">
                  <c:v>3</c:v>
                </c:pt>
                <c:pt idx="90">
                  <c:v>3</c:v>
                </c:pt>
                <c:pt idx="91">
                  <c:v>3</c:v>
                </c:pt>
                <c:pt idx="92">
                  <c:v>3</c:v>
                </c:pt>
                <c:pt idx="93">
                  <c:v>3</c:v>
                </c:pt>
                <c:pt idx="94">
                  <c:v>3</c:v>
                </c:pt>
                <c:pt idx="95">
                  <c:v>3</c:v>
                </c:pt>
                <c:pt idx="96">
                  <c:v>3</c:v>
                </c:pt>
                <c:pt idx="97">
                  <c:v>3</c:v>
                </c:pt>
                <c:pt idx="98">
                  <c:v>3</c:v>
                </c:pt>
                <c:pt idx="99">
                  <c:v>3</c:v>
                </c:pt>
                <c:pt idx="100">
                  <c:v>3</c:v>
                </c:pt>
                <c:pt idx="101">
                  <c:v>3</c:v>
                </c:pt>
                <c:pt idx="102">
                  <c:v>3</c:v>
                </c:pt>
                <c:pt idx="103">
                  <c:v>3</c:v>
                </c:pt>
                <c:pt idx="104">
                  <c:v>3</c:v>
                </c:pt>
                <c:pt idx="105">
                  <c:v>3</c:v>
                </c:pt>
                <c:pt idx="106">
                  <c:v>3</c:v>
                </c:pt>
                <c:pt idx="107">
                  <c:v>3</c:v>
                </c:pt>
                <c:pt idx="108">
                  <c:v>3</c:v>
                </c:pt>
                <c:pt idx="109">
                  <c:v>3</c:v>
                </c:pt>
                <c:pt idx="110">
                  <c:v>2</c:v>
                </c:pt>
                <c:pt idx="111">
                  <c:v>2</c:v>
                </c:pt>
                <c:pt idx="112">
                  <c:v>2</c:v>
                </c:pt>
                <c:pt idx="113">
                  <c:v>2</c:v>
                </c:pt>
                <c:pt idx="114">
                  <c:v>2</c:v>
                </c:pt>
                <c:pt idx="115">
                  <c:v>2</c:v>
                </c:pt>
                <c:pt idx="116">
                  <c:v>2</c:v>
                </c:pt>
                <c:pt idx="117">
                  <c:v>2</c:v>
                </c:pt>
                <c:pt idx="118">
                  <c:v>2</c:v>
                </c:pt>
                <c:pt idx="119">
                  <c:v>2</c:v>
                </c:pt>
                <c:pt idx="120">
                  <c:v>2</c:v>
                </c:pt>
                <c:pt idx="121">
                  <c:v>2</c:v>
                </c:pt>
                <c:pt idx="122">
                  <c:v>2</c:v>
                </c:pt>
                <c:pt idx="123">
                  <c:v>2</c:v>
                </c:pt>
                <c:pt idx="124">
                  <c:v>2</c:v>
                </c:pt>
                <c:pt idx="125">
                  <c:v>2</c:v>
                </c:pt>
                <c:pt idx="126">
                  <c:v>2</c:v>
                </c:pt>
                <c:pt idx="127">
                  <c:v>2</c:v>
                </c:pt>
                <c:pt idx="128">
                  <c:v>2</c:v>
                </c:pt>
                <c:pt idx="129">
                  <c:v>2</c:v>
                </c:pt>
                <c:pt idx="130">
                  <c:v>2</c:v>
                </c:pt>
                <c:pt idx="131">
                  <c:v>2</c:v>
                </c:pt>
                <c:pt idx="132">
                  <c:v>2</c:v>
                </c:pt>
                <c:pt idx="133">
                  <c:v>2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2</c:v>
                </c:pt>
                <c:pt idx="150">
                  <c:v>2</c:v>
                </c:pt>
                <c:pt idx="151">
                  <c:v>2</c:v>
                </c:pt>
                <c:pt idx="152">
                  <c:v>2</c:v>
                </c:pt>
                <c:pt idx="153">
                  <c:v>2</c:v>
                </c:pt>
                <c:pt idx="154">
                  <c:v>2</c:v>
                </c:pt>
                <c:pt idx="155">
                  <c:v>2</c:v>
                </c:pt>
                <c:pt idx="156">
                  <c:v>2</c:v>
                </c:pt>
                <c:pt idx="157">
                  <c:v>2</c:v>
                </c:pt>
                <c:pt idx="158">
                  <c:v>2</c:v>
                </c:pt>
                <c:pt idx="159">
                  <c:v>2</c:v>
                </c:pt>
                <c:pt idx="160">
                  <c:v>2</c:v>
                </c:pt>
                <c:pt idx="161">
                  <c:v>2</c:v>
                </c:pt>
                <c:pt idx="162">
                  <c:v>2</c:v>
                </c:pt>
                <c:pt idx="163">
                  <c:v>2</c:v>
                </c:pt>
                <c:pt idx="164">
                  <c:v>2</c:v>
                </c:pt>
                <c:pt idx="165">
                  <c:v>2</c:v>
                </c:pt>
                <c:pt idx="166">
                  <c:v>2</c:v>
                </c:pt>
                <c:pt idx="167">
                  <c:v>2</c:v>
                </c:pt>
                <c:pt idx="168">
                  <c:v>2</c:v>
                </c:pt>
                <c:pt idx="169">
                  <c:v>2</c:v>
                </c:pt>
                <c:pt idx="170">
                  <c:v>2</c:v>
                </c:pt>
                <c:pt idx="171">
                  <c:v>3</c:v>
                </c:pt>
                <c:pt idx="172">
                  <c:v>3</c:v>
                </c:pt>
                <c:pt idx="173">
                  <c:v>3</c:v>
                </c:pt>
                <c:pt idx="174">
                  <c:v>3</c:v>
                </c:pt>
                <c:pt idx="175">
                  <c:v>3</c:v>
                </c:pt>
                <c:pt idx="176">
                  <c:v>3</c:v>
                </c:pt>
                <c:pt idx="177">
                  <c:v>3</c:v>
                </c:pt>
                <c:pt idx="178">
                  <c:v>3</c:v>
                </c:pt>
                <c:pt idx="179">
                  <c:v>3</c:v>
                </c:pt>
                <c:pt idx="180">
                  <c:v>3</c:v>
                </c:pt>
                <c:pt idx="181">
                  <c:v>3</c:v>
                </c:pt>
                <c:pt idx="182">
                  <c:v>3</c:v>
                </c:pt>
                <c:pt idx="183">
                  <c:v>3</c:v>
                </c:pt>
                <c:pt idx="184">
                  <c:v>3</c:v>
                </c:pt>
                <c:pt idx="185">
                  <c:v>3</c:v>
                </c:pt>
                <c:pt idx="186">
                  <c:v>3</c:v>
                </c:pt>
                <c:pt idx="187">
                  <c:v>3</c:v>
                </c:pt>
                <c:pt idx="188">
                  <c:v>3</c:v>
                </c:pt>
                <c:pt idx="189">
                  <c:v>3</c:v>
                </c:pt>
                <c:pt idx="190">
                  <c:v>3</c:v>
                </c:pt>
                <c:pt idx="191">
                  <c:v>3</c:v>
                </c:pt>
                <c:pt idx="192">
                  <c:v>3</c:v>
                </c:pt>
                <c:pt idx="193">
                  <c:v>3</c:v>
                </c:pt>
                <c:pt idx="194">
                  <c:v>3</c:v>
                </c:pt>
                <c:pt idx="195">
                  <c:v>3</c:v>
                </c:pt>
                <c:pt idx="196">
                  <c:v>3</c:v>
                </c:pt>
                <c:pt idx="197">
                  <c:v>2</c:v>
                </c:pt>
                <c:pt idx="198">
                  <c:v>2</c:v>
                </c:pt>
                <c:pt idx="199">
                  <c:v>2</c:v>
                </c:pt>
                <c:pt idx="200">
                  <c:v>2</c:v>
                </c:pt>
                <c:pt idx="201">
                  <c:v>2</c:v>
                </c:pt>
                <c:pt idx="202">
                  <c:v>2</c:v>
                </c:pt>
                <c:pt idx="203">
                  <c:v>2</c:v>
                </c:pt>
                <c:pt idx="204">
                  <c:v>2</c:v>
                </c:pt>
                <c:pt idx="205">
                  <c:v>2</c:v>
                </c:pt>
                <c:pt idx="206">
                  <c:v>2</c:v>
                </c:pt>
                <c:pt idx="207">
                  <c:v>2</c:v>
                </c:pt>
                <c:pt idx="208">
                  <c:v>2</c:v>
                </c:pt>
                <c:pt idx="209">
                  <c:v>2</c:v>
                </c:pt>
                <c:pt idx="210">
                  <c:v>2</c:v>
                </c:pt>
                <c:pt idx="211">
                  <c:v>2</c:v>
                </c:pt>
                <c:pt idx="212">
                  <c:v>2</c:v>
                </c:pt>
                <c:pt idx="213">
                  <c:v>2</c:v>
                </c:pt>
                <c:pt idx="214">
                  <c:v>2</c:v>
                </c:pt>
                <c:pt idx="215">
                  <c:v>2</c:v>
                </c:pt>
                <c:pt idx="216">
                  <c:v>2</c:v>
                </c:pt>
                <c:pt idx="217">
                  <c:v>2</c:v>
                </c:pt>
                <c:pt idx="218">
                  <c:v>2</c:v>
                </c:pt>
                <c:pt idx="219">
                  <c:v>2</c:v>
                </c:pt>
                <c:pt idx="220">
                  <c:v>2</c:v>
                </c:pt>
                <c:pt idx="221">
                  <c:v>2</c:v>
                </c:pt>
                <c:pt idx="222">
                  <c:v>2</c:v>
                </c:pt>
                <c:pt idx="223">
                  <c:v>2</c:v>
                </c:pt>
                <c:pt idx="224">
                  <c:v>2</c:v>
                </c:pt>
                <c:pt idx="225">
                  <c:v>2</c:v>
                </c:pt>
                <c:pt idx="226">
                  <c:v>2</c:v>
                </c:pt>
                <c:pt idx="227">
                  <c:v>2</c:v>
                </c:pt>
                <c:pt idx="228">
                  <c:v>2</c:v>
                </c:pt>
                <c:pt idx="229">
                  <c:v>2</c:v>
                </c:pt>
                <c:pt idx="230">
                  <c:v>2</c:v>
                </c:pt>
                <c:pt idx="231">
                  <c:v>2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2</c:v>
                </c:pt>
                <c:pt idx="250">
                  <c:v>2</c:v>
                </c:pt>
                <c:pt idx="251">
                  <c:v>2</c:v>
                </c:pt>
                <c:pt idx="252">
                  <c:v>2</c:v>
                </c:pt>
                <c:pt idx="253">
                  <c:v>2</c:v>
                </c:pt>
                <c:pt idx="254">
                  <c:v>2</c:v>
                </c:pt>
                <c:pt idx="255">
                  <c:v>2</c:v>
                </c:pt>
                <c:pt idx="256">
                  <c:v>2</c:v>
                </c:pt>
                <c:pt idx="257">
                  <c:v>2</c:v>
                </c:pt>
                <c:pt idx="258">
                  <c:v>2</c:v>
                </c:pt>
                <c:pt idx="259">
                  <c:v>2</c:v>
                </c:pt>
                <c:pt idx="260">
                  <c:v>3</c:v>
                </c:pt>
                <c:pt idx="261">
                  <c:v>3</c:v>
                </c:pt>
                <c:pt idx="262">
                  <c:v>3</c:v>
                </c:pt>
                <c:pt idx="263">
                  <c:v>3</c:v>
                </c:pt>
                <c:pt idx="264">
                  <c:v>3</c:v>
                </c:pt>
                <c:pt idx="265">
                  <c:v>3</c:v>
                </c:pt>
                <c:pt idx="266">
                  <c:v>3</c:v>
                </c:pt>
                <c:pt idx="267">
                  <c:v>3</c:v>
                </c:pt>
                <c:pt idx="268">
                  <c:v>3</c:v>
                </c:pt>
                <c:pt idx="269">
                  <c:v>3</c:v>
                </c:pt>
                <c:pt idx="270">
                  <c:v>4</c:v>
                </c:pt>
                <c:pt idx="271">
                  <c:v>4</c:v>
                </c:pt>
                <c:pt idx="272">
                  <c:v>4</c:v>
                </c:pt>
                <c:pt idx="273">
                  <c:v>4</c:v>
                </c:pt>
                <c:pt idx="274">
                  <c:v>4</c:v>
                </c:pt>
                <c:pt idx="275">
                  <c:v>4</c:v>
                </c:pt>
                <c:pt idx="276">
                  <c:v>4</c:v>
                </c:pt>
                <c:pt idx="277">
                  <c:v>4</c:v>
                </c:pt>
                <c:pt idx="278">
                  <c:v>4</c:v>
                </c:pt>
                <c:pt idx="279">
                  <c:v>4</c:v>
                </c:pt>
                <c:pt idx="280">
                  <c:v>4</c:v>
                </c:pt>
                <c:pt idx="281">
                  <c:v>4</c:v>
                </c:pt>
                <c:pt idx="282">
                  <c:v>4</c:v>
                </c:pt>
                <c:pt idx="283">
                  <c:v>4</c:v>
                </c:pt>
                <c:pt idx="284">
                  <c:v>4</c:v>
                </c:pt>
                <c:pt idx="285">
                  <c:v>4</c:v>
                </c:pt>
                <c:pt idx="286">
                  <c:v>4</c:v>
                </c:pt>
                <c:pt idx="287">
                  <c:v>4</c:v>
                </c:pt>
                <c:pt idx="288">
                  <c:v>3</c:v>
                </c:pt>
                <c:pt idx="289">
                  <c:v>3</c:v>
                </c:pt>
                <c:pt idx="290">
                  <c:v>3</c:v>
                </c:pt>
                <c:pt idx="291">
                  <c:v>3</c:v>
                </c:pt>
                <c:pt idx="292">
                  <c:v>3</c:v>
                </c:pt>
                <c:pt idx="293">
                  <c:v>3</c:v>
                </c:pt>
                <c:pt idx="294">
                  <c:v>3</c:v>
                </c:pt>
                <c:pt idx="295">
                  <c:v>3</c:v>
                </c:pt>
                <c:pt idx="296">
                  <c:v>3</c:v>
                </c:pt>
                <c:pt idx="297">
                  <c:v>3</c:v>
                </c:pt>
                <c:pt idx="298">
                  <c:v>3</c:v>
                </c:pt>
                <c:pt idx="299">
                  <c:v>3</c:v>
                </c:pt>
                <c:pt idx="300">
                  <c:v>2</c:v>
                </c:pt>
                <c:pt idx="301">
                  <c:v>2</c:v>
                </c:pt>
                <c:pt idx="302">
                  <c:v>2</c:v>
                </c:pt>
                <c:pt idx="303">
                  <c:v>2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2</c:v>
                </c:pt>
                <c:pt idx="309">
                  <c:v>2</c:v>
                </c:pt>
                <c:pt idx="310">
                  <c:v>2</c:v>
                </c:pt>
                <c:pt idx="311">
                  <c:v>2</c:v>
                </c:pt>
                <c:pt idx="312">
                  <c:v>2</c:v>
                </c:pt>
                <c:pt idx="313">
                  <c:v>2</c:v>
                </c:pt>
                <c:pt idx="314">
                  <c:v>2</c:v>
                </c:pt>
                <c:pt idx="315">
                  <c:v>3</c:v>
                </c:pt>
                <c:pt idx="316">
                  <c:v>3</c:v>
                </c:pt>
                <c:pt idx="317">
                  <c:v>3</c:v>
                </c:pt>
                <c:pt idx="318">
                  <c:v>3</c:v>
                </c:pt>
                <c:pt idx="319">
                  <c:v>3</c:v>
                </c:pt>
                <c:pt idx="320">
                  <c:v>3</c:v>
                </c:pt>
                <c:pt idx="321">
                  <c:v>3</c:v>
                </c:pt>
                <c:pt idx="322">
                  <c:v>3</c:v>
                </c:pt>
                <c:pt idx="323">
                  <c:v>3</c:v>
                </c:pt>
                <c:pt idx="324">
                  <c:v>3</c:v>
                </c:pt>
                <c:pt idx="325">
                  <c:v>3</c:v>
                </c:pt>
                <c:pt idx="326">
                  <c:v>3</c:v>
                </c:pt>
                <c:pt idx="327">
                  <c:v>3</c:v>
                </c:pt>
                <c:pt idx="328">
                  <c:v>3</c:v>
                </c:pt>
                <c:pt idx="329">
                  <c:v>3</c:v>
                </c:pt>
                <c:pt idx="330">
                  <c:v>3</c:v>
                </c:pt>
                <c:pt idx="331">
                  <c:v>3</c:v>
                </c:pt>
                <c:pt idx="332">
                  <c:v>3</c:v>
                </c:pt>
                <c:pt idx="333">
                  <c:v>3</c:v>
                </c:pt>
                <c:pt idx="334">
                  <c:v>3</c:v>
                </c:pt>
                <c:pt idx="335">
                  <c:v>3</c:v>
                </c:pt>
                <c:pt idx="336">
                  <c:v>3</c:v>
                </c:pt>
                <c:pt idx="337">
                  <c:v>2</c:v>
                </c:pt>
                <c:pt idx="338">
                  <c:v>2</c:v>
                </c:pt>
                <c:pt idx="339">
                  <c:v>2</c:v>
                </c:pt>
                <c:pt idx="340">
                  <c:v>2</c:v>
                </c:pt>
                <c:pt idx="341">
                  <c:v>2</c:v>
                </c:pt>
                <c:pt idx="342">
                  <c:v>2</c:v>
                </c:pt>
                <c:pt idx="343">
                  <c:v>2</c:v>
                </c:pt>
                <c:pt idx="344">
                  <c:v>2</c:v>
                </c:pt>
                <c:pt idx="345">
                  <c:v>2</c:v>
                </c:pt>
                <c:pt idx="346">
                  <c:v>2</c:v>
                </c:pt>
                <c:pt idx="347">
                  <c:v>2</c:v>
                </c:pt>
                <c:pt idx="348">
                  <c:v>2</c:v>
                </c:pt>
                <c:pt idx="349">
                  <c:v>2</c:v>
                </c:pt>
                <c:pt idx="350">
                  <c:v>2</c:v>
                </c:pt>
                <c:pt idx="351">
                  <c:v>2</c:v>
                </c:pt>
                <c:pt idx="352">
                  <c:v>2</c:v>
                </c:pt>
                <c:pt idx="353">
                  <c:v>2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2</c:v>
                </c:pt>
                <c:pt idx="362">
                  <c:v>2</c:v>
                </c:pt>
                <c:pt idx="363">
                  <c:v>2</c:v>
                </c:pt>
                <c:pt idx="364">
                  <c:v>2</c:v>
                </c:pt>
                <c:pt idx="365">
                  <c:v>2</c:v>
                </c:pt>
                <c:pt idx="366">
                  <c:v>2</c:v>
                </c:pt>
                <c:pt idx="367">
                  <c:v>2</c:v>
                </c:pt>
                <c:pt idx="368">
                  <c:v>2</c:v>
                </c:pt>
                <c:pt idx="369">
                  <c:v>2</c:v>
                </c:pt>
                <c:pt idx="370">
                  <c:v>2</c:v>
                </c:pt>
                <c:pt idx="371">
                  <c:v>2</c:v>
                </c:pt>
                <c:pt idx="372">
                  <c:v>2</c:v>
                </c:pt>
                <c:pt idx="373">
                  <c:v>2</c:v>
                </c:pt>
                <c:pt idx="374">
                  <c:v>3</c:v>
                </c:pt>
                <c:pt idx="375">
                  <c:v>3</c:v>
                </c:pt>
                <c:pt idx="376">
                  <c:v>3</c:v>
                </c:pt>
                <c:pt idx="377">
                  <c:v>3</c:v>
                </c:pt>
                <c:pt idx="378">
                  <c:v>3</c:v>
                </c:pt>
                <c:pt idx="379">
                  <c:v>3</c:v>
                </c:pt>
                <c:pt idx="380">
                  <c:v>3</c:v>
                </c:pt>
                <c:pt idx="381">
                  <c:v>3</c:v>
                </c:pt>
                <c:pt idx="382">
                  <c:v>2</c:v>
                </c:pt>
                <c:pt idx="383">
                  <c:v>2</c:v>
                </c:pt>
                <c:pt idx="384">
                  <c:v>2</c:v>
                </c:pt>
                <c:pt idx="385">
                  <c:v>2</c:v>
                </c:pt>
                <c:pt idx="386">
                  <c:v>2</c:v>
                </c:pt>
                <c:pt idx="387">
                  <c:v>2</c:v>
                </c:pt>
                <c:pt idx="388">
                  <c:v>2</c:v>
                </c:pt>
                <c:pt idx="389">
                  <c:v>2</c:v>
                </c:pt>
                <c:pt idx="390">
                  <c:v>2</c:v>
                </c:pt>
                <c:pt idx="391">
                  <c:v>2</c:v>
                </c:pt>
                <c:pt idx="392">
                  <c:v>2</c:v>
                </c:pt>
                <c:pt idx="393">
                  <c:v>2</c:v>
                </c:pt>
                <c:pt idx="394">
                  <c:v>2</c:v>
                </c:pt>
                <c:pt idx="395">
                  <c:v>2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C8-4B4A-830E-BB268E7EC7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2066743471"/>
        <c:axId val="2066739151"/>
      </c:barChart>
      <c:catAx>
        <c:axId val="20667434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m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6739151"/>
        <c:crosses val="autoZero"/>
        <c:auto val="1"/>
        <c:lblAlgn val="ctr"/>
        <c:lblOffset val="100"/>
        <c:noMultiLvlLbl val="0"/>
      </c:catAx>
      <c:valAx>
        <c:axId val="2066739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Gear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6743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 b="1" u="sng"/>
              <a:t>Acceleration and breaking m/s^2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'Track spec smooth'!$G$36</c:f>
              <c:strCache>
                <c:ptCount val="1"/>
                <c:pt idx="0">
                  <c:v>Acc m/s^2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'Track spec smooth'!$E$37:$E$439</c:f>
              <c:numCache>
                <c:formatCode>0.00</c:formatCode>
                <c:ptCount val="403"/>
                <c:pt idx="0" formatCode="General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  <c:pt idx="72">
                  <c:v>720</c:v>
                </c:pt>
                <c:pt idx="73">
                  <c:v>730</c:v>
                </c:pt>
                <c:pt idx="74">
                  <c:v>740</c:v>
                </c:pt>
                <c:pt idx="75">
                  <c:v>750</c:v>
                </c:pt>
                <c:pt idx="76">
                  <c:v>760</c:v>
                </c:pt>
                <c:pt idx="77">
                  <c:v>770</c:v>
                </c:pt>
                <c:pt idx="78">
                  <c:v>780</c:v>
                </c:pt>
                <c:pt idx="79">
                  <c:v>790</c:v>
                </c:pt>
                <c:pt idx="80">
                  <c:v>800</c:v>
                </c:pt>
                <c:pt idx="81">
                  <c:v>810</c:v>
                </c:pt>
                <c:pt idx="82">
                  <c:v>820</c:v>
                </c:pt>
                <c:pt idx="83">
                  <c:v>830</c:v>
                </c:pt>
                <c:pt idx="84">
                  <c:v>840</c:v>
                </c:pt>
                <c:pt idx="85">
                  <c:v>850</c:v>
                </c:pt>
                <c:pt idx="86">
                  <c:v>860</c:v>
                </c:pt>
                <c:pt idx="87">
                  <c:v>870</c:v>
                </c:pt>
                <c:pt idx="88">
                  <c:v>880</c:v>
                </c:pt>
                <c:pt idx="89">
                  <c:v>890</c:v>
                </c:pt>
                <c:pt idx="90">
                  <c:v>900</c:v>
                </c:pt>
                <c:pt idx="91">
                  <c:v>910</c:v>
                </c:pt>
                <c:pt idx="92">
                  <c:v>920</c:v>
                </c:pt>
                <c:pt idx="93">
                  <c:v>930</c:v>
                </c:pt>
                <c:pt idx="94">
                  <c:v>940</c:v>
                </c:pt>
                <c:pt idx="95">
                  <c:v>950</c:v>
                </c:pt>
                <c:pt idx="96">
                  <c:v>960</c:v>
                </c:pt>
                <c:pt idx="97">
                  <c:v>970</c:v>
                </c:pt>
                <c:pt idx="98">
                  <c:v>980</c:v>
                </c:pt>
                <c:pt idx="99">
                  <c:v>990</c:v>
                </c:pt>
                <c:pt idx="100">
                  <c:v>1000</c:v>
                </c:pt>
                <c:pt idx="101">
                  <c:v>1010</c:v>
                </c:pt>
                <c:pt idx="102">
                  <c:v>1020</c:v>
                </c:pt>
                <c:pt idx="103">
                  <c:v>1030</c:v>
                </c:pt>
                <c:pt idx="104">
                  <c:v>1040</c:v>
                </c:pt>
                <c:pt idx="105">
                  <c:v>1050</c:v>
                </c:pt>
                <c:pt idx="106">
                  <c:v>1060</c:v>
                </c:pt>
                <c:pt idx="107">
                  <c:v>1070</c:v>
                </c:pt>
                <c:pt idx="108">
                  <c:v>1080</c:v>
                </c:pt>
                <c:pt idx="109">
                  <c:v>1090</c:v>
                </c:pt>
                <c:pt idx="110">
                  <c:v>1100</c:v>
                </c:pt>
                <c:pt idx="111">
                  <c:v>1110</c:v>
                </c:pt>
                <c:pt idx="112">
                  <c:v>1120</c:v>
                </c:pt>
                <c:pt idx="113">
                  <c:v>1130</c:v>
                </c:pt>
                <c:pt idx="114">
                  <c:v>1140</c:v>
                </c:pt>
                <c:pt idx="115">
                  <c:v>1150</c:v>
                </c:pt>
                <c:pt idx="116">
                  <c:v>1160</c:v>
                </c:pt>
                <c:pt idx="117">
                  <c:v>1170</c:v>
                </c:pt>
                <c:pt idx="118">
                  <c:v>1180</c:v>
                </c:pt>
                <c:pt idx="119">
                  <c:v>1190</c:v>
                </c:pt>
                <c:pt idx="120">
                  <c:v>1200</c:v>
                </c:pt>
                <c:pt idx="121">
                  <c:v>1210</c:v>
                </c:pt>
                <c:pt idx="122">
                  <c:v>1220</c:v>
                </c:pt>
                <c:pt idx="123">
                  <c:v>1230</c:v>
                </c:pt>
                <c:pt idx="124">
                  <c:v>1240</c:v>
                </c:pt>
                <c:pt idx="125">
                  <c:v>1250</c:v>
                </c:pt>
                <c:pt idx="126">
                  <c:v>1260</c:v>
                </c:pt>
                <c:pt idx="127">
                  <c:v>1270</c:v>
                </c:pt>
                <c:pt idx="128">
                  <c:v>1280</c:v>
                </c:pt>
                <c:pt idx="129">
                  <c:v>1290</c:v>
                </c:pt>
                <c:pt idx="130">
                  <c:v>1300</c:v>
                </c:pt>
                <c:pt idx="131">
                  <c:v>1310</c:v>
                </c:pt>
                <c:pt idx="132">
                  <c:v>1320</c:v>
                </c:pt>
                <c:pt idx="133">
                  <c:v>1330</c:v>
                </c:pt>
                <c:pt idx="134">
                  <c:v>1340</c:v>
                </c:pt>
                <c:pt idx="135">
                  <c:v>1350</c:v>
                </c:pt>
                <c:pt idx="136">
                  <c:v>1360</c:v>
                </c:pt>
                <c:pt idx="137">
                  <c:v>1370</c:v>
                </c:pt>
                <c:pt idx="138">
                  <c:v>1380</c:v>
                </c:pt>
                <c:pt idx="139">
                  <c:v>1390</c:v>
                </c:pt>
                <c:pt idx="140">
                  <c:v>1400</c:v>
                </c:pt>
                <c:pt idx="141">
                  <c:v>1410</c:v>
                </c:pt>
                <c:pt idx="142">
                  <c:v>1420</c:v>
                </c:pt>
                <c:pt idx="143">
                  <c:v>1430</c:v>
                </c:pt>
                <c:pt idx="144">
                  <c:v>1440</c:v>
                </c:pt>
                <c:pt idx="145">
                  <c:v>1450</c:v>
                </c:pt>
                <c:pt idx="146">
                  <c:v>1460</c:v>
                </c:pt>
                <c:pt idx="147">
                  <c:v>1470</c:v>
                </c:pt>
                <c:pt idx="148">
                  <c:v>1480</c:v>
                </c:pt>
                <c:pt idx="149">
                  <c:v>1490</c:v>
                </c:pt>
                <c:pt idx="150">
                  <c:v>1500</c:v>
                </c:pt>
                <c:pt idx="151">
                  <c:v>1510</c:v>
                </c:pt>
                <c:pt idx="152">
                  <c:v>1520</c:v>
                </c:pt>
                <c:pt idx="153">
                  <c:v>1530</c:v>
                </c:pt>
                <c:pt idx="154">
                  <c:v>1540</c:v>
                </c:pt>
                <c:pt idx="155">
                  <c:v>1550</c:v>
                </c:pt>
                <c:pt idx="156">
                  <c:v>1560</c:v>
                </c:pt>
                <c:pt idx="157">
                  <c:v>1570</c:v>
                </c:pt>
                <c:pt idx="158">
                  <c:v>1580</c:v>
                </c:pt>
                <c:pt idx="159">
                  <c:v>1590</c:v>
                </c:pt>
                <c:pt idx="160">
                  <c:v>1600</c:v>
                </c:pt>
                <c:pt idx="161">
                  <c:v>1610</c:v>
                </c:pt>
                <c:pt idx="162">
                  <c:v>1620</c:v>
                </c:pt>
                <c:pt idx="163">
                  <c:v>1630</c:v>
                </c:pt>
                <c:pt idx="164">
                  <c:v>1640</c:v>
                </c:pt>
                <c:pt idx="165">
                  <c:v>1650</c:v>
                </c:pt>
                <c:pt idx="166">
                  <c:v>1660</c:v>
                </c:pt>
                <c:pt idx="167">
                  <c:v>1670</c:v>
                </c:pt>
                <c:pt idx="168">
                  <c:v>1680</c:v>
                </c:pt>
                <c:pt idx="169">
                  <c:v>1690</c:v>
                </c:pt>
                <c:pt idx="170">
                  <c:v>1700</c:v>
                </c:pt>
                <c:pt idx="171">
                  <c:v>1710</c:v>
                </c:pt>
                <c:pt idx="172">
                  <c:v>1720</c:v>
                </c:pt>
                <c:pt idx="173">
                  <c:v>1730</c:v>
                </c:pt>
                <c:pt idx="174">
                  <c:v>1740</c:v>
                </c:pt>
                <c:pt idx="175">
                  <c:v>1750</c:v>
                </c:pt>
                <c:pt idx="176">
                  <c:v>1760</c:v>
                </c:pt>
                <c:pt idx="177">
                  <c:v>1770</c:v>
                </c:pt>
                <c:pt idx="178">
                  <c:v>1780</c:v>
                </c:pt>
                <c:pt idx="179">
                  <c:v>1790</c:v>
                </c:pt>
                <c:pt idx="180">
                  <c:v>1800</c:v>
                </c:pt>
                <c:pt idx="181">
                  <c:v>1810</c:v>
                </c:pt>
                <c:pt idx="182">
                  <c:v>1820</c:v>
                </c:pt>
                <c:pt idx="183">
                  <c:v>1830</c:v>
                </c:pt>
                <c:pt idx="184">
                  <c:v>1840</c:v>
                </c:pt>
                <c:pt idx="185">
                  <c:v>1850</c:v>
                </c:pt>
                <c:pt idx="186">
                  <c:v>1860</c:v>
                </c:pt>
                <c:pt idx="187">
                  <c:v>1870</c:v>
                </c:pt>
                <c:pt idx="188">
                  <c:v>1880</c:v>
                </c:pt>
                <c:pt idx="189">
                  <c:v>1890</c:v>
                </c:pt>
                <c:pt idx="190">
                  <c:v>1900</c:v>
                </c:pt>
                <c:pt idx="191">
                  <c:v>1910</c:v>
                </c:pt>
                <c:pt idx="192">
                  <c:v>1920</c:v>
                </c:pt>
                <c:pt idx="193">
                  <c:v>1930</c:v>
                </c:pt>
                <c:pt idx="194">
                  <c:v>1940</c:v>
                </c:pt>
                <c:pt idx="195">
                  <c:v>1950</c:v>
                </c:pt>
                <c:pt idx="196">
                  <c:v>1960</c:v>
                </c:pt>
                <c:pt idx="197">
                  <c:v>1970</c:v>
                </c:pt>
                <c:pt idx="198">
                  <c:v>1980</c:v>
                </c:pt>
                <c:pt idx="199">
                  <c:v>1990</c:v>
                </c:pt>
                <c:pt idx="200">
                  <c:v>2000</c:v>
                </c:pt>
                <c:pt idx="201">
                  <c:v>2010</c:v>
                </c:pt>
                <c:pt idx="202">
                  <c:v>2020</c:v>
                </c:pt>
                <c:pt idx="203">
                  <c:v>2030</c:v>
                </c:pt>
                <c:pt idx="204">
                  <c:v>2040</c:v>
                </c:pt>
                <c:pt idx="205">
                  <c:v>2050</c:v>
                </c:pt>
                <c:pt idx="206">
                  <c:v>2060</c:v>
                </c:pt>
                <c:pt idx="207">
                  <c:v>2070</c:v>
                </c:pt>
                <c:pt idx="208">
                  <c:v>2080</c:v>
                </c:pt>
                <c:pt idx="209">
                  <c:v>2090</c:v>
                </c:pt>
                <c:pt idx="210">
                  <c:v>2100</c:v>
                </c:pt>
                <c:pt idx="211">
                  <c:v>2110</c:v>
                </c:pt>
                <c:pt idx="212">
                  <c:v>2120</c:v>
                </c:pt>
                <c:pt idx="213">
                  <c:v>2130</c:v>
                </c:pt>
                <c:pt idx="214">
                  <c:v>2140</c:v>
                </c:pt>
                <c:pt idx="215">
                  <c:v>2150</c:v>
                </c:pt>
                <c:pt idx="216">
                  <c:v>2160</c:v>
                </c:pt>
                <c:pt idx="217">
                  <c:v>2170</c:v>
                </c:pt>
                <c:pt idx="218">
                  <c:v>2180</c:v>
                </c:pt>
                <c:pt idx="219">
                  <c:v>2190</c:v>
                </c:pt>
                <c:pt idx="220">
                  <c:v>2200</c:v>
                </c:pt>
                <c:pt idx="221">
                  <c:v>2210</c:v>
                </c:pt>
                <c:pt idx="222">
                  <c:v>2220</c:v>
                </c:pt>
                <c:pt idx="223">
                  <c:v>2230</c:v>
                </c:pt>
                <c:pt idx="224">
                  <c:v>2240</c:v>
                </c:pt>
                <c:pt idx="225">
                  <c:v>2250</c:v>
                </c:pt>
                <c:pt idx="226">
                  <c:v>2260</c:v>
                </c:pt>
                <c:pt idx="227">
                  <c:v>2270</c:v>
                </c:pt>
                <c:pt idx="228">
                  <c:v>2280</c:v>
                </c:pt>
                <c:pt idx="229">
                  <c:v>2290</c:v>
                </c:pt>
                <c:pt idx="230">
                  <c:v>2300</c:v>
                </c:pt>
                <c:pt idx="231">
                  <c:v>2310</c:v>
                </c:pt>
                <c:pt idx="232">
                  <c:v>2320</c:v>
                </c:pt>
                <c:pt idx="233">
                  <c:v>2330</c:v>
                </c:pt>
                <c:pt idx="234">
                  <c:v>2340</c:v>
                </c:pt>
                <c:pt idx="235">
                  <c:v>2350</c:v>
                </c:pt>
                <c:pt idx="236">
                  <c:v>2360</c:v>
                </c:pt>
                <c:pt idx="237">
                  <c:v>2370</c:v>
                </c:pt>
                <c:pt idx="238">
                  <c:v>2380</c:v>
                </c:pt>
                <c:pt idx="239">
                  <c:v>2390</c:v>
                </c:pt>
                <c:pt idx="240">
                  <c:v>2400</c:v>
                </c:pt>
                <c:pt idx="241">
                  <c:v>2410</c:v>
                </c:pt>
                <c:pt idx="242">
                  <c:v>2420</c:v>
                </c:pt>
                <c:pt idx="243">
                  <c:v>2430</c:v>
                </c:pt>
                <c:pt idx="244">
                  <c:v>2440</c:v>
                </c:pt>
                <c:pt idx="245">
                  <c:v>2450</c:v>
                </c:pt>
                <c:pt idx="246">
                  <c:v>2460</c:v>
                </c:pt>
                <c:pt idx="247">
                  <c:v>2470</c:v>
                </c:pt>
                <c:pt idx="248">
                  <c:v>2480</c:v>
                </c:pt>
                <c:pt idx="249">
                  <c:v>2490</c:v>
                </c:pt>
                <c:pt idx="250">
                  <c:v>2500</c:v>
                </c:pt>
                <c:pt idx="251">
                  <c:v>2510</c:v>
                </c:pt>
                <c:pt idx="252">
                  <c:v>2520</c:v>
                </c:pt>
                <c:pt idx="253">
                  <c:v>2530</c:v>
                </c:pt>
                <c:pt idx="254">
                  <c:v>2540</c:v>
                </c:pt>
                <c:pt idx="255">
                  <c:v>2550</c:v>
                </c:pt>
                <c:pt idx="256">
                  <c:v>2560</c:v>
                </c:pt>
                <c:pt idx="257">
                  <c:v>2570</c:v>
                </c:pt>
                <c:pt idx="258">
                  <c:v>2580</c:v>
                </c:pt>
                <c:pt idx="259">
                  <c:v>2590</c:v>
                </c:pt>
                <c:pt idx="260">
                  <c:v>2600</c:v>
                </c:pt>
                <c:pt idx="261">
                  <c:v>2610</c:v>
                </c:pt>
                <c:pt idx="262">
                  <c:v>2620</c:v>
                </c:pt>
                <c:pt idx="263">
                  <c:v>2630</c:v>
                </c:pt>
                <c:pt idx="264">
                  <c:v>2640</c:v>
                </c:pt>
                <c:pt idx="265">
                  <c:v>2650</c:v>
                </c:pt>
                <c:pt idx="266">
                  <c:v>2660</c:v>
                </c:pt>
                <c:pt idx="267">
                  <c:v>2670</c:v>
                </c:pt>
                <c:pt idx="268">
                  <c:v>2680</c:v>
                </c:pt>
                <c:pt idx="269">
                  <c:v>2690</c:v>
                </c:pt>
                <c:pt idx="270">
                  <c:v>2700</c:v>
                </c:pt>
                <c:pt idx="271">
                  <c:v>2710</c:v>
                </c:pt>
                <c:pt idx="272">
                  <c:v>2720</c:v>
                </c:pt>
                <c:pt idx="273">
                  <c:v>2730</c:v>
                </c:pt>
                <c:pt idx="274">
                  <c:v>2740</c:v>
                </c:pt>
                <c:pt idx="275">
                  <c:v>2750</c:v>
                </c:pt>
                <c:pt idx="276">
                  <c:v>2760</c:v>
                </c:pt>
                <c:pt idx="277">
                  <c:v>2770</c:v>
                </c:pt>
                <c:pt idx="278">
                  <c:v>2780</c:v>
                </c:pt>
                <c:pt idx="279">
                  <c:v>2790</c:v>
                </c:pt>
                <c:pt idx="280">
                  <c:v>2800</c:v>
                </c:pt>
                <c:pt idx="281">
                  <c:v>2810</c:v>
                </c:pt>
                <c:pt idx="282">
                  <c:v>2820</c:v>
                </c:pt>
                <c:pt idx="283">
                  <c:v>2830</c:v>
                </c:pt>
                <c:pt idx="284">
                  <c:v>2840</c:v>
                </c:pt>
                <c:pt idx="285">
                  <c:v>2850</c:v>
                </c:pt>
                <c:pt idx="286">
                  <c:v>2860</c:v>
                </c:pt>
                <c:pt idx="287">
                  <c:v>2870</c:v>
                </c:pt>
                <c:pt idx="288">
                  <c:v>2880</c:v>
                </c:pt>
                <c:pt idx="289">
                  <c:v>2890</c:v>
                </c:pt>
                <c:pt idx="290">
                  <c:v>2900</c:v>
                </c:pt>
                <c:pt idx="291">
                  <c:v>2910</c:v>
                </c:pt>
                <c:pt idx="292">
                  <c:v>2920</c:v>
                </c:pt>
                <c:pt idx="293">
                  <c:v>2930</c:v>
                </c:pt>
                <c:pt idx="294">
                  <c:v>2940</c:v>
                </c:pt>
                <c:pt idx="295">
                  <c:v>2950</c:v>
                </c:pt>
                <c:pt idx="296">
                  <c:v>2960</c:v>
                </c:pt>
                <c:pt idx="297">
                  <c:v>2970</c:v>
                </c:pt>
                <c:pt idx="298">
                  <c:v>2980</c:v>
                </c:pt>
                <c:pt idx="299">
                  <c:v>2990</c:v>
                </c:pt>
                <c:pt idx="300">
                  <c:v>3000</c:v>
                </c:pt>
                <c:pt idx="301">
                  <c:v>3010</c:v>
                </c:pt>
                <c:pt idx="302">
                  <c:v>3020</c:v>
                </c:pt>
                <c:pt idx="303">
                  <c:v>3030</c:v>
                </c:pt>
                <c:pt idx="304">
                  <c:v>3040</c:v>
                </c:pt>
                <c:pt idx="305">
                  <c:v>3050</c:v>
                </c:pt>
                <c:pt idx="306">
                  <c:v>3060</c:v>
                </c:pt>
                <c:pt idx="307">
                  <c:v>3070</c:v>
                </c:pt>
                <c:pt idx="308">
                  <c:v>3080</c:v>
                </c:pt>
                <c:pt idx="309">
                  <c:v>3090</c:v>
                </c:pt>
                <c:pt idx="310">
                  <c:v>3100</c:v>
                </c:pt>
                <c:pt idx="311">
                  <c:v>3110</c:v>
                </c:pt>
                <c:pt idx="312">
                  <c:v>3120</c:v>
                </c:pt>
                <c:pt idx="313">
                  <c:v>3130</c:v>
                </c:pt>
                <c:pt idx="314">
                  <c:v>3140</c:v>
                </c:pt>
                <c:pt idx="315">
                  <c:v>3150</c:v>
                </c:pt>
                <c:pt idx="316">
                  <c:v>3160</c:v>
                </c:pt>
                <c:pt idx="317">
                  <c:v>3170</c:v>
                </c:pt>
                <c:pt idx="318">
                  <c:v>3180</c:v>
                </c:pt>
                <c:pt idx="319">
                  <c:v>3190</c:v>
                </c:pt>
                <c:pt idx="320">
                  <c:v>3200</c:v>
                </c:pt>
                <c:pt idx="321">
                  <c:v>3210</c:v>
                </c:pt>
                <c:pt idx="322">
                  <c:v>3220</c:v>
                </c:pt>
                <c:pt idx="323">
                  <c:v>3230</c:v>
                </c:pt>
                <c:pt idx="324">
                  <c:v>3240</c:v>
                </c:pt>
                <c:pt idx="325">
                  <c:v>3250</c:v>
                </c:pt>
                <c:pt idx="326">
                  <c:v>3260</c:v>
                </c:pt>
                <c:pt idx="327">
                  <c:v>3270</c:v>
                </c:pt>
                <c:pt idx="328">
                  <c:v>3280</c:v>
                </c:pt>
                <c:pt idx="329">
                  <c:v>3290</c:v>
                </c:pt>
                <c:pt idx="330">
                  <c:v>3300</c:v>
                </c:pt>
                <c:pt idx="331">
                  <c:v>3310</c:v>
                </c:pt>
                <c:pt idx="332">
                  <c:v>3320</c:v>
                </c:pt>
                <c:pt idx="333">
                  <c:v>3330</c:v>
                </c:pt>
                <c:pt idx="334">
                  <c:v>3340</c:v>
                </c:pt>
                <c:pt idx="335">
                  <c:v>3350</c:v>
                </c:pt>
                <c:pt idx="336">
                  <c:v>3360</c:v>
                </c:pt>
                <c:pt idx="337">
                  <c:v>3370</c:v>
                </c:pt>
                <c:pt idx="338">
                  <c:v>3380</c:v>
                </c:pt>
                <c:pt idx="339">
                  <c:v>3390</c:v>
                </c:pt>
                <c:pt idx="340">
                  <c:v>3400</c:v>
                </c:pt>
                <c:pt idx="341">
                  <c:v>3410</c:v>
                </c:pt>
                <c:pt idx="342">
                  <c:v>3420</c:v>
                </c:pt>
                <c:pt idx="343">
                  <c:v>3430</c:v>
                </c:pt>
                <c:pt idx="344">
                  <c:v>3440</c:v>
                </c:pt>
                <c:pt idx="345">
                  <c:v>3450</c:v>
                </c:pt>
                <c:pt idx="346">
                  <c:v>3460</c:v>
                </c:pt>
                <c:pt idx="347">
                  <c:v>3470</c:v>
                </c:pt>
                <c:pt idx="348">
                  <c:v>3480</c:v>
                </c:pt>
                <c:pt idx="349">
                  <c:v>3490</c:v>
                </c:pt>
                <c:pt idx="350">
                  <c:v>3500</c:v>
                </c:pt>
                <c:pt idx="351">
                  <c:v>3510</c:v>
                </c:pt>
                <c:pt idx="352">
                  <c:v>3520</c:v>
                </c:pt>
                <c:pt idx="353">
                  <c:v>3530</c:v>
                </c:pt>
                <c:pt idx="354">
                  <c:v>3540</c:v>
                </c:pt>
                <c:pt idx="355">
                  <c:v>3550</c:v>
                </c:pt>
                <c:pt idx="356">
                  <c:v>3560</c:v>
                </c:pt>
                <c:pt idx="357">
                  <c:v>3570</c:v>
                </c:pt>
                <c:pt idx="358">
                  <c:v>3580</c:v>
                </c:pt>
                <c:pt idx="359">
                  <c:v>3590</c:v>
                </c:pt>
                <c:pt idx="360">
                  <c:v>3600</c:v>
                </c:pt>
                <c:pt idx="361">
                  <c:v>3610</c:v>
                </c:pt>
                <c:pt idx="362">
                  <c:v>3620</c:v>
                </c:pt>
                <c:pt idx="363">
                  <c:v>3630</c:v>
                </c:pt>
                <c:pt idx="364">
                  <c:v>3640</c:v>
                </c:pt>
                <c:pt idx="365">
                  <c:v>3650</c:v>
                </c:pt>
                <c:pt idx="366">
                  <c:v>3660</c:v>
                </c:pt>
                <c:pt idx="367">
                  <c:v>3670</c:v>
                </c:pt>
                <c:pt idx="368">
                  <c:v>3680</c:v>
                </c:pt>
                <c:pt idx="369">
                  <c:v>3690</c:v>
                </c:pt>
                <c:pt idx="370">
                  <c:v>3700</c:v>
                </c:pt>
                <c:pt idx="371">
                  <c:v>3710</c:v>
                </c:pt>
                <c:pt idx="372">
                  <c:v>3720</c:v>
                </c:pt>
                <c:pt idx="373">
                  <c:v>3730</c:v>
                </c:pt>
                <c:pt idx="374">
                  <c:v>3740</c:v>
                </c:pt>
                <c:pt idx="375">
                  <c:v>3750</c:v>
                </c:pt>
                <c:pt idx="376">
                  <c:v>3760</c:v>
                </c:pt>
                <c:pt idx="377">
                  <c:v>3770</c:v>
                </c:pt>
                <c:pt idx="378">
                  <c:v>3780</c:v>
                </c:pt>
                <c:pt idx="379">
                  <c:v>3790</c:v>
                </c:pt>
                <c:pt idx="380">
                  <c:v>3800</c:v>
                </c:pt>
                <c:pt idx="381">
                  <c:v>3810</c:v>
                </c:pt>
                <c:pt idx="382">
                  <c:v>3820</c:v>
                </c:pt>
                <c:pt idx="383">
                  <c:v>3830</c:v>
                </c:pt>
                <c:pt idx="384">
                  <c:v>3840</c:v>
                </c:pt>
                <c:pt idx="385">
                  <c:v>3850</c:v>
                </c:pt>
                <c:pt idx="386">
                  <c:v>3860</c:v>
                </c:pt>
                <c:pt idx="387">
                  <c:v>3870</c:v>
                </c:pt>
                <c:pt idx="388">
                  <c:v>3880</c:v>
                </c:pt>
                <c:pt idx="389">
                  <c:v>3890</c:v>
                </c:pt>
                <c:pt idx="390">
                  <c:v>3900</c:v>
                </c:pt>
                <c:pt idx="391">
                  <c:v>3910</c:v>
                </c:pt>
                <c:pt idx="392">
                  <c:v>3920</c:v>
                </c:pt>
                <c:pt idx="393">
                  <c:v>3930</c:v>
                </c:pt>
                <c:pt idx="394">
                  <c:v>3940</c:v>
                </c:pt>
                <c:pt idx="395">
                  <c:v>3950</c:v>
                </c:pt>
                <c:pt idx="396">
                  <c:v>3960</c:v>
                </c:pt>
                <c:pt idx="397">
                  <c:v>3970</c:v>
                </c:pt>
                <c:pt idx="398">
                  <c:v>3980</c:v>
                </c:pt>
                <c:pt idx="399">
                  <c:v>3990</c:v>
                </c:pt>
                <c:pt idx="400">
                  <c:v>4000</c:v>
                </c:pt>
                <c:pt idx="401">
                  <c:v>4010</c:v>
                </c:pt>
                <c:pt idx="402">
                  <c:v>4020</c:v>
                </c:pt>
              </c:numCache>
            </c:numRef>
          </c:cat>
          <c:val>
            <c:numRef>
              <c:f>'Track spec smooth'!$G$37:$G$439</c:f>
              <c:numCache>
                <c:formatCode>0.00</c:formatCode>
                <c:ptCount val="40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9.5570162340147302</c:v>
                </c:pt>
                <c:pt idx="6">
                  <c:v>9.327002232082652</c:v>
                </c:pt>
                <c:pt idx="7">
                  <c:v>9.1398752045405818</c:v>
                </c:pt>
                <c:pt idx="8">
                  <c:v>8.9846270321833739</c:v>
                </c:pt>
                <c:pt idx="9">
                  <c:v>8.8447197350685602</c:v>
                </c:pt>
                <c:pt idx="10">
                  <c:v>8.7150834274931395</c:v>
                </c:pt>
                <c:pt idx="11">
                  <c:v>8.594183312826436</c:v>
                </c:pt>
                <c:pt idx="12">
                  <c:v>8.470658343610765</c:v>
                </c:pt>
                <c:pt idx="13">
                  <c:v>8.227840305370874</c:v>
                </c:pt>
                <c:pt idx="14">
                  <c:v>8.1508714208948838</c:v>
                </c:pt>
                <c:pt idx="15">
                  <c:v>8.0784385222261719</c:v>
                </c:pt>
                <c:pt idx="16">
                  <c:v>8.0112019224171291</c:v>
                </c:pt>
                <c:pt idx="17">
                  <c:v>7.9492740904733825</c:v>
                </c:pt>
                <c:pt idx="18">
                  <c:v>8.0335980096770907</c:v>
                </c:pt>
                <c:pt idx="19">
                  <c:v>7.9232242007731069</c:v>
                </c:pt>
                <c:pt idx="20">
                  <c:v>7.8178664530506401</c:v>
                </c:pt>
                <c:pt idx="21">
                  <c:v>7.7101488813596131</c:v>
                </c:pt>
                <c:pt idx="22">
                  <c:v>7.6080991479040216</c:v>
                </c:pt>
                <c:pt idx="23">
                  <c:v>7.3190090877528373</c:v>
                </c:pt>
                <c:pt idx="24">
                  <c:v>7.2301367793398494</c:v>
                </c:pt>
                <c:pt idx="25">
                  <c:v>7.1398913285372876</c:v>
                </c:pt>
                <c:pt idx="26">
                  <c:v>7.0559178916140626</c:v>
                </c:pt>
                <c:pt idx="27">
                  <c:v>6.9708996360405315</c:v>
                </c:pt>
                <c:pt idx="28">
                  <c:v>7.0948709810761974</c:v>
                </c:pt>
                <c:pt idx="29">
                  <c:v>7.0054098041349055</c:v>
                </c:pt>
                <c:pt idx="30">
                  <c:v>6.9146621514056186</c:v>
                </c:pt>
                <c:pt idx="31">
                  <c:v>6.8226188952359053</c:v>
                </c:pt>
                <c:pt idx="32">
                  <c:v>6.7292776329806374</c:v>
                </c:pt>
                <c:pt idx="33">
                  <c:v>6.6346316251793445</c:v>
                </c:pt>
                <c:pt idx="34">
                  <c:v>6.5479231325287159</c:v>
                </c:pt>
                <c:pt idx="35">
                  <c:v>6.4668174358548178</c:v>
                </c:pt>
                <c:pt idx="36">
                  <c:v>2.4278346649027958</c:v>
                </c:pt>
                <c:pt idx="37">
                  <c:v>-1.6988858142820753</c:v>
                </c:pt>
                <c:pt idx="38">
                  <c:v>-5.8257719699703907</c:v>
                </c:pt>
                <c:pt idx="39">
                  <c:v>-9.8746325593372628</c:v>
                </c:pt>
                <c:pt idx="40">
                  <c:v>-13.748779844268658</c:v>
                </c:pt>
                <c:pt idx="41">
                  <c:v>-13.751240185506585</c:v>
                </c:pt>
                <c:pt idx="42">
                  <c:v>-13.754172343573979</c:v>
                </c:pt>
                <c:pt idx="43">
                  <c:v>-13.757705749312068</c:v>
                </c:pt>
                <c:pt idx="44">
                  <c:v>-13.762017717904602</c:v>
                </c:pt>
                <c:pt idx="45">
                  <c:v>-13.76735653578559</c:v>
                </c:pt>
                <c:pt idx="46">
                  <c:v>-13.774078761406656</c:v>
                </c:pt>
                <c:pt idx="47">
                  <c:v>-13.560221283736034</c:v>
                </c:pt>
                <c:pt idx="48">
                  <c:v>-13.355291049094294</c:v>
                </c:pt>
                <c:pt idx="49">
                  <c:v>-13.161342204539819</c:v>
                </c:pt>
                <c:pt idx="50">
                  <c:v>-12.981402354435286</c:v>
                </c:pt>
                <c:pt idx="51">
                  <c:v>-12.82016375516535</c:v>
                </c:pt>
                <c:pt idx="52">
                  <c:v>-12.673421145374649</c:v>
                </c:pt>
                <c:pt idx="53">
                  <c:v>-12.508720892997461</c:v>
                </c:pt>
                <c:pt idx="54">
                  <c:v>-12.331336899114927</c:v>
                </c:pt>
                <c:pt idx="55">
                  <c:v>-12.177505929959992</c:v>
                </c:pt>
                <c:pt idx="56">
                  <c:v>-6.7004101230749562</c:v>
                </c:pt>
                <c:pt idx="57">
                  <c:v>-4.442799771108132</c:v>
                </c:pt>
                <c:pt idx="58">
                  <c:v>-2.3516675793833888</c:v>
                </c:pt>
                <c:pt idx="59">
                  <c:v>-0.2459510616205734</c:v>
                </c:pt>
                <c:pt idx="60">
                  <c:v>2.1724652867778089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1.6985083609746485</c:v>
                </c:pt>
                <c:pt idx="70">
                  <c:v>3.3432424562382885</c:v>
                </c:pt>
                <c:pt idx="71">
                  <c:v>5.0371110349302359</c:v>
                </c:pt>
                <c:pt idx="72">
                  <c:v>6.9123880004075948</c:v>
                </c:pt>
                <c:pt idx="73">
                  <c:v>8.9984338579688075</c:v>
                </c:pt>
                <c:pt idx="74">
                  <c:v>8.9549982741907463</c:v>
                </c:pt>
                <c:pt idx="75">
                  <c:v>13.512278656088398</c:v>
                </c:pt>
                <c:pt idx="76">
                  <c:v>12.413052625647701</c:v>
                </c:pt>
                <c:pt idx="77">
                  <c:v>10.982165892698887</c:v>
                </c:pt>
                <c:pt idx="78">
                  <c:v>9.3520682987117638</c:v>
                </c:pt>
                <c:pt idx="79">
                  <c:v>7.5894385421429247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1.6369855291145106</c:v>
                </c:pt>
                <c:pt idx="103">
                  <c:v>3.2358153368108238</c:v>
                </c:pt>
                <c:pt idx="104">
                  <c:v>0.55973447463146209</c:v>
                </c:pt>
                <c:pt idx="105">
                  <c:v>-2.2835283212567887</c:v>
                </c:pt>
                <c:pt idx="106">
                  <c:v>-5.2250647070239777</c:v>
                </c:pt>
                <c:pt idx="107">
                  <c:v>-9.7410683226878803</c:v>
                </c:pt>
                <c:pt idx="108">
                  <c:v>-13.849518238846374</c:v>
                </c:pt>
                <c:pt idx="109">
                  <c:v>-13.891170367080418</c:v>
                </c:pt>
                <c:pt idx="110">
                  <c:v>-7.5386374680497292</c:v>
                </c:pt>
                <c:pt idx="111">
                  <c:v>-4.9423874888788202</c:v>
                </c:pt>
                <c:pt idx="112">
                  <c:v>-2.4156997734969798</c:v>
                </c:pt>
                <c:pt idx="113">
                  <c:v>0.18822132941306441</c:v>
                </c:pt>
                <c:pt idx="114">
                  <c:v>3.0698900173511259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1.7054882231960893</c:v>
                </c:pt>
                <c:pt idx="122">
                  <c:v>3.3597009220637819</c:v>
                </c:pt>
                <c:pt idx="123">
                  <c:v>5.0230273781868835</c:v>
                </c:pt>
                <c:pt idx="124">
                  <c:v>6.7431382483890143</c:v>
                </c:pt>
                <c:pt idx="125">
                  <c:v>8.5590699989758896</c:v>
                </c:pt>
                <c:pt idx="126">
                  <c:v>2.7810709201905772</c:v>
                </c:pt>
                <c:pt idx="127">
                  <c:v>2.5954879486974605</c:v>
                </c:pt>
                <c:pt idx="128">
                  <c:v>-3.4756363539730528</c:v>
                </c:pt>
                <c:pt idx="129">
                  <c:v>-3.347810681035039</c:v>
                </c:pt>
                <c:pt idx="130">
                  <c:v>-9.0780920802067744</c:v>
                </c:pt>
                <c:pt idx="131">
                  <c:v>-3.2953841361052767</c:v>
                </c:pt>
                <c:pt idx="132">
                  <c:v>-8.9542138505575863</c:v>
                </c:pt>
                <c:pt idx="133">
                  <c:v>-3.2466516063922488</c:v>
                </c:pt>
                <c:pt idx="134">
                  <c:v>-8.8475332539795382</c:v>
                </c:pt>
                <c:pt idx="135">
                  <c:v>-10.105471034135578</c:v>
                </c:pt>
                <c:pt idx="136">
                  <c:v>-10.439714382909663</c:v>
                </c:pt>
                <c:pt idx="137">
                  <c:v>-6.4498351317868368</c:v>
                </c:pt>
                <c:pt idx="138">
                  <c:v>-7.0058266114551841</c:v>
                </c:pt>
                <c:pt idx="139">
                  <c:v>-3.6676745171629266</c:v>
                </c:pt>
                <c:pt idx="140">
                  <c:v>0</c:v>
                </c:pt>
                <c:pt idx="141">
                  <c:v>1.6945321563822562</c:v>
                </c:pt>
                <c:pt idx="142">
                  <c:v>3.3079192402589173</c:v>
                </c:pt>
                <c:pt idx="143">
                  <c:v>5.0003499427582181</c:v>
                </c:pt>
                <c:pt idx="144">
                  <c:v>6.8713833963322148</c:v>
                </c:pt>
                <c:pt idx="145">
                  <c:v>8.9915783590293188</c:v>
                </c:pt>
                <c:pt idx="146">
                  <c:v>8.8226335513665148</c:v>
                </c:pt>
                <c:pt idx="147">
                  <c:v>8.6943040726340914</c:v>
                </c:pt>
                <c:pt idx="148">
                  <c:v>8.5986625543406703</c:v>
                </c:pt>
                <c:pt idx="149">
                  <c:v>8.466044049689426</c:v>
                </c:pt>
                <c:pt idx="150">
                  <c:v>8.4050715995115262</c:v>
                </c:pt>
                <c:pt idx="151">
                  <c:v>8.348597818782924</c:v>
                </c:pt>
                <c:pt idx="152">
                  <c:v>8.2793332019023129</c:v>
                </c:pt>
                <c:pt idx="153">
                  <c:v>4.1734109316308849</c:v>
                </c:pt>
                <c:pt idx="154">
                  <c:v>-0.12473151378487252</c:v>
                </c:pt>
                <c:pt idx="155">
                  <c:v>-4.527167682484091</c:v>
                </c:pt>
                <c:pt idx="156">
                  <c:v>-12.429476803171051</c:v>
                </c:pt>
                <c:pt idx="157">
                  <c:v>-13.043984841259366</c:v>
                </c:pt>
                <c:pt idx="158">
                  <c:v>-10.127767334475855</c:v>
                </c:pt>
                <c:pt idx="159">
                  <c:v>-7.5174023540950694</c:v>
                </c:pt>
                <c:pt idx="160">
                  <c:v>-5.1369923453489577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1.7263587289246123</c:v>
                </c:pt>
                <c:pt idx="166">
                  <c:v>3.3937028041831581</c:v>
                </c:pt>
                <c:pt idx="167">
                  <c:v>5.0777752610521416</c:v>
                </c:pt>
                <c:pt idx="168">
                  <c:v>6.8298283279695688</c:v>
                </c:pt>
                <c:pt idx="169">
                  <c:v>8.6981256456434188</c:v>
                </c:pt>
                <c:pt idx="170">
                  <c:v>8.5768538303628414</c:v>
                </c:pt>
                <c:pt idx="171">
                  <c:v>8.3422800558215453</c:v>
                </c:pt>
                <c:pt idx="172">
                  <c:v>8.2627331085133555</c:v>
                </c:pt>
                <c:pt idx="173">
                  <c:v>4.1198478080449394</c:v>
                </c:pt>
                <c:pt idx="174">
                  <c:v>-0.254280975422704</c:v>
                </c:pt>
                <c:pt idx="175">
                  <c:v>-4.6487591650628435</c:v>
                </c:pt>
                <c:pt idx="176">
                  <c:v>-8.7168423732725486</c:v>
                </c:pt>
                <c:pt idx="177">
                  <c:v>-5.6518764915394577</c:v>
                </c:pt>
                <c:pt idx="178">
                  <c:v>-3.2611705278212786</c:v>
                </c:pt>
                <c:pt idx="179">
                  <c:v>-0.89358722410317826</c:v>
                </c:pt>
                <c:pt idx="180">
                  <c:v>1.5526306331863891</c:v>
                </c:pt>
                <c:pt idx="181">
                  <c:v>4.193050553520048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1.6927121566309205</c:v>
                </c:pt>
                <c:pt idx="194">
                  <c:v>3.3378898237273886</c:v>
                </c:pt>
                <c:pt idx="195">
                  <c:v>4.984686772695623</c:v>
                </c:pt>
                <c:pt idx="196">
                  <c:v>2.7359017355550264</c:v>
                </c:pt>
                <c:pt idx="197">
                  <c:v>0.29500185587507616</c:v>
                </c:pt>
                <c:pt idx="198">
                  <c:v>-4.1595207876581917</c:v>
                </c:pt>
                <c:pt idx="199">
                  <c:v>-8.4232371902620944</c:v>
                </c:pt>
                <c:pt idx="200">
                  <c:v>-12.256840461600506</c:v>
                </c:pt>
                <c:pt idx="201">
                  <c:v>-12.230224064541758</c:v>
                </c:pt>
                <c:pt idx="202">
                  <c:v>-10.712771820873511</c:v>
                </c:pt>
                <c:pt idx="203">
                  <c:v>-7.9913879390606839</c:v>
                </c:pt>
                <c:pt idx="204">
                  <c:v>-5.5546025523641838</c:v>
                </c:pt>
                <c:pt idx="205">
                  <c:v>-3.2969920093794398</c:v>
                </c:pt>
                <c:pt idx="206">
                  <c:v>-1.08265751874369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1.7480858579964218</c:v>
                </c:pt>
                <c:pt idx="217">
                  <c:v>3.4308573744128541</c:v>
                </c:pt>
                <c:pt idx="218">
                  <c:v>5.1401963109642503</c:v>
                </c:pt>
                <c:pt idx="219">
                  <c:v>6.9545493523145456</c:v>
                </c:pt>
                <c:pt idx="220">
                  <c:v>8.9235290060617221</c:v>
                </c:pt>
                <c:pt idx="221">
                  <c:v>8.7889028421589241</c:v>
                </c:pt>
                <c:pt idx="222">
                  <c:v>8.6585973845544242</c:v>
                </c:pt>
                <c:pt idx="223">
                  <c:v>8.5419734202305886</c:v>
                </c:pt>
                <c:pt idx="224">
                  <c:v>8.4228000444614466</c:v>
                </c:pt>
                <c:pt idx="225">
                  <c:v>8.3133157430358953</c:v>
                </c:pt>
                <c:pt idx="226">
                  <c:v>4.193898440969182</c:v>
                </c:pt>
                <c:pt idx="227">
                  <c:v>-0.17642163602272809</c:v>
                </c:pt>
                <c:pt idx="228">
                  <c:v>-4.5696256703437959</c:v>
                </c:pt>
                <c:pt idx="229">
                  <c:v>-8.7656603277282166</c:v>
                </c:pt>
                <c:pt idx="230">
                  <c:v>-12.54295947626065</c:v>
                </c:pt>
                <c:pt idx="231">
                  <c:v>-12.406402601947933</c:v>
                </c:pt>
                <c:pt idx="232">
                  <c:v>-12.17840414767849</c:v>
                </c:pt>
                <c:pt idx="233">
                  <c:v>-12.067738755772977</c:v>
                </c:pt>
                <c:pt idx="234">
                  <c:v>-12.009328541217808</c:v>
                </c:pt>
                <c:pt idx="235">
                  <c:v>-8.6240090454501424</c:v>
                </c:pt>
                <c:pt idx="236">
                  <c:v>-6.0872162129056964</c:v>
                </c:pt>
                <c:pt idx="237">
                  <c:v>-3.9303628872809417</c:v>
                </c:pt>
                <c:pt idx="238">
                  <c:v>-1.8821598799931298</c:v>
                </c:pt>
                <c:pt idx="239">
                  <c:v>0.26297940544226145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1.7108976460302909</c:v>
                </c:pt>
                <c:pt idx="250">
                  <c:v>3.3751202982127806</c:v>
                </c:pt>
                <c:pt idx="251">
                  <c:v>5.123538073622135</c:v>
                </c:pt>
                <c:pt idx="252">
                  <c:v>7.0625802932254995</c:v>
                </c:pt>
                <c:pt idx="253">
                  <c:v>9.2633297454539534</c:v>
                </c:pt>
                <c:pt idx="254">
                  <c:v>9.1340037821086035</c:v>
                </c:pt>
                <c:pt idx="255">
                  <c:v>8.9790293497948177</c:v>
                </c:pt>
                <c:pt idx="256">
                  <c:v>8.8391666363451726</c:v>
                </c:pt>
                <c:pt idx="257">
                  <c:v>8.7094836457433775</c:v>
                </c:pt>
                <c:pt idx="258">
                  <c:v>8.5884989686273574</c:v>
                </c:pt>
                <c:pt idx="259">
                  <c:v>8.4704465914972413</c:v>
                </c:pt>
                <c:pt idx="260">
                  <c:v>8.2276574356754235</c:v>
                </c:pt>
                <c:pt idx="261">
                  <c:v>8.1507448637820268</c:v>
                </c:pt>
                <c:pt idx="262">
                  <c:v>8.0783509509905738</c:v>
                </c:pt>
                <c:pt idx="263">
                  <c:v>8.0111409224669199</c:v>
                </c:pt>
                <c:pt idx="264">
                  <c:v>7.9492303899895367</c:v>
                </c:pt>
                <c:pt idx="265">
                  <c:v>8.0335396025507588</c:v>
                </c:pt>
                <c:pt idx="266">
                  <c:v>7.9231753224595121</c:v>
                </c:pt>
                <c:pt idx="267">
                  <c:v>7.8178256253420138</c:v>
                </c:pt>
                <c:pt idx="268">
                  <c:v>7.7101143315108969</c:v>
                </c:pt>
                <c:pt idx="269">
                  <c:v>7.6080700047643051</c:v>
                </c:pt>
                <c:pt idx="270">
                  <c:v>7.3189736544056627</c:v>
                </c:pt>
                <c:pt idx="271">
                  <c:v>7.2301111312815181</c:v>
                </c:pt>
                <c:pt idx="272">
                  <c:v>7.1398741367377028</c:v>
                </c:pt>
                <c:pt idx="273">
                  <c:v>7.05590746685764</c:v>
                </c:pt>
                <c:pt idx="274">
                  <c:v>6.9708950777408853</c:v>
                </c:pt>
                <c:pt idx="275">
                  <c:v>7.0948577364844985</c:v>
                </c:pt>
                <c:pt idx="276">
                  <c:v>7.005397999031941</c:v>
                </c:pt>
                <c:pt idx="277">
                  <c:v>6.9146515490372433</c:v>
                </c:pt>
                <c:pt idx="278">
                  <c:v>6.8226092969849237</c:v>
                </c:pt>
                <c:pt idx="279">
                  <c:v>6.7292689729305595</c:v>
                </c:pt>
                <c:pt idx="280">
                  <c:v>6.634623751098716</c:v>
                </c:pt>
                <c:pt idx="281">
                  <c:v>6.5373524180680915</c:v>
                </c:pt>
                <c:pt idx="282">
                  <c:v>6.4561123819357533</c:v>
                </c:pt>
                <c:pt idx="283">
                  <c:v>6.3940718172001887</c:v>
                </c:pt>
                <c:pt idx="284">
                  <c:v>2.3722290957899257</c:v>
                </c:pt>
                <c:pt idx="285">
                  <c:v>-1.7323046507441231</c:v>
                </c:pt>
                <c:pt idx="286">
                  <c:v>-5.8360960080551951</c:v>
                </c:pt>
                <c:pt idx="287">
                  <c:v>-9.8706032348887991</c:v>
                </c:pt>
                <c:pt idx="288">
                  <c:v>-13.747741339478155</c:v>
                </c:pt>
                <c:pt idx="289">
                  <c:v>-13.750011785137353</c:v>
                </c:pt>
                <c:pt idx="290">
                  <c:v>-13.752704567269188</c:v>
                </c:pt>
                <c:pt idx="291">
                  <c:v>-13.75593180721977</c:v>
                </c:pt>
                <c:pt idx="292">
                  <c:v>-13.735717404342715</c:v>
                </c:pt>
                <c:pt idx="293">
                  <c:v>-13.669953906308407</c:v>
                </c:pt>
                <c:pt idx="294">
                  <c:v>-13.561945949452735</c:v>
                </c:pt>
                <c:pt idx="295">
                  <c:v>-13.415327599939715</c:v>
                </c:pt>
                <c:pt idx="296">
                  <c:v>-13.234134288423855</c:v>
                </c:pt>
                <c:pt idx="297">
                  <c:v>-13.042517938736328</c:v>
                </c:pt>
                <c:pt idx="298">
                  <c:v>-12.862371512798207</c:v>
                </c:pt>
                <c:pt idx="299">
                  <c:v>-12.688294612575278</c:v>
                </c:pt>
                <c:pt idx="300">
                  <c:v>-12.426135290726229</c:v>
                </c:pt>
                <c:pt idx="301">
                  <c:v>-12.277416964259801</c:v>
                </c:pt>
                <c:pt idx="302">
                  <c:v>-12.14944416127762</c:v>
                </c:pt>
                <c:pt idx="303">
                  <c:v>-12.046340947970448</c:v>
                </c:pt>
                <c:pt idx="304">
                  <c:v>-11.906398619812235</c:v>
                </c:pt>
                <c:pt idx="305">
                  <c:v>-8.8868607443694234</c:v>
                </c:pt>
                <c:pt idx="306">
                  <c:v>-6.2864069270271798</c:v>
                </c:pt>
                <c:pt idx="307">
                  <c:v>-4.0541912887784948</c:v>
                </c:pt>
                <c:pt idx="308">
                  <c:v>0.56971576482600539</c:v>
                </c:pt>
                <c:pt idx="309">
                  <c:v>2.7420163905066088</c:v>
                </c:pt>
                <c:pt idx="310">
                  <c:v>2.8876715999999902</c:v>
                </c:pt>
                <c:pt idx="311">
                  <c:v>3.0333268094934049</c:v>
                </c:pt>
                <c:pt idx="312">
                  <c:v>3.1789820189867943</c:v>
                </c:pt>
                <c:pt idx="313">
                  <c:v>0</c:v>
                </c:pt>
                <c:pt idx="314">
                  <c:v>0</c:v>
                </c:pt>
                <c:pt idx="315">
                  <c:v>1.755669147293871</c:v>
                </c:pt>
                <c:pt idx="316">
                  <c:v>3.4791794783864169</c:v>
                </c:pt>
                <c:pt idx="317">
                  <c:v>5.2510897600296129</c:v>
                </c:pt>
                <c:pt idx="318">
                  <c:v>7.1643498460672621</c:v>
                </c:pt>
                <c:pt idx="319">
                  <c:v>9.2831616482629578</c:v>
                </c:pt>
                <c:pt idx="320">
                  <c:v>9.1842535248798427</c:v>
                </c:pt>
                <c:pt idx="321">
                  <c:v>9.0384501734451295</c:v>
                </c:pt>
                <c:pt idx="322">
                  <c:v>8.9030255995134695</c:v>
                </c:pt>
                <c:pt idx="323">
                  <c:v>8.7710433411035371</c:v>
                </c:pt>
                <c:pt idx="324">
                  <c:v>8.6478140187032828</c:v>
                </c:pt>
                <c:pt idx="325">
                  <c:v>8.5269162528256466</c:v>
                </c:pt>
                <c:pt idx="326">
                  <c:v>8.4091792912494228</c:v>
                </c:pt>
                <c:pt idx="327">
                  <c:v>8.2949502350861675</c:v>
                </c:pt>
                <c:pt idx="328">
                  <c:v>8.18464866375054</c:v>
                </c:pt>
                <c:pt idx="329">
                  <c:v>8.0707370699555216</c:v>
                </c:pt>
                <c:pt idx="330">
                  <c:v>7.9612521601350226</c:v>
                </c:pt>
                <c:pt idx="331">
                  <c:v>7.8567367229791083</c:v>
                </c:pt>
                <c:pt idx="332">
                  <c:v>7.7498845921837827</c:v>
                </c:pt>
                <c:pt idx="333">
                  <c:v>7.6477568205359532</c:v>
                </c:pt>
                <c:pt idx="334">
                  <c:v>7.5561991739409837</c:v>
                </c:pt>
                <c:pt idx="335">
                  <c:v>7.4867906673140068</c:v>
                </c:pt>
                <c:pt idx="336">
                  <c:v>7.4330271545863091</c:v>
                </c:pt>
                <c:pt idx="337">
                  <c:v>3.4453303414668235</c:v>
                </c:pt>
                <c:pt idx="338">
                  <c:v>-0.6762700708162761</c:v>
                </c:pt>
                <c:pt idx="339">
                  <c:v>-4.8228065277396182</c:v>
                </c:pt>
                <c:pt idx="340">
                  <c:v>-8.8887144966466725</c:v>
                </c:pt>
                <c:pt idx="341">
                  <c:v>-12.749702858446192</c:v>
                </c:pt>
                <c:pt idx="342">
                  <c:v>-12.754367107138192</c:v>
                </c:pt>
                <c:pt idx="343">
                  <c:v>-12.760212067982721</c:v>
                </c:pt>
                <c:pt idx="344">
                  <c:v>-12.767676343018927</c:v>
                </c:pt>
                <c:pt idx="345">
                  <c:v>-12.755729586612903</c:v>
                </c:pt>
                <c:pt idx="346">
                  <c:v>-12.701515526829366</c:v>
                </c:pt>
                <c:pt idx="347">
                  <c:v>-12.61744821850457</c:v>
                </c:pt>
                <c:pt idx="348">
                  <c:v>-12.502916851528704</c:v>
                </c:pt>
                <c:pt idx="349">
                  <c:v>-12.365957078649679</c:v>
                </c:pt>
                <c:pt idx="350">
                  <c:v>-12.229167044919691</c:v>
                </c:pt>
                <c:pt idx="351">
                  <c:v>-12.12453211679145</c:v>
                </c:pt>
                <c:pt idx="352">
                  <c:v>-12.090563492336386</c:v>
                </c:pt>
                <c:pt idx="353">
                  <c:v>-12.290604917578971</c:v>
                </c:pt>
                <c:pt idx="354">
                  <c:v>-7.7463057499524606</c:v>
                </c:pt>
                <c:pt idx="355">
                  <c:v>-5.2304288297823538</c:v>
                </c:pt>
                <c:pt idx="356">
                  <c:v>-3.1649497401559841</c:v>
                </c:pt>
                <c:pt idx="357">
                  <c:v>-1.3241111852342051</c:v>
                </c:pt>
                <c:pt idx="358">
                  <c:v>0.78904212697064191</c:v>
                </c:pt>
                <c:pt idx="359">
                  <c:v>0</c:v>
                </c:pt>
                <c:pt idx="360">
                  <c:v>0</c:v>
                </c:pt>
                <c:pt idx="361">
                  <c:v>1.6708618284739238</c:v>
                </c:pt>
                <c:pt idx="362">
                  <c:v>3.270632277013013</c:v>
                </c:pt>
                <c:pt idx="363">
                  <c:v>5.0534289842631512</c:v>
                </c:pt>
                <c:pt idx="364">
                  <c:v>7.157366779240049</c:v>
                </c:pt>
                <c:pt idx="365">
                  <c:v>9.6631061085102861</c:v>
                </c:pt>
                <c:pt idx="366">
                  <c:v>9.3882834613053188</c:v>
                </c:pt>
                <c:pt idx="367">
                  <c:v>9.1831051548558182</c:v>
                </c:pt>
                <c:pt idx="368">
                  <c:v>9.0200012205556561</c:v>
                </c:pt>
                <c:pt idx="369">
                  <c:v>8.8789365337559154</c:v>
                </c:pt>
                <c:pt idx="370">
                  <c:v>8.7492623309825248</c:v>
                </c:pt>
                <c:pt idx="371">
                  <c:v>8.6236031614476953</c:v>
                </c:pt>
                <c:pt idx="372">
                  <c:v>8.5007429235405656</c:v>
                </c:pt>
                <c:pt idx="373">
                  <c:v>8.3861702539992233</c:v>
                </c:pt>
                <c:pt idx="374">
                  <c:v>8.1511485499806628</c:v>
                </c:pt>
                <c:pt idx="375">
                  <c:v>8.0782378270030772</c:v>
                </c:pt>
                <c:pt idx="376">
                  <c:v>8.0107516950493309</c:v>
                </c:pt>
                <c:pt idx="377">
                  <c:v>7.948743122412413</c:v>
                </c:pt>
                <c:pt idx="378">
                  <c:v>7.8846840997946765</c:v>
                </c:pt>
                <c:pt idx="379">
                  <c:v>7.9610785966101369</c:v>
                </c:pt>
                <c:pt idx="380">
                  <c:v>7.8489304602013847</c:v>
                </c:pt>
                <c:pt idx="381">
                  <c:v>7.7419051014297988</c:v>
                </c:pt>
                <c:pt idx="382">
                  <c:v>3.6860069953053229</c:v>
                </c:pt>
                <c:pt idx="383">
                  <c:v>-0.53128749357021288</c:v>
                </c:pt>
                <c:pt idx="384">
                  <c:v>-4.7711974813810141</c:v>
                </c:pt>
                <c:pt idx="385">
                  <c:v>-8.8928923616352549</c:v>
                </c:pt>
                <c:pt idx="386">
                  <c:v>-12.758868626453093</c:v>
                </c:pt>
                <c:pt idx="387">
                  <c:v>-12.769887149284838</c:v>
                </c:pt>
                <c:pt idx="388">
                  <c:v>-12.750772104990688</c:v>
                </c:pt>
                <c:pt idx="389">
                  <c:v>-12.690277324261565</c:v>
                </c:pt>
                <c:pt idx="390">
                  <c:v>-12.593962600044595</c:v>
                </c:pt>
                <c:pt idx="391">
                  <c:v>-12.469396018281101</c:v>
                </c:pt>
                <c:pt idx="392">
                  <c:v>-12.325442030123018</c:v>
                </c:pt>
                <c:pt idx="393">
                  <c:v>-12.191997970487133</c:v>
                </c:pt>
                <c:pt idx="394">
                  <c:v>-12.098455442650412</c:v>
                </c:pt>
                <c:pt idx="395">
                  <c:v>-12.097262208960236</c:v>
                </c:pt>
                <c:pt idx="396">
                  <c:v>-9.4616323048180622</c:v>
                </c:pt>
                <c:pt idx="397">
                  <c:v>-6.6770408484662065</c:v>
                </c:pt>
                <c:pt idx="398">
                  <c:v>-4.3714580053905507</c:v>
                </c:pt>
                <c:pt idx="399">
                  <c:v>-2.3787949894701841</c:v>
                </c:pt>
                <c:pt idx="400">
                  <c:v>-0.40709250546177267</c:v>
                </c:pt>
                <c:pt idx="401">
                  <c:v>0</c:v>
                </c:pt>
                <c:pt idx="40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E7-4300-8A68-1D7C05C989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50802256"/>
        <c:axId val="1750803696"/>
      </c:lineChart>
      <c:catAx>
        <c:axId val="17508022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 b="1"/>
                  <a:t>Distance</a:t>
                </a:r>
                <a:r>
                  <a:rPr lang="en-GB" sz="1800" b="1" baseline="0"/>
                  <a:t> (m)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0803696"/>
        <c:crosses val="autoZero"/>
        <c:auto val="1"/>
        <c:lblAlgn val="ctr"/>
        <c:lblOffset val="100"/>
        <c:noMultiLvlLbl val="0"/>
      </c:catAx>
      <c:valAx>
        <c:axId val="1750803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M/s^2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0802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3600" b="1" u="sng"/>
              <a:t>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2166312779244655E-2"/>
          <c:y val="9.5286131305669722E-2"/>
          <c:w val="0.95811392523757266"/>
          <c:h val="0.78995669425579174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'Track spec smooth'!$J$36</c:f>
              <c:strCache>
                <c:ptCount val="1"/>
                <c:pt idx="0">
                  <c:v>RPM</c:v>
                </c:pt>
              </c:strCache>
            </c:strRef>
          </c:cat>
          <c:val>
            <c:numRef>
              <c:f>'Track spec smooth'!$L$38:$L$439</c:f>
              <c:numCache>
                <c:formatCode>General</c:formatCode>
                <c:ptCount val="402"/>
                <c:pt idx="0">
                  <c:v>5540</c:v>
                </c:pt>
                <c:pt idx="1">
                  <c:v>5540</c:v>
                </c:pt>
                <c:pt idx="2">
                  <c:v>5540</c:v>
                </c:pt>
                <c:pt idx="3">
                  <c:v>5540</c:v>
                </c:pt>
                <c:pt idx="4">
                  <c:v>5694</c:v>
                </c:pt>
                <c:pt idx="5">
                  <c:v>6002</c:v>
                </c:pt>
                <c:pt idx="6">
                  <c:v>6420</c:v>
                </c:pt>
                <c:pt idx="7">
                  <c:v>6948</c:v>
                </c:pt>
                <c:pt idx="8">
                  <c:v>7586</c:v>
                </c:pt>
                <c:pt idx="9">
                  <c:v>8156</c:v>
                </c:pt>
                <c:pt idx="10">
                  <c:v>8660</c:v>
                </c:pt>
                <c:pt idx="11">
                  <c:v>9142</c:v>
                </c:pt>
                <c:pt idx="12">
                  <c:v>9166</c:v>
                </c:pt>
                <c:pt idx="13">
                  <c:v>9150</c:v>
                </c:pt>
                <c:pt idx="14">
                  <c:v>9100</c:v>
                </c:pt>
                <c:pt idx="15">
                  <c:v>9016</c:v>
                </c:pt>
                <c:pt idx="16">
                  <c:v>8896</c:v>
                </c:pt>
                <c:pt idx="17">
                  <c:v>9176</c:v>
                </c:pt>
                <c:pt idx="18">
                  <c:v>9440</c:v>
                </c:pt>
                <c:pt idx="19">
                  <c:v>9704</c:v>
                </c:pt>
                <c:pt idx="20">
                  <c:v>9950</c:v>
                </c:pt>
                <c:pt idx="21">
                  <c:v>10196</c:v>
                </c:pt>
                <c:pt idx="22">
                  <c:v>10064</c:v>
                </c:pt>
                <c:pt idx="23">
                  <c:v>9906</c:v>
                </c:pt>
                <c:pt idx="24">
                  <c:v>9740</c:v>
                </c:pt>
                <c:pt idx="25">
                  <c:v>9568</c:v>
                </c:pt>
                <c:pt idx="26">
                  <c:v>9374</c:v>
                </c:pt>
                <c:pt idx="27">
                  <c:v>9534</c:v>
                </c:pt>
                <c:pt idx="28">
                  <c:v>9696</c:v>
                </c:pt>
                <c:pt idx="29">
                  <c:v>9842</c:v>
                </c:pt>
                <c:pt idx="30">
                  <c:v>9988</c:v>
                </c:pt>
                <c:pt idx="31">
                  <c:v>10134</c:v>
                </c:pt>
                <c:pt idx="32">
                  <c:v>10280</c:v>
                </c:pt>
                <c:pt idx="33">
                  <c:v>10426</c:v>
                </c:pt>
                <c:pt idx="34">
                  <c:v>10558</c:v>
                </c:pt>
                <c:pt idx="35">
                  <c:v>10680</c:v>
                </c:pt>
                <c:pt idx="36">
                  <c:v>10772</c:v>
                </c:pt>
                <c:pt idx="37">
                  <c:v>10836</c:v>
                </c:pt>
                <c:pt idx="38">
                  <c:v>10870</c:v>
                </c:pt>
                <c:pt idx="39">
                  <c:v>10890</c:v>
                </c:pt>
                <c:pt idx="40">
                  <c:v>10890</c:v>
                </c:pt>
                <c:pt idx="41">
                  <c:v>10890</c:v>
                </c:pt>
                <c:pt idx="42">
                  <c:v>10890</c:v>
                </c:pt>
                <c:pt idx="43">
                  <c:v>10880</c:v>
                </c:pt>
                <c:pt idx="44">
                  <c:v>10784</c:v>
                </c:pt>
                <c:pt idx="45">
                  <c:v>10784</c:v>
                </c:pt>
                <c:pt idx="46">
                  <c:v>10528</c:v>
                </c:pt>
                <c:pt idx="47">
                  <c:v>10528</c:v>
                </c:pt>
                <c:pt idx="48">
                  <c:v>10090</c:v>
                </c:pt>
                <c:pt idx="49">
                  <c:v>10060</c:v>
                </c:pt>
                <c:pt idx="50">
                  <c:v>9802</c:v>
                </c:pt>
                <c:pt idx="51">
                  <c:v>9668</c:v>
                </c:pt>
                <c:pt idx="52">
                  <c:v>9148</c:v>
                </c:pt>
                <c:pt idx="53">
                  <c:v>8922</c:v>
                </c:pt>
                <c:pt idx="54">
                  <c:v>8220</c:v>
                </c:pt>
                <c:pt idx="55">
                  <c:v>7932</c:v>
                </c:pt>
                <c:pt idx="56">
                  <c:v>7688</c:v>
                </c:pt>
                <c:pt idx="57">
                  <c:v>7518</c:v>
                </c:pt>
                <c:pt idx="58">
                  <c:v>7502</c:v>
                </c:pt>
                <c:pt idx="59">
                  <c:v>7696</c:v>
                </c:pt>
                <c:pt idx="60">
                  <c:v>7608</c:v>
                </c:pt>
                <c:pt idx="61">
                  <c:v>7608</c:v>
                </c:pt>
                <c:pt idx="62">
                  <c:v>7664</c:v>
                </c:pt>
                <c:pt idx="63">
                  <c:v>7720</c:v>
                </c:pt>
                <c:pt idx="64">
                  <c:v>7720</c:v>
                </c:pt>
                <c:pt idx="65">
                  <c:v>7720</c:v>
                </c:pt>
                <c:pt idx="66">
                  <c:v>7720</c:v>
                </c:pt>
                <c:pt idx="67">
                  <c:v>7720</c:v>
                </c:pt>
                <c:pt idx="68">
                  <c:v>7720</c:v>
                </c:pt>
                <c:pt idx="69">
                  <c:v>7750</c:v>
                </c:pt>
                <c:pt idx="70">
                  <c:v>7446</c:v>
                </c:pt>
                <c:pt idx="71">
                  <c:v>7230</c:v>
                </c:pt>
                <c:pt idx="72">
                  <c:v>7102</c:v>
                </c:pt>
                <c:pt idx="73">
                  <c:v>7084</c:v>
                </c:pt>
                <c:pt idx="74">
                  <c:v>6940</c:v>
                </c:pt>
                <c:pt idx="75">
                  <c:v>7236</c:v>
                </c:pt>
                <c:pt idx="76">
                  <c:v>7532</c:v>
                </c:pt>
                <c:pt idx="77">
                  <c:v>7810</c:v>
                </c:pt>
                <c:pt idx="78">
                  <c:v>8032</c:v>
                </c:pt>
                <c:pt idx="79">
                  <c:v>8350</c:v>
                </c:pt>
                <c:pt idx="80">
                  <c:v>8562</c:v>
                </c:pt>
                <c:pt idx="81">
                  <c:v>8686</c:v>
                </c:pt>
                <c:pt idx="82">
                  <c:v>8740</c:v>
                </c:pt>
                <c:pt idx="83">
                  <c:v>8740</c:v>
                </c:pt>
                <c:pt idx="84">
                  <c:v>8740</c:v>
                </c:pt>
                <c:pt idx="85">
                  <c:v>8740</c:v>
                </c:pt>
                <c:pt idx="86">
                  <c:v>8740</c:v>
                </c:pt>
                <c:pt idx="87">
                  <c:v>8740</c:v>
                </c:pt>
                <c:pt idx="88">
                  <c:v>8740</c:v>
                </c:pt>
                <c:pt idx="89">
                  <c:v>8740</c:v>
                </c:pt>
                <c:pt idx="90">
                  <c:v>8740</c:v>
                </c:pt>
                <c:pt idx="91">
                  <c:v>8740</c:v>
                </c:pt>
                <c:pt idx="92">
                  <c:v>8740</c:v>
                </c:pt>
                <c:pt idx="93">
                  <c:v>8740</c:v>
                </c:pt>
                <c:pt idx="94">
                  <c:v>8740</c:v>
                </c:pt>
                <c:pt idx="95">
                  <c:v>8740</c:v>
                </c:pt>
                <c:pt idx="96">
                  <c:v>8740</c:v>
                </c:pt>
                <c:pt idx="97">
                  <c:v>8740</c:v>
                </c:pt>
                <c:pt idx="98">
                  <c:v>8740</c:v>
                </c:pt>
                <c:pt idx="99">
                  <c:v>8740</c:v>
                </c:pt>
                <c:pt idx="100">
                  <c:v>8740</c:v>
                </c:pt>
                <c:pt idx="101">
                  <c:v>8756</c:v>
                </c:pt>
                <c:pt idx="102">
                  <c:v>8790</c:v>
                </c:pt>
                <c:pt idx="103">
                  <c:v>8824</c:v>
                </c:pt>
                <c:pt idx="104">
                  <c:v>8840</c:v>
                </c:pt>
                <c:pt idx="105">
                  <c:v>8822</c:v>
                </c:pt>
                <c:pt idx="106">
                  <c:v>8718</c:v>
                </c:pt>
                <c:pt idx="107">
                  <c:v>8490</c:v>
                </c:pt>
                <c:pt idx="108">
                  <c:v>8156</c:v>
                </c:pt>
                <c:pt idx="109">
                  <c:v>8116</c:v>
                </c:pt>
                <c:pt idx="110">
                  <c:v>8044</c:v>
                </c:pt>
                <c:pt idx="111">
                  <c:v>8020</c:v>
                </c:pt>
                <c:pt idx="112">
                  <c:v>8102</c:v>
                </c:pt>
                <c:pt idx="113">
                  <c:v>8334</c:v>
                </c:pt>
                <c:pt idx="114">
                  <c:v>8290</c:v>
                </c:pt>
                <c:pt idx="115">
                  <c:v>8312</c:v>
                </c:pt>
                <c:pt idx="116">
                  <c:v>8356</c:v>
                </c:pt>
                <c:pt idx="117">
                  <c:v>8400</c:v>
                </c:pt>
                <c:pt idx="118">
                  <c:v>8400</c:v>
                </c:pt>
                <c:pt idx="119">
                  <c:v>8400</c:v>
                </c:pt>
                <c:pt idx="120">
                  <c:v>8422</c:v>
                </c:pt>
                <c:pt idx="121">
                  <c:v>8466</c:v>
                </c:pt>
                <c:pt idx="122">
                  <c:v>8574</c:v>
                </c:pt>
                <c:pt idx="123">
                  <c:v>8748</c:v>
                </c:pt>
                <c:pt idx="124">
                  <c:v>9010</c:v>
                </c:pt>
                <c:pt idx="125">
                  <c:v>9272</c:v>
                </c:pt>
                <c:pt idx="126">
                  <c:v>9534</c:v>
                </c:pt>
                <c:pt idx="127">
                  <c:v>9710</c:v>
                </c:pt>
                <c:pt idx="128">
                  <c:v>9776</c:v>
                </c:pt>
                <c:pt idx="129">
                  <c:v>9666</c:v>
                </c:pt>
                <c:pt idx="130">
                  <c:v>9512</c:v>
                </c:pt>
                <c:pt idx="131">
                  <c:v>9228</c:v>
                </c:pt>
                <c:pt idx="132">
                  <c:v>8922</c:v>
                </c:pt>
                <c:pt idx="133">
                  <c:v>9066</c:v>
                </c:pt>
                <c:pt idx="134">
                  <c:v>9126</c:v>
                </c:pt>
                <c:pt idx="135">
                  <c:v>9006</c:v>
                </c:pt>
                <c:pt idx="136">
                  <c:v>8848</c:v>
                </c:pt>
                <c:pt idx="137">
                  <c:v>8590</c:v>
                </c:pt>
                <c:pt idx="138">
                  <c:v>7840</c:v>
                </c:pt>
                <c:pt idx="139">
                  <c:v>7262</c:v>
                </c:pt>
                <c:pt idx="140">
                  <c:v>6914</c:v>
                </c:pt>
                <c:pt idx="141">
                  <c:v>6800</c:v>
                </c:pt>
                <c:pt idx="142">
                  <c:v>6944</c:v>
                </c:pt>
                <c:pt idx="143">
                  <c:v>7320</c:v>
                </c:pt>
                <c:pt idx="144">
                  <c:v>7868</c:v>
                </c:pt>
                <c:pt idx="145">
                  <c:v>8534</c:v>
                </c:pt>
                <c:pt idx="146">
                  <c:v>9256</c:v>
                </c:pt>
                <c:pt idx="147">
                  <c:v>9890</c:v>
                </c:pt>
                <c:pt idx="148">
                  <c:v>10010</c:v>
                </c:pt>
                <c:pt idx="149">
                  <c:v>10046</c:v>
                </c:pt>
                <c:pt idx="150">
                  <c:v>10024</c:v>
                </c:pt>
                <c:pt idx="151">
                  <c:v>9946</c:v>
                </c:pt>
                <c:pt idx="152">
                  <c:v>9886</c:v>
                </c:pt>
                <c:pt idx="153">
                  <c:v>10172</c:v>
                </c:pt>
                <c:pt idx="154">
                  <c:v>10348</c:v>
                </c:pt>
                <c:pt idx="155">
                  <c:v>10304</c:v>
                </c:pt>
                <c:pt idx="156">
                  <c:v>10040</c:v>
                </c:pt>
                <c:pt idx="157">
                  <c:v>9624</c:v>
                </c:pt>
                <c:pt idx="158">
                  <c:v>9142</c:v>
                </c:pt>
                <c:pt idx="159">
                  <c:v>8616</c:v>
                </c:pt>
                <c:pt idx="160">
                  <c:v>8222</c:v>
                </c:pt>
                <c:pt idx="161">
                  <c:v>7960</c:v>
                </c:pt>
                <c:pt idx="162">
                  <c:v>7806</c:v>
                </c:pt>
                <c:pt idx="163">
                  <c:v>7740</c:v>
                </c:pt>
                <c:pt idx="164">
                  <c:v>7762</c:v>
                </c:pt>
                <c:pt idx="165">
                  <c:v>7828</c:v>
                </c:pt>
                <c:pt idx="166">
                  <c:v>7960</c:v>
                </c:pt>
                <c:pt idx="167">
                  <c:v>8158</c:v>
                </c:pt>
                <c:pt idx="168">
                  <c:v>8442</c:v>
                </c:pt>
                <c:pt idx="169">
                  <c:v>8792</c:v>
                </c:pt>
                <c:pt idx="170">
                  <c:v>8784</c:v>
                </c:pt>
                <c:pt idx="171">
                  <c:v>8780</c:v>
                </c:pt>
                <c:pt idx="172">
                  <c:v>8728</c:v>
                </c:pt>
                <c:pt idx="173">
                  <c:v>8590</c:v>
                </c:pt>
                <c:pt idx="174">
                  <c:v>8330</c:v>
                </c:pt>
                <c:pt idx="175">
                  <c:v>8330</c:v>
                </c:pt>
                <c:pt idx="176">
                  <c:v>8208</c:v>
                </c:pt>
                <c:pt idx="177">
                  <c:v>8050</c:v>
                </c:pt>
                <c:pt idx="178">
                  <c:v>7874</c:v>
                </c:pt>
                <c:pt idx="179">
                  <c:v>7750</c:v>
                </c:pt>
                <c:pt idx="180">
                  <c:v>7716</c:v>
                </c:pt>
                <c:pt idx="181">
                  <c:v>7734</c:v>
                </c:pt>
                <c:pt idx="182">
                  <c:v>7770</c:v>
                </c:pt>
                <c:pt idx="183">
                  <c:v>7824</c:v>
                </c:pt>
                <c:pt idx="184">
                  <c:v>7860</c:v>
                </c:pt>
                <c:pt idx="185">
                  <c:v>7860</c:v>
                </c:pt>
                <c:pt idx="186">
                  <c:v>7860</c:v>
                </c:pt>
                <c:pt idx="187">
                  <c:v>7860</c:v>
                </c:pt>
                <c:pt idx="188">
                  <c:v>7860</c:v>
                </c:pt>
                <c:pt idx="189">
                  <c:v>7860</c:v>
                </c:pt>
                <c:pt idx="190">
                  <c:v>7860</c:v>
                </c:pt>
                <c:pt idx="191">
                  <c:v>7860</c:v>
                </c:pt>
                <c:pt idx="192">
                  <c:v>7878</c:v>
                </c:pt>
                <c:pt idx="193">
                  <c:v>7912</c:v>
                </c:pt>
                <c:pt idx="194">
                  <c:v>7982</c:v>
                </c:pt>
                <c:pt idx="195">
                  <c:v>8070</c:v>
                </c:pt>
                <c:pt idx="196">
                  <c:v>8572</c:v>
                </c:pt>
                <c:pt idx="197">
                  <c:v>9034</c:v>
                </c:pt>
                <c:pt idx="198">
                  <c:v>9392</c:v>
                </c:pt>
                <c:pt idx="199">
                  <c:v>9582</c:v>
                </c:pt>
                <c:pt idx="200">
                  <c:v>9624</c:v>
                </c:pt>
                <c:pt idx="201">
                  <c:v>9142</c:v>
                </c:pt>
                <c:pt idx="202">
                  <c:v>8572</c:v>
                </c:pt>
                <c:pt idx="203">
                  <c:v>8024</c:v>
                </c:pt>
                <c:pt idx="204">
                  <c:v>7564</c:v>
                </c:pt>
                <c:pt idx="205">
                  <c:v>7212</c:v>
                </c:pt>
                <c:pt idx="206">
                  <c:v>6970</c:v>
                </c:pt>
                <c:pt idx="207">
                  <c:v>6838</c:v>
                </c:pt>
                <c:pt idx="208">
                  <c:v>6772</c:v>
                </c:pt>
                <c:pt idx="209">
                  <c:v>6750</c:v>
                </c:pt>
                <c:pt idx="210">
                  <c:v>6750</c:v>
                </c:pt>
                <c:pt idx="211">
                  <c:v>6750</c:v>
                </c:pt>
                <c:pt idx="212">
                  <c:v>6750</c:v>
                </c:pt>
                <c:pt idx="213">
                  <c:v>6750</c:v>
                </c:pt>
                <c:pt idx="214">
                  <c:v>6750</c:v>
                </c:pt>
                <c:pt idx="215">
                  <c:v>6772</c:v>
                </c:pt>
                <c:pt idx="216">
                  <c:v>6838</c:v>
                </c:pt>
                <c:pt idx="217">
                  <c:v>6970</c:v>
                </c:pt>
                <c:pt idx="218">
                  <c:v>7190</c:v>
                </c:pt>
                <c:pt idx="219">
                  <c:v>7520</c:v>
                </c:pt>
                <c:pt idx="220">
                  <c:v>7916</c:v>
                </c:pt>
                <c:pt idx="221">
                  <c:v>8376</c:v>
                </c:pt>
                <c:pt idx="222">
                  <c:v>8858</c:v>
                </c:pt>
                <c:pt idx="223">
                  <c:v>9318</c:v>
                </c:pt>
                <c:pt idx="224">
                  <c:v>9756</c:v>
                </c:pt>
                <c:pt idx="225">
                  <c:v>10150</c:v>
                </c:pt>
                <c:pt idx="226">
                  <c:v>10414</c:v>
                </c:pt>
                <c:pt idx="227">
                  <c:v>10568</c:v>
                </c:pt>
                <c:pt idx="228">
                  <c:v>10568</c:v>
                </c:pt>
                <c:pt idx="229">
                  <c:v>10348</c:v>
                </c:pt>
                <c:pt idx="230">
                  <c:v>9954</c:v>
                </c:pt>
                <c:pt idx="231">
                  <c:v>9966</c:v>
                </c:pt>
                <c:pt idx="232">
                  <c:v>9798</c:v>
                </c:pt>
                <c:pt idx="233">
                  <c:v>9516</c:v>
                </c:pt>
                <c:pt idx="234">
                  <c:v>9192</c:v>
                </c:pt>
                <c:pt idx="235">
                  <c:v>8854</c:v>
                </c:pt>
                <c:pt idx="236">
                  <c:v>8044</c:v>
                </c:pt>
                <c:pt idx="237">
                  <c:v>7378</c:v>
                </c:pt>
                <c:pt idx="238">
                  <c:v>6914</c:v>
                </c:pt>
                <c:pt idx="239">
                  <c:v>6624</c:v>
                </c:pt>
                <c:pt idx="240">
                  <c:v>6478</c:v>
                </c:pt>
                <c:pt idx="241">
                  <c:v>6420</c:v>
                </c:pt>
                <c:pt idx="242">
                  <c:v>6420</c:v>
                </c:pt>
                <c:pt idx="243">
                  <c:v>6420</c:v>
                </c:pt>
                <c:pt idx="244">
                  <c:v>6420</c:v>
                </c:pt>
                <c:pt idx="245">
                  <c:v>6420</c:v>
                </c:pt>
                <c:pt idx="246">
                  <c:v>6420</c:v>
                </c:pt>
                <c:pt idx="247">
                  <c:v>6420</c:v>
                </c:pt>
                <c:pt idx="248">
                  <c:v>6156</c:v>
                </c:pt>
                <c:pt idx="249">
                  <c:v>5958</c:v>
                </c:pt>
                <c:pt idx="250">
                  <c:v>5848</c:v>
                </c:pt>
                <c:pt idx="251">
                  <c:v>5848</c:v>
                </c:pt>
                <c:pt idx="252">
                  <c:v>5980</c:v>
                </c:pt>
                <c:pt idx="253">
                  <c:v>6486</c:v>
                </c:pt>
                <c:pt idx="254">
                  <c:v>7036</c:v>
                </c:pt>
                <c:pt idx="255">
                  <c:v>7608</c:v>
                </c:pt>
                <c:pt idx="256">
                  <c:v>8156</c:v>
                </c:pt>
                <c:pt idx="257">
                  <c:v>8660</c:v>
                </c:pt>
                <c:pt idx="258">
                  <c:v>9142</c:v>
                </c:pt>
                <c:pt idx="259">
                  <c:v>9166</c:v>
                </c:pt>
                <c:pt idx="260">
                  <c:v>9150</c:v>
                </c:pt>
                <c:pt idx="261">
                  <c:v>9100</c:v>
                </c:pt>
                <c:pt idx="262">
                  <c:v>9016</c:v>
                </c:pt>
                <c:pt idx="263">
                  <c:v>8896</c:v>
                </c:pt>
                <c:pt idx="264">
                  <c:v>9176</c:v>
                </c:pt>
                <c:pt idx="265">
                  <c:v>9440</c:v>
                </c:pt>
                <c:pt idx="266">
                  <c:v>9704</c:v>
                </c:pt>
                <c:pt idx="267">
                  <c:v>9950</c:v>
                </c:pt>
                <c:pt idx="268">
                  <c:v>10196</c:v>
                </c:pt>
                <c:pt idx="269">
                  <c:v>10064</c:v>
                </c:pt>
                <c:pt idx="270">
                  <c:v>9906</c:v>
                </c:pt>
                <c:pt idx="271">
                  <c:v>9740</c:v>
                </c:pt>
                <c:pt idx="272">
                  <c:v>9568</c:v>
                </c:pt>
                <c:pt idx="273">
                  <c:v>9374</c:v>
                </c:pt>
                <c:pt idx="274">
                  <c:v>9534</c:v>
                </c:pt>
                <c:pt idx="275">
                  <c:v>9696</c:v>
                </c:pt>
                <c:pt idx="276">
                  <c:v>9842</c:v>
                </c:pt>
                <c:pt idx="277">
                  <c:v>9988</c:v>
                </c:pt>
                <c:pt idx="278">
                  <c:v>10134</c:v>
                </c:pt>
                <c:pt idx="279">
                  <c:v>10280</c:v>
                </c:pt>
                <c:pt idx="280">
                  <c:v>10426</c:v>
                </c:pt>
                <c:pt idx="281">
                  <c:v>10574</c:v>
                </c:pt>
                <c:pt idx="282">
                  <c:v>10696</c:v>
                </c:pt>
                <c:pt idx="283">
                  <c:v>10788</c:v>
                </c:pt>
                <c:pt idx="284">
                  <c:v>10852</c:v>
                </c:pt>
                <c:pt idx="285">
                  <c:v>10886</c:v>
                </c:pt>
                <c:pt idx="286">
                  <c:v>10890</c:v>
                </c:pt>
                <c:pt idx="287">
                  <c:v>10890</c:v>
                </c:pt>
                <c:pt idx="288">
                  <c:v>10890</c:v>
                </c:pt>
                <c:pt idx="289">
                  <c:v>10890</c:v>
                </c:pt>
                <c:pt idx="290">
                  <c:v>10890</c:v>
                </c:pt>
                <c:pt idx="291">
                  <c:v>10890</c:v>
                </c:pt>
                <c:pt idx="292">
                  <c:v>10828</c:v>
                </c:pt>
                <c:pt idx="293">
                  <c:v>10696</c:v>
                </c:pt>
                <c:pt idx="294">
                  <c:v>10476</c:v>
                </c:pt>
                <c:pt idx="295">
                  <c:v>10168</c:v>
                </c:pt>
                <c:pt idx="296">
                  <c:v>9772</c:v>
                </c:pt>
                <c:pt idx="297">
                  <c:v>9350</c:v>
                </c:pt>
                <c:pt idx="298">
                  <c:v>8910</c:v>
                </c:pt>
                <c:pt idx="299">
                  <c:v>8828</c:v>
                </c:pt>
                <c:pt idx="300">
                  <c:v>8704</c:v>
                </c:pt>
                <c:pt idx="301">
                  <c:v>8536</c:v>
                </c:pt>
                <c:pt idx="302">
                  <c:v>8302</c:v>
                </c:pt>
                <c:pt idx="303">
                  <c:v>8386</c:v>
                </c:pt>
                <c:pt idx="304">
                  <c:v>8026</c:v>
                </c:pt>
                <c:pt idx="305">
                  <c:v>7652</c:v>
                </c:pt>
                <c:pt idx="306">
                  <c:v>7294</c:v>
                </c:pt>
                <c:pt idx="307">
                  <c:v>6810</c:v>
                </c:pt>
                <c:pt idx="308">
                  <c:v>6140</c:v>
                </c:pt>
                <c:pt idx="309">
                  <c:v>5710</c:v>
                </c:pt>
                <c:pt idx="310">
                  <c:v>5468</c:v>
                </c:pt>
                <c:pt idx="311">
                  <c:v>5386</c:v>
                </c:pt>
                <c:pt idx="312">
                  <c:v>5584</c:v>
                </c:pt>
                <c:pt idx="313">
                  <c:v>5738</c:v>
                </c:pt>
                <c:pt idx="314">
                  <c:v>5626</c:v>
                </c:pt>
                <c:pt idx="315">
                  <c:v>5506</c:v>
                </c:pt>
                <c:pt idx="316">
                  <c:v>5412</c:v>
                </c:pt>
                <c:pt idx="317">
                  <c:v>5388</c:v>
                </c:pt>
                <c:pt idx="318">
                  <c:v>5470</c:v>
                </c:pt>
                <c:pt idx="319">
                  <c:v>5840</c:v>
                </c:pt>
                <c:pt idx="320">
                  <c:v>6244</c:v>
                </c:pt>
                <c:pt idx="321">
                  <c:v>6666</c:v>
                </c:pt>
                <c:pt idx="322">
                  <c:v>7088</c:v>
                </c:pt>
                <c:pt idx="323">
                  <c:v>7456</c:v>
                </c:pt>
                <c:pt idx="324">
                  <c:v>7806</c:v>
                </c:pt>
                <c:pt idx="325">
                  <c:v>8140</c:v>
                </c:pt>
                <c:pt idx="326">
                  <c:v>8456</c:v>
                </c:pt>
                <c:pt idx="327">
                  <c:v>8754</c:v>
                </c:pt>
                <c:pt idx="328">
                  <c:v>9052</c:v>
                </c:pt>
                <c:pt idx="329">
                  <c:v>9334</c:v>
                </c:pt>
                <c:pt idx="330">
                  <c:v>9596</c:v>
                </c:pt>
                <c:pt idx="331">
                  <c:v>9842</c:v>
                </c:pt>
                <c:pt idx="332">
                  <c:v>10088</c:v>
                </c:pt>
                <c:pt idx="333">
                  <c:v>10318</c:v>
                </c:pt>
                <c:pt idx="334">
                  <c:v>10520</c:v>
                </c:pt>
                <c:pt idx="335">
                  <c:v>10688</c:v>
                </c:pt>
                <c:pt idx="336">
                  <c:v>10802</c:v>
                </c:pt>
                <c:pt idx="337">
                  <c:v>10864</c:v>
                </c:pt>
                <c:pt idx="338">
                  <c:v>10890</c:v>
                </c:pt>
                <c:pt idx="339">
                  <c:v>10890</c:v>
                </c:pt>
                <c:pt idx="340">
                  <c:v>10890</c:v>
                </c:pt>
                <c:pt idx="341">
                  <c:v>10890</c:v>
                </c:pt>
                <c:pt idx="342">
                  <c:v>10890</c:v>
                </c:pt>
                <c:pt idx="343">
                  <c:v>10890</c:v>
                </c:pt>
                <c:pt idx="344">
                  <c:v>10890</c:v>
                </c:pt>
                <c:pt idx="345">
                  <c:v>10830</c:v>
                </c:pt>
                <c:pt idx="346">
                  <c:v>10638</c:v>
                </c:pt>
                <c:pt idx="347">
                  <c:v>10336</c:v>
                </c:pt>
                <c:pt idx="348">
                  <c:v>9904</c:v>
                </c:pt>
                <c:pt idx="349">
                  <c:v>9318</c:v>
                </c:pt>
                <c:pt idx="350">
                  <c:v>8638</c:v>
                </c:pt>
                <c:pt idx="351">
                  <c:v>7914</c:v>
                </c:pt>
                <c:pt idx="352">
                  <c:v>7102</c:v>
                </c:pt>
                <c:pt idx="353">
                  <c:v>6554</c:v>
                </c:pt>
                <c:pt idx="354">
                  <c:v>6016</c:v>
                </c:pt>
                <c:pt idx="355">
                  <c:v>5516</c:v>
                </c:pt>
                <c:pt idx="356">
                  <c:v>5134</c:v>
                </c:pt>
                <c:pt idx="357">
                  <c:v>4980</c:v>
                </c:pt>
                <c:pt idx="358">
                  <c:v>4692</c:v>
                </c:pt>
                <c:pt idx="359">
                  <c:v>4548</c:v>
                </c:pt>
                <c:pt idx="360">
                  <c:v>4344</c:v>
                </c:pt>
                <c:pt idx="361">
                  <c:v>4286</c:v>
                </c:pt>
                <c:pt idx="362">
                  <c:v>4308</c:v>
                </c:pt>
                <c:pt idx="363">
                  <c:v>4462</c:v>
                </c:pt>
                <c:pt idx="364">
                  <c:v>4792</c:v>
                </c:pt>
                <c:pt idx="365">
                  <c:v>5430</c:v>
                </c:pt>
                <c:pt idx="366">
                  <c:v>6112</c:v>
                </c:pt>
                <c:pt idx="367">
                  <c:v>6794</c:v>
                </c:pt>
                <c:pt idx="368">
                  <c:v>7432</c:v>
                </c:pt>
                <c:pt idx="369">
                  <c:v>8002</c:v>
                </c:pt>
                <c:pt idx="370">
                  <c:v>8528</c:v>
                </c:pt>
                <c:pt idx="371">
                  <c:v>9010</c:v>
                </c:pt>
                <c:pt idx="372">
                  <c:v>9448</c:v>
                </c:pt>
                <c:pt idx="373">
                  <c:v>9458</c:v>
                </c:pt>
                <c:pt idx="374">
                  <c:v>9412</c:v>
                </c:pt>
                <c:pt idx="375">
                  <c:v>9332</c:v>
                </c:pt>
                <c:pt idx="376">
                  <c:v>9216</c:v>
                </c:pt>
                <c:pt idx="377">
                  <c:v>9086</c:v>
                </c:pt>
                <c:pt idx="378">
                  <c:v>9350</c:v>
                </c:pt>
                <c:pt idx="379">
                  <c:v>9614</c:v>
                </c:pt>
                <c:pt idx="380">
                  <c:v>9860</c:v>
                </c:pt>
                <c:pt idx="381">
                  <c:v>10168</c:v>
                </c:pt>
                <c:pt idx="382">
                  <c:v>10424</c:v>
                </c:pt>
                <c:pt idx="383">
                  <c:v>10626</c:v>
                </c:pt>
                <c:pt idx="384">
                  <c:v>10776</c:v>
                </c:pt>
                <c:pt idx="385">
                  <c:v>10890</c:v>
                </c:pt>
                <c:pt idx="386">
                  <c:v>10890</c:v>
                </c:pt>
                <c:pt idx="387">
                  <c:v>10890</c:v>
                </c:pt>
                <c:pt idx="388">
                  <c:v>10786</c:v>
                </c:pt>
                <c:pt idx="389">
                  <c:v>10572</c:v>
                </c:pt>
                <c:pt idx="390">
                  <c:v>10226</c:v>
                </c:pt>
                <c:pt idx="391">
                  <c:v>9750</c:v>
                </c:pt>
                <c:pt idx="392">
                  <c:v>9120</c:v>
                </c:pt>
                <c:pt idx="393">
                  <c:v>8440</c:v>
                </c:pt>
                <c:pt idx="394">
                  <c:v>7694</c:v>
                </c:pt>
                <c:pt idx="395">
                  <c:v>7262</c:v>
                </c:pt>
                <c:pt idx="396">
                  <c:v>6786</c:v>
                </c:pt>
                <c:pt idx="397">
                  <c:v>6320</c:v>
                </c:pt>
                <c:pt idx="398">
                  <c:v>5950</c:v>
                </c:pt>
                <c:pt idx="399">
                  <c:v>5728</c:v>
                </c:pt>
                <c:pt idx="400">
                  <c:v>5324</c:v>
                </c:pt>
                <c:pt idx="401">
                  <c:v>5094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0A4-47B7-A911-FFD28C042C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2527600"/>
        <c:axId val="2082530000"/>
      </c:lineChart>
      <c:catAx>
        <c:axId val="2082527600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2530000"/>
        <c:crosses val="autoZero"/>
        <c:auto val="1"/>
        <c:lblAlgn val="ctr"/>
        <c:lblOffset val="100"/>
        <c:noMultiLvlLbl val="0"/>
      </c:catAx>
      <c:valAx>
        <c:axId val="2082530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2527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tmp"/><Relationship Id="rId1" Type="http://schemas.openxmlformats.org/officeDocument/2006/relationships/image" Target="../media/image1.tmp"/><Relationship Id="rId4" Type="http://schemas.openxmlformats.org/officeDocument/2006/relationships/image" Target="../media/image4.tmp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314325</xdr:colOff>
      <xdr:row>4</xdr:row>
      <xdr:rowOff>133350</xdr:rowOff>
    </xdr:from>
    <xdr:to>
      <xdr:col>11</xdr:col>
      <xdr:colOff>227251</xdr:colOff>
      <xdr:row>12</xdr:row>
      <xdr:rowOff>165100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AFFF8F4-23D6-41F4-B82F-B6AD1EEBE2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1125" y="1073150"/>
          <a:ext cx="2575087" cy="1504950"/>
        </a:xfrm>
        <a:prstGeom prst="rect">
          <a:avLst/>
        </a:prstGeom>
      </xdr:spPr>
    </xdr:pic>
    <xdr:clientData/>
  </xdr:twoCellAnchor>
  <xdr:twoCellAnchor editAs="oneCell">
    <xdr:from>
      <xdr:col>8</xdr:col>
      <xdr:colOff>495301</xdr:colOff>
      <xdr:row>12</xdr:row>
      <xdr:rowOff>171449</xdr:rowOff>
    </xdr:from>
    <xdr:to>
      <xdr:col>11</xdr:col>
      <xdr:colOff>176005</xdr:colOff>
      <xdr:row>18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26ABD84-156A-49B0-8BA7-7E8DA996C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2101" y="2597149"/>
          <a:ext cx="2342865" cy="1066801"/>
        </a:xfrm>
        <a:prstGeom prst="rect">
          <a:avLst/>
        </a:prstGeom>
      </xdr:spPr>
    </xdr:pic>
    <xdr:clientData/>
  </xdr:twoCellAnchor>
  <xdr:twoCellAnchor editAs="oneCell">
    <xdr:from>
      <xdr:col>9</xdr:col>
      <xdr:colOff>228600</xdr:colOff>
      <xdr:row>2</xdr:row>
      <xdr:rowOff>19050</xdr:rowOff>
    </xdr:from>
    <xdr:to>
      <xdr:col>10</xdr:col>
      <xdr:colOff>619276</xdr:colOff>
      <xdr:row>4</xdr:row>
      <xdr:rowOff>180975</xdr:rowOff>
    </xdr:to>
    <xdr:pic>
      <xdr:nvPicPr>
        <xdr:cNvPr id="4" name="Picture 3" descr="A close up of a logo&#10;&#10;Description automatically generated">
          <a:extLst>
            <a:ext uri="{FF2B5EF4-FFF2-40B4-BE49-F238E27FC236}">
              <a16:creationId xmlns:a16="http://schemas.microsoft.com/office/drawing/2014/main" id="{2EFF0AB0-11CD-4499-B63A-7EDA547F71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03900" y="393700"/>
          <a:ext cx="1549400" cy="530225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352425</xdr:colOff>
      <xdr:row>83</xdr:row>
      <xdr:rowOff>38100</xdr:rowOff>
    </xdr:from>
    <xdr:to>
      <xdr:col>13</xdr:col>
      <xdr:colOff>510442</xdr:colOff>
      <xdr:row>98</xdr:row>
      <xdr:rowOff>95249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277274D-DB3A-47CD-AC31-F074D05496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0025" y="15538450"/>
          <a:ext cx="5257370" cy="28193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42058</xdr:colOff>
      <xdr:row>5</xdr:row>
      <xdr:rowOff>141737</xdr:rowOff>
    </xdr:from>
    <xdr:to>
      <xdr:col>17</xdr:col>
      <xdr:colOff>27590</xdr:colOff>
      <xdr:row>24</xdr:row>
      <xdr:rowOff>99653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0AE6FA2-B644-B74F-79B9-97DBC778F4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69599" y="1619934"/>
          <a:ext cx="10098467" cy="5789907"/>
        </a:xfrm>
        <a:prstGeom prst="rect">
          <a:avLst/>
        </a:prstGeom>
      </xdr:spPr>
    </xdr:pic>
    <xdr:clientData/>
  </xdr:twoCellAnchor>
  <xdr:twoCellAnchor>
    <xdr:from>
      <xdr:col>13</xdr:col>
      <xdr:colOff>589139</xdr:colOff>
      <xdr:row>33</xdr:row>
      <xdr:rowOff>39510</xdr:rowOff>
    </xdr:from>
    <xdr:to>
      <xdr:col>40</xdr:col>
      <xdr:colOff>582083</xdr:colOff>
      <xdr:row>45</xdr:row>
      <xdr:rowOff>141110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2EB8EEE-B5CE-A233-8FEE-45C26AC2FD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730248</xdr:colOff>
      <xdr:row>46</xdr:row>
      <xdr:rowOff>176389</xdr:rowOff>
    </xdr:from>
    <xdr:to>
      <xdr:col>40</xdr:col>
      <xdr:colOff>546805</xdr:colOff>
      <xdr:row>59</xdr:row>
      <xdr:rowOff>52917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0B2DBFE-16E2-8C28-99EB-BF5F84BEC7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163999</xdr:colOff>
      <xdr:row>5</xdr:row>
      <xdr:rowOff>129514</xdr:rowOff>
    </xdr:from>
    <xdr:to>
      <xdr:col>24</xdr:col>
      <xdr:colOff>375240</xdr:colOff>
      <xdr:row>22</xdr:row>
      <xdr:rowOff>120952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EFBBEB0-BC97-F325-1FA3-2D541EB31B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65614" y="1055556"/>
          <a:ext cx="4471032" cy="313998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1209249</xdr:colOff>
      <xdr:row>17</xdr:row>
      <xdr:rowOff>182758</xdr:rowOff>
    </xdr:from>
    <xdr:ext cx="3136900" cy="781111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6E1F766-C24D-66AC-C3A5-4D5DAC9A7DBC}"/>
            </a:ext>
          </a:extLst>
        </xdr:cNvPr>
        <xdr:cNvSpPr/>
      </xdr:nvSpPr>
      <xdr:spPr>
        <a:xfrm>
          <a:off x="7822542" y="3721721"/>
          <a:ext cx="3136900" cy="78111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4400" b="0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&lt;-Dyno</a:t>
          </a:r>
          <a:r>
            <a:rPr lang="en-US" sz="4400" b="0" u="sng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data</a:t>
          </a:r>
          <a:endParaRPr lang="en-US" sz="4400" b="0" u="sng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14</xdr:col>
      <xdr:colOff>60305</xdr:colOff>
      <xdr:row>0</xdr:row>
      <xdr:rowOff>134155</xdr:rowOff>
    </xdr:from>
    <xdr:ext cx="523835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5E3AE9FA-0486-8FDA-2B40-4E1239419826}"/>
            </a:ext>
          </a:extLst>
        </xdr:cNvPr>
        <xdr:cNvSpPr/>
      </xdr:nvSpPr>
      <xdr:spPr>
        <a:xfrm>
          <a:off x="14978333" y="134155"/>
          <a:ext cx="5238357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2800" b="0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Traction Limited Acceleration m/s²</a:t>
          </a:r>
        </a:p>
      </xdr:txBody>
    </xdr:sp>
    <xdr:clientData/>
  </xdr:oneCellAnchor>
  <xdr:oneCellAnchor>
    <xdr:from>
      <xdr:col>5</xdr:col>
      <xdr:colOff>486689</xdr:colOff>
      <xdr:row>0</xdr:row>
      <xdr:rowOff>0</xdr:rowOff>
    </xdr:from>
    <xdr:ext cx="3199530" cy="718466"/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52CC072-E62B-472D-960B-032D22023B3D}"/>
            </a:ext>
          </a:extLst>
        </xdr:cNvPr>
        <xdr:cNvSpPr/>
      </xdr:nvSpPr>
      <xdr:spPr>
        <a:xfrm>
          <a:off x="8688027" y="0"/>
          <a:ext cx="3199530" cy="71846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40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Required</a:t>
          </a:r>
          <a:r>
            <a:rPr lang="en-US" sz="4000" b="1" u="sng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data</a:t>
          </a:r>
          <a:endParaRPr lang="en-US" sz="4000" b="1" u="sng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twoCellAnchor editAs="oneCell">
    <xdr:from>
      <xdr:col>28</xdr:col>
      <xdr:colOff>0</xdr:colOff>
      <xdr:row>12</xdr:row>
      <xdr:rowOff>0</xdr:rowOff>
    </xdr:from>
    <xdr:to>
      <xdr:col>30</xdr:col>
      <xdr:colOff>250536</xdr:colOff>
      <xdr:row>19</xdr:row>
      <xdr:rowOff>446</xdr:rowOff>
    </xdr:to>
    <xdr:sp macro="" textlink="">
      <xdr:nvSpPr>
        <xdr:cNvPr id="4097" name="AutoShape 1" descr="Uploaded image">
          <a:extLst>
            <a:ext uri="{FF2B5EF4-FFF2-40B4-BE49-F238E27FC236}">
              <a16:creationId xmlns:a16="http://schemas.microsoft.com/office/drawing/2014/main" id="{71833CBF-A4A8-4A8A-F3DC-A7C42EE68B0A}"/>
            </a:ext>
          </a:extLst>
        </xdr:cNvPr>
        <xdr:cNvSpPr>
          <a:spLocks noChangeAspect="1" noChangeArrowheads="1"/>
        </xdr:cNvSpPr>
      </xdr:nvSpPr>
      <xdr:spPr bwMode="auto">
        <a:xfrm>
          <a:off x="27483110" y="2493537"/>
          <a:ext cx="1791574" cy="17888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</xdr:col>
      <xdr:colOff>0</xdr:colOff>
      <xdr:row>15</xdr:row>
      <xdr:rowOff>0</xdr:rowOff>
    </xdr:from>
    <xdr:to>
      <xdr:col>28</xdr:col>
      <xdr:colOff>304800</xdr:colOff>
      <xdr:row>16</xdr:row>
      <xdr:rowOff>50531</xdr:rowOff>
    </xdr:to>
    <xdr:sp macro="" textlink="">
      <xdr:nvSpPr>
        <xdr:cNvPr id="4098" name="AutoShape 2" descr="Uploaded image">
          <a:extLst>
            <a:ext uri="{FF2B5EF4-FFF2-40B4-BE49-F238E27FC236}">
              <a16:creationId xmlns:a16="http://schemas.microsoft.com/office/drawing/2014/main" id="{F8AE25E2-5B39-549A-4FF0-51E1D2171C59}"/>
            </a:ext>
          </a:extLst>
        </xdr:cNvPr>
        <xdr:cNvSpPr>
          <a:spLocks noChangeAspect="1" noChangeArrowheads="1"/>
        </xdr:cNvSpPr>
      </xdr:nvSpPr>
      <xdr:spPr bwMode="auto">
        <a:xfrm>
          <a:off x="27463750" y="3130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21</xdr:col>
      <xdr:colOff>439577</xdr:colOff>
      <xdr:row>0</xdr:row>
      <xdr:rowOff>139082</xdr:rowOff>
    </xdr:from>
    <xdr:ext cx="5741892" cy="530658"/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2DEBCED4-B5C9-48F7-5CE6-391D2E207639}"/>
            </a:ext>
          </a:extLst>
        </xdr:cNvPr>
        <xdr:cNvSpPr/>
      </xdr:nvSpPr>
      <xdr:spPr>
        <a:xfrm>
          <a:off x="23640309" y="139082"/>
          <a:ext cx="5741892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2800" b="0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Geometry</a:t>
          </a:r>
          <a:r>
            <a:rPr lang="en-US" sz="2800" b="0" u="sng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Limited Acceleration m/s^2</a:t>
          </a:r>
          <a:endParaRPr lang="en-US" sz="2800" b="0" u="sng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32</xdr:col>
      <xdr:colOff>208895</xdr:colOff>
      <xdr:row>0</xdr:row>
      <xdr:rowOff>176695</xdr:rowOff>
    </xdr:from>
    <xdr:ext cx="5904565" cy="530658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CC96AD5A-2B8B-61F1-107C-20B4819914E9}"/>
            </a:ext>
          </a:extLst>
        </xdr:cNvPr>
        <xdr:cNvSpPr/>
      </xdr:nvSpPr>
      <xdr:spPr>
        <a:xfrm>
          <a:off x="31523466" y="176695"/>
          <a:ext cx="5904565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2800" b="0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Geometry</a:t>
          </a:r>
          <a:r>
            <a:rPr lang="en-US" sz="2800" b="0" u="sng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Limited Deceleration m/s^2</a:t>
          </a:r>
          <a:endParaRPr lang="en-US" sz="2800" b="0" u="sng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50</xdr:col>
      <xdr:colOff>1001839</xdr:colOff>
      <xdr:row>0</xdr:row>
      <xdr:rowOff>49211</xdr:rowOff>
    </xdr:from>
    <xdr:ext cx="1564018" cy="718466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F083592-7E80-AC17-CFAC-0DBFA0573518}"/>
            </a:ext>
          </a:extLst>
        </xdr:cNvPr>
        <xdr:cNvSpPr/>
      </xdr:nvSpPr>
      <xdr:spPr>
        <a:xfrm>
          <a:off x="37071510" y="49211"/>
          <a:ext cx="1564018" cy="71846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4000" b="0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Gear</a:t>
          </a:r>
          <a:r>
            <a:rPr lang="en-US" sz="4000" b="0" u="sng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1</a:t>
          </a:r>
          <a:endParaRPr lang="en-US" sz="4000" b="0" u="sng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55</xdr:col>
      <xdr:colOff>500524</xdr:colOff>
      <xdr:row>0</xdr:row>
      <xdr:rowOff>107699</xdr:rowOff>
    </xdr:from>
    <xdr:ext cx="1564018" cy="718466"/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9D7C7D5B-5BBC-5ADF-4388-8319BCF0496E}"/>
            </a:ext>
          </a:extLst>
        </xdr:cNvPr>
        <xdr:cNvSpPr/>
      </xdr:nvSpPr>
      <xdr:spPr>
        <a:xfrm>
          <a:off x="40923287" y="107699"/>
          <a:ext cx="1564018" cy="71846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4000" b="0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Gear</a:t>
          </a:r>
          <a:r>
            <a:rPr lang="en-US" sz="4000" b="0" u="sng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2</a:t>
          </a:r>
          <a:endParaRPr lang="en-US" sz="4000" b="0" u="sng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60</xdr:col>
      <xdr:colOff>325063</xdr:colOff>
      <xdr:row>0</xdr:row>
      <xdr:rowOff>15791</xdr:rowOff>
    </xdr:from>
    <xdr:ext cx="1564018" cy="718466"/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7039B3E4-C3BC-C470-A102-B34E866156DD}"/>
            </a:ext>
          </a:extLst>
        </xdr:cNvPr>
        <xdr:cNvSpPr/>
      </xdr:nvSpPr>
      <xdr:spPr>
        <a:xfrm>
          <a:off x="44374010" y="15791"/>
          <a:ext cx="1564018" cy="71846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4000" b="0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Gear</a:t>
          </a:r>
          <a:r>
            <a:rPr lang="en-US" sz="4000" b="0" u="sng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3</a:t>
          </a:r>
          <a:endParaRPr lang="en-US" sz="4000" b="0" u="sng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65</xdr:col>
      <xdr:colOff>408616</xdr:colOff>
      <xdr:row>0</xdr:row>
      <xdr:rowOff>57567</xdr:rowOff>
    </xdr:from>
    <xdr:ext cx="1564018" cy="718466"/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7F5D8FAA-E3F9-8B8C-5CAF-7A2C9D0D501E}"/>
            </a:ext>
          </a:extLst>
        </xdr:cNvPr>
        <xdr:cNvSpPr/>
      </xdr:nvSpPr>
      <xdr:spPr>
        <a:xfrm>
          <a:off x="48041971" y="57567"/>
          <a:ext cx="1564018" cy="71846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4000" b="0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Gear</a:t>
          </a:r>
          <a:r>
            <a:rPr lang="en-US" sz="4000" b="0" u="sng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4</a:t>
          </a:r>
          <a:endParaRPr lang="en-US" sz="4000" b="0" u="sng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70</xdr:col>
      <xdr:colOff>500524</xdr:colOff>
      <xdr:row>0</xdr:row>
      <xdr:rowOff>107698</xdr:rowOff>
    </xdr:from>
    <xdr:ext cx="1564018" cy="718466"/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17817A12-9B91-78B0-15B9-2A8367DF6CDA}"/>
            </a:ext>
          </a:extLst>
        </xdr:cNvPr>
        <xdr:cNvSpPr/>
      </xdr:nvSpPr>
      <xdr:spPr>
        <a:xfrm>
          <a:off x="51785129" y="107698"/>
          <a:ext cx="1564018" cy="71846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4000" b="0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Gear</a:t>
          </a:r>
          <a:r>
            <a:rPr lang="en-US" sz="4000" b="0" u="sng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5</a:t>
          </a:r>
          <a:endParaRPr lang="en-US" sz="4000" b="0" u="sng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75</xdr:col>
      <xdr:colOff>157958</xdr:colOff>
      <xdr:row>0</xdr:row>
      <xdr:rowOff>65922</xdr:rowOff>
    </xdr:from>
    <xdr:ext cx="1564018" cy="718466"/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EB990AB5-87BE-0EA5-57AD-4DF969C987A1}"/>
            </a:ext>
          </a:extLst>
        </xdr:cNvPr>
        <xdr:cNvSpPr/>
      </xdr:nvSpPr>
      <xdr:spPr>
        <a:xfrm>
          <a:off x="55085458" y="65922"/>
          <a:ext cx="1564018" cy="71846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4000" b="0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Gear</a:t>
          </a:r>
          <a:r>
            <a:rPr lang="en-US" sz="4000" b="0" u="sng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6</a:t>
          </a:r>
          <a:endParaRPr lang="en-US" sz="4000" b="0" u="sng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42</xdr:col>
      <xdr:colOff>95510</xdr:colOff>
      <xdr:row>0</xdr:row>
      <xdr:rowOff>134155</xdr:rowOff>
    </xdr:from>
    <xdr:ext cx="3939733" cy="530658"/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D1B0CA7-2BAE-404A-8603-F93F300309AD}"/>
            </a:ext>
          </a:extLst>
        </xdr:cNvPr>
        <xdr:cNvSpPr/>
      </xdr:nvSpPr>
      <xdr:spPr>
        <a:xfrm>
          <a:off x="39308467" y="134155"/>
          <a:ext cx="3939733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2800" b="0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Drive</a:t>
          </a:r>
          <a:r>
            <a:rPr lang="en-US" sz="2800" b="0" u="sng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Drag force Aero Nm</a:t>
          </a:r>
          <a:endParaRPr lang="en-US" sz="2800" b="0" u="sng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82</xdr:col>
      <xdr:colOff>106374</xdr:colOff>
      <xdr:row>0</xdr:row>
      <xdr:rowOff>134155</xdr:rowOff>
    </xdr:from>
    <xdr:ext cx="1812484" cy="530658"/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AC6C69E0-454B-446C-AE5A-CD4702204D33}"/>
            </a:ext>
          </a:extLst>
        </xdr:cNvPr>
        <xdr:cNvSpPr/>
      </xdr:nvSpPr>
      <xdr:spPr>
        <a:xfrm>
          <a:off x="70345568" y="134155"/>
          <a:ext cx="1812484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2800" b="0" u="sng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Speed m</a:t>
          </a:r>
          <a:r>
            <a:rPr lang="en-US" sz="2800" b="0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/s</a:t>
          </a:r>
        </a:p>
      </xdr:txBody>
    </xdr:sp>
    <xdr:clientData/>
  </xdr:oneCellAnchor>
  <xdr:oneCellAnchor>
    <xdr:from>
      <xdr:col>88</xdr:col>
      <xdr:colOff>310120</xdr:colOff>
      <xdr:row>0</xdr:row>
      <xdr:rowOff>210567</xdr:rowOff>
    </xdr:from>
    <xdr:ext cx="3824766" cy="530658"/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B5ED66B0-C6CC-0BA6-E13F-E4958A7E1844}"/>
            </a:ext>
          </a:extLst>
        </xdr:cNvPr>
        <xdr:cNvSpPr/>
      </xdr:nvSpPr>
      <xdr:spPr>
        <a:xfrm>
          <a:off x="76059475" y="210567"/>
          <a:ext cx="3824766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2800" b="0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Theoretical</a:t>
          </a:r>
          <a:r>
            <a:rPr lang="en-US" sz="2800" b="0" u="sng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Velocity m/s</a:t>
          </a:r>
          <a:endParaRPr lang="en-US" sz="2800" b="0" u="sng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twoCellAnchor>
    <xdr:from>
      <xdr:col>81</xdr:col>
      <xdr:colOff>347946</xdr:colOff>
      <xdr:row>799</xdr:row>
      <xdr:rowOff>65684</xdr:rowOff>
    </xdr:from>
    <xdr:to>
      <xdr:col>92</xdr:col>
      <xdr:colOff>276533</xdr:colOff>
      <xdr:row>823</xdr:row>
      <xdr:rowOff>0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DFD59E09-9023-7989-0695-1754E5E658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42058</xdr:colOff>
      <xdr:row>5</xdr:row>
      <xdr:rowOff>141737</xdr:rowOff>
    </xdr:from>
    <xdr:to>
      <xdr:col>17</xdr:col>
      <xdr:colOff>144092</xdr:colOff>
      <xdr:row>24</xdr:row>
      <xdr:rowOff>99653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B79539-A44F-41D9-A62A-8AAD41343C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38883" y="1903862"/>
          <a:ext cx="9615307" cy="593009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187614</xdr:colOff>
      <xdr:row>2</xdr:row>
      <xdr:rowOff>120431</xdr:rowOff>
    </xdr:from>
    <xdr:to>
      <xdr:col>18</xdr:col>
      <xdr:colOff>28905</xdr:colOff>
      <xdr:row>34</xdr:row>
      <xdr:rowOff>115453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CAD6E15-5DAF-4182-BAC2-110F7AEC7B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229915</xdr:colOff>
      <xdr:row>2</xdr:row>
      <xdr:rowOff>131379</xdr:rowOff>
    </xdr:from>
    <xdr:to>
      <xdr:col>36</xdr:col>
      <xdr:colOff>72572</xdr:colOff>
      <xdr:row>34</xdr:row>
      <xdr:rowOff>54428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CF1EE6A-FCA9-43F8-BEBE-91197BDA67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36</xdr:col>
      <xdr:colOff>353934</xdr:colOff>
      <xdr:row>2</xdr:row>
      <xdr:rowOff>145738</xdr:rowOff>
    </xdr:from>
    <xdr:to>
      <xdr:col>53</xdr:col>
      <xdr:colOff>104099</xdr:colOff>
      <xdr:row>34</xdr:row>
      <xdr:rowOff>72869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A500451-1236-423B-AD6A-BB6D4884A2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53</xdr:col>
      <xdr:colOff>404092</xdr:colOff>
      <xdr:row>2</xdr:row>
      <xdr:rowOff>163561</xdr:rowOff>
    </xdr:from>
    <xdr:to>
      <xdr:col>69</xdr:col>
      <xdr:colOff>596515</xdr:colOff>
      <xdr:row>34</xdr:row>
      <xdr:rowOff>57727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4CC67C3-DD92-42A9-9A3F-4E76190ECD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70</xdr:col>
      <xdr:colOff>442577</xdr:colOff>
      <xdr:row>3</xdr:row>
      <xdr:rowOff>0</xdr:rowOff>
    </xdr:from>
    <xdr:to>
      <xdr:col>87</xdr:col>
      <xdr:colOff>9621</xdr:colOff>
      <xdr:row>34</xdr:row>
      <xdr:rowOff>96212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F126451-1687-44FE-9B83-FCCF4017A1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116633</xdr:colOff>
      <xdr:row>0</xdr:row>
      <xdr:rowOff>129592</xdr:rowOff>
    </xdr:from>
    <xdr:to>
      <xdr:col>51</xdr:col>
      <xdr:colOff>60026</xdr:colOff>
      <xdr:row>59</xdr:row>
      <xdr:rowOff>33875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DB16330-F7CE-4E03-899A-005FCC80FD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61</xdr:row>
      <xdr:rowOff>36286</xdr:rowOff>
    </xdr:from>
    <xdr:to>
      <xdr:col>51</xdr:col>
      <xdr:colOff>181428</xdr:colOff>
      <xdr:row>139</xdr:row>
      <xdr:rowOff>45358</xdr:rowOff>
    </xdr:to>
    <xdr:graphicFrame macro="">
      <xdr:nvGraphicFramePr>
        <xdr:cNvPr id="3" name="Chart 8">
          <a:extLst>
            <a:ext uri="{FF2B5EF4-FFF2-40B4-BE49-F238E27FC236}">
              <a16:creationId xmlns:a16="http://schemas.microsoft.com/office/drawing/2014/main" id="{4CF335B0-277E-4B9B-A332-51F296AD341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51</xdr:col>
      <xdr:colOff>555624</xdr:colOff>
      <xdr:row>1</xdr:row>
      <xdr:rowOff>79374</xdr:rowOff>
    </xdr:from>
    <xdr:to>
      <xdr:col>120</xdr:col>
      <xdr:colOff>357188</xdr:colOff>
      <xdr:row>60</xdr:row>
      <xdr:rowOff>-1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418ABCD-6048-43D4-ADBD-9E4840945D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53</xdr:col>
      <xdr:colOff>105833</xdr:colOff>
      <xdr:row>25</xdr:row>
      <xdr:rowOff>105834</xdr:rowOff>
    </xdr:from>
    <xdr:to>
      <xdr:col>120</xdr:col>
      <xdr:colOff>127000</xdr:colOff>
      <xdr:row>25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86B0FF1E-B673-4766-BE74-EBD2CDB8837F}"/>
            </a:ext>
          </a:extLst>
        </xdr:cNvPr>
        <xdr:cNvCxnSpPr/>
      </xdr:nvCxnSpPr>
      <xdr:spPr>
        <a:xfrm>
          <a:off x="32414633" y="4868334"/>
          <a:ext cx="40864367" cy="46566"/>
        </a:xfrm>
        <a:prstGeom prst="line">
          <a:avLst/>
        </a:prstGeom>
        <a:ln w="19050" cap="flat" cmpd="sng" algn="ctr">
          <a:solidFill>
            <a:schemeClr val="dk1"/>
          </a:solidFill>
          <a:prstDash val="dash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51</xdr:col>
      <xdr:colOff>564444</xdr:colOff>
      <xdr:row>62</xdr:row>
      <xdr:rowOff>70555</xdr:rowOff>
    </xdr:from>
    <xdr:to>
      <xdr:col>120</xdr:col>
      <xdr:colOff>476250</xdr:colOff>
      <xdr:row>140</xdr:row>
      <xdr:rowOff>127000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A75625F4-900B-4967-A183-754DEE531C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0.06538</cdr:x>
      <cdr:y>0.62173</cdr:y>
    </cdr:from>
    <cdr:to>
      <cdr:x>0.98032</cdr:x>
      <cdr:y>0.88715</cdr:y>
    </cdr:to>
    <cdr:sp macro="" textlink="">
      <cdr:nvSpPr>
        <cdr:cNvPr id="2" name="Rectangle 1">
          <a:extLst xmlns:a="http://schemas.openxmlformats.org/drawingml/2006/main">
            <a:ext uri="{FF2B5EF4-FFF2-40B4-BE49-F238E27FC236}">
              <a16:creationId xmlns:a16="http://schemas.microsoft.com/office/drawing/2014/main" id="{CB85E896-8CE6-AEDF-2115-6BEA3C60AA47}"/>
            </a:ext>
          </a:extLst>
        </cdr:cNvPr>
        <cdr:cNvSpPr/>
      </cdr:nvSpPr>
      <cdr:spPr>
        <a:xfrm xmlns:a="http://schemas.openxmlformats.org/drawingml/2006/main">
          <a:off x="2721443" y="6303316"/>
          <a:ext cx="38084524" cy="2690929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lIns="91440" tIns="45720" rIns="91440" bIns="45720">
          <a:spAutoFit/>
        </a:bodyPr>
        <a:lstStyle xmlns:a="http://schemas.openxmlformats.org/drawingml/2006/main"/>
        <a:p xmlns:a="http://schemas.openxmlformats.org/drawingml/2006/main">
          <a:pPr algn="ctr"/>
          <a:r>
            <a:rPr lang="en-US" sz="16600" b="1" cap="none" spc="0">
              <a:ln/>
              <a:pattFill prst="dkUpDiag">
                <a:fgClr>
                  <a:schemeClr val="bg1">
                    <a:lumMod val="50000"/>
                  </a:schemeClr>
                </a:fgClr>
                <a:bgClr>
                  <a:schemeClr val="tx1">
                    <a:lumMod val="75000"/>
                    <a:lumOff val="25000"/>
                  </a:schemeClr>
                </a:bgClr>
              </a:pattFill>
              <a:effectLst>
                <a:outerShdw blurRad="38100" dist="19050" dir="2700000" algn="tl" rotWithShape="0">
                  <a:schemeClr val="dk1">
                    <a:lumMod val="50000"/>
                    <a:alpha val="40000"/>
                  </a:schemeClr>
                </a:outerShdw>
              </a:effectLst>
            </a:rPr>
            <a:t>Breaking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431E6-086E-48C8-A18A-98983F90E32D}">
  <dimension ref="B1:S124"/>
  <sheetViews>
    <sheetView topLeftCell="A11" zoomScale="90" zoomScaleNormal="71" workbookViewId="0">
      <selection activeCell="J27" sqref="J27"/>
    </sheetView>
  </sheetViews>
  <sheetFormatPr defaultRowHeight="14.5"/>
  <cols>
    <col min="4" max="4" width="10" customWidth="1"/>
    <col min="5" max="5" width="8.7265625" customWidth="1"/>
    <col min="10" max="10" width="16.54296875" customWidth="1"/>
    <col min="11" max="11" width="12.81640625" customWidth="1"/>
    <col min="17" max="17" width="14.81640625" customWidth="1"/>
    <col min="18" max="18" width="11.26953125" customWidth="1"/>
    <col min="19" max="19" width="12.1796875" customWidth="1"/>
  </cols>
  <sheetData>
    <row r="1" spans="2:19" ht="15" thickBot="1"/>
    <row r="2" spans="2:19"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5"/>
    </row>
    <row r="3" spans="2:19" ht="26">
      <c r="B3" s="6"/>
      <c r="C3" s="7" t="s">
        <v>46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9"/>
    </row>
    <row r="4" spans="2:19" ht="18.5">
      <c r="B4" s="6"/>
      <c r="C4" s="10" t="s">
        <v>47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9"/>
    </row>
    <row r="5" spans="2:19" ht="15.5">
      <c r="B5" s="6"/>
      <c r="C5" s="11" t="s">
        <v>48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9"/>
      <c r="Q5" s="31"/>
      <c r="R5" s="31" t="s">
        <v>49</v>
      </c>
      <c r="S5" s="31" t="s">
        <v>50</v>
      </c>
    </row>
    <row r="6" spans="2:19">
      <c r="B6" s="6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9"/>
      <c r="Q6" s="39" t="s">
        <v>51</v>
      </c>
      <c r="R6" s="31">
        <f>G26/1000</f>
        <v>0.112</v>
      </c>
      <c r="S6" s="31"/>
    </row>
    <row r="7" spans="2:19">
      <c r="B7" s="6"/>
      <c r="C7" s="40" t="s">
        <v>52</v>
      </c>
      <c r="D7" s="40"/>
      <c r="E7" s="17"/>
      <c r="F7" s="17">
        <v>2075</v>
      </c>
      <c r="G7" s="17" t="s">
        <v>53</v>
      </c>
      <c r="H7" s="8"/>
      <c r="I7" s="8"/>
      <c r="J7" s="8"/>
      <c r="K7" s="8"/>
      <c r="L7" s="8"/>
      <c r="M7" s="8"/>
      <c r="N7" s="8"/>
      <c r="O7" s="9"/>
      <c r="Q7" s="39" t="s">
        <v>54</v>
      </c>
      <c r="R7" s="31">
        <f>((PI()*R6^2)/4)*(G27/1000)</f>
        <v>5.9900370134878165E-4</v>
      </c>
      <c r="S7" s="31">
        <f>R7*1000000</f>
        <v>599.00370134878165</v>
      </c>
    </row>
    <row r="8" spans="2:19">
      <c r="B8" s="6"/>
      <c r="C8" s="40" t="s">
        <v>55</v>
      </c>
      <c r="D8" s="40"/>
      <c r="E8" s="17"/>
      <c r="F8" s="17">
        <v>810</v>
      </c>
      <c r="G8" s="17" t="s">
        <v>53</v>
      </c>
      <c r="H8" s="8"/>
      <c r="I8" s="8"/>
      <c r="J8" s="8"/>
      <c r="K8" s="8"/>
      <c r="L8" s="8"/>
      <c r="M8" s="8"/>
      <c r="N8" s="8"/>
      <c r="O8" s="9"/>
      <c r="Q8" s="39"/>
      <c r="R8" s="31"/>
      <c r="S8" s="31"/>
    </row>
    <row r="9" spans="2:19">
      <c r="B9" s="6"/>
      <c r="C9" s="40" t="s">
        <v>56</v>
      </c>
      <c r="D9" s="40"/>
      <c r="E9" s="17"/>
      <c r="F9" s="17">
        <v>1110</v>
      </c>
      <c r="G9" s="17" t="s">
        <v>53</v>
      </c>
      <c r="H9" s="8"/>
      <c r="I9" s="8"/>
      <c r="J9" s="8"/>
      <c r="K9" s="8"/>
      <c r="L9" s="8"/>
      <c r="M9" s="8"/>
      <c r="N9" s="8"/>
      <c r="O9" s="9"/>
      <c r="Q9" s="39" t="s">
        <v>57</v>
      </c>
      <c r="R9" s="31">
        <f>R7/(11.5)</f>
        <v>5.2087278378154923E-5</v>
      </c>
      <c r="S9" s="31">
        <f>R9*1000000</f>
        <v>52.08727837815492</v>
      </c>
    </row>
    <row r="10" spans="2:19">
      <c r="B10" s="6"/>
      <c r="C10" s="40" t="s">
        <v>58</v>
      </c>
      <c r="D10" s="40"/>
      <c r="E10" s="17"/>
      <c r="F10" s="17">
        <v>825</v>
      </c>
      <c r="G10" s="17" t="s">
        <v>53</v>
      </c>
      <c r="H10" s="8"/>
      <c r="I10" s="8"/>
      <c r="J10" s="8"/>
      <c r="K10" s="8"/>
      <c r="L10" s="8"/>
      <c r="M10" s="8"/>
      <c r="N10" s="8"/>
      <c r="O10" s="9"/>
      <c r="Q10" s="39"/>
      <c r="R10" s="31"/>
      <c r="S10" s="31"/>
    </row>
    <row r="11" spans="2:19">
      <c r="B11" s="6"/>
      <c r="C11" s="40" t="s">
        <v>59</v>
      </c>
      <c r="D11" s="40"/>
      <c r="E11" s="17"/>
      <c r="F11" s="17">
        <v>129</v>
      </c>
      <c r="G11" s="17" t="s">
        <v>53</v>
      </c>
      <c r="H11" s="8"/>
      <c r="I11" s="8"/>
      <c r="J11" s="8"/>
      <c r="K11" s="8"/>
      <c r="L11" s="8"/>
      <c r="M11" s="8"/>
      <c r="N11" s="8"/>
      <c r="O11" s="9"/>
      <c r="Q11" s="39" t="s">
        <v>60</v>
      </c>
      <c r="R11" s="31"/>
      <c r="S11" s="31"/>
    </row>
    <row r="12" spans="2:19">
      <c r="B12" s="6"/>
      <c r="C12" s="40" t="s">
        <v>61</v>
      </c>
      <c r="D12" s="40"/>
      <c r="E12" s="17"/>
      <c r="F12" s="17">
        <v>399</v>
      </c>
      <c r="G12" s="17" t="s">
        <v>53</v>
      </c>
      <c r="H12" s="8"/>
      <c r="I12" s="8"/>
      <c r="J12" s="8"/>
      <c r="K12" s="8"/>
      <c r="L12" s="8"/>
      <c r="M12" s="8"/>
      <c r="N12" s="8"/>
      <c r="O12" s="9"/>
      <c r="Q12" s="39" t="s">
        <v>62</v>
      </c>
      <c r="R12" s="31">
        <f>((R9*4)/(PI()*R6^2))</f>
        <v>5.28695652173913E-3</v>
      </c>
      <c r="S12" s="31"/>
    </row>
    <row r="13" spans="2:19">
      <c r="B13" s="6"/>
      <c r="C13" s="40" t="s">
        <v>63</v>
      </c>
      <c r="D13" s="40"/>
      <c r="E13" s="17"/>
      <c r="F13" s="17">
        <v>1437</v>
      </c>
      <c r="G13" s="17" t="s">
        <v>53</v>
      </c>
      <c r="H13" s="8"/>
      <c r="I13" s="8"/>
      <c r="J13" s="8"/>
      <c r="K13" s="8"/>
      <c r="L13" s="8"/>
      <c r="M13" s="8"/>
      <c r="N13" s="8"/>
      <c r="O13" s="9"/>
      <c r="Q13" s="39" t="s">
        <v>53</v>
      </c>
      <c r="R13" s="31">
        <f>R12*1000</f>
        <v>5.2869565217391301</v>
      </c>
      <c r="S13" s="31"/>
    </row>
    <row r="14" spans="2:19">
      <c r="B14" s="6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9"/>
    </row>
    <row r="15" spans="2:19">
      <c r="B15" s="6"/>
      <c r="C15" s="8"/>
      <c r="D15" s="41" t="s">
        <v>64</v>
      </c>
      <c r="E15" s="18"/>
      <c r="F15" s="18"/>
      <c r="G15" s="18">
        <v>24.5</v>
      </c>
      <c r="H15" s="18" t="s">
        <v>65</v>
      </c>
      <c r="I15" s="8"/>
      <c r="J15" s="8"/>
      <c r="K15" s="8"/>
      <c r="L15" s="8"/>
      <c r="M15" s="8"/>
      <c r="N15" s="8"/>
      <c r="O15" s="9"/>
    </row>
    <row r="16" spans="2:19">
      <c r="B16" s="6"/>
      <c r="C16" s="8"/>
      <c r="D16" s="41" t="s">
        <v>66</v>
      </c>
      <c r="E16" s="18"/>
      <c r="F16" s="18"/>
      <c r="G16" s="18">
        <v>27</v>
      </c>
      <c r="H16" s="18" t="s">
        <v>65</v>
      </c>
      <c r="I16" s="8"/>
      <c r="J16" s="8"/>
      <c r="K16" s="8"/>
      <c r="L16" s="8"/>
      <c r="M16" s="8"/>
      <c r="N16" s="8"/>
      <c r="O16" s="9"/>
    </row>
    <row r="17" spans="2:15">
      <c r="B17" s="6"/>
      <c r="C17" s="8"/>
      <c r="D17" s="41" t="s">
        <v>67</v>
      </c>
      <c r="E17" s="18"/>
      <c r="F17" s="18"/>
      <c r="G17" s="18">
        <v>100</v>
      </c>
      <c r="H17" s="18" t="s">
        <v>53</v>
      </c>
      <c r="I17" s="8"/>
      <c r="J17" s="8"/>
      <c r="K17" s="8"/>
      <c r="L17" s="8"/>
      <c r="M17" s="8"/>
      <c r="N17" s="8"/>
      <c r="O17" s="9"/>
    </row>
    <row r="18" spans="2:15">
      <c r="B18" s="6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9"/>
    </row>
    <row r="19" spans="2:15">
      <c r="B19" s="6"/>
      <c r="C19" s="8"/>
      <c r="D19" s="43" t="s">
        <v>68</v>
      </c>
      <c r="E19" s="22"/>
      <c r="F19" s="22"/>
      <c r="G19" s="22"/>
      <c r="H19" s="22"/>
      <c r="I19" s="22"/>
      <c r="J19" s="15"/>
      <c r="K19" s="15"/>
      <c r="L19" s="15"/>
      <c r="M19" s="8"/>
      <c r="N19" s="8"/>
      <c r="O19" s="9"/>
    </row>
    <row r="20" spans="2:15">
      <c r="B20" s="6"/>
      <c r="C20" s="8"/>
      <c r="D20" s="43" t="s">
        <v>69</v>
      </c>
      <c r="E20" s="22"/>
      <c r="F20" s="22"/>
      <c r="G20" s="22">
        <v>43</v>
      </c>
      <c r="H20" s="22" t="s">
        <v>53</v>
      </c>
      <c r="I20" s="22"/>
      <c r="J20" s="42" t="s">
        <v>70</v>
      </c>
      <c r="K20" s="25" t="s">
        <v>71</v>
      </c>
      <c r="L20" s="25"/>
      <c r="M20" s="8"/>
      <c r="N20" s="8"/>
      <c r="O20" s="9"/>
    </row>
    <row r="21" spans="2:15">
      <c r="B21" s="6"/>
      <c r="C21" s="8"/>
      <c r="D21" s="43" t="s">
        <v>72</v>
      </c>
      <c r="E21" s="22"/>
      <c r="F21" s="22"/>
      <c r="G21" s="22">
        <v>120</v>
      </c>
      <c r="H21" s="22" t="s">
        <v>53</v>
      </c>
      <c r="I21" s="22" t="s">
        <v>73</v>
      </c>
      <c r="J21" s="42" t="s">
        <v>74</v>
      </c>
      <c r="K21" s="25" t="s">
        <v>75</v>
      </c>
      <c r="L21" s="25"/>
      <c r="M21" s="8"/>
      <c r="N21" s="8"/>
      <c r="O21" s="9"/>
    </row>
    <row r="22" spans="2:15">
      <c r="B22" s="6"/>
      <c r="C22" s="8"/>
      <c r="D22" s="43" t="s">
        <v>76</v>
      </c>
      <c r="E22" s="22"/>
      <c r="F22" s="22"/>
      <c r="G22" s="22">
        <v>130</v>
      </c>
      <c r="H22" s="22" t="s">
        <v>53</v>
      </c>
      <c r="I22" s="23">
        <f>G22/G23</f>
        <v>2.1702838063439067</v>
      </c>
      <c r="J22" s="42" t="s">
        <v>77</v>
      </c>
      <c r="K22" s="25" t="s">
        <v>78</v>
      </c>
      <c r="L22" s="25"/>
      <c r="M22" s="8"/>
      <c r="N22" s="8"/>
      <c r="O22" s="9"/>
    </row>
    <row r="23" spans="2:15">
      <c r="B23" s="6"/>
      <c r="C23" s="8"/>
      <c r="D23" s="43" t="s">
        <v>79</v>
      </c>
      <c r="E23" s="22"/>
      <c r="F23" s="22"/>
      <c r="G23" s="22">
        <v>59.9</v>
      </c>
      <c r="H23" s="22" t="s">
        <v>53</v>
      </c>
      <c r="I23" s="22"/>
      <c r="J23" s="42" t="s">
        <v>80</v>
      </c>
      <c r="K23" s="25" t="s">
        <v>81</v>
      </c>
      <c r="L23" s="25">
        <f>431.8+ (110*2)</f>
        <v>651.79999999999995</v>
      </c>
      <c r="M23" s="8" t="s">
        <v>53</v>
      </c>
      <c r="N23" s="8">
        <f>L23*3.61</f>
        <v>2352.9979999999996</v>
      </c>
      <c r="O23" s="9"/>
    </row>
    <row r="24" spans="2:15">
      <c r="B24" s="6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9"/>
    </row>
    <row r="25" spans="2:15">
      <c r="B25" s="6"/>
      <c r="C25" s="8"/>
      <c r="D25" s="44" t="s">
        <v>82</v>
      </c>
      <c r="E25" s="26" t="s">
        <v>83</v>
      </c>
      <c r="F25" s="26"/>
      <c r="G25" s="26"/>
      <c r="H25" s="26"/>
      <c r="I25" s="8"/>
      <c r="J25" s="8"/>
      <c r="K25" s="8"/>
      <c r="L25" s="8"/>
      <c r="M25" s="8"/>
      <c r="N25" s="8"/>
      <c r="O25" s="9"/>
    </row>
    <row r="26" spans="2:15">
      <c r="B26" s="6"/>
      <c r="C26" s="8"/>
      <c r="D26" s="44" t="s">
        <v>51</v>
      </c>
      <c r="E26" s="26"/>
      <c r="F26" s="26"/>
      <c r="G26" s="26">
        <v>112</v>
      </c>
      <c r="H26" s="26" t="s">
        <v>53</v>
      </c>
      <c r="I26" s="8"/>
      <c r="J26" s="48" t="s">
        <v>84</v>
      </c>
      <c r="K26" s="19"/>
      <c r="L26" s="19"/>
      <c r="M26" s="19"/>
      <c r="N26" s="8"/>
      <c r="O26" s="9"/>
    </row>
    <row r="27" spans="2:15">
      <c r="B27" s="6"/>
      <c r="C27" s="8"/>
      <c r="D27" s="44" t="s">
        <v>85</v>
      </c>
      <c r="E27" s="26"/>
      <c r="F27" s="26"/>
      <c r="G27" s="26">
        <v>60.8</v>
      </c>
      <c r="H27" s="26" t="s">
        <v>53</v>
      </c>
      <c r="I27" s="8"/>
      <c r="J27" s="48" t="s">
        <v>86</v>
      </c>
      <c r="K27" s="19"/>
      <c r="L27" s="20" t="s">
        <v>87</v>
      </c>
      <c r="M27" s="21">
        <v>0.56599999999999995</v>
      </c>
      <c r="N27" s="8"/>
      <c r="O27" s="9"/>
    </row>
    <row r="28" spans="2:15">
      <c r="B28" s="6"/>
      <c r="C28" s="8"/>
      <c r="D28" s="44" t="s">
        <v>88</v>
      </c>
      <c r="E28" s="26"/>
      <c r="F28" s="26"/>
      <c r="G28" s="26">
        <v>110.08</v>
      </c>
      <c r="H28" s="26" t="s">
        <v>53</v>
      </c>
      <c r="I28" s="8"/>
      <c r="J28" s="48" t="s">
        <v>89</v>
      </c>
      <c r="K28" s="19"/>
      <c r="L28" s="20">
        <v>0.53</v>
      </c>
      <c r="M28" s="21"/>
      <c r="N28" s="8"/>
      <c r="O28" s="9"/>
    </row>
    <row r="29" spans="2:15">
      <c r="B29" s="6"/>
      <c r="C29" s="8"/>
      <c r="D29" s="44" t="s">
        <v>90</v>
      </c>
      <c r="E29" s="26"/>
      <c r="F29" s="26"/>
      <c r="G29" s="26">
        <v>1198</v>
      </c>
      <c r="H29" s="26" t="s">
        <v>50</v>
      </c>
      <c r="I29" s="8"/>
      <c r="J29" s="48" t="s">
        <v>91</v>
      </c>
      <c r="K29" s="19"/>
      <c r="L29" s="20" t="s">
        <v>92</v>
      </c>
      <c r="M29" s="21">
        <f>15/39</f>
        <v>0.38461538461538464</v>
      </c>
      <c r="N29" s="8"/>
      <c r="O29" s="9"/>
    </row>
    <row r="30" spans="2:15">
      <c r="B30" s="6"/>
      <c r="C30" s="8"/>
      <c r="D30" s="44" t="s">
        <v>93</v>
      </c>
      <c r="E30" s="26"/>
      <c r="F30" s="26"/>
      <c r="G30" s="27">
        <v>12.5</v>
      </c>
      <c r="H30" s="26" t="s">
        <v>94</v>
      </c>
      <c r="I30" s="8"/>
      <c r="J30" s="48" t="s">
        <v>95</v>
      </c>
      <c r="K30" s="19"/>
      <c r="L30" s="20" t="s">
        <v>96</v>
      </c>
      <c r="M30" s="21">
        <f>15/37</f>
        <v>0.40540540540540543</v>
      </c>
      <c r="N30" s="8"/>
      <c r="O30" s="9"/>
    </row>
    <row r="31" spans="2:15">
      <c r="B31" s="6"/>
      <c r="C31" s="8"/>
      <c r="D31" s="44" t="s">
        <v>97</v>
      </c>
      <c r="E31" s="26">
        <v>22.0427</v>
      </c>
      <c r="F31" s="26" t="s">
        <v>98</v>
      </c>
      <c r="G31" s="27">
        <v>49.041600000000003</v>
      </c>
      <c r="H31" s="26" t="s">
        <v>53</v>
      </c>
      <c r="I31" s="8"/>
      <c r="J31" s="48" t="s">
        <v>99</v>
      </c>
      <c r="K31" s="19"/>
      <c r="L31" s="20" t="s">
        <v>100</v>
      </c>
      <c r="M31" s="21">
        <f>16/30</f>
        <v>0.53333333333333333</v>
      </c>
      <c r="N31" s="8"/>
      <c r="O31" s="9"/>
    </row>
    <row r="32" spans="2:15">
      <c r="B32" s="6"/>
      <c r="C32" s="8"/>
      <c r="D32" s="45"/>
      <c r="E32" s="8"/>
      <c r="F32" s="8"/>
      <c r="G32" s="8"/>
      <c r="H32" s="8"/>
      <c r="I32" s="8"/>
      <c r="J32" s="48" t="s">
        <v>101</v>
      </c>
      <c r="K32" s="19"/>
      <c r="L32" s="20" t="s">
        <v>102</v>
      </c>
      <c r="M32" s="21">
        <f>18/27</f>
        <v>0.66666666666666663</v>
      </c>
      <c r="N32" s="8"/>
      <c r="O32" s="9"/>
    </row>
    <row r="33" spans="2:15">
      <c r="B33" s="6"/>
      <c r="C33" s="8"/>
      <c r="D33" s="46" t="s">
        <v>103</v>
      </c>
      <c r="E33" s="24"/>
      <c r="F33" s="24"/>
      <c r="G33" s="24"/>
      <c r="H33" s="24"/>
      <c r="I33" s="8"/>
      <c r="J33" s="48" t="s">
        <v>104</v>
      </c>
      <c r="K33" s="19"/>
      <c r="L33" s="20" t="s">
        <v>105</v>
      </c>
      <c r="M33" s="21">
        <f>20/25</f>
        <v>0.8</v>
      </c>
      <c r="N33" s="8"/>
      <c r="O33" s="9"/>
    </row>
    <row r="34" spans="2:15">
      <c r="B34" s="6"/>
      <c r="C34" s="8"/>
      <c r="D34" s="46" t="s">
        <v>106</v>
      </c>
      <c r="E34" s="24"/>
      <c r="F34" s="24"/>
      <c r="G34" s="24">
        <v>19</v>
      </c>
      <c r="H34" s="24" t="s">
        <v>107</v>
      </c>
      <c r="I34" s="8"/>
      <c r="J34" s="48" t="s">
        <v>108</v>
      </c>
      <c r="K34" s="19"/>
      <c r="L34" s="20" t="s">
        <v>109</v>
      </c>
      <c r="M34" s="21">
        <f>22/24</f>
        <v>0.91666666666666663</v>
      </c>
      <c r="N34" s="8"/>
      <c r="O34" s="9"/>
    </row>
    <row r="35" spans="2:15">
      <c r="B35" s="6"/>
      <c r="C35" s="8"/>
      <c r="D35" s="46" t="s">
        <v>110</v>
      </c>
      <c r="E35" s="24"/>
      <c r="F35" s="24"/>
      <c r="G35" s="24">
        <v>60</v>
      </c>
      <c r="H35" s="24" t="s">
        <v>111</v>
      </c>
      <c r="I35" s="8"/>
      <c r="J35" s="48" t="s">
        <v>112</v>
      </c>
      <c r="K35" s="19"/>
      <c r="L35" s="20" t="s">
        <v>113</v>
      </c>
      <c r="M35" s="21">
        <f>24/23</f>
        <v>1.0434782608695652</v>
      </c>
      <c r="N35" s="8"/>
      <c r="O35" s="9"/>
    </row>
    <row r="36" spans="2:15">
      <c r="B36" s="6"/>
      <c r="C36" s="8"/>
      <c r="D36" s="46" t="s">
        <v>114</v>
      </c>
      <c r="E36" s="24"/>
      <c r="F36" s="24"/>
      <c r="G36" s="24">
        <v>46.8</v>
      </c>
      <c r="H36" s="24" t="s">
        <v>53</v>
      </c>
      <c r="I36" s="8"/>
      <c r="J36" s="48" t="s">
        <v>115</v>
      </c>
      <c r="K36" s="19"/>
      <c r="L36" s="20">
        <v>106</v>
      </c>
      <c r="M36" s="19"/>
      <c r="N36" s="8"/>
      <c r="O36" s="9"/>
    </row>
    <row r="37" spans="2:15">
      <c r="B37" s="6"/>
      <c r="C37" s="8"/>
      <c r="D37" s="46" t="s">
        <v>116</v>
      </c>
      <c r="E37" s="24"/>
      <c r="F37" s="24"/>
      <c r="G37" s="24">
        <v>63</v>
      </c>
      <c r="H37" s="24" t="s">
        <v>117</v>
      </c>
      <c r="I37" s="8"/>
      <c r="J37" s="45"/>
      <c r="K37" s="8"/>
      <c r="L37" s="8"/>
      <c r="M37" s="8"/>
      <c r="N37" s="8"/>
      <c r="O37" s="9"/>
    </row>
    <row r="38" spans="2:15">
      <c r="B38" s="6"/>
      <c r="C38" s="8"/>
      <c r="D38" s="46" t="s">
        <v>118</v>
      </c>
      <c r="E38" s="24"/>
      <c r="F38" s="24"/>
      <c r="G38" s="24">
        <v>26</v>
      </c>
      <c r="H38" s="24" t="s">
        <v>119</v>
      </c>
      <c r="I38" s="8"/>
      <c r="J38" s="49" t="s">
        <v>120</v>
      </c>
      <c r="K38" s="29">
        <v>2.2999999999999998</v>
      </c>
      <c r="L38" s="29" t="s">
        <v>121</v>
      </c>
      <c r="M38" s="8"/>
      <c r="N38" s="8"/>
      <c r="O38" s="9"/>
    </row>
    <row r="39" spans="2:15">
      <c r="B39" s="6"/>
      <c r="C39" s="8"/>
      <c r="D39" s="46" t="s">
        <v>122</v>
      </c>
      <c r="E39" s="24"/>
      <c r="F39" s="24"/>
      <c r="G39" s="24">
        <v>38.200000000000003</v>
      </c>
      <c r="H39" s="24" t="s">
        <v>53</v>
      </c>
      <c r="I39" s="8"/>
      <c r="J39" s="49" t="s">
        <v>123</v>
      </c>
      <c r="K39" s="28">
        <v>155</v>
      </c>
      <c r="L39" s="29" t="s">
        <v>124</v>
      </c>
      <c r="M39" s="8"/>
      <c r="N39" s="8"/>
      <c r="O39" s="9"/>
    </row>
    <row r="40" spans="2:15">
      <c r="B40" s="6"/>
      <c r="C40" s="8"/>
      <c r="D40" s="46" t="s">
        <v>125</v>
      </c>
      <c r="E40" s="24"/>
      <c r="F40" s="24"/>
      <c r="G40" s="24"/>
      <c r="H40" s="24"/>
      <c r="I40" s="8"/>
      <c r="J40" s="49" t="s">
        <v>126</v>
      </c>
      <c r="K40" s="28">
        <v>17</v>
      </c>
      <c r="L40" s="29" t="s">
        <v>121</v>
      </c>
      <c r="M40" s="8"/>
      <c r="N40" s="8"/>
      <c r="O40" s="9"/>
    </row>
    <row r="41" spans="2:15">
      <c r="B41" s="6"/>
      <c r="C41" s="8"/>
      <c r="D41" s="46"/>
      <c r="E41" s="24" t="s">
        <v>127</v>
      </c>
      <c r="F41" s="24"/>
      <c r="G41" s="24">
        <v>16</v>
      </c>
      <c r="H41" s="24" t="s">
        <v>53</v>
      </c>
      <c r="I41" s="8"/>
      <c r="J41" s="49" t="s">
        <v>128</v>
      </c>
      <c r="K41" s="28">
        <v>3.7</v>
      </c>
      <c r="L41" s="29" t="s">
        <v>121</v>
      </c>
      <c r="M41" s="8"/>
      <c r="N41" s="8"/>
      <c r="O41" s="9"/>
    </row>
    <row r="42" spans="2:15">
      <c r="B42" s="6"/>
      <c r="C42" s="8"/>
      <c r="D42" s="46"/>
      <c r="E42" s="24" t="s">
        <v>129</v>
      </c>
      <c r="F42" s="24"/>
      <c r="G42" s="24">
        <v>14.3</v>
      </c>
      <c r="H42" s="24" t="s">
        <v>53</v>
      </c>
      <c r="I42" s="8"/>
      <c r="J42" s="49" t="s">
        <v>130</v>
      </c>
      <c r="K42" s="28" t="s">
        <v>131</v>
      </c>
      <c r="L42" s="28"/>
      <c r="M42" s="8"/>
      <c r="N42" s="8"/>
      <c r="O42" s="9"/>
    </row>
    <row r="43" spans="2:15">
      <c r="B43" s="6"/>
      <c r="C43" s="8"/>
      <c r="D43" s="45"/>
      <c r="E43" s="8"/>
      <c r="F43" s="8"/>
      <c r="G43" s="8"/>
      <c r="H43" s="8"/>
      <c r="I43" s="8"/>
      <c r="J43" s="8"/>
      <c r="K43" s="8"/>
      <c r="L43" s="8"/>
      <c r="M43" s="8"/>
      <c r="N43" s="8"/>
      <c r="O43" s="9"/>
    </row>
    <row r="44" spans="2:15">
      <c r="B44" s="6"/>
      <c r="C44" s="8"/>
      <c r="D44" s="47" t="s">
        <v>132</v>
      </c>
      <c r="E44" s="30"/>
      <c r="F44" s="30"/>
      <c r="G44" s="30" t="s">
        <v>133</v>
      </c>
      <c r="H44" s="30"/>
      <c r="I44" s="30" t="s">
        <v>134</v>
      </c>
      <c r="J44" s="30"/>
      <c r="K44" s="8"/>
      <c r="L44" s="8"/>
      <c r="M44" s="8"/>
      <c r="N44" s="8"/>
      <c r="O44" s="9"/>
    </row>
    <row r="45" spans="2:15">
      <c r="B45" s="6"/>
      <c r="C45" s="8"/>
      <c r="D45" s="47" t="s">
        <v>135</v>
      </c>
      <c r="E45" s="30"/>
      <c r="F45" s="30"/>
      <c r="G45" s="30" t="s">
        <v>136</v>
      </c>
      <c r="H45" s="30"/>
      <c r="I45" s="30" t="s">
        <v>137</v>
      </c>
      <c r="J45" s="30"/>
      <c r="K45" s="8"/>
      <c r="L45" s="8"/>
      <c r="M45" s="8"/>
      <c r="N45" s="8"/>
      <c r="O45" s="9"/>
    </row>
    <row r="46" spans="2:15">
      <c r="B46" s="6"/>
      <c r="C46" s="8"/>
      <c r="D46" s="47" t="s">
        <v>138</v>
      </c>
      <c r="E46" s="30"/>
      <c r="F46" s="30"/>
      <c r="G46" s="30" t="s">
        <v>139</v>
      </c>
      <c r="H46" s="30"/>
      <c r="I46" s="30" t="s">
        <v>140</v>
      </c>
      <c r="J46" s="30"/>
      <c r="K46" s="8"/>
      <c r="L46" s="8"/>
      <c r="M46" s="8"/>
      <c r="N46" s="8"/>
      <c r="O46" s="9"/>
    </row>
    <row r="47" spans="2:15">
      <c r="B47" s="6"/>
      <c r="C47" s="8"/>
      <c r="D47" s="47" t="s">
        <v>141</v>
      </c>
      <c r="E47" s="30"/>
      <c r="F47" s="30"/>
      <c r="G47" s="30" t="s">
        <v>142</v>
      </c>
      <c r="H47" s="30"/>
      <c r="I47" s="30" t="s">
        <v>143</v>
      </c>
      <c r="J47" s="30"/>
      <c r="K47" s="8"/>
      <c r="L47" s="8"/>
      <c r="M47" s="8"/>
      <c r="N47" s="8"/>
      <c r="O47" s="9"/>
    </row>
    <row r="48" spans="2:15">
      <c r="B48" s="6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9"/>
    </row>
    <row r="49" spans="2:15">
      <c r="B49" s="6"/>
      <c r="C49" s="8"/>
      <c r="D49" s="39" t="s">
        <v>144</v>
      </c>
      <c r="E49" s="31"/>
      <c r="F49" s="31"/>
      <c r="G49" s="31"/>
      <c r="H49" s="8"/>
      <c r="I49" s="53" t="s">
        <v>145</v>
      </c>
      <c r="J49" s="32"/>
      <c r="K49" s="32">
        <v>67.5</v>
      </c>
      <c r="L49" s="32" t="s">
        <v>53</v>
      </c>
      <c r="M49" s="32"/>
      <c r="N49" s="8"/>
      <c r="O49" s="9"/>
    </row>
    <row r="50" spans="2:15">
      <c r="B50" s="6"/>
      <c r="C50" s="8"/>
      <c r="D50" s="39" t="s">
        <v>146</v>
      </c>
      <c r="E50" s="31"/>
      <c r="F50" s="31">
        <v>10</v>
      </c>
      <c r="G50" s="31" t="s">
        <v>147</v>
      </c>
      <c r="H50" s="8"/>
      <c r="I50" s="53" t="s">
        <v>148</v>
      </c>
      <c r="J50" s="32"/>
      <c r="K50" s="32">
        <v>2</v>
      </c>
      <c r="L50" s="32" t="s">
        <v>149</v>
      </c>
      <c r="M50" s="32"/>
      <c r="N50" s="8"/>
      <c r="O50" s="9"/>
    </row>
    <row r="51" spans="2:15">
      <c r="B51" s="6"/>
      <c r="C51" s="8"/>
      <c r="D51" s="39" t="s">
        <v>150</v>
      </c>
      <c r="E51" s="31"/>
      <c r="F51" s="31">
        <v>8</v>
      </c>
      <c r="G51" s="31" t="s">
        <v>147</v>
      </c>
      <c r="H51" s="8"/>
      <c r="I51" s="53" t="s">
        <v>151</v>
      </c>
      <c r="J51" s="32"/>
      <c r="K51" s="32"/>
      <c r="L51" s="32">
        <v>12</v>
      </c>
      <c r="M51" s="32"/>
      <c r="N51" s="8"/>
      <c r="O51" s="9"/>
    </row>
    <row r="52" spans="2:15">
      <c r="B52" s="6"/>
      <c r="C52" s="8"/>
      <c r="D52" s="39" t="s">
        <v>152</v>
      </c>
      <c r="E52" s="31"/>
      <c r="F52" s="31">
        <v>8</v>
      </c>
      <c r="G52" s="31" t="s">
        <v>53</v>
      </c>
      <c r="H52" s="8"/>
      <c r="I52" s="53"/>
      <c r="J52" s="32"/>
      <c r="K52" s="32"/>
      <c r="L52" s="32"/>
      <c r="M52" s="32"/>
      <c r="N52" s="8"/>
      <c r="O52" s="9"/>
    </row>
    <row r="53" spans="2:15">
      <c r="B53" s="6"/>
      <c r="C53" s="8"/>
      <c r="D53" s="39" t="s">
        <v>153</v>
      </c>
      <c r="E53" s="31"/>
      <c r="F53" s="31"/>
      <c r="G53" s="31"/>
      <c r="H53" s="8"/>
      <c r="I53" s="30" t="s">
        <v>154</v>
      </c>
      <c r="J53" s="47" t="s">
        <v>155</v>
      </c>
      <c r="K53" s="30">
        <v>9</v>
      </c>
      <c r="L53" s="30" t="s">
        <v>156</v>
      </c>
      <c r="M53" s="8"/>
      <c r="N53" s="8"/>
      <c r="O53" s="9"/>
    </row>
    <row r="54" spans="2:15">
      <c r="B54" s="6"/>
      <c r="C54" s="8"/>
      <c r="D54" s="39" t="s">
        <v>146</v>
      </c>
      <c r="E54" s="31"/>
      <c r="F54" s="31">
        <v>10</v>
      </c>
      <c r="G54" s="31" t="s">
        <v>147</v>
      </c>
      <c r="H54" s="8"/>
      <c r="I54" s="30"/>
      <c r="J54" s="47" t="s">
        <v>157</v>
      </c>
      <c r="K54" s="30">
        <v>130</v>
      </c>
      <c r="L54" s="30" t="s">
        <v>53</v>
      </c>
      <c r="M54" s="8"/>
      <c r="N54" s="8"/>
      <c r="O54" s="9"/>
    </row>
    <row r="55" spans="2:15">
      <c r="B55" s="6"/>
      <c r="C55" s="8"/>
      <c r="D55" s="39" t="s">
        <v>150</v>
      </c>
      <c r="E55" s="31"/>
      <c r="F55" s="31">
        <v>10</v>
      </c>
      <c r="G55" s="31" t="s">
        <v>147</v>
      </c>
      <c r="H55" s="8"/>
      <c r="I55" s="30"/>
      <c r="J55" s="47" t="s">
        <v>150</v>
      </c>
      <c r="K55" s="30">
        <v>8</v>
      </c>
      <c r="L55" s="30" t="s">
        <v>158</v>
      </c>
      <c r="M55" s="8"/>
      <c r="N55" s="8"/>
      <c r="O55" s="9"/>
    </row>
    <row r="56" spans="2:15">
      <c r="B56" s="6"/>
      <c r="C56" s="8"/>
      <c r="D56" s="39" t="s">
        <v>152</v>
      </c>
      <c r="E56" s="31"/>
      <c r="F56" s="31">
        <v>6</v>
      </c>
      <c r="G56" s="31" t="s">
        <v>53</v>
      </c>
      <c r="H56" s="8"/>
      <c r="I56" s="30"/>
      <c r="J56" s="47" t="s">
        <v>146</v>
      </c>
      <c r="K56" s="30">
        <v>10</v>
      </c>
      <c r="L56" s="30" t="s">
        <v>158</v>
      </c>
      <c r="M56" s="8"/>
      <c r="N56" s="8"/>
      <c r="O56" s="9"/>
    </row>
    <row r="57" spans="2:15">
      <c r="B57" s="6"/>
      <c r="C57" s="8"/>
      <c r="D57" s="45"/>
      <c r="E57" s="8"/>
      <c r="F57" s="8"/>
      <c r="G57" s="8"/>
      <c r="H57" s="8"/>
      <c r="I57" s="30"/>
      <c r="J57" s="47" t="s">
        <v>159</v>
      </c>
      <c r="K57" s="30">
        <v>10</v>
      </c>
      <c r="L57" s="30" t="s">
        <v>53</v>
      </c>
      <c r="M57" s="8"/>
      <c r="N57" s="8"/>
      <c r="O57" s="9"/>
    </row>
    <row r="58" spans="2:15">
      <c r="B58" s="6"/>
      <c r="C58" s="8"/>
      <c r="D58" s="51" t="s">
        <v>160</v>
      </c>
      <c r="E58" s="52"/>
      <c r="F58" s="52"/>
      <c r="G58" s="52"/>
      <c r="H58" s="52"/>
      <c r="I58" s="38"/>
      <c r="J58" s="47"/>
      <c r="K58" s="30"/>
      <c r="L58" s="30"/>
      <c r="M58" s="8"/>
      <c r="N58" s="8"/>
      <c r="O58" s="9"/>
    </row>
    <row r="59" spans="2:15">
      <c r="B59" s="6"/>
      <c r="C59" s="8"/>
      <c r="D59" s="51" t="s">
        <v>161</v>
      </c>
      <c r="E59" s="52"/>
      <c r="F59" s="52"/>
      <c r="G59" s="52">
        <v>330</v>
      </c>
      <c r="H59" s="52" t="s">
        <v>53</v>
      </c>
      <c r="I59" s="38"/>
      <c r="J59" s="47" t="s">
        <v>162</v>
      </c>
      <c r="K59" s="30">
        <v>155</v>
      </c>
      <c r="L59" s="30" t="s">
        <v>53</v>
      </c>
      <c r="M59" s="8"/>
      <c r="N59" s="8"/>
      <c r="O59" s="9"/>
    </row>
    <row r="60" spans="2:15">
      <c r="B60" s="6"/>
      <c r="C60" s="8"/>
      <c r="D60" s="51" t="s">
        <v>163</v>
      </c>
      <c r="E60" s="52"/>
      <c r="F60" s="52"/>
      <c r="G60" s="52">
        <v>30</v>
      </c>
      <c r="H60" s="52" t="s">
        <v>53</v>
      </c>
      <c r="I60" s="38"/>
      <c r="J60" s="47" t="s">
        <v>164</v>
      </c>
      <c r="K60" s="30">
        <v>90</v>
      </c>
      <c r="L60" s="30" t="s">
        <v>156</v>
      </c>
      <c r="M60" s="8"/>
      <c r="N60" s="8"/>
      <c r="O60" s="9"/>
    </row>
    <row r="61" spans="2:15">
      <c r="B61" s="6"/>
      <c r="C61" s="8"/>
      <c r="D61" s="51" t="s">
        <v>165</v>
      </c>
      <c r="E61" s="52"/>
      <c r="F61" s="52"/>
      <c r="G61" s="52">
        <v>16</v>
      </c>
      <c r="H61" s="52" t="s">
        <v>53</v>
      </c>
      <c r="I61" s="38"/>
      <c r="J61" s="47" t="s">
        <v>166</v>
      </c>
      <c r="K61" s="30">
        <v>12</v>
      </c>
      <c r="L61" s="30" t="s">
        <v>53</v>
      </c>
      <c r="M61" s="8"/>
      <c r="N61" s="8"/>
      <c r="O61" s="9"/>
    </row>
    <row r="62" spans="2:15">
      <c r="B62" s="6"/>
      <c r="C62" s="8"/>
      <c r="D62" s="51" t="s">
        <v>167</v>
      </c>
      <c r="E62" s="52"/>
      <c r="F62" s="52"/>
      <c r="G62" s="52"/>
      <c r="H62" s="52"/>
      <c r="I62" s="38"/>
      <c r="J62" s="47" t="s">
        <v>150</v>
      </c>
      <c r="K62" s="30">
        <v>12</v>
      </c>
      <c r="L62" s="30" t="s">
        <v>158</v>
      </c>
      <c r="M62" s="8"/>
      <c r="N62" s="8"/>
      <c r="O62" s="9"/>
    </row>
    <row r="63" spans="2:15">
      <c r="B63" s="6"/>
      <c r="C63" s="8"/>
      <c r="D63" s="51" t="s">
        <v>161</v>
      </c>
      <c r="E63" s="52"/>
      <c r="F63" s="52"/>
      <c r="G63" s="52">
        <v>245</v>
      </c>
      <c r="H63" s="52" t="s">
        <v>53</v>
      </c>
      <c r="I63" s="38"/>
      <c r="J63" s="47" t="s">
        <v>146</v>
      </c>
      <c r="K63" s="30">
        <v>10</v>
      </c>
      <c r="L63" s="30" t="s">
        <v>158</v>
      </c>
      <c r="M63" s="8"/>
      <c r="N63" s="8"/>
      <c r="O63" s="9"/>
    </row>
    <row r="64" spans="2:15">
      <c r="B64" s="6"/>
      <c r="C64" s="8"/>
      <c r="D64" s="51" t="s">
        <v>163</v>
      </c>
      <c r="E64" s="52"/>
      <c r="F64" s="52"/>
      <c r="G64" s="52">
        <v>34</v>
      </c>
      <c r="H64" s="52" t="s">
        <v>53</v>
      </c>
      <c r="I64" s="8"/>
      <c r="J64" s="8"/>
      <c r="K64" s="8"/>
      <c r="L64" s="8"/>
      <c r="M64" s="8"/>
      <c r="N64" s="8"/>
      <c r="O64" s="9"/>
    </row>
    <row r="65" spans="2:15">
      <c r="B65" s="6"/>
      <c r="C65" s="8"/>
      <c r="D65" s="51" t="s">
        <v>165</v>
      </c>
      <c r="E65" s="52"/>
      <c r="F65" s="52"/>
      <c r="G65" s="52">
        <v>13</v>
      </c>
      <c r="H65" s="52" t="s">
        <v>53</v>
      </c>
      <c r="I65" s="8"/>
      <c r="J65" s="8"/>
      <c r="K65" s="8"/>
      <c r="L65" s="8"/>
      <c r="M65" s="8"/>
      <c r="N65" s="8"/>
      <c r="O65" s="9"/>
    </row>
    <row r="66" spans="2:15">
      <c r="B66" s="6"/>
      <c r="C66" s="8"/>
      <c r="D66" s="45"/>
      <c r="E66" s="8"/>
      <c r="F66" s="8"/>
      <c r="G66" s="8"/>
      <c r="H66" s="8"/>
      <c r="I66" s="8"/>
      <c r="J66" s="8"/>
      <c r="K66" s="8"/>
      <c r="L66" s="8"/>
      <c r="M66" s="8"/>
      <c r="N66" s="8"/>
      <c r="O66" s="9"/>
    </row>
    <row r="67" spans="2:15">
      <c r="B67" s="6"/>
      <c r="C67" s="8"/>
      <c r="D67" s="50" t="s">
        <v>168</v>
      </c>
      <c r="E67" s="36">
        <v>0.60399999999999998</v>
      </c>
      <c r="F67" s="8"/>
      <c r="G67" s="8"/>
      <c r="H67" s="54" t="s">
        <v>169</v>
      </c>
      <c r="I67" s="2"/>
      <c r="J67" s="2"/>
      <c r="K67" s="54" t="s">
        <v>170</v>
      </c>
      <c r="L67" s="2">
        <v>659.95</v>
      </c>
      <c r="M67" s="8"/>
      <c r="N67" s="8"/>
      <c r="O67" s="9"/>
    </row>
    <row r="68" spans="2:15">
      <c r="B68" s="6"/>
      <c r="C68" s="8"/>
      <c r="D68" s="50" t="s">
        <v>171</v>
      </c>
      <c r="E68" s="36">
        <v>0.30335000000000001</v>
      </c>
      <c r="F68" s="8"/>
      <c r="G68" s="8"/>
      <c r="H68" s="54" t="s">
        <v>172</v>
      </c>
      <c r="I68" s="2">
        <v>30.7</v>
      </c>
      <c r="J68" s="2"/>
      <c r="K68" s="54" t="s">
        <v>173</v>
      </c>
      <c r="L68" s="2">
        <v>735.05</v>
      </c>
      <c r="M68" s="8"/>
      <c r="N68" s="8"/>
      <c r="O68" s="9"/>
    </row>
    <row r="69" spans="2:15">
      <c r="B69" s="6"/>
      <c r="C69" s="8"/>
      <c r="D69" s="50" t="s">
        <v>174</v>
      </c>
      <c r="E69" s="36">
        <v>0.32818000000000003</v>
      </c>
      <c r="F69" s="8"/>
      <c r="G69" s="8"/>
      <c r="H69" s="54" t="s">
        <v>175</v>
      </c>
      <c r="I69" s="2">
        <v>2.4E-2</v>
      </c>
      <c r="J69" s="2"/>
      <c r="K69" s="54" t="s">
        <v>176</v>
      </c>
      <c r="L69" s="2">
        <v>712.95</v>
      </c>
      <c r="M69" s="8"/>
      <c r="N69" s="8"/>
      <c r="O69" s="9"/>
    </row>
    <row r="70" spans="2:15">
      <c r="B70" s="6"/>
      <c r="C70" s="8"/>
      <c r="D70" s="50" t="s">
        <v>177</v>
      </c>
      <c r="E70" s="36">
        <v>6.2579999999999997E-2</v>
      </c>
      <c r="F70" s="8"/>
      <c r="G70" s="8"/>
      <c r="H70" s="54" t="s">
        <v>178</v>
      </c>
      <c r="I70" s="2">
        <v>0.46100000000000002</v>
      </c>
      <c r="J70" s="2"/>
      <c r="K70" s="54" t="s">
        <v>179</v>
      </c>
      <c r="L70" s="2">
        <v>130</v>
      </c>
      <c r="M70" s="8"/>
      <c r="N70" s="8"/>
      <c r="O70" s="9"/>
    </row>
    <row r="71" spans="2:15">
      <c r="B71" s="6"/>
      <c r="C71" s="8"/>
      <c r="D71" s="50" t="s">
        <v>180</v>
      </c>
      <c r="E71" s="36">
        <v>0.1076</v>
      </c>
      <c r="F71" s="8"/>
      <c r="G71" s="8"/>
      <c r="H71" s="54" t="s">
        <v>181</v>
      </c>
      <c r="I71" s="2">
        <v>1.23</v>
      </c>
      <c r="J71" s="2"/>
      <c r="K71" s="54" t="s">
        <v>182</v>
      </c>
      <c r="L71" s="2">
        <v>134</v>
      </c>
      <c r="M71" s="8"/>
      <c r="N71" s="8"/>
      <c r="O71" s="9"/>
    </row>
    <row r="72" spans="2:15">
      <c r="B72" s="6"/>
      <c r="C72" s="8"/>
      <c r="D72" s="50" t="s">
        <v>183</v>
      </c>
      <c r="E72" s="36">
        <v>0.03</v>
      </c>
      <c r="F72" s="8"/>
      <c r="G72" s="8"/>
      <c r="H72" s="54" t="s">
        <v>184</v>
      </c>
      <c r="I72" s="2">
        <v>1.4</v>
      </c>
      <c r="J72" s="2"/>
      <c r="K72" s="54" t="s">
        <v>185</v>
      </c>
      <c r="L72" s="2">
        <f>L70+L71</f>
        <v>264</v>
      </c>
      <c r="M72" s="8"/>
      <c r="N72" s="8"/>
      <c r="O72" s="9"/>
    </row>
    <row r="73" spans="2:15">
      <c r="B73" s="6"/>
      <c r="C73" s="8"/>
      <c r="D73" s="50" t="s">
        <v>186</v>
      </c>
      <c r="E73" s="36">
        <v>264</v>
      </c>
      <c r="F73" s="8"/>
      <c r="G73" s="8"/>
      <c r="H73" s="54" t="s">
        <v>187</v>
      </c>
      <c r="I73" s="2">
        <v>0.44</v>
      </c>
      <c r="J73" s="2"/>
      <c r="K73" s="54"/>
      <c r="L73" s="2"/>
      <c r="M73" s="8"/>
      <c r="N73" s="8"/>
      <c r="O73" s="9"/>
    </row>
    <row r="74" spans="2:15">
      <c r="B74" s="6"/>
      <c r="C74" s="8"/>
      <c r="D74" s="50" t="s">
        <v>188</v>
      </c>
      <c r="E74" s="36">
        <v>13</v>
      </c>
      <c r="F74" s="8"/>
      <c r="G74" s="8"/>
      <c r="H74" s="8"/>
      <c r="I74" s="8"/>
      <c r="J74" s="8"/>
      <c r="K74" s="8"/>
      <c r="L74" s="8"/>
      <c r="M74" s="8"/>
      <c r="N74" s="8"/>
      <c r="O74" s="9"/>
    </row>
    <row r="75" spans="2:15">
      <c r="B75" s="6"/>
      <c r="C75" s="8"/>
      <c r="D75" s="55" t="s">
        <v>189</v>
      </c>
      <c r="E75" s="37">
        <v>12.5</v>
      </c>
      <c r="F75" s="8"/>
      <c r="G75" s="8"/>
      <c r="H75" s="43" t="s">
        <v>190</v>
      </c>
      <c r="I75" s="22"/>
      <c r="J75" s="22">
        <v>6.78</v>
      </c>
      <c r="K75" s="8"/>
      <c r="L75" s="8"/>
      <c r="M75" s="8"/>
      <c r="N75" s="8"/>
      <c r="O75" s="9"/>
    </row>
    <row r="76" spans="2:15">
      <c r="B76" s="6"/>
      <c r="C76" s="8"/>
      <c r="D76" s="47" t="s">
        <v>191</v>
      </c>
      <c r="E76" s="30"/>
      <c r="F76" s="30">
        <v>23.22</v>
      </c>
      <c r="G76" s="8"/>
      <c r="H76" s="43" t="s">
        <v>192</v>
      </c>
      <c r="I76" s="22"/>
      <c r="J76" s="22">
        <v>1.33</v>
      </c>
      <c r="K76" s="8"/>
      <c r="L76" s="8"/>
      <c r="M76" s="8"/>
      <c r="N76" s="8"/>
      <c r="O76" s="9"/>
    </row>
    <row r="77" spans="2:15">
      <c r="B77" s="6"/>
      <c r="C77" s="8"/>
      <c r="D77" s="47" t="s">
        <v>193</v>
      </c>
      <c r="E77" s="30"/>
      <c r="F77" s="30">
        <v>1.4354899999999999</v>
      </c>
      <c r="G77" s="8"/>
      <c r="H77" s="43" t="s">
        <v>194</v>
      </c>
      <c r="I77" s="22"/>
      <c r="J77" s="22">
        <v>12.17</v>
      </c>
      <c r="K77" s="8"/>
      <c r="L77" s="8"/>
      <c r="M77" s="8"/>
      <c r="N77" s="8"/>
      <c r="O77" s="9"/>
    </row>
    <row r="78" spans="2:15">
      <c r="B78" s="6"/>
      <c r="C78" s="8"/>
      <c r="D78" s="47" t="s">
        <v>195</v>
      </c>
      <c r="E78" s="30"/>
      <c r="F78" s="30">
        <v>33.6</v>
      </c>
      <c r="G78" s="8"/>
      <c r="H78" s="43" t="s">
        <v>196</v>
      </c>
      <c r="I78" s="22"/>
      <c r="J78" s="22">
        <v>1.31</v>
      </c>
      <c r="K78" s="8"/>
      <c r="L78" s="8"/>
      <c r="M78" s="8"/>
      <c r="N78" s="8"/>
      <c r="O78" s="9"/>
    </row>
    <row r="79" spans="2:15">
      <c r="B79" s="6"/>
      <c r="C79" s="8"/>
      <c r="D79" s="47" t="s">
        <v>197</v>
      </c>
      <c r="E79" s="30"/>
      <c r="F79" s="30">
        <v>4.3</v>
      </c>
      <c r="G79" s="8"/>
      <c r="H79" s="43" t="s">
        <v>198</v>
      </c>
      <c r="I79" s="22"/>
      <c r="J79" s="22">
        <v>11.33</v>
      </c>
      <c r="K79" s="8"/>
      <c r="L79" s="8"/>
      <c r="M79" s="8"/>
      <c r="N79" s="8"/>
      <c r="O79" s="9"/>
    </row>
    <row r="80" spans="2:15">
      <c r="B80" s="6"/>
      <c r="C80" s="8"/>
      <c r="D80" s="47" t="s">
        <v>199</v>
      </c>
      <c r="E80" s="30"/>
      <c r="F80" s="30">
        <v>23.1</v>
      </c>
      <c r="G80" s="8"/>
      <c r="H80" s="43" t="s">
        <v>200</v>
      </c>
      <c r="I80" s="22"/>
      <c r="J80" s="22">
        <v>3.5000000000000003E-2</v>
      </c>
      <c r="K80" s="8"/>
      <c r="L80" s="8"/>
      <c r="M80" s="8"/>
      <c r="N80" s="8"/>
      <c r="O80" s="9"/>
    </row>
    <row r="81" spans="2:15">
      <c r="B81" s="6"/>
      <c r="C81" s="8"/>
      <c r="D81" s="47" t="s">
        <v>201</v>
      </c>
      <c r="E81" s="30"/>
      <c r="F81" s="30">
        <v>1.4308799999999999</v>
      </c>
      <c r="G81" s="8"/>
      <c r="H81" s="43" t="s">
        <v>202</v>
      </c>
      <c r="I81" s="22"/>
      <c r="J81" s="22">
        <v>-0.47499999999999998</v>
      </c>
      <c r="K81" s="8"/>
      <c r="L81" s="8"/>
      <c r="M81" s="8"/>
      <c r="N81" s="8"/>
      <c r="O81" s="9"/>
    </row>
    <row r="82" spans="2:15">
      <c r="B82" s="6"/>
      <c r="C82" s="8"/>
      <c r="D82" s="47" t="s">
        <v>203</v>
      </c>
      <c r="E82" s="30"/>
      <c r="F82" s="30">
        <v>48</v>
      </c>
      <c r="G82" s="8"/>
      <c r="H82" s="43" t="s">
        <v>204</v>
      </c>
      <c r="I82" s="22"/>
      <c r="J82" s="22">
        <v>6.7570000000000005E-2</v>
      </c>
      <c r="K82" s="8"/>
      <c r="L82" s="8"/>
      <c r="M82" s="8"/>
      <c r="N82" s="8"/>
      <c r="O82" s="9"/>
    </row>
    <row r="83" spans="2:15">
      <c r="B83" s="6"/>
      <c r="C83" s="8"/>
      <c r="D83" s="47" t="s">
        <v>205</v>
      </c>
      <c r="E83" s="30"/>
      <c r="F83" s="30">
        <v>8.9</v>
      </c>
      <c r="G83" s="8"/>
      <c r="H83" s="8"/>
      <c r="I83" s="8"/>
      <c r="J83" s="8"/>
      <c r="K83" s="8"/>
      <c r="L83" s="8"/>
      <c r="M83" s="8"/>
      <c r="N83" s="8"/>
      <c r="O83" s="9"/>
    </row>
    <row r="84" spans="2:15">
      <c r="B84" s="6"/>
      <c r="C84" s="8"/>
      <c r="D84" s="45"/>
      <c r="E84" s="8"/>
      <c r="F84" s="8"/>
      <c r="G84" s="8"/>
      <c r="H84" s="8"/>
      <c r="I84" s="8"/>
      <c r="J84" s="8"/>
      <c r="K84" s="8"/>
      <c r="L84" s="8"/>
      <c r="M84" s="8"/>
      <c r="N84" s="8"/>
      <c r="O84" s="9"/>
    </row>
    <row r="85" spans="2:15">
      <c r="B85" s="6"/>
      <c r="C85" s="35"/>
      <c r="D85" s="56" t="s">
        <v>206</v>
      </c>
      <c r="E85" s="35"/>
      <c r="F85" s="35"/>
      <c r="G85" s="8"/>
      <c r="H85" s="8"/>
      <c r="I85" s="8"/>
      <c r="J85" s="8"/>
      <c r="K85" s="8"/>
      <c r="L85" s="8"/>
      <c r="M85" s="8"/>
      <c r="N85" s="8"/>
      <c r="O85" s="9"/>
    </row>
    <row r="86" spans="2:15">
      <c r="B86" s="6"/>
      <c r="C86" s="56" t="s">
        <v>207</v>
      </c>
      <c r="D86" s="56" t="s">
        <v>208</v>
      </c>
      <c r="E86" s="35"/>
      <c r="F86" s="35">
        <v>230</v>
      </c>
      <c r="G86" s="8"/>
      <c r="H86" s="8"/>
      <c r="I86" s="8"/>
      <c r="J86" s="8"/>
      <c r="K86" s="8"/>
      <c r="L86" s="8"/>
      <c r="M86" s="8"/>
      <c r="N86" s="8"/>
      <c r="O86" s="9"/>
    </row>
    <row r="87" spans="2:15">
      <c r="B87" s="6"/>
      <c r="C87" s="56"/>
      <c r="D87" s="56" t="s">
        <v>209</v>
      </c>
      <c r="E87" s="35"/>
      <c r="F87" s="35">
        <v>540</v>
      </c>
      <c r="G87" s="8"/>
      <c r="H87" s="8"/>
      <c r="I87" s="8"/>
      <c r="J87" s="8"/>
      <c r="K87" s="8"/>
      <c r="L87" s="8"/>
      <c r="M87" s="8"/>
      <c r="N87" s="8"/>
      <c r="O87" s="9"/>
    </row>
    <row r="88" spans="2:15">
      <c r="B88" s="6"/>
      <c r="C88" s="56"/>
      <c r="D88" s="56" t="s">
        <v>210</v>
      </c>
      <c r="E88" s="35"/>
      <c r="F88" s="35">
        <v>0</v>
      </c>
      <c r="G88" s="8"/>
      <c r="H88" s="8"/>
      <c r="I88" s="8"/>
      <c r="J88" s="8"/>
      <c r="K88" s="8"/>
      <c r="L88" s="8"/>
      <c r="M88" s="8"/>
      <c r="N88" s="8"/>
      <c r="O88" s="9"/>
    </row>
    <row r="89" spans="2:15">
      <c r="B89" s="6"/>
      <c r="C89" s="56"/>
      <c r="D89" s="56" t="s">
        <v>211</v>
      </c>
      <c r="E89" s="35"/>
      <c r="F89" s="35">
        <v>0</v>
      </c>
      <c r="G89" s="8"/>
      <c r="H89" s="8"/>
      <c r="I89" s="8"/>
      <c r="J89" s="8"/>
      <c r="K89" s="8"/>
      <c r="L89" s="8"/>
      <c r="M89" s="8"/>
      <c r="N89" s="8"/>
      <c r="O89" s="9"/>
    </row>
    <row r="90" spans="2:15">
      <c r="B90" s="6"/>
      <c r="C90" s="56"/>
      <c r="D90" s="56" t="s">
        <v>73</v>
      </c>
      <c r="E90" s="35"/>
      <c r="F90" s="35"/>
      <c r="G90" s="8"/>
      <c r="H90" s="8"/>
      <c r="I90" s="8"/>
      <c r="J90" s="8"/>
      <c r="K90" s="8"/>
      <c r="L90" s="8"/>
      <c r="M90" s="8"/>
      <c r="N90" s="8"/>
      <c r="O90" s="9"/>
    </row>
    <row r="91" spans="2:15">
      <c r="B91" s="6"/>
      <c r="C91" s="56"/>
      <c r="D91" s="56" t="s">
        <v>212</v>
      </c>
      <c r="E91" s="35"/>
      <c r="F91" s="35">
        <v>103</v>
      </c>
      <c r="G91" s="8"/>
      <c r="H91" s="8"/>
      <c r="I91" s="8"/>
      <c r="J91" s="8"/>
      <c r="K91" s="8"/>
      <c r="L91" s="8"/>
      <c r="M91" s="8"/>
      <c r="N91" s="8"/>
      <c r="O91" s="9"/>
    </row>
    <row r="92" spans="2:15">
      <c r="B92" s="6"/>
      <c r="C92" s="57" t="s">
        <v>213</v>
      </c>
      <c r="D92" s="57"/>
      <c r="E92" s="16"/>
      <c r="F92" s="16"/>
      <c r="G92" s="8"/>
      <c r="H92" s="8"/>
      <c r="I92" s="8"/>
      <c r="J92" s="8"/>
      <c r="K92" s="8"/>
      <c r="L92" s="8"/>
      <c r="M92" s="8"/>
      <c r="N92" s="8"/>
      <c r="O92" s="9"/>
    </row>
    <row r="93" spans="2:15">
      <c r="B93" s="6"/>
      <c r="C93" s="57"/>
      <c r="D93" s="57" t="s">
        <v>164</v>
      </c>
      <c r="E93" s="16"/>
      <c r="F93" s="16">
        <v>100</v>
      </c>
      <c r="G93" s="8"/>
      <c r="H93" s="8"/>
      <c r="I93" s="8"/>
      <c r="J93" s="8"/>
      <c r="K93" s="8"/>
      <c r="L93" s="8"/>
      <c r="M93" s="8"/>
      <c r="N93" s="8"/>
      <c r="O93" s="9"/>
    </row>
    <row r="94" spans="2:15">
      <c r="B94" s="6"/>
      <c r="C94" s="16"/>
      <c r="D94" s="57" t="s">
        <v>166</v>
      </c>
      <c r="E94" s="16"/>
      <c r="F94" s="16">
        <v>10</v>
      </c>
      <c r="G94" s="8"/>
      <c r="H94" s="8"/>
      <c r="I94" s="8"/>
      <c r="J94" s="8"/>
      <c r="K94" s="8"/>
      <c r="L94" s="8"/>
      <c r="M94" s="8"/>
      <c r="N94" s="8"/>
      <c r="O94" s="9"/>
    </row>
    <row r="95" spans="2:15">
      <c r="B95" s="6"/>
      <c r="C95" s="16"/>
      <c r="D95" s="57" t="s">
        <v>214</v>
      </c>
      <c r="E95" s="16"/>
      <c r="F95" s="16">
        <v>80</v>
      </c>
      <c r="G95" s="8"/>
      <c r="H95" s="8"/>
      <c r="I95" s="8"/>
      <c r="J95" s="8"/>
      <c r="K95" s="8"/>
      <c r="L95" s="8"/>
      <c r="M95" s="8"/>
      <c r="N95" s="8"/>
      <c r="O95" s="9"/>
    </row>
    <row r="96" spans="2:15">
      <c r="B96" s="6"/>
      <c r="C96" s="16"/>
      <c r="D96" s="57" t="s">
        <v>215</v>
      </c>
      <c r="E96" s="16"/>
      <c r="F96" s="16">
        <v>10</v>
      </c>
      <c r="G96" s="8"/>
      <c r="H96" s="8"/>
      <c r="I96" s="8"/>
      <c r="J96" s="8"/>
      <c r="K96" s="8"/>
      <c r="L96" s="8"/>
      <c r="M96" s="8"/>
      <c r="N96" s="8"/>
      <c r="O96" s="9"/>
    </row>
    <row r="97" spans="2:15">
      <c r="B97" s="6"/>
      <c r="C97" s="16"/>
      <c r="D97" s="57" t="s">
        <v>216</v>
      </c>
      <c r="E97" s="16"/>
      <c r="F97" s="16">
        <v>6</v>
      </c>
      <c r="G97" s="8"/>
      <c r="H97" s="8"/>
      <c r="I97" s="8"/>
      <c r="J97" s="8"/>
      <c r="K97" s="8"/>
      <c r="L97" s="8"/>
      <c r="M97" s="8"/>
      <c r="N97" s="8"/>
      <c r="O97" s="9"/>
    </row>
    <row r="98" spans="2:15">
      <c r="B98" s="6"/>
      <c r="C98" s="16"/>
      <c r="D98" s="57" t="s">
        <v>217</v>
      </c>
      <c r="E98" s="16"/>
      <c r="F98" s="16">
        <v>14</v>
      </c>
      <c r="G98" s="8"/>
      <c r="H98" s="8"/>
      <c r="I98" s="8"/>
      <c r="J98" s="8"/>
      <c r="K98" s="8"/>
      <c r="L98" s="8"/>
      <c r="M98" s="8"/>
      <c r="N98" s="8"/>
      <c r="O98" s="9"/>
    </row>
    <row r="99" spans="2:15">
      <c r="B99" s="6"/>
      <c r="C99" s="16"/>
      <c r="D99" s="57" t="s">
        <v>218</v>
      </c>
      <c r="E99" s="16"/>
      <c r="F99" s="16">
        <v>92.36</v>
      </c>
      <c r="G99" s="8"/>
      <c r="H99" s="8"/>
      <c r="I99" s="8"/>
      <c r="J99" s="8"/>
      <c r="K99" s="8"/>
      <c r="L99" s="8"/>
      <c r="M99" s="8"/>
      <c r="N99" s="8"/>
      <c r="O99" s="9"/>
    </row>
    <row r="100" spans="2:15">
      <c r="B100" s="6"/>
      <c r="C100" s="16"/>
      <c r="D100" s="57" t="s">
        <v>219</v>
      </c>
      <c r="E100" s="16"/>
      <c r="F100" s="16">
        <v>20</v>
      </c>
      <c r="G100" s="8"/>
      <c r="H100" s="8"/>
      <c r="I100" s="8"/>
      <c r="J100" s="8"/>
      <c r="K100" s="8"/>
      <c r="L100" s="8"/>
      <c r="M100" s="8"/>
      <c r="N100" s="8"/>
      <c r="O100" s="9"/>
    </row>
    <row r="101" spans="2:15">
      <c r="B101" s="6"/>
      <c r="C101" s="16"/>
      <c r="D101" s="57" t="s">
        <v>220</v>
      </c>
      <c r="E101" s="16"/>
      <c r="F101" s="16">
        <v>100</v>
      </c>
      <c r="G101" s="8"/>
      <c r="H101" s="8"/>
      <c r="I101" s="8"/>
      <c r="J101" s="8"/>
      <c r="K101" s="8"/>
      <c r="L101" s="8"/>
      <c r="M101" s="8"/>
      <c r="N101" s="8"/>
      <c r="O101" s="9"/>
    </row>
    <row r="102" spans="2:15">
      <c r="B102" s="6"/>
      <c r="C102" s="57"/>
      <c r="D102" s="57" t="s">
        <v>221</v>
      </c>
      <c r="E102" s="16"/>
      <c r="F102" s="16">
        <v>65</v>
      </c>
      <c r="G102" s="8"/>
      <c r="H102" s="8"/>
      <c r="I102" s="8"/>
      <c r="J102" s="8"/>
      <c r="K102" s="8"/>
      <c r="L102" s="8"/>
      <c r="M102" s="8"/>
      <c r="N102" s="8"/>
      <c r="O102" s="9"/>
    </row>
    <row r="103" spans="2:15">
      <c r="B103" s="6"/>
      <c r="C103" s="57"/>
      <c r="D103" s="57" t="s">
        <v>222</v>
      </c>
      <c r="E103" s="16"/>
      <c r="F103" s="16">
        <v>45</v>
      </c>
      <c r="G103" s="8"/>
      <c r="H103" s="8"/>
      <c r="I103" s="8"/>
      <c r="J103" s="8"/>
      <c r="K103" s="8"/>
      <c r="L103" s="8"/>
      <c r="M103" s="8"/>
      <c r="N103" s="8"/>
      <c r="O103" s="9"/>
    </row>
    <row r="104" spans="2:15">
      <c r="B104" s="6"/>
      <c r="C104" s="58" t="s">
        <v>223</v>
      </c>
      <c r="D104" s="58"/>
      <c r="E104" s="34"/>
      <c r="F104" s="34"/>
      <c r="G104" s="8"/>
      <c r="H104" s="8"/>
      <c r="I104" s="8"/>
      <c r="J104" s="8"/>
      <c r="K104" s="8"/>
      <c r="L104" s="8"/>
      <c r="M104" s="8"/>
      <c r="N104" s="8"/>
      <c r="O104" s="9"/>
    </row>
    <row r="105" spans="2:15">
      <c r="B105" s="6"/>
      <c r="C105" s="58"/>
      <c r="D105" s="58" t="s">
        <v>224</v>
      </c>
      <c r="E105" s="34"/>
      <c r="F105" s="34">
        <v>233</v>
      </c>
      <c r="G105" s="8"/>
      <c r="H105" s="8"/>
      <c r="I105" s="8"/>
      <c r="J105" s="8"/>
      <c r="K105" s="8"/>
      <c r="L105" s="8"/>
      <c r="M105" s="8"/>
      <c r="N105" s="8"/>
      <c r="O105" s="9"/>
    </row>
    <row r="106" spans="2:15">
      <c r="B106" s="6"/>
      <c r="C106" s="58"/>
      <c r="D106" s="58" t="s">
        <v>225</v>
      </c>
      <c r="E106" s="34"/>
      <c r="F106" s="34">
        <v>31</v>
      </c>
      <c r="G106" s="8"/>
      <c r="H106" s="8"/>
      <c r="I106" s="8"/>
      <c r="J106" s="8"/>
      <c r="K106" s="8"/>
      <c r="L106" s="8"/>
      <c r="M106" s="8"/>
      <c r="N106" s="8"/>
      <c r="O106" s="9"/>
    </row>
    <row r="107" spans="2:15">
      <c r="B107" s="6"/>
      <c r="C107" s="58"/>
      <c r="D107" s="58" t="s">
        <v>226</v>
      </c>
      <c r="E107" s="34"/>
      <c r="F107" s="34">
        <v>23.5</v>
      </c>
      <c r="G107" s="8"/>
      <c r="H107" s="8"/>
      <c r="I107" s="8"/>
      <c r="J107" s="8"/>
      <c r="K107" s="8"/>
      <c r="L107" s="8"/>
      <c r="M107" s="8"/>
      <c r="N107" s="8"/>
      <c r="O107" s="9"/>
    </row>
    <row r="108" spans="2:15">
      <c r="B108" s="6"/>
      <c r="C108" s="58"/>
      <c r="D108" s="58" t="s">
        <v>227</v>
      </c>
      <c r="E108" s="34"/>
      <c r="F108" s="34">
        <v>9.25</v>
      </c>
      <c r="G108" s="8"/>
      <c r="H108" s="8"/>
      <c r="I108" s="8"/>
      <c r="J108" s="8"/>
      <c r="K108" s="8"/>
      <c r="L108" s="8"/>
      <c r="M108" s="8"/>
      <c r="N108" s="8"/>
      <c r="O108" s="9"/>
    </row>
    <row r="109" spans="2:15">
      <c r="B109" s="6"/>
      <c r="C109" s="58"/>
      <c r="D109" s="58" t="s">
        <v>228</v>
      </c>
      <c r="E109" s="34"/>
      <c r="F109" s="34">
        <v>25.5</v>
      </c>
      <c r="G109" s="8"/>
      <c r="H109" s="8"/>
      <c r="I109" s="8"/>
      <c r="J109" s="8"/>
      <c r="K109" s="8"/>
      <c r="L109" s="8"/>
      <c r="M109" s="8"/>
      <c r="N109" s="8"/>
      <c r="O109" s="9"/>
    </row>
    <row r="110" spans="2:15">
      <c r="B110" s="6"/>
      <c r="C110" s="58"/>
      <c r="D110" s="58" t="s">
        <v>229</v>
      </c>
      <c r="E110" s="34"/>
      <c r="F110" s="34">
        <v>51</v>
      </c>
      <c r="G110" s="8"/>
      <c r="H110" s="8"/>
      <c r="I110" s="8"/>
      <c r="J110" s="8"/>
      <c r="K110" s="8"/>
      <c r="L110" s="8"/>
      <c r="M110" s="8"/>
      <c r="N110" s="8"/>
      <c r="O110" s="9"/>
    </row>
    <row r="111" spans="2:15">
      <c r="B111" s="6"/>
      <c r="C111" s="58"/>
      <c r="D111" s="58" t="s">
        <v>230</v>
      </c>
      <c r="E111" s="34"/>
      <c r="F111" s="34">
        <v>209</v>
      </c>
      <c r="G111" s="8"/>
      <c r="H111" s="8"/>
      <c r="I111" s="8"/>
      <c r="J111" s="8"/>
      <c r="K111" s="8"/>
      <c r="L111" s="8"/>
      <c r="M111" s="8"/>
      <c r="N111" s="8"/>
      <c r="O111" s="9"/>
    </row>
    <row r="112" spans="2:15">
      <c r="B112" s="6"/>
      <c r="C112" s="59" t="s">
        <v>231</v>
      </c>
      <c r="D112" s="59"/>
      <c r="E112" s="33"/>
      <c r="F112" s="33"/>
      <c r="G112" s="8"/>
      <c r="H112" s="8"/>
      <c r="I112" s="8"/>
      <c r="J112" s="8"/>
      <c r="K112" s="8"/>
      <c r="L112" s="8"/>
      <c r="M112" s="8"/>
      <c r="N112" s="8"/>
      <c r="O112" s="9"/>
    </row>
    <row r="113" spans="2:15">
      <c r="B113" s="6"/>
      <c r="C113" s="59"/>
      <c r="D113" s="59" t="s">
        <v>164</v>
      </c>
      <c r="E113" s="33"/>
      <c r="F113" s="33">
        <v>10.5</v>
      </c>
      <c r="G113" s="8"/>
      <c r="H113" s="8"/>
      <c r="I113" s="8"/>
      <c r="J113" s="8"/>
      <c r="K113" s="8"/>
      <c r="L113" s="8"/>
      <c r="M113" s="8"/>
      <c r="N113" s="8"/>
      <c r="O113" s="9"/>
    </row>
    <row r="114" spans="2:15">
      <c r="B114" s="6"/>
      <c r="C114" s="59"/>
      <c r="D114" s="59" t="s">
        <v>232</v>
      </c>
      <c r="E114" s="33"/>
      <c r="F114" s="33">
        <v>10</v>
      </c>
      <c r="G114" s="8"/>
      <c r="H114" s="8"/>
      <c r="I114" s="8"/>
      <c r="J114" s="8"/>
      <c r="K114" s="8"/>
      <c r="L114" s="8"/>
      <c r="M114" s="8"/>
      <c r="N114" s="8"/>
      <c r="O114" s="9"/>
    </row>
    <row r="115" spans="2:15">
      <c r="B115" s="6"/>
      <c r="C115" s="59"/>
      <c r="D115" s="59" t="s">
        <v>233</v>
      </c>
      <c r="E115" s="33"/>
      <c r="F115" s="33">
        <v>4</v>
      </c>
      <c r="G115" s="8"/>
      <c r="H115" s="8"/>
      <c r="I115" s="8"/>
      <c r="J115" s="8"/>
      <c r="K115" s="8"/>
      <c r="L115" s="8"/>
      <c r="M115" s="8"/>
      <c r="N115" s="8"/>
      <c r="O115" s="9"/>
    </row>
    <row r="116" spans="2:15">
      <c r="B116" s="6"/>
      <c r="C116" s="59"/>
      <c r="D116" s="59" t="s">
        <v>215</v>
      </c>
      <c r="E116" s="33"/>
      <c r="F116" s="33">
        <v>40</v>
      </c>
      <c r="G116" s="8"/>
      <c r="H116" s="8"/>
      <c r="I116" s="8"/>
      <c r="J116" s="8"/>
      <c r="K116" s="8"/>
      <c r="L116" s="8"/>
      <c r="M116" s="8"/>
      <c r="N116" s="8"/>
      <c r="O116" s="9"/>
    </row>
    <row r="117" spans="2:15">
      <c r="B117" s="6"/>
      <c r="C117" s="59"/>
      <c r="D117" s="59" t="s">
        <v>234</v>
      </c>
      <c r="E117" s="33"/>
      <c r="F117" s="33">
        <v>240</v>
      </c>
      <c r="G117" s="8"/>
      <c r="H117" s="8"/>
      <c r="I117" s="8"/>
      <c r="J117" s="8"/>
      <c r="K117" s="8"/>
      <c r="L117" s="8"/>
      <c r="M117" s="8"/>
      <c r="N117" s="8"/>
      <c r="O117" s="9"/>
    </row>
    <row r="118" spans="2:15">
      <c r="B118" s="6"/>
      <c r="C118" s="59"/>
      <c r="D118" s="59" t="s">
        <v>216</v>
      </c>
      <c r="E118" s="33"/>
      <c r="F118" s="33">
        <v>6</v>
      </c>
      <c r="G118" s="8"/>
      <c r="H118" s="8"/>
      <c r="I118" s="8"/>
      <c r="J118" s="8"/>
      <c r="K118" s="8"/>
      <c r="L118" s="8"/>
      <c r="M118" s="8"/>
      <c r="N118" s="8"/>
      <c r="O118" s="9"/>
    </row>
    <row r="119" spans="2:15">
      <c r="B119" s="6"/>
      <c r="C119" s="59"/>
      <c r="D119" s="59" t="s">
        <v>217</v>
      </c>
      <c r="E119" s="33"/>
      <c r="F119" s="33">
        <v>10</v>
      </c>
      <c r="G119" s="8"/>
      <c r="H119" s="8"/>
      <c r="I119" s="8"/>
      <c r="J119" s="8"/>
      <c r="K119" s="8"/>
      <c r="L119" s="8"/>
      <c r="M119" s="8"/>
      <c r="N119" s="8"/>
      <c r="O119" s="9"/>
    </row>
    <row r="120" spans="2:15">
      <c r="B120" s="6"/>
      <c r="C120" s="59"/>
      <c r="D120" s="59" t="s">
        <v>218</v>
      </c>
      <c r="E120" s="33"/>
      <c r="F120" s="33">
        <v>47.12</v>
      </c>
      <c r="G120" s="8"/>
      <c r="H120" s="8"/>
      <c r="I120" s="8"/>
      <c r="J120" s="8"/>
      <c r="K120" s="8"/>
      <c r="L120" s="8"/>
      <c r="M120" s="8"/>
      <c r="N120" s="8"/>
      <c r="O120" s="9"/>
    </row>
    <row r="121" spans="2:15">
      <c r="B121" s="6"/>
      <c r="C121" s="59"/>
      <c r="D121" s="59" t="s">
        <v>235</v>
      </c>
      <c r="E121" s="33"/>
      <c r="F121" s="33">
        <v>68</v>
      </c>
      <c r="G121" s="8"/>
      <c r="H121" s="8"/>
      <c r="I121" s="8"/>
      <c r="J121" s="8"/>
      <c r="K121" s="8"/>
      <c r="L121" s="8"/>
      <c r="M121" s="8"/>
      <c r="N121" s="8"/>
      <c r="O121" s="9"/>
    </row>
    <row r="122" spans="2:15">
      <c r="B122" s="6"/>
      <c r="C122" s="59"/>
      <c r="D122" s="59" t="s">
        <v>236</v>
      </c>
      <c r="E122" s="33"/>
      <c r="F122" s="33">
        <v>125.5</v>
      </c>
      <c r="G122" s="8"/>
      <c r="H122" s="8"/>
      <c r="I122" s="8"/>
      <c r="J122" s="8"/>
      <c r="K122" s="8"/>
      <c r="L122" s="8"/>
      <c r="M122" s="8"/>
      <c r="N122" s="8"/>
      <c r="O122" s="9"/>
    </row>
    <row r="123" spans="2:15">
      <c r="B123" s="6"/>
      <c r="C123" s="59"/>
      <c r="D123" s="59" t="s">
        <v>237</v>
      </c>
      <c r="E123" s="33"/>
      <c r="F123" s="33">
        <v>43</v>
      </c>
      <c r="G123" s="8"/>
      <c r="H123" s="8"/>
      <c r="I123" s="8"/>
      <c r="J123" s="8"/>
      <c r="K123" s="8"/>
      <c r="L123" s="8"/>
      <c r="M123" s="8"/>
      <c r="N123" s="8"/>
      <c r="O123" s="9"/>
    </row>
    <row r="124" spans="2:15" ht="15" thickBot="1">
      <c r="B124" s="12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55"/>
  <sheetViews>
    <sheetView topLeftCell="G1" zoomScale="54" zoomScaleNormal="44" workbookViewId="0">
      <selection activeCell="K2" sqref="K2:K5"/>
    </sheetView>
  </sheetViews>
  <sheetFormatPr defaultRowHeight="23.5"/>
  <cols>
    <col min="1" max="1" width="5.81640625" style="111" customWidth="1"/>
    <col min="2" max="2" width="23.54296875" style="111" customWidth="1"/>
    <col min="3" max="3" width="16.81640625" style="111" customWidth="1"/>
    <col min="4" max="4" width="26.81640625" style="111" customWidth="1"/>
    <col min="5" max="5" width="27" style="111" customWidth="1"/>
    <col min="6" max="6" width="29.7265625" style="113" customWidth="1"/>
    <col min="7" max="7" width="30.81640625" style="112" customWidth="1"/>
    <col min="8" max="8" width="29.7265625" style="112" customWidth="1"/>
    <col min="9" max="9" width="23.453125" style="111" customWidth="1"/>
    <col min="10" max="10" width="20.1796875" style="111" customWidth="1"/>
    <col min="11" max="11" width="19.7265625" customWidth="1"/>
    <col min="12" max="12" width="14.1796875" style="163" customWidth="1"/>
    <col min="13" max="13" width="13.54296875" customWidth="1"/>
    <col min="14" max="16" width="11.7265625" bestFit="1" customWidth="1"/>
    <col min="17" max="17" width="18.26953125" customWidth="1"/>
    <col min="18" max="19" width="9.81640625" bestFit="1" customWidth="1"/>
    <col min="20" max="21" width="11.7265625" bestFit="1" customWidth="1"/>
  </cols>
  <sheetData>
    <row r="1" spans="2:21" ht="27" thickTop="1" thickBot="1">
      <c r="B1" s="114"/>
      <c r="C1" s="115" t="s">
        <v>0</v>
      </c>
      <c r="D1" s="114"/>
      <c r="E1" s="114"/>
      <c r="F1" s="116"/>
    </row>
    <row r="2" spans="2:21" ht="27" thickTop="1" thickBot="1">
      <c r="B2" s="114"/>
      <c r="C2" s="115" t="s">
        <v>1</v>
      </c>
      <c r="D2" s="115" t="s">
        <v>42</v>
      </c>
      <c r="E2" s="115" t="s">
        <v>35</v>
      </c>
      <c r="F2" s="118" t="s">
        <v>45</v>
      </c>
      <c r="I2" s="141" t="s">
        <v>36</v>
      </c>
      <c r="J2" s="141">
        <v>1</v>
      </c>
      <c r="K2" s="141">
        <v>2</v>
      </c>
      <c r="L2" s="164">
        <v>3</v>
      </c>
      <c r="M2" s="141">
        <v>4</v>
      </c>
      <c r="N2" s="141">
        <v>5</v>
      </c>
      <c r="O2" s="141">
        <v>6</v>
      </c>
      <c r="P2" s="141">
        <v>7</v>
      </c>
      <c r="Q2" s="141">
        <v>8</v>
      </c>
      <c r="R2" s="141">
        <v>9.1</v>
      </c>
      <c r="S2" s="141">
        <v>9.1999999999999993</v>
      </c>
      <c r="T2" s="141">
        <v>10</v>
      </c>
      <c r="U2" s="141">
        <v>11</v>
      </c>
    </row>
    <row r="3" spans="2:21" ht="27" thickTop="1" thickBot="1">
      <c r="B3" s="119"/>
      <c r="C3" s="119" t="s">
        <v>2</v>
      </c>
      <c r="D3" s="119"/>
      <c r="E3" s="119"/>
      <c r="F3" s="117">
        <v>0</v>
      </c>
      <c r="I3" s="141" t="s">
        <v>40</v>
      </c>
      <c r="J3" s="142">
        <v>122.1</v>
      </c>
      <c r="K3" s="142">
        <v>75.94</v>
      </c>
      <c r="L3" s="165">
        <v>50.13</v>
      </c>
      <c r="M3" s="142">
        <v>79.23</v>
      </c>
      <c r="N3" s="142">
        <v>45.27</v>
      </c>
      <c r="O3" s="142">
        <v>54.9</v>
      </c>
      <c r="P3" s="142">
        <v>101.48</v>
      </c>
      <c r="Q3" s="142">
        <v>86.41</v>
      </c>
      <c r="R3" s="142">
        <v>69.59</v>
      </c>
      <c r="S3" s="142">
        <v>64.069999999999993</v>
      </c>
      <c r="T3" s="142">
        <v>175.93</v>
      </c>
      <c r="U3" s="142">
        <v>148.4</v>
      </c>
    </row>
    <row r="4" spans="2:21" ht="27" thickTop="1" thickBot="1">
      <c r="B4" s="133" t="s">
        <v>3</v>
      </c>
      <c r="C4" s="133" t="s">
        <v>7</v>
      </c>
      <c r="D4" s="133"/>
      <c r="E4" s="134">
        <v>552.69000000000005</v>
      </c>
      <c r="F4" s="134">
        <f>F3 + N(E4)</f>
        <v>552.69000000000005</v>
      </c>
      <c r="I4" s="141" t="s">
        <v>39</v>
      </c>
      <c r="J4" s="142">
        <v>58.7</v>
      </c>
      <c r="K4" s="142">
        <v>210.51</v>
      </c>
      <c r="L4" s="165">
        <v>123.53</v>
      </c>
      <c r="M4" s="142">
        <v>43.43</v>
      </c>
      <c r="N4" s="142">
        <v>105.86</v>
      </c>
      <c r="O4" s="142">
        <v>169.31</v>
      </c>
      <c r="P4" s="142">
        <v>79.84</v>
      </c>
      <c r="Q4" s="142">
        <v>42.7</v>
      </c>
      <c r="R4" s="142">
        <v>37.14</v>
      </c>
      <c r="S4" s="142">
        <v>61.67</v>
      </c>
      <c r="T4" s="142">
        <v>21.45</v>
      </c>
      <c r="U4" s="142">
        <v>25.9</v>
      </c>
    </row>
    <row r="5" spans="2:21" ht="27" thickTop="1" thickBot="1">
      <c r="B5" s="135" t="s">
        <v>5</v>
      </c>
      <c r="C5" s="135" t="s">
        <v>4</v>
      </c>
      <c r="D5" s="136">
        <f>$J$3</f>
        <v>122.1</v>
      </c>
      <c r="E5" s="136">
        <f>$J$5</f>
        <v>125.09245987941398</v>
      </c>
      <c r="F5" s="136">
        <f t="shared" ref="F5:F25" si="0">F4 + N(E5)</f>
        <v>677.78245987941409</v>
      </c>
      <c r="I5" s="141" t="s">
        <v>41</v>
      </c>
      <c r="J5" s="142">
        <f>IF(J4="","", J4*RADIANS(J3))</f>
        <v>125.09245987941398</v>
      </c>
      <c r="K5" s="142">
        <f t="shared" ref="K5:U5" si="1">IF(K4="","", K4*RADIANS(K3))</f>
        <v>279.01059267986557</v>
      </c>
      <c r="L5" s="165">
        <f t="shared" si="1"/>
        <v>108.08054192867829</v>
      </c>
      <c r="M5" s="142">
        <f t="shared" si="1"/>
        <v>60.056062230802311</v>
      </c>
      <c r="N5" s="142">
        <f t="shared" si="1"/>
        <v>83.641103074717407</v>
      </c>
      <c r="O5" s="142">
        <f t="shared" si="1"/>
        <v>162.23043091468281</v>
      </c>
      <c r="P5" s="142">
        <f t="shared" si="1"/>
        <v>141.40942437391985</v>
      </c>
      <c r="Q5" s="142">
        <f t="shared" si="1"/>
        <v>64.397535583882416</v>
      </c>
      <c r="R5" s="142">
        <f t="shared" si="1"/>
        <v>45.109301626830401</v>
      </c>
      <c r="S5" s="142">
        <f t="shared" si="1"/>
        <v>68.961395299593136</v>
      </c>
      <c r="T5" s="142">
        <f t="shared" si="1"/>
        <v>65.863463802571232</v>
      </c>
      <c r="U5" s="142">
        <f t="shared" si="1"/>
        <v>67.082776997953246</v>
      </c>
    </row>
    <row r="6" spans="2:21" ht="24.5" thickTop="1" thickBot="1">
      <c r="B6" s="133"/>
      <c r="C6" s="133" t="s">
        <v>6</v>
      </c>
      <c r="D6" s="133"/>
      <c r="E6" s="134">
        <v>51.34</v>
      </c>
      <c r="F6" s="134">
        <f t="shared" si="0"/>
        <v>729.12245987941412</v>
      </c>
    </row>
    <row r="7" spans="2:21" ht="24.5" thickTop="1" thickBot="1">
      <c r="B7" s="135" t="s">
        <v>9</v>
      </c>
      <c r="C7" s="135" t="s">
        <v>8</v>
      </c>
      <c r="D7" s="136">
        <f>$K$3</f>
        <v>75.94</v>
      </c>
      <c r="E7" s="136">
        <f>$K$5</f>
        <v>279.01059267986557</v>
      </c>
      <c r="F7" s="136">
        <f t="shared" si="0"/>
        <v>1008.1330525592797</v>
      </c>
    </row>
    <row r="8" spans="2:21" ht="24.5" thickTop="1" thickBot="1">
      <c r="B8" s="133"/>
      <c r="C8" s="133" t="s">
        <v>10</v>
      </c>
      <c r="D8" s="133"/>
      <c r="E8" s="134">
        <v>82.18</v>
      </c>
      <c r="F8" s="134">
        <f t="shared" si="0"/>
        <v>1090.3130525592796</v>
      </c>
    </row>
    <row r="9" spans="2:21" ht="24.5" thickTop="1" thickBot="1">
      <c r="B9" s="135" t="s">
        <v>12</v>
      </c>
      <c r="C9" s="135" t="s">
        <v>11</v>
      </c>
      <c r="D9" s="136">
        <f>$L$3</f>
        <v>50.13</v>
      </c>
      <c r="E9" s="136">
        <f>$L$5</f>
        <v>108.08054192867829</v>
      </c>
      <c r="F9" s="136">
        <f t="shared" si="0"/>
        <v>1198.3935944879579</v>
      </c>
    </row>
    <row r="10" spans="2:21" ht="24.5" thickTop="1" thickBot="1">
      <c r="B10" s="133"/>
      <c r="C10" s="133" t="s">
        <v>13</v>
      </c>
      <c r="D10" s="133"/>
      <c r="E10" s="134">
        <v>139.77000000000001</v>
      </c>
      <c r="F10" s="134">
        <f t="shared" si="0"/>
        <v>1338.1635944879579</v>
      </c>
    </row>
    <row r="11" spans="2:21" ht="24.5" thickTop="1" thickBot="1">
      <c r="B11" s="135" t="s">
        <v>15</v>
      </c>
      <c r="C11" s="135" t="s">
        <v>14</v>
      </c>
      <c r="D11" s="136">
        <f>$M$3</f>
        <v>79.23</v>
      </c>
      <c r="E11" s="136">
        <f>$M$5</f>
        <v>60.056062230802311</v>
      </c>
      <c r="F11" s="136">
        <f t="shared" si="0"/>
        <v>1398.2196567187602</v>
      </c>
    </row>
    <row r="12" spans="2:21" ht="24.5" thickTop="1" thickBot="1">
      <c r="B12" s="133"/>
      <c r="C12" s="133" t="s">
        <v>16</v>
      </c>
      <c r="D12" s="133"/>
      <c r="E12" s="134">
        <v>157.63</v>
      </c>
      <c r="F12" s="134">
        <f t="shared" si="0"/>
        <v>1555.8496567187603</v>
      </c>
    </row>
    <row r="13" spans="2:21" ht="24.5" thickTop="1" thickBot="1">
      <c r="B13" s="135" t="s">
        <v>18</v>
      </c>
      <c r="C13" s="135" t="s">
        <v>17</v>
      </c>
      <c r="D13" s="136">
        <f>$N$3</f>
        <v>45.27</v>
      </c>
      <c r="E13" s="136">
        <f>$N$5</f>
        <v>83.641103074717407</v>
      </c>
      <c r="F13" s="136">
        <f t="shared" si="0"/>
        <v>1639.4907597934778</v>
      </c>
    </row>
    <row r="14" spans="2:21" ht="24.5" thickTop="1" thickBot="1">
      <c r="B14" s="133"/>
      <c r="C14" s="133" t="s">
        <v>19</v>
      </c>
      <c r="D14" s="133"/>
      <c r="E14" s="134">
        <v>123.8</v>
      </c>
      <c r="F14" s="134">
        <f t="shared" si="0"/>
        <v>1763.2907597934777</v>
      </c>
    </row>
    <row r="15" spans="2:21" ht="24.5" thickTop="1" thickBot="1">
      <c r="B15" s="135" t="s">
        <v>21</v>
      </c>
      <c r="C15" s="135" t="s">
        <v>20</v>
      </c>
      <c r="D15" s="136">
        <f>$O$3</f>
        <v>54.9</v>
      </c>
      <c r="E15" s="136">
        <f>$O$5</f>
        <v>162.23043091468281</v>
      </c>
      <c r="F15" s="136">
        <f t="shared" si="0"/>
        <v>1925.5211907081605</v>
      </c>
    </row>
    <row r="16" spans="2:21" ht="24.5" thickTop="1" thickBot="1">
      <c r="B16" s="133"/>
      <c r="C16" s="133" t="s">
        <v>43</v>
      </c>
      <c r="D16" s="134"/>
      <c r="E16" s="134">
        <v>89.6</v>
      </c>
      <c r="F16" s="134">
        <f t="shared" si="0"/>
        <v>2015.1211907081604</v>
      </c>
    </row>
    <row r="17" spans="2:19" ht="24.5" thickTop="1" thickBot="1">
      <c r="B17" s="135" t="s">
        <v>23</v>
      </c>
      <c r="C17" s="135" t="s">
        <v>22</v>
      </c>
      <c r="D17" s="136">
        <f>$P$3</f>
        <v>101.48</v>
      </c>
      <c r="E17" s="136">
        <f>$P$5</f>
        <v>141.40942437391985</v>
      </c>
      <c r="F17" s="136">
        <f t="shared" si="0"/>
        <v>2156.5306150820802</v>
      </c>
    </row>
    <row r="18" spans="2:19" ht="24.5" thickTop="1" thickBot="1">
      <c r="B18" s="133"/>
      <c r="C18" s="133" t="s">
        <v>24</v>
      </c>
      <c r="D18" s="133"/>
      <c r="E18" s="134">
        <v>263.73</v>
      </c>
      <c r="F18" s="134">
        <f t="shared" si="0"/>
        <v>2420.2606150820802</v>
      </c>
    </row>
    <row r="19" spans="2:19" ht="24.5" thickTop="1" thickBot="1">
      <c r="B19" s="135" t="s">
        <v>26</v>
      </c>
      <c r="C19" s="135" t="s">
        <v>25</v>
      </c>
      <c r="D19" s="136">
        <f>$Q$3</f>
        <v>86.41</v>
      </c>
      <c r="E19" s="136">
        <f>$Q$5</f>
        <v>64.397535583882416</v>
      </c>
      <c r="F19" s="136">
        <f t="shared" si="0"/>
        <v>2484.6581506659627</v>
      </c>
    </row>
    <row r="20" spans="2:19" ht="24.5" thickTop="1" thickBot="1">
      <c r="B20" s="133"/>
      <c r="C20" s="133" t="s">
        <v>27</v>
      </c>
      <c r="D20" s="133"/>
      <c r="E20" s="134">
        <v>545.45000000000005</v>
      </c>
      <c r="F20" s="134">
        <f t="shared" si="0"/>
        <v>3030.108150665963</v>
      </c>
    </row>
    <row r="21" spans="2:19" ht="24.5" thickTop="1" thickBot="1">
      <c r="B21" s="135" t="s">
        <v>28</v>
      </c>
      <c r="C21" s="135" t="s">
        <v>37</v>
      </c>
      <c r="D21" s="136">
        <f>$R$3</f>
        <v>69.59</v>
      </c>
      <c r="E21" s="136">
        <f>$R$5</f>
        <v>45.109301626830401</v>
      </c>
      <c r="F21" s="136">
        <f t="shared" si="0"/>
        <v>3075.2174522927935</v>
      </c>
    </row>
    <row r="22" spans="2:19" ht="24.5" thickTop="1" thickBot="1">
      <c r="B22" s="135"/>
      <c r="C22" s="135" t="s">
        <v>38</v>
      </c>
      <c r="D22" s="136">
        <f>$S$3</f>
        <v>64.069999999999993</v>
      </c>
      <c r="E22" s="136">
        <f>$S$5</f>
        <v>68.961395299593136</v>
      </c>
      <c r="F22" s="136">
        <f t="shared" si="0"/>
        <v>3144.1788475923868</v>
      </c>
    </row>
    <row r="23" spans="2:19" ht="24.5" thickTop="1" thickBot="1">
      <c r="B23" s="133"/>
      <c r="C23" s="133" t="s">
        <v>29</v>
      </c>
      <c r="D23" s="133"/>
      <c r="E23" s="134">
        <v>391.59</v>
      </c>
      <c r="F23" s="134">
        <f t="shared" si="0"/>
        <v>3535.7688475923869</v>
      </c>
    </row>
    <row r="24" spans="2:19" ht="24.5" thickTop="1" thickBot="1">
      <c r="B24" s="135" t="s">
        <v>31</v>
      </c>
      <c r="C24" s="135" t="s">
        <v>30</v>
      </c>
      <c r="D24" s="136">
        <f>$T$3</f>
        <v>175.93</v>
      </c>
      <c r="E24" s="136">
        <f>$T$5</f>
        <v>65.863463802571232</v>
      </c>
      <c r="F24" s="136">
        <f t="shared" si="0"/>
        <v>3601.6323113949584</v>
      </c>
    </row>
    <row r="25" spans="2:19" ht="24.5" thickTop="1" thickBot="1">
      <c r="B25" s="133"/>
      <c r="C25" s="133" t="s">
        <v>32</v>
      </c>
      <c r="D25" s="133"/>
      <c r="E25" s="134">
        <v>351.28</v>
      </c>
      <c r="F25" s="134">
        <f t="shared" si="0"/>
        <v>3952.9123113949581</v>
      </c>
    </row>
    <row r="26" spans="2:19" ht="24.5" thickTop="1" thickBot="1">
      <c r="B26" s="135" t="s">
        <v>34</v>
      </c>
      <c r="C26" s="135" t="s">
        <v>33</v>
      </c>
      <c r="D26" s="136">
        <f>$U$3</f>
        <v>148.4</v>
      </c>
      <c r="E26" s="136">
        <f>$U$5</f>
        <v>67.082776997953246</v>
      </c>
      <c r="F26" s="137">
        <f>F25 + N(E26)</f>
        <v>4019.9950883929114</v>
      </c>
    </row>
    <row r="27" spans="2:19" ht="24.5" thickTop="1" thickBot="1">
      <c r="B27" s="138"/>
      <c r="C27" s="138"/>
      <c r="D27" s="138"/>
      <c r="E27" s="139" t="s">
        <v>44</v>
      </c>
      <c r="F27" s="140">
        <v>4020</v>
      </c>
    </row>
    <row r="28" spans="2:19" ht="24" thickTop="1"/>
    <row r="32" spans="2:19" ht="33.5">
      <c r="M32" s="128" t="s">
        <v>334</v>
      </c>
      <c r="N32" s="129"/>
      <c r="O32" s="129"/>
      <c r="P32" s="129"/>
      <c r="Q32" s="130">
        <f>D440</f>
        <v>103.8677835818153</v>
      </c>
      <c r="R32" s="131" t="s">
        <v>333</v>
      </c>
      <c r="S32" s="132"/>
    </row>
    <row r="34" spans="2:13" ht="24" thickBot="1"/>
    <row r="35" spans="2:13" ht="32" thickTop="1" thickBot="1">
      <c r="B35" s="124"/>
      <c r="C35" s="125" t="s">
        <v>0</v>
      </c>
      <c r="D35" s="124"/>
      <c r="E35" s="124"/>
      <c r="F35" s="126"/>
      <c r="G35" s="126"/>
      <c r="H35" s="126"/>
      <c r="I35" s="124"/>
      <c r="J35" s="124"/>
    </row>
    <row r="36" spans="2:13" ht="32" thickTop="1" thickBot="1">
      <c r="B36" s="124"/>
      <c r="C36" s="125" t="s">
        <v>1</v>
      </c>
      <c r="D36" s="125" t="s">
        <v>331</v>
      </c>
      <c r="E36" s="125" t="s">
        <v>35</v>
      </c>
      <c r="F36" s="127" t="s">
        <v>241</v>
      </c>
      <c r="G36" s="127" t="s">
        <v>332</v>
      </c>
      <c r="H36" s="127" t="s">
        <v>330</v>
      </c>
      <c r="I36" s="125" t="s">
        <v>245</v>
      </c>
      <c r="J36" s="125" t="s">
        <v>267</v>
      </c>
    </row>
    <row r="37" spans="2:13" ht="27" thickTop="1" thickBot="1">
      <c r="B37" s="119"/>
      <c r="C37" s="119" t="s">
        <v>2</v>
      </c>
      <c r="D37" s="119"/>
      <c r="E37" s="119">
        <v>0</v>
      </c>
      <c r="F37" s="123">
        <f>(E439-E438)/((G439+G438)/2)</f>
        <v>0.57269710961216314</v>
      </c>
      <c r="G37" s="123">
        <f>Cornering!$P$10</f>
        <v>17.461237069577862</v>
      </c>
      <c r="H37" s="123"/>
      <c r="I37" s="122">
        <f>LOOKUP(G37,'Max limit'!CD:CD,'Max limit'!CC:CC)</f>
        <v>4980</v>
      </c>
      <c r="J37" s="122">
        <v>1</v>
      </c>
      <c r="L37" t="e">
        <v>#N/A</v>
      </c>
    </row>
    <row r="38" spans="2:13" ht="27" thickTop="1" thickBot="1">
      <c r="B38" s="120"/>
      <c r="C38" s="120" t="s">
        <v>7</v>
      </c>
      <c r="D38" s="120"/>
      <c r="E38" s="121">
        <v>10</v>
      </c>
      <c r="F38" s="121">
        <f t="shared" ref="F38:F92" si="2">(E38-E37)/((G38+G37)/2)</f>
        <v>0.50461357555304831</v>
      </c>
      <c r="G38" s="121">
        <f>SQRT(H38)</f>
        <v>22.173051362080606</v>
      </c>
      <c r="H38" s="121">
        <f>(G37^2)+(2*(LOOKUP(I37,'Max limit'!W:W,'Max limit'!Y:Y)*(E38-E37)))</f>
        <v>491.64420670546463</v>
      </c>
      <c r="I38" s="120">
        <f>LOOKUP(G38,'Max limit'!CE:CE,'Max limit'!CC:CC)</f>
        <v>4880</v>
      </c>
      <c r="J38" s="120">
        <v>2</v>
      </c>
      <c r="L38" t="e">
        <v>#N/A</v>
      </c>
    </row>
    <row r="39" spans="2:13" ht="27" thickTop="1" thickBot="1">
      <c r="B39" s="120"/>
      <c r="C39" s="120" t="s">
        <v>7</v>
      </c>
      <c r="D39" s="121"/>
      <c r="E39" s="121">
        <f>E38+10</f>
        <v>20</v>
      </c>
      <c r="F39" s="121">
        <f t="shared" si="2"/>
        <v>0.41473033529199838</v>
      </c>
      <c r="G39" s="121">
        <f>SQRT(H39)</f>
        <v>26.051055480546758</v>
      </c>
      <c r="H39" s="121">
        <f>(G38^2)+(2*(LOOKUP(I38,'Max limit'!W:W,'Max limit'!Y:Y)*(E39-E38)))</f>
        <v>678.65749165052534</v>
      </c>
      <c r="I39" s="120">
        <f>LOOKUP(G39,'Max limit'!CE:CE,'Max limit'!CC:CC)</f>
        <v>5760</v>
      </c>
      <c r="J39" s="120">
        <v>2</v>
      </c>
      <c r="L39" t="e">
        <v>#N/A</v>
      </c>
    </row>
    <row r="40" spans="2:13" ht="27" thickTop="1" thickBot="1">
      <c r="B40" s="120"/>
      <c r="C40" s="120" t="s">
        <v>7</v>
      </c>
      <c r="D40" s="120"/>
      <c r="E40" s="121">
        <f t="shared" ref="E40:E103" si="3">E39+10</f>
        <v>30</v>
      </c>
      <c r="F40" s="121">
        <f t="shared" si="2"/>
        <v>0.36081072706502076</v>
      </c>
      <c r="G40" s="121">
        <f t="shared" ref="G40:G92" si="4">SQRT(H40)</f>
        <v>29.379668995657223</v>
      </c>
      <c r="H40" s="121">
        <f>(G39^2)+(2*(LOOKUP(I39,'Max limit'!W:W,'Max limit'!Y:Y)*(E40-E39)))</f>
        <v>863.16495029438227</v>
      </c>
      <c r="I40" s="120">
        <f>LOOKUP(G40,'Max limit'!CE:CE,'Max limit'!CC:CC)</f>
        <v>6420</v>
      </c>
      <c r="J40" s="120">
        <v>2</v>
      </c>
      <c r="L40" t="e">
        <v>#N/A</v>
      </c>
    </row>
    <row r="41" spans="2:13" ht="27" thickTop="1" thickBot="1">
      <c r="B41" s="120"/>
      <c r="C41" s="120" t="str">
        <f>$C$38</f>
        <v>Str 1</v>
      </c>
      <c r="D41" s="121"/>
      <c r="E41" s="121">
        <f t="shared" si="3"/>
        <v>40</v>
      </c>
      <c r="F41" s="121">
        <f t="shared" si="2"/>
        <v>0.3240745948307176</v>
      </c>
      <c r="G41" s="121">
        <f t="shared" si="4"/>
        <v>32.334517549718619</v>
      </c>
      <c r="H41" s="121">
        <f>(G40^2)+(2*(LOOKUP(I40,'Max limit'!W:W,'Max limit'!Y:Y)*(E41-E40)))</f>
        <v>1045.5210251730612</v>
      </c>
      <c r="I41" s="120">
        <f>LOOKUP(G41,'Max limit'!CE:CE,'Max limit'!CC:CC)</f>
        <v>7080</v>
      </c>
      <c r="J41" s="120">
        <v>2</v>
      </c>
      <c r="L41" s="71">
        <f t="shared" ref="L41:L104" si="5">AVERAGE(G37:G41)</f>
        <v>25.479906091516217</v>
      </c>
    </row>
    <row r="42" spans="2:13" ht="27" thickTop="1" thickBot="1">
      <c r="B42" s="120"/>
      <c r="C42" s="120" t="str">
        <f t="shared" ref="C42:C92" si="6">$C$38</f>
        <v>Str 1</v>
      </c>
      <c r="D42" s="120"/>
      <c r="E42" s="121">
        <f t="shared" si="3"/>
        <v>50</v>
      </c>
      <c r="F42" s="121">
        <f t="shared" si="2"/>
        <v>0.29699344580213538</v>
      </c>
      <c r="G42" s="121">
        <f t="shared" si="4"/>
        <v>35.007035884172694</v>
      </c>
      <c r="H42" s="121">
        <f>(G41^2)+(2*(LOOKUP(I41,'Max limit'!W:W,'Max limit'!Y:Y)*(E42-E41)))</f>
        <v>1225.4925613957548</v>
      </c>
      <c r="I42" s="120">
        <f>LOOKUP(G42,'Max limit'!CE:CE,'Max limit'!CC:CC)</f>
        <v>7740</v>
      </c>
      <c r="J42" s="120">
        <v>2</v>
      </c>
      <c r="L42" s="71">
        <f t="shared" si="5"/>
        <v>28.989065854435182</v>
      </c>
    </row>
    <row r="43" spans="2:13" ht="27" thickTop="1" thickBot="1">
      <c r="B43" s="120"/>
      <c r="C43" s="120" t="str">
        <f t="shared" si="6"/>
        <v>Str 1</v>
      </c>
      <c r="D43" s="121"/>
      <c r="E43" s="121">
        <f t="shared" si="3"/>
        <v>60</v>
      </c>
      <c r="F43" s="121">
        <f t="shared" si="2"/>
        <v>0.2760081548953332</v>
      </c>
      <c r="G43" s="121">
        <f t="shared" si="4"/>
        <v>37.454591228201316</v>
      </c>
      <c r="H43" s="121">
        <f>(G42^2)+(2*(LOOKUP(I42,'Max limit'!W:W,'Max limit'!Y:Y)*(E43-E42)))</f>
        <v>1402.8464040716549</v>
      </c>
      <c r="I43" s="120">
        <f>LOOKUP(G43,'Max limit'!CE:CE,'Max limit'!CC:CC)</f>
        <v>8180</v>
      </c>
      <c r="J43" s="120">
        <v>2</v>
      </c>
      <c r="L43" s="71">
        <f t="shared" si="5"/>
        <v>32.045373827659319</v>
      </c>
    </row>
    <row r="44" spans="2:13" ht="27" thickTop="1" thickBot="1">
      <c r="B44" s="120"/>
      <c r="C44" s="120" t="str">
        <f t="shared" si="6"/>
        <v>Str 1</v>
      </c>
      <c r="D44" s="120"/>
      <c r="E44" s="121">
        <f t="shared" si="3"/>
        <v>70</v>
      </c>
      <c r="F44" s="121">
        <f t="shared" si="2"/>
        <v>0.25912530067843154</v>
      </c>
      <c r="G44" s="121">
        <f t="shared" si="4"/>
        <v>39.728146033026341</v>
      </c>
      <c r="H44" s="121">
        <f>(G43^2)+(2*(LOOKUP(I43,'Max limit'!W:W,'Max limit'!Y:Y)*(E44-E43)))</f>
        <v>1578.3255872214665</v>
      </c>
      <c r="I44" s="120">
        <f>LOOKUP(G44,'Max limit'!CE:CE,'Max limit'!CC:CC)</f>
        <v>8730</v>
      </c>
      <c r="J44" s="120">
        <v>2</v>
      </c>
      <c r="K44" s="85"/>
      <c r="L44" s="71">
        <f t="shared" si="5"/>
        <v>34.78079193815524</v>
      </c>
      <c r="M44" s="85"/>
    </row>
    <row r="45" spans="2:13" ht="27" thickTop="1" thickBot="1">
      <c r="B45" s="120"/>
      <c r="C45" s="120" t="str">
        <f t="shared" si="6"/>
        <v>Str 1</v>
      </c>
      <c r="D45" s="121"/>
      <c r="E45" s="121">
        <f t="shared" si="3"/>
        <v>80</v>
      </c>
      <c r="F45" s="121">
        <f t="shared" si="2"/>
        <v>0.24516753244389641</v>
      </c>
      <c r="G45" s="121">
        <f t="shared" si="4"/>
        <v>41.848724283506101</v>
      </c>
      <c r="H45" s="121">
        <f>(G44^2)+(2*(LOOKUP(I44,'Max limit'!W:W,'Max limit'!Y:Y)*(E45-E44)))</f>
        <v>1751.3157241569131</v>
      </c>
      <c r="I45" s="120">
        <f>LOOKUP(G45,'Max limit'!CE:CE,'Max limit'!CC:CC)</f>
        <v>9160</v>
      </c>
      <c r="J45" s="120">
        <v>2</v>
      </c>
      <c r="K45" s="85"/>
      <c r="L45" s="71">
        <f t="shared" si="5"/>
        <v>37.274602995725012</v>
      </c>
      <c r="M45" s="85"/>
    </row>
    <row r="46" spans="2:13" ht="27" thickTop="1" thickBot="1">
      <c r="B46" s="120"/>
      <c r="C46" s="120" t="str">
        <f t="shared" si="6"/>
        <v>Str 1</v>
      </c>
      <c r="D46" s="120"/>
      <c r="E46" s="121">
        <f t="shared" si="3"/>
        <v>90</v>
      </c>
      <c r="F46" s="121">
        <f t="shared" si="2"/>
        <v>0.23339357232689348</v>
      </c>
      <c r="G46" s="121">
        <f t="shared" si="4"/>
        <v>43.843438532305257</v>
      </c>
      <c r="H46" s="121">
        <f>(G45^2)+(2*(LOOKUP(I45,'Max limit'!W:W,'Max limit'!Y:Y)*(E46-E45)))</f>
        <v>1922.2471023360295</v>
      </c>
      <c r="I46" s="120">
        <f>LOOKUP(G46,'Max limit'!CE:CE,'Max limit'!CC:CC)</f>
        <v>9600</v>
      </c>
      <c r="J46" s="120">
        <v>2</v>
      </c>
      <c r="K46" s="85"/>
      <c r="L46" s="71">
        <f t="shared" si="5"/>
        <v>39.576387192242336</v>
      </c>
      <c r="M46" s="85"/>
    </row>
    <row r="47" spans="2:13" ht="27" thickTop="1" thickBot="1">
      <c r="B47" s="120"/>
      <c r="C47" s="120" t="str">
        <f t="shared" si="6"/>
        <v>Str 1</v>
      </c>
      <c r="D47" s="121"/>
      <c r="E47" s="121">
        <f t="shared" si="3"/>
        <v>100</v>
      </c>
      <c r="F47" s="121">
        <f t="shared" si="2"/>
        <v>0.22328765822396904</v>
      </c>
      <c r="G47" s="121">
        <f t="shared" si="4"/>
        <v>45.727118833382043</v>
      </c>
      <c r="H47" s="121">
        <f>(G46^2)+(2*(LOOKUP(I46,'Max limit'!W:W,'Max limit'!Y:Y)*(E47-E46)))</f>
        <v>2090.9693968022425</v>
      </c>
      <c r="I47" s="120">
        <f>LOOKUP(G47,'Max limit'!CE:CE,'Max limit'!CC:CC)</f>
        <v>10040</v>
      </c>
      <c r="J47" s="120">
        <v>2</v>
      </c>
      <c r="K47" s="85"/>
      <c r="L47" s="71">
        <f t="shared" si="5"/>
        <v>41.720403782084205</v>
      </c>
      <c r="M47" s="85"/>
    </row>
    <row r="48" spans="2:13" ht="27" thickTop="1" thickBot="1">
      <c r="B48" s="120"/>
      <c r="C48" s="120" t="str">
        <f t="shared" si="6"/>
        <v>Str 1</v>
      </c>
      <c r="D48" s="120"/>
      <c r="E48" s="121">
        <f t="shared" si="3"/>
        <v>110</v>
      </c>
      <c r="F48" s="121">
        <f t="shared" si="2"/>
        <v>0.21450251186633518</v>
      </c>
      <c r="G48" s="121">
        <f t="shared" si="4"/>
        <v>47.511882546997008</v>
      </c>
      <c r="H48" s="121">
        <f>(G47^2)+(2*(LOOKUP(I47,'Max limit'!W:W,'Max limit'!Y:Y)*(E48-E47)))</f>
        <v>2257.3789831596387</v>
      </c>
      <c r="I48" s="120">
        <f>LOOKUP(G48,'Max limit'!CE:CE,'Max limit'!CC:CC)</f>
        <v>10480</v>
      </c>
      <c r="J48" s="120">
        <v>2</v>
      </c>
      <c r="K48" s="85"/>
      <c r="L48" s="71">
        <f t="shared" si="5"/>
        <v>43.731862045843357</v>
      </c>
      <c r="M48" s="85"/>
    </row>
    <row r="49" spans="2:13" ht="27" thickTop="1" thickBot="1">
      <c r="B49" s="120"/>
      <c r="C49" s="120" t="str">
        <f t="shared" si="6"/>
        <v>Str 1</v>
      </c>
      <c r="D49" s="121"/>
      <c r="E49" s="121">
        <f t="shared" si="3"/>
        <v>120</v>
      </c>
      <c r="F49" s="121">
        <f t="shared" si="2"/>
        <v>0.20678391135649696</v>
      </c>
      <c r="G49" s="121">
        <f t="shared" si="4"/>
        <v>49.207440870383643</v>
      </c>
      <c r="H49" s="121">
        <f>(G48^2)+(2*(LOOKUP(I48,'Max limit'!W:W,'Max limit'!Y:Y)*(E49-E48)))</f>
        <v>2421.3722370123023</v>
      </c>
      <c r="I49" s="120">
        <f>LOOKUP(G49,'Max limit'!CE:CE,'Max limit'!CC:CC)</f>
        <v>10810</v>
      </c>
      <c r="J49" s="120">
        <v>2</v>
      </c>
      <c r="K49" s="85"/>
      <c r="L49" s="71">
        <f t="shared" si="5"/>
        <v>45.627721013314812</v>
      </c>
      <c r="M49" s="85"/>
    </row>
    <row r="50" spans="2:13" ht="27" thickTop="1" thickBot="1">
      <c r="B50" s="120"/>
      <c r="C50" s="120" t="str">
        <f t="shared" si="6"/>
        <v>Str 1</v>
      </c>
      <c r="D50" s="121">
        <f>SUM(F38:F92)</f>
        <v>11.376345932233209</v>
      </c>
      <c r="E50" s="121">
        <f t="shared" si="3"/>
        <v>130</v>
      </c>
      <c r="F50" s="121">
        <f t="shared" si="2"/>
        <v>0.2001982280027656</v>
      </c>
      <c r="G50" s="121">
        <f t="shared" si="4"/>
        <v>50.69354326681718</v>
      </c>
      <c r="H50" s="121">
        <f>(G49^2)+(2*(LOOKUP(I49,'Max limit'!W:W,'Max limit'!Z:Z)*(E50-E49)))</f>
        <v>2569.8353289446654</v>
      </c>
      <c r="I50" s="120">
        <f>LOOKUP(G50,'Max limit'!CF:CF,'Max limit'!CC:CC)</f>
        <v>8910</v>
      </c>
      <c r="J50" s="120">
        <v>3</v>
      </c>
      <c r="K50" s="85"/>
      <c r="L50" s="71">
        <f t="shared" si="5"/>
        <v>47.396684809977032</v>
      </c>
      <c r="M50" s="85"/>
    </row>
    <row r="51" spans="2:13" ht="27" thickTop="1" thickBot="1">
      <c r="B51" s="120"/>
      <c r="C51" s="120" t="str">
        <f t="shared" si="6"/>
        <v>Str 1</v>
      </c>
      <c r="D51" s="121"/>
      <c r="E51" s="121">
        <f t="shared" si="3"/>
        <v>140</v>
      </c>
      <c r="F51" s="121">
        <f t="shared" si="2"/>
        <v>0.1942030925250175</v>
      </c>
      <c r="G51" s="121">
        <f t="shared" si="4"/>
        <v>52.29142849630535</v>
      </c>
      <c r="H51" s="121">
        <f>(G50^2)+(2*(LOOKUP(I50,'Max limit'!W:W,'Max limit'!Z:Z)*(E51-E50)))</f>
        <v>2734.3934941842149</v>
      </c>
      <c r="I51" s="120">
        <f>LOOKUP(G51,'Max limit'!CF:CF,'Max limit'!CC:CC)</f>
        <v>9180</v>
      </c>
      <c r="J51" s="120">
        <v>3</v>
      </c>
      <c r="K51" s="85"/>
      <c r="L51" s="71">
        <f t="shared" si="5"/>
        <v>49.086282802777042</v>
      </c>
      <c r="M51" s="85"/>
    </row>
    <row r="52" spans="2:13" ht="27" thickTop="1" thickBot="1">
      <c r="B52" s="120"/>
      <c r="C52" s="120" t="str">
        <f t="shared" si="6"/>
        <v>Str 1</v>
      </c>
      <c r="D52" s="120"/>
      <c r="E52" s="121">
        <f t="shared" si="3"/>
        <v>150</v>
      </c>
      <c r="F52" s="121">
        <f t="shared" si="2"/>
        <v>0.18847680290709717</v>
      </c>
      <c r="G52" s="121">
        <f t="shared" si="4"/>
        <v>53.822425789828088</v>
      </c>
      <c r="H52" s="121">
        <f>(G51^2)+(2*(LOOKUP(I51,'Max limit'!W:W,'Max limit'!Z:Z)*(E52-E51)))</f>
        <v>2896.8535179015516</v>
      </c>
      <c r="I52" s="120">
        <f>LOOKUP(G52,'Max limit'!CF:CF,'Max limit'!CC:CC)</f>
        <v>9440</v>
      </c>
      <c r="J52" s="120">
        <v>3</v>
      </c>
      <c r="K52" s="85"/>
      <c r="L52" s="71">
        <f t="shared" si="5"/>
        <v>50.705344194066257</v>
      </c>
      <c r="M52" s="85"/>
    </row>
    <row r="53" spans="2:13" ht="27" thickTop="1" thickBot="1">
      <c r="B53" s="120"/>
      <c r="C53" s="120" t="str">
        <f t="shared" si="6"/>
        <v>Str 1</v>
      </c>
      <c r="D53" s="121"/>
      <c r="E53" s="121">
        <f t="shared" si="3"/>
        <v>160</v>
      </c>
      <c r="F53" s="121">
        <f t="shared" si="2"/>
        <v>0.18329338551738111</v>
      </c>
      <c r="G53" s="121">
        <f t="shared" si="4"/>
        <v>55.292259082984543</v>
      </c>
      <c r="H53" s="121">
        <f>(G52^2)+(2*(LOOKUP(I52,'Max limit'!W:W,'Max limit'!Z:Z)*(E53-E52)))</f>
        <v>3057.2339144998864</v>
      </c>
      <c r="I53" s="120">
        <f>LOOKUP(G53,'Max limit'!CF:CF,'Max limit'!CC:CC)</f>
        <v>9700</v>
      </c>
      <c r="J53" s="120">
        <v>3</v>
      </c>
      <c r="K53" s="85"/>
      <c r="L53" s="71">
        <f t="shared" si="5"/>
        <v>52.261419501263752</v>
      </c>
      <c r="M53" s="85"/>
    </row>
    <row r="54" spans="2:13" ht="27" thickTop="1" thickBot="1">
      <c r="B54" s="120"/>
      <c r="C54" s="120" t="str">
        <f t="shared" si="6"/>
        <v>Str 1</v>
      </c>
      <c r="D54" s="120"/>
      <c r="E54" s="121">
        <f t="shared" si="3"/>
        <v>170</v>
      </c>
      <c r="F54" s="121">
        <f t="shared" si="2"/>
        <v>0.17857552346406175</v>
      </c>
      <c r="G54" s="121">
        <f t="shared" si="4"/>
        <v>56.705172659249669</v>
      </c>
      <c r="H54" s="121">
        <f>(G53^2)+(2*(LOOKUP(I53,'Max limit'!W:W,'Max limit'!Z:Z)*(E54-E53)))</f>
        <v>3215.4766063153165</v>
      </c>
      <c r="I54" s="120">
        <f>LOOKUP(G54,'Max limit'!CF:CF,'Max limit'!CC:CC)</f>
        <v>9970</v>
      </c>
      <c r="J54" s="120">
        <v>3</v>
      </c>
      <c r="K54" s="85"/>
      <c r="L54" s="71">
        <f t="shared" si="5"/>
        <v>53.760965859036972</v>
      </c>
      <c r="M54" s="85"/>
    </row>
    <row r="55" spans="2:13" ht="27" thickTop="1" thickBot="1">
      <c r="B55" s="120"/>
      <c r="C55" s="120" t="str">
        <f t="shared" si="6"/>
        <v>Str 1</v>
      </c>
      <c r="D55" s="121"/>
      <c r="E55" s="121">
        <f t="shared" si="3"/>
        <v>180</v>
      </c>
      <c r="F55" s="121">
        <f t="shared" si="2"/>
        <v>0.17426269459486271</v>
      </c>
      <c r="G55" s="121">
        <f t="shared" si="4"/>
        <v>58.06408444708228</v>
      </c>
      <c r="H55" s="121">
        <f>(G54^2)+(2*(LOOKUP(I54,'Max limit'!W:W,'Max limit'!Z:Z)*(E55-E54)))</f>
        <v>3371.4379026779025</v>
      </c>
      <c r="I55" s="120">
        <f>LOOKUP(G55,'Max limit'!CF:CF,'Max limit'!CC:CC)</f>
        <v>10230</v>
      </c>
      <c r="J55" s="120">
        <v>3</v>
      </c>
      <c r="K55" s="85"/>
      <c r="L55" s="71">
        <f t="shared" si="5"/>
        <v>55.235074095089985</v>
      </c>
      <c r="M55" s="85"/>
    </row>
    <row r="56" spans="2:13" ht="27" thickTop="1" thickBot="1">
      <c r="B56" s="120"/>
      <c r="C56" s="120" t="str">
        <f t="shared" si="6"/>
        <v>Str 1</v>
      </c>
      <c r="D56" s="121"/>
      <c r="E56" s="121">
        <f t="shared" si="3"/>
        <v>190</v>
      </c>
      <c r="F56" s="121">
        <f t="shared" si="2"/>
        <v>0.17030407788327856</v>
      </c>
      <c r="G56" s="121">
        <f t="shared" si="4"/>
        <v>59.372915585925817</v>
      </c>
      <c r="H56" s="121">
        <f>(G55^2)+(2*(LOOKUP(I55,'Max limit'!W:W,'Max limit'!Z:Z)*(E56-E55)))</f>
        <v>3525.143105173473</v>
      </c>
      <c r="I56" s="120">
        <f>LOOKUP(G56,'Max limit'!CF:CF,'Max limit'!CC:CC)</f>
        <v>10410</v>
      </c>
      <c r="J56" s="120">
        <v>3</v>
      </c>
      <c r="K56" s="85"/>
      <c r="L56" s="71">
        <f t="shared" si="5"/>
        <v>56.651371513014077</v>
      </c>
      <c r="M56" s="85"/>
    </row>
    <row r="57" spans="2:13" ht="27" thickTop="1" thickBot="1">
      <c r="B57" s="120"/>
      <c r="C57" s="120" t="str">
        <f t="shared" si="6"/>
        <v>Str 1</v>
      </c>
      <c r="D57" s="120"/>
      <c r="E57" s="121">
        <f t="shared" si="3"/>
        <v>200</v>
      </c>
      <c r="F57" s="121">
        <f t="shared" si="2"/>
        <v>0.16664824053916943</v>
      </c>
      <c r="G57" s="121">
        <f t="shared" si="4"/>
        <v>60.640352692770158</v>
      </c>
      <c r="H57" s="121">
        <f>(G56^2)+(2*(LOOKUP(I56,'Max limit'!W:W,'Max limit'!Z:Z)*(E57-E56)))</f>
        <v>3677.2523747035566</v>
      </c>
      <c r="I57" s="120">
        <f>LOOKUP(G57,'Max limit'!CF:CF,'Max limit'!CC:CC)</f>
        <v>10670</v>
      </c>
      <c r="J57" s="120">
        <v>3</v>
      </c>
      <c r="K57" s="85"/>
      <c r="L57" s="71">
        <f t="shared" si="5"/>
        <v>58.014956893602495</v>
      </c>
      <c r="M57" s="85"/>
    </row>
    <row r="58" spans="2:13" ht="27" thickTop="1" thickBot="1">
      <c r="B58" s="120"/>
      <c r="C58" s="120" t="str">
        <f t="shared" si="6"/>
        <v>Str 1</v>
      </c>
      <c r="D58" s="121"/>
      <c r="E58" s="121">
        <f t="shared" si="3"/>
        <v>210</v>
      </c>
      <c r="F58" s="121">
        <f t="shared" si="2"/>
        <v>0.16326109102088696</v>
      </c>
      <c r="G58" s="121">
        <f t="shared" si="4"/>
        <v>61.86281003227424</v>
      </c>
      <c r="H58" s="121">
        <f>(G57^2)+(2*(LOOKUP(I57,'Max limit'!W:W,'Max limit'!Z:Z)*(E58-E57)))</f>
        <v>3827.0072650892503</v>
      </c>
      <c r="I58" s="120">
        <f>LOOKUP(G58,'Max limit'!CF:CF,'Max limit'!CC:CC)</f>
        <v>10840</v>
      </c>
      <c r="J58" s="120">
        <v>3</v>
      </c>
      <c r="K58" s="85"/>
      <c r="L58" s="71">
        <f t="shared" si="5"/>
        <v>59.32906708346043</v>
      </c>
      <c r="M58" s="85"/>
    </row>
    <row r="59" spans="2:13" ht="27" thickTop="1" thickBot="1">
      <c r="B59" s="120"/>
      <c r="C59" s="120" t="str">
        <f t="shared" si="6"/>
        <v>Str 1</v>
      </c>
      <c r="D59" s="120"/>
      <c r="E59" s="121">
        <f t="shared" si="3"/>
        <v>220</v>
      </c>
      <c r="F59" s="121">
        <f t="shared" si="2"/>
        <v>0.16011281087426979</v>
      </c>
      <c r="G59" s="121">
        <f t="shared" si="4"/>
        <v>63.049118568524619</v>
      </c>
      <c r="H59" s="121">
        <f>(G58^2)+(2*(LOOKUP(I58,'Max limit'!W:W,'Max limit'!Z:Z)*(E59-E58)))</f>
        <v>3975.191352267876</v>
      </c>
      <c r="I59" s="120">
        <f>LOOKUP(G59,'Max limit'!CF:CF,'Max limit'!CC:CC)</f>
        <v>10890</v>
      </c>
      <c r="J59" s="120">
        <v>3</v>
      </c>
      <c r="K59" s="85"/>
      <c r="L59" s="71">
        <f t="shared" si="5"/>
        <v>60.597856265315428</v>
      </c>
      <c r="M59" s="85"/>
    </row>
    <row r="60" spans="2:13" ht="27" thickTop="1" thickBot="1">
      <c r="B60" s="120"/>
      <c r="C60" s="120" t="str">
        <f t="shared" si="6"/>
        <v>Str 1</v>
      </c>
      <c r="D60" s="121"/>
      <c r="E60" s="121">
        <f t="shared" si="3"/>
        <v>230</v>
      </c>
      <c r="F60" s="121">
        <f t="shared" si="2"/>
        <v>0.15736484309430968</v>
      </c>
      <c r="G60" s="121">
        <f t="shared" si="4"/>
        <v>64.044072049750156</v>
      </c>
      <c r="H60" s="121">
        <f>(G59^2)+(2*(LOOKUP(I59,'Max limit'!W:W,'Max limit'!AA:AA)*(E60-E59)))</f>
        <v>4101.6431647135887</v>
      </c>
      <c r="I60" s="120">
        <f>LOOKUP(G60,'Max limit'!CG:CG,'Max limit'!CC:CC)</f>
        <v>9400</v>
      </c>
      <c r="J60" s="120">
        <v>4</v>
      </c>
      <c r="K60" s="85"/>
      <c r="L60" s="71">
        <f t="shared" si="5"/>
        <v>61.793853785849002</v>
      </c>
      <c r="M60" s="85"/>
    </row>
    <row r="61" spans="2:13" ht="27" thickTop="1" thickBot="1">
      <c r="B61" s="120"/>
      <c r="C61" s="120" t="str">
        <f t="shared" si="6"/>
        <v>Str 1</v>
      </c>
      <c r="D61" s="120"/>
      <c r="E61" s="121">
        <f t="shared" si="3"/>
        <v>240</v>
      </c>
      <c r="F61" s="121">
        <f t="shared" si="2"/>
        <v>0.15478338682076279</v>
      </c>
      <c r="G61" s="121">
        <f t="shared" si="4"/>
        <v>65.168761515907306</v>
      </c>
      <c r="H61" s="121">
        <f>(G60^2)+(2*(LOOKUP(I60,'Max limit'!W:W,'Max limit'!AA:AA)*(E61-E60)))</f>
        <v>4246.9674775172007</v>
      </c>
      <c r="I61" s="120">
        <f>LOOKUP(G61,'Max limit'!CG:CG,'Max limit'!CC:CC)</f>
        <v>9550</v>
      </c>
      <c r="J61" s="120">
        <v>4</v>
      </c>
      <c r="L61" s="71">
        <f t="shared" si="5"/>
        <v>62.9530229718453</v>
      </c>
    </row>
    <row r="62" spans="2:13" ht="27" thickTop="1" thickBot="1">
      <c r="B62" s="120"/>
      <c r="C62" s="120" t="str">
        <f t="shared" si="6"/>
        <v>Str 1</v>
      </c>
      <c r="D62" s="120"/>
      <c r="E62" s="121">
        <f t="shared" si="3"/>
        <v>250</v>
      </c>
      <c r="F62" s="121">
        <f t="shared" si="2"/>
        <v>0.15217255933633489</v>
      </c>
      <c r="G62" s="121">
        <f t="shared" si="4"/>
        <v>66.260979084009861</v>
      </c>
      <c r="H62" s="121">
        <f>(G61^2)+(2*(LOOKUP(I61,'Max limit'!W:W,'Max limit'!AA:AA)*(E62-E61)))</f>
        <v>4390.5173491715923</v>
      </c>
      <c r="I62" s="120">
        <f>LOOKUP(G62,'Max limit'!CG:CG,'Max limit'!CC:CC)</f>
        <v>9700</v>
      </c>
      <c r="J62" s="120">
        <v>4</v>
      </c>
      <c r="L62" s="71">
        <f t="shared" si="5"/>
        <v>64.077148250093245</v>
      </c>
    </row>
    <row r="63" spans="2:13" ht="27" thickTop="1" thickBot="1">
      <c r="B63" s="120"/>
      <c r="C63" s="120" t="str">
        <f t="shared" si="6"/>
        <v>Str 1</v>
      </c>
      <c r="D63" s="120"/>
      <c r="E63" s="121">
        <f t="shared" si="3"/>
        <v>260</v>
      </c>
      <c r="F63" s="121">
        <f t="shared" si="2"/>
        <v>0.14971956514860965</v>
      </c>
      <c r="G63" s="121">
        <f t="shared" si="4"/>
        <v>67.322096582475453</v>
      </c>
      <c r="H63" s="121">
        <f>(G62^2)+(2*(LOOKUP(I62,'Max limit'!W:W,'Max limit'!AA:AA)*(E63-E62)))</f>
        <v>4532.2646882601539</v>
      </c>
      <c r="I63" s="120">
        <f>LOOKUP(G63,'Max limit'!CG:CG,'Max limit'!CC:CC)</f>
        <v>9840</v>
      </c>
      <c r="J63" s="120">
        <v>4</v>
      </c>
      <c r="L63" s="71">
        <f t="shared" si="5"/>
        <v>65.169005560133485</v>
      </c>
    </row>
    <row r="64" spans="2:13" ht="27" thickTop="1" thickBot="1">
      <c r="B64" s="120"/>
      <c r="C64" s="120" t="str">
        <f t="shared" si="6"/>
        <v>Str 1</v>
      </c>
      <c r="D64" s="120"/>
      <c r="E64" s="121">
        <f t="shared" si="3"/>
        <v>270</v>
      </c>
      <c r="F64" s="121">
        <f t="shared" si="2"/>
        <v>0.14740962307191074</v>
      </c>
      <c r="G64" s="121">
        <f t="shared" si="4"/>
        <v>68.354256041012448</v>
      </c>
      <c r="H64" s="121">
        <f>(G63^2)+(2*(LOOKUP(I63,'Max limit'!W:W,'Max limit'!AA:AA)*(E64-E63)))</f>
        <v>4672.3043189202872</v>
      </c>
      <c r="I64" s="120">
        <f>LOOKUP(G64,'Max limit'!CG:CG,'Max limit'!CC:CC)</f>
        <v>9990</v>
      </c>
      <c r="J64" s="120">
        <v>4</v>
      </c>
      <c r="L64" s="71">
        <f t="shared" si="5"/>
        <v>66.230033054631036</v>
      </c>
    </row>
    <row r="65" spans="2:12" ht="27" thickTop="1" thickBot="1">
      <c r="B65" s="120"/>
      <c r="C65" s="120" t="str">
        <f t="shared" si="6"/>
        <v>Str 1</v>
      </c>
      <c r="D65" s="120"/>
      <c r="E65" s="121">
        <f t="shared" si="3"/>
        <v>280</v>
      </c>
      <c r="F65" s="121">
        <f t="shared" si="2"/>
        <v>0.14523069876427361</v>
      </c>
      <c r="G65" s="121">
        <f t="shared" si="4"/>
        <v>69.35767518409537</v>
      </c>
      <c r="H65" s="121">
        <f>(G64^2)+(2*(LOOKUP(I64,'Max limit'!W:W,'Max limit'!AA:AA)*(E65-E64)))</f>
        <v>4810.487106942478</v>
      </c>
      <c r="I65" s="120">
        <f>LOOKUP(G65,'Max limit'!CG:CG,'Max limit'!CC:CC)</f>
        <v>10130</v>
      </c>
      <c r="J65" s="120">
        <v>4</v>
      </c>
      <c r="L65" s="71">
        <f t="shared" si="5"/>
        <v>67.292753681500088</v>
      </c>
    </row>
    <row r="66" spans="2:12" ht="27" thickTop="1" thickBot="1">
      <c r="B66" s="120"/>
      <c r="C66" s="120" t="str">
        <f t="shared" si="6"/>
        <v>Str 1</v>
      </c>
      <c r="D66" s="120"/>
      <c r="E66" s="121">
        <f t="shared" si="3"/>
        <v>290</v>
      </c>
      <c r="F66" s="121">
        <f t="shared" si="2"/>
        <v>0.14317216342032829</v>
      </c>
      <c r="G66" s="121">
        <f t="shared" si="4"/>
        <v>70.334283938457801</v>
      </c>
      <c r="H66" s="121">
        <f>(G65^2)+(2*(LOOKUP(I65,'Max limit'!W:W,'Max limit'!AA:AA)*(E66-E65)))</f>
        <v>4946.911497135603</v>
      </c>
      <c r="I66" s="120">
        <f>LOOKUP(G66,'Max limit'!CG:CG,'Max limit'!CC:CC)</f>
        <v>10280</v>
      </c>
      <c r="J66" s="120">
        <v>4</v>
      </c>
      <c r="L66" s="71">
        <f t="shared" si="5"/>
        <v>68.325858166010192</v>
      </c>
    </row>
    <row r="67" spans="2:12" ht="27" thickTop="1" thickBot="1">
      <c r="B67" s="120"/>
      <c r="C67" s="120" t="str">
        <f t="shared" si="6"/>
        <v>Str 1</v>
      </c>
      <c r="D67" s="120"/>
      <c r="E67" s="121">
        <f t="shared" si="3"/>
        <v>300</v>
      </c>
      <c r="F67" s="121">
        <f t="shared" si="2"/>
        <v>0.14122458990954234</v>
      </c>
      <c r="G67" s="121">
        <f t="shared" si="4"/>
        <v>71.28411277850536</v>
      </c>
      <c r="H67" s="121">
        <f>(G66^2)+(2*(LOOKUP(I66,'Max limit'!W:W,'Max limit'!AA:AA)*(E67-E66)))</f>
        <v>5081.4247346186703</v>
      </c>
      <c r="I67" s="120">
        <f>LOOKUP(G67,'Max limit'!CG:CG,'Max limit'!CC:CC)</f>
        <v>10430</v>
      </c>
      <c r="J67" s="120">
        <v>4</v>
      </c>
      <c r="L67" s="71">
        <f t="shared" si="5"/>
        <v>69.330484904909284</v>
      </c>
    </row>
    <row r="68" spans="2:12" ht="27" thickTop="1" thickBot="1">
      <c r="B68" s="120"/>
      <c r="C68" s="120" t="str">
        <f t="shared" si="6"/>
        <v>Str 1</v>
      </c>
      <c r="D68" s="120"/>
      <c r="E68" s="121">
        <f t="shared" si="3"/>
        <v>310</v>
      </c>
      <c r="F68" s="121">
        <f t="shared" si="2"/>
        <v>0.13938045980046601</v>
      </c>
      <c r="G68" s="121">
        <f t="shared" si="4"/>
        <v>72.208023986085308</v>
      </c>
      <c r="H68" s="121">
        <f>(G67^2)+(2*(LOOKUP(I67,'Max limit'!W:W,'Max limit'!AA:AA)*(E68-E67)))</f>
        <v>5213.9987279750712</v>
      </c>
      <c r="I68" s="120">
        <f>LOOKUP(G68,'Max limit'!CG:CG,'Max limit'!CC:CC)</f>
        <v>10570</v>
      </c>
      <c r="J68" s="120">
        <v>4</v>
      </c>
      <c r="L68" s="71">
        <f t="shared" si="5"/>
        <v>70.307670385631269</v>
      </c>
    </row>
    <row r="69" spans="2:12" ht="27" thickTop="1" thickBot="1">
      <c r="B69" s="120"/>
      <c r="C69" s="120" t="str">
        <f t="shared" si="6"/>
        <v>Str 1</v>
      </c>
      <c r="D69" s="120"/>
      <c r="E69" s="121">
        <f t="shared" si="3"/>
        <v>320</v>
      </c>
      <c r="F69" s="121">
        <f t="shared" si="2"/>
        <v>0.13763134456557993</v>
      </c>
      <c r="G69" s="121">
        <f t="shared" si="4"/>
        <v>73.107711053255272</v>
      </c>
      <c r="H69" s="121">
        <f>(G68^2)+(2*(LOOKUP(I68,'Max limit'!W:W,'Max limit'!AA:AA)*(E69-E68)))</f>
        <v>5344.7374154462623</v>
      </c>
      <c r="I69" s="120">
        <f>LOOKUP(G69,'Max limit'!CG:CG,'Max limit'!CC:CC)</f>
        <v>10720</v>
      </c>
      <c r="J69" s="120">
        <v>4</v>
      </c>
      <c r="L69" s="71">
        <f t="shared" si="5"/>
        <v>71.25836138807982</v>
      </c>
    </row>
    <row r="70" spans="2:12" ht="27" thickTop="1" thickBot="1">
      <c r="B70" s="120"/>
      <c r="C70" s="120" t="str">
        <f t="shared" si="6"/>
        <v>Str 1</v>
      </c>
      <c r="D70" s="120"/>
      <c r="E70" s="121">
        <f t="shared" si="3"/>
        <v>330</v>
      </c>
      <c r="F70" s="121">
        <f t="shared" si="2"/>
        <v>0.1359705276831332</v>
      </c>
      <c r="G70" s="121">
        <f t="shared" si="4"/>
        <v>73.982988238639521</v>
      </c>
      <c r="H70" s="121">
        <f>(G69^2)+(2*(LOOKUP(I69,'Max limit'!W:W,'Max limit'!AA:AA)*(E70-E69)))</f>
        <v>5473.4825487186736</v>
      </c>
      <c r="I70" s="120">
        <f>LOOKUP(G70,'Max limit'!CG:CG,'Max limit'!CC:CC)</f>
        <v>10790</v>
      </c>
      <c r="J70" s="120">
        <v>4</v>
      </c>
      <c r="L70" s="71">
        <f t="shared" si="5"/>
        <v>72.183423998988658</v>
      </c>
    </row>
    <row r="71" spans="2:12" ht="27" thickTop="1" thickBot="1">
      <c r="B71" s="120"/>
      <c r="C71" s="120" t="str">
        <f t="shared" si="6"/>
        <v>Str 1</v>
      </c>
      <c r="D71" s="120"/>
      <c r="E71" s="121">
        <f t="shared" si="3"/>
        <v>340</v>
      </c>
      <c r="F71" s="121">
        <f t="shared" si="2"/>
        <v>0.13438625901195231</v>
      </c>
      <c r="G71" s="121">
        <f t="shared" si="4"/>
        <v>74.841751337013093</v>
      </c>
      <c r="H71" s="121">
        <f>(G70^2)+(2*(LOOKUP(I70,'Max limit'!W:W,'Max limit'!AA:AA)*(E71-E70)))</f>
        <v>5601.2877431913021</v>
      </c>
      <c r="I71" s="120">
        <f>LOOKUP(G71,'Max limit'!CG:CG,'Max limit'!CC:CC)</f>
        <v>10890</v>
      </c>
      <c r="J71" s="120">
        <v>4</v>
      </c>
      <c r="L71" s="71">
        <f t="shared" si="5"/>
        <v>73.084917478699708</v>
      </c>
    </row>
    <row r="72" spans="2:12" ht="27" thickTop="1" thickBot="1">
      <c r="B72" s="120"/>
      <c r="C72" s="120" t="str">
        <f t="shared" si="6"/>
        <v>Str 1</v>
      </c>
      <c r="D72" s="120"/>
      <c r="E72" s="121">
        <f t="shared" si="3"/>
        <v>350</v>
      </c>
      <c r="F72" s="121">
        <f t="shared" si="2"/>
        <v>0.13286954561430897</v>
      </c>
      <c r="G72" s="121">
        <f t="shared" si="4"/>
        <v>75.681831080101475</v>
      </c>
      <c r="H72" s="121">
        <f>(G71^2)+(2*(LOOKUP(I71,'Max limit'!W:W,'Max limit'!AA:AA)*(E72-E71)))</f>
        <v>5727.7395556370138</v>
      </c>
      <c r="I72" s="120">
        <f>LOOKUP(G72,'Max limit'!CG:CG,'Max limit'!CC:CC)</f>
        <v>10890</v>
      </c>
      <c r="J72" s="120">
        <v>4</v>
      </c>
      <c r="L72" s="71">
        <f t="shared" si="5"/>
        <v>73.964461139018937</v>
      </c>
    </row>
    <row r="73" spans="2:12" ht="27" thickTop="1" thickBot="1">
      <c r="B73" s="120"/>
      <c r="C73" s="120" t="str">
        <f t="shared" si="6"/>
        <v>Str 1</v>
      </c>
      <c r="D73" s="120"/>
      <c r="E73" s="121">
        <f t="shared" si="3"/>
        <v>360</v>
      </c>
      <c r="F73" s="121">
        <f t="shared" si="2"/>
        <v>0.13375470843427881</v>
      </c>
      <c r="G73" s="121">
        <f t="shared" si="4"/>
        <v>73.845615348650753</v>
      </c>
      <c r="H73" s="121">
        <f>(G72^2)+(2*(LOOKUP(I72,'Max limit'!AH:AH,'Max limit'!AJ:AJ)*(E73-E72)))</f>
        <v>5453.1749062208837</v>
      </c>
      <c r="I73" s="120">
        <f>LOOKUP(G73,'Max limit'!CF:CF,'Max limit'!CC:CC)</f>
        <v>10890</v>
      </c>
      <c r="J73" s="120">
        <v>4</v>
      </c>
      <c r="L73" s="71">
        <f t="shared" si="5"/>
        <v>74.291979411532026</v>
      </c>
    </row>
    <row r="74" spans="2:12" ht="27" thickTop="1" thickBot="1">
      <c r="B74" s="120"/>
      <c r="C74" s="120" t="str">
        <f t="shared" si="6"/>
        <v>Str 1</v>
      </c>
      <c r="D74" s="120"/>
      <c r="E74" s="121">
        <f t="shared" si="3"/>
        <v>370</v>
      </c>
      <c r="F74" s="121">
        <f t="shared" si="2"/>
        <v>0.13716651859351683</v>
      </c>
      <c r="G74" s="121">
        <f t="shared" si="4"/>
        <v>71.962561494187753</v>
      </c>
      <c r="H74" s="121">
        <f>(G73^2)+(2*(LOOKUP(I73,'Max limit'!AH:AH,'Max limit'!AJ:AJ)*(E74-E73)))</f>
        <v>5178.6102568047536</v>
      </c>
      <c r="I74" s="120">
        <f>LOOKUP(G74,'Max limit'!CF:CF,'Max limit'!CC:CC)</f>
        <v>10890</v>
      </c>
      <c r="J74" s="120">
        <v>3</v>
      </c>
      <c r="L74" s="71">
        <f t="shared" si="5"/>
        <v>74.062949499718528</v>
      </c>
    </row>
    <row r="75" spans="2:12" ht="27" thickTop="1" thickBot="1">
      <c r="B75" s="120"/>
      <c r="C75" s="120" t="str">
        <f t="shared" si="6"/>
        <v>Str 1</v>
      </c>
      <c r="D75" s="120"/>
      <c r="E75" s="121">
        <f t="shared" si="3"/>
        <v>380</v>
      </c>
      <c r="F75" s="121">
        <f t="shared" si="2"/>
        <v>0.1408535486876166</v>
      </c>
      <c r="G75" s="121">
        <f t="shared" si="4"/>
        <v>70.028891233466084</v>
      </c>
      <c r="H75" s="121">
        <f>(G74^2)+(2*(LOOKUP(I74,'Max limit'!AH:AH,'Max limit'!AJ:AJ)*(E75-E74)))</f>
        <v>4904.0456073886235</v>
      </c>
      <c r="I75" s="120">
        <f>LOOKUP(G75,'Max limit'!CF:CF,'Max limit'!CC:CC)</f>
        <v>10890</v>
      </c>
      <c r="J75" s="120">
        <v>3</v>
      </c>
      <c r="L75" s="71">
        <f t="shared" si="5"/>
        <v>73.272130098683832</v>
      </c>
    </row>
    <row r="76" spans="2:12" ht="27" thickTop="1" thickBot="1">
      <c r="B76" s="120"/>
      <c r="C76" s="120" t="str">
        <f t="shared" si="6"/>
        <v>Str 1</v>
      </c>
      <c r="D76" s="120"/>
      <c r="E76" s="121">
        <f t="shared" si="3"/>
        <v>390</v>
      </c>
      <c r="F76" s="121">
        <f t="shared" si="2"/>
        <v>0.14485491934860745</v>
      </c>
      <c r="G76" s="121">
        <f t="shared" si="4"/>
        <v>68.04028922610847</v>
      </c>
      <c r="H76" s="121">
        <f>(G75^2)+(2*(LOOKUP(I75,'Max limit'!AH:AH,'Max limit'!AJ:AJ)*(E76-E75)))</f>
        <v>4629.4809579724924</v>
      </c>
      <c r="I76" s="120">
        <f>LOOKUP(G76,'Max limit'!CF:CF,'Max limit'!CC:CC)</f>
        <v>10890</v>
      </c>
      <c r="J76" s="120">
        <v>3</v>
      </c>
      <c r="L76" s="71">
        <f t="shared" si="5"/>
        <v>71.911837676502913</v>
      </c>
    </row>
    <row r="77" spans="2:12" ht="27" thickTop="1" thickBot="1">
      <c r="B77" s="120"/>
      <c r="C77" s="120" t="str">
        <f t="shared" si="6"/>
        <v>Str 1</v>
      </c>
      <c r="D77" s="120"/>
      <c r="E77" s="121">
        <f t="shared" si="3"/>
        <v>400</v>
      </c>
      <c r="F77" s="121">
        <f t="shared" si="2"/>
        <v>0.14921800929597626</v>
      </c>
      <c r="G77" s="121">
        <f t="shared" si="4"/>
        <v>65.991789705662342</v>
      </c>
      <c r="H77" s="121">
        <f>(G76^2)+(2*(LOOKUP(I76,'Max limit'!AH:AH,'Max limit'!AJ:AJ)*(E77-E76)))</f>
        <v>4354.9163085563623</v>
      </c>
      <c r="I77" s="120">
        <f>LOOKUP(G77,'Max limit'!CF:CF,'Max limit'!CC:CC)</f>
        <v>10890</v>
      </c>
      <c r="J77" s="120">
        <v>3</v>
      </c>
      <c r="L77" s="71">
        <f t="shared" si="5"/>
        <v>69.973829401615077</v>
      </c>
    </row>
    <row r="78" spans="2:12" ht="27" thickTop="1" thickBot="1">
      <c r="B78" s="120"/>
      <c r="C78" s="120" t="str">
        <f t="shared" si="6"/>
        <v>Str 1</v>
      </c>
      <c r="D78" s="120"/>
      <c r="E78" s="121">
        <f t="shared" si="3"/>
        <v>410</v>
      </c>
      <c r="F78" s="121">
        <f t="shared" si="2"/>
        <v>0.15400084170251252</v>
      </c>
      <c r="G78" s="121">
        <f t="shared" si="4"/>
        <v>63.877630350070376</v>
      </c>
      <c r="H78" s="121">
        <f>(G77^2)+(2*(LOOKUP(I77,'Max limit'!AH:AH,'Max limit'!AJ:AJ)*(E78-E77)))</f>
        <v>4080.3516591402317</v>
      </c>
      <c r="I78" s="120">
        <f>LOOKUP(G78,'Max limit'!CF:CF,'Max limit'!CC:CC)</f>
        <v>10890</v>
      </c>
      <c r="J78" s="120">
        <v>3</v>
      </c>
      <c r="L78" s="71">
        <f t="shared" si="5"/>
        <v>67.980232401899002</v>
      </c>
    </row>
    <row r="79" spans="2:12" ht="27" thickTop="1" thickBot="1">
      <c r="B79" s="120"/>
      <c r="C79" s="120" t="str">
        <f t="shared" si="6"/>
        <v>Str 1</v>
      </c>
      <c r="D79" s="120"/>
      <c r="E79" s="121">
        <f t="shared" si="3"/>
        <v>420</v>
      </c>
      <c r="F79" s="121">
        <f t="shared" si="2"/>
        <v>0.15927537176540685</v>
      </c>
      <c r="G79" s="121">
        <f t="shared" si="4"/>
        <v>61.691061019600738</v>
      </c>
      <c r="H79" s="121">
        <f>(G78^2)+(2*(LOOKUP(I78,'Max limit'!AH:AH,'Max limit'!AJ:AJ)*(E79-E78)))</f>
        <v>3805.7870097241016</v>
      </c>
      <c r="I79" s="120">
        <f>LOOKUP(G79,'Max limit'!CF:CF,'Max limit'!CC:CC)</f>
        <v>10840</v>
      </c>
      <c r="J79" s="120">
        <v>3</v>
      </c>
      <c r="L79" s="71">
        <f t="shared" si="5"/>
        <v>65.925932306981593</v>
      </c>
    </row>
    <row r="80" spans="2:12" ht="27" thickTop="1" thickBot="1">
      <c r="B80" s="120"/>
      <c r="C80" s="120" t="str">
        <f t="shared" si="6"/>
        <v>Str 1</v>
      </c>
      <c r="D80" s="120"/>
      <c r="E80" s="121">
        <f t="shared" si="3"/>
        <v>430</v>
      </c>
      <c r="F80" s="121">
        <f t="shared" si="2"/>
        <v>0.16513210764529573</v>
      </c>
      <c r="G80" s="121">
        <f t="shared" si="4"/>
        <v>59.424089057451873</v>
      </c>
      <c r="H80" s="121">
        <f>(G79^2)+(2*(LOOKUP(I79,'Max limit'!AH:AH,'Max limit'!AJ:AJ)*(E80-E79)))</f>
        <v>3531.222360307971</v>
      </c>
      <c r="I80" s="120">
        <f>LOOKUP(G80,'Max limit'!CF:CF,'Max limit'!CC:CC)</f>
        <v>10410</v>
      </c>
      <c r="J80" s="120">
        <v>3</v>
      </c>
      <c r="L80" s="71">
        <f t="shared" si="5"/>
        <v>63.804971871778754</v>
      </c>
    </row>
    <row r="81" spans="2:12" ht="27" thickTop="1" thickBot="1">
      <c r="B81" s="120"/>
      <c r="C81" s="120" t="str">
        <f t="shared" si="6"/>
        <v>Str 1</v>
      </c>
      <c r="D81" s="120"/>
      <c r="E81" s="121">
        <f t="shared" si="3"/>
        <v>440</v>
      </c>
      <c r="F81" s="121">
        <f t="shared" si="2"/>
        <v>0.17168675530658628</v>
      </c>
      <c r="G81" s="121">
        <f t="shared" si="4"/>
        <v>57.06713336844458</v>
      </c>
      <c r="H81" s="121">
        <f>(G80^2)+(2*(LOOKUP(I80,'Max limit'!AH:AH,'Max limit'!AJ:AJ)*(E81-E80)))</f>
        <v>3256.6577108918409</v>
      </c>
      <c r="I81" s="120">
        <f>LOOKUP(G81,'Max limit'!CF:CF,'Max limit'!CC:CC)</f>
        <v>10050</v>
      </c>
      <c r="J81" s="120">
        <v>3</v>
      </c>
      <c r="L81" s="71">
        <f t="shared" si="5"/>
        <v>61.610340700245978</v>
      </c>
    </row>
    <row r="82" spans="2:12" ht="27" thickTop="1" thickBot="1">
      <c r="B82" s="120"/>
      <c r="C82" s="120" t="str">
        <f t="shared" si="6"/>
        <v>Str 1</v>
      </c>
      <c r="D82" s="120"/>
      <c r="E82" s="121">
        <f t="shared" si="3"/>
        <v>450</v>
      </c>
      <c r="F82" s="121">
        <f t="shared" si="2"/>
        <v>0.17909002656669004</v>
      </c>
      <c r="G82" s="121">
        <f t="shared" si="4"/>
        <v>54.60854385053414</v>
      </c>
      <c r="H82" s="121">
        <f>(G81^2)+(2*(LOOKUP(I81,'Max limit'!AH:AH,'Max limit'!AJ:AJ)*(E82-E81)))</f>
        <v>2982.0930614757103</v>
      </c>
      <c r="I82" s="120">
        <f>LOOKUP(G82,'Max limit'!CF:CF,'Max limit'!CC:CC)</f>
        <v>9610</v>
      </c>
      <c r="J82" s="120">
        <v>3</v>
      </c>
      <c r="L82" s="71">
        <f t="shared" si="5"/>
        <v>59.333691529220346</v>
      </c>
    </row>
    <row r="83" spans="2:12" ht="27" thickTop="1" thickBot="1">
      <c r="B83" s="120"/>
      <c r="C83" s="120" t="str">
        <f t="shared" si="6"/>
        <v>Str 1</v>
      </c>
      <c r="D83" s="120"/>
      <c r="E83" s="121">
        <f t="shared" si="3"/>
        <v>460</v>
      </c>
      <c r="F83" s="121">
        <f t="shared" si="2"/>
        <v>0.18754256074043871</v>
      </c>
      <c r="G83" s="121">
        <f t="shared" si="4"/>
        <v>52.03391597851904</v>
      </c>
      <c r="H83" s="121">
        <f>(G82^2)+(2*(LOOKUP(I82,'Max limit'!AH:AH,'Max limit'!AJ:AJ)*(E83-E82)))</f>
        <v>2707.5284120595793</v>
      </c>
      <c r="I83" s="120">
        <f>LOOKUP(G83,'Max limit'!CE:CE,'Max limit'!CC:CC)</f>
        <v>10890</v>
      </c>
      <c r="J83" s="120">
        <v>3</v>
      </c>
      <c r="L83" s="71">
        <f t="shared" si="5"/>
        <v>56.964948654910074</v>
      </c>
    </row>
    <row r="84" spans="2:12" ht="27" thickTop="1" thickBot="1">
      <c r="B84" s="120"/>
      <c r="C84" s="120" t="str">
        <f t="shared" si="6"/>
        <v>Str 1</v>
      </c>
      <c r="D84" s="120"/>
      <c r="E84" s="121">
        <f t="shared" si="3"/>
        <v>470</v>
      </c>
      <c r="F84" s="121">
        <f t="shared" si="2"/>
        <v>0.19692196656937241</v>
      </c>
      <c r="G84" s="121">
        <f t="shared" si="4"/>
        <v>49.529156686380048</v>
      </c>
      <c r="H84" s="121">
        <f>(G83^2)+(2*(LOOKUP(I83,'Max limit'!AH:AH,'Max limit'!AI:AI)*(E84-E83)))</f>
        <v>2453.1373620639852</v>
      </c>
      <c r="I84" s="120">
        <f>LOOKUP(G84,'Max limit'!CF:CF,'Max limit'!CC:CC)</f>
        <v>8740</v>
      </c>
      <c r="J84" s="120">
        <v>2</v>
      </c>
      <c r="L84" s="71">
        <f t="shared" si="5"/>
        <v>54.532567788265943</v>
      </c>
    </row>
    <row r="85" spans="2:12" ht="27" thickTop="1" thickBot="1">
      <c r="B85" s="120"/>
      <c r="C85" s="120" t="str">
        <f t="shared" si="6"/>
        <v>Str 1</v>
      </c>
      <c r="D85" s="120"/>
      <c r="E85" s="121">
        <f t="shared" si="3"/>
        <v>480</v>
      </c>
      <c r="F85" s="121">
        <f t="shared" si="2"/>
        <v>0.20742595707958425</v>
      </c>
      <c r="G85" s="121">
        <f t="shared" si="4"/>
        <v>46.890791335489226</v>
      </c>
      <c r="H85" s="121">
        <f>(G84^2)+(2*(LOOKUP(I84,'Max limit'!AH:AH,'Max limit'!AI:AI)*(E85-E84)))</f>
        <v>2198.7463120683915</v>
      </c>
      <c r="I85" s="120">
        <f>LOOKUP(G85,'Max limit'!CE:CE,'Max limit'!CC:CC)</f>
        <v>10260</v>
      </c>
      <c r="J85" s="120">
        <v>2</v>
      </c>
      <c r="L85" s="71">
        <f t="shared" si="5"/>
        <v>52.025908243873403</v>
      </c>
    </row>
    <row r="86" spans="2:12" ht="27" thickTop="1" thickBot="1">
      <c r="B86" s="120"/>
      <c r="C86" s="120" t="str">
        <f t="shared" si="6"/>
        <v>Str 1</v>
      </c>
      <c r="D86" s="120"/>
      <c r="E86" s="121">
        <f t="shared" si="3"/>
        <v>490</v>
      </c>
      <c r="F86" s="121">
        <f t="shared" si="2"/>
        <v>0.21981491847030138</v>
      </c>
      <c r="G86" s="121">
        <f t="shared" si="4"/>
        <v>44.094843939771437</v>
      </c>
      <c r="H86" s="121">
        <f>(G85^2)+(2*(LOOKUP(I85,'Max limit'!AH:AH,'Max limit'!AI:AI)*(E86-E85)))</f>
        <v>1944.3552620727976</v>
      </c>
      <c r="I86" s="120">
        <f>LOOKUP(G86,'Max limit'!CF:CF,'Max limit'!CC:CC)</f>
        <v>7770</v>
      </c>
      <c r="J86" s="120">
        <v>2</v>
      </c>
      <c r="L86" s="71">
        <f t="shared" si="5"/>
        <v>49.431450358138775</v>
      </c>
    </row>
    <row r="87" spans="2:12" ht="27" thickTop="1" thickBot="1">
      <c r="B87" s="120"/>
      <c r="C87" s="120" t="str">
        <f t="shared" si="6"/>
        <v>Str 1</v>
      </c>
      <c r="D87" s="120"/>
      <c r="E87" s="121">
        <f t="shared" si="3"/>
        <v>500</v>
      </c>
      <c r="F87" s="121">
        <f t="shared" si="2"/>
        <v>0.23473071354962616</v>
      </c>
      <c r="G87" s="121">
        <f t="shared" si="4"/>
        <v>41.109174305466219</v>
      </c>
      <c r="H87" s="121">
        <f>(G86^2)+(2*(LOOKUP(I86,'Max limit'!AH:AH,'Max limit'!AI:AI)*(E87-E86)))</f>
        <v>1689.9642120772039</v>
      </c>
      <c r="I87" s="120">
        <f>LOOKUP(G87,'Max limit'!CE:CE,'Max limit'!CC:CC)</f>
        <v>9050</v>
      </c>
      <c r="J87" s="120">
        <v>2</v>
      </c>
      <c r="L87" s="71">
        <f t="shared" si="5"/>
        <v>46.731576449125193</v>
      </c>
    </row>
    <row r="88" spans="2:12" ht="27" thickTop="1" thickBot="1">
      <c r="B88" s="120"/>
      <c r="C88" s="120" t="str">
        <f t="shared" si="6"/>
        <v>Str 1</v>
      </c>
      <c r="D88" s="120"/>
      <c r="E88" s="121">
        <f t="shared" si="3"/>
        <v>510</v>
      </c>
      <c r="F88" s="121">
        <f t="shared" si="2"/>
        <v>0.25317054134011369</v>
      </c>
      <c r="G88" s="121">
        <f t="shared" si="4"/>
        <v>37.888958313492999</v>
      </c>
      <c r="H88" s="121">
        <f>(G87^2)+(2*(LOOKUP(I87,'Max limit'!AH:AH,'Max limit'!AI:AI)*(E88-E87)))</f>
        <v>1435.57316208161</v>
      </c>
      <c r="I88" s="120">
        <f>LOOKUP(G88,'Max limit'!CE:CE,'Max limit'!CC:CC)</f>
        <v>8290</v>
      </c>
      <c r="J88" s="120">
        <v>2</v>
      </c>
      <c r="L88" s="71">
        <f t="shared" si="5"/>
        <v>43.902584916119977</v>
      </c>
    </row>
    <row r="89" spans="2:12" ht="27" thickTop="1" thickBot="1">
      <c r="B89" s="120"/>
      <c r="C89" s="120" t="str">
        <f t="shared" si="6"/>
        <v>Str 1</v>
      </c>
      <c r="D89" s="120"/>
      <c r="E89" s="121">
        <f t="shared" si="3"/>
        <v>520</v>
      </c>
      <c r="F89" s="121">
        <f t="shared" si="2"/>
        <v>0.2759534436986647</v>
      </c>
      <c r="G89" s="121">
        <f t="shared" si="4"/>
        <v>34.587035216196647</v>
      </c>
      <c r="H89" s="121">
        <f>(G88^2)+(2*(LOOKUP(I88,'Max limit'!AG:AG,'Max limit'!AI:AI)*(E89-E88)))</f>
        <v>1196.2630050464272</v>
      </c>
      <c r="I89" s="120">
        <f>LOOKUP(G89,'Max limit'!CE:CE,'Max limit'!CC:CC)</f>
        <v>7630</v>
      </c>
      <c r="J89" s="120">
        <v>2</v>
      </c>
      <c r="L89" s="71">
        <f t="shared" si="5"/>
        <v>40.914160622083308</v>
      </c>
    </row>
    <row r="90" spans="2:12" ht="27" thickTop="1" thickBot="1">
      <c r="B90" s="120"/>
      <c r="C90" s="120" t="str">
        <f t="shared" si="6"/>
        <v>Str 1</v>
      </c>
      <c r="D90" s="120"/>
      <c r="E90" s="121">
        <f t="shared" si="3"/>
        <v>530</v>
      </c>
      <c r="F90" s="121">
        <f t="shared" si="2"/>
        <v>0.30500355509637628</v>
      </c>
      <c r="G90" s="121">
        <f t="shared" si="4"/>
        <v>30.985970953125932</v>
      </c>
      <c r="H90" s="121">
        <f>(G89^2)+(2*(LOOKUP(I89,'Max limit'!AG:AG,'Max limit'!AI:AI)*(E90-E89)))</f>
        <v>960.13039590796393</v>
      </c>
      <c r="I90" s="120">
        <f>LOOKUP(G90,'Max limit'!CE:CE,'Max limit'!CC:CC)</f>
        <v>6750</v>
      </c>
      <c r="J90" s="120">
        <v>2</v>
      </c>
      <c r="L90" s="71">
        <f t="shared" si="5"/>
        <v>37.733196545610646</v>
      </c>
    </row>
    <row r="91" spans="2:12" ht="27" thickTop="1" thickBot="1">
      <c r="B91" s="120"/>
      <c r="C91" s="120" t="str">
        <f t="shared" si="6"/>
        <v>Str 1</v>
      </c>
      <c r="D91" s="120"/>
      <c r="E91" s="121">
        <f t="shared" si="3"/>
        <v>540</v>
      </c>
      <c r="F91" s="121">
        <f t="shared" si="2"/>
        <v>0.34504057713561465</v>
      </c>
      <c r="G91" s="121">
        <f t="shared" si="4"/>
        <v>26.978226087210018</v>
      </c>
      <c r="H91" s="121">
        <f>(G90^2)+(2*(LOOKUP(I90,'Max limit'!AG:AG,'Max limit'!AI:AI)*(E91-E90)))</f>
        <v>727.82468281261913</v>
      </c>
      <c r="I91" s="120">
        <f>LOOKUP(G91,'Max limit'!CE:CE,'Max limit'!CC:CC)</f>
        <v>5870</v>
      </c>
      <c r="J91" s="120">
        <v>2</v>
      </c>
      <c r="L91" s="71">
        <f t="shared" si="5"/>
        <v>34.309872975098358</v>
      </c>
    </row>
    <row r="92" spans="2:12" ht="27" thickTop="1" thickBot="1">
      <c r="B92" s="120"/>
      <c r="C92" s="120" t="str">
        <f t="shared" si="6"/>
        <v>Str 1</v>
      </c>
      <c r="D92" s="120"/>
      <c r="E92" s="121">
        <f t="shared" si="3"/>
        <v>550</v>
      </c>
      <c r="F92" s="121">
        <f t="shared" si="2"/>
        <v>0.40556605730204631</v>
      </c>
      <c r="G92" s="121">
        <f t="shared" si="4"/>
        <v>22.335565439246427</v>
      </c>
      <c r="H92" s="121">
        <f>(G91^2)+(2*(LOOKUP(I91,'Max limit'!AG:AG,'Max limit'!AI:AI)*(E92-E91)))</f>
        <v>498.87748349085939</v>
      </c>
      <c r="I92" s="120">
        <f>LOOKUP(G92,'Max limit'!CE:CE,'Max limit'!CC:CC)</f>
        <v>4880</v>
      </c>
      <c r="J92" s="120">
        <v>2</v>
      </c>
      <c r="L92" s="71">
        <f t="shared" si="5"/>
        <v>30.555151201854407</v>
      </c>
    </row>
    <row r="93" spans="2:12" ht="27" thickTop="1" thickBot="1">
      <c r="B93" s="122"/>
      <c r="C93" s="122" t="s">
        <v>293</v>
      </c>
      <c r="D93" s="122"/>
      <c r="E93" s="123">
        <f t="shared" si="3"/>
        <v>560</v>
      </c>
      <c r="F93" s="123">
        <f t="shared" ref="F93:F112" si="7">(E93-E92)/((G93+G92)/2)</f>
        <v>0.4095375945811639</v>
      </c>
      <c r="G93" s="123">
        <f>MROUND(Cornering!$E$10,0.5)</f>
        <v>26.5</v>
      </c>
      <c r="H93" s="123"/>
      <c r="I93" s="122">
        <f>LOOKUP(G93,'Max limit'!CD:CD,'Max limit'!CC:CC)</f>
        <v>7720</v>
      </c>
      <c r="J93" s="122">
        <v>1</v>
      </c>
      <c r="L93" s="71">
        <f t="shared" si="5"/>
        <v>28.277359539155803</v>
      </c>
    </row>
    <row r="94" spans="2:12" ht="27" thickTop="1" thickBot="1">
      <c r="B94" s="122"/>
      <c r="C94" s="122" t="str">
        <f>$C$93</f>
        <v>Turn 1</v>
      </c>
      <c r="D94" s="122"/>
      <c r="E94" s="123">
        <f t="shared" si="3"/>
        <v>570</v>
      </c>
      <c r="F94" s="123">
        <f t="shared" si="7"/>
        <v>0.37735849056603776</v>
      </c>
      <c r="G94" s="123">
        <f>MROUND(Cornering!$E$10,0.5)</f>
        <v>26.5</v>
      </c>
      <c r="H94" s="123"/>
      <c r="I94" s="122">
        <f>LOOKUP(G94,'Max limit'!CD:CD,'Max limit'!CC:CC)</f>
        <v>7720</v>
      </c>
      <c r="J94" s="122">
        <v>1</v>
      </c>
      <c r="L94" s="71">
        <f t="shared" si="5"/>
        <v>26.659952495916475</v>
      </c>
    </row>
    <row r="95" spans="2:12" ht="27" thickTop="1" thickBot="1">
      <c r="B95" s="122"/>
      <c r="C95" s="122" t="str">
        <f t="shared" ref="C95:C105" si="8">$C$93</f>
        <v>Turn 1</v>
      </c>
      <c r="D95" s="122"/>
      <c r="E95" s="123">
        <f t="shared" si="3"/>
        <v>580</v>
      </c>
      <c r="F95" s="123">
        <f t="shared" si="7"/>
        <v>0.37735849056603776</v>
      </c>
      <c r="G95" s="123">
        <f>MROUND(Cornering!$E$10,0.5)</f>
        <v>26.5</v>
      </c>
      <c r="H95" s="123"/>
      <c r="I95" s="122">
        <f>LOOKUP(G95,'Max limit'!CD:CD,'Max limit'!CC:CC)</f>
        <v>7720</v>
      </c>
      <c r="J95" s="122">
        <v>1</v>
      </c>
      <c r="L95" s="71">
        <f t="shared" si="5"/>
        <v>25.762758305291289</v>
      </c>
    </row>
    <row r="96" spans="2:12" ht="27" thickTop="1" thickBot="1">
      <c r="B96" s="122"/>
      <c r="C96" s="122" t="str">
        <f t="shared" si="8"/>
        <v>Turn 1</v>
      </c>
      <c r="D96" s="122"/>
      <c r="E96" s="123">
        <f t="shared" si="3"/>
        <v>590</v>
      </c>
      <c r="F96" s="123">
        <f t="shared" si="7"/>
        <v>0.37735849056603776</v>
      </c>
      <c r="G96" s="123">
        <f>MROUND(Cornering!$E$10,0.5)</f>
        <v>26.5</v>
      </c>
      <c r="H96" s="123"/>
      <c r="I96" s="122">
        <f>LOOKUP(G96,'Max limit'!CD:CD,'Max limit'!CC:CC)</f>
        <v>7720</v>
      </c>
      <c r="J96" s="122">
        <v>1</v>
      </c>
      <c r="L96" s="71">
        <f t="shared" si="5"/>
        <v>25.66711308784928</v>
      </c>
    </row>
    <row r="97" spans="2:12" ht="27" thickTop="1" thickBot="1">
      <c r="B97" s="122"/>
      <c r="C97" s="122" t="str">
        <f t="shared" si="8"/>
        <v>Turn 1</v>
      </c>
      <c r="D97" s="122"/>
      <c r="E97" s="123">
        <f t="shared" si="3"/>
        <v>600</v>
      </c>
      <c r="F97" s="123">
        <f t="shared" si="7"/>
        <v>0.37735849056603776</v>
      </c>
      <c r="G97" s="123">
        <f>MROUND(Cornering!$E$10,0.5)</f>
        <v>26.5</v>
      </c>
      <c r="H97" s="123"/>
      <c r="I97" s="122">
        <f>LOOKUP(G97,'Max limit'!CD:CD,'Max limit'!CC:CC)</f>
        <v>7720</v>
      </c>
      <c r="J97" s="122">
        <v>1</v>
      </c>
      <c r="L97" s="71">
        <f t="shared" si="5"/>
        <v>26.5</v>
      </c>
    </row>
    <row r="98" spans="2:12" ht="27" thickTop="1" thickBot="1">
      <c r="B98" s="122"/>
      <c r="C98" s="122" t="str">
        <f t="shared" si="8"/>
        <v>Turn 1</v>
      </c>
      <c r="D98" s="122"/>
      <c r="E98" s="123">
        <f t="shared" si="3"/>
        <v>610</v>
      </c>
      <c r="F98" s="123">
        <f t="shared" si="7"/>
        <v>0.37735849056603776</v>
      </c>
      <c r="G98" s="123">
        <f>MROUND(Cornering!$E$10,0.5)</f>
        <v>26.5</v>
      </c>
      <c r="H98" s="123"/>
      <c r="I98" s="122">
        <f>LOOKUP(G98,'Max limit'!CD:CD,'Max limit'!CC:CC)</f>
        <v>7720</v>
      </c>
      <c r="J98" s="122">
        <v>1</v>
      </c>
      <c r="L98" s="71">
        <f t="shared" si="5"/>
        <v>26.5</v>
      </c>
    </row>
    <row r="99" spans="2:12" ht="27" thickTop="1" thickBot="1">
      <c r="B99" s="122"/>
      <c r="C99" s="122" t="str">
        <f t="shared" si="8"/>
        <v>Turn 1</v>
      </c>
      <c r="D99" s="123">
        <f>SUM(F93:F105)</f>
        <v>4.9378394813736159</v>
      </c>
      <c r="E99" s="123">
        <f t="shared" si="3"/>
        <v>620</v>
      </c>
      <c r="F99" s="123">
        <f t="shared" si="7"/>
        <v>0.37735849056603776</v>
      </c>
      <c r="G99" s="123">
        <f>MROUND(Cornering!$E$10,0.5)</f>
        <v>26.5</v>
      </c>
      <c r="H99" s="123"/>
      <c r="I99" s="122">
        <f>LOOKUP(G99,'Max limit'!CD:CD,'Max limit'!CC:CC)</f>
        <v>7720</v>
      </c>
      <c r="J99" s="122">
        <v>1</v>
      </c>
      <c r="L99" s="71">
        <f t="shared" si="5"/>
        <v>26.5</v>
      </c>
    </row>
    <row r="100" spans="2:12" ht="27" thickTop="1" thickBot="1">
      <c r="B100" s="122"/>
      <c r="C100" s="122" t="str">
        <f t="shared" si="8"/>
        <v>Turn 1</v>
      </c>
      <c r="D100" s="122"/>
      <c r="E100" s="123">
        <f t="shared" si="3"/>
        <v>630</v>
      </c>
      <c r="F100" s="123">
        <f t="shared" si="7"/>
        <v>0.37735849056603776</v>
      </c>
      <c r="G100" s="123">
        <f>MROUND(Cornering!$E$10,0.5)</f>
        <v>26.5</v>
      </c>
      <c r="H100" s="123"/>
      <c r="I100" s="122">
        <f>LOOKUP(G100,'Max limit'!CD:CD,'Max limit'!CC:CC)</f>
        <v>7720</v>
      </c>
      <c r="J100" s="122">
        <v>1</v>
      </c>
      <c r="L100" s="71">
        <f t="shared" si="5"/>
        <v>26.5</v>
      </c>
    </row>
    <row r="101" spans="2:12" ht="27" thickTop="1" thickBot="1">
      <c r="B101" s="122"/>
      <c r="C101" s="122" t="str">
        <f t="shared" si="8"/>
        <v>Turn 1</v>
      </c>
      <c r="D101" s="122"/>
      <c r="E101" s="123">
        <f t="shared" si="3"/>
        <v>640</v>
      </c>
      <c r="F101" s="123">
        <f t="shared" si="7"/>
        <v>0.37735849056603776</v>
      </c>
      <c r="G101" s="123">
        <f>MROUND(Cornering!$E$10,0.5)</f>
        <v>26.5</v>
      </c>
      <c r="H101" s="123"/>
      <c r="I101" s="122">
        <f>LOOKUP(G101,'Max limit'!CD:CD,'Max limit'!CC:CC)</f>
        <v>7720</v>
      </c>
      <c r="J101" s="122">
        <v>1</v>
      </c>
      <c r="L101" s="71">
        <f t="shared" si="5"/>
        <v>26.5</v>
      </c>
    </row>
    <row r="102" spans="2:12" ht="27" thickTop="1" thickBot="1">
      <c r="B102" s="122"/>
      <c r="C102" s="122" t="str">
        <f t="shared" si="8"/>
        <v>Turn 1</v>
      </c>
      <c r="D102" s="122"/>
      <c r="E102" s="123">
        <f t="shared" si="3"/>
        <v>650</v>
      </c>
      <c r="F102" s="123">
        <f t="shared" si="7"/>
        <v>0.37735849056603776</v>
      </c>
      <c r="G102" s="123">
        <f>MROUND(Cornering!$E$10,0.5)</f>
        <v>26.5</v>
      </c>
      <c r="H102" s="123"/>
      <c r="I102" s="122">
        <f>LOOKUP(G102,'Max limit'!CD:CD,'Max limit'!CC:CC)</f>
        <v>7720</v>
      </c>
      <c r="J102" s="122">
        <v>1</v>
      </c>
      <c r="L102" s="71">
        <f t="shared" si="5"/>
        <v>26.5</v>
      </c>
    </row>
    <row r="103" spans="2:12" ht="27" thickTop="1" thickBot="1">
      <c r="B103" s="122"/>
      <c r="C103" s="122" t="str">
        <f t="shared" si="8"/>
        <v>Turn 1</v>
      </c>
      <c r="D103" s="122"/>
      <c r="E103" s="123">
        <f t="shared" si="3"/>
        <v>660</v>
      </c>
      <c r="F103" s="123">
        <f t="shared" si="7"/>
        <v>0.37735849056603776</v>
      </c>
      <c r="G103" s="123">
        <f>MROUND(Cornering!$E$10,0.5)</f>
        <v>26.5</v>
      </c>
      <c r="H103" s="123"/>
      <c r="I103" s="122">
        <f>LOOKUP(G103,'Max limit'!CD:CD,'Max limit'!CC:CC)</f>
        <v>7720</v>
      </c>
      <c r="J103" s="122">
        <v>1</v>
      </c>
      <c r="L103" s="71">
        <f t="shared" si="5"/>
        <v>26.5</v>
      </c>
    </row>
    <row r="104" spans="2:12" ht="27" thickTop="1" thickBot="1">
      <c r="B104" s="122"/>
      <c r="C104" s="122" t="str">
        <f t="shared" si="8"/>
        <v>Turn 1</v>
      </c>
      <c r="D104" s="122"/>
      <c r="E104" s="123">
        <f t="shared" ref="E104:E167" si="9">E103+10</f>
        <v>670</v>
      </c>
      <c r="F104" s="123">
        <f t="shared" si="7"/>
        <v>0.37735849056603776</v>
      </c>
      <c r="G104" s="123">
        <f>MROUND(Cornering!$E$10,0.5)</f>
        <v>26.5</v>
      </c>
      <c r="H104" s="123"/>
      <c r="I104" s="122">
        <f>LOOKUP(G104,'Max limit'!CD:CD,'Max limit'!CC:CC)</f>
        <v>7720</v>
      </c>
      <c r="J104" s="122">
        <v>1</v>
      </c>
      <c r="L104" s="71">
        <f t="shared" si="5"/>
        <v>26.5</v>
      </c>
    </row>
    <row r="105" spans="2:12" ht="27" thickTop="1" thickBot="1">
      <c r="B105" s="122"/>
      <c r="C105" s="122" t="str">
        <f t="shared" si="8"/>
        <v>Turn 1</v>
      </c>
      <c r="D105" s="122"/>
      <c r="E105" s="123">
        <f t="shared" si="9"/>
        <v>680</v>
      </c>
      <c r="F105" s="123">
        <f t="shared" si="7"/>
        <v>0.37735849056603776</v>
      </c>
      <c r="G105" s="123">
        <f>MROUND(Cornering!$E$10,0.5)</f>
        <v>26.5</v>
      </c>
      <c r="H105" s="123"/>
      <c r="I105" s="122">
        <f>LOOKUP(G105,'Max limit'!CD:CD,'Max limit'!CC:CC)</f>
        <v>7720</v>
      </c>
      <c r="J105" s="122">
        <v>1</v>
      </c>
      <c r="L105" s="71">
        <f t="shared" ref="L105:L168" si="10">AVERAGE(G101:G105)</f>
        <v>26.5</v>
      </c>
    </row>
    <row r="106" spans="2:12" ht="27" thickTop="1" thickBot="1">
      <c r="B106" s="120"/>
      <c r="C106" s="120" t="s">
        <v>315</v>
      </c>
      <c r="D106" s="120"/>
      <c r="E106" s="121">
        <f t="shared" si="9"/>
        <v>690</v>
      </c>
      <c r="F106" s="121">
        <f t="shared" si="7"/>
        <v>0.35608169031529269</v>
      </c>
      <c r="G106" s="121">
        <f t="shared" ref="G106:G111" si="11">SQRT(H106)</f>
        <v>29.666886823894234</v>
      </c>
      <c r="H106" s="121">
        <f>(G105^2)+(2*(LOOKUP(I105,'Max limit'!W:W,'Max limit'!X:X)*('Track spec'!E106-'Track spec'!E105)))</f>
        <v>880.12417382174931</v>
      </c>
      <c r="I106" s="120">
        <f>LOOKUP(G105,'Max limit'!CD:CD,'Max limit'!CC:CC)</f>
        <v>7720</v>
      </c>
      <c r="J106" s="120">
        <v>1</v>
      </c>
      <c r="L106" s="71">
        <f t="shared" si="10"/>
        <v>27.133377364778845</v>
      </c>
    </row>
    <row r="107" spans="2:12" ht="27" thickTop="1" thickBot="1">
      <c r="B107" s="120"/>
      <c r="C107" s="120" t="str">
        <f>$C$106</f>
        <v>Str 2</v>
      </c>
      <c r="D107" s="120"/>
      <c r="E107" s="121">
        <f t="shared" si="9"/>
        <v>700</v>
      </c>
      <c r="F107" s="121">
        <f>(E107-E106)/((G107+G106)/2)</f>
        <v>0.32157560025621407</v>
      </c>
      <c r="G107" s="121">
        <f t="shared" si="11"/>
        <v>32.526886534734594</v>
      </c>
      <c r="H107" s="121">
        <f>(G106^2)+(2*(LOOKUP(I106,'Max limit'!W:W,'Max limit'!X:X)*('Track spec'!E107-'Track spec'!E106)))</f>
        <v>1057.9983476434986</v>
      </c>
      <c r="I107" s="120">
        <f>LOOKUP(G106,'Max limit'!CD:CD,'Max limit'!CC:CC)</f>
        <v>8590</v>
      </c>
      <c r="J107" s="120">
        <v>1</v>
      </c>
      <c r="L107" s="71">
        <f t="shared" si="10"/>
        <v>28.338754671725763</v>
      </c>
    </row>
    <row r="108" spans="2:12" ht="27" thickTop="1" thickBot="1">
      <c r="B108" s="120"/>
      <c r="C108" s="120" t="str">
        <f>$C$106</f>
        <v>Str 2</v>
      </c>
      <c r="D108" s="121">
        <f>SUM(F106:F111)</f>
        <v>1.7506503501284716</v>
      </c>
      <c r="E108" s="121">
        <f t="shared" si="9"/>
        <v>710</v>
      </c>
      <c r="F108" s="121">
        <f t="shared" si="7"/>
        <v>0.29563184184517671</v>
      </c>
      <c r="G108" s="121">
        <f t="shared" si="11"/>
        <v>35.124824712506701</v>
      </c>
      <c r="H108" s="121">
        <f>(G107^2)+(2*(LOOKUP(I107,'Max limit'!W:W,'Max limit'!X:X)*('Track spec'!E108-'Track spec'!E107)))</f>
        <v>1233.7533110843212</v>
      </c>
      <c r="I108" s="120">
        <f>LOOKUP(G107,'Max limit'!CE:CE,'Max limit'!CC:CC)</f>
        <v>7190</v>
      </c>
      <c r="J108" s="120">
        <v>2</v>
      </c>
      <c r="L108" s="71">
        <f t="shared" si="10"/>
        <v>30.063719614227104</v>
      </c>
    </row>
    <row r="109" spans="2:12" ht="27" thickTop="1" thickBot="1">
      <c r="B109" s="120"/>
      <c r="C109" s="120" t="str">
        <f>$C$106</f>
        <v>Str 2</v>
      </c>
      <c r="D109" s="120"/>
      <c r="E109" s="121">
        <f t="shared" si="9"/>
        <v>720</v>
      </c>
      <c r="F109" s="121">
        <f t="shared" si="7"/>
        <v>0.2750571615304937</v>
      </c>
      <c r="G109" s="121">
        <f t="shared" si="11"/>
        <v>37.587334057381341</v>
      </c>
      <c r="H109" s="121">
        <f>(G108^2)+(2*(LOOKUP(I108,'Max limit'!W:W,'Max limit'!X:X)*('Track spec'!E109-'Track spec'!E108)))</f>
        <v>1412.8076815411791</v>
      </c>
      <c r="I109" s="120">
        <f>LOOKUP(G108,'Max limit'!CE:CE,'Max limit'!CC:CC)</f>
        <v>7740</v>
      </c>
      <c r="J109" s="120">
        <v>2</v>
      </c>
      <c r="L109" s="71">
        <f t="shared" si="10"/>
        <v>32.281186425703368</v>
      </c>
    </row>
    <row r="110" spans="2:12" ht="27" thickTop="1" thickBot="1">
      <c r="B110" s="120"/>
      <c r="C110" s="120" t="str">
        <f>$C$106</f>
        <v>Str 2</v>
      </c>
      <c r="D110" s="120"/>
      <c r="E110" s="121">
        <f t="shared" si="9"/>
        <v>730</v>
      </c>
      <c r="F110" s="121">
        <f t="shared" si="7"/>
        <v>0.25816409003910873</v>
      </c>
      <c r="G110" s="121">
        <f t="shared" si="11"/>
        <v>39.882774186450114</v>
      </c>
      <c r="H110" s="121">
        <f>(G109^2)+(2*(LOOKUP(I109,'Max limit'!W:W,'Max limit'!X:X)*('Track spec'!E110-'Track spec'!E109)))</f>
        <v>1590.6356768073717</v>
      </c>
      <c r="I110" s="120">
        <f>LOOKUP(G109,'Max limit'!CE:CE,'Max limit'!CC:CC)</f>
        <v>8290</v>
      </c>
      <c r="J110" s="120">
        <v>2</v>
      </c>
      <c r="L110" s="71">
        <f t="shared" si="10"/>
        <v>34.957741262993402</v>
      </c>
    </row>
    <row r="111" spans="2:12" ht="27" thickTop="1" thickBot="1">
      <c r="B111" s="120"/>
      <c r="C111" s="120" t="str">
        <f>$C$106</f>
        <v>Str 2</v>
      </c>
      <c r="D111" s="120"/>
      <c r="E111" s="121">
        <f t="shared" si="9"/>
        <v>740</v>
      </c>
      <c r="F111" s="121">
        <f t="shared" si="7"/>
        <v>0.24413996614218569</v>
      </c>
      <c r="G111" s="121">
        <f t="shared" si="11"/>
        <v>42.037446890143769</v>
      </c>
      <c r="H111" s="121">
        <f>(G110^2)+(2*(LOOKUP(I110,'Max limit'!W:W,'Max limit'!X:X)*('Track spec'!E111-'Track spec'!E110)))</f>
        <v>1767.1469410416578</v>
      </c>
      <c r="I111" s="120">
        <f>LOOKUP(G110,'Max limit'!CE:CE,'Max limit'!CC:CC)</f>
        <v>8730</v>
      </c>
      <c r="J111" s="120">
        <v>2</v>
      </c>
      <c r="L111" s="71">
        <f t="shared" si="10"/>
        <v>37.431853276243302</v>
      </c>
    </row>
    <row r="112" spans="2:12" ht="27" thickTop="1" thickBot="1">
      <c r="B112" s="122"/>
      <c r="C112" s="122" t="str">
        <f ca="1">$C$126</f>
        <v>Turn 2</v>
      </c>
      <c r="D112" s="122"/>
      <c r="E112" s="123">
        <f t="shared" si="9"/>
        <v>750</v>
      </c>
      <c r="F112" s="123">
        <f t="shared" si="7"/>
        <v>0.2178217309481992</v>
      </c>
      <c r="G112" s="123">
        <f>Cornering!$F$10</f>
        <v>49.780756522977832</v>
      </c>
      <c r="H112" s="123"/>
      <c r="I112" s="122">
        <f>LOOKUP(G112,'Max limit'!CF:CF,'Max limit'!CC:CC)</f>
        <v>8740</v>
      </c>
      <c r="J112" s="122">
        <v>3</v>
      </c>
      <c r="L112" s="71">
        <f t="shared" si="10"/>
        <v>40.882627273891956</v>
      </c>
    </row>
    <row r="113" spans="2:12" ht="27" thickTop="1" thickBot="1">
      <c r="B113" s="122"/>
      <c r="C113" s="122" t="str">
        <f t="shared" ref="C113:C138" ca="1" si="12">$C$126</f>
        <v>Turn 2</v>
      </c>
      <c r="D113" s="122"/>
      <c r="E113" s="123">
        <f t="shared" si="9"/>
        <v>760</v>
      </c>
      <c r="F113" s="123">
        <f t="shared" ref="F113:F172" si="13">(E113-E112)/((G113+G112)/2)</f>
        <v>0.20088083626017603</v>
      </c>
      <c r="G113" s="123">
        <f>Cornering!$F$10</f>
        <v>49.780756522977832</v>
      </c>
      <c r="H113" s="123"/>
      <c r="I113" s="122">
        <f>LOOKUP(G113,'Max limit'!CF:CF,'Max limit'!CC:CC)</f>
        <v>8740</v>
      </c>
      <c r="J113" s="122">
        <v>3</v>
      </c>
      <c r="L113" s="71">
        <f t="shared" si="10"/>
        <v>43.813813635986179</v>
      </c>
    </row>
    <row r="114" spans="2:12" ht="27" thickTop="1" thickBot="1">
      <c r="B114" s="122"/>
      <c r="C114" s="122" t="str">
        <f t="shared" ca="1" si="12"/>
        <v>Turn 2</v>
      </c>
      <c r="D114" s="122"/>
      <c r="E114" s="123">
        <f t="shared" si="9"/>
        <v>770</v>
      </c>
      <c r="F114" s="123">
        <f t="shared" si="13"/>
        <v>0.20088083626017603</v>
      </c>
      <c r="G114" s="123">
        <f>Cornering!$F$10</f>
        <v>49.780756522977832</v>
      </c>
      <c r="H114" s="123"/>
      <c r="I114" s="122">
        <f>LOOKUP(G114,'Max limit'!CF:CF,'Max limit'!CC:CC)</f>
        <v>8740</v>
      </c>
      <c r="J114" s="122">
        <v>3</v>
      </c>
      <c r="L114" s="71">
        <f t="shared" si="10"/>
        <v>46.252498129105483</v>
      </c>
    </row>
    <row r="115" spans="2:12" ht="27" thickTop="1" thickBot="1">
      <c r="B115" s="122"/>
      <c r="C115" s="122" t="str">
        <f t="shared" ca="1" si="12"/>
        <v>Turn 2</v>
      </c>
      <c r="D115" s="122"/>
      <c r="E115" s="123">
        <f t="shared" si="9"/>
        <v>780</v>
      </c>
      <c r="F115" s="123">
        <f t="shared" si="13"/>
        <v>0.20088083626017603</v>
      </c>
      <c r="G115" s="123">
        <f>Cornering!$F$10</f>
        <v>49.780756522977832</v>
      </c>
      <c r="H115" s="123"/>
      <c r="I115" s="122">
        <f>LOOKUP(G115,'Max limit'!CF:CF,'Max limit'!CC:CC)</f>
        <v>8740</v>
      </c>
      <c r="J115" s="122">
        <v>3</v>
      </c>
      <c r="L115" s="71">
        <f t="shared" si="10"/>
        <v>48.232094596411024</v>
      </c>
    </row>
    <row r="116" spans="2:12" ht="27" thickTop="1" thickBot="1">
      <c r="B116" s="122"/>
      <c r="C116" s="122" t="str">
        <f t="shared" ca="1" si="12"/>
        <v>Turn 2</v>
      </c>
      <c r="D116" s="122"/>
      <c r="E116" s="123">
        <f t="shared" si="9"/>
        <v>790</v>
      </c>
      <c r="F116" s="123">
        <f t="shared" si="13"/>
        <v>0.20088083626017603</v>
      </c>
      <c r="G116" s="123">
        <f>Cornering!$F$10</f>
        <v>49.780756522977832</v>
      </c>
      <c r="H116" s="123"/>
      <c r="I116" s="122">
        <f>LOOKUP(G116,'Max limit'!CF:CF,'Max limit'!CC:CC)</f>
        <v>8740</v>
      </c>
      <c r="J116" s="122">
        <v>3</v>
      </c>
      <c r="L116" s="71">
        <f t="shared" si="10"/>
        <v>49.780756522977832</v>
      </c>
    </row>
    <row r="117" spans="2:12" ht="27" thickTop="1" thickBot="1">
      <c r="B117" s="122"/>
      <c r="C117" s="122" t="str">
        <f t="shared" ca="1" si="12"/>
        <v>Turn 2</v>
      </c>
      <c r="D117" s="122"/>
      <c r="E117" s="123">
        <f t="shared" si="9"/>
        <v>800</v>
      </c>
      <c r="F117" s="123">
        <f t="shared" si="13"/>
        <v>0.20088083626017603</v>
      </c>
      <c r="G117" s="123">
        <f>Cornering!$F$10</f>
        <v>49.780756522977832</v>
      </c>
      <c r="H117" s="123"/>
      <c r="I117" s="122">
        <f>LOOKUP(G117,'Max limit'!CF:CF,'Max limit'!CC:CC)</f>
        <v>8740</v>
      </c>
      <c r="J117" s="122">
        <v>3</v>
      </c>
      <c r="L117" s="71">
        <f t="shared" si="10"/>
        <v>49.780756522977832</v>
      </c>
    </row>
    <row r="118" spans="2:12" ht="27" thickTop="1" thickBot="1">
      <c r="B118" s="122"/>
      <c r="C118" s="122" t="str">
        <f t="shared" ca="1" si="12"/>
        <v>Turn 2</v>
      </c>
      <c r="D118" s="122"/>
      <c r="E118" s="123">
        <f t="shared" si="9"/>
        <v>810</v>
      </c>
      <c r="F118" s="123">
        <f t="shared" si="13"/>
        <v>0.20088083626017603</v>
      </c>
      <c r="G118" s="123">
        <f>Cornering!$F$10</f>
        <v>49.780756522977832</v>
      </c>
      <c r="H118" s="123"/>
      <c r="I118" s="122">
        <f>LOOKUP(G118,'Max limit'!CF:CF,'Max limit'!CC:CC)</f>
        <v>8740</v>
      </c>
      <c r="J118" s="122">
        <v>3</v>
      </c>
      <c r="L118" s="71">
        <f t="shared" si="10"/>
        <v>49.780756522977832</v>
      </c>
    </row>
    <row r="119" spans="2:12" ht="27" thickTop="1" thickBot="1">
      <c r="B119" s="122"/>
      <c r="C119" s="122" t="str">
        <f t="shared" ca="1" si="12"/>
        <v>Turn 2</v>
      </c>
      <c r="D119" s="122"/>
      <c r="E119" s="123">
        <f t="shared" si="9"/>
        <v>820</v>
      </c>
      <c r="F119" s="123">
        <f t="shared" si="13"/>
        <v>0.20088083626017603</v>
      </c>
      <c r="G119" s="123">
        <f>Cornering!$F$10</f>
        <v>49.780756522977832</v>
      </c>
      <c r="H119" s="123"/>
      <c r="I119" s="122">
        <f>LOOKUP(G119,'Max limit'!CF:CF,'Max limit'!CC:CC)</f>
        <v>8740</v>
      </c>
      <c r="J119" s="122">
        <v>3</v>
      </c>
      <c r="L119" s="71">
        <f t="shared" si="10"/>
        <v>49.780756522977832</v>
      </c>
    </row>
    <row r="120" spans="2:12" ht="27" thickTop="1" thickBot="1">
      <c r="B120" s="122"/>
      <c r="C120" s="122" t="str">
        <f t="shared" ca="1" si="12"/>
        <v>Turn 2</v>
      </c>
      <c r="D120" s="122"/>
      <c r="E120" s="123">
        <f t="shared" si="9"/>
        <v>830</v>
      </c>
      <c r="F120" s="123">
        <f t="shared" si="13"/>
        <v>0.20088083626017603</v>
      </c>
      <c r="G120" s="123">
        <f>Cornering!$F$10</f>
        <v>49.780756522977832</v>
      </c>
      <c r="H120" s="123"/>
      <c r="I120" s="122">
        <f>LOOKUP(G120,'Max limit'!CF:CF,'Max limit'!CC:CC)</f>
        <v>8740</v>
      </c>
      <c r="J120" s="122">
        <v>3</v>
      </c>
      <c r="L120" s="71">
        <f t="shared" si="10"/>
        <v>49.780756522977832</v>
      </c>
    </row>
    <row r="121" spans="2:12" ht="27" thickTop="1" thickBot="1">
      <c r="B121" s="122"/>
      <c r="C121" s="122" t="str">
        <f t="shared" ca="1" si="12"/>
        <v>Turn 2</v>
      </c>
      <c r="D121" s="122"/>
      <c r="E121" s="123">
        <f t="shared" si="9"/>
        <v>840</v>
      </c>
      <c r="F121" s="123">
        <f t="shared" si="13"/>
        <v>0.20088083626017603</v>
      </c>
      <c r="G121" s="123">
        <f>Cornering!$F$10</f>
        <v>49.780756522977832</v>
      </c>
      <c r="H121" s="123"/>
      <c r="I121" s="122">
        <f>LOOKUP(G121,'Max limit'!CF:CF,'Max limit'!CC:CC)</f>
        <v>8740</v>
      </c>
      <c r="J121" s="122">
        <v>3</v>
      </c>
      <c r="L121" s="71">
        <f t="shared" si="10"/>
        <v>49.780756522977832</v>
      </c>
    </row>
    <row r="122" spans="2:12" ht="27" thickTop="1" thickBot="1">
      <c r="B122" s="122"/>
      <c r="C122" s="122" t="str">
        <f t="shared" ca="1" si="12"/>
        <v>Turn 2</v>
      </c>
      <c r="D122" s="122"/>
      <c r="E122" s="123">
        <f t="shared" si="9"/>
        <v>850</v>
      </c>
      <c r="F122" s="123">
        <f t="shared" si="13"/>
        <v>0.20088083626017603</v>
      </c>
      <c r="G122" s="123">
        <f>Cornering!$F$10</f>
        <v>49.780756522977832</v>
      </c>
      <c r="H122" s="123"/>
      <c r="I122" s="122">
        <f>LOOKUP(G122,'Max limit'!CF:CF,'Max limit'!CC:CC)</f>
        <v>8740</v>
      </c>
      <c r="J122" s="122">
        <v>3</v>
      </c>
      <c r="L122" s="71">
        <f t="shared" si="10"/>
        <v>49.780756522977832</v>
      </c>
    </row>
    <row r="123" spans="2:12" ht="27" thickTop="1" thickBot="1">
      <c r="B123" s="122"/>
      <c r="C123" s="122" t="str">
        <f t="shared" ca="1" si="12"/>
        <v>Turn 2</v>
      </c>
      <c r="D123" s="122"/>
      <c r="E123" s="123">
        <f t="shared" si="9"/>
        <v>860</v>
      </c>
      <c r="F123" s="123">
        <f t="shared" si="13"/>
        <v>0.20088083626017603</v>
      </c>
      <c r="G123" s="123">
        <f>Cornering!$F$10</f>
        <v>49.780756522977832</v>
      </c>
      <c r="H123" s="123"/>
      <c r="I123" s="122">
        <f>LOOKUP(G123,'Max limit'!CF:CF,'Max limit'!CC:CC)</f>
        <v>8740</v>
      </c>
      <c r="J123" s="122">
        <v>3</v>
      </c>
      <c r="L123" s="71">
        <f t="shared" si="10"/>
        <v>49.780756522977832</v>
      </c>
    </row>
    <row r="124" spans="2:12" ht="27" thickTop="1" thickBot="1">
      <c r="B124" s="122"/>
      <c r="C124" s="122" t="str">
        <f t="shared" ca="1" si="12"/>
        <v>Turn 2</v>
      </c>
      <c r="D124" s="123">
        <f>SUM(F113:F138)</f>
        <v>5.2229017427645781</v>
      </c>
      <c r="E124" s="123">
        <f t="shared" si="9"/>
        <v>870</v>
      </c>
      <c r="F124" s="123">
        <f t="shared" si="13"/>
        <v>0.20088083626017603</v>
      </c>
      <c r="G124" s="123">
        <f>Cornering!$F$10</f>
        <v>49.780756522977832</v>
      </c>
      <c r="H124" s="123"/>
      <c r="I124" s="122">
        <f>LOOKUP(G124,'Max limit'!CF:CF,'Max limit'!CC:CC)</f>
        <v>8740</v>
      </c>
      <c r="J124" s="122">
        <v>3</v>
      </c>
      <c r="L124" s="71">
        <f t="shared" si="10"/>
        <v>49.780756522977832</v>
      </c>
    </row>
    <row r="125" spans="2:12" ht="27" thickTop="1" thickBot="1">
      <c r="B125" s="122"/>
      <c r="C125" s="122" t="str">
        <f t="shared" ca="1" si="12"/>
        <v>Turn 2</v>
      </c>
      <c r="D125" s="122"/>
      <c r="E125" s="123">
        <f t="shared" si="9"/>
        <v>880</v>
      </c>
      <c r="F125" s="123">
        <f t="shared" si="13"/>
        <v>0.20088083626017603</v>
      </c>
      <c r="G125" s="123">
        <f>Cornering!$F$10</f>
        <v>49.780756522977832</v>
      </c>
      <c r="H125" s="123"/>
      <c r="I125" s="122">
        <f>LOOKUP(G125,'Max limit'!CF:CF,'Max limit'!CC:CC)</f>
        <v>8740</v>
      </c>
      <c r="J125" s="122">
        <v>3</v>
      </c>
      <c r="L125" s="71">
        <f t="shared" si="10"/>
        <v>49.780756522977832</v>
      </c>
    </row>
    <row r="126" spans="2:12" ht="27" thickTop="1" thickBot="1">
      <c r="B126" s="122"/>
      <c r="C126" s="122" t="str">
        <f t="shared" ca="1" si="12"/>
        <v>Turn 2</v>
      </c>
      <c r="D126" s="122"/>
      <c r="E126" s="123">
        <f t="shared" si="9"/>
        <v>890</v>
      </c>
      <c r="F126" s="123">
        <f t="shared" si="13"/>
        <v>0.20088083626017603</v>
      </c>
      <c r="G126" s="123">
        <f>Cornering!$F$10</f>
        <v>49.780756522977832</v>
      </c>
      <c r="H126" s="123"/>
      <c r="I126" s="122">
        <f>LOOKUP(G126,'Max limit'!CF:CF,'Max limit'!CC:CC)</f>
        <v>8740</v>
      </c>
      <c r="J126" s="122">
        <v>3</v>
      </c>
      <c r="L126" s="71">
        <f t="shared" si="10"/>
        <v>49.780756522977832</v>
      </c>
    </row>
    <row r="127" spans="2:12" ht="27" thickTop="1" thickBot="1">
      <c r="B127" s="122"/>
      <c r="C127" s="122" t="str">
        <f t="shared" ca="1" si="12"/>
        <v>Turn 2</v>
      </c>
      <c r="D127" s="122"/>
      <c r="E127" s="123">
        <f t="shared" si="9"/>
        <v>900</v>
      </c>
      <c r="F127" s="123">
        <f t="shared" si="13"/>
        <v>0.20088083626017603</v>
      </c>
      <c r="G127" s="123">
        <f>Cornering!$F$10</f>
        <v>49.780756522977832</v>
      </c>
      <c r="H127" s="123"/>
      <c r="I127" s="122">
        <f>LOOKUP(G127,'Max limit'!CF:CF,'Max limit'!CC:CC)</f>
        <v>8740</v>
      </c>
      <c r="J127" s="122">
        <v>3</v>
      </c>
      <c r="L127" s="71">
        <f t="shared" si="10"/>
        <v>49.780756522977832</v>
      </c>
    </row>
    <row r="128" spans="2:12" ht="27" thickTop="1" thickBot="1">
      <c r="B128" s="122"/>
      <c r="C128" s="122" t="str">
        <f t="shared" ca="1" si="12"/>
        <v>Turn 2</v>
      </c>
      <c r="D128" s="122"/>
      <c r="E128" s="123">
        <f t="shared" si="9"/>
        <v>910</v>
      </c>
      <c r="F128" s="123">
        <f t="shared" si="13"/>
        <v>0.20088083626017603</v>
      </c>
      <c r="G128" s="123">
        <f>Cornering!$F$10</f>
        <v>49.780756522977832</v>
      </c>
      <c r="H128" s="123"/>
      <c r="I128" s="122">
        <f>LOOKUP(G128,'Max limit'!CF:CF,'Max limit'!CC:CC)</f>
        <v>8740</v>
      </c>
      <c r="J128" s="122">
        <v>3</v>
      </c>
      <c r="L128" s="71">
        <f t="shared" si="10"/>
        <v>49.780756522977832</v>
      </c>
    </row>
    <row r="129" spans="2:12" ht="27" thickTop="1" thickBot="1">
      <c r="B129" s="122"/>
      <c r="C129" s="122" t="str">
        <f t="shared" ca="1" si="12"/>
        <v>Turn 2</v>
      </c>
      <c r="D129" s="122"/>
      <c r="E129" s="123">
        <f t="shared" si="9"/>
        <v>920</v>
      </c>
      <c r="F129" s="123">
        <f t="shared" si="13"/>
        <v>0.20088083626017603</v>
      </c>
      <c r="G129" s="123">
        <f>Cornering!$F$10</f>
        <v>49.780756522977832</v>
      </c>
      <c r="H129" s="123"/>
      <c r="I129" s="122">
        <f>LOOKUP(G129,'Max limit'!CF:CF,'Max limit'!CC:CC)</f>
        <v>8740</v>
      </c>
      <c r="J129" s="122">
        <v>3</v>
      </c>
      <c r="L129" s="71">
        <f t="shared" si="10"/>
        <v>49.780756522977832</v>
      </c>
    </row>
    <row r="130" spans="2:12" ht="27" thickTop="1" thickBot="1">
      <c r="B130" s="122"/>
      <c r="C130" s="122" t="str">
        <f t="shared" ca="1" si="12"/>
        <v>Turn 2</v>
      </c>
      <c r="D130" s="122"/>
      <c r="E130" s="123">
        <f t="shared" si="9"/>
        <v>930</v>
      </c>
      <c r="F130" s="123">
        <f t="shared" si="13"/>
        <v>0.20088083626017603</v>
      </c>
      <c r="G130" s="123">
        <f>Cornering!$F$10</f>
        <v>49.780756522977832</v>
      </c>
      <c r="H130" s="123"/>
      <c r="I130" s="122">
        <f>LOOKUP(G130,'Max limit'!CF:CF,'Max limit'!CC:CC)</f>
        <v>8740</v>
      </c>
      <c r="J130" s="122">
        <v>3</v>
      </c>
      <c r="L130" s="71">
        <f t="shared" si="10"/>
        <v>49.780756522977832</v>
      </c>
    </row>
    <row r="131" spans="2:12" ht="27" thickTop="1" thickBot="1">
      <c r="B131" s="122"/>
      <c r="C131" s="122" t="str">
        <f t="shared" ca="1" si="12"/>
        <v>Turn 2</v>
      </c>
      <c r="D131" s="122"/>
      <c r="E131" s="123">
        <f t="shared" si="9"/>
        <v>940</v>
      </c>
      <c r="F131" s="123">
        <f t="shared" si="13"/>
        <v>0.20088083626017603</v>
      </c>
      <c r="G131" s="123">
        <f>Cornering!$F$10</f>
        <v>49.780756522977832</v>
      </c>
      <c r="H131" s="123"/>
      <c r="I131" s="122">
        <f>LOOKUP(G131,'Max limit'!CF:CF,'Max limit'!CC:CC)</f>
        <v>8740</v>
      </c>
      <c r="J131" s="122">
        <v>3</v>
      </c>
      <c r="L131" s="71">
        <f t="shared" si="10"/>
        <v>49.780756522977832</v>
      </c>
    </row>
    <row r="132" spans="2:12" ht="27" thickTop="1" thickBot="1">
      <c r="B132" s="122"/>
      <c r="C132" s="122" t="str">
        <f t="shared" ca="1" si="12"/>
        <v>Turn 2</v>
      </c>
      <c r="D132" s="122"/>
      <c r="E132" s="123">
        <f t="shared" si="9"/>
        <v>950</v>
      </c>
      <c r="F132" s="123">
        <f t="shared" si="13"/>
        <v>0.20088083626017603</v>
      </c>
      <c r="G132" s="123">
        <f>Cornering!$F$10</f>
        <v>49.780756522977832</v>
      </c>
      <c r="H132" s="123"/>
      <c r="I132" s="122">
        <f>LOOKUP(G132,'Max limit'!CF:CF,'Max limit'!CC:CC)</f>
        <v>8740</v>
      </c>
      <c r="J132" s="122">
        <v>3</v>
      </c>
      <c r="L132" s="71">
        <f t="shared" si="10"/>
        <v>49.780756522977832</v>
      </c>
    </row>
    <row r="133" spans="2:12" ht="27" thickTop="1" thickBot="1">
      <c r="B133" s="122"/>
      <c r="C133" s="122" t="str">
        <f t="shared" ca="1" si="12"/>
        <v>Turn 2</v>
      </c>
      <c r="D133" s="122"/>
      <c r="E133" s="123">
        <f t="shared" si="9"/>
        <v>960</v>
      </c>
      <c r="F133" s="123">
        <f t="shared" si="13"/>
        <v>0.20088083626017603</v>
      </c>
      <c r="G133" s="123">
        <f>Cornering!$F$10</f>
        <v>49.780756522977832</v>
      </c>
      <c r="H133" s="123"/>
      <c r="I133" s="122">
        <f>LOOKUP(G133,'Max limit'!CF:CF,'Max limit'!CC:CC)</f>
        <v>8740</v>
      </c>
      <c r="J133" s="122">
        <v>3</v>
      </c>
      <c r="L133" s="71">
        <f t="shared" si="10"/>
        <v>49.780756522977832</v>
      </c>
    </row>
    <row r="134" spans="2:12" ht="27" thickTop="1" thickBot="1">
      <c r="B134" s="122"/>
      <c r="C134" s="122" t="str">
        <f t="shared" ca="1" si="12"/>
        <v>Turn 2</v>
      </c>
      <c r="D134" s="122"/>
      <c r="E134" s="123">
        <f t="shared" si="9"/>
        <v>970</v>
      </c>
      <c r="F134" s="123">
        <f t="shared" si="13"/>
        <v>0.20088083626017603</v>
      </c>
      <c r="G134" s="123">
        <f>Cornering!$F$10</f>
        <v>49.780756522977832</v>
      </c>
      <c r="H134" s="123"/>
      <c r="I134" s="122">
        <f>LOOKUP(G134,'Max limit'!CF:CF,'Max limit'!CC:CC)</f>
        <v>8740</v>
      </c>
      <c r="J134" s="122">
        <v>3</v>
      </c>
      <c r="L134" s="71">
        <f t="shared" si="10"/>
        <v>49.780756522977832</v>
      </c>
    </row>
    <row r="135" spans="2:12" ht="27" thickTop="1" thickBot="1">
      <c r="B135" s="122"/>
      <c r="C135" s="122" t="str">
        <f t="shared" ca="1" si="12"/>
        <v>Turn 2</v>
      </c>
      <c r="D135" s="122"/>
      <c r="E135" s="123">
        <f t="shared" si="9"/>
        <v>980</v>
      </c>
      <c r="F135" s="123">
        <f t="shared" si="13"/>
        <v>0.20088083626017603</v>
      </c>
      <c r="G135" s="123">
        <f>Cornering!$F$10</f>
        <v>49.780756522977832</v>
      </c>
      <c r="H135" s="123"/>
      <c r="I135" s="122">
        <f>LOOKUP(G135,'Max limit'!CF:CF,'Max limit'!CC:CC)</f>
        <v>8740</v>
      </c>
      <c r="J135" s="122">
        <v>3</v>
      </c>
      <c r="L135" s="71">
        <f t="shared" si="10"/>
        <v>49.780756522977832</v>
      </c>
    </row>
    <row r="136" spans="2:12" ht="27" thickTop="1" thickBot="1">
      <c r="B136" s="122"/>
      <c r="C136" s="122" t="str">
        <f t="shared" ca="1" si="12"/>
        <v>Turn 2</v>
      </c>
      <c r="D136" s="122"/>
      <c r="E136" s="123">
        <f t="shared" si="9"/>
        <v>990</v>
      </c>
      <c r="F136" s="123">
        <f t="shared" si="13"/>
        <v>0.20088083626017603</v>
      </c>
      <c r="G136" s="123">
        <f>Cornering!$F$10</f>
        <v>49.780756522977832</v>
      </c>
      <c r="H136" s="123"/>
      <c r="I136" s="122">
        <f>LOOKUP(G136,'Max limit'!CF:CF,'Max limit'!CC:CC)</f>
        <v>8740</v>
      </c>
      <c r="J136" s="122">
        <v>3</v>
      </c>
      <c r="L136" s="71">
        <f t="shared" si="10"/>
        <v>49.780756522977832</v>
      </c>
    </row>
    <row r="137" spans="2:12" ht="27" thickTop="1" thickBot="1">
      <c r="B137" s="122"/>
      <c r="C137" s="122" t="str">
        <f t="shared" ca="1" si="12"/>
        <v>Turn 2</v>
      </c>
      <c r="D137" s="122"/>
      <c r="E137" s="123">
        <f t="shared" si="9"/>
        <v>1000</v>
      </c>
      <c r="F137" s="123">
        <f t="shared" si="13"/>
        <v>0.20088083626017603</v>
      </c>
      <c r="G137" s="123">
        <f>Cornering!$F$10</f>
        <v>49.780756522977832</v>
      </c>
      <c r="H137" s="123"/>
      <c r="I137" s="122">
        <f>LOOKUP(G137,'Max limit'!CF:CF,'Max limit'!CC:CC)</f>
        <v>8740</v>
      </c>
      <c r="J137" s="122">
        <v>3</v>
      </c>
      <c r="L137" s="71">
        <f t="shared" si="10"/>
        <v>49.780756522977832</v>
      </c>
    </row>
    <row r="138" spans="2:12" ht="27" thickTop="1" thickBot="1">
      <c r="B138" s="122"/>
      <c r="C138" s="122" t="str">
        <f t="shared" ca="1" si="12"/>
        <v>Turn 2</v>
      </c>
      <c r="D138" s="122"/>
      <c r="E138" s="123">
        <f t="shared" si="9"/>
        <v>1010</v>
      </c>
      <c r="F138" s="123">
        <f t="shared" si="13"/>
        <v>0.20088083626017603</v>
      </c>
      <c r="G138" s="123">
        <f>Cornering!$F$10</f>
        <v>49.780756522977832</v>
      </c>
      <c r="H138" s="123"/>
      <c r="I138" s="122">
        <f>LOOKUP(G138,'Max limit'!CF:CF,'Max limit'!CC:CC)</f>
        <v>8740</v>
      </c>
      <c r="J138" s="122">
        <v>3</v>
      </c>
      <c r="L138" s="71">
        <f t="shared" si="10"/>
        <v>49.780756522977832</v>
      </c>
    </row>
    <row r="139" spans="2:12" ht="27" thickTop="1" thickBot="1">
      <c r="B139" s="120"/>
      <c r="C139" s="120"/>
      <c r="D139" s="120"/>
      <c r="E139" s="121">
        <f t="shared" si="9"/>
        <v>1020</v>
      </c>
      <c r="F139" s="121">
        <f t="shared" si="13"/>
        <v>0.19762784692941857</v>
      </c>
      <c r="G139" s="121">
        <f>SQRT(H139)</f>
        <v>51.41955664515006</v>
      </c>
      <c r="H139" s="121">
        <f>(G138^2)+(2*(LOOKUP(I138,'Max limit'!W:W,'Max limit'!Z:Z)*('Track spec'!E139-'Track spec'!E138)))</f>
        <v>2643.9708055837955</v>
      </c>
      <c r="I139" s="120">
        <f>LOOKUP(G139,'Max limit'!CF:CF,'Max limit'!CC:CC)</f>
        <v>9000</v>
      </c>
      <c r="J139" s="120">
        <v>3</v>
      </c>
      <c r="L139" s="71">
        <f t="shared" si="10"/>
        <v>50.108516547412279</v>
      </c>
    </row>
    <row r="140" spans="2:12" ht="27" thickTop="1" thickBot="1">
      <c r="B140" s="120"/>
      <c r="C140" s="120"/>
      <c r="D140" s="120"/>
      <c r="E140" s="121">
        <f t="shared" si="9"/>
        <v>1030</v>
      </c>
      <c r="F140" s="121">
        <f t="shared" si="13"/>
        <v>0.19155513928592358</v>
      </c>
      <c r="G140" s="121">
        <f t="shared" ref="G140:G146" si="14">SQRT(H140)</f>
        <v>52.989022913486188</v>
      </c>
      <c r="H140" s="121">
        <f>(G139^2)+(2*(LOOKUP(I139,'Max limit'!W:W,'Max limit'!Z:Z)*('Track spec'!E140-'Track spec'!E139)))</f>
        <v>2807.8365493259644</v>
      </c>
      <c r="I140" s="120">
        <f>LOOKUP(G140,'Max limit'!CF:CF,'Max limit'!CC:CC)</f>
        <v>9260</v>
      </c>
      <c r="J140" s="120">
        <v>3</v>
      </c>
      <c r="L140" s="71">
        <f t="shared" si="10"/>
        <v>50.75016982551395</v>
      </c>
    </row>
    <row r="141" spans="2:12" ht="27" thickTop="1" thickBot="1">
      <c r="B141" s="120"/>
      <c r="C141" s="120"/>
      <c r="D141" s="120"/>
      <c r="E141" s="121">
        <f t="shared" si="9"/>
        <v>1040</v>
      </c>
      <c r="F141" s="121">
        <f t="shared" si="13"/>
        <v>0.1935721611317891</v>
      </c>
      <c r="G141" s="121">
        <f t="shared" si="14"/>
        <v>50.331619285592566</v>
      </c>
      <c r="H141" s="121">
        <f>(G140^2)+(2*(LOOKUP(I140,'Max limit'!AH:AH,'Max limit'!AJ:AJ)*('Track spec'!E141-'Track spec'!E140)))</f>
        <v>2533.2718999098338</v>
      </c>
      <c r="I141" s="120">
        <f>LOOKUP(G141,'Max limit'!CF:CF,'Max limit'!CC:CC)</f>
        <v>8820</v>
      </c>
      <c r="J141" s="120">
        <v>3</v>
      </c>
      <c r="L141" s="71">
        <f t="shared" si="10"/>
        <v>50.860342378036897</v>
      </c>
    </row>
    <row r="142" spans="2:12" ht="27" thickTop="1" thickBot="1">
      <c r="B142" s="120"/>
      <c r="C142" s="120" t="s">
        <v>314</v>
      </c>
      <c r="D142" s="121">
        <f>SUM(F139:F146)</f>
        <v>1.7676316982611826</v>
      </c>
      <c r="E142" s="121">
        <f t="shared" si="9"/>
        <v>1050</v>
      </c>
      <c r="F142" s="121">
        <f t="shared" si="13"/>
        <v>0.20437886199665506</v>
      </c>
      <c r="G142" s="121">
        <f t="shared" si="14"/>
        <v>47.525858755983599</v>
      </c>
      <c r="H142" s="121">
        <f>(G141^2)+(2*(LOOKUP(I141,'Max limit'!AH:AH,'Max limit'!AJ:AJ)*('Track spec'!E142-'Track spec'!E141)))</f>
        <v>2258.7072504937028</v>
      </c>
      <c r="I142" s="120">
        <f>LOOKUP(G142,'Max limit'!CF:CF,'Max limit'!CC:CC)</f>
        <v>8380</v>
      </c>
      <c r="J142" s="120">
        <v>3</v>
      </c>
      <c r="L142" s="71">
        <f t="shared" si="10"/>
        <v>50.409362824638045</v>
      </c>
    </row>
    <row r="143" spans="2:12" ht="27" thickTop="1" thickBot="1">
      <c r="B143" s="120"/>
      <c r="C143" s="120"/>
      <c r="D143" s="120"/>
      <c r="E143" s="121">
        <f t="shared" si="9"/>
        <v>1060</v>
      </c>
      <c r="F143" s="121">
        <f t="shared" si="13"/>
        <v>0.21722702788557616</v>
      </c>
      <c r="G143" s="121">
        <f t="shared" si="14"/>
        <v>44.543715618228035</v>
      </c>
      <c r="H143" s="121">
        <f>(G142^2)+(2*(LOOKUP(I142,'Max limit'!AH:AH,'Max limit'!AJ:AJ)*('Track spec'!E143-'Track spec'!E142)))</f>
        <v>1984.1426010775722</v>
      </c>
      <c r="I143" s="120">
        <f>LOOKUP(G143,'Max limit'!CF:CF,'Max limit'!CC:CC)</f>
        <v>7860</v>
      </c>
      <c r="J143" s="120">
        <v>3</v>
      </c>
      <c r="L143" s="71">
        <f t="shared" si="10"/>
        <v>49.361954643688094</v>
      </c>
    </row>
    <row r="144" spans="2:12" ht="27" thickTop="1" thickBot="1">
      <c r="B144" s="120"/>
      <c r="C144" s="120"/>
      <c r="D144" s="120"/>
      <c r="E144" s="121">
        <f t="shared" si="9"/>
        <v>1070</v>
      </c>
      <c r="F144" s="121">
        <f t="shared" si="13"/>
        <v>0.23285392234124686</v>
      </c>
      <c r="G144" s="121">
        <f t="shared" si="14"/>
        <v>41.347042840588266</v>
      </c>
      <c r="H144" s="121">
        <f>(G143^2)+(2*(LOOKUP(I143,'Max limit'!AH:AH,'Max limit'!AJ:AJ)*('Track spec'!E144-'Track spec'!E143)))</f>
        <v>1709.5779516614416</v>
      </c>
      <c r="I144" s="120">
        <f>LOOKUP(G144,'Max limit'!CF:CF,'Max limit'!CC:CC)</f>
        <v>7240</v>
      </c>
      <c r="J144" s="120">
        <v>3</v>
      </c>
      <c r="L144" s="71">
        <f t="shared" si="10"/>
        <v>47.347451882775729</v>
      </c>
    </row>
    <row r="145" spans="2:12" ht="27" thickTop="1" thickBot="1">
      <c r="B145" s="120"/>
      <c r="C145" s="120"/>
      <c r="D145" s="120"/>
      <c r="E145" s="121">
        <f t="shared" si="9"/>
        <v>1080</v>
      </c>
      <c r="F145" s="121">
        <f t="shared" si="13"/>
        <v>0.25243405668240115</v>
      </c>
      <c r="G145" s="121">
        <f t="shared" si="14"/>
        <v>37.881569426903511</v>
      </c>
      <c r="H145" s="121">
        <f>(G144^2)+(2*(LOOKUP(I144,'Max limit'!AH:AH,'Max limit'!AJ:AJ)*('Track spec'!E145-'Track spec'!E144)))</f>
        <v>1435.013302245311</v>
      </c>
      <c r="I145" s="120">
        <f>LOOKUP(G145,'Max limit'!CF:CF,'Max limit'!CC:CC)</f>
        <v>6630</v>
      </c>
      <c r="J145" s="120">
        <v>3</v>
      </c>
      <c r="L145" s="71">
        <f t="shared" si="10"/>
        <v>44.325961185459199</v>
      </c>
    </row>
    <row r="146" spans="2:12" ht="27" thickTop="1" thickBot="1">
      <c r="B146" s="120"/>
      <c r="C146" s="120"/>
      <c r="D146" s="120"/>
      <c r="E146" s="121">
        <f t="shared" si="9"/>
        <v>1090</v>
      </c>
      <c r="F146" s="121">
        <f t="shared" si="13"/>
        <v>0.27798268200817206</v>
      </c>
      <c r="G146" s="121">
        <f t="shared" si="14"/>
        <v>34.065358545437043</v>
      </c>
      <c r="H146" s="121">
        <f>(G145^2)+(2*(LOOKUP(I145,'Max limit'!AH:AH,'Max limit'!AJ:AJ)*('Track spec'!E146-'Track spec'!E145)))</f>
        <v>1160.4486528291804</v>
      </c>
      <c r="I146" s="120">
        <f>LOOKUP(G146,'Max limit'!CF:CF,'Max limit'!CC:CC)</f>
        <v>6010</v>
      </c>
      <c r="J146" s="120">
        <v>3</v>
      </c>
      <c r="L146" s="71">
        <f t="shared" si="10"/>
        <v>41.072709037428091</v>
      </c>
    </row>
    <row r="147" spans="2:12" ht="27" thickTop="1" thickBot="1">
      <c r="B147" s="122"/>
      <c r="C147" s="122"/>
      <c r="D147" s="122"/>
      <c r="E147" s="123">
        <f t="shared" si="9"/>
        <v>1100</v>
      </c>
      <c r="F147" s="123">
        <f t="shared" si="13"/>
        <v>0.27701111320851274</v>
      </c>
      <c r="G147" s="123">
        <f>Cornering!$G$10</f>
        <v>38.133910893062101</v>
      </c>
      <c r="H147" s="123"/>
      <c r="I147" s="122">
        <f>LOOKUP(G147,'Max limit'!CE:CE,'Max limit'!CC:CC)</f>
        <v>8400</v>
      </c>
      <c r="J147" s="122">
        <v>2</v>
      </c>
      <c r="L147" s="71">
        <f t="shared" si="10"/>
        <v>39.194319464843787</v>
      </c>
    </row>
    <row r="148" spans="2:12" ht="27" thickTop="1" thickBot="1">
      <c r="B148" s="122"/>
      <c r="C148" s="122"/>
      <c r="D148" s="122"/>
      <c r="E148" s="123">
        <f t="shared" si="9"/>
        <v>1110</v>
      </c>
      <c r="F148" s="123">
        <f t="shared" si="13"/>
        <v>0.26223379049798301</v>
      </c>
      <c r="G148" s="123">
        <f>Cornering!$G$10</f>
        <v>38.133910893062101</v>
      </c>
      <c r="H148" s="123"/>
      <c r="I148" s="122">
        <f>LOOKUP(G148,'Max limit'!CE:CE,'Max limit'!CC:CC)</f>
        <v>8400</v>
      </c>
      <c r="J148" s="122">
        <v>2</v>
      </c>
      <c r="L148" s="71">
        <f t="shared" si="10"/>
        <v>37.91235851981061</v>
      </c>
    </row>
    <row r="149" spans="2:12" ht="27" thickTop="1" thickBot="1">
      <c r="B149" s="122"/>
      <c r="C149" s="122"/>
      <c r="D149" s="122"/>
      <c r="E149" s="123">
        <f t="shared" si="9"/>
        <v>1120</v>
      </c>
      <c r="F149" s="123">
        <f t="shared" si="13"/>
        <v>0.26223379049798301</v>
      </c>
      <c r="G149" s="123">
        <f>Cornering!$G$10</f>
        <v>38.133910893062101</v>
      </c>
      <c r="H149" s="123"/>
      <c r="I149" s="122">
        <f>LOOKUP(G149,'Max limit'!CE:CE,'Max limit'!CC:CC)</f>
        <v>8400</v>
      </c>
      <c r="J149" s="122">
        <v>2</v>
      </c>
      <c r="L149" s="71">
        <f t="shared" si="10"/>
        <v>37.269732130305371</v>
      </c>
    </row>
    <row r="150" spans="2:12" ht="27" thickTop="1" thickBot="1">
      <c r="B150" s="122"/>
      <c r="C150" s="122"/>
      <c r="D150" s="122"/>
      <c r="E150" s="123">
        <f t="shared" si="9"/>
        <v>1130</v>
      </c>
      <c r="F150" s="123">
        <f t="shared" si="13"/>
        <v>0.26223379049798301</v>
      </c>
      <c r="G150" s="123">
        <f>Cornering!$G$10</f>
        <v>38.133910893062101</v>
      </c>
      <c r="H150" s="123"/>
      <c r="I150" s="122">
        <f>LOOKUP(G150,'Max limit'!CE:CE,'Max limit'!CC:CC)</f>
        <v>8400</v>
      </c>
      <c r="J150" s="122">
        <v>2</v>
      </c>
      <c r="L150" s="71">
        <f t="shared" si="10"/>
        <v>37.320200423537088</v>
      </c>
    </row>
    <row r="151" spans="2:12" ht="27" thickTop="1" thickBot="1">
      <c r="B151" s="122"/>
      <c r="C151" s="122"/>
      <c r="D151" s="123">
        <f>SUM(F148:F157)</f>
        <v>2.6223379049798297</v>
      </c>
      <c r="E151" s="123">
        <f t="shared" si="9"/>
        <v>1140</v>
      </c>
      <c r="F151" s="123">
        <f t="shared" si="13"/>
        <v>0.26223379049798301</v>
      </c>
      <c r="G151" s="123">
        <f>Cornering!$G$10</f>
        <v>38.133910893062101</v>
      </c>
      <c r="H151" s="123"/>
      <c r="I151" s="122">
        <f>LOOKUP(G151,'Max limit'!CE:CE,'Max limit'!CC:CC)</f>
        <v>8400</v>
      </c>
      <c r="J151" s="122">
        <v>2</v>
      </c>
      <c r="L151" s="71">
        <f t="shared" si="10"/>
        <v>38.133910893062101</v>
      </c>
    </row>
    <row r="152" spans="2:12" ht="27" thickTop="1" thickBot="1">
      <c r="B152" s="122"/>
      <c r="C152" s="122" t="s">
        <v>11</v>
      </c>
      <c r="D152" s="122"/>
      <c r="E152" s="123">
        <f t="shared" si="9"/>
        <v>1150</v>
      </c>
      <c r="F152" s="123">
        <f t="shared" si="13"/>
        <v>0.26223379049798301</v>
      </c>
      <c r="G152" s="123">
        <f>Cornering!$G$10</f>
        <v>38.133910893062101</v>
      </c>
      <c r="H152" s="123"/>
      <c r="I152" s="122">
        <f>LOOKUP(G152,'Max limit'!CE:CE,'Max limit'!CC:CC)</f>
        <v>8400</v>
      </c>
      <c r="J152" s="122">
        <v>2</v>
      </c>
      <c r="L152" s="71">
        <f t="shared" si="10"/>
        <v>38.133910893062101</v>
      </c>
    </row>
    <row r="153" spans="2:12" ht="27" thickTop="1" thickBot="1">
      <c r="B153" s="122"/>
      <c r="C153" s="122"/>
      <c r="D153" s="122"/>
      <c r="E153" s="123">
        <f t="shared" si="9"/>
        <v>1160</v>
      </c>
      <c r="F153" s="123">
        <f t="shared" si="13"/>
        <v>0.26223379049798301</v>
      </c>
      <c r="G153" s="123">
        <f>Cornering!$G$10</f>
        <v>38.133910893062101</v>
      </c>
      <c r="H153" s="123"/>
      <c r="I153" s="122">
        <f>LOOKUP(G153,'Max limit'!CE:CE,'Max limit'!CC:CC)</f>
        <v>8400</v>
      </c>
      <c r="J153" s="122">
        <v>2</v>
      </c>
      <c r="L153" s="71">
        <f t="shared" si="10"/>
        <v>38.133910893062101</v>
      </c>
    </row>
    <row r="154" spans="2:12" ht="27" thickTop="1" thickBot="1">
      <c r="B154" s="122"/>
      <c r="C154" s="122"/>
      <c r="D154" s="122"/>
      <c r="E154" s="123">
        <f t="shared" si="9"/>
        <v>1170</v>
      </c>
      <c r="F154" s="123">
        <f t="shared" si="13"/>
        <v>0.26223379049798301</v>
      </c>
      <c r="G154" s="123">
        <f>Cornering!$G$10</f>
        <v>38.133910893062101</v>
      </c>
      <c r="H154" s="123"/>
      <c r="I154" s="122">
        <f>LOOKUP(G154,'Max limit'!CE:CE,'Max limit'!CC:CC)</f>
        <v>8400</v>
      </c>
      <c r="J154" s="122">
        <v>2</v>
      </c>
      <c r="L154" s="71">
        <f t="shared" si="10"/>
        <v>38.133910893062101</v>
      </c>
    </row>
    <row r="155" spans="2:12" ht="27" thickTop="1" thickBot="1">
      <c r="B155" s="122"/>
      <c r="C155" s="122"/>
      <c r="D155" s="122"/>
      <c r="E155" s="123">
        <f t="shared" si="9"/>
        <v>1180</v>
      </c>
      <c r="F155" s="123">
        <f t="shared" si="13"/>
        <v>0.26223379049798301</v>
      </c>
      <c r="G155" s="123">
        <f>Cornering!$G$10</f>
        <v>38.133910893062101</v>
      </c>
      <c r="H155" s="123"/>
      <c r="I155" s="122">
        <f>LOOKUP(G155,'Max limit'!CE:CE,'Max limit'!CC:CC)</f>
        <v>8400</v>
      </c>
      <c r="J155" s="122">
        <v>2</v>
      </c>
      <c r="L155" s="71">
        <f t="shared" si="10"/>
        <v>38.133910893062101</v>
      </c>
    </row>
    <row r="156" spans="2:12" ht="27" thickTop="1" thickBot="1">
      <c r="B156" s="122"/>
      <c r="C156" s="122"/>
      <c r="D156" s="122"/>
      <c r="E156" s="123">
        <f t="shared" si="9"/>
        <v>1190</v>
      </c>
      <c r="F156" s="123">
        <f t="shared" si="13"/>
        <v>0.26223379049798301</v>
      </c>
      <c r="G156" s="123">
        <f>Cornering!$G$10</f>
        <v>38.133910893062101</v>
      </c>
      <c r="H156" s="123"/>
      <c r="I156" s="122">
        <f>LOOKUP(G156,'Max limit'!CE:CE,'Max limit'!CC:CC)</f>
        <v>8400</v>
      </c>
      <c r="J156" s="122">
        <v>2</v>
      </c>
      <c r="L156" s="71">
        <f t="shared" si="10"/>
        <v>38.133910893062101</v>
      </c>
    </row>
    <row r="157" spans="2:12" ht="27" thickTop="1" thickBot="1">
      <c r="B157" s="122"/>
      <c r="C157" s="122"/>
      <c r="D157" s="122"/>
      <c r="E157" s="123">
        <f t="shared" si="9"/>
        <v>1200</v>
      </c>
      <c r="F157" s="123">
        <f t="shared" si="13"/>
        <v>0.26223379049798301</v>
      </c>
      <c r="G157" s="123">
        <f>Cornering!$G$10</f>
        <v>38.133910893062101</v>
      </c>
      <c r="H157" s="123"/>
      <c r="I157" s="122">
        <f>LOOKUP(G157,'Max limit'!CE:CE,'Max limit'!CC:CC)</f>
        <v>8400</v>
      </c>
      <c r="J157" s="122">
        <v>2</v>
      </c>
      <c r="L157" s="71">
        <f t="shared" si="10"/>
        <v>38.133910893062101</v>
      </c>
    </row>
    <row r="158" spans="2:12" ht="27" thickTop="1" thickBot="1">
      <c r="B158" s="120"/>
      <c r="C158" s="120"/>
      <c r="D158" s="120"/>
      <c r="E158" s="121">
        <f t="shared" si="9"/>
        <v>1210</v>
      </c>
      <c r="F158" s="121">
        <f t="shared" si="13"/>
        <v>0.25480614222864406</v>
      </c>
      <c r="G158" s="121">
        <f>SQRT(H158)</f>
        <v>40.357132631522525</v>
      </c>
      <c r="H158" s="121">
        <f>(G157^2)+(2*(LOOKUP(I157,'Max limit'!W:W,'Max limit'!Y:Y)*('Track spec'!E158-'Track spec'!E157)))</f>
        <v>1628.6981542383</v>
      </c>
      <c r="I158" s="120">
        <f>LOOKUP(G158,'Max limit'!CE:CE,'Max limit'!CC:CC)</f>
        <v>8840</v>
      </c>
      <c r="J158" s="120">
        <v>2</v>
      </c>
      <c r="L158" s="71">
        <f t="shared" si="10"/>
        <v>38.578555240754184</v>
      </c>
    </row>
    <row r="159" spans="2:12" ht="27" thickTop="1" thickBot="1">
      <c r="B159" s="120"/>
      <c r="C159" s="120"/>
      <c r="D159" s="120"/>
      <c r="E159" s="121">
        <f t="shared" si="9"/>
        <v>1220</v>
      </c>
      <c r="F159" s="121">
        <f t="shared" si="13"/>
        <v>0.24155365890226893</v>
      </c>
      <c r="G159" s="121">
        <f>SQRT(H159)</f>
        <v>42.440205611620684</v>
      </c>
      <c r="H159" s="121">
        <f>(G158^2)+(2*(LOOKUP(I158,'Max limit'!W:W,'Max limit'!Y:Y)*('Track spec'!E159-'Track spec'!E158)))</f>
        <v>1801.1710523566398</v>
      </c>
      <c r="I159" s="120">
        <f>LOOKUP(G159,'Max limit'!CE:CE,'Max limit'!CC:CC)</f>
        <v>9270</v>
      </c>
      <c r="J159" s="120">
        <v>2</v>
      </c>
      <c r="L159" s="71">
        <f t="shared" si="10"/>
        <v>39.439814184465902</v>
      </c>
    </row>
    <row r="160" spans="2:12" ht="27" thickTop="1" thickBot="1">
      <c r="B160" s="120"/>
      <c r="C160" s="120"/>
      <c r="D160" s="120"/>
      <c r="E160" s="121">
        <f t="shared" si="9"/>
        <v>1230</v>
      </c>
      <c r="F160" s="121">
        <f t="shared" si="13"/>
        <v>0.23030209912120989</v>
      </c>
      <c r="G160" s="121">
        <f t="shared" ref="G160:G171" si="15">SQRT(H160)</f>
        <v>44.402250780727854</v>
      </c>
      <c r="H160" s="121">
        <f>(G159^2)+(2*(LOOKUP(I159,'Max limit'!W:W,'Max limit'!Y:Y)*('Track spec'!E160-'Track spec'!E159)))</f>
        <v>1971.5598743946475</v>
      </c>
      <c r="I160" s="120">
        <f>LOOKUP(G160,'Max limit'!CE:CE,'Max limit'!CC:CC)</f>
        <v>9710</v>
      </c>
      <c r="J160" s="120">
        <v>2</v>
      </c>
      <c r="L160" s="71">
        <f t="shared" si="10"/>
        <v>40.693482161999057</v>
      </c>
    </row>
    <row r="161" spans="2:12" ht="27" thickTop="1" thickBot="1">
      <c r="B161" s="120"/>
      <c r="C161" s="120"/>
      <c r="D161" s="120"/>
      <c r="E161" s="121">
        <f t="shared" si="9"/>
        <v>1240</v>
      </c>
      <c r="F161" s="121">
        <f t="shared" si="13"/>
        <v>0.22060618310778699</v>
      </c>
      <c r="G161" s="121">
        <f t="shared" si="15"/>
        <v>46.257039535845493</v>
      </c>
      <c r="H161" s="121">
        <f>(G160^2)+(2*(LOOKUP(I160,'Max limit'!W:W,'Max limit'!Y:Y)*('Track spec'!E161-'Track spec'!E160)))</f>
        <v>2139.7137066207733</v>
      </c>
      <c r="I161" s="120">
        <f>LOOKUP(G161,'Max limit'!CE:CE,'Max limit'!CC:CC)</f>
        <v>10150</v>
      </c>
      <c r="J161" s="120">
        <v>2</v>
      </c>
      <c r="L161" s="71">
        <f t="shared" si="10"/>
        <v>42.318107890555737</v>
      </c>
    </row>
    <row r="162" spans="2:12" ht="27" thickTop="1" thickBot="1">
      <c r="B162" s="120"/>
      <c r="C162" s="120"/>
      <c r="D162" s="120"/>
      <c r="E162" s="121">
        <f t="shared" si="9"/>
        <v>1250</v>
      </c>
      <c r="F162" s="121">
        <f t="shared" si="13"/>
        <v>0.21214990303294545</v>
      </c>
      <c r="G162" s="121">
        <f t="shared" si="15"/>
        <v>48.015923657044262</v>
      </c>
      <c r="H162" s="121">
        <f>(G161^2)+(2*(LOOKUP(I161,'Max limit'!W:W,'Max limit'!Y:Y)*('Track spec'!E162-'Track spec'!E161)))</f>
        <v>2305.5289246391026</v>
      </c>
      <c r="I162" s="120">
        <f>LOOKUP(G162,'Max limit'!CE:CE,'Max limit'!CC:CC)</f>
        <v>10590</v>
      </c>
      <c r="J162" s="120">
        <v>2</v>
      </c>
      <c r="L162" s="71">
        <f t="shared" si="10"/>
        <v>44.294510443352159</v>
      </c>
    </row>
    <row r="163" spans="2:12" ht="27" thickTop="1" thickBot="1">
      <c r="B163" s="120"/>
      <c r="C163" s="120"/>
      <c r="D163" s="120"/>
      <c r="E163" s="121">
        <f t="shared" si="9"/>
        <v>1260</v>
      </c>
      <c r="F163" s="121">
        <f t="shared" si="13"/>
        <v>0.21860214106600109</v>
      </c>
      <c r="G163" s="121">
        <f t="shared" si="15"/>
        <v>43.474488570718556</v>
      </c>
      <c r="H163" s="121">
        <f>(G161^2)+(2*(LOOKUP(I161,'Max limit'!AG:AG,'Max limit'!AI:AI)*(E163-E162)))</f>
        <v>1890.0311564855385</v>
      </c>
      <c r="I163" s="120">
        <f>LOOKUP(G163,'Max limit'!CE:CE,'Max limit'!CC:CC)</f>
        <v>9490</v>
      </c>
      <c r="J163" s="120">
        <v>2</v>
      </c>
      <c r="L163" s="71">
        <f t="shared" si="10"/>
        <v>44.917981631191367</v>
      </c>
    </row>
    <row r="164" spans="2:12" ht="27" thickTop="1" thickBot="1">
      <c r="B164" s="120"/>
      <c r="C164" s="120"/>
      <c r="D164" s="120"/>
      <c r="E164" s="121">
        <f t="shared" si="9"/>
        <v>1270</v>
      </c>
      <c r="F164" s="121">
        <f t="shared" si="13"/>
        <v>0.22526203900178551</v>
      </c>
      <c r="G164" s="121">
        <f t="shared" si="15"/>
        <v>45.310999160045846</v>
      </c>
      <c r="H164" s="121">
        <f>(G162^2)+(2*(LOOKUP(I162,'Max limit'!AG:AG,'Max limit'!AI:AI)*(E164-E163)))</f>
        <v>2053.0866448816751</v>
      </c>
      <c r="I164" s="120">
        <f>LOOKUP(G164,'Max limit'!CE:CE,'Max limit'!CC:CC)</f>
        <v>9930</v>
      </c>
      <c r="J164" s="120">
        <v>2</v>
      </c>
      <c r="L164" s="71">
        <f t="shared" si="10"/>
        <v>45.492140340876404</v>
      </c>
    </row>
    <row r="165" spans="2:12" ht="27" thickTop="1" thickBot="1">
      <c r="B165" s="120"/>
      <c r="C165" s="120"/>
      <c r="D165" s="121">
        <f>SUM(F158:F171)</f>
        <v>3.4425702593400667</v>
      </c>
      <c r="E165" s="121">
        <f t="shared" si="9"/>
        <v>1280</v>
      </c>
      <c r="F165" s="121">
        <f t="shared" si="13"/>
        <v>0.23293576163856702</v>
      </c>
      <c r="G165" s="121">
        <f t="shared" si="15"/>
        <v>40.549582569919878</v>
      </c>
      <c r="H165" s="121">
        <f>(G163^2)+(2*(LOOKUP(I163,'Max limit'!AG:AG,'Max limit'!AI:AI)*(E165-E164)))</f>
        <v>1644.26864659475</v>
      </c>
      <c r="I165" s="120">
        <f>LOOKUP(G165,'Max limit'!CE:CE,'Max limit'!CC:CC)</f>
        <v>8940</v>
      </c>
      <c r="J165" s="120">
        <v>2</v>
      </c>
      <c r="L165" s="71">
        <f t="shared" si="10"/>
        <v>44.721606698714808</v>
      </c>
    </row>
    <row r="166" spans="2:12" ht="27" thickTop="1" thickBot="1">
      <c r="B166" s="120"/>
      <c r="C166" s="120"/>
      <c r="D166" s="120"/>
      <c r="E166" s="121">
        <f t="shared" si="9"/>
        <v>1290</v>
      </c>
      <c r="F166" s="121">
        <f t="shared" si="13"/>
        <v>0.2408715269766005</v>
      </c>
      <c r="G166" s="121">
        <f t="shared" si="15"/>
        <v>42.482232153216351</v>
      </c>
      <c r="H166" s="121">
        <f>(G164^2)+(2*(LOOKUP(I164,'Max limit'!AG:AG,'Max limit'!AI:AI)*(E166-E165)))</f>
        <v>1804.740048719769</v>
      </c>
      <c r="I166" s="120">
        <f>LOOKUP(G166,'Max limit'!CE:CE,'Max limit'!CC:CC)</f>
        <v>9270</v>
      </c>
      <c r="J166" s="120">
        <v>2</v>
      </c>
      <c r="L166" s="71">
        <f t="shared" si="10"/>
        <v>43.966645222188973</v>
      </c>
    </row>
    <row r="167" spans="2:12" ht="27" thickTop="1" thickBot="1">
      <c r="B167" s="120"/>
      <c r="C167" s="120" t="s">
        <v>242</v>
      </c>
      <c r="D167" s="120"/>
      <c r="E167" s="121">
        <f t="shared" si="9"/>
        <v>1300</v>
      </c>
      <c r="F167" s="121">
        <f t="shared" si="13"/>
        <v>0.25025087263038504</v>
      </c>
      <c r="G167" s="121">
        <f t="shared" si="15"/>
        <v>37.437569083758987</v>
      </c>
      <c r="H167" s="121">
        <f>(G165^2)+(2*(LOOKUP(I165,'Max limit'!AG:AG,'Max limit'!AI:AI)*(E167-E166)))</f>
        <v>1401.5715789012265</v>
      </c>
      <c r="I167" s="120">
        <f>LOOKUP(G167,'Max limit'!CE:CE,'Max limit'!CC:CC)</f>
        <v>8180</v>
      </c>
      <c r="J167" s="120">
        <v>2</v>
      </c>
      <c r="L167" s="71">
        <f t="shared" si="10"/>
        <v>41.850974307531921</v>
      </c>
    </row>
    <row r="168" spans="2:12" ht="27" thickTop="1" thickBot="1">
      <c r="B168" s="120"/>
      <c r="C168" s="120"/>
      <c r="D168" s="120"/>
      <c r="E168" s="121">
        <f t="shared" ref="E168:E231" si="16">E167+10</f>
        <v>1310</v>
      </c>
      <c r="F168" s="121">
        <f t="shared" si="13"/>
        <v>0.25995206624589884</v>
      </c>
      <c r="G168" s="121">
        <f t="shared" si="15"/>
        <v>39.499692038378875</v>
      </c>
      <c r="H168" s="121">
        <f>(G166^2)+(2*(LOOKUP(I166,'Max limit'!AG:AG,'Max limit'!AI:AI)*(E168-E167)))</f>
        <v>1560.2256711267712</v>
      </c>
      <c r="I168" s="120">
        <f>LOOKUP(G168,'Max limit'!CE:CE,'Max limit'!CC:CC)</f>
        <v>8620</v>
      </c>
      <c r="J168" s="120">
        <v>2</v>
      </c>
      <c r="L168" s="71">
        <f t="shared" si="10"/>
        <v>41.05601500106399</v>
      </c>
    </row>
    <row r="169" spans="2:12" ht="27" thickTop="1" thickBot="1">
      <c r="B169" s="120"/>
      <c r="C169" s="120"/>
      <c r="D169" s="120"/>
      <c r="E169" s="121">
        <f t="shared" si="16"/>
        <v>1320</v>
      </c>
      <c r="F169" s="121">
        <f t="shared" si="13"/>
        <v>0.27174030485592143</v>
      </c>
      <c r="G169" s="121">
        <f t="shared" si="15"/>
        <v>34.099989873379251</v>
      </c>
      <c r="H169" s="121">
        <f>(G167^2)+(2*(LOOKUP(I167,'Max limit'!AG:AG,'Max limit'!AI:AI)*(E169-E168)))</f>
        <v>1162.8093093645675</v>
      </c>
      <c r="I169" s="120">
        <f>LOOKUP(G169,'Max limit'!CE:CE,'Max limit'!CC:CC)</f>
        <v>7520</v>
      </c>
      <c r="J169" s="120">
        <v>2</v>
      </c>
      <c r="L169" s="71">
        <f t="shared" ref="L169:L232" si="17">AVERAGE(G165:G169)</f>
        <v>38.81381314373067</v>
      </c>
    </row>
    <row r="170" spans="2:12" ht="27" thickTop="1" thickBot="1">
      <c r="B170" s="120"/>
      <c r="C170" s="120"/>
      <c r="D170" s="120"/>
      <c r="E170" s="121">
        <f t="shared" si="16"/>
        <v>1330</v>
      </c>
      <c r="F170" s="121">
        <f t="shared" si="13"/>
        <v>0.28400551600334589</v>
      </c>
      <c r="G170" s="121">
        <f t="shared" si="15"/>
        <v>36.321177579454229</v>
      </c>
      <c r="H170" s="121">
        <f>(G168^2)+(2*(LOOKUP(I168,'Max limit'!AG:AG,'Max limit'!AI:AI)*(E170-E169)))</f>
        <v>1319.2279407582487</v>
      </c>
      <c r="I170" s="120">
        <f>LOOKUP(G170,'Max limit'!CE:CE,'Max limit'!CC:CC)</f>
        <v>7960</v>
      </c>
      <c r="J170" s="120">
        <v>2</v>
      </c>
      <c r="L170" s="71">
        <f t="shared" si="17"/>
        <v>37.96813214563754</v>
      </c>
    </row>
    <row r="171" spans="2:12" ht="27" thickTop="1" thickBot="1">
      <c r="B171" s="120"/>
      <c r="C171" s="120"/>
      <c r="D171" s="120"/>
      <c r="E171" s="121">
        <f t="shared" si="16"/>
        <v>1340</v>
      </c>
      <c r="F171" s="121">
        <f t="shared" si="13"/>
        <v>0.29953204452870608</v>
      </c>
      <c r="G171" s="121">
        <f t="shared" si="15"/>
        <v>30.449641654490112</v>
      </c>
      <c r="H171" s="121">
        <f>(G169^2)+(2*(LOOKUP(I169,'Max limit'!AG:AG,'Max limit'!AI:AI)*(E171-E170)))</f>
        <v>927.18067688685937</v>
      </c>
      <c r="I171" s="120">
        <f>LOOKUP(G171,'Max limit'!CD:CD,'Max limit'!CC:CC)</f>
        <v>8740</v>
      </c>
      <c r="J171" s="120">
        <v>1</v>
      </c>
      <c r="L171" s="71">
        <f t="shared" si="17"/>
        <v>35.561614045892291</v>
      </c>
    </row>
    <row r="172" spans="2:12" ht="27" thickTop="1" thickBot="1">
      <c r="B172" s="122"/>
      <c r="C172" s="122"/>
      <c r="D172" s="122"/>
      <c r="E172" s="123">
        <f t="shared" si="16"/>
        <v>1350</v>
      </c>
      <c r="F172" s="123">
        <f t="shared" si="13"/>
        <v>0.37692711679108643</v>
      </c>
      <c r="G172" s="123">
        <f>Cornering!$H$10</f>
        <v>22.611014130286154</v>
      </c>
      <c r="H172" s="123"/>
      <c r="I172" s="122">
        <f>LOOKUP(G172,'Max limit'!CD:CD,'Max limit'!CC:CC)</f>
        <v>6570</v>
      </c>
      <c r="J172" s="122">
        <v>1</v>
      </c>
      <c r="L172" s="71">
        <f t="shared" si="17"/>
        <v>32.596303055197723</v>
      </c>
    </row>
    <row r="173" spans="2:12" ht="27" thickTop="1" thickBot="1">
      <c r="B173" s="122"/>
      <c r="C173" s="122"/>
      <c r="D173" s="122"/>
      <c r="E173" s="123">
        <f t="shared" si="16"/>
        <v>1360</v>
      </c>
      <c r="F173" s="123">
        <f t="shared" ref="F173:F236" si="18">(E173-E172)/((G173+G172)/2)</f>
        <v>0.44226233915822355</v>
      </c>
      <c r="G173" s="123">
        <f>Cornering!$H$10</f>
        <v>22.611014130286154</v>
      </c>
      <c r="H173" s="123"/>
      <c r="I173" s="122">
        <f>LOOKUP(G173,'Max limit'!CD:CD,'Max limit'!CC:CC)</f>
        <v>6570</v>
      </c>
      <c r="J173" s="122">
        <v>1</v>
      </c>
      <c r="L173" s="71">
        <f t="shared" si="17"/>
        <v>29.218567473579178</v>
      </c>
    </row>
    <row r="174" spans="2:12" ht="27" thickTop="1" thickBot="1">
      <c r="B174" s="122"/>
      <c r="C174" s="122"/>
      <c r="D174" s="122"/>
      <c r="E174" s="123">
        <f t="shared" si="16"/>
        <v>1370</v>
      </c>
      <c r="F174" s="123">
        <f t="shared" si="18"/>
        <v>0.44226233915822355</v>
      </c>
      <c r="G174" s="123">
        <f>Cornering!$H$10</f>
        <v>22.611014130286154</v>
      </c>
      <c r="H174" s="123"/>
      <c r="I174" s="122">
        <f>LOOKUP(G174,'Max limit'!CD:CD,'Max limit'!CC:CC)</f>
        <v>6570</v>
      </c>
      <c r="J174" s="122">
        <v>1</v>
      </c>
      <c r="L174" s="71">
        <f t="shared" si="17"/>
        <v>26.920772324960559</v>
      </c>
    </row>
    <row r="175" spans="2:12" ht="27" thickTop="1" thickBot="1">
      <c r="B175" s="122"/>
      <c r="C175" s="122" t="s">
        <v>14</v>
      </c>
      <c r="D175" s="123">
        <f>SUM(F173:F177)</f>
        <v>2.2113116957911179</v>
      </c>
      <c r="E175" s="123">
        <f t="shared" si="16"/>
        <v>1380</v>
      </c>
      <c r="F175" s="123">
        <f t="shared" si="18"/>
        <v>0.44226233915822355</v>
      </c>
      <c r="G175" s="123">
        <f>Cornering!$H$10</f>
        <v>22.611014130286154</v>
      </c>
      <c r="H175" s="123"/>
      <c r="I175" s="122">
        <f>LOOKUP(G175,'Max limit'!CD:CD,'Max limit'!CC:CC)</f>
        <v>6570</v>
      </c>
      <c r="J175" s="122">
        <v>1</v>
      </c>
      <c r="L175" s="71">
        <f t="shared" si="17"/>
        <v>24.178739635126945</v>
      </c>
    </row>
    <row r="176" spans="2:12" ht="27" thickTop="1" thickBot="1">
      <c r="B176" s="122"/>
      <c r="C176" s="122"/>
      <c r="D176" s="122"/>
      <c r="E176" s="123">
        <f t="shared" si="16"/>
        <v>1390</v>
      </c>
      <c r="F176" s="123">
        <f t="shared" si="18"/>
        <v>0.44226233915822355</v>
      </c>
      <c r="G176" s="123">
        <f>Cornering!$H$10</f>
        <v>22.611014130286154</v>
      </c>
      <c r="H176" s="123"/>
      <c r="I176" s="122">
        <f>LOOKUP(G176,'Max limit'!CD:CD,'Max limit'!CC:CC)</f>
        <v>6570</v>
      </c>
      <c r="J176" s="122">
        <v>1</v>
      </c>
      <c r="L176" s="71">
        <f t="shared" si="17"/>
        <v>22.611014130286154</v>
      </c>
    </row>
    <row r="177" spans="2:12" ht="27" thickTop="1" thickBot="1">
      <c r="B177" s="122"/>
      <c r="C177" s="122"/>
      <c r="D177" s="122"/>
      <c r="E177" s="123">
        <f t="shared" si="16"/>
        <v>1400</v>
      </c>
      <c r="F177" s="123">
        <f t="shared" si="18"/>
        <v>0.44226233915822355</v>
      </c>
      <c r="G177" s="123">
        <f>Cornering!$H$10</f>
        <v>22.611014130286154</v>
      </c>
      <c r="H177" s="123"/>
      <c r="I177" s="122">
        <f>LOOKUP(G177,'Max limit'!CD:CD,'Max limit'!CC:CC)</f>
        <v>6570</v>
      </c>
      <c r="J177" s="122">
        <v>1</v>
      </c>
      <c r="L177" s="71">
        <f t="shared" si="17"/>
        <v>22.611014130286154</v>
      </c>
    </row>
    <row r="178" spans="2:12" ht="27" thickTop="1" thickBot="1">
      <c r="B178" s="120"/>
      <c r="C178" s="120"/>
      <c r="D178" s="120"/>
      <c r="E178" s="121">
        <f t="shared" si="16"/>
        <v>1410</v>
      </c>
      <c r="F178" s="121">
        <f t="shared" si="18"/>
        <v>0.40892231299279347</v>
      </c>
      <c r="G178" s="121">
        <f>SQRT(H178)</f>
        <v>26.298031340051057</v>
      </c>
      <c r="H178" s="121">
        <f>(G177^2)+(2*(LOOKUP(I177,'Max limit'!W:W,'Max limit'!X:X)*(E178-E177)))</f>
        <v>691.58645236230768</v>
      </c>
      <c r="I178" s="120">
        <f>LOOKUP(G178,'Max limit'!CD:CD,'Max limit'!CC:CC)</f>
        <v>7580</v>
      </c>
      <c r="J178" s="120">
        <v>1</v>
      </c>
      <c r="L178" s="71">
        <f t="shared" si="17"/>
        <v>23.348417572239136</v>
      </c>
    </row>
    <row r="179" spans="2:12" ht="27" thickTop="1" thickBot="1">
      <c r="B179" s="120"/>
      <c r="C179" s="120"/>
      <c r="D179" s="120"/>
      <c r="E179" s="121">
        <f t="shared" si="16"/>
        <v>1420</v>
      </c>
      <c r="F179" s="121">
        <f t="shared" si="18"/>
        <v>0.35848671398769399</v>
      </c>
      <c r="G179" s="121">
        <f t="shared" ref="G179:G192" si="19">SQRT(H179)</f>
        <v>29.492041819219644</v>
      </c>
      <c r="H179" s="121">
        <f>(G178^2)+(2*(LOOKUP(I178,'Max limit'!W:W,'Max limit'!X:X)*(E179-E178)))</f>
        <v>869.78053066660027</v>
      </c>
      <c r="I179" s="120">
        <f>LOOKUP(G179,'Max limit'!CD:CD,'Max limit'!CC:CC)</f>
        <v>8450</v>
      </c>
      <c r="J179" s="120">
        <v>1</v>
      </c>
      <c r="L179" s="71">
        <f t="shared" si="17"/>
        <v>24.724623110025835</v>
      </c>
    </row>
    <row r="180" spans="2:12" ht="27" thickTop="1" thickBot="1">
      <c r="B180" s="120"/>
      <c r="C180" s="120"/>
      <c r="D180" s="120"/>
      <c r="E180" s="121">
        <f t="shared" si="16"/>
        <v>1430</v>
      </c>
      <c r="F180" s="121">
        <f t="shared" si="18"/>
        <v>0.32345558222811083</v>
      </c>
      <c r="G180" s="121">
        <f t="shared" si="19"/>
        <v>32.3402501518473</v>
      </c>
      <c r="H180" s="121">
        <f>(G179^2)+(2*(LOOKUP(I179,'Max limit'!W:W,'Max limit'!X:X)*(E180-E179)))</f>
        <v>1045.8917798840594</v>
      </c>
      <c r="I180" s="120">
        <f>LOOKUP(G180,'Max limit'!CD:CD,'Max limit'!CC:CC)</f>
        <v>9310</v>
      </c>
      <c r="J180" s="120">
        <v>1</v>
      </c>
      <c r="L180" s="71">
        <f t="shared" si="17"/>
        <v>26.670470314338065</v>
      </c>
    </row>
    <row r="181" spans="2:12" ht="27" thickTop="1" thickBot="1">
      <c r="B181" s="120"/>
      <c r="C181" s="120"/>
      <c r="D181" s="120"/>
      <c r="E181" s="121">
        <f t="shared" si="16"/>
        <v>1440</v>
      </c>
      <c r="F181" s="121">
        <f t="shared" si="18"/>
        <v>0.29733247619284614</v>
      </c>
      <c r="G181" s="121">
        <f t="shared" si="19"/>
        <v>34.924517747331841</v>
      </c>
      <c r="H181" s="121">
        <f>(G180^2)+(2*(LOOKUP(I180,'Max limit'!W:W,'Max limit'!X:X)*(E181-E180)))</f>
        <v>1219.7219398836969</v>
      </c>
      <c r="I181" s="120">
        <f>LOOKUP(G181,'Max limit'!CD:CD,'Max limit'!CC:CC)</f>
        <v>10040</v>
      </c>
      <c r="J181" s="120">
        <v>1</v>
      </c>
      <c r="L181" s="71">
        <f t="shared" si="17"/>
        <v>29.1331710377472</v>
      </c>
    </row>
    <row r="182" spans="2:12" ht="27" thickTop="1" thickBot="1">
      <c r="B182" s="120"/>
      <c r="C182" s="120"/>
      <c r="D182" s="120"/>
      <c r="E182" s="121">
        <f t="shared" si="16"/>
        <v>1450</v>
      </c>
      <c r="F182" s="121">
        <f t="shared" si="18"/>
        <v>0.27690643925439323</v>
      </c>
      <c r="G182" s="121">
        <f t="shared" si="19"/>
        <v>37.302043880677289</v>
      </c>
      <c r="H182" s="121">
        <f>(G181^2)+(2*(LOOKUP(I181,'Max limit'!W:W,'Max limit'!X:X)*(E182-E181)))</f>
        <v>1391.4424776759738</v>
      </c>
      <c r="I182" s="120">
        <f>LOOKUP(G182,'Max limit'!CD:CD,'Max limit'!CC:CC)</f>
        <v>10760</v>
      </c>
      <c r="J182" s="120">
        <v>1</v>
      </c>
      <c r="L182" s="71">
        <f t="shared" si="17"/>
        <v>32.071376987825431</v>
      </c>
    </row>
    <row r="183" spans="2:12" ht="27" thickTop="1" thickBot="1">
      <c r="B183" s="120"/>
      <c r="C183" s="120"/>
      <c r="D183" s="120"/>
      <c r="E183" s="121">
        <f t="shared" si="16"/>
        <v>1460</v>
      </c>
      <c r="F183" s="121">
        <f t="shared" si="18"/>
        <v>0.26038071301136984</v>
      </c>
      <c r="G183" s="121">
        <f t="shared" si="19"/>
        <v>39.508560747810222</v>
      </c>
      <c r="H183" s="121">
        <f>(G182^2)+(2*(LOOKUP(I182,'Max limit'!W:W,'Max limit'!X:X)*(E183-E182)))</f>
        <v>1560.9263723634103</v>
      </c>
      <c r="I183" s="120">
        <f>LOOKUP(G183,'Max limit'!CD:CD,'Max limit'!CC:CC)</f>
        <v>10890</v>
      </c>
      <c r="J183" s="120">
        <v>1</v>
      </c>
      <c r="L183" s="71">
        <f t="shared" si="17"/>
        <v>34.713482869377266</v>
      </c>
    </row>
    <row r="184" spans="2:12" ht="27" thickTop="1" thickBot="1">
      <c r="B184" s="120"/>
      <c r="C184" s="120"/>
      <c r="D184" s="121">
        <f>SUM(F178:F192)</f>
        <v>3.9024751686906747</v>
      </c>
      <c r="E184" s="121">
        <f t="shared" si="16"/>
        <v>1470</v>
      </c>
      <c r="F184" s="121">
        <f t="shared" si="18"/>
        <v>0.24660392995531724</v>
      </c>
      <c r="G184" s="121">
        <f t="shared" si="19"/>
        <v>41.593147581103466</v>
      </c>
      <c r="H184" s="121">
        <f>(G183^2)+(2*(LOOKUP(I183,'Max limit'!W:W,'Max limit'!X:X)*(E184-E183)))</f>
        <v>1729.9899257034529</v>
      </c>
      <c r="I184" s="120">
        <f>LOOKUP(G184,'Max limit'!CD:CD,'Max limit'!CC:CC)</f>
        <v>10890</v>
      </c>
      <c r="J184" s="120">
        <v>1</v>
      </c>
      <c r="L184" s="71">
        <f t="shared" si="17"/>
        <v>37.133704021754021</v>
      </c>
    </row>
    <row r="185" spans="2:12" ht="27" thickTop="1" thickBot="1">
      <c r="B185" s="120"/>
      <c r="C185" s="120" t="s">
        <v>16</v>
      </c>
      <c r="D185" s="120"/>
      <c r="E185" s="121">
        <f t="shared" si="16"/>
        <v>1480</v>
      </c>
      <c r="F185" s="121">
        <f t="shared" si="18"/>
        <v>0.23482094426153879</v>
      </c>
      <c r="G185" s="121">
        <f t="shared" si="19"/>
        <v>43.578130742879452</v>
      </c>
      <c r="H185" s="121">
        <f>(G184^2)+(2*(LOOKUP(I184,'Max limit'!W:W,'Max limit'!X:X)*(E185-E184)))</f>
        <v>1899.0534790434954</v>
      </c>
      <c r="I185" s="120">
        <f>LOOKUP(G185,'Max limit'!CD:CD,'Max limit'!CC:CC)</f>
        <v>10890</v>
      </c>
      <c r="J185" s="120">
        <v>1</v>
      </c>
      <c r="L185" s="71">
        <f t="shared" si="17"/>
        <v>39.38128013996046</v>
      </c>
    </row>
    <row r="186" spans="2:12" ht="27" thickTop="1" thickBot="1">
      <c r="B186" s="120"/>
      <c r="C186" s="120"/>
      <c r="D186" s="120"/>
      <c r="E186" s="121">
        <f t="shared" si="16"/>
        <v>1490</v>
      </c>
      <c r="F186" s="121">
        <f t="shared" si="18"/>
        <v>0.22478707996598565</v>
      </c>
      <c r="G186" s="121">
        <f t="shared" si="19"/>
        <v>45.394954378500131</v>
      </c>
      <c r="H186" s="121">
        <f>(G185^2)+(2*(LOOKUP(I185,'Max limit'!W:W,'Max limit'!Y:Y)*(E186-E185)))</f>
        <v>2060.7018830261081</v>
      </c>
      <c r="I186" s="120">
        <f>LOOKUP(G186,'Max limit'!CE:CE,'Max limit'!CC:CC)</f>
        <v>9930</v>
      </c>
      <c r="J186" s="120">
        <v>2</v>
      </c>
      <c r="L186" s="71">
        <f t="shared" si="17"/>
        <v>41.475367466194108</v>
      </c>
    </row>
    <row r="187" spans="2:12" ht="27" thickTop="1" thickBot="1">
      <c r="B187" s="120"/>
      <c r="C187" s="120"/>
      <c r="D187" s="120"/>
      <c r="E187" s="121">
        <f t="shared" si="16"/>
        <v>1500</v>
      </c>
      <c r="F187" s="121">
        <f t="shared" si="18"/>
        <v>0.21599796594685039</v>
      </c>
      <c r="G187" s="121">
        <f t="shared" si="19"/>
        <v>47.198510158667354</v>
      </c>
      <c r="H187" s="121">
        <f>(G186^2)+(2*(LOOKUP(I186,'Max limit'!W:W,'Max limit'!Y:Y)*(E187-E186)))</f>
        <v>2227.6993611978251</v>
      </c>
      <c r="I187" s="120">
        <f>LOOKUP(G187,'Max limit'!CE:CE,'Max limit'!CC:CC)</f>
        <v>10370</v>
      </c>
      <c r="J187" s="120">
        <v>2</v>
      </c>
      <c r="L187" s="71">
        <f t="shared" si="17"/>
        <v>43.454660721792123</v>
      </c>
    </row>
    <row r="188" spans="2:12" ht="27" thickTop="1" thickBot="1">
      <c r="B188" s="120"/>
      <c r="C188" s="120"/>
      <c r="D188" s="120"/>
      <c r="E188" s="121">
        <f t="shared" si="16"/>
        <v>1510</v>
      </c>
      <c r="F188" s="121">
        <f t="shared" si="18"/>
        <v>0.208095498299607</v>
      </c>
      <c r="G188" s="121">
        <f t="shared" si="19"/>
        <v>48.911209481710728</v>
      </c>
      <c r="H188" s="121">
        <f>(G187^2)+(2*(LOOKUP(I187,'Max limit'!W:W,'Max limit'!Y:Y)*(E188-E187)))</f>
        <v>2392.3064129637892</v>
      </c>
      <c r="I188" s="120">
        <f>LOOKUP(G188,'Max limit'!CE:CE,'Max limit'!CC:CC)</f>
        <v>10700</v>
      </c>
      <c r="J188" s="120">
        <v>2</v>
      </c>
      <c r="L188" s="71">
        <f t="shared" si="17"/>
        <v>45.335190468572222</v>
      </c>
    </row>
    <row r="189" spans="2:12" ht="27" thickTop="1" thickBot="1">
      <c r="B189" s="120"/>
      <c r="C189" s="120"/>
      <c r="D189" s="120"/>
      <c r="E189" s="121">
        <f t="shared" si="16"/>
        <v>1520</v>
      </c>
      <c r="F189" s="121">
        <f t="shared" si="18"/>
        <v>0.20108841513559395</v>
      </c>
      <c r="G189" s="121">
        <f t="shared" si="19"/>
        <v>50.547528539144409</v>
      </c>
      <c r="H189" s="121">
        <f>(G188^2)+(2*(LOOKUP(I188,'Max limit'!W:W,'Max limit'!Y:Y)*(E189-E188)))</f>
        <v>2555.0526414156188</v>
      </c>
      <c r="I189" s="120">
        <f>LOOKUP(G189,'Max limit'!CE:CE,'Max limit'!CC:CC)</f>
        <v>10890</v>
      </c>
      <c r="J189" s="120">
        <v>2</v>
      </c>
      <c r="L189" s="71">
        <f t="shared" si="17"/>
        <v>47.126066660180413</v>
      </c>
    </row>
    <row r="190" spans="2:12" ht="27" thickTop="1" thickBot="1">
      <c r="B190" s="120"/>
      <c r="C190" s="120"/>
      <c r="D190" s="120"/>
      <c r="E190" s="121">
        <f t="shared" si="16"/>
        <v>1530</v>
      </c>
      <c r="F190" s="121">
        <f t="shared" si="18"/>
        <v>0.20301942498721251</v>
      </c>
      <c r="G190" s="121">
        <f t="shared" si="19"/>
        <v>47.965212304544472</v>
      </c>
      <c r="H190" s="121">
        <f>(G189^2)+(2*(LOOKUP(I189,'Max limit'!AG:AG,'Max limit'!AI:AI)*(E190-E189)))</f>
        <v>2300.6615914200247</v>
      </c>
      <c r="I190" s="120">
        <f>LOOKUP(G190,'Max limit'!CE:CE,'Max limit'!CC:CC)</f>
        <v>10480</v>
      </c>
      <c r="J190" s="120">
        <v>2</v>
      </c>
      <c r="L190" s="71">
        <f t="shared" si="17"/>
        <v>48.003482972513417</v>
      </c>
    </row>
    <row r="191" spans="2:12" ht="27" thickTop="1" thickBot="1">
      <c r="B191" s="120"/>
      <c r="C191" s="120"/>
      <c r="D191" s="120"/>
      <c r="E191" s="121">
        <f t="shared" si="16"/>
        <v>1540</v>
      </c>
      <c r="F191" s="121">
        <f t="shared" si="18"/>
        <v>0.21452273370679686</v>
      </c>
      <c r="G191" s="121">
        <f t="shared" si="19"/>
        <v>45.264999964405028</v>
      </c>
      <c r="H191" s="121">
        <f>(G190^2)+(2*(LOOKUP(I190,'Max limit'!AG:AG,'Max limit'!AI:AI)*(E191-E190)))</f>
        <v>2048.9202217775874</v>
      </c>
      <c r="I191" s="120">
        <f>LOOKUP(G191,'Max limit'!CE:CE,'Max limit'!CC:CC)</f>
        <v>9930</v>
      </c>
      <c r="J191" s="120">
        <v>2</v>
      </c>
      <c r="L191" s="71">
        <f t="shared" si="17"/>
        <v>47.977492089694394</v>
      </c>
    </row>
    <row r="192" spans="2:12" ht="27" thickTop="1" thickBot="1">
      <c r="B192" s="120"/>
      <c r="C192" s="120"/>
      <c r="D192" s="120"/>
      <c r="E192" s="121">
        <f t="shared" si="16"/>
        <v>1550</v>
      </c>
      <c r="F192" s="121">
        <f t="shared" si="18"/>
        <v>0.22805493876456545</v>
      </c>
      <c r="G192" s="121">
        <f t="shared" si="19"/>
        <v>42.433166575400435</v>
      </c>
      <c r="H192" s="121">
        <f>(G191^2)+(2*(LOOKUP(I191,'Max limit'!AG:AG,'Max limit'!AI:AI)*(E192-E191)))</f>
        <v>1800.5736256156808</v>
      </c>
      <c r="I192" s="120">
        <f>LOOKUP(G192,'Max limit'!CE:CE,'Max limit'!CC:CC)</f>
        <v>9270</v>
      </c>
      <c r="J192" s="120">
        <v>2</v>
      </c>
      <c r="L192" s="71">
        <f t="shared" si="17"/>
        <v>47.024423373041017</v>
      </c>
    </row>
    <row r="193" spans="2:12" ht="27" thickTop="1" thickBot="1">
      <c r="B193" s="122"/>
      <c r="C193" s="122"/>
      <c r="D193" s="122"/>
      <c r="E193" s="123">
        <f t="shared" si="16"/>
        <v>1560</v>
      </c>
      <c r="F193" s="123">
        <f t="shared" si="18"/>
        <v>0.25728602882087931</v>
      </c>
      <c r="G193" s="123">
        <f>Cornering!$I$10</f>
        <v>35.301330286548698</v>
      </c>
      <c r="H193" s="123"/>
      <c r="I193" s="122">
        <f>LOOKUP(G193,'Max limit'!CE:CE,'Max limit'!CC:CC)</f>
        <v>7740</v>
      </c>
      <c r="J193" s="122">
        <v>2</v>
      </c>
      <c r="L193" s="71">
        <f t="shared" si="17"/>
        <v>44.302447534008607</v>
      </c>
    </row>
    <row r="194" spans="2:12" ht="27" thickTop="1" thickBot="1">
      <c r="B194" s="122"/>
      <c r="C194" s="122"/>
      <c r="D194" s="122"/>
      <c r="E194" s="123">
        <f t="shared" si="16"/>
        <v>1570</v>
      </c>
      <c r="F194" s="123">
        <f t="shared" si="18"/>
        <v>0.28327544369653468</v>
      </c>
      <c r="G194" s="123">
        <f>Cornering!$I$10</f>
        <v>35.301330286548698</v>
      </c>
      <c r="H194" s="123"/>
      <c r="I194" s="122">
        <f>LOOKUP(G194,'Max limit'!CE:CE,'Max limit'!CC:CC)</f>
        <v>7740</v>
      </c>
      <c r="J194" s="122">
        <v>2</v>
      </c>
      <c r="L194" s="71">
        <f t="shared" si="17"/>
        <v>41.253207883489473</v>
      </c>
    </row>
    <row r="195" spans="2:12" ht="27" thickTop="1" thickBot="1">
      <c r="B195" s="122"/>
      <c r="C195" s="122"/>
      <c r="D195" s="123">
        <f>SUM(F194:F201)</f>
        <v>2.2662035495722779</v>
      </c>
      <c r="E195" s="123">
        <f t="shared" si="16"/>
        <v>1580</v>
      </c>
      <c r="F195" s="123">
        <f t="shared" si="18"/>
        <v>0.28327544369653468</v>
      </c>
      <c r="G195" s="123">
        <f>Cornering!$I$10</f>
        <v>35.301330286548698</v>
      </c>
      <c r="H195" s="123"/>
      <c r="I195" s="122">
        <f>LOOKUP(G195,'Max limit'!CE:CE,'Max limit'!CC:CC)</f>
        <v>7740</v>
      </c>
      <c r="J195" s="122">
        <v>2</v>
      </c>
      <c r="L195" s="71">
        <f t="shared" si="17"/>
        <v>38.720431479890316</v>
      </c>
    </row>
    <row r="196" spans="2:12" ht="27" thickTop="1" thickBot="1">
      <c r="B196" s="122"/>
      <c r="C196" s="122"/>
      <c r="D196" s="122"/>
      <c r="E196" s="123">
        <f t="shared" si="16"/>
        <v>1590</v>
      </c>
      <c r="F196" s="123">
        <f t="shared" si="18"/>
        <v>0.28327544369653468</v>
      </c>
      <c r="G196" s="123">
        <f>Cornering!$I$10</f>
        <v>35.301330286548698</v>
      </c>
      <c r="H196" s="123"/>
      <c r="I196" s="122">
        <f>LOOKUP(G196,'Max limit'!CE:CE,'Max limit'!CC:CC)</f>
        <v>7740</v>
      </c>
      <c r="J196" s="122">
        <v>2</v>
      </c>
      <c r="L196" s="71">
        <f t="shared" si="17"/>
        <v>36.727697544319049</v>
      </c>
    </row>
    <row r="197" spans="2:12" ht="27" thickTop="1" thickBot="1">
      <c r="B197" s="122"/>
      <c r="C197" s="122" t="s">
        <v>17</v>
      </c>
      <c r="D197" s="122"/>
      <c r="E197" s="123">
        <f t="shared" si="16"/>
        <v>1600</v>
      </c>
      <c r="F197" s="123">
        <f t="shared" si="18"/>
        <v>0.28327544369653468</v>
      </c>
      <c r="G197" s="123">
        <f>Cornering!$I$10</f>
        <v>35.301330286548698</v>
      </c>
      <c r="H197" s="123"/>
      <c r="I197" s="122">
        <f>LOOKUP(G197,'Max limit'!CE:CE,'Max limit'!CC:CC)</f>
        <v>7740</v>
      </c>
      <c r="J197" s="122">
        <v>2</v>
      </c>
      <c r="L197" s="71">
        <f t="shared" si="17"/>
        <v>35.301330286548698</v>
      </c>
    </row>
    <row r="198" spans="2:12" ht="27" thickTop="1" thickBot="1">
      <c r="B198" s="122"/>
      <c r="C198" s="122"/>
      <c r="D198" s="122"/>
      <c r="E198" s="123">
        <f t="shared" si="16"/>
        <v>1610</v>
      </c>
      <c r="F198" s="123">
        <f t="shared" si="18"/>
        <v>0.28327544369653468</v>
      </c>
      <c r="G198" s="123">
        <f>Cornering!$I$10</f>
        <v>35.301330286548698</v>
      </c>
      <c r="H198" s="123"/>
      <c r="I198" s="122">
        <f>LOOKUP(G198,'Max limit'!CE:CE,'Max limit'!CC:CC)</f>
        <v>7740</v>
      </c>
      <c r="J198" s="122">
        <v>2</v>
      </c>
      <c r="L198" s="71">
        <f t="shared" si="17"/>
        <v>35.301330286548698</v>
      </c>
    </row>
    <row r="199" spans="2:12" ht="27" thickTop="1" thickBot="1">
      <c r="B199" s="122"/>
      <c r="C199" s="122"/>
      <c r="D199" s="122"/>
      <c r="E199" s="123">
        <f t="shared" si="16"/>
        <v>1620</v>
      </c>
      <c r="F199" s="123">
        <f t="shared" si="18"/>
        <v>0.28327544369653468</v>
      </c>
      <c r="G199" s="123">
        <f>Cornering!$I$10</f>
        <v>35.301330286548698</v>
      </c>
      <c r="H199" s="123"/>
      <c r="I199" s="122">
        <f>LOOKUP(G199,'Max limit'!CE:CE,'Max limit'!CC:CC)</f>
        <v>7740</v>
      </c>
      <c r="J199" s="122">
        <v>2</v>
      </c>
      <c r="L199" s="71">
        <f t="shared" si="17"/>
        <v>35.301330286548698</v>
      </c>
    </row>
    <row r="200" spans="2:12" ht="27" thickTop="1" thickBot="1">
      <c r="B200" s="122"/>
      <c r="C200" s="122"/>
      <c r="D200" s="122"/>
      <c r="E200" s="123">
        <f t="shared" si="16"/>
        <v>1630</v>
      </c>
      <c r="F200" s="123">
        <f t="shared" si="18"/>
        <v>0.28327544369653468</v>
      </c>
      <c r="G200" s="123">
        <f>Cornering!$I$10</f>
        <v>35.301330286548698</v>
      </c>
      <c r="H200" s="123"/>
      <c r="I200" s="122">
        <f>LOOKUP(G200,'Max limit'!CE:CE,'Max limit'!CC:CC)</f>
        <v>7740</v>
      </c>
      <c r="J200" s="122">
        <v>2</v>
      </c>
      <c r="L200" s="71">
        <f t="shared" si="17"/>
        <v>35.301330286548698</v>
      </c>
    </row>
    <row r="201" spans="2:12" ht="27" thickTop="1" thickBot="1">
      <c r="B201" s="122"/>
      <c r="C201" s="122"/>
      <c r="D201" s="122"/>
      <c r="E201" s="123">
        <f t="shared" si="16"/>
        <v>1640</v>
      </c>
      <c r="F201" s="123">
        <f t="shared" si="18"/>
        <v>0.28327544369653468</v>
      </c>
      <c r="G201" s="123">
        <f>Cornering!$I$10</f>
        <v>35.301330286548698</v>
      </c>
      <c r="H201" s="123"/>
      <c r="I201" s="122">
        <f>LOOKUP(G201,'Max limit'!CE:CE,'Max limit'!CC:CC)</f>
        <v>7740</v>
      </c>
      <c r="J201" s="122">
        <v>2</v>
      </c>
      <c r="L201" s="71">
        <f t="shared" si="17"/>
        <v>35.301330286548698</v>
      </c>
    </row>
    <row r="202" spans="2:12" ht="27" thickTop="1" thickBot="1">
      <c r="B202" s="120"/>
      <c r="C202" s="120"/>
      <c r="D202" s="120"/>
      <c r="E202" s="121">
        <f t="shared" si="16"/>
        <v>1650</v>
      </c>
      <c r="F202" s="121">
        <f t="shared" si="18"/>
        <v>0.27385582129375602</v>
      </c>
      <c r="G202" s="121">
        <f>SQRT(H202)</f>
        <v>37.729799398829314</v>
      </c>
      <c r="H202" s="121">
        <f>(G201^2)+(2*(LOOKUP(I201,'Max limit'!W:W,'Max limit'!Y:Y)*(E202-E201)))</f>
        <v>1423.5377626759007</v>
      </c>
      <c r="I202" s="120">
        <f>LOOKUP(G202,'Max limit'!CE:CE,'Max limit'!CC:CC)</f>
        <v>8290</v>
      </c>
      <c r="J202" s="120">
        <v>2</v>
      </c>
      <c r="L202" s="71">
        <f t="shared" si="17"/>
        <v>35.787024109004825</v>
      </c>
    </row>
    <row r="203" spans="2:12" ht="27" thickTop="1" thickBot="1">
      <c r="B203" s="120"/>
      <c r="C203" s="120"/>
      <c r="D203" s="120"/>
      <c r="E203" s="121">
        <f t="shared" si="16"/>
        <v>1660</v>
      </c>
      <c r="F203" s="121">
        <f t="shared" si="18"/>
        <v>0.25736234428748755</v>
      </c>
      <c r="G203" s="121">
        <f t="shared" ref="G203:G213" si="20">SQRT(H203)</f>
        <v>39.981646909955188</v>
      </c>
      <c r="H203" s="121">
        <f>(G202^2)+(2*(LOOKUP(I202,'Max limit'!W:W,'Max limit'!Y:Y)*(E203-E202)))</f>
        <v>1598.532089632329</v>
      </c>
      <c r="I203" s="120">
        <f>LOOKUP(G203,'Max limit'!CE:CE,'Max limit'!CC:CC)</f>
        <v>8730</v>
      </c>
      <c r="J203" s="120">
        <v>2</v>
      </c>
      <c r="L203" s="71">
        <f t="shared" si="17"/>
        <v>36.723087433686125</v>
      </c>
    </row>
    <row r="204" spans="2:12" ht="27" thickTop="1" thickBot="1">
      <c r="B204" s="120"/>
      <c r="C204" s="120"/>
      <c r="D204" s="120"/>
      <c r="E204" s="121">
        <f t="shared" si="16"/>
        <v>1670</v>
      </c>
      <c r="F204" s="121">
        <f t="shared" si="18"/>
        <v>0.24369113514876592</v>
      </c>
      <c r="G204" s="121">
        <f t="shared" si="20"/>
        <v>42.089455051922158</v>
      </c>
      <c r="H204" s="121">
        <f>(G203^2)+(2*(LOOKUP(I203,'Max limit'!W:W,'Max limit'!Y:Y)*(E204-E203)))</f>
        <v>1771.5222265677758</v>
      </c>
      <c r="I204" s="120">
        <f>LOOKUP(G204,'Max limit'!CE:CE,'Max limit'!CC:CC)</f>
        <v>9270</v>
      </c>
      <c r="J204" s="120">
        <v>2</v>
      </c>
      <c r="L204" s="71">
        <f t="shared" si="17"/>
        <v>38.080712386760815</v>
      </c>
    </row>
    <row r="205" spans="2:12" ht="27" thickTop="1" thickBot="1">
      <c r="B205" s="120"/>
      <c r="C205" s="120"/>
      <c r="D205" s="120"/>
      <c r="E205" s="121">
        <f t="shared" si="16"/>
        <v>1680</v>
      </c>
      <c r="F205" s="121">
        <f t="shared" si="18"/>
        <v>0.23213550482219325</v>
      </c>
      <c r="G205" s="121">
        <f t="shared" si="20"/>
        <v>44.067119812914747</v>
      </c>
      <c r="H205" s="121">
        <f>(G204^2)+(2*(LOOKUP(I204,'Max limit'!W:W,'Max limit'!Y:Y)*(E205-E204)))</f>
        <v>1941.9110486057834</v>
      </c>
      <c r="I205" s="120">
        <f>LOOKUP(G205,'Max limit'!CE:CE,'Max limit'!CC:CC)</f>
        <v>9710</v>
      </c>
      <c r="J205" s="120">
        <v>2</v>
      </c>
      <c r="L205" s="71">
        <f t="shared" si="17"/>
        <v>39.833870292034014</v>
      </c>
    </row>
    <row r="206" spans="2:12" ht="27" thickTop="1" thickBot="1">
      <c r="B206" s="120"/>
      <c r="C206" s="120"/>
      <c r="D206" s="120"/>
      <c r="E206" s="121">
        <f t="shared" si="16"/>
        <v>1690</v>
      </c>
      <c r="F206" s="121">
        <f t="shared" si="18"/>
        <v>0.22221589561883073</v>
      </c>
      <c r="G206" s="121">
        <f t="shared" si="20"/>
        <v>45.935442534408104</v>
      </c>
      <c r="H206" s="121">
        <f>(G205^2)+(2*(LOOKUP(I205,'Max limit'!W:W,'Max limit'!Y:Y)*(E206-E205)))</f>
        <v>2110.0648808319092</v>
      </c>
      <c r="I206" s="120">
        <f>LOOKUP(G206,'Max limit'!CE:CE,'Max limit'!CC:CC)</f>
        <v>10040</v>
      </c>
      <c r="J206" s="120">
        <v>2</v>
      </c>
      <c r="L206" s="71">
        <f t="shared" si="17"/>
        <v>41.960692741605904</v>
      </c>
    </row>
    <row r="207" spans="2:12" ht="27" thickTop="1" thickBot="1">
      <c r="B207" s="120"/>
      <c r="C207" s="120" t="s">
        <v>243</v>
      </c>
      <c r="D207" s="120"/>
      <c r="E207" s="121">
        <f t="shared" si="16"/>
        <v>1700</v>
      </c>
      <c r="F207" s="121">
        <f t="shared" si="18"/>
        <v>0.21356601956528629</v>
      </c>
      <c r="G207" s="121">
        <f t="shared" si="20"/>
        <v>47.712414183200842</v>
      </c>
      <c r="H207" s="121">
        <f>(G206^2)+(2*(LOOKUP(I206,'Max limit'!W:W,'Max limit'!Y:Y)*(E207-E206)))</f>
        <v>2276.474467189305</v>
      </c>
      <c r="I207" s="120">
        <f>LOOKUP(G207,'Max limit'!CE:CE,'Max limit'!CC:CC)</f>
        <v>10480</v>
      </c>
      <c r="J207" s="120">
        <v>2</v>
      </c>
      <c r="L207" s="71">
        <f t="shared" si="17"/>
        <v>43.957215698480212</v>
      </c>
    </row>
    <row r="208" spans="2:12" ht="27" thickTop="1" thickBot="1">
      <c r="B208" s="120"/>
      <c r="C208" s="120"/>
      <c r="D208" s="121">
        <f>SUM(F202:F213)</f>
        <v>2.7303135270838998</v>
      </c>
      <c r="E208" s="121">
        <f t="shared" si="16"/>
        <v>1710</v>
      </c>
      <c r="F208" s="121">
        <f t="shared" si="18"/>
        <v>0.20621383444421246</v>
      </c>
      <c r="G208" s="121">
        <f t="shared" si="20"/>
        <v>49.274289225442914</v>
      </c>
      <c r="H208" s="121">
        <f>(G207^2)+(2*(LOOKUP(I207,'Max limit'!W:W,'Max limit'!Z:Z)*(E208-E207)))</f>
        <v>2427.9555786725996</v>
      </c>
      <c r="I208" s="120">
        <f>LOOKUP(G208,'Max limit'!CF:CF,'Max limit'!CC:CC)</f>
        <v>8650</v>
      </c>
      <c r="J208" s="120">
        <v>3</v>
      </c>
      <c r="L208" s="71">
        <f t="shared" si="17"/>
        <v>45.815744161577754</v>
      </c>
    </row>
    <row r="209" spans="2:12" ht="27" thickTop="1" thickBot="1">
      <c r="B209" s="120"/>
      <c r="C209" s="120"/>
      <c r="D209" s="120"/>
      <c r="E209" s="121">
        <f t="shared" si="16"/>
        <v>1720</v>
      </c>
      <c r="F209" s="121">
        <f t="shared" si="18"/>
        <v>0.19958032590424951</v>
      </c>
      <c r="G209" s="121">
        <f t="shared" si="20"/>
        <v>50.935989064187609</v>
      </c>
      <c r="H209" s="121">
        <f>(G208^2)+(2*(LOOKUP(I208,'Max limit'!W:W,'Max limit'!Z:Z)*(E209-E208)))</f>
        <v>2594.4749819470399</v>
      </c>
      <c r="I209" s="120">
        <f>LOOKUP(G209,'Max limit'!CF:CF,'Max limit'!CC:CC)</f>
        <v>8910</v>
      </c>
      <c r="J209" s="120">
        <v>3</v>
      </c>
      <c r="L209" s="71">
        <f t="shared" si="17"/>
        <v>47.585050964030849</v>
      </c>
    </row>
    <row r="210" spans="2:12" ht="27" thickTop="1" thickBot="1">
      <c r="B210" s="120"/>
      <c r="C210" s="120"/>
      <c r="D210" s="120"/>
      <c r="E210" s="121">
        <f t="shared" si="16"/>
        <v>1730</v>
      </c>
      <c r="F210" s="121">
        <f t="shared" si="18"/>
        <v>0.20142334011085919</v>
      </c>
      <c r="G210" s="121">
        <f t="shared" si="20"/>
        <v>48.357369833507256</v>
      </c>
      <c r="H210" s="121">
        <f>(G209^2)+(2*(LOOKUP(I209,'Max limit'!AG:AG,'Max limit'!AJ:AJ)*(E210-E209)))</f>
        <v>2338.4352172145977</v>
      </c>
      <c r="I210" s="120">
        <f>LOOKUP(G210,'Max limit'!CF:CF,'Max limit'!CC:CC)</f>
        <v>8470</v>
      </c>
      <c r="J210" s="120">
        <v>3</v>
      </c>
      <c r="L210" s="71">
        <f t="shared" si="17"/>
        <v>48.443100968149345</v>
      </c>
    </row>
    <row r="211" spans="2:12" ht="27" thickTop="1" thickBot="1">
      <c r="B211" s="120"/>
      <c r="C211" s="120"/>
      <c r="D211" s="120"/>
      <c r="E211" s="121">
        <f t="shared" si="16"/>
        <v>1740</v>
      </c>
      <c r="F211" s="121">
        <f t="shared" si="18"/>
        <v>0.21269758471442937</v>
      </c>
      <c r="G211" s="121">
        <f t="shared" si="20"/>
        <v>45.672846949876849</v>
      </c>
      <c r="H211" s="121">
        <f>(G210^2)+(2*(LOOKUP(I210,'Max limit'!AG:AG,'Max limit'!AJ:AJ)*(E211-E210)))</f>
        <v>2086.0089485068752</v>
      </c>
      <c r="I211" s="120">
        <f>LOOKUP(G211,'Max limit'!CF:CF,'Max limit'!CC:CC)</f>
        <v>8030</v>
      </c>
      <c r="J211" s="120">
        <v>3</v>
      </c>
      <c r="L211" s="71">
        <f t="shared" si="17"/>
        <v>48.390581851243098</v>
      </c>
    </row>
    <row r="212" spans="2:12" ht="27" thickTop="1" thickBot="1">
      <c r="B212" s="120"/>
      <c r="C212" s="120"/>
      <c r="D212" s="120"/>
      <c r="E212" s="121">
        <f t="shared" si="16"/>
        <v>1750</v>
      </c>
      <c r="F212" s="121">
        <f t="shared" si="18"/>
        <v>0.22590385494352855</v>
      </c>
      <c r="G212" s="121">
        <f t="shared" si="20"/>
        <v>42.860392135395067</v>
      </c>
      <c r="H212" s="121">
        <f>(G211^2)+(2*(LOOKUP(I211,'Max limit'!AG:AG,'Max limit'!AJ:AJ)*(E212-E211)))</f>
        <v>1837.0132139998354</v>
      </c>
      <c r="I212" s="120">
        <f>LOOKUP(G212,'Max limit'!CF:CF,'Max limit'!CC:CC)</f>
        <v>7510</v>
      </c>
      <c r="J212" s="120">
        <v>3</v>
      </c>
      <c r="L212" s="71">
        <f t="shared" si="17"/>
        <v>47.420177441681943</v>
      </c>
    </row>
    <row r="213" spans="2:12" ht="27" thickTop="1" thickBot="1">
      <c r="B213" s="120"/>
      <c r="C213" s="120"/>
      <c r="D213" s="120"/>
      <c r="E213" s="121">
        <f t="shared" si="16"/>
        <v>1760</v>
      </c>
      <c r="F213" s="121">
        <f t="shared" si="18"/>
        <v>0.24166786623030137</v>
      </c>
      <c r="G213" s="121">
        <f t="shared" si="20"/>
        <v>39.897817766374288</v>
      </c>
      <c r="H213" s="121">
        <f>(G212^2)+(2*(LOOKUP(I212,'Max limit'!AG:AG,'Max limit'!AJ:AJ)*(E213-E212)))</f>
        <v>1591.8358625188121</v>
      </c>
      <c r="I213" s="120">
        <f>LOOKUP(G213,'Max limit'!CF:CF,'Max limit'!CC:CC)</f>
        <v>6980</v>
      </c>
      <c r="J213" s="120">
        <v>3</v>
      </c>
      <c r="L213" s="71">
        <f t="shared" si="17"/>
        <v>45.54488314986822</v>
      </c>
    </row>
    <row r="214" spans="2:12" ht="27" thickTop="1" thickBot="1">
      <c r="B214" s="122"/>
      <c r="C214" s="122"/>
      <c r="D214" s="122"/>
      <c r="E214" s="123">
        <f t="shared" si="16"/>
        <v>1770</v>
      </c>
      <c r="F214" s="123">
        <f t="shared" si="18"/>
        <v>0.23656835748835334</v>
      </c>
      <c r="G214" s="123">
        <f>Cornering!$J$10</f>
        <v>44.644342530717154</v>
      </c>
      <c r="H214" s="123"/>
      <c r="I214" s="122">
        <f>LOOKUP(G214,'Max limit'!CF:CF,'Max limit'!CC:CC)</f>
        <v>7860</v>
      </c>
      <c r="J214" s="122">
        <v>3</v>
      </c>
      <c r="L214" s="71">
        <f t="shared" si="17"/>
        <v>44.286553843174126</v>
      </c>
    </row>
    <row r="215" spans="2:12" ht="27" thickTop="1" thickBot="1">
      <c r="B215" s="122"/>
      <c r="C215" s="122"/>
      <c r="D215" s="122"/>
      <c r="E215" s="123">
        <f t="shared" si="16"/>
        <v>1780</v>
      </c>
      <c r="F215" s="123">
        <f t="shared" si="18"/>
        <v>0.22399254716584943</v>
      </c>
      <c r="G215" s="123">
        <f>Cornering!$J$10</f>
        <v>44.644342530717154</v>
      </c>
      <c r="H215" s="123"/>
      <c r="I215" s="122">
        <f>LOOKUP(G215,'Max limit'!CF:CF,'Max limit'!CC:CC)</f>
        <v>7860</v>
      </c>
      <c r="J215" s="122">
        <v>3</v>
      </c>
      <c r="L215" s="71">
        <f t="shared" si="17"/>
        <v>43.543948382616101</v>
      </c>
    </row>
    <row r="216" spans="2:12" ht="27" thickTop="1" thickBot="1">
      <c r="B216" s="122"/>
      <c r="C216" s="122"/>
      <c r="D216" s="122"/>
      <c r="E216" s="123">
        <f t="shared" si="16"/>
        <v>1790</v>
      </c>
      <c r="F216" s="123">
        <f t="shared" si="18"/>
        <v>0.22399254716584943</v>
      </c>
      <c r="G216" s="123">
        <f>Cornering!$J$10</f>
        <v>44.644342530717154</v>
      </c>
      <c r="H216" s="123"/>
      <c r="I216" s="122">
        <f>LOOKUP(G216,'Max limit'!CF:CF,'Max limit'!CC:CC)</f>
        <v>7860</v>
      </c>
      <c r="J216" s="122">
        <v>3</v>
      </c>
      <c r="L216" s="71">
        <f t="shared" si="17"/>
        <v>43.338247498784163</v>
      </c>
    </row>
    <row r="217" spans="2:12" ht="27" thickTop="1" thickBot="1">
      <c r="B217" s="122"/>
      <c r="C217" s="122"/>
      <c r="D217" s="122"/>
      <c r="E217" s="123">
        <f t="shared" si="16"/>
        <v>1800</v>
      </c>
      <c r="F217" s="123">
        <f t="shared" si="18"/>
        <v>0.22399254716584943</v>
      </c>
      <c r="G217" s="123">
        <f>Cornering!$J$10</f>
        <v>44.644342530717154</v>
      </c>
      <c r="H217" s="123"/>
      <c r="I217" s="122">
        <f>LOOKUP(G217,'Max limit'!CF:CF,'Max limit'!CC:CC)</f>
        <v>7860</v>
      </c>
      <c r="J217" s="122">
        <v>3</v>
      </c>
      <c r="L217" s="71">
        <f t="shared" si="17"/>
        <v>43.695037577848581</v>
      </c>
    </row>
    <row r="218" spans="2:12" ht="27" thickTop="1" thickBot="1">
      <c r="B218" s="122"/>
      <c r="C218" s="122"/>
      <c r="D218" s="122"/>
      <c r="E218" s="123">
        <f t="shared" si="16"/>
        <v>1810</v>
      </c>
      <c r="F218" s="123">
        <f t="shared" si="18"/>
        <v>0.22399254716584943</v>
      </c>
      <c r="G218" s="123">
        <f>Cornering!$J$10</f>
        <v>44.644342530717154</v>
      </c>
      <c r="H218" s="123"/>
      <c r="I218" s="122">
        <f>LOOKUP(G218,'Max limit'!CF:CF,'Max limit'!CC:CC)</f>
        <v>7860</v>
      </c>
      <c r="J218" s="122">
        <v>3</v>
      </c>
      <c r="L218" s="71">
        <f t="shared" si="17"/>
        <v>44.644342530717154</v>
      </c>
    </row>
    <row r="219" spans="2:12" ht="27" thickTop="1" thickBot="1">
      <c r="B219" s="122"/>
      <c r="C219" s="122"/>
      <c r="D219" s="122"/>
      <c r="E219" s="123">
        <f t="shared" si="16"/>
        <v>1820</v>
      </c>
      <c r="F219" s="123">
        <f t="shared" si="18"/>
        <v>0.22399254716584943</v>
      </c>
      <c r="G219" s="123">
        <f>Cornering!$J$10</f>
        <v>44.644342530717154</v>
      </c>
      <c r="H219" s="123"/>
      <c r="I219" s="122">
        <f>LOOKUP(G219,'Max limit'!CF:CF,'Max limit'!CC:CC)</f>
        <v>7860</v>
      </c>
      <c r="J219" s="122">
        <v>3</v>
      </c>
      <c r="L219" s="71">
        <f t="shared" si="17"/>
        <v>44.644342530717154</v>
      </c>
    </row>
    <row r="220" spans="2:12" ht="27" thickTop="1" thickBot="1">
      <c r="B220" s="122"/>
      <c r="C220" s="122"/>
      <c r="D220" s="122"/>
      <c r="E220" s="123">
        <f t="shared" si="16"/>
        <v>1830</v>
      </c>
      <c r="F220" s="123">
        <f t="shared" si="18"/>
        <v>0.22399254716584943</v>
      </c>
      <c r="G220" s="123">
        <f>Cornering!$J$10</f>
        <v>44.644342530717154</v>
      </c>
      <c r="H220" s="123"/>
      <c r="I220" s="122">
        <f>LOOKUP(G220,'Max limit'!CF:CF,'Max limit'!CC:CC)</f>
        <v>7860</v>
      </c>
      <c r="J220" s="122">
        <v>3</v>
      </c>
      <c r="L220" s="71">
        <f t="shared" si="17"/>
        <v>44.644342530717154</v>
      </c>
    </row>
    <row r="221" spans="2:12" ht="27" thickTop="1" thickBot="1">
      <c r="B221" s="122"/>
      <c r="C221" s="122"/>
      <c r="D221" s="123">
        <f>SUM(F215:F229)</f>
        <v>3.3598882074877419</v>
      </c>
      <c r="E221" s="123">
        <f t="shared" si="16"/>
        <v>1840</v>
      </c>
      <c r="F221" s="123">
        <f t="shared" si="18"/>
        <v>0.22399254716584943</v>
      </c>
      <c r="G221" s="123">
        <f>Cornering!$J$10</f>
        <v>44.644342530717154</v>
      </c>
      <c r="H221" s="123"/>
      <c r="I221" s="122">
        <f>LOOKUP(G221,'Max limit'!CF:CF,'Max limit'!CC:CC)</f>
        <v>7860</v>
      </c>
      <c r="J221" s="122">
        <v>3</v>
      </c>
      <c r="L221" s="71">
        <f t="shared" si="17"/>
        <v>44.644342530717154</v>
      </c>
    </row>
    <row r="222" spans="2:12" ht="27" thickTop="1" thickBot="1">
      <c r="B222" s="122"/>
      <c r="C222" s="122" t="s">
        <v>20</v>
      </c>
      <c r="D222" s="122"/>
      <c r="E222" s="123">
        <f t="shared" si="16"/>
        <v>1850</v>
      </c>
      <c r="F222" s="123">
        <f t="shared" si="18"/>
        <v>0.22399254716584943</v>
      </c>
      <c r="G222" s="123">
        <f>Cornering!$J$10</f>
        <v>44.644342530717154</v>
      </c>
      <c r="H222" s="123"/>
      <c r="I222" s="122">
        <f>LOOKUP(G222,'Max limit'!CF:CF,'Max limit'!CC:CC)</f>
        <v>7860</v>
      </c>
      <c r="J222" s="122">
        <v>3</v>
      </c>
      <c r="L222" s="71">
        <f t="shared" si="17"/>
        <v>44.644342530717154</v>
      </c>
    </row>
    <row r="223" spans="2:12" ht="27" thickTop="1" thickBot="1">
      <c r="B223" s="122"/>
      <c r="C223" s="122"/>
      <c r="D223" s="122"/>
      <c r="E223" s="123">
        <f t="shared" si="16"/>
        <v>1860</v>
      </c>
      <c r="F223" s="123">
        <f t="shared" si="18"/>
        <v>0.22399254716584943</v>
      </c>
      <c r="G223" s="123">
        <f>Cornering!$J$10</f>
        <v>44.644342530717154</v>
      </c>
      <c r="H223" s="123"/>
      <c r="I223" s="122">
        <f>LOOKUP(G223,'Max limit'!CF:CF,'Max limit'!CC:CC)</f>
        <v>7860</v>
      </c>
      <c r="J223" s="122">
        <v>3</v>
      </c>
      <c r="L223" s="71">
        <f t="shared" si="17"/>
        <v>44.644342530717154</v>
      </c>
    </row>
    <row r="224" spans="2:12" ht="27" thickTop="1" thickBot="1">
      <c r="B224" s="122"/>
      <c r="C224" s="122"/>
      <c r="D224" s="122"/>
      <c r="E224" s="123">
        <f t="shared" si="16"/>
        <v>1870</v>
      </c>
      <c r="F224" s="123">
        <f t="shared" si="18"/>
        <v>0.22399254716584943</v>
      </c>
      <c r="G224" s="123">
        <f>Cornering!$J$10</f>
        <v>44.644342530717154</v>
      </c>
      <c r="H224" s="123"/>
      <c r="I224" s="122">
        <f>LOOKUP(G224,'Max limit'!CF:CF,'Max limit'!CC:CC)</f>
        <v>7860</v>
      </c>
      <c r="J224" s="122">
        <v>3</v>
      </c>
      <c r="L224" s="71">
        <f t="shared" si="17"/>
        <v>44.644342530717154</v>
      </c>
    </row>
    <row r="225" spans="2:12" ht="27" thickTop="1" thickBot="1">
      <c r="B225" s="122"/>
      <c r="C225" s="122"/>
      <c r="D225" s="122"/>
      <c r="E225" s="123">
        <f t="shared" si="16"/>
        <v>1880</v>
      </c>
      <c r="F225" s="123">
        <f t="shared" si="18"/>
        <v>0.22399254716584943</v>
      </c>
      <c r="G225" s="123">
        <f>Cornering!$J$10</f>
        <v>44.644342530717154</v>
      </c>
      <c r="H225" s="123"/>
      <c r="I225" s="122">
        <f>LOOKUP(G225,'Max limit'!CF:CF,'Max limit'!CC:CC)</f>
        <v>7860</v>
      </c>
      <c r="J225" s="122">
        <v>3</v>
      </c>
      <c r="L225" s="71">
        <f t="shared" si="17"/>
        <v>44.644342530717154</v>
      </c>
    </row>
    <row r="226" spans="2:12" ht="27" thickTop="1" thickBot="1">
      <c r="B226" s="122"/>
      <c r="C226" s="122"/>
      <c r="D226" s="122"/>
      <c r="E226" s="123">
        <f t="shared" si="16"/>
        <v>1890</v>
      </c>
      <c r="F226" s="123">
        <f t="shared" si="18"/>
        <v>0.22399254716584943</v>
      </c>
      <c r="G226" s="123">
        <f>Cornering!$J$10</f>
        <v>44.644342530717154</v>
      </c>
      <c r="H226" s="123"/>
      <c r="I226" s="122">
        <f>LOOKUP(G226,'Max limit'!CF:CF,'Max limit'!CC:CC)</f>
        <v>7860</v>
      </c>
      <c r="J226" s="122">
        <v>3</v>
      </c>
      <c r="L226" s="71">
        <f t="shared" si="17"/>
        <v>44.644342530717154</v>
      </c>
    </row>
    <row r="227" spans="2:12" ht="27" thickTop="1" thickBot="1">
      <c r="B227" s="122"/>
      <c r="C227" s="122"/>
      <c r="D227" s="122"/>
      <c r="E227" s="123">
        <f t="shared" si="16"/>
        <v>1900</v>
      </c>
      <c r="F227" s="123">
        <f t="shared" si="18"/>
        <v>0.22399254716584943</v>
      </c>
      <c r="G227" s="123">
        <f>Cornering!$J$10</f>
        <v>44.644342530717154</v>
      </c>
      <c r="H227" s="123"/>
      <c r="I227" s="122">
        <f>LOOKUP(G227,'Max limit'!CF:CF,'Max limit'!CC:CC)</f>
        <v>7860</v>
      </c>
      <c r="J227" s="122">
        <v>3</v>
      </c>
      <c r="L227" s="71">
        <f t="shared" si="17"/>
        <v>44.644342530717154</v>
      </c>
    </row>
    <row r="228" spans="2:12" ht="27" thickTop="1" thickBot="1">
      <c r="B228" s="122"/>
      <c r="C228" s="122"/>
      <c r="D228" s="122"/>
      <c r="E228" s="123">
        <f t="shared" si="16"/>
        <v>1910</v>
      </c>
      <c r="F228" s="123">
        <f t="shared" si="18"/>
        <v>0.22399254716584943</v>
      </c>
      <c r="G228" s="123">
        <f>Cornering!$J$10</f>
        <v>44.644342530717154</v>
      </c>
      <c r="H228" s="123"/>
      <c r="I228" s="122">
        <f>LOOKUP(G228,'Max limit'!CF:CF,'Max limit'!CC:CC)</f>
        <v>7860</v>
      </c>
      <c r="J228" s="122">
        <v>3</v>
      </c>
      <c r="L228" s="71">
        <f t="shared" si="17"/>
        <v>44.644342530717154</v>
      </c>
    </row>
    <row r="229" spans="2:12" ht="27" thickTop="1" thickBot="1">
      <c r="B229" s="122"/>
      <c r="C229" s="122"/>
      <c r="D229" s="122"/>
      <c r="E229" s="123">
        <f t="shared" si="16"/>
        <v>1920</v>
      </c>
      <c r="F229" s="123">
        <f t="shared" si="18"/>
        <v>0.22399254716584943</v>
      </c>
      <c r="G229" s="123">
        <f>Cornering!$J$10</f>
        <v>44.644342530717154</v>
      </c>
      <c r="H229" s="123"/>
      <c r="I229" s="122">
        <f>LOOKUP(G229,'Max limit'!CF:CF,'Max limit'!CC:CC)</f>
        <v>7860</v>
      </c>
      <c r="J229" s="122">
        <v>3</v>
      </c>
      <c r="L229" s="71">
        <f t="shared" si="17"/>
        <v>44.644342530717154</v>
      </c>
    </row>
    <row r="230" spans="2:12" ht="27" thickTop="1" thickBot="1">
      <c r="B230" s="120"/>
      <c r="C230" s="120"/>
      <c r="D230" s="120"/>
      <c r="E230" s="121">
        <f t="shared" si="16"/>
        <v>1930</v>
      </c>
      <c r="F230" s="121">
        <f t="shared" si="18"/>
        <v>0.2193548231740452</v>
      </c>
      <c r="G230" s="121">
        <f>SQRT(H230)</f>
        <v>46.532134515019706</v>
      </c>
      <c r="H230" s="121">
        <f>(G229^2)+(2*(LOOKUP(I229,'Max limit'!W:W,'Max limit'!Z:Z)*(E230-E229)))</f>
        <v>2165.2395425238883</v>
      </c>
      <c r="I230" s="120">
        <f>LOOKUP(G230,'Max limit'!CF:CF,'Max limit'!CC:CC)</f>
        <v>8210</v>
      </c>
      <c r="J230" s="120">
        <v>3</v>
      </c>
      <c r="L230" s="71">
        <f t="shared" si="17"/>
        <v>45.021900927577668</v>
      </c>
    </row>
    <row r="231" spans="2:12" ht="27" thickTop="1" thickBot="1">
      <c r="B231" s="120"/>
      <c r="C231" s="120"/>
      <c r="D231" s="120"/>
      <c r="E231" s="121">
        <f t="shared" si="16"/>
        <v>1940</v>
      </c>
      <c r="F231" s="121">
        <f t="shared" si="18"/>
        <v>0.21085167118984868</v>
      </c>
      <c r="G231" s="121">
        <f t="shared" ref="G231:G238" si="21">SQRT(H231)</f>
        <v>48.321275406461098</v>
      </c>
      <c r="H231" s="121">
        <f>(G230^2)+(2*(LOOKUP(I230,'Max limit'!W:W,'Max limit'!Z:Z)*(E231-E230)))</f>
        <v>2334.9456569070621</v>
      </c>
      <c r="I231" s="120">
        <f>LOOKUP(G231,'Max limit'!CF:CF,'Max limit'!CC:CC)</f>
        <v>8470</v>
      </c>
      <c r="J231" s="120">
        <v>3</v>
      </c>
      <c r="L231" s="71">
        <f t="shared" si="17"/>
        <v>45.757287502726456</v>
      </c>
    </row>
    <row r="232" spans="2:12" ht="27" thickTop="1" thickBot="1">
      <c r="B232" s="120"/>
      <c r="C232" s="120"/>
      <c r="D232" s="120"/>
      <c r="E232" s="121">
        <f t="shared" ref="E232:E263" si="22">E231+10</f>
        <v>1950</v>
      </c>
      <c r="F232" s="121">
        <f t="shared" si="18"/>
        <v>0.20335710900138315</v>
      </c>
      <c r="G232" s="121">
        <f t="shared" si="21"/>
        <v>50.02788041215338</v>
      </c>
      <c r="H232" s="121">
        <f>(G231^2)+(2*(LOOKUP(I231,'Max limit'!W:W,'Max limit'!Z:Z)*(E232-E231)))</f>
        <v>2502.7888185327201</v>
      </c>
      <c r="I232" s="120">
        <f>LOOKUP(G232,'Max limit'!CF:CF,'Max limit'!CC:CC)</f>
        <v>8820</v>
      </c>
      <c r="J232" s="120">
        <v>3</v>
      </c>
      <c r="L232" s="71">
        <f t="shared" si="17"/>
        <v>46.833995079013697</v>
      </c>
    </row>
    <row r="233" spans="2:12" ht="27" thickTop="1" thickBot="1">
      <c r="B233" s="120"/>
      <c r="C233" s="120"/>
      <c r="D233" s="120"/>
      <c r="E233" s="121">
        <f t="shared" si="22"/>
        <v>1960</v>
      </c>
      <c r="F233" s="121">
        <f t="shared" si="18"/>
        <v>0.20497036585057965</v>
      </c>
      <c r="G233" s="121">
        <f t="shared" si="21"/>
        <v>47.547200341616175</v>
      </c>
      <c r="H233" s="121">
        <f>(G232^2)+(2*(LOOKUP(I232,'Max limit'!AG:AG,'Max limit'!AI:AI)*(E233-E232)))</f>
        <v>2260.7362603257852</v>
      </c>
      <c r="I233" s="120">
        <f>LOOKUP(G233,'Max limit'!CF:CF,'Max limit'!CC:CC)</f>
        <v>8380</v>
      </c>
      <c r="J233" s="120">
        <v>3</v>
      </c>
      <c r="L233" s="71">
        <f t="shared" ref="L233:L296" si="23">AVERAGE(G229:G233)</f>
        <v>47.414566641193503</v>
      </c>
    </row>
    <row r="234" spans="2:12" ht="27" thickTop="1" thickBot="1">
      <c r="B234" s="120"/>
      <c r="C234" s="120" t="s">
        <v>244</v>
      </c>
      <c r="D234" s="120"/>
      <c r="E234" s="121">
        <f t="shared" si="22"/>
        <v>1970</v>
      </c>
      <c r="F234" s="121">
        <f t="shared" si="18"/>
        <v>0.21621054372713486</v>
      </c>
      <c r="G234" s="121">
        <f t="shared" si="21"/>
        <v>44.955226483787349</v>
      </c>
      <c r="H234" s="121">
        <f>(G233^2)+(2*(LOOKUP(I233,'Max limit'!AG:AG,'Max limit'!AI:AI)*(E234-E233)))</f>
        <v>2020.9723882086157</v>
      </c>
      <c r="I234" s="120">
        <f>LOOKUP(G234,'Max limit'!CE:CE,'Max limit'!CC:CC)</f>
        <v>9820</v>
      </c>
      <c r="J234" s="120">
        <v>2</v>
      </c>
      <c r="L234" s="71">
        <f t="shared" si="23"/>
        <v>47.476743431807549</v>
      </c>
    </row>
    <row r="235" spans="2:12" ht="27" thickTop="1" thickBot="1">
      <c r="B235" s="120"/>
      <c r="C235" s="120"/>
      <c r="D235" s="121">
        <f>SUM(F230:F238)</f>
        <v>2.090283764790057</v>
      </c>
      <c r="E235" s="121">
        <f t="shared" si="22"/>
        <v>1980</v>
      </c>
      <c r="F235" s="121">
        <f t="shared" si="18"/>
        <v>0.22971187346346511</v>
      </c>
      <c r="G235" s="121">
        <f t="shared" si="21"/>
        <v>42.110364416897781</v>
      </c>
      <c r="H235" s="121">
        <f>(G234^2)+(2*(LOOKUP(I234,'Max limit'!AG:AG,'Max limit'!AI:AI)*(E235-E234)))</f>
        <v>1773.2827913239307</v>
      </c>
      <c r="I235" s="120">
        <f>LOOKUP(G235,'Max limit'!CE:CE,'Max limit'!CC:CC)</f>
        <v>9270</v>
      </c>
      <c r="J235" s="120">
        <v>2</v>
      </c>
      <c r="L235" s="71">
        <f t="shared" si="23"/>
        <v>46.592389412183159</v>
      </c>
    </row>
    <row r="236" spans="2:12" ht="27" thickTop="1" thickBot="1">
      <c r="B236" s="120"/>
      <c r="C236" s="120"/>
      <c r="D236" s="120"/>
      <c r="E236" s="121">
        <f t="shared" si="22"/>
        <v>1990</v>
      </c>
      <c r="F236" s="121">
        <f t="shared" si="18"/>
        <v>0.24627559686883335</v>
      </c>
      <c r="G236" s="121">
        <f t="shared" si="21"/>
        <v>39.099468202661434</v>
      </c>
      <c r="H236" s="121">
        <f>(G235^2)+(2*(LOOKUP(I235,'Max limit'!AG:AG,'Max limit'!AI:AI)*(E236-E235)))</f>
        <v>1528.7684137309327</v>
      </c>
      <c r="I236" s="120">
        <f>LOOKUP(G236,'Max limit'!CE:CE,'Max limit'!CC:CC)</f>
        <v>8620</v>
      </c>
      <c r="J236" s="120">
        <v>2</v>
      </c>
      <c r="L236" s="71">
        <f t="shared" si="23"/>
        <v>44.748027971423227</v>
      </c>
    </row>
    <row r="237" spans="2:12" ht="27" thickTop="1" thickBot="1">
      <c r="B237" s="120"/>
      <c r="C237" s="120"/>
      <c r="D237" s="120"/>
      <c r="E237" s="121">
        <f t="shared" si="22"/>
        <v>2000</v>
      </c>
      <c r="F237" s="121">
        <f>(E237-E236)/((G237+G236)/2)</f>
        <v>0.2667200458076549</v>
      </c>
      <c r="G237" s="121">
        <f t="shared" si="21"/>
        <v>35.885521918489772</v>
      </c>
      <c r="H237" s="121">
        <f>(G236^2)+(2*(LOOKUP(I236,'Max limit'!AG:AG,'Max limit'!AI:AI)*(E237-E236)))</f>
        <v>1287.7706833624097</v>
      </c>
      <c r="I237" s="120">
        <f>LOOKUP(G237,'Max limit'!CE:CE,'Max limit'!CC:CC)</f>
        <v>7850</v>
      </c>
      <c r="J237" s="120">
        <v>2</v>
      </c>
      <c r="L237" s="71">
        <f t="shared" si="23"/>
        <v>41.9195562726905</v>
      </c>
    </row>
    <row r="238" spans="2:12" ht="27" thickTop="1" thickBot="1">
      <c r="B238" s="120"/>
      <c r="C238" s="120"/>
      <c r="D238" s="120"/>
      <c r="E238" s="121">
        <f t="shared" si="22"/>
        <v>2010</v>
      </c>
      <c r="F238" s="121">
        <f>(E238-E237)/((G238+G237)/2)</f>
        <v>0.29283173570711213</v>
      </c>
      <c r="G238" s="121">
        <f t="shared" si="21"/>
        <v>32.413086330733037</v>
      </c>
      <c r="H238" s="121">
        <f>(G237^2)+(2*(LOOKUP(I237,'Max limit'!AG:AG,'Max limit'!AI:AI)*(E238-E237)))</f>
        <v>1050.6081654835527</v>
      </c>
      <c r="I238" s="120">
        <f>LOOKUP(G238,'Max limit'!CE:CE,'Max limit'!CC:CC)</f>
        <v>7080</v>
      </c>
      <c r="J238" s="120">
        <v>2</v>
      </c>
      <c r="L238" s="71">
        <f t="shared" si="23"/>
        <v>38.892733470513875</v>
      </c>
    </row>
    <row r="239" spans="2:12" ht="27" thickTop="1" thickBot="1">
      <c r="B239" s="122"/>
      <c r="C239" s="122"/>
      <c r="D239" s="122"/>
      <c r="E239" s="123">
        <f t="shared" si="22"/>
        <v>2020</v>
      </c>
      <c r="F239" s="123">
        <f>(E239-E238)/((G239+G238)/2)</f>
        <v>0.31710550504548934</v>
      </c>
      <c r="G239" s="123">
        <f>Cornering!$K$10</f>
        <v>30.657404978243022</v>
      </c>
      <c r="H239" s="123"/>
      <c r="I239" s="122">
        <f>LOOKUP(G239,'Max limit'!CE:CE,'Max limit'!CC:CC)</f>
        <v>6750</v>
      </c>
      <c r="J239" s="122">
        <v>2</v>
      </c>
      <c r="L239" s="71">
        <f t="shared" si="23"/>
        <v>36.033169169405014</v>
      </c>
    </row>
    <row r="240" spans="2:12" ht="27" thickTop="1" thickBot="1">
      <c r="B240" s="122"/>
      <c r="C240" s="122"/>
      <c r="D240" s="122"/>
      <c r="E240" s="123">
        <f t="shared" si="22"/>
        <v>2030</v>
      </c>
      <c r="F240" s="123">
        <f t="shared" ref="F240:F302" si="24">(E240-E239)/((G240+G239)/2)</f>
        <v>0.32618546831008072</v>
      </c>
      <c r="G240" s="123">
        <f>Cornering!$K$10</f>
        <v>30.657404978243022</v>
      </c>
      <c r="H240" s="123"/>
      <c r="I240" s="122">
        <f>LOOKUP(G240,'Max limit'!CE:CE,'Max limit'!CC:CC)</f>
        <v>6750</v>
      </c>
      <c r="J240" s="122">
        <v>2</v>
      </c>
      <c r="L240" s="71">
        <f t="shared" si="23"/>
        <v>33.742577281674059</v>
      </c>
    </row>
    <row r="241" spans="2:12" ht="27" thickTop="1" thickBot="1">
      <c r="B241" s="122"/>
      <c r="C241" s="122"/>
      <c r="D241" s="122"/>
      <c r="E241" s="123">
        <f t="shared" si="22"/>
        <v>2040</v>
      </c>
      <c r="F241" s="123">
        <f t="shared" si="24"/>
        <v>0.32618546831008072</v>
      </c>
      <c r="G241" s="123">
        <f>Cornering!$K$10</f>
        <v>30.657404978243022</v>
      </c>
      <c r="H241" s="123"/>
      <c r="I241" s="122">
        <f>LOOKUP(G241,'Max limit'!CE:CE,'Max limit'!CC:CC)</f>
        <v>6750</v>
      </c>
      <c r="J241" s="122">
        <v>2</v>
      </c>
      <c r="L241" s="71">
        <f t="shared" si="23"/>
        <v>32.054164636790375</v>
      </c>
    </row>
    <row r="242" spans="2:12" ht="27" thickTop="1" thickBot="1">
      <c r="B242" s="122"/>
      <c r="C242" s="122"/>
      <c r="D242" s="122"/>
      <c r="E242" s="123">
        <f t="shared" si="22"/>
        <v>2050</v>
      </c>
      <c r="F242" s="123">
        <f t="shared" si="24"/>
        <v>0.32618546831008072</v>
      </c>
      <c r="G242" s="123">
        <f>Cornering!$K$10</f>
        <v>30.657404978243022</v>
      </c>
      <c r="H242" s="123"/>
      <c r="I242" s="122">
        <f>LOOKUP(G242,'Max limit'!CE:CE,'Max limit'!CC:CC)</f>
        <v>6750</v>
      </c>
      <c r="J242" s="122">
        <v>2</v>
      </c>
      <c r="L242" s="71">
        <f t="shared" si="23"/>
        <v>31.008541248741029</v>
      </c>
    </row>
    <row r="243" spans="2:12" ht="27" thickTop="1" thickBot="1">
      <c r="B243" s="122"/>
      <c r="C243" s="122"/>
      <c r="D243" s="122"/>
      <c r="E243" s="123">
        <f t="shared" si="22"/>
        <v>2060</v>
      </c>
      <c r="F243" s="123">
        <f t="shared" si="24"/>
        <v>0.32618546831008072</v>
      </c>
      <c r="G243" s="123">
        <f>Cornering!$K$10</f>
        <v>30.657404978243022</v>
      </c>
      <c r="H243" s="123"/>
      <c r="I243" s="122">
        <f>LOOKUP(G243,'Max limit'!CE:CE,'Max limit'!CC:CC)</f>
        <v>6750</v>
      </c>
      <c r="J243" s="122">
        <v>2</v>
      </c>
      <c r="L243" s="71">
        <f t="shared" si="23"/>
        <v>30.657404978243022</v>
      </c>
    </row>
    <row r="244" spans="2:12" ht="27" thickTop="1" thickBot="1">
      <c r="B244" s="122"/>
      <c r="C244" s="122"/>
      <c r="D244" s="123">
        <f>SUM(F239:F252)</f>
        <v>4.5575165930765387</v>
      </c>
      <c r="E244" s="123">
        <f t="shared" si="22"/>
        <v>2070</v>
      </c>
      <c r="F244" s="123">
        <f t="shared" si="24"/>
        <v>0.32618546831008072</v>
      </c>
      <c r="G244" s="123">
        <f>Cornering!$K$10</f>
        <v>30.657404978243022</v>
      </c>
      <c r="H244" s="123"/>
      <c r="I244" s="122">
        <f>LOOKUP(G244,'Max limit'!CE:CE,'Max limit'!CC:CC)</f>
        <v>6750</v>
      </c>
      <c r="J244" s="122">
        <v>2</v>
      </c>
      <c r="L244" s="71">
        <f t="shared" si="23"/>
        <v>30.657404978243022</v>
      </c>
    </row>
    <row r="245" spans="2:12" ht="27" thickTop="1" thickBot="1">
      <c r="B245" s="122"/>
      <c r="C245" s="122"/>
      <c r="D245" s="122"/>
      <c r="E245" s="123">
        <f t="shared" si="22"/>
        <v>2080</v>
      </c>
      <c r="F245" s="123">
        <f t="shared" si="24"/>
        <v>0.32618546831008072</v>
      </c>
      <c r="G245" s="123">
        <f>Cornering!$K$10</f>
        <v>30.657404978243022</v>
      </c>
      <c r="H245" s="123"/>
      <c r="I245" s="122">
        <f>LOOKUP(G245,'Max limit'!CE:CE,'Max limit'!CC:CC)</f>
        <v>6750</v>
      </c>
      <c r="J245" s="122">
        <v>2</v>
      </c>
      <c r="L245" s="71">
        <f t="shared" si="23"/>
        <v>30.657404978243022</v>
      </c>
    </row>
    <row r="246" spans="2:12" ht="27" thickTop="1" thickBot="1">
      <c r="B246" s="122"/>
      <c r="C246" s="122" t="s">
        <v>22</v>
      </c>
      <c r="D246" s="122"/>
      <c r="E246" s="123">
        <f t="shared" si="22"/>
        <v>2090</v>
      </c>
      <c r="F246" s="123">
        <f t="shared" si="24"/>
        <v>0.32618546831008072</v>
      </c>
      <c r="G246" s="123">
        <f>Cornering!$K$10</f>
        <v>30.657404978243022</v>
      </c>
      <c r="H246" s="123"/>
      <c r="I246" s="122">
        <f>LOOKUP(G246,'Max limit'!CE:CE,'Max limit'!CC:CC)</f>
        <v>6750</v>
      </c>
      <c r="J246" s="122">
        <v>2</v>
      </c>
      <c r="L246" s="71">
        <f t="shared" si="23"/>
        <v>30.657404978243022</v>
      </c>
    </row>
    <row r="247" spans="2:12" ht="27" thickTop="1" thickBot="1">
      <c r="B247" s="122"/>
      <c r="C247" s="122"/>
      <c r="D247" s="122"/>
      <c r="E247" s="123">
        <f t="shared" si="22"/>
        <v>2100</v>
      </c>
      <c r="F247" s="123">
        <f t="shared" si="24"/>
        <v>0.32618546831008072</v>
      </c>
      <c r="G247" s="123">
        <f>Cornering!$K$10</f>
        <v>30.657404978243022</v>
      </c>
      <c r="H247" s="123"/>
      <c r="I247" s="122">
        <f>LOOKUP(G247,'Max limit'!CE:CE,'Max limit'!CC:CC)</f>
        <v>6750</v>
      </c>
      <c r="J247" s="122">
        <v>2</v>
      </c>
      <c r="L247" s="71">
        <f t="shared" si="23"/>
        <v>30.657404978243022</v>
      </c>
    </row>
    <row r="248" spans="2:12" ht="27" thickTop="1" thickBot="1">
      <c r="B248" s="122"/>
      <c r="C248" s="122"/>
      <c r="D248" s="122"/>
      <c r="E248" s="123">
        <f t="shared" si="22"/>
        <v>2110</v>
      </c>
      <c r="F248" s="123">
        <f t="shared" si="24"/>
        <v>0.32618546831008072</v>
      </c>
      <c r="G248" s="123">
        <f>Cornering!$K$10</f>
        <v>30.657404978243022</v>
      </c>
      <c r="H248" s="123"/>
      <c r="I248" s="122">
        <f>LOOKUP(G248,'Max limit'!CE:CE,'Max limit'!CC:CC)</f>
        <v>6750</v>
      </c>
      <c r="J248" s="122">
        <v>2</v>
      </c>
      <c r="L248" s="71">
        <f t="shared" si="23"/>
        <v>30.657404978243022</v>
      </c>
    </row>
    <row r="249" spans="2:12" ht="27" thickTop="1" thickBot="1">
      <c r="B249" s="122"/>
      <c r="C249" s="122"/>
      <c r="D249" s="122"/>
      <c r="E249" s="123">
        <f t="shared" si="22"/>
        <v>2120</v>
      </c>
      <c r="F249" s="123">
        <f t="shared" si="24"/>
        <v>0.32618546831008072</v>
      </c>
      <c r="G249" s="123">
        <f>Cornering!$K$10</f>
        <v>30.657404978243022</v>
      </c>
      <c r="H249" s="123"/>
      <c r="I249" s="122">
        <f>LOOKUP(G249,'Max limit'!CE:CE,'Max limit'!CC:CC)</f>
        <v>6750</v>
      </c>
      <c r="J249" s="122">
        <v>2</v>
      </c>
      <c r="L249" s="71">
        <f t="shared" si="23"/>
        <v>30.657404978243022</v>
      </c>
    </row>
    <row r="250" spans="2:12" ht="27" thickTop="1" thickBot="1">
      <c r="B250" s="122"/>
      <c r="C250" s="122"/>
      <c r="D250" s="122"/>
      <c r="E250" s="123">
        <f t="shared" si="22"/>
        <v>2130</v>
      </c>
      <c r="F250" s="123">
        <f t="shared" si="24"/>
        <v>0.32618546831008072</v>
      </c>
      <c r="G250" s="123">
        <f>Cornering!$K$10</f>
        <v>30.657404978243022</v>
      </c>
      <c r="H250" s="123"/>
      <c r="I250" s="122">
        <f>LOOKUP(G250,'Max limit'!CE:CE,'Max limit'!CC:CC)</f>
        <v>6750</v>
      </c>
      <c r="J250" s="122">
        <v>2</v>
      </c>
      <c r="L250" s="71">
        <f t="shared" si="23"/>
        <v>30.657404978243022</v>
      </c>
    </row>
    <row r="251" spans="2:12" ht="27" thickTop="1" thickBot="1">
      <c r="B251" s="122"/>
      <c r="C251" s="122"/>
      <c r="D251" s="122"/>
      <c r="E251" s="123">
        <f t="shared" si="22"/>
        <v>2140</v>
      </c>
      <c r="F251" s="123">
        <f t="shared" si="24"/>
        <v>0.32618546831008072</v>
      </c>
      <c r="G251" s="123">
        <f>Cornering!$K$10</f>
        <v>30.657404978243022</v>
      </c>
      <c r="H251" s="123"/>
      <c r="I251" s="122">
        <f>LOOKUP(G251,'Max limit'!CE:CE,'Max limit'!CC:CC)</f>
        <v>6750</v>
      </c>
      <c r="J251" s="122">
        <v>2</v>
      </c>
      <c r="L251" s="71">
        <f t="shared" si="23"/>
        <v>30.657404978243022</v>
      </c>
    </row>
    <row r="252" spans="2:12" ht="27" thickTop="1" thickBot="1">
      <c r="B252" s="122"/>
      <c r="C252" s="122"/>
      <c r="D252" s="122"/>
      <c r="E252" s="123">
        <f t="shared" si="22"/>
        <v>2150</v>
      </c>
      <c r="F252" s="123">
        <f t="shared" si="24"/>
        <v>0.32618546831008072</v>
      </c>
      <c r="G252" s="123">
        <f>Cornering!$K$10</f>
        <v>30.657404978243022</v>
      </c>
      <c r="H252" s="123"/>
      <c r="I252" s="122">
        <f>LOOKUP(G252,'Max limit'!CE:CE,'Max limit'!CC:CC)</f>
        <v>6750</v>
      </c>
      <c r="J252" s="122">
        <v>2</v>
      </c>
      <c r="L252" s="71">
        <f t="shared" si="23"/>
        <v>30.657404978243022</v>
      </c>
    </row>
    <row r="253" spans="2:12" ht="27" thickTop="1" thickBot="1">
      <c r="B253" s="120"/>
      <c r="C253" s="120"/>
      <c r="D253" s="120"/>
      <c r="E253" s="121">
        <f t="shared" si="22"/>
        <v>2160</v>
      </c>
      <c r="F253" s="121">
        <f t="shared" si="24"/>
        <v>0.31181896840711337</v>
      </c>
      <c r="G253" s="121">
        <f>SQRT(H253)</f>
        <v>33.482374914453679</v>
      </c>
      <c r="H253" s="121">
        <f>(G252^2)+(2*(LOOKUP(I252,'Max limit'!W:W,'Max limit'!Y:Y)*(E253-E252)))</f>
        <v>1121.0694299120371</v>
      </c>
      <c r="I253" s="120">
        <f>LOOKUP(G253,'Max limit'!CE:CE,'Max limit'!CC:CC)</f>
        <v>7300</v>
      </c>
      <c r="J253" s="120">
        <v>2</v>
      </c>
      <c r="L253" s="71">
        <f t="shared" si="23"/>
        <v>31.222398965485155</v>
      </c>
    </row>
    <row r="254" spans="2:12" ht="27" thickTop="1" thickBot="1">
      <c r="B254" s="120"/>
      <c r="C254" s="120"/>
      <c r="D254" s="120"/>
      <c r="E254" s="121">
        <f t="shared" si="22"/>
        <v>2170</v>
      </c>
      <c r="F254" s="121">
        <f t="shared" si="24"/>
        <v>0.28760184897701663</v>
      </c>
      <c r="G254" s="121">
        <f t="shared" ref="G254:G271" si="25">SQRT(H254)</f>
        <v>36.058207217194138</v>
      </c>
      <c r="H254" s="121">
        <f>(G253^2)+(2*(LOOKUP(I253,'Max limit'!W:W,'Max limit'!Y:Y)*(E254-E253)))</f>
        <v>1300.1943077181113</v>
      </c>
      <c r="I254" s="120">
        <f>LOOKUP(G254,'Max limit'!CE:CE,'Max limit'!CC:CC)</f>
        <v>7960</v>
      </c>
      <c r="J254" s="120">
        <v>2</v>
      </c>
      <c r="L254" s="71">
        <f t="shared" si="23"/>
        <v>32.302559413275375</v>
      </c>
    </row>
    <row r="255" spans="2:12" ht="27" thickTop="1" thickBot="1">
      <c r="B255" s="120"/>
      <c r="C255" s="120"/>
      <c r="D255" s="120"/>
      <c r="E255" s="121">
        <f t="shared" si="22"/>
        <v>2180</v>
      </c>
      <c r="F255" s="121">
        <f t="shared" si="24"/>
        <v>0.26851018645358699</v>
      </c>
      <c r="G255" s="121">
        <f t="shared" si="25"/>
        <v>38.426862657266938</v>
      </c>
      <c r="H255" s="121">
        <f>(G254^2)+(2*(LOOKUP(I254,'Max limit'!W:W,'Max limit'!Y:Y)*(E255-E254)))</f>
        <v>1476.6237736804565</v>
      </c>
      <c r="I255" s="120">
        <f>LOOKUP(G255,'Max limit'!CE:CE,'Max limit'!CC:CC)</f>
        <v>8400</v>
      </c>
      <c r="J255" s="120">
        <v>2</v>
      </c>
      <c r="L255" s="71">
        <f t="shared" si="23"/>
        <v>33.856450949080156</v>
      </c>
    </row>
    <row r="256" spans="2:12" ht="27" thickTop="1" thickBot="1">
      <c r="B256" s="120"/>
      <c r="C256" s="120"/>
      <c r="D256" s="120"/>
      <c r="E256" s="121">
        <f t="shared" si="22"/>
        <v>2190</v>
      </c>
      <c r="F256" s="121">
        <f t="shared" si="24"/>
        <v>0.25296947629148997</v>
      </c>
      <c r="G256" s="121">
        <f t="shared" si="25"/>
        <v>40.634059210454915</v>
      </c>
      <c r="H256" s="121">
        <f>(G255^2)+(2*(LOOKUP(I255,'Max limit'!W:W,'Max limit'!Y:Y)*(E256-E255)))</f>
        <v>1651.1267679187558</v>
      </c>
      <c r="I256" s="120">
        <f>LOOKUP(G256,'Max limit'!CE:CE,'Max limit'!CC:CC)</f>
        <v>8940</v>
      </c>
      <c r="J256" s="120">
        <v>2</v>
      </c>
      <c r="L256" s="71">
        <f t="shared" si="23"/>
        <v>35.851781795522541</v>
      </c>
    </row>
    <row r="257" spans="2:12" ht="27" thickTop="1" thickBot="1">
      <c r="B257" s="120"/>
      <c r="C257" s="120"/>
      <c r="D257" s="120"/>
      <c r="E257" s="121">
        <f t="shared" si="22"/>
        <v>2200</v>
      </c>
      <c r="F257" s="121">
        <f t="shared" si="24"/>
        <v>0.24000351355277053</v>
      </c>
      <c r="G257" s="121">
        <f t="shared" si="25"/>
        <v>42.698054157137605</v>
      </c>
      <c r="H257" s="121">
        <f>(G256^2)+(2*(LOOKUP(I256,'Max limit'!W:W,'Max limit'!Y:Y)*(E257-E256)))</f>
        <v>1823.123828805856</v>
      </c>
      <c r="I257" s="120">
        <f>LOOKUP(G257,'Max limit'!CE:CE,'Max limit'!CC:CC)</f>
        <v>9380</v>
      </c>
      <c r="J257" s="120">
        <v>2</v>
      </c>
      <c r="L257" s="71">
        <f t="shared" si="23"/>
        <v>38.259911631301449</v>
      </c>
    </row>
    <row r="258" spans="2:12" ht="27" thickTop="1" thickBot="1">
      <c r="B258" s="120"/>
      <c r="C258" s="120"/>
      <c r="D258" s="120"/>
      <c r="E258" s="121">
        <f t="shared" si="22"/>
        <v>2210</v>
      </c>
      <c r="F258" s="121">
        <f t="shared" si="24"/>
        <v>0.22898838304605745</v>
      </c>
      <c r="G258" s="121">
        <f t="shared" si="25"/>
        <v>44.642621094398237</v>
      </c>
      <c r="H258" s="121">
        <f>(G257^2)+(2*(LOOKUP(I257,'Max limit'!W:W,'Max limit'!Y:Y)*(E258-E257)))</f>
        <v>1992.9636181780102</v>
      </c>
      <c r="I258" s="120">
        <f>LOOKUP(G258,'Max limit'!CE:CE,'Max limit'!CC:CC)</f>
        <v>9820</v>
      </c>
      <c r="J258" s="120">
        <v>2</v>
      </c>
      <c r="L258" s="71">
        <f t="shared" si="23"/>
        <v>40.491960867290366</v>
      </c>
    </row>
    <row r="259" spans="2:12" ht="27" thickTop="1" thickBot="1">
      <c r="B259" s="120"/>
      <c r="C259" s="120"/>
      <c r="D259" s="120"/>
      <c r="E259" s="121">
        <f t="shared" si="22"/>
        <v>2220</v>
      </c>
      <c r="F259" s="121">
        <f t="shared" si="24"/>
        <v>0.21948052664995701</v>
      </c>
      <c r="G259" s="121">
        <f t="shared" si="25"/>
        <v>46.481636284013327</v>
      </c>
      <c r="H259" s="121">
        <f>(G258^2)+(2*(LOOKUP(I258,'Max limit'!W:W,'Max limit'!Y:Y)*(E259-E258)))</f>
        <v>2160.5425116393039</v>
      </c>
      <c r="I259" s="120">
        <f>LOOKUP(G259,'Max limit'!CE:CE,'Max limit'!CC:CC)</f>
        <v>10150</v>
      </c>
      <c r="J259" s="120">
        <v>2</v>
      </c>
      <c r="L259" s="71">
        <f t="shared" si="23"/>
        <v>42.576646680654207</v>
      </c>
    </row>
    <row r="260" spans="2:12" ht="27" thickTop="1" thickBot="1">
      <c r="B260" s="120"/>
      <c r="C260" s="120"/>
      <c r="D260" s="120"/>
      <c r="E260" s="121">
        <f t="shared" si="22"/>
        <v>2230</v>
      </c>
      <c r="F260" s="121">
        <f t="shared" si="24"/>
        <v>0.21116209811634254</v>
      </c>
      <c r="G260" s="121">
        <f t="shared" si="25"/>
        <v>48.232330750831792</v>
      </c>
      <c r="H260" s="121">
        <f>(G259^2)+(2*(LOOKUP(I259,'Max limit'!W:W,'Max limit'!Y:Y)*(E260-E259)))</f>
        <v>2326.3577296576341</v>
      </c>
      <c r="I260" s="120">
        <f>LOOKUP(G260,'Max limit'!CE:CE,'Max limit'!CC:CC)</f>
        <v>10590</v>
      </c>
      <c r="J260" s="120">
        <v>2</v>
      </c>
      <c r="L260" s="71">
        <f t="shared" si="23"/>
        <v>44.537740299367172</v>
      </c>
    </row>
    <row r="261" spans="2:12" ht="27" thickTop="1" thickBot="1">
      <c r="B261" s="120"/>
      <c r="C261" s="120"/>
      <c r="D261" s="120"/>
      <c r="E261" s="121">
        <f t="shared" si="22"/>
        <v>2240</v>
      </c>
      <c r="F261" s="121">
        <f t="shared" si="24"/>
        <v>0.2038122424363964</v>
      </c>
      <c r="G261" s="121">
        <f t="shared" si="25"/>
        <v>49.897201415232225</v>
      </c>
      <c r="H261" s="121">
        <f>(G260^2)+(2*(LOOKUP(I260,'Max limit'!W:W,'Max limit'!Y:Y)*(E261-E260)))</f>
        <v>2489.7307090722529</v>
      </c>
      <c r="I261" s="120">
        <f>LOOKUP(G261,'Max limit'!CE:CE,'Max limit'!CC:CC)</f>
        <v>10890</v>
      </c>
      <c r="J261" s="120">
        <v>2</v>
      </c>
      <c r="L261" s="71">
        <f t="shared" si="23"/>
        <v>46.390368740322636</v>
      </c>
    </row>
    <row r="262" spans="2:12" ht="27" thickTop="1" thickBot="1">
      <c r="B262" s="120"/>
      <c r="C262" s="120"/>
      <c r="D262" s="120"/>
      <c r="E262" s="121">
        <f t="shared" si="22"/>
        <v>2250</v>
      </c>
      <c r="F262" s="121">
        <f t="shared" si="24"/>
        <v>0.19726055293214828</v>
      </c>
      <c r="G262" s="121">
        <f t="shared" si="25"/>
        <v>51.491544092742707</v>
      </c>
      <c r="H262" s="121">
        <f>(G261^2)+(2*(LOOKUP(I261,'Max limit'!W:W,'Max limit'!Y:Y)*(E262-E261)))</f>
        <v>2651.3791130548661</v>
      </c>
      <c r="I262" s="120">
        <f>LOOKUP(G262,'Max limit'!CE:CE,'Max limit'!CC:CC)</f>
        <v>10890</v>
      </c>
      <c r="J262" s="120">
        <v>2</v>
      </c>
      <c r="L262" s="71">
        <f t="shared" si="23"/>
        <v>48.149066727443653</v>
      </c>
    </row>
    <row r="263" spans="2:12" ht="27" thickTop="1" thickBot="1">
      <c r="B263" s="120"/>
      <c r="C263" s="120" t="s">
        <v>24</v>
      </c>
      <c r="D263" s="120"/>
      <c r="E263" s="121">
        <f t="shared" si="22"/>
        <v>2260</v>
      </c>
      <c r="F263" s="121">
        <f t="shared" si="24"/>
        <v>0.19910286470146304</v>
      </c>
      <c r="G263" s="121">
        <f t="shared" si="25"/>
        <v>48.959044752315911</v>
      </c>
      <c r="H263" s="121">
        <f>(G262^2)+(2*(LOOKUP(I262,'Max limit'!AG:AG,'Max limit'!AI:AI)*(E263-E262)))</f>
        <v>2396.9880630592725</v>
      </c>
      <c r="I263" s="120">
        <f>LOOKUP(G263,'Max limit'!CE:CE,'Max limit'!CC:CC)</f>
        <v>10700</v>
      </c>
      <c r="J263" s="120">
        <v>2</v>
      </c>
      <c r="L263" s="71">
        <f t="shared" si="23"/>
        <v>49.012351459027194</v>
      </c>
    </row>
    <row r="264" spans="2:12" ht="27" thickTop="1" thickBot="1">
      <c r="B264" s="120"/>
      <c r="C264" s="120"/>
      <c r="D264" s="121">
        <f>SUM(F253:F271)</f>
        <v>4.8981882638171719</v>
      </c>
      <c r="E264" s="121">
        <f>E263+10</f>
        <v>2270</v>
      </c>
      <c r="F264" s="121">
        <f t="shared" si="24"/>
        <v>0.20995030455769328</v>
      </c>
      <c r="G264" s="121">
        <f t="shared" si="25"/>
        <v>46.301593436013547</v>
      </c>
      <c r="H264" s="121">
        <f>(G263^2)+(2*(LOOKUP(I263,'Max limit'!AG:AG,'Max limit'!AI:AI)*(E264-E263)))</f>
        <v>2143.8375547138926</v>
      </c>
      <c r="I264" s="120">
        <f>LOOKUP(G264,'Max limit'!CE:CE,'Max limit'!CC:CC)</f>
        <v>10150</v>
      </c>
      <c r="J264" s="120">
        <v>2</v>
      </c>
      <c r="L264" s="71">
        <f t="shared" si="23"/>
        <v>48.976342889427244</v>
      </c>
    </row>
    <row r="265" spans="2:12" ht="27" thickTop="1" thickBot="1">
      <c r="B265" s="120"/>
      <c r="C265" s="120"/>
      <c r="D265" s="120"/>
      <c r="E265" s="121">
        <f t="shared" ref="E265:E328" si="26">E264+10</f>
        <v>2280</v>
      </c>
      <c r="F265" s="121">
        <f t="shared" si="24"/>
        <v>0.22265891937041343</v>
      </c>
      <c r="G265" s="121">
        <f t="shared" si="25"/>
        <v>43.521891096075535</v>
      </c>
      <c r="H265" s="121">
        <f>(G264^2)+(2*(LOOKUP(I264,'Max limit'!AG:AG,'Max limit'!AI:AI)*(E265-E264)))</f>
        <v>1894.1550045786587</v>
      </c>
      <c r="I265" s="120">
        <f>LOOKUP(G265,'Max limit'!CE:CE,'Max limit'!CC:CC)</f>
        <v>9600</v>
      </c>
      <c r="J265" s="120">
        <v>2</v>
      </c>
      <c r="L265" s="71">
        <f t="shared" si="23"/>
        <v>48.034254958475984</v>
      </c>
    </row>
    <row r="266" spans="2:12" ht="27" thickTop="1" thickBot="1">
      <c r="B266" s="120"/>
      <c r="C266" s="120"/>
      <c r="D266" s="120"/>
      <c r="E266" s="121">
        <f t="shared" si="26"/>
        <v>2290</v>
      </c>
      <c r="F266" s="121">
        <f t="shared" si="24"/>
        <v>0.23777121858967248</v>
      </c>
      <c r="G266" s="121">
        <f t="shared" si="25"/>
        <v>40.592578765453339</v>
      </c>
      <c r="H266" s="121">
        <f>(G265^2)+(2*(LOOKUP(I265,'Max limit'!AG:AG,'Max limit'!AI:AI)*(E266-E265)))</f>
        <v>1647.7574508295334</v>
      </c>
      <c r="I266" s="120">
        <f>LOOKUP(G266,'Max limit'!CE:CE,'Max limit'!CC:CC)</f>
        <v>8940</v>
      </c>
      <c r="J266" s="120">
        <v>2</v>
      </c>
      <c r="L266" s="71">
        <f t="shared" si="23"/>
        <v>46.17333042852021</v>
      </c>
    </row>
    <row r="267" spans="2:12" ht="27" thickTop="1" thickBot="1">
      <c r="B267" s="120"/>
      <c r="C267" s="120"/>
      <c r="D267" s="120"/>
      <c r="E267" s="121">
        <f t="shared" si="26"/>
        <v>2300</v>
      </c>
      <c r="F267" s="121">
        <f t="shared" si="24"/>
        <v>0.25615832190483678</v>
      </c>
      <c r="G267" s="121">
        <f t="shared" si="25"/>
        <v>37.484135085873461</v>
      </c>
      <c r="H267" s="121">
        <f>(G266^2)+(2*(LOOKUP(I266,'Max limit'!AG:AG,'Max limit'!AI:AI)*(E267-E266)))</f>
        <v>1405.0603831360099</v>
      </c>
      <c r="I267" s="120">
        <f>LOOKUP(G267,'Max limit'!CE:CE,'Max limit'!CC:CC)</f>
        <v>8180</v>
      </c>
      <c r="J267" s="120">
        <v>2</v>
      </c>
      <c r="L267" s="71">
        <f t="shared" si="23"/>
        <v>43.371848627146356</v>
      </c>
    </row>
    <row r="268" spans="2:12" ht="27" thickTop="1" thickBot="1">
      <c r="B268" s="120"/>
      <c r="C268" s="120"/>
      <c r="D268" s="120"/>
      <c r="E268" s="121">
        <f t="shared" si="26"/>
        <v>2310</v>
      </c>
      <c r="F268" s="121">
        <f t="shared" si="24"/>
        <v>0.27919218809304502</v>
      </c>
      <c r="G268" s="121">
        <f t="shared" si="25"/>
        <v>34.151107062573395</v>
      </c>
      <c r="H268" s="121">
        <f>(G267^2)+(2*(LOOKUP(I267,'Max limit'!AG:AG,'Max limit'!AI:AI)*(E268-E267)))</f>
        <v>1166.2981135993505</v>
      </c>
      <c r="I268" s="120">
        <f>LOOKUP(G268,'Max limit'!CE:CE,'Max limit'!CC:CC)</f>
        <v>7520</v>
      </c>
      <c r="J268" s="120">
        <v>2</v>
      </c>
      <c r="L268" s="71">
        <f t="shared" si="23"/>
        <v>40.41026108919786</v>
      </c>
    </row>
    <row r="269" spans="2:12" ht="27" thickTop="1" thickBot="1">
      <c r="B269" s="120"/>
      <c r="C269" s="120"/>
      <c r="D269" s="120"/>
      <c r="E269" s="121">
        <f t="shared" si="26"/>
        <v>2320</v>
      </c>
      <c r="F269" s="121">
        <f t="shared" si="24"/>
        <v>0.30875588719561325</v>
      </c>
      <c r="G269" s="121">
        <f t="shared" si="25"/>
        <v>30.62498573247326</v>
      </c>
      <c r="H269" s="121">
        <f>(G268^2)+(2*(LOOKUP(I268,'Max limit'!AG:AG,'Max limit'!AH:AH)*(E269-E268)))</f>
        <v>937.88975111419063</v>
      </c>
      <c r="I269" s="120">
        <f>LOOKUP(G269,'Max limit'!CD:CD,'Max limit'!CC:CC)</f>
        <v>8880</v>
      </c>
      <c r="J269" s="120">
        <v>1</v>
      </c>
      <c r="L269" s="71">
        <f t="shared" si="23"/>
        <v>37.274939548489797</v>
      </c>
    </row>
    <row r="270" spans="2:12" ht="27" thickTop="1" thickBot="1">
      <c r="B270" s="120"/>
      <c r="C270" s="120"/>
      <c r="D270" s="120"/>
      <c r="E270" s="121">
        <f t="shared" si="26"/>
        <v>2330</v>
      </c>
      <c r="F270" s="121">
        <f t="shared" si="24"/>
        <v>0.34972483356532996</v>
      </c>
      <c r="G270" s="121">
        <f t="shared" si="25"/>
        <v>26.562831890046024</v>
      </c>
      <c r="H270" s="121">
        <f>(G269^2)+(2*(LOOKUP(I269,'Max limit'!AG:AG,'Max limit'!AH:AH)*(E270-E269)))</f>
        <v>705.58403801884594</v>
      </c>
      <c r="I270" s="120">
        <f>LOOKUP(G270,'Max limit'!CD:CD,'Max limit'!CC:CC)</f>
        <v>7720</v>
      </c>
      <c r="J270" s="120">
        <v>1</v>
      </c>
      <c r="L270" s="71">
        <f t="shared" si="23"/>
        <v>33.88312770728389</v>
      </c>
    </row>
    <row r="271" spans="2:12" ht="27" thickTop="1" thickBot="1">
      <c r="B271" s="120"/>
      <c r="C271" s="120"/>
      <c r="D271" s="120"/>
      <c r="E271" s="121">
        <f t="shared" si="26"/>
        <v>2340</v>
      </c>
      <c r="F271" s="121">
        <f t="shared" si="24"/>
        <v>0.41326592897622483</v>
      </c>
      <c r="G271" s="121">
        <f t="shared" si="25"/>
        <v>21.832156899728119</v>
      </c>
      <c r="H271" s="121">
        <f>(G270^2)+(2*(LOOKUP(I270,'Max limit'!AG:AG,'Max limit'!AH:AH)*(E271-E270)))</f>
        <v>476.64307489434611</v>
      </c>
      <c r="I271" s="120">
        <f>LOOKUP(G271,'Max limit'!CD:CD,'Max limit'!CC:CC)</f>
        <v>6280</v>
      </c>
      <c r="J271" s="120">
        <v>1</v>
      </c>
      <c r="L271" s="71">
        <f t="shared" si="23"/>
        <v>30.131043334138848</v>
      </c>
    </row>
    <row r="272" spans="2:12" ht="27" thickTop="1" thickBot="1">
      <c r="B272" s="122"/>
      <c r="C272" s="122"/>
      <c r="D272" s="122"/>
      <c r="E272" s="123">
        <f t="shared" si="26"/>
        <v>2350</v>
      </c>
      <c r="F272" s="123">
        <f t="shared" si="24"/>
        <v>0.45195354910366942</v>
      </c>
      <c r="G272" s="123">
        <f>Cornering!$L$10</f>
        <v>22.420178411422157</v>
      </c>
      <c r="H272" s="123"/>
      <c r="I272" s="122">
        <f>LOOKUP(G272,'Max limit'!CD:CD,'Max limit'!CC:CC)</f>
        <v>6420</v>
      </c>
      <c r="J272" s="122">
        <v>1</v>
      </c>
      <c r="L272" s="71">
        <f t="shared" si="23"/>
        <v>27.118251999248592</v>
      </c>
    </row>
    <row r="273" spans="2:12" ht="27" thickTop="1" thickBot="1">
      <c r="B273" s="122"/>
      <c r="C273" s="122"/>
      <c r="D273" s="122"/>
      <c r="E273" s="123">
        <f t="shared" si="26"/>
        <v>2360</v>
      </c>
      <c r="F273" s="123">
        <f t="shared" si="24"/>
        <v>0.44602678071934576</v>
      </c>
      <c r="G273" s="123">
        <f>Cornering!$L$10</f>
        <v>22.420178411422157</v>
      </c>
      <c r="H273" s="123"/>
      <c r="I273" s="122">
        <f>LOOKUP(G273,'Max limit'!CD:CD,'Max limit'!CC:CC)</f>
        <v>6420</v>
      </c>
      <c r="J273" s="122">
        <v>1</v>
      </c>
      <c r="L273" s="71">
        <f t="shared" si="23"/>
        <v>24.772066269018342</v>
      </c>
    </row>
    <row r="274" spans="2:12" ht="27" thickTop="1" thickBot="1">
      <c r="B274" s="122"/>
      <c r="C274" s="122"/>
      <c r="D274" s="122"/>
      <c r="E274" s="123">
        <f t="shared" si="26"/>
        <v>2370</v>
      </c>
      <c r="F274" s="123">
        <f t="shared" si="24"/>
        <v>0.44602678071934576</v>
      </c>
      <c r="G274" s="123">
        <f>Cornering!$L$10</f>
        <v>22.420178411422157</v>
      </c>
      <c r="H274" s="123"/>
      <c r="I274" s="122">
        <f>LOOKUP(G274,'Max limit'!CD:CD,'Max limit'!CC:CC)</f>
        <v>6420</v>
      </c>
      <c r="J274" s="122">
        <v>1</v>
      </c>
      <c r="L274" s="71">
        <f t="shared" si="23"/>
        <v>23.131104804808125</v>
      </c>
    </row>
    <row r="275" spans="2:12" ht="27" thickTop="1" thickBot="1">
      <c r="B275" s="122"/>
      <c r="C275" s="122"/>
      <c r="D275" s="122"/>
      <c r="E275" s="123">
        <f t="shared" si="26"/>
        <v>2380</v>
      </c>
      <c r="F275" s="123">
        <f t="shared" si="24"/>
        <v>0.44602678071934576</v>
      </c>
      <c r="G275" s="123">
        <f>Cornering!$L$10</f>
        <v>22.420178411422157</v>
      </c>
      <c r="H275" s="123"/>
      <c r="I275" s="122">
        <f>LOOKUP(G275,'Max limit'!CD:CD,'Max limit'!CC:CC)</f>
        <v>6420</v>
      </c>
      <c r="J275" s="122">
        <v>1</v>
      </c>
      <c r="L275" s="71">
        <f t="shared" si="23"/>
        <v>22.302574109083348</v>
      </c>
    </row>
    <row r="276" spans="2:12" ht="27" thickTop="1" thickBot="1">
      <c r="B276" s="122"/>
      <c r="C276" s="122"/>
      <c r="D276" s="122"/>
      <c r="E276" s="123">
        <f t="shared" si="26"/>
        <v>2390</v>
      </c>
      <c r="F276" s="123">
        <f t="shared" si="24"/>
        <v>0.44602678071934576</v>
      </c>
      <c r="G276" s="123">
        <f>Cornering!$L$10</f>
        <v>22.420178411422157</v>
      </c>
      <c r="H276" s="123"/>
      <c r="I276" s="122">
        <f>LOOKUP(G276,'Max limit'!CD:CD,'Max limit'!CC:CC)</f>
        <v>6420</v>
      </c>
      <c r="J276" s="122">
        <v>1</v>
      </c>
      <c r="L276" s="71">
        <f t="shared" si="23"/>
        <v>22.420178411422157</v>
      </c>
    </row>
    <row r="277" spans="2:12" ht="27" thickTop="1" thickBot="1">
      <c r="B277" s="122"/>
      <c r="C277" s="122"/>
      <c r="D277" s="122"/>
      <c r="E277" s="123">
        <f t="shared" si="26"/>
        <v>2400</v>
      </c>
      <c r="F277" s="123">
        <f t="shared" si="24"/>
        <v>0.44602678071934576</v>
      </c>
      <c r="G277" s="123">
        <f>Cornering!$L$10</f>
        <v>22.420178411422157</v>
      </c>
      <c r="H277" s="123"/>
      <c r="I277" s="122">
        <f>LOOKUP(G277,'Max limit'!CD:CD,'Max limit'!CC:CC)</f>
        <v>6420</v>
      </c>
      <c r="J277" s="122">
        <v>1</v>
      </c>
      <c r="L277" s="71">
        <f t="shared" si="23"/>
        <v>22.420178411422157</v>
      </c>
    </row>
    <row r="278" spans="2:12" ht="27" thickTop="1" thickBot="1">
      <c r="B278" s="122"/>
      <c r="C278" s="122"/>
      <c r="D278" s="123">
        <f>SUM(F273:F285)</f>
        <v>5.7983481493514955</v>
      </c>
      <c r="E278" s="123">
        <f t="shared" si="26"/>
        <v>2410</v>
      </c>
      <c r="F278" s="123">
        <f t="shared" si="24"/>
        <v>0.44602678071934576</v>
      </c>
      <c r="G278" s="123">
        <f>Cornering!$L$10</f>
        <v>22.420178411422157</v>
      </c>
      <c r="H278" s="123"/>
      <c r="I278" s="122">
        <f>LOOKUP(G278,'Max limit'!CD:CD,'Max limit'!CC:CC)</f>
        <v>6420</v>
      </c>
      <c r="J278" s="122">
        <v>1</v>
      </c>
      <c r="L278" s="71">
        <f t="shared" si="23"/>
        <v>22.420178411422157</v>
      </c>
    </row>
    <row r="279" spans="2:12" ht="27" thickTop="1" thickBot="1">
      <c r="B279" s="122"/>
      <c r="C279" s="122" t="s">
        <v>25</v>
      </c>
      <c r="D279" s="122"/>
      <c r="E279" s="123">
        <f t="shared" si="26"/>
        <v>2420</v>
      </c>
      <c r="F279" s="123">
        <f t="shared" si="24"/>
        <v>0.44602678071934576</v>
      </c>
      <c r="G279" s="123">
        <f>Cornering!$L$10</f>
        <v>22.420178411422157</v>
      </c>
      <c r="H279" s="123"/>
      <c r="I279" s="122">
        <f>LOOKUP(G279,'Max limit'!CD:CD,'Max limit'!CC:CC)</f>
        <v>6420</v>
      </c>
      <c r="J279" s="122">
        <v>1</v>
      </c>
      <c r="L279" s="71">
        <f t="shared" si="23"/>
        <v>22.420178411422157</v>
      </c>
    </row>
    <row r="280" spans="2:12" ht="27" thickTop="1" thickBot="1">
      <c r="B280" s="122"/>
      <c r="C280" s="122"/>
      <c r="D280" s="122"/>
      <c r="E280" s="123">
        <f t="shared" si="26"/>
        <v>2430</v>
      </c>
      <c r="F280" s="123">
        <f t="shared" si="24"/>
        <v>0.44602678071934576</v>
      </c>
      <c r="G280" s="123">
        <f>Cornering!$L$10</f>
        <v>22.420178411422157</v>
      </c>
      <c r="H280" s="123"/>
      <c r="I280" s="122">
        <f>LOOKUP(G280,'Max limit'!CD:CD,'Max limit'!CC:CC)</f>
        <v>6420</v>
      </c>
      <c r="J280" s="122">
        <v>1</v>
      </c>
      <c r="L280" s="71">
        <f t="shared" si="23"/>
        <v>22.420178411422157</v>
      </c>
    </row>
    <row r="281" spans="2:12" ht="27" thickTop="1" thickBot="1">
      <c r="B281" s="122"/>
      <c r="C281" s="122"/>
      <c r="D281" s="122"/>
      <c r="E281" s="123">
        <f t="shared" si="26"/>
        <v>2440</v>
      </c>
      <c r="F281" s="123">
        <f t="shared" si="24"/>
        <v>0.44602678071934576</v>
      </c>
      <c r="G281" s="123">
        <f>Cornering!$L$10</f>
        <v>22.420178411422157</v>
      </c>
      <c r="H281" s="123"/>
      <c r="I281" s="122">
        <f>LOOKUP(G281,'Max limit'!CD:CD,'Max limit'!CC:CC)</f>
        <v>6420</v>
      </c>
      <c r="J281" s="122">
        <v>1</v>
      </c>
      <c r="L281" s="71">
        <f t="shared" si="23"/>
        <v>22.420178411422157</v>
      </c>
    </row>
    <row r="282" spans="2:12" ht="27" thickTop="1" thickBot="1">
      <c r="B282" s="122"/>
      <c r="C282" s="122"/>
      <c r="D282" s="122"/>
      <c r="E282" s="123">
        <f t="shared" si="26"/>
        <v>2450</v>
      </c>
      <c r="F282" s="123">
        <f t="shared" si="24"/>
        <v>0.44602678071934576</v>
      </c>
      <c r="G282" s="123">
        <f>Cornering!$L$10</f>
        <v>22.420178411422157</v>
      </c>
      <c r="H282" s="123"/>
      <c r="I282" s="122">
        <f>LOOKUP(G282,'Max limit'!CD:CD,'Max limit'!CC:CC)</f>
        <v>6420</v>
      </c>
      <c r="J282" s="122">
        <v>1</v>
      </c>
      <c r="L282" s="71">
        <f t="shared" si="23"/>
        <v>22.420178411422157</v>
      </c>
    </row>
    <row r="283" spans="2:12" ht="27" thickTop="1" thickBot="1">
      <c r="B283" s="122"/>
      <c r="C283" s="122"/>
      <c r="D283" s="122"/>
      <c r="E283" s="123">
        <f t="shared" si="26"/>
        <v>2460</v>
      </c>
      <c r="F283" s="123">
        <f t="shared" si="24"/>
        <v>0.44602678071934576</v>
      </c>
      <c r="G283" s="123">
        <f>Cornering!$L$10</f>
        <v>22.420178411422157</v>
      </c>
      <c r="H283" s="123"/>
      <c r="I283" s="122">
        <f>LOOKUP(G283,'Max limit'!CD:CD,'Max limit'!CC:CC)</f>
        <v>6420</v>
      </c>
      <c r="J283" s="122">
        <v>1</v>
      </c>
      <c r="L283" s="71">
        <f t="shared" si="23"/>
        <v>22.420178411422157</v>
      </c>
    </row>
    <row r="284" spans="2:12" ht="27" thickTop="1" thickBot="1">
      <c r="B284" s="122"/>
      <c r="C284" s="122"/>
      <c r="D284" s="122"/>
      <c r="E284" s="123">
        <f t="shared" si="26"/>
        <v>2470</v>
      </c>
      <c r="F284" s="123">
        <f t="shared" si="24"/>
        <v>0.44602678071934576</v>
      </c>
      <c r="G284" s="123">
        <f>Cornering!$L$10</f>
        <v>22.420178411422157</v>
      </c>
      <c r="H284" s="123"/>
      <c r="I284" s="122">
        <f>LOOKUP(G284,'Max limit'!CD:CD,'Max limit'!CC:CC)</f>
        <v>6420</v>
      </c>
      <c r="J284" s="122">
        <v>1</v>
      </c>
      <c r="L284" s="71">
        <f t="shared" si="23"/>
        <v>22.420178411422157</v>
      </c>
    </row>
    <row r="285" spans="2:12" ht="27" thickTop="1" thickBot="1">
      <c r="B285" s="122"/>
      <c r="C285" s="122"/>
      <c r="D285" s="122"/>
      <c r="E285" s="123">
        <f t="shared" si="26"/>
        <v>2480</v>
      </c>
      <c r="F285" s="123">
        <f t="shared" si="24"/>
        <v>0.44602678071934576</v>
      </c>
      <c r="G285" s="123">
        <f>Cornering!$L$10</f>
        <v>22.420178411422157</v>
      </c>
      <c r="H285" s="123"/>
      <c r="I285" s="122">
        <f>LOOKUP(G285,'Max limit'!CD:CD,'Max limit'!CC:CC)</f>
        <v>6420</v>
      </c>
      <c r="J285" s="122">
        <v>1</v>
      </c>
      <c r="L285" s="71">
        <f t="shared" si="23"/>
        <v>22.420178411422157</v>
      </c>
    </row>
    <row r="286" spans="2:12" ht="27" thickTop="1" thickBot="1">
      <c r="B286" s="120"/>
      <c r="C286" s="120"/>
      <c r="D286" s="120"/>
      <c r="E286" s="121">
        <f t="shared" si="26"/>
        <v>2490</v>
      </c>
      <c r="F286" s="121">
        <f t="shared" si="24"/>
        <v>0.41158128647013542</v>
      </c>
      <c r="G286" s="121">
        <f>SQRT(H286)</f>
        <v>26.172895806132708</v>
      </c>
      <c r="H286" s="121">
        <f>(G285^2)+(2*(LOOKUP(I285,'Max limit'!W:W,'Max limit'!Y:Y)*(E286-E285)))</f>
        <v>685.02047487867912</v>
      </c>
      <c r="I286" s="120">
        <f>LOOKUP(G286,'Max limit'!CE:CE,'Max limit'!CC:CC)</f>
        <v>5760</v>
      </c>
      <c r="J286" s="120">
        <v>2</v>
      </c>
      <c r="L286" s="71">
        <f t="shared" si="23"/>
        <v>23.17072189036427</v>
      </c>
    </row>
    <row r="287" spans="2:12" ht="27" thickTop="1" thickBot="1">
      <c r="B287" s="120"/>
      <c r="C287" s="120"/>
      <c r="D287" s="120"/>
      <c r="E287" s="121">
        <f t="shared" si="26"/>
        <v>2500</v>
      </c>
      <c r="F287" s="121">
        <f t="shared" si="24"/>
        <v>0.35932024251833233</v>
      </c>
      <c r="G287" s="121">
        <f t="shared" ref="G287:G340" si="27">SQRT(H287)</f>
        <v>29.487759045450304</v>
      </c>
      <c r="H287" s="121">
        <f>(G286^2)+(2*(LOOKUP(I286,'Max limit'!W:W,'Max limit'!Y:Y)*(E287-E286)))</f>
        <v>869.52793352253616</v>
      </c>
      <c r="I287" s="120">
        <f>LOOKUP(G287,'Max limit'!CE:CE,'Max limit'!CC:CC)</f>
        <v>6420</v>
      </c>
      <c r="J287" s="120">
        <v>2</v>
      </c>
      <c r="L287" s="71">
        <f t="shared" si="23"/>
        <v>24.584238017169895</v>
      </c>
    </row>
    <row r="288" spans="2:12" ht="27" thickTop="1" thickBot="1">
      <c r="B288" s="120"/>
      <c r="C288" s="120"/>
      <c r="D288" s="120"/>
      <c r="E288" s="121">
        <f t="shared" si="26"/>
        <v>2510</v>
      </c>
      <c r="F288" s="121">
        <f t="shared" si="24"/>
        <v>0.32299470150101989</v>
      </c>
      <c r="G288" s="121">
        <f t="shared" si="27"/>
        <v>32.432761344067131</v>
      </c>
      <c r="H288" s="121">
        <f>(G287^2)+(2*(LOOKUP(I287,'Max limit'!W:W,'Max limit'!Y:Y)*(E288-E287)))</f>
        <v>1051.8840084012152</v>
      </c>
      <c r="I288" s="120">
        <f>LOOKUP(G288,'Max limit'!CE:CE,'Max limit'!CC:CC)</f>
        <v>7080</v>
      </c>
      <c r="J288" s="120">
        <v>2</v>
      </c>
      <c r="L288" s="71">
        <f t="shared" si="23"/>
        <v>26.586754603698893</v>
      </c>
    </row>
    <row r="289" spans="2:12" ht="27" thickTop="1" thickBot="1">
      <c r="B289" s="120"/>
      <c r="C289" s="120"/>
      <c r="D289" s="120"/>
      <c r="E289" s="121">
        <f t="shared" si="26"/>
        <v>2520</v>
      </c>
      <c r="F289" s="121">
        <f t="shared" si="24"/>
        <v>0.29616220696573242</v>
      </c>
      <c r="G289" s="121">
        <f t="shared" si="27"/>
        <v>35.097799712003436</v>
      </c>
      <c r="H289" s="121">
        <f>(G288^2)+(2*(LOOKUP(I288,'Max limit'!W:W,'Max limit'!Y:Y)*(E289-E288)))</f>
        <v>1231.8555446239084</v>
      </c>
      <c r="I289" s="120">
        <f>LOOKUP(G289,'Max limit'!CE:CE,'Max limit'!CC:CC)</f>
        <v>7740</v>
      </c>
      <c r="J289" s="120">
        <v>2</v>
      </c>
      <c r="L289" s="71">
        <f t="shared" si="23"/>
        <v>29.122278863815144</v>
      </c>
    </row>
    <row r="290" spans="2:12" ht="27" thickTop="1" thickBot="1">
      <c r="B290" s="120"/>
      <c r="C290" s="120"/>
      <c r="D290" s="120"/>
      <c r="E290" s="121">
        <f t="shared" si="26"/>
        <v>2530</v>
      </c>
      <c r="F290" s="121">
        <f t="shared" si="24"/>
        <v>0.27534086779999961</v>
      </c>
      <c r="G290" s="121">
        <f t="shared" si="27"/>
        <v>37.539437759505788</v>
      </c>
      <c r="H290" s="121">
        <f>(G289^2)+(2*(LOOKUP(I289,'Max limit'!W:W,'Max limit'!Y:Y)*(E290-E289)))</f>
        <v>1409.2093872998087</v>
      </c>
      <c r="I290" s="120">
        <f>LOOKUP(G290,'Max limit'!CE:CE,'Max limit'!CC:CC)</f>
        <v>8290</v>
      </c>
      <c r="J290" s="120">
        <v>2</v>
      </c>
      <c r="L290" s="71">
        <f t="shared" si="23"/>
        <v>32.146130733431875</v>
      </c>
    </row>
    <row r="291" spans="2:12" ht="27" thickTop="1" thickBot="1">
      <c r="B291" s="120"/>
      <c r="C291" s="120"/>
      <c r="D291" s="120"/>
      <c r="E291" s="121">
        <f t="shared" si="26"/>
        <v>2540</v>
      </c>
      <c r="F291" s="121">
        <f t="shared" si="24"/>
        <v>0.25859339996554309</v>
      </c>
      <c r="G291" s="121">
        <f t="shared" si="27"/>
        <v>39.802056658623016</v>
      </c>
      <c r="H291" s="121">
        <f>(G290^2)+(2*(LOOKUP(I290,'Max limit'!W:W,'Max limit'!Y:Y)*(E291-E290)))</f>
        <v>1584.2037142562369</v>
      </c>
      <c r="I291" s="120">
        <f>LOOKUP(G291,'Max limit'!CE:CE,'Max limit'!CC:CC)</f>
        <v>8730</v>
      </c>
      <c r="J291" s="120">
        <v>2</v>
      </c>
      <c r="L291" s="71">
        <f t="shared" si="23"/>
        <v>34.871962903929933</v>
      </c>
    </row>
    <row r="292" spans="2:12" ht="27" thickTop="1" thickBot="1">
      <c r="B292" s="120"/>
      <c r="C292" s="120"/>
      <c r="D292" s="120"/>
      <c r="E292" s="121">
        <f t="shared" si="26"/>
        <v>2550</v>
      </c>
      <c r="F292" s="121">
        <f t="shared" si="24"/>
        <v>0.24473527684268354</v>
      </c>
      <c r="G292" s="121">
        <f t="shared" si="27"/>
        <v>41.918896111320528</v>
      </c>
      <c r="H292" s="121">
        <f>(G291^2)+(2*(LOOKUP(I291,'Max limit'!W:W,'Max limit'!Y:Y)*(E292-E291)))</f>
        <v>1757.1938511916833</v>
      </c>
      <c r="I292" s="120">
        <f>LOOKUP(G292,'Max limit'!CE:CE,'Max limit'!CC:CC)</f>
        <v>9160</v>
      </c>
      <c r="J292" s="120">
        <v>2</v>
      </c>
      <c r="L292" s="71">
        <f t="shared" si="23"/>
        <v>37.358190317103983</v>
      </c>
    </row>
    <row r="293" spans="2:12" ht="27" thickTop="1" thickBot="1">
      <c r="B293" s="120"/>
      <c r="C293" s="120"/>
      <c r="D293" s="120"/>
      <c r="E293" s="121">
        <f t="shared" si="26"/>
        <v>2560</v>
      </c>
      <c r="F293" s="121">
        <f t="shared" si="24"/>
        <v>0.23302060713767694</v>
      </c>
      <c r="G293" s="121">
        <f t="shared" si="27"/>
        <v>43.910422787429411</v>
      </c>
      <c r="H293" s="121">
        <f>(G292^2)+(2*(LOOKUP(I292,'Max limit'!W:W,'Max limit'!Y:Y)*(E293-E292)))</f>
        <v>1928.1252293707998</v>
      </c>
      <c r="I293" s="120">
        <f>LOOKUP(G293,'Max limit'!CE:CE,'Max limit'!CC:CC)</f>
        <v>9600</v>
      </c>
      <c r="J293" s="120">
        <v>2</v>
      </c>
      <c r="L293" s="71">
        <f t="shared" si="23"/>
        <v>39.653722605776437</v>
      </c>
    </row>
    <row r="294" spans="2:12" ht="27" thickTop="1" thickBot="1">
      <c r="B294" s="120"/>
      <c r="C294" s="120"/>
      <c r="D294" s="120"/>
      <c r="E294" s="121">
        <f t="shared" si="26"/>
        <v>2570</v>
      </c>
      <c r="F294" s="121">
        <f t="shared" si="24"/>
        <v>0.2229610395888825</v>
      </c>
      <c r="G294" s="121">
        <f t="shared" si="27"/>
        <v>45.791347696229835</v>
      </c>
      <c r="H294" s="121">
        <f>(G293^2)+(2*(LOOKUP(I293,'Max limit'!W:W,'Max limit'!Y:Y)*(E294-E293)))</f>
        <v>2096.8475238370133</v>
      </c>
      <c r="I294" s="120">
        <f>LOOKUP(G294,'Max limit'!CE:CE,'Max limit'!CC:CC)</f>
        <v>10040</v>
      </c>
      <c r="J294" s="120">
        <v>2</v>
      </c>
      <c r="L294" s="71">
        <f t="shared" si="23"/>
        <v>41.792432202621718</v>
      </c>
    </row>
    <row r="295" spans="2:12" ht="27" thickTop="1" thickBot="1">
      <c r="B295" s="120"/>
      <c r="C295" s="120"/>
      <c r="D295" s="120"/>
      <c r="E295" s="121">
        <f t="shared" si="26"/>
        <v>2580</v>
      </c>
      <c r="F295" s="121">
        <f t="shared" si="24"/>
        <v>0.21421292112644025</v>
      </c>
      <c r="G295" s="121">
        <f t="shared" si="27"/>
        <v>47.573701876082851</v>
      </c>
      <c r="H295" s="121">
        <f>(G294^2)+(2*(LOOKUP(I294,'Max limit'!W:W,'Max limit'!Y:Y)*(E295-E294)))</f>
        <v>2263.2571101944091</v>
      </c>
      <c r="I295" s="120">
        <f>LOOKUP(G295,'Max limit'!CE:CE,'Max limit'!CC:CC)</f>
        <v>10480</v>
      </c>
      <c r="J295" s="120">
        <v>2</v>
      </c>
      <c r="L295" s="71">
        <f t="shared" si="23"/>
        <v>43.799285025937124</v>
      </c>
    </row>
    <row r="296" spans="2:12" ht="27" thickTop="1" thickBot="1">
      <c r="B296" s="120"/>
      <c r="C296" s="120"/>
      <c r="D296" s="120"/>
      <c r="E296" s="121">
        <f t="shared" si="26"/>
        <v>2590</v>
      </c>
      <c r="F296" s="121">
        <f t="shared" si="24"/>
        <v>0.20652444899360292</v>
      </c>
      <c r="G296" s="121">
        <f t="shared" si="27"/>
        <v>49.267132695612325</v>
      </c>
      <c r="H296" s="121">
        <f>(G295^2)+(2*(LOOKUP(I295,'Max limit'!W:W,'Max limit'!Y:Y)*(E296-E295)))</f>
        <v>2427.2503640470727</v>
      </c>
      <c r="I296" s="120">
        <f>LOOKUP(G296,'Max limit'!CE:CE,'Max limit'!CC:CC)</f>
        <v>10810</v>
      </c>
      <c r="J296" s="120">
        <v>2</v>
      </c>
      <c r="L296" s="71">
        <f t="shared" si="23"/>
        <v>45.69230023333499</v>
      </c>
    </row>
    <row r="297" spans="2:12" ht="27" thickTop="1" thickBot="1">
      <c r="B297" s="120"/>
      <c r="C297" s="120"/>
      <c r="D297" s="120"/>
      <c r="E297" s="121">
        <f t="shared" si="26"/>
        <v>2600</v>
      </c>
      <c r="F297" s="121">
        <f t="shared" si="24"/>
        <v>0.19996276708304192</v>
      </c>
      <c r="G297" s="121">
        <f t="shared" si="27"/>
        <v>50.751487229237298</v>
      </c>
      <c r="H297" s="121">
        <f>(G296^2)+(2*(LOOKUP(I296,'Max limit'!W:W,'Max limit'!Z:Z)*(E297-E296)))</f>
        <v>2575.7134559794363</v>
      </c>
      <c r="I297" s="120">
        <f>LOOKUP(G297,'Max limit'!CF:CF,'Max limit'!CC:CC)</f>
        <v>8910</v>
      </c>
      <c r="J297" s="120">
        <v>3</v>
      </c>
      <c r="L297" s="71">
        <f t="shared" ref="L297:L360" si="28">AVERAGE(G293:G297)</f>
        <v>47.458818456918344</v>
      </c>
    </row>
    <row r="298" spans="2:12" ht="27" thickTop="1" thickBot="1">
      <c r="B298" s="120"/>
      <c r="C298" s="120"/>
      <c r="D298" s="120"/>
      <c r="E298" s="121">
        <f t="shared" si="26"/>
        <v>2610</v>
      </c>
      <c r="F298" s="121">
        <f t="shared" si="24"/>
        <v>0.19398813127017137</v>
      </c>
      <c r="G298" s="121">
        <f t="shared" si="27"/>
        <v>52.347603777240714</v>
      </c>
      <c r="H298" s="121">
        <f>(G297^2)+(2*(LOOKUP(I297,'Max limit'!W:W,'Max limit'!Z:Z)*(E298-E297)))</f>
        <v>2740.2716212189862</v>
      </c>
      <c r="I298" s="120">
        <f>LOOKUP(G298,'Max limit'!CF:CF,'Max limit'!CC:CC)</f>
        <v>9180</v>
      </c>
      <c r="J298" s="120">
        <v>3</v>
      </c>
      <c r="L298" s="71">
        <f t="shared" si="28"/>
        <v>49.146254654880607</v>
      </c>
    </row>
    <row r="299" spans="2:12" ht="27" thickTop="1" thickBot="1">
      <c r="B299" s="120"/>
      <c r="C299" s="120"/>
      <c r="D299" s="120"/>
      <c r="E299" s="121">
        <f t="shared" si="26"/>
        <v>2620</v>
      </c>
      <c r="F299" s="121">
        <f t="shared" si="24"/>
        <v>0.18828028900383029</v>
      </c>
      <c r="G299" s="121">
        <f t="shared" si="27"/>
        <v>53.877004788094176</v>
      </c>
      <c r="H299" s="121">
        <f>(G298^2)+(2*(LOOKUP(I298,'Max limit'!W:W,'Max limit'!Z:Z)*(E299-E298)))</f>
        <v>2902.7316449363225</v>
      </c>
      <c r="I299" s="120">
        <f>LOOKUP(G299,'Max limit'!CF:CF,'Max limit'!CC:CC)</f>
        <v>9440</v>
      </c>
      <c r="J299" s="120">
        <v>3</v>
      </c>
      <c r="L299" s="71">
        <f t="shared" si="28"/>
        <v>50.763386073253479</v>
      </c>
    </row>
    <row r="300" spans="2:12" ht="27" thickTop="1" thickBot="1">
      <c r="B300" s="120"/>
      <c r="C300" s="120"/>
      <c r="D300" s="120"/>
      <c r="E300" s="121">
        <f t="shared" si="26"/>
        <v>2630</v>
      </c>
      <c r="F300" s="121">
        <f t="shared" si="24"/>
        <v>0.18311263263764532</v>
      </c>
      <c r="G300" s="121">
        <f t="shared" si="27"/>
        <v>55.345388620323718</v>
      </c>
      <c r="H300" s="121">
        <f>(G299^2)+(2*(LOOKUP(I299,'Max limit'!W:W,'Max limit'!Z:Z)*(E300-E299)))</f>
        <v>3063.1120415346577</v>
      </c>
      <c r="I300" s="120">
        <f>LOOKUP(G300,'Max limit'!CF:CF,'Max limit'!CC:CC)</f>
        <v>9700</v>
      </c>
      <c r="J300" s="120">
        <v>3</v>
      </c>
      <c r="L300" s="71">
        <f t="shared" si="28"/>
        <v>52.31772342210165</v>
      </c>
    </row>
    <row r="301" spans="2:12" ht="27" thickTop="1" thickBot="1">
      <c r="B301" s="120"/>
      <c r="C301" s="120"/>
      <c r="D301" s="120"/>
      <c r="E301" s="121">
        <f t="shared" si="26"/>
        <v>2640</v>
      </c>
      <c r="F301" s="121">
        <f t="shared" si="24"/>
        <v>0.17840836297621268</v>
      </c>
      <c r="G301" s="121">
        <f t="shared" si="27"/>
        <v>56.756979600310729</v>
      </c>
      <c r="H301" s="121">
        <f>(G300^2)+(2*(LOOKUP(I300,'Max limit'!W:W,'Max limit'!Z:Z)*(E301-E300)))</f>
        <v>3221.3547333500878</v>
      </c>
      <c r="I301" s="120">
        <f>LOOKUP(G301,'Max limit'!CF:CF,'Max limit'!CC:CC)</f>
        <v>9970</v>
      </c>
      <c r="J301" s="120">
        <v>3</v>
      </c>
      <c r="L301" s="71">
        <f t="shared" si="28"/>
        <v>53.81569280304133</v>
      </c>
    </row>
    <row r="302" spans="2:12" ht="27" thickTop="1" thickBot="1">
      <c r="B302" s="120"/>
      <c r="C302" s="120"/>
      <c r="D302" s="120"/>
      <c r="E302" s="121">
        <f t="shared" si="26"/>
        <v>2650</v>
      </c>
      <c r="F302" s="121">
        <f t="shared" si="24"/>
        <v>0.17410734790695792</v>
      </c>
      <c r="G302" s="121">
        <f t="shared" si="27"/>
        <v>58.114679984601779</v>
      </c>
      <c r="H302" s="121">
        <f>(G301^2)+(2*(LOOKUP(I301,'Max limit'!W:W,'Max limit'!Z:Z)*(E302-E301)))</f>
        <v>3377.3160297126742</v>
      </c>
      <c r="I302" s="120">
        <f>LOOKUP(G302,'Max limit'!CF:CF,'Max limit'!CC:CC)</f>
        <v>10230</v>
      </c>
      <c r="J302" s="120">
        <v>3</v>
      </c>
      <c r="L302" s="71">
        <f t="shared" si="28"/>
        <v>55.28833135411422</v>
      </c>
    </row>
    <row r="303" spans="2:12" ht="27" thickTop="1" thickBot="1">
      <c r="B303" s="120"/>
      <c r="C303" s="120"/>
      <c r="D303" s="120"/>
      <c r="E303" s="121">
        <f t="shared" si="26"/>
        <v>2660</v>
      </c>
      <c r="F303" s="121">
        <f t="shared" ref="F303:F341" si="29">(E303-E302)/((G303+G302)/2)</f>
        <v>0.17015907286765011</v>
      </c>
      <c r="G303" s="121">
        <f t="shared" si="27"/>
        <v>59.422396722180814</v>
      </c>
      <c r="H303" s="121">
        <f>(G302^2)+(2*(LOOKUP(I302,'Max limit'!W:W,'Max limit'!Z:Z)*(E303-E302)))</f>
        <v>3531.0212322082452</v>
      </c>
      <c r="I303" s="120">
        <f>LOOKUP(G303,'Max limit'!CF:CF,'Max limit'!CC:CC)</f>
        <v>10410</v>
      </c>
      <c r="J303" s="120">
        <v>3</v>
      </c>
      <c r="L303" s="71">
        <f t="shared" si="28"/>
        <v>56.703289943102241</v>
      </c>
    </row>
    <row r="304" spans="2:12" ht="27" thickTop="1" thickBot="1">
      <c r="B304" s="120"/>
      <c r="C304" s="120"/>
      <c r="D304" s="120"/>
      <c r="E304" s="121">
        <f t="shared" si="26"/>
        <v>2670</v>
      </c>
      <c r="F304" s="121">
        <f t="shared" si="29"/>
        <v>0.16651236910932818</v>
      </c>
      <c r="G304" s="121">
        <f t="shared" si="27"/>
        <v>60.688800463827995</v>
      </c>
      <c r="H304" s="121">
        <f>(G303^2)+(2*(LOOKUP(I303,'Max limit'!W:W,'Max limit'!Z:Z)*(E304-E303)))</f>
        <v>3683.1305017383288</v>
      </c>
      <c r="I304" s="120">
        <f>LOOKUP(G304,'Max limit'!CF:CF,'Max limit'!CC:CC)</f>
        <v>10670</v>
      </c>
      <c r="J304" s="120">
        <v>3</v>
      </c>
      <c r="L304" s="71">
        <f t="shared" si="28"/>
        <v>58.06564907824901</v>
      </c>
    </row>
    <row r="305" spans="2:12" ht="27" thickTop="1" thickBot="1">
      <c r="B305" s="120"/>
      <c r="C305" s="120"/>
      <c r="D305" s="120"/>
      <c r="E305" s="121">
        <f t="shared" si="26"/>
        <v>2680</v>
      </c>
      <c r="F305" s="121">
        <f t="shared" si="29"/>
        <v>0.16313333239750319</v>
      </c>
      <c r="G305" s="121">
        <f t="shared" si="27"/>
        <v>61.910301179400044</v>
      </c>
      <c r="H305" s="121">
        <f>(G304^2)+(2*(LOOKUP(I304,'Max limit'!W:W,'Max limit'!Z:Z)*(E305-E304)))</f>
        <v>3832.8853921240225</v>
      </c>
      <c r="I305" s="120">
        <f>LOOKUP(G305,'Max limit'!CF:CF,'Max limit'!CC:CC)</f>
        <v>10840</v>
      </c>
      <c r="J305" s="120">
        <v>3</v>
      </c>
      <c r="L305" s="71">
        <f t="shared" si="28"/>
        <v>59.378631590064266</v>
      </c>
    </row>
    <row r="306" spans="2:12" ht="27" thickTop="1" thickBot="1">
      <c r="B306" s="120"/>
      <c r="C306" s="120"/>
      <c r="D306" s="120"/>
      <c r="E306" s="121">
        <f t="shared" si="26"/>
        <v>2690</v>
      </c>
      <c r="F306" s="121">
        <f t="shared" si="29"/>
        <v>0.15999229734912082</v>
      </c>
      <c r="G306" s="121">
        <f t="shared" si="27"/>
        <v>63.095716806314584</v>
      </c>
      <c r="H306" s="121">
        <f>(G305^2)+(2*(LOOKUP(I305,'Max limit'!W:W,'Max limit'!Z:Z)*(E306-E305)))</f>
        <v>3981.0694793026487</v>
      </c>
      <c r="I306" s="120">
        <f>LOOKUP(G306,'Max limit'!CF:CF,'Max limit'!CC:CC)</f>
        <v>10890</v>
      </c>
      <c r="J306" s="120">
        <v>3</v>
      </c>
      <c r="L306" s="71">
        <f t="shared" si="28"/>
        <v>60.646379031265042</v>
      </c>
    </row>
    <row r="307" spans="2:12" ht="27" thickTop="1" thickBot="1">
      <c r="B307" s="120"/>
      <c r="C307" s="120"/>
      <c r="D307" s="120"/>
      <c r="E307" s="121">
        <f t="shared" si="26"/>
        <v>2700</v>
      </c>
      <c r="F307" s="121">
        <f t="shared" si="29"/>
        <v>0.15725042759936153</v>
      </c>
      <c r="G307" s="121">
        <f t="shared" si="27"/>
        <v>64.089946885204711</v>
      </c>
      <c r="H307" s="121">
        <f>(G306^2)+(2*(LOOKUP(I306,'Max limit'!W:W,'Max limit'!AA:AA)*(E307-E306)))</f>
        <v>4107.5212917483614</v>
      </c>
      <c r="I307" s="120">
        <f>LOOKUP(G307,'Max limit'!CG:CG,'Max limit'!CC:CC)</f>
        <v>9400</v>
      </c>
      <c r="J307" s="120">
        <v>4</v>
      </c>
      <c r="L307" s="71">
        <f t="shared" si="28"/>
        <v>61.841432411385632</v>
      </c>
    </row>
    <row r="308" spans="2:12" ht="27" thickTop="1" thickBot="1">
      <c r="B308" s="120"/>
      <c r="C308" s="120"/>
      <c r="D308" s="120"/>
      <c r="E308" s="121">
        <f t="shared" si="26"/>
        <v>2710</v>
      </c>
      <c r="F308" s="121">
        <f t="shared" si="29"/>
        <v>0.15467450473737804</v>
      </c>
      <c r="G308" s="121">
        <f t="shared" si="27"/>
        <v>65.213845190664642</v>
      </c>
      <c r="H308" s="121">
        <f>(G307^2)+(2*(LOOKUP(I307,'Max limit'!W:W,'Max limit'!AA:AA)*(E308-E307)))</f>
        <v>4252.8456045519733</v>
      </c>
      <c r="I308" s="120">
        <f>LOOKUP(G308,'Max limit'!CG:CG,'Max limit'!CC:CC)</f>
        <v>9550</v>
      </c>
      <c r="J308" s="120">
        <v>4</v>
      </c>
      <c r="L308" s="71">
        <f t="shared" si="28"/>
        <v>62.999722105082398</v>
      </c>
    </row>
    <row r="309" spans="2:12" ht="27" thickTop="1" thickBot="1">
      <c r="B309" s="120"/>
      <c r="C309" s="120"/>
      <c r="D309" s="120"/>
      <c r="E309" s="121">
        <f t="shared" si="26"/>
        <v>2720</v>
      </c>
      <c r="F309" s="121">
        <f t="shared" si="29"/>
        <v>0.15206909162454149</v>
      </c>
      <c r="G309" s="121">
        <f t="shared" si="27"/>
        <v>66.305320119929789</v>
      </c>
      <c r="H309" s="121">
        <f>(G308^2)+(2*(LOOKUP(I308,'Max limit'!W:W,'Max limit'!AA:AA)*(E309-E308)))</f>
        <v>4396.3954762063659</v>
      </c>
      <c r="I309" s="120">
        <f>LOOKUP(G309,'Max limit'!CG:CG,'Max limit'!CC:CC)</f>
        <v>9700</v>
      </c>
      <c r="J309" s="120">
        <v>4</v>
      </c>
      <c r="L309" s="71">
        <f t="shared" si="28"/>
        <v>64.123026036302761</v>
      </c>
    </row>
    <row r="310" spans="2:12" ht="27" thickTop="1" thickBot="1">
      <c r="B310" s="120"/>
      <c r="C310" s="120"/>
      <c r="D310" s="120"/>
      <c r="E310" s="121">
        <f t="shared" si="26"/>
        <v>2730</v>
      </c>
      <c r="F310" s="121">
        <f t="shared" si="29"/>
        <v>0.14962101822724441</v>
      </c>
      <c r="G310" s="121">
        <f t="shared" si="27"/>
        <v>67.365739180201444</v>
      </c>
      <c r="H310" s="121">
        <f>(G309^2)+(2*(LOOKUP(I309,'Max limit'!W:W,'Max limit'!AA:AA)*(E310-E309)))</f>
        <v>4538.1428152949275</v>
      </c>
      <c r="I310" s="120">
        <f>LOOKUP(G310,'Max limit'!CG:CG,'Max limit'!CC:CC)</f>
        <v>9840</v>
      </c>
      <c r="J310" s="120">
        <v>4</v>
      </c>
      <c r="L310" s="71">
        <f t="shared" si="28"/>
        <v>65.21411363646304</v>
      </c>
    </row>
    <row r="311" spans="2:12" ht="27" thickTop="1" thickBot="1">
      <c r="B311" s="120"/>
      <c r="C311" s="120"/>
      <c r="D311" s="120"/>
      <c r="E311" s="121">
        <f t="shared" si="26"/>
        <v>2740</v>
      </c>
      <c r="F311" s="121">
        <f t="shared" si="29"/>
        <v>0.1473155650674742</v>
      </c>
      <c r="G311" s="121">
        <f t="shared" si="27"/>
        <v>68.397240046328349</v>
      </c>
      <c r="H311" s="121">
        <f>(G310^2)+(2*(LOOKUP(I310,'Max limit'!W:W,'Max limit'!AA:AA)*(E311-E310)))</f>
        <v>4678.1824459550626</v>
      </c>
      <c r="I311" s="120">
        <f>LOOKUP(G311,'Max limit'!CG:CG,'Max limit'!CC:CC)</f>
        <v>9990</v>
      </c>
      <c r="J311" s="120">
        <v>4</v>
      </c>
      <c r="L311" s="71">
        <f t="shared" si="28"/>
        <v>66.274418284465781</v>
      </c>
    </row>
    <row r="312" spans="2:12" ht="27" thickTop="1" thickBot="1">
      <c r="B312" s="120"/>
      <c r="C312" s="120"/>
      <c r="D312" s="120"/>
      <c r="E312" s="121">
        <f t="shared" si="26"/>
        <v>2750</v>
      </c>
      <c r="F312" s="121">
        <f t="shared" si="29"/>
        <v>0.14514074824864623</v>
      </c>
      <c r="G312" s="121">
        <f t="shared" si="27"/>
        <v>69.400037708759598</v>
      </c>
      <c r="H312" s="121">
        <f>(G311^2)+(2*(LOOKUP(I311,'Max limit'!W:W,'Max limit'!AA:AA)*(E312-E311)))</f>
        <v>4816.3652339772534</v>
      </c>
      <c r="I312" s="120">
        <f>LOOKUP(G312,'Max limit'!CG:CG,'Max limit'!CC:CC)</f>
        <v>10130</v>
      </c>
      <c r="J312" s="120">
        <v>4</v>
      </c>
      <c r="L312" s="71">
        <f t="shared" si="28"/>
        <v>67.336436449176773</v>
      </c>
    </row>
    <row r="313" spans="2:12" ht="27" thickTop="1" thickBot="1">
      <c r="B313" s="120"/>
      <c r="C313" s="120"/>
      <c r="D313" s="120"/>
      <c r="E313" s="121">
        <f t="shared" si="26"/>
        <v>2760</v>
      </c>
      <c r="F313" s="121">
        <f t="shared" si="29"/>
        <v>0.14308598199594466</v>
      </c>
      <c r="G313" s="121">
        <f t="shared" si="27"/>
        <v>70.376058600708646</v>
      </c>
      <c r="H313" s="121">
        <f>(G312^2)+(2*(LOOKUP(I312,'Max limit'!W:W,'Max limit'!AA:AA)*(E313-E312)))</f>
        <v>4952.7896241703784</v>
      </c>
      <c r="I313" s="120">
        <f>LOOKUP(G313,'Max limit'!CG:CG,'Max limit'!CC:CC)</f>
        <v>10280</v>
      </c>
      <c r="J313" s="120">
        <v>4</v>
      </c>
      <c r="L313" s="71">
        <f t="shared" si="28"/>
        <v>68.368879131185565</v>
      </c>
    </row>
    <row r="314" spans="2:12" ht="27" thickTop="1" thickBot="1">
      <c r="B314" s="120"/>
      <c r="C314" s="120"/>
      <c r="D314" s="120"/>
      <c r="E314" s="121">
        <f t="shared" si="26"/>
        <v>2770</v>
      </c>
      <c r="F314" s="121">
        <f t="shared" si="29"/>
        <v>0.14114187614650758</v>
      </c>
      <c r="G314" s="121">
        <f t="shared" si="27"/>
        <v>71.325331135953689</v>
      </c>
      <c r="H314" s="121">
        <f>(G313^2)+(2*(LOOKUP(I313,'Max limit'!W:W,'Max limit'!AA:AA)*(E314-E313)))</f>
        <v>5087.3028616534448</v>
      </c>
      <c r="I314" s="120">
        <f>LOOKUP(G314,'Max limit'!CG:CG,'Max limit'!CC:CC)</f>
        <v>10430</v>
      </c>
      <c r="J314" s="120">
        <v>4</v>
      </c>
      <c r="L314" s="71">
        <f t="shared" si="28"/>
        <v>69.372881334390357</v>
      </c>
    </row>
    <row r="315" spans="2:12" ht="27" thickTop="1" thickBot="1">
      <c r="B315" s="120"/>
      <c r="C315" s="120"/>
      <c r="D315" s="120"/>
      <c r="E315" s="121">
        <f t="shared" si="26"/>
        <v>2780</v>
      </c>
      <c r="F315" s="121">
        <f t="shared" si="29"/>
        <v>0.13930094264037435</v>
      </c>
      <c r="G315" s="121">
        <f t="shared" si="27"/>
        <v>72.248715248160948</v>
      </c>
      <c r="H315" s="121">
        <f>(G314^2)+(2*(LOOKUP(I314,'Max limit'!W:W,'Max limit'!AA:AA)*(E315-E314)))</f>
        <v>5219.8768550098448</v>
      </c>
      <c r="I315" s="120">
        <f>LOOKUP(G315,'Max limit'!CG:CG,'Max limit'!CC:CC)</f>
        <v>10570</v>
      </c>
      <c r="J315" s="120">
        <v>4</v>
      </c>
      <c r="L315" s="71">
        <f t="shared" si="28"/>
        <v>70.349476547982249</v>
      </c>
    </row>
    <row r="316" spans="2:12" ht="27" thickTop="1" thickBot="1">
      <c r="B316" s="120"/>
      <c r="C316" s="120"/>
      <c r="D316" s="121">
        <f>SUM(F286:F340)</f>
        <v>10.811310217293673</v>
      </c>
      <c r="E316" s="121">
        <f t="shared" si="26"/>
        <v>2790</v>
      </c>
      <c r="F316" s="121">
        <f t="shared" si="29"/>
        <v>0.13755478223348047</v>
      </c>
      <c r="G316" s="121">
        <f t="shared" si="27"/>
        <v>73.147901832390488</v>
      </c>
      <c r="H316" s="121">
        <f>(G315^2)+(2*(LOOKUP(I315,'Max limit'!W:W,'Max limit'!AA:AA)*(E316-E315)))</f>
        <v>5350.6155424810349</v>
      </c>
      <c r="I316" s="120">
        <f>LOOKUP(G316,'Max limit'!CG:CG,'Max limit'!CC:CC)</f>
        <v>10720</v>
      </c>
      <c r="J316" s="120">
        <v>4</v>
      </c>
      <c r="L316" s="71">
        <f t="shared" si="28"/>
        <v>71.299608905194674</v>
      </c>
    </row>
    <row r="317" spans="2:12" ht="27" thickTop="1" thickBot="1">
      <c r="B317" s="120"/>
      <c r="C317" s="120"/>
      <c r="D317" s="120"/>
      <c r="E317" s="121">
        <f t="shared" si="26"/>
        <v>2800</v>
      </c>
      <c r="F317" s="121">
        <f t="shared" si="29"/>
        <v>0.13589670244269386</v>
      </c>
      <c r="G317" s="121">
        <f t="shared" si="27"/>
        <v>74.022703785753777</v>
      </c>
      <c r="H317" s="121">
        <f>(G316^2)+(2*(LOOKUP(I316,'Max limit'!W:W,'Max limit'!AA:AA)*(E317-E316)))</f>
        <v>5479.3606757534462</v>
      </c>
      <c r="I317" s="120">
        <f>LOOKUP(G317,'Max limit'!CG:CG,'Max limit'!CC:CC)</f>
        <v>10870</v>
      </c>
      <c r="J317" s="120">
        <v>4</v>
      </c>
      <c r="L317" s="71">
        <f t="shared" si="28"/>
        <v>72.224142120593513</v>
      </c>
    </row>
    <row r="318" spans="2:12" ht="27" thickTop="1" thickBot="1">
      <c r="B318" s="120"/>
      <c r="C318" s="120"/>
      <c r="D318" s="120"/>
      <c r="E318" s="121">
        <f t="shared" si="26"/>
        <v>2810</v>
      </c>
      <c r="F318" s="121">
        <f>(E318-E317)/((G318+G317)/2)</f>
        <v>0.13432149898019627</v>
      </c>
      <c r="G318" s="121">
        <f t="shared" si="27"/>
        <v>74.873788226658235</v>
      </c>
      <c r="H318" s="121">
        <f>(G317^2)+(2*(LOOKUP(I317,'Max limit'!W:W,'Max limit'!AA:AA)*(E318-E317)))</f>
        <v>5606.0841634104663</v>
      </c>
      <c r="I318" s="120">
        <f>LOOKUP(G318,'Max limit'!CG:CG,'Max limit'!CC:CC)</f>
        <v>10890</v>
      </c>
      <c r="J318" s="120">
        <v>4</v>
      </c>
      <c r="L318" s="71">
        <f t="shared" si="28"/>
        <v>73.123688045783439</v>
      </c>
    </row>
    <row r="319" spans="2:12" ht="27" thickTop="1" thickBot="1">
      <c r="B319" s="120"/>
      <c r="C319" s="120"/>
      <c r="D319" s="120"/>
      <c r="E319" s="121">
        <f t="shared" si="26"/>
        <v>2820</v>
      </c>
      <c r="F319" s="121">
        <f>(E319-E318)/((G319+G318)/2)</f>
        <v>0.13281332424989392</v>
      </c>
      <c r="G319" s="121">
        <f t="shared" si="27"/>
        <v>75.713512505075201</v>
      </c>
      <c r="H319" s="121">
        <f>(G318^2)+(2*(LOOKUP(I318,'Max limit'!W:W,'Max limit'!AA:AA)*(E319-E318)))</f>
        <v>5732.5359758561781</v>
      </c>
      <c r="I319" s="120">
        <f>LOOKUP(G319,'Max limit'!CG:CG,'Max limit'!CC:CC)</f>
        <v>10890</v>
      </c>
      <c r="J319" s="120">
        <v>4</v>
      </c>
      <c r="L319" s="71">
        <f t="shared" si="28"/>
        <v>74.001324319607733</v>
      </c>
    </row>
    <row r="320" spans="2:12" ht="27" thickTop="1" thickBot="1">
      <c r="B320" s="120"/>
      <c r="C320" s="120"/>
      <c r="D320" s="120"/>
      <c r="E320" s="121">
        <f t="shared" si="26"/>
        <v>2830</v>
      </c>
      <c r="F320" s="121">
        <f>(E320-E319)/((G320+G319)/2)</f>
        <v>0.13135638672597952</v>
      </c>
      <c r="G320" s="121">
        <f t="shared" si="27"/>
        <v>76.544025163966211</v>
      </c>
      <c r="H320" s="121">
        <f>(G319^2)+(2*(LOOKUP(I319,'Max limit'!W:W,'Max limit'!AA:AA)*(E320-E319)))</f>
        <v>5858.9877883018917</v>
      </c>
      <c r="I320" s="120">
        <f>LOOKUP(G320,'Max limit'!CG:CG,'Max limit'!CC:CC)</f>
        <v>10890</v>
      </c>
      <c r="J320" s="120">
        <v>4</v>
      </c>
      <c r="L320" s="71">
        <f t="shared" si="28"/>
        <v>74.860386302768774</v>
      </c>
    </row>
    <row r="321" spans="2:12" ht="27" thickTop="1" thickBot="1">
      <c r="B321" s="120"/>
      <c r="C321" s="120"/>
      <c r="D321" s="120"/>
      <c r="E321" s="121">
        <f t="shared" si="26"/>
        <v>2840</v>
      </c>
      <c r="F321" s="121">
        <f>(E321-E320)/((G321+G320)/2)</f>
        <v>0.13221127987341799</v>
      </c>
      <c r="G321" s="121">
        <f t="shared" si="27"/>
        <v>74.728997978601072</v>
      </c>
      <c r="H321" s="121">
        <f>(G320^2)+(2*(LOOKUP(I320,'Max limit'!AG:AG,'Max limit'!AJ:AJ)*(E321-E320)))</f>
        <v>5584.4231388857625</v>
      </c>
      <c r="I321" s="120">
        <f>LOOKUP(G321,'Max limit'!CF:CF,'Max limit'!CC:CC)</f>
        <v>10890</v>
      </c>
      <c r="J321" s="120">
        <v>4</v>
      </c>
      <c r="L321" s="71">
        <f t="shared" si="28"/>
        <v>75.176605532010882</v>
      </c>
    </row>
    <row r="322" spans="2:12" ht="27" thickTop="1" thickBot="1">
      <c r="B322" s="120"/>
      <c r="C322" s="120"/>
      <c r="D322" s="120"/>
      <c r="E322" s="121">
        <f t="shared" si="26"/>
        <v>2850</v>
      </c>
      <c r="F322" s="121">
        <f>(E322-E321)/((G322+G321)/2)</f>
        <v>0.13550339876618672</v>
      </c>
      <c r="G322" s="121">
        <f t="shared" si="27"/>
        <v>72.868775819754461</v>
      </c>
      <c r="H322" s="121">
        <f>(G321^2)+(2*(LOOKUP(I321,'Max limit'!AG:AG,'Max limit'!AJ:AJ)*(E322-E321)))</f>
        <v>5309.8584894696332</v>
      </c>
      <c r="I322" s="120">
        <f>LOOKUP(G322,'Max limit'!CF:CF,'Max limit'!CC:CC)</f>
        <v>10890</v>
      </c>
      <c r="J322" s="120">
        <v>4</v>
      </c>
      <c r="L322" s="71">
        <f t="shared" si="28"/>
        <v>74.945819938811042</v>
      </c>
    </row>
    <row r="323" spans="2:12" ht="27" thickTop="1" thickBot="1">
      <c r="B323" s="120"/>
      <c r="C323" s="120" t="s">
        <v>27</v>
      </c>
      <c r="D323" s="120"/>
      <c r="E323" s="121">
        <f t="shared" si="26"/>
        <v>2860</v>
      </c>
      <c r="F323" s="121">
        <f t="shared" si="29"/>
        <v>0.13905442138041127</v>
      </c>
      <c r="G323" s="121">
        <f t="shared" si="27"/>
        <v>70.959804396950688</v>
      </c>
      <c r="H323" s="121">
        <f>(G322^2)+(2*(LOOKUP(I322,'Max limit'!AG:AG,'Max limit'!AJ:AJ)*(E323-E322)))</f>
        <v>5035.2938400535022</v>
      </c>
      <c r="I323" s="120">
        <f>LOOKUP(G323,'Max limit'!CF:CF,'Max limit'!CC:CC)</f>
        <v>10890</v>
      </c>
      <c r="J323" s="120">
        <v>4</v>
      </c>
      <c r="L323" s="71">
        <f t="shared" si="28"/>
        <v>74.163023172869529</v>
      </c>
    </row>
    <row r="324" spans="2:12" ht="27" thickTop="1" thickBot="1">
      <c r="B324" s="120"/>
      <c r="C324" s="120"/>
      <c r="D324" s="120"/>
      <c r="E324" s="121">
        <f t="shared" si="26"/>
        <v>2870</v>
      </c>
      <c r="F324" s="121">
        <f t="shared" si="29"/>
        <v>0.14290017420046353</v>
      </c>
      <c r="G324" s="121">
        <f t="shared" si="27"/>
        <v>68.998037585407985</v>
      </c>
      <c r="H324" s="121">
        <f>(G323^2)+(2*(LOOKUP(I323,'Max limit'!AG:AG,'Max limit'!AJ:AJ)*(E324-E323)))</f>
        <v>4760.7291906373721</v>
      </c>
      <c r="I324" s="120">
        <f>LOOKUP(G324,'Max limit'!CF:CF,'Max limit'!CC:CC)</f>
        <v>10890</v>
      </c>
      <c r="J324" s="120">
        <v>4</v>
      </c>
      <c r="L324" s="71">
        <f t="shared" si="28"/>
        <v>72.819928188936075</v>
      </c>
    </row>
    <row r="325" spans="2:12" ht="27" thickTop="1" thickBot="1">
      <c r="B325" s="120"/>
      <c r="C325" s="120"/>
      <c r="D325" s="120"/>
      <c r="E325" s="121">
        <f t="shared" si="26"/>
        <v>2880</v>
      </c>
      <c r="F325" s="121">
        <f t="shared" si="29"/>
        <v>0.14708383415905182</v>
      </c>
      <c r="G325" s="121">
        <f t="shared" si="27"/>
        <v>66.978836517374972</v>
      </c>
      <c r="H325" s="121">
        <f>(G324^2)+(2*(LOOKUP(I324,'Max limit'!AG:AG,'Max limit'!AJ:AJ)*(E325-E324)))</f>
        <v>4486.1645412212429</v>
      </c>
      <c r="I325" s="120">
        <f>LOOKUP(G325,'Max limit'!CF:CF,'Max limit'!CC:CC)</f>
        <v>10890</v>
      </c>
      <c r="J325" s="120">
        <v>3</v>
      </c>
      <c r="L325" s="71">
        <f t="shared" si="28"/>
        <v>70.906890459617841</v>
      </c>
    </row>
    <row r="326" spans="2:12" ht="27" thickTop="1" thickBot="1">
      <c r="B326" s="120"/>
      <c r="C326" s="120"/>
      <c r="D326" s="120"/>
      <c r="E326" s="121">
        <f t="shared" si="26"/>
        <v>2890</v>
      </c>
      <c r="F326" s="121">
        <f t="shared" si="29"/>
        <v>0.15165798932719121</v>
      </c>
      <c r="G326" s="121">
        <f t="shared" si="27"/>
        <v>64.896840383836192</v>
      </c>
      <c r="H326" s="121">
        <f>(G325^2)+(2*(LOOKUP(I325,'Max limit'!AG:AG,'Max limit'!AJ:AJ)*(E326-E325)))</f>
        <v>4211.5998918051127</v>
      </c>
      <c r="I326" s="120">
        <f>LOOKUP(G326,'Max limit'!CF:CF,'Max limit'!CC:CC)</f>
        <v>10890</v>
      </c>
      <c r="J326" s="120">
        <v>3</v>
      </c>
      <c r="L326" s="71">
        <f t="shared" si="28"/>
        <v>68.940458940664854</v>
      </c>
    </row>
    <row r="327" spans="2:12" ht="27" thickTop="1" thickBot="1">
      <c r="B327" s="120"/>
      <c r="C327" s="120"/>
      <c r="D327" s="120"/>
      <c r="E327" s="121">
        <f t="shared" si="26"/>
        <v>2900</v>
      </c>
      <c r="F327" s="121">
        <f t="shared" si="29"/>
        <v>0.15668745302254961</v>
      </c>
      <c r="G327" s="121">
        <f t="shared" si="27"/>
        <v>62.745798603484054</v>
      </c>
      <c r="H327" s="121">
        <f>(G326^2)+(2*(LOOKUP(I326,'Max limit'!AG:AG,'Max limit'!AJ:AJ)*(E327-E326)))</f>
        <v>3937.0352423889813</v>
      </c>
      <c r="I327" s="120">
        <f>LOOKUP(G327,'Max limit'!CF:CF,'Max limit'!CC:CC)</f>
        <v>10890</v>
      </c>
      <c r="J327" s="120">
        <v>3</v>
      </c>
      <c r="L327" s="71">
        <f t="shared" si="28"/>
        <v>66.915863497410783</v>
      </c>
    </row>
    <row r="328" spans="2:12" ht="27" thickTop="1" thickBot="1">
      <c r="B328" s="120"/>
      <c r="C328" s="120"/>
      <c r="D328" s="120"/>
      <c r="E328" s="121">
        <f t="shared" si="26"/>
        <v>2910</v>
      </c>
      <c r="F328" s="121">
        <f t="shared" si="29"/>
        <v>0.1622531802820468</v>
      </c>
      <c r="G328" s="121">
        <f t="shared" si="27"/>
        <v>60.518349225444439</v>
      </c>
      <c r="H328" s="121">
        <f>(G327^2)+(2*(LOOKUP(I327,'Max limit'!AG:AG,'Max limit'!AJ:AJ)*(E328-E327)))</f>
        <v>3662.4705929728511</v>
      </c>
      <c r="I328" s="120">
        <f>LOOKUP(G328,'Max limit'!CF:CF,'Max limit'!CC:CC)</f>
        <v>10670</v>
      </c>
      <c r="J328" s="120">
        <v>3</v>
      </c>
      <c r="L328" s="71">
        <f t="shared" si="28"/>
        <v>64.827572463109533</v>
      </c>
    </row>
    <row r="329" spans="2:12" ht="27" thickTop="1" thickBot="1">
      <c r="B329" s="120"/>
      <c r="C329" s="120"/>
      <c r="D329" s="120"/>
      <c r="E329" s="121">
        <f t="shared" ref="E329:E336" si="30">E328+10</f>
        <v>2920</v>
      </c>
      <c r="F329" s="121">
        <f t="shared" si="29"/>
        <v>0.16843052724077798</v>
      </c>
      <c r="G329" s="121">
        <f t="shared" si="27"/>
        <v>58.224970810651058</v>
      </c>
      <c r="H329" s="121">
        <f>(G328^2)+(2*(LOOKUP(I328,'Max limit'!AG:AG,'Max limit'!AJ:AJ)*(E329-E328)))</f>
        <v>3390.1472259011675</v>
      </c>
      <c r="I329" s="120">
        <f>LOOKUP(G329,'Max limit'!CF:CF,'Max limit'!CC:CC)</f>
        <v>10230</v>
      </c>
      <c r="J329" s="120">
        <v>3</v>
      </c>
      <c r="L329" s="71">
        <f t="shared" si="28"/>
        <v>62.672959108158146</v>
      </c>
    </row>
    <row r="330" spans="2:12" ht="27" thickTop="1" thickBot="1">
      <c r="B330" s="120"/>
      <c r="C330" s="120"/>
      <c r="D330" s="120"/>
      <c r="E330" s="121">
        <f t="shared" si="30"/>
        <v>2930</v>
      </c>
      <c r="F330" s="121">
        <f t="shared" ref="F330:F336" si="31">(E330-E329)/((G330+G329)/2)</f>
        <v>0.17528277151280783</v>
      </c>
      <c r="G330" s="121">
        <f t="shared" si="27"/>
        <v>55.876374275272624</v>
      </c>
      <c r="H330" s="121">
        <f>(G329^2)+(2*(LOOKUP(I329,'Max limit'!AG:AG,'Max limit'!AJ:AJ)*(E330-E329)))</f>
        <v>3122.1692021503486</v>
      </c>
      <c r="I330" s="120">
        <f>LOOKUP(G330,'Max limit'!CF:CF,'Max limit'!CC:CC)</f>
        <v>9790</v>
      </c>
      <c r="J330" s="120">
        <v>3</v>
      </c>
      <c r="L330" s="71">
        <f t="shared" si="28"/>
        <v>60.452466659737674</v>
      </c>
    </row>
    <row r="331" spans="2:12" ht="27" thickTop="1" thickBot="1">
      <c r="B331" s="120"/>
      <c r="C331" s="120"/>
      <c r="D331" s="120"/>
      <c r="E331" s="121">
        <f t="shared" si="30"/>
        <v>2940</v>
      </c>
      <c r="F331" s="121">
        <f t="shared" si="31"/>
        <v>0.18291576529784564</v>
      </c>
      <c r="G331" s="121">
        <f t="shared" si="27"/>
        <v>53.463572270251063</v>
      </c>
      <c r="H331" s="121">
        <f>(G330^2)+(2*(LOOKUP(I330,'Max limit'!AG:AG,'Max limit'!AJ:AJ)*(E331-E330)))</f>
        <v>2858.3535598963581</v>
      </c>
      <c r="I331" s="120">
        <f>LOOKUP(G331,'Max limit'!CF:CF,'Max limit'!CC:CC)</f>
        <v>9350</v>
      </c>
      <c r="J331" s="120">
        <v>3</v>
      </c>
      <c r="L331" s="71">
        <f t="shared" si="28"/>
        <v>58.165813037020641</v>
      </c>
    </row>
    <row r="332" spans="2:12" ht="27" thickTop="1" thickBot="1">
      <c r="B332" s="120"/>
      <c r="C332" s="120"/>
      <c r="D332" s="120"/>
      <c r="E332" s="121">
        <f t="shared" si="30"/>
        <v>2950</v>
      </c>
      <c r="F332" s="121">
        <f t="shared" si="31"/>
        <v>0.19149892856850217</v>
      </c>
      <c r="G332" s="121">
        <f t="shared" si="27"/>
        <v>50.975654358871751</v>
      </c>
      <c r="H332" s="121">
        <f>(G331^2)+(2*(LOOKUP(I331,'Max limit'!AG:AG,'Max limit'!AJ:AJ)*(E332-E331)))</f>
        <v>2598.5173373151606</v>
      </c>
      <c r="I332" s="120">
        <f>LOOKUP(G332,'Max limit'!CF:CF,'Max limit'!CC:CC)</f>
        <v>8910</v>
      </c>
      <c r="J332" s="120">
        <v>3</v>
      </c>
      <c r="L332" s="71">
        <f t="shared" si="28"/>
        <v>55.81178418809818</v>
      </c>
    </row>
    <row r="333" spans="2:12" ht="27" thickTop="1" thickBot="1">
      <c r="B333" s="120"/>
      <c r="C333" s="120"/>
      <c r="D333" s="120"/>
      <c r="E333" s="121">
        <f t="shared" si="30"/>
        <v>2960</v>
      </c>
      <c r="F333" s="121">
        <f t="shared" si="31"/>
        <v>0.20125826095495036</v>
      </c>
      <c r="G333" s="121">
        <f t="shared" si="27"/>
        <v>48.399148469603453</v>
      </c>
      <c r="H333" s="121">
        <f>(G332^2)+(2*(LOOKUP(I332,'Max limit'!AG:AG,'Max limit'!AJ:AJ)*(E333-E332)))</f>
        <v>2342.4775725827185</v>
      </c>
      <c r="I333" s="120">
        <f>LOOKUP(G333,'Max limit'!CF:CF,'Max limit'!CC:CC)</f>
        <v>8470</v>
      </c>
      <c r="J333" s="120">
        <v>3</v>
      </c>
      <c r="L333" s="71">
        <f t="shared" si="28"/>
        <v>53.387944036929994</v>
      </c>
    </row>
    <row r="334" spans="2:12" ht="27" thickTop="1" thickBot="1">
      <c r="B334" s="120"/>
      <c r="C334" s="120"/>
      <c r="D334" s="120"/>
      <c r="E334" s="121">
        <f t="shared" si="30"/>
        <v>2970</v>
      </c>
      <c r="F334" s="121">
        <f t="shared" si="31"/>
        <v>0.21250320542248657</v>
      </c>
      <c r="G334" s="121">
        <f t="shared" si="27"/>
        <v>45.71707890794201</v>
      </c>
      <c r="H334" s="121">
        <f>(G333^2)+(2*(LOOKUP(I333,'Max limit'!AG:AG,'Max limit'!AJ:AJ)*(E334-E333)))</f>
        <v>2090.0513038749959</v>
      </c>
      <c r="I334" s="120">
        <f>LOOKUP(G334,'Max limit'!CF:CF,'Max limit'!CC:CC)</f>
        <v>8030</v>
      </c>
      <c r="J334" s="120">
        <v>3</v>
      </c>
      <c r="L334" s="71">
        <f t="shared" si="28"/>
        <v>50.886365656388179</v>
      </c>
    </row>
    <row r="335" spans="2:12" ht="27" thickTop="1" thickBot="1">
      <c r="B335" s="120"/>
      <c r="C335" s="120"/>
      <c r="D335" s="120"/>
      <c r="E335" s="121">
        <f t="shared" si="30"/>
        <v>2980</v>
      </c>
      <c r="F335" s="121">
        <f t="shared" si="31"/>
        <v>0.22567097020346225</v>
      </c>
      <c r="G335" s="121">
        <f t="shared" si="27"/>
        <v>42.907523458805642</v>
      </c>
      <c r="H335" s="121">
        <f>(G334^2)+(2*(LOOKUP(I334,'Max limit'!AG:AG,'Max limit'!AJ:AJ)*(E335-E334)))</f>
        <v>1841.0555693679567</v>
      </c>
      <c r="I335" s="120">
        <f>LOOKUP(G335,'Max limit'!CF:CF,'Max limit'!CC:CC)</f>
        <v>7510</v>
      </c>
      <c r="J335" s="120">
        <v>3</v>
      </c>
      <c r="L335" s="71">
        <f t="shared" si="28"/>
        <v>48.29259549309478</v>
      </c>
    </row>
    <row r="336" spans="2:12" ht="27" thickTop="1" thickBot="1">
      <c r="B336" s="120"/>
      <c r="C336" s="120"/>
      <c r="D336" s="120"/>
      <c r="E336" s="121">
        <f t="shared" si="30"/>
        <v>2990</v>
      </c>
      <c r="F336" s="121">
        <f t="shared" si="31"/>
        <v>0.24138273310853481</v>
      </c>
      <c r="G336" s="121">
        <f t="shared" si="27"/>
        <v>39.948444498965578</v>
      </c>
      <c r="H336" s="121">
        <f>(G335^2)+(2*(LOOKUP(I335,'Max limit'!AG:AG,'Max limit'!AJ:AJ)*(E336-E335)))</f>
        <v>1595.8782178869333</v>
      </c>
      <c r="I336" s="120">
        <f>LOOKUP(G336,'Max limit'!CF:CF,'Max limit'!CC:CC)</f>
        <v>6980</v>
      </c>
      <c r="J336" s="120">
        <v>3</v>
      </c>
      <c r="L336" s="71">
        <f t="shared" si="28"/>
        <v>45.589569938837684</v>
      </c>
    </row>
    <row r="337" spans="2:12" ht="27" thickTop="1" thickBot="1">
      <c r="B337" s="120"/>
      <c r="C337" s="120"/>
      <c r="D337" s="120"/>
      <c r="E337" s="121">
        <f>E336+10</f>
        <v>3000</v>
      </c>
      <c r="F337" s="121">
        <f t="shared" si="29"/>
        <v>0.26020628650356203</v>
      </c>
      <c r="G337" s="121">
        <f t="shared" si="27"/>
        <v>36.913649298780605</v>
      </c>
      <c r="H337" s="121">
        <f>(G336^2)+(2*(LOOKUP(I336,'Max limit'!AG:AG,'Max limit'!AI:AI)*(E337-E336)))</f>
        <v>1362.617504553366</v>
      </c>
      <c r="I337" s="120">
        <f>LOOKUP(G337,'Max limit'!CE:CE,'Max limit'!CC:CC)</f>
        <v>8070</v>
      </c>
      <c r="J337" s="120">
        <v>2</v>
      </c>
      <c r="L337" s="71">
        <f t="shared" si="28"/>
        <v>42.777168926819456</v>
      </c>
    </row>
    <row r="338" spans="2:12" ht="27" thickTop="1" thickBot="1">
      <c r="B338" s="120"/>
      <c r="C338" s="120"/>
      <c r="D338" s="120"/>
      <c r="E338" s="121">
        <f t="shared" ref="E338:E401" si="32">E337+10</f>
        <v>3010</v>
      </c>
      <c r="F338" s="121">
        <f>(E338-E337)/((G338+G337)/2)</f>
        <v>0.28390676921674313</v>
      </c>
      <c r="G338" s="121">
        <f t="shared" si="27"/>
        <v>33.532011631309395</v>
      </c>
      <c r="H338" s="121">
        <f>(G337^2)+(2*(LOOKUP(I337,'Max limit'!AG:AG,'Max limit'!AI:AI)*(E338-E337)))</f>
        <v>1124.3958040422688</v>
      </c>
      <c r="I338" s="120">
        <f>LOOKUP(G338,'Max limit'!CE:CE,'Max limit'!CC:CC)</f>
        <v>7410</v>
      </c>
      <c r="J338" s="120">
        <v>2</v>
      </c>
      <c r="L338" s="71">
        <f t="shared" si="28"/>
        <v>39.803741559160642</v>
      </c>
    </row>
    <row r="339" spans="2:12" ht="27" thickTop="1" thickBot="1">
      <c r="B339" s="120"/>
      <c r="C339" s="120"/>
      <c r="D339" s="120"/>
      <c r="E339" s="121">
        <f t="shared" si="32"/>
        <v>3020</v>
      </c>
      <c r="F339" s="121">
        <f>(E339-E338)/((G339+G338)/2)</f>
        <v>0.31569374229273356</v>
      </c>
      <c r="G339" s="121">
        <f t="shared" si="27"/>
        <v>29.820526986496294</v>
      </c>
      <c r="H339" s="121">
        <f>(G338^2)+(2*(LOOKUP(I338,'Max limit'!AG:AG,'Max limit'!AI:AI)*(E339-E338)))</f>
        <v>889.26382975235379</v>
      </c>
      <c r="I339" s="120">
        <f>LOOKUP(G339,'Max limit'!CE:CE,'Max limit'!CC:CC)</f>
        <v>6530</v>
      </c>
      <c r="J339" s="120">
        <v>2</v>
      </c>
      <c r="L339" s="71">
        <f t="shared" si="28"/>
        <v>36.624431174871503</v>
      </c>
    </row>
    <row r="340" spans="2:12" ht="27" thickTop="1" thickBot="1">
      <c r="B340" s="120"/>
      <c r="C340" s="120"/>
      <c r="D340" s="120"/>
      <c r="E340" s="121">
        <f t="shared" si="32"/>
        <v>3030</v>
      </c>
      <c r="F340" s="121">
        <f>(E340-E339)/((G340+G339)/2)</f>
        <v>0.36056207352871905</v>
      </c>
      <c r="G340" s="121">
        <f t="shared" si="27"/>
        <v>25.648424043948079</v>
      </c>
      <c r="H340" s="121">
        <f>(G339^2)+(2*(LOOKUP(I339,'Max limit'!AG:AG,'Max limit'!AI:AI)*(E340-E339)))</f>
        <v>657.84165593817386</v>
      </c>
      <c r="I340" s="120">
        <f>LOOKUP(G340,'Max limit'!CE:CE,'Max limit'!CC:CC)</f>
        <v>5650</v>
      </c>
      <c r="J340" s="120">
        <v>2</v>
      </c>
      <c r="L340" s="71">
        <f t="shared" si="28"/>
        <v>33.17261129189999</v>
      </c>
    </row>
    <row r="341" spans="2:12" ht="27" thickTop="1" thickBot="1">
      <c r="B341" s="122"/>
      <c r="C341" s="122"/>
      <c r="D341" s="122"/>
      <c r="E341" s="123">
        <f t="shared" si="32"/>
        <v>3040</v>
      </c>
      <c r="F341" s="123">
        <f t="shared" si="29"/>
        <v>0.42957133898369865</v>
      </c>
      <c r="G341" s="123">
        <f>Cornering!$M$10</f>
        <v>20.909616926189731</v>
      </c>
      <c r="H341" s="123"/>
      <c r="I341" s="122">
        <f>LOOKUP(G341,'Max limit'!CD:CD,'Max limit'!CC:CC)</f>
        <v>5990</v>
      </c>
      <c r="J341" s="122">
        <v>1</v>
      </c>
      <c r="L341" s="71">
        <f t="shared" si="28"/>
        <v>29.364845777344822</v>
      </c>
    </row>
    <row r="342" spans="2:12" ht="27" thickTop="1" thickBot="1">
      <c r="B342" s="122"/>
      <c r="C342" s="122" t="s">
        <v>294</v>
      </c>
      <c r="D342" s="122"/>
      <c r="E342" s="123">
        <f t="shared" si="32"/>
        <v>3050</v>
      </c>
      <c r="F342" s="123">
        <f t="shared" ref="F342:F391" si="33">(E342-E341)/((G342+G341)/2)</f>
        <v>0.47824883809682767</v>
      </c>
      <c r="G342" s="123">
        <f>Cornering!$M$10</f>
        <v>20.909616926189731</v>
      </c>
      <c r="H342" s="123"/>
      <c r="I342" s="122">
        <f>LOOKUP(G342,'Max limit'!CD:CD,'Max limit'!CC:CC)</f>
        <v>5990</v>
      </c>
      <c r="J342" s="122">
        <v>1</v>
      </c>
      <c r="L342" s="71">
        <f t="shared" si="28"/>
        <v>26.164039302826648</v>
      </c>
    </row>
    <row r="343" spans="2:12" ht="27" thickTop="1" thickBot="1">
      <c r="B343" s="122"/>
      <c r="C343" s="122"/>
      <c r="D343" s="122"/>
      <c r="E343" s="123">
        <f t="shared" si="32"/>
        <v>3060</v>
      </c>
      <c r="F343" s="123">
        <f t="shared" si="33"/>
        <v>0.47824883809682767</v>
      </c>
      <c r="G343" s="123">
        <f>Cornering!$M$10</f>
        <v>20.909616926189731</v>
      </c>
      <c r="H343" s="123"/>
      <c r="I343" s="122">
        <f>LOOKUP(G343,'Max limit'!CD:CD,'Max limit'!CC:CC)</f>
        <v>5990</v>
      </c>
      <c r="J343" s="122">
        <v>1</v>
      </c>
      <c r="L343" s="71">
        <f t="shared" si="28"/>
        <v>23.639560361802712</v>
      </c>
    </row>
    <row r="344" spans="2:12" ht="27" thickTop="1" thickBot="1">
      <c r="B344" s="122"/>
      <c r="C344" s="122"/>
      <c r="D344" s="122"/>
      <c r="E344" s="123">
        <f t="shared" si="32"/>
        <v>3070</v>
      </c>
      <c r="F344" s="123">
        <f t="shared" si="33"/>
        <v>0.47824883809682767</v>
      </c>
      <c r="G344" s="123">
        <f>Cornering!$M$10</f>
        <v>20.909616926189731</v>
      </c>
      <c r="H344" s="123"/>
      <c r="I344" s="122">
        <f>LOOKUP(G344,'Max limit'!CD:CD,'Max limit'!CC:CC)</f>
        <v>5990</v>
      </c>
      <c r="J344" s="122">
        <v>1</v>
      </c>
      <c r="L344" s="71">
        <f t="shared" si="28"/>
        <v>21.857378349741399</v>
      </c>
    </row>
    <row r="345" spans="2:12" ht="27" thickTop="1" thickBot="1">
      <c r="B345" s="122"/>
      <c r="C345" s="122"/>
      <c r="D345" s="122"/>
      <c r="E345" s="123">
        <f t="shared" si="32"/>
        <v>3080</v>
      </c>
      <c r="F345" s="123">
        <f t="shared" si="33"/>
        <v>0.41794122321519822</v>
      </c>
      <c r="G345" s="123">
        <f>Cornering!$N$10</f>
        <v>26.944001929928675</v>
      </c>
      <c r="H345" s="123"/>
      <c r="I345" s="122">
        <f>LOOKUP(G345,'Max limit'!CE:CE,'Max limit'!CC:CC)</f>
        <v>5870</v>
      </c>
      <c r="J345" s="122">
        <v>2</v>
      </c>
      <c r="L345" s="71">
        <f t="shared" si="28"/>
        <v>22.116493926937519</v>
      </c>
    </row>
    <row r="346" spans="2:12" ht="27" thickTop="1" thickBot="1">
      <c r="B346" s="122"/>
      <c r="C346" s="122"/>
      <c r="D346" s="123">
        <f>SUM(F341:F351)</f>
        <v>4.5090997720934585</v>
      </c>
      <c r="E346" s="123">
        <f t="shared" si="32"/>
        <v>3090</v>
      </c>
      <c r="F346" s="123">
        <f t="shared" si="33"/>
        <v>0.37114011593401308</v>
      </c>
      <c r="G346" s="123">
        <f>Cornering!$N$10</f>
        <v>26.944001929928675</v>
      </c>
      <c r="H346" s="123"/>
      <c r="I346" s="122">
        <f>LOOKUP(G346,'Max limit'!CE:CE,'Max limit'!CC:CC)</f>
        <v>5870</v>
      </c>
      <c r="J346" s="122">
        <v>2</v>
      </c>
      <c r="L346" s="71">
        <f t="shared" si="28"/>
        <v>23.323370927685311</v>
      </c>
    </row>
    <row r="347" spans="2:12" ht="27" thickTop="1" thickBot="1">
      <c r="B347" s="122"/>
      <c r="C347" s="122"/>
      <c r="D347" s="122"/>
      <c r="E347" s="123">
        <f t="shared" si="32"/>
        <v>3100</v>
      </c>
      <c r="F347" s="123">
        <f t="shared" si="33"/>
        <v>0.37114011593401308</v>
      </c>
      <c r="G347" s="123">
        <f>Cornering!$N$10</f>
        <v>26.944001929928675</v>
      </c>
      <c r="H347" s="123"/>
      <c r="I347" s="122">
        <f>LOOKUP(G347,'Max limit'!CE:CE,'Max limit'!CC:CC)</f>
        <v>5870</v>
      </c>
      <c r="J347" s="122">
        <v>2</v>
      </c>
      <c r="L347" s="71">
        <f t="shared" si="28"/>
        <v>24.530247928433095</v>
      </c>
    </row>
    <row r="348" spans="2:12" ht="27" thickTop="1" thickBot="1">
      <c r="B348" s="122"/>
      <c r="C348" s="122" t="s">
        <v>295</v>
      </c>
      <c r="D348" s="122"/>
      <c r="E348" s="123">
        <f t="shared" si="32"/>
        <v>3110</v>
      </c>
      <c r="F348" s="123">
        <f t="shared" si="33"/>
        <v>0.37114011593401308</v>
      </c>
      <c r="G348" s="123">
        <f>Cornering!$N$10</f>
        <v>26.944001929928675</v>
      </c>
      <c r="H348" s="123"/>
      <c r="I348" s="122">
        <f>LOOKUP(G348,'Max limit'!CE:CE,'Max limit'!CC:CC)</f>
        <v>5870</v>
      </c>
      <c r="J348" s="122">
        <v>2</v>
      </c>
      <c r="L348" s="71">
        <f t="shared" si="28"/>
        <v>25.737124929180887</v>
      </c>
    </row>
    <row r="349" spans="2:12" ht="27" thickTop="1" thickBot="1">
      <c r="B349" s="122"/>
      <c r="C349" s="122"/>
      <c r="D349" s="122"/>
      <c r="E349" s="123">
        <f t="shared" si="32"/>
        <v>3120</v>
      </c>
      <c r="F349" s="123">
        <f t="shared" si="33"/>
        <v>0.37114011593401308</v>
      </c>
      <c r="G349" s="123">
        <f>Cornering!$N$10</f>
        <v>26.944001929928675</v>
      </c>
      <c r="H349" s="123"/>
      <c r="I349" s="122">
        <f>LOOKUP(G349,'Max limit'!CE:CE,'Max limit'!CC:CC)</f>
        <v>5870</v>
      </c>
      <c r="J349" s="122">
        <v>2</v>
      </c>
      <c r="L349" s="71">
        <f t="shared" si="28"/>
        <v>26.944001929928675</v>
      </c>
    </row>
    <row r="350" spans="2:12" ht="27" thickTop="1" thickBot="1">
      <c r="B350" s="122"/>
      <c r="C350" s="122"/>
      <c r="D350" s="122"/>
      <c r="E350" s="123">
        <f t="shared" si="32"/>
        <v>3130</v>
      </c>
      <c r="F350" s="123">
        <f t="shared" si="33"/>
        <v>0.37114011593401308</v>
      </c>
      <c r="G350" s="123">
        <f>Cornering!$N$10</f>
        <v>26.944001929928675</v>
      </c>
      <c r="H350" s="123"/>
      <c r="I350" s="122">
        <f>LOOKUP(G350,'Max limit'!CE:CE,'Max limit'!CC:CC)</f>
        <v>5870</v>
      </c>
      <c r="J350" s="122">
        <v>2</v>
      </c>
      <c r="L350" s="71">
        <f t="shared" si="28"/>
        <v>26.944001929928675</v>
      </c>
    </row>
    <row r="351" spans="2:12" ht="27" thickTop="1" thickBot="1">
      <c r="B351" s="122"/>
      <c r="C351" s="122"/>
      <c r="D351" s="122"/>
      <c r="E351" s="123">
        <f>E350+10</f>
        <v>3140</v>
      </c>
      <c r="F351" s="123">
        <f t="shared" si="33"/>
        <v>0.37114011593401308</v>
      </c>
      <c r="G351" s="123">
        <f>Cornering!$N$10</f>
        <v>26.944001929928675</v>
      </c>
      <c r="H351" s="123"/>
      <c r="I351" s="122">
        <f>LOOKUP(G351,'Max limit'!CE:CE,'Max limit'!CC:CC)</f>
        <v>5870</v>
      </c>
      <c r="J351" s="122">
        <v>2</v>
      </c>
      <c r="L351" s="71">
        <f t="shared" si="28"/>
        <v>26.944001929928675</v>
      </c>
    </row>
    <row r="352" spans="2:12" ht="27" thickTop="1" thickBot="1">
      <c r="B352" s="120"/>
      <c r="C352" s="120"/>
      <c r="D352" s="120"/>
      <c r="E352" s="121">
        <f t="shared" si="32"/>
        <v>3150</v>
      </c>
      <c r="F352" s="121">
        <f t="shared" si="33"/>
        <v>0.35021651171999713</v>
      </c>
      <c r="G352" s="121">
        <f>SQRT(H352)</f>
        <v>30.163528214139099</v>
      </c>
      <c r="H352" s="121">
        <f>(G351^2)+(2*(LOOKUP(I351,'Max limit'!W:W,'Max limit'!Z:Z)*(E352-E351)))</f>
        <v>909.83843432516551</v>
      </c>
      <c r="I352" s="120">
        <f>LOOKUP(G352,'Max limit'!CF:CF,'Max limit'!CC:CC)</f>
        <v>5310</v>
      </c>
      <c r="J352" s="120">
        <v>3</v>
      </c>
      <c r="L352" s="71">
        <f t="shared" si="28"/>
        <v>27.587907186770757</v>
      </c>
    </row>
    <row r="353" spans="2:12" ht="27" thickTop="1" thickBot="1">
      <c r="B353" s="120"/>
      <c r="C353" s="120"/>
      <c r="D353" s="120"/>
      <c r="E353" s="121">
        <f t="shared" si="32"/>
        <v>3160</v>
      </c>
      <c r="F353" s="121">
        <f t="shared" si="33"/>
        <v>0.31607927993982599</v>
      </c>
      <c r="G353" s="121">
        <f t="shared" ref="G353:G390" si="34">SQRT(H353)</f>
        <v>33.11173615563397</v>
      </c>
      <c r="H353" s="121">
        <f>(G352^2)+(2*(LOOKUP(I352,'Max limit'!W:W,'Max limit'!Z:Z)*(E353-E352)))</f>
        <v>1096.3870712403179</v>
      </c>
      <c r="I353" s="120">
        <f>LOOKUP(G353,'Max limit'!CF:CF,'Max limit'!CC:CC)</f>
        <v>5840</v>
      </c>
      <c r="J353" s="120">
        <v>3</v>
      </c>
      <c r="L353" s="71">
        <f t="shared" si="28"/>
        <v>28.821454031911816</v>
      </c>
    </row>
    <row r="354" spans="2:12" ht="27" thickTop="1" thickBot="1">
      <c r="B354" s="120"/>
      <c r="C354" s="120"/>
      <c r="D354" s="120"/>
      <c r="E354" s="121">
        <f t="shared" si="32"/>
        <v>3170</v>
      </c>
      <c r="F354" s="121">
        <f t="shared" si="33"/>
        <v>0.29029946614148194</v>
      </c>
      <c r="G354" s="121">
        <f t="shared" si="34"/>
        <v>35.782637870712634</v>
      </c>
      <c r="H354" s="121">
        <f>(G353^2)+(2*(LOOKUP(I353,'Max limit'!W:W,'Max limit'!Z:Z)*(E354-E353)))</f>
        <v>1280.3971729865577</v>
      </c>
      <c r="I354" s="120">
        <f>LOOKUP(G354,'Max limit'!CF:CF,'Max limit'!CC:CC)</f>
        <v>6280</v>
      </c>
      <c r="J354" s="120">
        <v>3</v>
      </c>
      <c r="L354" s="71">
        <f t="shared" si="28"/>
        <v>30.58918122006861</v>
      </c>
    </row>
    <row r="355" spans="2:12" ht="27" thickTop="1" thickBot="1">
      <c r="B355" s="120"/>
      <c r="C355" s="120"/>
      <c r="D355" s="120"/>
      <c r="E355" s="121">
        <f t="shared" si="32"/>
        <v>3180</v>
      </c>
      <c r="F355" s="121">
        <f t="shared" si="33"/>
        <v>0.27019626027079496</v>
      </c>
      <c r="G355" s="121">
        <f t="shared" si="34"/>
        <v>38.237631617679547</v>
      </c>
      <c r="H355" s="121">
        <f>(G354^2)+(2*(LOOKUP(I354,'Max limit'!W:W,'Max limit'!Z:Z)*(E355-E354)))</f>
        <v>1462.1164717293664</v>
      </c>
      <c r="I355" s="120">
        <f>LOOKUP(G355,'Max limit'!CF:CF,'Max limit'!CC:CC)</f>
        <v>6720</v>
      </c>
      <c r="J355" s="120">
        <v>3</v>
      </c>
      <c r="L355" s="71">
        <f t="shared" si="28"/>
        <v>32.847907157618785</v>
      </c>
    </row>
    <row r="356" spans="2:12" ht="27" thickTop="1" thickBot="1">
      <c r="B356" s="120"/>
      <c r="C356" s="120"/>
      <c r="D356" s="120"/>
      <c r="E356" s="121">
        <f t="shared" si="32"/>
        <v>3190</v>
      </c>
      <c r="F356" s="121">
        <f t="shared" si="33"/>
        <v>0.25396321330418359</v>
      </c>
      <c r="G356" s="121">
        <f t="shared" si="34"/>
        <v>40.513931413006581</v>
      </c>
      <c r="H356" s="121">
        <f>(G355^2)+(2*(LOOKUP(I355,'Max limit'!W:W,'Max limit'!Z:Z)*(E356-E355)))</f>
        <v>1641.3786385378016</v>
      </c>
      <c r="I356" s="120">
        <f>LOOKUP(G356,'Max limit'!CF:CF,'Max limit'!CC:CC)</f>
        <v>7150</v>
      </c>
      <c r="J356" s="120">
        <v>3</v>
      </c>
      <c r="L356" s="71">
        <f t="shared" si="28"/>
        <v>35.561893054234368</v>
      </c>
    </row>
    <row r="357" spans="2:12" ht="27" thickTop="1" thickBot="1">
      <c r="B357" s="120"/>
      <c r="C357" s="120"/>
      <c r="D357" s="120"/>
      <c r="E357" s="121">
        <f t="shared" si="32"/>
        <v>3200</v>
      </c>
      <c r="F357" s="121">
        <f t="shared" si="33"/>
        <v>0.24052087145192802</v>
      </c>
      <c r="G357" s="121">
        <f t="shared" si="34"/>
        <v>42.638935443279209</v>
      </c>
      <c r="H357" s="121">
        <f>(G356^2)+(2*(LOOKUP(I356,'Max limit'!W:W,'Max limit'!Z:Z)*(E357-E356)))</f>
        <v>1818.0788157361321</v>
      </c>
      <c r="I357" s="120">
        <f>LOOKUP(G357,'Max limit'!CF:CF,'Max limit'!CC:CC)</f>
        <v>7510</v>
      </c>
      <c r="J357" s="120">
        <v>3</v>
      </c>
      <c r="L357" s="71">
        <f t="shared" si="28"/>
        <v>38.056974500062395</v>
      </c>
    </row>
    <row r="358" spans="2:12" ht="27" thickTop="1" thickBot="1">
      <c r="B358" s="120"/>
      <c r="C358" s="120"/>
      <c r="D358" s="120"/>
      <c r="E358" s="121">
        <f t="shared" si="32"/>
        <v>3210</v>
      </c>
      <c r="F358" s="121">
        <f t="shared" si="33"/>
        <v>0.22915676827652842</v>
      </c>
      <c r="G358" s="121">
        <f t="shared" si="34"/>
        <v>44.63756156101423</v>
      </c>
      <c r="H358" s="121">
        <f>(G357^2)+(2*(LOOKUP(I357,'Max limit'!W:W,'Max limit'!Z:Z)*(E358-E357)))</f>
        <v>1992.5119021133351</v>
      </c>
      <c r="I358" s="120">
        <f>LOOKUP(G358,'Max limit'!CF:CF,'Max limit'!CC:CC)</f>
        <v>7860</v>
      </c>
      <c r="J358" s="120">
        <v>3</v>
      </c>
      <c r="L358" s="71">
        <f t="shared" si="28"/>
        <v>40.362139581138436</v>
      </c>
    </row>
    <row r="359" spans="2:12" ht="27" thickTop="1" thickBot="1">
      <c r="B359" s="120"/>
      <c r="C359" s="120"/>
      <c r="D359" s="120"/>
      <c r="E359" s="121">
        <f t="shared" si="32"/>
        <v>3220</v>
      </c>
      <c r="F359" s="121">
        <f t="shared" si="33"/>
        <v>0.21938679357079899</v>
      </c>
      <c r="G359" s="121">
        <f t="shared" si="34"/>
        <v>46.525628686104</v>
      </c>
      <c r="H359" s="121">
        <f>(G358^2)+(2*(LOOKUP(I358,'Max limit'!W:W,'Max limit'!Z:Z)*(E359-E358)))</f>
        <v>2164.6341246372231</v>
      </c>
      <c r="I359" s="120">
        <f>LOOKUP(G359,'Max limit'!CF:CF,'Max limit'!CC:CC)</f>
        <v>8210</v>
      </c>
      <c r="J359" s="120">
        <v>3</v>
      </c>
      <c r="L359" s="71">
        <f t="shared" si="28"/>
        <v>42.510737744216712</v>
      </c>
    </row>
    <row r="360" spans="2:12" ht="27" thickTop="1" thickBot="1">
      <c r="B360" s="120"/>
      <c r="C360" s="120"/>
      <c r="D360" s="120"/>
      <c r="E360" s="121">
        <f t="shared" si="32"/>
        <v>3230</v>
      </c>
      <c r="F360" s="121">
        <f t="shared" si="33"/>
        <v>0.21088006336663595</v>
      </c>
      <c r="G360" s="121">
        <f t="shared" si="34"/>
        <v>48.315010493845463</v>
      </c>
      <c r="H360" s="121">
        <f>(G359^2)+(2*(LOOKUP(I359,'Max limit'!W:W,'Max limit'!Z:Z)*(E360-E359)))</f>
        <v>2334.3402390203973</v>
      </c>
      <c r="I360" s="120">
        <f>LOOKUP(G360,'Max limit'!CF:CF,'Max limit'!CC:CC)</f>
        <v>8470</v>
      </c>
      <c r="J360" s="120">
        <v>3</v>
      </c>
      <c r="L360" s="71">
        <f t="shared" si="28"/>
        <v>44.52621351944989</v>
      </c>
    </row>
    <row r="361" spans="2:12" ht="27" thickTop="1" thickBot="1">
      <c r="B361" s="120"/>
      <c r="C361" s="120"/>
      <c r="D361" s="120"/>
      <c r="E361" s="121">
        <f t="shared" si="32"/>
        <v>3240</v>
      </c>
      <c r="F361" s="121">
        <f t="shared" si="33"/>
        <v>0.20338257822669745</v>
      </c>
      <c r="G361" s="121">
        <f t="shared" si="34"/>
        <v>50.021829241302797</v>
      </c>
      <c r="H361" s="121">
        <f>(G360^2)+(2*(LOOKUP(I360,'Max limit'!W:W,'Max limit'!Z:Z)*(E361-E360)))</f>
        <v>2502.1834006460554</v>
      </c>
      <c r="I361" s="120">
        <f>LOOKUP(G361,'Max limit'!CF:CF,'Max limit'!CC:CC)</f>
        <v>8820</v>
      </c>
      <c r="J361" s="120">
        <v>3</v>
      </c>
      <c r="L361" s="71">
        <f t="shared" ref="L361:L424" si="35">AVERAGE(G357:G361)</f>
        <v>46.427793085109137</v>
      </c>
    </row>
    <row r="362" spans="2:12" ht="27" thickTop="1" thickBot="1">
      <c r="B362" s="120"/>
      <c r="C362" s="120"/>
      <c r="D362" s="120"/>
      <c r="E362" s="121">
        <f t="shared" si="32"/>
        <v>3250</v>
      </c>
      <c r="F362" s="121">
        <f t="shared" si="33"/>
        <v>0.1967168569610413</v>
      </c>
      <c r="G362" s="121">
        <f t="shared" si="34"/>
        <v>51.647139595266665</v>
      </c>
      <c r="H362" s="121">
        <f>(G361^2)+(2*(LOOKUP(I361,'Max limit'!W:W,'Max limit'!Z:Z)*(E362-E361)))</f>
        <v>2667.4270283729616</v>
      </c>
      <c r="I362" s="120">
        <f>LOOKUP(G362,'Max limit'!CF:CF,'Max limit'!CC:CC)</f>
        <v>9090</v>
      </c>
      <c r="J362" s="120">
        <v>3</v>
      </c>
      <c r="L362" s="71">
        <f t="shared" si="35"/>
        <v>48.229433915506625</v>
      </c>
    </row>
    <row r="363" spans="2:12" ht="27" thickTop="1" thickBot="1">
      <c r="B363" s="120"/>
      <c r="C363" s="120"/>
      <c r="D363" s="120"/>
      <c r="E363" s="121">
        <f t="shared" si="32"/>
        <v>3260</v>
      </c>
      <c r="F363" s="121">
        <f t="shared" si="33"/>
        <v>0.19074785021949775</v>
      </c>
      <c r="G363" s="121">
        <f t="shared" si="34"/>
        <v>53.203321246024913</v>
      </c>
      <c r="H363" s="121">
        <f>(G362^2)+(2*(LOOKUP(I362,'Max limit'!W:W,'Max limit'!Z:Z)*(E363-E362)))</f>
        <v>2830.5933916077261</v>
      </c>
      <c r="I363" s="120">
        <f>LOOKUP(G363,'Max limit'!CF:CF,'Max limit'!CC:CC)</f>
        <v>9350</v>
      </c>
      <c r="J363" s="120">
        <v>3</v>
      </c>
      <c r="L363" s="71">
        <f t="shared" si="35"/>
        <v>49.94258585250877</v>
      </c>
    </row>
    <row r="364" spans="2:12" ht="27" thickTop="1" thickBot="1">
      <c r="B364" s="120"/>
      <c r="C364" s="120"/>
      <c r="D364" s="120"/>
      <c r="E364" s="121">
        <f t="shared" si="32"/>
        <v>3270</v>
      </c>
      <c r="F364" s="121">
        <f t="shared" si="33"/>
        <v>0.18535722698932441</v>
      </c>
      <c r="G364" s="121">
        <f t="shared" si="34"/>
        <v>54.696437100877283</v>
      </c>
      <c r="H364" s="121">
        <f>(G363^2)+(2*(LOOKUP(I363,'Max limit'!W:W,'Max limit'!Z:Z)*(E364-E363)))</f>
        <v>2991.7002315302248</v>
      </c>
      <c r="I364" s="120">
        <f>LOOKUP(G364,'Max limit'!CF:CF,'Max limit'!CC:CC)</f>
        <v>9610</v>
      </c>
      <c r="J364" s="120">
        <v>3</v>
      </c>
      <c r="L364" s="71">
        <f t="shared" si="35"/>
        <v>51.576747535463426</v>
      </c>
    </row>
    <row r="365" spans="2:12" ht="27" thickTop="1" thickBot="1">
      <c r="B365" s="120"/>
      <c r="C365" s="120"/>
      <c r="D365" s="120"/>
      <c r="E365" s="121">
        <f t="shared" si="32"/>
        <v>3280</v>
      </c>
      <c r="F365" s="121">
        <f t="shared" si="33"/>
        <v>0.18046072367723598</v>
      </c>
      <c r="G365" s="121">
        <f t="shared" si="34"/>
        <v>56.131002756734659</v>
      </c>
      <c r="H365" s="121">
        <f>(G364^2)+(2*(LOOKUP(I364,'Max limit'!W:W,'Max limit'!Z:Z)*(E365-E364)))</f>
        <v>3150.6894704765541</v>
      </c>
      <c r="I365" s="120">
        <f>LOOKUP(G365,'Max limit'!CF:CF,'Max limit'!CC:CC)</f>
        <v>9880</v>
      </c>
      <c r="J365" s="120">
        <v>3</v>
      </c>
      <c r="L365" s="71">
        <f t="shared" si="35"/>
        <v>53.139945988041269</v>
      </c>
    </row>
    <row r="366" spans="2:12" ht="27" thickTop="1" thickBot="1">
      <c r="B366" s="120"/>
      <c r="C366" s="120"/>
      <c r="D366" s="120"/>
      <c r="E366" s="121">
        <f t="shared" si="32"/>
        <v>3290</v>
      </c>
      <c r="F366" s="121">
        <f t="shared" si="33"/>
        <v>0.17599257164016413</v>
      </c>
      <c r="G366" s="121">
        <f t="shared" si="34"/>
        <v>57.510157285475337</v>
      </c>
      <c r="H366" s="121">
        <f>(G365^2)+(2*(LOOKUP(I365,'Max limit'!W:W,'Max limit'!Z:Z)*(E366-E365)))</f>
        <v>3307.4181910001121</v>
      </c>
      <c r="I366" s="120">
        <f>LOOKUP(G366,'Max limit'!CF:CF,'Max limit'!CC:CC)</f>
        <v>10140</v>
      </c>
      <c r="J366" s="120">
        <v>3</v>
      </c>
      <c r="L366" s="71">
        <f t="shared" si="35"/>
        <v>54.637611596875772</v>
      </c>
    </row>
    <row r="367" spans="2:12" ht="27" thickTop="1" thickBot="1">
      <c r="B367" s="120"/>
      <c r="C367" s="120"/>
      <c r="D367" s="120"/>
      <c r="E367" s="121">
        <f t="shared" si="32"/>
        <v>3300</v>
      </c>
      <c r="F367" s="121">
        <f t="shared" si="33"/>
        <v>0.17189785792058226</v>
      </c>
      <c r="G367" s="121">
        <f t="shared" si="34"/>
        <v>58.838005757022309</v>
      </c>
      <c r="H367" s="121">
        <f>(G366^2)+(2*(LOOKUP(I366,'Max limit'!W:W,'Max limit'!Z:Z)*(E367-E366)))</f>
        <v>3461.91092146339</v>
      </c>
      <c r="I367" s="120">
        <f>LOOKUP(G367,'Max limit'!CF:CF,'Max limit'!CC:CC)</f>
        <v>10320</v>
      </c>
      <c r="J367" s="120">
        <v>3</v>
      </c>
      <c r="L367" s="71">
        <f t="shared" si="35"/>
        <v>56.075784829226905</v>
      </c>
    </row>
    <row r="368" spans="2:12" ht="27" thickTop="1" thickBot="1">
      <c r="B368" s="120"/>
      <c r="C368" s="120"/>
      <c r="D368" s="120"/>
      <c r="E368" s="121">
        <f t="shared" si="32"/>
        <v>3310</v>
      </c>
      <c r="F368" s="121">
        <f t="shared" si="33"/>
        <v>0.16812177106162227</v>
      </c>
      <c r="G368" s="121">
        <f t="shared" si="34"/>
        <v>60.123386772380258</v>
      </c>
      <c r="H368" s="121">
        <f>(G367^2)+(2*(LOOKUP(I367,'Max limit'!W:W,'Max limit'!Z:Z)*(E368-E367)))</f>
        <v>3614.8216369812294</v>
      </c>
      <c r="I368" s="120">
        <f>LOOKUP(G368,'Max limit'!CF:CF,'Max limit'!CC:CC)</f>
        <v>10580</v>
      </c>
      <c r="J368" s="120">
        <v>3</v>
      </c>
      <c r="L368" s="71">
        <f t="shared" si="35"/>
        <v>57.459797934497963</v>
      </c>
    </row>
    <row r="369" spans="2:12" ht="27" thickTop="1" thickBot="1">
      <c r="B369" s="120"/>
      <c r="C369" s="120"/>
      <c r="D369" s="120"/>
      <c r="E369" s="121">
        <f t="shared" si="32"/>
        <v>3320</v>
      </c>
      <c r="F369" s="121">
        <f t="shared" si="33"/>
        <v>0.16462771629409231</v>
      </c>
      <c r="G369" s="121">
        <f t="shared" si="34"/>
        <v>61.362839546108148</v>
      </c>
      <c r="H369" s="121">
        <f>(G368^2)+(2*(LOOKUP(I368,'Max limit'!W:W,'Max limit'!Z:Z)*(E369-E368)))</f>
        <v>3765.3980771614138</v>
      </c>
      <c r="I369" s="120">
        <f>LOOKUP(G369,'Max limit'!CF:CF,'Max limit'!CC:CC)</f>
        <v>10760</v>
      </c>
      <c r="J369" s="120">
        <v>3</v>
      </c>
      <c r="L369" s="71">
        <f t="shared" si="35"/>
        <v>58.793078423544145</v>
      </c>
    </row>
    <row r="370" spans="2:12" ht="27" thickTop="1" thickBot="1">
      <c r="B370" s="120"/>
      <c r="C370" s="120"/>
      <c r="D370" s="120"/>
      <c r="E370" s="121">
        <f t="shared" si="32"/>
        <v>3330</v>
      </c>
      <c r="F370" s="121">
        <f t="shared" si="33"/>
        <v>0.16138480834955665</v>
      </c>
      <c r="G370" s="121">
        <f t="shared" si="34"/>
        <v>62.564562323591716</v>
      </c>
      <c r="H370" s="121">
        <f>(G369^2)+(2*(LOOKUP(I369,'Max limit'!W:W,'Max limit'!Z:Z)*(E370-E369)))</f>
        <v>3914.324458742592</v>
      </c>
      <c r="I370" s="120">
        <f>LOOKUP(G370,'Max limit'!CF:CF,'Max limit'!CC:CC)</f>
        <v>10890</v>
      </c>
      <c r="J370" s="120">
        <v>3</v>
      </c>
      <c r="L370" s="71">
        <f t="shared" si="35"/>
        <v>60.079790336915551</v>
      </c>
    </row>
    <row r="371" spans="2:12" ht="27" thickTop="1" thickBot="1">
      <c r="B371" s="120"/>
      <c r="C371" s="120"/>
      <c r="D371" s="120"/>
      <c r="E371" s="121">
        <f t="shared" si="32"/>
        <v>3340</v>
      </c>
      <c r="F371" s="121">
        <f t="shared" si="33"/>
        <v>0.15835474251666073</v>
      </c>
      <c r="G371" s="121">
        <f t="shared" si="34"/>
        <v>63.734149556766212</v>
      </c>
      <c r="H371" s="121">
        <f>(G370^2)+(2*(LOOKUP(I370,'Max limit'!W:W,'Max limit'!Z:Z)*(E371-E370)))</f>
        <v>4062.0418197242429</v>
      </c>
      <c r="I371" s="120">
        <f>LOOKUP(G371,'Max limit'!CF:CF,'Max limit'!CC:CC)</f>
        <v>10890</v>
      </c>
      <c r="J371" s="120">
        <v>3</v>
      </c>
      <c r="L371" s="71">
        <f t="shared" si="35"/>
        <v>61.324588791173731</v>
      </c>
    </row>
    <row r="372" spans="2:12" ht="27" thickTop="1" thickBot="1">
      <c r="B372" s="120"/>
      <c r="C372" s="120"/>
      <c r="D372" s="121">
        <f>SUM(F352:F390)</f>
        <v>9.0072902230112533</v>
      </c>
      <c r="E372" s="121">
        <f t="shared" si="32"/>
        <v>3350</v>
      </c>
      <c r="F372" s="121">
        <f t="shared" si="33"/>
        <v>0.1555006731533452</v>
      </c>
      <c r="G372" s="121">
        <f t="shared" si="34"/>
        <v>64.882657010220342</v>
      </c>
      <c r="H372" s="121">
        <f>(G371^2)+(2*(LOOKUP(I371,'Max limit'!W:W,'Max limit'!Z:Z)*(E372-E371)))</f>
        <v>4209.7591807058943</v>
      </c>
      <c r="I372" s="120">
        <f>LOOKUP(G372,'Max limit'!CF:CF,'Max limit'!CC:CC)</f>
        <v>10890</v>
      </c>
      <c r="J372" s="120">
        <v>3</v>
      </c>
      <c r="L372" s="71">
        <f t="shared" si="35"/>
        <v>62.533519041813335</v>
      </c>
    </row>
    <row r="373" spans="2:12" ht="27" thickTop="1" thickBot="1">
      <c r="B373" s="120"/>
      <c r="C373" s="120"/>
      <c r="D373" s="120"/>
      <c r="E373" s="121">
        <f t="shared" si="32"/>
        <v>3360</v>
      </c>
      <c r="F373" s="121">
        <f t="shared" si="33"/>
        <v>0.15279557614629921</v>
      </c>
      <c r="G373" s="121">
        <f t="shared" si="34"/>
        <v>66.011184974120454</v>
      </c>
      <c r="H373" s="121">
        <f>(G372^2)+(2*(LOOKUP(I372,'Max limit'!W:W,'Max limit'!Z:Z)*(E373-E372)))</f>
        <v>4357.4765416875462</v>
      </c>
      <c r="I373" s="120">
        <f>LOOKUP(G373,'Max limit'!CF:CF,'Max limit'!CC:CC)</f>
        <v>10890</v>
      </c>
      <c r="J373" s="120">
        <v>3</v>
      </c>
      <c r="L373" s="71">
        <f t="shared" si="35"/>
        <v>63.711078682161371</v>
      </c>
    </row>
    <row r="374" spans="2:12" ht="27" thickTop="1" thickBot="1">
      <c r="B374" s="120"/>
      <c r="C374" s="120" t="s">
        <v>29</v>
      </c>
      <c r="D374" s="120"/>
      <c r="E374" s="121">
        <f t="shared" si="32"/>
        <v>3370</v>
      </c>
      <c r="F374" s="121">
        <f t="shared" si="33"/>
        <v>0.15376747639919663</v>
      </c>
      <c r="G374" s="121">
        <f t="shared" si="34"/>
        <v>64.055331485302247</v>
      </c>
      <c r="H374" s="121">
        <f>(G373^2)+(2*(LOOKUP(I373,'Max limit'!AG:AG,'Max limit'!AI:AI)*(E374-E373)))</f>
        <v>4103.0854916919525</v>
      </c>
      <c r="I374" s="120">
        <f>LOOKUP(G374,'Max limit'!CE:CE,'Max limit'!CC:CC)</f>
        <v>10890</v>
      </c>
      <c r="J374" s="120">
        <v>2</v>
      </c>
      <c r="L374" s="71">
        <f t="shared" si="35"/>
        <v>64.249577070000186</v>
      </c>
    </row>
    <row r="375" spans="2:12" ht="27" thickTop="1" thickBot="1">
      <c r="B375" s="120"/>
      <c r="C375" s="120"/>
      <c r="D375" s="120"/>
      <c r="E375" s="121">
        <f t="shared" si="32"/>
        <v>3380</v>
      </c>
      <c r="F375" s="121">
        <f t="shared" si="33"/>
        <v>0.1586128628380582</v>
      </c>
      <c r="G375" s="121">
        <f t="shared" si="34"/>
        <v>62.03784684929321</v>
      </c>
      <c r="H375" s="121">
        <f>(G374^2)+(2*(LOOKUP(I374,'Max limit'!AG:AG,'Max limit'!AI:AI)*(E375-E374)))</f>
        <v>3848.6944416963597</v>
      </c>
      <c r="I375" s="120">
        <f>LOOKUP(G375,'Max limit'!CE:CE,'Max limit'!CC:CC)</f>
        <v>10890</v>
      </c>
      <c r="J375" s="120">
        <v>2</v>
      </c>
      <c r="L375" s="71">
        <f t="shared" si="35"/>
        <v>64.144233975140494</v>
      </c>
    </row>
    <row r="376" spans="2:12" ht="27" thickTop="1" thickBot="1">
      <c r="B376" s="120"/>
      <c r="C376" s="120"/>
      <c r="D376" s="120"/>
      <c r="E376" s="121">
        <f t="shared" si="32"/>
        <v>3390</v>
      </c>
      <c r="F376" s="121">
        <f t="shared" si="33"/>
        <v>0.16394738570744588</v>
      </c>
      <c r="G376" s="121">
        <f t="shared" si="34"/>
        <v>59.952509469585721</v>
      </c>
      <c r="H376" s="121">
        <f>(G375^2)+(2*(LOOKUP(I375,'Max limit'!AG:AG,'Max limit'!AI:AI)*(E376-E375)))</f>
        <v>3594.3033917007651</v>
      </c>
      <c r="I376" s="120">
        <f>LOOKUP(G376,'Max limit'!CE:CE,'Max limit'!CC:CC)</f>
        <v>10890</v>
      </c>
      <c r="J376" s="120">
        <v>2</v>
      </c>
      <c r="L376" s="71">
        <f t="shared" si="35"/>
        <v>63.38790595770439</v>
      </c>
    </row>
    <row r="377" spans="2:12" ht="27" thickTop="1" thickBot="1">
      <c r="B377" s="120"/>
      <c r="C377" s="120"/>
      <c r="D377" s="120"/>
      <c r="E377" s="121">
        <f t="shared" si="32"/>
        <v>3400</v>
      </c>
      <c r="F377" s="121">
        <f t="shared" si="33"/>
        <v>0.16985933683555754</v>
      </c>
      <c r="G377" s="121">
        <f t="shared" si="34"/>
        <v>57.791974717128085</v>
      </c>
      <c r="H377" s="121">
        <f>(G376^2)+(2*(LOOKUP(I376,'Max limit'!AG:AG,'Max limit'!AI:AI)*(E377-E376)))</f>
        <v>3339.9123417051715</v>
      </c>
      <c r="I377" s="120">
        <f>LOOKUP(G377,'Max limit'!CE:CE,'Max limit'!CC:CC)</f>
        <v>10890</v>
      </c>
      <c r="J377" s="120">
        <v>2</v>
      </c>
      <c r="L377" s="71">
        <f t="shared" si="35"/>
        <v>61.969769499085942</v>
      </c>
    </row>
    <row r="378" spans="2:12" ht="27" thickTop="1" thickBot="1">
      <c r="B378" s="120"/>
      <c r="C378" s="120"/>
      <c r="D378" s="120"/>
      <c r="E378" s="121">
        <f t="shared" si="32"/>
        <v>3410</v>
      </c>
      <c r="F378" s="121">
        <f t="shared" si="33"/>
        <v>0.17646107459844945</v>
      </c>
      <c r="G378" s="121">
        <f t="shared" si="34"/>
        <v>55.547468814605566</v>
      </c>
      <c r="H378" s="121">
        <f>(G377^2)+(2*(LOOKUP(I377,'Max limit'!AG:AG,'Max limit'!AI:AI)*(E378-E377)))</f>
        <v>3085.5212917095778</v>
      </c>
      <c r="I378" s="120">
        <f>LOOKUP(G378,'Max limit'!CE:CE,'Max limit'!CC:CC)</f>
        <v>10890</v>
      </c>
      <c r="J378" s="120">
        <v>2</v>
      </c>
      <c r="L378" s="71">
        <f t="shared" si="35"/>
        <v>59.877026267182963</v>
      </c>
    </row>
    <row r="379" spans="2:12" ht="27" thickTop="1" thickBot="1">
      <c r="B379" s="120"/>
      <c r="C379" s="120"/>
      <c r="D379" s="120"/>
      <c r="E379" s="121">
        <f t="shared" si="32"/>
        <v>3420</v>
      </c>
      <c r="F379" s="121">
        <f t="shared" si="33"/>
        <v>0.18389817873605591</v>
      </c>
      <c r="G379" s="121">
        <f t="shared" si="34"/>
        <v>53.208366275558433</v>
      </c>
      <c r="H379" s="121">
        <f>(G378^2)+(2*(LOOKUP(I378,'Max limit'!AG:AG,'Max limit'!AI:AI)*(E379-E378)))</f>
        <v>2831.1302417139841</v>
      </c>
      <c r="I379" s="120">
        <f>LOOKUP(G379,'Max limit'!CE:CE,'Max limit'!CC:CC)</f>
        <v>10890</v>
      </c>
      <c r="J379" s="120">
        <v>2</v>
      </c>
      <c r="L379" s="71">
        <f t="shared" si="35"/>
        <v>57.707633225234204</v>
      </c>
    </row>
    <row r="380" spans="2:12" ht="27" thickTop="1" thickBot="1">
      <c r="B380" s="120"/>
      <c r="C380" s="120"/>
      <c r="D380" s="120"/>
      <c r="E380" s="121">
        <f t="shared" si="32"/>
        <v>3430</v>
      </c>
      <c r="F380" s="121">
        <f t="shared" si="33"/>
        <v>0.19236325944345328</v>
      </c>
      <c r="G380" s="121">
        <f t="shared" si="34"/>
        <v>50.761591698038693</v>
      </c>
      <c r="H380" s="121">
        <f>(G379^2)+(2*(LOOKUP(I379,'Max limit'!AG:AG,'Max limit'!AI:AI)*(E380-E379)))</f>
        <v>2576.7391917183904</v>
      </c>
      <c r="I380" s="120">
        <f>LOOKUP(G380,'Max limit'!CE:CE,'Max limit'!CC:CC)</f>
        <v>10890</v>
      </c>
      <c r="J380" s="120">
        <v>2</v>
      </c>
      <c r="L380" s="71">
        <f t="shared" si="35"/>
        <v>55.452382194983294</v>
      </c>
    </row>
    <row r="381" spans="2:12" ht="27" thickTop="1" thickBot="1">
      <c r="B381" s="120"/>
      <c r="C381" s="120"/>
      <c r="D381" s="120"/>
      <c r="E381" s="121">
        <f t="shared" si="32"/>
        <v>3440</v>
      </c>
      <c r="F381" s="121">
        <f t="shared" si="33"/>
        <v>0.20211750594419942</v>
      </c>
      <c r="G381" s="121">
        <f t="shared" si="34"/>
        <v>48.190747470056913</v>
      </c>
      <c r="H381" s="121">
        <f>(G380^2)+(2*(LOOKUP(I380,'Max limit'!AG:AG,'Max limit'!AI:AI)*(E381-E380)))</f>
        <v>2322.3481417227968</v>
      </c>
      <c r="I381" s="120">
        <f>LOOKUP(G381,'Max limit'!CE:CE,'Max limit'!CC:CC)</f>
        <v>10590</v>
      </c>
      <c r="J381" s="120">
        <v>2</v>
      </c>
      <c r="L381" s="71">
        <f t="shared" si="35"/>
        <v>53.100029795077532</v>
      </c>
    </row>
    <row r="382" spans="2:12" ht="27" thickTop="1" thickBot="1">
      <c r="B382" s="120"/>
      <c r="C382" s="120"/>
      <c r="D382" s="120"/>
      <c r="E382" s="121">
        <f t="shared" si="32"/>
        <v>3450</v>
      </c>
      <c r="F382" s="121">
        <f t="shared" si="33"/>
        <v>0.21347686817462941</v>
      </c>
      <c r="G382" s="121">
        <f t="shared" si="34"/>
        <v>45.496218106182951</v>
      </c>
      <c r="H382" s="121">
        <f>(G381^2)+(2*(LOOKUP(I381,'Max limit'!AG:AG,'Max limit'!AI:AI)*(E382-E381)))</f>
        <v>2069.9058619653692</v>
      </c>
      <c r="I382" s="120">
        <f>LOOKUP(G382,'Max limit'!CE:CE,'Max limit'!CC:CC)</f>
        <v>9930</v>
      </c>
      <c r="J382" s="120">
        <v>2</v>
      </c>
      <c r="L382" s="71">
        <f t="shared" si="35"/>
        <v>50.640878472888517</v>
      </c>
    </row>
    <row r="383" spans="2:12" ht="27" thickTop="1" thickBot="1">
      <c r="B383" s="120"/>
      <c r="C383" s="120"/>
      <c r="D383" s="120"/>
      <c r="E383" s="121">
        <f t="shared" si="32"/>
        <v>3460</v>
      </c>
      <c r="F383" s="121">
        <f t="shared" si="33"/>
        <v>0.22681922520729447</v>
      </c>
      <c r="G383" s="121">
        <f t="shared" si="34"/>
        <v>42.679728979967322</v>
      </c>
      <c r="H383" s="121">
        <f>(G382^2)+(2*(LOOKUP(I382,'Max limit'!AG:AG,'Max limit'!AI:AI)*(E383-E382)))</f>
        <v>1821.5592658034627</v>
      </c>
      <c r="I383" s="120">
        <f>LOOKUP(G383,'Max limit'!CE:CE,'Max limit'!CC:CC)</f>
        <v>9380</v>
      </c>
      <c r="J383" s="120">
        <v>2</v>
      </c>
      <c r="L383" s="71">
        <f t="shared" si="35"/>
        <v>48.067330505960868</v>
      </c>
    </row>
    <row r="384" spans="2:12" ht="27" thickTop="1" thickBot="1">
      <c r="B384" s="120"/>
      <c r="C384" s="120"/>
      <c r="D384" s="120"/>
      <c r="E384" s="121">
        <f t="shared" si="32"/>
        <v>3470</v>
      </c>
      <c r="F384" s="121">
        <f t="shared" si="33"/>
        <v>0.24276575832701755</v>
      </c>
      <c r="G384" s="121">
        <f t="shared" si="34"/>
        <v>39.704212387327999</v>
      </c>
      <c r="H384" s="121">
        <f>(G383^2)+(2*(LOOKUP(I383,'Max limit'!AG:AG,'Max limit'!AI:AI)*(E384-E383)))</f>
        <v>1576.4244812980501</v>
      </c>
      <c r="I384" s="120">
        <f>LOOKUP(G384,'Max limit'!CE:CE,'Max limit'!CC:CC)</f>
        <v>8730</v>
      </c>
      <c r="J384" s="120">
        <v>2</v>
      </c>
      <c r="L384" s="71">
        <f t="shared" si="35"/>
        <v>45.366499728314778</v>
      </c>
    </row>
    <row r="385" spans="2:12" ht="27" thickTop="1" thickBot="1">
      <c r="B385" s="120"/>
      <c r="C385" s="120"/>
      <c r="D385" s="120"/>
      <c r="E385" s="121">
        <f t="shared" si="32"/>
        <v>3480</v>
      </c>
      <c r="F385" s="121">
        <f t="shared" si="33"/>
        <v>0.26233015388074266</v>
      </c>
      <c r="G385" s="121">
        <f t="shared" si="34"/>
        <v>36.535593460886304</v>
      </c>
      <c r="H385" s="121">
        <f>(G384^2)+(2*(LOOKUP(I384,'Max limit'!AG:AG,'Max limit'!AI:AI)*(E385-E384)))</f>
        <v>1334.8495895391579</v>
      </c>
      <c r="I385" s="120">
        <f>LOOKUP(G385,'Max limit'!CE:CE,'Max limit'!CC:CC)</f>
        <v>8070</v>
      </c>
      <c r="J385" s="120">
        <v>2</v>
      </c>
      <c r="L385" s="71">
        <f t="shared" si="35"/>
        <v>42.521300080884295</v>
      </c>
    </row>
    <row r="386" spans="2:12" ht="27" thickTop="1" thickBot="1">
      <c r="B386" s="120"/>
      <c r="C386" s="120"/>
      <c r="D386" s="120"/>
      <c r="E386" s="121">
        <f t="shared" si="32"/>
        <v>3490</v>
      </c>
      <c r="F386" s="121">
        <f t="shared" si="33"/>
        <v>0.28714605394921583</v>
      </c>
      <c r="G386" s="121">
        <f t="shared" si="34"/>
        <v>33.115372397544633</v>
      </c>
      <c r="H386" s="121">
        <f>(G385^2)+(2*(LOOKUP(I385,'Max limit'!AG:AG,'Max limit'!AI:AI)*(E386-E385)))</f>
        <v>1096.6278890280607</v>
      </c>
      <c r="I386" s="120">
        <f>LOOKUP(G386,'Max limit'!CE:CE,'Max limit'!CC:CC)</f>
        <v>7300</v>
      </c>
      <c r="J386" s="120">
        <v>2</v>
      </c>
      <c r="L386" s="71">
        <f t="shared" si="35"/>
        <v>39.506225066381845</v>
      </c>
    </row>
    <row r="387" spans="2:12" ht="27" thickTop="1" thickBot="1">
      <c r="B387" s="120"/>
      <c r="C387" s="120"/>
      <c r="D387" s="120"/>
      <c r="E387" s="121">
        <f t="shared" si="32"/>
        <v>3500</v>
      </c>
      <c r="F387" s="121">
        <f t="shared" si="33"/>
        <v>0.32012826750568008</v>
      </c>
      <c r="G387" s="121">
        <f t="shared" si="34"/>
        <v>29.359585393070152</v>
      </c>
      <c r="H387" s="121">
        <f>(G386^2)+(2*(LOOKUP(I386,'Max limit'!AG:AG,'Max limit'!AI:AI)*(E387-E386)))</f>
        <v>861.98525445297821</v>
      </c>
      <c r="I387" s="120">
        <f>LOOKUP(G387,'Max limit'!CE:CE,'Max limit'!CC:CC)</f>
        <v>6420</v>
      </c>
      <c r="J387" s="120">
        <v>2</v>
      </c>
      <c r="L387" s="71">
        <f t="shared" si="35"/>
        <v>36.278898523759281</v>
      </c>
    </row>
    <row r="388" spans="2:12" ht="27" thickTop="1" thickBot="1">
      <c r="B388" s="120"/>
      <c r="C388" s="120"/>
      <c r="D388" s="120"/>
      <c r="E388" s="121">
        <f t="shared" si="32"/>
        <v>3510</v>
      </c>
      <c r="F388" s="121">
        <f t="shared" si="33"/>
        <v>0.3671127424071437</v>
      </c>
      <c r="G388" s="121">
        <f t="shared" si="34"/>
        <v>25.119591409295229</v>
      </c>
      <c r="H388" s="121">
        <f>(G387^2)+(2*(LOOKUP(I387,'Max limit'!AG:AG,'Max limit'!AI:AI)*(E388-E387)))</f>
        <v>630.99387256993873</v>
      </c>
      <c r="I388" s="120">
        <f>LOOKUP(G388,'Max limit'!CE:CE,'Max limit'!CC:CC)</f>
        <v>5540</v>
      </c>
      <c r="J388" s="120">
        <v>2</v>
      </c>
      <c r="L388" s="71">
        <f t="shared" si="35"/>
        <v>32.766871009624865</v>
      </c>
    </row>
    <row r="389" spans="2:12" ht="27" thickTop="1" thickBot="1">
      <c r="B389" s="120"/>
      <c r="C389" s="120"/>
      <c r="D389" s="120"/>
      <c r="E389" s="121">
        <f t="shared" si="32"/>
        <v>3520</v>
      </c>
      <c r="F389" s="121">
        <f t="shared" si="33"/>
        <v>0.44248700459642326</v>
      </c>
      <c r="G389" s="121">
        <f t="shared" si="34"/>
        <v>20.079476116408248</v>
      </c>
      <c r="H389" s="121">
        <f>(G388^2)+(2*(LOOKUP(I388,'Max limit'!AG:AG,'Max limit'!AI:AI)*(E389-E388)))</f>
        <v>403.1853611094092</v>
      </c>
      <c r="I389" s="120">
        <f>LOOKUP(G389,'Max limit'!CE:CE,'Max limit'!CC:CC)</f>
        <v>4440</v>
      </c>
      <c r="J389" s="120">
        <v>2</v>
      </c>
      <c r="L389" s="71">
        <f t="shared" si="35"/>
        <v>28.841923755440909</v>
      </c>
    </row>
    <row r="390" spans="2:12" ht="27" thickTop="1" thickBot="1">
      <c r="B390" s="120"/>
      <c r="C390" s="120"/>
      <c r="D390" s="120"/>
      <c r="E390" s="121">
        <f t="shared" si="32"/>
        <v>3530</v>
      </c>
      <c r="F390" s="121">
        <f t="shared" si="33"/>
        <v>0.59795688726239549</v>
      </c>
      <c r="G390" s="121">
        <f t="shared" si="34"/>
        <v>13.367751310915622</v>
      </c>
      <c r="H390" s="121">
        <f>(G389^2)+(2*(LOOKUP(I389,'Max limit'!AG:AG,'Max limit'!AI:AI)*(E390-E389)))</f>
        <v>178.69677511048633</v>
      </c>
      <c r="I390" s="120">
        <f>LOOKUP(G390,'Max limit'!CE:CE,'Max limit'!CC:CC)</f>
        <v>2910</v>
      </c>
      <c r="J390" s="120">
        <v>2</v>
      </c>
      <c r="L390" s="71">
        <f t="shared" si="35"/>
        <v>24.208355325446774</v>
      </c>
    </row>
    <row r="391" spans="2:12" ht="27" thickTop="1" thickBot="1">
      <c r="B391" s="122"/>
      <c r="C391" s="122"/>
      <c r="D391" s="122"/>
      <c r="E391" s="123">
        <f t="shared" si="32"/>
        <v>3540</v>
      </c>
      <c r="F391" s="123">
        <f t="shared" si="33"/>
        <v>0.68356681558556576</v>
      </c>
      <c r="G391" s="123">
        <f>Cornering!$O$10</f>
        <v>15.89054435820246</v>
      </c>
      <c r="H391" s="123"/>
      <c r="I391" s="122">
        <f>LOOKUP(G391,'Max limit'!CD:CD,'Max limit'!CC:CC)</f>
        <v>4550</v>
      </c>
      <c r="J391" s="122">
        <v>1</v>
      </c>
      <c r="L391" s="71">
        <f t="shared" si="35"/>
        <v>20.763389717578342</v>
      </c>
    </row>
    <row r="392" spans="2:12" ht="27" thickTop="1" thickBot="1">
      <c r="B392" s="122"/>
      <c r="C392" s="122"/>
      <c r="D392" s="122"/>
      <c r="E392" s="123">
        <f t="shared" si="32"/>
        <v>3550</v>
      </c>
      <c r="F392" s="123">
        <f t="shared" ref="F392:F432" si="36">(E392-E391)/((G392+G391)/2)</f>
        <v>0.6293050618393794</v>
      </c>
      <c r="G392" s="123">
        <f>Cornering!$O$10</f>
        <v>15.89054435820246</v>
      </c>
      <c r="H392" s="123"/>
      <c r="I392" s="122">
        <f>LOOKUP(G392,'Max limit'!CD:CD,'Max limit'!CC:CC)</f>
        <v>4550</v>
      </c>
      <c r="J392" s="122">
        <v>1</v>
      </c>
      <c r="L392" s="71">
        <f t="shared" si="35"/>
        <v>18.069581510604802</v>
      </c>
    </row>
    <row r="393" spans="2:12" ht="27" thickTop="1" thickBot="1">
      <c r="B393" s="122"/>
      <c r="C393" s="122"/>
      <c r="D393" s="122"/>
      <c r="E393" s="123">
        <f t="shared" si="32"/>
        <v>3560</v>
      </c>
      <c r="F393" s="123">
        <f t="shared" si="36"/>
        <v>0.6293050618393794</v>
      </c>
      <c r="G393" s="123">
        <f>Cornering!$O$10</f>
        <v>15.89054435820246</v>
      </c>
      <c r="H393" s="123"/>
      <c r="I393" s="122">
        <f>LOOKUP(G393,'Max limit'!CD:CD,'Max limit'!CC:CC)</f>
        <v>4550</v>
      </c>
      <c r="J393" s="122">
        <v>1</v>
      </c>
      <c r="L393" s="71">
        <f t="shared" si="35"/>
        <v>16.223772100386249</v>
      </c>
    </row>
    <row r="394" spans="2:12" ht="27" thickTop="1" thickBot="1">
      <c r="B394" s="122"/>
      <c r="C394" s="122" t="s">
        <v>30</v>
      </c>
      <c r="D394" s="123">
        <f>SUM(F392:F397)</f>
        <v>3.7758303710362764</v>
      </c>
      <c r="E394" s="123">
        <f t="shared" si="32"/>
        <v>3570</v>
      </c>
      <c r="F394" s="123">
        <f t="shared" si="36"/>
        <v>0.6293050618393794</v>
      </c>
      <c r="G394" s="123">
        <f>Cornering!$O$10</f>
        <v>15.89054435820246</v>
      </c>
      <c r="H394" s="123"/>
      <c r="I394" s="122">
        <f>LOOKUP(G394,'Max limit'!CD:CD,'Max limit'!CC:CC)</f>
        <v>4550</v>
      </c>
      <c r="J394" s="122">
        <v>1</v>
      </c>
      <c r="L394" s="71">
        <f t="shared" si="35"/>
        <v>15.385985748745094</v>
      </c>
    </row>
    <row r="395" spans="2:12" ht="27" thickTop="1" thickBot="1">
      <c r="B395" s="122"/>
      <c r="C395" s="122"/>
      <c r="D395" s="122"/>
      <c r="E395" s="123">
        <f t="shared" si="32"/>
        <v>3580</v>
      </c>
      <c r="F395" s="123">
        <f t="shared" si="36"/>
        <v>0.6293050618393794</v>
      </c>
      <c r="G395" s="123">
        <f>Cornering!$O$10</f>
        <v>15.89054435820246</v>
      </c>
      <c r="H395" s="123"/>
      <c r="I395" s="122">
        <f>LOOKUP(G395,'Max limit'!CD:CD,'Max limit'!CC:CC)</f>
        <v>4550</v>
      </c>
      <c r="J395" s="122">
        <v>1</v>
      </c>
      <c r="L395" s="71">
        <f t="shared" si="35"/>
        <v>15.890544358202458</v>
      </c>
    </row>
    <row r="396" spans="2:12" ht="27" thickTop="1" thickBot="1">
      <c r="B396" s="122"/>
      <c r="C396" s="122"/>
      <c r="D396" s="122"/>
      <c r="E396" s="123">
        <f t="shared" si="32"/>
        <v>3590</v>
      </c>
      <c r="F396" s="123">
        <f t="shared" si="36"/>
        <v>0.6293050618393794</v>
      </c>
      <c r="G396" s="123">
        <f>Cornering!$O$10</f>
        <v>15.89054435820246</v>
      </c>
      <c r="H396" s="123"/>
      <c r="I396" s="122">
        <f>LOOKUP(G396,'Max limit'!CD:CD,'Max limit'!CC:CC)</f>
        <v>4550</v>
      </c>
      <c r="J396" s="122">
        <v>1</v>
      </c>
      <c r="L396" s="71">
        <f t="shared" si="35"/>
        <v>15.890544358202458</v>
      </c>
    </row>
    <row r="397" spans="2:12" ht="27" thickTop="1" thickBot="1">
      <c r="B397" s="122"/>
      <c r="C397" s="122"/>
      <c r="D397" s="122"/>
      <c r="E397" s="123">
        <f t="shared" si="32"/>
        <v>3600</v>
      </c>
      <c r="F397" s="123">
        <f t="shared" si="36"/>
        <v>0.6293050618393794</v>
      </c>
      <c r="G397" s="123">
        <f>Cornering!$O$10</f>
        <v>15.89054435820246</v>
      </c>
      <c r="H397" s="123"/>
      <c r="I397" s="122">
        <f>LOOKUP(G397,'Max limit'!CD:CD,'Max limit'!CC:CC)</f>
        <v>4550</v>
      </c>
      <c r="J397" s="122">
        <v>1</v>
      </c>
      <c r="L397" s="71">
        <f t="shared" si="35"/>
        <v>15.890544358202458</v>
      </c>
    </row>
    <row r="398" spans="2:12" ht="27" thickTop="1" thickBot="1">
      <c r="B398" s="120"/>
      <c r="C398" s="120"/>
      <c r="D398" s="120"/>
      <c r="E398" s="121">
        <f t="shared" si="32"/>
        <v>3610</v>
      </c>
      <c r="F398" s="121">
        <f t="shared" si="36"/>
        <v>0.542370032647853</v>
      </c>
      <c r="G398" s="121">
        <f>SQRT(H398)</f>
        <v>20.984649321580889</v>
      </c>
      <c r="H398" s="121">
        <f>(G397^2)+(2*(LOOKUP(I397,'Max limit'!W:W,'Max limit'!Y:Y)*(E398-E397)))</f>
        <v>440.35550714972533</v>
      </c>
      <c r="I398" s="120">
        <f>LOOKUP(G398,'Max limit'!CE:CE,'Max limit'!CC:CC)</f>
        <v>4550</v>
      </c>
      <c r="J398" s="120">
        <v>2</v>
      </c>
      <c r="L398" s="71">
        <f t="shared" si="35"/>
        <v>16.909365350878147</v>
      </c>
    </row>
    <row r="399" spans="2:12" ht="27" thickTop="1" thickBot="1">
      <c r="B399" s="120"/>
      <c r="C399" s="120"/>
      <c r="D399" s="120"/>
      <c r="E399" s="121">
        <f t="shared" si="32"/>
        <v>3620</v>
      </c>
      <c r="F399" s="121">
        <f t="shared" si="36"/>
        <v>0.43432373797838486</v>
      </c>
      <c r="G399" s="121">
        <f t="shared" ref="G399:G432" si="37">SQRT(H399)</f>
        <v>25.063950492678735</v>
      </c>
      <c r="H399" s="121">
        <f>(G398^2)+(2*(LOOKUP(I398,'Max limit'!W:W,'Max limit'!Y:Y)*(E399-E398)))</f>
        <v>628.20161429945063</v>
      </c>
      <c r="I399" s="120">
        <f>LOOKUP(G399,'Max limit'!CE:CE,'Max limit'!CC:CC)</f>
        <v>5540</v>
      </c>
      <c r="J399" s="120">
        <v>2</v>
      </c>
      <c r="L399" s="71">
        <f t="shared" si="35"/>
        <v>18.7440465777734</v>
      </c>
    </row>
    <row r="400" spans="2:12" ht="27" thickTop="1" thickBot="1">
      <c r="B400" s="120"/>
      <c r="C400" s="120"/>
      <c r="D400" s="120"/>
      <c r="E400" s="121">
        <f t="shared" si="32"/>
        <v>3630</v>
      </c>
      <c r="F400" s="121">
        <f t="shared" si="36"/>
        <v>0.37324804514582155</v>
      </c>
      <c r="G400" s="121">
        <f t="shared" si="37"/>
        <v>28.519719295025968</v>
      </c>
      <c r="H400" s="121">
        <f>(G399^2)+(2*(LOOKUP(I399,'Max limit'!W:W,'Max limit'!Y:Y)*(E400-E399)))</f>
        <v>813.37438866707657</v>
      </c>
      <c r="I400" s="120">
        <f>LOOKUP(G400,'Max limit'!CE:CE,'Max limit'!CC:CC)</f>
        <v>6310</v>
      </c>
      <c r="J400" s="120">
        <v>2</v>
      </c>
      <c r="L400" s="71">
        <f t="shared" si="35"/>
        <v>21.269881565138103</v>
      </c>
    </row>
    <row r="401" spans="2:12" ht="27" thickTop="1" thickBot="1">
      <c r="B401" s="120"/>
      <c r="C401" s="120"/>
      <c r="D401" s="120"/>
      <c r="E401" s="121">
        <f t="shared" si="32"/>
        <v>3640</v>
      </c>
      <c r="F401" s="121">
        <f t="shared" si="36"/>
        <v>0.33288474938482565</v>
      </c>
      <c r="G401" s="121">
        <f t="shared" si="37"/>
        <v>31.561134625017527</v>
      </c>
      <c r="H401" s="121">
        <f>(G400^2)+(2*(LOOKUP(I400,'Max limit'!W:W,'Max limit'!Y:Y)*(E401-E400)))</f>
        <v>996.10521881848013</v>
      </c>
      <c r="I401" s="120">
        <f>LOOKUP(G401,'Max limit'!CE:CE,'Max limit'!CC:CC)</f>
        <v>6970</v>
      </c>
      <c r="J401" s="120">
        <v>2</v>
      </c>
      <c r="L401" s="71">
        <f t="shared" si="35"/>
        <v>24.403999618501118</v>
      </c>
    </row>
    <row r="402" spans="2:12" ht="27" thickTop="1" thickBot="1">
      <c r="B402" s="120"/>
      <c r="C402" s="120"/>
      <c r="D402" s="120"/>
      <c r="E402" s="121">
        <f t="shared" ref="E402:E434" si="38">E401+10</f>
        <v>3650</v>
      </c>
      <c r="F402" s="121">
        <f t="shared" si="36"/>
        <v>0.30366920458301716</v>
      </c>
      <c r="G402" s="121">
        <f t="shared" si="37"/>
        <v>34.300005385748356</v>
      </c>
      <c r="H402" s="121">
        <f>(G401^2)+(2*(LOOKUP(I401,'Max limit'!W:W,'Max limit'!Y:Y)*(E402-E401)))</f>
        <v>1176.4903694623661</v>
      </c>
      <c r="I402" s="120">
        <f>LOOKUP(G402,'Max limit'!CE:CE,'Max limit'!CC:CC)</f>
        <v>7520</v>
      </c>
      <c r="J402" s="120">
        <v>2</v>
      </c>
      <c r="L402" s="71">
        <f t="shared" si="35"/>
        <v>28.085891824010297</v>
      </c>
    </row>
    <row r="403" spans="2:12" ht="27" thickTop="1" thickBot="1">
      <c r="B403" s="120"/>
      <c r="C403" s="120"/>
      <c r="D403" s="120"/>
      <c r="E403" s="121">
        <f t="shared" si="38"/>
        <v>3660</v>
      </c>
      <c r="F403" s="121">
        <f t="shared" si="36"/>
        <v>0.28126691463329678</v>
      </c>
      <c r="G403" s="121">
        <f t="shared" si="37"/>
        <v>36.806829295021359</v>
      </c>
      <c r="H403" s="121">
        <f>(G402^2)+(2*(LOOKUP(I402,'Max limit'!W:W,'Max limit'!Y:Y)*(E403-E402)))</f>
        <v>1354.7426827528427</v>
      </c>
      <c r="I403" s="120">
        <f>LOOKUP(G403,'Max limit'!CE:CE,'Max limit'!CC:CC)</f>
        <v>8070</v>
      </c>
      <c r="J403" s="120">
        <v>2</v>
      </c>
      <c r="L403" s="71">
        <f t="shared" si="35"/>
        <v>31.250327818698395</v>
      </c>
    </row>
    <row r="404" spans="2:12" ht="27" thickTop="1" thickBot="1">
      <c r="B404" s="120"/>
      <c r="C404" s="120"/>
      <c r="D404" s="120"/>
      <c r="E404" s="121">
        <f t="shared" si="38"/>
        <v>3670</v>
      </c>
      <c r="F404" s="121">
        <f t="shared" si="36"/>
        <v>0.263397053139731</v>
      </c>
      <c r="G404" s="121">
        <f t="shared" si="37"/>
        <v>39.124164471222812</v>
      </c>
      <c r="H404" s="121">
        <f>(G403^2)+(2*(LOOKUP(I403,'Max limit'!W:W,'Max limit'!Y:Y)*(E404-E403)))</f>
        <v>1530.7002455712934</v>
      </c>
      <c r="I404" s="120">
        <f>LOOKUP(G404,'Max limit'!CE:CE,'Max limit'!CC:CC)</f>
        <v>8620</v>
      </c>
      <c r="J404" s="120">
        <v>2</v>
      </c>
      <c r="L404" s="71">
        <f t="shared" si="35"/>
        <v>34.0623706144072</v>
      </c>
    </row>
    <row r="405" spans="2:12" ht="27" thickTop="1" thickBot="1">
      <c r="B405" s="120"/>
      <c r="C405" s="120" t="s">
        <v>316</v>
      </c>
      <c r="D405" s="120"/>
      <c r="E405" s="121">
        <f t="shared" si="38"/>
        <v>3680</v>
      </c>
      <c r="F405" s="121">
        <f t="shared" si="36"/>
        <v>0.24873723674362253</v>
      </c>
      <c r="G405" s="121">
        <f t="shared" si="37"/>
        <v>41.281971183545757</v>
      </c>
      <c r="H405" s="121">
        <f>(G404^2)+(2*(LOOKUP(I404,'Max limit'!W:W,'Max limit'!Y:Y)*(E405-E404)))</f>
        <v>1704.2011447991022</v>
      </c>
      <c r="I405" s="120">
        <f>LOOKUP(G405,'Max limit'!CE:CE,'Max limit'!CC:CC)</f>
        <v>9050</v>
      </c>
      <c r="J405" s="120">
        <v>2</v>
      </c>
      <c r="L405" s="71">
        <f t="shared" si="35"/>
        <v>36.614820992111163</v>
      </c>
    </row>
    <row r="406" spans="2:12" ht="27" thickTop="1" thickBot="1">
      <c r="B406" s="120"/>
      <c r="C406" s="120"/>
      <c r="D406" s="120"/>
      <c r="E406" s="121">
        <f t="shared" si="38"/>
        <v>3690</v>
      </c>
      <c r="F406" s="121">
        <f t="shared" si="36"/>
        <v>0.23643188058798179</v>
      </c>
      <c r="G406" s="121">
        <f t="shared" si="37"/>
        <v>43.308989858857053</v>
      </c>
      <c r="H406" s="121">
        <f>(G405^2)+(2*(LOOKUP(I405,'Max limit'!W:W,'Max limit'!Y:Y)*(E406-E405)))</f>
        <v>1875.6686025945828</v>
      </c>
      <c r="I406" s="120">
        <f>LOOKUP(G406,'Max limit'!CE:CE,'Max limit'!CC:CC)</f>
        <v>9490</v>
      </c>
      <c r="J406" s="120">
        <v>2</v>
      </c>
      <c r="L406" s="71">
        <f t="shared" si="35"/>
        <v>38.964392038879069</v>
      </c>
    </row>
    <row r="407" spans="2:12" ht="27" thickTop="1" thickBot="1">
      <c r="B407" s="120"/>
      <c r="C407" s="120"/>
      <c r="D407" s="120"/>
      <c r="E407" s="121">
        <f t="shared" si="38"/>
        <v>3700</v>
      </c>
      <c r="F407" s="121">
        <f t="shared" si="36"/>
        <v>0.22591174987717941</v>
      </c>
      <c r="G407" s="121">
        <f t="shared" si="37"/>
        <v>45.221155256982755</v>
      </c>
      <c r="H407" s="121">
        <f>(G406^2)+(2*(LOOKUP(I406,'Max limit'!W:W,'Max limit'!Y:Y)*(E407-E406)))</f>
        <v>2044.9528827761392</v>
      </c>
      <c r="I407" s="120">
        <f>LOOKUP(G407,'Max limit'!CE:CE,'Max limit'!CC:CC)</f>
        <v>9930</v>
      </c>
      <c r="J407" s="120">
        <v>2</v>
      </c>
      <c r="L407" s="71">
        <f t="shared" si="35"/>
        <v>41.148622013125944</v>
      </c>
    </row>
    <row r="408" spans="2:12" ht="27" thickTop="1" thickBot="1">
      <c r="B408" s="120"/>
      <c r="C408" s="120"/>
      <c r="D408" s="120"/>
      <c r="E408" s="121">
        <f t="shared" si="38"/>
        <v>3710</v>
      </c>
      <c r="F408" s="121">
        <f t="shared" si="36"/>
        <v>0.21679621851668979</v>
      </c>
      <c r="G408" s="121">
        <f t="shared" si="37"/>
        <v>47.031376345455342</v>
      </c>
      <c r="H408" s="121">
        <f>(G407^2)+(2*(LOOKUP(I407,'Max limit'!W:W,'Max limit'!Y:Y)*(E408-E407)))</f>
        <v>2211.9503609478561</v>
      </c>
      <c r="I408" s="120">
        <f>LOOKUP(G408,'Max limit'!CE:CE,'Max limit'!CC:CC)</f>
        <v>10370</v>
      </c>
      <c r="J408" s="120">
        <v>2</v>
      </c>
      <c r="L408" s="71">
        <f t="shared" si="35"/>
        <v>43.193531423212747</v>
      </c>
    </row>
    <row r="409" spans="2:12" ht="27" thickTop="1" thickBot="1">
      <c r="B409" s="120"/>
      <c r="C409" s="120"/>
      <c r="D409" s="120"/>
      <c r="E409" s="121">
        <f t="shared" si="38"/>
        <v>3720</v>
      </c>
      <c r="F409" s="121">
        <f t="shared" si="36"/>
        <v>0.20880897370861426</v>
      </c>
      <c r="G409" s="121">
        <f t="shared" si="37"/>
        <v>48.749947822677917</v>
      </c>
      <c r="H409" s="121">
        <f>(G408^2)+(2*(LOOKUP(I408,'Max limit'!W:W,'Max limit'!Y:Y)*(E409-E408)))</f>
        <v>2376.5574127138198</v>
      </c>
      <c r="I409" s="120">
        <f>LOOKUP(G409,'Max limit'!CE:CE,'Max limit'!CC:CC)</f>
        <v>10700</v>
      </c>
      <c r="J409" s="120">
        <v>2</v>
      </c>
      <c r="L409" s="71">
        <f t="shared" si="35"/>
        <v>45.118688093503764</v>
      </c>
    </row>
    <row r="410" spans="2:12" ht="27" thickTop="1" thickBot="1">
      <c r="B410" s="120"/>
      <c r="C410" s="120"/>
      <c r="D410" s="120"/>
      <c r="E410" s="121">
        <f t="shared" si="38"/>
        <v>3730</v>
      </c>
      <c r="F410" s="121">
        <f t="shared" si="36"/>
        <v>0.20173196680900546</v>
      </c>
      <c r="G410" s="121">
        <f t="shared" si="37"/>
        <v>50.391503660494685</v>
      </c>
      <c r="H410" s="121">
        <f>(G409^2)+(2*(LOOKUP(I409,'Max limit'!W:W,'Max limit'!Y:Y)*(E410-E409)))</f>
        <v>2539.303641165649</v>
      </c>
      <c r="I410" s="120">
        <f>LOOKUP(G410,'Max limit'!CE:CE,'Max limit'!CC:CC)</f>
        <v>10890</v>
      </c>
      <c r="J410" s="120">
        <v>2</v>
      </c>
      <c r="L410" s="71">
        <f t="shared" si="35"/>
        <v>46.940594588893553</v>
      </c>
    </row>
    <row r="411" spans="2:12" ht="27" thickTop="1" thickBot="1">
      <c r="B411" s="120"/>
      <c r="C411" s="120"/>
      <c r="D411" s="121">
        <f>SUM(F398:F432)</f>
        <v>8.8389479728936795</v>
      </c>
      <c r="E411" s="121">
        <f t="shared" si="38"/>
        <v>3740</v>
      </c>
      <c r="F411" s="121">
        <f t="shared" si="36"/>
        <v>0.19564114086875428</v>
      </c>
      <c r="G411" s="121">
        <f t="shared" si="37"/>
        <v>51.836483311923274</v>
      </c>
      <c r="H411" s="121">
        <f>(G410^2)+(2*(LOOKUP(I410,'Max limit'!W:W,'Max limit'!Z:Z)*(E411-E410)))</f>
        <v>2687.0210021473004</v>
      </c>
      <c r="I411" s="120">
        <f>LOOKUP(G411,'Max limit'!CF:CF,'Max limit'!CC:CC)</f>
        <v>9090</v>
      </c>
      <c r="J411" s="120">
        <v>3</v>
      </c>
      <c r="L411" s="71">
        <f t="shared" si="35"/>
        <v>48.646093279506793</v>
      </c>
    </row>
    <row r="412" spans="2:12" ht="27" thickTop="1" thickBot="1">
      <c r="B412" s="120"/>
      <c r="C412" s="120"/>
      <c r="D412" s="120"/>
      <c r="E412" s="121">
        <f t="shared" si="38"/>
        <v>3750</v>
      </c>
      <c r="F412" s="121">
        <f t="shared" si="36"/>
        <v>0.19007137577070637</v>
      </c>
      <c r="G412" s="121">
        <f t="shared" si="37"/>
        <v>53.387146068899995</v>
      </c>
      <c r="H412" s="121">
        <f>(G411^2)+(2*(LOOKUP(I411,'Max limit'!W:W,'Max limit'!Z:Z)*(E412-E411)))</f>
        <v>2850.1873653820644</v>
      </c>
      <c r="I412" s="120">
        <f>LOOKUP(G412,'Max limit'!CF:CF,'Max limit'!CC:CC)</f>
        <v>9350</v>
      </c>
      <c r="J412" s="120">
        <v>3</v>
      </c>
      <c r="L412" s="71">
        <f t="shared" si="35"/>
        <v>50.279291441890244</v>
      </c>
    </row>
    <row r="413" spans="2:12" ht="27" thickTop="1" thickBot="1">
      <c r="B413" s="120"/>
      <c r="C413" s="120"/>
      <c r="D413" s="120"/>
      <c r="E413" s="121">
        <f t="shared" si="38"/>
        <v>3760</v>
      </c>
      <c r="F413" s="121">
        <f t="shared" si="36"/>
        <v>0.18473633323027253</v>
      </c>
      <c r="G413" s="121">
        <f t="shared" si="37"/>
        <v>54.875260412179941</v>
      </c>
      <c r="H413" s="121">
        <f>(G412^2)+(2*(LOOKUP(I412,'Max limit'!W:W,'Max limit'!Z:Z)*(E413-E412)))</f>
        <v>3011.2942053045626</v>
      </c>
      <c r="I413" s="120">
        <f>LOOKUP(G413,'Max limit'!CF:CF,'Max limit'!CC:CC)</f>
        <v>9610</v>
      </c>
      <c r="J413" s="120">
        <v>3</v>
      </c>
      <c r="L413" s="71">
        <f t="shared" si="35"/>
        <v>51.848068255235162</v>
      </c>
    </row>
    <row r="414" spans="2:12" ht="27" thickTop="1" thickBot="1">
      <c r="B414" s="120"/>
      <c r="C414" s="120"/>
      <c r="D414" s="120"/>
      <c r="E414" s="121">
        <f t="shared" si="38"/>
        <v>3770</v>
      </c>
      <c r="F414" s="121">
        <f t="shared" si="36"/>
        <v>0.17988761074197376</v>
      </c>
      <c r="G414" s="121">
        <f t="shared" si="37"/>
        <v>56.305270128566939</v>
      </c>
      <c r="H414" s="121">
        <f>(G413^2)+(2*(LOOKUP(I413,'Max limit'!W:W,'Max limit'!Z:Z)*(E414-E413)))</f>
        <v>3170.2834442508924</v>
      </c>
      <c r="I414" s="120">
        <f>LOOKUP(G414,'Max limit'!CF:CF,'Max limit'!CC:CC)</f>
        <v>9880</v>
      </c>
      <c r="J414" s="120">
        <v>3</v>
      </c>
      <c r="L414" s="71">
        <f t="shared" si="35"/>
        <v>53.359132716412965</v>
      </c>
    </row>
    <row r="415" spans="2:12" ht="27" thickTop="1" thickBot="1">
      <c r="B415" s="120"/>
      <c r="C415" s="120"/>
      <c r="D415" s="120"/>
      <c r="E415" s="121">
        <f t="shared" si="38"/>
        <v>3780</v>
      </c>
      <c r="F415" s="121">
        <f t="shared" si="36"/>
        <v>0.17546087056473833</v>
      </c>
      <c r="G415" s="121">
        <f t="shared" si="37"/>
        <v>57.680258015844991</v>
      </c>
      <c r="H415" s="121">
        <f>(G414^2)+(2*(LOOKUP(I414,'Max limit'!W:W,'Max limit'!Z:Z)*(E415-E414)))</f>
        <v>3327.0121647744504</v>
      </c>
      <c r="I415" s="120">
        <f>LOOKUP(G415,'Max limit'!CF:CF,'Max limit'!CC:CC)</f>
        <v>10140</v>
      </c>
      <c r="J415" s="120">
        <v>3</v>
      </c>
      <c r="L415" s="71">
        <f t="shared" si="35"/>
        <v>54.816883587483026</v>
      </c>
    </row>
    <row r="416" spans="2:12" ht="27" thickTop="1" thickBot="1">
      <c r="B416" s="120"/>
      <c r="C416" s="120"/>
      <c r="D416" s="120"/>
      <c r="E416" s="121">
        <f t="shared" si="38"/>
        <v>3790</v>
      </c>
      <c r="F416" s="121">
        <f t="shared" si="36"/>
        <v>0.17140231753886484</v>
      </c>
      <c r="G416" s="121">
        <f t="shared" si="37"/>
        <v>59.004278618060646</v>
      </c>
      <c r="H416" s="121">
        <f>(G415^2)+(2*(LOOKUP(I415,'Max limit'!W:W,'Max limit'!Z:Z)*(E416-E415)))</f>
        <v>3481.5048952377283</v>
      </c>
      <c r="I416" s="120">
        <f>LOOKUP(G416,'Max limit'!CF:CF,'Max limit'!CC:CC)</f>
        <v>10410</v>
      </c>
      <c r="J416" s="120">
        <v>3</v>
      </c>
      <c r="L416" s="71">
        <f t="shared" si="35"/>
        <v>56.250442648710496</v>
      </c>
    </row>
    <row r="417" spans="2:12" ht="27" thickTop="1" thickBot="1">
      <c r="B417" s="120"/>
      <c r="C417" s="120"/>
      <c r="D417" s="120"/>
      <c r="E417" s="121">
        <f t="shared" si="38"/>
        <v>3800</v>
      </c>
      <c r="F417" s="121">
        <f>(E417-E416)/((G417+G416)/2)</f>
        <v>0.16766743754092009</v>
      </c>
      <c r="G417" s="121">
        <f t="shared" si="37"/>
        <v>60.279467190477156</v>
      </c>
      <c r="H417" s="121">
        <f>(G416^2)+(2*(LOOKUP(I416,'Max limit'!W:W,'Max limit'!Z:Z)*(E417-E416)))</f>
        <v>3633.6141647678123</v>
      </c>
      <c r="I417" s="120">
        <f>LOOKUP(G417,'Max limit'!CF:CF,'Max limit'!CC:CC)</f>
        <v>10580</v>
      </c>
      <c r="J417" s="120">
        <v>3</v>
      </c>
      <c r="L417" s="71">
        <f t="shared" si="35"/>
        <v>57.62890687302594</v>
      </c>
    </row>
    <row r="418" spans="2:12" ht="27" thickTop="1" thickBot="1">
      <c r="B418" s="120"/>
      <c r="C418" s="120"/>
      <c r="D418" s="120"/>
      <c r="E418" s="121">
        <f t="shared" si="38"/>
        <v>3810</v>
      </c>
      <c r="F418" s="121">
        <f>(E418-E417)/((G418+G417)/2)</f>
        <v>0.16421002658885581</v>
      </c>
      <c r="G418" s="121">
        <f t="shared" si="37"/>
        <v>61.515775252759319</v>
      </c>
      <c r="H418" s="121">
        <f>(G417^2)+(2*(LOOKUP(I417,'Max limit'!W:W,'Max limit'!Z:Z)*(E418-E417)))</f>
        <v>3784.1906049479962</v>
      </c>
      <c r="I418" s="120">
        <f>LOOKUP(G418,'Max limit'!CF:CF,'Max limit'!CC:CC)</f>
        <v>10840</v>
      </c>
      <c r="J418" s="120">
        <v>3</v>
      </c>
      <c r="L418" s="71">
        <f t="shared" si="35"/>
        <v>58.957009841141812</v>
      </c>
    </row>
    <row r="419" spans="2:12" ht="27" thickTop="1" thickBot="1">
      <c r="B419" s="120"/>
      <c r="C419" s="120"/>
      <c r="D419" s="120"/>
      <c r="E419" s="121">
        <f t="shared" si="38"/>
        <v>3820</v>
      </c>
      <c r="F419" s="121">
        <f>(E419-E418)/((G419+G418)/2)</f>
        <v>0.16538403541153712</v>
      </c>
      <c r="G419" s="121">
        <f t="shared" si="37"/>
        <v>59.414881386695306</v>
      </c>
      <c r="H419" s="121">
        <f>(G418^2)+(2*(LOOKUP(I418,'Max limit'!AG:AG,'Max limit'!AI:AI)*(E419-E418)))</f>
        <v>3530.1281301950721</v>
      </c>
      <c r="I419" s="120">
        <f>LOOKUP(G419,'Max limit'!CE:CE,'Max limit'!CC:CC)</f>
        <v>10890</v>
      </c>
      <c r="J419" s="120">
        <v>2</v>
      </c>
      <c r="L419" s="71">
        <f t="shared" si="35"/>
        <v>59.578932092767481</v>
      </c>
    </row>
    <row r="420" spans="2:12" ht="27" thickTop="1" thickBot="1">
      <c r="B420" s="120"/>
      <c r="C420" s="120"/>
      <c r="D420" s="120"/>
      <c r="E420" s="121">
        <f t="shared" si="38"/>
        <v>3830</v>
      </c>
      <c r="F420" s="121">
        <f>(E420-E419)/((G420+G419)/2)</f>
        <v>0.17145462767938283</v>
      </c>
      <c r="G420" s="121">
        <f t="shared" si="37"/>
        <v>57.234055248597215</v>
      </c>
      <c r="H420" s="121">
        <f>(G419^2)+(2*(LOOKUP(I419,'Max limit'!AG:AG,'Max limit'!AI:AI)*(E420-E419)))</f>
        <v>3275.7370801994784</v>
      </c>
      <c r="I420" s="120">
        <f>LOOKUP(G420,'Max limit'!CE:CE,'Max limit'!CC:CC)</f>
        <v>10890</v>
      </c>
      <c r="J420" s="120">
        <v>2</v>
      </c>
      <c r="L420" s="71">
        <f t="shared" si="35"/>
        <v>59.489691539317924</v>
      </c>
    </row>
    <row r="421" spans="2:12" ht="27" thickTop="1" thickBot="1">
      <c r="B421" s="120"/>
      <c r="C421" s="120"/>
      <c r="D421" s="120"/>
      <c r="E421" s="121">
        <f t="shared" si="38"/>
        <v>3840</v>
      </c>
      <c r="F421" s="121">
        <f t="shared" si="36"/>
        <v>0.17825180509400279</v>
      </c>
      <c r="G421" s="121">
        <f t="shared" si="37"/>
        <v>54.966772055523549</v>
      </c>
      <c r="H421" s="121">
        <f>(G420^2)+(2*(LOOKUP(I420,'Max limit'!AG:AG,'Max limit'!AI:AI)*(E421-E420)))</f>
        <v>3021.3460302038848</v>
      </c>
      <c r="I421" s="120">
        <f>LOOKUP(G421,'Max limit'!CE:CE,'Max limit'!CC:CC)</f>
        <v>10890</v>
      </c>
      <c r="J421" s="120">
        <v>2</v>
      </c>
      <c r="L421" s="71">
        <f t="shared" si="35"/>
        <v>58.682190226810505</v>
      </c>
    </row>
    <row r="422" spans="2:12" ht="27" thickTop="1" thickBot="1">
      <c r="B422" s="120"/>
      <c r="C422" s="120"/>
      <c r="D422" s="120"/>
      <c r="E422" s="121">
        <f t="shared" si="38"/>
        <v>3850</v>
      </c>
      <c r="F422" s="121">
        <f t="shared" si="36"/>
        <v>0.18592781972353092</v>
      </c>
      <c r="G422" s="121">
        <f t="shared" si="37"/>
        <v>52.601853391380516</v>
      </c>
      <c r="H422" s="121">
        <f>(G421^2)+(2*(LOOKUP(I421,'Max limit'!AG:AG,'Max limit'!AI:AI)*(E422-E421)))</f>
        <v>2766.9549802082902</v>
      </c>
      <c r="I422" s="120">
        <f>LOOKUP(G422,'Max limit'!CE:CE,'Max limit'!CC:CC)</f>
        <v>10890</v>
      </c>
      <c r="J422" s="120">
        <v>2</v>
      </c>
      <c r="L422" s="71">
        <f t="shared" si="35"/>
        <v>57.14666746699119</v>
      </c>
    </row>
    <row r="423" spans="2:12" ht="27" thickTop="1" thickBot="1">
      <c r="B423" s="120"/>
      <c r="C423" s="120"/>
      <c r="D423" s="120"/>
      <c r="E423" s="121">
        <f t="shared" si="38"/>
        <v>3860</v>
      </c>
      <c r="F423" s="121">
        <f t="shared" si="36"/>
        <v>0.19469014701823636</v>
      </c>
      <c r="G423" s="121">
        <f t="shared" si="37"/>
        <v>50.125481845192226</v>
      </c>
      <c r="H423" s="121">
        <f>(G422^2)+(2*(LOOKUP(I422,'Max limit'!AG:AG,'Max limit'!AI:AI)*(E423-E422)))</f>
        <v>2512.5639302126956</v>
      </c>
      <c r="I423" s="120">
        <f>LOOKUP(G423,'Max limit'!CE:CE,'Max limit'!CC:CC)</f>
        <v>10890</v>
      </c>
      <c r="J423" s="120">
        <v>2</v>
      </c>
      <c r="L423" s="71">
        <f t="shared" si="35"/>
        <v>54.868608785477761</v>
      </c>
    </row>
    <row r="424" spans="2:12" ht="27" thickTop="1" thickBot="1">
      <c r="B424" s="120"/>
      <c r="C424" s="120"/>
      <c r="D424" s="120"/>
      <c r="E424" s="121">
        <f t="shared" si="38"/>
        <v>3870</v>
      </c>
      <c r="F424" s="121">
        <f t="shared" si="36"/>
        <v>0.20482208879244612</v>
      </c>
      <c r="G424" s="121">
        <f t="shared" si="37"/>
        <v>47.520236533682173</v>
      </c>
      <c r="H424" s="121">
        <f>(G423^2)+(2*(LOOKUP(I423,'Max limit'!AG:AG,'Max limit'!AI:AI)*(E424-E423)))</f>
        <v>2258.1728802171019</v>
      </c>
      <c r="I424" s="120">
        <f>LOOKUP(G424,'Max limit'!CE:CE,'Max limit'!CC:CC)</f>
        <v>10480</v>
      </c>
      <c r="J424" s="120">
        <v>2</v>
      </c>
      <c r="L424" s="71">
        <f t="shared" si="35"/>
        <v>52.489679814875139</v>
      </c>
    </row>
    <row r="425" spans="2:12" ht="27" thickTop="1" thickBot="1">
      <c r="B425" s="120"/>
      <c r="C425" s="120"/>
      <c r="D425" s="120"/>
      <c r="E425" s="121">
        <f t="shared" si="38"/>
        <v>3880</v>
      </c>
      <c r="F425" s="121">
        <f t="shared" si="36"/>
        <v>0.21665316503113108</v>
      </c>
      <c r="G425" s="121">
        <f t="shared" si="37"/>
        <v>44.793208308566882</v>
      </c>
      <c r="H425" s="121">
        <f>(G424^2)+(2*(LOOKUP(I424,'Max limit'!AG:AG,'Max limit'!AI:AI)*(E425-E424)))</f>
        <v>2006.431510574665</v>
      </c>
      <c r="I425" s="120">
        <f>LOOKUP(G425,'Max limit'!CE:CE,'Max limit'!CC:CC)</f>
        <v>9820</v>
      </c>
      <c r="J425" s="120">
        <v>2</v>
      </c>
      <c r="L425" s="71">
        <f t="shared" ref="L425:L439" si="39">AVERAGE(G421:G425)</f>
        <v>50.001510426869075</v>
      </c>
    </row>
    <row r="426" spans="2:12" ht="27" thickTop="1" thickBot="1">
      <c r="B426" s="120"/>
      <c r="C426" s="120"/>
      <c r="D426" s="120"/>
      <c r="E426" s="121">
        <f t="shared" si="38"/>
        <v>3890</v>
      </c>
      <c r="F426" s="121">
        <f t="shared" si="36"/>
        <v>0.23059921176113973</v>
      </c>
      <c r="G426" s="121">
        <f t="shared" si="37"/>
        <v>41.937357018414744</v>
      </c>
      <c r="H426" s="121">
        <f>(G425^2)+(2*(LOOKUP(I425,'Max limit'!AG:AG,'Max limit'!AI:AI)*(E426-E425)))</f>
        <v>1758.7419136899805</v>
      </c>
      <c r="I426" s="120">
        <f>LOOKUP(G426,'Max limit'!CE:CE,'Max limit'!CC:CC)</f>
        <v>9160</v>
      </c>
      <c r="J426" s="120">
        <v>2</v>
      </c>
      <c r="L426" s="71">
        <f t="shared" si="39"/>
        <v>47.395627419447308</v>
      </c>
    </row>
    <row r="427" spans="2:12" ht="27" thickTop="1" thickBot="1">
      <c r="B427" s="120"/>
      <c r="C427" s="120"/>
      <c r="D427" s="120"/>
      <c r="E427" s="121">
        <f t="shared" si="38"/>
        <v>3900</v>
      </c>
      <c r="F427" s="121">
        <f t="shared" si="36"/>
        <v>0.24734625125907714</v>
      </c>
      <c r="G427" s="121">
        <f t="shared" si="37"/>
        <v>38.920953540945469</v>
      </c>
      <c r="H427" s="121">
        <f>(G426^2)+(2*(LOOKUP(I426,'Max limit'!AG:AG,'Max limit'!AI:AI)*(E427-E426)))</f>
        <v>1514.8406245364354</v>
      </c>
      <c r="I427" s="120">
        <f>LOOKUP(G427,'Max limit'!CE:CE,'Max limit'!CC:CC)</f>
        <v>8510</v>
      </c>
      <c r="J427" s="120">
        <v>2</v>
      </c>
      <c r="L427" s="71">
        <f t="shared" si="39"/>
        <v>44.659447449360293</v>
      </c>
    </row>
    <row r="428" spans="2:12" ht="27" thickTop="1" thickBot="1">
      <c r="B428" s="120"/>
      <c r="C428" s="120"/>
      <c r="D428" s="120"/>
      <c r="E428" s="121">
        <f t="shared" si="38"/>
        <v>3910</v>
      </c>
      <c r="F428" s="121">
        <f t="shared" si="36"/>
        <v>0.26802512014353552</v>
      </c>
      <c r="G428" s="121">
        <f t="shared" si="37"/>
        <v>35.698917869948396</v>
      </c>
      <c r="H428" s="121">
        <f>(G427^2)+(2*(LOOKUP(I427,'Max limit'!AG:AG,'Max limit'!AI:AI)*(E428-E427)))</f>
        <v>1274.4127370853209</v>
      </c>
      <c r="I428" s="120">
        <f>LOOKUP(G428,'Max limit'!CE:CE,'Max limit'!CC:CC)</f>
        <v>7850</v>
      </c>
      <c r="J428" s="120">
        <v>2</v>
      </c>
      <c r="L428" s="71">
        <f t="shared" si="39"/>
        <v>41.774134654311531</v>
      </c>
    </row>
    <row r="429" spans="2:12" ht="27" thickTop="1" thickBot="1">
      <c r="B429" s="120"/>
      <c r="C429" s="120"/>
      <c r="D429" s="120"/>
      <c r="E429" s="121">
        <f t="shared" si="38"/>
        <v>3920</v>
      </c>
      <c r="F429" s="121">
        <f t="shared" si="36"/>
        <v>0.29452787629809657</v>
      </c>
      <c r="G429" s="121">
        <f t="shared" si="37"/>
        <v>32.206369233529941</v>
      </c>
      <c r="H429" s="121">
        <f>(G428^2)+(2*(LOOKUP(I428,'Max limit'!AG:AG,'Max limit'!AI:AI)*(E429-E428)))</f>
        <v>1037.2502192064637</v>
      </c>
      <c r="I429" s="120">
        <f>LOOKUP(G429,'Max limit'!CE:CE,'Max limit'!CC:CC)</f>
        <v>7080</v>
      </c>
      <c r="J429" s="120">
        <v>2</v>
      </c>
      <c r="L429" s="71">
        <f t="shared" si="39"/>
        <v>38.711361194281082</v>
      </c>
    </row>
    <row r="430" spans="2:12" ht="27" thickTop="1" thickBot="1">
      <c r="B430" s="120"/>
      <c r="C430" s="120"/>
      <c r="D430" s="120"/>
      <c r="E430" s="121">
        <f t="shared" si="38"/>
        <v>3930</v>
      </c>
      <c r="F430" s="121">
        <f t="shared" si="36"/>
        <v>0.33028600933149743</v>
      </c>
      <c r="G430" s="121">
        <f t="shared" si="37"/>
        <v>28.347209891665894</v>
      </c>
      <c r="H430" s="121">
        <f>(G429^2)+(2*(LOOKUP(I429,'Max limit'!AG:AG,'Max limit'!AI:AI)*(E430-E429)))</f>
        <v>803.56430864216077</v>
      </c>
      <c r="I430" s="120">
        <f>LOOKUP(G430,'Max limit'!CE:CE,'Max limit'!CC:CC)</f>
        <v>6200</v>
      </c>
      <c r="J430" s="120">
        <v>2</v>
      </c>
      <c r="L430" s="71">
        <f t="shared" si="39"/>
        <v>35.422161510900892</v>
      </c>
    </row>
    <row r="431" spans="2:12" ht="27" thickTop="1" thickBot="1">
      <c r="B431" s="120"/>
      <c r="C431" s="120"/>
      <c r="D431" s="120"/>
      <c r="E431" s="121">
        <f t="shared" si="38"/>
        <v>3940</v>
      </c>
      <c r="F431" s="121">
        <f t="shared" si="36"/>
        <v>0.38245858211818606</v>
      </c>
      <c r="G431" s="121">
        <f t="shared" si="37"/>
        <v>23.946034227038879</v>
      </c>
      <c r="H431" s="121">
        <f>(G430^2)+(2*(LOOKUP(I430,'Max limit'!AG:AG,'Max limit'!AI:AI)*(E431-E430)))</f>
        <v>573.41255520251752</v>
      </c>
      <c r="I431" s="120">
        <f>LOOKUP(G431,'Max limit'!CE:CE,'Max limit'!CC:CC)</f>
        <v>5210</v>
      </c>
      <c r="J431" s="120">
        <v>2</v>
      </c>
      <c r="L431" s="71">
        <f t="shared" si="39"/>
        <v>31.823896952625716</v>
      </c>
    </row>
    <row r="432" spans="2:12" ht="27" thickTop="1" thickBot="1">
      <c r="B432" s="120"/>
      <c r="C432" s="120"/>
      <c r="D432" s="120"/>
      <c r="E432" s="121">
        <f t="shared" si="38"/>
        <v>3950</v>
      </c>
      <c r="F432" s="121">
        <f t="shared" si="36"/>
        <v>0.46986635663076859</v>
      </c>
      <c r="G432" s="121">
        <f t="shared" si="37"/>
        <v>18.619260601499871</v>
      </c>
      <c r="H432" s="121">
        <f>(G431^2)+(2*(LOOKUP(I431,'Max limit'!AG:AG,'Max limit'!AI:AI)*(E432-E431)))</f>
        <v>346.67686534656536</v>
      </c>
      <c r="I432" s="120">
        <f>LOOKUP(G432,'Max limit'!CE:CE,'Max limit'!CC:CC)</f>
        <v>4110</v>
      </c>
      <c r="J432" s="120">
        <v>2</v>
      </c>
      <c r="L432" s="71">
        <f t="shared" si="39"/>
        <v>27.7635583647366</v>
      </c>
    </row>
    <row r="433" spans="2:12" ht="27" thickTop="1" thickBot="1">
      <c r="B433" s="122"/>
      <c r="C433" s="122"/>
      <c r="D433" s="122"/>
      <c r="E433" s="123">
        <f t="shared" si="38"/>
        <v>3960</v>
      </c>
      <c r="F433" s="123">
        <f t="shared" ref="F433:F438" si="40">(E433-E432)/((G433+G432)/2)</f>
        <v>0.55431607907204883</v>
      </c>
      <c r="G433" s="123">
        <f>Cornering!$P$10</f>
        <v>17.461237069577862</v>
      </c>
      <c r="H433" s="123"/>
      <c r="I433" s="122">
        <f>LOOKUP(G433,'Max limit'!CD:CD,'Max limit'!CC:CC)</f>
        <v>4980</v>
      </c>
      <c r="J433" s="122">
        <v>1</v>
      </c>
      <c r="L433" s="71">
        <f t="shared" si="39"/>
        <v>24.116022204662492</v>
      </c>
    </row>
    <row r="434" spans="2:12" ht="27" thickTop="1" thickBot="1">
      <c r="B434" s="122"/>
      <c r="C434" s="122"/>
      <c r="D434" s="122"/>
      <c r="E434" s="123">
        <f t="shared" si="38"/>
        <v>3970</v>
      </c>
      <c r="F434" s="123">
        <f t="shared" si="40"/>
        <v>0.57269710961216314</v>
      </c>
      <c r="G434" s="123">
        <f>Cornering!$P$10</f>
        <v>17.461237069577862</v>
      </c>
      <c r="H434" s="123"/>
      <c r="I434" s="122">
        <f>LOOKUP(G434,'Max limit'!CD:CD,'Max limit'!CC:CC)</f>
        <v>4980</v>
      </c>
      <c r="J434" s="122">
        <v>1</v>
      </c>
      <c r="L434" s="71">
        <f t="shared" si="39"/>
        <v>21.166995771872074</v>
      </c>
    </row>
    <row r="435" spans="2:12" ht="27" thickTop="1" thickBot="1">
      <c r="B435" s="122"/>
      <c r="C435" s="122"/>
      <c r="D435" s="122"/>
      <c r="E435" s="123">
        <f>E434+10</f>
        <v>3980</v>
      </c>
      <c r="F435" s="123">
        <f t="shared" si="40"/>
        <v>0.57269710961216314</v>
      </c>
      <c r="G435" s="123">
        <f>Cornering!$P$10</f>
        <v>17.461237069577862</v>
      </c>
      <c r="H435" s="123"/>
      <c r="I435" s="122">
        <f>LOOKUP(G435,'Max limit'!CD:CD,'Max limit'!CC:CC)</f>
        <v>4980</v>
      </c>
      <c r="J435" s="122">
        <v>1</v>
      </c>
      <c r="L435" s="71">
        <f t="shared" si="39"/>
        <v>18.98980120745447</v>
      </c>
    </row>
    <row r="436" spans="2:12" ht="27" thickTop="1" thickBot="1">
      <c r="B436" s="122"/>
      <c r="C436" s="122" t="s">
        <v>297</v>
      </c>
      <c r="D436" s="123">
        <f>SUM(F433:F439)</f>
        <v>3.9904987367450278</v>
      </c>
      <c r="E436" s="123">
        <f>E435+10</f>
        <v>3990</v>
      </c>
      <c r="F436" s="123">
        <f t="shared" si="40"/>
        <v>0.57269710961216314</v>
      </c>
      <c r="G436" s="123">
        <f>Cornering!$P$10</f>
        <v>17.461237069577862</v>
      </c>
      <c r="H436" s="123"/>
      <c r="I436" s="122">
        <f>LOOKUP(G436,'Max limit'!CD:CD,'Max limit'!CC:CC)</f>
        <v>4980</v>
      </c>
      <c r="J436" s="122">
        <v>1</v>
      </c>
      <c r="L436" s="71">
        <f t="shared" si="39"/>
        <v>17.692841775962265</v>
      </c>
    </row>
    <row r="437" spans="2:12" ht="27" thickTop="1" thickBot="1">
      <c r="B437" s="122"/>
      <c r="C437" s="122"/>
      <c r="D437" s="122"/>
      <c r="E437" s="123">
        <f>E436+10</f>
        <v>4000</v>
      </c>
      <c r="F437" s="123">
        <f t="shared" si="40"/>
        <v>0.57269710961216314</v>
      </c>
      <c r="G437" s="123">
        <f>Cornering!$P$10</f>
        <v>17.461237069577862</v>
      </c>
      <c r="H437" s="123"/>
      <c r="I437" s="122">
        <f>LOOKUP(G437,'Max limit'!CD:CD,'Max limit'!CC:CC)</f>
        <v>4980</v>
      </c>
      <c r="J437" s="122">
        <v>1</v>
      </c>
      <c r="L437" s="71">
        <f t="shared" si="39"/>
        <v>17.461237069577862</v>
      </c>
    </row>
    <row r="438" spans="2:12" ht="27" thickTop="1" thickBot="1">
      <c r="B438" s="122"/>
      <c r="C438" s="122"/>
      <c r="D438" s="122"/>
      <c r="E438" s="123">
        <f>E437+10</f>
        <v>4010</v>
      </c>
      <c r="F438" s="123">
        <f t="shared" si="40"/>
        <v>0.57269710961216314</v>
      </c>
      <c r="G438" s="123">
        <f>Cornering!$P$10</f>
        <v>17.461237069577862</v>
      </c>
      <c r="H438" s="123"/>
      <c r="I438" s="122">
        <f>LOOKUP(G438,'Max limit'!CD:CD,'Max limit'!CC:CC)</f>
        <v>4980</v>
      </c>
      <c r="J438" s="122">
        <v>1</v>
      </c>
      <c r="L438" s="71">
        <f t="shared" si="39"/>
        <v>17.461237069577862</v>
      </c>
    </row>
    <row r="439" spans="2:12" ht="27" thickTop="1" thickBot="1">
      <c r="B439" s="122"/>
      <c r="C439" s="122"/>
      <c r="D439" s="122"/>
      <c r="E439" s="123">
        <f>E438+10</f>
        <v>4020</v>
      </c>
      <c r="F439" s="123">
        <f>(E439-E438)/((G439+G438)/2)</f>
        <v>0.57269710961216314</v>
      </c>
      <c r="G439" s="123">
        <f>Cornering!$P$10</f>
        <v>17.461237069577862</v>
      </c>
      <c r="H439" s="123"/>
      <c r="I439" s="122">
        <f>LOOKUP(G439,'Max limit'!CD:CD,'Max limit'!CC:CC)</f>
        <v>4980</v>
      </c>
      <c r="J439" s="122">
        <v>1</v>
      </c>
      <c r="L439" s="71">
        <f t="shared" si="39"/>
        <v>17.461237069577862</v>
      </c>
    </row>
    <row r="440" spans="2:12" ht="24" thickTop="1">
      <c r="D440" s="111">
        <f>SUM(D38:D436)</f>
        <v>103.8677835818153</v>
      </c>
      <c r="E440" s="113"/>
    </row>
    <row r="441" spans="2:12">
      <c r="E441" s="113"/>
    </row>
    <row r="442" spans="2:12">
      <c r="E442" s="113"/>
    </row>
    <row r="443" spans="2:12">
      <c r="E443" s="113"/>
    </row>
    <row r="444" spans="2:12">
      <c r="E444" s="113"/>
    </row>
    <row r="445" spans="2:12">
      <c r="E445" s="113"/>
    </row>
    <row r="446" spans="2:12">
      <c r="E446" s="113"/>
    </row>
    <row r="447" spans="2:12">
      <c r="E447" s="113"/>
    </row>
    <row r="448" spans="2:12">
      <c r="E448" s="113"/>
    </row>
    <row r="449" spans="5:5">
      <c r="E449" s="113"/>
    </row>
    <row r="450" spans="5:5">
      <c r="E450" s="113"/>
    </row>
    <row r="451" spans="5:5">
      <c r="E451" s="113"/>
    </row>
    <row r="452" spans="5:5">
      <c r="E452" s="113"/>
    </row>
    <row r="453" spans="5:5">
      <c r="E453" s="113"/>
    </row>
    <row r="454" spans="5:5">
      <c r="E454" s="113"/>
    </row>
    <row r="455" spans="5:5">
      <c r="E455" s="113"/>
    </row>
  </sheetData>
  <phoneticPr fontId="9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03291-3838-479E-96BE-C11A8184F400}">
  <dimension ref="A1:F7853"/>
  <sheetViews>
    <sheetView zoomScale="96" zoomScaleNormal="70" workbookViewId="0">
      <selection activeCell="C10" sqref="C10"/>
    </sheetView>
  </sheetViews>
  <sheetFormatPr defaultRowHeight="14.5"/>
  <cols>
    <col min="1" max="1" width="17.26953125" customWidth="1"/>
    <col min="3" max="3" width="15.26953125" customWidth="1"/>
    <col min="6" max="6" width="11.7265625" customWidth="1"/>
  </cols>
  <sheetData>
    <row r="1" spans="1:6" ht="15.5">
      <c r="A1" s="143" t="s">
        <v>307</v>
      </c>
      <c r="B1" s="143" t="s">
        <v>267</v>
      </c>
      <c r="C1" s="143" t="s">
        <v>308</v>
      </c>
      <c r="D1" s="143" t="s">
        <v>313</v>
      </c>
      <c r="E1" s="143"/>
      <c r="F1" s="143" t="s">
        <v>317</v>
      </c>
    </row>
    <row r="2" spans="1:6">
      <c r="A2" t="s">
        <v>260</v>
      </c>
      <c r="B2" t="s">
        <v>309</v>
      </c>
      <c r="C2" t="s">
        <v>238</v>
      </c>
      <c r="D2">
        <f>(ROW()-2)*5</f>
        <v>0</v>
      </c>
    </row>
    <row r="3" spans="1:6">
      <c r="A3">
        <v>0</v>
      </c>
      <c r="B3">
        <v>0</v>
      </c>
      <c r="C3">
        <v>0</v>
      </c>
      <c r="D3">
        <f t="shared" ref="D3:D66" si="0">(ROW()-2)*5</f>
        <v>5</v>
      </c>
      <c r="F3">
        <f t="shared" ref="F3:F66" si="1">C3/3.6</f>
        <v>0</v>
      </c>
    </row>
    <row r="4" spans="1:6">
      <c r="A4">
        <v>0</v>
      </c>
      <c r="B4">
        <v>1</v>
      </c>
      <c r="C4">
        <v>11.1</v>
      </c>
      <c r="D4">
        <f t="shared" si="0"/>
        <v>10</v>
      </c>
      <c r="F4">
        <f>C4/3.6</f>
        <v>3.083333333333333</v>
      </c>
    </row>
    <row r="5" spans="1:6">
      <c r="A5">
        <v>0</v>
      </c>
      <c r="B5">
        <v>1</v>
      </c>
      <c r="C5">
        <v>19.3</v>
      </c>
      <c r="D5">
        <f t="shared" si="0"/>
        <v>15</v>
      </c>
      <c r="F5">
        <f t="shared" si="1"/>
        <v>5.3611111111111116</v>
      </c>
    </row>
    <row r="6" spans="1:6">
      <c r="A6">
        <v>0</v>
      </c>
      <c r="B6">
        <v>1</v>
      </c>
      <c r="C6">
        <v>24.2</v>
      </c>
      <c r="D6">
        <f t="shared" si="0"/>
        <v>20</v>
      </c>
      <c r="F6">
        <f t="shared" si="1"/>
        <v>6.7222222222222214</v>
      </c>
    </row>
    <row r="7" spans="1:6">
      <c r="A7">
        <v>0</v>
      </c>
      <c r="B7">
        <v>2</v>
      </c>
      <c r="C7">
        <v>25</v>
      </c>
      <c r="D7">
        <f t="shared" si="0"/>
        <v>25</v>
      </c>
      <c r="F7">
        <f t="shared" si="1"/>
        <v>6.9444444444444446</v>
      </c>
    </row>
    <row r="8" spans="1:6">
      <c r="A8">
        <v>0</v>
      </c>
      <c r="B8">
        <v>2</v>
      </c>
      <c r="C8">
        <v>25.9</v>
      </c>
      <c r="D8">
        <f t="shared" si="0"/>
        <v>30</v>
      </c>
      <c r="F8">
        <f t="shared" si="1"/>
        <v>7.1944444444444438</v>
      </c>
    </row>
    <row r="9" spans="1:6">
      <c r="A9">
        <v>0</v>
      </c>
      <c r="B9">
        <v>2</v>
      </c>
      <c r="C9">
        <v>25.4</v>
      </c>
      <c r="D9">
        <f t="shared" si="0"/>
        <v>35</v>
      </c>
      <c r="F9">
        <f t="shared" si="1"/>
        <v>7.0555555555555554</v>
      </c>
    </row>
    <row r="10" spans="1:6">
      <c r="A10">
        <v>0</v>
      </c>
      <c r="B10">
        <v>2</v>
      </c>
      <c r="C10">
        <v>26.3</v>
      </c>
      <c r="D10">
        <f t="shared" si="0"/>
        <v>40</v>
      </c>
      <c r="F10">
        <f t="shared" si="1"/>
        <v>7.3055555555555554</v>
      </c>
    </row>
    <row r="11" spans="1:6">
      <c r="A11">
        <v>0</v>
      </c>
      <c r="B11">
        <v>2</v>
      </c>
      <c r="C11">
        <v>28.1</v>
      </c>
      <c r="D11">
        <f t="shared" si="0"/>
        <v>45</v>
      </c>
      <c r="F11">
        <f t="shared" si="1"/>
        <v>7.8055555555555554</v>
      </c>
    </row>
    <row r="12" spans="1:6">
      <c r="A12">
        <v>0</v>
      </c>
      <c r="B12">
        <v>2</v>
      </c>
      <c r="C12">
        <v>30.8</v>
      </c>
      <c r="D12">
        <f t="shared" si="0"/>
        <v>50</v>
      </c>
      <c r="F12">
        <f t="shared" si="1"/>
        <v>8.5555555555555554</v>
      </c>
    </row>
    <row r="13" spans="1:6">
      <c r="A13">
        <v>0</v>
      </c>
      <c r="B13">
        <v>2</v>
      </c>
      <c r="C13">
        <v>33.4</v>
      </c>
      <c r="D13">
        <f t="shared" si="0"/>
        <v>55</v>
      </c>
      <c r="F13">
        <f t="shared" si="1"/>
        <v>9.2777777777777768</v>
      </c>
    </row>
    <row r="14" spans="1:6">
      <c r="A14">
        <v>0</v>
      </c>
      <c r="B14">
        <v>2</v>
      </c>
      <c r="C14">
        <v>34.700000000000003</v>
      </c>
      <c r="D14">
        <f t="shared" si="0"/>
        <v>60</v>
      </c>
      <c r="F14">
        <f t="shared" si="1"/>
        <v>9.6388888888888893</v>
      </c>
    </row>
    <row r="15" spans="1:6">
      <c r="A15">
        <v>0</v>
      </c>
      <c r="B15">
        <v>2</v>
      </c>
      <c r="C15">
        <v>34.1</v>
      </c>
      <c r="D15">
        <f t="shared" si="0"/>
        <v>65</v>
      </c>
      <c r="F15">
        <f t="shared" si="1"/>
        <v>9.4722222222222232</v>
      </c>
    </row>
    <row r="16" spans="1:6">
      <c r="A16">
        <v>0</v>
      </c>
      <c r="B16">
        <v>2</v>
      </c>
      <c r="C16">
        <v>33.4</v>
      </c>
      <c r="D16">
        <f t="shared" si="0"/>
        <v>70</v>
      </c>
      <c r="F16">
        <f t="shared" si="1"/>
        <v>9.2777777777777768</v>
      </c>
    </row>
    <row r="17" spans="1:6">
      <c r="A17">
        <v>0</v>
      </c>
      <c r="B17">
        <v>2</v>
      </c>
      <c r="C17">
        <v>32.799999999999997</v>
      </c>
      <c r="D17">
        <f t="shared" si="0"/>
        <v>75</v>
      </c>
      <c r="F17">
        <f t="shared" si="1"/>
        <v>9.1111111111111107</v>
      </c>
    </row>
    <row r="18" spans="1:6">
      <c r="A18">
        <v>0</v>
      </c>
      <c r="B18">
        <v>2</v>
      </c>
      <c r="C18">
        <v>33.4</v>
      </c>
      <c r="D18">
        <f t="shared" si="0"/>
        <v>80</v>
      </c>
      <c r="F18">
        <f t="shared" si="1"/>
        <v>9.2777777777777768</v>
      </c>
    </row>
    <row r="19" spans="1:6">
      <c r="A19">
        <v>0</v>
      </c>
      <c r="B19">
        <v>2</v>
      </c>
      <c r="C19">
        <v>35.700000000000003</v>
      </c>
      <c r="D19">
        <f t="shared" si="0"/>
        <v>85</v>
      </c>
      <c r="F19">
        <f t="shared" si="1"/>
        <v>9.9166666666666679</v>
      </c>
    </row>
    <row r="20" spans="1:6">
      <c r="A20">
        <v>0</v>
      </c>
      <c r="B20">
        <v>2</v>
      </c>
      <c r="C20">
        <v>36.6</v>
      </c>
      <c r="D20">
        <f t="shared" si="0"/>
        <v>90</v>
      </c>
      <c r="F20">
        <f t="shared" si="1"/>
        <v>10.166666666666666</v>
      </c>
    </row>
    <row r="21" spans="1:6">
      <c r="A21">
        <v>0</v>
      </c>
      <c r="B21">
        <v>2</v>
      </c>
      <c r="C21">
        <v>36.9</v>
      </c>
      <c r="D21">
        <f t="shared" si="0"/>
        <v>95</v>
      </c>
      <c r="F21">
        <f t="shared" si="1"/>
        <v>10.25</v>
      </c>
    </row>
    <row r="22" spans="1:6">
      <c r="A22">
        <v>0</v>
      </c>
      <c r="B22">
        <v>2</v>
      </c>
      <c r="C22">
        <v>37.299999999999997</v>
      </c>
      <c r="D22">
        <f t="shared" si="0"/>
        <v>100</v>
      </c>
      <c r="F22">
        <f t="shared" si="1"/>
        <v>10.361111111111111</v>
      </c>
    </row>
    <row r="23" spans="1:6">
      <c r="A23">
        <v>0</v>
      </c>
      <c r="B23">
        <v>2</v>
      </c>
      <c r="C23">
        <v>37.700000000000003</v>
      </c>
      <c r="D23">
        <f t="shared" si="0"/>
        <v>105</v>
      </c>
      <c r="F23">
        <f t="shared" si="1"/>
        <v>10.472222222222223</v>
      </c>
    </row>
    <row r="24" spans="1:6">
      <c r="A24">
        <v>0</v>
      </c>
      <c r="B24">
        <v>2</v>
      </c>
      <c r="C24">
        <v>37.799999999999997</v>
      </c>
      <c r="D24">
        <f t="shared" si="0"/>
        <v>110</v>
      </c>
      <c r="F24">
        <f t="shared" si="1"/>
        <v>10.499999999999998</v>
      </c>
    </row>
    <row r="25" spans="1:6">
      <c r="A25">
        <v>0</v>
      </c>
      <c r="B25">
        <v>2</v>
      </c>
      <c r="C25">
        <v>37.799999999999997</v>
      </c>
      <c r="D25">
        <f t="shared" si="0"/>
        <v>115</v>
      </c>
      <c r="F25">
        <f t="shared" si="1"/>
        <v>10.499999999999998</v>
      </c>
    </row>
    <row r="26" spans="1:6">
      <c r="A26">
        <v>0</v>
      </c>
      <c r="B26">
        <v>2</v>
      </c>
      <c r="C26">
        <v>37.9</v>
      </c>
      <c r="D26">
        <f t="shared" si="0"/>
        <v>120</v>
      </c>
      <c r="F26">
        <f t="shared" si="1"/>
        <v>10.527777777777777</v>
      </c>
    </row>
    <row r="27" spans="1:6">
      <c r="A27">
        <v>0</v>
      </c>
      <c r="B27">
        <v>2</v>
      </c>
      <c r="C27">
        <v>37.700000000000003</v>
      </c>
      <c r="D27">
        <f t="shared" si="0"/>
        <v>125</v>
      </c>
      <c r="F27">
        <f t="shared" si="1"/>
        <v>10.472222222222223</v>
      </c>
    </row>
    <row r="28" spans="1:6">
      <c r="A28">
        <v>0</v>
      </c>
      <c r="B28">
        <v>2</v>
      </c>
      <c r="C28">
        <v>38</v>
      </c>
      <c r="D28">
        <f t="shared" si="0"/>
        <v>130</v>
      </c>
      <c r="F28">
        <f t="shared" si="1"/>
        <v>10.555555555555555</v>
      </c>
    </row>
    <row r="29" spans="1:6">
      <c r="A29">
        <v>0</v>
      </c>
      <c r="B29">
        <v>2</v>
      </c>
      <c r="C29">
        <v>38</v>
      </c>
      <c r="D29">
        <f t="shared" si="0"/>
        <v>135</v>
      </c>
      <c r="F29">
        <f t="shared" si="1"/>
        <v>10.555555555555555</v>
      </c>
    </row>
    <row r="30" spans="1:6">
      <c r="A30">
        <v>0</v>
      </c>
      <c r="B30">
        <v>2</v>
      </c>
      <c r="C30">
        <v>35.9</v>
      </c>
      <c r="D30">
        <f t="shared" si="0"/>
        <v>140</v>
      </c>
      <c r="F30">
        <f t="shared" si="1"/>
        <v>9.9722222222222214</v>
      </c>
    </row>
    <row r="31" spans="1:6">
      <c r="A31">
        <v>0</v>
      </c>
      <c r="B31">
        <v>2</v>
      </c>
      <c r="C31">
        <v>34.700000000000003</v>
      </c>
      <c r="D31">
        <f t="shared" si="0"/>
        <v>145</v>
      </c>
      <c r="F31">
        <f t="shared" si="1"/>
        <v>9.6388888888888893</v>
      </c>
    </row>
    <row r="32" spans="1:6">
      <c r="A32">
        <v>0</v>
      </c>
      <c r="B32">
        <v>2</v>
      </c>
      <c r="C32">
        <v>34.200000000000003</v>
      </c>
      <c r="D32">
        <f t="shared" si="0"/>
        <v>150</v>
      </c>
      <c r="F32">
        <f t="shared" si="1"/>
        <v>9.5</v>
      </c>
    </row>
    <row r="33" spans="1:6">
      <c r="A33">
        <v>0</v>
      </c>
      <c r="B33">
        <v>2</v>
      </c>
      <c r="C33">
        <v>34</v>
      </c>
      <c r="D33">
        <f t="shared" si="0"/>
        <v>155</v>
      </c>
      <c r="F33">
        <f t="shared" si="1"/>
        <v>9.4444444444444446</v>
      </c>
    </row>
    <row r="34" spans="1:6">
      <c r="A34">
        <v>5.3</v>
      </c>
      <c r="B34">
        <v>2</v>
      </c>
      <c r="C34">
        <v>33</v>
      </c>
      <c r="D34">
        <f t="shared" si="0"/>
        <v>160</v>
      </c>
      <c r="F34">
        <f t="shared" si="1"/>
        <v>9.1666666666666661</v>
      </c>
    </row>
    <row r="35" spans="1:6">
      <c r="A35">
        <v>0</v>
      </c>
      <c r="B35">
        <v>2</v>
      </c>
      <c r="C35">
        <v>31.8</v>
      </c>
      <c r="D35">
        <f t="shared" si="0"/>
        <v>165</v>
      </c>
      <c r="F35">
        <f t="shared" si="1"/>
        <v>8.8333333333333339</v>
      </c>
    </row>
    <row r="36" spans="1:6">
      <c r="A36">
        <v>1.8</v>
      </c>
      <c r="B36">
        <v>2</v>
      </c>
      <c r="C36">
        <v>30.9</v>
      </c>
      <c r="D36">
        <f t="shared" si="0"/>
        <v>170</v>
      </c>
      <c r="F36">
        <f t="shared" si="1"/>
        <v>8.5833333333333321</v>
      </c>
    </row>
    <row r="37" spans="1:6">
      <c r="A37">
        <v>0</v>
      </c>
      <c r="B37">
        <v>2</v>
      </c>
      <c r="C37">
        <v>29.9</v>
      </c>
      <c r="D37">
        <f t="shared" si="0"/>
        <v>175</v>
      </c>
      <c r="F37">
        <f t="shared" si="1"/>
        <v>8.3055555555555554</v>
      </c>
    </row>
    <row r="38" spans="1:6">
      <c r="A38">
        <v>0</v>
      </c>
      <c r="B38">
        <v>2</v>
      </c>
      <c r="C38">
        <v>29.1</v>
      </c>
      <c r="D38">
        <f t="shared" si="0"/>
        <v>180</v>
      </c>
      <c r="F38">
        <f t="shared" si="1"/>
        <v>8.0833333333333339</v>
      </c>
    </row>
    <row r="39" spans="1:6">
      <c r="A39">
        <v>5.3</v>
      </c>
      <c r="B39">
        <v>2</v>
      </c>
      <c r="C39">
        <v>27.6</v>
      </c>
      <c r="D39">
        <f t="shared" si="0"/>
        <v>185</v>
      </c>
      <c r="F39">
        <f t="shared" si="1"/>
        <v>7.666666666666667</v>
      </c>
    </row>
    <row r="40" spans="1:6">
      <c r="A40">
        <v>5.3</v>
      </c>
      <c r="B40">
        <v>2</v>
      </c>
      <c r="C40">
        <v>25.5</v>
      </c>
      <c r="D40">
        <f t="shared" si="0"/>
        <v>190</v>
      </c>
      <c r="F40">
        <f t="shared" si="1"/>
        <v>7.083333333333333</v>
      </c>
    </row>
    <row r="41" spans="1:6">
      <c r="A41">
        <v>5.3</v>
      </c>
      <c r="B41">
        <v>2</v>
      </c>
      <c r="C41">
        <v>23.1</v>
      </c>
      <c r="D41">
        <f t="shared" si="0"/>
        <v>195</v>
      </c>
      <c r="F41">
        <f t="shared" si="1"/>
        <v>6.416666666666667</v>
      </c>
    </row>
    <row r="42" spans="1:6">
      <c r="A42">
        <v>3.6</v>
      </c>
      <c r="B42">
        <v>2</v>
      </c>
      <c r="C42">
        <v>20.399999999999999</v>
      </c>
      <c r="D42">
        <f t="shared" si="0"/>
        <v>200</v>
      </c>
      <c r="F42">
        <f t="shared" si="1"/>
        <v>5.6666666666666661</v>
      </c>
    </row>
    <row r="43" spans="1:6">
      <c r="A43">
        <v>3.6</v>
      </c>
      <c r="B43">
        <v>2</v>
      </c>
      <c r="C43">
        <v>17.600000000000001</v>
      </c>
      <c r="D43">
        <f t="shared" si="0"/>
        <v>205</v>
      </c>
      <c r="F43">
        <f t="shared" si="1"/>
        <v>4.8888888888888893</v>
      </c>
    </row>
    <row r="44" spans="1:6">
      <c r="A44">
        <v>1.8</v>
      </c>
      <c r="B44">
        <v>1</v>
      </c>
      <c r="C44">
        <v>14.3</v>
      </c>
      <c r="D44">
        <f t="shared" si="0"/>
        <v>210</v>
      </c>
      <c r="F44">
        <f t="shared" si="1"/>
        <v>3.9722222222222223</v>
      </c>
    </row>
    <row r="45" spans="1:6">
      <c r="A45">
        <v>8.9</v>
      </c>
      <c r="B45">
        <v>0</v>
      </c>
      <c r="C45">
        <v>9.3000000000000007</v>
      </c>
      <c r="D45">
        <f t="shared" si="0"/>
        <v>215</v>
      </c>
      <c r="F45">
        <f t="shared" si="1"/>
        <v>2.5833333333333335</v>
      </c>
    </row>
    <row r="46" spans="1:6">
      <c r="A46">
        <v>0</v>
      </c>
      <c r="B46">
        <v>1</v>
      </c>
      <c r="C46">
        <v>16.600000000000001</v>
      </c>
      <c r="D46">
        <f t="shared" si="0"/>
        <v>220</v>
      </c>
      <c r="F46">
        <f t="shared" si="1"/>
        <v>4.6111111111111116</v>
      </c>
    </row>
    <row r="47" spans="1:6">
      <c r="A47">
        <v>0</v>
      </c>
      <c r="B47">
        <v>1</v>
      </c>
      <c r="C47">
        <v>28.4</v>
      </c>
      <c r="D47">
        <f t="shared" si="0"/>
        <v>225</v>
      </c>
      <c r="F47">
        <f t="shared" si="1"/>
        <v>7.8888888888888884</v>
      </c>
    </row>
    <row r="48" spans="1:6">
      <c r="A48">
        <v>0</v>
      </c>
      <c r="B48">
        <v>1</v>
      </c>
      <c r="C48">
        <v>37</v>
      </c>
      <c r="D48">
        <f t="shared" si="0"/>
        <v>230</v>
      </c>
      <c r="F48">
        <f t="shared" si="1"/>
        <v>10.277777777777777</v>
      </c>
    </row>
    <row r="49" spans="1:6">
      <c r="A49">
        <v>0</v>
      </c>
      <c r="B49">
        <v>1</v>
      </c>
      <c r="C49">
        <v>45.8</v>
      </c>
      <c r="D49">
        <f t="shared" si="0"/>
        <v>235</v>
      </c>
      <c r="F49">
        <f t="shared" si="1"/>
        <v>12.722222222222221</v>
      </c>
    </row>
    <row r="50" spans="1:6">
      <c r="A50">
        <v>0</v>
      </c>
      <c r="B50">
        <v>1</v>
      </c>
      <c r="C50">
        <v>55.2</v>
      </c>
      <c r="D50">
        <f t="shared" si="0"/>
        <v>240</v>
      </c>
      <c r="F50">
        <f t="shared" si="1"/>
        <v>15.333333333333334</v>
      </c>
    </row>
    <row r="51" spans="1:6">
      <c r="A51">
        <v>0</v>
      </c>
      <c r="B51">
        <v>1</v>
      </c>
      <c r="C51">
        <v>59.2</v>
      </c>
      <c r="D51">
        <f t="shared" si="0"/>
        <v>245</v>
      </c>
      <c r="F51">
        <f t="shared" si="1"/>
        <v>16.444444444444446</v>
      </c>
    </row>
    <row r="52" spans="1:6">
      <c r="A52">
        <v>0</v>
      </c>
      <c r="B52">
        <v>1</v>
      </c>
      <c r="C52">
        <v>67.099999999999994</v>
      </c>
      <c r="D52">
        <f t="shared" si="0"/>
        <v>250</v>
      </c>
      <c r="F52">
        <f t="shared" si="1"/>
        <v>18.638888888888886</v>
      </c>
    </row>
    <row r="53" spans="1:6">
      <c r="A53">
        <v>0</v>
      </c>
      <c r="B53">
        <v>1</v>
      </c>
      <c r="C53">
        <v>73.8</v>
      </c>
      <c r="D53">
        <f t="shared" si="0"/>
        <v>255</v>
      </c>
      <c r="F53">
        <f t="shared" si="1"/>
        <v>20.5</v>
      </c>
    </row>
    <row r="54" spans="1:6">
      <c r="A54">
        <v>0</v>
      </c>
      <c r="B54">
        <v>2</v>
      </c>
      <c r="C54">
        <v>87.1</v>
      </c>
      <c r="D54">
        <f t="shared" si="0"/>
        <v>260</v>
      </c>
      <c r="F54">
        <f t="shared" si="1"/>
        <v>24.194444444444443</v>
      </c>
    </row>
    <row r="55" spans="1:6">
      <c r="A55">
        <v>0</v>
      </c>
      <c r="B55">
        <v>2</v>
      </c>
      <c r="C55">
        <v>89.1</v>
      </c>
      <c r="D55">
        <f t="shared" si="0"/>
        <v>265</v>
      </c>
      <c r="F55">
        <f t="shared" si="1"/>
        <v>24.749999999999996</v>
      </c>
    </row>
    <row r="56" spans="1:6">
      <c r="A56">
        <v>0</v>
      </c>
      <c r="B56">
        <v>2</v>
      </c>
      <c r="C56">
        <v>92.4</v>
      </c>
      <c r="D56">
        <f t="shared" si="0"/>
        <v>270</v>
      </c>
      <c r="F56">
        <f t="shared" si="1"/>
        <v>25.666666666666668</v>
      </c>
    </row>
    <row r="57" spans="1:6">
      <c r="A57">
        <v>0</v>
      </c>
      <c r="B57">
        <v>3</v>
      </c>
      <c r="C57">
        <v>93.6</v>
      </c>
      <c r="D57">
        <f t="shared" si="0"/>
        <v>275</v>
      </c>
      <c r="F57">
        <f t="shared" si="1"/>
        <v>25.999999999999996</v>
      </c>
    </row>
    <row r="58" spans="1:6">
      <c r="A58">
        <v>0</v>
      </c>
      <c r="B58">
        <v>3</v>
      </c>
      <c r="C58">
        <v>95.3</v>
      </c>
      <c r="D58">
        <f t="shared" si="0"/>
        <v>280</v>
      </c>
      <c r="F58">
        <f t="shared" si="1"/>
        <v>26.472222222222221</v>
      </c>
    </row>
    <row r="59" spans="1:6">
      <c r="A59">
        <v>0</v>
      </c>
      <c r="B59">
        <v>3</v>
      </c>
      <c r="C59">
        <v>96.8</v>
      </c>
      <c r="D59">
        <f t="shared" si="0"/>
        <v>285</v>
      </c>
      <c r="F59">
        <f t="shared" si="1"/>
        <v>26.888888888888886</v>
      </c>
    </row>
    <row r="60" spans="1:6">
      <c r="A60">
        <v>0</v>
      </c>
      <c r="B60">
        <v>3</v>
      </c>
      <c r="C60">
        <v>97.1</v>
      </c>
      <c r="D60">
        <f t="shared" si="0"/>
        <v>290</v>
      </c>
      <c r="F60">
        <f t="shared" si="1"/>
        <v>26.972222222222221</v>
      </c>
    </row>
    <row r="61" spans="1:6">
      <c r="A61">
        <v>0</v>
      </c>
      <c r="B61">
        <v>3</v>
      </c>
      <c r="C61">
        <v>95.8</v>
      </c>
      <c r="D61">
        <f t="shared" si="0"/>
        <v>295</v>
      </c>
      <c r="F61">
        <f t="shared" si="1"/>
        <v>26.611111111111111</v>
      </c>
    </row>
    <row r="62" spans="1:6">
      <c r="A62">
        <v>0</v>
      </c>
      <c r="B62">
        <v>3</v>
      </c>
      <c r="C62">
        <v>94.4</v>
      </c>
      <c r="D62">
        <f t="shared" si="0"/>
        <v>300</v>
      </c>
      <c r="F62">
        <f t="shared" si="1"/>
        <v>26.222222222222221</v>
      </c>
    </row>
    <row r="63" spans="1:6">
      <c r="A63">
        <v>0</v>
      </c>
      <c r="B63">
        <v>3</v>
      </c>
      <c r="C63">
        <v>93.6</v>
      </c>
      <c r="D63">
        <f t="shared" si="0"/>
        <v>305</v>
      </c>
      <c r="F63">
        <f t="shared" si="1"/>
        <v>25.999999999999996</v>
      </c>
    </row>
    <row r="64" spans="1:6">
      <c r="A64">
        <v>0</v>
      </c>
      <c r="B64">
        <v>3</v>
      </c>
      <c r="C64">
        <v>91.9</v>
      </c>
      <c r="D64">
        <f t="shared" si="0"/>
        <v>310</v>
      </c>
      <c r="F64">
        <f t="shared" si="1"/>
        <v>25.527777777777779</v>
      </c>
    </row>
    <row r="65" spans="1:6">
      <c r="A65">
        <v>0</v>
      </c>
      <c r="B65">
        <v>3</v>
      </c>
      <c r="C65">
        <v>90.1</v>
      </c>
      <c r="D65">
        <f t="shared" si="0"/>
        <v>315</v>
      </c>
      <c r="F65">
        <f t="shared" si="1"/>
        <v>25.027777777777775</v>
      </c>
    </row>
    <row r="66" spans="1:6">
      <c r="A66">
        <v>0</v>
      </c>
      <c r="B66">
        <v>3</v>
      </c>
      <c r="C66">
        <v>89.2</v>
      </c>
      <c r="D66">
        <f t="shared" si="0"/>
        <v>320</v>
      </c>
      <c r="F66">
        <f t="shared" si="1"/>
        <v>24.777777777777779</v>
      </c>
    </row>
    <row r="67" spans="1:6">
      <c r="A67">
        <v>0</v>
      </c>
      <c r="B67">
        <v>3</v>
      </c>
      <c r="C67">
        <v>88.7</v>
      </c>
      <c r="D67">
        <f t="shared" ref="D67:D130" si="2">(ROW()-2)*5</f>
        <v>325</v>
      </c>
      <c r="F67">
        <f t="shared" ref="F67:F130" si="3">C67/3.6</f>
        <v>24.638888888888889</v>
      </c>
    </row>
    <row r="68" spans="1:6">
      <c r="A68">
        <v>0</v>
      </c>
      <c r="B68">
        <v>3</v>
      </c>
      <c r="C68">
        <v>88.7</v>
      </c>
      <c r="D68">
        <f t="shared" si="2"/>
        <v>330</v>
      </c>
      <c r="F68">
        <f t="shared" si="3"/>
        <v>24.638888888888889</v>
      </c>
    </row>
    <row r="69" spans="1:6">
      <c r="A69">
        <v>0</v>
      </c>
      <c r="B69">
        <v>3</v>
      </c>
      <c r="C69">
        <v>89.1</v>
      </c>
      <c r="D69">
        <f t="shared" si="2"/>
        <v>335</v>
      </c>
      <c r="F69">
        <f t="shared" si="3"/>
        <v>24.749999999999996</v>
      </c>
    </row>
    <row r="70" spans="1:6">
      <c r="A70">
        <v>0</v>
      </c>
      <c r="B70">
        <v>3</v>
      </c>
      <c r="C70">
        <v>89.4</v>
      </c>
      <c r="D70">
        <f t="shared" si="2"/>
        <v>340</v>
      </c>
      <c r="F70">
        <f t="shared" si="3"/>
        <v>24.833333333333336</v>
      </c>
    </row>
    <row r="71" spans="1:6">
      <c r="A71">
        <v>0</v>
      </c>
      <c r="B71">
        <v>3</v>
      </c>
      <c r="C71">
        <v>89.6</v>
      </c>
      <c r="D71">
        <f t="shared" si="2"/>
        <v>345</v>
      </c>
      <c r="F71">
        <f t="shared" si="3"/>
        <v>24.888888888888886</v>
      </c>
    </row>
    <row r="72" spans="1:6">
      <c r="A72">
        <v>0</v>
      </c>
      <c r="B72">
        <v>3</v>
      </c>
      <c r="C72">
        <v>88.9</v>
      </c>
      <c r="D72">
        <f t="shared" si="2"/>
        <v>350</v>
      </c>
      <c r="F72">
        <f t="shared" si="3"/>
        <v>24.694444444444446</v>
      </c>
    </row>
    <row r="73" spans="1:6">
      <c r="A73">
        <v>0</v>
      </c>
      <c r="B73">
        <v>3</v>
      </c>
      <c r="C73">
        <v>87.9</v>
      </c>
      <c r="D73">
        <f t="shared" si="2"/>
        <v>355</v>
      </c>
      <c r="F73">
        <f t="shared" si="3"/>
        <v>24.416666666666668</v>
      </c>
    </row>
    <row r="74" spans="1:6">
      <c r="A74">
        <v>0</v>
      </c>
      <c r="B74">
        <v>3</v>
      </c>
      <c r="C74">
        <v>87.2</v>
      </c>
      <c r="D74">
        <f t="shared" si="2"/>
        <v>360</v>
      </c>
      <c r="F74">
        <f t="shared" si="3"/>
        <v>24.222222222222221</v>
      </c>
    </row>
    <row r="75" spans="1:6">
      <c r="A75">
        <v>0</v>
      </c>
      <c r="B75">
        <v>3</v>
      </c>
      <c r="C75">
        <v>85.2</v>
      </c>
      <c r="D75">
        <f t="shared" si="2"/>
        <v>365</v>
      </c>
      <c r="F75">
        <f t="shared" si="3"/>
        <v>23.666666666666668</v>
      </c>
    </row>
    <row r="76" spans="1:6">
      <c r="A76">
        <v>0</v>
      </c>
      <c r="B76">
        <v>3</v>
      </c>
      <c r="C76">
        <v>84.3</v>
      </c>
      <c r="D76">
        <f t="shared" si="2"/>
        <v>370</v>
      </c>
      <c r="F76">
        <f t="shared" si="3"/>
        <v>23.416666666666664</v>
      </c>
    </row>
    <row r="77" spans="1:6">
      <c r="A77">
        <v>1.8</v>
      </c>
      <c r="B77">
        <v>3</v>
      </c>
      <c r="C77">
        <v>82.8</v>
      </c>
      <c r="D77">
        <f t="shared" si="2"/>
        <v>375</v>
      </c>
      <c r="F77">
        <f t="shared" si="3"/>
        <v>23</v>
      </c>
    </row>
    <row r="78" spans="1:6">
      <c r="A78">
        <v>0</v>
      </c>
      <c r="B78">
        <v>3</v>
      </c>
      <c r="C78">
        <v>80.8</v>
      </c>
      <c r="D78">
        <f t="shared" si="2"/>
        <v>380</v>
      </c>
      <c r="F78">
        <f t="shared" si="3"/>
        <v>22.444444444444443</v>
      </c>
    </row>
    <row r="79" spans="1:6">
      <c r="A79">
        <v>0</v>
      </c>
      <c r="B79">
        <v>3</v>
      </c>
      <c r="C79">
        <v>79</v>
      </c>
      <c r="D79">
        <f t="shared" si="2"/>
        <v>385</v>
      </c>
      <c r="F79">
        <f t="shared" si="3"/>
        <v>21.944444444444443</v>
      </c>
    </row>
    <row r="80" spans="1:6">
      <c r="A80">
        <v>0</v>
      </c>
      <c r="B80">
        <v>3</v>
      </c>
      <c r="C80">
        <v>77.7</v>
      </c>
      <c r="D80">
        <f t="shared" si="2"/>
        <v>390</v>
      </c>
      <c r="F80">
        <f t="shared" si="3"/>
        <v>21.583333333333332</v>
      </c>
    </row>
    <row r="81" spans="1:6">
      <c r="A81">
        <v>0</v>
      </c>
      <c r="B81">
        <v>3</v>
      </c>
      <c r="C81">
        <v>75.400000000000006</v>
      </c>
      <c r="D81">
        <f t="shared" si="2"/>
        <v>395</v>
      </c>
      <c r="F81">
        <f t="shared" si="3"/>
        <v>20.944444444444446</v>
      </c>
    </row>
    <row r="82" spans="1:6">
      <c r="A82">
        <v>0</v>
      </c>
      <c r="B82">
        <v>3</v>
      </c>
      <c r="C82">
        <v>73.8</v>
      </c>
      <c r="D82">
        <f t="shared" si="2"/>
        <v>400</v>
      </c>
      <c r="F82">
        <f t="shared" si="3"/>
        <v>20.5</v>
      </c>
    </row>
    <row r="83" spans="1:6">
      <c r="A83">
        <v>0</v>
      </c>
      <c r="B83">
        <v>3</v>
      </c>
      <c r="C83">
        <v>72.5</v>
      </c>
      <c r="D83">
        <f t="shared" si="2"/>
        <v>405</v>
      </c>
      <c r="F83">
        <f t="shared" si="3"/>
        <v>20.138888888888889</v>
      </c>
    </row>
    <row r="84" spans="1:6">
      <c r="A84">
        <v>0</v>
      </c>
      <c r="B84">
        <v>3</v>
      </c>
      <c r="C84">
        <v>71.400000000000006</v>
      </c>
      <c r="D84">
        <f t="shared" si="2"/>
        <v>410</v>
      </c>
      <c r="F84">
        <f t="shared" si="3"/>
        <v>19.833333333333336</v>
      </c>
    </row>
    <row r="85" spans="1:6">
      <c r="A85">
        <v>0</v>
      </c>
      <c r="B85">
        <v>3</v>
      </c>
      <c r="C85">
        <v>70.7</v>
      </c>
      <c r="D85">
        <f t="shared" si="2"/>
        <v>415</v>
      </c>
      <c r="F85">
        <f t="shared" si="3"/>
        <v>19.638888888888889</v>
      </c>
    </row>
    <row r="86" spans="1:6">
      <c r="A86">
        <v>0</v>
      </c>
      <c r="B86">
        <v>3</v>
      </c>
      <c r="C86">
        <v>70.099999999999994</v>
      </c>
      <c r="D86">
        <f t="shared" si="2"/>
        <v>420</v>
      </c>
      <c r="F86">
        <f t="shared" si="3"/>
        <v>19.472222222222221</v>
      </c>
    </row>
    <row r="87" spans="1:6">
      <c r="A87">
        <v>0</v>
      </c>
      <c r="B87">
        <v>3</v>
      </c>
      <c r="C87">
        <v>68.400000000000006</v>
      </c>
      <c r="D87">
        <f t="shared" si="2"/>
        <v>425</v>
      </c>
      <c r="F87">
        <f t="shared" si="3"/>
        <v>19</v>
      </c>
    </row>
    <row r="88" spans="1:6">
      <c r="A88">
        <v>0</v>
      </c>
      <c r="B88">
        <v>3</v>
      </c>
      <c r="C88">
        <v>67.3</v>
      </c>
      <c r="D88">
        <f t="shared" si="2"/>
        <v>430</v>
      </c>
      <c r="F88">
        <f t="shared" si="3"/>
        <v>18.694444444444443</v>
      </c>
    </row>
    <row r="89" spans="1:6">
      <c r="A89">
        <v>0</v>
      </c>
      <c r="B89">
        <v>3</v>
      </c>
      <c r="C89">
        <v>66.5</v>
      </c>
      <c r="D89">
        <f t="shared" si="2"/>
        <v>435</v>
      </c>
      <c r="F89">
        <f t="shared" si="3"/>
        <v>18.472222222222221</v>
      </c>
    </row>
    <row r="90" spans="1:6">
      <c r="A90">
        <v>0</v>
      </c>
      <c r="B90">
        <v>3</v>
      </c>
      <c r="C90">
        <v>65.099999999999994</v>
      </c>
      <c r="D90">
        <f t="shared" si="2"/>
        <v>440</v>
      </c>
      <c r="F90">
        <f t="shared" si="3"/>
        <v>18.083333333333332</v>
      </c>
    </row>
    <row r="91" spans="1:6">
      <c r="A91">
        <v>0</v>
      </c>
      <c r="B91">
        <v>3</v>
      </c>
      <c r="C91">
        <v>63.8</v>
      </c>
      <c r="D91">
        <f t="shared" si="2"/>
        <v>445</v>
      </c>
      <c r="F91">
        <f t="shared" si="3"/>
        <v>17.722222222222221</v>
      </c>
    </row>
    <row r="92" spans="1:6">
      <c r="A92">
        <v>0</v>
      </c>
      <c r="B92">
        <v>3</v>
      </c>
      <c r="C92">
        <v>63.1</v>
      </c>
      <c r="D92">
        <f t="shared" si="2"/>
        <v>450</v>
      </c>
      <c r="F92">
        <f t="shared" si="3"/>
        <v>17.527777777777779</v>
      </c>
    </row>
    <row r="93" spans="1:6">
      <c r="A93">
        <v>0</v>
      </c>
      <c r="B93">
        <v>3</v>
      </c>
      <c r="C93">
        <v>62.1</v>
      </c>
      <c r="D93">
        <f t="shared" si="2"/>
        <v>455</v>
      </c>
      <c r="F93">
        <f t="shared" si="3"/>
        <v>17.25</v>
      </c>
    </row>
    <row r="94" spans="1:6">
      <c r="A94">
        <v>0</v>
      </c>
      <c r="B94">
        <v>3</v>
      </c>
      <c r="C94">
        <v>62.1</v>
      </c>
      <c r="D94">
        <f t="shared" si="2"/>
        <v>460</v>
      </c>
      <c r="F94">
        <f t="shared" si="3"/>
        <v>17.25</v>
      </c>
    </row>
    <row r="95" spans="1:6">
      <c r="A95">
        <v>0</v>
      </c>
      <c r="B95">
        <v>3</v>
      </c>
      <c r="C95">
        <v>64</v>
      </c>
      <c r="D95">
        <f t="shared" si="2"/>
        <v>465</v>
      </c>
      <c r="F95">
        <f t="shared" si="3"/>
        <v>17.777777777777779</v>
      </c>
    </row>
    <row r="96" spans="1:6">
      <c r="A96">
        <v>0</v>
      </c>
      <c r="B96">
        <v>3</v>
      </c>
      <c r="C96">
        <v>66.400000000000006</v>
      </c>
      <c r="D96">
        <f t="shared" si="2"/>
        <v>470</v>
      </c>
      <c r="F96">
        <f t="shared" si="3"/>
        <v>18.444444444444446</v>
      </c>
    </row>
    <row r="97" spans="1:6">
      <c r="A97">
        <v>0</v>
      </c>
      <c r="B97">
        <v>3</v>
      </c>
      <c r="C97">
        <v>68.599999999999994</v>
      </c>
      <c r="D97">
        <f t="shared" si="2"/>
        <v>475</v>
      </c>
      <c r="F97">
        <f t="shared" si="3"/>
        <v>19.055555555555554</v>
      </c>
    </row>
    <row r="98" spans="1:6">
      <c r="A98">
        <v>0</v>
      </c>
      <c r="B98">
        <v>3</v>
      </c>
      <c r="C98">
        <v>71.400000000000006</v>
      </c>
      <c r="D98">
        <f t="shared" si="2"/>
        <v>480</v>
      </c>
      <c r="F98">
        <f t="shared" si="3"/>
        <v>19.833333333333336</v>
      </c>
    </row>
    <row r="99" spans="1:6">
      <c r="A99">
        <v>0</v>
      </c>
      <c r="B99">
        <v>3</v>
      </c>
      <c r="C99">
        <v>74.599999999999994</v>
      </c>
      <c r="D99">
        <f t="shared" si="2"/>
        <v>485</v>
      </c>
      <c r="F99">
        <f t="shared" si="3"/>
        <v>20.722222222222221</v>
      </c>
    </row>
    <row r="100" spans="1:6">
      <c r="A100">
        <v>0</v>
      </c>
      <c r="B100">
        <v>3</v>
      </c>
      <c r="C100">
        <v>77.599999999999994</v>
      </c>
      <c r="D100">
        <f t="shared" si="2"/>
        <v>490</v>
      </c>
      <c r="F100">
        <f t="shared" si="3"/>
        <v>21.555555555555554</v>
      </c>
    </row>
    <row r="101" spans="1:6">
      <c r="A101">
        <v>0</v>
      </c>
      <c r="B101">
        <v>3</v>
      </c>
      <c r="C101">
        <v>81.8</v>
      </c>
      <c r="D101">
        <f t="shared" si="2"/>
        <v>495</v>
      </c>
      <c r="F101">
        <f t="shared" si="3"/>
        <v>22.722222222222221</v>
      </c>
    </row>
    <row r="102" spans="1:6">
      <c r="A102">
        <v>0</v>
      </c>
      <c r="B102">
        <v>3</v>
      </c>
      <c r="C102">
        <v>85.1</v>
      </c>
      <c r="D102">
        <f t="shared" si="2"/>
        <v>500</v>
      </c>
      <c r="F102">
        <f t="shared" si="3"/>
        <v>23.638888888888886</v>
      </c>
    </row>
    <row r="103" spans="1:6">
      <c r="A103">
        <v>0</v>
      </c>
      <c r="B103">
        <v>3</v>
      </c>
      <c r="C103">
        <v>88.8</v>
      </c>
      <c r="D103">
        <f t="shared" si="2"/>
        <v>505</v>
      </c>
      <c r="F103">
        <f t="shared" si="3"/>
        <v>24.666666666666664</v>
      </c>
    </row>
    <row r="104" spans="1:6">
      <c r="A104">
        <v>0</v>
      </c>
      <c r="B104">
        <v>3</v>
      </c>
      <c r="C104">
        <v>92.1</v>
      </c>
      <c r="D104">
        <f t="shared" si="2"/>
        <v>510</v>
      </c>
      <c r="F104">
        <f t="shared" si="3"/>
        <v>25.583333333333332</v>
      </c>
    </row>
    <row r="105" spans="1:6">
      <c r="A105">
        <v>0</v>
      </c>
      <c r="B105">
        <v>3</v>
      </c>
      <c r="C105">
        <v>95.5</v>
      </c>
      <c r="D105">
        <f t="shared" si="2"/>
        <v>515</v>
      </c>
      <c r="F105">
        <f t="shared" si="3"/>
        <v>26.527777777777779</v>
      </c>
    </row>
    <row r="106" spans="1:6">
      <c r="A106">
        <v>0</v>
      </c>
      <c r="B106">
        <v>3</v>
      </c>
      <c r="C106">
        <v>98.6</v>
      </c>
      <c r="D106">
        <f t="shared" si="2"/>
        <v>520</v>
      </c>
      <c r="F106">
        <f t="shared" si="3"/>
        <v>27.388888888888886</v>
      </c>
    </row>
    <row r="107" spans="1:6">
      <c r="A107">
        <v>0</v>
      </c>
      <c r="B107">
        <v>3</v>
      </c>
      <c r="C107">
        <v>101.6</v>
      </c>
      <c r="D107">
        <f t="shared" si="2"/>
        <v>525</v>
      </c>
      <c r="F107">
        <f t="shared" si="3"/>
        <v>28.222222222222221</v>
      </c>
    </row>
    <row r="108" spans="1:6">
      <c r="A108">
        <v>0</v>
      </c>
      <c r="B108">
        <v>3</v>
      </c>
      <c r="C108">
        <v>105.4</v>
      </c>
      <c r="D108">
        <f t="shared" si="2"/>
        <v>530</v>
      </c>
      <c r="F108">
        <f t="shared" si="3"/>
        <v>29.277777777777779</v>
      </c>
    </row>
    <row r="109" spans="1:6">
      <c r="A109">
        <v>0</v>
      </c>
      <c r="B109">
        <v>3</v>
      </c>
      <c r="C109">
        <v>107.4</v>
      </c>
      <c r="D109">
        <f t="shared" si="2"/>
        <v>535</v>
      </c>
      <c r="F109">
        <f t="shared" si="3"/>
        <v>29.833333333333336</v>
      </c>
    </row>
    <row r="110" spans="1:6">
      <c r="A110">
        <v>0</v>
      </c>
      <c r="B110">
        <v>3</v>
      </c>
      <c r="C110">
        <v>109.5</v>
      </c>
      <c r="D110">
        <f t="shared" si="2"/>
        <v>540</v>
      </c>
      <c r="F110">
        <f t="shared" si="3"/>
        <v>30.416666666666664</v>
      </c>
    </row>
    <row r="111" spans="1:6">
      <c r="A111">
        <v>0</v>
      </c>
      <c r="B111">
        <v>3</v>
      </c>
      <c r="C111">
        <v>112.1</v>
      </c>
      <c r="D111">
        <f t="shared" si="2"/>
        <v>545</v>
      </c>
      <c r="F111">
        <f t="shared" si="3"/>
        <v>31.138888888888886</v>
      </c>
    </row>
    <row r="112" spans="1:6">
      <c r="A112">
        <v>0</v>
      </c>
      <c r="B112">
        <v>3</v>
      </c>
      <c r="C112">
        <v>114.6</v>
      </c>
      <c r="D112">
        <f t="shared" si="2"/>
        <v>550</v>
      </c>
      <c r="F112">
        <f t="shared" si="3"/>
        <v>31.833333333333332</v>
      </c>
    </row>
    <row r="113" spans="1:6">
      <c r="A113">
        <v>0</v>
      </c>
      <c r="B113">
        <v>3</v>
      </c>
      <c r="C113">
        <v>116.6</v>
      </c>
      <c r="D113">
        <f t="shared" si="2"/>
        <v>555</v>
      </c>
      <c r="F113">
        <f t="shared" si="3"/>
        <v>32.388888888888886</v>
      </c>
    </row>
    <row r="114" spans="1:6">
      <c r="A114">
        <v>0</v>
      </c>
      <c r="B114">
        <v>3</v>
      </c>
      <c r="C114">
        <v>119.6</v>
      </c>
      <c r="D114">
        <f t="shared" si="2"/>
        <v>560</v>
      </c>
      <c r="F114">
        <f t="shared" si="3"/>
        <v>33.222222222222221</v>
      </c>
    </row>
    <row r="115" spans="1:6">
      <c r="A115">
        <v>0</v>
      </c>
      <c r="B115">
        <v>3</v>
      </c>
      <c r="C115">
        <v>121.8</v>
      </c>
      <c r="D115">
        <f t="shared" si="2"/>
        <v>565</v>
      </c>
      <c r="F115">
        <f t="shared" si="3"/>
        <v>33.833333333333329</v>
      </c>
    </row>
    <row r="116" spans="1:6">
      <c r="A116">
        <v>0</v>
      </c>
      <c r="B116">
        <v>3</v>
      </c>
      <c r="C116">
        <v>123.1</v>
      </c>
      <c r="D116">
        <f t="shared" si="2"/>
        <v>570</v>
      </c>
      <c r="F116">
        <f t="shared" si="3"/>
        <v>34.194444444444443</v>
      </c>
    </row>
    <row r="117" spans="1:6">
      <c r="A117">
        <v>0</v>
      </c>
      <c r="B117">
        <v>3</v>
      </c>
      <c r="C117">
        <v>124.9</v>
      </c>
      <c r="D117">
        <f t="shared" si="2"/>
        <v>575</v>
      </c>
      <c r="F117">
        <f t="shared" si="3"/>
        <v>34.694444444444443</v>
      </c>
    </row>
    <row r="118" spans="1:6">
      <c r="A118">
        <v>0</v>
      </c>
      <c r="B118">
        <v>3</v>
      </c>
      <c r="C118">
        <v>126.4</v>
      </c>
      <c r="D118">
        <f t="shared" si="2"/>
        <v>580</v>
      </c>
      <c r="F118">
        <f t="shared" si="3"/>
        <v>35.111111111111114</v>
      </c>
    </row>
    <row r="119" spans="1:6">
      <c r="A119">
        <v>0</v>
      </c>
      <c r="B119">
        <v>3</v>
      </c>
      <c r="C119">
        <v>127.8</v>
      </c>
      <c r="D119">
        <f t="shared" si="2"/>
        <v>585</v>
      </c>
      <c r="F119">
        <f t="shared" si="3"/>
        <v>35.5</v>
      </c>
    </row>
    <row r="120" spans="1:6">
      <c r="A120">
        <v>0</v>
      </c>
      <c r="B120">
        <v>4</v>
      </c>
      <c r="C120">
        <v>127.8</v>
      </c>
      <c r="D120">
        <f t="shared" si="2"/>
        <v>590</v>
      </c>
      <c r="F120">
        <f t="shared" si="3"/>
        <v>35.5</v>
      </c>
    </row>
    <row r="121" spans="1:6">
      <c r="A121">
        <v>0</v>
      </c>
      <c r="B121">
        <v>4</v>
      </c>
      <c r="C121">
        <v>128.69999999999999</v>
      </c>
      <c r="D121">
        <f t="shared" si="2"/>
        <v>595</v>
      </c>
      <c r="F121">
        <f t="shared" si="3"/>
        <v>35.749999999999993</v>
      </c>
    </row>
    <row r="122" spans="1:6">
      <c r="A122">
        <v>0</v>
      </c>
      <c r="B122">
        <v>4</v>
      </c>
      <c r="C122">
        <v>128.80000000000001</v>
      </c>
      <c r="D122">
        <f t="shared" si="2"/>
        <v>600</v>
      </c>
      <c r="F122">
        <f t="shared" si="3"/>
        <v>35.777777777777779</v>
      </c>
    </row>
    <row r="123" spans="1:6">
      <c r="A123">
        <v>0</v>
      </c>
      <c r="B123">
        <v>4</v>
      </c>
      <c r="C123">
        <v>129.30000000000001</v>
      </c>
      <c r="D123">
        <f t="shared" si="2"/>
        <v>605</v>
      </c>
      <c r="F123">
        <f t="shared" si="3"/>
        <v>35.916666666666671</v>
      </c>
    </row>
    <row r="124" spans="1:6">
      <c r="A124">
        <v>0</v>
      </c>
      <c r="B124">
        <v>4</v>
      </c>
      <c r="C124">
        <v>130.6</v>
      </c>
      <c r="D124">
        <f t="shared" si="2"/>
        <v>610</v>
      </c>
      <c r="F124">
        <f t="shared" si="3"/>
        <v>36.277777777777779</v>
      </c>
    </row>
    <row r="125" spans="1:6">
      <c r="A125">
        <v>0</v>
      </c>
      <c r="B125">
        <v>4</v>
      </c>
      <c r="C125">
        <v>131.1</v>
      </c>
      <c r="D125">
        <f t="shared" si="2"/>
        <v>615</v>
      </c>
      <c r="F125">
        <f t="shared" si="3"/>
        <v>36.416666666666664</v>
      </c>
    </row>
    <row r="126" spans="1:6">
      <c r="A126">
        <v>0</v>
      </c>
      <c r="B126">
        <v>4</v>
      </c>
      <c r="C126">
        <v>131.80000000000001</v>
      </c>
      <c r="D126">
        <f t="shared" si="2"/>
        <v>620</v>
      </c>
      <c r="F126">
        <f t="shared" si="3"/>
        <v>36.611111111111114</v>
      </c>
    </row>
    <row r="127" spans="1:6">
      <c r="A127">
        <v>0</v>
      </c>
      <c r="B127">
        <v>4</v>
      </c>
      <c r="C127">
        <v>132.19999999999999</v>
      </c>
      <c r="D127">
        <f t="shared" si="2"/>
        <v>625</v>
      </c>
      <c r="F127">
        <f t="shared" si="3"/>
        <v>36.722222222222221</v>
      </c>
    </row>
    <row r="128" spans="1:6">
      <c r="A128">
        <v>0</v>
      </c>
      <c r="B128">
        <v>4</v>
      </c>
      <c r="C128">
        <v>132.30000000000001</v>
      </c>
      <c r="D128">
        <f t="shared" si="2"/>
        <v>630</v>
      </c>
      <c r="F128">
        <f t="shared" si="3"/>
        <v>36.75</v>
      </c>
    </row>
    <row r="129" spans="1:6">
      <c r="A129">
        <v>0</v>
      </c>
      <c r="B129">
        <v>4</v>
      </c>
      <c r="C129">
        <v>132.5</v>
      </c>
      <c r="D129">
        <f t="shared" si="2"/>
        <v>635</v>
      </c>
      <c r="F129">
        <f t="shared" si="3"/>
        <v>36.805555555555557</v>
      </c>
    </row>
    <row r="130" spans="1:6">
      <c r="A130">
        <v>0</v>
      </c>
      <c r="B130">
        <v>4</v>
      </c>
      <c r="C130">
        <v>132.80000000000001</v>
      </c>
      <c r="D130">
        <f t="shared" si="2"/>
        <v>640</v>
      </c>
      <c r="F130">
        <f t="shared" si="3"/>
        <v>36.888888888888893</v>
      </c>
    </row>
    <row r="131" spans="1:6">
      <c r="A131">
        <v>0</v>
      </c>
      <c r="B131">
        <v>4</v>
      </c>
      <c r="C131">
        <v>133.1</v>
      </c>
      <c r="D131">
        <f t="shared" ref="D131:D194" si="4">(ROW()-2)*5</f>
        <v>645</v>
      </c>
      <c r="F131">
        <f t="shared" ref="F131:F194" si="5">C131/3.6</f>
        <v>36.972222222222221</v>
      </c>
    </row>
    <row r="132" spans="1:6">
      <c r="A132">
        <v>0</v>
      </c>
      <c r="B132">
        <v>4</v>
      </c>
      <c r="C132">
        <v>133.5</v>
      </c>
      <c r="D132">
        <f t="shared" si="4"/>
        <v>650</v>
      </c>
      <c r="F132">
        <f t="shared" si="5"/>
        <v>37.083333333333336</v>
      </c>
    </row>
    <row r="133" spans="1:6">
      <c r="A133">
        <v>0</v>
      </c>
      <c r="B133">
        <v>4</v>
      </c>
      <c r="C133">
        <v>134.80000000000001</v>
      </c>
      <c r="D133">
        <f t="shared" si="4"/>
        <v>655</v>
      </c>
      <c r="F133">
        <f t="shared" si="5"/>
        <v>37.44444444444445</v>
      </c>
    </row>
    <row r="134" spans="1:6">
      <c r="A134">
        <v>0</v>
      </c>
      <c r="B134">
        <v>4</v>
      </c>
      <c r="C134">
        <v>135.30000000000001</v>
      </c>
      <c r="D134">
        <f t="shared" si="4"/>
        <v>660</v>
      </c>
      <c r="F134">
        <f t="shared" si="5"/>
        <v>37.583333333333336</v>
      </c>
    </row>
    <row r="135" spans="1:6">
      <c r="A135">
        <v>0</v>
      </c>
      <c r="B135">
        <v>4</v>
      </c>
      <c r="C135">
        <v>135.30000000000001</v>
      </c>
      <c r="D135">
        <f t="shared" si="4"/>
        <v>665</v>
      </c>
      <c r="F135">
        <f t="shared" si="5"/>
        <v>37.583333333333336</v>
      </c>
    </row>
    <row r="136" spans="1:6">
      <c r="A136">
        <v>0</v>
      </c>
      <c r="B136">
        <v>4</v>
      </c>
      <c r="C136">
        <v>135.80000000000001</v>
      </c>
      <c r="D136">
        <f t="shared" si="4"/>
        <v>670</v>
      </c>
      <c r="F136">
        <f t="shared" si="5"/>
        <v>37.722222222222221</v>
      </c>
    </row>
    <row r="137" spans="1:6">
      <c r="A137">
        <v>0</v>
      </c>
      <c r="B137">
        <v>4</v>
      </c>
      <c r="C137">
        <v>135.9</v>
      </c>
      <c r="D137">
        <f t="shared" si="4"/>
        <v>675</v>
      </c>
      <c r="F137">
        <f t="shared" si="5"/>
        <v>37.75</v>
      </c>
    </row>
    <row r="138" spans="1:6">
      <c r="A138">
        <v>0</v>
      </c>
      <c r="B138">
        <v>4</v>
      </c>
      <c r="C138">
        <v>135.6</v>
      </c>
      <c r="D138">
        <f t="shared" si="4"/>
        <v>680</v>
      </c>
      <c r="F138">
        <f t="shared" si="5"/>
        <v>37.666666666666664</v>
      </c>
    </row>
    <row r="139" spans="1:6">
      <c r="A139">
        <v>0</v>
      </c>
      <c r="B139">
        <v>4</v>
      </c>
      <c r="C139">
        <v>135.80000000000001</v>
      </c>
      <c r="D139">
        <f t="shared" si="4"/>
        <v>685</v>
      </c>
      <c r="F139">
        <f t="shared" si="5"/>
        <v>37.722222222222221</v>
      </c>
    </row>
    <row r="140" spans="1:6">
      <c r="A140">
        <v>0</v>
      </c>
      <c r="B140">
        <v>4</v>
      </c>
      <c r="C140">
        <v>135.69999999999999</v>
      </c>
      <c r="D140">
        <f t="shared" si="4"/>
        <v>690</v>
      </c>
      <c r="F140">
        <f t="shared" si="5"/>
        <v>37.694444444444443</v>
      </c>
    </row>
    <row r="141" spans="1:6">
      <c r="A141">
        <v>0</v>
      </c>
      <c r="B141">
        <v>4</v>
      </c>
      <c r="C141">
        <v>135.4</v>
      </c>
      <c r="D141">
        <f t="shared" si="4"/>
        <v>695</v>
      </c>
      <c r="F141">
        <f t="shared" si="5"/>
        <v>37.611111111111114</v>
      </c>
    </row>
    <row r="142" spans="1:6">
      <c r="A142">
        <v>0</v>
      </c>
      <c r="B142">
        <v>4</v>
      </c>
      <c r="C142">
        <v>135.69999999999999</v>
      </c>
      <c r="D142">
        <f t="shared" si="4"/>
        <v>700</v>
      </c>
      <c r="F142">
        <f t="shared" si="5"/>
        <v>37.694444444444443</v>
      </c>
    </row>
    <row r="143" spans="1:6">
      <c r="A143">
        <v>0</v>
      </c>
      <c r="B143">
        <v>4</v>
      </c>
      <c r="C143">
        <v>135.1</v>
      </c>
      <c r="D143">
        <f t="shared" si="4"/>
        <v>705</v>
      </c>
      <c r="F143">
        <f t="shared" si="5"/>
        <v>37.527777777777779</v>
      </c>
    </row>
    <row r="144" spans="1:6">
      <c r="A144">
        <v>0</v>
      </c>
      <c r="B144">
        <v>4</v>
      </c>
      <c r="C144">
        <v>135.4</v>
      </c>
      <c r="D144">
        <f t="shared" si="4"/>
        <v>710</v>
      </c>
      <c r="F144">
        <f t="shared" si="5"/>
        <v>37.611111111111114</v>
      </c>
    </row>
    <row r="145" spans="1:6">
      <c r="A145">
        <v>0</v>
      </c>
      <c r="B145">
        <v>4</v>
      </c>
      <c r="C145">
        <v>135.9</v>
      </c>
      <c r="D145">
        <f t="shared" si="4"/>
        <v>715</v>
      </c>
      <c r="F145">
        <f t="shared" si="5"/>
        <v>37.75</v>
      </c>
    </row>
    <row r="146" spans="1:6">
      <c r="A146">
        <v>0</v>
      </c>
      <c r="B146">
        <v>4</v>
      </c>
      <c r="C146">
        <v>136.5</v>
      </c>
      <c r="D146">
        <f t="shared" si="4"/>
        <v>720</v>
      </c>
      <c r="F146">
        <f t="shared" si="5"/>
        <v>37.916666666666664</v>
      </c>
    </row>
    <row r="147" spans="1:6">
      <c r="A147">
        <v>0</v>
      </c>
      <c r="B147">
        <v>4</v>
      </c>
      <c r="C147">
        <v>136.5</v>
      </c>
      <c r="D147">
        <f t="shared" si="4"/>
        <v>725</v>
      </c>
      <c r="F147">
        <f t="shared" si="5"/>
        <v>37.916666666666664</v>
      </c>
    </row>
    <row r="148" spans="1:6">
      <c r="A148">
        <v>0</v>
      </c>
      <c r="B148">
        <v>4</v>
      </c>
      <c r="C148">
        <v>137.4</v>
      </c>
      <c r="D148">
        <f t="shared" si="4"/>
        <v>730</v>
      </c>
      <c r="F148">
        <f t="shared" si="5"/>
        <v>38.166666666666664</v>
      </c>
    </row>
    <row r="149" spans="1:6">
      <c r="A149">
        <v>0</v>
      </c>
      <c r="B149">
        <v>4</v>
      </c>
      <c r="C149">
        <v>138.4</v>
      </c>
      <c r="D149">
        <f t="shared" si="4"/>
        <v>735</v>
      </c>
      <c r="F149">
        <f t="shared" si="5"/>
        <v>38.444444444444443</v>
      </c>
    </row>
    <row r="150" spans="1:6">
      <c r="A150">
        <v>0</v>
      </c>
      <c r="B150">
        <v>4</v>
      </c>
      <c r="C150">
        <v>138.1</v>
      </c>
      <c r="D150">
        <f t="shared" si="4"/>
        <v>740</v>
      </c>
      <c r="F150">
        <f t="shared" si="5"/>
        <v>38.361111111111107</v>
      </c>
    </row>
    <row r="151" spans="1:6">
      <c r="A151">
        <v>0</v>
      </c>
      <c r="B151">
        <v>4</v>
      </c>
      <c r="C151">
        <v>139.1</v>
      </c>
      <c r="D151">
        <f t="shared" si="4"/>
        <v>745</v>
      </c>
      <c r="F151">
        <f t="shared" si="5"/>
        <v>38.638888888888886</v>
      </c>
    </row>
    <row r="152" spans="1:6">
      <c r="A152">
        <v>0</v>
      </c>
      <c r="B152">
        <v>4</v>
      </c>
      <c r="C152">
        <v>139.6</v>
      </c>
      <c r="D152">
        <f t="shared" si="4"/>
        <v>750</v>
      </c>
      <c r="F152">
        <f t="shared" si="5"/>
        <v>38.777777777777779</v>
      </c>
    </row>
    <row r="153" spans="1:6">
      <c r="A153">
        <v>0</v>
      </c>
      <c r="B153">
        <v>4</v>
      </c>
      <c r="C153">
        <v>139.6</v>
      </c>
      <c r="D153">
        <f t="shared" si="4"/>
        <v>755</v>
      </c>
      <c r="F153">
        <f t="shared" si="5"/>
        <v>38.777777777777779</v>
      </c>
    </row>
    <row r="154" spans="1:6">
      <c r="A154">
        <v>0</v>
      </c>
      <c r="B154">
        <v>4</v>
      </c>
      <c r="C154">
        <v>140</v>
      </c>
      <c r="D154">
        <f t="shared" si="4"/>
        <v>760</v>
      </c>
      <c r="F154">
        <f t="shared" si="5"/>
        <v>38.888888888888886</v>
      </c>
    </row>
    <row r="155" spans="1:6">
      <c r="A155">
        <v>0</v>
      </c>
      <c r="B155">
        <v>4</v>
      </c>
      <c r="C155">
        <v>140.4</v>
      </c>
      <c r="D155">
        <f t="shared" si="4"/>
        <v>765</v>
      </c>
      <c r="F155">
        <f t="shared" si="5"/>
        <v>39</v>
      </c>
    </row>
    <row r="156" spans="1:6">
      <c r="A156">
        <v>0</v>
      </c>
      <c r="B156">
        <v>4</v>
      </c>
      <c r="C156">
        <v>140.4</v>
      </c>
      <c r="D156">
        <f t="shared" si="4"/>
        <v>770</v>
      </c>
      <c r="F156">
        <f t="shared" si="5"/>
        <v>39</v>
      </c>
    </row>
    <row r="157" spans="1:6">
      <c r="A157">
        <v>0</v>
      </c>
      <c r="B157">
        <v>4</v>
      </c>
      <c r="C157">
        <v>140.5</v>
      </c>
      <c r="D157">
        <f t="shared" si="4"/>
        <v>775</v>
      </c>
      <c r="F157">
        <f t="shared" si="5"/>
        <v>39.027777777777779</v>
      </c>
    </row>
    <row r="158" spans="1:6">
      <c r="A158">
        <v>0</v>
      </c>
      <c r="B158">
        <v>4</v>
      </c>
      <c r="C158">
        <v>140.9</v>
      </c>
      <c r="D158">
        <f t="shared" si="4"/>
        <v>780</v>
      </c>
      <c r="F158">
        <f t="shared" si="5"/>
        <v>39.138888888888893</v>
      </c>
    </row>
    <row r="159" spans="1:6">
      <c r="A159">
        <v>0</v>
      </c>
      <c r="B159">
        <v>4</v>
      </c>
      <c r="C159">
        <v>140.80000000000001</v>
      </c>
      <c r="D159">
        <f t="shared" si="4"/>
        <v>785</v>
      </c>
      <c r="F159">
        <f t="shared" si="5"/>
        <v>39.111111111111114</v>
      </c>
    </row>
    <row r="160" spans="1:6">
      <c r="A160">
        <v>0</v>
      </c>
      <c r="B160">
        <v>4</v>
      </c>
      <c r="C160">
        <v>141.1</v>
      </c>
      <c r="D160">
        <f t="shared" si="4"/>
        <v>790</v>
      </c>
      <c r="F160">
        <f t="shared" si="5"/>
        <v>39.194444444444443</v>
      </c>
    </row>
    <row r="161" spans="1:6">
      <c r="A161">
        <v>0</v>
      </c>
      <c r="B161">
        <v>4</v>
      </c>
      <c r="C161">
        <v>141.30000000000001</v>
      </c>
      <c r="D161">
        <f t="shared" si="4"/>
        <v>795</v>
      </c>
      <c r="F161">
        <f t="shared" si="5"/>
        <v>39.25</v>
      </c>
    </row>
    <row r="162" spans="1:6">
      <c r="A162">
        <v>0</v>
      </c>
      <c r="B162">
        <v>4</v>
      </c>
      <c r="C162">
        <v>141.4</v>
      </c>
      <c r="D162">
        <f t="shared" si="4"/>
        <v>800</v>
      </c>
      <c r="F162">
        <f t="shared" si="5"/>
        <v>39.277777777777779</v>
      </c>
    </row>
    <row r="163" spans="1:6">
      <c r="A163">
        <v>0</v>
      </c>
      <c r="B163">
        <v>4</v>
      </c>
      <c r="C163">
        <v>141.69999999999999</v>
      </c>
      <c r="D163">
        <f t="shared" si="4"/>
        <v>805</v>
      </c>
      <c r="F163">
        <f t="shared" si="5"/>
        <v>39.361111111111107</v>
      </c>
    </row>
    <row r="164" spans="1:6">
      <c r="A164">
        <v>0</v>
      </c>
      <c r="B164">
        <v>4</v>
      </c>
      <c r="C164">
        <v>142.19999999999999</v>
      </c>
      <c r="D164">
        <f t="shared" si="4"/>
        <v>810</v>
      </c>
      <c r="F164">
        <f t="shared" si="5"/>
        <v>39.499999999999993</v>
      </c>
    </row>
    <row r="165" spans="1:6">
      <c r="A165">
        <v>0</v>
      </c>
      <c r="B165">
        <v>4</v>
      </c>
      <c r="C165">
        <v>142.19999999999999</v>
      </c>
      <c r="D165">
        <f t="shared" si="4"/>
        <v>815</v>
      </c>
      <c r="F165">
        <f t="shared" si="5"/>
        <v>39.499999999999993</v>
      </c>
    </row>
    <row r="166" spans="1:6">
      <c r="A166">
        <v>0</v>
      </c>
      <c r="B166">
        <v>4</v>
      </c>
      <c r="C166">
        <v>142.4</v>
      </c>
      <c r="D166">
        <f t="shared" si="4"/>
        <v>820</v>
      </c>
      <c r="F166">
        <f t="shared" si="5"/>
        <v>39.555555555555557</v>
      </c>
    </row>
    <row r="167" spans="1:6">
      <c r="A167">
        <v>0</v>
      </c>
      <c r="B167">
        <v>4</v>
      </c>
      <c r="C167">
        <v>142.30000000000001</v>
      </c>
      <c r="D167">
        <f t="shared" si="4"/>
        <v>825</v>
      </c>
      <c r="F167">
        <f t="shared" si="5"/>
        <v>39.527777777777779</v>
      </c>
    </row>
    <row r="168" spans="1:6">
      <c r="A168">
        <v>0</v>
      </c>
      <c r="B168">
        <v>4</v>
      </c>
      <c r="C168">
        <v>142.19999999999999</v>
      </c>
      <c r="D168">
        <f t="shared" si="4"/>
        <v>830</v>
      </c>
      <c r="F168">
        <f t="shared" si="5"/>
        <v>39.499999999999993</v>
      </c>
    </row>
    <row r="169" spans="1:6">
      <c r="A169">
        <v>0</v>
      </c>
      <c r="B169">
        <v>4</v>
      </c>
      <c r="C169">
        <v>141.19999999999999</v>
      </c>
      <c r="D169">
        <f t="shared" si="4"/>
        <v>835</v>
      </c>
      <c r="F169">
        <f t="shared" si="5"/>
        <v>39.222222222222221</v>
      </c>
    </row>
    <row r="170" spans="1:6">
      <c r="A170">
        <v>0</v>
      </c>
      <c r="B170">
        <v>4</v>
      </c>
      <c r="C170">
        <v>141.6</v>
      </c>
      <c r="D170">
        <f t="shared" si="4"/>
        <v>840</v>
      </c>
      <c r="F170">
        <f t="shared" si="5"/>
        <v>39.333333333333329</v>
      </c>
    </row>
    <row r="171" spans="1:6">
      <c r="A171">
        <v>0</v>
      </c>
      <c r="B171">
        <v>4</v>
      </c>
      <c r="C171">
        <v>141.1</v>
      </c>
      <c r="D171">
        <f t="shared" si="4"/>
        <v>845</v>
      </c>
      <c r="F171">
        <f t="shared" si="5"/>
        <v>39.194444444444443</v>
      </c>
    </row>
    <row r="172" spans="1:6">
      <c r="A172">
        <v>0</v>
      </c>
      <c r="B172">
        <v>4</v>
      </c>
      <c r="C172">
        <v>140.80000000000001</v>
      </c>
      <c r="D172">
        <f t="shared" si="4"/>
        <v>850</v>
      </c>
      <c r="F172">
        <f t="shared" si="5"/>
        <v>39.111111111111114</v>
      </c>
    </row>
    <row r="173" spans="1:6">
      <c r="A173">
        <v>0</v>
      </c>
      <c r="B173">
        <v>4</v>
      </c>
      <c r="C173">
        <v>141</v>
      </c>
      <c r="D173">
        <f t="shared" si="4"/>
        <v>855</v>
      </c>
      <c r="F173">
        <f t="shared" si="5"/>
        <v>39.166666666666664</v>
      </c>
    </row>
    <row r="174" spans="1:6">
      <c r="A174">
        <v>0</v>
      </c>
      <c r="B174">
        <v>4</v>
      </c>
      <c r="C174">
        <v>141.19999999999999</v>
      </c>
      <c r="D174">
        <f t="shared" si="4"/>
        <v>860</v>
      </c>
      <c r="F174">
        <f t="shared" si="5"/>
        <v>39.222222222222221</v>
      </c>
    </row>
    <row r="175" spans="1:6">
      <c r="A175">
        <v>0</v>
      </c>
      <c r="B175">
        <v>4</v>
      </c>
      <c r="C175">
        <v>141.30000000000001</v>
      </c>
      <c r="D175">
        <f t="shared" si="4"/>
        <v>865</v>
      </c>
      <c r="F175">
        <f t="shared" si="5"/>
        <v>39.25</v>
      </c>
    </row>
    <row r="176" spans="1:6">
      <c r="A176">
        <v>0</v>
      </c>
      <c r="B176">
        <v>4</v>
      </c>
      <c r="C176">
        <v>142</v>
      </c>
      <c r="D176">
        <f t="shared" si="4"/>
        <v>870</v>
      </c>
      <c r="F176">
        <f t="shared" si="5"/>
        <v>39.444444444444443</v>
      </c>
    </row>
    <row r="177" spans="1:6">
      <c r="A177">
        <v>0</v>
      </c>
      <c r="B177">
        <v>4</v>
      </c>
      <c r="C177">
        <v>141.1</v>
      </c>
      <c r="D177">
        <f t="shared" si="4"/>
        <v>875</v>
      </c>
      <c r="F177">
        <f t="shared" si="5"/>
        <v>39.194444444444443</v>
      </c>
    </row>
    <row r="178" spans="1:6">
      <c r="A178">
        <v>0</v>
      </c>
      <c r="B178">
        <v>4</v>
      </c>
      <c r="C178">
        <v>139.80000000000001</v>
      </c>
      <c r="D178">
        <f t="shared" si="4"/>
        <v>880</v>
      </c>
      <c r="F178">
        <f t="shared" si="5"/>
        <v>38.833333333333336</v>
      </c>
    </row>
    <row r="179" spans="1:6">
      <c r="A179">
        <v>0</v>
      </c>
      <c r="B179">
        <v>4</v>
      </c>
      <c r="C179">
        <v>139.1</v>
      </c>
      <c r="D179">
        <f t="shared" si="4"/>
        <v>885</v>
      </c>
      <c r="F179">
        <f t="shared" si="5"/>
        <v>38.638888888888886</v>
      </c>
    </row>
    <row r="180" spans="1:6">
      <c r="A180">
        <v>0</v>
      </c>
      <c r="B180">
        <v>4</v>
      </c>
      <c r="C180">
        <v>137.9</v>
      </c>
      <c r="D180">
        <f t="shared" si="4"/>
        <v>890</v>
      </c>
      <c r="F180">
        <f t="shared" si="5"/>
        <v>38.305555555555557</v>
      </c>
    </row>
    <row r="181" spans="1:6">
      <c r="A181">
        <v>0</v>
      </c>
      <c r="B181">
        <v>4</v>
      </c>
      <c r="C181">
        <v>135.9</v>
      </c>
      <c r="D181">
        <f t="shared" si="4"/>
        <v>895</v>
      </c>
      <c r="F181">
        <f t="shared" si="5"/>
        <v>37.75</v>
      </c>
    </row>
    <row r="182" spans="1:6">
      <c r="A182">
        <v>0</v>
      </c>
      <c r="B182">
        <v>4</v>
      </c>
      <c r="C182">
        <v>135.30000000000001</v>
      </c>
      <c r="D182">
        <f t="shared" si="4"/>
        <v>900</v>
      </c>
      <c r="F182">
        <f t="shared" si="5"/>
        <v>37.583333333333336</v>
      </c>
    </row>
    <row r="183" spans="1:6">
      <c r="A183">
        <v>0</v>
      </c>
      <c r="B183">
        <v>4</v>
      </c>
      <c r="C183">
        <v>133.69999999999999</v>
      </c>
      <c r="D183">
        <f t="shared" si="4"/>
        <v>905</v>
      </c>
      <c r="F183">
        <f t="shared" si="5"/>
        <v>37.138888888888886</v>
      </c>
    </row>
    <row r="184" spans="1:6">
      <c r="A184">
        <v>0</v>
      </c>
      <c r="B184">
        <v>4</v>
      </c>
      <c r="C184">
        <v>132.4</v>
      </c>
      <c r="D184">
        <f t="shared" si="4"/>
        <v>910</v>
      </c>
      <c r="F184">
        <f t="shared" si="5"/>
        <v>36.777777777777779</v>
      </c>
    </row>
    <row r="185" spans="1:6">
      <c r="A185">
        <v>0</v>
      </c>
      <c r="B185">
        <v>4</v>
      </c>
      <c r="C185">
        <v>131.6</v>
      </c>
      <c r="D185">
        <f t="shared" si="4"/>
        <v>915</v>
      </c>
      <c r="F185">
        <f t="shared" si="5"/>
        <v>36.55555555555555</v>
      </c>
    </row>
    <row r="186" spans="1:6">
      <c r="A186">
        <v>0</v>
      </c>
      <c r="B186">
        <v>4</v>
      </c>
      <c r="C186">
        <v>129.9</v>
      </c>
      <c r="D186">
        <f t="shared" si="4"/>
        <v>920</v>
      </c>
      <c r="F186">
        <f t="shared" si="5"/>
        <v>36.083333333333336</v>
      </c>
    </row>
    <row r="187" spans="1:6">
      <c r="A187">
        <v>0</v>
      </c>
      <c r="B187">
        <v>4</v>
      </c>
      <c r="C187">
        <v>128.6</v>
      </c>
      <c r="D187">
        <f t="shared" si="4"/>
        <v>925</v>
      </c>
      <c r="F187">
        <f t="shared" si="5"/>
        <v>35.722222222222221</v>
      </c>
    </row>
    <row r="188" spans="1:6">
      <c r="A188">
        <v>0</v>
      </c>
      <c r="B188">
        <v>4</v>
      </c>
      <c r="C188">
        <v>128.4</v>
      </c>
      <c r="D188">
        <f t="shared" si="4"/>
        <v>930</v>
      </c>
      <c r="F188">
        <f t="shared" si="5"/>
        <v>35.666666666666664</v>
      </c>
    </row>
    <row r="189" spans="1:6">
      <c r="A189">
        <v>0</v>
      </c>
      <c r="B189">
        <v>4</v>
      </c>
      <c r="C189">
        <v>128.5</v>
      </c>
      <c r="D189">
        <f t="shared" si="4"/>
        <v>935</v>
      </c>
      <c r="F189">
        <f t="shared" si="5"/>
        <v>35.694444444444443</v>
      </c>
    </row>
    <row r="190" spans="1:6">
      <c r="A190">
        <v>0</v>
      </c>
      <c r="B190">
        <v>4</v>
      </c>
      <c r="C190">
        <v>128.4</v>
      </c>
      <c r="D190">
        <f t="shared" si="4"/>
        <v>940</v>
      </c>
      <c r="F190">
        <f t="shared" si="5"/>
        <v>35.666666666666664</v>
      </c>
    </row>
    <row r="191" spans="1:6">
      <c r="A191">
        <v>0</v>
      </c>
      <c r="B191">
        <v>4</v>
      </c>
      <c r="C191">
        <v>128.4</v>
      </c>
      <c r="D191">
        <f t="shared" si="4"/>
        <v>945</v>
      </c>
      <c r="F191">
        <f t="shared" si="5"/>
        <v>35.666666666666664</v>
      </c>
    </row>
    <row r="192" spans="1:6">
      <c r="A192">
        <v>0</v>
      </c>
      <c r="B192">
        <v>4</v>
      </c>
      <c r="C192">
        <v>129.30000000000001</v>
      </c>
      <c r="D192">
        <f t="shared" si="4"/>
        <v>950</v>
      </c>
      <c r="F192">
        <f t="shared" si="5"/>
        <v>35.916666666666671</v>
      </c>
    </row>
    <row r="193" spans="1:6">
      <c r="A193">
        <v>0</v>
      </c>
      <c r="B193">
        <v>4</v>
      </c>
      <c r="C193">
        <v>129</v>
      </c>
      <c r="D193">
        <f t="shared" si="4"/>
        <v>955</v>
      </c>
      <c r="F193">
        <f t="shared" si="5"/>
        <v>35.833333333333336</v>
      </c>
    </row>
    <row r="194" spans="1:6">
      <c r="A194">
        <v>0</v>
      </c>
      <c r="B194">
        <v>4</v>
      </c>
      <c r="C194">
        <v>129.30000000000001</v>
      </c>
      <c r="D194">
        <f t="shared" si="4"/>
        <v>960</v>
      </c>
      <c r="F194">
        <f t="shared" si="5"/>
        <v>35.916666666666671</v>
      </c>
    </row>
    <row r="195" spans="1:6">
      <c r="A195">
        <v>0</v>
      </c>
      <c r="B195">
        <v>4</v>
      </c>
      <c r="C195">
        <v>129.9</v>
      </c>
      <c r="D195">
        <f t="shared" ref="D195:D258" si="6">(ROW()-2)*5</f>
        <v>965</v>
      </c>
      <c r="F195">
        <f t="shared" ref="F195:F258" si="7">C195/3.6</f>
        <v>36.083333333333336</v>
      </c>
    </row>
    <row r="196" spans="1:6">
      <c r="A196">
        <v>0</v>
      </c>
      <c r="B196">
        <v>4</v>
      </c>
      <c r="C196">
        <v>129.6</v>
      </c>
      <c r="D196">
        <f t="shared" si="6"/>
        <v>970</v>
      </c>
      <c r="F196">
        <f t="shared" si="7"/>
        <v>36</v>
      </c>
    </row>
    <row r="197" spans="1:6">
      <c r="A197">
        <v>0</v>
      </c>
      <c r="B197">
        <v>4</v>
      </c>
      <c r="C197">
        <v>130.1</v>
      </c>
      <c r="D197">
        <f t="shared" si="6"/>
        <v>975</v>
      </c>
      <c r="F197">
        <f t="shared" si="7"/>
        <v>36.138888888888886</v>
      </c>
    </row>
    <row r="198" spans="1:6">
      <c r="A198">
        <v>0</v>
      </c>
      <c r="B198">
        <v>4</v>
      </c>
      <c r="C198">
        <v>130.80000000000001</v>
      </c>
      <c r="D198">
        <f t="shared" si="6"/>
        <v>980</v>
      </c>
      <c r="F198">
        <f t="shared" si="7"/>
        <v>36.333333333333336</v>
      </c>
    </row>
    <row r="199" spans="1:6">
      <c r="A199">
        <v>0</v>
      </c>
      <c r="B199">
        <v>4</v>
      </c>
      <c r="C199">
        <v>130.80000000000001</v>
      </c>
      <c r="D199">
        <f t="shared" si="6"/>
        <v>985</v>
      </c>
      <c r="F199">
        <f t="shared" si="7"/>
        <v>36.333333333333336</v>
      </c>
    </row>
    <row r="200" spans="1:6">
      <c r="A200">
        <v>0</v>
      </c>
      <c r="B200">
        <v>4</v>
      </c>
      <c r="C200">
        <v>131</v>
      </c>
      <c r="D200">
        <f t="shared" si="6"/>
        <v>990</v>
      </c>
      <c r="F200">
        <f t="shared" si="7"/>
        <v>36.388888888888886</v>
      </c>
    </row>
    <row r="201" spans="1:6">
      <c r="A201">
        <v>0</v>
      </c>
      <c r="B201">
        <v>4</v>
      </c>
      <c r="C201">
        <v>131.80000000000001</v>
      </c>
      <c r="D201">
        <f t="shared" si="6"/>
        <v>995</v>
      </c>
      <c r="F201">
        <f t="shared" si="7"/>
        <v>36.611111111111114</v>
      </c>
    </row>
    <row r="202" spans="1:6">
      <c r="A202">
        <v>0</v>
      </c>
      <c r="B202">
        <v>4</v>
      </c>
      <c r="C202">
        <v>131.5</v>
      </c>
      <c r="D202">
        <f t="shared" si="6"/>
        <v>1000</v>
      </c>
      <c r="F202">
        <f t="shared" si="7"/>
        <v>36.527777777777779</v>
      </c>
    </row>
    <row r="203" spans="1:6">
      <c r="A203">
        <v>0</v>
      </c>
      <c r="B203">
        <v>4</v>
      </c>
      <c r="C203">
        <v>132.30000000000001</v>
      </c>
      <c r="D203">
        <f t="shared" si="6"/>
        <v>1005</v>
      </c>
      <c r="F203">
        <f t="shared" si="7"/>
        <v>36.75</v>
      </c>
    </row>
    <row r="204" spans="1:6">
      <c r="A204">
        <v>0</v>
      </c>
      <c r="B204">
        <v>4</v>
      </c>
      <c r="C204">
        <v>132.6</v>
      </c>
      <c r="D204">
        <f t="shared" si="6"/>
        <v>1010</v>
      </c>
      <c r="F204">
        <f t="shared" si="7"/>
        <v>36.833333333333329</v>
      </c>
    </row>
    <row r="205" spans="1:6">
      <c r="A205">
        <v>0</v>
      </c>
      <c r="B205">
        <v>4</v>
      </c>
      <c r="C205">
        <v>133.1</v>
      </c>
      <c r="D205">
        <f t="shared" si="6"/>
        <v>1015</v>
      </c>
      <c r="F205">
        <f t="shared" si="7"/>
        <v>36.972222222222221</v>
      </c>
    </row>
    <row r="206" spans="1:6">
      <c r="A206">
        <v>0</v>
      </c>
      <c r="B206">
        <v>4</v>
      </c>
      <c r="C206">
        <v>133.30000000000001</v>
      </c>
      <c r="D206">
        <f t="shared" si="6"/>
        <v>1020</v>
      </c>
      <c r="F206">
        <f t="shared" si="7"/>
        <v>37.027777777777779</v>
      </c>
    </row>
    <row r="207" spans="1:6">
      <c r="A207">
        <v>0</v>
      </c>
      <c r="B207">
        <v>4</v>
      </c>
      <c r="C207">
        <v>134.4</v>
      </c>
      <c r="D207">
        <f t="shared" si="6"/>
        <v>1025</v>
      </c>
      <c r="F207">
        <f t="shared" si="7"/>
        <v>37.333333333333336</v>
      </c>
    </row>
    <row r="208" spans="1:6">
      <c r="A208">
        <v>0</v>
      </c>
      <c r="B208">
        <v>4</v>
      </c>
      <c r="C208">
        <v>134.19999999999999</v>
      </c>
      <c r="D208">
        <f t="shared" si="6"/>
        <v>1030</v>
      </c>
      <c r="F208">
        <f t="shared" si="7"/>
        <v>37.277777777777771</v>
      </c>
    </row>
    <row r="209" spans="1:6">
      <c r="A209">
        <v>0</v>
      </c>
      <c r="B209">
        <v>4</v>
      </c>
      <c r="C209">
        <v>134.69999999999999</v>
      </c>
      <c r="D209">
        <f t="shared" si="6"/>
        <v>1035</v>
      </c>
      <c r="F209">
        <f t="shared" si="7"/>
        <v>37.416666666666664</v>
      </c>
    </row>
    <row r="210" spans="1:6">
      <c r="A210">
        <v>0</v>
      </c>
      <c r="B210">
        <v>4</v>
      </c>
      <c r="C210">
        <v>135.4</v>
      </c>
      <c r="D210">
        <f t="shared" si="6"/>
        <v>1040</v>
      </c>
      <c r="F210">
        <f t="shared" si="7"/>
        <v>37.611111111111114</v>
      </c>
    </row>
    <row r="211" spans="1:6">
      <c r="A211">
        <v>0</v>
      </c>
      <c r="B211">
        <v>4</v>
      </c>
      <c r="C211">
        <v>135.80000000000001</v>
      </c>
      <c r="D211">
        <f t="shared" si="6"/>
        <v>1045</v>
      </c>
      <c r="F211">
        <f t="shared" si="7"/>
        <v>37.722222222222221</v>
      </c>
    </row>
    <row r="212" spans="1:6">
      <c r="A212">
        <v>1.8</v>
      </c>
      <c r="B212">
        <v>4</v>
      </c>
      <c r="C212">
        <v>134.6</v>
      </c>
      <c r="D212">
        <f t="shared" si="6"/>
        <v>1050</v>
      </c>
      <c r="F212">
        <f t="shared" si="7"/>
        <v>37.388888888888886</v>
      </c>
    </row>
    <row r="213" spans="1:6">
      <c r="A213">
        <v>8.9</v>
      </c>
      <c r="B213">
        <v>4</v>
      </c>
      <c r="C213">
        <v>132.6</v>
      </c>
      <c r="D213">
        <f t="shared" si="6"/>
        <v>1055</v>
      </c>
      <c r="F213">
        <f t="shared" si="7"/>
        <v>36.833333333333329</v>
      </c>
    </row>
    <row r="214" spans="1:6">
      <c r="A214">
        <v>8.9</v>
      </c>
      <c r="B214">
        <v>4</v>
      </c>
      <c r="C214">
        <v>130.4</v>
      </c>
      <c r="D214">
        <f t="shared" si="6"/>
        <v>1060</v>
      </c>
      <c r="F214">
        <f t="shared" si="7"/>
        <v>36.222222222222221</v>
      </c>
    </row>
    <row r="215" spans="1:6">
      <c r="A215">
        <v>7.1</v>
      </c>
      <c r="B215">
        <v>4</v>
      </c>
      <c r="C215">
        <v>128.9</v>
      </c>
      <c r="D215">
        <f t="shared" si="6"/>
        <v>1065</v>
      </c>
      <c r="F215">
        <f t="shared" si="7"/>
        <v>35.805555555555557</v>
      </c>
    </row>
    <row r="216" spans="1:6">
      <c r="A216">
        <v>7.1</v>
      </c>
      <c r="B216">
        <v>3</v>
      </c>
      <c r="C216">
        <v>127.3</v>
      </c>
      <c r="D216">
        <f t="shared" si="6"/>
        <v>1070</v>
      </c>
      <c r="F216">
        <f t="shared" si="7"/>
        <v>35.361111111111107</v>
      </c>
    </row>
    <row r="217" spans="1:6">
      <c r="A217">
        <v>3.6</v>
      </c>
      <c r="B217">
        <v>3</v>
      </c>
      <c r="C217">
        <v>125.5</v>
      </c>
      <c r="D217">
        <f t="shared" si="6"/>
        <v>1075</v>
      </c>
      <c r="F217">
        <f t="shared" si="7"/>
        <v>34.861111111111107</v>
      </c>
    </row>
    <row r="218" spans="1:6">
      <c r="A218">
        <v>3.6</v>
      </c>
      <c r="B218">
        <v>3</v>
      </c>
      <c r="C218">
        <v>123.3</v>
      </c>
      <c r="D218">
        <f t="shared" si="6"/>
        <v>1080</v>
      </c>
      <c r="F218">
        <f t="shared" si="7"/>
        <v>34.25</v>
      </c>
    </row>
    <row r="219" spans="1:6">
      <c r="A219">
        <v>3.6</v>
      </c>
      <c r="B219">
        <v>3</v>
      </c>
      <c r="C219">
        <v>122</v>
      </c>
      <c r="D219">
        <f t="shared" si="6"/>
        <v>1085</v>
      </c>
      <c r="F219">
        <f t="shared" si="7"/>
        <v>33.888888888888886</v>
      </c>
    </row>
    <row r="220" spans="1:6">
      <c r="A220">
        <v>1.8</v>
      </c>
      <c r="B220">
        <v>3</v>
      </c>
      <c r="C220">
        <v>120</v>
      </c>
      <c r="D220">
        <f t="shared" si="6"/>
        <v>1090</v>
      </c>
      <c r="F220">
        <f t="shared" si="7"/>
        <v>33.333333333333336</v>
      </c>
    </row>
    <row r="221" spans="1:6">
      <c r="A221">
        <v>1.8</v>
      </c>
      <c r="B221">
        <v>3</v>
      </c>
      <c r="C221">
        <v>117.9</v>
      </c>
      <c r="D221">
        <f t="shared" si="6"/>
        <v>1095</v>
      </c>
      <c r="F221">
        <f t="shared" si="7"/>
        <v>32.75</v>
      </c>
    </row>
    <row r="222" spans="1:6">
      <c r="A222">
        <v>8.9</v>
      </c>
      <c r="B222">
        <v>3</v>
      </c>
      <c r="C222">
        <v>116.4</v>
      </c>
      <c r="D222">
        <f t="shared" si="6"/>
        <v>1100</v>
      </c>
      <c r="F222">
        <f t="shared" si="7"/>
        <v>32.333333333333336</v>
      </c>
    </row>
    <row r="223" spans="1:6">
      <c r="A223">
        <v>10.7</v>
      </c>
      <c r="B223">
        <v>3</v>
      </c>
      <c r="C223">
        <v>113.7</v>
      </c>
      <c r="D223">
        <f t="shared" si="6"/>
        <v>1105</v>
      </c>
      <c r="F223">
        <f t="shared" si="7"/>
        <v>31.583333333333332</v>
      </c>
    </row>
    <row r="224" spans="1:6">
      <c r="A224">
        <v>10.7</v>
      </c>
      <c r="B224">
        <v>3</v>
      </c>
      <c r="C224">
        <v>111.4</v>
      </c>
      <c r="D224">
        <f t="shared" si="6"/>
        <v>1110</v>
      </c>
      <c r="F224">
        <f t="shared" si="7"/>
        <v>30.944444444444446</v>
      </c>
    </row>
    <row r="225" spans="1:6">
      <c r="A225">
        <v>10.7</v>
      </c>
      <c r="B225">
        <v>3</v>
      </c>
      <c r="C225">
        <v>109.6</v>
      </c>
      <c r="D225">
        <f t="shared" si="6"/>
        <v>1115</v>
      </c>
      <c r="F225">
        <f t="shared" si="7"/>
        <v>30.444444444444443</v>
      </c>
    </row>
    <row r="226" spans="1:6">
      <c r="A226">
        <v>8.9</v>
      </c>
      <c r="B226">
        <v>3</v>
      </c>
      <c r="C226">
        <v>107</v>
      </c>
      <c r="D226">
        <f t="shared" si="6"/>
        <v>1120</v>
      </c>
      <c r="F226">
        <f t="shared" si="7"/>
        <v>29.722222222222221</v>
      </c>
    </row>
    <row r="227" spans="1:6">
      <c r="A227">
        <v>7.1</v>
      </c>
      <c r="B227">
        <v>3</v>
      </c>
      <c r="C227">
        <v>104.7</v>
      </c>
      <c r="D227">
        <f t="shared" si="6"/>
        <v>1125</v>
      </c>
      <c r="F227">
        <f t="shared" si="7"/>
        <v>29.083333333333332</v>
      </c>
    </row>
    <row r="228" spans="1:6">
      <c r="A228">
        <v>3.6</v>
      </c>
      <c r="B228">
        <v>3</v>
      </c>
      <c r="C228">
        <v>103.4</v>
      </c>
      <c r="D228">
        <f t="shared" si="6"/>
        <v>1130</v>
      </c>
      <c r="F228">
        <f t="shared" si="7"/>
        <v>28.722222222222221</v>
      </c>
    </row>
    <row r="229" spans="1:6">
      <c r="A229">
        <v>1.8</v>
      </c>
      <c r="B229">
        <v>3</v>
      </c>
      <c r="C229">
        <v>100.9</v>
      </c>
      <c r="D229">
        <f t="shared" si="6"/>
        <v>1135</v>
      </c>
      <c r="F229">
        <f t="shared" si="7"/>
        <v>28.027777777777779</v>
      </c>
    </row>
    <row r="230" spans="1:6">
      <c r="A230">
        <v>1.8</v>
      </c>
      <c r="B230">
        <v>3</v>
      </c>
      <c r="C230">
        <v>99.3</v>
      </c>
      <c r="D230">
        <f t="shared" si="6"/>
        <v>1140</v>
      </c>
      <c r="F230">
        <f t="shared" si="7"/>
        <v>27.583333333333332</v>
      </c>
    </row>
    <row r="231" spans="1:6">
      <c r="A231">
        <v>0</v>
      </c>
      <c r="B231">
        <v>3</v>
      </c>
      <c r="C231">
        <v>97.6</v>
      </c>
      <c r="D231">
        <f t="shared" si="6"/>
        <v>1145</v>
      </c>
      <c r="F231">
        <f t="shared" si="7"/>
        <v>27.111111111111107</v>
      </c>
    </row>
    <row r="232" spans="1:6">
      <c r="A232">
        <v>0</v>
      </c>
      <c r="B232">
        <v>3</v>
      </c>
      <c r="C232">
        <v>96.2</v>
      </c>
      <c r="D232">
        <f t="shared" si="6"/>
        <v>1150</v>
      </c>
      <c r="F232">
        <f t="shared" si="7"/>
        <v>26.722222222222221</v>
      </c>
    </row>
    <row r="233" spans="1:6">
      <c r="A233">
        <v>0</v>
      </c>
      <c r="B233">
        <v>3</v>
      </c>
      <c r="C233">
        <v>94.3</v>
      </c>
      <c r="D233">
        <f t="shared" si="6"/>
        <v>1155</v>
      </c>
      <c r="F233">
        <f t="shared" si="7"/>
        <v>26.194444444444443</v>
      </c>
    </row>
    <row r="234" spans="1:6">
      <c r="A234">
        <v>0</v>
      </c>
      <c r="B234">
        <v>3</v>
      </c>
      <c r="C234">
        <v>92.9</v>
      </c>
      <c r="D234">
        <f t="shared" si="6"/>
        <v>1160</v>
      </c>
      <c r="F234">
        <f t="shared" si="7"/>
        <v>25.805555555555557</v>
      </c>
    </row>
    <row r="235" spans="1:6">
      <c r="A235">
        <v>0</v>
      </c>
      <c r="B235">
        <v>3</v>
      </c>
      <c r="C235">
        <v>91.4</v>
      </c>
      <c r="D235">
        <f t="shared" si="6"/>
        <v>1165</v>
      </c>
      <c r="F235">
        <f t="shared" si="7"/>
        <v>25.388888888888889</v>
      </c>
    </row>
    <row r="236" spans="1:6">
      <c r="A236">
        <v>0</v>
      </c>
      <c r="B236">
        <v>3</v>
      </c>
      <c r="C236">
        <v>90.1</v>
      </c>
      <c r="D236">
        <f t="shared" si="6"/>
        <v>1170</v>
      </c>
      <c r="F236">
        <f t="shared" si="7"/>
        <v>25.027777777777775</v>
      </c>
    </row>
    <row r="237" spans="1:6">
      <c r="A237">
        <v>0</v>
      </c>
      <c r="B237">
        <v>3</v>
      </c>
      <c r="C237">
        <v>89.3</v>
      </c>
      <c r="D237">
        <f t="shared" si="6"/>
        <v>1175</v>
      </c>
      <c r="F237">
        <f t="shared" si="7"/>
        <v>24.805555555555554</v>
      </c>
    </row>
    <row r="238" spans="1:6">
      <c r="A238">
        <v>0</v>
      </c>
      <c r="B238">
        <v>3</v>
      </c>
      <c r="C238">
        <v>88.8</v>
      </c>
      <c r="D238">
        <f t="shared" si="6"/>
        <v>1180</v>
      </c>
      <c r="F238">
        <f t="shared" si="7"/>
        <v>24.666666666666664</v>
      </c>
    </row>
    <row r="239" spans="1:6">
      <c r="A239">
        <v>0</v>
      </c>
      <c r="B239">
        <v>3</v>
      </c>
      <c r="C239">
        <v>88.3</v>
      </c>
      <c r="D239">
        <f t="shared" si="6"/>
        <v>1185</v>
      </c>
      <c r="F239">
        <f t="shared" si="7"/>
        <v>24.527777777777775</v>
      </c>
    </row>
    <row r="240" spans="1:6">
      <c r="A240">
        <v>0</v>
      </c>
      <c r="B240">
        <v>3</v>
      </c>
      <c r="C240">
        <v>87.4</v>
      </c>
      <c r="D240">
        <f t="shared" si="6"/>
        <v>1190</v>
      </c>
      <c r="F240">
        <f t="shared" si="7"/>
        <v>24.277777777777779</v>
      </c>
    </row>
    <row r="241" spans="1:6">
      <c r="A241">
        <v>0</v>
      </c>
      <c r="B241">
        <v>3</v>
      </c>
      <c r="C241">
        <v>87</v>
      </c>
      <c r="D241">
        <f t="shared" si="6"/>
        <v>1195</v>
      </c>
      <c r="F241">
        <f t="shared" si="7"/>
        <v>24.166666666666664</v>
      </c>
    </row>
    <row r="242" spans="1:6">
      <c r="A242">
        <v>0</v>
      </c>
      <c r="B242">
        <v>3</v>
      </c>
      <c r="C242">
        <v>87.5</v>
      </c>
      <c r="D242">
        <f t="shared" si="6"/>
        <v>1200</v>
      </c>
      <c r="F242">
        <f t="shared" si="7"/>
        <v>24.305555555555554</v>
      </c>
    </row>
    <row r="243" spans="1:6">
      <c r="A243">
        <v>0</v>
      </c>
      <c r="B243">
        <v>3</v>
      </c>
      <c r="C243">
        <v>88.4</v>
      </c>
      <c r="D243">
        <f t="shared" si="6"/>
        <v>1205</v>
      </c>
      <c r="F243">
        <f t="shared" si="7"/>
        <v>24.555555555555557</v>
      </c>
    </row>
    <row r="244" spans="1:6">
      <c r="A244">
        <v>0</v>
      </c>
      <c r="B244">
        <v>3</v>
      </c>
      <c r="C244">
        <v>89.4</v>
      </c>
      <c r="D244">
        <f t="shared" si="6"/>
        <v>1210</v>
      </c>
      <c r="F244">
        <f t="shared" si="7"/>
        <v>24.833333333333336</v>
      </c>
    </row>
    <row r="245" spans="1:6">
      <c r="A245">
        <v>0</v>
      </c>
      <c r="B245">
        <v>3</v>
      </c>
      <c r="C245">
        <v>90.8</v>
      </c>
      <c r="D245">
        <f t="shared" si="6"/>
        <v>1215</v>
      </c>
      <c r="F245">
        <f t="shared" si="7"/>
        <v>25.222222222222221</v>
      </c>
    </row>
    <row r="246" spans="1:6">
      <c r="A246">
        <v>0</v>
      </c>
      <c r="B246">
        <v>3</v>
      </c>
      <c r="C246">
        <v>92</v>
      </c>
      <c r="D246">
        <f t="shared" si="6"/>
        <v>1220</v>
      </c>
      <c r="F246">
        <f t="shared" si="7"/>
        <v>25.555555555555554</v>
      </c>
    </row>
    <row r="247" spans="1:6">
      <c r="A247">
        <v>0</v>
      </c>
      <c r="B247">
        <v>3</v>
      </c>
      <c r="C247">
        <v>94.3</v>
      </c>
      <c r="D247">
        <f t="shared" si="6"/>
        <v>1225</v>
      </c>
      <c r="F247">
        <f t="shared" si="7"/>
        <v>26.194444444444443</v>
      </c>
    </row>
    <row r="248" spans="1:6">
      <c r="A248">
        <v>0</v>
      </c>
      <c r="B248">
        <v>3</v>
      </c>
      <c r="C248">
        <v>96.7</v>
      </c>
      <c r="D248">
        <f t="shared" si="6"/>
        <v>1230</v>
      </c>
      <c r="F248">
        <f t="shared" si="7"/>
        <v>26.861111111111111</v>
      </c>
    </row>
    <row r="249" spans="1:6">
      <c r="A249">
        <v>0</v>
      </c>
      <c r="B249">
        <v>3</v>
      </c>
      <c r="C249">
        <v>99.4</v>
      </c>
      <c r="D249">
        <f t="shared" si="6"/>
        <v>1235</v>
      </c>
      <c r="F249">
        <f t="shared" si="7"/>
        <v>27.611111111111111</v>
      </c>
    </row>
    <row r="250" spans="1:6">
      <c r="A250">
        <v>0</v>
      </c>
      <c r="B250">
        <v>3</v>
      </c>
      <c r="C250">
        <v>102.8</v>
      </c>
      <c r="D250">
        <f t="shared" si="6"/>
        <v>1240</v>
      </c>
      <c r="F250">
        <f t="shared" si="7"/>
        <v>28.555555555555554</v>
      </c>
    </row>
    <row r="251" spans="1:6">
      <c r="A251">
        <v>0</v>
      </c>
      <c r="B251">
        <v>3</v>
      </c>
      <c r="C251">
        <v>104.7</v>
      </c>
      <c r="D251">
        <f t="shared" si="6"/>
        <v>1245</v>
      </c>
      <c r="F251">
        <f t="shared" si="7"/>
        <v>29.083333333333332</v>
      </c>
    </row>
    <row r="252" spans="1:6">
      <c r="A252">
        <v>0</v>
      </c>
      <c r="B252">
        <v>3</v>
      </c>
      <c r="C252">
        <v>107.4</v>
      </c>
      <c r="D252">
        <f t="shared" si="6"/>
        <v>1250</v>
      </c>
      <c r="F252">
        <f t="shared" si="7"/>
        <v>29.833333333333336</v>
      </c>
    </row>
    <row r="253" spans="1:6">
      <c r="A253">
        <v>0</v>
      </c>
      <c r="B253">
        <v>3</v>
      </c>
      <c r="C253">
        <v>110.1</v>
      </c>
      <c r="D253">
        <f t="shared" si="6"/>
        <v>1255</v>
      </c>
      <c r="F253">
        <f t="shared" si="7"/>
        <v>30.583333333333332</v>
      </c>
    </row>
    <row r="254" spans="1:6">
      <c r="A254">
        <v>0</v>
      </c>
      <c r="B254">
        <v>3</v>
      </c>
      <c r="C254">
        <v>112.3</v>
      </c>
      <c r="D254">
        <f t="shared" si="6"/>
        <v>1260</v>
      </c>
      <c r="F254">
        <f t="shared" si="7"/>
        <v>31.194444444444443</v>
      </c>
    </row>
    <row r="255" spans="1:6">
      <c r="A255">
        <v>0</v>
      </c>
      <c r="B255">
        <v>3</v>
      </c>
      <c r="C255">
        <v>114.4</v>
      </c>
      <c r="D255">
        <f t="shared" si="6"/>
        <v>1265</v>
      </c>
      <c r="F255">
        <f t="shared" si="7"/>
        <v>31.777777777777779</v>
      </c>
    </row>
    <row r="256" spans="1:6">
      <c r="A256">
        <v>0</v>
      </c>
      <c r="B256">
        <v>3</v>
      </c>
      <c r="C256">
        <v>116.1</v>
      </c>
      <c r="D256">
        <f t="shared" si="6"/>
        <v>1270</v>
      </c>
      <c r="F256">
        <f t="shared" si="7"/>
        <v>32.25</v>
      </c>
    </row>
    <row r="257" spans="1:6">
      <c r="A257">
        <v>0</v>
      </c>
      <c r="B257">
        <v>3</v>
      </c>
      <c r="C257">
        <v>117.9</v>
      </c>
      <c r="D257">
        <f t="shared" si="6"/>
        <v>1275</v>
      </c>
      <c r="F257">
        <f t="shared" si="7"/>
        <v>32.75</v>
      </c>
    </row>
    <row r="258" spans="1:6">
      <c r="A258">
        <v>0</v>
      </c>
      <c r="B258">
        <v>3</v>
      </c>
      <c r="C258">
        <v>121.1</v>
      </c>
      <c r="D258">
        <f t="shared" si="6"/>
        <v>1280</v>
      </c>
      <c r="F258">
        <f t="shared" si="7"/>
        <v>33.638888888888886</v>
      </c>
    </row>
    <row r="259" spans="1:6">
      <c r="A259">
        <v>0</v>
      </c>
      <c r="B259">
        <v>3</v>
      </c>
      <c r="C259">
        <v>123</v>
      </c>
      <c r="D259">
        <f t="shared" ref="D259:D322" si="8">(ROW()-2)*5</f>
        <v>1285</v>
      </c>
      <c r="F259">
        <f t="shared" ref="F259:F322" si="9">C259/3.6</f>
        <v>34.166666666666664</v>
      </c>
    </row>
    <row r="260" spans="1:6">
      <c r="A260">
        <v>0</v>
      </c>
      <c r="B260">
        <v>3</v>
      </c>
      <c r="C260">
        <v>125.4</v>
      </c>
      <c r="D260">
        <f t="shared" si="8"/>
        <v>1290</v>
      </c>
      <c r="F260">
        <f t="shared" si="9"/>
        <v>34.833333333333336</v>
      </c>
    </row>
    <row r="261" spans="1:6">
      <c r="A261">
        <v>0</v>
      </c>
      <c r="B261">
        <v>3</v>
      </c>
      <c r="C261">
        <v>127.2</v>
      </c>
      <c r="D261">
        <f t="shared" si="8"/>
        <v>1295</v>
      </c>
      <c r="F261">
        <f t="shared" si="9"/>
        <v>35.333333333333336</v>
      </c>
    </row>
    <row r="262" spans="1:6">
      <c r="A262">
        <v>0</v>
      </c>
      <c r="B262">
        <v>4</v>
      </c>
      <c r="C262">
        <v>128.30000000000001</v>
      </c>
      <c r="D262">
        <f t="shared" si="8"/>
        <v>1300</v>
      </c>
      <c r="F262">
        <f t="shared" si="9"/>
        <v>35.638888888888893</v>
      </c>
    </row>
    <row r="263" spans="1:6">
      <c r="A263">
        <v>0</v>
      </c>
      <c r="B263">
        <v>4</v>
      </c>
      <c r="C263">
        <v>128.80000000000001</v>
      </c>
      <c r="D263">
        <f t="shared" si="8"/>
        <v>1305</v>
      </c>
      <c r="F263">
        <f t="shared" si="9"/>
        <v>35.777777777777779</v>
      </c>
    </row>
    <row r="264" spans="1:6">
      <c r="A264">
        <v>0</v>
      </c>
      <c r="B264">
        <v>4</v>
      </c>
      <c r="C264">
        <v>130.80000000000001</v>
      </c>
      <c r="D264">
        <f t="shared" si="8"/>
        <v>1310</v>
      </c>
      <c r="F264">
        <f t="shared" si="9"/>
        <v>36.333333333333336</v>
      </c>
    </row>
    <row r="265" spans="1:6">
      <c r="A265">
        <v>0</v>
      </c>
      <c r="B265">
        <v>4</v>
      </c>
      <c r="C265">
        <v>132.6</v>
      </c>
      <c r="D265">
        <f t="shared" si="8"/>
        <v>1315</v>
      </c>
      <c r="F265">
        <f t="shared" si="9"/>
        <v>36.833333333333329</v>
      </c>
    </row>
    <row r="266" spans="1:6">
      <c r="A266">
        <v>0</v>
      </c>
      <c r="B266">
        <v>4</v>
      </c>
      <c r="C266">
        <v>135.19999999999999</v>
      </c>
      <c r="D266">
        <f t="shared" si="8"/>
        <v>1320</v>
      </c>
      <c r="F266">
        <f t="shared" si="9"/>
        <v>37.55555555555555</v>
      </c>
    </row>
    <row r="267" spans="1:6">
      <c r="A267">
        <v>0</v>
      </c>
      <c r="B267">
        <v>4</v>
      </c>
      <c r="C267">
        <v>136.4</v>
      </c>
      <c r="D267">
        <f t="shared" si="8"/>
        <v>1325</v>
      </c>
      <c r="F267">
        <f t="shared" si="9"/>
        <v>37.888888888888893</v>
      </c>
    </row>
    <row r="268" spans="1:6">
      <c r="A268">
        <v>0</v>
      </c>
      <c r="B268">
        <v>4</v>
      </c>
      <c r="C268">
        <v>138.30000000000001</v>
      </c>
      <c r="D268">
        <f t="shared" si="8"/>
        <v>1330</v>
      </c>
      <c r="F268">
        <f t="shared" si="9"/>
        <v>38.416666666666671</v>
      </c>
    </row>
    <row r="269" spans="1:6">
      <c r="A269">
        <v>0</v>
      </c>
      <c r="B269">
        <v>4</v>
      </c>
      <c r="C269">
        <v>139.5</v>
      </c>
      <c r="D269">
        <f t="shared" si="8"/>
        <v>1335</v>
      </c>
      <c r="F269">
        <f t="shared" si="9"/>
        <v>38.75</v>
      </c>
    </row>
    <row r="270" spans="1:6">
      <c r="A270">
        <v>0</v>
      </c>
      <c r="B270">
        <v>4</v>
      </c>
      <c r="C270">
        <v>140.1</v>
      </c>
      <c r="D270">
        <f t="shared" si="8"/>
        <v>1340</v>
      </c>
      <c r="F270">
        <f t="shared" si="9"/>
        <v>38.916666666666664</v>
      </c>
    </row>
    <row r="271" spans="1:6">
      <c r="A271">
        <v>0</v>
      </c>
      <c r="B271">
        <v>4</v>
      </c>
      <c r="C271">
        <v>140.9</v>
      </c>
      <c r="D271">
        <f t="shared" si="8"/>
        <v>1345</v>
      </c>
      <c r="F271">
        <f t="shared" si="9"/>
        <v>39.138888888888893</v>
      </c>
    </row>
    <row r="272" spans="1:6">
      <c r="A272">
        <v>0</v>
      </c>
      <c r="B272">
        <v>4</v>
      </c>
      <c r="C272">
        <v>141.9</v>
      </c>
      <c r="D272">
        <f t="shared" si="8"/>
        <v>1350</v>
      </c>
      <c r="F272">
        <f t="shared" si="9"/>
        <v>39.416666666666664</v>
      </c>
    </row>
    <row r="273" spans="1:6">
      <c r="A273">
        <v>0</v>
      </c>
      <c r="B273">
        <v>4</v>
      </c>
      <c r="C273">
        <v>142.9</v>
      </c>
      <c r="D273">
        <f t="shared" si="8"/>
        <v>1355</v>
      </c>
      <c r="F273">
        <f t="shared" si="9"/>
        <v>39.694444444444443</v>
      </c>
    </row>
    <row r="274" spans="1:6">
      <c r="A274">
        <v>0</v>
      </c>
      <c r="B274">
        <v>4</v>
      </c>
      <c r="C274">
        <v>142.80000000000001</v>
      </c>
      <c r="D274">
        <f t="shared" si="8"/>
        <v>1360</v>
      </c>
      <c r="F274">
        <f t="shared" si="9"/>
        <v>39.666666666666671</v>
      </c>
    </row>
    <row r="275" spans="1:6">
      <c r="A275">
        <v>0</v>
      </c>
      <c r="B275">
        <v>4</v>
      </c>
      <c r="C275">
        <v>143.4</v>
      </c>
      <c r="D275">
        <f t="shared" si="8"/>
        <v>1365</v>
      </c>
      <c r="F275">
        <f t="shared" si="9"/>
        <v>39.833333333333336</v>
      </c>
    </row>
    <row r="276" spans="1:6">
      <c r="A276">
        <v>0</v>
      </c>
      <c r="B276">
        <v>4</v>
      </c>
      <c r="C276">
        <v>143.6</v>
      </c>
      <c r="D276">
        <f t="shared" si="8"/>
        <v>1370</v>
      </c>
      <c r="F276">
        <f t="shared" si="9"/>
        <v>39.888888888888886</v>
      </c>
    </row>
    <row r="277" spans="1:6">
      <c r="A277">
        <v>0</v>
      </c>
      <c r="B277">
        <v>4</v>
      </c>
      <c r="C277">
        <v>144.5</v>
      </c>
      <c r="D277">
        <f t="shared" si="8"/>
        <v>1375</v>
      </c>
      <c r="F277">
        <f t="shared" si="9"/>
        <v>40.138888888888886</v>
      </c>
    </row>
    <row r="278" spans="1:6">
      <c r="A278">
        <v>0</v>
      </c>
      <c r="B278">
        <v>4</v>
      </c>
      <c r="C278">
        <v>144.80000000000001</v>
      </c>
      <c r="D278">
        <f t="shared" si="8"/>
        <v>1380</v>
      </c>
      <c r="F278">
        <f t="shared" si="9"/>
        <v>40.222222222222221</v>
      </c>
    </row>
    <row r="279" spans="1:6">
      <c r="A279">
        <v>0</v>
      </c>
      <c r="B279">
        <v>4</v>
      </c>
      <c r="C279">
        <v>145.1</v>
      </c>
      <c r="D279">
        <f t="shared" si="8"/>
        <v>1385</v>
      </c>
      <c r="F279">
        <f t="shared" si="9"/>
        <v>40.30555555555555</v>
      </c>
    </row>
    <row r="280" spans="1:6">
      <c r="A280">
        <v>0</v>
      </c>
      <c r="B280">
        <v>4</v>
      </c>
      <c r="C280">
        <v>145.69999999999999</v>
      </c>
      <c r="D280">
        <f t="shared" si="8"/>
        <v>1390</v>
      </c>
      <c r="F280">
        <f t="shared" si="9"/>
        <v>40.472222222222221</v>
      </c>
    </row>
    <row r="281" spans="1:6">
      <c r="A281">
        <v>0</v>
      </c>
      <c r="B281">
        <v>4</v>
      </c>
      <c r="C281">
        <v>146.4</v>
      </c>
      <c r="D281">
        <f t="shared" si="8"/>
        <v>1395</v>
      </c>
      <c r="F281">
        <f t="shared" si="9"/>
        <v>40.666666666666664</v>
      </c>
    </row>
    <row r="282" spans="1:6">
      <c r="A282">
        <v>0</v>
      </c>
      <c r="B282">
        <v>4</v>
      </c>
      <c r="C282">
        <v>146.9</v>
      </c>
      <c r="D282">
        <f t="shared" si="8"/>
        <v>1400</v>
      </c>
      <c r="F282">
        <f t="shared" si="9"/>
        <v>40.805555555555557</v>
      </c>
    </row>
    <row r="283" spans="1:6">
      <c r="A283">
        <v>0</v>
      </c>
      <c r="B283">
        <v>4</v>
      </c>
      <c r="C283">
        <v>146.9</v>
      </c>
      <c r="D283">
        <f t="shared" si="8"/>
        <v>1405</v>
      </c>
      <c r="F283">
        <f t="shared" si="9"/>
        <v>40.805555555555557</v>
      </c>
    </row>
    <row r="284" spans="1:6">
      <c r="A284">
        <v>0</v>
      </c>
      <c r="B284">
        <v>4</v>
      </c>
      <c r="C284">
        <v>147.4</v>
      </c>
      <c r="D284">
        <f t="shared" si="8"/>
        <v>1410</v>
      </c>
      <c r="F284">
        <f t="shared" si="9"/>
        <v>40.944444444444443</v>
      </c>
    </row>
    <row r="285" spans="1:6">
      <c r="A285">
        <v>0</v>
      </c>
      <c r="B285">
        <v>4</v>
      </c>
      <c r="C285">
        <v>147</v>
      </c>
      <c r="D285">
        <f t="shared" si="8"/>
        <v>1415</v>
      </c>
      <c r="F285">
        <f t="shared" si="9"/>
        <v>40.833333333333336</v>
      </c>
    </row>
    <row r="286" spans="1:6">
      <c r="A286">
        <v>0</v>
      </c>
      <c r="B286">
        <v>4</v>
      </c>
      <c r="C286">
        <v>147.9</v>
      </c>
      <c r="D286">
        <f t="shared" si="8"/>
        <v>1420</v>
      </c>
      <c r="F286">
        <f t="shared" si="9"/>
        <v>41.083333333333336</v>
      </c>
    </row>
    <row r="287" spans="1:6">
      <c r="A287">
        <v>0</v>
      </c>
      <c r="B287">
        <v>4</v>
      </c>
      <c r="C287">
        <v>148.4</v>
      </c>
      <c r="D287">
        <f t="shared" si="8"/>
        <v>1425</v>
      </c>
      <c r="F287">
        <f t="shared" si="9"/>
        <v>41.222222222222221</v>
      </c>
    </row>
    <row r="288" spans="1:6">
      <c r="A288">
        <v>0</v>
      </c>
      <c r="B288">
        <v>4</v>
      </c>
      <c r="C288">
        <v>148.9</v>
      </c>
      <c r="D288">
        <f t="shared" si="8"/>
        <v>1430</v>
      </c>
      <c r="F288">
        <f t="shared" si="9"/>
        <v>41.361111111111114</v>
      </c>
    </row>
    <row r="289" spans="1:6">
      <c r="A289">
        <v>0</v>
      </c>
      <c r="B289">
        <v>4</v>
      </c>
      <c r="C289">
        <v>150.1</v>
      </c>
      <c r="D289">
        <f t="shared" si="8"/>
        <v>1435</v>
      </c>
      <c r="F289">
        <f t="shared" si="9"/>
        <v>41.694444444444443</v>
      </c>
    </row>
    <row r="290" spans="1:6">
      <c r="A290">
        <v>0</v>
      </c>
      <c r="B290">
        <v>4</v>
      </c>
      <c r="C290">
        <v>150.69999999999999</v>
      </c>
      <c r="D290">
        <f t="shared" si="8"/>
        <v>1440</v>
      </c>
      <c r="F290">
        <f t="shared" si="9"/>
        <v>41.861111111111107</v>
      </c>
    </row>
    <row r="291" spans="1:6">
      <c r="A291">
        <v>0</v>
      </c>
      <c r="B291">
        <v>4</v>
      </c>
      <c r="C291">
        <v>151.4</v>
      </c>
      <c r="D291">
        <f t="shared" si="8"/>
        <v>1445</v>
      </c>
      <c r="F291">
        <f t="shared" si="9"/>
        <v>42.055555555555557</v>
      </c>
    </row>
    <row r="292" spans="1:6">
      <c r="A292">
        <v>0</v>
      </c>
      <c r="B292">
        <v>4</v>
      </c>
      <c r="C292">
        <v>152.6</v>
      </c>
      <c r="D292">
        <f t="shared" si="8"/>
        <v>1450</v>
      </c>
      <c r="F292">
        <f t="shared" si="9"/>
        <v>42.388888888888886</v>
      </c>
    </row>
    <row r="293" spans="1:6">
      <c r="A293">
        <v>0</v>
      </c>
      <c r="B293">
        <v>4</v>
      </c>
      <c r="C293">
        <v>153.69999999999999</v>
      </c>
      <c r="D293">
        <f t="shared" si="8"/>
        <v>1455</v>
      </c>
      <c r="F293">
        <f t="shared" si="9"/>
        <v>42.694444444444443</v>
      </c>
    </row>
    <row r="294" spans="1:6">
      <c r="A294">
        <v>0</v>
      </c>
      <c r="B294">
        <v>4</v>
      </c>
      <c r="C294">
        <v>155</v>
      </c>
      <c r="D294">
        <f t="shared" si="8"/>
        <v>1460</v>
      </c>
      <c r="F294">
        <f t="shared" si="9"/>
        <v>43.055555555555557</v>
      </c>
    </row>
    <row r="295" spans="1:6">
      <c r="A295">
        <v>0</v>
      </c>
      <c r="B295">
        <v>4</v>
      </c>
      <c r="C295">
        <v>156.1</v>
      </c>
      <c r="D295">
        <f t="shared" si="8"/>
        <v>1465</v>
      </c>
      <c r="F295">
        <f t="shared" si="9"/>
        <v>43.361111111111107</v>
      </c>
    </row>
    <row r="296" spans="1:6">
      <c r="A296">
        <v>0</v>
      </c>
      <c r="B296">
        <v>4</v>
      </c>
      <c r="C296">
        <v>157.1</v>
      </c>
      <c r="D296">
        <f t="shared" si="8"/>
        <v>1470</v>
      </c>
      <c r="F296">
        <f t="shared" si="9"/>
        <v>43.638888888888886</v>
      </c>
    </row>
    <row r="297" spans="1:6">
      <c r="A297">
        <v>0</v>
      </c>
      <c r="B297">
        <v>4</v>
      </c>
      <c r="C297">
        <v>157.80000000000001</v>
      </c>
      <c r="D297">
        <f t="shared" si="8"/>
        <v>1475</v>
      </c>
      <c r="F297">
        <f t="shared" si="9"/>
        <v>43.833333333333336</v>
      </c>
    </row>
    <row r="298" spans="1:6">
      <c r="A298">
        <v>0</v>
      </c>
      <c r="B298">
        <v>4</v>
      </c>
      <c r="C298">
        <v>158.5</v>
      </c>
      <c r="D298">
        <f t="shared" si="8"/>
        <v>1480</v>
      </c>
      <c r="F298">
        <f t="shared" si="9"/>
        <v>44.027777777777779</v>
      </c>
    </row>
    <row r="299" spans="1:6">
      <c r="A299">
        <v>0</v>
      </c>
      <c r="B299">
        <v>4</v>
      </c>
      <c r="C299">
        <v>160.30000000000001</v>
      </c>
      <c r="D299">
        <f t="shared" si="8"/>
        <v>1485</v>
      </c>
      <c r="F299">
        <f t="shared" si="9"/>
        <v>44.527777777777779</v>
      </c>
    </row>
    <row r="300" spans="1:6">
      <c r="A300">
        <v>0</v>
      </c>
      <c r="B300">
        <v>4</v>
      </c>
      <c r="C300">
        <v>161.1</v>
      </c>
      <c r="D300">
        <f t="shared" si="8"/>
        <v>1490</v>
      </c>
      <c r="F300">
        <f t="shared" si="9"/>
        <v>44.75</v>
      </c>
    </row>
    <row r="301" spans="1:6">
      <c r="A301">
        <v>0</v>
      </c>
      <c r="B301">
        <v>4</v>
      </c>
      <c r="C301">
        <v>162.1</v>
      </c>
      <c r="D301">
        <f t="shared" si="8"/>
        <v>1495</v>
      </c>
      <c r="F301">
        <f t="shared" si="9"/>
        <v>45.027777777777779</v>
      </c>
    </row>
    <row r="302" spans="1:6">
      <c r="A302">
        <v>0</v>
      </c>
      <c r="B302">
        <v>4</v>
      </c>
      <c r="C302">
        <v>163.1</v>
      </c>
      <c r="D302">
        <f t="shared" si="8"/>
        <v>1500</v>
      </c>
      <c r="F302">
        <f t="shared" si="9"/>
        <v>45.30555555555555</v>
      </c>
    </row>
    <row r="303" spans="1:6">
      <c r="A303">
        <v>0</v>
      </c>
      <c r="B303">
        <v>4</v>
      </c>
      <c r="C303">
        <v>163.69999999999999</v>
      </c>
      <c r="D303">
        <f t="shared" si="8"/>
        <v>1505</v>
      </c>
      <c r="F303">
        <f t="shared" si="9"/>
        <v>45.472222222222221</v>
      </c>
    </row>
    <row r="304" spans="1:6">
      <c r="A304">
        <v>0</v>
      </c>
      <c r="B304">
        <v>4</v>
      </c>
      <c r="C304">
        <v>164.9</v>
      </c>
      <c r="D304">
        <f t="shared" si="8"/>
        <v>1510</v>
      </c>
      <c r="F304">
        <f t="shared" si="9"/>
        <v>45.805555555555557</v>
      </c>
    </row>
    <row r="305" spans="1:6">
      <c r="A305">
        <v>0</v>
      </c>
      <c r="B305">
        <v>4</v>
      </c>
      <c r="C305">
        <v>165.6</v>
      </c>
      <c r="D305">
        <f t="shared" si="8"/>
        <v>1515</v>
      </c>
      <c r="F305">
        <f t="shared" si="9"/>
        <v>46</v>
      </c>
    </row>
    <row r="306" spans="1:6">
      <c r="A306">
        <v>0</v>
      </c>
      <c r="B306">
        <v>4</v>
      </c>
      <c r="C306">
        <v>165.8</v>
      </c>
      <c r="D306">
        <f t="shared" si="8"/>
        <v>1520</v>
      </c>
      <c r="F306">
        <f t="shared" si="9"/>
        <v>46.055555555555557</v>
      </c>
    </row>
    <row r="307" spans="1:6">
      <c r="A307">
        <v>0</v>
      </c>
      <c r="B307">
        <v>4</v>
      </c>
      <c r="C307">
        <v>166.5</v>
      </c>
      <c r="D307">
        <f t="shared" si="8"/>
        <v>1525</v>
      </c>
      <c r="F307">
        <f t="shared" si="9"/>
        <v>46.25</v>
      </c>
    </row>
    <row r="308" spans="1:6">
      <c r="A308">
        <v>0</v>
      </c>
      <c r="B308">
        <v>4</v>
      </c>
      <c r="C308">
        <v>166.8</v>
      </c>
      <c r="D308">
        <f t="shared" si="8"/>
        <v>1530</v>
      </c>
      <c r="F308">
        <f t="shared" si="9"/>
        <v>46.333333333333336</v>
      </c>
    </row>
    <row r="309" spans="1:6">
      <c r="A309">
        <v>0</v>
      </c>
      <c r="B309">
        <v>4</v>
      </c>
      <c r="C309">
        <v>167</v>
      </c>
      <c r="D309">
        <f t="shared" si="8"/>
        <v>1535</v>
      </c>
      <c r="F309">
        <f t="shared" si="9"/>
        <v>46.388888888888886</v>
      </c>
    </row>
    <row r="310" spans="1:6">
      <c r="A310">
        <v>0</v>
      </c>
      <c r="B310">
        <v>4</v>
      </c>
      <c r="C310">
        <v>167.4</v>
      </c>
      <c r="D310">
        <f t="shared" si="8"/>
        <v>1540</v>
      </c>
      <c r="F310">
        <f t="shared" si="9"/>
        <v>46.5</v>
      </c>
    </row>
    <row r="311" spans="1:6">
      <c r="A311">
        <v>0</v>
      </c>
      <c r="B311">
        <v>4</v>
      </c>
      <c r="C311">
        <v>168.1</v>
      </c>
      <c r="D311">
        <f t="shared" si="8"/>
        <v>1545</v>
      </c>
      <c r="F311">
        <f t="shared" si="9"/>
        <v>46.694444444444443</v>
      </c>
    </row>
    <row r="312" spans="1:6">
      <c r="A312">
        <v>0</v>
      </c>
      <c r="B312">
        <v>4</v>
      </c>
      <c r="C312">
        <v>168.2</v>
      </c>
      <c r="D312">
        <f t="shared" si="8"/>
        <v>1550</v>
      </c>
      <c r="F312">
        <f t="shared" si="9"/>
        <v>46.722222222222221</v>
      </c>
    </row>
    <row r="313" spans="1:6">
      <c r="A313">
        <v>0</v>
      </c>
      <c r="B313">
        <v>4</v>
      </c>
      <c r="C313">
        <v>168.1</v>
      </c>
      <c r="D313">
        <f t="shared" si="8"/>
        <v>1555</v>
      </c>
      <c r="F313">
        <f t="shared" si="9"/>
        <v>46.694444444444443</v>
      </c>
    </row>
    <row r="314" spans="1:6">
      <c r="A314">
        <v>0</v>
      </c>
      <c r="B314">
        <v>4</v>
      </c>
      <c r="C314">
        <v>167.8</v>
      </c>
      <c r="D314">
        <f t="shared" si="8"/>
        <v>1560</v>
      </c>
      <c r="F314">
        <f t="shared" si="9"/>
        <v>46.611111111111114</v>
      </c>
    </row>
    <row r="315" spans="1:6">
      <c r="A315">
        <v>0</v>
      </c>
      <c r="B315">
        <v>4</v>
      </c>
      <c r="C315">
        <v>166.9</v>
      </c>
      <c r="D315">
        <f t="shared" si="8"/>
        <v>1565</v>
      </c>
      <c r="F315">
        <f t="shared" si="9"/>
        <v>46.361111111111114</v>
      </c>
    </row>
    <row r="316" spans="1:6">
      <c r="A316">
        <v>0</v>
      </c>
      <c r="B316">
        <v>4</v>
      </c>
      <c r="C316">
        <v>166.3</v>
      </c>
      <c r="D316">
        <f t="shared" si="8"/>
        <v>1570</v>
      </c>
      <c r="F316">
        <f t="shared" si="9"/>
        <v>46.19444444444445</v>
      </c>
    </row>
    <row r="317" spans="1:6">
      <c r="A317">
        <v>0</v>
      </c>
      <c r="B317">
        <v>4</v>
      </c>
      <c r="C317">
        <v>166.1</v>
      </c>
      <c r="D317">
        <f t="shared" si="8"/>
        <v>1575</v>
      </c>
      <c r="F317">
        <f t="shared" si="9"/>
        <v>46.138888888888886</v>
      </c>
    </row>
    <row r="318" spans="1:6">
      <c r="A318">
        <v>0</v>
      </c>
      <c r="B318">
        <v>4</v>
      </c>
      <c r="C318">
        <v>165.5</v>
      </c>
      <c r="D318">
        <f t="shared" si="8"/>
        <v>1580</v>
      </c>
      <c r="F318">
        <f t="shared" si="9"/>
        <v>45.972222222222221</v>
      </c>
    </row>
    <row r="319" spans="1:6">
      <c r="A319">
        <v>0</v>
      </c>
      <c r="B319">
        <v>4</v>
      </c>
      <c r="C319">
        <v>163.9</v>
      </c>
      <c r="D319">
        <f t="shared" si="8"/>
        <v>1585</v>
      </c>
      <c r="F319">
        <f t="shared" si="9"/>
        <v>45.527777777777779</v>
      </c>
    </row>
    <row r="320" spans="1:6">
      <c r="A320">
        <v>0</v>
      </c>
      <c r="B320">
        <v>4</v>
      </c>
      <c r="C320">
        <v>164.2</v>
      </c>
      <c r="D320">
        <f t="shared" si="8"/>
        <v>1590</v>
      </c>
      <c r="F320">
        <f t="shared" si="9"/>
        <v>45.611111111111107</v>
      </c>
    </row>
    <row r="321" spans="1:6">
      <c r="A321">
        <v>0</v>
      </c>
      <c r="B321">
        <v>4</v>
      </c>
      <c r="C321">
        <v>162.80000000000001</v>
      </c>
      <c r="D321">
        <f t="shared" si="8"/>
        <v>1595</v>
      </c>
      <c r="F321">
        <f t="shared" si="9"/>
        <v>45.222222222222221</v>
      </c>
    </row>
    <row r="322" spans="1:6">
      <c r="A322">
        <v>0</v>
      </c>
      <c r="B322">
        <v>4</v>
      </c>
      <c r="C322">
        <v>160.9</v>
      </c>
      <c r="D322">
        <f t="shared" si="8"/>
        <v>1600</v>
      </c>
      <c r="F322">
        <f t="shared" si="9"/>
        <v>44.694444444444443</v>
      </c>
    </row>
    <row r="323" spans="1:6">
      <c r="A323">
        <v>0</v>
      </c>
      <c r="B323">
        <v>4</v>
      </c>
      <c r="C323">
        <v>159</v>
      </c>
      <c r="D323">
        <f t="shared" ref="D323:D386" si="10">(ROW()-2)*5</f>
        <v>1605</v>
      </c>
      <c r="F323">
        <f t="shared" ref="F323:F386" si="11">C323/3.6</f>
        <v>44.166666666666664</v>
      </c>
    </row>
    <row r="324" spans="1:6">
      <c r="A324">
        <v>0</v>
      </c>
      <c r="B324">
        <v>4</v>
      </c>
      <c r="C324">
        <v>158</v>
      </c>
      <c r="D324">
        <f t="shared" si="10"/>
        <v>1610</v>
      </c>
      <c r="F324">
        <f t="shared" si="11"/>
        <v>43.888888888888886</v>
      </c>
    </row>
    <row r="325" spans="1:6">
      <c r="A325">
        <v>0</v>
      </c>
      <c r="B325">
        <v>4</v>
      </c>
      <c r="C325">
        <v>156.80000000000001</v>
      </c>
      <c r="D325">
        <f t="shared" si="10"/>
        <v>1615</v>
      </c>
      <c r="F325">
        <f t="shared" si="11"/>
        <v>43.555555555555557</v>
      </c>
    </row>
    <row r="326" spans="1:6">
      <c r="A326">
        <v>0</v>
      </c>
      <c r="B326">
        <v>4</v>
      </c>
      <c r="C326">
        <v>155.4</v>
      </c>
      <c r="D326">
        <f t="shared" si="10"/>
        <v>1620</v>
      </c>
      <c r="F326">
        <f t="shared" si="11"/>
        <v>43.166666666666664</v>
      </c>
    </row>
    <row r="327" spans="1:6">
      <c r="A327">
        <v>0</v>
      </c>
      <c r="B327">
        <v>4</v>
      </c>
      <c r="C327">
        <v>154.9</v>
      </c>
      <c r="D327">
        <f t="shared" si="10"/>
        <v>1625</v>
      </c>
      <c r="F327">
        <f t="shared" si="11"/>
        <v>43.027777777777779</v>
      </c>
    </row>
    <row r="328" spans="1:6">
      <c r="A328">
        <v>0</v>
      </c>
      <c r="B328">
        <v>4</v>
      </c>
      <c r="C328">
        <v>153.9</v>
      </c>
      <c r="D328">
        <f t="shared" si="10"/>
        <v>1630</v>
      </c>
      <c r="F328">
        <f t="shared" si="11"/>
        <v>42.75</v>
      </c>
    </row>
    <row r="329" spans="1:6">
      <c r="A329">
        <v>0</v>
      </c>
      <c r="B329">
        <v>4</v>
      </c>
      <c r="C329">
        <v>153.1</v>
      </c>
      <c r="D329">
        <f t="shared" si="10"/>
        <v>1635</v>
      </c>
      <c r="F329">
        <f t="shared" si="11"/>
        <v>42.527777777777779</v>
      </c>
    </row>
    <row r="330" spans="1:6">
      <c r="A330">
        <v>0</v>
      </c>
      <c r="B330">
        <v>4</v>
      </c>
      <c r="C330">
        <v>152.9</v>
      </c>
      <c r="D330">
        <f t="shared" si="10"/>
        <v>1640</v>
      </c>
      <c r="F330">
        <f t="shared" si="11"/>
        <v>42.472222222222221</v>
      </c>
    </row>
    <row r="331" spans="1:6">
      <c r="A331">
        <v>0</v>
      </c>
      <c r="B331">
        <v>4</v>
      </c>
      <c r="C331">
        <v>152.1</v>
      </c>
      <c r="D331">
        <f t="shared" si="10"/>
        <v>1645</v>
      </c>
      <c r="F331">
        <f t="shared" si="11"/>
        <v>42.25</v>
      </c>
    </row>
    <row r="332" spans="1:6">
      <c r="A332">
        <v>0</v>
      </c>
      <c r="B332">
        <v>4</v>
      </c>
      <c r="C332">
        <v>151.4</v>
      </c>
      <c r="D332">
        <f t="shared" si="10"/>
        <v>1650</v>
      </c>
      <c r="F332">
        <f t="shared" si="11"/>
        <v>42.055555555555557</v>
      </c>
    </row>
    <row r="333" spans="1:6">
      <c r="A333">
        <v>0</v>
      </c>
      <c r="B333">
        <v>4</v>
      </c>
      <c r="C333">
        <v>151</v>
      </c>
      <c r="D333">
        <f t="shared" si="10"/>
        <v>1655</v>
      </c>
      <c r="F333">
        <f t="shared" si="11"/>
        <v>41.944444444444443</v>
      </c>
    </row>
    <row r="334" spans="1:6">
      <c r="A334">
        <v>0</v>
      </c>
      <c r="B334">
        <v>4</v>
      </c>
      <c r="C334">
        <v>150.19999999999999</v>
      </c>
      <c r="D334">
        <f t="shared" si="10"/>
        <v>1660</v>
      </c>
      <c r="F334">
        <f t="shared" si="11"/>
        <v>41.722222222222221</v>
      </c>
    </row>
    <row r="335" spans="1:6">
      <c r="A335">
        <v>0</v>
      </c>
      <c r="B335">
        <v>4</v>
      </c>
      <c r="C335">
        <v>149.6</v>
      </c>
      <c r="D335">
        <f t="shared" si="10"/>
        <v>1665</v>
      </c>
      <c r="F335">
        <f t="shared" si="11"/>
        <v>41.55555555555555</v>
      </c>
    </row>
    <row r="336" spans="1:6">
      <c r="A336">
        <v>0</v>
      </c>
      <c r="B336">
        <v>4</v>
      </c>
      <c r="C336">
        <v>148.6</v>
      </c>
      <c r="D336">
        <f t="shared" si="10"/>
        <v>1670</v>
      </c>
      <c r="F336">
        <f t="shared" si="11"/>
        <v>41.277777777777779</v>
      </c>
    </row>
    <row r="337" spans="1:6">
      <c r="A337">
        <v>0</v>
      </c>
      <c r="B337">
        <v>4</v>
      </c>
      <c r="C337">
        <v>147.30000000000001</v>
      </c>
      <c r="D337">
        <f t="shared" si="10"/>
        <v>1675</v>
      </c>
      <c r="F337">
        <f t="shared" si="11"/>
        <v>40.916666666666671</v>
      </c>
    </row>
    <row r="338" spans="1:6">
      <c r="A338">
        <v>0</v>
      </c>
      <c r="B338">
        <v>4</v>
      </c>
      <c r="C338">
        <v>146</v>
      </c>
      <c r="D338">
        <f t="shared" si="10"/>
        <v>1680</v>
      </c>
      <c r="F338">
        <f t="shared" si="11"/>
        <v>40.555555555555557</v>
      </c>
    </row>
    <row r="339" spans="1:6">
      <c r="A339">
        <v>0</v>
      </c>
      <c r="B339">
        <v>4</v>
      </c>
      <c r="C339">
        <v>143.6</v>
      </c>
      <c r="D339">
        <f t="shared" si="10"/>
        <v>1685</v>
      </c>
      <c r="F339">
        <f t="shared" si="11"/>
        <v>39.888888888888886</v>
      </c>
    </row>
    <row r="340" spans="1:6">
      <c r="A340">
        <v>5.3</v>
      </c>
      <c r="B340">
        <v>4</v>
      </c>
      <c r="C340">
        <v>140.69999999999999</v>
      </c>
      <c r="D340">
        <f t="shared" si="10"/>
        <v>1690</v>
      </c>
      <c r="F340">
        <f t="shared" si="11"/>
        <v>39.083333333333329</v>
      </c>
    </row>
    <row r="341" spans="1:6">
      <c r="A341">
        <v>5.3</v>
      </c>
      <c r="B341">
        <v>4</v>
      </c>
      <c r="C341">
        <v>137.9</v>
      </c>
      <c r="D341">
        <f t="shared" si="10"/>
        <v>1695</v>
      </c>
      <c r="F341">
        <f t="shared" si="11"/>
        <v>38.305555555555557</v>
      </c>
    </row>
    <row r="342" spans="1:6">
      <c r="A342">
        <v>7.1</v>
      </c>
      <c r="B342">
        <v>4</v>
      </c>
      <c r="C342">
        <v>135.4</v>
      </c>
      <c r="D342">
        <f t="shared" si="10"/>
        <v>1700</v>
      </c>
      <c r="F342">
        <f t="shared" si="11"/>
        <v>37.611111111111114</v>
      </c>
    </row>
    <row r="343" spans="1:6">
      <c r="A343">
        <v>7.1</v>
      </c>
      <c r="B343">
        <v>4</v>
      </c>
      <c r="C343">
        <v>132.6</v>
      </c>
      <c r="D343">
        <f t="shared" si="10"/>
        <v>1705</v>
      </c>
      <c r="F343">
        <f t="shared" si="11"/>
        <v>36.833333333333329</v>
      </c>
    </row>
    <row r="344" spans="1:6">
      <c r="A344">
        <v>7.1</v>
      </c>
      <c r="B344">
        <v>4</v>
      </c>
      <c r="C344">
        <v>129.19999999999999</v>
      </c>
      <c r="D344">
        <f t="shared" si="10"/>
        <v>1710</v>
      </c>
      <c r="F344">
        <f t="shared" si="11"/>
        <v>35.888888888888886</v>
      </c>
    </row>
    <row r="345" spans="1:6">
      <c r="A345">
        <v>7.1</v>
      </c>
      <c r="B345">
        <v>4</v>
      </c>
      <c r="C345">
        <v>126.3</v>
      </c>
      <c r="D345">
        <f t="shared" si="10"/>
        <v>1715</v>
      </c>
      <c r="F345">
        <f t="shared" si="11"/>
        <v>35.083333333333329</v>
      </c>
    </row>
    <row r="346" spans="1:6">
      <c r="A346">
        <v>5.3</v>
      </c>
      <c r="B346">
        <v>4</v>
      </c>
      <c r="C346">
        <v>123.6</v>
      </c>
      <c r="D346">
        <f t="shared" si="10"/>
        <v>1720</v>
      </c>
      <c r="F346">
        <f t="shared" si="11"/>
        <v>34.333333333333329</v>
      </c>
    </row>
    <row r="347" spans="1:6">
      <c r="A347">
        <v>5.3</v>
      </c>
      <c r="B347">
        <v>4</v>
      </c>
      <c r="C347">
        <v>120.9</v>
      </c>
      <c r="D347">
        <f t="shared" si="10"/>
        <v>1725</v>
      </c>
      <c r="F347">
        <f t="shared" si="11"/>
        <v>33.583333333333336</v>
      </c>
    </row>
    <row r="348" spans="1:6">
      <c r="A348">
        <v>5.3</v>
      </c>
      <c r="B348">
        <v>4</v>
      </c>
      <c r="C348">
        <v>118.7</v>
      </c>
      <c r="D348">
        <f t="shared" si="10"/>
        <v>1730</v>
      </c>
      <c r="F348">
        <f t="shared" si="11"/>
        <v>32.972222222222221</v>
      </c>
    </row>
    <row r="349" spans="1:6">
      <c r="A349">
        <v>5.3</v>
      </c>
      <c r="B349">
        <v>4</v>
      </c>
      <c r="C349">
        <v>116.6</v>
      </c>
      <c r="D349">
        <f t="shared" si="10"/>
        <v>1735</v>
      </c>
      <c r="F349">
        <f t="shared" si="11"/>
        <v>32.388888888888886</v>
      </c>
    </row>
    <row r="350" spans="1:6">
      <c r="A350">
        <v>111.8</v>
      </c>
      <c r="B350">
        <v>4</v>
      </c>
      <c r="C350">
        <v>114.3</v>
      </c>
      <c r="D350">
        <f t="shared" si="10"/>
        <v>1740</v>
      </c>
      <c r="F350">
        <f t="shared" si="11"/>
        <v>31.75</v>
      </c>
    </row>
    <row r="351" spans="1:6">
      <c r="A351">
        <v>5.3</v>
      </c>
      <c r="B351">
        <v>4</v>
      </c>
      <c r="C351">
        <v>112.3</v>
      </c>
      <c r="D351">
        <f t="shared" si="10"/>
        <v>1745</v>
      </c>
      <c r="F351">
        <f t="shared" si="11"/>
        <v>31.194444444444443</v>
      </c>
    </row>
    <row r="352" spans="1:6">
      <c r="A352">
        <v>5.3</v>
      </c>
      <c r="B352">
        <v>4</v>
      </c>
      <c r="C352">
        <v>110.4</v>
      </c>
      <c r="D352">
        <f t="shared" si="10"/>
        <v>1750</v>
      </c>
      <c r="F352">
        <f t="shared" si="11"/>
        <v>30.666666666666668</v>
      </c>
    </row>
    <row r="353" spans="1:6">
      <c r="A353">
        <v>5.3</v>
      </c>
      <c r="B353">
        <v>4</v>
      </c>
      <c r="C353">
        <v>108.3</v>
      </c>
      <c r="D353">
        <f t="shared" si="10"/>
        <v>1755</v>
      </c>
      <c r="F353">
        <f t="shared" si="11"/>
        <v>30.083333333333332</v>
      </c>
    </row>
    <row r="354" spans="1:6">
      <c r="A354">
        <v>7.1</v>
      </c>
      <c r="B354">
        <v>4</v>
      </c>
      <c r="C354">
        <v>106.4</v>
      </c>
      <c r="D354">
        <f t="shared" si="10"/>
        <v>1760</v>
      </c>
      <c r="F354">
        <f t="shared" si="11"/>
        <v>29.555555555555557</v>
      </c>
    </row>
    <row r="355" spans="1:6">
      <c r="A355">
        <v>5.3</v>
      </c>
      <c r="B355">
        <v>3</v>
      </c>
      <c r="C355">
        <v>104.3</v>
      </c>
      <c r="D355">
        <f t="shared" si="10"/>
        <v>1765</v>
      </c>
      <c r="F355">
        <f t="shared" si="11"/>
        <v>28.972222222222221</v>
      </c>
    </row>
    <row r="356" spans="1:6">
      <c r="A356">
        <v>5.3</v>
      </c>
      <c r="B356">
        <v>3</v>
      </c>
      <c r="C356">
        <v>101.6</v>
      </c>
      <c r="D356">
        <f t="shared" si="10"/>
        <v>1770</v>
      </c>
      <c r="F356">
        <f t="shared" si="11"/>
        <v>28.222222222222221</v>
      </c>
    </row>
    <row r="357" spans="1:6">
      <c r="A357">
        <v>8.9</v>
      </c>
      <c r="B357">
        <v>3</v>
      </c>
      <c r="C357">
        <v>99.4</v>
      </c>
      <c r="D357">
        <f t="shared" si="10"/>
        <v>1775</v>
      </c>
      <c r="F357">
        <f t="shared" si="11"/>
        <v>27.611111111111111</v>
      </c>
    </row>
    <row r="358" spans="1:6">
      <c r="A358">
        <v>8.9</v>
      </c>
      <c r="B358">
        <v>3</v>
      </c>
      <c r="C358">
        <v>96.2</v>
      </c>
      <c r="D358">
        <f t="shared" si="10"/>
        <v>1780</v>
      </c>
      <c r="F358">
        <f t="shared" si="11"/>
        <v>26.722222222222221</v>
      </c>
    </row>
    <row r="359" spans="1:6">
      <c r="A359">
        <v>8.9</v>
      </c>
      <c r="B359">
        <v>3</v>
      </c>
      <c r="C359">
        <v>92.9</v>
      </c>
      <c r="D359">
        <f t="shared" si="10"/>
        <v>1785</v>
      </c>
      <c r="F359">
        <f t="shared" si="11"/>
        <v>25.805555555555557</v>
      </c>
    </row>
    <row r="360" spans="1:6">
      <c r="A360">
        <v>7.1</v>
      </c>
      <c r="B360">
        <v>3</v>
      </c>
      <c r="C360">
        <v>90.6</v>
      </c>
      <c r="D360">
        <f t="shared" si="10"/>
        <v>1790</v>
      </c>
      <c r="F360">
        <f t="shared" si="11"/>
        <v>25.166666666666664</v>
      </c>
    </row>
    <row r="361" spans="1:6">
      <c r="A361">
        <v>1.8</v>
      </c>
      <c r="B361">
        <v>3</v>
      </c>
      <c r="C361">
        <v>88.2</v>
      </c>
      <c r="D361">
        <f t="shared" si="10"/>
        <v>1795</v>
      </c>
      <c r="F361">
        <f t="shared" si="11"/>
        <v>24.5</v>
      </c>
    </row>
    <row r="362" spans="1:6">
      <c r="A362">
        <v>0</v>
      </c>
      <c r="B362">
        <v>2</v>
      </c>
      <c r="C362">
        <v>86.1</v>
      </c>
      <c r="D362">
        <f t="shared" si="10"/>
        <v>1800</v>
      </c>
      <c r="F362">
        <f t="shared" si="11"/>
        <v>23.916666666666664</v>
      </c>
    </row>
    <row r="363" spans="1:6">
      <c r="A363">
        <v>0</v>
      </c>
      <c r="B363">
        <v>2</v>
      </c>
      <c r="C363">
        <v>83.4</v>
      </c>
      <c r="D363">
        <f t="shared" si="10"/>
        <v>1805</v>
      </c>
      <c r="F363">
        <f t="shared" si="11"/>
        <v>23.166666666666668</v>
      </c>
    </row>
    <row r="364" spans="1:6">
      <c r="A364">
        <v>0</v>
      </c>
      <c r="B364">
        <v>2</v>
      </c>
      <c r="C364">
        <v>80.5</v>
      </c>
      <c r="D364">
        <f t="shared" si="10"/>
        <v>1810</v>
      </c>
      <c r="F364">
        <f t="shared" si="11"/>
        <v>22.361111111111111</v>
      </c>
    </row>
    <row r="365" spans="1:6">
      <c r="A365">
        <v>0</v>
      </c>
      <c r="B365">
        <v>2</v>
      </c>
      <c r="C365">
        <v>77.8</v>
      </c>
      <c r="D365">
        <f t="shared" si="10"/>
        <v>1815</v>
      </c>
      <c r="F365">
        <f t="shared" si="11"/>
        <v>21.611111111111111</v>
      </c>
    </row>
    <row r="366" spans="1:6">
      <c r="A366">
        <v>0</v>
      </c>
      <c r="B366">
        <v>2</v>
      </c>
      <c r="C366">
        <v>75.5</v>
      </c>
      <c r="D366">
        <f t="shared" si="10"/>
        <v>1820</v>
      </c>
      <c r="F366">
        <f t="shared" si="11"/>
        <v>20.972222222222221</v>
      </c>
    </row>
    <row r="367" spans="1:6">
      <c r="A367">
        <v>0</v>
      </c>
      <c r="B367">
        <v>2</v>
      </c>
      <c r="C367">
        <v>73.099999999999994</v>
      </c>
      <c r="D367">
        <f t="shared" si="10"/>
        <v>1825</v>
      </c>
      <c r="F367">
        <f t="shared" si="11"/>
        <v>20.305555555555554</v>
      </c>
    </row>
    <row r="368" spans="1:6">
      <c r="A368">
        <v>0</v>
      </c>
      <c r="B368">
        <v>2</v>
      </c>
      <c r="C368">
        <v>70.900000000000006</v>
      </c>
      <c r="D368">
        <f t="shared" si="10"/>
        <v>1830</v>
      </c>
      <c r="F368">
        <f t="shared" si="11"/>
        <v>19.694444444444446</v>
      </c>
    </row>
    <row r="369" spans="1:6">
      <c r="A369">
        <v>0</v>
      </c>
      <c r="B369">
        <v>2</v>
      </c>
      <c r="C369">
        <v>70.2</v>
      </c>
      <c r="D369">
        <f t="shared" si="10"/>
        <v>1835</v>
      </c>
      <c r="F369">
        <f t="shared" si="11"/>
        <v>19.5</v>
      </c>
    </row>
    <row r="370" spans="1:6">
      <c r="A370">
        <v>0</v>
      </c>
      <c r="B370">
        <v>2</v>
      </c>
      <c r="C370">
        <v>70</v>
      </c>
      <c r="D370">
        <f t="shared" si="10"/>
        <v>1840</v>
      </c>
      <c r="F370">
        <f t="shared" si="11"/>
        <v>19.444444444444443</v>
      </c>
    </row>
    <row r="371" spans="1:6">
      <c r="A371">
        <v>0</v>
      </c>
      <c r="B371">
        <v>2</v>
      </c>
      <c r="C371">
        <v>69.7</v>
      </c>
      <c r="D371">
        <f t="shared" si="10"/>
        <v>1845</v>
      </c>
      <c r="F371">
        <f t="shared" si="11"/>
        <v>19.361111111111111</v>
      </c>
    </row>
    <row r="372" spans="1:6">
      <c r="A372">
        <v>0</v>
      </c>
      <c r="B372">
        <v>2</v>
      </c>
      <c r="C372">
        <v>69.3</v>
      </c>
      <c r="D372">
        <f t="shared" si="10"/>
        <v>1850</v>
      </c>
      <c r="F372">
        <f t="shared" si="11"/>
        <v>19.25</v>
      </c>
    </row>
    <row r="373" spans="1:6">
      <c r="A373">
        <v>0</v>
      </c>
      <c r="B373">
        <v>2</v>
      </c>
      <c r="C373">
        <v>69.2</v>
      </c>
      <c r="D373">
        <f t="shared" si="10"/>
        <v>1855</v>
      </c>
      <c r="F373">
        <f t="shared" si="11"/>
        <v>19.222222222222221</v>
      </c>
    </row>
    <row r="374" spans="1:6">
      <c r="A374">
        <v>0</v>
      </c>
      <c r="B374">
        <v>2</v>
      </c>
      <c r="C374">
        <v>68.8</v>
      </c>
      <c r="D374">
        <f t="shared" si="10"/>
        <v>1860</v>
      </c>
      <c r="F374">
        <f t="shared" si="11"/>
        <v>19.111111111111111</v>
      </c>
    </row>
    <row r="375" spans="1:6">
      <c r="A375">
        <v>0</v>
      </c>
      <c r="B375">
        <v>2</v>
      </c>
      <c r="C375">
        <v>69.7</v>
      </c>
      <c r="D375">
        <f t="shared" si="10"/>
        <v>1865</v>
      </c>
      <c r="F375">
        <f t="shared" si="11"/>
        <v>19.361111111111111</v>
      </c>
    </row>
    <row r="376" spans="1:6">
      <c r="A376">
        <v>0</v>
      </c>
      <c r="B376">
        <v>2</v>
      </c>
      <c r="C376">
        <v>70.8</v>
      </c>
      <c r="D376">
        <f t="shared" si="10"/>
        <v>1870</v>
      </c>
      <c r="F376">
        <f t="shared" si="11"/>
        <v>19.666666666666664</v>
      </c>
    </row>
    <row r="377" spans="1:6">
      <c r="A377">
        <v>0</v>
      </c>
      <c r="B377">
        <v>2</v>
      </c>
      <c r="C377">
        <v>72.3</v>
      </c>
      <c r="D377">
        <f t="shared" si="10"/>
        <v>1875</v>
      </c>
      <c r="F377">
        <f t="shared" si="11"/>
        <v>20.083333333333332</v>
      </c>
    </row>
    <row r="378" spans="1:6">
      <c r="A378">
        <v>0</v>
      </c>
      <c r="B378">
        <v>2</v>
      </c>
      <c r="C378">
        <v>74.400000000000006</v>
      </c>
      <c r="D378">
        <f t="shared" si="10"/>
        <v>1880</v>
      </c>
      <c r="F378">
        <f t="shared" si="11"/>
        <v>20.666666666666668</v>
      </c>
    </row>
    <row r="379" spans="1:6">
      <c r="A379">
        <v>0</v>
      </c>
      <c r="B379">
        <v>2</v>
      </c>
      <c r="C379">
        <v>77.3</v>
      </c>
      <c r="D379">
        <f t="shared" si="10"/>
        <v>1885</v>
      </c>
      <c r="F379">
        <f t="shared" si="11"/>
        <v>21.472222222222221</v>
      </c>
    </row>
    <row r="380" spans="1:6">
      <c r="A380">
        <v>0</v>
      </c>
      <c r="B380">
        <v>2</v>
      </c>
      <c r="C380">
        <v>81.099999999999994</v>
      </c>
      <c r="D380">
        <f t="shared" si="10"/>
        <v>1890</v>
      </c>
      <c r="F380">
        <f t="shared" si="11"/>
        <v>22.527777777777775</v>
      </c>
    </row>
    <row r="381" spans="1:6">
      <c r="A381">
        <v>0</v>
      </c>
      <c r="B381">
        <v>2</v>
      </c>
      <c r="C381">
        <v>84.6</v>
      </c>
      <c r="D381">
        <f t="shared" si="10"/>
        <v>1895</v>
      </c>
      <c r="F381">
        <f t="shared" si="11"/>
        <v>23.499999999999996</v>
      </c>
    </row>
    <row r="382" spans="1:6">
      <c r="A382">
        <v>0</v>
      </c>
      <c r="B382">
        <v>2</v>
      </c>
      <c r="C382">
        <v>87.6</v>
      </c>
      <c r="D382">
        <f t="shared" si="10"/>
        <v>1900</v>
      </c>
      <c r="F382">
        <f t="shared" si="11"/>
        <v>24.333333333333332</v>
      </c>
    </row>
    <row r="383" spans="1:6">
      <c r="A383">
        <v>0</v>
      </c>
      <c r="B383">
        <v>2</v>
      </c>
      <c r="C383">
        <v>91.3</v>
      </c>
      <c r="D383">
        <f t="shared" si="10"/>
        <v>1905</v>
      </c>
      <c r="F383">
        <f t="shared" si="11"/>
        <v>25.361111111111111</v>
      </c>
    </row>
    <row r="384" spans="1:6">
      <c r="A384">
        <v>0</v>
      </c>
      <c r="B384">
        <v>2</v>
      </c>
      <c r="C384">
        <v>94.4</v>
      </c>
      <c r="D384">
        <f t="shared" si="10"/>
        <v>1910</v>
      </c>
      <c r="F384">
        <f t="shared" si="11"/>
        <v>26.222222222222221</v>
      </c>
    </row>
    <row r="385" spans="1:6">
      <c r="A385">
        <v>0</v>
      </c>
      <c r="B385">
        <v>2</v>
      </c>
      <c r="C385">
        <v>99.1</v>
      </c>
      <c r="D385">
        <f t="shared" si="10"/>
        <v>1915</v>
      </c>
      <c r="F385">
        <f t="shared" si="11"/>
        <v>27.527777777777775</v>
      </c>
    </row>
    <row r="386" spans="1:6">
      <c r="A386">
        <v>0</v>
      </c>
      <c r="B386">
        <v>2</v>
      </c>
      <c r="C386">
        <v>102.1</v>
      </c>
      <c r="D386">
        <f t="shared" si="10"/>
        <v>1920</v>
      </c>
      <c r="F386">
        <f t="shared" si="11"/>
        <v>28.361111111111107</v>
      </c>
    </row>
    <row r="387" spans="1:6">
      <c r="A387">
        <v>0</v>
      </c>
      <c r="B387">
        <v>2</v>
      </c>
      <c r="C387">
        <v>106.1</v>
      </c>
      <c r="D387">
        <f t="shared" ref="D387:D450" si="12">(ROW()-2)*5</f>
        <v>1925</v>
      </c>
      <c r="F387">
        <f t="shared" ref="F387:F450" si="13">C387/3.6</f>
        <v>29.472222222222221</v>
      </c>
    </row>
    <row r="388" spans="1:6">
      <c r="A388">
        <v>0</v>
      </c>
      <c r="B388">
        <v>2</v>
      </c>
      <c r="C388">
        <v>110.5</v>
      </c>
      <c r="D388">
        <f t="shared" si="12"/>
        <v>1930</v>
      </c>
      <c r="F388">
        <f t="shared" si="13"/>
        <v>30.694444444444443</v>
      </c>
    </row>
    <row r="389" spans="1:6">
      <c r="A389">
        <v>0</v>
      </c>
      <c r="B389">
        <v>2</v>
      </c>
      <c r="C389">
        <v>115.3</v>
      </c>
      <c r="D389">
        <f t="shared" si="12"/>
        <v>1935</v>
      </c>
      <c r="F389">
        <f t="shared" si="13"/>
        <v>32.027777777777779</v>
      </c>
    </row>
    <row r="390" spans="1:6">
      <c r="A390">
        <v>0</v>
      </c>
      <c r="B390">
        <v>2</v>
      </c>
      <c r="C390">
        <v>118.3</v>
      </c>
      <c r="D390">
        <f t="shared" si="12"/>
        <v>1940</v>
      </c>
      <c r="F390">
        <f t="shared" si="13"/>
        <v>32.861111111111107</v>
      </c>
    </row>
    <row r="391" spans="1:6">
      <c r="A391">
        <v>0</v>
      </c>
      <c r="B391">
        <v>3</v>
      </c>
      <c r="C391">
        <v>122</v>
      </c>
      <c r="D391">
        <f t="shared" si="12"/>
        <v>1945</v>
      </c>
      <c r="F391">
        <f t="shared" si="13"/>
        <v>33.888888888888886</v>
      </c>
    </row>
    <row r="392" spans="1:6">
      <c r="A392">
        <v>0</v>
      </c>
      <c r="B392">
        <v>3</v>
      </c>
      <c r="C392">
        <v>122.9</v>
      </c>
      <c r="D392">
        <f t="shared" si="12"/>
        <v>1950</v>
      </c>
      <c r="F392">
        <f t="shared" si="13"/>
        <v>34.138888888888893</v>
      </c>
    </row>
    <row r="393" spans="1:6">
      <c r="A393">
        <v>0</v>
      </c>
      <c r="B393">
        <v>3</v>
      </c>
      <c r="C393">
        <v>126.1</v>
      </c>
      <c r="D393">
        <f t="shared" si="12"/>
        <v>1955</v>
      </c>
      <c r="F393">
        <f t="shared" si="13"/>
        <v>35.027777777777779</v>
      </c>
    </row>
    <row r="394" spans="1:6">
      <c r="A394">
        <v>0</v>
      </c>
      <c r="B394">
        <v>3</v>
      </c>
      <c r="C394">
        <v>128.4</v>
      </c>
      <c r="D394">
        <f t="shared" si="12"/>
        <v>1960</v>
      </c>
      <c r="F394">
        <f t="shared" si="13"/>
        <v>35.666666666666664</v>
      </c>
    </row>
    <row r="395" spans="1:6">
      <c r="A395">
        <v>0</v>
      </c>
      <c r="B395">
        <v>3</v>
      </c>
      <c r="C395">
        <v>130.5</v>
      </c>
      <c r="D395">
        <f t="shared" si="12"/>
        <v>1965</v>
      </c>
      <c r="F395">
        <f t="shared" si="13"/>
        <v>36.25</v>
      </c>
    </row>
    <row r="396" spans="1:6">
      <c r="A396">
        <v>0</v>
      </c>
      <c r="B396">
        <v>3</v>
      </c>
      <c r="C396">
        <v>132.30000000000001</v>
      </c>
      <c r="D396">
        <f t="shared" si="12"/>
        <v>1970</v>
      </c>
      <c r="F396">
        <f t="shared" si="13"/>
        <v>36.75</v>
      </c>
    </row>
    <row r="397" spans="1:6">
      <c r="A397">
        <v>0</v>
      </c>
      <c r="B397">
        <v>3</v>
      </c>
      <c r="C397">
        <v>134.9</v>
      </c>
      <c r="D397">
        <f t="shared" si="12"/>
        <v>1975</v>
      </c>
      <c r="F397">
        <f t="shared" si="13"/>
        <v>37.472222222222221</v>
      </c>
    </row>
    <row r="398" spans="1:6">
      <c r="A398">
        <v>0</v>
      </c>
      <c r="B398">
        <v>3</v>
      </c>
      <c r="C398">
        <v>136.1</v>
      </c>
      <c r="D398">
        <f t="shared" si="12"/>
        <v>1980</v>
      </c>
      <c r="F398">
        <f t="shared" si="13"/>
        <v>37.80555555555555</v>
      </c>
    </row>
    <row r="399" spans="1:6">
      <c r="A399">
        <v>0</v>
      </c>
      <c r="B399">
        <v>3</v>
      </c>
      <c r="C399">
        <v>137.4</v>
      </c>
      <c r="D399">
        <f t="shared" si="12"/>
        <v>1985</v>
      </c>
      <c r="F399">
        <f t="shared" si="13"/>
        <v>38.166666666666664</v>
      </c>
    </row>
    <row r="400" spans="1:6">
      <c r="A400">
        <v>0</v>
      </c>
      <c r="B400">
        <v>3</v>
      </c>
      <c r="C400">
        <v>137.69999999999999</v>
      </c>
      <c r="D400">
        <f t="shared" si="12"/>
        <v>1990</v>
      </c>
      <c r="F400">
        <f t="shared" si="13"/>
        <v>38.249999999999993</v>
      </c>
    </row>
    <row r="401" spans="1:6">
      <c r="A401">
        <v>0</v>
      </c>
      <c r="B401">
        <v>3</v>
      </c>
      <c r="C401">
        <v>139.4</v>
      </c>
      <c r="D401">
        <f t="shared" si="12"/>
        <v>1995</v>
      </c>
      <c r="F401">
        <f t="shared" si="13"/>
        <v>38.722222222222221</v>
      </c>
    </row>
    <row r="402" spans="1:6">
      <c r="A402">
        <v>0</v>
      </c>
      <c r="B402">
        <v>3</v>
      </c>
      <c r="C402">
        <v>139.80000000000001</v>
      </c>
      <c r="D402">
        <f t="shared" si="12"/>
        <v>2000</v>
      </c>
      <c r="F402">
        <f t="shared" si="13"/>
        <v>38.833333333333336</v>
      </c>
    </row>
    <row r="403" spans="1:6">
      <c r="A403">
        <v>0</v>
      </c>
      <c r="B403">
        <v>3</v>
      </c>
      <c r="C403">
        <v>140.5</v>
      </c>
      <c r="D403">
        <f t="shared" si="12"/>
        <v>2005</v>
      </c>
      <c r="F403">
        <f t="shared" si="13"/>
        <v>39.027777777777779</v>
      </c>
    </row>
    <row r="404" spans="1:6">
      <c r="A404">
        <v>0</v>
      </c>
      <c r="B404">
        <v>3</v>
      </c>
      <c r="C404">
        <v>142.6</v>
      </c>
      <c r="D404">
        <f t="shared" si="12"/>
        <v>2010</v>
      </c>
      <c r="F404">
        <f t="shared" si="13"/>
        <v>39.611111111111107</v>
      </c>
    </row>
    <row r="405" spans="1:6">
      <c r="A405">
        <v>0</v>
      </c>
      <c r="B405">
        <v>3</v>
      </c>
      <c r="C405">
        <v>143.30000000000001</v>
      </c>
      <c r="D405">
        <f t="shared" si="12"/>
        <v>2015</v>
      </c>
      <c r="F405">
        <f t="shared" si="13"/>
        <v>39.805555555555557</v>
      </c>
    </row>
    <row r="406" spans="1:6">
      <c r="A406">
        <v>0</v>
      </c>
      <c r="B406">
        <v>3</v>
      </c>
      <c r="C406">
        <v>145.19999999999999</v>
      </c>
      <c r="D406">
        <f t="shared" si="12"/>
        <v>2020</v>
      </c>
      <c r="F406">
        <f t="shared" si="13"/>
        <v>40.333333333333329</v>
      </c>
    </row>
    <row r="407" spans="1:6">
      <c r="A407">
        <v>0</v>
      </c>
      <c r="B407">
        <v>3</v>
      </c>
      <c r="C407">
        <v>145.6</v>
      </c>
      <c r="D407">
        <f t="shared" si="12"/>
        <v>2025</v>
      </c>
      <c r="F407">
        <f t="shared" si="13"/>
        <v>40.444444444444443</v>
      </c>
    </row>
    <row r="408" spans="1:6">
      <c r="A408">
        <v>1.8</v>
      </c>
      <c r="B408">
        <v>3</v>
      </c>
      <c r="C408">
        <v>144.6</v>
      </c>
      <c r="D408">
        <f t="shared" si="12"/>
        <v>2030</v>
      </c>
      <c r="F408">
        <f t="shared" si="13"/>
        <v>40.166666666666664</v>
      </c>
    </row>
    <row r="409" spans="1:6">
      <c r="A409">
        <v>19.600000000000001</v>
      </c>
      <c r="B409">
        <v>3</v>
      </c>
      <c r="C409">
        <v>141.69999999999999</v>
      </c>
      <c r="D409">
        <f t="shared" si="12"/>
        <v>2035</v>
      </c>
      <c r="F409">
        <f t="shared" si="13"/>
        <v>39.361111111111107</v>
      </c>
    </row>
    <row r="410" spans="1:6">
      <c r="A410">
        <v>21.4</v>
      </c>
      <c r="B410">
        <v>3</v>
      </c>
      <c r="C410">
        <v>138.6</v>
      </c>
      <c r="D410">
        <f t="shared" si="12"/>
        <v>2040</v>
      </c>
      <c r="F410">
        <f t="shared" si="13"/>
        <v>38.5</v>
      </c>
    </row>
    <row r="411" spans="1:6">
      <c r="A411">
        <v>16</v>
      </c>
      <c r="B411">
        <v>3</v>
      </c>
      <c r="C411">
        <v>135.6</v>
      </c>
      <c r="D411">
        <f t="shared" si="12"/>
        <v>2045</v>
      </c>
      <c r="F411">
        <f t="shared" si="13"/>
        <v>37.666666666666664</v>
      </c>
    </row>
    <row r="412" spans="1:6">
      <c r="A412">
        <v>16</v>
      </c>
      <c r="B412">
        <v>3</v>
      </c>
      <c r="C412">
        <v>132.9</v>
      </c>
      <c r="D412">
        <f t="shared" si="12"/>
        <v>2050</v>
      </c>
      <c r="F412">
        <f t="shared" si="13"/>
        <v>36.916666666666664</v>
      </c>
    </row>
    <row r="413" spans="1:6">
      <c r="A413">
        <v>12.5</v>
      </c>
      <c r="B413">
        <v>3</v>
      </c>
      <c r="C413">
        <v>130.30000000000001</v>
      </c>
      <c r="D413">
        <f t="shared" si="12"/>
        <v>2055</v>
      </c>
      <c r="F413">
        <f t="shared" si="13"/>
        <v>36.19444444444445</v>
      </c>
    </row>
    <row r="414" spans="1:6">
      <c r="A414">
        <v>12.5</v>
      </c>
      <c r="B414">
        <v>3</v>
      </c>
      <c r="C414">
        <v>126.4</v>
      </c>
      <c r="D414">
        <f t="shared" si="12"/>
        <v>2060</v>
      </c>
      <c r="F414">
        <f t="shared" si="13"/>
        <v>35.111111111111114</v>
      </c>
    </row>
    <row r="415" spans="1:6">
      <c r="A415">
        <v>10.7</v>
      </c>
      <c r="B415">
        <v>3</v>
      </c>
      <c r="C415">
        <v>123.9</v>
      </c>
      <c r="D415">
        <f t="shared" si="12"/>
        <v>2065</v>
      </c>
      <c r="F415">
        <f t="shared" si="13"/>
        <v>34.416666666666664</v>
      </c>
    </row>
    <row r="416" spans="1:6">
      <c r="A416">
        <v>8.9</v>
      </c>
      <c r="B416">
        <v>3</v>
      </c>
      <c r="C416">
        <v>120.9</v>
      </c>
      <c r="D416">
        <f t="shared" si="12"/>
        <v>2070</v>
      </c>
      <c r="F416">
        <f t="shared" si="13"/>
        <v>33.583333333333336</v>
      </c>
    </row>
    <row r="417" spans="1:6">
      <c r="A417">
        <v>7.1</v>
      </c>
      <c r="B417">
        <v>3</v>
      </c>
      <c r="C417">
        <v>118.8</v>
      </c>
      <c r="D417">
        <f t="shared" si="12"/>
        <v>2075</v>
      </c>
      <c r="F417">
        <f t="shared" si="13"/>
        <v>33</v>
      </c>
    </row>
    <row r="418" spans="1:6">
      <c r="A418">
        <v>3.6</v>
      </c>
      <c r="B418">
        <v>3</v>
      </c>
      <c r="C418">
        <v>116.4</v>
      </c>
      <c r="D418">
        <f t="shared" si="12"/>
        <v>2080</v>
      </c>
      <c r="F418">
        <f t="shared" si="13"/>
        <v>32.333333333333336</v>
      </c>
    </row>
    <row r="419" spans="1:6">
      <c r="A419">
        <v>1.8</v>
      </c>
      <c r="B419">
        <v>3</v>
      </c>
      <c r="C419">
        <v>113.9</v>
      </c>
      <c r="D419">
        <f t="shared" si="12"/>
        <v>2085</v>
      </c>
      <c r="F419">
        <f t="shared" si="13"/>
        <v>31.638888888888889</v>
      </c>
    </row>
    <row r="420" spans="1:6">
      <c r="A420">
        <v>1.8</v>
      </c>
      <c r="B420">
        <v>3</v>
      </c>
      <c r="C420">
        <v>112.1</v>
      </c>
      <c r="D420">
        <f t="shared" si="12"/>
        <v>2090</v>
      </c>
      <c r="F420">
        <f t="shared" si="13"/>
        <v>31.138888888888886</v>
      </c>
    </row>
    <row r="421" spans="1:6">
      <c r="A421">
        <v>0</v>
      </c>
      <c r="B421">
        <v>3</v>
      </c>
      <c r="C421">
        <v>109.8</v>
      </c>
      <c r="D421">
        <f t="shared" si="12"/>
        <v>2095</v>
      </c>
      <c r="F421">
        <f t="shared" si="13"/>
        <v>30.5</v>
      </c>
    </row>
    <row r="422" spans="1:6">
      <c r="A422">
        <v>3.6</v>
      </c>
      <c r="B422">
        <v>3</v>
      </c>
      <c r="C422">
        <v>107.8</v>
      </c>
      <c r="D422">
        <f t="shared" si="12"/>
        <v>2100</v>
      </c>
      <c r="F422">
        <f t="shared" si="13"/>
        <v>29.944444444444443</v>
      </c>
    </row>
    <row r="423" spans="1:6">
      <c r="A423">
        <v>5.3</v>
      </c>
      <c r="B423">
        <v>3</v>
      </c>
      <c r="C423">
        <v>105.3</v>
      </c>
      <c r="D423">
        <f t="shared" si="12"/>
        <v>2105</v>
      </c>
      <c r="F423">
        <f t="shared" si="13"/>
        <v>29.25</v>
      </c>
    </row>
    <row r="424" spans="1:6">
      <c r="A424">
        <v>8.9</v>
      </c>
      <c r="B424">
        <v>3</v>
      </c>
      <c r="C424">
        <v>102.2</v>
      </c>
      <c r="D424">
        <f t="shared" si="12"/>
        <v>2110</v>
      </c>
      <c r="F424">
        <f t="shared" si="13"/>
        <v>28.388888888888889</v>
      </c>
    </row>
    <row r="425" spans="1:6">
      <c r="A425">
        <v>8.9</v>
      </c>
      <c r="B425">
        <v>3</v>
      </c>
      <c r="C425">
        <v>99.8</v>
      </c>
      <c r="D425">
        <f t="shared" si="12"/>
        <v>2115</v>
      </c>
      <c r="F425">
        <f t="shared" si="13"/>
        <v>27.722222222222221</v>
      </c>
    </row>
    <row r="426" spans="1:6">
      <c r="A426">
        <v>5.3</v>
      </c>
      <c r="B426">
        <v>3</v>
      </c>
      <c r="C426">
        <v>97.4</v>
      </c>
      <c r="D426">
        <f t="shared" si="12"/>
        <v>2120</v>
      </c>
      <c r="F426">
        <f t="shared" si="13"/>
        <v>27.055555555555557</v>
      </c>
    </row>
    <row r="427" spans="1:6">
      <c r="A427">
        <v>1.8</v>
      </c>
      <c r="B427">
        <v>3</v>
      </c>
      <c r="C427">
        <v>94.9</v>
      </c>
      <c r="D427">
        <f t="shared" si="12"/>
        <v>2125</v>
      </c>
      <c r="F427">
        <f t="shared" si="13"/>
        <v>26.361111111111111</v>
      </c>
    </row>
    <row r="428" spans="1:6">
      <c r="A428">
        <v>1.8</v>
      </c>
      <c r="B428">
        <v>3</v>
      </c>
      <c r="C428">
        <v>93.1</v>
      </c>
      <c r="D428">
        <f t="shared" si="12"/>
        <v>2130</v>
      </c>
      <c r="F428">
        <f t="shared" si="13"/>
        <v>25.861111111111107</v>
      </c>
    </row>
    <row r="429" spans="1:6">
      <c r="A429">
        <v>1.8</v>
      </c>
      <c r="B429">
        <v>3</v>
      </c>
      <c r="C429">
        <v>91.3</v>
      </c>
      <c r="D429">
        <f t="shared" si="12"/>
        <v>2135</v>
      </c>
      <c r="F429">
        <f t="shared" si="13"/>
        <v>25.361111111111111</v>
      </c>
    </row>
    <row r="430" spans="1:6">
      <c r="A430">
        <v>0</v>
      </c>
      <c r="B430">
        <v>3</v>
      </c>
      <c r="C430">
        <v>89.9</v>
      </c>
      <c r="D430">
        <f t="shared" si="12"/>
        <v>2140</v>
      </c>
      <c r="F430">
        <f t="shared" si="13"/>
        <v>24.972222222222221</v>
      </c>
    </row>
    <row r="431" spans="1:6">
      <c r="A431">
        <v>0</v>
      </c>
      <c r="B431">
        <v>3</v>
      </c>
      <c r="C431">
        <v>88.5</v>
      </c>
      <c r="D431">
        <f t="shared" si="12"/>
        <v>2145</v>
      </c>
      <c r="F431">
        <f t="shared" si="13"/>
        <v>24.583333333333332</v>
      </c>
    </row>
    <row r="432" spans="1:6">
      <c r="A432">
        <v>0</v>
      </c>
      <c r="B432">
        <v>3</v>
      </c>
      <c r="C432">
        <v>87.1</v>
      </c>
      <c r="D432">
        <f t="shared" si="12"/>
        <v>2150</v>
      </c>
      <c r="F432">
        <f t="shared" si="13"/>
        <v>24.194444444444443</v>
      </c>
    </row>
    <row r="433" spans="1:6">
      <c r="A433">
        <v>0</v>
      </c>
      <c r="B433">
        <v>3</v>
      </c>
      <c r="C433">
        <v>85.6</v>
      </c>
      <c r="D433">
        <f t="shared" si="12"/>
        <v>2155</v>
      </c>
      <c r="F433">
        <f t="shared" si="13"/>
        <v>23.777777777777775</v>
      </c>
    </row>
    <row r="434" spans="1:6">
      <c r="A434">
        <v>0</v>
      </c>
      <c r="B434">
        <v>3</v>
      </c>
      <c r="C434">
        <v>85.4</v>
      </c>
      <c r="D434">
        <f t="shared" si="12"/>
        <v>2160</v>
      </c>
      <c r="F434">
        <f t="shared" si="13"/>
        <v>23.722222222222225</v>
      </c>
    </row>
    <row r="435" spans="1:6">
      <c r="A435">
        <v>0</v>
      </c>
      <c r="B435">
        <v>3</v>
      </c>
      <c r="C435">
        <v>85.6</v>
      </c>
      <c r="D435">
        <f t="shared" si="12"/>
        <v>2165</v>
      </c>
      <c r="F435">
        <f t="shared" si="13"/>
        <v>23.777777777777775</v>
      </c>
    </row>
    <row r="436" spans="1:6">
      <c r="A436">
        <v>0</v>
      </c>
      <c r="B436">
        <v>3</v>
      </c>
      <c r="C436">
        <v>86.1</v>
      </c>
      <c r="D436">
        <f t="shared" si="12"/>
        <v>2170</v>
      </c>
      <c r="F436">
        <f t="shared" si="13"/>
        <v>23.916666666666664</v>
      </c>
    </row>
    <row r="437" spans="1:6">
      <c r="A437">
        <v>0</v>
      </c>
      <c r="B437">
        <v>3</v>
      </c>
      <c r="C437">
        <v>86.8</v>
      </c>
      <c r="D437">
        <f t="shared" si="12"/>
        <v>2175</v>
      </c>
      <c r="F437">
        <f t="shared" si="13"/>
        <v>24.111111111111111</v>
      </c>
    </row>
    <row r="438" spans="1:6">
      <c r="A438">
        <v>0</v>
      </c>
      <c r="B438">
        <v>3</v>
      </c>
      <c r="C438">
        <v>87.9</v>
      </c>
      <c r="D438">
        <f t="shared" si="12"/>
        <v>2180</v>
      </c>
      <c r="F438">
        <f t="shared" si="13"/>
        <v>24.416666666666668</v>
      </c>
    </row>
    <row r="439" spans="1:6">
      <c r="A439">
        <v>0</v>
      </c>
      <c r="B439">
        <v>3</v>
      </c>
      <c r="C439">
        <v>88.8</v>
      </c>
      <c r="D439">
        <f t="shared" si="12"/>
        <v>2185</v>
      </c>
      <c r="F439">
        <f t="shared" si="13"/>
        <v>24.666666666666664</v>
      </c>
    </row>
    <row r="440" spans="1:6">
      <c r="A440">
        <v>0</v>
      </c>
      <c r="B440">
        <v>3</v>
      </c>
      <c r="C440">
        <v>89.9</v>
      </c>
      <c r="D440">
        <f t="shared" si="12"/>
        <v>2190</v>
      </c>
      <c r="F440">
        <f t="shared" si="13"/>
        <v>24.972222222222221</v>
      </c>
    </row>
    <row r="441" spans="1:6">
      <c r="A441">
        <v>0</v>
      </c>
      <c r="B441">
        <v>3</v>
      </c>
      <c r="C441">
        <v>91.8</v>
      </c>
      <c r="D441">
        <f t="shared" si="12"/>
        <v>2195</v>
      </c>
      <c r="F441">
        <f t="shared" si="13"/>
        <v>25.5</v>
      </c>
    </row>
    <row r="442" spans="1:6">
      <c r="A442">
        <v>0</v>
      </c>
      <c r="B442">
        <v>3</v>
      </c>
      <c r="C442">
        <v>93.6</v>
      </c>
      <c r="D442">
        <f t="shared" si="12"/>
        <v>2200</v>
      </c>
      <c r="F442">
        <f t="shared" si="13"/>
        <v>25.999999999999996</v>
      </c>
    </row>
    <row r="443" spans="1:6">
      <c r="A443">
        <v>0</v>
      </c>
      <c r="B443">
        <v>3</v>
      </c>
      <c r="C443">
        <v>95.4</v>
      </c>
      <c r="D443">
        <f t="shared" si="12"/>
        <v>2205</v>
      </c>
      <c r="F443">
        <f t="shared" si="13"/>
        <v>26.5</v>
      </c>
    </row>
    <row r="444" spans="1:6">
      <c r="A444">
        <v>0</v>
      </c>
      <c r="B444">
        <v>3</v>
      </c>
      <c r="C444">
        <v>97.9</v>
      </c>
      <c r="D444">
        <f t="shared" si="12"/>
        <v>2210</v>
      </c>
      <c r="F444">
        <f t="shared" si="13"/>
        <v>27.194444444444446</v>
      </c>
    </row>
    <row r="445" spans="1:6">
      <c r="A445">
        <v>0</v>
      </c>
      <c r="B445">
        <v>3</v>
      </c>
      <c r="C445">
        <v>99.5</v>
      </c>
      <c r="D445">
        <f t="shared" si="12"/>
        <v>2215</v>
      </c>
      <c r="F445">
        <f t="shared" si="13"/>
        <v>27.638888888888889</v>
      </c>
    </row>
    <row r="446" spans="1:6">
      <c r="A446">
        <v>0</v>
      </c>
      <c r="B446">
        <v>3</v>
      </c>
      <c r="C446">
        <v>100.7</v>
      </c>
      <c r="D446">
        <f t="shared" si="12"/>
        <v>2220</v>
      </c>
      <c r="F446">
        <f t="shared" si="13"/>
        <v>27.972222222222221</v>
      </c>
    </row>
    <row r="447" spans="1:6">
      <c r="A447">
        <v>0</v>
      </c>
      <c r="B447">
        <v>3</v>
      </c>
      <c r="C447">
        <v>102.4</v>
      </c>
      <c r="D447">
        <f t="shared" si="12"/>
        <v>2225</v>
      </c>
      <c r="F447">
        <f t="shared" si="13"/>
        <v>28.444444444444446</v>
      </c>
    </row>
    <row r="448" spans="1:6">
      <c r="A448">
        <v>0</v>
      </c>
      <c r="B448">
        <v>3</v>
      </c>
      <c r="C448">
        <v>103.3</v>
      </c>
      <c r="D448">
        <f t="shared" si="12"/>
        <v>2230</v>
      </c>
      <c r="F448">
        <f t="shared" si="13"/>
        <v>28.694444444444443</v>
      </c>
    </row>
    <row r="449" spans="1:6">
      <c r="A449">
        <v>0</v>
      </c>
      <c r="B449">
        <v>3</v>
      </c>
      <c r="C449">
        <v>104</v>
      </c>
      <c r="D449">
        <f t="shared" si="12"/>
        <v>2235</v>
      </c>
      <c r="F449">
        <f t="shared" si="13"/>
        <v>28.888888888888889</v>
      </c>
    </row>
    <row r="450" spans="1:6">
      <c r="A450">
        <v>0</v>
      </c>
      <c r="B450">
        <v>3</v>
      </c>
      <c r="C450">
        <v>105.3</v>
      </c>
      <c r="D450">
        <f t="shared" si="12"/>
        <v>2240</v>
      </c>
      <c r="F450">
        <f t="shared" si="13"/>
        <v>29.25</v>
      </c>
    </row>
    <row r="451" spans="1:6">
      <c r="A451">
        <v>0</v>
      </c>
      <c r="B451">
        <v>3</v>
      </c>
      <c r="C451">
        <v>106</v>
      </c>
      <c r="D451">
        <f t="shared" ref="D451:D514" si="14">(ROW()-2)*5</f>
        <v>2245</v>
      </c>
      <c r="F451">
        <f t="shared" ref="F451:F514" si="15">C451/3.6</f>
        <v>29.444444444444443</v>
      </c>
    </row>
    <row r="452" spans="1:6">
      <c r="A452">
        <v>0</v>
      </c>
      <c r="B452">
        <v>3</v>
      </c>
      <c r="C452">
        <v>106.6</v>
      </c>
      <c r="D452">
        <f t="shared" si="14"/>
        <v>2250</v>
      </c>
      <c r="F452">
        <f t="shared" si="15"/>
        <v>29.611111111111107</v>
      </c>
    </row>
    <row r="453" spans="1:6">
      <c r="A453">
        <v>0</v>
      </c>
      <c r="B453">
        <v>3</v>
      </c>
      <c r="C453">
        <v>106.9</v>
      </c>
      <c r="D453">
        <f t="shared" si="14"/>
        <v>2255</v>
      </c>
      <c r="F453">
        <f t="shared" si="15"/>
        <v>29.694444444444446</v>
      </c>
    </row>
    <row r="454" spans="1:6">
      <c r="A454">
        <v>0</v>
      </c>
      <c r="B454">
        <v>3</v>
      </c>
      <c r="C454">
        <v>108.1</v>
      </c>
      <c r="D454">
        <f t="shared" si="14"/>
        <v>2260</v>
      </c>
      <c r="F454">
        <f t="shared" si="15"/>
        <v>30.027777777777775</v>
      </c>
    </row>
    <row r="455" spans="1:6">
      <c r="A455">
        <v>0</v>
      </c>
      <c r="B455">
        <v>3</v>
      </c>
      <c r="C455">
        <v>108.5</v>
      </c>
      <c r="D455">
        <f t="shared" si="14"/>
        <v>2265</v>
      </c>
      <c r="F455">
        <f t="shared" si="15"/>
        <v>30.138888888888889</v>
      </c>
    </row>
    <row r="456" spans="1:6">
      <c r="A456">
        <v>0</v>
      </c>
      <c r="B456">
        <v>3</v>
      </c>
      <c r="C456">
        <v>109.9</v>
      </c>
      <c r="D456">
        <f t="shared" si="14"/>
        <v>2270</v>
      </c>
      <c r="F456">
        <f t="shared" si="15"/>
        <v>30.527777777777779</v>
      </c>
    </row>
    <row r="457" spans="1:6">
      <c r="A457">
        <v>0</v>
      </c>
      <c r="B457">
        <v>3</v>
      </c>
      <c r="C457">
        <v>111.3</v>
      </c>
      <c r="D457">
        <f t="shared" si="14"/>
        <v>2275</v>
      </c>
      <c r="F457">
        <f t="shared" si="15"/>
        <v>30.916666666666664</v>
      </c>
    </row>
    <row r="458" spans="1:6">
      <c r="A458">
        <v>0</v>
      </c>
      <c r="B458">
        <v>3</v>
      </c>
      <c r="C458">
        <v>112.6</v>
      </c>
      <c r="D458">
        <f t="shared" si="14"/>
        <v>2280</v>
      </c>
      <c r="F458">
        <f t="shared" si="15"/>
        <v>31.277777777777775</v>
      </c>
    </row>
    <row r="459" spans="1:6">
      <c r="A459">
        <v>0</v>
      </c>
      <c r="B459">
        <v>3</v>
      </c>
      <c r="C459">
        <v>114.2</v>
      </c>
      <c r="D459">
        <f t="shared" si="14"/>
        <v>2285</v>
      </c>
      <c r="F459">
        <f t="shared" si="15"/>
        <v>31.722222222222221</v>
      </c>
    </row>
    <row r="460" spans="1:6">
      <c r="A460">
        <v>0</v>
      </c>
      <c r="B460">
        <v>3</v>
      </c>
      <c r="C460">
        <v>115.9</v>
      </c>
      <c r="D460">
        <f t="shared" si="14"/>
        <v>2290</v>
      </c>
      <c r="F460">
        <f t="shared" si="15"/>
        <v>32.194444444444443</v>
      </c>
    </row>
    <row r="461" spans="1:6">
      <c r="A461">
        <v>0</v>
      </c>
      <c r="B461">
        <v>3</v>
      </c>
      <c r="C461">
        <v>117.8</v>
      </c>
      <c r="D461">
        <f t="shared" si="14"/>
        <v>2295</v>
      </c>
      <c r="F461">
        <f t="shared" si="15"/>
        <v>32.722222222222221</v>
      </c>
    </row>
    <row r="462" spans="1:6">
      <c r="A462">
        <v>0</v>
      </c>
      <c r="B462">
        <v>3</v>
      </c>
      <c r="C462">
        <v>120.4</v>
      </c>
      <c r="D462">
        <f t="shared" si="14"/>
        <v>2300</v>
      </c>
      <c r="F462">
        <f t="shared" si="15"/>
        <v>33.444444444444443</v>
      </c>
    </row>
    <row r="463" spans="1:6">
      <c r="A463">
        <v>0</v>
      </c>
      <c r="B463">
        <v>3</v>
      </c>
      <c r="C463">
        <v>122.8</v>
      </c>
      <c r="D463">
        <f t="shared" si="14"/>
        <v>2305</v>
      </c>
      <c r="F463">
        <f t="shared" si="15"/>
        <v>34.111111111111107</v>
      </c>
    </row>
    <row r="464" spans="1:6">
      <c r="A464">
        <v>0</v>
      </c>
      <c r="B464">
        <v>3</v>
      </c>
      <c r="C464">
        <v>125</v>
      </c>
      <c r="D464">
        <f t="shared" si="14"/>
        <v>2310</v>
      </c>
      <c r="F464">
        <f t="shared" si="15"/>
        <v>34.722222222222221</v>
      </c>
    </row>
    <row r="465" spans="1:6">
      <c r="A465">
        <v>0</v>
      </c>
      <c r="B465">
        <v>3</v>
      </c>
      <c r="C465">
        <v>128</v>
      </c>
      <c r="D465">
        <f t="shared" si="14"/>
        <v>2315</v>
      </c>
      <c r="F465">
        <f t="shared" si="15"/>
        <v>35.555555555555557</v>
      </c>
    </row>
    <row r="466" spans="1:6">
      <c r="A466">
        <v>0</v>
      </c>
      <c r="B466">
        <v>3</v>
      </c>
      <c r="C466">
        <v>130.80000000000001</v>
      </c>
      <c r="D466">
        <f t="shared" si="14"/>
        <v>2320</v>
      </c>
      <c r="F466">
        <f t="shared" si="15"/>
        <v>36.333333333333336</v>
      </c>
    </row>
    <row r="467" spans="1:6">
      <c r="A467">
        <v>0</v>
      </c>
      <c r="B467">
        <v>3</v>
      </c>
      <c r="C467">
        <v>132.69999999999999</v>
      </c>
      <c r="D467">
        <f t="shared" si="14"/>
        <v>2325</v>
      </c>
      <c r="F467">
        <f t="shared" si="15"/>
        <v>36.861111111111107</v>
      </c>
    </row>
    <row r="468" spans="1:6">
      <c r="A468">
        <v>0</v>
      </c>
      <c r="B468">
        <v>3</v>
      </c>
      <c r="C468">
        <v>135.5</v>
      </c>
      <c r="D468">
        <f t="shared" si="14"/>
        <v>2330</v>
      </c>
      <c r="F468">
        <f t="shared" si="15"/>
        <v>37.638888888888886</v>
      </c>
    </row>
    <row r="469" spans="1:6">
      <c r="A469">
        <v>0</v>
      </c>
      <c r="B469">
        <v>3</v>
      </c>
      <c r="C469">
        <v>138</v>
      </c>
      <c r="D469">
        <f t="shared" si="14"/>
        <v>2335</v>
      </c>
      <c r="F469">
        <f t="shared" si="15"/>
        <v>38.333333333333336</v>
      </c>
    </row>
    <row r="470" spans="1:6">
      <c r="A470">
        <v>0</v>
      </c>
      <c r="B470">
        <v>3</v>
      </c>
      <c r="C470">
        <v>140</v>
      </c>
      <c r="D470">
        <f t="shared" si="14"/>
        <v>2340</v>
      </c>
      <c r="F470">
        <f t="shared" si="15"/>
        <v>38.888888888888886</v>
      </c>
    </row>
    <row r="471" spans="1:6">
      <c r="A471">
        <v>0</v>
      </c>
      <c r="B471">
        <v>3</v>
      </c>
      <c r="C471">
        <v>142.5</v>
      </c>
      <c r="D471">
        <f t="shared" si="14"/>
        <v>2345</v>
      </c>
      <c r="F471">
        <f t="shared" si="15"/>
        <v>39.583333333333336</v>
      </c>
    </row>
    <row r="472" spans="1:6">
      <c r="A472">
        <v>0</v>
      </c>
      <c r="B472">
        <v>3</v>
      </c>
      <c r="C472">
        <v>144.6</v>
      </c>
      <c r="D472">
        <f t="shared" si="14"/>
        <v>2350</v>
      </c>
      <c r="F472">
        <f t="shared" si="15"/>
        <v>40.166666666666664</v>
      </c>
    </row>
    <row r="473" spans="1:6">
      <c r="A473">
        <v>0</v>
      </c>
      <c r="B473">
        <v>3</v>
      </c>
      <c r="C473">
        <v>146.80000000000001</v>
      </c>
      <c r="D473">
        <f t="shared" si="14"/>
        <v>2355</v>
      </c>
      <c r="F473">
        <f t="shared" si="15"/>
        <v>40.777777777777779</v>
      </c>
    </row>
    <row r="474" spans="1:6">
      <c r="A474">
        <v>0</v>
      </c>
      <c r="B474">
        <v>3</v>
      </c>
      <c r="C474">
        <v>149</v>
      </c>
      <c r="D474">
        <f t="shared" si="14"/>
        <v>2360</v>
      </c>
      <c r="F474">
        <f t="shared" si="15"/>
        <v>41.388888888888886</v>
      </c>
    </row>
    <row r="475" spans="1:6">
      <c r="A475">
        <v>0</v>
      </c>
      <c r="B475">
        <v>3</v>
      </c>
      <c r="C475">
        <v>151.30000000000001</v>
      </c>
      <c r="D475">
        <f t="shared" si="14"/>
        <v>2365</v>
      </c>
      <c r="F475">
        <f t="shared" si="15"/>
        <v>42.027777777777779</v>
      </c>
    </row>
    <row r="476" spans="1:6">
      <c r="A476">
        <v>0</v>
      </c>
      <c r="B476">
        <v>3</v>
      </c>
      <c r="C476">
        <v>154.1</v>
      </c>
      <c r="D476">
        <f t="shared" si="14"/>
        <v>2370</v>
      </c>
      <c r="F476">
        <f t="shared" si="15"/>
        <v>42.80555555555555</v>
      </c>
    </row>
    <row r="477" spans="1:6">
      <c r="A477">
        <v>0</v>
      </c>
      <c r="B477">
        <v>3</v>
      </c>
      <c r="C477">
        <v>156.6</v>
      </c>
      <c r="D477">
        <f t="shared" si="14"/>
        <v>2375</v>
      </c>
      <c r="F477">
        <f t="shared" si="15"/>
        <v>43.5</v>
      </c>
    </row>
    <row r="478" spans="1:6">
      <c r="A478">
        <v>0</v>
      </c>
      <c r="B478">
        <v>3</v>
      </c>
      <c r="C478">
        <v>159.1</v>
      </c>
      <c r="D478">
        <f t="shared" si="14"/>
        <v>2380</v>
      </c>
      <c r="F478">
        <f t="shared" si="15"/>
        <v>44.194444444444443</v>
      </c>
    </row>
    <row r="479" spans="1:6">
      <c r="A479">
        <v>0</v>
      </c>
      <c r="B479">
        <v>3</v>
      </c>
      <c r="C479">
        <v>161</v>
      </c>
      <c r="D479">
        <f t="shared" si="14"/>
        <v>2385</v>
      </c>
      <c r="F479">
        <f t="shared" si="15"/>
        <v>44.722222222222221</v>
      </c>
    </row>
    <row r="480" spans="1:6">
      <c r="A480">
        <v>0</v>
      </c>
      <c r="B480">
        <v>3</v>
      </c>
      <c r="C480">
        <v>163.1</v>
      </c>
      <c r="D480">
        <f t="shared" si="14"/>
        <v>2390</v>
      </c>
      <c r="F480">
        <f t="shared" si="15"/>
        <v>45.30555555555555</v>
      </c>
    </row>
    <row r="481" spans="1:6">
      <c r="A481">
        <v>0</v>
      </c>
      <c r="B481">
        <v>3</v>
      </c>
      <c r="C481">
        <v>165.9</v>
      </c>
      <c r="D481">
        <f t="shared" si="14"/>
        <v>2395</v>
      </c>
      <c r="F481">
        <f t="shared" si="15"/>
        <v>46.083333333333336</v>
      </c>
    </row>
    <row r="482" spans="1:6">
      <c r="A482">
        <v>0</v>
      </c>
      <c r="B482">
        <v>3</v>
      </c>
      <c r="C482">
        <v>168.6</v>
      </c>
      <c r="D482">
        <f t="shared" si="14"/>
        <v>2400</v>
      </c>
      <c r="F482">
        <f t="shared" si="15"/>
        <v>46.833333333333329</v>
      </c>
    </row>
    <row r="483" spans="1:6">
      <c r="A483">
        <v>0</v>
      </c>
      <c r="B483">
        <v>3</v>
      </c>
      <c r="C483">
        <v>170.3</v>
      </c>
      <c r="D483">
        <f t="shared" si="14"/>
        <v>2405</v>
      </c>
      <c r="F483">
        <f t="shared" si="15"/>
        <v>47.305555555555557</v>
      </c>
    </row>
    <row r="484" spans="1:6">
      <c r="A484">
        <v>0</v>
      </c>
      <c r="B484">
        <v>3</v>
      </c>
      <c r="C484">
        <v>172.5</v>
      </c>
      <c r="D484">
        <f t="shared" si="14"/>
        <v>2410</v>
      </c>
      <c r="F484">
        <f t="shared" si="15"/>
        <v>47.916666666666664</v>
      </c>
    </row>
    <row r="485" spans="1:6">
      <c r="A485">
        <v>0</v>
      </c>
      <c r="B485">
        <v>4</v>
      </c>
      <c r="C485">
        <v>174.6</v>
      </c>
      <c r="D485">
        <f t="shared" si="14"/>
        <v>2415</v>
      </c>
      <c r="F485">
        <f t="shared" si="15"/>
        <v>48.5</v>
      </c>
    </row>
    <row r="486" spans="1:6">
      <c r="A486">
        <v>0</v>
      </c>
      <c r="B486">
        <v>4</v>
      </c>
      <c r="C486">
        <v>174.6</v>
      </c>
      <c r="D486">
        <f t="shared" si="14"/>
        <v>2420</v>
      </c>
      <c r="F486">
        <f t="shared" si="15"/>
        <v>48.5</v>
      </c>
    </row>
    <row r="487" spans="1:6">
      <c r="A487">
        <v>0</v>
      </c>
      <c r="B487">
        <v>4</v>
      </c>
      <c r="C487">
        <v>176</v>
      </c>
      <c r="D487">
        <f t="shared" si="14"/>
        <v>2425</v>
      </c>
      <c r="F487">
        <f t="shared" si="15"/>
        <v>48.888888888888886</v>
      </c>
    </row>
    <row r="488" spans="1:6">
      <c r="A488">
        <v>0</v>
      </c>
      <c r="B488">
        <v>4</v>
      </c>
      <c r="C488">
        <v>178.1</v>
      </c>
      <c r="D488">
        <f t="shared" si="14"/>
        <v>2430</v>
      </c>
      <c r="F488">
        <f t="shared" si="15"/>
        <v>49.472222222222221</v>
      </c>
    </row>
    <row r="489" spans="1:6">
      <c r="A489">
        <v>0</v>
      </c>
      <c r="B489">
        <v>4</v>
      </c>
      <c r="C489">
        <v>180.2</v>
      </c>
      <c r="D489">
        <f t="shared" si="14"/>
        <v>2435</v>
      </c>
      <c r="F489">
        <f t="shared" si="15"/>
        <v>50.05555555555555</v>
      </c>
    </row>
    <row r="490" spans="1:6">
      <c r="A490">
        <v>0</v>
      </c>
      <c r="B490">
        <v>4</v>
      </c>
      <c r="C490">
        <v>181.5</v>
      </c>
      <c r="D490">
        <f t="shared" si="14"/>
        <v>2440</v>
      </c>
      <c r="F490">
        <f t="shared" si="15"/>
        <v>50.416666666666664</v>
      </c>
    </row>
    <row r="491" spans="1:6">
      <c r="A491">
        <v>0</v>
      </c>
      <c r="B491">
        <v>4</v>
      </c>
      <c r="C491">
        <v>183.6</v>
      </c>
      <c r="D491">
        <f t="shared" si="14"/>
        <v>2445</v>
      </c>
      <c r="F491">
        <f t="shared" si="15"/>
        <v>51</v>
      </c>
    </row>
    <row r="492" spans="1:6">
      <c r="A492">
        <v>0</v>
      </c>
      <c r="B492">
        <v>4</v>
      </c>
      <c r="C492">
        <v>185.2</v>
      </c>
      <c r="D492">
        <f t="shared" si="14"/>
        <v>2450</v>
      </c>
      <c r="F492">
        <f t="shared" si="15"/>
        <v>51.444444444444443</v>
      </c>
    </row>
    <row r="493" spans="1:6">
      <c r="A493">
        <v>0</v>
      </c>
      <c r="B493">
        <v>4</v>
      </c>
      <c r="C493">
        <v>186.3</v>
      </c>
      <c r="D493">
        <f t="shared" si="14"/>
        <v>2455</v>
      </c>
      <c r="F493">
        <f t="shared" si="15"/>
        <v>51.75</v>
      </c>
    </row>
    <row r="494" spans="1:6">
      <c r="A494">
        <v>0</v>
      </c>
      <c r="B494">
        <v>4</v>
      </c>
      <c r="C494">
        <v>188.4</v>
      </c>
      <c r="D494">
        <f t="shared" si="14"/>
        <v>2460</v>
      </c>
      <c r="F494">
        <f t="shared" si="15"/>
        <v>52.333333333333336</v>
      </c>
    </row>
    <row r="495" spans="1:6">
      <c r="A495">
        <v>0</v>
      </c>
      <c r="B495">
        <v>4</v>
      </c>
      <c r="C495">
        <v>189.1</v>
      </c>
      <c r="D495">
        <f t="shared" si="14"/>
        <v>2465</v>
      </c>
      <c r="F495">
        <f t="shared" si="15"/>
        <v>52.527777777777771</v>
      </c>
    </row>
    <row r="496" spans="1:6">
      <c r="A496">
        <v>0</v>
      </c>
      <c r="B496">
        <v>4</v>
      </c>
      <c r="C496">
        <v>190.2</v>
      </c>
      <c r="D496">
        <f t="shared" si="14"/>
        <v>2470</v>
      </c>
      <c r="F496">
        <f t="shared" si="15"/>
        <v>52.833333333333329</v>
      </c>
    </row>
    <row r="497" spans="1:6">
      <c r="A497">
        <v>0</v>
      </c>
      <c r="B497">
        <v>4</v>
      </c>
      <c r="C497">
        <v>192.9</v>
      </c>
      <c r="D497">
        <f t="shared" si="14"/>
        <v>2475</v>
      </c>
      <c r="F497">
        <f t="shared" si="15"/>
        <v>53.583333333333336</v>
      </c>
    </row>
    <row r="498" spans="1:6">
      <c r="A498">
        <v>0</v>
      </c>
      <c r="B498">
        <v>4</v>
      </c>
      <c r="C498">
        <v>193.2</v>
      </c>
      <c r="D498">
        <f t="shared" si="14"/>
        <v>2480</v>
      </c>
      <c r="F498">
        <f t="shared" si="15"/>
        <v>53.666666666666664</v>
      </c>
    </row>
    <row r="499" spans="1:6">
      <c r="A499">
        <v>0</v>
      </c>
      <c r="B499">
        <v>4</v>
      </c>
      <c r="C499">
        <v>195</v>
      </c>
      <c r="D499">
        <f t="shared" si="14"/>
        <v>2485</v>
      </c>
      <c r="F499">
        <f t="shared" si="15"/>
        <v>54.166666666666664</v>
      </c>
    </row>
    <row r="500" spans="1:6">
      <c r="A500">
        <v>0</v>
      </c>
      <c r="B500">
        <v>4</v>
      </c>
      <c r="C500">
        <v>196.7</v>
      </c>
      <c r="D500">
        <f t="shared" si="14"/>
        <v>2490</v>
      </c>
      <c r="F500">
        <f t="shared" si="15"/>
        <v>54.638888888888886</v>
      </c>
    </row>
    <row r="501" spans="1:6">
      <c r="A501">
        <v>0</v>
      </c>
      <c r="B501">
        <v>4</v>
      </c>
      <c r="C501">
        <v>198.5</v>
      </c>
      <c r="D501">
        <f t="shared" si="14"/>
        <v>2495</v>
      </c>
      <c r="F501">
        <f t="shared" si="15"/>
        <v>55.138888888888886</v>
      </c>
    </row>
    <row r="502" spans="1:6">
      <c r="A502">
        <v>0</v>
      </c>
      <c r="B502">
        <v>4</v>
      </c>
      <c r="C502">
        <v>199.7</v>
      </c>
      <c r="D502">
        <f t="shared" si="14"/>
        <v>2500</v>
      </c>
      <c r="F502">
        <f t="shared" si="15"/>
        <v>55.472222222222214</v>
      </c>
    </row>
    <row r="503" spans="1:6">
      <c r="A503">
        <v>0</v>
      </c>
      <c r="B503">
        <v>5</v>
      </c>
      <c r="C503">
        <v>199.9</v>
      </c>
      <c r="D503">
        <f t="shared" si="14"/>
        <v>2505</v>
      </c>
      <c r="F503">
        <f t="shared" si="15"/>
        <v>55.527777777777779</v>
      </c>
    </row>
    <row r="504" spans="1:6">
      <c r="A504">
        <v>0</v>
      </c>
      <c r="B504">
        <v>5</v>
      </c>
      <c r="C504">
        <v>200.4</v>
      </c>
      <c r="D504">
        <f t="shared" si="14"/>
        <v>2510</v>
      </c>
      <c r="F504">
        <f t="shared" si="15"/>
        <v>55.666666666666664</v>
      </c>
    </row>
    <row r="505" spans="1:6">
      <c r="A505">
        <v>0</v>
      </c>
      <c r="B505">
        <v>5</v>
      </c>
      <c r="C505">
        <v>201.1</v>
      </c>
      <c r="D505">
        <f t="shared" si="14"/>
        <v>2515</v>
      </c>
      <c r="F505">
        <f t="shared" si="15"/>
        <v>55.861111111111107</v>
      </c>
    </row>
    <row r="506" spans="1:6">
      <c r="A506">
        <v>0</v>
      </c>
      <c r="B506">
        <v>5</v>
      </c>
      <c r="C506">
        <v>203.3</v>
      </c>
      <c r="D506">
        <f t="shared" si="14"/>
        <v>2520</v>
      </c>
      <c r="F506">
        <f t="shared" si="15"/>
        <v>56.472222222222221</v>
      </c>
    </row>
    <row r="507" spans="1:6">
      <c r="A507">
        <v>0</v>
      </c>
      <c r="B507">
        <v>5</v>
      </c>
      <c r="C507">
        <v>204.8</v>
      </c>
      <c r="D507">
        <f t="shared" si="14"/>
        <v>2525</v>
      </c>
      <c r="F507">
        <f t="shared" si="15"/>
        <v>56.888888888888893</v>
      </c>
    </row>
    <row r="508" spans="1:6">
      <c r="A508">
        <v>0</v>
      </c>
      <c r="B508">
        <v>5</v>
      </c>
      <c r="C508">
        <v>205</v>
      </c>
      <c r="D508">
        <f t="shared" si="14"/>
        <v>2530</v>
      </c>
      <c r="F508">
        <f t="shared" si="15"/>
        <v>56.944444444444443</v>
      </c>
    </row>
    <row r="509" spans="1:6">
      <c r="A509">
        <v>0</v>
      </c>
      <c r="B509">
        <v>5</v>
      </c>
      <c r="C509">
        <v>205.5</v>
      </c>
      <c r="D509">
        <f t="shared" si="14"/>
        <v>2535</v>
      </c>
      <c r="F509">
        <f t="shared" si="15"/>
        <v>57.083333333333329</v>
      </c>
    </row>
    <row r="510" spans="1:6">
      <c r="A510">
        <v>0</v>
      </c>
      <c r="B510">
        <v>5</v>
      </c>
      <c r="C510">
        <v>206.7</v>
      </c>
      <c r="D510">
        <f t="shared" si="14"/>
        <v>2540</v>
      </c>
      <c r="F510">
        <f t="shared" si="15"/>
        <v>57.416666666666664</v>
      </c>
    </row>
    <row r="511" spans="1:6">
      <c r="A511">
        <v>0</v>
      </c>
      <c r="B511">
        <v>5</v>
      </c>
      <c r="C511">
        <v>207.9</v>
      </c>
      <c r="D511">
        <f t="shared" si="14"/>
        <v>2545</v>
      </c>
      <c r="F511">
        <f t="shared" si="15"/>
        <v>57.75</v>
      </c>
    </row>
    <row r="512" spans="1:6">
      <c r="A512">
        <v>0</v>
      </c>
      <c r="B512">
        <v>5</v>
      </c>
      <c r="C512">
        <v>209.4</v>
      </c>
      <c r="D512">
        <f t="shared" si="14"/>
        <v>2550</v>
      </c>
      <c r="F512">
        <f t="shared" si="15"/>
        <v>58.166666666666664</v>
      </c>
    </row>
    <row r="513" spans="1:6">
      <c r="A513">
        <v>0</v>
      </c>
      <c r="B513">
        <v>5</v>
      </c>
      <c r="C513">
        <v>211.4</v>
      </c>
      <c r="D513">
        <f t="shared" si="14"/>
        <v>2555</v>
      </c>
      <c r="F513">
        <f t="shared" si="15"/>
        <v>58.722222222222221</v>
      </c>
    </row>
    <row r="514" spans="1:6">
      <c r="A514">
        <v>0</v>
      </c>
      <c r="B514">
        <v>5</v>
      </c>
      <c r="C514">
        <v>211.3</v>
      </c>
      <c r="D514">
        <f t="shared" si="14"/>
        <v>2560</v>
      </c>
      <c r="F514">
        <f t="shared" si="15"/>
        <v>58.694444444444443</v>
      </c>
    </row>
    <row r="515" spans="1:6">
      <c r="A515">
        <v>0</v>
      </c>
      <c r="B515">
        <v>5</v>
      </c>
      <c r="C515">
        <v>211.8</v>
      </c>
      <c r="D515">
        <f t="shared" ref="D515:D578" si="16">(ROW()-2)*5</f>
        <v>2565</v>
      </c>
      <c r="F515">
        <f t="shared" ref="F515:F578" si="17">C515/3.6</f>
        <v>58.833333333333336</v>
      </c>
    </row>
    <row r="516" spans="1:6">
      <c r="A516">
        <v>0</v>
      </c>
      <c r="B516">
        <v>5</v>
      </c>
      <c r="C516">
        <v>213.1</v>
      </c>
      <c r="D516">
        <f t="shared" si="16"/>
        <v>2570</v>
      </c>
      <c r="F516">
        <f t="shared" si="17"/>
        <v>59.194444444444443</v>
      </c>
    </row>
    <row r="517" spans="1:6">
      <c r="A517">
        <v>0</v>
      </c>
      <c r="B517">
        <v>5</v>
      </c>
      <c r="C517">
        <v>214.5</v>
      </c>
      <c r="D517">
        <f t="shared" si="16"/>
        <v>2575</v>
      </c>
      <c r="F517">
        <f t="shared" si="17"/>
        <v>59.583333333333329</v>
      </c>
    </row>
    <row r="518" spans="1:6">
      <c r="A518">
        <v>0</v>
      </c>
      <c r="B518">
        <v>5</v>
      </c>
      <c r="C518">
        <v>215.7</v>
      </c>
      <c r="D518">
        <f t="shared" si="16"/>
        <v>2580</v>
      </c>
      <c r="F518">
        <f t="shared" si="17"/>
        <v>59.916666666666664</v>
      </c>
    </row>
    <row r="519" spans="1:6">
      <c r="A519">
        <v>0</v>
      </c>
      <c r="B519">
        <v>5</v>
      </c>
      <c r="C519">
        <v>215.4</v>
      </c>
      <c r="D519">
        <f t="shared" si="16"/>
        <v>2585</v>
      </c>
      <c r="F519">
        <f t="shared" si="17"/>
        <v>59.833333333333336</v>
      </c>
    </row>
    <row r="520" spans="1:6">
      <c r="A520">
        <v>0</v>
      </c>
      <c r="B520">
        <v>5</v>
      </c>
      <c r="C520">
        <v>213</v>
      </c>
      <c r="D520">
        <f t="shared" si="16"/>
        <v>2590</v>
      </c>
      <c r="F520">
        <f t="shared" si="17"/>
        <v>59.166666666666664</v>
      </c>
    </row>
    <row r="521" spans="1:6">
      <c r="A521">
        <v>0</v>
      </c>
      <c r="B521">
        <v>5</v>
      </c>
      <c r="C521">
        <v>210.9</v>
      </c>
      <c r="D521">
        <f t="shared" si="16"/>
        <v>2595</v>
      </c>
      <c r="F521">
        <f t="shared" si="17"/>
        <v>58.583333333333336</v>
      </c>
    </row>
    <row r="522" spans="1:6">
      <c r="A522">
        <v>0</v>
      </c>
      <c r="B522">
        <v>5</v>
      </c>
      <c r="C522">
        <v>207.9</v>
      </c>
      <c r="D522">
        <f t="shared" si="16"/>
        <v>2600</v>
      </c>
      <c r="F522">
        <f t="shared" si="17"/>
        <v>57.75</v>
      </c>
    </row>
    <row r="523" spans="1:6">
      <c r="A523">
        <v>0</v>
      </c>
      <c r="B523">
        <v>5</v>
      </c>
      <c r="C523">
        <v>205.3</v>
      </c>
      <c r="D523">
        <f t="shared" si="16"/>
        <v>2605</v>
      </c>
      <c r="F523">
        <f t="shared" si="17"/>
        <v>57.027777777777779</v>
      </c>
    </row>
    <row r="524" spans="1:6">
      <c r="A524">
        <v>0</v>
      </c>
      <c r="B524">
        <v>5</v>
      </c>
      <c r="C524">
        <v>202</v>
      </c>
      <c r="D524">
        <f t="shared" si="16"/>
        <v>2610</v>
      </c>
      <c r="F524">
        <f t="shared" si="17"/>
        <v>56.111111111111107</v>
      </c>
    </row>
    <row r="525" spans="1:6">
      <c r="A525">
        <v>0</v>
      </c>
      <c r="B525">
        <v>5</v>
      </c>
      <c r="C525">
        <v>199.3</v>
      </c>
      <c r="D525">
        <f t="shared" si="16"/>
        <v>2615</v>
      </c>
      <c r="F525">
        <f t="shared" si="17"/>
        <v>55.361111111111114</v>
      </c>
    </row>
    <row r="526" spans="1:6">
      <c r="A526">
        <v>0</v>
      </c>
      <c r="B526">
        <v>5</v>
      </c>
      <c r="C526">
        <v>195.8</v>
      </c>
      <c r="D526">
        <f t="shared" si="16"/>
        <v>2620</v>
      </c>
      <c r="F526">
        <f t="shared" si="17"/>
        <v>54.388888888888893</v>
      </c>
    </row>
    <row r="527" spans="1:6">
      <c r="A527">
        <v>0</v>
      </c>
      <c r="B527">
        <v>5</v>
      </c>
      <c r="C527">
        <v>218.2</v>
      </c>
      <c r="D527">
        <f t="shared" si="16"/>
        <v>2625</v>
      </c>
      <c r="F527">
        <f t="shared" si="17"/>
        <v>60.611111111111107</v>
      </c>
    </row>
    <row r="528" spans="1:6">
      <c r="A528">
        <v>0</v>
      </c>
      <c r="B528">
        <v>5</v>
      </c>
      <c r="C528">
        <v>224.1</v>
      </c>
      <c r="D528">
        <f t="shared" si="16"/>
        <v>2630</v>
      </c>
      <c r="F528">
        <f t="shared" si="17"/>
        <v>62.25</v>
      </c>
    </row>
    <row r="529" spans="1:6">
      <c r="A529">
        <v>0</v>
      </c>
      <c r="B529">
        <v>5</v>
      </c>
      <c r="C529">
        <v>222.6</v>
      </c>
      <c r="D529">
        <f t="shared" si="16"/>
        <v>2635</v>
      </c>
      <c r="F529">
        <f t="shared" si="17"/>
        <v>61.833333333333329</v>
      </c>
    </row>
    <row r="530" spans="1:6">
      <c r="A530">
        <v>0</v>
      </c>
      <c r="B530">
        <v>5</v>
      </c>
      <c r="C530">
        <v>222.3</v>
      </c>
      <c r="D530">
        <f t="shared" si="16"/>
        <v>2640</v>
      </c>
      <c r="F530">
        <f t="shared" si="17"/>
        <v>61.75</v>
      </c>
    </row>
    <row r="531" spans="1:6">
      <c r="A531">
        <v>0</v>
      </c>
      <c r="B531">
        <v>5</v>
      </c>
      <c r="C531">
        <v>221.9</v>
      </c>
      <c r="D531">
        <f t="shared" si="16"/>
        <v>2645</v>
      </c>
      <c r="F531">
        <f t="shared" si="17"/>
        <v>61.638888888888886</v>
      </c>
    </row>
    <row r="532" spans="1:6">
      <c r="A532">
        <v>0</v>
      </c>
      <c r="B532">
        <v>5</v>
      </c>
      <c r="C532">
        <v>219.8</v>
      </c>
      <c r="D532">
        <f t="shared" si="16"/>
        <v>2650</v>
      </c>
      <c r="F532">
        <f t="shared" si="17"/>
        <v>61.055555555555557</v>
      </c>
    </row>
    <row r="533" spans="1:6">
      <c r="A533">
        <v>0</v>
      </c>
      <c r="B533">
        <v>5</v>
      </c>
      <c r="C533">
        <v>218.5</v>
      </c>
      <c r="D533">
        <f t="shared" si="16"/>
        <v>2655</v>
      </c>
      <c r="F533">
        <f t="shared" si="17"/>
        <v>60.694444444444443</v>
      </c>
    </row>
    <row r="534" spans="1:6">
      <c r="A534">
        <v>0</v>
      </c>
      <c r="B534">
        <v>5</v>
      </c>
      <c r="C534">
        <v>217.4</v>
      </c>
      <c r="D534">
        <f t="shared" si="16"/>
        <v>2660</v>
      </c>
      <c r="F534">
        <f t="shared" si="17"/>
        <v>60.388888888888886</v>
      </c>
    </row>
    <row r="535" spans="1:6">
      <c r="A535">
        <v>7.1</v>
      </c>
      <c r="B535">
        <v>5</v>
      </c>
      <c r="C535">
        <v>215.8</v>
      </c>
      <c r="D535">
        <f t="shared" si="16"/>
        <v>2665</v>
      </c>
      <c r="F535">
        <f t="shared" si="17"/>
        <v>59.944444444444443</v>
      </c>
    </row>
    <row r="536" spans="1:6">
      <c r="A536">
        <v>12.5</v>
      </c>
      <c r="B536">
        <v>5</v>
      </c>
      <c r="C536">
        <v>213.3</v>
      </c>
      <c r="D536">
        <f t="shared" si="16"/>
        <v>2670</v>
      </c>
      <c r="F536">
        <f t="shared" si="17"/>
        <v>59.25</v>
      </c>
    </row>
    <row r="537" spans="1:6">
      <c r="A537">
        <v>12.5</v>
      </c>
      <c r="B537">
        <v>5</v>
      </c>
      <c r="C537">
        <v>212.1</v>
      </c>
      <c r="D537">
        <f t="shared" si="16"/>
        <v>2675</v>
      </c>
      <c r="F537">
        <f t="shared" si="17"/>
        <v>58.916666666666664</v>
      </c>
    </row>
    <row r="538" spans="1:6">
      <c r="A538">
        <v>12.5</v>
      </c>
      <c r="B538">
        <v>5</v>
      </c>
      <c r="C538">
        <v>210</v>
      </c>
      <c r="D538">
        <f t="shared" si="16"/>
        <v>2680</v>
      </c>
      <c r="F538">
        <f t="shared" si="17"/>
        <v>58.333333333333329</v>
      </c>
    </row>
    <row r="539" spans="1:6">
      <c r="A539">
        <v>12.5</v>
      </c>
      <c r="B539">
        <v>5</v>
      </c>
      <c r="C539">
        <v>208.5</v>
      </c>
      <c r="D539">
        <f t="shared" si="16"/>
        <v>2685</v>
      </c>
      <c r="F539">
        <f t="shared" si="17"/>
        <v>57.916666666666664</v>
      </c>
    </row>
    <row r="540" spans="1:6">
      <c r="A540">
        <v>12.5</v>
      </c>
      <c r="B540">
        <v>5</v>
      </c>
      <c r="C540">
        <v>206.3</v>
      </c>
      <c r="D540">
        <f t="shared" si="16"/>
        <v>2690</v>
      </c>
      <c r="F540">
        <f t="shared" si="17"/>
        <v>57.305555555555557</v>
      </c>
    </row>
    <row r="541" spans="1:6">
      <c r="A541">
        <v>12.5</v>
      </c>
      <c r="B541">
        <v>5</v>
      </c>
      <c r="C541">
        <v>204.5</v>
      </c>
      <c r="D541">
        <f t="shared" si="16"/>
        <v>2695</v>
      </c>
      <c r="F541">
        <f t="shared" si="17"/>
        <v>56.805555555555557</v>
      </c>
    </row>
    <row r="542" spans="1:6">
      <c r="A542">
        <v>10.7</v>
      </c>
      <c r="B542">
        <v>5</v>
      </c>
      <c r="C542">
        <v>202.3</v>
      </c>
      <c r="D542">
        <f t="shared" si="16"/>
        <v>2700</v>
      </c>
      <c r="F542">
        <f t="shared" si="17"/>
        <v>56.194444444444443</v>
      </c>
    </row>
    <row r="543" spans="1:6">
      <c r="A543">
        <v>12.5</v>
      </c>
      <c r="B543">
        <v>5</v>
      </c>
      <c r="C543">
        <v>201.1</v>
      </c>
      <c r="D543">
        <f t="shared" si="16"/>
        <v>2705</v>
      </c>
      <c r="F543">
        <f t="shared" si="17"/>
        <v>55.861111111111107</v>
      </c>
    </row>
    <row r="544" spans="1:6">
      <c r="A544">
        <v>16</v>
      </c>
      <c r="B544">
        <v>5</v>
      </c>
      <c r="C544">
        <v>198.9</v>
      </c>
      <c r="D544">
        <f t="shared" si="16"/>
        <v>2710</v>
      </c>
      <c r="F544">
        <f t="shared" si="17"/>
        <v>55.25</v>
      </c>
    </row>
    <row r="545" spans="1:6">
      <c r="A545">
        <v>26.7</v>
      </c>
      <c r="B545">
        <v>5</v>
      </c>
      <c r="C545">
        <v>196.3</v>
      </c>
      <c r="D545">
        <f t="shared" si="16"/>
        <v>2715</v>
      </c>
      <c r="F545">
        <f t="shared" si="17"/>
        <v>54.527777777777779</v>
      </c>
    </row>
    <row r="546" spans="1:6">
      <c r="A546">
        <v>36.1</v>
      </c>
      <c r="B546">
        <v>5</v>
      </c>
      <c r="C546">
        <v>192.9</v>
      </c>
      <c r="D546">
        <f t="shared" si="16"/>
        <v>2720</v>
      </c>
      <c r="F546">
        <f t="shared" si="17"/>
        <v>53.583333333333336</v>
      </c>
    </row>
    <row r="547" spans="1:6">
      <c r="A547">
        <v>41.4</v>
      </c>
      <c r="B547">
        <v>5</v>
      </c>
      <c r="C547">
        <v>189.8</v>
      </c>
      <c r="D547">
        <f t="shared" si="16"/>
        <v>2725</v>
      </c>
      <c r="F547">
        <f t="shared" si="17"/>
        <v>52.722222222222221</v>
      </c>
    </row>
    <row r="548" spans="1:6">
      <c r="A548">
        <v>41.4</v>
      </c>
      <c r="B548">
        <v>5</v>
      </c>
      <c r="C548">
        <v>187</v>
      </c>
      <c r="D548">
        <f t="shared" si="16"/>
        <v>2730</v>
      </c>
      <c r="F548">
        <f t="shared" si="17"/>
        <v>51.944444444444443</v>
      </c>
    </row>
    <row r="549" spans="1:6">
      <c r="A549">
        <v>39.6</v>
      </c>
      <c r="B549">
        <v>5</v>
      </c>
      <c r="C549">
        <v>183.7</v>
      </c>
      <c r="D549">
        <f t="shared" si="16"/>
        <v>2735</v>
      </c>
      <c r="F549">
        <f t="shared" si="17"/>
        <v>51.027777777777771</v>
      </c>
    </row>
    <row r="550" spans="1:6">
      <c r="A550">
        <v>34.299999999999997</v>
      </c>
      <c r="B550">
        <v>5</v>
      </c>
      <c r="C550">
        <v>178.1</v>
      </c>
      <c r="D550">
        <f t="shared" si="16"/>
        <v>2740</v>
      </c>
      <c r="F550">
        <f t="shared" si="17"/>
        <v>49.472222222222221</v>
      </c>
    </row>
    <row r="551" spans="1:6">
      <c r="A551">
        <v>34.299999999999997</v>
      </c>
      <c r="B551">
        <v>5</v>
      </c>
      <c r="C551">
        <v>176.4</v>
      </c>
      <c r="D551">
        <f t="shared" si="16"/>
        <v>2745</v>
      </c>
      <c r="F551">
        <f t="shared" si="17"/>
        <v>49</v>
      </c>
    </row>
    <row r="552" spans="1:6">
      <c r="A552">
        <v>39.6</v>
      </c>
      <c r="B552">
        <v>5</v>
      </c>
      <c r="C552">
        <v>173.4</v>
      </c>
      <c r="D552">
        <f t="shared" si="16"/>
        <v>2750</v>
      </c>
      <c r="F552">
        <f t="shared" si="17"/>
        <v>48.166666666666664</v>
      </c>
    </row>
    <row r="553" spans="1:6">
      <c r="A553">
        <v>37.9</v>
      </c>
      <c r="B553">
        <v>5</v>
      </c>
      <c r="C553">
        <v>170.1</v>
      </c>
      <c r="D553">
        <f t="shared" si="16"/>
        <v>2755</v>
      </c>
      <c r="F553">
        <f t="shared" si="17"/>
        <v>47.25</v>
      </c>
    </row>
    <row r="554" spans="1:6">
      <c r="A554">
        <v>34.299999999999997</v>
      </c>
      <c r="B554">
        <v>5</v>
      </c>
      <c r="C554">
        <v>165.6</v>
      </c>
      <c r="D554">
        <f t="shared" si="16"/>
        <v>2760</v>
      </c>
      <c r="F554">
        <f t="shared" si="17"/>
        <v>46</v>
      </c>
    </row>
    <row r="555" spans="1:6">
      <c r="A555">
        <v>36.1</v>
      </c>
      <c r="B555">
        <v>5</v>
      </c>
      <c r="C555">
        <v>164</v>
      </c>
      <c r="D555">
        <f t="shared" si="16"/>
        <v>2765</v>
      </c>
      <c r="F555">
        <f t="shared" si="17"/>
        <v>45.555555555555557</v>
      </c>
    </row>
    <row r="556" spans="1:6">
      <c r="A556">
        <v>34.299999999999997</v>
      </c>
      <c r="B556">
        <v>5</v>
      </c>
      <c r="C556">
        <v>157.30000000000001</v>
      </c>
      <c r="D556">
        <f t="shared" si="16"/>
        <v>2770</v>
      </c>
      <c r="F556">
        <f t="shared" si="17"/>
        <v>43.69444444444445</v>
      </c>
    </row>
    <row r="557" spans="1:6">
      <c r="A557">
        <v>34.299999999999997</v>
      </c>
      <c r="B557">
        <v>5</v>
      </c>
      <c r="C557">
        <v>155.6</v>
      </c>
      <c r="D557">
        <f t="shared" si="16"/>
        <v>2775</v>
      </c>
      <c r="F557">
        <f t="shared" si="17"/>
        <v>43.222222222222221</v>
      </c>
    </row>
    <row r="558" spans="1:6">
      <c r="A558">
        <v>34.299999999999997</v>
      </c>
      <c r="B558">
        <v>5</v>
      </c>
      <c r="C558">
        <v>153.5</v>
      </c>
      <c r="D558">
        <f t="shared" si="16"/>
        <v>2780</v>
      </c>
      <c r="F558">
        <f t="shared" si="17"/>
        <v>42.638888888888886</v>
      </c>
    </row>
    <row r="559" spans="1:6">
      <c r="A559">
        <v>26.7</v>
      </c>
      <c r="B559">
        <v>5</v>
      </c>
      <c r="C559">
        <v>144.1</v>
      </c>
      <c r="D559">
        <f t="shared" si="16"/>
        <v>2785</v>
      </c>
      <c r="F559">
        <f t="shared" si="17"/>
        <v>40.027777777777779</v>
      </c>
    </row>
    <row r="560" spans="1:6">
      <c r="A560">
        <v>26.7</v>
      </c>
      <c r="B560">
        <v>5</v>
      </c>
      <c r="C560">
        <v>143.1</v>
      </c>
      <c r="D560">
        <f t="shared" si="16"/>
        <v>2790</v>
      </c>
      <c r="F560">
        <f t="shared" si="17"/>
        <v>39.75</v>
      </c>
    </row>
    <row r="561" spans="1:6">
      <c r="A561">
        <v>30.7</v>
      </c>
      <c r="B561">
        <v>5</v>
      </c>
      <c r="C561">
        <v>141.1</v>
      </c>
      <c r="D561">
        <f t="shared" si="16"/>
        <v>2795</v>
      </c>
      <c r="F561">
        <f t="shared" si="17"/>
        <v>39.194444444444443</v>
      </c>
    </row>
    <row r="562" spans="1:6">
      <c r="A562">
        <v>30.7</v>
      </c>
      <c r="B562">
        <v>5</v>
      </c>
      <c r="C562">
        <v>139.5</v>
      </c>
      <c r="D562">
        <f t="shared" si="16"/>
        <v>2800</v>
      </c>
      <c r="F562">
        <f t="shared" si="17"/>
        <v>38.75</v>
      </c>
    </row>
    <row r="563" spans="1:6">
      <c r="A563">
        <v>29</v>
      </c>
      <c r="B563">
        <v>5</v>
      </c>
      <c r="C563">
        <v>134.1</v>
      </c>
      <c r="D563">
        <f t="shared" si="16"/>
        <v>2805</v>
      </c>
      <c r="F563">
        <f t="shared" si="17"/>
        <v>37.25</v>
      </c>
    </row>
    <row r="564" spans="1:6">
      <c r="A564">
        <v>34.299999999999997</v>
      </c>
      <c r="B564">
        <v>5</v>
      </c>
      <c r="C564">
        <v>132.1</v>
      </c>
      <c r="D564">
        <f t="shared" si="16"/>
        <v>2810</v>
      </c>
      <c r="F564">
        <f t="shared" si="17"/>
        <v>36.694444444444443</v>
      </c>
    </row>
    <row r="565" spans="1:6">
      <c r="A565">
        <v>34.299999999999997</v>
      </c>
      <c r="B565">
        <v>5</v>
      </c>
      <c r="C565">
        <v>127.3</v>
      </c>
      <c r="D565">
        <f t="shared" si="16"/>
        <v>2815</v>
      </c>
      <c r="F565">
        <f t="shared" si="17"/>
        <v>35.361111111111107</v>
      </c>
    </row>
    <row r="566" spans="1:6">
      <c r="A566">
        <v>34.299999999999997</v>
      </c>
      <c r="B566">
        <v>4</v>
      </c>
      <c r="C566">
        <v>122.6</v>
      </c>
      <c r="D566">
        <f t="shared" si="16"/>
        <v>2820</v>
      </c>
      <c r="F566">
        <f t="shared" si="17"/>
        <v>34.05555555555555</v>
      </c>
    </row>
    <row r="567" spans="1:6">
      <c r="A567">
        <v>34.299999999999997</v>
      </c>
      <c r="B567">
        <v>4</v>
      </c>
      <c r="C567">
        <v>120.1</v>
      </c>
      <c r="D567">
        <f t="shared" si="16"/>
        <v>2825</v>
      </c>
      <c r="F567">
        <f t="shared" si="17"/>
        <v>33.361111111111107</v>
      </c>
    </row>
    <row r="568" spans="1:6">
      <c r="A568">
        <v>26.7</v>
      </c>
      <c r="B568">
        <v>3</v>
      </c>
      <c r="C568">
        <v>115.8</v>
      </c>
      <c r="D568">
        <f t="shared" si="16"/>
        <v>2830</v>
      </c>
      <c r="F568">
        <f t="shared" si="17"/>
        <v>32.166666666666664</v>
      </c>
    </row>
    <row r="569" spans="1:6">
      <c r="A569">
        <v>23.2</v>
      </c>
      <c r="B569">
        <v>3</v>
      </c>
      <c r="C569">
        <v>112.2</v>
      </c>
      <c r="D569">
        <f t="shared" si="16"/>
        <v>2835</v>
      </c>
      <c r="F569">
        <f t="shared" si="17"/>
        <v>31.166666666666668</v>
      </c>
    </row>
    <row r="570" spans="1:6">
      <c r="A570">
        <v>23.2</v>
      </c>
      <c r="B570">
        <v>3</v>
      </c>
      <c r="C570">
        <v>108.4</v>
      </c>
      <c r="D570">
        <f t="shared" si="16"/>
        <v>2840</v>
      </c>
      <c r="F570">
        <f t="shared" si="17"/>
        <v>30.111111111111111</v>
      </c>
    </row>
    <row r="571" spans="1:6">
      <c r="A571">
        <v>24.9</v>
      </c>
      <c r="B571">
        <v>3</v>
      </c>
      <c r="C571">
        <v>103.7</v>
      </c>
      <c r="D571">
        <f t="shared" si="16"/>
        <v>2845</v>
      </c>
      <c r="F571">
        <f t="shared" si="17"/>
        <v>28.805555555555557</v>
      </c>
    </row>
    <row r="572" spans="1:6">
      <c r="A572">
        <v>26.7</v>
      </c>
      <c r="B572">
        <v>3</v>
      </c>
      <c r="C572">
        <v>99.3</v>
      </c>
      <c r="D572">
        <f t="shared" si="16"/>
        <v>2850</v>
      </c>
      <c r="F572">
        <f t="shared" si="17"/>
        <v>27.583333333333332</v>
      </c>
    </row>
    <row r="573" spans="1:6">
      <c r="A573">
        <v>23.2</v>
      </c>
      <c r="B573">
        <v>3</v>
      </c>
      <c r="C573">
        <v>94.6</v>
      </c>
      <c r="D573">
        <f t="shared" si="16"/>
        <v>2855</v>
      </c>
      <c r="F573">
        <f t="shared" si="17"/>
        <v>26.277777777777775</v>
      </c>
    </row>
    <row r="574" spans="1:6">
      <c r="A574">
        <v>23.2</v>
      </c>
      <c r="B574">
        <v>3</v>
      </c>
      <c r="C574">
        <v>90.1</v>
      </c>
      <c r="D574">
        <f t="shared" si="16"/>
        <v>2860</v>
      </c>
      <c r="F574">
        <f t="shared" si="17"/>
        <v>25.027777777777775</v>
      </c>
    </row>
    <row r="575" spans="1:6">
      <c r="A575">
        <v>23.2</v>
      </c>
      <c r="B575">
        <v>3</v>
      </c>
      <c r="C575">
        <v>86.6</v>
      </c>
      <c r="D575">
        <f t="shared" si="16"/>
        <v>2865</v>
      </c>
      <c r="F575">
        <f t="shared" si="17"/>
        <v>24.055555555555554</v>
      </c>
    </row>
    <row r="576" spans="1:6">
      <c r="A576">
        <v>23.2</v>
      </c>
      <c r="B576">
        <v>3</v>
      </c>
      <c r="C576">
        <v>82.4</v>
      </c>
      <c r="D576">
        <f t="shared" si="16"/>
        <v>2870</v>
      </c>
      <c r="F576">
        <f t="shared" si="17"/>
        <v>22.888888888888889</v>
      </c>
    </row>
    <row r="577" spans="1:6">
      <c r="A577">
        <v>21.4</v>
      </c>
      <c r="B577">
        <v>3</v>
      </c>
      <c r="C577">
        <v>77.900000000000006</v>
      </c>
      <c r="D577">
        <f t="shared" si="16"/>
        <v>2875</v>
      </c>
      <c r="F577">
        <f t="shared" si="17"/>
        <v>21.638888888888889</v>
      </c>
    </row>
    <row r="578" spans="1:6">
      <c r="A578">
        <v>14.3</v>
      </c>
      <c r="B578">
        <v>3</v>
      </c>
      <c r="C578">
        <v>73.2</v>
      </c>
      <c r="D578">
        <f t="shared" si="16"/>
        <v>2880</v>
      </c>
      <c r="F578">
        <f t="shared" si="17"/>
        <v>20.333333333333332</v>
      </c>
    </row>
    <row r="579" spans="1:6">
      <c r="A579">
        <v>111.8</v>
      </c>
      <c r="B579">
        <v>3</v>
      </c>
      <c r="C579">
        <v>71.599999999999994</v>
      </c>
      <c r="D579">
        <f t="shared" ref="D579:D642" si="18">(ROW()-2)*5</f>
        <v>2885</v>
      </c>
      <c r="F579">
        <f t="shared" ref="F579:F642" si="19">C579/3.6</f>
        <v>19.888888888888886</v>
      </c>
    </row>
    <row r="580" spans="1:6">
      <c r="A580">
        <v>0</v>
      </c>
      <c r="B580">
        <v>3</v>
      </c>
      <c r="C580">
        <v>69.099999999999994</v>
      </c>
      <c r="D580">
        <f t="shared" si="18"/>
        <v>2890</v>
      </c>
      <c r="F580">
        <f t="shared" si="19"/>
        <v>19.194444444444443</v>
      </c>
    </row>
    <row r="581" spans="1:6">
      <c r="A581">
        <v>0</v>
      </c>
      <c r="B581">
        <v>3</v>
      </c>
      <c r="C581">
        <v>68</v>
      </c>
      <c r="D581">
        <f t="shared" si="18"/>
        <v>2895</v>
      </c>
      <c r="F581">
        <f t="shared" si="19"/>
        <v>18.888888888888889</v>
      </c>
    </row>
    <row r="582" spans="1:6">
      <c r="A582">
        <v>0</v>
      </c>
      <c r="B582">
        <v>3</v>
      </c>
      <c r="C582">
        <v>68.8</v>
      </c>
      <c r="D582">
        <f t="shared" si="18"/>
        <v>2900</v>
      </c>
      <c r="F582">
        <f t="shared" si="19"/>
        <v>19.111111111111111</v>
      </c>
    </row>
    <row r="583" spans="1:6">
      <c r="A583">
        <v>0</v>
      </c>
      <c r="B583">
        <v>3</v>
      </c>
      <c r="C583">
        <v>69.900000000000006</v>
      </c>
      <c r="D583">
        <f t="shared" si="18"/>
        <v>2905</v>
      </c>
      <c r="F583">
        <f t="shared" si="19"/>
        <v>19.416666666666668</v>
      </c>
    </row>
    <row r="584" spans="1:6">
      <c r="A584">
        <v>0</v>
      </c>
      <c r="B584">
        <v>3</v>
      </c>
      <c r="C584">
        <v>72.599999999999994</v>
      </c>
      <c r="D584">
        <f t="shared" si="18"/>
        <v>2910</v>
      </c>
      <c r="F584">
        <f t="shared" si="19"/>
        <v>20.166666666666664</v>
      </c>
    </row>
    <row r="585" spans="1:6">
      <c r="A585">
        <v>0</v>
      </c>
      <c r="B585">
        <v>3</v>
      </c>
      <c r="C585">
        <v>75.3</v>
      </c>
      <c r="D585">
        <f t="shared" si="18"/>
        <v>2915</v>
      </c>
      <c r="F585">
        <f t="shared" si="19"/>
        <v>20.916666666666664</v>
      </c>
    </row>
    <row r="586" spans="1:6">
      <c r="A586">
        <v>0</v>
      </c>
      <c r="B586">
        <v>3</v>
      </c>
      <c r="C586">
        <v>76.900000000000006</v>
      </c>
      <c r="D586">
        <f t="shared" si="18"/>
        <v>2920</v>
      </c>
      <c r="F586">
        <f t="shared" si="19"/>
        <v>21.361111111111111</v>
      </c>
    </row>
    <row r="587" spans="1:6">
      <c r="A587">
        <v>0</v>
      </c>
      <c r="B587">
        <v>3</v>
      </c>
      <c r="C587">
        <v>80.3</v>
      </c>
      <c r="D587">
        <f t="shared" si="18"/>
        <v>2925</v>
      </c>
      <c r="F587">
        <f t="shared" si="19"/>
        <v>22.305555555555554</v>
      </c>
    </row>
    <row r="588" spans="1:6">
      <c r="A588">
        <v>0</v>
      </c>
      <c r="B588">
        <v>3</v>
      </c>
      <c r="C588">
        <v>83.4</v>
      </c>
      <c r="D588">
        <f t="shared" si="18"/>
        <v>2930</v>
      </c>
      <c r="F588">
        <f t="shared" si="19"/>
        <v>23.166666666666668</v>
      </c>
    </row>
    <row r="589" spans="1:6">
      <c r="A589">
        <v>0</v>
      </c>
      <c r="B589">
        <v>3</v>
      </c>
      <c r="C589">
        <v>85.4</v>
      </c>
      <c r="D589">
        <f t="shared" si="18"/>
        <v>2935</v>
      </c>
      <c r="F589">
        <f t="shared" si="19"/>
        <v>23.722222222222225</v>
      </c>
    </row>
    <row r="590" spans="1:6">
      <c r="A590">
        <v>0</v>
      </c>
      <c r="B590">
        <v>3</v>
      </c>
      <c r="C590">
        <v>87.1</v>
      </c>
      <c r="D590">
        <f t="shared" si="18"/>
        <v>2940</v>
      </c>
      <c r="F590">
        <f t="shared" si="19"/>
        <v>24.194444444444443</v>
      </c>
    </row>
    <row r="591" spans="1:6">
      <c r="A591">
        <v>0</v>
      </c>
      <c r="B591">
        <v>3</v>
      </c>
      <c r="C591">
        <v>88.9</v>
      </c>
      <c r="D591">
        <f t="shared" si="18"/>
        <v>2945</v>
      </c>
      <c r="F591">
        <f t="shared" si="19"/>
        <v>24.694444444444446</v>
      </c>
    </row>
    <row r="592" spans="1:6">
      <c r="A592">
        <v>0</v>
      </c>
      <c r="B592">
        <v>3</v>
      </c>
      <c r="C592">
        <v>88.6</v>
      </c>
      <c r="D592">
        <f t="shared" si="18"/>
        <v>2950</v>
      </c>
      <c r="F592">
        <f t="shared" si="19"/>
        <v>24.611111111111107</v>
      </c>
    </row>
    <row r="593" spans="1:6">
      <c r="A593">
        <v>0</v>
      </c>
      <c r="B593">
        <v>3</v>
      </c>
      <c r="C593">
        <v>90.9</v>
      </c>
      <c r="D593">
        <f t="shared" si="18"/>
        <v>2955</v>
      </c>
      <c r="F593">
        <f t="shared" si="19"/>
        <v>25.25</v>
      </c>
    </row>
    <row r="594" spans="1:6">
      <c r="A594">
        <v>0</v>
      </c>
      <c r="B594">
        <v>3</v>
      </c>
      <c r="C594">
        <v>93.1</v>
      </c>
      <c r="D594">
        <f t="shared" si="18"/>
        <v>2960</v>
      </c>
      <c r="F594">
        <f t="shared" si="19"/>
        <v>25.861111111111107</v>
      </c>
    </row>
    <row r="595" spans="1:6">
      <c r="A595">
        <v>0</v>
      </c>
      <c r="B595">
        <v>3</v>
      </c>
      <c r="C595">
        <v>96.1</v>
      </c>
      <c r="D595">
        <f t="shared" si="18"/>
        <v>2965</v>
      </c>
      <c r="F595">
        <f t="shared" si="19"/>
        <v>26.694444444444443</v>
      </c>
    </row>
    <row r="596" spans="1:6">
      <c r="A596">
        <v>0</v>
      </c>
      <c r="B596">
        <v>3</v>
      </c>
      <c r="C596">
        <v>98.2</v>
      </c>
      <c r="D596">
        <f t="shared" si="18"/>
        <v>2970</v>
      </c>
      <c r="F596">
        <f t="shared" si="19"/>
        <v>27.277777777777779</v>
      </c>
    </row>
    <row r="597" spans="1:6">
      <c r="A597">
        <v>0</v>
      </c>
      <c r="B597">
        <v>3</v>
      </c>
      <c r="C597">
        <v>101.8</v>
      </c>
      <c r="D597">
        <f t="shared" si="18"/>
        <v>2975</v>
      </c>
      <c r="F597">
        <f t="shared" si="19"/>
        <v>28.277777777777775</v>
      </c>
    </row>
    <row r="598" spans="1:6">
      <c r="A598">
        <v>0</v>
      </c>
      <c r="B598">
        <v>3</v>
      </c>
      <c r="C598">
        <v>104.9</v>
      </c>
      <c r="D598">
        <f t="shared" si="18"/>
        <v>2980</v>
      </c>
      <c r="F598">
        <f t="shared" si="19"/>
        <v>29.138888888888889</v>
      </c>
    </row>
    <row r="599" spans="1:6">
      <c r="A599">
        <v>0</v>
      </c>
      <c r="B599">
        <v>3</v>
      </c>
      <c r="C599">
        <v>106.6</v>
      </c>
      <c r="D599">
        <f t="shared" si="18"/>
        <v>2985</v>
      </c>
      <c r="F599">
        <f t="shared" si="19"/>
        <v>29.611111111111107</v>
      </c>
    </row>
    <row r="600" spans="1:6">
      <c r="A600">
        <v>0</v>
      </c>
      <c r="B600">
        <v>3</v>
      </c>
      <c r="C600">
        <v>109.8</v>
      </c>
      <c r="D600">
        <f t="shared" si="18"/>
        <v>2990</v>
      </c>
      <c r="F600">
        <f t="shared" si="19"/>
        <v>30.5</v>
      </c>
    </row>
    <row r="601" spans="1:6">
      <c r="A601">
        <v>0</v>
      </c>
      <c r="B601">
        <v>3</v>
      </c>
      <c r="C601">
        <v>112.9</v>
      </c>
      <c r="D601">
        <f t="shared" si="18"/>
        <v>2995</v>
      </c>
      <c r="F601">
        <f t="shared" si="19"/>
        <v>31.361111111111111</v>
      </c>
    </row>
    <row r="602" spans="1:6">
      <c r="A602">
        <v>0</v>
      </c>
      <c r="B602">
        <v>3</v>
      </c>
      <c r="C602">
        <v>115.8</v>
      </c>
      <c r="D602">
        <f t="shared" si="18"/>
        <v>3000</v>
      </c>
      <c r="F602">
        <f t="shared" si="19"/>
        <v>32.166666666666664</v>
      </c>
    </row>
    <row r="603" spans="1:6">
      <c r="A603">
        <v>0</v>
      </c>
      <c r="B603">
        <v>3</v>
      </c>
      <c r="C603">
        <v>118.4</v>
      </c>
      <c r="D603">
        <f t="shared" si="18"/>
        <v>3005</v>
      </c>
      <c r="F603">
        <f t="shared" si="19"/>
        <v>32.888888888888893</v>
      </c>
    </row>
    <row r="604" spans="1:6">
      <c r="A604">
        <v>0</v>
      </c>
      <c r="B604">
        <v>3</v>
      </c>
      <c r="C604">
        <v>121.6</v>
      </c>
      <c r="D604">
        <f t="shared" si="18"/>
        <v>3010</v>
      </c>
      <c r="F604">
        <f t="shared" si="19"/>
        <v>33.777777777777779</v>
      </c>
    </row>
    <row r="605" spans="1:6">
      <c r="A605">
        <v>0</v>
      </c>
      <c r="B605">
        <v>3</v>
      </c>
      <c r="C605">
        <v>123.4</v>
      </c>
      <c r="D605">
        <f t="shared" si="18"/>
        <v>3015</v>
      </c>
      <c r="F605">
        <f t="shared" si="19"/>
        <v>34.277777777777779</v>
      </c>
    </row>
    <row r="606" spans="1:6">
      <c r="A606">
        <v>0</v>
      </c>
      <c r="B606">
        <v>3</v>
      </c>
      <c r="C606">
        <v>126.5</v>
      </c>
      <c r="D606">
        <f t="shared" si="18"/>
        <v>3020</v>
      </c>
      <c r="F606">
        <f t="shared" si="19"/>
        <v>35.138888888888886</v>
      </c>
    </row>
    <row r="607" spans="1:6">
      <c r="A607">
        <v>0</v>
      </c>
      <c r="B607">
        <v>3</v>
      </c>
      <c r="C607">
        <v>129.30000000000001</v>
      </c>
      <c r="D607">
        <f t="shared" si="18"/>
        <v>3025</v>
      </c>
      <c r="F607">
        <f t="shared" si="19"/>
        <v>35.916666666666671</v>
      </c>
    </row>
    <row r="608" spans="1:6">
      <c r="A608">
        <v>0</v>
      </c>
      <c r="B608">
        <v>3</v>
      </c>
      <c r="C608">
        <v>132.19999999999999</v>
      </c>
      <c r="D608">
        <f t="shared" si="18"/>
        <v>3030</v>
      </c>
      <c r="F608">
        <f t="shared" si="19"/>
        <v>36.722222222222221</v>
      </c>
    </row>
    <row r="609" spans="1:6">
      <c r="A609">
        <v>0</v>
      </c>
      <c r="B609">
        <v>3</v>
      </c>
      <c r="C609">
        <v>135.80000000000001</v>
      </c>
      <c r="D609">
        <f t="shared" si="18"/>
        <v>3035</v>
      </c>
      <c r="F609">
        <f t="shared" si="19"/>
        <v>37.722222222222221</v>
      </c>
    </row>
    <row r="610" spans="1:6">
      <c r="A610">
        <v>0</v>
      </c>
      <c r="B610">
        <v>3</v>
      </c>
      <c r="C610">
        <v>138.80000000000001</v>
      </c>
      <c r="D610">
        <f t="shared" si="18"/>
        <v>3040</v>
      </c>
      <c r="F610">
        <f t="shared" si="19"/>
        <v>38.555555555555557</v>
      </c>
    </row>
    <row r="611" spans="1:6">
      <c r="A611">
        <v>0</v>
      </c>
      <c r="B611">
        <v>3</v>
      </c>
      <c r="C611">
        <v>141.4</v>
      </c>
      <c r="D611">
        <f t="shared" si="18"/>
        <v>3045</v>
      </c>
      <c r="F611">
        <f t="shared" si="19"/>
        <v>39.277777777777779</v>
      </c>
    </row>
    <row r="612" spans="1:6">
      <c r="A612">
        <v>0</v>
      </c>
      <c r="B612">
        <v>3</v>
      </c>
      <c r="C612">
        <v>143.1</v>
      </c>
      <c r="D612">
        <f t="shared" si="18"/>
        <v>3050</v>
      </c>
      <c r="F612">
        <f t="shared" si="19"/>
        <v>39.75</v>
      </c>
    </row>
    <row r="613" spans="1:6">
      <c r="A613">
        <v>0</v>
      </c>
      <c r="B613">
        <v>3</v>
      </c>
      <c r="C613">
        <v>146.69999999999999</v>
      </c>
      <c r="D613">
        <f t="shared" si="18"/>
        <v>3055</v>
      </c>
      <c r="F613">
        <f t="shared" si="19"/>
        <v>40.749999999999993</v>
      </c>
    </row>
    <row r="614" spans="1:6">
      <c r="A614">
        <v>0</v>
      </c>
      <c r="B614">
        <v>3</v>
      </c>
      <c r="C614">
        <v>148.6</v>
      </c>
      <c r="D614">
        <f t="shared" si="18"/>
        <v>3060</v>
      </c>
      <c r="F614">
        <f t="shared" si="19"/>
        <v>41.277777777777779</v>
      </c>
    </row>
    <row r="615" spans="1:6">
      <c r="A615">
        <v>0</v>
      </c>
      <c r="B615">
        <v>3</v>
      </c>
      <c r="C615">
        <v>149.30000000000001</v>
      </c>
      <c r="D615">
        <f t="shared" si="18"/>
        <v>3065</v>
      </c>
      <c r="F615">
        <f t="shared" si="19"/>
        <v>41.472222222222221</v>
      </c>
    </row>
    <row r="616" spans="1:6">
      <c r="A616">
        <v>0</v>
      </c>
      <c r="B616">
        <v>3</v>
      </c>
      <c r="C616">
        <v>150.30000000000001</v>
      </c>
      <c r="D616">
        <f t="shared" si="18"/>
        <v>3070</v>
      </c>
      <c r="F616">
        <f t="shared" si="19"/>
        <v>41.75</v>
      </c>
    </row>
    <row r="617" spans="1:6">
      <c r="A617">
        <v>0</v>
      </c>
      <c r="B617">
        <v>3</v>
      </c>
      <c r="C617">
        <v>155.9</v>
      </c>
      <c r="D617">
        <f t="shared" si="18"/>
        <v>3075</v>
      </c>
      <c r="F617">
        <f t="shared" si="19"/>
        <v>43.305555555555557</v>
      </c>
    </row>
    <row r="618" spans="1:6">
      <c r="A618">
        <v>0</v>
      </c>
      <c r="B618">
        <v>4</v>
      </c>
      <c r="C618">
        <v>157.6</v>
      </c>
      <c r="D618">
        <f t="shared" si="18"/>
        <v>3080</v>
      </c>
      <c r="F618">
        <f t="shared" si="19"/>
        <v>43.777777777777779</v>
      </c>
    </row>
    <row r="619" spans="1:6">
      <c r="A619">
        <v>0</v>
      </c>
      <c r="B619">
        <v>4</v>
      </c>
      <c r="C619">
        <v>159.9</v>
      </c>
      <c r="D619">
        <f t="shared" si="18"/>
        <v>3085</v>
      </c>
      <c r="F619">
        <f t="shared" si="19"/>
        <v>44.416666666666664</v>
      </c>
    </row>
    <row r="620" spans="1:6">
      <c r="A620">
        <v>0</v>
      </c>
      <c r="B620">
        <v>4</v>
      </c>
      <c r="C620">
        <v>160.4</v>
      </c>
      <c r="D620">
        <f t="shared" si="18"/>
        <v>3090</v>
      </c>
      <c r="F620">
        <f t="shared" si="19"/>
        <v>44.555555555555557</v>
      </c>
    </row>
    <row r="621" spans="1:6">
      <c r="A621">
        <v>0</v>
      </c>
      <c r="B621">
        <v>4</v>
      </c>
      <c r="C621">
        <v>162.30000000000001</v>
      </c>
      <c r="D621">
        <f t="shared" si="18"/>
        <v>3095</v>
      </c>
      <c r="F621">
        <f t="shared" si="19"/>
        <v>45.083333333333336</v>
      </c>
    </row>
    <row r="622" spans="1:6">
      <c r="A622">
        <v>0</v>
      </c>
      <c r="B622">
        <v>4</v>
      </c>
      <c r="C622">
        <v>164.2</v>
      </c>
      <c r="D622">
        <f t="shared" si="18"/>
        <v>3100</v>
      </c>
      <c r="F622">
        <f t="shared" si="19"/>
        <v>45.611111111111107</v>
      </c>
    </row>
    <row r="623" spans="1:6">
      <c r="A623">
        <v>0</v>
      </c>
      <c r="B623">
        <v>4</v>
      </c>
      <c r="C623">
        <v>167.1</v>
      </c>
      <c r="D623">
        <f t="shared" si="18"/>
        <v>3105</v>
      </c>
      <c r="F623">
        <f t="shared" si="19"/>
        <v>46.416666666666664</v>
      </c>
    </row>
    <row r="624" spans="1:6">
      <c r="A624">
        <v>0</v>
      </c>
      <c r="B624">
        <v>4</v>
      </c>
      <c r="C624">
        <v>168.8</v>
      </c>
      <c r="D624">
        <f t="shared" si="18"/>
        <v>3110</v>
      </c>
      <c r="F624">
        <f t="shared" si="19"/>
        <v>46.888888888888893</v>
      </c>
    </row>
    <row r="625" spans="1:6">
      <c r="A625">
        <v>0</v>
      </c>
      <c r="B625">
        <v>4</v>
      </c>
      <c r="C625">
        <v>170.1</v>
      </c>
      <c r="D625">
        <f t="shared" si="18"/>
        <v>3115</v>
      </c>
      <c r="F625">
        <f t="shared" si="19"/>
        <v>47.25</v>
      </c>
    </row>
    <row r="626" spans="1:6">
      <c r="A626">
        <v>0</v>
      </c>
      <c r="B626">
        <v>4</v>
      </c>
      <c r="C626">
        <v>169.9</v>
      </c>
      <c r="D626">
        <f t="shared" si="18"/>
        <v>3120</v>
      </c>
      <c r="F626">
        <f t="shared" si="19"/>
        <v>47.194444444444443</v>
      </c>
    </row>
    <row r="627" spans="1:6">
      <c r="A627">
        <v>0</v>
      </c>
      <c r="B627">
        <v>4</v>
      </c>
      <c r="C627">
        <v>175.9</v>
      </c>
      <c r="D627">
        <f t="shared" si="18"/>
        <v>3125</v>
      </c>
      <c r="F627">
        <f t="shared" si="19"/>
        <v>48.861111111111114</v>
      </c>
    </row>
    <row r="628" spans="1:6">
      <c r="A628">
        <v>0</v>
      </c>
      <c r="B628">
        <v>4</v>
      </c>
      <c r="C628">
        <v>177.5</v>
      </c>
      <c r="D628">
        <f t="shared" si="18"/>
        <v>3130</v>
      </c>
      <c r="F628">
        <f t="shared" si="19"/>
        <v>49.305555555555557</v>
      </c>
    </row>
    <row r="629" spans="1:6">
      <c r="A629">
        <v>0</v>
      </c>
      <c r="B629">
        <v>4</v>
      </c>
      <c r="C629">
        <v>179.3</v>
      </c>
      <c r="D629">
        <f t="shared" si="18"/>
        <v>3135</v>
      </c>
      <c r="F629">
        <f t="shared" si="19"/>
        <v>49.805555555555557</v>
      </c>
    </row>
    <row r="630" spans="1:6">
      <c r="A630">
        <v>0</v>
      </c>
      <c r="B630">
        <v>4</v>
      </c>
      <c r="C630">
        <v>180.6</v>
      </c>
      <c r="D630">
        <f t="shared" si="18"/>
        <v>3140</v>
      </c>
      <c r="F630">
        <f t="shared" si="19"/>
        <v>50.166666666666664</v>
      </c>
    </row>
    <row r="631" spans="1:6">
      <c r="A631">
        <v>0</v>
      </c>
      <c r="B631">
        <v>4</v>
      </c>
      <c r="C631">
        <v>182.1</v>
      </c>
      <c r="D631">
        <f t="shared" si="18"/>
        <v>3145</v>
      </c>
      <c r="F631">
        <f t="shared" si="19"/>
        <v>50.583333333333329</v>
      </c>
    </row>
    <row r="632" spans="1:6">
      <c r="A632">
        <v>0</v>
      </c>
      <c r="B632">
        <v>4</v>
      </c>
      <c r="C632">
        <v>183</v>
      </c>
      <c r="D632">
        <f t="shared" si="18"/>
        <v>3150</v>
      </c>
      <c r="F632">
        <f t="shared" si="19"/>
        <v>50.833333333333329</v>
      </c>
    </row>
    <row r="633" spans="1:6">
      <c r="A633">
        <v>0</v>
      </c>
      <c r="B633">
        <v>4</v>
      </c>
      <c r="C633">
        <v>184.9</v>
      </c>
      <c r="D633">
        <f t="shared" si="18"/>
        <v>3155</v>
      </c>
      <c r="F633">
        <f t="shared" si="19"/>
        <v>51.361111111111114</v>
      </c>
    </row>
    <row r="634" spans="1:6">
      <c r="A634">
        <v>0</v>
      </c>
      <c r="B634">
        <v>4</v>
      </c>
      <c r="C634">
        <v>186.4</v>
      </c>
      <c r="D634">
        <f t="shared" si="18"/>
        <v>3160</v>
      </c>
      <c r="F634">
        <f t="shared" si="19"/>
        <v>51.777777777777779</v>
      </c>
    </row>
    <row r="635" spans="1:6">
      <c r="A635">
        <v>0</v>
      </c>
      <c r="B635">
        <v>4</v>
      </c>
      <c r="C635">
        <v>188.7</v>
      </c>
      <c r="D635">
        <f t="shared" si="18"/>
        <v>3165</v>
      </c>
      <c r="F635">
        <f t="shared" si="19"/>
        <v>52.416666666666664</v>
      </c>
    </row>
    <row r="636" spans="1:6">
      <c r="A636">
        <v>0</v>
      </c>
      <c r="B636">
        <v>4</v>
      </c>
      <c r="C636">
        <v>187.9</v>
      </c>
      <c r="D636">
        <f t="shared" si="18"/>
        <v>3170</v>
      </c>
      <c r="F636">
        <f t="shared" si="19"/>
        <v>52.194444444444443</v>
      </c>
    </row>
    <row r="637" spans="1:6">
      <c r="A637">
        <v>7.1</v>
      </c>
      <c r="B637">
        <v>4</v>
      </c>
      <c r="C637">
        <v>186.4</v>
      </c>
      <c r="D637">
        <f t="shared" si="18"/>
        <v>3175</v>
      </c>
      <c r="F637">
        <f t="shared" si="19"/>
        <v>51.777777777777779</v>
      </c>
    </row>
    <row r="638" spans="1:6">
      <c r="A638">
        <v>12.5</v>
      </c>
      <c r="B638">
        <v>4</v>
      </c>
      <c r="C638">
        <v>183.9</v>
      </c>
      <c r="D638">
        <f t="shared" si="18"/>
        <v>3180</v>
      </c>
      <c r="F638">
        <f t="shared" si="19"/>
        <v>51.083333333333336</v>
      </c>
    </row>
    <row r="639" spans="1:6">
      <c r="A639">
        <v>12.5</v>
      </c>
      <c r="B639">
        <v>4</v>
      </c>
      <c r="C639">
        <v>181.5</v>
      </c>
      <c r="D639">
        <f t="shared" si="18"/>
        <v>3185</v>
      </c>
      <c r="F639">
        <f t="shared" si="19"/>
        <v>50.416666666666664</v>
      </c>
    </row>
    <row r="640" spans="1:6">
      <c r="A640">
        <v>17.8</v>
      </c>
      <c r="B640">
        <v>4</v>
      </c>
      <c r="C640">
        <v>179.9</v>
      </c>
      <c r="D640">
        <f t="shared" si="18"/>
        <v>3190</v>
      </c>
      <c r="F640">
        <f t="shared" si="19"/>
        <v>49.972222222222221</v>
      </c>
    </row>
    <row r="641" spans="1:6">
      <c r="A641">
        <v>19.600000000000001</v>
      </c>
      <c r="B641">
        <v>4</v>
      </c>
      <c r="C641">
        <v>177.2</v>
      </c>
      <c r="D641">
        <f t="shared" si="18"/>
        <v>3195</v>
      </c>
      <c r="F641">
        <f t="shared" si="19"/>
        <v>49.222222222222214</v>
      </c>
    </row>
    <row r="642" spans="1:6">
      <c r="A642">
        <v>23.2</v>
      </c>
      <c r="B642">
        <v>4</v>
      </c>
      <c r="C642">
        <v>174.8</v>
      </c>
      <c r="D642">
        <f t="shared" si="18"/>
        <v>3200</v>
      </c>
      <c r="F642">
        <f t="shared" si="19"/>
        <v>48.555555555555557</v>
      </c>
    </row>
    <row r="643" spans="1:6">
      <c r="A643">
        <v>26.7</v>
      </c>
      <c r="B643">
        <v>4</v>
      </c>
      <c r="C643">
        <v>171.3</v>
      </c>
      <c r="D643">
        <f t="shared" ref="D643:D706" si="20">(ROW()-2)*5</f>
        <v>3205</v>
      </c>
      <c r="F643">
        <f t="shared" ref="F643:F706" si="21">C643/3.6</f>
        <v>47.583333333333336</v>
      </c>
    </row>
    <row r="644" spans="1:6">
      <c r="A644">
        <v>30.7</v>
      </c>
      <c r="B644">
        <v>4</v>
      </c>
      <c r="C644">
        <v>168.9</v>
      </c>
      <c r="D644">
        <f t="shared" si="20"/>
        <v>3210</v>
      </c>
      <c r="F644">
        <f t="shared" si="21"/>
        <v>46.916666666666664</v>
      </c>
    </row>
    <row r="645" spans="1:6">
      <c r="A645">
        <v>30.7</v>
      </c>
      <c r="B645">
        <v>4</v>
      </c>
      <c r="C645">
        <v>166.6</v>
      </c>
      <c r="D645">
        <f t="shared" si="20"/>
        <v>3215</v>
      </c>
      <c r="F645">
        <f t="shared" si="21"/>
        <v>46.277777777777779</v>
      </c>
    </row>
    <row r="646" spans="1:6">
      <c r="A646">
        <v>27.2</v>
      </c>
      <c r="B646">
        <v>4</v>
      </c>
      <c r="C646">
        <v>161.1</v>
      </c>
      <c r="D646">
        <f t="shared" si="20"/>
        <v>3220</v>
      </c>
      <c r="F646">
        <f t="shared" si="21"/>
        <v>44.75</v>
      </c>
    </row>
    <row r="647" spans="1:6">
      <c r="A647">
        <v>26.7</v>
      </c>
      <c r="B647">
        <v>4</v>
      </c>
      <c r="C647">
        <v>159.30000000000001</v>
      </c>
      <c r="D647">
        <f t="shared" si="20"/>
        <v>3225</v>
      </c>
      <c r="F647">
        <f t="shared" si="21"/>
        <v>44.25</v>
      </c>
    </row>
    <row r="648" spans="1:6">
      <c r="A648">
        <v>23.2</v>
      </c>
      <c r="B648">
        <v>4</v>
      </c>
      <c r="C648">
        <v>157.80000000000001</v>
      </c>
      <c r="D648">
        <f t="shared" si="20"/>
        <v>3230</v>
      </c>
      <c r="F648">
        <f t="shared" si="21"/>
        <v>43.833333333333336</v>
      </c>
    </row>
    <row r="649" spans="1:6">
      <c r="A649">
        <v>24.9</v>
      </c>
      <c r="B649">
        <v>3.4</v>
      </c>
      <c r="C649">
        <v>153.9</v>
      </c>
      <c r="D649">
        <f t="shared" si="20"/>
        <v>3235</v>
      </c>
      <c r="F649">
        <f t="shared" si="21"/>
        <v>42.75</v>
      </c>
    </row>
    <row r="650" spans="1:6">
      <c r="A650">
        <v>19.600000000000001</v>
      </c>
      <c r="B650">
        <v>3</v>
      </c>
      <c r="C650">
        <v>151.6</v>
      </c>
      <c r="D650">
        <f t="shared" si="20"/>
        <v>3240</v>
      </c>
      <c r="F650">
        <f t="shared" si="21"/>
        <v>42.111111111111107</v>
      </c>
    </row>
    <row r="651" spans="1:6">
      <c r="A651">
        <v>19.600000000000001</v>
      </c>
      <c r="B651">
        <v>3</v>
      </c>
      <c r="C651">
        <v>150</v>
      </c>
      <c r="D651">
        <f t="shared" si="20"/>
        <v>3245</v>
      </c>
      <c r="F651">
        <f t="shared" si="21"/>
        <v>41.666666666666664</v>
      </c>
    </row>
    <row r="652" spans="1:6">
      <c r="A652">
        <v>23.2</v>
      </c>
      <c r="B652">
        <v>3</v>
      </c>
      <c r="C652">
        <v>146.30000000000001</v>
      </c>
      <c r="D652">
        <f t="shared" si="20"/>
        <v>3250</v>
      </c>
      <c r="F652">
        <f t="shared" si="21"/>
        <v>40.638888888888893</v>
      </c>
    </row>
    <row r="653" spans="1:6">
      <c r="A653">
        <v>24.9</v>
      </c>
      <c r="B653">
        <v>3</v>
      </c>
      <c r="C653">
        <v>142.9</v>
      </c>
      <c r="D653">
        <f t="shared" si="20"/>
        <v>3255</v>
      </c>
      <c r="F653">
        <f t="shared" si="21"/>
        <v>39.694444444444443</v>
      </c>
    </row>
    <row r="654" spans="1:6">
      <c r="A654">
        <v>24.9</v>
      </c>
      <c r="B654">
        <v>3</v>
      </c>
      <c r="C654">
        <v>139.6</v>
      </c>
      <c r="D654">
        <f t="shared" si="20"/>
        <v>3260</v>
      </c>
      <c r="F654">
        <f t="shared" si="21"/>
        <v>38.777777777777779</v>
      </c>
    </row>
    <row r="655" spans="1:6">
      <c r="A655">
        <v>26.7</v>
      </c>
      <c r="B655">
        <v>2</v>
      </c>
      <c r="C655">
        <v>137.4</v>
      </c>
      <c r="D655">
        <f t="shared" si="20"/>
        <v>3265</v>
      </c>
      <c r="F655">
        <f t="shared" si="21"/>
        <v>38.166666666666664</v>
      </c>
    </row>
    <row r="656" spans="1:6">
      <c r="A656">
        <v>23.2</v>
      </c>
      <c r="B656">
        <v>2</v>
      </c>
      <c r="C656">
        <v>133.30000000000001</v>
      </c>
      <c r="D656">
        <f t="shared" si="20"/>
        <v>3270</v>
      </c>
      <c r="F656">
        <f t="shared" si="21"/>
        <v>37.027777777777779</v>
      </c>
    </row>
    <row r="657" spans="1:6">
      <c r="A657">
        <v>24.9</v>
      </c>
      <c r="B657">
        <v>2</v>
      </c>
      <c r="C657">
        <v>129.9</v>
      </c>
      <c r="D657">
        <f t="shared" si="20"/>
        <v>3275</v>
      </c>
      <c r="F657">
        <f t="shared" si="21"/>
        <v>36.083333333333336</v>
      </c>
    </row>
    <row r="658" spans="1:6">
      <c r="A658">
        <v>30.7</v>
      </c>
      <c r="B658">
        <v>2</v>
      </c>
      <c r="C658">
        <v>127.2</v>
      </c>
      <c r="D658">
        <f t="shared" si="20"/>
        <v>3280</v>
      </c>
      <c r="F658">
        <f t="shared" si="21"/>
        <v>35.333333333333336</v>
      </c>
    </row>
    <row r="659" spans="1:6">
      <c r="A659">
        <v>30.7</v>
      </c>
      <c r="B659">
        <v>2</v>
      </c>
      <c r="C659">
        <v>122.7</v>
      </c>
      <c r="D659">
        <f t="shared" si="20"/>
        <v>3285</v>
      </c>
      <c r="F659">
        <f t="shared" si="21"/>
        <v>34.083333333333336</v>
      </c>
    </row>
    <row r="660" spans="1:6">
      <c r="A660">
        <v>30.7</v>
      </c>
      <c r="B660">
        <v>2</v>
      </c>
      <c r="C660">
        <v>118.8</v>
      </c>
      <c r="D660">
        <f t="shared" si="20"/>
        <v>3290</v>
      </c>
      <c r="F660">
        <f t="shared" si="21"/>
        <v>33</v>
      </c>
    </row>
    <row r="661" spans="1:6">
      <c r="A661">
        <v>30.7</v>
      </c>
      <c r="B661">
        <v>2</v>
      </c>
      <c r="C661">
        <v>114.1</v>
      </c>
      <c r="D661">
        <f t="shared" si="20"/>
        <v>3295</v>
      </c>
      <c r="F661">
        <f t="shared" si="21"/>
        <v>31.694444444444443</v>
      </c>
    </row>
    <row r="662" spans="1:6">
      <c r="A662">
        <v>29</v>
      </c>
      <c r="B662">
        <v>2</v>
      </c>
      <c r="C662">
        <v>110.4</v>
      </c>
      <c r="D662">
        <f t="shared" si="20"/>
        <v>3300</v>
      </c>
      <c r="F662">
        <f t="shared" si="21"/>
        <v>30.666666666666668</v>
      </c>
    </row>
    <row r="663" spans="1:6">
      <c r="A663">
        <v>24.9</v>
      </c>
      <c r="B663">
        <v>2</v>
      </c>
      <c r="C663">
        <v>105.9</v>
      </c>
      <c r="D663">
        <f t="shared" si="20"/>
        <v>3305</v>
      </c>
      <c r="F663">
        <f t="shared" si="21"/>
        <v>29.416666666666668</v>
      </c>
    </row>
    <row r="664" spans="1:6">
      <c r="A664">
        <v>26.7</v>
      </c>
      <c r="B664">
        <v>2</v>
      </c>
      <c r="C664">
        <v>101.9</v>
      </c>
      <c r="D664">
        <f t="shared" si="20"/>
        <v>3310</v>
      </c>
      <c r="F664">
        <f t="shared" si="21"/>
        <v>28.305555555555557</v>
      </c>
    </row>
    <row r="665" spans="1:6">
      <c r="A665">
        <v>23.2</v>
      </c>
      <c r="B665">
        <v>2</v>
      </c>
      <c r="C665">
        <v>97.6</v>
      </c>
      <c r="D665">
        <f t="shared" si="20"/>
        <v>3315</v>
      </c>
      <c r="F665">
        <f t="shared" si="21"/>
        <v>27.111111111111107</v>
      </c>
    </row>
    <row r="666" spans="1:6">
      <c r="A666">
        <v>19.600000000000001</v>
      </c>
      <c r="B666">
        <v>2</v>
      </c>
      <c r="C666">
        <v>92.8</v>
      </c>
      <c r="D666">
        <f t="shared" si="20"/>
        <v>3320</v>
      </c>
      <c r="F666">
        <f t="shared" si="21"/>
        <v>25.777777777777775</v>
      </c>
    </row>
    <row r="667" spans="1:6">
      <c r="A667">
        <v>16</v>
      </c>
      <c r="B667">
        <v>2</v>
      </c>
      <c r="C667">
        <v>88.5</v>
      </c>
      <c r="D667">
        <f t="shared" si="20"/>
        <v>3325</v>
      </c>
      <c r="F667">
        <f t="shared" si="21"/>
        <v>24.583333333333332</v>
      </c>
    </row>
    <row r="668" spans="1:6">
      <c r="A668">
        <v>8.9</v>
      </c>
      <c r="B668">
        <v>2</v>
      </c>
      <c r="C668">
        <v>85.1</v>
      </c>
      <c r="D668">
        <f t="shared" si="20"/>
        <v>3330</v>
      </c>
      <c r="F668">
        <f t="shared" si="21"/>
        <v>23.638888888888886</v>
      </c>
    </row>
    <row r="669" spans="1:6">
      <c r="A669">
        <v>10.7</v>
      </c>
      <c r="B669">
        <v>2</v>
      </c>
      <c r="C669">
        <v>81.400000000000006</v>
      </c>
      <c r="D669">
        <f t="shared" si="20"/>
        <v>3335</v>
      </c>
      <c r="F669">
        <f t="shared" si="21"/>
        <v>22.611111111111111</v>
      </c>
    </row>
    <row r="670" spans="1:6">
      <c r="A670">
        <v>16</v>
      </c>
      <c r="B670">
        <v>2</v>
      </c>
      <c r="C670">
        <v>78.099999999999994</v>
      </c>
      <c r="D670">
        <f t="shared" si="20"/>
        <v>3340</v>
      </c>
      <c r="F670">
        <f t="shared" si="21"/>
        <v>21.694444444444443</v>
      </c>
    </row>
    <row r="671" spans="1:6">
      <c r="A671">
        <v>16</v>
      </c>
      <c r="B671">
        <v>2</v>
      </c>
      <c r="C671">
        <v>74</v>
      </c>
      <c r="D671">
        <f t="shared" si="20"/>
        <v>3345</v>
      </c>
      <c r="F671">
        <f t="shared" si="21"/>
        <v>20.555555555555554</v>
      </c>
    </row>
    <row r="672" spans="1:6">
      <c r="A672">
        <v>14.3</v>
      </c>
      <c r="B672">
        <v>2</v>
      </c>
      <c r="C672">
        <v>69.900000000000006</v>
      </c>
      <c r="D672">
        <f t="shared" si="20"/>
        <v>3350</v>
      </c>
      <c r="F672">
        <f t="shared" si="21"/>
        <v>19.416666666666668</v>
      </c>
    </row>
    <row r="673" spans="1:6">
      <c r="A673">
        <v>14.3</v>
      </c>
      <c r="B673">
        <v>2</v>
      </c>
      <c r="C673">
        <v>65.900000000000006</v>
      </c>
      <c r="D673">
        <f t="shared" si="20"/>
        <v>3355</v>
      </c>
      <c r="F673">
        <f t="shared" si="21"/>
        <v>18.305555555555557</v>
      </c>
    </row>
    <row r="674" spans="1:6">
      <c r="A674">
        <v>7.1</v>
      </c>
      <c r="B674">
        <v>2</v>
      </c>
      <c r="C674">
        <v>61.4</v>
      </c>
      <c r="D674">
        <f t="shared" si="20"/>
        <v>3360</v>
      </c>
      <c r="F674">
        <f t="shared" si="21"/>
        <v>17.055555555555554</v>
      </c>
    </row>
    <row r="675" spans="1:6">
      <c r="A675">
        <v>5.3</v>
      </c>
      <c r="B675">
        <v>2</v>
      </c>
      <c r="C675">
        <v>57.7</v>
      </c>
      <c r="D675">
        <f t="shared" si="20"/>
        <v>3365</v>
      </c>
      <c r="F675">
        <f t="shared" si="21"/>
        <v>16.027777777777779</v>
      </c>
    </row>
    <row r="676" spans="1:6">
      <c r="A676">
        <v>5.3</v>
      </c>
      <c r="B676">
        <v>2</v>
      </c>
      <c r="C676">
        <v>54.4</v>
      </c>
      <c r="D676">
        <f t="shared" si="20"/>
        <v>3370</v>
      </c>
      <c r="F676">
        <f t="shared" si="21"/>
        <v>15.111111111111111</v>
      </c>
    </row>
    <row r="677" spans="1:6">
      <c r="A677">
        <v>0</v>
      </c>
      <c r="B677">
        <v>2</v>
      </c>
      <c r="C677">
        <v>50.8</v>
      </c>
      <c r="D677">
        <f t="shared" si="20"/>
        <v>3375</v>
      </c>
      <c r="F677">
        <f t="shared" si="21"/>
        <v>14.111111111111111</v>
      </c>
    </row>
    <row r="678" spans="1:6">
      <c r="A678">
        <v>0</v>
      </c>
      <c r="B678">
        <v>2</v>
      </c>
      <c r="C678">
        <v>48.2</v>
      </c>
      <c r="D678">
        <f t="shared" si="20"/>
        <v>3380</v>
      </c>
      <c r="F678">
        <f t="shared" si="21"/>
        <v>13.388888888888889</v>
      </c>
    </row>
    <row r="679" spans="1:6">
      <c r="A679">
        <v>0</v>
      </c>
      <c r="B679">
        <v>2</v>
      </c>
      <c r="C679">
        <v>45.9</v>
      </c>
      <c r="D679">
        <f t="shared" si="20"/>
        <v>3385</v>
      </c>
      <c r="F679">
        <f t="shared" si="21"/>
        <v>12.75</v>
      </c>
    </row>
    <row r="680" spans="1:6">
      <c r="A680">
        <v>0</v>
      </c>
      <c r="B680">
        <v>2</v>
      </c>
      <c r="C680">
        <v>44.5</v>
      </c>
      <c r="D680">
        <f t="shared" si="20"/>
        <v>3390</v>
      </c>
      <c r="F680">
        <f t="shared" si="21"/>
        <v>12.361111111111111</v>
      </c>
    </row>
    <row r="681" spans="1:6">
      <c r="A681">
        <v>0</v>
      </c>
      <c r="B681">
        <v>2</v>
      </c>
      <c r="C681">
        <v>43.9</v>
      </c>
      <c r="D681">
        <f t="shared" si="20"/>
        <v>3395</v>
      </c>
      <c r="F681">
        <f t="shared" si="21"/>
        <v>12.194444444444443</v>
      </c>
    </row>
    <row r="682" spans="1:6">
      <c r="A682">
        <v>0</v>
      </c>
      <c r="B682">
        <v>2</v>
      </c>
      <c r="C682">
        <v>45.3</v>
      </c>
      <c r="D682">
        <f t="shared" si="20"/>
        <v>3400</v>
      </c>
      <c r="F682">
        <f t="shared" si="21"/>
        <v>12.583333333333332</v>
      </c>
    </row>
    <row r="683" spans="1:6">
      <c r="A683">
        <v>0</v>
      </c>
      <c r="B683">
        <v>2</v>
      </c>
      <c r="C683">
        <v>47.6</v>
      </c>
      <c r="D683">
        <f t="shared" si="20"/>
        <v>3405</v>
      </c>
      <c r="F683">
        <f t="shared" si="21"/>
        <v>13.222222222222221</v>
      </c>
    </row>
    <row r="684" spans="1:6">
      <c r="A684">
        <v>0</v>
      </c>
      <c r="B684">
        <v>2</v>
      </c>
      <c r="C684">
        <v>51.3</v>
      </c>
      <c r="D684">
        <f t="shared" si="20"/>
        <v>3410</v>
      </c>
      <c r="F684">
        <f t="shared" si="21"/>
        <v>14.249999999999998</v>
      </c>
    </row>
    <row r="685" spans="1:6">
      <c r="A685">
        <v>0</v>
      </c>
      <c r="B685">
        <v>2</v>
      </c>
      <c r="C685">
        <v>54.9</v>
      </c>
      <c r="D685">
        <f t="shared" si="20"/>
        <v>3415</v>
      </c>
      <c r="F685">
        <f t="shared" si="21"/>
        <v>15.25</v>
      </c>
    </row>
    <row r="686" spans="1:6">
      <c r="A686">
        <v>0</v>
      </c>
      <c r="B686">
        <v>2</v>
      </c>
      <c r="C686">
        <v>59.9</v>
      </c>
      <c r="D686">
        <f t="shared" si="20"/>
        <v>3420</v>
      </c>
      <c r="F686">
        <f t="shared" si="21"/>
        <v>16.638888888888889</v>
      </c>
    </row>
    <row r="687" spans="1:6">
      <c r="A687">
        <v>0</v>
      </c>
      <c r="B687">
        <v>2</v>
      </c>
      <c r="C687">
        <v>64.5</v>
      </c>
      <c r="D687">
        <f t="shared" si="20"/>
        <v>3425</v>
      </c>
      <c r="F687">
        <f t="shared" si="21"/>
        <v>17.916666666666668</v>
      </c>
    </row>
    <row r="688" spans="1:6">
      <c r="A688">
        <v>0</v>
      </c>
      <c r="B688">
        <v>2</v>
      </c>
      <c r="C688">
        <v>69.099999999999994</v>
      </c>
      <c r="D688">
        <f t="shared" si="20"/>
        <v>3430</v>
      </c>
      <c r="F688">
        <f t="shared" si="21"/>
        <v>19.194444444444443</v>
      </c>
    </row>
    <row r="689" spans="1:6">
      <c r="A689">
        <v>0</v>
      </c>
      <c r="B689">
        <v>2</v>
      </c>
      <c r="C689">
        <v>73.599999999999994</v>
      </c>
      <c r="D689">
        <f t="shared" si="20"/>
        <v>3435</v>
      </c>
      <c r="F689">
        <f t="shared" si="21"/>
        <v>20.444444444444443</v>
      </c>
    </row>
    <row r="690" spans="1:6">
      <c r="A690">
        <v>0</v>
      </c>
      <c r="B690">
        <v>2</v>
      </c>
      <c r="C690">
        <v>79.400000000000006</v>
      </c>
      <c r="D690">
        <f t="shared" si="20"/>
        <v>3440</v>
      </c>
      <c r="F690">
        <f t="shared" si="21"/>
        <v>22.055555555555557</v>
      </c>
    </row>
    <row r="691" spans="1:6">
      <c r="A691">
        <v>0</v>
      </c>
      <c r="B691">
        <v>2</v>
      </c>
      <c r="C691">
        <v>83.5</v>
      </c>
      <c r="D691">
        <f t="shared" si="20"/>
        <v>3445</v>
      </c>
      <c r="F691">
        <f t="shared" si="21"/>
        <v>23.194444444444443</v>
      </c>
    </row>
    <row r="692" spans="1:6">
      <c r="A692">
        <v>0</v>
      </c>
      <c r="B692">
        <v>2</v>
      </c>
      <c r="C692">
        <v>87.9</v>
      </c>
      <c r="D692">
        <f t="shared" si="20"/>
        <v>3450</v>
      </c>
      <c r="F692">
        <f t="shared" si="21"/>
        <v>24.416666666666668</v>
      </c>
    </row>
    <row r="693" spans="1:6">
      <c r="A693">
        <v>0</v>
      </c>
      <c r="B693">
        <v>2</v>
      </c>
      <c r="C693">
        <v>92.2</v>
      </c>
      <c r="D693">
        <f t="shared" si="20"/>
        <v>3455</v>
      </c>
      <c r="F693">
        <f t="shared" si="21"/>
        <v>25.611111111111111</v>
      </c>
    </row>
    <row r="694" spans="1:6">
      <c r="A694">
        <v>0</v>
      </c>
      <c r="B694">
        <v>2</v>
      </c>
      <c r="C694">
        <v>96.8</v>
      </c>
      <c r="D694">
        <f t="shared" si="20"/>
        <v>3460</v>
      </c>
      <c r="F694">
        <f t="shared" si="21"/>
        <v>26.888888888888886</v>
      </c>
    </row>
    <row r="695" spans="1:6">
      <c r="A695">
        <v>0</v>
      </c>
      <c r="B695">
        <v>2</v>
      </c>
      <c r="C695">
        <v>99.8</v>
      </c>
      <c r="D695">
        <f t="shared" si="20"/>
        <v>3465</v>
      </c>
      <c r="F695">
        <f t="shared" si="21"/>
        <v>27.722222222222221</v>
      </c>
    </row>
    <row r="696" spans="1:6">
      <c r="A696">
        <v>0</v>
      </c>
      <c r="B696">
        <v>2</v>
      </c>
      <c r="C696">
        <v>104.3</v>
      </c>
      <c r="D696">
        <f t="shared" si="20"/>
        <v>3470</v>
      </c>
      <c r="F696">
        <f t="shared" si="21"/>
        <v>28.972222222222221</v>
      </c>
    </row>
    <row r="697" spans="1:6">
      <c r="A697">
        <v>0</v>
      </c>
      <c r="B697">
        <v>2</v>
      </c>
      <c r="C697">
        <v>102.8</v>
      </c>
      <c r="D697">
        <f t="shared" si="20"/>
        <v>3475</v>
      </c>
      <c r="F697">
        <f t="shared" si="21"/>
        <v>28.555555555555554</v>
      </c>
    </row>
    <row r="698" spans="1:6">
      <c r="A698">
        <v>0</v>
      </c>
      <c r="B698">
        <v>2</v>
      </c>
      <c r="C698">
        <v>113.2</v>
      </c>
      <c r="D698">
        <f t="shared" si="20"/>
        <v>3480</v>
      </c>
      <c r="F698">
        <f t="shared" si="21"/>
        <v>31.444444444444443</v>
      </c>
    </row>
    <row r="699" spans="1:6">
      <c r="A699">
        <v>0</v>
      </c>
      <c r="B699">
        <v>2</v>
      </c>
      <c r="C699">
        <v>116.1</v>
      </c>
      <c r="D699">
        <f t="shared" si="20"/>
        <v>3485</v>
      </c>
      <c r="F699">
        <f t="shared" si="21"/>
        <v>32.25</v>
      </c>
    </row>
    <row r="700" spans="1:6">
      <c r="A700">
        <v>0</v>
      </c>
      <c r="B700">
        <v>2</v>
      </c>
      <c r="C700">
        <v>111.9</v>
      </c>
      <c r="D700">
        <f t="shared" si="20"/>
        <v>3490</v>
      </c>
      <c r="F700">
        <f t="shared" si="21"/>
        <v>31.083333333333336</v>
      </c>
    </row>
    <row r="701" spans="1:6">
      <c r="A701">
        <v>0</v>
      </c>
      <c r="B701">
        <v>2</v>
      </c>
      <c r="C701">
        <v>107.7</v>
      </c>
      <c r="D701">
        <f t="shared" si="20"/>
        <v>3495</v>
      </c>
      <c r="F701">
        <f t="shared" si="21"/>
        <v>29.916666666666668</v>
      </c>
    </row>
    <row r="702" spans="1:6">
      <c r="A702">
        <v>0</v>
      </c>
      <c r="B702">
        <v>2</v>
      </c>
      <c r="C702">
        <v>103.6</v>
      </c>
      <c r="D702">
        <f t="shared" si="20"/>
        <v>3500</v>
      </c>
      <c r="F702">
        <f t="shared" si="21"/>
        <v>28.777777777777775</v>
      </c>
    </row>
    <row r="703" spans="1:6">
      <c r="A703">
        <v>0</v>
      </c>
      <c r="B703">
        <v>2</v>
      </c>
      <c r="C703">
        <v>99</v>
      </c>
      <c r="D703">
        <f t="shared" si="20"/>
        <v>3505</v>
      </c>
      <c r="F703">
        <f t="shared" si="21"/>
        <v>27.5</v>
      </c>
    </row>
    <row r="704" spans="1:6">
      <c r="A704">
        <v>0</v>
      </c>
      <c r="B704">
        <v>2</v>
      </c>
      <c r="C704">
        <v>94.1</v>
      </c>
      <c r="D704">
        <f t="shared" si="20"/>
        <v>3510</v>
      </c>
      <c r="F704">
        <f t="shared" si="21"/>
        <v>26.138888888888886</v>
      </c>
    </row>
    <row r="705" spans="1:6">
      <c r="A705">
        <v>0</v>
      </c>
      <c r="B705">
        <v>3</v>
      </c>
      <c r="C705">
        <v>89.6</v>
      </c>
      <c r="D705">
        <f t="shared" si="20"/>
        <v>3515</v>
      </c>
      <c r="F705">
        <f t="shared" si="21"/>
        <v>24.888888888888886</v>
      </c>
    </row>
    <row r="706" spans="1:6">
      <c r="A706">
        <v>0</v>
      </c>
      <c r="B706">
        <v>3</v>
      </c>
      <c r="C706">
        <v>83.9</v>
      </c>
      <c r="D706">
        <f t="shared" si="20"/>
        <v>3520</v>
      </c>
      <c r="F706">
        <f t="shared" si="21"/>
        <v>23.305555555555557</v>
      </c>
    </row>
    <row r="707" spans="1:6">
      <c r="A707">
        <v>0</v>
      </c>
      <c r="B707">
        <v>3</v>
      </c>
      <c r="C707">
        <v>78.400000000000006</v>
      </c>
      <c r="D707">
        <f t="shared" ref="D707:D770" si="22">(ROW()-2)*5</f>
        <v>3525</v>
      </c>
      <c r="F707">
        <f t="shared" ref="F707:F770" si="23">C707/3.6</f>
        <v>21.777777777777779</v>
      </c>
    </row>
    <row r="708" spans="1:6">
      <c r="A708">
        <v>0</v>
      </c>
      <c r="B708">
        <v>3</v>
      </c>
      <c r="C708">
        <v>154.6</v>
      </c>
      <c r="D708">
        <f t="shared" si="22"/>
        <v>3530</v>
      </c>
      <c r="F708">
        <f t="shared" si="23"/>
        <v>42.944444444444443</v>
      </c>
    </row>
    <row r="709" spans="1:6">
      <c r="A709">
        <v>0</v>
      </c>
      <c r="B709">
        <v>3</v>
      </c>
      <c r="C709">
        <v>154.19999999999999</v>
      </c>
      <c r="D709">
        <f t="shared" si="22"/>
        <v>3535</v>
      </c>
      <c r="F709">
        <f t="shared" si="23"/>
        <v>42.833333333333329</v>
      </c>
    </row>
    <row r="710" spans="1:6">
      <c r="A710">
        <v>0</v>
      </c>
      <c r="B710">
        <v>3</v>
      </c>
      <c r="C710">
        <v>156.4</v>
      </c>
      <c r="D710">
        <f t="shared" si="22"/>
        <v>3540</v>
      </c>
      <c r="F710">
        <f t="shared" si="23"/>
        <v>43.444444444444443</v>
      </c>
    </row>
    <row r="711" spans="1:6">
      <c r="A711">
        <v>0</v>
      </c>
      <c r="B711">
        <v>3</v>
      </c>
      <c r="C711">
        <v>157.4</v>
      </c>
      <c r="D711">
        <f t="shared" si="22"/>
        <v>3545</v>
      </c>
      <c r="F711">
        <f t="shared" si="23"/>
        <v>43.722222222222221</v>
      </c>
    </row>
    <row r="712" spans="1:6">
      <c r="A712">
        <v>0</v>
      </c>
      <c r="B712">
        <v>3</v>
      </c>
      <c r="C712">
        <v>159</v>
      </c>
      <c r="D712">
        <f t="shared" si="22"/>
        <v>3550</v>
      </c>
      <c r="F712">
        <f t="shared" si="23"/>
        <v>44.166666666666664</v>
      </c>
    </row>
    <row r="713" spans="1:6">
      <c r="A713">
        <v>0</v>
      </c>
      <c r="B713">
        <v>3</v>
      </c>
      <c r="C713">
        <v>160.1</v>
      </c>
      <c r="D713">
        <f t="shared" si="22"/>
        <v>3555</v>
      </c>
      <c r="F713">
        <f t="shared" si="23"/>
        <v>44.472222222222221</v>
      </c>
    </row>
    <row r="714" spans="1:6">
      <c r="A714">
        <v>0</v>
      </c>
      <c r="B714">
        <v>3</v>
      </c>
      <c r="C714">
        <v>161.9</v>
      </c>
      <c r="D714">
        <f t="shared" si="22"/>
        <v>3560</v>
      </c>
      <c r="F714">
        <f t="shared" si="23"/>
        <v>44.972222222222221</v>
      </c>
    </row>
    <row r="715" spans="1:6">
      <c r="A715">
        <v>0</v>
      </c>
      <c r="B715">
        <v>3</v>
      </c>
      <c r="C715">
        <v>163.30000000000001</v>
      </c>
      <c r="D715">
        <f t="shared" si="22"/>
        <v>3565</v>
      </c>
      <c r="F715">
        <f t="shared" si="23"/>
        <v>45.361111111111114</v>
      </c>
    </row>
    <row r="716" spans="1:6">
      <c r="A716">
        <v>0</v>
      </c>
      <c r="B716">
        <v>3</v>
      </c>
      <c r="C716">
        <v>163.6</v>
      </c>
      <c r="D716">
        <f t="shared" si="22"/>
        <v>3570</v>
      </c>
      <c r="F716">
        <f t="shared" si="23"/>
        <v>45.444444444444443</v>
      </c>
    </row>
    <row r="717" spans="1:6">
      <c r="A717">
        <v>0</v>
      </c>
      <c r="B717">
        <v>3</v>
      </c>
      <c r="C717">
        <v>164.6</v>
      </c>
      <c r="D717">
        <f t="shared" si="22"/>
        <v>3575</v>
      </c>
      <c r="F717">
        <f t="shared" si="23"/>
        <v>45.722222222222221</v>
      </c>
    </row>
    <row r="718" spans="1:6">
      <c r="A718">
        <v>0</v>
      </c>
      <c r="B718">
        <v>3</v>
      </c>
      <c r="C718">
        <v>165.6</v>
      </c>
      <c r="D718">
        <f t="shared" si="22"/>
        <v>3580</v>
      </c>
      <c r="F718">
        <f t="shared" si="23"/>
        <v>46</v>
      </c>
    </row>
    <row r="719" spans="1:6">
      <c r="A719">
        <v>0</v>
      </c>
      <c r="B719">
        <v>3</v>
      </c>
      <c r="C719">
        <v>166.7</v>
      </c>
      <c r="D719">
        <f t="shared" si="22"/>
        <v>3585</v>
      </c>
      <c r="F719">
        <f t="shared" si="23"/>
        <v>46.30555555555555</v>
      </c>
    </row>
    <row r="720" spans="1:6">
      <c r="A720">
        <v>0</v>
      </c>
      <c r="B720">
        <v>3</v>
      </c>
      <c r="C720">
        <v>166.9</v>
      </c>
      <c r="D720">
        <f t="shared" si="22"/>
        <v>3590</v>
      </c>
      <c r="F720">
        <f t="shared" si="23"/>
        <v>46.361111111111114</v>
      </c>
    </row>
    <row r="721" spans="1:6">
      <c r="A721">
        <v>1.8</v>
      </c>
      <c r="B721">
        <v>3</v>
      </c>
      <c r="C721">
        <v>166</v>
      </c>
      <c r="D721">
        <f t="shared" si="22"/>
        <v>3595</v>
      </c>
      <c r="F721">
        <f t="shared" si="23"/>
        <v>46.111111111111107</v>
      </c>
    </row>
    <row r="722" spans="1:6">
      <c r="A722">
        <v>7.1</v>
      </c>
      <c r="B722">
        <v>3</v>
      </c>
      <c r="C722">
        <v>163.6</v>
      </c>
      <c r="D722">
        <f t="shared" si="22"/>
        <v>3600</v>
      </c>
      <c r="F722">
        <f t="shared" si="23"/>
        <v>45.444444444444443</v>
      </c>
    </row>
    <row r="723" spans="1:6">
      <c r="A723">
        <v>10.7</v>
      </c>
      <c r="B723">
        <v>3</v>
      </c>
      <c r="C723">
        <v>161.4</v>
      </c>
      <c r="D723">
        <f t="shared" si="22"/>
        <v>3605</v>
      </c>
      <c r="F723">
        <f t="shared" si="23"/>
        <v>44.833333333333336</v>
      </c>
    </row>
    <row r="724" spans="1:6">
      <c r="A724">
        <v>17.8</v>
      </c>
      <c r="B724">
        <v>3</v>
      </c>
      <c r="C724">
        <v>158.30000000000001</v>
      </c>
      <c r="D724">
        <f t="shared" si="22"/>
        <v>3610</v>
      </c>
      <c r="F724">
        <f t="shared" si="23"/>
        <v>43.972222222222221</v>
      </c>
    </row>
    <row r="725" spans="1:6">
      <c r="A725">
        <v>21.4</v>
      </c>
      <c r="B725">
        <v>3</v>
      </c>
      <c r="C725">
        <v>155.4</v>
      </c>
      <c r="D725">
        <f t="shared" si="22"/>
        <v>3615</v>
      </c>
      <c r="F725">
        <f t="shared" si="23"/>
        <v>43.166666666666664</v>
      </c>
    </row>
    <row r="726" spans="1:6">
      <c r="A726">
        <v>23.2</v>
      </c>
      <c r="B726">
        <v>3</v>
      </c>
      <c r="C726">
        <v>152.5</v>
      </c>
      <c r="D726">
        <f t="shared" si="22"/>
        <v>3620</v>
      </c>
      <c r="F726">
        <f t="shared" si="23"/>
        <v>42.361111111111107</v>
      </c>
    </row>
    <row r="727" spans="1:6">
      <c r="A727">
        <v>24.9</v>
      </c>
      <c r="B727">
        <v>3</v>
      </c>
      <c r="C727">
        <v>148.4</v>
      </c>
      <c r="D727">
        <f t="shared" si="22"/>
        <v>3625</v>
      </c>
      <c r="F727">
        <f t="shared" si="23"/>
        <v>41.222222222222221</v>
      </c>
    </row>
    <row r="728" spans="1:6">
      <c r="A728">
        <v>30.7</v>
      </c>
      <c r="B728">
        <v>3</v>
      </c>
      <c r="C728">
        <v>146.1</v>
      </c>
      <c r="D728">
        <f t="shared" si="22"/>
        <v>3630</v>
      </c>
      <c r="F728">
        <f t="shared" si="23"/>
        <v>40.583333333333329</v>
      </c>
    </row>
    <row r="729" spans="1:6">
      <c r="A729">
        <v>30.7</v>
      </c>
      <c r="B729">
        <v>3</v>
      </c>
      <c r="C729">
        <v>142.4</v>
      </c>
      <c r="D729">
        <f t="shared" si="22"/>
        <v>3635</v>
      </c>
      <c r="F729">
        <f t="shared" si="23"/>
        <v>39.555555555555557</v>
      </c>
    </row>
    <row r="730" spans="1:6">
      <c r="A730">
        <v>29</v>
      </c>
      <c r="B730">
        <v>3</v>
      </c>
      <c r="C730">
        <v>139.6</v>
      </c>
      <c r="D730">
        <f t="shared" si="22"/>
        <v>3640</v>
      </c>
      <c r="F730">
        <f t="shared" si="23"/>
        <v>38.777777777777779</v>
      </c>
    </row>
    <row r="731" spans="1:6">
      <c r="A731">
        <v>26.7</v>
      </c>
      <c r="B731">
        <v>3</v>
      </c>
      <c r="C731">
        <v>134.69999999999999</v>
      </c>
      <c r="D731">
        <f t="shared" si="22"/>
        <v>3645</v>
      </c>
      <c r="F731">
        <f t="shared" si="23"/>
        <v>37.416666666666664</v>
      </c>
    </row>
    <row r="732" spans="1:6">
      <c r="A732">
        <v>21.4</v>
      </c>
      <c r="B732">
        <v>3</v>
      </c>
      <c r="C732">
        <v>131.1</v>
      </c>
      <c r="D732">
        <f t="shared" si="22"/>
        <v>3650</v>
      </c>
      <c r="F732">
        <f t="shared" si="23"/>
        <v>36.416666666666664</v>
      </c>
    </row>
    <row r="733" spans="1:6">
      <c r="A733">
        <v>21.4</v>
      </c>
      <c r="B733">
        <v>3</v>
      </c>
      <c r="C733">
        <v>128.80000000000001</v>
      </c>
      <c r="D733">
        <f t="shared" si="22"/>
        <v>3655</v>
      </c>
      <c r="F733">
        <f t="shared" si="23"/>
        <v>35.777777777777779</v>
      </c>
    </row>
    <row r="734" spans="1:6">
      <c r="A734">
        <v>19.600000000000001</v>
      </c>
      <c r="B734">
        <v>3</v>
      </c>
      <c r="C734">
        <v>123.1</v>
      </c>
      <c r="D734">
        <f t="shared" si="22"/>
        <v>3660</v>
      </c>
      <c r="F734">
        <f t="shared" si="23"/>
        <v>34.194444444444443</v>
      </c>
    </row>
    <row r="735" spans="1:6">
      <c r="A735">
        <v>14.3</v>
      </c>
      <c r="B735">
        <v>3</v>
      </c>
      <c r="C735">
        <v>122</v>
      </c>
      <c r="D735">
        <f t="shared" si="22"/>
        <v>3665</v>
      </c>
      <c r="F735">
        <f t="shared" si="23"/>
        <v>33.888888888888886</v>
      </c>
    </row>
    <row r="736" spans="1:6">
      <c r="A736">
        <v>12.5</v>
      </c>
      <c r="B736">
        <v>3</v>
      </c>
      <c r="C736">
        <v>119.2</v>
      </c>
      <c r="D736">
        <f t="shared" si="22"/>
        <v>3670</v>
      </c>
      <c r="F736">
        <f t="shared" si="23"/>
        <v>33.111111111111114</v>
      </c>
    </row>
    <row r="737" spans="1:6">
      <c r="A737">
        <v>14.3</v>
      </c>
      <c r="B737">
        <v>3</v>
      </c>
      <c r="C737">
        <v>116.1</v>
      </c>
      <c r="D737">
        <f t="shared" si="22"/>
        <v>3675</v>
      </c>
      <c r="F737">
        <f t="shared" si="23"/>
        <v>32.25</v>
      </c>
    </row>
    <row r="738" spans="1:6">
      <c r="A738">
        <v>14.3</v>
      </c>
      <c r="B738">
        <v>3</v>
      </c>
      <c r="C738">
        <v>113</v>
      </c>
      <c r="D738">
        <f t="shared" si="22"/>
        <v>3680</v>
      </c>
      <c r="F738">
        <f t="shared" si="23"/>
        <v>31.388888888888889</v>
      </c>
    </row>
    <row r="739" spans="1:6">
      <c r="A739">
        <v>16</v>
      </c>
      <c r="B739">
        <v>3</v>
      </c>
      <c r="C739">
        <v>111.1</v>
      </c>
      <c r="D739">
        <f t="shared" si="22"/>
        <v>3685</v>
      </c>
      <c r="F739">
        <f t="shared" si="23"/>
        <v>30.861111111111107</v>
      </c>
    </row>
    <row r="740" spans="1:6">
      <c r="A740">
        <v>27.2</v>
      </c>
      <c r="B740">
        <v>3</v>
      </c>
      <c r="C740">
        <v>108.2</v>
      </c>
      <c r="D740">
        <f t="shared" si="22"/>
        <v>3690</v>
      </c>
      <c r="F740">
        <f t="shared" si="23"/>
        <v>30.055555555555557</v>
      </c>
    </row>
    <row r="741" spans="1:6">
      <c r="A741">
        <v>17.8</v>
      </c>
      <c r="B741">
        <v>2</v>
      </c>
      <c r="C741">
        <v>104.4</v>
      </c>
      <c r="D741">
        <f t="shared" si="22"/>
        <v>3695</v>
      </c>
      <c r="F741">
        <f t="shared" si="23"/>
        <v>29</v>
      </c>
    </row>
    <row r="742" spans="1:6">
      <c r="A742">
        <v>16</v>
      </c>
      <c r="B742">
        <v>2</v>
      </c>
      <c r="C742">
        <v>102.1</v>
      </c>
      <c r="D742">
        <f t="shared" si="22"/>
        <v>3700</v>
      </c>
      <c r="F742">
        <f t="shared" si="23"/>
        <v>28.361111111111107</v>
      </c>
    </row>
    <row r="743" spans="1:6">
      <c r="A743">
        <v>16</v>
      </c>
      <c r="B743">
        <v>2</v>
      </c>
      <c r="C743">
        <v>97.4</v>
      </c>
      <c r="D743">
        <f t="shared" si="22"/>
        <v>3705</v>
      </c>
      <c r="F743">
        <f t="shared" si="23"/>
        <v>27.055555555555557</v>
      </c>
    </row>
    <row r="744" spans="1:6">
      <c r="A744">
        <v>19.600000000000001</v>
      </c>
      <c r="B744">
        <v>2</v>
      </c>
      <c r="C744">
        <v>92.4</v>
      </c>
      <c r="D744">
        <f t="shared" si="22"/>
        <v>3710</v>
      </c>
      <c r="F744">
        <f t="shared" si="23"/>
        <v>25.666666666666668</v>
      </c>
    </row>
    <row r="745" spans="1:6">
      <c r="A745">
        <v>23.2</v>
      </c>
      <c r="B745">
        <v>2</v>
      </c>
      <c r="C745">
        <v>89.2</v>
      </c>
      <c r="D745">
        <f t="shared" si="22"/>
        <v>3715</v>
      </c>
      <c r="F745">
        <f t="shared" si="23"/>
        <v>24.777777777777779</v>
      </c>
    </row>
    <row r="746" spans="1:6">
      <c r="A746">
        <v>23.2</v>
      </c>
      <c r="B746">
        <v>2</v>
      </c>
      <c r="C746">
        <v>83.8</v>
      </c>
      <c r="D746">
        <f t="shared" si="22"/>
        <v>3720</v>
      </c>
      <c r="F746">
        <f t="shared" si="23"/>
        <v>23.277777777777775</v>
      </c>
    </row>
    <row r="747" spans="1:6">
      <c r="A747">
        <v>17.8</v>
      </c>
      <c r="B747">
        <v>2</v>
      </c>
      <c r="C747">
        <v>79.3</v>
      </c>
      <c r="D747">
        <f t="shared" si="22"/>
        <v>3725</v>
      </c>
      <c r="F747">
        <f t="shared" si="23"/>
        <v>22.027777777777775</v>
      </c>
    </row>
    <row r="748" spans="1:6">
      <c r="A748">
        <v>8.9</v>
      </c>
      <c r="B748">
        <v>2</v>
      </c>
      <c r="C748">
        <v>75.099999999999994</v>
      </c>
      <c r="D748">
        <f t="shared" si="22"/>
        <v>3730</v>
      </c>
      <c r="F748">
        <f t="shared" si="23"/>
        <v>20.861111111111111</v>
      </c>
    </row>
    <row r="749" spans="1:6">
      <c r="A749">
        <v>7.1</v>
      </c>
      <c r="B749">
        <v>2</v>
      </c>
      <c r="C749">
        <v>71.400000000000006</v>
      </c>
      <c r="D749">
        <f t="shared" si="22"/>
        <v>3735</v>
      </c>
      <c r="F749">
        <f t="shared" si="23"/>
        <v>19.833333333333336</v>
      </c>
    </row>
    <row r="750" spans="1:6">
      <c r="A750">
        <v>7.1</v>
      </c>
      <c r="B750">
        <v>2</v>
      </c>
      <c r="C750">
        <v>67.8</v>
      </c>
      <c r="D750">
        <f t="shared" si="22"/>
        <v>3740</v>
      </c>
      <c r="F750">
        <f t="shared" si="23"/>
        <v>18.833333333333332</v>
      </c>
    </row>
    <row r="751" spans="1:6">
      <c r="A751">
        <v>7.1</v>
      </c>
      <c r="B751">
        <v>2</v>
      </c>
      <c r="C751">
        <v>64.8</v>
      </c>
      <c r="D751">
        <f t="shared" si="22"/>
        <v>3745</v>
      </c>
      <c r="F751">
        <f t="shared" si="23"/>
        <v>18</v>
      </c>
    </row>
    <row r="752" spans="1:6">
      <c r="A752">
        <v>7.1</v>
      </c>
      <c r="B752">
        <v>2</v>
      </c>
      <c r="C752">
        <v>60.7</v>
      </c>
      <c r="D752">
        <f t="shared" si="22"/>
        <v>3750</v>
      </c>
      <c r="F752">
        <f t="shared" si="23"/>
        <v>16.861111111111111</v>
      </c>
    </row>
    <row r="753" spans="1:6">
      <c r="A753">
        <v>5.3</v>
      </c>
      <c r="B753">
        <v>2</v>
      </c>
      <c r="C753">
        <v>56.7</v>
      </c>
      <c r="D753">
        <f t="shared" si="22"/>
        <v>3755</v>
      </c>
      <c r="F753">
        <f t="shared" si="23"/>
        <v>15.75</v>
      </c>
    </row>
    <row r="754" spans="1:6">
      <c r="A754">
        <v>111.8</v>
      </c>
      <c r="B754">
        <v>2</v>
      </c>
      <c r="C754">
        <v>54.5</v>
      </c>
      <c r="D754">
        <f t="shared" si="22"/>
        <v>3760</v>
      </c>
      <c r="F754">
        <f t="shared" si="23"/>
        <v>15.138888888888889</v>
      </c>
    </row>
    <row r="755" spans="1:6">
      <c r="A755">
        <v>0</v>
      </c>
      <c r="B755">
        <v>2</v>
      </c>
      <c r="C755">
        <v>51.9</v>
      </c>
      <c r="D755">
        <f t="shared" si="22"/>
        <v>3765</v>
      </c>
      <c r="F755">
        <f t="shared" si="23"/>
        <v>14.416666666666666</v>
      </c>
    </row>
    <row r="756" spans="1:6">
      <c r="A756">
        <v>0</v>
      </c>
      <c r="B756">
        <v>2</v>
      </c>
      <c r="C756">
        <v>51.3</v>
      </c>
      <c r="D756">
        <f t="shared" si="22"/>
        <v>3770</v>
      </c>
      <c r="F756">
        <f t="shared" si="23"/>
        <v>14.249999999999998</v>
      </c>
    </row>
    <row r="757" spans="1:6">
      <c r="A757">
        <v>0</v>
      </c>
      <c r="B757">
        <v>2</v>
      </c>
      <c r="C757">
        <v>52.3</v>
      </c>
      <c r="D757">
        <f t="shared" si="22"/>
        <v>3775</v>
      </c>
      <c r="F757">
        <f t="shared" si="23"/>
        <v>14.527777777777777</v>
      </c>
    </row>
    <row r="758" spans="1:6">
      <c r="A758">
        <v>0</v>
      </c>
      <c r="B758">
        <v>2</v>
      </c>
      <c r="C758">
        <v>53.9</v>
      </c>
      <c r="D758">
        <f t="shared" si="22"/>
        <v>3780</v>
      </c>
      <c r="F758">
        <f t="shared" si="23"/>
        <v>14.972222222222221</v>
      </c>
    </row>
    <row r="759" spans="1:6">
      <c r="A759">
        <v>0</v>
      </c>
      <c r="B759">
        <v>2</v>
      </c>
      <c r="C759">
        <v>55.8</v>
      </c>
      <c r="D759">
        <f t="shared" si="22"/>
        <v>3785</v>
      </c>
      <c r="F759">
        <f t="shared" si="23"/>
        <v>15.499999999999998</v>
      </c>
    </row>
    <row r="760" spans="1:6">
      <c r="A760">
        <v>0</v>
      </c>
      <c r="B760">
        <v>2</v>
      </c>
      <c r="C760">
        <v>58.1</v>
      </c>
      <c r="D760">
        <f t="shared" si="22"/>
        <v>3790</v>
      </c>
      <c r="F760">
        <f t="shared" si="23"/>
        <v>16.138888888888889</v>
      </c>
    </row>
    <row r="761" spans="1:6">
      <c r="A761">
        <v>0</v>
      </c>
      <c r="B761">
        <v>2</v>
      </c>
      <c r="C761">
        <v>60.1</v>
      </c>
      <c r="D761">
        <f t="shared" si="22"/>
        <v>3795</v>
      </c>
      <c r="F761">
        <f t="shared" si="23"/>
        <v>16.694444444444443</v>
      </c>
    </row>
    <row r="762" spans="1:6">
      <c r="A762">
        <v>0</v>
      </c>
      <c r="B762">
        <v>2</v>
      </c>
      <c r="C762">
        <v>62.7</v>
      </c>
      <c r="D762">
        <f t="shared" si="22"/>
        <v>3800</v>
      </c>
      <c r="F762">
        <f t="shared" si="23"/>
        <v>17.416666666666668</v>
      </c>
    </row>
    <row r="763" spans="1:6">
      <c r="A763">
        <v>0</v>
      </c>
      <c r="B763">
        <v>2</v>
      </c>
      <c r="C763">
        <v>66.400000000000006</v>
      </c>
      <c r="D763">
        <f t="shared" si="22"/>
        <v>3805</v>
      </c>
      <c r="F763">
        <f t="shared" si="23"/>
        <v>18.444444444444446</v>
      </c>
    </row>
    <row r="764" spans="1:6">
      <c r="A764">
        <v>0</v>
      </c>
      <c r="B764">
        <v>2</v>
      </c>
      <c r="C764">
        <v>70.3</v>
      </c>
      <c r="D764">
        <f t="shared" si="22"/>
        <v>3810</v>
      </c>
      <c r="F764">
        <f t="shared" si="23"/>
        <v>19.527777777777775</v>
      </c>
    </row>
    <row r="765" spans="1:6">
      <c r="A765">
        <v>0</v>
      </c>
      <c r="B765">
        <v>2</v>
      </c>
      <c r="C765">
        <v>75.400000000000006</v>
      </c>
      <c r="D765">
        <f t="shared" si="22"/>
        <v>3815</v>
      </c>
      <c r="F765">
        <f t="shared" si="23"/>
        <v>20.944444444444446</v>
      </c>
    </row>
    <row r="766" spans="1:6">
      <c r="A766">
        <v>0</v>
      </c>
      <c r="B766">
        <v>2</v>
      </c>
      <c r="C766">
        <v>80.8</v>
      </c>
      <c r="D766">
        <f t="shared" si="22"/>
        <v>3820</v>
      </c>
      <c r="F766">
        <f t="shared" si="23"/>
        <v>22.444444444444443</v>
      </c>
    </row>
    <row r="767" spans="1:6">
      <c r="A767">
        <v>0</v>
      </c>
      <c r="B767">
        <v>2</v>
      </c>
      <c r="C767">
        <v>85.5</v>
      </c>
      <c r="D767">
        <f t="shared" si="22"/>
        <v>3825</v>
      </c>
      <c r="F767">
        <f t="shared" si="23"/>
        <v>23.75</v>
      </c>
    </row>
    <row r="768" spans="1:6">
      <c r="A768">
        <v>0</v>
      </c>
      <c r="B768">
        <v>2</v>
      </c>
      <c r="C768">
        <v>91.3</v>
      </c>
      <c r="D768">
        <f t="shared" si="22"/>
        <v>3830</v>
      </c>
      <c r="F768">
        <f t="shared" si="23"/>
        <v>25.361111111111111</v>
      </c>
    </row>
    <row r="769" spans="1:6">
      <c r="A769">
        <v>0</v>
      </c>
      <c r="B769">
        <v>2</v>
      </c>
      <c r="C769">
        <v>95.8</v>
      </c>
      <c r="D769">
        <f t="shared" si="22"/>
        <v>3835</v>
      </c>
      <c r="F769">
        <f t="shared" si="23"/>
        <v>26.611111111111111</v>
      </c>
    </row>
    <row r="770" spans="1:6">
      <c r="A770">
        <v>0</v>
      </c>
      <c r="B770">
        <v>2</v>
      </c>
      <c r="C770">
        <v>101</v>
      </c>
      <c r="D770">
        <f t="shared" si="22"/>
        <v>3840</v>
      </c>
      <c r="F770">
        <f t="shared" si="23"/>
        <v>28.055555555555554</v>
      </c>
    </row>
    <row r="771" spans="1:6">
      <c r="A771">
        <v>0</v>
      </c>
      <c r="B771">
        <v>2</v>
      </c>
      <c r="C771">
        <v>103.8</v>
      </c>
      <c r="D771">
        <f t="shared" ref="D771:D834" si="24">(ROW()-2)*5</f>
        <v>3845</v>
      </c>
      <c r="F771">
        <f t="shared" ref="F771:F834" si="25">C771/3.6</f>
        <v>28.833333333333332</v>
      </c>
    </row>
    <row r="772" spans="1:6">
      <c r="A772">
        <v>0</v>
      </c>
      <c r="B772">
        <v>2</v>
      </c>
      <c r="C772">
        <v>107.6</v>
      </c>
      <c r="D772">
        <f t="shared" si="24"/>
        <v>3850</v>
      </c>
      <c r="F772">
        <f t="shared" si="25"/>
        <v>29.888888888888886</v>
      </c>
    </row>
    <row r="773" spans="1:6">
      <c r="A773">
        <v>0</v>
      </c>
      <c r="B773">
        <v>2</v>
      </c>
      <c r="C773">
        <v>110.9</v>
      </c>
      <c r="D773">
        <f t="shared" si="24"/>
        <v>3855</v>
      </c>
      <c r="F773">
        <f t="shared" si="25"/>
        <v>30.805555555555557</v>
      </c>
    </row>
    <row r="774" spans="1:6">
      <c r="A774">
        <v>0</v>
      </c>
      <c r="B774">
        <v>2</v>
      </c>
      <c r="C774">
        <v>119.1</v>
      </c>
      <c r="D774">
        <f t="shared" si="24"/>
        <v>3860</v>
      </c>
      <c r="F774">
        <f t="shared" si="25"/>
        <v>33.083333333333329</v>
      </c>
    </row>
    <row r="775" spans="1:6">
      <c r="A775">
        <v>0</v>
      </c>
      <c r="B775">
        <v>2</v>
      </c>
      <c r="C775">
        <v>123.2</v>
      </c>
      <c r="D775">
        <f t="shared" si="24"/>
        <v>3865</v>
      </c>
      <c r="F775">
        <f t="shared" si="25"/>
        <v>34.222222222222221</v>
      </c>
    </row>
    <row r="776" spans="1:6">
      <c r="A776">
        <v>0</v>
      </c>
      <c r="B776">
        <v>2</v>
      </c>
      <c r="C776">
        <v>127.6</v>
      </c>
      <c r="D776">
        <f t="shared" si="24"/>
        <v>3870</v>
      </c>
      <c r="F776">
        <f t="shared" si="25"/>
        <v>35.444444444444443</v>
      </c>
    </row>
    <row r="777" spans="1:6">
      <c r="A777">
        <v>0</v>
      </c>
      <c r="B777">
        <v>2</v>
      </c>
      <c r="C777">
        <v>128.6</v>
      </c>
      <c r="D777">
        <f t="shared" si="24"/>
        <v>3875</v>
      </c>
      <c r="F777">
        <f t="shared" si="25"/>
        <v>35.722222222222221</v>
      </c>
    </row>
    <row r="778" spans="1:6">
      <c r="A778">
        <v>0</v>
      </c>
      <c r="B778">
        <v>2</v>
      </c>
      <c r="C778">
        <v>125.4</v>
      </c>
      <c r="D778">
        <f t="shared" si="24"/>
        <v>3880</v>
      </c>
      <c r="F778">
        <f t="shared" si="25"/>
        <v>34.833333333333336</v>
      </c>
    </row>
    <row r="779" spans="1:6">
      <c r="A779">
        <v>0</v>
      </c>
      <c r="B779">
        <v>2</v>
      </c>
      <c r="C779">
        <v>122.3</v>
      </c>
      <c r="D779">
        <f t="shared" si="24"/>
        <v>3885</v>
      </c>
      <c r="F779">
        <f t="shared" si="25"/>
        <v>33.972222222222221</v>
      </c>
    </row>
    <row r="780" spans="1:6">
      <c r="A780">
        <v>0</v>
      </c>
      <c r="B780">
        <v>2</v>
      </c>
      <c r="C780">
        <v>119.7</v>
      </c>
      <c r="D780">
        <f t="shared" si="24"/>
        <v>3890</v>
      </c>
      <c r="F780">
        <f t="shared" si="25"/>
        <v>33.25</v>
      </c>
    </row>
    <row r="781" spans="1:6">
      <c r="A781">
        <v>0</v>
      </c>
      <c r="B781">
        <v>3</v>
      </c>
      <c r="C781">
        <v>115.1</v>
      </c>
      <c r="D781">
        <f t="shared" si="24"/>
        <v>3895</v>
      </c>
      <c r="F781">
        <f t="shared" si="25"/>
        <v>31.972222222222221</v>
      </c>
    </row>
    <row r="782" spans="1:6">
      <c r="A782">
        <v>0</v>
      </c>
      <c r="B782">
        <v>3</v>
      </c>
      <c r="C782">
        <v>118.5</v>
      </c>
      <c r="D782">
        <f t="shared" si="24"/>
        <v>3900</v>
      </c>
      <c r="F782">
        <f t="shared" si="25"/>
        <v>32.916666666666664</v>
      </c>
    </row>
    <row r="783" spans="1:6">
      <c r="A783">
        <v>0</v>
      </c>
      <c r="B783">
        <v>3</v>
      </c>
      <c r="C783">
        <v>153.80000000000001</v>
      </c>
      <c r="D783">
        <f t="shared" si="24"/>
        <v>3905</v>
      </c>
      <c r="F783">
        <f t="shared" si="25"/>
        <v>42.722222222222221</v>
      </c>
    </row>
    <row r="784" spans="1:6">
      <c r="A784">
        <v>0</v>
      </c>
      <c r="B784">
        <v>3</v>
      </c>
      <c r="C784">
        <v>152.5</v>
      </c>
      <c r="D784">
        <f t="shared" si="24"/>
        <v>3910</v>
      </c>
      <c r="F784">
        <f t="shared" si="25"/>
        <v>42.361111111111107</v>
      </c>
    </row>
    <row r="785" spans="1:6">
      <c r="A785">
        <v>0</v>
      </c>
      <c r="B785">
        <v>3</v>
      </c>
      <c r="C785">
        <v>150.30000000000001</v>
      </c>
      <c r="D785">
        <f t="shared" si="24"/>
        <v>3915</v>
      </c>
      <c r="F785">
        <f t="shared" si="25"/>
        <v>41.75</v>
      </c>
    </row>
    <row r="786" spans="1:6">
      <c r="A786">
        <v>0</v>
      </c>
      <c r="B786">
        <v>3</v>
      </c>
      <c r="C786">
        <v>161.19999999999999</v>
      </c>
      <c r="D786">
        <f t="shared" si="24"/>
        <v>3920</v>
      </c>
      <c r="F786">
        <f t="shared" si="25"/>
        <v>44.777777777777771</v>
      </c>
    </row>
    <row r="787" spans="1:6">
      <c r="A787">
        <v>0</v>
      </c>
      <c r="B787">
        <v>3</v>
      </c>
      <c r="C787">
        <v>164.1</v>
      </c>
      <c r="D787">
        <f t="shared" si="24"/>
        <v>3925</v>
      </c>
      <c r="F787">
        <f t="shared" si="25"/>
        <v>45.583333333333329</v>
      </c>
    </row>
    <row r="788" spans="1:6">
      <c r="A788">
        <v>0</v>
      </c>
      <c r="B788">
        <v>3</v>
      </c>
      <c r="C788">
        <v>167.2</v>
      </c>
      <c r="D788">
        <f t="shared" si="24"/>
        <v>3930</v>
      </c>
      <c r="F788">
        <f t="shared" si="25"/>
        <v>46.444444444444443</v>
      </c>
    </row>
    <row r="789" spans="1:6">
      <c r="A789">
        <v>0</v>
      </c>
      <c r="B789">
        <v>3</v>
      </c>
      <c r="C789">
        <v>167.5</v>
      </c>
      <c r="D789">
        <f t="shared" si="24"/>
        <v>3935</v>
      </c>
      <c r="F789">
        <f t="shared" si="25"/>
        <v>46.527777777777779</v>
      </c>
    </row>
    <row r="790" spans="1:6">
      <c r="A790">
        <v>0</v>
      </c>
      <c r="B790">
        <v>3</v>
      </c>
      <c r="C790">
        <v>168.6</v>
      </c>
      <c r="D790">
        <f t="shared" si="24"/>
        <v>3940</v>
      </c>
      <c r="F790">
        <f t="shared" si="25"/>
        <v>46.833333333333329</v>
      </c>
    </row>
    <row r="791" spans="1:6">
      <c r="A791">
        <v>0</v>
      </c>
      <c r="B791">
        <v>3</v>
      </c>
      <c r="C791">
        <v>172.7</v>
      </c>
      <c r="D791">
        <f t="shared" si="24"/>
        <v>3945</v>
      </c>
      <c r="F791">
        <f t="shared" si="25"/>
        <v>47.972222222222214</v>
      </c>
    </row>
    <row r="792" spans="1:6">
      <c r="A792">
        <v>0</v>
      </c>
      <c r="B792">
        <v>3</v>
      </c>
      <c r="C792">
        <v>175.2</v>
      </c>
      <c r="D792">
        <f t="shared" si="24"/>
        <v>3950</v>
      </c>
      <c r="F792">
        <f t="shared" si="25"/>
        <v>48.666666666666664</v>
      </c>
    </row>
    <row r="793" spans="1:6">
      <c r="A793">
        <v>0</v>
      </c>
      <c r="B793">
        <v>3</v>
      </c>
      <c r="C793">
        <v>176.5</v>
      </c>
      <c r="D793">
        <f t="shared" si="24"/>
        <v>3955</v>
      </c>
      <c r="F793">
        <f t="shared" si="25"/>
        <v>49.027777777777779</v>
      </c>
    </row>
    <row r="794" spans="1:6">
      <c r="A794">
        <v>0</v>
      </c>
      <c r="B794">
        <v>3</v>
      </c>
      <c r="C794">
        <v>179.1</v>
      </c>
      <c r="D794">
        <f t="shared" si="24"/>
        <v>3960</v>
      </c>
      <c r="F794">
        <f t="shared" si="25"/>
        <v>49.75</v>
      </c>
    </row>
    <row r="795" spans="1:6">
      <c r="A795">
        <v>0</v>
      </c>
      <c r="B795">
        <v>4</v>
      </c>
      <c r="C795">
        <v>181</v>
      </c>
      <c r="D795">
        <f t="shared" si="24"/>
        <v>3965</v>
      </c>
      <c r="F795">
        <f t="shared" si="25"/>
        <v>50.277777777777779</v>
      </c>
    </row>
    <row r="796" spans="1:6">
      <c r="A796">
        <v>0</v>
      </c>
      <c r="B796">
        <v>4</v>
      </c>
      <c r="C796">
        <v>181.4</v>
      </c>
      <c r="D796">
        <f t="shared" si="24"/>
        <v>3970</v>
      </c>
      <c r="F796">
        <f t="shared" si="25"/>
        <v>50.388888888888886</v>
      </c>
    </row>
    <row r="797" spans="1:6">
      <c r="A797">
        <v>0</v>
      </c>
      <c r="B797">
        <v>4</v>
      </c>
      <c r="C797">
        <v>183.9</v>
      </c>
      <c r="D797">
        <f t="shared" si="24"/>
        <v>3975</v>
      </c>
      <c r="F797">
        <f t="shared" si="25"/>
        <v>51.083333333333336</v>
      </c>
    </row>
    <row r="798" spans="1:6">
      <c r="A798">
        <v>0</v>
      </c>
      <c r="B798">
        <v>4</v>
      </c>
      <c r="C798">
        <v>185.1</v>
      </c>
      <c r="D798">
        <f t="shared" si="24"/>
        <v>3980</v>
      </c>
      <c r="F798">
        <f t="shared" si="25"/>
        <v>51.416666666666664</v>
      </c>
    </row>
    <row r="799" spans="1:6">
      <c r="A799">
        <v>0</v>
      </c>
      <c r="B799">
        <v>4</v>
      </c>
      <c r="C799">
        <v>186.7</v>
      </c>
      <c r="D799">
        <f t="shared" si="24"/>
        <v>3985</v>
      </c>
      <c r="F799">
        <f t="shared" si="25"/>
        <v>51.861111111111107</v>
      </c>
    </row>
    <row r="800" spans="1:6">
      <c r="A800">
        <v>0</v>
      </c>
      <c r="B800">
        <v>4</v>
      </c>
      <c r="C800">
        <v>188.4</v>
      </c>
      <c r="D800">
        <f t="shared" si="24"/>
        <v>3990</v>
      </c>
      <c r="F800">
        <f t="shared" si="25"/>
        <v>52.333333333333336</v>
      </c>
    </row>
    <row r="801" spans="1:6">
      <c r="A801">
        <v>0</v>
      </c>
      <c r="B801">
        <v>4</v>
      </c>
      <c r="C801">
        <v>188.6</v>
      </c>
      <c r="D801">
        <f t="shared" si="24"/>
        <v>3995</v>
      </c>
      <c r="F801">
        <f t="shared" si="25"/>
        <v>52.388888888888886</v>
      </c>
    </row>
    <row r="802" spans="1:6">
      <c r="A802">
        <v>0</v>
      </c>
      <c r="B802">
        <v>4</v>
      </c>
      <c r="C802">
        <v>190.8</v>
      </c>
      <c r="D802">
        <f t="shared" si="24"/>
        <v>4000</v>
      </c>
      <c r="F802">
        <f t="shared" si="25"/>
        <v>53</v>
      </c>
    </row>
    <row r="803" spans="1:6">
      <c r="A803">
        <v>0</v>
      </c>
      <c r="B803">
        <v>4</v>
      </c>
      <c r="C803">
        <v>191.5</v>
      </c>
      <c r="D803">
        <f t="shared" si="24"/>
        <v>4005</v>
      </c>
      <c r="F803">
        <f t="shared" si="25"/>
        <v>53.194444444444443</v>
      </c>
    </row>
    <row r="804" spans="1:6">
      <c r="A804">
        <v>0</v>
      </c>
      <c r="B804">
        <v>4</v>
      </c>
      <c r="C804">
        <v>193.8</v>
      </c>
      <c r="D804">
        <f t="shared" si="24"/>
        <v>4010</v>
      </c>
      <c r="F804">
        <f t="shared" si="25"/>
        <v>53.833333333333336</v>
      </c>
    </row>
    <row r="805" spans="1:6">
      <c r="A805">
        <v>0</v>
      </c>
      <c r="B805">
        <v>4</v>
      </c>
      <c r="C805">
        <v>196</v>
      </c>
      <c r="D805">
        <f t="shared" si="24"/>
        <v>4015</v>
      </c>
      <c r="F805">
        <f t="shared" si="25"/>
        <v>54.444444444444443</v>
      </c>
    </row>
    <row r="806" spans="1:6">
      <c r="A806">
        <v>0</v>
      </c>
      <c r="B806">
        <v>4</v>
      </c>
      <c r="C806">
        <v>197.3</v>
      </c>
      <c r="D806">
        <f t="shared" si="24"/>
        <v>4020</v>
      </c>
      <c r="F806">
        <f t="shared" si="25"/>
        <v>54.805555555555557</v>
      </c>
    </row>
    <row r="807" spans="1:6">
      <c r="A807" s="86">
        <v>0</v>
      </c>
      <c r="B807" s="86">
        <v>4</v>
      </c>
      <c r="C807" s="86">
        <v>198.1</v>
      </c>
      <c r="D807">
        <f t="shared" si="24"/>
        <v>4025</v>
      </c>
      <c r="F807">
        <f t="shared" si="25"/>
        <v>55.027777777777771</v>
      </c>
    </row>
    <row r="808" spans="1:6">
      <c r="A808">
        <v>0</v>
      </c>
      <c r="B808">
        <v>4</v>
      </c>
      <c r="C808">
        <v>199.3</v>
      </c>
      <c r="D808">
        <f t="shared" si="24"/>
        <v>4030</v>
      </c>
      <c r="F808">
        <f t="shared" si="25"/>
        <v>55.361111111111114</v>
      </c>
    </row>
    <row r="809" spans="1:6">
      <c r="A809">
        <v>0</v>
      </c>
      <c r="B809">
        <v>4</v>
      </c>
      <c r="C809">
        <v>201.8</v>
      </c>
      <c r="D809">
        <f t="shared" si="24"/>
        <v>4035</v>
      </c>
      <c r="F809">
        <f t="shared" si="25"/>
        <v>56.055555555555557</v>
      </c>
    </row>
    <row r="810" spans="1:6">
      <c r="A810">
        <v>0</v>
      </c>
      <c r="B810">
        <v>4</v>
      </c>
      <c r="C810">
        <v>202.8</v>
      </c>
      <c r="D810">
        <f t="shared" si="24"/>
        <v>4040</v>
      </c>
      <c r="F810">
        <f t="shared" si="25"/>
        <v>56.333333333333336</v>
      </c>
    </row>
    <row r="811" spans="1:6">
      <c r="A811">
        <v>0</v>
      </c>
      <c r="B811">
        <v>4</v>
      </c>
      <c r="C811">
        <v>203.8</v>
      </c>
      <c r="D811">
        <f t="shared" si="24"/>
        <v>4045</v>
      </c>
      <c r="F811">
        <f t="shared" si="25"/>
        <v>56.611111111111114</v>
      </c>
    </row>
    <row r="812" spans="1:6">
      <c r="A812">
        <v>0</v>
      </c>
      <c r="B812">
        <v>4</v>
      </c>
      <c r="C812">
        <v>204.5</v>
      </c>
      <c r="D812">
        <f t="shared" si="24"/>
        <v>4050</v>
      </c>
      <c r="F812">
        <f t="shared" si="25"/>
        <v>56.805555555555557</v>
      </c>
    </row>
    <row r="813" spans="1:6">
      <c r="A813">
        <v>0</v>
      </c>
      <c r="B813">
        <v>4</v>
      </c>
      <c r="C813">
        <v>206.3</v>
      </c>
      <c r="D813">
        <f t="shared" si="24"/>
        <v>4055</v>
      </c>
      <c r="F813">
        <f t="shared" si="25"/>
        <v>57.305555555555557</v>
      </c>
    </row>
    <row r="814" spans="1:6">
      <c r="A814">
        <v>0</v>
      </c>
      <c r="B814">
        <v>4</v>
      </c>
      <c r="C814">
        <v>208.3</v>
      </c>
      <c r="D814">
        <f t="shared" si="24"/>
        <v>4060</v>
      </c>
      <c r="F814">
        <f t="shared" si="25"/>
        <v>57.861111111111114</v>
      </c>
    </row>
    <row r="815" spans="1:6">
      <c r="A815">
        <v>0</v>
      </c>
      <c r="B815">
        <v>4</v>
      </c>
      <c r="C815">
        <v>209.7</v>
      </c>
      <c r="D815">
        <f t="shared" si="24"/>
        <v>4065</v>
      </c>
      <c r="F815">
        <f t="shared" si="25"/>
        <v>58.249999999999993</v>
      </c>
    </row>
    <row r="816" spans="1:6">
      <c r="A816">
        <v>0</v>
      </c>
      <c r="B816">
        <v>4</v>
      </c>
      <c r="C816">
        <v>211.6</v>
      </c>
      <c r="D816">
        <f t="shared" si="24"/>
        <v>4070</v>
      </c>
      <c r="F816">
        <f t="shared" si="25"/>
        <v>58.777777777777771</v>
      </c>
    </row>
    <row r="817" spans="1:6">
      <c r="A817">
        <v>0</v>
      </c>
      <c r="B817">
        <v>4</v>
      </c>
      <c r="C817">
        <v>212.8</v>
      </c>
      <c r="D817">
        <f t="shared" si="24"/>
        <v>4075</v>
      </c>
      <c r="F817">
        <f t="shared" si="25"/>
        <v>59.111111111111114</v>
      </c>
    </row>
    <row r="818" spans="1:6">
      <c r="A818">
        <v>0</v>
      </c>
      <c r="B818">
        <v>4</v>
      </c>
      <c r="C818">
        <v>214.3</v>
      </c>
      <c r="D818">
        <f t="shared" si="24"/>
        <v>4080</v>
      </c>
      <c r="F818">
        <f t="shared" si="25"/>
        <v>59.527777777777779</v>
      </c>
    </row>
    <row r="819" spans="1:6">
      <c r="A819">
        <v>0</v>
      </c>
      <c r="B819">
        <v>4</v>
      </c>
      <c r="C819">
        <v>214.5</v>
      </c>
      <c r="D819">
        <f t="shared" si="24"/>
        <v>4085</v>
      </c>
      <c r="F819">
        <f t="shared" si="25"/>
        <v>59.583333333333329</v>
      </c>
    </row>
    <row r="820" spans="1:6">
      <c r="A820">
        <v>0</v>
      </c>
      <c r="B820">
        <v>4</v>
      </c>
      <c r="C820">
        <v>215.2</v>
      </c>
      <c r="D820">
        <f t="shared" si="24"/>
        <v>4090</v>
      </c>
      <c r="F820">
        <f t="shared" si="25"/>
        <v>59.777777777777771</v>
      </c>
    </row>
    <row r="821" spans="1:6">
      <c r="A821">
        <v>0</v>
      </c>
      <c r="B821">
        <v>4</v>
      </c>
      <c r="C821">
        <v>216.9</v>
      </c>
      <c r="D821">
        <f t="shared" si="24"/>
        <v>4095</v>
      </c>
      <c r="F821">
        <f t="shared" si="25"/>
        <v>60.25</v>
      </c>
    </row>
    <row r="822" spans="1:6">
      <c r="A822">
        <v>0</v>
      </c>
      <c r="B822">
        <v>4</v>
      </c>
      <c r="C822">
        <v>219.1</v>
      </c>
      <c r="D822">
        <f t="shared" si="24"/>
        <v>4100</v>
      </c>
      <c r="F822">
        <f t="shared" si="25"/>
        <v>60.861111111111107</v>
      </c>
    </row>
    <row r="823" spans="1:6">
      <c r="A823">
        <v>1.8</v>
      </c>
      <c r="B823">
        <v>4</v>
      </c>
      <c r="C823">
        <v>219.2</v>
      </c>
      <c r="D823">
        <f t="shared" si="24"/>
        <v>4105</v>
      </c>
      <c r="F823">
        <f t="shared" si="25"/>
        <v>60.888888888888886</v>
      </c>
    </row>
    <row r="824" spans="1:6">
      <c r="A824">
        <v>8.9</v>
      </c>
      <c r="B824">
        <v>4</v>
      </c>
      <c r="C824">
        <v>218.4</v>
      </c>
      <c r="D824">
        <f t="shared" si="24"/>
        <v>4110</v>
      </c>
      <c r="F824">
        <f t="shared" si="25"/>
        <v>60.666666666666664</v>
      </c>
    </row>
    <row r="825" spans="1:6">
      <c r="A825">
        <v>19.600000000000001</v>
      </c>
      <c r="B825">
        <v>4</v>
      </c>
      <c r="C825">
        <v>215.1</v>
      </c>
      <c r="D825">
        <f t="shared" si="24"/>
        <v>4115</v>
      </c>
      <c r="F825">
        <f t="shared" si="25"/>
        <v>59.75</v>
      </c>
    </row>
    <row r="826" spans="1:6">
      <c r="A826">
        <v>21.4</v>
      </c>
      <c r="B826">
        <v>4</v>
      </c>
      <c r="C826">
        <v>213.2</v>
      </c>
      <c r="D826">
        <f t="shared" si="24"/>
        <v>4120</v>
      </c>
      <c r="F826">
        <f t="shared" si="25"/>
        <v>59.222222222222214</v>
      </c>
    </row>
    <row r="827" spans="1:6">
      <c r="A827">
        <v>26.7</v>
      </c>
      <c r="B827">
        <v>4</v>
      </c>
      <c r="C827">
        <v>210.8</v>
      </c>
      <c r="D827">
        <f t="shared" si="24"/>
        <v>4125</v>
      </c>
      <c r="F827">
        <f t="shared" si="25"/>
        <v>58.555555555555557</v>
      </c>
    </row>
    <row r="828" spans="1:6">
      <c r="A828">
        <v>26.7</v>
      </c>
      <c r="B828">
        <v>4</v>
      </c>
      <c r="C828">
        <v>207.4</v>
      </c>
      <c r="D828">
        <f t="shared" si="24"/>
        <v>4130</v>
      </c>
      <c r="F828">
        <f t="shared" si="25"/>
        <v>57.611111111111114</v>
      </c>
    </row>
    <row r="829" spans="1:6">
      <c r="A829">
        <v>32.5</v>
      </c>
      <c r="B829">
        <v>4</v>
      </c>
      <c r="C829">
        <v>204.9</v>
      </c>
      <c r="D829">
        <f t="shared" si="24"/>
        <v>4135</v>
      </c>
      <c r="F829">
        <f t="shared" si="25"/>
        <v>56.916666666666664</v>
      </c>
    </row>
    <row r="830" spans="1:6">
      <c r="A830">
        <v>41.4</v>
      </c>
      <c r="B830">
        <v>4</v>
      </c>
      <c r="C830">
        <v>202.1</v>
      </c>
      <c r="D830">
        <f t="shared" si="24"/>
        <v>4140</v>
      </c>
      <c r="F830">
        <f t="shared" si="25"/>
        <v>56.138888888888886</v>
      </c>
    </row>
    <row r="831" spans="1:6">
      <c r="A831">
        <v>41.4</v>
      </c>
      <c r="B831">
        <v>4</v>
      </c>
      <c r="C831">
        <v>198.6</v>
      </c>
      <c r="D831">
        <f t="shared" si="24"/>
        <v>4145</v>
      </c>
      <c r="F831">
        <f t="shared" si="25"/>
        <v>55.166666666666664</v>
      </c>
    </row>
    <row r="832" spans="1:6">
      <c r="A832">
        <v>37.9</v>
      </c>
      <c r="B832">
        <v>4</v>
      </c>
      <c r="C832">
        <v>195.8</v>
      </c>
      <c r="D832">
        <f t="shared" si="24"/>
        <v>4150</v>
      </c>
      <c r="F832">
        <f t="shared" si="25"/>
        <v>54.388888888888893</v>
      </c>
    </row>
    <row r="833" spans="1:6">
      <c r="A833">
        <v>34.299999999999997</v>
      </c>
      <c r="B833">
        <v>4</v>
      </c>
      <c r="C833">
        <v>191.8</v>
      </c>
      <c r="D833">
        <f t="shared" si="24"/>
        <v>4155</v>
      </c>
      <c r="F833">
        <f t="shared" si="25"/>
        <v>53.277777777777779</v>
      </c>
    </row>
    <row r="834" spans="1:6">
      <c r="A834">
        <v>30.7</v>
      </c>
      <c r="B834">
        <v>4</v>
      </c>
      <c r="C834">
        <v>189.4</v>
      </c>
      <c r="D834">
        <f t="shared" si="24"/>
        <v>4160</v>
      </c>
      <c r="F834">
        <f t="shared" si="25"/>
        <v>52.611111111111114</v>
      </c>
    </row>
    <row r="835" spans="1:6">
      <c r="A835">
        <v>29</v>
      </c>
      <c r="B835">
        <v>4</v>
      </c>
      <c r="C835">
        <v>187.4</v>
      </c>
      <c r="D835">
        <f t="shared" ref="D835:D898" si="26">(ROW()-2)*5</f>
        <v>4165</v>
      </c>
      <c r="F835">
        <f t="shared" ref="F835:F898" si="27">C835/3.6</f>
        <v>52.055555555555557</v>
      </c>
    </row>
    <row r="836" spans="1:6">
      <c r="A836">
        <v>30.7</v>
      </c>
      <c r="B836">
        <v>3</v>
      </c>
      <c r="C836">
        <v>183.6</v>
      </c>
      <c r="D836">
        <f t="shared" si="26"/>
        <v>4170</v>
      </c>
      <c r="F836">
        <f t="shared" si="27"/>
        <v>51</v>
      </c>
    </row>
    <row r="837" spans="1:6">
      <c r="A837">
        <v>23.2</v>
      </c>
      <c r="B837">
        <v>3</v>
      </c>
      <c r="C837">
        <v>180.1</v>
      </c>
      <c r="D837">
        <f t="shared" si="26"/>
        <v>4175</v>
      </c>
      <c r="F837">
        <f t="shared" si="27"/>
        <v>50.027777777777771</v>
      </c>
    </row>
    <row r="838" spans="1:6">
      <c r="A838">
        <v>24.9</v>
      </c>
      <c r="B838">
        <v>3</v>
      </c>
      <c r="C838">
        <v>177.9</v>
      </c>
      <c r="D838">
        <f t="shared" si="26"/>
        <v>4180</v>
      </c>
      <c r="F838">
        <f t="shared" si="27"/>
        <v>49.416666666666664</v>
      </c>
    </row>
    <row r="839" spans="1:6">
      <c r="A839">
        <v>23.2</v>
      </c>
      <c r="B839">
        <v>3</v>
      </c>
      <c r="C839">
        <v>174.7</v>
      </c>
      <c r="D839">
        <f t="shared" si="26"/>
        <v>4185</v>
      </c>
      <c r="F839">
        <f t="shared" si="27"/>
        <v>48.527777777777771</v>
      </c>
    </row>
    <row r="840" spans="1:6">
      <c r="A840">
        <v>26.7</v>
      </c>
      <c r="B840">
        <v>3</v>
      </c>
      <c r="C840">
        <v>171.6</v>
      </c>
      <c r="D840">
        <f t="shared" si="26"/>
        <v>4190</v>
      </c>
      <c r="F840">
        <f t="shared" si="27"/>
        <v>47.666666666666664</v>
      </c>
    </row>
    <row r="841" spans="1:6">
      <c r="A841">
        <v>26.7</v>
      </c>
      <c r="B841">
        <v>3</v>
      </c>
      <c r="C841">
        <v>168.7</v>
      </c>
      <c r="D841">
        <f t="shared" si="26"/>
        <v>4195</v>
      </c>
      <c r="F841">
        <f t="shared" si="27"/>
        <v>46.861111111111107</v>
      </c>
    </row>
    <row r="842" spans="1:6">
      <c r="A842">
        <v>17.8</v>
      </c>
      <c r="B842">
        <v>3</v>
      </c>
      <c r="C842">
        <v>165.6</v>
      </c>
      <c r="D842">
        <f t="shared" si="26"/>
        <v>4200</v>
      </c>
      <c r="F842">
        <f t="shared" si="27"/>
        <v>46</v>
      </c>
    </row>
    <row r="843" spans="1:6">
      <c r="A843">
        <v>12.5</v>
      </c>
      <c r="B843">
        <v>3</v>
      </c>
      <c r="C843">
        <v>162.4</v>
      </c>
      <c r="D843">
        <f t="shared" si="26"/>
        <v>4205</v>
      </c>
      <c r="F843">
        <f t="shared" si="27"/>
        <v>45.111111111111114</v>
      </c>
    </row>
    <row r="844" spans="1:6">
      <c r="A844">
        <v>8.9</v>
      </c>
      <c r="B844">
        <v>3</v>
      </c>
      <c r="C844">
        <v>160.30000000000001</v>
      </c>
      <c r="D844">
        <f t="shared" si="26"/>
        <v>4210</v>
      </c>
      <c r="F844">
        <f t="shared" si="27"/>
        <v>44.527777777777779</v>
      </c>
    </row>
    <row r="845" spans="1:6">
      <c r="A845">
        <v>8.9</v>
      </c>
      <c r="B845">
        <v>3</v>
      </c>
      <c r="C845">
        <v>157.19999999999999</v>
      </c>
      <c r="D845">
        <f t="shared" si="26"/>
        <v>4215</v>
      </c>
      <c r="F845">
        <f t="shared" si="27"/>
        <v>43.666666666666664</v>
      </c>
    </row>
    <row r="846" spans="1:6">
      <c r="A846">
        <v>8.9</v>
      </c>
      <c r="B846">
        <v>3</v>
      </c>
      <c r="C846">
        <v>154.9</v>
      </c>
      <c r="D846">
        <f t="shared" si="26"/>
        <v>4220</v>
      </c>
      <c r="F846">
        <f t="shared" si="27"/>
        <v>43.027777777777779</v>
      </c>
    </row>
    <row r="847" spans="1:6">
      <c r="A847">
        <v>19.600000000000001</v>
      </c>
      <c r="B847">
        <v>3</v>
      </c>
      <c r="C847">
        <v>152.6</v>
      </c>
      <c r="D847">
        <f t="shared" si="26"/>
        <v>4225</v>
      </c>
      <c r="F847">
        <f t="shared" si="27"/>
        <v>42.388888888888886</v>
      </c>
    </row>
    <row r="848" spans="1:6">
      <c r="A848">
        <v>30.7</v>
      </c>
      <c r="B848">
        <v>3</v>
      </c>
      <c r="C848">
        <v>148.9</v>
      </c>
      <c r="D848">
        <f t="shared" si="26"/>
        <v>4230</v>
      </c>
      <c r="F848">
        <f t="shared" si="27"/>
        <v>41.361111111111114</v>
      </c>
    </row>
    <row r="849" spans="1:6">
      <c r="A849">
        <v>26.7</v>
      </c>
      <c r="B849">
        <v>3</v>
      </c>
      <c r="C849">
        <v>145.9</v>
      </c>
      <c r="D849">
        <f t="shared" si="26"/>
        <v>4235</v>
      </c>
      <c r="F849">
        <f t="shared" si="27"/>
        <v>40.527777777777779</v>
      </c>
    </row>
    <row r="850" spans="1:6">
      <c r="A850">
        <v>23.2</v>
      </c>
      <c r="B850">
        <v>3</v>
      </c>
      <c r="C850">
        <v>142.80000000000001</v>
      </c>
      <c r="D850">
        <f t="shared" si="26"/>
        <v>4240</v>
      </c>
      <c r="F850">
        <f t="shared" si="27"/>
        <v>39.666666666666671</v>
      </c>
    </row>
    <row r="851" spans="1:6">
      <c r="A851">
        <v>16</v>
      </c>
      <c r="B851">
        <v>3</v>
      </c>
      <c r="C851">
        <v>140.19999999999999</v>
      </c>
      <c r="D851">
        <f t="shared" si="26"/>
        <v>4245</v>
      </c>
      <c r="F851">
        <f t="shared" si="27"/>
        <v>38.944444444444443</v>
      </c>
    </row>
    <row r="852" spans="1:6">
      <c r="A852">
        <v>8.9</v>
      </c>
      <c r="B852">
        <v>3</v>
      </c>
      <c r="C852">
        <v>137.4</v>
      </c>
      <c r="D852">
        <f t="shared" si="26"/>
        <v>4250</v>
      </c>
      <c r="F852">
        <f t="shared" si="27"/>
        <v>38.166666666666664</v>
      </c>
    </row>
    <row r="853" spans="1:6">
      <c r="A853">
        <v>16</v>
      </c>
      <c r="B853">
        <v>3</v>
      </c>
      <c r="C853">
        <v>135.30000000000001</v>
      </c>
      <c r="D853">
        <f t="shared" si="26"/>
        <v>4255</v>
      </c>
      <c r="F853">
        <f t="shared" si="27"/>
        <v>37.583333333333336</v>
      </c>
    </row>
    <row r="854" spans="1:6">
      <c r="A854">
        <v>10.7</v>
      </c>
      <c r="B854">
        <v>3</v>
      </c>
      <c r="C854">
        <v>132.5</v>
      </c>
      <c r="D854">
        <f t="shared" si="26"/>
        <v>4260</v>
      </c>
      <c r="F854">
        <f t="shared" si="27"/>
        <v>36.805555555555557</v>
      </c>
    </row>
    <row r="855" spans="1:6">
      <c r="A855">
        <v>8.9</v>
      </c>
      <c r="B855">
        <v>3</v>
      </c>
      <c r="C855">
        <v>130.1</v>
      </c>
      <c r="D855">
        <f t="shared" si="26"/>
        <v>4265</v>
      </c>
      <c r="F855">
        <f t="shared" si="27"/>
        <v>36.138888888888886</v>
      </c>
    </row>
    <row r="856" spans="1:6">
      <c r="A856">
        <v>14.3</v>
      </c>
      <c r="B856">
        <v>3</v>
      </c>
      <c r="C856">
        <v>128</v>
      </c>
      <c r="D856">
        <f t="shared" si="26"/>
        <v>4270</v>
      </c>
      <c r="F856">
        <f t="shared" si="27"/>
        <v>35.555555555555557</v>
      </c>
    </row>
    <row r="857" spans="1:6">
      <c r="A857">
        <v>12.5</v>
      </c>
      <c r="B857">
        <v>3</v>
      </c>
      <c r="C857">
        <v>124.9</v>
      </c>
      <c r="D857">
        <f t="shared" si="26"/>
        <v>4275</v>
      </c>
      <c r="F857">
        <f t="shared" si="27"/>
        <v>34.694444444444443</v>
      </c>
    </row>
    <row r="858" spans="1:6">
      <c r="A858">
        <v>8.9</v>
      </c>
      <c r="B858">
        <v>3</v>
      </c>
      <c r="C858">
        <v>123.3</v>
      </c>
      <c r="D858">
        <f t="shared" si="26"/>
        <v>4280</v>
      </c>
      <c r="F858">
        <f t="shared" si="27"/>
        <v>34.25</v>
      </c>
    </row>
    <row r="859" spans="1:6">
      <c r="A859">
        <v>16</v>
      </c>
      <c r="B859">
        <v>3</v>
      </c>
      <c r="C859">
        <v>120.6</v>
      </c>
      <c r="D859">
        <f t="shared" si="26"/>
        <v>4285</v>
      </c>
      <c r="F859">
        <f t="shared" si="27"/>
        <v>33.5</v>
      </c>
    </row>
    <row r="860" spans="1:6">
      <c r="A860">
        <v>16</v>
      </c>
      <c r="B860">
        <v>3</v>
      </c>
      <c r="C860">
        <v>118.5</v>
      </c>
      <c r="D860">
        <f t="shared" si="26"/>
        <v>4290</v>
      </c>
      <c r="F860">
        <f t="shared" si="27"/>
        <v>32.916666666666664</v>
      </c>
    </row>
    <row r="861" spans="1:6">
      <c r="A861">
        <v>14.3</v>
      </c>
      <c r="B861">
        <v>3</v>
      </c>
      <c r="C861">
        <v>116</v>
      </c>
      <c r="D861">
        <f t="shared" si="26"/>
        <v>4295</v>
      </c>
      <c r="F861">
        <f t="shared" si="27"/>
        <v>32.222222222222221</v>
      </c>
    </row>
    <row r="862" spans="1:6">
      <c r="A862">
        <v>16</v>
      </c>
      <c r="B862">
        <v>3</v>
      </c>
      <c r="C862">
        <v>113.3</v>
      </c>
      <c r="D862">
        <f t="shared" si="26"/>
        <v>4300</v>
      </c>
      <c r="F862">
        <f t="shared" si="27"/>
        <v>31.472222222222221</v>
      </c>
    </row>
    <row r="863" spans="1:6">
      <c r="A863">
        <v>12.5</v>
      </c>
      <c r="B863">
        <v>3</v>
      </c>
      <c r="C863">
        <v>111.1</v>
      </c>
      <c r="D863">
        <f t="shared" si="26"/>
        <v>4305</v>
      </c>
      <c r="F863">
        <f t="shared" si="27"/>
        <v>30.861111111111107</v>
      </c>
    </row>
    <row r="864" spans="1:6">
      <c r="A864">
        <v>8.9</v>
      </c>
      <c r="B864">
        <v>3</v>
      </c>
      <c r="C864">
        <v>108.8</v>
      </c>
      <c r="D864">
        <f t="shared" si="26"/>
        <v>4310</v>
      </c>
      <c r="F864">
        <f t="shared" si="27"/>
        <v>30.222222222222221</v>
      </c>
    </row>
    <row r="865" spans="1:6">
      <c r="A865">
        <v>8.9</v>
      </c>
      <c r="B865">
        <v>3</v>
      </c>
      <c r="C865">
        <v>106.1</v>
      </c>
      <c r="D865">
        <f t="shared" si="26"/>
        <v>4315</v>
      </c>
      <c r="F865">
        <f t="shared" si="27"/>
        <v>29.472222222222221</v>
      </c>
    </row>
    <row r="866" spans="1:6">
      <c r="A866">
        <v>8.9</v>
      </c>
      <c r="B866">
        <v>3</v>
      </c>
      <c r="C866">
        <v>103.3</v>
      </c>
      <c r="D866">
        <f t="shared" si="26"/>
        <v>4320</v>
      </c>
      <c r="F866">
        <f t="shared" si="27"/>
        <v>28.694444444444443</v>
      </c>
    </row>
    <row r="867" spans="1:6">
      <c r="A867">
        <v>5.3</v>
      </c>
      <c r="B867">
        <v>3</v>
      </c>
      <c r="C867">
        <v>101.2</v>
      </c>
      <c r="D867">
        <f t="shared" si="26"/>
        <v>4325</v>
      </c>
      <c r="F867">
        <f t="shared" si="27"/>
        <v>28.111111111111111</v>
      </c>
    </row>
    <row r="868" spans="1:6">
      <c r="A868">
        <v>5.3</v>
      </c>
      <c r="B868">
        <v>3</v>
      </c>
      <c r="C868">
        <v>99.1</v>
      </c>
      <c r="D868">
        <f t="shared" si="26"/>
        <v>4330</v>
      </c>
      <c r="F868">
        <f t="shared" si="27"/>
        <v>27.527777777777775</v>
      </c>
    </row>
    <row r="869" spans="1:6">
      <c r="A869">
        <v>5.3</v>
      </c>
      <c r="B869">
        <v>3</v>
      </c>
      <c r="C869">
        <v>96.6</v>
      </c>
      <c r="D869">
        <f t="shared" si="26"/>
        <v>4335</v>
      </c>
      <c r="F869">
        <f t="shared" si="27"/>
        <v>26.833333333333332</v>
      </c>
    </row>
    <row r="870" spans="1:6">
      <c r="A870">
        <v>0</v>
      </c>
      <c r="B870">
        <v>3</v>
      </c>
      <c r="C870">
        <v>95.5</v>
      </c>
      <c r="D870">
        <f t="shared" si="26"/>
        <v>4340</v>
      </c>
      <c r="F870">
        <f t="shared" si="27"/>
        <v>26.527777777777779</v>
      </c>
    </row>
    <row r="871" spans="1:6">
      <c r="A871">
        <v>0</v>
      </c>
      <c r="B871">
        <v>3</v>
      </c>
      <c r="C871">
        <v>93.7</v>
      </c>
      <c r="D871">
        <f t="shared" si="26"/>
        <v>4345</v>
      </c>
      <c r="F871">
        <f t="shared" si="27"/>
        <v>26.027777777777779</v>
      </c>
    </row>
    <row r="872" spans="1:6">
      <c r="A872">
        <v>0</v>
      </c>
      <c r="B872">
        <v>3</v>
      </c>
      <c r="C872">
        <v>91.8</v>
      </c>
      <c r="D872">
        <f t="shared" si="26"/>
        <v>4350</v>
      </c>
      <c r="F872">
        <f t="shared" si="27"/>
        <v>25.5</v>
      </c>
    </row>
    <row r="873" spans="1:6">
      <c r="A873">
        <v>0</v>
      </c>
      <c r="B873">
        <v>3</v>
      </c>
      <c r="C873">
        <v>90.4</v>
      </c>
      <c r="D873">
        <f t="shared" si="26"/>
        <v>4355</v>
      </c>
      <c r="F873">
        <f t="shared" si="27"/>
        <v>25.111111111111111</v>
      </c>
    </row>
    <row r="874" spans="1:6">
      <c r="A874">
        <v>0</v>
      </c>
      <c r="B874">
        <v>3</v>
      </c>
      <c r="C874">
        <v>88.7</v>
      </c>
      <c r="D874">
        <f t="shared" si="26"/>
        <v>4360</v>
      </c>
      <c r="F874">
        <f t="shared" si="27"/>
        <v>24.638888888888889</v>
      </c>
    </row>
    <row r="875" spans="1:6">
      <c r="A875">
        <v>0</v>
      </c>
      <c r="B875">
        <v>3</v>
      </c>
      <c r="C875">
        <v>87</v>
      </c>
      <c r="D875">
        <f t="shared" si="26"/>
        <v>4365</v>
      </c>
      <c r="F875">
        <f t="shared" si="27"/>
        <v>24.166666666666664</v>
      </c>
    </row>
    <row r="876" spans="1:6">
      <c r="A876">
        <v>0</v>
      </c>
      <c r="B876">
        <v>3</v>
      </c>
      <c r="C876">
        <v>85.4</v>
      </c>
      <c r="D876">
        <f t="shared" si="26"/>
        <v>4370</v>
      </c>
      <c r="F876">
        <f t="shared" si="27"/>
        <v>23.722222222222225</v>
      </c>
    </row>
    <row r="877" spans="1:6">
      <c r="A877">
        <v>0</v>
      </c>
      <c r="B877">
        <v>3</v>
      </c>
      <c r="C877">
        <v>84</v>
      </c>
      <c r="D877">
        <f t="shared" si="26"/>
        <v>4375</v>
      </c>
      <c r="F877">
        <f t="shared" si="27"/>
        <v>23.333333333333332</v>
      </c>
    </row>
    <row r="878" spans="1:6">
      <c r="A878">
        <v>0</v>
      </c>
      <c r="B878">
        <v>3</v>
      </c>
      <c r="C878">
        <v>83.8</v>
      </c>
      <c r="D878">
        <f t="shared" si="26"/>
        <v>4380</v>
      </c>
      <c r="F878">
        <f t="shared" si="27"/>
        <v>23.277777777777775</v>
      </c>
    </row>
    <row r="879" spans="1:6">
      <c r="A879">
        <v>0</v>
      </c>
      <c r="B879">
        <v>3</v>
      </c>
      <c r="C879">
        <v>83.8</v>
      </c>
      <c r="D879">
        <f t="shared" si="26"/>
        <v>4385</v>
      </c>
      <c r="F879">
        <f t="shared" si="27"/>
        <v>23.277777777777775</v>
      </c>
    </row>
    <row r="880" spans="1:6">
      <c r="A880">
        <v>0</v>
      </c>
      <c r="B880">
        <v>3</v>
      </c>
      <c r="C880">
        <v>83.2</v>
      </c>
      <c r="D880">
        <f t="shared" si="26"/>
        <v>4390</v>
      </c>
      <c r="F880">
        <f t="shared" si="27"/>
        <v>23.111111111111111</v>
      </c>
    </row>
    <row r="881" spans="1:6">
      <c r="A881">
        <v>0</v>
      </c>
      <c r="B881">
        <v>3</v>
      </c>
      <c r="C881">
        <v>83.5</v>
      </c>
      <c r="D881">
        <f t="shared" si="26"/>
        <v>4395</v>
      </c>
      <c r="F881">
        <f t="shared" si="27"/>
        <v>23.194444444444443</v>
      </c>
    </row>
    <row r="882" spans="1:6">
      <c r="A882">
        <v>0</v>
      </c>
      <c r="B882">
        <v>3</v>
      </c>
      <c r="C882">
        <v>84.3</v>
      </c>
      <c r="D882">
        <f t="shared" si="26"/>
        <v>4400</v>
      </c>
      <c r="F882">
        <f t="shared" si="27"/>
        <v>23.416666666666664</v>
      </c>
    </row>
    <row r="883" spans="1:6">
      <c r="A883">
        <v>0</v>
      </c>
      <c r="B883">
        <v>3</v>
      </c>
      <c r="C883">
        <v>85.6</v>
      </c>
      <c r="D883">
        <f t="shared" si="26"/>
        <v>4405</v>
      </c>
      <c r="F883">
        <f t="shared" si="27"/>
        <v>23.777777777777775</v>
      </c>
    </row>
    <row r="884" spans="1:6">
      <c r="A884">
        <v>0</v>
      </c>
      <c r="B884">
        <v>3</v>
      </c>
      <c r="C884">
        <v>87.8</v>
      </c>
      <c r="D884">
        <f t="shared" si="26"/>
        <v>4410</v>
      </c>
      <c r="F884">
        <f t="shared" si="27"/>
        <v>24.388888888888886</v>
      </c>
    </row>
    <row r="885" spans="1:6">
      <c r="A885">
        <v>0</v>
      </c>
      <c r="B885">
        <v>3</v>
      </c>
      <c r="C885">
        <v>89.9</v>
      </c>
      <c r="D885">
        <f t="shared" si="26"/>
        <v>4415</v>
      </c>
      <c r="F885">
        <f t="shared" si="27"/>
        <v>24.972222222222221</v>
      </c>
    </row>
    <row r="886" spans="1:6">
      <c r="A886">
        <v>0</v>
      </c>
      <c r="B886">
        <v>3</v>
      </c>
      <c r="C886">
        <v>93.5</v>
      </c>
      <c r="D886">
        <f t="shared" si="26"/>
        <v>4420</v>
      </c>
      <c r="F886">
        <f t="shared" si="27"/>
        <v>25.972222222222221</v>
      </c>
    </row>
    <row r="887" spans="1:6">
      <c r="A887">
        <v>0</v>
      </c>
      <c r="B887">
        <v>3</v>
      </c>
      <c r="C887">
        <v>96.3</v>
      </c>
      <c r="D887">
        <f t="shared" si="26"/>
        <v>4425</v>
      </c>
      <c r="F887">
        <f t="shared" si="27"/>
        <v>26.75</v>
      </c>
    </row>
    <row r="888" spans="1:6">
      <c r="A888">
        <v>0</v>
      </c>
      <c r="B888">
        <v>3</v>
      </c>
      <c r="C888">
        <v>99.2</v>
      </c>
      <c r="D888">
        <f t="shared" si="26"/>
        <v>4430</v>
      </c>
      <c r="F888">
        <f t="shared" si="27"/>
        <v>27.555555555555557</v>
      </c>
    </row>
    <row r="889" spans="1:6">
      <c r="A889">
        <v>0</v>
      </c>
      <c r="B889">
        <v>3</v>
      </c>
      <c r="C889">
        <v>102</v>
      </c>
      <c r="D889">
        <f t="shared" si="26"/>
        <v>4435</v>
      </c>
      <c r="F889">
        <f t="shared" si="27"/>
        <v>28.333333333333332</v>
      </c>
    </row>
    <row r="890" spans="1:6">
      <c r="A890">
        <v>0</v>
      </c>
      <c r="B890">
        <v>3</v>
      </c>
      <c r="C890">
        <v>104.6</v>
      </c>
      <c r="D890">
        <f t="shared" si="26"/>
        <v>4440</v>
      </c>
      <c r="F890">
        <f t="shared" si="27"/>
        <v>29.055555555555554</v>
      </c>
    </row>
    <row r="891" spans="1:6">
      <c r="A891">
        <v>0</v>
      </c>
      <c r="B891">
        <v>3</v>
      </c>
      <c r="C891">
        <v>107.5</v>
      </c>
      <c r="D891">
        <f t="shared" si="26"/>
        <v>4445</v>
      </c>
      <c r="F891">
        <f t="shared" si="27"/>
        <v>29.861111111111111</v>
      </c>
    </row>
    <row r="892" spans="1:6">
      <c r="A892">
        <v>0</v>
      </c>
      <c r="B892">
        <v>3</v>
      </c>
      <c r="C892">
        <v>110.2</v>
      </c>
      <c r="D892">
        <f t="shared" si="26"/>
        <v>4450</v>
      </c>
      <c r="F892">
        <f t="shared" si="27"/>
        <v>30.611111111111111</v>
      </c>
    </row>
    <row r="893" spans="1:6">
      <c r="A893">
        <v>0</v>
      </c>
      <c r="B893">
        <v>3</v>
      </c>
      <c r="C893">
        <v>113.1</v>
      </c>
      <c r="D893">
        <f t="shared" si="26"/>
        <v>4455</v>
      </c>
      <c r="F893">
        <f t="shared" si="27"/>
        <v>31.416666666666664</v>
      </c>
    </row>
    <row r="894" spans="1:6">
      <c r="A894">
        <v>0</v>
      </c>
      <c r="B894">
        <v>3</v>
      </c>
      <c r="C894">
        <v>114.8</v>
      </c>
      <c r="D894">
        <f t="shared" si="26"/>
        <v>4460</v>
      </c>
      <c r="F894">
        <f t="shared" si="27"/>
        <v>31.888888888888886</v>
      </c>
    </row>
    <row r="895" spans="1:6">
      <c r="A895">
        <v>0</v>
      </c>
      <c r="B895">
        <v>3</v>
      </c>
      <c r="C895">
        <v>118.3</v>
      </c>
      <c r="D895">
        <f t="shared" si="26"/>
        <v>4465</v>
      </c>
      <c r="F895">
        <f t="shared" si="27"/>
        <v>32.861111111111107</v>
      </c>
    </row>
    <row r="896" spans="1:6">
      <c r="A896">
        <v>0</v>
      </c>
      <c r="B896">
        <v>3</v>
      </c>
      <c r="C896">
        <v>120.1</v>
      </c>
      <c r="D896">
        <f t="shared" si="26"/>
        <v>4470</v>
      </c>
      <c r="F896">
        <f t="shared" si="27"/>
        <v>33.361111111111107</v>
      </c>
    </row>
    <row r="897" spans="1:6">
      <c r="A897">
        <v>0</v>
      </c>
      <c r="B897">
        <v>3</v>
      </c>
      <c r="C897">
        <v>122.6</v>
      </c>
      <c r="D897">
        <f t="shared" si="26"/>
        <v>4475</v>
      </c>
      <c r="F897">
        <f t="shared" si="27"/>
        <v>34.05555555555555</v>
      </c>
    </row>
    <row r="898" spans="1:6">
      <c r="A898">
        <v>0</v>
      </c>
      <c r="B898">
        <v>3</v>
      </c>
      <c r="C898">
        <v>125.4</v>
      </c>
      <c r="D898">
        <f t="shared" si="26"/>
        <v>4480</v>
      </c>
      <c r="F898">
        <f t="shared" si="27"/>
        <v>34.833333333333336</v>
      </c>
    </row>
    <row r="899" spans="1:6">
      <c r="A899">
        <v>0</v>
      </c>
      <c r="B899">
        <v>3</v>
      </c>
      <c r="C899">
        <v>127.9</v>
      </c>
      <c r="D899">
        <f t="shared" ref="D899:D962" si="28">(ROW()-2)*5</f>
        <v>4485</v>
      </c>
      <c r="F899">
        <f t="shared" ref="F899:F962" si="29">C899/3.6</f>
        <v>35.527777777777779</v>
      </c>
    </row>
    <row r="900" spans="1:6">
      <c r="A900">
        <v>0</v>
      </c>
      <c r="B900">
        <v>3</v>
      </c>
      <c r="C900">
        <v>130.80000000000001</v>
      </c>
      <c r="D900">
        <f t="shared" si="28"/>
        <v>4490</v>
      </c>
      <c r="F900">
        <f t="shared" si="29"/>
        <v>36.333333333333336</v>
      </c>
    </row>
    <row r="901" spans="1:6">
      <c r="A901">
        <v>0</v>
      </c>
      <c r="B901">
        <v>3</v>
      </c>
      <c r="C901">
        <v>134.69999999999999</v>
      </c>
      <c r="D901">
        <f t="shared" si="28"/>
        <v>4495</v>
      </c>
      <c r="F901">
        <f t="shared" si="29"/>
        <v>37.416666666666664</v>
      </c>
    </row>
    <row r="902" spans="1:6">
      <c r="A902">
        <v>0</v>
      </c>
      <c r="B902">
        <v>3</v>
      </c>
      <c r="C902">
        <v>132.69999999999999</v>
      </c>
      <c r="D902">
        <f t="shared" si="28"/>
        <v>4500</v>
      </c>
      <c r="F902">
        <f t="shared" si="29"/>
        <v>36.861111111111107</v>
      </c>
    </row>
    <row r="903" spans="1:6">
      <c r="A903">
        <v>0</v>
      </c>
      <c r="B903">
        <v>3</v>
      </c>
      <c r="C903">
        <v>140.9</v>
      </c>
      <c r="D903">
        <f t="shared" si="28"/>
        <v>4505</v>
      </c>
      <c r="F903">
        <f t="shared" si="29"/>
        <v>39.138888888888893</v>
      </c>
    </row>
    <row r="904" spans="1:6">
      <c r="A904">
        <v>0</v>
      </c>
      <c r="B904">
        <v>3</v>
      </c>
      <c r="C904">
        <v>143.19999999999999</v>
      </c>
      <c r="D904">
        <f t="shared" si="28"/>
        <v>4510</v>
      </c>
      <c r="F904">
        <f t="shared" si="29"/>
        <v>39.777777777777771</v>
      </c>
    </row>
    <row r="905" spans="1:6">
      <c r="A905">
        <v>0</v>
      </c>
      <c r="B905">
        <v>3</v>
      </c>
      <c r="C905">
        <v>144.69999999999999</v>
      </c>
      <c r="D905">
        <f t="shared" si="28"/>
        <v>4515</v>
      </c>
      <c r="F905">
        <f t="shared" si="29"/>
        <v>40.194444444444443</v>
      </c>
    </row>
    <row r="906" spans="1:6">
      <c r="A906">
        <v>0</v>
      </c>
      <c r="B906">
        <v>4</v>
      </c>
      <c r="C906">
        <v>146.5</v>
      </c>
      <c r="D906">
        <f t="shared" si="28"/>
        <v>4520</v>
      </c>
      <c r="F906">
        <f t="shared" si="29"/>
        <v>40.694444444444443</v>
      </c>
    </row>
    <row r="907" spans="1:6">
      <c r="A907">
        <v>0</v>
      </c>
      <c r="B907">
        <v>4</v>
      </c>
      <c r="C907">
        <v>147.6</v>
      </c>
      <c r="D907">
        <f t="shared" si="28"/>
        <v>4525</v>
      </c>
      <c r="F907">
        <f t="shared" si="29"/>
        <v>41</v>
      </c>
    </row>
    <row r="908" spans="1:6">
      <c r="A908">
        <v>0</v>
      </c>
      <c r="B908">
        <v>4</v>
      </c>
      <c r="C908">
        <v>149.6</v>
      </c>
      <c r="D908">
        <f t="shared" si="28"/>
        <v>4530</v>
      </c>
      <c r="F908">
        <f t="shared" si="29"/>
        <v>41.55555555555555</v>
      </c>
    </row>
    <row r="909" spans="1:6">
      <c r="A909">
        <v>0</v>
      </c>
      <c r="B909">
        <v>4</v>
      </c>
      <c r="C909">
        <v>150.4</v>
      </c>
      <c r="D909">
        <f t="shared" si="28"/>
        <v>4535</v>
      </c>
      <c r="F909">
        <f t="shared" si="29"/>
        <v>41.777777777777779</v>
      </c>
    </row>
    <row r="910" spans="1:6">
      <c r="A910">
        <v>0</v>
      </c>
      <c r="B910">
        <v>4</v>
      </c>
      <c r="C910">
        <v>152</v>
      </c>
      <c r="D910">
        <f t="shared" si="28"/>
        <v>4540</v>
      </c>
      <c r="F910">
        <f t="shared" si="29"/>
        <v>42.222222222222221</v>
      </c>
    </row>
    <row r="911" spans="1:6">
      <c r="A911">
        <v>0</v>
      </c>
      <c r="B911">
        <v>4</v>
      </c>
      <c r="C911">
        <v>153.4</v>
      </c>
      <c r="D911">
        <f t="shared" si="28"/>
        <v>4545</v>
      </c>
      <c r="F911">
        <f t="shared" si="29"/>
        <v>42.611111111111114</v>
      </c>
    </row>
    <row r="912" spans="1:6">
      <c r="A912">
        <v>0</v>
      </c>
      <c r="B912">
        <v>4</v>
      </c>
      <c r="C912">
        <v>153.9</v>
      </c>
      <c r="D912">
        <f t="shared" si="28"/>
        <v>4550</v>
      </c>
      <c r="F912">
        <f t="shared" si="29"/>
        <v>42.75</v>
      </c>
    </row>
    <row r="913" spans="1:6">
      <c r="A913">
        <v>0</v>
      </c>
      <c r="B913">
        <v>4</v>
      </c>
      <c r="C913">
        <v>155.4</v>
      </c>
      <c r="D913">
        <f t="shared" si="28"/>
        <v>4555</v>
      </c>
      <c r="F913">
        <f t="shared" si="29"/>
        <v>43.166666666666664</v>
      </c>
    </row>
    <row r="914" spans="1:6">
      <c r="A914">
        <v>0</v>
      </c>
      <c r="B914">
        <v>4</v>
      </c>
      <c r="C914">
        <v>155.6</v>
      </c>
      <c r="D914">
        <f t="shared" si="28"/>
        <v>4560</v>
      </c>
      <c r="F914">
        <f t="shared" si="29"/>
        <v>43.222222222222221</v>
      </c>
    </row>
    <row r="915" spans="1:6">
      <c r="A915">
        <v>0</v>
      </c>
      <c r="B915">
        <v>4</v>
      </c>
      <c r="C915">
        <v>155.9</v>
      </c>
      <c r="D915">
        <f t="shared" si="28"/>
        <v>4565</v>
      </c>
      <c r="F915">
        <f t="shared" si="29"/>
        <v>43.305555555555557</v>
      </c>
    </row>
    <row r="916" spans="1:6">
      <c r="A916">
        <v>0</v>
      </c>
      <c r="B916">
        <v>4</v>
      </c>
      <c r="C916">
        <v>156.6</v>
      </c>
      <c r="D916">
        <f t="shared" si="28"/>
        <v>4570</v>
      </c>
      <c r="F916">
        <f t="shared" si="29"/>
        <v>43.5</v>
      </c>
    </row>
    <row r="917" spans="1:6">
      <c r="A917">
        <v>0</v>
      </c>
      <c r="B917">
        <v>4</v>
      </c>
      <c r="C917">
        <v>157</v>
      </c>
      <c r="D917">
        <f t="shared" si="28"/>
        <v>4575</v>
      </c>
      <c r="F917">
        <f t="shared" si="29"/>
        <v>43.611111111111107</v>
      </c>
    </row>
    <row r="918" spans="1:6">
      <c r="A918">
        <v>0</v>
      </c>
      <c r="B918">
        <v>4</v>
      </c>
      <c r="C918">
        <v>157</v>
      </c>
      <c r="D918">
        <f t="shared" si="28"/>
        <v>4580</v>
      </c>
      <c r="F918">
        <f t="shared" si="29"/>
        <v>43.611111111111107</v>
      </c>
    </row>
    <row r="919" spans="1:6">
      <c r="A919">
        <v>0</v>
      </c>
      <c r="B919">
        <v>4</v>
      </c>
      <c r="C919">
        <v>156.80000000000001</v>
      </c>
      <c r="D919">
        <f t="shared" si="28"/>
        <v>4585</v>
      </c>
      <c r="F919">
        <f t="shared" si="29"/>
        <v>43.555555555555557</v>
      </c>
    </row>
    <row r="920" spans="1:6">
      <c r="A920">
        <v>0</v>
      </c>
      <c r="B920">
        <v>4</v>
      </c>
      <c r="C920">
        <v>157.1</v>
      </c>
      <c r="D920">
        <f t="shared" si="28"/>
        <v>4590</v>
      </c>
      <c r="F920">
        <f t="shared" si="29"/>
        <v>43.638888888888886</v>
      </c>
    </row>
    <row r="921" spans="1:6">
      <c r="A921">
        <v>0</v>
      </c>
      <c r="B921">
        <v>4</v>
      </c>
      <c r="C921">
        <v>157.1</v>
      </c>
      <c r="D921">
        <f t="shared" si="28"/>
        <v>4595</v>
      </c>
      <c r="F921">
        <f t="shared" si="29"/>
        <v>43.638888888888886</v>
      </c>
    </row>
    <row r="922" spans="1:6">
      <c r="A922">
        <v>0</v>
      </c>
      <c r="B922">
        <v>4</v>
      </c>
      <c r="C922">
        <v>157.30000000000001</v>
      </c>
      <c r="D922">
        <f t="shared" si="28"/>
        <v>4600</v>
      </c>
      <c r="F922">
        <f t="shared" si="29"/>
        <v>43.69444444444445</v>
      </c>
    </row>
    <row r="923" spans="1:6">
      <c r="A923">
        <v>0</v>
      </c>
      <c r="B923">
        <v>4</v>
      </c>
      <c r="C923">
        <v>157.69999999999999</v>
      </c>
      <c r="D923">
        <f t="shared" si="28"/>
        <v>4605</v>
      </c>
      <c r="F923">
        <f t="shared" si="29"/>
        <v>43.80555555555555</v>
      </c>
    </row>
    <row r="924" spans="1:6">
      <c r="A924">
        <v>0</v>
      </c>
      <c r="B924">
        <v>4</v>
      </c>
      <c r="C924">
        <v>157.5</v>
      </c>
      <c r="D924">
        <f t="shared" si="28"/>
        <v>4610</v>
      </c>
      <c r="F924">
        <f t="shared" si="29"/>
        <v>43.75</v>
      </c>
    </row>
    <row r="925" spans="1:6">
      <c r="A925">
        <v>0</v>
      </c>
      <c r="B925">
        <v>4</v>
      </c>
      <c r="C925">
        <v>157.9</v>
      </c>
      <c r="D925">
        <f t="shared" si="28"/>
        <v>4615</v>
      </c>
      <c r="F925">
        <f t="shared" si="29"/>
        <v>43.861111111111114</v>
      </c>
    </row>
    <row r="926" spans="1:6">
      <c r="A926">
        <v>0</v>
      </c>
      <c r="B926">
        <v>4</v>
      </c>
      <c r="C926">
        <v>158.30000000000001</v>
      </c>
      <c r="D926">
        <f t="shared" si="28"/>
        <v>4620</v>
      </c>
      <c r="F926">
        <f t="shared" si="29"/>
        <v>43.972222222222221</v>
      </c>
    </row>
    <row r="927" spans="1:6">
      <c r="A927">
        <v>0</v>
      </c>
      <c r="B927">
        <v>4</v>
      </c>
      <c r="C927">
        <v>158.30000000000001</v>
      </c>
      <c r="D927">
        <f t="shared" si="28"/>
        <v>4625</v>
      </c>
      <c r="F927">
        <f t="shared" si="29"/>
        <v>43.972222222222221</v>
      </c>
    </row>
    <row r="928" spans="1:6">
      <c r="A928">
        <v>0</v>
      </c>
      <c r="B928">
        <v>4</v>
      </c>
      <c r="C928">
        <v>158.9</v>
      </c>
      <c r="D928">
        <f t="shared" si="28"/>
        <v>4630</v>
      </c>
      <c r="F928">
        <f t="shared" si="29"/>
        <v>44.138888888888893</v>
      </c>
    </row>
    <row r="929" spans="1:6">
      <c r="A929">
        <v>0</v>
      </c>
      <c r="B929">
        <v>4</v>
      </c>
      <c r="C929">
        <v>159.5</v>
      </c>
      <c r="D929">
        <f t="shared" si="28"/>
        <v>4635</v>
      </c>
      <c r="F929">
        <f t="shared" si="29"/>
        <v>44.305555555555557</v>
      </c>
    </row>
    <row r="930" spans="1:6">
      <c r="A930">
        <v>0</v>
      </c>
      <c r="B930">
        <v>4</v>
      </c>
      <c r="C930">
        <v>159.5</v>
      </c>
      <c r="D930">
        <f t="shared" si="28"/>
        <v>4640</v>
      </c>
      <c r="F930">
        <f t="shared" si="29"/>
        <v>44.305555555555557</v>
      </c>
    </row>
    <row r="931" spans="1:6">
      <c r="A931">
        <v>0</v>
      </c>
      <c r="B931">
        <v>4</v>
      </c>
      <c r="C931">
        <v>159.69999999999999</v>
      </c>
      <c r="D931">
        <f t="shared" si="28"/>
        <v>4645</v>
      </c>
      <c r="F931">
        <f t="shared" si="29"/>
        <v>44.361111111111107</v>
      </c>
    </row>
    <row r="932" spans="1:6">
      <c r="A932">
        <v>0</v>
      </c>
      <c r="B932">
        <v>4</v>
      </c>
      <c r="C932">
        <v>160.30000000000001</v>
      </c>
      <c r="D932">
        <f t="shared" si="28"/>
        <v>4650</v>
      </c>
      <c r="F932">
        <f t="shared" si="29"/>
        <v>44.527777777777779</v>
      </c>
    </row>
    <row r="933" spans="1:6">
      <c r="A933">
        <v>0</v>
      </c>
      <c r="B933">
        <v>4</v>
      </c>
      <c r="C933">
        <v>159.9</v>
      </c>
      <c r="D933">
        <f t="shared" si="28"/>
        <v>4655</v>
      </c>
      <c r="F933">
        <f t="shared" si="29"/>
        <v>44.416666666666664</v>
      </c>
    </row>
    <row r="934" spans="1:6">
      <c r="A934">
        <v>0</v>
      </c>
      <c r="B934">
        <v>4</v>
      </c>
      <c r="C934">
        <v>160.4</v>
      </c>
      <c r="D934">
        <f t="shared" si="28"/>
        <v>4660</v>
      </c>
      <c r="F934">
        <f t="shared" si="29"/>
        <v>44.555555555555557</v>
      </c>
    </row>
    <row r="935" spans="1:6">
      <c r="A935">
        <v>0</v>
      </c>
      <c r="B935">
        <v>4</v>
      </c>
      <c r="C935">
        <v>160.5</v>
      </c>
      <c r="D935">
        <f t="shared" si="28"/>
        <v>4665</v>
      </c>
      <c r="F935">
        <f t="shared" si="29"/>
        <v>44.583333333333336</v>
      </c>
    </row>
    <row r="936" spans="1:6">
      <c r="A936">
        <v>0</v>
      </c>
      <c r="B936">
        <v>4</v>
      </c>
      <c r="C936">
        <v>161</v>
      </c>
      <c r="D936">
        <f t="shared" si="28"/>
        <v>4670</v>
      </c>
      <c r="F936">
        <f t="shared" si="29"/>
        <v>44.722222222222221</v>
      </c>
    </row>
    <row r="937" spans="1:6">
      <c r="A937">
        <v>0</v>
      </c>
      <c r="B937">
        <v>4</v>
      </c>
      <c r="C937">
        <v>161.4</v>
      </c>
      <c r="D937">
        <f t="shared" si="28"/>
        <v>4675</v>
      </c>
      <c r="F937">
        <f t="shared" si="29"/>
        <v>44.833333333333336</v>
      </c>
    </row>
    <row r="938" spans="1:6">
      <c r="A938">
        <v>0</v>
      </c>
      <c r="B938">
        <v>4</v>
      </c>
      <c r="C938">
        <v>161.80000000000001</v>
      </c>
      <c r="D938">
        <f t="shared" si="28"/>
        <v>4680</v>
      </c>
      <c r="F938">
        <f t="shared" si="29"/>
        <v>44.94444444444445</v>
      </c>
    </row>
    <row r="939" spans="1:6">
      <c r="A939">
        <v>0</v>
      </c>
      <c r="B939">
        <v>4</v>
      </c>
      <c r="C939">
        <v>162</v>
      </c>
      <c r="D939">
        <f t="shared" si="28"/>
        <v>4685</v>
      </c>
      <c r="F939">
        <f t="shared" si="29"/>
        <v>45</v>
      </c>
    </row>
    <row r="940" spans="1:6">
      <c r="A940">
        <v>0</v>
      </c>
      <c r="B940">
        <v>4</v>
      </c>
      <c r="C940">
        <v>162.6</v>
      </c>
      <c r="D940">
        <f t="shared" si="28"/>
        <v>4690</v>
      </c>
      <c r="F940">
        <f t="shared" si="29"/>
        <v>45.166666666666664</v>
      </c>
    </row>
    <row r="941" spans="1:6">
      <c r="A941">
        <v>0</v>
      </c>
      <c r="B941">
        <v>4</v>
      </c>
      <c r="C941">
        <v>162.69999999999999</v>
      </c>
      <c r="D941">
        <f t="shared" si="28"/>
        <v>4695</v>
      </c>
      <c r="F941">
        <f t="shared" si="29"/>
        <v>45.194444444444443</v>
      </c>
    </row>
    <row r="942" spans="1:6">
      <c r="A942">
        <v>0</v>
      </c>
      <c r="B942">
        <v>4</v>
      </c>
      <c r="C942">
        <v>163.30000000000001</v>
      </c>
      <c r="D942">
        <f t="shared" si="28"/>
        <v>4700</v>
      </c>
      <c r="F942">
        <f t="shared" si="29"/>
        <v>45.361111111111114</v>
      </c>
    </row>
    <row r="943" spans="1:6">
      <c r="A943">
        <v>0</v>
      </c>
      <c r="B943">
        <v>4</v>
      </c>
      <c r="C943">
        <v>163.30000000000001</v>
      </c>
      <c r="D943">
        <f t="shared" si="28"/>
        <v>4705</v>
      </c>
      <c r="F943">
        <f t="shared" si="29"/>
        <v>45.361111111111114</v>
      </c>
    </row>
    <row r="944" spans="1:6">
      <c r="A944">
        <v>0</v>
      </c>
      <c r="B944">
        <v>4</v>
      </c>
      <c r="C944">
        <v>163.6</v>
      </c>
      <c r="D944">
        <f t="shared" si="28"/>
        <v>4710</v>
      </c>
      <c r="F944">
        <f t="shared" si="29"/>
        <v>45.444444444444443</v>
      </c>
    </row>
    <row r="945" spans="1:6">
      <c r="A945">
        <v>0</v>
      </c>
      <c r="B945">
        <v>4</v>
      </c>
      <c r="C945">
        <v>163.6</v>
      </c>
      <c r="D945">
        <f t="shared" si="28"/>
        <v>4715</v>
      </c>
      <c r="F945">
        <f t="shared" si="29"/>
        <v>45.444444444444443</v>
      </c>
    </row>
    <row r="946" spans="1:6">
      <c r="A946">
        <v>0</v>
      </c>
      <c r="B946">
        <v>4</v>
      </c>
      <c r="C946">
        <v>163.5</v>
      </c>
      <c r="D946">
        <f t="shared" si="28"/>
        <v>4720</v>
      </c>
      <c r="F946">
        <f t="shared" si="29"/>
        <v>45.416666666666664</v>
      </c>
    </row>
    <row r="947" spans="1:6">
      <c r="A947">
        <v>0</v>
      </c>
      <c r="B947">
        <v>4</v>
      </c>
      <c r="C947">
        <v>163.6</v>
      </c>
      <c r="D947">
        <f t="shared" si="28"/>
        <v>4725</v>
      </c>
      <c r="F947">
        <f t="shared" si="29"/>
        <v>45.444444444444443</v>
      </c>
    </row>
    <row r="948" spans="1:6">
      <c r="A948">
        <v>0</v>
      </c>
      <c r="B948">
        <v>4</v>
      </c>
      <c r="C948">
        <v>164.8</v>
      </c>
      <c r="D948">
        <f t="shared" si="28"/>
        <v>4730</v>
      </c>
      <c r="F948">
        <f t="shared" si="29"/>
        <v>45.777777777777779</v>
      </c>
    </row>
    <row r="949" spans="1:6">
      <c r="A949">
        <v>0</v>
      </c>
      <c r="B949">
        <v>4</v>
      </c>
      <c r="C949">
        <v>165</v>
      </c>
      <c r="D949">
        <f t="shared" si="28"/>
        <v>4735</v>
      </c>
      <c r="F949">
        <f t="shared" si="29"/>
        <v>45.833333333333336</v>
      </c>
    </row>
    <row r="950" spans="1:6">
      <c r="A950">
        <v>0</v>
      </c>
      <c r="B950">
        <v>4</v>
      </c>
      <c r="C950">
        <v>165.3</v>
      </c>
      <c r="D950">
        <f t="shared" si="28"/>
        <v>4740</v>
      </c>
      <c r="F950">
        <f t="shared" si="29"/>
        <v>45.916666666666671</v>
      </c>
    </row>
    <row r="951" spans="1:6">
      <c r="A951">
        <v>0</v>
      </c>
      <c r="B951">
        <v>4</v>
      </c>
      <c r="C951">
        <v>166.2</v>
      </c>
      <c r="D951">
        <f t="shared" si="28"/>
        <v>4745</v>
      </c>
      <c r="F951">
        <f t="shared" si="29"/>
        <v>46.166666666666664</v>
      </c>
    </row>
    <row r="952" spans="1:6">
      <c r="A952">
        <v>0</v>
      </c>
      <c r="B952">
        <v>4</v>
      </c>
      <c r="C952">
        <v>165.7</v>
      </c>
      <c r="D952">
        <f t="shared" si="28"/>
        <v>4750</v>
      </c>
      <c r="F952">
        <f t="shared" si="29"/>
        <v>46.027777777777771</v>
      </c>
    </row>
    <row r="953" spans="1:6">
      <c r="A953">
        <v>0</v>
      </c>
      <c r="B953">
        <v>4</v>
      </c>
      <c r="C953">
        <v>164.6</v>
      </c>
      <c r="D953">
        <f t="shared" si="28"/>
        <v>4755</v>
      </c>
      <c r="F953">
        <f t="shared" si="29"/>
        <v>45.722222222222221</v>
      </c>
    </row>
    <row r="954" spans="1:6">
      <c r="A954">
        <v>0</v>
      </c>
      <c r="B954">
        <v>4</v>
      </c>
      <c r="C954">
        <v>164.4</v>
      </c>
      <c r="D954">
        <f t="shared" si="28"/>
        <v>4760</v>
      </c>
      <c r="F954">
        <f t="shared" si="29"/>
        <v>45.666666666666664</v>
      </c>
    </row>
    <row r="955" spans="1:6">
      <c r="A955">
        <v>0</v>
      </c>
      <c r="B955">
        <v>4</v>
      </c>
      <c r="C955">
        <v>164</v>
      </c>
      <c r="D955">
        <f t="shared" si="28"/>
        <v>4765</v>
      </c>
      <c r="F955">
        <f t="shared" si="29"/>
        <v>45.555555555555557</v>
      </c>
    </row>
    <row r="956" spans="1:6">
      <c r="A956">
        <v>0</v>
      </c>
      <c r="B956">
        <v>4</v>
      </c>
      <c r="C956">
        <v>163.80000000000001</v>
      </c>
      <c r="D956">
        <f t="shared" si="28"/>
        <v>4770</v>
      </c>
      <c r="F956">
        <f t="shared" si="29"/>
        <v>45.5</v>
      </c>
    </row>
    <row r="957" spans="1:6">
      <c r="A957">
        <v>0</v>
      </c>
      <c r="B957">
        <v>4</v>
      </c>
      <c r="C957">
        <v>163.69999999999999</v>
      </c>
      <c r="D957">
        <f t="shared" si="28"/>
        <v>4775</v>
      </c>
      <c r="F957">
        <f t="shared" si="29"/>
        <v>45.472222222222221</v>
      </c>
    </row>
    <row r="958" spans="1:6">
      <c r="A958">
        <v>0</v>
      </c>
      <c r="B958">
        <v>4</v>
      </c>
      <c r="C958">
        <v>162.6</v>
      </c>
      <c r="D958">
        <f t="shared" si="28"/>
        <v>4780</v>
      </c>
      <c r="F958">
        <f t="shared" si="29"/>
        <v>45.166666666666664</v>
      </c>
    </row>
    <row r="959" spans="1:6">
      <c r="A959">
        <v>0</v>
      </c>
      <c r="B959">
        <v>4</v>
      </c>
      <c r="C959">
        <v>162.1</v>
      </c>
      <c r="D959">
        <f t="shared" si="28"/>
        <v>4785</v>
      </c>
      <c r="F959">
        <f t="shared" si="29"/>
        <v>45.027777777777779</v>
      </c>
    </row>
    <row r="960" spans="1:6">
      <c r="A960">
        <v>0</v>
      </c>
      <c r="B960">
        <v>4</v>
      </c>
      <c r="C960">
        <v>161.30000000000001</v>
      </c>
      <c r="D960">
        <f t="shared" si="28"/>
        <v>4790</v>
      </c>
      <c r="F960">
        <f t="shared" si="29"/>
        <v>44.805555555555557</v>
      </c>
    </row>
    <row r="961" spans="1:6">
      <c r="A961">
        <v>0</v>
      </c>
      <c r="B961">
        <v>4</v>
      </c>
      <c r="C961">
        <v>160.69999999999999</v>
      </c>
      <c r="D961">
        <f t="shared" si="28"/>
        <v>4795</v>
      </c>
      <c r="F961">
        <f t="shared" si="29"/>
        <v>44.638888888888886</v>
      </c>
    </row>
    <row r="962" spans="1:6">
      <c r="A962">
        <v>0</v>
      </c>
      <c r="B962">
        <v>4</v>
      </c>
      <c r="C962">
        <v>160</v>
      </c>
      <c r="D962">
        <f t="shared" si="28"/>
        <v>4800</v>
      </c>
      <c r="F962">
        <f t="shared" si="29"/>
        <v>44.444444444444443</v>
      </c>
    </row>
    <row r="963" spans="1:6">
      <c r="A963">
        <v>0</v>
      </c>
      <c r="B963">
        <v>4</v>
      </c>
      <c r="C963">
        <v>160.5</v>
      </c>
      <c r="D963">
        <f t="shared" ref="D963:D1026" si="30">(ROW()-2)*5</f>
        <v>4805</v>
      </c>
      <c r="F963">
        <f t="shared" ref="F963:F1026" si="31">C963/3.6</f>
        <v>44.583333333333336</v>
      </c>
    </row>
    <row r="964" spans="1:6">
      <c r="A964">
        <v>0</v>
      </c>
      <c r="B964">
        <v>4</v>
      </c>
      <c r="C964">
        <v>160.1</v>
      </c>
      <c r="D964">
        <f t="shared" si="30"/>
        <v>4810</v>
      </c>
      <c r="F964">
        <f t="shared" si="31"/>
        <v>44.472222222222221</v>
      </c>
    </row>
    <row r="965" spans="1:6">
      <c r="A965">
        <v>0</v>
      </c>
      <c r="B965">
        <v>4</v>
      </c>
      <c r="C965">
        <v>159.30000000000001</v>
      </c>
      <c r="D965">
        <f t="shared" si="30"/>
        <v>4815</v>
      </c>
      <c r="F965">
        <f t="shared" si="31"/>
        <v>44.25</v>
      </c>
    </row>
    <row r="966" spans="1:6">
      <c r="A966">
        <v>0</v>
      </c>
      <c r="B966">
        <v>4</v>
      </c>
      <c r="C966">
        <v>158.1</v>
      </c>
      <c r="D966">
        <f t="shared" si="30"/>
        <v>4820</v>
      </c>
      <c r="F966">
        <f t="shared" si="31"/>
        <v>43.916666666666664</v>
      </c>
    </row>
    <row r="967" spans="1:6">
      <c r="A967">
        <v>0</v>
      </c>
      <c r="B967">
        <v>4</v>
      </c>
      <c r="C967">
        <v>157.6</v>
      </c>
      <c r="D967">
        <f t="shared" si="30"/>
        <v>4825</v>
      </c>
      <c r="F967">
        <f t="shared" si="31"/>
        <v>43.777777777777779</v>
      </c>
    </row>
    <row r="968" spans="1:6">
      <c r="A968">
        <v>0</v>
      </c>
      <c r="B968">
        <v>4</v>
      </c>
      <c r="C968">
        <v>156.9</v>
      </c>
      <c r="D968">
        <f t="shared" si="30"/>
        <v>4830</v>
      </c>
      <c r="F968">
        <f t="shared" si="31"/>
        <v>43.583333333333336</v>
      </c>
    </row>
    <row r="969" spans="1:6">
      <c r="A969">
        <v>0</v>
      </c>
      <c r="B969">
        <v>4</v>
      </c>
      <c r="C969">
        <v>155.6</v>
      </c>
      <c r="D969">
        <f t="shared" si="30"/>
        <v>4835</v>
      </c>
      <c r="F969">
        <f t="shared" si="31"/>
        <v>43.222222222222221</v>
      </c>
    </row>
    <row r="970" spans="1:6">
      <c r="A970">
        <v>0</v>
      </c>
      <c r="B970">
        <v>4</v>
      </c>
      <c r="C970">
        <v>155</v>
      </c>
      <c r="D970">
        <f t="shared" si="30"/>
        <v>4840</v>
      </c>
      <c r="F970">
        <f t="shared" si="31"/>
        <v>43.055555555555557</v>
      </c>
    </row>
    <row r="971" spans="1:6">
      <c r="A971">
        <v>0</v>
      </c>
      <c r="B971">
        <v>4</v>
      </c>
      <c r="C971">
        <v>154.30000000000001</v>
      </c>
      <c r="D971">
        <f t="shared" si="30"/>
        <v>4845</v>
      </c>
      <c r="F971">
        <f t="shared" si="31"/>
        <v>42.861111111111114</v>
      </c>
    </row>
    <row r="972" spans="1:6">
      <c r="A972">
        <v>0</v>
      </c>
      <c r="B972">
        <v>4</v>
      </c>
      <c r="C972">
        <v>154</v>
      </c>
      <c r="D972">
        <f t="shared" si="30"/>
        <v>4850</v>
      </c>
      <c r="F972">
        <f t="shared" si="31"/>
        <v>42.777777777777779</v>
      </c>
    </row>
    <row r="973" spans="1:6">
      <c r="A973">
        <v>0</v>
      </c>
      <c r="B973">
        <v>4</v>
      </c>
      <c r="C973">
        <v>153.6</v>
      </c>
      <c r="D973">
        <f t="shared" si="30"/>
        <v>4855</v>
      </c>
      <c r="F973">
        <f t="shared" si="31"/>
        <v>42.666666666666664</v>
      </c>
    </row>
    <row r="974" spans="1:6">
      <c r="A974">
        <v>0</v>
      </c>
      <c r="B974">
        <v>4</v>
      </c>
      <c r="C974">
        <v>153.1</v>
      </c>
      <c r="D974">
        <f t="shared" si="30"/>
        <v>4860</v>
      </c>
      <c r="F974">
        <f t="shared" si="31"/>
        <v>42.527777777777779</v>
      </c>
    </row>
    <row r="975" spans="1:6">
      <c r="A975">
        <v>0</v>
      </c>
      <c r="B975">
        <v>4</v>
      </c>
      <c r="C975">
        <v>153.4</v>
      </c>
      <c r="D975">
        <f t="shared" si="30"/>
        <v>4865</v>
      </c>
      <c r="F975">
        <f t="shared" si="31"/>
        <v>42.611111111111114</v>
      </c>
    </row>
    <row r="976" spans="1:6">
      <c r="A976">
        <v>0</v>
      </c>
      <c r="B976">
        <v>4</v>
      </c>
      <c r="C976">
        <v>153.1</v>
      </c>
      <c r="D976">
        <f t="shared" si="30"/>
        <v>4870</v>
      </c>
      <c r="F976">
        <f t="shared" si="31"/>
        <v>42.527777777777779</v>
      </c>
    </row>
    <row r="977" spans="1:6">
      <c r="A977">
        <v>0</v>
      </c>
      <c r="B977">
        <v>4</v>
      </c>
      <c r="C977">
        <v>152.69999999999999</v>
      </c>
      <c r="D977">
        <f t="shared" si="30"/>
        <v>4875</v>
      </c>
      <c r="F977">
        <f t="shared" si="31"/>
        <v>42.416666666666664</v>
      </c>
    </row>
    <row r="978" spans="1:6">
      <c r="A978">
        <v>0</v>
      </c>
      <c r="B978">
        <v>4</v>
      </c>
      <c r="C978">
        <v>152.69999999999999</v>
      </c>
      <c r="D978">
        <f t="shared" si="30"/>
        <v>4880</v>
      </c>
      <c r="F978">
        <f t="shared" si="31"/>
        <v>42.416666666666664</v>
      </c>
    </row>
    <row r="979" spans="1:6">
      <c r="A979">
        <v>0</v>
      </c>
      <c r="B979">
        <v>4</v>
      </c>
      <c r="C979">
        <v>152.30000000000001</v>
      </c>
      <c r="D979">
        <f t="shared" si="30"/>
        <v>4885</v>
      </c>
      <c r="F979">
        <f t="shared" si="31"/>
        <v>42.305555555555557</v>
      </c>
    </row>
    <row r="980" spans="1:6">
      <c r="A980">
        <v>0</v>
      </c>
      <c r="B980">
        <v>4</v>
      </c>
      <c r="C980">
        <v>152.1</v>
      </c>
      <c r="D980">
        <f t="shared" si="30"/>
        <v>4890</v>
      </c>
      <c r="F980">
        <f t="shared" si="31"/>
        <v>42.25</v>
      </c>
    </row>
    <row r="981" spans="1:6">
      <c r="A981">
        <v>0</v>
      </c>
      <c r="B981">
        <v>4</v>
      </c>
      <c r="C981">
        <v>152.4</v>
      </c>
      <c r="D981">
        <f t="shared" si="30"/>
        <v>4895</v>
      </c>
      <c r="F981">
        <f t="shared" si="31"/>
        <v>42.333333333333336</v>
      </c>
    </row>
    <row r="982" spans="1:6">
      <c r="A982">
        <v>0</v>
      </c>
      <c r="B982">
        <v>4</v>
      </c>
      <c r="C982">
        <v>153.1</v>
      </c>
      <c r="D982">
        <f t="shared" si="30"/>
        <v>4900</v>
      </c>
      <c r="F982">
        <f t="shared" si="31"/>
        <v>42.527777777777779</v>
      </c>
    </row>
    <row r="983" spans="1:6">
      <c r="A983">
        <v>0</v>
      </c>
      <c r="B983">
        <v>4</v>
      </c>
      <c r="C983">
        <v>153.1</v>
      </c>
      <c r="D983">
        <f t="shared" si="30"/>
        <v>4905</v>
      </c>
      <c r="F983">
        <f t="shared" si="31"/>
        <v>42.527777777777779</v>
      </c>
    </row>
    <row r="984" spans="1:6">
      <c r="A984">
        <v>0</v>
      </c>
      <c r="B984">
        <v>4</v>
      </c>
      <c r="C984">
        <v>153.5</v>
      </c>
      <c r="D984">
        <f t="shared" si="30"/>
        <v>4910</v>
      </c>
      <c r="F984">
        <f t="shared" si="31"/>
        <v>42.638888888888886</v>
      </c>
    </row>
    <row r="985" spans="1:6">
      <c r="A985">
        <v>0</v>
      </c>
      <c r="B985">
        <v>4</v>
      </c>
      <c r="C985">
        <v>153.4</v>
      </c>
      <c r="D985">
        <f t="shared" si="30"/>
        <v>4915</v>
      </c>
      <c r="F985">
        <f t="shared" si="31"/>
        <v>42.611111111111114</v>
      </c>
    </row>
    <row r="986" spans="1:6">
      <c r="A986">
        <v>0</v>
      </c>
      <c r="B986">
        <v>4</v>
      </c>
      <c r="C986">
        <v>154.6</v>
      </c>
      <c r="D986">
        <f t="shared" si="30"/>
        <v>4920</v>
      </c>
      <c r="F986">
        <f t="shared" si="31"/>
        <v>42.944444444444443</v>
      </c>
    </row>
    <row r="987" spans="1:6">
      <c r="A987">
        <v>0</v>
      </c>
      <c r="B987">
        <v>4</v>
      </c>
      <c r="C987">
        <v>154.9</v>
      </c>
      <c r="D987">
        <f t="shared" si="30"/>
        <v>4925</v>
      </c>
      <c r="F987">
        <f t="shared" si="31"/>
        <v>43.027777777777779</v>
      </c>
    </row>
    <row r="988" spans="1:6">
      <c r="A988">
        <v>0</v>
      </c>
      <c r="B988">
        <v>4</v>
      </c>
      <c r="C988">
        <v>155.6</v>
      </c>
      <c r="D988">
        <f t="shared" si="30"/>
        <v>4930</v>
      </c>
      <c r="F988">
        <f t="shared" si="31"/>
        <v>43.222222222222221</v>
      </c>
    </row>
    <row r="989" spans="1:6">
      <c r="A989">
        <v>0</v>
      </c>
      <c r="B989">
        <v>4</v>
      </c>
      <c r="C989">
        <v>156.19999999999999</v>
      </c>
      <c r="D989">
        <f t="shared" si="30"/>
        <v>4935</v>
      </c>
      <c r="F989">
        <f t="shared" si="31"/>
        <v>43.388888888888886</v>
      </c>
    </row>
    <row r="990" spans="1:6">
      <c r="A990">
        <v>0</v>
      </c>
      <c r="B990">
        <v>4</v>
      </c>
      <c r="C990">
        <v>157.30000000000001</v>
      </c>
      <c r="D990">
        <f t="shared" si="30"/>
        <v>4940</v>
      </c>
      <c r="F990">
        <f t="shared" si="31"/>
        <v>43.69444444444445</v>
      </c>
    </row>
    <row r="991" spans="1:6">
      <c r="A991">
        <v>0</v>
      </c>
      <c r="B991">
        <v>4</v>
      </c>
      <c r="C991">
        <v>158.1</v>
      </c>
      <c r="D991">
        <f t="shared" si="30"/>
        <v>4945</v>
      </c>
      <c r="F991">
        <f t="shared" si="31"/>
        <v>43.916666666666664</v>
      </c>
    </row>
    <row r="992" spans="1:6">
      <c r="A992">
        <v>0</v>
      </c>
      <c r="B992">
        <v>4</v>
      </c>
      <c r="C992">
        <v>158.80000000000001</v>
      </c>
      <c r="D992">
        <f t="shared" si="30"/>
        <v>4950</v>
      </c>
      <c r="F992">
        <f t="shared" si="31"/>
        <v>44.111111111111114</v>
      </c>
    </row>
    <row r="993" spans="1:6">
      <c r="A993">
        <v>0</v>
      </c>
      <c r="B993">
        <v>4</v>
      </c>
      <c r="C993">
        <v>159.30000000000001</v>
      </c>
      <c r="D993">
        <f t="shared" si="30"/>
        <v>4955</v>
      </c>
      <c r="F993">
        <f t="shared" si="31"/>
        <v>44.25</v>
      </c>
    </row>
    <row r="994" spans="1:6">
      <c r="A994">
        <v>0</v>
      </c>
      <c r="B994">
        <v>4</v>
      </c>
      <c r="C994">
        <v>159.80000000000001</v>
      </c>
      <c r="D994">
        <f t="shared" si="30"/>
        <v>4960</v>
      </c>
      <c r="F994">
        <f t="shared" si="31"/>
        <v>44.388888888888893</v>
      </c>
    </row>
    <row r="995" spans="1:6">
      <c r="A995">
        <v>0</v>
      </c>
      <c r="B995">
        <v>4</v>
      </c>
      <c r="C995">
        <v>159.6</v>
      </c>
      <c r="D995">
        <f t="shared" si="30"/>
        <v>4965</v>
      </c>
      <c r="F995">
        <f t="shared" si="31"/>
        <v>44.333333333333329</v>
      </c>
    </row>
    <row r="996" spans="1:6">
      <c r="A996">
        <v>0</v>
      </c>
      <c r="B996">
        <v>4</v>
      </c>
      <c r="C996">
        <v>158.80000000000001</v>
      </c>
      <c r="D996">
        <f t="shared" si="30"/>
        <v>4970</v>
      </c>
      <c r="F996">
        <f t="shared" si="31"/>
        <v>44.111111111111114</v>
      </c>
    </row>
    <row r="997" spans="1:6">
      <c r="A997">
        <v>0</v>
      </c>
      <c r="B997">
        <v>4</v>
      </c>
      <c r="C997">
        <v>158.4</v>
      </c>
      <c r="D997">
        <f t="shared" si="30"/>
        <v>4975</v>
      </c>
      <c r="F997">
        <f t="shared" si="31"/>
        <v>44</v>
      </c>
    </row>
    <row r="998" spans="1:6">
      <c r="A998">
        <v>1.8</v>
      </c>
      <c r="B998">
        <v>4</v>
      </c>
      <c r="C998">
        <v>156.9</v>
      </c>
      <c r="D998">
        <f t="shared" si="30"/>
        <v>4980</v>
      </c>
      <c r="F998">
        <f t="shared" si="31"/>
        <v>43.583333333333336</v>
      </c>
    </row>
    <row r="999" spans="1:6">
      <c r="A999">
        <v>12.5</v>
      </c>
      <c r="B999">
        <v>4</v>
      </c>
      <c r="C999">
        <v>154.80000000000001</v>
      </c>
      <c r="D999">
        <f t="shared" si="30"/>
        <v>4985</v>
      </c>
      <c r="F999">
        <f t="shared" si="31"/>
        <v>43</v>
      </c>
    </row>
    <row r="1000" spans="1:6">
      <c r="A1000">
        <v>16</v>
      </c>
      <c r="B1000">
        <v>4</v>
      </c>
      <c r="C1000">
        <v>151.80000000000001</v>
      </c>
      <c r="D1000">
        <f t="shared" si="30"/>
        <v>4990</v>
      </c>
      <c r="F1000">
        <f t="shared" si="31"/>
        <v>42.166666666666671</v>
      </c>
    </row>
    <row r="1001" spans="1:6">
      <c r="A1001">
        <v>10.7</v>
      </c>
      <c r="B1001">
        <v>4</v>
      </c>
      <c r="C1001">
        <v>149.9</v>
      </c>
      <c r="D1001">
        <f t="shared" si="30"/>
        <v>4995</v>
      </c>
      <c r="F1001">
        <f t="shared" si="31"/>
        <v>41.638888888888893</v>
      </c>
    </row>
    <row r="1002" spans="1:6">
      <c r="A1002">
        <v>12.5</v>
      </c>
      <c r="B1002">
        <v>3</v>
      </c>
      <c r="C1002">
        <v>147.30000000000001</v>
      </c>
      <c r="D1002">
        <f t="shared" si="30"/>
        <v>5000</v>
      </c>
      <c r="F1002">
        <f t="shared" si="31"/>
        <v>40.916666666666671</v>
      </c>
    </row>
    <row r="1003" spans="1:6">
      <c r="A1003">
        <v>12.5</v>
      </c>
      <c r="B1003">
        <v>3</v>
      </c>
      <c r="C1003">
        <v>145.6</v>
      </c>
      <c r="D1003">
        <f t="shared" si="30"/>
        <v>5005</v>
      </c>
      <c r="F1003">
        <f t="shared" si="31"/>
        <v>40.444444444444443</v>
      </c>
    </row>
    <row r="1004" spans="1:6">
      <c r="A1004">
        <v>12.5</v>
      </c>
      <c r="B1004">
        <v>3</v>
      </c>
      <c r="C1004">
        <v>143.1</v>
      </c>
      <c r="D1004">
        <f t="shared" si="30"/>
        <v>5010</v>
      </c>
      <c r="F1004">
        <f t="shared" si="31"/>
        <v>39.75</v>
      </c>
    </row>
    <row r="1005" spans="1:6">
      <c r="A1005">
        <v>10.7</v>
      </c>
      <c r="B1005">
        <v>3</v>
      </c>
      <c r="C1005">
        <v>140.1</v>
      </c>
      <c r="D1005">
        <f t="shared" si="30"/>
        <v>5015</v>
      </c>
      <c r="F1005">
        <f t="shared" si="31"/>
        <v>38.916666666666664</v>
      </c>
    </row>
    <row r="1006" spans="1:6">
      <c r="A1006">
        <v>12.5</v>
      </c>
      <c r="B1006">
        <v>3</v>
      </c>
      <c r="C1006">
        <v>138.80000000000001</v>
      </c>
      <c r="D1006">
        <f t="shared" si="30"/>
        <v>5020</v>
      </c>
      <c r="F1006">
        <f t="shared" si="31"/>
        <v>38.555555555555557</v>
      </c>
    </row>
    <row r="1007" spans="1:6">
      <c r="A1007">
        <v>10.7</v>
      </c>
      <c r="B1007">
        <v>3</v>
      </c>
      <c r="C1007">
        <v>136</v>
      </c>
      <c r="D1007">
        <f t="shared" si="30"/>
        <v>5025</v>
      </c>
      <c r="F1007">
        <f t="shared" si="31"/>
        <v>37.777777777777779</v>
      </c>
    </row>
    <row r="1008" spans="1:6">
      <c r="A1008">
        <v>8.9</v>
      </c>
      <c r="B1008">
        <v>3</v>
      </c>
      <c r="C1008">
        <v>134.19999999999999</v>
      </c>
      <c r="D1008">
        <f t="shared" si="30"/>
        <v>5030</v>
      </c>
      <c r="F1008">
        <f t="shared" si="31"/>
        <v>37.277777777777771</v>
      </c>
    </row>
    <row r="1009" spans="1:6">
      <c r="A1009">
        <v>5.3</v>
      </c>
      <c r="B1009">
        <v>3</v>
      </c>
      <c r="C1009">
        <v>132.30000000000001</v>
      </c>
      <c r="D1009">
        <f t="shared" si="30"/>
        <v>5035</v>
      </c>
      <c r="F1009">
        <f t="shared" si="31"/>
        <v>36.75</v>
      </c>
    </row>
    <row r="1010" spans="1:6">
      <c r="A1010">
        <v>5.3</v>
      </c>
      <c r="B1010">
        <v>3</v>
      </c>
      <c r="C1010">
        <v>130.9</v>
      </c>
      <c r="D1010">
        <f t="shared" si="30"/>
        <v>5040</v>
      </c>
      <c r="F1010">
        <f t="shared" si="31"/>
        <v>36.361111111111114</v>
      </c>
    </row>
    <row r="1011" spans="1:6">
      <c r="A1011">
        <v>8.9</v>
      </c>
      <c r="B1011">
        <v>3</v>
      </c>
      <c r="C1011">
        <v>128.69999999999999</v>
      </c>
      <c r="D1011">
        <f t="shared" si="30"/>
        <v>5045</v>
      </c>
      <c r="F1011">
        <f t="shared" si="31"/>
        <v>35.749999999999993</v>
      </c>
    </row>
    <row r="1012" spans="1:6">
      <c r="A1012">
        <v>8.9</v>
      </c>
      <c r="B1012">
        <v>3</v>
      </c>
      <c r="C1012">
        <v>127.2</v>
      </c>
      <c r="D1012">
        <f t="shared" si="30"/>
        <v>5050</v>
      </c>
      <c r="F1012">
        <f t="shared" si="31"/>
        <v>35.333333333333336</v>
      </c>
    </row>
    <row r="1013" spans="1:6">
      <c r="A1013">
        <v>3.6</v>
      </c>
      <c r="B1013">
        <v>3</v>
      </c>
      <c r="C1013">
        <v>125.4</v>
      </c>
      <c r="D1013">
        <f t="shared" si="30"/>
        <v>5055</v>
      </c>
      <c r="F1013">
        <f t="shared" si="31"/>
        <v>34.833333333333336</v>
      </c>
    </row>
    <row r="1014" spans="1:6">
      <c r="A1014">
        <v>1.8</v>
      </c>
      <c r="B1014">
        <v>3</v>
      </c>
      <c r="C1014">
        <v>123.4</v>
      </c>
      <c r="D1014">
        <f t="shared" si="30"/>
        <v>5060</v>
      </c>
      <c r="F1014">
        <f t="shared" si="31"/>
        <v>34.277777777777779</v>
      </c>
    </row>
    <row r="1015" spans="1:6">
      <c r="A1015">
        <v>3.6</v>
      </c>
      <c r="B1015">
        <v>3</v>
      </c>
      <c r="C1015">
        <v>121.6</v>
      </c>
      <c r="D1015">
        <f t="shared" si="30"/>
        <v>5065</v>
      </c>
      <c r="F1015">
        <f t="shared" si="31"/>
        <v>33.777777777777779</v>
      </c>
    </row>
    <row r="1016" spans="1:6">
      <c r="A1016">
        <v>5.3</v>
      </c>
      <c r="B1016">
        <v>3</v>
      </c>
      <c r="C1016">
        <v>119.6</v>
      </c>
      <c r="D1016">
        <f t="shared" si="30"/>
        <v>5070</v>
      </c>
      <c r="F1016">
        <f t="shared" si="31"/>
        <v>33.222222222222221</v>
      </c>
    </row>
    <row r="1017" spans="1:6">
      <c r="A1017">
        <v>7.1</v>
      </c>
      <c r="B1017">
        <v>3</v>
      </c>
      <c r="C1017">
        <v>118.3</v>
      </c>
      <c r="D1017">
        <f t="shared" si="30"/>
        <v>5075</v>
      </c>
      <c r="F1017">
        <f t="shared" si="31"/>
        <v>32.861111111111107</v>
      </c>
    </row>
    <row r="1018" spans="1:6">
      <c r="A1018">
        <v>5.3</v>
      </c>
      <c r="B1018">
        <v>3</v>
      </c>
      <c r="C1018">
        <v>116.4</v>
      </c>
      <c r="D1018">
        <f t="shared" si="30"/>
        <v>5080</v>
      </c>
      <c r="F1018">
        <f t="shared" si="31"/>
        <v>32.333333333333336</v>
      </c>
    </row>
    <row r="1019" spans="1:6">
      <c r="A1019">
        <v>5.3</v>
      </c>
      <c r="B1019">
        <v>3</v>
      </c>
      <c r="C1019">
        <v>114.8</v>
      </c>
      <c r="D1019">
        <f t="shared" si="30"/>
        <v>5085</v>
      </c>
      <c r="F1019">
        <f t="shared" si="31"/>
        <v>31.888888888888886</v>
      </c>
    </row>
    <row r="1020" spans="1:6">
      <c r="A1020">
        <v>0</v>
      </c>
      <c r="B1020">
        <v>3</v>
      </c>
      <c r="C1020">
        <v>113.3</v>
      </c>
      <c r="D1020">
        <f t="shared" si="30"/>
        <v>5090</v>
      </c>
      <c r="F1020">
        <f t="shared" si="31"/>
        <v>31.472222222222221</v>
      </c>
    </row>
    <row r="1021" spans="1:6">
      <c r="A1021">
        <v>0</v>
      </c>
      <c r="B1021">
        <v>3</v>
      </c>
      <c r="C1021">
        <v>111.3</v>
      </c>
      <c r="D1021">
        <f t="shared" si="30"/>
        <v>5095</v>
      </c>
      <c r="F1021">
        <f t="shared" si="31"/>
        <v>30.916666666666664</v>
      </c>
    </row>
    <row r="1022" spans="1:6">
      <c r="A1022">
        <v>0</v>
      </c>
      <c r="B1022">
        <v>3</v>
      </c>
      <c r="C1022">
        <v>110.2</v>
      </c>
      <c r="D1022">
        <f t="shared" si="30"/>
        <v>5100</v>
      </c>
      <c r="F1022">
        <f t="shared" si="31"/>
        <v>30.611111111111111</v>
      </c>
    </row>
    <row r="1023" spans="1:6">
      <c r="A1023">
        <v>0</v>
      </c>
      <c r="B1023">
        <v>3</v>
      </c>
      <c r="C1023">
        <v>108.8</v>
      </c>
      <c r="D1023">
        <f t="shared" si="30"/>
        <v>5105</v>
      </c>
      <c r="F1023">
        <f t="shared" si="31"/>
        <v>30.222222222222221</v>
      </c>
    </row>
    <row r="1024" spans="1:6">
      <c r="A1024">
        <v>0</v>
      </c>
      <c r="B1024">
        <v>3</v>
      </c>
      <c r="C1024">
        <v>107.1</v>
      </c>
      <c r="D1024">
        <f t="shared" si="30"/>
        <v>5110</v>
      </c>
      <c r="F1024">
        <f t="shared" si="31"/>
        <v>29.749999999999996</v>
      </c>
    </row>
    <row r="1025" spans="1:6">
      <c r="A1025">
        <v>0</v>
      </c>
      <c r="B1025">
        <v>3</v>
      </c>
      <c r="C1025">
        <v>105.2</v>
      </c>
      <c r="D1025">
        <f t="shared" si="30"/>
        <v>5115</v>
      </c>
      <c r="F1025">
        <f t="shared" si="31"/>
        <v>29.222222222222221</v>
      </c>
    </row>
    <row r="1026" spans="1:6">
      <c r="A1026">
        <v>0</v>
      </c>
      <c r="B1026">
        <v>3</v>
      </c>
      <c r="C1026">
        <v>104.3</v>
      </c>
      <c r="D1026">
        <f t="shared" si="30"/>
        <v>5120</v>
      </c>
      <c r="F1026">
        <f t="shared" si="31"/>
        <v>28.972222222222221</v>
      </c>
    </row>
    <row r="1027" spans="1:6">
      <c r="A1027">
        <v>0</v>
      </c>
      <c r="B1027">
        <v>3</v>
      </c>
      <c r="C1027">
        <v>103.5</v>
      </c>
      <c r="D1027">
        <f t="shared" ref="D1027:D1090" si="32">(ROW()-2)*5</f>
        <v>5125</v>
      </c>
      <c r="F1027">
        <f t="shared" ref="F1027:F1090" si="33">C1027/3.6</f>
        <v>28.75</v>
      </c>
    </row>
    <row r="1028" spans="1:6">
      <c r="A1028">
        <v>0</v>
      </c>
      <c r="B1028">
        <v>3</v>
      </c>
      <c r="C1028">
        <v>103.1</v>
      </c>
      <c r="D1028">
        <f t="shared" si="32"/>
        <v>5130</v>
      </c>
      <c r="F1028">
        <f t="shared" si="33"/>
        <v>28.638888888888886</v>
      </c>
    </row>
    <row r="1029" spans="1:6">
      <c r="A1029">
        <v>0</v>
      </c>
      <c r="B1029">
        <v>3</v>
      </c>
      <c r="C1029">
        <v>102.4</v>
      </c>
      <c r="D1029">
        <f t="shared" si="32"/>
        <v>5135</v>
      </c>
      <c r="F1029">
        <f t="shared" si="33"/>
        <v>28.444444444444446</v>
      </c>
    </row>
    <row r="1030" spans="1:6">
      <c r="A1030">
        <v>0</v>
      </c>
      <c r="B1030">
        <v>3</v>
      </c>
      <c r="C1030">
        <v>102.7</v>
      </c>
      <c r="D1030">
        <f t="shared" si="32"/>
        <v>5140</v>
      </c>
      <c r="F1030">
        <f t="shared" si="33"/>
        <v>28.527777777777779</v>
      </c>
    </row>
    <row r="1031" spans="1:6">
      <c r="A1031">
        <v>0</v>
      </c>
      <c r="B1031">
        <v>3</v>
      </c>
      <c r="C1031">
        <v>102.4</v>
      </c>
      <c r="D1031">
        <f t="shared" si="32"/>
        <v>5145</v>
      </c>
      <c r="F1031">
        <f t="shared" si="33"/>
        <v>28.444444444444446</v>
      </c>
    </row>
    <row r="1032" spans="1:6">
      <c r="A1032">
        <v>0</v>
      </c>
      <c r="B1032">
        <v>3</v>
      </c>
      <c r="C1032">
        <v>104</v>
      </c>
      <c r="D1032">
        <f t="shared" si="32"/>
        <v>5150</v>
      </c>
      <c r="F1032">
        <f t="shared" si="33"/>
        <v>28.888888888888889</v>
      </c>
    </row>
    <row r="1033" spans="1:6">
      <c r="A1033">
        <v>0</v>
      </c>
      <c r="B1033">
        <v>3</v>
      </c>
      <c r="C1033">
        <v>104.8</v>
      </c>
      <c r="D1033">
        <f t="shared" si="32"/>
        <v>5155</v>
      </c>
      <c r="F1033">
        <f t="shared" si="33"/>
        <v>29.111111111111111</v>
      </c>
    </row>
    <row r="1034" spans="1:6">
      <c r="A1034">
        <v>0</v>
      </c>
      <c r="B1034">
        <v>3</v>
      </c>
      <c r="C1034">
        <v>106.1</v>
      </c>
      <c r="D1034">
        <f t="shared" si="32"/>
        <v>5160</v>
      </c>
      <c r="F1034">
        <f t="shared" si="33"/>
        <v>29.472222222222221</v>
      </c>
    </row>
    <row r="1035" spans="1:6">
      <c r="A1035">
        <v>0</v>
      </c>
      <c r="B1035">
        <v>3</v>
      </c>
      <c r="C1035">
        <v>108.6</v>
      </c>
      <c r="D1035">
        <f t="shared" si="32"/>
        <v>5165</v>
      </c>
      <c r="F1035">
        <f t="shared" si="33"/>
        <v>30.166666666666664</v>
      </c>
    </row>
    <row r="1036" spans="1:6">
      <c r="A1036">
        <v>0</v>
      </c>
      <c r="B1036">
        <v>3</v>
      </c>
      <c r="C1036">
        <v>111.2</v>
      </c>
      <c r="D1036">
        <f t="shared" si="32"/>
        <v>5170</v>
      </c>
      <c r="F1036">
        <f t="shared" si="33"/>
        <v>30.888888888888889</v>
      </c>
    </row>
    <row r="1037" spans="1:6">
      <c r="A1037">
        <v>0</v>
      </c>
      <c r="B1037">
        <v>3</v>
      </c>
      <c r="C1037">
        <v>113.6</v>
      </c>
      <c r="D1037">
        <f t="shared" si="32"/>
        <v>5175</v>
      </c>
      <c r="F1037">
        <f t="shared" si="33"/>
        <v>31.555555555555554</v>
      </c>
    </row>
    <row r="1038" spans="1:6">
      <c r="A1038">
        <v>0</v>
      </c>
      <c r="B1038">
        <v>3</v>
      </c>
      <c r="C1038">
        <v>115.9</v>
      </c>
      <c r="D1038">
        <f t="shared" si="32"/>
        <v>5180</v>
      </c>
      <c r="F1038">
        <f t="shared" si="33"/>
        <v>32.194444444444443</v>
      </c>
    </row>
    <row r="1039" spans="1:6">
      <c r="A1039">
        <v>0</v>
      </c>
      <c r="B1039">
        <v>3</v>
      </c>
      <c r="C1039">
        <v>118.3</v>
      </c>
      <c r="D1039">
        <f t="shared" si="32"/>
        <v>5185</v>
      </c>
      <c r="F1039">
        <f t="shared" si="33"/>
        <v>32.861111111111107</v>
      </c>
    </row>
    <row r="1040" spans="1:6">
      <c r="A1040">
        <v>0</v>
      </c>
      <c r="B1040">
        <v>3</v>
      </c>
      <c r="C1040">
        <v>120.4</v>
      </c>
      <c r="D1040">
        <f t="shared" si="32"/>
        <v>5190</v>
      </c>
      <c r="F1040">
        <f t="shared" si="33"/>
        <v>33.444444444444443</v>
      </c>
    </row>
    <row r="1041" spans="1:6">
      <c r="A1041">
        <v>0</v>
      </c>
      <c r="B1041">
        <v>3</v>
      </c>
      <c r="C1041">
        <v>123.3</v>
      </c>
      <c r="D1041">
        <f t="shared" si="32"/>
        <v>5195</v>
      </c>
      <c r="F1041">
        <f t="shared" si="33"/>
        <v>34.25</v>
      </c>
    </row>
    <row r="1042" spans="1:6">
      <c r="A1042">
        <v>0</v>
      </c>
      <c r="B1042">
        <v>3</v>
      </c>
      <c r="C1042">
        <v>125.6</v>
      </c>
      <c r="D1042">
        <f t="shared" si="32"/>
        <v>5200</v>
      </c>
      <c r="F1042">
        <f t="shared" si="33"/>
        <v>34.888888888888886</v>
      </c>
    </row>
    <row r="1043" spans="1:6">
      <c r="A1043">
        <v>0</v>
      </c>
      <c r="B1043">
        <v>3</v>
      </c>
      <c r="C1043">
        <v>128.4</v>
      </c>
      <c r="D1043">
        <f t="shared" si="32"/>
        <v>5205</v>
      </c>
      <c r="F1043">
        <f t="shared" si="33"/>
        <v>35.666666666666664</v>
      </c>
    </row>
    <row r="1044" spans="1:6">
      <c r="A1044">
        <v>0</v>
      </c>
      <c r="B1044">
        <v>3</v>
      </c>
      <c r="C1044">
        <v>129.9</v>
      </c>
      <c r="D1044">
        <f t="shared" si="32"/>
        <v>5210</v>
      </c>
      <c r="F1044">
        <f t="shared" si="33"/>
        <v>36.083333333333336</v>
      </c>
    </row>
    <row r="1045" spans="1:6">
      <c r="A1045">
        <v>0</v>
      </c>
      <c r="B1045">
        <v>3</v>
      </c>
      <c r="C1045">
        <v>131.9</v>
      </c>
      <c r="D1045">
        <f t="shared" si="32"/>
        <v>5215</v>
      </c>
      <c r="F1045">
        <f t="shared" si="33"/>
        <v>36.638888888888893</v>
      </c>
    </row>
    <row r="1046" spans="1:6">
      <c r="A1046">
        <v>0</v>
      </c>
      <c r="B1046">
        <v>3</v>
      </c>
      <c r="C1046">
        <v>132.69999999999999</v>
      </c>
      <c r="D1046">
        <f t="shared" si="32"/>
        <v>5220</v>
      </c>
      <c r="F1046">
        <f t="shared" si="33"/>
        <v>36.861111111111107</v>
      </c>
    </row>
    <row r="1047" spans="1:6">
      <c r="A1047">
        <v>0</v>
      </c>
      <c r="B1047">
        <v>3</v>
      </c>
      <c r="C1047">
        <v>139</v>
      </c>
      <c r="D1047">
        <f t="shared" si="32"/>
        <v>5225</v>
      </c>
      <c r="F1047">
        <f t="shared" si="33"/>
        <v>38.611111111111107</v>
      </c>
    </row>
    <row r="1048" spans="1:6">
      <c r="A1048">
        <v>0</v>
      </c>
      <c r="B1048">
        <v>3</v>
      </c>
      <c r="C1048">
        <v>140.30000000000001</v>
      </c>
      <c r="D1048">
        <f t="shared" si="32"/>
        <v>5230</v>
      </c>
      <c r="F1048">
        <f t="shared" si="33"/>
        <v>38.972222222222221</v>
      </c>
    </row>
    <row r="1049" spans="1:6">
      <c r="A1049">
        <v>0</v>
      </c>
      <c r="B1049">
        <v>3</v>
      </c>
      <c r="C1049">
        <v>140.80000000000001</v>
      </c>
      <c r="D1049">
        <f t="shared" si="32"/>
        <v>5235</v>
      </c>
      <c r="F1049">
        <f t="shared" si="33"/>
        <v>39.111111111111114</v>
      </c>
    </row>
    <row r="1050" spans="1:6">
      <c r="A1050">
        <v>0</v>
      </c>
      <c r="B1050">
        <v>3</v>
      </c>
      <c r="C1050">
        <v>145.1</v>
      </c>
      <c r="D1050">
        <f t="shared" si="32"/>
        <v>5240</v>
      </c>
      <c r="F1050">
        <f t="shared" si="33"/>
        <v>40.30555555555555</v>
      </c>
    </row>
    <row r="1051" spans="1:6">
      <c r="A1051">
        <v>0</v>
      </c>
      <c r="B1051">
        <v>3</v>
      </c>
      <c r="C1051">
        <v>146.30000000000001</v>
      </c>
      <c r="D1051">
        <f t="shared" si="32"/>
        <v>5245</v>
      </c>
      <c r="F1051">
        <f t="shared" si="33"/>
        <v>40.638888888888893</v>
      </c>
    </row>
    <row r="1052" spans="1:6">
      <c r="A1052">
        <v>0</v>
      </c>
      <c r="B1052">
        <v>3.1</v>
      </c>
      <c r="C1052">
        <v>149.9</v>
      </c>
      <c r="D1052">
        <f t="shared" si="32"/>
        <v>5250</v>
      </c>
      <c r="F1052">
        <f t="shared" si="33"/>
        <v>41.638888888888893</v>
      </c>
    </row>
    <row r="1053" spans="1:6">
      <c r="A1053">
        <v>0</v>
      </c>
      <c r="B1053">
        <v>4</v>
      </c>
      <c r="C1053">
        <v>151.80000000000001</v>
      </c>
      <c r="D1053">
        <f t="shared" si="32"/>
        <v>5255</v>
      </c>
      <c r="F1053">
        <f t="shared" si="33"/>
        <v>42.166666666666671</v>
      </c>
    </row>
    <row r="1054" spans="1:6">
      <c r="A1054">
        <v>0</v>
      </c>
      <c r="B1054">
        <v>4</v>
      </c>
      <c r="C1054">
        <v>153.1</v>
      </c>
      <c r="D1054">
        <f t="shared" si="32"/>
        <v>5260</v>
      </c>
      <c r="F1054">
        <f t="shared" si="33"/>
        <v>42.527777777777779</v>
      </c>
    </row>
    <row r="1055" spans="1:6">
      <c r="A1055">
        <v>0</v>
      </c>
      <c r="B1055">
        <v>4</v>
      </c>
      <c r="C1055">
        <v>155.4</v>
      </c>
      <c r="D1055">
        <f t="shared" si="32"/>
        <v>5265</v>
      </c>
      <c r="F1055">
        <f t="shared" si="33"/>
        <v>43.166666666666664</v>
      </c>
    </row>
    <row r="1056" spans="1:6">
      <c r="A1056">
        <v>0</v>
      </c>
      <c r="B1056">
        <v>4</v>
      </c>
      <c r="C1056">
        <v>157.1</v>
      </c>
      <c r="D1056">
        <f t="shared" si="32"/>
        <v>5270</v>
      </c>
      <c r="F1056">
        <f t="shared" si="33"/>
        <v>43.638888888888886</v>
      </c>
    </row>
    <row r="1057" spans="1:6">
      <c r="A1057">
        <v>0</v>
      </c>
      <c r="B1057">
        <v>4</v>
      </c>
      <c r="C1057">
        <v>158.80000000000001</v>
      </c>
      <c r="D1057">
        <f t="shared" si="32"/>
        <v>5275</v>
      </c>
      <c r="F1057">
        <f t="shared" si="33"/>
        <v>44.111111111111114</v>
      </c>
    </row>
    <row r="1058" spans="1:6">
      <c r="A1058">
        <v>0</v>
      </c>
      <c r="B1058">
        <v>4</v>
      </c>
      <c r="C1058">
        <v>160.4</v>
      </c>
      <c r="D1058">
        <f t="shared" si="32"/>
        <v>5280</v>
      </c>
      <c r="F1058">
        <f t="shared" si="33"/>
        <v>44.555555555555557</v>
      </c>
    </row>
    <row r="1059" spans="1:6">
      <c r="A1059">
        <v>0</v>
      </c>
      <c r="B1059">
        <v>4</v>
      </c>
      <c r="C1059">
        <v>162.1</v>
      </c>
      <c r="D1059">
        <f t="shared" si="32"/>
        <v>5285</v>
      </c>
      <c r="F1059">
        <f t="shared" si="33"/>
        <v>45.027777777777779</v>
      </c>
    </row>
    <row r="1060" spans="1:6">
      <c r="A1060">
        <v>0</v>
      </c>
      <c r="B1060">
        <v>4</v>
      </c>
      <c r="C1060">
        <v>163.9</v>
      </c>
      <c r="D1060">
        <f t="shared" si="32"/>
        <v>5290</v>
      </c>
      <c r="F1060">
        <f t="shared" si="33"/>
        <v>45.527777777777779</v>
      </c>
    </row>
    <row r="1061" spans="1:6">
      <c r="A1061">
        <v>0</v>
      </c>
      <c r="B1061">
        <v>4</v>
      </c>
      <c r="C1061">
        <v>164.7</v>
      </c>
      <c r="D1061">
        <f t="shared" si="32"/>
        <v>5295</v>
      </c>
      <c r="F1061">
        <f t="shared" si="33"/>
        <v>45.749999999999993</v>
      </c>
    </row>
    <row r="1062" spans="1:6">
      <c r="A1062">
        <v>0</v>
      </c>
      <c r="B1062">
        <v>4</v>
      </c>
      <c r="C1062">
        <v>166.2</v>
      </c>
      <c r="D1062">
        <f t="shared" si="32"/>
        <v>5300</v>
      </c>
      <c r="F1062">
        <f t="shared" si="33"/>
        <v>46.166666666666664</v>
      </c>
    </row>
    <row r="1063" spans="1:6">
      <c r="A1063">
        <v>0</v>
      </c>
      <c r="B1063">
        <v>4</v>
      </c>
      <c r="C1063">
        <v>167</v>
      </c>
      <c r="D1063">
        <f t="shared" si="32"/>
        <v>5305</v>
      </c>
      <c r="F1063">
        <f t="shared" si="33"/>
        <v>46.388888888888886</v>
      </c>
    </row>
    <row r="1064" spans="1:6">
      <c r="A1064">
        <v>0</v>
      </c>
      <c r="B1064">
        <v>4</v>
      </c>
      <c r="C1064">
        <v>167.3</v>
      </c>
      <c r="D1064">
        <f t="shared" si="32"/>
        <v>5310</v>
      </c>
      <c r="F1064">
        <f t="shared" si="33"/>
        <v>46.472222222222221</v>
      </c>
    </row>
    <row r="1065" spans="1:6">
      <c r="A1065">
        <v>0</v>
      </c>
      <c r="B1065">
        <v>4</v>
      </c>
      <c r="C1065">
        <v>166.9</v>
      </c>
      <c r="D1065">
        <f t="shared" si="32"/>
        <v>5315</v>
      </c>
      <c r="F1065">
        <f t="shared" si="33"/>
        <v>46.361111111111114</v>
      </c>
    </row>
    <row r="1066" spans="1:6">
      <c r="A1066">
        <v>0</v>
      </c>
      <c r="B1066">
        <v>4</v>
      </c>
      <c r="C1066">
        <v>167.2</v>
      </c>
      <c r="D1066">
        <f t="shared" si="32"/>
        <v>5320</v>
      </c>
      <c r="F1066">
        <f t="shared" si="33"/>
        <v>46.444444444444443</v>
      </c>
    </row>
    <row r="1067" spans="1:6">
      <c r="A1067">
        <v>0</v>
      </c>
      <c r="B1067">
        <v>4</v>
      </c>
      <c r="C1067">
        <v>167.1</v>
      </c>
      <c r="D1067">
        <f t="shared" si="32"/>
        <v>5325</v>
      </c>
      <c r="F1067">
        <f t="shared" si="33"/>
        <v>46.416666666666664</v>
      </c>
    </row>
    <row r="1068" spans="1:6">
      <c r="A1068">
        <v>0</v>
      </c>
      <c r="B1068">
        <v>4</v>
      </c>
      <c r="C1068">
        <v>167.2</v>
      </c>
      <c r="D1068">
        <f t="shared" si="32"/>
        <v>5330</v>
      </c>
      <c r="F1068">
        <f t="shared" si="33"/>
        <v>46.444444444444443</v>
      </c>
    </row>
    <row r="1069" spans="1:6">
      <c r="A1069">
        <v>0</v>
      </c>
      <c r="B1069">
        <v>4</v>
      </c>
      <c r="C1069">
        <v>167</v>
      </c>
      <c r="D1069">
        <f t="shared" si="32"/>
        <v>5335</v>
      </c>
      <c r="F1069">
        <f t="shared" si="33"/>
        <v>46.388888888888886</v>
      </c>
    </row>
    <row r="1070" spans="1:6">
      <c r="A1070">
        <v>0</v>
      </c>
      <c r="B1070">
        <v>4</v>
      </c>
      <c r="C1070">
        <v>168</v>
      </c>
      <c r="D1070">
        <f t="shared" si="32"/>
        <v>5340</v>
      </c>
      <c r="F1070">
        <f t="shared" si="33"/>
        <v>46.666666666666664</v>
      </c>
    </row>
    <row r="1071" spans="1:6">
      <c r="A1071">
        <v>0</v>
      </c>
      <c r="B1071">
        <v>4</v>
      </c>
      <c r="C1071">
        <v>168.5</v>
      </c>
      <c r="D1071">
        <f t="shared" si="32"/>
        <v>5345</v>
      </c>
      <c r="F1071">
        <f t="shared" si="33"/>
        <v>46.805555555555557</v>
      </c>
    </row>
    <row r="1072" spans="1:6">
      <c r="A1072">
        <v>0</v>
      </c>
      <c r="B1072">
        <v>4</v>
      </c>
      <c r="C1072">
        <v>168.9</v>
      </c>
      <c r="D1072">
        <f t="shared" si="32"/>
        <v>5350</v>
      </c>
      <c r="F1072">
        <f t="shared" si="33"/>
        <v>46.916666666666664</v>
      </c>
    </row>
    <row r="1073" spans="1:6">
      <c r="A1073">
        <v>0</v>
      </c>
      <c r="B1073">
        <v>4</v>
      </c>
      <c r="C1073">
        <v>169.6</v>
      </c>
      <c r="D1073">
        <f t="shared" si="32"/>
        <v>5355</v>
      </c>
      <c r="F1073">
        <f t="shared" si="33"/>
        <v>47.111111111111107</v>
      </c>
    </row>
    <row r="1074" spans="1:6">
      <c r="A1074">
        <v>0</v>
      </c>
      <c r="B1074">
        <v>4</v>
      </c>
      <c r="C1074">
        <v>170.3</v>
      </c>
      <c r="D1074">
        <f t="shared" si="32"/>
        <v>5360</v>
      </c>
      <c r="F1074">
        <f t="shared" si="33"/>
        <v>47.305555555555557</v>
      </c>
    </row>
    <row r="1075" spans="1:6">
      <c r="A1075">
        <v>0</v>
      </c>
      <c r="B1075">
        <v>4</v>
      </c>
      <c r="C1075">
        <v>170.3</v>
      </c>
      <c r="D1075">
        <f t="shared" si="32"/>
        <v>5365</v>
      </c>
      <c r="F1075">
        <f t="shared" si="33"/>
        <v>47.305555555555557</v>
      </c>
    </row>
    <row r="1076" spans="1:6">
      <c r="A1076">
        <v>0</v>
      </c>
      <c r="B1076">
        <v>4</v>
      </c>
      <c r="C1076">
        <v>170.4</v>
      </c>
      <c r="D1076">
        <f t="shared" si="32"/>
        <v>5370</v>
      </c>
      <c r="F1076">
        <f t="shared" si="33"/>
        <v>47.333333333333336</v>
      </c>
    </row>
    <row r="1077" spans="1:6">
      <c r="A1077">
        <v>0</v>
      </c>
      <c r="B1077">
        <v>4</v>
      </c>
      <c r="C1077">
        <v>171.1</v>
      </c>
      <c r="D1077">
        <f t="shared" si="32"/>
        <v>5375</v>
      </c>
      <c r="F1077">
        <f t="shared" si="33"/>
        <v>47.527777777777779</v>
      </c>
    </row>
    <row r="1078" spans="1:6">
      <c r="A1078">
        <v>0</v>
      </c>
      <c r="B1078">
        <v>4</v>
      </c>
      <c r="C1078">
        <v>171.5</v>
      </c>
      <c r="D1078">
        <f t="shared" si="32"/>
        <v>5380</v>
      </c>
      <c r="F1078">
        <f t="shared" si="33"/>
        <v>47.638888888888886</v>
      </c>
    </row>
    <row r="1079" spans="1:6">
      <c r="A1079">
        <v>0</v>
      </c>
      <c r="B1079">
        <v>4</v>
      </c>
      <c r="C1079">
        <v>171.4</v>
      </c>
      <c r="D1079">
        <f t="shared" si="32"/>
        <v>5385</v>
      </c>
      <c r="F1079">
        <f t="shared" si="33"/>
        <v>47.611111111111114</v>
      </c>
    </row>
    <row r="1080" spans="1:6">
      <c r="A1080">
        <v>0</v>
      </c>
      <c r="B1080">
        <v>4</v>
      </c>
      <c r="C1080">
        <v>172</v>
      </c>
      <c r="D1080">
        <f t="shared" si="32"/>
        <v>5390</v>
      </c>
      <c r="F1080">
        <f t="shared" si="33"/>
        <v>47.777777777777779</v>
      </c>
    </row>
    <row r="1081" spans="1:6">
      <c r="A1081">
        <v>0</v>
      </c>
      <c r="B1081">
        <v>4</v>
      </c>
      <c r="C1081">
        <v>172.8</v>
      </c>
      <c r="D1081">
        <f t="shared" si="32"/>
        <v>5395</v>
      </c>
      <c r="F1081">
        <f t="shared" si="33"/>
        <v>48</v>
      </c>
    </row>
    <row r="1082" spans="1:6">
      <c r="A1082">
        <v>0</v>
      </c>
      <c r="B1082">
        <v>4</v>
      </c>
      <c r="C1082">
        <v>173.2</v>
      </c>
      <c r="D1082">
        <f t="shared" si="32"/>
        <v>5400</v>
      </c>
      <c r="F1082">
        <f t="shared" si="33"/>
        <v>48.111111111111107</v>
      </c>
    </row>
    <row r="1083" spans="1:6">
      <c r="A1083">
        <v>0</v>
      </c>
      <c r="B1083">
        <v>4</v>
      </c>
      <c r="C1083">
        <v>173.5</v>
      </c>
      <c r="D1083">
        <f t="shared" si="32"/>
        <v>5405</v>
      </c>
      <c r="F1083">
        <f t="shared" si="33"/>
        <v>48.194444444444443</v>
      </c>
    </row>
    <row r="1084" spans="1:6">
      <c r="A1084">
        <v>0</v>
      </c>
      <c r="B1084">
        <v>4</v>
      </c>
      <c r="C1084">
        <v>174.5</v>
      </c>
      <c r="D1084">
        <f t="shared" si="32"/>
        <v>5410</v>
      </c>
      <c r="F1084">
        <f t="shared" si="33"/>
        <v>48.472222222222221</v>
      </c>
    </row>
    <row r="1085" spans="1:6">
      <c r="A1085">
        <v>0</v>
      </c>
      <c r="B1085">
        <v>4</v>
      </c>
      <c r="C1085">
        <v>175.1</v>
      </c>
      <c r="D1085">
        <f t="shared" si="32"/>
        <v>5415</v>
      </c>
      <c r="F1085">
        <f t="shared" si="33"/>
        <v>48.638888888888886</v>
      </c>
    </row>
    <row r="1086" spans="1:6">
      <c r="A1086">
        <v>0</v>
      </c>
      <c r="B1086">
        <v>4</v>
      </c>
      <c r="C1086">
        <v>175.6</v>
      </c>
      <c r="D1086">
        <f t="shared" si="32"/>
        <v>5420</v>
      </c>
      <c r="F1086">
        <f t="shared" si="33"/>
        <v>48.777777777777771</v>
      </c>
    </row>
    <row r="1087" spans="1:6">
      <c r="A1087">
        <v>0</v>
      </c>
      <c r="B1087">
        <v>4</v>
      </c>
      <c r="C1087">
        <v>176.3</v>
      </c>
      <c r="D1087">
        <f t="shared" si="32"/>
        <v>5425</v>
      </c>
      <c r="F1087">
        <f t="shared" si="33"/>
        <v>48.972222222222221</v>
      </c>
    </row>
    <row r="1088" spans="1:6">
      <c r="A1088">
        <v>0</v>
      </c>
      <c r="B1088">
        <v>4</v>
      </c>
      <c r="C1088">
        <v>177.1</v>
      </c>
      <c r="D1088">
        <f t="shared" si="32"/>
        <v>5430</v>
      </c>
      <c r="F1088">
        <f t="shared" si="33"/>
        <v>49.194444444444443</v>
      </c>
    </row>
    <row r="1089" spans="1:6">
      <c r="A1089">
        <v>0</v>
      </c>
      <c r="B1089">
        <v>4</v>
      </c>
      <c r="C1089">
        <v>177.6</v>
      </c>
      <c r="D1089">
        <f t="shared" si="32"/>
        <v>5435</v>
      </c>
      <c r="F1089">
        <f t="shared" si="33"/>
        <v>49.333333333333329</v>
      </c>
    </row>
    <row r="1090" spans="1:6">
      <c r="A1090">
        <v>0</v>
      </c>
      <c r="B1090">
        <v>4</v>
      </c>
      <c r="C1090">
        <v>178.2</v>
      </c>
      <c r="D1090">
        <f t="shared" si="32"/>
        <v>5440</v>
      </c>
      <c r="F1090">
        <f t="shared" si="33"/>
        <v>49.499999999999993</v>
      </c>
    </row>
    <row r="1091" spans="1:6">
      <c r="A1091">
        <v>0</v>
      </c>
      <c r="B1091">
        <v>4</v>
      </c>
      <c r="C1091">
        <v>179.1</v>
      </c>
      <c r="D1091">
        <f t="shared" ref="D1091:D1154" si="34">(ROW()-2)*5</f>
        <v>5445</v>
      </c>
      <c r="F1091">
        <f t="shared" ref="F1091:F1154" si="35">C1091/3.6</f>
        <v>49.75</v>
      </c>
    </row>
    <row r="1092" spans="1:6">
      <c r="A1092">
        <v>0</v>
      </c>
      <c r="B1092">
        <v>4</v>
      </c>
      <c r="C1092">
        <v>179.8</v>
      </c>
      <c r="D1092">
        <f t="shared" si="34"/>
        <v>5450</v>
      </c>
      <c r="F1092">
        <f t="shared" si="35"/>
        <v>49.944444444444443</v>
      </c>
    </row>
    <row r="1093" spans="1:6">
      <c r="A1093">
        <v>0</v>
      </c>
      <c r="B1093">
        <v>4</v>
      </c>
      <c r="C1093">
        <v>180.7</v>
      </c>
      <c r="D1093">
        <f t="shared" si="34"/>
        <v>5455</v>
      </c>
      <c r="F1093">
        <f t="shared" si="35"/>
        <v>50.194444444444443</v>
      </c>
    </row>
    <row r="1094" spans="1:6">
      <c r="A1094">
        <v>0</v>
      </c>
      <c r="B1094">
        <v>4</v>
      </c>
      <c r="C1094">
        <v>181</v>
      </c>
      <c r="D1094">
        <f t="shared" si="34"/>
        <v>5460</v>
      </c>
      <c r="F1094">
        <f t="shared" si="35"/>
        <v>50.277777777777779</v>
      </c>
    </row>
    <row r="1095" spans="1:6">
      <c r="A1095">
        <v>0</v>
      </c>
      <c r="B1095">
        <v>4</v>
      </c>
      <c r="C1095">
        <v>181.4</v>
      </c>
      <c r="D1095">
        <f t="shared" si="34"/>
        <v>5465</v>
      </c>
      <c r="F1095">
        <f t="shared" si="35"/>
        <v>50.388888888888886</v>
      </c>
    </row>
    <row r="1096" spans="1:6">
      <c r="A1096">
        <v>0</v>
      </c>
      <c r="B1096">
        <v>4</v>
      </c>
      <c r="C1096">
        <v>182.1</v>
      </c>
      <c r="D1096">
        <f t="shared" si="34"/>
        <v>5470</v>
      </c>
      <c r="F1096">
        <f t="shared" si="35"/>
        <v>50.583333333333329</v>
      </c>
    </row>
    <row r="1097" spans="1:6">
      <c r="A1097">
        <v>0</v>
      </c>
      <c r="B1097">
        <v>4</v>
      </c>
      <c r="C1097">
        <v>182.6</v>
      </c>
      <c r="D1097">
        <f t="shared" si="34"/>
        <v>5475</v>
      </c>
      <c r="F1097">
        <f t="shared" si="35"/>
        <v>50.722222222222221</v>
      </c>
    </row>
    <row r="1098" spans="1:6">
      <c r="A1098">
        <v>0</v>
      </c>
      <c r="B1098">
        <v>4</v>
      </c>
      <c r="C1098">
        <v>183.2</v>
      </c>
      <c r="D1098">
        <f t="shared" si="34"/>
        <v>5480</v>
      </c>
      <c r="F1098">
        <f t="shared" si="35"/>
        <v>50.888888888888886</v>
      </c>
    </row>
    <row r="1099" spans="1:6">
      <c r="A1099">
        <v>0</v>
      </c>
      <c r="B1099">
        <v>4</v>
      </c>
      <c r="C1099">
        <v>183.6</v>
      </c>
      <c r="D1099">
        <f t="shared" si="34"/>
        <v>5485</v>
      </c>
      <c r="F1099">
        <f t="shared" si="35"/>
        <v>51</v>
      </c>
    </row>
    <row r="1100" spans="1:6">
      <c r="A1100">
        <v>0</v>
      </c>
      <c r="B1100">
        <v>4</v>
      </c>
      <c r="C1100">
        <v>183.9</v>
      </c>
      <c r="D1100">
        <f t="shared" si="34"/>
        <v>5490</v>
      </c>
      <c r="F1100">
        <f t="shared" si="35"/>
        <v>51.083333333333336</v>
      </c>
    </row>
    <row r="1101" spans="1:6">
      <c r="A1101">
        <v>0</v>
      </c>
      <c r="B1101">
        <v>4</v>
      </c>
      <c r="C1101">
        <v>184.5</v>
      </c>
      <c r="D1101">
        <f t="shared" si="34"/>
        <v>5495</v>
      </c>
      <c r="F1101">
        <f t="shared" si="35"/>
        <v>51.25</v>
      </c>
    </row>
    <row r="1102" spans="1:6">
      <c r="A1102">
        <v>0</v>
      </c>
      <c r="B1102">
        <v>4</v>
      </c>
      <c r="C1102">
        <v>185.1</v>
      </c>
      <c r="D1102">
        <f t="shared" si="34"/>
        <v>5500</v>
      </c>
      <c r="F1102">
        <f t="shared" si="35"/>
        <v>51.416666666666664</v>
      </c>
    </row>
    <row r="1103" spans="1:6">
      <c r="A1103">
        <v>0</v>
      </c>
      <c r="B1103">
        <v>4</v>
      </c>
      <c r="C1103">
        <v>184.6</v>
      </c>
      <c r="D1103">
        <f t="shared" si="34"/>
        <v>5505</v>
      </c>
      <c r="F1103">
        <f t="shared" si="35"/>
        <v>51.277777777777771</v>
      </c>
    </row>
    <row r="1104" spans="1:6">
      <c r="A1104">
        <v>0</v>
      </c>
      <c r="B1104">
        <v>4</v>
      </c>
      <c r="C1104">
        <v>184.1</v>
      </c>
      <c r="D1104">
        <f t="shared" si="34"/>
        <v>5510</v>
      </c>
      <c r="F1104">
        <f t="shared" si="35"/>
        <v>51.138888888888886</v>
      </c>
    </row>
    <row r="1105" spans="1:6">
      <c r="A1105">
        <v>0</v>
      </c>
      <c r="B1105">
        <v>4</v>
      </c>
      <c r="C1105">
        <v>183</v>
      </c>
      <c r="D1105">
        <f t="shared" si="34"/>
        <v>5515</v>
      </c>
      <c r="F1105">
        <f t="shared" si="35"/>
        <v>50.833333333333329</v>
      </c>
    </row>
    <row r="1106" spans="1:6">
      <c r="A1106">
        <v>0</v>
      </c>
      <c r="B1106">
        <v>4</v>
      </c>
      <c r="C1106">
        <v>181.7</v>
      </c>
      <c r="D1106">
        <f t="shared" si="34"/>
        <v>5520</v>
      </c>
      <c r="F1106">
        <f t="shared" si="35"/>
        <v>50.472222222222214</v>
      </c>
    </row>
    <row r="1107" spans="1:6">
      <c r="A1107">
        <v>0</v>
      </c>
      <c r="B1107">
        <v>4</v>
      </c>
      <c r="C1107">
        <v>180.5</v>
      </c>
      <c r="D1107">
        <f t="shared" si="34"/>
        <v>5525</v>
      </c>
      <c r="F1107">
        <f t="shared" si="35"/>
        <v>50.138888888888886</v>
      </c>
    </row>
    <row r="1108" spans="1:6">
      <c r="A1108">
        <v>0</v>
      </c>
      <c r="B1108">
        <v>4</v>
      </c>
      <c r="C1108">
        <v>179.6</v>
      </c>
      <c r="D1108">
        <f t="shared" si="34"/>
        <v>5530</v>
      </c>
      <c r="F1108">
        <f t="shared" si="35"/>
        <v>49.888888888888886</v>
      </c>
    </row>
    <row r="1109" spans="1:6">
      <c r="A1109">
        <v>0</v>
      </c>
      <c r="B1109">
        <v>4</v>
      </c>
      <c r="C1109">
        <v>178.1</v>
      </c>
      <c r="D1109">
        <f t="shared" si="34"/>
        <v>5535</v>
      </c>
      <c r="F1109">
        <f t="shared" si="35"/>
        <v>49.472222222222221</v>
      </c>
    </row>
    <row r="1110" spans="1:6">
      <c r="A1110">
        <v>0</v>
      </c>
      <c r="B1110">
        <v>4</v>
      </c>
      <c r="C1110">
        <v>176.9</v>
      </c>
      <c r="D1110">
        <f t="shared" si="34"/>
        <v>5540</v>
      </c>
      <c r="F1110">
        <f t="shared" si="35"/>
        <v>49.138888888888886</v>
      </c>
    </row>
    <row r="1111" spans="1:6">
      <c r="A1111">
        <v>0</v>
      </c>
      <c r="B1111">
        <v>4</v>
      </c>
      <c r="C1111">
        <v>176.3</v>
      </c>
      <c r="D1111">
        <f t="shared" si="34"/>
        <v>5545</v>
      </c>
      <c r="F1111">
        <f t="shared" si="35"/>
        <v>48.972222222222221</v>
      </c>
    </row>
    <row r="1112" spans="1:6">
      <c r="A1112">
        <v>0</v>
      </c>
      <c r="B1112">
        <v>4</v>
      </c>
      <c r="C1112">
        <v>175.4</v>
      </c>
      <c r="D1112">
        <f t="shared" si="34"/>
        <v>5550</v>
      </c>
      <c r="F1112">
        <f t="shared" si="35"/>
        <v>48.722222222222221</v>
      </c>
    </row>
    <row r="1113" spans="1:6">
      <c r="A1113">
        <v>0</v>
      </c>
      <c r="B1113">
        <v>4</v>
      </c>
      <c r="C1113">
        <v>174.8</v>
      </c>
      <c r="D1113">
        <f t="shared" si="34"/>
        <v>5555</v>
      </c>
      <c r="F1113">
        <f t="shared" si="35"/>
        <v>48.555555555555557</v>
      </c>
    </row>
    <row r="1114" spans="1:6">
      <c r="A1114">
        <v>0</v>
      </c>
      <c r="B1114">
        <v>4</v>
      </c>
      <c r="C1114">
        <v>174</v>
      </c>
      <c r="D1114">
        <f t="shared" si="34"/>
        <v>5560</v>
      </c>
      <c r="F1114">
        <f t="shared" si="35"/>
        <v>48.333333333333329</v>
      </c>
    </row>
    <row r="1115" spans="1:6">
      <c r="A1115">
        <v>0</v>
      </c>
      <c r="B1115">
        <v>4</v>
      </c>
      <c r="C1115">
        <v>173.3</v>
      </c>
      <c r="D1115">
        <f t="shared" si="34"/>
        <v>5565</v>
      </c>
      <c r="F1115">
        <f t="shared" si="35"/>
        <v>48.138888888888893</v>
      </c>
    </row>
    <row r="1116" spans="1:6">
      <c r="A1116">
        <v>0</v>
      </c>
      <c r="B1116">
        <v>4</v>
      </c>
      <c r="C1116">
        <v>172.9</v>
      </c>
      <c r="D1116">
        <f t="shared" si="34"/>
        <v>5570</v>
      </c>
      <c r="F1116">
        <f t="shared" si="35"/>
        <v>48.027777777777779</v>
      </c>
    </row>
    <row r="1117" spans="1:6">
      <c r="A1117">
        <v>0</v>
      </c>
      <c r="B1117">
        <v>4</v>
      </c>
      <c r="C1117">
        <v>172.3</v>
      </c>
      <c r="D1117">
        <f t="shared" si="34"/>
        <v>5575</v>
      </c>
      <c r="F1117">
        <f t="shared" si="35"/>
        <v>47.861111111111114</v>
      </c>
    </row>
    <row r="1118" spans="1:6">
      <c r="A1118">
        <v>0</v>
      </c>
      <c r="B1118">
        <v>4</v>
      </c>
      <c r="C1118">
        <v>172</v>
      </c>
      <c r="D1118">
        <f t="shared" si="34"/>
        <v>5580</v>
      </c>
      <c r="F1118">
        <f t="shared" si="35"/>
        <v>47.777777777777779</v>
      </c>
    </row>
    <row r="1119" spans="1:6">
      <c r="A1119">
        <v>0</v>
      </c>
      <c r="B1119">
        <v>4</v>
      </c>
      <c r="C1119">
        <v>171.8</v>
      </c>
      <c r="D1119">
        <f t="shared" si="34"/>
        <v>5585</v>
      </c>
      <c r="F1119">
        <f t="shared" si="35"/>
        <v>47.722222222222221</v>
      </c>
    </row>
    <row r="1120" spans="1:6">
      <c r="A1120">
        <v>0</v>
      </c>
      <c r="B1120">
        <v>4</v>
      </c>
      <c r="C1120">
        <v>170.7</v>
      </c>
      <c r="D1120">
        <f t="shared" si="34"/>
        <v>5590</v>
      </c>
      <c r="F1120">
        <f t="shared" si="35"/>
        <v>47.416666666666664</v>
      </c>
    </row>
    <row r="1121" spans="1:6">
      <c r="A1121">
        <v>0</v>
      </c>
      <c r="B1121">
        <v>4</v>
      </c>
      <c r="C1121">
        <v>170.6</v>
      </c>
      <c r="D1121">
        <f t="shared" si="34"/>
        <v>5595</v>
      </c>
      <c r="F1121">
        <f t="shared" si="35"/>
        <v>47.388888888888886</v>
      </c>
    </row>
    <row r="1122" spans="1:6">
      <c r="A1122">
        <v>0</v>
      </c>
      <c r="B1122">
        <v>4</v>
      </c>
      <c r="C1122">
        <v>170.6</v>
      </c>
      <c r="D1122">
        <f t="shared" si="34"/>
        <v>5600</v>
      </c>
      <c r="F1122">
        <f t="shared" si="35"/>
        <v>47.388888888888886</v>
      </c>
    </row>
    <row r="1123" spans="1:6">
      <c r="A1123">
        <v>0</v>
      </c>
      <c r="B1123">
        <v>4</v>
      </c>
      <c r="C1123">
        <v>170.4</v>
      </c>
      <c r="D1123">
        <f t="shared" si="34"/>
        <v>5605</v>
      </c>
      <c r="F1123">
        <f t="shared" si="35"/>
        <v>47.333333333333336</v>
      </c>
    </row>
    <row r="1124" spans="1:6">
      <c r="A1124">
        <v>0</v>
      </c>
      <c r="B1124">
        <v>4</v>
      </c>
      <c r="C1124">
        <v>170.4</v>
      </c>
      <c r="D1124">
        <f t="shared" si="34"/>
        <v>5610</v>
      </c>
      <c r="F1124">
        <f t="shared" si="35"/>
        <v>47.333333333333336</v>
      </c>
    </row>
    <row r="1125" spans="1:6">
      <c r="A1125">
        <v>0</v>
      </c>
      <c r="B1125">
        <v>4</v>
      </c>
      <c r="C1125">
        <v>169.3</v>
      </c>
      <c r="D1125">
        <f t="shared" si="34"/>
        <v>5615</v>
      </c>
      <c r="F1125">
        <f t="shared" si="35"/>
        <v>47.027777777777779</v>
      </c>
    </row>
    <row r="1126" spans="1:6">
      <c r="A1126">
        <v>0</v>
      </c>
      <c r="B1126">
        <v>4</v>
      </c>
      <c r="C1126">
        <v>167.6</v>
      </c>
      <c r="D1126">
        <f t="shared" si="34"/>
        <v>5620</v>
      </c>
      <c r="F1126">
        <f t="shared" si="35"/>
        <v>46.55555555555555</v>
      </c>
    </row>
    <row r="1127" spans="1:6">
      <c r="A1127">
        <v>1.8</v>
      </c>
      <c r="B1127">
        <v>4</v>
      </c>
      <c r="C1127">
        <v>165.6</v>
      </c>
      <c r="D1127">
        <f t="shared" si="34"/>
        <v>5625</v>
      </c>
      <c r="F1127">
        <f t="shared" si="35"/>
        <v>46</v>
      </c>
    </row>
    <row r="1128" spans="1:6">
      <c r="A1128">
        <v>3.6</v>
      </c>
      <c r="B1128">
        <v>4</v>
      </c>
      <c r="C1128">
        <v>163.30000000000001</v>
      </c>
      <c r="D1128">
        <f t="shared" si="34"/>
        <v>5630</v>
      </c>
      <c r="F1128">
        <f t="shared" si="35"/>
        <v>45.361111111111114</v>
      </c>
    </row>
    <row r="1129" spans="1:6">
      <c r="A1129">
        <v>10.7</v>
      </c>
      <c r="B1129">
        <v>4</v>
      </c>
      <c r="C1129">
        <v>159.9</v>
      </c>
      <c r="D1129">
        <f t="shared" si="34"/>
        <v>5635</v>
      </c>
      <c r="F1129">
        <f t="shared" si="35"/>
        <v>44.416666666666664</v>
      </c>
    </row>
    <row r="1130" spans="1:6">
      <c r="A1130">
        <v>8.9</v>
      </c>
      <c r="B1130">
        <v>4</v>
      </c>
      <c r="C1130">
        <v>156.6</v>
      </c>
      <c r="D1130">
        <f t="shared" si="34"/>
        <v>5640</v>
      </c>
      <c r="F1130">
        <f t="shared" si="35"/>
        <v>43.5</v>
      </c>
    </row>
    <row r="1131" spans="1:6">
      <c r="A1131">
        <v>10.7</v>
      </c>
      <c r="B1131">
        <v>4</v>
      </c>
      <c r="C1131">
        <v>154.30000000000001</v>
      </c>
      <c r="D1131">
        <f t="shared" si="34"/>
        <v>5645</v>
      </c>
      <c r="F1131">
        <f t="shared" si="35"/>
        <v>42.861111111111114</v>
      </c>
    </row>
    <row r="1132" spans="1:6">
      <c r="A1132">
        <v>8.9</v>
      </c>
      <c r="B1132">
        <v>3</v>
      </c>
      <c r="C1132">
        <v>151.6</v>
      </c>
      <c r="D1132">
        <f t="shared" si="34"/>
        <v>5650</v>
      </c>
      <c r="F1132">
        <f t="shared" si="35"/>
        <v>42.111111111111107</v>
      </c>
    </row>
    <row r="1133" spans="1:6">
      <c r="A1133">
        <v>5.3</v>
      </c>
      <c r="B1133">
        <v>3</v>
      </c>
      <c r="C1133">
        <v>149.9</v>
      </c>
      <c r="D1133">
        <f t="shared" si="34"/>
        <v>5655</v>
      </c>
      <c r="F1133">
        <f t="shared" si="35"/>
        <v>41.638888888888893</v>
      </c>
    </row>
    <row r="1134" spans="1:6">
      <c r="A1134">
        <v>5.3</v>
      </c>
      <c r="B1134">
        <v>3</v>
      </c>
      <c r="C1134">
        <v>147.4</v>
      </c>
      <c r="D1134">
        <f t="shared" si="34"/>
        <v>5660</v>
      </c>
      <c r="F1134">
        <f t="shared" si="35"/>
        <v>40.944444444444443</v>
      </c>
    </row>
    <row r="1135" spans="1:6">
      <c r="A1135">
        <v>7.1</v>
      </c>
      <c r="B1135">
        <v>3</v>
      </c>
      <c r="C1135">
        <v>144</v>
      </c>
      <c r="D1135">
        <f t="shared" si="34"/>
        <v>5665</v>
      </c>
      <c r="F1135">
        <f t="shared" si="35"/>
        <v>40</v>
      </c>
    </row>
    <row r="1136" spans="1:6">
      <c r="A1136">
        <v>7.1</v>
      </c>
      <c r="B1136">
        <v>3</v>
      </c>
      <c r="C1136">
        <v>140.80000000000001</v>
      </c>
      <c r="D1136">
        <f t="shared" si="34"/>
        <v>5670</v>
      </c>
      <c r="F1136">
        <f t="shared" si="35"/>
        <v>39.111111111111114</v>
      </c>
    </row>
    <row r="1137" spans="1:6">
      <c r="A1137">
        <v>8.9</v>
      </c>
      <c r="B1137">
        <v>3</v>
      </c>
      <c r="C1137">
        <v>138.4</v>
      </c>
      <c r="D1137">
        <f t="shared" si="34"/>
        <v>5675</v>
      </c>
      <c r="F1137">
        <f t="shared" si="35"/>
        <v>38.444444444444443</v>
      </c>
    </row>
    <row r="1138" spans="1:6">
      <c r="A1138">
        <v>10.7</v>
      </c>
      <c r="B1138">
        <v>3</v>
      </c>
      <c r="C1138">
        <v>135.30000000000001</v>
      </c>
      <c r="D1138">
        <f t="shared" si="34"/>
        <v>5680</v>
      </c>
      <c r="F1138">
        <f t="shared" si="35"/>
        <v>37.583333333333336</v>
      </c>
    </row>
    <row r="1139" spans="1:6">
      <c r="A1139">
        <v>8.9</v>
      </c>
      <c r="B1139">
        <v>3</v>
      </c>
      <c r="C1139">
        <v>132.30000000000001</v>
      </c>
      <c r="D1139">
        <f t="shared" si="34"/>
        <v>5685</v>
      </c>
      <c r="F1139">
        <f t="shared" si="35"/>
        <v>36.75</v>
      </c>
    </row>
    <row r="1140" spans="1:6">
      <c r="A1140">
        <v>12.5</v>
      </c>
      <c r="B1140">
        <v>3</v>
      </c>
      <c r="C1140">
        <v>130.19999999999999</v>
      </c>
      <c r="D1140">
        <f t="shared" si="34"/>
        <v>5690</v>
      </c>
      <c r="F1140">
        <f t="shared" si="35"/>
        <v>36.166666666666664</v>
      </c>
    </row>
    <row r="1141" spans="1:6">
      <c r="A1141">
        <v>14.3</v>
      </c>
      <c r="B1141">
        <v>3</v>
      </c>
      <c r="C1141">
        <v>127.1</v>
      </c>
      <c r="D1141">
        <f t="shared" si="34"/>
        <v>5695</v>
      </c>
      <c r="F1141">
        <f t="shared" si="35"/>
        <v>35.30555555555555</v>
      </c>
    </row>
    <row r="1142" spans="1:6">
      <c r="A1142">
        <v>14.3</v>
      </c>
      <c r="B1142">
        <v>3</v>
      </c>
      <c r="C1142">
        <v>125</v>
      </c>
      <c r="D1142">
        <f t="shared" si="34"/>
        <v>5700</v>
      </c>
      <c r="F1142">
        <f t="shared" si="35"/>
        <v>34.722222222222221</v>
      </c>
    </row>
    <row r="1143" spans="1:6">
      <c r="A1143">
        <v>8.9</v>
      </c>
      <c r="B1143">
        <v>3</v>
      </c>
      <c r="C1143">
        <v>123.1</v>
      </c>
      <c r="D1143">
        <f t="shared" si="34"/>
        <v>5705</v>
      </c>
      <c r="F1143">
        <f t="shared" si="35"/>
        <v>34.194444444444443</v>
      </c>
    </row>
    <row r="1144" spans="1:6">
      <c r="A1144">
        <v>8.9</v>
      </c>
      <c r="B1144">
        <v>3</v>
      </c>
      <c r="C1144">
        <v>120.6</v>
      </c>
      <c r="D1144">
        <f t="shared" si="34"/>
        <v>5710</v>
      </c>
      <c r="F1144">
        <f t="shared" si="35"/>
        <v>33.5</v>
      </c>
    </row>
    <row r="1145" spans="1:6">
      <c r="A1145">
        <v>5.3</v>
      </c>
      <c r="B1145">
        <v>3</v>
      </c>
      <c r="C1145">
        <v>117.9</v>
      </c>
      <c r="D1145">
        <f t="shared" si="34"/>
        <v>5715</v>
      </c>
      <c r="F1145">
        <f t="shared" si="35"/>
        <v>32.75</v>
      </c>
    </row>
    <row r="1146" spans="1:6">
      <c r="A1146">
        <v>1.8</v>
      </c>
      <c r="B1146">
        <v>3</v>
      </c>
      <c r="C1146">
        <v>115.9</v>
      </c>
      <c r="D1146">
        <f t="shared" si="34"/>
        <v>5720</v>
      </c>
      <c r="F1146">
        <f t="shared" si="35"/>
        <v>32.194444444444443</v>
      </c>
    </row>
    <row r="1147" spans="1:6">
      <c r="A1147">
        <v>1.8</v>
      </c>
      <c r="B1147">
        <v>3</v>
      </c>
      <c r="C1147">
        <v>114.1</v>
      </c>
      <c r="D1147">
        <f t="shared" si="34"/>
        <v>5725</v>
      </c>
      <c r="F1147">
        <f t="shared" si="35"/>
        <v>31.694444444444443</v>
      </c>
    </row>
    <row r="1148" spans="1:6">
      <c r="A1148">
        <v>0</v>
      </c>
      <c r="B1148">
        <v>3</v>
      </c>
      <c r="C1148">
        <v>111.4</v>
      </c>
      <c r="D1148">
        <f t="shared" si="34"/>
        <v>5730</v>
      </c>
      <c r="F1148">
        <f t="shared" si="35"/>
        <v>30.944444444444446</v>
      </c>
    </row>
    <row r="1149" spans="1:6">
      <c r="A1149">
        <v>0</v>
      </c>
      <c r="B1149">
        <v>3</v>
      </c>
      <c r="C1149">
        <v>109.3</v>
      </c>
      <c r="D1149">
        <f t="shared" si="34"/>
        <v>5735</v>
      </c>
      <c r="F1149">
        <f t="shared" si="35"/>
        <v>30.361111111111111</v>
      </c>
    </row>
    <row r="1150" spans="1:6">
      <c r="A1150">
        <v>0</v>
      </c>
      <c r="B1150">
        <v>3</v>
      </c>
      <c r="C1150">
        <v>107.4</v>
      </c>
      <c r="D1150">
        <f t="shared" si="34"/>
        <v>5740</v>
      </c>
      <c r="F1150">
        <f t="shared" si="35"/>
        <v>29.833333333333336</v>
      </c>
    </row>
    <row r="1151" spans="1:6">
      <c r="A1151">
        <v>0</v>
      </c>
      <c r="B1151">
        <v>3</v>
      </c>
      <c r="C1151">
        <v>105.3</v>
      </c>
      <c r="D1151">
        <f t="shared" si="34"/>
        <v>5745</v>
      </c>
      <c r="F1151">
        <f t="shared" si="35"/>
        <v>29.25</v>
      </c>
    </row>
    <row r="1152" spans="1:6">
      <c r="A1152">
        <v>0</v>
      </c>
      <c r="B1152">
        <v>3</v>
      </c>
      <c r="C1152">
        <v>102.9</v>
      </c>
      <c r="D1152">
        <f t="shared" si="34"/>
        <v>5750</v>
      </c>
      <c r="F1152">
        <f t="shared" si="35"/>
        <v>28.583333333333336</v>
      </c>
    </row>
    <row r="1153" spans="1:6">
      <c r="A1153">
        <v>0</v>
      </c>
      <c r="B1153">
        <v>3</v>
      </c>
      <c r="C1153">
        <v>102</v>
      </c>
      <c r="D1153">
        <f t="shared" si="34"/>
        <v>5755</v>
      </c>
      <c r="F1153">
        <f t="shared" si="35"/>
        <v>28.333333333333332</v>
      </c>
    </row>
    <row r="1154" spans="1:6">
      <c r="A1154">
        <v>0</v>
      </c>
      <c r="B1154">
        <v>3</v>
      </c>
      <c r="C1154">
        <v>99.6</v>
      </c>
      <c r="D1154">
        <f t="shared" si="34"/>
        <v>5760</v>
      </c>
      <c r="F1154">
        <f t="shared" si="35"/>
        <v>27.666666666666664</v>
      </c>
    </row>
    <row r="1155" spans="1:6">
      <c r="A1155">
        <v>0</v>
      </c>
      <c r="B1155">
        <v>3</v>
      </c>
      <c r="C1155">
        <v>97.9</v>
      </c>
      <c r="D1155">
        <f t="shared" ref="D1155:D1218" si="36">(ROW()-2)*5</f>
        <v>5765</v>
      </c>
      <c r="F1155">
        <f t="shared" ref="F1155:F1218" si="37">C1155/3.6</f>
        <v>27.194444444444446</v>
      </c>
    </row>
    <row r="1156" spans="1:6">
      <c r="A1156">
        <v>0</v>
      </c>
      <c r="B1156">
        <v>3</v>
      </c>
      <c r="C1156">
        <v>96.2</v>
      </c>
      <c r="D1156">
        <f t="shared" si="36"/>
        <v>5770</v>
      </c>
      <c r="F1156">
        <f t="shared" si="37"/>
        <v>26.722222222222221</v>
      </c>
    </row>
    <row r="1157" spans="1:6">
      <c r="A1157">
        <v>0</v>
      </c>
      <c r="B1157">
        <v>3</v>
      </c>
      <c r="C1157">
        <v>95.5</v>
      </c>
      <c r="D1157">
        <f t="shared" si="36"/>
        <v>5775</v>
      </c>
      <c r="F1157">
        <f t="shared" si="37"/>
        <v>26.527777777777779</v>
      </c>
    </row>
    <row r="1158" spans="1:6">
      <c r="A1158">
        <v>0</v>
      </c>
      <c r="B1158">
        <v>3</v>
      </c>
      <c r="C1158">
        <v>95.2</v>
      </c>
      <c r="D1158">
        <f t="shared" si="36"/>
        <v>5780</v>
      </c>
      <c r="F1158">
        <f t="shared" si="37"/>
        <v>26.444444444444443</v>
      </c>
    </row>
    <row r="1159" spans="1:6">
      <c r="A1159">
        <v>0</v>
      </c>
      <c r="B1159">
        <v>3</v>
      </c>
      <c r="C1159">
        <v>94.6</v>
      </c>
      <c r="D1159">
        <f t="shared" si="36"/>
        <v>5785</v>
      </c>
      <c r="F1159">
        <f t="shared" si="37"/>
        <v>26.277777777777775</v>
      </c>
    </row>
    <row r="1160" spans="1:6">
      <c r="A1160">
        <v>0</v>
      </c>
      <c r="B1160">
        <v>3</v>
      </c>
      <c r="C1160">
        <v>93.8</v>
      </c>
      <c r="D1160">
        <f t="shared" si="36"/>
        <v>5790</v>
      </c>
      <c r="F1160">
        <f t="shared" si="37"/>
        <v>26.055555555555554</v>
      </c>
    </row>
    <row r="1161" spans="1:6">
      <c r="A1161">
        <v>0</v>
      </c>
      <c r="B1161">
        <v>3</v>
      </c>
      <c r="C1161">
        <v>93</v>
      </c>
      <c r="D1161">
        <f t="shared" si="36"/>
        <v>5795</v>
      </c>
      <c r="F1161">
        <f t="shared" si="37"/>
        <v>25.833333333333332</v>
      </c>
    </row>
    <row r="1162" spans="1:6">
      <c r="A1162">
        <v>0</v>
      </c>
      <c r="B1162">
        <v>3</v>
      </c>
      <c r="C1162">
        <v>93.7</v>
      </c>
      <c r="D1162">
        <f t="shared" si="36"/>
        <v>5800</v>
      </c>
      <c r="F1162">
        <f t="shared" si="37"/>
        <v>26.027777777777779</v>
      </c>
    </row>
    <row r="1163" spans="1:6">
      <c r="A1163">
        <v>0</v>
      </c>
      <c r="B1163">
        <v>3</v>
      </c>
      <c r="C1163">
        <v>94.1</v>
      </c>
      <c r="D1163">
        <f t="shared" si="36"/>
        <v>5805</v>
      </c>
      <c r="F1163">
        <f t="shared" si="37"/>
        <v>26.138888888888886</v>
      </c>
    </row>
    <row r="1164" spans="1:6">
      <c r="A1164">
        <v>0</v>
      </c>
      <c r="B1164">
        <v>3</v>
      </c>
      <c r="C1164">
        <v>95.2</v>
      </c>
      <c r="D1164">
        <f t="shared" si="36"/>
        <v>5810</v>
      </c>
      <c r="F1164">
        <f t="shared" si="37"/>
        <v>26.444444444444443</v>
      </c>
    </row>
    <row r="1165" spans="1:6">
      <c r="A1165">
        <v>0</v>
      </c>
      <c r="B1165">
        <v>3</v>
      </c>
      <c r="C1165">
        <v>96.8</v>
      </c>
      <c r="D1165">
        <f t="shared" si="36"/>
        <v>5815</v>
      </c>
      <c r="F1165">
        <f t="shared" si="37"/>
        <v>26.888888888888886</v>
      </c>
    </row>
    <row r="1166" spans="1:6">
      <c r="A1166">
        <v>0</v>
      </c>
      <c r="B1166">
        <v>3</v>
      </c>
      <c r="C1166">
        <v>99.4</v>
      </c>
      <c r="D1166">
        <f t="shared" si="36"/>
        <v>5820</v>
      </c>
      <c r="F1166">
        <f t="shared" si="37"/>
        <v>27.611111111111111</v>
      </c>
    </row>
    <row r="1167" spans="1:6">
      <c r="A1167">
        <v>0</v>
      </c>
      <c r="B1167">
        <v>3</v>
      </c>
      <c r="C1167">
        <v>101.9</v>
      </c>
      <c r="D1167">
        <f t="shared" si="36"/>
        <v>5825</v>
      </c>
      <c r="F1167">
        <f t="shared" si="37"/>
        <v>28.305555555555557</v>
      </c>
    </row>
    <row r="1168" spans="1:6">
      <c r="A1168">
        <v>0</v>
      </c>
      <c r="B1168">
        <v>3</v>
      </c>
      <c r="C1168">
        <v>103.9</v>
      </c>
      <c r="D1168">
        <f t="shared" si="36"/>
        <v>5830</v>
      </c>
      <c r="F1168">
        <f t="shared" si="37"/>
        <v>28.861111111111111</v>
      </c>
    </row>
    <row r="1169" spans="1:6">
      <c r="A1169">
        <v>0</v>
      </c>
      <c r="B1169">
        <v>3</v>
      </c>
      <c r="C1169">
        <v>107.2</v>
      </c>
      <c r="D1169">
        <f t="shared" si="36"/>
        <v>5835</v>
      </c>
      <c r="F1169">
        <f t="shared" si="37"/>
        <v>29.777777777777779</v>
      </c>
    </row>
    <row r="1170" spans="1:6">
      <c r="A1170">
        <v>0</v>
      </c>
      <c r="B1170">
        <v>3</v>
      </c>
      <c r="C1170">
        <v>110.4</v>
      </c>
      <c r="D1170">
        <f t="shared" si="36"/>
        <v>5840</v>
      </c>
      <c r="F1170">
        <f t="shared" si="37"/>
        <v>30.666666666666668</v>
      </c>
    </row>
    <row r="1171" spans="1:6">
      <c r="A1171">
        <v>0</v>
      </c>
      <c r="B1171">
        <v>3</v>
      </c>
      <c r="C1171">
        <v>113</v>
      </c>
      <c r="D1171">
        <f t="shared" si="36"/>
        <v>5845</v>
      </c>
      <c r="F1171">
        <f t="shared" si="37"/>
        <v>31.388888888888889</v>
      </c>
    </row>
    <row r="1172" spans="1:6">
      <c r="A1172">
        <v>0</v>
      </c>
      <c r="B1172">
        <v>3</v>
      </c>
      <c r="C1172">
        <v>115.8</v>
      </c>
      <c r="D1172">
        <f t="shared" si="36"/>
        <v>5850</v>
      </c>
      <c r="F1172">
        <f t="shared" si="37"/>
        <v>32.166666666666664</v>
      </c>
    </row>
    <row r="1173" spans="1:6">
      <c r="A1173">
        <v>0</v>
      </c>
      <c r="B1173">
        <v>3</v>
      </c>
      <c r="C1173">
        <v>118.1</v>
      </c>
      <c r="D1173">
        <f t="shared" si="36"/>
        <v>5855</v>
      </c>
      <c r="F1173">
        <f t="shared" si="37"/>
        <v>32.80555555555555</v>
      </c>
    </row>
    <row r="1174" spans="1:6">
      <c r="A1174">
        <v>0</v>
      </c>
      <c r="B1174">
        <v>3</v>
      </c>
      <c r="C1174">
        <v>120.6</v>
      </c>
      <c r="D1174">
        <f t="shared" si="36"/>
        <v>5860</v>
      </c>
      <c r="F1174">
        <f t="shared" si="37"/>
        <v>33.5</v>
      </c>
    </row>
    <row r="1175" spans="1:6">
      <c r="A1175">
        <v>0</v>
      </c>
      <c r="B1175">
        <v>3</v>
      </c>
      <c r="C1175">
        <v>123.4</v>
      </c>
      <c r="D1175">
        <f t="shared" si="36"/>
        <v>5865</v>
      </c>
      <c r="F1175">
        <f t="shared" si="37"/>
        <v>34.277777777777779</v>
      </c>
    </row>
    <row r="1176" spans="1:6">
      <c r="A1176">
        <v>0</v>
      </c>
      <c r="B1176">
        <v>3</v>
      </c>
      <c r="C1176">
        <v>124.8</v>
      </c>
      <c r="D1176">
        <f t="shared" si="36"/>
        <v>5870</v>
      </c>
      <c r="F1176">
        <f t="shared" si="37"/>
        <v>34.666666666666664</v>
      </c>
    </row>
    <row r="1177" spans="1:6">
      <c r="A1177">
        <v>0</v>
      </c>
      <c r="B1177">
        <v>3</v>
      </c>
      <c r="C1177">
        <v>128.5</v>
      </c>
      <c r="D1177">
        <f t="shared" si="36"/>
        <v>5875</v>
      </c>
      <c r="F1177">
        <f t="shared" si="37"/>
        <v>35.694444444444443</v>
      </c>
    </row>
    <row r="1178" spans="1:6">
      <c r="A1178">
        <v>0</v>
      </c>
      <c r="B1178">
        <v>3</v>
      </c>
      <c r="C1178">
        <v>130.1</v>
      </c>
      <c r="D1178">
        <f t="shared" si="36"/>
        <v>5880</v>
      </c>
      <c r="F1178">
        <f t="shared" si="37"/>
        <v>36.138888888888886</v>
      </c>
    </row>
    <row r="1179" spans="1:6">
      <c r="A1179">
        <v>0</v>
      </c>
      <c r="B1179">
        <v>3</v>
      </c>
      <c r="C1179">
        <v>133.30000000000001</v>
      </c>
      <c r="D1179">
        <f t="shared" si="36"/>
        <v>5885</v>
      </c>
      <c r="F1179">
        <f t="shared" si="37"/>
        <v>37.027777777777779</v>
      </c>
    </row>
    <row r="1180" spans="1:6">
      <c r="A1180">
        <v>0</v>
      </c>
      <c r="B1180">
        <v>3</v>
      </c>
      <c r="C1180">
        <v>135.5</v>
      </c>
      <c r="D1180">
        <f t="shared" si="36"/>
        <v>5890</v>
      </c>
      <c r="F1180">
        <f t="shared" si="37"/>
        <v>37.638888888888886</v>
      </c>
    </row>
    <row r="1181" spans="1:6">
      <c r="A1181">
        <v>0</v>
      </c>
      <c r="B1181">
        <v>3</v>
      </c>
      <c r="C1181">
        <v>136.6</v>
      </c>
      <c r="D1181">
        <f t="shared" si="36"/>
        <v>5895</v>
      </c>
      <c r="F1181">
        <f t="shared" si="37"/>
        <v>37.944444444444443</v>
      </c>
    </row>
    <row r="1182" spans="1:6">
      <c r="A1182">
        <v>0</v>
      </c>
      <c r="B1182">
        <v>3</v>
      </c>
      <c r="C1182">
        <v>133.69999999999999</v>
      </c>
      <c r="D1182">
        <f t="shared" si="36"/>
        <v>5900</v>
      </c>
      <c r="F1182">
        <f t="shared" si="37"/>
        <v>37.138888888888886</v>
      </c>
    </row>
    <row r="1183" spans="1:6">
      <c r="A1183">
        <v>0</v>
      </c>
      <c r="B1183">
        <v>3</v>
      </c>
      <c r="C1183">
        <v>145.6</v>
      </c>
      <c r="D1183">
        <f t="shared" si="36"/>
        <v>5905</v>
      </c>
      <c r="F1183">
        <f t="shared" si="37"/>
        <v>40.444444444444443</v>
      </c>
    </row>
    <row r="1184" spans="1:6">
      <c r="A1184">
        <v>0</v>
      </c>
      <c r="B1184">
        <v>3</v>
      </c>
      <c r="C1184">
        <v>147.80000000000001</v>
      </c>
      <c r="D1184">
        <f t="shared" si="36"/>
        <v>5910</v>
      </c>
      <c r="F1184">
        <f t="shared" si="37"/>
        <v>41.055555555555557</v>
      </c>
    </row>
    <row r="1185" spans="1:6">
      <c r="A1185">
        <v>0</v>
      </c>
      <c r="B1185">
        <v>3</v>
      </c>
      <c r="C1185">
        <v>149.69999999999999</v>
      </c>
      <c r="D1185">
        <f t="shared" si="36"/>
        <v>5915</v>
      </c>
      <c r="F1185">
        <f t="shared" si="37"/>
        <v>41.583333333333329</v>
      </c>
    </row>
    <row r="1186" spans="1:6">
      <c r="A1186">
        <v>0</v>
      </c>
      <c r="B1186">
        <v>3</v>
      </c>
      <c r="C1186">
        <v>152.9</v>
      </c>
      <c r="D1186">
        <f t="shared" si="36"/>
        <v>5920</v>
      </c>
      <c r="F1186">
        <f t="shared" si="37"/>
        <v>42.472222222222221</v>
      </c>
    </row>
    <row r="1187" spans="1:6">
      <c r="A1187">
        <v>0</v>
      </c>
      <c r="B1187">
        <v>3</v>
      </c>
      <c r="C1187">
        <v>154.80000000000001</v>
      </c>
      <c r="D1187">
        <f t="shared" si="36"/>
        <v>5925</v>
      </c>
      <c r="F1187">
        <f t="shared" si="37"/>
        <v>43</v>
      </c>
    </row>
    <row r="1188" spans="1:6">
      <c r="A1188">
        <v>0</v>
      </c>
      <c r="B1188">
        <v>3</v>
      </c>
      <c r="C1188">
        <v>156.69999999999999</v>
      </c>
      <c r="D1188">
        <f t="shared" si="36"/>
        <v>5930</v>
      </c>
      <c r="F1188">
        <f t="shared" si="37"/>
        <v>43.527777777777771</v>
      </c>
    </row>
    <row r="1189" spans="1:6">
      <c r="A1189">
        <v>0</v>
      </c>
      <c r="B1189">
        <v>3</v>
      </c>
      <c r="C1189">
        <v>161.6</v>
      </c>
      <c r="D1189">
        <f t="shared" si="36"/>
        <v>5935</v>
      </c>
      <c r="F1189">
        <f t="shared" si="37"/>
        <v>44.888888888888886</v>
      </c>
    </row>
    <row r="1190" spans="1:6">
      <c r="A1190">
        <v>0</v>
      </c>
      <c r="B1190">
        <v>3</v>
      </c>
      <c r="C1190">
        <v>163.5</v>
      </c>
      <c r="D1190">
        <f t="shared" si="36"/>
        <v>5940</v>
      </c>
      <c r="F1190">
        <f t="shared" si="37"/>
        <v>45.416666666666664</v>
      </c>
    </row>
    <row r="1191" spans="1:6">
      <c r="A1191">
        <v>0</v>
      </c>
      <c r="B1191">
        <v>3</v>
      </c>
      <c r="C1191">
        <v>165.6</v>
      </c>
      <c r="D1191">
        <f t="shared" si="36"/>
        <v>5945</v>
      </c>
      <c r="F1191">
        <f t="shared" si="37"/>
        <v>46</v>
      </c>
    </row>
    <row r="1192" spans="1:6">
      <c r="A1192">
        <v>0</v>
      </c>
      <c r="B1192">
        <v>3</v>
      </c>
      <c r="C1192">
        <v>168.2</v>
      </c>
      <c r="D1192">
        <f t="shared" si="36"/>
        <v>5950</v>
      </c>
      <c r="F1192">
        <f t="shared" si="37"/>
        <v>46.722222222222221</v>
      </c>
    </row>
    <row r="1193" spans="1:6">
      <c r="A1193">
        <v>0</v>
      </c>
      <c r="B1193">
        <v>3</v>
      </c>
      <c r="C1193">
        <v>170</v>
      </c>
      <c r="D1193">
        <f t="shared" si="36"/>
        <v>5955</v>
      </c>
      <c r="F1193">
        <f t="shared" si="37"/>
        <v>47.222222222222221</v>
      </c>
    </row>
    <row r="1194" spans="1:6">
      <c r="A1194">
        <v>0</v>
      </c>
      <c r="B1194">
        <v>3</v>
      </c>
      <c r="C1194">
        <v>172.2</v>
      </c>
      <c r="D1194">
        <f t="shared" si="36"/>
        <v>5960</v>
      </c>
      <c r="F1194">
        <f t="shared" si="37"/>
        <v>47.833333333333329</v>
      </c>
    </row>
    <row r="1195" spans="1:6">
      <c r="A1195">
        <v>8.9</v>
      </c>
      <c r="B1195">
        <v>3</v>
      </c>
      <c r="C1195">
        <v>171.6</v>
      </c>
      <c r="D1195">
        <f t="shared" si="36"/>
        <v>5965</v>
      </c>
      <c r="F1195">
        <f t="shared" si="37"/>
        <v>47.666666666666664</v>
      </c>
    </row>
    <row r="1196" spans="1:6">
      <c r="A1196">
        <v>29</v>
      </c>
      <c r="B1196">
        <v>3</v>
      </c>
      <c r="C1196">
        <v>167.9</v>
      </c>
      <c r="D1196">
        <f t="shared" si="36"/>
        <v>5970</v>
      </c>
      <c r="F1196">
        <f t="shared" si="37"/>
        <v>46.638888888888893</v>
      </c>
    </row>
    <row r="1197" spans="1:6">
      <c r="A1197">
        <v>21.4</v>
      </c>
      <c r="B1197">
        <v>3</v>
      </c>
      <c r="C1197">
        <v>165.8</v>
      </c>
      <c r="D1197">
        <f t="shared" si="36"/>
        <v>5975</v>
      </c>
      <c r="F1197">
        <f t="shared" si="37"/>
        <v>46.055555555555557</v>
      </c>
    </row>
    <row r="1198" spans="1:6">
      <c r="A1198">
        <v>24.9</v>
      </c>
      <c r="B1198">
        <v>3</v>
      </c>
      <c r="C1198">
        <v>163.4</v>
      </c>
      <c r="D1198">
        <f t="shared" si="36"/>
        <v>5980</v>
      </c>
      <c r="F1198">
        <f t="shared" si="37"/>
        <v>45.388888888888893</v>
      </c>
    </row>
    <row r="1199" spans="1:6">
      <c r="A1199">
        <v>23.2</v>
      </c>
      <c r="B1199">
        <v>3</v>
      </c>
      <c r="C1199">
        <v>159.69999999999999</v>
      </c>
      <c r="D1199">
        <f t="shared" si="36"/>
        <v>5985</v>
      </c>
      <c r="F1199">
        <f t="shared" si="37"/>
        <v>44.361111111111107</v>
      </c>
    </row>
    <row r="1200" spans="1:6">
      <c r="A1200">
        <v>36.1</v>
      </c>
      <c r="B1200">
        <v>3</v>
      </c>
      <c r="C1200">
        <v>156.19999999999999</v>
      </c>
      <c r="D1200">
        <f t="shared" si="36"/>
        <v>5990</v>
      </c>
      <c r="F1200">
        <f t="shared" si="37"/>
        <v>43.388888888888886</v>
      </c>
    </row>
    <row r="1201" spans="1:6">
      <c r="A1201">
        <v>34.299999999999997</v>
      </c>
      <c r="B1201">
        <v>3</v>
      </c>
      <c r="C1201">
        <v>151.80000000000001</v>
      </c>
      <c r="D1201">
        <f t="shared" si="36"/>
        <v>5995</v>
      </c>
      <c r="F1201">
        <f t="shared" si="37"/>
        <v>42.166666666666671</v>
      </c>
    </row>
    <row r="1202" spans="1:6">
      <c r="A1202">
        <v>30.7</v>
      </c>
      <c r="B1202">
        <v>3</v>
      </c>
      <c r="C1202">
        <v>149.1</v>
      </c>
      <c r="D1202">
        <f t="shared" si="36"/>
        <v>6000</v>
      </c>
      <c r="F1202">
        <f t="shared" si="37"/>
        <v>41.416666666666664</v>
      </c>
    </row>
    <row r="1203" spans="1:6">
      <c r="A1203">
        <v>30.7</v>
      </c>
      <c r="B1203">
        <v>3</v>
      </c>
      <c r="C1203">
        <v>144.1</v>
      </c>
      <c r="D1203">
        <f t="shared" si="36"/>
        <v>6005</v>
      </c>
      <c r="F1203">
        <f t="shared" si="37"/>
        <v>40.027777777777779</v>
      </c>
    </row>
    <row r="1204" spans="1:6">
      <c r="A1204">
        <v>26.7</v>
      </c>
      <c r="B1204">
        <v>3</v>
      </c>
      <c r="C1204">
        <v>140.5</v>
      </c>
      <c r="D1204">
        <f t="shared" si="36"/>
        <v>6010</v>
      </c>
      <c r="F1204">
        <f t="shared" si="37"/>
        <v>39.027777777777779</v>
      </c>
    </row>
    <row r="1205" spans="1:6">
      <c r="A1205">
        <v>30.7</v>
      </c>
      <c r="B1205">
        <v>3</v>
      </c>
      <c r="C1205">
        <v>137.30000000000001</v>
      </c>
      <c r="D1205">
        <f t="shared" si="36"/>
        <v>6015</v>
      </c>
      <c r="F1205">
        <f t="shared" si="37"/>
        <v>38.138888888888893</v>
      </c>
    </row>
    <row r="1206" spans="1:6">
      <c r="A1206">
        <v>26.7</v>
      </c>
      <c r="B1206">
        <v>3</v>
      </c>
      <c r="C1206">
        <v>131.80000000000001</v>
      </c>
      <c r="D1206">
        <f t="shared" si="36"/>
        <v>6020</v>
      </c>
      <c r="F1206">
        <f t="shared" si="37"/>
        <v>36.611111111111114</v>
      </c>
    </row>
    <row r="1207" spans="1:6">
      <c r="A1207">
        <v>23.2</v>
      </c>
      <c r="B1207">
        <v>3</v>
      </c>
      <c r="C1207">
        <v>128.6</v>
      </c>
      <c r="D1207">
        <f t="shared" si="36"/>
        <v>6025</v>
      </c>
      <c r="F1207">
        <f t="shared" si="37"/>
        <v>35.722222222222221</v>
      </c>
    </row>
    <row r="1208" spans="1:6">
      <c r="A1208">
        <v>19.600000000000001</v>
      </c>
      <c r="B1208">
        <v>3</v>
      </c>
      <c r="C1208">
        <v>124.5</v>
      </c>
      <c r="D1208">
        <f t="shared" si="36"/>
        <v>6030</v>
      </c>
      <c r="F1208">
        <f t="shared" si="37"/>
        <v>34.583333333333336</v>
      </c>
    </row>
    <row r="1209" spans="1:6">
      <c r="A1209">
        <v>23.2</v>
      </c>
      <c r="B1209">
        <v>3</v>
      </c>
      <c r="C1209">
        <v>122.1</v>
      </c>
      <c r="D1209">
        <f t="shared" si="36"/>
        <v>6035</v>
      </c>
      <c r="F1209">
        <f t="shared" si="37"/>
        <v>33.916666666666664</v>
      </c>
    </row>
    <row r="1210" spans="1:6">
      <c r="A1210">
        <v>17.8</v>
      </c>
      <c r="B1210">
        <v>3</v>
      </c>
      <c r="C1210">
        <v>117.8</v>
      </c>
      <c r="D1210">
        <f t="shared" si="36"/>
        <v>6040</v>
      </c>
      <c r="F1210">
        <f t="shared" si="37"/>
        <v>32.722222222222221</v>
      </c>
    </row>
    <row r="1211" spans="1:6">
      <c r="A1211">
        <v>12.5</v>
      </c>
      <c r="B1211">
        <v>3</v>
      </c>
      <c r="C1211">
        <v>114.2</v>
      </c>
      <c r="D1211">
        <f t="shared" si="36"/>
        <v>6045</v>
      </c>
      <c r="F1211">
        <f t="shared" si="37"/>
        <v>31.722222222222221</v>
      </c>
    </row>
    <row r="1212" spans="1:6">
      <c r="A1212">
        <v>7.1</v>
      </c>
      <c r="B1212">
        <v>3</v>
      </c>
      <c r="C1212">
        <v>111.3</v>
      </c>
      <c r="D1212">
        <f t="shared" si="36"/>
        <v>6050</v>
      </c>
      <c r="F1212">
        <f t="shared" si="37"/>
        <v>30.916666666666664</v>
      </c>
    </row>
    <row r="1213" spans="1:6">
      <c r="A1213">
        <v>1.8</v>
      </c>
      <c r="B1213">
        <v>3</v>
      </c>
      <c r="C1213">
        <v>109.3</v>
      </c>
      <c r="D1213">
        <f t="shared" si="36"/>
        <v>6055</v>
      </c>
      <c r="F1213">
        <f t="shared" si="37"/>
        <v>30.361111111111111</v>
      </c>
    </row>
    <row r="1214" spans="1:6">
      <c r="A1214">
        <v>8.9</v>
      </c>
      <c r="B1214">
        <v>3</v>
      </c>
      <c r="C1214">
        <v>106.1</v>
      </c>
      <c r="D1214">
        <f t="shared" si="36"/>
        <v>6060</v>
      </c>
      <c r="F1214">
        <f t="shared" si="37"/>
        <v>29.472222222222221</v>
      </c>
    </row>
    <row r="1215" spans="1:6">
      <c r="A1215">
        <v>7.1</v>
      </c>
      <c r="B1215">
        <v>3</v>
      </c>
      <c r="C1215">
        <v>105.2</v>
      </c>
      <c r="D1215">
        <f t="shared" si="36"/>
        <v>6065</v>
      </c>
      <c r="F1215">
        <f t="shared" si="37"/>
        <v>29.222222222222221</v>
      </c>
    </row>
    <row r="1216" spans="1:6">
      <c r="A1216">
        <v>5.3</v>
      </c>
      <c r="B1216">
        <v>3</v>
      </c>
      <c r="C1216">
        <v>102.5</v>
      </c>
      <c r="D1216">
        <f t="shared" si="36"/>
        <v>6070</v>
      </c>
      <c r="F1216">
        <f t="shared" si="37"/>
        <v>28.472222222222221</v>
      </c>
    </row>
    <row r="1217" spans="1:6">
      <c r="A1217">
        <v>0</v>
      </c>
      <c r="B1217">
        <v>3</v>
      </c>
      <c r="C1217">
        <v>101.2</v>
      </c>
      <c r="D1217">
        <f t="shared" si="36"/>
        <v>6075</v>
      </c>
      <c r="F1217">
        <f t="shared" si="37"/>
        <v>28.111111111111111</v>
      </c>
    </row>
    <row r="1218" spans="1:6">
      <c r="A1218">
        <v>0</v>
      </c>
      <c r="B1218">
        <v>3</v>
      </c>
      <c r="C1218">
        <v>99.8</v>
      </c>
      <c r="D1218">
        <f t="shared" si="36"/>
        <v>6080</v>
      </c>
      <c r="F1218">
        <f t="shared" si="37"/>
        <v>27.722222222222221</v>
      </c>
    </row>
    <row r="1219" spans="1:6">
      <c r="A1219">
        <v>0</v>
      </c>
      <c r="B1219">
        <v>3</v>
      </c>
      <c r="C1219">
        <v>97.8</v>
      </c>
      <c r="D1219">
        <f t="shared" ref="D1219:D1282" si="38">(ROW()-2)*5</f>
        <v>6085</v>
      </c>
      <c r="F1219">
        <f t="shared" ref="F1219:F1282" si="39">C1219/3.6</f>
        <v>27.166666666666664</v>
      </c>
    </row>
    <row r="1220" spans="1:6">
      <c r="A1220">
        <v>0</v>
      </c>
      <c r="B1220">
        <v>3</v>
      </c>
      <c r="C1220">
        <v>96.3</v>
      </c>
      <c r="D1220">
        <f t="shared" si="38"/>
        <v>6090</v>
      </c>
      <c r="F1220">
        <f t="shared" si="39"/>
        <v>26.75</v>
      </c>
    </row>
    <row r="1221" spans="1:6">
      <c r="A1221">
        <v>0</v>
      </c>
      <c r="B1221">
        <v>3</v>
      </c>
      <c r="C1221">
        <v>95.8</v>
      </c>
      <c r="D1221">
        <f t="shared" si="38"/>
        <v>6095</v>
      </c>
      <c r="F1221">
        <f t="shared" si="39"/>
        <v>26.611111111111111</v>
      </c>
    </row>
    <row r="1222" spans="1:6">
      <c r="A1222">
        <v>0</v>
      </c>
      <c r="B1222">
        <v>3</v>
      </c>
      <c r="C1222">
        <v>96.3</v>
      </c>
      <c r="D1222">
        <f t="shared" si="38"/>
        <v>6100</v>
      </c>
      <c r="F1222">
        <f t="shared" si="39"/>
        <v>26.75</v>
      </c>
    </row>
    <row r="1223" spans="1:6">
      <c r="A1223">
        <v>0</v>
      </c>
      <c r="B1223">
        <v>3</v>
      </c>
      <c r="C1223">
        <v>96.9</v>
      </c>
      <c r="D1223">
        <f t="shared" si="38"/>
        <v>6105</v>
      </c>
      <c r="F1223">
        <f t="shared" si="39"/>
        <v>26.916666666666668</v>
      </c>
    </row>
    <row r="1224" spans="1:6">
      <c r="A1224">
        <v>0</v>
      </c>
      <c r="B1224">
        <v>3</v>
      </c>
      <c r="C1224">
        <v>97.2</v>
      </c>
      <c r="D1224">
        <f t="shared" si="38"/>
        <v>6110</v>
      </c>
      <c r="F1224">
        <f t="shared" si="39"/>
        <v>27</v>
      </c>
    </row>
    <row r="1225" spans="1:6">
      <c r="A1225">
        <v>0</v>
      </c>
      <c r="B1225">
        <v>3</v>
      </c>
      <c r="C1225">
        <v>98.2</v>
      </c>
      <c r="D1225">
        <f t="shared" si="38"/>
        <v>6115</v>
      </c>
      <c r="F1225">
        <f t="shared" si="39"/>
        <v>27.277777777777779</v>
      </c>
    </row>
    <row r="1226" spans="1:6">
      <c r="A1226">
        <v>0</v>
      </c>
      <c r="B1226">
        <v>3</v>
      </c>
      <c r="C1226">
        <v>98.7</v>
      </c>
      <c r="D1226">
        <f t="shared" si="38"/>
        <v>6120</v>
      </c>
      <c r="F1226">
        <f t="shared" si="39"/>
        <v>27.416666666666668</v>
      </c>
    </row>
    <row r="1227" spans="1:6">
      <c r="A1227">
        <v>0</v>
      </c>
      <c r="B1227">
        <v>3</v>
      </c>
      <c r="C1227">
        <v>99.9</v>
      </c>
      <c r="D1227">
        <f t="shared" si="38"/>
        <v>6125</v>
      </c>
      <c r="F1227">
        <f t="shared" si="39"/>
        <v>27.75</v>
      </c>
    </row>
    <row r="1228" spans="1:6">
      <c r="A1228">
        <v>0</v>
      </c>
      <c r="B1228">
        <v>3</v>
      </c>
      <c r="C1228">
        <v>101.1</v>
      </c>
      <c r="D1228">
        <f t="shared" si="38"/>
        <v>6130</v>
      </c>
      <c r="F1228">
        <f t="shared" si="39"/>
        <v>28.083333333333332</v>
      </c>
    </row>
    <row r="1229" spans="1:6">
      <c r="A1229">
        <v>0</v>
      </c>
      <c r="B1229">
        <v>3</v>
      </c>
      <c r="C1229">
        <v>102.1</v>
      </c>
      <c r="D1229">
        <f t="shared" si="38"/>
        <v>6135</v>
      </c>
      <c r="F1229">
        <f t="shared" si="39"/>
        <v>28.361111111111107</v>
      </c>
    </row>
    <row r="1230" spans="1:6">
      <c r="A1230">
        <v>0</v>
      </c>
      <c r="B1230">
        <v>3</v>
      </c>
      <c r="C1230">
        <v>102.8</v>
      </c>
      <c r="D1230">
        <f t="shared" si="38"/>
        <v>6140</v>
      </c>
      <c r="F1230">
        <f t="shared" si="39"/>
        <v>28.555555555555554</v>
      </c>
    </row>
    <row r="1231" spans="1:6">
      <c r="A1231">
        <v>0</v>
      </c>
      <c r="B1231">
        <v>3</v>
      </c>
      <c r="C1231">
        <v>104.7</v>
      </c>
      <c r="D1231">
        <f t="shared" si="38"/>
        <v>6145</v>
      </c>
      <c r="F1231">
        <f t="shared" si="39"/>
        <v>29.083333333333332</v>
      </c>
    </row>
    <row r="1232" spans="1:6">
      <c r="A1232">
        <v>0</v>
      </c>
      <c r="B1232">
        <v>3</v>
      </c>
      <c r="C1232">
        <v>105.9</v>
      </c>
      <c r="D1232">
        <f t="shared" si="38"/>
        <v>6150</v>
      </c>
      <c r="F1232">
        <f t="shared" si="39"/>
        <v>29.416666666666668</v>
      </c>
    </row>
    <row r="1233" spans="1:6">
      <c r="A1233">
        <v>0</v>
      </c>
      <c r="B1233">
        <v>3</v>
      </c>
      <c r="C1233">
        <v>107.1</v>
      </c>
      <c r="D1233">
        <f t="shared" si="38"/>
        <v>6155</v>
      </c>
      <c r="F1233">
        <f t="shared" si="39"/>
        <v>29.749999999999996</v>
      </c>
    </row>
    <row r="1234" spans="1:6">
      <c r="A1234">
        <v>0</v>
      </c>
      <c r="B1234">
        <v>3</v>
      </c>
      <c r="C1234">
        <v>108.5</v>
      </c>
      <c r="D1234">
        <f t="shared" si="38"/>
        <v>6160</v>
      </c>
      <c r="F1234">
        <f t="shared" si="39"/>
        <v>30.138888888888889</v>
      </c>
    </row>
    <row r="1235" spans="1:6">
      <c r="A1235">
        <v>0</v>
      </c>
      <c r="B1235">
        <v>3</v>
      </c>
      <c r="C1235">
        <v>109.5</v>
      </c>
      <c r="D1235">
        <f t="shared" si="38"/>
        <v>6165</v>
      </c>
      <c r="F1235">
        <f t="shared" si="39"/>
        <v>30.416666666666664</v>
      </c>
    </row>
    <row r="1236" spans="1:6">
      <c r="A1236">
        <v>0</v>
      </c>
      <c r="B1236">
        <v>3</v>
      </c>
      <c r="C1236">
        <v>110.4</v>
      </c>
      <c r="D1236">
        <f t="shared" si="38"/>
        <v>6170</v>
      </c>
      <c r="F1236">
        <f t="shared" si="39"/>
        <v>30.666666666666668</v>
      </c>
    </row>
    <row r="1237" spans="1:6">
      <c r="A1237">
        <v>0</v>
      </c>
      <c r="B1237">
        <v>3</v>
      </c>
      <c r="C1237">
        <v>111.5</v>
      </c>
      <c r="D1237">
        <f t="shared" si="38"/>
        <v>6175</v>
      </c>
      <c r="F1237">
        <f t="shared" si="39"/>
        <v>30.972222222222221</v>
      </c>
    </row>
    <row r="1238" spans="1:6">
      <c r="A1238">
        <v>0</v>
      </c>
      <c r="B1238">
        <v>3</v>
      </c>
      <c r="C1238">
        <v>112.5</v>
      </c>
      <c r="D1238">
        <f t="shared" si="38"/>
        <v>6180</v>
      </c>
      <c r="F1238">
        <f t="shared" si="39"/>
        <v>31.25</v>
      </c>
    </row>
    <row r="1239" spans="1:6">
      <c r="A1239">
        <v>0</v>
      </c>
      <c r="B1239">
        <v>3</v>
      </c>
      <c r="C1239">
        <v>113.4</v>
      </c>
      <c r="D1239">
        <f t="shared" si="38"/>
        <v>6185</v>
      </c>
      <c r="F1239">
        <f t="shared" si="39"/>
        <v>31.5</v>
      </c>
    </row>
    <row r="1240" spans="1:6">
      <c r="A1240">
        <v>0</v>
      </c>
      <c r="B1240">
        <v>3</v>
      </c>
      <c r="C1240">
        <v>114.3</v>
      </c>
      <c r="D1240">
        <f t="shared" si="38"/>
        <v>6190</v>
      </c>
      <c r="F1240">
        <f t="shared" si="39"/>
        <v>31.75</v>
      </c>
    </row>
    <row r="1241" spans="1:6">
      <c r="A1241">
        <v>0</v>
      </c>
      <c r="B1241">
        <v>3</v>
      </c>
      <c r="C1241">
        <v>115.4</v>
      </c>
      <c r="D1241">
        <f t="shared" si="38"/>
        <v>6195</v>
      </c>
      <c r="F1241">
        <f t="shared" si="39"/>
        <v>32.055555555555557</v>
      </c>
    </row>
    <row r="1242" spans="1:6">
      <c r="A1242">
        <v>0</v>
      </c>
      <c r="B1242">
        <v>3</v>
      </c>
      <c r="C1242">
        <v>116.4</v>
      </c>
      <c r="D1242">
        <f t="shared" si="38"/>
        <v>6200</v>
      </c>
      <c r="F1242">
        <f t="shared" si="39"/>
        <v>32.333333333333336</v>
      </c>
    </row>
    <row r="1243" spans="1:6">
      <c r="A1243">
        <v>0</v>
      </c>
      <c r="B1243">
        <v>3</v>
      </c>
      <c r="C1243">
        <v>117.9</v>
      </c>
      <c r="D1243">
        <f t="shared" si="38"/>
        <v>6205</v>
      </c>
      <c r="F1243">
        <f t="shared" si="39"/>
        <v>32.75</v>
      </c>
    </row>
    <row r="1244" spans="1:6">
      <c r="A1244">
        <v>0</v>
      </c>
      <c r="B1244">
        <v>3</v>
      </c>
      <c r="C1244">
        <v>117.8</v>
      </c>
      <c r="D1244">
        <f t="shared" si="38"/>
        <v>6210</v>
      </c>
      <c r="F1244">
        <f t="shared" si="39"/>
        <v>32.722222222222221</v>
      </c>
    </row>
    <row r="1245" spans="1:6">
      <c r="A1245">
        <v>0</v>
      </c>
      <c r="B1245">
        <v>3</v>
      </c>
      <c r="C1245">
        <v>119.4</v>
      </c>
      <c r="D1245">
        <f t="shared" si="38"/>
        <v>6215</v>
      </c>
      <c r="F1245">
        <f t="shared" si="39"/>
        <v>33.166666666666664</v>
      </c>
    </row>
    <row r="1246" spans="1:6">
      <c r="A1246">
        <v>0</v>
      </c>
      <c r="B1246">
        <v>3</v>
      </c>
      <c r="C1246">
        <v>120</v>
      </c>
      <c r="D1246">
        <f t="shared" si="38"/>
        <v>6220</v>
      </c>
      <c r="F1246">
        <f t="shared" si="39"/>
        <v>33.333333333333336</v>
      </c>
    </row>
    <row r="1247" spans="1:6">
      <c r="A1247">
        <v>0</v>
      </c>
      <c r="B1247">
        <v>3</v>
      </c>
      <c r="C1247">
        <v>122</v>
      </c>
      <c r="D1247">
        <f t="shared" si="38"/>
        <v>6225</v>
      </c>
      <c r="F1247">
        <f t="shared" si="39"/>
        <v>33.888888888888886</v>
      </c>
    </row>
    <row r="1248" spans="1:6">
      <c r="A1248">
        <v>0</v>
      </c>
      <c r="B1248">
        <v>3</v>
      </c>
      <c r="C1248">
        <v>123.6</v>
      </c>
      <c r="D1248">
        <f t="shared" si="38"/>
        <v>6230</v>
      </c>
      <c r="F1248">
        <f t="shared" si="39"/>
        <v>34.333333333333329</v>
      </c>
    </row>
    <row r="1249" spans="1:6">
      <c r="A1249">
        <v>0</v>
      </c>
      <c r="B1249">
        <v>3</v>
      </c>
      <c r="C1249">
        <v>126.5</v>
      </c>
      <c r="D1249">
        <f t="shared" si="38"/>
        <v>6235</v>
      </c>
      <c r="F1249">
        <f t="shared" si="39"/>
        <v>35.138888888888886</v>
      </c>
    </row>
    <row r="1250" spans="1:6">
      <c r="A1250">
        <v>0</v>
      </c>
      <c r="B1250">
        <v>3</v>
      </c>
      <c r="C1250">
        <v>129.69999999999999</v>
      </c>
      <c r="D1250">
        <f t="shared" si="38"/>
        <v>6240</v>
      </c>
      <c r="F1250">
        <f t="shared" si="39"/>
        <v>36.027777777777771</v>
      </c>
    </row>
    <row r="1251" spans="1:6">
      <c r="A1251">
        <v>0</v>
      </c>
      <c r="B1251">
        <v>3</v>
      </c>
      <c r="C1251">
        <v>131.80000000000001</v>
      </c>
      <c r="D1251">
        <f t="shared" si="38"/>
        <v>6245</v>
      </c>
      <c r="F1251">
        <f t="shared" si="39"/>
        <v>36.611111111111114</v>
      </c>
    </row>
    <row r="1252" spans="1:6">
      <c r="A1252">
        <v>0</v>
      </c>
      <c r="B1252">
        <v>3</v>
      </c>
      <c r="C1252">
        <v>135</v>
      </c>
      <c r="D1252">
        <f t="shared" si="38"/>
        <v>6250</v>
      </c>
      <c r="F1252">
        <f t="shared" si="39"/>
        <v>37.5</v>
      </c>
    </row>
    <row r="1253" spans="1:6">
      <c r="A1253">
        <v>0</v>
      </c>
      <c r="B1253">
        <v>3</v>
      </c>
      <c r="C1253">
        <v>137.30000000000001</v>
      </c>
      <c r="D1253">
        <f t="shared" si="38"/>
        <v>6255</v>
      </c>
      <c r="F1253">
        <f t="shared" si="39"/>
        <v>38.138888888888893</v>
      </c>
    </row>
    <row r="1254" spans="1:6">
      <c r="A1254">
        <v>0</v>
      </c>
      <c r="B1254">
        <v>3</v>
      </c>
      <c r="C1254">
        <v>139.80000000000001</v>
      </c>
      <c r="D1254">
        <f t="shared" si="38"/>
        <v>6260</v>
      </c>
      <c r="F1254">
        <f t="shared" si="39"/>
        <v>38.833333333333336</v>
      </c>
    </row>
    <row r="1255" spans="1:6">
      <c r="A1255">
        <v>0</v>
      </c>
      <c r="B1255">
        <v>3</v>
      </c>
      <c r="C1255">
        <v>142.1</v>
      </c>
      <c r="D1255">
        <f t="shared" si="38"/>
        <v>6265</v>
      </c>
      <c r="F1255">
        <f t="shared" si="39"/>
        <v>39.472222222222221</v>
      </c>
    </row>
    <row r="1256" spans="1:6">
      <c r="A1256">
        <v>0</v>
      </c>
      <c r="B1256">
        <v>3</v>
      </c>
      <c r="C1256">
        <v>144.9</v>
      </c>
      <c r="D1256">
        <f t="shared" si="38"/>
        <v>6270</v>
      </c>
      <c r="F1256">
        <f t="shared" si="39"/>
        <v>40.25</v>
      </c>
    </row>
    <row r="1257" spans="1:6">
      <c r="A1257">
        <v>0</v>
      </c>
      <c r="B1257">
        <v>3</v>
      </c>
      <c r="C1257">
        <v>147.1</v>
      </c>
      <c r="D1257">
        <f t="shared" si="38"/>
        <v>6275</v>
      </c>
      <c r="F1257">
        <f t="shared" si="39"/>
        <v>40.861111111111107</v>
      </c>
    </row>
    <row r="1258" spans="1:6">
      <c r="A1258">
        <v>0</v>
      </c>
      <c r="B1258">
        <v>3</v>
      </c>
      <c r="C1258">
        <v>150</v>
      </c>
      <c r="D1258">
        <f t="shared" si="38"/>
        <v>6280</v>
      </c>
      <c r="F1258">
        <f t="shared" si="39"/>
        <v>41.666666666666664</v>
      </c>
    </row>
    <row r="1259" spans="1:6">
      <c r="A1259">
        <v>0</v>
      </c>
      <c r="B1259">
        <v>3</v>
      </c>
      <c r="C1259">
        <v>152.4</v>
      </c>
      <c r="D1259">
        <f t="shared" si="38"/>
        <v>6285</v>
      </c>
      <c r="F1259">
        <f t="shared" si="39"/>
        <v>42.333333333333336</v>
      </c>
    </row>
    <row r="1260" spans="1:6">
      <c r="A1260">
        <v>0</v>
      </c>
      <c r="B1260">
        <v>3</v>
      </c>
      <c r="C1260">
        <v>154.4</v>
      </c>
      <c r="D1260">
        <f t="shared" si="38"/>
        <v>6290</v>
      </c>
      <c r="F1260">
        <f t="shared" si="39"/>
        <v>42.888888888888893</v>
      </c>
    </row>
    <row r="1261" spans="1:6">
      <c r="A1261">
        <v>0</v>
      </c>
      <c r="B1261">
        <v>3</v>
      </c>
      <c r="C1261">
        <v>156.6</v>
      </c>
      <c r="D1261">
        <f t="shared" si="38"/>
        <v>6295</v>
      </c>
      <c r="F1261">
        <f t="shared" si="39"/>
        <v>43.5</v>
      </c>
    </row>
    <row r="1262" spans="1:6">
      <c r="A1262">
        <v>0</v>
      </c>
      <c r="B1262">
        <v>3</v>
      </c>
      <c r="C1262">
        <v>157.5</v>
      </c>
      <c r="D1262">
        <f t="shared" si="38"/>
        <v>6300</v>
      </c>
      <c r="F1262">
        <f t="shared" si="39"/>
        <v>43.75</v>
      </c>
    </row>
    <row r="1263" spans="1:6">
      <c r="A1263">
        <v>0</v>
      </c>
      <c r="B1263">
        <v>3</v>
      </c>
      <c r="C1263">
        <v>161.30000000000001</v>
      </c>
      <c r="D1263">
        <f t="shared" si="38"/>
        <v>6305</v>
      </c>
      <c r="F1263">
        <f t="shared" si="39"/>
        <v>44.805555555555557</v>
      </c>
    </row>
    <row r="1264" spans="1:6">
      <c r="A1264">
        <v>0</v>
      </c>
      <c r="B1264">
        <v>3</v>
      </c>
      <c r="C1264">
        <v>162.80000000000001</v>
      </c>
      <c r="D1264">
        <f t="shared" si="38"/>
        <v>6310</v>
      </c>
      <c r="F1264">
        <f t="shared" si="39"/>
        <v>45.222222222222221</v>
      </c>
    </row>
    <row r="1265" spans="1:6">
      <c r="A1265">
        <v>0</v>
      </c>
      <c r="B1265">
        <v>3</v>
      </c>
      <c r="C1265">
        <v>166.2</v>
      </c>
      <c r="D1265">
        <f t="shared" si="38"/>
        <v>6315</v>
      </c>
      <c r="F1265">
        <f t="shared" si="39"/>
        <v>46.166666666666664</v>
      </c>
    </row>
    <row r="1266" spans="1:6">
      <c r="A1266">
        <v>0</v>
      </c>
      <c r="B1266">
        <v>3</v>
      </c>
      <c r="C1266">
        <v>168.5</v>
      </c>
      <c r="D1266">
        <f t="shared" si="38"/>
        <v>6320</v>
      </c>
      <c r="F1266">
        <f t="shared" si="39"/>
        <v>46.805555555555557</v>
      </c>
    </row>
    <row r="1267" spans="1:6">
      <c r="A1267">
        <v>0</v>
      </c>
      <c r="B1267">
        <v>3</v>
      </c>
      <c r="C1267">
        <v>170.2</v>
      </c>
      <c r="D1267">
        <f t="shared" si="38"/>
        <v>6325</v>
      </c>
      <c r="F1267">
        <f t="shared" si="39"/>
        <v>47.277777777777771</v>
      </c>
    </row>
    <row r="1268" spans="1:6">
      <c r="A1268">
        <v>0</v>
      </c>
      <c r="B1268">
        <v>3</v>
      </c>
      <c r="C1268">
        <v>171.7</v>
      </c>
      <c r="D1268">
        <f t="shared" si="38"/>
        <v>6330</v>
      </c>
      <c r="F1268">
        <f t="shared" si="39"/>
        <v>47.694444444444443</v>
      </c>
    </row>
    <row r="1269" spans="1:6">
      <c r="A1269">
        <v>0</v>
      </c>
      <c r="B1269">
        <v>3</v>
      </c>
      <c r="C1269">
        <v>174.2</v>
      </c>
      <c r="D1269">
        <f t="shared" si="38"/>
        <v>6335</v>
      </c>
      <c r="F1269">
        <f t="shared" si="39"/>
        <v>48.388888888888886</v>
      </c>
    </row>
    <row r="1270" spans="1:6">
      <c r="A1270">
        <v>0</v>
      </c>
      <c r="B1270">
        <v>3</v>
      </c>
      <c r="C1270">
        <v>175.9</v>
      </c>
      <c r="D1270">
        <f t="shared" si="38"/>
        <v>6340</v>
      </c>
      <c r="F1270">
        <f t="shared" si="39"/>
        <v>48.861111111111114</v>
      </c>
    </row>
    <row r="1271" spans="1:6">
      <c r="A1271">
        <v>0</v>
      </c>
      <c r="B1271">
        <v>3</v>
      </c>
      <c r="C1271">
        <v>179.3</v>
      </c>
      <c r="D1271">
        <f t="shared" si="38"/>
        <v>6345</v>
      </c>
      <c r="F1271">
        <f t="shared" si="39"/>
        <v>49.805555555555557</v>
      </c>
    </row>
    <row r="1272" spans="1:6">
      <c r="A1272">
        <v>0</v>
      </c>
      <c r="B1272">
        <v>4</v>
      </c>
      <c r="C1272">
        <v>180.4</v>
      </c>
      <c r="D1272">
        <f t="shared" si="38"/>
        <v>6350</v>
      </c>
      <c r="F1272">
        <f t="shared" si="39"/>
        <v>50.111111111111114</v>
      </c>
    </row>
    <row r="1273" spans="1:6">
      <c r="A1273">
        <v>0</v>
      </c>
      <c r="B1273">
        <v>4</v>
      </c>
      <c r="C1273">
        <v>181.5</v>
      </c>
      <c r="D1273">
        <f t="shared" si="38"/>
        <v>6355</v>
      </c>
      <c r="F1273">
        <f t="shared" si="39"/>
        <v>50.416666666666664</v>
      </c>
    </row>
    <row r="1274" spans="1:6">
      <c r="A1274">
        <v>0</v>
      </c>
      <c r="B1274">
        <v>4</v>
      </c>
      <c r="C1274">
        <v>182.8</v>
      </c>
      <c r="D1274">
        <f t="shared" si="38"/>
        <v>6360</v>
      </c>
      <c r="F1274">
        <f t="shared" si="39"/>
        <v>50.777777777777779</v>
      </c>
    </row>
    <row r="1275" spans="1:6">
      <c r="A1275">
        <v>0</v>
      </c>
      <c r="B1275">
        <v>4</v>
      </c>
      <c r="C1275">
        <v>184.2</v>
      </c>
      <c r="D1275">
        <f t="shared" si="38"/>
        <v>6365</v>
      </c>
      <c r="F1275">
        <f t="shared" si="39"/>
        <v>51.166666666666664</v>
      </c>
    </row>
    <row r="1276" spans="1:6">
      <c r="A1276">
        <v>0</v>
      </c>
      <c r="B1276">
        <v>4</v>
      </c>
      <c r="C1276">
        <v>186.1</v>
      </c>
      <c r="D1276">
        <f t="shared" si="38"/>
        <v>6370</v>
      </c>
      <c r="F1276">
        <f t="shared" si="39"/>
        <v>51.694444444444443</v>
      </c>
    </row>
    <row r="1277" spans="1:6">
      <c r="A1277">
        <v>0</v>
      </c>
      <c r="B1277">
        <v>4</v>
      </c>
      <c r="C1277">
        <v>186.9</v>
      </c>
      <c r="D1277">
        <f t="shared" si="38"/>
        <v>6375</v>
      </c>
      <c r="F1277">
        <f t="shared" si="39"/>
        <v>51.916666666666664</v>
      </c>
    </row>
    <row r="1278" spans="1:6">
      <c r="A1278">
        <v>0</v>
      </c>
      <c r="B1278">
        <v>4</v>
      </c>
      <c r="C1278">
        <v>188.4</v>
      </c>
      <c r="D1278">
        <f t="shared" si="38"/>
        <v>6380</v>
      </c>
      <c r="F1278">
        <f t="shared" si="39"/>
        <v>52.333333333333336</v>
      </c>
    </row>
    <row r="1279" spans="1:6">
      <c r="A1279">
        <v>0</v>
      </c>
      <c r="B1279">
        <v>4</v>
      </c>
      <c r="C1279">
        <v>190.3</v>
      </c>
      <c r="D1279">
        <f t="shared" si="38"/>
        <v>6385</v>
      </c>
      <c r="F1279">
        <f t="shared" si="39"/>
        <v>52.861111111111114</v>
      </c>
    </row>
    <row r="1280" spans="1:6">
      <c r="A1280">
        <v>0</v>
      </c>
      <c r="B1280">
        <v>4</v>
      </c>
      <c r="C1280">
        <v>192.1</v>
      </c>
      <c r="D1280">
        <f t="shared" si="38"/>
        <v>6390</v>
      </c>
      <c r="F1280">
        <f t="shared" si="39"/>
        <v>53.361111111111107</v>
      </c>
    </row>
    <row r="1281" spans="1:6">
      <c r="A1281">
        <v>0</v>
      </c>
      <c r="B1281">
        <v>4</v>
      </c>
      <c r="C1281">
        <v>194.6</v>
      </c>
      <c r="D1281">
        <f t="shared" si="38"/>
        <v>6395</v>
      </c>
      <c r="F1281">
        <f t="shared" si="39"/>
        <v>54.05555555555555</v>
      </c>
    </row>
    <row r="1282" spans="1:6">
      <c r="A1282">
        <v>0</v>
      </c>
      <c r="B1282">
        <v>4</v>
      </c>
      <c r="C1282">
        <v>194.9</v>
      </c>
      <c r="D1282">
        <f t="shared" si="38"/>
        <v>6400</v>
      </c>
      <c r="F1282">
        <f t="shared" si="39"/>
        <v>54.138888888888886</v>
      </c>
    </row>
    <row r="1283" spans="1:6">
      <c r="A1283">
        <v>0</v>
      </c>
      <c r="B1283">
        <v>4</v>
      </c>
      <c r="C1283">
        <v>196.9</v>
      </c>
      <c r="D1283">
        <f t="shared" ref="D1283:D1346" si="40">(ROW()-2)*5</f>
        <v>6405</v>
      </c>
      <c r="F1283">
        <f t="shared" ref="F1283:F1346" si="41">C1283/3.6</f>
        <v>54.694444444444443</v>
      </c>
    </row>
    <row r="1284" spans="1:6">
      <c r="A1284">
        <v>0</v>
      </c>
      <c r="B1284">
        <v>4</v>
      </c>
      <c r="C1284">
        <v>198.9</v>
      </c>
      <c r="D1284">
        <f t="shared" si="40"/>
        <v>6410</v>
      </c>
      <c r="F1284">
        <f t="shared" si="41"/>
        <v>55.25</v>
      </c>
    </row>
    <row r="1285" spans="1:6">
      <c r="A1285">
        <v>0</v>
      </c>
      <c r="B1285">
        <v>4</v>
      </c>
      <c r="C1285">
        <v>199.9</v>
      </c>
      <c r="D1285">
        <f t="shared" si="40"/>
        <v>6415</v>
      </c>
      <c r="F1285">
        <f t="shared" si="41"/>
        <v>55.527777777777779</v>
      </c>
    </row>
    <row r="1286" spans="1:6">
      <c r="A1286">
        <v>0</v>
      </c>
      <c r="B1286">
        <v>4</v>
      </c>
      <c r="C1286">
        <v>201.6</v>
      </c>
      <c r="D1286">
        <f t="shared" si="40"/>
        <v>6420</v>
      </c>
      <c r="F1286">
        <f t="shared" si="41"/>
        <v>56</v>
      </c>
    </row>
    <row r="1287" spans="1:6">
      <c r="A1287">
        <v>0</v>
      </c>
      <c r="B1287">
        <v>4</v>
      </c>
      <c r="C1287">
        <v>202.6</v>
      </c>
      <c r="D1287">
        <f t="shared" si="40"/>
        <v>6425</v>
      </c>
      <c r="F1287">
        <f t="shared" si="41"/>
        <v>56.277777777777771</v>
      </c>
    </row>
    <row r="1288" spans="1:6">
      <c r="A1288">
        <v>0</v>
      </c>
      <c r="B1288">
        <v>4</v>
      </c>
      <c r="C1288">
        <v>202.8</v>
      </c>
      <c r="D1288">
        <f t="shared" si="40"/>
        <v>6430</v>
      </c>
      <c r="F1288">
        <f t="shared" si="41"/>
        <v>56.333333333333336</v>
      </c>
    </row>
    <row r="1289" spans="1:6">
      <c r="A1289">
        <v>0</v>
      </c>
      <c r="B1289">
        <v>4</v>
      </c>
      <c r="C1289">
        <v>204</v>
      </c>
      <c r="D1289">
        <f t="shared" si="40"/>
        <v>6435</v>
      </c>
      <c r="F1289">
        <f t="shared" si="41"/>
        <v>56.666666666666664</v>
      </c>
    </row>
    <row r="1290" spans="1:6">
      <c r="A1290">
        <v>0</v>
      </c>
      <c r="B1290">
        <v>4</v>
      </c>
      <c r="C1290">
        <v>206.1</v>
      </c>
      <c r="D1290">
        <f t="shared" si="40"/>
        <v>6440</v>
      </c>
      <c r="F1290">
        <f t="shared" si="41"/>
        <v>57.25</v>
      </c>
    </row>
    <row r="1291" spans="1:6">
      <c r="A1291">
        <v>0</v>
      </c>
      <c r="B1291">
        <v>4</v>
      </c>
      <c r="C1291">
        <v>207.5</v>
      </c>
      <c r="D1291">
        <f t="shared" si="40"/>
        <v>6445</v>
      </c>
      <c r="F1291">
        <f t="shared" si="41"/>
        <v>57.638888888888886</v>
      </c>
    </row>
    <row r="1292" spans="1:6">
      <c r="A1292">
        <v>0</v>
      </c>
      <c r="B1292">
        <v>4</v>
      </c>
      <c r="C1292">
        <v>208.8</v>
      </c>
      <c r="D1292">
        <f t="shared" si="40"/>
        <v>6450</v>
      </c>
      <c r="F1292">
        <f t="shared" si="41"/>
        <v>58</v>
      </c>
    </row>
    <row r="1293" spans="1:6">
      <c r="A1293">
        <v>0</v>
      </c>
      <c r="B1293">
        <v>4</v>
      </c>
      <c r="C1293">
        <v>209.9</v>
      </c>
      <c r="D1293">
        <f t="shared" si="40"/>
        <v>6455</v>
      </c>
      <c r="F1293">
        <f t="shared" si="41"/>
        <v>58.305555555555557</v>
      </c>
    </row>
    <row r="1294" spans="1:6">
      <c r="A1294">
        <v>0</v>
      </c>
      <c r="B1294">
        <v>4</v>
      </c>
      <c r="C1294">
        <v>210.9</v>
      </c>
      <c r="D1294">
        <f t="shared" si="40"/>
        <v>6460</v>
      </c>
      <c r="F1294">
        <f t="shared" si="41"/>
        <v>58.583333333333336</v>
      </c>
    </row>
    <row r="1295" spans="1:6">
      <c r="A1295">
        <v>0</v>
      </c>
      <c r="B1295">
        <v>4</v>
      </c>
      <c r="C1295">
        <v>212.6</v>
      </c>
      <c r="D1295">
        <f t="shared" si="40"/>
        <v>6465</v>
      </c>
      <c r="F1295">
        <f t="shared" si="41"/>
        <v>59.05555555555555</v>
      </c>
    </row>
    <row r="1296" spans="1:6">
      <c r="A1296">
        <v>0</v>
      </c>
      <c r="B1296">
        <v>4</v>
      </c>
      <c r="C1296">
        <v>213.4</v>
      </c>
      <c r="D1296">
        <f t="shared" si="40"/>
        <v>6470</v>
      </c>
      <c r="F1296">
        <f t="shared" si="41"/>
        <v>59.277777777777779</v>
      </c>
    </row>
    <row r="1297" spans="1:6">
      <c r="A1297">
        <v>0</v>
      </c>
      <c r="B1297">
        <v>4</v>
      </c>
      <c r="C1297">
        <v>214.4</v>
      </c>
      <c r="D1297">
        <f t="shared" si="40"/>
        <v>6475</v>
      </c>
      <c r="F1297">
        <f t="shared" si="41"/>
        <v>59.555555555555557</v>
      </c>
    </row>
    <row r="1298" spans="1:6">
      <c r="A1298">
        <v>0</v>
      </c>
      <c r="B1298">
        <v>4</v>
      </c>
      <c r="C1298">
        <v>215.4</v>
      </c>
      <c r="D1298">
        <f t="shared" si="40"/>
        <v>6480</v>
      </c>
      <c r="F1298">
        <f t="shared" si="41"/>
        <v>59.833333333333336</v>
      </c>
    </row>
    <row r="1299" spans="1:6">
      <c r="A1299">
        <v>0</v>
      </c>
      <c r="B1299">
        <v>4</v>
      </c>
      <c r="C1299">
        <v>216.7</v>
      </c>
      <c r="D1299">
        <f t="shared" si="40"/>
        <v>6485</v>
      </c>
      <c r="F1299">
        <f t="shared" si="41"/>
        <v>60.194444444444443</v>
      </c>
    </row>
    <row r="1300" spans="1:6">
      <c r="A1300">
        <v>0</v>
      </c>
      <c r="B1300">
        <v>4</v>
      </c>
      <c r="C1300">
        <v>218</v>
      </c>
      <c r="D1300">
        <f t="shared" si="40"/>
        <v>6490</v>
      </c>
      <c r="F1300">
        <f t="shared" si="41"/>
        <v>60.555555555555557</v>
      </c>
    </row>
    <row r="1301" spans="1:6">
      <c r="A1301">
        <v>0</v>
      </c>
      <c r="B1301">
        <v>4</v>
      </c>
      <c r="C1301">
        <v>219.3</v>
      </c>
      <c r="D1301">
        <f t="shared" si="40"/>
        <v>6495</v>
      </c>
      <c r="F1301">
        <f t="shared" si="41"/>
        <v>60.916666666666671</v>
      </c>
    </row>
    <row r="1302" spans="1:6">
      <c r="A1302">
        <v>0</v>
      </c>
      <c r="B1302">
        <v>4</v>
      </c>
      <c r="C1302">
        <v>220.4</v>
      </c>
      <c r="D1302">
        <f t="shared" si="40"/>
        <v>6500</v>
      </c>
      <c r="F1302">
        <f t="shared" si="41"/>
        <v>61.222222222222221</v>
      </c>
    </row>
    <row r="1303" spans="1:6">
      <c r="A1303">
        <v>0</v>
      </c>
      <c r="B1303">
        <v>5</v>
      </c>
      <c r="C1303">
        <v>221.3</v>
      </c>
      <c r="D1303">
        <f t="shared" si="40"/>
        <v>6505</v>
      </c>
      <c r="F1303">
        <f t="shared" si="41"/>
        <v>61.472222222222221</v>
      </c>
    </row>
    <row r="1304" spans="1:6">
      <c r="A1304">
        <v>0</v>
      </c>
      <c r="B1304">
        <v>5</v>
      </c>
      <c r="C1304">
        <v>221.5</v>
      </c>
      <c r="D1304">
        <f t="shared" si="40"/>
        <v>6510</v>
      </c>
      <c r="F1304">
        <f t="shared" si="41"/>
        <v>61.527777777777779</v>
      </c>
    </row>
    <row r="1305" spans="1:6">
      <c r="A1305">
        <v>0</v>
      </c>
      <c r="B1305">
        <v>5</v>
      </c>
      <c r="C1305">
        <v>220.7</v>
      </c>
      <c r="D1305">
        <f t="shared" si="40"/>
        <v>6515</v>
      </c>
      <c r="F1305">
        <f t="shared" si="41"/>
        <v>61.30555555555555</v>
      </c>
    </row>
    <row r="1306" spans="1:6">
      <c r="A1306">
        <v>0</v>
      </c>
      <c r="B1306">
        <v>5</v>
      </c>
      <c r="C1306">
        <v>222.8</v>
      </c>
      <c r="D1306">
        <f t="shared" si="40"/>
        <v>6520</v>
      </c>
      <c r="F1306">
        <f t="shared" si="41"/>
        <v>61.888888888888893</v>
      </c>
    </row>
    <row r="1307" spans="1:6">
      <c r="A1307">
        <v>0</v>
      </c>
      <c r="B1307">
        <v>5</v>
      </c>
      <c r="C1307">
        <v>224</v>
      </c>
      <c r="D1307">
        <f t="shared" si="40"/>
        <v>6525</v>
      </c>
      <c r="F1307">
        <f t="shared" si="41"/>
        <v>62.222222222222221</v>
      </c>
    </row>
    <row r="1308" spans="1:6">
      <c r="A1308">
        <v>0</v>
      </c>
      <c r="B1308">
        <v>5</v>
      </c>
      <c r="C1308">
        <v>223.7</v>
      </c>
      <c r="D1308">
        <f t="shared" si="40"/>
        <v>6530</v>
      </c>
      <c r="F1308">
        <f t="shared" si="41"/>
        <v>62.138888888888886</v>
      </c>
    </row>
    <row r="1309" spans="1:6">
      <c r="A1309">
        <v>0</v>
      </c>
      <c r="B1309">
        <v>5</v>
      </c>
      <c r="C1309">
        <v>222.4</v>
      </c>
      <c r="D1309">
        <f t="shared" si="40"/>
        <v>6535</v>
      </c>
      <c r="F1309">
        <f t="shared" si="41"/>
        <v>61.777777777777779</v>
      </c>
    </row>
    <row r="1310" spans="1:6">
      <c r="A1310">
        <v>0</v>
      </c>
      <c r="B1310">
        <v>5</v>
      </c>
      <c r="C1310">
        <v>221.1</v>
      </c>
      <c r="D1310">
        <f t="shared" si="40"/>
        <v>6540</v>
      </c>
      <c r="F1310">
        <f t="shared" si="41"/>
        <v>61.416666666666664</v>
      </c>
    </row>
    <row r="1311" spans="1:6">
      <c r="A1311">
        <v>0</v>
      </c>
      <c r="B1311">
        <v>5</v>
      </c>
      <c r="C1311">
        <v>218.6</v>
      </c>
      <c r="D1311">
        <f t="shared" si="40"/>
        <v>6545</v>
      </c>
      <c r="F1311">
        <f t="shared" si="41"/>
        <v>60.722222222222221</v>
      </c>
    </row>
    <row r="1312" spans="1:6">
      <c r="A1312">
        <v>0</v>
      </c>
      <c r="B1312">
        <v>5</v>
      </c>
      <c r="C1312">
        <v>217</v>
      </c>
      <c r="D1312">
        <f t="shared" si="40"/>
        <v>6550</v>
      </c>
      <c r="F1312">
        <f t="shared" si="41"/>
        <v>60.277777777777779</v>
      </c>
    </row>
    <row r="1313" spans="1:6">
      <c r="A1313">
        <v>0</v>
      </c>
      <c r="B1313">
        <v>5</v>
      </c>
      <c r="C1313">
        <v>214.2</v>
      </c>
      <c r="D1313">
        <f t="shared" si="40"/>
        <v>6555</v>
      </c>
      <c r="F1313">
        <f t="shared" si="41"/>
        <v>59.499999999999993</v>
      </c>
    </row>
    <row r="1314" spans="1:6">
      <c r="A1314">
        <v>0</v>
      </c>
      <c r="B1314">
        <v>5</v>
      </c>
      <c r="C1314">
        <v>226.7</v>
      </c>
      <c r="D1314">
        <f t="shared" si="40"/>
        <v>6560</v>
      </c>
      <c r="F1314">
        <f t="shared" si="41"/>
        <v>62.972222222222214</v>
      </c>
    </row>
    <row r="1315" spans="1:6">
      <c r="A1315">
        <v>0</v>
      </c>
      <c r="B1315">
        <v>5</v>
      </c>
      <c r="C1315">
        <v>226.8</v>
      </c>
      <c r="D1315">
        <f t="shared" si="40"/>
        <v>6565</v>
      </c>
      <c r="F1315">
        <f t="shared" si="41"/>
        <v>63</v>
      </c>
    </row>
    <row r="1316" spans="1:6">
      <c r="A1316">
        <v>0</v>
      </c>
      <c r="B1316">
        <v>5</v>
      </c>
      <c r="C1316">
        <v>227.7</v>
      </c>
      <c r="D1316">
        <f t="shared" si="40"/>
        <v>6570</v>
      </c>
      <c r="F1316">
        <f t="shared" si="41"/>
        <v>63.249999999999993</v>
      </c>
    </row>
    <row r="1317" spans="1:6">
      <c r="A1317">
        <v>0</v>
      </c>
      <c r="B1317">
        <v>5</v>
      </c>
      <c r="C1317">
        <v>227.6</v>
      </c>
      <c r="D1317">
        <f t="shared" si="40"/>
        <v>6575</v>
      </c>
      <c r="F1317">
        <f t="shared" si="41"/>
        <v>63.222222222222221</v>
      </c>
    </row>
    <row r="1318" spans="1:6">
      <c r="A1318">
        <v>0</v>
      </c>
      <c r="B1318">
        <v>5</v>
      </c>
      <c r="C1318">
        <v>228.2</v>
      </c>
      <c r="D1318">
        <f t="shared" si="40"/>
        <v>6580</v>
      </c>
      <c r="F1318">
        <f t="shared" si="41"/>
        <v>63.388888888888886</v>
      </c>
    </row>
    <row r="1319" spans="1:6">
      <c r="A1319">
        <v>0</v>
      </c>
      <c r="B1319">
        <v>5</v>
      </c>
      <c r="C1319">
        <v>228.3</v>
      </c>
      <c r="D1319">
        <f t="shared" si="40"/>
        <v>6585</v>
      </c>
      <c r="F1319">
        <f t="shared" si="41"/>
        <v>63.416666666666671</v>
      </c>
    </row>
    <row r="1320" spans="1:6">
      <c r="A1320">
        <v>0</v>
      </c>
      <c r="B1320">
        <v>5</v>
      </c>
      <c r="C1320">
        <v>228.8</v>
      </c>
      <c r="D1320">
        <f t="shared" si="40"/>
        <v>6590</v>
      </c>
      <c r="F1320">
        <f t="shared" si="41"/>
        <v>63.555555555555557</v>
      </c>
    </row>
    <row r="1321" spans="1:6">
      <c r="A1321">
        <v>0</v>
      </c>
      <c r="B1321">
        <v>5</v>
      </c>
      <c r="C1321">
        <v>230.8</v>
      </c>
      <c r="D1321">
        <f t="shared" si="40"/>
        <v>6595</v>
      </c>
      <c r="F1321">
        <f t="shared" si="41"/>
        <v>64.111111111111114</v>
      </c>
    </row>
    <row r="1322" spans="1:6">
      <c r="A1322">
        <v>0</v>
      </c>
      <c r="B1322">
        <v>5</v>
      </c>
      <c r="C1322">
        <v>230.9</v>
      </c>
      <c r="D1322">
        <f t="shared" si="40"/>
        <v>6600</v>
      </c>
      <c r="F1322">
        <f t="shared" si="41"/>
        <v>64.138888888888886</v>
      </c>
    </row>
    <row r="1323" spans="1:6">
      <c r="A1323">
        <v>1.8</v>
      </c>
      <c r="B1323">
        <v>5</v>
      </c>
      <c r="C1323">
        <v>229.5</v>
      </c>
      <c r="D1323">
        <f t="shared" si="40"/>
        <v>6605</v>
      </c>
      <c r="F1323">
        <f t="shared" si="41"/>
        <v>63.75</v>
      </c>
    </row>
    <row r="1324" spans="1:6">
      <c r="A1324">
        <v>14.3</v>
      </c>
      <c r="B1324">
        <v>5</v>
      </c>
      <c r="C1324">
        <v>228.4</v>
      </c>
      <c r="D1324">
        <f t="shared" si="40"/>
        <v>6610</v>
      </c>
      <c r="F1324">
        <f t="shared" si="41"/>
        <v>63.444444444444443</v>
      </c>
    </row>
    <row r="1325" spans="1:6">
      <c r="A1325">
        <v>29</v>
      </c>
      <c r="B1325">
        <v>5</v>
      </c>
      <c r="C1325">
        <v>224.7</v>
      </c>
      <c r="D1325">
        <f t="shared" si="40"/>
        <v>6615</v>
      </c>
      <c r="F1325">
        <f t="shared" si="41"/>
        <v>62.416666666666664</v>
      </c>
    </row>
    <row r="1326" spans="1:6">
      <c r="A1326">
        <v>32.5</v>
      </c>
      <c r="B1326">
        <v>5</v>
      </c>
      <c r="C1326">
        <v>222.1</v>
      </c>
      <c r="D1326">
        <f t="shared" si="40"/>
        <v>6620</v>
      </c>
      <c r="F1326">
        <f t="shared" si="41"/>
        <v>61.694444444444443</v>
      </c>
    </row>
    <row r="1327" spans="1:6">
      <c r="A1327">
        <v>39.6</v>
      </c>
      <c r="B1327">
        <v>5</v>
      </c>
      <c r="C1327">
        <v>220.1</v>
      </c>
      <c r="D1327">
        <f t="shared" si="40"/>
        <v>6625</v>
      </c>
      <c r="F1327">
        <f t="shared" si="41"/>
        <v>61.138888888888886</v>
      </c>
    </row>
    <row r="1328" spans="1:6">
      <c r="A1328">
        <v>41.4</v>
      </c>
      <c r="B1328">
        <v>5</v>
      </c>
      <c r="C1328">
        <v>217.1</v>
      </c>
      <c r="D1328">
        <f t="shared" si="40"/>
        <v>6630</v>
      </c>
      <c r="F1328">
        <f t="shared" si="41"/>
        <v>60.30555555555555</v>
      </c>
    </row>
    <row r="1329" spans="1:6">
      <c r="A1329">
        <v>36.1</v>
      </c>
      <c r="B1329">
        <v>5</v>
      </c>
      <c r="C1329">
        <v>214.4</v>
      </c>
      <c r="D1329">
        <f t="shared" si="40"/>
        <v>6635</v>
      </c>
      <c r="F1329">
        <f t="shared" si="41"/>
        <v>59.555555555555557</v>
      </c>
    </row>
    <row r="1330" spans="1:6">
      <c r="A1330">
        <v>37.9</v>
      </c>
      <c r="B1330">
        <v>5</v>
      </c>
      <c r="C1330">
        <v>211.6</v>
      </c>
      <c r="D1330">
        <f t="shared" si="40"/>
        <v>6640</v>
      </c>
      <c r="F1330">
        <f t="shared" si="41"/>
        <v>58.777777777777771</v>
      </c>
    </row>
    <row r="1331" spans="1:6">
      <c r="A1331">
        <v>41.4</v>
      </c>
      <c r="B1331">
        <v>5</v>
      </c>
      <c r="C1331">
        <v>208.3</v>
      </c>
      <c r="D1331">
        <f t="shared" si="40"/>
        <v>6645</v>
      </c>
      <c r="F1331">
        <f t="shared" si="41"/>
        <v>57.861111111111114</v>
      </c>
    </row>
    <row r="1332" spans="1:6">
      <c r="A1332">
        <v>37.9</v>
      </c>
      <c r="B1332">
        <v>5</v>
      </c>
      <c r="C1332">
        <v>204.8</v>
      </c>
      <c r="D1332">
        <f t="shared" si="40"/>
        <v>6650</v>
      </c>
      <c r="F1332">
        <f t="shared" si="41"/>
        <v>56.888888888888893</v>
      </c>
    </row>
    <row r="1333" spans="1:6">
      <c r="A1333">
        <v>34.299999999999997</v>
      </c>
      <c r="B1333">
        <v>5</v>
      </c>
      <c r="C1333">
        <v>202.4</v>
      </c>
      <c r="D1333">
        <f t="shared" si="40"/>
        <v>6655</v>
      </c>
      <c r="F1333">
        <f t="shared" si="41"/>
        <v>56.222222222222221</v>
      </c>
    </row>
    <row r="1334" spans="1:6">
      <c r="A1334">
        <v>32.5</v>
      </c>
      <c r="B1334">
        <v>5</v>
      </c>
      <c r="C1334">
        <v>199.4</v>
      </c>
      <c r="D1334">
        <f t="shared" si="40"/>
        <v>6660</v>
      </c>
      <c r="F1334">
        <f t="shared" si="41"/>
        <v>55.388888888888886</v>
      </c>
    </row>
    <row r="1335" spans="1:6">
      <c r="A1335">
        <v>34.299999999999997</v>
      </c>
      <c r="B1335">
        <v>5</v>
      </c>
      <c r="C1335">
        <v>196.6</v>
      </c>
      <c r="D1335">
        <f t="shared" si="40"/>
        <v>6665</v>
      </c>
      <c r="F1335">
        <f t="shared" si="41"/>
        <v>54.611111111111107</v>
      </c>
    </row>
    <row r="1336" spans="1:6">
      <c r="A1336">
        <v>34.299999999999997</v>
      </c>
      <c r="B1336">
        <v>5</v>
      </c>
      <c r="C1336">
        <v>193.8</v>
      </c>
      <c r="D1336">
        <f t="shared" si="40"/>
        <v>6670</v>
      </c>
      <c r="F1336">
        <f t="shared" si="41"/>
        <v>53.833333333333336</v>
      </c>
    </row>
    <row r="1337" spans="1:6">
      <c r="A1337">
        <v>37.9</v>
      </c>
      <c r="B1337">
        <v>5</v>
      </c>
      <c r="C1337">
        <v>190.1</v>
      </c>
      <c r="D1337">
        <f t="shared" si="40"/>
        <v>6675</v>
      </c>
      <c r="F1337">
        <f t="shared" si="41"/>
        <v>52.80555555555555</v>
      </c>
    </row>
    <row r="1338" spans="1:6">
      <c r="A1338">
        <v>36.1</v>
      </c>
      <c r="B1338">
        <v>5</v>
      </c>
      <c r="C1338">
        <v>186.6</v>
      </c>
      <c r="D1338">
        <f t="shared" si="40"/>
        <v>6680</v>
      </c>
      <c r="F1338">
        <f t="shared" si="41"/>
        <v>51.833333333333329</v>
      </c>
    </row>
    <row r="1339" spans="1:6">
      <c r="A1339">
        <v>37.9</v>
      </c>
      <c r="B1339">
        <v>5</v>
      </c>
      <c r="C1339">
        <v>182.4</v>
      </c>
      <c r="D1339">
        <f t="shared" si="40"/>
        <v>6685</v>
      </c>
      <c r="F1339">
        <f t="shared" si="41"/>
        <v>50.666666666666664</v>
      </c>
    </row>
    <row r="1340" spans="1:6">
      <c r="A1340">
        <v>37.9</v>
      </c>
      <c r="B1340">
        <v>5</v>
      </c>
      <c r="C1340">
        <v>179.7</v>
      </c>
      <c r="D1340">
        <f t="shared" si="40"/>
        <v>6690</v>
      </c>
      <c r="F1340">
        <f t="shared" si="41"/>
        <v>49.916666666666664</v>
      </c>
    </row>
    <row r="1341" spans="1:6">
      <c r="A1341">
        <v>34.299999999999997</v>
      </c>
      <c r="B1341">
        <v>5</v>
      </c>
      <c r="C1341">
        <v>176.1</v>
      </c>
      <c r="D1341">
        <f t="shared" si="40"/>
        <v>6695</v>
      </c>
      <c r="F1341">
        <f t="shared" si="41"/>
        <v>48.916666666666664</v>
      </c>
    </row>
    <row r="1342" spans="1:6">
      <c r="A1342">
        <v>32.5</v>
      </c>
      <c r="B1342">
        <v>5</v>
      </c>
      <c r="C1342">
        <v>171.5</v>
      </c>
      <c r="D1342">
        <f t="shared" si="40"/>
        <v>6700</v>
      </c>
      <c r="F1342">
        <f t="shared" si="41"/>
        <v>47.638888888888886</v>
      </c>
    </row>
    <row r="1343" spans="1:6">
      <c r="A1343">
        <v>30.7</v>
      </c>
      <c r="B1343">
        <v>5</v>
      </c>
      <c r="C1343">
        <v>168.3</v>
      </c>
      <c r="D1343">
        <f t="shared" si="40"/>
        <v>6705</v>
      </c>
      <c r="F1343">
        <f t="shared" si="41"/>
        <v>46.75</v>
      </c>
    </row>
    <row r="1344" spans="1:6">
      <c r="A1344">
        <v>26.7</v>
      </c>
      <c r="B1344">
        <v>5</v>
      </c>
      <c r="C1344">
        <v>166.4</v>
      </c>
      <c r="D1344">
        <f t="shared" si="40"/>
        <v>6710</v>
      </c>
      <c r="F1344">
        <f t="shared" si="41"/>
        <v>46.222222222222221</v>
      </c>
    </row>
    <row r="1345" spans="1:6">
      <c r="A1345">
        <v>29</v>
      </c>
      <c r="B1345">
        <v>5</v>
      </c>
      <c r="C1345">
        <v>163.30000000000001</v>
      </c>
      <c r="D1345">
        <f t="shared" si="40"/>
        <v>6715</v>
      </c>
      <c r="F1345">
        <f t="shared" si="41"/>
        <v>45.361111111111114</v>
      </c>
    </row>
    <row r="1346" spans="1:6">
      <c r="A1346">
        <v>27.2</v>
      </c>
      <c r="B1346">
        <v>5</v>
      </c>
      <c r="C1346">
        <v>160.19999999999999</v>
      </c>
      <c r="D1346">
        <f t="shared" si="40"/>
        <v>6720</v>
      </c>
      <c r="F1346">
        <f t="shared" si="41"/>
        <v>44.499999999999993</v>
      </c>
    </row>
    <row r="1347" spans="1:6">
      <c r="A1347">
        <v>26.7</v>
      </c>
      <c r="B1347">
        <v>5</v>
      </c>
      <c r="C1347">
        <v>156</v>
      </c>
      <c r="D1347">
        <f t="shared" ref="D1347:D1410" si="42">(ROW()-2)*5</f>
        <v>6725</v>
      </c>
      <c r="F1347">
        <f t="shared" ref="F1347:F1410" si="43">C1347/3.6</f>
        <v>43.333333333333336</v>
      </c>
    </row>
    <row r="1348" spans="1:6">
      <c r="A1348">
        <v>34.299999999999997</v>
      </c>
      <c r="B1348">
        <v>4</v>
      </c>
      <c r="C1348">
        <v>152.9</v>
      </c>
      <c r="D1348">
        <f t="shared" si="42"/>
        <v>6730</v>
      </c>
      <c r="F1348">
        <f t="shared" si="43"/>
        <v>42.472222222222221</v>
      </c>
    </row>
    <row r="1349" spans="1:6">
      <c r="A1349">
        <v>24.9</v>
      </c>
      <c r="B1349">
        <v>4</v>
      </c>
      <c r="C1349">
        <v>151.9</v>
      </c>
      <c r="D1349">
        <f t="shared" si="42"/>
        <v>6735</v>
      </c>
      <c r="F1349">
        <f t="shared" si="43"/>
        <v>42.194444444444443</v>
      </c>
    </row>
    <row r="1350" spans="1:6">
      <c r="A1350">
        <v>26.7</v>
      </c>
      <c r="B1350">
        <v>4</v>
      </c>
      <c r="C1350">
        <v>147.80000000000001</v>
      </c>
      <c r="D1350">
        <f t="shared" si="42"/>
        <v>6740</v>
      </c>
      <c r="F1350">
        <f t="shared" si="43"/>
        <v>41.055555555555557</v>
      </c>
    </row>
    <row r="1351" spans="1:6">
      <c r="A1351">
        <v>26.7</v>
      </c>
      <c r="B1351">
        <v>3</v>
      </c>
      <c r="C1351">
        <v>143.69999999999999</v>
      </c>
      <c r="D1351">
        <f t="shared" si="42"/>
        <v>6745</v>
      </c>
      <c r="F1351">
        <f t="shared" si="43"/>
        <v>39.916666666666664</v>
      </c>
    </row>
    <row r="1352" spans="1:6">
      <c r="A1352">
        <v>19.600000000000001</v>
      </c>
      <c r="B1352">
        <v>3</v>
      </c>
      <c r="C1352">
        <v>142.80000000000001</v>
      </c>
      <c r="D1352">
        <f t="shared" si="42"/>
        <v>6750</v>
      </c>
      <c r="F1352">
        <f t="shared" si="43"/>
        <v>39.666666666666671</v>
      </c>
    </row>
    <row r="1353" spans="1:6">
      <c r="A1353">
        <v>23.2</v>
      </c>
      <c r="B1353">
        <v>3</v>
      </c>
      <c r="C1353">
        <v>139.9</v>
      </c>
      <c r="D1353">
        <f t="shared" si="42"/>
        <v>6755</v>
      </c>
      <c r="F1353">
        <f t="shared" si="43"/>
        <v>38.861111111111114</v>
      </c>
    </row>
    <row r="1354" spans="1:6">
      <c r="A1354">
        <v>30.7</v>
      </c>
      <c r="B1354">
        <v>3</v>
      </c>
      <c r="C1354">
        <v>136.4</v>
      </c>
      <c r="D1354">
        <f t="shared" si="42"/>
        <v>6760</v>
      </c>
      <c r="F1354">
        <f t="shared" si="43"/>
        <v>37.888888888888893</v>
      </c>
    </row>
    <row r="1355" spans="1:6">
      <c r="A1355">
        <v>26.7</v>
      </c>
      <c r="B1355">
        <v>3</v>
      </c>
      <c r="C1355">
        <v>132.4</v>
      </c>
      <c r="D1355">
        <f t="shared" si="42"/>
        <v>6765</v>
      </c>
      <c r="F1355">
        <f t="shared" si="43"/>
        <v>36.777777777777779</v>
      </c>
    </row>
    <row r="1356" spans="1:6">
      <c r="A1356">
        <v>27.2</v>
      </c>
      <c r="B1356">
        <v>3</v>
      </c>
      <c r="C1356">
        <v>129</v>
      </c>
      <c r="D1356">
        <f t="shared" si="42"/>
        <v>6770</v>
      </c>
      <c r="F1356">
        <f t="shared" si="43"/>
        <v>35.833333333333336</v>
      </c>
    </row>
    <row r="1357" spans="1:6">
      <c r="A1357">
        <v>24.9</v>
      </c>
      <c r="B1357">
        <v>3</v>
      </c>
      <c r="C1357">
        <v>124.9</v>
      </c>
      <c r="D1357">
        <f t="shared" si="42"/>
        <v>6775</v>
      </c>
      <c r="F1357">
        <f t="shared" si="43"/>
        <v>34.694444444444443</v>
      </c>
    </row>
    <row r="1358" spans="1:6">
      <c r="A1358">
        <v>24.9</v>
      </c>
      <c r="B1358">
        <v>3</v>
      </c>
      <c r="C1358">
        <v>121.3</v>
      </c>
      <c r="D1358">
        <f t="shared" si="42"/>
        <v>6780</v>
      </c>
      <c r="F1358">
        <f t="shared" si="43"/>
        <v>33.694444444444443</v>
      </c>
    </row>
    <row r="1359" spans="1:6">
      <c r="A1359">
        <v>23.2</v>
      </c>
      <c r="B1359">
        <v>3</v>
      </c>
      <c r="C1359">
        <v>118.4</v>
      </c>
      <c r="D1359">
        <f t="shared" si="42"/>
        <v>6785</v>
      </c>
      <c r="F1359">
        <f t="shared" si="43"/>
        <v>32.888888888888893</v>
      </c>
    </row>
    <row r="1360" spans="1:6">
      <c r="A1360">
        <v>21.4</v>
      </c>
      <c r="B1360">
        <v>3</v>
      </c>
      <c r="C1360">
        <v>114.3</v>
      </c>
      <c r="D1360">
        <f t="shared" si="42"/>
        <v>6790</v>
      </c>
      <c r="F1360">
        <f t="shared" si="43"/>
        <v>31.75</v>
      </c>
    </row>
    <row r="1361" spans="1:6">
      <c r="A1361">
        <v>23.2</v>
      </c>
      <c r="B1361">
        <v>3</v>
      </c>
      <c r="C1361">
        <v>111.4</v>
      </c>
      <c r="D1361">
        <f t="shared" si="42"/>
        <v>6795</v>
      </c>
      <c r="F1361">
        <f t="shared" si="43"/>
        <v>30.944444444444446</v>
      </c>
    </row>
    <row r="1362" spans="1:6">
      <c r="A1362">
        <v>23.2</v>
      </c>
      <c r="B1362">
        <v>3</v>
      </c>
      <c r="C1362">
        <v>107.4</v>
      </c>
      <c r="D1362">
        <f t="shared" si="42"/>
        <v>6800</v>
      </c>
      <c r="F1362">
        <f t="shared" si="43"/>
        <v>29.833333333333336</v>
      </c>
    </row>
    <row r="1363" spans="1:6">
      <c r="A1363">
        <v>21.4</v>
      </c>
      <c r="B1363">
        <v>3</v>
      </c>
      <c r="C1363">
        <v>103.6</v>
      </c>
      <c r="D1363">
        <f t="shared" si="42"/>
        <v>6805</v>
      </c>
      <c r="F1363">
        <f t="shared" si="43"/>
        <v>28.777777777777775</v>
      </c>
    </row>
    <row r="1364" spans="1:6">
      <c r="A1364">
        <v>17.8</v>
      </c>
      <c r="B1364">
        <v>3</v>
      </c>
      <c r="C1364">
        <v>100.3</v>
      </c>
      <c r="D1364">
        <f t="shared" si="42"/>
        <v>6810</v>
      </c>
      <c r="F1364">
        <f t="shared" si="43"/>
        <v>27.861111111111111</v>
      </c>
    </row>
    <row r="1365" spans="1:6">
      <c r="A1365">
        <v>17.8</v>
      </c>
      <c r="B1365">
        <v>3</v>
      </c>
      <c r="C1365">
        <v>96.5</v>
      </c>
      <c r="D1365">
        <f t="shared" si="42"/>
        <v>6815</v>
      </c>
      <c r="F1365">
        <f t="shared" si="43"/>
        <v>26.805555555555554</v>
      </c>
    </row>
    <row r="1366" spans="1:6">
      <c r="A1366">
        <v>10.7</v>
      </c>
      <c r="B1366">
        <v>3</v>
      </c>
      <c r="C1366">
        <v>93.3</v>
      </c>
      <c r="D1366">
        <f t="shared" si="42"/>
        <v>6820</v>
      </c>
      <c r="F1366">
        <f t="shared" si="43"/>
        <v>25.916666666666664</v>
      </c>
    </row>
    <row r="1367" spans="1:6">
      <c r="A1367">
        <v>8.9</v>
      </c>
      <c r="B1367">
        <v>3</v>
      </c>
      <c r="C1367">
        <v>90.3</v>
      </c>
      <c r="D1367">
        <f t="shared" si="42"/>
        <v>6825</v>
      </c>
      <c r="F1367">
        <f t="shared" si="43"/>
        <v>25.083333333333332</v>
      </c>
    </row>
    <row r="1368" spans="1:6">
      <c r="A1368">
        <v>12.5</v>
      </c>
      <c r="B1368">
        <v>3</v>
      </c>
      <c r="C1368">
        <v>87.1</v>
      </c>
      <c r="D1368">
        <f t="shared" si="42"/>
        <v>6830</v>
      </c>
      <c r="F1368">
        <f t="shared" si="43"/>
        <v>24.194444444444443</v>
      </c>
    </row>
    <row r="1369" spans="1:6">
      <c r="A1369">
        <v>10.7</v>
      </c>
      <c r="B1369">
        <v>3</v>
      </c>
      <c r="C1369">
        <v>83.9</v>
      </c>
      <c r="D1369">
        <f t="shared" si="42"/>
        <v>6835</v>
      </c>
      <c r="F1369">
        <f t="shared" si="43"/>
        <v>23.305555555555557</v>
      </c>
    </row>
    <row r="1370" spans="1:6">
      <c r="A1370">
        <v>0</v>
      </c>
      <c r="B1370">
        <v>3</v>
      </c>
      <c r="C1370">
        <v>82.8</v>
      </c>
      <c r="D1370">
        <f t="shared" si="42"/>
        <v>6840</v>
      </c>
      <c r="F1370">
        <f t="shared" si="43"/>
        <v>23</v>
      </c>
    </row>
    <row r="1371" spans="1:6">
      <c r="A1371">
        <v>0</v>
      </c>
      <c r="B1371">
        <v>3</v>
      </c>
      <c r="C1371">
        <v>81.400000000000006</v>
      </c>
      <c r="D1371">
        <f t="shared" si="42"/>
        <v>6845</v>
      </c>
      <c r="F1371">
        <f t="shared" si="43"/>
        <v>22.611111111111111</v>
      </c>
    </row>
    <row r="1372" spans="1:6">
      <c r="A1372">
        <v>0</v>
      </c>
      <c r="B1372">
        <v>3</v>
      </c>
      <c r="C1372">
        <v>80.3</v>
      </c>
      <c r="D1372">
        <f t="shared" si="42"/>
        <v>6850</v>
      </c>
      <c r="F1372">
        <f t="shared" si="43"/>
        <v>22.305555555555554</v>
      </c>
    </row>
    <row r="1373" spans="1:6">
      <c r="A1373">
        <v>0</v>
      </c>
      <c r="B1373">
        <v>3</v>
      </c>
      <c r="C1373">
        <v>80.400000000000006</v>
      </c>
      <c r="D1373">
        <f t="shared" si="42"/>
        <v>6855</v>
      </c>
      <c r="F1373">
        <f t="shared" si="43"/>
        <v>22.333333333333336</v>
      </c>
    </row>
    <row r="1374" spans="1:6">
      <c r="A1374">
        <v>0</v>
      </c>
      <c r="B1374">
        <v>3</v>
      </c>
      <c r="C1374">
        <v>80.900000000000006</v>
      </c>
      <c r="D1374">
        <f t="shared" si="42"/>
        <v>6860</v>
      </c>
      <c r="F1374">
        <f t="shared" si="43"/>
        <v>22.472222222222225</v>
      </c>
    </row>
    <row r="1375" spans="1:6">
      <c r="A1375">
        <v>0</v>
      </c>
      <c r="B1375">
        <v>3</v>
      </c>
      <c r="C1375">
        <v>80.7</v>
      </c>
      <c r="D1375">
        <f t="shared" si="42"/>
        <v>6865</v>
      </c>
      <c r="F1375">
        <f t="shared" si="43"/>
        <v>22.416666666666668</v>
      </c>
    </row>
    <row r="1376" spans="1:6">
      <c r="A1376">
        <v>0</v>
      </c>
      <c r="B1376">
        <v>3</v>
      </c>
      <c r="C1376">
        <v>83.5</v>
      </c>
      <c r="D1376">
        <f t="shared" si="42"/>
        <v>6870</v>
      </c>
      <c r="F1376">
        <f t="shared" si="43"/>
        <v>23.194444444444443</v>
      </c>
    </row>
    <row r="1377" spans="1:6">
      <c r="A1377">
        <v>0</v>
      </c>
      <c r="B1377">
        <v>3</v>
      </c>
      <c r="C1377">
        <v>87</v>
      </c>
      <c r="D1377">
        <f t="shared" si="42"/>
        <v>6875</v>
      </c>
      <c r="F1377">
        <f t="shared" si="43"/>
        <v>24.166666666666664</v>
      </c>
    </row>
    <row r="1378" spans="1:6">
      <c r="A1378">
        <v>0</v>
      </c>
      <c r="B1378">
        <v>3</v>
      </c>
      <c r="C1378">
        <v>91.3</v>
      </c>
      <c r="D1378">
        <f t="shared" si="42"/>
        <v>6880</v>
      </c>
      <c r="F1378">
        <f t="shared" si="43"/>
        <v>25.361111111111111</v>
      </c>
    </row>
    <row r="1379" spans="1:6">
      <c r="A1379">
        <v>0</v>
      </c>
      <c r="B1379">
        <v>3</v>
      </c>
      <c r="C1379">
        <v>94.4</v>
      </c>
      <c r="D1379">
        <f t="shared" si="42"/>
        <v>6885</v>
      </c>
      <c r="F1379">
        <f t="shared" si="43"/>
        <v>26.222222222222221</v>
      </c>
    </row>
    <row r="1380" spans="1:6">
      <c r="A1380">
        <v>0</v>
      </c>
      <c r="B1380">
        <v>3</v>
      </c>
      <c r="C1380">
        <v>97.4</v>
      </c>
      <c r="D1380">
        <f t="shared" si="42"/>
        <v>6890</v>
      </c>
      <c r="F1380">
        <f t="shared" si="43"/>
        <v>27.055555555555557</v>
      </c>
    </row>
    <row r="1381" spans="1:6">
      <c r="A1381">
        <v>0</v>
      </c>
      <c r="B1381">
        <v>3</v>
      </c>
      <c r="C1381">
        <v>99.5</v>
      </c>
      <c r="D1381">
        <f t="shared" si="42"/>
        <v>6895</v>
      </c>
      <c r="F1381">
        <f t="shared" si="43"/>
        <v>27.638888888888889</v>
      </c>
    </row>
    <row r="1382" spans="1:6">
      <c r="A1382">
        <v>0</v>
      </c>
      <c r="B1382">
        <v>3</v>
      </c>
      <c r="C1382">
        <v>100.4</v>
      </c>
      <c r="D1382">
        <f t="shared" si="42"/>
        <v>6900</v>
      </c>
      <c r="F1382">
        <f t="shared" si="43"/>
        <v>27.888888888888889</v>
      </c>
    </row>
    <row r="1383" spans="1:6">
      <c r="A1383">
        <v>0</v>
      </c>
      <c r="B1383">
        <v>3</v>
      </c>
      <c r="C1383">
        <v>103.8</v>
      </c>
      <c r="D1383">
        <f t="shared" si="42"/>
        <v>6905</v>
      </c>
      <c r="F1383">
        <f t="shared" si="43"/>
        <v>28.833333333333332</v>
      </c>
    </row>
    <row r="1384" spans="1:6">
      <c r="A1384">
        <v>0</v>
      </c>
      <c r="B1384">
        <v>3</v>
      </c>
      <c r="C1384">
        <v>107</v>
      </c>
      <c r="D1384">
        <f t="shared" si="42"/>
        <v>6910</v>
      </c>
      <c r="F1384">
        <f t="shared" si="43"/>
        <v>29.722222222222221</v>
      </c>
    </row>
    <row r="1385" spans="1:6">
      <c r="A1385">
        <v>0</v>
      </c>
      <c r="B1385">
        <v>3</v>
      </c>
      <c r="C1385">
        <v>109.6</v>
      </c>
      <c r="D1385">
        <f t="shared" si="42"/>
        <v>6915</v>
      </c>
      <c r="F1385">
        <f t="shared" si="43"/>
        <v>30.444444444444443</v>
      </c>
    </row>
    <row r="1386" spans="1:6">
      <c r="A1386">
        <v>0</v>
      </c>
      <c r="B1386">
        <v>3</v>
      </c>
      <c r="C1386">
        <v>112.4</v>
      </c>
      <c r="D1386">
        <f t="shared" si="42"/>
        <v>6920</v>
      </c>
      <c r="F1386">
        <f t="shared" si="43"/>
        <v>31.222222222222221</v>
      </c>
    </row>
    <row r="1387" spans="1:6">
      <c r="A1387">
        <v>0</v>
      </c>
      <c r="B1387">
        <v>3</v>
      </c>
      <c r="C1387">
        <v>115.3</v>
      </c>
      <c r="D1387">
        <f t="shared" si="42"/>
        <v>6925</v>
      </c>
      <c r="F1387">
        <f t="shared" si="43"/>
        <v>32.027777777777779</v>
      </c>
    </row>
    <row r="1388" spans="1:6">
      <c r="A1388">
        <v>0</v>
      </c>
      <c r="B1388">
        <v>3</v>
      </c>
      <c r="C1388">
        <v>118.1</v>
      </c>
      <c r="D1388">
        <f t="shared" si="42"/>
        <v>6930</v>
      </c>
      <c r="F1388">
        <f t="shared" si="43"/>
        <v>32.80555555555555</v>
      </c>
    </row>
    <row r="1389" spans="1:6">
      <c r="A1389">
        <v>0</v>
      </c>
      <c r="B1389">
        <v>3</v>
      </c>
      <c r="C1389">
        <v>121.1</v>
      </c>
      <c r="D1389">
        <f t="shared" si="42"/>
        <v>6935</v>
      </c>
      <c r="F1389">
        <f t="shared" si="43"/>
        <v>33.638888888888886</v>
      </c>
    </row>
    <row r="1390" spans="1:6">
      <c r="A1390">
        <v>0</v>
      </c>
      <c r="B1390">
        <v>3</v>
      </c>
      <c r="C1390">
        <v>123.9</v>
      </c>
      <c r="D1390">
        <f t="shared" si="42"/>
        <v>6940</v>
      </c>
      <c r="F1390">
        <f t="shared" si="43"/>
        <v>34.416666666666664</v>
      </c>
    </row>
    <row r="1391" spans="1:6">
      <c r="A1391">
        <v>0</v>
      </c>
      <c r="B1391">
        <v>3</v>
      </c>
      <c r="C1391">
        <v>126</v>
      </c>
      <c r="D1391">
        <f t="shared" si="42"/>
        <v>6945</v>
      </c>
      <c r="F1391">
        <f t="shared" si="43"/>
        <v>35</v>
      </c>
    </row>
    <row r="1392" spans="1:6">
      <c r="A1392">
        <v>0</v>
      </c>
      <c r="B1392">
        <v>3</v>
      </c>
      <c r="C1392">
        <v>129.30000000000001</v>
      </c>
      <c r="D1392">
        <f t="shared" si="42"/>
        <v>6950</v>
      </c>
      <c r="F1392">
        <f t="shared" si="43"/>
        <v>35.916666666666671</v>
      </c>
    </row>
    <row r="1393" spans="1:6">
      <c r="A1393">
        <v>0</v>
      </c>
      <c r="B1393">
        <v>3</v>
      </c>
      <c r="C1393">
        <v>132.9</v>
      </c>
      <c r="D1393">
        <f t="shared" si="42"/>
        <v>6955</v>
      </c>
      <c r="F1393">
        <f t="shared" si="43"/>
        <v>36.916666666666664</v>
      </c>
    </row>
    <row r="1394" spans="1:6">
      <c r="A1394">
        <v>0</v>
      </c>
      <c r="B1394">
        <v>3</v>
      </c>
      <c r="C1394">
        <v>135.69999999999999</v>
      </c>
      <c r="D1394">
        <f t="shared" si="42"/>
        <v>6960</v>
      </c>
      <c r="F1394">
        <f t="shared" si="43"/>
        <v>37.694444444444443</v>
      </c>
    </row>
    <row r="1395" spans="1:6">
      <c r="A1395">
        <v>0</v>
      </c>
      <c r="B1395">
        <v>3</v>
      </c>
      <c r="C1395">
        <v>138.4</v>
      </c>
      <c r="D1395">
        <f t="shared" si="42"/>
        <v>6965</v>
      </c>
      <c r="F1395">
        <f t="shared" si="43"/>
        <v>38.444444444444443</v>
      </c>
    </row>
    <row r="1396" spans="1:6">
      <c r="A1396">
        <v>0</v>
      </c>
      <c r="B1396">
        <v>3</v>
      </c>
      <c r="C1396">
        <v>141.4</v>
      </c>
      <c r="D1396">
        <f t="shared" si="42"/>
        <v>6970</v>
      </c>
      <c r="F1396">
        <f t="shared" si="43"/>
        <v>39.277777777777779</v>
      </c>
    </row>
    <row r="1397" spans="1:6">
      <c r="A1397">
        <v>0</v>
      </c>
      <c r="B1397">
        <v>3</v>
      </c>
      <c r="C1397">
        <v>144.1</v>
      </c>
      <c r="D1397">
        <f t="shared" si="42"/>
        <v>6975</v>
      </c>
      <c r="F1397">
        <f t="shared" si="43"/>
        <v>40.027777777777779</v>
      </c>
    </row>
    <row r="1398" spans="1:6">
      <c r="A1398">
        <v>0</v>
      </c>
      <c r="B1398">
        <v>3</v>
      </c>
      <c r="C1398">
        <v>148.30000000000001</v>
      </c>
      <c r="D1398">
        <f t="shared" si="42"/>
        <v>6980</v>
      </c>
      <c r="F1398">
        <f t="shared" si="43"/>
        <v>41.19444444444445</v>
      </c>
    </row>
    <row r="1399" spans="1:6">
      <c r="A1399">
        <v>0</v>
      </c>
      <c r="B1399">
        <v>3</v>
      </c>
      <c r="C1399">
        <v>151.4</v>
      </c>
      <c r="D1399">
        <f t="shared" si="42"/>
        <v>6985</v>
      </c>
      <c r="F1399">
        <f t="shared" si="43"/>
        <v>42.055555555555557</v>
      </c>
    </row>
    <row r="1400" spans="1:6">
      <c r="A1400">
        <v>0</v>
      </c>
      <c r="B1400">
        <v>3</v>
      </c>
      <c r="C1400">
        <v>154.19999999999999</v>
      </c>
      <c r="D1400">
        <f t="shared" si="42"/>
        <v>6990</v>
      </c>
      <c r="F1400">
        <f t="shared" si="43"/>
        <v>42.833333333333329</v>
      </c>
    </row>
    <row r="1401" spans="1:6">
      <c r="A1401">
        <v>0</v>
      </c>
      <c r="B1401">
        <v>3</v>
      </c>
      <c r="C1401">
        <v>155.69999999999999</v>
      </c>
      <c r="D1401">
        <f t="shared" si="42"/>
        <v>6995</v>
      </c>
      <c r="F1401">
        <f t="shared" si="43"/>
        <v>43.249999999999993</v>
      </c>
    </row>
    <row r="1402" spans="1:6">
      <c r="A1402">
        <v>0</v>
      </c>
      <c r="B1402">
        <v>3</v>
      </c>
      <c r="C1402">
        <v>157.80000000000001</v>
      </c>
      <c r="D1402">
        <f t="shared" si="42"/>
        <v>7000</v>
      </c>
      <c r="F1402">
        <f t="shared" si="43"/>
        <v>43.833333333333336</v>
      </c>
    </row>
    <row r="1403" spans="1:6">
      <c r="A1403">
        <v>0</v>
      </c>
      <c r="B1403">
        <v>3</v>
      </c>
      <c r="C1403">
        <v>160.1</v>
      </c>
      <c r="D1403">
        <f t="shared" si="42"/>
        <v>7005</v>
      </c>
      <c r="F1403">
        <f t="shared" si="43"/>
        <v>44.472222222222221</v>
      </c>
    </row>
    <row r="1404" spans="1:6">
      <c r="A1404">
        <v>0</v>
      </c>
      <c r="B1404">
        <v>3</v>
      </c>
      <c r="C1404">
        <v>160.5</v>
      </c>
      <c r="D1404">
        <f t="shared" si="42"/>
        <v>7010</v>
      </c>
      <c r="F1404">
        <f t="shared" si="43"/>
        <v>44.583333333333336</v>
      </c>
    </row>
    <row r="1405" spans="1:6">
      <c r="A1405">
        <v>0</v>
      </c>
      <c r="B1405">
        <v>3</v>
      </c>
      <c r="C1405">
        <v>163.9</v>
      </c>
      <c r="D1405">
        <f t="shared" si="42"/>
        <v>7015</v>
      </c>
      <c r="F1405">
        <f t="shared" si="43"/>
        <v>45.527777777777779</v>
      </c>
    </row>
    <row r="1406" spans="1:6">
      <c r="A1406">
        <v>0</v>
      </c>
      <c r="B1406">
        <v>3</v>
      </c>
      <c r="C1406">
        <v>166.9</v>
      </c>
      <c r="D1406">
        <f t="shared" si="42"/>
        <v>7020</v>
      </c>
      <c r="F1406">
        <f t="shared" si="43"/>
        <v>46.361111111111114</v>
      </c>
    </row>
    <row r="1407" spans="1:6">
      <c r="A1407">
        <v>0</v>
      </c>
      <c r="B1407">
        <v>4</v>
      </c>
      <c r="C1407">
        <v>168.2</v>
      </c>
      <c r="D1407">
        <f t="shared" si="42"/>
        <v>7025</v>
      </c>
      <c r="F1407">
        <f t="shared" si="43"/>
        <v>46.722222222222221</v>
      </c>
    </row>
    <row r="1408" spans="1:6">
      <c r="A1408">
        <v>0</v>
      </c>
      <c r="B1408">
        <v>4</v>
      </c>
      <c r="C1408">
        <v>169.9</v>
      </c>
      <c r="D1408">
        <f t="shared" si="42"/>
        <v>7030</v>
      </c>
      <c r="F1408">
        <f t="shared" si="43"/>
        <v>47.194444444444443</v>
      </c>
    </row>
    <row r="1409" spans="1:6">
      <c r="A1409">
        <v>0</v>
      </c>
      <c r="B1409">
        <v>4</v>
      </c>
      <c r="C1409">
        <v>170.8</v>
      </c>
      <c r="D1409">
        <f t="shared" si="42"/>
        <v>7035</v>
      </c>
      <c r="F1409">
        <f t="shared" si="43"/>
        <v>47.44444444444445</v>
      </c>
    </row>
    <row r="1410" spans="1:6">
      <c r="A1410">
        <v>0</v>
      </c>
      <c r="B1410">
        <v>4</v>
      </c>
      <c r="C1410">
        <v>172.5</v>
      </c>
      <c r="D1410">
        <f t="shared" si="42"/>
        <v>7040</v>
      </c>
      <c r="F1410">
        <f t="shared" si="43"/>
        <v>47.916666666666664</v>
      </c>
    </row>
    <row r="1411" spans="1:6">
      <c r="A1411">
        <v>0</v>
      </c>
      <c r="B1411">
        <v>4</v>
      </c>
      <c r="C1411">
        <v>174.9</v>
      </c>
      <c r="D1411">
        <f t="shared" ref="D1411:D1474" si="44">(ROW()-2)*5</f>
        <v>7045</v>
      </c>
      <c r="F1411">
        <f t="shared" ref="F1411:F1474" si="45">C1411/3.6</f>
        <v>48.583333333333336</v>
      </c>
    </row>
    <row r="1412" spans="1:6">
      <c r="A1412">
        <v>0</v>
      </c>
      <c r="B1412">
        <v>4</v>
      </c>
      <c r="C1412">
        <v>176.9</v>
      </c>
      <c r="D1412">
        <f t="shared" si="44"/>
        <v>7050</v>
      </c>
      <c r="F1412">
        <f t="shared" si="45"/>
        <v>49.138888888888886</v>
      </c>
    </row>
    <row r="1413" spans="1:6">
      <c r="A1413">
        <v>0</v>
      </c>
      <c r="B1413">
        <v>4</v>
      </c>
      <c r="C1413">
        <v>180.2</v>
      </c>
      <c r="D1413">
        <f t="shared" si="44"/>
        <v>7055</v>
      </c>
      <c r="F1413">
        <f t="shared" si="45"/>
        <v>50.05555555555555</v>
      </c>
    </row>
    <row r="1414" spans="1:6">
      <c r="A1414">
        <v>0</v>
      </c>
      <c r="B1414">
        <v>4</v>
      </c>
      <c r="C1414">
        <v>181.9</v>
      </c>
      <c r="D1414">
        <f t="shared" si="44"/>
        <v>7060</v>
      </c>
      <c r="F1414">
        <f t="shared" si="45"/>
        <v>50.527777777777779</v>
      </c>
    </row>
    <row r="1415" spans="1:6">
      <c r="A1415">
        <v>0</v>
      </c>
      <c r="B1415">
        <v>4</v>
      </c>
      <c r="C1415">
        <v>183.3</v>
      </c>
      <c r="D1415">
        <f t="shared" si="44"/>
        <v>7065</v>
      </c>
      <c r="F1415">
        <f t="shared" si="45"/>
        <v>50.916666666666671</v>
      </c>
    </row>
    <row r="1416" spans="1:6">
      <c r="A1416">
        <v>0</v>
      </c>
      <c r="B1416">
        <v>4</v>
      </c>
      <c r="C1416">
        <v>186.7</v>
      </c>
      <c r="D1416">
        <f t="shared" si="44"/>
        <v>7070</v>
      </c>
      <c r="F1416">
        <f t="shared" si="45"/>
        <v>51.861111111111107</v>
      </c>
    </row>
    <row r="1417" spans="1:6">
      <c r="A1417">
        <v>0</v>
      </c>
      <c r="B1417">
        <v>4</v>
      </c>
      <c r="C1417">
        <v>188.3</v>
      </c>
      <c r="D1417">
        <f t="shared" si="44"/>
        <v>7075</v>
      </c>
      <c r="F1417">
        <f t="shared" si="45"/>
        <v>52.305555555555557</v>
      </c>
    </row>
    <row r="1418" spans="1:6">
      <c r="A1418">
        <v>0</v>
      </c>
      <c r="B1418">
        <v>4</v>
      </c>
      <c r="C1418">
        <v>190.3</v>
      </c>
      <c r="D1418">
        <f t="shared" si="44"/>
        <v>7080</v>
      </c>
      <c r="F1418">
        <f t="shared" si="45"/>
        <v>52.861111111111114</v>
      </c>
    </row>
    <row r="1419" spans="1:6">
      <c r="A1419">
        <v>0</v>
      </c>
      <c r="B1419">
        <v>4</v>
      </c>
      <c r="C1419">
        <v>192.7</v>
      </c>
      <c r="D1419">
        <f t="shared" si="44"/>
        <v>7085</v>
      </c>
      <c r="F1419">
        <f t="shared" si="45"/>
        <v>53.527777777777771</v>
      </c>
    </row>
    <row r="1420" spans="1:6">
      <c r="A1420">
        <v>0</v>
      </c>
      <c r="B1420">
        <v>4</v>
      </c>
      <c r="C1420">
        <v>193.1</v>
      </c>
      <c r="D1420">
        <f t="shared" si="44"/>
        <v>7090</v>
      </c>
      <c r="F1420">
        <f t="shared" si="45"/>
        <v>53.638888888888886</v>
      </c>
    </row>
    <row r="1421" spans="1:6">
      <c r="A1421">
        <v>0</v>
      </c>
      <c r="B1421">
        <v>4</v>
      </c>
      <c r="C1421">
        <v>194.3</v>
      </c>
      <c r="D1421">
        <f t="shared" si="44"/>
        <v>7095</v>
      </c>
      <c r="F1421">
        <f t="shared" si="45"/>
        <v>53.972222222222221</v>
      </c>
    </row>
    <row r="1422" spans="1:6">
      <c r="A1422">
        <v>0</v>
      </c>
      <c r="B1422">
        <v>4</v>
      </c>
      <c r="C1422">
        <v>194.9</v>
      </c>
      <c r="D1422">
        <f t="shared" si="44"/>
        <v>7100</v>
      </c>
      <c r="F1422">
        <f t="shared" si="45"/>
        <v>54.138888888888886</v>
      </c>
    </row>
    <row r="1423" spans="1:6">
      <c r="A1423">
        <v>0</v>
      </c>
      <c r="B1423">
        <v>4</v>
      </c>
      <c r="C1423">
        <v>195.6</v>
      </c>
      <c r="D1423">
        <f t="shared" si="44"/>
        <v>7105</v>
      </c>
      <c r="F1423">
        <f t="shared" si="45"/>
        <v>54.333333333333329</v>
      </c>
    </row>
    <row r="1424" spans="1:6">
      <c r="A1424">
        <v>0</v>
      </c>
      <c r="B1424">
        <v>4</v>
      </c>
      <c r="C1424">
        <v>197.4</v>
      </c>
      <c r="D1424">
        <f t="shared" si="44"/>
        <v>7110</v>
      </c>
      <c r="F1424">
        <f t="shared" si="45"/>
        <v>54.833333333333336</v>
      </c>
    </row>
    <row r="1425" spans="1:6">
      <c r="A1425">
        <v>0</v>
      </c>
      <c r="B1425">
        <v>4</v>
      </c>
      <c r="C1425">
        <v>198.8</v>
      </c>
      <c r="D1425">
        <f t="shared" si="44"/>
        <v>7115</v>
      </c>
      <c r="F1425">
        <f t="shared" si="45"/>
        <v>55.222222222222221</v>
      </c>
    </row>
    <row r="1426" spans="1:6">
      <c r="A1426">
        <v>0</v>
      </c>
      <c r="B1426">
        <v>4</v>
      </c>
      <c r="C1426">
        <v>199.4</v>
      </c>
      <c r="D1426">
        <f t="shared" si="44"/>
        <v>7120</v>
      </c>
      <c r="F1426">
        <f t="shared" si="45"/>
        <v>55.388888888888886</v>
      </c>
    </row>
    <row r="1427" spans="1:6">
      <c r="A1427">
        <v>0</v>
      </c>
      <c r="B1427">
        <v>4</v>
      </c>
      <c r="C1427">
        <v>199.8</v>
      </c>
      <c r="D1427">
        <f t="shared" si="44"/>
        <v>7125</v>
      </c>
      <c r="F1427">
        <f t="shared" si="45"/>
        <v>55.5</v>
      </c>
    </row>
    <row r="1428" spans="1:6">
      <c r="A1428">
        <v>12.5</v>
      </c>
      <c r="B1428">
        <v>4</v>
      </c>
      <c r="C1428">
        <v>198.6</v>
      </c>
      <c r="D1428">
        <f t="shared" si="44"/>
        <v>7130</v>
      </c>
      <c r="F1428">
        <f t="shared" si="45"/>
        <v>55.166666666666664</v>
      </c>
    </row>
    <row r="1429" spans="1:6">
      <c r="A1429">
        <v>24.9</v>
      </c>
      <c r="B1429">
        <v>4</v>
      </c>
      <c r="C1429">
        <v>194.4</v>
      </c>
      <c r="D1429">
        <f t="shared" si="44"/>
        <v>7135</v>
      </c>
      <c r="F1429">
        <f t="shared" si="45"/>
        <v>54</v>
      </c>
    </row>
    <row r="1430" spans="1:6">
      <c r="A1430">
        <v>30.7</v>
      </c>
      <c r="B1430">
        <v>4</v>
      </c>
      <c r="C1430">
        <v>191.7</v>
      </c>
      <c r="D1430">
        <f t="shared" si="44"/>
        <v>7140</v>
      </c>
      <c r="F1430">
        <f t="shared" si="45"/>
        <v>53.249999999999993</v>
      </c>
    </row>
    <row r="1431" spans="1:6">
      <c r="A1431">
        <v>34.299999999999997</v>
      </c>
      <c r="B1431">
        <v>4</v>
      </c>
      <c r="C1431">
        <v>189.6</v>
      </c>
      <c r="D1431">
        <f t="shared" si="44"/>
        <v>7145</v>
      </c>
      <c r="F1431">
        <f t="shared" si="45"/>
        <v>52.666666666666664</v>
      </c>
    </row>
    <row r="1432" spans="1:6">
      <c r="A1432">
        <v>36.1</v>
      </c>
      <c r="B1432">
        <v>4</v>
      </c>
      <c r="C1432">
        <v>185.8</v>
      </c>
      <c r="D1432">
        <f t="shared" si="44"/>
        <v>7150</v>
      </c>
      <c r="F1432">
        <f t="shared" si="45"/>
        <v>51.611111111111114</v>
      </c>
    </row>
    <row r="1433" spans="1:6">
      <c r="A1433">
        <v>37.9</v>
      </c>
      <c r="B1433">
        <v>4</v>
      </c>
      <c r="C1433">
        <v>182.2</v>
      </c>
      <c r="D1433">
        <f t="shared" si="44"/>
        <v>7155</v>
      </c>
      <c r="F1433">
        <f t="shared" si="45"/>
        <v>50.611111111111107</v>
      </c>
    </row>
    <row r="1434" spans="1:6">
      <c r="A1434">
        <v>43.2</v>
      </c>
      <c r="B1434">
        <v>4</v>
      </c>
      <c r="C1434">
        <v>179</v>
      </c>
      <c r="D1434">
        <f t="shared" si="44"/>
        <v>7160</v>
      </c>
      <c r="F1434">
        <f t="shared" si="45"/>
        <v>49.722222222222221</v>
      </c>
    </row>
    <row r="1435" spans="1:6">
      <c r="A1435">
        <v>41.4</v>
      </c>
      <c r="B1435">
        <v>4</v>
      </c>
      <c r="C1435">
        <v>175.8</v>
      </c>
      <c r="D1435">
        <f t="shared" si="44"/>
        <v>7165</v>
      </c>
      <c r="F1435">
        <f t="shared" si="45"/>
        <v>48.833333333333336</v>
      </c>
    </row>
    <row r="1436" spans="1:6">
      <c r="A1436">
        <v>41.4</v>
      </c>
      <c r="B1436">
        <v>4</v>
      </c>
      <c r="C1436">
        <v>173.3</v>
      </c>
      <c r="D1436">
        <f t="shared" si="44"/>
        <v>7170</v>
      </c>
      <c r="F1436">
        <f t="shared" si="45"/>
        <v>48.138888888888893</v>
      </c>
    </row>
    <row r="1437" spans="1:6">
      <c r="A1437">
        <v>41.4</v>
      </c>
      <c r="B1437">
        <v>4</v>
      </c>
      <c r="C1437">
        <v>169.4</v>
      </c>
      <c r="D1437">
        <f t="shared" si="44"/>
        <v>7175</v>
      </c>
      <c r="F1437">
        <f t="shared" si="45"/>
        <v>47.055555555555557</v>
      </c>
    </row>
    <row r="1438" spans="1:6">
      <c r="A1438">
        <v>41.4</v>
      </c>
      <c r="B1438">
        <v>4</v>
      </c>
      <c r="C1438">
        <v>165.9</v>
      </c>
      <c r="D1438">
        <f t="shared" si="44"/>
        <v>7180</v>
      </c>
      <c r="F1438">
        <f t="shared" si="45"/>
        <v>46.083333333333336</v>
      </c>
    </row>
    <row r="1439" spans="1:6">
      <c r="A1439">
        <v>41.4</v>
      </c>
      <c r="B1439">
        <v>4</v>
      </c>
      <c r="C1439">
        <v>161.9</v>
      </c>
      <c r="D1439">
        <f t="shared" si="44"/>
        <v>7185</v>
      </c>
      <c r="F1439">
        <f t="shared" si="45"/>
        <v>44.972222222222221</v>
      </c>
    </row>
    <row r="1440" spans="1:6">
      <c r="A1440">
        <v>37.9</v>
      </c>
      <c r="B1440">
        <v>3</v>
      </c>
      <c r="C1440">
        <v>158.9</v>
      </c>
      <c r="D1440">
        <f t="shared" si="44"/>
        <v>7190</v>
      </c>
      <c r="F1440">
        <f t="shared" si="45"/>
        <v>44.138888888888893</v>
      </c>
    </row>
    <row r="1441" spans="1:6">
      <c r="A1441">
        <v>29</v>
      </c>
      <c r="B1441">
        <v>3</v>
      </c>
      <c r="C1441">
        <v>155.6</v>
      </c>
      <c r="D1441">
        <f t="shared" si="44"/>
        <v>7195</v>
      </c>
      <c r="F1441">
        <f t="shared" si="45"/>
        <v>43.222222222222221</v>
      </c>
    </row>
    <row r="1442" spans="1:6">
      <c r="A1442">
        <v>24.9</v>
      </c>
      <c r="B1442">
        <v>3</v>
      </c>
      <c r="C1442">
        <v>152.5</v>
      </c>
      <c r="D1442">
        <f t="shared" si="44"/>
        <v>7200</v>
      </c>
      <c r="F1442">
        <f t="shared" si="45"/>
        <v>42.361111111111107</v>
      </c>
    </row>
    <row r="1443" spans="1:6">
      <c r="A1443">
        <v>24.9</v>
      </c>
      <c r="B1443">
        <v>3</v>
      </c>
      <c r="C1443">
        <v>149.4</v>
      </c>
      <c r="D1443">
        <f t="shared" si="44"/>
        <v>7205</v>
      </c>
      <c r="F1443">
        <f t="shared" si="45"/>
        <v>41.5</v>
      </c>
    </row>
    <row r="1444" spans="1:6">
      <c r="A1444">
        <v>26.7</v>
      </c>
      <c r="B1444">
        <v>3</v>
      </c>
      <c r="C1444">
        <v>145.4</v>
      </c>
      <c r="D1444">
        <f t="shared" si="44"/>
        <v>7210</v>
      </c>
      <c r="F1444">
        <f t="shared" si="45"/>
        <v>40.388888888888893</v>
      </c>
    </row>
    <row r="1445" spans="1:6">
      <c r="A1445">
        <v>27.2</v>
      </c>
      <c r="B1445">
        <v>3</v>
      </c>
      <c r="C1445">
        <v>141.4</v>
      </c>
      <c r="D1445">
        <f t="shared" si="44"/>
        <v>7215</v>
      </c>
      <c r="F1445">
        <f t="shared" si="45"/>
        <v>39.277777777777779</v>
      </c>
    </row>
    <row r="1446" spans="1:6">
      <c r="A1446">
        <v>30.7</v>
      </c>
      <c r="B1446">
        <v>3</v>
      </c>
      <c r="C1446">
        <v>138.69999999999999</v>
      </c>
      <c r="D1446">
        <f t="shared" si="44"/>
        <v>7220</v>
      </c>
      <c r="F1446">
        <f t="shared" si="45"/>
        <v>38.527777777777771</v>
      </c>
    </row>
    <row r="1447" spans="1:6">
      <c r="A1447">
        <v>26.7</v>
      </c>
      <c r="B1447">
        <v>2</v>
      </c>
      <c r="C1447">
        <v>133.69999999999999</v>
      </c>
      <c r="D1447">
        <f t="shared" si="44"/>
        <v>7225</v>
      </c>
      <c r="F1447">
        <f t="shared" si="45"/>
        <v>37.138888888888886</v>
      </c>
    </row>
    <row r="1448" spans="1:6">
      <c r="A1448">
        <v>19.600000000000001</v>
      </c>
      <c r="B1448">
        <v>2</v>
      </c>
      <c r="C1448">
        <v>131.80000000000001</v>
      </c>
      <c r="D1448">
        <f t="shared" si="44"/>
        <v>7230</v>
      </c>
      <c r="F1448">
        <f t="shared" si="45"/>
        <v>36.611111111111114</v>
      </c>
    </row>
    <row r="1449" spans="1:6">
      <c r="A1449">
        <v>19.600000000000001</v>
      </c>
      <c r="B1449">
        <v>2</v>
      </c>
      <c r="C1449">
        <v>128.69999999999999</v>
      </c>
      <c r="D1449">
        <f t="shared" si="44"/>
        <v>7235</v>
      </c>
      <c r="F1449">
        <f t="shared" si="45"/>
        <v>35.749999999999993</v>
      </c>
    </row>
    <row r="1450" spans="1:6">
      <c r="A1450">
        <v>24.9</v>
      </c>
      <c r="B1450">
        <v>2</v>
      </c>
      <c r="C1450">
        <v>124.6</v>
      </c>
      <c r="D1450">
        <f t="shared" si="44"/>
        <v>7240</v>
      </c>
      <c r="F1450">
        <f t="shared" si="45"/>
        <v>34.611111111111107</v>
      </c>
    </row>
    <row r="1451" spans="1:6">
      <c r="A1451">
        <v>26.7</v>
      </c>
      <c r="B1451">
        <v>2</v>
      </c>
      <c r="C1451">
        <v>120.8</v>
      </c>
      <c r="D1451">
        <f t="shared" si="44"/>
        <v>7245</v>
      </c>
      <c r="F1451">
        <f t="shared" si="45"/>
        <v>33.555555555555557</v>
      </c>
    </row>
    <row r="1452" spans="1:6">
      <c r="A1452">
        <v>23.2</v>
      </c>
      <c r="B1452">
        <v>2</v>
      </c>
      <c r="C1452">
        <v>117.6</v>
      </c>
      <c r="D1452">
        <f t="shared" si="44"/>
        <v>7250</v>
      </c>
      <c r="F1452">
        <f t="shared" si="45"/>
        <v>32.666666666666664</v>
      </c>
    </row>
    <row r="1453" spans="1:6">
      <c r="A1453">
        <v>23.2</v>
      </c>
      <c r="B1453">
        <v>2</v>
      </c>
      <c r="C1453">
        <v>113.5</v>
      </c>
      <c r="D1453">
        <f t="shared" si="44"/>
        <v>7255</v>
      </c>
      <c r="F1453">
        <f t="shared" si="45"/>
        <v>31.527777777777779</v>
      </c>
    </row>
    <row r="1454" spans="1:6">
      <c r="A1454">
        <v>26.7</v>
      </c>
      <c r="B1454">
        <v>2</v>
      </c>
      <c r="C1454">
        <v>108.9</v>
      </c>
      <c r="D1454">
        <f t="shared" si="44"/>
        <v>7260</v>
      </c>
      <c r="F1454">
        <f t="shared" si="45"/>
        <v>30.25</v>
      </c>
    </row>
    <row r="1455" spans="1:6">
      <c r="A1455">
        <v>27.2</v>
      </c>
      <c r="B1455">
        <v>2</v>
      </c>
      <c r="C1455">
        <v>105.3</v>
      </c>
      <c r="D1455">
        <f t="shared" si="44"/>
        <v>7265</v>
      </c>
      <c r="F1455">
        <f t="shared" si="45"/>
        <v>29.25</v>
      </c>
    </row>
    <row r="1456" spans="1:6">
      <c r="A1456">
        <v>30.7</v>
      </c>
      <c r="B1456">
        <v>2</v>
      </c>
      <c r="C1456">
        <v>100.1</v>
      </c>
      <c r="D1456">
        <f t="shared" si="44"/>
        <v>7270</v>
      </c>
      <c r="F1456">
        <f t="shared" si="45"/>
        <v>27.805555555555554</v>
      </c>
    </row>
    <row r="1457" spans="1:6">
      <c r="A1457">
        <v>30.7</v>
      </c>
      <c r="B1457">
        <v>2</v>
      </c>
      <c r="C1457">
        <v>95.4</v>
      </c>
      <c r="D1457">
        <f t="shared" si="44"/>
        <v>7275</v>
      </c>
      <c r="F1457">
        <f t="shared" si="45"/>
        <v>26.5</v>
      </c>
    </row>
    <row r="1458" spans="1:6">
      <c r="A1458">
        <v>30.7</v>
      </c>
      <c r="B1458">
        <v>2</v>
      </c>
      <c r="C1458">
        <v>90.8</v>
      </c>
      <c r="D1458">
        <f t="shared" si="44"/>
        <v>7280</v>
      </c>
      <c r="F1458">
        <f t="shared" si="45"/>
        <v>25.222222222222221</v>
      </c>
    </row>
    <row r="1459" spans="1:6">
      <c r="A1459">
        <v>30.7</v>
      </c>
      <c r="B1459">
        <v>2</v>
      </c>
      <c r="C1459">
        <v>85.4</v>
      </c>
      <c r="D1459">
        <f t="shared" si="44"/>
        <v>7285</v>
      </c>
      <c r="F1459">
        <f t="shared" si="45"/>
        <v>23.722222222222225</v>
      </c>
    </row>
    <row r="1460" spans="1:6">
      <c r="A1460">
        <v>26.7</v>
      </c>
      <c r="B1460">
        <v>2</v>
      </c>
      <c r="C1460">
        <v>79.8</v>
      </c>
      <c r="D1460">
        <f t="shared" si="44"/>
        <v>7290</v>
      </c>
      <c r="F1460">
        <f t="shared" si="45"/>
        <v>22.166666666666664</v>
      </c>
    </row>
    <row r="1461" spans="1:6">
      <c r="A1461">
        <v>23.2</v>
      </c>
      <c r="B1461">
        <v>2</v>
      </c>
      <c r="C1461">
        <v>75.400000000000006</v>
      </c>
      <c r="D1461">
        <f t="shared" si="44"/>
        <v>7295</v>
      </c>
      <c r="F1461">
        <f t="shared" si="45"/>
        <v>20.944444444444446</v>
      </c>
    </row>
    <row r="1462" spans="1:6">
      <c r="A1462">
        <v>26.7</v>
      </c>
      <c r="B1462">
        <v>2</v>
      </c>
      <c r="C1462">
        <v>70.599999999999994</v>
      </c>
      <c r="D1462">
        <f t="shared" si="44"/>
        <v>7300</v>
      </c>
      <c r="F1462">
        <f t="shared" si="45"/>
        <v>19.611111111111111</v>
      </c>
    </row>
    <row r="1463" spans="1:6">
      <c r="A1463">
        <v>16</v>
      </c>
      <c r="B1463">
        <v>2</v>
      </c>
      <c r="C1463">
        <v>66.2</v>
      </c>
      <c r="D1463">
        <f t="shared" si="44"/>
        <v>7305</v>
      </c>
      <c r="F1463">
        <f t="shared" si="45"/>
        <v>18.388888888888889</v>
      </c>
    </row>
    <row r="1464" spans="1:6">
      <c r="A1464">
        <v>16</v>
      </c>
      <c r="B1464">
        <v>2</v>
      </c>
      <c r="C1464">
        <v>62.8</v>
      </c>
      <c r="D1464">
        <f t="shared" si="44"/>
        <v>7310</v>
      </c>
      <c r="F1464">
        <f t="shared" si="45"/>
        <v>17.444444444444443</v>
      </c>
    </row>
    <row r="1465" spans="1:6">
      <c r="A1465">
        <v>14.3</v>
      </c>
      <c r="B1465">
        <v>2</v>
      </c>
      <c r="C1465">
        <v>58.1</v>
      </c>
      <c r="D1465">
        <f t="shared" si="44"/>
        <v>7315</v>
      </c>
      <c r="F1465">
        <f t="shared" si="45"/>
        <v>16.138888888888889</v>
      </c>
    </row>
    <row r="1466" spans="1:6">
      <c r="A1466">
        <v>8.9</v>
      </c>
      <c r="B1466">
        <v>2</v>
      </c>
      <c r="C1466">
        <v>53.7</v>
      </c>
      <c r="D1466">
        <f t="shared" si="44"/>
        <v>7320</v>
      </c>
      <c r="F1466">
        <f t="shared" si="45"/>
        <v>14.916666666666668</v>
      </c>
    </row>
    <row r="1467" spans="1:6">
      <c r="A1467">
        <v>0</v>
      </c>
      <c r="B1467">
        <v>2</v>
      </c>
      <c r="C1467">
        <v>51.6</v>
      </c>
      <c r="D1467">
        <f t="shared" si="44"/>
        <v>7325</v>
      </c>
      <c r="F1467">
        <f t="shared" si="45"/>
        <v>14.333333333333334</v>
      </c>
    </row>
    <row r="1468" spans="1:6">
      <c r="A1468">
        <v>0</v>
      </c>
      <c r="B1468">
        <v>2</v>
      </c>
      <c r="C1468">
        <v>47.9</v>
      </c>
      <c r="D1468">
        <f t="shared" si="44"/>
        <v>7330</v>
      </c>
      <c r="F1468">
        <f t="shared" si="45"/>
        <v>13.305555555555555</v>
      </c>
    </row>
    <row r="1469" spans="1:6">
      <c r="A1469">
        <v>0</v>
      </c>
      <c r="B1469">
        <v>2</v>
      </c>
      <c r="C1469">
        <v>45.5</v>
      </c>
      <c r="D1469">
        <f t="shared" si="44"/>
        <v>7335</v>
      </c>
      <c r="F1469">
        <f t="shared" si="45"/>
        <v>12.638888888888889</v>
      </c>
    </row>
    <row r="1470" spans="1:6">
      <c r="A1470">
        <v>0</v>
      </c>
      <c r="B1470">
        <v>2</v>
      </c>
      <c r="C1470">
        <v>45.4</v>
      </c>
      <c r="D1470">
        <f t="shared" si="44"/>
        <v>7340</v>
      </c>
      <c r="F1470">
        <f t="shared" si="45"/>
        <v>12.611111111111111</v>
      </c>
    </row>
    <row r="1471" spans="1:6">
      <c r="A1471">
        <v>0</v>
      </c>
      <c r="B1471">
        <v>2</v>
      </c>
      <c r="C1471">
        <v>45.9</v>
      </c>
      <c r="D1471">
        <f t="shared" si="44"/>
        <v>7345</v>
      </c>
      <c r="F1471">
        <f t="shared" si="45"/>
        <v>12.75</v>
      </c>
    </row>
    <row r="1472" spans="1:6">
      <c r="A1472">
        <v>0</v>
      </c>
      <c r="B1472">
        <v>2</v>
      </c>
      <c r="C1472">
        <v>49.9</v>
      </c>
      <c r="D1472">
        <f t="shared" si="44"/>
        <v>7350</v>
      </c>
      <c r="F1472">
        <f t="shared" si="45"/>
        <v>13.861111111111111</v>
      </c>
    </row>
    <row r="1473" spans="1:6">
      <c r="A1473">
        <v>0</v>
      </c>
      <c r="B1473">
        <v>2</v>
      </c>
      <c r="C1473">
        <v>53.6</v>
      </c>
      <c r="D1473">
        <f t="shared" si="44"/>
        <v>7355</v>
      </c>
      <c r="F1473">
        <f t="shared" si="45"/>
        <v>14.888888888888889</v>
      </c>
    </row>
    <row r="1474" spans="1:6">
      <c r="A1474">
        <v>0</v>
      </c>
      <c r="B1474">
        <v>2</v>
      </c>
      <c r="C1474">
        <v>57.4</v>
      </c>
      <c r="D1474">
        <f t="shared" si="44"/>
        <v>7360</v>
      </c>
      <c r="F1474">
        <f t="shared" si="45"/>
        <v>15.944444444444443</v>
      </c>
    </row>
    <row r="1475" spans="1:6">
      <c r="A1475">
        <v>0</v>
      </c>
      <c r="B1475">
        <v>2</v>
      </c>
      <c r="C1475">
        <v>61</v>
      </c>
      <c r="D1475">
        <f t="shared" ref="D1475:D1538" si="46">(ROW()-2)*5</f>
        <v>7365</v>
      </c>
      <c r="F1475">
        <f t="shared" ref="F1475:F1538" si="47">C1475/3.6</f>
        <v>16.944444444444443</v>
      </c>
    </row>
    <row r="1476" spans="1:6">
      <c r="A1476">
        <v>0</v>
      </c>
      <c r="B1476">
        <v>2</v>
      </c>
      <c r="C1476">
        <v>65.599999999999994</v>
      </c>
      <c r="D1476">
        <f t="shared" si="46"/>
        <v>7370</v>
      </c>
      <c r="F1476">
        <f t="shared" si="47"/>
        <v>18.222222222222221</v>
      </c>
    </row>
    <row r="1477" spans="1:6">
      <c r="A1477">
        <v>0</v>
      </c>
      <c r="B1477">
        <v>2</v>
      </c>
      <c r="C1477">
        <v>70.099999999999994</v>
      </c>
      <c r="D1477">
        <f t="shared" si="46"/>
        <v>7375</v>
      </c>
      <c r="F1477">
        <f t="shared" si="47"/>
        <v>19.472222222222221</v>
      </c>
    </row>
    <row r="1478" spans="1:6">
      <c r="A1478">
        <v>0</v>
      </c>
      <c r="B1478">
        <v>2</v>
      </c>
      <c r="C1478">
        <v>75.099999999999994</v>
      </c>
      <c r="D1478">
        <f t="shared" si="46"/>
        <v>7380</v>
      </c>
      <c r="F1478">
        <f t="shared" si="47"/>
        <v>20.861111111111111</v>
      </c>
    </row>
    <row r="1479" spans="1:6">
      <c r="A1479">
        <v>0</v>
      </c>
      <c r="B1479">
        <v>2</v>
      </c>
      <c r="C1479">
        <v>80.099999999999994</v>
      </c>
      <c r="D1479">
        <f t="shared" si="46"/>
        <v>7385</v>
      </c>
      <c r="F1479">
        <f t="shared" si="47"/>
        <v>22.249999999999996</v>
      </c>
    </row>
    <row r="1480" spans="1:6">
      <c r="A1480">
        <v>0</v>
      </c>
      <c r="B1480">
        <v>2</v>
      </c>
      <c r="C1480">
        <v>84.3</v>
      </c>
      <c r="D1480">
        <f t="shared" si="46"/>
        <v>7390</v>
      </c>
      <c r="F1480">
        <f t="shared" si="47"/>
        <v>23.416666666666664</v>
      </c>
    </row>
    <row r="1481" spans="1:6">
      <c r="A1481">
        <v>0</v>
      </c>
      <c r="B1481">
        <v>2</v>
      </c>
      <c r="C1481">
        <v>88.7</v>
      </c>
      <c r="D1481">
        <f t="shared" si="46"/>
        <v>7395</v>
      </c>
      <c r="F1481">
        <f t="shared" si="47"/>
        <v>24.638888888888889</v>
      </c>
    </row>
    <row r="1482" spans="1:6">
      <c r="A1482">
        <v>0</v>
      </c>
      <c r="B1482">
        <v>2</v>
      </c>
      <c r="C1482">
        <v>93.3</v>
      </c>
      <c r="D1482">
        <f t="shared" si="46"/>
        <v>7400</v>
      </c>
      <c r="F1482">
        <f t="shared" si="47"/>
        <v>25.916666666666664</v>
      </c>
    </row>
    <row r="1483" spans="1:6">
      <c r="A1483">
        <v>0</v>
      </c>
      <c r="B1483">
        <v>2</v>
      </c>
      <c r="C1483">
        <v>97.8</v>
      </c>
      <c r="D1483">
        <f t="shared" si="46"/>
        <v>7405</v>
      </c>
      <c r="F1483">
        <f t="shared" si="47"/>
        <v>27.166666666666664</v>
      </c>
    </row>
    <row r="1484" spans="1:6">
      <c r="A1484">
        <v>0</v>
      </c>
      <c r="B1484">
        <v>2</v>
      </c>
      <c r="C1484">
        <v>101.9</v>
      </c>
      <c r="D1484">
        <f t="shared" si="46"/>
        <v>7410</v>
      </c>
      <c r="F1484">
        <f t="shared" si="47"/>
        <v>28.305555555555557</v>
      </c>
    </row>
    <row r="1485" spans="1:6">
      <c r="A1485">
        <v>0</v>
      </c>
      <c r="B1485">
        <v>2</v>
      </c>
      <c r="C1485">
        <v>101.1</v>
      </c>
      <c r="D1485">
        <f t="shared" si="46"/>
        <v>7415</v>
      </c>
      <c r="F1485">
        <f t="shared" si="47"/>
        <v>28.083333333333332</v>
      </c>
    </row>
    <row r="1486" spans="1:6">
      <c r="A1486">
        <v>0</v>
      </c>
      <c r="B1486">
        <v>2</v>
      </c>
      <c r="C1486">
        <v>97</v>
      </c>
      <c r="D1486">
        <f t="shared" si="46"/>
        <v>7420</v>
      </c>
      <c r="F1486">
        <f t="shared" si="47"/>
        <v>26.944444444444443</v>
      </c>
    </row>
    <row r="1487" spans="1:6">
      <c r="A1487">
        <v>0</v>
      </c>
      <c r="B1487">
        <v>2</v>
      </c>
      <c r="C1487">
        <v>93.6</v>
      </c>
      <c r="D1487">
        <f t="shared" si="46"/>
        <v>7425</v>
      </c>
      <c r="F1487">
        <f t="shared" si="47"/>
        <v>25.999999999999996</v>
      </c>
    </row>
    <row r="1488" spans="1:6">
      <c r="A1488">
        <v>0</v>
      </c>
      <c r="B1488">
        <v>2</v>
      </c>
      <c r="C1488">
        <v>90.1</v>
      </c>
      <c r="D1488">
        <f t="shared" si="46"/>
        <v>7430</v>
      </c>
      <c r="F1488">
        <f t="shared" si="47"/>
        <v>25.027777777777775</v>
      </c>
    </row>
    <row r="1489" spans="1:6">
      <c r="A1489">
        <v>0</v>
      </c>
      <c r="B1489">
        <v>2</v>
      </c>
      <c r="C1489">
        <v>87.2</v>
      </c>
      <c r="D1489">
        <f t="shared" si="46"/>
        <v>7435</v>
      </c>
      <c r="F1489">
        <f t="shared" si="47"/>
        <v>24.222222222222221</v>
      </c>
    </row>
    <row r="1490" spans="1:6">
      <c r="A1490">
        <v>0</v>
      </c>
      <c r="B1490">
        <v>2</v>
      </c>
      <c r="C1490">
        <v>83.8</v>
      </c>
      <c r="D1490">
        <f t="shared" si="46"/>
        <v>7440</v>
      </c>
      <c r="F1490">
        <f t="shared" si="47"/>
        <v>23.277777777777775</v>
      </c>
    </row>
    <row r="1491" spans="1:6">
      <c r="A1491">
        <v>0</v>
      </c>
      <c r="B1491">
        <v>2</v>
      </c>
      <c r="C1491">
        <v>80.7</v>
      </c>
      <c r="D1491">
        <f t="shared" si="46"/>
        <v>7445</v>
      </c>
      <c r="F1491">
        <f t="shared" si="47"/>
        <v>22.416666666666668</v>
      </c>
    </row>
    <row r="1492" spans="1:6">
      <c r="A1492">
        <v>0</v>
      </c>
      <c r="B1492">
        <v>3</v>
      </c>
      <c r="C1492">
        <v>96.9</v>
      </c>
      <c r="D1492">
        <f t="shared" si="46"/>
        <v>7450</v>
      </c>
      <c r="F1492">
        <f t="shared" si="47"/>
        <v>26.916666666666668</v>
      </c>
    </row>
    <row r="1493" spans="1:6">
      <c r="A1493">
        <v>0</v>
      </c>
      <c r="B1493">
        <v>3</v>
      </c>
      <c r="C1493">
        <v>145.9</v>
      </c>
      <c r="D1493">
        <f t="shared" si="46"/>
        <v>7455</v>
      </c>
      <c r="F1493">
        <f t="shared" si="47"/>
        <v>40.527777777777779</v>
      </c>
    </row>
    <row r="1494" spans="1:6">
      <c r="A1494">
        <v>0</v>
      </c>
      <c r="B1494">
        <v>3</v>
      </c>
      <c r="C1494">
        <v>143</v>
      </c>
      <c r="D1494">
        <f t="shared" si="46"/>
        <v>7460</v>
      </c>
      <c r="F1494">
        <f t="shared" si="47"/>
        <v>39.722222222222221</v>
      </c>
    </row>
    <row r="1495" spans="1:6">
      <c r="A1495">
        <v>0</v>
      </c>
      <c r="B1495">
        <v>3</v>
      </c>
      <c r="C1495">
        <v>140.30000000000001</v>
      </c>
      <c r="D1495">
        <f t="shared" si="46"/>
        <v>7465</v>
      </c>
      <c r="F1495">
        <f t="shared" si="47"/>
        <v>38.972222222222221</v>
      </c>
    </row>
    <row r="1496" spans="1:6">
      <c r="A1496">
        <v>0</v>
      </c>
      <c r="B1496">
        <v>3</v>
      </c>
      <c r="C1496">
        <v>153</v>
      </c>
      <c r="D1496">
        <f t="shared" si="46"/>
        <v>7470</v>
      </c>
      <c r="F1496">
        <f t="shared" si="47"/>
        <v>42.5</v>
      </c>
    </row>
    <row r="1497" spans="1:6">
      <c r="A1497">
        <v>0</v>
      </c>
      <c r="B1497">
        <v>3</v>
      </c>
      <c r="C1497">
        <v>154.30000000000001</v>
      </c>
      <c r="D1497">
        <f t="shared" si="46"/>
        <v>7475</v>
      </c>
      <c r="F1497">
        <f t="shared" si="47"/>
        <v>42.861111111111114</v>
      </c>
    </row>
    <row r="1498" spans="1:6">
      <c r="A1498">
        <v>0</v>
      </c>
      <c r="B1498">
        <v>3</v>
      </c>
      <c r="C1498">
        <v>155.4</v>
      </c>
      <c r="D1498">
        <f t="shared" si="46"/>
        <v>7480</v>
      </c>
      <c r="F1498">
        <f t="shared" si="47"/>
        <v>43.166666666666664</v>
      </c>
    </row>
    <row r="1499" spans="1:6">
      <c r="A1499">
        <v>0</v>
      </c>
      <c r="B1499">
        <v>3</v>
      </c>
      <c r="C1499">
        <v>156</v>
      </c>
      <c r="D1499">
        <f t="shared" si="46"/>
        <v>7485</v>
      </c>
      <c r="F1499">
        <f t="shared" si="47"/>
        <v>43.333333333333336</v>
      </c>
    </row>
    <row r="1500" spans="1:6">
      <c r="A1500">
        <v>0</v>
      </c>
      <c r="B1500">
        <v>3</v>
      </c>
      <c r="C1500">
        <v>158.4</v>
      </c>
      <c r="D1500">
        <f t="shared" si="46"/>
        <v>7490</v>
      </c>
      <c r="F1500">
        <f t="shared" si="47"/>
        <v>44</v>
      </c>
    </row>
    <row r="1501" spans="1:6">
      <c r="A1501">
        <v>0</v>
      </c>
      <c r="B1501">
        <v>3</v>
      </c>
      <c r="C1501">
        <v>159.80000000000001</v>
      </c>
      <c r="D1501">
        <f t="shared" si="46"/>
        <v>7495</v>
      </c>
      <c r="F1501">
        <f t="shared" si="47"/>
        <v>44.388888888888893</v>
      </c>
    </row>
    <row r="1502" spans="1:6">
      <c r="A1502">
        <v>0</v>
      </c>
      <c r="B1502">
        <v>3</v>
      </c>
      <c r="C1502">
        <v>161.9</v>
      </c>
      <c r="D1502">
        <f t="shared" si="46"/>
        <v>7500</v>
      </c>
      <c r="F1502">
        <f t="shared" si="47"/>
        <v>44.972222222222221</v>
      </c>
    </row>
    <row r="1503" spans="1:6">
      <c r="A1503">
        <v>0</v>
      </c>
      <c r="B1503">
        <v>3</v>
      </c>
      <c r="C1503">
        <v>163.80000000000001</v>
      </c>
      <c r="D1503">
        <f t="shared" si="46"/>
        <v>7505</v>
      </c>
      <c r="F1503">
        <f t="shared" si="47"/>
        <v>45.5</v>
      </c>
    </row>
    <row r="1504" spans="1:6">
      <c r="A1504">
        <v>0</v>
      </c>
      <c r="B1504">
        <v>3</v>
      </c>
      <c r="C1504">
        <v>164.7</v>
      </c>
      <c r="D1504">
        <f t="shared" si="46"/>
        <v>7510</v>
      </c>
      <c r="F1504">
        <f t="shared" si="47"/>
        <v>45.749999999999993</v>
      </c>
    </row>
    <row r="1505" spans="1:6">
      <c r="A1505">
        <v>0</v>
      </c>
      <c r="B1505">
        <v>3</v>
      </c>
      <c r="C1505">
        <v>167.6</v>
      </c>
      <c r="D1505">
        <f t="shared" si="46"/>
        <v>7515</v>
      </c>
      <c r="F1505">
        <f t="shared" si="47"/>
        <v>46.55555555555555</v>
      </c>
    </row>
    <row r="1506" spans="1:6">
      <c r="A1506">
        <v>0</v>
      </c>
      <c r="B1506">
        <v>3</v>
      </c>
      <c r="C1506">
        <v>168.5</v>
      </c>
      <c r="D1506">
        <f t="shared" si="46"/>
        <v>7520</v>
      </c>
      <c r="F1506">
        <f t="shared" si="47"/>
        <v>46.805555555555557</v>
      </c>
    </row>
    <row r="1507" spans="1:6">
      <c r="A1507">
        <v>0</v>
      </c>
      <c r="B1507">
        <v>3</v>
      </c>
      <c r="C1507">
        <v>169.7</v>
      </c>
      <c r="D1507">
        <f t="shared" si="46"/>
        <v>7525</v>
      </c>
      <c r="F1507">
        <f t="shared" si="47"/>
        <v>47.138888888888886</v>
      </c>
    </row>
    <row r="1508" spans="1:6">
      <c r="A1508">
        <v>0</v>
      </c>
      <c r="B1508">
        <v>3</v>
      </c>
      <c r="C1508">
        <v>172.8</v>
      </c>
      <c r="D1508">
        <f t="shared" si="46"/>
        <v>7530</v>
      </c>
      <c r="F1508">
        <f t="shared" si="47"/>
        <v>48</v>
      </c>
    </row>
    <row r="1509" spans="1:6">
      <c r="A1509">
        <v>0</v>
      </c>
      <c r="B1509">
        <v>3</v>
      </c>
      <c r="C1509">
        <v>174.4</v>
      </c>
      <c r="D1509">
        <f t="shared" si="46"/>
        <v>7535</v>
      </c>
      <c r="F1509">
        <f t="shared" si="47"/>
        <v>48.444444444444443</v>
      </c>
    </row>
    <row r="1510" spans="1:6">
      <c r="A1510">
        <v>3.6</v>
      </c>
      <c r="B1510">
        <v>3</v>
      </c>
      <c r="C1510">
        <v>176.4</v>
      </c>
      <c r="D1510">
        <f t="shared" si="46"/>
        <v>7540</v>
      </c>
      <c r="F1510">
        <f t="shared" si="47"/>
        <v>49</v>
      </c>
    </row>
    <row r="1511" spans="1:6">
      <c r="A1511">
        <v>34.299999999999997</v>
      </c>
      <c r="B1511">
        <v>3</v>
      </c>
      <c r="C1511">
        <v>174.7</v>
      </c>
      <c r="D1511">
        <f t="shared" si="46"/>
        <v>7545</v>
      </c>
      <c r="F1511">
        <f t="shared" si="47"/>
        <v>48.527777777777771</v>
      </c>
    </row>
    <row r="1512" spans="1:6">
      <c r="A1512">
        <v>41.4</v>
      </c>
      <c r="B1512">
        <v>3</v>
      </c>
      <c r="C1512">
        <v>170.8</v>
      </c>
      <c r="D1512">
        <f t="shared" si="46"/>
        <v>7550</v>
      </c>
      <c r="F1512">
        <f t="shared" si="47"/>
        <v>47.44444444444445</v>
      </c>
    </row>
    <row r="1513" spans="1:6">
      <c r="A1513">
        <v>43.2</v>
      </c>
      <c r="B1513">
        <v>3</v>
      </c>
      <c r="C1513">
        <v>166.6</v>
      </c>
      <c r="D1513">
        <f t="shared" si="46"/>
        <v>7555</v>
      </c>
      <c r="F1513">
        <f t="shared" si="47"/>
        <v>46.277777777777779</v>
      </c>
    </row>
    <row r="1514" spans="1:6">
      <c r="A1514">
        <v>37.9</v>
      </c>
      <c r="B1514">
        <v>3</v>
      </c>
      <c r="C1514">
        <v>162.4</v>
      </c>
      <c r="D1514">
        <f t="shared" si="46"/>
        <v>7560</v>
      </c>
      <c r="F1514">
        <f t="shared" si="47"/>
        <v>45.111111111111114</v>
      </c>
    </row>
    <row r="1515" spans="1:6">
      <c r="A1515">
        <v>34.299999999999997</v>
      </c>
      <c r="B1515">
        <v>3</v>
      </c>
      <c r="C1515">
        <v>159.9</v>
      </c>
      <c r="D1515">
        <f t="shared" si="46"/>
        <v>7565</v>
      </c>
      <c r="F1515">
        <f t="shared" si="47"/>
        <v>44.416666666666664</v>
      </c>
    </row>
    <row r="1516" spans="1:6">
      <c r="A1516">
        <v>34.299999999999997</v>
      </c>
      <c r="B1516">
        <v>3</v>
      </c>
      <c r="C1516">
        <v>154.1</v>
      </c>
      <c r="D1516">
        <f t="shared" si="46"/>
        <v>7570</v>
      </c>
      <c r="F1516">
        <f t="shared" si="47"/>
        <v>42.80555555555555</v>
      </c>
    </row>
    <row r="1517" spans="1:6">
      <c r="A1517">
        <v>34.299999999999997</v>
      </c>
      <c r="B1517">
        <v>3</v>
      </c>
      <c r="C1517">
        <v>151.6</v>
      </c>
      <c r="D1517">
        <f t="shared" si="46"/>
        <v>7575</v>
      </c>
      <c r="F1517">
        <f t="shared" si="47"/>
        <v>42.111111111111107</v>
      </c>
    </row>
    <row r="1518" spans="1:6">
      <c r="A1518">
        <v>34.299999999999997</v>
      </c>
      <c r="B1518">
        <v>3</v>
      </c>
      <c r="C1518">
        <v>148.1</v>
      </c>
      <c r="D1518">
        <f t="shared" si="46"/>
        <v>7580</v>
      </c>
      <c r="F1518">
        <f t="shared" si="47"/>
        <v>41.138888888888886</v>
      </c>
    </row>
    <row r="1519" spans="1:6">
      <c r="A1519">
        <v>23.2</v>
      </c>
      <c r="B1519">
        <v>3</v>
      </c>
      <c r="C1519">
        <v>143.6</v>
      </c>
      <c r="D1519">
        <f t="shared" si="46"/>
        <v>7585</v>
      </c>
      <c r="F1519">
        <f t="shared" si="47"/>
        <v>39.888888888888886</v>
      </c>
    </row>
    <row r="1520" spans="1:6">
      <c r="A1520">
        <v>27.2</v>
      </c>
      <c r="B1520">
        <v>3</v>
      </c>
      <c r="C1520">
        <v>141.30000000000001</v>
      </c>
      <c r="D1520">
        <f t="shared" si="46"/>
        <v>7590</v>
      </c>
      <c r="F1520">
        <f t="shared" si="47"/>
        <v>39.25</v>
      </c>
    </row>
    <row r="1521" spans="1:6">
      <c r="A1521">
        <v>27.2</v>
      </c>
      <c r="B1521">
        <v>3</v>
      </c>
      <c r="C1521">
        <v>136.6</v>
      </c>
      <c r="D1521">
        <f t="shared" si="46"/>
        <v>7595</v>
      </c>
      <c r="F1521">
        <f t="shared" si="47"/>
        <v>37.944444444444443</v>
      </c>
    </row>
    <row r="1522" spans="1:6">
      <c r="A1522">
        <v>27.2</v>
      </c>
      <c r="B1522">
        <v>3</v>
      </c>
      <c r="C1522">
        <v>133.4</v>
      </c>
      <c r="D1522">
        <f t="shared" si="46"/>
        <v>7600</v>
      </c>
      <c r="F1522">
        <f t="shared" si="47"/>
        <v>37.055555555555557</v>
      </c>
    </row>
    <row r="1523" spans="1:6">
      <c r="A1523">
        <v>26.7</v>
      </c>
      <c r="B1523">
        <v>3</v>
      </c>
      <c r="C1523">
        <v>127.8</v>
      </c>
      <c r="D1523">
        <f t="shared" si="46"/>
        <v>7605</v>
      </c>
      <c r="F1523">
        <f t="shared" si="47"/>
        <v>35.5</v>
      </c>
    </row>
    <row r="1524" spans="1:6">
      <c r="A1524">
        <v>23.2</v>
      </c>
      <c r="B1524">
        <v>3</v>
      </c>
      <c r="C1524">
        <v>122.8</v>
      </c>
      <c r="D1524">
        <f t="shared" si="46"/>
        <v>7610</v>
      </c>
      <c r="F1524">
        <f t="shared" si="47"/>
        <v>34.111111111111107</v>
      </c>
    </row>
    <row r="1525" spans="1:6">
      <c r="A1525">
        <v>19.600000000000001</v>
      </c>
      <c r="B1525">
        <v>3</v>
      </c>
      <c r="C1525">
        <v>121.9</v>
      </c>
      <c r="D1525">
        <f t="shared" si="46"/>
        <v>7615</v>
      </c>
      <c r="F1525">
        <f t="shared" si="47"/>
        <v>33.861111111111114</v>
      </c>
    </row>
    <row r="1526" spans="1:6">
      <c r="A1526">
        <v>23.2</v>
      </c>
      <c r="B1526">
        <v>3</v>
      </c>
      <c r="C1526">
        <v>117.9</v>
      </c>
      <c r="D1526">
        <f t="shared" si="46"/>
        <v>7620</v>
      </c>
      <c r="F1526">
        <f t="shared" si="47"/>
        <v>32.75</v>
      </c>
    </row>
    <row r="1527" spans="1:6">
      <c r="A1527">
        <v>21.4</v>
      </c>
      <c r="B1527">
        <v>3</v>
      </c>
      <c r="C1527">
        <v>114.1</v>
      </c>
      <c r="D1527">
        <f t="shared" si="46"/>
        <v>7625</v>
      </c>
      <c r="F1527">
        <f t="shared" si="47"/>
        <v>31.694444444444443</v>
      </c>
    </row>
    <row r="1528" spans="1:6">
      <c r="A1528">
        <v>19.600000000000001</v>
      </c>
      <c r="B1528">
        <v>2</v>
      </c>
      <c r="C1528">
        <v>110.5</v>
      </c>
      <c r="D1528">
        <f t="shared" si="46"/>
        <v>7630</v>
      </c>
      <c r="F1528">
        <f t="shared" si="47"/>
        <v>30.694444444444443</v>
      </c>
    </row>
    <row r="1529" spans="1:6">
      <c r="A1529">
        <v>16</v>
      </c>
      <c r="B1529">
        <v>2</v>
      </c>
      <c r="C1529">
        <v>107.7</v>
      </c>
      <c r="D1529">
        <f t="shared" si="46"/>
        <v>7635</v>
      </c>
      <c r="F1529">
        <f t="shared" si="47"/>
        <v>29.916666666666668</v>
      </c>
    </row>
    <row r="1530" spans="1:6">
      <c r="A1530">
        <v>12.5</v>
      </c>
      <c r="B1530">
        <v>2</v>
      </c>
      <c r="C1530">
        <v>104.3</v>
      </c>
      <c r="D1530">
        <f t="shared" si="46"/>
        <v>7640</v>
      </c>
      <c r="F1530">
        <f t="shared" si="47"/>
        <v>28.972222222222221</v>
      </c>
    </row>
    <row r="1531" spans="1:6">
      <c r="A1531">
        <v>5.3</v>
      </c>
      <c r="B1531">
        <v>2</v>
      </c>
      <c r="C1531">
        <v>100.6</v>
      </c>
      <c r="D1531">
        <f t="shared" si="46"/>
        <v>7645</v>
      </c>
      <c r="F1531">
        <f t="shared" si="47"/>
        <v>27.944444444444443</v>
      </c>
    </row>
    <row r="1532" spans="1:6">
      <c r="A1532">
        <v>3.6</v>
      </c>
      <c r="B1532">
        <v>2</v>
      </c>
      <c r="C1532">
        <v>98.3</v>
      </c>
      <c r="D1532">
        <f t="shared" si="46"/>
        <v>7650</v>
      </c>
      <c r="F1532">
        <f t="shared" si="47"/>
        <v>27.305555555555554</v>
      </c>
    </row>
    <row r="1533" spans="1:6">
      <c r="A1533">
        <v>19.600000000000001</v>
      </c>
      <c r="B1533">
        <v>2</v>
      </c>
      <c r="C1533">
        <v>95.6</v>
      </c>
      <c r="D1533">
        <f t="shared" si="46"/>
        <v>7655</v>
      </c>
      <c r="F1533">
        <f t="shared" si="47"/>
        <v>26.555555555555554</v>
      </c>
    </row>
    <row r="1534" spans="1:6">
      <c r="A1534">
        <v>19.600000000000001</v>
      </c>
      <c r="B1534">
        <v>2</v>
      </c>
      <c r="C1534">
        <v>91.3</v>
      </c>
      <c r="D1534">
        <f t="shared" si="46"/>
        <v>7660</v>
      </c>
      <c r="F1534">
        <f t="shared" si="47"/>
        <v>25.361111111111111</v>
      </c>
    </row>
    <row r="1535" spans="1:6">
      <c r="A1535">
        <v>12.5</v>
      </c>
      <c r="B1535">
        <v>2</v>
      </c>
      <c r="C1535">
        <v>87.3</v>
      </c>
      <c r="D1535">
        <f t="shared" si="46"/>
        <v>7665</v>
      </c>
      <c r="F1535">
        <f t="shared" si="47"/>
        <v>24.25</v>
      </c>
    </row>
    <row r="1536" spans="1:6">
      <c r="A1536">
        <v>8.9</v>
      </c>
      <c r="B1536">
        <v>2</v>
      </c>
      <c r="C1536">
        <v>84.4</v>
      </c>
      <c r="D1536">
        <f t="shared" si="46"/>
        <v>7670</v>
      </c>
      <c r="F1536">
        <f t="shared" si="47"/>
        <v>23.444444444444446</v>
      </c>
    </row>
    <row r="1537" spans="1:6">
      <c r="A1537">
        <v>12.5</v>
      </c>
      <c r="B1537">
        <v>2</v>
      </c>
      <c r="C1537">
        <v>80.900000000000006</v>
      </c>
      <c r="D1537">
        <f t="shared" si="46"/>
        <v>7675</v>
      </c>
      <c r="F1537">
        <f t="shared" si="47"/>
        <v>22.472222222222225</v>
      </c>
    </row>
    <row r="1538" spans="1:6">
      <c r="A1538">
        <v>12.5</v>
      </c>
      <c r="B1538">
        <v>2</v>
      </c>
      <c r="C1538">
        <v>77.3</v>
      </c>
      <c r="D1538">
        <f t="shared" si="46"/>
        <v>7680</v>
      </c>
      <c r="F1538">
        <f t="shared" si="47"/>
        <v>21.472222222222221</v>
      </c>
    </row>
    <row r="1539" spans="1:6">
      <c r="A1539">
        <v>12.5</v>
      </c>
      <c r="B1539">
        <v>2</v>
      </c>
      <c r="C1539">
        <v>73.400000000000006</v>
      </c>
      <c r="D1539">
        <f t="shared" ref="D1539:D1602" si="48">(ROW()-2)*5</f>
        <v>7685</v>
      </c>
      <c r="F1539">
        <f t="shared" ref="F1539:F1602" si="49">C1539/3.6</f>
        <v>20.388888888888889</v>
      </c>
    </row>
    <row r="1540" spans="1:6">
      <c r="A1540">
        <v>12.5</v>
      </c>
      <c r="B1540">
        <v>2</v>
      </c>
      <c r="C1540">
        <v>69.400000000000006</v>
      </c>
      <c r="D1540">
        <f t="shared" si="48"/>
        <v>7690</v>
      </c>
      <c r="F1540">
        <f t="shared" si="49"/>
        <v>19.277777777777779</v>
      </c>
    </row>
    <row r="1541" spans="1:6">
      <c r="A1541">
        <v>8.9</v>
      </c>
      <c r="B1541">
        <v>2</v>
      </c>
      <c r="C1541">
        <v>66.3</v>
      </c>
      <c r="D1541">
        <f t="shared" si="48"/>
        <v>7695</v>
      </c>
      <c r="F1541">
        <f t="shared" si="49"/>
        <v>18.416666666666664</v>
      </c>
    </row>
    <row r="1542" spans="1:6">
      <c r="A1542">
        <v>0</v>
      </c>
      <c r="B1542">
        <v>2</v>
      </c>
      <c r="C1542">
        <v>63.8</v>
      </c>
      <c r="D1542">
        <f t="shared" si="48"/>
        <v>7700</v>
      </c>
      <c r="F1542">
        <f t="shared" si="49"/>
        <v>17.722222222222221</v>
      </c>
    </row>
    <row r="1543" spans="1:6">
      <c r="A1543">
        <v>0</v>
      </c>
      <c r="B1543">
        <v>2</v>
      </c>
      <c r="C1543">
        <v>61.4</v>
      </c>
      <c r="D1543">
        <f t="shared" si="48"/>
        <v>7705</v>
      </c>
      <c r="F1543">
        <f t="shared" si="49"/>
        <v>17.055555555555554</v>
      </c>
    </row>
    <row r="1544" spans="1:6">
      <c r="A1544">
        <v>0</v>
      </c>
      <c r="B1544">
        <v>2</v>
      </c>
      <c r="C1544">
        <v>58.4</v>
      </c>
      <c r="D1544">
        <f t="shared" si="48"/>
        <v>7710</v>
      </c>
      <c r="F1544">
        <f t="shared" si="49"/>
        <v>16.222222222222221</v>
      </c>
    </row>
    <row r="1545" spans="1:6">
      <c r="A1545">
        <v>0</v>
      </c>
      <c r="B1545">
        <v>2</v>
      </c>
      <c r="C1545">
        <v>58.3</v>
      </c>
      <c r="D1545">
        <f t="shared" si="48"/>
        <v>7715</v>
      </c>
      <c r="F1545">
        <f t="shared" si="49"/>
        <v>16.194444444444443</v>
      </c>
    </row>
    <row r="1546" spans="1:6">
      <c r="A1546">
        <v>0</v>
      </c>
      <c r="B1546">
        <v>2</v>
      </c>
      <c r="C1546">
        <v>57.7</v>
      </c>
      <c r="D1546">
        <f t="shared" si="48"/>
        <v>7720</v>
      </c>
      <c r="F1546">
        <f t="shared" si="49"/>
        <v>16.027777777777779</v>
      </c>
    </row>
    <row r="1547" spans="1:6">
      <c r="A1547">
        <v>0</v>
      </c>
      <c r="B1547">
        <v>2</v>
      </c>
      <c r="C1547">
        <v>57.6</v>
      </c>
      <c r="D1547">
        <f t="shared" si="48"/>
        <v>7725</v>
      </c>
      <c r="F1547">
        <f t="shared" si="49"/>
        <v>16</v>
      </c>
    </row>
    <row r="1548" spans="1:6">
      <c r="A1548">
        <v>0</v>
      </c>
      <c r="B1548">
        <v>2</v>
      </c>
      <c r="C1548">
        <v>58.2</v>
      </c>
      <c r="D1548">
        <f t="shared" si="48"/>
        <v>7730</v>
      </c>
      <c r="F1548">
        <f t="shared" si="49"/>
        <v>16.166666666666668</v>
      </c>
    </row>
    <row r="1549" spans="1:6">
      <c r="A1549">
        <v>0</v>
      </c>
      <c r="B1549">
        <v>2</v>
      </c>
      <c r="C1549">
        <v>58.9</v>
      </c>
      <c r="D1549">
        <f t="shared" si="48"/>
        <v>7735</v>
      </c>
      <c r="F1549">
        <f t="shared" si="49"/>
        <v>16.361111111111111</v>
      </c>
    </row>
    <row r="1550" spans="1:6">
      <c r="A1550">
        <v>0</v>
      </c>
      <c r="B1550">
        <v>2</v>
      </c>
      <c r="C1550">
        <v>61.2</v>
      </c>
      <c r="D1550">
        <f t="shared" si="48"/>
        <v>7740</v>
      </c>
      <c r="F1550">
        <f t="shared" si="49"/>
        <v>17</v>
      </c>
    </row>
    <row r="1551" spans="1:6">
      <c r="A1551">
        <v>0</v>
      </c>
      <c r="B1551">
        <v>2</v>
      </c>
      <c r="C1551">
        <v>64.099999999999994</v>
      </c>
      <c r="D1551">
        <f t="shared" si="48"/>
        <v>7745</v>
      </c>
      <c r="F1551">
        <f t="shared" si="49"/>
        <v>17.805555555555554</v>
      </c>
    </row>
    <row r="1552" spans="1:6">
      <c r="A1552">
        <v>0</v>
      </c>
      <c r="B1552">
        <v>2</v>
      </c>
      <c r="C1552">
        <v>67.099999999999994</v>
      </c>
      <c r="D1552">
        <f t="shared" si="48"/>
        <v>7750</v>
      </c>
      <c r="F1552">
        <f t="shared" si="49"/>
        <v>18.638888888888886</v>
      </c>
    </row>
    <row r="1553" spans="1:6">
      <c r="A1553">
        <v>0</v>
      </c>
      <c r="B1553">
        <v>2</v>
      </c>
      <c r="C1553">
        <v>70.7</v>
      </c>
      <c r="D1553">
        <f t="shared" si="48"/>
        <v>7755</v>
      </c>
      <c r="F1553">
        <f t="shared" si="49"/>
        <v>19.638888888888889</v>
      </c>
    </row>
    <row r="1554" spans="1:6">
      <c r="A1554">
        <v>0</v>
      </c>
      <c r="B1554">
        <v>2</v>
      </c>
      <c r="C1554">
        <v>74.599999999999994</v>
      </c>
      <c r="D1554">
        <f t="shared" si="48"/>
        <v>7760</v>
      </c>
      <c r="F1554">
        <f t="shared" si="49"/>
        <v>20.722222222222221</v>
      </c>
    </row>
    <row r="1555" spans="1:6">
      <c r="A1555">
        <v>0</v>
      </c>
      <c r="B1555">
        <v>2</v>
      </c>
      <c r="C1555">
        <v>80.400000000000006</v>
      </c>
      <c r="D1555">
        <f t="shared" si="48"/>
        <v>7765</v>
      </c>
      <c r="F1555">
        <f t="shared" si="49"/>
        <v>22.333333333333336</v>
      </c>
    </row>
    <row r="1556" spans="1:6">
      <c r="A1556">
        <v>0</v>
      </c>
      <c r="B1556">
        <v>2</v>
      </c>
      <c r="C1556">
        <v>84.8</v>
      </c>
      <c r="D1556">
        <f t="shared" si="48"/>
        <v>7770</v>
      </c>
      <c r="F1556">
        <f t="shared" si="49"/>
        <v>23.555555555555554</v>
      </c>
    </row>
    <row r="1557" spans="1:6">
      <c r="A1557">
        <v>0</v>
      </c>
      <c r="B1557">
        <v>2</v>
      </c>
      <c r="C1557">
        <v>89.9</v>
      </c>
      <c r="D1557">
        <f t="shared" si="48"/>
        <v>7775</v>
      </c>
      <c r="F1557">
        <f t="shared" si="49"/>
        <v>24.972222222222221</v>
      </c>
    </row>
    <row r="1558" spans="1:6">
      <c r="A1558">
        <v>0</v>
      </c>
      <c r="B1558">
        <v>2</v>
      </c>
      <c r="C1558">
        <v>95.4</v>
      </c>
      <c r="D1558">
        <f t="shared" si="48"/>
        <v>7780</v>
      </c>
      <c r="F1558">
        <f t="shared" si="49"/>
        <v>26.5</v>
      </c>
    </row>
    <row r="1559" spans="1:6">
      <c r="A1559">
        <v>0</v>
      </c>
      <c r="B1559">
        <v>2</v>
      </c>
      <c r="C1559">
        <v>99.8</v>
      </c>
      <c r="D1559">
        <f t="shared" si="48"/>
        <v>7785</v>
      </c>
      <c r="F1559">
        <f t="shared" si="49"/>
        <v>27.722222222222221</v>
      </c>
    </row>
    <row r="1560" spans="1:6">
      <c r="A1560">
        <v>0</v>
      </c>
      <c r="B1560">
        <v>2</v>
      </c>
      <c r="C1560">
        <v>104.6</v>
      </c>
      <c r="D1560">
        <f t="shared" si="48"/>
        <v>7790</v>
      </c>
      <c r="F1560">
        <f t="shared" si="49"/>
        <v>29.055555555555554</v>
      </c>
    </row>
    <row r="1561" spans="1:6">
      <c r="A1561">
        <v>0</v>
      </c>
      <c r="B1561">
        <v>2</v>
      </c>
      <c r="C1561">
        <v>109.5</v>
      </c>
      <c r="D1561">
        <f t="shared" si="48"/>
        <v>7795</v>
      </c>
      <c r="F1561">
        <f t="shared" si="49"/>
        <v>30.416666666666664</v>
      </c>
    </row>
    <row r="1562" spans="1:6">
      <c r="A1562">
        <v>0</v>
      </c>
      <c r="B1562">
        <v>2</v>
      </c>
      <c r="C1562">
        <v>113.8</v>
      </c>
      <c r="D1562">
        <f t="shared" si="48"/>
        <v>7800</v>
      </c>
      <c r="F1562">
        <f t="shared" si="49"/>
        <v>31.611111111111111</v>
      </c>
    </row>
    <row r="1563" spans="1:6">
      <c r="A1563">
        <v>0</v>
      </c>
      <c r="B1563">
        <v>2</v>
      </c>
      <c r="C1563">
        <v>118.1</v>
      </c>
      <c r="D1563">
        <f t="shared" si="48"/>
        <v>7805</v>
      </c>
      <c r="F1563">
        <f t="shared" si="49"/>
        <v>32.80555555555555</v>
      </c>
    </row>
    <row r="1564" spans="1:6">
      <c r="A1564">
        <v>0</v>
      </c>
      <c r="B1564">
        <v>2</v>
      </c>
      <c r="C1564">
        <v>123.2</v>
      </c>
      <c r="D1564">
        <f t="shared" si="48"/>
        <v>7810</v>
      </c>
      <c r="F1564">
        <f t="shared" si="49"/>
        <v>34.222222222222221</v>
      </c>
    </row>
    <row r="1565" spans="1:6">
      <c r="A1565">
        <v>0</v>
      </c>
      <c r="B1565">
        <v>2</v>
      </c>
      <c r="C1565">
        <v>126.3</v>
      </c>
      <c r="D1565">
        <f t="shared" si="48"/>
        <v>7815</v>
      </c>
      <c r="F1565">
        <f t="shared" si="49"/>
        <v>35.083333333333329</v>
      </c>
    </row>
    <row r="1566" spans="1:6">
      <c r="A1566">
        <v>0</v>
      </c>
      <c r="B1566">
        <v>2</v>
      </c>
      <c r="C1566">
        <v>127.3</v>
      </c>
      <c r="D1566">
        <f t="shared" si="48"/>
        <v>7820</v>
      </c>
      <c r="F1566">
        <f t="shared" si="49"/>
        <v>35.361111111111107</v>
      </c>
    </row>
    <row r="1567" spans="1:6">
      <c r="A1567">
        <v>0</v>
      </c>
      <c r="B1567">
        <v>2</v>
      </c>
      <c r="C1567">
        <v>126.4</v>
      </c>
      <c r="D1567">
        <f t="shared" si="48"/>
        <v>7825</v>
      </c>
      <c r="F1567">
        <f t="shared" si="49"/>
        <v>35.111111111111114</v>
      </c>
    </row>
    <row r="1568" spans="1:6">
      <c r="A1568">
        <v>0</v>
      </c>
      <c r="B1568">
        <v>2</v>
      </c>
      <c r="C1568">
        <v>124.4</v>
      </c>
      <c r="D1568">
        <f t="shared" si="48"/>
        <v>7830</v>
      </c>
      <c r="F1568">
        <f t="shared" si="49"/>
        <v>34.555555555555557</v>
      </c>
    </row>
    <row r="1569" spans="1:6">
      <c r="A1569">
        <v>0</v>
      </c>
      <c r="B1569">
        <v>2</v>
      </c>
      <c r="C1569">
        <v>122.1</v>
      </c>
      <c r="D1569">
        <f t="shared" si="48"/>
        <v>7835</v>
      </c>
      <c r="F1569">
        <f t="shared" si="49"/>
        <v>33.916666666666664</v>
      </c>
    </row>
    <row r="1570" spans="1:6">
      <c r="A1570">
        <v>0</v>
      </c>
      <c r="B1570">
        <v>2</v>
      </c>
      <c r="C1570">
        <v>120.4</v>
      </c>
      <c r="D1570">
        <f t="shared" si="48"/>
        <v>7840</v>
      </c>
      <c r="F1570">
        <f t="shared" si="49"/>
        <v>33.444444444444443</v>
      </c>
    </row>
    <row r="1571" spans="1:6">
      <c r="A1571">
        <v>0</v>
      </c>
      <c r="B1571">
        <v>3</v>
      </c>
      <c r="C1571">
        <v>117.4</v>
      </c>
      <c r="D1571">
        <f t="shared" si="48"/>
        <v>7845</v>
      </c>
      <c r="F1571">
        <f t="shared" si="49"/>
        <v>32.611111111111114</v>
      </c>
    </row>
    <row r="1572" spans="1:6">
      <c r="A1572">
        <v>0</v>
      </c>
      <c r="B1572">
        <v>3</v>
      </c>
      <c r="C1572">
        <v>114.3</v>
      </c>
      <c r="D1572">
        <f t="shared" si="48"/>
        <v>7850</v>
      </c>
      <c r="F1572">
        <f t="shared" si="49"/>
        <v>31.75</v>
      </c>
    </row>
    <row r="1573" spans="1:6">
      <c r="A1573">
        <v>0</v>
      </c>
      <c r="B1573">
        <v>3</v>
      </c>
      <c r="C1573">
        <v>134.5</v>
      </c>
      <c r="D1573">
        <f t="shared" si="48"/>
        <v>7855</v>
      </c>
      <c r="F1573">
        <f t="shared" si="49"/>
        <v>37.361111111111107</v>
      </c>
    </row>
    <row r="1574" spans="1:6">
      <c r="A1574">
        <v>0</v>
      </c>
      <c r="B1574">
        <v>3</v>
      </c>
      <c r="C1574">
        <v>158.80000000000001</v>
      </c>
      <c r="D1574">
        <f t="shared" si="48"/>
        <v>7860</v>
      </c>
      <c r="F1574">
        <f t="shared" si="49"/>
        <v>44.111111111111114</v>
      </c>
    </row>
    <row r="1575" spans="1:6">
      <c r="A1575">
        <v>0</v>
      </c>
      <c r="B1575">
        <v>3</v>
      </c>
      <c r="C1575">
        <v>158.4</v>
      </c>
      <c r="D1575">
        <f t="shared" si="48"/>
        <v>7865</v>
      </c>
      <c r="F1575">
        <f t="shared" si="49"/>
        <v>44</v>
      </c>
    </row>
    <row r="1576" spans="1:6">
      <c r="A1576">
        <v>0</v>
      </c>
      <c r="B1576">
        <v>3</v>
      </c>
      <c r="C1576">
        <v>162.4</v>
      </c>
      <c r="D1576">
        <f t="shared" si="48"/>
        <v>7870</v>
      </c>
      <c r="F1576">
        <f t="shared" si="49"/>
        <v>45.111111111111114</v>
      </c>
    </row>
    <row r="1577" spans="1:6">
      <c r="A1577">
        <v>0</v>
      </c>
      <c r="B1577">
        <v>3</v>
      </c>
      <c r="C1577">
        <v>165.9</v>
      </c>
      <c r="D1577">
        <f t="shared" si="48"/>
        <v>7875</v>
      </c>
      <c r="F1577">
        <f t="shared" si="49"/>
        <v>46.083333333333336</v>
      </c>
    </row>
    <row r="1578" spans="1:6">
      <c r="A1578">
        <v>0</v>
      </c>
      <c r="B1578">
        <v>3</v>
      </c>
      <c r="C1578">
        <v>169</v>
      </c>
      <c r="D1578">
        <f t="shared" si="48"/>
        <v>7880</v>
      </c>
      <c r="F1578">
        <f t="shared" si="49"/>
        <v>46.944444444444443</v>
      </c>
    </row>
    <row r="1579" spans="1:6">
      <c r="A1579">
        <v>0</v>
      </c>
      <c r="B1579">
        <v>3</v>
      </c>
      <c r="C1579">
        <v>169.7</v>
      </c>
      <c r="D1579">
        <f t="shared" si="48"/>
        <v>7885</v>
      </c>
      <c r="F1579">
        <f t="shared" si="49"/>
        <v>47.138888888888886</v>
      </c>
    </row>
    <row r="1580" spans="1:6">
      <c r="A1580">
        <v>0</v>
      </c>
      <c r="B1580">
        <v>3</v>
      </c>
      <c r="C1580">
        <v>171.9</v>
      </c>
      <c r="D1580">
        <f t="shared" si="48"/>
        <v>7890</v>
      </c>
      <c r="F1580">
        <f t="shared" si="49"/>
        <v>47.75</v>
      </c>
    </row>
    <row r="1581" spans="1:6">
      <c r="A1581">
        <v>0</v>
      </c>
      <c r="B1581">
        <v>3</v>
      </c>
      <c r="C1581">
        <v>174.8</v>
      </c>
      <c r="D1581">
        <f t="shared" si="48"/>
        <v>7895</v>
      </c>
      <c r="F1581">
        <f t="shared" si="49"/>
        <v>48.555555555555557</v>
      </c>
    </row>
    <row r="1582" spans="1:6">
      <c r="A1582">
        <v>0</v>
      </c>
      <c r="B1582">
        <v>3</v>
      </c>
      <c r="C1582">
        <v>177.7</v>
      </c>
      <c r="D1582">
        <f t="shared" si="48"/>
        <v>7900</v>
      </c>
      <c r="F1582">
        <f t="shared" si="49"/>
        <v>49.361111111111107</v>
      </c>
    </row>
    <row r="1583" spans="1:6">
      <c r="A1583">
        <v>0</v>
      </c>
      <c r="B1583">
        <v>3</v>
      </c>
      <c r="C1583">
        <v>178.1</v>
      </c>
      <c r="D1583">
        <f t="shared" si="48"/>
        <v>7905</v>
      </c>
      <c r="F1583">
        <f t="shared" si="49"/>
        <v>49.472222222222221</v>
      </c>
    </row>
    <row r="1584" spans="1:6">
      <c r="A1584">
        <v>0</v>
      </c>
      <c r="B1584">
        <v>3</v>
      </c>
      <c r="C1584">
        <v>179.6</v>
      </c>
      <c r="D1584">
        <f t="shared" si="48"/>
        <v>7910</v>
      </c>
      <c r="F1584">
        <f t="shared" si="49"/>
        <v>49.888888888888886</v>
      </c>
    </row>
    <row r="1585" spans="1:6">
      <c r="A1585">
        <v>0</v>
      </c>
      <c r="B1585">
        <v>3</v>
      </c>
      <c r="C1585">
        <v>179.7</v>
      </c>
      <c r="D1585">
        <f t="shared" si="48"/>
        <v>7915</v>
      </c>
      <c r="F1585">
        <f t="shared" si="49"/>
        <v>49.916666666666664</v>
      </c>
    </row>
    <row r="1586" spans="1:6">
      <c r="A1586">
        <v>0</v>
      </c>
      <c r="B1586">
        <v>3</v>
      </c>
      <c r="C1586">
        <v>177.7</v>
      </c>
      <c r="D1586">
        <f t="shared" si="48"/>
        <v>7920</v>
      </c>
      <c r="F1586">
        <f t="shared" si="49"/>
        <v>49.361111111111107</v>
      </c>
    </row>
    <row r="1587" spans="1:6">
      <c r="A1587">
        <v>0</v>
      </c>
      <c r="B1587">
        <v>3</v>
      </c>
      <c r="C1587">
        <v>186.5</v>
      </c>
      <c r="D1587">
        <f t="shared" si="48"/>
        <v>7925</v>
      </c>
      <c r="F1587">
        <f t="shared" si="49"/>
        <v>51.805555555555557</v>
      </c>
    </row>
    <row r="1588" spans="1:6">
      <c r="A1588">
        <v>0</v>
      </c>
      <c r="B1588">
        <v>3</v>
      </c>
      <c r="C1588">
        <v>189.5</v>
      </c>
      <c r="D1588">
        <f t="shared" si="48"/>
        <v>7930</v>
      </c>
      <c r="F1588">
        <f t="shared" si="49"/>
        <v>52.638888888888886</v>
      </c>
    </row>
    <row r="1589" spans="1:6">
      <c r="A1589">
        <v>0</v>
      </c>
      <c r="B1589">
        <v>3</v>
      </c>
      <c r="C1589">
        <v>191.3</v>
      </c>
      <c r="D1589">
        <f t="shared" si="48"/>
        <v>7935</v>
      </c>
      <c r="F1589">
        <f t="shared" si="49"/>
        <v>53.138888888888893</v>
      </c>
    </row>
    <row r="1590" spans="1:6">
      <c r="A1590">
        <v>0</v>
      </c>
      <c r="B1590">
        <v>4</v>
      </c>
      <c r="C1590">
        <v>192.6</v>
      </c>
      <c r="D1590">
        <f t="shared" si="48"/>
        <v>7940</v>
      </c>
      <c r="F1590">
        <f t="shared" si="49"/>
        <v>53.5</v>
      </c>
    </row>
    <row r="1591" spans="1:6">
      <c r="A1591">
        <v>0</v>
      </c>
      <c r="B1591">
        <v>4</v>
      </c>
      <c r="C1591">
        <v>191.9</v>
      </c>
      <c r="D1591">
        <f t="shared" si="48"/>
        <v>7945</v>
      </c>
      <c r="F1591">
        <f t="shared" si="49"/>
        <v>53.305555555555557</v>
      </c>
    </row>
    <row r="1592" spans="1:6">
      <c r="A1592">
        <v>0</v>
      </c>
      <c r="B1592">
        <v>4</v>
      </c>
      <c r="C1592">
        <v>194.4</v>
      </c>
      <c r="D1592">
        <f t="shared" si="48"/>
        <v>7950</v>
      </c>
      <c r="F1592">
        <f t="shared" si="49"/>
        <v>54</v>
      </c>
    </row>
    <row r="1593" spans="1:6">
      <c r="A1593">
        <v>0</v>
      </c>
      <c r="B1593">
        <v>4</v>
      </c>
      <c r="C1593">
        <v>195.3</v>
      </c>
      <c r="D1593">
        <f t="shared" si="48"/>
        <v>7955</v>
      </c>
      <c r="F1593">
        <f t="shared" si="49"/>
        <v>54.25</v>
      </c>
    </row>
    <row r="1594" spans="1:6">
      <c r="A1594">
        <v>0</v>
      </c>
      <c r="B1594">
        <v>4</v>
      </c>
      <c r="C1594">
        <v>198.1</v>
      </c>
      <c r="D1594">
        <f t="shared" si="48"/>
        <v>7960</v>
      </c>
      <c r="F1594">
        <f t="shared" si="49"/>
        <v>55.027777777777771</v>
      </c>
    </row>
    <row r="1595" spans="1:6">
      <c r="A1595">
        <v>0</v>
      </c>
      <c r="B1595">
        <v>4</v>
      </c>
      <c r="C1595">
        <v>198.8</v>
      </c>
      <c r="D1595">
        <f t="shared" si="48"/>
        <v>7965</v>
      </c>
      <c r="F1595">
        <f t="shared" si="49"/>
        <v>55.222222222222221</v>
      </c>
    </row>
    <row r="1596" spans="1:6">
      <c r="A1596">
        <v>0</v>
      </c>
      <c r="B1596">
        <v>4</v>
      </c>
      <c r="C1596">
        <v>199.8</v>
      </c>
      <c r="D1596">
        <f t="shared" si="48"/>
        <v>7970</v>
      </c>
      <c r="F1596">
        <f t="shared" si="49"/>
        <v>55.5</v>
      </c>
    </row>
    <row r="1597" spans="1:6">
      <c r="A1597">
        <v>0</v>
      </c>
      <c r="B1597">
        <v>4</v>
      </c>
      <c r="C1597">
        <v>200.7</v>
      </c>
      <c r="D1597">
        <f t="shared" si="48"/>
        <v>7975</v>
      </c>
      <c r="F1597">
        <f t="shared" si="49"/>
        <v>55.749999999999993</v>
      </c>
    </row>
    <row r="1598" spans="1:6">
      <c r="A1598">
        <v>0</v>
      </c>
      <c r="B1598">
        <v>4</v>
      </c>
      <c r="C1598">
        <v>202.1</v>
      </c>
      <c r="D1598">
        <f t="shared" si="48"/>
        <v>7980</v>
      </c>
      <c r="F1598">
        <f t="shared" si="49"/>
        <v>56.138888888888886</v>
      </c>
    </row>
    <row r="1599" spans="1:6">
      <c r="A1599">
        <v>0</v>
      </c>
      <c r="B1599">
        <v>4</v>
      </c>
      <c r="C1599">
        <v>204.8</v>
      </c>
      <c r="D1599">
        <f t="shared" si="48"/>
        <v>7985</v>
      </c>
      <c r="F1599">
        <f t="shared" si="49"/>
        <v>56.888888888888893</v>
      </c>
    </row>
    <row r="1600" spans="1:6">
      <c r="A1600">
        <v>0</v>
      </c>
      <c r="B1600">
        <v>4</v>
      </c>
      <c r="C1600">
        <v>205.8</v>
      </c>
      <c r="D1600">
        <f t="shared" si="48"/>
        <v>7990</v>
      </c>
      <c r="F1600">
        <f t="shared" si="49"/>
        <v>57.166666666666671</v>
      </c>
    </row>
    <row r="1601" spans="1:6">
      <c r="A1601">
        <v>0</v>
      </c>
      <c r="B1601">
        <v>4</v>
      </c>
      <c r="C1601">
        <v>207.1</v>
      </c>
      <c r="D1601">
        <f t="shared" si="48"/>
        <v>7995</v>
      </c>
      <c r="F1601">
        <f t="shared" si="49"/>
        <v>57.527777777777771</v>
      </c>
    </row>
    <row r="1602" spans="1:6">
      <c r="A1602">
        <v>0</v>
      </c>
      <c r="B1602">
        <v>4</v>
      </c>
      <c r="C1602">
        <v>207.9</v>
      </c>
      <c r="D1602">
        <f t="shared" si="48"/>
        <v>8000</v>
      </c>
      <c r="F1602">
        <f t="shared" si="49"/>
        <v>57.75</v>
      </c>
    </row>
    <row r="1603" spans="1:6">
      <c r="A1603">
        <v>0</v>
      </c>
      <c r="B1603">
        <v>4</v>
      </c>
      <c r="C1603">
        <v>209.6</v>
      </c>
      <c r="D1603">
        <f t="shared" ref="D1603:D1666" si="50">(ROW()-2)*5</f>
        <v>8005</v>
      </c>
      <c r="F1603">
        <f t="shared" ref="F1603:F1666" si="51">C1603/3.6</f>
        <v>58.222222222222221</v>
      </c>
    </row>
    <row r="1604" spans="1:6">
      <c r="A1604">
        <v>0</v>
      </c>
      <c r="B1604">
        <v>4</v>
      </c>
      <c r="C1604">
        <v>210.6</v>
      </c>
      <c r="D1604">
        <f t="shared" si="50"/>
        <v>8010</v>
      </c>
      <c r="F1604">
        <f t="shared" si="51"/>
        <v>58.5</v>
      </c>
    </row>
    <row r="1605" spans="1:6">
      <c r="A1605">
        <v>0</v>
      </c>
      <c r="B1605">
        <v>4</v>
      </c>
      <c r="C1605">
        <v>211.1</v>
      </c>
      <c r="D1605">
        <f t="shared" si="50"/>
        <v>8015</v>
      </c>
      <c r="F1605">
        <f t="shared" si="51"/>
        <v>58.638888888888886</v>
      </c>
    </row>
    <row r="1606" spans="1:6">
      <c r="A1606">
        <v>0</v>
      </c>
      <c r="B1606">
        <v>4</v>
      </c>
      <c r="C1606">
        <v>212.8</v>
      </c>
      <c r="D1606">
        <f t="shared" si="50"/>
        <v>8020</v>
      </c>
      <c r="F1606">
        <f t="shared" si="51"/>
        <v>59.111111111111114</v>
      </c>
    </row>
    <row r="1607" spans="1:6">
      <c r="A1607">
        <v>0</v>
      </c>
      <c r="B1607">
        <v>4</v>
      </c>
      <c r="C1607">
        <v>214.5</v>
      </c>
      <c r="D1607">
        <f t="shared" si="50"/>
        <v>8025</v>
      </c>
      <c r="F1607">
        <f t="shared" si="51"/>
        <v>59.583333333333329</v>
      </c>
    </row>
    <row r="1608" spans="1:6">
      <c r="A1608">
        <v>0</v>
      </c>
      <c r="B1608">
        <v>4</v>
      </c>
      <c r="C1608">
        <v>215.1</v>
      </c>
      <c r="D1608">
        <f t="shared" si="50"/>
        <v>8030</v>
      </c>
      <c r="F1608">
        <f t="shared" si="51"/>
        <v>59.75</v>
      </c>
    </row>
    <row r="1609" spans="1:6">
      <c r="A1609">
        <v>0</v>
      </c>
      <c r="B1609">
        <v>4</v>
      </c>
      <c r="C1609">
        <v>216</v>
      </c>
      <c r="D1609">
        <f t="shared" si="50"/>
        <v>8035</v>
      </c>
      <c r="F1609">
        <f t="shared" si="51"/>
        <v>60</v>
      </c>
    </row>
    <row r="1610" spans="1:6">
      <c r="A1610">
        <v>0</v>
      </c>
      <c r="B1610">
        <v>4</v>
      </c>
      <c r="C1610">
        <v>216.9</v>
      </c>
      <c r="D1610">
        <f t="shared" si="50"/>
        <v>8040</v>
      </c>
      <c r="F1610">
        <f t="shared" si="51"/>
        <v>60.25</v>
      </c>
    </row>
    <row r="1611" spans="1:6">
      <c r="A1611">
        <v>0</v>
      </c>
      <c r="B1611">
        <v>4</v>
      </c>
      <c r="C1611">
        <v>218.1</v>
      </c>
      <c r="D1611">
        <f t="shared" si="50"/>
        <v>8045</v>
      </c>
      <c r="F1611">
        <f t="shared" si="51"/>
        <v>60.583333333333329</v>
      </c>
    </row>
    <row r="1612" spans="1:6">
      <c r="A1612">
        <v>0</v>
      </c>
      <c r="B1612">
        <v>4</v>
      </c>
      <c r="C1612">
        <v>220.6</v>
      </c>
      <c r="D1612">
        <f t="shared" si="50"/>
        <v>8050</v>
      </c>
      <c r="F1612">
        <f t="shared" si="51"/>
        <v>61.277777777777771</v>
      </c>
    </row>
    <row r="1613" spans="1:6">
      <c r="A1613">
        <v>0</v>
      </c>
      <c r="B1613">
        <v>4</v>
      </c>
      <c r="C1613">
        <v>221.5</v>
      </c>
      <c r="D1613">
        <f t="shared" si="50"/>
        <v>8055</v>
      </c>
      <c r="F1613">
        <f t="shared" si="51"/>
        <v>61.527777777777779</v>
      </c>
    </row>
    <row r="1614" spans="1:6">
      <c r="A1614">
        <v>1.8</v>
      </c>
      <c r="B1614">
        <v>4</v>
      </c>
      <c r="C1614">
        <v>220.3</v>
      </c>
      <c r="D1614">
        <f t="shared" si="50"/>
        <v>8060</v>
      </c>
      <c r="F1614">
        <f t="shared" si="51"/>
        <v>61.194444444444443</v>
      </c>
    </row>
    <row r="1615" spans="1:6">
      <c r="A1615">
        <v>1.8</v>
      </c>
      <c r="B1615">
        <v>4</v>
      </c>
      <c r="C1615">
        <v>218.5</v>
      </c>
      <c r="D1615">
        <f t="shared" si="50"/>
        <v>8065</v>
      </c>
      <c r="F1615">
        <f t="shared" si="51"/>
        <v>60.694444444444443</v>
      </c>
    </row>
    <row r="1616" spans="1:6">
      <c r="A1616">
        <v>1.8</v>
      </c>
      <c r="B1616">
        <v>4</v>
      </c>
      <c r="C1616">
        <v>217.1</v>
      </c>
      <c r="D1616">
        <f t="shared" si="50"/>
        <v>8070</v>
      </c>
      <c r="F1616">
        <f t="shared" si="51"/>
        <v>60.30555555555555</v>
      </c>
    </row>
    <row r="1617" spans="1:6">
      <c r="A1617">
        <v>5.3</v>
      </c>
      <c r="B1617">
        <v>4</v>
      </c>
      <c r="C1617">
        <v>215.1</v>
      </c>
      <c r="D1617">
        <f t="shared" si="50"/>
        <v>8075</v>
      </c>
      <c r="F1617">
        <f t="shared" si="51"/>
        <v>59.75</v>
      </c>
    </row>
    <row r="1618" spans="1:6">
      <c r="A1618">
        <v>19.600000000000001</v>
      </c>
      <c r="B1618">
        <v>4</v>
      </c>
      <c r="C1618">
        <v>213</v>
      </c>
      <c r="D1618">
        <f t="shared" si="50"/>
        <v>8080</v>
      </c>
      <c r="F1618">
        <f t="shared" si="51"/>
        <v>59.166666666666664</v>
      </c>
    </row>
    <row r="1619" spans="1:6">
      <c r="A1619">
        <v>30.7</v>
      </c>
      <c r="B1619">
        <v>4</v>
      </c>
      <c r="C1619">
        <v>209.1</v>
      </c>
      <c r="D1619">
        <f t="shared" si="50"/>
        <v>8085</v>
      </c>
      <c r="F1619">
        <f t="shared" si="51"/>
        <v>58.083333333333329</v>
      </c>
    </row>
    <row r="1620" spans="1:6">
      <c r="A1620">
        <v>37.9</v>
      </c>
      <c r="B1620">
        <v>4</v>
      </c>
      <c r="C1620">
        <v>207.2</v>
      </c>
      <c r="D1620">
        <f t="shared" si="50"/>
        <v>8090</v>
      </c>
      <c r="F1620">
        <f t="shared" si="51"/>
        <v>57.55555555555555</v>
      </c>
    </row>
    <row r="1621" spans="1:6">
      <c r="A1621">
        <v>41.4</v>
      </c>
      <c r="B1621">
        <v>4</v>
      </c>
      <c r="C1621">
        <v>204.4</v>
      </c>
      <c r="D1621">
        <f t="shared" si="50"/>
        <v>8095</v>
      </c>
      <c r="F1621">
        <f t="shared" si="51"/>
        <v>56.777777777777779</v>
      </c>
    </row>
    <row r="1622" spans="1:6">
      <c r="A1622">
        <v>46.8</v>
      </c>
      <c r="B1622">
        <v>4</v>
      </c>
      <c r="C1622">
        <v>200.9</v>
      </c>
      <c r="D1622">
        <f t="shared" si="50"/>
        <v>8100</v>
      </c>
      <c r="F1622">
        <f t="shared" si="51"/>
        <v>55.805555555555557</v>
      </c>
    </row>
    <row r="1623" spans="1:6">
      <c r="A1623">
        <v>45</v>
      </c>
      <c r="B1623">
        <v>4</v>
      </c>
      <c r="C1623">
        <v>197.8</v>
      </c>
      <c r="D1623">
        <f t="shared" si="50"/>
        <v>8105</v>
      </c>
      <c r="F1623">
        <f t="shared" si="51"/>
        <v>54.944444444444443</v>
      </c>
    </row>
    <row r="1624" spans="1:6">
      <c r="A1624">
        <v>45</v>
      </c>
      <c r="B1624">
        <v>4</v>
      </c>
      <c r="C1624">
        <v>195.4</v>
      </c>
      <c r="D1624">
        <f t="shared" si="50"/>
        <v>8110</v>
      </c>
      <c r="F1624">
        <f t="shared" si="51"/>
        <v>54.277777777777779</v>
      </c>
    </row>
    <row r="1625" spans="1:6">
      <c r="A1625">
        <v>36.1</v>
      </c>
      <c r="B1625">
        <v>4</v>
      </c>
      <c r="C1625">
        <v>191.9</v>
      </c>
      <c r="D1625">
        <f t="shared" si="50"/>
        <v>8115</v>
      </c>
      <c r="F1625">
        <f t="shared" si="51"/>
        <v>53.305555555555557</v>
      </c>
    </row>
    <row r="1626" spans="1:6">
      <c r="A1626">
        <v>30.7</v>
      </c>
      <c r="B1626">
        <v>4</v>
      </c>
      <c r="C1626">
        <v>187.8</v>
      </c>
      <c r="D1626">
        <f t="shared" si="50"/>
        <v>8120</v>
      </c>
      <c r="F1626">
        <f t="shared" si="51"/>
        <v>52.166666666666671</v>
      </c>
    </row>
    <row r="1627" spans="1:6">
      <c r="A1627">
        <v>19.600000000000001</v>
      </c>
      <c r="B1627">
        <v>4</v>
      </c>
      <c r="C1627">
        <v>184.8</v>
      </c>
      <c r="D1627">
        <f t="shared" si="50"/>
        <v>8125</v>
      </c>
      <c r="F1627">
        <f t="shared" si="51"/>
        <v>51.333333333333336</v>
      </c>
    </row>
    <row r="1628" spans="1:6">
      <c r="A1628">
        <v>29</v>
      </c>
      <c r="B1628">
        <v>3</v>
      </c>
      <c r="C1628">
        <v>183.6</v>
      </c>
      <c r="D1628">
        <f t="shared" si="50"/>
        <v>8130</v>
      </c>
      <c r="F1628">
        <f t="shared" si="51"/>
        <v>51</v>
      </c>
    </row>
    <row r="1629" spans="1:6">
      <c r="A1629">
        <v>30.7</v>
      </c>
      <c r="B1629">
        <v>3</v>
      </c>
      <c r="C1629">
        <v>180.3</v>
      </c>
      <c r="D1629">
        <f t="shared" si="50"/>
        <v>8135</v>
      </c>
      <c r="F1629">
        <f t="shared" si="51"/>
        <v>50.083333333333336</v>
      </c>
    </row>
    <row r="1630" spans="1:6">
      <c r="A1630">
        <v>29</v>
      </c>
      <c r="B1630">
        <v>3</v>
      </c>
      <c r="C1630">
        <v>177.7</v>
      </c>
      <c r="D1630">
        <f t="shared" si="50"/>
        <v>8140</v>
      </c>
      <c r="F1630">
        <f t="shared" si="51"/>
        <v>49.361111111111107</v>
      </c>
    </row>
    <row r="1631" spans="1:6">
      <c r="A1631">
        <v>34.299999999999997</v>
      </c>
      <c r="B1631">
        <v>3</v>
      </c>
      <c r="C1631">
        <v>174.4</v>
      </c>
      <c r="D1631">
        <f t="shared" si="50"/>
        <v>8145</v>
      </c>
      <c r="F1631">
        <f t="shared" si="51"/>
        <v>48.444444444444443</v>
      </c>
    </row>
    <row r="1632" spans="1:6">
      <c r="A1632">
        <v>39.6</v>
      </c>
      <c r="B1632">
        <v>3</v>
      </c>
      <c r="C1632">
        <v>171.1</v>
      </c>
      <c r="D1632">
        <f t="shared" si="50"/>
        <v>8150</v>
      </c>
      <c r="F1632">
        <f t="shared" si="51"/>
        <v>47.527777777777779</v>
      </c>
    </row>
    <row r="1633" spans="1:6">
      <c r="A1633">
        <v>37.9</v>
      </c>
      <c r="B1633">
        <v>3</v>
      </c>
      <c r="C1633">
        <v>167</v>
      </c>
      <c r="D1633">
        <f t="shared" si="50"/>
        <v>8155</v>
      </c>
      <c r="F1633">
        <f t="shared" si="51"/>
        <v>46.388888888888886</v>
      </c>
    </row>
    <row r="1634" spans="1:6">
      <c r="A1634">
        <v>34.299999999999997</v>
      </c>
      <c r="B1634">
        <v>3</v>
      </c>
      <c r="C1634">
        <v>163.5</v>
      </c>
      <c r="D1634">
        <f t="shared" si="50"/>
        <v>8160</v>
      </c>
      <c r="F1634">
        <f t="shared" si="51"/>
        <v>45.416666666666664</v>
      </c>
    </row>
    <row r="1635" spans="1:6">
      <c r="A1635">
        <v>36.1</v>
      </c>
      <c r="B1635">
        <v>3</v>
      </c>
      <c r="C1635">
        <v>159.4</v>
      </c>
      <c r="D1635">
        <f t="shared" si="50"/>
        <v>8165</v>
      </c>
      <c r="F1635">
        <f t="shared" si="51"/>
        <v>44.277777777777779</v>
      </c>
    </row>
    <row r="1636" spans="1:6">
      <c r="A1636">
        <v>36.1</v>
      </c>
      <c r="B1636">
        <v>3</v>
      </c>
      <c r="C1636">
        <v>156.19999999999999</v>
      </c>
      <c r="D1636">
        <f t="shared" si="50"/>
        <v>8170</v>
      </c>
      <c r="F1636">
        <f t="shared" si="51"/>
        <v>43.388888888888886</v>
      </c>
    </row>
    <row r="1637" spans="1:6">
      <c r="A1637">
        <v>34.299999999999997</v>
      </c>
      <c r="B1637">
        <v>3</v>
      </c>
      <c r="C1637">
        <v>153.1</v>
      </c>
      <c r="D1637">
        <f t="shared" si="50"/>
        <v>8175</v>
      </c>
      <c r="F1637">
        <f t="shared" si="51"/>
        <v>42.527777777777779</v>
      </c>
    </row>
    <row r="1638" spans="1:6">
      <c r="A1638">
        <v>21.4</v>
      </c>
      <c r="B1638">
        <v>3</v>
      </c>
      <c r="C1638">
        <v>148.6</v>
      </c>
      <c r="D1638">
        <f t="shared" si="50"/>
        <v>8180</v>
      </c>
      <c r="F1638">
        <f t="shared" si="51"/>
        <v>41.277777777777779</v>
      </c>
    </row>
    <row r="1639" spans="1:6">
      <c r="A1639">
        <v>16</v>
      </c>
      <c r="B1639">
        <v>3</v>
      </c>
      <c r="C1639">
        <v>146.30000000000001</v>
      </c>
      <c r="D1639">
        <f t="shared" si="50"/>
        <v>8185</v>
      </c>
      <c r="F1639">
        <f t="shared" si="51"/>
        <v>40.638888888888893</v>
      </c>
    </row>
    <row r="1640" spans="1:6">
      <c r="A1640">
        <v>12.5</v>
      </c>
      <c r="B1640">
        <v>3</v>
      </c>
      <c r="C1640">
        <v>143.69999999999999</v>
      </c>
      <c r="D1640">
        <f t="shared" si="50"/>
        <v>8190</v>
      </c>
      <c r="F1640">
        <f t="shared" si="51"/>
        <v>39.916666666666664</v>
      </c>
    </row>
    <row r="1641" spans="1:6">
      <c r="A1641">
        <v>12.5</v>
      </c>
      <c r="B1641">
        <v>3</v>
      </c>
      <c r="C1641">
        <v>140.9</v>
      </c>
      <c r="D1641">
        <f t="shared" si="50"/>
        <v>8195</v>
      </c>
      <c r="F1641">
        <f t="shared" si="51"/>
        <v>39.138888888888893</v>
      </c>
    </row>
    <row r="1642" spans="1:6">
      <c r="A1642">
        <v>16</v>
      </c>
      <c r="B1642">
        <v>3</v>
      </c>
      <c r="C1642">
        <v>137.9</v>
      </c>
      <c r="D1642">
        <f t="shared" si="50"/>
        <v>8200</v>
      </c>
      <c r="F1642">
        <f t="shared" si="51"/>
        <v>38.305555555555557</v>
      </c>
    </row>
    <row r="1643" spans="1:6">
      <c r="A1643">
        <v>16</v>
      </c>
      <c r="B1643">
        <v>3</v>
      </c>
      <c r="C1643">
        <v>135.30000000000001</v>
      </c>
      <c r="D1643">
        <f t="shared" si="50"/>
        <v>8205</v>
      </c>
      <c r="F1643">
        <f t="shared" si="51"/>
        <v>37.583333333333336</v>
      </c>
    </row>
    <row r="1644" spans="1:6">
      <c r="A1644">
        <v>19.600000000000001</v>
      </c>
      <c r="B1644">
        <v>3</v>
      </c>
      <c r="C1644">
        <v>132.9</v>
      </c>
      <c r="D1644">
        <f t="shared" si="50"/>
        <v>8210</v>
      </c>
      <c r="F1644">
        <f t="shared" si="51"/>
        <v>36.916666666666664</v>
      </c>
    </row>
    <row r="1645" spans="1:6">
      <c r="A1645">
        <v>23.2</v>
      </c>
      <c r="B1645">
        <v>3</v>
      </c>
      <c r="C1645">
        <v>129.80000000000001</v>
      </c>
      <c r="D1645">
        <f t="shared" si="50"/>
        <v>8215</v>
      </c>
      <c r="F1645">
        <f t="shared" si="51"/>
        <v>36.055555555555557</v>
      </c>
    </row>
    <row r="1646" spans="1:6">
      <c r="A1646">
        <v>19.600000000000001</v>
      </c>
      <c r="B1646">
        <v>3</v>
      </c>
      <c r="C1646">
        <v>126.9</v>
      </c>
      <c r="D1646">
        <f t="shared" si="50"/>
        <v>8220</v>
      </c>
      <c r="F1646">
        <f t="shared" si="51"/>
        <v>35.25</v>
      </c>
    </row>
    <row r="1647" spans="1:6">
      <c r="A1647">
        <v>16</v>
      </c>
      <c r="B1647">
        <v>3</v>
      </c>
      <c r="C1647">
        <v>125.1</v>
      </c>
      <c r="D1647">
        <f t="shared" si="50"/>
        <v>8225</v>
      </c>
      <c r="F1647">
        <f t="shared" si="51"/>
        <v>34.75</v>
      </c>
    </row>
    <row r="1648" spans="1:6">
      <c r="A1648">
        <v>16</v>
      </c>
      <c r="B1648">
        <v>3</v>
      </c>
      <c r="C1648">
        <v>121.6</v>
      </c>
      <c r="D1648">
        <f t="shared" si="50"/>
        <v>8230</v>
      </c>
      <c r="F1648">
        <f t="shared" si="51"/>
        <v>33.777777777777779</v>
      </c>
    </row>
    <row r="1649" spans="1:6">
      <c r="A1649">
        <v>16</v>
      </c>
      <c r="B1649">
        <v>3</v>
      </c>
      <c r="C1649">
        <v>119.6</v>
      </c>
      <c r="D1649">
        <f t="shared" si="50"/>
        <v>8235</v>
      </c>
      <c r="F1649">
        <f t="shared" si="51"/>
        <v>33.222222222222221</v>
      </c>
    </row>
    <row r="1650" spans="1:6">
      <c r="A1650">
        <v>21.4</v>
      </c>
      <c r="B1650">
        <v>3</v>
      </c>
      <c r="C1650">
        <v>116.9</v>
      </c>
      <c r="D1650">
        <f t="shared" si="50"/>
        <v>8240</v>
      </c>
      <c r="F1650">
        <f t="shared" si="51"/>
        <v>32.472222222222221</v>
      </c>
    </row>
    <row r="1651" spans="1:6">
      <c r="A1651">
        <v>19.600000000000001</v>
      </c>
      <c r="B1651">
        <v>3</v>
      </c>
      <c r="C1651">
        <v>114.5</v>
      </c>
      <c r="D1651">
        <f t="shared" si="50"/>
        <v>8245</v>
      </c>
      <c r="F1651">
        <f t="shared" si="51"/>
        <v>31.805555555555554</v>
      </c>
    </row>
    <row r="1652" spans="1:6">
      <c r="A1652">
        <v>16</v>
      </c>
      <c r="B1652">
        <v>3</v>
      </c>
      <c r="C1652">
        <v>111.2</v>
      </c>
      <c r="D1652">
        <f t="shared" si="50"/>
        <v>8250</v>
      </c>
      <c r="F1652">
        <f t="shared" si="51"/>
        <v>30.888888888888889</v>
      </c>
    </row>
    <row r="1653" spans="1:6">
      <c r="A1653">
        <v>16</v>
      </c>
      <c r="B1653">
        <v>3</v>
      </c>
      <c r="C1653">
        <v>108.3</v>
      </c>
      <c r="D1653">
        <f t="shared" si="50"/>
        <v>8255</v>
      </c>
      <c r="F1653">
        <f t="shared" si="51"/>
        <v>30.083333333333332</v>
      </c>
    </row>
    <row r="1654" spans="1:6">
      <c r="A1654">
        <v>12.5</v>
      </c>
      <c r="B1654">
        <v>3</v>
      </c>
      <c r="C1654">
        <v>105.8</v>
      </c>
      <c r="D1654">
        <f t="shared" si="50"/>
        <v>8260</v>
      </c>
      <c r="F1654">
        <f t="shared" si="51"/>
        <v>29.388888888888886</v>
      </c>
    </row>
    <row r="1655" spans="1:6">
      <c r="A1655">
        <v>8.9</v>
      </c>
      <c r="B1655">
        <v>3</v>
      </c>
      <c r="C1655">
        <v>103.4</v>
      </c>
      <c r="D1655">
        <f t="shared" si="50"/>
        <v>8265</v>
      </c>
      <c r="F1655">
        <f t="shared" si="51"/>
        <v>28.722222222222221</v>
      </c>
    </row>
    <row r="1656" spans="1:6">
      <c r="A1656">
        <v>8.9</v>
      </c>
      <c r="B1656">
        <v>3</v>
      </c>
      <c r="C1656">
        <v>101</v>
      </c>
      <c r="D1656">
        <f t="shared" si="50"/>
        <v>8270</v>
      </c>
      <c r="F1656">
        <f t="shared" si="51"/>
        <v>28.055555555555554</v>
      </c>
    </row>
    <row r="1657" spans="1:6">
      <c r="A1657">
        <v>8.9</v>
      </c>
      <c r="B1657">
        <v>3</v>
      </c>
      <c r="C1657">
        <v>98.6</v>
      </c>
      <c r="D1657">
        <f t="shared" si="50"/>
        <v>8275</v>
      </c>
      <c r="F1657">
        <f t="shared" si="51"/>
        <v>27.388888888888886</v>
      </c>
    </row>
    <row r="1658" spans="1:6">
      <c r="A1658">
        <v>8.9</v>
      </c>
      <c r="B1658">
        <v>3</v>
      </c>
      <c r="C1658">
        <v>95.7</v>
      </c>
      <c r="D1658">
        <f t="shared" si="50"/>
        <v>8280</v>
      </c>
      <c r="F1658">
        <f t="shared" si="51"/>
        <v>26.583333333333332</v>
      </c>
    </row>
    <row r="1659" spans="1:6">
      <c r="A1659">
        <v>0</v>
      </c>
      <c r="B1659">
        <v>3</v>
      </c>
      <c r="C1659">
        <v>94</v>
      </c>
      <c r="D1659">
        <f t="shared" si="50"/>
        <v>8285</v>
      </c>
      <c r="F1659">
        <f t="shared" si="51"/>
        <v>26.111111111111111</v>
      </c>
    </row>
    <row r="1660" spans="1:6">
      <c r="A1660">
        <v>0</v>
      </c>
      <c r="B1660">
        <v>3</v>
      </c>
      <c r="C1660">
        <v>92.7</v>
      </c>
      <c r="D1660">
        <f t="shared" si="50"/>
        <v>8290</v>
      </c>
      <c r="F1660">
        <f t="shared" si="51"/>
        <v>25.75</v>
      </c>
    </row>
    <row r="1661" spans="1:6">
      <c r="A1661">
        <v>0</v>
      </c>
      <c r="B1661">
        <v>3</v>
      </c>
      <c r="C1661">
        <v>91.3</v>
      </c>
      <c r="D1661">
        <f t="shared" si="50"/>
        <v>8295</v>
      </c>
      <c r="F1661">
        <f t="shared" si="51"/>
        <v>25.361111111111111</v>
      </c>
    </row>
    <row r="1662" spans="1:6">
      <c r="A1662">
        <v>0</v>
      </c>
      <c r="B1662">
        <v>3</v>
      </c>
      <c r="C1662">
        <v>89.7</v>
      </c>
      <c r="D1662">
        <f t="shared" si="50"/>
        <v>8300</v>
      </c>
      <c r="F1662">
        <f t="shared" si="51"/>
        <v>24.916666666666668</v>
      </c>
    </row>
    <row r="1663" spans="1:6">
      <c r="A1663">
        <v>0</v>
      </c>
      <c r="B1663">
        <v>3</v>
      </c>
      <c r="C1663">
        <v>88.8</v>
      </c>
      <c r="D1663">
        <f t="shared" si="50"/>
        <v>8305</v>
      </c>
      <c r="F1663">
        <f t="shared" si="51"/>
        <v>24.666666666666664</v>
      </c>
    </row>
    <row r="1664" spans="1:6">
      <c r="A1664">
        <v>0</v>
      </c>
      <c r="B1664">
        <v>3</v>
      </c>
      <c r="C1664">
        <v>88.3</v>
      </c>
      <c r="D1664">
        <f t="shared" si="50"/>
        <v>8310</v>
      </c>
      <c r="F1664">
        <f t="shared" si="51"/>
        <v>24.527777777777775</v>
      </c>
    </row>
    <row r="1665" spans="1:6">
      <c r="A1665">
        <v>0</v>
      </c>
      <c r="B1665">
        <v>3</v>
      </c>
      <c r="C1665">
        <v>87.6</v>
      </c>
      <c r="D1665">
        <f t="shared" si="50"/>
        <v>8315</v>
      </c>
      <c r="F1665">
        <f t="shared" si="51"/>
        <v>24.333333333333332</v>
      </c>
    </row>
    <row r="1666" spans="1:6">
      <c r="A1666">
        <v>0</v>
      </c>
      <c r="B1666">
        <v>3</v>
      </c>
      <c r="C1666">
        <v>87.2</v>
      </c>
      <c r="D1666">
        <f t="shared" si="50"/>
        <v>8320</v>
      </c>
      <c r="F1666">
        <f t="shared" si="51"/>
        <v>24.222222222222221</v>
      </c>
    </row>
    <row r="1667" spans="1:6">
      <c r="A1667">
        <v>0</v>
      </c>
      <c r="B1667">
        <v>3</v>
      </c>
      <c r="C1667">
        <v>86.7</v>
      </c>
      <c r="D1667">
        <f t="shared" ref="D1667:D1730" si="52">(ROW()-2)*5</f>
        <v>8325</v>
      </c>
      <c r="F1667">
        <f t="shared" ref="F1667:F1730" si="53">C1667/3.6</f>
        <v>24.083333333333332</v>
      </c>
    </row>
    <row r="1668" spans="1:6">
      <c r="A1668">
        <v>0</v>
      </c>
      <c r="B1668">
        <v>3</v>
      </c>
      <c r="C1668">
        <v>86.3</v>
      </c>
      <c r="D1668">
        <f t="shared" si="52"/>
        <v>8330</v>
      </c>
      <c r="F1668">
        <f t="shared" si="53"/>
        <v>23.972222222222221</v>
      </c>
    </row>
    <row r="1669" spans="1:6">
      <c r="A1669">
        <v>0</v>
      </c>
      <c r="B1669">
        <v>3</v>
      </c>
      <c r="C1669">
        <v>85.6</v>
      </c>
      <c r="D1669">
        <f t="shared" si="52"/>
        <v>8335</v>
      </c>
      <c r="F1669">
        <f t="shared" si="53"/>
        <v>23.777777777777775</v>
      </c>
    </row>
    <row r="1670" spans="1:6">
      <c r="A1670">
        <v>0</v>
      </c>
      <c r="B1670">
        <v>3</v>
      </c>
      <c r="C1670">
        <v>85.4</v>
      </c>
      <c r="D1670">
        <f t="shared" si="52"/>
        <v>8340</v>
      </c>
      <c r="F1670">
        <f t="shared" si="53"/>
        <v>23.722222222222225</v>
      </c>
    </row>
    <row r="1671" spans="1:6">
      <c r="A1671">
        <v>0</v>
      </c>
      <c r="B1671">
        <v>3</v>
      </c>
      <c r="C1671">
        <v>84.4</v>
      </c>
      <c r="D1671">
        <f t="shared" si="52"/>
        <v>8345</v>
      </c>
      <c r="F1671">
        <f t="shared" si="53"/>
        <v>23.444444444444446</v>
      </c>
    </row>
    <row r="1672" spans="1:6">
      <c r="A1672">
        <v>0</v>
      </c>
      <c r="B1672">
        <v>3</v>
      </c>
      <c r="C1672">
        <v>84.6</v>
      </c>
      <c r="D1672">
        <f t="shared" si="52"/>
        <v>8350</v>
      </c>
      <c r="F1672">
        <f t="shared" si="53"/>
        <v>23.499999999999996</v>
      </c>
    </row>
    <row r="1673" spans="1:6">
      <c r="A1673">
        <v>0</v>
      </c>
      <c r="B1673">
        <v>3</v>
      </c>
      <c r="C1673">
        <v>85.8</v>
      </c>
      <c r="D1673">
        <f t="shared" si="52"/>
        <v>8355</v>
      </c>
      <c r="F1673">
        <f t="shared" si="53"/>
        <v>23.833333333333332</v>
      </c>
    </row>
    <row r="1674" spans="1:6">
      <c r="A1674">
        <v>0</v>
      </c>
      <c r="B1674">
        <v>3</v>
      </c>
      <c r="C1674">
        <v>87.9</v>
      </c>
      <c r="D1674">
        <f t="shared" si="52"/>
        <v>8360</v>
      </c>
      <c r="F1674">
        <f t="shared" si="53"/>
        <v>24.416666666666668</v>
      </c>
    </row>
    <row r="1675" spans="1:6">
      <c r="A1675">
        <v>0</v>
      </c>
      <c r="B1675">
        <v>3</v>
      </c>
      <c r="C1675">
        <v>90.6</v>
      </c>
      <c r="D1675">
        <f t="shared" si="52"/>
        <v>8365</v>
      </c>
      <c r="F1675">
        <f t="shared" si="53"/>
        <v>25.166666666666664</v>
      </c>
    </row>
    <row r="1676" spans="1:6">
      <c r="A1676">
        <v>0</v>
      </c>
      <c r="B1676">
        <v>3</v>
      </c>
      <c r="C1676">
        <v>93.6</v>
      </c>
      <c r="D1676">
        <f t="shared" si="52"/>
        <v>8370</v>
      </c>
      <c r="F1676">
        <f t="shared" si="53"/>
        <v>25.999999999999996</v>
      </c>
    </row>
    <row r="1677" spans="1:6">
      <c r="A1677">
        <v>0</v>
      </c>
      <c r="B1677">
        <v>3</v>
      </c>
      <c r="C1677">
        <v>97</v>
      </c>
      <c r="D1677">
        <f t="shared" si="52"/>
        <v>8375</v>
      </c>
      <c r="F1677">
        <f t="shared" si="53"/>
        <v>26.944444444444443</v>
      </c>
    </row>
    <row r="1678" spans="1:6">
      <c r="A1678">
        <v>0</v>
      </c>
      <c r="B1678">
        <v>3</v>
      </c>
      <c r="C1678">
        <v>100.3</v>
      </c>
      <c r="D1678">
        <f t="shared" si="52"/>
        <v>8380</v>
      </c>
      <c r="F1678">
        <f t="shared" si="53"/>
        <v>27.861111111111111</v>
      </c>
    </row>
    <row r="1679" spans="1:6">
      <c r="A1679">
        <v>0</v>
      </c>
      <c r="B1679">
        <v>3</v>
      </c>
      <c r="C1679">
        <v>103.1</v>
      </c>
      <c r="D1679">
        <f t="shared" si="52"/>
        <v>8385</v>
      </c>
      <c r="F1679">
        <f t="shared" si="53"/>
        <v>28.638888888888886</v>
      </c>
    </row>
    <row r="1680" spans="1:6">
      <c r="A1680">
        <v>0</v>
      </c>
      <c r="B1680">
        <v>3</v>
      </c>
      <c r="C1680">
        <v>106</v>
      </c>
      <c r="D1680">
        <f t="shared" si="52"/>
        <v>8390</v>
      </c>
      <c r="F1680">
        <f t="shared" si="53"/>
        <v>29.444444444444443</v>
      </c>
    </row>
    <row r="1681" spans="1:6">
      <c r="A1681">
        <v>0</v>
      </c>
      <c r="B1681">
        <v>3</v>
      </c>
      <c r="C1681">
        <v>109.6</v>
      </c>
      <c r="D1681">
        <f t="shared" si="52"/>
        <v>8395</v>
      </c>
      <c r="F1681">
        <f t="shared" si="53"/>
        <v>30.444444444444443</v>
      </c>
    </row>
    <row r="1682" spans="1:6">
      <c r="A1682">
        <v>0</v>
      </c>
      <c r="B1682">
        <v>3</v>
      </c>
      <c r="C1682">
        <v>112.6</v>
      </c>
      <c r="D1682">
        <f t="shared" si="52"/>
        <v>8400</v>
      </c>
      <c r="F1682">
        <f t="shared" si="53"/>
        <v>31.277777777777775</v>
      </c>
    </row>
    <row r="1683" spans="1:6">
      <c r="A1683">
        <v>0</v>
      </c>
      <c r="B1683">
        <v>3</v>
      </c>
      <c r="C1683">
        <v>114.8</v>
      </c>
      <c r="D1683">
        <f t="shared" si="52"/>
        <v>8405</v>
      </c>
      <c r="F1683">
        <f t="shared" si="53"/>
        <v>31.888888888888886</v>
      </c>
    </row>
    <row r="1684" spans="1:6">
      <c r="A1684">
        <v>0</v>
      </c>
      <c r="B1684">
        <v>3</v>
      </c>
      <c r="C1684">
        <v>117.3</v>
      </c>
      <c r="D1684">
        <f t="shared" si="52"/>
        <v>8410</v>
      </c>
      <c r="F1684">
        <f t="shared" si="53"/>
        <v>32.583333333333329</v>
      </c>
    </row>
    <row r="1685" spans="1:6">
      <c r="A1685">
        <v>0</v>
      </c>
      <c r="B1685">
        <v>3</v>
      </c>
      <c r="C1685">
        <v>118.9</v>
      </c>
      <c r="D1685">
        <f t="shared" si="52"/>
        <v>8415</v>
      </c>
      <c r="F1685">
        <f t="shared" si="53"/>
        <v>33.027777777777779</v>
      </c>
    </row>
    <row r="1686" spans="1:6">
      <c r="A1686">
        <v>0</v>
      </c>
      <c r="B1686">
        <v>3</v>
      </c>
      <c r="C1686">
        <v>122.8</v>
      </c>
      <c r="D1686">
        <f t="shared" si="52"/>
        <v>8420</v>
      </c>
      <c r="F1686">
        <f t="shared" si="53"/>
        <v>34.111111111111107</v>
      </c>
    </row>
    <row r="1687" spans="1:6">
      <c r="A1687">
        <v>0</v>
      </c>
      <c r="B1687">
        <v>3</v>
      </c>
      <c r="C1687">
        <v>125.8</v>
      </c>
      <c r="D1687">
        <f t="shared" si="52"/>
        <v>8425</v>
      </c>
      <c r="F1687">
        <f t="shared" si="53"/>
        <v>34.944444444444443</v>
      </c>
    </row>
    <row r="1688" spans="1:6">
      <c r="A1688">
        <v>0</v>
      </c>
      <c r="B1688">
        <v>3</v>
      </c>
      <c r="C1688">
        <v>127.5</v>
      </c>
      <c r="D1688">
        <f t="shared" si="52"/>
        <v>8430</v>
      </c>
      <c r="F1688">
        <f t="shared" si="53"/>
        <v>35.416666666666664</v>
      </c>
    </row>
    <row r="1689" spans="1:6">
      <c r="A1689">
        <v>0</v>
      </c>
      <c r="B1689">
        <v>3</v>
      </c>
      <c r="C1689">
        <v>130.4</v>
      </c>
      <c r="D1689">
        <f t="shared" si="52"/>
        <v>8435</v>
      </c>
      <c r="F1689">
        <f t="shared" si="53"/>
        <v>36.222222222222221</v>
      </c>
    </row>
    <row r="1690" spans="1:6">
      <c r="A1690">
        <v>0</v>
      </c>
      <c r="B1690">
        <v>3</v>
      </c>
      <c r="C1690">
        <v>135.30000000000001</v>
      </c>
      <c r="D1690">
        <f t="shared" si="52"/>
        <v>8440</v>
      </c>
      <c r="F1690">
        <f t="shared" si="53"/>
        <v>37.583333333333336</v>
      </c>
    </row>
    <row r="1691" spans="1:6">
      <c r="A1691">
        <v>0</v>
      </c>
      <c r="B1691">
        <v>3</v>
      </c>
      <c r="C1691">
        <v>136.9</v>
      </c>
      <c r="D1691">
        <f t="shared" si="52"/>
        <v>8445</v>
      </c>
      <c r="F1691">
        <f t="shared" si="53"/>
        <v>38.027777777777779</v>
      </c>
    </row>
    <row r="1692" spans="1:6">
      <c r="A1692">
        <v>0</v>
      </c>
      <c r="B1692">
        <v>3</v>
      </c>
      <c r="C1692">
        <v>140.1</v>
      </c>
      <c r="D1692">
        <f t="shared" si="52"/>
        <v>8450</v>
      </c>
      <c r="F1692">
        <f t="shared" si="53"/>
        <v>38.916666666666664</v>
      </c>
    </row>
    <row r="1693" spans="1:6">
      <c r="A1693">
        <v>0</v>
      </c>
      <c r="B1693">
        <v>3</v>
      </c>
      <c r="C1693">
        <v>142.69999999999999</v>
      </c>
      <c r="D1693">
        <f t="shared" si="52"/>
        <v>8455</v>
      </c>
      <c r="F1693">
        <f t="shared" si="53"/>
        <v>39.638888888888886</v>
      </c>
    </row>
    <row r="1694" spans="1:6">
      <c r="A1694">
        <v>0</v>
      </c>
      <c r="B1694">
        <v>3</v>
      </c>
      <c r="C1694">
        <v>144.80000000000001</v>
      </c>
      <c r="D1694">
        <f t="shared" si="52"/>
        <v>8460</v>
      </c>
      <c r="F1694">
        <f t="shared" si="53"/>
        <v>40.222222222222221</v>
      </c>
    </row>
    <row r="1695" spans="1:6">
      <c r="A1695">
        <v>0</v>
      </c>
      <c r="B1695">
        <v>3</v>
      </c>
      <c r="C1695">
        <v>147.1</v>
      </c>
      <c r="D1695">
        <f t="shared" si="52"/>
        <v>8465</v>
      </c>
      <c r="F1695">
        <f t="shared" si="53"/>
        <v>40.861111111111107</v>
      </c>
    </row>
    <row r="1696" spans="1:6">
      <c r="A1696">
        <v>0</v>
      </c>
      <c r="B1696">
        <v>4</v>
      </c>
      <c r="C1696">
        <v>148.19999999999999</v>
      </c>
      <c r="D1696">
        <f t="shared" si="52"/>
        <v>8470</v>
      </c>
      <c r="F1696">
        <f t="shared" si="53"/>
        <v>41.166666666666664</v>
      </c>
    </row>
    <row r="1697" spans="1:6">
      <c r="A1697">
        <v>0</v>
      </c>
      <c r="B1697">
        <v>4</v>
      </c>
      <c r="C1697">
        <v>149.5</v>
      </c>
      <c r="D1697">
        <f t="shared" si="52"/>
        <v>8475</v>
      </c>
      <c r="F1697">
        <f t="shared" si="53"/>
        <v>41.527777777777779</v>
      </c>
    </row>
    <row r="1698" spans="1:6">
      <c r="A1698">
        <v>0</v>
      </c>
      <c r="B1698">
        <v>4</v>
      </c>
      <c r="C1698">
        <v>151</v>
      </c>
      <c r="D1698">
        <f t="shared" si="52"/>
        <v>8480</v>
      </c>
      <c r="F1698">
        <f t="shared" si="53"/>
        <v>41.944444444444443</v>
      </c>
    </row>
    <row r="1699" spans="1:6">
      <c r="A1699">
        <v>0</v>
      </c>
      <c r="B1699">
        <v>4</v>
      </c>
      <c r="C1699">
        <v>152.30000000000001</v>
      </c>
      <c r="D1699">
        <f t="shared" si="52"/>
        <v>8485</v>
      </c>
      <c r="F1699">
        <f t="shared" si="53"/>
        <v>42.305555555555557</v>
      </c>
    </row>
    <row r="1700" spans="1:6">
      <c r="A1700">
        <v>0</v>
      </c>
      <c r="B1700">
        <v>4</v>
      </c>
      <c r="C1700">
        <v>154.1</v>
      </c>
      <c r="D1700">
        <f t="shared" si="52"/>
        <v>8490</v>
      </c>
      <c r="F1700">
        <f t="shared" si="53"/>
        <v>42.80555555555555</v>
      </c>
    </row>
    <row r="1701" spans="1:6">
      <c r="A1701">
        <v>0</v>
      </c>
      <c r="B1701">
        <v>4</v>
      </c>
      <c r="C1701">
        <v>155.4</v>
      </c>
      <c r="D1701">
        <f t="shared" si="52"/>
        <v>8495</v>
      </c>
      <c r="F1701">
        <f t="shared" si="53"/>
        <v>43.166666666666664</v>
      </c>
    </row>
    <row r="1702" spans="1:6">
      <c r="A1702">
        <v>0</v>
      </c>
      <c r="B1702">
        <v>4</v>
      </c>
      <c r="C1702">
        <v>155.80000000000001</v>
      </c>
      <c r="D1702">
        <f t="shared" si="52"/>
        <v>8500</v>
      </c>
      <c r="F1702">
        <f t="shared" si="53"/>
        <v>43.277777777777779</v>
      </c>
    </row>
    <row r="1703" spans="1:6">
      <c r="A1703">
        <v>0</v>
      </c>
      <c r="B1703">
        <v>4</v>
      </c>
      <c r="C1703">
        <v>157.9</v>
      </c>
      <c r="D1703">
        <f t="shared" si="52"/>
        <v>8505</v>
      </c>
      <c r="F1703">
        <f t="shared" si="53"/>
        <v>43.861111111111114</v>
      </c>
    </row>
    <row r="1704" spans="1:6">
      <c r="A1704">
        <v>0</v>
      </c>
      <c r="B1704">
        <v>4</v>
      </c>
      <c r="C1704">
        <v>158.80000000000001</v>
      </c>
      <c r="D1704">
        <f t="shared" si="52"/>
        <v>8510</v>
      </c>
      <c r="F1704">
        <f t="shared" si="53"/>
        <v>44.111111111111114</v>
      </c>
    </row>
    <row r="1705" spans="1:6">
      <c r="A1705">
        <v>0</v>
      </c>
      <c r="B1705">
        <v>4</v>
      </c>
      <c r="C1705">
        <v>159.4</v>
      </c>
      <c r="D1705">
        <f t="shared" si="52"/>
        <v>8515</v>
      </c>
      <c r="F1705">
        <f t="shared" si="53"/>
        <v>44.277777777777779</v>
      </c>
    </row>
    <row r="1706" spans="1:6">
      <c r="A1706">
        <v>0</v>
      </c>
      <c r="B1706">
        <v>4</v>
      </c>
      <c r="C1706">
        <v>161.1</v>
      </c>
      <c r="D1706">
        <f t="shared" si="52"/>
        <v>8520</v>
      </c>
      <c r="F1706">
        <f t="shared" si="53"/>
        <v>44.75</v>
      </c>
    </row>
    <row r="1707" spans="1:6">
      <c r="A1707">
        <v>0</v>
      </c>
      <c r="B1707">
        <v>4</v>
      </c>
      <c r="C1707">
        <v>161.9</v>
      </c>
      <c r="D1707">
        <f t="shared" si="52"/>
        <v>8525</v>
      </c>
      <c r="F1707">
        <f t="shared" si="53"/>
        <v>44.972222222222221</v>
      </c>
    </row>
    <row r="1708" spans="1:6">
      <c r="A1708">
        <v>0</v>
      </c>
      <c r="B1708">
        <v>4</v>
      </c>
      <c r="C1708">
        <v>161.9</v>
      </c>
      <c r="D1708">
        <f t="shared" si="52"/>
        <v>8530</v>
      </c>
      <c r="F1708">
        <f t="shared" si="53"/>
        <v>44.972222222222221</v>
      </c>
    </row>
    <row r="1709" spans="1:6">
      <c r="A1709">
        <v>0</v>
      </c>
      <c r="B1709">
        <v>4</v>
      </c>
      <c r="C1709">
        <v>162.6</v>
      </c>
      <c r="D1709">
        <f t="shared" si="52"/>
        <v>8535</v>
      </c>
      <c r="F1709">
        <f t="shared" si="53"/>
        <v>45.166666666666664</v>
      </c>
    </row>
    <row r="1710" spans="1:6">
      <c r="A1710">
        <v>0</v>
      </c>
      <c r="B1710">
        <v>4</v>
      </c>
      <c r="C1710">
        <v>163.80000000000001</v>
      </c>
      <c r="D1710">
        <f t="shared" si="52"/>
        <v>8540</v>
      </c>
      <c r="F1710">
        <f t="shared" si="53"/>
        <v>45.5</v>
      </c>
    </row>
    <row r="1711" spans="1:6">
      <c r="A1711">
        <v>0</v>
      </c>
      <c r="B1711">
        <v>4</v>
      </c>
      <c r="C1711">
        <v>164.8</v>
      </c>
      <c r="D1711">
        <f t="shared" si="52"/>
        <v>8545</v>
      </c>
      <c r="F1711">
        <f t="shared" si="53"/>
        <v>45.777777777777779</v>
      </c>
    </row>
    <row r="1712" spans="1:6">
      <c r="A1712">
        <v>0</v>
      </c>
      <c r="B1712">
        <v>4</v>
      </c>
      <c r="C1712">
        <v>165.3</v>
      </c>
      <c r="D1712">
        <f t="shared" si="52"/>
        <v>8550</v>
      </c>
      <c r="F1712">
        <f t="shared" si="53"/>
        <v>45.916666666666671</v>
      </c>
    </row>
    <row r="1713" spans="1:6">
      <c r="A1713">
        <v>0</v>
      </c>
      <c r="B1713">
        <v>4</v>
      </c>
      <c r="C1713">
        <v>165.3</v>
      </c>
      <c r="D1713">
        <f t="shared" si="52"/>
        <v>8555</v>
      </c>
      <c r="F1713">
        <f t="shared" si="53"/>
        <v>45.916666666666671</v>
      </c>
    </row>
    <row r="1714" spans="1:6">
      <c r="A1714">
        <v>0</v>
      </c>
      <c r="B1714">
        <v>4</v>
      </c>
      <c r="C1714">
        <v>165.7</v>
      </c>
      <c r="D1714">
        <f t="shared" si="52"/>
        <v>8560</v>
      </c>
      <c r="F1714">
        <f t="shared" si="53"/>
        <v>46.027777777777771</v>
      </c>
    </row>
    <row r="1715" spans="1:6">
      <c r="A1715">
        <v>0</v>
      </c>
      <c r="B1715">
        <v>4</v>
      </c>
      <c r="C1715">
        <v>165.3</v>
      </c>
      <c r="D1715">
        <f t="shared" si="52"/>
        <v>8565</v>
      </c>
      <c r="F1715">
        <f t="shared" si="53"/>
        <v>45.916666666666671</v>
      </c>
    </row>
    <row r="1716" spans="1:6">
      <c r="A1716">
        <v>0</v>
      </c>
      <c r="B1716">
        <v>4</v>
      </c>
      <c r="C1716">
        <v>165.3</v>
      </c>
      <c r="D1716">
        <f t="shared" si="52"/>
        <v>8570</v>
      </c>
      <c r="F1716">
        <f t="shared" si="53"/>
        <v>45.916666666666671</v>
      </c>
    </row>
    <row r="1717" spans="1:6">
      <c r="A1717">
        <v>0</v>
      </c>
      <c r="B1717">
        <v>4</v>
      </c>
      <c r="C1717">
        <v>165.4</v>
      </c>
      <c r="D1717">
        <f t="shared" si="52"/>
        <v>8575</v>
      </c>
      <c r="F1717">
        <f t="shared" si="53"/>
        <v>45.944444444444443</v>
      </c>
    </row>
    <row r="1718" spans="1:6">
      <c r="A1718">
        <v>0</v>
      </c>
      <c r="B1718">
        <v>4</v>
      </c>
      <c r="C1718">
        <v>165</v>
      </c>
      <c r="D1718">
        <f t="shared" si="52"/>
        <v>8580</v>
      </c>
      <c r="F1718">
        <f t="shared" si="53"/>
        <v>45.833333333333336</v>
      </c>
    </row>
    <row r="1719" spans="1:6">
      <c r="A1719">
        <v>0</v>
      </c>
      <c r="B1719">
        <v>4</v>
      </c>
      <c r="C1719">
        <v>164.5</v>
      </c>
      <c r="D1719">
        <f t="shared" si="52"/>
        <v>8585</v>
      </c>
      <c r="F1719">
        <f t="shared" si="53"/>
        <v>45.694444444444443</v>
      </c>
    </row>
    <row r="1720" spans="1:6">
      <c r="A1720">
        <v>0</v>
      </c>
      <c r="B1720">
        <v>4</v>
      </c>
      <c r="C1720">
        <v>164.6</v>
      </c>
      <c r="D1720">
        <f t="shared" si="52"/>
        <v>8590</v>
      </c>
      <c r="F1720">
        <f t="shared" si="53"/>
        <v>45.722222222222221</v>
      </c>
    </row>
    <row r="1721" spans="1:6">
      <c r="A1721">
        <v>0</v>
      </c>
      <c r="B1721">
        <v>4</v>
      </c>
      <c r="C1721">
        <v>163.80000000000001</v>
      </c>
      <c r="D1721">
        <f t="shared" si="52"/>
        <v>8595</v>
      </c>
      <c r="F1721">
        <f t="shared" si="53"/>
        <v>45.5</v>
      </c>
    </row>
    <row r="1722" spans="1:6">
      <c r="A1722">
        <v>0</v>
      </c>
      <c r="B1722">
        <v>4</v>
      </c>
      <c r="C1722">
        <v>163.80000000000001</v>
      </c>
      <c r="D1722">
        <f t="shared" si="52"/>
        <v>8600</v>
      </c>
      <c r="F1722">
        <f t="shared" si="53"/>
        <v>45.5</v>
      </c>
    </row>
    <row r="1723" spans="1:6">
      <c r="A1723">
        <v>0</v>
      </c>
      <c r="B1723">
        <v>4</v>
      </c>
      <c r="C1723">
        <v>164.2</v>
      </c>
      <c r="D1723">
        <f t="shared" si="52"/>
        <v>8605</v>
      </c>
      <c r="F1723">
        <f t="shared" si="53"/>
        <v>45.611111111111107</v>
      </c>
    </row>
    <row r="1724" spans="1:6">
      <c r="A1724">
        <v>0</v>
      </c>
      <c r="B1724">
        <v>4</v>
      </c>
      <c r="C1724">
        <v>164.8</v>
      </c>
      <c r="D1724">
        <f t="shared" si="52"/>
        <v>8610</v>
      </c>
      <c r="F1724">
        <f t="shared" si="53"/>
        <v>45.777777777777779</v>
      </c>
    </row>
    <row r="1725" spans="1:6">
      <c r="A1725">
        <v>0</v>
      </c>
      <c r="B1725">
        <v>4</v>
      </c>
      <c r="C1725">
        <v>165.6</v>
      </c>
      <c r="D1725">
        <f t="shared" si="52"/>
        <v>8615</v>
      </c>
      <c r="F1725">
        <f t="shared" si="53"/>
        <v>46</v>
      </c>
    </row>
    <row r="1726" spans="1:6">
      <c r="A1726">
        <v>0</v>
      </c>
      <c r="B1726">
        <v>4</v>
      </c>
      <c r="C1726">
        <v>166.7</v>
      </c>
      <c r="D1726">
        <f t="shared" si="52"/>
        <v>8620</v>
      </c>
      <c r="F1726">
        <f t="shared" si="53"/>
        <v>46.30555555555555</v>
      </c>
    </row>
    <row r="1727" spans="1:6">
      <c r="A1727">
        <v>0</v>
      </c>
      <c r="B1727">
        <v>4</v>
      </c>
      <c r="C1727">
        <v>167.1</v>
      </c>
      <c r="D1727">
        <f t="shared" si="52"/>
        <v>8625</v>
      </c>
      <c r="F1727">
        <f t="shared" si="53"/>
        <v>46.416666666666664</v>
      </c>
    </row>
    <row r="1728" spans="1:6">
      <c r="A1728">
        <v>0</v>
      </c>
      <c r="B1728">
        <v>4</v>
      </c>
      <c r="C1728">
        <v>167.8</v>
      </c>
      <c r="D1728">
        <f t="shared" si="52"/>
        <v>8630</v>
      </c>
      <c r="F1728">
        <f t="shared" si="53"/>
        <v>46.611111111111114</v>
      </c>
    </row>
    <row r="1729" spans="1:6">
      <c r="A1729">
        <v>0</v>
      </c>
      <c r="B1729">
        <v>4</v>
      </c>
      <c r="C1729">
        <v>168.8</v>
      </c>
      <c r="D1729">
        <f t="shared" si="52"/>
        <v>8635</v>
      </c>
      <c r="F1729">
        <f t="shared" si="53"/>
        <v>46.888888888888893</v>
      </c>
    </row>
    <row r="1730" spans="1:6">
      <c r="A1730">
        <v>0</v>
      </c>
      <c r="B1730">
        <v>4</v>
      </c>
      <c r="C1730">
        <v>168.8</v>
      </c>
      <c r="D1730">
        <f t="shared" si="52"/>
        <v>8640</v>
      </c>
      <c r="F1730">
        <f t="shared" si="53"/>
        <v>46.888888888888893</v>
      </c>
    </row>
    <row r="1731" spans="1:6">
      <c r="A1731">
        <v>0</v>
      </c>
      <c r="B1731">
        <v>4</v>
      </c>
      <c r="C1731">
        <v>169.6</v>
      </c>
      <c r="D1731">
        <f t="shared" ref="D1731:D1794" si="54">(ROW()-2)*5</f>
        <v>8645</v>
      </c>
      <c r="F1731">
        <f t="shared" ref="F1731:F1794" si="55">C1731/3.6</f>
        <v>47.111111111111107</v>
      </c>
    </row>
    <row r="1732" spans="1:6">
      <c r="A1732">
        <v>0</v>
      </c>
      <c r="B1732">
        <v>4</v>
      </c>
      <c r="C1732">
        <v>170</v>
      </c>
      <c r="D1732">
        <f t="shared" si="54"/>
        <v>8650</v>
      </c>
      <c r="F1732">
        <f t="shared" si="55"/>
        <v>47.222222222222221</v>
      </c>
    </row>
    <row r="1733" spans="1:6">
      <c r="A1733">
        <v>0</v>
      </c>
      <c r="B1733">
        <v>4</v>
      </c>
      <c r="C1733">
        <v>171.3</v>
      </c>
      <c r="D1733">
        <f t="shared" si="54"/>
        <v>8655</v>
      </c>
      <c r="F1733">
        <f t="shared" si="55"/>
        <v>47.583333333333336</v>
      </c>
    </row>
    <row r="1734" spans="1:6">
      <c r="A1734">
        <v>0</v>
      </c>
      <c r="B1734">
        <v>4</v>
      </c>
      <c r="C1734">
        <v>171.6</v>
      </c>
      <c r="D1734">
        <f t="shared" si="54"/>
        <v>8660</v>
      </c>
      <c r="F1734">
        <f t="shared" si="55"/>
        <v>47.666666666666664</v>
      </c>
    </row>
    <row r="1735" spans="1:6">
      <c r="A1735">
        <v>0</v>
      </c>
      <c r="B1735">
        <v>4</v>
      </c>
      <c r="C1735">
        <v>172.6</v>
      </c>
      <c r="D1735">
        <f t="shared" si="54"/>
        <v>8665</v>
      </c>
      <c r="F1735">
        <f t="shared" si="55"/>
        <v>47.944444444444443</v>
      </c>
    </row>
    <row r="1736" spans="1:6">
      <c r="A1736">
        <v>0</v>
      </c>
      <c r="B1736">
        <v>4</v>
      </c>
      <c r="C1736">
        <v>173.2</v>
      </c>
      <c r="D1736">
        <f t="shared" si="54"/>
        <v>8670</v>
      </c>
      <c r="F1736">
        <f t="shared" si="55"/>
        <v>48.111111111111107</v>
      </c>
    </row>
    <row r="1737" spans="1:6">
      <c r="A1737">
        <v>0</v>
      </c>
      <c r="B1737">
        <v>4</v>
      </c>
      <c r="C1737">
        <v>173.8</v>
      </c>
      <c r="D1737">
        <f t="shared" si="54"/>
        <v>8675</v>
      </c>
      <c r="F1737">
        <f t="shared" si="55"/>
        <v>48.277777777777779</v>
      </c>
    </row>
    <row r="1738" spans="1:6">
      <c r="A1738">
        <v>0</v>
      </c>
      <c r="B1738">
        <v>4</v>
      </c>
      <c r="C1738">
        <v>173.5</v>
      </c>
      <c r="D1738">
        <f t="shared" si="54"/>
        <v>8680</v>
      </c>
      <c r="F1738">
        <f t="shared" si="55"/>
        <v>48.194444444444443</v>
      </c>
    </row>
    <row r="1739" spans="1:6">
      <c r="A1739">
        <v>0</v>
      </c>
      <c r="B1739">
        <v>4</v>
      </c>
      <c r="C1739">
        <v>173.8</v>
      </c>
      <c r="D1739">
        <f t="shared" si="54"/>
        <v>8685</v>
      </c>
      <c r="F1739">
        <f t="shared" si="55"/>
        <v>48.277777777777779</v>
      </c>
    </row>
    <row r="1740" spans="1:6">
      <c r="A1740">
        <v>0</v>
      </c>
      <c r="B1740">
        <v>4</v>
      </c>
      <c r="C1740">
        <v>174.2</v>
      </c>
      <c r="D1740">
        <f t="shared" si="54"/>
        <v>8690</v>
      </c>
      <c r="F1740">
        <f t="shared" si="55"/>
        <v>48.388888888888886</v>
      </c>
    </row>
    <row r="1741" spans="1:6">
      <c r="A1741">
        <v>0</v>
      </c>
      <c r="B1741">
        <v>4</v>
      </c>
      <c r="C1741">
        <v>173.4</v>
      </c>
      <c r="D1741">
        <f t="shared" si="54"/>
        <v>8695</v>
      </c>
      <c r="F1741">
        <f t="shared" si="55"/>
        <v>48.166666666666664</v>
      </c>
    </row>
    <row r="1742" spans="1:6">
      <c r="A1742">
        <v>0</v>
      </c>
      <c r="B1742">
        <v>4</v>
      </c>
      <c r="C1742">
        <v>172.7</v>
      </c>
      <c r="D1742">
        <f t="shared" si="54"/>
        <v>8700</v>
      </c>
      <c r="F1742">
        <f t="shared" si="55"/>
        <v>47.972222222222214</v>
      </c>
    </row>
    <row r="1743" spans="1:6">
      <c r="A1743">
        <v>0</v>
      </c>
      <c r="B1743">
        <v>4</v>
      </c>
      <c r="C1743">
        <v>172.4</v>
      </c>
      <c r="D1743">
        <f t="shared" si="54"/>
        <v>8705</v>
      </c>
      <c r="F1743">
        <f t="shared" si="55"/>
        <v>47.888888888888893</v>
      </c>
    </row>
    <row r="1744" spans="1:6">
      <c r="A1744">
        <v>0</v>
      </c>
      <c r="B1744">
        <v>4</v>
      </c>
      <c r="C1744">
        <v>172.1</v>
      </c>
      <c r="D1744">
        <f t="shared" si="54"/>
        <v>8710</v>
      </c>
      <c r="F1744">
        <f t="shared" si="55"/>
        <v>47.80555555555555</v>
      </c>
    </row>
    <row r="1745" spans="1:6">
      <c r="A1745">
        <v>0</v>
      </c>
      <c r="B1745">
        <v>4</v>
      </c>
      <c r="C1745">
        <v>171.2</v>
      </c>
      <c r="D1745">
        <f t="shared" si="54"/>
        <v>8715</v>
      </c>
      <c r="F1745">
        <f t="shared" si="55"/>
        <v>47.55555555555555</v>
      </c>
    </row>
    <row r="1746" spans="1:6">
      <c r="A1746">
        <v>0</v>
      </c>
      <c r="B1746">
        <v>4</v>
      </c>
      <c r="C1746">
        <v>170.6</v>
      </c>
      <c r="D1746">
        <f t="shared" si="54"/>
        <v>8720</v>
      </c>
      <c r="F1746">
        <f t="shared" si="55"/>
        <v>47.388888888888886</v>
      </c>
    </row>
    <row r="1747" spans="1:6">
      <c r="A1747">
        <v>0</v>
      </c>
      <c r="B1747">
        <v>4</v>
      </c>
      <c r="C1747">
        <v>169.8</v>
      </c>
      <c r="D1747">
        <f t="shared" si="54"/>
        <v>8725</v>
      </c>
      <c r="F1747">
        <f t="shared" si="55"/>
        <v>47.166666666666671</v>
      </c>
    </row>
    <row r="1748" spans="1:6">
      <c r="A1748">
        <v>0</v>
      </c>
      <c r="B1748">
        <v>4</v>
      </c>
      <c r="C1748">
        <v>168.4</v>
      </c>
      <c r="D1748">
        <f t="shared" si="54"/>
        <v>8730</v>
      </c>
      <c r="F1748">
        <f t="shared" si="55"/>
        <v>46.777777777777779</v>
      </c>
    </row>
    <row r="1749" spans="1:6">
      <c r="A1749">
        <v>0</v>
      </c>
      <c r="B1749">
        <v>4</v>
      </c>
      <c r="C1749">
        <v>167.4</v>
      </c>
      <c r="D1749">
        <f t="shared" si="54"/>
        <v>8735</v>
      </c>
      <c r="F1749">
        <f t="shared" si="55"/>
        <v>46.5</v>
      </c>
    </row>
    <row r="1750" spans="1:6">
      <c r="A1750">
        <v>0</v>
      </c>
      <c r="B1750">
        <v>4</v>
      </c>
      <c r="C1750">
        <v>167.3</v>
      </c>
      <c r="D1750">
        <f t="shared" si="54"/>
        <v>8740</v>
      </c>
      <c r="F1750">
        <f t="shared" si="55"/>
        <v>46.472222222222221</v>
      </c>
    </row>
    <row r="1751" spans="1:6">
      <c r="A1751">
        <v>0</v>
      </c>
      <c r="B1751">
        <v>4</v>
      </c>
      <c r="C1751">
        <v>167.1</v>
      </c>
      <c r="D1751">
        <f t="shared" si="54"/>
        <v>8745</v>
      </c>
      <c r="F1751">
        <f t="shared" si="55"/>
        <v>46.416666666666664</v>
      </c>
    </row>
    <row r="1752" spans="1:6">
      <c r="A1752">
        <v>0</v>
      </c>
      <c r="B1752">
        <v>4</v>
      </c>
      <c r="C1752">
        <v>167.7</v>
      </c>
      <c r="D1752">
        <f t="shared" si="54"/>
        <v>8750</v>
      </c>
      <c r="F1752">
        <f t="shared" si="55"/>
        <v>46.583333333333329</v>
      </c>
    </row>
    <row r="1753" spans="1:6">
      <c r="A1753">
        <v>0</v>
      </c>
      <c r="B1753">
        <v>4</v>
      </c>
      <c r="C1753">
        <v>167.4</v>
      </c>
      <c r="D1753">
        <f t="shared" si="54"/>
        <v>8755</v>
      </c>
      <c r="F1753">
        <f t="shared" si="55"/>
        <v>46.5</v>
      </c>
    </row>
    <row r="1754" spans="1:6">
      <c r="A1754">
        <v>0</v>
      </c>
      <c r="B1754">
        <v>4</v>
      </c>
      <c r="C1754">
        <v>168.3</v>
      </c>
      <c r="D1754">
        <f t="shared" si="54"/>
        <v>8760</v>
      </c>
      <c r="F1754">
        <f t="shared" si="55"/>
        <v>46.75</v>
      </c>
    </row>
    <row r="1755" spans="1:6">
      <c r="A1755">
        <v>0</v>
      </c>
      <c r="B1755">
        <v>4</v>
      </c>
      <c r="C1755">
        <v>168.1</v>
      </c>
      <c r="D1755">
        <f t="shared" si="54"/>
        <v>8765</v>
      </c>
      <c r="F1755">
        <f t="shared" si="55"/>
        <v>46.694444444444443</v>
      </c>
    </row>
    <row r="1756" spans="1:6">
      <c r="A1756">
        <v>0</v>
      </c>
      <c r="B1756">
        <v>4</v>
      </c>
      <c r="C1756">
        <v>168.6</v>
      </c>
      <c r="D1756">
        <f t="shared" si="54"/>
        <v>8770</v>
      </c>
      <c r="F1756">
        <f t="shared" si="55"/>
        <v>46.833333333333329</v>
      </c>
    </row>
    <row r="1757" spans="1:6">
      <c r="A1757">
        <v>0</v>
      </c>
      <c r="B1757">
        <v>4</v>
      </c>
      <c r="C1757">
        <v>168.9</v>
      </c>
      <c r="D1757">
        <f t="shared" si="54"/>
        <v>8775</v>
      </c>
      <c r="F1757">
        <f t="shared" si="55"/>
        <v>46.916666666666664</v>
      </c>
    </row>
    <row r="1758" spans="1:6">
      <c r="A1758">
        <v>0</v>
      </c>
      <c r="B1758">
        <v>4</v>
      </c>
      <c r="C1758">
        <v>169.3</v>
      </c>
      <c r="D1758">
        <f t="shared" si="54"/>
        <v>8780</v>
      </c>
      <c r="F1758">
        <f t="shared" si="55"/>
        <v>47.027777777777779</v>
      </c>
    </row>
    <row r="1759" spans="1:6">
      <c r="A1759">
        <v>0</v>
      </c>
      <c r="B1759">
        <v>4</v>
      </c>
      <c r="C1759">
        <v>169.3</v>
      </c>
      <c r="D1759">
        <f t="shared" si="54"/>
        <v>8785</v>
      </c>
      <c r="F1759">
        <f t="shared" si="55"/>
        <v>47.027777777777779</v>
      </c>
    </row>
    <row r="1760" spans="1:6">
      <c r="A1760">
        <v>0</v>
      </c>
      <c r="B1760">
        <v>4</v>
      </c>
      <c r="C1760">
        <v>168.3</v>
      </c>
      <c r="D1760">
        <f t="shared" si="54"/>
        <v>8790</v>
      </c>
      <c r="F1760">
        <f t="shared" si="55"/>
        <v>46.75</v>
      </c>
    </row>
    <row r="1761" spans="1:6">
      <c r="A1761">
        <v>0</v>
      </c>
      <c r="B1761">
        <v>4</v>
      </c>
      <c r="C1761">
        <v>167.3</v>
      </c>
      <c r="D1761">
        <f t="shared" si="54"/>
        <v>8795</v>
      </c>
      <c r="F1761">
        <f t="shared" si="55"/>
        <v>46.472222222222221</v>
      </c>
    </row>
    <row r="1762" spans="1:6">
      <c r="A1762">
        <v>0</v>
      </c>
      <c r="B1762">
        <v>4</v>
      </c>
      <c r="C1762">
        <v>165.8</v>
      </c>
      <c r="D1762">
        <f t="shared" si="54"/>
        <v>8800</v>
      </c>
      <c r="F1762">
        <f t="shared" si="55"/>
        <v>46.055555555555557</v>
      </c>
    </row>
    <row r="1763" spans="1:6">
      <c r="A1763">
        <v>0</v>
      </c>
      <c r="B1763">
        <v>4</v>
      </c>
      <c r="C1763">
        <v>165.4</v>
      </c>
      <c r="D1763">
        <f t="shared" si="54"/>
        <v>8805</v>
      </c>
      <c r="F1763">
        <f t="shared" si="55"/>
        <v>45.944444444444443</v>
      </c>
    </row>
    <row r="1764" spans="1:6">
      <c r="A1764">
        <v>0</v>
      </c>
      <c r="B1764">
        <v>4</v>
      </c>
      <c r="C1764">
        <v>164.1</v>
      </c>
      <c r="D1764">
        <f t="shared" si="54"/>
        <v>8810</v>
      </c>
      <c r="F1764">
        <f t="shared" si="55"/>
        <v>45.583333333333329</v>
      </c>
    </row>
    <row r="1765" spans="1:6">
      <c r="A1765">
        <v>0</v>
      </c>
      <c r="B1765">
        <v>4</v>
      </c>
      <c r="C1765">
        <v>163.30000000000001</v>
      </c>
      <c r="D1765">
        <f t="shared" si="54"/>
        <v>8815</v>
      </c>
      <c r="F1765">
        <f t="shared" si="55"/>
        <v>45.361111111111114</v>
      </c>
    </row>
    <row r="1766" spans="1:6">
      <c r="A1766">
        <v>0</v>
      </c>
      <c r="B1766">
        <v>4</v>
      </c>
      <c r="C1766">
        <v>162.4</v>
      </c>
      <c r="D1766">
        <f t="shared" si="54"/>
        <v>8820</v>
      </c>
      <c r="F1766">
        <f t="shared" si="55"/>
        <v>45.111111111111114</v>
      </c>
    </row>
    <row r="1767" spans="1:6">
      <c r="A1767">
        <v>0</v>
      </c>
      <c r="B1767">
        <v>4</v>
      </c>
      <c r="C1767">
        <v>161.80000000000001</v>
      </c>
      <c r="D1767">
        <f t="shared" si="54"/>
        <v>8825</v>
      </c>
      <c r="F1767">
        <f t="shared" si="55"/>
        <v>44.94444444444445</v>
      </c>
    </row>
    <row r="1768" spans="1:6">
      <c r="A1768">
        <v>0</v>
      </c>
      <c r="B1768">
        <v>4</v>
      </c>
      <c r="C1768">
        <v>161.30000000000001</v>
      </c>
      <c r="D1768">
        <f t="shared" si="54"/>
        <v>8830</v>
      </c>
      <c r="F1768">
        <f t="shared" si="55"/>
        <v>44.805555555555557</v>
      </c>
    </row>
    <row r="1769" spans="1:6">
      <c r="A1769">
        <v>0</v>
      </c>
      <c r="B1769">
        <v>4</v>
      </c>
      <c r="C1769">
        <v>161.9</v>
      </c>
      <c r="D1769">
        <f t="shared" si="54"/>
        <v>8835</v>
      </c>
      <c r="F1769">
        <f t="shared" si="55"/>
        <v>44.972222222222221</v>
      </c>
    </row>
    <row r="1770" spans="1:6">
      <c r="A1770">
        <v>0</v>
      </c>
      <c r="B1770">
        <v>4</v>
      </c>
      <c r="C1770">
        <v>161.4</v>
      </c>
      <c r="D1770">
        <f t="shared" si="54"/>
        <v>8840</v>
      </c>
      <c r="F1770">
        <f t="shared" si="55"/>
        <v>44.833333333333336</v>
      </c>
    </row>
    <row r="1771" spans="1:6">
      <c r="A1771">
        <v>0</v>
      </c>
      <c r="B1771">
        <v>4</v>
      </c>
      <c r="C1771">
        <v>161.30000000000001</v>
      </c>
      <c r="D1771">
        <f t="shared" si="54"/>
        <v>8845</v>
      </c>
      <c r="F1771">
        <f t="shared" si="55"/>
        <v>44.805555555555557</v>
      </c>
    </row>
    <row r="1772" spans="1:6">
      <c r="A1772">
        <v>0</v>
      </c>
      <c r="B1772">
        <v>4</v>
      </c>
      <c r="C1772">
        <v>162.30000000000001</v>
      </c>
      <c r="D1772">
        <f t="shared" si="54"/>
        <v>8850</v>
      </c>
      <c r="F1772">
        <f t="shared" si="55"/>
        <v>45.083333333333336</v>
      </c>
    </row>
    <row r="1773" spans="1:6">
      <c r="A1773">
        <v>0</v>
      </c>
      <c r="B1773">
        <v>4</v>
      </c>
      <c r="C1773">
        <v>162.1</v>
      </c>
      <c r="D1773">
        <f t="shared" si="54"/>
        <v>8855</v>
      </c>
      <c r="F1773">
        <f t="shared" si="55"/>
        <v>45.027777777777779</v>
      </c>
    </row>
    <row r="1774" spans="1:6">
      <c r="A1774">
        <v>0</v>
      </c>
      <c r="B1774">
        <v>4</v>
      </c>
      <c r="C1774">
        <v>162.30000000000001</v>
      </c>
      <c r="D1774">
        <f t="shared" si="54"/>
        <v>8860</v>
      </c>
      <c r="F1774">
        <f t="shared" si="55"/>
        <v>45.083333333333336</v>
      </c>
    </row>
    <row r="1775" spans="1:6">
      <c r="A1775">
        <v>0</v>
      </c>
      <c r="B1775">
        <v>4</v>
      </c>
      <c r="C1775">
        <v>162.80000000000001</v>
      </c>
      <c r="D1775">
        <f t="shared" si="54"/>
        <v>8865</v>
      </c>
      <c r="F1775">
        <f t="shared" si="55"/>
        <v>45.222222222222221</v>
      </c>
    </row>
    <row r="1776" spans="1:6">
      <c r="A1776">
        <v>0</v>
      </c>
      <c r="B1776">
        <v>4</v>
      </c>
      <c r="C1776">
        <v>163.69999999999999</v>
      </c>
      <c r="D1776">
        <f t="shared" si="54"/>
        <v>8870</v>
      </c>
      <c r="F1776">
        <f t="shared" si="55"/>
        <v>45.472222222222221</v>
      </c>
    </row>
    <row r="1777" spans="1:6">
      <c r="A1777">
        <v>0</v>
      </c>
      <c r="B1777">
        <v>4</v>
      </c>
      <c r="C1777">
        <v>164.1</v>
      </c>
      <c r="D1777">
        <f t="shared" si="54"/>
        <v>8875</v>
      </c>
      <c r="F1777">
        <f t="shared" si="55"/>
        <v>45.583333333333329</v>
      </c>
    </row>
    <row r="1778" spans="1:6">
      <c r="A1778">
        <v>0</v>
      </c>
      <c r="B1778">
        <v>4</v>
      </c>
      <c r="C1778">
        <v>164.8</v>
      </c>
      <c r="D1778">
        <f t="shared" si="54"/>
        <v>8880</v>
      </c>
      <c r="F1778">
        <f t="shared" si="55"/>
        <v>45.777777777777779</v>
      </c>
    </row>
    <row r="1779" spans="1:6">
      <c r="A1779">
        <v>0</v>
      </c>
      <c r="B1779">
        <v>4</v>
      </c>
      <c r="C1779">
        <v>165.8</v>
      </c>
      <c r="D1779">
        <f t="shared" si="54"/>
        <v>8885</v>
      </c>
      <c r="F1779">
        <f t="shared" si="55"/>
        <v>46.055555555555557</v>
      </c>
    </row>
    <row r="1780" spans="1:6">
      <c r="A1780">
        <v>0</v>
      </c>
      <c r="B1780">
        <v>4</v>
      </c>
      <c r="C1780">
        <v>164.9</v>
      </c>
      <c r="D1780">
        <f t="shared" si="54"/>
        <v>8890</v>
      </c>
      <c r="F1780">
        <f t="shared" si="55"/>
        <v>45.805555555555557</v>
      </c>
    </row>
    <row r="1781" spans="1:6">
      <c r="A1781">
        <v>0</v>
      </c>
      <c r="B1781">
        <v>4</v>
      </c>
      <c r="C1781">
        <v>164.9</v>
      </c>
      <c r="D1781">
        <f t="shared" si="54"/>
        <v>8895</v>
      </c>
      <c r="F1781">
        <f t="shared" si="55"/>
        <v>45.805555555555557</v>
      </c>
    </row>
    <row r="1782" spans="1:6">
      <c r="A1782">
        <v>0</v>
      </c>
      <c r="B1782">
        <v>4</v>
      </c>
      <c r="C1782">
        <v>164.6</v>
      </c>
      <c r="D1782">
        <f t="shared" si="54"/>
        <v>8900</v>
      </c>
      <c r="F1782">
        <f t="shared" si="55"/>
        <v>45.722222222222221</v>
      </c>
    </row>
    <row r="1783" spans="1:6">
      <c r="A1783">
        <v>0</v>
      </c>
      <c r="B1783">
        <v>4</v>
      </c>
      <c r="C1783">
        <v>163.1</v>
      </c>
      <c r="D1783">
        <f t="shared" si="54"/>
        <v>8905</v>
      </c>
      <c r="F1783">
        <f t="shared" si="55"/>
        <v>45.30555555555555</v>
      </c>
    </row>
    <row r="1784" spans="1:6">
      <c r="A1784">
        <v>0</v>
      </c>
      <c r="B1784">
        <v>4</v>
      </c>
      <c r="C1784">
        <v>162.80000000000001</v>
      </c>
      <c r="D1784">
        <f t="shared" si="54"/>
        <v>8910</v>
      </c>
      <c r="F1784">
        <f t="shared" si="55"/>
        <v>45.222222222222221</v>
      </c>
    </row>
    <row r="1785" spans="1:6">
      <c r="A1785">
        <v>1.8</v>
      </c>
      <c r="B1785">
        <v>4</v>
      </c>
      <c r="C1785">
        <v>161.4</v>
      </c>
      <c r="D1785">
        <f t="shared" si="54"/>
        <v>8915</v>
      </c>
      <c r="F1785">
        <f t="shared" si="55"/>
        <v>44.833333333333336</v>
      </c>
    </row>
    <row r="1786" spans="1:6">
      <c r="A1786">
        <v>16</v>
      </c>
      <c r="B1786">
        <v>4</v>
      </c>
      <c r="C1786">
        <v>158.69999999999999</v>
      </c>
      <c r="D1786">
        <f t="shared" si="54"/>
        <v>8920</v>
      </c>
      <c r="F1786">
        <f t="shared" si="55"/>
        <v>44.083333333333329</v>
      </c>
    </row>
    <row r="1787" spans="1:6">
      <c r="A1787">
        <v>14.3</v>
      </c>
      <c r="B1787">
        <v>4</v>
      </c>
      <c r="C1787">
        <v>156.1</v>
      </c>
      <c r="D1787">
        <f t="shared" si="54"/>
        <v>8925</v>
      </c>
      <c r="F1787">
        <f t="shared" si="55"/>
        <v>43.361111111111107</v>
      </c>
    </row>
    <row r="1788" spans="1:6">
      <c r="A1788">
        <v>14.3</v>
      </c>
      <c r="B1788">
        <v>3</v>
      </c>
      <c r="C1788">
        <v>154.6</v>
      </c>
      <c r="D1788">
        <f t="shared" si="54"/>
        <v>8930</v>
      </c>
      <c r="F1788">
        <f t="shared" si="55"/>
        <v>42.944444444444443</v>
      </c>
    </row>
    <row r="1789" spans="1:6">
      <c r="A1789">
        <v>8.9</v>
      </c>
      <c r="B1789">
        <v>3</v>
      </c>
      <c r="C1789">
        <v>152.9</v>
      </c>
      <c r="D1789">
        <f t="shared" si="54"/>
        <v>8935</v>
      </c>
      <c r="F1789">
        <f t="shared" si="55"/>
        <v>42.472222222222221</v>
      </c>
    </row>
    <row r="1790" spans="1:6">
      <c r="A1790">
        <v>1.8</v>
      </c>
      <c r="B1790">
        <v>3</v>
      </c>
      <c r="C1790">
        <v>151.6</v>
      </c>
      <c r="D1790">
        <f t="shared" si="54"/>
        <v>8940</v>
      </c>
      <c r="F1790">
        <f t="shared" si="55"/>
        <v>42.111111111111107</v>
      </c>
    </row>
    <row r="1791" spans="1:6">
      <c r="A1791">
        <v>1.8</v>
      </c>
      <c r="B1791">
        <v>3</v>
      </c>
      <c r="C1791">
        <v>149.69999999999999</v>
      </c>
      <c r="D1791">
        <f t="shared" si="54"/>
        <v>8945</v>
      </c>
      <c r="F1791">
        <f t="shared" si="55"/>
        <v>41.583333333333329</v>
      </c>
    </row>
    <row r="1792" spans="1:6">
      <c r="A1792">
        <v>3.6</v>
      </c>
      <c r="B1792">
        <v>3</v>
      </c>
      <c r="C1792">
        <v>147.9</v>
      </c>
      <c r="D1792">
        <f t="shared" si="54"/>
        <v>8950</v>
      </c>
      <c r="F1792">
        <f t="shared" si="55"/>
        <v>41.083333333333336</v>
      </c>
    </row>
    <row r="1793" spans="1:6">
      <c r="A1793">
        <v>1.8</v>
      </c>
      <c r="B1793">
        <v>3</v>
      </c>
      <c r="C1793">
        <v>146.1</v>
      </c>
      <c r="D1793">
        <f t="shared" si="54"/>
        <v>8955</v>
      </c>
      <c r="F1793">
        <f t="shared" si="55"/>
        <v>40.583333333333329</v>
      </c>
    </row>
    <row r="1794" spans="1:6">
      <c r="A1794">
        <v>3.6</v>
      </c>
      <c r="B1794">
        <v>3</v>
      </c>
      <c r="C1794">
        <v>143.69999999999999</v>
      </c>
      <c r="D1794">
        <f t="shared" si="54"/>
        <v>8960</v>
      </c>
      <c r="F1794">
        <f t="shared" si="55"/>
        <v>39.916666666666664</v>
      </c>
    </row>
    <row r="1795" spans="1:6">
      <c r="A1795">
        <v>3.6</v>
      </c>
      <c r="B1795">
        <v>3</v>
      </c>
      <c r="C1795">
        <v>142.80000000000001</v>
      </c>
      <c r="D1795">
        <f t="shared" ref="D1795:D1858" si="56">(ROW()-2)*5</f>
        <v>8965</v>
      </c>
      <c r="F1795">
        <f t="shared" ref="F1795:F1858" si="57">C1795/3.6</f>
        <v>39.666666666666671</v>
      </c>
    </row>
    <row r="1796" spans="1:6">
      <c r="A1796">
        <v>3.6</v>
      </c>
      <c r="B1796">
        <v>3</v>
      </c>
      <c r="C1796">
        <v>141</v>
      </c>
      <c r="D1796">
        <f t="shared" si="56"/>
        <v>8970</v>
      </c>
      <c r="F1796">
        <f t="shared" si="57"/>
        <v>39.166666666666664</v>
      </c>
    </row>
    <row r="1797" spans="1:6">
      <c r="A1797">
        <v>5.3</v>
      </c>
      <c r="B1797">
        <v>3</v>
      </c>
      <c r="C1797">
        <v>139.80000000000001</v>
      </c>
      <c r="D1797">
        <f t="shared" si="56"/>
        <v>8975</v>
      </c>
      <c r="F1797">
        <f t="shared" si="57"/>
        <v>38.833333333333336</v>
      </c>
    </row>
    <row r="1798" spans="1:6">
      <c r="A1798">
        <v>1.8</v>
      </c>
      <c r="B1798">
        <v>3</v>
      </c>
      <c r="C1798">
        <v>138.9</v>
      </c>
      <c r="D1798">
        <f t="shared" si="56"/>
        <v>8980</v>
      </c>
      <c r="F1798">
        <f t="shared" si="57"/>
        <v>38.583333333333336</v>
      </c>
    </row>
    <row r="1799" spans="1:6">
      <c r="A1799">
        <v>1.8</v>
      </c>
      <c r="B1799">
        <v>3</v>
      </c>
      <c r="C1799">
        <v>137.30000000000001</v>
      </c>
      <c r="D1799">
        <f t="shared" si="56"/>
        <v>8985</v>
      </c>
      <c r="F1799">
        <f t="shared" si="57"/>
        <v>38.138888888888893</v>
      </c>
    </row>
    <row r="1800" spans="1:6">
      <c r="A1800">
        <v>3.6</v>
      </c>
      <c r="B1800">
        <v>3</v>
      </c>
      <c r="C1800">
        <v>135.69999999999999</v>
      </c>
      <c r="D1800">
        <f t="shared" si="56"/>
        <v>8990</v>
      </c>
      <c r="F1800">
        <f t="shared" si="57"/>
        <v>37.694444444444443</v>
      </c>
    </row>
    <row r="1801" spans="1:6">
      <c r="A1801">
        <v>5.3</v>
      </c>
      <c r="B1801">
        <v>3</v>
      </c>
      <c r="C1801">
        <v>134.1</v>
      </c>
      <c r="D1801">
        <f t="shared" si="56"/>
        <v>8995</v>
      </c>
      <c r="F1801">
        <f t="shared" si="57"/>
        <v>37.25</v>
      </c>
    </row>
    <row r="1802" spans="1:6">
      <c r="A1802">
        <v>5.3</v>
      </c>
      <c r="B1802">
        <v>3</v>
      </c>
      <c r="C1802">
        <v>132.4</v>
      </c>
      <c r="D1802">
        <f t="shared" si="56"/>
        <v>9000</v>
      </c>
      <c r="F1802">
        <f t="shared" si="57"/>
        <v>36.777777777777779</v>
      </c>
    </row>
    <row r="1803" spans="1:6">
      <c r="A1803">
        <v>7.1</v>
      </c>
      <c r="B1803">
        <v>3</v>
      </c>
      <c r="C1803">
        <v>130.9</v>
      </c>
      <c r="D1803">
        <f t="shared" si="56"/>
        <v>9005</v>
      </c>
      <c r="F1803">
        <f t="shared" si="57"/>
        <v>36.361111111111114</v>
      </c>
    </row>
    <row r="1804" spans="1:6">
      <c r="A1804">
        <v>5.3</v>
      </c>
      <c r="B1804">
        <v>3</v>
      </c>
      <c r="C1804">
        <v>129.4</v>
      </c>
      <c r="D1804">
        <f t="shared" si="56"/>
        <v>9010</v>
      </c>
      <c r="F1804">
        <f t="shared" si="57"/>
        <v>35.944444444444443</v>
      </c>
    </row>
    <row r="1805" spans="1:6">
      <c r="A1805">
        <v>7.1</v>
      </c>
      <c r="B1805">
        <v>3</v>
      </c>
      <c r="C1805">
        <v>127.9</v>
      </c>
      <c r="D1805">
        <f t="shared" si="56"/>
        <v>9015</v>
      </c>
      <c r="F1805">
        <f t="shared" si="57"/>
        <v>35.527777777777779</v>
      </c>
    </row>
    <row r="1806" spans="1:6">
      <c r="A1806">
        <v>8.9</v>
      </c>
      <c r="B1806">
        <v>3</v>
      </c>
      <c r="C1806">
        <v>126.8</v>
      </c>
      <c r="D1806">
        <f t="shared" si="56"/>
        <v>9020</v>
      </c>
      <c r="F1806">
        <f t="shared" si="57"/>
        <v>35.222222222222221</v>
      </c>
    </row>
    <row r="1807" spans="1:6">
      <c r="A1807">
        <v>7.1</v>
      </c>
      <c r="B1807">
        <v>3</v>
      </c>
      <c r="C1807">
        <v>125.1</v>
      </c>
      <c r="D1807">
        <f t="shared" si="56"/>
        <v>9025</v>
      </c>
      <c r="F1807">
        <f t="shared" si="57"/>
        <v>34.75</v>
      </c>
    </row>
    <row r="1808" spans="1:6">
      <c r="A1808">
        <v>7.1</v>
      </c>
      <c r="B1808">
        <v>3</v>
      </c>
      <c r="C1808">
        <v>123.3</v>
      </c>
      <c r="D1808">
        <f t="shared" si="56"/>
        <v>9030</v>
      </c>
      <c r="F1808">
        <f t="shared" si="57"/>
        <v>34.25</v>
      </c>
    </row>
    <row r="1809" spans="1:6">
      <c r="A1809">
        <v>5.3</v>
      </c>
      <c r="B1809">
        <v>3</v>
      </c>
      <c r="C1809">
        <v>121.8</v>
      </c>
      <c r="D1809">
        <f t="shared" si="56"/>
        <v>9035</v>
      </c>
      <c r="F1809">
        <f t="shared" si="57"/>
        <v>33.833333333333329</v>
      </c>
    </row>
    <row r="1810" spans="1:6">
      <c r="A1810">
        <v>5.3</v>
      </c>
      <c r="B1810">
        <v>3</v>
      </c>
      <c r="C1810">
        <v>120.1</v>
      </c>
      <c r="D1810">
        <f t="shared" si="56"/>
        <v>9040</v>
      </c>
      <c r="F1810">
        <f t="shared" si="57"/>
        <v>33.361111111111107</v>
      </c>
    </row>
    <row r="1811" spans="1:6">
      <c r="A1811">
        <v>3.6</v>
      </c>
      <c r="B1811">
        <v>3</v>
      </c>
      <c r="C1811">
        <v>118.4</v>
      </c>
      <c r="D1811">
        <f t="shared" si="56"/>
        <v>9045</v>
      </c>
      <c r="F1811">
        <f t="shared" si="57"/>
        <v>32.888888888888893</v>
      </c>
    </row>
    <row r="1812" spans="1:6">
      <c r="A1812">
        <v>3.6</v>
      </c>
      <c r="B1812">
        <v>3</v>
      </c>
      <c r="C1812">
        <v>116.4</v>
      </c>
      <c r="D1812">
        <f t="shared" si="56"/>
        <v>9050</v>
      </c>
      <c r="F1812">
        <f t="shared" si="57"/>
        <v>32.333333333333336</v>
      </c>
    </row>
    <row r="1813" spans="1:6">
      <c r="A1813">
        <v>0</v>
      </c>
      <c r="B1813">
        <v>3</v>
      </c>
      <c r="C1813">
        <v>114.5</v>
      </c>
      <c r="D1813">
        <f t="shared" si="56"/>
        <v>9055</v>
      </c>
      <c r="F1813">
        <f t="shared" si="57"/>
        <v>31.805555555555554</v>
      </c>
    </row>
    <row r="1814" spans="1:6">
      <c r="A1814">
        <v>0</v>
      </c>
      <c r="B1814">
        <v>3</v>
      </c>
      <c r="C1814">
        <v>112.9</v>
      </c>
      <c r="D1814">
        <f t="shared" si="56"/>
        <v>9060</v>
      </c>
      <c r="F1814">
        <f t="shared" si="57"/>
        <v>31.361111111111111</v>
      </c>
    </row>
    <row r="1815" spans="1:6">
      <c r="A1815">
        <v>0</v>
      </c>
      <c r="B1815">
        <v>3</v>
      </c>
      <c r="C1815">
        <v>111.2</v>
      </c>
      <c r="D1815">
        <f t="shared" si="56"/>
        <v>9065</v>
      </c>
      <c r="F1815">
        <f t="shared" si="57"/>
        <v>30.888888888888889</v>
      </c>
    </row>
    <row r="1816" spans="1:6">
      <c r="A1816">
        <v>0</v>
      </c>
      <c r="B1816">
        <v>3</v>
      </c>
      <c r="C1816">
        <v>109.6</v>
      </c>
      <c r="D1816">
        <f t="shared" si="56"/>
        <v>9070</v>
      </c>
      <c r="F1816">
        <f t="shared" si="57"/>
        <v>30.444444444444443</v>
      </c>
    </row>
    <row r="1817" spans="1:6">
      <c r="A1817">
        <v>0</v>
      </c>
      <c r="B1817">
        <v>3</v>
      </c>
      <c r="C1817">
        <v>107.6</v>
      </c>
      <c r="D1817">
        <f t="shared" si="56"/>
        <v>9075</v>
      </c>
      <c r="F1817">
        <f t="shared" si="57"/>
        <v>29.888888888888886</v>
      </c>
    </row>
    <row r="1818" spans="1:6">
      <c r="A1818">
        <v>0</v>
      </c>
      <c r="B1818">
        <v>3</v>
      </c>
      <c r="C1818">
        <v>107.8</v>
      </c>
      <c r="D1818">
        <f t="shared" si="56"/>
        <v>9080</v>
      </c>
      <c r="F1818">
        <f t="shared" si="57"/>
        <v>29.944444444444443</v>
      </c>
    </row>
    <row r="1819" spans="1:6">
      <c r="A1819">
        <v>0</v>
      </c>
      <c r="B1819">
        <v>3</v>
      </c>
      <c r="C1819">
        <v>108.3</v>
      </c>
      <c r="D1819">
        <f t="shared" si="56"/>
        <v>9085</v>
      </c>
      <c r="F1819">
        <f t="shared" si="57"/>
        <v>30.083333333333332</v>
      </c>
    </row>
    <row r="1820" spans="1:6">
      <c r="A1820">
        <v>0</v>
      </c>
      <c r="B1820">
        <v>3</v>
      </c>
      <c r="C1820">
        <v>109</v>
      </c>
      <c r="D1820">
        <f t="shared" si="56"/>
        <v>9090</v>
      </c>
      <c r="F1820">
        <f t="shared" si="57"/>
        <v>30.277777777777779</v>
      </c>
    </row>
    <row r="1821" spans="1:6">
      <c r="A1821">
        <v>0</v>
      </c>
      <c r="B1821">
        <v>3</v>
      </c>
      <c r="C1821">
        <v>110.6</v>
      </c>
      <c r="D1821">
        <f t="shared" si="56"/>
        <v>9095</v>
      </c>
      <c r="F1821">
        <f t="shared" si="57"/>
        <v>30.722222222222221</v>
      </c>
    </row>
    <row r="1822" spans="1:6">
      <c r="A1822">
        <v>0</v>
      </c>
      <c r="B1822">
        <v>3</v>
      </c>
      <c r="C1822">
        <v>112.4</v>
      </c>
      <c r="D1822">
        <f t="shared" si="56"/>
        <v>9100</v>
      </c>
      <c r="F1822">
        <f t="shared" si="57"/>
        <v>31.222222222222221</v>
      </c>
    </row>
    <row r="1823" spans="1:6">
      <c r="A1823">
        <v>0</v>
      </c>
      <c r="B1823">
        <v>3</v>
      </c>
      <c r="C1823">
        <v>113.8</v>
      </c>
      <c r="D1823">
        <f t="shared" si="56"/>
        <v>9105</v>
      </c>
      <c r="F1823">
        <f t="shared" si="57"/>
        <v>31.611111111111111</v>
      </c>
    </row>
    <row r="1824" spans="1:6">
      <c r="A1824">
        <v>0</v>
      </c>
      <c r="B1824">
        <v>3</v>
      </c>
      <c r="C1824">
        <v>116.2</v>
      </c>
      <c r="D1824">
        <f t="shared" si="56"/>
        <v>9110</v>
      </c>
      <c r="F1824">
        <f t="shared" si="57"/>
        <v>32.277777777777779</v>
      </c>
    </row>
    <row r="1825" spans="1:6">
      <c r="A1825">
        <v>0</v>
      </c>
      <c r="B1825">
        <v>3</v>
      </c>
      <c r="C1825">
        <v>117.6</v>
      </c>
      <c r="D1825">
        <f t="shared" si="56"/>
        <v>9115</v>
      </c>
      <c r="F1825">
        <f t="shared" si="57"/>
        <v>32.666666666666664</v>
      </c>
    </row>
    <row r="1826" spans="1:6">
      <c r="A1826">
        <v>0</v>
      </c>
      <c r="B1826">
        <v>3</v>
      </c>
      <c r="C1826">
        <v>119.9</v>
      </c>
      <c r="D1826">
        <f t="shared" si="56"/>
        <v>9120</v>
      </c>
      <c r="F1826">
        <f t="shared" si="57"/>
        <v>33.305555555555557</v>
      </c>
    </row>
    <row r="1827" spans="1:6">
      <c r="A1827">
        <v>0</v>
      </c>
      <c r="B1827">
        <v>3</v>
      </c>
      <c r="C1827">
        <v>121.8</v>
      </c>
      <c r="D1827">
        <f t="shared" si="56"/>
        <v>9125</v>
      </c>
      <c r="F1827">
        <f t="shared" si="57"/>
        <v>33.833333333333329</v>
      </c>
    </row>
    <row r="1828" spans="1:6">
      <c r="A1828">
        <v>0</v>
      </c>
      <c r="B1828">
        <v>3</v>
      </c>
      <c r="C1828">
        <v>124.5</v>
      </c>
      <c r="D1828">
        <f t="shared" si="56"/>
        <v>9130</v>
      </c>
      <c r="F1828">
        <f t="shared" si="57"/>
        <v>34.583333333333336</v>
      </c>
    </row>
    <row r="1829" spans="1:6">
      <c r="A1829">
        <v>0</v>
      </c>
      <c r="B1829">
        <v>3</v>
      </c>
      <c r="C1829">
        <v>126</v>
      </c>
      <c r="D1829">
        <f t="shared" si="56"/>
        <v>9135</v>
      </c>
      <c r="F1829">
        <f t="shared" si="57"/>
        <v>35</v>
      </c>
    </row>
    <row r="1830" spans="1:6">
      <c r="A1830">
        <v>0</v>
      </c>
      <c r="B1830">
        <v>3</v>
      </c>
      <c r="C1830">
        <v>129.1</v>
      </c>
      <c r="D1830">
        <f t="shared" si="56"/>
        <v>9140</v>
      </c>
      <c r="F1830">
        <f t="shared" si="57"/>
        <v>35.861111111111107</v>
      </c>
    </row>
    <row r="1831" spans="1:6">
      <c r="A1831">
        <v>0</v>
      </c>
      <c r="B1831">
        <v>3</v>
      </c>
      <c r="C1831">
        <v>131.69999999999999</v>
      </c>
      <c r="D1831">
        <f t="shared" si="56"/>
        <v>9145</v>
      </c>
      <c r="F1831">
        <f t="shared" si="57"/>
        <v>36.583333333333329</v>
      </c>
    </row>
    <row r="1832" spans="1:6">
      <c r="A1832">
        <v>0</v>
      </c>
      <c r="B1832">
        <v>3</v>
      </c>
      <c r="C1832">
        <v>133.69999999999999</v>
      </c>
      <c r="D1832">
        <f t="shared" si="56"/>
        <v>9150</v>
      </c>
      <c r="F1832">
        <f t="shared" si="57"/>
        <v>37.138888888888886</v>
      </c>
    </row>
    <row r="1833" spans="1:6">
      <c r="A1833">
        <v>0</v>
      </c>
      <c r="B1833">
        <v>3</v>
      </c>
      <c r="C1833">
        <v>135.1</v>
      </c>
      <c r="D1833">
        <f t="shared" si="56"/>
        <v>9155</v>
      </c>
      <c r="F1833">
        <f t="shared" si="57"/>
        <v>37.527777777777779</v>
      </c>
    </row>
    <row r="1834" spans="1:6">
      <c r="A1834">
        <v>0</v>
      </c>
      <c r="B1834">
        <v>3</v>
      </c>
      <c r="C1834">
        <v>137.9</v>
      </c>
      <c r="D1834">
        <f t="shared" si="56"/>
        <v>9160</v>
      </c>
      <c r="F1834">
        <f t="shared" si="57"/>
        <v>38.305555555555557</v>
      </c>
    </row>
    <row r="1835" spans="1:6">
      <c r="A1835">
        <v>0</v>
      </c>
      <c r="B1835">
        <v>3</v>
      </c>
      <c r="C1835">
        <v>137.4</v>
      </c>
      <c r="D1835">
        <f t="shared" si="56"/>
        <v>9165</v>
      </c>
      <c r="F1835">
        <f t="shared" si="57"/>
        <v>38.166666666666664</v>
      </c>
    </row>
    <row r="1836" spans="1:6">
      <c r="A1836">
        <v>0</v>
      </c>
      <c r="B1836">
        <v>3</v>
      </c>
      <c r="C1836">
        <v>140.9</v>
      </c>
      <c r="D1836">
        <f t="shared" si="56"/>
        <v>9170</v>
      </c>
      <c r="F1836">
        <f t="shared" si="57"/>
        <v>39.138888888888893</v>
      </c>
    </row>
    <row r="1837" spans="1:6">
      <c r="A1837">
        <v>0</v>
      </c>
      <c r="B1837">
        <v>3</v>
      </c>
      <c r="C1837">
        <v>142.1</v>
      </c>
      <c r="D1837">
        <f t="shared" si="56"/>
        <v>9175</v>
      </c>
      <c r="F1837">
        <f t="shared" si="57"/>
        <v>39.472222222222221</v>
      </c>
    </row>
    <row r="1838" spans="1:6">
      <c r="A1838">
        <v>0</v>
      </c>
      <c r="B1838">
        <v>3</v>
      </c>
      <c r="C1838">
        <v>143.9</v>
      </c>
      <c r="D1838">
        <f t="shared" si="56"/>
        <v>9180</v>
      </c>
      <c r="F1838">
        <f t="shared" si="57"/>
        <v>39.972222222222221</v>
      </c>
    </row>
    <row r="1839" spans="1:6">
      <c r="A1839">
        <v>0</v>
      </c>
      <c r="B1839">
        <v>3</v>
      </c>
      <c r="C1839">
        <v>145.6</v>
      </c>
      <c r="D1839">
        <f t="shared" si="56"/>
        <v>9185</v>
      </c>
      <c r="F1839">
        <f t="shared" si="57"/>
        <v>40.444444444444443</v>
      </c>
    </row>
    <row r="1840" spans="1:6">
      <c r="A1840">
        <v>0</v>
      </c>
      <c r="B1840">
        <v>3</v>
      </c>
      <c r="C1840">
        <v>147</v>
      </c>
      <c r="D1840">
        <f t="shared" si="56"/>
        <v>9190</v>
      </c>
      <c r="F1840">
        <f t="shared" si="57"/>
        <v>40.833333333333336</v>
      </c>
    </row>
    <row r="1841" spans="1:6">
      <c r="A1841">
        <v>0</v>
      </c>
      <c r="B1841">
        <v>3</v>
      </c>
      <c r="C1841">
        <v>149.80000000000001</v>
      </c>
      <c r="D1841">
        <f t="shared" si="56"/>
        <v>9195</v>
      </c>
      <c r="F1841">
        <f t="shared" si="57"/>
        <v>41.611111111111114</v>
      </c>
    </row>
    <row r="1842" spans="1:6">
      <c r="A1842">
        <v>0</v>
      </c>
      <c r="B1842">
        <v>3</v>
      </c>
      <c r="C1842">
        <v>149.6</v>
      </c>
      <c r="D1842">
        <f t="shared" si="56"/>
        <v>9200</v>
      </c>
      <c r="F1842">
        <f t="shared" si="57"/>
        <v>41.55555555555555</v>
      </c>
    </row>
    <row r="1843" spans="1:6">
      <c r="A1843">
        <v>0</v>
      </c>
      <c r="B1843">
        <v>3</v>
      </c>
      <c r="C1843">
        <v>151.30000000000001</v>
      </c>
      <c r="D1843">
        <f t="shared" si="56"/>
        <v>9205</v>
      </c>
      <c r="F1843">
        <f t="shared" si="57"/>
        <v>42.027777777777779</v>
      </c>
    </row>
    <row r="1844" spans="1:6">
      <c r="A1844">
        <v>0</v>
      </c>
      <c r="B1844">
        <v>4</v>
      </c>
      <c r="C1844">
        <v>158.69999999999999</v>
      </c>
      <c r="D1844">
        <f t="shared" si="56"/>
        <v>9210</v>
      </c>
      <c r="F1844">
        <f t="shared" si="57"/>
        <v>44.083333333333329</v>
      </c>
    </row>
    <row r="1845" spans="1:6">
      <c r="A1845">
        <v>0</v>
      </c>
      <c r="B1845">
        <v>4</v>
      </c>
      <c r="C1845">
        <v>160.80000000000001</v>
      </c>
      <c r="D1845">
        <f t="shared" si="56"/>
        <v>9215</v>
      </c>
      <c r="F1845">
        <f t="shared" si="57"/>
        <v>44.666666666666671</v>
      </c>
    </row>
    <row r="1846" spans="1:6">
      <c r="A1846">
        <v>0</v>
      </c>
      <c r="B1846">
        <v>4</v>
      </c>
      <c r="C1846">
        <v>161.1</v>
      </c>
      <c r="D1846">
        <f t="shared" si="56"/>
        <v>9220</v>
      </c>
      <c r="F1846">
        <f t="shared" si="57"/>
        <v>44.75</v>
      </c>
    </row>
    <row r="1847" spans="1:6">
      <c r="A1847">
        <v>0</v>
      </c>
      <c r="B1847">
        <v>4</v>
      </c>
      <c r="C1847">
        <v>163.1</v>
      </c>
      <c r="D1847">
        <f t="shared" si="56"/>
        <v>9225</v>
      </c>
      <c r="F1847">
        <f t="shared" si="57"/>
        <v>45.30555555555555</v>
      </c>
    </row>
    <row r="1848" spans="1:6">
      <c r="A1848">
        <v>0</v>
      </c>
      <c r="B1848">
        <v>4</v>
      </c>
      <c r="C1848">
        <v>162.5</v>
      </c>
      <c r="D1848">
        <f t="shared" si="56"/>
        <v>9230</v>
      </c>
      <c r="F1848">
        <f t="shared" si="57"/>
        <v>45.138888888888886</v>
      </c>
    </row>
    <row r="1849" spans="1:6">
      <c r="A1849">
        <v>0</v>
      </c>
      <c r="B1849">
        <v>4</v>
      </c>
      <c r="C1849">
        <v>162.9</v>
      </c>
      <c r="D1849">
        <f t="shared" si="56"/>
        <v>9235</v>
      </c>
      <c r="F1849">
        <f t="shared" si="57"/>
        <v>45.25</v>
      </c>
    </row>
    <row r="1850" spans="1:6">
      <c r="A1850">
        <v>0</v>
      </c>
      <c r="B1850">
        <v>4</v>
      </c>
      <c r="C1850">
        <v>162.4</v>
      </c>
      <c r="D1850">
        <f t="shared" si="56"/>
        <v>9240</v>
      </c>
      <c r="F1850">
        <f t="shared" si="57"/>
        <v>45.111111111111114</v>
      </c>
    </row>
    <row r="1851" spans="1:6">
      <c r="A1851">
        <v>0</v>
      </c>
      <c r="B1851">
        <v>4</v>
      </c>
      <c r="C1851">
        <v>161.4</v>
      </c>
      <c r="D1851">
        <f t="shared" si="56"/>
        <v>9245</v>
      </c>
      <c r="F1851">
        <f t="shared" si="57"/>
        <v>44.833333333333336</v>
      </c>
    </row>
    <row r="1852" spans="1:6">
      <c r="A1852">
        <v>0</v>
      </c>
      <c r="B1852">
        <v>4</v>
      </c>
      <c r="C1852">
        <v>160.5</v>
      </c>
      <c r="D1852">
        <f t="shared" si="56"/>
        <v>9250</v>
      </c>
      <c r="F1852">
        <f t="shared" si="57"/>
        <v>44.583333333333336</v>
      </c>
    </row>
    <row r="1853" spans="1:6">
      <c r="A1853">
        <v>0</v>
      </c>
      <c r="B1853">
        <v>4</v>
      </c>
      <c r="C1853">
        <v>160.4</v>
      </c>
      <c r="D1853">
        <f t="shared" si="56"/>
        <v>9255</v>
      </c>
      <c r="F1853">
        <f t="shared" si="57"/>
        <v>44.555555555555557</v>
      </c>
    </row>
    <row r="1854" spans="1:6">
      <c r="A1854">
        <v>0</v>
      </c>
      <c r="B1854">
        <v>4</v>
      </c>
      <c r="C1854">
        <v>160.30000000000001</v>
      </c>
      <c r="D1854">
        <f t="shared" si="56"/>
        <v>9260</v>
      </c>
      <c r="F1854">
        <f t="shared" si="57"/>
        <v>44.527777777777779</v>
      </c>
    </row>
    <row r="1855" spans="1:6">
      <c r="A1855">
        <v>0</v>
      </c>
      <c r="B1855">
        <v>4</v>
      </c>
      <c r="C1855">
        <v>160</v>
      </c>
      <c r="D1855">
        <f t="shared" si="56"/>
        <v>9265</v>
      </c>
      <c r="F1855">
        <f t="shared" si="57"/>
        <v>44.444444444444443</v>
      </c>
    </row>
    <row r="1856" spans="1:6">
      <c r="A1856">
        <v>0</v>
      </c>
      <c r="B1856">
        <v>4</v>
      </c>
      <c r="C1856">
        <v>160</v>
      </c>
      <c r="D1856">
        <f t="shared" si="56"/>
        <v>9270</v>
      </c>
      <c r="F1856">
        <f t="shared" si="57"/>
        <v>44.444444444444443</v>
      </c>
    </row>
    <row r="1857" spans="1:6">
      <c r="A1857">
        <v>0</v>
      </c>
      <c r="B1857">
        <v>4</v>
      </c>
      <c r="C1857">
        <v>160.1</v>
      </c>
      <c r="D1857">
        <f t="shared" si="56"/>
        <v>9275</v>
      </c>
      <c r="F1857">
        <f t="shared" si="57"/>
        <v>44.472222222222221</v>
      </c>
    </row>
    <row r="1858" spans="1:6">
      <c r="A1858">
        <v>0</v>
      </c>
      <c r="B1858">
        <v>4</v>
      </c>
      <c r="C1858">
        <v>160.30000000000001</v>
      </c>
      <c r="D1858">
        <f t="shared" si="56"/>
        <v>9280</v>
      </c>
      <c r="F1858">
        <f t="shared" si="57"/>
        <v>44.527777777777779</v>
      </c>
    </row>
    <row r="1859" spans="1:6">
      <c r="A1859">
        <v>0</v>
      </c>
      <c r="B1859">
        <v>4</v>
      </c>
      <c r="C1859">
        <v>160.6</v>
      </c>
      <c r="D1859">
        <f t="shared" ref="D1859:D1922" si="58">(ROW()-2)*5</f>
        <v>9285</v>
      </c>
      <c r="F1859">
        <f t="shared" ref="F1859:F1922" si="59">C1859/3.6</f>
        <v>44.611111111111107</v>
      </c>
    </row>
    <row r="1860" spans="1:6">
      <c r="A1860">
        <v>0</v>
      </c>
      <c r="B1860">
        <v>4</v>
      </c>
      <c r="C1860">
        <v>161.30000000000001</v>
      </c>
      <c r="D1860">
        <f t="shared" si="58"/>
        <v>9290</v>
      </c>
      <c r="F1860">
        <f t="shared" si="59"/>
        <v>44.805555555555557</v>
      </c>
    </row>
    <row r="1861" spans="1:6">
      <c r="A1861">
        <v>0</v>
      </c>
      <c r="B1861">
        <v>4</v>
      </c>
      <c r="C1861">
        <v>162.30000000000001</v>
      </c>
      <c r="D1861">
        <f t="shared" si="58"/>
        <v>9295</v>
      </c>
      <c r="F1861">
        <f t="shared" si="59"/>
        <v>45.083333333333336</v>
      </c>
    </row>
    <row r="1862" spans="1:6">
      <c r="A1862">
        <v>0</v>
      </c>
      <c r="B1862">
        <v>4</v>
      </c>
      <c r="C1862">
        <v>163.1</v>
      </c>
      <c r="D1862">
        <f t="shared" si="58"/>
        <v>9300</v>
      </c>
      <c r="F1862">
        <f t="shared" si="59"/>
        <v>45.30555555555555</v>
      </c>
    </row>
    <row r="1863" spans="1:6">
      <c r="A1863">
        <v>0</v>
      </c>
      <c r="B1863">
        <v>4</v>
      </c>
      <c r="C1863">
        <v>164.8</v>
      </c>
      <c r="D1863">
        <f t="shared" si="58"/>
        <v>9305</v>
      </c>
      <c r="F1863">
        <f t="shared" si="59"/>
        <v>45.777777777777779</v>
      </c>
    </row>
    <row r="1864" spans="1:6">
      <c r="A1864">
        <v>0</v>
      </c>
      <c r="B1864">
        <v>4</v>
      </c>
      <c r="C1864">
        <v>165.3</v>
      </c>
      <c r="D1864">
        <f t="shared" si="58"/>
        <v>9310</v>
      </c>
      <c r="F1864">
        <f t="shared" si="59"/>
        <v>45.916666666666671</v>
      </c>
    </row>
    <row r="1865" spans="1:6">
      <c r="A1865">
        <v>0</v>
      </c>
      <c r="B1865">
        <v>4</v>
      </c>
      <c r="C1865">
        <v>166.1</v>
      </c>
      <c r="D1865">
        <f t="shared" si="58"/>
        <v>9315</v>
      </c>
      <c r="F1865">
        <f t="shared" si="59"/>
        <v>46.138888888888886</v>
      </c>
    </row>
    <row r="1866" spans="1:6">
      <c r="A1866">
        <v>0</v>
      </c>
      <c r="B1866">
        <v>4</v>
      </c>
      <c r="C1866">
        <v>167.3</v>
      </c>
      <c r="D1866">
        <f t="shared" si="58"/>
        <v>9320</v>
      </c>
      <c r="F1866">
        <f t="shared" si="59"/>
        <v>46.472222222222221</v>
      </c>
    </row>
    <row r="1867" spans="1:6">
      <c r="A1867">
        <v>0</v>
      </c>
      <c r="B1867">
        <v>4</v>
      </c>
      <c r="C1867">
        <v>167.8</v>
      </c>
      <c r="D1867">
        <f t="shared" si="58"/>
        <v>9325</v>
      </c>
      <c r="F1867">
        <f t="shared" si="59"/>
        <v>46.611111111111114</v>
      </c>
    </row>
    <row r="1868" spans="1:6">
      <c r="A1868">
        <v>0</v>
      </c>
      <c r="B1868">
        <v>4</v>
      </c>
      <c r="C1868">
        <v>168.3</v>
      </c>
      <c r="D1868">
        <f t="shared" si="58"/>
        <v>9330</v>
      </c>
      <c r="F1868">
        <f t="shared" si="59"/>
        <v>46.75</v>
      </c>
    </row>
    <row r="1869" spans="1:6">
      <c r="A1869">
        <v>0</v>
      </c>
      <c r="B1869">
        <v>4</v>
      </c>
      <c r="C1869">
        <v>169.1</v>
      </c>
      <c r="D1869">
        <f t="shared" si="58"/>
        <v>9335</v>
      </c>
      <c r="F1869">
        <f t="shared" si="59"/>
        <v>46.972222222222221</v>
      </c>
    </row>
    <row r="1870" spans="1:6">
      <c r="A1870">
        <v>0</v>
      </c>
      <c r="B1870">
        <v>4</v>
      </c>
      <c r="C1870">
        <v>169.9</v>
      </c>
      <c r="D1870">
        <f t="shared" si="58"/>
        <v>9340</v>
      </c>
      <c r="F1870">
        <f t="shared" si="59"/>
        <v>47.194444444444443</v>
      </c>
    </row>
    <row r="1871" spans="1:6">
      <c r="A1871">
        <v>0</v>
      </c>
      <c r="B1871">
        <v>4</v>
      </c>
      <c r="C1871">
        <v>170.7</v>
      </c>
      <c r="D1871">
        <f t="shared" si="58"/>
        <v>9345</v>
      </c>
      <c r="F1871">
        <f t="shared" si="59"/>
        <v>47.416666666666664</v>
      </c>
    </row>
    <row r="1872" spans="1:6">
      <c r="A1872">
        <v>0</v>
      </c>
      <c r="B1872">
        <v>4</v>
      </c>
      <c r="C1872">
        <v>171.2</v>
      </c>
      <c r="D1872">
        <f t="shared" si="58"/>
        <v>9350</v>
      </c>
      <c r="F1872">
        <f t="shared" si="59"/>
        <v>47.55555555555555</v>
      </c>
    </row>
    <row r="1873" spans="1:6">
      <c r="A1873">
        <v>0</v>
      </c>
      <c r="B1873">
        <v>4</v>
      </c>
      <c r="C1873">
        <v>171.9</v>
      </c>
      <c r="D1873">
        <f t="shared" si="58"/>
        <v>9355</v>
      </c>
      <c r="F1873">
        <f t="shared" si="59"/>
        <v>47.75</v>
      </c>
    </row>
    <row r="1874" spans="1:6">
      <c r="A1874">
        <v>0</v>
      </c>
      <c r="B1874">
        <v>4</v>
      </c>
      <c r="C1874">
        <v>173.7</v>
      </c>
      <c r="D1874">
        <f t="shared" si="58"/>
        <v>9360</v>
      </c>
      <c r="F1874">
        <f t="shared" si="59"/>
        <v>48.249999999999993</v>
      </c>
    </row>
    <row r="1875" spans="1:6">
      <c r="A1875">
        <v>0</v>
      </c>
      <c r="B1875">
        <v>4</v>
      </c>
      <c r="C1875">
        <v>173.6</v>
      </c>
      <c r="D1875">
        <f t="shared" si="58"/>
        <v>9365</v>
      </c>
      <c r="F1875">
        <f t="shared" si="59"/>
        <v>48.222222222222221</v>
      </c>
    </row>
    <row r="1876" spans="1:6">
      <c r="A1876">
        <v>0</v>
      </c>
      <c r="B1876">
        <v>4</v>
      </c>
      <c r="C1876">
        <v>175.4</v>
      </c>
      <c r="D1876">
        <f t="shared" si="58"/>
        <v>9370</v>
      </c>
      <c r="F1876">
        <f t="shared" si="59"/>
        <v>48.722222222222221</v>
      </c>
    </row>
    <row r="1877" spans="1:6">
      <c r="A1877">
        <v>0</v>
      </c>
      <c r="B1877">
        <v>4</v>
      </c>
      <c r="C1877">
        <v>177.4</v>
      </c>
      <c r="D1877">
        <f t="shared" si="58"/>
        <v>9375</v>
      </c>
      <c r="F1877">
        <f t="shared" si="59"/>
        <v>49.277777777777779</v>
      </c>
    </row>
    <row r="1878" spans="1:6">
      <c r="A1878">
        <v>0</v>
      </c>
      <c r="B1878">
        <v>4</v>
      </c>
      <c r="C1878">
        <v>178.1</v>
      </c>
      <c r="D1878">
        <f t="shared" si="58"/>
        <v>9380</v>
      </c>
      <c r="F1878">
        <f t="shared" si="59"/>
        <v>49.472222222222221</v>
      </c>
    </row>
    <row r="1879" spans="1:6">
      <c r="A1879">
        <v>0</v>
      </c>
      <c r="B1879">
        <v>4</v>
      </c>
      <c r="C1879">
        <v>179.4</v>
      </c>
      <c r="D1879">
        <f t="shared" si="58"/>
        <v>9385</v>
      </c>
      <c r="F1879">
        <f t="shared" si="59"/>
        <v>49.833333333333336</v>
      </c>
    </row>
    <row r="1880" spans="1:6">
      <c r="A1880">
        <v>0</v>
      </c>
      <c r="B1880">
        <v>4</v>
      </c>
      <c r="C1880">
        <v>180.6</v>
      </c>
      <c r="D1880">
        <f t="shared" si="58"/>
        <v>9390</v>
      </c>
      <c r="F1880">
        <f t="shared" si="59"/>
        <v>50.166666666666664</v>
      </c>
    </row>
    <row r="1881" spans="1:6">
      <c r="A1881">
        <v>0</v>
      </c>
      <c r="B1881">
        <v>4</v>
      </c>
      <c r="C1881">
        <v>180.5</v>
      </c>
      <c r="D1881">
        <f t="shared" si="58"/>
        <v>9395</v>
      </c>
      <c r="F1881">
        <f t="shared" si="59"/>
        <v>50.138888888888886</v>
      </c>
    </row>
    <row r="1882" spans="1:6">
      <c r="A1882">
        <v>0</v>
      </c>
      <c r="B1882">
        <v>4</v>
      </c>
      <c r="C1882">
        <v>181.3</v>
      </c>
      <c r="D1882">
        <f t="shared" si="58"/>
        <v>9400</v>
      </c>
      <c r="F1882">
        <f t="shared" si="59"/>
        <v>50.361111111111114</v>
      </c>
    </row>
    <row r="1883" spans="1:6">
      <c r="A1883">
        <v>0</v>
      </c>
      <c r="B1883">
        <v>4</v>
      </c>
      <c r="C1883">
        <v>181.6</v>
      </c>
      <c r="D1883">
        <f t="shared" si="58"/>
        <v>9405</v>
      </c>
      <c r="F1883">
        <f t="shared" si="59"/>
        <v>50.444444444444443</v>
      </c>
    </row>
    <row r="1884" spans="1:6">
      <c r="A1884">
        <v>0</v>
      </c>
      <c r="B1884">
        <v>4</v>
      </c>
      <c r="C1884">
        <v>181.3</v>
      </c>
      <c r="D1884">
        <f t="shared" si="58"/>
        <v>9410</v>
      </c>
      <c r="F1884">
        <f t="shared" si="59"/>
        <v>50.361111111111114</v>
      </c>
    </row>
    <row r="1885" spans="1:6">
      <c r="A1885">
        <v>0</v>
      </c>
      <c r="B1885">
        <v>4</v>
      </c>
      <c r="C1885">
        <v>181.3</v>
      </c>
      <c r="D1885">
        <f t="shared" si="58"/>
        <v>9415</v>
      </c>
      <c r="F1885">
        <f t="shared" si="59"/>
        <v>50.361111111111114</v>
      </c>
    </row>
    <row r="1886" spans="1:6">
      <c r="A1886">
        <v>0</v>
      </c>
      <c r="B1886">
        <v>4</v>
      </c>
      <c r="C1886">
        <v>181.4</v>
      </c>
      <c r="D1886">
        <f t="shared" si="58"/>
        <v>9420</v>
      </c>
      <c r="F1886">
        <f t="shared" si="59"/>
        <v>50.388888888888886</v>
      </c>
    </row>
    <row r="1887" spans="1:6">
      <c r="A1887">
        <v>0</v>
      </c>
      <c r="B1887">
        <v>4</v>
      </c>
      <c r="C1887">
        <v>182.1</v>
      </c>
      <c r="D1887">
        <f t="shared" si="58"/>
        <v>9425</v>
      </c>
      <c r="F1887">
        <f t="shared" si="59"/>
        <v>50.583333333333329</v>
      </c>
    </row>
    <row r="1888" spans="1:6">
      <c r="A1888">
        <v>0</v>
      </c>
      <c r="B1888">
        <v>4</v>
      </c>
      <c r="C1888">
        <v>182.6</v>
      </c>
      <c r="D1888">
        <f t="shared" si="58"/>
        <v>9430</v>
      </c>
      <c r="F1888">
        <f t="shared" si="59"/>
        <v>50.722222222222221</v>
      </c>
    </row>
    <row r="1889" spans="1:6">
      <c r="A1889">
        <v>0</v>
      </c>
      <c r="B1889">
        <v>4</v>
      </c>
      <c r="C1889">
        <v>183.4</v>
      </c>
      <c r="D1889">
        <f t="shared" si="58"/>
        <v>9435</v>
      </c>
      <c r="F1889">
        <f t="shared" si="59"/>
        <v>50.944444444444443</v>
      </c>
    </row>
    <row r="1890" spans="1:6">
      <c r="A1890">
        <v>0</v>
      </c>
      <c r="B1890">
        <v>4</v>
      </c>
      <c r="C1890">
        <v>183.9</v>
      </c>
      <c r="D1890">
        <f t="shared" si="58"/>
        <v>9440</v>
      </c>
      <c r="F1890">
        <f t="shared" si="59"/>
        <v>51.083333333333336</v>
      </c>
    </row>
    <row r="1891" spans="1:6">
      <c r="A1891">
        <v>0</v>
      </c>
      <c r="B1891">
        <v>4</v>
      </c>
      <c r="C1891">
        <v>184.7</v>
      </c>
      <c r="D1891">
        <f t="shared" si="58"/>
        <v>9445</v>
      </c>
      <c r="F1891">
        <f t="shared" si="59"/>
        <v>51.30555555555555</v>
      </c>
    </row>
    <row r="1892" spans="1:6">
      <c r="A1892">
        <v>0</v>
      </c>
      <c r="B1892">
        <v>4</v>
      </c>
      <c r="C1892">
        <v>184.6</v>
      </c>
      <c r="D1892">
        <f t="shared" si="58"/>
        <v>9450</v>
      </c>
      <c r="F1892">
        <f t="shared" si="59"/>
        <v>51.277777777777771</v>
      </c>
    </row>
    <row r="1893" spans="1:6">
      <c r="A1893">
        <v>0</v>
      </c>
      <c r="B1893">
        <v>4</v>
      </c>
      <c r="C1893">
        <v>183.6</v>
      </c>
      <c r="D1893">
        <f t="shared" si="58"/>
        <v>9455</v>
      </c>
      <c r="F1893">
        <f t="shared" si="59"/>
        <v>51</v>
      </c>
    </row>
    <row r="1894" spans="1:6">
      <c r="A1894">
        <v>0</v>
      </c>
      <c r="B1894">
        <v>4</v>
      </c>
      <c r="C1894">
        <v>183.4</v>
      </c>
      <c r="D1894">
        <f t="shared" si="58"/>
        <v>9460</v>
      </c>
      <c r="F1894">
        <f t="shared" si="59"/>
        <v>50.944444444444443</v>
      </c>
    </row>
    <row r="1895" spans="1:6">
      <c r="A1895">
        <v>0</v>
      </c>
      <c r="B1895">
        <v>4</v>
      </c>
      <c r="C1895">
        <v>182.7</v>
      </c>
      <c r="D1895">
        <f t="shared" si="58"/>
        <v>9465</v>
      </c>
      <c r="F1895">
        <f t="shared" si="59"/>
        <v>50.749999999999993</v>
      </c>
    </row>
    <row r="1896" spans="1:6">
      <c r="A1896">
        <v>0</v>
      </c>
      <c r="B1896">
        <v>4</v>
      </c>
      <c r="C1896">
        <v>182.7</v>
      </c>
      <c r="D1896">
        <f t="shared" si="58"/>
        <v>9470</v>
      </c>
      <c r="F1896">
        <f t="shared" si="59"/>
        <v>50.749999999999993</v>
      </c>
    </row>
    <row r="1897" spans="1:6">
      <c r="A1897">
        <v>0</v>
      </c>
      <c r="B1897">
        <v>4</v>
      </c>
      <c r="C1897">
        <v>182.8</v>
      </c>
      <c r="D1897">
        <f t="shared" si="58"/>
        <v>9475</v>
      </c>
      <c r="F1897">
        <f t="shared" si="59"/>
        <v>50.777777777777779</v>
      </c>
    </row>
    <row r="1898" spans="1:6">
      <c r="A1898">
        <v>0</v>
      </c>
      <c r="B1898">
        <v>4</v>
      </c>
      <c r="C1898">
        <v>182.7</v>
      </c>
      <c r="D1898">
        <f t="shared" si="58"/>
        <v>9480</v>
      </c>
      <c r="F1898">
        <f t="shared" si="59"/>
        <v>50.749999999999993</v>
      </c>
    </row>
    <row r="1899" spans="1:6">
      <c r="A1899">
        <v>0</v>
      </c>
      <c r="B1899">
        <v>4</v>
      </c>
      <c r="C1899">
        <v>182.7</v>
      </c>
      <c r="D1899">
        <f t="shared" si="58"/>
        <v>9485</v>
      </c>
      <c r="F1899">
        <f t="shared" si="59"/>
        <v>50.749999999999993</v>
      </c>
    </row>
    <row r="1900" spans="1:6">
      <c r="A1900">
        <v>0</v>
      </c>
      <c r="B1900">
        <v>4</v>
      </c>
      <c r="C1900">
        <v>181.6</v>
      </c>
      <c r="D1900">
        <f t="shared" si="58"/>
        <v>9490</v>
      </c>
      <c r="F1900">
        <f t="shared" si="59"/>
        <v>50.444444444444443</v>
      </c>
    </row>
    <row r="1901" spans="1:6">
      <c r="A1901">
        <v>111.8</v>
      </c>
      <c r="B1901">
        <v>4</v>
      </c>
      <c r="C1901">
        <v>180</v>
      </c>
      <c r="D1901">
        <f t="shared" si="58"/>
        <v>9495</v>
      </c>
      <c r="F1901">
        <f t="shared" si="59"/>
        <v>50</v>
      </c>
    </row>
    <row r="1902" spans="1:6">
      <c r="A1902">
        <v>0</v>
      </c>
      <c r="B1902">
        <v>4</v>
      </c>
      <c r="C1902">
        <v>179.4</v>
      </c>
      <c r="D1902">
        <f t="shared" si="58"/>
        <v>9500</v>
      </c>
      <c r="F1902">
        <f t="shared" si="59"/>
        <v>49.833333333333336</v>
      </c>
    </row>
    <row r="1903" spans="1:6">
      <c r="A1903">
        <v>0</v>
      </c>
      <c r="B1903">
        <v>4</v>
      </c>
      <c r="C1903">
        <v>177.7</v>
      </c>
      <c r="D1903">
        <f t="shared" si="58"/>
        <v>9505</v>
      </c>
      <c r="F1903">
        <f t="shared" si="59"/>
        <v>49.361111111111107</v>
      </c>
    </row>
    <row r="1904" spans="1:6">
      <c r="A1904">
        <v>0</v>
      </c>
      <c r="B1904">
        <v>4</v>
      </c>
      <c r="C1904">
        <v>176.6</v>
      </c>
      <c r="D1904">
        <f t="shared" si="58"/>
        <v>9510</v>
      </c>
      <c r="F1904">
        <f t="shared" si="59"/>
        <v>49.05555555555555</v>
      </c>
    </row>
    <row r="1905" spans="1:6">
      <c r="A1905">
        <v>0</v>
      </c>
      <c r="B1905">
        <v>4</v>
      </c>
      <c r="C1905">
        <v>175.4</v>
      </c>
      <c r="D1905">
        <f t="shared" si="58"/>
        <v>9515</v>
      </c>
      <c r="F1905">
        <f t="shared" si="59"/>
        <v>48.722222222222221</v>
      </c>
    </row>
    <row r="1906" spans="1:6">
      <c r="A1906">
        <v>0</v>
      </c>
      <c r="B1906">
        <v>4</v>
      </c>
      <c r="C1906">
        <v>173</v>
      </c>
      <c r="D1906">
        <f t="shared" si="58"/>
        <v>9520</v>
      </c>
      <c r="F1906">
        <f t="shared" si="59"/>
        <v>48.055555555555557</v>
      </c>
    </row>
    <row r="1907" spans="1:6">
      <c r="A1907">
        <v>0</v>
      </c>
      <c r="B1907">
        <v>4</v>
      </c>
      <c r="C1907">
        <v>169.9</v>
      </c>
      <c r="D1907">
        <f t="shared" si="58"/>
        <v>9525</v>
      </c>
      <c r="F1907">
        <f t="shared" si="59"/>
        <v>47.194444444444443</v>
      </c>
    </row>
    <row r="1908" spans="1:6">
      <c r="A1908">
        <v>0</v>
      </c>
      <c r="B1908">
        <v>4</v>
      </c>
      <c r="C1908">
        <v>168.4</v>
      </c>
      <c r="D1908">
        <f t="shared" si="58"/>
        <v>9530</v>
      </c>
      <c r="F1908">
        <f t="shared" si="59"/>
        <v>46.777777777777779</v>
      </c>
    </row>
    <row r="1909" spans="1:6">
      <c r="A1909">
        <v>0</v>
      </c>
      <c r="B1909">
        <v>4</v>
      </c>
      <c r="C1909">
        <v>166.8</v>
      </c>
      <c r="D1909">
        <f t="shared" si="58"/>
        <v>9535</v>
      </c>
      <c r="F1909">
        <f t="shared" si="59"/>
        <v>46.333333333333336</v>
      </c>
    </row>
    <row r="1910" spans="1:6">
      <c r="A1910">
        <v>0</v>
      </c>
      <c r="B1910">
        <v>4</v>
      </c>
      <c r="C1910">
        <v>164.5</v>
      </c>
      <c r="D1910">
        <f t="shared" si="58"/>
        <v>9540</v>
      </c>
      <c r="F1910">
        <f t="shared" si="59"/>
        <v>45.694444444444443</v>
      </c>
    </row>
    <row r="1911" spans="1:6">
      <c r="A1911">
        <v>3.6</v>
      </c>
      <c r="B1911">
        <v>4</v>
      </c>
      <c r="C1911">
        <v>162.80000000000001</v>
      </c>
      <c r="D1911">
        <f t="shared" si="58"/>
        <v>9545</v>
      </c>
      <c r="F1911">
        <f t="shared" si="59"/>
        <v>45.222222222222221</v>
      </c>
    </row>
    <row r="1912" spans="1:6">
      <c r="A1912">
        <v>7.1</v>
      </c>
      <c r="B1912">
        <v>4</v>
      </c>
      <c r="C1912">
        <v>160.30000000000001</v>
      </c>
      <c r="D1912">
        <f t="shared" si="58"/>
        <v>9550</v>
      </c>
      <c r="F1912">
        <f t="shared" si="59"/>
        <v>44.527777777777779</v>
      </c>
    </row>
    <row r="1913" spans="1:6">
      <c r="A1913">
        <v>7.1</v>
      </c>
      <c r="B1913">
        <v>4</v>
      </c>
      <c r="C1913">
        <v>157.9</v>
      </c>
      <c r="D1913">
        <f t="shared" si="58"/>
        <v>9555</v>
      </c>
      <c r="F1913">
        <f t="shared" si="59"/>
        <v>43.861111111111114</v>
      </c>
    </row>
    <row r="1914" spans="1:6">
      <c r="A1914">
        <v>7.1</v>
      </c>
      <c r="B1914">
        <v>4</v>
      </c>
      <c r="C1914">
        <v>155.5</v>
      </c>
      <c r="D1914">
        <f t="shared" si="58"/>
        <v>9560</v>
      </c>
      <c r="F1914">
        <f t="shared" si="59"/>
        <v>43.194444444444443</v>
      </c>
    </row>
    <row r="1915" spans="1:6">
      <c r="A1915">
        <v>7.1</v>
      </c>
      <c r="B1915">
        <v>4</v>
      </c>
      <c r="C1915">
        <v>152.9</v>
      </c>
      <c r="D1915">
        <f t="shared" si="58"/>
        <v>9565</v>
      </c>
      <c r="F1915">
        <f t="shared" si="59"/>
        <v>42.472222222222221</v>
      </c>
    </row>
    <row r="1916" spans="1:6">
      <c r="A1916">
        <v>5.3</v>
      </c>
      <c r="B1916">
        <v>4</v>
      </c>
      <c r="C1916">
        <v>150.5</v>
      </c>
      <c r="D1916">
        <f t="shared" si="58"/>
        <v>9570</v>
      </c>
      <c r="F1916">
        <f t="shared" si="59"/>
        <v>41.805555555555557</v>
      </c>
    </row>
    <row r="1917" spans="1:6">
      <c r="A1917">
        <v>1.8</v>
      </c>
      <c r="B1917">
        <v>3</v>
      </c>
      <c r="C1917">
        <v>148.19999999999999</v>
      </c>
      <c r="D1917">
        <f t="shared" si="58"/>
        <v>9575</v>
      </c>
      <c r="F1917">
        <f t="shared" si="59"/>
        <v>41.166666666666664</v>
      </c>
    </row>
    <row r="1918" spans="1:6">
      <c r="A1918">
        <v>1.8</v>
      </c>
      <c r="B1918">
        <v>3</v>
      </c>
      <c r="C1918">
        <v>146.19999999999999</v>
      </c>
      <c r="D1918">
        <f t="shared" si="58"/>
        <v>9580</v>
      </c>
      <c r="F1918">
        <f t="shared" si="59"/>
        <v>40.611111111111107</v>
      </c>
    </row>
    <row r="1919" spans="1:6">
      <c r="A1919">
        <v>0</v>
      </c>
      <c r="B1919">
        <v>3</v>
      </c>
      <c r="C1919">
        <v>144.80000000000001</v>
      </c>
      <c r="D1919">
        <f t="shared" si="58"/>
        <v>9585</v>
      </c>
      <c r="F1919">
        <f t="shared" si="59"/>
        <v>40.222222222222221</v>
      </c>
    </row>
    <row r="1920" spans="1:6">
      <c r="A1920">
        <v>1.8</v>
      </c>
      <c r="B1920">
        <v>3</v>
      </c>
      <c r="C1920">
        <v>141.80000000000001</v>
      </c>
      <c r="D1920">
        <f t="shared" si="58"/>
        <v>9590</v>
      </c>
      <c r="F1920">
        <f t="shared" si="59"/>
        <v>39.388888888888893</v>
      </c>
    </row>
    <row r="1921" spans="1:6">
      <c r="A1921">
        <v>1.8</v>
      </c>
      <c r="B1921">
        <v>3</v>
      </c>
      <c r="C1921">
        <v>139.4</v>
      </c>
      <c r="D1921">
        <f t="shared" si="58"/>
        <v>9595</v>
      </c>
      <c r="F1921">
        <f t="shared" si="59"/>
        <v>38.722222222222221</v>
      </c>
    </row>
    <row r="1922" spans="1:6">
      <c r="A1922">
        <v>3.6</v>
      </c>
      <c r="B1922">
        <v>3</v>
      </c>
      <c r="C1922">
        <v>137</v>
      </c>
      <c r="D1922">
        <f t="shared" si="58"/>
        <v>9600</v>
      </c>
      <c r="F1922">
        <f t="shared" si="59"/>
        <v>38.055555555555557</v>
      </c>
    </row>
    <row r="1923" spans="1:6">
      <c r="A1923">
        <v>5.3</v>
      </c>
      <c r="B1923">
        <v>3</v>
      </c>
      <c r="C1923">
        <v>133.19999999999999</v>
      </c>
      <c r="D1923">
        <f t="shared" ref="D1923:D1986" si="60">(ROW()-2)*5</f>
        <v>9605</v>
      </c>
      <c r="F1923">
        <f t="shared" ref="F1923:F1986" si="61">C1923/3.6</f>
        <v>36.999999999999993</v>
      </c>
    </row>
    <row r="1924" spans="1:6">
      <c r="A1924">
        <v>8.9</v>
      </c>
      <c r="B1924">
        <v>3</v>
      </c>
      <c r="C1924">
        <v>130.6</v>
      </c>
      <c r="D1924">
        <f t="shared" si="60"/>
        <v>9610</v>
      </c>
      <c r="F1924">
        <f t="shared" si="61"/>
        <v>36.277777777777779</v>
      </c>
    </row>
    <row r="1925" spans="1:6">
      <c r="A1925">
        <v>8.9</v>
      </c>
      <c r="B1925">
        <v>3</v>
      </c>
      <c r="C1925">
        <v>128.5</v>
      </c>
      <c r="D1925">
        <f t="shared" si="60"/>
        <v>9615</v>
      </c>
      <c r="F1925">
        <f t="shared" si="61"/>
        <v>35.694444444444443</v>
      </c>
    </row>
    <row r="1926" spans="1:6">
      <c r="A1926">
        <v>8.9</v>
      </c>
      <c r="B1926">
        <v>3</v>
      </c>
      <c r="C1926">
        <v>125.5</v>
      </c>
      <c r="D1926">
        <f t="shared" si="60"/>
        <v>9620</v>
      </c>
      <c r="F1926">
        <f t="shared" si="61"/>
        <v>34.861111111111107</v>
      </c>
    </row>
    <row r="1927" spans="1:6">
      <c r="A1927">
        <v>14.3</v>
      </c>
      <c r="B1927">
        <v>3</v>
      </c>
      <c r="C1927">
        <v>122.8</v>
      </c>
      <c r="D1927">
        <f t="shared" si="60"/>
        <v>9625</v>
      </c>
      <c r="F1927">
        <f t="shared" si="61"/>
        <v>34.111111111111107</v>
      </c>
    </row>
    <row r="1928" spans="1:6">
      <c r="A1928">
        <v>10.7</v>
      </c>
      <c r="B1928">
        <v>3</v>
      </c>
      <c r="C1928">
        <v>120.4</v>
      </c>
      <c r="D1928">
        <f t="shared" si="60"/>
        <v>9630</v>
      </c>
      <c r="F1928">
        <f t="shared" si="61"/>
        <v>33.444444444444443</v>
      </c>
    </row>
    <row r="1929" spans="1:6">
      <c r="A1929">
        <v>8.9</v>
      </c>
      <c r="B1929">
        <v>3</v>
      </c>
      <c r="C1929">
        <v>118.4</v>
      </c>
      <c r="D1929">
        <f t="shared" si="60"/>
        <v>9635</v>
      </c>
      <c r="F1929">
        <f t="shared" si="61"/>
        <v>32.888888888888893</v>
      </c>
    </row>
    <row r="1930" spans="1:6">
      <c r="A1930">
        <v>7.1</v>
      </c>
      <c r="B1930">
        <v>3</v>
      </c>
      <c r="C1930">
        <v>116.7</v>
      </c>
      <c r="D1930">
        <f t="shared" si="60"/>
        <v>9640</v>
      </c>
      <c r="F1930">
        <f t="shared" si="61"/>
        <v>32.416666666666664</v>
      </c>
    </row>
    <row r="1931" spans="1:6">
      <c r="A1931">
        <v>5.3</v>
      </c>
      <c r="B1931">
        <v>3</v>
      </c>
      <c r="C1931">
        <v>115.1</v>
      </c>
      <c r="D1931">
        <f t="shared" si="60"/>
        <v>9645</v>
      </c>
      <c r="F1931">
        <f t="shared" si="61"/>
        <v>31.972222222222221</v>
      </c>
    </row>
    <row r="1932" spans="1:6">
      <c r="A1932">
        <v>3.6</v>
      </c>
      <c r="B1932">
        <v>3</v>
      </c>
      <c r="C1932">
        <v>113.8</v>
      </c>
      <c r="D1932">
        <f t="shared" si="60"/>
        <v>9650</v>
      </c>
      <c r="F1932">
        <f t="shared" si="61"/>
        <v>31.611111111111111</v>
      </c>
    </row>
    <row r="1933" spans="1:6">
      <c r="A1933">
        <v>3.6</v>
      </c>
      <c r="B1933">
        <v>3</v>
      </c>
      <c r="C1933">
        <v>111.9</v>
      </c>
      <c r="D1933">
        <f t="shared" si="60"/>
        <v>9655</v>
      </c>
      <c r="F1933">
        <f t="shared" si="61"/>
        <v>31.083333333333336</v>
      </c>
    </row>
    <row r="1934" spans="1:6">
      <c r="A1934">
        <v>0</v>
      </c>
      <c r="B1934">
        <v>3</v>
      </c>
      <c r="C1934">
        <v>110.2</v>
      </c>
      <c r="D1934">
        <f t="shared" si="60"/>
        <v>9660</v>
      </c>
      <c r="F1934">
        <f t="shared" si="61"/>
        <v>30.611111111111111</v>
      </c>
    </row>
    <row r="1935" spans="1:6">
      <c r="A1935">
        <v>1.8</v>
      </c>
      <c r="B1935">
        <v>3</v>
      </c>
      <c r="C1935">
        <v>107.8</v>
      </c>
      <c r="D1935">
        <f t="shared" si="60"/>
        <v>9665</v>
      </c>
      <c r="F1935">
        <f t="shared" si="61"/>
        <v>29.944444444444443</v>
      </c>
    </row>
    <row r="1936" spans="1:6">
      <c r="A1936">
        <v>0</v>
      </c>
      <c r="B1936">
        <v>3</v>
      </c>
      <c r="C1936">
        <v>106.1</v>
      </c>
      <c r="D1936">
        <f t="shared" si="60"/>
        <v>9670</v>
      </c>
      <c r="F1936">
        <f t="shared" si="61"/>
        <v>29.472222222222221</v>
      </c>
    </row>
    <row r="1937" spans="1:6">
      <c r="A1937">
        <v>0</v>
      </c>
      <c r="B1937">
        <v>3</v>
      </c>
      <c r="C1937">
        <v>104.7</v>
      </c>
      <c r="D1937">
        <f t="shared" si="60"/>
        <v>9675</v>
      </c>
      <c r="F1937">
        <f t="shared" si="61"/>
        <v>29.083333333333332</v>
      </c>
    </row>
    <row r="1938" spans="1:6">
      <c r="A1938">
        <v>0</v>
      </c>
      <c r="B1938">
        <v>3</v>
      </c>
      <c r="C1938">
        <v>103.1</v>
      </c>
      <c r="D1938">
        <f t="shared" si="60"/>
        <v>9680</v>
      </c>
      <c r="F1938">
        <f t="shared" si="61"/>
        <v>28.638888888888886</v>
      </c>
    </row>
    <row r="1939" spans="1:6">
      <c r="A1939">
        <v>0</v>
      </c>
      <c r="B1939">
        <v>3</v>
      </c>
      <c r="C1939">
        <v>101</v>
      </c>
      <c r="D1939">
        <f t="shared" si="60"/>
        <v>9685</v>
      </c>
      <c r="F1939">
        <f t="shared" si="61"/>
        <v>28.055555555555554</v>
      </c>
    </row>
    <row r="1940" spans="1:6">
      <c r="A1940">
        <v>0</v>
      </c>
      <c r="B1940">
        <v>3</v>
      </c>
      <c r="C1940">
        <v>99.6</v>
      </c>
      <c r="D1940">
        <f t="shared" si="60"/>
        <v>9690</v>
      </c>
      <c r="F1940">
        <f t="shared" si="61"/>
        <v>27.666666666666664</v>
      </c>
    </row>
    <row r="1941" spans="1:6">
      <c r="A1941">
        <v>0</v>
      </c>
      <c r="B1941">
        <v>3</v>
      </c>
      <c r="C1941">
        <v>100</v>
      </c>
      <c r="D1941">
        <f t="shared" si="60"/>
        <v>9695</v>
      </c>
      <c r="F1941">
        <f t="shared" si="61"/>
        <v>27.777777777777779</v>
      </c>
    </row>
    <row r="1942" spans="1:6">
      <c r="A1942">
        <v>0</v>
      </c>
      <c r="B1942">
        <v>3</v>
      </c>
      <c r="C1942">
        <v>100</v>
      </c>
      <c r="D1942">
        <f t="shared" si="60"/>
        <v>9700</v>
      </c>
      <c r="F1942">
        <f t="shared" si="61"/>
        <v>27.777777777777779</v>
      </c>
    </row>
    <row r="1943" spans="1:6">
      <c r="A1943">
        <v>0</v>
      </c>
      <c r="B1943">
        <v>3</v>
      </c>
      <c r="C1943">
        <v>99.6</v>
      </c>
      <c r="D1943">
        <f t="shared" si="60"/>
        <v>9705</v>
      </c>
      <c r="F1943">
        <f t="shared" si="61"/>
        <v>27.666666666666664</v>
      </c>
    </row>
    <row r="1944" spans="1:6">
      <c r="A1944">
        <v>0</v>
      </c>
      <c r="B1944">
        <v>3</v>
      </c>
      <c r="C1944">
        <v>98.6</v>
      </c>
      <c r="D1944">
        <f t="shared" si="60"/>
        <v>9710</v>
      </c>
      <c r="F1944">
        <f t="shared" si="61"/>
        <v>27.388888888888886</v>
      </c>
    </row>
    <row r="1945" spans="1:6">
      <c r="A1945">
        <v>0</v>
      </c>
      <c r="B1945">
        <v>3</v>
      </c>
      <c r="C1945">
        <v>97.8</v>
      </c>
      <c r="D1945">
        <f t="shared" si="60"/>
        <v>9715</v>
      </c>
      <c r="F1945">
        <f t="shared" si="61"/>
        <v>27.166666666666664</v>
      </c>
    </row>
    <row r="1946" spans="1:6">
      <c r="A1946">
        <v>0</v>
      </c>
      <c r="B1946">
        <v>3</v>
      </c>
      <c r="C1946">
        <v>97.2</v>
      </c>
      <c r="D1946">
        <f t="shared" si="60"/>
        <v>9720</v>
      </c>
      <c r="F1946">
        <f t="shared" si="61"/>
        <v>27</v>
      </c>
    </row>
    <row r="1947" spans="1:6">
      <c r="A1947">
        <v>0</v>
      </c>
      <c r="B1947">
        <v>3</v>
      </c>
      <c r="C1947">
        <v>97.2</v>
      </c>
      <c r="D1947">
        <f t="shared" si="60"/>
        <v>9725</v>
      </c>
      <c r="F1947">
        <f t="shared" si="61"/>
        <v>27</v>
      </c>
    </row>
    <row r="1948" spans="1:6">
      <c r="A1948">
        <v>0</v>
      </c>
      <c r="B1948">
        <v>3</v>
      </c>
      <c r="C1948">
        <v>97.1</v>
      </c>
      <c r="D1948">
        <f t="shared" si="60"/>
        <v>9730</v>
      </c>
      <c r="F1948">
        <f t="shared" si="61"/>
        <v>26.972222222222221</v>
      </c>
    </row>
    <row r="1949" spans="1:6">
      <c r="A1949">
        <v>0</v>
      </c>
      <c r="B1949">
        <v>3</v>
      </c>
      <c r="C1949">
        <v>98.1</v>
      </c>
      <c r="D1949">
        <f t="shared" si="60"/>
        <v>9735</v>
      </c>
      <c r="F1949">
        <f t="shared" si="61"/>
        <v>27.249999999999996</v>
      </c>
    </row>
    <row r="1950" spans="1:6">
      <c r="A1950">
        <v>0</v>
      </c>
      <c r="B1950">
        <v>3</v>
      </c>
      <c r="C1950">
        <v>98.5</v>
      </c>
      <c r="D1950">
        <f t="shared" si="60"/>
        <v>9740</v>
      </c>
      <c r="F1950">
        <f t="shared" si="61"/>
        <v>27.361111111111111</v>
      </c>
    </row>
    <row r="1951" spans="1:6">
      <c r="A1951">
        <v>0</v>
      </c>
      <c r="B1951">
        <v>3</v>
      </c>
      <c r="C1951">
        <v>100</v>
      </c>
      <c r="D1951">
        <f t="shared" si="60"/>
        <v>9745</v>
      </c>
      <c r="F1951">
        <f t="shared" si="61"/>
        <v>27.777777777777779</v>
      </c>
    </row>
    <row r="1952" spans="1:6">
      <c r="A1952">
        <v>0</v>
      </c>
      <c r="B1952">
        <v>3</v>
      </c>
      <c r="C1952">
        <v>101.7</v>
      </c>
      <c r="D1952">
        <f t="shared" si="60"/>
        <v>9750</v>
      </c>
      <c r="F1952">
        <f t="shared" si="61"/>
        <v>28.25</v>
      </c>
    </row>
    <row r="1953" spans="1:6">
      <c r="A1953">
        <v>0</v>
      </c>
      <c r="B1953">
        <v>3</v>
      </c>
      <c r="C1953">
        <v>103</v>
      </c>
      <c r="D1953">
        <f t="shared" si="60"/>
        <v>9755</v>
      </c>
      <c r="F1953">
        <f t="shared" si="61"/>
        <v>28.611111111111111</v>
      </c>
    </row>
    <row r="1954" spans="1:6">
      <c r="A1954">
        <v>0</v>
      </c>
      <c r="B1954">
        <v>3</v>
      </c>
      <c r="C1954">
        <v>105.2</v>
      </c>
      <c r="D1954">
        <f t="shared" si="60"/>
        <v>9760</v>
      </c>
      <c r="F1954">
        <f t="shared" si="61"/>
        <v>29.222222222222221</v>
      </c>
    </row>
    <row r="1955" spans="1:6">
      <c r="A1955">
        <v>0</v>
      </c>
      <c r="B1955">
        <v>3</v>
      </c>
      <c r="C1955">
        <v>107.4</v>
      </c>
      <c r="D1955">
        <f t="shared" si="60"/>
        <v>9765</v>
      </c>
      <c r="F1955">
        <f t="shared" si="61"/>
        <v>29.833333333333336</v>
      </c>
    </row>
    <row r="1956" spans="1:6">
      <c r="A1956">
        <v>0</v>
      </c>
      <c r="B1956">
        <v>3</v>
      </c>
      <c r="C1956">
        <v>109.5</v>
      </c>
      <c r="D1956">
        <f t="shared" si="60"/>
        <v>9770</v>
      </c>
      <c r="F1956">
        <f t="shared" si="61"/>
        <v>30.416666666666664</v>
      </c>
    </row>
    <row r="1957" spans="1:6">
      <c r="A1957">
        <v>0</v>
      </c>
      <c r="B1957">
        <v>3</v>
      </c>
      <c r="C1957">
        <v>111.2</v>
      </c>
      <c r="D1957">
        <f t="shared" si="60"/>
        <v>9775</v>
      </c>
      <c r="F1957">
        <f t="shared" si="61"/>
        <v>30.888888888888889</v>
      </c>
    </row>
    <row r="1958" spans="1:6">
      <c r="A1958">
        <v>0</v>
      </c>
      <c r="B1958">
        <v>3</v>
      </c>
      <c r="C1958">
        <v>113.2</v>
      </c>
      <c r="D1958">
        <f t="shared" si="60"/>
        <v>9780</v>
      </c>
      <c r="F1958">
        <f t="shared" si="61"/>
        <v>31.444444444444443</v>
      </c>
    </row>
    <row r="1959" spans="1:6">
      <c r="A1959">
        <v>0</v>
      </c>
      <c r="B1959">
        <v>3</v>
      </c>
      <c r="C1959">
        <v>115.7</v>
      </c>
      <c r="D1959">
        <f t="shared" si="60"/>
        <v>9785</v>
      </c>
      <c r="F1959">
        <f t="shared" si="61"/>
        <v>32.138888888888886</v>
      </c>
    </row>
    <row r="1960" spans="1:6">
      <c r="A1960">
        <v>0</v>
      </c>
      <c r="B1960">
        <v>3</v>
      </c>
      <c r="C1960">
        <v>117.5</v>
      </c>
      <c r="D1960">
        <f t="shared" si="60"/>
        <v>9790</v>
      </c>
      <c r="F1960">
        <f t="shared" si="61"/>
        <v>32.638888888888886</v>
      </c>
    </row>
    <row r="1961" spans="1:6">
      <c r="A1961">
        <v>0</v>
      </c>
      <c r="B1961">
        <v>3</v>
      </c>
      <c r="C1961">
        <v>119.8</v>
      </c>
      <c r="D1961">
        <f t="shared" si="60"/>
        <v>9795</v>
      </c>
      <c r="F1961">
        <f t="shared" si="61"/>
        <v>33.277777777777779</v>
      </c>
    </row>
    <row r="1962" spans="1:6">
      <c r="A1962">
        <v>0</v>
      </c>
      <c r="B1962">
        <v>3</v>
      </c>
      <c r="C1962">
        <v>121.8</v>
      </c>
      <c r="D1962">
        <f t="shared" si="60"/>
        <v>9800</v>
      </c>
      <c r="F1962">
        <f t="shared" si="61"/>
        <v>33.833333333333329</v>
      </c>
    </row>
    <row r="1963" spans="1:6">
      <c r="A1963">
        <v>0</v>
      </c>
      <c r="B1963">
        <v>3</v>
      </c>
      <c r="C1963">
        <v>124.4</v>
      </c>
      <c r="D1963">
        <f t="shared" si="60"/>
        <v>9805</v>
      </c>
      <c r="F1963">
        <f t="shared" si="61"/>
        <v>34.555555555555557</v>
      </c>
    </row>
    <row r="1964" spans="1:6">
      <c r="A1964">
        <v>0</v>
      </c>
      <c r="B1964">
        <v>3</v>
      </c>
      <c r="C1964">
        <v>127.4</v>
      </c>
      <c r="D1964">
        <f t="shared" si="60"/>
        <v>9810</v>
      </c>
      <c r="F1964">
        <f t="shared" si="61"/>
        <v>35.388888888888893</v>
      </c>
    </row>
    <row r="1965" spans="1:6">
      <c r="A1965">
        <v>0</v>
      </c>
      <c r="B1965">
        <v>3</v>
      </c>
      <c r="C1965">
        <v>130.4</v>
      </c>
      <c r="D1965">
        <f t="shared" si="60"/>
        <v>9815</v>
      </c>
      <c r="F1965">
        <f t="shared" si="61"/>
        <v>36.222222222222221</v>
      </c>
    </row>
    <row r="1966" spans="1:6">
      <c r="A1966">
        <v>0</v>
      </c>
      <c r="B1966">
        <v>3</v>
      </c>
      <c r="C1966">
        <v>133.4</v>
      </c>
      <c r="D1966">
        <f t="shared" si="60"/>
        <v>9820</v>
      </c>
      <c r="F1966">
        <f t="shared" si="61"/>
        <v>37.055555555555557</v>
      </c>
    </row>
    <row r="1967" spans="1:6">
      <c r="A1967">
        <v>0</v>
      </c>
      <c r="B1967">
        <v>3</v>
      </c>
      <c r="C1967">
        <v>136.30000000000001</v>
      </c>
      <c r="D1967">
        <f t="shared" si="60"/>
        <v>9825</v>
      </c>
      <c r="F1967">
        <f t="shared" si="61"/>
        <v>37.861111111111114</v>
      </c>
    </row>
    <row r="1968" spans="1:6">
      <c r="A1968">
        <v>0</v>
      </c>
      <c r="B1968">
        <v>3</v>
      </c>
      <c r="C1968">
        <v>139.1</v>
      </c>
      <c r="D1968">
        <f t="shared" si="60"/>
        <v>9830</v>
      </c>
      <c r="F1968">
        <f t="shared" si="61"/>
        <v>38.638888888888886</v>
      </c>
    </row>
    <row r="1969" spans="1:6">
      <c r="A1969">
        <v>0</v>
      </c>
      <c r="B1969">
        <v>3</v>
      </c>
      <c r="C1969">
        <v>142.30000000000001</v>
      </c>
      <c r="D1969">
        <f t="shared" si="60"/>
        <v>9835</v>
      </c>
      <c r="F1969">
        <f t="shared" si="61"/>
        <v>39.527777777777779</v>
      </c>
    </row>
    <row r="1970" spans="1:6">
      <c r="A1970">
        <v>0</v>
      </c>
      <c r="B1970">
        <v>3</v>
      </c>
      <c r="C1970">
        <v>140.19999999999999</v>
      </c>
      <c r="D1970">
        <f t="shared" si="60"/>
        <v>9840</v>
      </c>
      <c r="F1970">
        <f t="shared" si="61"/>
        <v>38.944444444444443</v>
      </c>
    </row>
    <row r="1971" spans="1:6">
      <c r="A1971">
        <v>0</v>
      </c>
      <c r="B1971">
        <v>3</v>
      </c>
      <c r="C1971">
        <v>147.19999999999999</v>
      </c>
      <c r="D1971">
        <f t="shared" si="60"/>
        <v>9845</v>
      </c>
      <c r="F1971">
        <f t="shared" si="61"/>
        <v>40.888888888888886</v>
      </c>
    </row>
    <row r="1972" spans="1:6">
      <c r="A1972">
        <v>0</v>
      </c>
      <c r="B1972">
        <v>3</v>
      </c>
      <c r="C1972">
        <v>150.6</v>
      </c>
      <c r="D1972">
        <f t="shared" si="60"/>
        <v>9850</v>
      </c>
      <c r="F1972">
        <f t="shared" si="61"/>
        <v>41.833333333333329</v>
      </c>
    </row>
    <row r="1973" spans="1:6">
      <c r="A1973">
        <v>0</v>
      </c>
      <c r="B1973">
        <v>3</v>
      </c>
      <c r="C1973">
        <v>152.69999999999999</v>
      </c>
      <c r="D1973">
        <f t="shared" si="60"/>
        <v>9855</v>
      </c>
      <c r="F1973">
        <f t="shared" si="61"/>
        <v>42.416666666666664</v>
      </c>
    </row>
    <row r="1974" spans="1:6">
      <c r="A1974">
        <v>0</v>
      </c>
      <c r="B1974">
        <v>3</v>
      </c>
      <c r="C1974">
        <v>155.30000000000001</v>
      </c>
      <c r="D1974">
        <f t="shared" si="60"/>
        <v>9860</v>
      </c>
      <c r="F1974">
        <f t="shared" si="61"/>
        <v>43.138888888888893</v>
      </c>
    </row>
    <row r="1975" spans="1:6">
      <c r="A1975">
        <v>0</v>
      </c>
      <c r="B1975">
        <v>3</v>
      </c>
      <c r="C1975">
        <v>159</v>
      </c>
      <c r="D1975">
        <f t="shared" si="60"/>
        <v>9865</v>
      </c>
      <c r="F1975">
        <f t="shared" si="61"/>
        <v>44.166666666666664</v>
      </c>
    </row>
    <row r="1976" spans="1:6">
      <c r="A1976">
        <v>0</v>
      </c>
      <c r="B1976">
        <v>3</v>
      </c>
      <c r="C1976">
        <v>159.9</v>
      </c>
      <c r="D1976">
        <f t="shared" si="60"/>
        <v>9870</v>
      </c>
      <c r="F1976">
        <f t="shared" si="61"/>
        <v>44.416666666666664</v>
      </c>
    </row>
    <row r="1977" spans="1:6">
      <c r="A1977">
        <v>0</v>
      </c>
      <c r="B1977">
        <v>3</v>
      </c>
      <c r="C1977">
        <v>163.1</v>
      </c>
      <c r="D1977">
        <f t="shared" si="60"/>
        <v>9875</v>
      </c>
      <c r="F1977">
        <f t="shared" si="61"/>
        <v>45.30555555555555</v>
      </c>
    </row>
    <row r="1978" spans="1:6">
      <c r="A1978">
        <v>0</v>
      </c>
      <c r="B1978">
        <v>3</v>
      </c>
      <c r="C1978">
        <v>165.1</v>
      </c>
      <c r="D1978">
        <f t="shared" si="60"/>
        <v>9880</v>
      </c>
      <c r="F1978">
        <f t="shared" si="61"/>
        <v>45.861111111111107</v>
      </c>
    </row>
    <row r="1979" spans="1:6">
      <c r="A1979">
        <v>0</v>
      </c>
      <c r="B1979">
        <v>3</v>
      </c>
      <c r="C1979">
        <v>168.1</v>
      </c>
      <c r="D1979">
        <f t="shared" si="60"/>
        <v>9885</v>
      </c>
      <c r="F1979">
        <f t="shared" si="61"/>
        <v>46.694444444444443</v>
      </c>
    </row>
    <row r="1980" spans="1:6">
      <c r="A1980">
        <v>0</v>
      </c>
      <c r="B1980">
        <v>3</v>
      </c>
      <c r="C1980">
        <v>168.3</v>
      </c>
      <c r="D1980">
        <f t="shared" si="60"/>
        <v>9890</v>
      </c>
      <c r="F1980">
        <f t="shared" si="61"/>
        <v>46.75</v>
      </c>
    </row>
    <row r="1981" spans="1:6">
      <c r="A1981">
        <v>5.3</v>
      </c>
      <c r="B1981">
        <v>3</v>
      </c>
      <c r="C1981">
        <v>167.6</v>
      </c>
      <c r="D1981">
        <f t="shared" si="60"/>
        <v>9895</v>
      </c>
      <c r="F1981">
        <f t="shared" si="61"/>
        <v>46.55555555555555</v>
      </c>
    </row>
    <row r="1982" spans="1:6">
      <c r="A1982">
        <v>5.3</v>
      </c>
      <c r="B1982">
        <v>3</v>
      </c>
      <c r="C1982">
        <v>165.6</v>
      </c>
      <c r="D1982">
        <f t="shared" si="60"/>
        <v>9900</v>
      </c>
      <c r="F1982">
        <f t="shared" si="61"/>
        <v>46</v>
      </c>
    </row>
    <row r="1983" spans="1:6">
      <c r="A1983">
        <v>5.3</v>
      </c>
      <c r="B1983">
        <v>3</v>
      </c>
      <c r="C1983">
        <v>163.69999999999999</v>
      </c>
      <c r="D1983">
        <f t="shared" si="60"/>
        <v>9905</v>
      </c>
      <c r="F1983">
        <f t="shared" si="61"/>
        <v>45.472222222222221</v>
      </c>
    </row>
    <row r="1984" spans="1:6">
      <c r="A1984">
        <v>5.3</v>
      </c>
      <c r="B1984">
        <v>3</v>
      </c>
      <c r="C1984">
        <v>161.6</v>
      </c>
      <c r="D1984">
        <f t="shared" si="60"/>
        <v>9910</v>
      </c>
      <c r="F1984">
        <f t="shared" si="61"/>
        <v>44.888888888888886</v>
      </c>
    </row>
    <row r="1985" spans="1:6">
      <c r="A1985">
        <v>12.5</v>
      </c>
      <c r="B1985">
        <v>3</v>
      </c>
      <c r="C1985">
        <v>160</v>
      </c>
      <c r="D1985">
        <f t="shared" si="60"/>
        <v>9915</v>
      </c>
      <c r="F1985">
        <f t="shared" si="61"/>
        <v>44.444444444444443</v>
      </c>
    </row>
    <row r="1986" spans="1:6">
      <c r="A1986">
        <v>14.3</v>
      </c>
      <c r="B1986">
        <v>3</v>
      </c>
      <c r="C1986">
        <v>157.80000000000001</v>
      </c>
      <c r="D1986">
        <f t="shared" si="60"/>
        <v>9920</v>
      </c>
      <c r="F1986">
        <f t="shared" si="61"/>
        <v>43.833333333333336</v>
      </c>
    </row>
    <row r="1987" spans="1:6">
      <c r="A1987">
        <v>19.600000000000001</v>
      </c>
      <c r="B1987">
        <v>3</v>
      </c>
      <c r="C1987">
        <v>155.19999999999999</v>
      </c>
      <c r="D1987">
        <f t="shared" ref="D1987:D2050" si="62">(ROW()-2)*5</f>
        <v>9925</v>
      </c>
      <c r="F1987">
        <f t="shared" ref="F1987:F2050" si="63">C1987/3.6</f>
        <v>43.111111111111107</v>
      </c>
    </row>
    <row r="1988" spans="1:6">
      <c r="A1988">
        <v>19.600000000000001</v>
      </c>
      <c r="B1988">
        <v>3</v>
      </c>
      <c r="C1988">
        <v>152.6</v>
      </c>
      <c r="D1988">
        <f t="shared" si="62"/>
        <v>9930</v>
      </c>
      <c r="F1988">
        <f t="shared" si="63"/>
        <v>42.388888888888886</v>
      </c>
    </row>
    <row r="1989" spans="1:6">
      <c r="A1989">
        <v>27.2</v>
      </c>
      <c r="B1989">
        <v>3</v>
      </c>
      <c r="C1989">
        <v>149.80000000000001</v>
      </c>
      <c r="D1989">
        <f t="shared" si="62"/>
        <v>9935</v>
      </c>
      <c r="F1989">
        <f t="shared" si="63"/>
        <v>41.611111111111114</v>
      </c>
    </row>
    <row r="1990" spans="1:6">
      <c r="A1990">
        <v>30.7</v>
      </c>
      <c r="B1990">
        <v>3</v>
      </c>
      <c r="C1990">
        <v>146.30000000000001</v>
      </c>
      <c r="D1990">
        <f t="shared" si="62"/>
        <v>9940</v>
      </c>
      <c r="F1990">
        <f t="shared" si="63"/>
        <v>40.638888888888893</v>
      </c>
    </row>
    <row r="1991" spans="1:6">
      <c r="A1991">
        <v>26.7</v>
      </c>
      <c r="B1991">
        <v>3</v>
      </c>
      <c r="C1991">
        <v>142.4</v>
      </c>
      <c r="D1991">
        <f t="shared" si="62"/>
        <v>9945</v>
      </c>
      <c r="F1991">
        <f t="shared" si="63"/>
        <v>39.555555555555557</v>
      </c>
    </row>
    <row r="1992" spans="1:6">
      <c r="A1992">
        <v>29</v>
      </c>
      <c r="B1992">
        <v>3</v>
      </c>
      <c r="C1992">
        <v>139.6</v>
      </c>
      <c r="D1992">
        <f t="shared" si="62"/>
        <v>9950</v>
      </c>
      <c r="F1992">
        <f t="shared" si="63"/>
        <v>38.777777777777779</v>
      </c>
    </row>
    <row r="1993" spans="1:6">
      <c r="A1993">
        <v>30.7</v>
      </c>
      <c r="B1993">
        <v>3</v>
      </c>
      <c r="C1993">
        <v>135.4</v>
      </c>
      <c r="D1993">
        <f t="shared" si="62"/>
        <v>9955</v>
      </c>
      <c r="F1993">
        <f t="shared" si="63"/>
        <v>37.611111111111114</v>
      </c>
    </row>
    <row r="1994" spans="1:6">
      <c r="A1994">
        <v>29</v>
      </c>
      <c r="B1994">
        <v>3</v>
      </c>
      <c r="C1994">
        <v>132.6</v>
      </c>
      <c r="D1994">
        <f t="shared" si="62"/>
        <v>9960</v>
      </c>
      <c r="F1994">
        <f t="shared" si="63"/>
        <v>36.833333333333329</v>
      </c>
    </row>
    <row r="1995" spans="1:6">
      <c r="A1995">
        <v>23.2</v>
      </c>
      <c r="B1995">
        <v>3</v>
      </c>
      <c r="C1995">
        <v>128.4</v>
      </c>
      <c r="D1995">
        <f t="shared" si="62"/>
        <v>9965</v>
      </c>
      <c r="F1995">
        <f t="shared" si="63"/>
        <v>35.666666666666664</v>
      </c>
    </row>
    <row r="1996" spans="1:6">
      <c r="A1996">
        <v>23.2</v>
      </c>
      <c r="B1996">
        <v>3</v>
      </c>
      <c r="C1996">
        <v>125.5</v>
      </c>
      <c r="D1996">
        <f t="shared" si="62"/>
        <v>9970</v>
      </c>
      <c r="F1996">
        <f t="shared" si="63"/>
        <v>34.861111111111107</v>
      </c>
    </row>
    <row r="1997" spans="1:6">
      <c r="A1997">
        <v>21.4</v>
      </c>
      <c r="B1997">
        <v>3</v>
      </c>
      <c r="C1997">
        <v>121.8</v>
      </c>
      <c r="D1997">
        <f t="shared" si="62"/>
        <v>9975</v>
      </c>
      <c r="F1997">
        <f t="shared" si="63"/>
        <v>33.833333333333329</v>
      </c>
    </row>
    <row r="1998" spans="1:6">
      <c r="A1998">
        <v>16</v>
      </c>
      <c r="B1998">
        <v>3</v>
      </c>
      <c r="C1998">
        <v>118.8</v>
      </c>
      <c r="D1998">
        <f t="shared" si="62"/>
        <v>9980</v>
      </c>
      <c r="F1998">
        <f t="shared" si="63"/>
        <v>33</v>
      </c>
    </row>
    <row r="1999" spans="1:6">
      <c r="A1999">
        <v>16</v>
      </c>
      <c r="B1999">
        <v>3</v>
      </c>
      <c r="C1999">
        <v>115.8</v>
      </c>
      <c r="D1999">
        <f t="shared" si="62"/>
        <v>9985</v>
      </c>
      <c r="F1999">
        <f t="shared" si="63"/>
        <v>32.166666666666664</v>
      </c>
    </row>
    <row r="2000" spans="1:6">
      <c r="A2000">
        <v>12.5</v>
      </c>
      <c r="B2000">
        <v>3</v>
      </c>
      <c r="C2000">
        <v>112.6</v>
      </c>
      <c r="D2000">
        <f t="shared" si="62"/>
        <v>9990</v>
      </c>
      <c r="F2000">
        <f t="shared" si="63"/>
        <v>31.277777777777775</v>
      </c>
    </row>
    <row r="2001" spans="1:6">
      <c r="A2001">
        <v>3.6</v>
      </c>
      <c r="B2001">
        <v>3</v>
      </c>
      <c r="C2001">
        <v>111.3</v>
      </c>
      <c r="D2001">
        <f t="shared" si="62"/>
        <v>9995</v>
      </c>
      <c r="F2001">
        <f t="shared" si="63"/>
        <v>30.916666666666664</v>
      </c>
    </row>
    <row r="2002" spans="1:6">
      <c r="A2002">
        <v>5.3</v>
      </c>
      <c r="B2002">
        <v>3</v>
      </c>
      <c r="C2002">
        <v>109</v>
      </c>
      <c r="D2002">
        <f t="shared" si="62"/>
        <v>10000</v>
      </c>
      <c r="F2002">
        <f t="shared" si="63"/>
        <v>30.277777777777779</v>
      </c>
    </row>
    <row r="2003" spans="1:6">
      <c r="A2003">
        <v>8.9</v>
      </c>
      <c r="B2003">
        <v>3</v>
      </c>
      <c r="C2003">
        <v>106.8</v>
      </c>
      <c r="D2003">
        <f t="shared" si="62"/>
        <v>10005</v>
      </c>
      <c r="F2003">
        <f t="shared" si="63"/>
        <v>29.666666666666664</v>
      </c>
    </row>
    <row r="2004" spans="1:6">
      <c r="A2004">
        <v>7.1</v>
      </c>
      <c r="B2004">
        <v>3</v>
      </c>
      <c r="C2004">
        <v>105.1</v>
      </c>
      <c r="D2004">
        <f t="shared" si="62"/>
        <v>10010</v>
      </c>
      <c r="F2004">
        <f t="shared" si="63"/>
        <v>29.194444444444443</v>
      </c>
    </row>
    <row r="2005" spans="1:6">
      <c r="A2005">
        <v>5.3</v>
      </c>
      <c r="B2005">
        <v>3</v>
      </c>
      <c r="C2005">
        <v>102.2</v>
      </c>
      <c r="D2005">
        <f t="shared" si="62"/>
        <v>10015</v>
      </c>
      <c r="F2005">
        <f t="shared" si="63"/>
        <v>28.388888888888889</v>
      </c>
    </row>
    <row r="2006" spans="1:6">
      <c r="A2006">
        <v>0</v>
      </c>
      <c r="B2006">
        <v>3</v>
      </c>
      <c r="C2006">
        <v>100.4</v>
      </c>
      <c r="D2006">
        <f t="shared" si="62"/>
        <v>10020</v>
      </c>
      <c r="F2006">
        <f t="shared" si="63"/>
        <v>27.888888888888889</v>
      </c>
    </row>
    <row r="2007" spans="1:6">
      <c r="A2007">
        <v>0</v>
      </c>
      <c r="B2007">
        <v>3</v>
      </c>
      <c r="C2007">
        <v>99.6</v>
      </c>
      <c r="D2007">
        <f t="shared" si="62"/>
        <v>10025</v>
      </c>
      <c r="F2007">
        <f t="shared" si="63"/>
        <v>27.666666666666664</v>
      </c>
    </row>
    <row r="2008" spans="1:6">
      <c r="A2008">
        <v>0</v>
      </c>
      <c r="B2008">
        <v>3</v>
      </c>
      <c r="C2008">
        <v>98.4</v>
      </c>
      <c r="D2008">
        <f t="shared" si="62"/>
        <v>10030</v>
      </c>
      <c r="F2008">
        <f t="shared" si="63"/>
        <v>27.333333333333336</v>
      </c>
    </row>
    <row r="2009" spans="1:6">
      <c r="A2009">
        <v>0</v>
      </c>
      <c r="B2009">
        <v>3</v>
      </c>
      <c r="C2009">
        <v>96.9</v>
      </c>
      <c r="D2009">
        <f t="shared" si="62"/>
        <v>10035</v>
      </c>
      <c r="F2009">
        <f t="shared" si="63"/>
        <v>26.916666666666668</v>
      </c>
    </row>
    <row r="2010" spans="1:6">
      <c r="A2010">
        <v>0</v>
      </c>
      <c r="B2010">
        <v>3</v>
      </c>
      <c r="C2010">
        <v>97.1</v>
      </c>
      <c r="D2010">
        <f t="shared" si="62"/>
        <v>10040</v>
      </c>
      <c r="F2010">
        <f t="shared" si="63"/>
        <v>26.972222222222221</v>
      </c>
    </row>
    <row r="2011" spans="1:6">
      <c r="A2011">
        <v>0</v>
      </c>
      <c r="B2011">
        <v>3</v>
      </c>
      <c r="C2011">
        <v>96.9</v>
      </c>
      <c r="D2011">
        <f t="shared" si="62"/>
        <v>10045</v>
      </c>
      <c r="F2011">
        <f t="shared" si="63"/>
        <v>26.916666666666668</v>
      </c>
    </row>
    <row r="2012" spans="1:6">
      <c r="A2012">
        <v>0</v>
      </c>
      <c r="B2012">
        <v>3</v>
      </c>
      <c r="C2012">
        <v>95.1</v>
      </c>
      <c r="D2012">
        <f t="shared" si="62"/>
        <v>10050</v>
      </c>
      <c r="F2012">
        <f t="shared" si="63"/>
        <v>26.416666666666664</v>
      </c>
    </row>
    <row r="2013" spans="1:6">
      <c r="A2013">
        <v>0</v>
      </c>
      <c r="B2013">
        <v>3</v>
      </c>
      <c r="C2013">
        <v>94.8</v>
      </c>
      <c r="D2013">
        <f t="shared" si="62"/>
        <v>10055</v>
      </c>
      <c r="F2013">
        <f t="shared" si="63"/>
        <v>26.333333333333332</v>
      </c>
    </row>
    <row r="2014" spans="1:6">
      <c r="A2014">
        <v>0</v>
      </c>
      <c r="B2014">
        <v>3</v>
      </c>
      <c r="C2014">
        <v>94.2</v>
      </c>
      <c r="D2014">
        <f t="shared" si="62"/>
        <v>10060</v>
      </c>
      <c r="F2014">
        <f t="shared" si="63"/>
        <v>26.166666666666668</v>
      </c>
    </row>
    <row r="2015" spans="1:6">
      <c r="A2015">
        <v>0</v>
      </c>
      <c r="B2015">
        <v>3</v>
      </c>
      <c r="C2015">
        <v>94.6</v>
      </c>
      <c r="D2015">
        <f t="shared" si="62"/>
        <v>10065</v>
      </c>
      <c r="F2015">
        <f t="shared" si="63"/>
        <v>26.277777777777775</v>
      </c>
    </row>
    <row r="2016" spans="1:6">
      <c r="A2016">
        <v>0</v>
      </c>
      <c r="B2016">
        <v>3</v>
      </c>
      <c r="C2016">
        <v>96.1</v>
      </c>
      <c r="D2016">
        <f t="shared" si="62"/>
        <v>10070</v>
      </c>
      <c r="F2016">
        <f t="shared" si="63"/>
        <v>26.694444444444443</v>
      </c>
    </row>
    <row r="2017" spans="1:6">
      <c r="A2017">
        <v>0</v>
      </c>
      <c r="B2017">
        <v>3</v>
      </c>
      <c r="C2017">
        <v>98.6</v>
      </c>
      <c r="D2017">
        <f t="shared" si="62"/>
        <v>10075</v>
      </c>
      <c r="F2017">
        <f t="shared" si="63"/>
        <v>27.388888888888886</v>
      </c>
    </row>
    <row r="2018" spans="1:6">
      <c r="A2018">
        <v>0</v>
      </c>
      <c r="B2018">
        <v>3</v>
      </c>
      <c r="C2018">
        <v>100.7</v>
      </c>
      <c r="D2018">
        <f t="shared" si="62"/>
        <v>10080</v>
      </c>
      <c r="F2018">
        <f t="shared" si="63"/>
        <v>27.972222222222221</v>
      </c>
    </row>
    <row r="2019" spans="1:6">
      <c r="A2019">
        <v>0</v>
      </c>
      <c r="B2019">
        <v>3</v>
      </c>
      <c r="C2019">
        <v>102.5</v>
      </c>
      <c r="D2019">
        <f t="shared" si="62"/>
        <v>10085</v>
      </c>
      <c r="F2019">
        <f t="shared" si="63"/>
        <v>28.472222222222221</v>
      </c>
    </row>
    <row r="2020" spans="1:6">
      <c r="A2020">
        <v>0</v>
      </c>
      <c r="B2020">
        <v>3</v>
      </c>
      <c r="C2020">
        <v>104.6</v>
      </c>
      <c r="D2020">
        <f t="shared" si="62"/>
        <v>10090</v>
      </c>
      <c r="F2020">
        <f t="shared" si="63"/>
        <v>29.055555555555554</v>
      </c>
    </row>
    <row r="2021" spans="1:6">
      <c r="A2021">
        <v>0</v>
      </c>
      <c r="B2021">
        <v>3</v>
      </c>
      <c r="C2021">
        <v>106.2</v>
      </c>
      <c r="D2021">
        <f t="shared" si="62"/>
        <v>10095</v>
      </c>
      <c r="F2021">
        <f t="shared" si="63"/>
        <v>29.5</v>
      </c>
    </row>
    <row r="2022" spans="1:6">
      <c r="A2022">
        <v>0</v>
      </c>
      <c r="B2022">
        <v>3</v>
      </c>
      <c r="C2022">
        <v>107.9</v>
      </c>
      <c r="D2022">
        <f t="shared" si="62"/>
        <v>10100</v>
      </c>
      <c r="F2022">
        <f t="shared" si="63"/>
        <v>29.972222222222221</v>
      </c>
    </row>
    <row r="2023" spans="1:6">
      <c r="A2023">
        <v>0</v>
      </c>
      <c r="B2023">
        <v>3</v>
      </c>
      <c r="C2023">
        <v>109.7</v>
      </c>
      <c r="D2023">
        <f t="shared" si="62"/>
        <v>10105</v>
      </c>
      <c r="F2023">
        <f t="shared" si="63"/>
        <v>30.472222222222221</v>
      </c>
    </row>
    <row r="2024" spans="1:6">
      <c r="A2024">
        <v>0</v>
      </c>
      <c r="B2024">
        <v>3</v>
      </c>
      <c r="C2024">
        <v>111.7</v>
      </c>
      <c r="D2024">
        <f t="shared" si="62"/>
        <v>10110</v>
      </c>
      <c r="F2024">
        <f t="shared" si="63"/>
        <v>31.027777777777779</v>
      </c>
    </row>
    <row r="2025" spans="1:6">
      <c r="A2025">
        <v>0</v>
      </c>
      <c r="B2025">
        <v>3</v>
      </c>
      <c r="C2025">
        <v>112.6</v>
      </c>
      <c r="D2025">
        <f t="shared" si="62"/>
        <v>10115</v>
      </c>
      <c r="F2025">
        <f t="shared" si="63"/>
        <v>31.277777777777775</v>
      </c>
    </row>
    <row r="2026" spans="1:6">
      <c r="A2026">
        <v>0</v>
      </c>
      <c r="B2026">
        <v>3</v>
      </c>
      <c r="C2026">
        <v>113</v>
      </c>
      <c r="D2026">
        <f t="shared" si="62"/>
        <v>10120</v>
      </c>
      <c r="F2026">
        <f t="shared" si="63"/>
        <v>31.388888888888889</v>
      </c>
    </row>
    <row r="2027" spans="1:6">
      <c r="A2027">
        <v>0</v>
      </c>
      <c r="B2027">
        <v>3</v>
      </c>
      <c r="C2027">
        <v>113.5</v>
      </c>
      <c r="D2027">
        <f t="shared" si="62"/>
        <v>10125</v>
      </c>
      <c r="F2027">
        <f t="shared" si="63"/>
        <v>31.527777777777779</v>
      </c>
    </row>
    <row r="2028" spans="1:6">
      <c r="A2028">
        <v>0</v>
      </c>
      <c r="B2028">
        <v>3</v>
      </c>
      <c r="C2028">
        <v>114</v>
      </c>
      <c r="D2028">
        <f t="shared" si="62"/>
        <v>10130</v>
      </c>
      <c r="F2028">
        <f t="shared" si="63"/>
        <v>31.666666666666664</v>
      </c>
    </row>
    <row r="2029" spans="1:6">
      <c r="A2029">
        <v>0</v>
      </c>
      <c r="B2029">
        <v>3</v>
      </c>
      <c r="C2029">
        <v>113.9</v>
      </c>
      <c r="D2029">
        <f t="shared" si="62"/>
        <v>10135</v>
      </c>
      <c r="F2029">
        <f t="shared" si="63"/>
        <v>31.638888888888889</v>
      </c>
    </row>
    <row r="2030" spans="1:6">
      <c r="A2030">
        <v>0</v>
      </c>
      <c r="B2030">
        <v>3</v>
      </c>
      <c r="C2030">
        <v>114</v>
      </c>
      <c r="D2030">
        <f t="shared" si="62"/>
        <v>10140</v>
      </c>
      <c r="F2030">
        <f t="shared" si="63"/>
        <v>31.666666666666664</v>
      </c>
    </row>
    <row r="2031" spans="1:6">
      <c r="A2031">
        <v>0</v>
      </c>
      <c r="B2031">
        <v>3</v>
      </c>
      <c r="C2031">
        <v>113.8</v>
      </c>
      <c r="D2031">
        <f t="shared" si="62"/>
        <v>10145</v>
      </c>
      <c r="F2031">
        <f t="shared" si="63"/>
        <v>31.611111111111111</v>
      </c>
    </row>
    <row r="2032" spans="1:6">
      <c r="A2032">
        <v>0</v>
      </c>
      <c r="B2032">
        <v>3</v>
      </c>
      <c r="C2032">
        <v>113.8</v>
      </c>
      <c r="D2032">
        <f t="shared" si="62"/>
        <v>10150</v>
      </c>
      <c r="F2032">
        <f t="shared" si="63"/>
        <v>31.611111111111111</v>
      </c>
    </row>
    <row r="2033" spans="1:6">
      <c r="A2033">
        <v>0</v>
      </c>
      <c r="B2033">
        <v>3</v>
      </c>
      <c r="C2033">
        <v>114.8</v>
      </c>
      <c r="D2033">
        <f t="shared" si="62"/>
        <v>10155</v>
      </c>
      <c r="F2033">
        <f t="shared" si="63"/>
        <v>31.888888888888886</v>
      </c>
    </row>
    <row r="2034" spans="1:6">
      <c r="A2034">
        <v>0</v>
      </c>
      <c r="B2034">
        <v>3</v>
      </c>
      <c r="C2034">
        <v>116.1</v>
      </c>
      <c r="D2034">
        <f t="shared" si="62"/>
        <v>10160</v>
      </c>
      <c r="F2034">
        <f t="shared" si="63"/>
        <v>32.25</v>
      </c>
    </row>
    <row r="2035" spans="1:6">
      <c r="A2035">
        <v>0</v>
      </c>
      <c r="B2035">
        <v>3</v>
      </c>
      <c r="C2035">
        <v>117.8</v>
      </c>
      <c r="D2035">
        <f t="shared" si="62"/>
        <v>10165</v>
      </c>
      <c r="F2035">
        <f t="shared" si="63"/>
        <v>32.722222222222221</v>
      </c>
    </row>
    <row r="2036" spans="1:6">
      <c r="A2036">
        <v>0</v>
      </c>
      <c r="B2036">
        <v>3</v>
      </c>
      <c r="C2036">
        <v>120</v>
      </c>
      <c r="D2036">
        <f t="shared" si="62"/>
        <v>10170</v>
      </c>
      <c r="F2036">
        <f t="shared" si="63"/>
        <v>33.333333333333336</v>
      </c>
    </row>
    <row r="2037" spans="1:6">
      <c r="A2037">
        <v>0</v>
      </c>
      <c r="B2037">
        <v>3</v>
      </c>
      <c r="C2037">
        <v>122.5</v>
      </c>
      <c r="D2037">
        <f t="shared" si="62"/>
        <v>10175</v>
      </c>
      <c r="F2037">
        <f t="shared" si="63"/>
        <v>34.027777777777779</v>
      </c>
    </row>
    <row r="2038" spans="1:6">
      <c r="A2038">
        <v>0</v>
      </c>
      <c r="B2038">
        <v>3</v>
      </c>
      <c r="C2038">
        <v>124.9</v>
      </c>
      <c r="D2038">
        <f t="shared" si="62"/>
        <v>10180</v>
      </c>
      <c r="F2038">
        <f t="shared" si="63"/>
        <v>34.694444444444443</v>
      </c>
    </row>
    <row r="2039" spans="1:6">
      <c r="A2039">
        <v>0</v>
      </c>
      <c r="B2039">
        <v>3</v>
      </c>
      <c r="C2039">
        <v>127.2</v>
      </c>
      <c r="D2039">
        <f t="shared" si="62"/>
        <v>10185</v>
      </c>
      <c r="F2039">
        <f t="shared" si="63"/>
        <v>35.333333333333336</v>
      </c>
    </row>
    <row r="2040" spans="1:6">
      <c r="A2040">
        <v>0</v>
      </c>
      <c r="B2040">
        <v>3</v>
      </c>
      <c r="C2040">
        <v>130.30000000000001</v>
      </c>
      <c r="D2040">
        <f t="shared" si="62"/>
        <v>10190</v>
      </c>
      <c r="F2040">
        <f t="shared" si="63"/>
        <v>36.19444444444445</v>
      </c>
    </row>
    <row r="2041" spans="1:6">
      <c r="A2041">
        <v>0</v>
      </c>
      <c r="B2041">
        <v>3</v>
      </c>
      <c r="C2041">
        <v>132.6</v>
      </c>
      <c r="D2041">
        <f t="shared" si="62"/>
        <v>10195</v>
      </c>
      <c r="F2041">
        <f t="shared" si="63"/>
        <v>36.833333333333329</v>
      </c>
    </row>
    <row r="2042" spans="1:6">
      <c r="A2042">
        <v>0</v>
      </c>
      <c r="B2042">
        <v>3</v>
      </c>
      <c r="C2042">
        <v>136</v>
      </c>
      <c r="D2042">
        <f t="shared" si="62"/>
        <v>10200</v>
      </c>
      <c r="F2042">
        <f t="shared" si="63"/>
        <v>37.777777777777779</v>
      </c>
    </row>
    <row r="2043" spans="1:6">
      <c r="A2043">
        <v>0</v>
      </c>
      <c r="B2043">
        <v>3</v>
      </c>
      <c r="C2043">
        <v>138.9</v>
      </c>
      <c r="D2043">
        <f t="shared" si="62"/>
        <v>10205</v>
      </c>
      <c r="F2043">
        <f t="shared" si="63"/>
        <v>38.583333333333336</v>
      </c>
    </row>
    <row r="2044" spans="1:6">
      <c r="A2044">
        <v>0</v>
      </c>
      <c r="B2044">
        <v>3</v>
      </c>
      <c r="C2044">
        <v>141.6</v>
      </c>
      <c r="D2044">
        <f t="shared" si="62"/>
        <v>10210</v>
      </c>
      <c r="F2044">
        <f t="shared" si="63"/>
        <v>39.333333333333329</v>
      </c>
    </row>
    <row r="2045" spans="1:6">
      <c r="A2045">
        <v>0</v>
      </c>
      <c r="B2045">
        <v>3</v>
      </c>
      <c r="C2045">
        <v>143.9</v>
      </c>
      <c r="D2045">
        <f t="shared" si="62"/>
        <v>10215</v>
      </c>
      <c r="F2045">
        <f t="shared" si="63"/>
        <v>39.972222222222221</v>
      </c>
    </row>
    <row r="2046" spans="1:6">
      <c r="A2046">
        <v>0</v>
      </c>
      <c r="B2046">
        <v>3</v>
      </c>
      <c r="C2046">
        <v>146.69999999999999</v>
      </c>
      <c r="D2046">
        <f t="shared" si="62"/>
        <v>10220</v>
      </c>
      <c r="F2046">
        <f t="shared" si="63"/>
        <v>40.749999999999993</v>
      </c>
    </row>
    <row r="2047" spans="1:6">
      <c r="A2047">
        <v>0</v>
      </c>
      <c r="B2047">
        <v>3</v>
      </c>
      <c r="C2047">
        <v>149.19999999999999</v>
      </c>
      <c r="D2047">
        <f t="shared" si="62"/>
        <v>10225</v>
      </c>
      <c r="F2047">
        <f t="shared" si="63"/>
        <v>41.444444444444443</v>
      </c>
    </row>
    <row r="2048" spans="1:6">
      <c r="A2048">
        <v>0</v>
      </c>
      <c r="B2048">
        <v>3</v>
      </c>
      <c r="C2048">
        <v>151.69999999999999</v>
      </c>
      <c r="D2048">
        <f t="shared" si="62"/>
        <v>10230</v>
      </c>
      <c r="F2048">
        <f t="shared" si="63"/>
        <v>42.138888888888886</v>
      </c>
    </row>
    <row r="2049" spans="1:6">
      <c r="A2049">
        <v>0</v>
      </c>
      <c r="B2049">
        <v>3</v>
      </c>
      <c r="C2049">
        <v>154.6</v>
      </c>
      <c r="D2049">
        <f t="shared" si="62"/>
        <v>10235</v>
      </c>
      <c r="F2049">
        <f t="shared" si="63"/>
        <v>42.944444444444443</v>
      </c>
    </row>
    <row r="2050" spans="1:6">
      <c r="A2050">
        <v>0</v>
      </c>
      <c r="B2050">
        <v>3</v>
      </c>
      <c r="C2050">
        <v>156.1</v>
      </c>
      <c r="D2050">
        <f t="shared" si="62"/>
        <v>10240</v>
      </c>
      <c r="F2050">
        <f t="shared" si="63"/>
        <v>43.361111111111107</v>
      </c>
    </row>
    <row r="2051" spans="1:6">
      <c r="A2051">
        <v>0</v>
      </c>
      <c r="B2051">
        <v>3</v>
      </c>
      <c r="C2051">
        <v>160.6</v>
      </c>
      <c r="D2051">
        <f t="shared" ref="D2051:D2114" si="64">(ROW()-2)*5</f>
        <v>10245</v>
      </c>
      <c r="F2051">
        <f t="shared" ref="F2051:F2114" si="65">C2051/3.6</f>
        <v>44.611111111111107</v>
      </c>
    </row>
    <row r="2052" spans="1:6">
      <c r="A2052">
        <v>0</v>
      </c>
      <c r="B2052">
        <v>3</v>
      </c>
      <c r="C2052">
        <v>161.69999999999999</v>
      </c>
      <c r="D2052">
        <f t="shared" si="64"/>
        <v>10250</v>
      </c>
      <c r="F2052">
        <f t="shared" si="65"/>
        <v>44.916666666666664</v>
      </c>
    </row>
    <row r="2053" spans="1:6">
      <c r="A2053">
        <v>0</v>
      </c>
      <c r="B2053">
        <v>3</v>
      </c>
      <c r="C2053">
        <v>164.4</v>
      </c>
      <c r="D2053">
        <f t="shared" si="64"/>
        <v>10255</v>
      </c>
      <c r="F2053">
        <f t="shared" si="65"/>
        <v>45.666666666666664</v>
      </c>
    </row>
    <row r="2054" spans="1:6">
      <c r="A2054">
        <v>0</v>
      </c>
      <c r="B2054">
        <v>3</v>
      </c>
      <c r="C2054">
        <v>165.6</v>
      </c>
      <c r="D2054">
        <f t="shared" si="64"/>
        <v>10260</v>
      </c>
      <c r="F2054">
        <f t="shared" si="65"/>
        <v>46</v>
      </c>
    </row>
    <row r="2055" spans="1:6">
      <c r="A2055">
        <v>0</v>
      </c>
      <c r="B2055">
        <v>3</v>
      </c>
      <c r="C2055">
        <v>168.9</v>
      </c>
      <c r="D2055">
        <f t="shared" si="64"/>
        <v>10265</v>
      </c>
      <c r="F2055">
        <f t="shared" si="65"/>
        <v>46.916666666666664</v>
      </c>
    </row>
    <row r="2056" spans="1:6">
      <c r="A2056">
        <v>0</v>
      </c>
      <c r="B2056">
        <v>3</v>
      </c>
      <c r="C2056">
        <v>170.2</v>
      </c>
      <c r="D2056">
        <f t="shared" si="64"/>
        <v>10270</v>
      </c>
      <c r="F2056">
        <f t="shared" si="65"/>
        <v>47.277777777777771</v>
      </c>
    </row>
    <row r="2057" spans="1:6">
      <c r="A2057">
        <v>0</v>
      </c>
      <c r="B2057">
        <v>3</v>
      </c>
      <c r="C2057">
        <v>172.6</v>
      </c>
      <c r="D2057">
        <f t="shared" si="64"/>
        <v>10275</v>
      </c>
      <c r="F2057">
        <f t="shared" si="65"/>
        <v>47.944444444444443</v>
      </c>
    </row>
    <row r="2058" spans="1:6">
      <c r="A2058">
        <v>0</v>
      </c>
      <c r="B2058">
        <v>3</v>
      </c>
      <c r="C2058">
        <v>176.3</v>
      </c>
      <c r="D2058">
        <f t="shared" si="64"/>
        <v>10280</v>
      </c>
      <c r="F2058">
        <f t="shared" si="65"/>
        <v>48.972222222222221</v>
      </c>
    </row>
    <row r="2059" spans="1:6">
      <c r="A2059">
        <v>0</v>
      </c>
      <c r="B2059">
        <v>3</v>
      </c>
      <c r="C2059">
        <v>177.9</v>
      </c>
      <c r="D2059">
        <f t="shared" si="64"/>
        <v>10285</v>
      </c>
      <c r="F2059">
        <f t="shared" si="65"/>
        <v>49.416666666666664</v>
      </c>
    </row>
    <row r="2060" spans="1:6">
      <c r="A2060">
        <v>0</v>
      </c>
      <c r="B2060">
        <v>3</v>
      </c>
      <c r="C2060">
        <v>180.3</v>
      </c>
      <c r="D2060">
        <f t="shared" si="64"/>
        <v>10290</v>
      </c>
      <c r="F2060">
        <f t="shared" si="65"/>
        <v>50.083333333333336</v>
      </c>
    </row>
    <row r="2061" spans="1:6">
      <c r="A2061">
        <v>0</v>
      </c>
      <c r="B2061">
        <v>3</v>
      </c>
      <c r="C2061">
        <v>182.9</v>
      </c>
      <c r="D2061">
        <f t="shared" si="64"/>
        <v>10295</v>
      </c>
      <c r="F2061">
        <f t="shared" si="65"/>
        <v>50.805555555555557</v>
      </c>
    </row>
    <row r="2062" spans="1:6">
      <c r="A2062">
        <v>0</v>
      </c>
      <c r="B2062">
        <v>3.1</v>
      </c>
      <c r="C2062">
        <v>183.4</v>
      </c>
      <c r="D2062">
        <f t="shared" si="64"/>
        <v>10300</v>
      </c>
      <c r="F2062">
        <f t="shared" si="65"/>
        <v>50.944444444444443</v>
      </c>
    </row>
    <row r="2063" spans="1:6">
      <c r="A2063">
        <v>0</v>
      </c>
      <c r="B2063">
        <v>4</v>
      </c>
      <c r="C2063">
        <v>184.6</v>
      </c>
      <c r="D2063">
        <f t="shared" si="64"/>
        <v>10305</v>
      </c>
      <c r="F2063">
        <f t="shared" si="65"/>
        <v>51.277777777777771</v>
      </c>
    </row>
    <row r="2064" spans="1:6">
      <c r="A2064">
        <v>0</v>
      </c>
      <c r="B2064">
        <v>4</v>
      </c>
      <c r="C2064">
        <v>185</v>
      </c>
      <c r="D2064">
        <f t="shared" si="64"/>
        <v>10310</v>
      </c>
      <c r="F2064">
        <f t="shared" si="65"/>
        <v>51.388888888888886</v>
      </c>
    </row>
    <row r="2065" spans="1:6">
      <c r="A2065">
        <v>0</v>
      </c>
      <c r="B2065">
        <v>4</v>
      </c>
      <c r="C2065">
        <v>187.1</v>
      </c>
      <c r="D2065">
        <f t="shared" si="64"/>
        <v>10315</v>
      </c>
      <c r="F2065">
        <f t="shared" si="65"/>
        <v>51.972222222222221</v>
      </c>
    </row>
    <row r="2066" spans="1:6">
      <c r="A2066">
        <v>0</v>
      </c>
      <c r="B2066">
        <v>4</v>
      </c>
      <c r="C2066">
        <v>188.3</v>
      </c>
      <c r="D2066">
        <f t="shared" si="64"/>
        <v>10320</v>
      </c>
      <c r="F2066">
        <f t="shared" si="65"/>
        <v>52.305555555555557</v>
      </c>
    </row>
    <row r="2067" spans="1:6">
      <c r="A2067">
        <v>0</v>
      </c>
      <c r="B2067">
        <v>4</v>
      </c>
      <c r="C2067">
        <v>189.6</v>
      </c>
      <c r="D2067">
        <f t="shared" si="64"/>
        <v>10325</v>
      </c>
      <c r="F2067">
        <f t="shared" si="65"/>
        <v>52.666666666666664</v>
      </c>
    </row>
    <row r="2068" spans="1:6">
      <c r="A2068">
        <v>0</v>
      </c>
      <c r="B2068">
        <v>4</v>
      </c>
      <c r="C2068">
        <v>191.9</v>
      </c>
      <c r="D2068">
        <f t="shared" si="64"/>
        <v>10330</v>
      </c>
      <c r="F2068">
        <f t="shared" si="65"/>
        <v>53.305555555555557</v>
      </c>
    </row>
    <row r="2069" spans="1:6">
      <c r="A2069">
        <v>0</v>
      </c>
      <c r="B2069">
        <v>4</v>
      </c>
      <c r="C2069">
        <v>194.2</v>
      </c>
      <c r="D2069">
        <f t="shared" si="64"/>
        <v>10335</v>
      </c>
      <c r="F2069">
        <f t="shared" si="65"/>
        <v>53.944444444444443</v>
      </c>
    </row>
    <row r="2070" spans="1:6">
      <c r="A2070">
        <v>0</v>
      </c>
      <c r="B2070">
        <v>4</v>
      </c>
      <c r="C2070">
        <v>194.7</v>
      </c>
      <c r="D2070">
        <f t="shared" si="64"/>
        <v>10340</v>
      </c>
      <c r="F2070">
        <f t="shared" si="65"/>
        <v>54.083333333333329</v>
      </c>
    </row>
    <row r="2071" spans="1:6">
      <c r="A2071">
        <v>0</v>
      </c>
      <c r="B2071">
        <v>4</v>
      </c>
      <c r="C2071">
        <v>196.9</v>
      </c>
      <c r="D2071">
        <f t="shared" si="64"/>
        <v>10345</v>
      </c>
      <c r="F2071">
        <f t="shared" si="65"/>
        <v>54.694444444444443</v>
      </c>
    </row>
    <row r="2072" spans="1:6">
      <c r="A2072">
        <v>0</v>
      </c>
      <c r="B2072">
        <v>4</v>
      </c>
      <c r="C2072">
        <v>198.1</v>
      </c>
      <c r="D2072">
        <f t="shared" si="64"/>
        <v>10350</v>
      </c>
      <c r="F2072">
        <f t="shared" si="65"/>
        <v>55.027777777777771</v>
      </c>
    </row>
    <row r="2073" spans="1:6">
      <c r="A2073">
        <v>0</v>
      </c>
      <c r="B2073">
        <v>4</v>
      </c>
      <c r="C2073">
        <v>199.8</v>
      </c>
      <c r="D2073">
        <f t="shared" si="64"/>
        <v>10355</v>
      </c>
      <c r="F2073">
        <f t="shared" si="65"/>
        <v>55.5</v>
      </c>
    </row>
    <row r="2074" spans="1:6">
      <c r="A2074">
        <v>0</v>
      </c>
      <c r="B2074">
        <v>4</v>
      </c>
      <c r="C2074">
        <v>201.4</v>
      </c>
      <c r="D2074">
        <f t="shared" si="64"/>
        <v>10360</v>
      </c>
      <c r="F2074">
        <f t="shared" si="65"/>
        <v>55.944444444444443</v>
      </c>
    </row>
    <row r="2075" spans="1:6">
      <c r="A2075">
        <v>0</v>
      </c>
      <c r="B2075">
        <v>4</v>
      </c>
      <c r="C2075">
        <v>202.8</v>
      </c>
      <c r="D2075">
        <f t="shared" si="64"/>
        <v>10365</v>
      </c>
      <c r="F2075">
        <f t="shared" si="65"/>
        <v>56.333333333333336</v>
      </c>
    </row>
    <row r="2076" spans="1:6">
      <c r="A2076">
        <v>0</v>
      </c>
      <c r="B2076">
        <v>4</v>
      </c>
      <c r="C2076">
        <v>203</v>
      </c>
      <c r="D2076">
        <f t="shared" si="64"/>
        <v>10370</v>
      </c>
      <c r="F2076">
        <f t="shared" si="65"/>
        <v>56.388888888888886</v>
      </c>
    </row>
    <row r="2077" spans="1:6">
      <c r="A2077">
        <v>0</v>
      </c>
      <c r="B2077">
        <v>4</v>
      </c>
      <c r="C2077">
        <v>204.3</v>
      </c>
      <c r="D2077">
        <f t="shared" si="64"/>
        <v>10375</v>
      </c>
      <c r="F2077">
        <f t="shared" si="65"/>
        <v>56.75</v>
      </c>
    </row>
    <row r="2078" spans="1:6">
      <c r="A2078">
        <v>0</v>
      </c>
      <c r="B2078">
        <v>4</v>
      </c>
      <c r="C2078">
        <v>205.9</v>
      </c>
      <c r="D2078">
        <f t="shared" si="64"/>
        <v>10380</v>
      </c>
      <c r="F2078">
        <f t="shared" si="65"/>
        <v>57.194444444444443</v>
      </c>
    </row>
    <row r="2079" spans="1:6">
      <c r="A2079">
        <v>0</v>
      </c>
      <c r="B2079">
        <v>4</v>
      </c>
      <c r="C2079">
        <v>207.7</v>
      </c>
      <c r="D2079">
        <f t="shared" si="64"/>
        <v>10385</v>
      </c>
      <c r="F2079">
        <f t="shared" si="65"/>
        <v>57.694444444444443</v>
      </c>
    </row>
    <row r="2080" spans="1:6">
      <c r="A2080">
        <v>0</v>
      </c>
      <c r="B2080">
        <v>4</v>
      </c>
      <c r="C2080">
        <v>209.1</v>
      </c>
      <c r="D2080">
        <f t="shared" si="64"/>
        <v>10390</v>
      </c>
      <c r="F2080">
        <f t="shared" si="65"/>
        <v>58.083333333333329</v>
      </c>
    </row>
    <row r="2081" spans="1:6">
      <c r="A2081">
        <v>0</v>
      </c>
      <c r="B2081">
        <v>4</v>
      </c>
      <c r="C2081">
        <v>209.8</v>
      </c>
      <c r="D2081">
        <f t="shared" si="64"/>
        <v>10395</v>
      </c>
      <c r="F2081">
        <f t="shared" si="65"/>
        <v>58.277777777777779</v>
      </c>
    </row>
    <row r="2082" spans="1:6">
      <c r="A2082">
        <v>0</v>
      </c>
      <c r="B2082">
        <v>4</v>
      </c>
      <c r="C2082">
        <v>210.8</v>
      </c>
      <c r="D2082">
        <f t="shared" si="64"/>
        <v>10400</v>
      </c>
      <c r="F2082">
        <f t="shared" si="65"/>
        <v>58.555555555555557</v>
      </c>
    </row>
    <row r="2083" spans="1:6">
      <c r="A2083">
        <v>0</v>
      </c>
      <c r="B2083">
        <v>4</v>
      </c>
      <c r="C2083">
        <v>213</v>
      </c>
      <c r="D2083">
        <f t="shared" si="64"/>
        <v>10405</v>
      </c>
      <c r="F2083">
        <f t="shared" si="65"/>
        <v>59.166666666666664</v>
      </c>
    </row>
    <row r="2084" spans="1:6">
      <c r="A2084">
        <v>0</v>
      </c>
      <c r="B2084">
        <v>4</v>
      </c>
      <c r="C2084">
        <v>214.4</v>
      </c>
      <c r="D2084">
        <f t="shared" si="64"/>
        <v>10410</v>
      </c>
      <c r="F2084">
        <f t="shared" si="65"/>
        <v>59.555555555555557</v>
      </c>
    </row>
    <row r="2085" spans="1:6">
      <c r="A2085">
        <v>0</v>
      </c>
      <c r="B2085">
        <v>4</v>
      </c>
      <c r="C2085">
        <v>215.7</v>
      </c>
      <c r="D2085">
        <f t="shared" si="64"/>
        <v>10415</v>
      </c>
      <c r="F2085">
        <f t="shared" si="65"/>
        <v>59.916666666666664</v>
      </c>
    </row>
    <row r="2086" spans="1:6">
      <c r="A2086">
        <v>0</v>
      </c>
      <c r="B2086">
        <v>4</v>
      </c>
      <c r="C2086">
        <v>216.1</v>
      </c>
      <c r="D2086">
        <f t="shared" si="64"/>
        <v>10420</v>
      </c>
      <c r="F2086">
        <f t="shared" si="65"/>
        <v>60.027777777777771</v>
      </c>
    </row>
    <row r="2087" spans="1:6">
      <c r="A2087">
        <v>0</v>
      </c>
      <c r="B2087">
        <v>4</v>
      </c>
      <c r="C2087">
        <v>218.2</v>
      </c>
      <c r="D2087">
        <f t="shared" si="64"/>
        <v>10425</v>
      </c>
      <c r="F2087">
        <f t="shared" si="65"/>
        <v>60.611111111111107</v>
      </c>
    </row>
    <row r="2088" spans="1:6">
      <c r="A2088">
        <v>0</v>
      </c>
      <c r="B2088">
        <v>4</v>
      </c>
      <c r="C2088">
        <v>219.8</v>
      </c>
      <c r="D2088">
        <f t="shared" si="64"/>
        <v>10430</v>
      </c>
      <c r="F2088">
        <f t="shared" si="65"/>
        <v>61.055555555555557</v>
      </c>
    </row>
    <row r="2089" spans="1:6">
      <c r="A2089">
        <v>0</v>
      </c>
      <c r="B2089">
        <v>5</v>
      </c>
      <c r="C2089">
        <v>219.8</v>
      </c>
      <c r="D2089">
        <f t="shared" si="64"/>
        <v>10435</v>
      </c>
      <c r="F2089">
        <f t="shared" si="65"/>
        <v>61.055555555555557</v>
      </c>
    </row>
    <row r="2090" spans="1:6">
      <c r="A2090">
        <v>0</v>
      </c>
      <c r="B2090">
        <v>5</v>
      </c>
      <c r="C2090">
        <v>220.1</v>
      </c>
      <c r="D2090">
        <f t="shared" si="64"/>
        <v>10440</v>
      </c>
      <c r="F2090">
        <f t="shared" si="65"/>
        <v>61.138888888888886</v>
      </c>
    </row>
    <row r="2091" spans="1:6">
      <c r="A2091">
        <v>0</v>
      </c>
      <c r="B2091">
        <v>5</v>
      </c>
      <c r="C2091">
        <v>220.1</v>
      </c>
      <c r="D2091">
        <f t="shared" si="64"/>
        <v>10445</v>
      </c>
      <c r="F2091">
        <f t="shared" si="65"/>
        <v>61.138888888888886</v>
      </c>
    </row>
    <row r="2092" spans="1:6">
      <c r="A2092">
        <v>0</v>
      </c>
      <c r="B2092">
        <v>5</v>
      </c>
      <c r="C2092">
        <v>220.8</v>
      </c>
      <c r="D2092">
        <f t="shared" si="64"/>
        <v>10450</v>
      </c>
      <c r="F2092">
        <f t="shared" si="65"/>
        <v>61.333333333333336</v>
      </c>
    </row>
    <row r="2093" spans="1:6">
      <c r="A2093">
        <v>0</v>
      </c>
      <c r="B2093">
        <v>5</v>
      </c>
      <c r="C2093">
        <v>221.2</v>
      </c>
      <c r="D2093">
        <f t="shared" si="64"/>
        <v>10455</v>
      </c>
      <c r="F2093">
        <f t="shared" si="65"/>
        <v>61.444444444444443</v>
      </c>
    </row>
    <row r="2094" spans="1:6">
      <c r="A2094">
        <v>0</v>
      </c>
      <c r="B2094">
        <v>5</v>
      </c>
      <c r="C2094">
        <v>222.9</v>
      </c>
      <c r="D2094">
        <f t="shared" si="64"/>
        <v>10460</v>
      </c>
      <c r="F2094">
        <f t="shared" si="65"/>
        <v>61.916666666666664</v>
      </c>
    </row>
    <row r="2095" spans="1:6">
      <c r="A2095">
        <v>0</v>
      </c>
      <c r="B2095">
        <v>5</v>
      </c>
      <c r="C2095">
        <v>223.7</v>
      </c>
      <c r="D2095">
        <f t="shared" si="64"/>
        <v>10465</v>
      </c>
      <c r="F2095">
        <f t="shared" si="65"/>
        <v>62.138888888888886</v>
      </c>
    </row>
    <row r="2096" spans="1:6">
      <c r="A2096">
        <v>0</v>
      </c>
      <c r="B2096">
        <v>5</v>
      </c>
      <c r="C2096">
        <v>224.3</v>
      </c>
      <c r="D2096">
        <f t="shared" si="64"/>
        <v>10470</v>
      </c>
      <c r="F2096">
        <f t="shared" si="65"/>
        <v>62.305555555555557</v>
      </c>
    </row>
    <row r="2097" spans="1:6">
      <c r="A2097">
        <v>0</v>
      </c>
      <c r="B2097">
        <v>5</v>
      </c>
      <c r="C2097">
        <v>222.8</v>
      </c>
      <c r="D2097">
        <f t="shared" si="64"/>
        <v>10475</v>
      </c>
      <c r="F2097">
        <f t="shared" si="65"/>
        <v>61.888888888888893</v>
      </c>
    </row>
    <row r="2098" spans="1:6">
      <c r="A2098">
        <v>0</v>
      </c>
      <c r="B2098">
        <v>5</v>
      </c>
      <c r="C2098">
        <v>220.6</v>
      </c>
      <c r="D2098">
        <f t="shared" si="64"/>
        <v>10480</v>
      </c>
      <c r="F2098">
        <f t="shared" si="65"/>
        <v>61.277777777777771</v>
      </c>
    </row>
    <row r="2099" spans="1:6">
      <c r="A2099">
        <v>0</v>
      </c>
      <c r="B2099">
        <v>5</v>
      </c>
      <c r="C2099">
        <v>219.3</v>
      </c>
      <c r="D2099">
        <f t="shared" si="64"/>
        <v>10485</v>
      </c>
      <c r="F2099">
        <f t="shared" si="65"/>
        <v>60.916666666666671</v>
      </c>
    </row>
    <row r="2100" spans="1:6">
      <c r="A2100">
        <v>0</v>
      </c>
      <c r="B2100">
        <v>5</v>
      </c>
      <c r="C2100">
        <v>217.2</v>
      </c>
      <c r="D2100">
        <f t="shared" si="64"/>
        <v>10490</v>
      </c>
      <c r="F2100">
        <f t="shared" si="65"/>
        <v>60.333333333333329</v>
      </c>
    </row>
    <row r="2101" spans="1:6">
      <c r="A2101">
        <v>0</v>
      </c>
      <c r="B2101">
        <v>5</v>
      </c>
      <c r="C2101">
        <v>214.5</v>
      </c>
      <c r="D2101">
        <f t="shared" si="64"/>
        <v>10495</v>
      </c>
      <c r="F2101">
        <f t="shared" si="65"/>
        <v>59.583333333333329</v>
      </c>
    </row>
    <row r="2102" spans="1:6">
      <c r="A2102">
        <v>0</v>
      </c>
      <c r="B2102">
        <v>5</v>
      </c>
      <c r="C2102">
        <v>228.1</v>
      </c>
      <c r="D2102">
        <f t="shared" si="64"/>
        <v>10500</v>
      </c>
      <c r="F2102">
        <f t="shared" si="65"/>
        <v>63.361111111111107</v>
      </c>
    </row>
    <row r="2103" spans="1:6">
      <c r="A2103">
        <v>0</v>
      </c>
      <c r="B2103">
        <v>5</v>
      </c>
      <c r="C2103">
        <v>229</v>
      </c>
      <c r="D2103">
        <f t="shared" si="64"/>
        <v>10505</v>
      </c>
      <c r="F2103">
        <f t="shared" si="65"/>
        <v>63.611111111111107</v>
      </c>
    </row>
    <row r="2104" spans="1:6">
      <c r="A2104">
        <v>3.6</v>
      </c>
      <c r="B2104">
        <v>5</v>
      </c>
      <c r="C2104">
        <v>227.5</v>
      </c>
      <c r="D2104">
        <f t="shared" si="64"/>
        <v>10510</v>
      </c>
      <c r="F2104">
        <f t="shared" si="65"/>
        <v>63.194444444444443</v>
      </c>
    </row>
    <row r="2105" spans="1:6">
      <c r="A2105">
        <v>21.4</v>
      </c>
      <c r="B2105">
        <v>5</v>
      </c>
      <c r="C2105">
        <v>225.8</v>
      </c>
      <c r="D2105">
        <f t="shared" si="64"/>
        <v>10515</v>
      </c>
      <c r="F2105">
        <f t="shared" si="65"/>
        <v>62.722222222222221</v>
      </c>
    </row>
    <row r="2106" spans="1:6">
      <c r="A2106">
        <v>30.7</v>
      </c>
      <c r="B2106">
        <v>5</v>
      </c>
      <c r="C2106">
        <v>222.4</v>
      </c>
      <c r="D2106">
        <f t="shared" si="64"/>
        <v>10520</v>
      </c>
      <c r="F2106">
        <f t="shared" si="65"/>
        <v>61.777777777777779</v>
      </c>
    </row>
    <row r="2107" spans="1:6">
      <c r="A2107">
        <v>29</v>
      </c>
      <c r="B2107">
        <v>5</v>
      </c>
      <c r="C2107">
        <v>220.3</v>
      </c>
      <c r="D2107">
        <f t="shared" si="64"/>
        <v>10525</v>
      </c>
      <c r="F2107">
        <f t="shared" si="65"/>
        <v>61.194444444444443</v>
      </c>
    </row>
    <row r="2108" spans="1:6">
      <c r="A2108">
        <v>26.7</v>
      </c>
      <c r="B2108">
        <v>5</v>
      </c>
      <c r="C2108">
        <v>216.8</v>
      </c>
      <c r="D2108">
        <f t="shared" si="64"/>
        <v>10530</v>
      </c>
      <c r="F2108">
        <f t="shared" si="65"/>
        <v>60.222222222222221</v>
      </c>
    </row>
    <row r="2109" spans="1:6">
      <c r="A2109">
        <v>26.7</v>
      </c>
      <c r="B2109">
        <v>5</v>
      </c>
      <c r="C2109">
        <v>214.5</v>
      </c>
      <c r="D2109">
        <f t="shared" si="64"/>
        <v>10535</v>
      </c>
      <c r="F2109">
        <f t="shared" si="65"/>
        <v>59.583333333333329</v>
      </c>
    </row>
    <row r="2110" spans="1:6">
      <c r="A2110">
        <v>23.2</v>
      </c>
      <c r="B2110">
        <v>5</v>
      </c>
      <c r="C2110">
        <v>214.5</v>
      </c>
      <c r="D2110">
        <f t="shared" si="64"/>
        <v>10540</v>
      </c>
      <c r="F2110">
        <f t="shared" si="65"/>
        <v>59.583333333333329</v>
      </c>
    </row>
    <row r="2111" spans="1:6">
      <c r="A2111">
        <v>32.5</v>
      </c>
      <c r="B2111">
        <v>4</v>
      </c>
      <c r="C2111">
        <v>210.8</v>
      </c>
      <c r="D2111">
        <f t="shared" si="64"/>
        <v>10545</v>
      </c>
      <c r="F2111">
        <f t="shared" si="65"/>
        <v>58.555555555555557</v>
      </c>
    </row>
    <row r="2112" spans="1:6">
      <c r="A2112">
        <v>32.5</v>
      </c>
      <c r="B2112">
        <v>4</v>
      </c>
      <c r="C2112">
        <v>208.3</v>
      </c>
      <c r="D2112">
        <f t="shared" si="64"/>
        <v>10550</v>
      </c>
      <c r="F2112">
        <f t="shared" si="65"/>
        <v>57.861111111111114</v>
      </c>
    </row>
    <row r="2113" spans="1:6">
      <c r="A2113">
        <v>37.9</v>
      </c>
      <c r="B2113">
        <v>4</v>
      </c>
      <c r="C2113">
        <v>206</v>
      </c>
      <c r="D2113">
        <f t="shared" si="64"/>
        <v>10555</v>
      </c>
      <c r="F2113">
        <f t="shared" si="65"/>
        <v>57.222222222222221</v>
      </c>
    </row>
    <row r="2114" spans="1:6">
      <c r="A2114">
        <v>37.9</v>
      </c>
      <c r="B2114">
        <v>4</v>
      </c>
      <c r="C2114">
        <v>203.8</v>
      </c>
      <c r="D2114">
        <f t="shared" si="64"/>
        <v>10560</v>
      </c>
      <c r="F2114">
        <f t="shared" si="65"/>
        <v>56.611111111111114</v>
      </c>
    </row>
    <row r="2115" spans="1:6">
      <c r="A2115">
        <v>39.6</v>
      </c>
      <c r="B2115">
        <v>4</v>
      </c>
      <c r="C2115">
        <v>199.4</v>
      </c>
      <c r="D2115">
        <f t="shared" ref="D2115:D2178" si="66">(ROW()-2)*5</f>
        <v>10565</v>
      </c>
      <c r="F2115">
        <f t="shared" ref="F2115:F2178" si="67">C2115/3.6</f>
        <v>55.388888888888886</v>
      </c>
    </row>
    <row r="2116" spans="1:6">
      <c r="A2116">
        <v>36.1</v>
      </c>
      <c r="B2116">
        <v>4</v>
      </c>
      <c r="C2116">
        <v>196.9</v>
      </c>
      <c r="D2116">
        <f t="shared" si="66"/>
        <v>10570</v>
      </c>
      <c r="F2116">
        <f t="shared" si="67"/>
        <v>54.694444444444443</v>
      </c>
    </row>
    <row r="2117" spans="1:6">
      <c r="A2117">
        <v>34.299999999999997</v>
      </c>
      <c r="B2117">
        <v>4</v>
      </c>
      <c r="C2117">
        <v>191.6</v>
      </c>
      <c r="D2117">
        <f t="shared" si="66"/>
        <v>10575</v>
      </c>
      <c r="F2117">
        <f t="shared" si="67"/>
        <v>53.222222222222221</v>
      </c>
    </row>
    <row r="2118" spans="1:6">
      <c r="A2118">
        <v>37.9</v>
      </c>
      <c r="B2118">
        <v>4</v>
      </c>
      <c r="C2118">
        <v>190.7</v>
      </c>
      <c r="D2118">
        <f t="shared" si="66"/>
        <v>10580</v>
      </c>
      <c r="F2118">
        <f t="shared" si="67"/>
        <v>52.972222222222214</v>
      </c>
    </row>
    <row r="2119" spans="1:6">
      <c r="A2119">
        <v>37.9</v>
      </c>
      <c r="B2119">
        <v>4</v>
      </c>
      <c r="C2119">
        <v>187.4</v>
      </c>
      <c r="D2119">
        <f t="shared" si="66"/>
        <v>10585</v>
      </c>
      <c r="F2119">
        <f t="shared" si="67"/>
        <v>52.055555555555557</v>
      </c>
    </row>
    <row r="2120" spans="1:6">
      <c r="A2120">
        <v>37.9</v>
      </c>
      <c r="B2120">
        <v>4</v>
      </c>
      <c r="C2120">
        <v>183.8</v>
      </c>
      <c r="D2120">
        <f t="shared" si="66"/>
        <v>10590</v>
      </c>
      <c r="F2120">
        <f t="shared" si="67"/>
        <v>51.055555555555557</v>
      </c>
    </row>
    <row r="2121" spans="1:6">
      <c r="A2121">
        <v>36.1</v>
      </c>
      <c r="B2121">
        <v>4</v>
      </c>
      <c r="C2121">
        <v>181.1</v>
      </c>
      <c r="D2121">
        <f t="shared" si="66"/>
        <v>10595</v>
      </c>
      <c r="F2121">
        <f t="shared" si="67"/>
        <v>50.30555555555555</v>
      </c>
    </row>
    <row r="2122" spans="1:6">
      <c r="A2122">
        <v>37.9</v>
      </c>
      <c r="B2122">
        <v>4</v>
      </c>
      <c r="C2122">
        <v>177.4</v>
      </c>
      <c r="D2122">
        <f t="shared" si="66"/>
        <v>10600</v>
      </c>
      <c r="F2122">
        <f t="shared" si="67"/>
        <v>49.277777777777779</v>
      </c>
    </row>
    <row r="2123" spans="1:6">
      <c r="A2123">
        <v>34.299999999999997</v>
      </c>
      <c r="B2123">
        <v>4</v>
      </c>
      <c r="C2123">
        <v>174.3</v>
      </c>
      <c r="D2123">
        <f t="shared" si="66"/>
        <v>10605</v>
      </c>
      <c r="F2123">
        <f t="shared" si="67"/>
        <v>48.416666666666671</v>
      </c>
    </row>
    <row r="2124" spans="1:6">
      <c r="A2124">
        <v>34.299999999999997</v>
      </c>
      <c r="B2124">
        <v>4</v>
      </c>
      <c r="C2124">
        <v>171.4</v>
      </c>
      <c r="D2124">
        <f t="shared" si="66"/>
        <v>10610</v>
      </c>
      <c r="F2124">
        <f t="shared" si="67"/>
        <v>47.611111111111114</v>
      </c>
    </row>
    <row r="2125" spans="1:6">
      <c r="A2125">
        <v>30.7</v>
      </c>
      <c r="B2125">
        <v>4</v>
      </c>
      <c r="C2125">
        <v>167.7</v>
      </c>
      <c r="D2125">
        <f t="shared" si="66"/>
        <v>10615</v>
      </c>
      <c r="F2125">
        <f t="shared" si="67"/>
        <v>46.583333333333329</v>
      </c>
    </row>
    <row r="2126" spans="1:6">
      <c r="A2126">
        <v>23.2</v>
      </c>
      <c r="B2126">
        <v>4</v>
      </c>
      <c r="C2126">
        <v>163.69999999999999</v>
      </c>
      <c r="D2126">
        <f t="shared" si="66"/>
        <v>10620</v>
      </c>
      <c r="F2126">
        <f t="shared" si="67"/>
        <v>45.472222222222221</v>
      </c>
    </row>
    <row r="2127" spans="1:6">
      <c r="A2127">
        <v>26.7</v>
      </c>
      <c r="B2127">
        <v>3</v>
      </c>
      <c r="C2127">
        <v>162</v>
      </c>
      <c r="D2127">
        <f t="shared" si="66"/>
        <v>10625</v>
      </c>
      <c r="F2127">
        <f t="shared" si="67"/>
        <v>45</v>
      </c>
    </row>
    <row r="2128" spans="1:6">
      <c r="A2128">
        <v>21.4</v>
      </c>
      <c r="B2128">
        <v>3</v>
      </c>
      <c r="C2128">
        <v>159.5</v>
      </c>
      <c r="D2128">
        <f t="shared" si="66"/>
        <v>10630</v>
      </c>
      <c r="F2128">
        <f t="shared" si="67"/>
        <v>44.305555555555557</v>
      </c>
    </row>
    <row r="2129" spans="1:6">
      <c r="A2129">
        <v>16</v>
      </c>
      <c r="B2129">
        <v>3</v>
      </c>
      <c r="C2129">
        <v>156.69999999999999</v>
      </c>
      <c r="D2129">
        <f t="shared" si="66"/>
        <v>10635</v>
      </c>
      <c r="F2129">
        <f t="shared" si="67"/>
        <v>43.527777777777771</v>
      </c>
    </row>
    <row r="2130" spans="1:6">
      <c r="A2130">
        <v>17.8</v>
      </c>
      <c r="B2130">
        <v>3</v>
      </c>
      <c r="C2130">
        <v>154.30000000000001</v>
      </c>
      <c r="D2130">
        <f t="shared" si="66"/>
        <v>10640</v>
      </c>
      <c r="F2130">
        <f t="shared" si="67"/>
        <v>42.861111111111114</v>
      </c>
    </row>
    <row r="2131" spans="1:6">
      <c r="A2131">
        <v>17.8</v>
      </c>
      <c r="B2131">
        <v>3</v>
      </c>
      <c r="C2131">
        <v>151.19999999999999</v>
      </c>
      <c r="D2131">
        <f t="shared" si="66"/>
        <v>10645</v>
      </c>
      <c r="F2131">
        <f t="shared" si="67"/>
        <v>41.999999999999993</v>
      </c>
    </row>
    <row r="2132" spans="1:6">
      <c r="A2132">
        <v>16</v>
      </c>
      <c r="B2132">
        <v>3</v>
      </c>
      <c r="C2132">
        <v>148.19999999999999</v>
      </c>
      <c r="D2132">
        <f t="shared" si="66"/>
        <v>10650</v>
      </c>
      <c r="F2132">
        <f t="shared" si="67"/>
        <v>41.166666666666664</v>
      </c>
    </row>
    <row r="2133" spans="1:6">
      <c r="A2133">
        <v>12.5</v>
      </c>
      <c r="B2133">
        <v>3</v>
      </c>
      <c r="C2133">
        <v>145.69999999999999</v>
      </c>
      <c r="D2133">
        <f t="shared" si="66"/>
        <v>10655</v>
      </c>
      <c r="F2133">
        <f t="shared" si="67"/>
        <v>40.472222222222221</v>
      </c>
    </row>
    <row r="2134" spans="1:6">
      <c r="A2134">
        <v>26.7</v>
      </c>
      <c r="B2134">
        <v>3</v>
      </c>
      <c r="C2134">
        <v>142.9</v>
      </c>
      <c r="D2134">
        <f t="shared" si="66"/>
        <v>10660</v>
      </c>
      <c r="F2134">
        <f t="shared" si="67"/>
        <v>39.694444444444443</v>
      </c>
    </row>
    <row r="2135" spans="1:6">
      <c r="A2135">
        <v>34.299999999999997</v>
      </c>
      <c r="B2135">
        <v>3</v>
      </c>
      <c r="C2135">
        <v>139</v>
      </c>
      <c r="D2135">
        <f t="shared" si="66"/>
        <v>10665</v>
      </c>
      <c r="F2135">
        <f t="shared" si="67"/>
        <v>38.611111111111107</v>
      </c>
    </row>
    <row r="2136" spans="1:6">
      <c r="A2136">
        <v>29</v>
      </c>
      <c r="B2136">
        <v>3</v>
      </c>
      <c r="C2136">
        <v>136.5</v>
      </c>
      <c r="D2136">
        <f t="shared" si="66"/>
        <v>10670</v>
      </c>
      <c r="F2136">
        <f t="shared" si="67"/>
        <v>37.916666666666664</v>
      </c>
    </row>
    <row r="2137" spans="1:6">
      <c r="A2137">
        <v>34.299999999999997</v>
      </c>
      <c r="B2137">
        <v>3</v>
      </c>
      <c r="C2137">
        <v>132.30000000000001</v>
      </c>
      <c r="D2137">
        <f t="shared" si="66"/>
        <v>10675</v>
      </c>
      <c r="F2137">
        <f t="shared" si="67"/>
        <v>36.75</v>
      </c>
    </row>
    <row r="2138" spans="1:6">
      <c r="A2138">
        <v>32.5</v>
      </c>
      <c r="B2138">
        <v>3</v>
      </c>
      <c r="C2138">
        <v>128.30000000000001</v>
      </c>
      <c r="D2138">
        <f t="shared" si="66"/>
        <v>10680</v>
      </c>
      <c r="F2138">
        <f t="shared" si="67"/>
        <v>35.638888888888893</v>
      </c>
    </row>
    <row r="2139" spans="1:6">
      <c r="A2139">
        <v>34.299999999999997</v>
      </c>
      <c r="B2139">
        <v>3</v>
      </c>
      <c r="C2139">
        <v>125.8</v>
      </c>
      <c r="D2139">
        <f t="shared" si="66"/>
        <v>10685</v>
      </c>
      <c r="F2139">
        <f t="shared" si="67"/>
        <v>34.944444444444443</v>
      </c>
    </row>
    <row r="2140" spans="1:6">
      <c r="A2140">
        <v>30.7</v>
      </c>
      <c r="B2140">
        <v>3</v>
      </c>
      <c r="C2140">
        <v>121.6</v>
      </c>
      <c r="D2140">
        <f t="shared" si="66"/>
        <v>10690</v>
      </c>
      <c r="F2140">
        <f t="shared" si="67"/>
        <v>33.777777777777779</v>
      </c>
    </row>
    <row r="2141" spans="1:6">
      <c r="A2141">
        <v>26.7</v>
      </c>
      <c r="B2141">
        <v>3</v>
      </c>
      <c r="C2141">
        <v>118.6</v>
      </c>
      <c r="D2141">
        <f t="shared" si="66"/>
        <v>10695</v>
      </c>
      <c r="F2141">
        <f t="shared" si="67"/>
        <v>32.944444444444443</v>
      </c>
    </row>
    <row r="2142" spans="1:6">
      <c r="A2142">
        <v>23.2</v>
      </c>
      <c r="B2142">
        <v>3</v>
      </c>
      <c r="C2142">
        <v>115.5</v>
      </c>
      <c r="D2142">
        <f t="shared" si="66"/>
        <v>10700</v>
      </c>
      <c r="F2142">
        <f t="shared" si="67"/>
        <v>32.083333333333336</v>
      </c>
    </row>
    <row r="2143" spans="1:6">
      <c r="A2143">
        <v>24.9</v>
      </c>
      <c r="B2143">
        <v>3</v>
      </c>
      <c r="C2143">
        <v>111.1</v>
      </c>
      <c r="D2143">
        <f t="shared" si="66"/>
        <v>10705</v>
      </c>
      <c r="F2143">
        <f t="shared" si="67"/>
        <v>30.861111111111107</v>
      </c>
    </row>
    <row r="2144" spans="1:6">
      <c r="A2144">
        <v>23.2</v>
      </c>
      <c r="B2144">
        <v>3</v>
      </c>
      <c r="C2144">
        <v>108.3</v>
      </c>
      <c r="D2144">
        <f t="shared" si="66"/>
        <v>10710</v>
      </c>
      <c r="F2144">
        <f t="shared" si="67"/>
        <v>30.083333333333332</v>
      </c>
    </row>
    <row r="2145" spans="1:6">
      <c r="A2145">
        <v>19.600000000000001</v>
      </c>
      <c r="B2145">
        <v>2</v>
      </c>
      <c r="C2145">
        <v>105.6</v>
      </c>
      <c r="D2145">
        <f t="shared" si="66"/>
        <v>10715</v>
      </c>
      <c r="F2145">
        <f t="shared" si="67"/>
        <v>29.333333333333332</v>
      </c>
    </row>
    <row r="2146" spans="1:6">
      <c r="A2146">
        <v>16</v>
      </c>
      <c r="B2146">
        <v>2</v>
      </c>
      <c r="C2146">
        <v>103.4</v>
      </c>
      <c r="D2146">
        <f t="shared" si="66"/>
        <v>10720</v>
      </c>
      <c r="F2146">
        <f t="shared" si="67"/>
        <v>28.722222222222221</v>
      </c>
    </row>
    <row r="2147" spans="1:6">
      <c r="A2147">
        <v>8.9</v>
      </c>
      <c r="B2147">
        <v>2</v>
      </c>
      <c r="C2147">
        <v>100.4</v>
      </c>
      <c r="D2147">
        <f t="shared" si="66"/>
        <v>10725</v>
      </c>
      <c r="F2147">
        <f t="shared" si="67"/>
        <v>27.888888888888889</v>
      </c>
    </row>
    <row r="2148" spans="1:6">
      <c r="A2148">
        <v>7.1</v>
      </c>
      <c r="B2148">
        <v>2</v>
      </c>
      <c r="C2148">
        <v>98.1</v>
      </c>
      <c r="D2148">
        <f t="shared" si="66"/>
        <v>10730</v>
      </c>
      <c r="F2148">
        <f t="shared" si="67"/>
        <v>27.249999999999996</v>
      </c>
    </row>
    <row r="2149" spans="1:6">
      <c r="A2149">
        <v>10.7</v>
      </c>
      <c r="B2149">
        <v>2</v>
      </c>
      <c r="C2149">
        <v>95.4</v>
      </c>
      <c r="D2149">
        <f t="shared" si="66"/>
        <v>10735</v>
      </c>
      <c r="F2149">
        <f t="shared" si="67"/>
        <v>26.5</v>
      </c>
    </row>
    <row r="2150" spans="1:6">
      <c r="A2150">
        <v>12.5</v>
      </c>
      <c r="B2150">
        <v>2</v>
      </c>
      <c r="C2150">
        <v>92.6</v>
      </c>
      <c r="D2150">
        <f t="shared" si="66"/>
        <v>10740</v>
      </c>
      <c r="F2150">
        <f t="shared" si="67"/>
        <v>25.722222222222221</v>
      </c>
    </row>
    <row r="2151" spans="1:6">
      <c r="A2151">
        <v>3.6</v>
      </c>
      <c r="B2151">
        <v>2</v>
      </c>
      <c r="C2151">
        <v>90.8</v>
      </c>
      <c r="D2151">
        <f t="shared" si="66"/>
        <v>10745</v>
      </c>
      <c r="F2151">
        <f t="shared" si="67"/>
        <v>25.222222222222221</v>
      </c>
    </row>
    <row r="2152" spans="1:6">
      <c r="A2152">
        <v>8.9</v>
      </c>
      <c r="B2152">
        <v>2</v>
      </c>
      <c r="C2152">
        <v>89.1</v>
      </c>
      <c r="D2152">
        <f t="shared" si="66"/>
        <v>10750</v>
      </c>
      <c r="F2152">
        <f t="shared" si="67"/>
        <v>24.749999999999996</v>
      </c>
    </row>
    <row r="2153" spans="1:6">
      <c r="A2153">
        <v>7.1</v>
      </c>
      <c r="B2153">
        <v>2</v>
      </c>
      <c r="C2153">
        <v>86.8</v>
      </c>
      <c r="D2153">
        <f t="shared" si="66"/>
        <v>10755</v>
      </c>
      <c r="F2153">
        <f t="shared" si="67"/>
        <v>24.111111111111111</v>
      </c>
    </row>
    <row r="2154" spans="1:6">
      <c r="A2154">
        <v>1.8</v>
      </c>
      <c r="B2154">
        <v>2</v>
      </c>
      <c r="C2154">
        <v>85.3</v>
      </c>
      <c r="D2154">
        <f t="shared" si="66"/>
        <v>10760</v>
      </c>
      <c r="F2154">
        <f t="shared" si="67"/>
        <v>23.694444444444443</v>
      </c>
    </row>
    <row r="2155" spans="1:6">
      <c r="A2155">
        <v>0</v>
      </c>
      <c r="B2155">
        <v>2</v>
      </c>
      <c r="C2155">
        <v>83.4</v>
      </c>
      <c r="D2155">
        <f t="shared" si="66"/>
        <v>10765</v>
      </c>
      <c r="F2155">
        <f t="shared" si="67"/>
        <v>23.166666666666668</v>
      </c>
    </row>
    <row r="2156" spans="1:6">
      <c r="A2156">
        <v>0</v>
      </c>
      <c r="B2156">
        <v>2</v>
      </c>
      <c r="C2156">
        <v>81.3</v>
      </c>
      <c r="D2156">
        <f t="shared" si="66"/>
        <v>10770</v>
      </c>
      <c r="F2156">
        <f t="shared" si="67"/>
        <v>22.583333333333332</v>
      </c>
    </row>
    <row r="2157" spans="1:6">
      <c r="A2157">
        <v>0</v>
      </c>
      <c r="B2157">
        <v>2</v>
      </c>
      <c r="C2157">
        <v>79.3</v>
      </c>
      <c r="D2157">
        <f t="shared" si="66"/>
        <v>10775</v>
      </c>
      <c r="F2157">
        <f t="shared" si="67"/>
        <v>22.027777777777775</v>
      </c>
    </row>
    <row r="2158" spans="1:6">
      <c r="A2158">
        <v>0</v>
      </c>
      <c r="B2158">
        <v>2</v>
      </c>
      <c r="C2158">
        <v>78.7</v>
      </c>
      <c r="D2158">
        <f t="shared" si="66"/>
        <v>10780</v>
      </c>
      <c r="F2158">
        <f t="shared" si="67"/>
        <v>21.861111111111111</v>
      </c>
    </row>
    <row r="2159" spans="1:6">
      <c r="A2159">
        <v>0</v>
      </c>
      <c r="B2159">
        <v>2</v>
      </c>
      <c r="C2159">
        <v>78.900000000000006</v>
      </c>
      <c r="D2159">
        <f t="shared" si="66"/>
        <v>10785</v>
      </c>
      <c r="F2159">
        <f t="shared" si="67"/>
        <v>21.916666666666668</v>
      </c>
    </row>
    <row r="2160" spans="1:6">
      <c r="A2160">
        <v>0</v>
      </c>
      <c r="B2160">
        <v>2</v>
      </c>
      <c r="C2160">
        <v>80.400000000000006</v>
      </c>
      <c r="D2160">
        <f t="shared" si="66"/>
        <v>10790</v>
      </c>
      <c r="F2160">
        <f t="shared" si="67"/>
        <v>22.333333333333336</v>
      </c>
    </row>
    <row r="2161" spans="1:6">
      <c r="A2161">
        <v>0</v>
      </c>
      <c r="B2161">
        <v>2</v>
      </c>
      <c r="C2161">
        <v>81.400000000000006</v>
      </c>
      <c r="D2161">
        <f t="shared" si="66"/>
        <v>10795</v>
      </c>
      <c r="F2161">
        <f t="shared" si="67"/>
        <v>22.611111111111111</v>
      </c>
    </row>
    <row r="2162" spans="1:6">
      <c r="A2162">
        <v>0</v>
      </c>
      <c r="B2162">
        <v>2</v>
      </c>
      <c r="C2162">
        <v>81.8</v>
      </c>
      <c r="D2162">
        <f t="shared" si="66"/>
        <v>10800</v>
      </c>
      <c r="F2162">
        <f t="shared" si="67"/>
        <v>22.722222222222221</v>
      </c>
    </row>
    <row r="2163" spans="1:6">
      <c r="A2163">
        <v>0</v>
      </c>
      <c r="B2163">
        <v>2</v>
      </c>
      <c r="C2163">
        <v>86.3</v>
      </c>
      <c r="D2163">
        <f t="shared" si="66"/>
        <v>10805</v>
      </c>
      <c r="F2163">
        <f t="shared" si="67"/>
        <v>23.972222222222221</v>
      </c>
    </row>
    <row r="2164" spans="1:6">
      <c r="A2164">
        <v>0</v>
      </c>
      <c r="B2164">
        <v>2</v>
      </c>
      <c r="C2164">
        <v>90.8</v>
      </c>
      <c r="D2164">
        <f t="shared" si="66"/>
        <v>10810</v>
      </c>
      <c r="F2164">
        <f t="shared" si="67"/>
        <v>25.222222222222221</v>
      </c>
    </row>
    <row r="2165" spans="1:6">
      <c r="A2165">
        <v>0</v>
      </c>
      <c r="B2165">
        <v>2</v>
      </c>
      <c r="C2165">
        <v>94.6</v>
      </c>
      <c r="D2165">
        <f t="shared" si="66"/>
        <v>10815</v>
      </c>
      <c r="F2165">
        <f t="shared" si="67"/>
        <v>26.277777777777775</v>
      </c>
    </row>
    <row r="2166" spans="1:6">
      <c r="A2166">
        <v>0</v>
      </c>
      <c r="B2166">
        <v>2</v>
      </c>
      <c r="C2166">
        <v>96.9</v>
      </c>
      <c r="D2166">
        <f t="shared" si="66"/>
        <v>10820</v>
      </c>
      <c r="F2166">
        <f t="shared" si="67"/>
        <v>26.916666666666668</v>
      </c>
    </row>
    <row r="2167" spans="1:6">
      <c r="A2167">
        <v>0</v>
      </c>
      <c r="B2167">
        <v>2</v>
      </c>
      <c r="C2167">
        <v>98.4</v>
      </c>
      <c r="D2167">
        <f t="shared" si="66"/>
        <v>10825</v>
      </c>
      <c r="F2167">
        <f t="shared" si="67"/>
        <v>27.333333333333336</v>
      </c>
    </row>
    <row r="2168" spans="1:6">
      <c r="A2168">
        <v>0</v>
      </c>
      <c r="B2168">
        <v>2</v>
      </c>
      <c r="C2168">
        <v>101.5</v>
      </c>
      <c r="D2168">
        <f t="shared" si="66"/>
        <v>10830</v>
      </c>
      <c r="F2168">
        <f t="shared" si="67"/>
        <v>28.194444444444443</v>
      </c>
    </row>
    <row r="2169" spans="1:6">
      <c r="A2169">
        <v>0</v>
      </c>
      <c r="B2169">
        <v>2</v>
      </c>
      <c r="C2169">
        <v>102.4</v>
      </c>
      <c r="D2169">
        <f t="shared" si="66"/>
        <v>10835</v>
      </c>
      <c r="F2169">
        <f t="shared" si="67"/>
        <v>28.444444444444446</v>
      </c>
    </row>
    <row r="2170" spans="1:6">
      <c r="A2170">
        <v>0</v>
      </c>
      <c r="B2170">
        <v>2</v>
      </c>
      <c r="C2170">
        <v>106.1</v>
      </c>
      <c r="D2170">
        <f t="shared" si="66"/>
        <v>10840</v>
      </c>
      <c r="F2170">
        <f t="shared" si="67"/>
        <v>29.472222222222221</v>
      </c>
    </row>
    <row r="2171" spans="1:6">
      <c r="A2171">
        <v>0</v>
      </c>
      <c r="B2171">
        <v>2</v>
      </c>
      <c r="C2171">
        <v>107.6</v>
      </c>
      <c r="D2171">
        <f t="shared" si="66"/>
        <v>10845</v>
      </c>
      <c r="F2171">
        <f t="shared" si="67"/>
        <v>29.888888888888886</v>
      </c>
    </row>
    <row r="2172" spans="1:6">
      <c r="A2172">
        <v>0</v>
      </c>
      <c r="B2172">
        <v>2</v>
      </c>
      <c r="C2172">
        <v>109.8</v>
      </c>
      <c r="D2172">
        <f t="shared" si="66"/>
        <v>10850</v>
      </c>
      <c r="F2172">
        <f t="shared" si="67"/>
        <v>30.5</v>
      </c>
    </row>
    <row r="2173" spans="1:6">
      <c r="A2173">
        <v>0</v>
      </c>
      <c r="B2173">
        <v>2</v>
      </c>
      <c r="C2173">
        <v>112.5</v>
      </c>
      <c r="D2173">
        <f t="shared" si="66"/>
        <v>10855</v>
      </c>
      <c r="F2173">
        <f t="shared" si="67"/>
        <v>31.25</v>
      </c>
    </row>
    <row r="2174" spans="1:6">
      <c r="A2174">
        <v>0</v>
      </c>
      <c r="B2174">
        <v>2</v>
      </c>
      <c r="C2174">
        <v>115.9</v>
      </c>
      <c r="D2174">
        <f t="shared" si="66"/>
        <v>10860</v>
      </c>
      <c r="F2174">
        <f t="shared" si="67"/>
        <v>32.194444444444443</v>
      </c>
    </row>
    <row r="2175" spans="1:6">
      <c r="A2175">
        <v>0</v>
      </c>
      <c r="B2175">
        <v>2</v>
      </c>
      <c r="C2175">
        <v>118.4</v>
      </c>
      <c r="D2175">
        <f t="shared" si="66"/>
        <v>10865</v>
      </c>
      <c r="F2175">
        <f t="shared" si="67"/>
        <v>32.888888888888893</v>
      </c>
    </row>
    <row r="2176" spans="1:6">
      <c r="A2176">
        <v>0</v>
      </c>
      <c r="B2176">
        <v>2</v>
      </c>
      <c r="C2176">
        <v>120.9</v>
      </c>
      <c r="D2176">
        <f t="shared" si="66"/>
        <v>10870</v>
      </c>
      <c r="F2176">
        <f t="shared" si="67"/>
        <v>33.583333333333336</v>
      </c>
    </row>
    <row r="2177" spans="1:6">
      <c r="A2177">
        <v>0</v>
      </c>
      <c r="B2177">
        <v>2</v>
      </c>
      <c r="C2177">
        <v>123.7</v>
      </c>
      <c r="D2177">
        <f t="shared" si="66"/>
        <v>10875</v>
      </c>
      <c r="F2177">
        <f t="shared" si="67"/>
        <v>34.361111111111114</v>
      </c>
    </row>
    <row r="2178" spans="1:6">
      <c r="A2178">
        <v>0</v>
      </c>
      <c r="B2178">
        <v>2</v>
      </c>
      <c r="C2178">
        <v>126.5</v>
      </c>
      <c r="D2178">
        <f t="shared" si="66"/>
        <v>10880</v>
      </c>
      <c r="F2178">
        <f t="shared" si="67"/>
        <v>35.138888888888886</v>
      </c>
    </row>
    <row r="2179" spans="1:6">
      <c r="A2179">
        <v>0</v>
      </c>
      <c r="B2179">
        <v>2</v>
      </c>
      <c r="C2179">
        <v>129.19999999999999</v>
      </c>
      <c r="D2179">
        <f t="shared" ref="D2179:D2242" si="68">(ROW()-2)*5</f>
        <v>10885</v>
      </c>
      <c r="F2179">
        <f t="shared" ref="F2179:F2242" si="69">C2179/3.6</f>
        <v>35.888888888888886</v>
      </c>
    </row>
    <row r="2180" spans="1:6">
      <c r="A2180">
        <v>0</v>
      </c>
      <c r="B2180">
        <v>2</v>
      </c>
      <c r="C2180">
        <v>131.1</v>
      </c>
      <c r="D2180">
        <f t="shared" si="68"/>
        <v>10890</v>
      </c>
      <c r="F2180">
        <f t="shared" si="69"/>
        <v>36.416666666666664</v>
      </c>
    </row>
    <row r="2181" spans="1:6">
      <c r="A2181">
        <v>0</v>
      </c>
      <c r="B2181">
        <v>2</v>
      </c>
      <c r="C2181">
        <v>133.4</v>
      </c>
      <c r="D2181">
        <f t="shared" si="68"/>
        <v>10895</v>
      </c>
      <c r="F2181">
        <f t="shared" si="69"/>
        <v>37.055555555555557</v>
      </c>
    </row>
    <row r="2182" spans="1:6">
      <c r="A2182">
        <v>0</v>
      </c>
      <c r="B2182">
        <v>2</v>
      </c>
      <c r="C2182">
        <v>134.9</v>
      </c>
      <c r="D2182">
        <f t="shared" si="68"/>
        <v>10900</v>
      </c>
      <c r="F2182">
        <f t="shared" si="69"/>
        <v>37.472222222222221</v>
      </c>
    </row>
    <row r="2183" spans="1:6">
      <c r="A2183">
        <v>0</v>
      </c>
      <c r="B2183">
        <v>2</v>
      </c>
      <c r="C2183">
        <v>132.9</v>
      </c>
      <c r="D2183">
        <f t="shared" si="68"/>
        <v>10905</v>
      </c>
      <c r="F2183">
        <f t="shared" si="69"/>
        <v>36.916666666666664</v>
      </c>
    </row>
    <row r="2184" spans="1:6">
      <c r="A2184">
        <v>0</v>
      </c>
      <c r="B2184">
        <v>2</v>
      </c>
      <c r="C2184">
        <v>130.1</v>
      </c>
      <c r="D2184">
        <f t="shared" si="68"/>
        <v>10910</v>
      </c>
      <c r="F2184">
        <f t="shared" si="69"/>
        <v>36.138888888888886</v>
      </c>
    </row>
    <row r="2185" spans="1:6">
      <c r="A2185">
        <v>0</v>
      </c>
      <c r="B2185">
        <v>3</v>
      </c>
      <c r="C2185">
        <v>145.30000000000001</v>
      </c>
      <c r="D2185">
        <f t="shared" si="68"/>
        <v>10915</v>
      </c>
      <c r="F2185">
        <f t="shared" si="69"/>
        <v>40.361111111111114</v>
      </c>
    </row>
    <row r="2186" spans="1:6">
      <c r="A2186">
        <v>0</v>
      </c>
      <c r="B2186">
        <v>3</v>
      </c>
      <c r="C2186">
        <v>150.5</v>
      </c>
      <c r="D2186">
        <f t="shared" si="68"/>
        <v>10920</v>
      </c>
      <c r="F2186">
        <f t="shared" si="69"/>
        <v>41.805555555555557</v>
      </c>
    </row>
    <row r="2187" spans="1:6">
      <c r="A2187">
        <v>0</v>
      </c>
      <c r="B2187">
        <v>3</v>
      </c>
      <c r="C2187">
        <v>152.19999999999999</v>
      </c>
      <c r="D2187">
        <f t="shared" si="68"/>
        <v>10925</v>
      </c>
      <c r="F2187">
        <f t="shared" si="69"/>
        <v>42.277777777777771</v>
      </c>
    </row>
    <row r="2188" spans="1:6">
      <c r="A2188">
        <v>0</v>
      </c>
      <c r="B2188">
        <v>3</v>
      </c>
      <c r="C2188">
        <v>154.4</v>
      </c>
      <c r="D2188">
        <f t="shared" si="68"/>
        <v>10930</v>
      </c>
      <c r="F2188">
        <f t="shared" si="69"/>
        <v>42.888888888888893</v>
      </c>
    </row>
    <row r="2189" spans="1:6">
      <c r="A2189">
        <v>0</v>
      </c>
      <c r="B2189">
        <v>3</v>
      </c>
      <c r="C2189">
        <v>156.80000000000001</v>
      </c>
      <c r="D2189">
        <f t="shared" si="68"/>
        <v>10935</v>
      </c>
      <c r="F2189">
        <f t="shared" si="69"/>
        <v>43.555555555555557</v>
      </c>
    </row>
    <row r="2190" spans="1:6">
      <c r="A2190">
        <v>0</v>
      </c>
      <c r="B2190">
        <v>3</v>
      </c>
      <c r="C2190">
        <v>160.5</v>
      </c>
      <c r="D2190">
        <f t="shared" si="68"/>
        <v>10940</v>
      </c>
      <c r="F2190">
        <f t="shared" si="69"/>
        <v>44.583333333333336</v>
      </c>
    </row>
    <row r="2191" spans="1:6">
      <c r="A2191">
        <v>0</v>
      </c>
      <c r="B2191">
        <v>3</v>
      </c>
      <c r="C2191">
        <v>163.19999999999999</v>
      </c>
      <c r="D2191">
        <f t="shared" si="68"/>
        <v>10945</v>
      </c>
      <c r="F2191">
        <f t="shared" si="69"/>
        <v>45.333333333333329</v>
      </c>
    </row>
    <row r="2192" spans="1:6">
      <c r="A2192">
        <v>0</v>
      </c>
      <c r="B2192">
        <v>3</v>
      </c>
      <c r="C2192">
        <v>165.8</v>
      </c>
      <c r="D2192">
        <f t="shared" si="68"/>
        <v>10950</v>
      </c>
      <c r="F2192">
        <f t="shared" si="69"/>
        <v>46.055555555555557</v>
      </c>
    </row>
    <row r="2193" spans="1:6">
      <c r="A2193">
        <v>0</v>
      </c>
      <c r="B2193">
        <v>3</v>
      </c>
      <c r="C2193">
        <v>167.7</v>
      </c>
      <c r="D2193">
        <f t="shared" si="68"/>
        <v>10955</v>
      </c>
      <c r="F2193">
        <f t="shared" si="69"/>
        <v>46.583333333333329</v>
      </c>
    </row>
    <row r="2194" spans="1:6">
      <c r="A2194">
        <v>0</v>
      </c>
      <c r="B2194">
        <v>3</v>
      </c>
      <c r="C2194">
        <v>169.2</v>
      </c>
      <c r="D2194">
        <f t="shared" si="68"/>
        <v>10960</v>
      </c>
      <c r="F2194">
        <f t="shared" si="69"/>
        <v>46.999999999999993</v>
      </c>
    </row>
    <row r="2195" spans="1:6">
      <c r="A2195">
        <v>0</v>
      </c>
      <c r="B2195">
        <v>3</v>
      </c>
      <c r="C2195">
        <v>170.9</v>
      </c>
      <c r="D2195">
        <f t="shared" si="68"/>
        <v>10965</v>
      </c>
      <c r="F2195">
        <f t="shared" si="69"/>
        <v>47.472222222222221</v>
      </c>
    </row>
    <row r="2196" spans="1:6">
      <c r="A2196">
        <v>0</v>
      </c>
      <c r="B2196">
        <v>3</v>
      </c>
      <c r="C2196">
        <v>173.3</v>
      </c>
      <c r="D2196">
        <f t="shared" si="68"/>
        <v>10970</v>
      </c>
      <c r="F2196">
        <f t="shared" si="69"/>
        <v>48.138888888888893</v>
      </c>
    </row>
    <row r="2197" spans="1:6">
      <c r="A2197">
        <v>0</v>
      </c>
      <c r="B2197">
        <v>3</v>
      </c>
      <c r="C2197">
        <v>175.4</v>
      </c>
      <c r="D2197">
        <f t="shared" si="68"/>
        <v>10975</v>
      </c>
      <c r="F2197">
        <f t="shared" si="69"/>
        <v>48.722222222222221</v>
      </c>
    </row>
    <row r="2198" spans="1:6">
      <c r="A2198">
        <v>0</v>
      </c>
      <c r="B2198">
        <v>3</v>
      </c>
      <c r="C2198">
        <v>177.2</v>
      </c>
      <c r="D2198">
        <f t="shared" si="68"/>
        <v>10980</v>
      </c>
      <c r="F2198">
        <f t="shared" si="69"/>
        <v>49.222222222222214</v>
      </c>
    </row>
    <row r="2199" spans="1:6">
      <c r="A2199">
        <v>0</v>
      </c>
      <c r="B2199">
        <v>3</v>
      </c>
      <c r="C2199">
        <v>179.4</v>
      </c>
      <c r="D2199">
        <f t="shared" si="68"/>
        <v>10985</v>
      </c>
      <c r="F2199">
        <f t="shared" si="69"/>
        <v>49.833333333333336</v>
      </c>
    </row>
    <row r="2200" spans="1:6">
      <c r="A2200">
        <v>0</v>
      </c>
      <c r="B2200">
        <v>3</v>
      </c>
      <c r="C2200">
        <v>182.9</v>
      </c>
      <c r="D2200">
        <f t="shared" si="68"/>
        <v>10990</v>
      </c>
      <c r="F2200">
        <f t="shared" si="69"/>
        <v>50.805555555555557</v>
      </c>
    </row>
    <row r="2201" spans="1:6">
      <c r="A2201">
        <v>0</v>
      </c>
      <c r="B2201">
        <v>3</v>
      </c>
      <c r="C2201">
        <v>185.4</v>
      </c>
      <c r="D2201">
        <f t="shared" si="68"/>
        <v>10995</v>
      </c>
      <c r="F2201">
        <f t="shared" si="69"/>
        <v>51.5</v>
      </c>
    </row>
    <row r="2202" spans="1:6">
      <c r="A2202">
        <v>0</v>
      </c>
      <c r="B2202">
        <v>3</v>
      </c>
      <c r="C2202">
        <v>186.8</v>
      </c>
      <c r="D2202">
        <f t="shared" si="68"/>
        <v>11000</v>
      </c>
      <c r="F2202">
        <f t="shared" si="69"/>
        <v>51.888888888888893</v>
      </c>
    </row>
    <row r="2203" spans="1:6">
      <c r="A2203">
        <v>0</v>
      </c>
      <c r="B2203">
        <v>3</v>
      </c>
      <c r="C2203">
        <v>189</v>
      </c>
      <c r="D2203">
        <f t="shared" si="68"/>
        <v>11005</v>
      </c>
      <c r="F2203">
        <f t="shared" si="69"/>
        <v>52.5</v>
      </c>
    </row>
    <row r="2204" spans="1:6">
      <c r="A2204">
        <v>0</v>
      </c>
      <c r="B2204">
        <v>4</v>
      </c>
      <c r="C2204">
        <v>190.9</v>
      </c>
      <c r="D2204">
        <f t="shared" si="68"/>
        <v>11010</v>
      </c>
      <c r="F2204">
        <f t="shared" si="69"/>
        <v>53.027777777777779</v>
      </c>
    </row>
    <row r="2205" spans="1:6">
      <c r="A2205">
        <v>0</v>
      </c>
      <c r="B2205">
        <v>4</v>
      </c>
      <c r="C2205">
        <v>191.3</v>
      </c>
      <c r="D2205">
        <f t="shared" si="68"/>
        <v>11015</v>
      </c>
      <c r="F2205">
        <f t="shared" si="69"/>
        <v>53.138888888888893</v>
      </c>
    </row>
    <row r="2206" spans="1:6">
      <c r="A2206">
        <v>0</v>
      </c>
      <c r="B2206">
        <v>4</v>
      </c>
      <c r="C2206">
        <v>191.7</v>
      </c>
      <c r="D2206">
        <f t="shared" si="68"/>
        <v>11020</v>
      </c>
      <c r="F2206">
        <f t="shared" si="69"/>
        <v>53.249999999999993</v>
      </c>
    </row>
    <row r="2207" spans="1:6">
      <c r="A2207">
        <v>0</v>
      </c>
      <c r="B2207">
        <v>4</v>
      </c>
      <c r="C2207">
        <v>191.9</v>
      </c>
      <c r="D2207">
        <f t="shared" si="68"/>
        <v>11025</v>
      </c>
      <c r="F2207">
        <f t="shared" si="69"/>
        <v>53.305555555555557</v>
      </c>
    </row>
    <row r="2208" spans="1:6">
      <c r="A2208">
        <v>0</v>
      </c>
      <c r="B2208">
        <v>4</v>
      </c>
      <c r="C2208">
        <v>192.6</v>
      </c>
      <c r="D2208">
        <f t="shared" si="68"/>
        <v>11030</v>
      </c>
      <c r="F2208">
        <f t="shared" si="69"/>
        <v>53.5</v>
      </c>
    </row>
    <row r="2209" spans="1:6">
      <c r="A2209">
        <v>0</v>
      </c>
      <c r="B2209">
        <v>4</v>
      </c>
      <c r="C2209">
        <v>195.1</v>
      </c>
      <c r="D2209">
        <f t="shared" si="68"/>
        <v>11035</v>
      </c>
      <c r="F2209">
        <f t="shared" si="69"/>
        <v>54.194444444444443</v>
      </c>
    </row>
    <row r="2210" spans="1:6">
      <c r="A2210">
        <v>0</v>
      </c>
      <c r="B2210">
        <v>4</v>
      </c>
      <c r="C2210">
        <v>196.4</v>
      </c>
      <c r="D2210">
        <f t="shared" si="68"/>
        <v>11040</v>
      </c>
      <c r="F2210">
        <f t="shared" si="69"/>
        <v>54.555555555555557</v>
      </c>
    </row>
    <row r="2211" spans="1:6">
      <c r="A2211">
        <v>1.8</v>
      </c>
      <c r="B2211">
        <v>4</v>
      </c>
      <c r="C2211">
        <v>196.5</v>
      </c>
      <c r="D2211">
        <f t="shared" si="68"/>
        <v>11045</v>
      </c>
      <c r="F2211">
        <f t="shared" si="69"/>
        <v>54.583333333333329</v>
      </c>
    </row>
    <row r="2212" spans="1:6">
      <c r="A2212">
        <v>23.2</v>
      </c>
      <c r="B2212">
        <v>4</v>
      </c>
      <c r="C2212">
        <v>194.6</v>
      </c>
      <c r="D2212">
        <f t="shared" si="68"/>
        <v>11050</v>
      </c>
      <c r="F2212">
        <f t="shared" si="69"/>
        <v>54.05555555555555</v>
      </c>
    </row>
    <row r="2213" spans="1:6">
      <c r="A2213">
        <v>27.2</v>
      </c>
      <c r="B2213">
        <v>4</v>
      </c>
      <c r="C2213">
        <v>190.6</v>
      </c>
      <c r="D2213">
        <f t="shared" si="68"/>
        <v>11055</v>
      </c>
      <c r="F2213">
        <f t="shared" si="69"/>
        <v>52.944444444444443</v>
      </c>
    </row>
    <row r="2214" spans="1:6">
      <c r="A2214">
        <v>16</v>
      </c>
      <c r="B2214">
        <v>4</v>
      </c>
      <c r="C2214">
        <v>188.4</v>
      </c>
      <c r="D2214">
        <f t="shared" si="68"/>
        <v>11060</v>
      </c>
      <c r="F2214">
        <f t="shared" si="69"/>
        <v>52.333333333333336</v>
      </c>
    </row>
    <row r="2215" spans="1:6">
      <c r="A2215">
        <v>21.4</v>
      </c>
      <c r="B2215">
        <v>3</v>
      </c>
      <c r="C2215">
        <v>186.9</v>
      </c>
      <c r="D2215">
        <f t="shared" si="68"/>
        <v>11065</v>
      </c>
      <c r="F2215">
        <f t="shared" si="69"/>
        <v>51.916666666666664</v>
      </c>
    </row>
    <row r="2216" spans="1:6">
      <c r="A2216">
        <v>17.8</v>
      </c>
      <c r="B2216">
        <v>3</v>
      </c>
      <c r="C2216">
        <v>182.8</v>
      </c>
      <c r="D2216">
        <f t="shared" si="68"/>
        <v>11070</v>
      </c>
      <c r="F2216">
        <f t="shared" si="69"/>
        <v>50.777777777777779</v>
      </c>
    </row>
    <row r="2217" spans="1:6">
      <c r="A2217">
        <v>12.5</v>
      </c>
      <c r="B2217">
        <v>3</v>
      </c>
      <c r="C2217">
        <v>182.1</v>
      </c>
      <c r="D2217">
        <f t="shared" si="68"/>
        <v>11075</v>
      </c>
      <c r="F2217">
        <f t="shared" si="69"/>
        <v>50.583333333333329</v>
      </c>
    </row>
    <row r="2218" spans="1:6">
      <c r="A2218">
        <v>10.7</v>
      </c>
      <c r="B2218">
        <v>3</v>
      </c>
      <c r="C2218">
        <v>180.6</v>
      </c>
      <c r="D2218">
        <f t="shared" si="68"/>
        <v>11080</v>
      </c>
      <c r="F2218">
        <f t="shared" si="69"/>
        <v>50.166666666666664</v>
      </c>
    </row>
    <row r="2219" spans="1:6">
      <c r="A2219">
        <v>23.2</v>
      </c>
      <c r="B2219">
        <v>3</v>
      </c>
      <c r="C2219">
        <v>176.6</v>
      </c>
      <c r="D2219">
        <f t="shared" si="68"/>
        <v>11085</v>
      </c>
      <c r="F2219">
        <f t="shared" si="69"/>
        <v>49.05555555555555</v>
      </c>
    </row>
    <row r="2220" spans="1:6">
      <c r="A2220">
        <v>23.2</v>
      </c>
      <c r="B2220">
        <v>3</v>
      </c>
      <c r="C2220">
        <v>173.7</v>
      </c>
      <c r="D2220">
        <f t="shared" si="68"/>
        <v>11090</v>
      </c>
      <c r="F2220">
        <f t="shared" si="69"/>
        <v>48.249999999999993</v>
      </c>
    </row>
    <row r="2221" spans="1:6">
      <c r="A2221">
        <v>24.9</v>
      </c>
      <c r="B2221">
        <v>3</v>
      </c>
      <c r="C2221">
        <v>171.8</v>
      </c>
      <c r="D2221">
        <f t="shared" si="68"/>
        <v>11095</v>
      </c>
      <c r="F2221">
        <f t="shared" si="69"/>
        <v>47.722222222222221</v>
      </c>
    </row>
    <row r="2222" spans="1:6">
      <c r="A2222">
        <v>36.1</v>
      </c>
      <c r="B2222">
        <v>3</v>
      </c>
      <c r="C2222">
        <v>168.2</v>
      </c>
      <c r="D2222">
        <f t="shared" si="68"/>
        <v>11100</v>
      </c>
      <c r="F2222">
        <f t="shared" si="69"/>
        <v>46.722222222222221</v>
      </c>
    </row>
    <row r="2223" spans="1:6">
      <c r="A2223">
        <v>30.7</v>
      </c>
      <c r="B2223">
        <v>3</v>
      </c>
      <c r="C2223">
        <v>165.3</v>
      </c>
      <c r="D2223">
        <f t="shared" si="68"/>
        <v>11105</v>
      </c>
      <c r="F2223">
        <f t="shared" si="69"/>
        <v>45.916666666666671</v>
      </c>
    </row>
    <row r="2224" spans="1:6">
      <c r="A2224">
        <v>30.7</v>
      </c>
      <c r="B2224">
        <v>3</v>
      </c>
      <c r="C2224">
        <v>161.4</v>
      </c>
      <c r="D2224">
        <f t="shared" si="68"/>
        <v>11110</v>
      </c>
      <c r="F2224">
        <f t="shared" si="69"/>
        <v>44.833333333333336</v>
      </c>
    </row>
    <row r="2225" spans="1:6">
      <c r="A2225">
        <v>34.299999999999997</v>
      </c>
      <c r="B2225">
        <v>2.9</v>
      </c>
      <c r="C2225">
        <v>158.9</v>
      </c>
      <c r="D2225">
        <f t="shared" si="68"/>
        <v>11115</v>
      </c>
      <c r="F2225">
        <f t="shared" si="69"/>
        <v>44.138888888888893</v>
      </c>
    </row>
    <row r="2226" spans="1:6">
      <c r="A2226">
        <v>26.7</v>
      </c>
      <c r="B2226">
        <v>2</v>
      </c>
      <c r="C2226">
        <v>155.80000000000001</v>
      </c>
      <c r="D2226">
        <f t="shared" si="68"/>
        <v>11120</v>
      </c>
      <c r="F2226">
        <f t="shared" si="69"/>
        <v>43.277777777777779</v>
      </c>
    </row>
    <row r="2227" spans="1:6">
      <c r="A2227">
        <v>19.600000000000001</v>
      </c>
      <c r="B2227">
        <v>2</v>
      </c>
      <c r="C2227">
        <v>154</v>
      </c>
      <c r="D2227">
        <f t="shared" si="68"/>
        <v>11125</v>
      </c>
      <c r="F2227">
        <f t="shared" si="69"/>
        <v>42.777777777777779</v>
      </c>
    </row>
    <row r="2228" spans="1:6">
      <c r="A2228">
        <v>10.7</v>
      </c>
      <c r="B2228">
        <v>2</v>
      </c>
      <c r="C2228">
        <v>151.6</v>
      </c>
      <c r="D2228">
        <f t="shared" si="68"/>
        <v>11130</v>
      </c>
      <c r="F2228">
        <f t="shared" si="69"/>
        <v>42.111111111111107</v>
      </c>
    </row>
    <row r="2229" spans="1:6">
      <c r="A2229">
        <v>16</v>
      </c>
      <c r="B2229">
        <v>2</v>
      </c>
      <c r="C2229">
        <v>148.1</v>
      </c>
      <c r="D2229">
        <f t="shared" si="68"/>
        <v>11135</v>
      </c>
      <c r="F2229">
        <f t="shared" si="69"/>
        <v>41.138888888888886</v>
      </c>
    </row>
    <row r="2230" spans="1:6">
      <c r="A2230">
        <v>7.1</v>
      </c>
      <c r="B2230">
        <v>2</v>
      </c>
      <c r="C2230">
        <v>146.1</v>
      </c>
      <c r="D2230">
        <f t="shared" si="68"/>
        <v>11140</v>
      </c>
      <c r="F2230">
        <f t="shared" si="69"/>
        <v>40.583333333333329</v>
      </c>
    </row>
    <row r="2231" spans="1:6">
      <c r="A2231">
        <v>8.9</v>
      </c>
      <c r="B2231">
        <v>2</v>
      </c>
      <c r="C2231">
        <v>143.30000000000001</v>
      </c>
      <c r="D2231">
        <f t="shared" si="68"/>
        <v>11145</v>
      </c>
      <c r="F2231">
        <f t="shared" si="69"/>
        <v>39.805555555555557</v>
      </c>
    </row>
    <row r="2232" spans="1:6">
      <c r="A2232">
        <v>8.9</v>
      </c>
      <c r="B2232">
        <v>2</v>
      </c>
      <c r="C2232">
        <v>140.5</v>
      </c>
      <c r="D2232">
        <f t="shared" si="68"/>
        <v>11150</v>
      </c>
      <c r="F2232">
        <f t="shared" si="69"/>
        <v>39.027777777777779</v>
      </c>
    </row>
    <row r="2233" spans="1:6">
      <c r="A2233">
        <v>17.8</v>
      </c>
      <c r="B2233">
        <v>2</v>
      </c>
      <c r="C2233">
        <v>138.4</v>
      </c>
      <c r="D2233">
        <f t="shared" si="68"/>
        <v>11155</v>
      </c>
      <c r="F2233">
        <f t="shared" si="69"/>
        <v>38.444444444444443</v>
      </c>
    </row>
    <row r="2234" spans="1:6">
      <c r="A2234">
        <v>27.2</v>
      </c>
      <c r="B2234">
        <v>2</v>
      </c>
      <c r="C2234">
        <v>133.6</v>
      </c>
      <c r="D2234">
        <f t="shared" si="68"/>
        <v>11160</v>
      </c>
      <c r="F2234">
        <f t="shared" si="69"/>
        <v>37.111111111111107</v>
      </c>
    </row>
    <row r="2235" spans="1:6">
      <c r="A2235">
        <v>23.2</v>
      </c>
      <c r="B2235">
        <v>2</v>
      </c>
      <c r="C2235">
        <v>131.80000000000001</v>
      </c>
      <c r="D2235">
        <f t="shared" si="68"/>
        <v>11165</v>
      </c>
      <c r="F2235">
        <f t="shared" si="69"/>
        <v>36.611111111111114</v>
      </c>
    </row>
    <row r="2236" spans="1:6">
      <c r="A2236">
        <v>30.7</v>
      </c>
      <c r="B2236">
        <v>2</v>
      </c>
      <c r="C2236">
        <v>127.9</v>
      </c>
      <c r="D2236">
        <f t="shared" si="68"/>
        <v>11170</v>
      </c>
      <c r="F2236">
        <f t="shared" si="69"/>
        <v>35.527777777777779</v>
      </c>
    </row>
    <row r="2237" spans="1:6">
      <c r="A2237">
        <v>21.4</v>
      </c>
      <c r="B2237">
        <v>2</v>
      </c>
      <c r="C2237">
        <v>124.4</v>
      </c>
      <c r="D2237">
        <f t="shared" si="68"/>
        <v>11175</v>
      </c>
      <c r="F2237">
        <f t="shared" si="69"/>
        <v>34.555555555555557</v>
      </c>
    </row>
    <row r="2238" spans="1:6">
      <c r="A2238">
        <v>32.5</v>
      </c>
      <c r="B2238">
        <v>2</v>
      </c>
      <c r="C2238">
        <v>121.4</v>
      </c>
      <c r="D2238">
        <f t="shared" si="68"/>
        <v>11180</v>
      </c>
      <c r="F2238">
        <f t="shared" si="69"/>
        <v>33.722222222222221</v>
      </c>
    </row>
    <row r="2239" spans="1:6">
      <c r="A2239">
        <v>37.9</v>
      </c>
      <c r="B2239">
        <v>2</v>
      </c>
      <c r="C2239">
        <v>117.4</v>
      </c>
      <c r="D2239">
        <f t="shared" si="68"/>
        <v>11185</v>
      </c>
      <c r="F2239">
        <f t="shared" si="69"/>
        <v>32.611111111111114</v>
      </c>
    </row>
    <row r="2240" spans="1:6">
      <c r="A2240">
        <v>43.2</v>
      </c>
      <c r="B2240">
        <v>2</v>
      </c>
      <c r="C2240">
        <v>112.8</v>
      </c>
      <c r="D2240">
        <f t="shared" si="68"/>
        <v>11190</v>
      </c>
      <c r="F2240">
        <f t="shared" si="69"/>
        <v>31.333333333333332</v>
      </c>
    </row>
    <row r="2241" spans="1:6">
      <c r="A2241">
        <v>41.4</v>
      </c>
      <c r="B2241">
        <v>2</v>
      </c>
      <c r="C2241">
        <v>107.6</v>
      </c>
      <c r="D2241">
        <f t="shared" si="68"/>
        <v>11195</v>
      </c>
      <c r="F2241">
        <f t="shared" si="69"/>
        <v>29.888888888888886</v>
      </c>
    </row>
    <row r="2242" spans="1:6">
      <c r="A2242">
        <v>45</v>
      </c>
      <c r="B2242">
        <v>2</v>
      </c>
      <c r="C2242">
        <v>102.8</v>
      </c>
      <c r="D2242">
        <f t="shared" si="68"/>
        <v>11200</v>
      </c>
      <c r="F2242">
        <f t="shared" si="69"/>
        <v>28.555555555555554</v>
      </c>
    </row>
    <row r="2243" spans="1:6">
      <c r="A2243">
        <v>43.2</v>
      </c>
      <c r="B2243">
        <v>2</v>
      </c>
      <c r="C2243">
        <v>97.5</v>
      </c>
      <c r="D2243">
        <f t="shared" ref="D2243:D2306" si="70">(ROW()-2)*5</f>
        <v>11205</v>
      </c>
      <c r="F2243">
        <f t="shared" ref="F2243:F2306" si="71">C2243/3.6</f>
        <v>27.083333333333332</v>
      </c>
    </row>
    <row r="2244" spans="1:6">
      <c r="A2244">
        <v>41.4</v>
      </c>
      <c r="B2244">
        <v>2</v>
      </c>
      <c r="C2244">
        <v>89.9</v>
      </c>
      <c r="D2244">
        <f t="shared" si="70"/>
        <v>11210</v>
      </c>
      <c r="F2244">
        <f t="shared" si="71"/>
        <v>24.972222222222221</v>
      </c>
    </row>
    <row r="2245" spans="1:6">
      <c r="A2245">
        <v>39.6</v>
      </c>
      <c r="B2245">
        <v>2</v>
      </c>
      <c r="C2245">
        <v>85.8</v>
      </c>
      <c r="D2245">
        <f t="shared" si="70"/>
        <v>11215</v>
      </c>
      <c r="F2245">
        <f t="shared" si="71"/>
        <v>23.833333333333332</v>
      </c>
    </row>
    <row r="2246" spans="1:6">
      <c r="A2246">
        <v>36.1</v>
      </c>
      <c r="B2246">
        <v>2</v>
      </c>
      <c r="C2246">
        <v>79.900000000000006</v>
      </c>
      <c r="D2246">
        <f t="shared" si="70"/>
        <v>11220</v>
      </c>
      <c r="F2246">
        <f t="shared" si="71"/>
        <v>22.194444444444446</v>
      </c>
    </row>
    <row r="2247" spans="1:6">
      <c r="A2247">
        <v>34.299999999999997</v>
      </c>
      <c r="B2247">
        <v>2</v>
      </c>
      <c r="C2247">
        <v>72.900000000000006</v>
      </c>
      <c r="D2247">
        <f t="shared" si="70"/>
        <v>11225</v>
      </c>
      <c r="F2247">
        <f t="shared" si="71"/>
        <v>20.25</v>
      </c>
    </row>
    <row r="2248" spans="1:6">
      <c r="A2248">
        <v>30.7</v>
      </c>
      <c r="B2248">
        <v>2</v>
      </c>
      <c r="C2248">
        <v>66.900000000000006</v>
      </c>
      <c r="D2248">
        <f t="shared" si="70"/>
        <v>11230</v>
      </c>
      <c r="F2248">
        <f t="shared" si="71"/>
        <v>18.583333333333336</v>
      </c>
    </row>
    <row r="2249" spans="1:6">
      <c r="A2249">
        <v>26.7</v>
      </c>
      <c r="B2249">
        <v>2</v>
      </c>
      <c r="C2249">
        <v>61</v>
      </c>
      <c r="D2249">
        <f t="shared" si="70"/>
        <v>11235</v>
      </c>
      <c r="F2249">
        <f t="shared" si="71"/>
        <v>16.944444444444443</v>
      </c>
    </row>
    <row r="2250" spans="1:6">
      <c r="A2250">
        <v>19.600000000000001</v>
      </c>
      <c r="B2250">
        <v>2</v>
      </c>
      <c r="C2250">
        <v>55.6</v>
      </c>
      <c r="D2250">
        <f t="shared" si="70"/>
        <v>11240</v>
      </c>
      <c r="F2250">
        <f t="shared" si="71"/>
        <v>15.444444444444445</v>
      </c>
    </row>
    <row r="2251" spans="1:6">
      <c r="A2251">
        <v>12.5</v>
      </c>
      <c r="B2251">
        <v>2</v>
      </c>
      <c r="C2251">
        <v>51.9</v>
      </c>
      <c r="D2251">
        <f t="shared" si="70"/>
        <v>11245</v>
      </c>
      <c r="F2251">
        <f t="shared" si="71"/>
        <v>14.416666666666666</v>
      </c>
    </row>
    <row r="2252" spans="1:6">
      <c r="A2252">
        <v>8.9</v>
      </c>
      <c r="B2252">
        <v>2</v>
      </c>
      <c r="C2252">
        <v>48.6</v>
      </c>
      <c r="D2252">
        <f t="shared" si="70"/>
        <v>11250</v>
      </c>
      <c r="F2252">
        <f t="shared" si="71"/>
        <v>13.5</v>
      </c>
    </row>
    <row r="2253" spans="1:6">
      <c r="A2253">
        <v>0</v>
      </c>
      <c r="B2253">
        <v>2</v>
      </c>
      <c r="C2253">
        <v>45.9</v>
      </c>
      <c r="D2253">
        <f t="shared" si="70"/>
        <v>11255</v>
      </c>
      <c r="F2253">
        <f t="shared" si="71"/>
        <v>12.75</v>
      </c>
    </row>
    <row r="2254" spans="1:6">
      <c r="A2254">
        <v>0</v>
      </c>
      <c r="B2254">
        <v>2</v>
      </c>
      <c r="C2254">
        <v>43.6</v>
      </c>
      <c r="D2254">
        <f t="shared" si="70"/>
        <v>11260</v>
      </c>
      <c r="F2254">
        <f t="shared" si="71"/>
        <v>12.111111111111111</v>
      </c>
    </row>
    <row r="2255" spans="1:6">
      <c r="A2255">
        <v>0</v>
      </c>
      <c r="B2255">
        <v>2</v>
      </c>
      <c r="C2255">
        <v>41.5</v>
      </c>
      <c r="D2255">
        <f t="shared" si="70"/>
        <v>11265</v>
      </c>
      <c r="F2255">
        <f t="shared" si="71"/>
        <v>11.527777777777777</v>
      </c>
    </row>
    <row r="2256" spans="1:6">
      <c r="A2256">
        <v>0</v>
      </c>
      <c r="B2256">
        <v>2</v>
      </c>
      <c r="C2256">
        <v>41.9</v>
      </c>
      <c r="D2256">
        <f t="shared" si="70"/>
        <v>11270</v>
      </c>
      <c r="F2256">
        <f t="shared" si="71"/>
        <v>11.638888888888888</v>
      </c>
    </row>
    <row r="2257" spans="1:6">
      <c r="A2257">
        <v>0</v>
      </c>
      <c r="B2257">
        <v>2</v>
      </c>
      <c r="C2257">
        <v>44.9</v>
      </c>
      <c r="D2257">
        <f t="shared" si="70"/>
        <v>11275</v>
      </c>
      <c r="F2257">
        <f t="shared" si="71"/>
        <v>12.472222222222221</v>
      </c>
    </row>
    <row r="2258" spans="1:6">
      <c r="A2258">
        <v>0</v>
      </c>
      <c r="B2258">
        <v>2</v>
      </c>
      <c r="C2258">
        <v>47.5</v>
      </c>
      <c r="D2258">
        <f t="shared" si="70"/>
        <v>11280</v>
      </c>
      <c r="F2258">
        <f t="shared" si="71"/>
        <v>13.194444444444445</v>
      </c>
    </row>
    <row r="2259" spans="1:6">
      <c r="A2259">
        <v>0</v>
      </c>
      <c r="B2259">
        <v>2</v>
      </c>
      <c r="C2259">
        <v>49.6</v>
      </c>
      <c r="D2259">
        <f t="shared" si="70"/>
        <v>11285</v>
      </c>
      <c r="F2259">
        <f t="shared" si="71"/>
        <v>13.777777777777779</v>
      </c>
    </row>
    <row r="2260" spans="1:6">
      <c r="A2260">
        <v>0</v>
      </c>
      <c r="B2260">
        <v>2</v>
      </c>
      <c r="C2260">
        <v>52.5</v>
      </c>
      <c r="D2260">
        <f t="shared" si="70"/>
        <v>11290</v>
      </c>
      <c r="F2260">
        <f t="shared" si="71"/>
        <v>14.583333333333332</v>
      </c>
    </row>
    <row r="2261" spans="1:6">
      <c r="A2261">
        <v>0</v>
      </c>
      <c r="B2261">
        <v>2</v>
      </c>
      <c r="C2261">
        <v>56.8</v>
      </c>
      <c r="D2261">
        <f t="shared" si="70"/>
        <v>11295</v>
      </c>
      <c r="F2261">
        <f t="shared" si="71"/>
        <v>15.777777777777777</v>
      </c>
    </row>
    <row r="2262" spans="1:6">
      <c r="A2262">
        <v>0</v>
      </c>
      <c r="B2262">
        <v>2</v>
      </c>
      <c r="C2262">
        <v>62.7</v>
      </c>
      <c r="D2262">
        <f t="shared" si="70"/>
        <v>11300</v>
      </c>
      <c r="F2262">
        <f t="shared" si="71"/>
        <v>17.416666666666668</v>
      </c>
    </row>
    <row r="2263" spans="1:6">
      <c r="A2263">
        <v>0</v>
      </c>
      <c r="B2263">
        <v>2</v>
      </c>
      <c r="C2263">
        <v>68.099999999999994</v>
      </c>
      <c r="D2263">
        <f t="shared" si="70"/>
        <v>11305</v>
      </c>
      <c r="F2263">
        <f t="shared" si="71"/>
        <v>18.916666666666664</v>
      </c>
    </row>
    <row r="2264" spans="1:6">
      <c r="A2264">
        <v>0</v>
      </c>
      <c r="B2264">
        <v>2</v>
      </c>
      <c r="C2264">
        <v>73.599999999999994</v>
      </c>
      <c r="D2264">
        <f t="shared" si="70"/>
        <v>11310</v>
      </c>
      <c r="F2264">
        <f t="shared" si="71"/>
        <v>20.444444444444443</v>
      </c>
    </row>
    <row r="2265" spans="1:6">
      <c r="A2265">
        <v>0</v>
      </c>
      <c r="B2265">
        <v>2</v>
      </c>
      <c r="C2265">
        <v>79</v>
      </c>
      <c r="D2265">
        <f t="shared" si="70"/>
        <v>11315</v>
      </c>
      <c r="F2265">
        <f t="shared" si="71"/>
        <v>21.944444444444443</v>
      </c>
    </row>
    <row r="2266" spans="1:6">
      <c r="A2266">
        <v>0</v>
      </c>
      <c r="B2266">
        <v>2</v>
      </c>
      <c r="C2266">
        <v>83.9</v>
      </c>
      <c r="D2266">
        <f t="shared" si="70"/>
        <v>11320</v>
      </c>
      <c r="F2266">
        <f t="shared" si="71"/>
        <v>23.305555555555557</v>
      </c>
    </row>
    <row r="2267" spans="1:6">
      <c r="A2267">
        <v>0</v>
      </c>
      <c r="B2267">
        <v>2</v>
      </c>
      <c r="C2267">
        <v>88.1</v>
      </c>
      <c r="D2267">
        <f t="shared" si="70"/>
        <v>11325</v>
      </c>
      <c r="F2267">
        <f t="shared" si="71"/>
        <v>24.472222222222221</v>
      </c>
    </row>
    <row r="2268" spans="1:6">
      <c r="A2268">
        <v>0</v>
      </c>
      <c r="B2268">
        <v>2</v>
      </c>
      <c r="C2268">
        <v>93</v>
      </c>
      <c r="D2268">
        <f t="shared" si="70"/>
        <v>11330</v>
      </c>
      <c r="F2268">
        <f t="shared" si="71"/>
        <v>25.833333333333332</v>
      </c>
    </row>
    <row r="2269" spans="1:6">
      <c r="A2269">
        <v>0</v>
      </c>
      <c r="B2269">
        <v>2</v>
      </c>
      <c r="C2269">
        <v>98.1</v>
      </c>
      <c r="D2269">
        <f t="shared" si="70"/>
        <v>11335</v>
      </c>
      <c r="F2269">
        <f t="shared" si="71"/>
        <v>27.249999999999996</v>
      </c>
    </row>
    <row r="2270" spans="1:6">
      <c r="A2270">
        <v>0</v>
      </c>
      <c r="B2270">
        <v>2</v>
      </c>
      <c r="C2270">
        <v>101.6</v>
      </c>
      <c r="D2270">
        <f t="shared" si="70"/>
        <v>11340</v>
      </c>
      <c r="F2270">
        <f t="shared" si="71"/>
        <v>28.222222222222221</v>
      </c>
    </row>
    <row r="2271" spans="1:6">
      <c r="A2271">
        <v>0</v>
      </c>
      <c r="B2271">
        <v>2</v>
      </c>
      <c r="C2271">
        <v>106.6</v>
      </c>
      <c r="D2271">
        <f t="shared" si="70"/>
        <v>11345</v>
      </c>
      <c r="F2271">
        <f t="shared" si="71"/>
        <v>29.611111111111107</v>
      </c>
    </row>
    <row r="2272" spans="1:6">
      <c r="A2272">
        <v>0</v>
      </c>
      <c r="B2272">
        <v>2</v>
      </c>
      <c r="C2272">
        <v>107.1</v>
      </c>
      <c r="D2272">
        <f t="shared" si="70"/>
        <v>11350</v>
      </c>
      <c r="F2272">
        <f t="shared" si="71"/>
        <v>29.749999999999996</v>
      </c>
    </row>
    <row r="2273" spans="1:6">
      <c r="A2273">
        <v>0</v>
      </c>
      <c r="B2273">
        <v>2</v>
      </c>
      <c r="C2273">
        <v>103.9</v>
      </c>
      <c r="D2273">
        <f t="shared" si="70"/>
        <v>11355</v>
      </c>
      <c r="F2273">
        <f t="shared" si="71"/>
        <v>28.861111111111111</v>
      </c>
    </row>
    <row r="2274" spans="1:6">
      <c r="A2274">
        <v>0</v>
      </c>
      <c r="B2274">
        <v>2</v>
      </c>
      <c r="C2274">
        <v>118.7</v>
      </c>
      <c r="D2274">
        <f t="shared" si="70"/>
        <v>11360</v>
      </c>
      <c r="F2274">
        <f t="shared" si="71"/>
        <v>32.972222222222221</v>
      </c>
    </row>
    <row r="2275" spans="1:6">
      <c r="A2275">
        <v>0</v>
      </c>
      <c r="B2275">
        <v>2</v>
      </c>
      <c r="C2275">
        <v>121.6</v>
      </c>
      <c r="D2275">
        <f t="shared" si="70"/>
        <v>11365</v>
      </c>
      <c r="F2275">
        <f t="shared" si="71"/>
        <v>33.777777777777779</v>
      </c>
    </row>
    <row r="2276" spans="1:6">
      <c r="A2276">
        <v>0</v>
      </c>
      <c r="B2276">
        <v>2</v>
      </c>
      <c r="C2276">
        <v>126.4</v>
      </c>
      <c r="D2276">
        <f t="shared" si="70"/>
        <v>11370</v>
      </c>
      <c r="F2276">
        <f t="shared" si="71"/>
        <v>35.111111111111114</v>
      </c>
    </row>
    <row r="2277" spans="1:6">
      <c r="A2277">
        <v>0</v>
      </c>
      <c r="B2277">
        <v>2</v>
      </c>
      <c r="C2277">
        <v>125.3</v>
      </c>
      <c r="D2277">
        <f t="shared" si="70"/>
        <v>11375</v>
      </c>
      <c r="F2277">
        <f t="shared" si="71"/>
        <v>34.805555555555557</v>
      </c>
    </row>
    <row r="2278" spans="1:6">
      <c r="A2278">
        <v>0</v>
      </c>
      <c r="B2278">
        <v>2</v>
      </c>
      <c r="C2278">
        <v>130.6</v>
      </c>
      <c r="D2278">
        <f t="shared" si="70"/>
        <v>11380</v>
      </c>
      <c r="F2278">
        <f t="shared" si="71"/>
        <v>36.277777777777779</v>
      </c>
    </row>
    <row r="2279" spans="1:6">
      <c r="A2279">
        <v>0</v>
      </c>
      <c r="B2279">
        <v>3</v>
      </c>
      <c r="C2279">
        <v>137.5</v>
      </c>
      <c r="D2279">
        <f t="shared" si="70"/>
        <v>11385</v>
      </c>
      <c r="F2279">
        <f t="shared" si="71"/>
        <v>38.194444444444443</v>
      </c>
    </row>
    <row r="2280" spans="1:6">
      <c r="A2280">
        <v>0</v>
      </c>
      <c r="B2280">
        <v>3</v>
      </c>
      <c r="C2280">
        <v>136.30000000000001</v>
      </c>
      <c r="D2280">
        <f t="shared" si="70"/>
        <v>11390</v>
      </c>
      <c r="F2280">
        <f t="shared" si="71"/>
        <v>37.861111111111114</v>
      </c>
    </row>
    <row r="2281" spans="1:6">
      <c r="A2281">
        <v>0</v>
      </c>
      <c r="B2281">
        <v>3</v>
      </c>
      <c r="C2281">
        <v>140.1</v>
      </c>
      <c r="D2281">
        <f t="shared" si="70"/>
        <v>11395</v>
      </c>
      <c r="F2281">
        <f t="shared" si="71"/>
        <v>38.916666666666664</v>
      </c>
    </row>
    <row r="2282" spans="1:6">
      <c r="A2282">
        <v>0</v>
      </c>
      <c r="B2282">
        <v>3</v>
      </c>
      <c r="C2282">
        <v>138</v>
      </c>
      <c r="D2282">
        <f t="shared" si="70"/>
        <v>11400</v>
      </c>
      <c r="F2282">
        <f t="shared" si="71"/>
        <v>38.333333333333336</v>
      </c>
    </row>
    <row r="2283" spans="1:6">
      <c r="A2283">
        <v>0</v>
      </c>
      <c r="B2283">
        <v>3</v>
      </c>
      <c r="C2283">
        <v>143.80000000000001</v>
      </c>
      <c r="D2283">
        <f t="shared" si="70"/>
        <v>11405</v>
      </c>
      <c r="F2283">
        <f t="shared" si="71"/>
        <v>39.94444444444445</v>
      </c>
    </row>
    <row r="2284" spans="1:6">
      <c r="A2284">
        <v>0</v>
      </c>
      <c r="B2284">
        <v>3</v>
      </c>
      <c r="C2284">
        <v>147.6</v>
      </c>
      <c r="D2284">
        <f t="shared" si="70"/>
        <v>11410</v>
      </c>
      <c r="F2284">
        <f t="shared" si="71"/>
        <v>41</v>
      </c>
    </row>
    <row r="2285" spans="1:6">
      <c r="A2285">
        <v>0</v>
      </c>
      <c r="B2285">
        <v>3</v>
      </c>
      <c r="C2285">
        <v>149.69999999999999</v>
      </c>
      <c r="D2285">
        <f t="shared" si="70"/>
        <v>11415</v>
      </c>
      <c r="F2285">
        <f t="shared" si="71"/>
        <v>41.583333333333329</v>
      </c>
    </row>
    <row r="2286" spans="1:6">
      <c r="A2286">
        <v>0</v>
      </c>
      <c r="B2286">
        <v>3</v>
      </c>
      <c r="C2286">
        <v>150.6</v>
      </c>
      <c r="D2286">
        <f t="shared" si="70"/>
        <v>11420</v>
      </c>
      <c r="F2286">
        <f t="shared" si="71"/>
        <v>41.833333333333329</v>
      </c>
    </row>
    <row r="2287" spans="1:6">
      <c r="A2287">
        <v>0</v>
      </c>
      <c r="B2287">
        <v>3</v>
      </c>
      <c r="C2287">
        <v>151.9</v>
      </c>
      <c r="D2287">
        <f t="shared" si="70"/>
        <v>11425</v>
      </c>
      <c r="F2287">
        <f t="shared" si="71"/>
        <v>42.194444444444443</v>
      </c>
    </row>
    <row r="2288" spans="1:6">
      <c r="A2288">
        <v>0</v>
      </c>
      <c r="B2288">
        <v>3</v>
      </c>
      <c r="C2288">
        <v>153.80000000000001</v>
      </c>
      <c r="D2288">
        <f t="shared" si="70"/>
        <v>11430</v>
      </c>
      <c r="F2288">
        <f t="shared" si="71"/>
        <v>42.722222222222221</v>
      </c>
    </row>
    <row r="2289" spans="1:6">
      <c r="A2289">
        <v>0</v>
      </c>
      <c r="B2289">
        <v>3</v>
      </c>
      <c r="C2289">
        <v>156.30000000000001</v>
      </c>
      <c r="D2289">
        <f t="shared" si="70"/>
        <v>11435</v>
      </c>
      <c r="F2289">
        <f t="shared" si="71"/>
        <v>43.416666666666671</v>
      </c>
    </row>
    <row r="2290" spans="1:6">
      <c r="A2290">
        <v>0</v>
      </c>
      <c r="B2290">
        <v>3</v>
      </c>
      <c r="C2290">
        <v>157.6</v>
      </c>
      <c r="D2290">
        <f t="shared" si="70"/>
        <v>11440</v>
      </c>
      <c r="F2290">
        <f t="shared" si="71"/>
        <v>43.777777777777779</v>
      </c>
    </row>
    <row r="2291" spans="1:6">
      <c r="A2291">
        <v>0</v>
      </c>
      <c r="B2291">
        <v>3</v>
      </c>
      <c r="C2291">
        <v>160</v>
      </c>
      <c r="D2291">
        <f t="shared" si="70"/>
        <v>11445</v>
      </c>
      <c r="F2291">
        <f t="shared" si="71"/>
        <v>44.444444444444443</v>
      </c>
    </row>
    <row r="2292" spans="1:6">
      <c r="A2292">
        <v>0</v>
      </c>
      <c r="B2292">
        <v>3</v>
      </c>
      <c r="C2292">
        <v>161.4</v>
      </c>
      <c r="D2292">
        <f t="shared" si="70"/>
        <v>11450</v>
      </c>
      <c r="F2292">
        <f t="shared" si="71"/>
        <v>44.833333333333336</v>
      </c>
    </row>
    <row r="2293" spans="1:6">
      <c r="A2293">
        <v>0</v>
      </c>
      <c r="B2293">
        <v>3</v>
      </c>
      <c r="C2293">
        <v>163.19999999999999</v>
      </c>
      <c r="D2293">
        <f t="shared" si="70"/>
        <v>11455</v>
      </c>
      <c r="F2293">
        <f t="shared" si="71"/>
        <v>45.333333333333329</v>
      </c>
    </row>
    <row r="2294" spans="1:6">
      <c r="A2294">
        <v>0</v>
      </c>
      <c r="B2294">
        <v>3</v>
      </c>
      <c r="C2294">
        <v>165.9</v>
      </c>
      <c r="D2294">
        <f t="shared" si="70"/>
        <v>11460</v>
      </c>
      <c r="F2294">
        <f t="shared" si="71"/>
        <v>46.083333333333336</v>
      </c>
    </row>
    <row r="2295" spans="1:6">
      <c r="A2295">
        <v>0</v>
      </c>
      <c r="B2295">
        <v>3</v>
      </c>
      <c r="C2295">
        <v>167.1</v>
      </c>
      <c r="D2295">
        <f t="shared" si="70"/>
        <v>11465</v>
      </c>
      <c r="F2295">
        <f t="shared" si="71"/>
        <v>46.416666666666664</v>
      </c>
    </row>
    <row r="2296" spans="1:6">
      <c r="A2296">
        <v>0</v>
      </c>
      <c r="B2296">
        <v>3</v>
      </c>
      <c r="C2296">
        <v>168.6</v>
      </c>
      <c r="D2296">
        <f t="shared" si="70"/>
        <v>11470</v>
      </c>
      <c r="F2296">
        <f t="shared" si="71"/>
        <v>46.833333333333329</v>
      </c>
    </row>
    <row r="2297" spans="1:6">
      <c r="A2297">
        <v>0</v>
      </c>
      <c r="B2297">
        <v>3</v>
      </c>
      <c r="C2297">
        <v>168.9</v>
      </c>
      <c r="D2297">
        <f t="shared" si="70"/>
        <v>11475</v>
      </c>
      <c r="F2297">
        <f t="shared" si="71"/>
        <v>46.916666666666664</v>
      </c>
    </row>
    <row r="2298" spans="1:6">
      <c r="A2298">
        <v>0</v>
      </c>
      <c r="B2298">
        <v>3</v>
      </c>
      <c r="C2298">
        <v>170.1</v>
      </c>
      <c r="D2298">
        <f t="shared" si="70"/>
        <v>11480</v>
      </c>
      <c r="F2298">
        <f t="shared" si="71"/>
        <v>47.25</v>
      </c>
    </row>
    <row r="2299" spans="1:6">
      <c r="A2299">
        <v>0</v>
      </c>
      <c r="B2299">
        <v>3</v>
      </c>
      <c r="C2299">
        <v>170.1</v>
      </c>
      <c r="D2299">
        <f t="shared" si="70"/>
        <v>11485</v>
      </c>
      <c r="F2299">
        <f t="shared" si="71"/>
        <v>47.25</v>
      </c>
    </row>
    <row r="2300" spans="1:6">
      <c r="A2300">
        <v>1.8</v>
      </c>
      <c r="B2300">
        <v>3</v>
      </c>
      <c r="C2300">
        <v>168.4</v>
      </c>
      <c r="D2300">
        <f t="shared" si="70"/>
        <v>11490</v>
      </c>
      <c r="F2300">
        <f t="shared" si="71"/>
        <v>46.777777777777779</v>
      </c>
    </row>
    <row r="2301" spans="1:6">
      <c r="A2301">
        <v>7.1</v>
      </c>
      <c r="B2301">
        <v>3</v>
      </c>
      <c r="C2301">
        <v>166.4</v>
      </c>
      <c r="D2301">
        <f t="shared" si="70"/>
        <v>11495</v>
      </c>
      <c r="F2301">
        <f t="shared" si="71"/>
        <v>46.222222222222221</v>
      </c>
    </row>
    <row r="2302" spans="1:6">
      <c r="A2302">
        <v>26.7</v>
      </c>
      <c r="B2302">
        <v>3</v>
      </c>
      <c r="C2302">
        <v>161.80000000000001</v>
      </c>
      <c r="D2302">
        <f t="shared" si="70"/>
        <v>11500</v>
      </c>
      <c r="F2302">
        <f t="shared" si="71"/>
        <v>44.94444444444445</v>
      </c>
    </row>
    <row r="2303" spans="1:6">
      <c r="A2303">
        <v>30.7</v>
      </c>
      <c r="B2303">
        <v>3</v>
      </c>
      <c r="C2303">
        <v>159.19999999999999</v>
      </c>
      <c r="D2303">
        <f t="shared" si="70"/>
        <v>11505</v>
      </c>
      <c r="F2303">
        <f t="shared" si="71"/>
        <v>44.222222222222221</v>
      </c>
    </row>
    <row r="2304" spans="1:6">
      <c r="A2304">
        <v>23.2</v>
      </c>
      <c r="B2304">
        <v>3</v>
      </c>
      <c r="C2304">
        <v>156.1</v>
      </c>
      <c r="D2304">
        <f t="shared" si="70"/>
        <v>11510</v>
      </c>
      <c r="F2304">
        <f t="shared" si="71"/>
        <v>43.361111111111107</v>
      </c>
    </row>
    <row r="2305" spans="1:6">
      <c r="A2305">
        <v>16</v>
      </c>
      <c r="B2305">
        <v>3</v>
      </c>
      <c r="C2305">
        <v>153.30000000000001</v>
      </c>
      <c r="D2305">
        <f t="shared" si="70"/>
        <v>11515</v>
      </c>
      <c r="F2305">
        <f t="shared" si="71"/>
        <v>42.583333333333336</v>
      </c>
    </row>
    <row r="2306" spans="1:6">
      <c r="A2306">
        <v>12.5</v>
      </c>
      <c r="B2306">
        <v>3</v>
      </c>
      <c r="C2306">
        <v>151.80000000000001</v>
      </c>
      <c r="D2306">
        <f t="shared" si="70"/>
        <v>11520</v>
      </c>
      <c r="F2306">
        <f t="shared" si="71"/>
        <v>42.166666666666671</v>
      </c>
    </row>
    <row r="2307" spans="1:6">
      <c r="A2307">
        <v>14.3</v>
      </c>
      <c r="B2307">
        <v>2</v>
      </c>
      <c r="C2307">
        <v>148.4</v>
      </c>
      <c r="D2307">
        <f t="shared" ref="D2307:D2370" si="72">(ROW()-2)*5</f>
        <v>11525</v>
      </c>
      <c r="F2307">
        <f t="shared" ref="F2307:F2370" si="73">C2307/3.6</f>
        <v>41.222222222222221</v>
      </c>
    </row>
    <row r="2308" spans="1:6">
      <c r="A2308">
        <v>8.9</v>
      </c>
      <c r="B2308">
        <v>2</v>
      </c>
      <c r="C2308">
        <v>146.6</v>
      </c>
      <c r="D2308">
        <f t="shared" si="72"/>
        <v>11530</v>
      </c>
      <c r="F2308">
        <f t="shared" si="73"/>
        <v>40.722222222222221</v>
      </c>
    </row>
    <row r="2309" spans="1:6">
      <c r="A2309">
        <v>5.3</v>
      </c>
      <c r="B2309">
        <v>2</v>
      </c>
      <c r="C2309">
        <v>144.5</v>
      </c>
      <c r="D2309">
        <f t="shared" si="72"/>
        <v>11535</v>
      </c>
      <c r="F2309">
        <f t="shared" si="73"/>
        <v>40.138888888888886</v>
      </c>
    </row>
    <row r="2310" spans="1:6">
      <c r="A2310">
        <v>5.3</v>
      </c>
      <c r="B2310">
        <v>2</v>
      </c>
      <c r="C2310">
        <v>141.1</v>
      </c>
      <c r="D2310">
        <f t="shared" si="72"/>
        <v>11540</v>
      </c>
      <c r="F2310">
        <f t="shared" si="73"/>
        <v>39.194444444444443</v>
      </c>
    </row>
    <row r="2311" spans="1:6">
      <c r="A2311">
        <v>7.1</v>
      </c>
      <c r="B2311">
        <v>2</v>
      </c>
      <c r="C2311">
        <v>138.9</v>
      </c>
      <c r="D2311">
        <f t="shared" si="72"/>
        <v>11545</v>
      </c>
      <c r="F2311">
        <f t="shared" si="73"/>
        <v>38.583333333333336</v>
      </c>
    </row>
    <row r="2312" spans="1:6">
      <c r="A2312">
        <v>12.5</v>
      </c>
      <c r="B2312">
        <v>2</v>
      </c>
      <c r="C2312">
        <v>135.30000000000001</v>
      </c>
      <c r="D2312">
        <f t="shared" si="72"/>
        <v>11550</v>
      </c>
      <c r="F2312">
        <f t="shared" si="73"/>
        <v>37.583333333333336</v>
      </c>
    </row>
    <row r="2313" spans="1:6">
      <c r="A2313">
        <v>19.600000000000001</v>
      </c>
      <c r="B2313">
        <v>2</v>
      </c>
      <c r="C2313">
        <v>132.30000000000001</v>
      </c>
      <c r="D2313">
        <f t="shared" si="72"/>
        <v>11555</v>
      </c>
      <c r="F2313">
        <f t="shared" si="73"/>
        <v>36.75</v>
      </c>
    </row>
    <row r="2314" spans="1:6">
      <c r="A2314">
        <v>26.7</v>
      </c>
      <c r="B2314">
        <v>2</v>
      </c>
      <c r="C2314">
        <v>129.30000000000001</v>
      </c>
      <c r="D2314">
        <f t="shared" si="72"/>
        <v>11560</v>
      </c>
      <c r="F2314">
        <f t="shared" si="73"/>
        <v>35.916666666666671</v>
      </c>
    </row>
    <row r="2315" spans="1:6">
      <c r="A2315">
        <v>26.7</v>
      </c>
      <c r="B2315">
        <v>2</v>
      </c>
      <c r="C2315">
        <v>125.9</v>
      </c>
      <c r="D2315">
        <f t="shared" si="72"/>
        <v>11565</v>
      </c>
      <c r="F2315">
        <f t="shared" si="73"/>
        <v>34.972222222222221</v>
      </c>
    </row>
    <row r="2316" spans="1:6">
      <c r="A2316">
        <v>23.2</v>
      </c>
      <c r="B2316">
        <v>2</v>
      </c>
      <c r="C2316">
        <v>121.6</v>
      </c>
      <c r="D2316">
        <f t="shared" si="72"/>
        <v>11570</v>
      </c>
      <c r="F2316">
        <f t="shared" si="73"/>
        <v>33.777777777777779</v>
      </c>
    </row>
    <row r="2317" spans="1:6">
      <c r="A2317">
        <v>30.7</v>
      </c>
      <c r="B2317">
        <v>2</v>
      </c>
      <c r="C2317">
        <v>118.5</v>
      </c>
      <c r="D2317">
        <f t="shared" si="72"/>
        <v>11575</v>
      </c>
      <c r="F2317">
        <f t="shared" si="73"/>
        <v>32.916666666666664</v>
      </c>
    </row>
    <row r="2318" spans="1:6">
      <c r="A2318">
        <v>23.2</v>
      </c>
      <c r="B2318">
        <v>2</v>
      </c>
      <c r="C2318">
        <v>114.3</v>
      </c>
      <c r="D2318">
        <f t="shared" si="72"/>
        <v>11580</v>
      </c>
      <c r="F2318">
        <f t="shared" si="73"/>
        <v>31.75</v>
      </c>
    </row>
    <row r="2319" spans="1:6">
      <c r="A2319">
        <v>17.8</v>
      </c>
      <c r="B2319">
        <v>2</v>
      </c>
      <c r="C2319">
        <v>110.1</v>
      </c>
      <c r="D2319">
        <f t="shared" si="72"/>
        <v>11585</v>
      </c>
      <c r="F2319">
        <f t="shared" si="73"/>
        <v>30.583333333333332</v>
      </c>
    </row>
    <row r="2320" spans="1:6">
      <c r="A2320">
        <v>21.4</v>
      </c>
      <c r="B2320">
        <v>2</v>
      </c>
      <c r="C2320">
        <v>106.3</v>
      </c>
      <c r="D2320">
        <f t="shared" si="72"/>
        <v>11590</v>
      </c>
      <c r="F2320">
        <f t="shared" si="73"/>
        <v>29.527777777777775</v>
      </c>
    </row>
    <row r="2321" spans="1:6">
      <c r="A2321">
        <v>21.4</v>
      </c>
      <c r="B2321">
        <v>2</v>
      </c>
      <c r="C2321">
        <v>101.8</v>
      </c>
      <c r="D2321">
        <f t="shared" si="72"/>
        <v>11595</v>
      </c>
      <c r="F2321">
        <f t="shared" si="73"/>
        <v>28.277777777777775</v>
      </c>
    </row>
    <row r="2322" spans="1:6">
      <c r="A2322">
        <v>21.4</v>
      </c>
      <c r="B2322">
        <v>2</v>
      </c>
      <c r="C2322">
        <v>97.8</v>
      </c>
      <c r="D2322">
        <f t="shared" si="72"/>
        <v>11600</v>
      </c>
      <c r="F2322">
        <f t="shared" si="73"/>
        <v>27.166666666666664</v>
      </c>
    </row>
    <row r="2323" spans="1:6">
      <c r="A2323">
        <v>17.8</v>
      </c>
      <c r="B2323">
        <v>2</v>
      </c>
      <c r="C2323">
        <v>94</v>
      </c>
      <c r="D2323">
        <f t="shared" si="72"/>
        <v>11605</v>
      </c>
      <c r="F2323">
        <f t="shared" si="73"/>
        <v>26.111111111111111</v>
      </c>
    </row>
    <row r="2324" spans="1:6">
      <c r="A2324">
        <v>12.5</v>
      </c>
      <c r="B2324">
        <v>2</v>
      </c>
      <c r="C2324">
        <v>90.9</v>
      </c>
      <c r="D2324">
        <f t="shared" si="72"/>
        <v>11610</v>
      </c>
      <c r="F2324">
        <f t="shared" si="73"/>
        <v>25.25</v>
      </c>
    </row>
    <row r="2325" spans="1:6">
      <c r="A2325">
        <v>16</v>
      </c>
      <c r="B2325">
        <v>2</v>
      </c>
      <c r="C2325">
        <v>87.3</v>
      </c>
      <c r="D2325">
        <f t="shared" si="72"/>
        <v>11615</v>
      </c>
      <c r="F2325">
        <f t="shared" si="73"/>
        <v>24.25</v>
      </c>
    </row>
    <row r="2326" spans="1:6">
      <c r="A2326">
        <v>16</v>
      </c>
      <c r="B2326">
        <v>2</v>
      </c>
      <c r="C2326">
        <v>83</v>
      </c>
      <c r="D2326">
        <f t="shared" si="72"/>
        <v>11620</v>
      </c>
      <c r="F2326">
        <f t="shared" si="73"/>
        <v>23.055555555555554</v>
      </c>
    </row>
    <row r="2327" spans="1:6">
      <c r="A2327">
        <v>16</v>
      </c>
      <c r="B2327">
        <v>2</v>
      </c>
      <c r="C2327">
        <v>78.7</v>
      </c>
      <c r="D2327">
        <f t="shared" si="72"/>
        <v>11625</v>
      </c>
      <c r="F2327">
        <f t="shared" si="73"/>
        <v>21.861111111111111</v>
      </c>
    </row>
    <row r="2328" spans="1:6">
      <c r="A2328">
        <v>16</v>
      </c>
      <c r="B2328">
        <v>2</v>
      </c>
      <c r="C2328">
        <v>74.900000000000006</v>
      </c>
      <c r="D2328">
        <f t="shared" si="72"/>
        <v>11630</v>
      </c>
      <c r="F2328">
        <f t="shared" si="73"/>
        <v>20.805555555555557</v>
      </c>
    </row>
    <row r="2329" spans="1:6">
      <c r="A2329">
        <v>16</v>
      </c>
      <c r="B2329">
        <v>2</v>
      </c>
      <c r="C2329">
        <v>70.099999999999994</v>
      </c>
      <c r="D2329">
        <f t="shared" si="72"/>
        <v>11635</v>
      </c>
      <c r="F2329">
        <f t="shared" si="73"/>
        <v>19.472222222222221</v>
      </c>
    </row>
    <row r="2330" spans="1:6">
      <c r="A2330">
        <v>16</v>
      </c>
      <c r="B2330">
        <v>2</v>
      </c>
      <c r="C2330">
        <v>65.400000000000006</v>
      </c>
      <c r="D2330">
        <f t="shared" si="72"/>
        <v>11640</v>
      </c>
      <c r="F2330">
        <f t="shared" si="73"/>
        <v>18.166666666666668</v>
      </c>
    </row>
    <row r="2331" spans="1:6">
      <c r="A2331">
        <v>12.5</v>
      </c>
      <c r="B2331">
        <v>2</v>
      </c>
      <c r="C2331">
        <v>60.9</v>
      </c>
      <c r="D2331">
        <f t="shared" si="72"/>
        <v>11645</v>
      </c>
      <c r="F2331">
        <f t="shared" si="73"/>
        <v>16.916666666666664</v>
      </c>
    </row>
    <row r="2332" spans="1:6">
      <c r="A2332">
        <v>0</v>
      </c>
      <c r="B2332">
        <v>2</v>
      </c>
      <c r="C2332">
        <v>57.1</v>
      </c>
      <c r="D2332">
        <f t="shared" si="72"/>
        <v>11650</v>
      </c>
      <c r="F2332">
        <f t="shared" si="73"/>
        <v>15.861111111111111</v>
      </c>
    </row>
    <row r="2333" spans="1:6">
      <c r="A2333">
        <v>0</v>
      </c>
      <c r="B2333">
        <v>2</v>
      </c>
      <c r="C2333">
        <v>55</v>
      </c>
      <c r="D2333">
        <f t="shared" si="72"/>
        <v>11655</v>
      </c>
      <c r="F2333">
        <f t="shared" si="73"/>
        <v>15.277777777777777</v>
      </c>
    </row>
    <row r="2334" spans="1:6">
      <c r="A2334">
        <v>0</v>
      </c>
      <c r="B2334">
        <v>2</v>
      </c>
      <c r="C2334">
        <v>55.9</v>
      </c>
      <c r="D2334">
        <f t="shared" si="72"/>
        <v>11660</v>
      </c>
      <c r="F2334">
        <f t="shared" si="73"/>
        <v>15.527777777777777</v>
      </c>
    </row>
    <row r="2335" spans="1:6">
      <c r="A2335">
        <v>0</v>
      </c>
      <c r="B2335">
        <v>2</v>
      </c>
      <c r="C2335">
        <v>59</v>
      </c>
      <c r="D2335">
        <f t="shared" si="72"/>
        <v>11665</v>
      </c>
      <c r="F2335">
        <f t="shared" si="73"/>
        <v>16.388888888888889</v>
      </c>
    </row>
    <row r="2336" spans="1:6">
      <c r="A2336">
        <v>0</v>
      </c>
      <c r="B2336">
        <v>2</v>
      </c>
      <c r="C2336">
        <v>59.1</v>
      </c>
      <c r="D2336">
        <f t="shared" si="72"/>
        <v>11670</v>
      </c>
      <c r="F2336">
        <f t="shared" si="73"/>
        <v>16.416666666666668</v>
      </c>
    </row>
    <row r="2337" spans="1:6">
      <c r="A2337">
        <v>0</v>
      </c>
      <c r="B2337">
        <v>2</v>
      </c>
      <c r="C2337">
        <v>59.7</v>
      </c>
      <c r="D2337">
        <f t="shared" si="72"/>
        <v>11675</v>
      </c>
      <c r="F2337">
        <f t="shared" si="73"/>
        <v>16.583333333333332</v>
      </c>
    </row>
    <row r="2338" spans="1:6">
      <c r="A2338">
        <v>0</v>
      </c>
      <c r="B2338">
        <v>2</v>
      </c>
      <c r="C2338">
        <v>61</v>
      </c>
      <c r="D2338">
        <f t="shared" si="72"/>
        <v>11680</v>
      </c>
      <c r="F2338">
        <f t="shared" si="73"/>
        <v>16.944444444444443</v>
      </c>
    </row>
    <row r="2339" spans="1:6">
      <c r="A2339">
        <v>0</v>
      </c>
      <c r="B2339">
        <v>2</v>
      </c>
      <c r="C2339">
        <v>63.1</v>
      </c>
      <c r="D2339">
        <f t="shared" si="72"/>
        <v>11685</v>
      </c>
      <c r="F2339">
        <f t="shared" si="73"/>
        <v>17.527777777777779</v>
      </c>
    </row>
    <row r="2340" spans="1:6">
      <c r="A2340">
        <v>0</v>
      </c>
      <c r="B2340">
        <v>2</v>
      </c>
      <c r="C2340">
        <v>66.400000000000006</v>
      </c>
      <c r="D2340">
        <f t="shared" si="72"/>
        <v>11690</v>
      </c>
      <c r="F2340">
        <f t="shared" si="73"/>
        <v>18.444444444444446</v>
      </c>
    </row>
    <row r="2341" spans="1:6">
      <c r="A2341">
        <v>0</v>
      </c>
      <c r="B2341">
        <v>2</v>
      </c>
      <c r="C2341">
        <v>70.099999999999994</v>
      </c>
      <c r="D2341">
        <f t="shared" si="72"/>
        <v>11695</v>
      </c>
      <c r="F2341">
        <f t="shared" si="73"/>
        <v>19.472222222222221</v>
      </c>
    </row>
    <row r="2342" spans="1:6">
      <c r="A2342">
        <v>0</v>
      </c>
      <c r="B2342">
        <v>2</v>
      </c>
      <c r="C2342">
        <v>74.400000000000006</v>
      </c>
      <c r="D2342">
        <f t="shared" si="72"/>
        <v>11700</v>
      </c>
      <c r="F2342">
        <f t="shared" si="73"/>
        <v>20.666666666666668</v>
      </c>
    </row>
    <row r="2343" spans="1:6">
      <c r="A2343">
        <v>0</v>
      </c>
      <c r="B2343">
        <v>2</v>
      </c>
      <c r="C2343">
        <v>80.400000000000006</v>
      </c>
      <c r="D2343">
        <f t="shared" si="72"/>
        <v>11705</v>
      </c>
      <c r="F2343">
        <f t="shared" si="73"/>
        <v>22.333333333333336</v>
      </c>
    </row>
    <row r="2344" spans="1:6">
      <c r="A2344">
        <v>0</v>
      </c>
      <c r="B2344">
        <v>2</v>
      </c>
      <c r="C2344">
        <v>86.3</v>
      </c>
      <c r="D2344">
        <f t="shared" si="72"/>
        <v>11710</v>
      </c>
      <c r="F2344">
        <f t="shared" si="73"/>
        <v>23.972222222222221</v>
      </c>
    </row>
    <row r="2345" spans="1:6">
      <c r="A2345">
        <v>0</v>
      </c>
      <c r="B2345">
        <v>2</v>
      </c>
      <c r="C2345">
        <v>90.8</v>
      </c>
      <c r="D2345">
        <f t="shared" si="72"/>
        <v>11715</v>
      </c>
      <c r="F2345">
        <f t="shared" si="73"/>
        <v>25.222222222222221</v>
      </c>
    </row>
    <row r="2346" spans="1:6">
      <c r="A2346">
        <v>0</v>
      </c>
      <c r="B2346">
        <v>2</v>
      </c>
      <c r="C2346">
        <v>95.9</v>
      </c>
      <c r="D2346">
        <f t="shared" si="72"/>
        <v>11720</v>
      </c>
      <c r="F2346">
        <f t="shared" si="73"/>
        <v>26.638888888888889</v>
      </c>
    </row>
    <row r="2347" spans="1:6">
      <c r="A2347">
        <v>0</v>
      </c>
      <c r="B2347">
        <v>2</v>
      </c>
      <c r="C2347">
        <v>100.8</v>
      </c>
      <c r="D2347">
        <f t="shared" si="72"/>
        <v>11725</v>
      </c>
      <c r="F2347">
        <f t="shared" si="73"/>
        <v>28</v>
      </c>
    </row>
    <row r="2348" spans="1:6">
      <c r="A2348">
        <v>0</v>
      </c>
      <c r="B2348">
        <v>2</v>
      </c>
      <c r="C2348">
        <v>105.1</v>
      </c>
      <c r="D2348">
        <f t="shared" si="72"/>
        <v>11730</v>
      </c>
      <c r="F2348">
        <f t="shared" si="73"/>
        <v>29.194444444444443</v>
      </c>
    </row>
    <row r="2349" spans="1:6">
      <c r="A2349">
        <v>0</v>
      </c>
      <c r="B2349">
        <v>2</v>
      </c>
      <c r="C2349">
        <v>109.9</v>
      </c>
      <c r="D2349">
        <f t="shared" si="72"/>
        <v>11735</v>
      </c>
      <c r="F2349">
        <f t="shared" si="73"/>
        <v>30.527777777777779</v>
      </c>
    </row>
    <row r="2350" spans="1:6">
      <c r="A2350">
        <v>0</v>
      </c>
      <c r="B2350">
        <v>2</v>
      </c>
      <c r="C2350">
        <v>116.4</v>
      </c>
      <c r="D2350">
        <f t="shared" si="72"/>
        <v>11740</v>
      </c>
      <c r="F2350">
        <f t="shared" si="73"/>
        <v>32.333333333333336</v>
      </c>
    </row>
    <row r="2351" spans="1:6">
      <c r="A2351">
        <v>0</v>
      </c>
      <c r="B2351">
        <v>2</v>
      </c>
      <c r="C2351">
        <v>119.4</v>
      </c>
      <c r="D2351">
        <f t="shared" si="72"/>
        <v>11745</v>
      </c>
      <c r="F2351">
        <f t="shared" si="73"/>
        <v>33.166666666666664</v>
      </c>
    </row>
    <row r="2352" spans="1:6">
      <c r="A2352">
        <v>0</v>
      </c>
      <c r="B2352">
        <v>2</v>
      </c>
      <c r="C2352">
        <v>123.5</v>
      </c>
      <c r="D2352">
        <f t="shared" si="72"/>
        <v>11750</v>
      </c>
      <c r="F2352">
        <f t="shared" si="73"/>
        <v>34.305555555555557</v>
      </c>
    </row>
    <row r="2353" spans="1:6">
      <c r="A2353">
        <v>0</v>
      </c>
      <c r="B2353">
        <v>2</v>
      </c>
      <c r="C2353">
        <v>127.8</v>
      </c>
      <c r="D2353">
        <f t="shared" si="72"/>
        <v>11755</v>
      </c>
      <c r="F2353">
        <f t="shared" si="73"/>
        <v>35.5</v>
      </c>
    </row>
    <row r="2354" spans="1:6">
      <c r="A2354">
        <v>0</v>
      </c>
      <c r="B2354">
        <v>2</v>
      </c>
      <c r="C2354">
        <v>131.9</v>
      </c>
      <c r="D2354">
        <f t="shared" si="72"/>
        <v>11760</v>
      </c>
      <c r="F2354">
        <f t="shared" si="73"/>
        <v>36.638888888888893</v>
      </c>
    </row>
    <row r="2355" spans="1:6">
      <c r="A2355">
        <v>0</v>
      </c>
      <c r="B2355">
        <v>2</v>
      </c>
      <c r="C2355">
        <v>134.30000000000001</v>
      </c>
      <c r="D2355">
        <f t="shared" si="72"/>
        <v>11765</v>
      </c>
      <c r="F2355">
        <f t="shared" si="73"/>
        <v>37.305555555555557</v>
      </c>
    </row>
    <row r="2356" spans="1:6">
      <c r="A2356">
        <v>0</v>
      </c>
      <c r="B2356">
        <v>2</v>
      </c>
      <c r="C2356">
        <v>138.30000000000001</v>
      </c>
      <c r="D2356">
        <f t="shared" si="72"/>
        <v>11770</v>
      </c>
      <c r="F2356">
        <f t="shared" si="73"/>
        <v>38.416666666666671</v>
      </c>
    </row>
    <row r="2357" spans="1:6">
      <c r="A2357">
        <v>0</v>
      </c>
      <c r="B2357">
        <v>2</v>
      </c>
      <c r="C2357">
        <v>136.6</v>
      </c>
      <c r="D2357">
        <f t="shared" si="72"/>
        <v>11775</v>
      </c>
      <c r="F2357">
        <f t="shared" si="73"/>
        <v>37.944444444444443</v>
      </c>
    </row>
    <row r="2358" spans="1:6">
      <c r="A2358">
        <v>0</v>
      </c>
      <c r="B2358">
        <v>2</v>
      </c>
      <c r="C2358">
        <v>134.30000000000001</v>
      </c>
      <c r="D2358">
        <f t="shared" si="72"/>
        <v>11780</v>
      </c>
      <c r="F2358">
        <f t="shared" si="73"/>
        <v>37.305555555555557</v>
      </c>
    </row>
    <row r="2359" spans="1:6">
      <c r="A2359">
        <v>0</v>
      </c>
      <c r="B2359">
        <v>2</v>
      </c>
      <c r="C2359">
        <v>132</v>
      </c>
      <c r="D2359">
        <f t="shared" si="72"/>
        <v>11785</v>
      </c>
      <c r="F2359">
        <f t="shared" si="73"/>
        <v>36.666666666666664</v>
      </c>
    </row>
    <row r="2360" spans="1:6">
      <c r="A2360">
        <v>0</v>
      </c>
      <c r="B2360">
        <v>3</v>
      </c>
      <c r="C2360">
        <v>152.69999999999999</v>
      </c>
      <c r="D2360">
        <f t="shared" si="72"/>
        <v>11790</v>
      </c>
      <c r="F2360">
        <f t="shared" si="73"/>
        <v>42.416666666666664</v>
      </c>
    </row>
    <row r="2361" spans="1:6">
      <c r="A2361">
        <v>0</v>
      </c>
      <c r="B2361">
        <v>3</v>
      </c>
      <c r="C2361">
        <v>152.69999999999999</v>
      </c>
      <c r="D2361">
        <f t="shared" si="72"/>
        <v>11795</v>
      </c>
      <c r="F2361">
        <f t="shared" si="73"/>
        <v>42.416666666666664</v>
      </c>
    </row>
    <row r="2362" spans="1:6">
      <c r="A2362">
        <v>0</v>
      </c>
      <c r="B2362">
        <v>3</v>
      </c>
      <c r="C2362">
        <v>151.30000000000001</v>
      </c>
      <c r="D2362">
        <f t="shared" si="72"/>
        <v>11800</v>
      </c>
      <c r="F2362">
        <f t="shared" si="73"/>
        <v>42.027777777777779</v>
      </c>
    </row>
    <row r="2363" spans="1:6">
      <c r="A2363">
        <v>0</v>
      </c>
      <c r="B2363">
        <v>3</v>
      </c>
      <c r="C2363">
        <v>153.6</v>
      </c>
      <c r="D2363">
        <f t="shared" si="72"/>
        <v>11805</v>
      </c>
      <c r="F2363">
        <f t="shared" si="73"/>
        <v>42.666666666666664</v>
      </c>
    </row>
    <row r="2364" spans="1:6">
      <c r="A2364">
        <v>0</v>
      </c>
      <c r="B2364">
        <v>3</v>
      </c>
      <c r="C2364">
        <v>151.80000000000001</v>
      </c>
      <c r="D2364">
        <f t="shared" si="72"/>
        <v>11810</v>
      </c>
      <c r="F2364">
        <f t="shared" si="73"/>
        <v>42.166666666666671</v>
      </c>
    </row>
    <row r="2365" spans="1:6">
      <c r="A2365">
        <v>0</v>
      </c>
      <c r="B2365">
        <v>3</v>
      </c>
      <c r="C2365">
        <v>163.4</v>
      </c>
      <c r="D2365">
        <f t="shared" si="72"/>
        <v>11815</v>
      </c>
      <c r="F2365">
        <f t="shared" si="73"/>
        <v>45.388888888888893</v>
      </c>
    </row>
    <row r="2366" spans="1:6">
      <c r="A2366">
        <v>0</v>
      </c>
      <c r="B2366">
        <v>3</v>
      </c>
      <c r="C2366">
        <v>165.6</v>
      </c>
      <c r="D2366">
        <f t="shared" si="72"/>
        <v>11820</v>
      </c>
      <c r="F2366">
        <f t="shared" si="73"/>
        <v>46</v>
      </c>
    </row>
    <row r="2367" spans="1:6">
      <c r="A2367">
        <v>0</v>
      </c>
      <c r="B2367">
        <v>3</v>
      </c>
      <c r="C2367">
        <v>168.6</v>
      </c>
      <c r="D2367">
        <f t="shared" si="72"/>
        <v>11825</v>
      </c>
      <c r="F2367">
        <f t="shared" si="73"/>
        <v>46.833333333333329</v>
      </c>
    </row>
    <row r="2368" spans="1:6">
      <c r="A2368">
        <v>0</v>
      </c>
      <c r="B2368">
        <v>3</v>
      </c>
      <c r="C2368">
        <v>169.6</v>
      </c>
      <c r="D2368">
        <f t="shared" si="72"/>
        <v>11830</v>
      </c>
      <c r="F2368">
        <f t="shared" si="73"/>
        <v>47.111111111111107</v>
      </c>
    </row>
    <row r="2369" spans="1:6">
      <c r="A2369">
        <v>0</v>
      </c>
      <c r="B2369">
        <v>3</v>
      </c>
      <c r="C2369">
        <v>171.3</v>
      </c>
      <c r="D2369">
        <f t="shared" si="72"/>
        <v>11835</v>
      </c>
      <c r="F2369">
        <f t="shared" si="73"/>
        <v>47.583333333333336</v>
      </c>
    </row>
    <row r="2370" spans="1:6">
      <c r="A2370">
        <v>0</v>
      </c>
      <c r="B2370">
        <v>3</v>
      </c>
      <c r="C2370">
        <v>174.6</v>
      </c>
      <c r="D2370">
        <f t="shared" si="72"/>
        <v>11840</v>
      </c>
      <c r="F2370">
        <f t="shared" si="73"/>
        <v>48.5</v>
      </c>
    </row>
    <row r="2371" spans="1:6">
      <c r="A2371">
        <v>0</v>
      </c>
      <c r="B2371">
        <v>3</v>
      </c>
      <c r="C2371">
        <v>177.1</v>
      </c>
      <c r="D2371">
        <f t="shared" ref="D2371:D2434" si="74">(ROW()-2)*5</f>
        <v>11845</v>
      </c>
      <c r="F2371">
        <f t="shared" ref="F2371:F2434" si="75">C2371/3.6</f>
        <v>49.194444444444443</v>
      </c>
    </row>
    <row r="2372" spans="1:6">
      <c r="A2372">
        <v>0</v>
      </c>
      <c r="B2372">
        <v>3</v>
      </c>
      <c r="C2372">
        <v>178.1</v>
      </c>
      <c r="D2372">
        <f t="shared" si="74"/>
        <v>11850</v>
      </c>
      <c r="F2372">
        <f t="shared" si="75"/>
        <v>49.472222222222221</v>
      </c>
    </row>
    <row r="2373" spans="1:6">
      <c r="A2373">
        <v>0</v>
      </c>
      <c r="B2373">
        <v>3</v>
      </c>
      <c r="C2373">
        <v>180</v>
      </c>
      <c r="D2373">
        <f t="shared" si="74"/>
        <v>11855</v>
      </c>
      <c r="F2373">
        <f t="shared" si="75"/>
        <v>50</v>
      </c>
    </row>
    <row r="2374" spans="1:6">
      <c r="A2374">
        <v>0</v>
      </c>
      <c r="B2374">
        <v>3</v>
      </c>
      <c r="C2374">
        <v>180.1</v>
      </c>
      <c r="D2374">
        <f t="shared" si="74"/>
        <v>11860</v>
      </c>
      <c r="F2374">
        <f t="shared" si="75"/>
        <v>50.027777777777771</v>
      </c>
    </row>
    <row r="2375" spans="1:6">
      <c r="A2375">
        <v>0</v>
      </c>
      <c r="B2375">
        <v>3</v>
      </c>
      <c r="C2375">
        <v>178.2</v>
      </c>
      <c r="D2375">
        <f t="shared" si="74"/>
        <v>11865</v>
      </c>
      <c r="F2375">
        <f t="shared" si="75"/>
        <v>49.499999999999993</v>
      </c>
    </row>
    <row r="2376" spans="1:6">
      <c r="A2376">
        <v>0</v>
      </c>
      <c r="B2376">
        <v>3</v>
      </c>
      <c r="C2376">
        <v>186.1</v>
      </c>
      <c r="D2376">
        <f t="shared" si="74"/>
        <v>11870</v>
      </c>
      <c r="F2376">
        <f t="shared" si="75"/>
        <v>51.694444444444443</v>
      </c>
    </row>
    <row r="2377" spans="1:6">
      <c r="A2377">
        <v>0</v>
      </c>
      <c r="B2377">
        <v>3</v>
      </c>
      <c r="C2377">
        <v>189.3</v>
      </c>
      <c r="D2377">
        <f t="shared" si="74"/>
        <v>11875</v>
      </c>
      <c r="F2377">
        <f t="shared" si="75"/>
        <v>52.583333333333336</v>
      </c>
    </row>
    <row r="2378" spans="1:6">
      <c r="A2378">
        <v>0</v>
      </c>
      <c r="B2378">
        <v>4</v>
      </c>
      <c r="C2378">
        <v>190.9</v>
      </c>
      <c r="D2378">
        <f t="shared" si="74"/>
        <v>11880</v>
      </c>
      <c r="F2378">
        <f t="shared" si="75"/>
        <v>53.027777777777779</v>
      </c>
    </row>
    <row r="2379" spans="1:6">
      <c r="A2379">
        <v>0</v>
      </c>
      <c r="B2379">
        <v>4</v>
      </c>
      <c r="C2379">
        <v>191.2</v>
      </c>
      <c r="D2379">
        <f t="shared" si="74"/>
        <v>11885</v>
      </c>
      <c r="F2379">
        <f t="shared" si="75"/>
        <v>53.111111111111107</v>
      </c>
    </row>
    <row r="2380" spans="1:6">
      <c r="A2380">
        <v>0</v>
      </c>
      <c r="B2380">
        <v>4</v>
      </c>
      <c r="C2380">
        <v>191.9</v>
      </c>
      <c r="D2380">
        <f t="shared" si="74"/>
        <v>11890</v>
      </c>
      <c r="F2380">
        <f t="shared" si="75"/>
        <v>53.305555555555557</v>
      </c>
    </row>
    <row r="2381" spans="1:6">
      <c r="A2381">
        <v>0</v>
      </c>
      <c r="B2381">
        <v>4</v>
      </c>
      <c r="C2381">
        <v>194.3</v>
      </c>
      <c r="D2381">
        <f t="shared" si="74"/>
        <v>11895</v>
      </c>
      <c r="F2381">
        <f t="shared" si="75"/>
        <v>53.972222222222221</v>
      </c>
    </row>
    <row r="2382" spans="1:6">
      <c r="A2382">
        <v>0</v>
      </c>
      <c r="B2382">
        <v>4</v>
      </c>
      <c r="C2382">
        <v>193.6</v>
      </c>
      <c r="D2382">
        <f t="shared" si="74"/>
        <v>11900</v>
      </c>
      <c r="F2382">
        <f t="shared" si="75"/>
        <v>53.777777777777771</v>
      </c>
    </row>
    <row r="2383" spans="1:6">
      <c r="A2383">
        <v>0</v>
      </c>
      <c r="B2383">
        <v>4</v>
      </c>
      <c r="C2383">
        <v>197.7</v>
      </c>
      <c r="D2383">
        <f t="shared" si="74"/>
        <v>11905</v>
      </c>
      <c r="F2383">
        <f t="shared" si="75"/>
        <v>54.916666666666664</v>
      </c>
    </row>
    <row r="2384" spans="1:6">
      <c r="A2384">
        <v>0</v>
      </c>
      <c r="B2384">
        <v>4</v>
      </c>
      <c r="C2384">
        <v>199</v>
      </c>
      <c r="D2384">
        <f t="shared" si="74"/>
        <v>11910</v>
      </c>
      <c r="F2384">
        <f t="shared" si="75"/>
        <v>55.277777777777779</v>
      </c>
    </row>
    <row r="2385" spans="1:6">
      <c r="A2385">
        <v>0</v>
      </c>
      <c r="B2385">
        <v>4</v>
      </c>
      <c r="C2385">
        <v>199.9</v>
      </c>
      <c r="D2385">
        <f t="shared" si="74"/>
        <v>11915</v>
      </c>
      <c r="F2385">
        <f t="shared" si="75"/>
        <v>55.527777777777779</v>
      </c>
    </row>
    <row r="2386" spans="1:6">
      <c r="A2386">
        <v>0</v>
      </c>
      <c r="B2386">
        <v>4</v>
      </c>
      <c r="C2386">
        <v>200.5</v>
      </c>
      <c r="D2386">
        <f t="shared" si="74"/>
        <v>11920</v>
      </c>
      <c r="F2386">
        <f t="shared" si="75"/>
        <v>55.694444444444443</v>
      </c>
    </row>
    <row r="2387" spans="1:6">
      <c r="A2387">
        <v>0</v>
      </c>
      <c r="B2387">
        <v>4</v>
      </c>
      <c r="C2387">
        <v>202.3</v>
      </c>
      <c r="D2387">
        <f t="shared" si="74"/>
        <v>11925</v>
      </c>
      <c r="F2387">
        <f t="shared" si="75"/>
        <v>56.194444444444443</v>
      </c>
    </row>
    <row r="2388" spans="1:6">
      <c r="A2388">
        <v>0</v>
      </c>
      <c r="B2388">
        <v>4</v>
      </c>
      <c r="C2388">
        <v>204.4</v>
      </c>
      <c r="D2388">
        <f t="shared" si="74"/>
        <v>11930</v>
      </c>
      <c r="F2388">
        <f t="shared" si="75"/>
        <v>56.777777777777779</v>
      </c>
    </row>
    <row r="2389" spans="1:6">
      <c r="A2389">
        <v>0</v>
      </c>
      <c r="B2389">
        <v>4</v>
      </c>
      <c r="C2389">
        <v>205</v>
      </c>
      <c r="D2389">
        <f t="shared" si="74"/>
        <v>11935</v>
      </c>
      <c r="F2389">
        <f t="shared" si="75"/>
        <v>56.944444444444443</v>
      </c>
    </row>
    <row r="2390" spans="1:6">
      <c r="A2390">
        <v>0</v>
      </c>
      <c r="B2390">
        <v>4</v>
      </c>
      <c r="C2390">
        <v>205.6</v>
      </c>
      <c r="D2390">
        <f t="shared" si="74"/>
        <v>11940</v>
      </c>
      <c r="F2390">
        <f t="shared" si="75"/>
        <v>57.111111111111107</v>
      </c>
    </row>
    <row r="2391" spans="1:6">
      <c r="A2391">
        <v>0</v>
      </c>
      <c r="B2391">
        <v>4</v>
      </c>
      <c r="C2391">
        <v>206.4</v>
      </c>
      <c r="D2391">
        <f t="shared" si="74"/>
        <v>11945</v>
      </c>
      <c r="F2391">
        <f t="shared" si="75"/>
        <v>57.333333333333336</v>
      </c>
    </row>
    <row r="2392" spans="1:6">
      <c r="A2392">
        <v>0</v>
      </c>
      <c r="B2392">
        <v>4</v>
      </c>
      <c r="C2392">
        <v>208.1</v>
      </c>
      <c r="D2392">
        <f t="shared" si="74"/>
        <v>11950</v>
      </c>
      <c r="F2392">
        <f t="shared" si="75"/>
        <v>57.80555555555555</v>
      </c>
    </row>
    <row r="2393" spans="1:6">
      <c r="A2393">
        <v>0</v>
      </c>
      <c r="B2393">
        <v>4</v>
      </c>
      <c r="C2393">
        <v>209.1</v>
      </c>
      <c r="D2393">
        <f t="shared" si="74"/>
        <v>11955</v>
      </c>
      <c r="F2393">
        <f t="shared" si="75"/>
        <v>58.083333333333329</v>
      </c>
    </row>
    <row r="2394" spans="1:6">
      <c r="A2394">
        <v>0</v>
      </c>
      <c r="B2394">
        <v>4</v>
      </c>
      <c r="C2394">
        <v>211.1</v>
      </c>
      <c r="D2394">
        <f t="shared" si="74"/>
        <v>11960</v>
      </c>
      <c r="F2394">
        <f t="shared" si="75"/>
        <v>58.638888888888886</v>
      </c>
    </row>
    <row r="2395" spans="1:6">
      <c r="A2395">
        <v>0</v>
      </c>
      <c r="B2395">
        <v>4</v>
      </c>
      <c r="C2395">
        <v>212.6</v>
      </c>
      <c r="D2395">
        <f t="shared" si="74"/>
        <v>11965</v>
      </c>
      <c r="F2395">
        <f t="shared" si="75"/>
        <v>59.05555555555555</v>
      </c>
    </row>
    <row r="2396" spans="1:6">
      <c r="A2396">
        <v>0</v>
      </c>
      <c r="B2396">
        <v>4</v>
      </c>
      <c r="C2396">
        <v>214.1</v>
      </c>
      <c r="D2396">
        <f t="shared" si="74"/>
        <v>11970</v>
      </c>
      <c r="F2396">
        <f t="shared" si="75"/>
        <v>59.472222222222221</v>
      </c>
    </row>
    <row r="2397" spans="1:6">
      <c r="A2397">
        <v>0</v>
      </c>
      <c r="B2397">
        <v>4</v>
      </c>
      <c r="C2397">
        <v>215.6</v>
      </c>
      <c r="D2397">
        <f t="shared" si="74"/>
        <v>11975</v>
      </c>
      <c r="F2397">
        <f t="shared" si="75"/>
        <v>59.888888888888886</v>
      </c>
    </row>
    <row r="2398" spans="1:6">
      <c r="A2398">
        <v>0</v>
      </c>
      <c r="B2398">
        <v>4</v>
      </c>
      <c r="C2398">
        <v>216.4</v>
      </c>
      <c r="D2398">
        <f t="shared" si="74"/>
        <v>11980</v>
      </c>
      <c r="F2398">
        <f t="shared" si="75"/>
        <v>60.111111111111114</v>
      </c>
    </row>
    <row r="2399" spans="1:6">
      <c r="A2399">
        <v>0</v>
      </c>
      <c r="B2399">
        <v>4</v>
      </c>
      <c r="C2399">
        <v>216.8</v>
      </c>
      <c r="D2399">
        <f t="shared" si="74"/>
        <v>11985</v>
      </c>
      <c r="F2399">
        <f t="shared" si="75"/>
        <v>60.222222222222221</v>
      </c>
    </row>
    <row r="2400" spans="1:6">
      <c r="A2400">
        <v>0</v>
      </c>
      <c r="B2400">
        <v>4</v>
      </c>
      <c r="C2400">
        <v>218</v>
      </c>
      <c r="D2400">
        <f t="shared" si="74"/>
        <v>11990</v>
      </c>
      <c r="F2400">
        <f t="shared" si="75"/>
        <v>60.555555555555557</v>
      </c>
    </row>
    <row r="2401" spans="1:6">
      <c r="A2401">
        <v>0</v>
      </c>
      <c r="B2401">
        <v>4</v>
      </c>
      <c r="C2401">
        <v>219.9</v>
      </c>
      <c r="D2401">
        <f t="shared" si="74"/>
        <v>11995</v>
      </c>
      <c r="F2401">
        <f t="shared" si="75"/>
        <v>61.083333333333336</v>
      </c>
    </row>
    <row r="2402" spans="1:6">
      <c r="A2402">
        <v>0</v>
      </c>
      <c r="B2402">
        <v>4</v>
      </c>
      <c r="C2402">
        <v>221.6</v>
      </c>
      <c r="D2402">
        <f t="shared" si="74"/>
        <v>12000</v>
      </c>
      <c r="F2402">
        <f t="shared" si="75"/>
        <v>61.55555555555555</v>
      </c>
    </row>
    <row r="2403" spans="1:6">
      <c r="A2403">
        <v>0</v>
      </c>
      <c r="B2403">
        <v>4</v>
      </c>
      <c r="C2403">
        <v>222.6</v>
      </c>
      <c r="D2403">
        <f t="shared" si="74"/>
        <v>12005</v>
      </c>
      <c r="F2403">
        <f t="shared" si="75"/>
        <v>61.833333333333329</v>
      </c>
    </row>
    <row r="2404" spans="1:6">
      <c r="A2404">
        <v>0</v>
      </c>
      <c r="B2404">
        <v>4</v>
      </c>
      <c r="C2404">
        <v>223.9</v>
      </c>
      <c r="D2404">
        <f t="shared" si="74"/>
        <v>12010</v>
      </c>
      <c r="F2404">
        <f t="shared" si="75"/>
        <v>62.194444444444443</v>
      </c>
    </row>
    <row r="2405" spans="1:6">
      <c r="A2405">
        <v>5.3</v>
      </c>
      <c r="B2405">
        <v>4</v>
      </c>
      <c r="C2405">
        <v>223.1</v>
      </c>
      <c r="D2405">
        <f t="shared" si="74"/>
        <v>12015</v>
      </c>
      <c r="F2405">
        <f t="shared" si="75"/>
        <v>61.972222222222221</v>
      </c>
    </row>
    <row r="2406" spans="1:6">
      <c r="A2406">
        <v>30.7</v>
      </c>
      <c r="B2406">
        <v>4</v>
      </c>
      <c r="C2406">
        <v>220.6</v>
      </c>
      <c r="D2406">
        <f t="shared" si="74"/>
        <v>12020</v>
      </c>
      <c r="F2406">
        <f t="shared" si="75"/>
        <v>61.277777777777771</v>
      </c>
    </row>
    <row r="2407" spans="1:6">
      <c r="A2407">
        <v>39.6</v>
      </c>
      <c r="B2407">
        <v>4</v>
      </c>
      <c r="C2407">
        <v>216</v>
      </c>
      <c r="D2407">
        <f t="shared" si="74"/>
        <v>12025</v>
      </c>
      <c r="F2407">
        <f t="shared" si="75"/>
        <v>60</v>
      </c>
    </row>
    <row r="2408" spans="1:6">
      <c r="A2408">
        <v>41.4</v>
      </c>
      <c r="B2408">
        <v>4</v>
      </c>
      <c r="C2408">
        <v>214.1</v>
      </c>
      <c r="D2408">
        <f t="shared" si="74"/>
        <v>12030</v>
      </c>
      <c r="F2408">
        <f t="shared" si="75"/>
        <v>59.472222222222221</v>
      </c>
    </row>
    <row r="2409" spans="1:6">
      <c r="A2409">
        <v>43.2</v>
      </c>
      <c r="B2409">
        <v>4</v>
      </c>
      <c r="C2409">
        <v>211.3</v>
      </c>
      <c r="D2409">
        <f t="shared" si="74"/>
        <v>12035</v>
      </c>
      <c r="F2409">
        <f t="shared" si="75"/>
        <v>58.694444444444443</v>
      </c>
    </row>
    <row r="2410" spans="1:6">
      <c r="A2410">
        <v>46.8</v>
      </c>
      <c r="B2410">
        <v>4</v>
      </c>
      <c r="C2410">
        <v>208</v>
      </c>
      <c r="D2410">
        <f t="shared" si="74"/>
        <v>12040</v>
      </c>
      <c r="F2410">
        <f t="shared" si="75"/>
        <v>57.777777777777779</v>
      </c>
    </row>
    <row r="2411" spans="1:6">
      <c r="A2411">
        <v>50.3</v>
      </c>
      <c r="B2411">
        <v>4</v>
      </c>
      <c r="C2411">
        <v>204.6</v>
      </c>
      <c r="D2411">
        <f t="shared" si="74"/>
        <v>12045</v>
      </c>
      <c r="F2411">
        <f t="shared" si="75"/>
        <v>56.833333333333329</v>
      </c>
    </row>
    <row r="2412" spans="1:6">
      <c r="A2412">
        <v>50.3</v>
      </c>
      <c r="B2412">
        <v>4</v>
      </c>
      <c r="C2412">
        <v>200.2</v>
      </c>
      <c r="D2412">
        <f t="shared" si="74"/>
        <v>12050</v>
      </c>
      <c r="F2412">
        <f t="shared" si="75"/>
        <v>55.611111111111107</v>
      </c>
    </row>
    <row r="2413" spans="1:6">
      <c r="A2413">
        <v>50.3</v>
      </c>
      <c r="B2413">
        <v>4</v>
      </c>
      <c r="C2413">
        <v>198.9</v>
      </c>
      <c r="D2413">
        <f t="shared" si="74"/>
        <v>12055</v>
      </c>
      <c r="F2413">
        <f t="shared" si="75"/>
        <v>55.25</v>
      </c>
    </row>
    <row r="2414" spans="1:6">
      <c r="A2414">
        <v>46.8</v>
      </c>
      <c r="B2414">
        <v>4</v>
      </c>
      <c r="C2414">
        <v>194.8</v>
      </c>
      <c r="D2414">
        <f t="shared" si="74"/>
        <v>12060</v>
      </c>
      <c r="F2414">
        <f t="shared" si="75"/>
        <v>54.111111111111114</v>
      </c>
    </row>
    <row r="2415" spans="1:6">
      <c r="A2415">
        <v>39.6</v>
      </c>
      <c r="B2415">
        <v>4</v>
      </c>
      <c r="C2415">
        <v>190.4</v>
      </c>
      <c r="D2415">
        <f t="shared" si="74"/>
        <v>12065</v>
      </c>
      <c r="F2415">
        <f t="shared" si="75"/>
        <v>52.888888888888886</v>
      </c>
    </row>
    <row r="2416" spans="1:6">
      <c r="A2416">
        <v>23.2</v>
      </c>
      <c r="B2416">
        <v>4</v>
      </c>
      <c r="C2416">
        <v>187.1</v>
      </c>
      <c r="D2416">
        <f t="shared" si="74"/>
        <v>12070</v>
      </c>
      <c r="F2416">
        <f t="shared" si="75"/>
        <v>51.972222222222221</v>
      </c>
    </row>
    <row r="2417" spans="1:6">
      <c r="A2417">
        <v>29</v>
      </c>
      <c r="B2417">
        <v>3</v>
      </c>
      <c r="C2417">
        <v>185.9</v>
      </c>
      <c r="D2417">
        <f t="shared" si="74"/>
        <v>12075</v>
      </c>
      <c r="F2417">
        <f t="shared" si="75"/>
        <v>51.638888888888886</v>
      </c>
    </row>
    <row r="2418" spans="1:6">
      <c r="A2418">
        <v>21.4</v>
      </c>
      <c r="B2418">
        <v>3</v>
      </c>
      <c r="C2418">
        <v>183.3</v>
      </c>
      <c r="D2418">
        <f t="shared" si="74"/>
        <v>12080</v>
      </c>
      <c r="F2418">
        <f t="shared" si="75"/>
        <v>50.916666666666671</v>
      </c>
    </row>
    <row r="2419" spans="1:6">
      <c r="A2419">
        <v>23.2</v>
      </c>
      <c r="B2419">
        <v>3</v>
      </c>
      <c r="C2419">
        <v>181.4</v>
      </c>
      <c r="D2419">
        <f t="shared" si="74"/>
        <v>12085</v>
      </c>
      <c r="F2419">
        <f t="shared" si="75"/>
        <v>50.388888888888886</v>
      </c>
    </row>
    <row r="2420" spans="1:6">
      <c r="A2420">
        <v>32.5</v>
      </c>
      <c r="B2420">
        <v>3</v>
      </c>
      <c r="C2420">
        <v>177.7</v>
      </c>
      <c r="D2420">
        <f t="shared" si="74"/>
        <v>12090</v>
      </c>
      <c r="F2420">
        <f t="shared" si="75"/>
        <v>49.361111111111107</v>
      </c>
    </row>
    <row r="2421" spans="1:6">
      <c r="A2421">
        <v>26.7</v>
      </c>
      <c r="B2421">
        <v>3</v>
      </c>
      <c r="C2421">
        <v>173.9</v>
      </c>
      <c r="D2421">
        <f t="shared" si="74"/>
        <v>12095</v>
      </c>
      <c r="F2421">
        <f t="shared" si="75"/>
        <v>48.305555555555557</v>
      </c>
    </row>
    <row r="2422" spans="1:6">
      <c r="A2422">
        <v>21.4</v>
      </c>
      <c r="B2422">
        <v>3</v>
      </c>
      <c r="C2422">
        <v>171.4</v>
      </c>
      <c r="D2422">
        <f t="shared" si="74"/>
        <v>12100</v>
      </c>
      <c r="F2422">
        <f t="shared" si="75"/>
        <v>47.611111111111114</v>
      </c>
    </row>
    <row r="2423" spans="1:6">
      <c r="A2423">
        <v>19.600000000000001</v>
      </c>
      <c r="B2423">
        <v>3</v>
      </c>
      <c r="C2423">
        <v>169</v>
      </c>
      <c r="D2423">
        <f t="shared" si="74"/>
        <v>12105</v>
      </c>
      <c r="F2423">
        <f t="shared" si="75"/>
        <v>46.944444444444443</v>
      </c>
    </row>
    <row r="2424" spans="1:6">
      <c r="A2424">
        <v>23.2</v>
      </c>
      <c r="B2424">
        <v>3</v>
      </c>
      <c r="C2424">
        <v>165.4</v>
      </c>
      <c r="D2424">
        <f t="shared" si="74"/>
        <v>12110</v>
      </c>
      <c r="F2424">
        <f t="shared" si="75"/>
        <v>45.944444444444443</v>
      </c>
    </row>
    <row r="2425" spans="1:6">
      <c r="A2425">
        <v>30.7</v>
      </c>
      <c r="B2425">
        <v>3</v>
      </c>
      <c r="C2425">
        <v>162.4</v>
      </c>
      <c r="D2425">
        <f t="shared" si="74"/>
        <v>12115</v>
      </c>
      <c r="F2425">
        <f t="shared" si="75"/>
        <v>45.111111111111114</v>
      </c>
    </row>
    <row r="2426" spans="1:6">
      <c r="A2426">
        <v>30.7</v>
      </c>
      <c r="B2426">
        <v>3</v>
      </c>
      <c r="C2426">
        <v>159.30000000000001</v>
      </c>
      <c r="D2426">
        <f t="shared" si="74"/>
        <v>12120</v>
      </c>
      <c r="F2426">
        <f t="shared" si="75"/>
        <v>44.25</v>
      </c>
    </row>
    <row r="2427" spans="1:6">
      <c r="A2427">
        <v>29</v>
      </c>
      <c r="B2427">
        <v>3</v>
      </c>
      <c r="C2427">
        <v>155.5</v>
      </c>
      <c r="D2427">
        <f t="shared" si="74"/>
        <v>12125</v>
      </c>
      <c r="F2427">
        <f t="shared" si="75"/>
        <v>43.194444444444443</v>
      </c>
    </row>
    <row r="2428" spans="1:6">
      <c r="A2428">
        <v>30.7</v>
      </c>
      <c r="B2428">
        <v>3</v>
      </c>
      <c r="C2428">
        <v>152.19999999999999</v>
      </c>
      <c r="D2428">
        <f t="shared" si="74"/>
        <v>12130</v>
      </c>
      <c r="F2428">
        <f t="shared" si="75"/>
        <v>42.277777777777771</v>
      </c>
    </row>
    <row r="2429" spans="1:6">
      <c r="A2429">
        <v>32.5</v>
      </c>
      <c r="B2429">
        <v>3</v>
      </c>
      <c r="C2429">
        <v>149.9</v>
      </c>
      <c r="D2429">
        <f t="shared" si="74"/>
        <v>12135</v>
      </c>
      <c r="F2429">
        <f t="shared" si="75"/>
        <v>41.638888888888893</v>
      </c>
    </row>
    <row r="2430" spans="1:6">
      <c r="A2430">
        <v>30.7</v>
      </c>
      <c r="B2430">
        <v>3</v>
      </c>
      <c r="C2430">
        <v>145.19999999999999</v>
      </c>
      <c r="D2430">
        <f t="shared" si="74"/>
        <v>12140</v>
      </c>
      <c r="F2430">
        <f t="shared" si="75"/>
        <v>40.333333333333329</v>
      </c>
    </row>
    <row r="2431" spans="1:6">
      <c r="A2431">
        <v>24.9</v>
      </c>
      <c r="B2431">
        <v>3</v>
      </c>
      <c r="C2431">
        <v>141</v>
      </c>
      <c r="D2431">
        <f t="shared" si="74"/>
        <v>12145</v>
      </c>
      <c r="F2431">
        <f t="shared" si="75"/>
        <v>39.166666666666664</v>
      </c>
    </row>
    <row r="2432" spans="1:6">
      <c r="A2432">
        <v>21.4</v>
      </c>
      <c r="B2432">
        <v>3</v>
      </c>
      <c r="C2432">
        <v>139.4</v>
      </c>
      <c r="D2432">
        <f t="shared" si="74"/>
        <v>12150</v>
      </c>
      <c r="F2432">
        <f t="shared" si="75"/>
        <v>38.722222222222221</v>
      </c>
    </row>
    <row r="2433" spans="1:6">
      <c r="A2433">
        <v>14.3</v>
      </c>
      <c r="B2433">
        <v>3</v>
      </c>
      <c r="C2433">
        <v>135.6</v>
      </c>
      <c r="D2433">
        <f t="shared" si="74"/>
        <v>12155</v>
      </c>
      <c r="F2433">
        <f t="shared" si="75"/>
        <v>37.666666666666664</v>
      </c>
    </row>
    <row r="2434" spans="1:6">
      <c r="A2434">
        <v>14.3</v>
      </c>
      <c r="B2434">
        <v>3</v>
      </c>
      <c r="C2434">
        <v>132.80000000000001</v>
      </c>
      <c r="D2434">
        <f t="shared" si="74"/>
        <v>12160</v>
      </c>
      <c r="F2434">
        <f t="shared" si="75"/>
        <v>36.888888888888893</v>
      </c>
    </row>
    <row r="2435" spans="1:6">
      <c r="A2435">
        <v>19.600000000000001</v>
      </c>
      <c r="B2435">
        <v>3</v>
      </c>
      <c r="C2435">
        <v>129.9</v>
      </c>
      <c r="D2435">
        <f t="shared" ref="D2435:D2498" si="76">(ROW()-2)*5</f>
        <v>12165</v>
      </c>
      <c r="F2435">
        <f t="shared" ref="F2435:F2498" si="77">C2435/3.6</f>
        <v>36.083333333333336</v>
      </c>
    </row>
    <row r="2436" spans="1:6">
      <c r="A2436">
        <v>21.4</v>
      </c>
      <c r="B2436">
        <v>3</v>
      </c>
      <c r="C2436">
        <v>126.6</v>
      </c>
      <c r="D2436">
        <f t="shared" si="76"/>
        <v>12170</v>
      </c>
      <c r="F2436">
        <f t="shared" si="77"/>
        <v>35.166666666666664</v>
      </c>
    </row>
    <row r="2437" spans="1:6">
      <c r="A2437">
        <v>21.4</v>
      </c>
      <c r="B2437">
        <v>3</v>
      </c>
      <c r="C2437">
        <v>123.8</v>
      </c>
      <c r="D2437">
        <f t="shared" si="76"/>
        <v>12175</v>
      </c>
      <c r="F2437">
        <f t="shared" si="77"/>
        <v>34.388888888888886</v>
      </c>
    </row>
    <row r="2438" spans="1:6">
      <c r="A2438">
        <v>16</v>
      </c>
      <c r="B2438">
        <v>3</v>
      </c>
      <c r="C2438">
        <v>120.8</v>
      </c>
      <c r="D2438">
        <f t="shared" si="76"/>
        <v>12180</v>
      </c>
      <c r="F2438">
        <f t="shared" si="77"/>
        <v>33.555555555555557</v>
      </c>
    </row>
    <row r="2439" spans="1:6">
      <c r="A2439">
        <v>16</v>
      </c>
      <c r="B2439">
        <v>3</v>
      </c>
      <c r="C2439">
        <v>119.4</v>
      </c>
      <c r="D2439">
        <f t="shared" si="76"/>
        <v>12185</v>
      </c>
      <c r="F2439">
        <f t="shared" si="77"/>
        <v>33.166666666666664</v>
      </c>
    </row>
    <row r="2440" spans="1:6">
      <c r="A2440">
        <v>12.5</v>
      </c>
      <c r="B2440">
        <v>3</v>
      </c>
      <c r="C2440">
        <v>116.6</v>
      </c>
      <c r="D2440">
        <f t="shared" si="76"/>
        <v>12190</v>
      </c>
      <c r="F2440">
        <f t="shared" si="77"/>
        <v>32.388888888888886</v>
      </c>
    </row>
    <row r="2441" spans="1:6">
      <c r="A2441">
        <v>19.600000000000001</v>
      </c>
      <c r="B2441">
        <v>3</v>
      </c>
      <c r="C2441">
        <v>112.8</v>
      </c>
      <c r="D2441">
        <f t="shared" si="76"/>
        <v>12195</v>
      </c>
      <c r="F2441">
        <f t="shared" si="77"/>
        <v>31.333333333333332</v>
      </c>
    </row>
    <row r="2442" spans="1:6">
      <c r="A2442">
        <v>16</v>
      </c>
      <c r="B2442">
        <v>3</v>
      </c>
      <c r="C2442">
        <v>111.3</v>
      </c>
      <c r="D2442">
        <f t="shared" si="76"/>
        <v>12200</v>
      </c>
      <c r="F2442">
        <f t="shared" si="77"/>
        <v>30.916666666666664</v>
      </c>
    </row>
    <row r="2443" spans="1:6">
      <c r="A2443">
        <v>10.7</v>
      </c>
      <c r="B2443">
        <v>3</v>
      </c>
      <c r="C2443">
        <v>108.4</v>
      </c>
      <c r="D2443">
        <f t="shared" si="76"/>
        <v>12205</v>
      </c>
      <c r="F2443">
        <f t="shared" si="77"/>
        <v>30.111111111111111</v>
      </c>
    </row>
    <row r="2444" spans="1:6">
      <c r="A2444">
        <v>7.1</v>
      </c>
      <c r="B2444">
        <v>3</v>
      </c>
      <c r="C2444">
        <v>106.3</v>
      </c>
      <c r="D2444">
        <f t="shared" si="76"/>
        <v>12210</v>
      </c>
      <c r="F2444">
        <f t="shared" si="77"/>
        <v>29.527777777777775</v>
      </c>
    </row>
    <row r="2445" spans="1:6">
      <c r="A2445">
        <v>10.7</v>
      </c>
      <c r="B2445">
        <v>3</v>
      </c>
      <c r="C2445">
        <v>104.4</v>
      </c>
      <c r="D2445">
        <f t="shared" si="76"/>
        <v>12215</v>
      </c>
      <c r="F2445">
        <f t="shared" si="77"/>
        <v>29</v>
      </c>
    </row>
    <row r="2446" spans="1:6">
      <c r="A2446">
        <v>8.9</v>
      </c>
      <c r="B2446">
        <v>3</v>
      </c>
      <c r="C2446">
        <v>100.9</v>
      </c>
      <c r="D2446">
        <f t="shared" si="76"/>
        <v>12220</v>
      </c>
      <c r="F2446">
        <f t="shared" si="77"/>
        <v>28.027777777777779</v>
      </c>
    </row>
    <row r="2447" spans="1:6">
      <c r="A2447">
        <v>8.9</v>
      </c>
      <c r="B2447">
        <v>3</v>
      </c>
      <c r="C2447">
        <v>98.8</v>
      </c>
      <c r="D2447">
        <f t="shared" si="76"/>
        <v>12225</v>
      </c>
      <c r="F2447">
        <f t="shared" si="77"/>
        <v>27.444444444444443</v>
      </c>
    </row>
    <row r="2448" spans="1:6">
      <c r="A2448">
        <v>0</v>
      </c>
      <c r="B2448">
        <v>3</v>
      </c>
      <c r="C2448">
        <v>96.7</v>
      </c>
      <c r="D2448">
        <f t="shared" si="76"/>
        <v>12230</v>
      </c>
      <c r="F2448">
        <f t="shared" si="77"/>
        <v>26.861111111111111</v>
      </c>
    </row>
    <row r="2449" spans="1:6">
      <c r="A2449">
        <v>0</v>
      </c>
      <c r="B2449">
        <v>3</v>
      </c>
      <c r="C2449">
        <v>95.6</v>
      </c>
      <c r="D2449">
        <f t="shared" si="76"/>
        <v>12235</v>
      </c>
      <c r="F2449">
        <f t="shared" si="77"/>
        <v>26.555555555555554</v>
      </c>
    </row>
    <row r="2450" spans="1:6">
      <c r="A2450">
        <v>0</v>
      </c>
      <c r="B2450">
        <v>3</v>
      </c>
      <c r="C2450">
        <v>93.7</v>
      </c>
      <c r="D2450">
        <f t="shared" si="76"/>
        <v>12240</v>
      </c>
      <c r="F2450">
        <f t="shared" si="77"/>
        <v>26.027777777777779</v>
      </c>
    </row>
    <row r="2451" spans="1:6">
      <c r="A2451">
        <v>0</v>
      </c>
      <c r="B2451">
        <v>3</v>
      </c>
      <c r="C2451">
        <v>92.4</v>
      </c>
      <c r="D2451">
        <f t="shared" si="76"/>
        <v>12245</v>
      </c>
      <c r="F2451">
        <f t="shared" si="77"/>
        <v>25.666666666666668</v>
      </c>
    </row>
    <row r="2452" spans="1:6">
      <c r="A2452">
        <v>0</v>
      </c>
      <c r="B2452">
        <v>3</v>
      </c>
      <c r="C2452">
        <v>90.4</v>
      </c>
      <c r="D2452">
        <f t="shared" si="76"/>
        <v>12250</v>
      </c>
      <c r="F2452">
        <f t="shared" si="77"/>
        <v>25.111111111111111</v>
      </c>
    </row>
    <row r="2453" spans="1:6">
      <c r="A2453">
        <v>0</v>
      </c>
      <c r="B2453">
        <v>3</v>
      </c>
      <c r="C2453">
        <v>88.8</v>
      </c>
      <c r="D2453">
        <f t="shared" si="76"/>
        <v>12255</v>
      </c>
      <c r="F2453">
        <f t="shared" si="77"/>
        <v>24.666666666666664</v>
      </c>
    </row>
    <row r="2454" spans="1:6">
      <c r="A2454">
        <v>0</v>
      </c>
      <c r="B2454">
        <v>3</v>
      </c>
      <c r="C2454">
        <v>87.7</v>
      </c>
      <c r="D2454">
        <f t="shared" si="76"/>
        <v>12260</v>
      </c>
      <c r="F2454">
        <f t="shared" si="77"/>
        <v>24.361111111111111</v>
      </c>
    </row>
    <row r="2455" spans="1:6">
      <c r="A2455">
        <v>0</v>
      </c>
      <c r="B2455">
        <v>3</v>
      </c>
      <c r="C2455">
        <v>87.7</v>
      </c>
      <c r="D2455">
        <f t="shared" si="76"/>
        <v>12265</v>
      </c>
      <c r="F2455">
        <f t="shared" si="77"/>
        <v>24.361111111111111</v>
      </c>
    </row>
    <row r="2456" spans="1:6">
      <c r="A2456">
        <v>0</v>
      </c>
      <c r="B2456">
        <v>3</v>
      </c>
      <c r="C2456">
        <v>87.3</v>
      </c>
      <c r="D2456">
        <f t="shared" si="76"/>
        <v>12270</v>
      </c>
      <c r="F2456">
        <f t="shared" si="77"/>
        <v>24.25</v>
      </c>
    </row>
    <row r="2457" spans="1:6">
      <c r="A2457">
        <v>0</v>
      </c>
      <c r="B2457">
        <v>3</v>
      </c>
      <c r="C2457">
        <v>87</v>
      </c>
      <c r="D2457">
        <f t="shared" si="76"/>
        <v>12275</v>
      </c>
      <c r="F2457">
        <f t="shared" si="77"/>
        <v>24.166666666666664</v>
      </c>
    </row>
    <row r="2458" spans="1:6">
      <c r="A2458">
        <v>0</v>
      </c>
      <c r="B2458">
        <v>3</v>
      </c>
      <c r="C2458">
        <v>86.1</v>
      </c>
      <c r="D2458">
        <f t="shared" si="76"/>
        <v>12280</v>
      </c>
      <c r="F2458">
        <f t="shared" si="77"/>
        <v>23.916666666666664</v>
      </c>
    </row>
    <row r="2459" spans="1:6">
      <c r="A2459">
        <v>0</v>
      </c>
      <c r="B2459">
        <v>3</v>
      </c>
      <c r="C2459">
        <v>85.9</v>
      </c>
      <c r="D2459">
        <f t="shared" si="76"/>
        <v>12285</v>
      </c>
      <c r="F2459">
        <f t="shared" si="77"/>
        <v>23.861111111111111</v>
      </c>
    </row>
    <row r="2460" spans="1:6">
      <c r="A2460">
        <v>0</v>
      </c>
      <c r="B2460">
        <v>3</v>
      </c>
      <c r="C2460">
        <v>85.9</v>
      </c>
      <c r="D2460">
        <f t="shared" si="76"/>
        <v>12290</v>
      </c>
      <c r="F2460">
        <f t="shared" si="77"/>
        <v>23.861111111111111</v>
      </c>
    </row>
    <row r="2461" spans="1:6">
      <c r="A2461">
        <v>0</v>
      </c>
      <c r="B2461">
        <v>3</v>
      </c>
      <c r="C2461">
        <v>87.1</v>
      </c>
      <c r="D2461">
        <f t="shared" si="76"/>
        <v>12295</v>
      </c>
      <c r="F2461">
        <f t="shared" si="77"/>
        <v>24.194444444444443</v>
      </c>
    </row>
    <row r="2462" spans="1:6">
      <c r="A2462">
        <v>0</v>
      </c>
      <c r="B2462">
        <v>3</v>
      </c>
      <c r="C2462">
        <v>88.8</v>
      </c>
      <c r="D2462">
        <f t="shared" si="76"/>
        <v>12300</v>
      </c>
      <c r="F2462">
        <f t="shared" si="77"/>
        <v>24.666666666666664</v>
      </c>
    </row>
    <row r="2463" spans="1:6">
      <c r="A2463">
        <v>0</v>
      </c>
      <c r="B2463">
        <v>3</v>
      </c>
      <c r="C2463">
        <v>90.3</v>
      </c>
      <c r="D2463">
        <f t="shared" si="76"/>
        <v>12305</v>
      </c>
      <c r="F2463">
        <f t="shared" si="77"/>
        <v>25.083333333333332</v>
      </c>
    </row>
    <row r="2464" spans="1:6">
      <c r="A2464">
        <v>0</v>
      </c>
      <c r="B2464">
        <v>3</v>
      </c>
      <c r="C2464">
        <v>93.6</v>
      </c>
      <c r="D2464">
        <f t="shared" si="76"/>
        <v>12310</v>
      </c>
      <c r="F2464">
        <f t="shared" si="77"/>
        <v>25.999999999999996</v>
      </c>
    </row>
    <row r="2465" spans="1:6">
      <c r="A2465">
        <v>0</v>
      </c>
      <c r="B2465">
        <v>3</v>
      </c>
      <c r="C2465">
        <v>96.3</v>
      </c>
      <c r="D2465">
        <f t="shared" si="76"/>
        <v>12315</v>
      </c>
      <c r="F2465">
        <f t="shared" si="77"/>
        <v>26.75</v>
      </c>
    </row>
    <row r="2466" spans="1:6">
      <c r="A2466">
        <v>0</v>
      </c>
      <c r="B2466">
        <v>3</v>
      </c>
      <c r="C2466">
        <v>98.8</v>
      </c>
      <c r="D2466">
        <f t="shared" si="76"/>
        <v>12320</v>
      </c>
      <c r="F2466">
        <f t="shared" si="77"/>
        <v>27.444444444444443</v>
      </c>
    </row>
    <row r="2467" spans="1:6">
      <c r="A2467">
        <v>0</v>
      </c>
      <c r="B2467">
        <v>3</v>
      </c>
      <c r="C2467">
        <v>102.1</v>
      </c>
      <c r="D2467">
        <f t="shared" si="76"/>
        <v>12325</v>
      </c>
      <c r="F2467">
        <f t="shared" si="77"/>
        <v>28.361111111111107</v>
      </c>
    </row>
    <row r="2468" spans="1:6">
      <c r="A2468">
        <v>0</v>
      </c>
      <c r="B2468">
        <v>3</v>
      </c>
      <c r="C2468">
        <v>104.5</v>
      </c>
      <c r="D2468">
        <f t="shared" si="76"/>
        <v>12330</v>
      </c>
      <c r="F2468">
        <f t="shared" si="77"/>
        <v>29.027777777777779</v>
      </c>
    </row>
    <row r="2469" spans="1:6">
      <c r="A2469">
        <v>0</v>
      </c>
      <c r="B2469">
        <v>3</v>
      </c>
      <c r="C2469">
        <v>107.3</v>
      </c>
      <c r="D2469">
        <f t="shared" si="76"/>
        <v>12335</v>
      </c>
      <c r="F2469">
        <f t="shared" si="77"/>
        <v>29.805555555555554</v>
      </c>
    </row>
    <row r="2470" spans="1:6">
      <c r="A2470">
        <v>0</v>
      </c>
      <c r="B2470">
        <v>3</v>
      </c>
      <c r="C2470">
        <v>109.4</v>
      </c>
      <c r="D2470">
        <f t="shared" si="76"/>
        <v>12340</v>
      </c>
      <c r="F2470">
        <f t="shared" si="77"/>
        <v>30.388888888888889</v>
      </c>
    </row>
    <row r="2471" spans="1:6">
      <c r="A2471">
        <v>0</v>
      </c>
      <c r="B2471">
        <v>3</v>
      </c>
      <c r="C2471">
        <v>112.3</v>
      </c>
      <c r="D2471">
        <f t="shared" si="76"/>
        <v>12345</v>
      </c>
      <c r="F2471">
        <f t="shared" si="77"/>
        <v>31.194444444444443</v>
      </c>
    </row>
    <row r="2472" spans="1:6">
      <c r="A2472">
        <v>0</v>
      </c>
      <c r="B2472">
        <v>3</v>
      </c>
      <c r="C2472">
        <v>114.4</v>
      </c>
      <c r="D2472">
        <f t="shared" si="76"/>
        <v>12350</v>
      </c>
      <c r="F2472">
        <f t="shared" si="77"/>
        <v>31.777777777777779</v>
      </c>
    </row>
    <row r="2473" spans="1:6">
      <c r="A2473">
        <v>0</v>
      </c>
      <c r="B2473">
        <v>3</v>
      </c>
      <c r="C2473">
        <v>117.4</v>
      </c>
      <c r="D2473">
        <f t="shared" si="76"/>
        <v>12355</v>
      </c>
      <c r="F2473">
        <f t="shared" si="77"/>
        <v>32.611111111111114</v>
      </c>
    </row>
    <row r="2474" spans="1:6">
      <c r="A2474">
        <v>0</v>
      </c>
      <c r="B2474">
        <v>3</v>
      </c>
      <c r="C2474">
        <v>119.9</v>
      </c>
      <c r="D2474">
        <f t="shared" si="76"/>
        <v>12360</v>
      </c>
      <c r="F2474">
        <f t="shared" si="77"/>
        <v>33.305555555555557</v>
      </c>
    </row>
    <row r="2475" spans="1:6">
      <c r="A2475">
        <v>0</v>
      </c>
      <c r="B2475">
        <v>3</v>
      </c>
      <c r="C2475">
        <v>121.8</v>
      </c>
      <c r="D2475">
        <f t="shared" si="76"/>
        <v>12365</v>
      </c>
      <c r="F2475">
        <f t="shared" si="77"/>
        <v>33.833333333333329</v>
      </c>
    </row>
    <row r="2476" spans="1:6">
      <c r="A2476">
        <v>0</v>
      </c>
      <c r="B2476">
        <v>3</v>
      </c>
      <c r="C2476">
        <v>124.6</v>
      </c>
      <c r="D2476">
        <f t="shared" si="76"/>
        <v>12370</v>
      </c>
      <c r="F2476">
        <f t="shared" si="77"/>
        <v>34.611111111111107</v>
      </c>
    </row>
    <row r="2477" spans="1:6">
      <c r="A2477">
        <v>0</v>
      </c>
      <c r="B2477">
        <v>3</v>
      </c>
      <c r="C2477">
        <v>126.6</v>
      </c>
      <c r="D2477">
        <f t="shared" si="76"/>
        <v>12375</v>
      </c>
      <c r="F2477">
        <f t="shared" si="77"/>
        <v>35.166666666666664</v>
      </c>
    </row>
    <row r="2478" spans="1:6">
      <c r="A2478">
        <v>0</v>
      </c>
      <c r="B2478">
        <v>3</v>
      </c>
      <c r="C2478">
        <v>130.19999999999999</v>
      </c>
      <c r="D2478">
        <f t="shared" si="76"/>
        <v>12380</v>
      </c>
      <c r="F2478">
        <f t="shared" si="77"/>
        <v>36.166666666666664</v>
      </c>
    </row>
    <row r="2479" spans="1:6">
      <c r="A2479">
        <v>0</v>
      </c>
      <c r="B2479">
        <v>3</v>
      </c>
      <c r="C2479">
        <v>132.80000000000001</v>
      </c>
      <c r="D2479">
        <f t="shared" si="76"/>
        <v>12385</v>
      </c>
      <c r="F2479">
        <f t="shared" si="77"/>
        <v>36.888888888888893</v>
      </c>
    </row>
    <row r="2480" spans="1:6">
      <c r="A2480">
        <v>0</v>
      </c>
      <c r="B2480">
        <v>3</v>
      </c>
      <c r="C2480">
        <v>132.5</v>
      </c>
      <c r="D2480">
        <f t="shared" si="76"/>
        <v>12390</v>
      </c>
      <c r="F2480">
        <f t="shared" si="77"/>
        <v>36.805555555555557</v>
      </c>
    </row>
    <row r="2481" spans="1:6">
      <c r="A2481">
        <v>0</v>
      </c>
      <c r="B2481">
        <v>3</v>
      </c>
      <c r="C2481">
        <v>137.5</v>
      </c>
      <c r="D2481">
        <f t="shared" si="76"/>
        <v>12395</v>
      </c>
      <c r="F2481">
        <f t="shared" si="77"/>
        <v>38.194444444444443</v>
      </c>
    </row>
    <row r="2482" spans="1:6">
      <c r="A2482">
        <v>0</v>
      </c>
      <c r="B2482">
        <v>3</v>
      </c>
      <c r="C2482">
        <v>140.9</v>
      </c>
      <c r="D2482">
        <f t="shared" si="76"/>
        <v>12400</v>
      </c>
      <c r="F2482">
        <f t="shared" si="77"/>
        <v>39.138888888888893</v>
      </c>
    </row>
    <row r="2483" spans="1:6">
      <c r="A2483">
        <v>0</v>
      </c>
      <c r="B2483">
        <v>3</v>
      </c>
      <c r="C2483">
        <v>143.9</v>
      </c>
      <c r="D2483">
        <f t="shared" si="76"/>
        <v>12405</v>
      </c>
      <c r="F2483">
        <f t="shared" si="77"/>
        <v>39.972222222222221</v>
      </c>
    </row>
    <row r="2484" spans="1:6">
      <c r="A2484">
        <v>0</v>
      </c>
      <c r="B2484">
        <v>4</v>
      </c>
      <c r="C2484">
        <v>145.9</v>
      </c>
      <c r="D2484">
        <f t="shared" si="76"/>
        <v>12410</v>
      </c>
      <c r="F2484">
        <f t="shared" si="77"/>
        <v>40.527777777777779</v>
      </c>
    </row>
    <row r="2485" spans="1:6">
      <c r="A2485">
        <v>0</v>
      </c>
      <c r="B2485">
        <v>4</v>
      </c>
      <c r="C2485">
        <v>146.9</v>
      </c>
      <c r="D2485">
        <f t="shared" si="76"/>
        <v>12415</v>
      </c>
      <c r="F2485">
        <f t="shared" si="77"/>
        <v>40.805555555555557</v>
      </c>
    </row>
    <row r="2486" spans="1:6">
      <c r="A2486">
        <v>0</v>
      </c>
      <c r="B2486">
        <v>4</v>
      </c>
      <c r="C2486">
        <v>148.80000000000001</v>
      </c>
      <c r="D2486">
        <f t="shared" si="76"/>
        <v>12420</v>
      </c>
      <c r="F2486">
        <f t="shared" si="77"/>
        <v>41.333333333333336</v>
      </c>
    </row>
    <row r="2487" spans="1:6">
      <c r="A2487">
        <v>0</v>
      </c>
      <c r="B2487">
        <v>4</v>
      </c>
      <c r="C2487">
        <v>149.19999999999999</v>
      </c>
      <c r="D2487">
        <f t="shared" si="76"/>
        <v>12425</v>
      </c>
      <c r="F2487">
        <f t="shared" si="77"/>
        <v>41.444444444444443</v>
      </c>
    </row>
    <row r="2488" spans="1:6">
      <c r="A2488">
        <v>0</v>
      </c>
      <c r="B2488">
        <v>4</v>
      </c>
      <c r="C2488">
        <v>151.19999999999999</v>
      </c>
      <c r="D2488">
        <f t="shared" si="76"/>
        <v>12430</v>
      </c>
      <c r="F2488">
        <f t="shared" si="77"/>
        <v>41.999999999999993</v>
      </c>
    </row>
    <row r="2489" spans="1:6">
      <c r="A2489">
        <v>0</v>
      </c>
      <c r="B2489">
        <v>4</v>
      </c>
      <c r="C2489">
        <v>152.1</v>
      </c>
      <c r="D2489">
        <f t="shared" si="76"/>
        <v>12435</v>
      </c>
      <c r="F2489">
        <f t="shared" si="77"/>
        <v>42.25</v>
      </c>
    </row>
    <row r="2490" spans="1:6">
      <c r="A2490">
        <v>0</v>
      </c>
      <c r="B2490">
        <v>4</v>
      </c>
      <c r="C2490">
        <v>153.30000000000001</v>
      </c>
      <c r="D2490">
        <f t="shared" si="76"/>
        <v>12440</v>
      </c>
      <c r="F2490">
        <f t="shared" si="77"/>
        <v>42.583333333333336</v>
      </c>
    </row>
    <row r="2491" spans="1:6">
      <c r="A2491">
        <v>0</v>
      </c>
      <c r="B2491">
        <v>4</v>
      </c>
      <c r="C2491">
        <v>154.80000000000001</v>
      </c>
      <c r="D2491">
        <f t="shared" si="76"/>
        <v>12445</v>
      </c>
      <c r="F2491">
        <f t="shared" si="77"/>
        <v>43</v>
      </c>
    </row>
    <row r="2492" spans="1:6">
      <c r="A2492">
        <v>0</v>
      </c>
      <c r="B2492">
        <v>4</v>
      </c>
      <c r="C2492">
        <v>155.30000000000001</v>
      </c>
      <c r="D2492">
        <f t="shared" si="76"/>
        <v>12450</v>
      </c>
      <c r="F2492">
        <f t="shared" si="77"/>
        <v>43.138888888888893</v>
      </c>
    </row>
    <row r="2493" spans="1:6">
      <c r="A2493">
        <v>0</v>
      </c>
      <c r="B2493">
        <v>4</v>
      </c>
      <c r="C2493">
        <v>155.80000000000001</v>
      </c>
      <c r="D2493">
        <f t="shared" si="76"/>
        <v>12455</v>
      </c>
      <c r="F2493">
        <f t="shared" si="77"/>
        <v>43.277777777777779</v>
      </c>
    </row>
    <row r="2494" spans="1:6">
      <c r="A2494">
        <v>0</v>
      </c>
      <c r="B2494">
        <v>4</v>
      </c>
      <c r="C2494">
        <v>156.80000000000001</v>
      </c>
      <c r="D2494">
        <f t="shared" si="76"/>
        <v>12460</v>
      </c>
      <c r="F2494">
        <f t="shared" si="77"/>
        <v>43.555555555555557</v>
      </c>
    </row>
    <row r="2495" spans="1:6">
      <c r="A2495">
        <v>0</v>
      </c>
      <c r="B2495">
        <v>4</v>
      </c>
      <c r="C2495">
        <v>157.5</v>
      </c>
      <c r="D2495">
        <f t="shared" si="76"/>
        <v>12465</v>
      </c>
      <c r="F2495">
        <f t="shared" si="77"/>
        <v>43.75</v>
      </c>
    </row>
    <row r="2496" spans="1:6">
      <c r="A2496">
        <v>0</v>
      </c>
      <c r="B2496">
        <v>4</v>
      </c>
      <c r="C2496">
        <v>158.5</v>
      </c>
      <c r="D2496">
        <f t="shared" si="76"/>
        <v>12470</v>
      </c>
      <c r="F2496">
        <f t="shared" si="77"/>
        <v>44.027777777777779</v>
      </c>
    </row>
    <row r="2497" spans="1:6">
      <c r="A2497">
        <v>0</v>
      </c>
      <c r="B2497">
        <v>4</v>
      </c>
      <c r="C2497">
        <v>159.4</v>
      </c>
      <c r="D2497">
        <f t="shared" si="76"/>
        <v>12475</v>
      </c>
      <c r="F2497">
        <f t="shared" si="77"/>
        <v>44.277777777777779</v>
      </c>
    </row>
    <row r="2498" spans="1:6">
      <c r="A2498">
        <v>0</v>
      </c>
      <c r="B2498">
        <v>4</v>
      </c>
      <c r="C2498">
        <v>160</v>
      </c>
      <c r="D2498">
        <f t="shared" si="76"/>
        <v>12480</v>
      </c>
      <c r="F2498">
        <f t="shared" si="77"/>
        <v>44.444444444444443</v>
      </c>
    </row>
    <row r="2499" spans="1:6">
      <c r="A2499">
        <v>0</v>
      </c>
      <c r="B2499">
        <v>4</v>
      </c>
      <c r="C2499">
        <v>160.6</v>
      </c>
      <c r="D2499">
        <f t="shared" ref="D2499:D2562" si="78">(ROW()-2)*5</f>
        <v>12485</v>
      </c>
      <c r="F2499">
        <f t="shared" ref="F2499:F2562" si="79">C2499/3.6</f>
        <v>44.611111111111107</v>
      </c>
    </row>
    <row r="2500" spans="1:6">
      <c r="A2500">
        <v>0</v>
      </c>
      <c r="B2500">
        <v>4</v>
      </c>
      <c r="C2500">
        <v>161.69999999999999</v>
      </c>
      <c r="D2500">
        <f t="shared" si="78"/>
        <v>12490</v>
      </c>
      <c r="F2500">
        <f t="shared" si="79"/>
        <v>44.916666666666664</v>
      </c>
    </row>
    <row r="2501" spans="1:6">
      <c r="A2501">
        <v>0</v>
      </c>
      <c r="B2501">
        <v>4</v>
      </c>
      <c r="C2501">
        <v>162.1</v>
      </c>
      <c r="D2501">
        <f t="shared" si="78"/>
        <v>12495</v>
      </c>
      <c r="F2501">
        <f t="shared" si="79"/>
        <v>45.027777777777779</v>
      </c>
    </row>
    <row r="2502" spans="1:6">
      <c r="A2502">
        <v>0</v>
      </c>
      <c r="B2502">
        <v>4</v>
      </c>
      <c r="C2502">
        <v>162.69999999999999</v>
      </c>
      <c r="D2502">
        <f t="shared" si="78"/>
        <v>12500</v>
      </c>
      <c r="F2502">
        <f t="shared" si="79"/>
        <v>45.194444444444443</v>
      </c>
    </row>
    <row r="2503" spans="1:6">
      <c r="A2503">
        <v>0</v>
      </c>
      <c r="B2503">
        <v>4</v>
      </c>
      <c r="C2503">
        <v>164</v>
      </c>
      <c r="D2503">
        <f t="shared" si="78"/>
        <v>12505</v>
      </c>
      <c r="F2503">
        <f t="shared" si="79"/>
        <v>45.555555555555557</v>
      </c>
    </row>
    <row r="2504" spans="1:6">
      <c r="A2504">
        <v>0</v>
      </c>
      <c r="B2504">
        <v>4</v>
      </c>
      <c r="C2504">
        <v>164.7</v>
      </c>
      <c r="D2504">
        <f t="shared" si="78"/>
        <v>12510</v>
      </c>
      <c r="F2504">
        <f t="shared" si="79"/>
        <v>45.749999999999993</v>
      </c>
    </row>
    <row r="2505" spans="1:6">
      <c r="A2505">
        <v>0</v>
      </c>
      <c r="B2505">
        <v>4</v>
      </c>
      <c r="C2505">
        <v>165.5</v>
      </c>
      <c r="D2505">
        <f t="shared" si="78"/>
        <v>12515</v>
      </c>
      <c r="F2505">
        <f t="shared" si="79"/>
        <v>45.972222222222221</v>
      </c>
    </row>
    <row r="2506" spans="1:6">
      <c r="A2506">
        <v>0</v>
      </c>
      <c r="B2506">
        <v>4</v>
      </c>
      <c r="C2506">
        <v>166.8</v>
      </c>
      <c r="D2506">
        <f t="shared" si="78"/>
        <v>12520</v>
      </c>
      <c r="F2506">
        <f t="shared" si="79"/>
        <v>46.333333333333336</v>
      </c>
    </row>
    <row r="2507" spans="1:6">
      <c r="A2507">
        <v>0</v>
      </c>
      <c r="B2507">
        <v>4</v>
      </c>
      <c r="C2507">
        <v>167.1</v>
      </c>
      <c r="D2507">
        <f t="shared" si="78"/>
        <v>12525</v>
      </c>
      <c r="F2507">
        <f t="shared" si="79"/>
        <v>46.416666666666664</v>
      </c>
    </row>
    <row r="2508" spans="1:6">
      <c r="A2508">
        <v>0</v>
      </c>
      <c r="B2508">
        <v>4</v>
      </c>
      <c r="C2508">
        <v>167.2</v>
      </c>
      <c r="D2508">
        <f t="shared" si="78"/>
        <v>12530</v>
      </c>
      <c r="F2508">
        <f t="shared" si="79"/>
        <v>46.444444444444443</v>
      </c>
    </row>
    <row r="2509" spans="1:6">
      <c r="A2509">
        <v>0</v>
      </c>
      <c r="B2509">
        <v>4</v>
      </c>
      <c r="C2509">
        <v>166.6</v>
      </c>
      <c r="D2509">
        <f t="shared" si="78"/>
        <v>12535</v>
      </c>
      <c r="F2509">
        <f t="shared" si="79"/>
        <v>46.277777777777779</v>
      </c>
    </row>
    <row r="2510" spans="1:6">
      <c r="A2510">
        <v>0</v>
      </c>
      <c r="B2510">
        <v>4</v>
      </c>
      <c r="C2510">
        <v>166.4</v>
      </c>
      <c r="D2510">
        <f t="shared" si="78"/>
        <v>12540</v>
      </c>
      <c r="F2510">
        <f t="shared" si="79"/>
        <v>46.222222222222221</v>
      </c>
    </row>
    <row r="2511" spans="1:6">
      <c r="A2511">
        <v>0</v>
      </c>
      <c r="B2511">
        <v>4</v>
      </c>
      <c r="C2511">
        <v>165.5</v>
      </c>
      <c r="D2511">
        <f t="shared" si="78"/>
        <v>12545</v>
      </c>
      <c r="F2511">
        <f t="shared" si="79"/>
        <v>45.972222222222221</v>
      </c>
    </row>
    <row r="2512" spans="1:6">
      <c r="A2512">
        <v>0</v>
      </c>
      <c r="B2512">
        <v>4</v>
      </c>
      <c r="C2512">
        <v>166.1</v>
      </c>
      <c r="D2512">
        <f t="shared" si="78"/>
        <v>12550</v>
      </c>
      <c r="F2512">
        <f t="shared" si="79"/>
        <v>46.138888888888886</v>
      </c>
    </row>
    <row r="2513" spans="1:6">
      <c r="A2513">
        <v>0</v>
      </c>
      <c r="B2513">
        <v>4</v>
      </c>
      <c r="C2513">
        <v>166</v>
      </c>
      <c r="D2513">
        <f t="shared" si="78"/>
        <v>12555</v>
      </c>
      <c r="F2513">
        <f t="shared" si="79"/>
        <v>46.111111111111107</v>
      </c>
    </row>
    <row r="2514" spans="1:6">
      <c r="A2514">
        <v>0</v>
      </c>
      <c r="B2514">
        <v>4</v>
      </c>
      <c r="C2514">
        <v>166.6</v>
      </c>
      <c r="D2514">
        <f t="shared" si="78"/>
        <v>12560</v>
      </c>
      <c r="F2514">
        <f t="shared" si="79"/>
        <v>46.277777777777779</v>
      </c>
    </row>
    <row r="2515" spans="1:6">
      <c r="A2515">
        <v>0</v>
      </c>
      <c r="B2515">
        <v>4</v>
      </c>
      <c r="C2515">
        <v>167.1</v>
      </c>
      <c r="D2515">
        <f t="shared" si="78"/>
        <v>12565</v>
      </c>
      <c r="F2515">
        <f t="shared" si="79"/>
        <v>46.416666666666664</v>
      </c>
    </row>
    <row r="2516" spans="1:6">
      <c r="A2516">
        <v>0</v>
      </c>
      <c r="B2516">
        <v>4</v>
      </c>
      <c r="C2516">
        <v>166.8</v>
      </c>
      <c r="D2516">
        <f t="shared" si="78"/>
        <v>12570</v>
      </c>
      <c r="F2516">
        <f t="shared" si="79"/>
        <v>46.333333333333336</v>
      </c>
    </row>
    <row r="2517" spans="1:6">
      <c r="A2517">
        <v>0</v>
      </c>
      <c r="B2517">
        <v>4</v>
      </c>
      <c r="C2517">
        <v>167</v>
      </c>
      <c r="D2517">
        <f t="shared" si="78"/>
        <v>12575</v>
      </c>
      <c r="F2517">
        <f t="shared" si="79"/>
        <v>46.388888888888886</v>
      </c>
    </row>
    <row r="2518" spans="1:6">
      <c r="A2518">
        <v>0</v>
      </c>
      <c r="B2518">
        <v>4</v>
      </c>
      <c r="C2518">
        <v>167.3</v>
      </c>
      <c r="D2518">
        <f t="shared" si="78"/>
        <v>12580</v>
      </c>
      <c r="F2518">
        <f t="shared" si="79"/>
        <v>46.472222222222221</v>
      </c>
    </row>
    <row r="2519" spans="1:6">
      <c r="A2519">
        <v>0</v>
      </c>
      <c r="B2519">
        <v>4</v>
      </c>
      <c r="C2519">
        <v>166.8</v>
      </c>
      <c r="D2519">
        <f t="shared" si="78"/>
        <v>12585</v>
      </c>
      <c r="F2519">
        <f t="shared" si="79"/>
        <v>46.333333333333336</v>
      </c>
    </row>
    <row r="2520" spans="1:6">
      <c r="A2520">
        <v>0</v>
      </c>
      <c r="B2520">
        <v>4</v>
      </c>
      <c r="C2520">
        <v>167.5</v>
      </c>
      <c r="D2520">
        <f t="shared" si="78"/>
        <v>12590</v>
      </c>
      <c r="F2520">
        <f t="shared" si="79"/>
        <v>46.527777777777779</v>
      </c>
    </row>
    <row r="2521" spans="1:6">
      <c r="A2521">
        <v>0</v>
      </c>
      <c r="B2521">
        <v>4</v>
      </c>
      <c r="C2521">
        <v>167.9</v>
      </c>
      <c r="D2521">
        <f t="shared" si="78"/>
        <v>12595</v>
      </c>
      <c r="F2521">
        <f t="shared" si="79"/>
        <v>46.638888888888893</v>
      </c>
    </row>
    <row r="2522" spans="1:6">
      <c r="A2522">
        <v>0</v>
      </c>
      <c r="B2522">
        <v>4</v>
      </c>
      <c r="C2522">
        <v>168.5</v>
      </c>
      <c r="D2522">
        <f t="shared" si="78"/>
        <v>12600</v>
      </c>
      <c r="F2522">
        <f t="shared" si="79"/>
        <v>46.805555555555557</v>
      </c>
    </row>
    <row r="2523" spans="1:6">
      <c r="A2523">
        <v>0</v>
      </c>
      <c r="B2523">
        <v>4</v>
      </c>
      <c r="C2523">
        <v>169.4</v>
      </c>
      <c r="D2523">
        <f t="shared" si="78"/>
        <v>12605</v>
      </c>
      <c r="F2523">
        <f t="shared" si="79"/>
        <v>47.055555555555557</v>
      </c>
    </row>
    <row r="2524" spans="1:6">
      <c r="A2524">
        <v>0</v>
      </c>
      <c r="B2524">
        <v>4</v>
      </c>
      <c r="C2524">
        <v>169.9</v>
      </c>
      <c r="D2524">
        <f t="shared" si="78"/>
        <v>12610</v>
      </c>
      <c r="F2524">
        <f t="shared" si="79"/>
        <v>47.194444444444443</v>
      </c>
    </row>
    <row r="2525" spans="1:6">
      <c r="A2525">
        <v>0</v>
      </c>
      <c r="B2525">
        <v>4</v>
      </c>
      <c r="C2525">
        <v>170.1</v>
      </c>
      <c r="D2525">
        <f t="shared" si="78"/>
        <v>12615</v>
      </c>
      <c r="F2525">
        <f t="shared" si="79"/>
        <v>47.25</v>
      </c>
    </row>
    <row r="2526" spans="1:6">
      <c r="A2526">
        <v>0</v>
      </c>
      <c r="B2526">
        <v>4</v>
      </c>
      <c r="C2526">
        <v>171</v>
      </c>
      <c r="D2526">
        <f t="shared" si="78"/>
        <v>12620</v>
      </c>
      <c r="F2526">
        <f t="shared" si="79"/>
        <v>47.5</v>
      </c>
    </row>
    <row r="2527" spans="1:6">
      <c r="A2527">
        <v>0</v>
      </c>
      <c r="B2527">
        <v>4</v>
      </c>
      <c r="C2527">
        <v>170.9</v>
      </c>
      <c r="D2527">
        <f t="shared" si="78"/>
        <v>12625</v>
      </c>
      <c r="F2527">
        <f t="shared" si="79"/>
        <v>47.472222222222221</v>
      </c>
    </row>
    <row r="2528" spans="1:6">
      <c r="A2528">
        <v>0</v>
      </c>
      <c r="B2528">
        <v>4</v>
      </c>
      <c r="C2528">
        <v>171.3</v>
      </c>
      <c r="D2528">
        <f t="shared" si="78"/>
        <v>12630</v>
      </c>
      <c r="F2528">
        <f t="shared" si="79"/>
        <v>47.583333333333336</v>
      </c>
    </row>
    <row r="2529" spans="1:6">
      <c r="A2529">
        <v>0</v>
      </c>
      <c r="B2529">
        <v>4</v>
      </c>
      <c r="C2529">
        <v>171.7</v>
      </c>
      <c r="D2529">
        <f t="shared" si="78"/>
        <v>12635</v>
      </c>
      <c r="F2529">
        <f t="shared" si="79"/>
        <v>47.694444444444443</v>
      </c>
    </row>
    <row r="2530" spans="1:6">
      <c r="A2530">
        <v>0</v>
      </c>
      <c r="B2530">
        <v>4</v>
      </c>
      <c r="C2530">
        <v>170.9</v>
      </c>
      <c r="D2530">
        <f t="shared" si="78"/>
        <v>12640</v>
      </c>
      <c r="F2530">
        <f t="shared" si="79"/>
        <v>47.472222222222221</v>
      </c>
    </row>
    <row r="2531" spans="1:6">
      <c r="A2531">
        <v>0</v>
      </c>
      <c r="B2531">
        <v>4</v>
      </c>
      <c r="C2531">
        <v>170.4</v>
      </c>
      <c r="D2531">
        <f t="shared" si="78"/>
        <v>12645</v>
      </c>
      <c r="F2531">
        <f t="shared" si="79"/>
        <v>47.333333333333336</v>
      </c>
    </row>
    <row r="2532" spans="1:6">
      <c r="A2532">
        <v>0</v>
      </c>
      <c r="B2532">
        <v>4</v>
      </c>
      <c r="C2532">
        <v>170.4</v>
      </c>
      <c r="D2532">
        <f t="shared" si="78"/>
        <v>12650</v>
      </c>
      <c r="F2532">
        <f t="shared" si="79"/>
        <v>47.333333333333336</v>
      </c>
    </row>
    <row r="2533" spans="1:6">
      <c r="A2533">
        <v>0</v>
      </c>
      <c r="B2533">
        <v>4</v>
      </c>
      <c r="C2533">
        <v>169.9</v>
      </c>
      <c r="D2533">
        <f t="shared" si="78"/>
        <v>12655</v>
      </c>
      <c r="F2533">
        <f t="shared" si="79"/>
        <v>47.194444444444443</v>
      </c>
    </row>
    <row r="2534" spans="1:6">
      <c r="A2534">
        <v>0</v>
      </c>
      <c r="B2534">
        <v>4</v>
      </c>
      <c r="C2534">
        <v>169.5</v>
      </c>
      <c r="D2534">
        <f t="shared" si="78"/>
        <v>12660</v>
      </c>
      <c r="F2534">
        <f t="shared" si="79"/>
        <v>47.083333333333336</v>
      </c>
    </row>
    <row r="2535" spans="1:6">
      <c r="A2535">
        <v>0</v>
      </c>
      <c r="B2535">
        <v>4</v>
      </c>
      <c r="C2535">
        <v>169.1</v>
      </c>
      <c r="D2535">
        <f t="shared" si="78"/>
        <v>12665</v>
      </c>
      <c r="F2535">
        <f t="shared" si="79"/>
        <v>46.972222222222221</v>
      </c>
    </row>
    <row r="2536" spans="1:6">
      <c r="A2536">
        <v>0</v>
      </c>
      <c r="B2536">
        <v>4</v>
      </c>
      <c r="C2536">
        <v>167.9</v>
      </c>
      <c r="D2536">
        <f t="shared" si="78"/>
        <v>12670</v>
      </c>
      <c r="F2536">
        <f t="shared" si="79"/>
        <v>46.638888888888893</v>
      </c>
    </row>
    <row r="2537" spans="1:6">
      <c r="A2537">
        <v>0</v>
      </c>
      <c r="B2537">
        <v>4</v>
      </c>
      <c r="C2537">
        <v>167.3</v>
      </c>
      <c r="D2537">
        <f t="shared" si="78"/>
        <v>12675</v>
      </c>
      <c r="F2537">
        <f t="shared" si="79"/>
        <v>46.472222222222221</v>
      </c>
    </row>
    <row r="2538" spans="1:6">
      <c r="A2538">
        <v>0</v>
      </c>
      <c r="B2538">
        <v>4</v>
      </c>
      <c r="C2538">
        <v>166.5</v>
      </c>
      <c r="D2538">
        <f t="shared" si="78"/>
        <v>12680</v>
      </c>
      <c r="F2538">
        <f t="shared" si="79"/>
        <v>46.25</v>
      </c>
    </row>
    <row r="2539" spans="1:6">
      <c r="A2539">
        <v>0</v>
      </c>
      <c r="B2539">
        <v>4</v>
      </c>
      <c r="C2539">
        <v>166</v>
      </c>
      <c r="D2539">
        <f t="shared" si="78"/>
        <v>12685</v>
      </c>
      <c r="F2539">
        <f t="shared" si="79"/>
        <v>46.111111111111107</v>
      </c>
    </row>
    <row r="2540" spans="1:6">
      <c r="A2540">
        <v>0</v>
      </c>
      <c r="B2540">
        <v>4</v>
      </c>
      <c r="C2540">
        <v>165.9</v>
      </c>
      <c r="D2540">
        <f t="shared" si="78"/>
        <v>12690</v>
      </c>
      <c r="F2540">
        <f t="shared" si="79"/>
        <v>46.083333333333336</v>
      </c>
    </row>
    <row r="2541" spans="1:6">
      <c r="A2541">
        <v>0</v>
      </c>
      <c r="B2541">
        <v>4</v>
      </c>
      <c r="C2541">
        <v>166.5</v>
      </c>
      <c r="D2541">
        <f t="shared" si="78"/>
        <v>12695</v>
      </c>
      <c r="F2541">
        <f t="shared" si="79"/>
        <v>46.25</v>
      </c>
    </row>
    <row r="2542" spans="1:6">
      <c r="A2542">
        <v>0</v>
      </c>
      <c r="B2542">
        <v>4</v>
      </c>
      <c r="C2542">
        <v>166.8</v>
      </c>
      <c r="D2542">
        <f t="shared" si="78"/>
        <v>12700</v>
      </c>
      <c r="F2542">
        <f t="shared" si="79"/>
        <v>46.333333333333336</v>
      </c>
    </row>
    <row r="2543" spans="1:6">
      <c r="A2543">
        <v>0</v>
      </c>
      <c r="B2543">
        <v>4</v>
      </c>
      <c r="C2543">
        <v>167.6</v>
      </c>
      <c r="D2543">
        <f t="shared" si="78"/>
        <v>12705</v>
      </c>
      <c r="F2543">
        <f t="shared" si="79"/>
        <v>46.55555555555555</v>
      </c>
    </row>
    <row r="2544" spans="1:6">
      <c r="A2544">
        <v>0</v>
      </c>
      <c r="B2544">
        <v>4</v>
      </c>
      <c r="C2544">
        <v>167.8</v>
      </c>
      <c r="D2544">
        <f t="shared" si="78"/>
        <v>12710</v>
      </c>
      <c r="F2544">
        <f t="shared" si="79"/>
        <v>46.611111111111114</v>
      </c>
    </row>
    <row r="2545" spans="1:6">
      <c r="A2545">
        <v>0</v>
      </c>
      <c r="B2545">
        <v>4</v>
      </c>
      <c r="C2545">
        <v>167.9</v>
      </c>
      <c r="D2545">
        <f t="shared" si="78"/>
        <v>12715</v>
      </c>
      <c r="F2545">
        <f t="shared" si="79"/>
        <v>46.638888888888893</v>
      </c>
    </row>
    <row r="2546" spans="1:6">
      <c r="A2546">
        <v>0</v>
      </c>
      <c r="B2546">
        <v>4</v>
      </c>
      <c r="C2546">
        <v>168</v>
      </c>
      <c r="D2546">
        <f t="shared" si="78"/>
        <v>12720</v>
      </c>
      <c r="F2546">
        <f t="shared" si="79"/>
        <v>46.666666666666664</v>
      </c>
    </row>
    <row r="2547" spans="1:6">
      <c r="A2547">
        <v>0</v>
      </c>
      <c r="B2547">
        <v>4</v>
      </c>
      <c r="C2547">
        <v>167.9</v>
      </c>
      <c r="D2547">
        <f t="shared" si="78"/>
        <v>12725</v>
      </c>
      <c r="F2547">
        <f t="shared" si="79"/>
        <v>46.638888888888893</v>
      </c>
    </row>
    <row r="2548" spans="1:6">
      <c r="A2548">
        <v>0</v>
      </c>
      <c r="B2548">
        <v>4</v>
      </c>
      <c r="C2548">
        <v>167.9</v>
      </c>
      <c r="D2548">
        <f t="shared" si="78"/>
        <v>12730</v>
      </c>
      <c r="F2548">
        <f t="shared" si="79"/>
        <v>46.638888888888893</v>
      </c>
    </row>
    <row r="2549" spans="1:6">
      <c r="A2549">
        <v>0</v>
      </c>
      <c r="B2549">
        <v>4</v>
      </c>
      <c r="C2549">
        <v>167.7</v>
      </c>
      <c r="D2549">
        <f t="shared" si="78"/>
        <v>12735</v>
      </c>
      <c r="F2549">
        <f t="shared" si="79"/>
        <v>46.583333333333329</v>
      </c>
    </row>
    <row r="2550" spans="1:6">
      <c r="A2550">
        <v>0</v>
      </c>
      <c r="B2550">
        <v>4</v>
      </c>
      <c r="C2550">
        <v>167.3</v>
      </c>
      <c r="D2550">
        <f t="shared" si="78"/>
        <v>12740</v>
      </c>
      <c r="F2550">
        <f t="shared" si="79"/>
        <v>46.472222222222221</v>
      </c>
    </row>
    <row r="2551" spans="1:6">
      <c r="A2551">
        <v>0</v>
      </c>
      <c r="B2551">
        <v>4</v>
      </c>
      <c r="C2551">
        <v>167.1</v>
      </c>
      <c r="D2551">
        <f t="shared" si="78"/>
        <v>12745</v>
      </c>
      <c r="F2551">
        <f t="shared" si="79"/>
        <v>46.416666666666664</v>
      </c>
    </row>
    <row r="2552" spans="1:6">
      <c r="A2552">
        <v>0</v>
      </c>
      <c r="B2552">
        <v>4</v>
      </c>
      <c r="C2552">
        <v>166.2</v>
      </c>
      <c r="D2552">
        <f t="shared" si="78"/>
        <v>12750</v>
      </c>
      <c r="F2552">
        <f t="shared" si="79"/>
        <v>46.166666666666664</v>
      </c>
    </row>
    <row r="2553" spans="1:6">
      <c r="A2553">
        <v>0</v>
      </c>
      <c r="B2553">
        <v>4</v>
      </c>
      <c r="C2553">
        <v>165.4</v>
      </c>
      <c r="D2553">
        <f t="shared" si="78"/>
        <v>12755</v>
      </c>
      <c r="F2553">
        <f t="shared" si="79"/>
        <v>45.944444444444443</v>
      </c>
    </row>
    <row r="2554" spans="1:6">
      <c r="A2554">
        <v>0</v>
      </c>
      <c r="B2554">
        <v>4</v>
      </c>
      <c r="C2554">
        <v>164.3</v>
      </c>
      <c r="D2554">
        <f t="shared" si="78"/>
        <v>12760</v>
      </c>
      <c r="F2554">
        <f t="shared" si="79"/>
        <v>45.638888888888893</v>
      </c>
    </row>
    <row r="2555" spans="1:6">
      <c r="A2555">
        <v>0</v>
      </c>
      <c r="B2555">
        <v>4</v>
      </c>
      <c r="C2555">
        <v>164.1</v>
      </c>
      <c r="D2555">
        <f t="shared" si="78"/>
        <v>12765</v>
      </c>
      <c r="F2555">
        <f t="shared" si="79"/>
        <v>45.583333333333329</v>
      </c>
    </row>
    <row r="2556" spans="1:6">
      <c r="A2556">
        <v>0</v>
      </c>
      <c r="B2556">
        <v>4</v>
      </c>
      <c r="C2556">
        <v>163.30000000000001</v>
      </c>
      <c r="D2556">
        <f t="shared" si="78"/>
        <v>12770</v>
      </c>
      <c r="F2556">
        <f t="shared" si="79"/>
        <v>45.361111111111114</v>
      </c>
    </row>
    <row r="2557" spans="1:6">
      <c r="A2557">
        <v>0</v>
      </c>
      <c r="B2557">
        <v>4</v>
      </c>
      <c r="C2557">
        <v>162.80000000000001</v>
      </c>
      <c r="D2557">
        <f t="shared" si="78"/>
        <v>12775</v>
      </c>
      <c r="F2557">
        <f t="shared" si="79"/>
        <v>45.222222222222221</v>
      </c>
    </row>
    <row r="2558" spans="1:6">
      <c r="A2558">
        <v>0</v>
      </c>
      <c r="B2558">
        <v>4</v>
      </c>
      <c r="C2558">
        <v>162.80000000000001</v>
      </c>
      <c r="D2558">
        <f t="shared" si="78"/>
        <v>12780</v>
      </c>
      <c r="F2558">
        <f t="shared" si="79"/>
        <v>45.222222222222221</v>
      </c>
    </row>
    <row r="2559" spans="1:6">
      <c r="A2559">
        <v>0</v>
      </c>
      <c r="B2559">
        <v>4</v>
      </c>
      <c r="C2559">
        <v>163</v>
      </c>
      <c r="D2559">
        <f t="shared" si="78"/>
        <v>12785</v>
      </c>
      <c r="F2559">
        <f t="shared" si="79"/>
        <v>45.277777777777779</v>
      </c>
    </row>
    <row r="2560" spans="1:6">
      <c r="A2560">
        <v>0</v>
      </c>
      <c r="B2560">
        <v>4</v>
      </c>
      <c r="C2560">
        <v>162.5</v>
      </c>
      <c r="D2560">
        <f t="shared" si="78"/>
        <v>12790</v>
      </c>
      <c r="F2560">
        <f t="shared" si="79"/>
        <v>45.138888888888886</v>
      </c>
    </row>
    <row r="2561" spans="1:6">
      <c r="A2561">
        <v>0</v>
      </c>
      <c r="B2561">
        <v>4</v>
      </c>
      <c r="C2561">
        <v>162.4</v>
      </c>
      <c r="D2561">
        <f t="shared" si="78"/>
        <v>12795</v>
      </c>
      <c r="F2561">
        <f t="shared" si="79"/>
        <v>45.111111111111114</v>
      </c>
    </row>
    <row r="2562" spans="1:6">
      <c r="A2562">
        <v>0</v>
      </c>
      <c r="B2562">
        <v>4</v>
      </c>
      <c r="C2562">
        <v>162.5</v>
      </c>
      <c r="D2562">
        <f t="shared" si="78"/>
        <v>12800</v>
      </c>
      <c r="F2562">
        <f t="shared" si="79"/>
        <v>45.138888888888886</v>
      </c>
    </row>
    <row r="2563" spans="1:6">
      <c r="A2563">
        <v>0</v>
      </c>
      <c r="B2563">
        <v>4</v>
      </c>
      <c r="C2563">
        <v>162.4</v>
      </c>
      <c r="D2563">
        <f t="shared" ref="D2563:D2626" si="80">(ROW()-2)*5</f>
        <v>12805</v>
      </c>
      <c r="F2563">
        <f t="shared" ref="F2563:F2626" si="81">C2563/3.6</f>
        <v>45.111111111111114</v>
      </c>
    </row>
    <row r="2564" spans="1:6">
      <c r="A2564">
        <v>0</v>
      </c>
      <c r="B2564">
        <v>4</v>
      </c>
      <c r="C2564">
        <v>163.19999999999999</v>
      </c>
      <c r="D2564">
        <f t="shared" si="80"/>
        <v>12810</v>
      </c>
      <c r="F2564">
        <f t="shared" si="81"/>
        <v>45.333333333333329</v>
      </c>
    </row>
    <row r="2565" spans="1:6">
      <c r="A2565">
        <v>0</v>
      </c>
      <c r="B2565">
        <v>4</v>
      </c>
      <c r="C2565">
        <v>163.6</v>
      </c>
      <c r="D2565">
        <f t="shared" si="80"/>
        <v>12815</v>
      </c>
      <c r="F2565">
        <f t="shared" si="81"/>
        <v>45.444444444444443</v>
      </c>
    </row>
    <row r="2566" spans="1:6">
      <c r="A2566">
        <v>0</v>
      </c>
      <c r="B2566">
        <v>4</v>
      </c>
      <c r="C2566">
        <v>164.1</v>
      </c>
      <c r="D2566">
        <f t="shared" si="80"/>
        <v>12820</v>
      </c>
      <c r="F2566">
        <f t="shared" si="81"/>
        <v>45.583333333333329</v>
      </c>
    </row>
    <row r="2567" spans="1:6">
      <c r="A2567">
        <v>0</v>
      </c>
      <c r="B2567">
        <v>4</v>
      </c>
      <c r="C2567">
        <v>164.4</v>
      </c>
      <c r="D2567">
        <f t="shared" si="80"/>
        <v>12825</v>
      </c>
      <c r="F2567">
        <f t="shared" si="81"/>
        <v>45.666666666666664</v>
      </c>
    </row>
    <row r="2568" spans="1:6">
      <c r="A2568">
        <v>0</v>
      </c>
      <c r="B2568">
        <v>4</v>
      </c>
      <c r="C2568">
        <v>165.8</v>
      </c>
      <c r="D2568">
        <f t="shared" si="80"/>
        <v>12830</v>
      </c>
      <c r="F2568">
        <f t="shared" si="81"/>
        <v>46.055555555555557</v>
      </c>
    </row>
    <row r="2569" spans="1:6">
      <c r="A2569">
        <v>0</v>
      </c>
      <c r="B2569">
        <v>4</v>
      </c>
      <c r="C2569">
        <v>165.8</v>
      </c>
      <c r="D2569">
        <f t="shared" si="80"/>
        <v>12835</v>
      </c>
      <c r="F2569">
        <f t="shared" si="81"/>
        <v>46.055555555555557</v>
      </c>
    </row>
    <row r="2570" spans="1:6">
      <c r="A2570">
        <v>0</v>
      </c>
      <c r="B2570">
        <v>4</v>
      </c>
      <c r="C2570">
        <v>166.6</v>
      </c>
      <c r="D2570">
        <f t="shared" si="80"/>
        <v>12840</v>
      </c>
      <c r="F2570">
        <f t="shared" si="81"/>
        <v>46.277777777777779</v>
      </c>
    </row>
    <row r="2571" spans="1:6">
      <c r="A2571">
        <v>0</v>
      </c>
      <c r="B2571">
        <v>4</v>
      </c>
      <c r="C2571">
        <v>167.3</v>
      </c>
      <c r="D2571">
        <f t="shared" si="80"/>
        <v>12845</v>
      </c>
      <c r="F2571">
        <f t="shared" si="81"/>
        <v>46.472222222222221</v>
      </c>
    </row>
    <row r="2572" spans="1:6">
      <c r="A2572">
        <v>0</v>
      </c>
      <c r="B2572">
        <v>4</v>
      </c>
      <c r="C2572">
        <v>166.9</v>
      </c>
      <c r="D2572">
        <f t="shared" si="80"/>
        <v>12850</v>
      </c>
      <c r="F2572">
        <f t="shared" si="81"/>
        <v>46.361111111111114</v>
      </c>
    </row>
    <row r="2573" spans="1:6">
      <c r="A2573">
        <v>0</v>
      </c>
      <c r="B2573">
        <v>4</v>
      </c>
      <c r="C2573">
        <v>166.8</v>
      </c>
      <c r="D2573">
        <f t="shared" si="80"/>
        <v>12855</v>
      </c>
      <c r="F2573">
        <f t="shared" si="81"/>
        <v>46.333333333333336</v>
      </c>
    </row>
    <row r="2574" spans="1:6">
      <c r="A2574">
        <v>0</v>
      </c>
      <c r="B2574">
        <v>4</v>
      </c>
      <c r="C2574">
        <v>167</v>
      </c>
      <c r="D2574">
        <f t="shared" si="80"/>
        <v>12860</v>
      </c>
      <c r="F2574">
        <f t="shared" si="81"/>
        <v>46.388888888888886</v>
      </c>
    </row>
    <row r="2575" spans="1:6">
      <c r="A2575">
        <v>0</v>
      </c>
      <c r="B2575">
        <v>4</v>
      </c>
      <c r="C2575">
        <v>166.8</v>
      </c>
      <c r="D2575">
        <f t="shared" si="80"/>
        <v>12865</v>
      </c>
      <c r="F2575">
        <f t="shared" si="81"/>
        <v>46.333333333333336</v>
      </c>
    </row>
    <row r="2576" spans="1:6">
      <c r="A2576">
        <v>7.1</v>
      </c>
      <c r="B2576">
        <v>4</v>
      </c>
      <c r="C2576">
        <v>165.1</v>
      </c>
      <c r="D2576">
        <f t="shared" si="80"/>
        <v>12870</v>
      </c>
      <c r="F2576">
        <f t="shared" si="81"/>
        <v>45.861111111111107</v>
      </c>
    </row>
    <row r="2577" spans="1:6">
      <c r="A2577">
        <v>29</v>
      </c>
      <c r="B2577">
        <v>4</v>
      </c>
      <c r="C2577">
        <v>161.19999999999999</v>
      </c>
      <c r="D2577">
        <f t="shared" si="80"/>
        <v>12875</v>
      </c>
      <c r="F2577">
        <f t="shared" si="81"/>
        <v>44.777777777777771</v>
      </c>
    </row>
    <row r="2578" spans="1:6">
      <c r="A2578">
        <v>26.7</v>
      </c>
      <c r="B2578">
        <v>4</v>
      </c>
      <c r="C2578">
        <v>159.1</v>
      </c>
      <c r="D2578">
        <f t="shared" si="80"/>
        <v>12880</v>
      </c>
      <c r="F2578">
        <f t="shared" si="81"/>
        <v>44.194444444444443</v>
      </c>
    </row>
    <row r="2579" spans="1:6">
      <c r="A2579">
        <v>16</v>
      </c>
      <c r="B2579">
        <v>4</v>
      </c>
      <c r="C2579">
        <v>157.80000000000001</v>
      </c>
      <c r="D2579">
        <f t="shared" si="80"/>
        <v>12885</v>
      </c>
      <c r="F2579">
        <f t="shared" si="81"/>
        <v>43.833333333333336</v>
      </c>
    </row>
    <row r="2580" spans="1:6">
      <c r="A2580">
        <v>16</v>
      </c>
      <c r="B2580">
        <v>3</v>
      </c>
      <c r="C2580">
        <v>154.6</v>
      </c>
      <c r="D2580">
        <f t="shared" si="80"/>
        <v>12890</v>
      </c>
      <c r="F2580">
        <f t="shared" si="81"/>
        <v>42.944444444444443</v>
      </c>
    </row>
    <row r="2581" spans="1:6">
      <c r="A2581">
        <v>8.9</v>
      </c>
      <c r="B2581">
        <v>3</v>
      </c>
      <c r="C2581">
        <v>153.30000000000001</v>
      </c>
      <c r="D2581">
        <f t="shared" si="80"/>
        <v>12895</v>
      </c>
      <c r="F2581">
        <f t="shared" si="81"/>
        <v>42.583333333333336</v>
      </c>
    </row>
    <row r="2582" spans="1:6">
      <c r="A2582">
        <v>5.3</v>
      </c>
      <c r="B2582">
        <v>3</v>
      </c>
      <c r="C2582">
        <v>151.80000000000001</v>
      </c>
      <c r="D2582">
        <f t="shared" si="80"/>
        <v>12900</v>
      </c>
      <c r="F2582">
        <f t="shared" si="81"/>
        <v>42.166666666666671</v>
      </c>
    </row>
    <row r="2583" spans="1:6">
      <c r="A2583">
        <v>8.9</v>
      </c>
      <c r="B2583">
        <v>3</v>
      </c>
      <c r="C2583">
        <v>149.1</v>
      </c>
      <c r="D2583">
        <f t="shared" si="80"/>
        <v>12905</v>
      </c>
      <c r="F2583">
        <f t="shared" si="81"/>
        <v>41.416666666666664</v>
      </c>
    </row>
    <row r="2584" spans="1:6">
      <c r="A2584">
        <v>16</v>
      </c>
      <c r="B2584">
        <v>3</v>
      </c>
      <c r="C2584">
        <v>147.4</v>
      </c>
      <c r="D2584">
        <f t="shared" si="80"/>
        <v>12910</v>
      </c>
      <c r="F2584">
        <f t="shared" si="81"/>
        <v>40.944444444444443</v>
      </c>
    </row>
    <row r="2585" spans="1:6">
      <c r="A2585">
        <v>16</v>
      </c>
      <c r="B2585">
        <v>3</v>
      </c>
      <c r="C2585">
        <v>144.80000000000001</v>
      </c>
      <c r="D2585">
        <f t="shared" si="80"/>
        <v>12915</v>
      </c>
      <c r="F2585">
        <f t="shared" si="81"/>
        <v>40.222222222222221</v>
      </c>
    </row>
    <row r="2586" spans="1:6">
      <c r="A2586">
        <v>12.5</v>
      </c>
      <c r="B2586">
        <v>3</v>
      </c>
      <c r="C2586">
        <v>142.80000000000001</v>
      </c>
      <c r="D2586">
        <f t="shared" si="80"/>
        <v>12920</v>
      </c>
      <c r="F2586">
        <f t="shared" si="81"/>
        <v>39.666666666666671</v>
      </c>
    </row>
    <row r="2587" spans="1:6">
      <c r="A2587">
        <v>8.9</v>
      </c>
      <c r="B2587">
        <v>3</v>
      </c>
      <c r="C2587">
        <v>141.19999999999999</v>
      </c>
      <c r="D2587">
        <f t="shared" si="80"/>
        <v>12925</v>
      </c>
      <c r="F2587">
        <f t="shared" si="81"/>
        <v>39.222222222222221</v>
      </c>
    </row>
    <row r="2588" spans="1:6">
      <c r="A2588">
        <v>8.9</v>
      </c>
      <c r="B2588">
        <v>3</v>
      </c>
      <c r="C2588">
        <v>138.9</v>
      </c>
      <c r="D2588">
        <f t="shared" si="80"/>
        <v>12930</v>
      </c>
      <c r="F2588">
        <f t="shared" si="81"/>
        <v>38.583333333333336</v>
      </c>
    </row>
    <row r="2589" spans="1:6">
      <c r="A2589">
        <v>8.9</v>
      </c>
      <c r="B2589">
        <v>3</v>
      </c>
      <c r="C2589">
        <v>136.80000000000001</v>
      </c>
      <c r="D2589">
        <f t="shared" si="80"/>
        <v>12935</v>
      </c>
      <c r="F2589">
        <f t="shared" si="81"/>
        <v>38</v>
      </c>
    </row>
    <row r="2590" spans="1:6">
      <c r="A2590">
        <v>8.9</v>
      </c>
      <c r="B2590">
        <v>3</v>
      </c>
      <c r="C2590">
        <v>135.6</v>
      </c>
      <c r="D2590">
        <f t="shared" si="80"/>
        <v>12940</v>
      </c>
      <c r="F2590">
        <f t="shared" si="81"/>
        <v>37.666666666666664</v>
      </c>
    </row>
    <row r="2591" spans="1:6">
      <c r="A2591">
        <v>8.9</v>
      </c>
      <c r="B2591">
        <v>3</v>
      </c>
      <c r="C2591">
        <v>133.1</v>
      </c>
      <c r="D2591">
        <f t="shared" si="80"/>
        <v>12945</v>
      </c>
      <c r="F2591">
        <f t="shared" si="81"/>
        <v>36.972222222222221</v>
      </c>
    </row>
    <row r="2592" spans="1:6">
      <c r="A2592">
        <v>14.3</v>
      </c>
      <c r="B2592">
        <v>3</v>
      </c>
      <c r="C2592">
        <v>131.4</v>
      </c>
      <c r="D2592">
        <f t="shared" si="80"/>
        <v>12950</v>
      </c>
      <c r="F2592">
        <f t="shared" si="81"/>
        <v>36.5</v>
      </c>
    </row>
    <row r="2593" spans="1:6">
      <c r="A2593">
        <v>12.5</v>
      </c>
      <c r="B2593">
        <v>3</v>
      </c>
      <c r="C2593">
        <v>129.4</v>
      </c>
      <c r="D2593">
        <f t="shared" si="80"/>
        <v>12955</v>
      </c>
      <c r="F2593">
        <f t="shared" si="81"/>
        <v>35.944444444444443</v>
      </c>
    </row>
    <row r="2594" spans="1:6">
      <c r="A2594">
        <v>10.7</v>
      </c>
      <c r="B2594">
        <v>3</v>
      </c>
      <c r="C2594">
        <v>127.6</v>
      </c>
      <c r="D2594">
        <f t="shared" si="80"/>
        <v>12960</v>
      </c>
      <c r="F2594">
        <f t="shared" si="81"/>
        <v>35.444444444444443</v>
      </c>
    </row>
    <row r="2595" spans="1:6">
      <c r="A2595">
        <v>12.5</v>
      </c>
      <c r="B2595">
        <v>3</v>
      </c>
      <c r="C2595">
        <v>125.3</v>
      </c>
      <c r="D2595">
        <f t="shared" si="80"/>
        <v>12965</v>
      </c>
      <c r="F2595">
        <f t="shared" si="81"/>
        <v>34.805555555555557</v>
      </c>
    </row>
    <row r="2596" spans="1:6">
      <c r="A2596">
        <v>10.7</v>
      </c>
      <c r="B2596">
        <v>3</v>
      </c>
      <c r="C2596">
        <v>122.9</v>
      </c>
      <c r="D2596">
        <f t="shared" si="80"/>
        <v>12970</v>
      </c>
      <c r="F2596">
        <f t="shared" si="81"/>
        <v>34.138888888888893</v>
      </c>
    </row>
    <row r="2597" spans="1:6">
      <c r="A2597">
        <v>10.7</v>
      </c>
      <c r="B2597">
        <v>3</v>
      </c>
      <c r="C2597">
        <v>120.4</v>
      </c>
      <c r="D2597">
        <f t="shared" si="80"/>
        <v>12975</v>
      </c>
      <c r="F2597">
        <f t="shared" si="81"/>
        <v>33.444444444444443</v>
      </c>
    </row>
    <row r="2598" spans="1:6">
      <c r="A2598">
        <v>10.7</v>
      </c>
      <c r="B2598">
        <v>3</v>
      </c>
      <c r="C2598">
        <v>118.6</v>
      </c>
      <c r="D2598">
        <f t="shared" si="80"/>
        <v>12980</v>
      </c>
      <c r="F2598">
        <f t="shared" si="81"/>
        <v>32.944444444444443</v>
      </c>
    </row>
    <row r="2599" spans="1:6">
      <c r="A2599">
        <v>8.9</v>
      </c>
      <c r="B2599">
        <v>3</v>
      </c>
      <c r="C2599">
        <v>116.4</v>
      </c>
      <c r="D2599">
        <f t="shared" si="80"/>
        <v>12985</v>
      </c>
      <c r="F2599">
        <f t="shared" si="81"/>
        <v>32.333333333333336</v>
      </c>
    </row>
    <row r="2600" spans="1:6">
      <c r="A2600">
        <v>7.1</v>
      </c>
      <c r="B2600">
        <v>3</v>
      </c>
      <c r="C2600">
        <v>114.3</v>
      </c>
      <c r="D2600">
        <f t="shared" si="80"/>
        <v>12990</v>
      </c>
      <c r="F2600">
        <f t="shared" si="81"/>
        <v>31.75</v>
      </c>
    </row>
    <row r="2601" spans="1:6">
      <c r="A2601">
        <v>1.8</v>
      </c>
      <c r="B2601">
        <v>3</v>
      </c>
      <c r="C2601">
        <v>112.3</v>
      </c>
      <c r="D2601">
        <f t="shared" si="80"/>
        <v>12995</v>
      </c>
      <c r="F2601">
        <f t="shared" si="81"/>
        <v>31.194444444444443</v>
      </c>
    </row>
    <row r="2602" spans="1:6">
      <c r="A2602">
        <v>0</v>
      </c>
      <c r="B2602">
        <v>3</v>
      </c>
      <c r="C2602">
        <v>111.2</v>
      </c>
      <c r="D2602">
        <f t="shared" si="80"/>
        <v>13000</v>
      </c>
      <c r="F2602">
        <f t="shared" si="81"/>
        <v>30.888888888888889</v>
      </c>
    </row>
    <row r="2603" spans="1:6">
      <c r="A2603">
        <v>0</v>
      </c>
      <c r="B2603">
        <v>3</v>
      </c>
      <c r="C2603">
        <v>109.3</v>
      </c>
      <c r="D2603">
        <f t="shared" si="80"/>
        <v>13005</v>
      </c>
      <c r="F2603">
        <f t="shared" si="81"/>
        <v>30.361111111111111</v>
      </c>
    </row>
    <row r="2604" spans="1:6">
      <c r="A2604">
        <v>0</v>
      </c>
      <c r="B2604">
        <v>3</v>
      </c>
      <c r="C2604">
        <v>107.5</v>
      </c>
      <c r="D2604">
        <f t="shared" si="80"/>
        <v>13010</v>
      </c>
      <c r="F2604">
        <f t="shared" si="81"/>
        <v>29.861111111111111</v>
      </c>
    </row>
    <row r="2605" spans="1:6">
      <c r="A2605">
        <v>0</v>
      </c>
      <c r="B2605">
        <v>3</v>
      </c>
      <c r="C2605">
        <v>105.6</v>
      </c>
      <c r="D2605">
        <f t="shared" si="80"/>
        <v>13015</v>
      </c>
      <c r="F2605">
        <f t="shared" si="81"/>
        <v>29.333333333333332</v>
      </c>
    </row>
    <row r="2606" spans="1:6">
      <c r="A2606">
        <v>0</v>
      </c>
      <c r="B2606">
        <v>3</v>
      </c>
      <c r="C2606">
        <v>104.1</v>
      </c>
      <c r="D2606">
        <f t="shared" si="80"/>
        <v>13020</v>
      </c>
      <c r="F2606">
        <f t="shared" si="81"/>
        <v>28.916666666666664</v>
      </c>
    </row>
    <row r="2607" spans="1:6">
      <c r="A2607">
        <v>0</v>
      </c>
      <c r="B2607">
        <v>3</v>
      </c>
      <c r="C2607">
        <v>104.6</v>
      </c>
      <c r="D2607">
        <f t="shared" si="80"/>
        <v>13025</v>
      </c>
      <c r="F2607">
        <f t="shared" si="81"/>
        <v>29.055555555555554</v>
      </c>
    </row>
    <row r="2608" spans="1:6">
      <c r="A2608">
        <v>0</v>
      </c>
      <c r="B2608">
        <v>3</v>
      </c>
      <c r="C2608">
        <v>104.8</v>
      </c>
      <c r="D2608">
        <f t="shared" si="80"/>
        <v>13030</v>
      </c>
      <c r="F2608">
        <f t="shared" si="81"/>
        <v>29.111111111111111</v>
      </c>
    </row>
    <row r="2609" spans="1:6">
      <c r="A2609">
        <v>0</v>
      </c>
      <c r="B2609">
        <v>3</v>
      </c>
      <c r="C2609">
        <v>105.9</v>
      </c>
      <c r="D2609">
        <f t="shared" si="80"/>
        <v>13035</v>
      </c>
      <c r="F2609">
        <f t="shared" si="81"/>
        <v>29.416666666666668</v>
      </c>
    </row>
    <row r="2610" spans="1:6">
      <c r="A2610">
        <v>0</v>
      </c>
      <c r="B2610">
        <v>3</v>
      </c>
      <c r="C2610">
        <v>106</v>
      </c>
      <c r="D2610">
        <f t="shared" si="80"/>
        <v>13040</v>
      </c>
      <c r="F2610">
        <f t="shared" si="81"/>
        <v>29.444444444444443</v>
      </c>
    </row>
    <row r="2611" spans="1:6">
      <c r="A2611">
        <v>0</v>
      </c>
      <c r="B2611">
        <v>3</v>
      </c>
      <c r="C2611">
        <v>107.1</v>
      </c>
      <c r="D2611">
        <f t="shared" si="80"/>
        <v>13045</v>
      </c>
      <c r="F2611">
        <f t="shared" si="81"/>
        <v>29.749999999999996</v>
      </c>
    </row>
    <row r="2612" spans="1:6">
      <c r="A2612">
        <v>0</v>
      </c>
      <c r="B2612">
        <v>3</v>
      </c>
      <c r="C2612">
        <v>108.3</v>
      </c>
      <c r="D2612">
        <f t="shared" si="80"/>
        <v>13050</v>
      </c>
      <c r="F2612">
        <f t="shared" si="81"/>
        <v>30.083333333333332</v>
      </c>
    </row>
    <row r="2613" spans="1:6">
      <c r="A2613">
        <v>0</v>
      </c>
      <c r="B2613">
        <v>3</v>
      </c>
      <c r="C2613">
        <v>110.5</v>
      </c>
      <c r="D2613">
        <f t="shared" si="80"/>
        <v>13055</v>
      </c>
      <c r="F2613">
        <f t="shared" si="81"/>
        <v>30.694444444444443</v>
      </c>
    </row>
    <row r="2614" spans="1:6">
      <c r="A2614">
        <v>0</v>
      </c>
      <c r="B2614">
        <v>3</v>
      </c>
      <c r="C2614">
        <v>112.9</v>
      </c>
      <c r="D2614">
        <f t="shared" si="80"/>
        <v>13060</v>
      </c>
      <c r="F2614">
        <f t="shared" si="81"/>
        <v>31.361111111111111</v>
      </c>
    </row>
    <row r="2615" spans="1:6">
      <c r="A2615">
        <v>0</v>
      </c>
      <c r="B2615">
        <v>3</v>
      </c>
      <c r="C2615">
        <v>115.4</v>
      </c>
      <c r="D2615">
        <f t="shared" si="80"/>
        <v>13065</v>
      </c>
      <c r="F2615">
        <f t="shared" si="81"/>
        <v>32.055555555555557</v>
      </c>
    </row>
    <row r="2616" spans="1:6">
      <c r="A2616">
        <v>0</v>
      </c>
      <c r="B2616">
        <v>3</v>
      </c>
      <c r="C2616">
        <v>118.3</v>
      </c>
      <c r="D2616">
        <f t="shared" si="80"/>
        <v>13070</v>
      </c>
      <c r="F2616">
        <f t="shared" si="81"/>
        <v>32.861111111111107</v>
      </c>
    </row>
    <row r="2617" spans="1:6">
      <c r="A2617">
        <v>0</v>
      </c>
      <c r="B2617">
        <v>3</v>
      </c>
      <c r="C2617">
        <v>120.8</v>
      </c>
      <c r="D2617">
        <f t="shared" si="80"/>
        <v>13075</v>
      </c>
      <c r="F2617">
        <f t="shared" si="81"/>
        <v>33.555555555555557</v>
      </c>
    </row>
    <row r="2618" spans="1:6">
      <c r="A2618">
        <v>0</v>
      </c>
      <c r="B2618">
        <v>3</v>
      </c>
      <c r="C2618">
        <v>122</v>
      </c>
      <c r="D2618">
        <f t="shared" si="80"/>
        <v>13080</v>
      </c>
      <c r="F2618">
        <f t="shared" si="81"/>
        <v>33.888888888888886</v>
      </c>
    </row>
    <row r="2619" spans="1:6">
      <c r="A2619">
        <v>0</v>
      </c>
      <c r="B2619">
        <v>3</v>
      </c>
      <c r="C2619">
        <v>125.1</v>
      </c>
      <c r="D2619">
        <f t="shared" si="80"/>
        <v>13085</v>
      </c>
      <c r="F2619">
        <f t="shared" si="81"/>
        <v>34.75</v>
      </c>
    </row>
    <row r="2620" spans="1:6">
      <c r="A2620">
        <v>0</v>
      </c>
      <c r="B2620">
        <v>3</v>
      </c>
      <c r="C2620">
        <v>127.2</v>
      </c>
      <c r="D2620">
        <f t="shared" si="80"/>
        <v>13090</v>
      </c>
      <c r="F2620">
        <f t="shared" si="81"/>
        <v>35.333333333333336</v>
      </c>
    </row>
    <row r="2621" spans="1:6">
      <c r="A2621">
        <v>0</v>
      </c>
      <c r="B2621">
        <v>3</v>
      </c>
      <c r="C2621">
        <v>129.30000000000001</v>
      </c>
      <c r="D2621">
        <f t="shared" si="80"/>
        <v>13095</v>
      </c>
      <c r="F2621">
        <f t="shared" si="81"/>
        <v>35.916666666666671</v>
      </c>
    </row>
    <row r="2622" spans="1:6">
      <c r="A2622">
        <v>0</v>
      </c>
      <c r="B2622">
        <v>3</v>
      </c>
      <c r="C2622">
        <v>131.30000000000001</v>
      </c>
      <c r="D2622">
        <f t="shared" si="80"/>
        <v>13100</v>
      </c>
      <c r="F2622">
        <f t="shared" si="81"/>
        <v>36.472222222222221</v>
      </c>
    </row>
    <row r="2623" spans="1:6">
      <c r="A2623">
        <v>0</v>
      </c>
      <c r="B2623">
        <v>3</v>
      </c>
      <c r="C2623">
        <v>134.4</v>
      </c>
      <c r="D2623">
        <f t="shared" si="80"/>
        <v>13105</v>
      </c>
      <c r="F2623">
        <f t="shared" si="81"/>
        <v>37.333333333333336</v>
      </c>
    </row>
    <row r="2624" spans="1:6">
      <c r="A2624">
        <v>0</v>
      </c>
      <c r="B2624">
        <v>3</v>
      </c>
      <c r="C2624">
        <v>136.80000000000001</v>
      </c>
      <c r="D2624">
        <f t="shared" si="80"/>
        <v>13110</v>
      </c>
      <c r="F2624">
        <f t="shared" si="81"/>
        <v>38</v>
      </c>
    </row>
    <row r="2625" spans="1:6">
      <c r="A2625">
        <v>0</v>
      </c>
      <c r="B2625">
        <v>3</v>
      </c>
      <c r="C2625">
        <v>138.4</v>
      </c>
      <c r="D2625">
        <f t="shared" si="80"/>
        <v>13115</v>
      </c>
      <c r="F2625">
        <f t="shared" si="81"/>
        <v>38.444444444444443</v>
      </c>
    </row>
    <row r="2626" spans="1:6">
      <c r="A2626">
        <v>0</v>
      </c>
      <c r="B2626">
        <v>3</v>
      </c>
      <c r="C2626">
        <v>138.30000000000001</v>
      </c>
      <c r="D2626">
        <f t="shared" si="80"/>
        <v>13120</v>
      </c>
      <c r="F2626">
        <f t="shared" si="81"/>
        <v>38.416666666666671</v>
      </c>
    </row>
    <row r="2627" spans="1:6">
      <c r="A2627">
        <v>0</v>
      </c>
      <c r="B2627">
        <v>3</v>
      </c>
      <c r="C2627">
        <v>139.1</v>
      </c>
      <c r="D2627">
        <f t="shared" ref="D2627:D2690" si="82">(ROW()-2)*5</f>
        <v>13125</v>
      </c>
      <c r="F2627">
        <f t="shared" ref="F2627:F2690" si="83">C2627/3.6</f>
        <v>38.638888888888886</v>
      </c>
    </row>
    <row r="2628" spans="1:6">
      <c r="A2628">
        <v>0</v>
      </c>
      <c r="B2628">
        <v>3</v>
      </c>
      <c r="C2628">
        <v>147.1</v>
      </c>
      <c r="D2628">
        <f t="shared" si="82"/>
        <v>13130</v>
      </c>
      <c r="F2628">
        <f t="shared" si="83"/>
        <v>40.861111111111107</v>
      </c>
    </row>
    <row r="2629" spans="1:6">
      <c r="A2629">
        <v>0</v>
      </c>
      <c r="B2629">
        <v>4</v>
      </c>
      <c r="C2629">
        <v>149.30000000000001</v>
      </c>
      <c r="D2629">
        <f t="shared" si="82"/>
        <v>13135</v>
      </c>
      <c r="F2629">
        <f t="shared" si="83"/>
        <v>41.472222222222221</v>
      </c>
    </row>
    <row r="2630" spans="1:6">
      <c r="A2630">
        <v>0</v>
      </c>
      <c r="B2630">
        <v>4</v>
      </c>
      <c r="C2630">
        <v>149.5</v>
      </c>
      <c r="D2630">
        <f t="shared" si="82"/>
        <v>13140</v>
      </c>
      <c r="F2630">
        <f t="shared" si="83"/>
        <v>41.527777777777779</v>
      </c>
    </row>
    <row r="2631" spans="1:6">
      <c r="A2631">
        <v>0</v>
      </c>
      <c r="B2631">
        <v>4</v>
      </c>
      <c r="C2631">
        <v>152.30000000000001</v>
      </c>
      <c r="D2631">
        <f t="shared" si="82"/>
        <v>13145</v>
      </c>
      <c r="F2631">
        <f t="shared" si="83"/>
        <v>42.305555555555557</v>
      </c>
    </row>
    <row r="2632" spans="1:6">
      <c r="A2632">
        <v>0</v>
      </c>
      <c r="B2632">
        <v>4</v>
      </c>
      <c r="C2632">
        <v>153.30000000000001</v>
      </c>
      <c r="D2632">
        <f t="shared" si="82"/>
        <v>13150</v>
      </c>
      <c r="F2632">
        <f t="shared" si="83"/>
        <v>42.583333333333336</v>
      </c>
    </row>
    <row r="2633" spans="1:6">
      <c r="A2633">
        <v>0</v>
      </c>
      <c r="B2633">
        <v>4</v>
      </c>
      <c r="C2633">
        <v>154.5</v>
      </c>
      <c r="D2633">
        <f t="shared" si="82"/>
        <v>13155</v>
      </c>
      <c r="F2633">
        <f t="shared" si="83"/>
        <v>42.916666666666664</v>
      </c>
    </row>
    <row r="2634" spans="1:6">
      <c r="A2634">
        <v>0</v>
      </c>
      <c r="B2634">
        <v>4</v>
      </c>
      <c r="C2634">
        <v>156</v>
      </c>
      <c r="D2634">
        <f t="shared" si="82"/>
        <v>13160</v>
      </c>
      <c r="F2634">
        <f t="shared" si="83"/>
        <v>43.333333333333336</v>
      </c>
    </row>
    <row r="2635" spans="1:6">
      <c r="A2635">
        <v>0</v>
      </c>
      <c r="B2635">
        <v>4</v>
      </c>
      <c r="C2635">
        <v>157.1</v>
      </c>
      <c r="D2635">
        <f t="shared" si="82"/>
        <v>13165</v>
      </c>
      <c r="F2635">
        <f t="shared" si="83"/>
        <v>43.638888888888886</v>
      </c>
    </row>
    <row r="2636" spans="1:6">
      <c r="A2636">
        <v>0</v>
      </c>
      <c r="B2636">
        <v>4</v>
      </c>
      <c r="C2636">
        <v>159.1</v>
      </c>
      <c r="D2636">
        <f t="shared" si="82"/>
        <v>13170</v>
      </c>
      <c r="F2636">
        <f t="shared" si="83"/>
        <v>44.194444444444443</v>
      </c>
    </row>
    <row r="2637" spans="1:6">
      <c r="A2637">
        <v>0</v>
      </c>
      <c r="B2637">
        <v>4</v>
      </c>
      <c r="C2637">
        <v>159.5</v>
      </c>
      <c r="D2637">
        <f t="shared" si="82"/>
        <v>13175</v>
      </c>
      <c r="F2637">
        <f t="shared" si="83"/>
        <v>44.305555555555557</v>
      </c>
    </row>
    <row r="2638" spans="1:6">
      <c r="A2638">
        <v>0</v>
      </c>
      <c r="B2638">
        <v>4</v>
      </c>
      <c r="C2638">
        <v>160.1</v>
      </c>
      <c r="D2638">
        <f t="shared" si="82"/>
        <v>13180</v>
      </c>
      <c r="F2638">
        <f t="shared" si="83"/>
        <v>44.472222222222221</v>
      </c>
    </row>
    <row r="2639" spans="1:6">
      <c r="A2639">
        <v>0</v>
      </c>
      <c r="B2639">
        <v>4</v>
      </c>
      <c r="C2639">
        <v>160.9</v>
      </c>
      <c r="D2639">
        <f t="shared" si="82"/>
        <v>13185</v>
      </c>
      <c r="F2639">
        <f t="shared" si="83"/>
        <v>44.694444444444443</v>
      </c>
    </row>
    <row r="2640" spans="1:6">
      <c r="A2640">
        <v>0</v>
      </c>
      <c r="B2640">
        <v>4</v>
      </c>
      <c r="C2640">
        <v>161.6</v>
      </c>
      <c r="D2640">
        <f t="shared" si="82"/>
        <v>13190</v>
      </c>
      <c r="F2640">
        <f t="shared" si="83"/>
        <v>44.888888888888886</v>
      </c>
    </row>
    <row r="2641" spans="1:6">
      <c r="A2641">
        <v>0</v>
      </c>
      <c r="B2641">
        <v>4</v>
      </c>
      <c r="C2641">
        <v>162.1</v>
      </c>
      <c r="D2641">
        <f t="shared" si="82"/>
        <v>13195</v>
      </c>
      <c r="F2641">
        <f t="shared" si="83"/>
        <v>45.027777777777779</v>
      </c>
    </row>
    <row r="2642" spans="1:6">
      <c r="A2642">
        <v>0</v>
      </c>
      <c r="B2642">
        <v>4</v>
      </c>
      <c r="C2642">
        <v>163.19999999999999</v>
      </c>
      <c r="D2642">
        <f t="shared" si="82"/>
        <v>13200</v>
      </c>
      <c r="F2642">
        <f t="shared" si="83"/>
        <v>45.333333333333329</v>
      </c>
    </row>
    <row r="2643" spans="1:6">
      <c r="A2643">
        <v>0</v>
      </c>
      <c r="B2643">
        <v>4</v>
      </c>
      <c r="C2643">
        <v>164</v>
      </c>
      <c r="D2643">
        <f t="shared" si="82"/>
        <v>13205</v>
      </c>
      <c r="F2643">
        <f t="shared" si="83"/>
        <v>45.555555555555557</v>
      </c>
    </row>
    <row r="2644" spans="1:6">
      <c r="A2644">
        <v>0</v>
      </c>
      <c r="B2644">
        <v>4</v>
      </c>
      <c r="C2644">
        <v>164.1</v>
      </c>
      <c r="D2644">
        <f t="shared" si="82"/>
        <v>13210</v>
      </c>
      <c r="F2644">
        <f t="shared" si="83"/>
        <v>45.583333333333329</v>
      </c>
    </row>
    <row r="2645" spans="1:6">
      <c r="A2645">
        <v>0</v>
      </c>
      <c r="B2645">
        <v>4</v>
      </c>
      <c r="C2645">
        <v>165.1</v>
      </c>
      <c r="D2645">
        <f t="shared" si="82"/>
        <v>13215</v>
      </c>
      <c r="F2645">
        <f t="shared" si="83"/>
        <v>45.861111111111107</v>
      </c>
    </row>
    <row r="2646" spans="1:6">
      <c r="A2646">
        <v>0</v>
      </c>
      <c r="B2646">
        <v>4</v>
      </c>
      <c r="C2646">
        <v>164.9</v>
      </c>
      <c r="D2646">
        <f t="shared" si="82"/>
        <v>13220</v>
      </c>
      <c r="F2646">
        <f t="shared" si="83"/>
        <v>45.805555555555557</v>
      </c>
    </row>
    <row r="2647" spans="1:6">
      <c r="A2647">
        <v>0</v>
      </c>
      <c r="B2647">
        <v>4</v>
      </c>
      <c r="C2647">
        <v>164.9</v>
      </c>
      <c r="D2647">
        <f t="shared" si="82"/>
        <v>13225</v>
      </c>
      <c r="F2647">
        <f t="shared" si="83"/>
        <v>45.805555555555557</v>
      </c>
    </row>
    <row r="2648" spans="1:6">
      <c r="A2648">
        <v>0</v>
      </c>
      <c r="B2648">
        <v>4</v>
      </c>
      <c r="C2648">
        <v>165.4</v>
      </c>
      <c r="D2648">
        <f t="shared" si="82"/>
        <v>13230</v>
      </c>
      <c r="F2648">
        <f t="shared" si="83"/>
        <v>45.944444444444443</v>
      </c>
    </row>
    <row r="2649" spans="1:6">
      <c r="A2649">
        <v>0</v>
      </c>
      <c r="B2649">
        <v>4</v>
      </c>
      <c r="C2649">
        <v>166.5</v>
      </c>
      <c r="D2649">
        <f t="shared" si="82"/>
        <v>13235</v>
      </c>
      <c r="F2649">
        <f t="shared" si="83"/>
        <v>46.25</v>
      </c>
    </row>
    <row r="2650" spans="1:6">
      <c r="A2650">
        <v>0</v>
      </c>
      <c r="B2650">
        <v>4</v>
      </c>
      <c r="C2650">
        <v>167.4</v>
      </c>
      <c r="D2650">
        <f t="shared" si="82"/>
        <v>13240</v>
      </c>
      <c r="F2650">
        <f t="shared" si="83"/>
        <v>46.5</v>
      </c>
    </row>
    <row r="2651" spans="1:6">
      <c r="A2651">
        <v>0</v>
      </c>
      <c r="B2651">
        <v>4</v>
      </c>
      <c r="C2651">
        <v>168.3</v>
      </c>
      <c r="D2651">
        <f t="shared" si="82"/>
        <v>13245</v>
      </c>
      <c r="F2651">
        <f t="shared" si="83"/>
        <v>46.75</v>
      </c>
    </row>
    <row r="2652" spans="1:6">
      <c r="A2652">
        <v>0</v>
      </c>
      <c r="B2652">
        <v>4</v>
      </c>
      <c r="C2652">
        <v>169</v>
      </c>
      <c r="D2652">
        <f t="shared" si="82"/>
        <v>13250</v>
      </c>
      <c r="F2652">
        <f t="shared" si="83"/>
        <v>46.944444444444443</v>
      </c>
    </row>
    <row r="2653" spans="1:6">
      <c r="A2653">
        <v>0</v>
      </c>
      <c r="B2653">
        <v>4</v>
      </c>
      <c r="C2653">
        <v>169.6</v>
      </c>
      <c r="D2653">
        <f t="shared" si="82"/>
        <v>13255</v>
      </c>
      <c r="F2653">
        <f t="shared" si="83"/>
        <v>47.111111111111107</v>
      </c>
    </row>
    <row r="2654" spans="1:6">
      <c r="A2654">
        <v>0</v>
      </c>
      <c r="B2654">
        <v>4</v>
      </c>
      <c r="C2654">
        <v>169.9</v>
      </c>
      <c r="D2654">
        <f t="shared" si="82"/>
        <v>13260</v>
      </c>
      <c r="F2654">
        <f t="shared" si="83"/>
        <v>47.194444444444443</v>
      </c>
    </row>
    <row r="2655" spans="1:6">
      <c r="A2655">
        <v>0</v>
      </c>
      <c r="B2655">
        <v>4</v>
      </c>
      <c r="C2655">
        <v>171.1</v>
      </c>
      <c r="D2655">
        <f t="shared" si="82"/>
        <v>13265</v>
      </c>
      <c r="F2655">
        <f t="shared" si="83"/>
        <v>47.527777777777779</v>
      </c>
    </row>
    <row r="2656" spans="1:6">
      <c r="A2656">
        <v>0</v>
      </c>
      <c r="B2656">
        <v>4</v>
      </c>
      <c r="C2656">
        <v>171.3</v>
      </c>
      <c r="D2656">
        <f t="shared" si="82"/>
        <v>13270</v>
      </c>
      <c r="F2656">
        <f t="shared" si="83"/>
        <v>47.583333333333336</v>
      </c>
    </row>
    <row r="2657" spans="1:6">
      <c r="A2657">
        <v>0</v>
      </c>
      <c r="B2657">
        <v>4</v>
      </c>
      <c r="C2657">
        <v>171.4</v>
      </c>
      <c r="D2657">
        <f t="shared" si="82"/>
        <v>13275</v>
      </c>
      <c r="F2657">
        <f t="shared" si="83"/>
        <v>47.611111111111114</v>
      </c>
    </row>
    <row r="2658" spans="1:6">
      <c r="A2658">
        <v>0</v>
      </c>
      <c r="B2658">
        <v>4</v>
      </c>
      <c r="C2658">
        <v>171.9</v>
      </c>
      <c r="D2658">
        <f t="shared" si="82"/>
        <v>13280</v>
      </c>
      <c r="F2658">
        <f t="shared" si="83"/>
        <v>47.75</v>
      </c>
    </row>
    <row r="2659" spans="1:6">
      <c r="A2659">
        <v>0</v>
      </c>
      <c r="B2659">
        <v>4</v>
      </c>
      <c r="C2659">
        <v>172.9</v>
      </c>
      <c r="D2659">
        <f t="shared" si="82"/>
        <v>13285</v>
      </c>
      <c r="F2659">
        <f t="shared" si="83"/>
        <v>48.027777777777779</v>
      </c>
    </row>
    <row r="2660" spans="1:6">
      <c r="A2660">
        <v>0</v>
      </c>
      <c r="B2660">
        <v>4</v>
      </c>
      <c r="C2660">
        <v>173.1</v>
      </c>
      <c r="D2660">
        <f t="shared" si="82"/>
        <v>13290</v>
      </c>
      <c r="F2660">
        <f t="shared" si="83"/>
        <v>48.083333333333329</v>
      </c>
    </row>
    <row r="2661" spans="1:6">
      <c r="A2661">
        <v>0</v>
      </c>
      <c r="B2661">
        <v>4</v>
      </c>
      <c r="C2661">
        <v>173.8</v>
      </c>
      <c r="D2661">
        <f t="shared" si="82"/>
        <v>13295</v>
      </c>
      <c r="F2661">
        <f t="shared" si="83"/>
        <v>48.277777777777779</v>
      </c>
    </row>
    <row r="2662" spans="1:6">
      <c r="A2662">
        <v>0</v>
      </c>
      <c r="B2662">
        <v>4</v>
      </c>
      <c r="C2662">
        <v>175.2</v>
      </c>
      <c r="D2662">
        <f t="shared" si="82"/>
        <v>13300</v>
      </c>
      <c r="F2662">
        <f t="shared" si="83"/>
        <v>48.666666666666664</v>
      </c>
    </row>
    <row r="2663" spans="1:6">
      <c r="A2663">
        <v>0</v>
      </c>
      <c r="B2663">
        <v>4</v>
      </c>
      <c r="C2663">
        <v>175.7</v>
      </c>
      <c r="D2663">
        <f t="shared" si="82"/>
        <v>13305</v>
      </c>
      <c r="F2663">
        <f t="shared" si="83"/>
        <v>48.80555555555555</v>
      </c>
    </row>
    <row r="2664" spans="1:6">
      <c r="A2664">
        <v>0</v>
      </c>
      <c r="B2664">
        <v>4</v>
      </c>
      <c r="C2664">
        <v>176.7</v>
      </c>
      <c r="D2664">
        <f t="shared" si="82"/>
        <v>13310</v>
      </c>
      <c r="F2664">
        <f t="shared" si="83"/>
        <v>49.083333333333329</v>
      </c>
    </row>
    <row r="2665" spans="1:6">
      <c r="A2665">
        <v>0</v>
      </c>
      <c r="B2665">
        <v>4</v>
      </c>
      <c r="C2665">
        <v>177.1</v>
      </c>
      <c r="D2665">
        <f t="shared" si="82"/>
        <v>13315</v>
      </c>
      <c r="F2665">
        <f t="shared" si="83"/>
        <v>49.194444444444443</v>
      </c>
    </row>
    <row r="2666" spans="1:6">
      <c r="A2666">
        <v>0</v>
      </c>
      <c r="B2666">
        <v>4</v>
      </c>
      <c r="C2666">
        <v>179.5</v>
      </c>
      <c r="D2666">
        <f t="shared" si="82"/>
        <v>13320</v>
      </c>
      <c r="F2666">
        <f t="shared" si="83"/>
        <v>49.861111111111107</v>
      </c>
    </row>
    <row r="2667" spans="1:6">
      <c r="A2667">
        <v>0</v>
      </c>
      <c r="B2667">
        <v>4</v>
      </c>
      <c r="C2667">
        <v>181</v>
      </c>
      <c r="D2667">
        <f t="shared" si="82"/>
        <v>13325</v>
      </c>
      <c r="F2667">
        <f t="shared" si="83"/>
        <v>50.277777777777779</v>
      </c>
    </row>
    <row r="2668" spans="1:6">
      <c r="A2668">
        <v>0</v>
      </c>
      <c r="B2668">
        <v>4</v>
      </c>
      <c r="C2668">
        <v>182.1</v>
      </c>
      <c r="D2668">
        <f t="shared" si="82"/>
        <v>13330</v>
      </c>
      <c r="F2668">
        <f t="shared" si="83"/>
        <v>50.583333333333329</v>
      </c>
    </row>
    <row r="2669" spans="1:6">
      <c r="A2669">
        <v>0</v>
      </c>
      <c r="B2669">
        <v>4</v>
      </c>
      <c r="C2669">
        <v>183.4</v>
      </c>
      <c r="D2669">
        <f t="shared" si="82"/>
        <v>13335</v>
      </c>
      <c r="F2669">
        <f t="shared" si="83"/>
        <v>50.944444444444443</v>
      </c>
    </row>
    <row r="2670" spans="1:6">
      <c r="A2670">
        <v>0</v>
      </c>
      <c r="B2670">
        <v>4</v>
      </c>
      <c r="C2670">
        <v>184.2</v>
      </c>
      <c r="D2670">
        <f t="shared" si="82"/>
        <v>13340</v>
      </c>
      <c r="F2670">
        <f t="shared" si="83"/>
        <v>51.166666666666664</v>
      </c>
    </row>
    <row r="2671" spans="1:6">
      <c r="A2671">
        <v>0</v>
      </c>
      <c r="B2671">
        <v>4</v>
      </c>
      <c r="C2671">
        <v>184.8</v>
      </c>
      <c r="D2671">
        <f t="shared" si="82"/>
        <v>13345</v>
      </c>
      <c r="F2671">
        <f t="shared" si="83"/>
        <v>51.333333333333336</v>
      </c>
    </row>
    <row r="2672" spans="1:6">
      <c r="A2672">
        <v>0</v>
      </c>
      <c r="B2672">
        <v>4</v>
      </c>
      <c r="C2672">
        <v>185.7</v>
      </c>
      <c r="D2672">
        <f t="shared" si="82"/>
        <v>13350</v>
      </c>
      <c r="F2672">
        <f t="shared" si="83"/>
        <v>51.583333333333329</v>
      </c>
    </row>
    <row r="2673" spans="1:6">
      <c r="A2673">
        <v>0</v>
      </c>
      <c r="B2673">
        <v>4</v>
      </c>
      <c r="C2673">
        <v>185.9</v>
      </c>
      <c r="D2673">
        <f t="shared" si="82"/>
        <v>13355</v>
      </c>
      <c r="F2673">
        <f t="shared" si="83"/>
        <v>51.638888888888886</v>
      </c>
    </row>
    <row r="2674" spans="1:6">
      <c r="A2674">
        <v>0</v>
      </c>
      <c r="B2674">
        <v>4</v>
      </c>
      <c r="C2674">
        <v>186.1</v>
      </c>
      <c r="D2674">
        <f t="shared" si="82"/>
        <v>13360</v>
      </c>
      <c r="F2674">
        <f t="shared" si="83"/>
        <v>51.694444444444443</v>
      </c>
    </row>
    <row r="2675" spans="1:6">
      <c r="A2675">
        <v>0</v>
      </c>
      <c r="B2675">
        <v>4</v>
      </c>
      <c r="C2675">
        <v>186.6</v>
      </c>
      <c r="D2675">
        <f t="shared" si="82"/>
        <v>13365</v>
      </c>
      <c r="F2675">
        <f t="shared" si="83"/>
        <v>51.833333333333329</v>
      </c>
    </row>
    <row r="2676" spans="1:6">
      <c r="A2676">
        <v>0</v>
      </c>
      <c r="B2676">
        <v>4</v>
      </c>
      <c r="C2676">
        <v>186.8</v>
      </c>
      <c r="D2676">
        <f t="shared" si="82"/>
        <v>13370</v>
      </c>
      <c r="F2676">
        <f t="shared" si="83"/>
        <v>51.888888888888893</v>
      </c>
    </row>
    <row r="2677" spans="1:6">
      <c r="A2677">
        <v>0</v>
      </c>
      <c r="B2677">
        <v>4</v>
      </c>
      <c r="C2677">
        <v>187.4</v>
      </c>
      <c r="D2677">
        <f t="shared" si="82"/>
        <v>13375</v>
      </c>
      <c r="F2677">
        <f t="shared" si="83"/>
        <v>52.055555555555557</v>
      </c>
    </row>
    <row r="2678" spans="1:6">
      <c r="A2678">
        <v>0</v>
      </c>
      <c r="B2678">
        <v>4</v>
      </c>
      <c r="C2678">
        <v>187.5</v>
      </c>
      <c r="D2678">
        <f t="shared" si="82"/>
        <v>13380</v>
      </c>
      <c r="F2678">
        <f t="shared" si="83"/>
        <v>52.083333333333329</v>
      </c>
    </row>
    <row r="2679" spans="1:6">
      <c r="A2679">
        <v>0</v>
      </c>
      <c r="B2679">
        <v>4</v>
      </c>
      <c r="C2679">
        <v>188.1</v>
      </c>
      <c r="D2679">
        <f t="shared" si="82"/>
        <v>13385</v>
      </c>
      <c r="F2679">
        <f t="shared" si="83"/>
        <v>52.25</v>
      </c>
    </row>
    <row r="2680" spans="1:6">
      <c r="A2680">
        <v>0</v>
      </c>
      <c r="B2680">
        <v>4</v>
      </c>
      <c r="C2680">
        <v>188.3</v>
      </c>
      <c r="D2680">
        <f t="shared" si="82"/>
        <v>13390</v>
      </c>
      <c r="F2680">
        <f t="shared" si="83"/>
        <v>52.305555555555557</v>
      </c>
    </row>
    <row r="2681" spans="1:6">
      <c r="A2681">
        <v>0</v>
      </c>
      <c r="B2681">
        <v>4</v>
      </c>
      <c r="C2681">
        <v>187.9</v>
      </c>
      <c r="D2681">
        <f t="shared" si="82"/>
        <v>13395</v>
      </c>
      <c r="F2681">
        <f t="shared" si="83"/>
        <v>52.194444444444443</v>
      </c>
    </row>
    <row r="2682" spans="1:6">
      <c r="A2682">
        <v>0</v>
      </c>
      <c r="B2682">
        <v>4</v>
      </c>
      <c r="C2682">
        <v>188.1</v>
      </c>
      <c r="D2682">
        <f t="shared" si="82"/>
        <v>13400</v>
      </c>
      <c r="F2682">
        <f t="shared" si="83"/>
        <v>52.25</v>
      </c>
    </row>
    <row r="2683" spans="1:6">
      <c r="A2683">
        <v>0</v>
      </c>
      <c r="B2683">
        <v>4</v>
      </c>
      <c r="C2683">
        <v>187.3</v>
      </c>
      <c r="D2683">
        <f t="shared" si="82"/>
        <v>13405</v>
      </c>
      <c r="F2683">
        <f t="shared" si="83"/>
        <v>52.027777777777779</v>
      </c>
    </row>
    <row r="2684" spans="1:6">
      <c r="A2684">
        <v>0</v>
      </c>
      <c r="B2684">
        <v>4</v>
      </c>
      <c r="C2684">
        <v>185.6</v>
      </c>
      <c r="D2684">
        <f t="shared" si="82"/>
        <v>13410</v>
      </c>
      <c r="F2684">
        <f t="shared" si="83"/>
        <v>51.55555555555555</v>
      </c>
    </row>
    <row r="2685" spans="1:6">
      <c r="A2685">
        <v>0</v>
      </c>
      <c r="B2685">
        <v>4</v>
      </c>
      <c r="C2685">
        <v>184.6</v>
      </c>
      <c r="D2685">
        <f t="shared" si="82"/>
        <v>13415</v>
      </c>
      <c r="F2685">
        <f t="shared" si="83"/>
        <v>51.277777777777771</v>
      </c>
    </row>
    <row r="2686" spans="1:6">
      <c r="A2686">
        <v>0</v>
      </c>
      <c r="B2686">
        <v>4</v>
      </c>
      <c r="C2686">
        <v>182.8</v>
      </c>
      <c r="D2686">
        <f t="shared" si="82"/>
        <v>13420</v>
      </c>
      <c r="F2686">
        <f t="shared" si="83"/>
        <v>50.777777777777779</v>
      </c>
    </row>
    <row r="2687" spans="1:6">
      <c r="A2687">
        <v>0</v>
      </c>
      <c r="B2687">
        <v>4</v>
      </c>
      <c r="C2687">
        <v>181.1</v>
      </c>
      <c r="D2687">
        <f t="shared" si="82"/>
        <v>13425</v>
      </c>
      <c r="F2687">
        <f t="shared" si="83"/>
        <v>50.30555555555555</v>
      </c>
    </row>
    <row r="2688" spans="1:6">
      <c r="A2688">
        <v>0</v>
      </c>
      <c r="B2688">
        <v>4</v>
      </c>
      <c r="C2688">
        <v>180.1</v>
      </c>
      <c r="D2688">
        <f t="shared" si="82"/>
        <v>13430</v>
      </c>
      <c r="F2688">
        <f t="shared" si="83"/>
        <v>50.027777777777771</v>
      </c>
    </row>
    <row r="2689" spans="1:6">
      <c r="A2689">
        <v>0</v>
      </c>
      <c r="B2689">
        <v>4</v>
      </c>
      <c r="C2689">
        <v>178.6</v>
      </c>
      <c r="D2689">
        <f t="shared" si="82"/>
        <v>13435</v>
      </c>
      <c r="F2689">
        <f t="shared" si="83"/>
        <v>49.611111111111107</v>
      </c>
    </row>
    <row r="2690" spans="1:6">
      <c r="A2690">
        <v>0</v>
      </c>
      <c r="B2690">
        <v>4</v>
      </c>
      <c r="C2690">
        <v>177.7</v>
      </c>
      <c r="D2690">
        <f t="shared" si="82"/>
        <v>13440</v>
      </c>
      <c r="F2690">
        <f t="shared" si="83"/>
        <v>49.361111111111107</v>
      </c>
    </row>
    <row r="2691" spans="1:6">
      <c r="A2691">
        <v>0</v>
      </c>
      <c r="B2691">
        <v>4</v>
      </c>
      <c r="C2691">
        <v>175.7</v>
      </c>
      <c r="D2691">
        <f t="shared" ref="D2691:D2754" si="84">(ROW()-2)*5</f>
        <v>13445</v>
      </c>
      <c r="F2691">
        <f t="shared" ref="F2691:F2754" si="85">C2691/3.6</f>
        <v>48.80555555555555</v>
      </c>
    </row>
    <row r="2692" spans="1:6">
      <c r="A2692">
        <v>0</v>
      </c>
      <c r="B2692">
        <v>4</v>
      </c>
      <c r="C2692">
        <v>173.8</v>
      </c>
      <c r="D2692">
        <f t="shared" si="84"/>
        <v>13450</v>
      </c>
      <c r="F2692">
        <f t="shared" si="85"/>
        <v>48.277777777777779</v>
      </c>
    </row>
    <row r="2693" spans="1:6">
      <c r="A2693">
        <v>0</v>
      </c>
      <c r="B2693">
        <v>4</v>
      </c>
      <c r="C2693">
        <v>172.3</v>
      </c>
      <c r="D2693">
        <f t="shared" si="84"/>
        <v>13455</v>
      </c>
      <c r="F2693">
        <f t="shared" si="85"/>
        <v>47.861111111111114</v>
      </c>
    </row>
    <row r="2694" spans="1:6">
      <c r="A2694">
        <v>0</v>
      </c>
      <c r="B2694">
        <v>4</v>
      </c>
      <c r="C2694">
        <v>170.7</v>
      </c>
      <c r="D2694">
        <f t="shared" si="84"/>
        <v>13460</v>
      </c>
      <c r="F2694">
        <f t="shared" si="85"/>
        <v>47.416666666666664</v>
      </c>
    </row>
    <row r="2695" spans="1:6">
      <c r="A2695">
        <v>0</v>
      </c>
      <c r="B2695">
        <v>4</v>
      </c>
      <c r="C2695">
        <v>168.8</v>
      </c>
      <c r="D2695">
        <f t="shared" si="84"/>
        <v>13465</v>
      </c>
      <c r="F2695">
        <f t="shared" si="85"/>
        <v>46.888888888888893</v>
      </c>
    </row>
    <row r="2696" spans="1:6">
      <c r="A2696">
        <v>0</v>
      </c>
      <c r="B2696">
        <v>4</v>
      </c>
      <c r="C2696">
        <v>166.9</v>
      </c>
      <c r="D2696">
        <f t="shared" si="84"/>
        <v>13470</v>
      </c>
      <c r="F2696">
        <f t="shared" si="85"/>
        <v>46.361111111111114</v>
      </c>
    </row>
    <row r="2697" spans="1:6">
      <c r="A2697">
        <v>0</v>
      </c>
      <c r="B2697">
        <v>4</v>
      </c>
      <c r="C2697">
        <v>165.3</v>
      </c>
      <c r="D2697">
        <f t="shared" si="84"/>
        <v>13475</v>
      </c>
      <c r="F2697">
        <f t="shared" si="85"/>
        <v>45.916666666666671</v>
      </c>
    </row>
    <row r="2698" spans="1:6">
      <c r="A2698">
        <v>0</v>
      </c>
      <c r="B2698">
        <v>4</v>
      </c>
      <c r="C2698">
        <v>164.6</v>
      </c>
      <c r="D2698">
        <f t="shared" si="84"/>
        <v>13480</v>
      </c>
      <c r="F2698">
        <f t="shared" si="85"/>
        <v>45.722222222222221</v>
      </c>
    </row>
    <row r="2699" spans="1:6">
      <c r="A2699">
        <v>0</v>
      </c>
      <c r="B2699">
        <v>4</v>
      </c>
      <c r="C2699">
        <v>163.4</v>
      </c>
      <c r="D2699">
        <f t="shared" si="84"/>
        <v>13485</v>
      </c>
      <c r="F2699">
        <f t="shared" si="85"/>
        <v>45.388888888888893</v>
      </c>
    </row>
    <row r="2700" spans="1:6">
      <c r="A2700">
        <v>0</v>
      </c>
      <c r="B2700">
        <v>4</v>
      </c>
      <c r="C2700">
        <v>162.80000000000001</v>
      </c>
      <c r="D2700">
        <f t="shared" si="84"/>
        <v>13490</v>
      </c>
      <c r="F2700">
        <f t="shared" si="85"/>
        <v>45.222222222222221</v>
      </c>
    </row>
    <row r="2701" spans="1:6">
      <c r="A2701">
        <v>0</v>
      </c>
      <c r="B2701">
        <v>4</v>
      </c>
      <c r="C2701">
        <v>162.4</v>
      </c>
      <c r="D2701">
        <f t="shared" si="84"/>
        <v>13495</v>
      </c>
      <c r="F2701">
        <f t="shared" si="85"/>
        <v>45.111111111111114</v>
      </c>
    </row>
    <row r="2702" spans="1:6">
      <c r="A2702">
        <v>0</v>
      </c>
      <c r="B2702">
        <v>4</v>
      </c>
      <c r="C2702">
        <v>162.1</v>
      </c>
      <c r="D2702">
        <f t="shared" si="84"/>
        <v>13500</v>
      </c>
      <c r="F2702">
        <f t="shared" si="85"/>
        <v>45.027777777777779</v>
      </c>
    </row>
    <row r="2703" spans="1:6">
      <c r="A2703">
        <v>0</v>
      </c>
      <c r="B2703">
        <v>4</v>
      </c>
      <c r="C2703">
        <v>162.1</v>
      </c>
      <c r="D2703">
        <f t="shared" si="84"/>
        <v>13505</v>
      </c>
      <c r="F2703">
        <f t="shared" si="85"/>
        <v>45.027777777777779</v>
      </c>
    </row>
    <row r="2704" spans="1:6">
      <c r="A2704">
        <v>0</v>
      </c>
      <c r="B2704">
        <v>4</v>
      </c>
      <c r="C2704">
        <v>162.4</v>
      </c>
      <c r="D2704">
        <f t="shared" si="84"/>
        <v>13510</v>
      </c>
      <c r="F2704">
        <f t="shared" si="85"/>
        <v>45.111111111111114</v>
      </c>
    </row>
    <row r="2705" spans="1:6">
      <c r="A2705">
        <v>0</v>
      </c>
      <c r="B2705">
        <v>4</v>
      </c>
      <c r="C2705">
        <v>162.5</v>
      </c>
      <c r="D2705">
        <f t="shared" si="84"/>
        <v>13515</v>
      </c>
      <c r="F2705">
        <f t="shared" si="85"/>
        <v>45.138888888888886</v>
      </c>
    </row>
    <row r="2706" spans="1:6">
      <c r="A2706">
        <v>0</v>
      </c>
      <c r="B2706">
        <v>4</v>
      </c>
      <c r="C2706">
        <v>162.4</v>
      </c>
      <c r="D2706">
        <f t="shared" si="84"/>
        <v>13520</v>
      </c>
      <c r="F2706">
        <f t="shared" si="85"/>
        <v>45.111111111111114</v>
      </c>
    </row>
    <row r="2707" spans="1:6">
      <c r="A2707">
        <v>0</v>
      </c>
      <c r="B2707">
        <v>4</v>
      </c>
      <c r="C2707">
        <v>161.30000000000001</v>
      </c>
      <c r="D2707">
        <f t="shared" si="84"/>
        <v>13525</v>
      </c>
      <c r="F2707">
        <f t="shared" si="85"/>
        <v>44.805555555555557</v>
      </c>
    </row>
    <row r="2708" spans="1:6">
      <c r="A2708">
        <v>0</v>
      </c>
      <c r="B2708">
        <v>4</v>
      </c>
      <c r="C2708">
        <v>161</v>
      </c>
      <c r="D2708">
        <f t="shared" si="84"/>
        <v>13530</v>
      </c>
      <c r="F2708">
        <f t="shared" si="85"/>
        <v>44.722222222222221</v>
      </c>
    </row>
    <row r="2709" spans="1:6">
      <c r="A2709">
        <v>0</v>
      </c>
      <c r="B2709">
        <v>4</v>
      </c>
      <c r="C2709">
        <v>158.1</v>
      </c>
      <c r="D2709">
        <f t="shared" si="84"/>
        <v>13535</v>
      </c>
      <c r="F2709">
        <f t="shared" si="85"/>
        <v>43.916666666666664</v>
      </c>
    </row>
    <row r="2710" spans="1:6">
      <c r="A2710">
        <v>12.5</v>
      </c>
      <c r="B2710">
        <v>4</v>
      </c>
      <c r="C2710">
        <v>155.9</v>
      </c>
      <c r="D2710">
        <f t="shared" si="84"/>
        <v>13540</v>
      </c>
      <c r="F2710">
        <f t="shared" si="85"/>
        <v>43.305555555555557</v>
      </c>
    </row>
    <row r="2711" spans="1:6">
      <c r="A2711">
        <v>16</v>
      </c>
      <c r="B2711">
        <v>4</v>
      </c>
      <c r="C2711">
        <v>152.30000000000001</v>
      </c>
      <c r="D2711">
        <f t="shared" si="84"/>
        <v>13545</v>
      </c>
      <c r="F2711">
        <f t="shared" si="85"/>
        <v>42.305555555555557</v>
      </c>
    </row>
    <row r="2712" spans="1:6">
      <c r="A2712">
        <v>16</v>
      </c>
      <c r="B2712">
        <v>4</v>
      </c>
      <c r="C2712">
        <v>149.1</v>
      </c>
      <c r="D2712">
        <f t="shared" si="84"/>
        <v>13550</v>
      </c>
      <c r="F2712">
        <f t="shared" si="85"/>
        <v>41.416666666666664</v>
      </c>
    </row>
    <row r="2713" spans="1:6">
      <c r="A2713">
        <v>8.9</v>
      </c>
      <c r="B2713">
        <v>4</v>
      </c>
      <c r="C2713">
        <v>145.9</v>
      </c>
      <c r="D2713">
        <f t="shared" si="84"/>
        <v>13555</v>
      </c>
      <c r="F2713">
        <f t="shared" si="85"/>
        <v>40.527777777777779</v>
      </c>
    </row>
    <row r="2714" spans="1:6">
      <c r="A2714">
        <v>12.5</v>
      </c>
      <c r="B2714">
        <v>3</v>
      </c>
      <c r="C2714">
        <v>143.69999999999999</v>
      </c>
      <c r="D2714">
        <f t="shared" si="84"/>
        <v>13560</v>
      </c>
      <c r="F2714">
        <f t="shared" si="85"/>
        <v>39.916666666666664</v>
      </c>
    </row>
    <row r="2715" spans="1:6">
      <c r="A2715">
        <v>10.7</v>
      </c>
      <c r="B2715">
        <v>3</v>
      </c>
      <c r="C2715">
        <v>142</v>
      </c>
      <c r="D2715">
        <f t="shared" si="84"/>
        <v>13565</v>
      </c>
      <c r="F2715">
        <f t="shared" si="85"/>
        <v>39.444444444444443</v>
      </c>
    </row>
    <row r="2716" spans="1:6">
      <c r="A2716">
        <v>8.9</v>
      </c>
      <c r="B2716">
        <v>3</v>
      </c>
      <c r="C2716">
        <v>139.6</v>
      </c>
      <c r="D2716">
        <f t="shared" si="84"/>
        <v>13570</v>
      </c>
      <c r="F2716">
        <f t="shared" si="85"/>
        <v>38.777777777777779</v>
      </c>
    </row>
    <row r="2717" spans="1:6">
      <c r="A2717">
        <v>12.5</v>
      </c>
      <c r="B2717">
        <v>3</v>
      </c>
      <c r="C2717">
        <v>137.69999999999999</v>
      </c>
      <c r="D2717">
        <f t="shared" si="84"/>
        <v>13575</v>
      </c>
      <c r="F2717">
        <f t="shared" si="85"/>
        <v>38.249999999999993</v>
      </c>
    </row>
    <row r="2718" spans="1:6">
      <c r="A2718">
        <v>19.600000000000001</v>
      </c>
      <c r="B2718">
        <v>3</v>
      </c>
      <c r="C2718">
        <v>133.9</v>
      </c>
      <c r="D2718">
        <f t="shared" si="84"/>
        <v>13580</v>
      </c>
      <c r="F2718">
        <f t="shared" si="85"/>
        <v>37.194444444444443</v>
      </c>
    </row>
    <row r="2719" spans="1:6">
      <c r="A2719">
        <v>19.600000000000001</v>
      </c>
      <c r="B2719">
        <v>3</v>
      </c>
      <c r="C2719">
        <v>132.1</v>
      </c>
      <c r="D2719">
        <f t="shared" si="84"/>
        <v>13585</v>
      </c>
      <c r="F2719">
        <f t="shared" si="85"/>
        <v>36.694444444444443</v>
      </c>
    </row>
    <row r="2720" spans="1:6">
      <c r="A2720">
        <v>16</v>
      </c>
      <c r="B2720">
        <v>3</v>
      </c>
      <c r="C2720">
        <v>129.4</v>
      </c>
      <c r="D2720">
        <f t="shared" si="84"/>
        <v>13590</v>
      </c>
      <c r="F2720">
        <f t="shared" si="85"/>
        <v>35.944444444444443</v>
      </c>
    </row>
    <row r="2721" spans="1:6">
      <c r="A2721">
        <v>12.5</v>
      </c>
      <c r="B2721">
        <v>3</v>
      </c>
      <c r="C2721">
        <v>127.4</v>
      </c>
      <c r="D2721">
        <f t="shared" si="84"/>
        <v>13595</v>
      </c>
      <c r="F2721">
        <f t="shared" si="85"/>
        <v>35.388888888888893</v>
      </c>
    </row>
    <row r="2722" spans="1:6">
      <c r="A2722">
        <v>14.3</v>
      </c>
      <c r="B2722">
        <v>3</v>
      </c>
      <c r="C2722">
        <v>124.3</v>
      </c>
      <c r="D2722">
        <f t="shared" si="84"/>
        <v>13600</v>
      </c>
      <c r="F2722">
        <f t="shared" si="85"/>
        <v>34.527777777777779</v>
      </c>
    </row>
    <row r="2723" spans="1:6">
      <c r="A2723">
        <v>12.5</v>
      </c>
      <c r="B2723">
        <v>3</v>
      </c>
      <c r="C2723">
        <v>121.3</v>
      </c>
      <c r="D2723">
        <f t="shared" si="84"/>
        <v>13605</v>
      </c>
      <c r="F2723">
        <f t="shared" si="85"/>
        <v>33.694444444444443</v>
      </c>
    </row>
    <row r="2724" spans="1:6">
      <c r="A2724">
        <v>8.9</v>
      </c>
      <c r="B2724">
        <v>3</v>
      </c>
      <c r="C2724">
        <v>119.1</v>
      </c>
      <c r="D2724">
        <f t="shared" si="84"/>
        <v>13610</v>
      </c>
      <c r="F2724">
        <f t="shared" si="85"/>
        <v>33.083333333333329</v>
      </c>
    </row>
    <row r="2725" spans="1:6">
      <c r="A2725">
        <v>8.9</v>
      </c>
      <c r="B2725">
        <v>3</v>
      </c>
      <c r="C2725">
        <v>116.5</v>
      </c>
      <c r="D2725">
        <f t="shared" si="84"/>
        <v>13615</v>
      </c>
      <c r="F2725">
        <f t="shared" si="85"/>
        <v>32.361111111111107</v>
      </c>
    </row>
    <row r="2726" spans="1:6">
      <c r="A2726">
        <v>7.1</v>
      </c>
      <c r="B2726">
        <v>3</v>
      </c>
      <c r="C2726">
        <v>113.8</v>
      </c>
      <c r="D2726">
        <f t="shared" si="84"/>
        <v>13620</v>
      </c>
      <c r="F2726">
        <f t="shared" si="85"/>
        <v>31.611111111111111</v>
      </c>
    </row>
    <row r="2727" spans="1:6">
      <c r="A2727">
        <v>7.1</v>
      </c>
      <c r="B2727">
        <v>3</v>
      </c>
      <c r="C2727">
        <v>111.6</v>
      </c>
      <c r="D2727">
        <f t="shared" si="84"/>
        <v>13625</v>
      </c>
      <c r="F2727">
        <f t="shared" si="85"/>
        <v>30.999999999999996</v>
      </c>
    </row>
    <row r="2728" spans="1:6">
      <c r="A2728">
        <v>7.1</v>
      </c>
      <c r="B2728">
        <v>3</v>
      </c>
      <c r="C2728">
        <v>109.8</v>
      </c>
      <c r="D2728">
        <f t="shared" si="84"/>
        <v>13630</v>
      </c>
      <c r="F2728">
        <f t="shared" si="85"/>
        <v>30.5</v>
      </c>
    </row>
    <row r="2729" spans="1:6">
      <c r="A2729">
        <v>8.9</v>
      </c>
      <c r="B2729">
        <v>3</v>
      </c>
      <c r="C2729">
        <v>106.8</v>
      </c>
      <c r="D2729">
        <f t="shared" si="84"/>
        <v>13635</v>
      </c>
      <c r="F2729">
        <f t="shared" si="85"/>
        <v>29.666666666666664</v>
      </c>
    </row>
    <row r="2730" spans="1:6">
      <c r="A2730">
        <v>7.1</v>
      </c>
      <c r="B2730">
        <v>3</v>
      </c>
      <c r="C2730">
        <v>104.9</v>
      </c>
      <c r="D2730">
        <f t="shared" si="84"/>
        <v>13640</v>
      </c>
      <c r="F2730">
        <f t="shared" si="85"/>
        <v>29.138888888888889</v>
      </c>
    </row>
    <row r="2731" spans="1:6">
      <c r="A2731">
        <v>0</v>
      </c>
      <c r="B2731">
        <v>3</v>
      </c>
      <c r="C2731">
        <v>103.2</v>
      </c>
      <c r="D2731">
        <f t="shared" si="84"/>
        <v>13645</v>
      </c>
      <c r="F2731">
        <f t="shared" si="85"/>
        <v>28.666666666666668</v>
      </c>
    </row>
    <row r="2732" spans="1:6">
      <c r="A2732">
        <v>0</v>
      </c>
      <c r="B2732">
        <v>3</v>
      </c>
      <c r="C2732">
        <v>100.6</v>
      </c>
      <c r="D2732">
        <f t="shared" si="84"/>
        <v>13650</v>
      </c>
      <c r="F2732">
        <f t="shared" si="85"/>
        <v>27.944444444444443</v>
      </c>
    </row>
    <row r="2733" spans="1:6">
      <c r="A2733">
        <v>0</v>
      </c>
      <c r="B2733">
        <v>3</v>
      </c>
      <c r="C2733">
        <v>98.6</v>
      </c>
      <c r="D2733">
        <f t="shared" si="84"/>
        <v>13655</v>
      </c>
      <c r="F2733">
        <f t="shared" si="85"/>
        <v>27.388888888888886</v>
      </c>
    </row>
    <row r="2734" spans="1:6">
      <c r="A2734">
        <v>0</v>
      </c>
      <c r="B2734">
        <v>3</v>
      </c>
      <c r="C2734">
        <v>97.6</v>
      </c>
      <c r="D2734">
        <f t="shared" si="84"/>
        <v>13660</v>
      </c>
      <c r="F2734">
        <f t="shared" si="85"/>
        <v>27.111111111111107</v>
      </c>
    </row>
    <row r="2735" spans="1:6">
      <c r="A2735">
        <v>0</v>
      </c>
      <c r="B2735">
        <v>3</v>
      </c>
      <c r="C2735">
        <v>97.1</v>
      </c>
      <c r="D2735">
        <f t="shared" si="84"/>
        <v>13665</v>
      </c>
      <c r="F2735">
        <f t="shared" si="85"/>
        <v>26.972222222222221</v>
      </c>
    </row>
    <row r="2736" spans="1:6">
      <c r="A2736">
        <v>0</v>
      </c>
      <c r="B2736">
        <v>3</v>
      </c>
      <c r="C2736">
        <v>96.4</v>
      </c>
      <c r="D2736">
        <f t="shared" si="84"/>
        <v>13670</v>
      </c>
      <c r="F2736">
        <f t="shared" si="85"/>
        <v>26.777777777777779</v>
      </c>
    </row>
    <row r="2737" spans="1:6">
      <c r="A2737">
        <v>0</v>
      </c>
      <c r="B2737">
        <v>3</v>
      </c>
      <c r="C2737">
        <v>96.5</v>
      </c>
      <c r="D2737">
        <f t="shared" si="84"/>
        <v>13675</v>
      </c>
      <c r="F2737">
        <f t="shared" si="85"/>
        <v>26.805555555555554</v>
      </c>
    </row>
    <row r="2738" spans="1:6">
      <c r="A2738">
        <v>0</v>
      </c>
      <c r="B2738">
        <v>3</v>
      </c>
      <c r="C2738">
        <v>95.9</v>
      </c>
      <c r="D2738">
        <f t="shared" si="84"/>
        <v>13680</v>
      </c>
      <c r="F2738">
        <f t="shared" si="85"/>
        <v>26.638888888888889</v>
      </c>
    </row>
    <row r="2739" spans="1:6">
      <c r="A2739">
        <v>0</v>
      </c>
      <c r="B2739">
        <v>3</v>
      </c>
      <c r="C2739">
        <v>97.1</v>
      </c>
      <c r="D2739">
        <f t="shared" si="84"/>
        <v>13685</v>
      </c>
      <c r="F2739">
        <f t="shared" si="85"/>
        <v>26.972222222222221</v>
      </c>
    </row>
    <row r="2740" spans="1:6">
      <c r="A2740">
        <v>0</v>
      </c>
      <c r="B2740">
        <v>3</v>
      </c>
      <c r="C2740">
        <v>97.8</v>
      </c>
      <c r="D2740">
        <f t="shared" si="84"/>
        <v>13690</v>
      </c>
      <c r="F2740">
        <f t="shared" si="85"/>
        <v>27.166666666666664</v>
      </c>
    </row>
    <row r="2741" spans="1:6">
      <c r="A2741">
        <v>0</v>
      </c>
      <c r="B2741">
        <v>3</v>
      </c>
      <c r="C2741">
        <v>99.3</v>
      </c>
      <c r="D2741">
        <f t="shared" si="84"/>
        <v>13695</v>
      </c>
      <c r="F2741">
        <f t="shared" si="85"/>
        <v>27.583333333333332</v>
      </c>
    </row>
    <row r="2742" spans="1:6">
      <c r="A2742">
        <v>0</v>
      </c>
      <c r="B2742">
        <v>3</v>
      </c>
      <c r="C2742">
        <v>100.2</v>
      </c>
      <c r="D2742">
        <f t="shared" si="84"/>
        <v>13700</v>
      </c>
      <c r="F2742">
        <f t="shared" si="85"/>
        <v>27.833333333333332</v>
      </c>
    </row>
    <row r="2743" spans="1:6">
      <c r="A2743">
        <v>0</v>
      </c>
      <c r="B2743">
        <v>3</v>
      </c>
      <c r="C2743">
        <v>101.4</v>
      </c>
      <c r="D2743">
        <f t="shared" si="84"/>
        <v>13705</v>
      </c>
      <c r="F2743">
        <f t="shared" si="85"/>
        <v>28.166666666666668</v>
      </c>
    </row>
    <row r="2744" spans="1:6">
      <c r="A2744">
        <v>0</v>
      </c>
      <c r="B2744">
        <v>3</v>
      </c>
      <c r="C2744">
        <v>103.3</v>
      </c>
      <c r="D2744">
        <f t="shared" si="84"/>
        <v>13710</v>
      </c>
      <c r="F2744">
        <f t="shared" si="85"/>
        <v>28.694444444444443</v>
      </c>
    </row>
    <row r="2745" spans="1:6">
      <c r="A2745">
        <v>0</v>
      </c>
      <c r="B2745">
        <v>3</v>
      </c>
      <c r="C2745">
        <v>105.5</v>
      </c>
      <c r="D2745">
        <f t="shared" si="84"/>
        <v>13715</v>
      </c>
      <c r="F2745">
        <f t="shared" si="85"/>
        <v>29.305555555555554</v>
      </c>
    </row>
    <row r="2746" spans="1:6">
      <c r="A2746">
        <v>0</v>
      </c>
      <c r="B2746">
        <v>3</v>
      </c>
      <c r="C2746">
        <v>107.9</v>
      </c>
      <c r="D2746">
        <f t="shared" si="84"/>
        <v>13720</v>
      </c>
      <c r="F2746">
        <f t="shared" si="85"/>
        <v>29.972222222222221</v>
      </c>
    </row>
    <row r="2747" spans="1:6">
      <c r="A2747">
        <v>0</v>
      </c>
      <c r="B2747">
        <v>3</v>
      </c>
      <c r="C2747">
        <v>110.8</v>
      </c>
      <c r="D2747">
        <f t="shared" si="84"/>
        <v>13725</v>
      </c>
      <c r="F2747">
        <f t="shared" si="85"/>
        <v>30.777777777777775</v>
      </c>
    </row>
    <row r="2748" spans="1:6">
      <c r="A2748">
        <v>0</v>
      </c>
      <c r="B2748">
        <v>3</v>
      </c>
      <c r="C2748">
        <v>113.3</v>
      </c>
      <c r="D2748">
        <f t="shared" si="84"/>
        <v>13730</v>
      </c>
      <c r="F2748">
        <f t="shared" si="85"/>
        <v>31.472222222222221</v>
      </c>
    </row>
    <row r="2749" spans="1:6">
      <c r="A2749">
        <v>0</v>
      </c>
      <c r="B2749">
        <v>3</v>
      </c>
      <c r="C2749">
        <v>115.4</v>
      </c>
      <c r="D2749">
        <f t="shared" si="84"/>
        <v>13735</v>
      </c>
      <c r="F2749">
        <f t="shared" si="85"/>
        <v>32.055555555555557</v>
      </c>
    </row>
    <row r="2750" spans="1:6">
      <c r="A2750">
        <v>0</v>
      </c>
      <c r="B2750">
        <v>3</v>
      </c>
      <c r="C2750">
        <v>118</v>
      </c>
      <c r="D2750">
        <f t="shared" si="84"/>
        <v>13740</v>
      </c>
      <c r="F2750">
        <f t="shared" si="85"/>
        <v>32.777777777777779</v>
      </c>
    </row>
    <row r="2751" spans="1:6">
      <c r="A2751">
        <v>0</v>
      </c>
      <c r="B2751">
        <v>3</v>
      </c>
      <c r="C2751">
        <v>121.4</v>
      </c>
      <c r="D2751">
        <f t="shared" si="84"/>
        <v>13745</v>
      </c>
      <c r="F2751">
        <f t="shared" si="85"/>
        <v>33.722222222222221</v>
      </c>
    </row>
    <row r="2752" spans="1:6">
      <c r="A2752">
        <v>0</v>
      </c>
      <c r="B2752">
        <v>3</v>
      </c>
      <c r="C2752">
        <v>123.4</v>
      </c>
      <c r="D2752">
        <f t="shared" si="84"/>
        <v>13750</v>
      </c>
      <c r="F2752">
        <f t="shared" si="85"/>
        <v>34.277777777777779</v>
      </c>
    </row>
    <row r="2753" spans="1:6">
      <c r="A2753">
        <v>0</v>
      </c>
      <c r="B2753">
        <v>3</v>
      </c>
      <c r="C2753">
        <v>127.2</v>
      </c>
      <c r="D2753">
        <f t="shared" si="84"/>
        <v>13755</v>
      </c>
      <c r="F2753">
        <f t="shared" si="85"/>
        <v>35.333333333333336</v>
      </c>
    </row>
    <row r="2754" spans="1:6">
      <c r="A2754">
        <v>0</v>
      </c>
      <c r="B2754">
        <v>3</v>
      </c>
      <c r="C2754">
        <v>129.5</v>
      </c>
      <c r="D2754">
        <f t="shared" si="84"/>
        <v>13760</v>
      </c>
      <c r="F2754">
        <f t="shared" si="85"/>
        <v>35.972222222222221</v>
      </c>
    </row>
    <row r="2755" spans="1:6">
      <c r="A2755">
        <v>0</v>
      </c>
      <c r="B2755">
        <v>3</v>
      </c>
      <c r="C2755">
        <v>132.30000000000001</v>
      </c>
      <c r="D2755">
        <f t="shared" ref="D2755:D2818" si="86">(ROW()-2)*5</f>
        <v>13765</v>
      </c>
      <c r="F2755">
        <f t="shared" ref="F2755:F2818" si="87">C2755/3.6</f>
        <v>36.75</v>
      </c>
    </row>
    <row r="2756" spans="1:6">
      <c r="A2756">
        <v>0</v>
      </c>
      <c r="B2756">
        <v>3</v>
      </c>
      <c r="C2756">
        <v>135.1</v>
      </c>
      <c r="D2756">
        <f t="shared" si="86"/>
        <v>13770</v>
      </c>
      <c r="F2756">
        <f t="shared" si="87"/>
        <v>37.527777777777779</v>
      </c>
    </row>
    <row r="2757" spans="1:6">
      <c r="A2757">
        <v>0</v>
      </c>
      <c r="B2757">
        <v>3</v>
      </c>
      <c r="C2757">
        <v>136.6</v>
      </c>
      <c r="D2757">
        <f t="shared" si="86"/>
        <v>13775</v>
      </c>
      <c r="F2757">
        <f t="shared" si="87"/>
        <v>37.944444444444443</v>
      </c>
    </row>
    <row r="2758" spans="1:6">
      <c r="A2758">
        <v>0</v>
      </c>
      <c r="B2758">
        <v>3</v>
      </c>
      <c r="C2758">
        <v>136.69999999999999</v>
      </c>
      <c r="D2758">
        <f t="shared" si="86"/>
        <v>13780</v>
      </c>
      <c r="F2758">
        <f t="shared" si="87"/>
        <v>37.972222222222221</v>
      </c>
    </row>
    <row r="2759" spans="1:6">
      <c r="A2759">
        <v>0</v>
      </c>
      <c r="B2759">
        <v>3</v>
      </c>
      <c r="C2759">
        <v>142.30000000000001</v>
      </c>
      <c r="D2759">
        <f t="shared" si="86"/>
        <v>13785</v>
      </c>
      <c r="F2759">
        <f t="shared" si="87"/>
        <v>39.527777777777779</v>
      </c>
    </row>
    <row r="2760" spans="1:6">
      <c r="A2760">
        <v>0</v>
      </c>
      <c r="B2760">
        <v>3</v>
      </c>
      <c r="C2760">
        <v>147</v>
      </c>
      <c r="D2760">
        <f t="shared" si="86"/>
        <v>13790</v>
      </c>
      <c r="F2760">
        <f t="shared" si="87"/>
        <v>40.833333333333336</v>
      </c>
    </row>
    <row r="2761" spans="1:6">
      <c r="A2761">
        <v>0</v>
      </c>
      <c r="B2761">
        <v>3</v>
      </c>
      <c r="C2761">
        <v>149.4</v>
      </c>
      <c r="D2761">
        <f t="shared" si="86"/>
        <v>13795</v>
      </c>
      <c r="F2761">
        <f t="shared" si="87"/>
        <v>41.5</v>
      </c>
    </row>
    <row r="2762" spans="1:6">
      <c r="A2762">
        <v>0</v>
      </c>
      <c r="B2762">
        <v>3</v>
      </c>
      <c r="C2762">
        <v>151.5</v>
      </c>
      <c r="D2762">
        <f t="shared" si="86"/>
        <v>13800</v>
      </c>
      <c r="F2762">
        <f t="shared" si="87"/>
        <v>42.083333333333336</v>
      </c>
    </row>
    <row r="2763" spans="1:6">
      <c r="A2763">
        <v>0</v>
      </c>
      <c r="B2763">
        <v>3</v>
      </c>
      <c r="C2763">
        <v>155.1</v>
      </c>
      <c r="D2763">
        <f t="shared" si="86"/>
        <v>13805</v>
      </c>
      <c r="F2763">
        <f t="shared" si="87"/>
        <v>43.083333333333329</v>
      </c>
    </row>
    <row r="2764" spans="1:6">
      <c r="A2764">
        <v>0</v>
      </c>
      <c r="B2764">
        <v>3</v>
      </c>
      <c r="C2764">
        <v>156.9</v>
      </c>
      <c r="D2764">
        <f t="shared" si="86"/>
        <v>13810</v>
      </c>
      <c r="F2764">
        <f t="shared" si="87"/>
        <v>43.583333333333336</v>
      </c>
    </row>
    <row r="2765" spans="1:6">
      <c r="A2765">
        <v>0</v>
      </c>
      <c r="B2765">
        <v>3</v>
      </c>
      <c r="C2765">
        <v>160.19999999999999</v>
      </c>
      <c r="D2765">
        <f t="shared" si="86"/>
        <v>13815</v>
      </c>
      <c r="F2765">
        <f t="shared" si="87"/>
        <v>44.499999999999993</v>
      </c>
    </row>
    <row r="2766" spans="1:6">
      <c r="A2766">
        <v>0</v>
      </c>
      <c r="B2766">
        <v>3</v>
      </c>
      <c r="C2766">
        <v>162.1</v>
      </c>
      <c r="D2766">
        <f t="shared" si="86"/>
        <v>13820</v>
      </c>
      <c r="F2766">
        <f t="shared" si="87"/>
        <v>45.027777777777779</v>
      </c>
    </row>
    <row r="2767" spans="1:6">
      <c r="A2767">
        <v>0</v>
      </c>
      <c r="B2767">
        <v>3</v>
      </c>
      <c r="C2767">
        <v>166.6</v>
      </c>
      <c r="D2767">
        <f t="shared" si="86"/>
        <v>13825</v>
      </c>
      <c r="F2767">
        <f t="shared" si="87"/>
        <v>46.277777777777779</v>
      </c>
    </row>
    <row r="2768" spans="1:6">
      <c r="A2768">
        <v>0</v>
      </c>
      <c r="B2768">
        <v>3</v>
      </c>
      <c r="C2768">
        <v>166.9</v>
      </c>
      <c r="D2768">
        <f t="shared" si="86"/>
        <v>13830</v>
      </c>
      <c r="F2768">
        <f t="shared" si="87"/>
        <v>46.361111111111114</v>
      </c>
    </row>
    <row r="2769" spans="1:6">
      <c r="A2769">
        <v>0</v>
      </c>
      <c r="B2769">
        <v>3</v>
      </c>
      <c r="C2769">
        <v>168.9</v>
      </c>
      <c r="D2769">
        <f t="shared" si="86"/>
        <v>13835</v>
      </c>
      <c r="F2769">
        <f t="shared" si="87"/>
        <v>46.916666666666664</v>
      </c>
    </row>
    <row r="2770" spans="1:6">
      <c r="A2770">
        <v>0</v>
      </c>
      <c r="B2770">
        <v>3</v>
      </c>
      <c r="C2770">
        <v>171.8</v>
      </c>
      <c r="D2770">
        <f t="shared" si="86"/>
        <v>13840</v>
      </c>
      <c r="F2770">
        <f t="shared" si="87"/>
        <v>47.722222222222221</v>
      </c>
    </row>
    <row r="2771" spans="1:6">
      <c r="A2771">
        <v>0</v>
      </c>
      <c r="B2771">
        <v>3</v>
      </c>
      <c r="C2771">
        <v>174.3</v>
      </c>
      <c r="D2771">
        <f t="shared" si="86"/>
        <v>13845</v>
      </c>
      <c r="F2771">
        <f t="shared" si="87"/>
        <v>48.416666666666671</v>
      </c>
    </row>
    <row r="2772" spans="1:6">
      <c r="A2772">
        <v>0</v>
      </c>
      <c r="B2772">
        <v>3</v>
      </c>
      <c r="C2772">
        <v>174.6</v>
      </c>
      <c r="D2772">
        <f t="shared" si="86"/>
        <v>13850</v>
      </c>
      <c r="F2772">
        <f t="shared" si="87"/>
        <v>48.5</v>
      </c>
    </row>
    <row r="2773" spans="1:6">
      <c r="A2773">
        <v>5.3</v>
      </c>
      <c r="B2773">
        <v>3</v>
      </c>
      <c r="C2773">
        <v>174.1</v>
      </c>
      <c r="D2773">
        <f t="shared" si="86"/>
        <v>13855</v>
      </c>
      <c r="F2773">
        <f t="shared" si="87"/>
        <v>48.361111111111107</v>
      </c>
    </row>
    <row r="2774" spans="1:6">
      <c r="A2774">
        <v>19.600000000000001</v>
      </c>
      <c r="B2774">
        <v>3</v>
      </c>
      <c r="C2774">
        <v>170.9</v>
      </c>
      <c r="D2774">
        <f t="shared" si="86"/>
        <v>13860</v>
      </c>
      <c r="F2774">
        <f t="shared" si="87"/>
        <v>47.472222222222221</v>
      </c>
    </row>
    <row r="2775" spans="1:6">
      <c r="A2775">
        <v>16</v>
      </c>
      <c r="B2775">
        <v>3</v>
      </c>
      <c r="C2775">
        <v>168.1</v>
      </c>
      <c r="D2775">
        <f t="shared" si="86"/>
        <v>13865</v>
      </c>
      <c r="F2775">
        <f t="shared" si="87"/>
        <v>46.694444444444443</v>
      </c>
    </row>
    <row r="2776" spans="1:6">
      <c r="A2776">
        <v>30.7</v>
      </c>
      <c r="B2776">
        <v>3</v>
      </c>
      <c r="C2776">
        <v>165.2</v>
      </c>
      <c r="D2776">
        <f t="shared" si="86"/>
        <v>13870</v>
      </c>
      <c r="F2776">
        <f t="shared" si="87"/>
        <v>45.888888888888886</v>
      </c>
    </row>
    <row r="2777" spans="1:6">
      <c r="A2777">
        <v>27.2</v>
      </c>
      <c r="B2777">
        <v>3</v>
      </c>
      <c r="C2777">
        <v>162.5</v>
      </c>
      <c r="D2777">
        <f t="shared" si="86"/>
        <v>13875</v>
      </c>
      <c r="F2777">
        <f t="shared" si="87"/>
        <v>45.138888888888886</v>
      </c>
    </row>
    <row r="2778" spans="1:6">
      <c r="A2778">
        <v>30.7</v>
      </c>
      <c r="B2778">
        <v>3</v>
      </c>
      <c r="C2778">
        <v>158.80000000000001</v>
      </c>
      <c r="D2778">
        <f t="shared" si="86"/>
        <v>13880</v>
      </c>
      <c r="F2778">
        <f t="shared" si="87"/>
        <v>44.111111111111114</v>
      </c>
    </row>
    <row r="2779" spans="1:6">
      <c r="A2779">
        <v>36.1</v>
      </c>
      <c r="B2779">
        <v>3</v>
      </c>
      <c r="C2779">
        <v>155.1</v>
      </c>
      <c r="D2779">
        <f t="shared" si="86"/>
        <v>13885</v>
      </c>
      <c r="F2779">
        <f t="shared" si="87"/>
        <v>43.083333333333329</v>
      </c>
    </row>
    <row r="2780" spans="1:6">
      <c r="A2780">
        <v>37.9</v>
      </c>
      <c r="B2780">
        <v>3</v>
      </c>
      <c r="C2780">
        <v>150.80000000000001</v>
      </c>
      <c r="D2780">
        <f t="shared" si="86"/>
        <v>13890</v>
      </c>
      <c r="F2780">
        <f t="shared" si="87"/>
        <v>41.888888888888893</v>
      </c>
    </row>
    <row r="2781" spans="1:6">
      <c r="A2781">
        <v>23.2</v>
      </c>
      <c r="B2781">
        <v>3</v>
      </c>
      <c r="C2781">
        <v>148.1</v>
      </c>
      <c r="D2781">
        <f t="shared" si="86"/>
        <v>13895</v>
      </c>
      <c r="F2781">
        <f t="shared" si="87"/>
        <v>41.138888888888886</v>
      </c>
    </row>
    <row r="2782" spans="1:6">
      <c r="A2782">
        <v>34.299999999999997</v>
      </c>
      <c r="B2782">
        <v>3</v>
      </c>
      <c r="C2782">
        <v>143.4</v>
      </c>
      <c r="D2782">
        <f t="shared" si="86"/>
        <v>13900</v>
      </c>
      <c r="F2782">
        <f t="shared" si="87"/>
        <v>39.833333333333336</v>
      </c>
    </row>
    <row r="2783" spans="1:6">
      <c r="A2783">
        <v>30.7</v>
      </c>
      <c r="B2783">
        <v>3</v>
      </c>
      <c r="C2783">
        <v>140.6</v>
      </c>
      <c r="D2783">
        <f t="shared" si="86"/>
        <v>13905</v>
      </c>
      <c r="F2783">
        <f t="shared" si="87"/>
        <v>39.05555555555555</v>
      </c>
    </row>
    <row r="2784" spans="1:6">
      <c r="A2784">
        <v>26.7</v>
      </c>
      <c r="B2784">
        <v>3</v>
      </c>
      <c r="C2784">
        <v>135.30000000000001</v>
      </c>
      <c r="D2784">
        <f t="shared" si="86"/>
        <v>13910</v>
      </c>
      <c r="F2784">
        <f t="shared" si="87"/>
        <v>37.583333333333336</v>
      </c>
    </row>
    <row r="2785" spans="1:6">
      <c r="A2785">
        <v>24.9</v>
      </c>
      <c r="B2785">
        <v>3</v>
      </c>
      <c r="C2785">
        <v>132.6</v>
      </c>
      <c r="D2785">
        <f t="shared" si="86"/>
        <v>13915</v>
      </c>
      <c r="F2785">
        <f t="shared" si="87"/>
        <v>36.833333333333329</v>
      </c>
    </row>
    <row r="2786" spans="1:6">
      <c r="A2786">
        <v>21.4</v>
      </c>
      <c r="B2786">
        <v>3</v>
      </c>
      <c r="C2786">
        <v>126.9</v>
      </c>
      <c r="D2786">
        <f t="shared" si="86"/>
        <v>13920</v>
      </c>
      <c r="F2786">
        <f t="shared" si="87"/>
        <v>35.25</v>
      </c>
    </row>
    <row r="2787" spans="1:6">
      <c r="A2787">
        <v>19.600000000000001</v>
      </c>
      <c r="B2787">
        <v>3</v>
      </c>
      <c r="C2787">
        <v>125.7</v>
      </c>
      <c r="D2787">
        <f t="shared" si="86"/>
        <v>13925</v>
      </c>
      <c r="F2787">
        <f t="shared" si="87"/>
        <v>34.916666666666664</v>
      </c>
    </row>
    <row r="2788" spans="1:6">
      <c r="A2788">
        <v>14.3</v>
      </c>
      <c r="B2788">
        <v>3</v>
      </c>
      <c r="C2788">
        <v>122.1</v>
      </c>
      <c r="D2788">
        <f t="shared" si="86"/>
        <v>13930</v>
      </c>
      <c r="F2788">
        <f t="shared" si="87"/>
        <v>33.916666666666664</v>
      </c>
    </row>
    <row r="2789" spans="1:6">
      <c r="A2789">
        <v>16</v>
      </c>
      <c r="B2789">
        <v>3</v>
      </c>
      <c r="C2789">
        <v>119</v>
      </c>
      <c r="D2789">
        <f t="shared" si="86"/>
        <v>13935</v>
      </c>
      <c r="F2789">
        <f t="shared" si="87"/>
        <v>33.055555555555557</v>
      </c>
    </row>
    <row r="2790" spans="1:6">
      <c r="A2790">
        <v>8.9</v>
      </c>
      <c r="B2790">
        <v>3</v>
      </c>
      <c r="C2790">
        <v>116.4</v>
      </c>
      <c r="D2790">
        <f t="shared" si="86"/>
        <v>13940</v>
      </c>
      <c r="F2790">
        <f t="shared" si="87"/>
        <v>32.333333333333336</v>
      </c>
    </row>
    <row r="2791" spans="1:6">
      <c r="A2791">
        <v>8.9</v>
      </c>
      <c r="B2791">
        <v>3</v>
      </c>
      <c r="C2791">
        <v>113.9</v>
      </c>
      <c r="D2791">
        <f t="shared" si="86"/>
        <v>13945</v>
      </c>
      <c r="F2791">
        <f t="shared" si="87"/>
        <v>31.638888888888889</v>
      </c>
    </row>
    <row r="2792" spans="1:6">
      <c r="A2792">
        <v>8.9</v>
      </c>
      <c r="B2792">
        <v>3</v>
      </c>
      <c r="C2792">
        <v>111.4</v>
      </c>
      <c r="D2792">
        <f t="shared" si="86"/>
        <v>13950</v>
      </c>
      <c r="F2792">
        <f t="shared" si="87"/>
        <v>30.944444444444446</v>
      </c>
    </row>
    <row r="2793" spans="1:6">
      <c r="A2793">
        <v>7.1</v>
      </c>
      <c r="B2793">
        <v>3</v>
      </c>
      <c r="C2793">
        <v>109.3</v>
      </c>
      <c r="D2793">
        <f t="shared" si="86"/>
        <v>13955</v>
      </c>
      <c r="F2793">
        <f t="shared" si="87"/>
        <v>30.361111111111111</v>
      </c>
    </row>
    <row r="2794" spans="1:6">
      <c r="A2794">
        <v>10.7</v>
      </c>
      <c r="B2794">
        <v>3</v>
      </c>
      <c r="C2794">
        <v>106.1</v>
      </c>
      <c r="D2794">
        <f t="shared" si="86"/>
        <v>13960</v>
      </c>
      <c r="F2794">
        <f t="shared" si="87"/>
        <v>29.472222222222221</v>
      </c>
    </row>
    <row r="2795" spans="1:6">
      <c r="A2795">
        <v>10.7</v>
      </c>
      <c r="B2795">
        <v>3</v>
      </c>
      <c r="C2795">
        <v>105.2</v>
      </c>
      <c r="D2795">
        <f t="shared" si="86"/>
        <v>13965</v>
      </c>
      <c r="F2795">
        <f t="shared" si="87"/>
        <v>29.222222222222221</v>
      </c>
    </row>
    <row r="2796" spans="1:6">
      <c r="A2796">
        <v>8.9</v>
      </c>
      <c r="B2796">
        <v>3</v>
      </c>
      <c r="C2796">
        <v>102.8</v>
      </c>
      <c r="D2796">
        <f t="shared" si="86"/>
        <v>13970</v>
      </c>
      <c r="F2796">
        <f t="shared" si="87"/>
        <v>28.555555555555554</v>
      </c>
    </row>
    <row r="2797" spans="1:6">
      <c r="A2797">
        <v>0</v>
      </c>
      <c r="B2797">
        <v>3</v>
      </c>
      <c r="C2797">
        <v>101.8</v>
      </c>
      <c r="D2797">
        <f t="shared" si="86"/>
        <v>13975</v>
      </c>
      <c r="F2797">
        <f t="shared" si="87"/>
        <v>28.277777777777775</v>
      </c>
    </row>
    <row r="2798" spans="1:6">
      <c r="A2798">
        <v>0</v>
      </c>
      <c r="B2798">
        <v>3</v>
      </c>
      <c r="C2798">
        <v>100.2</v>
      </c>
      <c r="D2798">
        <f t="shared" si="86"/>
        <v>13980</v>
      </c>
      <c r="F2798">
        <f t="shared" si="87"/>
        <v>27.833333333333332</v>
      </c>
    </row>
    <row r="2799" spans="1:6">
      <c r="A2799">
        <v>0</v>
      </c>
      <c r="B2799">
        <v>3</v>
      </c>
      <c r="C2799">
        <v>98.8</v>
      </c>
      <c r="D2799">
        <f t="shared" si="86"/>
        <v>13985</v>
      </c>
      <c r="F2799">
        <f t="shared" si="87"/>
        <v>27.444444444444443</v>
      </c>
    </row>
    <row r="2800" spans="1:6">
      <c r="A2800">
        <v>0</v>
      </c>
      <c r="B2800">
        <v>3</v>
      </c>
      <c r="C2800">
        <v>97.3</v>
      </c>
      <c r="D2800">
        <f t="shared" si="86"/>
        <v>13990</v>
      </c>
      <c r="F2800">
        <f t="shared" si="87"/>
        <v>27.027777777777775</v>
      </c>
    </row>
    <row r="2801" spans="1:6">
      <c r="A2801">
        <v>0</v>
      </c>
      <c r="B2801">
        <v>3</v>
      </c>
      <c r="C2801">
        <v>97.8</v>
      </c>
      <c r="D2801">
        <f t="shared" si="86"/>
        <v>13995</v>
      </c>
      <c r="F2801">
        <f t="shared" si="87"/>
        <v>27.166666666666664</v>
      </c>
    </row>
    <row r="2802" spans="1:6">
      <c r="A2802">
        <v>111.8</v>
      </c>
      <c r="B2802">
        <v>3</v>
      </c>
      <c r="C2802">
        <v>98.4</v>
      </c>
      <c r="D2802">
        <f t="shared" si="86"/>
        <v>14000</v>
      </c>
      <c r="F2802">
        <f t="shared" si="87"/>
        <v>27.333333333333336</v>
      </c>
    </row>
    <row r="2803" spans="1:6">
      <c r="A2803">
        <v>0</v>
      </c>
      <c r="B2803">
        <v>3</v>
      </c>
      <c r="C2803">
        <v>99.1</v>
      </c>
      <c r="D2803">
        <f t="shared" si="86"/>
        <v>14005</v>
      </c>
      <c r="F2803">
        <f t="shared" si="87"/>
        <v>27.527777777777775</v>
      </c>
    </row>
    <row r="2804" spans="1:6">
      <c r="A2804">
        <v>0</v>
      </c>
      <c r="B2804">
        <v>3</v>
      </c>
      <c r="C2804">
        <v>100.2</v>
      </c>
      <c r="D2804">
        <f t="shared" si="86"/>
        <v>14010</v>
      </c>
      <c r="F2804">
        <f t="shared" si="87"/>
        <v>27.833333333333332</v>
      </c>
    </row>
    <row r="2805" spans="1:6">
      <c r="A2805">
        <v>0</v>
      </c>
      <c r="B2805">
        <v>3</v>
      </c>
      <c r="C2805">
        <v>101.6</v>
      </c>
      <c r="D2805">
        <f t="shared" si="86"/>
        <v>14015</v>
      </c>
      <c r="F2805">
        <f t="shared" si="87"/>
        <v>28.222222222222221</v>
      </c>
    </row>
    <row r="2806" spans="1:6">
      <c r="A2806">
        <v>0</v>
      </c>
      <c r="B2806">
        <v>3</v>
      </c>
      <c r="C2806">
        <v>102.1</v>
      </c>
      <c r="D2806">
        <f t="shared" si="86"/>
        <v>14020</v>
      </c>
      <c r="F2806">
        <f t="shared" si="87"/>
        <v>28.361111111111107</v>
      </c>
    </row>
    <row r="2807" spans="1:6">
      <c r="A2807">
        <v>0</v>
      </c>
      <c r="B2807">
        <v>3</v>
      </c>
      <c r="C2807">
        <v>102.8</v>
      </c>
      <c r="D2807">
        <f t="shared" si="86"/>
        <v>14025</v>
      </c>
      <c r="F2807">
        <f t="shared" si="87"/>
        <v>28.555555555555554</v>
      </c>
    </row>
    <row r="2808" spans="1:6">
      <c r="A2808">
        <v>0</v>
      </c>
      <c r="B2808">
        <v>3</v>
      </c>
      <c r="C2808">
        <v>103.9</v>
      </c>
      <c r="D2808">
        <f t="shared" si="86"/>
        <v>14030</v>
      </c>
      <c r="F2808">
        <f t="shared" si="87"/>
        <v>28.861111111111111</v>
      </c>
    </row>
    <row r="2809" spans="1:6">
      <c r="A2809">
        <v>0</v>
      </c>
      <c r="B2809">
        <v>3</v>
      </c>
      <c r="C2809">
        <v>105.4</v>
      </c>
      <c r="D2809">
        <f t="shared" si="86"/>
        <v>14035</v>
      </c>
      <c r="F2809">
        <f t="shared" si="87"/>
        <v>29.277777777777779</v>
      </c>
    </row>
    <row r="2810" spans="1:6">
      <c r="A2810">
        <v>0</v>
      </c>
      <c r="B2810">
        <v>3</v>
      </c>
      <c r="C2810">
        <v>106.7</v>
      </c>
      <c r="D2810">
        <f t="shared" si="86"/>
        <v>14040</v>
      </c>
      <c r="F2810">
        <f t="shared" si="87"/>
        <v>29.638888888888889</v>
      </c>
    </row>
    <row r="2811" spans="1:6">
      <c r="A2811">
        <v>0</v>
      </c>
      <c r="B2811">
        <v>3</v>
      </c>
      <c r="C2811">
        <v>107.4</v>
      </c>
      <c r="D2811">
        <f t="shared" si="86"/>
        <v>14045</v>
      </c>
      <c r="F2811">
        <f t="shared" si="87"/>
        <v>29.833333333333336</v>
      </c>
    </row>
    <row r="2812" spans="1:6">
      <c r="A2812">
        <v>0</v>
      </c>
      <c r="B2812">
        <v>3</v>
      </c>
      <c r="C2812">
        <v>108.5</v>
      </c>
      <c r="D2812">
        <f t="shared" si="86"/>
        <v>14050</v>
      </c>
      <c r="F2812">
        <f t="shared" si="87"/>
        <v>30.138888888888889</v>
      </c>
    </row>
    <row r="2813" spans="1:6">
      <c r="A2813">
        <v>0</v>
      </c>
      <c r="B2813">
        <v>3</v>
      </c>
      <c r="C2813">
        <v>109.3</v>
      </c>
      <c r="D2813">
        <f t="shared" si="86"/>
        <v>14055</v>
      </c>
      <c r="F2813">
        <f t="shared" si="87"/>
        <v>30.361111111111111</v>
      </c>
    </row>
    <row r="2814" spans="1:6">
      <c r="A2814">
        <v>0</v>
      </c>
      <c r="B2814">
        <v>3</v>
      </c>
      <c r="C2814">
        <v>110</v>
      </c>
      <c r="D2814">
        <f t="shared" si="86"/>
        <v>14060</v>
      </c>
      <c r="F2814">
        <f t="shared" si="87"/>
        <v>30.555555555555554</v>
      </c>
    </row>
    <row r="2815" spans="1:6">
      <c r="A2815">
        <v>0</v>
      </c>
      <c r="B2815">
        <v>3</v>
      </c>
      <c r="C2815">
        <v>110.9</v>
      </c>
      <c r="D2815">
        <f t="shared" si="86"/>
        <v>14065</v>
      </c>
      <c r="F2815">
        <f t="shared" si="87"/>
        <v>30.805555555555557</v>
      </c>
    </row>
    <row r="2816" spans="1:6">
      <c r="A2816">
        <v>0</v>
      </c>
      <c r="B2816">
        <v>3</v>
      </c>
      <c r="C2816">
        <v>112.5</v>
      </c>
      <c r="D2816">
        <f t="shared" si="86"/>
        <v>14070</v>
      </c>
      <c r="F2816">
        <f t="shared" si="87"/>
        <v>31.25</v>
      </c>
    </row>
    <row r="2817" spans="1:6">
      <c r="A2817">
        <v>0</v>
      </c>
      <c r="B2817">
        <v>3</v>
      </c>
      <c r="C2817">
        <v>113.1</v>
      </c>
      <c r="D2817">
        <f t="shared" si="86"/>
        <v>14075</v>
      </c>
      <c r="F2817">
        <f t="shared" si="87"/>
        <v>31.416666666666664</v>
      </c>
    </row>
    <row r="2818" spans="1:6">
      <c r="A2818">
        <v>0</v>
      </c>
      <c r="B2818">
        <v>3</v>
      </c>
      <c r="C2818">
        <v>114.9</v>
      </c>
      <c r="D2818">
        <f t="shared" si="86"/>
        <v>14080</v>
      </c>
      <c r="F2818">
        <f t="shared" si="87"/>
        <v>31.916666666666668</v>
      </c>
    </row>
    <row r="2819" spans="1:6">
      <c r="A2819">
        <v>0</v>
      </c>
      <c r="B2819">
        <v>3</v>
      </c>
      <c r="C2819">
        <v>115.8</v>
      </c>
      <c r="D2819">
        <f t="shared" ref="D2819:D2882" si="88">(ROW()-2)*5</f>
        <v>14085</v>
      </c>
      <c r="F2819">
        <f t="shared" ref="F2819:F2882" si="89">C2819/3.6</f>
        <v>32.166666666666664</v>
      </c>
    </row>
    <row r="2820" spans="1:6">
      <c r="A2820">
        <v>0</v>
      </c>
      <c r="B2820">
        <v>3</v>
      </c>
      <c r="C2820">
        <v>117.8</v>
      </c>
      <c r="D2820">
        <f t="shared" si="88"/>
        <v>14090</v>
      </c>
      <c r="F2820">
        <f t="shared" si="89"/>
        <v>32.722222222222221</v>
      </c>
    </row>
    <row r="2821" spans="1:6">
      <c r="A2821">
        <v>0</v>
      </c>
      <c r="B2821">
        <v>3</v>
      </c>
      <c r="C2821">
        <v>119.4</v>
      </c>
      <c r="D2821">
        <f t="shared" si="88"/>
        <v>14095</v>
      </c>
      <c r="F2821">
        <f t="shared" si="89"/>
        <v>33.166666666666664</v>
      </c>
    </row>
    <row r="2822" spans="1:6">
      <c r="A2822">
        <v>0</v>
      </c>
      <c r="B2822">
        <v>3</v>
      </c>
      <c r="C2822">
        <v>121.6</v>
      </c>
      <c r="D2822">
        <f t="shared" si="88"/>
        <v>14100</v>
      </c>
      <c r="F2822">
        <f t="shared" si="89"/>
        <v>33.777777777777779</v>
      </c>
    </row>
    <row r="2823" spans="1:6">
      <c r="A2823">
        <v>0</v>
      </c>
      <c r="B2823">
        <v>3</v>
      </c>
      <c r="C2823">
        <v>123.4</v>
      </c>
      <c r="D2823">
        <f t="shared" si="88"/>
        <v>14105</v>
      </c>
      <c r="F2823">
        <f t="shared" si="89"/>
        <v>34.277777777777779</v>
      </c>
    </row>
    <row r="2824" spans="1:6">
      <c r="A2824">
        <v>0</v>
      </c>
      <c r="B2824">
        <v>3</v>
      </c>
      <c r="C2824">
        <v>126.1</v>
      </c>
      <c r="D2824">
        <f t="shared" si="88"/>
        <v>14110</v>
      </c>
      <c r="F2824">
        <f t="shared" si="89"/>
        <v>35.027777777777779</v>
      </c>
    </row>
    <row r="2825" spans="1:6">
      <c r="A2825">
        <v>0</v>
      </c>
      <c r="B2825">
        <v>3</v>
      </c>
      <c r="C2825">
        <v>128.69999999999999</v>
      </c>
      <c r="D2825">
        <f t="shared" si="88"/>
        <v>14115</v>
      </c>
      <c r="F2825">
        <f t="shared" si="89"/>
        <v>35.749999999999993</v>
      </c>
    </row>
    <row r="2826" spans="1:6">
      <c r="A2826">
        <v>0</v>
      </c>
      <c r="B2826">
        <v>3</v>
      </c>
      <c r="C2826">
        <v>131</v>
      </c>
      <c r="D2826">
        <f t="shared" si="88"/>
        <v>14120</v>
      </c>
      <c r="F2826">
        <f t="shared" si="89"/>
        <v>36.388888888888886</v>
      </c>
    </row>
    <row r="2827" spans="1:6">
      <c r="A2827">
        <v>0</v>
      </c>
      <c r="B2827">
        <v>3</v>
      </c>
      <c r="C2827">
        <v>133.4</v>
      </c>
      <c r="D2827">
        <f t="shared" si="88"/>
        <v>14125</v>
      </c>
      <c r="F2827">
        <f t="shared" si="89"/>
        <v>37.055555555555557</v>
      </c>
    </row>
    <row r="2828" spans="1:6">
      <c r="A2828">
        <v>0</v>
      </c>
      <c r="B2828">
        <v>3</v>
      </c>
      <c r="C2828">
        <v>135.80000000000001</v>
      </c>
      <c r="D2828">
        <f t="shared" si="88"/>
        <v>14130</v>
      </c>
      <c r="F2828">
        <f t="shared" si="89"/>
        <v>37.722222222222221</v>
      </c>
    </row>
    <row r="2829" spans="1:6">
      <c r="A2829">
        <v>0</v>
      </c>
      <c r="B2829">
        <v>3</v>
      </c>
      <c r="C2829">
        <v>137.4</v>
      </c>
      <c r="D2829">
        <f t="shared" si="88"/>
        <v>14135</v>
      </c>
      <c r="F2829">
        <f t="shared" si="89"/>
        <v>38.166666666666664</v>
      </c>
    </row>
    <row r="2830" spans="1:6">
      <c r="A2830">
        <v>0</v>
      </c>
      <c r="B2830">
        <v>3</v>
      </c>
      <c r="C2830">
        <v>139.80000000000001</v>
      </c>
      <c r="D2830">
        <f t="shared" si="88"/>
        <v>14140</v>
      </c>
      <c r="F2830">
        <f t="shared" si="89"/>
        <v>38.833333333333336</v>
      </c>
    </row>
    <row r="2831" spans="1:6">
      <c r="A2831">
        <v>0</v>
      </c>
      <c r="B2831">
        <v>3</v>
      </c>
      <c r="C2831">
        <v>141.9</v>
      </c>
      <c r="D2831">
        <f t="shared" si="88"/>
        <v>14145</v>
      </c>
      <c r="F2831">
        <f t="shared" si="89"/>
        <v>39.416666666666664</v>
      </c>
    </row>
    <row r="2832" spans="1:6">
      <c r="A2832">
        <v>0</v>
      </c>
      <c r="B2832">
        <v>3</v>
      </c>
      <c r="C2832">
        <v>143.6</v>
      </c>
      <c r="D2832">
        <f t="shared" si="88"/>
        <v>14150</v>
      </c>
      <c r="F2832">
        <f t="shared" si="89"/>
        <v>39.888888888888886</v>
      </c>
    </row>
    <row r="2833" spans="1:6">
      <c r="A2833">
        <v>0</v>
      </c>
      <c r="B2833">
        <v>3</v>
      </c>
      <c r="C2833">
        <v>145.80000000000001</v>
      </c>
      <c r="D2833">
        <f t="shared" si="88"/>
        <v>14155</v>
      </c>
      <c r="F2833">
        <f t="shared" si="89"/>
        <v>40.5</v>
      </c>
    </row>
    <row r="2834" spans="1:6">
      <c r="A2834">
        <v>0</v>
      </c>
      <c r="B2834">
        <v>3</v>
      </c>
      <c r="C2834">
        <v>148.19999999999999</v>
      </c>
      <c r="D2834">
        <f t="shared" si="88"/>
        <v>14160</v>
      </c>
      <c r="F2834">
        <f t="shared" si="89"/>
        <v>41.166666666666664</v>
      </c>
    </row>
    <row r="2835" spans="1:6">
      <c r="A2835">
        <v>0</v>
      </c>
      <c r="B2835">
        <v>3</v>
      </c>
      <c r="C2835">
        <v>150.19999999999999</v>
      </c>
      <c r="D2835">
        <f t="shared" si="88"/>
        <v>14165</v>
      </c>
      <c r="F2835">
        <f t="shared" si="89"/>
        <v>41.722222222222221</v>
      </c>
    </row>
    <row r="2836" spans="1:6">
      <c r="A2836">
        <v>0</v>
      </c>
      <c r="B2836">
        <v>3</v>
      </c>
      <c r="C2836">
        <v>152.4</v>
      </c>
      <c r="D2836">
        <f t="shared" si="88"/>
        <v>14170</v>
      </c>
      <c r="F2836">
        <f t="shared" si="89"/>
        <v>42.333333333333336</v>
      </c>
    </row>
    <row r="2837" spans="1:6">
      <c r="A2837">
        <v>0</v>
      </c>
      <c r="B2837">
        <v>3</v>
      </c>
      <c r="C2837">
        <v>154.80000000000001</v>
      </c>
      <c r="D2837">
        <f t="shared" si="88"/>
        <v>14175</v>
      </c>
      <c r="F2837">
        <f t="shared" si="89"/>
        <v>43</v>
      </c>
    </row>
    <row r="2838" spans="1:6">
      <c r="A2838">
        <v>0</v>
      </c>
      <c r="B2838">
        <v>3</v>
      </c>
      <c r="C2838">
        <v>155.9</v>
      </c>
      <c r="D2838">
        <f t="shared" si="88"/>
        <v>14180</v>
      </c>
      <c r="F2838">
        <f t="shared" si="89"/>
        <v>43.305555555555557</v>
      </c>
    </row>
    <row r="2839" spans="1:6">
      <c r="A2839">
        <v>0</v>
      </c>
      <c r="B2839">
        <v>3</v>
      </c>
      <c r="C2839">
        <v>159.4</v>
      </c>
      <c r="D2839">
        <f t="shared" si="88"/>
        <v>14185</v>
      </c>
      <c r="F2839">
        <f t="shared" si="89"/>
        <v>44.277777777777779</v>
      </c>
    </row>
    <row r="2840" spans="1:6">
      <c r="A2840">
        <v>0</v>
      </c>
      <c r="B2840">
        <v>3</v>
      </c>
      <c r="C2840">
        <v>160.5</v>
      </c>
      <c r="D2840">
        <f t="shared" si="88"/>
        <v>14190</v>
      </c>
      <c r="F2840">
        <f t="shared" si="89"/>
        <v>44.583333333333336</v>
      </c>
    </row>
    <row r="2841" spans="1:6">
      <c r="A2841">
        <v>0</v>
      </c>
      <c r="B2841">
        <v>3</v>
      </c>
      <c r="C2841">
        <v>163.30000000000001</v>
      </c>
      <c r="D2841">
        <f t="shared" si="88"/>
        <v>14195</v>
      </c>
      <c r="F2841">
        <f t="shared" si="89"/>
        <v>45.361111111111114</v>
      </c>
    </row>
    <row r="2842" spans="1:6">
      <c r="A2842">
        <v>0</v>
      </c>
      <c r="B2842">
        <v>3</v>
      </c>
      <c r="C2842">
        <v>165.1</v>
      </c>
      <c r="D2842">
        <f t="shared" si="88"/>
        <v>14200</v>
      </c>
      <c r="F2842">
        <f t="shared" si="89"/>
        <v>45.861111111111107</v>
      </c>
    </row>
    <row r="2843" spans="1:6">
      <c r="A2843">
        <v>0</v>
      </c>
      <c r="B2843">
        <v>3</v>
      </c>
      <c r="C2843">
        <v>167.3</v>
      </c>
      <c r="D2843">
        <f t="shared" si="88"/>
        <v>14205</v>
      </c>
      <c r="F2843">
        <f t="shared" si="89"/>
        <v>46.472222222222221</v>
      </c>
    </row>
    <row r="2844" spans="1:6">
      <c r="A2844">
        <v>0</v>
      </c>
      <c r="B2844">
        <v>3</v>
      </c>
      <c r="C2844">
        <v>169.3</v>
      </c>
      <c r="D2844">
        <f t="shared" si="88"/>
        <v>14210</v>
      </c>
      <c r="F2844">
        <f t="shared" si="89"/>
        <v>47.027777777777779</v>
      </c>
    </row>
    <row r="2845" spans="1:6">
      <c r="A2845">
        <v>0</v>
      </c>
      <c r="B2845">
        <v>3</v>
      </c>
      <c r="C2845">
        <v>171.9</v>
      </c>
      <c r="D2845">
        <f t="shared" si="88"/>
        <v>14215</v>
      </c>
      <c r="F2845">
        <f t="shared" si="89"/>
        <v>47.75</v>
      </c>
    </row>
    <row r="2846" spans="1:6">
      <c r="A2846">
        <v>0</v>
      </c>
      <c r="B2846">
        <v>3</v>
      </c>
      <c r="C2846">
        <v>173.7</v>
      </c>
      <c r="D2846">
        <f t="shared" si="88"/>
        <v>14220</v>
      </c>
      <c r="F2846">
        <f t="shared" si="89"/>
        <v>48.249999999999993</v>
      </c>
    </row>
    <row r="2847" spans="1:6">
      <c r="A2847">
        <v>0</v>
      </c>
      <c r="B2847">
        <v>3</v>
      </c>
      <c r="C2847">
        <v>176.4</v>
      </c>
      <c r="D2847">
        <f t="shared" si="88"/>
        <v>14225</v>
      </c>
      <c r="F2847">
        <f t="shared" si="89"/>
        <v>49</v>
      </c>
    </row>
    <row r="2848" spans="1:6">
      <c r="A2848">
        <v>0</v>
      </c>
      <c r="B2848">
        <v>3</v>
      </c>
      <c r="C2848">
        <v>178.8</v>
      </c>
      <c r="D2848">
        <f t="shared" si="88"/>
        <v>14230</v>
      </c>
      <c r="F2848">
        <f t="shared" si="89"/>
        <v>49.666666666666671</v>
      </c>
    </row>
    <row r="2849" spans="1:6">
      <c r="A2849">
        <v>0</v>
      </c>
      <c r="B2849">
        <v>4</v>
      </c>
      <c r="C2849">
        <v>179.3</v>
      </c>
      <c r="D2849">
        <f t="shared" si="88"/>
        <v>14235</v>
      </c>
      <c r="F2849">
        <f t="shared" si="89"/>
        <v>49.805555555555557</v>
      </c>
    </row>
    <row r="2850" spans="1:6">
      <c r="A2850">
        <v>0</v>
      </c>
      <c r="B2850">
        <v>4</v>
      </c>
      <c r="C2850">
        <v>180.5</v>
      </c>
      <c r="D2850">
        <f t="shared" si="88"/>
        <v>14240</v>
      </c>
      <c r="F2850">
        <f t="shared" si="89"/>
        <v>50.138888888888886</v>
      </c>
    </row>
    <row r="2851" spans="1:6">
      <c r="A2851">
        <v>0</v>
      </c>
      <c r="B2851">
        <v>4</v>
      </c>
      <c r="C2851">
        <v>181.2</v>
      </c>
      <c r="D2851">
        <f t="shared" si="88"/>
        <v>14245</v>
      </c>
      <c r="F2851">
        <f t="shared" si="89"/>
        <v>50.333333333333329</v>
      </c>
    </row>
    <row r="2852" spans="1:6">
      <c r="A2852">
        <v>0</v>
      </c>
      <c r="B2852">
        <v>4</v>
      </c>
      <c r="C2852">
        <v>183.2</v>
      </c>
      <c r="D2852">
        <f t="shared" si="88"/>
        <v>14250</v>
      </c>
      <c r="F2852">
        <f t="shared" si="89"/>
        <v>50.888888888888886</v>
      </c>
    </row>
    <row r="2853" spans="1:6">
      <c r="A2853">
        <v>0</v>
      </c>
      <c r="B2853">
        <v>4</v>
      </c>
      <c r="C2853">
        <v>185.3</v>
      </c>
      <c r="D2853">
        <f t="shared" si="88"/>
        <v>14255</v>
      </c>
      <c r="F2853">
        <f t="shared" si="89"/>
        <v>51.472222222222221</v>
      </c>
    </row>
    <row r="2854" spans="1:6">
      <c r="A2854">
        <v>0</v>
      </c>
      <c r="B2854">
        <v>4</v>
      </c>
      <c r="C2854">
        <v>186.3</v>
      </c>
      <c r="D2854">
        <f t="shared" si="88"/>
        <v>14260</v>
      </c>
      <c r="F2854">
        <f t="shared" si="89"/>
        <v>51.75</v>
      </c>
    </row>
    <row r="2855" spans="1:6">
      <c r="A2855">
        <v>0</v>
      </c>
      <c r="B2855">
        <v>4</v>
      </c>
      <c r="C2855">
        <v>188.1</v>
      </c>
      <c r="D2855">
        <f t="shared" si="88"/>
        <v>14265</v>
      </c>
      <c r="F2855">
        <f t="shared" si="89"/>
        <v>52.25</v>
      </c>
    </row>
    <row r="2856" spans="1:6">
      <c r="A2856">
        <v>0</v>
      </c>
      <c r="B2856">
        <v>4</v>
      </c>
      <c r="C2856">
        <v>189</v>
      </c>
      <c r="D2856">
        <f t="shared" si="88"/>
        <v>14270</v>
      </c>
      <c r="F2856">
        <f t="shared" si="89"/>
        <v>52.5</v>
      </c>
    </row>
    <row r="2857" spans="1:6">
      <c r="A2857">
        <v>0</v>
      </c>
      <c r="B2857">
        <v>4</v>
      </c>
      <c r="C2857">
        <v>191.5</v>
      </c>
      <c r="D2857">
        <f t="shared" si="88"/>
        <v>14275</v>
      </c>
      <c r="F2857">
        <f t="shared" si="89"/>
        <v>53.194444444444443</v>
      </c>
    </row>
    <row r="2858" spans="1:6">
      <c r="A2858">
        <v>0</v>
      </c>
      <c r="B2858">
        <v>4</v>
      </c>
      <c r="C2858">
        <v>192.9</v>
      </c>
      <c r="D2858">
        <f t="shared" si="88"/>
        <v>14280</v>
      </c>
      <c r="F2858">
        <f t="shared" si="89"/>
        <v>53.583333333333336</v>
      </c>
    </row>
    <row r="2859" spans="1:6">
      <c r="A2859">
        <v>0</v>
      </c>
      <c r="B2859">
        <v>4</v>
      </c>
      <c r="C2859">
        <v>195.8</v>
      </c>
      <c r="D2859">
        <f t="shared" si="88"/>
        <v>14285</v>
      </c>
      <c r="F2859">
        <f t="shared" si="89"/>
        <v>54.388888888888893</v>
      </c>
    </row>
    <row r="2860" spans="1:6">
      <c r="A2860">
        <v>0</v>
      </c>
      <c r="B2860">
        <v>4</v>
      </c>
      <c r="C2860">
        <v>197.1</v>
      </c>
      <c r="D2860">
        <f t="shared" si="88"/>
        <v>14290</v>
      </c>
      <c r="F2860">
        <f t="shared" si="89"/>
        <v>54.75</v>
      </c>
    </row>
    <row r="2861" spans="1:6">
      <c r="A2861">
        <v>0</v>
      </c>
      <c r="B2861">
        <v>4</v>
      </c>
      <c r="C2861">
        <v>198.7</v>
      </c>
      <c r="D2861">
        <f t="shared" si="88"/>
        <v>14295</v>
      </c>
      <c r="F2861">
        <f t="shared" si="89"/>
        <v>55.194444444444443</v>
      </c>
    </row>
    <row r="2862" spans="1:6">
      <c r="A2862">
        <v>0</v>
      </c>
      <c r="B2862">
        <v>4</v>
      </c>
      <c r="C2862">
        <v>200.4</v>
      </c>
      <c r="D2862">
        <f t="shared" si="88"/>
        <v>14300</v>
      </c>
      <c r="F2862">
        <f t="shared" si="89"/>
        <v>55.666666666666664</v>
      </c>
    </row>
    <row r="2863" spans="1:6">
      <c r="A2863">
        <v>0</v>
      </c>
      <c r="B2863">
        <v>4</v>
      </c>
      <c r="C2863">
        <v>201.4</v>
      </c>
      <c r="D2863">
        <f t="shared" si="88"/>
        <v>14305</v>
      </c>
      <c r="F2863">
        <f t="shared" si="89"/>
        <v>55.944444444444443</v>
      </c>
    </row>
    <row r="2864" spans="1:6">
      <c r="A2864">
        <v>0</v>
      </c>
      <c r="B2864">
        <v>4</v>
      </c>
      <c r="C2864">
        <v>201.4</v>
      </c>
      <c r="D2864">
        <f t="shared" si="88"/>
        <v>14310</v>
      </c>
      <c r="F2864">
        <f t="shared" si="89"/>
        <v>55.944444444444443</v>
      </c>
    </row>
    <row r="2865" spans="1:6">
      <c r="A2865">
        <v>0</v>
      </c>
      <c r="B2865">
        <v>4</v>
      </c>
      <c r="C2865">
        <v>202.3</v>
      </c>
      <c r="D2865">
        <f t="shared" si="88"/>
        <v>14315</v>
      </c>
      <c r="F2865">
        <f t="shared" si="89"/>
        <v>56.194444444444443</v>
      </c>
    </row>
    <row r="2866" spans="1:6">
      <c r="A2866">
        <v>0</v>
      </c>
      <c r="B2866">
        <v>4</v>
      </c>
      <c r="C2866">
        <v>203.6</v>
      </c>
      <c r="D2866">
        <f t="shared" si="88"/>
        <v>14320</v>
      </c>
      <c r="F2866">
        <f t="shared" si="89"/>
        <v>56.55555555555555</v>
      </c>
    </row>
    <row r="2867" spans="1:6">
      <c r="A2867">
        <v>0</v>
      </c>
      <c r="B2867">
        <v>4</v>
      </c>
      <c r="C2867">
        <v>205.6</v>
      </c>
      <c r="D2867">
        <f t="shared" si="88"/>
        <v>14325</v>
      </c>
      <c r="F2867">
        <f t="shared" si="89"/>
        <v>57.111111111111107</v>
      </c>
    </row>
    <row r="2868" spans="1:6">
      <c r="A2868">
        <v>0</v>
      </c>
      <c r="B2868">
        <v>4</v>
      </c>
      <c r="C2868">
        <v>206.6</v>
      </c>
      <c r="D2868">
        <f t="shared" si="88"/>
        <v>14330</v>
      </c>
      <c r="F2868">
        <f t="shared" si="89"/>
        <v>57.388888888888886</v>
      </c>
    </row>
    <row r="2869" spans="1:6">
      <c r="A2869">
        <v>0</v>
      </c>
      <c r="B2869">
        <v>4</v>
      </c>
      <c r="C2869">
        <v>207.8</v>
      </c>
      <c r="D2869">
        <f t="shared" si="88"/>
        <v>14335</v>
      </c>
      <c r="F2869">
        <f t="shared" si="89"/>
        <v>57.722222222222221</v>
      </c>
    </row>
    <row r="2870" spans="1:6">
      <c r="A2870">
        <v>0</v>
      </c>
      <c r="B2870">
        <v>4</v>
      </c>
      <c r="C2870">
        <v>208.8</v>
      </c>
      <c r="D2870">
        <f t="shared" si="88"/>
        <v>14340</v>
      </c>
      <c r="F2870">
        <f t="shared" si="89"/>
        <v>58</v>
      </c>
    </row>
    <row r="2871" spans="1:6">
      <c r="A2871">
        <v>0</v>
      </c>
      <c r="B2871">
        <v>4</v>
      </c>
      <c r="C2871">
        <v>210.3</v>
      </c>
      <c r="D2871">
        <f t="shared" si="88"/>
        <v>14345</v>
      </c>
      <c r="F2871">
        <f t="shared" si="89"/>
        <v>58.416666666666671</v>
      </c>
    </row>
    <row r="2872" spans="1:6">
      <c r="A2872">
        <v>0</v>
      </c>
      <c r="B2872">
        <v>4</v>
      </c>
      <c r="C2872">
        <v>211.8</v>
      </c>
      <c r="D2872">
        <f t="shared" si="88"/>
        <v>14350</v>
      </c>
      <c r="F2872">
        <f t="shared" si="89"/>
        <v>58.833333333333336</v>
      </c>
    </row>
    <row r="2873" spans="1:6">
      <c r="A2873">
        <v>0</v>
      </c>
      <c r="B2873">
        <v>4</v>
      </c>
      <c r="C2873">
        <v>212.9</v>
      </c>
      <c r="D2873">
        <f t="shared" si="88"/>
        <v>14355</v>
      </c>
      <c r="F2873">
        <f t="shared" si="89"/>
        <v>59.138888888888886</v>
      </c>
    </row>
    <row r="2874" spans="1:6">
      <c r="A2874">
        <v>0</v>
      </c>
      <c r="B2874">
        <v>5</v>
      </c>
      <c r="C2874">
        <v>213.4</v>
      </c>
      <c r="D2874">
        <f t="shared" si="88"/>
        <v>14360</v>
      </c>
      <c r="F2874">
        <f t="shared" si="89"/>
        <v>59.277777777777779</v>
      </c>
    </row>
    <row r="2875" spans="1:6">
      <c r="A2875">
        <v>0</v>
      </c>
      <c r="B2875">
        <v>5</v>
      </c>
      <c r="C2875">
        <v>213.5</v>
      </c>
      <c r="D2875">
        <f t="shared" si="88"/>
        <v>14365</v>
      </c>
      <c r="F2875">
        <f t="shared" si="89"/>
        <v>59.305555555555557</v>
      </c>
    </row>
    <row r="2876" spans="1:6">
      <c r="A2876">
        <v>0</v>
      </c>
      <c r="B2876">
        <v>5</v>
      </c>
      <c r="C2876">
        <v>214.4</v>
      </c>
      <c r="D2876">
        <f t="shared" si="88"/>
        <v>14370</v>
      </c>
      <c r="F2876">
        <f t="shared" si="89"/>
        <v>59.555555555555557</v>
      </c>
    </row>
    <row r="2877" spans="1:6">
      <c r="A2877">
        <v>0</v>
      </c>
      <c r="B2877">
        <v>5</v>
      </c>
      <c r="C2877">
        <v>215.3</v>
      </c>
      <c r="D2877">
        <f t="shared" si="88"/>
        <v>14375</v>
      </c>
      <c r="F2877">
        <f t="shared" si="89"/>
        <v>59.805555555555557</v>
      </c>
    </row>
    <row r="2878" spans="1:6">
      <c r="A2878">
        <v>0</v>
      </c>
      <c r="B2878">
        <v>5</v>
      </c>
      <c r="C2878">
        <v>215.8</v>
      </c>
      <c r="D2878">
        <f t="shared" si="88"/>
        <v>14380</v>
      </c>
      <c r="F2878">
        <f t="shared" si="89"/>
        <v>59.944444444444443</v>
      </c>
    </row>
    <row r="2879" spans="1:6">
      <c r="A2879">
        <v>0</v>
      </c>
      <c r="B2879">
        <v>5</v>
      </c>
      <c r="C2879">
        <v>217.1</v>
      </c>
      <c r="D2879">
        <f t="shared" si="88"/>
        <v>14385</v>
      </c>
      <c r="F2879">
        <f t="shared" si="89"/>
        <v>60.30555555555555</v>
      </c>
    </row>
    <row r="2880" spans="1:6">
      <c r="A2880">
        <v>0</v>
      </c>
      <c r="B2880">
        <v>5</v>
      </c>
      <c r="C2880">
        <v>218.1</v>
      </c>
      <c r="D2880">
        <f t="shared" si="88"/>
        <v>14390</v>
      </c>
      <c r="F2880">
        <f t="shared" si="89"/>
        <v>60.583333333333329</v>
      </c>
    </row>
    <row r="2881" spans="1:6">
      <c r="A2881">
        <v>0</v>
      </c>
      <c r="B2881">
        <v>5</v>
      </c>
      <c r="C2881">
        <v>218.9</v>
      </c>
      <c r="D2881">
        <f t="shared" si="88"/>
        <v>14395</v>
      </c>
      <c r="F2881">
        <f t="shared" si="89"/>
        <v>60.805555555555557</v>
      </c>
    </row>
    <row r="2882" spans="1:6">
      <c r="A2882">
        <v>0</v>
      </c>
      <c r="B2882">
        <v>5</v>
      </c>
      <c r="C2882">
        <v>220.3</v>
      </c>
      <c r="D2882">
        <f t="shared" si="88"/>
        <v>14400</v>
      </c>
      <c r="F2882">
        <f t="shared" si="89"/>
        <v>61.194444444444443</v>
      </c>
    </row>
    <row r="2883" spans="1:6">
      <c r="A2883">
        <v>0</v>
      </c>
      <c r="B2883">
        <v>5</v>
      </c>
      <c r="C2883">
        <v>221.8</v>
      </c>
      <c r="D2883">
        <f t="shared" ref="D2883:D2946" si="90">(ROW()-2)*5</f>
        <v>14405</v>
      </c>
      <c r="F2883">
        <f t="shared" ref="F2883:F2946" si="91">C2883/3.6</f>
        <v>61.611111111111114</v>
      </c>
    </row>
    <row r="2884" spans="1:6">
      <c r="A2884">
        <v>0</v>
      </c>
      <c r="B2884">
        <v>5</v>
      </c>
      <c r="C2884">
        <v>222.5</v>
      </c>
      <c r="D2884">
        <f t="shared" si="90"/>
        <v>14410</v>
      </c>
      <c r="F2884">
        <f t="shared" si="91"/>
        <v>61.805555555555557</v>
      </c>
    </row>
    <row r="2885" spans="1:6">
      <c r="A2885">
        <v>0</v>
      </c>
      <c r="B2885">
        <v>5</v>
      </c>
      <c r="C2885">
        <v>221.2</v>
      </c>
      <c r="D2885">
        <f t="shared" si="90"/>
        <v>14415</v>
      </c>
      <c r="F2885">
        <f t="shared" si="91"/>
        <v>61.444444444444443</v>
      </c>
    </row>
    <row r="2886" spans="1:6">
      <c r="A2886">
        <v>0</v>
      </c>
      <c r="B2886">
        <v>5</v>
      </c>
      <c r="C2886">
        <v>219.4</v>
      </c>
      <c r="D2886">
        <f t="shared" si="90"/>
        <v>14420</v>
      </c>
      <c r="F2886">
        <f t="shared" si="91"/>
        <v>60.944444444444443</v>
      </c>
    </row>
    <row r="2887" spans="1:6">
      <c r="A2887">
        <v>0</v>
      </c>
      <c r="B2887">
        <v>5</v>
      </c>
      <c r="C2887">
        <v>217.9</v>
      </c>
      <c r="D2887">
        <f t="shared" si="90"/>
        <v>14425</v>
      </c>
      <c r="F2887">
        <f t="shared" si="91"/>
        <v>60.527777777777779</v>
      </c>
    </row>
    <row r="2888" spans="1:6">
      <c r="A2888">
        <v>0</v>
      </c>
      <c r="B2888">
        <v>5</v>
      </c>
      <c r="C2888">
        <v>215.9</v>
      </c>
      <c r="D2888">
        <f t="shared" si="90"/>
        <v>14430</v>
      </c>
      <c r="F2888">
        <f t="shared" si="91"/>
        <v>59.972222222222221</v>
      </c>
    </row>
    <row r="2889" spans="1:6">
      <c r="A2889">
        <v>0</v>
      </c>
      <c r="B2889">
        <v>5</v>
      </c>
      <c r="C2889">
        <v>213.1</v>
      </c>
      <c r="D2889">
        <f t="shared" si="90"/>
        <v>14435</v>
      </c>
      <c r="F2889">
        <f t="shared" si="91"/>
        <v>59.194444444444443</v>
      </c>
    </row>
    <row r="2890" spans="1:6">
      <c r="A2890">
        <v>0</v>
      </c>
      <c r="B2890">
        <v>5</v>
      </c>
      <c r="C2890">
        <v>211.6</v>
      </c>
      <c r="D2890">
        <f t="shared" si="90"/>
        <v>14440</v>
      </c>
      <c r="F2890">
        <f t="shared" si="91"/>
        <v>58.777777777777771</v>
      </c>
    </row>
    <row r="2891" spans="1:6">
      <c r="A2891">
        <v>0</v>
      </c>
      <c r="B2891">
        <v>5</v>
      </c>
      <c r="C2891">
        <v>213.5</v>
      </c>
      <c r="D2891">
        <f t="shared" si="90"/>
        <v>14445</v>
      </c>
      <c r="F2891">
        <f t="shared" si="91"/>
        <v>59.305555555555557</v>
      </c>
    </row>
    <row r="2892" spans="1:6">
      <c r="A2892">
        <v>0</v>
      </c>
      <c r="B2892">
        <v>5</v>
      </c>
      <c r="C2892">
        <v>228.1</v>
      </c>
      <c r="D2892">
        <f t="shared" si="90"/>
        <v>14450</v>
      </c>
      <c r="F2892">
        <f t="shared" si="91"/>
        <v>63.361111111111107</v>
      </c>
    </row>
    <row r="2893" spans="1:6">
      <c r="A2893">
        <v>0</v>
      </c>
      <c r="B2893">
        <v>5</v>
      </c>
      <c r="C2893">
        <v>228.6</v>
      </c>
      <c r="D2893">
        <f t="shared" si="90"/>
        <v>14455</v>
      </c>
      <c r="F2893">
        <f t="shared" si="91"/>
        <v>63.5</v>
      </c>
    </row>
    <row r="2894" spans="1:6">
      <c r="A2894">
        <v>0</v>
      </c>
      <c r="B2894">
        <v>5</v>
      </c>
      <c r="C2894">
        <v>228.2</v>
      </c>
      <c r="D2894">
        <f t="shared" si="90"/>
        <v>14460</v>
      </c>
      <c r="F2894">
        <f t="shared" si="91"/>
        <v>63.388888888888886</v>
      </c>
    </row>
    <row r="2895" spans="1:6">
      <c r="A2895">
        <v>0</v>
      </c>
      <c r="B2895">
        <v>5</v>
      </c>
      <c r="C2895">
        <v>228.4</v>
      </c>
      <c r="D2895">
        <f t="shared" si="90"/>
        <v>14465</v>
      </c>
      <c r="F2895">
        <f t="shared" si="91"/>
        <v>63.444444444444443</v>
      </c>
    </row>
    <row r="2896" spans="1:6">
      <c r="A2896">
        <v>0</v>
      </c>
      <c r="B2896">
        <v>5</v>
      </c>
      <c r="C2896">
        <v>229.3</v>
      </c>
      <c r="D2896">
        <f t="shared" si="90"/>
        <v>14470</v>
      </c>
      <c r="F2896">
        <f t="shared" si="91"/>
        <v>63.694444444444443</v>
      </c>
    </row>
    <row r="2897" spans="1:6">
      <c r="A2897">
        <v>0</v>
      </c>
      <c r="B2897">
        <v>5</v>
      </c>
      <c r="C2897">
        <v>230.9</v>
      </c>
      <c r="D2897">
        <f t="shared" si="90"/>
        <v>14475</v>
      </c>
      <c r="F2897">
        <f t="shared" si="91"/>
        <v>64.138888888888886</v>
      </c>
    </row>
    <row r="2898" spans="1:6">
      <c r="A2898">
        <v>0</v>
      </c>
      <c r="B2898">
        <v>5</v>
      </c>
      <c r="C2898">
        <v>231.4</v>
      </c>
      <c r="D2898">
        <f t="shared" si="90"/>
        <v>14480</v>
      </c>
      <c r="F2898">
        <f t="shared" si="91"/>
        <v>64.277777777777771</v>
      </c>
    </row>
    <row r="2899" spans="1:6">
      <c r="A2899">
        <v>8.9</v>
      </c>
      <c r="B2899">
        <v>5</v>
      </c>
      <c r="C2899">
        <v>230.3</v>
      </c>
      <c r="D2899">
        <f t="shared" si="90"/>
        <v>14485</v>
      </c>
      <c r="F2899">
        <f t="shared" si="91"/>
        <v>63.972222222222221</v>
      </c>
    </row>
    <row r="2900" spans="1:6">
      <c r="A2900">
        <v>30.7</v>
      </c>
      <c r="B2900">
        <v>5</v>
      </c>
      <c r="C2900">
        <v>226.9</v>
      </c>
      <c r="D2900">
        <f t="shared" si="90"/>
        <v>14490</v>
      </c>
      <c r="F2900">
        <f t="shared" si="91"/>
        <v>63.027777777777779</v>
      </c>
    </row>
    <row r="2901" spans="1:6">
      <c r="A2901">
        <v>30.7</v>
      </c>
      <c r="B2901">
        <v>5</v>
      </c>
      <c r="C2901">
        <v>225.1</v>
      </c>
      <c r="D2901">
        <f t="shared" si="90"/>
        <v>14495</v>
      </c>
      <c r="F2901">
        <f t="shared" si="91"/>
        <v>62.527777777777771</v>
      </c>
    </row>
    <row r="2902" spans="1:6">
      <c r="A2902">
        <v>30.7</v>
      </c>
      <c r="B2902">
        <v>5</v>
      </c>
      <c r="C2902">
        <v>221.8</v>
      </c>
      <c r="D2902">
        <f t="shared" si="90"/>
        <v>14500</v>
      </c>
      <c r="F2902">
        <f t="shared" si="91"/>
        <v>61.611111111111114</v>
      </c>
    </row>
    <row r="2903" spans="1:6">
      <c r="A2903">
        <v>39.6</v>
      </c>
      <c r="B2903">
        <v>5</v>
      </c>
      <c r="C2903">
        <v>219.3</v>
      </c>
      <c r="D2903">
        <f t="shared" si="90"/>
        <v>14505</v>
      </c>
      <c r="F2903">
        <f t="shared" si="91"/>
        <v>60.916666666666671</v>
      </c>
    </row>
    <row r="2904" spans="1:6">
      <c r="A2904">
        <v>45</v>
      </c>
      <c r="B2904">
        <v>5</v>
      </c>
      <c r="C2904">
        <v>217.6</v>
      </c>
      <c r="D2904">
        <f t="shared" si="90"/>
        <v>14510</v>
      </c>
      <c r="F2904">
        <f t="shared" si="91"/>
        <v>60.444444444444443</v>
      </c>
    </row>
    <row r="2905" spans="1:6">
      <c r="A2905">
        <v>45</v>
      </c>
      <c r="B2905">
        <v>5</v>
      </c>
      <c r="C2905">
        <v>214.1</v>
      </c>
      <c r="D2905">
        <f t="shared" si="90"/>
        <v>14515</v>
      </c>
      <c r="F2905">
        <f t="shared" si="91"/>
        <v>59.472222222222221</v>
      </c>
    </row>
    <row r="2906" spans="1:6">
      <c r="A2906">
        <v>45</v>
      </c>
      <c r="B2906">
        <v>5</v>
      </c>
      <c r="C2906">
        <v>211.4</v>
      </c>
      <c r="D2906">
        <f t="shared" si="90"/>
        <v>14520</v>
      </c>
      <c r="F2906">
        <f t="shared" si="91"/>
        <v>58.722222222222221</v>
      </c>
    </row>
    <row r="2907" spans="1:6">
      <c r="A2907">
        <v>43.2</v>
      </c>
      <c r="B2907">
        <v>5</v>
      </c>
      <c r="C2907">
        <v>207.8</v>
      </c>
      <c r="D2907">
        <f t="shared" si="90"/>
        <v>14525</v>
      </c>
      <c r="F2907">
        <f t="shared" si="91"/>
        <v>57.722222222222221</v>
      </c>
    </row>
    <row r="2908" spans="1:6">
      <c r="A2908">
        <v>41.4</v>
      </c>
      <c r="B2908">
        <v>5</v>
      </c>
      <c r="C2908">
        <v>205.6</v>
      </c>
      <c r="D2908">
        <f t="shared" si="90"/>
        <v>14530</v>
      </c>
      <c r="F2908">
        <f t="shared" si="91"/>
        <v>57.111111111111107</v>
      </c>
    </row>
    <row r="2909" spans="1:6">
      <c r="A2909">
        <v>43.2</v>
      </c>
      <c r="B2909">
        <v>5</v>
      </c>
      <c r="C2909">
        <v>202.7</v>
      </c>
      <c r="D2909">
        <f t="shared" si="90"/>
        <v>14535</v>
      </c>
      <c r="F2909">
        <f t="shared" si="91"/>
        <v>56.30555555555555</v>
      </c>
    </row>
    <row r="2910" spans="1:6">
      <c r="A2910">
        <v>41.4</v>
      </c>
      <c r="B2910">
        <v>5</v>
      </c>
      <c r="C2910">
        <v>199.2</v>
      </c>
      <c r="D2910">
        <f t="shared" si="90"/>
        <v>14540</v>
      </c>
      <c r="F2910">
        <f t="shared" si="91"/>
        <v>55.333333333333329</v>
      </c>
    </row>
    <row r="2911" spans="1:6">
      <c r="A2911">
        <v>45</v>
      </c>
      <c r="B2911">
        <v>5</v>
      </c>
      <c r="C2911">
        <v>195.4</v>
      </c>
      <c r="D2911">
        <f t="shared" si="90"/>
        <v>14545</v>
      </c>
      <c r="F2911">
        <f t="shared" si="91"/>
        <v>54.277777777777779</v>
      </c>
    </row>
    <row r="2912" spans="1:6">
      <c r="A2912">
        <v>39.6</v>
      </c>
      <c r="B2912">
        <v>5</v>
      </c>
      <c r="C2912">
        <v>193</v>
      </c>
      <c r="D2912">
        <f t="shared" si="90"/>
        <v>14550</v>
      </c>
      <c r="F2912">
        <f t="shared" si="91"/>
        <v>53.611111111111107</v>
      </c>
    </row>
    <row r="2913" spans="1:6">
      <c r="A2913">
        <v>37.9</v>
      </c>
      <c r="B2913">
        <v>5</v>
      </c>
      <c r="C2913">
        <v>188.8</v>
      </c>
      <c r="D2913">
        <f t="shared" si="90"/>
        <v>14555</v>
      </c>
      <c r="F2913">
        <f t="shared" si="91"/>
        <v>52.444444444444443</v>
      </c>
    </row>
    <row r="2914" spans="1:6">
      <c r="A2914">
        <v>36.1</v>
      </c>
      <c r="B2914">
        <v>5</v>
      </c>
      <c r="C2914">
        <v>187.1</v>
      </c>
      <c r="D2914">
        <f t="shared" si="90"/>
        <v>14560</v>
      </c>
      <c r="F2914">
        <f t="shared" si="91"/>
        <v>51.972222222222221</v>
      </c>
    </row>
    <row r="2915" spans="1:6">
      <c r="A2915">
        <v>37.9</v>
      </c>
      <c r="B2915">
        <v>5</v>
      </c>
      <c r="C2915">
        <v>183.3</v>
      </c>
      <c r="D2915">
        <f t="shared" si="90"/>
        <v>14565</v>
      </c>
      <c r="F2915">
        <f t="shared" si="91"/>
        <v>50.916666666666671</v>
      </c>
    </row>
    <row r="2916" spans="1:6">
      <c r="A2916">
        <v>37.9</v>
      </c>
      <c r="B2916">
        <v>5</v>
      </c>
      <c r="C2916">
        <v>179.8</v>
      </c>
      <c r="D2916">
        <f t="shared" si="90"/>
        <v>14570</v>
      </c>
      <c r="F2916">
        <f t="shared" si="91"/>
        <v>49.944444444444443</v>
      </c>
    </row>
    <row r="2917" spans="1:6">
      <c r="A2917">
        <v>26.7</v>
      </c>
      <c r="B2917">
        <v>5</v>
      </c>
      <c r="C2917">
        <v>178.1</v>
      </c>
      <c r="D2917">
        <f t="shared" si="90"/>
        <v>14575</v>
      </c>
      <c r="F2917">
        <f t="shared" si="91"/>
        <v>49.472222222222221</v>
      </c>
    </row>
    <row r="2918" spans="1:6">
      <c r="A2918">
        <v>21.4</v>
      </c>
      <c r="B2918">
        <v>4</v>
      </c>
      <c r="C2918">
        <v>175.4</v>
      </c>
      <c r="D2918">
        <f t="shared" si="90"/>
        <v>14580</v>
      </c>
      <c r="F2918">
        <f t="shared" si="91"/>
        <v>48.722222222222221</v>
      </c>
    </row>
    <row r="2919" spans="1:6">
      <c r="A2919">
        <v>19.600000000000001</v>
      </c>
      <c r="B2919">
        <v>4</v>
      </c>
      <c r="C2919">
        <v>173.3</v>
      </c>
      <c r="D2919">
        <f t="shared" si="90"/>
        <v>14585</v>
      </c>
      <c r="F2919">
        <f t="shared" si="91"/>
        <v>48.138888888888893</v>
      </c>
    </row>
    <row r="2920" spans="1:6">
      <c r="A2920">
        <v>19.600000000000001</v>
      </c>
      <c r="B2920">
        <v>4</v>
      </c>
      <c r="C2920">
        <v>169.5</v>
      </c>
      <c r="D2920">
        <f t="shared" si="90"/>
        <v>14590</v>
      </c>
      <c r="F2920">
        <f t="shared" si="91"/>
        <v>47.083333333333336</v>
      </c>
    </row>
    <row r="2921" spans="1:6">
      <c r="A2921">
        <v>23.2</v>
      </c>
      <c r="B2921">
        <v>4</v>
      </c>
      <c r="C2921">
        <v>165.5</v>
      </c>
      <c r="D2921">
        <f t="shared" si="90"/>
        <v>14595</v>
      </c>
      <c r="F2921">
        <f t="shared" si="91"/>
        <v>45.972222222222221</v>
      </c>
    </row>
    <row r="2922" spans="1:6">
      <c r="A2922">
        <v>23.2</v>
      </c>
      <c r="B2922">
        <v>4</v>
      </c>
      <c r="C2922">
        <v>163.19999999999999</v>
      </c>
      <c r="D2922">
        <f t="shared" si="90"/>
        <v>14600</v>
      </c>
      <c r="F2922">
        <f t="shared" si="91"/>
        <v>45.333333333333329</v>
      </c>
    </row>
    <row r="2923" spans="1:6">
      <c r="A2923">
        <v>19.600000000000001</v>
      </c>
      <c r="B2923">
        <v>3</v>
      </c>
      <c r="C2923">
        <v>162</v>
      </c>
      <c r="D2923">
        <f t="shared" si="90"/>
        <v>14605</v>
      </c>
      <c r="F2923">
        <f t="shared" si="91"/>
        <v>45</v>
      </c>
    </row>
    <row r="2924" spans="1:6">
      <c r="A2924">
        <v>30.7</v>
      </c>
      <c r="B2924">
        <v>3</v>
      </c>
      <c r="C2924">
        <v>158.9</v>
      </c>
      <c r="D2924">
        <f t="shared" si="90"/>
        <v>14610</v>
      </c>
      <c r="F2924">
        <f t="shared" si="91"/>
        <v>44.138888888888893</v>
      </c>
    </row>
    <row r="2925" spans="1:6">
      <c r="A2925">
        <v>30.7</v>
      </c>
      <c r="B2925">
        <v>3</v>
      </c>
      <c r="C2925">
        <v>155.5</v>
      </c>
      <c r="D2925">
        <f t="shared" si="90"/>
        <v>14615</v>
      </c>
      <c r="F2925">
        <f t="shared" si="91"/>
        <v>43.194444444444443</v>
      </c>
    </row>
    <row r="2926" spans="1:6">
      <c r="A2926">
        <v>32.5</v>
      </c>
      <c r="B2926">
        <v>3</v>
      </c>
      <c r="C2926">
        <v>150.4</v>
      </c>
      <c r="D2926">
        <f t="shared" si="90"/>
        <v>14620</v>
      </c>
      <c r="F2926">
        <f t="shared" si="91"/>
        <v>41.777777777777779</v>
      </c>
    </row>
    <row r="2927" spans="1:6">
      <c r="A2927">
        <v>34.299999999999997</v>
      </c>
      <c r="B2927">
        <v>3</v>
      </c>
      <c r="C2927">
        <v>146.80000000000001</v>
      </c>
      <c r="D2927">
        <f t="shared" si="90"/>
        <v>14625</v>
      </c>
      <c r="F2927">
        <f t="shared" si="91"/>
        <v>40.777777777777779</v>
      </c>
    </row>
    <row r="2928" spans="1:6">
      <c r="A2928">
        <v>36.1</v>
      </c>
      <c r="B2928">
        <v>3</v>
      </c>
      <c r="C2928">
        <v>146.1</v>
      </c>
      <c r="D2928">
        <f t="shared" si="90"/>
        <v>14630</v>
      </c>
      <c r="F2928">
        <f t="shared" si="91"/>
        <v>40.583333333333329</v>
      </c>
    </row>
    <row r="2929" spans="1:6">
      <c r="A2929">
        <v>34.299999999999997</v>
      </c>
      <c r="B2929">
        <v>3</v>
      </c>
      <c r="C2929">
        <v>142.1</v>
      </c>
      <c r="D2929">
        <f t="shared" si="90"/>
        <v>14635</v>
      </c>
      <c r="F2929">
        <f t="shared" si="91"/>
        <v>39.472222222222221</v>
      </c>
    </row>
    <row r="2930" spans="1:6">
      <c r="A2930">
        <v>37.9</v>
      </c>
      <c r="B2930">
        <v>3</v>
      </c>
      <c r="C2930">
        <v>138.6</v>
      </c>
      <c r="D2930">
        <f t="shared" si="90"/>
        <v>14640</v>
      </c>
      <c r="F2930">
        <f t="shared" si="91"/>
        <v>38.5</v>
      </c>
    </row>
    <row r="2931" spans="1:6">
      <c r="A2931">
        <v>36.1</v>
      </c>
      <c r="B2931">
        <v>3</v>
      </c>
      <c r="C2931">
        <v>133.69999999999999</v>
      </c>
      <c r="D2931">
        <f t="shared" si="90"/>
        <v>14645</v>
      </c>
      <c r="F2931">
        <f t="shared" si="91"/>
        <v>37.138888888888886</v>
      </c>
    </row>
    <row r="2932" spans="1:6">
      <c r="A2932">
        <v>34.299999999999997</v>
      </c>
      <c r="B2932">
        <v>3</v>
      </c>
      <c r="C2932">
        <v>131.4</v>
      </c>
      <c r="D2932">
        <f t="shared" si="90"/>
        <v>14650</v>
      </c>
      <c r="F2932">
        <f t="shared" si="91"/>
        <v>36.5</v>
      </c>
    </row>
    <row r="2933" spans="1:6">
      <c r="A2933">
        <v>30.7</v>
      </c>
      <c r="B2933">
        <v>3</v>
      </c>
      <c r="C2933">
        <v>125.4</v>
      </c>
      <c r="D2933">
        <f t="shared" si="90"/>
        <v>14655</v>
      </c>
      <c r="F2933">
        <f t="shared" si="91"/>
        <v>34.833333333333336</v>
      </c>
    </row>
    <row r="2934" spans="1:6">
      <c r="A2934">
        <v>32.5</v>
      </c>
      <c r="B2934">
        <v>3</v>
      </c>
      <c r="C2934">
        <v>122.9</v>
      </c>
      <c r="D2934">
        <f t="shared" si="90"/>
        <v>14660</v>
      </c>
      <c r="F2934">
        <f t="shared" si="91"/>
        <v>34.138888888888893</v>
      </c>
    </row>
    <row r="2935" spans="1:6">
      <c r="A2935">
        <v>29</v>
      </c>
      <c r="B2935">
        <v>3</v>
      </c>
      <c r="C2935">
        <v>118.3</v>
      </c>
      <c r="D2935">
        <f t="shared" si="90"/>
        <v>14665</v>
      </c>
      <c r="F2935">
        <f t="shared" si="91"/>
        <v>32.861111111111107</v>
      </c>
    </row>
    <row r="2936" spans="1:6">
      <c r="A2936">
        <v>24.9</v>
      </c>
      <c r="B2936">
        <v>3</v>
      </c>
      <c r="C2936">
        <v>115.5</v>
      </c>
      <c r="D2936">
        <f t="shared" si="90"/>
        <v>14670</v>
      </c>
      <c r="F2936">
        <f t="shared" si="91"/>
        <v>32.083333333333336</v>
      </c>
    </row>
    <row r="2937" spans="1:6">
      <c r="A2937">
        <v>24.9</v>
      </c>
      <c r="B2937">
        <v>3</v>
      </c>
      <c r="C2937">
        <v>111.9</v>
      </c>
      <c r="D2937">
        <f t="shared" si="90"/>
        <v>14675</v>
      </c>
      <c r="F2937">
        <f t="shared" si="91"/>
        <v>31.083333333333336</v>
      </c>
    </row>
    <row r="2938" spans="1:6">
      <c r="A2938">
        <v>24.9</v>
      </c>
      <c r="B2938">
        <v>3</v>
      </c>
      <c r="C2938">
        <v>108.6</v>
      </c>
      <c r="D2938">
        <f t="shared" si="90"/>
        <v>14680</v>
      </c>
      <c r="F2938">
        <f t="shared" si="91"/>
        <v>30.166666666666664</v>
      </c>
    </row>
    <row r="2939" spans="1:6">
      <c r="A2939">
        <v>26.7</v>
      </c>
      <c r="B2939">
        <v>3</v>
      </c>
      <c r="C2939">
        <v>103.6</v>
      </c>
      <c r="D2939">
        <f t="shared" si="90"/>
        <v>14685</v>
      </c>
      <c r="F2939">
        <f t="shared" si="91"/>
        <v>28.777777777777775</v>
      </c>
    </row>
    <row r="2940" spans="1:6">
      <c r="A2940">
        <v>21.4</v>
      </c>
      <c r="B2940">
        <v>3</v>
      </c>
      <c r="C2940">
        <v>100.9</v>
      </c>
      <c r="D2940">
        <f t="shared" si="90"/>
        <v>14690</v>
      </c>
      <c r="F2940">
        <f t="shared" si="91"/>
        <v>28.027777777777779</v>
      </c>
    </row>
    <row r="2941" spans="1:6">
      <c r="A2941">
        <v>16</v>
      </c>
      <c r="B2941">
        <v>3</v>
      </c>
      <c r="C2941">
        <v>97.4</v>
      </c>
      <c r="D2941">
        <f t="shared" si="90"/>
        <v>14695</v>
      </c>
      <c r="F2941">
        <f t="shared" si="91"/>
        <v>27.055555555555557</v>
      </c>
    </row>
    <row r="2942" spans="1:6">
      <c r="A2942">
        <v>16</v>
      </c>
      <c r="B2942">
        <v>3</v>
      </c>
      <c r="C2942">
        <v>94.4</v>
      </c>
      <c r="D2942">
        <f t="shared" si="90"/>
        <v>14700</v>
      </c>
      <c r="F2942">
        <f t="shared" si="91"/>
        <v>26.222222222222221</v>
      </c>
    </row>
    <row r="2943" spans="1:6">
      <c r="A2943">
        <v>16</v>
      </c>
      <c r="B2943">
        <v>3</v>
      </c>
      <c r="C2943">
        <v>90.4</v>
      </c>
      <c r="D2943">
        <f t="shared" si="90"/>
        <v>14705</v>
      </c>
      <c r="F2943">
        <f t="shared" si="91"/>
        <v>25.111111111111111</v>
      </c>
    </row>
    <row r="2944" spans="1:6">
      <c r="A2944">
        <v>8.9</v>
      </c>
      <c r="B2944">
        <v>3</v>
      </c>
      <c r="C2944">
        <v>87.1</v>
      </c>
      <c r="D2944">
        <f t="shared" si="90"/>
        <v>14710</v>
      </c>
      <c r="F2944">
        <f t="shared" si="91"/>
        <v>24.194444444444443</v>
      </c>
    </row>
    <row r="2945" spans="1:6">
      <c r="A2945">
        <v>16</v>
      </c>
      <c r="B2945">
        <v>3</v>
      </c>
      <c r="C2945">
        <v>84</v>
      </c>
      <c r="D2945">
        <f t="shared" si="90"/>
        <v>14715</v>
      </c>
      <c r="F2945">
        <f t="shared" si="91"/>
        <v>23.333333333333332</v>
      </c>
    </row>
    <row r="2946" spans="1:6">
      <c r="A2946">
        <v>0</v>
      </c>
      <c r="B2946">
        <v>3</v>
      </c>
      <c r="C2946">
        <v>82.3</v>
      </c>
      <c r="D2946">
        <f t="shared" si="90"/>
        <v>14720</v>
      </c>
      <c r="F2946">
        <f t="shared" si="91"/>
        <v>22.861111111111111</v>
      </c>
    </row>
    <row r="2947" spans="1:6">
      <c r="A2947">
        <v>0</v>
      </c>
      <c r="B2947">
        <v>3</v>
      </c>
      <c r="C2947">
        <v>81.599999999999994</v>
      </c>
      <c r="D2947">
        <f t="shared" ref="D2947:D3010" si="92">(ROW()-2)*5</f>
        <v>14725</v>
      </c>
      <c r="F2947">
        <f t="shared" ref="F2947:F3010" si="93">C2947/3.6</f>
        <v>22.666666666666664</v>
      </c>
    </row>
    <row r="2948" spans="1:6">
      <c r="A2948">
        <v>0</v>
      </c>
      <c r="B2948">
        <v>3</v>
      </c>
      <c r="C2948">
        <v>79.8</v>
      </c>
      <c r="D2948">
        <f t="shared" si="92"/>
        <v>14730</v>
      </c>
      <c r="F2948">
        <f t="shared" si="93"/>
        <v>22.166666666666664</v>
      </c>
    </row>
    <row r="2949" spans="1:6">
      <c r="A2949">
        <v>0</v>
      </c>
      <c r="B2949">
        <v>3</v>
      </c>
      <c r="C2949">
        <v>81.099999999999994</v>
      </c>
      <c r="D2949">
        <f t="shared" si="92"/>
        <v>14735</v>
      </c>
      <c r="F2949">
        <f t="shared" si="93"/>
        <v>22.527777777777775</v>
      </c>
    </row>
    <row r="2950" spans="1:6">
      <c r="A2950">
        <v>0</v>
      </c>
      <c r="B2950">
        <v>3</v>
      </c>
      <c r="C2950">
        <v>82.4</v>
      </c>
      <c r="D2950">
        <f t="shared" si="92"/>
        <v>14740</v>
      </c>
      <c r="F2950">
        <f t="shared" si="93"/>
        <v>22.888888888888889</v>
      </c>
    </row>
    <row r="2951" spans="1:6">
      <c r="A2951">
        <v>0</v>
      </c>
      <c r="B2951">
        <v>3</v>
      </c>
      <c r="C2951">
        <v>82.6</v>
      </c>
      <c r="D2951">
        <f t="shared" si="92"/>
        <v>14745</v>
      </c>
      <c r="F2951">
        <f t="shared" si="93"/>
        <v>22.944444444444443</v>
      </c>
    </row>
    <row r="2952" spans="1:6">
      <c r="A2952">
        <v>0</v>
      </c>
      <c r="B2952">
        <v>3</v>
      </c>
      <c r="C2952">
        <v>84</v>
      </c>
      <c r="D2952">
        <f t="shared" si="92"/>
        <v>14750</v>
      </c>
      <c r="F2952">
        <f t="shared" si="93"/>
        <v>23.333333333333332</v>
      </c>
    </row>
    <row r="2953" spans="1:6">
      <c r="A2953">
        <v>0</v>
      </c>
      <c r="B2953">
        <v>3</v>
      </c>
      <c r="C2953">
        <v>88.7</v>
      </c>
      <c r="D2953">
        <f t="shared" si="92"/>
        <v>14755</v>
      </c>
      <c r="F2953">
        <f t="shared" si="93"/>
        <v>24.638888888888889</v>
      </c>
    </row>
    <row r="2954" spans="1:6">
      <c r="A2954">
        <v>0</v>
      </c>
      <c r="B2954">
        <v>3</v>
      </c>
      <c r="C2954">
        <v>92</v>
      </c>
      <c r="D2954">
        <f t="shared" si="92"/>
        <v>14760</v>
      </c>
      <c r="F2954">
        <f t="shared" si="93"/>
        <v>25.555555555555554</v>
      </c>
    </row>
    <row r="2955" spans="1:6">
      <c r="A2955">
        <v>0</v>
      </c>
      <c r="B2955">
        <v>3</v>
      </c>
      <c r="C2955">
        <v>94.8</v>
      </c>
      <c r="D2955">
        <f t="shared" si="92"/>
        <v>14765</v>
      </c>
      <c r="F2955">
        <f t="shared" si="93"/>
        <v>26.333333333333332</v>
      </c>
    </row>
    <row r="2956" spans="1:6">
      <c r="A2956">
        <v>0</v>
      </c>
      <c r="B2956">
        <v>3</v>
      </c>
      <c r="C2956">
        <v>97.3</v>
      </c>
      <c r="D2956">
        <f t="shared" si="92"/>
        <v>14770</v>
      </c>
      <c r="F2956">
        <f t="shared" si="93"/>
        <v>27.027777777777775</v>
      </c>
    </row>
    <row r="2957" spans="1:6">
      <c r="A2957">
        <v>0</v>
      </c>
      <c r="B2957">
        <v>3</v>
      </c>
      <c r="C2957">
        <v>97.6</v>
      </c>
      <c r="D2957">
        <f t="shared" si="92"/>
        <v>14775</v>
      </c>
      <c r="F2957">
        <f t="shared" si="93"/>
        <v>27.111111111111107</v>
      </c>
    </row>
    <row r="2958" spans="1:6">
      <c r="A2958">
        <v>0</v>
      </c>
      <c r="B2958">
        <v>3</v>
      </c>
      <c r="C2958">
        <v>100.4</v>
      </c>
      <c r="D2958">
        <f t="shared" si="92"/>
        <v>14780</v>
      </c>
      <c r="F2958">
        <f t="shared" si="93"/>
        <v>27.888888888888889</v>
      </c>
    </row>
    <row r="2959" spans="1:6">
      <c r="A2959">
        <v>0</v>
      </c>
      <c r="B2959">
        <v>3</v>
      </c>
      <c r="C2959">
        <v>102.4</v>
      </c>
      <c r="D2959">
        <f t="shared" si="92"/>
        <v>14785</v>
      </c>
      <c r="F2959">
        <f t="shared" si="93"/>
        <v>28.444444444444446</v>
      </c>
    </row>
    <row r="2960" spans="1:6">
      <c r="A2960">
        <v>0</v>
      </c>
      <c r="B2960">
        <v>3</v>
      </c>
      <c r="C2960">
        <v>104.7</v>
      </c>
      <c r="D2960">
        <f t="shared" si="92"/>
        <v>14790</v>
      </c>
      <c r="F2960">
        <f t="shared" si="93"/>
        <v>29.083333333333332</v>
      </c>
    </row>
    <row r="2961" spans="1:6">
      <c r="A2961">
        <v>0</v>
      </c>
      <c r="B2961">
        <v>3</v>
      </c>
      <c r="C2961">
        <v>107.7</v>
      </c>
      <c r="D2961">
        <f t="shared" si="92"/>
        <v>14795</v>
      </c>
      <c r="F2961">
        <f t="shared" si="93"/>
        <v>29.916666666666668</v>
      </c>
    </row>
    <row r="2962" spans="1:6">
      <c r="A2962">
        <v>0</v>
      </c>
      <c r="B2962">
        <v>3</v>
      </c>
      <c r="C2962">
        <v>110.5</v>
      </c>
      <c r="D2962">
        <f t="shared" si="92"/>
        <v>14800</v>
      </c>
      <c r="F2962">
        <f t="shared" si="93"/>
        <v>30.694444444444443</v>
      </c>
    </row>
    <row r="2963" spans="1:6">
      <c r="A2963">
        <v>0</v>
      </c>
      <c r="B2963">
        <v>3</v>
      </c>
      <c r="C2963">
        <v>113.1</v>
      </c>
      <c r="D2963">
        <f t="shared" si="92"/>
        <v>14805</v>
      </c>
      <c r="F2963">
        <f t="shared" si="93"/>
        <v>31.416666666666664</v>
      </c>
    </row>
    <row r="2964" spans="1:6">
      <c r="A2964">
        <v>0</v>
      </c>
      <c r="B2964">
        <v>3</v>
      </c>
      <c r="C2964">
        <v>115.8</v>
      </c>
      <c r="D2964">
        <f t="shared" si="92"/>
        <v>14810</v>
      </c>
      <c r="F2964">
        <f t="shared" si="93"/>
        <v>32.166666666666664</v>
      </c>
    </row>
    <row r="2965" spans="1:6">
      <c r="A2965">
        <v>0</v>
      </c>
      <c r="B2965">
        <v>3</v>
      </c>
      <c r="C2965">
        <v>117.8</v>
      </c>
      <c r="D2965">
        <f t="shared" si="92"/>
        <v>14815</v>
      </c>
      <c r="F2965">
        <f t="shared" si="93"/>
        <v>32.722222222222221</v>
      </c>
    </row>
    <row r="2966" spans="1:6">
      <c r="A2966">
        <v>0</v>
      </c>
      <c r="B2966">
        <v>3</v>
      </c>
      <c r="C2966">
        <v>120.9</v>
      </c>
      <c r="D2966">
        <f t="shared" si="92"/>
        <v>14820</v>
      </c>
      <c r="F2966">
        <f t="shared" si="93"/>
        <v>33.583333333333336</v>
      </c>
    </row>
    <row r="2967" spans="1:6">
      <c r="A2967">
        <v>0</v>
      </c>
      <c r="B2967">
        <v>3</v>
      </c>
      <c r="C2967">
        <v>124.2</v>
      </c>
      <c r="D2967">
        <f t="shared" si="92"/>
        <v>14825</v>
      </c>
      <c r="F2967">
        <f t="shared" si="93"/>
        <v>34.5</v>
      </c>
    </row>
    <row r="2968" spans="1:6">
      <c r="A2968">
        <v>0</v>
      </c>
      <c r="B2968">
        <v>3</v>
      </c>
      <c r="C2968">
        <v>126.9</v>
      </c>
      <c r="D2968">
        <f t="shared" si="92"/>
        <v>14830</v>
      </c>
      <c r="F2968">
        <f t="shared" si="93"/>
        <v>35.25</v>
      </c>
    </row>
    <row r="2969" spans="1:6">
      <c r="A2969">
        <v>0</v>
      </c>
      <c r="B2969">
        <v>3</v>
      </c>
      <c r="C2969">
        <v>130.1</v>
      </c>
      <c r="D2969">
        <f t="shared" si="92"/>
        <v>14835</v>
      </c>
      <c r="F2969">
        <f t="shared" si="93"/>
        <v>36.138888888888886</v>
      </c>
    </row>
    <row r="2970" spans="1:6">
      <c r="A2970">
        <v>0</v>
      </c>
      <c r="B2970">
        <v>3</v>
      </c>
      <c r="C2970">
        <v>133.4</v>
      </c>
      <c r="D2970">
        <f t="shared" si="92"/>
        <v>14840</v>
      </c>
      <c r="F2970">
        <f t="shared" si="93"/>
        <v>37.055555555555557</v>
      </c>
    </row>
    <row r="2971" spans="1:6">
      <c r="A2971">
        <v>0</v>
      </c>
      <c r="B2971">
        <v>3</v>
      </c>
      <c r="C2971">
        <v>136.30000000000001</v>
      </c>
      <c r="D2971">
        <f t="shared" si="92"/>
        <v>14845</v>
      </c>
      <c r="F2971">
        <f t="shared" si="93"/>
        <v>37.861111111111114</v>
      </c>
    </row>
    <row r="2972" spans="1:6">
      <c r="A2972">
        <v>0</v>
      </c>
      <c r="B2972">
        <v>3</v>
      </c>
      <c r="C2972">
        <v>138.80000000000001</v>
      </c>
      <c r="D2972">
        <f t="shared" si="92"/>
        <v>14850</v>
      </c>
      <c r="F2972">
        <f t="shared" si="93"/>
        <v>38.555555555555557</v>
      </c>
    </row>
    <row r="2973" spans="1:6">
      <c r="A2973">
        <v>0</v>
      </c>
      <c r="B2973">
        <v>3</v>
      </c>
      <c r="C2973">
        <v>142.4</v>
      </c>
      <c r="D2973">
        <f t="shared" si="92"/>
        <v>14855</v>
      </c>
      <c r="F2973">
        <f t="shared" si="93"/>
        <v>39.555555555555557</v>
      </c>
    </row>
    <row r="2974" spans="1:6">
      <c r="A2974">
        <v>0</v>
      </c>
      <c r="B2974">
        <v>3</v>
      </c>
      <c r="C2974">
        <v>146.1</v>
      </c>
      <c r="D2974">
        <f t="shared" si="92"/>
        <v>14860</v>
      </c>
      <c r="F2974">
        <f t="shared" si="93"/>
        <v>40.583333333333329</v>
      </c>
    </row>
    <row r="2975" spans="1:6">
      <c r="A2975">
        <v>0</v>
      </c>
      <c r="B2975">
        <v>3</v>
      </c>
      <c r="C2975">
        <v>148.80000000000001</v>
      </c>
      <c r="D2975">
        <f t="shared" si="92"/>
        <v>14865</v>
      </c>
      <c r="F2975">
        <f t="shared" si="93"/>
        <v>41.333333333333336</v>
      </c>
    </row>
    <row r="2976" spans="1:6">
      <c r="A2976">
        <v>0</v>
      </c>
      <c r="B2976">
        <v>3</v>
      </c>
      <c r="C2976">
        <v>151.80000000000001</v>
      </c>
      <c r="D2976">
        <f t="shared" si="92"/>
        <v>14870</v>
      </c>
      <c r="F2976">
        <f t="shared" si="93"/>
        <v>42.166666666666671</v>
      </c>
    </row>
    <row r="2977" spans="1:6">
      <c r="A2977">
        <v>0</v>
      </c>
      <c r="B2977">
        <v>3</v>
      </c>
      <c r="C2977">
        <v>152.6</v>
      </c>
      <c r="D2977">
        <f t="shared" si="92"/>
        <v>14875</v>
      </c>
      <c r="F2977">
        <f t="shared" si="93"/>
        <v>42.388888888888886</v>
      </c>
    </row>
    <row r="2978" spans="1:6">
      <c r="A2978">
        <v>0</v>
      </c>
      <c r="B2978">
        <v>3</v>
      </c>
      <c r="C2978">
        <v>155.69999999999999</v>
      </c>
      <c r="D2978">
        <f t="shared" si="92"/>
        <v>14880</v>
      </c>
      <c r="F2978">
        <f t="shared" si="93"/>
        <v>43.249999999999993</v>
      </c>
    </row>
    <row r="2979" spans="1:6">
      <c r="A2979">
        <v>0</v>
      </c>
      <c r="B2979">
        <v>3</v>
      </c>
      <c r="C2979">
        <v>158.80000000000001</v>
      </c>
      <c r="D2979">
        <f t="shared" si="92"/>
        <v>14885</v>
      </c>
      <c r="F2979">
        <f t="shared" si="93"/>
        <v>44.111111111111114</v>
      </c>
    </row>
    <row r="2980" spans="1:6">
      <c r="A2980">
        <v>0</v>
      </c>
      <c r="B2980">
        <v>3</v>
      </c>
      <c r="C2980">
        <v>159.80000000000001</v>
      </c>
      <c r="D2980">
        <f t="shared" si="92"/>
        <v>14890</v>
      </c>
      <c r="F2980">
        <f t="shared" si="93"/>
        <v>44.388888888888893</v>
      </c>
    </row>
    <row r="2981" spans="1:6">
      <c r="A2981">
        <v>0</v>
      </c>
      <c r="B2981">
        <v>3</v>
      </c>
      <c r="C2981">
        <v>163.1</v>
      </c>
      <c r="D2981">
        <f t="shared" si="92"/>
        <v>14895</v>
      </c>
      <c r="F2981">
        <f t="shared" si="93"/>
        <v>45.30555555555555</v>
      </c>
    </row>
    <row r="2982" spans="1:6">
      <c r="A2982">
        <v>0</v>
      </c>
      <c r="B2982">
        <v>3</v>
      </c>
      <c r="C2982">
        <v>164.9</v>
      </c>
      <c r="D2982">
        <f t="shared" si="92"/>
        <v>14900</v>
      </c>
      <c r="F2982">
        <f t="shared" si="93"/>
        <v>45.805555555555557</v>
      </c>
    </row>
    <row r="2983" spans="1:6">
      <c r="A2983">
        <v>0</v>
      </c>
      <c r="B2983">
        <v>3</v>
      </c>
      <c r="C2983">
        <v>166.7</v>
      </c>
      <c r="D2983">
        <f t="shared" si="92"/>
        <v>14905</v>
      </c>
      <c r="F2983">
        <f t="shared" si="93"/>
        <v>46.30555555555555</v>
      </c>
    </row>
    <row r="2984" spans="1:6">
      <c r="A2984">
        <v>0</v>
      </c>
      <c r="B2984">
        <v>3</v>
      </c>
      <c r="C2984">
        <v>168.6</v>
      </c>
      <c r="D2984">
        <f t="shared" si="92"/>
        <v>14910</v>
      </c>
      <c r="F2984">
        <f t="shared" si="93"/>
        <v>46.833333333333329</v>
      </c>
    </row>
    <row r="2985" spans="1:6">
      <c r="A2985">
        <v>0</v>
      </c>
      <c r="B2985">
        <v>3</v>
      </c>
      <c r="C2985">
        <v>170.8</v>
      </c>
      <c r="D2985">
        <f t="shared" si="92"/>
        <v>14915</v>
      </c>
      <c r="F2985">
        <f t="shared" si="93"/>
        <v>47.44444444444445</v>
      </c>
    </row>
    <row r="2986" spans="1:6">
      <c r="A2986">
        <v>0</v>
      </c>
      <c r="B2986">
        <v>3</v>
      </c>
      <c r="C2986">
        <v>173.6</v>
      </c>
      <c r="D2986">
        <f t="shared" si="92"/>
        <v>14920</v>
      </c>
      <c r="F2986">
        <f t="shared" si="93"/>
        <v>48.222222222222221</v>
      </c>
    </row>
    <row r="2987" spans="1:6">
      <c r="A2987">
        <v>0</v>
      </c>
      <c r="B2987">
        <v>3</v>
      </c>
      <c r="C2987">
        <v>176.6</v>
      </c>
      <c r="D2987">
        <f t="shared" si="92"/>
        <v>14925</v>
      </c>
      <c r="F2987">
        <f t="shared" si="93"/>
        <v>49.05555555555555</v>
      </c>
    </row>
    <row r="2988" spans="1:6">
      <c r="A2988">
        <v>0</v>
      </c>
      <c r="B2988">
        <v>4</v>
      </c>
      <c r="C2988">
        <v>179.5</v>
      </c>
      <c r="D2988">
        <f t="shared" si="92"/>
        <v>14930</v>
      </c>
      <c r="F2988">
        <f t="shared" si="93"/>
        <v>49.861111111111107</v>
      </c>
    </row>
    <row r="2989" spans="1:6">
      <c r="A2989">
        <v>0</v>
      </c>
      <c r="B2989">
        <v>4</v>
      </c>
      <c r="C2989">
        <v>180.6</v>
      </c>
      <c r="D2989">
        <f t="shared" si="92"/>
        <v>14935</v>
      </c>
      <c r="F2989">
        <f t="shared" si="93"/>
        <v>50.166666666666664</v>
      </c>
    </row>
    <row r="2990" spans="1:6">
      <c r="A2990">
        <v>0</v>
      </c>
      <c r="B2990">
        <v>4</v>
      </c>
      <c r="C2990">
        <v>181.4</v>
      </c>
      <c r="D2990">
        <f t="shared" si="92"/>
        <v>14940</v>
      </c>
      <c r="F2990">
        <f t="shared" si="93"/>
        <v>50.388888888888886</v>
      </c>
    </row>
    <row r="2991" spans="1:6">
      <c r="A2991">
        <v>0</v>
      </c>
      <c r="B2991">
        <v>4</v>
      </c>
      <c r="C2991">
        <v>182.9</v>
      </c>
      <c r="D2991">
        <f t="shared" si="92"/>
        <v>14945</v>
      </c>
      <c r="F2991">
        <f t="shared" si="93"/>
        <v>50.805555555555557</v>
      </c>
    </row>
    <row r="2992" spans="1:6">
      <c r="A2992">
        <v>0</v>
      </c>
      <c r="B2992">
        <v>4</v>
      </c>
      <c r="C2992">
        <v>185.3</v>
      </c>
      <c r="D2992">
        <f t="shared" si="92"/>
        <v>14950</v>
      </c>
      <c r="F2992">
        <f t="shared" si="93"/>
        <v>51.472222222222221</v>
      </c>
    </row>
    <row r="2993" spans="1:6">
      <c r="A2993">
        <v>0</v>
      </c>
      <c r="B2993">
        <v>4</v>
      </c>
      <c r="C2993">
        <v>187.5</v>
      </c>
      <c r="D2993">
        <f t="shared" si="92"/>
        <v>14955</v>
      </c>
      <c r="F2993">
        <f t="shared" si="93"/>
        <v>52.083333333333329</v>
      </c>
    </row>
    <row r="2994" spans="1:6">
      <c r="A2994">
        <v>0</v>
      </c>
      <c r="B2994">
        <v>4</v>
      </c>
      <c r="C2994">
        <v>190.1</v>
      </c>
      <c r="D2994">
        <f t="shared" si="92"/>
        <v>14960</v>
      </c>
      <c r="F2994">
        <f t="shared" si="93"/>
        <v>52.80555555555555</v>
      </c>
    </row>
    <row r="2995" spans="1:6">
      <c r="A2995">
        <v>0</v>
      </c>
      <c r="B2995">
        <v>4</v>
      </c>
      <c r="C2995">
        <v>189.9</v>
      </c>
      <c r="D2995">
        <f t="shared" si="92"/>
        <v>14965</v>
      </c>
      <c r="F2995">
        <f t="shared" si="93"/>
        <v>52.75</v>
      </c>
    </row>
    <row r="2996" spans="1:6">
      <c r="A2996">
        <v>0</v>
      </c>
      <c r="B2996">
        <v>4</v>
      </c>
      <c r="C2996">
        <v>192.1</v>
      </c>
      <c r="D2996">
        <f t="shared" si="92"/>
        <v>14970</v>
      </c>
      <c r="F2996">
        <f t="shared" si="93"/>
        <v>53.361111111111107</v>
      </c>
    </row>
    <row r="2997" spans="1:6">
      <c r="A2997">
        <v>0</v>
      </c>
      <c r="B2997">
        <v>4</v>
      </c>
      <c r="C2997">
        <v>192.9</v>
      </c>
      <c r="D2997">
        <f t="shared" si="92"/>
        <v>14975</v>
      </c>
      <c r="F2997">
        <f t="shared" si="93"/>
        <v>53.583333333333336</v>
      </c>
    </row>
    <row r="2998" spans="1:6">
      <c r="A2998">
        <v>0</v>
      </c>
      <c r="B2998">
        <v>4</v>
      </c>
      <c r="C2998">
        <v>193.8</v>
      </c>
      <c r="D2998">
        <f t="shared" si="92"/>
        <v>14980</v>
      </c>
      <c r="F2998">
        <f t="shared" si="93"/>
        <v>53.833333333333336</v>
      </c>
    </row>
    <row r="2999" spans="1:6">
      <c r="A2999">
        <v>0</v>
      </c>
      <c r="B2999">
        <v>4</v>
      </c>
      <c r="C2999">
        <v>195.2</v>
      </c>
      <c r="D2999">
        <f t="shared" si="92"/>
        <v>14985</v>
      </c>
      <c r="F2999">
        <f t="shared" si="93"/>
        <v>54.222222222222214</v>
      </c>
    </row>
    <row r="3000" spans="1:6">
      <c r="A3000">
        <v>0</v>
      </c>
      <c r="B3000">
        <v>4</v>
      </c>
      <c r="C3000">
        <v>196.4</v>
      </c>
      <c r="D3000">
        <f t="shared" si="92"/>
        <v>14990</v>
      </c>
      <c r="F3000">
        <f t="shared" si="93"/>
        <v>54.555555555555557</v>
      </c>
    </row>
    <row r="3001" spans="1:6">
      <c r="A3001">
        <v>0</v>
      </c>
      <c r="B3001">
        <v>4</v>
      </c>
      <c r="C3001">
        <v>197.2</v>
      </c>
      <c r="D3001">
        <f t="shared" si="92"/>
        <v>14995</v>
      </c>
      <c r="F3001">
        <f t="shared" si="93"/>
        <v>54.777777777777771</v>
      </c>
    </row>
    <row r="3002" spans="1:6">
      <c r="A3002">
        <v>0</v>
      </c>
      <c r="B3002">
        <v>4</v>
      </c>
      <c r="C3002">
        <v>198</v>
      </c>
      <c r="D3002">
        <f t="shared" si="92"/>
        <v>15000</v>
      </c>
      <c r="F3002">
        <f t="shared" si="93"/>
        <v>55</v>
      </c>
    </row>
    <row r="3003" spans="1:6">
      <c r="A3003">
        <v>0</v>
      </c>
      <c r="B3003">
        <v>4</v>
      </c>
      <c r="C3003">
        <v>198.8</v>
      </c>
      <c r="D3003">
        <f t="shared" si="92"/>
        <v>15005</v>
      </c>
      <c r="F3003">
        <f t="shared" si="93"/>
        <v>55.222222222222221</v>
      </c>
    </row>
    <row r="3004" spans="1:6">
      <c r="A3004">
        <v>0</v>
      </c>
      <c r="B3004">
        <v>4</v>
      </c>
      <c r="C3004">
        <v>198.2</v>
      </c>
      <c r="D3004">
        <f t="shared" si="92"/>
        <v>15010</v>
      </c>
      <c r="F3004">
        <f t="shared" si="93"/>
        <v>55.05555555555555</v>
      </c>
    </row>
    <row r="3005" spans="1:6">
      <c r="A3005">
        <v>10.7</v>
      </c>
      <c r="B3005">
        <v>4</v>
      </c>
      <c r="C3005">
        <v>196.7</v>
      </c>
      <c r="D3005">
        <f t="shared" si="92"/>
        <v>15015</v>
      </c>
      <c r="F3005">
        <f t="shared" si="93"/>
        <v>54.638888888888886</v>
      </c>
    </row>
    <row r="3006" spans="1:6">
      <c r="A3006">
        <v>30.7</v>
      </c>
      <c r="B3006">
        <v>4</v>
      </c>
      <c r="C3006">
        <v>192.3</v>
      </c>
      <c r="D3006">
        <f t="shared" si="92"/>
        <v>15020</v>
      </c>
      <c r="F3006">
        <f t="shared" si="93"/>
        <v>53.416666666666671</v>
      </c>
    </row>
    <row r="3007" spans="1:6">
      <c r="A3007">
        <v>30.7</v>
      </c>
      <c r="B3007">
        <v>4</v>
      </c>
      <c r="C3007">
        <v>189.9</v>
      </c>
      <c r="D3007">
        <f t="shared" si="92"/>
        <v>15025</v>
      </c>
      <c r="F3007">
        <f t="shared" si="93"/>
        <v>52.75</v>
      </c>
    </row>
    <row r="3008" spans="1:6">
      <c r="A3008">
        <v>34.299999999999997</v>
      </c>
      <c r="B3008">
        <v>4</v>
      </c>
      <c r="C3008">
        <v>186.5</v>
      </c>
      <c r="D3008">
        <f t="shared" si="92"/>
        <v>15030</v>
      </c>
      <c r="F3008">
        <f t="shared" si="93"/>
        <v>51.805555555555557</v>
      </c>
    </row>
    <row r="3009" spans="1:6">
      <c r="A3009">
        <v>34.299999999999997</v>
      </c>
      <c r="B3009">
        <v>4</v>
      </c>
      <c r="C3009">
        <v>183.2</v>
      </c>
      <c r="D3009">
        <f t="shared" si="92"/>
        <v>15035</v>
      </c>
      <c r="F3009">
        <f t="shared" si="93"/>
        <v>50.888888888888886</v>
      </c>
    </row>
    <row r="3010" spans="1:6">
      <c r="A3010">
        <v>36.1</v>
      </c>
      <c r="B3010">
        <v>4</v>
      </c>
      <c r="C3010">
        <v>181.8</v>
      </c>
      <c r="D3010">
        <f t="shared" si="92"/>
        <v>15040</v>
      </c>
      <c r="F3010">
        <f t="shared" si="93"/>
        <v>50.5</v>
      </c>
    </row>
    <row r="3011" spans="1:6">
      <c r="A3011">
        <v>29</v>
      </c>
      <c r="B3011">
        <v>4</v>
      </c>
      <c r="C3011">
        <v>175.9</v>
      </c>
      <c r="D3011">
        <f t="shared" ref="D3011:D3074" si="94">(ROW()-2)*5</f>
        <v>15045</v>
      </c>
      <c r="F3011">
        <f t="shared" ref="F3011:F3074" si="95">C3011/3.6</f>
        <v>48.861111111111114</v>
      </c>
    </row>
    <row r="3012" spans="1:6">
      <c r="A3012">
        <v>30.7</v>
      </c>
      <c r="B3012">
        <v>4</v>
      </c>
      <c r="C3012">
        <v>173.4</v>
      </c>
      <c r="D3012">
        <f t="shared" si="94"/>
        <v>15050</v>
      </c>
      <c r="F3012">
        <f t="shared" si="95"/>
        <v>48.166666666666664</v>
      </c>
    </row>
    <row r="3013" spans="1:6">
      <c r="A3013">
        <v>37.9</v>
      </c>
      <c r="B3013">
        <v>4</v>
      </c>
      <c r="C3013">
        <v>171.6</v>
      </c>
      <c r="D3013">
        <f t="shared" si="94"/>
        <v>15055</v>
      </c>
      <c r="F3013">
        <f t="shared" si="95"/>
        <v>47.666666666666664</v>
      </c>
    </row>
    <row r="3014" spans="1:6">
      <c r="A3014">
        <v>39.6</v>
      </c>
      <c r="B3014">
        <v>4</v>
      </c>
      <c r="C3014">
        <v>167.9</v>
      </c>
      <c r="D3014">
        <f t="shared" si="94"/>
        <v>15060</v>
      </c>
      <c r="F3014">
        <f t="shared" si="95"/>
        <v>46.638888888888893</v>
      </c>
    </row>
    <row r="3015" spans="1:6">
      <c r="A3015">
        <v>37.9</v>
      </c>
      <c r="B3015">
        <v>4</v>
      </c>
      <c r="C3015">
        <v>164.6</v>
      </c>
      <c r="D3015">
        <f t="shared" si="94"/>
        <v>15065</v>
      </c>
      <c r="F3015">
        <f t="shared" si="95"/>
        <v>45.722222222222221</v>
      </c>
    </row>
    <row r="3016" spans="1:6">
      <c r="A3016">
        <v>37.9</v>
      </c>
      <c r="B3016">
        <v>4</v>
      </c>
      <c r="C3016">
        <v>161.9</v>
      </c>
      <c r="D3016">
        <f t="shared" si="94"/>
        <v>15070</v>
      </c>
      <c r="F3016">
        <f t="shared" si="95"/>
        <v>44.972222222222221</v>
      </c>
    </row>
    <row r="3017" spans="1:6">
      <c r="A3017">
        <v>39.6</v>
      </c>
      <c r="B3017">
        <v>4</v>
      </c>
      <c r="C3017">
        <v>157.4</v>
      </c>
      <c r="D3017">
        <f t="shared" si="94"/>
        <v>15075</v>
      </c>
      <c r="F3017">
        <f t="shared" si="95"/>
        <v>43.722222222222221</v>
      </c>
    </row>
    <row r="3018" spans="1:6">
      <c r="A3018">
        <v>39.6</v>
      </c>
      <c r="B3018">
        <v>4</v>
      </c>
      <c r="C3018">
        <v>153.9</v>
      </c>
      <c r="D3018">
        <f t="shared" si="94"/>
        <v>15080</v>
      </c>
      <c r="F3018">
        <f t="shared" si="95"/>
        <v>42.75</v>
      </c>
    </row>
    <row r="3019" spans="1:6">
      <c r="A3019">
        <v>41.4</v>
      </c>
      <c r="B3019">
        <v>4</v>
      </c>
      <c r="C3019">
        <v>151.1</v>
      </c>
      <c r="D3019">
        <f t="shared" si="94"/>
        <v>15085</v>
      </c>
      <c r="F3019">
        <f t="shared" si="95"/>
        <v>41.972222222222221</v>
      </c>
    </row>
    <row r="3020" spans="1:6">
      <c r="A3020">
        <v>37.9</v>
      </c>
      <c r="B3020">
        <v>3</v>
      </c>
      <c r="C3020">
        <v>148.4</v>
      </c>
      <c r="D3020">
        <f t="shared" si="94"/>
        <v>15090</v>
      </c>
      <c r="F3020">
        <f t="shared" si="95"/>
        <v>41.222222222222221</v>
      </c>
    </row>
    <row r="3021" spans="1:6">
      <c r="A3021">
        <v>30.7</v>
      </c>
      <c r="B3021">
        <v>3</v>
      </c>
      <c r="C3021">
        <v>144.9</v>
      </c>
      <c r="D3021">
        <f t="shared" si="94"/>
        <v>15095</v>
      </c>
      <c r="F3021">
        <f t="shared" si="95"/>
        <v>40.25</v>
      </c>
    </row>
    <row r="3022" spans="1:6">
      <c r="A3022">
        <v>32.5</v>
      </c>
      <c r="B3022">
        <v>3</v>
      </c>
      <c r="C3022">
        <v>141.9</v>
      </c>
      <c r="D3022">
        <f t="shared" si="94"/>
        <v>15100</v>
      </c>
      <c r="F3022">
        <f t="shared" si="95"/>
        <v>39.416666666666664</v>
      </c>
    </row>
    <row r="3023" spans="1:6">
      <c r="A3023">
        <v>34.299999999999997</v>
      </c>
      <c r="B3023">
        <v>3</v>
      </c>
      <c r="C3023">
        <v>137.9</v>
      </c>
      <c r="D3023">
        <f t="shared" si="94"/>
        <v>15105</v>
      </c>
      <c r="F3023">
        <f t="shared" si="95"/>
        <v>38.305555555555557</v>
      </c>
    </row>
    <row r="3024" spans="1:6">
      <c r="A3024">
        <v>32.5</v>
      </c>
      <c r="B3024">
        <v>3</v>
      </c>
      <c r="C3024">
        <v>133.9</v>
      </c>
      <c r="D3024">
        <f t="shared" si="94"/>
        <v>15110</v>
      </c>
      <c r="F3024">
        <f t="shared" si="95"/>
        <v>37.194444444444443</v>
      </c>
    </row>
    <row r="3025" spans="1:6">
      <c r="A3025">
        <v>34.299999999999997</v>
      </c>
      <c r="B3025">
        <v>3</v>
      </c>
      <c r="C3025">
        <v>129.9</v>
      </c>
      <c r="D3025">
        <f t="shared" si="94"/>
        <v>15115</v>
      </c>
      <c r="F3025">
        <f t="shared" si="95"/>
        <v>36.083333333333336</v>
      </c>
    </row>
    <row r="3026" spans="1:6">
      <c r="A3026">
        <v>37.9</v>
      </c>
      <c r="B3026">
        <v>3</v>
      </c>
      <c r="C3026">
        <v>126</v>
      </c>
      <c r="D3026">
        <f t="shared" si="94"/>
        <v>15120</v>
      </c>
      <c r="F3026">
        <f t="shared" si="95"/>
        <v>35</v>
      </c>
    </row>
    <row r="3027" spans="1:6">
      <c r="A3027">
        <v>32.5</v>
      </c>
      <c r="B3027">
        <v>3</v>
      </c>
      <c r="C3027">
        <v>123.1</v>
      </c>
      <c r="D3027">
        <f t="shared" si="94"/>
        <v>15125</v>
      </c>
      <c r="F3027">
        <f t="shared" si="95"/>
        <v>34.194444444444443</v>
      </c>
    </row>
    <row r="3028" spans="1:6">
      <c r="A3028">
        <v>34.299999999999997</v>
      </c>
      <c r="B3028">
        <v>3</v>
      </c>
      <c r="C3028">
        <v>118.2</v>
      </c>
      <c r="D3028">
        <f t="shared" si="94"/>
        <v>15130</v>
      </c>
      <c r="F3028">
        <f t="shared" si="95"/>
        <v>32.833333333333336</v>
      </c>
    </row>
    <row r="3029" spans="1:6">
      <c r="A3029">
        <v>29</v>
      </c>
      <c r="B3029">
        <v>2</v>
      </c>
      <c r="C3029">
        <v>114.3</v>
      </c>
      <c r="D3029">
        <f t="shared" si="94"/>
        <v>15135</v>
      </c>
      <c r="F3029">
        <f t="shared" si="95"/>
        <v>31.75</v>
      </c>
    </row>
    <row r="3030" spans="1:6">
      <c r="A3030">
        <v>17.8</v>
      </c>
      <c r="B3030">
        <v>2</v>
      </c>
      <c r="C3030">
        <v>111.1</v>
      </c>
      <c r="D3030">
        <f t="shared" si="94"/>
        <v>15140</v>
      </c>
      <c r="F3030">
        <f t="shared" si="95"/>
        <v>30.861111111111107</v>
      </c>
    </row>
    <row r="3031" spans="1:6">
      <c r="A3031">
        <v>26.7</v>
      </c>
      <c r="B3031">
        <v>2</v>
      </c>
      <c r="C3031">
        <v>107.1</v>
      </c>
      <c r="D3031">
        <f t="shared" si="94"/>
        <v>15145</v>
      </c>
      <c r="F3031">
        <f t="shared" si="95"/>
        <v>29.749999999999996</v>
      </c>
    </row>
    <row r="3032" spans="1:6">
      <c r="A3032">
        <v>30.7</v>
      </c>
      <c r="B3032">
        <v>2</v>
      </c>
      <c r="C3032">
        <v>102.2</v>
      </c>
      <c r="D3032">
        <f t="shared" si="94"/>
        <v>15150</v>
      </c>
      <c r="F3032">
        <f t="shared" si="95"/>
        <v>28.388888888888889</v>
      </c>
    </row>
    <row r="3033" spans="1:6">
      <c r="A3033">
        <v>32.5</v>
      </c>
      <c r="B3033">
        <v>2</v>
      </c>
      <c r="C3033">
        <v>96.7</v>
      </c>
      <c r="D3033">
        <f t="shared" si="94"/>
        <v>15155</v>
      </c>
      <c r="F3033">
        <f t="shared" si="95"/>
        <v>26.861111111111111</v>
      </c>
    </row>
    <row r="3034" spans="1:6">
      <c r="A3034">
        <v>29</v>
      </c>
      <c r="B3034">
        <v>2</v>
      </c>
      <c r="C3034">
        <v>90.8</v>
      </c>
      <c r="D3034">
        <f t="shared" si="94"/>
        <v>15160</v>
      </c>
      <c r="F3034">
        <f t="shared" si="95"/>
        <v>25.222222222222221</v>
      </c>
    </row>
    <row r="3035" spans="1:6">
      <c r="A3035">
        <v>29</v>
      </c>
      <c r="B3035">
        <v>2</v>
      </c>
      <c r="C3035">
        <v>87.5</v>
      </c>
      <c r="D3035">
        <f t="shared" si="94"/>
        <v>15165</v>
      </c>
      <c r="F3035">
        <f t="shared" si="95"/>
        <v>24.305555555555554</v>
      </c>
    </row>
    <row r="3036" spans="1:6">
      <c r="A3036">
        <v>36.1</v>
      </c>
      <c r="B3036">
        <v>2</v>
      </c>
      <c r="C3036">
        <v>82.4</v>
      </c>
      <c r="D3036">
        <f t="shared" si="94"/>
        <v>15170</v>
      </c>
      <c r="F3036">
        <f t="shared" si="95"/>
        <v>22.888888888888889</v>
      </c>
    </row>
    <row r="3037" spans="1:6">
      <c r="A3037">
        <v>39.6</v>
      </c>
      <c r="B3037">
        <v>2</v>
      </c>
      <c r="C3037">
        <v>76.900000000000006</v>
      </c>
      <c r="D3037">
        <f t="shared" si="94"/>
        <v>15175</v>
      </c>
      <c r="F3037">
        <f t="shared" si="95"/>
        <v>21.361111111111111</v>
      </c>
    </row>
    <row r="3038" spans="1:6">
      <c r="A3038">
        <v>37.9</v>
      </c>
      <c r="B3038">
        <v>2</v>
      </c>
      <c r="C3038">
        <v>70.2</v>
      </c>
      <c r="D3038">
        <f t="shared" si="94"/>
        <v>15180</v>
      </c>
      <c r="F3038">
        <f t="shared" si="95"/>
        <v>19.5</v>
      </c>
    </row>
    <row r="3039" spans="1:6">
      <c r="A3039">
        <v>34.299999999999997</v>
      </c>
      <c r="B3039">
        <v>2</v>
      </c>
      <c r="C3039">
        <v>63.3</v>
      </c>
      <c r="D3039">
        <f t="shared" si="94"/>
        <v>15185</v>
      </c>
      <c r="F3039">
        <f t="shared" si="95"/>
        <v>17.583333333333332</v>
      </c>
    </row>
    <row r="3040" spans="1:6">
      <c r="A3040">
        <v>19.600000000000001</v>
      </c>
      <c r="B3040">
        <v>2</v>
      </c>
      <c r="C3040">
        <v>57.5</v>
      </c>
      <c r="D3040">
        <f t="shared" si="94"/>
        <v>15190</v>
      </c>
      <c r="F3040">
        <f t="shared" si="95"/>
        <v>15.972222222222221</v>
      </c>
    </row>
    <row r="3041" spans="1:6">
      <c r="A3041">
        <v>12.5</v>
      </c>
      <c r="B3041">
        <v>2</v>
      </c>
      <c r="C3041">
        <v>52.9</v>
      </c>
      <c r="D3041">
        <f t="shared" si="94"/>
        <v>15195</v>
      </c>
      <c r="F3041">
        <f t="shared" si="95"/>
        <v>14.694444444444443</v>
      </c>
    </row>
    <row r="3042" spans="1:6">
      <c r="A3042">
        <v>0</v>
      </c>
      <c r="B3042">
        <v>2</v>
      </c>
      <c r="C3042">
        <v>50.2</v>
      </c>
      <c r="D3042">
        <f t="shared" si="94"/>
        <v>15200</v>
      </c>
      <c r="F3042">
        <f t="shared" si="95"/>
        <v>13.944444444444445</v>
      </c>
    </row>
    <row r="3043" spans="1:6">
      <c r="A3043">
        <v>0</v>
      </c>
      <c r="B3043">
        <v>2</v>
      </c>
      <c r="C3043">
        <v>48.2</v>
      </c>
      <c r="D3043">
        <f t="shared" si="94"/>
        <v>15205</v>
      </c>
      <c r="F3043">
        <f t="shared" si="95"/>
        <v>13.388888888888889</v>
      </c>
    </row>
    <row r="3044" spans="1:6">
      <c r="A3044">
        <v>0</v>
      </c>
      <c r="B3044">
        <v>2</v>
      </c>
      <c r="C3044">
        <v>47.2</v>
      </c>
      <c r="D3044">
        <f t="shared" si="94"/>
        <v>15210</v>
      </c>
      <c r="F3044">
        <f t="shared" si="95"/>
        <v>13.111111111111111</v>
      </c>
    </row>
    <row r="3045" spans="1:6">
      <c r="A3045">
        <v>0</v>
      </c>
      <c r="B3045">
        <v>2</v>
      </c>
      <c r="C3045">
        <v>46.7</v>
      </c>
      <c r="D3045">
        <f t="shared" si="94"/>
        <v>15215</v>
      </c>
      <c r="F3045">
        <f t="shared" si="95"/>
        <v>12.972222222222223</v>
      </c>
    </row>
    <row r="3046" spans="1:6">
      <c r="A3046">
        <v>0</v>
      </c>
      <c r="B3046">
        <v>2</v>
      </c>
      <c r="C3046">
        <v>48.8</v>
      </c>
      <c r="D3046">
        <f t="shared" si="94"/>
        <v>15220</v>
      </c>
      <c r="F3046">
        <f t="shared" si="95"/>
        <v>13.555555555555554</v>
      </c>
    </row>
    <row r="3047" spans="1:6">
      <c r="A3047">
        <v>0</v>
      </c>
      <c r="B3047">
        <v>2</v>
      </c>
      <c r="C3047">
        <v>52.3</v>
      </c>
      <c r="D3047">
        <f t="shared" si="94"/>
        <v>15225</v>
      </c>
      <c r="F3047">
        <f t="shared" si="95"/>
        <v>14.527777777777777</v>
      </c>
    </row>
    <row r="3048" spans="1:6">
      <c r="A3048">
        <v>0</v>
      </c>
      <c r="B3048">
        <v>2</v>
      </c>
      <c r="C3048">
        <v>54.9</v>
      </c>
      <c r="D3048">
        <f t="shared" si="94"/>
        <v>15230</v>
      </c>
      <c r="F3048">
        <f t="shared" si="95"/>
        <v>15.25</v>
      </c>
    </row>
    <row r="3049" spans="1:6">
      <c r="A3049">
        <v>0</v>
      </c>
      <c r="B3049">
        <v>2</v>
      </c>
      <c r="C3049">
        <v>57.4</v>
      </c>
      <c r="D3049">
        <f t="shared" si="94"/>
        <v>15235</v>
      </c>
      <c r="F3049">
        <f t="shared" si="95"/>
        <v>15.944444444444443</v>
      </c>
    </row>
    <row r="3050" spans="1:6">
      <c r="A3050">
        <v>0</v>
      </c>
      <c r="B3050">
        <v>2</v>
      </c>
      <c r="C3050">
        <v>61.1</v>
      </c>
      <c r="D3050">
        <f t="shared" si="94"/>
        <v>15240</v>
      </c>
      <c r="F3050">
        <f t="shared" si="95"/>
        <v>16.972222222222221</v>
      </c>
    </row>
    <row r="3051" spans="1:6">
      <c r="A3051">
        <v>0</v>
      </c>
      <c r="B3051">
        <v>2</v>
      </c>
      <c r="C3051">
        <v>66.3</v>
      </c>
      <c r="D3051">
        <f t="shared" si="94"/>
        <v>15245</v>
      </c>
      <c r="F3051">
        <f t="shared" si="95"/>
        <v>18.416666666666664</v>
      </c>
    </row>
    <row r="3052" spans="1:6">
      <c r="A3052">
        <v>0</v>
      </c>
      <c r="B3052">
        <v>2</v>
      </c>
      <c r="C3052">
        <v>70.599999999999994</v>
      </c>
      <c r="D3052">
        <f t="shared" si="94"/>
        <v>15250</v>
      </c>
      <c r="F3052">
        <f t="shared" si="95"/>
        <v>19.611111111111111</v>
      </c>
    </row>
    <row r="3053" spans="1:6">
      <c r="A3053">
        <v>0</v>
      </c>
      <c r="B3053">
        <v>2</v>
      </c>
      <c r="C3053">
        <v>76.2</v>
      </c>
      <c r="D3053">
        <f t="shared" si="94"/>
        <v>15255</v>
      </c>
      <c r="F3053">
        <f t="shared" si="95"/>
        <v>21.166666666666668</v>
      </c>
    </row>
    <row r="3054" spans="1:6">
      <c r="A3054">
        <v>0</v>
      </c>
      <c r="B3054">
        <v>2</v>
      </c>
      <c r="C3054">
        <v>81.5</v>
      </c>
      <c r="D3054">
        <f t="shared" si="94"/>
        <v>15260</v>
      </c>
      <c r="F3054">
        <f t="shared" si="95"/>
        <v>22.638888888888889</v>
      </c>
    </row>
    <row r="3055" spans="1:6">
      <c r="A3055">
        <v>0</v>
      </c>
      <c r="B3055">
        <v>2</v>
      </c>
      <c r="C3055">
        <v>86.3</v>
      </c>
      <c r="D3055">
        <f t="shared" si="94"/>
        <v>15265</v>
      </c>
      <c r="F3055">
        <f t="shared" si="95"/>
        <v>23.972222222222221</v>
      </c>
    </row>
    <row r="3056" spans="1:6">
      <c r="A3056">
        <v>0</v>
      </c>
      <c r="B3056">
        <v>2</v>
      </c>
      <c r="C3056">
        <v>91.1</v>
      </c>
      <c r="D3056">
        <f t="shared" si="94"/>
        <v>15270</v>
      </c>
      <c r="F3056">
        <f t="shared" si="95"/>
        <v>25.305555555555554</v>
      </c>
    </row>
    <row r="3057" spans="1:6">
      <c r="A3057">
        <v>0</v>
      </c>
      <c r="B3057">
        <v>2</v>
      </c>
      <c r="C3057">
        <v>95.2</v>
      </c>
      <c r="D3057">
        <f t="shared" si="94"/>
        <v>15275</v>
      </c>
      <c r="F3057">
        <f t="shared" si="95"/>
        <v>26.444444444444443</v>
      </c>
    </row>
    <row r="3058" spans="1:6">
      <c r="A3058">
        <v>0</v>
      </c>
      <c r="B3058">
        <v>2</v>
      </c>
      <c r="C3058">
        <v>99.4</v>
      </c>
      <c r="D3058">
        <f t="shared" si="94"/>
        <v>15280</v>
      </c>
      <c r="F3058">
        <f t="shared" si="95"/>
        <v>27.611111111111111</v>
      </c>
    </row>
    <row r="3059" spans="1:6">
      <c r="A3059">
        <v>0</v>
      </c>
      <c r="B3059">
        <v>2</v>
      </c>
      <c r="C3059">
        <v>102.4</v>
      </c>
      <c r="D3059">
        <f t="shared" si="94"/>
        <v>15285</v>
      </c>
      <c r="F3059">
        <f t="shared" si="95"/>
        <v>28.444444444444446</v>
      </c>
    </row>
    <row r="3060" spans="1:6">
      <c r="A3060">
        <v>0</v>
      </c>
      <c r="B3060">
        <v>2</v>
      </c>
      <c r="C3060">
        <v>106.3</v>
      </c>
      <c r="D3060">
        <f t="shared" si="94"/>
        <v>15290</v>
      </c>
      <c r="F3060">
        <f t="shared" si="95"/>
        <v>29.527777777777775</v>
      </c>
    </row>
    <row r="3061" spans="1:6">
      <c r="A3061">
        <v>0</v>
      </c>
      <c r="B3061">
        <v>2</v>
      </c>
      <c r="C3061">
        <v>109.4</v>
      </c>
      <c r="D3061">
        <f t="shared" si="94"/>
        <v>15295</v>
      </c>
      <c r="F3061">
        <f t="shared" si="95"/>
        <v>30.388888888888889</v>
      </c>
    </row>
    <row r="3062" spans="1:6">
      <c r="A3062">
        <v>0</v>
      </c>
      <c r="B3062">
        <v>2</v>
      </c>
      <c r="C3062">
        <v>114.6</v>
      </c>
      <c r="D3062">
        <f t="shared" si="94"/>
        <v>15300</v>
      </c>
      <c r="F3062">
        <f t="shared" si="95"/>
        <v>31.833333333333332</v>
      </c>
    </row>
    <row r="3063" spans="1:6">
      <c r="A3063">
        <v>0</v>
      </c>
      <c r="B3063">
        <v>2</v>
      </c>
      <c r="C3063">
        <v>112.3</v>
      </c>
      <c r="D3063">
        <f t="shared" si="94"/>
        <v>15305</v>
      </c>
      <c r="F3063">
        <f t="shared" si="95"/>
        <v>31.194444444444443</v>
      </c>
    </row>
    <row r="3064" spans="1:6">
      <c r="A3064">
        <v>0</v>
      </c>
      <c r="B3064">
        <v>2</v>
      </c>
      <c r="C3064">
        <v>110.1</v>
      </c>
      <c r="D3064">
        <f t="shared" si="94"/>
        <v>15310</v>
      </c>
      <c r="F3064">
        <f t="shared" si="95"/>
        <v>30.583333333333332</v>
      </c>
    </row>
    <row r="3065" spans="1:6">
      <c r="A3065">
        <v>0</v>
      </c>
      <c r="B3065">
        <v>2</v>
      </c>
      <c r="C3065">
        <v>107.4</v>
      </c>
      <c r="D3065">
        <f t="shared" si="94"/>
        <v>15315</v>
      </c>
      <c r="F3065">
        <f t="shared" si="95"/>
        <v>29.833333333333336</v>
      </c>
    </row>
    <row r="3066" spans="1:6">
      <c r="A3066">
        <v>0</v>
      </c>
      <c r="B3066">
        <v>2.1</v>
      </c>
      <c r="C3066">
        <v>104.3</v>
      </c>
      <c r="D3066">
        <f t="shared" si="94"/>
        <v>15320</v>
      </c>
      <c r="F3066">
        <f t="shared" si="95"/>
        <v>28.972222222222221</v>
      </c>
    </row>
    <row r="3067" spans="1:6">
      <c r="A3067">
        <v>0</v>
      </c>
      <c r="B3067">
        <v>3</v>
      </c>
      <c r="C3067">
        <v>103.8</v>
      </c>
      <c r="D3067">
        <f t="shared" si="94"/>
        <v>15325</v>
      </c>
      <c r="F3067">
        <f t="shared" si="95"/>
        <v>28.833333333333332</v>
      </c>
    </row>
    <row r="3068" spans="1:6">
      <c r="A3068">
        <v>0</v>
      </c>
      <c r="B3068">
        <v>3</v>
      </c>
      <c r="C3068">
        <v>136.19999999999999</v>
      </c>
      <c r="D3068">
        <f t="shared" si="94"/>
        <v>15330</v>
      </c>
      <c r="F3068">
        <f t="shared" si="95"/>
        <v>37.833333333333329</v>
      </c>
    </row>
    <row r="3069" spans="1:6">
      <c r="A3069">
        <v>0</v>
      </c>
      <c r="B3069">
        <v>3</v>
      </c>
      <c r="C3069">
        <v>135.80000000000001</v>
      </c>
      <c r="D3069">
        <f t="shared" si="94"/>
        <v>15335</v>
      </c>
      <c r="F3069">
        <f t="shared" si="95"/>
        <v>37.722222222222221</v>
      </c>
    </row>
    <row r="3070" spans="1:6">
      <c r="A3070">
        <v>0</v>
      </c>
      <c r="B3070">
        <v>3</v>
      </c>
      <c r="C3070">
        <v>139.30000000000001</v>
      </c>
      <c r="D3070">
        <f t="shared" si="94"/>
        <v>15340</v>
      </c>
      <c r="F3070">
        <f t="shared" si="95"/>
        <v>38.69444444444445</v>
      </c>
    </row>
    <row r="3071" spans="1:6">
      <c r="A3071">
        <v>0</v>
      </c>
      <c r="B3071">
        <v>3</v>
      </c>
      <c r="C3071">
        <v>141.9</v>
      </c>
      <c r="D3071">
        <f t="shared" si="94"/>
        <v>15345</v>
      </c>
      <c r="F3071">
        <f t="shared" si="95"/>
        <v>39.416666666666664</v>
      </c>
    </row>
    <row r="3072" spans="1:6">
      <c r="A3072">
        <v>0</v>
      </c>
      <c r="B3072">
        <v>3</v>
      </c>
      <c r="C3072">
        <v>144.1</v>
      </c>
      <c r="D3072">
        <f t="shared" si="94"/>
        <v>15350</v>
      </c>
      <c r="F3072">
        <f t="shared" si="95"/>
        <v>40.027777777777779</v>
      </c>
    </row>
    <row r="3073" spans="1:6">
      <c r="A3073">
        <v>0</v>
      </c>
      <c r="B3073">
        <v>3</v>
      </c>
      <c r="C3073">
        <v>145.9</v>
      </c>
      <c r="D3073">
        <f t="shared" si="94"/>
        <v>15355</v>
      </c>
      <c r="F3073">
        <f t="shared" si="95"/>
        <v>40.527777777777779</v>
      </c>
    </row>
    <row r="3074" spans="1:6">
      <c r="A3074">
        <v>0</v>
      </c>
      <c r="B3074">
        <v>3</v>
      </c>
      <c r="C3074">
        <v>149.1</v>
      </c>
      <c r="D3074">
        <f t="shared" si="94"/>
        <v>15360</v>
      </c>
      <c r="F3074">
        <f t="shared" si="95"/>
        <v>41.416666666666664</v>
      </c>
    </row>
    <row r="3075" spans="1:6">
      <c r="A3075">
        <v>0</v>
      </c>
      <c r="B3075">
        <v>3</v>
      </c>
      <c r="C3075">
        <v>151.30000000000001</v>
      </c>
      <c r="D3075">
        <f t="shared" ref="D3075:D3138" si="96">(ROW()-2)*5</f>
        <v>15365</v>
      </c>
      <c r="F3075">
        <f t="shared" ref="F3075:F3138" si="97">C3075/3.6</f>
        <v>42.027777777777779</v>
      </c>
    </row>
    <row r="3076" spans="1:6">
      <c r="A3076">
        <v>0</v>
      </c>
      <c r="B3076">
        <v>3</v>
      </c>
      <c r="C3076">
        <v>152.80000000000001</v>
      </c>
      <c r="D3076">
        <f t="shared" si="96"/>
        <v>15370</v>
      </c>
      <c r="F3076">
        <f t="shared" si="97"/>
        <v>42.44444444444445</v>
      </c>
    </row>
    <row r="3077" spans="1:6">
      <c r="A3077">
        <v>0</v>
      </c>
      <c r="B3077">
        <v>3</v>
      </c>
      <c r="C3077">
        <v>155</v>
      </c>
      <c r="D3077">
        <f t="shared" si="96"/>
        <v>15375</v>
      </c>
      <c r="F3077">
        <f t="shared" si="97"/>
        <v>43.055555555555557</v>
      </c>
    </row>
    <row r="3078" spans="1:6">
      <c r="A3078">
        <v>0</v>
      </c>
      <c r="B3078">
        <v>3</v>
      </c>
      <c r="C3078">
        <v>156.19999999999999</v>
      </c>
      <c r="D3078">
        <f t="shared" si="96"/>
        <v>15380</v>
      </c>
      <c r="F3078">
        <f t="shared" si="97"/>
        <v>43.388888888888886</v>
      </c>
    </row>
    <row r="3079" spans="1:6">
      <c r="A3079">
        <v>0</v>
      </c>
      <c r="B3079">
        <v>3</v>
      </c>
      <c r="C3079">
        <v>158.5</v>
      </c>
      <c r="D3079">
        <f t="shared" si="96"/>
        <v>15385</v>
      </c>
      <c r="F3079">
        <f t="shared" si="97"/>
        <v>44.027777777777779</v>
      </c>
    </row>
    <row r="3080" spans="1:6">
      <c r="A3080">
        <v>0</v>
      </c>
      <c r="B3080">
        <v>3</v>
      </c>
      <c r="C3080">
        <v>159.4</v>
      </c>
      <c r="D3080">
        <f t="shared" si="96"/>
        <v>15390</v>
      </c>
      <c r="F3080">
        <f t="shared" si="97"/>
        <v>44.277777777777779</v>
      </c>
    </row>
    <row r="3081" spans="1:6">
      <c r="A3081">
        <v>0</v>
      </c>
      <c r="B3081">
        <v>3</v>
      </c>
      <c r="C3081">
        <v>162.5</v>
      </c>
      <c r="D3081">
        <f t="shared" si="96"/>
        <v>15395</v>
      </c>
      <c r="F3081">
        <f t="shared" si="97"/>
        <v>45.138888888888886</v>
      </c>
    </row>
    <row r="3082" spans="1:6">
      <c r="A3082">
        <v>0</v>
      </c>
      <c r="B3082">
        <v>3</v>
      </c>
      <c r="C3082">
        <v>162.4</v>
      </c>
      <c r="D3082">
        <f t="shared" si="96"/>
        <v>15400</v>
      </c>
      <c r="F3082">
        <f t="shared" si="97"/>
        <v>45.111111111111114</v>
      </c>
    </row>
    <row r="3083" spans="1:6">
      <c r="A3083">
        <v>0</v>
      </c>
      <c r="B3083">
        <v>3</v>
      </c>
      <c r="C3083">
        <v>164.6</v>
      </c>
      <c r="D3083">
        <f t="shared" si="96"/>
        <v>15405</v>
      </c>
      <c r="F3083">
        <f t="shared" si="97"/>
        <v>45.722222222222221</v>
      </c>
    </row>
    <row r="3084" spans="1:6">
      <c r="A3084">
        <v>0</v>
      </c>
      <c r="B3084">
        <v>3</v>
      </c>
      <c r="C3084">
        <v>165.5</v>
      </c>
      <c r="D3084">
        <f t="shared" si="96"/>
        <v>15410</v>
      </c>
      <c r="F3084">
        <f t="shared" si="97"/>
        <v>45.972222222222221</v>
      </c>
    </row>
    <row r="3085" spans="1:6">
      <c r="A3085">
        <v>0</v>
      </c>
      <c r="B3085">
        <v>3</v>
      </c>
      <c r="C3085">
        <v>166.6</v>
      </c>
      <c r="D3085">
        <f t="shared" si="96"/>
        <v>15415</v>
      </c>
      <c r="F3085">
        <f t="shared" si="97"/>
        <v>46.277777777777779</v>
      </c>
    </row>
    <row r="3086" spans="1:6">
      <c r="A3086">
        <v>0</v>
      </c>
      <c r="B3086">
        <v>3</v>
      </c>
      <c r="C3086">
        <v>166.1</v>
      </c>
      <c r="D3086">
        <f t="shared" si="96"/>
        <v>15420</v>
      </c>
      <c r="F3086">
        <f t="shared" si="97"/>
        <v>46.138888888888886</v>
      </c>
    </row>
    <row r="3087" spans="1:6">
      <c r="A3087">
        <v>0</v>
      </c>
      <c r="B3087">
        <v>3</v>
      </c>
      <c r="C3087">
        <v>166.2</v>
      </c>
      <c r="D3087">
        <f t="shared" si="96"/>
        <v>15425</v>
      </c>
      <c r="F3087">
        <f t="shared" si="97"/>
        <v>46.166666666666664</v>
      </c>
    </row>
    <row r="3088" spans="1:6">
      <c r="A3088">
        <v>7.1</v>
      </c>
      <c r="B3088">
        <v>3</v>
      </c>
      <c r="C3088">
        <v>164.9</v>
      </c>
      <c r="D3088">
        <f t="shared" si="96"/>
        <v>15430</v>
      </c>
      <c r="F3088">
        <f t="shared" si="97"/>
        <v>45.805555555555557</v>
      </c>
    </row>
    <row r="3089" spans="1:6">
      <c r="A3089">
        <v>12.5</v>
      </c>
      <c r="B3089">
        <v>3</v>
      </c>
      <c r="C3089">
        <v>161.6</v>
      </c>
      <c r="D3089">
        <f t="shared" si="96"/>
        <v>15435</v>
      </c>
      <c r="F3089">
        <f t="shared" si="97"/>
        <v>44.888888888888886</v>
      </c>
    </row>
    <row r="3090" spans="1:6">
      <c r="A3090">
        <v>10.7</v>
      </c>
      <c r="B3090">
        <v>3</v>
      </c>
      <c r="C3090">
        <v>159.9</v>
      </c>
      <c r="D3090">
        <f t="shared" si="96"/>
        <v>15440</v>
      </c>
      <c r="F3090">
        <f t="shared" si="97"/>
        <v>44.416666666666664</v>
      </c>
    </row>
    <row r="3091" spans="1:6">
      <c r="A3091">
        <v>5.3</v>
      </c>
      <c r="B3091">
        <v>3</v>
      </c>
      <c r="C3091">
        <v>157.80000000000001</v>
      </c>
      <c r="D3091">
        <f t="shared" si="96"/>
        <v>15445</v>
      </c>
      <c r="F3091">
        <f t="shared" si="97"/>
        <v>43.833333333333336</v>
      </c>
    </row>
    <row r="3092" spans="1:6">
      <c r="A3092">
        <v>14.3</v>
      </c>
      <c r="B3092">
        <v>2</v>
      </c>
      <c r="C3092">
        <v>155.19999999999999</v>
      </c>
      <c r="D3092">
        <f t="shared" si="96"/>
        <v>15450</v>
      </c>
      <c r="F3092">
        <f t="shared" si="97"/>
        <v>43.111111111111107</v>
      </c>
    </row>
    <row r="3093" spans="1:6">
      <c r="A3093">
        <v>12.5</v>
      </c>
      <c r="B3093">
        <v>2</v>
      </c>
      <c r="C3093">
        <v>153.1</v>
      </c>
      <c r="D3093">
        <f t="shared" si="96"/>
        <v>15455</v>
      </c>
      <c r="F3093">
        <f t="shared" si="97"/>
        <v>42.527777777777779</v>
      </c>
    </row>
    <row r="3094" spans="1:6">
      <c r="A3094">
        <v>7.1</v>
      </c>
      <c r="B3094">
        <v>2</v>
      </c>
      <c r="C3094">
        <v>151.6</v>
      </c>
      <c r="D3094">
        <f t="shared" si="96"/>
        <v>15460</v>
      </c>
      <c r="F3094">
        <f t="shared" si="97"/>
        <v>42.111111111111107</v>
      </c>
    </row>
    <row r="3095" spans="1:6">
      <c r="A3095">
        <v>7.1</v>
      </c>
      <c r="B3095">
        <v>2</v>
      </c>
      <c r="C3095">
        <v>149.4</v>
      </c>
      <c r="D3095">
        <f t="shared" si="96"/>
        <v>15465</v>
      </c>
      <c r="F3095">
        <f t="shared" si="97"/>
        <v>41.5</v>
      </c>
    </row>
    <row r="3096" spans="1:6">
      <c r="A3096">
        <v>7.1</v>
      </c>
      <c r="B3096">
        <v>2</v>
      </c>
      <c r="C3096">
        <v>147.1</v>
      </c>
      <c r="D3096">
        <f t="shared" si="96"/>
        <v>15470</v>
      </c>
      <c r="F3096">
        <f t="shared" si="97"/>
        <v>40.861111111111107</v>
      </c>
    </row>
    <row r="3097" spans="1:6">
      <c r="A3097">
        <v>7.1</v>
      </c>
      <c r="B3097">
        <v>2</v>
      </c>
      <c r="C3097">
        <v>144.6</v>
      </c>
      <c r="D3097">
        <f t="shared" si="96"/>
        <v>15475</v>
      </c>
      <c r="F3097">
        <f t="shared" si="97"/>
        <v>40.166666666666664</v>
      </c>
    </row>
    <row r="3098" spans="1:6">
      <c r="A3098">
        <v>19.600000000000001</v>
      </c>
      <c r="B3098">
        <v>2</v>
      </c>
      <c r="C3098">
        <v>141.30000000000001</v>
      </c>
      <c r="D3098">
        <f t="shared" si="96"/>
        <v>15480</v>
      </c>
      <c r="F3098">
        <f t="shared" si="97"/>
        <v>39.25</v>
      </c>
    </row>
    <row r="3099" spans="1:6">
      <c r="A3099">
        <v>24.9</v>
      </c>
      <c r="B3099">
        <v>2</v>
      </c>
      <c r="C3099">
        <v>137.1</v>
      </c>
      <c r="D3099">
        <f t="shared" si="96"/>
        <v>15485</v>
      </c>
      <c r="F3099">
        <f t="shared" si="97"/>
        <v>38.083333333333329</v>
      </c>
    </row>
    <row r="3100" spans="1:6">
      <c r="A3100">
        <v>26.7</v>
      </c>
      <c r="B3100">
        <v>2</v>
      </c>
      <c r="C3100">
        <v>134.69999999999999</v>
      </c>
      <c r="D3100">
        <f t="shared" si="96"/>
        <v>15490</v>
      </c>
      <c r="F3100">
        <f t="shared" si="97"/>
        <v>37.416666666666664</v>
      </c>
    </row>
    <row r="3101" spans="1:6">
      <c r="A3101">
        <v>29</v>
      </c>
      <c r="B3101">
        <v>2</v>
      </c>
      <c r="C3101">
        <v>128.30000000000001</v>
      </c>
      <c r="D3101">
        <f t="shared" si="96"/>
        <v>15495</v>
      </c>
      <c r="F3101">
        <f t="shared" si="97"/>
        <v>35.638888888888893</v>
      </c>
    </row>
    <row r="3102" spans="1:6">
      <c r="A3102">
        <v>19.600000000000001</v>
      </c>
      <c r="B3102">
        <v>2</v>
      </c>
      <c r="C3102">
        <v>126.4</v>
      </c>
      <c r="D3102">
        <f t="shared" si="96"/>
        <v>15500</v>
      </c>
      <c r="F3102">
        <f t="shared" si="97"/>
        <v>35.111111111111114</v>
      </c>
    </row>
    <row r="3103" spans="1:6">
      <c r="A3103">
        <v>19.600000000000001</v>
      </c>
      <c r="B3103">
        <v>2</v>
      </c>
      <c r="C3103">
        <v>124</v>
      </c>
      <c r="D3103">
        <f t="shared" si="96"/>
        <v>15505</v>
      </c>
      <c r="F3103">
        <f t="shared" si="97"/>
        <v>34.444444444444443</v>
      </c>
    </row>
    <row r="3104" spans="1:6">
      <c r="A3104">
        <v>21.4</v>
      </c>
      <c r="B3104">
        <v>2</v>
      </c>
      <c r="C3104">
        <v>119.9</v>
      </c>
      <c r="D3104">
        <f t="shared" si="96"/>
        <v>15510</v>
      </c>
      <c r="F3104">
        <f t="shared" si="97"/>
        <v>33.305555555555557</v>
      </c>
    </row>
    <row r="3105" spans="1:6">
      <c r="A3105">
        <v>10.7</v>
      </c>
      <c r="B3105">
        <v>2</v>
      </c>
      <c r="C3105">
        <v>116.6</v>
      </c>
      <c r="D3105">
        <f t="shared" si="96"/>
        <v>15515</v>
      </c>
      <c r="F3105">
        <f t="shared" si="97"/>
        <v>32.388888888888886</v>
      </c>
    </row>
    <row r="3106" spans="1:6">
      <c r="A3106">
        <v>7.1</v>
      </c>
      <c r="B3106">
        <v>2</v>
      </c>
      <c r="C3106">
        <v>114.8</v>
      </c>
      <c r="D3106">
        <f t="shared" si="96"/>
        <v>15520</v>
      </c>
      <c r="F3106">
        <f t="shared" si="97"/>
        <v>31.888888888888886</v>
      </c>
    </row>
    <row r="3107" spans="1:6">
      <c r="A3107">
        <v>16</v>
      </c>
      <c r="B3107">
        <v>2</v>
      </c>
      <c r="C3107">
        <v>111.2</v>
      </c>
      <c r="D3107">
        <f t="shared" si="96"/>
        <v>15525</v>
      </c>
      <c r="F3107">
        <f t="shared" si="97"/>
        <v>30.888888888888889</v>
      </c>
    </row>
    <row r="3108" spans="1:6">
      <c r="A3108">
        <v>12.5</v>
      </c>
      <c r="B3108">
        <v>2</v>
      </c>
      <c r="C3108">
        <v>108.1</v>
      </c>
      <c r="D3108">
        <f t="shared" si="96"/>
        <v>15530</v>
      </c>
      <c r="F3108">
        <f t="shared" si="97"/>
        <v>30.027777777777775</v>
      </c>
    </row>
    <row r="3109" spans="1:6">
      <c r="A3109">
        <v>16</v>
      </c>
      <c r="B3109">
        <v>2</v>
      </c>
      <c r="C3109">
        <v>105.5</v>
      </c>
      <c r="D3109">
        <f t="shared" si="96"/>
        <v>15535</v>
      </c>
      <c r="F3109">
        <f t="shared" si="97"/>
        <v>29.305555555555554</v>
      </c>
    </row>
    <row r="3110" spans="1:6">
      <c r="A3110">
        <v>12.5</v>
      </c>
      <c r="B3110">
        <v>2</v>
      </c>
      <c r="C3110">
        <v>101.8</v>
      </c>
      <c r="D3110">
        <f t="shared" si="96"/>
        <v>15540</v>
      </c>
      <c r="F3110">
        <f t="shared" si="97"/>
        <v>28.277777777777775</v>
      </c>
    </row>
    <row r="3111" spans="1:6">
      <c r="A3111">
        <v>17.8</v>
      </c>
      <c r="B3111">
        <v>2</v>
      </c>
      <c r="C3111">
        <v>98.6</v>
      </c>
      <c r="D3111">
        <f t="shared" si="96"/>
        <v>15545</v>
      </c>
      <c r="F3111">
        <f t="shared" si="97"/>
        <v>27.388888888888886</v>
      </c>
    </row>
    <row r="3112" spans="1:6">
      <c r="A3112">
        <v>16</v>
      </c>
      <c r="B3112">
        <v>2</v>
      </c>
      <c r="C3112">
        <v>95.5</v>
      </c>
      <c r="D3112">
        <f t="shared" si="96"/>
        <v>15550</v>
      </c>
      <c r="F3112">
        <f t="shared" si="97"/>
        <v>26.527777777777779</v>
      </c>
    </row>
    <row r="3113" spans="1:6">
      <c r="A3113">
        <v>19.600000000000001</v>
      </c>
      <c r="B3113">
        <v>2</v>
      </c>
      <c r="C3113">
        <v>92.2</v>
      </c>
      <c r="D3113">
        <f t="shared" si="96"/>
        <v>15555</v>
      </c>
      <c r="F3113">
        <f t="shared" si="97"/>
        <v>25.611111111111111</v>
      </c>
    </row>
    <row r="3114" spans="1:6">
      <c r="A3114">
        <v>19.600000000000001</v>
      </c>
      <c r="B3114">
        <v>2</v>
      </c>
      <c r="C3114">
        <v>88.5</v>
      </c>
      <c r="D3114">
        <f t="shared" si="96"/>
        <v>15560</v>
      </c>
      <c r="F3114">
        <f t="shared" si="97"/>
        <v>24.583333333333332</v>
      </c>
    </row>
    <row r="3115" spans="1:6">
      <c r="A3115">
        <v>17.8</v>
      </c>
      <c r="B3115">
        <v>2</v>
      </c>
      <c r="C3115">
        <v>84.1</v>
      </c>
      <c r="D3115">
        <f t="shared" si="96"/>
        <v>15565</v>
      </c>
      <c r="F3115">
        <f t="shared" si="97"/>
        <v>23.361111111111111</v>
      </c>
    </row>
    <row r="3116" spans="1:6">
      <c r="A3116">
        <v>14.3</v>
      </c>
      <c r="B3116">
        <v>2</v>
      </c>
      <c r="C3116">
        <v>80.599999999999994</v>
      </c>
      <c r="D3116">
        <f t="shared" si="96"/>
        <v>15570</v>
      </c>
      <c r="F3116">
        <f t="shared" si="97"/>
        <v>22.388888888888886</v>
      </c>
    </row>
    <row r="3117" spans="1:6">
      <c r="A3117">
        <v>16</v>
      </c>
      <c r="B3117">
        <v>2</v>
      </c>
      <c r="C3117">
        <v>76.099999999999994</v>
      </c>
      <c r="D3117">
        <f t="shared" si="96"/>
        <v>15575</v>
      </c>
      <c r="F3117">
        <f t="shared" si="97"/>
        <v>21.138888888888886</v>
      </c>
    </row>
    <row r="3118" spans="1:6">
      <c r="A3118">
        <v>16</v>
      </c>
      <c r="B3118">
        <v>2</v>
      </c>
      <c r="C3118">
        <v>72.400000000000006</v>
      </c>
      <c r="D3118">
        <f t="shared" si="96"/>
        <v>15580</v>
      </c>
      <c r="F3118">
        <f t="shared" si="97"/>
        <v>20.111111111111111</v>
      </c>
    </row>
    <row r="3119" spans="1:6">
      <c r="A3119">
        <v>16</v>
      </c>
      <c r="B3119">
        <v>2</v>
      </c>
      <c r="C3119">
        <v>68.400000000000006</v>
      </c>
      <c r="D3119">
        <f t="shared" si="96"/>
        <v>15585</v>
      </c>
      <c r="F3119">
        <f t="shared" si="97"/>
        <v>19</v>
      </c>
    </row>
    <row r="3120" spans="1:6">
      <c r="A3120">
        <v>12.5</v>
      </c>
      <c r="B3120">
        <v>2</v>
      </c>
      <c r="C3120">
        <v>64.8</v>
      </c>
      <c r="D3120">
        <f t="shared" si="96"/>
        <v>15590</v>
      </c>
      <c r="F3120">
        <f t="shared" si="97"/>
        <v>18</v>
      </c>
    </row>
    <row r="3121" spans="1:6">
      <c r="A3121">
        <v>10.7</v>
      </c>
      <c r="B3121">
        <v>2</v>
      </c>
      <c r="C3121">
        <v>61.4</v>
      </c>
      <c r="D3121">
        <f t="shared" si="96"/>
        <v>15595</v>
      </c>
      <c r="F3121">
        <f t="shared" si="97"/>
        <v>17.055555555555554</v>
      </c>
    </row>
    <row r="3122" spans="1:6">
      <c r="A3122">
        <v>0</v>
      </c>
      <c r="B3122">
        <v>2</v>
      </c>
      <c r="C3122">
        <v>58.9</v>
      </c>
      <c r="D3122">
        <f t="shared" si="96"/>
        <v>15600</v>
      </c>
      <c r="F3122">
        <f t="shared" si="97"/>
        <v>16.361111111111111</v>
      </c>
    </row>
    <row r="3123" spans="1:6">
      <c r="A3123">
        <v>0</v>
      </c>
      <c r="B3123">
        <v>2</v>
      </c>
      <c r="C3123">
        <v>56.5</v>
      </c>
      <c r="D3123">
        <f t="shared" si="96"/>
        <v>15605</v>
      </c>
      <c r="F3123">
        <f t="shared" si="97"/>
        <v>15.694444444444445</v>
      </c>
    </row>
    <row r="3124" spans="1:6">
      <c r="A3124">
        <v>0</v>
      </c>
      <c r="B3124">
        <v>2</v>
      </c>
      <c r="C3124">
        <v>56.8</v>
      </c>
      <c r="D3124">
        <f t="shared" si="96"/>
        <v>15610</v>
      </c>
      <c r="F3124">
        <f t="shared" si="97"/>
        <v>15.777777777777777</v>
      </c>
    </row>
    <row r="3125" spans="1:6">
      <c r="A3125">
        <v>0</v>
      </c>
      <c r="B3125">
        <v>2</v>
      </c>
      <c r="C3125">
        <v>58.4</v>
      </c>
      <c r="D3125">
        <f t="shared" si="96"/>
        <v>15615</v>
      </c>
      <c r="F3125">
        <f t="shared" si="97"/>
        <v>16.222222222222221</v>
      </c>
    </row>
    <row r="3126" spans="1:6">
      <c r="A3126">
        <v>0</v>
      </c>
      <c r="B3126">
        <v>2</v>
      </c>
      <c r="C3126">
        <v>61.1</v>
      </c>
      <c r="D3126">
        <f t="shared" si="96"/>
        <v>15620</v>
      </c>
      <c r="F3126">
        <f t="shared" si="97"/>
        <v>16.972222222222221</v>
      </c>
    </row>
    <row r="3127" spans="1:6">
      <c r="A3127">
        <v>0</v>
      </c>
      <c r="B3127">
        <v>2</v>
      </c>
      <c r="C3127">
        <v>63.9</v>
      </c>
      <c r="D3127">
        <f t="shared" si="96"/>
        <v>15625</v>
      </c>
      <c r="F3127">
        <f t="shared" si="97"/>
        <v>17.75</v>
      </c>
    </row>
    <row r="3128" spans="1:6">
      <c r="A3128">
        <v>0</v>
      </c>
      <c r="B3128">
        <v>2</v>
      </c>
      <c r="C3128">
        <v>66.599999999999994</v>
      </c>
      <c r="D3128">
        <f t="shared" si="96"/>
        <v>15630</v>
      </c>
      <c r="F3128">
        <f t="shared" si="97"/>
        <v>18.499999999999996</v>
      </c>
    </row>
    <row r="3129" spans="1:6">
      <c r="A3129">
        <v>0</v>
      </c>
      <c r="B3129">
        <v>2</v>
      </c>
      <c r="C3129">
        <v>69.599999999999994</v>
      </c>
      <c r="D3129">
        <f t="shared" si="96"/>
        <v>15635</v>
      </c>
      <c r="F3129">
        <f t="shared" si="97"/>
        <v>19.333333333333332</v>
      </c>
    </row>
    <row r="3130" spans="1:6">
      <c r="A3130">
        <v>0</v>
      </c>
      <c r="B3130">
        <v>2</v>
      </c>
      <c r="C3130">
        <v>72.099999999999994</v>
      </c>
      <c r="D3130">
        <f t="shared" si="96"/>
        <v>15640</v>
      </c>
      <c r="F3130">
        <f t="shared" si="97"/>
        <v>20.027777777777775</v>
      </c>
    </row>
    <row r="3131" spans="1:6">
      <c r="A3131">
        <v>0</v>
      </c>
      <c r="B3131">
        <v>2</v>
      </c>
      <c r="C3131">
        <v>75.400000000000006</v>
      </c>
      <c r="D3131">
        <f t="shared" si="96"/>
        <v>15645</v>
      </c>
      <c r="F3131">
        <f t="shared" si="97"/>
        <v>20.944444444444446</v>
      </c>
    </row>
    <row r="3132" spans="1:6">
      <c r="A3132">
        <v>0</v>
      </c>
      <c r="B3132">
        <v>2</v>
      </c>
      <c r="C3132">
        <v>79.400000000000006</v>
      </c>
      <c r="D3132">
        <f t="shared" si="96"/>
        <v>15650</v>
      </c>
      <c r="F3132">
        <f t="shared" si="97"/>
        <v>22.055555555555557</v>
      </c>
    </row>
    <row r="3133" spans="1:6">
      <c r="A3133">
        <v>0</v>
      </c>
      <c r="B3133">
        <v>2</v>
      </c>
      <c r="C3133">
        <v>85.1</v>
      </c>
      <c r="D3133">
        <f t="shared" si="96"/>
        <v>15655</v>
      </c>
      <c r="F3133">
        <f t="shared" si="97"/>
        <v>23.638888888888886</v>
      </c>
    </row>
    <row r="3134" spans="1:6">
      <c r="A3134">
        <v>0</v>
      </c>
      <c r="B3134">
        <v>2</v>
      </c>
      <c r="C3134">
        <v>89.4</v>
      </c>
      <c r="D3134">
        <f t="shared" si="96"/>
        <v>15660</v>
      </c>
      <c r="F3134">
        <f t="shared" si="97"/>
        <v>24.833333333333336</v>
      </c>
    </row>
    <row r="3135" spans="1:6">
      <c r="A3135">
        <v>0</v>
      </c>
      <c r="B3135">
        <v>2</v>
      </c>
      <c r="C3135">
        <v>95.2</v>
      </c>
      <c r="D3135">
        <f t="shared" si="96"/>
        <v>15665</v>
      </c>
      <c r="F3135">
        <f t="shared" si="97"/>
        <v>26.444444444444443</v>
      </c>
    </row>
    <row r="3136" spans="1:6">
      <c r="A3136">
        <v>0</v>
      </c>
      <c r="B3136">
        <v>2</v>
      </c>
      <c r="C3136">
        <v>99.7</v>
      </c>
      <c r="D3136">
        <f t="shared" si="96"/>
        <v>15670</v>
      </c>
      <c r="F3136">
        <f t="shared" si="97"/>
        <v>27.694444444444443</v>
      </c>
    </row>
    <row r="3137" spans="1:6">
      <c r="A3137">
        <v>0</v>
      </c>
      <c r="B3137">
        <v>2</v>
      </c>
      <c r="C3137">
        <v>104.8</v>
      </c>
      <c r="D3137">
        <f t="shared" si="96"/>
        <v>15675</v>
      </c>
      <c r="F3137">
        <f t="shared" si="97"/>
        <v>29.111111111111111</v>
      </c>
    </row>
    <row r="3138" spans="1:6">
      <c r="A3138">
        <v>0</v>
      </c>
      <c r="B3138">
        <v>2</v>
      </c>
      <c r="C3138">
        <v>109.7</v>
      </c>
      <c r="D3138">
        <f t="shared" si="96"/>
        <v>15680</v>
      </c>
      <c r="F3138">
        <f t="shared" si="97"/>
        <v>30.472222222222221</v>
      </c>
    </row>
    <row r="3139" spans="1:6">
      <c r="A3139">
        <v>0</v>
      </c>
      <c r="B3139">
        <v>2</v>
      </c>
      <c r="C3139">
        <v>114.2</v>
      </c>
      <c r="D3139">
        <f t="shared" ref="D3139:D3202" si="98">(ROW()-2)*5</f>
        <v>15685</v>
      </c>
      <c r="F3139">
        <f t="shared" ref="F3139:F3202" si="99">C3139/3.6</f>
        <v>31.722222222222221</v>
      </c>
    </row>
    <row r="3140" spans="1:6">
      <c r="A3140">
        <v>0</v>
      </c>
      <c r="B3140">
        <v>2</v>
      </c>
      <c r="C3140">
        <v>117.8</v>
      </c>
      <c r="D3140">
        <f t="shared" si="98"/>
        <v>15690</v>
      </c>
      <c r="F3140">
        <f t="shared" si="99"/>
        <v>32.722222222222221</v>
      </c>
    </row>
    <row r="3141" spans="1:6">
      <c r="A3141">
        <v>0</v>
      </c>
      <c r="B3141">
        <v>2</v>
      </c>
      <c r="C3141">
        <v>122.2</v>
      </c>
      <c r="D3141">
        <f t="shared" si="98"/>
        <v>15695</v>
      </c>
      <c r="F3141">
        <f t="shared" si="99"/>
        <v>33.944444444444443</v>
      </c>
    </row>
    <row r="3142" spans="1:6">
      <c r="A3142">
        <v>0</v>
      </c>
      <c r="B3142">
        <v>2</v>
      </c>
      <c r="C3142">
        <v>125.1</v>
      </c>
      <c r="D3142">
        <f t="shared" si="98"/>
        <v>15700</v>
      </c>
      <c r="F3142">
        <f t="shared" si="99"/>
        <v>34.75</v>
      </c>
    </row>
    <row r="3143" spans="1:6">
      <c r="A3143">
        <v>0</v>
      </c>
      <c r="B3143">
        <v>2</v>
      </c>
      <c r="C3143">
        <v>130.19999999999999</v>
      </c>
      <c r="D3143">
        <f t="shared" si="98"/>
        <v>15705</v>
      </c>
      <c r="F3143">
        <f t="shared" si="99"/>
        <v>36.166666666666664</v>
      </c>
    </row>
    <row r="3144" spans="1:6">
      <c r="A3144">
        <v>0</v>
      </c>
      <c r="B3144">
        <v>2</v>
      </c>
      <c r="C3144">
        <v>133.4</v>
      </c>
      <c r="D3144">
        <f t="shared" si="98"/>
        <v>15710</v>
      </c>
      <c r="F3144">
        <f t="shared" si="99"/>
        <v>37.055555555555557</v>
      </c>
    </row>
    <row r="3145" spans="1:6">
      <c r="A3145">
        <v>0</v>
      </c>
      <c r="B3145">
        <v>2</v>
      </c>
      <c r="C3145">
        <v>131.69999999999999</v>
      </c>
      <c r="D3145">
        <f t="shared" si="98"/>
        <v>15715</v>
      </c>
      <c r="F3145">
        <f t="shared" si="99"/>
        <v>36.583333333333329</v>
      </c>
    </row>
    <row r="3146" spans="1:6">
      <c r="A3146">
        <v>0</v>
      </c>
      <c r="B3146">
        <v>2</v>
      </c>
      <c r="C3146">
        <v>129.80000000000001</v>
      </c>
      <c r="D3146">
        <f t="shared" si="98"/>
        <v>15720</v>
      </c>
      <c r="F3146">
        <f t="shared" si="99"/>
        <v>36.055555555555557</v>
      </c>
    </row>
    <row r="3147" spans="1:6">
      <c r="A3147">
        <v>0</v>
      </c>
      <c r="B3147">
        <v>2</v>
      </c>
      <c r="C3147">
        <v>127.8</v>
      </c>
      <c r="D3147">
        <f t="shared" si="98"/>
        <v>15725</v>
      </c>
      <c r="F3147">
        <f t="shared" si="99"/>
        <v>35.5</v>
      </c>
    </row>
    <row r="3148" spans="1:6">
      <c r="A3148">
        <v>0</v>
      </c>
      <c r="B3148">
        <v>3</v>
      </c>
      <c r="C3148">
        <v>125.4</v>
      </c>
      <c r="D3148">
        <f t="shared" si="98"/>
        <v>15730</v>
      </c>
      <c r="F3148">
        <f t="shared" si="99"/>
        <v>34.833333333333336</v>
      </c>
    </row>
    <row r="3149" spans="1:6">
      <c r="A3149">
        <v>0</v>
      </c>
      <c r="B3149">
        <v>3</v>
      </c>
      <c r="C3149">
        <v>122.7</v>
      </c>
      <c r="D3149">
        <f t="shared" si="98"/>
        <v>15735</v>
      </c>
      <c r="F3149">
        <f t="shared" si="99"/>
        <v>34.083333333333336</v>
      </c>
    </row>
    <row r="3150" spans="1:6">
      <c r="A3150">
        <v>0</v>
      </c>
      <c r="B3150">
        <v>3</v>
      </c>
      <c r="C3150">
        <v>155.9</v>
      </c>
      <c r="D3150">
        <f t="shared" si="98"/>
        <v>15740</v>
      </c>
      <c r="F3150">
        <f t="shared" si="99"/>
        <v>43.305555555555557</v>
      </c>
    </row>
    <row r="3151" spans="1:6">
      <c r="A3151">
        <v>0</v>
      </c>
      <c r="B3151">
        <v>3</v>
      </c>
      <c r="C3151">
        <v>155.6</v>
      </c>
      <c r="D3151">
        <f t="shared" si="98"/>
        <v>15745</v>
      </c>
      <c r="F3151">
        <f t="shared" si="99"/>
        <v>43.222222222222221</v>
      </c>
    </row>
    <row r="3152" spans="1:6">
      <c r="A3152">
        <v>0</v>
      </c>
      <c r="B3152">
        <v>3</v>
      </c>
      <c r="C3152">
        <v>156</v>
      </c>
      <c r="D3152">
        <f t="shared" si="98"/>
        <v>15750</v>
      </c>
      <c r="F3152">
        <f t="shared" si="99"/>
        <v>43.333333333333336</v>
      </c>
    </row>
    <row r="3153" spans="1:6">
      <c r="A3153">
        <v>0</v>
      </c>
      <c r="B3153">
        <v>3</v>
      </c>
      <c r="C3153">
        <v>158.80000000000001</v>
      </c>
      <c r="D3153">
        <f t="shared" si="98"/>
        <v>15755</v>
      </c>
      <c r="F3153">
        <f t="shared" si="99"/>
        <v>44.111111111111114</v>
      </c>
    </row>
    <row r="3154" spans="1:6">
      <c r="A3154">
        <v>0</v>
      </c>
      <c r="B3154">
        <v>3</v>
      </c>
      <c r="C3154">
        <v>164.2</v>
      </c>
      <c r="D3154">
        <f t="shared" si="98"/>
        <v>15760</v>
      </c>
      <c r="F3154">
        <f t="shared" si="99"/>
        <v>45.611111111111107</v>
      </c>
    </row>
    <row r="3155" spans="1:6">
      <c r="A3155">
        <v>0</v>
      </c>
      <c r="B3155">
        <v>3</v>
      </c>
      <c r="C3155">
        <v>166.9</v>
      </c>
      <c r="D3155">
        <f t="shared" si="98"/>
        <v>15765</v>
      </c>
      <c r="F3155">
        <f t="shared" si="99"/>
        <v>46.361111111111114</v>
      </c>
    </row>
    <row r="3156" spans="1:6">
      <c r="A3156">
        <v>0</v>
      </c>
      <c r="B3156">
        <v>3</v>
      </c>
      <c r="C3156">
        <v>170.4</v>
      </c>
      <c r="D3156">
        <f t="shared" si="98"/>
        <v>15770</v>
      </c>
      <c r="F3156">
        <f t="shared" si="99"/>
        <v>47.333333333333336</v>
      </c>
    </row>
    <row r="3157" spans="1:6">
      <c r="A3157">
        <v>0</v>
      </c>
      <c r="B3157">
        <v>3</v>
      </c>
      <c r="C3157">
        <v>170.4</v>
      </c>
      <c r="D3157">
        <f t="shared" si="98"/>
        <v>15775</v>
      </c>
      <c r="F3157">
        <f t="shared" si="99"/>
        <v>47.333333333333336</v>
      </c>
    </row>
    <row r="3158" spans="1:6">
      <c r="A3158">
        <v>0</v>
      </c>
      <c r="B3158">
        <v>3</v>
      </c>
      <c r="C3158">
        <v>172.3</v>
      </c>
      <c r="D3158">
        <f t="shared" si="98"/>
        <v>15780</v>
      </c>
      <c r="F3158">
        <f t="shared" si="99"/>
        <v>47.861111111111114</v>
      </c>
    </row>
    <row r="3159" spans="1:6">
      <c r="A3159">
        <v>0</v>
      </c>
      <c r="B3159">
        <v>3</v>
      </c>
      <c r="C3159">
        <v>175.6</v>
      </c>
      <c r="D3159">
        <f t="shared" si="98"/>
        <v>15785</v>
      </c>
      <c r="F3159">
        <f t="shared" si="99"/>
        <v>48.777777777777771</v>
      </c>
    </row>
    <row r="3160" spans="1:6">
      <c r="A3160">
        <v>0</v>
      </c>
      <c r="B3160">
        <v>3</v>
      </c>
      <c r="C3160">
        <v>177.9</v>
      </c>
      <c r="D3160">
        <f t="shared" si="98"/>
        <v>15790</v>
      </c>
      <c r="F3160">
        <f t="shared" si="99"/>
        <v>49.416666666666664</v>
      </c>
    </row>
    <row r="3161" spans="1:6">
      <c r="A3161">
        <v>0</v>
      </c>
      <c r="B3161">
        <v>3</v>
      </c>
      <c r="C3161">
        <v>178.3</v>
      </c>
      <c r="D3161">
        <f t="shared" si="98"/>
        <v>15795</v>
      </c>
      <c r="F3161">
        <f t="shared" si="99"/>
        <v>49.527777777777779</v>
      </c>
    </row>
    <row r="3162" spans="1:6">
      <c r="A3162">
        <v>0</v>
      </c>
      <c r="B3162">
        <v>3</v>
      </c>
      <c r="C3162">
        <v>179.1</v>
      </c>
      <c r="D3162">
        <f t="shared" si="98"/>
        <v>15800</v>
      </c>
      <c r="F3162">
        <f t="shared" si="99"/>
        <v>49.75</v>
      </c>
    </row>
    <row r="3163" spans="1:6">
      <c r="A3163">
        <v>0</v>
      </c>
      <c r="B3163">
        <v>3</v>
      </c>
      <c r="C3163">
        <v>181.7</v>
      </c>
      <c r="D3163">
        <f t="shared" si="98"/>
        <v>15805</v>
      </c>
      <c r="F3163">
        <f t="shared" si="99"/>
        <v>50.472222222222214</v>
      </c>
    </row>
    <row r="3164" spans="1:6">
      <c r="A3164">
        <v>0</v>
      </c>
      <c r="B3164">
        <v>3</v>
      </c>
      <c r="C3164">
        <v>184.2</v>
      </c>
      <c r="D3164">
        <f t="shared" si="98"/>
        <v>15810</v>
      </c>
      <c r="F3164">
        <f t="shared" si="99"/>
        <v>51.166666666666664</v>
      </c>
    </row>
    <row r="3165" spans="1:6">
      <c r="A3165">
        <v>0</v>
      </c>
      <c r="B3165">
        <v>3</v>
      </c>
      <c r="C3165">
        <v>189.1</v>
      </c>
      <c r="D3165">
        <f t="shared" si="98"/>
        <v>15815</v>
      </c>
      <c r="F3165">
        <f t="shared" si="99"/>
        <v>52.527777777777771</v>
      </c>
    </row>
    <row r="3166" spans="1:6">
      <c r="A3166">
        <v>0</v>
      </c>
      <c r="B3166">
        <v>3</v>
      </c>
      <c r="C3166">
        <v>190.3</v>
      </c>
      <c r="D3166">
        <f t="shared" si="98"/>
        <v>15820</v>
      </c>
      <c r="F3166">
        <f t="shared" si="99"/>
        <v>52.861111111111114</v>
      </c>
    </row>
    <row r="3167" spans="1:6">
      <c r="A3167">
        <v>0</v>
      </c>
      <c r="B3167">
        <v>3</v>
      </c>
      <c r="C3167">
        <v>191.6</v>
      </c>
      <c r="D3167">
        <f t="shared" si="98"/>
        <v>15825</v>
      </c>
      <c r="F3167">
        <f t="shared" si="99"/>
        <v>53.222222222222221</v>
      </c>
    </row>
    <row r="3168" spans="1:6">
      <c r="A3168">
        <v>0</v>
      </c>
      <c r="B3168">
        <v>3</v>
      </c>
      <c r="C3168">
        <v>192.6</v>
      </c>
      <c r="D3168">
        <f t="shared" si="98"/>
        <v>15830</v>
      </c>
      <c r="F3168">
        <f t="shared" si="99"/>
        <v>53.5</v>
      </c>
    </row>
    <row r="3169" spans="1:6">
      <c r="A3169">
        <v>0</v>
      </c>
      <c r="B3169">
        <v>3</v>
      </c>
      <c r="C3169">
        <v>193.3</v>
      </c>
      <c r="D3169">
        <f t="shared" si="98"/>
        <v>15835</v>
      </c>
      <c r="F3169">
        <f t="shared" si="99"/>
        <v>53.694444444444443</v>
      </c>
    </row>
    <row r="3170" spans="1:6">
      <c r="A3170">
        <v>0</v>
      </c>
      <c r="B3170">
        <v>4</v>
      </c>
      <c r="C3170">
        <v>194.3</v>
      </c>
      <c r="D3170">
        <f t="shared" si="98"/>
        <v>15840</v>
      </c>
      <c r="F3170">
        <f t="shared" si="99"/>
        <v>53.972222222222221</v>
      </c>
    </row>
    <row r="3171" spans="1:6">
      <c r="A3171">
        <v>0</v>
      </c>
      <c r="B3171">
        <v>4</v>
      </c>
      <c r="C3171">
        <v>193.6</v>
      </c>
      <c r="D3171">
        <f t="shared" si="98"/>
        <v>15845</v>
      </c>
      <c r="F3171">
        <f t="shared" si="99"/>
        <v>53.777777777777771</v>
      </c>
    </row>
    <row r="3172" spans="1:6">
      <c r="A3172">
        <v>0</v>
      </c>
      <c r="B3172">
        <v>4</v>
      </c>
      <c r="C3172">
        <v>195.3</v>
      </c>
      <c r="D3172">
        <f t="shared" si="98"/>
        <v>15850</v>
      </c>
      <c r="F3172">
        <f t="shared" si="99"/>
        <v>54.25</v>
      </c>
    </row>
    <row r="3173" spans="1:6">
      <c r="A3173">
        <v>0</v>
      </c>
      <c r="B3173">
        <v>4</v>
      </c>
      <c r="C3173">
        <v>196.6</v>
      </c>
      <c r="D3173">
        <f t="shared" si="98"/>
        <v>15855</v>
      </c>
      <c r="F3173">
        <f t="shared" si="99"/>
        <v>54.611111111111107</v>
      </c>
    </row>
    <row r="3174" spans="1:6">
      <c r="A3174">
        <v>0</v>
      </c>
      <c r="B3174">
        <v>4</v>
      </c>
      <c r="C3174">
        <v>197.3</v>
      </c>
      <c r="D3174">
        <f t="shared" si="98"/>
        <v>15860</v>
      </c>
      <c r="F3174">
        <f t="shared" si="99"/>
        <v>54.805555555555557</v>
      </c>
    </row>
    <row r="3175" spans="1:6">
      <c r="A3175">
        <v>0</v>
      </c>
      <c r="B3175">
        <v>4</v>
      </c>
      <c r="C3175">
        <v>198.6</v>
      </c>
      <c r="D3175">
        <f t="shared" si="98"/>
        <v>15865</v>
      </c>
      <c r="F3175">
        <f t="shared" si="99"/>
        <v>55.166666666666664</v>
      </c>
    </row>
    <row r="3176" spans="1:6">
      <c r="A3176">
        <v>0</v>
      </c>
      <c r="B3176">
        <v>4</v>
      </c>
      <c r="C3176">
        <v>200.6</v>
      </c>
      <c r="D3176">
        <f t="shared" si="98"/>
        <v>15870</v>
      </c>
      <c r="F3176">
        <f t="shared" si="99"/>
        <v>55.722222222222221</v>
      </c>
    </row>
    <row r="3177" spans="1:6">
      <c r="A3177">
        <v>0</v>
      </c>
      <c r="B3177">
        <v>4</v>
      </c>
      <c r="C3177">
        <v>203</v>
      </c>
      <c r="D3177">
        <f t="shared" si="98"/>
        <v>15875</v>
      </c>
      <c r="F3177">
        <f t="shared" si="99"/>
        <v>56.388888888888886</v>
      </c>
    </row>
    <row r="3178" spans="1:6">
      <c r="A3178">
        <v>0</v>
      </c>
      <c r="B3178">
        <v>4</v>
      </c>
      <c r="C3178">
        <v>204.4</v>
      </c>
      <c r="D3178">
        <f t="shared" si="98"/>
        <v>15880</v>
      </c>
      <c r="F3178">
        <f t="shared" si="99"/>
        <v>56.777777777777779</v>
      </c>
    </row>
    <row r="3179" spans="1:6">
      <c r="A3179">
        <v>0</v>
      </c>
      <c r="B3179">
        <v>4</v>
      </c>
      <c r="C3179">
        <v>204.9</v>
      </c>
      <c r="D3179">
        <f t="shared" si="98"/>
        <v>15885</v>
      </c>
      <c r="F3179">
        <f t="shared" si="99"/>
        <v>56.916666666666664</v>
      </c>
    </row>
    <row r="3180" spans="1:6">
      <c r="A3180">
        <v>0</v>
      </c>
      <c r="B3180">
        <v>4</v>
      </c>
      <c r="C3180">
        <v>206.1</v>
      </c>
      <c r="D3180">
        <f t="shared" si="98"/>
        <v>15890</v>
      </c>
      <c r="F3180">
        <f t="shared" si="99"/>
        <v>57.25</v>
      </c>
    </row>
    <row r="3181" spans="1:6">
      <c r="A3181">
        <v>0</v>
      </c>
      <c r="B3181">
        <v>4</v>
      </c>
      <c r="C3181">
        <v>207.2</v>
      </c>
      <c r="D3181">
        <f t="shared" si="98"/>
        <v>15895</v>
      </c>
      <c r="F3181">
        <f t="shared" si="99"/>
        <v>57.55555555555555</v>
      </c>
    </row>
    <row r="3182" spans="1:6">
      <c r="A3182">
        <v>0</v>
      </c>
      <c r="B3182">
        <v>4</v>
      </c>
      <c r="C3182">
        <v>208.5</v>
      </c>
      <c r="D3182">
        <f t="shared" si="98"/>
        <v>15900</v>
      </c>
      <c r="F3182">
        <f t="shared" si="99"/>
        <v>57.916666666666664</v>
      </c>
    </row>
    <row r="3183" spans="1:6">
      <c r="A3183">
        <v>0</v>
      </c>
      <c r="B3183">
        <v>4</v>
      </c>
      <c r="C3183">
        <v>209.5</v>
      </c>
      <c r="D3183">
        <f t="shared" si="98"/>
        <v>15905</v>
      </c>
      <c r="F3183">
        <f t="shared" si="99"/>
        <v>58.194444444444443</v>
      </c>
    </row>
    <row r="3184" spans="1:6">
      <c r="A3184">
        <v>0</v>
      </c>
      <c r="B3184">
        <v>4</v>
      </c>
      <c r="C3184">
        <v>210.2</v>
      </c>
      <c r="D3184">
        <f t="shared" si="98"/>
        <v>15910</v>
      </c>
      <c r="F3184">
        <f t="shared" si="99"/>
        <v>58.388888888888886</v>
      </c>
    </row>
    <row r="3185" spans="1:6">
      <c r="A3185">
        <v>0</v>
      </c>
      <c r="B3185">
        <v>4</v>
      </c>
      <c r="C3185">
        <v>211.3</v>
      </c>
      <c r="D3185">
        <f t="shared" si="98"/>
        <v>15915</v>
      </c>
      <c r="F3185">
        <f t="shared" si="99"/>
        <v>58.694444444444443</v>
      </c>
    </row>
    <row r="3186" spans="1:6">
      <c r="A3186">
        <v>0</v>
      </c>
      <c r="B3186">
        <v>4</v>
      </c>
      <c r="C3186">
        <v>211.8</v>
      </c>
      <c r="D3186">
        <f t="shared" si="98"/>
        <v>15920</v>
      </c>
      <c r="F3186">
        <f t="shared" si="99"/>
        <v>58.833333333333336</v>
      </c>
    </row>
    <row r="3187" spans="1:6">
      <c r="A3187">
        <v>0</v>
      </c>
      <c r="B3187">
        <v>4</v>
      </c>
      <c r="C3187">
        <v>212.8</v>
      </c>
      <c r="D3187">
        <f t="shared" si="98"/>
        <v>15925</v>
      </c>
      <c r="F3187">
        <f t="shared" si="99"/>
        <v>59.111111111111114</v>
      </c>
    </row>
    <row r="3188" spans="1:6">
      <c r="A3188">
        <v>0</v>
      </c>
      <c r="B3188">
        <v>4</v>
      </c>
      <c r="C3188">
        <v>213.4</v>
      </c>
      <c r="D3188">
        <f t="shared" si="98"/>
        <v>15930</v>
      </c>
      <c r="F3188">
        <f t="shared" si="99"/>
        <v>59.277777777777779</v>
      </c>
    </row>
    <row r="3189" spans="1:6">
      <c r="A3189">
        <v>0</v>
      </c>
      <c r="B3189">
        <v>4</v>
      </c>
      <c r="C3189">
        <v>214.4</v>
      </c>
      <c r="D3189">
        <f t="shared" si="98"/>
        <v>15935</v>
      </c>
      <c r="F3189">
        <f t="shared" si="99"/>
        <v>59.555555555555557</v>
      </c>
    </row>
    <row r="3190" spans="1:6">
      <c r="A3190">
        <v>0</v>
      </c>
      <c r="B3190">
        <v>4</v>
      </c>
      <c r="C3190">
        <v>215.6</v>
      </c>
      <c r="D3190">
        <f t="shared" si="98"/>
        <v>15940</v>
      </c>
      <c r="F3190">
        <f t="shared" si="99"/>
        <v>59.888888888888886</v>
      </c>
    </row>
    <row r="3191" spans="1:6">
      <c r="A3191">
        <v>0</v>
      </c>
      <c r="B3191">
        <v>4</v>
      </c>
      <c r="C3191">
        <v>218.1</v>
      </c>
      <c r="D3191">
        <f t="shared" si="98"/>
        <v>15945</v>
      </c>
      <c r="F3191">
        <f t="shared" si="99"/>
        <v>60.583333333333329</v>
      </c>
    </row>
    <row r="3192" spans="1:6">
      <c r="A3192">
        <v>0</v>
      </c>
      <c r="B3192">
        <v>4</v>
      </c>
      <c r="C3192">
        <v>218.7</v>
      </c>
      <c r="D3192">
        <f t="shared" si="98"/>
        <v>15950</v>
      </c>
      <c r="F3192">
        <f t="shared" si="99"/>
        <v>60.749999999999993</v>
      </c>
    </row>
    <row r="3193" spans="1:6">
      <c r="A3193">
        <v>0</v>
      </c>
      <c r="B3193">
        <v>4</v>
      </c>
      <c r="C3193">
        <v>217.4</v>
      </c>
      <c r="D3193">
        <f t="shared" si="98"/>
        <v>15955</v>
      </c>
      <c r="F3193">
        <f t="shared" si="99"/>
        <v>60.388888888888886</v>
      </c>
    </row>
    <row r="3194" spans="1:6">
      <c r="A3194">
        <v>5.3</v>
      </c>
      <c r="B3194">
        <v>4</v>
      </c>
      <c r="C3194">
        <v>216.3</v>
      </c>
      <c r="D3194">
        <f t="shared" si="98"/>
        <v>15960</v>
      </c>
      <c r="F3194">
        <f t="shared" si="99"/>
        <v>60.083333333333336</v>
      </c>
    </row>
    <row r="3195" spans="1:6">
      <c r="A3195">
        <v>8.9</v>
      </c>
      <c r="B3195">
        <v>4</v>
      </c>
      <c r="C3195">
        <v>214.5</v>
      </c>
      <c r="D3195">
        <f t="shared" si="98"/>
        <v>15965</v>
      </c>
      <c r="F3195">
        <f t="shared" si="99"/>
        <v>59.583333333333329</v>
      </c>
    </row>
    <row r="3196" spans="1:6">
      <c r="A3196">
        <v>8.9</v>
      </c>
      <c r="B3196">
        <v>4</v>
      </c>
      <c r="C3196">
        <v>212.3</v>
      </c>
      <c r="D3196">
        <f t="shared" si="98"/>
        <v>15970</v>
      </c>
      <c r="F3196">
        <f t="shared" si="99"/>
        <v>58.972222222222221</v>
      </c>
    </row>
    <row r="3197" spans="1:6">
      <c r="A3197">
        <v>16</v>
      </c>
      <c r="B3197">
        <v>4</v>
      </c>
      <c r="C3197">
        <v>210.4</v>
      </c>
      <c r="D3197">
        <f t="shared" si="98"/>
        <v>15975</v>
      </c>
      <c r="F3197">
        <f t="shared" si="99"/>
        <v>58.444444444444443</v>
      </c>
    </row>
    <row r="3198" spans="1:6">
      <c r="A3198">
        <v>19.600000000000001</v>
      </c>
      <c r="B3198">
        <v>4</v>
      </c>
      <c r="C3198">
        <v>207.9</v>
      </c>
      <c r="D3198">
        <f t="shared" si="98"/>
        <v>15980</v>
      </c>
      <c r="F3198">
        <f t="shared" si="99"/>
        <v>57.75</v>
      </c>
    </row>
    <row r="3199" spans="1:6">
      <c r="A3199">
        <v>23.2</v>
      </c>
      <c r="B3199">
        <v>3</v>
      </c>
      <c r="C3199">
        <v>205.8</v>
      </c>
      <c r="D3199">
        <f t="shared" si="98"/>
        <v>15985</v>
      </c>
      <c r="F3199">
        <f t="shared" si="99"/>
        <v>57.166666666666671</v>
      </c>
    </row>
    <row r="3200" spans="1:6">
      <c r="A3200">
        <v>24.9</v>
      </c>
      <c r="B3200">
        <v>3</v>
      </c>
      <c r="C3200">
        <v>203.3</v>
      </c>
      <c r="D3200">
        <f t="shared" si="98"/>
        <v>15990</v>
      </c>
      <c r="F3200">
        <f t="shared" si="99"/>
        <v>56.472222222222221</v>
      </c>
    </row>
    <row r="3201" spans="1:6">
      <c r="A3201">
        <v>32.5</v>
      </c>
      <c r="B3201">
        <v>3</v>
      </c>
      <c r="C3201">
        <v>200.9</v>
      </c>
      <c r="D3201">
        <f t="shared" si="98"/>
        <v>15995</v>
      </c>
      <c r="F3201">
        <f t="shared" si="99"/>
        <v>55.805555555555557</v>
      </c>
    </row>
    <row r="3202" spans="1:6">
      <c r="A3202">
        <v>32.5</v>
      </c>
      <c r="B3202">
        <v>3</v>
      </c>
      <c r="C3202">
        <v>198.1</v>
      </c>
      <c r="D3202">
        <f t="shared" si="98"/>
        <v>16000</v>
      </c>
      <c r="F3202">
        <f t="shared" si="99"/>
        <v>55.027777777777771</v>
      </c>
    </row>
    <row r="3203" spans="1:6">
      <c r="A3203">
        <v>30.7</v>
      </c>
      <c r="B3203">
        <v>3</v>
      </c>
      <c r="C3203">
        <v>195</v>
      </c>
      <c r="D3203">
        <f t="shared" ref="D3203:D3266" si="100">(ROW()-2)*5</f>
        <v>16005</v>
      </c>
      <c r="F3203">
        <f t="shared" ref="F3203:F3266" si="101">C3203/3.6</f>
        <v>54.166666666666664</v>
      </c>
    </row>
    <row r="3204" spans="1:6">
      <c r="A3204">
        <v>24.9</v>
      </c>
      <c r="B3204">
        <v>3</v>
      </c>
      <c r="C3204">
        <v>191.9</v>
      </c>
      <c r="D3204">
        <f t="shared" si="100"/>
        <v>16010</v>
      </c>
      <c r="F3204">
        <f t="shared" si="101"/>
        <v>53.305555555555557</v>
      </c>
    </row>
    <row r="3205" spans="1:6">
      <c r="A3205">
        <v>27.2</v>
      </c>
      <c r="B3205">
        <v>3</v>
      </c>
      <c r="C3205">
        <v>188.8</v>
      </c>
      <c r="D3205">
        <f t="shared" si="100"/>
        <v>16015</v>
      </c>
      <c r="F3205">
        <f t="shared" si="101"/>
        <v>52.444444444444443</v>
      </c>
    </row>
    <row r="3206" spans="1:6">
      <c r="A3206">
        <v>34.299999999999997</v>
      </c>
      <c r="B3206">
        <v>3</v>
      </c>
      <c r="C3206">
        <v>185.4</v>
      </c>
      <c r="D3206">
        <f t="shared" si="100"/>
        <v>16020</v>
      </c>
      <c r="F3206">
        <f t="shared" si="101"/>
        <v>51.5</v>
      </c>
    </row>
    <row r="3207" spans="1:6">
      <c r="A3207">
        <v>36.1</v>
      </c>
      <c r="B3207">
        <v>3</v>
      </c>
      <c r="C3207">
        <v>182.5</v>
      </c>
      <c r="D3207">
        <f t="shared" si="100"/>
        <v>16025</v>
      </c>
      <c r="F3207">
        <f t="shared" si="101"/>
        <v>50.694444444444443</v>
      </c>
    </row>
    <row r="3208" spans="1:6">
      <c r="A3208">
        <v>16</v>
      </c>
      <c r="B3208">
        <v>3</v>
      </c>
      <c r="C3208">
        <v>179.7</v>
      </c>
      <c r="D3208">
        <f t="shared" si="100"/>
        <v>16030</v>
      </c>
      <c r="F3208">
        <f t="shared" si="101"/>
        <v>49.916666666666664</v>
      </c>
    </row>
    <row r="3209" spans="1:6">
      <c r="A3209">
        <v>16</v>
      </c>
      <c r="B3209">
        <v>3</v>
      </c>
      <c r="C3209">
        <v>177.8</v>
      </c>
      <c r="D3209">
        <f t="shared" si="100"/>
        <v>16035</v>
      </c>
      <c r="F3209">
        <f t="shared" si="101"/>
        <v>49.388888888888893</v>
      </c>
    </row>
    <row r="3210" spans="1:6">
      <c r="A3210">
        <v>19.600000000000001</v>
      </c>
      <c r="B3210">
        <v>3</v>
      </c>
      <c r="C3210">
        <v>174.8</v>
      </c>
      <c r="D3210">
        <f t="shared" si="100"/>
        <v>16040</v>
      </c>
      <c r="F3210">
        <f t="shared" si="101"/>
        <v>48.555555555555557</v>
      </c>
    </row>
    <row r="3211" spans="1:6">
      <c r="A3211">
        <v>19.600000000000001</v>
      </c>
      <c r="B3211">
        <v>3</v>
      </c>
      <c r="C3211">
        <v>171.8</v>
      </c>
      <c r="D3211">
        <f t="shared" si="100"/>
        <v>16045</v>
      </c>
      <c r="F3211">
        <f t="shared" si="101"/>
        <v>47.722222222222221</v>
      </c>
    </row>
    <row r="3212" spans="1:6">
      <c r="A3212">
        <v>32.5</v>
      </c>
      <c r="B3212">
        <v>3</v>
      </c>
      <c r="C3212">
        <v>169.2</v>
      </c>
      <c r="D3212">
        <f t="shared" si="100"/>
        <v>16050</v>
      </c>
      <c r="F3212">
        <f t="shared" si="101"/>
        <v>46.999999999999993</v>
      </c>
    </row>
    <row r="3213" spans="1:6">
      <c r="A3213">
        <v>34.299999999999997</v>
      </c>
      <c r="B3213">
        <v>3</v>
      </c>
      <c r="C3213">
        <v>164.7</v>
      </c>
      <c r="D3213">
        <f t="shared" si="100"/>
        <v>16055</v>
      </c>
      <c r="F3213">
        <f t="shared" si="101"/>
        <v>45.749999999999993</v>
      </c>
    </row>
    <row r="3214" spans="1:6">
      <c r="A3214">
        <v>37.9</v>
      </c>
      <c r="B3214">
        <v>3</v>
      </c>
      <c r="C3214">
        <v>162.1</v>
      </c>
      <c r="D3214">
        <f t="shared" si="100"/>
        <v>16060</v>
      </c>
      <c r="F3214">
        <f t="shared" si="101"/>
        <v>45.027777777777779</v>
      </c>
    </row>
    <row r="3215" spans="1:6">
      <c r="A3215">
        <v>34.299999999999997</v>
      </c>
      <c r="B3215">
        <v>3</v>
      </c>
      <c r="C3215">
        <v>158.1</v>
      </c>
      <c r="D3215">
        <f t="shared" si="100"/>
        <v>16065</v>
      </c>
      <c r="F3215">
        <f t="shared" si="101"/>
        <v>43.916666666666664</v>
      </c>
    </row>
    <row r="3216" spans="1:6">
      <c r="A3216">
        <v>34.299999999999997</v>
      </c>
      <c r="B3216">
        <v>3</v>
      </c>
      <c r="C3216">
        <v>154.5</v>
      </c>
      <c r="D3216">
        <f t="shared" si="100"/>
        <v>16070</v>
      </c>
      <c r="F3216">
        <f t="shared" si="101"/>
        <v>42.916666666666664</v>
      </c>
    </row>
    <row r="3217" spans="1:6">
      <c r="A3217">
        <v>32.5</v>
      </c>
      <c r="B3217">
        <v>3</v>
      </c>
      <c r="C3217">
        <v>151.69999999999999</v>
      </c>
      <c r="D3217">
        <f t="shared" si="100"/>
        <v>16075</v>
      </c>
      <c r="F3217">
        <f t="shared" si="101"/>
        <v>42.138888888888886</v>
      </c>
    </row>
    <row r="3218" spans="1:6">
      <c r="A3218">
        <v>34.299999999999997</v>
      </c>
      <c r="B3218">
        <v>3</v>
      </c>
      <c r="C3218">
        <v>147.80000000000001</v>
      </c>
      <c r="D3218">
        <f t="shared" si="100"/>
        <v>16080</v>
      </c>
      <c r="F3218">
        <f t="shared" si="101"/>
        <v>41.055555555555557</v>
      </c>
    </row>
    <row r="3219" spans="1:6">
      <c r="A3219">
        <v>32.5</v>
      </c>
      <c r="B3219">
        <v>3</v>
      </c>
      <c r="C3219">
        <v>143.4</v>
      </c>
      <c r="D3219">
        <f t="shared" si="100"/>
        <v>16085</v>
      </c>
      <c r="F3219">
        <f t="shared" si="101"/>
        <v>39.833333333333336</v>
      </c>
    </row>
    <row r="3220" spans="1:6">
      <c r="A3220">
        <v>26.7</v>
      </c>
      <c r="B3220">
        <v>3</v>
      </c>
      <c r="C3220">
        <v>140.30000000000001</v>
      </c>
      <c r="D3220">
        <f t="shared" si="100"/>
        <v>16090</v>
      </c>
      <c r="F3220">
        <f t="shared" si="101"/>
        <v>38.972222222222221</v>
      </c>
    </row>
    <row r="3221" spans="1:6">
      <c r="A3221">
        <v>24.9</v>
      </c>
      <c r="B3221">
        <v>3</v>
      </c>
      <c r="C3221">
        <v>137.1</v>
      </c>
      <c r="D3221">
        <f t="shared" si="100"/>
        <v>16095</v>
      </c>
      <c r="F3221">
        <f t="shared" si="101"/>
        <v>38.083333333333329</v>
      </c>
    </row>
    <row r="3222" spans="1:6">
      <c r="A3222">
        <v>17.8</v>
      </c>
      <c r="B3222">
        <v>2</v>
      </c>
      <c r="C3222">
        <v>133.80000000000001</v>
      </c>
      <c r="D3222">
        <f t="shared" si="100"/>
        <v>16100</v>
      </c>
      <c r="F3222">
        <f t="shared" si="101"/>
        <v>37.166666666666671</v>
      </c>
    </row>
    <row r="3223" spans="1:6">
      <c r="A3223">
        <v>12.5</v>
      </c>
      <c r="B3223">
        <v>2</v>
      </c>
      <c r="C3223">
        <v>131.80000000000001</v>
      </c>
      <c r="D3223">
        <f t="shared" si="100"/>
        <v>16105</v>
      </c>
      <c r="F3223">
        <f t="shared" si="101"/>
        <v>36.611111111111114</v>
      </c>
    </row>
    <row r="3224" spans="1:6">
      <c r="A3224">
        <v>14.3</v>
      </c>
      <c r="B3224">
        <v>2</v>
      </c>
      <c r="C3224">
        <v>129.4</v>
      </c>
      <c r="D3224">
        <f t="shared" si="100"/>
        <v>16110</v>
      </c>
      <c r="F3224">
        <f t="shared" si="101"/>
        <v>35.944444444444443</v>
      </c>
    </row>
    <row r="3225" spans="1:6">
      <c r="A3225">
        <v>14.3</v>
      </c>
      <c r="B3225">
        <v>2</v>
      </c>
      <c r="C3225">
        <v>126.6</v>
      </c>
      <c r="D3225">
        <f t="shared" si="100"/>
        <v>16115</v>
      </c>
      <c r="F3225">
        <f t="shared" si="101"/>
        <v>35.166666666666664</v>
      </c>
    </row>
    <row r="3226" spans="1:6">
      <c r="A3226">
        <v>14.3</v>
      </c>
      <c r="B3226">
        <v>2</v>
      </c>
      <c r="C3226">
        <v>123.3</v>
      </c>
      <c r="D3226">
        <f t="shared" si="100"/>
        <v>16120</v>
      </c>
      <c r="F3226">
        <f t="shared" si="101"/>
        <v>34.25</v>
      </c>
    </row>
    <row r="3227" spans="1:6">
      <c r="A3227">
        <v>17.8</v>
      </c>
      <c r="B3227">
        <v>2</v>
      </c>
      <c r="C3227">
        <v>119.8</v>
      </c>
      <c r="D3227">
        <f t="shared" si="100"/>
        <v>16125</v>
      </c>
      <c r="F3227">
        <f t="shared" si="101"/>
        <v>33.277777777777779</v>
      </c>
    </row>
    <row r="3228" spans="1:6">
      <c r="A3228">
        <v>21.4</v>
      </c>
      <c r="B3228">
        <v>2</v>
      </c>
      <c r="C3228">
        <v>116.7</v>
      </c>
      <c r="D3228">
        <f t="shared" si="100"/>
        <v>16130</v>
      </c>
      <c r="F3228">
        <f t="shared" si="101"/>
        <v>32.416666666666664</v>
      </c>
    </row>
    <row r="3229" spans="1:6">
      <c r="A3229">
        <v>19.600000000000001</v>
      </c>
      <c r="B3229">
        <v>2</v>
      </c>
      <c r="C3229">
        <v>113.3</v>
      </c>
      <c r="D3229">
        <f t="shared" si="100"/>
        <v>16135</v>
      </c>
      <c r="F3229">
        <f t="shared" si="101"/>
        <v>31.472222222222221</v>
      </c>
    </row>
    <row r="3230" spans="1:6">
      <c r="A3230">
        <v>21.4</v>
      </c>
      <c r="B3230">
        <v>2</v>
      </c>
      <c r="C3230">
        <v>109.8</v>
      </c>
      <c r="D3230">
        <f t="shared" si="100"/>
        <v>16140</v>
      </c>
      <c r="F3230">
        <f t="shared" si="101"/>
        <v>30.5</v>
      </c>
    </row>
    <row r="3231" spans="1:6">
      <c r="A3231">
        <v>19.600000000000001</v>
      </c>
      <c r="B3231">
        <v>2</v>
      </c>
      <c r="C3231">
        <v>107.2</v>
      </c>
      <c r="D3231">
        <f t="shared" si="100"/>
        <v>16145</v>
      </c>
      <c r="F3231">
        <f t="shared" si="101"/>
        <v>29.777777777777779</v>
      </c>
    </row>
    <row r="3232" spans="1:6">
      <c r="A3232">
        <v>12.5</v>
      </c>
      <c r="B3232">
        <v>2</v>
      </c>
      <c r="C3232">
        <v>103.4</v>
      </c>
      <c r="D3232">
        <f t="shared" si="100"/>
        <v>16150</v>
      </c>
      <c r="F3232">
        <f t="shared" si="101"/>
        <v>28.722222222222221</v>
      </c>
    </row>
    <row r="3233" spans="1:6">
      <c r="A3233">
        <v>10.7</v>
      </c>
      <c r="B3233">
        <v>2</v>
      </c>
      <c r="C3233">
        <v>100.6</v>
      </c>
      <c r="D3233">
        <f t="shared" si="100"/>
        <v>16155</v>
      </c>
      <c r="F3233">
        <f t="shared" si="101"/>
        <v>27.944444444444443</v>
      </c>
    </row>
    <row r="3234" spans="1:6">
      <c r="A3234">
        <v>1.8</v>
      </c>
      <c r="B3234">
        <v>2</v>
      </c>
      <c r="C3234">
        <v>98.8</v>
      </c>
      <c r="D3234">
        <f t="shared" si="100"/>
        <v>16160</v>
      </c>
      <c r="F3234">
        <f t="shared" si="101"/>
        <v>27.444444444444443</v>
      </c>
    </row>
    <row r="3235" spans="1:6">
      <c r="A3235">
        <v>5.3</v>
      </c>
      <c r="B3235">
        <v>2</v>
      </c>
      <c r="C3235">
        <v>96.7</v>
      </c>
      <c r="D3235">
        <f t="shared" si="100"/>
        <v>16165</v>
      </c>
      <c r="F3235">
        <f t="shared" si="101"/>
        <v>26.861111111111111</v>
      </c>
    </row>
    <row r="3236" spans="1:6">
      <c r="A3236">
        <v>5.3</v>
      </c>
      <c r="B3236">
        <v>2</v>
      </c>
      <c r="C3236">
        <v>94.4</v>
      </c>
      <c r="D3236">
        <f t="shared" si="100"/>
        <v>16170</v>
      </c>
      <c r="F3236">
        <f t="shared" si="101"/>
        <v>26.222222222222221</v>
      </c>
    </row>
    <row r="3237" spans="1:6">
      <c r="A3237">
        <v>0</v>
      </c>
      <c r="B3237">
        <v>2</v>
      </c>
      <c r="C3237">
        <v>93</v>
      </c>
      <c r="D3237">
        <f t="shared" si="100"/>
        <v>16175</v>
      </c>
      <c r="F3237">
        <f t="shared" si="101"/>
        <v>25.833333333333332</v>
      </c>
    </row>
    <row r="3238" spans="1:6">
      <c r="A3238">
        <v>0</v>
      </c>
      <c r="B3238">
        <v>2</v>
      </c>
      <c r="C3238">
        <v>91</v>
      </c>
      <c r="D3238">
        <f t="shared" si="100"/>
        <v>16180</v>
      </c>
      <c r="F3238">
        <f t="shared" si="101"/>
        <v>25.277777777777779</v>
      </c>
    </row>
    <row r="3239" spans="1:6">
      <c r="A3239">
        <v>0</v>
      </c>
      <c r="B3239">
        <v>2</v>
      </c>
      <c r="C3239">
        <v>88.9</v>
      </c>
      <c r="D3239">
        <f t="shared" si="100"/>
        <v>16185</v>
      </c>
      <c r="F3239">
        <f t="shared" si="101"/>
        <v>24.694444444444446</v>
      </c>
    </row>
    <row r="3240" spans="1:6">
      <c r="A3240">
        <v>0</v>
      </c>
      <c r="B3240">
        <v>2</v>
      </c>
      <c r="C3240">
        <v>87.2</v>
      </c>
      <c r="D3240">
        <f t="shared" si="100"/>
        <v>16190</v>
      </c>
      <c r="F3240">
        <f t="shared" si="101"/>
        <v>24.222222222222221</v>
      </c>
    </row>
    <row r="3241" spans="1:6">
      <c r="A3241">
        <v>0</v>
      </c>
      <c r="B3241">
        <v>2</v>
      </c>
      <c r="C3241">
        <v>85.5</v>
      </c>
      <c r="D3241">
        <f t="shared" si="100"/>
        <v>16195</v>
      </c>
      <c r="F3241">
        <f t="shared" si="101"/>
        <v>23.75</v>
      </c>
    </row>
    <row r="3242" spans="1:6">
      <c r="A3242">
        <v>0</v>
      </c>
      <c r="B3242">
        <v>2</v>
      </c>
      <c r="C3242">
        <v>83.9</v>
      </c>
      <c r="D3242">
        <f t="shared" si="100"/>
        <v>16200</v>
      </c>
      <c r="F3242">
        <f t="shared" si="101"/>
        <v>23.305555555555557</v>
      </c>
    </row>
    <row r="3243" spans="1:6">
      <c r="A3243">
        <v>0</v>
      </c>
      <c r="B3243">
        <v>2</v>
      </c>
      <c r="C3243">
        <v>82.2</v>
      </c>
      <c r="D3243">
        <f t="shared" si="100"/>
        <v>16205</v>
      </c>
      <c r="F3243">
        <f t="shared" si="101"/>
        <v>22.833333333333332</v>
      </c>
    </row>
    <row r="3244" spans="1:6">
      <c r="A3244">
        <v>0</v>
      </c>
      <c r="B3244">
        <v>2</v>
      </c>
      <c r="C3244">
        <v>81.3</v>
      </c>
      <c r="D3244">
        <f t="shared" si="100"/>
        <v>16210</v>
      </c>
      <c r="F3244">
        <f t="shared" si="101"/>
        <v>22.583333333333332</v>
      </c>
    </row>
    <row r="3245" spans="1:6">
      <c r="A3245">
        <v>0</v>
      </c>
      <c r="B3245">
        <v>2</v>
      </c>
      <c r="C3245">
        <v>80.599999999999994</v>
      </c>
      <c r="D3245">
        <f t="shared" si="100"/>
        <v>16215</v>
      </c>
      <c r="F3245">
        <f t="shared" si="101"/>
        <v>22.388888888888886</v>
      </c>
    </row>
    <row r="3246" spans="1:6">
      <c r="A3246">
        <v>0</v>
      </c>
      <c r="B3246">
        <v>2</v>
      </c>
      <c r="C3246">
        <v>80.099999999999994</v>
      </c>
      <c r="D3246">
        <f t="shared" si="100"/>
        <v>16220</v>
      </c>
      <c r="F3246">
        <f t="shared" si="101"/>
        <v>22.249999999999996</v>
      </c>
    </row>
    <row r="3247" spans="1:6">
      <c r="A3247">
        <v>0</v>
      </c>
      <c r="B3247">
        <v>2</v>
      </c>
      <c r="C3247">
        <v>79.599999999999994</v>
      </c>
      <c r="D3247">
        <f t="shared" si="100"/>
        <v>16225</v>
      </c>
      <c r="F3247">
        <f t="shared" si="101"/>
        <v>22.111111111111111</v>
      </c>
    </row>
    <row r="3248" spans="1:6">
      <c r="A3248">
        <v>0</v>
      </c>
      <c r="B3248">
        <v>2</v>
      </c>
      <c r="C3248">
        <v>80.099999999999994</v>
      </c>
      <c r="D3248">
        <f t="shared" si="100"/>
        <v>16230</v>
      </c>
      <c r="F3248">
        <f t="shared" si="101"/>
        <v>22.249999999999996</v>
      </c>
    </row>
    <row r="3249" spans="1:6">
      <c r="A3249">
        <v>0</v>
      </c>
      <c r="B3249">
        <v>2</v>
      </c>
      <c r="C3249">
        <v>81.5</v>
      </c>
      <c r="D3249">
        <f t="shared" si="100"/>
        <v>16235</v>
      </c>
      <c r="F3249">
        <f t="shared" si="101"/>
        <v>22.638888888888889</v>
      </c>
    </row>
    <row r="3250" spans="1:6">
      <c r="A3250">
        <v>0</v>
      </c>
      <c r="B3250">
        <v>2</v>
      </c>
      <c r="C3250">
        <v>82.6</v>
      </c>
      <c r="D3250">
        <f t="shared" si="100"/>
        <v>16240</v>
      </c>
      <c r="F3250">
        <f t="shared" si="101"/>
        <v>22.944444444444443</v>
      </c>
    </row>
    <row r="3251" spans="1:6">
      <c r="A3251">
        <v>0</v>
      </c>
      <c r="B3251">
        <v>2</v>
      </c>
      <c r="C3251">
        <v>85</v>
      </c>
      <c r="D3251">
        <f t="shared" si="100"/>
        <v>16245</v>
      </c>
      <c r="F3251">
        <f t="shared" si="101"/>
        <v>23.611111111111111</v>
      </c>
    </row>
    <row r="3252" spans="1:6">
      <c r="A3252">
        <v>0</v>
      </c>
      <c r="B3252">
        <v>2</v>
      </c>
      <c r="C3252">
        <v>88.1</v>
      </c>
      <c r="D3252">
        <f t="shared" si="100"/>
        <v>16250</v>
      </c>
      <c r="F3252">
        <f t="shared" si="101"/>
        <v>24.472222222222221</v>
      </c>
    </row>
    <row r="3253" spans="1:6">
      <c r="A3253">
        <v>0</v>
      </c>
      <c r="B3253">
        <v>2</v>
      </c>
      <c r="C3253">
        <v>92</v>
      </c>
      <c r="D3253">
        <f t="shared" si="100"/>
        <v>16255</v>
      </c>
      <c r="F3253">
        <f t="shared" si="101"/>
        <v>25.555555555555554</v>
      </c>
    </row>
    <row r="3254" spans="1:6">
      <c r="A3254">
        <v>0</v>
      </c>
      <c r="B3254">
        <v>2</v>
      </c>
      <c r="C3254">
        <v>97.1</v>
      </c>
      <c r="D3254">
        <f t="shared" si="100"/>
        <v>16260</v>
      </c>
      <c r="F3254">
        <f t="shared" si="101"/>
        <v>26.972222222222221</v>
      </c>
    </row>
    <row r="3255" spans="1:6">
      <c r="A3255">
        <v>0</v>
      </c>
      <c r="B3255">
        <v>2</v>
      </c>
      <c r="C3255">
        <v>100.7</v>
      </c>
      <c r="D3255">
        <f t="shared" si="100"/>
        <v>16265</v>
      </c>
      <c r="F3255">
        <f t="shared" si="101"/>
        <v>27.972222222222221</v>
      </c>
    </row>
    <row r="3256" spans="1:6">
      <c r="A3256">
        <v>0</v>
      </c>
      <c r="B3256">
        <v>2</v>
      </c>
      <c r="C3256">
        <v>105.7</v>
      </c>
      <c r="D3256">
        <f t="shared" si="100"/>
        <v>16270</v>
      </c>
      <c r="F3256">
        <f t="shared" si="101"/>
        <v>29.361111111111111</v>
      </c>
    </row>
    <row r="3257" spans="1:6">
      <c r="A3257">
        <v>0</v>
      </c>
      <c r="B3257">
        <v>2</v>
      </c>
      <c r="C3257">
        <v>109.5</v>
      </c>
      <c r="D3257">
        <f t="shared" si="100"/>
        <v>16275</v>
      </c>
      <c r="F3257">
        <f t="shared" si="101"/>
        <v>30.416666666666664</v>
      </c>
    </row>
    <row r="3258" spans="1:6">
      <c r="A3258">
        <v>0</v>
      </c>
      <c r="B3258">
        <v>2</v>
      </c>
      <c r="C3258">
        <v>113.1</v>
      </c>
      <c r="D3258">
        <f t="shared" si="100"/>
        <v>16280</v>
      </c>
      <c r="F3258">
        <f t="shared" si="101"/>
        <v>31.416666666666664</v>
      </c>
    </row>
    <row r="3259" spans="1:6">
      <c r="A3259">
        <v>0</v>
      </c>
      <c r="B3259">
        <v>2</v>
      </c>
      <c r="C3259">
        <v>116.4</v>
      </c>
      <c r="D3259">
        <f t="shared" si="100"/>
        <v>16285</v>
      </c>
      <c r="F3259">
        <f t="shared" si="101"/>
        <v>32.333333333333336</v>
      </c>
    </row>
    <row r="3260" spans="1:6">
      <c r="A3260">
        <v>0</v>
      </c>
      <c r="B3260">
        <v>2</v>
      </c>
      <c r="C3260">
        <v>119.4</v>
      </c>
      <c r="D3260">
        <f t="shared" si="100"/>
        <v>16290</v>
      </c>
      <c r="F3260">
        <f t="shared" si="101"/>
        <v>33.166666666666664</v>
      </c>
    </row>
    <row r="3261" spans="1:6">
      <c r="A3261">
        <v>0</v>
      </c>
      <c r="B3261">
        <v>2</v>
      </c>
      <c r="C3261">
        <v>122.5</v>
      </c>
      <c r="D3261">
        <f t="shared" si="100"/>
        <v>16295</v>
      </c>
      <c r="F3261">
        <f t="shared" si="101"/>
        <v>34.027777777777779</v>
      </c>
    </row>
    <row r="3262" spans="1:6">
      <c r="A3262">
        <v>0</v>
      </c>
      <c r="B3262">
        <v>2</v>
      </c>
      <c r="C3262">
        <v>125.8</v>
      </c>
      <c r="D3262">
        <f t="shared" si="100"/>
        <v>16300</v>
      </c>
      <c r="F3262">
        <f t="shared" si="101"/>
        <v>34.944444444444443</v>
      </c>
    </row>
    <row r="3263" spans="1:6">
      <c r="A3263">
        <v>0</v>
      </c>
      <c r="B3263">
        <v>2</v>
      </c>
      <c r="C3263">
        <v>129.30000000000001</v>
      </c>
      <c r="D3263">
        <f t="shared" si="100"/>
        <v>16305</v>
      </c>
      <c r="F3263">
        <f t="shared" si="101"/>
        <v>35.916666666666671</v>
      </c>
    </row>
    <row r="3264" spans="1:6">
      <c r="A3264">
        <v>0</v>
      </c>
      <c r="B3264">
        <v>2</v>
      </c>
      <c r="C3264">
        <v>132</v>
      </c>
      <c r="D3264">
        <f t="shared" si="100"/>
        <v>16310</v>
      </c>
      <c r="F3264">
        <f t="shared" si="101"/>
        <v>36.666666666666664</v>
      </c>
    </row>
    <row r="3265" spans="1:6">
      <c r="A3265">
        <v>0</v>
      </c>
      <c r="B3265">
        <v>2</v>
      </c>
      <c r="C3265">
        <v>134.9</v>
      </c>
      <c r="D3265">
        <f t="shared" si="100"/>
        <v>16315</v>
      </c>
      <c r="F3265">
        <f t="shared" si="101"/>
        <v>37.472222222222221</v>
      </c>
    </row>
    <row r="3266" spans="1:6">
      <c r="A3266">
        <v>0</v>
      </c>
      <c r="B3266">
        <v>3</v>
      </c>
      <c r="C3266">
        <v>136.1</v>
      </c>
      <c r="D3266">
        <f t="shared" si="100"/>
        <v>16320</v>
      </c>
      <c r="F3266">
        <f t="shared" si="101"/>
        <v>37.80555555555555</v>
      </c>
    </row>
    <row r="3267" spans="1:6">
      <c r="A3267">
        <v>0</v>
      </c>
      <c r="B3267">
        <v>3</v>
      </c>
      <c r="C3267">
        <v>138</v>
      </c>
      <c r="D3267">
        <f t="shared" ref="D3267:D3330" si="102">(ROW()-2)*5</f>
        <v>16325</v>
      </c>
      <c r="F3267">
        <f t="shared" ref="F3267:F3330" si="103">C3267/3.6</f>
        <v>38.333333333333336</v>
      </c>
    </row>
    <row r="3268" spans="1:6">
      <c r="A3268">
        <v>0</v>
      </c>
      <c r="B3268">
        <v>3</v>
      </c>
      <c r="C3268">
        <v>139.5</v>
      </c>
      <c r="D3268">
        <f t="shared" si="102"/>
        <v>16330</v>
      </c>
      <c r="F3268">
        <f t="shared" si="103"/>
        <v>38.75</v>
      </c>
    </row>
    <row r="3269" spans="1:6">
      <c r="A3269">
        <v>0</v>
      </c>
      <c r="B3269">
        <v>3</v>
      </c>
      <c r="C3269">
        <v>142.9</v>
      </c>
      <c r="D3269">
        <f t="shared" si="102"/>
        <v>16335</v>
      </c>
      <c r="F3269">
        <f t="shared" si="103"/>
        <v>39.694444444444443</v>
      </c>
    </row>
    <row r="3270" spans="1:6">
      <c r="A3270">
        <v>0</v>
      </c>
      <c r="B3270">
        <v>3</v>
      </c>
      <c r="C3270">
        <v>145.5</v>
      </c>
      <c r="D3270">
        <f t="shared" si="102"/>
        <v>16340</v>
      </c>
      <c r="F3270">
        <f t="shared" si="103"/>
        <v>40.416666666666664</v>
      </c>
    </row>
    <row r="3271" spans="1:6">
      <c r="A3271">
        <v>0</v>
      </c>
      <c r="B3271">
        <v>3</v>
      </c>
      <c r="C3271">
        <v>147.4</v>
      </c>
      <c r="D3271">
        <f t="shared" si="102"/>
        <v>16345</v>
      </c>
      <c r="F3271">
        <f t="shared" si="103"/>
        <v>40.944444444444443</v>
      </c>
    </row>
    <row r="3272" spans="1:6">
      <c r="A3272">
        <v>0</v>
      </c>
      <c r="B3272">
        <v>3</v>
      </c>
      <c r="C3272">
        <v>150.5</v>
      </c>
      <c r="D3272">
        <f t="shared" si="102"/>
        <v>16350</v>
      </c>
      <c r="F3272">
        <f t="shared" si="103"/>
        <v>41.805555555555557</v>
      </c>
    </row>
    <row r="3273" spans="1:6">
      <c r="A3273">
        <v>0</v>
      </c>
      <c r="B3273">
        <v>3</v>
      </c>
      <c r="C3273">
        <v>152.1</v>
      </c>
      <c r="D3273">
        <f t="shared" si="102"/>
        <v>16355</v>
      </c>
      <c r="F3273">
        <f t="shared" si="103"/>
        <v>42.25</v>
      </c>
    </row>
    <row r="3274" spans="1:6">
      <c r="A3274">
        <v>0</v>
      </c>
      <c r="B3274">
        <v>4</v>
      </c>
      <c r="C3274">
        <v>153.1</v>
      </c>
      <c r="D3274">
        <f t="shared" si="102"/>
        <v>16360</v>
      </c>
      <c r="F3274">
        <f t="shared" si="103"/>
        <v>42.527777777777779</v>
      </c>
    </row>
    <row r="3275" spans="1:6">
      <c r="A3275">
        <v>0</v>
      </c>
      <c r="B3275">
        <v>4</v>
      </c>
      <c r="C3275">
        <v>153.9</v>
      </c>
      <c r="D3275">
        <f t="shared" si="102"/>
        <v>16365</v>
      </c>
      <c r="F3275">
        <f t="shared" si="103"/>
        <v>42.75</v>
      </c>
    </row>
    <row r="3276" spans="1:6">
      <c r="A3276">
        <v>0</v>
      </c>
      <c r="B3276">
        <v>4</v>
      </c>
      <c r="C3276">
        <v>155.69999999999999</v>
      </c>
      <c r="D3276">
        <f t="shared" si="102"/>
        <v>16370</v>
      </c>
      <c r="F3276">
        <f t="shared" si="103"/>
        <v>43.249999999999993</v>
      </c>
    </row>
    <row r="3277" spans="1:6">
      <c r="A3277">
        <v>0</v>
      </c>
      <c r="B3277">
        <v>4</v>
      </c>
      <c r="C3277">
        <v>157.4</v>
      </c>
      <c r="D3277">
        <f t="shared" si="102"/>
        <v>16375</v>
      </c>
      <c r="F3277">
        <f t="shared" si="103"/>
        <v>43.722222222222221</v>
      </c>
    </row>
    <row r="3278" spans="1:6">
      <c r="A3278">
        <v>0</v>
      </c>
      <c r="B3278">
        <v>4</v>
      </c>
      <c r="C3278">
        <v>158.4</v>
      </c>
      <c r="D3278">
        <f t="shared" si="102"/>
        <v>16380</v>
      </c>
      <c r="F3278">
        <f t="shared" si="103"/>
        <v>44</v>
      </c>
    </row>
    <row r="3279" spans="1:6">
      <c r="A3279">
        <v>0</v>
      </c>
      <c r="B3279">
        <v>4</v>
      </c>
      <c r="C3279">
        <v>158.80000000000001</v>
      </c>
      <c r="D3279">
        <f t="shared" si="102"/>
        <v>16385</v>
      </c>
      <c r="F3279">
        <f t="shared" si="103"/>
        <v>44.111111111111114</v>
      </c>
    </row>
    <row r="3280" spans="1:6">
      <c r="A3280">
        <v>0</v>
      </c>
      <c r="B3280">
        <v>4</v>
      </c>
      <c r="C3280">
        <v>159.19999999999999</v>
      </c>
      <c r="D3280">
        <f t="shared" si="102"/>
        <v>16390</v>
      </c>
      <c r="F3280">
        <f t="shared" si="103"/>
        <v>44.222222222222221</v>
      </c>
    </row>
    <row r="3281" spans="1:6">
      <c r="A3281">
        <v>0</v>
      </c>
      <c r="B3281">
        <v>4</v>
      </c>
      <c r="C3281">
        <v>159.30000000000001</v>
      </c>
      <c r="D3281">
        <f t="shared" si="102"/>
        <v>16395</v>
      </c>
      <c r="F3281">
        <f t="shared" si="103"/>
        <v>44.25</v>
      </c>
    </row>
    <row r="3282" spans="1:6">
      <c r="A3282">
        <v>0</v>
      </c>
      <c r="B3282">
        <v>4</v>
      </c>
      <c r="C3282">
        <v>159.9</v>
      </c>
      <c r="D3282">
        <f t="shared" si="102"/>
        <v>16400</v>
      </c>
      <c r="F3282">
        <f t="shared" si="103"/>
        <v>44.416666666666664</v>
      </c>
    </row>
    <row r="3283" spans="1:6">
      <c r="A3283">
        <v>0</v>
      </c>
      <c r="B3283">
        <v>4</v>
      </c>
      <c r="C3283">
        <v>160.30000000000001</v>
      </c>
      <c r="D3283">
        <f t="shared" si="102"/>
        <v>16405</v>
      </c>
      <c r="F3283">
        <f t="shared" si="103"/>
        <v>44.527777777777779</v>
      </c>
    </row>
    <row r="3284" spans="1:6">
      <c r="A3284">
        <v>0</v>
      </c>
      <c r="B3284">
        <v>4</v>
      </c>
      <c r="C3284">
        <v>160.1</v>
      </c>
      <c r="D3284">
        <f t="shared" si="102"/>
        <v>16410</v>
      </c>
      <c r="F3284">
        <f t="shared" si="103"/>
        <v>44.472222222222221</v>
      </c>
    </row>
    <row r="3285" spans="1:6">
      <c r="A3285">
        <v>0</v>
      </c>
      <c r="B3285">
        <v>4</v>
      </c>
      <c r="C3285">
        <v>159.9</v>
      </c>
      <c r="D3285">
        <f t="shared" si="102"/>
        <v>16415</v>
      </c>
      <c r="F3285">
        <f t="shared" si="103"/>
        <v>44.416666666666664</v>
      </c>
    </row>
    <row r="3286" spans="1:6">
      <c r="A3286">
        <v>0</v>
      </c>
      <c r="B3286">
        <v>4</v>
      </c>
      <c r="C3286">
        <v>160.19999999999999</v>
      </c>
      <c r="D3286">
        <f t="shared" si="102"/>
        <v>16420</v>
      </c>
      <c r="F3286">
        <f t="shared" si="103"/>
        <v>44.499999999999993</v>
      </c>
    </row>
    <row r="3287" spans="1:6">
      <c r="A3287">
        <v>0</v>
      </c>
      <c r="B3287">
        <v>4</v>
      </c>
      <c r="C3287">
        <v>160.1</v>
      </c>
      <c r="D3287">
        <f t="shared" si="102"/>
        <v>16425</v>
      </c>
      <c r="F3287">
        <f t="shared" si="103"/>
        <v>44.472222222222221</v>
      </c>
    </row>
    <row r="3288" spans="1:6">
      <c r="A3288">
        <v>0</v>
      </c>
      <c r="B3288">
        <v>4</v>
      </c>
      <c r="C3288">
        <v>159.9</v>
      </c>
      <c r="D3288">
        <f t="shared" si="102"/>
        <v>16430</v>
      </c>
      <c r="F3288">
        <f t="shared" si="103"/>
        <v>44.416666666666664</v>
      </c>
    </row>
    <row r="3289" spans="1:6">
      <c r="A3289">
        <v>0</v>
      </c>
      <c r="B3289">
        <v>4</v>
      </c>
      <c r="C3289">
        <v>160.80000000000001</v>
      </c>
      <c r="D3289">
        <f t="shared" si="102"/>
        <v>16435</v>
      </c>
      <c r="F3289">
        <f t="shared" si="103"/>
        <v>44.666666666666671</v>
      </c>
    </row>
    <row r="3290" spans="1:6">
      <c r="A3290">
        <v>0</v>
      </c>
      <c r="B3290">
        <v>4</v>
      </c>
      <c r="C3290">
        <v>161.1</v>
      </c>
      <c r="D3290">
        <f t="shared" si="102"/>
        <v>16440</v>
      </c>
      <c r="F3290">
        <f t="shared" si="103"/>
        <v>44.75</v>
      </c>
    </row>
    <row r="3291" spans="1:6">
      <c r="A3291">
        <v>0</v>
      </c>
      <c r="B3291">
        <v>4</v>
      </c>
      <c r="C3291">
        <v>161.9</v>
      </c>
      <c r="D3291">
        <f t="shared" si="102"/>
        <v>16445</v>
      </c>
      <c r="F3291">
        <f t="shared" si="103"/>
        <v>44.972222222222221</v>
      </c>
    </row>
    <row r="3292" spans="1:6">
      <c r="A3292">
        <v>0</v>
      </c>
      <c r="B3292">
        <v>4</v>
      </c>
      <c r="C3292">
        <v>162.80000000000001</v>
      </c>
      <c r="D3292">
        <f t="shared" si="102"/>
        <v>16450</v>
      </c>
      <c r="F3292">
        <f t="shared" si="103"/>
        <v>45.222222222222221</v>
      </c>
    </row>
    <row r="3293" spans="1:6">
      <c r="A3293">
        <v>0</v>
      </c>
      <c r="B3293">
        <v>4</v>
      </c>
      <c r="C3293">
        <v>162.80000000000001</v>
      </c>
      <c r="D3293">
        <f t="shared" si="102"/>
        <v>16455</v>
      </c>
      <c r="F3293">
        <f t="shared" si="103"/>
        <v>45.222222222222221</v>
      </c>
    </row>
    <row r="3294" spans="1:6">
      <c r="A3294">
        <v>0</v>
      </c>
      <c r="B3294">
        <v>4</v>
      </c>
      <c r="C3294">
        <v>162.80000000000001</v>
      </c>
      <c r="D3294">
        <f t="shared" si="102"/>
        <v>16460</v>
      </c>
      <c r="F3294">
        <f t="shared" si="103"/>
        <v>45.222222222222221</v>
      </c>
    </row>
    <row r="3295" spans="1:6">
      <c r="A3295">
        <v>0</v>
      </c>
      <c r="B3295">
        <v>4</v>
      </c>
      <c r="C3295">
        <v>163.6</v>
      </c>
      <c r="D3295">
        <f t="shared" si="102"/>
        <v>16465</v>
      </c>
      <c r="F3295">
        <f t="shared" si="103"/>
        <v>45.444444444444443</v>
      </c>
    </row>
    <row r="3296" spans="1:6">
      <c r="A3296">
        <v>0</v>
      </c>
      <c r="B3296">
        <v>4</v>
      </c>
      <c r="C3296">
        <v>163.80000000000001</v>
      </c>
      <c r="D3296">
        <f t="shared" si="102"/>
        <v>16470</v>
      </c>
      <c r="F3296">
        <f t="shared" si="103"/>
        <v>45.5</v>
      </c>
    </row>
    <row r="3297" spans="1:6">
      <c r="A3297">
        <v>0</v>
      </c>
      <c r="B3297">
        <v>4</v>
      </c>
      <c r="C3297">
        <v>164.3</v>
      </c>
      <c r="D3297">
        <f t="shared" si="102"/>
        <v>16475</v>
      </c>
      <c r="F3297">
        <f t="shared" si="103"/>
        <v>45.638888888888893</v>
      </c>
    </row>
    <row r="3298" spans="1:6">
      <c r="A3298">
        <v>0</v>
      </c>
      <c r="B3298">
        <v>4</v>
      </c>
      <c r="C3298">
        <v>163.9</v>
      </c>
      <c r="D3298">
        <f t="shared" si="102"/>
        <v>16480</v>
      </c>
      <c r="F3298">
        <f t="shared" si="103"/>
        <v>45.527777777777779</v>
      </c>
    </row>
    <row r="3299" spans="1:6">
      <c r="A3299">
        <v>0</v>
      </c>
      <c r="B3299">
        <v>4</v>
      </c>
      <c r="C3299">
        <v>163.9</v>
      </c>
      <c r="D3299">
        <f t="shared" si="102"/>
        <v>16485</v>
      </c>
      <c r="F3299">
        <f t="shared" si="103"/>
        <v>45.527777777777779</v>
      </c>
    </row>
    <row r="3300" spans="1:6">
      <c r="A3300">
        <v>0</v>
      </c>
      <c r="B3300">
        <v>4</v>
      </c>
      <c r="C3300">
        <v>164</v>
      </c>
      <c r="D3300">
        <f t="shared" si="102"/>
        <v>16490</v>
      </c>
      <c r="F3300">
        <f t="shared" si="103"/>
        <v>45.555555555555557</v>
      </c>
    </row>
    <row r="3301" spans="1:6">
      <c r="A3301">
        <v>0</v>
      </c>
      <c r="B3301">
        <v>4</v>
      </c>
      <c r="C3301">
        <v>164.8</v>
      </c>
      <c r="D3301">
        <f t="shared" si="102"/>
        <v>16495</v>
      </c>
      <c r="F3301">
        <f t="shared" si="103"/>
        <v>45.777777777777779</v>
      </c>
    </row>
    <row r="3302" spans="1:6">
      <c r="A3302">
        <v>0</v>
      </c>
      <c r="B3302">
        <v>4</v>
      </c>
      <c r="C3302">
        <v>164.4</v>
      </c>
      <c r="D3302">
        <f t="shared" si="102"/>
        <v>16500</v>
      </c>
      <c r="F3302">
        <f t="shared" si="103"/>
        <v>45.666666666666664</v>
      </c>
    </row>
    <row r="3303" spans="1:6">
      <c r="A3303">
        <v>0</v>
      </c>
      <c r="B3303">
        <v>4</v>
      </c>
      <c r="C3303">
        <v>165.3</v>
      </c>
      <c r="D3303">
        <f t="shared" si="102"/>
        <v>16505</v>
      </c>
      <c r="F3303">
        <f t="shared" si="103"/>
        <v>45.916666666666671</v>
      </c>
    </row>
    <row r="3304" spans="1:6">
      <c r="A3304">
        <v>0</v>
      </c>
      <c r="B3304">
        <v>4</v>
      </c>
      <c r="C3304">
        <v>165.8</v>
      </c>
      <c r="D3304">
        <f t="shared" si="102"/>
        <v>16510</v>
      </c>
      <c r="F3304">
        <f t="shared" si="103"/>
        <v>46.055555555555557</v>
      </c>
    </row>
    <row r="3305" spans="1:6">
      <c r="A3305">
        <v>0</v>
      </c>
      <c r="B3305">
        <v>4</v>
      </c>
      <c r="C3305">
        <v>165.7</v>
      </c>
      <c r="D3305">
        <f t="shared" si="102"/>
        <v>16515</v>
      </c>
      <c r="F3305">
        <f t="shared" si="103"/>
        <v>46.027777777777771</v>
      </c>
    </row>
    <row r="3306" spans="1:6">
      <c r="A3306">
        <v>0</v>
      </c>
      <c r="B3306">
        <v>4</v>
      </c>
      <c r="C3306">
        <v>166.4</v>
      </c>
      <c r="D3306">
        <f t="shared" si="102"/>
        <v>16520</v>
      </c>
      <c r="F3306">
        <f t="shared" si="103"/>
        <v>46.222222222222221</v>
      </c>
    </row>
    <row r="3307" spans="1:6">
      <c r="A3307">
        <v>0</v>
      </c>
      <c r="B3307">
        <v>4</v>
      </c>
      <c r="C3307">
        <v>166.3</v>
      </c>
      <c r="D3307">
        <f t="shared" si="102"/>
        <v>16525</v>
      </c>
      <c r="F3307">
        <f t="shared" si="103"/>
        <v>46.19444444444445</v>
      </c>
    </row>
    <row r="3308" spans="1:6">
      <c r="A3308">
        <v>0</v>
      </c>
      <c r="B3308">
        <v>4</v>
      </c>
      <c r="C3308">
        <v>166.8</v>
      </c>
      <c r="D3308">
        <f t="shared" si="102"/>
        <v>16530</v>
      </c>
      <c r="F3308">
        <f t="shared" si="103"/>
        <v>46.333333333333336</v>
      </c>
    </row>
    <row r="3309" spans="1:6">
      <c r="A3309">
        <v>0</v>
      </c>
      <c r="B3309">
        <v>4</v>
      </c>
      <c r="C3309">
        <v>167.1</v>
      </c>
      <c r="D3309">
        <f t="shared" si="102"/>
        <v>16535</v>
      </c>
      <c r="F3309">
        <f t="shared" si="103"/>
        <v>46.416666666666664</v>
      </c>
    </row>
    <row r="3310" spans="1:6">
      <c r="A3310">
        <v>0</v>
      </c>
      <c r="B3310">
        <v>4</v>
      </c>
      <c r="C3310">
        <v>167.1</v>
      </c>
      <c r="D3310">
        <f t="shared" si="102"/>
        <v>16540</v>
      </c>
      <c r="F3310">
        <f t="shared" si="103"/>
        <v>46.416666666666664</v>
      </c>
    </row>
    <row r="3311" spans="1:6">
      <c r="A3311">
        <v>0</v>
      </c>
      <c r="B3311">
        <v>4</v>
      </c>
      <c r="C3311">
        <v>167.8</v>
      </c>
      <c r="D3311">
        <f t="shared" si="102"/>
        <v>16545</v>
      </c>
      <c r="F3311">
        <f t="shared" si="103"/>
        <v>46.611111111111114</v>
      </c>
    </row>
    <row r="3312" spans="1:6">
      <c r="A3312">
        <v>0</v>
      </c>
      <c r="B3312">
        <v>4</v>
      </c>
      <c r="C3312">
        <v>167.8</v>
      </c>
      <c r="D3312">
        <f t="shared" si="102"/>
        <v>16550</v>
      </c>
      <c r="F3312">
        <f t="shared" si="103"/>
        <v>46.611111111111114</v>
      </c>
    </row>
    <row r="3313" spans="1:6">
      <c r="A3313">
        <v>0</v>
      </c>
      <c r="B3313">
        <v>4</v>
      </c>
      <c r="C3313">
        <v>167.8</v>
      </c>
      <c r="D3313">
        <f t="shared" si="102"/>
        <v>16555</v>
      </c>
      <c r="F3313">
        <f t="shared" si="103"/>
        <v>46.611111111111114</v>
      </c>
    </row>
    <row r="3314" spans="1:6">
      <c r="A3314">
        <v>0</v>
      </c>
      <c r="B3314">
        <v>4</v>
      </c>
      <c r="C3314">
        <v>168.2</v>
      </c>
      <c r="D3314">
        <f t="shared" si="102"/>
        <v>16560</v>
      </c>
      <c r="F3314">
        <f t="shared" si="103"/>
        <v>46.722222222222221</v>
      </c>
    </row>
    <row r="3315" spans="1:6">
      <c r="A3315">
        <v>0</v>
      </c>
      <c r="B3315">
        <v>4</v>
      </c>
      <c r="C3315">
        <v>168.4</v>
      </c>
      <c r="D3315">
        <f t="shared" si="102"/>
        <v>16565</v>
      </c>
      <c r="F3315">
        <f t="shared" si="103"/>
        <v>46.777777777777779</v>
      </c>
    </row>
    <row r="3316" spans="1:6">
      <c r="A3316">
        <v>0</v>
      </c>
      <c r="B3316">
        <v>4</v>
      </c>
      <c r="C3316">
        <v>168</v>
      </c>
      <c r="D3316">
        <f t="shared" si="102"/>
        <v>16570</v>
      </c>
      <c r="F3316">
        <f t="shared" si="103"/>
        <v>46.666666666666664</v>
      </c>
    </row>
    <row r="3317" spans="1:6">
      <c r="A3317">
        <v>0</v>
      </c>
      <c r="B3317">
        <v>4</v>
      </c>
      <c r="C3317">
        <v>167.6</v>
      </c>
      <c r="D3317">
        <f t="shared" si="102"/>
        <v>16575</v>
      </c>
      <c r="F3317">
        <f t="shared" si="103"/>
        <v>46.55555555555555</v>
      </c>
    </row>
    <row r="3318" spans="1:6">
      <c r="A3318">
        <v>0</v>
      </c>
      <c r="B3318">
        <v>4</v>
      </c>
      <c r="C3318">
        <v>167.3</v>
      </c>
      <c r="D3318">
        <f t="shared" si="102"/>
        <v>16580</v>
      </c>
      <c r="F3318">
        <f t="shared" si="103"/>
        <v>46.472222222222221</v>
      </c>
    </row>
    <row r="3319" spans="1:6">
      <c r="A3319">
        <v>0</v>
      </c>
      <c r="B3319">
        <v>4</v>
      </c>
      <c r="C3319">
        <v>167.1</v>
      </c>
      <c r="D3319">
        <f t="shared" si="102"/>
        <v>16585</v>
      </c>
      <c r="F3319">
        <f t="shared" si="103"/>
        <v>46.416666666666664</v>
      </c>
    </row>
    <row r="3320" spans="1:6">
      <c r="A3320">
        <v>0</v>
      </c>
      <c r="B3320">
        <v>4</v>
      </c>
      <c r="C3320">
        <v>166.6</v>
      </c>
      <c r="D3320">
        <f t="shared" si="102"/>
        <v>16590</v>
      </c>
      <c r="F3320">
        <f t="shared" si="103"/>
        <v>46.277777777777779</v>
      </c>
    </row>
    <row r="3321" spans="1:6">
      <c r="A3321">
        <v>0</v>
      </c>
      <c r="B3321">
        <v>4</v>
      </c>
      <c r="C3321">
        <v>166.4</v>
      </c>
      <c r="D3321">
        <f t="shared" si="102"/>
        <v>16595</v>
      </c>
      <c r="F3321">
        <f t="shared" si="103"/>
        <v>46.222222222222221</v>
      </c>
    </row>
    <row r="3322" spans="1:6">
      <c r="A3322">
        <v>0</v>
      </c>
      <c r="B3322">
        <v>4</v>
      </c>
      <c r="C3322">
        <v>167.1</v>
      </c>
      <c r="D3322">
        <f t="shared" si="102"/>
        <v>16600</v>
      </c>
      <c r="F3322">
        <f t="shared" si="103"/>
        <v>46.416666666666664</v>
      </c>
    </row>
    <row r="3323" spans="1:6">
      <c r="A3323">
        <v>0</v>
      </c>
      <c r="B3323">
        <v>4</v>
      </c>
      <c r="C3323">
        <v>167.1</v>
      </c>
      <c r="D3323">
        <f t="shared" si="102"/>
        <v>16605</v>
      </c>
      <c r="F3323">
        <f t="shared" si="103"/>
        <v>46.416666666666664</v>
      </c>
    </row>
    <row r="3324" spans="1:6">
      <c r="A3324">
        <v>0</v>
      </c>
      <c r="B3324">
        <v>4</v>
      </c>
      <c r="C3324">
        <v>167.4</v>
      </c>
      <c r="D3324">
        <f t="shared" si="102"/>
        <v>16610</v>
      </c>
      <c r="F3324">
        <f t="shared" si="103"/>
        <v>46.5</v>
      </c>
    </row>
    <row r="3325" spans="1:6">
      <c r="A3325">
        <v>0</v>
      </c>
      <c r="B3325">
        <v>4</v>
      </c>
      <c r="C3325">
        <v>167.3</v>
      </c>
      <c r="D3325">
        <f t="shared" si="102"/>
        <v>16615</v>
      </c>
      <c r="F3325">
        <f t="shared" si="103"/>
        <v>46.472222222222221</v>
      </c>
    </row>
    <row r="3326" spans="1:6">
      <c r="A3326">
        <v>0</v>
      </c>
      <c r="B3326">
        <v>4</v>
      </c>
      <c r="C3326">
        <v>166.1</v>
      </c>
      <c r="D3326">
        <f t="shared" si="102"/>
        <v>16620</v>
      </c>
      <c r="F3326">
        <f t="shared" si="103"/>
        <v>46.138888888888886</v>
      </c>
    </row>
    <row r="3327" spans="1:6">
      <c r="A3327">
        <v>0</v>
      </c>
      <c r="B3327">
        <v>4</v>
      </c>
      <c r="C3327">
        <v>165.8</v>
      </c>
      <c r="D3327">
        <f t="shared" si="102"/>
        <v>16625</v>
      </c>
      <c r="F3327">
        <f t="shared" si="103"/>
        <v>46.055555555555557</v>
      </c>
    </row>
    <row r="3328" spans="1:6">
      <c r="A3328">
        <v>0</v>
      </c>
      <c r="B3328">
        <v>4</v>
      </c>
      <c r="C3328">
        <v>165.2</v>
      </c>
      <c r="D3328">
        <f t="shared" si="102"/>
        <v>16630</v>
      </c>
      <c r="F3328">
        <f t="shared" si="103"/>
        <v>45.888888888888886</v>
      </c>
    </row>
    <row r="3329" spans="1:6">
      <c r="A3329">
        <v>0</v>
      </c>
      <c r="B3329">
        <v>4</v>
      </c>
      <c r="C3329">
        <v>164.7</v>
      </c>
      <c r="D3329">
        <f t="shared" si="102"/>
        <v>16635</v>
      </c>
      <c r="F3329">
        <f t="shared" si="103"/>
        <v>45.749999999999993</v>
      </c>
    </row>
    <row r="3330" spans="1:6">
      <c r="A3330">
        <v>0</v>
      </c>
      <c r="B3330">
        <v>4</v>
      </c>
      <c r="C3330">
        <v>164.5</v>
      </c>
      <c r="D3330">
        <f t="shared" si="102"/>
        <v>16640</v>
      </c>
      <c r="F3330">
        <f t="shared" si="103"/>
        <v>45.694444444444443</v>
      </c>
    </row>
    <row r="3331" spans="1:6">
      <c r="A3331">
        <v>0</v>
      </c>
      <c r="B3331">
        <v>4</v>
      </c>
      <c r="C3331">
        <v>164.4</v>
      </c>
      <c r="D3331">
        <f t="shared" ref="D3331:D3394" si="104">(ROW()-2)*5</f>
        <v>16645</v>
      </c>
      <c r="F3331">
        <f t="shared" ref="F3331:F3394" si="105">C3331/3.6</f>
        <v>45.666666666666664</v>
      </c>
    </row>
    <row r="3332" spans="1:6">
      <c r="A3332">
        <v>0</v>
      </c>
      <c r="B3332">
        <v>4</v>
      </c>
      <c r="C3332">
        <v>163.4</v>
      </c>
      <c r="D3332">
        <f t="shared" si="104"/>
        <v>16650</v>
      </c>
      <c r="F3332">
        <f t="shared" si="105"/>
        <v>45.388888888888893</v>
      </c>
    </row>
    <row r="3333" spans="1:6">
      <c r="A3333">
        <v>0</v>
      </c>
      <c r="B3333">
        <v>4</v>
      </c>
      <c r="C3333">
        <v>163.19999999999999</v>
      </c>
      <c r="D3333">
        <f t="shared" si="104"/>
        <v>16655</v>
      </c>
      <c r="F3333">
        <f t="shared" si="105"/>
        <v>45.333333333333329</v>
      </c>
    </row>
    <row r="3334" spans="1:6">
      <c r="A3334">
        <v>0</v>
      </c>
      <c r="B3334">
        <v>4</v>
      </c>
      <c r="C3334">
        <v>163.1</v>
      </c>
      <c r="D3334">
        <f t="shared" si="104"/>
        <v>16660</v>
      </c>
      <c r="F3334">
        <f t="shared" si="105"/>
        <v>45.30555555555555</v>
      </c>
    </row>
    <row r="3335" spans="1:6">
      <c r="A3335">
        <v>0</v>
      </c>
      <c r="B3335">
        <v>4</v>
      </c>
      <c r="C3335">
        <v>162.30000000000001</v>
      </c>
      <c r="D3335">
        <f t="shared" si="104"/>
        <v>16665</v>
      </c>
      <c r="F3335">
        <f t="shared" si="105"/>
        <v>45.083333333333336</v>
      </c>
    </row>
    <row r="3336" spans="1:6">
      <c r="A3336">
        <v>0</v>
      </c>
      <c r="B3336">
        <v>4</v>
      </c>
      <c r="C3336">
        <v>162.30000000000001</v>
      </c>
      <c r="D3336">
        <f t="shared" si="104"/>
        <v>16670</v>
      </c>
      <c r="F3336">
        <f t="shared" si="105"/>
        <v>45.083333333333336</v>
      </c>
    </row>
    <row r="3337" spans="1:6">
      <c r="A3337">
        <v>0</v>
      </c>
      <c r="B3337">
        <v>4</v>
      </c>
      <c r="C3337">
        <v>162.30000000000001</v>
      </c>
      <c r="D3337">
        <f t="shared" si="104"/>
        <v>16675</v>
      </c>
      <c r="F3337">
        <f t="shared" si="105"/>
        <v>45.083333333333336</v>
      </c>
    </row>
    <row r="3338" spans="1:6">
      <c r="A3338">
        <v>0</v>
      </c>
      <c r="B3338">
        <v>4</v>
      </c>
      <c r="C3338">
        <v>162.5</v>
      </c>
      <c r="D3338">
        <f t="shared" si="104"/>
        <v>16680</v>
      </c>
      <c r="F3338">
        <f t="shared" si="105"/>
        <v>45.138888888888886</v>
      </c>
    </row>
    <row r="3339" spans="1:6">
      <c r="A3339">
        <v>0</v>
      </c>
      <c r="B3339">
        <v>4</v>
      </c>
      <c r="C3339">
        <v>162.9</v>
      </c>
      <c r="D3339">
        <f t="shared" si="104"/>
        <v>16685</v>
      </c>
      <c r="F3339">
        <f t="shared" si="105"/>
        <v>45.25</v>
      </c>
    </row>
    <row r="3340" spans="1:6">
      <c r="A3340">
        <v>0</v>
      </c>
      <c r="B3340">
        <v>4</v>
      </c>
      <c r="C3340">
        <v>163.30000000000001</v>
      </c>
      <c r="D3340">
        <f t="shared" si="104"/>
        <v>16690</v>
      </c>
      <c r="F3340">
        <f t="shared" si="105"/>
        <v>45.361111111111114</v>
      </c>
    </row>
    <row r="3341" spans="1:6">
      <c r="A3341">
        <v>0</v>
      </c>
      <c r="B3341">
        <v>4</v>
      </c>
      <c r="C3341">
        <v>163.1</v>
      </c>
      <c r="D3341">
        <f t="shared" si="104"/>
        <v>16695</v>
      </c>
      <c r="F3341">
        <f t="shared" si="105"/>
        <v>45.30555555555555</v>
      </c>
    </row>
    <row r="3342" spans="1:6">
      <c r="A3342">
        <v>0</v>
      </c>
      <c r="B3342">
        <v>4</v>
      </c>
      <c r="C3342">
        <v>163.1</v>
      </c>
      <c r="D3342">
        <f t="shared" si="104"/>
        <v>16700</v>
      </c>
      <c r="F3342">
        <f t="shared" si="105"/>
        <v>45.30555555555555</v>
      </c>
    </row>
    <row r="3343" spans="1:6">
      <c r="A3343">
        <v>0</v>
      </c>
      <c r="B3343">
        <v>4</v>
      </c>
      <c r="C3343">
        <v>163.4</v>
      </c>
      <c r="D3343">
        <f t="shared" si="104"/>
        <v>16705</v>
      </c>
      <c r="F3343">
        <f t="shared" si="105"/>
        <v>45.388888888888893</v>
      </c>
    </row>
    <row r="3344" spans="1:6">
      <c r="A3344">
        <v>0</v>
      </c>
      <c r="B3344">
        <v>4</v>
      </c>
      <c r="C3344">
        <v>163.5</v>
      </c>
      <c r="D3344">
        <f t="shared" si="104"/>
        <v>16710</v>
      </c>
      <c r="F3344">
        <f t="shared" si="105"/>
        <v>45.416666666666664</v>
      </c>
    </row>
    <row r="3345" spans="1:6">
      <c r="A3345">
        <v>0</v>
      </c>
      <c r="B3345">
        <v>4</v>
      </c>
      <c r="C3345">
        <v>162.9</v>
      </c>
      <c r="D3345">
        <f t="shared" si="104"/>
        <v>16715</v>
      </c>
      <c r="F3345">
        <f t="shared" si="105"/>
        <v>45.25</v>
      </c>
    </row>
    <row r="3346" spans="1:6">
      <c r="A3346">
        <v>0</v>
      </c>
      <c r="B3346">
        <v>4</v>
      </c>
      <c r="C3346">
        <v>163.5</v>
      </c>
      <c r="D3346">
        <f t="shared" si="104"/>
        <v>16720</v>
      </c>
      <c r="F3346">
        <f t="shared" si="105"/>
        <v>45.416666666666664</v>
      </c>
    </row>
    <row r="3347" spans="1:6">
      <c r="A3347">
        <v>0</v>
      </c>
      <c r="B3347">
        <v>4</v>
      </c>
      <c r="C3347">
        <v>163.4</v>
      </c>
      <c r="D3347">
        <f t="shared" si="104"/>
        <v>16725</v>
      </c>
      <c r="F3347">
        <f t="shared" si="105"/>
        <v>45.388888888888893</v>
      </c>
    </row>
    <row r="3348" spans="1:6">
      <c r="A3348">
        <v>0</v>
      </c>
      <c r="B3348">
        <v>4</v>
      </c>
      <c r="C3348">
        <v>163.5</v>
      </c>
      <c r="D3348">
        <f t="shared" si="104"/>
        <v>16730</v>
      </c>
      <c r="F3348">
        <f t="shared" si="105"/>
        <v>45.416666666666664</v>
      </c>
    </row>
    <row r="3349" spans="1:6">
      <c r="A3349">
        <v>0</v>
      </c>
      <c r="B3349">
        <v>4</v>
      </c>
      <c r="C3349">
        <v>164</v>
      </c>
      <c r="D3349">
        <f t="shared" si="104"/>
        <v>16735</v>
      </c>
      <c r="F3349">
        <f t="shared" si="105"/>
        <v>45.555555555555557</v>
      </c>
    </row>
    <row r="3350" spans="1:6">
      <c r="A3350">
        <v>0</v>
      </c>
      <c r="B3350">
        <v>4</v>
      </c>
      <c r="C3350">
        <v>164.6</v>
      </c>
      <c r="D3350">
        <f t="shared" si="104"/>
        <v>16740</v>
      </c>
      <c r="F3350">
        <f t="shared" si="105"/>
        <v>45.722222222222221</v>
      </c>
    </row>
    <row r="3351" spans="1:6">
      <c r="A3351">
        <v>0</v>
      </c>
      <c r="B3351">
        <v>4</v>
      </c>
      <c r="C3351">
        <v>164.8</v>
      </c>
      <c r="D3351">
        <f t="shared" si="104"/>
        <v>16745</v>
      </c>
      <c r="F3351">
        <f t="shared" si="105"/>
        <v>45.777777777777779</v>
      </c>
    </row>
    <row r="3352" spans="1:6">
      <c r="A3352">
        <v>0</v>
      </c>
      <c r="B3352">
        <v>4</v>
      </c>
      <c r="C3352">
        <v>165.4</v>
      </c>
      <c r="D3352">
        <f t="shared" si="104"/>
        <v>16750</v>
      </c>
      <c r="F3352">
        <f t="shared" si="105"/>
        <v>45.944444444444443</v>
      </c>
    </row>
    <row r="3353" spans="1:6">
      <c r="A3353">
        <v>0</v>
      </c>
      <c r="B3353">
        <v>4</v>
      </c>
      <c r="C3353">
        <v>166.1</v>
      </c>
      <c r="D3353">
        <f t="shared" si="104"/>
        <v>16755</v>
      </c>
      <c r="F3353">
        <f t="shared" si="105"/>
        <v>46.138888888888886</v>
      </c>
    </row>
    <row r="3354" spans="1:6">
      <c r="A3354">
        <v>0</v>
      </c>
      <c r="B3354">
        <v>4</v>
      </c>
      <c r="C3354">
        <v>166.8</v>
      </c>
      <c r="D3354">
        <f t="shared" si="104"/>
        <v>16760</v>
      </c>
      <c r="F3354">
        <f t="shared" si="105"/>
        <v>46.333333333333336</v>
      </c>
    </row>
    <row r="3355" spans="1:6">
      <c r="A3355">
        <v>0</v>
      </c>
      <c r="B3355">
        <v>4</v>
      </c>
      <c r="C3355">
        <v>167.2</v>
      </c>
      <c r="D3355">
        <f t="shared" si="104"/>
        <v>16765</v>
      </c>
      <c r="F3355">
        <f t="shared" si="105"/>
        <v>46.444444444444443</v>
      </c>
    </row>
    <row r="3356" spans="1:6">
      <c r="A3356">
        <v>0</v>
      </c>
      <c r="B3356">
        <v>4</v>
      </c>
      <c r="C3356">
        <v>168.6</v>
      </c>
      <c r="D3356">
        <f t="shared" si="104"/>
        <v>16770</v>
      </c>
      <c r="F3356">
        <f t="shared" si="105"/>
        <v>46.833333333333329</v>
      </c>
    </row>
    <row r="3357" spans="1:6">
      <c r="A3357">
        <v>0</v>
      </c>
      <c r="B3357">
        <v>4</v>
      </c>
      <c r="C3357">
        <v>169.1</v>
      </c>
      <c r="D3357">
        <f t="shared" si="104"/>
        <v>16775</v>
      </c>
      <c r="F3357">
        <f t="shared" si="105"/>
        <v>46.972222222222221</v>
      </c>
    </row>
    <row r="3358" spans="1:6">
      <c r="A3358">
        <v>0</v>
      </c>
      <c r="B3358">
        <v>4</v>
      </c>
      <c r="C3358">
        <v>169.8</v>
      </c>
      <c r="D3358">
        <f t="shared" si="104"/>
        <v>16780</v>
      </c>
      <c r="F3358">
        <f t="shared" si="105"/>
        <v>47.166666666666671</v>
      </c>
    </row>
    <row r="3359" spans="1:6">
      <c r="A3359">
        <v>0</v>
      </c>
      <c r="B3359">
        <v>4</v>
      </c>
      <c r="C3359">
        <v>170.8</v>
      </c>
      <c r="D3359">
        <f t="shared" si="104"/>
        <v>16785</v>
      </c>
      <c r="F3359">
        <f t="shared" si="105"/>
        <v>47.44444444444445</v>
      </c>
    </row>
    <row r="3360" spans="1:6">
      <c r="A3360">
        <v>0</v>
      </c>
      <c r="B3360">
        <v>4</v>
      </c>
      <c r="C3360">
        <v>171.3</v>
      </c>
      <c r="D3360">
        <f t="shared" si="104"/>
        <v>16790</v>
      </c>
      <c r="F3360">
        <f t="shared" si="105"/>
        <v>47.583333333333336</v>
      </c>
    </row>
    <row r="3361" spans="1:6">
      <c r="A3361">
        <v>0</v>
      </c>
      <c r="B3361">
        <v>4</v>
      </c>
      <c r="C3361">
        <v>171</v>
      </c>
      <c r="D3361">
        <f t="shared" si="104"/>
        <v>16795</v>
      </c>
      <c r="F3361">
        <f t="shared" si="105"/>
        <v>47.5</v>
      </c>
    </row>
    <row r="3362" spans="1:6">
      <c r="A3362">
        <v>0</v>
      </c>
      <c r="B3362">
        <v>4</v>
      </c>
      <c r="C3362">
        <v>170.9</v>
      </c>
      <c r="D3362">
        <f t="shared" si="104"/>
        <v>16800</v>
      </c>
      <c r="F3362">
        <f t="shared" si="105"/>
        <v>47.472222222222221</v>
      </c>
    </row>
    <row r="3363" spans="1:6">
      <c r="A3363">
        <v>0</v>
      </c>
      <c r="B3363">
        <v>4</v>
      </c>
      <c r="C3363">
        <v>170.7</v>
      </c>
      <c r="D3363">
        <f t="shared" si="104"/>
        <v>16805</v>
      </c>
      <c r="F3363">
        <f t="shared" si="105"/>
        <v>47.416666666666664</v>
      </c>
    </row>
    <row r="3364" spans="1:6">
      <c r="A3364">
        <v>0</v>
      </c>
      <c r="B3364">
        <v>4</v>
      </c>
      <c r="C3364">
        <v>170.6</v>
      </c>
      <c r="D3364">
        <f t="shared" si="104"/>
        <v>16810</v>
      </c>
      <c r="F3364">
        <f t="shared" si="105"/>
        <v>47.388888888888886</v>
      </c>
    </row>
    <row r="3365" spans="1:6">
      <c r="A3365">
        <v>1.8</v>
      </c>
      <c r="B3365">
        <v>4</v>
      </c>
      <c r="C3365">
        <v>169.2</v>
      </c>
      <c r="D3365">
        <f t="shared" si="104"/>
        <v>16815</v>
      </c>
      <c r="F3365">
        <f t="shared" si="105"/>
        <v>46.999999999999993</v>
      </c>
    </row>
    <row r="3366" spans="1:6">
      <c r="A3366">
        <v>14.3</v>
      </c>
      <c r="B3366">
        <v>4</v>
      </c>
      <c r="C3366">
        <v>167.6</v>
      </c>
      <c r="D3366">
        <f t="shared" si="104"/>
        <v>16820</v>
      </c>
      <c r="F3366">
        <f t="shared" si="105"/>
        <v>46.55555555555555</v>
      </c>
    </row>
    <row r="3367" spans="1:6">
      <c r="A3367">
        <v>14.3</v>
      </c>
      <c r="B3367">
        <v>4</v>
      </c>
      <c r="C3367">
        <v>164.5</v>
      </c>
      <c r="D3367">
        <f t="shared" si="104"/>
        <v>16825</v>
      </c>
      <c r="F3367">
        <f t="shared" si="105"/>
        <v>45.694444444444443</v>
      </c>
    </row>
    <row r="3368" spans="1:6">
      <c r="A3368">
        <v>8.9</v>
      </c>
      <c r="B3368">
        <v>4</v>
      </c>
      <c r="C3368">
        <v>163.6</v>
      </c>
      <c r="D3368">
        <f t="shared" si="104"/>
        <v>16830</v>
      </c>
      <c r="F3368">
        <f t="shared" si="105"/>
        <v>45.444444444444443</v>
      </c>
    </row>
    <row r="3369" spans="1:6">
      <c r="A3369">
        <v>12.5</v>
      </c>
      <c r="B3369">
        <v>3</v>
      </c>
      <c r="C3369">
        <v>161.1</v>
      </c>
      <c r="D3369">
        <f t="shared" si="104"/>
        <v>16835</v>
      </c>
      <c r="F3369">
        <f t="shared" si="105"/>
        <v>44.75</v>
      </c>
    </row>
    <row r="3370" spans="1:6">
      <c r="A3370">
        <v>10.7</v>
      </c>
      <c r="B3370">
        <v>3</v>
      </c>
      <c r="C3370">
        <v>159.1</v>
      </c>
      <c r="D3370">
        <f t="shared" si="104"/>
        <v>16840</v>
      </c>
      <c r="F3370">
        <f t="shared" si="105"/>
        <v>44.194444444444443</v>
      </c>
    </row>
    <row r="3371" spans="1:6">
      <c r="A3371">
        <v>12.5</v>
      </c>
      <c r="B3371">
        <v>3</v>
      </c>
      <c r="C3371">
        <v>157.6</v>
      </c>
      <c r="D3371">
        <f t="shared" si="104"/>
        <v>16845</v>
      </c>
      <c r="F3371">
        <f t="shared" si="105"/>
        <v>43.777777777777779</v>
      </c>
    </row>
    <row r="3372" spans="1:6">
      <c r="A3372">
        <v>19.600000000000001</v>
      </c>
      <c r="B3372">
        <v>3</v>
      </c>
      <c r="C3372">
        <v>155.4</v>
      </c>
      <c r="D3372">
        <f t="shared" si="104"/>
        <v>16850</v>
      </c>
      <c r="F3372">
        <f t="shared" si="105"/>
        <v>43.166666666666664</v>
      </c>
    </row>
    <row r="3373" spans="1:6">
      <c r="A3373">
        <v>17.8</v>
      </c>
      <c r="B3373">
        <v>3</v>
      </c>
      <c r="C3373">
        <v>152.30000000000001</v>
      </c>
      <c r="D3373">
        <f t="shared" si="104"/>
        <v>16855</v>
      </c>
      <c r="F3373">
        <f t="shared" si="105"/>
        <v>42.305555555555557</v>
      </c>
    </row>
    <row r="3374" spans="1:6">
      <c r="A3374">
        <v>16</v>
      </c>
      <c r="B3374">
        <v>3</v>
      </c>
      <c r="C3374">
        <v>150.1</v>
      </c>
      <c r="D3374">
        <f t="shared" si="104"/>
        <v>16860</v>
      </c>
      <c r="F3374">
        <f t="shared" si="105"/>
        <v>41.694444444444443</v>
      </c>
    </row>
    <row r="3375" spans="1:6">
      <c r="A3375">
        <v>14.3</v>
      </c>
      <c r="B3375">
        <v>3</v>
      </c>
      <c r="C3375">
        <v>148.30000000000001</v>
      </c>
      <c r="D3375">
        <f t="shared" si="104"/>
        <v>16865</v>
      </c>
      <c r="F3375">
        <f t="shared" si="105"/>
        <v>41.19444444444445</v>
      </c>
    </row>
    <row r="3376" spans="1:6">
      <c r="A3376">
        <v>14.3</v>
      </c>
      <c r="B3376">
        <v>3</v>
      </c>
      <c r="C3376">
        <v>146</v>
      </c>
      <c r="D3376">
        <f t="shared" si="104"/>
        <v>16870</v>
      </c>
      <c r="F3376">
        <f t="shared" si="105"/>
        <v>40.555555555555557</v>
      </c>
    </row>
    <row r="3377" spans="1:6">
      <c r="A3377">
        <v>10.7</v>
      </c>
      <c r="B3377">
        <v>3</v>
      </c>
      <c r="C3377">
        <v>144.1</v>
      </c>
      <c r="D3377">
        <f t="shared" si="104"/>
        <v>16875</v>
      </c>
      <c r="F3377">
        <f t="shared" si="105"/>
        <v>40.027777777777779</v>
      </c>
    </row>
    <row r="3378" spans="1:6">
      <c r="A3378">
        <v>17.8</v>
      </c>
      <c r="B3378">
        <v>3</v>
      </c>
      <c r="C3378">
        <v>141.80000000000001</v>
      </c>
      <c r="D3378">
        <f t="shared" si="104"/>
        <v>16880</v>
      </c>
      <c r="F3378">
        <f t="shared" si="105"/>
        <v>39.388888888888893</v>
      </c>
    </row>
    <row r="3379" spans="1:6">
      <c r="A3379">
        <v>16</v>
      </c>
      <c r="B3379">
        <v>3</v>
      </c>
      <c r="C3379">
        <v>139.1</v>
      </c>
      <c r="D3379">
        <f t="shared" si="104"/>
        <v>16885</v>
      </c>
      <c r="F3379">
        <f t="shared" si="105"/>
        <v>38.638888888888886</v>
      </c>
    </row>
    <row r="3380" spans="1:6">
      <c r="A3380">
        <v>17.8</v>
      </c>
      <c r="B3380">
        <v>3</v>
      </c>
      <c r="C3380">
        <v>136.80000000000001</v>
      </c>
      <c r="D3380">
        <f t="shared" si="104"/>
        <v>16890</v>
      </c>
      <c r="F3380">
        <f t="shared" si="105"/>
        <v>38</v>
      </c>
    </row>
    <row r="3381" spans="1:6">
      <c r="A3381">
        <v>17.8</v>
      </c>
      <c r="B3381">
        <v>3</v>
      </c>
      <c r="C3381">
        <v>134.6</v>
      </c>
      <c r="D3381">
        <f t="shared" si="104"/>
        <v>16895</v>
      </c>
      <c r="F3381">
        <f t="shared" si="105"/>
        <v>37.388888888888886</v>
      </c>
    </row>
    <row r="3382" spans="1:6">
      <c r="A3382">
        <v>16</v>
      </c>
      <c r="B3382">
        <v>3</v>
      </c>
      <c r="C3382">
        <v>131.69999999999999</v>
      </c>
      <c r="D3382">
        <f t="shared" si="104"/>
        <v>16900</v>
      </c>
      <c r="F3382">
        <f t="shared" si="105"/>
        <v>36.583333333333329</v>
      </c>
    </row>
    <row r="3383" spans="1:6">
      <c r="A3383">
        <v>16</v>
      </c>
      <c r="B3383">
        <v>3</v>
      </c>
      <c r="C3383">
        <v>129.6</v>
      </c>
      <c r="D3383">
        <f t="shared" si="104"/>
        <v>16905</v>
      </c>
      <c r="F3383">
        <f t="shared" si="105"/>
        <v>36</v>
      </c>
    </row>
    <row r="3384" spans="1:6">
      <c r="A3384">
        <v>16</v>
      </c>
      <c r="B3384">
        <v>3</v>
      </c>
      <c r="C3384">
        <v>127.1</v>
      </c>
      <c r="D3384">
        <f t="shared" si="104"/>
        <v>16910</v>
      </c>
      <c r="F3384">
        <f t="shared" si="105"/>
        <v>35.30555555555555</v>
      </c>
    </row>
    <row r="3385" spans="1:6">
      <c r="A3385">
        <v>16</v>
      </c>
      <c r="B3385">
        <v>3</v>
      </c>
      <c r="C3385">
        <v>124.7</v>
      </c>
      <c r="D3385">
        <f t="shared" si="104"/>
        <v>16915</v>
      </c>
      <c r="F3385">
        <f t="shared" si="105"/>
        <v>34.638888888888886</v>
      </c>
    </row>
    <row r="3386" spans="1:6">
      <c r="A3386">
        <v>16</v>
      </c>
      <c r="B3386">
        <v>3</v>
      </c>
      <c r="C3386">
        <v>121.6</v>
      </c>
      <c r="D3386">
        <f t="shared" si="104"/>
        <v>16920</v>
      </c>
      <c r="F3386">
        <f t="shared" si="105"/>
        <v>33.777777777777779</v>
      </c>
    </row>
    <row r="3387" spans="1:6">
      <c r="A3387">
        <v>16</v>
      </c>
      <c r="B3387">
        <v>3</v>
      </c>
      <c r="C3387">
        <v>119.5</v>
      </c>
      <c r="D3387">
        <f t="shared" si="104"/>
        <v>16925</v>
      </c>
      <c r="F3387">
        <f t="shared" si="105"/>
        <v>33.194444444444443</v>
      </c>
    </row>
    <row r="3388" spans="1:6">
      <c r="A3388">
        <v>12.5</v>
      </c>
      <c r="B3388">
        <v>3</v>
      </c>
      <c r="C3388">
        <v>117.1</v>
      </c>
      <c r="D3388">
        <f t="shared" si="104"/>
        <v>16930</v>
      </c>
      <c r="F3388">
        <f t="shared" si="105"/>
        <v>32.527777777777779</v>
      </c>
    </row>
    <row r="3389" spans="1:6">
      <c r="A3389">
        <v>8.9</v>
      </c>
      <c r="B3389">
        <v>3</v>
      </c>
      <c r="C3389">
        <v>114.8</v>
      </c>
      <c r="D3389">
        <f t="shared" si="104"/>
        <v>16935</v>
      </c>
      <c r="F3389">
        <f t="shared" si="105"/>
        <v>31.888888888888886</v>
      </c>
    </row>
    <row r="3390" spans="1:6">
      <c r="A3390">
        <v>8.9</v>
      </c>
      <c r="B3390">
        <v>3</v>
      </c>
      <c r="C3390">
        <v>112.5</v>
      </c>
      <c r="D3390">
        <f t="shared" si="104"/>
        <v>16940</v>
      </c>
      <c r="F3390">
        <f t="shared" si="105"/>
        <v>31.25</v>
      </c>
    </row>
    <row r="3391" spans="1:6">
      <c r="A3391">
        <v>8.9</v>
      </c>
      <c r="B3391">
        <v>3</v>
      </c>
      <c r="C3391">
        <v>110.9</v>
      </c>
      <c r="D3391">
        <f t="shared" si="104"/>
        <v>16945</v>
      </c>
      <c r="F3391">
        <f t="shared" si="105"/>
        <v>30.805555555555557</v>
      </c>
    </row>
    <row r="3392" spans="1:6">
      <c r="A3392">
        <v>7.1</v>
      </c>
      <c r="B3392">
        <v>3</v>
      </c>
      <c r="C3392">
        <v>108.6</v>
      </c>
      <c r="D3392">
        <f t="shared" si="104"/>
        <v>16950</v>
      </c>
      <c r="F3392">
        <f t="shared" si="105"/>
        <v>30.166666666666664</v>
      </c>
    </row>
    <row r="3393" spans="1:6">
      <c r="A3393">
        <v>1.8</v>
      </c>
      <c r="B3393">
        <v>3</v>
      </c>
      <c r="C3393">
        <v>106.7</v>
      </c>
      <c r="D3393">
        <f t="shared" si="104"/>
        <v>16955</v>
      </c>
      <c r="F3393">
        <f t="shared" si="105"/>
        <v>29.638888888888889</v>
      </c>
    </row>
    <row r="3394" spans="1:6">
      <c r="A3394">
        <v>0</v>
      </c>
      <c r="B3394">
        <v>3</v>
      </c>
      <c r="C3394">
        <v>105.4</v>
      </c>
      <c r="D3394">
        <f t="shared" si="104"/>
        <v>16960</v>
      </c>
      <c r="F3394">
        <f t="shared" si="105"/>
        <v>29.277777777777779</v>
      </c>
    </row>
    <row r="3395" spans="1:6">
      <c r="A3395">
        <v>0</v>
      </c>
      <c r="B3395">
        <v>3</v>
      </c>
      <c r="C3395">
        <v>103.1</v>
      </c>
      <c r="D3395">
        <f t="shared" ref="D3395:D3458" si="106">(ROW()-2)*5</f>
        <v>16965</v>
      </c>
      <c r="F3395">
        <f t="shared" ref="F3395:F3458" si="107">C3395/3.6</f>
        <v>28.638888888888886</v>
      </c>
    </row>
    <row r="3396" spans="1:6">
      <c r="A3396">
        <v>0</v>
      </c>
      <c r="B3396">
        <v>3</v>
      </c>
      <c r="C3396">
        <v>101.3</v>
      </c>
      <c r="D3396">
        <f t="shared" si="106"/>
        <v>16970</v>
      </c>
      <c r="F3396">
        <f t="shared" si="107"/>
        <v>28.138888888888886</v>
      </c>
    </row>
    <row r="3397" spans="1:6">
      <c r="A3397">
        <v>0</v>
      </c>
      <c r="B3397">
        <v>3</v>
      </c>
      <c r="C3397">
        <v>102.1</v>
      </c>
      <c r="D3397">
        <f t="shared" si="106"/>
        <v>16975</v>
      </c>
      <c r="F3397">
        <f t="shared" si="107"/>
        <v>28.361111111111107</v>
      </c>
    </row>
    <row r="3398" spans="1:6">
      <c r="A3398">
        <v>0</v>
      </c>
      <c r="B3398">
        <v>3</v>
      </c>
      <c r="C3398">
        <v>102.1</v>
      </c>
      <c r="D3398">
        <f t="shared" si="106"/>
        <v>16980</v>
      </c>
      <c r="F3398">
        <f t="shared" si="107"/>
        <v>28.361111111111107</v>
      </c>
    </row>
    <row r="3399" spans="1:6">
      <c r="A3399">
        <v>0</v>
      </c>
      <c r="B3399">
        <v>3</v>
      </c>
      <c r="C3399">
        <v>102.5</v>
      </c>
      <c r="D3399">
        <f t="shared" si="106"/>
        <v>16985</v>
      </c>
      <c r="F3399">
        <f t="shared" si="107"/>
        <v>28.472222222222221</v>
      </c>
    </row>
    <row r="3400" spans="1:6">
      <c r="A3400">
        <v>0</v>
      </c>
      <c r="B3400">
        <v>3</v>
      </c>
      <c r="C3400">
        <v>104.3</v>
      </c>
      <c r="D3400">
        <f t="shared" si="106"/>
        <v>16990</v>
      </c>
      <c r="F3400">
        <f t="shared" si="107"/>
        <v>28.972222222222221</v>
      </c>
    </row>
    <row r="3401" spans="1:6">
      <c r="A3401">
        <v>0</v>
      </c>
      <c r="B3401">
        <v>3</v>
      </c>
      <c r="C3401">
        <v>106</v>
      </c>
      <c r="D3401">
        <f t="shared" si="106"/>
        <v>16995</v>
      </c>
      <c r="F3401">
        <f t="shared" si="107"/>
        <v>29.444444444444443</v>
      </c>
    </row>
    <row r="3402" spans="1:6">
      <c r="A3402">
        <v>0</v>
      </c>
      <c r="B3402">
        <v>3</v>
      </c>
      <c r="C3402">
        <v>107.8</v>
      </c>
      <c r="D3402">
        <f t="shared" si="106"/>
        <v>17000</v>
      </c>
      <c r="F3402">
        <f t="shared" si="107"/>
        <v>29.944444444444443</v>
      </c>
    </row>
    <row r="3403" spans="1:6">
      <c r="A3403">
        <v>0</v>
      </c>
      <c r="B3403">
        <v>3</v>
      </c>
      <c r="C3403">
        <v>110.5</v>
      </c>
      <c r="D3403">
        <f t="shared" si="106"/>
        <v>17005</v>
      </c>
      <c r="F3403">
        <f t="shared" si="107"/>
        <v>30.694444444444443</v>
      </c>
    </row>
    <row r="3404" spans="1:6">
      <c r="A3404">
        <v>0</v>
      </c>
      <c r="B3404">
        <v>3</v>
      </c>
      <c r="C3404">
        <v>112.1</v>
      </c>
      <c r="D3404">
        <f t="shared" si="106"/>
        <v>17010</v>
      </c>
      <c r="F3404">
        <f t="shared" si="107"/>
        <v>31.138888888888886</v>
      </c>
    </row>
    <row r="3405" spans="1:6">
      <c r="A3405">
        <v>0</v>
      </c>
      <c r="B3405">
        <v>3</v>
      </c>
      <c r="C3405">
        <v>114.3</v>
      </c>
      <c r="D3405">
        <f t="shared" si="106"/>
        <v>17015</v>
      </c>
      <c r="F3405">
        <f t="shared" si="107"/>
        <v>31.75</v>
      </c>
    </row>
    <row r="3406" spans="1:6">
      <c r="A3406">
        <v>0</v>
      </c>
      <c r="B3406">
        <v>3</v>
      </c>
      <c r="C3406">
        <v>116.4</v>
      </c>
      <c r="D3406">
        <f t="shared" si="106"/>
        <v>17020</v>
      </c>
      <c r="F3406">
        <f t="shared" si="107"/>
        <v>32.333333333333336</v>
      </c>
    </row>
    <row r="3407" spans="1:6">
      <c r="A3407">
        <v>0</v>
      </c>
      <c r="B3407">
        <v>3</v>
      </c>
      <c r="C3407">
        <v>118.3</v>
      </c>
      <c r="D3407">
        <f t="shared" si="106"/>
        <v>17025</v>
      </c>
      <c r="F3407">
        <f t="shared" si="107"/>
        <v>32.861111111111107</v>
      </c>
    </row>
    <row r="3408" spans="1:6">
      <c r="A3408">
        <v>0</v>
      </c>
      <c r="B3408">
        <v>3</v>
      </c>
      <c r="C3408">
        <v>119.5</v>
      </c>
      <c r="D3408">
        <f t="shared" si="106"/>
        <v>17030</v>
      </c>
      <c r="F3408">
        <f t="shared" si="107"/>
        <v>33.194444444444443</v>
      </c>
    </row>
    <row r="3409" spans="1:6">
      <c r="A3409">
        <v>0</v>
      </c>
      <c r="B3409">
        <v>3</v>
      </c>
      <c r="C3409">
        <v>122.4</v>
      </c>
      <c r="D3409">
        <f t="shared" si="106"/>
        <v>17035</v>
      </c>
      <c r="F3409">
        <f t="shared" si="107"/>
        <v>34</v>
      </c>
    </row>
    <row r="3410" spans="1:6">
      <c r="A3410">
        <v>0</v>
      </c>
      <c r="B3410">
        <v>3</v>
      </c>
      <c r="C3410">
        <v>124.9</v>
      </c>
      <c r="D3410">
        <f t="shared" si="106"/>
        <v>17040</v>
      </c>
      <c r="F3410">
        <f t="shared" si="107"/>
        <v>34.694444444444443</v>
      </c>
    </row>
    <row r="3411" spans="1:6">
      <c r="A3411">
        <v>0</v>
      </c>
      <c r="B3411">
        <v>3</v>
      </c>
      <c r="C3411">
        <v>126.8</v>
      </c>
      <c r="D3411">
        <f t="shared" si="106"/>
        <v>17045</v>
      </c>
      <c r="F3411">
        <f t="shared" si="107"/>
        <v>35.222222222222221</v>
      </c>
    </row>
    <row r="3412" spans="1:6">
      <c r="A3412">
        <v>0</v>
      </c>
      <c r="B3412">
        <v>3</v>
      </c>
      <c r="C3412">
        <v>127.5</v>
      </c>
      <c r="D3412">
        <f t="shared" si="106"/>
        <v>17050</v>
      </c>
      <c r="F3412">
        <f t="shared" si="107"/>
        <v>35.416666666666664</v>
      </c>
    </row>
    <row r="3413" spans="1:6">
      <c r="A3413">
        <v>0</v>
      </c>
      <c r="B3413">
        <v>3</v>
      </c>
      <c r="C3413">
        <v>132.30000000000001</v>
      </c>
      <c r="D3413">
        <f t="shared" si="106"/>
        <v>17055</v>
      </c>
      <c r="F3413">
        <f t="shared" si="107"/>
        <v>36.75</v>
      </c>
    </row>
    <row r="3414" spans="1:6">
      <c r="A3414">
        <v>0</v>
      </c>
      <c r="B3414">
        <v>3</v>
      </c>
      <c r="C3414">
        <v>133.9</v>
      </c>
      <c r="D3414">
        <f t="shared" si="106"/>
        <v>17060</v>
      </c>
      <c r="F3414">
        <f t="shared" si="107"/>
        <v>37.194444444444443</v>
      </c>
    </row>
    <row r="3415" spans="1:6">
      <c r="A3415">
        <v>0</v>
      </c>
      <c r="B3415">
        <v>3</v>
      </c>
      <c r="C3415">
        <v>135.69999999999999</v>
      </c>
      <c r="D3415">
        <f t="shared" si="106"/>
        <v>17065</v>
      </c>
      <c r="F3415">
        <f t="shared" si="107"/>
        <v>37.694444444444443</v>
      </c>
    </row>
    <row r="3416" spans="1:6">
      <c r="A3416">
        <v>0</v>
      </c>
      <c r="B3416">
        <v>3</v>
      </c>
      <c r="C3416">
        <v>138.80000000000001</v>
      </c>
      <c r="D3416">
        <f t="shared" si="106"/>
        <v>17070</v>
      </c>
      <c r="F3416">
        <f t="shared" si="107"/>
        <v>38.555555555555557</v>
      </c>
    </row>
    <row r="3417" spans="1:6">
      <c r="A3417">
        <v>0</v>
      </c>
      <c r="B3417">
        <v>3</v>
      </c>
      <c r="C3417">
        <v>141.69999999999999</v>
      </c>
      <c r="D3417">
        <f t="shared" si="106"/>
        <v>17075</v>
      </c>
      <c r="F3417">
        <f t="shared" si="107"/>
        <v>39.361111111111107</v>
      </c>
    </row>
    <row r="3418" spans="1:6">
      <c r="A3418">
        <v>0</v>
      </c>
      <c r="B3418">
        <v>3</v>
      </c>
      <c r="C3418">
        <v>143.1</v>
      </c>
      <c r="D3418">
        <f t="shared" si="106"/>
        <v>17080</v>
      </c>
      <c r="F3418">
        <f t="shared" si="107"/>
        <v>39.75</v>
      </c>
    </row>
    <row r="3419" spans="1:6">
      <c r="A3419">
        <v>0</v>
      </c>
      <c r="B3419">
        <v>3</v>
      </c>
      <c r="C3419">
        <v>146.19999999999999</v>
      </c>
      <c r="D3419">
        <f t="shared" si="106"/>
        <v>17085</v>
      </c>
      <c r="F3419">
        <f t="shared" si="107"/>
        <v>40.611111111111107</v>
      </c>
    </row>
    <row r="3420" spans="1:6">
      <c r="A3420">
        <v>0</v>
      </c>
      <c r="B3420">
        <v>4</v>
      </c>
      <c r="C3420">
        <v>150.1</v>
      </c>
      <c r="D3420">
        <f t="shared" si="106"/>
        <v>17090</v>
      </c>
      <c r="F3420">
        <f t="shared" si="107"/>
        <v>41.694444444444443</v>
      </c>
    </row>
    <row r="3421" spans="1:6">
      <c r="A3421">
        <v>0</v>
      </c>
      <c r="B3421">
        <v>4</v>
      </c>
      <c r="C3421">
        <v>152</v>
      </c>
      <c r="D3421">
        <f t="shared" si="106"/>
        <v>17095</v>
      </c>
      <c r="F3421">
        <f t="shared" si="107"/>
        <v>42.222222222222221</v>
      </c>
    </row>
    <row r="3422" spans="1:6">
      <c r="A3422">
        <v>0</v>
      </c>
      <c r="B3422">
        <v>4</v>
      </c>
      <c r="C3422">
        <v>153.1</v>
      </c>
      <c r="D3422">
        <f t="shared" si="106"/>
        <v>17100</v>
      </c>
      <c r="F3422">
        <f t="shared" si="107"/>
        <v>42.527777777777779</v>
      </c>
    </row>
    <row r="3423" spans="1:6">
      <c r="A3423">
        <v>0</v>
      </c>
      <c r="B3423">
        <v>4</v>
      </c>
      <c r="C3423">
        <v>154.69999999999999</v>
      </c>
      <c r="D3423">
        <f t="shared" si="106"/>
        <v>17105</v>
      </c>
      <c r="F3423">
        <f t="shared" si="107"/>
        <v>42.972222222222221</v>
      </c>
    </row>
    <row r="3424" spans="1:6">
      <c r="A3424">
        <v>0</v>
      </c>
      <c r="B3424">
        <v>4</v>
      </c>
      <c r="C3424">
        <v>155.9</v>
      </c>
      <c r="D3424">
        <f t="shared" si="106"/>
        <v>17110</v>
      </c>
      <c r="F3424">
        <f t="shared" si="107"/>
        <v>43.305555555555557</v>
      </c>
    </row>
    <row r="3425" spans="1:6">
      <c r="A3425">
        <v>0</v>
      </c>
      <c r="B3425">
        <v>4</v>
      </c>
      <c r="C3425">
        <v>157.6</v>
      </c>
      <c r="D3425">
        <f t="shared" si="106"/>
        <v>17115</v>
      </c>
      <c r="F3425">
        <f t="shared" si="107"/>
        <v>43.777777777777779</v>
      </c>
    </row>
    <row r="3426" spans="1:6">
      <c r="A3426">
        <v>0</v>
      </c>
      <c r="B3426">
        <v>4</v>
      </c>
      <c r="C3426">
        <v>159.4</v>
      </c>
      <c r="D3426">
        <f t="shared" si="106"/>
        <v>17120</v>
      </c>
      <c r="F3426">
        <f t="shared" si="107"/>
        <v>44.277777777777779</v>
      </c>
    </row>
    <row r="3427" spans="1:6">
      <c r="A3427">
        <v>0</v>
      </c>
      <c r="B3427">
        <v>4</v>
      </c>
      <c r="C3427">
        <v>160.1</v>
      </c>
      <c r="D3427">
        <f t="shared" si="106"/>
        <v>17125</v>
      </c>
      <c r="F3427">
        <f t="shared" si="107"/>
        <v>44.472222222222221</v>
      </c>
    </row>
    <row r="3428" spans="1:6">
      <c r="A3428">
        <v>0</v>
      </c>
      <c r="B3428">
        <v>4</v>
      </c>
      <c r="C3428">
        <v>161.1</v>
      </c>
      <c r="D3428">
        <f t="shared" si="106"/>
        <v>17130</v>
      </c>
      <c r="F3428">
        <f t="shared" si="107"/>
        <v>44.75</v>
      </c>
    </row>
    <row r="3429" spans="1:6">
      <c r="A3429">
        <v>0</v>
      </c>
      <c r="B3429">
        <v>4</v>
      </c>
      <c r="C3429">
        <v>162.5</v>
      </c>
      <c r="D3429">
        <f t="shared" si="106"/>
        <v>17135</v>
      </c>
      <c r="F3429">
        <f t="shared" si="107"/>
        <v>45.138888888888886</v>
      </c>
    </row>
    <row r="3430" spans="1:6">
      <c r="A3430">
        <v>0</v>
      </c>
      <c r="B3430">
        <v>4</v>
      </c>
      <c r="C3430">
        <v>162.9</v>
      </c>
      <c r="D3430">
        <f t="shared" si="106"/>
        <v>17140</v>
      </c>
      <c r="F3430">
        <f t="shared" si="107"/>
        <v>45.25</v>
      </c>
    </row>
    <row r="3431" spans="1:6">
      <c r="A3431">
        <v>0</v>
      </c>
      <c r="B3431">
        <v>4</v>
      </c>
      <c r="C3431">
        <v>164.3</v>
      </c>
      <c r="D3431">
        <f t="shared" si="106"/>
        <v>17145</v>
      </c>
      <c r="F3431">
        <f t="shared" si="107"/>
        <v>45.638888888888893</v>
      </c>
    </row>
    <row r="3432" spans="1:6">
      <c r="A3432">
        <v>0</v>
      </c>
      <c r="B3432">
        <v>4</v>
      </c>
      <c r="C3432">
        <v>164.6</v>
      </c>
      <c r="D3432">
        <f t="shared" si="106"/>
        <v>17150</v>
      </c>
      <c r="F3432">
        <f t="shared" si="107"/>
        <v>45.722222222222221</v>
      </c>
    </row>
    <row r="3433" spans="1:6">
      <c r="A3433">
        <v>0</v>
      </c>
      <c r="B3433">
        <v>4</v>
      </c>
      <c r="C3433">
        <v>165.5</v>
      </c>
      <c r="D3433">
        <f t="shared" si="106"/>
        <v>17155</v>
      </c>
      <c r="F3433">
        <f t="shared" si="107"/>
        <v>45.972222222222221</v>
      </c>
    </row>
    <row r="3434" spans="1:6">
      <c r="A3434">
        <v>0</v>
      </c>
      <c r="B3434">
        <v>4</v>
      </c>
      <c r="C3434">
        <v>166.3</v>
      </c>
      <c r="D3434">
        <f t="shared" si="106"/>
        <v>17160</v>
      </c>
      <c r="F3434">
        <f t="shared" si="107"/>
        <v>46.19444444444445</v>
      </c>
    </row>
    <row r="3435" spans="1:6">
      <c r="A3435">
        <v>0</v>
      </c>
      <c r="B3435">
        <v>4</v>
      </c>
      <c r="C3435">
        <v>166.8</v>
      </c>
      <c r="D3435">
        <f t="shared" si="106"/>
        <v>17165</v>
      </c>
      <c r="F3435">
        <f t="shared" si="107"/>
        <v>46.333333333333336</v>
      </c>
    </row>
    <row r="3436" spans="1:6">
      <c r="A3436">
        <v>0</v>
      </c>
      <c r="B3436">
        <v>4</v>
      </c>
      <c r="C3436">
        <v>168.1</v>
      </c>
      <c r="D3436">
        <f t="shared" si="106"/>
        <v>17170</v>
      </c>
      <c r="F3436">
        <f t="shared" si="107"/>
        <v>46.694444444444443</v>
      </c>
    </row>
    <row r="3437" spans="1:6">
      <c r="A3437">
        <v>0</v>
      </c>
      <c r="B3437">
        <v>4</v>
      </c>
      <c r="C3437">
        <v>168.8</v>
      </c>
      <c r="D3437">
        <f t="shared" si="106"/>
        <v>17175</v>
      </c>
      <c r="F3437">
        <f t="shared" si="107"/>
        <v>46.888888888888893</v>
      </c>
    </row>
    <row r="3438" spans="1:6">
      <c r="A3438">
        <v>0</v>
      </c>
      <c r="B3438">
        <v>4</v>
      </c>
      <c r="C3438">
        <v>169.8</v>
      </c>
      <c r="D3438">
        <f t="shared" si="106"/>
        <v>17180</v>
      </c>
      <c r="F3438">
        <f t="shared" si="107"/>
        <v>47.166666666666671</v>
      </c>
    </row>
    <row r="3439" spans="1:6">
      <c r="A3439">
        <v>0</v>
      </c>
      <c r="B3439">
        <v>4</v>
      </c>
      <c r="C3439">
        <v>170.8</v>
      </c>
      <c r="D3439">
        <f t="shared" si="106"/>
        <v>17185</v>
      </c>
      <c r="F3439">
        <f t="shared" si="107"/>
        <v>47.44444444444445</v>
      </c>
    </row>
    <row r="3440" spans="1:6">
      <c r="A3440">
        <v>0</v>
      </c>
      <c r="B3440">
        <v>4</v>
      </c>
      <c r="C3440">
        <v>171.9</v>
      </c>
      <c r="D3440">
        <f t="shared" si="106"/>
        <v>17190</v>
      </c>
      <c r="F3440">
        <f t="shared" si="107"/>
        <v>47.75</v>
      </c>
    </row>
    <row r="3441" spans="1:6">
      <c r="A3441">
        <v>0</v>
      </c>
      <c r="B3441">
        <v>4</v>
      </c>
      <c r="C3441">
        <v>172.8</v>
      </c>
      <c r="D3441">
        <f t="shared" si="106"/>
        <v>17195</v>
      </c>
      <c r="F3441">
        <f t="shared" si="107"/>
        <v>48</v>
      </c>
    </row>
    <row r="3442" spans="1:6">
      <c r="A3442">
        <v>0</v>
      </c>
      <c r="B3442">
        <v>4</v>
      </c>
      <c r="C3442">
        <v>173.5</v>
      </c>
      <c r="D3442">
        <f t="shared" si="106"/>
        <v>17200</v>
      </c>
      <c r="F3442">
        <f t="shared" si="107"/>
        <v>48.194444444444443</v>
      </c>
    </row>
    <row r="3443" spans="1:6">
      <c r="A3443">
        <v>0</v>
      </c>
      <c r="B3443">
        <v>4</v>
      </c>
      <c r="C3443">
        <v>174.4</v>
      </c>
      <c r="D3443">
        <f t="shared" si="106"/>
        <v>17205</v>
      </c>
      <c r="F3443">
        <f t="shared" si="107"/>
        <v>48.444444444444443</v>
      </c>
    </row>
    <row r="3444" spans="1:6">
      <c r="A3444">
        <v>0</v>
      </c>
      <c r="B3444">
        <v>4</v>
      </c>
      <c r="C3444">
        <v>175.8</v>
      </c>
      <c r="D3444">
        <f t="shared" si="106"/>
        <v>17210</v>
      </c>
      <c r="F3444">
        <f t="shared" si="107"/>
        <v>48.833333333333336</v>
      </c>
    </row>
    <row r="3445" spans="1:6">
      <c r="A3445">
        <v>0</v>
      </c>
      <c r="B3445">
        <v>4</v>
      </c>
      <c r="C3445">
        <v>175.9</v>
      </c>
      <c r="D3445">
        <f t="shared" si="106"/>
        <v>17215</v>
      </c>
      <c r="F3445">
        <f t="shared" si="107"/>
        <v>48.861111111111114</v>
      </c>
    </row>
    <row r="3446" spans="1:6">
      <c r="A3446">
        <v>0</v>
      </c>
      <c r="B3446">
        <v>4</v>
      </c>
      <c r="C3446">
        <v>177.1</v>
      </c>
      <c r="D3446">
        <f t="shared" si="106"/>
        <v>17220</v>
      </c>
      <c r="F3446">
        <f t="shared" si="107"/>
        <v>49.194444444444443</v>
      </c>
    </row>
    <row r="3447" spans="1:6">
      <c r="A3447">
        <v>0</v>
      </c>
      <c r="B3447">
        <v>4</v>
      </c>
      <c r="C3447">
        <v>177.7</v>
      </c>
      <c r="D3447">
        <f t="shared" si="106"/>
        <v>17225</v>
      </c>
      <c r="F3447">
        <f t="shared" si="107"/>
        <v>49.361111111111107</v>
      </c>
    </row>
    <row r="3448" spans="1:6">
      <c r="A3448">
        <v>0</v>
      </c>
      <c r="B3448">
        <v>4</v>
      </c>
      <c r="C3448">
        <v>178.7</v>
      </c>
      <c r="D3448">
        <f t="shared" si="106"/>
        <v>17230</v>
      </c>
      <c r="F3448">
        <f t="shared" si="107"/>
        <v>49.638888888888886</v>
      </c>
    </row>
    <row r="3449" spans="1:6">
      <c r="A3449">
        <v>0</v>
      </c>
      <c r="B3449">
        <v>4</v>
      </c>
      <c r="C3449">
        <v>179.4</v>
      </c>
      <c r="D3449">
        <f t="shared" si="106"/>
        <v>17235</v>
      </c>
      <c r="F3449">
        <f t="shared" si="107"/>
        <v>49.833333333333336</v>
      </c>
    </row>
    <row r="3450" spans="1:6">
      <c r="A3450">
        <v>0</v>
      </c>
      <c r="B3450">
        <v>4</v>
      </c>
      <c r="C3450">
        <v>180.4</v>
      </c>
      <c r="D3450">
        <f t="shared" si="106"/>
        <v>17240</v>
      </c>
      <c r="F3450">
        <f t="shared" si="107"/>
        <v>50.111111111111114</v>
      </c>
    </row>
    <row r="3451" spans="1:6">
      <c r="A3451">
        <v>0</v>
      </c>
      <c r="B3451">
        <v>4</v>
      </c>
      <c r="C3451">
        <v>182.1</v>
      </c>
      <c r="D3451">
        <f t="shared" si="106"/>
        <v>17245</v>
      </c>
      <c r="F3451">
        <f t="shared" si="107"/>
        <v>50.583333333333329</v>
      </c>
    </row>
    <row r="3452" spans="1:6">
      <c r="A3452">
        <v>0</v>
      </c>
      <c r="B3452">
        <v>4</v>
      </c>
      <c r="C3452">
        <v>182.3</v>
      </c>
      <c r="D3452">
        <f t="shared" si="106"/>
        <v>17250</v>
      </c>
      <c r="F3452">
        <f t="shared" si="107"/>
        <v>50.638888888888893</v>
      </c>
    </row>
    <row r="3453" spans="1:6">
      <c r="A3453">
        <v>0</v>
      </c>
      <c r="B3453">
        <v>4</v>
      </c>
      <c r="C3453">
        <v>182.6</v>
      </c>
      <c r="D3453">
        <f t="shared" si="106"/>
        <v>17255</v>
      </c>
      <c r="F3453">
        <f t="shared" si="107"/>
        <v>50.722222222222221</v>
      </c>
    </row>
    <row r="3454" spans="1:6">
      <c r="A3454">
        <v>0</v>
      </c>
      <c r="B3454">
        <v>4</v>
      </c>
      <c r="C3454">
        <v>183.4</v>
      </c>
      <c r="D3454">
        <f t="shared" si="106"/>
        <v>17260</v>
      </c>
      <c r="F3454">
        <f t="shared" si="107"/>
        <v>50.944444444444443</v>
      </c>
    </row>
    <row r="3455" spans="1:6">
      <c r="A3455">
        <v>0</v>
      </c>
      <c r="B3455">
        <v>4</v>
      </c>
      <c r="C3455">
        <v>185</v>
      </c>
      <c r="D3455">
        <f t="shared" si="106"/>
        <v>17265</v>
      </c>
      <c r="F3455">
        <f t="shared" si="107"/>
        <v>51.388888888888886</v>
      </c>
    </row>
    <row r="3456" spans="1:6">
      <c r="A3456">
        <v>0</v>
      </c>
      <c r="B3456">
        <v>4</v>
      </c>
      <c r="C3456">
        <v>185.3</v>
      </c>
      <c r="D3456">
        <f t="shared" si="106"/>
        <v>17270</v>
      </c>
      <c r="F3456">
        <f t="shared" si="107"/>
        <v>51.472222222222221</v>
      </c>
    </row>
    <row r="3457" spans="1:6">
      <c r="A3457">
        <v>0</v>
      </c>
      <c r="B3457">
        <v>4</v>
      </c>
      <c r="C3457">
        <v>186.1</v>
      </c>
      <c r="D3457">
        <f t="shared" si="106"/>
        <v>17275</v>
      </c>
      <c r="F3457">
        <f t="shared" si="107"/>
        <v>51.694444444444443</v>
      </c>
    </row>
    <row r="3458" spans="1:6">
      <c r="A3458">
        <v>0</v>
      </c>
      <c r="B3458">
        <v>4</v>
      </c>
      <c r="C3458">
        <v>187.6</v>
      </c>
      <c r="D3458">
        <f t="shared" si="106"/>
        <v>17280</v>
      </c>
      <c r="F3458">
        <f t="shared" si="107"/>
        <v>52.111111111111107</v>
      </c>
    </row>
    <row r="3459" spans="1:6">
      <c r="A3459">
        <v>0</v>
      </c>
      <c r="B3459">
        <v>4</v>
      </c>
      <c r="C3459">
        <v>187.8</v>
      </c>
      <c r="D3459">
        <f t="shared" ref="D3459:D3522" si="108">(ROW()-2)*5</f>
        <v>17285</v>
      </c>
      <c r="F3459">
        <f t="shared" ref="F3459:F3522" si="109">C3459/3.6</f>
        <v>52.166666666666671</v>
      </c>
    </row>
    <row r="3460" spans="1:6">
      <c r="A3460">
        <v>0</v>
      </c>
      <c r="B3460">
        <v>4</v>
      </c>
      <c r="C3460">
        <v>188.9</v>
      </c>
      <c r="D3460">
        <f t="shared" si="108"/>
        <v>17290</v>
      </c>
      <c r="F3460">
        <f t="shared" si="109"/>
        <v>52.472222222222221</v>
      </c>
    </row>
    <row r="3461" spans="1:6">
      <c r="A3461">
        <v>0</v>
      </c>
      <c r="B3461">
        <v>4</v>
      </c>
      <c r="C3461">
        <v>189.6</v>
      </c>
      <c r="D3461">
        <f t="shared" si="108"/>
        <v>17295</v>
      </c>
      <c r="F3461">
        <f t="shared" si="109"/>
        <v>52.666666666666664</v>
      </c>
    </row>
    <row r="3462" spans="1:6">
      <c r="A3462">
        <v>0</v>
      </c>
      <c r="B3462">
        <v>4</v>
      </c>
      <c r="C3462">
        <v>190.2</v>
      </c>
      <c r="D3462">
        <f t="shared" si="108"/>
        <v>17300</v>
      </c>
      <c r="F3462">
        <f t="shared" si="109"/>
        <v>52.833333333333329</v>
      </c>
    </row>
    <row r="3463" spans="1:6">
      <c r="A3463">
        <v>0</v>
      </c>
      <c r="B3463">
        <v>4</v>
      </c>
      <c r="C3463">
        <v>190.8</v>
      </c>
      <c r="D3463">
        <f t="shared" si="108"/>
        <v>17305</v>
      </c>
      <c r="F3463">
        <f t="shared" si="109"/>
        <v>53</v>
      </c>
    </row>
    <row r="3464" spans="1:6">
      <c r="A3464">
        <v>0</v>
      </c>
      <c r="B3464">
        <v>4</v>
      </c>
      <c r="C3464">
        <v>191.1</v>
      </c>
      <c r="D3464">
        <f t="shared" si="108"/>
        <v>17310</v>
      </c>
      <c r="F3464">
        <f t="shared" si="109"/>
        <v>53.083333333333329</v>
      </c>
    </row>
    <row r="3465" spans="1:6">
      <c r="A3465">
        <v>0</v>
      </c>
      <c r="B3465">
        <v>4</v>
      </c>
      <c r="C3465">
        <v>191.7</v>
      </c>
      <c r="D3465">
        <f t="shared" si="108"/>
        <v>17315</v>
      </c>
      <c r="F3465">
        <f t="shared" si="109"/>
        <v>53.249999999999993</v>
      </c>
    </row>
    <row r="3466" spans="1:6">
      <c r="A3466">
        <v>0</v>
      </c>
      <c r="B3466">
        <v>4</v>
      </c>
      <c r="C3466">
        <v>191.3</v>
      </c>
      <c r="D3466">
        <f t="shared" si="108"/>
        <v>17320</v>
      </c>
      <c r="F3466">
        <f t="shared" si="109"/>
        <v>53.138888888888893</v>
      </c>
    </row>
    <row r="3467" spans="1:6">
      <c r="A3467">
        <v>0</v>
      </c>
      <c r="B3467">
        <v>4</v>
      </c>
      <c r="C3467">
        <v>190.5</v>
      </c>
      <c r="D3467">
        <f t="shared" si="108"/>
        <v>17325</v>
      </c>
      <c r="F3467">
        <f t="shared" si="109"/>
        <v>52.916666666666664</v>
      </c>
    </row>
    <row r="3468" spans="1:6">
      <c r="A3468">
        <v>0</v>
      </c>
      <c r="B3468">
        <v>4</v>
      </c>
      <c r="C3468">
        <v>190.9</v>
      </c>
      <c r="D3468">
        <f t="shared" si="108"/>
        <v>17330</v>
      </c>
      <c r="F3468">
        <f t="shared" si="109"/>
        <v>53.027777777777779</v>
      </c>
    </row>
    <row r="3469" spans="1:6">
      <c r="A3469">
        <v>0</v>
      </c>
      <c r="B3469">
        <v>4</v>
      </c>
      <c r="C3469">
        <v>190.5</v>
      </c>
      <c r="D3469">
        <f t="shared" si="108"/>
        <v>17335</v>
      </c>
      <c r="F3469">
        <f t="shared" si="109"/>
        <v>52.916666666666664</v>
      </c>
    </row>
    <row r="3470" spans="1:6">
      <c r="A3470">
        <v>0</v>
      </c>
      <c r="B3470">
        <v>4</v>
      </c>
      <c r="C3470">
        <v>190</v>
      </c>
      <c r="D3470">
        <f t="shared" si="108"/>
        <v>17340</v>
      </c>
      <c r="F3470">
        <f t="shared" si="109"/>
        <v>52.777777777777779</v>
      </c>
    </row>
    <row r="3471" spans="1:6">
      <c r="A3471">
        <v>0</v>
      </c>
      <c r="B3471">
        <v>4</v>
      </c>
      <c r="C3471">
        <v>189.8</v>
      </c>
      <c r="D3471">
        <f t="shared" si="108"/>
        <v>17345</v>
      </c>
      <c r="F3471">
        <f t="shared" si="109"/>
        <v>52.722222222222221</v>
      </c>
    </row>
    <row r="3472" spans="1:6">
      <c r="A3472">
        <v>0</v>
      </c>
      <c r="B3472">
        <v>4</v>
      </c>
      <c r="C3472">
        <v>189.1</v>
      </c>
      <c r="D3472">
        <f t="shared" si="108"/>
        <v>17350</v>
      </c>
      <c r="F3472">
        <f t="shared" si="109"/>
        <v>52.527777777777771</v>
      </c>
    </row>
    <row r="3473" spans="1:6">
      <c r="A3473">
        <v>0</v>
      </c>
      <c r="B3473">
        <v>4</v>
      </c>
      <c r="C3473">
        <v>188.3</v>
      </c>
      <c r="D3473">
        <f t="shared" si="108"/>
        <v>17355</v>
      </c>
      <c r="F3473">
        <f t="shared" si="109"/>
        <v>52.305555555555557</v>
      </c>
    </row>
    <row r="3474" spans="1:6">
      <c r="A3474">
        <v>0</v>
      </c>
      <c r="B3474">
        <v>4</v>
      </c>
      <c r="C3474">
        <v>188.1</v>
      </c>
      <c r="D3474">
        <f t="shared" si="108"/>
        <v>17360</v>
      </c>
      <c r="F3474">
        <f t="shared" si="109"/>
        <v>52.25</v>
      </c>
    </row>
    <row r="3475" spans="1:6">
      <c r="A3475">
        <v>0</v>
      </c>
      <c r="B3475">
        <v>4</v>
      </c>
      <c r="C3475">
        <v>186.9</v>
      </c>
      <c r="D3475">
        <f t="shared" si="108"/>
        <v>17365</v>
      </c>
      <c r="F3475">
        <f t="shared" si="109"/>
        <v>51.916666666666664</v>
      </c>
    </row>
    <row r="3476" spans="1:6">
      <c r="A3476">
        <v>0</v>
      </c>
      <c r="B3476">
        <v>4</v>
      </c>
      <c r="C3476">
        <v>186.5</v>
      </c>
      <c r="D3476">
        <f t="shared" si="108"/>
        <v>17370</v>
      </c>
      <c r="F3476">
        <f t="shared" si="109"/>
        <v>51.805555555555557</v>
      </c>
    </row>
    <row r="3477" spans="1:6">
      <c r="A3477">
        <v>0</v>
      </c>
      <c r="B3477">
        <v>4</v>
      </c>
      <c r="C3477">
        <v>186.2</v>
      </c>
      <c r="D3477">
        <f t="shared" si="108"/>
        <v>17375</v>
      </c>
      <c r="F3477">
        <f t="shared" si="109"/>
        <v>51.722222222222214</v>
      </c>
    </row>
    <row r="3478" spans="1:6">
      <c r="A3478">
        <v>0</v>
      </c>
      <c r="B3478">
        <v>4</v>
      </c>
      <c r="C3478">
        <v>185.6</v>
      </c>
      <c r="D3478">
        <f t="shared" si="108"/>
        <v>17380</v>
      </c>
      <c r="F3478">
        <f t="shared" si="109"/>
        <v>51.55555555555555</v>
      </c>
    </row>
    <row r="3479" spans="1:6">
      <c r="A3479">
        <v>0</v>
      </c>
      <c r="B3479">
        <v>4</v>
      </c>
      <c r="C3479">
        <v>184.6</v>
      </c>
      <c r="D3479">
        <f t="shared" si="108"/>
        <v>17385</v>
      </c>
      <c r="F3479">
        <f t="shared" si="109"/>
        <v>51.277777777777771</v>
      </c>
    </row>
    <row r="3480" spans="1:6">
      <c r="A3480">
        <v>0</v>
      </c>
      <c r="B3480">
        <v>4</v>
      </c>
      <c r="C3480">
        <v>183.6</v>
      </c>
      <c r="D3480">
        <f t="shared" si="108"/>
        <v>17390</v>
      </c>
      <c r="F3480">
        <f t="shared" si="109"/>
        <v>51</v>
      </c>
    </row>
    <row r="3481" spans="1:6">
      <c r="A3481">
        <v>0</v>
      </c>
      <c r="B3481">
        <v>4</v>
      </c>
      <c r="C3481">
        <v>182.9</v>
      </c>
      <c r="D3481">
        <f t="shared" si="108"/>
        <v>17395</v>
      </c>
      <c r="F3481">
        <f t="shared" si="109"/>
        <v>50.805555555555557</v>
      </c>
    </row>
    <row r="3482" spans="1:6">
      <c r="A3482">
        <v>0</v>
      </c>
      <c r="B3482">
        <v>4</v>
      </c>
      <c r="C3482">
        <v>182.4</v>
      </c>
      <c r="D3482">
        <f t="shared" si="108"/>
        <v>17400</v>
      </c>
      <c r="F3482">
        <f t="shared" si="109"/>
        <v>50.666666666666664</v>
      </c>
    </row>
    <row r="3483" spans="1:6">
      <c r="A3483">
        <v>0</v>
      </c>
      <c r="B3483">
        <v>4</v>
      </c>
      <c r="C3483">
        <v>181.8</v>
      </c>
      <c r="D3483">
        <f t="shared" si="108"/>
        <v>17405</v>
      </c>
      <c r="F3483">
        <f t="shared" si="109"/>
        <v>50.5</v>
      </c>
    </row>
    <row r="3484" spans="1:6">
      <c r="A3484">
        <v>0</v>
      </c>
      <c r="B3484">
        <v>4</v>
      </c>
      <c r="C3484">
        <v>181.1</v>
      </c>
      <c r="D3484">
        <f t="shared" si="108"/>
        <v>17410</v>
      </c>
      <c r="F3484">
        <f t="shared" si="109"/>
        <v>50.30555555555555</v>
      </c>
    </row>
    <row r="3485" spans="1:6">
      <c r="A3485">
        <v>0</v>
      </c>
      <c r="B3485">
        <v>4</v>
      </c>
      <c r="C3485">
        <v>180.4</v>
      </c>
      <c r="D3485">
        <f t="shared" si="108"/>
        <v>17415</v>
      </c>
      <c r="F3485">
        <f t="shared" si="109"/>
        <v>50.111111111111114</v>
      </c>
    </row>
    <row r="3486" spans="1:6">
      <c r="A3486">
        <v>0</v>
      </c>
      <c r="B3486">
        <v>4</v>
      </c>
      <c r="C3486">
        <v>179.2</v>
      </c>
      <c r="D3486">
        <f t="shared" si="108"/>
        <v>17420</v>
      </c>
      <c r="F3486">
        <f t="shared" si="109"/>
        <v>49.777777777777771</v>
      </c>
    </row>
    <row r="3487" spans="1:6">
      <c r="A3487">
        <v>0</v>
      </c>
      <c r="B3487">
        <v>4</v>
      </c>
      <c r="C3487">
        <v>178</v>
      </c>
      <c r="D3487">
        <f t="shared" si="108"/>
        <v>17425</v>
      </c>
      <c r="F3487">
        <f t="shared" si="109"/>
        <v>49.444444444444443</v>
      </c>
    </row>
    <row r="3488" spans="1:6">
      <c r="A3488">
        <v>0</v>
      </c>
      <c r="B3488">
        <v>4</v>
      </c>
      <c r="C3488">
        <v>177.3</v>
      </c>
      <c r="D3488">
        <f t="shared" si="108"/>
        <v>17430</v>
      </c>
      <c r="F3488">
        <f t="shared" si="109"/>
        <v>49.25</v>
      </c>
    </row>
    <row r="3489" spans="1:6">
      <c r="A3489">
        <v>0</v>
      </c>
      <c r="B3489">
        <v>4</v>
      </c>
      <c r="C3489">
        <v>176.3</v>
      </c>
      <c r="D3489">
        <f t="shared" si="108"/>
        <v>17435</v>
      </c>
      <c r="F3489">
        <f t="shared" si="109"/>
        <v>48.972222222222221</v>
      </c>
    </row>
    <row r="3490" spans="1:6">
      <c r="A3490">
        <v>0</v>
      </c>
      <c r="B3490">
        <v>4</v>
      </c>
      <c r="C3490">
        <v>175.3</v>
      </c>
      <c r="D3490">
        <f t="shared" si="108"/>
        <v>17440</v>
      </c>
      <c r="F3490">
        <f t="shared" si="109"/>
        <v>48.694444444444443</v>
      </c>
    </row>
    <row r="3491" spans="1:6">
      <c r="A3491">
        <v>0</v>
      </c>
      <c r="B3491">
        <v>4</v>
      </c>
      <c r="C3491">
        <v>173.2</v>
      </c>
      <c r="D3491">
        <f t="shared" si="108"/>
        <v>17445</v>
      </c>
      <c r="F3491">
        <f t="shared" si="109"/>
        <v>48.111111111111107</v>
      </c>
    </row>
    <row r="3492" spans="1:6">
      <c r="A3492">
        <v>0</v>
      </c>
      <c r="B3492">
        <v>4</v>
      </c>
      <c r="C3492">
        <v>172.4</v>
      </c>
      <c r="D3492">
        <f t="shared" si="108"/>
        <v>17450</v>
      </c>
      <c r="F3492">
        <f t="shared" si="109"/>
        <v>47.888888888888893</v>
      </c>
    </row>
    <row r="3493" spans="1:6">
      <c r="A3493">
        <v>8.9</v>
      </c>
      <c r="B3493">
        <v>4</v>
      </c>
      <c r="C3493">
        <v>169.7</v>
      </c>
      <c r="D3493">
        <f t="shared" si="108"/>
        <v>17455</v>
      </c>
      <c r="F3493">
        <f t="shared" si="109"/>
        <v>47.138888888888886</v>
      </c>
    </row>
    <row r="3494" spans="1:6">
      <c r="A3494">
        <v>19.600000000000001</v>
      </c>
      <c r="B3494">
        <v>4</v>
      </c>
      <c r="C3494">
        <v>164.9</v>
      </c>
      <c r="D3494">
        <f t="shared" si="108"/>
        <v>17460</v>
      </c>
      <c r="F3494">
        <f t="shared" si="109"/>
        <v>45.805555555555557</v>
      </c>
    </row>
    <row r="3495" spans="1:6">
      <c r="A3495">
        <v>23.2</v>
      </c>
      <c r="B3495">
        <v>4</v>
      </c>
      <c r="C3495">
        <v>161.30000000000001</v>
      </c>
      <c r="D3495">
        <f t="shared" si="108"/>
        <v>17465</v>
      </c>
      <c r="F3495">
        <f t="shared" si="109"/>
        <v>44.805555555555557</v>
      </c>
    </row>
    <row r="3496" spans="1:6">
      <c r="A3496">
        <v>26.7</v>
      </c>
      <c r="B3496">
        <v>4</v>
      </c>
      <c r="C3496">
        <v>157.30000000000001</v>
      </c>
      <c r="D3496">
        <f t="shared" si="108"/>
        <v>17470</v>
      </c>
      <c r="F3496">
        <f t="shared" si="109"/>
        <v>43.69444444444445</v>
      </c>
    </row>
    <row r="3497" spans="1:6">
      <c r="A3497">
        <v>21.4</v>
      </c>
      <c r="B3497">
        <v>4</v>
      </c>
      <c r="C3497">
        <v>153.80000000000001</v>
      </c>
      <c r="D3497">
        <f t="shared" si="108"/>
        <v>17475</v>
      </c>
      <c r="F3497">
        <f t="shared" si="109"/>
        <v>42.722222222222221</v>
      </c>
    </row>
    <row r="3498" spans="1:6">
      <c r="A3498">
        <v>24.9</v>
      </c>
      <c r="B3498">
        <v>3</v>
      </c>
      <c r="C3498">
        <v>150.4</v>
      </c>
      <c r="D3498">
        <f t="shared" si="108"/>
        <v>17480</v>
      </c>
      <c r="F3498">
        <f t="shared" si="109"/>
        <v>41.777777777777779</v>
      </c>
    </row>
    <row r="3499" spans="1:6">
      <c r="A3499">
        <v>26.7</v>
      </c>
      <c r="B3499">
        <v>3</v>
      </c>
      <c r="C3499">
        <v>147.4</v>
      </c>
      <c r="D3499">
        <f t="shared" si="108"/>
        <v>17485</v>
      </c>
      <c r="F3499">
        <f t="shared" si="109"/>
        <v>40.944444444444443</v>
      </c>
    </row>
    <row r="3500" spans="1:6">
      <c r="A3500">
        <v>30.7</v>
      </c>
      <c r="B3500">
        <v>3</v>
      </c>
      <c r="C3500">
        <v>142.6</v>
      </c>
      <c r="D3500">
        <f t="shared" si="108"/>
        <v>17490</v>
      </c>
      <c r="F3500">
        <f t="shared" si="109"/>
        <v>39.611111111111107</v>
      </c>
    </row>
    <row r="3501" spans="1:6">
      <c r="A3501">
        <v>30.7</v>
      </c>
      <c r="B3501">
        <v>3</v>
      </c>
      <c r="C3501">
        <v>139.6</v>
      </c>
      <c r="D3501">
        <f t="shared" si="108"/>
        <v>17495</v>
      </c>
      <c r="F3501">
        <f t="shared" si="109"/>
        <v>38.777777777777779</v>
      </c>
    </row>
    <row r="3502" spans="1:6">
      <c r="A3502">
        <v>29</v>
      </c>
      <c r="B3502">
        <v>3</v>
      </c>
      <c r="C3502">
        <v>134.9</v>
      </c>
      <c r="D3502">
        <f t="shared" si="108"/>
        <v>17500</v>
      </c>
      <c r="F3502">
        <f t="shared" si="109"/>
        <v>37.472222222222221</v>
      </c>
    </row>
    <row r="3503" spans="1:6">
      <c r="A3503">
        <v>19.600000000000001</v>
      </c>
      <c r="B3503">
        <v>3</v>
      </c>
      <c r="C3503">
        <v>131.80000000000001</v>
      </c>
      <c r="D3503">
        <f t="shared" si="108"/>
        <v>17505</v>
      </c>
      <c r="F3503">
        <f t="shared" si="109"/>
        <v>36.611111111111114</v>
      </c>
    </row>
    <row r="3504" spans="1:6">
      <c r="A3504">
        <v>19.600000000000001</v>
      </c>
      <c r="B3504">
        <v>3</v>
      </c>
      <c r="C3504">
        <v>128.6</v>
      </c>
      <c r="D3504">
        <f t="shared" si="108"/>
        <v>17510</v>
      </c>
      <c r="F3504">
        <f t="shared" si="109"/>
        <v>35.722222222222221</v>
      </c>
    </row>
    <row r="3505" spans="1:6">
      <c r="A3505">
        <v>16</v>
      </c>
      <c r="B3505">
        <v>3</v>
      </c>
      <c r="C3505">
        <v>125.5</v>
      </c>
      <c r="D3505">
        <f t="shared" si="108"/>
        <v>17515</v>
      </c>
      <c r="F3505">
        <f t="shared" si="109"/>
        <v>34.861111111111107</v>
      </c>
    </row>
    <row r="3506" spans="1:6">
      <c r="A3506">
        <v>12.5</v>
      </c>
      <c r="B3506">
        <v>3</v>
      </c>
      <c r="C3506">
        <v>122.4</v>
      </c>
      <c r="D3506">
        <f t="shared" si="108"/>
        <v>17520</v>
      </c>
      <c r="F3506">
        <f t="shared" si="109"/>
        <v>34</v>
      </c>
    </row>
    <row r="3507" spans="1:6">
      <c r="A3507">
        <v>8.9</v>
      </c>
      <c r="B3507">
        <v>3</v>
      </c>
      <c r="C3507">
        <v>119.4</v>
      </c>
      <c r="D3507">
        <f t="shared" si="108"/>
        <v>17525</v>
      </c>
      <c r="F3507">
        <f t="shared" si="109"/>
        <v>33.166666666666664</v>
      </c>
    </row>
    <row r="3508" spans="1:6">
      <c r="A3508">
        <v>5.3</v>
      </c>
      <c r="B3508">
        <v>3</v>
      </c>
      <c r="C3508">
        <v>117.1</v>
      </c>
      <c r="D3508">
        <f t="shared" si="108"/>
        <v>17530</v>
      </c>
      <c r="F3508">
        <f t="shared" si="109"/>
        <v>32.527777777777779</v>
      </c>
    </row>
    <row r="3509" spans="1:6">
      <c r="A3509">
        <v>5.3</v>
      </c>
      <c r="B3509">
        <v>3</v>
      </c>
      <c r="C3509">
        <v>115.5</v>
      </c>
      <c r="D3509">
        <f t="shared" si="108"/>
        <v>17535</v>
      </c>
      <c r="F3509">
        <f t="shared" si="109"/>
        <v>32.083333333333336</v>
      </c>
    </row>
    <row r="3510" spans="1:6">
      <c r="A3510">
        <v>1.8</v>
      </c>
      <c r="B3510">
        <v>3</v>
      </c>
      <c r="C3510">
        <v>113.3</v>
      </c>
      <c r="D3510">
        <f t="shared" si="108"/>
        <v>17540</v>
      </c>
      <c r="F3510">
        <f t="shared" si="109"/>
        <v>31.472222222222221</v>
      </c>
    </row>
    <row r="3511" spans="1:6">
      <c r="A3511">
        <v>0</v>
      </c>
      <c r="B3511">
        <v>3</v>
      </c>
      <c r="C3511">
        <v>112.1</v>
      </c>
      <c r="D3511">
        <f t="shared" si="108"/>
        <v>17545</v>
      </c>
      <c r="F3511">
        <f t="shared" si="109"/>
        <v>31.138888888888886</v>
      </c>
    </row>
    <row r="3512" spans="1:6">
      <c r="A3512">
        <v>1.8</v>
      </c>
      <c r="B3512">
        <v>3</v>
      </c>
      <c r="C3512">
        <v>110.3</v>
      </c>
      <c r="D3512">
        <f t="shared" si="108"/>
        <v>17550</v>
      </c>
      <c r="F3512">
        <f t="shared" si="109"/>
        <v>30.638888888888886</v>
      </c>
    </row>
    <row r="3513" spans="1:6">
      <c r="A3513">
        <v>0</v>
      </c>
      <c r="B3513">
        <v>3</v>
      </c>
      <c r="C3513">
        <v>108.5</v>
      </c>
      <c r="D3513">
        <f t="shared" si="108"/>
        <v>17555</v>
      </c>
      <c r="F3513">
        <f t="shared" si="109"/>
        <v>30.138888888888889</v>
      </c>
    </row>
    <row r="3514" spans="1:6">
      <c r="A3514">
        <v>0</v>
      </c>
      <c r="B3514">
        <v>3</v>
      </c>
      <c r="C3514">
        <v>106.5</v>
      </c>
      <c r="D3514">
        <f t="shared" si="108"/>
        <v>17560</v>
      </c>
      <c r="F3514">
        <f t="shared" si="109"/>
        <v>29.583333333333332</v>
      </c>
    </row>
    <row r="3515" spans="1:6">
      <c r="A3515">
        <v>0</v>
      </c>
      <c r="B3515">
        <v>3</v>
      </c>
      <c r="C3515">
        <v>105</v>
      </c>
      <c r="D3515">
        <f t="shared" si="108"/>
        <v>17565</v>
      </c>
      <c r="F3515">
        <f t="shared" si="109"/>
        <v>29.166666666666664</v>
      </c>
    </row>
    <row r="3516" spans="1:6">
      <c r="A3516">
        <v>0</v>
      </c>
      <c r="B3516">
        <v>3</v>
      </c>
      <c r="C3516">
        <v>103.2</v>
      </c>
      <c r="D3516">
        <f t="shared" si="108"/>
        <v>17570</v>
      </c>
      <c r="F3516">
        <f t="shared" si="109"/>
        <v>28.666666666666668</v>
      </c>
    </row>
    <row r="3517" spans="1:6">
      <c r="A3517">
        <v>0</v>
      </c>
      <c r="B3517">
        <v>3</v>
      </c>
      <c r="C3517">
        <v>102.7</v>
      </c>
      <c r="D3517">
        <f t="shared" si="108"/>
        <v>17575</v>
      </c>
      <c r="F3517">
        <f t="shared" si="109"/>
        <v>28.527777777777779</v>
      </c>
    </row>
    <row r="3518" spans="1:6">
      <c r="A3518">
        <v>0</v>
      </c>
      <c r="B3518">
        <v>3</v>
      </c>
      <c r="C3518">
        <v>101.6</v>
      </c>
      <c r="D3518">
        <f t="shared" si="108"/>
        <v>17580</v>
      </c>
      <c r="F3518">
        <f t="shared" si="109"/>
        <v>28.222222222222221</v>
      </c>
    </row>
    <row r="3519" spans="1:6">
      <c r="A3519">
        <v>0</v>
      </c>
      <c r="B3519">
        <v>3</v>
      </c>
      <c r="C3519">
        <v>99.9</v>
      </c>
      <c r="D3519">
        <f t="shared" si="108"/>
        <v>17585</v>
      </c>
      <c r="F3519">
        <f t="shared" si="109"/>
        <v>27.75</v>
      </c>
    </row>
    <row r="3520" spans="1:6">
      <c r="A3520">
        <v>0</v>
      </c>
      <c r="B3520">
        <v>3</v>
      </c>
      <c r="C3520">
        <v>97.6</v>
      </c>
      <c r="D3520">
        <f t="shared" si="108"/>
        <v>17590</v>
      </c>
      <c r="F3520">
        <f t="shared" si="109"/>
        <v>27.111111111111107</v>
      </c>
    </row>
    <row r="3521" spans="1:6">
      <c r="A3521">
        <v>0</v>
      </c>
      <c r="B3521">
        <v>3</v>
      </c>
      <c r="C3521">
        <v>96.7</v>
      </c>
      <c r="D3521">
        <f t="shared" si="108"/>
        <v>17595</v>
      </c>
      <c r="F3521">
        <f t="shared" si="109"/>
        <v>26.861111111111111</v>
      </c>
    </row>
    <row r="3522" spans="1:6">
      <c r="A3522">
        <v>0</v>
      </c>
      <c r="B3522">
        <v>3</v>
      </c>
      <c r="C3522">
        <v>96.1</v>
      </c>
      <c r="D3522">
        <f t="shared" si="108"/>
        <v>17600</v>
      </c>
      <c r="F3522">
        <f t="shared" si="109"/>
        <v>26.694444444444443</v>
      </c>
    </row>
    <row r="3523" spans="1:6">
      <c r="A3523">
        <v>0</v>
      </c>
      <c r="B3523">
        <v>3</v>
      </c>
      <c r="C3523">
        <v>95.6</v>
      </c>
      <c r="D3523">
        <f t="shared" ref="D3523:D3586" si="110">(ROW()-2)*5</f>
        <v>17605</v>
      </c>
      <c r="F3523">
        <f t="shared" ref="F3523:F3586" si="111">C3523/3.6</f>
        <v>26.555555555555554</v>
      </c>
    </row>
    <row r="3524" spans="1:6">
      <c r="A3524">
        <v>0</v>
      </c>
      <c r="B3524">
        <v>3</v>
      </c>
      <c r="C3524">
        <v>96.2</v>
      </c>
      <c r="D3524">
        <f t="shared" si="110"/>
        <v>17610</v>
      </c>
      <c r="F3524">
        <f t="shared" si="111"/>
        <v>26.722222222222221</v>
      </c>
    </row>
    <row r="3525" spans="1:6">
      <c r="A3525">
        <v>0</v>
      </c>
      <c r="B3525">
        <v>3</v>
      </c>
      <c r="C3525">
        <v>97.3</v>
      </c>
      <c r="D3525">
        <f t="shared" si="110"/>
        <v>17615</v>
      </c>
      <c r="F3525">
        <f t="shared" si="111"/>
        <v>27.027777777777775</v>
      </c>
    </row>
    <row r="3526" spans="1:6">
      <c r="A3526">
        <v>0</v>
      </c>
      <c r="B3526">
        <v>3</v>
      </c>
      <c r="C3526">
        <v>98</v>
      </c>
      <c r="D3526">
        <f t="shared" si="110"/>
        <v>17620</v>
      </c>
      <c r="F3526">
        <f t="shared" si="111"/>
        <v>27.222222222222221</v>
      </c>
    </row>
    <row r="3527" spans="1:6">
      <c r="A3527">
        <v>0</v>
      </c>
      <c r="B3527">
        <v>3</v>
      </c>
      <c r="C3527">
        <v>98.8</v>
      </c>
      <c r="D3527">
        <f t="shared" si="110"/>
        <v>17625</v>
      </c>
      <c r="F3527">
        <f t="shared" si="111"/>
        <v>27.444444444444443</v>
      </c>
    </row>
    <row r="3528" spans="1:6">
      <c r="A3528">
        <v>0</v>
      </c>
      <c r="B3528">
        <v>3</v>
      </c>
      <c r="C3528">
        <v>99.8</v>
      </c>
      <c r="D3528">
        <f t="shared" si="110"/>
        <v>17630</v>
      </c>
      <c r="F3528">
        <f t="shared" si="111"/>
        <v>27.722222222222221</v>
      </c>
    </row>
    <row r="3529" spans="1:6">
      <c r="A3529">
        <v>0</v>
      </c>
      <c r="B3529">
        <v>3</v>
      </c>
      <c r="C3529">
        <v>100.7</v>
      </c>
      <c r="D3529">
        <f t="shared" si="110"/>
        <v>17635</v>
      </c>
      <c r="F3529">
        <f t="shared" si="111"/>
        <v>27.972222222222221</v>
      </c>
    </row>
    <row r="3530" spans="1:6">
      <c r="A3530">
        <v>0</v>
      </c>
      <c r="B3530">
        <v>3</v>
      </c>
      <c r="C3530">
        <v>101.5</v>
      </c>
      <c r="D3530">
        <f t="shared" si="110"/>
        <v>17640</v>
      </c>
      <c r="F3530">
        <f t="shared" si="111"/>
        <v>28.194444444444443</v>
      </c>
    </row>
    <row r="3531" spans="1:6">
      <c r="A3531">
        <v>0</v>
      </c>
      <c r="B3531">
        <v>3</v>
      </c>
      <c r="C3531">
        <v>102.6</v>
      </c>
      <c r="D3531">
        <f t="shared" si="110"/>
        <v>17645</v>
      </c>
      <c r="F3531">
        <f t="shared" si="111"/>
        <v>28.499999999999996</v>
      </c>
    </row>
    <row r="3532" spans="1:6">
      <c r="A3532">
        <v>0</v>
      </c>
      <c r="B3532">
        <v>3</v>
      </c>
      <c r="C3532">
        <v>104.3</v>
      </c>
      <c r="D3532">
        <f t="shared" si="110"/>
        <v>17650</v>
      </c>
      <c r="F3532">
        <f t="shared" si="111"/>
        <v>28.972222222222221</v>
      </c>
    </row>
    <row r="3533" spans="1:6">
      <c r="A3533">
        <v>0</v>
      </c>
      <c r="B3533">
        <v>3</v>
      </c>
      <c r="C3533">
        <v>106.1</v>
      </c>
      <c r="D3533">
        <f t="shared" si="110"/>
        <v>17655</v>
      </c>
      <c r="F3533">
        <f t="shared" si="111"/>
        <v>29.472222222222221</v>
      </c>
    </row>
    <row r="3534" spans="1:6">
      <c r="A3534">
        <v>0</v>
      </c>
      <c r="B3534">
        <v>3</v>
      </c>
      <c r="C3534">
        <v>108.4</v>
      </c>
      <c r="D3534">
        <f t="shared" si="110"/>
        <v>17660</v>
      </c>
      <c r="F3534">
        <f t="shared" si="111"/>
        <v>30.111111111111111</v>
      </c>
    </row>
    <row r="3535" spans="1:6">
      <c r="A3535">
        <v>0</v>
      </c>
      <c r="B3535">
        <v>3</v>
      </c>
      <c r="C3535">
        <v>111.2</v>
      </c>
      <c r="D3535">
        <f t="shared" si="110"/>
        <v>17665</v>
      </c>
      <c r="F3535">
        <f t="shared" si="111"/>
        <v>30.888888888888889</v>
      </c>
    </row>
    <row r="3536" spans="1:6">
      <c r="A3536">
        <v>0</v>
      </c>
      <c r="B3536">
        <v>3</v>
      </c>
      <c r="C3536">
        <v>113.4</v>
      </c>
      <c r="D3536">
        <f t="shared" si="110"/>
        <v>17670</v>
      </c>
      <c r="F3536">
        <f t="shared" si="111"/>
        <v>31.5</v>
      </c>
    </row>
    <row r="3537" spans="1:6">
      <c r="A3537">
        <v>0</v>
      </c>
      <c r="B3537">
        <v>3</v>
      </c>
      <c r="C3537">
        <v>116.7</v>
      </c>
      <c r="D3537">
        <f t="shared" si="110"/>
        <v>17675</v>
      </c>
      <c r="F3537">
        <f t="shared" si="111"/>
        <v>32.416666666666664</v>
      </c>
    </row>
    <row r="3538" spans="1:6">
      <c r="A3538">
        <v>0</v>
      </c>
      <c r="B3538">
        <v>3</v>
      </c>
      <c r="C3538">
        <v>118.9</v>
      </c>
      <c r="D3538">
        <f t="shared" si="110"/>
        <v>17680</v>
      </c>
      <c r="F3538">
        <f t="shared" si="111"/>
        <v>33.027777777777779</v>
      </c>
    </row>
    <row r="3539" spans="1:6">
      <c r="A3539">
        <v>0</v>
      </c>
      <c r="B3539">
        <v>3</v>
      </c>
      <c r="C3539">
        <v>121.3</v>
      </c>
      <c r="D3539">
        <f t="shared" si="110"/>
        <v>17685</v>
      </c>
      <c r="F3539">
        <f t="shared" si="111"/>
        <v>33.694444444444443</v>
      </c>
    </row>
    <row r="3540" spans="1:6">
      <c r="A3540">
        <v>0</v>
      </c>
      <c r="B3540">
        <v>3</v>
      </c>
      <c r="C3540">
        <v>123.7</v>
      </c>
      <c r="D3540">
        <f t="shared" si="110"/>
        <v>17690</v>
      </c>
      <c r="F3540">
        <f t="shared" si="111"/>
        <v>34.361111111111114</v>
      </c>
    </row>
    <row r="3541" spans="1:6">
      <c r="A3541">
        <v>0</v>
      </c>
      <c r="B3541">
        <v>3</v>
      </c>
      <c r="C3541">
        <v>126.3</v>
      </c>
      <c r="D3541">
        <f t="shared" si="110"/>
        <v>17695</v>
      </c>
      <c r="F3541">
        <f t="shared" si="111"/>
        <v>35.083333333333329</v>
      </c>
    </row>
    <row r="3542" spans="1:6">
      <c r="A3542">
        <v>0</v>
      </c>
      <c r="B3542">
        <v>3</v>
      </c>
      <c r="C3542">
        <v>128.9</v>
      </c>
      <c r="D3542">
        <f t="shared" si="110"/>
        <v>17700</v>
      </c>
      <c r="F3542">
        <f t="shared" si="111"/>
        <v>35.805555555555557</v>
      </c>
    </row>
    <row r="3543" spans="1:6">
      <c r="A3543">
        <v>0</v>
      </c>
      <c r="B3543">
        <v>3</v>
      </c>
      <c r="C3543">
        <v>132.4</v>
      </c>
      <c r="D3543">
        <f t="shared" si="110"/>
        <v>17705</v>
      </c>
      <c r="F3543">
        <f t="shared" si="111"/>
        <v>36.777777777777779</v>
      </c>
    </row>
    <row r="3544" spans="1:6">
      <c r="A3544">
        <v>0</v>
      </c>
      <c r="B3544">
        <v>3</v>
      </c>
      <c r="C3544">
        <v>134.69999999999999</v>
      </c>
      <c r="D3544">
        <f t="shared" si="110"/>
        <v>17710</v>
      </c>
      <c r="F3544">
        <f t="shared" si="111"/>
        <v>37.416666666666664</v>
      </c>
    </row>
    <row r="3545" spans="1:6">
      <c r="A3545">
        <v>0</v>
      </c>
      <c r="B3545">
        <v>3</v>
      </c>
      <c r="C3545">
        <v>138.1</v>
      </c>
      <c r="D3545">
        <f t="shared" si="110"/>
        <v>17715</v>
      </c>
      <c r="F3545">
        <f t="shared" si="111"/>
        <v>38.361111111111107</v>
      </c>
    </row>
    <row r="3546" spans="1:6">
      <c r="A3546">
        <v>0</v>
      </c>
      <c r="B3546">
        <v>3</v>
      </c>
      <c r="C3546">
        <v>140.80000000000001</v>
      </c>
      <c r="D3546">
        <f t="shared" si="110"/>
        <v>17720</v>
      </c>
      <c r="F3546">
        <f t="shared" si="111"/>
        <v>39.111111111111114</v>
      </c>
    </row>
    <row r="3547" spans="1:6">
      <c r="A3547">
        <v>0</v>
      </c>
      <c r="B3547">
        <v>3</v>
      </c>
      <c r="C3547">
        <v>143.30000000000001</v>
      </c>
      <c r="D3547">
        <f t="shared" si="110"/>
        <v>17725</v>
      </c>
      <c r="F3547">
        <f t="shared" si="111"/>
        <v>39.805555555555557</v>
      </c>
    </row>
    <row r="3548" spans="1:6">
      <c r="A3548">
        <v>0</v>
      </c>
      <c r="B3548">
        <v>3</v>
      </c>
      <c r="C3548">
        <v>145.4</v>
      </c>
      <c r="D3548">
        <f t="shared" si="110"/>
        <v>17730</v>
      </c>
      <c r="F3548">
        <f t="shared" si="111"/>
        <v>40.388888888888893</v>
      </c>
    </row>
    <row r="3549" spans="1:6">
      <c r="A3549">
        <v>0</v>
      </c>
      <c r="B3549">
        <v>3</v>
      </c>
      <c r="C3549">
        <v>146.6</v>
      </c>
      <c r="D3549">
        <f t="shared" si="110"/>
        <v>17735</v>
      </c>
      <c r="F3549">
        <f t="shared" si="111"/>
        <v>40.722222222222221</v>
      </c>
    </row>
    <row r="3550" spans="1:6">
      <c r="A3550">
        <v>0</v>
      </c>
      <c r="B3550">
        <v>3</v>
      </c>
      <c r="C3550">
        <v>149.4</v>
      </c>
      <c r="D3550">
        <f t="shared" si="110"/>
        <v>17740</v>
      </c>
      <c r="F3550">
        <f t="shared" si="111"/>
        <v>41.5</v>
      </c>
    </row>
    <row r="3551" spans="1:6">
      <c r="A3551">
        <v>0</v>
      </c>
      <c r="B3551">
        <v>3</v>
      </c>
      <c r="C3551">
        <v>150.80000000000001</v>
      </c>
      <c r="D3551">
        <f t="shared" si="110"/>
        <v>17745</v>
      </c>
      <c r="F3551">
        <f t="shared" si="111"/>
        <v>41.888888888888893</v>
      </c>
    </row>
    <row r="3552" spans="1:6">
      <c r="A3552">
        <v>0</v>
      </c>
      <c r="B3552">
        <v>3</v>
      </c>
      <c r="C3552">
        <v>153.30000000000001</v>
      </c>
      <c r="D3552">
        <f t="shared" si="110"/>
        <v>17750</v>
      </c>
      <c r="F3552">
        <f t="shared" si="111"/>
        <v>42.583333333333336</v>
      </c>
    </row>
    <row r="3553" spans="1:6">
      <c r="A3553">
        <v>0</v>
      </c>
      <c r="B3553">
        <v>3</v>
      </c>
      <c r="C3553">
        <v>156.1</v>
      </c>
      <c r="D3553">
        <f t="shared" si="110"/>
        <v>17755</v>
      </c>
      <c r="F3553">
        <f t="shared" si="111"/>
        <v>43.361111111111107</v>
      </c>
    </row>
    <row r="3554" spans="1:6">
      <c r="A3554">
        <v>0</v>
      </c>
      <c r="B3554">
        <v>3</v>
      </c>
      <c r="C3554">
        <v>158.4</v>
      </c>
      <c r="D3554">
        <f t="shared" si="110"/>
        <v>17760</v>
      </c>
      <c r="F3554">
        <f t="shared" si="111"/>
        <v>44</v>
      </c>
    </row>
    <row r="3555" spans="1:6">
      <c r="A3555">
        <v>0</v>
      </c>
      <c r="B3555">
        <v>3</v>
      </c>
      <c r="C3555">
        <v>162.80000000000001</v>
      </c>
      <c r="D3555">
        <f t="shared" si="110"/>
        <v>17765</v>
      </c>
      <c r="F3555">
        <f t="shared" si="111"/>
        <v>45.222222222222221</v>
      </c>
    </row>
    <row r="3556" spans="1:6">
      <c r="A3556">
        <v>0</v>
      </c>
      <c r="B3556">
        <v>3</v>
      </c>
      <c r="C3556">
        <v>164.4</v>
      </c>
      <c r="D3556">
        <f t="shared" si="110"/>
        <v>17770</v>
      </c>
      <c r="F3556">
        <f t="shared" si="111"/>
        <v>45.666666666666664</v>
      </c>
    </row>
    <row r="3557" spans="1:6">
      <c r="A3557">
        <v>0</v>
      </c>
      <c r="B3557">
        <v>3</v>
      </c>
      <c r="C3557">
        <v>167.4</v>
      </c>
      <c r="D3557">
        <f t="shared" si="110"/>
        <v>17775</v>
      </c>
      <c r="F3557">
        <f t="shared" si="111"/>
        <v>46.5</v>
      </c>
    </row>
    <row r="3558" spans="1:6">
      <c r="A3558">
        <v>0</v>
      </c>
      <c r="B3558">
        <v>3</v>
      </c>
      <c r="C3558">
        <v>170</v>
      </c>
      <c r="D3558">
        <f t="shared" si="110"/>
        <v>17780</v>
      </c>
      <c r="F3558">
        <f t="shared" si="111"/>
        <v>47.222222222222221</v>
      </c>
    </row>
    <row r="3559" spans="1:6">
      <c r="A3559">
        <v>0</v>
      </c>
      <c r="B3559">
        <v>3</v>
      </c>
      <c r="C3559">
        <v>169.6</v>
      </c>
      <c r="D3559">
        <f t="shared" si="110"/>
        <v>17785</v>
      </c>
      <c r="F3559">
        <f t="shared" si="111"/>
        <v>47.111111111111107</v>
      </c>
    </row>
    <row r="3560" spans="1:6">
      <c r="A3560">
        <v>3.6</v>
      </c>
      <c r="B3560">
        <v>3</v>
      </c>
      <c r="C3560">
        <v>169.1</v>
      </c>
      <c r="D3560">
        <f t="shared" si="110"/>
        <v>17790</v>
      </c>
      <c r="F3560">
        <f t="shared" si="111"/>
        <v>46.972222222222221</v>
      </c>
    </row>
    <row r="3561" spans="1:6">
      <c r="A3561">
        <v>16</v>
      </c>
      <c r="B3561">
        <v>3</v>
      </c>
      <c r="C3561">
        <v>165.9</v>
      </c>
      <c r="D3561">
        <f t="shared" si="110"/>
        <v>17795</v>
      </c>
      <c r="F3561">
        <f t="shared" si="111"/>
        <v>46.083333333333336</v>
      </c>
    </row>
    <row r="3562" spans="1:6">
      <c r="A3562">
        <v>16</v>
      </c>
      <c r="B3562">
        <v>3</v>
      </c>
      <c r="C3562">
        <v>163.4</v>
      </c>
      <c r="D3562">
        <f t="shared" si="110"/>
        <v>17800</v>
      </c>
      <c r="F3562">
        <f t="shared" si="111"/>
        <v>45.388888888888893</v>
      </c>
    </row>
    <row r="3563" spans="1:6">
      <c r="A3563">
        <v>21.4</v>
      </c>
      <c r="B3563">
        <v>3</v>
      </c>
      <c r="C3563">
        <v>161.6</v>
      </c>
      <c r="D3563">
        <f t="shared" si="110"/>
        <v>17805</v>
      </c>
      <c r="F3563">
        <f t="shared" si="111"/>
        <v>44.888888888888886</v>
      </c>
    </row>
    <row r="3564" spans="1:6">
      <c r="A3564">
        <v>23.2</v>
      </c>
      <c r="B3564">
        <v>3</v>
      </c>
      <c r="C3564">
        <v>158.1</v>
      </c>
      <c r="D3564">
        <f t="shared" si="110"/>
        <v>17810</v>
      </c>
      <c r="F3564">
        <f t="shared" si="111"/>
        <v>43.916666666666664</v>
      </c>
    </row>
    <row r="3565" spans="1:6">
      <c r="A3565">
        <v>26.7</v>
      </c>
      <c r="B3565">
        <v>3</v>
      </c>
      <c r="C3565">
        <v>154.80000000000001</v>
      </c>
      <c r="D3565">
        <f t="shared" si="110"/>
        <v>17815</v>
      </c>
      <c r="F3565">
        <f t="shared" si="111"/>
        <v>43</v>
      </c>
    </row>
    <row r="3566" spans="1:6">
      <c r="A3566">
        <v>26.7</v>
      </c>
      <c r="B3566">
        <v>3</v>
      </c>
      <c r="C3566">
        <v>152.1</v>
      </c>
      <c r="D3566">
        <f t="shared" si="110"/>
        <v>17820</v>
      </c>
      <c r="F3566">
        <f t="shared" si="111"/>
        <v>42.25</v>
      </c>
    </row>
    <row r="3567" spans="1:6">
      <c r="A3567">
        <v>26.7</v>
      </c>
      <c r="B3567">
        <v>3</v>
      </c>
      <c r="C3567">
        <v>147.9</v>
      </c>
      <c r="D3567">
        <f t="shared" si="110"/>
        <v>17825</v>
      </c>
      <c r="F3567">
        <f t="shared" si="111"/>
        <v>41.083333333333336</v>
      </c>
    </row>
    <row r="3568" spans="1:6">
      <c r="A3568">
        <v>24.9</v>
      </c>
      <c r="B3568">
        <v>3</v>
      </c>
      <c r="C3568">
        <v>143.4</v>
      </c>
      <c r="D3568">
        <f t="shared" si="110"/>
        <v>17830</v>
      </c>
      <c r="F3568">
        <f t="shared" si="111"/>
        <v>39.833333333333336</v>
      </c>
    </row>
    <row r="3569" spans="1:6">
      <c r="A3569">
        <v>19.600000000000001</v>
      </c>
      <c r="B3569">
        <v>3</v>
      </c>
      <c r="C3569">
        <v>143.19999999999999</v>
      </c>
      <c r="D3569">
        <f t="shared" si="110"/>
        <v>17835</v>
      </c>
      <c r="F3569">
        <f t="shared" si="111"/>
        <v>39.777777777777771</v>
      </c>
    </row>
    <row r="3570" spans="1:6">
      <c r="A3570">
        <v>17.8</v>
      </c>
      <c r="B3570">
        <v>3</v>
      </c>
      <c r="C3570">
        <v>139.19999999999999</v>
      </c>
      <c r="D3570">
        <f t="shared" si="110"/>
        <v>17840</v>
      </c>
      <c r="F3570">
        <f t="shared" si="111"/>
        <v>38.666666666666664</v>
      </c>
    </row>
    <row r="3571" spans="1:6">
      <c r="A3571">
        <v>16</v>
      </c>
      <c r="B3571">
        <v>3</v>
      </c>
      <c r="C3571">
        <v>135.80000000000001</v>
      </c>
      <c r="D3571">
        <f t="shared" si="110"/>
        <v>17845</v>
      </c>
      <c r="F3571">
        <f t="shared" si="111"/>
        <v>37.722222222222221</v>
      </c>
    </row>
    <row r="3572" spans="1:6">
      <c r="A3572">
        <v>12.5</v>
      </c>
      <c r="B3572">
        <v>3</v>
      </c>
      <c r="C3572">
        <v>134.1</v>
      </c>
      <c r="D3572">
        <f t="shared" si="110"/>
        <v>17850</v>
      </c>
      <c r="F3572">
        <f t="shared" si="111"/>
        <v>37.25</v>
      </c>
    </row>
    <row r="3573" spans="1:6">
      <c r="A3573">
        <v>12.5</v>
      </c>
      <c r="B3573">
        <v>3</v>
      </c>
      <c r="C3573">
        <v>131.19999999999999</v>
      </c>
      <c r="D3573">
        <f t="shared" si="110"/>
        <v>17855</v>
      </c>
      <c r="F3573">
        <f t="shared" si="111"/>
        <v>36.444444444444443</v>
      </c>
    </row>
    <row r="3574" spans="1:6">
      <c r="A3574">
        <v>16</v>
      </c>
      <c r="B3574">
        <v>3</v>
      </c>
      <c r="C3574">
        <v>127.6</v>
      </c>
      <c r="D3574">
        <f t="shared" si="110"/>
        <v>17860</v>
      </c>
      <c r="F3574">
        <f t="shared" si="111"/>
        <v>35.444444444444443</v>
      </c>
    </row>
    <row r="3575" spans="1:6">
      <c r="A3575">
        <v>7.1</v>
      </c>
      <c r="B3575">
        <v>3</v>
      </c>
      <c r="C3575">
        <v>125.9</v>
      </c>
      <c r="D3575">
        <f t="shared" si="110"/>
        <v>17865</v>
      </c>
      <c r="F3575">
        <f t="shared" si="111"/>
        <v>34.972222222222221</v>
      </c>
    </row>
    <row r="3576" spans="1:6">
      <c r="A3576">
        <v>5.3</v>
      </c>
      <c r="B3576">
        <v>3</v>
      </c>
      <c r="C3576">
        <v>123.7</v>
      </c>
      <c r="D3576">
        <f t="shared" si="110"/>
        <v>17870</v>
      </c>
      <c r="F3576">
        <f t="shared" si="111"/>
        <v>34.361111111111114</v>
      </c>
    </row>
    <row r="3577" spans="1:6">
      <c r="A3577">
        <v>12.5</v>
      </c>
      <c r="B3577">
        <v>3</v>
      </c>
      <c r="C3577">
        <v>121.1</v>
      </c>
      <c r="D3577">
        <f t="shared" si="110"/>
        <v>17875</v>
      </c>
      <c r="F3577">
        <f t="shared" si="111"/>
        <v>33.638888888888886</v>
      </c>
    </row>
    <row r="3578" spans="1:6">
      <c r="A3578">
        <v>12.5</v>
      </c>
      <c r="B3578">
        <v>3</v>
      </c>
      <c r="C3578">
        <v>118.3</v>
      </c>
      <c r="D3578">
        <f t="shared" si="110"/>
        <v>17880</v>
      </c>
      <c r="F3578">
        <f t="shared" si="111"/>
        <v>32.861111111111107</v>
      </c>
    </row>
    <row r="3579" spans="1:6">
      <c r="A3579">
        <v>8.9</v>
      </c>
      <c r="B3579">
        <v>3</v>
      </c>
      <c r="C3579">
        <v>116.4</v>
      </c>
      <c r="D3579">
        <f t="shared" si="110"/>
        <v>17885</v>
      </c>
      <c r="F3579">
        <f t="shared" si="111"/>
        <v>32.333333333333336</v>
      </c>
    </row>
    <row r="3580" spans="1:6">
      <c r="A3580">
        <v>12.5</v>
      </c>
      <c r="B3580">
        <v>3</v>
      </c>
      <c r="C3580">
        <v>114.2</v>
      </c>
      <c r="D3580">
        <f t="shared" si="110"/>
        <v>17890</v>
      </c>
      <c r="F3580">
        <f t="shared" si="111"/>
        <v>31.722222222222221</v>
      </c>
    </row>
    <row r="3581" spans="1:6">
      <c r="A3581">
        <v>12.5</v>
      </c>
      <c r="B3581">
        <v>3</v>
      </c>
      <c r="C3581">
        <v>111.3</v>
      </c>
      <c r="D3581">
        <f t="shared" si="110"/>
        <v>17895</v>
      </c>
      <c r="F3581">
        <f t="shared" si="111"/>
        <v>30.916666666666664</v>
      </c>
    </row>
    <row r="3582" spans="1:6">
      <c r="A3582">
        <v>12.5</v>
      </c>
      <c r="B3582">
        <v>3</v>
      </c>
      <c r="C3582">
        <v>109.3</v>
      </c>
      <c r="D3582">
        <f t="shared" si="110"/>
        <v>17900</v>
      </c>
      <c r="F3582">
        <f t="shared" si="111"/>
        <v>30.361111111111111</v>
      </c>
    </row>
    <row r="3583" spans="1:6">
      <c r="A3583">
        <v>8.9</v>
      </c>
      <c r="B3583">
        <v>3</v>
      </c>
      <c r="C3583">
        <v>107.3</v>
      </c>
      <c r="D3583">
        <f t="shared" si="110"/>
        <v>17905</v>
      </c>
      <c r="F3583">
        <f t="shared" si="111"/>
        <v>29.805555555555554</v>
      </c>
    </row>
    <row r="3584" spans="1:6">
      <c r="A3584">
        <v>8.9</v>
      </c>
      <c r="B3584">
        <v>3</v>
      </c>
      <c r="C3584">
        <v>105.1</v>
      </c>
      <c r="D3584">
        <f t="shared" si="110"/>
        <v>17910</v>
      </c>
      <c r="F3584">
        <f t="shared" si="111"/>
        <v>29.194444444444443</v>
      </c>
    </row>
    <row r="3585" spans="1:6">
      <c r="A3585">
        <v>8.9</v>
      </c>
      <c r="B3585">
        <v>3</v>
      </c>
      <c r="C3585">
        <v>102.9</v>
      </c>
      <c r="D3585">
        <f t="shared" si="110"/>
        <v>17915</v>
      </c>
      <c r="F3585">
        <f t="shared" si="111"/>
        <v>28.583333333333336</v>
      </c>
    </row>
    <row r="3586" spans="1:6">
      <c r="A3586">
        <v>0</v>
      </c>
      <c r="B3586">
        <v>3</v>
      </c>
      <c r="C3586">
        <v>102.1</v>
      </c>
      <c r="D3586">
        <f t="shared" si="110"/>
        <v>17920</v>
      </c>
      <c r="F3586">
        <f t="shared" si="111"/>
        <v>28.361111111111107</v>
      </c>
    </row>
    <row r="3587" spans="1:6">
      <c r="A3587">
        <v>0</v>
      </c>
      <c r="B3587">
        <v>3</v>
      </c>
      <c r="C3587">
        <v>100.3</v>
      </c>
      <c r="D3587">
        <f t="shared" ref="D3587:D3650" si="112">(ROW()-2)*5</f>
        <v>17925</v>
      </c>
      <c r="F3587">
        <f t="shared" ref="F3587:F3650" si="113">C3587/3.6</f>
        <v>27.861111111111111</v>
      </c>
    </row>
    <row r="3588" spans="1:6">
      <c r="A3588">
        <v>0</v>
      </c>
      <c r="B3588">
        <v>3</v>
      </c>
      <c r="C3588">
        <v>98</v>
      </c>
      <c r="D3588">
        <f t="shared" si="112"/>
        <v>17930</v>
      </c>
      <c r="F3588">
        <f t="shared" si="113"/>
        <v>27.222222222222221</v>
      </c>
    </row>
    <row r="3589" spans="1:6">
      <c r="A3589">
        <v>0</v>
      </c>
      <c r="B3589">
        <v>3</v>
      </c>
      <c r="C3589">
        <v>97.2</v>
      </c>
      <c r="D3589">
        <f t="shared" si="112"/>
        <v>17935</v>
      </c>
      <c r="F3589">
        <f t="shared" si="113"/>
        <v>27</v>
      </c>
    </row>
    <row r="3590" spans="1:6">
      <c r="A3590">
        <v>0</v>
      </c>
      <c r="B3590">
        <v>3</v>
      </c>
      <c r="C3590">
        <v>96.4</v>
      </c>
      <c r="D3590">
        <f t="shared" si="112"/>
        <v>17940</v>
      </c>
      <c r="F3590">
        <f t="shared" si="113"/>
        <v>26.777777777777779</v>
      </c>
    </row>
    <row r="3591" spans="1:6">
      <c r="A3591">
        <v>0</v>
      </c>
      <c r="B3591">
        <v>3</v>
      </c>
      <c r="C3591">
        <v>96.1</v>
      </c>
      <c r="D3591">
        <f t="shared" si="112"/>
        <v>17945</v>
      </c>
      <c r="F3591">
        <f t="shared" si="113"/>
        <v>26.694444444444443</v>
      </c>
    </row>
    <row r="3592" spans="1:6">
      <c r="A3592">
        <v>0</v>
      </c>
      <c r="B3592">
        <v>3</v>
      </c>
      <c r="C3592">
        <v>96.9</v>
      </c>
      <c r="D3592">
        <f t="shared" si="112"/>
        <v>17950</v>
      </c>
      <c r="F3592">
        <f t="shared" si="113"/>
        <v>26.916666666666668</v>
      </c>
    </row>
    <row r="3593" spans="1:6">
      <c r="A3593">
        <v>0</v>
      </c>
      <c r="B3593">
        <v>3</v>
      </c>
      <c r="C3593">
        <v>97.4</v>
      </c>
      <c r="D3593">
        <f t="shared" si="112"/>
        <v>17955</v>
      </c>
      <c r="F3593">
        <f t="shared" si="113"/>
        <v>27.055555555555557</v>
      </c>
    </row>
    <row r="3594" spans="1:6">
      <c r="A3594">
        <v>0</v>
      </c>
      <c r="B3594">
        <v>3</v>
      </c>
      <c r="C3594">
        <v>98.6</v>
      </c>
      <c r="D3594">
        <f t="shared" si="112"/>
        <v>17960</v>
      </c>
      <c r="F3594">
        <f t="shared" si="113"/>
        <v>27.388888888888886</v>
      </c>
    </row>
    <row r="3595" spans="1:6">
      <c r="A3595">
        <v>0</v>
      </c>
      <c r="B3595">
        <v>3</v>
      </c>
      <c r="C3595">
        <v>100.3</v>
      </c>
      <c r="D3595">
        <f t="shared" si="112"/>
        <v>17965</v>
      </c>
      <c r="F3595">
        <f t="shared" si="113"/>
        <v>27.861111111111111</v>
      </c>
    </row>
    <row r="3596" spans="1:6">
      <c r="A3596">
        <v>0</v>
      </c>
      <c r="B3596">
        <v>3</v>
      </c>
      <c r="C3596">
        <v>101.5</v>
      </c>
      <c r="D3596">
        <f t="shared" si="112"/>
        <v>17970</v>
      </c>
      <c r="F3596">
        <f t="shared" si="113"/>
        <v>28.194444444444443</v>
      </c>
    </row>
    <row r="3597" spans="1:6">
      <c r="A3597">
        <v>0</v>
      </c>
      <c r="B3597">
        <v>3</v>
      </c>
      <c r="C3597">
        <v>102.3</v>
      </c>
      <c r="D3597">
        <f t="shared" si="112"/>
        <v>17975</v>
      </c>
      <c r="F3597">
        <f t="shared" si="113"/>
        <v>28.416666666666664</v>
      </c>
    </row>
    <row r="3598" spans="1:6">
      <c r="A3598">
        <v>0</v>
      </c>
      <c r="B3598">
        <v>3</v>
      </c>
      <c r="C3598">
        <v>103.8</v>
      </c>
      <c r="D3598">
        <f t="shared" si="112"/>
        <v>17980</v>
      </c>
      <c r="F3598">
        <f t="shared" si="113"/>
        <v>28.833333333333332</v>
      </c>
    </row>
    <row r="3599" spans="1:6">
      <c r="A3599">
        <v>0</v>
      </c>
      <c r="B3599">
        <v>3</v>
      </c>
      <c r="C3599">
        <v>105</v>
      </c>
      <c r="D3599">
        <f t="shared" si="112"/>
        <v>17985</v>
      </c>
      <c r="F3599">
        <f t="shared" si="113"/>
        <v>29.166666666666664</v>
      </c>
    </row>
    <row r="3600" spans="1:6">
      <c r="A3600">
        <v>0</v>
      </c>
      <c r="B3600">
        <v>3</v>
      </c>
      <c r="C3600">
        <v>106.2</v>
      </c>
      <c r="D3600">
        <f t="shared" si="112"/>
        <v>17990</v>
      </c>
      <c r="F3600">
        <f t="shared" si="113"/>
        <v>29.5</v>
      </c>
    </row>
    <row r="3601" spans="1:6">
      <c r="A3601">
        <v>0</v>
      </c>
      <c r="B3601">
        <v>3</v>
      </c>
      <c r="C3601">
        <v>107.8</v>
      </c>
      <c r="D3601">
        <f t="shared" si="112"/>
        <v>17995</v>
      </c>
      <c r="F3601">
        <f t="shared" si="113"/>
        <v>29.944444444444443</v>
      </c>
    </row>
    <row r="3602" spans="1:6">
      <c r="A3602">
        <v>0</v>
      </c>
      <c r="B3602">
        <v>3</v>
      </c>
      <c r="C3602">
        <v>109.1</v>
      </c>
      <c r="D3602">
        <f t="shared" si="112"/>
        <v>18000</v>
      </c>
      <c r="F3602">
        <f t="shared" si="113"/>
        <v>30.305555555555554</v>
      </c>
    </row>
    <row r="3603" spans="1:6">
      <c r="A3603">
        <v>0</v>
      </c>
      <c r="B3603">
        <v>3</v>
      </c>
      <c r="C3603">
        <v>110.1</v>
      </c>
      <c r="D3603">
        <f t="shared" si="112"/>
        <v>18005</v>
      </c>
      <c r="F3603">
        <f t="shared" si="113"/>
        <v>30.583333333333332</v>
      </c>
    </row>
    <row r="3604" spans="1:6">
      <c r="A3604">
        <v>0</v>
      </c>
      <c r="B3604">
        <v>3</v>
      </c>
      <c r="C3604">
        <v>111.1</v>
      </c>
      <c r="D3604">
        <f t="shared" si="112"/>
        <v>18010</v>
      </c>
      <c r="F3604">
        <f t="shared" si="113"/>
        <v>30.861111111111107</v>
      </c>
    </row>
    <row r="3605" spans="1:6">
      <c r="A3605">
        <v>0</v>
      </c>
      <c r="B3605">
        <v>3</v>
      </c>
      <c r="C3605">
        <v>112.4</v>
      </c>
      <c r="D3605">
        <f t="shared" si="112"/>
        <v>18015</v>
      </c>
      <c r="F3605">
        <f t="shared" si="113"/>
        <v>31.222222222222221</v>
      </c>
    </row>
    <row r="3606" spans="1:6">
      <c r="A3606">
        <v>0</v>
      </c>
      <c r="B3606">
        <v>3</v>
      </c>
      <c r="C3606">
        <v>113.4</v>
      </c>
      <c r="D3606">
        <f t="shared" si="112"/>
        <v>18020</v>
      </c>
      <c r="F3606">
        <f t="shared" si="113"/>
        <v>31.5</v>
      </c>
    </row>
    <row r="3607" spans="1:6">
      <c r="A3607">
        <v>0</v>
      </c>
      <c r="B3607">
        <v>3</v>
      </c>
      <c r="C3607">
        <v>113.7</v>
      </c>
      <c r="D3607">
        <f t="shared" si="112"/>
        <v>18025</v>
      </c>
      <c r="F3607">
        <f t="shared" si="113"/>
        <v>31.583333333333332</v>
      </c>
    </row>
    <row r="3608" spans="1:6">
      <c r="A3608">
        <v>0</v>
      </c>
      <c r="B3608">
        <v>3</v>
      </c>
      <c r="C3608">
        <v>114.2</v>
      </c>
      <c r="D3608">
        <f t="shared" si="112"/>
        <v>18030</v>
      </c>
      <c r="F3608">
        <f t="shared" si="113"/>
        <v>31.722222222222221</v>
      </c>
    </row>
    <row r="3609" spans="1:6">
      <c r="A3609">
        <v>0</v>
      </c>
      <c r="B3609">
        <v>3</v>
      </c>
      <c r="C3609">
        <v>114.7</v>
      </c>
      <c r="D3609">
        <f t="shared" si="112"/>
        <v>18035</v>
      </c>
      <c r="F3609">
        <f t="shared" si="113"/>
        <v>31.861111111111111</v>
      </c>
    </row>
    <row r="3610" spans="1:6">
      <c r="A3610">
        <v>0</v>
      </c>
      <c r="B3610">
        <v>3</v>
      </c>
      <c r="C3610">
        <v>114.8</v>
      </c>
      <c r="D3610">
        <f t="shared" si="112"/>
        <v>18040</v>
      </c>
      <c r="F3610">
        <f t="shared" si="113"/>
        <v>31.888888888888886</v>
      </c>
    </row>
    <row r="3611" spans="1:6">
      <c r="A3611">
        <v>0</v>
      </c>
      <c r="B3611">
        <v>3</v>
      </c>
      <c r="C3611">
        <v>115.8</v>
      </c>
      <c r="D3611">
        <f t="shared" si="112"/>
        <v>18045</v>
      </c>
      <c r="F3611">
        <f t="shared" si="113"/>
        <v>32.166666666666664</v>
      </c>
    </row>
    <row r="3612" spans="1:6">
      <c r="A3612">
        <v>0</v>
      </c>
      <c r="B3612">
        <v>3</v>
      </c>
      <c r="C3612">
        <v>117.1</v>
      </c>
      <c r="D3612">
        <f t="shared" si="112"/>
        <v>18050</v>
      </c>
      <c r="F3612">
        <f t="shared" si="113"/>
        <v>32.527777777777779</v>
      </c>
    </row>
    <row r="3613" spans="1:6">
      <c r="A3613">
        <v>0</v>
      </c>
      <c r="B3613">
        <v>3</v>
      </c>
      <c r="C3613">
        <v>118.5</v>
      </c>
      <c r="D3613">
        <f t="shared" si="112"/>
        <v>18055</v>
      </c>
      <c r="F3613">
        <f t="shared" si="113"/>
        <v>32.916666666666664</v>
      </c>
    </row>
    <row r="3614" spans="1:6">
      <c r="A3614">
        <v>0</v>
      </c>
      <c r="B3614">
        <v>3</v>
      </c>
      <c r="C3614">
        <v>120.7</v>
      </c>
      <c r="D3614">
        <f t="shared" si="112"/>
        <v>18060</v>
      </c>
      <c r="F3614">
        <f t="shared" si="113"/>
        <v>33.527777777777779</v>
      </c>
    </row>
    <row r="3615" spans="1:6">
      <c r="A3615">
        <v>0</v>
      </c>
      <c r="B3615">
        <v>3</v>
      </c>
      <c r="C3615">
        <v>122.8</v>
      </c>
      <c r="D3615">
        <f t="shared" si="112"/>
        <v>18065</v>
      </c>
      <c r="F3615">
        <f t="shared" si="113"/>
        <v>34.111111111111107</v>
      </c>
    </row>
    <row r="3616" spans="1:6">
      <c r="A3616">
        <v>0</v>
      </c>
      <c r="B3616">
        <v>3</v>
      </c>
      <c r="C3616">
        <v>125.3</v>
      </c>
      <c r="D3616">
        <f t="shared" si="112"/>
        <v>18070</v>
      </c>
      <c r="F3616">
        <f t="shared" si="113"/>
        <v>34.805555555555557</v>
      </c>
    </row>
    <row r="3617" spans="1:6">
      <c r="A3617">
        <v>0</v>
      </c>
      <c r="B3617">
        <v>3</v>
      </c>
      <c r="C3617">
        <v>127.9</v>
      </c>
      <c r="D3617">
        <f t="shared" si="112"/>
        <v>18075</v>
      </c>
      <c r="F3617">
        <f t="shared" si="113"/>
        <v>35.527777777777779</v>
      </c>
    </row>
    <row r="3618" spans="1:6">
      <c r="A3618">
        <v>0</v>
      </c>
      <c r="B3618">
        <v>3</v>
      </c>
      <c r="C3618">
        <v>129.6</v>
      </c>
      <c r="D3618">
        <f t="shared" si="112"/>
        <v>18080</v>
      </c>
      <c r="F3618">
        <f t="shared" si="113"/>
        <v>36</v>
      </c>
    </row>
    <row r="3619" spans="1:6">
      <c r="A3619">
        <v>0</v>
      </c>
      <c r="B3619">
        <v>3</v>
      </c>
      <c r="C3619">
        <v>131.6</v>
      </c>
      <c r="D3619">
        <f t="shared" si="112"/>
        <v>18085</v>
      </c>
      <c r="F3619">
        <f t="shared" si="113"/>
        <v>36.55555555555555</v>
      </c>
    </row>
    <row r="3620" spans="1:6">
      <c r="A3620">
        <v>0</v>
      </c>
      <c r="B3620">
        <v>3</v>
      </c>
      <c r="C3620">
        <v>134.1</v>
      </c>
      <c r="D3620">
        <f t="shared" si="112"/>
        <v>18090</v>
      </c>
      <c r="F3620">
        <f t="shared" si="113"/>
        <v>37.25</v>
      </c>
    </row>
    <row r="3621" spans="1:6">
      <c r="A3621">
        <v>0</v>
      </c>
      <c r="B3621">
        <v>3</v>
      </c>
      <c r="C3621">
        <v>136.6</v>
      </c>
      <c r="D3621">
        <f t="shared" si="112"/>
        <v>18095</v>
      </c>
      <c r="F3621">
        <f t="shared" si="113"/>
        <v>37.944444444444443</v>
      </c>
    </row>
    <row r="3622" spans="1:6">
      <c r="A3622">
        <v>0</v>
      </c>
      <c r="B3622">
        <v>3</v>
      </c>
      <c r="C3622">
        <v>138.80000000000001</v>
      </c>
      <c r="D3622">
        <f t="shared" si="112"/>
        <v>18100</v>
      </c>
      <c r="F3622">
        <f t="shared" si="113"/>
        <v>38.555555555555557</v>
      </c>
    </row>
    <row r="3623" spans="1:6">
      <c r="A3623">
        <v>0</v>
      </c>
      <c r="B3623">
        <v>3</v>
      </c>
      <c r="C3623">
        <v>141.19999999999999</v>
      </c>
      <c r="D3623">
        <f t="shared" si="112"/>
        <v>18105</v>
      </c>
      <c r="F3623">
        <f t="shared" si="113"/>
        <v>39.222222222222221</v>
      </c>
    </row>
    <row r="3624" spans="1:6">
      <c r="A3624">
        <v>0</v>
      </c>
      <c r="B3624">
        <v>3</v>
      </c>
      <c r="C3624">
        <v>143.30000000000001</v>
      </c>
      <c r="D3624">
        <f t="shared" si="112"/>
        <v>18110</v>
      </c>
      <c r="F3624">
        <f t="shared" si="113"/>
        <v>39.805555555555557</v>
      </c>
    </row>
    <row r="3625" spans="1:6">
      <c r="A3625">
        <v>0</v>
      </c>
      <c r="B3625">
        <v>3</v>
      </c>
      <c r="C3625">
        <v>145.4</v>
      </c>
      <c r="D3625">
        <f t="shared" si="112"/>
        <v>18115</v>
      </c>
      <c r="F3625">
        <f t="shared" si="113"/>
        <v>40.388888888888893</v>
      </c>
    </row>
    <row r="3626" spans="1:6">
      <c r="A3626">
        <v>0</v>
      </c>
      <c r="B3626">
        <v>3</v>
      </c>
      <c r="C3626">
        <v>147.80000000000001</v>
      </c>
      <c r="D3626">
        <f t="shared" si="112"/>
        <v>18120</v>
      </c>
      <c r="F3626">
        <f t="shared" si="113"/>
        <v>41.055555555555557</v>
      </c>
    </row>
    <row r="3627" spans="1:6">
      <c r="A3627">
        <v>0</v>
      </c>
      <c r="B3627">
        <v>3</v>
      </c>
      <c r="C3627">
        <v>150.19999999999999</v>
      </c>
      <c r="D3627">
        <f t="shared" si="112"/>
        <v>18125</v>
      </c>
      <c r="F3627">
        <f t="shared" si="113"/>
        <v>41.722222222222221</v>
      </c>
    </row>
    <row r="3628" spans="1:6">
      <c r="A3628">
        <v>0</v>
      </c>
      <c r="B3628">
        <v>3</v>
      </c>
      <c r="C3628">
        <v>151.9</v>
      </c>
      <c r="D3628">
        <f t="shared" si="112"/>
        <v>18130</v>
      </c>
      <c r="F3628">
        <f t="shared" si="113"/>
        <v>42.194444444444443</v>
      </c>
    </row>
    <row r="3629" spans="1:6">
      <c r="A3629">
        <v>0</v>
      </c>
      <c r="B3629">
        <v>3</v>
      </c>
      <c r="C3629">
        <v>154.5</v>
      </c>
      <c r="D3629">
        <f t="shared" si="112"/>
        <v>18135</v>
      </c>
      <c r="F3629">
        <f t="shared" si="113"/>
        <v>42.916666666666664</v>
      </c>
    </row>
    <row r="3630" spans="1:6">
      <c r="A3630">
        <v>0</v>
      </c>
      <c r="B3630">
        <v>3</v>
      </c>
      <c r="C3630">
        <v>156.6</v>
      </c>
      <c r="D3630">
        <f t="shared" si="112"/>
        <v>18140</v>
      </c>
      <c r="F3630">
        <f t="shared" si="113"/>
        <v>43.5</v>
      </c>
    </row>
    <row r="3631" spans="1:6">
      <c r="A3631">
        <v>0</v>
      </c>
      <c r="B3631">
        <v>3</v>
      </c>
      <c r="C3631">
        <v>159.19999999999999</v>
      </c>
      <c r="D3631">
        <f t="shared" si="112"/>
        <v>18145</v>
      </c>
      <c r="F3631">
        <f t="shared" si="113"/>
        <v>44.222222222222221</v>
      </c>
    </row>
    <row r="3632" spans="1:6">
      <c r="A3632">
        <v>0</v>
      </c>
      <c r="B3632">
        <v>3</v>
      </c>
      <c r="C3632">
        <v>161.6</v>
      </c>
      <c r="D3632">
        <f t="shared" si="112"/>
        <v>18150</v>
      </c>
      <c r="F3632">
        <f t="shared" si="113"/>
        <v>44.888888888888886</v>
      </c>
    </row>
    <row r="3633" spans="1:6">
      <c r="A3633">
        <v>0</v>
      </c>
      <c r="B3633">
        <v>3</v>
      </c>
      <c r="C3633">
        <v>163.5</v>
      </c>
      <c r="D3633">
        <f t="shared" si="112"/>
        <v>18155</v>
      </c>
      <c r="F3633">
        <f t="shared" si="113"/>
        <v>45.416666666666664</v>
      </c>
    </row>
    <row r="3634" spans="1:6">
      <c r="A3634">
        <v>0</v>
      </c>
      <c r="B3634">
        <v>3</v>
      </c>
      <c r="C3634">
        <v>165.1</v>
      </c>
      <c r="D3634">
        <f t="shared" si="112"/>
        <v>18160</v>
      </c>
      <c r="F3634">
        <f t="shared" si="113"/>
        <v>45.861111111111107</v>
      </c>
    </row>
    <row r="3635" spans="1:6">
      <c r="A3635">
        <v>0</v>
      </c>
      <c r="B3635">
        <v>3</v>
      </c>
      <c r="C3635">
        <v>166.3</v>
      </c>
      <c r="D3635">
        <f t="shared" si="112"/>
        <v>18165</v>
      </c>
      <c r="F3635">
        <f t="shared" si="113"/>
        <v>46.19444444444445</v>
      </c>
    </row>
    <row r="3636" spans="1:6">
      <c r="A3636">
        <v>0</v>
      </c>
      <c r="B3636">
        <v>3</v>
      </c>
      <c r="C3636">
        <v>166.9</v>
      </c>
      <c r="D3636">
        <f t="shared" si="112"/>
        <v>18170</v>
      </c>
      <c r="F3636">
        <f t="shared" si="113"/>
        <v>46.361111111111114</v>
      </c>
    </row>
    <row r="3637" spans="1:6">
      <c r="A3637">
        <v>0</v>
      </c>
      <c r="B3637">
        <v>3</v>
      </c>
      <c r="C3637">
        <v>168.4</v>
      </c>
      <c r="D3637">
        <f t="shared" si="112"/>
        <v>18175</v>
      </c>
      <c r="F3637">
        <f t="shared" si="113"/>
        <v>46.777777777777779</v>
      </c>
    </row>
    <row r="3638" spans="1:6">
      <c r="A3638">
        <v>0</v>
      </c>
      <c r="B3638">
        <v>3</v>
      </c>
      <c r="C3638">
        <v>169.1</v>
      </c>
      <c r="D3638">
        <f t="shared" si="112"/>
        <v>18180</v>
      </c>
      <c r="F3638">
        <f t="shared" si="113"/>
        <v>46.972222222222221</v>
      </c>
    </row>
    <row r="3639" spans="1:6">
      <c r="A3639">
        <v>0</v>
      </c>
      <c r="B3639">
        <v>3</v>
      </c>
      <c r="C3639">
        <v>170.3</v>
      </c>
      <c r="D3639">
        <f t="shared" si="112"/>
        <v>18185</v>
      </c>
      <c r="F3639">
        <f t="shared" si="113"/>
        <v>47.305555555555557</v>
      </c>
    </row>
    <row r="3640" spans="1:6">
      <c r="A3640">
        <v>0</v>
      </c>
      <c r="B3640">
        <v>3</v>
      </c>
      <c r="C3640">
        <v>172.1</v>
      </c>
      <c r="D3640">
        <f t="shared" si="112"/>
        <v>18190</v>
      </c>
      <c r="F3640">
        <f t="shared" si="113"/>
        <v>47.80555555555555</v>
      </c>
    </row>
    <row r="3641" spans="1:6">
      <c r="A3641">
        <v>0</v>
      </c>
      <c r="B3641">
        <v>3</v>
      </c>
      <c r="C3641">
        <v>173.8</v>
      </c>
      <c r="D3641">
        <f t="shared" si="112"/>
        <v>18195</v>
      </c>
      <c r="F3641">
        <f t="shared" si="113"/>
        <v>48.277777777777779</v>
      </c>
    </row>
    <row r="3642" spans="1:6">
      <c r="A3642">
        <v>0</v>
      </c>
      <c r="B3642">
        <v>3</v>
      </c>
      <c r="C3642">
        <v>175.8</v>
      </c>
      <c r="D3642">
        <f t="shared" si="112"/>
        <v>18200</v>
      </c>
      <c r="F3642">
        <f t="shared" si="113"/>
        <v>48.833333333333336</v>
      </c>
    </row>
    <row r="3643" spans="1:6">
      <c r="A3643">
        <v>0</v>
      </c>
      <c r="B3643">
        <v>3</v>
      </c>
      <c r="C3643">
        <v>178.8</v>
      </c>
      <c r="D3643">
        <f t="shared" si="112"/>
        <v>18205</v>
      </c>
      <c r="F3643">
        <f t="shared" si="113"/>
        <v>49.666666666666671</v>
      </c>
    </row>
    <row r="3644" spans="1:6">
      <c r="A3644">
        <v>0</v>
      </c>
      <c r="B3644">
        <v>4</v>
      </c>
      <c r="C3644">
        <v>181.2</v>
      </c>
      <c r="D3644">
        <f t="shared" si="112"/>
        <v>18210</v>
      </c>
      <c r="F3644">
        <f t="shared" si="113"/>
        <v>50.333333333333329</v>
      </c>
    </row>
    <row r="3645" spans="1:6">
      <c r="A3645">
        <v>0</v>
      </c>
      <c r="B3645">
        <v>4</v>
      </c>
      <c r="C3645">
        <v>181</v>
      </c>
      <c r="D3645">
        <f t="shared" si="112"/>
        <v>18215</v>
      </c>
      <c r="F3645">
        <f t="shared" si="113"/>
        <v>50.277777777777779</v>
      </c>
    </row>
    <row r="3646" spans="1:6">
      <c r="A3646">
        <v>0</v>
      </c>
      <c r="B3646">
        <v>4</v>
      </c>
      <c r="C3646">
        <v>182.4</v>
      </c>
      <c r="D3646">
        <f t="shared" si="112"/>
        <v>18220</v>
      </c>
      <c r="F3646">
        <f t="shared" si="113"/>
        <v>50.666666666666664</v>
      </c>
    </row>
    <row r="3647" spans="1:6">
      <c r="A3647">
        <v>0</v>
      </c>
      <c r="B3647">
        <v>4</v>
      </c>
      <c r="C3647">
        <v>185</v>
      </c>
      <c r="D3647">
        <f t="shared" si="112"/>
        <v>18225</v>
      </c>
      <c r="F3647">
        <f t="shared" si="113"/>
        <v>51.388888888888886</v>
      </c>
    </row>
    <row r="3648" spans="1:6">
      <c r="A3648">
        <v>0</v>
      </c>
      <c r="B3648">
        <v>4</v>
      </c>
      <c r="C3648">
        <v>186.1</v>
      </c>
      <c r="D3648">
        <f t="shared" si="112"/>
        <v>18230</v>
      </c>
      <c r="F3648">
        <f t="shared" si="113"/>
        <v>51.694444444444443</v>
      </c>
    </row>
    <row r="3649" spans="1:6">
      <c r="A3649">
        <v>0</v>
      </c>
      <c r="B3649">
        <v>4</v>
      </c>
      <c r="C3649">
        <v>188.3</v>
      </c>
      <c r="D3649">
        <f t="shared" si="112"/>
        <v>18235</v>
      </c>
      <c r="F3649">
        <f t="shared" si="113"/>
        <v>52.305555555555557</v>
      </c>
    </row>
    <row r="3650" spans="1:6">
      <c r="A3650">
        <v>0</v>
      </c>
      <c r="B3650">
        <v>4</v>
      </c>
      <c r="C3650">
        <v>190.7</v>
      </c>
      <c r="D3650">
        <f t="shared" si="112"/>
        <v>18240</v>
      </c>
      <c r="F3650">
        <f t="shared" si="113"/>
        <v>52.972222222222214</v>
      </c>
    </row>
    <row r="3651" spans="1:6">
      <c r="A3651">
        <v>0</v>
      </c>
      <c r="B3651">
        <v>4</v>
      </c>
      <c r="C3651">
        <v>192.4</v>
      </c>
      <c r="D3651">
        <f t="shared" ref="D3651:D3714" si="114">(ROW()-2)*5</f>
        <v>18245</v>
      </c>
      <c r="F3651">
        <f t="shared" ref="F3651:F3714" si="115">C3651/3.6</f>
        <v>53.444444444444443</v>
      </c>
    </row>
    <row r="3652" spans="1:6">
      <c r="A3652">
        <v>0</v>
      </c>
      <c r="B3652">
        <v>4</v>
      </c>
      <c r="C3652">
        <v>194.1</v>
      </c>
      <c r="D3652">
        <f t="shared" si="114"/>
        <v>18250</v>
      </c>
      <c r="F3652">
        <f t="shared" si="115"/>
        <v>53.916666666666664</v>
      </c>
    </row>
    <row r="3653" spans="1:6">
      <c r="A3653">
        <v>0</v>
      </c>
      <c r="B3653">
        <v>4</v>
      </c>
      <c r="C3653">
        <v>195.6</v>
      </c>
      <c r="D3653">
        <f t="shared" si="114"/>
        <v>18255</v>
      </c>
      <c r="F3653">
        <f t="shared" si="115"/>
        <v>54.333333333333329</v>
      </c>
    </row>
    <row r="3654" spans="1:6">
      <c r="A3654">
        <v>0</v>
      </c>
      <c r="B3654">
        <v>4</v>
      </c>
      <c r="C3654">
        <v>196</v>
      </c>
      <c r="D3654">
        <f t="shared" si="114"/>
        <v>18260</v>
      </c>
      <c r="F3654">
        <f t="shared" si="115"/>
        <v>54.444444444444443</v>
      </c>
    </row>
    <row r="3655" spans="1:6">
      <c r="A3655">
        <v>0</v>
      </c>
      <c r="B3655">
        <v>4</v>
      </c>
      <c r="C3655">
        <v>197.4</v>
      </c>
      <c r="D3655">
        <f t="shared" si="114"/>
        <v>18265</v>
      </c>
      <c r="F3655">
        <f t="shared" si="115"/>
        <v>54.833333333333336</v>
      </c>
    </row>
    <row r="3656" spans="1:6">
      <c r="A3656">
        <v>0</v>
      </c>
      <c r="B3656">
        <v>4</v>
      </c>
      <c r="C3656">
        <v>198.9</v>
      </c>
      <c r="D3656">
        <f t="shared" si="114"/>
        <v>18270</v>
      </c>
      <c r="F3656">
        <f t="shared" si="115"/>
        <v>55.25</v>
      </c>
    </row>
    <row r="3657" spans="1:6">
      <c r="A3657">
        <v>0</v>
      </c>
      <c r="B3657">
        <v>4</v>
      </c>
      <c r="C3657">
        <v>201.2</v>
      </c>
      <c r="D3657">
        <f t="shared" si="114"/>
        <v>18275</v>
      </c>
      <c r="F3657">
        <f t="shared" si="115"/>
        <v>55.888888888888886</v>
      </c>
    </row>
    <row r="3658" spans="1:6">
      <c r="A3658">
        <v>0</v>
      </c>
      <c r="B3658">
        <v>4</v>
      </c>
      <c r="C3658">
        <v>202</v>
      </c>
      <c r="D3658">
        <f t="shared" si="114"/>
        <v>18280</v>
      </c>
      <c r="F3658">
        <f t="shared" si="115"/>
        <v>56.111111111111107</v>
      </c>
    </row>
    <row r="3659" spans="1:6">
      <c r="A3659">
        <v>0</v>
      </c>
      <c r="B3659">
        <v>4</v>
      </c>
      <c r="C3659">
        <v>202.5</v>
      </c>
      <c r="D3659">
        <f t="shared" si="114"/>
        <v>18285</v>
      </c>
      <c r="F3659">
        <f t="shared" si="115"/>
        <v>56.25</v>
      </c>
    </row>
    <row r="3660" spans="1:6">
      <c r="A3660">
        <v>0</v>
      </c>
      <c r="B3660">
        <v>4</v>
      </c>
      <c r="C3660">
        <v>204.7</v>
      </c>
      <c r="D3660">
        <f t="shared" si="114"/>
        <v>18290</v>
      </c>
      <c r="F3660">
        <f t="shared" si="115"/>
        <v>56.861111111111107</v>
      </c>
    </row>
    <row r="3661" spans="1:6">
      <c r="A3661">
        <v>0</v>
      </c>
      <c r="B3661">
        <v>4</v>
      </c>
      <c r="C3661">
        <v>206.7</v>
      </c>
      <c r="D3661">
        <f t="shared" si="114"/>
        <v>18295</v>
      </c>
      <c r="F3661">
        <f t="shared" si="115"/>
        <v>57.416666666666664</v>
      </c>
    </row>
    <row r="3662" spans="1:6">
      <c r="A3662">
        <v>0</v>
      </c>
      <c r="B3662">
        <v>4</v>
      </c>
      <c r="C3662">
        <v>207.6</v>
      </c>
      <c r="D3662">
        <f t="shared" si="114"/>
        <v>18300</v>
      </c>
      <c r="F3662">
        <f t="shared" si="115"/>
        <v>57.666666666666664</v>
      </c>
    </row>
    <row r="3663" spans="1:6">
      <c r="A3663">
        <v>0</v>
      </c>
      <c r="B3663">
        <v>4</v>
      </c>
      <c r="C3663">
        <v>208.3</v>
      </c>
      <c r="D3663">
        <f t="shared" si="114"/>
        <v>18305</v>
      </c>
      <c r="F3663">
        <f t="shared" si="115"/>
        <v>57.861111111111114</v>
      </c>
    </row>
    <row r="3664" spans="1:6">
      <c r="A3664">
        <v>0</v>
      </c>
      <c r="B3664">
        <v>4</v>
      </c>
      <c r="C3664">
        <v>209.8</v>
      </c>
      <c r="D3664">
        <f t="shared" si="114"/>
        <v>18310</v>
      </c>
      <c r="F3664">
        <f t="shared" si="115"/>
        <v>58.277777777777779</v>
      </c>
    </row>
    <row r="3665" spans="1:6">
      <c r="A3665">
        <v>0</v>
      </c>
      <c r="B3665">
        <v>4</v>
      </c>
      <c r="C3665">
        <v>211.4</v>
      </c>
      <c r="D3665">
        <f t="shared" si="114"/>
        <v>18315</v>
      </c>
      <c r="F3665">
        <f t="shared" si="115"/>
        <v>58.722222222222221</v>
      </c>
    </row>
    <row r="3666" spans="1:6">
      <c r="A3666">
        <v>0</v>
      </c>
      <c r="B3666">
        <v>5</v>
      </c>
      <c r="C3666">
        <v>211.8</v>
      </c>
      <c r="D3666">
        <f t="shared" si="114"/>
        <v>18320</v>
      </c>
      <c r="F3666">
        <f t="shared" si="115"/>
        <v>58.833333333333336</v>
      </c>
    </row>
    <row r="3667" spans="1:6">
      <c r="A3667">
        <v>0</v>
      </c>
      <c r="B3667">
        <v>5</v>
      </c>
      <c r="C3667">
        <v>212</v>
      </c>
      <c r="D3667">
        <f t="shared" si="114"/>
        <v>18325</v>
      </c>
      <c r="F3667">
        <f t="shared" si="115"/>
        <v>58.888888888888886</v>
      </c>
    </row>
    <row r="3668" spans="1:6">
      <c r="A3668">
        <v>0</v>
      </c>
      <c r="B3668">
        <v>5</v>
      </c>
      <c r="C3668">
        <v>212.2</v>
      </c>
      <c r="D3668">
        <f t="shared" si="114"/>
        <v>18330</v>
      </c>
      <c r="F3668">
        <f t="shared" si="115"/>
        <v>58.944444444444443</v>
      </c>
    </row>
    <row r="3669" spans="1:6">
      <c r="A3669">
        <v>0</v>
      </c>
      <c r="B3669">
        <v>5</v>
      </c>
      <c r="C3669">
        <v>213.9</v>
      </c>
      <c r="D3669">
        <f t="shared" si="114"/>
        <v>18335</v>
      </c>
      <c r="F3669">
        <f t="shared" si="115"/>
        <v>59.416666666666664</v>
      </c>
    </row>
    <row r="3670" spans="1:6">
      <c r="A3670">
        <v>0</v>
      </c>
      <c r="B3670">
        <v>5</v>
      </c>
      <c r="C3670">
        <v>214.3</v>
      </c>
      <c r="D3670">
        <f t="shared" si="114"/>
        <v>18340</v>
      </c>
      <c r="F3670">
        <f t="shared" si="115"/>
        <v>59.527777777777779</v>
      </c>
    </row>
    <row r="3671" spans="1:6">
      <c r="A3671">
        <v>0</v>
      </c>
      <c r="B3671">
        <v>5</v>
      </c>
      <c r="C3671">
        <v>214.3</v>
      </c>
      <c r="D3671">
        <f t="shared" si="114"/>
        <v>18345</v>
      </c>
      <c r="F3671">
        <f t="shared" si="115"/>
        <v>59.527777777777779</v>
      </c>
    </row>
    <row r="3672" spans="1:6">
      <c r="A3672">
        <v>0</v>
      </c>
      <c r="B3672">
        <v>5</v>
      </c>
      <c r="C3672">
        <v>215.9</v>
      </c>
      <c r="D3672">
        <f t="shared" si="114"/>
        <v>18350</v>
      </c>
      <c r="F3672">
        <f t="shared" si="115"/>
        <v>59.972222222222221</v>
      </c>
    </row>
    <row r="3673" spans="1:6">
      <c r="A3673">
        <v>0</v>
      </c>
      <c r="B3673">
        <v>5</v>
      </c>
      <c r="C3673">
        <v>217.3</v>
      </c>
      <c r="D3673">
        <f t="shared" si="114"/>
        <v>18355</v>
      </c>
      <c r="F3673">
        <f t="shared" si="115"/>
        <v>60.361111111111114</v>
      </c>
    </row>
    <row r="3674" spans="1:6">
      <c r="A3674">
        <v>0</v>
      </c>
      <c r="B3674">
        <v>5</v>
      </c>
      <c r="C3674">
        <v>216.7</v>
      </c>
      <c r="D3674">
        <f t="shared" si="114"/>
        <v>18360</v>
      </c>
      <c r="F3674">
        <f t="shared" si="115"/>
        <v>60.194444444444443</v>
      </c>
    </row>
    <row r="3675" spans="1:6">
      <c r="A3675">
        <v>0</v>
      </c>
      <c r="B3675">
        <v>5</v>
      </c>
      <c r="C3675">
        <v>214.8</v>
      </c>
      <c r="D3675">
        <f t="shared" si="114"/>
        <v>18365</v>
      </c>
      <c r="F3675">
        <f t="shared" si="115"/>
        <v>59.666666666666671</v>
      </c>
    </row>
    <row r="3676" spans="1:6">
      <c r="A3676">
        <v>0</v>
      </c>
      <c r="B3676">
        <v>5</v>
      </c>
      <c r="C3676">
        <v>213.7</v>
      </c>
      <c r="D3676">
        <f t="shared" si="114"/>
        <v>18370</v>
      </c>
      <c r="F3676">
        <f t="shared" si="115"/>
        <v>59.361111111111107</v>
      </c>
    </row>
    <row r="3677" spans="1:6">
      <c r="A3677">
        <v>0</v>
      </c>
      <c r="B3677">
        <v>5</v>
      </c>
      <c r="C3677">
        <v>211.8</v>
      </c>
      <c r="D3677">
        <f t="shared" si="114"/>
        <v>18375</v>
      </c>
      <c r="F3677">
        <f t="shared" si="115"/>
        <v>58.833333333333336</v>
      </c>
    </row>
    <row r="3678" spans="1:6">
      <c r="A3678">
        <v>0</v>
      </c>
      <c r="B3678">
        <v>5</v>
      </c>
      <c r="C3678">
        <v>209.8</v>
      </c>
      <c r="D3678">
        <f t="shared" si="114"/>
        <v>18380</v>
      </c>
      <c r="F3678">
        <f t="shared" si="115"/>
        <v>58.277777777777779</v>
      </c>
    </row>
    <row r="3679" spans="1:6">
      <c r="A3679">
        <v>0</v>
      </c>
      <c r="B3679">
        <v>5</v>
      </c>
      <c r="C3679">
        <v>207.5</v>
      </c>
      <c r="D3679">
        <f t="shared" si="114"/>
        <v>18385</v>
      </c>
      <c r="F3679">
        <f t="shared" si="115"/>
        <v>57.638888888888886</v>
      </c>
    </row>
    <row r="3680" spans="1:6">
      <c r="A3680">
        <v>0</v>
      </c>
      <c r="B3680">
        <v>5</v>
      </c>
      <c r="C3680">
        <v>205.9</v>
      </c>
      <c r="D3680">
        <f t="shared" si="114"/>
        <v>18390</v>
      </c>
      <c r="F3680">
        <f t="shared" si="115"/>
        <v>57.194444444444443</v>
      </c>
    </row>
    <row r="3681" spans="1:6">
      <c r="A3681">
        <v>0</v>
      </c>
      <c r="B3681">
        <v>5</v>
      </c>
      <c r="C3681">
        <v>203.3</v>
      </c>
      <c r="D3681">
        <f t="shared" si="114"/>
        <v>18395</v>
      </c>
      <c r="F3681">
        <f t="shared" si="115"/>
        <v>56.472222222222221</v>
      </c>
    </row>
    <row r="3682" spans="1:6">
      <c r="A3682">
        <v>0</v>
      </c>
      <c r="B3682">
        <v>5</v>
      </c>
      <c r="C3682">
        <v>220.4</v>
      </c>
      <c r="D3682">
        <f t="shared" si="114"/>
        <v>18400</v>
      </c>
      <c r="F3682">
        <f t="shared" si="115"/>
        <v>61.222222222222221</v>
      </c>
    </row>
    <row r="3683" spans="1:6">
      <c r="A3683">
        <v>0</v>
      </c>
      <c r="B3683">
        <v>5</v>
      </c>
      <c r="C3683">
        <v>226.3</v>
      </c>
      <c r="D3683">
        <f t="shared" si="114"/>
        <v>18405</v>
      </c>
      <c r="F3683">
        <f t="shared" si="115"/>
        <v>62.861111111111114</v>
      </c>
    </row>
    <row r="3684" spans="1:6">
      <c r="A3684">
        <v>0</v>
      </c>
      <c r="B3684">
        <v>5</v>
      </c>
      <c r="C3684">
        <v>225.4</v>
      </c>
      <c r="D3684">
        <f t="shared" si="114"/>
        <v>18410</v>
      </c>
      <c r="F3684">
        <f t="shared" si="115"/>
        <v>62.611111111111114</v>
      </c>
    </row>
    <row r="3685" spans="1:6">
      <c r="A3685">
        <v>0</v>
      </c>
      <c r="B3685">
        <v>5</v>
      </c>
      <c r="C3685">
        <v>224.5</v>
      </c>
      <c r="D3685">
        <f t="shared" si="114"/>
        <v>18415</v>
      </c>
      <c r="F3685">
        <f t="shared" si="115"/>
        <v>62.361111111111107</v>
      </c>
    </row>
    <row r="3686" spans="1:6">
      <c r="A3686">
        <v>5.3</v>
      </c>
      <c r="B3686">
        <v>5</v>
      </c>
      <c r="C3686">
        <v>223.9</v>
      </c>
      <c r="D3686">
        <f t="shared" si="114"/>
        <v>18420</v>
      </c>
      <c r="F3686">
        <f t="shared" si="115"/>
        <v>62.194444444444443</v>
      </c>
    </row>
    <row r="3687" spans="1:6">
      <c r="A3687">
        <v>21.4</v>
      </c>
      <c r="B3687">
        <v>5</v>
      </c>
      <c r="C3687">
        <v>221.8</v>
      </c>
      <c r="D3687">
        <f t="shared" si="114"/>
        <v>18425</v>
      </c>
      <c r="F3687">
        <f t="shared" si="115"/>
        <v>61.611111111111114</v>
      </c>
    </row>
    <row r="3688" spans="1:6">
      <c r="A3688">
        <v>34.299999999999997</v>
      </c>
      <c r="B3688">
        <v>5</v>
      </c>
      <c r="C3688">
        <v>218.8</v>
      </c>
      <c r="D3688">
        <f t="shared" si="114"/>
        <v>18430</v>
      </c>
      <c r="F3688">
        <f t="shared" si="115"/>
        <v>60.777777777777779</v>
      </c>
    </row>
    <row r="3689" spans="1:6">
      <c r="A3689">
        <v>34.299999999999997</v>
      </c>
      <c r="B3689">
        <v>5</v>
      </c>
      <c r="C3689">
        <v>215.6</v>
      </c>
      <c r="D3689">
        <f t="shared" si="114"/>
        <v>18435</v>
      </c>
      <c r="F3689">
        <f t="shared" si="115"/>
        <v>59.888888888888886</v>
      </c>
    </row>
    <row r="3690" spans="1:6">
      <c r="A3690">
        <v>41.4</v>
      </c>
      <c r="B3690">
        <v>5</v>
      </c>
      <c r="C3690">
        <v>213.1</v>
      </c>
      <c r="D3690">
        <f t="shared" si="114"/>
        <v>18440</v>
      </c>
      <c r="F3690">
        <f t="shared" si="115"/>
        <v>59.194444444444443</v>
      </c>
    </row>
    <row r="3691" spans="1:6">
      <c r="A3691">
        <v>45</v>
      </c>
      <c r="B3691">
        <v>5</v>
      </c>
      <c r="C3691">
        <v>212.1</v>
      </c>
      <c r="D3691">
        <f t="shared" si="114"/>
        <v>18445</v>
      </c>
      <c r="F3691">
        <f t="shared" si="115"/>
        <v>58.916666666666664</v>
      </c>
    </row>
    <row r="3692" spans="1:6">
      <c r="A3692">
        <v>41.4</v>
      </c>
      <c r="B3692">
        <v>5</v>
      </c>
      <c r="C3692">
        <v>205.9</v>
      </c>
      <c r="D3692">
        <f t="shared" si="114"/>
        <v>18450</v>
      </c>
      <c r="F3692">
        <f t="shared" si="115"/>
        <v>57.194444444444443</v>
      </c>
    </row>
    <row r="3693" spans="1:6">
      <c r="A3693">
        <v>36.1</v>
      </c>
      <c r="B3693">
        <v>5</v>
      </c>
      <c r="C3693">
        <v>202.3</v>
      </c>
      <c r="D3693">
        <f t="shared" si="114"/>
        <v>18455</v>
      </c>
      <c r="F3693">
        <f t="shared" si="115"/>
        <v>56.194444444444443</v>
      </c>
    </row>
    <row r="3694" spans="1:6">
      <c r="A3694">
        <v>37.9</v>
      </c>
      <c r="B3694">
        <v>5</v>
      </c>
      <c r="C3694">
        <v>202.8</v>
      </c>
      <c r="D3694">
        <f t="shared" si="114"/>
        <v>18460</v>
      </c>
      <c r="F3694">
        <f t="shared" si="115"/>
        <v>56.333333333333336</v>
      </c>
    </row>
    <row r="3695" spans="1:6">
      <c r="A3695">
        <v>37.9</v>
      </c>
      <c r="B3695">
        <v>5</v>
      </c>
      <c r="C3695">
        <v>198.4</v>
      </c>
      <c r="D3695">
        <f t="shared" si="114"/>
        <v>18465</v>
      </c>
      <c r="F3695">
        <f t="shared" si="115"/>
        <v>55.111111111111114</v>
      </c>
    </row>
    <row r="3696" spans="1:6">
      <c r="A3696">
        <v>37.9</v>
      </c>
      <c r="B3696">
        <v>5</v>
      </c>
      <c r="C3696">
        <v>196.5</v>
      </c>
      <c r="D3696">
        <f t="shared" si="114"/>
        <v>18470</v>
      </c>
      <c r="F3696">
        <f t="shared" si="115"/>
        <v>54.583333333333329</v>
      </c>
    </row>
    <row r="3697" spans="1:6">
      <c r="A3697">
        <v>34.299999999999997</v>
      </c>
      <c r="B3697">
        <v>5</v>
      </c>
      <c r="C3697">
        <v>193</v>
      </c>
      <c r="D3697">
        <f t="shared" si="114"/>
        <v>18475</v>
      </c>
      <c r="F3697">
        <f t="shared" si="115"/>
        <v>53.611111111111107</v>
      </c>
    </row>
    <row r="3698" spans="1:6">
      <c r="A3698">
        <v>28.5</v>
      </c>
      <c r="B3698">
        <v>5</v>
      </c>
      <c r="C3698">
        <v>191.4</v>
      </c>
      <c r="D3698">
        <f t="shared" si="114"/>
        <v>18480</v>
      </c>
      <c r="F3698">
        <f t="shared" si="115"/>
        <v>53.166666666666664</v>
      </c>
    </row>
    <row r="3699" spans="1:6">
      <c r="A3699">
        <v>30.7</v>
      </c>
      <c r="B3699">
        <v>4</v>
      </c>
      <c r="C3699">
        <v>188.3</v>
      </c>
      <c r="D3699">
        <f t="shared" si="114"/>
        <v>18485</v>
      </c>
      <c r="F3699">
        <f t="shared" si="115"/>
        <v>52.305555555555557</v>
      </c>
    </row>
    <row r="3700" spans="1:6">
      <c r="A3700">
        <v>30.7</v>
      </c>
      <c r="B3700">
        <v>4</v>
      </c>
      <c r="C3700">
        <v>185.3</v>
      </c>
      <c r="D3700">
        <f t="shared" si="114"/>
        <v>18490</v>
      </c>
      <c r="F3700">
        <f t="shared" si="115"/>
        <v>51.472222222222221</v>
      </c>
    </row>
    <row r="3701" spans="1:6">
      <c r="A3701">
        <v>36.1</v>
      </c>
      <c r="B3701">
        <v>4</v>
      </c>
      <c r="C3701">
        <v>182.7</v>
      </c>
      <c r="D3701">
        <f t="shared" si="114"/>
        <v>18495</v>
      </c>
      <c r="F3701">
        <f t="shared" si="115"/>
        <v>50.749999999999993</v>
      </c>
    </row>
    <row r="3702" spans="1:6">
      <c r="A3702">
        <v>30.7</v>
      </c>
      <c r="B3702">
        <v>4</v>
      </c>
      <c r="C3702">
        <v>180</v>
      </c>
      <c r="D3702">
        <f t="shared" si="114"/>
        <v>18500</v>
      </c>
      <c r="F3702">
        <f t="shared" si="115"/>
        <v>50</v>
      </c>
    </row>
    <row r="3703" spans="1:6">
      <c r="A3703">
        <v>30.7</v>
      </c>
      <c r="B3703">
        <v>4</v>
      </c>
      <c r="C3703">
        <v>176.4</v>
      </c>
      <c r="D3703">
        <f t="shared" si="114"/>
        <v>18505</v>
      </c>
      <c r="F3703">
        <f t="shared" si="115"/>
        <v>49</v>
      </c>
    </row>
    <row r="3704" spans="1:6">
      <c r="A3704">
        <v>30.7</v>
      </c>
      <c r="B3704">
        <v>4</v>
      </c>
      <c r="C3704">
        <v>173.8</v>
      </c>
      <c r="D3704">
        <f t="shared" si="114"/>
        <v>18510</v>
      </c>
      <c r="F3704">
        <f t="shared" si="115"/>
        <v>48.277777777777779</v>
      </c>
    </row>
    <row r="3705" spans="1:6">
      <c r="A3705">
        <v>17.8</v>
      </c>
      <c r="B3705">
        <v>4</v>
      </c>
      <c r="C3705">
        <v>170.1</v>
      </c>
      <c r="D3705">
        <f t="shared" si="114"/>
        <v>18515</v>
      </c>
      <c r="F3705">
        <f t="shared" si="115"/>
        <v>47.25</v>
      </c>
    </row>
    <row r="3706" spans="1:6">
      <c r="A3706">
        <v>16</v>
      </c>
      <c r="B3706">
        <v>3</v>
      </c>
      <c r="C3706">
        <v>168.1</v>
      </c>
      <c r="D3706">
        <f t="shared" si="114"/>
        <v>18520</v>
      </c>
      <c r="F3706">
        <f t="shared" si="115"/>
        <v>46.694444444444443</v>
      </c>
    </row>
    <row r="3707" spans="1:6">
      <c r="A3707">
        <v>12.5</v>
      </c>
      <c r="B3707">
        <v>3</v>
      </c>
      <c r="C3707">
        <v>167.3</v>
      </c>
      <c r="D3707">
        <f t="shared" si="114"/>
        <v>18525</v>
      </c>
      <c r="F3707">
        <f t="shared" si="115"/>
        <v>46.472222222222221</v>
      </c>
    </row>
    <row r="3708" spans="1:6">
      <c r="A3708">
        <v>14.3</v>
      </c>
      <c r="B3708">
        <v>3</v>
      </c>
      <c r="C3708">
        <v>164.6</v>
      </c>
      <c r="D3708">
        <f t="shared" si="114"/>
        <v>18530</v>
      </c>
      <c r="F3708">
        <f t="shared" si="115"/>
        <v>45.722222222222221</v>
      </c>
    </row>
    <row r="3709" spans="1:6">
      <c r="A3709">
        <v>16</v>
      </c>
      <c r="B3709">
        <v>3</v>
      </c>
      <c r="C3709">
        <v>162</v>
      </c>
      <c r="D3709">
        <f t="shared" si="114"/>
        <v>18535</v>
      </c>
      <c r="F3709">
        <f t="shared" si="115"/>
        <v>45</v>
      </c>
    </row>
    <row r="3710" spans="1:6">
      <c r="A3710">
        <v>16</v>
      </c>
      <c r="B3710">
        <v>3</v>
      </c>
      <c r="C3710">
        <v>159.69999999999999</v>
      </c>
      <c r="D3710">
        <f t="shared" si="114"/>
        <v>18540</v>
      </c>
      <c r="F3710">
        <f t="shared" si="115"/>
        <v>44.361111111111107</v>
      </c>
    </row>
    <row r="3711" spans="1:6">
      <c r="A3711">
        <v>17.8</v>
      </c>
      <c r="B3711">
        <v>3</v>
      </c>
      <c r="C3711">
        <v>156.30000000000001</v>
      </c>
      <c r="D3711">
        <f t="shared" si="114"/>
        <v>18545</v>
      </c>
      <c r="F3711">
        <f t="shared" si="115"/>
        <v>43.416666666666671</v>
      </c>
    </row>
    <row r="3712" spans="1:6">
      <c r="A3712">
        <v>26.7</v>
      </c>
      <c r="B3712">
        <v>3</v>
      </c>
      <c r="C3712">
        <v>151.69999999999999</v>
      </c>
      <c r="D3712">
        <f t="shared" si="114"/>
        <v>18550</v>
      </c>
      <c r="F3712">
        <f t="shared" si="115"/>
        <v>42.138888888888886</v>
      </c>
    </row>
    <row r="3713" spans="1:6">
      <c r="A3713">
        <v>34.299999999999997</v>
      </c>
      <c r="B3713">
        <v>3</v>
      </c>
      <c r="C3713">
        <v>150.80000000000001</v>
      </c>
      <c r="D3713">
        <f t="shared" si="114"/>
        <v>18555</v>
      </c>
      <c r="F3713">
        <f t="shared" si="115"/>
        <v>41.888888888888893</v>
      </c>
    </row>
    <row r="3714" spans="1:6">
      <c r="A3714">
        <v>34.299999999999997</v>
      </c>
      <c r="B3714">
        <v>3</v>
      </c>
      <c r="C3714">
        <v>147.4</v>
      </c>
      <c r="D3714">
        <f t="shared" si="114"/>
        <v>18560</v>
      </c>
      <c r="F3714">
        <f t="shared" si="115"/>
        <v>40.944444444444443</v>
      </c>
    </row>
    <row r="3715" spans="1:6">
      <c r="A3715">
        <v>26.7</v>
      </c>
      <c r="B3715">
        <v>3</v>
      </c>
      <c r="C3715">
        <v>143.19999999999999</v>
      </c>
      <c r="D3715">
        <f t="shared" ref="D3715:D3778" si="116">(ROW()-2)*5</f>
        <v>18565</v>
      </c>
      <c r="F3715">
        <f t="shared" ref="F3715:F3778" si="117">C3715/3.6</f>
        <v>39.777777777777771</v>
      </c>
    </row>
    <row r="3716" spans="1:6">
      <c r="A3716">
        <v>23.2</v>
      </c>
      <c r="B3716">
        <v>3</v>
      </c>
      <c r="C3716">
        <v>140.4</v>
      </c>
      <c r="D3716">
        <f t="shared" si="116"/>
        <v>18570</v>
      </c>
      <c r="F3716">
        <f t="shared" si="117"/>
        <v>39</v>
      </c>
    </row>
    <row r="3717" spans="1:6">
      <c r="A3717">
        <v>24.9</v>
      </c>
      <c r="B3717">
        <v>3</v>
      </c>
      <c r="C3717">
        <v>138.6</v>
      </c>
      <c r="D3717">
        <f t="shared" si="116"/>
        <v>18575</v>
      </c>
      <c r="F3717">
        <f t="shared" si="117"/>
        <v>38.5</v>
      </c>
    </row>
    <row r="3718" spans="1:6">
      <c r="A3718">
        <v>19.600000000000001</v>
      </c>
      <c r="B3718">
        <v>3</v>
      </c>
      <c r="C3718">
        <v>134.6</v>
      </c>
      <c r="D3718">
        <f t="shared" si="116"/>
        <v>18580</v>
      </c>
      <c r="F3718">
        <f t="shared" si="117"/>
        <v>37.388888888888886</v>
      </c>
    </row>
    <row r="3719" spans="1:6">
      <c r="A3719">
        <v>14.3</v>
      </c>
      <c r="B3719">
        <v>3</v>
      </c>
      <c r="C3719">
        <v>132.9</v>
      </c>
      <c r="D3719">
        <f t="shared" si="116"/>
        <v>18585</v>
      </c>
      <c r="F3719">
        <f t="shared" si="117"/>
        <v>36.916666666666664</v>
      </c>
    </row>
    <row r="3720" spans="1:6">
      <c r="A3720">
        <v>19.600000000000001</v>
      </c>
      <c r="B3720">
        <v>3</v>
      </c>
      <c r="C3720">
        <v>129.9</v>
      </c>
      <c r="D3720">
        <f t="shared" si="116"/>
        <v>18590</v>
      </c>
      <c r="F3720">
        <f t="shared" si="117"/>
        <v>36.083333333333336</v>
      </c>
    </row>
    <row r="3721" spans="1:6">
      <c r="A3721">
        <v>26.7</v>
      </c>
      <c r="B3721">
        <v>3</v>
      </c>
      <c r="C3721">
        <v>126.5</v>
      </c>
      <c r="D3721">
        <f t="shared" si="116"/>
        <v>18595</v>
      </c>
      <c r="F3721">
        <f t="shared" si="117"/>
        <v>35.138888888888886</v>
      </c>
    </row>
    <row r="3722" spans="1:6">
      <c r="A3722">
        <v>19.600000000000001</v>
      </c>
      <c r="B3722">
        <v>3</v>
      </c>
      <c r="C3722">
        <v>124.8</v>
      </c>
      <c r="D3722">
        <f t="shared" si="116"/>
        <v>18600</v>
      </c>
      <c r="F3722">
        <f t="shared" si="117"/>
        <v>34.666666666666664</v>
      </c>
    </row>
    <row r="3723" spans="1:6">
      <c r="A3723">
        <v>23.2</v>
      </c>
      <c r="B3723">
        <v>3</v>
      </c>
      <c r="C3723">
        <v>120.7</v>
      </c>
      <c r="D3723">
        <f t="shared" si="116"/>
        <v>18605</v>
      </c>
      <c r="F3723">
        <f t="shared" si="117"/>
        <v>33.527777777777779</v>
      </c>
    </row>
    <row r="3724" spans="1:6">
      <c r="A3724">
        <v>24.9</v>
      </c>
      <c r="B3724">
        <v>3</v>
      </c>
      <c r="C3724">
        <v>118.3</v>
      </c>
      <c r="D3724">
        <f t="shared" si="116"/>
        <v>18610</v>
      </c>
      <c r="F3724">
        <f t="shared" si="117"/>
        <v>32.861111111111107</v>
      </c>
    </row>
    <row r="3725" spans="1:6">
      <c r="A3725">
        <v>23.2</v>
      </c>
      <c r="B3725">
        <v>3</v>
      </c>
      <c r="C3725">
        <v>114.4</v>
      </c>
      <c r="D3725">
        <f t="shared" si="116"/>
        <v>18615</v>
      </c>
      <c r="F3725">
        <f t="shared" si="117"/>
        <v>31.777777777777779</v>
      </c>
    </row>
    <row r="3726" spans="1:6">
      <c r="A3726">
        <v>23.2</v>
      </c>
      <c r="B3726">
        <v>3</v>
      </c>
      <c r="C3726">
        <v>111.1</v>
      </c>
      <c r="D3726">
        <f t="shared" si="116"/>
        <v>18620</v>
      </c>
      <c r="F3726">
        <f t="shared" si="117"/>
        <v>30.861111111111107</v>
      </c>
    </row>
    <row r="3727" spans="1:6">
      <c r="A3727">
        <v>19.600000000000001</v>
      </c>
      <c r="B3727">
        <v>3</v>
      </c>
      <c r="C3727">
        <v>106.9</v>
      </c>
      <c r="D3727">
        <f t="shared" si="116"/>
        <v>18625</v>
      </c>
      <c r="F3727">
        <f t="shared" si="117"/>
        <v>29.694444444444446</v>
      </c>
    </row>
    <row r="3728" spans="1:6">
      <c r="A3728">
        <v>23.2</v>
      </c>
      <c r="B3728">
        <v>3</v>
      </c>
      <c r="C3728">
        <v>103.9</v>
      </c>
      <c r="D3728">
        <f t="shared" si="116"/>
        <v>18630</v>
      </c>
      <c r="F3728">
        <f t="shared" si="117"/>
        <v>28.861111111111111</v>
      </c>
    </row>
    <row r="3729" spans="1:6">
      <c r="A3729">
        <v>26.7</v>
      </c>
      <c r="B3729">
        <v>3</v>
      </c>
      <c r="C3729">
        <v>100</v>
      </c>
      <c r="D3729">
        <f t="shared" si="116"/>
        <v>18635</v>
      </c>
      <c r="F3729">
        <f t="shared" si="117"/>
        <v>27.777777777777779</v>
      </c>
    </row>
    <row r="3730" spans="1:6">
      <c r="A3730">
        <v>29</v>
      </c>
      <c r="B3730">
        <v>3</v>
      </c>
      <c r="C3730">
        <v>96.9</v>
      </c>
      <c r="D3730">
        <f t="shared" si="116"/>
        <v>18640</v>
      </c>
      <c r="F3730">
        <f t="shared" si="117"/>
        <v>26.916666666666668</v>
      </c>
    </row>
    <row r="3731" spans="1:6">
      <c r="A3731">
        <v>23.2</v>
      </c>
      <c r="B3731">
        <v>3</v>
      </c>
      <c r="C3731">
        <v>91.7</v>
      </c>
      <c r="D3731">
        <f t="shared" si="116"/>
        <v>18645</v>
      </c>
      <c r="F3731">
        <f t="shared" si="117"/>
        <v>25.472222222222221</v>
      </c>
    </row>
    <row r="3732" spans="1:6">
      <c r="A3732">
        <v>12.5</v>
      </c>
      <c r="B3732">
        <v>3</v>
      </c>
      <c r="C3732">
        <v>88.6</v>
      </c>
      <c r="D3732">
        <f t="shared" si="116"/>
        <v>18650</v>
      </c>
      <c r="F3732">
        <f t="shared" si="117"/>
        <v>24.611111111111107</v>
      </c>
    </row>
    <row r="3733" spans="1:6">
      <c r="A3733">
        <v>8.9</v>
      </c>
      <c r="B3733">
        <v>3</v>
      </c>
      <c r="C3733">
        <v>85.3</v>
      </c>
      <c r="D3733">
        <f t="shared" si="116"/>
        <v>18655</v>
      </c>
      <c r="F3733">
        <f t="shared" si="117"/>
        <v>23.694444444444443</v>
      </c>
    </row>
    <row r="3734" spans="1:6">
      <c r="A3734">
        <v>12.5</v>
      </c>
      <c r="B3734">
        <v>3</v>
      </c>
      <c r="C3734">
        <v>81.900000000000006</v>
      </c>
      <c r="D3734">
        <f t="shared" si="116"/>
        <v>18660</v>
      </c>
      <c r="F3734">
        <f t="shared" si="117"/>
        <v>22.75</v>
      </c>
    </row>
    <row r="3735" spans="1:6">
      <c r="A3735">
        <v>0</v>
      </c>
      <c r="B3735">
        <v>3</v>
      </c>
      <c r="C3735">
        <v>80.599999999999994</v>
      </c>
      <c r="D3735">
        <f t="shared" si="116"/>
        <v>18665</v>
      </c>
      <c r="F3735">
        <f t="shared" si="117"/>
        <v>22.388888888888886</v>
      </c>
    </row>
    <row r="3736" spans="1:6">
      <c r="A3736">
        <v>0</v>
      </c>
      <c r="B3736">
        <v>3</v>
      </c>
      <c r="C3736">
        <v>78.400000000000006</v>
      </c>
      <c r="D3736">
        <f t="shared" si="116"/>
        <v>18670</v>
      </c>
      <c r="F3736">
        <f t="shared" si="117"/>
        <v>21.777777777777779</v>
      </c>
    </row>
    <row r="3737" spans="1:6">
      <c r="A3737">
        <v>0</v>
      </c>
      <c r="B3737">
        <v>3</v>
      </c>
      <c r="C3737">
        <v>76.400000000000006</v>
      </c>
      <c r="D3737">
        <f t="shared" si="116"/>
        <v>18675</v>
      </c>
      <c r="F3737">
        <f t="shared" si="117"/>
        <v>21.222222222222225</v>
      </c>
    </row>
    <row r="3738" spans="1:6">
      <c r="A3738">
        <v>111.8</v>
      </c>
      <c r="B3738">
        <v>3</v>
      </c>
      <c r="C3738">
        <v>76.599999999999994</v>
      </c>
      <c r="D3738">
        <f t="shared" si="116"/>
        <v>18680</v>
      </c>
      <c r="F3738">
        <f t="shared" si="117"/>
        <v>21.277777777777775</v>
      </c>
    </row>
    <row r="3739" spans="1:6">
      <c r="A3739">
        <v>0</v>
      </c>
      <c r="B3739">
        <v>3</v>
      </c>
      <c r="C3739">
        <v>78.3</v>
      </c>
      <c r="D3739">
        <f t="shared" si="116"/>
        <v>18685</v>
      </c>
      <c r="F3739">
        <f t="shared" si="117"/>
        <v>21.75</v>
      </c>
    </row>
    <row r="3740" spans="1:6">
      <c r="A3740">
        <v>0</v>
      </c>
      <c r="B3740">
        <v>3</v>
      </c>
      <c r="C3740">
        <v>77.900000000000006</v>
      </c>
      <c r="D3740">
        <f t="shared" si="116"/>
        <v>18690</v>
      </c>
      <c r="F3740">
        <f t="shared" si="117"/>
        <v>21.638888888888889</v>
      </c>
    </row>
    <row r="3741" spans="1:6">
      <c r="A3741">
        <v>0</v>
      </c>
      <c r="B3741">
        <v>3</v>
      </c>
      <c r="C3741">
        <v>81.099999999999994</v>
      </c>
      <c r="D3741">
        <f t="shared" si="116"/>
        <v>18695</v>
      </c>
      <c r="F3741">
        <f t="shared" si="117"/>
        <v>22.527777777777775</v>
      </c>
    </row>
    <row r="3742" spans="1:6">
      <c r="A3742">
        <v>0</v>
      </c>
      <c r="B3742">
        <v>3</v>
      </c>
      <c r="C3742">
        <v>85.7</v>
      </c>
      <c r="D3742">
        <f t="shared" si="116"/>
        <v>18700</v>
      </c>
      <c r="F3742">
        <f t="shared" si="117"/>
        <v>23.805555555555557</v>
      </c>
    </row>
    <row r="3743" spans="1:6">
      <c r="A3743">
        <v>0</v>
      </c>
      <c r="B3743">
        <v>3</v>
      </c>
      <c r="C3743">
        <v>89.1</v>
      </c>
      <c r="D3743">
        <f t="shared" si="116"/>
        <v>18705</v>
      </c>
      <c r="F3743">
        <f t="shared" si="117"/>
        <v>24.749999999999996</v>
      </c>
    </row>
    <row r="3744" spans="1:6">
      <c r="A3744">
        <v>0</v>
      </c>
      <c r="B3744">
        <v>3</v>
      </c>
      <c r="C3744">
        <v>90.8</v>
      </c>
      <c r="D3744">
        <f t="shared" si="116"/>
        <v>18710</v>
      </c>
      <c r="F3744">
        <f t="shared" si="117"/>
        <v>25.222222222222221</v>
      </c>
    </row>
    <row r="3745" spans="1:6">
      <c r="A3745">
        <v>0</v>
      </c>
      <c r="B3745">
        <v>3</v>
      </c>
      <c r="C3745">
        <v>92.3</v>
      </c>
      <c r="D3745">
        <f t="shared" si="116"/>
        <v>18715</v>
      </c>
      <c r="F3745">
        <f t="shared" si="117"/>
        <v>25.638888888888886</v>
      </c>
    </row>
    <row r="3746" spans="1:6">
      <c r="A3746">
        <v>0</v>
      </c>
      <c r="B3746">
        <v>3</v>
      </c>
      <c r="C3746">
        <v>94.2</v>
      </c>
      <c r="D3746">
        <f t="shared" si="116"/>
        <v>18720</v>
      </c>
      <c r="F3746">
        <f t="shared" si="117"/>
        <v>26.166666666666668</v>
      </c>
    </row>
    <row r="3747" spans="1:6">
      <c r="A3747">
        <v>0</v>
      </c>
      <c r="B3747">
        <v>3</v>
      </c>
      <c r="C3747">
        <v>95.3</v>
      </c>
      <c r="D3747">
        <f t="shared" si="116"/>
        <v>18725</v>
      </c>
      <c r="F3747">
        <f t="shared" si="117"/>
        <v>26.472222222222221</v>
      </c>
    </row>
    <row r="3748" spans="1:6">
      <c r="A3748">
        <v>0</v>
      </c>
      <c r="B3748">
        <v>3</v>
      </c>
      <c r="C3748">
        <v>98.6</v>
      </c>
      <c r="D3748">
        <f t="shared" si="116"/>
        <v>18730</v>
      </c>
      <c r="F3748">
        <f t="shared" si="117"/>
        <v>27.388888888888886</v>
      </c>
    </row>
    <row r="3749" spans="1:6">
      <c r="A3749">
        <v>0</v>
      </c>
      <c r="B3749">
        <v>3</v>
      </c>
      <c r="C3749">
        <v>101.3</v>
      </c>
      <c r="D3749">
        <f t="shared" si="116"/>
        <v>18735</v>
      </c>
      <c r="F3749">
        <f t="shared" si="117"/>
        <v>28.138888888888886</v>
      </c>
    </row>
    <row r="3750" spans="1:6">
      <c r="A3750">
        <v>0</v>
      </c>
      <c r="B3750">
        <v>3</v>
      </c>
      <c r="C3750">
        <v>103.3</v>
      </c>
      <c r="D3750">
        <f t="shared" si="116"/>
        <v>18740</v>
      </c>
      <c r="F3750">
        <f t="shared" si="117"/>
        <v>28.694444444444443</v>
      </c>
    </row>
    <row r="3751" spans="1:6">
      <c r="A3751">
        <v>0</v>
      </c>
      <c r="B3751">
        <v>3</v>
      </c>
      <c r="C3751">
        <v>105.4</v>
      </c>
      <c r="D3751">
        <f t="shared" si="116"/>
        <v>18745</v>
      </c>
      <c r="F3751">
        <f t="shared" si="117"/>
        <v>29.277777777777779</v>
      </c>
    </row>
    <row r="3752" spans="1:6">
      <c r="A3752">
        <v>0</v>
      </c>
      <c r="B3752">
        <v>3</v>
      </c>
      <c r="C3752">
        <v>108.4</v>
      </c>
      <c r="D3752">
        <f t="shared" si="116"/>
        <v>18750</v>
      </c>
      <c r="F3752">
        <f t="shared" si="117"/>
        <v>30.111111111111111</v>
      </c>
    </row>
    <row r="3753" spans="1:6">
      <c r="A3753">
        <v>0</v>
      </c>
      <c r="B3753">
        <v>3</v>
      </c>
      <c r="C3753">
        <v>111.1</v>
      </c>
      <c r="D3753">
        <f t="shared" si="116"/>
        <v>18755</v>
      </c>
      <c r="F3753">
        <f t="shared" si="117"/>
        <v>30.861111111111107</v>
      </c>
    </row>
    <row r="3754" spans="1:6">
      <c r="A3754">
        <v>0</v>
      </c>
      <c r="B3754">
        <v>3</v>
      </c>
      <c r="C3754">
        <v>114</v>
      </c>
      <c r="D3754">
        <f t="shared" si="116"/>
        <v>18760</v>
      </c>
      <c r="F3754">
        <f t="shared" si="117"/>
        <v>31.666666666666664</v>
      </c>
    </row>
    <row r="3755" spans="1:6">
      <c r="A3755">
        <v>0</v>
      </c>
      <c r="B3755">
        <v>3</v>
      </c>
      <c r="C3755">
        <v>117.1</v>
      </c>
      <c r="D3755">
        <f t="shared" si="116"/>
        <v>18765</v>
      </c>
      <c r="F3755">
        <f t="shared" si="117"/>
        <v>32.527777777777779</v>
      </c>
    </row>
    <row r="3756" spans="1:6">
      <c r="A3756">
        <v>0</v>
      </c>
      <c r="B3756">
        <v>3</v>
      </c>
      <c r="C3756">
        <v>119.8</v>
      </c>
      <c r="D3756">
        <f t="shared" si="116"/>
        <v>18770</v>
      </c>
      <c r="F3756">
        <f t="shared" si="117"/>
        <v>33.277777777777779</v>
      </c>
    </row>
    <row r="3757" spans="1:6">
      <c r="A3757">
        <v>0</v>
      </c>
      <c r="B3757">
        <v>3</v>
      </c>
      <c r="C3757">
        <v>123.3</v>
      </c>
      <c r="D3757">
        <f t="shared" si="116"/>
        <v>18775</v>
      </c>
      <c r="F3757">
        <f t="shared" si="117"/>
        <v>34.25</v>
      </c>
    </row>
    <row r="3758" spans="1:6">
      <c r="A3758">
        <v>0</v>
      </c>
      <c r="B3758">
        <v>3</v>
      </c>
      <c r="C3758">
        <v>126.2</v>
      </c>
      <c r="D3758">
        <f t="shared" si="116"/>
        <v>18780</v>
      </c>
      <c r="F3758">
        <f t="shared" si="117"/>
        <v>35.055555555555557</v>
      </c>
    </row>
    <row r="3759" spans="1:6">
      <c r="A3759">
        <v>0</v>
      </c>
      <c r="B3759">
        <v>3</v>
      </c>
      <c r="C3759">
        <v>129.9</v>
      </c>
      <c r="D3759">
        <f t="shared" si="116"/>
        <v>18785</v>
      </c>
      <c r="F3759">
        <f t="shared" si="117"/>
        <v>36.083333333333336</v>
      </c>
    </row>
    <row r="3760" spans="1:6">
      <c r="A3760">
        <v>0</v>
      </c>
      <c r="B3760">
        <v>3</v>
      </c>
      <c r="C3760">
        <v>131.9</v>
      </c>
      <c r="D3760">
        <f t="shared" si="116"/>
        <v>18790</v>
      </c>
      <c r="F3760">
        <f t="shared" si="117"/>
        <v>36.638888888888893</v>
      </c>
    </row>
    <row r="3761" spans="1:6">
      <c r="A3761">
        <v>0</v>
      </c>
      <c r="B3761">
        <v>3</v>
      </c>
      <c r="C3761">
        <v>135.30000000000001</v>
      </c>
      <c r="D3761">
        <f t="shared" si="116"/>
        <v>18795</v>
      </c>
      <c r="F3761">
        <f t="shared" si="117"/>
        <v>37.583333333333336</v>
      </c>
    </row>
    <row r="3762" spans="1:6">
      <c r="A3762">
        <v>0</v>
      </c>
      <c r="B3762">
        <v>3</v>
      </c>
      <c r="C3762">
        <v>137.9</v>
      </c>
      <c r="D3762">
        <f t="shared" si="116"/>
        <v>18800</v>
      </c>
      <c r="F3762">
        <f t="shared" si="117"/>
        <v>38.305555555555557</v>
      </c>
    </row>
    <row r="3763" spans="1:6">
      <c r="A3763">
        <v>0</v>
      </c>
      <c r="B3763">
        <v>3</v>
      </c>
      <c r="C3763">
        <v>140.6</v>
      </c>
      <c r="D3763">
        <f t="shared" si="116"/>
        <v>18805</v>
      </c>
      <c r="F3763">
        <f t="shared" si="117"/>
        <v>39.05555555555555</v>
      </c>
    </row>
    <row r="3764" spans="1:6">
      <c r="A3764">
        <v>0</v>
      </c>
      <c r="B3764">
        <v>3</v>
      </c>
      <c r="C3764">
        <v>143.6</v>
      </c>
      <c r="D3764">
        <f t="shared" si="116"/>
        <v>18810</v>
      </c>
      <c r="F3764">
        <f t="shared" si="117"/>
        <v>39.888888888888886</v>
      </c>
    </row>
    <row r="3765" spans="1:6">
      <c r="A3765">
        <v>0</v>
      </c>
      <c r="B3765">
        <v>3</v>
      </c>
      <c r="C3765">
        <v>146.6</v>
      </c>
      <c r="D3765">
        <f t="shared" si="116"/>
        <v>18815</v>
      </c>
      <c r="F3765">
        <f t="shared" si="117"/>
        <v>40.722222222222221</v>
      </c>
    </row>
    <row r="3766" spans="1:6">
      <c r="A3766">
        <v>0</v>
      </c>
      <c r="B3766">
        <v>3</v>
      </c>
      <c r="C3766">
        <v>148.6</v>
      </c>
      <c r="D3766">
        <f t="shared" si="116"/>
        <v>18820</v>
      </c>
      <c r="F3766">
        <f t="shared" si="117"/>
        <v>41.277777777777779</v>
      </c>
    </row>
    <row r="3767" spans="1:6">
      <c r="A3767">
        <v>0</v>
      </c>
      <c r="B3767">
        <v>3</v>
      </c>
      <c r="C3767">
        <v>150.5</v>
      </c>
      <c r="D3767">
        <f t="shared" si="116"/>
        <v>18825</v>
      </c>
      <c r="F3767">
        <f t="shared" si="117"/>
        <v>41.805555555555557</v>
      </c>
    </row>
    <row r="3768" spans="1:6">
      <c r="A3768">
        <v>0</v>
      </c>
      <c r="B3768">
        <v>3</v>
      </c>
      <c r="C3768">
        <v>152.9</v>
      </c>
      <c r="D3768">
        <f t="shared" si="116"/>
        <v>18830</v>
      </c>
      <c r="F3768">
        <f t="shared" si="117"/>
        <v>42.472222222222221</v>
      </c>
    </row>
    <row r="3769" spans="1:6">
      <c r="A3769">
        <v>0</v>
      </c>
      <c r="B3769">
        <v>3</v>
      </c>
      <c r="C3769">
        <v>154.4</v>
      </c>
      <c r="D3769">
        <f t="shared" si="116"/>
        <v>18835</v>
      </c>
      <c r="F3769">
        <f t="shared" si="117"/>
        <v>42.888888888888893</v>
      </c>
    </row>
    <row r="3770" spans="1:6">
      <c r="A3770">
        <v>0</v>
      </c>
      <c r="B3770">
        <v>3</v>
      </c>
      <c r="C3770">
        <v>152.19999999999999</v>
      </c>
      <c r="D3770">
        <f t="shared" si="116"/>
        <v>18840</v>
      </c>
      <c r="F3770">
        <f t="shared" si="117"/>
        <v>42.277777777777771</v>
      </c>
    </row>
    <row r="3771" spans="1:6">
      <c r="A3771">
        <v>0</v>
      </c>
      <c r="B3771">
        <v>3</v>
      </c>
      <c r="C3771">
        <v>156.9</v>
      </c>
      <c r="D3771">
        <f t="shared" si="116"/>
        <v>18845</v>
      </c>
      <c r="F3771">
        <f t="shared" si="117"/>
        <v>43.583333333333336</v>
      </c>
    </row>
    <row r="3772" spans="1:6">
      <c r="A3772">
        <v>0</v>
      </c>
      <c r="B3772">
        <v>3</v>
      </c>
      <c r="C3772">
        <v>162.9</v>
      </c>
      <c r="D3772">
        <f t="shared" si="116"/>
        <v>18850</v>
      </c>
      <c r="F3772">
        <f t="shared" si="117"/>
        <v>45.25</v>
      </c>
    </row>
    <row r="3773" spans="1:6">
      <c r="A3773">
        <v>0</v>
      </c>
      <c r="B3773">
        <v>4</v>
      </c>
      <c r="C3773">
        <v>163.5</v>
      </c>
      <c r="D3773">
        <f t="shared" si="116"/>
        <v>18855</v>
      </c>
      <c r="F3773">
        <f t="shared" si="117"/>
        <v>45.416666666666664</v>
      </c>
    </row>
    <row r="3774" spans="1:6">
      <c r="A3774">
        <v>0</v>
      </c>
      <c r="B3774">
        <v>4</v>
      </c>
      <c r="C3774">
        <v>165.4</v>
      </c>
      <c r="D3774">
        <f t="shared" si="116"/>
        <v>18860</v>
      </c>
      <c r="F3774">
        <f t="shared" si="117"/>
        <v>45.944444444444443</v>
      </c>
    </row>
    <row r="3775" spans="1:6">
      <c r="A3775">
        <v>0</v>
      </c>
      <c r="B3775">
        <v>4</v>
      </c>
      <c r="C3775">
        <v>166.6</v>
      </c>
      <c r="D3775">
        <f t="shared" si="116"/>
        <v>18865</v>
      </c>
      <c r="F3775">
        <f t="shared" si="117"/>
        <v>46.277777777777779</v>
      </c>
    </row>
    <row r="3776" spans="1:6">
      <c r="A3776">
        <v>0</v>
      </c>
      <c r="B3776">
        <v>4</v>
      </c>
      <c r="C3776">
        <v>168.9</v>
      </c>
      <c r="D3776">
        <f t="shared" si="116"/>
        <v>18870</v>
      </c>
      <c r="F3776">
        <f t="shared" si="117"/>
        <v>46.916666666666664</v>
      </c>
    </row>
    <row r="3777" spans="1:6">
      <c r="A3777">
        <v>0</v>
      </c>
      <c r="B3777">
        <v>4</v>
      </c>
      <c r="C3777">
        <v>171.1</v>
      </c>
      <c r="D3777">
        <f t="shared" si="116"/>
        <v>18875</v>
      </c>
      <c r="F3777">
        <f t="shared" si="117"/>
        <v>47.527777777777779</v>
      </c>
    </row>
    <row r="3778" spans="1:6">
      <c r="A3778">
        <v>0</v>
      </c>
      <c r="B3778">
        <v>4</v>
      </c>
      <c r="C3778">
        <v>173.6</v>
      </c>
      <c r="D3778">
        <f t="shared" si="116"/>
        <v>18880</v>
      </c>
      <c r="F3778">
        <f t="shared" si="117"/>
        <v>48.222222222222221</v>
      </c>
    </row>
    <row r="3779" spans="1:6">
      <c r="A3779">
        <v>0</v>
      </c>
      <c r="B3779">
        <v>4</v>
      </c>
      <c r="C3779">
        <v>175.4</v>
      </c>
      <c r="D3779">
        <f t="shared" ref="D3779:D3842" si="118">(ROW()-2)*5</f>
        <v>18885</v>
      </c>
      <c r="F3779">
        <f t="shared" ref="F3779:F3842" si="119">C3779/3.6</f>
        <v>48.722222222222221</v>
      </c>
    </row>
    <row r="3780" spans="1:6">
      <c r="A3780">
        <v>0</v>
      </c>
      <c r="B3780">
        <v>4</v>
      </c>
      <c r="C3780">
        <v>177.4</v>
      </c>
      <c r="D3780">
        <f t="shared" si="118"/>
        <v>18890</v>
      </c>
      <c r="F3780">
        <f t="shared" si="119"/>
        <v>49.277777777777779</v>
      </c>
    </row>
    <row r="3781" spans="1:6">
      <c r="A3781">
        <v>0</v>
      </c>
      <c r="B3781">
        <v>4</v>
      </c>
      <c r="C3781">
        <v>179.1</v>
      </c>
      <c r="D3781">
        <f t="shared" si="118"/>
        <v>18895</v>
      </c>
      <c r="F3781">
        <f t="shared" si="119"/>
        <v>49.75</v>
      </c>
    </row>
    <row r="3782" spans="1:6">
      <c r="A3782">
        <v>0</v>
      </c>
      <c r="B3782">
        <v>4</v>
      </c>
      <c r="C3782">
        <v>182</v>
      </c>
      <c r="D3782">
        <f t="shared" si="118"/>
        <v>18900</v>
      </c>
      <c r="F3782">
        <f t="shared" si="119"/>
        <v>50.555555555555557</v>
      </c>
    </row>
    <row r="3783" spans="1:6">
      <c r="A3783">
        <v>0</v>
      </c>
      <c r="B3783">
        <v>4</v>
      </c>
      <c r="C3783">
        <v>183.6</v>
      </c>
      <c r="D3783">
        <f t="shared" si="118"/>
        <v>18905</v>
      </c>
      <c r="F3783">
        <f t="shared" si="119"/>
        <v>51</v>
      </c>
    </row>
    <row r="3784" spans="1:6">
      <c r="A3784">
        <v>0</v>
      </c>
      <c r="B3784">
        <v>4</v>
      </c>
      <c r="C3784">
        <v>185.7</v>
      </c>
      <c r="D3784">
        <f t="shared" si="118"/>
        <v>18910</v>
      </c>
      <c r="F3784">
        <f t="shared" si="119"/>
        <v>51.583333333333329</v>
      </c>
    </row>
    <row r="3785" spans="1:6">
      <c r="A3785">
        <v>0</v>
      </c>
      <c r="B3785">
        <v>4</v>
      </c>
      <c r="C3785">
        <v>187.1</v>
      </c>
      <c r="D3785">
        <f t="shared" si="118"/>
        <v>18915</v>
      </c>
      <c r="F3785">
        <f t="shared" si="119"/>
        <v>51.972222222222221</v>
      </c>
    </row>
    <row r="3786" spans="1:6">
      <c r="A3786">
        <v>0</v>
      </c>
      <c r="B3786">
        <v>4</v>
      </c>
      <c r="C3786">
        <v>187.6</v>
      </c>
      <c r="D3786">
        <f t="shared" si="118"/>
        <v>18920</v>
      </c>
      <c r="F3786">
        <f t="shared" si="119"/>
        <v>52.111111111111107</v>
      </c>
    </row>
    <row r="3787" spans="1:6">
      <c r="A3787">
        <v>0</v>
      </c>
      <c r="B3787">
        <v>4</v>
      </c>
      <c r="C3787">
        <v>188.9</v>
      </c>
      <c r="D3787">
        <f t="shared" si="118"/>
        <v>18925</v>
      </c>
      <c r="F3787">
        <f t="shared" si="119"/>
        <v>52.472222222222221</v>
      </c>
    </row>
    <row r="3788" spans="1:6">
      <c r="A3788">
        <v>0</v>
      </c>
      <c r="B3788">
        <v>4</v>
      </c>
      <c r="C3788">
        <v>189.4</v>
      </c>
      <c r="D3788">
        <f t="shared" si="118"/>
        <v>18930</v>
      </c>
      <c r="F3788">
        <f t="shared" si="119"/>
        <v>52.611111111111114</v>
      </c>
    </row>
    <row r="3789" spans="1:6">
      <c r="A3789">
        <v>0</v>
      </c>
      <c r="B3789">
        <v>4</v>
      </c>
      <c r="C3789">
        <v>190.4</v>
      </c>
      <c r="D3789">
        <f t="shared" si="118"/>
        <v>18935</v>
      </c>
      <c r="F3789">
        <f t="shared" si="119"/>
        <v>52.888888888888886</v>
      </c>
    </row>
    <row r="3790" spans="1:6">
      <c r="A3790">
        <v>0</v>
      </c>
      <c r="B3790">
        <v>4</v>
      </c>
      <c r="C3790">
        <v>191.6</v>
      </c>
      <c r="D3790">
        <f t="shared" si="118"/>
        <v>18940</v>
      </c>
      <c r="F3790">
        <f t="shared" si="119"/>
        <v>53.222222222222221</v>
      </c>
    </row>
    <row r="3791" spans="1:6">
      <c r="A3791">
        <v>0</v>
      </c>
      <c r="B3791">
        <v>4</v>
      </c>
      <c r="C3791">
        <v>193.3</v>
      </c>
      <c r="D3791">
        <f t="shared" si="118"/>
        <v>18945</v>
      </c>
      <c r="F3791">
        <f t="shared" si="119"/>
        <v>53.694444444444443</v>
      </c>
    </row>
    <row r="3792" spans="1:6">
      <c r="A3792">
        <v>0</v>
      </c>
      <c r="B3792">
        <v>4</v>
      </c>
      <c r="C3792">
        <v>193.3</v>
      </c>
      <c r="D3792">
        <f t="shared" si="118"/>
        <v>18950</v>
      </c>
      <c r="F3792">
        <f t="shared" si="119"/>
        <v>53.694444444444443</v>
      </c>
    </row>
    <row r="3793" spans="1:6">
      <c r="A3793">
        <v>1.8</v>
      </c>
      <c r="B3793">
        <v>4</v>
      </c>
      <c r="C3793">
        <v>192.9</v>
      </c>
      <c r="D3793">
        <f t="shared" si="118"/>
        <v>18955</v>
      </c>
      <c r="F3793">
        <f t="shared" si="119"/>
        <v>53.583333333333336</v>
      </c>
    </row>
    <row r="3794" spans="1:6">
      <c r="A3794">
        <v>17.8</v>
      </c>
      <c r="B3794">
        <v>4</v>
      </c>
      <c r="C3794">
        <v>190.4</v>
      </c>
      <c r="D3794">
        <f t="shared" si="118"/>
        <v>18960</v>
      </c>
      <c r="F3794">
        <f t="shared" si="119"/>
        <v>52.888888888888886</v>
      </c>
    </row>
    <row r="3795" spans="1:6">
      <c r="A3795">
        <v>26.7</v>
      </c>
      <c r="B3795">
        <v>4</v>
      </c>
      <c r="C3795">
        <v>187.1</v>
      </c>
      <c r="D3795">
        <f t="shared" si="118"/>
        <v>18965</v>
      </c>
      <c r="F3795">
        <f t="shared" si="119"/>
        <v>51.972222222222221</v>
      </c>
    </row>
    <row r="3796" spans="1:6">
      <c r="A3796">
        <v>26.7</v>
      </c>
      <c r="B3796">
        <v>4</v>
      </c>
      <c r="C3796">
        <v>185.1</v>
      </c>
      <c r="D3796">
        <f t="shared" si="118"/>
        <v>18970</v>
      </c>
      <c r="F3796">
        <f t="shared" si="119"/>
        <v>51.416666666666664</v>
      </c>
    </row>
    <row r="3797" spans="1:6">
      <c r="A3797">
        <v>30.7</v>
      </c>
      <c r="B3797">
        <v>4</v>
      </c>
      <c r="C3797">
        <v>181.7</v>
      </c>
      <c r="D3797">
        <f t="shared" si="118"/>
        <v>18975</v>
      </c>
      <c r="F3797">
        <f t="shared" si="119"/>
        <v>50.472222222222214</v>
      </c>
    </row>
    <row r="3798" spans="1:6">
      <c r="A3798">
        <v>34.299999999999997</v>
      </c>
      <c r="B3798">
        <v>4</v>
      </c>
      <c r="C3798">
        <v>178.5</v>
      </c>
      <c r="D3798">
        <f t="shared" si="118"/>
        <v>18980</v>
      </c>
      <c r="F3798">
        <f t="shared" si="119"/>
        <v>49.583333333333329</v>
      </c>
    </row>
    <row r="3799" spans="1:6">
      <c r="A3799">
        <v>39.6</v>
      </c>
      <c r="B3799">
        <v>4</v>
      </c>
      <c r="C3799">
        <v>175.2</v>
      </c>
      <c r="D3799">
        <f t="shared" si="118"/>
        <v>18985</v>
      </c>
      <c r="F3799">
        <f t="shared" si="119"/>
        <v>48.666666666666664</v>
      </c>
    </row>
    <row r="3800" spans="1:6">
      <c r="A3800">
        <v>41.4</v>
      </c>
      <c r="B3800">
        <v>4</v>
      </c>
      <c r="C3800">
        <v>172.6</v>
      </c>
      <c r="D3800">
        <f t="shared" si="118"/>
        <v>18990</v>
      </c>
      <c r="F3800">
        <f t="shared" si="119"/>
        <v>47.944444444444443</v>
      </c>
    </row>
    <row r="3801" spans="1:6">
      <c r="A3801">
        <v>37.9</v>
      </c>
      <c r="B3801">
        <v>4</v>
      </c>
      <c r="C3801">
        <v>168.2</v>
      </c>
      <c r="D3801">
        <f t="shared" si="118"/>
        <v>18995</v>
      </c>
      <c r="F3801">
        <f t="shared" si="119"/>
        <v>46.722222222222221</v>
      </c>
    </row>
    <row r="3802" spans="1:6">
      <c r="A3802">
        <v>37.9</v>
      </c>
      <c r="B3802">
        <v>3.9</v>
      </c>
      <c r="C3802">
        <v>165.4</v>
      </c>
      <c r="D3802">
        <f t="shared" si="118"/>
        <v>19000</v>
      </c>
      <c r="F3802">
        <f t="shared" si="119"/>
        <v>45.944444444444443</v>
      </c>
    </row>
    <row r="3803" spans="1:6">
      <c r="A3803">
        <v>39.6</v>
      </c>
      <c r="B3803">
        <v>3</v>
      </c>
      <c r="C3803">
        <v>162.30000000000001</v>
      </c>
      <c r="D3803">
        <f t="shared" si="118"/>
        <v>19005</v>
      </c>
      <c r="F3803">
        <f t="shared" si="119"/>
        <v>45.083333333333336</v>
      </c>
    </row>
    <row r="3804" spans="1:6">
      <c r="A3804">
        <v>34.299999999999997</v>
      </c>
      <c r="B3804">
        <v>3</v>
      </c>
      <c r="C3804">
        <v>160</v>
      </c>
      <c r="D3804">
        <f t="shared" si="118"/>
        <v>19010</v>
      </c>
      <c r="F3804">
        <f t="shared" si="119"/>
        <v>44.444444444444443</v>
      </c>
    </row>
    <row r="3805" spans="1:6">
      <c r="A3805">
        <v>37.9</v>
      </c>
      <c r="B3805">
        <v>3</v>
      </c>
      <c r="C3805">
        <v>156.4</v>
      </c>
      <c r="D3805">
        <f t="shared" si="118"/>
        <v>19015</v>
      </c>
      <c r="F3805">
        <f t="shared" si="119"/>
        <v>43.444444444444443</v>
      </c>
    </row>
    <row r="3806" spans="1:6">
      <c r="A3806">
        <v>34.299999999999997</v>
      </c>
      <c r="B3806">
        <v>3</v>
      </c>
      <c r="C3806">
        <v>152.19999999999999</v>
      </c>
      <c r="D3806">
        <f t="shared" si="118"/>
        <v>19020</v>
      </c>
      <c r="F3806">
        <f t="shared" si="119"/>
        <v>42.277777777777771</v>
      </c>
    </row>
    <row r="3807" spans="1:6">
      <c r="A3807">
        <v>30.7</v>
      </c>
      <c r="B3807">
        <v>2</v>
      </c>
      <c r="C3807">
        <v>147.9</v>
      </c>
      <c r="D3807">
        <f t="shared" si="118"/>
        <v>19025</v>
      </c>
      <c r="F3807">
        <f t="shared" si="119"/>
        <v>41.083333333333336</v>
      </c>
    </row>
    <row r="3808" spans="1:6">
      <c r="A3808">
        <v>29</v>
      </c>
      <c r="B3808">
        <v>2</v>
      </c>
      <c r="C3808">
        <v>147</v>
      </c>
      <c r="D3808">
        <f t="shared" si="118"/>
        <v>19030</v>
      </c>
      <c r="F3808">
        <f t="shared" si="119"/>
        <v>40.833333333333336</v>
      </c>
    </row>
    <row r="3809" spans="1:6">
      <c r="A3809">
        <v>32.5</v>
      </c>
      <c r="B3809">
        <v>2</v>
      </c>
      <c r="C3809">
        <v>143.4</v>
      </c>
      <c r="D3809">
        <f t="shared" si="118"/>
        <v>19035</v>
      </c>
      <c r="F3809">
        <f t="shared" si="119"/>
        <v>39.833333333333336</v>
      </c>
    </row>
    <row r="3810" spans="1:6">
      <c r="A3810">
        <v>30.7</v>
      </c>
      <c r="B3810">
        <v>2</v>
      </c>
      <c r="C3810">
        <v>139.6</v>
      </c>
      <c r="D3810">
        <f t="shared" si="118"/>
        <v>19040</v>
      </c>
      <c r="F3810">
        <f t="shared" si="119"/>
        <v>38.777777777777779</v>
      </c>
    </row>
    <row r="3811" spans="1:6">
      <c r="A3811">
        <v>30.7</v>
      </c>
      <c r="B3811">
        <v>2</v>
      </c>
      <c r="C3811">
        <v>135.9</v>
      </c>
      <c r="D3811">
        <f t="shared" si="118"/>
        <v>19045</v>
      </c>
      <c r="F3811">
        <f t="shared" si="119"/>
        <v>37.75</v>
      </c>
    </row>
    <row r="3812" spans="1:6">
      <c r="A3812">
        <v>23.2</v>
      </c>
      <c r="B3812">
        <v>2</v>
      </c>
      <c r="C3812">
        <v>132.80000000000001</v>
      </c>
      <c r="D3812">
        <f t="shared" si="118"/>
        <v>19050</v>
      </c>
      <c r="F3812">
        <f t="shared" si="119"/>
        <v>36.888888888888893</v>
      </c>
    </row>
    <row r="3813" spans="1:6">
      <c r="A3813">
        <v>23.2</v>
      </c>
      <c r="B3813">
        <v>2</v>
      </c>
      <c r="C3813">
        <v>128.4</v>
      </c>
      <c r="D3813">
        <f t="shared" si="118"/>
        <v>19055</v>
      </c>
      <c r="F3813">
        <f t="shared" si="119"/>
        <v>35.666666666666664</v>
      </c>
    </row>
    <row r="3814" spans="1:6">
      <c r="A3814">
        <v>26.7</v>
      </c>
      <c r="B3814">
        <v>2</v>
      </c>
      <c r="C3814">
        <v>124.8</v>
      </c>
      <c r="D3814">
        <f t="shared" si="118"/>
        <v>19060</v>
      </c>
      <c r="F3814">
        <f t="shared" si="119"/>
        <v>34.666666666666664</v>
      </c>
    </row>
    <row r="3815" spans="1:6">
      <c r="A3815">
        <v>29</v>
      </c>
      <c r="B3815">
        <v>2</v>
      </c>
      <c r="C3815">
        <v>121.5</v>
      </c>
      <c r="D3815">
        <f t="shared" si="118"/>
        <v>19065</v>
      </c>
      <c r="F3815">
        <f t="shared" si="119"/>
        <v>33.75</v>
      </c>
    </row>
    <row r="3816" spans="1:6">
      <c r="A3816">
        <v>26.7</v>
      </c>
      <c r="B3816">
        <v>2</v>
      </c>
      <c r="C3816">
        <v>117.6</v>
      </c>
      <c r="D3816">
        <f t="shared" si="118"/>
        <v>19070</v>
      </c>
      <c r="F3816">
        <f t="shared" si="119"/>
        <v>32.666666666666664</v>
      </c>
    </row>
    <row r="3817" spans="1:6">
      <c r="A3817">
        <v>30.7</v>
      </c>
      <c r="B3817">
        <v>2</v>
      </c>
      <c r="C3817">
        <v>114.3</v>
      </c>
      <c r="D3817">
        <f t="shared" si="118"/>
        <v>19075</v>
      </c>
      <c r="F3817">
        <f t="shared" si="119"/>
        <v>31.75</v>
      </c>
    </row>
    <row r="3818" spans="1:6">
      <c r="A3818">
        <v>30.7</v>
      </c>
      <c r="B3818">
        <v>2</v>
      </c>
      <c r="C3818">
        <v>109.6</v>
      </c>
      <c r="D3818">
        <f t="shared" si="118"/>
        <v>19080</v>
      </c>
      <c r="F3818">
        <f t="shared" si="119"/>
        <v>30.444444444444443</v>
      </c>
    </row>
    <row r="3819" spans="1:6">
      <c r="A3819">
        <v>26.7</v>
      </c>
      <c r="B3819">
        <v>2</v>
      </c>
      <c r="C3819">
        <v>105.3</v>
      </c>
      <c r="D3819">
        <f t="shared" si="118"/>
        <v>19085</v>
      </c>
      <c r="F3819">
        <f t="shared" si="119"/>
        <v>29.25</v>
      </c>
    </row>
    <row r="3820" spans="1:6">
      <c r="A3820">
        <v>19.600000000000001</v>
      </c>
      <c r="B3820">
        <v>2</v>
      </c>
      <c r="C3820">
        <v>101.7</v>
      </c>
      <c r="D3820">
        <f t="shared" si="118"/>
        <v>19090</v>
      </c>
      <c r="F3820">
        <f t="shared" si="119"/>
        <v>28.25</v>
      </c>
    </row>
    <row r="3821" spans="1:6">
      <c r="A3821">
        <v>5.3</v>
      </c>
      <c r="B3821">
        <v>2</v>
      </c>
      <c r="C3821">
        <v>98.4</v>
      </c>
      <c r="D3821">
        <f t="shared" si="118"/>
        <v>19095</v>
      </c>
      <c r="F3821">
        <f t="shared" si="119"/>
        <v>27.333333333333336</v>
      </c>
    </row>
    <row r="3822" spans="1:6">
      <c r="A3822">
        <v>10.7</v>
      </c>
      <c r="B3822">
        <v>2</v>
      </c>
      <c r="C3822">
        <v>94.8</v>
      </c>
      <c r="D3822">
        <f t="shared" si="118"/>
        <v>19100</v>
      </c>
      <c r="F3822">
        <f t="shared" si="119"/>
        <v>26.333333333333332</v>
      </c>
    </row>
    <row r="3823" spans="1:6">
      <c r="A3823">
        <v>19.600000000000001</v>
      </c>
      <c r="B3823">
        <v>2</v>
      </c>
      <c r="C3823">
        <v>90.3</v>
      </c>
      <c r="D3823">
        <f t="shared" si="118"/>
        <v>19105</v>
      </c>
      <c r="F3823">
        <f t="shared" si="119"/>
        <v>25.083333333333332</v>
      </c>
    </row>
    <row r="3824" spans="1:6">
      <c r="A3824">
        <v>23.2</v>
      </c>
      <c r="B3824">
        <v>2</v>
      </c>
      <c r="C3824">
        <v>87.2</v>
      </c>
      <c r="D3824">
        <f t="shared" si="118"/>
        <v>19110</v>
      </c>
      <c r="F3824">
        <f t="shared" si="119"/>
        <v>24.222222222222221</v>
      </c>
    </row>
    <row r="3825" spans="1:6">
      <c r="A3825">
        <v>19.600000000000001</v>
      </c>
      <c r="B3825">
        <v>2</v>
      </c>
      <c r="C3825">
        <v>83.8</v>
      </c>
      <c r="D3825">
        <f t="shared" si="118"/>
        <v>19115</v>
      </c>
      <c r="F3825">
        <f t="shared" si="119"/>
        <v>23.277777777777775</v>
      </c>
    </row>
    <row r="3826" spans="1:6">
      <c r="A3826">
        <v>29</v>
      </c>
      <c r="B3826">
        <v>2</v>
      </c>
      <c r="C3826">
        <v>79.8</v>
      </c>
      <c r="D3826">
        <f t="shared" si="118"/>
        <v>19120</v>
      </c>
      <c r="F3826">
        <f t="shared" si="119"/>
        <v>22.166666666666664</v>
      </c>
    </row>
    <row r="3827" spans="1:6">
      <c r="A3827">
        <v>30.7</v>
      </c>
      <c r="B3827">
        <v>2</v>
      </c>
      <c r="C3827">
        <v>74.900000000000006</v>
      </c>
      <c r="D3827">
        <f t="shared" si="118"/>
        <v>19125</v>
      </c>
      <c r="F3827">
        <f t="shared" si="119"/>
        <v>20.805555555555557</v>
      </c>
    </row>
    <row r="3828" spans="1:6">
      <c r="A3828">
        <v>26.7</v>
      </c>
      <c r="B3828">
        <v>2</v>
      </c>
      <c r="C3828">
        <v>70.400000000000006</v>
      </c>
      <c r="D3828">
        <f t="shared" si="118"/>
        <v>19130</v>
      </c>
      <c r="F3828">
        <f t="shared" si="119"/>
        <v>19.555555555555557</v>
      </c>
    </row>
    <row r="3829" spans="1:6">
      <c r="A3829">
        <v>23.2</v>
      </c>
      <c r="B3829">
        <v>2</v>
      </c>
      <c r="C3829">
        <v>65.7</v>
      </c>
      <c r="D3829">
        <f t="shared" si="118"/>
        <v>19135</v>
      </c>
      <c r="F3829">
        <f t="shared" si="119"/>
        <v>18.25</v>
      </c>
    </row>
    <row r="3830" spans="1:6">
      <c r="A3830">
        <v>23.2</v>
      </c>
      <c r="B3830">
        <v>2</v>
      </c>
      <c r="C3830">
        <v>61.4</v>
      </c>
      <c r="D3830">
        <f t="shared" si="118"/>
        <v>19140</v>
      </c>
      <c r="F3830">
        <f t="shared" si="119"/>
        <v>17.055555555555554</v>
      </c>
    </row>
    <row r="3831" spans="1:6">
      <c r="A3831">
        <v>16</v>
      </c>
      <c r="B3831">
        <v>2</v>
      </c>
      <c r="C3831">
        <v>56</v>
      </c>
      <c r="D3831">
        <f t="shared" si="118"/>
        <v>19145</v>
      </c>
      <c r="F3831">
        <f t="shared" si="119"/>
        <v>15.555555555555555</v>
      </c>
    </row>
    <row r="3832" spans="1:6">
      <c r="A3832">
        <v>5.3</v>
      </c>
      <c r="B3832">
        <v>2</v>
      </c>
      <c r="C3832">
        <v>51.6</v>
      </c>
      <c r="D3832">
        <f t="shared" si="118"/>
        <v>19150</v>
      </c>
      <c r="F3832">
        <f t="shared" si="119"/>
        <v>14.333333333333334</v>
      </c>
    </row>
    <row r="3833" spans="1:6">
      <c r="A3833">
        <v>0</v>
      </c>
      <c r="B3833">
        <v>2</v>
      </c>
      <c r="C3833">
        <v>49.5</v>
      </c>
      <c r="D3833">
        <f t="shared" si="118"/>
        <v>19155</v>
      </c>
      <c r="F3833">
        <f t="shared" si="119"/>
        <v>13.75</v>
      </c>
    </row>
    <row r="3834" spans="1:6">
      <c r="A3834">
        <v>0</v>
      </c>
      <c r="B3834">
        <v>2</v>
      </c>
      <c r="C3834">
        <v>48</v>
      </c>
      <c r="D3834">
        <f t="shared" si="118"/>
        <v>19160</v>
      </c>
      <c r="F3834">
        <f t="shared" si="119"/>
        <v>13.333333333333332</v>
      </c>
    </row>
    <row r="3835" spans="1:6">
      <c r="A3835">
        <v>0</v>
      </c>
      <c r="B3835">
        <v>2</v>
      </c>
      <c r="C3835">
        <v>47.1</v>
      </c>
      <c r="D3835">
        <f t="shared" si="118"/>
        <v>19165</v>
      </c>
      <c r="F3835">
        <f t="shared" si="119"/>
        <v>13.083333333333334</v>
      </c>
    </row>
    <row r="3836" spans="1:6">
      <c r="A3836">
        <v>0</v>
      </c>
      <c r="B3836">
        <v>2</v>
      </c>
      <c r="C3836">
        <v>47.9</v>
      </c>
      <c r="D3836">
        <f t="shared" si="118"/>
        <v>19170</v>
      </c>
      <c r="F3836">
        <f t="shared" si="119"/>
        <v>13.305555555555555</v>
      </c>
    </row>
    <row r="3837" spans="1:6">
      <c r="A3837">
        <v>0</v>
      </c>
      <c r="B3837">
        <v>2</v>
      </c>
      <c r="C3837">
        <v>51.1</v>
      </c>
      <c r="D3837">
        <f t="shared" si="118"/>
        <v>19175</v>
      </c>
      <c r="F3837">
        <f t="shared" si="119"/>
        <v>14.194444444444445</v>
      </c>
    </row>
    <row r="3838" spans="1:6">
      <c r="A3838">
        <v>0</v>
      </c>
      <c r="B3838">
        <v>2</v>
      </c>
      <c r="C3838">
        <v>55.3</v>
      </c>
      <c r="D3838">
        <f t="shared" si="118"/>
        <v>19180</v>
      </c>
      <c r="F3838">
        <f t="shared" si="119"/>
        <v>15.361111111111111</v>
      </c>
    </row>
    <row r="3839" spans="1:6">
      <c r="A3839">
        <v>0</v>
      </c>
      <c r="B3839">
        <v>2</v>
      </c>
      <c r="C3839">
        <v>58.2</v>
      </c>
      <c r="D3839">
        <f t="shared" si="118"/>
        <v>19185</v>
      </c>
      <c r="F3839">
        <f t="shared" si="119"/>
        <v>16.166666666666668</v>
      </c>
    </row>
    <row r="3840" spans="1:6">
      <c r="A3840">
        <v>0</v>
      </c>
      <c r="B3840">
        <v>2</v>
      </c>
      <c r="C3840">
        <v>61.7</v>
      </c>
      <c r="D3840">
        <f t="shared" si="118"/>
        <v>19190</v>
      </c>
      <c r="F3840">
        <f t="shared" si="119"/>
        <v>17.138888888888889</v>
      </c>
    </row>
    <row r="3841" spans="1:6">
      <c r="A3841">
        <v>0</v>
      </c>
      <c r="B3841">
        <v>2</v>
      </c>
      <c r="C3841">
        <v>66.3</v>
      </c>
      <c r="D3841">
        <f t="shared" si="118"/>
        <v>19195</v>
      </c>
      <c r="F3841">
        <f t="shared" si="119"/>
        <v>18.416666666666664</v>
      </c>
    </row>
    <row r="3842" spans="1:6">
      <c r="A3842">
        <v>0</v>
      </c>
      <c r="B3842">
        <v>2</v>
      </c>
      <c r="C3842">
        <v>71.3</v>
      </c>
      <c r="D3842">
        <f t="shared" si="118"/>
        <v>19200</v>
      </c>
      <c r="F3842">
        <f t="shared" si="119"/>
        <v>19.805555555555554</v>
      </c>
    </row>
    <row r="3843" spans="1:6">
      <c r="A3843">
        <v>0</v>
      </c>
      <c r="B3843">
        <v>2</v>
      </c>
      <c r="C3843">
        <v>76.2</v>
      </c>
      <c r="D3843">
        <f t="shared" ref="D3843:D3906" si="120">(ROW()-2)*5</f>
        <v>19205</v>
      </c>
      <c r="F3843">
        <f t="shared" ref="F3843:F3906" si="121">C3843/3.6</f>
        <v>21.166666666666668</v>
      </c>
    </row>
    <row r="3844" spans="1:6">
      <c r="A3844">
        <v>0</v>
      </c>
      <c r="B3844">
        <v>2</v>
      </c>
      <c r="C3844">
        <v>81.099999999999994</v>
      </c>
      <c r="D3844">
        <f t="shared" si="120"/>
        <v>19210</v>
      </c>
      <c r="F3844">
        <f t="shared" si="121"/>
        <v>22.527777777777775</v>
      </c>
    </row>
    <row r="3845" spans="1:6">
      <c r="A3845">
        <v>0</v>
      </c>
      <c r="B3845">
        <v>2</v>
      </c>
      <c r="C3845">
        <v>85.5</v>
      </c>
      <c r="D3845">
        <f t="shared" si="120"/>
        <v>19215</v>
      </c>
      <c r="F3845">
        <f t="shared" si="121"/>
        <v>23.75</v>
      </c>
    </row>
    <row r="3846" spans="1:6">
      <c r="A3846">
        <v>0</v>
      </c>
      <c r="B3846">
        <v>2</v>
      </c>
      <c r="C3846">
        <v>89.7</v>
      </c>
      <c r="D3846">
        <f t="shared" si="120"/>
        <v>19220</v>
      </c>
      <c r="F3846">
        <f t="shared" si="121"/>
        <v>24.916666666666668</v>
      </c>
    </row>
    <row r="3847" spans="1:6">
      <c r="A3847">
        <v>0</v>
      </c>
      <c r="B3847">
        <v>2</v>
      </c>
      <c r="C3847">
        <v>94.7</v>
      </c>
      <c r="D3847">
        <f t="shared" si="120"/>
        <v>19225</v>
      </c>
      <c r="F3847">
        <f t="shared" si="121"/>
        <v>26.305555555555557</v>
      </c>
    </row>
    <row r="3848" spans="1:6">
      <c r="A3848">
        <v>0</v>
      </c>
      <c r="B3848">
        <v>2</v>
      </c>
      <c r="C3848">
        <v>99.6</v>
      </c>
      <c r="D3848">
        <f t="shared" si="120"/>
        <v>19230</v>
      </c>
      <c r="F3848">
        <f t="shared" si="121"/>
        <v>27.666666666666664</v>
      </c>
    </row>
    <row r="3849" spans="1:6">
      <c r="A3849">
        <v>0</v>
      </c>
      <c r="B3849">
        <v>2</v>
      </c>
      <c r="C3849">
        <v>103.6</v>
      </c>
      <c r="D3849">
        <f t="shared" si="120"/>
        <v>19235</v>
      </c>
      <c r="F3849">
        <f t="shared" si="121"/>
        <v>28.777777777777775</v>
      </c>
    </row>
    <row r="3850" spans="1:6">
      <c r="A3850">
        <v>0</v>
      </c>
      <c r="B3850">
        <v>2</v>
      </c>
      <c r="C3850">
        <v>107.1</v>
      </c>
      <c r="D3850">
        <f t="shared" si="120"/>
        <v>19240</v>
      </c>
      <c r="F3850">
        <f t="shared" si="121"/>
        <v>29.749999999999996</v>
      </c>
    </row>
    <row r="3851" spans="1:6">
      <c r="A3851">
        <v>0</v>
      </c>
      <c r="B3851">
        <v>2</v>
      </c>
      <c r="C3851">
        <v>109.9</v>
      </c>
      <c r="D3851">
        <f t="shared" si="120"/>
        <v>19245</v>
      </c>
      <c r="F3851">
        <f t="shared" si="121"/>
        <v>30.527777777777779</v>
      </c>
    </row>
    <row r="3852" spans="1:6">
      <c r="A3852">
        <v>0</v>
      </c>
      <c r="B3852">
        <v>2</v>
      </c>
      <c r="C3852">
        <v>115.1</v>
      </c>
      <c r="D3852">
        <f t="shared" si="120"/>
        <v>19250</v>
      </c>
      <c r="F3852">
        <f t="shared" si="121"/>
        <v>31.972222222222221</v>
      </c>
    </row>
    <row r="3853" spans="1:6">
      <c r="A3853">
        <v>0</v>
      </c>
      <c r="B3853">
        <v>2</v>
      </c>
      <c r="C3853">
        <v>117.1</v>
      </c>
      <c r="D3853">
        <f t="shared" si="120"/>
        <v>19255</v>
      </c>
      <c r="F3853">
        <f t="shared" si="121"/>
        <v>32.527777777777779</v>
      </c>
    </row>
    <row r="3854" spans="1:6">
      <c r="A3854">
        <v>0</v>
      </c>
      <c r="B3854">
        <v>2</v>
      </c>
      <c r="C3854">
        <v>118.3</v>
      </c>
      <c r="D3854">
        <f t="shared" si="120"/>
        <v>19260</v>
      </c>
      <c r="F3854">
        <f t="shared" si="121"/>
        <v>32.861111111111107</v>
      </c>
    </row>
    <row r="3855" spans="1:6">
      <c r="A3855">
        <v>0</v>
      </c>
      <c r="B3855">
        <v>2</v>
      </c>
      <c r="C3855">
        <v>115.5</v>
      </c>
      <c r="D3855">
        <f t="shared" si="120"/>
        <v>19265</v>
      </c>
      <c r="F3855">
        <f t="shared" si="121"/>
        <v>32.083333333333336</v>
      </c>
    </row>
    <row r="3856" spans="1:6">
      <c r="A3856">
        <v>0</v>
      </c>
      <c r="B3856">
        <v>2</v>
      </c>
      <c r="C3856">
        <v>119.2</v>
      </c>
      <c r="D3856">
        <f t="shared" si="120"/>
        <v>19270</v>
      </c>
      <c r="F3856">
        <f t="shared" si="121"/>
        <v>33.111111111111114</v>
      </c>
    </row>
    <row r="3857" spans="1:6">
      <c r="A3857">
        <v>0</v>
      </c>
      <c r="B3857">
        <v>2</v>
      </c>
      <c r="C3857">
        <v>119.9</v>
      </c>
      <c r="D3857">
        <f t="shared" si="120"/>
        <v>19275</v>
      </c>
      <c r="F3857">
        <f t="shared" si="121"/>
        <v>33.305555555555557</v>
      </c>
    </row>
    <row r="3858" spans="1:6">
      <c r="A3858">
        <v>0</v>
      </c>
      <c r="B3858">
        <v>2</v>
      </c>
      <c r="C3858">
        <v>117.6</v>
      </c>
      <c r="D3858">
        <f t="shared" si="120"/>
        <v>19280</v>
      </c>
      <c r="F3858">
        <f t="shared" si="121"/>
        <v>32.666666666666664</v>
      </c>
    </row>
    <row r="3859" spans="1:6">
      <c r="A3859">
        <v>0</v>
      </c>
      <c r="B3859">
        <v>3</v>
      </c>
      <c r="C3859">
        <v>134.30000000000001</v>
      </c>
      <c r="D3859">
        <f t="shared" si="120"/>
        <v>19285</v>
      </c>
      <c r="F3859">
        <f t="shared" si="121"/>
        <v>37.305555555555557</v>
      </c>
    </row>
    <row r="3860" spans="1:6">
      <c r="A3860">
        <v>0</v>
      </c>
      <c r="B3860">
        <v>3</v>
      </c>
      <c r="C3860">
        <v>144.30000000000001</v>
      </c>
      <c r="D3860">
        <f t="shared" si="120"/>
        <v>19290</v>
      </c>
      <c r="F3860">
        <f t="shared" si="121"/>
        <v>40.083333333333336</v>
      </c>
    </row>
    <row r="3861" spans="1:6">
      <c r="A3861">
        <v>0</v>
      </c>
      <c r="B3861">
        <v>3</v>
      </c>
      <c r="C3861">
        <v>141.80000000000001</v>
      </c>
      <c r="D3861">
        <f t="shared" si="120"/>
        <v>19295</v>
      </c>
      <c r="F3861">
        <f t="shared" si="121"/>
        <v>39.388888888888893</v>
      </c>
    </row>
    <row r="3862" spans="1:6">
      <c r="A3862">
        <v>0</v>
      </c>
      <c r="B3862">
        <v>3</v>
      </c>
      <c r="C3862">
        <v>148.4</v>
      </c>
      <c r="D3862">
        <f t="shared" si="120"/>
        <v>19300</v>
      </c>
      <c r="F3862">
        <f t="shared" si="121"/>
        <v>41.222222222222221</v>
      </c>
    </row>
    <row r="3863" spans="1:6">
      <c r="A3863">
        <v>0</v>
      </c>
      <c r="B3863">
        <v>3</v>
      </c>
      <c r="C3863">
        <v>150.19999999999999</v>
      </c>
      <c r="D3863">
        <f t="shared" si="120"/>
        <v>19305</v>
      </c>
      <c r="F3863">
        <f t="shared" si="121"/>
        <v>41.722222222222221</v>
      </c>
    </row>
    <row r="3864" spans="1:6">
      <c r="A3864">
        <v>0</v>
      </c>
      <c r="B3864">
        <v>3</v>
      </c>
      <c r="C3864">
        <v>151.5</v>
      </c>
      <c r="D3864">
        <f t="shared" si="120"/>
        <v>19310</v>
      </c>
      <c r="F3864">
        <f t="shared" si="121"/>
        <v>42.083333333333336</v>
      </c>
    </row>
    <row r="3865" spans="1:6">
      <c r="A3865">
        <v>0</v>
      </c>
      <c r="B3865">
        <v>3</v>
      </c>
      <c r="C3865">
        <v>153.1</v>
      </c>
      <c r="D3865">
        <f t="shared" si="120"/>
        <v>19315</v>
      </c>
      <c r="F3865">
        <f t="shared" si="121"/>
        <v>42.527777777777779</v>
      </c>
    </row>
    <row r="3866" spans="1:6">
      <c r="A3866">
        <v>0</v>
      </c>
      <c r="B3866">
        <v>3</v>
      </c>
      <c r="C3866">
        <v>153.30000000000001</v>
      </c>
      <c r="D3866">
        <f t="shared" si="120"/>
        <v>19320</v>
      </c>
      <c r="F3866">
        <f t="shared" si="121"/>
        <v>42.583333333333336</v>
      </c>
    </row>
    <row r="3867" spans="1:6">
      <c r="A3867">
        <v>0</v>
      </c>
      <c r="B3867">
        <v>3</v>
      </c>
      <c r="C3867">
        <v>151.80000000000001</v>
      </c>
      <c r="D3867">
        <f t="shared" si="120"/>
        <v>19325</v>
      </c>
      <c r="F3867">
        <f t="shared" si="121"/>
        <v>42.166666666666671</v>
      </c>
    </row>
    <row r="3868" spans="1:6">
      <c r="A3868">
        <v>0</v>
      </c>
      <c r="B3868">
        <v>3</v>
      </c>
      <c r="C3868">
        <v>158.69999999999999</v>
      </c>
      <c r="D3868">
        <f t="shared" si="120"/>
        <v>19330</v>
      </c>
      <c r="F3868">
        <f t="shared" si="121"/>
        <v>44.083333333333329</v>
      </c>
    </row>
    <row r="3869" spans="1:6">
      <c r="A3869">
        <v>0</v>
      </c>
      <c r="B3869">
        <v>3</v>
      </c>
      <c r="C3869">
        <v>160.5</v>
      </c>
      <c r="D3869">
        <f t="shared" si="120"/>
        <v>19335</v>
      </c>
      <c r="F3869">
        <f t="shared" si="121"/>
        <v>44.583333333333336</v>
      </c>
    </row>
    <row r="3870" spans="1:6">
      <c r="A3870">
        <v>0</v>
      </c>
      <c r="B3870">
        <v>3</v>
      </c>
      <c r="C3870">
        <v>162.1</v>
      </c>
      <c r="D3870">
        <f t="shared" si="120"/>
        <v>19340</v>
      </c>
      <c r="F3870">
        <f t="shared" si="121"/>
        <v>45.027777777777779</v>
      </c>
    </row>
    <row r="3871" spans="1:6">
      <c r="A3871">
        <v>0</v>
      </c>
      <c r="B3871">
        <v>3</v>
      </c>
      <c r="C3871">
        <v>163.1</v>
      </c>
      <c r="D3871">
        <f t="shared" si="120"/>
        <v>19345</v>
      </c>
      <c r="F3871">
        <f t="shared" si="121"/>
        <v>45.30555555555555</v>
      </c>
    </row>
    <row r="3872" spans="1:6">
      <c r="A3872">
        <v>0</v>
      </c>
      <c r="B3872">
        <v>3</v>
      </c>
      <c r="C3872">
        <v>164.9</v>
      </c>
      <c r="D3872">
        <f t="shared" si="120"/>
        <v>19350</v>
      </c>
      <c r="F3872">
        <f t="shared" si="121"/>
        <v>45.805555555555557</v>
      </c>
    </row>
    <row r="3873" spans="1:6">
      <c r="A3873">
        <v>0</v>
      </c>
      <c r="B3873">
        <v>3</v>
      </c>
      <c r="C3873">
        <v>166.1</v>
      </c>
      <c r="D3873">
        <f t="shared" si="120"/>
        <v>19355</v>
      </c>
      <c r="F3873">
        <f t="shared" si="121"/>
        <v>46.138888888888886</v>
      </c>
    </row>
    <row r="3874" spans="1:6">
      <c r="A3874">
        <v>0</v>
      </c>
      <c r="B3874">
        <v>3</v>
      </c>
      <c r="C3874">
        <v>168.3</v>
      </c>
      <c r="D3874">
        <f t="shared" si="120"/>
        <v>19360</v>
      </c>
      <c r="F3874">
        <f t="shared" si="121"/>
        <v>46.75</v>
      </c>
    </row>
    <row r="3875" spans="1:6">
      <c r="A3875">
        <v>0</v>
      </c>
      <c r="B3875">
        <v>3</v>
      </c>
      <c r="C3875">
        <v>169.9</v>
      </c>
      <c r="D3875">
        <f t="shared" si="120"/>
        <v>19365</v>
      </c>
      <c r="F3875">
        <f t="shared" si="121"/>
        <v>47.194444444444443</v>
      </c>
    </row>
    <row r="3876" spans="1:6">
      <c r="A3876">
        <v>0</v>
      </c>
      <c r="B3876">
        <v>3</v>
      </c>
      <c r="C3876">
        <v>171.1</v>
      </c>
      <c r="D3876">
        <f t="shared" si="120"/>
        <v>19370</v>
      </c>
      <c r="F3876">
        <f t="shared" si="121"/>
        <v>47.527777777777779</v>
      </c>
    </row>
    <row r="3877" spans="1:6">
      <c r="A3877">
        <v>0</v>
      </c>
      <c r="B3877">
        <v>3</v>
      </c>
      <c r="C3877">
        <v>173.4</v>
      </c>
      <c r="D3877">
        <f t="shared" si="120"/>
        <v>19375</v>
      </c>
      <c r="F3877">
        <f t="shared" si="121"/>
        <v>48.166666666666664</v>
      </c>
    </row>
    <row r="3878" spans="1:6">
      <c r="A3878">
        <v>0</v>
      </c>
      <c r="B3878">
        <v>3</v>
      </c>
      <c r="C3878">
        <v>175.6</v>
      </c>
      <c r="D3878">
        <f t="shared" si="120"/>
        <v>19380</v>
      </c>
      <c r="F3878">
        <f t="shared" si="121"/>
        <v>48.777777777777771</v>
      </c>
    </row>
    <row r="3879" spans="1:6">
      <c r="A3879">
        <v>7.1</v>
      </c>
      <c r="B3879">
        <v>3</v>
      </c>
      <c r="C3879">
        <v>174.4</v>
      </c>
      <c r="D3879">
        <f t="shared" si="120"/>
        <v>19385</v>
      </c>
      <c r="F3879">
        <f t="shared" si="121"/>
        <v>48.444444444444443</v>
      </c>
    </row>
    <row r="3880" spans="1:6">
      <c r="A3880">
        <v>19.600000000000001</v>
      </c>
      <c r="B3880">
        <v>3</v>
      </c>
      <c r="C3880">
        <v>171.5</v>
      </c>
      <c r="D3880">
        <f t="shared" si="120"/>
        <v>19390</v>
      </c>
      <c r="F3880">
        <f t="shared" si="121"/>
        <v>47.638888888888886</v>
      </c>
    </row>
    <row r="3881" spans="1:6">
      <c r="A3881">
        <v>29</v>
      </c>
      <c r="B3881">
        <v>3</v>
      </c>
      <c r="C3881">
        <v>167.6</v>
      </c>
      <c r="D3881">
        <f t="shared" si="120"/>
        <v>19395</v>
      </c>
      <c r="F3881">
        <f t="shared" si="121"/>
        <v>46.55555555555555</v>
      </c>
    </row>
    <row r="3882" spans="1:6">
      <c r="A3882">
        <v>34.299999999999997</v>
      </c>
      <c r="B3882">
        <v>3</v>
      </c>
      <c r="C3882">
        <v>164.1</v>
      </c>
      <c r="D3882">
        <f t="shared" si="120"/>
        <v>19400</v>
      </c>
      <c r="F3882">
        <f t="shared" si="121"/>
        <v>45.583333333333329</v>
      </c>
    </row>
    <row r="3883" spans="1:6">
      <c r="A3883">
        <v>34.299999999999997</v>
      </c>
      <c r="B3883">
        <v>3</v>
      </c>
      <c r="C3883">
        <v>161.80000000000001</v>
      </c>
      <c r="D3883">
        <f t="shared" si="120"/>
        <v>19405</v>
      </c>
      <c r="F3883">
        <f t="shared" si="121"/>
        <v>44.94444444444445</v>
      </c>
    </row>
    <row r="3884" spans="1:6">
      <c r="A3884">
        <v>30.7</v>
      </c>
      <c r="B3884">
        <v>3</v>
      </c>
      <c r="C3884">
        <v>156.80000000000001</v>
      </c>
      <c r="D3884">
        <f t="shared" si="120"/>
        <v>19410</v>
      </c>
      <c r="F3884">
        <f t="shared" si="121"/>
        <v>43.555555555555557</v>
      </c>
    </row>
    <row r="3885" spans="1:6">
      <c r="A3885">
        <v>36.1</v>
      </c>
      <c r="B3885">
        <v>3</v>
      </c>
      <c r="C3885">
        <v>154.6</v>
      </c>
      <c r="D3885">
        <f t="shared" si="120"/>
        <v>19415</v>
      </c>
      <c r="F3885">
        <f t="shared" si="121"/>
        <v>42.944444444444443</v>
      </c>
    </row>
    <row r="3886" spans="1:6">
      <c r="A3886">
        <v>34.299999999999997</v>
      </c>
      <c r="B3886">
        <v>3</v>
      </c>
      <c r="C3886">
        <v>150.6</v>
      </c>
      <c r="D3886">
        <f t="shared" si="120"/>
        <v>19420</v>
      </c>
      <c r="F3886">
        <f t="shared" si="121"/>
        <v>41.833333333333329</v>
      </c>
    </row>
    <row r="3887" spans="1:6">
      <c r="A3887">
        <v>34.299999999999997</v>
      </c>
      <c r="B3887">
        <v>3</v>
      </c>
      <c r="C3887">
        <v>146.69999999999999</v>
      </c>
      <c r="D3887">
        <f t="shared" si="120"/>
        <v>19425</v>
      </c>
      <c r="F3887">
        <f t="shared" si="121"/>
        <v>40.749999999999993</v>
      </c>
    </row>
    <row r="3888" spans="1:6">
      <c r="A3888">
        <v>36.1</v>
      </c>
      <c r="B3888">
        <v>3</v>
      </c>
      <c r="C3888">
        <v>142.80000000000001</v>
      </c>
      <c r="D3888">
        <f t="shared" si="120"/>
        <v>19430</v>
      </c>
      <c r="F3888">
        <f t="shared" si="121"/>
        <v>39.666666666666671</v>
      </c>
    </row>
    <row r="3889" spans="1:6">
      <c r="A3889">
        <v>32.5</v>
      </c>
      <c r="B3889">
        <v>3</v>
      </c>
      <c r="C3889">
        <v>138.1</v>
      </c>
      <c r="D3889">
        <f t="shared" si="120"/>
        <v>19435</v>
      </c>
      <c r="F3889">
        <f t="shared" si="121"/>
        <v>38.361111111111107</v>
      </c>
    </row>
    <row r="3890" spans="1:6">
      <c r="A3890">
        <v>34.299999999999997</v>
      </c>
      <c r="B3890">
        <v>3</v>
      </c>
      <c r="C3890">
        <v>135.6</v>
      </c>
      <c r="D3890">
        <f t="shared" si="120"/>
        <v>19440</v>
      </c>
      <c r="F3890">
        <f t="shared" si="121"/>
        <v>37.666666666666664</v>
      </c>
    </row>
    <row r="3891" spans="1:6">
      <c r="A3891">
        <v>30.7</v>
      </c>
      <c r="B3891">
        <v>3</v>
      </c>
      <c r="C3891">
        <v>129.19999999999999</v>
      </c>
      <c r="D3891">
        <f t="shared" si="120"/>
        <v>19445</v>
      </c>
      <c r="F3891">
        <f t="shared" si="121"/>
        <v>35.888888888888886</v>
      </c>
    </row>
    <row r="3892" spans="1:6">
      <c r="A3892">
        <v>26.7</v>
      </c>
      <c r="B3892">
        <v>3</v>
      </c>
      <c r="C3892">
        <v>127</v>
      </c>
      <c r="D3892">
        <f t="shared" si="120"/>
        <v>19450</v>
      </c>
      <c r="F3892">
        <f t="shared" si="121"/>
        <v>35.277777777777779</v>
      </c>
    </row>
    <row r="3893" spans="1:6">
      <c r="A3893">
        <v>30.7</v>
      </c>
      <c r="B3893">
        <v>3</v>
      </c>
      <c r="C3893">
        <v>123.6</v>
      </c>
      <c r="D3893">
        <f t="shared" si="120"/>
        <v>19455</v>
      </c>
      <c r="F3893">
        <f t="shared" si="121"/>
        <v>34.333333333333329</v>
      </c>
    </row>
    <row r="3894" spans="1:6">
      <c r="A3894">
        <v>28.5</v>
      </c>
      <c r="B3894">
        <v>3</v>
      </c>
      <c r="C3894">
        <v>119.3</v>
      </c>
      <c r="D3894">
        <f t="shared" si="120"/>
        <v>19460</v>
      </c>
      <c r="F3894">
        <f t="shared" si="121"/>
        <v>33.138888888888886</v>
      </c>
    </row>
    <row r="3895" spans="1:6">
      <c r="A3895">
        <v>23.2</v>
      </c>
      <c r="B3895">
        <v>2</v>
      </c>
      <c r="C3895">
        <v>115.9</v>
      </c>
      <c r="D3895">
        <f t="shared" si="120"/>
        <v>19465</v>
      </c>
      <c r="F3895">
        <f t="shared" si="121"/>
        <v>32.194444444444443</v>
      </c>
    </row>
    <row r="3896" spans="1:6">
      <c r="A3896">
        <v>23.2</v>
      </c>
      <c r="B3896">
        <v>2</v>
      </c>
      <c r="C3896">
        <v>113.6</v>
      </c>
      <c r="D3896">
        <f t="shared" si="120"/>
        <v>19470</v>
      </c>
      <c r="F3896">
        <f t="shared" si="121"/>
        <v>31.555555555555554</v>
      </c>
    </row>
    <row r="3897" spans="1:6">
      <c r="A3897">
        <v>23.2</v>
      </c>
      <c r="B3897">
        <v>2</v>
      </c>
      <c r="C3897">
        <v>108.5</v>
      </c>
      <c r="D3897">
        <f t="shared" si="120"/>
        <v>19475</v>
      </c>
      <c r="F3897">
        <f t="shared" si="121"/>
        <v>30.138888888888889</v>
      </c>
    </row>
    <row r="3898" spans="1:6">
      <c r="A3898">
        <v>19.600000000000001</v>
      </c>
      <c r="B3898">
        <v>2</v>
      </c>
      <c r="C3898">
        <v>104.1</v>
      </c>
      <c r="D3898">
        <f t="shared" si="120"/>
        <v>19480</v>
      </c>
      <c r="F3898">
        <f t="shared" si="121"/>
        <v>28.916666666666664</v>
      </c>
    </row>
    <row r="3899" spans="1:6">
      <c r="A3899">
        <v>19.600000000000001</v>
      </c>
      <c r="B3899">
        <v>2</v>
      </c>
      <c r="C3899">
        <v>100.2</v>
      </c>
      <c r="D3899">
        <f t="shared" si="120"/>
        <v>19485</v>
      </c>
      <c r="F3899">
        <f t="shared" si="121"/>
        <v>27.833333333333332</v>
      </c>
    </row>
    <row r="3900" spans="1:6">
      <c r="A3900">
        <v>19.600000000000001</v>
      </c>
      <c r="B3900">
        <v>2</v>
      </c>
      <c r="C3900">
        <v>96.3</v>
      </c>
      <c r="D3900">
        <f t="shared" si="120"/>
        <v>19490</v>
      </c>
      <c r="F3900">
        <f t="shared" si="121"/>
        <v>26.75</v>
      </c>
    </row>
    <row r="3901" spans="1:6">
      <c r="A3901">
        <v>16</v>
      </c>
      <c r="B3901">
        <v>2</v>
      </c>
      <c r="C3901">
        <v>92.3</v>
      </c>
      <c r="D3901">
        <f t="shared" si="120"/>
        <v>19495</v>
      </c>
      <c r="F3901">
        <f t="shared" si="121"/>
        <v>25.638888888888886</v>
      </c>
    </row>
    <row r="3902" spans="1:6">
      <c r="A3902">
        <v>12.5</v>
      </c>
      <c r="B3902">
        <v>2</v>
      </c>
      <c r="C3902">
        <v>89.4</v>
      </c>
      <c r="D3902">
        <f t="shared" si="120"/>
        <v>19500</v>
      </c>
      <c r="F3902">
        <f t="shared" si="121"/>
        <v>24.833333333333336</v>
      </c>
    </row>
    <row r="3903" spans="1:6">
      <c r="A3903">
        <v>19.600000000000001</v>
      </c>
      <c r="B3903">
        <v>2</v>
      </c>
      <c r="C3903">
        <v>84.8</v>
      </c>
      <c r="D3903">
        <f t="shared" si="120"/>
        <v>19505</v>
      </c>
      <c r="F3903">
        <f t="shared" si="121"/>
        <v>23.555555555555554</v>
      </c>
    </row>
    <row r="3904" spans="1:6">
      <c r="A3904">
        <v>19.600000000000001</v>
      </c>
      <c r="B3904">
        <v>2</v>
      </c>
      <c r="C3904">
        <v>80.5</v>
      </c>
      <c r="D3904">
        <f t="shared" si="120"/>
        <v>19510</v>
      </c>
      <c r="F3904">
        <f t="shared" si="121"/>
        <v>22.361111111111111</v>
      </c>
    </row>
    <row r="3905" spans="1:6">
      <c r="A3905">
        <v>14.3</v>
      </c>
      <c r="B3905">
        <v>2</v>
      </c>
      <c r="C3905">
        <v>76.8</v>
      </c>
      <c r="D3905">
        <f t="shared" si="120"/>
        <v>19515</v>
      </c>
      <c r="F3905">
        <f t="shared" si="121"/>
        <v>21.333333333333332</v>
      </c>
    </row>
    <row r="3906" spans="1:6">
      <c r="A3906">
        <v>8.9</v>
      </c>
      <c r="B3906">
        <v>2</v>
      </c>
      <c r="C3906">
        <v>72.900000000000006</v>
      </c>
      <c r="D3906">
        <f t="shared" si="120"/>
        <v>19520</v>
      </c>
      <c r="F3906">
        <f t="shared" si="121"/>
        <v>20.25</v>
      </c>
    </row>
    <row r="3907" spans="1:6">
      <c r="A3907">
        <v>8.9</v>
      </c>
      <c r="B3907">
        <v>2</v>
      </c>
      <c r="C3907">
        <v>69.599999999999994</v>
      </c>
      <c r="D3907">
        <f t="shared" ref="D3907:D3970" si="122">(ROW()-2)*5</f>
        <v>19525</v>
      </c>
      <c r="F3907">
        <f t="shared" ref="F3907:F3970" si="123">C3907/3.6</f>
        <v>19.333333333333332</v>
      </c>
    </row>
    <row r="3908" spans="1:6">
      <c r="A3908">
        <v>8.9</v>
      </c>
      <c r="B3908">
        <v>2</v>
      </c>
      <c r="C3908">
        <v>66.599999999999994</v>
      </c>
      <c r="D3908">
        <f t="shared" si="122"/>
        <v>19530</v>
      </c>
      <c r="F3908">
        <f t="shared" si="123"/>
        <v>18.499999999999996</v>
      </c>
    </row>
    <row r="3909" spans="1:6">
      <c r="A3909">
        <v>5.3</v>
      </c>
      <c r="B3909">
        <v>2</v>
      </c>
      <c r="C3909">
        <v>63.3</v>
      </c>
      <c r="D3909">
        <f t="shared" si="122"/>
        <v>19535</v>
      </c>
      <c r="F3909">
        <f t="shared" si="123"/>
        <v>17.583333333333332</v>
      </c>
    </row>
    <row r="3910" spans="1:6">
      <c r="A3910">
        <v>0</v>
      </c>
      <c r="B3910">
        <v>2</v>
      </c>
      <c r="C3910">
        <v>60.9</v>
      </c>
      <c r="D3910">
        <f t="shared" si="122"/>
        <v>19540</v>
      </c>
      <c r="F3910">
        <f t="shared" si="123"/>
        <v>16.916666666666664</v>
      </c>
    </row>
    <row r="3911" spans="1:6">
      <c r="A3911">
        <v>0</v>
      </c>
      <c r="B3911">
        <v>2</v>
      </c>
      <c r="C3911">
        <v>58.8</v>
      </c>
      <c r="D3911">
        <f t="shared" si="122"/>
        <v>19545</v>
      </c>
      <c r="F3911">
        <f t="shared" si="123"/>
        <v>16.333333333333332</v>
      </c>
    </row>
    <row r="3912" spans="1:6">
      <c r="A3912">
        <v>0</v>
      </c>
      <c r="B3912">
        <v>2</v>
      </c>
      <c r="C3912">
        <v>59.2</v>
      </c>
      <c r="D3912">
        <f t="shared" si="122"/>
        <v>19550</v>
      </c>
      <c r="F3912">
        <f t="shared" si="123"/>
        <v>16.444444444444446</v>
      </c>
    </row>
    <row r="3913" spans="1:6">
      <c r="A3913">
        <v>0</v>
      </c>
      <c r="B3913">
        <v>2</v>
      </c>
      <c r="C3913">
        <v>58.8</v>
      </c>
      <c r="D3913">
        <f t="shared" si="122"/>
        <v>19555</v>
      </c>
      <c r="F3913">
        <f t="shared" si="123"/>
        <v>16.333333333333332</v>
      </c>
    </row>
    <row r="3914" spans="1:6">
      <c r="A3914">
        <v>0</v>
      </c>
      <c r="B3914">
        <v>2</v>
      </c>
      <c r="C3914">
        <v>59.4</v>
      </c>
      <c r="D3914">
        <f t="shared" si="122"/>
        <v>19560</v>
      </c>
      <c r="F3914">
        <f t="shared" si="123"/>
        <v>16.5</v>
      </c>
    </row>
    <row r="3915" spans="1:6">
      <c r="A3915">
        <v>0</v>
      </c>
      <c r="B3915">
        <v>2</v>
      </c>
      <c r="C3915">
        <v>58.6</v>
      </c>
      <c r="D3915">
        <f t="shared" si="122"/>
        <v>19565</v>
      </c>
      <c r="F3915">
        <f t="shared" si="123"/>
        <v>16.277777777777779</v>
      </c>
    </row>
    <row r="3916" spans="1:6">
      <c r="A3916">
        <v>0</v>
      </c>
      <c r="B3916">
        <v>2</v>
      </c>
      <c r="C3916">
        <v>58.6</v>
      </c>
      <c r="D3916">
        <f t="shared" si="122"/>
        <v>19570</v>
      </c>
      <c r="F3916">
        <f t="shared" si="123"/>
        <v>16.277777777777779</v>
      </c>
    </row>
    <row r="3917" spans="1:6">
      <c r="A3917">
        <v>0</v>
      </c>
      <c r="B3917">
        <v>2</v>
      </c>
      <c r="C3917">
        <v>59.3</v>
      </c>
      <c r="D3917">
        <f t="shared" si="122"/>
        <v>19575</v>
      </c>
      <c r="F3917">
        <f t="shared" si="123"/>
        <v>16.472222222222221</v>
      </c>
    </row>
    <row r="3918" spans="1:6">
      <c r="A3918">
        <v>0</v>
      </c>
      <c r="B3918">
        <v>2</v>
      </c>
      <c r="C3918">
        <v>62.5</v>
      </c>
      <c r="D3918">
        <f t="shared" si="122"/>
        <v>19580</v>
      </c>
      <c r="F3918">
        <f t="shared" si="123"/>
        <v>17.361111111111111</v>
      </c>
    </row>
    <row r="3919" spans="1:6">
      <c r="A3919">
        <v>0</v>
      </c>
      <c r="B3919">
        <v>2</v>
      </c>
      <c r="C3919">
        <v>65.900000000000006</v>
      </c>
      <c r="D3919">
        <f t="shared" si="122"/>
        <v>19585</v>
      </c>
      <c r="F3919">
        <f t="shared" si="123"/>
        <v>18.305555555555557</v>
      </c>
    </row>
    <row r="3920" spans="1:6">
      <c r="A3920">
        <v>0</v>
      </c>
      <c r="B3920">
        <v>2</v>
      </c>
      <c r="C3920">
        <v>70.599999999999994</v>
      </c>
      <c r="D3920">
        <f t="shared" si="122"/>
        <v>19590</v>
      </c>
      <c r="F3920">
        <f t="shared" si="123"/>
        <v>19.611111111111111</v>
      </c>
    </row>
    <row r="3921" spans="1:6">
      <c r="A3921">
        <v>0</v>
      </c>
      <c r="B3921">
        <v>2</v>
      </c>
      <c r="C3921">
        <v>75.599999999999994</v>
      </c>
      <c r="D3921">
        <f t="shared" si="122"/>
        <v>19595</v>
      </c>
      <c r="F3921">
        <f t="shared" si="123"/>
        <v>20.999999999999996</v>
      </c>
    </row>
    <row r="3922" spans="1:6">
      <c r="A3922">
        <v>0</v>
      </c>
      <c r="B3922">
        <v>2</v>
      </c>
      <c r="C3922">
        <v>82.2</v>
      </c>
      <c r="D3922">
        <f t="shared" si="122"/>
        <v>19600</v>
      </c>
      <c r="F3922">
        <f t="shared" si="123"/>
        <v>22.833333333333332</v>
      </c>
    </row>
    <row r="3923" spans="1:6">
      <c r="A3923">
        <v>0</v>
      </c>
      <c r="B3923">
        <v>2</v>
      </c>
      <c r="C3923">
        <v>86.1</v>
      </c>
      <c r="D3923">
        <f t="shared" si="122"/>
        <v>19605</v>
      </c>
      <c r="F3923">
        <f t="shared" si="123"/>
        <v>23.916666666666664</v>
      </c>
    </row>
    <row r="3924" spans="1:6">
      <c r="A3924">
        <v>0</v>
      </c>
      <c r="B3924">
        <v>2</v>
      </c>
      <c r="C3924">
        <v>92.3</v>
      </c>
      <c r="D3924">
        <f t="shared" si="122"/>
        <v>19610</v>
      </c>
      <c r="F3924">
        <f t="shared" si="123"/>
        <v>25.638888888888886</v>
      </c>
    </row>
    <row r="3925" spans="1:6">
      <c r="A3925">
        <v>0</v>
      </c>
      <c r="B3925">
        <v>2</v>
      </c>
      <c r="C3925">
        <v>96.8</v>
      </c>
      <c r="D3925">
        <f t="shared" si="122"/>
        <v>19615</v>
      </c>
      <c r="F3925">
        <f t="shared" si="123"/>
        <v>26.888888888888886</v>
      </c>
    </row>
    <row r="3926" spans="1:6">
      <c r="A3926">
        <v>0</v>
      </c>
      <c r="B3926">
        <v>2</v>
      </c>
      <c r="C3926">
        <v>101.9</v>
      </c>
      <c r="D3926">
        <f t="shared" si="122"/>
        <v>19620</v>
      </c>
      <c r="F3926">
        <f t="shared" si="123"/>
        <v>28.305555555555557</v>
      </c>
    </row>
    <row r="3927" spans="1:6">
      <c r="A3927">
        <v>0</v>
      </c>
      <c r="B3927">
        <v>2</v>
      </c>
      <c r="C3927">
        <v>107.1</v>
      </c>
      <c r="D3927">
        <f t="shared" si="122"/>
        <v>19625</v>
      </c>
      <c r="F3927">
        <f t="shared" si="123"/>
        <v>29.749999999999996</v>
      </c>
    </row>
    <row r="3928" spans="1:6">
      <c r="A3928">
        <v>0</v>
      </c>
      <c r="B3928">
        <v>2</v>
      </c>
      <c r="C3928">
        <v>112.1</v>
      </c>
      <c r="D3928">
        <f t="shared" si="122"/>
        <v>19630</v>
      </c>
      <c r="F3928">
        <f t="shared" si="123"/>
        <v>31.138888888888886</v>
      </c>
    </row>
    <row r="3929" spans="1:6">
      <c r="A3929">
        <v>0</v>
      </c>
      <c r="B3929">
        <v>2</v>
      </c>
      <c r="C3929">
        <v>115.7</v>
      </c>
      <c r="D3929">
        <f t="shared" si="122"/>
        <v>19635</v>
      </c>
      <c r="F3929">
        <f t="shared" si="123"/>
        <v>32.138888888888886</v>
      </c>
    </row>
    <row r="3930" spans="1:6">
      <c r="A3930">
        <v>0</v>
      </c>
      <c r="B3930">
        <v>2</v>
      </c>
      <c r="C3930">
        <v>120.3</v>
      </c>
      <c r="D3930">
        <f t="shared" si="122"/>
        <v>19640</v>
      </c>
      <c r="F3930">
        <f t="shared" si="123"/>
        <v>33.416666666666664</v>
      </c>
    </row>
    <row r="3931" spans="1:6">
      <c r="A3931">
        <v>0</v>
      </c>
      <c r="B3931">
        <v>2</v>
      </c>
      <c r="C3931">
        <v>125.6</v>
      </c>
      <c r="D3931">
        <f t="shared" si="122"/>
        <v>19645</v>
      </c>
      <c r="F3931">
        <f t="shared" si="123"/>
        <v>34.888888888888886</v>
      </c>
    </row>
    <row r="3932" spans="1:6">
      <c r="A3932">
        <v>0</v>
      </c>
      <c r="B3932">
        <v>2</v>
      </c>
      <c r="C3932">
        <v>129.19999999999999</v>
      </c>
      <c r="D3932">
        <f t="shared" si="122"/>
        <v>19650</v>
      </c>
      <c r="F3932">
        <f t="shared" si="123"/>
        <v>35.888888888888886</v>
      </c>
    </row>
    <row r="3933" spans="1:6">
      <c r="A3933">
        <v>0</v>
      </c>
      <c r="B3933">
        <v>2</v>
      </c>
      <c r="C3933">
        <v>133.19999999999999</v>
      </c>
      <c r="D3933">
        <f t="shared" si="122"/>
        <v>19655</v>
      </c>
      <c r="F3933">
        <f t="shared" si="123"/>
        <v>36.999999999999993</v>
      </c>
    </row>
    <row r="3934" spans="1:6">
      <c r="A3934">
        <v>0</v>
      </c>
      <c r="B3934">
        <v>2</v>
      </c>
      <c r="C3934">
        <v>134.5</v>
      </c>
      <c r="D3934">
        <f t="shared" si="122"/>
        <v>19660</v>
      </c>
      <c r="F3934">
        <f t="shared" si="123"/>
        <v>37.361111111111107</v>
      </c>
    </row>
    <row r="3935" spans="1:6">
      <c r="A3935">
        <v>0</v>
      </c>
      <c r="B3935">
        <v>2</v>
      </c>
      <c r="C3935">
        <v>140.5</v>
      </c>
      <c r="D3935">
        <f t="shared" si="122"/>
        <v>19665</v>
      </c>
      <c r="F3935">
        <f t="shared" si="123"/>
        <v>39.027777777777779</v>
      </c>
    </row>
    <row r="3936" spans="1:6">
      <c r="A3936">
        <v>0</v>
      </c>
      <c r="B3936">
        <v>2</v>
      </c>
      <c r="C3936">
        <v>139.6</v>
      </c>
      <c r="D3936">
        <f t="shared" si="122"/>
        <v>19670</v>
      </c>
      <c r="F3936">
        <f t="shared" si="123"/>
        <v>38.777777777777779</v>
      </c>
    </row>
    <row r="3937" spans="1:6">
      <c r="A3937">
        <v>0</v>
      </c>
      <c r="B3937">
        <v>2</v>
      </c>
      <c r="C3937">
        <v>137.80000000000001</v>
      </c>
      <c r="D3937">
        <f t="shared" si="122"/>
        <v>19675</v>
      </c>
      <c r="F3937">
        <f t="shared" si="123"/>
        <v>38.277777777777779</v>
      </c>
    </row>
    <row r="3938" spans="1:6">
      <c r="A3938">
        <v>0</v>
      </c>
      <c r="B3938">
        <v>2</v>
      </c>
      <c r="C3938">
        <v>135.19999999999999</v>
      </c>
      <c r="D3938">
        <f t="shared" si="122"/>
        <v>19680</v>
      </c>
      <c r="F3938">
        <f t="shared" si="123"/>
        <v>37.55555555555555</v>
      </c>
    </row>
    <row r="3939" spans="1:6">
      <c r="A3939">
        <v>0</v>
      </c>
      <c r="B3939">
        <v>2</v>
      </c>
      <c r="C3939">
        <v>152.4</v>
      </c>
      <c r="D3939">
        <f t="shared" si="122"/>
        <v>19685</v>
      </c>
      <c r="F3939">
        <f t="shared" si="123"/>
        <v>42.333333333333336</v>
      </c>
    </row>
    <row r="3940" spans="1:6">
      <c r="A3940">
        <v>0</v>
      </c>
      <c r="B3940">
        <v>2</v>
      </c>
      <c r="C3940">
        <v>151.69999999999999</v>
      </c>
      <c r="D3940">
        <f t="shared" si="122"/>
        <v>19690</v>
      </c>
      <c r="F3940">
        <f t="shared" si="123"/>
        <v>42.138888888888886</v>
      </c>
    </row>
    <row r="3941" spans="1:6">
      <c r="A3941">
        <v>0</v>
      </c>
      <c r="B3941">
        <v>3</v>
      </c>
      <c r="C3941">
        <v>152.4</v>
      </c>
      <c r="D3941">
        <f t="shared" si="122"/>
        <v>19695</v>
      </c>
      <c r="F3941">
        <f t="shared" si="123"/>
        <v>42.333333333333336</v>
      </c>
    </row>
    <row r="3942" spans="1:6">
      <c r="A3942">
        <v>0</v>
      </c>
      <c r="B3942">
        <v>3</v>
      </c>
      <c r="C3942">
        <v>151.4</v>
      </c>
      <c r="D3942">
        <f t="shared" si="122"/>
        <v>19700</v>
      </c>
      <c r="F3942">
        <f t="shared" si="123"/>
        <v>42.055555555555557</v>
      </c>
    </row>
    <row r="3943" spans="1:6">
      <c r="A3943">
        <v>0</v>
      </c>
      <c r="B3943">
        <v>3</v>
      </c>
      <c r="C3943">
        <v>153.30000000000001</v>
      </c>
      <c r="D3943">
        <f t="shared" si="122"/>
        <v>19705</v>
      </c>
      <c r="F3943">
        <f t="shared" si="123"/>
        <v>42.583333333333336</v>
      </c>
    </row>
    <row r="3944" spans="1:6">
      <c r="A3944">
        <v>0</v>
      </c>
      <c r="B3944">
        <v>3</v>
      </c>
      <c r="C3944">
        <v>158</v>
      </c>
      <c r="D3944">
        <f t="shared" si="122"/>
        <v>19710</v>
      </c>
      <c r="F3944">
        <f t="shared" si="123"/>
        <v>43.888888888888886</v>
      </c>
    </row>
    <row r="3945" spans="1:6">
      <c r="A3945">
        <v>0</v>
      </c>
      <c r="B3945">
        <v>3</v>
      </c>
      <c r="C3945">
        <v>160.80000000000001</v>
      </c>
      <c r="D3945">
        <f t="shared" si="122"/>
        <v>19715</v>
      </c>
      <c r="F3945">
        <f t="shared" si="123"/>
        <v>44.666666666666671</v>
      </c>
    </row>
    <row r="3946" spans="1:6">
      <c r="A3946">
        <v>0</v>
      </c>
      <c r="B3946">
        <v>3</v>
      </c>
      <c r="C3946">
        <v>164</v>
      </c>
      <c r="D3946">
        <f t="shared" si="122"/>
        <v>19720</v>
      </c>
      <c r="F3946">
        <f t="shared" si="123"/>
        <v>45.555555555555557</v>
      </c>
    </row>
    <row r="3947" spans="1:6">
      <c r="A3947">
        <v>0</v>
      </c>
      <c r="B3947">
        <v>3</v>
      </c>
      <c r="C3947">
        <v>165.4</v>
      </c>
      <c r="D3947">
        <f t="shared" si="122"/>
        <v>19725</v>
      </c>
      <c r="F3947">
        <f t="shared" si="123"/>
        <v>45.944444444444443</v>
      </c>
    </row>
    <row r="3948" spans="1:6">
      <c r="A3948">
        <v>0</v>
      </c>
      <c r="B3948">
        <v>3</v>
      </c>
      <c r="C3948">
        <v>167.1</v>
      </c>
      <c r="D3948">
        <f t="shared" si="122"/>
        <v>19730</v>
      </c>
      <c r="F3948">
        <f t="shared" si="123"/>
        <v>46.416666666666664</v>
      </c>
    </row>
    <row r="3949" spans="1:6">
      <c r="A3949">
        <v>0</v>
      </c>
      <c r="B3949">
        <v>3</v>
      </c>
      <c r="C3949">
        <v>170.1</v>
      </c>
      <c r="D3949">
        <f t="shared" si="122"/>
        <v>19735</v>
      </c>
      <c r="F3949">
        <f t="shared" si="123"/>
        <v>47.25</v>
      </c>
    </row>
    <row r="3950" spans="1:6">
      <c r="A3950">
        <v>0</v>
      </c>
      <c r="B3950">
        <v>3</v>
      </c>
      <c r="C3950">
        <v>173.2</v>
      </c>
      <c r="D3950">
        <f t="shared" si="122"/>
        <v>19740</v>
      </c>
      <c r="F3950">
        <f t="shared" si="123"/>
        <v>48.111111111111107</v>
      </c>
    </row>
    <row r="3951" spans="1:6">
      <c r="A3951">
        <v>0</v>
      </c>
      <c r="B3951">
        <v>3</v>
      </c>
      <c r="C3951">
        <v>173.7</v>
      </c>
      <c r="D3951">
        <f t="shared" si="122"/>
        <v>19745</v>
      </c>
      <c r="F3951">
        <f t="shared" si="123"/>
        <v>48.249999999999993</v>
      </c>
    </row>
    <row r="3952" spans="1:6">
      <c r="A3952">
        <v>0</v>
      </c>
      <c r="B3952">
        <v>3</v>
      </c>
      <c r="C3952">
        <v>172.4</v>
      </c>
      <c r="D3952">
        <f t="shared" si="122"/>
        <v>19750</v>
      </c>
      <c r="F3952">
        <f t="shared" si="123"/>
        <v>47.888888888888893</v>
      </c>
    </row>
    <row r="3953" spans="1:6">
      <c r="A3953">
        <v>0</v>
      </c>
      <c r="B3953">
        <v>3</v>
      </c>
      <c r="C3953">
        <v>173.6</v>
      </c>
      <c r="D3953">
        <f t="shared" si="122"/>
        <v>19755</v>
      </c>
      <c r="F3953">
        <f t="shared" si="123"/>
        <v>48.222222222222221</v>
      </c>
    </row>
    <row r="3954" spans="1:6">
      <c r="A3954">
        <v>0</v>
      </c>
      <c r="B3954">
        <v>3</v>
      </c>
      <c r="C3954">
        <v>174.4</v>
      </c>
      <c r="D3954">
        <f t="shared" si="122"/>
        <v>19760</v>
      </c>
      <c r="F3954">
        <f t="shared" si="123"/>
        <v>48.444444444444443</v>
      </c>
    </row>
    <row r="3955" spans="1:6">
      <c r="A3955">
        <v>0</v>
      </c>
      <c r="B3955">
        <v>3</v>
      </c>
      <c r="C3955">
        <v>183.3</v>
      </c>
      <c r="D3955">
        <f t="shared" si="122"/>
        <v>19765</v>
      </c>
      <c r="F3955">
        <f t="shared" si="123"/>
        <v>50.916666666666671</v>
      </c>
    </row>
    <row r="3956" spans="1:6">
      <c r="A3956">
        <v>0</v>
      </c>
      <c r="B3956">
        <v>3</v>
      </c>
      <c r="C3956">
        <v>186.2</v>
      </c>
      <c r="D3956">
        <f t="shared" si="122"/>
        <v>19770</v>
      </c>
      <c r="F3956">
        <f t="shared" si="123"/>
        <v>51.722222222222214</v>
      </c>
    </row>
    <row r="3957" spans="1:6">
      <c r="A3957">
        <v>0</v>
      </c>
      <c r="B3957">
        <v>4</v>
      </c>
      <c r="C3957">
        <v>188</v>
      </c>
      <c r="D3957">
        <f t="shared" si="122"/>
        <v>19775</v>
      </c>
      <c r="F3957">
        <f t="shared" si="123"/>
        <v>52.222222222222221</v>
      </c>
    </row>
    <row r="3958" spans="1:6">
      <c r="A3958">
        <v>0</v>
      </c>
      <c r="B3958">
        <v>4</v>
      </c>
      <c r="C3958">
        <v>188.6</v>
      </c>
      <c r="D3958">
        <f t="shared" si="122"/>
        <v>19780</v>
      </c>
      <c r="F3958">
        <f t="shared" si="123"/>
        <v>52.388888888888886</v>
      </c>
    </row>
    <row r="3959" spans="1:6">
      <c r="A3959">
        <v>0</v>
      </c>
      <c r="B3959">
        <v>4</v>
      </c>
      <c r="C3959">
        <v>188.5</v>
      </c>
      <c r="D3959">
        <f t="shared" si="122"/>
        <v>19785</v>
      </c>
      <c r="F3959">
        <f t="shared" si="123"/>
        <v>52.361111111111107</v>
      </c>
    </row>
    <row r="3960" spans="1:6">
      <c r="A3960">
        <v>0</v>
      </c>
      <c r="B3960">
        <v>4</v>
      </c>
      <c r="C3960">
        <v>191.1</v>
      </c>
      <c r="D3960">
        <f t="shared" si="122"/>
        <v>19790</v>
      </c>
      <c r="F3960">
        <f t="shared" si="123"/>
        <v>53.083333333333329</v>
      </c>
    </row>
    <row r="3961" spans="1:6">
      <c r="A3961">
        <v>0</v>
      </c>
      <c r="B3961">
        <v>4</v>
      </c>
      <c r="C3961">
        <v>193</v>
      </c>
      <c r="D3961">
        <f t="shared" si="122"/>
        <v>19795</v>
      </c>
      <c r="F3961">
        <f t="shared" si="123"/>
        <v>53.611111111111107</v>
      </c>
    </row>
    <row r="3962" spans="1:6">
      <c r="A3962">
        <v>0</v>
      </c>
      <c r="B3962">
        <v>4</v>
      </c>
      <c r="C3962">
        <v>195.1</v>
      </c>
      <c r="D3962">
        <f t="shared" si="122"/>
        <v>19800</v>
      </c>
      <c r="F3962">
        <f t="shared" si="123"/>
        <v>54.194444444444443</v>
      </c>
    </row>
    <row r="3963" spans="1:6">
      <c r="A3963">
        <v>0</v>
      </c>
      <c r="B3963">
        <v>4</v>
      </c>
      <c r="C3963">
        <v>196.3</v>
      </c>
      <c r="D3963">
        <f t="shared" si="122"/>
        <v>19805</v>
      </c>
      <c r="F3963">
        <f t="shared" si="123"/>
        <v>54.527777777777779</v>
      </c>
    </row>
    <row r="3964" spans="1:6">
      <c r="A3964">
        <v>0</v>
      </c>
      <c r="B3964">
        <v>4</v>
      </c>
      <c r="C3964">
        <v>197.1</v>
      </c>
      <c r="D3964">
        <f t="shared" si="122"/>
        <v>19810</v>
      </c>
      <c r="F3964">
        <f t="shared" si="123"/>
        <v>54.75</v>
      </c>
    </row>
    <row r="3965" spans="1:6">
      <c r="A3965">
        <v>0</v>
      </c>
      <c r="B3965">
        <v>4</v>
      </c>
      <c r="C3965">
        <v>197.6</v>
      </c>
      <c r="D3965">
        <f t="shared" si="122"/>
        <v>19815</v>
      </c>
      <c r="F3965">
        <f t="shared" si="123"/>
        <v>54.888888888888886</v>
      </c>
    </row>
    <row r="3966" spans="1:6">
      <c r="A3966">
        <v>0</v>
      </c>
      <c r="B3966">
        <v>4</v>
      </c>
      <c r="C3966">
        <v>199.8</v>
      </c>
      <c r="D3966">
        <f t="shared" si="122"/>
        <v>19820</v>
      </c>
      <c r="F3966">
        <f t="shared" si="123"/>
        <v>55.5</v>
      </c>
    </row>
    <row r="3967" spans="1:6">
      <c r="A3967">
        <v>0</v>
      </c>
      <c r="B3967">
        <v>4</v>
      </c>
      <c r="C3967">
        <v>202.9</v>
      </c>
      <c r="D3967">
        <f t="shared" si="122"/>
        <v>19825</v>
      </c>
      <c r="F3967">
        <f t="shared" si="123"/>
        <v>56.361111111111114</v>
      </c>
    </row>
    <row r="3968" spans="1:6">
      <c r="A3968">
        <v>0</v>
      </c>
      <c r="B3968">
        <v>4</v>
      </c>
      <c r="C3968">
        <v>203.7</v>
      </c>
      <c r="D3968">
        <f t="shared" si="122"/>
        <v>19830</v>
      </c>
      <c r="F3968">
        <f t="shared" si="123"/>
        <v>56.583333333333329</v>
      </c>
    </row>
    <row r="3969" spans="1:6">
      <c r="A3969">
        <v>0</v>
      </c>
      <c r="B3969">
        <v>4</v>
      </c>
      <c r="C3969">
        <v>204.3</v>
      </c>
      <c r="D3969">
        <f t="shared" si="122"/>
        <v>19835</v>
      </c>
      <c r="F3969">
        <f t="shared" si="123"/>
        <v>56.75</v>
      </c>
    </row>
    <row r="3970" spans="1:6">
      <c r="A3970">
        <v>0</v>
      </c>
      <c r="B3970">
        <v>4</v>
      </c>
      <c r="C3970">
        <v>205.3</v>
      </c>
      <c r="D3970">
        <f t="shared" si="122"/>
        <v>19840</v>
      </c>
      <c r="F3970">
        <f t="shared" si="123"/>
        <v>57.027777777777779</v>
      </c>
    </row>
    <row r="3971" spans="1:6">
      <c r="A3971">
        <v>0</v>
      </c>
      <c r="B3971">
        <v>4</v>
      </c>
      <c r="C3971">
        <v>206.8</v>
      </c>
      <c r="D3971">
        <f t="shared" ref="D3971:D4034" si="124">(ROW()-2)*5</f>
        <v>19845</v>
      </c>
      <c r="F3971">
        <f t="shared" ref="F3971:F4034" si="125">C3971/3.6</f>
        <v>57.444444444444443</v>
      </c>
    </row>
    <row r="3972" spans="1:6">
      <c r="A3972">
        <v>0</v>
      </c>
      <c r="B3972">
        <v>4</v>
      </c>
      <c r="C3972">
        <v>208.1</v>
      </c>
      <c r="D3972">
        <f t="shared" si="124"/>
        <v>19850</v>
      </c>
      <c r="F3972">
        <f t="shared" si="125"/>
        <v>57.80555555555555</v>
      </c>
    </row>
    <row r="3973" spans="1:6">
      <c r="A3973">
        <v>0</v>
      </c>
      <c r="B3973">
        <v>4</v>
      </c>
      <c r="C3973">
        <v>209.6</v>
      </c>
      <c r="D3973">
        <f t="shared" si="124"/>
        <v>19855</v>
      </c>
      <c r="F3973">
        <f t="shared" si="125"/>
        <v>58.222222222222221</v>
      </c>
    </row>
    <row r="3974" spans="1:6">
      <c r="A3974">
        <v>0</v>
      </c>
      <c r="B3974">
        <v>4</v>
      </c>
      <c r="C3974">
        <v>211.3</v>
      </c>
      <c r="D3974">
        <f t="shared" si="124"/>
        <v>19860</v>
      </c>
      <c r="F3974">
        <f t="shared" si="125"/>
        <v>58.694444444444443</v>
      </c>
    </row>
    <row r="3975" spans="1:6">
      <c r="A3975">
        <v>0</v>
      </c>
      <c r="B3975">
        <v>4</v>
      </c>
      <c r="C3975">
        <v>212.6</v>
      </c>
      <c r="D3975">
        <f t="shared" si="124"/>
        <v>19865</v>
      </c>
      <c r="F3975">
        <f t="shared" si="125"/>
        <v>59.05555555555555</v>
      </c>
    </row>
    <row r="3976" spans="1:6">
      <c r="A3976">
        <v>0</v>
      </c>
      <c r="B3976">
        <v>4</v>
      </c>
      <c r="C3976">
        <v>213.5</v>
      </c>
      <c r="D3976">
        <f t="shared" si="124"/>
        <v>19870</v>
      </c>
      <c r="F3976">
        <f t="shared" si="125"/>
        <v>59.305555555555557</v>
      </c>
    </row>
    <row r="3977" spans="1:6">
      <c r="A3977">
        <v>0</v>
      </c>
      <c r="B3977">
        <v>4</v>
      </c>
      <c r="C3977">
        <v>214.3</v>
      </c>
      <c r="D3977">
        <f t="shared" si="124"/>
        <v>19875</v>
      </c>
      <c r="F3977">
        <f t="shared" si="125"/>
        <v>59.527777777777779</v>
      </c>
    </row>
    <row r="3978" spans="1:6">
      <c r="A3978">
        <v>0</v>
      </c>
      <c r="B3978">
        <v>4</v>
      </c>
      <c r="C3978">
        <v>214.8</v>
      </c>
      <c r="D3978">
        <f t="shared" si="124"/>
        <v>19880</v>
      </c>
      <c r="F3978">
        <f t="shared" si="125"/>
        <v>59.666666666666671</v>
      </c>
    </row>
    <row r="3979" spans="1:6">
      <c r="A3979">
        <v>0</v>
      </c>
      <c r="B3979">
        <v>4</v>
      </c>
      <c r="C3979">
        <v>216.1</v>
      </c>
      <c r="D3979">
        <f t="shared" si="124"/>
        <v>19885</v>
      </c>
      <c r="F3979">
        <f t="shared" si="125"/>
        <v>60.027777777777771</v>
      </c>
    </row>
    <row r="3980" spans="1:6">
      <c r="A3980">
        <v>0</v>
      </c>
      <c r="B3980">
        <v>4</v>
      </c>
      <c r="C3980">
        <v>218.2</v>
      </c>
      <c r="D3980">
        <f t="shared" si="124"/>
        <v>19890</v>
      </c>
      <c r="F3980">
        <f t="shared" si="125"/>
        <v>60.611111111111107</v>
      </c>
    </row>
    <row r="3981" spans="1:6">
      <c r="A3981">
        <v>0</v>
      </c>
      <c r="B3981">
        <v>4</v>
      </c>
      <c r="C3981">
        <v>219.4</v>
      </c>
      <c r="D3981">
        <f t="shared" si="124"/>
        <v>19895</v>
      </c>
      <c r="F3981">
        <f t="shared" si="125"/>
        <v>60.944444444444443</v>
      </c>
    </row>
    <row r="3982" spans="1:6">
      <c r="A3982">
        <v>0</v>
      </c>
      <c r="B3982">
        <v>4</v>
      </c>
      <c r="C3982">
        <v>220.7</v>
      </c>
      <c r="D3982">
        <f t="shared" si="124"/>
        <v>19900</v>
      </c>
      <c r="F3982">
        <f t="shared" si="125"/>
        <v>61.30555555555555</v>
      </c>
    </row>
    <row r="3983" spans="1:6">
      <c r="A3983">
        <v>0</v>
      </c>
      <c r="B3983">
        <v>4</v>
      </c>
      <c r="C3983">
        <v>222.1</v>
      </c>
      <c r="D3983">
        <f t="shared" si="124"/>
        <v>19905</v>
      </c>
      <c r="F3983">
        <f t="shared" si="125"/>
        <v>61.694444444444443</v>
      </c>
    </row>
    <row r="3984" spans="1:6">
      <c r="A3984">
        <v>0</v>
      </c>
      <c r="B3984">
        <v>4</v>
      </c>
      <c r="C3984">
        <v>223.6</v>
      </c>
      <c r="D3984">
        <f t="shared" si="124"/>
        <v>19910</v>
      </c>
      <c r="F3984">
        <f t="shared" si="125"/>
        <v>62.111111111111107</v>
      </c>
    </row>
    <row r="3985" spans="1:6">
      <c r="A3985">
        <v>3.6</v>
      </c>
      <c r="B3985">
        <v>4</v>
      </c>
      <c r="C3985">
        <v>222.7</v>
      </c>
      <c r="D3985">
        <f t="shared" si="124"/>
        <v>19915</v>
      </c>
      <c r="F3985">
        <f t="shared" si="125"/>
        <v>61.861111111111107</v>
      </c>
    </row>
    <row r="3986" spans="1:6">
      <c r="A3986">
        <v>29</v>
      </c>
      <c r="B3986">
        <v>4</v>
      </c>
      <c r="C3986">
        <v>220.7</v>
      </c>
      <c r="D3986">
        <f t="shared" si="124"/>
        <v>19920</v>
      </c>
      <c r="F3986">
        <f t="shared" si="125"/>
        <v>61.30555555555555</v>
      </c>
    </row>
    <row r="3987" spans="1:6">
      <c r="A3987">
        <v>37.9</v>
      </c>
      <c r="B3987">
        <v>4</v>
      </c>
      <c r="C3987">
        <v>216.1</v>
      </c>
      <c r="D3987">
        <f t="shared" si="124"/>
        <v>19925</v>
      </c>
      <c r="F3987">
        <f t="shared" si="125"/>
        <v>60.027777777777771</v>
      </c>
    </row>
    <row r="3988" spans="1:6">
      <c r="A3988">
        <v>41.4</v>
      </c>
      <c r="B3988">
        <v>4</v>
      </c>
      <c r="C3988">
        <v>214.1</v>
      </c>
      <c r="D3988">
        <f t="shared" si="124"/>
        <v>19930</v>
      </c>
      <c r="F3988">
        <f t="shared" si="125"/>
        <v>59.472222222222221</v>
      </c>
    </row>
    <row r="3989" spans="1:6">
      <c r="A3989">
        <v>46.8</v>
      </c>
      <c r="B3989">
        <v>4</v>
      </c>
      <c r="C3989">
        <v>210.9</v>
      </c>
      <c r="D3989">
        <f t="shared" si="124"/>
        <v>19935</v>
      </c>
      <c r="F3989">
        <f t="shared" si="125"/>
        <v>58.583333333333336</v>
      </c>
    </row>
    <row r="3990" spans="1:6">
      <c r="A3990">
        <v>45</v>
      </c>
      <c r="B3990">
        <v>4</v>
      </c>
      <c r="C3990">
        <v>207.8</v>
      </c>
      <c r="D3990">
        <f t="shared" si="124"/>
        <v>19940</v>
      </c>
      <c r="F3990">
        <f t="shared" si="125"/>
        <v>57.722222222222221</v>
      </c>
    </row>
    <row r="3991" spans="1:6">
      <c r="A3991">
        <v>48.6</v>
      </c>
      <c r="B3991">
        <v>4</v>
      </c>
      <c r="C3991">
        <v>203.6</v>
      </c>
      <c r="D3991">
        <f t="shared" si="124"/>
        <v>19945</v>
      </c>
      <c r="F3991">
        <f t="shared" si="125"/>
        <v>56.55555555555555</v>
      </c>
    </row>
    <row r="3992" spans="1:6">
      <c r="A3992">
        <v>41.4</v>
      </c>
      <c r="B3992">
        <v>4</v>
      </c>
      <c r="C3992">
        <v>202.3</v>
      </c>
      <c r="D3992">
        <f t="shared" si="124"/>
        <v>19950</v>
      </c>
      <c r="F3992">
        <f t="shared" si="125"/>
        <v>56.194444444444443</v>
      </c>
    </row>
    <row r="3993" spans="1:6">
      <c r="A3993">
        <v>39.6</v>
      </c>
      <c r="B3993">
        <v>4</v>
      </c>
      <c r="C3993">
        <v>198.3</v>
      </c>
      <c r="D3993">
        <f t="shared" si="124"/>
        <v>19955</v>
      </c>
      <c r="F3993">
        <f t="shared" si="125"/>
        <v>55.083333333333336</v>
      </c>
    </row>
    <row r="3994" spans="1:6">
      <c r="A3994">
        <v>39.6</v>
      </c>
      <c r="B3994">
        <v>4</v>
      </c>
      <c r="C3994">
        <v>193.6</v>
      </c>
      <c r="D3994">
        <f t="shared" si="124"/>
        <v>19960</v>
      </c>
      <c r="F3994">
        <f t="shared" si="125"/>
        <v>53.777777777777771</v>
      </c>
    </row>
    <row r="3995" spans="1:6">
      <c r="A3995">
        <v>37.9</v>
      </c>
      <c r="B3995">
        <v>4</v>
      </c>
      <c r="C3995">
        <v>190.4</v>
      </c>
      <c r="D3995">
        <f t="shared" si="124"/>
        <v>19965</v>
      </c>
      <c r="F3995">
        <f t="shared" si="125"/>
        <v>52.888888888888886</v>
      </c>
    </row>
    <row r="3996" spans="1:6">
      <c r="A3996">
        <v>39.6</v>
      </c>
      <c r="B3996">
        <v>4</v>
      </c>
      <c r="C3996">
        <v>188.9</v>
      </c>
      <c r="D3996">
        <f t="shared" si="124"/>
        <v>19970</v>
      </c>
      <c r="F3996">
        <f t="shared" si="125"/>
        <v>52.472222222222221</v>
      </c>
    </row>
    <row r="3997" spans="1:6">
      <c r="A3997">
        <v>41.4</v>
      </c>
      <c r="B3997">
        <v>4</v>
      </c>
      <c r="C3997">
        <v>184.7</v>
      </c>
      <c r="D3997">
        <f t="shared" si="124"/>
        <v>19975</v>
      </c>
      <c r="F3997">
        <f t="shared" si="125"/>
        <v>51.30555555555555</v>
      </c>
    </row>
    <row r="3998" spans="1:6">
      <c r="A3998">
        <v>45</v>
      </c>
      <c r="B3998">
        <v>4</v>
      </c>
      <c r="C3998">
        <v>180.6</v>
      </c>
      <c r="D3998">
        <f t="shared" si="124"/>
        <v>19980</v>
      </c>
      <c r="F3998">
        <f t="shared" si="125"/>
        <v>50.166666666666664</v>
      </c>
    </row>
    <row r="3999" spans="1:6">
      <c r="A3999">
        <v>45</v>
      </c>
      <c r="B3999">
        <v>4</v>
      </c>
      <c r="C3999">
        <v>176.6</v>
      </c>
      <c r="D3999">
        <f t="shared" si="124"/>
        <v>19985</v>
      </c>
      <c r="F3999">
        <f t="shared" si="125"/>
        <v>49.05555555555555</v>
      </c>
    </row>
    <row r="4000" spans="1:6">
      <c r="A4000">
        <v>45</v>
      </c>
      <c r="B4000">
        <v>4</v>
      </c>
      <c r="C4000">
        <v>173.3</v>
      </c>
      <c r="D4000">
        <f t="shared" si="124"/>
        <v>19990</v>
      </c>
      <c r="F4000">
        <f t="shared" si="125"/>
        <v>48.138888888888893</v>
      </c>
    </row>
    <row r="4001" spans="1:6">
      <c r="A4001">
        <v>41.4</v>
      </c>
      <c r="B4001">
        <v>4</v>
      </c>
      <c r="C4001">
        <v>169.1</v>
      </c>
      <c r="D4001">
        <f t="shared" si="124"/>
        <v>19995</v>
      </c>
      <c r="F4001">
        <f t="shared" si="125"/>
        <v>46.972222222222221</v>
      </c>
    </row>
    <row r="4002" spans="1:6">
      <c r="A4002">
        <v>37.9</v>
      </c>
      <c r="B4002">
        <v>4</v>
      </c>
      <c r="C4002">
        <v>165.3</v>
      </c>
      <c r="D4002">
        <f t="shared" si="124"/>
        <v>20000</v>
      </c>
      <c r="F4002">
        <f t="shared" si="125"/>
        <v>45.916666666666671</v>
      </c>
    </row>
    <row r="4003" spans="1:6">
      <c r="A4003">
        <v>29</v>
      </c>
      <c r="B4003">
        <v>3.4</v>
      </c>
      <c r="C4003">
        <v>162.80000000000001</v>
      </c>
      <c r="D4003">
        <f t="shared" si="124"/>
        <v>20005</v>
      </c>
      <c r="F4003">
        <f t="shared" si="125"/>
        <v>45.222222222222221</v>
      </c>
    </row>
    <row r="4004" spans="1:6">
      <c r="A4004">
        <v>27.2</v>
      </c>
      <c r="B4004">
        <v>3</v>
      </c>
      <c r="C4004">
        <v>159</v>
      </c>
      <c r="D4004">
        <f t="shared" si="124"/>
        <v>20010</v>
      </c>
      <c r="F4004">
        <f t="shared" si="125"/>
        <v>44.166666666666664</v>
      </c>
    </row>
    <row r="4005" spans="1:6">
      <c r="A4005">
        <v>19.600000000000001</v>
      </c>
      <c r="B4005">
        <v>3</v>
      </c>
      <c r="C4005">
        <v>157.4</v>
      </c>
      <c r="D4005">
        <f t="shared" si="124"/>
        <v>20015</v>
      </c>
      <c r="F4005">
        <f t="shared" si="125"/>
        <v>43.722222222222221</v>
      </c>
    </row>
    <row r="4006" spans="1:6">
      <c r="A4006">
        <v>17.8</v>
      </c>
      <c r="B4006">
        <v>3</v>
      </c>
      <c r="C4006">
        <v>153.9</v>
      </c>
      <c r="D4006">
        <f t="shared" si="124"/>
        <v>20020</v>
      </c>
      <c r="F4006">
        <f t="shared" si="125"/>
        <v>42.75</v>
      </c>
    </row>
    <row r="4007" spans="1:6">
      <c r="A4007">
        <v>23.2</v>
      </c>
      <c r="B4007">
        <v>3</v>
      </c>
      <c r="C4007">
        <v>150.9</v>
      </c>
      <c r="D4007">
        <f t="shared" si="124"/>
        <v>20025</v>
      </c>
      <c r="F4007">
        <f t="shared" si="125"/>
        <v>41.916666666666664</v>
      </c>
    </row>
    <row r="4008" spans="1:6">
      <c r="A4008">
        <v>24.9</v>
      </c>
      <c r="B4008">
        <v>3</v>
      </c>
      <c r="C4008">
        <v>147.30000000000001</v>
      </c>
      <c r="D4008">
        <f t="shared" si="124"/>
        <v>20030</v>
      </c>
      <c r="F4008">
        <f t="shared" si="125"/>
        <v>40.916666666666671</v>
      </c>
    </row>
    <row r="4009" spans="1:6">
      <c r="A4009">
        <v>24.9</v>
      </c>
      <c r="B4009">
        <v>3</v>
      </c>
      <c r="C4009">
        <v>143.5</v>
      </c>
      <c r="D4009">
        <f t="shared" si="124"/>
        <v>20035</v>
      </c>
      <c r="F4009">
        <f t="shared" si="125"/>
        <v>39.861111111111107</v>
      </c>
    </row>
    <row r="4010" spans="1:6">
      <c r="A4010">
        <v>27.2</v>
      </c>
      <c r="B4010">
        <v>3</v>
      </c>
      <c r="C4010">
        <v>140.80000000000001</v>
      </c>
      <c r="D4010">
        <f t="shared" si="124"/>
        <v>20040</v>
      </c>
      <c r="F4010">
        <f t="shared" si="125"/>
        <v>39.111111111111114</v>
      </c>
    </row>
    <row r="4011" spans="1:6">
      <c r="A4011">
        <v>29</v>
      </c>
      <c r="B4011">
        <v>3</v>
      </c>
      <c r="C4011">
        <v>137.30000000000001</v>
      </c>
      <c r="D4011">
        <f t="shared" si="124"/>
        <v>20045</v>
      </c>
      <c r="F4011">
        <f t="shared" si="125"/>
        <v>38.138888888888893</v>
      </c>
    </row>
    <row r="4012" spans="1:6">
      <c r="A4012">
        <v>27.2</v>
      </c>
      <c r="B4012">
        <v>3</v>
      </c>
      <c r="C4012">
        <v>133.5</v>
      </c>
      <c r="D4012">
        <f t="shared" si="124"/>
        <v>20050</v>
      </c>
      <c r="F4012">
        <f t="shared" si="125"/>
        <v>37.083333333333336</v>
      </c>
    </row>
    <row r="4013" spans="1:6">
      <c r="A4013">
        <v>30.7</v>
      </c>
      <c r="B4013">
        <v>3</v>
      </c>
      <c r="C4013">
        <v>130.6</v>
      </c>
      <c r="D4013">
        <f t="shared" si="124"/>
        <v>20055</v>
      </c>
      <c r="F4013">
        <f t="shared" si="125"/>
        <v>36.277777777777779</v>
      </c>
    </row>
    <row r="4014" spans="1:6">
      <c r="A4014">
        <v>26.7</v>
      </c>
      <c r="B4014">
        <v>3</v>
      </c>
      <c r="C4014">
        <v>127.3</v>
      </c>
      <c r="D4014">
        <f t="shared" si="124"/>
        <v>20060</v>
      </c>
      <c r="F4014">
        <f t="shared" si="125"/>
        <v>35.361111111111107</v>
      </c>
    </row>
    <row r="4015" spans="1:6">
      <c r="A4015">
        <v>21.4</v>
      </c>
      <c r="B4015">
        <v>3</v>
      </c>
      <c r="C4015">
        <v>123.9</v>
      </c>
      <c r="D4015">
        <f t="shared" si="124"/>
        <v>20065</v>
      </c>
      <c r="F4015">
        <f t="shared" si="125"/>
        <v>34.416666666666664</v>
      </c>
    </row>
    <row r="4016" spans="1:6">
      <c r="A4016">
        <v>16</v>
      </c>
      <c r="B4016">
        <v>3</v>
      </c>
      <c r="C4016">
        <v>120.1</v>
      </c>
      <c r="D4016">
        <f t="shared" si="124"/>
        <v>20070</v>
      </c>
      <c r="F4016">
        <f t="shared" si="125"/>
        <v>33.361111111111107</v>
      </c>
    </row>
    <row r="4017" spans="1:6">
      <c r="A4017">
        <v>10.7</v>
      </c>
      <c r="B4017">
        <v>3</v>
      </c>
      <c r="C4017">
        <v>117.3</v>
      </c>
      <c r="D4017">
        <f t="shared" si="124"/>
        <v>20075</v>
      </c>
      <c r="F4017">
        <f t="shared" si="125"/>
        <v>32.583333333333329</v>
      </c>
    </row>
    <row r="4018" spans="1:6">
      <c r="A4018">
        <v>12.5</v>
      </c>
      <c r="B4018">
        <v>3</v>
      </c>
      <c r="C4018">
        <v>115.2</v>
      </c>
      <c r="D4018">
        <f t="shared" si="124"/>
        <v>20080</v>
      </c>
      <c r="F4018">
        <f t="shared" si="125"/>
        <v>32</v>
      </c>
    </row>
    <row r="4019" spans="1:6">
      <c r="A4019">
        <v>14.3</v>
      </c>
      <c r="B4019">
        <v>3</v>
      </c>
      <c r="C4019">
        <v>112.2</v>
      </c>
      <c r="D4019">
        <f t="shared" si="124"/>
        <v>20085</v>
      </c>
      <c r="F4019">
        <f t="shared" si="125"/>
        <v>31.166666666666668</v>
      </c>
    </row>
    <row r="4020" spans="1:6">
      <c r="A4020">
        <v>16</v>
      </c>
      <c r="B4020">
        <v>3</v>
      </c>
      <c r="C4020">
        <v>110</v>
      </c>
      <c r="D4020">
        <f t="shared" si="124"/>
        <v>20090</v>
      </c>
      <c r="F4020">
        <f t="shared" si="125"/>
        <v>30.555555555555554</v>
      </c>
    </row>
    <row r="4021" spans="1:6">
      <c r="A4021">
        <v>10.7</v>
      </c>
      <c r="B4021">
        <v>3</v>
      </c>
      <c r="C4021">
        <v>106.6</v>
      </c>
      <c r="D4021">
        <f t="shared" si="124"/>
        <v>20095</v>
      </c>
      <c r="F4021">
        <f t="shared" si="125"/>
        <v>29.611111111111107</v>
      </c>
    </row>
    <row r="4022" spans="1:6">
      <c r="A4022">
        <v>10.7</v>
      </c>
      <c r="B4022">
        <v>3</v>
      </c>
      <c r="C4022">
        <v>104.3</v>
      </c>
      <c r="D4022">
        <f t="shared" si="124"/>
        <v>20100</v>
      </c>
      <c r="F4022">
        <f t="shared" si="125"/>
        <v>28.972222222222221</v>
      </c>
    </row>
    <row r="4023" spans="1:6">
      <c r="A4023">
        <v>12.5</v>
      </c>
      <c r="B4023">
        <v>3</v>
      </c>
      <c r="C4023">
        <v>102.2</v>
      </c>
      <c r="D4023">
        <f t="shared" si="124"/>
        <v>20105</v>
      </c>
      <c r="F4023">
        <f t="shared" si="125"/>
        <v>28.388888888888889</v>
      </c>
    </row>
    <row r="4024" spans="1:6">
      <c r="A4024">
        <v>8.9</v>
      </c>
      <c r="B4024">
        <v>3</v>
      </c>
      <c r="C4024">
        <v>99.5</v>
      </c>
      <c r="D4024">
        <f t="shared" si="124"/>
        <v>20110</v>
      </c>
      <c r="F4024">
        <f t="shared" si="125"/>
        <v>27.638888888888889</v>
      </c>
    </row>
    <row r="4025" spans="1:6">
      <c r="A4025">
        <v>0</v>
      </c>
      <c r="B4025">
        <v>3</v>
      </c>
      <c r="C4025">
        <v>97.4</v>
      </c>
      <c r="D4025">
        <f t="shared" si="124"/>
        <v>20115</v>
      </c>
      <c r="F4025">
        <f t="shared" si="125"/>
        <v>27.055555555555557</v>
      </c>
    </row>
    <row r="4026" spans="1:6">
      <c r="A4026">
        <v>0</v>
      </c>
      <c r="B4026">
        <v>3</v>
      </c>
      <c r="C4026">
        <v>96.4</v>
      </c>
      <c r="D4026">
        <f t="shared" si="124"/>
        <v>20120</v>
      </c>
      <c r="F4026">
        <f t="shared" si="125"/>
        <v>26.777777777777779</v>
      </c>
    </row>
    <row r="4027" spans="1:6">
      <c r="A4027">
        <v>0</v>
      </c>
      <c r="B4027">
        <v>3</v>
      </c>
      <c r="C4027">
        <v>95</v>
      </c>
      <c r="D4027">
        <f t="shared" si="124"/>
        <v>20125</v>
      </c>
      <c r="F4027">
        <f t="shared" si="125"/>
        <v>26.388888888888889</v>
      </c>
    </row>
    <row r="4028" spans="1:6">
      <c r="A4028">
        <v>0</v>
      </c>
      <c r="B4028">
        <v>3</v>
      </c>
      <c r="C4028">
        <v>93.1</v>
      </c>
      <c r="D4028">
        <f t="shared" si="124"/>
        <v>20130</v>
      </c>
      <c r="F4028">
        <f t="shared" si="125"/>
        <v>25.861111111111107</v>
      </c>
    </row>
    <row r="4029" spans="1:6">
      <c r="A4029">
        <v>0</v>
      </c>
      <c r="B4029">
        <v>3</v>
      </c>
      <c r="C4029">
        <v>92.1</v>
      </c>
      <c r="D4029">
        <f t="shared" si="124"/>
        <v>20135</v>
      </c>
      <c r="F4029">
        <f t="shared" si="125"/>
        <v>25.583333333333332</v>
      </c>
    </row>
    <row r="4030" spans="1:6">
      <c r="A4030">
        <v>0</v>
      </c>
      <c r="B4030">
        <v>3</v>
      </c>
      <c r="C4030">
        <v>91.8</v>
      </c>
      <c r="D4030">
        <f t="shared" si="124"/>
        <v>20140</v>
      </c>
      <c r="F4030">
        <f t="shared" si="125"/>
        <v>25.5</v>
      </c>
    </row>
    <row r="4031" spans="1:6">
      <c r="A4031">
        <v>0</v>
      </c>
      <c r="B4031">
        <v>3</v>
      </c>
      <c r="C4031">
        <v>91.2</v>
      </c>
      <c r="D4031">
        <f t="shared" si="124"/>
        <v>20145</v>
      </c>
      <c r="F4031">
        <f t="shared" si="125"/>
        <v>25.333333333333332</v>
      </c>
    </row>
    <row r="4032" spans="1:6">
      <c r="A4032">
        <v>0</v>
      </c>
      <c r="B4032">
        <v>3</v>
      </c>
      <c r="C4032">
        <v>89</v>
      </c>
      <c r="D4032">
        <f t="shared" si="124"/>
        <v>20150</v>
      </c>
      <c r="F4032">
        <f t="shared" si="125"/>
        <v>24.722222222222221</v>
      </c>
    </row>
    <row r="4033" spans="1:6">
      <c r="A4033">
        <v>0</v>
      </c>
      <c r="B4033">
        <v>3</v>
      </c>
      <c r="C4033">
        <v>89.4</v>
      </c>
      <c r="D4033">
        <f t="shared" si="124"/>
        <v>20155</v>
      </c>
      <c r="F4033">
        <f t="shared" si="125"/>
        <v>24.833333333333336</v>
      </c>
    </row>
    <row r="4034" spans="1:6">
      <c r="A4034">
        <v>0</v>
      </c>
      <c r="B4034">
        <v>3</v>
      </c>
      <c r="C4034">
        <v>88.9</v>
      </c>
      <c r="D4034">
        <f t="shared" si="124"/>
        <v>20160</v>
      </c>
      <c r="F4034">
        <f t="shared" si="125"/>
        <v>24.694444444444446</v>
      </c>
    </row>
    <row r="4035" spans="1:6">
      <c r="A4035">
        <v>0</v>
      </c>
      <c r="B4035">
        <v>3</v>
      </c>
      <c r="C4035">
        <v>88.6</v>
      </c>
      <c r="D4035">
        <f t="shared" ref="D4035:D4098" si="126">(ROW()-2)*5</f>
        <v>20165</v>
      </c>
      <c r="F4035">
        <f t="shared" ref="F4035:F4098" si="127">C4035/3.6</f>
        <v>24.611111111111107</v>
      </c>
    </row>
    <row r="4036" spans="1:6">
      <c r="A4036">
        <v>0</v>
      </c>
      <c r="B4036">
        <v>3</v>
      </c>
      <c r="C4036">
        <v>88.5</v>
      </c>
      <c r="D4036">
        <f t="shared" si="126"/>
        <v>20170</v>
      </c>
      <c r="F4036">
        <f t="shared" si="127"/>
        <v>24.583333333333332</v>
      </c>
    </row>
    <row r="4037" spans="1:6">
      <c r="A4037">
        <v>0</v>
      </c>
      <c r="B4037">
        <v>3</v>
      </c>
      <c r="C4037">
        <v>88.2</v>
      </c>
      <c r="D4037">
        <f t="shared" si="126"/>
        <v>20175</v>
      </c>
      <c r="F4037">
        <f t="shared" si="127"/>
        <v>24.5</v>
      </c>
    </row>
    <row r="4038" spans="1:6">
      <c r="A4038">
        <v>0</v>
      </c>
      <c r="B4038">
        <v>3</v>
      </c>
      <c r="C4038">
        <v>88</v>
      </c>
      <c r="D4038">
        <f t="shared" si="126"/>
        <v>20180</v>
      </c>
      <c r="F4038">
        <f t="shared" si="127"/>
        <v>24.444444444444443</v>
      </c>
    </row>
    <row r="4039" spans="1:6">
      <c r="A4039">
        <v>0</v>
      </c>
      <c r="B4039">
        <v>3</v>
      </c>
      <c r="C4039">
        <v>88.9</v>
      </c>
      <c r="D4039">
        <f t="shared" si="126"/>
        <v>20185</v>
      </c>
      <c r="F4039">
        <f t="shared" si="127"/>
        <v>24.694444444444446</v>
      </c>
    </row>
    <row r="4040" spans="1:6">
      <c r="A4040">
        <v>0</v>
      </c>
      <c r="B4040">
        <v>3</v>
      </c>
      <c r="C4040">
        <v>90.3</v>
      </c>
      <c r="D4040">
        <f t="shared" si="126"/>
        <v>20190</v>
      </c>
      <c r="F4040">
        <f t="shared" si="127"/>
        <v>25.083333333333332</v>
      </c>
    </row>
    <row r="4041" spans="1:6">
      <c r="A4041">
        <v>0</v>
      </c>
      <c r="B4041">
        <v>3</v>
      </c>
      <c r="C4041">
        <v>91.3</v>
      </c>
      <c r="D4041">
        <f t="shared" si="126"/>
        <v>20195</v>
      </c>
      <c r="F4041">
        <f t="shared" si="127"/>
        <v>25.361111111111111</v>
      </c>
    </row>
    <row r="4042" spans="1:6">
      <c r="A4042">
        <v>0</v>
      </c>
      <c r="B4042">
        <v>3</v>
      </c>
      <c r="C4042">
        <v>93</v>
      </c>
      <c r="D4042">
        <f t="shared" si="126"/>
        <v>20200</v>
      </c>
      <c r="F4042">
        <f t="shared" si="127"/>
        <v>25.833333333333332</v>
      </c>
    </row>
    <row r="4043" spans="1:6">
      <c r="A4043">
        <v>0</v>
      </c>
      <c r="B4043">
        <v>3</v>
      </c>
      <c r="C4043">
        <v>95.1</v>
      </c>
      <c r="D4043">
        <f t="shared" si="126"/>
        <v>20205</v>
      </c>
      <c r="F4043">
        <f t="shared" si="127"/>
        <v>26.416666666666664</v>
      </c>
    </row>
    <row r="4044" spans="1:6">
      <c r="A4044">
        <v>0</v>
      </c>
      <c r="B4044">
        <v>3</v>
      </c>
      <c r="C4044">
        <v>96.8</v>
      </c>
      <c r="D4044">
        <f t="shared" si="126"/>
        <v>20210</v>
      </c>
      <c r="F4044">
        <f t="shared" si="127"/>
        <v>26.888888888888886</v>
      </c>
    </row>
    <row r="4045" spans="1:6">
      <c r="A4045">
        <v>0</v>
      </c>
      <c r="B4045">
        <v>3</v>
      </c>
      <c r="C4045">
        <v>98.2</v>
      </c>
      <c r="D4045">
        <f t="shared" si="126"/>
        <v>20215</v>
      </c>
      <c r="F4045">
        <f t="shared" si="127"/>
        <v>27.277777777777779</v>
      </c>
    </row>
    <row r="4046" spans="1:6">
      <c r="A4046">
        <v>0</v>
      </c>
      <c r="B4046">
        <v>3</v>
      </c>
      <c r="C4046">
        <v>100.8</v>
      </c>
      <c r="D4046">
        <f t="shared" si="126"/>
        <v>20220</v>
      </c>
      <c r="F4046">
        <f t="shared" si="127"/>
        <v>28</v>
      </c>
    </row>
    <row r="4047" spans="1:6">
      <c r="A4047">
        <v>0</v>
      </c>
      <c r="B4047">
        <v>3</v>
      </c>
      <c r="C4047">
        <v>101.9</v>
      </c>
      <c r="D4047">
        <f t="shared" si="126"/>
        <v>20225</v>
      </c>
      <c r="F4047">
        <f t="shared" si="127"/>
        <v>28.305555555555557</v>
      </c>
    </row>
    <row r="4048" spans="1:6">
      <c r="A4048">
        <v>0</v>
      </c>
      <c r="B4048">
        <v>3</v>
      </c>
      <c r="C4048">
        <v>104.8</v>
      </c>
      <c r="D4048">
        <f t="shared" si="126"/>
        <v>20230</v>
      </c>
      <c r="F4048">
        <f t="shared" si="127"/>
        <v>29.111111111111111</v>
      </c>
    </row>
    <row r="4049" spans="1:6">
      <c r="A4049">
        <v>0</v>
      </c>
      <c r="B4049">
        <v>3</v>
      </c>
      <c r="C4049">
        <v>107.3</v>
      </c>
      <c r="D4049">
        <f t="shared" si="126"/>
        <v>20235</v>
      </c>
      <c r="F4049">
        <f t="shared" si="127"/>
        <v>29.805555555555554</v>
      </c>
    </row>
    <row r="4050" spans="1:6">
      <c r="A4050">
        <v>0</v>
      </c>
      <c r="B4050">
        <v>3</v>
      </c>
      <c r="C4050">
        <v>109.8</v>
      </c>
      <c r="D4050">
        <f t="shared" si="126"/>
        <v>20240</v>
      </c>
      <c r="F4050">
        <f t="shared" si="127"/>
        <v>30.5</v>
      </c>
    </row>
    <row r="4051" spans="1:6">
      <c r="A4051">
        <v>0</v>
      </c>
      <c r="B4051">
        <v>3</v>
      </c>
      <c r="C4051">
        <v>111.8</v>
      </c>
      <c r="D4051">
        <f t="shared" si="126"/>
        <v>20245</v>
      </c>
      <c r="F4051">
        <f t="shared" si="127"/>
        <v>31.055555555555554</v>
      </c>
    </row>
    <row r="4052" spans="1:6">
      <c r="A4052">
        <v>0</v>
      </c>
      <c r="B4052">
        <v>3</v>
      </c>
      <c r="C4052">
        <v>114</v>
      </c>
      <c r="D4052">
        <f t="shared" si="126"/>
        <v>20250</v>
      </c>
      <c r="F4052">
        <f t="shared" si="127"/>
        <v>31.666666666666664</v>
      </c>
    </row>
    <row r="4053" spans="1:6">
      <c r="A4053">
        <v>0</v>
      </c>
      <c r="B4053">
        <v>3</v>
      </c>
      <c r="C4053">
        <v>115.9</v>
      </c>
      <c r="D4053">
        <f t="shared" si="126"/>
        <v>20255</v>
      </c>
      <c r="F4053">
        <f t="shared" si="127"/>
        <v>32.194444444444443</v>
      </c>
    </row>
    <row r="4054" spans="1:6">
      <c r="A4054">
        <v>0</v>
      </c>
      <c r="B4054">
        <v>3</v>
      </c>
      <c r="C4054">
        <v>118.3</v>
      </c>
      <c r="D4054">
        <f t="shared" si="126"/>
        <v>20260</v>
      </c>
      <c r="F4054">
        <f t="shared" si="127"/>
        <v>32.861111111111107</v>
      </c>
    </row>
    <row r="4055" spans="1:6">
      <c r="A4055">
        <v>0</v>
      </c>
      <c r="B4055">
        <v>3</v>
      </c>
      <c r="C4055">
        <v>121.8</v>
      </c>
      <c r="D4055">
        <f t="shared" si="126"/>
        <v>20265</v>
      </c>
      <c r="F4055">
        <f t="shared" si="127"/>
        <v>33.833333333333329</v>
      </c>
    </row>
    <row r="4056" spans="1:6">
      <c r="A4056">
        <v>0</v>
      </c>
      <c r="B4056">
        <v>3</v>
      </c>
      <c r="C4056">
        <v>122.9</v>
      </c>
      <c r="D4056">
        <f t="shared" si="126"/>
        <v>20270</v>
      </c>
      <c r="F4056">
        <f t="shared" si="127"/>
        <v>34.138888888888893</v>
      </c>
    </row>
    <row r="4057" spans="1:6">
      <c r="A4057">
        <v>0</v>
      </c>
      <c r="B4057">
        <v>3</v>
      </c>
      <c r="C4057">
        <v>125.6</v>
      </c>
      <c r="D4057">
        <f t="shared" si="126"/>
        <v>20275</v>
      </c>
      <c r="F4057">
        <f t="shared" si="127"/>
        <v>34.888888888888886</v>
      </c>
    </row>
    <row r="4058" spans="1:6">
      <c r="A4058">
        <v>0</v>
      </c>
      <c r="B4058">
        <v>3</v>
      </c>
      <c r="C4058">
        <v>129.80000000000001</v>
      </c>
      <c r="D4058">
        <f t="shared" si="126"/>
        <v>20280</v>
      </c>
      <c r="F4058">
        <f t="shared" si="127"/>
        <v>36.055555555555557</v>
      </c>
    </row>
    <row r="4059" spans="1:6">
      <c r="A4059">
        <v>0</v>
      </c>
      <c r="B4059">
        <v>3</v>
      </c>
      <c r="C4059">
        <v>130.9</v>
      </c>
      <c r="D4059">
        <f t="shared" si="126"/>
        <v>20285</v>
      </c>
      <c r="F4059">
        <f t="shared" si="127"/>
        <v>36.361111111111114</v>
      </c>
    </row>
    <row r="4060" spans="1:6">
      <c r="A4060">
        <v>0</v>
      </c>
      <c r="B4060">
        <v>3</v>
      </c>
      <c r="C4060">
        <v>134.80000000000001</v>
      </c>
      <c r="D4060">
        <f t="shared" si="126"/>
        <v>20290</v>
      </c>
      <c r="F4060">
        <f t="shared" si="127"/>
        <v>37.44444444444445</v>
      </c>
    </row>
    <row r="4061" spans="1:6">
      <c r="A4061">
        <v>0</v>
      </c>
      <c r="B4061">
        <v>3</v>
      </c>
      <c r="C4061">
        <v>137.6</v>
      </c>
      <c r="D4061">
        <f t="shared" si="126"/>
        <v>20295</v>
      </c>
      <c r="F4061">
        <f t="shared" si="127"/>
        <v>38.222222222222221</v>
      </c>
    </row>
    <row r="4062" spans="1:6">
      <c r="A4062">
        <v>0</v>
      </c>
      <c r="B4062">
        <v>3</v>
      </c>
      <c r="C4062">
        <v>141.19999999999999</v>
      </c>
      <c r="D4062">
        <f t="shared" si="126"/>
        <v>20300</v>
      </c>
      <c r="F4062">
        <f t="shared" si="127"/>
        <v>39.222222222222221</v>
      </c>
    </row>
    <row r="4063" spans="1:6">
      <c r="A4063">
        <v>0</v>
      </c>
      <c r="B4063">
        <v>4</v>
      </c>
      <c r="C4063">
        <v>142.30000000000001</v>
      </c>
      <c r="D4063">
        <f t="shared" si="126"/>
        <v>20305</v>
      </c>
      <c r="F4063">
        <f t="shared" si="127"/>
        <v>39.527777777777779</v>
      </c>
    </row>
    <row r="4064" spans="1:6">
      <c r="A4064">
        <v>0</v>
      </c>
      <c r="B4064">
        <v>4</v>
      </c>
      <c r="C4064">
        <v>143.9</v>
      </c>
      <c r="D4064">
        <f t="shared" si="126"/>
        <v>20310</v>
      </c>
      <c r="F4064">
        <f t="shared" si="127"/>
        <v>39.972222222222221</v>
      </c>
    </row>
    <row r="4065" spans="1:6">
      <c r="A4065">
        <v>0</v>
      </c>
      <c r="B4065">
        <v>4</v>
      </c>
      <c r="C4065">
        <v>146.69999999999999</v>
      </c>
      <c r="D4065">
        <f t="shared" si="126"/>
        <v>20315</v>
      </c>
      <c r="F4065">
        <f t="shared" si="127"/>
        <v>40.749999999999993</v>
      </c>
    </row>
    <row r="4066" spans="1:6">
      <c r="A4066">
        <v>0</v>
      </c>
      <c r="B4066">
        <v>4</v>
      </c>
      <c r="C4066">
        <v>147.6</v>
      </c>
      <c r="D4066">
        <f t="shared" si="126"/>
        <v>20320</v>
      </c>
      <c r="F4066">
        <f t="shared" si="127"/>
        <v>41</v>
      </c>
    </row>
    <row r="4067" spans="1:6">
      <c r="A4067">
        <v>0</v>
      </c>
      <c r="B4067">
        <v>4</v>
      </c>
      <c r="C4067">
        <v>150.1</v>
      </c>
      <c r="D4067">
        <f t="shared" si="126"/>
        <v>20325</v>
      </c>
      <c r="F4067">
        <f t="shared" si="127"/>
        <v>41.694444444444443</v>
      </c>
    </row>
    <row r="4068" spans="1:6">
      <c r="A4068">
        <v>0</v>
      </c>
      <c r="B4068">
        <v>4</v>
      </c>
      <c r="C4068">
        <v>151.69999999999999</v>
      </c>
      <c r="D4068">
        <f t="shared" si="126"/>
        <v>20330</v>
      </c>
      <c r="F4068">
        <f t="shared" si="127"/>
        <v>42.138888888888886</v>
      </c>
    </row>
    <row r="4069" spans="1:6">
      <c r="A4069">
        <v>0</v>
      </c>
      <c r="B4069">
        <v>4</v>
      </c>
      <c r="C4069">
        <v>153.4</v>
      </c>
      <c r="D4069">
        <f t="shared" si="126"/>
        <v>20335</v>
      </c>
      <c r="F4069">
        <f t="shared" si="127"/>
        <v>42.611111111111114</v>
      </c>
    </row>
    <row r="4070" spans="1:6">
      <c r="A4070">
        <v>0</v>
      </c>
      <c r="B4070">
        <v>4</v>
      </c>
      <c r="C4070">
        <v>155.30000000000001</v>
      </c>
      <c r="D4070">
        <f t="shared" si="126"/>
        <v>20340</v>
      </c>
      <c r="F4070">
        <f t="shared" si="127"/>
        <v>43.138888888888893</v>
      </c>
    </row>
    <row r="4071" spans="1:6">
      <c r="A4071">
        <v>0</v>
      </c>
      <c r="B4071">
        <v>4</v>
      </c>
      <c r="C4071">
        <v>156.69999999999999</v>
      </c>
      <c r="D4071">
        <f t="shared" si="126"/>
        <v>20345</v>
      </c>
      <c r="F4071">
        <f t="shared" si="127"/>
        <v>43.527777777777771</v>
      </c>
    </row>
    <row r="4072" spans="1:6">
      <c r="A4072">
        <v>0</v>
      </c>
      <c r="B4072">
        <v>4</v>
      </c>
      <c r="C4072">
        <v>157.19999999999999</v>
      </c>
      <c r="D4072">
        <f t="shared" si="126"/>
        <v>20350</v>
      </c>
      <c r="F4072">
        <f t="shared" si="127"/>
        <v>43.666666666666664</v>
      </c>
    </row>
    <row r="4073" spans="1:6">
      <c r="A4073">
        <v>0</v>
      </c>
      <c r="B4073">
        <v>4</v>
      </c>
      <c r="C4073">
        <v>157.69999999999999</v>
      </c>
      <c r="D4073">
        <f t="shared" si="126"/>
        <v>20355</v>
      </c>
      <c r="F4073">
        <f t="shared" si="127"/>
        <v>43.80555555555555</v>
      </c>
    </row>
    <row r="4074" spans="1:6">
      <c r="A4074">
        <v>0</v>
      </c>
      <c r="B4074">
        <v>4</v>
      </c>
      <c r="C4074">
        <v>157.5</v>
      </c>
      <c r="D4074">
        <f t="shared" si="126"/>
        <v>20360</v>
      </c>
      <c r="F4074">
        <f t="shared" si="127"/>
        <v>43.75</v>
      </c>
    </row>
    <row r="4075" spans="1:6">
      <c r="A4075">
        <v>0</v>
      </c>
      <c r="B4075">
        <v>4</v>
      </c>
      <c r="C4075">
        <v>157.1</v>
      </c>
      <c r="D4075">
        <f t="shared" si="126"/>
        <v>20365</v>
      </c>
      <c r="F4075">
        <f t="shared" si="127"/>
        <v>43.638888888888886</v>
      </c>
    </row>
    <row r="4076" spans="1:6">
      <c r="A4076">
        <v>0</v>
      </c>
      <c r="B4076">
        <v>4</v>
      </c>
      <c r="C4076">
        <v>156.6</v>
      </c>
      <c r="D4076">
        <f t="shared" si="126"/>
        <v>20370</v>
      </c>
      <c r="F4076">
        <f t="shared" si="127"/>
        <v>43.5</v>
      </c>
    </row>
    <row r="4077" spans="1:6">
      <c r="A4077">
        <v>0</v>
      </c>
      <c r="B4077">
        <v>4</v>
      </c>
      <c r="C4077">
        <v>156.9</v>
      </c>
      <c r="D4077">
        <f t="shared" si="126"/>
        <v>20375</v>
      </c>
      <c r="F4077">
        <f t="shared" si="127"/>
        <v>43.583333333333336</v>
      </c>
    </row>
    <row r="4078" spans="1:6">
      <c r="A4078">
        <v>0</v>
      </c>
      <c r="B4078">
        <v>4</v>
      </c>
      <c r="C4078">
        <v>156.4</v>
      </c>
      <c r="D4078">
        <f t="shared" si="126"/>
        <v>20380</v>
      </c>
      <c r="F4078">
        <f t="shared" si="127"/>
        <v>43.444444444444443</v>
      </c>
    </row>
    <row r="4079" spans="1:6">
      <c r="A4079">
        <v>0</v>
      </c>
      <c r="B4079">
        <v>4</v>
      </c>
      <c r="C4079">
        <v>156.6</v>
      </c>
      <c r="D4079">
        <f t="shared" si="126"/>
        <v>20385</v>
      </c>
      <c r="F4079">
        <f t="shared" si="127"/>
        <v>43.5</v>
      </c>
    </row>
    <row r="4080" spans="1:6">
      <c r="A4080">
        <v>0</v>
      </c>
      <c r="B4080">
        <v>4</v>
      </c>
      <c r="C4080">
        <v>157</v>
      </c>
      <c r="D4080">
        <f t="shared" si="126"/>
        <v>20390</v>
      </c>
      <c r="F4080">
        <f t="shared" si="127"/>
        <v>43.611111111111107</v>
      </c>
    </row>
    <row r="4081" spans="1:6">
      <c r="A4081">
        <v>0</v>
      </c>
      <c r="B4081">
        <v>4</v>
      </c>
      <c r="C4081">
        <v>157.69999999999999</v>
      </c>
      <c r="D4081">
        <f t="shared" si="126"/>
        <v>20395</v>
      </c>
      <c r="F4081">
        <f t="shared" si="127"/>
        <v>43.80555555555555</v>
      </c>
    </row>
    <row r="4082" spans="1:6">
      <c r="A4082">
        <v>0</v>
      </c>
      <c r="B4082">
        <v>4</v>
      </c>
      <c r="C4082">
        <v>158.1</v>
      </c>
      <c r="D4082">
        <f t="shared" si="126"/>
        <v>20400</v>
      </c>
      <c r="F4082">
        <f t="shared" si="127"/>
        <v>43.916666666666664</v>
      </c>
    </row>
    <row r="4083" spans="1:6">
      <c r="A4083">
        <v>0</v>
      </c>
      <c r="B4083">
        <v>4</v>
      </c>
      <c r="C4083">
        <v>158.5</v>
      </c>
      <c r="D4083">
        <f t="shared" si="126"/>
        <v>20405</v>
      </c>
      <c r="F4083">
        <f t="shared" si="127"/>
        <v>44.027777777777779</v>
      </c>
    </row>
    <row r="4084" spans="1:6">
      <c r="A4084">
        <v>0</v>
      </c>
      <c r="B4084">
        <v>4</v>
      </c>
      <c r="C4084">
        <v>158.80000000000001</v>
      </c>
      <c r="D4084">
        <f t="shared" si="126"/>
        <v>20410</v>
      </c>
      <c r="F4084">
        <f t="shared" si="127"/>
        <v>44.111111111111114</v>
      </c>
    </row>
    <row r="4085" spans="1:6">
      <c r="A4085">
        <v>0</v>
      </c>
      <c r="B4085">
        <v>4</v>
      </c>
      <c r="C4085">
        <v>159.30000000000001</v>
      </c>
      <c r="D4085">
        <f t="shared" si="126"/>
        <v>20415</v>
      </c>
      <c r="F4085">
        <f t="shared" si="127"/>
        <v>44.25</v>
      </c>
    </row>
    <row r="4086" spans="1:6">
      <c r="A4086">
        <v>0</v>
      </c>
      <c r="B4086">
        <v>4</v>
      </c>
      <c r="C4086">
        <v>159.80000000000001</v>
      </c>
      <c r="D4086">
        <f t="shared" si="126"/>
        <v>20420</v>
      </c>
      <c r="F4086">
        <f t="shared" si="127"/>
        <v>44.388888888888893</v>
      </c>
    </row>
    <row r="4087" spans="1:6">
      <c r="A4087">
        <v>0</v>
      </c>
      <c r="B4087">
        <v>4</v>
      </c>
      <c r="C4087">
        <v>160.19999999999999</v>
      </c>
      <c r="D4087">
        <f t="shared" si="126"/>
        <v>20425</v>
      </c>
      <c r="F4087">
        <f t="shared" si="127"/>
        <v>44.499999999999993</v>
      </c>
    </row>
    <row r="4088" spans="1:6">
      <c r="A4088">
        <v>0</v>
      </c>
      <c r="B4088">
        <v>4</v>
      </c>
      <c r="C4088">
        <v>160.4</v>
      </c>
      <c r="D4088">
        <f t="shared" si="126"/>
        <v>20430</v>
      </c>
      <c r="F4088">
        <f t="shared" si="127"/>
        <v>44.555555555555557</v>
      </c>
    </row>
    <row r="4089" spans="1:6">
      <c r="A4089">
        <v>0</v>
      </c>
      <c r="B4089">
        <v>4</v>
      </c>
      <c r="C4089">
        <v>160.6</v>
      </c>
      <c r="D4089">
        <f t="shared" si="126"/>
        <v>20435</v>
      </c>
      <c r="F4089">
        <f t="shared" si="127"/>
        <v>44.611111111111107</v>
      </c>
    </row>
    <row r="4090" spans="1:6">
      <c r="A4090">
        <v>0</v>
      </c>
      <c r="B4090">
        <v>4</v>
      </c>
      <c r="C4090">
        <v>160.69999999999999</v>
      </c>
      <c r="D4090">
        <f t="shared" si="126"/>
        <v>20440</v>
      </c>
      <c r="F4090">
        <f t="shared" si="127"/>
        <v>44.638888888888886</v>
      </c>
    </row>
    <row r="4091" spans="1:6">
      <c r="A4091">
        <v>0</v>
      </c>
      <c r="B4091">
        <v>4</v>
      </c>
      <c r="C4091">
        <v>161.69999999999999</v>
      </c>
      <c r="D4091">
        <f t="shared" si="126"/>
        <v>20445</v>
      </c>
      <c r="F4091">
        <f t="shared" si="127"/>
        <v>44.916666666666664</v>
      </c>
    </row>
    <row r="4092" spans="1:6">
      <c r="A4092">
        <v>0</v>
      </c>
      <c r="B4092">
        <v>4</v>
      </c>
      <c r="C4092">
        <v>162.30000000000001</v>
      </c>
      <c r="D4092">
        <f t="shared" si="126"/>
        <v>20450</v>
      </c>
      <c r="F4092">
        <f t="shared" si="127"/>
        <v>45.083333333333336</v>
      </c>
    </row>
    <row r="4093" spans="1:6">
      <c r="A4093">
        <v>0</v>
      </c>
      <c r="B4093">
        <v>4</v>
      </c>
      <c r="C4093">
        <v>163.1</v>
      </c>
      <c r="D4093">
        <f t="shared" si="126"/>
        <v>20455</v>
      </c>
      <c r="F4093">
        <f t="shared" si="127"/>
        <v>45.30555555555555</v>
      </c>
    </row>
    <row r="4094" spans="1:6">
      <c r="A4094">
        <v>0</v>
      </c>
      <c r="B4094">
        <v>4</v>
      </c>
      <c r="C4094">
        <v>164</v>
      </c>
      <c r="D4094">
        <f t="shared" si="126"/>
        <v>20460</v>
      </c>
      <c r="F4094">
        <f t="shared" si="127"/>
        <v>45.555555555555557</v>
      </c>
    </row>
    <row r="4095" spans="1:6">
      <c r="A4095">
        <v>0</v>
      </c>
      <c r="B4095">
        <v>4</v>
      </c>
      <c r="C4095">
        <v>164.8</v>
      </c>
      <c r="D4095">
        <f t="shared" si="126"/>
        <v>20465</v>
      </c>
      <c r="F4095">
        <f t="shared" si="127"/>
        <v>45.777777777777779</v>
      </c>
    </row>
    <row r="4096" spans="1:6">
      <c r="A4096">
        <v>0</v>
      </c>
      <c r="B4096">
        <v>4</v>
      </c>
      <c r="C4096">
        <v>165.6</v>
      </c>
      <c r="D4096">
        <f t="shared" si="126"/>
        <v>20470</v>
      </c>
      <c r="F4096">
        <f t="shared" si="127"/>
        <v>46</v>
      </c>
    </row>
    <row r="4097" spans="1:6">
      <c r="A4097">
        <v>0</v>
      </c>
      <c r="B4097">
        <v>4</v>
      </c>
      <c r="C4097">
        <v>167.4</v>
      </c>
      <c r="D4097">
        <f t="shared" si="126"/>
        <v>20475</v>
      </c>
      <c r="F4097">
        <f t="shared" si="127"/>
        <v>46.5</v>
      </c>
    </row>
    <row r="4098" spans="1:6">
      <c r="A4098">
        <v>0</v>
      </c>
      <c r="B4098">
        <v>4</v>
      </c>
      <c r="C4098">
        <v>167.1</v>
      </c>
      <c r="D4098">
        <f t="shared" si="126"/>
        <v>20480</v>
      </c>
      <c r="F4098">
        <f t="shared" si="127"/>
        <v>46.416666666666664</v>
      </c>
    </row>
    <row r="4099" spans="1:6">
      <c r="A4099">
        <v>0</v>
      </c>
      <c r="B4099">
        <v>4</v>
      </c>
      <c r="C4099">
        <v>167.3</v>
      </c>
      <c r="D4099">
        <f t="shared" ref="D4099:D4162" si="128">(ROW()-2)*5</f>
        <v>20485</v>
      </c>
      <c r="F4099">
        <f t="shared" ref="F4099:F4162" si="129">C4099/3.6</f>
        <v>46.472222222222221</v>
      </c>
    </row>
    <row r="4100" spans="1:6">
      <c r="A4100">
        <v>0</v>
      </c>
      <c r="B4100">
        <v>4</v>
      </c>
      <c r="C4100">
        <v>167.7</v>
      </c>
      <c r="D4100">
        <f t="shared" si="128"/>
        <v>20490</v>
      </c>
      <c r="F4100">
        <f t="shared" si="129"/>
        <v>46.583333333333329</v>
      </c>
    </row>
    <row r="4101" spans="1:6">
      <c r="A4101">
        <v>0</v>
      </c>
      <c r="B4101">
        <v>4</v>
      </c>
      <c r="C4101">
        <v>167.3</v>
      </c>
      <c r="D4101">
        <f t="shared" si="128"/>
        <v>20495</v>
      </c>
      <c r="F4101">
        <f t="shared" si="129"/>
        <v>46.472222222222221</v>
      </c>
    </row>
    <row r="4102" spans="1:6">
      <c r="A4102">
        <v>0</v>
      </c>
      <c r="B4102">
        <v>4</v>
      </c>
      <c r="C4102">
        <v>167</v>
      </c>
      <c r="D4102">
        <f t="shared" si="128"/>
        <v>20500</v>
      </c>
      <c r="F4102">
        <f t="shared" si="129"/>
        <v>46.388888888888886</v>
      </c>
    </row>
    <row r="4103" spans="1:6">
      <c r="A4103">
        <v>0</v>
      </c>
      <c r="B4103">
        <v>4</v>
      </c>
      <c r="C4103">
        <v>167.6</v>
      </c>
      <c r="D4103">
        <f t="shared" si="128"/>
        <v>20505</v>
      </c>
      <c r="F4103">
        <f t="shared" si="129"/>
        <v>46.55555555555555</v>
      </c>
    </row>
    <row r="4104" spans="1:6">
      <c r="A4104">
        <v>0</v>
      </c>
      <c r="B4104">
        <v>4</v>
      </c>
      <c r="C4104">
        <v>167.1</v>
      </c>
      <c r="D4104">
        <f t="shared" si="128"/>
        <v>20510</v>
      </c>
      <c r="F4104">
        <f t="shared" si="129"/>
        <v>46.416666666666664</v>
      </c>
    </row>
    <row r="4105" spans="1:6">
      <c r="A4105">
        <v>0</v>
      </c>
      <c r="B4105">
        <v>4</v>
      </c>
      <c r="C4105">
        <v>167.8</v>
      </c>
      <c r="D4105">
        <f t="shared" si="128"/>
        <v>20515</v>
      </c>
      <c r="F4105">
        <f t="shared" si="129"/>
        <v>46.611111111111114</v>
      </c>
    </row>
    <row r="4106" spans="1:6">
      <c r="A4106">
        <v>0</v>
      </c>
      <c r="B4106">
        <v>4</v>
      </c>
      <c r="C4106">
        <v>168.2</v>
      </c>
      <c r="D4106">
        <f t="shared" si="128"/>
        <v>20520</v>
      </c>
      <c r="F4106">
        <f t="shared" si="129"/>
        <v>46.722222222222221</v>
      </c>
    </row>
    <row r="4107" spans="1:6">
      <c r="A4107">
        <v>0</v>
      </c>
      <c r="B4107">
        <v>4</v>
      </c>
      <c r="C4107">
        <v>168.4</v>
      </c>
      <c r="D4107">
        <f t="shared" si="128"/>
        <v>20525</v>
      </c>
      <c r="F4107">
        <f t="shared" si="129"/>
        <v>46.777777777777779</v>
      </c>
    </row>
    <row r="4108" spans="1:6">
      <c r="A4108">
        <v>0</v>
      </c>
      <c r="B4108">
        <v>4</v>
      </c>
      <c r="C4108">
        <v>168.9</v>
      </c>
      <c r="D4108">
        <f t="shared" si="128"/>
        <v>20530</v>
      </c>
      <c r="F4108">
        <f t="shared" si="129"/>
        <v>46.916666666666664</v>
      </c>
    </row>
    <row r="4109" spans="1:6">
      <c r="A4109">
        <v>0</v>
      </c>
      <c r="B4109">
        <v>4</v>
      </c>
      <c r="C4109">
        <v>168.9</v>
      </c>
      <c r="D4109">
        <f t="shared" si="128"/>
        <v>20535</v>
      </c>
      <c r="F4109">
        <f t="shared" si="129"/>
        <v>46.916666666666664</v>
      </c>
    </row>
    <row r="4110" spans="1:6">
      <c r="A4110">
        <v>0</v>
      </c>
      <c r="B4110">
        <v>4</v>
      </c>
      <c r="C4110">
        <v>168.5</v>
      </c>
      <c r="D4110">
        <f t="shared" si="128"/>
        <v>20540</v>
      </c>
      <c r="F4110">
        <f t="shared" si="129"/>
        <v>46.805555555555557</v>
      </c>
    </row>
    <row r="4111" spans="1:6">
      <c r="A4111">
        <v>0</v>
      </c>
      <c r="B4111">
        <v>4</v>
      </c>
      <c r="C4111">
        <v>168.3</v>
      </c>
      <c r="D4111">
        <f t="shared" si="128"/>
        <v>20545</v>
      </c>
      <c r="F4111">
        <f t="shared" si="129"/>
        <v>46.75</v>
      </c>
    </row>
    <row r="4112" spans="1:6">
      <c r="A4112">
        <v>0</v>
      </c>
      <c r="B4112">
        <v>4</v>
      </c>
      <c r="C4112">
        <v>168.3</v>
      </c>
      <c r="D4112">
        <f t="shared" si="128"/>
        <v>20550</v>
      </c>
      <c r="F4112">
        <f t="shared" si="129"/>
        <v>46.75</v>
      </c>
    </row>
    <row r="4113" spans="1:6">
      <c r="A4113">
        <v>0</v>
      </c>
      <c r="B4113">
        <v>4</v>
      </c>
      <c r="C4113">
        <v>168.2</v>
      </c>
      <c r="D4113">
        <f t="shared" si="128"/>
        <v>20555</v>
      </c>
      <c r="F4113">
        <f t="shared" si="129"/>
        <v>46.722222222222221</v>
      </c>
    </row>
    <row r="4114" spans="1:6">
      <c r="A4114">
        <v>0</v>
      </c>
      <c r="B4114">
        <v>4</v>
      </c>
      <c r="C4114">
        <v>168.1</v>
      </c>
      <c r="D4114">
        <f t="shared" si="128"/>
        <v>20560</v>
      </c>
      <c r="F4114">
        <f t="shared" si="129"/>
        <v>46.694444444444443</v>
      </c>
    </row>
    <row r="4115" spans="1:6">
      <c r="A4115">
        <v>0</v>
      </c>
      <c r="B4115">
        <v>4</v>
      </c>
      <c r="C4115">
        <v>167.6</v>
      </c>
      <c r="D4115">
        <f t="shared" si="128"/>
        <v>20565</v>
      </c>
      <c r="F4115">
        <f t="shared" si="129"/>
        <v>46.55555555555555</v>
      </c>
    </row>
    <row r="4116" spans="1:6">
      <c r="A4116">
        <v>0</v>
      </c>
      <c r="B4116">
        <v>4</v>
      </c>
      <c r="C4116">
        <v>167</v>
      </c>
      <c r="D4116">
        <f t="shared" si="128"/>
        <v>20570</v>
      </c>
      <c r="F4116">
        <f t="shared" si="129"/>
        <v>46.388888888888886</v>
      </c>
    </row>
    <row r="4117" spans="1:6">
      <c r="A4117">
        <v>0</v>
      </c>
      <c r="B4117">
        <v>4</v>
      </c>
      <c r="C4117">
        <v>165.8</v>
      </c>
      <c r="D4117">
        <f t="shared" si="128"/>
        <v>20575</v>
      </c>
      <c r="F4117">
        <f t="shared" si="129"/>
        <v>46.055555555555557</v>
      </c>
    </row>
    <row r="4118" spans="1:6">
      <c r="A4118">
        <v>0</v>
      </c>
      <c r="B4118">
        <v>4</v>
      </c>
      <c r="C4118">
        <v>165.6</v>
      </c>
      <c r="D4118">
        <f t="shared" si="128"/>
        <v>20580</v>
      </c>
      <c r="F4118">
        <f t="shared" si="129"/>
        <v>46</v>
      </c>
    </row>
    <row r="4119" spans="1:6">
      <c r="A4119">
        <v>0</v>
      </c>
      <c r="B4119">
        <v>4</v>
      </c>
      <c r="C4119">
        <v>166.4</v>
      </c>
      <c r="D4119">
        <f t="shared" si="128"/>
        <v>20585</v>
      </c>
      <c r="F4119">
        <f t="shared" si="129"/>
        <v>46.222222222222221</v>
      </c>
    </row>
    <row r="4120" spans="1:6">
      <c r="A4120">
        <v>0</v>
      </c>
      <c r="B4120">
        <v>4</v>
      </c>
      <c r="C4120">
        <v>166.9</v>
      </c>
      <c r="D4120">
        <f t="shared" si="128"/>
        <v>20590</v>
      </c>
      <c r="F4120">
        <f t="shared" si="129"/>
        <v>46.361111111111114</v>
      </c>
    </row>
    <row r="4121" spans="1:6">
      <c r="A4121">
        <v>0</v>
      </c>
      <c r="B4121">
        <v>4</v>
      </c>
      <c r="C4121">
        <v>166.8</v>
      </c>
      <c r="D4121">
        <f t="shared" si="128"/>
        <v>20595</v>
      </c>
      <c r="F4121">
        <f t="shared" si="129"/>
        <v>46.333333333333336</v>
      </c>
    </row>
    <row r="4122" spans="1:6">
      <c r="A4122">
        <v>0</v>
      </c>
      <c r="B4122">
        <v>4</v>
      </c>
      <c r="C4122">
        <v>166.3</v>
      </c>
      <c r="D4122">
        <f t="shared" si="128"/>
        <v>20600</v>
      </c>
      <c r="F4122">
        <f t="shared" si="129"/>
        <v>46.19444444444445</v>
      </c>
    </row>
    <row r="4123" spans="1:6">
      <c r="A4123">
        <v>0</v>
      </c>
      <c r="B4123">
        <v>4</v>
      </c>
      <c r="C4123">
        <v>165.3</v>
      </c>
      <c r="D4123">
        <f t="shared" si="128"/>
        <v>20605</v>
      </c>
      <c r="F4123">
        <f t="shared" si="129"/>
        <v>45.916666666666671</v>
      </c>
    </row>
    <row r="4124" spans="1:6">
      <c r="A4124">
        <v>0</v>
      </c>
      <c r="B4124">
        <v>4</v>
      </c>
      <c r="C4124">
        <v>164.4</v>
      </c>
      <c r="D4124">
        <f t="shared" si="128"/>
        <v>20610</v>
      </c>
      <c r="F4124">
        <f t="shared" si="129"/>
        <v>45.666666666666664</v>
      </c>
    </row>
    <row r="4125" spans="1:6">
      <c r="A4125">
        <v>0</v>
      </c>
      <c r="B4125">
        <v>4</v>
      </c>
      <c r="C4125">
        <v>164.7</v>
      </c>
      <c r="D4125">
        <f t="shared" si="128"/>
        <v>20615</v>
      </c>
      <c r="F4125">
        <f t="shared" si="129"/>
        <v>45.749999999999993</v>
      </c>
    </row>
    <row r="4126" spans="1:6">
      <c r="A4126">
        <v>0</v>
      </c>
      <c r="B4126">
        <v>4</v>
      </c>
      <c r="C4126">
        <v>164.4</v>
      </c>
      <c r="D4126">
        <f t="shared" si="128"/>
        <v>20620</v>
      </c>
      <c r="F4126">
        <f t="shared" si="129"/>
        <v>45.666666666666664</v>
      </c>
    </row>
    <row r="4127" spans="1:6">
      <c r="A4127">
        <v>0</v>
      </c>
      <c r="B4127">
        <v>4</v>
      </c>
      <c r="C4127">
        <v>164.1</v>
      </c>
      <c r="D4127">
        <f t="shared" si="128"/>
        <v>20625</v>
      </c>
      <c r="F4127">
        <f t="shared" si="129"/>
        <v>45.583333333333329</v>
      </c>
    </row>
    <row r="4128" spans="1:6">
      <c r="A4128">
        <v>0</v>
      </c>
      <c r="B4128">
        <v>4</v>
      </c>
      <c r="C4128">
        <v>164.9</v>
      </c>
      <c r="D4128">
        <f t="shared" si="128"/>
        <v>20630</v>
      </c>
      <c r="F4128">
        <f t="shared" si="129"/>
        <v>45.805555555555557</v>
      </c>
    </row>
    <row r="4129" spans="1:6">
      <c r="A4129">
        <v>0</v>
      </c>
      <c r="B4129">
        <v>4</v>
      </c>
      <c r="C4129">
        <v>164.9</v>
      </c>
      <c r="D4129">
        <f t="shared" si="128"/>
        <v>20635</v>
      </c>
      <c r="F4129">
        <f t="shared" si="129"/>
        <v>45.805555555555557</v>
      </c>
    </row>
    <row r="4130" spans="1:6">
      <c r="A4130">
        <v>0</v>
      </c>
      <c r="B4130">
        <v>4</v>
      </c>
      <c r="C4130">
        <v>164.6</v>
      </c>
      <c r="D4130">
        <f t="shared" si="128"/>
        <v>20640</v>
      </c>
      <c r="F4130">
        <f t="shared" si="129"/>
        <v>45.722222222222221</v>
      </c>
    </row>
    <row r="4131" spans="1:6">
      <c r="A4131">
        <v>0</v>
      </c>
      <c r="B4131">
        <v>4</v>
      </c>
      <c r="C4131">
        <v>164.5</v>
      </c>
      <c r="D4131">
        <f t="shared" si="128"/>
        <v>20645</v>
      </c>
      <c r="F4131">
        <f t="shared" si="129"/>
        <v>45.694444444444443</v>
      </c>
    </row>
    <row r="4132" spans="1:6">
      <c r="A4132">
        <v>0</v>
      </c>
      <c r="B4132">
        <v>4</v>
      </c>
      <c r="C4132">
        <v>164.6</v>
      </c>
      <c r="D4132">
        <f t="shared" si="128"/>
        <v>20650</v>
      </c>
      <c r="F4132">
        <f t="shared" si="129"/>
        <v>45.722222222222221</v>
      </c>
    </row>
    <row r="4133" spans="1:6">
      <c r="A4133">
        <v>0</v>
      </c>
      <c r="B4133">
        <v>4</v>
      </c>
      <c r="C4133">
        <v>164.4</v>
      </c>
      <c r="D4133">
        <f t="shared" si="128"/>
        <v>20655</v>
      </c>
      <c r="F4133">
        <f t="shared" si="129"/>
        <v>45.666666666666664</v>
      </c>
    </row>
    <row r="4134" spans="1:6">
      <c r="A4134">
        <v>0</v>
      </c>
      <c r="B4134">
        <v>4</v>
      </c>
      <c r="C4134">
        <v>164</v>
      </c>
      <c r="D4134">
        <f t="shared" si="128"/>
        <v>20660</v>
      </c>
      <c r="F4134">
        <f t="shared" si="129"/>
        <v>45.555555555555557</v>
      </c>
    </row>
    <row r="4135" spans="1:6">
      <c r="A4135">
        <v>0</v>
      </c>
      <c r="B4135">
        <v>4</v>
      </c>
      <c r="C4135">
        <v>164.1</v>
      </c>
      <c r="D4135">
        <f t="shared" si="128"/>
        <v>20665</v>
      </c>
      <c r="F4135">
        <f t="shared" si="129"/>
        <v>45.583333333333329</v>
      </c>
    </row>
    <row r="4136" spans="1:6">
      <c r="A4136">
        <v>0</v>
      </c>
      <c r="B4136">
        <v>4</v>
      </c>
      <c r="C4136">
        <v>163.6</v>
      </c>
      <c r="D4136">
        <f t="shared" si="128"/>
        <v>20670</v>
      </c>
      <c r="F4136">
        <f t="shared" si="129"/>
        <v>45.444444444444443</v>
      </c>
    </row>
    <row r="4137" spans="1:6">
      <c r="A4137">
        <v>0</v>
      </c>
      <c r="B4137">
        <v>4</v>
      </c>
      <c r="C4137">
        <v>163.80000000000001</v>
      </c>
      <c r="D4137">
        <f t="shared" si="128"/>
        <v>20675</v>
      </c>
      <c r="F4137">
        <f t="shared" si="129"/>
        <v>45.5</v>
      </c>
    </row>
    <row r="4138" spans="1:6">
      <c r="A4138">
        <v>0</v>
      </c>
      <c r="B4138">
        <v>4</v>
      </c>
      <c r="C4138">
        <v>164.1</v>
      </c>
      <c r="D4138">
        <f t="shared" si="128"/>
        <v>20680</v>
      </c>
      <c r="F4138">
        <f t="shared" si="129"/>
        <v>45.583333333333329</v>
      </c>
    </row>
    <row r="4139" spans="1:6">
      <c r="A4139">
        <v>0</v>
      </c>
      <c r="B4139">
        <v>4</v>
      </c>
      <c r="C4139">
        <v>163.69999999999999</v>
      </c>
      <c r="D4139">
        <f t="shared" si="128"/>
        <v>20685</v>
      </c>
      <c r="F4139">
        <f t="shared" si="129"/>
        <v>45.472222222222221</v>
      </c>
    </row>
    <row r="4140" spans="1:6">
      <c r="A4140">
        <v>0</v>
      </c>
      <c r="B4140">
        <v>4</v>
      </c>
      <c r="C4140">
        <v>163.4</v>
      </c>
      <c r="D4140">
        <f t="shared" si="128"/>
        <v>20690</v>
      </c>
      <c r="F4140">
        <f t="shared" si="129"/>
        <v>45.388888888888893</v>
      </c>
    </row>
    <row r="4141" spans="1:6">
      <c r="A4141">
        <v>0</v>
      </c>
      <c r="B4141">
        <v>4</v>
      </c>
      <c r="C4141">
        <v>163.80000000000001</v>
      </c>
      <c r="D4141">
        <f t="shared" si="128"/>
        <v>20695</v>
      </c>
      <c r="F4141">
        <f t="shared" si="129"/>
        <v>45.5</v>
      </c>
    </row>
    <row r="4142" spans="1:6">
      <c r="A4142">
        <v>0</v>
      </c>
      <c r="B4142">
        <v>4</v>
      </c>
      <c r="C4142">
        <v>163</v>
      </c>
      <c r="D4142">
        <f t="shared" si="128"/>
        <v>20700</v>
      </c>
      <c r="F4142">
        <f t="shared" si="129"/>
        <v>45.277777777777779</v>
      </c>
    </row>
    <row r="4143" spans="1:6">
      <c r="A4143">
        <v>0</v>
      </c>
      <c r="B4143">
        <v>4</v>
      </c>
      <c r="C4143">
        <v>162.80000000000001</v>
      </c>
      <c r="D4143">
        <f t="shared" si="128"/>
        <v>20705</v>
      </c>
      <c r="F4143">
        <f t="shared" si="129"/>
        <v>45.222222222222221</v>
      </c>
    </row>
    <row r="4144" spans="1:6">
      <c r="A4144">
        <v>0</v>
      </c>
      <c r="B4144">
        <v>4</v>
      </c>
      <c r="C4144">
        <v>162.9</v>
      </c>
      <c r="D4144">
        <f t="shared" si="128"/>
        <v>20710</v>
      </c>
      <c r="F4144">
        <f t="shared" si="129"/>
        <v>45.25</v>
      </c>
    </row>
    <row r="4145" spans="1:6">
      <c r="A4145">
        <v>0</v>
      </c>
      <c r="B4145">
        <v>4</v>
      </c>
      <c r="C4145">
        <v>162.30000000000001</v>
      </c>
      <c r="D4145">
        <f t="shared" si="128"/>
        <v>20715</v>
      </c>
      <c r="F4145">
        <f t="shared" si="129"/>
        <v>45.083333333333336</v>
      </c>
    </row>
    <row r="4146" spans="1:6">
      <c r="A4146">
        <v>0</v>
      </c>
      <c r="B4146">
        <v>4</v>
      </c>
      <c r="C4146">
        <v>162.5</v>
      </c>
      <c r="D4146">
        <f t="shared" si="128"/>
        <v>20720</v>
      </c>
      <c r="F4146">
        <f t="shared" si="129"/>
        <v>45.138888888888886</v>
      </c>
    </row>
    <row r="4147" spans="1:6">
      <c r="A4147">
        <v>0</v>
      </c>
      <c r="B4147">
        <v>4</v>
      </c>
      <c r="C4147">
        <v>162.4</v>
      </c>
      <c r="D4147">
        <f t="shared" si="128"/>
        <v>20725</v>
      </c>
      <c r="F4147">
        <f t="shared" si="129"/>
        <v>45.111111111111114</v>
      </c>
    </row>
    <row r="4148" spans="1:6">
      <c r="A4148">
        <v>0</v>
      </c>
      <c r="B4148">
        <v>4</v>
      </c>
      <c r="C4148">
        <v>162.4</v>
      </c>
      <c r="D4148">
        <f t="shared" si="128"/>
        <v>20730</v>
      </c>
      <c r="F4148">
        <f t="shared" si="129"/>
        <v>45.111111111111114</v>
      </c>
    </row>
    <row r="4149" spans="1:6">
      <c r="A4149">
        <v>0</v>
      </c>
      <c r="B4149">
        <v>4</v>
      </c>
      <c r="C4149">
        <v>162.6</v>
      </c>
      <c r="D4149">
        <f t="shared" si="128"/>
        <v>20735</v>
      </c>
      <c r="F4149">
        <f t="shared" si="129"/>
        <v>45.166666666666664</v>
      </c>
    </row>
    <row r="4150" spans="1:6">
      <c r="A4150">
        <v>0</v>
      </c>
      <c r="B4150">
        <v>4</v>
      </c>
      <c r="C4150">
        <v>163.4</v>
      </c>
      <c r="D4150">
        <f t="shared" si="128"/>
        <v>20740</v>
      </c>
      <c r="F4150">
        <f t="shared" si="129"/>
        <v>45.388888888888893</v>
      </c>
    </row>
    <row r="4151" spans="1:6">
      <c r="A4151">
        <v>0</v>
      </c>
      <c r="B4151">
        <v>4</v>
      </c>
      <c r="C4151">
        <v>163.9</v>
      </c>
      <c r="D4151">
        <f t="shared" si="128"/>
        <v>20745</v>
      </c>
      <c r="F4151">
        <f t="shared" si="129"/>
        <v>45.527777777777779</v>
      </c>
    </row>
    <row r="4152" spans="1:6">
      <c r="A4152">
        <v>0</v>
      </c>
      <c r="B4152">
        <v>4</v>
      </c>
      <c r="C4152">
        <v>163.69999999999999</v>
      </c>
      <c r="D4152">
        <f t="shared" si="128"/>
        <v>20750</v>
      </c>
      <c r="F4152">
        <f t="shared" si="129"/>
        <v>45.472222222222221</v>
      </c>
    </row>
    <row r="4153" spans="1:6">
      <c r="A4153">
        <v>0</v>
      </c>
      <c r="B4153">
        <v>4</v>
      </c>
      <c r="C4153">
        <v>163.9</v>
      </c>
      <c r="D4153">
        <f t="shared" si="128"/>
        <v>20755</v>
      </c>
      <c r="F4153">
        <f t="shared" si="129"/>
        <v>45.527777777777779</v>
      </c>
    </row>
    <row r="4154" spans="1:6">
      <c r="A4154">
        <v>0</v>
      </c>
      <c r="B4154">
        <v>4</v>
      </c>
      <c r="C4154">
        <v>164.1</v>
      </c>
      <c r="D4154">
        <f t="shared" si="128"/>
        <v>20760</v>
      </c>
      <c r="F4154">
        <f t="shared" si="129"/>
        <v>45.583333333333329</v>
      </c>
    </row>
    <row r="4155" spans="1:6">
      <c r="A4155">
        <v>3.6</v>
      </c>
      <c r="B4155">
        <v>4</v>
      </c>
      <c r="C4155">
        <v>162.4</v>
      </c>
      <c r="D4155">
        <f t="shared" si="128"/>
        <v>20765</v>
      </c>
      <c r="F4155">
        <f t="shared" si="129"/>
        <v>45.111111111111114</v>
      </c>
    </row>
    <row r="4156" spans="1:6">
      <c r="A4156">
        <v>16</v>
      </c>
      <c r="B4156">
        <v>4</v>
      </c>
      <c r="C4156">
        <v>160.6</v>
      </c>
      <c r="D4156">
        <f t="shared" si="128"/>
        <v>20770</v>
      </c>
      <c r="F4156">
        <f t="shared" si="129"/>
        <v>44.611111111111107</v>
      </c>
    </row>
    <row r="4157" spans="1:6">
      <c r="A4157">
        <v>17.8</v>
      </c>
      <c r="B4157">
        <v>4</v>
      </c>
      <c r="C4157">
        <v>157.80000000000001</v>
      </c>
      <c r="D4157">
        <f t="shared" si="128"/>
        <v>20775</v>
      </c>
      <c r="F4157">
        <f t="shared" si="129"/>
        <v>43.833333333333336</v>
      </c>
    </row>
    <row r="4158" spans="1:6">
      <c r="A4158">
        <v>10.7</v>
      </c>
      <c r="B4158">
        <v>4</v>
      </c>
      <c r="C4158">
        <v>156.4</v>
      </c>
      <c r="D4158">
        <f t="shared" si="128"/>
        <v>20780</v>
      </c>
      <c r="F4158">
        <f t="shared" si="129"/>
        <v>43.444444444444443</v>
      </c>
    </row>
    <row r="4159" spans="1:6">
      <c r="A4159">
        <v>8.9</v>
      </c>
      <c r="B4159">
        <v>3</v>
      </c>
      <c r="C4159">
        <v>154.19999999999999</v>
      </c>
      <c r="D4159">
        <f t="shared" si="128"/>
        <v>20785</v>
      </c>
      <c r="F4159">
        <f t="shared" si="129"/>
        <v>42.833333333333329</v>
      </c>
    </row>
    <row r="4160" spans="1:6">
      <c r="A4160">
        <v>8.9</v>
      </c>
      <c r="B4160">
        <v>3</v>
      </c>
      <c r="C4160">
        <v>152.69999999999999</v>
      </c>
      <c r="D4160">
        <f t="shared" si="128"/>
        <v>20790</v>
      </c>
      <c r="F4160">
        <f t="shared" si="129"/>
        <v>42.416666666666664</v>
      </c>
    </row>
    <row r="4161" spans="1:6">
      <c r="A4161">
        <v>8.9</v>
      </c>
      <c r="B4161">
        <v>3</v>
      </c>
      <c r="C4161">
        <v>150.4</v>
      </c>
      <c r="D4161">
        <f t="shared" si="128"/>
        <v>20795</v>
      </c>
      <c r="F4161">
        <f t="shared" si="129"/>
        <v>41.777777777777779</v>
      </c>
    </row>
    <row r="4162" spans="1:6">
      <c r="A4162">
        <v>12.5</v>
      </c>
      <c r="B4162">
        <v>3</v>
      </c>
      <c r="C4162">
        <v>148.19999999999999</v>
      </c>
      <c r="D4162">
        <f t="shared" si="128"/>
        <v>20800</v>
      </c>
      <c r="F4162">
        <f t="shared" si="129"/>
        <v>41.166666666666664</v>
      </c>
    </row>
    <row r="4163" spans="1:6">
      <c r="A4163">
        <v>14.3</v>
      </c>
      <c r="B4163">
        <v>3</v>
      </c>
      <c r="C4163">
        <v>146.80000000000001</v>
      </c>
      <c r="D4163">
        <f t="shared" ref="D4163:D4226" si="130">(ROW()-2)*5</f>
        <v>20805</v>
      </c>
      <c r="F4163">
        <f t="shared" ref="F4163:F4226" si="131">C4163/3.6</f>
        <v>40.777777777777779</v>
      </c>
    </row>
    <row r="4164" spans="1:6">
      <c r="A4164">
        <v>10.7</v>
      </c>
      <c r="B4164">
        <v>3</v>
      </c>
      <c r="C4164">
        <v>145</v>
      </c>
      <c r="D4164">
        <f t="shared" si="130"/>
        <v>20810</v>
      </c>
      <c r="F4164">
        <f t="shared" si="131"/>
        <v>40.277777777777779</v>
      </c>
    </row>
    <row r="4165" spans="1:6">
      <c r="A4165">
        <v>8.9</v>
      </c>
      <c r="B4165">
        <v>3</v>
      </c>
      <c r="C4165">
        <v>142.69999999999999</v>
      </c>
      <c r="D4165">
        <f t="shared" si="130"/>
        <v>20815</v>
      </c>
      <c r="F4165">
        <f t="shared" si="131"/>
        <v>39.638888888888886</v>
      </c>
    </row>
    <row r="4166" spans="1:6">
      <c r="A4166">
        <v>7.1</v>
      </c>
      <c r="B4166">
        <v>3</v>
      </c>
      <c r="C4166">
        <v>141.4</v>
      </c>
      <c r="D4166">
        <f t="shared" si="130"/>
        <v>20820</v>
      </c>
      <c r="F4166">
        <f t="shared" si="131"/>
        <v>39.277777777777779</v>
      </c>
    </row>
    <row r="4167" spans="1:6">
      <c r="A4167">
        <v>7.1</v>
      </c>
      <c r="B4167">
        <v>3</v>
      </c>
      <c r="C4167">
        <v>139.6</v>
      </c>
      <c r="D4167">
        <f t="shared" si="130"/>
        <v>20825</v>
      </c>
      <c r="F4167">
        <f t="shared" si="131"/>
        <v>38.777777777777779</v>
      </c>
    </row>
    <row r="4168" spans="1:6">
      <c r="A4168">
        <v>8.9</v>
      </c>
      <c r="B4168">
        <v>3</v>
      </c>
      <c r="C4168">
        <v>137.5</v>
      </c>
      <c r="D4168">
        <f t="shared" si="130"/>
        <v>20830</v>
      </c>
      <c r="F4168">
        <f t="shared" si="131"/>
        <v>38.194444444444443</v>
      </c>
    </row>
    <row r="4169" spans="1:6">
      <c r="A4169">
        <v>16</v>
      </c>
      <c r="B4169">
        <v>3</v>
      </c>
      <c r="C4169">
        <v>135.80000000000001</v>
      </c>
      <c r="D4169">
        <f t="shared" si="130"/>
        <v>20835</v>
      </c>
      <c r="F4169">
        <f t="shared" si="131"/>
        <v>37.722222222222221</v>
      </c>
    </row>
    <row r="4170" spans="1:6">
      <c r="A4170">
        <v>16</v>
      </c>
      <c r="B4170">
        <v>3</v>
      </c>
      <c r="C4170">
        <v>132.69999999999999</v>
      </c>
      <c r="D4170">
        <f t="shared" si="130"/>
        <v>20840</v>
      </c>
      <c r="F4170">
        <f t="shared" si="131"/>
        <v>36.861111111111107</v>
      </c>
    </row>
    <row r="4171" spans="1:6">
      <c r="A4171">
        <v>16</v>
      </c>
      <c r="B4171">
        <v>3</v>
      </c>
      <c r="C4171">
        <v>130.80000000000001</v>
      </c>
      <c r="D4171">
        <f t="shared" si="130"/>
        <v>20845</v>
      </c>
      <c r="F4171">
        <f t="shared" si="131"/>
        <v>36.333333333333336</v>
      </c>
    </row>
    <row r="4172" spans="1:6">
      <c r="A4172">
        <v>12.5</v>
      </c>
      <c r="B4172">
        <v>3</v>
      </c>
      <c r="C4172">
        <v>128.6</v>
      </c>
      <c r="D4172">
        <f t="shared" si="130"/>
        <v>20850</v>
      </c>
      <c r="F4172">
        <f t="shared" si="131"/>
        <v>35.722222222222221</v>
      </c>
    </row>
    <row r="4173" spans="1:6">
      <c r="A4173">
        <v>12.5</v>
      </c>
      <c r="B4173">
        <v>3</v>
      </c>
      <c r="C4173">
        <v>126.4</v>
      </c>
      <c r="D4173">
        <f t="shared" si="130"/>
        <v>20855</v>
      </c>
      <c r="F4173">
        <f t="shared" si="131"/>
        <v>35.111111111111114</v>
      </c>
    </row>
    <row r="4174" spans="1:6">
      <c r="A4174">
        <v>8.9</v>
      </c>
      <c r="B4174">
        <v>3</v>
      </c>
      <c r="C4174">
        <v>124.4</v>
      </c>
      <c r="D4174">
        <f t="shared" si="130"/>
        <v>20860</v>
      </c>
      <c r="F4174">
        <f t="shared" si="131"/>
        <v>34.555555555555557</v>
      </c>
    </row>
    <row r="4175" spans="1:6">
      <c r="A4175">
        <v>8.9</v>
      </c>
      <c r="B4175">
        <v>3</v>
      </c>
      <c r="C4175">
        <v>122.3</v>
      </c>
      <c r="D4175">
        <f t="shared" si="130"/>
        <v>20865</v>
      </c>
      <c r="F4175">
        <f t="shared" si="131"/>
        <v>33.972222222222221</v>
      </c>
    </row>
    <row r="4176" spans="1:6">
      <c r="A4176">
        <v>5.3</v>
      </c>
      <c r="B4176">
        <v>3</v>
      </c>
      <c r="C4176">
        <v>120.1</v>
      </c>
      <c r="D4176">
        <f t="shared" si="130"/>
        <v>20870</v>
      </c>
      <c r="F4176">
        <f t="shared" si="131"/>
        <v>33.361111111111107</v>
      </c>
    </row>
    <row r="4177" spans="1:6">
      <c r="A4177">
        <v>5.3</v>
      </c>
      <c r="B4177">
        <v>3</v>
      </c>
      <c r="C4177">
        <v>118.6</v>
      </c>
      <c r="D4177">
        <f t="shared" si="130"/>
        <v>20875</v>
      </c>
      <c r="F4177">
        <f t="shared" si="131"/>
        <v>32.944444444444443</v>
      </c>
    </row>
    <row r="4178" spans="1:6">
      <c r="A4178">
        <v>8.9</v>
      </c>
      <c r="B4178">
        <v>3</v>
      </c>
      <c r="C4178">
        <v>116.4</v>
      </c>
      <c r="D4178">
        <f t="shared" si="130"/>
        <v>20880</v>
      </c>
      <c r="F4178">
        <f t="shared" si="131"/>
        <v>32.333333333333336</v>
      </c>
    </row>
    <row r="4179" spans="1:6">
      <c r="A4179">
        <v>8.9</v>
      </c>
      <c r="B4179">
        <v>3</v>
      </c>
      <c r="C4179">
        <v>114.9</v>
      </c>
      <c r="D4179">
        <f t="shared" si="130"/>
        <v>20885</v>
      </c>
      <c r="F4179">
        <f t="shared" si="131"/>
        <v>31.916666666666668</v>
      </c>
    </row>
    <row r="4180" spans="1:6">
      <c r="A4180">
        <v>7.1</v>
      </c>
      <c r="B4180">
        <v>3</v>
      </c>
      <c r="C4180">
        <v>112.8</v>
      </c>
      <c r="D4180">
        <f t="shared" si="130"/>
        <v>20890</v>
      </c>
      <c r="F4180">
        <f t="shared" si="131"/>
        <v>31.333333333333332</v>
      </c>
    </row>
    <row r="4181" spans="1:6">
      <c r="A4181">
        <v>7.1</v>
      </c>
      <c r="B4181">
        <v>3</v>
      </c>
      <c r="C4181">
        <v>111.1</v>
      </c>
      <c r="D4181">
        <f t="shared" si="130"/>
        <v>20895</v>
      </c>
      <c r="F4181">
        <f t="shared" si="131"/>
        <v>30.861111111111107</v>
      </c>
    </row>
    <row r="4182" spans="1:6">
      <c r="A4182">
        <v>5.3</v>
      </c>
      <c r="B4182">
        <v>3</v>
      </c>
      <c r="C4182">
        <v>108.8</v>
      </c>
      <c r="D4182">
        <f t="shared" si="130"/>
        <v>20900</v>
      </c>
      <c r="F4182">
        <f t="shared" si="131"/>
        <v>30.222222222222221</v>
      </c>
    </row>
    <row r="4183" spans="1:6">
      <c r="A4183">
        <v>0</v>
      </c>
      <c r="B4183">
        <v>3</v>
      </c>
      <c r="C4183">
        <v>107.9</v>
      </c>
      <c r="D4183">
        <f t="shared" si="130"/>
        <v>20905</v>
      </c>
      <c r="F4183">
        <f t="shared" si="131"/>
        <v>29.972222222222221</v>
      </c>
    </row>
    <row r="4184" spans="1:6">
      <c r="A4184">
        <v>0</v>
      </c>
      <c r="B4184">
        <v>3</v>
      </c>
      <c r="C4184">
        <v>105.9</v>
      </c>
      <c r="D4184">
        <f t="shared" si="130"/>
        <v>20910</v>
      </c>
      <c r="F4184">
        <f t="shared" si="131"/>
        <v>29.416666666666668</v>
      </c>
    </row>
    <row r="4185" spans="1:6">
      <c r="A4185">
        <v>0</v>
      </c>
      <c r="B4185">
        <v>3</v>
      </c>
      <c r="C4185">
        <v>103.9</v>
      </c>
      <c r="D4185">
        <f t="shared" si="130"/>
        <v>20915</v>
      </c>
      <c r="F4185">
        <f t="shared" si="131"/>
        <v>28.861111111111111</v>
      </c>
    </row>
    <row r="4186" spans="1:6">
      <c r="A4186">
        <v>0</v>
      </c>
      <c r="B4186">
        <v>3</v>
      </c>
      <c r="C4186">
        <v>102.8</v>
      </c>
      <c r="D4186">
        <f t="shared" si="130"/>
        <v>20920</v>
      </c>
      <c r="F4186">
        <f t="shared" si="131"/>
        <v>28.555555555555554</v>
      </c>
    </row>
    <row r="4187" spans="1:6">
      <c r="A4187">
        <v>0</v>
      </c>
      <c r="B4187">
        <v>3</v>
      </c>
      <c r="C4187">
        <v>102</v>
      </c>
      <c r="D4187">
        <f t="shared" si="130"/>
        <v>20925</v>
      </c>
      <c r="F4187">
        <f t="shared" si="131"/>
        <v>28.333333333333332</v>
      </c>
    </row>
    <row r="4188" spans="1:6">
      <c r="A4188">
        <v>0</v>
      </c>
      <c r="B4188">
        <v>3</v>
      </c>
      <c r="C4188">
        <v>102.4</v>
      </c>
      <c r="D4188">
        <f t="shared" si="130"/>
        <v>20930</v>
      </c>
      <c r="F4188">
        <f t="shared" si="131"/>
        <v>28.444444444444446</v>
      </c>
    </row>
    <row r="4189" spans="1:6">
      <c r="A4189">
        <v>0</v>
      </c>
      <c r="B4189">
        <v>3</v>
      </c>
      <c r="C4189">
        <v>102.9</v>
      </c>
      <c r="D4189">
        <f t="shared" si="130"/>
        <v>20935</v>
      </c>
      <c r="F4189">
        <f t="shared" si="131"/>
        <v>28.583333333333336</v>
      </c>
    </row>
    <row r="4190" spans="1:6">
      <c r="A4190">
        <v>0</v>
      </c>
      <c r="B4190">
        <v>3</v>
      </c>
      <c r="C4190">
        <v>104.4</v>
      </c>
      <c r="D4190">
        <f t="shared" si="130"/>
        <v>20940</v>
      </c>
      <c r="F4190">
        <f t="shared" si="131"/>
        <v>29</v>
      </c>
    </row>
    <row r="4191" spans="1:6">
      <c r="A4191">
        <v>0</v>
      </c>
      <c r="B4191">
        <v>3</v>
      </c>
      <c r="C4191">
        <v>105.4</v>
      </c>
      <c r="D4191">
        <f t="shared" si="130"/>
        <v>20945</v>
      </c>
      <c r="F4191">
        <f t="shared" si="131"/>
        <v>29.277777777777779</v>
      </c>
    </row>
    <row r="4192" spans="1:6">
      <c r="A4192">
        <v>0</v>
      </c>
      <c r="B4192">
        <v>3</v>
      </c>
      <c r="C4192">
        <v>107.1</v>
      </c>
      <c r="D4192">
        <f t="shared" si="130"/>
        <v>20950</v>
      </c>
      <c r="F4192">
        <f t="shared" si="131"/>
        <v>29.749999999999996</v>
      </c>
    </row>
    <row r="4193" spans="1:6">
      <c r="A4193">
        <v>0</v>
      </c>
      <c r="B4193">
        <v>3</v>
      </c>
      <c r="C4193">
        <v>109.6</v>
      </c>
      <c r="D4193">
        <f t="shared" si="130"/>
        <v>20955</v>
      </c>
      <c r="F4193">
        <f t="shared" si="131"/>
        <v>30.444444444444443</v>
      </c>
    </row>
    <row r="4194" spans="1:6">
      <c r="A4194">
        <v>0</v>
      </c>
      <c r="B4194">
        <v>3</v>
      </c>
      <c r="C4194">
        <v>112.1</v>
      </c>
      <c r="D4194">
        <f t="shared" si="130"/>
        <v>20960</v>
      </c>
      <c r="F4194">
        <f t="shared" si="131"/>
        <v>31.138888888888886</v>
      </c>
    </row>
    <row r="4195" spans="1:6">
      <c r="A4195">
        <v>0</v>
      </c>
      <c r="B4195">
        <v>3</v>
      </c>
      <c r="C4195">
        <v>114.9</v>
      </c>
      <c r="D4195">
        <f t="shared" si="130"/>
        <v>20965</v>
      </c>
      <c r="F4195">
        <f t="shared" si="131"/>
        <v>31.916666666666668</v>
      </c>
    </row>
    <row r="4196" spans="1:6">
      <c r="A4196">
        <v>0</v>
      </c>
      <c r="B4196">
        <v>3</v>
      </c>
      <c r="C4196">
        <v>117.6</v>
      </c>
      <c r="D4196">
        <f t="shared" si="130"/>
        <v>20970</v>
      </c>
      <c r="F4196">
        <f t="shared" si="131"/>
        <v>32.666666666666664</v>
      </c>
    </row>
    <row r="4197" spans="1:6">
      <c r="A4197">
        <v>0</v>
      </c>
      <c r="B4197">
        <v>3</v>
      </c>
      <c r="C4197">
        <v>119.5</v>
      </c>
      <c r="D4197">
        <f t="shared" si="130"/>
        <v>20975</v>
      </c>
      <c r="F4197">
        <f t="shared" si="131"/>
        <v>33.194444444444443</v>
      </c>
    </row>
    <row r="4198" spans="1:6">
      <c r="A4198">
        <v>0</v>
      </c>
      <c r="B4198">
        <v>3</v>
      </c>
      <c r="C4198">
        <v>121.9</v>
      </c>
      <c r="D4198">
        <f t="shared" si="130"/>
        <v>20980</v>
      </c>
      <c r="F4198">
        <f t="shared" si="131"/>
        <v>33.861111111111114</v>
      </c>
    </row>
    <row r="4199" spans="1:6">
      <c r="A4199">
        <v>0</v>
      </c>
      <c r="B4199">
        <v>3</v>
      </c>
      <c r="C4199">
        <v>124</v>
      </c>
      <c r="D4199">
        <f t="shared" si="130"/>
        <v>20985</v>
      </c>
      <c r="F4199">
        <f t="shared" si="131"/>
        <v>34.444444444444443</v>
      </c>
    </row>
    <row r="4200" spans="1:6">
      <c r="A4200">
        <v>0</v>
      </c>
      <c r="B4200">
        <v>3</v>
      </c>
      <c r="C4200">
        <v>126.3</v>
      </c>
      <c r="D4200">
        <f t="shared" si="130"/>
        <v>20990</v>
      </c>
      <c r="F4200">
        <f t="shared" si="131"/>
        <v>35.083333333333329</v>
      </c>
    </row>
    <row r="4201" spans="1:6">
      <c r="A4201">
        <v>0</v>
      </c>
      <c r="B4201">
        <v>3</v>
      </c>
      <c r="C4201">
        <v>128.4</v>
      </c>
      <c r="D4201">
        <f t="shared" si="130"/>
        <v>20995</v>
      </c>
      <c r="F4201">
        <f t="shared" si="131"/>
        <v>35.666666666666664</v>
      </c>
    </row>
    <row r="4202" spans="1:6">
      <c r="A4202">
        <v>0</v>
      </c>
      <c r="B4202">
        <v>3</v>
      </c>
      <c r="C4202">
        <v>131.6</v>
      </c>
      <c r="D4202">
        <f t="shared" si="130"/>
        <v>21000</v>
      </c>
      <c r="F4202">
        <f t="shared" si="131"/>
        <v>36.55555555555555</v>
      </c>
    </row>
    <row r="4203" spans="1:6">
      <c r="A4203">
        <v>0</v>
      </c>
      <c r="B4203">
        <v>3</v>
      </c>
      <c r="C4203">
        <v>133.9</v>
      </c>
      <c r="D4203">
        <f t="shared" si="130"/>
        <v>21005</v>
      </c>
      <c r="F4203">
        <f t="shared" si="131"/>
        <v>37.194444444444443</v>
      </c>
    </row>
    <row r="4204" spans="1:6">
      <c r="A4204">
        <v>0</v>
      </c>
      <c r="B4204">
        <v>3</v>
      </c>
      <c r="C4204">
        <v>135.1</v>
      </c>
      <c r="D4204">
        <f t="shared" si="130"/>
        <v>21010</v>
      </c>
      <c r="F4204">
        <f t="shared" si="131"/>
        <v>37.527777777777779</v>
      </c>
    </row>
    <row r="4205" spans="1:6">
      <c r="A4205">
        <v>0</v>
      </c>
      <c r="B4205">
        <v>3</v>
      </c>
      <c r="C4205">
        <v>135.9</v>
      </c>
      <c r="D4205">
        <f t="shared" si="130"/>
        <v>21015</v>
      </c>
      <c r="F4205">
        <f t="shared" si="131"/>
        <v>37.75</v>
      </c>
    </row>
    <row r="4206" spans="1:6">
      <c r="A4206">
        <v>0</v>
      </c>
      <c r="B4206">
        <v>3</v>
      </c>
      <c r="C4206">
        <v>140.9</v>
      </c>
      <c r="D4206">
        <f t="shared" si="130"/>
        <v>21020</v>
      </c>
      <c r="F4206">
        <f t="shared" si="131"/>
        <v>39.138888888888893</v>
      </c>
    </row>
    <row r="4207" spans="1:6">
      <c r="A4207">
        <v>0</v>
      </c>
      <c r="B4207">
        <v>3</v>
      </c>
      <c r="C4207">
        <v>145.5</v>
      </c>
      <c r="D4207">
        <f t="shared" si="130"/>
        <v>21025</v>
      </c>
      <c r="F4207">
        <f t="shared" si="131"/>
        <v>40.416666666666664</v>
      </c>
    </row>
    <row r="4208" spans="1:6">
      <c r="A4208">
        <v>0</v>
      </c>
      <c r="B4208">
        <v>4</v>
      </c>
      <c r="C4208">
        <v>147.9</v>
      </c>
      <c r="D4208">
        <f t="shared" si="130"/>
        <v>21030</v>
      </c>
      <c r="F4208">
        <f t="shared" si="131"/>
        <v>41.083333333333336</v>
      </c>
    </row>
    <row r="4209" spans="1:6">
      <c r="A4209">
        <v>0</v>
      </c>
      <c r="B4209">
        <v>4</v>
      </c>
      <c r="C4209">
        <v>149.30000000000001</v>
      </c>
      <c r="D4209">
        <f t="shared" si="130"/>
        <v>21035</v>
      </c>
      <c r="F4209">
        <f t="shared" si="131"/>
        <v>41.472222222222221</v>
      </c>
    </row>
    <row r="4210" spans="1:6">
      <c r="A4210">
        <v>0</v>
      </c>
      <c r="B4210">
        <v>4</v>
      </c>
      <c r="C4210">
        <v>150.4</v>
      </c>
      <c r="D4210">
        <f t="shared" si="130"/>
        <v>21040</v>
      </c>
      <c r="F4210">
        <f t="shared" si="131"/>
        <v>41.777777777777779</v>
      </c>
    </row>
    <row r="4211" spans="1:6">
      <c r="A4211">
        <v>0</v>
      </c>
      <c r="B4211">
        <v>4</v>
      </c>
      <c r="C4211">
        <v>151.9</v>
      </c>
      <c r="D4211">
        <f t="shared" si="130"/>
        <v>21045</v>
      </c>
      <c r="F4211">
        <f t="shared" si="131"/>
        <v>42.194444444444443</v>
      </c>
    </row>
    <row r="4212" spans="1:6">
      <c r="A4212">
        <v>0</v>
      </c>
      <c r="B4212">
        <v>4</v>
      </c>
      <c r="C4212">
        <v>154.1</v>
      </c>
      <c r="D4212">
        <f t="shared" si="130"/>
        <v>21050</v>
      </c>
      <c r="F4212">
        <f t="shared" si="131"/>
        <v>42.80555555555555</v>
      </c>
    </row>
    <row r="4213" spans="1:6">
      <c r="A4213">
        <v>0</v>
      </c>
      <c r="B4213">
        <v>4</v>
      </c>
      <c r="C4213">
        <v>155.30000000000001</v>
      </c>
      <c r="D4213">
        <f t="shared" si="130"/>
        <v>21055</v>
      </c>
      <c r="F4213">
        <f t="shared" si="131"/>
        <v>43.138888888888893</v>
      </c>
    </row>
    <row r="4214" spans="1:6">
      <c r="A4214">
        <v>0</v>
      </c>
      <c r="B4214">
        <v>4</v>
      </c>
      <c r="C4214">
        <v>157.80000000000001</v>
      </c>
      <c r="D4214">
        <f t="shared" si="130"/>
        <v>21060</v>
      </c>
      <c r="F4214">
        <f t="shared" si="131"/>
        <v>43.833333333333336</v>
      </c>
    </row>
    <row r="4215" spans="1:6">
      <c r="A4215">
        <v>0</v>
      </c>
      <c r="B4215">
        <v>4</v>
      </c>
      <c r="C4215">
        <v>159.1</v>
      </c>
      <c r="D4215">
        <f t="shared" si="130"/>
        <v>21065</v>
      </c>
      <c r="F4215">
        <f t="shared" si="131"/>
        <v>44.194444444444443</v>
      </c>
    </row>
    <row r="4216" spans="1:6">
      <c r="A4216">
        <v>0</v>
      </c>
      <c r="B4216">
        <v>4</v>
      </c>
      <c r="C4216">
        <v>160.1</v>
      </c>
      <c r="D4216">
        <f t="shared" si="130"/>
        <v>21070</v>
      </c>
      <c r="F4216">
        <f t="shared" si="131"/>
        <v>44.472222222222221</v>
      </c>
    </row>
    <row r="4217" spans="1:6">
      <c r="A4217">
        <v>0</v>
      </c>
      <c r="B4217">
        <v>4</v>
      </c>
      <c r="C4217">
        <v>161.6</v>
      </c>
      <c r="D4217">
        <f t="shared" si="130"/>
        <v>21075</v>
      </c>
      <c r="F4217">
        <f t="shared" si="131"/>
        <v>44.888888888888886</v>
      </c>
    </row>
    <row r="4218" spans="1:6">
      <c r="A4218">
        <v>0</v>
      </c>
      <c r="B4218">
        <v>4</v>
      </c>
      <c r="C4218">
        <v>162.30000000000001</v>
      </c>
      <c r="D4218">
        <f t="shared" si="130"/>
        <v>21080</v>
      </c>
      <c r="F4218">
        <f t="shared" si="131"/>
        <v>45.083333333333336</v>
      </c>
    </row>
    <row r="4219" spans="1:6">
      <c r="A4219">
        <v>0</v>
      </c>
      <c r="B4219">
        <v>4</v>
      </c>
      <c r="C4219">
        <v>163.4</v>
      </c>
      <c r="D4219">
        <f t="shared" si="130"/>
        <v>21085</v>
      </c>
      <c r="F4219">
        <f t="shared" si="131"/>
        <v>45.388888888888893</v>
      </c>
    </row>
    <row r="4220" spans="1:6">
      <c r="A4220">
        <v>0</v>
      </c>
      <c r="B4220">
        <v>4</v>
      </c>
      <c r="C4220">
        <v>163.80000000000001</v>
      </c>
      <c r="D4220">
        <f t="shared" si="130"/>
        <v>21090</v>
      </c>
      <c r="F4220">
        <f t="shared" si="131"/>
        <v>45.5</v>
      </c>
    </row>
    <row r="4221" spans="1:6">
      <c r="A4221">
        <v>0</v>
      </c>
      <c r="B4221">
        <v>4</v>
      </c>
      <c r="C4221">
        <v>164.9</v>
      </c>
      <c r="D4221">
        <f t="shared" si="130"/>
        <v>21095</v>
      </c>
      <c r="F4221">
        <f t="shared" si="131"/>
        <v>45.805555555555557</v>
      </c>
    </row>
    <row r="4222" spans="1:6">
      <c r="A4222">
        <v>0</v>
      </c>
      <c r="B4222">
        <v>4</v>
      </c>
      <c r="C4222">
        <v>164.9</v>
      </c>
      <c r="D4222">
        <f t="shared" si="130"/>
        <v>21100</v>
      </c>
      <c r="F4222">
        <f t="shared" si="131"/>
        <v>45.805555555555557</v>
      </c>
    </row>
    <row r="4223" spans="1:6">
      <c r="A4223">
        <v>0</v>
      </c>
      <c r="B4223">
        <v>4</v>
      </c>
      <c r="C4223">
        <v>165.8</v>
      </c>
      <c r="D4223">
        <f t="shared" si="130"/>
        <v>21105</v>
      </c>
      <c r="F4223">
        <f t="shared" si="131"/>
        <v>46.055555555555557</v>
      </c>
    </row>
    <row r="4224" spans="1:6">
      <c r="A4224">
        <v>0</v>
      </c>
      <c r="B4224">
        <v>4</v>
      </c>
      <c r="C4224">
        <v>167.2</v>
      </c>
      <c r="D4224">
        <f t="shared" si="130"/>
        <v>21110</v>
      </c>
      <c r="F4224">
        <f t="shared" si="131"/>
        <v>46.444444444444443</v>
      </c>
    </row>
    <row r="4225" spans="1:6">
      <c r="A4225">
        <v>0</v>
      </c>
      <c r="B4225">
        <v>4</v>
      </c>
      <c r="C4225">
        <v>167.9</v>
      </c>
      <c r="D4225">
        <f t="shared" si="130"/>
        <v>21115</v>
      </c>
      <c r="F4225">
        <f t="shared" si="131"/>
        <v>46.638888888888893</v>
      </c>
    </row>
    <row r="4226" spans="1:6">
      <c r="A4226">
        <v>0</v>
      </c>
      <c r="B4226">
        <v>4</v>
      </c>
      <c r="C4226">
        <v>169.4</v>
      </c>
      <c r="D4226">
        <f t="shared" si="130"/>
        <v>21120</v>
      </c>
      <c r="F4226">
        <f t="shared" si="131"/>
        <v>47.055555555555557</v>
      </c>
    </row>
    <row r="4227" spans="1:6">
      <c r="A4227">
        <v>0</v>
      </c>
      <c r="B4227">
        <v>4</v>
      </c>
      <c r="C4227">
        <v>170.7</v>
      </c>
      <c r="D4227">
        <f t="shared" ref="D4227:D4290" si="132">(ROW()-2)*5</f>
        <v>21125</v>
      </c>
      <c r="F4227">
        <f t="shared" ref="F4227:F4290" si="133">C4227/3.6</f>
        <v>47.416666666666664</v>
      </c>
    </row>
    <row r="4228" spans="1:6">
      <c r="A4228">
        <v>0</v>
      </c>
      <c r="B4228">
        <v>4</v>
      </c>
      <c r="C4228">
        <v>171.8</v>
      </c>
      <c r="D4228">
        <f t="shared" si="132"/>
        <v>21130</v>
      </c>
      <c r="F4228">
        <f t="shared" si="133"/>
        <v>47.722222222222221</v>
      </c>
    </row>
    <row r="4229" spans="1:6">
      <c r="A4229">
        <v>0</v>
      </c>
      <c r="B4229">
        <v>4</v>
      </c>
      <c r="C4229">
        <v>172.3</v>
      </c>
      <c r="D4229">
        <f t="shared" si="132"/>
        <v>21135</v>
      </c>
      <c r="F4229">
        <f t="shared" si="133"/>
        <v>47.861111111111114</v>
      </c>
    </row>
    <row r="4230" spans="1:6">
      <c r="A4230">
        <v>0</v>
      </c>
      <c r="B4230">
        <v>4</v>
      </c>
      <c r="C4230">
        <v>173</v>
      </c>
      <c r="D4230">
        <f t="shared" si="132"/>
        <v>21140</v>
      </c>
      <c r="F4230">
        <f t="shared" si="133"/>
        <v>48.055555555555557</v>
      </c>
    </row>
    <row r="4231" spans="1:6">
      <c r="A4231">
        <v>0</v>
      </c>
      <c r="B4231">
        <v>4</v>
      </c>
      <c r="C4231">
        <v>173.4</v>
      </c>
      <c r="D4231">
        <f t="shared" si="132"/>
        <v>21145</v>
      </c>
      <c r="F4231">
        <f t="shared" si="133"/>
        <v>48.166666666666664</v>
      </c>
    </row>
    <row r="4232" spans="1:6">
      <c r="A4232">
        <v>0</v>
      </c>
      <c r="B4232">
        <v>4</v>
      </c>
      <c r="C4232">
        <v>173.9</v>
      </c>
      <c r="D4232">
        <f t="shared" si="132"/>
        <v>21150</v>
      </c>
      <c r="F4232">
        <f t="shared" si="133"/>
        <v>48.305555555555557</v>
      </c>
    </row>
    <row r="4233" spans="1:6">
      <c r="A4233">
        <v>0</v>
      </c>
      <c r="B4233">
        <v>4</v>
      </c>
      <c r="C4233">
        <v>174.7</v>
      </c>
      <c r="D4233">
        <f t="shared" si="132"/>
        <v>21155</v>
      </c>
      <c r="F4233">
        <f t="shared" si="133"/>
        <v>48.527777777777771</v>
      </c>
    </row>
    <row r="4234" spans="1:6">
      <c r="A4234">
        <v>0</v>
      </c>
      <c r="B4234">
        <v>4</v>
      </c>
      <c r="C4234">
        <v>175.7</v>
      </c>
      <c r="D4234">
        <f t="shared" si="132"/>
        <v>21160</v>
      </c>
      <c r="F4234">
        <f t="shared" si="133"/>
        <v>48.80555555555555</v>
      </c>
    </row>
    <row r="4235" spans="1:6">
      <c r="A4235">
        <v>0</v>
      </c>
      <c r="B4235">
        <v>4</v>
      </c>
      <c r="C4235">
        <v>176.1</v>
      </c>
      <c r="D4235">
        <f t="shared" si="132"/>
        <v>21165</v>
      </c>
      <c r="F4235">
        <f t="shared" si="133"/>
        <v>48.916666666666664</v>
      </c>
    </row>
    <row r="4236" spans="1:6">
      <c r="A4236">
        <v>0</v>
      </c>
      <c r="B4236">
        <v>4</v>
      </c>
      <c r="C4236">
        <v>176.4</v>
      </c>
      <c r="D4236">
        <f t="shared" si="132"/>
        <v>21170</v>
      </c>
      <c r="F4236">
        <f t="shared" si="133"/>
        <v>49</v>
      </c>
    </row>
    <row r="4237" spans="1:6">
      <c r="A4237">
        <v>0</v>
      </c>
      <c r="B4237">
        <v>4</v>
      </c>
      <c r="C4237">
        <v>177</v>
      </c>
      <c r="D4237">
        <f t="shared" si="132"/>
        <v>21175</v>
      </c>
      <c r="F4237">
        <f t="shared" si="133"/>
        <v>49.166666666666664</v>
      </c>
    </row>
    <row r="4238" spans="1:6">
      <c r="A4238">
        <v>0</v>
      </c>
      <c r="B4238">
        <v>4</v>
      </c>
      <c r="C4238">
        <v>177.7</v>
      </c>
      <c r="D4238">
        <f t="shared" si="132"/>
        <v>21180</v>
      </c>
      <c r="F4238">
        <f t="shared" si="133"/>
        <v>49.361111111111107</v>
      </c>
    </row>
    <row r="4239" spans="1:6">
      <c r="A4239">
        <v>0</v>
      </c>
      <c r="B4239">
        <v>4</v>
      </c>
      <c r="C4239">
        <v>177.9</v>
      </c>
      <c r="D4239">
        <f t="shared" si="132"/>
        <v>21185</v>
      </c>
      <c r="F4239">
        <f t="shared" si="133"/>
        <v>49.416666666666664</v>
      </c>
    </row>
    <row r="4240" spans="1:6">
      <c r="A4240">
        <v>0</v>
      </c>
      <c r="B4240">
        <v>4</v>
      </c>
      <c r="C4240">
        <v>178.5</v>
      </c>
      <c r="D4240">
        <f t="shared" si="132"/>
        <v>21190</v>
      </c>
      <c r="F4240">
        <f t="shared" si="133"/>
        <v>49.583333333333329</v>
      </c>
    </row>
    <row r="4241" spans="1:6">
      <c r="A4241">
        <v>0</v>
      </c>
      <c r="B4241">
        <v>4</v>
      </c>
      <c r="C4241">
        <v>180.1</v>
      </c>
      <c r="D4241">
        <f t="shared" si="132"/>
        <v>21195</v>
      </c>
      <c r="F4241">
        <f t="shared" si="133"/>
        <v>50.027777777777771</v>
      </c>
    </row>
    <row r="4242" spans="1:6">
      <c r="A4242">
        <v>0</v>
      </c>
      <c r="B4242">
        <v>4</v>
      </c>
      <c r="C4242">
        <v>179.9</v>
      </c>
      <c r="D4242">
        <f t="shared" si="132"/>
        <v>21200</v>
      </c>
      <c r="F4242">
        <f t="shared" si="133"/>
        <v>49.972222222222221</v>
      </c>
    </row>
    <row r="4243" spans="1:6">
      <c r="A4243">
        <v>0</v>
      </c>
      <c r="B4243">
        <v>4</v>
      </c>
      <c r="C4243">
        <v>180.7</v>
      </c>
      <c r="D4243">
        <f t="shared" si="132"/>
        <v>21205</v>
      </c>
      <c r="F4243">
        <f t="shared" si="133"/>
        <v>50.194444444444443</v>
      </c>
    </row>
    <row r="4244" spans="1:6">
      <c r="A4244">
        <v>0</v>
      </c>
      <c r="B4244">
        <v>4</v>
      </c>
      <c r="C4244">
        <v>181.5</v>
      </c>
      <c r="D4244">
        <f t="shared" si="132"/>
        <v>21210</v>
      </c>
      <c r="F4244">
        <f t="shared" si="133"/>
        <v>50.416666666666664</v>
      </c>
    </row>
    <row r="4245" spans="1:6">
      <c r="A4245">
        <v>0</v>
      </c>
      <c r="B4245">
        <v>4</v>
      </c>
      <c r="C4245">
        <v>182.8</v>
      </c>
      <c r="D4245">
        <f t="shared" si="132"/>
        <v>21215</v>
      </c>
      <c r="F4245">
        <f t="shared" si="133"/>
        <v>50.777777777777779</v>
      </c>
    </row>
    <row r="4246" spans="1:6">
      <c r="A4246">
        <v>0</v>
      </c>
      <c r="B4246">
        <v>4</v>
      </c>
      <c r="C4246">
        <v>183.6</v>
      </c>
      <c r="D4246">
        <f t="shared" si="132"/>
        <v>21220</v>
      </c>
      <c r="F4246">
        <f t="shared" si="133"/>
        <v>51</v>
      </c>
    </row>
    <row r="4247" spans="1:6">
      <c r="A4247">
        <v>0</v>
      </c>
      <c r="B4247">
        <v>4</v>
      </c>
      <c r="C4247">
        <v>184.7</v>
      </c>
      <c r="D4247">
        <f t="shared" si="132"/>
        <v>21225</v>
      </c>
      <c r="F4247">
        <f t="shared" si="133"/>
        <v>51.30555555555555</v>
      </c>
    </row>
    <row r="4248" spans="1:6">
      <c r="A4248">
        <v>0</v>
      </c>
      <c r="B4248">
        <v>4</v>
      </c>
      <c r="C4248">
        <v>185</v>
      </c>
      <c r="D4248">
        <f t="shared" si="132"/>
        <v>21230</v>
      </c>
      <c r="F4248">
        <f t="shared" si="133"/>
        <v>51.388888888888886</v>
      </c>
    </row>
    <row r="4249" spans="1:6">
      <c r="A4249">
        <v>0</v>
      </c>
      <c r="B4249">
        <v>4</v>
      </c>
      <c r="C4249">
        <v>184.9</v>
      </c>
      <c r="D4249">
        <f t="shared" si="132"/>
        <v>21235</v>
      </c>
      <c r="F4249">
        <f t="shared" si="133"/>
        <v>51.361111111111114</v>
      </c>
    </row>
    <row r="4250" spans="1:6">
      <c r="A4250">
        <v>0</v>
      </c>
      <c r="B4250">
        <v>4</v>
      </c>
      <c r="C4250">
        <v>186.3</v>
      </c>
      <c r="D4250">
        <f t="shared" si="132"/>
        <v>21240</v>
      </c>
      <c r="F4250">
        <f t="shared" si="133"/>
        <v>51.75</v>
      </c>
    </row>
    <row r="4251" spans="1:6">
      <c r="A4251">
        <v>0</v>
      </c>
      <c r="B4251">
        <v>4</v>
      </c>
      <c r="C4251">
        <v>187.6</v>
      </c>
      <c r="D4251">
        <f t="shared" si="132"/>
        <v>21245</v>
      </c>
      <c r="F4251">
        <f t="shared" si="133"/>
        <v>52.111111111111107</v>
      </c>
    </row>
    <row r="4252" spans="1:6">
      <c r="A4252">
        <v>0</v>
      </c>
      <c r="B4252">
        <v>4</v>
      </c>
      <c r="C4252">
        <v>188.1</v>
      </c>
      <c r="D4252">
        <f t="shared" si="132"/>
        <v>21250</v>
      </c>
      <c r="F4252">
        <f t="shared" si="133"/>
        <v>52.25</v>
      </c>
    </row>
    <row r="4253" spans="1:6">
      <c r="A4253">
        <v>0</v>
      </c>
      <c r="B4253">
        <v>4</v>
      </c>
      <c r="C4253">
        <v>189.3</v>
      </c>
      <c r="D4253">
        <f t="shared" si="132"/>
        <v>21255</v>
      </c>
      <c r="F4253">
        <f t="shared" si="133"/>
        <v>52.583333333333336</v>
      </c>
    </row>
    <row r="4254" spans="1:6">
      <c r="A4254">
        <v>0</v>
      </c>
      <c r="B4254">
        <v>4</v>
      </c>
      <c r="C4254">
        <v>190.1</v>
      </c>
      <c r="D4254">
        <f t="shared" si="132"/>
        <v>21260</v>
      </c>
      <c r="F4254">
        <f t="shared" si="133"/>
        <v>52.80555555555555</v>
      </c>
    </row>
    <row r="4255" spans="1:6">
      <c r="A4255">
        <v>0</v>
      </c>
      <c r="B4255">
        <v>4</v>
      </c>
      <c r="C4255">
        <v>190.6</v>
      </c>
      <c r="D4255">
        <f t="shared" si="132"/>
        <v>21265</v>
      </c>
      <c r="F4255">
        <f t="shared" si="133"/>
        <v>52.944444444444443</v>
      </c>
    </row>
    <row r="4256" spans="1:6">
      <c r="A4256">
        <v>0</v>
      </c>
      <c r="B4256">
        <v>4</v>
      </c>
      <c r="C4256">
        <v>191.7</v>
      </c>
      <c r="D4256">
        <f t="shared" si="132"/>
        <v>21270</v>
      </c>
      <c r="F4256">
        <f t="shared" si="133"/>
        <v>53.249999999999993</v>
      </c>
    </row>
    <row r="4257" spans="1:6">
      <c r="A4257">
        <v>0</v>
      </c>
      <c r="B4257">
        <v>4</v>
      </c>
      <c r="C4257">
        <v>191.8</v>
      </c>
      <c r="D4257">
        <f t="shared" si="132"/>
        <v>21275</v>
      </c>
      <c r="F4257">
        <f t="shared" si="133"/>
        <v>53.277777777777779</v>
      </c>
    </row>
    <row r="4258" spans="1:6">
      <c r="A4258">
        <v>0</v>
      </c>
      <c r="B4258">
        <v>4</v>
      </c>
      <c r="C4258">
        <v>191.6</v>
      </c>
      <c r="D4258">
        <f t="shared" si="132"/>
        <v>21280</v>
      </c>
      <c r="F4258">
        <f t="shared" si="133"/>
        <v>53.222222222222221</v>
      </c>
    </row>
    <row r="4259" spans="1:6">
      <c r="A4259">
        <v>0</v>
      </c>
      <c r="B4259">
        <v>4</v>
      </c>
      <c r="C4259">
        <v>191</v>
      </c>
      <c r="D4259">
        <f t="shared" si="132"/>
        <v>21285</v>
      </c>
      <c r="F4259">
        <f t="shared" si="133"/>
        <v>53.055555555555557</v>
      </c>
    </row>
    <row r="4260" spans="1:6">
      <c r="A4260">
        <v>0</v>
      </c>
      <c r="B4260">
        <v>4</v>
      </c>
      <c r="C4260">
        <v>189.3</v>
      </c>
      <c r="D4260">
        <f t="shared" si="132"/>
        <v>21290</v>
      </c>
      <c r="F4260">
        <f t="shared" si="133"/>
        <v>52.583333333333336</v>
      </c>
    </row>
    <row r="4261" spans="1:6">
      <c r="A4261">
        <v>0</v>
      </c>
      <c r="B4261">
        <v>4</v>
      </c>
      <c r="C4261">
        <v>188.1</v>
      </c>
      <c r="D4261">
        <f t="shared" si="132"/>
        <v>21295</v>
      </c>
      <c r="F4261">
        <f t="shared" si="133"/>
        <v>52.25</v>
      </c>
    </row>
    <row r="4262" spans="1:6">
      <c r="A4262">
        <v>0</v>
      </c>
      <c r="B4262">
        <v>4</v>
      </c>
      <c r="C4262">
        <v>186.2</v>
      </c>
      <c r="D4262">
        <f t="shared" si="132"/>
        <v>21300</v>
      </c>
      <c r="F4262">
        <f t="shared" si="133"/>
        <v>51.722222222222214</v>
      </c>
    </row>
    <row r="4263" spans="1:6">
      <c r="A4263">
        <v>0</v>
      </c>
      <c r="B4263">
        <v>4</v>
      </c>
      <c r="C4263">
        <v>184.9</v>
      </c>
      <c r="D4263">
        <f t="shared" si="132"/>
        <v>21305</v>
      </c>
      <c r="F4263">
        <f t="shared" si="133"/>
        <v>51.361111111111114</v>
      </c>
    </row>
    <row r="4264" spans="1:6">
      <c r="A4264">
        <v>0</v>
      </c>
      <c r="B4264">
        <v>4</v>
      </c>
      <c r="C4264">
        <v>183.1</v>
      </c>
      <c r="D4264">
        <f t="shared" si="132"/>
        <v>21310</v>
      </c>
      <c r="F4264">
        <f t="shared" si="133"/>
        <v>50.861111111111107</v>
      </c>
    </row>
    <row r="4265" spans="1:6">
      <c r="A4265">
        <v>0</v>
      </c>
      <c r="B4265">
        <v>4</v>
      </c>
      <c r="C4265">
        <v>181.3</v>
      </c>
      <c r="D4265">
        <f t="shared" si="132"/>
        <v>21315</v>
      </c>
      <c r="F4265">
        <f t="shared" si="133"/>
        <v>50.361111111111114</v>
      </c>
    </row>
    <row r="4266" spans="1:6">
      <c r="A4266">
        <v>0</v>
      </c>
      <c r="B4266">
        <v>4</v>
      </c>
      <c r="C4266">
        <v>180.8</v>
      </c>
      <c r="D4266">
        <f t="shared" si="132"/>
        <v>21320</v>
      </c>
      <c r="F4266">
        <f t="shared" si="133"/>
        <v>50.222222222222221</v>
      </c>
    </row>
    <row r="4267" spans="1:6">
      <c r="A4267">
        <v>0</v>
      </c>
      <c r="B4267">
        <v>4</v>
      </c>
      <c r="C4267">
        <v>179.3</v>
      </c>
      <c r="D4267">
        <f t="shared" si="132"/>
        <v>21325</v>
      </c>
      <c r="F4267">
        <f t="shared" si="133"/>
        <v>49.805555555555557</v>
      </c>
    </row>
    <row r="4268" spans="1:6">
      <c r="A4268">
        <v>0</v>
      </c>
      <c r="B4268">
        <v>4</v>
      </c>
      <c r="C4268">
        <v>178</v>
      </c>
      <c r="D4268">
        <f t="shared" si="132"/>
        <v>21330</v>
      </c>
      <c r="F4268">
        <f t="shared" si="133"/>
        <v>49.444444444444443</v>
      </c>
    </row>
    <row r="4269" spans="1:6">
      <c r="A4269">
        <v>0</v>
      </c>
      <c r="B4269">
        <v>4</v>
      </c>
      <c r="C4269">
        <v>176.9</v>
      </c>
      <c r="D4269">
        <f t="shared" si="132"/>
        <v>21335</v>
      </c>
      <c r="F4269">
        <f t="shared" si="133"/>
        <v>49.138888888888886</v>
      </c>
    </row>
    <row r="4270" spans="1:6">
      <c r="A4270">
        <v>0</v>
      </c>
      <c r="B4270">
        <v>4</v>
      </c>
      <c r="C4270">
        <v>175.9</v>
      </c>
      <c r="D4270">
        <f t="shared" si="132"/>
        <v>21340</v>
      </c>
      <c r="F4270">
        <f t="shared" si="133"/>
        <v>48.861111111111114</v>
      </c>
    </row>
    <row r="4271" spans="1:6">
      <c r="A4271">
        <v>0</v>
      </c>
      <c r="B4271">
        <v>4</v>
      </c>
      <c r="C4271">
        <v>174.8</v>
      </c>
      <c r="D4271">
        <f t="shared" si="132"/>
        <v>21345</v>
      </c>
      <c r="F4271">
        <f t="shared" si="133"/>
        <v>48.555555555555557</v>
      </c>
    </row>
    <row r="4272" spans="1:6">
      <c r="A4272">
        <v>0</v>
      </c>
      <c r="B4272">
        <v>4</v>
      </c>
      <c r="C4272">
        <v>174.4</v>
      </c>
      <c r="D4272">
        <f t="shared" si="132"/>
        <v>21350</v>
      </c>
      <c r="F4272">
        <f t="shared" si="133"/>
        <v>48.444444444444443</v>
      </c>
    </row>
    <row r="4273" spans="1:6">
      <c r="A4273">
        <v>0</v>
      </c>
      <c r="B4273">
        <v>4</v>
      </c>
      <c r="C4273">
        <v>174</v>
      </c>
      <c r="D4273">
        <f t="shared" si="132"/>
        <v>21355</v>
      </c>
      <c r="F4273">
        <f t="shared" si="133"/>
        <v>48.333333333333329</v>
      </c>
    </row>
    <row r="4274" spans="1:6">
      <c r="A4274">
        <v>0</v>
      </c>
      <c r="B4274">
        <v>4</v>
      </c>
      <c r="C4274">
        <v>173.4</v>
      </c>
      <c r="D4274">
        <f t="shared" si="132"/>
        <v>21360</v>
      </c>
      <c r="F4274">
        <f t="shared" si="133"/>
        <v>48.166666666666664</v>
      </c>
    </row>
    <row r="4275" spans="1:6">
      <c r="A4275">
        <v>0</v>
      </c>
      <c r="B4275">
        <v>4</v>
      </c>
      <c r="C4275">
        <v>172.5</v>
      </c>
      <c r="D4275">
        <f t="shared" si="132"/>
        <v>21365</v>
      </c>
      <c r="F4275">
        <f t="shared" si="133"/>
        <v>47.916666666666664</v>
      </c>
    </row>
    <row r="4276" spans="1:6">
      <c r="A4276">
        <v>0</v>
      </c>
      <c r="B4276">
        <v>4</v>
      </c>
      <c r="C4276">
        <v>172</v>
      </c>
      <c r="D4276">
        <f t="shared" si="132"/>
        <v>21370</v>
      </c>
      <c r="F4276">
        <f t="shared" si="133"/>
        <v>47.777777777777779</v>
      </c>
    </row>
    <row r="4277" spans="1:6">
      <c r="A4277">
        <v>0</v>
      </c>
      <c r="B4277">
        <v>4</v>
      </c>
      <c r="C4277">
        <v>171.9</v>
      </c>
      <c r="D4277">
        <f t="shared" si="132"/>
        <v>21375</v>
      </c>
      <c r="F4277">
        <f t="shared" si="133"/>
        <v>47.75</v>
      </c>
    </row>
    <row r="4278" spans="1:6">
      <c r="A4278">
        <v>0</v>
      </c>
      <c r="B4278">
        <v>4</v>
      </c>
      <c r="C4278">
        <v>171.7</v>
      </c>
      <c r="D4278">
        <f t="shared" si="132"/>
        <v>21380</v>
      </c>
      <c r="F4278">
        <f t="shared" si="133"/>
        <v>47.694444444444443</v>
      </c>
    </row>
    <row r="4279" spans="1:6">
      <c r="A4279">
        <v>0</v>
      </c>
      <c r="B4279">
        <v>4</v>
      </c>
      <c r="C4279">
        <v>170.7</v>
      </c>
      <c r="D4279">
        <f t="shared" si="132"/>
        <v>21385</v>
      </c>
      <c r="F4279">
        <f t="shared" si="133"/>
        <v>47.416666666666664</v>
      </c>
    </row>
    <row r="4280" spans="1:6">
      <c r="A4280">
        <v>0</v>
      </c>
      <c r="B4280">
        <v>4</v>
      </c>
      <c r="C4280">
        <v>170.4</v>
      </c>
      <c r="D4280">
        <f t="shared" si="132"/>
        <v>21390</v>
      </c>
      <c r="F4280">
        <f t="shared" si="133"/>
        <v>47.333333333333336</v>
      </c>
    </row>
    <row r="4281" spans="1:6">
      <c r="A4281">
        <v>0</v>
      </c>
      <c r="B4281">
        <v>4</v>
      </c>
      <c r="C4281">
        <v>170.3</v>
      </c>
      <c r="D4281">
        <f t="shared" si="132"/>
        <v>21395</v>
      </c>
      <c r="F4281">
        <f t="shared" si="133"/>
        <v>47.305555555555557</v>
      </c>
    </row>
    <row r="4282" spans="1:6">
      <c r="A4282">
        <v>0</v>
      </c>
      <c r="B4282">
        <v>4</v>
      </c>
      <c r="C4282">
        <v>169.7</v>
      </c>
      <c r="D4282">
        <f t="shared" si="132"/>
        <v>21400</v>
      </c>
      <c r="F4282">
        <f t="shared" si="133"/>
        <v>47.138888888888886</v>
      </c>
    </row>
    <row r="4283" spans="1:6">
      <c r="A4283">
        <v>0</v>
      </c>
      <c r="B4283">
        <v>4</v>
      </c>
      <c r="C4283">
        <v>169.1</v>
      </c>
      <c r="D4283">
        <f t="shared" si="132"/>
        <v>21405</v>
      </c>
      <c r="F4283">
        <f t="shared" si="133"/>
        <v>46.972222222222221</v>
      </c>
    </row>
    <row r="4284" spans="1:6">
      <c r="A4284">
        <v>0</v>
      </c>
      <c r="B4284">
        <v>4</v>
      </c>
      <c r="C4284">
        <v>167.3</v>
      </c>
      <c r="D4284">
        <f t="shared" si="132"/>
        <v>21410</v>
      </c>
      <c r="F4284">
        <f t="shared" si="133"/>
        <v>46.472222222222221</v>
      </c>
    </row>
    <row r="4285" spans="1:6">
      <c r="A4285">
        <v>5.3</v>
      </c>
      <c r="B4285">
        <v>4</v>
      </c>
      <c r="C4285">
        <v>164.9</v>
      </c>
      <c r="D4285">
        <f t="shared" si="132"/>
        <v>21415</v>
      </c>
      <c r="F4285">
        <f t="shared" si="133"/>
        <v>45.805555555555557</v>
      </c>
    </row>
    <row r="4286" spans="1:6">
      <c r="A4286">
        <v>12.5</v>
      </c>
      <c r="B4286">
        <v>4</v>
      </c>
      <c r="C4286">
        <v>162</v>
      </c>
      <c r="D4286">
        <f t="shared" si="132"/>
        <v>21420</v>
      </c>
      <c r="F4286">
        <f t="shared" si="133"/>
        <v>45</v>
      </c>
    </row>
    <row r="4287" spans="1:6">
      <c r="A4287">
        <v>12.5</v>
      </c>
      <c r="B4287">
        <v>4</v>
      </c>
      <c r="C4287">
        <v>158.9</v>
      </c>
      <c r="D4287">
        <f t="shared" si="132"/>
        <v>21425</v>
      </c>
      <c r="F4287">
        <f t="shared" si="133"/>
        <v>44.138888888888893</v>
      </c>
    </row>
    <row r="4288" spans="1:6">
      <c r="A4288">
        <v>10.7</v>
      </c>
      <c r="B4288">
        <v>4</v>
      </c>
      <c r="C4288">
        <v>156.6</v>
      </c>
      <c r="D4288">
        <f t="shared" si="132"/>
        <v>21430</v>
      </c>
      <c r="F4288">
        <f t="shared" si="133"/>
        <v>43.5</v>
      </c>
    </row>
    <row r="4289" spans="1:6">
      <c r="A4289">
        <v>16</v>
      </c>
      <c r="B4289">
        <v>3</v>
      </c>
      <c r="C4289">
        <v>153.69999999999999</v>
      </c>
      <c r="D4289">
        <f t="shared" si="132"/>
        <v>21435</v>
      </c>
      <c r="F4289">
        <f t="shared" si="133"/>
        <v>42.694444444444443</v>
      </c>
    </row>
    <row r="4290" spans="1:6">
      <c r="A4290">
        <v>16</v>
      </c>
      <c r="B4290">
        <v>3</v>
      </c>
      <c r="C4290">
        <v>151.19999999999999</v>
      </c>
      <c r="D4290">
        <f t="shared" si="132"/>
        <v>21440</v>
      </c>
      <c r="F4290">
        <f t="shared" si="133"/>
        <v>41.999999999999993</v>
      </c>
    </row>
    <row r="4291" spans="1:6">
      <c r="A4291">
        <v>17.8</v>
      </c>
      <c r="B4291">
        <v>3</v>
      </c>
      <c r="C4291">
        <v>147.9</v>
      </c>
      <c r="D4291">
        <f t="shared" ref="D4291:D4354" si="134">(ROW()-2)*5</f>
        <v>21445</v>
      </c>
      <c r="F4291">
        <f t="shared" ref="F4291:F4354" si="135">C4291/3.6</f>
        <v>41.083333333333336</v>
      </c>
    </row>
    <row r="4292" spans="1:6">
      <c r="A4292">
        <v>17.8</v>
      </c>
      <c r="B4292">
        <v>3</v>
      </c>
      <c r="C4292">
        <v>144.5</v>
      </c>
      <c r="D4292">
        <f t="shared" si="134"/>
        <v>21450</v>
      </c>
      <c r="F4292">
        <f t="shared" si="135"/>
        <v>40.138888888888886</v>
      </c>
    </row>
    <row r="4293" spans="1:6">
      <c r="A4293">
        <v>17.8</v>
      </c>
      <c r="B4293">
        <v>3</v>
      </c>
      <c r="C4293">
        <v>141.1</v>
      </c>
      <c r="D4293">
        <f t="shared" si="134"/>
        <v>21455</v>
      </c>
      <c r="F4293">
        <f t="shared" si="135"/>
        <v>39.194444444444443</v>
      </c>
    </row>
    <row r="4294" spans="1:6">
      <c r="A4294">
        <v>19.600000000000001</v>
      </c>
      <c r="B4294">
        <v>3</v>
      </c>
      <c r="C4294">
        <v>137.80000000000001</v>
      </c>
      <c r="D4294">
        <f t="shared" si="134"/>
        <v>21460</v>
      </c>
      <c r="F4294">
        <f t="shared" si="135"/>
        <v>38.277777777777779</v>
      </c>
    </row>
    <row r="4295" spans="1:6">
      <c r="A4295">
        <v>19.600000000000001</v>
      </c>
      <c r="B4295">
        <v>3</v>
      </c>
      <c r="C4295">
        <v>133.9</v>
      </c>
      <c r="D4295">
        <f t="shared" si="134"/>
        <v>21465</v>
      </c>
      <c r="F4295">
        <f t="shared" si="135"/>
        <v>37.194444444444443</v>
      </c>
    </row>
    <row r="4296" spans="1:6">
      <c r="A4296">
        <v>17.8</v>
      </c>
      <c r="B4296">
        <v>3</v>
      </c>
      <c r="C4296">
        <v>131.1</v>
      </c>
      <c r="D4296">
        <f t="shared" si="134"/>
        <v>21470</v>
      </c>
      <c r="F4296">
        <f t="shared" si="135"/>
        <v>36.416666666666664</v>
      </c>
    </row>
    <row r="4297" spans="1:6">
      <c r="A4297">
        <v>14.3</v>
      </c>
      <c r="B4297">
        <v>3</v>
      </c>
      <c r="C4297">
        <v>128.6</v>
      </c>
      <c r="D4297">
        <f t="shared" si="134"/>
        <v>21475</v>
      </c>
      <c r="F4297">
        <f t="shared" si="135"/>
        <v>35.722222222222221</v>
      </c>
    </row>
    <row r="4298" spans="1:6">
      <c r="A4298">
        <v>14.3</v>
      </c>
      <c r="B4298">
        <v>3</v>
      </c>
      <c r="C4298">
        <v>125.7</v>
      </c>
      <c r="D4298">
        <f t="shared" si="134"/>
        <v>21480</v>
      </c>
      <c r="F4298">
        <f t="shared" si="135"/>
        <v>34.916666666666664</v>
      </c>
    </row>
    <row r="4299" spans="1:6">
      <c r="A4299">
        <v>12.5</v>
      </c>
      <c r="B4299">
        <v>3</v>
      </c>
      <c r="C4299">
        <v>123.9</v>
      </c>
      <c r="D4299">
        <f t="shared" si="134"/>
        <v>21485</v>
      </c>
      <c r="F4299">
        <f t="shared" si="135"/>
        <v>34.416666666666664</v>
      </c>
    </row>
    <row r="4300" spans="1:6">
      <c r="A4300">
        <v>12.5</v>
      </c>
      <c r="B4300">
        <v>3</v>
      </c>
      <c r="C4300">
        <v>121.8</v>
      </c>
      <c r="D4300">
        <f t="shared" si="134"/>
        <v>21490</v>
      </c>
      <c r="F4300">
        <f t="shared" si="135"/>
        <v>33.833333333333329</v>
      </c>
    </row>
    <row r="4301" spans="1:6">
      <c r="A4301">
        <v>5.3</v>
      </c>
      <c r="B4301">
        <v>3</v>
      </c>
      <c r="C4301">
        <v>120.3</v>
      </c>
      <c r="D4301">
        <f t="shared" si="134"/>
        <v>21495</v>
      </c>
      <c r="F4301">
        <f t="shared" si="135"/>
        <v>33.416666666666664</v>
      </c>
    </row>
    <row r="4302" spans="1:6">
      <c r="A4302">
        <v>5.3</v>
      </c>
      <c r="B4302">
        <v>3</v>
      </c>
      <c r="C4302">
        <v>118.1</v>
      </c>
      <c r="D4302">
        <f t="shared" si="134"/>
        <v>21500</v>
      </c>
      <c r="F4302">
        <f t="shared" si="135"/>
        <v>32.80555555555555</v>
      </c>
    </row>
    <row r="4303" spans="1:6">
      <c r="A4303">
        <v>3.6</v>
      </c>
      <c r="B4303">
        <v>3</v>
      </c>
      <c r="C4303">
        <v>116.4</v>
      </c>
      <c r="D4303">
        <f t="shared" si="134"/>
        <v>21505</v>
      </c>
      <c r="F4303">
        <f t="shared" si="135"/>
        <v>32.333333333333336</v>
      </c>
    </row>
    <row r="4304" spans="1:6">
      <c r="A4304">
        <v>0</v>
      </c>
      <c r="B4304">
        <v>3</v>
      </c>
      <c r="C4304">
        <v>114.2</v>
      </c>
      <c r="D4304">
        <f t="shared" si="134"/>
        <v>21510</v>
      </c>
      <c r="F4304">
        <f t="shared" si="135"/>
        <v>31.722222222222221</v>
      </c>
    </row>
    <row r="4305" spans="1:6">
      <c r="A4305">
        <v>0</v>
      </c>
      <c r="B4305">
        <v>3</v>
      </c>
      <c r="C4305">
        <v>112.6</v>
      </c>
      <c r="D4305">
        <f t="shared" si="134"/>
        <v>21515</v>
      </c>
      <c r="F4305">
        <f t="shared" si="135"/>
        <v>31.277777777777775</v>
      </c>
    </row>
    <row r="4306" spans="1:6">
      <c r="A4306">
        <v>0</v>
      </c>
      <c r="B4306">
        <v>3</v>
      </c>
      <c r="C4306">
        <v>110.3</v>
      </c>
      <c r="D4306">
        <f t="shared" si="134"/>
        <v>21520</v>
      </c>
      <c r="F4306">
        <f t="shared" si="135"/>
        <v>30.638888888888886</v>
      </c>
    </row>
    <row r="4307" spans="1:6">
      <c r="A4307">
        <v>0</v>
      </c>
      <c r="B4307">
        <v>3</v>
      </c>
      <c r="C4307">
        <v>109</v>
      </c>
      <c r="D4307">
        <f t="shared" si="134"/>
        <v>21525</v>
      </c>
      <c r="F4307">
        <f t="shared" si="135"/>
        <v>30.277777777777779</v>
      </c>
    </row>
    <row r="4308" spans="1:6">
      <c r="A4308">
        <v>0</v>
      </c>
      <c r="B4308">
        <v>3</v>
      </c>
      <c r="C4308">
        <v>106.9</v>
      </c>
      <c r="D4308">
        <f t="shared" si="134"/>
        <v>21530</v>
      </c>
      <c r="F4308">
        <f t="shared" si="135"/>
        <v>29.694444444444446</v>
      </c>
    </row>
    <row r="4309" spans="1:6">
      <c r="A4309">
        <v>0</v>
      </c>
      <c r="B4309">
        <v>3</v>
      </c>
      <c r="C4309">
        <v>105.3</v>
      </c>
      <c r="D4309">
        <f t="shared" si="134"/>
        <v>21535</v>
      </c>
      <c r="F4309">
        <f t="shared" si="135"/>
        <v>29.25</v>
      </c>
    </row>
    <row r="4310" spans="1:6">
      <c r="A4310">
        <v>0</v>
      </c>
      <c r="B4310">
        <v>3</v>
      </c>
      <c r="C4310">
        <v>103.2</v>
      </c>
      <c r="D4310">
        <f t="shared" si="134"/>
        <v>21540</v>
      </c>
      <c r="F4310">
        <f t="shared" si="135"/>
        <v>28.666666666666668</v>
      </c>
    </row>
    <row r="4311" spans="1:6">
      <c r="A4311">
        <v>0</v>
      </c>
      <c r="B4311">
        <v>3</v>
      </c>
      <c r="C4311">
        <v>101.7</v>
      </c>
      <c r="D4311">
        <f t="shared" si="134"/>
        <v>21545</v>
      </c>
      <c r="F4311">
        <f t="shared" si="135"/>
        <v>28.25</v>
      </c>
    </row>
    <row r="4312" spans="1:6">
      <c r="A4312">
        <v>0</v>
      </c>
      <c r="B4312">
        <v>3</v>
      </c>
      <c r="C4312">
        <v>100.9</v>
      </c>
      <c r="D4312">
        <f t="shared" si="134"/>
        <v>21550</v>
      </c>
      <c r="F4312">
        <f t="shared" si="135"/>
        <v>28.027777777777779</v>
      </c>
    </row>
    <row r="4313" spans="1:6">
      <c r="A4313">
        <v>0</v>
      </c>
      <c r="B4313">
        <v>3</v>
      </c>
      <c r="C4313">
        <v>100.6</v>
      </c>
      <c r="D4313">
        <f t="shared" si="134"/>
        <v>21555</v>
      </c>
      <c r="F4313">
        <f t="shared" si="135"/>
        <v>27.944444444444443</v>
      </c>
    </row>
    <row r="4314" spans="1:6">
      <c r="A4314">
        <v>0</v>
      </c>
      <c r="B4314">
        <v>3</v>
      </c>
      <c r="C4314">
        <v>99.8</v>
      </c>
      <c r="D4314">
        <f t="shared" si="134"/>
        <v>21560</v>
      </c>
      <c r="F4314">
        <f t="shared" si="135"/>
        <v>27.722222222222221</v>
      </c>
    </row>
    <row r="4315" spans="1:6">
      <c r="A4315">
        <v>0</v>
      </c>
      <c r="B4315">
        <v>3</v>
      </c>
      <c r="C4315">
        <v>99.1</v>
      </c>
      <c r="D4315">
        <f t="shared" si="134"/>
        <v>21565</v>
      </c>
      <c r="F4315">
        <f t="shared" si="135"/>
        <v>27.527777777777775</v>
      </c>
    </row>
    <row r="4316" spans="1:6">
      <c r="A4316">
        <v>0</v>
      </c>
      <c r="B4316">
        <v>3</v>
      </c>
      <c r="C4316">
        <v>99.3</v>
      </c>
      <c r="D4316">
        <f t="shared" si="134"/>
        <v>21570</v>
      </c>
      <c r="F4316">
        <f t="shared" si="135"/>
        <v>27.583333333333332</v>
      </c>
    </row>
    <row r="4317" spans="1:6">
      <c r="A4317">
        <v>0</v>
      </c>
      <c r="B4317">
        <v>3</v>
      </c>
      <c r="C4317">
        <v>99.2</v>
      </c>
      <c r="D4317">
        <f t="shared" si="134"/>
        <v>21575</v>
      </c>
      <c r="F4317">
        <f t="shared" si="135"/>
        <v>27.555555555555557</v>
      </c>
    </row>
    <row r="4318" spans="1:6">
      <c r="A4318">
        <v>0</v>
      </c>
      <c r="B4318">
        <v>3</v>
      </c>
      <c r="C4318">
        <v>99.3</v>
      </c>
      <c r="D4318">
        <f t="shared" si="134"/>
        <v>21580</v>
      </c>
      <c r="F4318">
        <f t="shared" si="135"/>
        <v>27.583333333333332</v>
      </c>
    </row>
    <row r="4319" spans="1:6">
      <c r="A4319">
        <v>0</v>
      </c>
      <c r="B4319">
        <v>3</v>
      </c>
      <c r="C4319">
        <v>100.1</v>
      </c>
      <c r="D4319">
        <f t="shared" si="134"/>
        <v>21585</v>
      </c>
      <c r="F4319">
        <f t="shared" si="135"/>
        <v>27.805555555555554</v>
      </c>
    </row>
    <row r="4320" spans="1:6">
      <c r="A4320">
        <v>0</v>
      </c>
      <c r="B4320">
        <v>3</v>
      </c>
      <c r="C4320">
        <v>100.6</v>
      </c>
      <c r="D4320">
        <f t="shared" si="134"/>
        <v>21590</v>
      </c>
      <c r="F4320">
        <f t="shared" si="135"/>
        <v>27.944444444444443</v>
      </c>
    </row>
    <row r="4321" spans="1:6">
      <c r="A4321">
        <v>0</v>
      </c>
      <c r="B4321">
        <v>3</v>
      </c>
      <c r="C4321">
        <v>101.4</v>
      </c>
      <c r="D4321">
        <f t="shared" si="134"/>
        <v>21595</v>
      </c>
      <c r="F4321">
        <f t="shared" si="135"/>
        <v>28.166666666666668</v>
      </c>
    </row>
    <row r="4322" spans="1:6">
      <c r="A4322">
        <v>0</v>
      </c>
      <c r="B4322">
        <v>3</v>
      </c>
      <c r="C4322">
        <v>102.7</v>
      </c>
      <c r="D4322">
        <f t="shared" si="134"/>
        <v>21600</v>
      </c>
      <c r="F4322">
        <f t="shared" si="135"/>
        <v>28.527777777777779</v>
      </c>
    </row>
    <row r="4323" spans="1:6">
      <c r="A4323">
        <v>0</v>
      </c>
      <c r="B4323">
        <v>3</v>
      </c>
      <c r="C4323">
        <v>104.6</v>
      </c>
      <c r="D4323">
        <f t="shared" si="134"/>
        <v>21605</v>
      </c>
      <c r="F4323">
        <f t="shared" si="135"/>
        <v>29.055555555555554</v>
      </c>
    </row>
    <row r="4324" spans="1:6">
      <c r="A4324">
        <v>0</v>
      </c>
      <c r="B4324">
        <v>3</v>
      </c>
      <c r="C4324">
        <v>106.8</v>
      </c>
      <c r="D4324">
        <f t="shared" si="134"/>
        <v>21610</v>
      </c>
      <c r="F4324">
        <f t="shared" si="135"/>
        <v>29.666666666666664</v>
      </c>
    </row>
    <row r="4325" spans="1:6">
      <c r="A4325">
        <v>0</v>
      </c>
      <c r="B4325">
        <v>3</v>
      </c>
      <c r="C4325">
        <v>108.8</v>
      </c>
      <c r="D4325">
        <f t="shared" si="134"/>
        <v>21615</v>
      </c>
      <c r="F4325">
        <f t="shared" si="135"/>
        <v>30.222222222222221</v>
      </c>
    </row>
    <row r="4326" spans="1:6">
      <c r="A4326">
        <v>0</v>
      </c>
      <c r="B4326">
        <v>3</v>
      </c>
      <c r="C4326">
        <v>111.4</v>
      </c>
      <c r="D4326">
        <f t="shared" si="134"/>
        <v>21620</v>
      </c>
      <c r="F4326">
        <f t="shared" si="135"/>
        <v>30.944444444444446</v>
      </c>
    </row>
    <row r="4327" spans="1:6">
      <c r="A4327">
        <v>0</v>
      </c>
      <c r="B4327">
        <v>3</v>
      </c>
      <c r="C4327">
        <v>114.7</v>
      </c>
      <c r="D4327">
        <f t="shared" si="134"/>
        <v>21625</v>
      </c>
      <c r="F4327">
        <f t="shared" si="135"/>
        <v>31.861111111111111</v>
      </c>
    </row>
    <row r="4328" spans="1:6">
      <c r="A4328">
        <v>0</v>
      </c>
      <c r="B4328">
        <v>3</v>
      </c>
      <c r="C4328">
        <v>116.6</v>
      </c>
      <c r="D4328">
        <f t="shared" si="134"/>
        <v>21630</v>
      </c>
      <c r="F4328">
        <f t="shared" si="135"/>
        <v>32.388888888888886</v>
      </c>
    </row>
    <row r="4329" spans="1:6">
      <c r="A4329">
        <v>0</v>
      </c>
      <c r="B4329">
        <v>3</v>
      </c>
      <c r="C4329">
        <v>119.2</v>
      </c>
      <c r="D4329">
        <f t="shared" si="134"/>
        <v>21635</v>
      </c>
      <c r="F4329">
        <f t="shared" si="135"/>
        <v>33.111111111111114</v>
      </c>
    </row>
    <row r="4330" spans="1:6">
      <c r="A4330">
        <v>0</v>
      </c>
      <c r="B4330">
        <v>3</v>
      </c>
      <c r="C4330">
        <v>121.3</v>
      </c>
      <c r="D4330">
        <f t="shared" si="134"/>
        <v>21640</v>
      </c>
      <c r="F4330">
        <f t="shared" si="135"/>
        <v>33.694444444444443</v>
      </c>
    </row>
    <row r="4331" spans="1:6">
      <c r="A4331">
        <v>0</v>
      </c>
      <c r="B4331">
        <v>3</v>
      </c>
      <c r="C4331">
        <v>124.9</v>
      </c>
      <c r="D4331">
        <f t="shared" si="134"/>
        <v>21645</v>
      </c>
      <c r="F4331">
        <f t="shared" si="135"/>
        <v>34.694444444444443</v>
      </c>
    </row>
    <row r="4332" spans="1:6">
      <c r="A4332">
        <v>0</v>
      </c>
      <c r="B4332">
        <v>3</v>
      </c>
      <c r="C4332">
        <v>127.4</v>
      </c>
      <c r="D4332">
        <f t="shared" si="134"/>
        <v>21650</v>
      </c>
      <c r="F4332">
        <f t="shared" si="135"/>
        <v>35.388888888888893</v>
      </c>
    </row>
    <row r="4333" spans="1:6">
      <c r="A4333">
        <v>0</v>
      </c>
      <c r="B4333">
        <v>3</v>
      </c>
      <c r="C4333">
        <v>130.9</v>
      </c>
      <c r="D4333">
        <f t="shared" si="134"/>
        <v>21655</v>
      </c>
      <c r="F4333">
        <f t="shared" si="135"/>
        <v>36.361111111111114</v>
      </c>
    </row>
    <row r="4334" spans="1:6">
      <c r="A4334">
        <v>0</v>
      </c>
      <c r="B4334">
        <v>3</v>
      </c>
      <c r="C4334">
        <v>133.4</v>
      </c>
      <c r="D4334">
        <f t="shared" si="134"/>
        <v>21660</v>
      </c>
      <c r="F4334">
        <f t="shared" si="135"/>
        <v>37.055555555555557</v>
      </c>
    </row>
    <row r="4335" spans="1:6">
      <c r="A4335">
        <v>0</v>
      </c>
      <c r="B4335">
        <v>3</v>
      </c>
      <c r="C4335">
        <v>137.30000000000001</v>
      </c>
      <c r="D4335">
        <f t="shared" si="134"/>
        <v>21665</v>
      </c>
      <c r="F4335">
        <f t="shared" si="135"/>
        <v>38.138888888888893</v>
      </c>
    </row>
    <row r="4336" spans="1:6">
      <c r="A4336">
        <v>0</v>
      </c>
      <c r="B4336">
        <v>3</v>
      </c>
      <c r="C4336">
        <v>139.4</v>
      </c>
      <c r="D4336">
        <f t="shared" si="134"/>
        <v>21670</v>
      </c>
      <c r="F4336">
        <f t="shared" si="135"/>
        <v>38.722222222222221</v>
      </c>
    </row>
    <row r="4337" spans="1:6">
      <c r="A4337">
        <v>0</v>
      </c>
      <c r="B4337">
        <v>3</v>
      </c>
      <c r="C4337">
        <v>141.4</v>
      </c>
      <c r="D4337">
        <f t="shared" si="134"/>
        <v>21675</v>
      </c>
      <c r="F4337">
        <f t="shared" si="135"/>
        <v>39.277777777777779</v>
      </c>
    </row>
    <row r="4338" spans="1:6">
      <c r="A4338">
        <v>0</v>
      </c>
      <c r="B4338">
        <v>3</v>
      </c>
      <c r="C4338">
        <v>139.4</v>
      </c>
      <c r="D4338">
        <f t="shared" si="134"/>
        <v>21680</v>
      </c>
      <c r="F4338">
        <f t="shared" si="135"/>
        <v>38.722222222222221</v>
      </c>
    </row>
    <row r="4339" spans="1:6">
      <c r="A4339">
        <v>0</v>
      </c>
      <c r="B4339">
        <v>3</v>
      </c>
      <c r="C4339">
        <v>147.6</v>
      </c>
      <c r="D4339">
        <f t="shared" si="134"/>
        <v>21685</v>
      </c>
      <c r="F4339">
        <f t="shared" si="135"/>
        <v>41</v>
      </c>
    </row>
    <row r="4340" spans="1:6">
      <c r="A4340">
        <v>0</v>
      </c>
      <c r="B4340">
        <v>3</v>
      </c>
      <c r="C4340">
        <v>150.19999999999999</v>
      </c>
      <c r="D4340">
        <f t="shared" si="134"/>
        <v>21690</v>
      </c>
      <c r="F4340">
        <f t="shared" si="135"/>
        <v>41.722222222222221</v>
      </c>
    </row>
    <row r="4341" spans="1:6">
      <c r="A4341">
        <v>0</v>
      </c>
      <c r="B4341">
        <v>3</v>
      </c>
      <c r="C4341">
        <v>151.9</v>
      </c>
      <c r="D4341">
        <f t="shared" si="134"/>
        <v>21695</v>
      </c>
      <c r="F4341">
        <f t="shared" si="135"/>
        <v>42.194444444444443</v>
      </c>
    </row>
    <row r="4342" spans="1:6">
      <c r="A4342">
        <v>0</v>
      </c>
      <c r="B4342">
        <v>3</v>
      </c>
      <c r="C4342">
        <v>154.6</v>
      </c>
      <c r="D4342">
        <f t="shared" si="134"/>
        <v>21700</v>
      </c>
      <c r="F4342">
        <f t="shared" si="135"/>
        <v>42.944444444444443</v>
      </c>
    </row>
    <row r="4343" spans="1:6">
      <c r="A4343">
        <v>0</v>
      </c>
      <c r="B4343">
        <v>3</v>
      </c>
      <c r="C4343">
        <v>159.30000000000001</v>
      </c>
      <c r="D4343">
        <f t="shared" si="134"/>
        <v>21705</v>
      </c>
      <c r="F4343">
        <f t="shared" si="135"/>
        <v>44.25</v>
      </c>
    </row>
    <row r="4344" spans="1:6">
      <c r="A4344">
        <v>0</v>
      </c>
      <c r="B4344">
        <v>3</v>
      </c>
      <c r="C4344">
        <v>159.1</v>
      </c>
      <c r="D4344">
        <f t="shared" si="134"/>
        <v>21710</v>
      </c>
      <c r="F4344">
        <f t="shared" si="135"/>
        <v>44.194444444444443</v>
      </c>
    </row>
    <row r="4345" spans="1:6">
      <c r="A4345">
        <v>0</v>
      </c>
      <c r="B4345">
        <v>3</v>
      </c>
      <c r="C4345">
        <v>165.1</v>
      </c>
      <c r="D4345">
        <f t="shared" si="134"/>
        <v>21715</v>
      </c>
      <c r="F4345">
        <f t="shared" si="135"/>
        <v>45.861111111111107</v>
      </c>
    </row>
    <row r="4346" spans="1:6">
      <c r="A4346">
        <v>0</v>
      </c>
      <c r="B4346">
        <v>3</v>
      </c>
      <c r="C4346">
        <v>166.9</v>
      </c>
      <c r="D4346">
        <f t="shared" si="134"/>
        <v>21720</v>
      </c>
      <c r="F4346">
        <f t="shared" si="135"/>
        <v>46.361111111111114</v>
      </c>
    </row>
    <row r="4347" spans="1:6">
      <c r="A4347">
        <v>0</v>
      </c>
      <c r="B4347">
        <v>3</v>
      </c>
      <c r="C4347">
        <v>169.4</v>
      </c>
      <c r="D4347">
        <f t="shared" si="134"/>
        <v>21725</v>
      </c>
      <c r="F4347">
        <f t="shared" si="135"/>
        <v>47.055555555555557</v>
      </c>
    </row>
    <row r="4348" spans="1:6">
      <c r="A4348">
        <v>0</v>
      </c>
      <c r="B4348">
        <v>3</v>
      </c>
      <c r="C4348">
        <v>172.3</v>
      </c>
      <c r="D4348">
        <f t="shared" si="134"/>
        <v>21730</v>
      </c>
      <c r="F4348">
        <f t="shared" si="135"/>
        <v>47.861111111111114</v>
      </c>
    </row>
    <row r="4349" spans="1:6">
      <c r="A4349">
        <v>0</v>
      </c>
      <c r="B4349">
        <v>3</v>
      </c>
      <c r="C4349">
        <v>173.1</v>
      </c>
      <c r="D4349">
        <f t="shared" si="134"/>
        <v>21735</v>
      </c>
      <c r="F4349">
        <f t="shared" si="135"/>
        <v>48.083333333333329</v>
      </c>
    </row>
    <row r="4350" spans="1:6">
      <c r="A4350">
        <v>0</v>
      </c>
      <c r="B4350">
        <v>3</v>
      </c>
      <c r="C4350">
        <v>174.9</v>
      </c>
      <c r="D4350">
        <f t="shared" si="134"/>
        <v>21740</v>
      </c>
      <c r="F4350">
        <f t="shared" si="135"/>
        <v>48.583333333333336</v>
      </c>
    </row>
    <row r="4351" spans="1:6">
      <c r="A4351">
        <v>0</v>
      </c>
      <c r="B4351">
        <v>3</v>
      </c>
      <c r="C4351">
        <v>176.7</v>
      </c>
      <c r="D4351">
        <f t="shared" si="134"/>
        <v>21745</v>
      </c>
      <c r="F4351">
        <f t="shared" si="135"/>
        <v>49.083333333333329</v>
      </c>
    </row>
    <row r="4352" spans="1:6">
      <c r="A4352">
        <v>0</v>
      </c>
      <c r="B4352">
        <v>3</v>
      </c>
      <c r="C4352">
        <v>178.9</v>
      </c>
      <c r="D4352">
        <f t="shared" si="134"/>
        <v>21750</v>
      </c>
      <c r="F4352">
        <f t="shared" si="135"/>
        <v>49.694444444444443</v>
      </c>
    </row>
    <row r="4353" spans="1:6">
      <c r="A4353">
        <v>8.9</v>
      </c>
      <c r="B4353">
        <v>3</v>
      </c>
      <c r="C4353">
        <v>178.1</v>
      </c>
      <c r="D4353">
        <f t="shared" si="134"/>
        <v>21755</v>
      </c>
      <c r="F4353">
        <f t="shared" si="135"/>
        <v>49.472222222222221</v>
      </c>
    </row>
    <row r="4354" spans="1:6">
      <c r="A4354">
        <v>37.9</v>
      </c>
      <c r="B4354">
        <v>3</v>
      </c>
      <c r="C4354">
        <v>174.7</v>
      </c>
      <c r="D4354">
        <f t="shared" si="134"/>
        <v>21760</v>
      </c>
      <c r="F4354">
        <f t="shared" si="135"/>
        <v>48.527777777777771</v>
      </c>
    </row>
    <row r="4355" spans="1:6">
      <c r="A4355">
        <v>43.2</v>
      </c>
      <c r="B4355">
        <v>3</v>
      </c>
      <c r="C4355">
        <v>171.5</v>
      </c>
      <c r="D4355">
        <f t="shared" ref="D4355:D4418" si="136">(ROW()-2)*5</f>
        <v>21765</v>
      </c>
      <c r="F4355">
        <f t="shared" ref="F4355:F4418" si="137">C4355/3.6</f>
        <v>47.638888888888886</v>
      </c>
    </row>
    <row r="4356" spans="1:6">
      <c r="A4356">
        <v>41.4</v>
      </c>
      <c r="B4356">
        <v>3</v>
      </c>
      <c r="C4356">
        <v>168.2</v>
      </c>
      <c r="D4356">
        <f t="shared" si="136"/>
        <v>21770</v>
      </c>
      <c r="F4356">
        <f t="shared" si="137"/>
        <v>46.722222222222221</v>
      </c>
    </row>
    <row r="4357" spans="1:6">
      <c r="A4357">
        <v>41.4</v>
      </c>
      <c r="B4357">
        <v>3</v>
      </c>
      <c r="C4357">
        <v>163.5</v>
      </c>
      <c r="D4357">
        <f t="shared" si="136"/>
        <v>21775</v>
      </c>
      <c r="F4357">
        <f t="shared" si="137"/>
        <v>45.416666666666664</v>
      </c>
    </row>
    <row r="4358" spans="1:6">
      <c r="A4358">
        <v>41.4</v>
      </c>
      <c r="B4358">
        <v>3</v>
      </c>
      <c r="C4358">
        <v>160.30000000000001</v>
      </c>
      <c r="D4358">
        <f t="shared" si="136"/>
        <v>21780</v>
      </c>
      <c r="F4358">
        <f t="shared" si="137"/>
        <v>44.527777777777779</v>
      </c>
    </row>
    <row r="4359" spans="1:6">
      <c r="A4359">
        <v>39.6</v>
      </c>
      <c r="B4359">
        <v>3</v>
      </c>
      <c r="C4359">
        <v>155.6</v>
      </c>
      <c r="D4359">
        <f t="shared" si="136"/>
        <v>21785</v>
      </c>
      <c r="F4359">
        <f t="shared" si="137"/>
        <v>43.222222222222221</v>
      </c>
    </row>
    <row r="4360" spans="1:6">
      <c r="A4360">
        <v>41.4</v>
      </c>
      <c r="B4360">
        <v>3</v>
      </c>
      <c r="C4360">
        <v>152.30000000000001</v>
      </c>
      <c r="D4360">
        <f t="shared" si="136"/>
        <v>21790</v>
      </c>
      <c r="F4360">
        <f t="shared" si="137"/>
        <v>42.305555555555557</v>
      </c>
    </row>
    <row r="4361" spans="1:6">
      <c r="A4361">
        <v>37.9</v>
      </c>
      <c r="B4361">
        <v>3</v>
      </c>
      <c r="C4361">
        <v>147.9</v>
      </c>
      <c r="D4361">
        <f t="shared" si="136"/>
        <v>21795</v>
      </c>
      <c r="F4361">
        <f t="shared" si="137"/>
        <v>41.083333333333336</v>
      </c>
    </row>
    <row r="4362" spans="1:6">
      <c r="A4362">
        <v>37.9</v>
      </c>
      <c r="B4362">
        <v>3</v>
      </c>
      <c r="C4362">
        <v>143.6</v>
      </c>
      <c r="D4362">
        <f t="shared" si="136"/>
        <v>21800</v>
      </c>
      <c r="F4362">
        <f t="shared" si="137"/>
        <v>39.888888888888886</v>
      </c>
    </row>
    <row r="4363" spans="1:6">
      <c r="A4363">
        <v>37.9</v>
      </c>
      <c r="B4363">
        <v>3</v>
      </c>
      <c r="C4363">
        <v>138.69999999999999</v>
      </c>
      <c r="D4363">
        <f t="shared" si="136"/>
        <v>21805</v>
      </c>
      <c r="F4363">
        <f t="shared" si="137"/>
        <v>38.527777777777771</v>
      </c>
    </row>
    <row r="4364" spans="1:6">
      <c r="A4364">
        <v>34.299999999999997</v>
      </c>
      <c r="B4364">
        <v>3</v>
      </c>
      <c r="C4364">
        <v>135.6</v>
      </c>
      <c r="D4364">
        <f t="shared" si="136"/>
        <v>21810</v>
      </c>
      <c r="F4364">
        <f t="shared" si="137"/>
        <v>37.666666666666664</v>
      </c>
    </row>
    <row r="4365" spans="1:6">
      <c r="A4365">
        <v>26.7</v>
      </c>
      <c r="B4365">
        <v>3</v>
      </c>
      <c r="C4365">
        <v>129.80000000000001</v>
      </c>
      <c r="D4365">
        <f t="shared" si="136"/>
        <v>21815</v>
      </c>
      <c r="F4365">
        <f t="shared" si="137"/>
        <v>36.055555555555557</v>
      </c>
    </row>
    <row r="4366" spans="1:6">
      <c r="A4366">
        <v>23.2</v>
      </c>
      <c r="B4366">
        <v>3</v>
      </c>
      <c r="C4366">
        <v>127.1</v>
      </c>
      <c r="D4366">
        <f t="shared" si="136"/>
        <v>21820</v>
      </c>
      <c r="F4366">
        <f t="shared" si="137"/>
        <v>35.30555555555555</v>
      </c>
    </row>
    <row r="4367" spans="1:6">
      <c r="A4367">
        <v>19.600000000000001</v>
      </c>
      <c r="B4367">
        <v>3</v>
      </c>
      <c r="C4367">
        <v>123.1</v>
      </c>
      <c r="D4367">
        <f t="shared" si="136"/>
        <v>21825</v>
      </c>
      <c r="F4367">
        <f t="shared" si="137"/>
        <v>34.194444444444443</v>
      </c>
    </row>
    <row r="4368" spans="1:6">
      <c r="A4368">
        <v>21.4</v>
      </c>
      <c r="B4368">
        <v>3</v>
      </c>
      <c r="C4368">
        <v>119.4</v>
      </c>
      <c r="D4368">
        <f t="shared" si="136"/>
        <v>21830</v>
      </c>
      <c r="F4368">
        <f t="shared" si="137"/>
        <v>33.166666666666664</v>
      </c>
    </row>
    <row r="4369" spans="1:6">
      <c r="A4369">
        <v>12.5</v>
      </c>
      <c r="B4369">
        <v>3</v>
      </c>
      <c r="C4369">
        <v>115.5</v>
      </c>
      <c r="D4369">
        <f t="shared" si="136"/>
        <v>21835</v>
      </c>
      <c r="F4369">
        <f t="shared" si="137"/>
        <v>32.083333333333336</v>
      </c>
    </row>
    <row r="4370" spans="1:6">
      <c r="A4370">
        <v>7.1</v>
      </c>
      <c r="B4370">
        <v>3</v>
      </c>
      <c r="C4370">
        <v>114.6</v>
      </c>
      <c r="D4370">
        <f t="shared" si="136"/>
        <v>21840</v>
      </c>
      <c r="F4370">
        <f t="shared" si="137"/>
        <v>31.833333333333332</v>
      </c>
    </row>
    <row r="4371" spans="1:6">
      <c r="A4371">
        <v>10.7</v>
      </c>
      <c r="B4371">
        <v>3</v>
      </c>
      <c r="C4371">
        <v>110.9</v>
      </c>
      <c r="D4371">
        <f t="shared" si="136"/>
        <v>21845</v>
      </c>
      <c r="F4371">
        <f t="shared" si="137"/>
        <v>30.805555555555557</v>
      </c>
    </row>
    <row r="4372" spans="1:6">
      <c r="A4372">
        <v>8.9</v>
      </c>
      <c r="B4372">
        <v>3</v>
      </c>
      <c r="C4372">
        <v>108.9</v>
      </c>
      <c r="D4372">
        <f t="shared" si="136"/>
        <v>21850</v>
      </c>
      <c r="F4372">
        <f t="shared" si="137"/>
        <v>30.25</v>
      </c>
    </row>
    <row r="4373" spans="1:6">
      <c r="A4373">
        <v>8.9</v>
      </c>
      <c r="B4373">
        <v>3</v>
      </c>
      <c r="C4373">
        <v>108.3</v>
      </c>
      <c r="D4373">
        <f t="shared" si="136"/>
        <v>21855</v>
      </c>
      <c r="F4373">
        <f t="shared" si="137"/>
        <v>30.083333333333332</v>
      </c>
    </row>
    <row r="4374" spans="1:6">
      <c r="A4374">
        <v>8.9</v>
      </c>
      <c r="B4374">
        <v>3</v>
      </c>
      <c r="C4374">
        <v>105.3</v>
      </c>
      <c r="D4374">
        <f t="shared" si="136"/>
        <v>21860</v>
      </c>
      <c r="F4374">
        <f t="shared" si="137"/>
        <v>29.25</v>
      </c>
    </row>
    <row r="4375" spans="1:6">
      <c r="A4375">
        <v>8.9</v>
      </c>
      <c r="B4375">
        <v>3</v>
      </c>
      <c r="C4375">
        <v>103.1</v>
      </c>
      <c r="D4375">
        <f t="shared" si="136"/>
        <v>21865</v>
      </c>
      <c r="F4375">
        <f t="shared" si="137"/>
        <v>28.638888888888886</v>
      </c>
    </row>
    <row r="4376" spans="1:6">
      <c r="A4376">
        <v>7.1</v>
      </c>
      <c r="B4376">
        <v>3</v>
      </c>
      <c r="C4376">
        <v>101</v>
      </c>
      <c r="D4376">
        <f t="shared" si="136"/>
        <v>21870</v>
      </c>
      <c r="F4376">
        <f t="shared" si="137"/>
        <v>28.055555555555554</v>
      </c>
    </row>
    <row r="4377" spans="1:6">
      <c r="A4377">
        <v>0</v>
      </c>
      <c r="B4377">
        <v>3</v>
      </c>
      <c r="C4377">
        <v>99.6</v>
      </c>
      <c r="D4377">
        <f t="shared" si="136"/>
        <v>21875</v>
      </c>
      <c r="F4377">
        <f t="shared" si="137"/>
        <v>27.666666666666664</v>
      </c>
    </row>
    <row r="4378" spans="1:6">
      <c r="A4378">
        <v>0</v>
      </c>
      <c r="B4378">
        <v>3</v>
      </c>
      <c r="C4378">
        <v>98.1</v>
      </c>
      <c r="D4378">
        <f t="shared" si="136"/>
        <v>21880</v>
      </c>
      <c r="F4378">
        <f t="shared" si="137"/>
        <v>27.249999999999996</v>
      </c>
    </row>
    <row r="4379" spans="1:6">
      <c r="A4379">
        <v>0</v>
      </c>
      <c r="B4379">
        <v>3</v>
      </c>
      <c r="C4379">
        <v>96.4</v>
      </c>
      <c r="D4379">
        <f t="shared" si="136"/>
        <v>21885</v>
      </c>
      <c r="F4379">
        <f t="shared" si="137"/>
        <v>26.777777777777779</v>
      </c>
    </row>
    <row r="4380" spans="1:6">
      <c r="A4380">
        <v>0</v>
      </c>
      <c r="B4380">
        <v>3</v>
      </c>
      <c r="C4380">
        <v>94.6</v>
      </c>
      <c r="D4380">
        <f t="shared" si="136"/>
        <v>21890</v>
      </c>
      <c r="F4380">
        <f t="shared" si="137"/>
        <v>26.277777777777775</v>
      </c>
    </row>
    <row r="4381" spans="1:6">
      <c r="A4381">
        <v>0</v>
      </c>
      <c r="B4381">
        <v>3</v>
      </c>
      <c r="C4381">
        <v>95.3</v>
      </c>
      <c r="D4381">
        <f t="shared" si="136"/>
        <v>21895</v>
      </c>
      <c r="F4381">
        <f t="shared" si="137"/>
        <v>26.472222222222221</v>
      </c>
    </row>
    <row r="4382" spans="1:6">
      <c r="A4382">
        <v>0</v>
      </c>
      <c r="B4382">
        <v>3</v>
      </c>
      <c r="C4382">
        <v>95.7</v>
      </c>
      <c r="D4382">
        <f t="shared" si="136"/>
        <v>21900</v>
      </c>
      <c r="F4382">
        <f t="shared" si="137"/>
        <v>26.583333333333332</v>
      </c>
    </row>
    <row r="4383" spans="1:6">
      <c r="A4383">
        <v>0</v>
      </c>
      <c r="B4383">
        <v>3</v>
      </c>
      <c r="C4383">
        <v>96.9</v>
      </c>
      <c r="D4383">
        <f t="shared" si="136"/>
        <v>21905</v>
      </c>
      <c r="F4383">
        <f t="shared" si="137"/>
        <v>26.916666666666668</v>
      </c>
    </row>
    <row r="4384" spans="1:6">
      <c r="A4384">
        <v>0</v>
      </c>
      <c r="B4384">
        <v>3</v>
      </c>
      <c r="C4384">
        <v>98.5</v>
      </c>
      <c r="D4384">
        <f t="shared" si="136"/>
        <v>21910</v>
      </c>
      <c r="F4384">
        <f t="shared" si="137"/>
        <v>27.361111111111111</v>
      </c>
    </row>
    <row r="4385" spans="1:6">
      <c r="A4385">
        <v>0</v>
      </c>
      <c r="B4385">
        <v>3</v>
      </c>
      <c r="C4385">
        <v>99.3</v>
      </c>
      <c r="D4385">
        <f t="shared" si="136"/>
        <v>21915</v>
      </c>
      <c r="F4385">
        <f t="shared" si="137"/>
        <v>27.583333333333332</v>
      </c>
    </row>
    <row r="4386" spans="1:6">
      <c r="A4386">
        <v>0</v>
      </c>
      <c r="B4386">
        <v>3</v>
      </c>
      <c r="C4386">
        <v>100.4</v>
      </c>
      <c r="D4386">
        <f t="shared" si="136"/>
        <v>21920</v>
      </c>
      <c r="F4386">
        <f t="shared" si="137"/>
        <v>27.888888888888889</v>
      </c>
    </row>
    <row r="4387" spans="1:6">
      <c r="A4387">
        <v>0</v>
      </c>
      <c r="B4387">
        <v>3</v>
      </c>
      <c r="C4387">
        <v>101.8</v>
      </c>
      <c r="D4387">
        <f t="shared" si="136"/>
        <v>21925</v>
      </c>
      <c r="F4387">
        <f t="shared" si="137"/>
        <v>28.277777777777775</v>
      </c>
    </row>
    <row r="4388" spans="1:6">
      <c r="A4388">
        <v>0</v>
      </c>
      <c r="B4388">
        <v>3</v>
      </c>
      <c r="C4388">
        <v>102.9</v>
      </c>
      <c r="D4388">
        <f t="shared" si="136"/>
        <v>21930</v>
      </c>
      <c r="F4388">
        <f t="shared" si="137"/>
        <v>28.583333333333336</v>
      </c>
    </row>
    <row r="4389" spans="1:6">
      <c r="A4389">
        <v>0</v>
      </c>
      <c r="B4389">
        <v>3</v>
      </c>
      <c r="C4389">
        <v>104.6</v>
      </c>
      <c r="D4389">
        <f t="shared" si="136"/>
        <v>21935</v>
      </c>
      <c r="F4389">
        <f t="shared" si="137"/>
        <v>29.055555555555554</v>
      </c>
    </row>
    <row r="4390" spans="1:6">
      <c r="A4390">
        <v>0</v>
      </c>
      <c r="B4390">
        <v>3</v>
      </c>
      <c r="C4390">
        <v>106.3</v>
      </c>
      <c r="D4390">
        <f t="shared" si="136"/>
        <v>21940</v>
      </c>
      <c r="F4390">
        <f t="shared" si="137"/>
        <v>29.527777777777775</v>
      </c>
    </row>
    <row r="4391" spans="1:6">
      <c r="A4391">
        <v>0</v>
      </c>
      <c r="B4391">
        <v>3</v>
      </c>
      <c r="C4391">
        <v>107.8</v>
      </c>
      <c r="D4391">
        <f t="shared" si="136"/>
        <v>21945</v>
      </c>
      <c r="F4391">
        <f t="shared" si="137"/>
        <v>29.944444444444443</v>
      </c>
    </row>
    <row r="4392" spans="1:6">
      <c r="A4392">
        <v>0</v>
      </c>
      <c r="B4392">
        <v>3</v>
      </c>
      <c r="C4392">
        <v>109.4</v>
      </c>
      <c r="D4392">
        <f t="shared" si="136"/>
        <v>21950</v>
      </c>
      <c r="F4392">
        <f t="shared" si="137"/>
        <v>30.388888888888889</v>
      </c>
    </row>
    <row r="4393" spans="1:6">
      <c r="A4393">
        <v>0</v>
      </c>
      <c r="B4393">
        <v>3</v>
      </c>
      <c r="C4393">
        <v>111.4</v>
      </c>
      <c r="D4393">
        <f t="shared" si="136"/>
        <v>21955</v>
      </c>
      <c r="F4393">
        <f t="shared" si="137"/>
        <v>30.944444444444446</v>
      </c>
    </row>
    <row r="4394" spans="1:6">
      <c r="A4394">
        <v>0</v>
      </c>
      <c r="B4394">
        <v>3</v>
      </c>
      <c r="C4394">
        <v>113.3</v>
      </c>
      <c r="D4394">
        <f t="shared" si="136"/>
        <v>21960</v>
      </c>
      <c r="F4394">
        <f t="shared" si="137"/>
        <v>31.472222222222221</v>
      </c>
    </row>
    <row r="4395" spans="1:6">
      <c r="A4395">
        <v>0</v>
      </c>
      <c r="B4395">
        <v>3</v>
      </c>
      <c r="C4395">
        <v>114.4</v>
      </c>
      <c r="D4395">
        <f t="shared" si="136"/>
        <v>21965</v>
      </c>
      <c r="F4395">
        <f t="shared" si="137"/>
        <v>31.777777777777779</v>
      </c>
    </row>
    <row r="4396" spans="1:6">
      <c r="A4396">
        <v>0</v>
      </c>
      <c r="B4396">
        <v>3</v>
      </c>
      <c r="C4396">
        <v>115.9</v>
      </c>
      <c r="D4396">
        <f t="shared" si="136"/>
        <v>21970</v>
      </c>
      <c r="F4396">
        <f t="shared" si="137"/>
        <v>32.194444444444443</v>
      </c>
    </row>
    <row r="4397" spans="1:6">
      <c r="A4397">
        <v>0</v>
      </c>
      <c r="B4397">
        <v>3</v>
      </c>
      <c r="C4397">
        <v>116.6</v>
      </c>
      <c r="D4397">
        <f t="shared" si="136"/>
        <v>21975</v>
      </c>
      <c r="F4397">
        <f t="shared" si="137"/>
        <v>32.388888888888886</v>
      </c>
    </row>
    <row r="4398" spans="1:6">
      <c r="A4398">
        <v>0</v>
      </c>
      <c r="B4398">
        <v>3</v>
      </c>
      <c r="C4398">
        <v>117.8</v>
      </c>
      <c r="D4398">
        <f t="shared" si="136"/>
        <v>21980</v>
      </c>
      <c r="F4398">
        <f t="shared" si="137"/>
        <v>32.722222222222221</v>
      </c>
    </row>
    <row r="4399" spans="1:6">
      <c r="A4399">
        <v>0</v>
      </c>
      <c r="B4399">
        <v>3</v>
      </c>
      <c r="C4399">
        <v>119.9</v>
      </c>
      <c r="D4399">
        <f t="shared" si="136"/>
        <v>21985</v>
      </c>
      <c r="F4399">
        <f t="shared" si="137"/>
        <v>33.305555555555557</v>
      </c>
    </row>
    <row r="4400" spans="1:6">
      <c r="A4400">
        <v>0</v>
      </c>
      <c r="B4400">
        <v>3</v>
      </c>
      <c r="C4400">
        <v>120.7</v>
      </c>
      <c r="D4400">
        <f t="shared" si="136"/>
        <v>21990</v>
      </c>
      <c r="F4400">
        <f t="shared" si="137"/>
        <v>33.527777777777779</v>
      </c>
    </row>
    <row r="4401" spans="1:6">
      <c r="A4401">
        <v>0</v>
      </c>
      <c r="B4401">
        <v>3</v>
      </c>
      <c r="C4401">
        <v>123.2</v>
      </c>
      <c r="D4401">
        <f t="shared" si="136"/>
        <v>21995</v>
      </c>
      <c r="F4401">
        <f t="shared" si="137"/>
        <v>34.222222222222221</v>
      </c>
    </row>
    <row r="4402" spans="1:6">
      <c r="A4402">
        <v>0</v>
      </c>
      <c r="B4402">
        <v>3</v>
      </c>
      <c r="C4402">
        <v>125.4</v>
      </c>
      <c r="D4402">
        <f t="shared" si="136"/>
        <v>22000</v>
      </c>
      <c r="F4402">
        <f t="shared" si="137"/>
        <v>34.833333333333336</v>
      </c>
    </row>
    <row r="4403" spans="1:6">
      <c r="A4403">
        <v>0</v>
      </c>
      <c r="B4403">
        <v>3</v>
      </c>
      <c r="C4403">
        <v>127.7</v>
      </c>
      <c r="D4403">
        <f t="shared" si="136"/>
        <v>22005</v>
      </c>
      <c r="F4403">
        <f t="shared" si="137"/>
        <v>35.472222222222221</v>
      </c>
    </row>
    <row r="4404" spans="1:6">
      <c r="A4404">
        <v>0</v>
      </c>
      <c r="B4404">
        <v>3</v>
      </c>
      <c r="C4404">
        <v>129.30000000000001</v>
      </c>
      <c r="D4404">
        <f t="shared" si="136"/>
        <v>22010</v>
      </c>
      <c r="F4404">
        <f t="shared" si="137"/>
        <v>35.916666666666671</v>
      </c>
    </row>
    <row r="4405" spans="1:6">
      <c r="A4405">
        <v>0</v>
      </c>
      <c r="B4405">
        <v>3</v>
      </c>
      <c r="C4405">
        <v>131</v>
      </c>
      <c r="D4405">
        <f t="shared" si="136"/>
        <v>22015</v>
      </c>
      <c r="F4405">
        <f t="shared" si="137"/>
        <v>36.388888888888886</v>
      </c>
    </row>
    <row r="4406" spans="1:6">
      <c r="A4406">
        <v>0</v>
      </c>
      <c r="B4406">
        <v>3</v>
      </c>
      <c r="C4406">
        <v>133.30000000000001</v>
      </c>
      <c r="D4406">
        <f t="shared" si="136"/>
        <v>22020</v>
      </c>
      <c r="F4406">
        <f t="shared" si="137"/>
        <v>37.027777777777779</v>
      </c>
    </row>
    <row r="4407" spans="1:6">
      <c r="A4407">
        <v>0</v>
      </c>
      <c r="B4407">
        <v>3</v>
      </c>
      <c r="C4407">
        <v>134.80000000000001</v>
      </c>
      <c r="D4407">
        <f t="shared" si="136"/>
        <v>22025</v>
      </c>
      <c r="F4407">
        <f t="shared" si="137"/>
        <v>37.44444444444445</v>
      </c>
    </row>
    <row r="4408" spans="1:6">
      <c r="A4408">
        <v>0</v>
      </c>
      <c r="B4408">
        <v>3</v>
      </c>
      <c r="C4408">
        <v>137.30000000000001</v>
      </c>
      <c r="D4408">
        <f t="shared" si="136"/>
        <v>22030</v>
      </c>
      <c r="F4408">
        <f t="shared" si="137"/>
        <v>38.138888888888893</v>
      </c>
    </row>
    <row r="4409" spans="1:6">
      <c r="A4409">
        <v>0</v>
      </c>
      <c r="B4409">
        <v>3</v>
      </c>
      <c r="C4409">
        <v>139.1</v>
      </c>
      <c r="D4409">
        <f t="shared" si="136"/>
        <v>22035</v>
      </c>
      <c r="F4409">
        <f t="shared" si="137"/>
        <v>38.638888888888886</v>
      </c>
    </row>
    <row r="4410" spans="1:6">
      <c r="A4410">
        <v>111.8</v>
      </c>
      <c r="B4410">
        <v>3</v>
      </c>
      <c r="C4410">
        <v>140.9</v>
      </c>
      <c r="D4410">
        <f t="shared" si="136"/>
        <v>22040</v>
      </c>
      <c r="F4410">
        <f t="shared" si="137"/>
        <v>39.138888888888893</v>
      </c>
    </row>
    <row r="4411" spans="1:6">
      <c r="A4411">
        <v>0</v>
      </c>
      <c r="B4411">
        <v>3</v>
      </c>
      <c r="C4411">
        <v>142.6</v>
      </c>
      <c r="D4411">
        <f t="shared" si="136"/>
        <v>22045</v>
      </c>
      <c r="F4411">
        <f t="shared" si="137"/>
        <v>39.611111111111107</v>
      </c>
    </row>
    <row r="4412" spans="1:6">
      <c r="A4412">
        <v>0</v>
      </c>
      <c r="B4412">
        <v>3</v>
      </c>
      <c r="C4412">
        <v>144.9</v>
      </c>
      <c r="D4412">
        <f t="shared" si="136"/>
        <v>22050</v>
      </c>
      <c r="F4412">
        <f t="shared" si="137"/>
        <v>40.25</v>
      </c>
    </row>
    <row r="4413" spans="1:6">
      <c r="A4413">
        <v>0</v>
      </c>
      <c r="B4413">
        <v>3</v>
      </c>
      <c r="C4413">
        <v>146.80000000000001</v>
      </c>
      <c r="D4413">
        <f t="shared" si="136"/>
        <v>22055</v>
      </c>
      <c r="F4413">
        <f t="shared" si="137"/>
        <v>40.777777777777779</v>
      </c>
    </row>
    <row r="4414" spans="1:6">
      <c r="A4414">
        <v>0</v>
      </c>
      <c r="B4414">
        <v>3</v>
      </c>
      <c r="C4414">
        <v>149.1</v>
      </c>
      <c r="D4414">
        <f t="shared" si="136"/>
        <v>22060</v>
      </c>
      <c r="F4414">
        <f t="shared" si="137"/>
        <v>41.416666666666664</v>
      </c>
    </row>
    <row r="4415" spans="1:6">
      <c r="A4415">
        <v>0</v>
      </c>
      <c r="B4415">
        <v>3</v>
      </c>
      <c r="C4415">
        <v>151.1</v>
      </c>
      <c r="D4415">
        <f t="shared" si="136"/>
        <v>22065</v>
      </c>
      <c r="F4415">
        <f t="shared" si="137"/>
        <v>41.972222222222221</v>
      </c>
    </row>
    <row r="4416" spans="1:6">
      <c r="A4416">
        <v>0</v>
      </c>
      <c r="B4416">
        <v>3</v>
      </c>
      <c r="C4416">
        <v>153.6</v>
      </c>
      <c r="D4416">
        <f t="shared" si="136"/>
        <v>22070</v>
      </c>
      <c r="F4416">
        <f t="shared" si="137"/>
        <v>42.666666666666664</v>
      </c>
    </row>
    <row r="4417" spans="1:6">
      <c r="A4417">
        <v>0</v>
      </c>
      <c r="B4417">
        <v>3</v>
      </c>
      <c r="C4417">
        <v>155.4</v>
      </c>
      <c r="D4417">
        <f t="shared" si="136"/>
        <v>22075</v>
      </c>
      <c r="F4417">
        <f t="shared" si="137"/>
        <v>43.166666666666664</v>
      </c>
    </row>
    <row r="4418" spans="1:6">
      <c r="A4418">
        <v>0</v>
      </c>
      <c r="B4418">
        <v>3</v>
      </c>
      <c r="C4418">
        <v>156.80000000000001</v>
      </c>
      <c r="D4418">
        <f t="shared" si="136"/>
        <v>22080</v>
      </c>
      <c r="F4418">
        <f t="shared" si="137"/>
        <v>43.555555555555557</v>
      </c>
    </row>
    <row r="4419" spans="1:6">
      <c r="A4419">
        <v>0</v>
      </c>
      <c r="B4419">
        <v>3</v>
      </c>
      <c r="C4419">
        <v>159.30000000000001</v>
      </c>
      <c r="D4419">
        <f t="shared" ref="D4419:D4482" si="138">(ROW()-2)*5</f>
        <v>22085</v>
      </c>
      <c r="F4419">
        <f t="shared" ref="F4419:F4482" si="139">C4419/3.6</f>
        <v>44.25</v>
      </c>
    </row>
    <row r="4420" spans="1:6">
      <c r="A4420">
        <v>0</v>
      </c>
      <c r="B4420">
        <v>3</v>
      </c>
      <c r="C4420">
        <v>160.5</v>
      </c>
      <c r="D4420">
        <f t="shared" si="138"/>
        <v>22090</v>
      </c>
      <c r="F4420">
        <f t="shared" si="139"/>
        <v>44.583333333333336</v>
      </c>
    </row>
    <row r="4421" spans="1:6">
      <c r="A4421">
        <v>0</v>
      </c>
      <c r="B4421">
        <v>3</v>
      </c>
      <c r="C4421">
        <v>162.30000000000001</v>
      </c>
      <c r="D4421">
        <f t="shared" si="138"/>
        <v>22095</v>
      </c>
      <c r="F4421">
        <f t="shared" si="139"/>
        <v>45.083333333333336</v>
      </c>
    </row>
    <row r="4422" spans="1:6">
      <c r="A4422">
        <v>0</v>
      </c>
      <c r="B4422">
        <v>3</v>
      </c>
      <c r="C4422">
        <v>165</v>
      </c>
      <c r="D4422">
        <f t="shared" si="138"/>
        <v>22100</v>
      </c>
      <c r="F4422">
        <f t="shared" si="139"/>
        <v>45.833333333333336</v>
      </c>
    </row>
    <row r="4423" spans="1:6">
      <c r="A4423">
        <v>0</v>
      </c>
      <c r="B4423">
        <v>3</v>
      </c>
      <c r="C4423">
        <v>166.9</v>
      </c>
      <c r="D4423">
        <f t="shared" si="138"/>
        <v>22105</v>
      </c>
      <c r="F4423">
        <f t="shared" si="139"/>
        <v>46.361111111111114</v>
      </c>
    </row>
    <row r="4424" spans="1:6">
      <c r="A4424">
        <v>0</v>
      </c>
      <c r="B4424">
        <v>3</v>
      </c>
      <c r="C4424">
        <v>169.7</v>
      </c>
      <c r="D4424">
        <f t="shared" si="138"/>
        <v>22110</v>
      </c>
      <c r="F4424">
        <f t="shared" si="139"/>
        <v>47.138888888888886</v>
      </c>
    </row>
    <row r="4425" spans="1:6">
      <c r="A4425">
        <v>0</v>
      </c>
      <c r="B4425">
        <v>3</v>
      </c>
      <c r="C4425">
        <v>172.4</v>
      </c>
      <c r="D4425">
        <f t="shared" si="138"/>
        <v>22115</v>
      </c>
      <c r="F4425">
        <f t="shared" si="139"/>
        <v>47.888888888888893</v>
      </c>
    </row>
    <row r="4426" spans="1:6">
      <c r="A4426">
        <v>0</v>
      </c>
      <c r="B4426">
        <v>3</v>
      </c>
      <c r="C4426">
        <v>174</v>
      </c>
      <c r="D4426">
        <f t="shared" si="138"/>
        <v>22120</v>
      </c>
      <c r="F4426">
        <f t="shared" si="139"/>
        <v>48.333333333333329</v>
      </c>
    </row>
    <row r="4427" spans="1:6">
      <c r="A4427">
        <v>0</v>
      </c>
      <c r="B4427">
        <v>3</v>
      </c>
      <c r="C4427">
        <v>177.2</v>
      </c>
      <c r="D4427">
        <f t="shared" si="138"/>
        <v>22125</v>
      </c>
      <c r="F4427">
        <f t="shared" si="139"/>
        <v>49.222222222222214</v>
      </c>
    </row>
    <row r="4428" spans="1:6">
      <c r="A4428">
        <v>0</v>
      </c>
      <c r="B4428">
        <v>3</v>
      </c>
      <c r="C4428">
        <v>178.9</v>
      </c>
      <c r="D4428">
        <f t="shared" si="138"/>
        <v>22130</v>
      </c>
      <c r="F4428">
        <f t="shared" si="139"/>
        <v>49.694444444444443</v>
      </c>
    </row>
    <row r="4429" spans="1:6">
      <c r="A4429">
        <v>0</v>
      </c>
      <c r="B4429">
        <v>3</v>
      </c>
      <c r="C4429">
        <v>180.3</v>
      </c>
      <c r="D4429">
        <f t="shared" si="138"/>
        <v>22135</v>
      </c>
      <c r="F4429">
        <f t="shared" si="139"/>
        <v>50.083333333333336</v>
      </c>
    </row>
    <row r="4430" spans="1:6">
      <c r="A4430">
        <v>0</v>
      </c>
      <c r="B4430">
        <v>3</v>
      </c>
      <c r="C4430">
        <v>182.8</v>
      </c>
      <c r="D4430">
        <f t="shared" si="138"/>
        <v>22140</v>
      </c>
      <c r="F4430">
        <f t="shared" si="139"/>
        <v>50.777777777777779</v>
      </c>
    </row>
    <row r="4431" spans="1:6">
      <c r="A4431">
        <v>0</v>
      </c>
      <c r="B4431">
        <v>3</v>
      </c>
      <c r="C4431">
        <v>184.2</v>
      </c>
      <c r="D4431">
        <f t="shared" si="138"/>
        <v>22145</v>
      </c>
      <c r="F4431">
        <f t="shared" si="139"/>
        <v>51.166666666666664</v>
      </c>
    </row>
    <row r="4432" spans="1:6">
      <c r="A4432">
        <v>0</v>
      </c>
      <c r="B4432">
        <v>3</v>
      </c>
      <c r="C4432">
        <v>186.3</v>
      </c>
      <c r="D4432">
        <f t="shared" si="138"/>
        <v>22150</v>
      </c>
      <c r="F4432">
        <f t="shared" si="139"/>
        <v>51.75</v>
      </c>
    </row>
    <row r="4433" spans="1:6">
      <c r="A4433">
        <v>0</v>
      </c>
      <c r="B4433">
        <v>3</v>
      </c>
      <c r="C4433">
        <v>188.4</v>
      </c>
      <c r="D4433">
        <f t="shared" si="138"/>
        <v>22155</v>
      </c>
      <c r="F4433">
        <f t="shared" si="139"/>
        <v>52.333333333333336</v>
      </c>
    </row>
    <row r="4434" spans="1:6">
      <c r="A4434">
        <v>0</v>
      </c>
      <c r="B4434">
        <v>4</v>
      </c>
      <c r="C4434">
        <v>189.9</v>
      </c>
      <c r="D4434">
        <f t="shared" si="138"/>
        <v>22160</v>
      </c>
      <c r="F4434">
        <f t="shared" si="139"/>
        <v>52.75</v>
      </c>
    </row>
    <row r="4435" spans="1:6">
      <c r="A4435">
        <v>0</v>
      </c>
      <c r="B4435">
        <v>4</v>
      </c>
      <c r="C4435">
        <v>190.8</v>
      </c>
      <c r="D4435">
        <f t="shared" si="138"/>
        <v>22165</v>
      </c>
      <c r="F4435">
        <f t="shared" si="139"/>
        <v>53</v>
      </c>
    </row>
    <row r="4436" spans="1:6">
      <c r="A4436">
        <v>0</v>
      </c>
      <c r="B4436">
        <v>4</v>
      </c>
      <c r="C4436">
        <v>192</v>
      </c>
      <c r="D4436">
        <f t="shared" si="138"/>
        <v>22170</v>
      </c>
      <c r="F4436">
        <f t="shared" si="139"/>
        <v>53.333333333333329</v>
      </c>
    </row>
    <row r="4437" spans="1:6">
      <c r="A4437">
        <v>0</v>
      </c>
      <c r="B4437">
        <v>4</v>
      </c>
      <c r="C4437">
        <v>193.2</v>
      </c>
      <c r="D4437">
        <f t="shared" si="138"/>
        <v>22175</v>
      </c>
      <c r="F4437">
        <f t="shared" si="139"/>
        <v>53.666666666666664</v>
      </c>
    </row>
    <row r="4438" spans="1:6">
      <c r="A4438">
        <v>0</v>
      </c>
      <c r="B4438">
        <v>4</v>
      </c>
      <c r="C4438">
        <v>193.5</v>
      </c>
      <c r="D4438">
        <f t="shared" si="138"/>
        <v>22180</v>
      </c>
      <c r="F4438">
        <f t="shared" si="139"/>
        <v>53.75</v>
      </c>
    </row>
    <row r="4439" spans="1:6">
      <c r="A4439">
        <v>0</v>
      </c>
      <c r="B4439">
        <v>4</v>
      </c>
      <c r="C4439">
        <v>195.7</v>
      </c>
      <c r="D4439">
        <f t="shared" si="138"/>
        <v>22185</v>
      </c>
      <c r="F4439">
        <f t="shared" si="139"/>
        <v>54.361111111111107</v>
      </c>
    </row>
    <row r="4440" spans="1:6">
      <c r="A4440">
        <v>0</v>
      </c>
      <c r="B4440">
        <v>4</v>
      </c>
      <c r="C4440">
        <v>198.2</v>
      </c>
      <c r="D4440">
        <f t="shared" si="138"/>
        <v>22190</v>
      </c>
      <c r="F4440">
        <f t="shared" si="139"/>
        <v>55.05555555555555</v>
      </c>
    </row>
    <row r="4441" spans="1:6">
      <c r="A4441">
        <v>0</v>
      </c>
      <c r="B4441">
        <v>4</v>
      </c>
      <c r="C4441">
        <v>199.8</v>
      </c>
      <c r="D4441">
        <f t="shared" si="138"/>
        <v>22195</v>
      </c>
      <c r="F4441">
        <f t="shared" si="139"/>
        <v>55.5</v>
      </c>
    </row>
    <row r="4442" spans="1:6">
      <c r="A4442">
        <v>0</v>
      </c>
      <c r="B4442">
        <v>4</v>
      </c>
      <c r="C4442">
        <v>201.6</v>
      </c>
      <c r="D4442">
        <f t="shared" si="138"/>
        <v>22200</v>
      </c>
      <c r="F4442">
        <f t="shared" si="139"/>
        <v>56</v>
      </c>
    </row>
    <row r="4443" spans="1:6">
      <c r="A4443">
        <v>0</v>
      </c>
      <c r="B4443">
        <v>4</v>
      </c>
      <c r="C4443">
        <v>202.8</v>
      </c>
      <c r="D4443">
        <f t="shared" si="138"/>
        <v>22205</v>
      </c>
      <c r="F4443">
        <f t="shared" si="139"/>
        <v>56.333333333333336</v>
      </c>
    </row>
    <row r="4444" spans="1:6">
      <c r="A4444">
        <v>0</v>
      </c>
      <c r="B4444">
        <v>4</v>
      </c>
      <c r="C4444">
        <v>203.3</v>
      </c>
      <c r="D4444">
        <f t="shared" si="138"/>
        <v>22210</v>
      </c>
      <c r="F4444">
        <f t="shared" si="139"/>
        <v>56.472222222222221</v>
      </c>
    </row>
    <row r="4445" spans="1:6">
      <c r="A4445">
        <v>0</v>
      </c>
      <c r="B4445">
        <v>4</v>
      </c>
      <c r="C4445">
        <v>203.8</v>
      </c>
      <c r="D4445">
        <f t="shared" si="138"/>
        <v>22215</v>
      </c>
      <c r="F4445">
        <f t="shared" si="139"/>
        <v>56.611111111111114</v>
      </c>
    </row>
    <row r="4446" spans="1:6">
      <c r="A4446">
        <v>0</v>
      </c>
      <c r="B4446">
        <v>4</v>
      </c>
      <c r="C4446">
        <v>205.5</v>
      </c>
      <c r="D4446">
        <f t="shared" si="138"/>
        <v>22220</v>
      </c>
      <c r="F4446">
        <f t="shared" si="139"/>
        <v>57.083333333333329</v>
      </c>
    </row>
    <row r="4447" spans="1:6">
      <c r="A4447">
        <v>0</v>
      </c>
      <c r="B4447">
        <v>4</v>
      </c>
      <c r="C4447">
        <v>206.6</v>
      </c>
      <c r="D4447">
        <f t="shared" si="138"/>
        <v>22225</v>
      </c>
      <c r="F4447">
        <f t="shared" si="139"/>
        <v>57.388888888888886</v>
      </c>
    </row>
    <row r="4448" spans="1:6">
      <c r="A4448">
        <v>0</v>
      </c>
      <c r="B4448">
        <v>4</v>
      </c>
      <c r="C4448">
        <v>207.3</v>
      </c>
      <c r="D4448">
        <f t="shared" si="138"/>
        <v>22230</v>
      </c>
      <c r="F4448">
        <f t="shared" si="139"/>
        <v>57.583333333333336</v>
      </c>
    </row>
    <row r="4449" spans="1:6">
      <c r="A4449">
        <v>0</v>
      </c>
      <c r="B4449">
        <v>4</v>
      </c>
      <c r="C4449">
        <v>208.8</v>
      </c>
      <c r="D4449">
        <f t="shared" si="138"/>
        <v>22235</v>
      </c>
      <c r="F4449">
        <f t="shared" si="139"/>
        <v>58</v>
      </c>
    </row>
    <row r="4450" spans="1:6">
      <c r="A4450">
        <v>0</v>
      </c>
      <c r="B4450">
        <v>4</v>
      </c>
      <c r="C4450">
        <v>210.4</v>
      </c>
      <c r="D4450">
        <f t="shared" si="138"/>
        <v>22240</v>
      </c>
      <c r="F4450">
        <f t="shared" si="139"/>
        <v>58.444444444444443</v>
      </c>
    </row>
    <row r="4451" spans="1:6">
      <c r="A4451">
        <v>0</v>
      </c>
      <c r="B4451">
        <v>4</v>
      </c>
      <c r="C4451">
        <v>212.2</v>
      </c>
      <c r="D4451">
        <f t="shared" si="138"/>
        <v>22245</v>
      </c>
      <c r="F4451">
        <f t="shared" si="139"/>
        <v>58.944444444444443</v>
      </c>
    </row>
    <row r="4452" spans="1:6">
      <c r="A4452">
        <v>0</v>
      </c>
      <c r="B4452">
        <v>4</v>
      </c>
      <c r="C4452">
        <v>213.6</v>
      </c>
      <c r="D4452">
        <f t="shared" si="138"/>
        <v>22250</v>
      </c>
      <c r="F4452">
        <f t="shared" si="139"/>
        <v>59.333333333333329</v>
      </c>
    </row>
    <row r="4453" spans="1:6">
      <c r="A4453">
        <v>0</v>
      </c>
      <c r="B4453">
        <v>4</v>
      </c>
      <c r="C4453">
        <v>214.4</v>
      </c>
      <c r="D4453">
        <f t="shared" si="138"/>
        <v>22255</v>
      </c>
      <c r="F4453">
        <f t="shared" si="139"/>
        <v>59.555555555555557</v>
      </c>
    </row>
    <row r="4454" spans="1:6">
      <c r="A4454">
        <v>0</v>
      </c>
      <c r="B4454">
        <v>4</v>
      </c>
      <c r="C4454">
        <v>215.4</v>
      </c>
      <c r="D4454">
        <f t="shared" si="138"/>
        <v>22260</v>
      </c>
      <c r="F4454">
        <f t="shared" si="139"/>
        <v>59.833333333333336</v>
      </c>
    </row>
    <row r="4455" spans="1:6">
      <c r="A4455">
        <v>0</v>
      </c>
      <c r="B4455">
        <v>4</v>
      </c>
      <c r="C4455">
        <v>217.1</v>
      </c>
      <c r="D4455">
        <f t="shared" si="138"/>
        <v>22265</v>
      </c>
      <c r="F4455">
        <f t="shared" si="139"/>
        <v>60.30555555555555</v>
      </c>
    </row>
    <row r="4456" spans="1:6">
      <c r="A4456">
        <v>0</v>
      </c>
      <c r="B4456">
        <v>4</v>
      </c>
      <c r="C4456">
        <v>218.3</v>
      </c>
      <c r="D4456">
        <f t="shared" si="138"/>
        <v>22270</v>
      </c>
      <c r="F4456">
        <f t="shared" si="139"/>
        <v>60.638888888888893</v>
      </c>
    </row>
    <row r="4457" spans="1:6">
      <c r="A4457">
        <v>0</v>
      </c>
      <c r="B4457">
        <v>4</v>
      </c>
      <c r="C4457">
        <v>218.6</v>
      </c>
      <c r="D4457">
        <f t="shared" si="138"/>
        <v>22275</v>
      </c>
      <c r="F4457">
        <f t="shared" si="139"/>
        <v>60.722222222222221</v>
      </c>
    </row>
    <row r="4458" spans="1:6">
      <c r="A4458">
        <v>0</v>
      </c>
      <c r="B4458">
        <v>4</v>
      </c>
      <c r="C4458">
        <v>220.4</v>
      </c>
      <c r="D4458">
        <f t="shared" si="138"/>
        <v>22280</v>
      </c>
      <c r="F4458">
        <f t="shared" si="139"/>
        <v>61.222222222222221</v>
      </c>
    </row>
    <row r="4459" spans="1:6">
      <c r="A4459">
        <v>0</v>
      </c>
      <c r="B4459">
        <v>5</v>
      </c>
      <c r="C4459">
        <v>220.8</v>
      </c>
      <c r="D4459">
        <f t="shared" si="138"/>
        <v>22285</v>
      </c>
      <c r="F4459">
        <f t="shared" si="139"/>
        <v>61.333333333333336</v>
      </c>
    </row>
    <row r="4460" spans="1:6">
      <c r="A4460">
        <v>0</v>
      </c>
      <c r="B4460">
        <v>5</v>
      </c>
      <c r="C4460">
        <v>221.1</v>
      </c>
      <c r="D4460">
        <f t="shared" si="138"/>
        <v>22290</v>
      </c>
      <c r="F4460">
        <f t="shared" si="139"/>
        <v>61.416666666666664</v>
      </c>
    </row>
    <row r="4461" spans="1:6">
      <c r="A4461">
        <v>0</v>
      </c>
      <c r="B4461">
        <v>5</v>
      </c>
      <c r="C4461">
        <v>220.1</v>
      </c>
      <c r="D4461">
        <f t="shared" si="138"/>
        <v>22295</v>
      </c>
      <c r="F4461">
        <f t="shared" si="139"/>
        <v>61.138888888888886</v>
      </c>
    </row>
    <row r="4462" spans="1:6">
      <c r="A4462">
        <v>0</v>
      </c>
      <c r="B4462">
        <v>5</v>
      </c>
      <c r="C4462">
        <v>221.7</v>
      </c>
      <c r="D4462">
        <f t="shared" si="138"/>
        <v>22300</v>
      </c>
      <c r="F4462">
        <f t="shared" si="139"/>
        <v>61.583333333333329</v>
      </c>
    </row>
    <row r="4463" spans="1:6">
      <c r="A4463">
        <v>0</v>
      </c>
      <c r="B4463">
        <v>5</v>
      </c>
      <c r="C4463">
        <v>222.8</v>
      </c>
      <c r="D4463">
        <f t="shared" si="138"/>
        <v>22305</v>
      </c>
      <c r="F4463">
        <f t="shared" si="139"/>
        <v>61.888888888888893</v>
      </c>
    </row>
    <row r="4464" spans="1:6">
      <c r="A4464">
        <v>0</v>
      </c>
      <c r="B4464">
        <v>5</v>
      </c>
      <c r="C4464">
        <v>223.4</v>
      </c>
      <c r="D4464">
        <f t="shared" si="138"/>
        <v>22310</v>
      </c>
      <c r="F4464">
        <f t="shared" si="139"/>
        <v>62.055555555555557</v>
      </c>
    </row>
    <row r="4465" spans="1:6">
      <c r="A4465">
        <v>0</v>
      </c>
      <c r="B4465">
        <v>5</v>
      </c>
      <c r="C4465">
        <v>221.6</v>
      </c>
      <c r="D4465">
        <f t="shared" si="138"/>
        <v>22315</v>
      </c>
      <c r="F4465">
        <f t="shared" si="139"/>
        <v>61.55555555555555</v>
      </c>
    </row>
    <row r="4466" spans="1:6">
      <c r="A4466">
        <v>0</v>
      </c>
      <c r="B4466">
        <v>5</v>
      </c>
      <c r="C4466">
        <v>220.3</v>
      </c>
      <c r="D4466">
        <f t="shared" si="138"/>
        <v>22320</v>
      </c>
      <c r="F4466">
        <f t="shared" si="139"/>
        <v>61.194444444444443</v>
      </c>
    </row>
    <row r="4467" spans="1:6">
      <c r="A4467">
        <v>0</v>
      </c>
      <c r="B4467">
        <v>5</v>
      </c>
      <c r="C4467">
        <v>218.3</v>
      </c>
      <c r="D4467">
        <f t="shared" si="138"/>
        <v>22325</v>
      </c>
      <c r="F4467">
        <f t="shared" si="139"/>
        <v>60.638888888888893</v>
      </c>
    </row>
    <row r="4468" spans="1:6">
      <c r="A4468">
        <v>0</v>
      </c>
      <c r="B4468">
        <v>5</v>
      </c>
      <c r="C4468">
        <v>216.6</v>
      </c>
      <c r="D4468">
        <f t="shared" si="138"/>
        <v>22330</v>
      </c>
      <c r="F4468">
        <f t="shared" si="139"/>
        <v>60.166666666666664</v>
      </c>
    </row>
    <row r="4469" spans="1:6">
      <c r="A4469">
        <v>0</v>
      </c>
      <c r="B4469">
        <v>5</v>
      </c>
      <c r="C4469">
        <v>213.9</v>
      </c>
      <c r="D4469">
        <f t="shared" si="138"/>
        <v>22335</v>
      </c>
      <c r="F4469">
        <f t="shared" si="139"/>
        <v>59.416666666666664</v>
      </c>
    </row>
    <row r="4470" spans="1:6">
      <c r="A4470">
        <v>0</v>
      </c>
      <c r="B4470">
        <v>5</v>
      </c>
      <c r="C4470">
        <v>211.6</v>
      </c>
      <c r="D4470">
        <f t="shared" si="138"/>
        <v>22340</v>
      </c>
      <c r="F4470">
        <f t="shared" si="139"/>
        <v>58.777777777777771</v>
      </c>
    </row>
    <row r="4471" spans="1:6">
      <c r="A4471">
        <v>0</v>
      </c>
      <c r="B4471">
        <v>5</v>
      </c>
      <c r="C4471">
        <v>227.2</v>
      </c>
      <c r="D4471">
        <f t="shared" si="138"/>
        <v>22345</v>
      </c>
      <c r="F4471">
        <f t="shared" si="139"/>
        <v>63.111111111111107</v>
      </c>
    </row>
    <row r="4472" spans="1:6">
      <c r="A4472">
        <v>0</v>
      </c>
      <c r="B4472">
        <v>5</v>
      </c>
      <c r="C4472">
        <v>229.1</v>
      </c>
      <c r="D4472">
        <f t="shared" si="138"/>
        <v>22350</v>
      </c>
      <c r="F4472">
        <f t="shared" si="139"/>
        <v>63.638888888888886</v>
      </c>
    </row>
    <row r="4473" spans="1:6">
      <c r="A4473">
        <v>0</v>
      </c>
      <c r="B4473">
        <v>5</v>
      </c>
      <c r="C4473">
        <v>228.9</v>
      </c>
      <c r="D4473">
        <f t="shared" si="138"/>
        <v>22355</v>
      </c>
      <c r="F4473">
        <f t="shared" si="139"/>
        <v>63.583333333333336</v>
      </c>
    </row>
    <row r="4474" spans="1:6">
      <c r="A4474">
        <v>0</v>
      </c>
      <c r="B4474">
        <v>5</v>
      </c>
      <c r="C4474">
        <v>228.7</v>
      </c>
      <c r="D4474">
        <f t="shared" si="138"/>
        <v>22360</v>
      </c>
      <c r="F4474">
        <f t="shared" si="139"/>
        <v>63.527777777777771</v>
      </c>
    </row>
    <row r="4475" spans="1:6">
      <c r="A4475">
        <v>0</v>
      </c>
      <c r="B4475">
        <v>5</v>
      </c>
      <c r="C4475">
        <v>229.1</v>
      </c>
      <c r="D4475">
        <f t="shared" si="138"/>
        <v>22365</v>
      </c>
      <c r="F4475">
        <f t="shared" si="139"/>
        <v>63.638888888888886</v>
      </c>
    </row>
    <row r="4476" spans="1:6">
      <c r="A4476">
        <v>5.3</v>
      </c>
      <c r="B4476">
        <v>5</v>
      </c>
      <c r="C4476">
        <v>228.4</v>
      </c>
      <c r="D4476">
        <f t="shared" si="138"/>
        <v>22370</v>
      </c>
      <c r="F4476">
        <f t="shared" si="139"/>
        <v>63.444444444444443</v>
      </c>
    </row>
    <row r="4477" spans="1:6">
      <c r="A4477">
        <v>24.9</v>
      </c>
      <c r="B4477">
        <v>5</v>
      </c>
      <c r="C4477">
        <v>226.7</v>
      </c>
      <c r="D4477">
        <f t="shared" si="138"/>
        <v>22375</v>
      </c>
      <c r="F4477">
        <f t="shared" si="139"/>
        <v>62.972222222222214</v>
      </c>
    </row>
    <row r="4478" spans="1:6">
      <c r="A4478">
        <v>36.1</v>
      </c>
      <c r="B4478">
        <v>5</v>
      </c>
      <c r="C4478">
        <v>222.6</v>
      </c>
      <c r="D4478">
        <f t="shared" si="138"/>
        <v>22380</v>
      </c>
      <c r="F4478">
        <f t="shared" si="139"/>
        <v>61.833333333333329</v>
      </c>
    </row>
    <row r="4479" spans="1:6">
      <c r="A4479">
        <v>37.9</v>
      </c>
      <c r="B4479">
        <v>5</v>
      </c>
      <c r="C4479">
        <v>219.9</v>
      </c>
      <c r="D4479">
        <f t="shared" si="138"/>
        <v>22385</v>
      </c>
      <c r="F4479">
        <f t="shared" si="139"/>
        <v>61.083333333333336</v>
      </c>
    </row>
    <row r="4480" spans="1:6">
      <c r="A4480">
        <v>39.6</v>
      </c>
      <c r="B4480">
        <v>5</v>
      </c>
      <c r="C4480">
        <v>217.5</v>
      </c>
      <c r="D4480">
        <f t="shared" si="138"/>
        <v>22390</v>
      </c>
      <c r="F4480">
        <f t="shared" si="139"/>
        <v>60.416666666666664</v>
      </c>
    </row>
    <row r="4481" spans="1:6">
      <c r="A4481">
        <v>39.6</v>
      </c>
      <c r="B4481">
        <v>5</v>
      </c>
      <c r="C4481">
        <v>215.3</v>
      </c>
      <c r="D4481">
        <f t="shared" si="138"/>
        <v>22395</v>
      </c>
      <c r="F4481">
        <f t="shared" si="139"/>
        <v>59.805555555555557</v>
      </c>
    </row>
    <row r="4482" spans="1:6">
      <c r="A4482">
        <v>37.9</v>
      </c>
      <c r="B4482">
        <v>5</v>
      </c>
      <c r="C4482">
        <v>209.5</v>
      </c>
      <c r="D4482">
        <f t="shared" si="138"/>
        <v>22400</v>
      </c>
      <c r="F4482">
        <f t="shared" si="139"/>
        <v>58.194444444444443</v>
      </c>
    </row>
    <row r="4483" spans="1:6">
      <c r="A4483">
        <v>27.2</v>
      </c>
      <c r="B4483">
        <v>5</v>
      </c>
      <c r="C4483">
        <v>207.4</v>
      </c>
      <c r="D4483">
        <f t="shared" ref="D4483:D4546" si="140">(ROW()-2)*5</f>
        <v>22405</v>
      </c>
      <c r="F4483">
        <f t="shared" ref="F4483:F4546" si="141">C4483/3.6</f>
        <v>57.611111111111114</v>
      </c>
    </row>
    <row r="4484" spans="1:6">
      <c r="A4484">
        <v>30.7</v>
      </c>
      <c r="B4484">
        <v>5</v>
      </c>
      <c r="C4484">
        <v>207.4</v>
      </c>
      <c r="D4484">
        <f t="shared" si="140"/>
        <v>22410</v>
      </c>
      <c r="F4484">
        <f t="shared" si="141"/>
        <v>57.611111111111114</v>
      </c>
    </row>
    <row r="4485" spans="1:6">
      <c r="A4485">
        <v>32.5</v>
      </c>
      <c r="B4485">
        <v>5</v>
      </c>
      <c r="C4485">
        <v>204.4</v>
      </c>
      <c r="D4485">
        <f t="shared" si="140"/>
        <v>22415</v>
      </c>
      <c r="F4485">
        <f t="shared" si="141"/>
        <v>56.777777777777779</v>
      </c>
    </row>
    <row r="4486" spans="1:6">
      <c r="A4486">
        <v>21.4</v>
      </c>
      <c r="B4486">
        <v>5</v>
      </c>
      <c r="C4486">
        <v>201.7</v>
      </c>
      <c r="D4486">
        <f t="shared" si="140"/>
        <v>22420</v>
      </c>
      <c r="F4486">
        <f t="shared" si="141"/>
        <v>56.027777777777771</v>
      </c>
    </row>
    <row r="4487" spans="1:6">
      <c r="A4487">
        <v>19.600000000000001</v>
      </c>
      <c r="B4487">
        <v>5</v>
      </c>
      <c r="C4487">
        <v>200.2</v>
      </c>
      <c r="D4487">
        <f t="shared" si="140"/>
        <v>22425</v>
      </c>
      <c r="F4487">
        <f t="shared" si="141"/>
        <v>55.611111111111107</v>
      </c>
    </row>
    <row r="4488" spans="1:6">
      <c r="A4488">
        <v>23.2</v>
      </c>
      <c r="B4488">
        <v>4</v>
      </c>
      <c r="C4488">
        <v>197.6</v>
      </c>
      <c r="D4488">
        <f t="shared" si="140"/>
        <v>22430</v>
      </c>
      <c r="F4488">
        <f t="shared" si="141"/>
        <v>54.888888888888886</v>
      </c>
    </row>
    <row r="4489" spans="1:6">
      <c r="A4489">
        <v>26.7</v>
      </c>
      <c r="B4489">
        <v>4</v>
      </c>
      <c r="C4489">
        <v>195.5</v>
      </c>
      <c r="D4489">
        <f t="shared" si="140"/>
        <v>22435</v>
      </c>
      <c r="F4489">
        <f t="shared" si="141"/>
        <v>54.305555555555557</v>
      </c>
    </row>
    <row r="4490" spans="1:6">
      <c r="A4490">
        <v>32.5</v>
      </c>
      <c r="B4490">
        <v>4</v>
      </c>
      <c r="C4490">
        <v>192.3</v>
      </c>
      <c r="D4490">
        <f t="shared" si="140"/>
        <v>22440</v>
      </c>
      <c r="F4490">
        <f t="shared" si="141"/>
        <v>53.416666666666671</v>
      </c>
    </row>
    <row r="4491" spans="1:6">
      <c r="A4491">
        <v>30.7</v>
      </c>
      <c r="B4491">
        <v>4</v>
      </c>
      <c r="C4491">
        <v>189.4</v>
      </c>
      <c r="D4491">
        <f t="shared" si="140"/>
        <v>22445</v>
      </c>
      <c r="F4491">
        <f t="shared" si="141"/>
        <v>52.611111111111114</v>
      </c>
    </row>
    <row r="4492" spans="1:6">
      <c r="A4492">
        <v>32.5</v>
      </c>
      <c r="B4492">
        <v>4</v>
      </c>
      <c r="C4492">
        <v>186.3</v>
      </c>
      <c r="D4492">
        <f t="shared" si="140"/>
        <v>22450</v>
      </c>
      <c r="F4492">
        <f t="shared" si="141"/>
        <v>51.75</v>
      </c>
    </row>
    <row r="4493" spans="1:6">
      <c r="A4493">
        <v>32.5</v>
      </c>
      <c r="B4493">
        <v>4</v>
      </c>
      <c r="C4493">
        <v>183.7</v>
      </c>
      <c r="D4493">
        <f t="shared" si="140"/>
        <v>22455</v>
      </c>
      <c r="F4493">
        <f t="shared" si="141"/>
        <v>51.027777777777771</v>
      </c>
    </row>
    <row r="4494" spans="1:6">
      <c r="A4494">
        <v>30.7</v>
      </c>
      <c r="B4494">
        <v>4</v>
      </c>
      <c r="C4494">
        <v>181.6</v>
      </c>
      <c r="D4494">
        <f t="shared" si="140"/>
        <v>22460</v>
      </c>
      <c r="F4494">
        <f t="shared" si="141"/>
        <v>50.444444444444443</v>
      </c>
    </row>
    <row r="4495" spans="1:6">
      <c r="A4495">
        <v>19.600000000000001</v>
      </c>
      <c r="B4495">
        <v>4</v>
      </c>
      <c r="C4495">
        <v>177.6</v>
      </c>
      <c r="D4495">
        <f t="shared" si="140"/>
        <v>22465</v>
      </c>
      <c r="F4495">
        <f t="shared" si="141"/>
        <v>49.333333333333329</v>
      </c>
    </row>
    <row r="4496" spans="1:6">
      <c r="A4496">
        <v>23.2</v>
      </c>
      <c r="B4496">
        <v>3</v>
      </c>
      <c r="C4496">
        <v>175</v>
      </c>
      <c r="D4496">
        <f t="shared" si="140"/>
        <v>22470</v>
      </c>
      <c r="F4496">
        <f t="shared" si="141"/>
        <v>48.611111111111107</v>
      </c>
    </row>
    <row r="4497" spans="1:6">
      <c r="A4497">
        <v>19.600000000000001</v>
      </c>
      <c r="B4497">
        <v>3</v>
      </c>
      <c r="C4497">
        <v>173.6</v>
      </c>
      <c r="D4497">
        <f t="shared" si="140"/>
        <v>22475</v>
      </c>
      <c r="F4497">
        <f t="shared" si="141"/>
        <v>48.222222222222221</v>
      </c>
    </row>
    <row r="4498" spans="1:6">
      <c r="A4498">
        <v>24.9</v>
      </c>
      <c r="B4498">
        <v>3</v>
      </c>
      <c r="C4498">
        <v>171.1</v>
      </c>
      <c r="D4498">
        <f t="shared" si="140"/>
        <v>22480</v>
      </c>
      <c r="F4498">
        <f t="shared" si="141"/>
        <v>47.527777777777779</v>
      </c>
    </row>
    <row r="4499" spans="1:6">
      <c r="A4499">
        <v>24.9</v>
      </c>
      <c r="B4499">
        <v>3</v>
      </c>
      <c r="C4499">
        <v>167.5</v>
      </c>
      <c r="D4499">
        <f t="shared" si="140"/>
        <v>22485</v>
      </c>
      <c r="F4499">
        <f t="shared" si="141"/>
        <v>46.527777777777779</v>
      </c>
    </row>
    <row r="4500" spans="1:6">
      <c r="A4500">
        <v>21.4</v>
      </c>
      <c r="B4500">
        <v>3</v>
      </c>
      <c r="C4500">
        <v>164.6</v>
      </c>
      <c r="D4500">
        <f t="shared" si="140"/>
        <v>22490</v>
      </c>
      <c r="F4500">
        <f t="shared" si="141"/>
        <v>45.722222222222221</v>
      </c>
    </row>
    <row r="4501" spans="1:6">
      <c r="A4501">
        <v>23.2</v>
      </c>
      <c r="B4501">
        <v>3</v>
      </c>
      <c r="C4501">
        <v>161.5</v>
      </c>
      <c r="D4501">
        <f t="shared" si="140"/>
        <v>22495</v>
      </c>
      <c r="F4501">
        <f t="shared" si="141"/>
        <v>44.861111111111107</v>
      </c>
    </row>
    <row r="4502" spans="1:6">
      <c r="A4502">
        <v>19.600000000000001</v>
      </c>
      <c r="B4502">
        <v>3</v>
      </c>
      <c r="C4502">
        <v>157.80000000000001</v>
      </c>
      <c r="D4502">
        <f t="shared" si="140"/>
        <v>22500</v>
      </c>
      <c r="F4502">
        <f t="shared" si="141"/>
        <v>43.833333333333336</v>
      </c>
    </row>
    <row r="4503" spans="1:6">
      <c r="A4503">
        <v>21.4</v>
      </c>
      <c r="B4503">
        <v>3</v>
      </c>
      <c r="C4503">
        <v>157.19999999999999</v>
      </c>
      <c r="D4503">
        <f t="shared" si="140"/>
        <v>22505</v>
      </c>
      <c r="F4503">
        <f t="shared" si="141"/>
        <v>43.666666666666664</v>
      </c>
    </row>
    <row r="4504" spans="1:6">
      <c r="A4504">
        <v>23.2</v>
      </c>
      <c r="B4504">
        <v>3</v>
      </c>
      <c r="C4504">
        <v>153.1</v>
      </c>
      <c r="D4504">
        <f t="shared" si="140"/>
        <v>22510</v>
      </c>
      <c r="F4504">
        <f t="shared" si="141"/>
        <v>42.527777777777779</v>
      </c>
    </row>
    <row r="4505" spans="1:6">
      <c r="A4505">
        <v>23.2</v>
      </c>
      <c r="B4505">
        <v>3</v>
      </c>
      <c r="C4505">
        <v>148.80000000000001</v>
      </c>
      <c r="D4505">
        <f t="shared" si="140"/>
        <v>22515</v>
      </c>
      <c r="F4505">
        <f t="shared" si="141"/>
        <v>41.333333333333336</v>
      </c>
    </row>
    <row r="4506" spans="1:6">
      <c r="A4506">
        <v>24.9</v>
      </c>
      <c r="B4506">
        <v>3</v>
      </c>
      <c r="C4506">
        <v>145.80000000000001</v>
      </c>
      <c r="D4506">
        <f t="shared" si="140"/>
        <v>22520</v>
      </c>
      <c r="F4506">
        <f t="shared" si="141"/>
        <v>40.5</v>
      </c>
    </row>
    <row r="4507" spans="1:6">
      <c r="A4507">
        <v>30.7</v>
      </c>
      <c r="B4507">
        <v>3</v>
      </c>
      <c r="C4507">
        <v>145.1</v>
      </c>
      <c r="D4507">
        <f t="shared" si="140"/>
        <v>22525</v>
      </c>
      <c r="F4507">
        <f t="shared" si="141"/>
        <v>40.30555555555555</v>
      </c>
    </row>
    <row r="4508" spans="1:6">
      <c r="A4508">
        <v>26.7</v>
      </c>
      <c r="B4508">
        <v>3</v>
      </c>
      <c r="C4508">
        <v>140.69999999999999</v>
      </c>
      <c r="D4508">
        <f t="shared" si="140"/>
        <v>22530</v>
      </c>
      <c r="F4508">
        <f t="shared" si="141"/>
        <v>39.083333333333329</v>
      </c>
    </row>
    <row r="4509" spans="1:6">
      <c r="A4509">
        <v>23.2</v>
      </c>
      <c r="B4509">
        <v>3</v>
      </c>
      <c r="C4509">
        <v>137.80000000000001</v>
      </c>
      <c r="D4509">
        <f t="shared" si="140"/>
        <v>22535</v>
      </c>
      <c r="F4509">
        <f t="shared" si="141"/>
        <v>38.277777777777779</v>
      </c>
    </row>
    <row r="4510" spans="1:6">
      <c r="A4510">
        <v>30.7</v>
      </c>
      <c r="B4510">
        <v>3</v>
      </c>
      <c r="C4510">
        <v>135.1</v>
      </c>
      <c r="D4510">
        <f t="shared" si="140"/>
        <v>22540</v>
      </c>
      <c r="F4510">
        <f t="shared" si="141"/>
        <v>37.527777777777779</v>
      </c>
    </row>
    <row r="4511" spans="1:6">
      <c r="A4511">
        <v>30.7</v>
      </c>
      <c r="B4511">
        <v>3</v>
      </c>
      <c r="C4511">
        <v>130.1</v>
      </c>
      <c r="D4511">
        <f t="shared" si="140"/>
        <v>22545</v>
      </c>
      <c r="F4511">
        <f t="shared" si="141"/>
        <v>36.138888888888886</v>
      </c>
    </row>
    <row r="4512" spans="1:6">
      <c r="A4512">
        <v>24.9</v>
      </c>
      <c r="B4512">
        <v>3</v>
      </c>
      <c r="C4512">
        <v>127.9</v>
      </c>
      <c r="D4512">
        <f t="shared" si="140"/>
        <v>22550</v>
      </c>
      <c r="F4512">
        <f t="shared" si="141"/>
        <v>35.527777777777779</v>
      </c>
    </row>
    <row r="4513" spans="1:6">
      <c r="A4513">
        <v>17.8</v>
      </c>
      <c r="B4513">
        <v>3</v>
      </c>
      <c r="C4513">
        <v>123.9</v>
      </c>
      <c r="D4513">
        <f t="shared" si="140"/>
        <v>22555</v>
      </c>
      <c r="F4513">
        <f t="shared" si="141"/>
        <v>34.416666666666664</v>
      </c>
    </row>
    <row r="4514" spans="1:6">
      <c r="A4514">
        <v>17.8</v>
      </c>
      <c r="B4514">
        <v>3</v>
      </c>
      <c r="C4514">
        <v>120.8</v>
      </c>
      <c r="D4514">
        <f t="shared" si="140"/>
        <v>22560</v>
      </c>
      <c r="F4514">
        <f t="shared" si="141"/>
        <v>33.555555555555557</v>
      </c>
    </row>
    <row r="4515" spans="1:6">
      <c r="A4515">
        <v>26.7</v>
      </c>
      <c r="B4515">
        <v>3</v>
      </c>
      <c r="C4515">
        <v>117.9</v>
      </c>
      <c r="D4515">
        <f t="shared" si="140"/>
        <v>22565</v>
      </c>
      <c r="F4515">
        <f t="shared" si="141"/>
        <v>32.75</v>
      </c>
    </row>
    <row r="4516" spans="1:6">
      <c r="A4516">
        <v>26.7</v>
      </c>
      <c r="B4516">
        <v>3</v>
      </c>
      <c r="C4516">
        <v>114.4</v>
      </c>
      <c r="D4516">
        <f t="shared" si="140"/>
        <v>22570</v>
      </c>
      <c r="F4516">
        <f t="shared" si="141"/>
        <v>31.777777777777779</v>
      </c>
    </row>
    <row r="4517" spans="1:6">
      <c r="A4517">
        <v>19.600000000000001</v>
      </c>
      <c r="B4517">
        <v>3</v>
      </c>
      <c r="C4517">
        <v>111.9</v>
      </c>
      <c r="D4517">
        <f t="shared" si="140"/>
        <v>22575</v>
      </c>
      <c r="F4517">
        <f t="shared" si="141"/>
        <v>31.083333333333336</v>
      </c>
    </row>
    <row r="4518" spans="1:6">
      <c r="A4518">
        <v>12.5</v>
      </c>
      <c r="B4518">
        <v>3</v>
      </c>
      <c r="C4518">
        <v>108.9</v>
      </c>
      <c r="D4518">
        <f t="shared" si="140"/>
        <v>22580</v>
      </c>
      <c r="F4518">
        <f t="shared" si="141"/>
        <v>30.25</v>
      </c>
    </row>
    <row r="4519" spans="1:6">
      <c r="A4519">
        <v>12.5</v>
      </c>
      <c r="B4519">
        <v>3</v>
      </c>
      <c r="C4519">
        <v>105.4</v>
      </c>
      <c r="D4519">
        <f t="shared" si="140"/>
        <v>22585</v>
      </c>
      <c r="F4519">
        <f t="shared" si="141"/>
        <v>29.277777777777779</v>
      </c>
    </row>
    <row r="4520" spans="1:6">
      <c r="A4520">
        <v>12.5</v>
      </c>
      <c r="B4520">
        <v>3</v>
      </c>
      <c r="C4520">
        <v>102.9</v>
      </c>
      <c r="D4520">
        <f t="shared" si="140"/>
        <v>22590</v>
      </c>
      <c r="F4520">
        <f t="shared" si="141"/>
        <v>28.583333333333336</v>
      </c>
    </row>
    <row r="4521" spans="1:6">
      <c r="A4521">
        <v>8.9</v>
      </c>
      <c r="B4521">
        <v>3</v>
      </c>
      <c r="C4521">
        <v>99.8</v>
      </c>
      <c r="D4521">
        <f t="shared" si="140"/>
        <v>22595</v>
      </c>
      <c r="F4521">
        <f t="shared" si="141"/>
        <v>27.722222222222221</v>
      </c>
    </row>
    <row r="4522" spans="1:6">
      <c r="A4522">
        <v>16</v>
      </c>
      <c r="B4522">
        <v>3</v>
      </c>
      <c r="C4522">
        <v>96.8</v>
      </c>
      <c r="D4522">
        <f t="shared" si="140"/>
        <v>22600</v>
      </c>
      <c r="F4522">
        <f t="shared" si="141"/>
        <v>26.888888888888886</v>
      </c>
    </row>
    <row r="4523" spans="1:6">
      <c r="A4523">
        <v>14.3</v>
      </c>
      <c r="B4523">
        <v>3</v>
      </c>
      <c r="C4523">
        <v>93.4</v>
      </c>
      <c r="D4523">
        <f t="shared" si="140"/>
        <v>22605</v>
      </c>
      <c r="F4523">
        <f t="shared" si="141"/>
        <v>25.944444444444446</v>
      </c>
    </row>
    <row r="4524" spans="1:6">
      <c r="A4524">
        <v>14.3</v>
      </c>
      <c r="B4524">
        <v>3</v>
      </c>
      <c r="C4524">
        <v>90.3</v>
      </c>
      <c r="D4524">
        <f t="shared" si="140"/>
        <v>22610</v>
      </c>
      <c r="F4524">
        <f t="shared" si="141"/>
        <v>25.083333333333332</v>
      </c>
    </row>
    <row r="4525" spans="1:6">
      <c r="A4525">
        <v>0</v>
      </c>
      <c r="B4525">
        <v>3</v>
      </c>
      <c r="C4525">
        <v>88</v>
      </c>
      <c r="D4525">
        <f t="shared" si="140"/>
        <v>22615</v>
      </c>
      <c r="F4525">
        <f t="shared" si="141"/>
        <v>24.444444444444443</v>
      </c>
    </row>
    <row r="4526" spans="1:6">
      <c r="A4526">
        <v>0</v>
      </c>
      <c r="B4526">
        <v>3</v>
      </c>
      <c r="C4526">
        <v>86.9</v>
      </c>
      <c r="D4526">
        <f t="shared" si="140"/>
        <v>22620</v>
      </c>
      <c r="F4526">
        <f t="shared" si="141"/>
        <v>24.138888888888889</v>
      </c>
    </row>
    <row r="4527" spans="1:6">
      <c r="A4527">
        <v>0</v>
      </c>
      <c r="B4527">
        <v>3</v>
      </c>
      <c r="C4527">
        <v>85.3</v>
      </c>
      <c r="D4527">
        <f t="shared" si="140"/>
        <v>22625</v>
      </c>
      <c r="F4527">
        <f t="shared" si="141"/>
        <v>23.694444444444443</v>
      </c>
    </row>
    <row r="4528" spans="1:6">
      <c r="A4528">
        <v>0</v>
      </c>
      <c r="B4528">
        <v>3</v>
      </c>
      <c r="C4528">
        <v>84.3</v>
      </c>
      <c r="D4528">
        <f t="shared" si="140"/>
        <v>22630</v>
      </c>
      <c r="F4528">
        <f t="shared" si="141"/>
        <v>23.416666666666664</v>
      </c>
    </row>
    <row r="4529" spans="1:6">
      <c r="A4529">
        <v>0</v>
      </c>
      <c r="B4529">
        <v>3</v>
      </c>
      <c r="C4529">
        <v>86</v>
      </c>
      <c r="D4529">
        <f t="shared" si="140"/>
        <v>22635</v>
      </c>
      <c r="F4529">
        <f t="shared" si="141"/>
        <v>23.888888888888889</v>
      </c>
    </row>
    <row r="4530" spans="1:6">
      <c r="A4530">
        <v>0</v>
      </c>
      <c r="B4530">
        <v>3</v>
      </c>
      <c r="C4530">
        <v>86.1</v>
      </c>
      <c r="D4530">
        <f t="shared" si="140"/>
        <v>22640</v>
      </c>
      <c r="F4530">
        <f t="shared" si="141"/>
        <v>23.916666666666664</v>
      </c>
    </row>
    <row r="4531" spans="1:6">
      <c r="A4531">
        <v>0</v>
      </c>
      <c r="B4531">
        <v>3</v>
      </c>
      <c r="C4531">
        <v>85.9</v>
      </c>
      <c r="D4531">
        <f t="shared" si="140"/>
        <v>22645</v>
      </c>
      <c r="F4531">
        <f t="shared" si="141"/>
        <v>23.861111111111111</v>
      </c>
    </row>
    <row r="4532" spans="1:6">
      <c r="A4532">
        <v>0</v>
      </c>
      <c r="B4532">
        <v>3</v>
      </c>
      <c r="C4532">
        <v>87.8</v>
      </c>
      <c r="D4532">
        <f t="shared" si="140"/>
        <v>22650</v>
      </c>
      <c r="F4532">
        <f t="shared" si="141"/>
        <v>24.388888888888886</v>
      </c>
    </row>
    <row r="4533" spans="1:6">
      <c r="A4533">
        <v>0</v>
      </c>
      <c r="B4533">
        <v>3</v>
      </c>
      <c r="C4533">
        <v>92.3</v>
      </c>
      <c r="D4533">
        <f t="shared" si="140"/>
        <v>22655</v>
      </c>
      <c r="F4533">
        <f t="shared" si="141"/>
        <v>25.638888888888886</v>
      </c>
    </row>
    <row r="4534" spans="1:6">
      <c r="A4534">
        <v>0</v>
      </c>
      <c r="B4534">
        <v>3</v>
      </c>
      <c r="C4534">
        <v>95.3</v>
      </c>
      <c r="D4534">
        <f t="shared" si="140"/>
        <v>22660</v>
      </c>
      <c r="F4534">
        <f t="shared" si="141"/>
        <v>26.472222222222221</v>
      </c>
    </row>
    <row r="4535" spans="1:6">
      <c r="A4535">
        <v>0</v>
      </c>
      <c r="B4535">
        <v>3</v>
      </c>
      <c r="C4535">
        <v>97.9</v>
      </c>
      <c r="D4535">
        <f t="shared" si="140"/>
        <v>22665</v>
      </c>
      <c r="F4535">
        <f t="shared" si="141"/>
        <v>27.194444444444446</v>
      </c>
    </row>
    <row r="4536" spans="1:6">
      <c r="A4536">
        <v>0</v>
      </c>
      <c r="B4536">
        <v>3</v>
      </c>
      <c r="C4536">
        <v>101.3</v>
      </c>
      <c r="D4536">
        <f t="shared" si="140"/>
        <v>22670</v>
      </c>
      <c r="F4536">
        <f t="shared" si="141"/>
        <v>28.138888888888886</v>
      </c>
    </row>
    <row r="4537" spans="1:6">
      <c r="A4537">
        <v>0</v>
      </c>
      <c r="B4537">
        <v>3</v>
      </c>
      <c r="C4537">
        <v>100.7</v>
      </c>
      <c r="D4537">
        <f t="shared" si="140"/>
        <v>22675</v>
      </c>
      <c r="F4537">
        <f t="shared" si="141"/>
        <v>27.972222222222221</v>
      </c>
    </row>
    <row r="4538" spans="1:6">
      <c r="A4538">
        <v>0</v>
      </c>
      <c r="B4538">
        <v>3</v>
      </c>
      <c r="C4538">
        <v>103</v>
      </c>
      <c r="D4538">
        <f t="shared" si="140"/>
        <v>22680</v>
      </c>
      <c r="F4538">
        <f t="shared" si="141"/>
        <v>28.611111111111111</v>
      </c>
    </row>
    <row r="4539" spans="1:6">
      <c r="A4539">
        <v>0</v>
      </c>
      <c r="B4539">
        <v>3</v>
      </c>
      <c r="C4539">
        <v>105.3</v>
      </c>
      <c r="D4539">
        <f t="shared" si="140"/>
        <v>22685</v>
      </c>
      <c r="F4539">
        <f t="shared" si="141"/>
        <v>29.25</v>
      </c>
    </row>
    <row r="4540" spans="1:6">
      <c r="A4540">
        <v>0</v>
      </c>
      <c r="B4540">
        <v>3</v>
      </c>
      <c r="C4540">
        <v>108.2</v>
      </c>
      <c r="D4540">
        <f t="shared" si="140"/>
        <v>22690</v>
      </c>
      <c r="F4540">
        <f t="shared" si="141"/>
        <v>30.055555555555557</v>
      </c>
    </row>
    <row r="4541" spans="1:6">
      <c r="A4541">
        <v>0</v>
      </c>
      <c r="B4541">
        <v>3</v>
      </c>
      <c r="C4541">
        <v>110.6</v>
      </c>
      <c r="D4541">
        <f t="shared" si="140"/>
        <v>22695</v>
      </c>
      <c r="F4541">
        <f t="shared" si="141"/>
        <v>30.722222222222221</v>
      </c>
    </row>
    <row r="4542" spans="1:6">
      <c r="A4542">
        <v>0</v>
      </c>
      <c r="B4542">
        <v>3</v>
      </c>
      <c r="C4542">
        <v>113.2</v>
      </c>
      <c r="D4542">
        <f t="shared" si="140"/>
        <v>22700</v>
      </c>
      <c r="F4542">
        <f t="shared" si="141"/>
        <v>31.444444444444443</v>
      </c>
    </row>
    <row r="4543" spans="1:6">
      <c r="A4543">
        <v>0</v>
      </c>
      <c r="B4543">
        <v>3</v>
      </c>
      <c r="C4543">
        <v>115.9</v>
      </c>
      <c r="D4543">
        <f t="shared" si="140"/>
        <v>22705</v>
      </c>
      <c r="F4543">
        <f t="shared" si="141"/>
        <v>32.194444444444443</v>
      </c>
    </row>
    <row r="4544" spans="1:6">
      <c r="A4544">
        <v>0</v>
      </c>
      <c r="B4544">
        <v>3</v>
      </c>
      <c r="C4544">
        <v>118.3</v>
      </c>
      <c r="D4544">
        <f t="shared" si="140"/>
        <v>22710</v>
      </c>
      <c r="F4544">
        <f t="shared" si="141"/>
        <v>32.861111111111107</v>
      </c>
    </row>
    <row r="4545" spans="1:6">
      <c r="A4545">
        <v>0</v>
      </c>
      <c r="B4545">
        <v>3</v>
      </c>
      <c r="C4545">
        <v>120.2</v>
      </c>
      <c r="D4545">
        <f t="shared" si="140"/>
        <v>22715</v>
      </c>
      <c r="F4545">
        <f t="shared" si="141"/>
        <v>33.388888888888886</v>
      </c>
    </row>
    <row r="4546" spans="1:6">
      <c r="A4546">
        <v>0</v>
      </c>
      <c r="B4546">
        <v>3</v>
      </c>
      <c r="C4546">
        <v>123.2</v>
      </c>
      <c r="D4546">
        <f t="shared" si="140"/>
        <v>22720</v>
      </c>
      <c r="F4546">
        <f t="shared" si="141"/>
        <v>34.222222222222221</v>
      </c>
    </row>
    <row r="4547" spans="1:6">
      <c r="A4547">
        <v>0</v>
      </c>
      <c r="B4547">
        <v>3</v>
      </c>
      <c r="C4547">
        <v>125.4</v>
      </c>
      <c r="D4547">
        <f t="shared" ref="D4547:D4610" si="142">(ROW()-2)*5</f>
        <v>22725</v>
      </c>
      <c r="F4547">
        <f t="shared" ref="F4547:F4610" si="143">C4547/3.6</f>
        <v>34.833333333333336</v>
      </c>
    </row>
    <row r="4548" spans="1:6">
      <c r="A4548">
        <v>0</v>
      </c>
      <c r="B4548">
        <v>3</v>
      </c>
      <c r="C4548">
        <v>128.30000000000001</v>
      </c>
      <c r="D4548">
        <f t="shared" si="142"/>
        <v>22730</v>
      </c>
      <c r="F4548">
        <f t="shared" si="143"/>
        <v>35.638888888888893</v>
      </c>
    </row>
    <row r="4549" spans="1:6">
      <c r="A4549">
        <v>0</v>
      </c>
      <c r="B4549">
        <v>3</v>
      </c>
      <c r="C4549">
        <v>132.1</v>
      </c>
      <c r="D4549">
        <f t="shared" si="142"/>
        <v>22735</v>
      </c>
      <c r="F4549">
        <f t="shared" si="143"/>
        <v>36.694444444444443</v>
      </c>
    </row>
    <row r="4550" spans="1:6">
      <c r="A4550">
        <v>0</v>
      </c>
      <c r="B4550">
        <v>3</v>
      </c>
      <c r="C4550">
        <v>134.69999999999999</v>
      </c>
      <c r="D4550">
        <f t="shared" si="142"/>
        <v>22740</v>
      </c>
      <c r="F4550">
        <f t="shared" si="143"/>
        <v>37.416666666666664</v>
      </c>
    </row>
    <row r="4551" spans="1:6">
      <c r="A4551">
        <v>0</v>
      </c>
      <c r="B4551">
        <v>3</v>
      </c>
      <c r="C4551">
        <v>137.4</v>
      </c>
      <c r="D4551">
        <f t="shared" si="142"/>
        <v>22745</v>
      </c>
      <c r="F4551">
        <f t="shared" si="143"/>
        <v>38.166666666666664</v>
      </c>
    </row>
    <row r="4552" spans="1:6">
      <c r="A4552">
        <v>0</v>
      </c>
      <c r="B4552">
        <v>3</v>
      </c>
      <c r="C4552">
        <v>140.5</v>
      </c>
      <c r="D4552">
        <f t="shared" si="142"/>
        <v>22750</v>
      </c>
      <c r="F4552">
        <f t="shared" si="143"/>
        <v>39.027777777777779</v>
      </c>
    </row>
    <row r="4553" spans="1:6">
      <c r="A4553">
        <v>0</v>
      </c>
      <c r="B4553">
        <v>3</v>
      </c>
      <c r="C4553">
        <v>144.4</v>
      </c>
      <c r="D4553">
        <f t="shared" si="142"/>
        <v>22755</v>
      </c>
      <c r="F4553">
        <f t="shared" si="143"/>
        <v>40.111111111111114</v>
      </c>
    </row>
    <row r="4554" spans="1:6">
      <c r="A4554">
        <v>0</v>
      </c>
      <c r="B4554">
        <v>3</v>
      </c>
      <c r="C4554">
        <v>147.30000000000001</v>
      </c>
      <c r="D4554">
        <f t="shared" si="142"/>
        <v>22760</v>
      </c>
      <c r="F4554">
        <f t="shared" si="143"/>
        <v>40.916666666666671</v>
      </c>
    </row>
    <row r="4555" spans="1:6">
      <c r="A4555">
        <v>0</v>
      </c>
      <c r="B4555">
        <v>3</v>
      </c>
      <c r="C4555">
        <v>151.4</v>
      </c>
      <c r="D4555">
        <f t="shared" si="142"/>
        <v>22765</v>
      </c>
      <c r="F4555">
        <f t="shared" si="143"/>
        <v>42.055555555555557</v>
      </c>
    </row>
    <row r="4556" spans="1:6">
      <c r="A4556">
        <v>0</v>
      </c>
      <c r="B4556">
        <v>3</v>
      </c>
      <c r="C4556">
        <v>154.1</v>
      </c>
      <c r="D4556">
        <f t="shared" si="142"/>
        <v>22770</v>
      </c>
      <c r="F4556">
        <f t="shared" si="143"/>
        <v>42.80555555555555</v>
      </c>
    </row>
    <row r="4557" spans="1:6">
      <c r="A4557">
        <v>0</v>
      </c>
      <c r="B4557">
        <v>3</v>
      </c>
      <c r="C4557">
        <v>155.4</v>
      </c>
      <c r="D4557">
        <f t="shared" si="142"/>
        <v>22775</v>
      </c>
      <c r="F4557">
        <f t="shared" si="143"/>
        <v>43.166666666666664</v>
      </c>
    </row>
    <row r="4558" spans="1:6">
      <c r="A4558">
        <v>0</v>
      </c>
      <c r="B4558">
        <v>3</v>
      </c>
      <c r="C4558">
        <v>158</v>
      </c>
      <c r="D4558">
        <f t="shared" si="142"/>
        <v>22780</v>
      </c>
      <c r="F4558">
        <f t="shared" si="143"/>
        <v>43.888888888888886</v>
      </c>
    </row>
    <row r="4559" spans="1:6">
      <c r="A4559">
        <v>0</v>
      </c>
      <c r="B4559">
        <v>3</v>
      </c>
      <c r="C4559">
        <v>161.30000000000001</v>
      </c>
      <c r="D4559">
        <f t="shared" si="142"/>
        <v>22785</v>
      </c>
      <c r="F4559">
        <f t="shared" si="143"/>
        <v>44.805555555555557</v>
      </c>
    </row>
    <row r="4560" spans="1:6">
      <c r="A4560">
        <v>0</v>
      </c>
      <c r="B4560">
        <v>3</v>
      </c>
      <c r="C4560">
        <v>162.80000000000001</v>
      </c>
      <c r="D4560">
        <f t="shared" si="142"/>
        <v>22790</v>
      </c>
      <c r="F4560">
        <f t="shared" si="143"/>
        <v>45.222222222222221</v>
      </c>
    </row>
    <row r="4561" spans="1:6">
      <c r="A4561">
        <v>0</v>
      </c>
      <c r="B4561">
        <v>3</v>
      </c>
      <c r="C4561">
        <v>165.2</v>
      </c>
      <c r="D4561">
        <f t="shared" si="142"/>
        <v>22795</v>
      </c>
      <c r="F4561">
        <f t="shared" si="143"/>
        <v>45.888888888888886</v>
      </c>
    </row>
    <row r="4562" spans="1:6">
      <c r="A4562">
        <v>0</v>
      </c>
      <c r="B4562">
        <v>3</v>
      </c>
      <c r="C4562">
        <v>166.6</v>
      </c>
      <c r="D4562">
        <f t="shared" si="142"/>
        <v>22800</v>
      </c>
      <c r="F4562">
        <f t="shared" si="143"/>
        <v>46.277777777777779</v>
      </c>
    </row>
    <row r="4563" spans="1:6">
      <c r="A4563">
        <v>0</v>
      </c>
      <c r="B4563">
        <v>3</v>
      </c>
      <c r="C4563">
        <v>167.3</v>
      </c>
      <c r="D4563">
        <f t="shared" si="142"/>
        <v>22805</v>
      </c>
      <c r="F4563">
        <f t="shared" si="143"/>
        <v>46.472222222222221</v>
      </c>
    </row>
    <row r="4564" spans="1:6">
      <c r="A4564">
        <v>0</v>
      </c>
      <c r="B4564">
        <v>3</v>
      </c>
      <c r="C4564">
        <v>169.4</v>
      </c>
      <c r="D4564">
        <f t="shared" si="142"/>
        <v>22810</v>
      </c>
      <c r="F4564">
        <f t="shared" si="143"/>
        <v>47.055555555555557</v>
      </c>
    </row>
    <row r="4565" spans="1:6">
      <c r="A4565">
        <v>0</v>
      </c>
      <c r="B4565">
        <v>3</v>
      </c>
      <c r="C4565">
        <v>173.6</v>
      </c>
      <c r="D4565">
        <f t="shared" si="142"/>
        <v>22815</v>
      </c>
      <c r="F4565">
        <f t="shared" si="143"/>
        <v>48.222222222222221</v>
      </c>
    </row>
    <row r="4566" spans="1:6">
      <c r="A4566">
        <v>0</v>
      </c>
      <c r="B4566">
        <v>4</v>
      </c>
      <c r="C4566">
        <v>176.8</v>
      </c>
      <c r="D4566">
        <f t="shared" si="142"/>
        <v>22820</v>
      </c>
      <c r="F4566">
        <f t="shared" si="143"/>
        <v>49.111111111111114</v>
      </c>
    </row>
    <row r="4567" spans="1:6">
      <c r="A4567">
        <v>0</v>
      </c>
      <c r="B4567">
        <v>4</v>
      </c>
      <c r="C4567">
        <v>177.9</v>
      </c>
      <c r="D4567">
        <f t="shared" si="142"/>
        <v>22825</v>
      </c>
      <c r="F4567">
        <f t="shared" si="143"/>
        <v>49.416666666666664</v>
      </c>
    </row>
    <row r="4568" spans="1:6">
      <c r="A4568">
        <v>0</v>
      </c>
      <c r="B4568">
        <v>4</v>
      </c>
      <c r="C4568">
        <v>178.4</v>
      </c>
      <c r="D4568">
        <f t="shared" si="142"/>
        <v>22830</v>
      </c>
      <c r="F4568">
        <f t="shared" si="143"/>
        <v>49.555555555555557</v>
      </c>
    </row>
    <row r="4569" spans="1:6">
      <c r="A4569">
        <v>0</v>
      </c>
      <c r="B4569">
        <v>4</v>
      </c>
      <c r="C4569">
        <v>181.9</v>
      </c>
      <c r="D4569">
        <f t="shared" si="142"/>
        <v>22835</v>
      </c>
      <c r="F4569">
        <f t="shared" si="143"/>
        <v>50.527777777777779</v>
      </c>
    </row>
    <row r="4570" spans="1:6">
      <c r="A4570">
        <v>0</v>
      </c>
      <c r="B4570">
        <v>4</v>
      </c>
      <c r="C4570">
        <v>182.6</v>
      </c>
      <c r="D4570">
        <f t="shared" si="142"/>
        <v>22840</v>
      </c>
      <c r="F4570">
        <f t="shared" si="143"/>
        <v>50.722222222222221</v>
      </c>
    </row>
    <row r="4571" spans="1:6">
      <c r="A4571">
        <v>0</v>
      </c>
      <c r="B4571">
        <v>4</v>
      </c>
      <c r="C4571">
        <v>183.2</v>
      </c>
      <c r="D4571">
        <f t="shared" si="142"/>
        <v>22845</v>
      </c>
      <c r="F4571">
        <f t="shared" si="143"/>
        <v>50.888888888888886</v>
      </c>
    </row>
    <row r="4572" spans="1:6">
      <c r="A4572">
        <v>0</v>
      </c>
      <c r="B4572">
        <v>4</v>
      </c>
      <c r="C4572">
        <v>187.5</v>
      </c>
      <c r="D4572">
        <f t="shared" si="142"/>
        <v>22850</v>
      </c>
      <c r="F4572">
        <f t="shared" si="143"/>
        <v>52.083333333333329</v>
      </c>
    </row>
    <row r="4573" spans="1:6">
      <c r="A4573">
        <v>0</v>
      </c>
      <c r="B4573">
        <v>4</v>
      </c>
      <c r="C4573">
        <v>189.4</v>
      </c>
      <c r="D4573">
        <f t="shared" si="142"/>
        <v>22855</v>
      </c>
      <c r="F4573">
        <f t="shared" si="143"/>
        <v>52.611111111111114</v>
      </c>
    </row>
    <row r="4574" spans="1:6">
      <c r="A4574">
        <v>0</v>
      </c>
      <c r="B4574">
        <v>4</v>
      </c>
      <c r="C4574">
        <v>191.4</v>
      </c>
      <c r="D4574">
        <f t="shared" si="142"/>
        <v>22860</v>
      </c>
      <c r="F4574">
        <f t="shared" si="143"/>
        <v>53.166666666666664</v>
      </c>
    </row>
    <row r="4575" spans="1:6">
      <c r="A4575">
        <v>0</v>
      </c>
      <c r="B4575">
        <v>4</v>
      </c>
      <c r="C4575">
        <v>192.9</v>
      </c>
      <c r="D4575">
        <f t="shared" si="142"/>
        <v>22865</v>
      </c>
      <c r="F4575">
        <f t="shared" si="143"/>
        <v>53.583333333333336</v>
      </c>
    </row>
    <row r="4576" spans="1:6">
      <c r="A4576">
        <v>0</v>
      </c>
      <c r="B4576">
        <v>4</v>
      </c>
      <c r="C4576">
        <v>193.1</v>
      </c>
      <c r="D4576">
        <f t="shared" si="142"/>
        <v>22870</v>
      </c>
      <c r="F4576">
        <f t="shared" si="143"/>
        <v>53.638888888888886</v>
      </c>
    </row>
    <row r="4577" spans="1:6">
      <c r="A4577">
        <v>0</v>
      </c>
      <c r="B4577">
        <v>4</v>
      </c>
      <c r="C4577">
        <v>195.6</v>
      </c>
      <c r="D4577">
        <f t="shared" si="142"/>
        <v>22875</v>
      </c>
      <c r="F4577">
        <f t="shared" si="143"/>
        <v>54.333333333333329</v>
      </c>
    </row>
    <row r="4578" spans="1:6">
      <c r="A4578">
        <v>0</v>
      </c>
      <c r="B4578">
        <v>4</v>
      </c>
      <c r="C4578">
        <v>196.7</v>
      </c>
      <c r="D4578">
        <f t="shared" si="142"/>
        <v>22880</v>
      </c>
      <c r="F4578">
        <f t="shared" si="143"/>
        <v>54.638888888888886</v>
      </c>
    </row>
    <row r="4579" spans="1:6">
      <c r="A4579">
        <v>0</v>
      </c>
      <c r="B4579">
        <v>4</v>
      </c>
      <c r="C4579">
        <v>198.1</v>
      </c>
      <c r="D4579">
        <f t="shared" si="142"/>
        <v>22885</v>
      </c>
      <c r="F4579">
        <f t="shared" si="143"/>
        <v>55.027777777777771</v>
      </c>
    </row>
    <row r="4580" spans="1:6">
      <c r="A4580">
        <v>0</v>
      </c>
      <c r="B4580">
        <v>4</v>
      </c>
      <c r="C4580">
        <v>200.4</v>
      </c>
      <c r="D4580">
        <f t="shared" si="142"/>
        <v>22890</v>
      </c>
      <c r="F4580">
        <f t="shared" si="143"/>
        <v>55.666666666666664</v>
      </c>
    </row>
    <row r="4581" spans="1:6">
      <c r="A4581">
        <v>0</v>
      </c>
      <c r="B4581">
        <v>4</v>
      </c>
      <c r="C4581">
        <v>201.6</v>
      </c>
      <c r="D4581">
        <f t="shared" si="142"/>
        <v>22895</v>
      </c>
      <c r="F4581">
        <f t="shared" si="143"/>
        <v>56</v>
      </c>
    </row>
    <row r="4582" spans="1:6">
      <c r="A4582">
        <v>0</v>
      </c>
      <c r="B4582">
        <v>4</v>
      </c>
      <c r="C4582">
        <v>202.4</v>
      </c>
      <c r="D4582">
        <f t="shared" si="142"/>
        <v>22900</v>
      </c>
      <c r="F4582">
        <f t="shared" si="143"/>
        <v>56.222222222222221</v>
      </c>
    </row>
    <row r="4583" spans="1:6">
      <c r="A4583">
        <v>10.7</v>
      </c>
      <c r="B4583">
        <v>4</v>
      </c>
      <c r="C4583">
        <v>202.3</v>
      </c>
      <c r="D4583">
        <f t="shared" si="142"/>
        <v>22905</v>
      </c>
      <c r="F4583">
        <f t="shared" si="143"/>
        <v>56.194444444444443</v>
      </c>
    </row>
    <row r="4584" spans="1:6">
      <c r="A4584">
        <v>34.299999999999997</v>
      </c>
      <c r="B4584">
        <v>4</v>
      </c>
      <c r="C4584">
        <v>197.4</v>
      </c>
      <c r="D4584">
        <f t="shared" si="142"/>
        <v>22910</v>
      </c>
      <c r="F4584">
        <f t="shared" si="143"/>
        <v>54.833333333333336</v>
      </c>
    </row>
    <row r="4585" spans="1:6">
      <c r="A4585">
        <v>37.9</v>
      </c>
      <c r="B4585">
        <v>4</v>
      </c>
      <c r="C4585">
        <v>195.4</v>
      </c>
      <c r="D4585">
        <f t="shared" si="142"/>
        <v>22915</v>
      </c>
      <c r="F4585">
        <f t="shared" si="143"/>
        <v>54.277777777777779</v>
      </c>
    </row>
    <row r="4586" spans="1:6">
      <c r="A4586">
        <v>39.6</v>
      </c>
      <c r="B4586">
        <v>4</v>
      </c>
      <c r="C4586">
        <v>192.4</v>
      </c>
      <c r="D4586">
        <f t="shared" si="142"/>
        <v>22920</v>
      </c>
      <c r="F4586">
        <f t="shared" si="143"/>
        <v>53.444444444444443</v>
      </c>
    </row>
    <row r="4587" spans="1:6">
      <c r="A4587">
        <v>41.4</v>
      </c>
      <c r="B4587">
        <v>4</v>
      </c>
      <c r="C4587">
        <v>189.1</v>
      </c>
      <c r="D4587">
        <f t="shared" si="142"/>
        <v>22925</v>
      </c>
      <c r="F4587">
        <f t="shared" si="143"/>
        <v>52.527777777777771</v>
      </c>
    </row>
    <row r="4588" spans="1:6">
      <c r="A4588">
        <v>41.4</v>
      </c>
      <c r="B4588">
        <v>4</v>
      </c>
      <c r="C4588">
        <v>185.5</v>
      </c>
      <c r="D4588">
        <f t="shared" si="142"/>
        <v>22930</v>
      </c>
      <c r="F4588">
        <f t="shared" si="143"/>
        <v>51.527777777777779</v>
      </c>
    </row>
    <row r="4589" spans="1:6">
      <c r="A4589">
        <v>37.9</v>
      </c>
      <c r="B4589">
        <v>4</v>
      </c>
      <c r="C4589">
        <v>181.2</v>
      </c>
      <c r="D4589">
        <f t="shared" si="142"/>
        <v>22935</v>
      </c>
      <c r="F4589">
        <f t="shared" si="143"/>
        <v>50.333333333333329</v>
      </c>
    </row>
    <row r="4590" spans="1:6">
      <c r="A4590">
        <v>34.299999999999997</v>
      </c>
      <c r="B4590">
        <v>4</v>
      </c>
      <c r="C4590">
        <v>179.9</v>
      </c>
      <c r="D4590">
        <f t="shared" si="142"/>
        <v>22940</v>
      </c>
      <c r="F4590">
        <f t="shared" si="143"/>
        <v>49.972222222222221</v>
      </c>
    </row>
    <row r="4591" spans="1:6">
      <c r="A4591">
        <v>39.6</v>
      </c>
      <c r="B4591">
        <v>4</v>
      </c>
      <c r="C4591">
        <v>175.6</v>
      </c>
      <c r="D4591">
        <f t="shared" si="142"/>
        <v>22945</v>
      </c>
      <c r="F4591">
        <f t="shared" si="143"/>
        <v>48.777777777777771</v>
      </c>
    </row>
    <row r="4592" spans="1:6">
      <c r="A4592">
        <v>37.9</v>
      </c>
      <c r="B4592">
        <v>4</v>
      </c>
      <c r="C4592">
        <v>172.5</v>
      </c>
      <c r="D4592">
        <f t="shared" si="142"/>
        <v>22950</v>
      </c>
      <c r="F4592">
        <f t="shared" si="143"/>
        <v>47.916666666666664</v>
      </c>
    </row>
    <row r="4593" spans="1:6">
      <c r="A4593">
        <v>39.6</v>
      </c>
      <c r="B4593">
        <v>4</v>
      </c>
      <c r="C4593">
        <v>169.9</v>
      </c>
      <c r="D4593">
        <f t="shared" si="142"/>
        <v>22955</v>
      </c>
      <c r="F4593">
        <f t="shared" si="143"/>
        <v>47.194444444444443</v>
      </c>
    </row>
    <row r="4594" spans="1:6">
      <c r="A4594">
        <v>36.1</v>
      </c>
      <c r="B4594">
        <v>4</v>
      </c>
      <c r="C4594">
        <v>166.4</v>
      </c>
      <c r="D4594">
        <f t="shared" si="142"/>
        <v>22960</v>
      </c>
      <c r="F4594">
        <f t="shared" si="143"/>
        <v>46.222222222222221</v>
      </c>
    </row>
    <row r="4595" spans="1:6">
      <c r="A4595">
        <v>41.4</v>
      </c>
      <c r="B4595">
        <v>3</v>
      </c>
      <c r="C4595">
        <v>162.80000000000001</v>
      </c>
      <c r="D4595">
        <f t="shared" si="142"/>
        <v>22965</v>
      </c>
      <c r="F4595">
        <f t="shared" si="143"/>
        <v>45.222222222222221</v>
      </c>
    </row>
    <row r="4596" spans="1:6">
      <c r="A4596">
        <v>36.1</v>
      </c>
      <c r="B4596">
        <v>3</v>
      </c>
      <c r="C4596">
        <v>159.6</v>
      </c>
      <c r="D4596">
        <f t="shared" si="142"/>
        <v>22970</v>
      </c>
      <c r="F4596">
        <f t="shared" si="143"/>
        <v>44.333333333333329</v>
      </c>
    </row>
    <row r="4597" spans="1:6">
      <c r="A4597">
        <v>41.4</v>
      </c>
      <c r="B4597">
        <v>3</v>
      </c>
      <c r="C4597">
        <v>156.9</v>
      </c>
      <c r="D4597">
        <f t="shared" si="142"/>
        <v>22975</v>
      </c>
      <c r="F4597">
        <f t="shared" si="143"/>
        <v>43.583333333333336</v>
      </c>
    </row>
    <row r="4598" spans="1:6">
      <c r="A4598">
        <v>37.9</v>
      </c>
      <c r="B4598">
        <v>3</v>
      </c>
      <c r="C4598">
        <v>153.19999999999999</v>
      </c>
      <c r="D4598">
        <f t="shared" si="142"/>
        <v>22980</v>
      </c>
      <c r="F4598">
        <f t="shared" si="143"/>
        <v>42.55555555555555</v>
      </c>
    </row>
    <row r="4599" spans="1:6">
      <c r="A4599">
        <v>36.1</v>
      </c>
      <c r="B4599">
        <v>3</v>
      </c>
      <c r="C4599">
        <v>150.4</v>
      </c>
      <c r="D4599">
        <f t="shared" si="142"/>
        <v>22985</v>
      </c>
      <c r="F4599">
        <f t="shared" si="143"/>
        <v>41.777777777777779</v>
      </c>
    </row>
    <row r="4600" spans="1:6">
      <c r="A4600">
        <v>43.2</v>
      </c>
      <c r="B4600">
        <v>3</v>
      </c>
      <c r="C4600">
        <v>145.6</v>
      </c>
      <c r="D4600">
        <f t="shared" si="142"/>
        <v>22990</v>
      </c>
      <c r="F4600">
        <f t="shared" si="143"/>
        <v>40.444444444444443</v>
      </c>
    </row>
    <row r="4601" spans="1:6">
      <c r="A4601">
        <v>39.6</v>
      </c>
      <c r="B4601">
        <v>3</v>
      </c>
      <c r="C4601">
        <v>142.30000000000001</v>
      </c>
      <c r="D4601">
        <f t="shared" si="142"/>
        <v>22995</v>
      </c>
      <c r="F4601">
        <f t="shared" si="143"/>
        <v>39.527777777777779</v>
      </c>
    </row>
    <row r="4602" spans="1:6">
      <c r="A4602">
        <v>37.9</v>
      </c>
      <c r="B4602">
        <v>3</v>
      </c>
      <c r="C4602">
        <v>137.9</v>
      </c>
      <c r="D4602">
        <f t="shared" si="142"/>
        <v>23000</v>
      </c>
      <c r="F4602">
        <f t="shared" si="143"/>
        <v>38.305555555555557</v>
      </c>
    </row>
    <row r="4603" spans="1:6">
      <c r="A4603">
        <v>39.6</v>
      </c>
      <c r="B4603">
        <v>2</v>
      </c>
      <c r="C4603">
        <v>134.5</v>
      </c>
      <c r="D4603">
        <f t="shared" si="142"/>
        <v>23005</v>
      </c>
      <c r="F4603">
        <f t="shared" si="143"/>
        <v>37.361111111111107</v>
      </c>
    </row>
    <row r="4604" spans="1:6">
      <c r="A4604">
        <v>26.7</v>
      </c>
      <c r="B4604">
        <v>2</v>
      </c>
      <c r="C4604">
        <v>129.5</v>
      </c>
      <c r="D4604">
        <f t="shared" si="142"/>
        <v>23010</v>
      </c>
      <c r="F4604">
        <f t="shared" si="143"/>
        <v>35.972222222222221</v>
      </c>
    </row>
    <row r="4605" spans="1:6">
      <c r="A4605">
        <v>21.4</v>
      </c>
      <c r="B4605">
        <v>2</v>
      </c>
      <c r="C4605">
        <v>127.7</v>
      </c>
      <c r="D4605">
        <f t="shared" si="142"/>
        <v>23015</v>
      </c>
      <c r="F4605">
        <f t="shared" si="143"/>
        <v>35.472222222222221</v>
      </c>
    </row>
    <row r="4606" spans="1:6">
      <c r="A4606">
        <v>27.2</v>
      </c>
      <c r="B4606">
        <v>2</v>
      </c>
      <c r="C4606">
        <v>124.3</v>
      </c>
      <c r="D4606">
        <f t="shared" si="142"/>
        <v>23020</v>
      </c>
      <c r="F4606">
        <f t="shared" si="143"/>
        <v>34.527777777777779</v>
      </c>
    </row>
    <row r="4607" spans="1:6">
      <c r="A4607">
        <v>34.299999999999997</v>
      </c>
      <c r="B4607">
        <v>2</v>
      </c>
      <c r="C4607">
        <v>120.6</v>
      </c>
      <c r="D4607">
        <f t="shared" si="142"/>
        <v>23025</v>
      </c>
      <c r="F4607">
        <f t="shared" si="143"/>
        <v>33.5</v>
      </c>
    </row>
    <row r="4608" spans="1:6">
      <c r="A4608">
        <v>30.7</v>
      </c>
      <c r="B4608">
        <v>2</v>
      </c>
      <c r="C4608">
        <v>115.6</v>
      </c>
      <c r="D4608">
        <f t="shared" si="142"/>
        <v>23030</v>
      </c>
      <c r="F4608">
        <f t="shared" si="143"/>
        <v>32.111111111111107</v>
      </c>
    </row>
    <row r="4609" spans="1:6">
      <c r="A4609">
        <v>26.7</v>
      </c>
      <c r="B4609">
        <v>2</v>
      </c>
      <c r="C4609">
        <v>111.6</v>
      </c>
      <c r="D4609">
        <f t="shared" si="142"/>
        <v>23035</v>
      </c>
      <c r="F4609">
        <f t="shared" si="143"/>
        <v>30.999999999999996</v>
      </c>
    </row>
    <row r="4610" spans="1:6">
      <c r="A4610">
        <v>29</v>
      </c>
      <c r="B4610">
        <v>2</v>
      </c>
      <c r="C4610">
        <v>107.7</v>
      </c>
      <c r="D4610">
        <f t="shared" si="142"/>
        <v>23040</v>
      </c>
      <c r="F4610">
        <f t="shared" si="143"/>
        <v>29.916666666666668</v>
      </c>
    </row>
    <row r="4611" spans="1:6">
      <c r="A4611">
        <v>24.9</v>
      </c>
      <c r="B4611">
        <v>2</v>
      </c>
      <c r="C4611">
        <v>101.7</v>
      </c>
      <c r="D4611">
        <f t="shared" ref="D4611:D4674" si="144">(ROW()-2)*5</f>
        <v>23045</v>
      </c>
      <c r="F4611">
        <f t="shared" ref="F4611:F4674" si="145">C4611/3.6</f>
        <v>28.25</v>
      </c>
    </row>
    <row r="4612" spans="1:6">
      <c r="A4612">
        <v>24.9</v>
      </c>
      <c r="B4612">
        <v>2</v>
      </c>
      <c r="C4612">
        <v>98</v>
      </c>
      <c r="D4612">
        <f t="shared" si="144"/>
        <v>23050</v>
      </c>
      <c r="F4612">
        <f t="shared" si="145"/>
        <v>27.222222222222221</v>
      </c>
    </row>
    <row r="4613" spans="1:6">
      <c r="A4613">
        <v>32.5</v>
      </c>
      <c r="B4613">
        <v>2</v>
      </c>
      <c r="C4613">
        <v>94.1</v>
      </c>
      <c r="D4613">
        <f t="shared" si="144"/>
        <v>23055</v>
      </c>
      <c r="F4613">
        <f t="shared" si="145"/>
        <v>26.138888888888886</v>
      </c>
    </row>
    <row r="4614" spans="1:6">
      <c r="A4614">
        <v>37.9</v>
      </c>
      <c r="B4614">
        <v>2</v>
      </c>
      <c r="C4614">
        <v>87.9</v>
      </c>
      <c r="D4614">
        <f t="shared" si="144"/>
        <v>23060</v>
      </c>
      <c r="F4614">
        <f t="shared" si="145"/>
        <v>24.416666666666668</v>
      </c>
    </row>
    <row r="4615" spans="1:6">
      <c r="A4615">
        <v>34.299999999999997</v>
      </c>
      <c r="B4615">
        <v>2</v>
      </c>
      <c r="C4615">
        <v>82.4</v>
      </c>
      <c r="D4615">
        <f t="shared" si="144"/>
        <v>23065</v>
      </c>
      <c r="F4615">
        <f t="shared" si="145"/>
        <v>22.888888888888889</v>
      </c>
    </row>
    <row r="4616" spans="1:6">
      <c r="A4616">
        <v>30.7</v>
      </c>
      <c r="B4616">
        <v>2</v>
      </c>
      <c r="C4616">
        <v>78.2</v>
      </c>
      <c r="D4616">
        <f t="shared" si="144"/>
        <v>23070</v>
      </c>
      <c r="F4616">
        <f t="shared" si="145"/>
        <v>21.722222222222221</v>
      </c>
    </row>
    <row r="4617" spans="1:6">
      <c r="A4617">
        <v>30.7</v>
      </c>
      <c r="B4617">
        <v>2</v>
      </c>
      <c r="C4617">
        <v>72.599999999999994</v>
      </c>
      <c r="D4617">
        <f t="shared" si="144"/>
        <v>23075</v>
      </c>
      <c r="F4617">
        <f t="shared" si="145"/>
        <v>20.166666666666664</v>
      </c>
    </row>
    <row r="4618" spans="1:6">
      <c r="A4618">
        <v>23.2</v>
      </c>
      <c r="B4618">
        <v>2</v>
      </c>
      <c r="C4618">
        <v>67.5</v>
      </c>
      <c r="D4618">
        <f t="shared" si="144"/>
        <v>23080</v>
      </c>
      <c r="F4618">
        <f t="shared" si="145"/>
        <v>18.75</v>
      </c>
    </row>
    <row r="4619" spans="1:6">
      <c r="A4619">
        <v>12.5</v>
      </c>
      <c r="B4619">
        <v>2</v>
      </c>
      <c r="C4619">
        <v>63.9</v>
      </c>
      <c r="D4619">
        <f t="shared" si="144"/>
        <v>23085</v>
      </c>
      <c r="F4619">
        <f t="shared" si="145"/>
        <v>17.75</v>
      </c>
    </row>
    <row r="4620" spans="1:6">
      <c r="A4620">
        <v>12.5</v>
      </c>
      <c r="B4620">
        <v>2</v>
      </c>
      <c r="C4620">
        <v>59.6</v>
      </c>
      <c r="D4620">
        <f t="shared" si="144"/>
        <v>23090</v>
      </c>
      <c r="F4620">
        <f t="shared" si="145"/>
        <v>16.555555555555557</v>
      </c>
    </row>
    <row r="4621" spans="1:6">
      <c r="A4621">
        <v>5.3</v>
      </c>
      <c r="B4621">
        <v>2</v>
      </c>
      <c r="C4621">
        <v>55.9</v>
      </c>
      <c r="D4621">
        <f t="shared" si="144"/>
        <v>23095</v>
      </c>
      <c r="F4621">
        <f t="shared" si="145"/>
        <v>15.527777777777777</v>
      </c>
    </row>
    <row r="4622" spans="1:6">
      <c r="A4622">
        <v>0</v>
      </c>
      <c r="B4622">
        <v>2</v>
      </c>
      <c r="C4622">
        <v>54.3</v>
      </c>
      <c r="D4622">
        <f t="shared" si="144"/>
        <v>23100</v>
      </c>
      <c r="F4622">
        <f t="shared" si="145"/>
        <v>15.083333333333332</v>
      </c>
    </row>
    <row r="4623" spans="1:6">
      <c r="A4623">
        <v>0</v>
      </c>
      <c r="B4623">
        <v>2</v>
      </c>
      <c r="C4623">
        <v>52.1</v>
      </c>
      <c r="D4623">
        <f t="shared" si="144"/>
        <v>23105</v>
      </c>
      <c r="F4623">
        <f t="shared" si="145"/>
        <v>14.472222222222221</v>
      </c>
    </row>
    <row r="4624" spans="1:6">
      <c r="A4624">
        <v>0</v>
      </c>
      <c r="B4624">
        <v>2</v>
      </c>
      <c r="C4624">
        <v>49.8</v>
      </c>
      <c r="D4624">
        <f t="shared" si="144"/>
        <v>23110</v>
      </c>
      <c r="F4624">
        <f t="shared" si="145"/>
        <v>13.833333333333332</v>
      </c>
    </row>
    <row r="4625" spans="1:6">
      <c r="A4625">
        <v>0</v>
      </c>
      <c r="B4625">
        <v>2</v>
      </c>
      <c r="C4625">
        <v>48.4</v>
      </c>
      <c r="D4625">
        <f t="shared" si="144"/>
        <v>23115</v>
      </c>
      <c r="F4625">
        <f t="shared" si="145"/>
        <v>13.444444444444443</v>
      </c>
    </row>
    <row r="4626" spans="1:6">
      <c r="A4626">
        <v>0</v>
      </c>
      <c r="B4626">
        <v>2</v>
      </c>
      <c r="C4626">
        <v>49.4</v>
      </c>
      <c r="D4626">
        <f t="shared" si="144"/>
        <v>23120</v>
      </c>
      <c r="F4626">
        <f t="shared" si="145"/>
        <v>13.722222222222221</v>
      </c>
    </row>
    <row r="4627" spans="1:6">
      <c r="A4627">
        <v>0</v>
      </c>
      <c r="B4627">
        <v>2</v>
      </c>
      <c r="C4627">
        <v>52.6</v>
      </c>
      <c r="D4627">
        <f t="shared" si="144"/>
        <v>23125</v>
      </c>
      <c r="F4627">
        <f t="shared" si="145"/>
        <v>14.611111111111111</v>
      </c>
    </row>
    <row r="4628" spans="1:6">
      <c r="A4628">
        <v>0</v>
      </c>
      <c r="B4628">
        <v>2</v>
      </c>
      <c r="C4628">
        <v>55.5</v>
      </c>
      <c r="D4628">
        <f t="shared" si="144"/>
        <v>23130</v>
      </c>
      <c r="F4628">
        <f t="shared" si="145"/>
        <v>15.416666666666666</v>
      </c>
    </row>
    <row r="4629" spans="1:6">
      <c r="A4629">
        <v>0</v>
      </c>
      <c r="B4629">
        <v>2</v>
      </c>
      <c r="C4629">
        <v>58.8</v>
      </c>
      <c r="D4629">
        <f t="shared" si="144"/>
        <v>23135</v>
      </c>
      <c r="F4629">
        <f t="shared" si="145"/>
        <v>16.333333333333332</v>
      </c>
    </row>
    <row r="4630" spans="1:6">
      <c r="A4630">
        <v>0</v>
      </c>
      <c r="B4630">
        <v>2</v>
      </c>
      <c r="C4630">
        <v>62.1</v>
      </c>
      <c r="D4630">
        <f t="shared" si="144"/>
        <v>23140</v>
      </c>
      <c r="F4630">
        <f t="shared" si="145"/>
        <v>17.25</v>
      </c>
    </row>
    <row r="4631" spans="1:6">
      <c r="A4631">
        <v>0</v>
      </c>
      <c r="B4631">
        <v>2</v>
      </c>
      <c r="C4631">
        <v>65.599999999999994</v>
      </c>
      <c r="D4631">
        <f t="shared" si="144"/>
        <v>23145</v>
      </c>
      <c r="F4631">
        <f t="shared" si="145"/>
        <v>18.222222222222221</v>
      </c>
    </row>
    <row r="4632" spans="1:6">
      <c r="A4632">
        <v>0</v>
      </c>
      <c r="B4632">
        <v>2</v>
      </c>
      <c r="C4632">
        <v>70.599999999999994</v>
      </c>
      <c r="D4632">
        <f t="shared" si="144"/>
        <v>23150</v>
      </c>
      <c r="F4632">
        <f t="shared" si="145"/>
        <v>19.611111111111111</v>
      </c>
    </row>
    <row r="4633" spans="1:6">
      <c r="A4633">
        <v>0</v>
      </c>
      <c r="B4633">
        <v>2</v>
      </c>
      <c r="C4633">
        <v>75.900000000000006</v>
      </c>
      <c r="D4633">
        <f t="shared" si="144"/>
        <v>23155</v>
      </c>
      <c r="F4633">
        <f t="shared" si="145"/>
        <v>21.083333333333336</v>
      </c>
    </row>
    <row r="4634" spans="1:6">
      <c r="A4634">
        <v>0</v>
      </c>
      <c r="B4634">
        <v>2</v>
      </c>
      <c r="C4634">
        <v>80.3</v>
      </c>
      <c r="D4634">
        <f t="shared" si="144"/>
        <v>23160</v>
      </c>
      <c r="F4634">
        <f t="shared" si="145"/>
        <v>22.305555555555554</v>
      </c>
    </row>
    <row r="4635" spans="1:6">
      <c r="A4635">
        <v>0</v>
      </c>
      <c r="B4635">
        <v>2</v>
      </c>
      <c r="C4635">
        <v>84.4</v>
      </c>
      <c r="D4635">
        <f t="shared" si="144"/>
        <v>23165</v>
      </c>
      <c r="F4635">
        <f t="shared" si="145"/>
        <v>23.444444444444446</v>
      </c>
    </row>
    <row r="4636" spans="1:6">
      <c r="A4636">
        <v>0</v>
      </c>
      <c r="B4636">
        <v>2</v>
      </c>
      <c r="C4636">
        <v>89.2</v>
      </c>
      <c r="D4636">
        <f t="shared" si="144"/>
        <v>23170</v>
      </c>
      <c r="F4636">
        <f t="shared" si="145"/>
        <v>24.777777777777779</v>
      </c>
    </row>
    <row r="4637" spans="1:6">
      <c r="A4637">
        <v>0</v>
      </c>
      <c r="B4637">
        <v>2</v>
      </c>
      <c r="C4637">
        <v>93.6</v>
      </c>
      <c r="D4637">
        <f t="shared" si="144"/>
        <v>23175</v>
      </c>
      <c r="F4637">
        <f t="shared" si="145"/>
        <v>25.999999999999996</v>
      </c>
    </row>
    <row r="4638" spans="1:6">
      <c r="A4638">
        <v>0</v>
      </c>
      <c r="B4638">
        <v>2</v>
      </c>
      <c r="C4638">
        <v>97.9</v>
      </c>
      <c r="D4638">
        <f t="shared" si="144"/>
        <v>23180</v>
      </c>
      <c r="F4638">
        <f t="shared" si="145"/>
        <v>27.194444444444446</v>
      </c>
    </row>
    <row r="4639" spans="1:6">
      <c r="A4639">
        <v>0</v>
      </c>
      <c r="B4639">
        <v>2</v>
      </c>
      <c r="C4639">
        <v>102.9</v>
      </c>
      <c r="D4639">
        <f t="shared" si="144"/>
        <v>23185</v>
      </c>
      <c r="F4639">
        <f t="shared" si="145"/>
        <v>28.583333333333336</v>
      </c>
    </row>
    <row r="4640" spans="1:6">
      <c r="A4640">
        <v>0</v>
      </c>
      <c r="B4640">
        <v>2</v>
      </c>
      <c r="C4640">
        <v>105</v>
      </c>
      <c r="D4640">
        <f t="shared" si="144"/>
        <v>23190</v>
      </c>
      <c r="F4640">
        <f t="shared" si="145"/>
        <v>29.166666666666664</v>
      </c>
    </row>
    <row r="4641" spans="1:6">
      <c r="A4641">
        <v>0</v>
      </c>
      <c r="B4641">
        <v>2</v>
      </c>
      <c r="C4641">
        <v>110.4</v>
      </c>
      <c r="D4641">
        <f t="shared" si="144"/>
        <v>23195</v>
      </c>
      <c r="F4641">
        <f t="shared" si="145"/>
        <v>30.666666666666668</v>
      </c>
    </row>
    <row r="4642" spans="1:6">
      <c r="A4642">
        <v>0</v>
      </c>
      <c r="B4642">
        <v>2</v>
      </c>
      <c r="C4642">
        <v>115.6</v>
      </c>
      <c r="D4642">
        <f t="shared" si="144"/>
        <v>23200</v>
      </c>
      <c r="F4642">
        <f t="shared" si="145"/>
        <v>32.111111111111107</v>
      </c>
    </row>
    <row r="4643" spans="1:6">
      <c r="A4643">
        <v>0</v>
      </c>
      <c r="B4643">
        <v>2</v>
      </c>
      <c r="C4643">
        <v>117.2</v>
      </c>
      <c r="D4643">
        <f t="shared" si="144"/>
        <v>23205</v>
      </c>
      <c r="F4643">
        <f t="shared" si="145"/>
        <v>32.555555555555557</v>
      </c>
    </row>
    <row r="4644" spans="1:6">
      <c r="A4644">
        <v>0</v>
      </c>
      <c r="B4644">
        <v>2</v>
      </c>
      <c r="C4644">
        <v>119.9</v>
      </c>
      <c r="D4644">
        <f t="shared" si="144"/>
        <v>23210</v>
      </c>
      <c r="F4644">
        <f t="shared" si="145"/>
        <v>33.305555555555557</v>
      </c>
    </row>
    <row r="4645" spans="1:6">
      <c r="A4645">
        <v>0</v>
      </c>
      <c r="B4645">
        <v>2</v>
      </c>
      <c r="C4645">
        <v>123.4</v>
      </c>
      <c r="D4645">
        <f t="shared" si="144"/>
        <v>23215</v>
      </c>
      <c r="F4645">
        <f t="shared" si="145"/>
        <v>34.277777777777779</v>
      </c>
    </row>
    <row r="4646" spans="1:6">
      <c r="A4646">
        <v>0</v>
      </c>
      <c r="B4646">
        <v>2</v>
      </c>
      <c r="C4646">
        <v>125.8</v>
      </c>
      <c r="D4646">
        <f t="shared" si="144"/>
        <v>23220</v>
      </c>
      <c r="F4646">
        <f t="shared" si="145"/>
        <v>34.944444444444443</v>
      </c>
    </row>
    <row r="4647" spans="1:6">
      <c r="A4647">
        <v>0</v>
      </c>
      <c r="B4647">
        <v>2</v>
      </c>
      <c r="C4647">
        <v>123.6</v>
      </c>
      <c r="D4647">
        <f t="shared" si="144"/>
        <v>23225</v>
      </c>
      <c r="F4647">
        <f t="shared" si="145"/>
        <v>34.333333333333329</v>
      </c>
    </row>
    <row r="4648" spans="1:6">
      <c r="A4648">
        <v>0</v>
      </c>
      <c r="B4648">
        <v>2</v>
      </c>
      <c r="C4648">
        <v>121.1</v>
      </c>
      <c r="D4648">
        <f t="shared" si="144"/>
        <v>23230</v>
      </c>
      <c r="F4648">
        <f t="shared" si="145"/>
        <v>33.638888888888886</v>
      </c>
    </row>
    <row r="4649" spans="1:6">
      <c r="A4649">
        <v>0</v>
      </c>
      <c r="B4649">
        <v>2</v>
      </c>
      <c r="C4649">
        <v>118.8</v>
      </c>
      <c r="D4649">
        <f t="shared" si="144"/>
        <v>23235</v>
      </c>
      <c r="F4649">
        <f t="shared" si="145"/>
        <v>33</v>
      </c>
    </row>
    <row r="4650" spans="1:6">
      <c r="A4650">
        <v>0</v>
      </c>
      <c r="B4650">
        <v>3</v>
      </c>
      <c r="C4650">
        <v>115.4</v>
      </c>
      <c r="D4650">
        <f t="shared" si="144"/>
        <v>23240</v>
      </c>
      <c r="F4650">
        <f t="shared" si="145"/>
        <v>32.055555555555557</v>
      </c>
    </row>
    <row r="4651" spans="1:6">
      <c r="A4651">
        <v>0</v>
      </c>
      <c r="B4651">
        <v>3</v>
      </c>
      <c r="C4651">
        <v>112.8</v>
      </c>
      <c r="D4651">
        <f t="shared" si="144"/>
        <v>23245</v>
      </c>
      <c r="F4651">
        <f t="shared" si="145"/>
        <v>31.333333333333332</v>
      </c>
    </row>
    <row r="4652" spans="1:6">
      <c r="A4652">
        <v>0</v>
      </c>
      <c r="B4652">
        <v>3</v>
      </c>
      <c r="C4652">
        <v>151.19999999999999</v>
      </c>
      <c r="D4652">
        <f t="shared" si="144"/>
        <v>23250</v>
      </c>
      <c r="F4652">
        <f t="shared" si="145"/>
        <v>41.999999999999993</v>
      </c>
    </row>
    <row r="4653" spans="1:6">
      <c r="A4653">
        <v>0</v>
      </c>
      <c r="B4653">
        <v>3</v>
      </c>
      <c r="C4653">
        <v>151.1</v>
      </c>
      <c r="D4653">
        <f t="shared" si="144"/>
        <v>23255</v>
      </c>
      <c r="F4653">
        <f t="shared" si="145"/>
        <v>41.972222222222221</v>
      </c>
    </row>
    <row r="4654" spans="1:6">
      <c r="A4654">
        <v>0</v>
      </c>
      <c r="B4654">
        <v>3</v>
      </c>
      <c r="C4654">
        <v>154.6</v>
      </c>
      <c r="D4654">
        <f t="shared" si="144"/>
        <v>23260</v>
      </c>
      <c r="F4654">
        <f t="shared" si="145"/>
        <v>42.944444444444443</v>
      </c>
    </row>
    <row r="4655" spans="1:6">
      <c r="A4655">
        <v>0</v>
      </c>
      <c r="B4655">
        <v>3</v>
      </c>
      <c r="C4655">
        <v>156.1</v>
      </c>
      <c r="D4655">
        <f t="shared" si="144"/>
        <v>23265</v>
      </c>
      <c r="F4655">
        <f t="shared" si="145"/>
        <v>43.361111111111107</v>
      </c>
    </row>
    <row r="4656" spans="1:6">
      <c r="A4656">
        <v>0</v>
      </c>
      <c r="B4656">
        <v>3</v>
      </c>
      <c r="C4656">
        <v>156.6</v>
      </c>
      <c r="D4656">
        <f t="shared" si="144"/>
        <v>23270</v>
      </c>
      <c r="F4656">
        <f t="shared" si="145"/>
        <v>43.5</v>
      </c>
    </row>
    <row r="4657" spans="1:6">
      <c r="A4657">
        <v>0</v>
      </c>
      <c r="B4657">
        <v>3</v>
      </c>
      <c r="C4657">
        <v>158.6</v>
      </c>
      <c r="D4657">
        <f t="shared" si="144"/>
        <v>23275</v>
      </c>
      <c r="F4657">
        <f t="shared" si="145"/>
        <v>44.05555555555555</v>
      </c>
    </row>
    <row r="4658" spans="1:6">
      <c r="A4658">
        <v>0</v>
      </c>
      <c r="B4658">
        <v>3</v>
      </c>
      <c r="C4658">
        <v>161.1</v>
      </c>
      <c r="D4658">
        <f t="shared" si="144"/>
        <v>23280</v>
      </c>
      <c r="F4658">
        <f t="shared" si="145"/>
        <v>44.75</v>
      </c>
    </row>
    <row r="4659" spans="1:6">
      <c r="A4659">
        <v>0</v>
      </c>
      <c r="B4659">
        <v>3</v>
      </c>
      <c r="C4659">
        <v>162.6</v>
      </c>
      <c r="D4659">
        <f t="shared" si="144"/>
        <v>23285</v>
      </c>
      <c r="F4659">
        <f t="shared" si="145"/>
        <v>45.166666666666664</v>
      </c>
    </row>
    <row r="4660" spans="1:6">
      <c r="A4660">
        <v>0</v>
      </c>
      <c r="B4660">
        <v>3</v>
      </c>
      <c r="C4660">
        <v>164.4</v>
      </c>
      <c r="D4660">
        <f t="shared" si="144"/>
        <v>23290</v>
      </c>
      <c r="F4660">
        <f t="shared" si="145"/>
        <v>45.666666666666664</v>
      </c>
    </row>
    <row r="4661" spans="1:6">
      <c r="A4661">
        <v>0</v>
      </c>
      <c r="B4661">
        <v>3</v>
      </c>
      <c r="C4661">
        <v>165.4</v>
      </c>
      <c r="D4661">
        <f t="shared" si="144"/>
        <v>23295</v>
      </c>
      <c r="F4661">
        <f t="shared" si="145"/>
        <v>45.944444444444443</v>
      </c>
    </row>
    <row r="4662" spans="1:6">
      <c r="A4662">
        <v>0</v>
      </c>
      <c r="B4662">
        <v>3</v>
      </c>
      <c r="C4662">
        <v>167</v>
      </c>
      <c r="D4662">
        <f t="shared" si="144"/>
        <v>23300</v>
      </c>
      <c r="F4662">
        <f t="shared" si="145"/>
        <v>46.388888888888886</v>
      </c>
    </row>
    <row r="4663" spans="1:6">
      <c r="A4663">
        <v>0</v>
      </c>
      <c r="B4663">
        <v>3</v>
      </c>
      <c r="C4663">
        <v>167.8</v>
      </c>
      <c r="D4663">
        <f t="shared" si="144"/>
        <v>23305</v>
      </c>
      <c r="F4663">
        <f t="shared" si="145"/>
        <v>46.611111111111114</v>
      </c>
    </row>
    <row r="4664" spans="1:6">
      <c r="A4664">
        <v>0</v>
      </c>
      <c r="B4664">
        <v>3</v>
      </c>
      <c r="C4664">
        <v>169.5</v>
      </c>
      <c r="D4664">
        <f t="shared" si="144"/>
        <v>23310</v>
      </c>
      <c r="F4664">
        <f t="shared" si="145"/>
        <v>47.083333333333336</v>
      </c>
    </row>
    <row r="4665" spans="1:6">
      <c r="A4665">
        <v>0</v>
      </c>
      <c r="B4665">
        <v>3</v>
      </c>
      <c r="C4665">
        <v>171.1</v>
      </c>
      <c r="D4665">
        <f t="shared" si="144"/>
        <v>23315</v>
      </c>
      <c r="F4665">
        <f t="shared" si="145"/>
        <v>47.527777777777779</v>
      </c>
    </row>
    <row r="4666" spans="1:6">
      <c r="A4666">
        <v>0</v>
      </c>
      <c r="B4666">
        <v>3</v>
      </c>
      <c r="C4666">
        <v>172.6</v>
      </c>
      <c r="D4666">
        <f t="shared" si="144"/>
        <v>23320</v>
      </c>
      <c r="F4666">
        <f t="shared" si="145"/>
        <v>47.944444444444443</v>
      </c>
    </row>
    <row r="4667" spans="1:6">
      <c r="A4667">
        <v>5.3</v>
      </c>
      <c r="B4667">
        <v>3</v>
      </c>
      <c r="C4667">
        <v>175.3</v>
      </c>
      <c r="D4667">
        <f t="shared" si="144"/>
        <v>23325</v>
      </c>
      <c r="F4667">
        <f t="shared" si="145"/>
        <v>48.694444444444443</v>
      </c>
    </row>
    <row r="4668" spans="1:6">
      <c r="A4668">
        <v>32.5</v>
      </c>
      <c r="B4668">
        <v>3</v>
      </c>
      <c r="C4668">
        <v>172.1</v>
      </c>
      <c r="D4668">
        <f t="shared" si="144"/>
        <v>23330</v>
      </c>
      <c r="F4668">
        <f t="shared" si="145"/>
        <v>47.80555555555555</v>
      </c>
    </row>
    <row r="4669" spans="1:6">
      <c r="A4669">
        <v>21.4</v>
      </c>
      <c r="B4669">
        <v>3</v>
      </c>
      <c r="C4669">
        <v>170.1</v>
      </c>
      <c r="D4669">
        <f t="shared" si="144"/>
        <v>23335</v>
      </c>
      <c r="F4669">
        <f t="shared" si="145"/>
        <v>47.25</v>
      </c>
    </row>
    <row r="4670" spans="1:6">
      <c r="A4670">
        <v>32.5</v>
      </c>
      <c r="B4670">
        <v>3</v>
      </c>
      <c r="C4670">
        <v>166.4</v>
      </c>
      <c r="D4670">
        <f t="shared" si="144"/>
        <v>23340</v>
      </c>
      <c r="F4670">
        <f t="shared" si="145"/>
        <v>46.222222222222221</v>
      </c>
    </row>
    <row r="4671" spans="1:6">
      <c r="A4671">
        <v>26.7</v>
      </c>
      <c r="B4671">
        <v>3</v>
      </c>
      <c r="C4671">
        <v>163.30000000000001</v>
      </c>
      <c r="D4671">
        <f t="shared" si="144"/>
        <v>23345</v>
      </c>
      <c r="F4671">
        <f t="shared" si="145"/>
        <v>45.361111111111114</v>
      </c>
    </row>
    <row r="4672" spans="1:6">
      <c r="A4672">
        <v>27.2</v>
      </c>
      <c r="B4672">
        <v>3</v>
      </c>
      <c r="C4672">
        <v>160.80000000000001</v>
      </c>
      <c r="D4672">
        <f t="shared" si="144"/>
        <v>23350</v>
      </c>
      <c r="F4672">
        <f t="shared" si="145"/>
        <v>44.666666666666671</v>
      </c>
    </row>
    <row r="4673" spans="1:6">
      <c r="A4673">
        <v>32.5</v>
      </c>
      <c r="B4673">
        <v>3</v>
      </c>
      <c r="C4673">
        <v>156.80000000000001</v>
      </c>
      <c r="D4673">
        <f t="shared" si="144"/>
        <v>23355</v>
      </c>
      <c r="F4673">
        <f t="shared" si="145"/>
        <v>43.555555555555557</v>
      </c>
    </row>
    <row r="4674" spans="1:6">
      <c r="A4674">
        <v>26.7</v>
      </c>
      <c r="B4674">
        <v>3</v>
      </c>
      <c r="C4674">
        <v>154.4</v>
      </c>
      <c r="D4674">
        <f t="shared" si="144"/>
        <v>23360</v>
      </c>
      <c r="F4674">
        <f t="shared" si="145"/>
        <v>42.888888888888893</v>
      </c>
    </row>
    <row r="4675" spans="1:6">
      <c r="A4675">
        <v>26.7</v>
      </c>
      <c r="B4675">
        <v>3</v>
      </c>
      <c r="C4675">
        <v>150.69999999999999</v>
      </c>
      <c r="D4675">
        <f t="shared" ref="D4675:D4738" si="146">(ROW()-2)*5</f>
        <v>23365</v>
      </c>
      <c r="F4675">
        <f t="shared" ref="F4675:F4738" si="147">C4675/3.6</f>
        <v>41.861111111111107</v>
      </c>
    </row>
    <row r="4676" spans="1:6">
      <c r="A4676">
        <v>23.2</v>
      </c>
      <c r="B4676">
        <v>2.9</v>
      </c>
      <c r="C4676">
        <v>147.4</v>
      </c>
      <c r="D4676">
        <f t="shared" si="146"/>
        <v>23370</v>
      </c>
      <c r="F4676">
        <f t="shared" si="147"/>
        <v>40.944444444444443</v>
      </c>
    </row>
    <row r="4677" spans="1:6">
      <c r="A4677">
        <v>16</v>
      </c>
      <c r="B4677">
        <v>2</v>
      </c>
      <c r="C4677">
        <v>145.5</v>
      </c>
      <c r="D4677">
        <f t="shared" si="146"/>
        <v>23375</v>
      </c>
      <c r="F4677">
        <f t="shared" si="147"/>
        <v>40.416666666666664</v>
      </c>
    </row>
    <row r="4678" spans="1:6">
      <c r="A4678">
        <v>16</v>
      </c>
      <c r="B4678">
        <v>2</v>
      </c>
      <c r="C4678">
        <v>143.1</v>
      </c>
      <c r="D4678">
        <f t="shared" si="146"/>
        <v>23380</v>
      </c>
      <c r="F4678">
        <f t="shared" si="147"/>
        <v>39.75</v>
      </c>
    </row>
    <row r="4679" spans="1:6">
      <c r="A4679">
        <v>16</v>
      </c>
      <c r="B4679">
        <v>2</v>
      </c>
      <c r="C4679">
        <v>140</v>
      </c>
      <c r="D4679">
        <f t="shared" si="146"/>
        <v>23385</v>
      </c>
      <c r="F4679">
        <f t="shared" si="147"/>
        <v>38.888888888888886</v>
      </c>
    </row>
    <row r="4680" spans="1:6">
      <c r="A4680">
        <v>12.5</v>
      </c>
      <c r="B4680">
        <v>2</v>
      </c>
      <c r="C4680">
        <v>136.69999999999999</v>
      </c>
      <c r="D4680">
        <f t="shared" si="146"/>
        <v>23390</v>
      </c>
      <c r="F4680">
        <f t="shared" si="147"/>
        <v>37.972222222222221</v>
      </c>
    </row>
    <row r="4681" spans="1:6">
      <c r="A4681">
        <v>12.5</v>
      </c>
      <c r="B4681">
        <v>2</v>
      </c>
      <c r="C4681">
        <v>132.6</v>
      </c>
      <c r="D4681">
        <f t="shared" si="146"/>
        <v>23395</v>
      </c>
      <c r="F4681">
        <f t="shared" si="147"/>
        <v>36.833333333333329</v>
      </c>
    </row>
    <row r="4682" spans="1:6">
      <c r="A4682">
        <v>19.600000000000001</v>
      </c>
      <c r="B4682">
        <v>2</v>
      </c>
      <c r="C4682">
        <v>129.9</v>
      </c>
      <c r="D4682">
        <f t="shared" si="146"/>
        <v>23400</v>
      </c>
      <c r="F4682">
        <f t="shared" si="147"/>
        <v>36.083333333333336</v>
      </c>
    </row>
    <row r="4683" spans="1:6">
      <c r="A4683">
        <v>26.7</v>
      </c>
      <c r="B4683">
        <v>2</v>
      </c>
      <c r="C4683">
        <v>126.1</v>
      </c>
      <c r="D4683">
        <f t="shared" si="146"/>
        <v>23405</v>
      </c>
      <c r="F4683">
        <f t="shared" si="147"/>
        <v>35.027777777777779</v>
      </c>
    </row>
    <row r="4684" spans="1:6">
      <c r="A4684">
        <v>29</v>
      </c>
      <c r="B4684">
        <v>2</v>
      </c>
      <c r="C4684">
        <v>121.9</v>
      </c>
      <c r="D4684">
        <f t="shared" si="146"/>
        <v>23410</v>
      </c>
      <c r="F4684">
        <f t="shared" si="147"/>
        <v>33.861111111111114</v>
      </c>
    </row>
    <row r="4685" spans="1:6">
      <c r="A4685">
        <v>30.7</v>
      </c>
      <c r="B4685">
        <v>2</v>
      </c>
      <c r="C4685">
        <v>117.9</v>
      </c>
      <c r="D4685">
        <f t="shared" si="146"/>
        <v>23415</v>
      </c>
      <c r="F4685">
        <f t="shared" si="147"/>
        <v>32.75</v>
      </c>
    </row>
    <row r="4686" spans="1:6">
      <c r="A4686">
        <v>34.299999999999997</v>
      </c>
      <c r="B4686">
        <v>2</v>
      </c>
      <c r="C4686">
        <v>114.6</v>
      </c>
      <c r="D4686">
        <f t="shared" si="146"/>
        <v>23420</v>
      </c>
      <c r="F4686">
        <f t="shared" si="147"/>
        <v>31.833333333333332</v>
      </c>
    </row>
    <row r="4687" spans="1:6">
      <c r="A4687">
        <v>30.7</v>
      </c>
      <c r="B4687">
        <v>2</v>
      </c>
      <c r="C4687">
        <v>109.6</v>
      </c>
      <c r="D4687">
        <f t="shared" si="146"/>
        <v>23425</v>
      </c>
      <c r="F4687">
        <f t="shared" si="147"/>
        <v>30.444444444444443</v>
      </c>
    </row>
    <row r="4688" spans="1:6">
      <c r="A4688">
        <v>30.7</v>
      </c>
      <c r="B4688">
        <v>2</v>
      </c>
      <c r="C4688">
        <v>105.3</v>
      </c>
      <c r="D4688">
        <f t="shared" si="146"/>
        <v>23430</v>
      </c>
      <c r="F4688">
        <f t="shared" si="147"/>
        <v>29.25</v>
      </c>
    </row>
    <row r="4689" spans="1:6">
      <c r="A4689">
        <v>24.9</v>
      </c>
      <c r="B4689">
        <v>2</v>
      </c>
      <c r="C4689">
        <v>100.8</v>
      </c>
      <c r="D4689">
        <f t="shared" si="146"/>
        <v>23435</v>
      </c>
      <c r="F4689">
        <f t="shared" si="147"/>
        <v>28</v>
      </c>
    </row>
    <row r="4690" spans="1:6">
      <c r="A4690">
        <v>21.4</v>
      </c>
      <c r="B4690">
        <v>2</v>
      </c>
      <c r="C4690">
        <v>96.3</v>
      </c>
      <c r="D4690">
        <f t="shared" si="146"/>
        <v>23440</v>
      </c>
      <c r="F4690">
        <f t="shared" si="147"/>
        <v>26.75</v>
      </c>
    </row>
    <row r="4691" spans="1:6">
      <c r="A4691">
        <v>19.600000000000001</v>
      </c>
      <c r="B4691">
        <v>2</v>
      </c>
      <c r="C4691">
        <v>92.3</v>
      </c>
      <c r="D4691">
        <f t="shared" si="146"/>
        <v>23445</v>
      </c>
      <c r="F4691">
        <f t="shared" si="147"/>
        <v>25.638888888888886</v>
      </c>
    </row>
    <row r="4692" spans="1:6">
      <c r="A4692">
        <v>10.7</v>
      </c>
      <c r="B4692">
        <v>2</v>
      </c>
      <c r="C4692">
        <v>88.9</v>
      </c>
      <c r="D4692">
        <f t="shared" si="146"/>
        <v>23450</v>
      </c>
      <c r="F4692">
        <f t="shared" si="147"/>
        <v>24.694444444444446</v>
      </c>
    </row>
    <row r="4693" spans="1:6">
      <c r="A4693">
        <v>10.7</v>
      </c>
      <c r="B4693">
        <v>2</v>
      </c>
      <c r="C4693">
        <v>84.5</v>
      </c>
      <c r="D4693">
        <f t="shared" si="146"/>
        <v>23455</v>
      </c>
      <c r="F4693">
        <f t="shared" si="147"/>
        <v>23.472222222222221</v>
      </c>
    </row>
    <row r="4694" spans="1:6">
      <c r="A4694">
        <v>12.5</v>
      </c>
      <c r="B4694">
        <v>2</v>
      </c>
      <c r="C4694">
        <v>81.400000000000006</v>
      </c>
      <c r="D4694">
        <f t="shared" si="146"/>
        <v>23460</v>
      </c>
      <c r="F4694">
        <f t="shared" si="147"/>
        <v>22.611111111111111</v>
      </c>
    </row>
    <row r="4695" spans="1:6">
      <c r="A4695">
        <v>7.1</v>
      </c>
      <c r="B4695">
        <v>2</v>
      </c>
      <c r="C4695">
        <v>77.900000000000006</v>
      </c>
      <c r="D4695">
        <f t="shared" si="146"/>
        <v>23465</v>
      </c>
      <c r="F4695">
        <f t="shared" si="147"/>
        <v>21.638888888888889</v>
      </c>
    </row>
    <row r="4696" spans="1:6">
      <c r="A4696">
        <v>8.9</v>
      </c>
      <c r="B4696">
        <v>2</v>
      </c>
      <c r="C4696">
        <v>74.3</v>
      </c>
      <c r="D4696">
        <f t="shared" si="146"/>
        <v>23470</v>
      </c>
      <c r="F4696">
        <f t="shared" si="147"/>
        <v>20.638888888888889</v>
      </c>
    </row>
    <row r="4697" spans="1:6">
      <c r="A4697">
        <v>10.7</v>
      </c>
      <c r="B4697">
        <v>2</v>
      </c>
      <c r="C4697">
        <v>71.599999999999994</v>
      </c>
      <c r="D4697">
        <f t="shared" si="146"/>
        <v>23475</v>
      </c>
      <c r="F4697">
        <f t="shared" si="147"/>
        <v>19.888888888888886</v>
      </c>
    </row>
    <row r="4698" spans="1:6">
      <c r="A4698">
        <v>10.7</v>
      </c>
      <c r="B4698">
        <v>2</v>
      </c>
      <c r="C4698">
        <v>68.2</v>
      </c>
      <c r="D4698">
        <f t="shared" si="146"/>
        <v>23480</v>
      </c>
      <c r="F4698">
        <f t="shared" si="147"/>
        <v>18.944444444444446</v>
      </c>
    </row>
    <row r="4699" spans="1:6">
      <c r="A4699">
        <v>12.5</v>
      </c>
      <c r="B4699">
        <v>2</v>
      </c>
      <c r="C4699">
        <v>65</v>
      </c>
      <c r="D4699">
        <f t="shared" si="146"/>
        <v>23485</v>
      </c>
      <c r="F4699">
        <f t="shared" si="147"/>
        <v>18.055555555555554</v>
      </c>
    </row>
    <row r="4700" spans="1:6">
      <c r="A4700">
        <v>8.9</v>
      </c>
      <c r="B4700">
        <v>2</v>
      </c>
      <c r="C4700">
        <v>61.3</v>
      </c>
      <c r="D4700">
        <f t="shared" si="146"/>
        <v>23490</v>
      </c>
      <c r="F4700">
        <f t="shared" si="147"/>
        <v>17.027777777777775</v>
      </c>
    </row>
    <row r="4701" spans="1:6">
      <c r="A4701">
        <v>0</v>
      </c>
      <c r="B4701">
        <v>2</v>
      </c>
      <c r="C4701">
        <v>58.4</v>
      </c>
      <c r="D4701">
        <f t="shared" si="146"/>
        <v>23495</v>
      </c>
      <c r="F4701">
        <f t="shared" si="147"/>
        <v>16.222222222222221</v>
      </c>
    </row>
    <row r="4702" spans="1:6">
      <c r="A4702">
        <v>0</v>
      </c>
      <c r="B4702">
        <v>2</v>
      </c>
      <c r="C4702">
        <v>56.3</v>
      </c>
      <c r="D4702">
        <f t="shared" si="146"/>
        <v>23500</v>
      </c>
      <c r="F4702">
        <f t="shared" si="147"/>
        <v>15.638888888888888</v>
      </c>
    </row>
    <row r="4703" spans="1:6">
      <c r="A4703">
        <v>0</v>
      </c>
      <c r="B4703">
        <v>2</v>
      </c>
      <c r="C4703">
        <v>56.9</v>
      </c>
      <c r="D4703">
        <f t="shared" si="146"/>
        <v>23505</v>
      </c>
      <c r="F4703">
        <f t="shared" si="147"/>
        <v>15.805555555555555</v>
      </c>
    </row>
    <row r="4704" spans="1:6">
      <c r="A4704">
        <v>0</v>
      </c>
      <c r="B4704">
        <v>2</v>
      </c>
      <c r="C4704">
        <v>56.8</v>
      </c>
      <c r="D4704">
        <f t="shared" si="146"/>
        <v>23510</v>
      </c>
      <c r="F4704">
        <f t="shared" si="147"/>
        <v>15.777777777777777</v>
      </c>
    </row>
    <row r="4705" spans="1:6">
      <c r="A4705">
        <v>0</v>
      </c>
      <c r="B4705">
        <v>2</v>
      </c>
      <c r="C4705">
        <v>57.8</v>
      </c>
      <c r="D4705">
        <f t="shared" si="146"/>
        <v>23515</v>
      </c>
      <c r="F4705">
        <f t="shared" si="147"/>
        <v>16.055555555555554</v>
      </c>
    </row>
    <row r="4706" spans="1:6">
      <c r="A4706">
        <v>0</v>
      </c>
      <c r="B4706">
        <v>2</v>
      </c>
      <c r="C4706">
        <v>59.5</v>
      </c>
      <c r="D4706">
        <f t="shared" si="146"/>
        <v>23520</v>
      </c>
      <c r="F4706">
        <f t="shared" si="147"/>
        <v>16.527777777777779</v>
      </c>
    </row>
    <row r="4707" spans="1:6">
      <c r="A4707">
        <v>0</v>
      </c>
      <c r="B4707">
        <v>2</v>
      </c>
      <c r="C4707">
        <v>60.6</v>
      </c>
      <c r="D4707">
        <f t="shared" si="146"/>
        <v>23525</v>
      </c>
      <c r="F4707">
        <f t="shared" si="147"/>
        <v>16.833333333333332</v>
      </c>
    </row>
    <row r="4708" spans="1:6">
      <c r="A4708">
        <v>0</v>
      </c>
      <c r="B4708">
        <v>2</v>
      </c>
      <c r="C4708">
        <v>63.4</v>
      </c>
      <c r="D4708">
        <f t="shared" si="146"/>
        <v>23530</v>
      </c>
      <c r="F4708">
        <f t="shared" si="147"/>
        <v>17.611111111111111</v>
      </c>
    </row>
    <row r="4709" spans="1:6">
      <c r="A4709">
        <v>0</v>
      </c>
      <c r="B4709">
        <v>2</v>
      </c>
      <c r="C4709">
        <v>67.5</v>
      </c>
      <c r="D4709">
        <f t="shared" si="146"/>
        <v>23535</v>
      </c>
      <c r="F4709">
        <f t="shared" si="147"/>
        <v>18.75</v>
      </c>
    </row>
    <row r="4710" spans="1:6">
      <c r="A4710">
        <v>0</v>
      </c>
      <c r="B4710">
        <v>2</v>
      </c>
      <c r="C4710">
        <v>72.400000000000006</v>
      </c>
      <c r="D4710">
        <f t="shared" si="146"/>
        <v>23540</v>
      </c>
      <c r="F4710">
        <f t="shared" si="147"/>
        <v>20.111111111111111</v>
      </c>
    </row>
    <row r="4711" spans="1:6">
      <c r="A4711">
        <v>0</v>
      </c>
      <c r="B4711">
        <v>2</v>
      </c>
      <c r="C4711">
        <v>77.8</v>
      </c>
      <c r="D4711">
        <f t="shared" si="146"/>
        <v>23545</v>
      </c>
      <c r="F4711">
        <f t="shared" si="147"/>
        <v>21.611111111111111</v>
      </c>
    </row>
    <row r="4712" spans="1:6">
      <c r="A4712">
        <v>0</v>
      </c>
      <c r="B4712">
        <v>2</v>
      </c>
      <c r="C4712">
        <v>83.6</v>
      </c>
      <c r="D4712">
        <f t="shared" si="146"/>
        <v>23550</v>
      </c>
      <c r="F4712">
        <f t="shared" si="147"/>
        <v>23.222222222222221</v>
      </c>
    </row>
    <row r="4713" spans="1:6">
      <c r="A4713">
        <v>0</v>
      </c>
      <c r="B4713">
        <v>2</v>
      </c>
      <c r="C4713">
        <v>88.3</v>
      </c>
      <c r="D4713">
        <f t="shared" si="146"/>
        <v>23555</v>
      </c>
      <c r="F4713">
        <f t="shared" si="147"/>
        <v>24.527777777777775</v>
      </c>
    </row>
    <row r="4714" spans="1:6">
      <c r="A4714">
        <v>0</v>
      </c>
      <c r="B4714">
        <v>2</v>
      </c>
      <c r="C4714">
        <v>93.3</v>
      </c>
      <c r="D4714">
        <f t="shared" si="146"/>
        <v>23560</v>
      </c>
      <c r="F4714">
        <f t="shared" si="147"/>
        <v>25.916666666666664</v>
      </c>
    </row>
    <row r="4715" spans="1:6">
      <c r="A4715">
        <v>0</v>
      </c>
      <c r="B4715">
        <v>2</v>
      </c>
      <c r="C4715">
        <v>98.1</v>
      </c>
      <c r="D4715">
        <f t="shared" si="146"/>
        <v>23565</v>
      </c>
      <c r="F4715">
        <f t="shared" si="147"/>
        <v>27.249999999999996</v>
      </c>
    </row>
    <row r="4716" spans="1:6">
      <c r="A4716">
        <v>0</v>
      </c>
      <c r="B4716">
        <v>2</v>
      </c>
      <c r="C4716">
        <v>102.6</v>
      </c>
      <c r="D4716">
        <f t="shared" si="146"/>
        <v>23570</v>
      </c>
      <c r="F4716">
        <f t="shared" si="147"/>
        <v>28.499999999999996</v>
      </c>
    </row>
    <row r="4717" spans="1:6">
      <c r="A4717">
        <v>0</v>
      </c>
      <c r="B4717">
        <v>2</v>
      </c>
      <c r="C4717">
        <v>106.5</v>
      </c>
      <c r="D4717">
        <f t="shared" si="146"/>
        <v>23575</v>
      </c>
      <c r="F4717">
        <f t="shared" si="147"/>
        <v>29.583333333333332</v>
      </c>
    </row>
    <row r="4718" spans="1:6">
      <c r="A4718">
        <v>0</v>
      </c>
      <c r="B4718">
        <v>2</v>
      </c>
      <c r="C4718">
        <v>112.8</v>
      </c>
      <c r="D4718">
        <f t="shared" si="146"/>
        <v>23580</v>
      </c>
      <c r="F4718">
        <f t="shared" si="147"/>
        <v>31.333333333333332</v>
      </c>
    </row>
    <row r="4719" spans="1:6">
      <c r="A4719">
        <v>0</v>
      </c>
      <c r="B4719">
        <v>2</v>
      </c>
      <c r="C4719">
        <v>117.1</v>
      </c>
      <c r="D4719">
        <f t="shared" si="146"/>
        <v>23585</v>
      </c>
      <c r="F4719">
        <f t="shared" si="147"/>
        <v>32.527777777777779</v>
      </c>
    </row>
    <row r="4720" spans="1:6">
      <c r="A4720">
        <v>0</v>
      </c>
      <c r="B4720">
        <v>2</v>
      </c>
      <c r="C4720">
        <v>120.5</v>
      </c>
      <c r="D4720">
        <f t="shared" si="146"/>
        <v>23590</v>
      </c>
      <c r="F4720">
        <f t="shared" si="147"/>
        <v>33.472222222222221</v>
      </c>
    </row>
    <row r="4721" spans="1:6">
      <c r="A4721">
        <v>0</v>
      </c>
      <c r="B4721">
        <v>2</v>
      </c>
      <c r="C4721">
        <v>126.5</v>
      </c>
      <c r="D4721">
        <f t="shared" si="146"/>
        <v>23595</v>
      </c>
      <c r="F4721">
        <f t="shared" si="147"/>
        <v>35.138888888888886</v>
      </c>
    </row>
    <row r="4722" spans="1:6">
      <c r="A4722">
        <v>0</v>
      </c>
      <c r="B4722">
        <v>2</v>
      </c>
      <c r="C4722">
        <v>131.1</v>
      </c>
      <c r="D4722">
        <f t="shared" si="146"/>
        <v>23600</v>
      </c>
      <c r="F4722">
        <f t="shared" si="147"/>
        <v>36.416666666666664</v>
      </c>
    </row>
    <row r="4723" spans="1:6">
      <c r="A4723">
        <v>0</v>
      </c>
      <c r="B4723">
        <v>2</v>
      </c>
      <c r="C4723">
        <v>134.80000000000001</v>
      </c>
      <c r="D4723">
        <f t="shared" si="146"/>
        <v>23605</v>
      </c>
      <c r="F4723">
        <f t="shared" si="147"/>
        <v>37.44444444444445</v>
      </c>
    </row>
    <row r="4724" spans="1:6">
      <c r="A4724">
        <v>0</v>
      </c>
      <c r="B4724">
        <v>2</v>
      </c>
      <c r="C4724">
        <v>133.9</v>
      </c>
      <c r="D4724">
        <f t="shared" si="146"/>
        <v>23610</v>
      </c>
      <c r="F4724">
        <f t="shared" si="147"/>
        <v>37.194444444444443</v>
      </c>
    </row>
    <row r="4725" spans="1:6">
      <c r="A4725">
        <v>0</v>
      </c>
      <c r="B4725">
        <v>2</v>
      </c>
      <c r="C4725">
        <v>132.30000000000001</v>
      </c>
      <c r="D4725">
        <f t="shared" si="146"/>
        <v>23615</v>
      </c>
      <c r="F4725">
        <f t="shared" si="147"/>
        <v>36.75</v>
      </c>
    </row>
    <row r="4726" spans="1:6">
      <c r="A4726">
        <v>0</v>
      </c>
      <c r="B4726">
        <v>2</v>
      </c>
      <c r="C4726">
        <v>130.1</v>
      </c>
      <c r="D4726">
        <f t="shared" si="146"/>
        <v>23620</v>
      </c>
      <c r="F4726">
        <f t="shared" si="147"/>
        <v>36.138888888888886</v>
      </c>
    </row>
    <row r="4727" spans="1:6">
      <c r="A4727">
        <v>0</v>
      </c>
      <c r="B4727">
        <v>3</v>
      </c>
      <c r="C4727">
        <v>128.1</v>
      </c>
      <c r="D4727">
        <f t="shared" si="146"/>
        <v>23625</v>
      </c>
      <c r="F4727">
        <f t="shared" si="147"/>
        <v>35.583333333333329</v>
      </c>
    </row>
    <row r="4728" spans="1:6">
      <c r="A4728">
        <v>0</v>
      </c>
      <c r="B4728">
        <v>3</v>
      </c>
      <c r="C4728">
        <v>125.8</v>
      </c>
      <c r="D4728">
        <f t="shared" si="146"/>
        <v>23630</v>
      </c>
      <c r="F4728">
        <f t="shared" si="147"/>
        <v>34.944444444444443</v>
      </c>
    </row>
    <row r="4729" spans="1:6">
      <c r="A4729">
        <v>0</v>
      </c>
      <c r="B4729">
        <v>3</v>
      </c>
      <c r="C4729">
        <v>155.9</v>
      </c>
      <c r="D4729">
        <f t="shared" si="146"/>
        <v>23635</v>
      </c>
      <c r="F4729">
        <f t="shared" si="147"/>
        <v>43.305555555555557</v>
      </c>
    </row>
    <row r="4730" spans="1:6">
      <c r="A4730">
        <v>0</v>
      </c>
      <c r="B4730">
        <v>3</v>
      </c>
      <c r="C4730">
        <v>157.19999999999999</v>
      </c>
      <c r="D4730">
        <f t="shared" si="146"/>
        <v>23640</v>
      </c>
      <c r="F4730">
        <f t="shared" si="147"/>
        <v>43.666666666666664</v>
      </c>
    </row>
    <row r="4731" spans="1:6">
      <c r="A4731">
        <v>0</v>
      </c>
      <c r="B4731">
        <v>3</v>
      </c>
      <c r="C4731">
        <v>157.69999999999999</v>
      </c>
      <c r="D4731">
        <f t="shared" si="146"/>
        <v>23645</v>
      </c>
      <c r="F4731">
        <f t="shared" si="147"/>
        <v>43.80555555555555</v>
      </c>
    </row>
    <row r="4732" spans="1:6">
      <c r="A4732">
        <v>0</v>
      </c>
      <c r="B4732">
        <v>3</v>
      </c>
      <c r="C4732">
        <v>157.5</v>
      </c>
      <c r="D4732">
        <f t="shared" si="146"/>
        <v>23650</v>
      </c>
      <c r="F4732">
        <f t="shared" si="147"/>
        <v>43.75</v>
      </c>
    </row>
    <row r="4733" spans="1:6">
      <c r="A4733">
        <v>0</v>
      </c>
      <c r="B4733">
        <v>3</v>
      </c>
      <c r="C4733">
        <v>165.1</v>
      </c>
      <c r="D4733">
        <f t="shared" si="146"/>
        <v>23655</v>
      </c>
      <c r="F4733">
        <f t="shared" si="147"/>
        <v>45.861111111111107</v>
      </c>
    </row>
    <row r="4734" spans="1:6">
      <c r="A4734">
        <v>0</v>
      </c>
      <c r="B4734">
        <v>3</v>
      </c>
      <c r="C4734">
        <v>167.7</v>
      </c>
      <c r="D4734">
        <f t="shared" si="146"/>
        <v>23660</v>
      </c>
      <c r="F4734">
        <f t="shared" si="147"/>
        <v>46.583333333333329</v>
      </c>
    </row>
    <row r="4735" spans="1:6">
      <c r="A4735">
        <v>0</v>
      </c>
      <c r="B4735">
        <v>3</v>
      </c>
      <c r="C4735">
        <v>170</v>
      </c>
      <c r="D4735">
        <f t="shared" si="146"/>
        <v>23665</v>
      </c>
      <c r="F4735">
        <f t="shared" si="147"/>
        <v>47.222222222222221</v>
      </c>
    </row>
    <row r="4736" spans="1:6">
      <c r="A4736">
        <v>0</v>
      </c>
      <c r="B4736">
        <v>3</v>
      </c>
      <c r="C4736">
        <v>172.7</v>
      </c>
      <c r="D4736">
        <f t="shared" si="146"/>
        <v>23670</v>
      </c>
      <c r="F4736">
        <f t="shared" si="147"/>
        <v>47.972222222222214</v>
      </c>
    </row>
    <row r="4737" spans="1:6">
      <c r="A4737">
        <v>0</v>
      </c>
      <c r="B4737">
        <v>3</v>
      </c>
      <c r="C4737">
        <v>173.9</v>
      </c>
      <c r="D4737">
        <f t="shared" si="146"/>
        <v>23675</v>
      </c>
      <c r="F4737">
        <f t="shared" si="147"/>
        <v>48.305555555555557</v>
      </c>
    </row>
    <row r="4738" spans="1:6">
      <c r="A4738">
        <v>0</v>
      </c>
      <c r="B4738">
        <v>3</v>
      </c>
      <c r="C4738">
        <v>175.8</v>
      </c>
      <c r="D4738">
        <f t="shared" si="146"/>
        <v>23680</v>
      </c>
      <c r="F4738">
        <f t="shared" si="147"/>
        <v>48.833333333333336</v>
      </c>
    </row>
    <row r="4739" spans="1:6">
      <c r="A4739">
        <v>0</v>
      </c>
      <c r="B4739">
        <v>3</v>
      </c>
      <c r="C4739">
        <v>178.8</v>
      </c>
      <c r="D4739">
        <f t="shared" ref="D4739:D4802" si="148">(ROW()-2)*5</f>
        <v>23685</v>
      </c>
      <c r="F4739">
        <f t="shared" ref="F4739:F4802" si="149">C4739/3.6</f>
        <v>49.666666666666671</v>
      </c>
    </row>
    <row r="4740" spans="1:6">
      <c r="A4740">
        <v>0</v>
      </c>
      <c r="B4740">
        <v>3</v>
      </c>
      <c r="C4740">
        <v>181.4</v>
      </c>
      <c r="D4740">
        <f t="shared" si="148"/>
        <v>23690</v>
      </c>
      <c r="F4740">
        <f t="shared" si="149"/>
        <v>50.388888888888886</v>
      </c>
    </row>
    <row r="4741" spans="1:6">
      <c r="A4741">
        <v>0</v>
      </c>
      <c r="B4741">
        <v>3</v>
      </c>
      <c r="C4741">
        <v>181.9</v>
      </c>
      <c r="D4741">
        <f t="shared" si="148"/>
        <v>23695</v>
      </c>
      <c r="F4741">
        <f t="shared" si="149"/>
        <v>50.527777777777779</v>
      </c>
    </row>
    <row r="4742" spans="1:6">
      <c r="A4742">
        <v>0</v>
      </c>
      <c r="B4742">
        <v>3</v>
      </c>
      <c r="C4742">
        <v>182.3</v>
      </c>
      <c r="D4742">
        <f t="shared" si="148"/>
        <v>23700</v>
      </c>
      <c r="F4742">
        <f t="shared" si="149"/>
        <v>50.638888888888893</v>
      </c>
    </row>
    <row r="4743" spans="1:6">
      <c r="A4743">
        <v>0</v>
      </c>
      <c r="B4743">
        <v>3</v>
      </c>
      <c r="C4743">
        <v>182.9</v>
      </c>
      <c r="D4743">
        <f t="shared" si="148"/>
        <v>23705</v>
      </c>
      <c r="F4743">
        <f t="shared" si="149"/>
        <v>50.805555555555557</v>
      </c>
    </row>
    <row r="4744" spans="1:6">
      <c r="A4744">
        <v>0</v>
      </c>
      <c r="B4744">
        <v>3</v>
      </c>
      <c r="C4744">
        <v>188.9</v>
      </c>
      <c r="D4744">
        <f t="shared" si="148"/>
        <v>23710</v>
      </c>
      <c r="F4744">
        <f t="shared" si="149"/>
        <v>52.472222222222221</v>
      </c>
    </row>
    <row r="4745" spans="1:6">
      <c r="A4745">
        <v>0</v>
      </c>
      <c r="B4745">
        <v>3</v>
      </c>
      <c r="C4745">
        <v>190.9</v>
      </c>
      <c r="D4745">
        <f t="shared" si="148"/>
        <v>23715</v>
      </c>
      <c r="F4745">
        <f t="shared" si="149"/>
        <v>53.027777777777779</v>
      </c>
    </row>
    <row r="4746" spans="1:6">
      <c r="A4746">
        <v>0</v>
      </c>
      <c r="B4746">
        <v>3</v>
      </c>
      <c r="C4746">
        <v>192.4</v>
      </c>
      <c r="D4746">
        <f t="shared" si="148"/>
        <v>23720</v>
      </c>
      <c r="F4746">
        <f t="shared" si="149"/>
        <v>53.444444444444443</v>
      </c>
    </row>
    <row r="4747" spans="1:6">
      <c r="A4747">
        <v>0</v>
      </c>
      <c r="B4747">
        <v>3</v>
      </c>
      <c r="C4747">
        <v>193.3</v>
      </c>
      <c r="D4747">
        <f t="shared" si="148"/>
        <v>23725</v>
      </c>
      <c r="F4747">
        <f t="shared" si="149"/>
        <v>53.694444444444443</v>
      </c>
    </row>
    <row r="4748" spans="1:6">
      <c r="A4748">
        <v>0</v>
      </c>
      <c r="B4748">
        <v>3</v>
      </c>
      <c r="C4748">
        <v>193.8</v>
      </c>
      <c r="D4748">
        <f t="shared" si="148"/>
        <v>23730</v>
      </c>
      <c r="F4748">
        <f t="shared" si="149"/>
        <v>53.833333333333336</v>
      </c>
    </row>
    <row r="4749" spans="1:6">
      <c r="A4749">
        <v>0</v>
      </c>
      <c r="B4749">
        <v>4</v>
      </c>
      <c r="C4749">
        <v>193.8</v>
      </c>
      <c r="D4749">
        <f t="shared" si="148"/>
        <v>23735</v>
      </c>
      <c r="F4749">
        <f t="shared" si="149"/>
        <v>53.833333333333336</v>
      </c>
    </row>
    <row r="4750" spans="1:6">
      <c r="A4750">
        <v>0</v>
      </c>
      <c r="B4750">
        <v>4</v>
      </c>
      <c r="C4750">
        <v>193.2</v>
      </c>
      <c r="D4750">
        <f t="shared" si="148"/>
        <v>23740</v>
      </c>
      <c r="F4750">
        <f t="shared" si="149"/>
        <v>53.666666666666664</v>
      </c>
    </row>
    <row r="4751" spans="1:6">
      <c r="A4751">
        <v>0</v>
      </c>
      <c r="B4751">
        <v>4</v>
      </c>
      <c r="C4751">
        <v>194.8</v>
      </c>
      <c r="D4751">
        <f t="shared" si="148"/>
        <v>23745</v>
      </c>
      <c r="F4751">
        <f t="shared" si="149"/>
        <v>54.111111111111114</v>
      </c>
    </row>
    <row r="4752" spans="1:6">
      <c r="A4752">
        <v>0</v>
      </c>
      <c r="B4752">
        <v>4</v>
      </c>
      <c r="C4752">
        <v>196.9</v>
      </c>
      <c r="D4752">
        <f t="shared" si="148"/>
        <v>23750</v>
      </c>
      <c r="F4752">
        <f t="shared" si="149"/>
        <v>54.694444444444443</v>
      </c>
    </row>
    <row r="4753" spans="1:6">
      <c r="A4753">
        <v>0</v>
      </c>
      <c r="B4753">
        <v>4</v>
      </c>
      <c r="C4753">
        <v>198</v>
      </c>
      <c r="D4753">
        <f t="shared" si="148"/>
        <v>23755</v>
      </c>
      <c r="F4753">
        <f t="shared" si="149"/>
        <v>55</v>
      </c>
    </row>
    <row r="4754" spans="1:6">
      <c r="A4754">
        <v>0</v>
      </c>
      <c r="B4754">
        <v>4</v>
      </c>
      <c r="C4754">
        <v>199.2</v>
      </c>
      <c r="D4754">
        <f t="shared" si="148"/>
        <v>23760</v>
      </c>
      <c r="F4754">
        <f t="shared" si="149"/>
        <v>55.333333333333329</v>
      </c>
    </row>
    <row r="4755" spans="1:6">
      <c r="A4755">
        <v>0</v>
      </c>
      <c r="B4755">
        <v>4</v>
      </c>
      <c r="C4755">
        <v>200.9</v>
      </c>
      <c r="D4755">
        <f t="shared" si="148"/>
        <v>23765</v>
      </c>
      <c r="F4755">
        <f t="shared" si="149"/>
        <v>55.805555555555557</v>
      </c>
    </row>
    <row r="4756" spans="1:6">
      <c r="A4756">
        <v>0</v>
      </c>
      <c r="B4756">
        <v>4</v>
      </c>
      <c r="C4756">
        <v>202.9</v>
      </c>
      <c r="D4756">
        <f t="shared" si="148"/>
        <v>23770</v>
      </c>
      <c r="F4756">
        <f t="shared" si="149"/>
        <v>56.361111111111114</v>
      </c>
    </row>
    <row r="4757" spans="1:6">
      <c r="A4757">
        <v>0</v>
      </c>
      <c r="B4757">
        <v>4</v>
      </c>
      <c r="C4757">
        <v>204.2</v>
      </c>
      <c r="D4757">
        <f t="shared" si="148"/>
        <v>23775</v>
      </c>
      <c r="F4757">
        <f t="shared" si="149"/>
        <v>56.722222222222214</v>
      </c>
    </row>
    <row r="4758" spans="1:6">
      <c r="A4758">
        <v>0</v>
      </c>
      <c r="B4758">
        <v>4</v>
      </c>
      <c r="C4758">
        <v>205.5</v>
      </c>
      <c r="D4758">
        <f t="shared" si="148"/>
        <v>23780</v>
      </c>
      <c r="F4758">
        <f t="shared" si="149"/>
        <v>57.083333333333329</v>
      </c>
    </row>
    <row r="4759" spans="1:6">
      <c r="A4759">
        <v>0</v>
      </c>
      <c r="B4759">
        <v>4</v>
      </c>
      <c r="C4759">
        <v>206</v>
      </c>
      <c r="D4759">
        <f t="shared" si="148"/>
        <v>23785</v>
      </c>
      <c r="F4759">
        <f t="shared" si="149"/>
        <v>57.222222222222221</v>
      </c>
    </row>
    <row r="4760" spans="1:6">
      <c r="A4760">
        <v>0</v>
      </c>
      <c r="B4760">
        <v>4</v>
      </c>
      <c r="C4760">
        <v>207.4</v>
      </c>
      <c r="D4760">
        <f t="shared" si="148"/>
        <v>23790</v>
      </c>
      <c r="F4760">
        <f t="shared" si="149"/>
        <v>57.611111111111114</v>
      </c>
    </row>
    <row r="4761" spans="1:6">
      <c r="A4761">
        <v>0</v>
      </c>
      <c r="B4761">
        <v>4</v>
      </c>
      <c r="C4761">
        <v>208.9</v>
      </c>
      <c r="D4761">
        <f t="shared" si="148"/>
        <v>23795</v>
      </c>
      <c r="F4761">
        <f t="shared" si="149"/>
        <v>58.027777777777779</v>
      </c>
    </row>
    <row r="4762" spans="1:6">
      <c r="A4762">
        <v>0</v>
      </c>
      <c r="B4762">
        <v>4</v>
      </c>
      <c r="C4762">
        <v>210.2</v>
      </c>
      <c r="D4762">
        <f t="shared" si="148"/>
        <v>23800</v>
      </c>
      <c r="F4762">
        <f t="shared" si="149"/>
        <v>58.388888888888886</v>
      </c>
    </row>
    <row r="4763" spans="1:6">
      <c r="A4763">
        <v>0</v>
      </c>
      <c r="B4763">
        <v>4</v>
      </c>
      <c r="C4763">
        <v>211.7</v>
      </c>
      <c r="D4763">
        <f t="shared" si="148"/>
        <v>23805</v>
      </c>
      <c r="F4763">
        <f t="shared" si="149"/>
        <v>58.80555555555555</v>
      </c>
    </row>
    <row r="4764" spans="1:6">
      <c r="A4764">
        <v>0</v>
      </c>
      <c r="B4764">
        <v>4</v>
      </c>
      <c r="C4764">
        <v>213.1</v>
      </c>
      <c r="D4764">
        <f t="shared" si="148"/>
        <v>23810</v>
      </c>
      <c r="F4764">
        <f t="shared" si="149"/>
        <v>59.194444444444443</v>
      </c>
    </row>
    <row r="4765" spans="1:6">
      <c r="A4765">
        <v>0</v>
      </c>
      <c r="B4765">
        <v>4</v>
      </c>
      <c r="C4765">
        <v>214.4</v>
      </c>
      <c r="D4765">
        <f t="shared" si="148"/>
        <v>23815</v>
      </c>
      <c r="F4765">
        <f t="shared" si="149"/>
        <v>59.555555555555557</v>
      </c>
    </row>
    <row r="4766" spans="1:6">
      <c r="A4766">
        <v>0</v>
      </c>
      <c r="B4766">
        <v>4</v>
      </c>
      <c r="C4766">
        <v>215.4</v>
      </c>
      <c r="D4766">
        <f t="shared" si="148"/>
        <v>23820</v>
      </c>
      <c r="F4766">
        <f t="shared" si="149"/>
        <v>59.833333333333336</v>
      </c>
    </row>
    <row r="4767" spans="1:6">
      <c r="A4767">
        <v>0</v>
      </c>
      <c r="B4767">
        <v>4</v>
      </c>
      <c r="C4767">
        <v>215.8</v>
      </c>
      <c r="D4767">
        <f t="shared" si="148"/>
        <v>23825</v>
      </c>
      <c r="F4767">
        <f t="shared" si="149"/>
        <v>59.944444444444443</v>
      </c>
    </row>
    <row r="4768" spans="1:6">
      <c r="A4768">
        <v>0</v>
      </c>
      <c r="B4768">
        <v>4</v>
      </c>
      <c r="C4768">
        <v>217.7</v>
      </c>
      <c r="D4768">
        <f t="shared" si="148"/>
        <v>23830</v>
      </c>
      <c r="F4768">
        <f t="shared" si="149"/>
        <v>60.472222222222214</v>
      </c>
    </row>
    <row r="4769" spans="1:6">
      <c r="A4769">
        <v>1.8</v>
      </c>
      <c r="B4769">
        <v>4</v>
      </c>
      <c r="C4769">
        <v>218.8</v>
      </c>
      <c r="D4769">
        <f t="shared" si="148"/>
        <v>23835</v>
      </c>
      <c r="F4769">
        <f t="shared" si="149"/>
        <v>60.777777777777779</v>
      </c>
    </row>
    <row r="4770" spans="1:6">
      <c r="A4770">
        <v>19.600000000000001</v>
      </c>
      <c r="B4770">
        <v>4</v>
      </c>
      <c r="C4770">
        <v>217.5</v>
      </c>
      <c r="D4770">
        <f t="shared" si="148"/>
        <v>23840</v>
      </c>
      <c r="F4770">
        <f t="shared" si="149"/>
        <v>60.416666666666664</v>
      </c>
    </row>
    <row r="4771" spans="1:6">
      <c r="A4771">
        <v>34.299999999999997</v>
      </c>
      <c r="B4771">
        <v>4</v>
      </c>
      <c r="C4771">
        <v>212.9</v>
      </c>
      <c r="D4771">
        <f t="shared" si="148"/>
        <v>23845</v>
      </c>
      <c r="F4771">
        <f t="shared" si="149"/>
        <v>59.138888888888886</v>
      </c>
    </row>
    <row r="4772" spans="1:6">
      <c r="A4772">
        <v>34.299999999999997</v>
      </c>
      <c r="B4772">
        <v>4</v>
      </c>
      <c r="C4772">
        <v>211.1</v>
      </c>
      <c r="D4772">
        <f t="shared" si="148"/>
        <v>23850</v>
      </c>
      <c r="F4772">
        <f t="shared" si="149"/>
        <v>58.638888888888886</v>
      </c>
    </row>
    <row r="4773" spans="1:6">
      <c r="A4773">
        <v>34.299999999999997</v>
      </c>
      <c r="B4773">
        <v>4</v>
      </c>
      <c r="C4773">
        <v>208.8</v>
      </c>
      <c r="D4773">
        <f t="shared" si="148"/>
        <v>23855</v>
      </c>
      <c r="F4773">
        <f t="shared" si="149"/>
        <v>58</v>
      </c>
    </row>
    <row r="4774" spans="1:6">
      <c r="A4774">
        <v>34.299999999999997</v>
      </c>
      <c r="B4774">
        <v>4</v>
      </c>
      <c r="C4774">
        <v>205.6</v>
      </c>
      <c r="D4774">
        <f t="shared" si="148"/>
        <v>23860</v>
      </c>
      <c r="F4774">
        <f t="shared" si="149"/>
        <v>57.111111111111107</v>
      </c>
    </row>
    <row r="4775" spans="1:6">
      <c r="A4775">
        <v>32.5</v>
      </c>
      <c r="B4775">
        <v>4</v>
      </c>
      <c r="C4775">
        <v>202.9</v>
      </c>
      <c r="D4775">
        <f t="shared" si="148"/>
        <v>23865</v>
      </c>
      <c r="F4775">
        <f t="shared" si="149"/>
        <v>56.361111111111114</v>
      </c>
    </row>
    <row r="4776" spans="1:6">
      <c r="A4776">
        <v>21.4</v>
      </c>
      <c r="B4776">
        <v>4</v>
      </c>
      <c r="C4776">
        <v>200.4</v>
      </c>
      <c r="D4776">
        <f t="shared" si="148"/>
        <v>23870</v>
      </c>
      <c r="F4776">
        <f t="shared" si="149"/>
        <v>55.666666666666664</v>
      </c>
    </row>
    <row r="4777" spans="1:6">
      <c r="A4777">
        <v>23.2</v>
      </c>
      <c r="B4777">
        <v>3.9</v>
      </c>
      <c r="C4777">
        <v>199.3</v>
      </c>
      <c r="D4777">
        <f t="shared" si="148"/>
        <v>23875</v>
      </c>
      <c r="F4777">
        <f t="shared" si="149"/>
        <v>55.361111111111114</v>
      </c>
    </row>
    <row r="4778" spans="1:6">
      <c r="A4778">
        <v>26.7</v>
      </c>
      <c r="B4778">
        <v>3</v>
      </c>
      <c r="C4778">
        <v>195.4</v>
      </c>
      <c r="D4778">
        <f t="shared" si="148"/>
        <v>23880</v>
      </c>
      <c r="F4778">
        <f t="shared" si="149"/>
        <v>54.277777777777779</v>
      </c>
    </row>
    <row r="4779" spans="1:6">
      <c r="A4779">
        <v>16</v>
      </c>
      <c r="B4779">
        <v>3</v>
      </c>
      <c r="C4779">
        <v>194.4</v>
      </c>
      <c r="D4779">
        <f t="shared" si="148"/>
        <v>23885</v>
      </c>
      <c r="F4779">
        <f t="shared" si="149"/>
        <v>54</v>
      </c>
    </row>
    <row r="4780" spans="1:6">
      <c r="A4780">
        <v>12.5</v>
      </c>
      <c r="B4780">
        <v>3</v>
      </c>
      <c r="C4780">
        <v>192.4</v>
      </c>
      <c r="D4780">
        <f t="shared" si="148"/>
        <v>23890</v>
      </c>
      <c r="F4780">
        <f t="shared" si="149"/>
        <v>53.444444444444443</v>
      </c>
    </row>
    <row r="4781" spans="1:6">
      <c r="A4781">
        <v>16</v>
      </c>
      <c r="B4781">
        <v>3</v>
      </c>
      <c r="C4781">
        <v>189.8</v>
      </c>
      <c r="D4781">
        <f t="shared" si="148"/>
        <v>23895</v>
      </c>
      <c r="F4781">
        <f t="shared" si="149"/>
        <v>52.722222222222221</v>
      </c>
    </row>
    <row r="4782" spans="1:6">
      <c r="A4782">
        <v>16</v>
      </c>
      <c r="B4782">
        <v>3</v>
      </c>
      <c r="C4782">
        <v>187.6</v>
      </c>
      <c r="D4782">
        <f t="shared" si="148"/>
        <v>23900</v>
      </c>
      <c r="F4782">
        <f t="shared" si="149"/>
        <v>52.111111111111107</v>
      </c>
    </row>
    <row r="4783" spans="1:6">
      <c r="A4783">
        <v>10.7</v>
      </c>
      <c r="B4783">
        <v>3</v>
      </c>
      <c r="C4783">
        <v>185.3</v>
      </c>
      <c r="D4783">
        <f t="shared" si="148"/>
        <v>23905</v>
      </c>
      <c r="F4783">
        <f t="shared" si="149"/>
        <v>51.472222222222221</v>
      </c>
    </row>
    <row r="4784" spans="1:6">
      <c r="A4784">
        <v>12.5</v>
      </c>
      <c r="B4784">
        <v>3</v>
      </c>
      <c r="C4784">
        <v>182.3</v>
      </c>
      <c r="D4784">
        <f t="shared" si="148"/>
        <v>23910</v>
      </c>
      <c r="F4784">
        <f t="shared" si="149"/>
        <v>50.638888888888893</v>
      </c>
    </row>
    <row r="4785" spans="1:6">
      <c r="A4785">
        <v>12.5</v>
      </c>
      <c r="B4785">
        <v>3</v>
      </c>
      <c r="C4785">
        <v>179.5</v>
      </c>
      <c r="D4785">
        <f t="shared" si="148"/>
        <v>23915</v>
      </c>
      <c r="F4785">
        <f t="shared" si="149"/>
        <v>49.861111111111107</v>
      </c>
    </row>
    <row r="4786" spans="1:6">
      <c r="A4786">
        <v>19.600000000000001</v>
      </c>
      <c r="B4786">
        <v>3</v>
      </c>
      <c r="C4786">
        <v>178</v>
      </c>
      <c r="D4786">
        <f t="shared" si="148"/>
        <v>23920</v>
      </c>
      <c r="F4786">
        <f t="shared" si="149"/>
        <v>49.444444444444443</v>
      </c>
    </row>
    <row r="4787" spans="1:6">
      <c r="A4787">
        <v>24.9</v>
      </c>
      <c r="B4787">
        <v>3</v>
      </c>
      <c r="C4787">
        <v>174.6</v>
      </c>
      <c r="D4787">
        <f t="shared" si="148"/>
        <v>23925</v>
      </c>
      <c r="F4787">
        <f t="shared" si="149"/>
        <v>48.5</v>
      </c>
    </row>
    <row r="4788" spans="1:6">
      <c r="A4788">
        <v>24.9</v>
      </c>
      <c r="B4788">
        <v>3</v>
      </c>
      <c r="C4788">
        <v>172.3</v>
      </c>
      <c r="D4788">
        <f t="shared" si="148"/>
        <v>23930</v>
      </c>
      <c r="F4788">
        <f t="shared" si="149"/>
        <v>47.861111111111114</v>
      </c>
    </row>
    <row r="4789" spans="1:6">
      <c r="A4789">
        <v>32.5</v>
      </c>
      <c r="B4789">
        <v>3</v>
      </c>
      <c r="C4789">
        <v>169.4</v>
      </c>
      <c r="D4789">
        <f t="shared" si="148"/>
        <v>23935</v>
      </c>
      <c r="F4789">
        <f t="shared" si="149"/>
        <v>47.055555555555557</v>
      </c>
    </row>
    <row r="4790" spans="1:6">
      <c r="A4790">
        <v>39.6</v>
      </c>
      <c r="B4790">
        <v>3</v>
      </c>
      <c r="C4790">
        <v>165.4</v>
      </c>
      <c r="D4790">
        <f t="shared" si="148"/>
        <v>23940</v>
      </c>
      <c r="F4790">
        <f t="shared" si="149"/>
        <v>45.944444444444443</v>
      </c>
    </row>
    <row r="4791" spans="1:6">
      <c r="A4791">
        <v>32.5</v>
      </c>
      <c r="B4791">
        <v>3</v>
      </c>
      <c r="C4791">
        <v>163.30000000000001</v>
      </c>
      <c r="D4791">
        <f t="shared" si="148"/>
        <v>23945</v>
      </c>
      <c r="F4791">
        <f t="shared" si="149"/>
        <v>45.361111111111114</v>
      </c>
    </row>
    <row r="4792" spans="1:6">
      <c r="A4792">
        <v>32.5</v>
      </c>
      <c r="B4792">
        <v>3</v>
      </c>
      <c r="C4792">
        <v>157.6</v>
      </c>
      <c r="D4792">
        <f t="shared" si="148"/>
        <v>23950</v>
      </c>
      <c r="F4792">
        <f t="shared" si="149"/>
        <v>43.777777777777779</v>
      </c>
    </row>
    <row r="4793" spans="1:6">
      <c r="A4793">
        <v>29</v>
      </c>
      <c r="B4793">
        <v>3</v>
      </c>
      <c r="C4793">
        <v>155.6</v>
      </c>
      <c r="D4793">
        <f t="shared" si="148"/>
        <v>23955</v>
      </c>
      <c r="F4793">
        <f t="shared" si="149"/>
        <v>43.222222222222221</v>
      </c>
    </row>
    <row r="4794" spans="1:6">
      <c r="A4794">
        <v>29</v>
      </c>
      <c r="B4794">
        <v>3</v>
      </c>
      <c r="C4794">
        <v>152.80000000000001</v>
      </c>
      <c r="D4794">
        <f t="shared" si="148"/>
        <v>23960</v>
      </c>
      <c r="F4794">
        <f t="shared" si="149"/>
        <v>42.44444444444445</v>
      </c>
    </row>
    <row r="4795" spans="1:6">
      <c r="A4795">
        <v>34.299999999999997</v>
      </c>
      <c r="B4795">
        <v>3</v>
      </c>
      <c r="C4795">
        <v>149.30000000000001</v>
      </c>
      <c r="D4795">
        <f t="shared" si="148"/>
        <v>23965</v>
      </c>
      <c r="F4795">
        <f t="shared" si="149"/>
        <v>41.472222222222221</v>
      </c>
    </row>
    <row r="4796" spans="1:6">
      <c r="A4796">
        <v>29</v>
      </c>
      <c r="B4796">
        <v>3</v>
      </c>
      <c r="C4796">
        <v>145.80000000000001</v>
      </c>
      <c r="D4796">
        <f t="shared" si="148"/>
        <v>23970</v>
      </c>
      <c r="F4796">
        <f t="shared" si="149"/>
        <v>40.5</v>
      </c>
    </row>
    <row r="4797" spans="1:6">
      <c r="A4797">
        <v>23.2</v>
      </c>
      <c r="B4797">
        <v>3</v>
      </c>
      <c r="C4797">
        <v>142.30000000000001</v>
      </c>
      <c r="D4797">
        <f t="shared" si="148"/>
        <v>23975</v>
      </c>
      <c r="F4797">
        <f t="shared" si="149"/>
        <v>39.527777777777779</v>
      </c>
    </row>
    <row r="4798" spans="1:6">
      <c r="A4798">
        <v>19.600000000000001</v>
      </c>
      <c r="B4798">
        <v>3</v>
      </c>
      <c r="C4798">
        <v>139.80000000000001</v>
      </c>
      <c r="D4798">
        <f t="shared" si="148"/>
        <v>23980</v>
      </c>
      <c r="F4798">
        <f t="shared" si="149"/>
        <v>38.833333333333336</v>
      </c>
    </row>
    <row r="4799" spans="1:6">
      <c r="A4799">
        <v>8.9</v>
      </c>
      <c r="B4799">
        <v>3</v>
      </c>
      <c r="C4799">
        <v>137.69999999999999</v>
      </c>
      <c r="D4799">
        <f t="shared" si="148"/>
        <v>23985</v>
      </c>
      <c r="F4799">
        <f t="shared" si="149"/>
        <v>38.249999999999993</v>
      </c>
    </row>
    <row r="4800" spans="1:6">
      <c r="A4800">
        <v>5.3</v>
      </c>
      <c r="B4800">
        <v>3</v>
      </c>
      <c r="C4800">
        <v>135.9</v>
      </c>
      <c r="D4800">
        <f t="shared" si="148"/>
        <v>23990</v>
      </c>
      <c r="F4800">
        <f t="shared" si="149"/>
        <v>37.75</v>
      </c>
    </row>
    <row r="4801" spans="1:6">
      <c r="A4801">
        <v>5.3</v>
      </c>
      <c r="B4801">
        <v>3</v>
      </c>
      <c r="C4801">
        <v>134</v>
      </c>
      <c r="D4801">
        <f t="shared" si="148"/>
        <v>23995</v>
      </c>
      <c r="F4801">
        <f t="shared" si="149"/>
        <v>37.222222222222221</v>
      </c>
    </row>
    <row r="4802" spans="1:6">
      <c r="A4802">
        <v>16</v>
      </c>
      <c r="B4802">
        <v>3</v>
      </c>
      <c r="C4802">
        <v>131.19999999999999</v>
      </c>
      <c r="D4802">
        <f t="shared" si="148"/>
        <v>24000</v>
      </c>
      <c r="F4802">
        <f t="shared" si="149"/>
        <v>36.444444444444443</v>
      </c>
    </row>
    <row r="4803" spans="1:6">
      <c r="A4803">
        <v>19.600000000000001</v>
      </c>
      <c r="B4803">
        <v>3</v>
      </c>
      <c r="C4803">
        <v>128.9</v>
      </c>
      <c r="D4803">
        <f t="shared" ref="D4803:D4866" si="150">(ROW()-2)*5</f>
        <v>24005</v>
      </c>
      <c r="F4803">
        <f t="shared" ref="F4803:F4866" si="151">C4803/3.6</f>
        <v>35.805555555555557</v>
      </c>
    </row>
    <row r="4804" spans="1:6">
      <c r="A4804">
        <v>16</v>
      </c>
      <c r="B4804">
        <v>3</v>
      </c>
      <c r="C4804">
        <v>127.2</v>
      </c>
      <c r="D4804">
        <f t="shared" si="150"/>
        <v>24010</v>
      </c>
      <c r="F4804">
        <f t="shared" si="151"/>
        <v>35.333333333333336</v>
      </c>
    </row>
    <row r="4805" spans="1:6">
      <c r="A4805">
        <v>12.5</v>
      </c>
      <c r="B4805">
        <v>3</v>
      </c>
      <c r="C4805">
        <v>124.4</v>
      </c>
      <c r="D4805">
        <f t="shared" si="150"/>
        <v>24015</v>
      </c>
      <c r="F4805">
        <f t="shared" si="151"/>
        <v>34.555555555555557</v>
      </c>
    </row>
    <row r="4806" spans="1:6">
      <c r="A4806">
        <v>19.600000000000001</v>
      </c>
      <c r="B4806">
        <v>3</v>
      </c>
      <c r="C4806">
        <v>122.7</v>
      </c>
      <c r="D4806">
        <f t="shared" si="150"/>
        <v>24020</v>
      </c>
      <c r="F4806">
        <f t="shared" si="151"/>
        <v>34.083333333333336</v>
      </c>
    </row>
    <row r="4807" spans="1:6">
      <c r="A4807">
        <v>21.4</v>
      </c>
      <c r="B4807">
        <v>3</v>
      </c>
      <c r="C4807">
        <v>119.8</v>
      </c>
      <c r="D4807">
        <f t="shared" si="150"/>
        <v>24025</v>
      </c>
      <c r="F4807">
        <f t="shared" si="151"/>
        <v>33.277777777777779</v>
      </c>
    </row>
    <row r="4808" spans="1:6">
      <c r="A4808">
        <v>24.9</v>
      </c>
      <c r="B4808">
        <v>3</v>
      </c>
      <c r="C4808">
        <v>117.3</v>
      </c>
      <c r="D4808">
        <f t="shared" si="150"/>
        <v>24030</v>
      </c>
      <c r="F4808">
        <f t="shared" si="151"/>
        <v>32.583333333333329</v>
      </c>
    </row>
    <row r="4809" spans="1:6">
      <c r="A4809">
        <v>23.2</v>
      </c>
      <c r="B4809">
        <v>3</v>
      </c>
      <c r="C4809">
        <v>114.4</v>
      </c>
      <c r="D4809">
        <f t="shared" si="150"/>
        <v>24035</v>
      </c>
      <c r="F4809">
        <f t="shared" si="151"/>
        <v>31.777777777777779</v>
      </c>
    </row>
    <row r="4810" spans="1:6">
      <c r="A4810">
        <v>19.600000000000001</v>
      </c>
      <c r="B4810">
        <v>3</v>
      </c>
      <c r="C4810">
        <v>111.8</v>
      </c>
      <c r="D4810">
        <f t="shared" si="150"/>
        <v>24040</v>
      </c>
      <c r="F4810">
        <f t="shared" si="151"/>
        <v>31.055555555555554</v>
      </c>
    </row>
    <row r="4811" spans="1:6">
      <c r="A4811">
        <v>14.3</v>
      </c>
      <c r="B4811">
        <v>3</v>
      </c>
      <c r="C4811">
        <v>108.8</v>
      </c>
      <c r="D4811">
        <f t="shared" si="150"/>
        <v>24045</v>
      </c>
      <c r="F4811">
        <f t="shared" si="151"/>
        <v>30.222222222222221</v>
      </c>
    </row>
    <row r="4812" spans="1:6">
      <c r="A4812">
        <v>12.5</v>
      </c>
      <c r="B4812">
        <v>3</v>
      </c>
      <c r="C4812">
        <v>107.2</v>
      </c>
      <c r="D4812">
        <f t="shared" si="150"/>
        <v>24050</v>
      </c>
      <c r="F4812">
        <f t="shared" si="151"/>
        <v>29.777777777777779</v>
      </c>
    </row>
    <row r="4813" spans="1:6">
      <c r="A4813">
        <v>10.7</v>
      </c>
      <c r="B4813">
        <v>3</v>
      </c>
      <c r="C4813">
        <v>103.8</v>
      </c>
      <c r="D4813">
        <f t="shared" si="150"/>
        <v>24055</v>
      </c>
      <c r="F4813">
        <f t="shared" si="151"/>
        <v>28.833333333333332</v>
      </c>
    </row>
    <row r="4814" spans="1:6">
      <c r="A4814">
        <v>8.9</v>
      </c>
      <c r="B4814">
        <v>3</v>
      </c>
      <c r="C4814">
        <v>101.7</v>
      </c>
      <c r="D4814">
        <f t="shared" si="150"/>
        <v>24060</v>
      </c>
      <c r="F4814">
        <f t="shared" si="151"/>
        <v>28.25</v>
      </c>
    </row>
    <row r="4815" spans="1:6">
      <c r="A4815">
        <v>5.3</v>
      </c>
      <c r="B4815">
        <v>3</v>
      </c>
      <c r="C4815">
        <v>99.8</v>
      </c>
      <c r="D4815">
        <f t="shared" si="150"/>
        <v>24065</v>
      </c>
      <c r="F4815">
        <f t="shared" si="151"/>
        <v>27.722222222222221</v>
      </c>
    </row>
    <row r="4816" spans="1:6">
      <c r="A4816">
        <v>0</v>
      </c>
      <c r="B4816">
        <v>3</v>
      </c>
      <c r="C4816">
        <v>98.4</v>
      </c>
      <c r="D4816">
        <f t="shared" si="150"/>
        <v>24070</v>
      </c>
      <c r="F4816">
        <f t="shared" si="151"/>
        <v>27.333333333333336</v>
      </c>
    </row>
    <row r="4817" spans="1:6">
      <c r="A4817">
        <v>0</v>
      </c>
      <c r="B4817">
        <v>3</v>
      </c>
      <c r="C4817">
        <v>97.2</v>
      </c>
      <c r="D4817">
        <f t="shared" si="150"/>
        <v>24075</v>
      </c>
      <c r="F4817">
        <f t="shared" si="151"/>
        <v>27</v>
      </c>
    </row>
    <row r="4818" spans="1:6">
      <c r="A4818">
        <v>0</v>
      </c>
      <c r="B4818">
        <v>3</v>
      </c>
      <c r="C4818">
        <v>95.9</v>
      </c>
      <c r="D4818">
        <f t="shared" si="150"/>
        <v>24080</v>
      </c>
      <c r="F4818">
        <f t="shared" si="151"/>
        <v>26.638888888888889</v>
      </c>
    </row>
    <row r="4819" spans="1:6">
      <c r="A4819">
        <v>0</v>
      </c>
      <c r="B4819">
        <v>3</v>
      </c>
      <c r="C4819">
        <v>94.2</v>
      </c>
      <c r="D4819">
        <f t="shared" si="150"/>
        <v>24085</v>
      </c>
      <c r="F4819">
        <f t="shared" si="151"/>
        <v>26.166666666666668</v>
      </c>
    </row>
    <row r="4820" spans="1:6">
      <c r="A4820">
        <v>0</v>
      </c>
      <c r="B4820">
        <v>3</v>
      </c>
      <c r="C4820">
        <v>92.3</v>
      </c>
      <c r="D4820">
        <f t="shared" si="150"/>
        <v>24090</v>
      </c>
      <c r="F4820">
        <f t="shared" si="151"/>
        <v>25.638888888888886</v>
      </c>
    </row>
    <row r="4821" spans="1:6">
      <c r="A4821">
        <v>0</v>
      </c>
      <c r="B4821">
        <v>3</v>
      </c>
      <c r="C4821">
        <v>91.8</v>
      </c>
      <c r="D4821">
        <f t="shared" si="150"/>
        <v>24095</v>
      </c>
      <c r="F4821">
        <f t="shared" si="151"/>
        <v>25.5</v>
      </c>
    </row>
    <row r="4822" spans="1:6">
      <c r="A4822">
        <v>0</v>
      </c>
      <c r="B4822">
        <v>3</v>
      </c>
      <c r="C4822">
        <v>91.3</v>
      </c>
      <c r="D4822">
        <f t="shared" si="150"/>
        <v>24100</v>
      </c>
      <c r="F4822">
        <f t="shared" si="151"/>
        <v>25.361111111111111</v>
      </c>
    </row>
    <row r="4823" spans="1:6">
      <c r="A4823">
        <v>0</v>
      </c>
      <c r="B4823">
        <v>3</v>
      </c>
      <c r="C4823">
        <v>90.7</v>
      </c>
      <c r="D4823">
        <f t="shared" si="150"/>
        <v>24105</v>
      </c>
      <c r="F4823">
        <f t="shared" si="151"/>
        <v>25.194444444444443</v>
      </c>
    </row>
    <row r="4824" spans="1:6">
      <c r="A4824">
        <v>0</v>
      </c>
      <c r="B4824">
        <v>3</v>
      </c>
      <c r="C4824">
        <v>90.4</v>
      </c>
      <c r="D4824">
        <f t="shared" si="150"/>
        <v>24110</v>
      </c>
      <c r="F4824">
        <f t="shared" si="151"/>
        <v>25.111111111111111</v>
      </c>
    </row>
    <row r="4825" spans="1:6">
      <c r="A4825">
        <v>0</v>
      </c>
      <c r="B4825">
        <v>3</v>
      </c>
      <c r="C4825">
        <v>89.8</v>
      </c>
      <c r="D4825">
        <f t="shared" si="150"/>
        <v>24115</v>
      </c>
      <c r="F4825">
        <f t="shared" si="151"/>
        <v>24.944444444444443</v>
      </c>
    </row>
    <row r="4826" spans="1:6">
      <c r="A4826">
        <v>0</v>
      </c>
      <c r="B4826">
        <v>3</v>
      </c>
      <c r="C4826">
        <v>89.6</v>
      </c>
      <c r="D4826">
        <f t="shared" si="150"/>
        <v>24120</v>
      </c>
      <c r="F4826">
        <f t="shared" si="151"/>
        <v>24.888888888888886</v>
      </c>
    </row>
    <row r="4827" spans="1:6">
      <c r="A4827">
        <v>0</v>
      </c>
      <c r="B4827">
        <v>3</v>
      </c>
      <c r="C4827">
        <v>88.6</v>
      </c>
      <c r="D4827">
        <f t="shared" si="150"/>
        <v>24125</v>
      </c>
      <c r="F4827">
        <f t="shared" si="151"/>
        <v>24.611111111111107</v>
      </c>
    </row>
    <row r="4828" spans="1:6">
      <c r="A4828">
        <v>0</v>
      </c>
      <c r="B4828">
        <v>3</v>
      </c>
      <c r="C4828">
        <v>88.2</v>
      </c>
      <c r="D4828">
        <f t="shared" si="150"/>
        <v>24130</v>
      </c>
      <c r="F4828">
        <f t="shared" si="151"/>
        <v>24.5</v>
      </c>
    </row>
    <row r="4829" spans="1:6">
      <c r="A4829">
        <v>0</v>
      </c>
      <c r="B4829">
        <v>3</v>
      </c>
      <c r="C4829">
        <v>88.9</v>
      </c>
      <c r="D4829">
        <f t="shared" si="150"/>
        <v>24135</v>
      </c>
      <c r="F4829">
        <f t="shared" si="151"/>
        <v>24.694444444444446</v>
      </c>
    </row>
    <row r="4830" spans="1:6">
      <c r="A4830">
        <v>0</v>
      </c>
      <c r="B4830">
        <v>3</v>
      </c>
      <c r="C4830">
        <v>89.4</v>
      </c>
      <c r="D4830">
        <f t="shared" si="150"/>
        <v>24140</v>
      </c>
      <c r="F4830">
        <f t="shared" si="151"/>
        <v>24.833333333333336</v>
      </c>
    </row>
    <row r="4831" spans="1:6">
      <c r="A4831">
        <v>0</v>
      </c>
      <c r="B4831">
        <v>3</v>
      </c>
      <c r="C4831">
        <v>91.4</v>
      </c>
      <c r="D4831">
        <f t="shared" si="150"/>
        <v>24145</v>
      </c>
      <c r="F4831">
        <f t="shared" si="151"/>
        <v>25.388888888888889</v>
      </c>
    </row>
    <row r="4832" spans="1:6">
      <c r="A4832">
        <v>0</v>
      </c>
      <c r="B4832">
        <v>3</v>
      </c>
      <c r="C4832">
        <v>93.9</v>
      </c>
      <c r="D4832">
        <f t="shared" si="150"/>
        <v>24150</v>
      </c>
      <c r="F4832">
        <f t="shared" si="151"/>
        <v>26.083333333333336</v>
      </c>
    </row>
    <row r="4833" spans="1:6">
      <c r="A4833">
        <v>0</v>
      </c>
      <c r="B4833">
        <v>3</v>
      </c>
      <c r="C4833">
        <v>97.1</v>
      </c>
      <c r="D4833">
        <f t="shared" si="150"/>
        <v>24155</v>
      </c>
      <c r="F4833">
        <f t="shared" si="151"/>
        <v>26.972222222222221</v>
      </c>
    </row>
    <row r="4834" spans="1:6">
      <c r="A4834">
        <v>0</v>
      </c>
      <c r="B4834">
        <v>3</v>
      </c>
      <c r="C4834">
        <v>100.2</v>
      </c>
      <c r="D4834">
        <f t="shared" si="150"/>
        <v>24160</v>
      </c>
      <c r="F4834">
        <f t="shared" si="151"/>
        <v>27.833333333333332</v>
      </c>
    </row>
    <row r="4835" spans="1:6">
      <c r="A4835">
        <v>0</v>
      </c>
      <c r="B4835">
        <v>3</v>
      </c>
      <c r="C4835">
        <v>102.1</v>
      </c>
      <c r="D4835">
        <f t="shared" si="150"/>
        <v>24165</v>
      </c>
      <c r="F4835">
        <f t="shared" si="151"/>
        <v>28.361111111111107</v>
      </c>
    </row>
    <row r="4836" spans="1:6">
      <c r="A4836">
        <v>0</v>
      </c>
      <c r="B4836">
        <v>3</v>
      </c>
      <c r="C4836">
        <v>104</v>
      </c>
      <c r="D4836">
        <f t="shared" si="150"/>
        <v>24170</v>
      </c>
      <c r="F4836">
        <f t="shared" si="151"/>
        <v>28.888888888888889</v>
      </c>
    </row>
    <row r="4837" spans="1:6">
      <c r="A4837">
        <v>0</v>
      </c>
      <c r="B4837">
        <v>3</v>
      </c>
      <c r="C4837">
        <v>106.6</v>
      </c>
      <c r="D4837">
        <f t="shared" si="150"/>
        <v>24175</v>
      </c>
      <c r="F4837">
        <f t="shared" si="151"/>
        <v>29.611111111111107</v>
      </c>
    </row>
    <row r="4838" spans="1:6">
      <c r="A4838">
        <v>0</v>
      </c>
      <c r="B4838">
        <v>3</v>
      </c>
      <c r="C4838">
        <v>109.3</v>
      </c>
      <c r="D4838">
        <f t="shared" si="150"/>
        <v>24180</v>
      </c>
      <c r="F4838">
        <f t="shared" si="151"/>
        <v>30.361111111111111</v>
      </c>
    </row>
    <row r="4839" spans="1:6">
      <c r="A4839">
        <v>0</v>
      </c>
      <c r="B4839">
        <v>3</v>
      </c>
      <c r="C4839">
        <v>111.6</v>
      </c>
      <c r="D4839">
        <f t="shared" si="150"/>
        <v>24185</v>
      </c>
      <c r="F4839">
        <f t="shared" si="151"/>
        <v>30.999999999999996</v>
      </c>
    </row>
    <row r="4840" spans="1:6">
      <c r="A4840">
        <v>0</v>
      </c>
      <c r="B4840">
        <v>3</v>
      </c>
      <c r="C4840">
        <v>114.6</v>
      </c>
      <c r="D4840">
        <f t="shared" si="150"/>
        <v>24190</v>
      </c>
      <c r="F4840">
        <f t="shared" si="151"/>
        <v>31.833333333333332</v>
      </c>
    </row>
    <row r="4841" spans="1:6">
      <c r="A4841">
        <v>0</v>
      </c>
      <c r="B4841">
        <v>3</v>
      </c>
      <c r="C4841">
        <v>116.6</v>
      </c>
      <c r="D4841">
        <f t="shared" si="150"/>
        <v>24195</v>
      </c>
      <c r="F4841">
        <f t="shared" si="151"/>
        <v>32.388888888888886</v>
      </c>
    </row>
    <row r="4842" spans="1:6">
      <c r="A4842">
        <v>111.8</v>
      </c>
      <c r="B4842">
        <v>3</v>
      </c>
      <c r="C4842">
        <v>118.6</v>
      </c>
      <c r="D4842">
        <f t="shared" si="150"/>
        <v>24200</v>
      </c>
      <c r="F4842">
        <f t="shared" si="151"/>
        <v>32.944444444444443</v>
      </c>
    </row>
    <row r="4843" spans="1:6">
      <c r="A4843">
        <v>0</v>
      </c>
      <c r="B4843">
        <v>3</v>
      </c>
      <c r="C4843">
        <v>120.4</v>
      </c>
      <c r="D4843">
        <f t="shared" si="150"/>
        <v>24205</v>
      </c>
      <c r="F4843">
        <f t="shared" si="151"/>
        <v>33.444444444444443</v>
      </c>
    </row>
    <row r="4844" spans="1:6">
      <c r="A4844">
        <v>0</v>
      </c>
      <c r="B4844">
        <v>3</v>
      </c>
      <c r="C4844">
        <v>124.1</v>
      </c>
      <c r="D4844">
        <f t="shared" si="150"/>
        <v>24210</v>
      </c>
      <c r="F4844">
        <f t="shared" si="151"/>
        <v>34.472222222222221</v>
      </c>
    </row>
    <row r="4845" spans="1:6">
      <c r="A4845">
        <v>0</v>
      </c>
      <c r="B4845">
        <v>3</v>
      </c>
      <c r="C4845">
        <v>125.9</v>
      </c>
      <c r="D4845">
        <f t="shared" si="150"/>
        <v>24215</v>
      </c>
      <c r="F4845">
        <f t="shared" si="151"/>
        <v>34.972222222222221</v>
      </c>
    </row>
    <row r="4846" spans="1:6">
      <c r="A4846">
        <v>0</v>
      </c>
      <c r="B4846">
        <v>3</v>
      </c>
      <c r="C4846">
        <v>127.9</v>
      </c>
      <c r="D4846">
        <f t="shared" si="150"/>
        <v>24220</v>
      </c>
      <c r="F4846">
        <f t="shared" si="151"/>
        <v>35.527777777777779</v>
      </c>
    </row>
    <row r="4847" spans="1:6">
      <c r="A4847">
        <v>0</v>
      </c>
      <c r="B4847">
        <v>3</v>
      </c>
      <c r="C4847">
        <v>131.80000000000001</v>
      </c>
      <c r="D4847">
        <f t="shared" si="150"/>
        <v>24225</v>
      </c>
      <c r="F4847">
        <f t="shared" si="151"/>
        <v>36.611111111111114</v>
      </c>
    </row>
    <row r="4848" spans="1:6">
      <c r="A4848">
        <v>0</v>
      </c>
      <c r="B4848">
        <v>3</v>
      </c>
      <c r="C4848">
        <v>134.4</v>
      </c>
      <c r="D4848">
        <f t="shared" si="150"/>
        <v>24230</v>
      </c>
      <c r="F4848">
        <f t="shared" si="151"/>
        <v>37.333333333333336</v>
      </c>
    </row>
    <row r="4849" spans="1:6">
      <c r="A4849">
        <v>0</v>
      </c>
      <c r="B4849">
        <v>3</v>
      </c>
      <c r="C4849">
        <v>137.30000000000001</v>
      </c>
      <c r="D4849">
        <f t="shared" si="150"/>
        <v>24235</v>
      </c>
      <c r="F4849">
        <f t="shared" si="151"/>
        <v>38.138888888888893</v>
      </c>
    </row>
    <row r="4850" spans="1:6">
      <c r="A4850">
        <v>0</v>
      </c>
      <c r="B4850">
        <v>3</v>
      </c>
      <c r="C4850">
        <v>140.6</v>
      </c>
      <c r="D4850">
        <f t="shared" si="150"/>
        <v>24240</v>
      </c>
      <c r="F4850">
        <f t="shared" si="151"/>
        <v>39.05555555555555</v>
      </c>
    </row>
    <row r="4851" spans="1:6">
      <c r="A4851">
        <v>0</v>
      </c>
      <c r="B4851">
        <v>3</v>
      </c>
      <c r="C4851">
        <v>143.30000000000001</v>
      </c>
      <c r="D4851">
        <f t="shared" si="150"/>
        <v>24245</v>
      </c>
      <c r="F4851">
        <f t="shared" si="151"/>
        <v>39.805555555555557</v>
      </c>
    </row>
    <row r="4852" spans="1:6">
      <c r="A4852">
        <v>0</v>
      </c>
      <c r="B4852">
        <v>3</v>
      </c>
      <c r="C4852">
        <v>144.69999999999999</v>
      </c>
      <c r="D4852">
        <f t="shared" si="150"/>
        <v>24250</v>
      </c>
      <c r="F4852">
        <f t="shared" si="151"/>
        <v>40.194444444444443</v>
      </c>
    </row>
    <row r="4853" spans="1:6">
      <c r="A4853">
        <v>0</v>
      </c>
      <c r="B4853">
        <v>3</v>
      </c>
      <c r="C4853">
        <v>147.6</v>
      </c>
      <c r="D4853">
        <f t="shared" si="150"/>
        <v>24255</v>
      </c>
      <c r="F4853">
        <f t="shared" si="151"/>
        <v>41</v>
      </c>
    </row>
    <row r="4854" spans="1:6">
      <c r="A4854">
        <v>0</v>
      </c>
      <c r="B4854">
        <v>3</v>
      </c>
      <c r="C4854">
        <v>149.80000000000001</v>
      </c>
      <c r="D4854">
        <f t="shared" si="150"/>
        <v>24260</v>
      </c>
      <c r="F4854">
        <f t="shared" si="151"/>
        <v>41.611111111111114</v>
      </c>
    </row>
    <row r="4855" spans="1:6">
      <c r="A4855">
        <v>0</v>
      </c>
      <c r="B4855">
        <v>4</v>
      </c>
      <c r="C4855">
        <v>149.9</v>
      </c>
      <c r="D4855">
        <f t="shared" si="150"/>
        <v>24265</v>
      </c>
      <c r="F4855">
        <f t="shared" si="151"/>
        <v>41.638888888888893</v>
      </c>
    </row>
    <row r="4856" spans="1:6">
      <c r="A4856">
        <v>0</v>
      </c>
      <c r="B4856">
        <v>4</v>
      </c>
      <c r="C4856">
        <v>151.9</v>
      </c>
      <c r="D4856">
        <f t="shared" si="150"/>
        <v>24270</v>
      </c>
      <c r="F4856">
        <f t="shared" si="151"/>
        <v>42.194444444444443</v>
      </c>
    </row>
    <row r="4857" spans="1:6">
      <c r="A4857">
        <v>0</v>
      </c>
      <c r="B4857">
        <v>4</v>
      </c>
      <c r="C4857">
        <v>153.80000000000001</v>
      </c>
      <c r="D4857">
        <f t="shared" si="150"/>
        <v>24275</v>
      </c>
      <c r="F4857">
        <f t="shared" si="151"/>
        <v>42.722222222222221</v>
      </c>
    </row>
    <row r="4858" spans="1:6">
      <c r="A4858">
        <v>0</v>
      </c>
      <c r="B4858">
        <v>4</v>
      </c>
      <c r="C4858">
        <v>154.9</v>
      </c>
      <c r="D4858">
        <f t="shared" si="150"/>
        <v>24280</v>
      </c>
      <c r="F4858">
        <f t="shared" si="151"/>
        <v>43.027777777777779</v>
      </c>
    </row>
    <row r="4859" spans="1:6">
      <c r="A4859">
        <v>0</v>
      </c>
      <c r="B4859">
        <v>4</v>
      </c>
      <c r="C4859">
        <v>156.9</v>
      </c>
      <c r="D4859">
        <f t="shared" si="150"/>
        <v>24285</v>
      </c>
      <c r="F4859">
        <f t="shared" si="151"/>
        <v>43.583333333333336</v>
      </c>
    </row>
    <row r="4860" spans="1:6">
      <c r="A4860">
        <v>0</v>
      </c>
      <c r="B4860">
        <v>4</v>
      </c>
      <c r="C4860">
        <v>157.9</v>
      </c>
      <c r="D4860">
        <f t="shared" si="150"/>
        <v>24290</v>
      </c>
      <c r="F4860">
        <f t="shared" si="151"/>
        <v>43.861111111111114</v>
      </c>
    </row>
    <row r="4861" spans="1:6">
      <c r="A4861">
        <v>0</v>
      </c>
      <c r="B4861">
        <v>4</v>
      </c>
      <c r="C4861">
        <v>157.6</v>
      </c>
      <c r="D4861">
        <f t="shared" si="150"/>
        <v>24295</v>
      </c>
      <c r="F4861">
        <f t="shared" si="151"/>
        <v>43.777777777777779</v>
      </c>
    </row>
    <row r="4862" spans="1:6">
      <c r="A4862">
        <v>0</v>
      </c>
      <c r="B4862">
        <v>4</v>
      </c>
      <c r="C4862">
        <v>157.80000000000001</v>
      </c>
      <c r="D4862">
        <f t="shared" si="150"/>
        <v>24300</v>
      </c>
      <c r="F4862">
        <f t="shared" si="151"/>
        <v>43.833333333333336</v>
      </c>
    </row>
    <row r="4863" spans="1:6">
      <c r="A4863">
        <v>0</v>
      </c>
      <c r="B4863">
        <v>4</v>
      </c>
      <c r="C4863">
        <v>158.1</v>
      </c>
      <c r="D4863">
        <f t="shared" si="150"/>
        <v>24305</v>
      </c>
      <c r="F4863">
        <f t="shared" si="151"/>
        <v>43.916666666666664</v>
      </c>
    </row>
    <row r="4864" spans="1:6">
      <c r="A4864">
        <v>0</v>
      </c>
      <c r="B4864">
        <v>4</v>
      </c>
      <c r="C4864">
        <v>157.1</v>
      </c>
      <c r="D4864">
        <f t="shared" si="150"/>
        <v>24310</v>
      </c>
      <c r="F4864">
        <f t="shared" si="151"/>
        <v>43.638888888888886</v>
      </c>
    </row>
    <row r="4865" spans="1:6">
      <c r="A4865">
        <v>0</v>
      </c>
      <c r="B4865">
        <v>4</v>
      </c>
      <c r="C4865">
        <v>157.1</v>
      </c>
      <c r="D4865">
        <f t="shared" si="150"/>
        <v>24315</v>
      </c>
      <c r="F4865">
        <f t="shared" si="151"/>
        <v>43.638888888888886</v>
      </c>
    </row>
    <row r="4866" spans="1:6">
      <c r="A4866">
        <v>0</v>
      </c>
      <c r="B4866">
        <v>4</v>
      </c>
      <c r="C4866">
        <v>156.80000000000001</v>
      </c>
      <c r="D4866">
        <f t="shared" si="150"/>
        <v>24320</v>
      </c>
      <c r="F4866">
        <f t="shared" si="151"/>
        <v>43.555555555555557</v>
      </c>
    </row>
    <row r="4867" spans="1:6">
      <c r="A4867">
        <v>0</v>
      </c>
      <c r="B4867">
        <v>4</v>
      </c>
      <c r="C4867">
        <v>156.69999999999999</v>
      </c>
      <c r="D4867">
        <f t="shared" ref="D4867:D4930" si="152">(ROW()-2)*5</f>
        <v>24325</v>
      </c>
      <c r="F4867">
        <f t="shared" ref="F4867:F4930" si="153">C4867/3.6</f>
        <v>43.527777777777771</v>
      </c>
    </row>
    <row r="4868" spans="1:6">
      <c r="A4868">
        <v>0</v>
      </c>
      <c r="B4868">
        <v>4</v>
      </c>
      <c r="C4868">
        <v>157.30000000000001</v>
      </c>
      <c r="D4868">
        <f t="shared" si="152"/>
        <v>24330</v>
      </c>
      <c r="F4868">
        <f t="shared" si="153"/>
        <v>43.69444444444445</v>
      </c>
    </row>
    <row r="4869" spans="1:6">
      <c r="A4869">
        <v>0</v>
      </c>
      <c r="B4869">
        <v>4</v>
      </c>
      <c r="C4869">
        <v>158.4</v>
      </c>
      <c r="D4869">
        <f t="shared" si="152"/>
        <v>24335</v>
      </c>
      <c r="F4869">
        <f t="shared" si="153"/>
        <v>44</v>
      </c>
    </row>
    <row r="4870" spans="1:6">
      <c r="A4870">
        <v>0</v>
      </c>
      <c r="B4870">
        <v>4</v>
      </c>
      <c r="C4870">
        <v>159.4</v>
      </c>
      <c r="D4870">
        <f t="shared" si="152"/>
        <v>24340</v>
      </c>
      <c r="F4870">
        <f t="shared" si="153"/>
        <v>44.277777777777779</v>
      </c>
    </row>
    <row r="4871" spans="1:6">
      <c r="A4871">
        <v>0</v>
      </c>
      <c r="B4871">
        <v>4</v>
      </c>
      <c r="C4871">
        <v>160.4</v>
      </c>
      <c r="D4871">
        <f t="shared" si="152"/>
        <v>24345</v>
      </c>
      <c r="F4871">
        <f t="shared" si="153"/>
        <v>44.555555555555557</v>
      </c>
    </row>
    <row r="4872" spans="1:6">
      <c r="A4872">
        <v>0</v>
      </c>
      <c r="B4872">
        <v>4</v>
      </c>
      <c r="C4872">
        <v>161.69999999999999</v>
      </c>
      <c r="D4872">
        <f t="shared" si="152"/>
        <v>24350</v>
      </c>
      <c r="F4872">
        <f t="shared" si="153"/>
        <v>44.916666666666664</v>
      </c>
    </row>
    <row r="4873" spans="1:6">
      <c r="A4873">
        <v>0</v>
      </c>
      <c r="B4873">
        <v>4</v>
      </c>
      <c r="C4873">
        <v>162.5</v>
      </c>
      <c r="D4873">
        <f t="shared" si="152"/>
        <v>24355</v>
      </c>
      <c r="F4873">
        <f t="shared" si="153"/>
        <v>45.138888888888886</v>
      </c>
    </row>
    <row r="4874" spans="1:6">
      <c r="A4874">
        <v>0</v>
      </c>
      <c r="B4874">
        <v>4</v>
      </c>
      <c r="C4874">
        <v>163.1</v>
      </c>
      <c r="D4874">
        <f t="shared" si="152"/>
        <v>24360</v>
      </c>
      <c r="F4874">
        <f t="shared" si="153"/>
        <v>45.30555555555555</v>
      </c>
    </row>
    <row r="4875" spans="1:6">
      <c r="A4875">
        <v>0</v>
      </c>
      <c r="B4875">
        <v>4</v>
      </c>
      <c r="C4875">
        <v>163.9</v>
      </c>
      <c r="D4875">
        <f t="shared" si="152"/>
        <v>24365</v>
      </c>
      <c r="F4875">
        <f t="shared" si="153"/>
        <v>45.527777777777779</v>
      </c>
    </row>
    <row r="4876" spans="1:6">
      <c r="A4876">
        <v>0</v>
      </c>
      <c r="B4876">
        <v>4</v>
      </c>
      <c r="C4876">
        <v>164.5</v>
      </c>
      <c r="D4876">
        <f t="shared" si="152"/>
        <v>24370</v>
      </c>
      <c r="F4876">
        <f t="shared" si="153"/>
        <v>45.694444444444443</v>
      </c>
    </row>
    <row r="4877" spans="1:6">
      <c r="A4877">
        <v>0</v>
      </c>
      <c r="B4877">
        <v>4</v>
      </c>
      <c r="C4877">
        <v>164.9</v>
      </c>
      <c r="D4877">
        <f t="shared" si="152"/>
        <v>24375</v>
      </c>
      <c r="F4877">
        <f t="shared" si="153"/>
        <v>45.805555555555557</v>
      </c>
    </row>
    <row r="4878" spans="1:6">
      <c r="A4878">
        <v>0</v>
      </c>
      <c r="B4878">
        <v>4</v>
      </c>
      <c r="C4878">
        <v>165.2</v>
      </c>
      <c r="D4878">
        <f t="shared" si="152"/>
        <v>24380</v>
      </c>
      <c r="F4878">
        <f t="shared" si="153"/>
        <v>45.888888888888886</v>
      </c>
    </row>
    <row r="4879" spans="1:6">
      <c r="A4879">
        <v>0</v>
      </c>
      <c r="B4879">
        <v>4</v>
      </c>
      <c r="C4879">
        <v>166.1</v>
      </c>
      <c r="D4879">
        <f t="shared" si="152"/>
        <v>24385</v>
      </c>
      <c r="F4879">
        <f t="shared" si="153"/>
        <v>46.138888888888886</v>
      </c>
    </row>
    <row r="4880" spans="1:6">
      <c r="A4880">
        <v>0</v>
      </c>
      <c r="B4880">
        <v>4</v>
      </c>
      <c r="C4880">
        <v>166</v>
      </c>
      <c r="D4880">
        <f t="shared" si="152"/>
        <v>24390</v>
      </c>
      <c r="F4880">
        <f t="shared" si="153"/>
        <v>46.111111111111107</v>
      </c>
    </row>
    <row r="4881" spans="1:6">
      <c r="A4881">
        <v>0</v>
      </c>
      <c r="B4881">
        <v>4</v>
      </c>
      <c r="C4881">
        <v>167</v>
      </c>
      <c r="D4881">
        <f t="shared" si="152"/>
        <v>24395</v>
      </c>
      <c r="F4881">
        <f t="shared" si="153"/>
        <v>46.388888888888886</v>
      </c>
    </row>
    <row r="4882" spans="1:6">
      <c r="A4882">
        <v>0</v>
      </c>
      <c r="B4882">
        <v>4</v>
      </c>
      <c r="C4882">
        <v>167.8</v>
      </c>
      <c r="D4882">
        <f t="shared" si="152"/>
        <v>24400</v>
      </c>
      <c r="F4882">
        <f t="shared" si="153"/>
        <v>46.611111111111114</v>
      </c>
    </row>
    <row r="4883" spans="1:6">
      <c r="A4883">
        <v>0</v>
      </c>
      <c r="B4883">
        <v>4</v>
      </c>
      <c r="C4883">
        <v>168.6</v>
      </c>
      <c r="D4883">
        <f t="shared" si="152"/>
        <v>24405</v>
      </c>
      <c r="F4883">
        <f t="shared" si="153"/>
        <v>46.833333333333329</v>
      </c>
    </row>
    <row r="4884" spans="1:6">
      <c r="A4884">
        <v>0</v>
      </c>
      <c r="B4884">
        <v>4</v>
      </c>
      <c r="C4884">
        <v>169.7</v>
      </c>
      <c r="D4884">
        <f t="shared" si="152"/>
        <v>24410</v>
      </c>
      <c r="F4884">
        <f t="shared" si="153"/>
        <v>47.138888888888886</v>
      </c>
    </row>
    <row r="4885" spans="1:6">
      <c r="A4885">
        <v>0</v>
      </c>
      <c r="B4885">
        <v>4</v>
      </c>
      <c r="C4885">
        <v>170.1</v>
      </c>
      <c r="D4885">
        <f t="shared" si="152"/>
        <v>24415</v>
      </c>
      <c r="F4885">
        <f t="shared" si="153"/>
        <v>47.25</v>
      </c>
    </row>
    <row r="4886" spans="1:6">
      <c r="A4886">
        <v>0</v>
      </c>
      <c r="B4886">
        <v>4</v>
      </c>
      <c r="C4886">
        <v>170.8</v>
      </c>
      <c r="D4886">
        <f t="shared" si="152"/>
        <v>24420</v>
      </c>
      <c r="F4886">
        <f t="shared" si="153"/>
        <v>47.44444444444445</v>
      </c>
    </row>
    <row r="4887" spans="1:6">
      <c r="A4887">
        <v>0</v>
      </c>
      <c r="B4887">
        <v>4</v>
      </c>
      <c r="C4887">
        <v>170.9</v>
      </c>
      <c r="D4887">
        <f t="shared" si="152"/>
        <v>24425</v>
      </c>
      <c r="F4887">
        <f t="shared" si="153"/>
        <v>47.472222222222221</v>
      </c>
    </row>
    <row r="4888" spans="1:6">
      <c r="A4888">
        <v>0</v>
      </c>
      <c r="B4888">
        <v>4</v>
      </c>
      <c r="C4888">
        <v>171.3</v>
      </c>
      <c r="D4888">
        <f t="shared" si="152"/>
        <v>24430</v>
      </c>
      <c r="F4888">
        <f t="shared" si="153"/>
        <v>47.583333333333336</v>
      </c>
    </row>
    <row r="4889" spans="1:6">
      <c r="A4889">
        <v>0</v>
      </c>
      <c r="B4889">
        <v>4</v>
      </c>
      <c r="C4889">
        <v>171.9</v>
      </c>
      <c r="D4889">
        <f t="shared" si="152"/>
        <v>24435</v>
      </c>
      <c r="F4889">
        <f t="shared" si="153"/>
        <v>47.75</v>
      </c>
    </row>
    <row r="4890" spans="1:6">
      <c r="A4890">
        <v>0</v>
      </c>
      <c r="B4890">
        <v>4</v>
      </c>
      <c r="C4890">
        <v>172.1</v>
      </c>
      <c r="D4890">
        <f t="shared" si="152"/>
        <v>24440</v>
      </c>
      <c r="F4890">
        <f t="shared" si="153"/>
        <v>47.80555555555555</v>
      </c>
    </row>
    <row r="4891" spans="1:6">
      <c r="A4891">
        <v>0</v>
      </c>
      <c r="B4891">
        <v>4</v>
      </c>
      <c r="C4891">
        <v>172.4</v>
      </c>
      <c r="D4891">
        <f t="shared" si="152"/>
        <v>24445</v>
      </c>
      <c r="F4891">
        <f t="shared" si="153"/>
        <v>47.888888888888893</v>
      </c>
    </row>
    <row r="4892" spans="1:6">
      <c r="A4892">
        <v>0</v>
      </c>
      <c r="B4892">
        <v>4</v>
      </c>
      <c r="C4892">
        <v>172.3</v>
      </c>
      <c r="D4892">
        <f t="shared" si="152"/>
        <v>24450</v>
      </c>
      <c r="F4892">
        <f t="shared" si="153"/>
        <v>47.861111111111114</v>
      </c>
    </row>
    <row r="4893" spans="1:6">
      <c r="A4893">
        <v>0</v>
      </c>
      <c r="B4893">
        <v>4</v>
      </c>
      <c r="C4893">
        <v>172.4</v>
      </c>
      <c r="D4893">
        <f t="shared" si="152"/>
        <v>24455</v>
      </c>
      <c r="F4893">
        <f t="shared" si="153"/>
        <v>47.888888888888893</v>
      </c>
    </row>
    <row r="4894" spans="1:6">
      <c r="A4894">
        <v>0</v>
      </c>
      <c r="B4894">
        <v>4</v>
      </c>
      <c r="C4894">
        <v>172.7</v>
      </c>
      <c r="D4894">
        <f t="shared" si="152"/>
        <v>24460</v>
      </c>
      <c r="F4894">
        <f t="shared" si="153"/>
        <v>47.972222222222214</v>
      </c>
    </row>
    <row r="4895" spans="1:6">
      <c r="A4895">
        <v>0</v>
      </c>
      <c r="B4895">
        <v>4</v>
      </c>
      <c r="C4895">
        <v>173.4</v>
      </c>
      <c r="D4895">
        <f t="shared" si="152"/>
        <v>24465</v>
      </c>
      <c r="F4895">
        <f t="shared" si="153"/>
        <v>48.166666666666664</v>
      </c>
    </row>
    <row r="4896" spans="1:6">
      <c r="A4896">
        <v>0</v>
      </c>
      <c r="B4896">
        <v>4</v>
      </c>
      <c r="C4896">
        <v>173.9</v>
      </c>
      <c r="D4896">
        <f t="shared" si="152"/>
        <v>24470</v>
      </c>
      <c r="F4896">
        <f t="shared" si="153"/>
        <v>48.305555555555557</v>
      </c>
    </row>
    <row r="4897" spans="1:6">
      <c r="A4897">
        <v>0</v>
      </c>
      <c r="B4897">
        <v>4</v>
      </c>
      <c r="C4897">
        <v>174.4</v>
      </c>
      <c r="D4897">
        <f t="shared" si="152"/>
        <v>24475</v>
      </c>
      <c r="F4897">
        <f t="shared" si="153"/>
        <v>48.444444444444443</v>
      </c>
    </row>
    <row r="4898" spans="1:6">
      <c r="A4898">
        <v>0</v>
      </c>
      <c r="B4898">
        <v>4</v>
      </c>
      <c r="C4898">
        <v>175.6</v>
      </c>
      <c r="D4898">
        <f t="shared" si="152"/>
        <v>24480</v>
      </c>
      <c r="F4898">
        <f t="shared" si="153"/>
        <v>48.777777777777771</v>
      </c>
    </row>
    <row r="4899" spans="1:6">
      <c r="A4899">
        <v>0</v>
      </c>
      <c r="B4899">
        <v>4</v>
      </c>
      <c r="C4899">
        <v>175.5</v>
      </c>
      <c r="D4899">
        <f t="shared" si="152"/>
        <v>24485</v>
      </c>
      <c r="F4899">
        <f t="shared" si="153"/>
        <v>48.75</v>
      </c>
    </row>
    <row r="4900" spans="1:6">
      <c r="A4900">
        <v>0</v>
      </c>
      <c r="B4900">
        <v>4</v>
      </c>
      <c r="C4900">
        <v>175.1</v>
      </c>
      <c r="D4900">
        <f t="shared" si="152"/>
        <v>24490</v>
      </c>
      <c r="F4900">
        <f t="shared" si="153"/>
        <v>48.638888888888886</v>
      </c>
    </row>
    <row r="4901" spans="1:6">
      <c r="A4901">
        <v>0</v>
      </c>
      <c r="B4901">
        <v>4</v>
      </c>
      <c r="C4901">
        <v>174.9</v>
      </c>
      <c r="D4901">
        <f t="shared" si="152"/>
        <v>24495</v>
      </c>
      <c r="F4901">
        <f t="shared" si="153"/>
        <v>48.583333333333336</v>
      </c>
    </row>
    <row r="4902" spans="1:6">
      <c r="A4902">
        <v>0</v>
      </c>
      <c r="B4902">
        <v>4</v>
      </c>
      <c r="C4902">
        <v>173.6</v>
      </c>
      <c r="D4902">
        <f t="shared" si="152"/>
        <v>24500</v>
      </c>
      <c r="F4902">
        <f t="shared" si="153"/>
        <v>48.222222222222221</v>
      </c>
    </row>
    <row r="4903" spans="1:6">
      <c r="A4903">
        <v>0</v>
      </c>
      <c r="B4903">
        <v>4</v>
      </c>
      <c r="C4903">
        <v>173</v>
      </c>
      <c r="D4903">
        <f t="shared" si="152"/>
        <v>24505</v>
      </c>
      <c r="F4903">
        <f t="shared" si="153"/>
        <v>48.055555555555557</v>
      </c>
    </row>
    <row r="4904" spans="1:6">
      <c r="A4904">
        <v>0</v>
      </c>
      <c r="B4904">
        <v>4</v>
      </c>
      <c r="C4904">
        <v>171.8</v>
      </c>
      <c r="D4904">
        <f t="shared" si="152"/>
        <v>24510</v>
      </c>
      <c r="F4904">
        <f t="shared" si="153"/>
        <v>47.722222222222221</v>
      </c>
    </row>
    <row r="4905" spans="1:6">
      <c r="A4905">
        <v>0</v>
      </c>
      <c r="B4905">
        <v>4</v>
      </c>
      <c r="C4905">
        <v>171.1</v>
      </c>
      <c r="D4905">
        <f t="shared" si="152"/>
        <v>24515</v>
      </c>
      <c r="F4905">
        <f t="shared" si="153"/>
        <v>47.527777777777779</v>
      </c>
    </row>
    <row r="4906" spans="1:6">
      <c r="A4906">
        <v>0</v>
      </c>
      <c r="B4906">
        <v>4</v>
      </c>
      <c r="C4906">
        <v>169.6</v>
      </c>
      <c r="D4906">
        <f t="shared" si="152"/>
        <v>24520</v>
      </c>
      <c r="F4906">
        <f t="shared" si="153"/>
        <v>47.111111111111107</v>
      </c>
    </row>
    <row r="4907" spans="1:6">
      <c r="A4907">
        <v>0</v>
      </c>
      <c r="B4907">
        <v>4</v>
      </c>
      <c r="C4907">
        <v>168.6</v>
      </c>
      <c r="D4907">
        <f t="shared" si="152"/>
        <v>24525</v>
      </c>
      <c r="F4907">
        <f t="shared" si="153"/>
        <v>46.833333333333329</v>
      </c>
    </row>
    <row r="4908" spans="1:6">
      <c r="A4908">
        <v>0</v>
      </c>
      <c r="B4908">
        <v>4</v>
      </c>
      <c r="C4908">
        <v>168.3</v>
      </c>
      <c r="D4908">
        <f t="shared" si="152"/>
        <v>24530</v>
      </c>
      <c r="F4908">
        <f t="shared" si="153"/>
        <v>46.75</v>
      </c>
    </row>
    <row r="4909" spans="1:6">
      <c r="A4909">
        <v>0</v>
      </c>
      <c r="B4909">
        <v>4</v>
      </c>
      <c r="C4909">
        <v>167.7</v>
      </c>
      <c r="D4909">
        <f t="shared" si="152"/>
        <v>24535</v>
      </c>
      <c r="F4909">
        <f t="shared" si="153"/>
        <v>46.583333333333329</v>
      </c>
    </row>
    <row r="4910" spans="1:6">
      <c r="A4910">
        <v>0</v>
      </c>
      <c r="B4910">
        <v>4</v>
      </c>
      <c r="C4910">
        <v>167.6</v>
      </c>
      <c r="D4910">
        <f t="shared" si="152"/>
        <v>24540</v>
      </c>
      <c r="F4910">
        <f t="shared" si="153"/>
        <v>46.55555555555555</v>
      </c>
    </row>
    <row r="4911" spans="1:6">
      <c r="A4911">
        <v>0</v>
      </c>
      <c r="B4911">
        <v>4</v>
      </c>
      <c r="C4911">
        <v>166.8</v>
      </c>
      <c r="D4911">
        <f t="shared" si="152"/>
        <v>24545</v>
      </c>
      <c r="F4911">
        <f t="shared" si="153"/>
        <v>46.333333333333336</v>
      </c>
    </row>
    <row r="4912" spans="1:6">
      <c r="A4912">
        <v>0</v>
      </c>
      <c r="B4912">
        <v>4</v>
      </c>
      <c r="C4912">
        <v>166.8</v>
      </c>
      <c r="D4912">
        <f t="shared" si="152"/>
        <v>24550</v>
      </c>
      <c r="F4912">
        <f t="shared" si="153"/>
        <v>46.333333333333336</v>
      </c>
    </row>
    <row r="4913" spans="1:6">
      <c r="A4913">
        <v>0</v>
      </c>
      <c r="B4913">
        <v>4</v>
      </c>
      <c r="C4913">
        <v>167.5</v>
      </c>
      <c r="D4913">
        <f t="shared" si="152"/>
        <v>24555</v>
      </c>
      <c r="F4913">
        <f t="shared" si="153"/>
        <v>46.527777777777779</v>
      </c>
    </row>
    <row r="4914" spans="1:6">
      <c r="A4914">
        <v>0</v>
      </c>
      <c r="B4914">
        <v>4</v>
      </c>
      <c r="C4914">
        <v>168.2</v>
      </c>
      <c r="D4914">
        <f t="shared" si="152"/>
        <v>24560</v>
      </c>
      <c r="F4914">
        <f t="shared" si="153"/>
        <v>46.722222222222221</v>
      </c>
    </row>
    <row r="4915" spans="1:6">
      <c r="A4915">
        <v>0</v>
      </c>
      <c r="B4915">
        <v>4</v>
      </c>
      <c r="C4915">
        <v>167.6</v>
      </c>
      <c r="D4915">
        <f t="shared" si="152"/>
        <v>24565</v>
      </c>
      <c r="F4915">
        <f t="shared" si="153"/>
        <v>46.55555555555555</v>
      </c>
    </row>
    <row r="4916" spans="1:6">
      <c r="A4916">
        <v>0</v>
      </c>
      <c r="B4916">
        <v>4</v>
      </c>
      <c r="C4916">
        <v>167.6</v>
      </c>
      <c r="D4916">
        <f t="shared" si="152"/>
        <v>24570</v>
      </c>
      <c r="F4916">
        <f t="shared" si="153"/>
        <v>46.55555555555555</v>
      </c>
    </row>
    <row r="4917" spans="1:6">
      <c r="A4917">
        <v>0</v>
      </c>
      <c r="B4917">
        <v>4</v>
      </c>
      <c r="C4917">
        <v>168.1</v>
      </c>
      <c r="D4917">
        <f t="shared" si="152"/>
        <v>24575</v>
      </c>
      <c r="F4917">
        <f t="shared" si="153"/>
        <v>46.694444444444443</v>
      </c>
    </row>
    <row r="4918" spans="1:6">
      <c r="A4918">
        <v>0</v>
      </c>
      <c r="B4918">
        <v>4</v>
      </c>
      <c r="C4918">
        <v>167.7</v>
      </c>
      <c r="D4918">
        <f t="shared" si="152"/>
        <v>24580</v>
      </c>
      <c r="F4918">
        <f t="shared" si="153"/>
        <v>46.583333333333329</v>
      </c>
    </row>
    <row r="4919" spans="1:6">
      <c r="A4919">
        <v>0</v>
      </c>
      <c r="B4919">
        <v>4</v>
      </c>
      <c r="C4919">
        <v>167.5</v>
      </c>
      <c r="D4919">
        <f t="shared" si="152"/>
        <v>24585</v>
      </c>
      <c r="F4919">
        <f t="shared" si="153"/>
        <v>46.527777777777779</v>
      </c>
    </row>
    <row r="4920" spans="1:6">
      <c r="A4920">
        <v>0</v>
      </c>
      <c r="B4920">
        <v>4</v>
      </c>
      <c r="C4920">
        <v>167.1</v>
      </c>
      <c r="D4920">
        <f t="shared" si="152"/>
        <v>24590</v>
      </c>
      <c r="F4920">
        <f t="shared" si="153"/>
        <v>46.416666666666664</v>
      </c>
    </row>
    <row r="4921" spans="1:6">
      <c r="A4921">
        <v>0</v>
      </c>
      <c r="B4921">
        <v>4</v>
      </c>
      <c r="C4921">
        <v>166.4</v>
      </c>
      <c r="D4921">
        <f t="shared" si="152"/>
        <v>24595</v>
      </c>
      <c r="F4921">
        <f t="shared" si="153"/>
        <v>46.222222222222221</v>
      </c>
    </row>
    <row r="4922" spans="1:6">
      <c r="A4922">
        <v>0</v>
      </c>
      <c r="B4922">
        <v>4</v>
      </c>
      <c r="C4922">
        <v>165.9</v>
      </c>
      <c r="D4922">
        <f t="shared" si="152"/>
        <v>24600</v>
      </c>
      <c r="F4922">
        <f t="shared" si="153"/>
        <v>46.083333333333336</v>
      </c>
    </row>
    <row r="4923" spans="1:6">
      <c r="A4923">
        <v>0</v>
      </c>
      <c r="B4923">
        <v>4</v>
      </c>
      <c r="C4923">
        <v>166.2</v>
      </c>
      <c r="D4923">
        <f t="shared" si="152"/>
        <v>24605</v>
      </c>
      <c r="F4923">
        <f t="shared" si="153"/>
        <v>46.166666666666664</v>
      </c>
    </row>
    <row r="4924" spans="1:6">
      <c r="A4924">
        <v>0</v>
      </c>
      <c r="B4924">
        <v>4</v>
      </c>
      <c r="C4924">
        <v>165.6</v>
      </c>
      <c r="D4924">
        <f t="shared" si="152"/>
        <v>24610</v>
      </c>
      <c r="F4924">
        <f t="shared" si="153"/>
        <v>46</v>
      </c>
    </row>
    <row r="4925" spans="1:6">
      <c r="A4925">
        <v>0</v>
      </c>
      <c r="B4925">
        <v>4</v>
      </c>
      <c r="C4925">
        <v>165.7</v>
      </c>
      <c r="D4925">
        <f t="shared" si="152"/>
        <v>24615</v>
      </c>
      <c r="F4925">
        <f t="shared" si="153"/>
        <v>46.027777777777771</v>
      </c>
    </row>
    <row r="4926" spans="1:6">
      <c r="A4926">
        <v>0</v>
      </c>
      <c r="B4926">
        <v>4</v>
      </c>
      <c r="C4926">
        <v>165.3</v>
      </c>
      <c r="D4926">
        <f t="shared" si="152"/>
        <v>24620</v>
      </c>
      <c r="F4926">
        <f t="shared" si="153"/>
        <v>45.916666666666671</v>
      </c>
    </row>
    <row r="4927" spans="1:6">
      <c r="A4927">
        <v>0</v>
      </c>
      <c r="B4927">
        <v>4</v>
      </c>
      <c r="C4927">
        <v>165.2</v>
      </c>
      <c r="D4927">
        <f t="shared" si="152"/>
        <v>24625</v>
      </c>
      <c r="F4927">
        <f t="shared" si="153"/>
        <v>45.888888888888886</v>
      </c>
    </row>
    <row r="4928" spans="1:6">
      <c r="A4928">
        <v>0</v>
      </c>
      <c r="B4928">
        <v>4</v>
      </c>
      <c r="C4928">
        <v>165.4</v>
      </c>
      <c r="D4928">
        <f t="shared" si="152"/>
        <v>24630</v>
      </c>
      <c r="F4928">
        <f t="shared" si="153"/>
        <v>45.944444444444443</v>
      </c>
    </row>
    <row r="4929" spans="1:6">
      <c r="A4929">
        <v>0</v>
      </c>
      <c r="B4929">
        <v>4</v>
      </c>
      <c r="C4929">
        <v>165.1</v>
      </c>
      <c r="D4929">
        <f t="shared" si="152"/>
        <v>24635</v>
      </c>
      <c r="F4929">
        <f t="shared" si="153"/>
        <v>45.861111111111107</v>
      </c>
    </row>
    <row r="4930" spans="1:6">
      <c r="A4930">
        <v>0</v>
      </c>
      <c r="B4930">
        <v>4</v>
      </c>
      <c r="C4930">
        <v>165.9</v>
      </c>
      <c r="D4930">
        <f t="shared" si="152"/>
        <v>24640</v>
      </c>
      <c r="F4930">
        <f t="shared" si="153"/>
        <v>46.083333333333336</v>
      </c>
    </row>
    <row r="4931" spans="1:6">
      <c r="A4931">
        <v>0</v>
      </c>
      <c r="B4931">
        <v>4</v>
      </c>
      <c r="C4931">
        <v>165.8</v>
      </c>
      <c r="D4931">
        <f t="shared" ref="D4931:D4994" si="154">(ROW()-2)*5</f>
        <v>24645</v>
      </c>
      <c r="F4931">
        <f t="shared" ref="F4931:F4994" si="155">C4931/3.6</f>
        <v>46.055555555555557</v>
      </c>
    </row>
    <row r="4932" spans="1:6">
      <c r="A4932">
        <v>0</v>
      </c>
      <c r="B4932">
        <v>4</v>
      </c>
      <c r="C4932">
        <v>166.1</v>
      </c>
      <c r="D4932">
        <f t="shared" si="154"/>
        <v>24650</v>
      </c>
      <c r="F4932">
        <f t="shared" si="155"/>
        <v>46.138888888888886</v>
      </c>
    </row>
    <row r="4933" spans="1:6">
      <c r="A4933">
        <v>0</v>
      </c>
      <c r="B4933">
        <v>4</v>
      </c>
      <c r="C4933">
        <v>167</v>
      </c>
      <c r="D4933">
        <f t="shared" si="154"/>
        <v>24655</v>
      </c>
      <c r="F4933">
        <f t="shared" si="155"/>
        <v>46.388888888888886</v>
      </c>
    </row>
    <row r="4934" spans="1:6">
      <c r="A4934">
        <v>0</v>
      </c>
      <c r="B4934">
        <v>4</v>
      </c>
      <c r="C4934">
        <v>168</v>
      </c>
      <c r="D4934">
        <f t="shared" si="154"/>
        <v>24660</v>
      </c>
      <c r="F4934">
        <f t="shared" si="155"/>
        <v>46.666666666666664</v>
      </c>
    </row>
    <row r="4935" spans="1:6">
      <c r="A4935">
        <v>0</v>
      </c>
      <c r="B4935">
        <v>4</v>
      </c>
      <c r="C4935">
        <v>168.3</v>
      </c>
      <c r="D4935">
        <f t="shared" si="154"/>
        <v>24665</v>
      </c>
      <c r="F4935">
        <f t="shared" si="155"/>
        <v>46.75</v>
      </c>
    </row>
    <row r="4936" spans="1:6">
      <c r="A4936">
        <v>0</v>
      </c>
      <c r="B4936">
        <v>4</v>
      </c>
      <c r="C4936">
        <v>169.1</v>
      </c>
      <c r="D4936">
        <f t="shared" si="154"/>
        <v>24670</v>
      </c>
      <c r="F4936">
        <f t="shared" si="155"/>
        <v>46.972222222222221</v>
      </c>
    </row>
    <row r="4937" spans="1:6">
      <c r="A4937">
        <v>0</v>
      </c>
      <c r="B4937">
        <v>4</v>
      </c>
      <c r="C4937">
        <v>169.5</v>
      </c>
      <c r="D4937">
        <f t="shared" si="154"/>
        <v>24675</v>
      </c>
      <c r="F4937">
        <f t="shared" si="155"/>
        <v>47.083333333333336</v>
      </c>
    </row>
    <row r="4938" spans="1:6">
      <c r="A4938">
        <v>0</v>
      </c>
      <c r="B4938">
        <v>4</v>
      </c>
      <c r="C4938">
        <v>169.7</v>
      </c>
      <c r="D4938">
        <f t="shared" si="154"/>
        <v>24680</v>
      </c>
      <c r="F4938">
        <f t="shared" si="155"/>
        <v>47.138888888888886</v>
      </c>
    </row>
    <row r="4939" spans="1:6">
      <c r="A4939">
        <v>0</v>
      </c>
      <c r="B4939">
        <v>4</v>
      </c>
      <c r="C4939">
        <v>170.1</v>
      </c>
      <c r="D4939">
        <f t="shared" si="154"/>
        <v>24685</v>
      </c>
      <c r="F4939">
        <f t="shared" si="155"/>
        <v>47.25</v>
      </c>
    </row>
    <row r="4940" spans="1:6">
      <c r="A4940">
        <v>0</v>
      </c>
      <c r="B4940">
        <v>4</v>
      </c>
      <c r="C4940">
        <v>170.1</v>
      </c>
      <c r="D4940">
        <f t="shared" si="154"/>
        <v>24690</v>
      </c>
      <c r="F4940">
        <f t="shared" si="155"/>
        <v>47.25</v>
      </c>
    </row>
    <row r="4941" spans="1:6">
      <c r="A4941">
        <v>0</v>
      </c>
      <c r="B4941">
        <v>4</v>
      </c>
      <c r="C4941">
        <v>168.7</v>
      </c>
      <c r="D4941">
        <f t="shared" si="154"/>
        <v>24695</v>
      </c>
      <c r="F4941">
        <f t="shared" si="155"/>
        <v>46.861111111111107</v>
      </c>
    </row>
    <row r="4942" spans="1:6">
      <c r="A4942">
        <v>7.1</v>
      </c>
      <c r="B4942">
        <v>4</v>
      </c>
      <c r="C4942">
        <v>166.4</v>
      </c>
      <c r="D4942">
        <f t="shared" si="154"/>
        <v>24700</v>
      </c>
      <c r="F4942">
        <f t="shared" si="155"/>
        <v>46.222222222222221</v>
      </c>
    </row>
    <row r="4943" spans="1:6">
      <c r="A4943">
        <v>14.3</v>
      </c>
      <c r="B4943">
        <v>4</v>
      </c>
      <c r="C4943">
        <v>164.3</v>
      </c>
      <c r="D4943">
        <f t="shared" si="154"/>
        <v>24705</v>
      </c>
      <c r="F4943">
        <f t="shared" si="155"/>
        <v>45.638888888888893</v>
      </c>
    </row>
    <row r="4944" spans="1:6">
      <c r="A4944">
        <v>16</v>
      </c>
      <c r="B4944">
        <v>4</v>
      </c>
      <c r="C4944">
        <v>162.1</v>
      </c>
      <c r="D4944">
        <f t="shared" si="154"/>
        <v>24710</v>
      </c>
      <c r="F4944">
        <f t="shared" si="155"/>
        <v>45.027777777777779</v>
      </c>
    </row>
    <row r="4945" spans="1:6">
      <c r="A4945">
        <v>12.5</v>
      </c>
      <c r="B4945">
        <v>4</v>
      </c>
      <c r="C4945">
        <v>159.9</v>
      </c>
      <c r="D4945">
        <f t="shared" si="154"/>
        <v>24715</v>
      </c>
      <c r="F4945">
        <f t="shared" si="155"/>
        <v>44.416666666666664</v>
      </c>
    </row>
    <row r="4946" spans="1:6">
      <c r="A4946">
        <v>12.5</v>
      </c>
      <c r="B4946">
        <v>3</v>
      </c>
      <c r="C4946">
        <v>158.1</v>
      </c>
      <c r="D4946">
        <f t="shared" si="154"/>
        <v>24720</v>
      </c>
      <c r="F4946">
        <f t="shared" si="155"/>
        <v>43.916666666666664</v>
      </c>
    </row>
    <row r="4947" spans="1:6">
      <c r="A4947">
        <v>12.5</v>
      </c>
      <c r="B4947">
        <v>3</v>
      </c>
      <c r="C4947">
        <v>156.6</v>
      </c>
      <c r="D4947">
        <f t="shared" si="154"/>
        <v>24725</v>
      </c>
      <c r="F4947">
        <f t="shared" si="155"/>
        <v>43.5</v>
      </c>
    </row>
    <row r="4948" spans="1:6">
      <c r="A4948">
        <v>5.3</v>
      </c>
      <c r="B4948">
        <v>3</v>
      </c>
      <c r="C4948">
        <v>155</v>
      </c>
      <c r="D4948">
        <f t="shared" si="154"/>
        <v>24730</v>
      </c>
      <c r="F4948">
        <f t="shared" si="155"/>
        <v>43.055555555555557</v>
      </c>
    </row>
    <row r="4949" spans="1:6">
      <c r="A4949">
        <v>5.3</v>
      </c>
      <c r="B4949">
        <v>3</v>
      </c>
      <c r="C4949">
        <v>153</v>
      </c>
      <c r="D4949">
        <f t="shared" si="154"/>
        <v>24735</v>
      </c>
      <c r="F4949">
        <f t="shared" si="155"/>
        <v>42.5</v>
      </c>
    </row>
    <row r="4950" spans="1:6">
      <c r="A4950">
        <v>5.3</v>
      </c>
      <c r="B4950">
        <v>3</v>
      </c>
      <c r="C4950">
        <v>150.69999999999999</v>
      </c>
      <c r="D4950">
        <f t="shared" si="154"/>
        <v>24740</v>
      </c>
      <c r="F4950">
        <f t="shared" si="155"/>
        <v>41.861111111111107</v>
      </c>
    </row>
    <row r="4951" spans="1:6">
      <c r="A4951">
        <v>7.1</v>
      </c>
      <c r="B4951">
        <v>3</v>
      </c>
      <c r="C4951">
        <v>149</v>
      </c>
      <c r="D4951">
        <f t="shared" si="154"/>
        <v>24745</v>
      </c>
      <c r="F4951">
        <f t="shared" si="155"/>
        <v>41.388888888888886</v>
      </c>
    </row>
    <row r="4952" spans="1:6">
      <c r="A4952">
        <v>19.600000000000001</v>
      </c>
      <c r="B4952">
        <v>3</v>
      </c>
      <c r="C4952">
        <v>146.1</v>
      </c>
      <c r="D4952">
        <f t="shared" si="154"/>
        <v>24750</v>
      </c>
      <c r="F4952">
        <f t="shared" si="155"/>
        <v>40.583333333333329</v>
      </c>
    </row>
    <row r="4953" spans="1:6">
      <c r="A4953">
        <v>12.5</v>
      </c>
      <c r="B4953">
        <v>3</v>
      </c>
      <c r="C4953">
        <v>144.80000000000001</v>
      </c>
      <c r="D4953">
        <f t="shared" si="154"/>
        <v>24755</v>
      </c>
      <c r="F4953">
        <f t="shared" si="155"/>
        <v>40.222222222222221</v>
      </c>
    </row>
    <row r="4954" spans="1:6">
      <c r="A4954">
        <v>12.5</v>
      </c>
      <c r="B4954">
        <v>3</v>
      </c>
      <c r="C4954">
        <v>143</v>
      </c>
      <c r="D4954">
        <f t="shared" si="154"/>
        <v>24760</v>
      </c>
      <c r="F4954">
        <f t="shared" si="155"/>
        <v>39.722222222222221</v>
      </c>
    </row>
    <row r="4955" spans="1:6">
      <c r="A4955">
        <v>17.8</v>
      </c>
      <c r="B4955">
        <v>3</v>
      </c>
      <c r="C4955">
        <v>140.5</v>
      </c>
      <c r="D4955">
        <f t="shared" si="154"/>
        <v>24765</v>
      </c>
      <c r="F4955">
        <f t="shared" si="155"/>
        <v>39.027777777777779</v>
      </c>
    </row>
    <row r="4956" spans="1:6">
      <c r="A4956">
        <v>14.3</v>
      </c>
      <c r="B4956">
        <v>3</v>
      </c>
      <c r="C4956">
        <v>138.6</v>
      </c>
      <c r="D4956">
        <f t="shared" si="154"/>
        <v>24770</v>
      </c>
      <c r="F4956">
        <f t="shared" si="155"/>
        <v>38.5</v>
      </c>
    </row>
    <row r="4957" spans="1:6">
      <c r="A4957">
        <v>12.5</v>
      </c>
      <c r="B4957">
        <v>3</v>
      </c>
      <c r="C4957">
        <v>136.80000000000001</v>
      </c>
      <c r="D4957">
        <f t="shared" si="154"/>
        <v>24775</v>
      </c>
      <c r="F4957">
        <f t="shared" si="155"/>
        <v>38</v>
      </c>
    </row>
    <row r="4958" spans="1:6">
      <c r="A4958">
        <v>12.5</v>
      </c>
      <c r="B4958">
        <v>3</v>
      </c>
      <c r="C4958">
        <v>134.69999999999999</v>
      </c>
      <c r="D4958">
        <f t="shared" si="154"/>
        <v>24780</v>
      </c>
      <c r="F4958">
        <f t="shared" si="155"/>
        <v>37.416666666666664</v>
      </c>
    </row>
    <row r="4959" spans="1:6">
      <c r="A4959">
        <v>12.5</v>
      </c>
      <c r="B4959">
        <v>3</v>
      </c>
      <c r="C4959">
        <v>133</v>
      </c>
      <c r="D4959">
        <f t="shared" si="154"/>
        <v>24785</v>
      </c>
      <c r="F4959">
        <f t="shared" si="155"/>
        <v>36.944444444444443</v>
      </c>
    </row>
    <row r="4960" spans="1:6">
      <c r="A4960">
        <v>8.9</v>
      </c>
      <c r="B4960">
        <v>3</v>
      </c>
      <c r="C4960">
        <v>130.9</v>
      </c>
      <c r="D4960">
        <f t="shared" si="154"/>
        <v>24790</v>
      </c>
      <c r="F4960">
        <f t="shared" si="155"/>
        <v>36.361111111111114</v>
      </c>
    </row>
    <row r="4961" spans="1:6">
      <c r="A4961">
        <v>16</v>
      </c>
      <c r="B4961">
        <v>3</v>
      </c>
      <c r="C4961">
        <v>128.6</v>
      </c>
      <c r="D4961">
        <f t="shared" si="154"/>
        <v>24795</v>
      </c>
      <c r="F4961">
        <f t="shared" si="155"/>
        <v>35.722222222222221</v>
      </c>
    </row>
    <row r="4962" spans="1:6">
      <c r="A4962">
        <v>12.5</v>
      </c>
      <c r="B4962">
        <v>3</v>
      </c>
      <c r="C4962">
        <v>126.4</v>
      </c>
      <c r="D4962">
        <f t="shared" si="154"/>
        <v>24800</v>
      </c>
      <c r="F4962">
        <f t="shared" si="155"/>
        <v>35.111111111111114</v>
      </c>
    </row>
    <row r="4963" spans="1:6">
      <c r="A4963">
        <v>16</v>
      </c>
      <c r="B4963">
        <v>3</v>
      </c>
      <c r="C4963">
        <v>124.6</v>
      </c>
      <c r="D4963">
        <f t="shared" si="154"/>
        <v>24805</v>
      </c>
      <c r="F4963">
        <f t="shared" si="155"/>
        <v>34.611111111111107</v>
      </c>
    </row>
    <row r="4964" spans="1:6">
      <c r="A4964">
        <v>14.3</v>
      </c>
      <c r="B4964">
        <v>3</v>
      </c>
      <c r="C4964">
        <v>122.6</v>
      </c>
      <c r="D4964">
        <f t="shared" si="154"/>
        <v>24810</v>
      </c>
      <c r="F4964">
        <f t="shared" si="155"/>
        <v>34.05555555555555</v>
      </c>
    </row>
    <row r="4965" spans="1:6">
      <c r="A4965">
        <v>8.9</v>
      </c>
      <c r="B4965">
        <v>3</v>
      </c>
      <c r="C4965">
        <v>120.9</v>
      </c>
      <c r="D4965">
        <f t="shared" si="154"/>
        <v>24815</v>
      </c>
      <c r="F4965">
        <f t="shared" si="155"/>
        <v>33.583333333333336</v>
      </c>
    </row>
    <row r="4966" spans="1:6">
      <c r="A4966">
        <v>5.3</v>
      </c>
      <c r="B4966">
        <v>3</v>
      </c>
      <c r="C4966">
        <v>119</v>
      </c>
      <c r="D4966">
        <f t="shared" si="154"/>
        <v>24820</v>
      </c>
      <c r="F4966">
        <f t="shared" si="155"/>
        <v>33.055555555555557</v>
      </c>
    </row>
    <row r="4967" spans="1:6">
      <c r="A4967">
        <v>5.3</v>
      </c>
      <c r="B4967">
        <v>3</v>
      </c>
      <c r="C4967">
        <v>117.8</v>
      </c>
      <c r="D4967">
        <f t="shared" si="154"/>
        <v>24825</v>
      </c>
      <c r="F4967">
        <f t="shared" si="155"/>
        <v>32.722222222222221</v>
      </c>
    </row>
    <row r="4968" spans="1:6">
      <c r="A4968">
        <v>0</v>
      </c>
      <c r="B4968">
        <v>3</v>
      </c>
      <c r="C4968">
        <v>116.6</v>
      </c>
      <c r="D4968">
        <f t="shared" si="154"/>
        <v>24830</v>
      </c>
      <c r="F4968">
        <f t="shared" si="155"/>
        <v>32.388888888888886</v>
      </c>
    </row>
    <row r="4969" spans="1:6">
      <c r="A4969">
        <v>0</v>
      </c>
      <c r="B4969">
        <v>3</v>
      </c>
      <c r="C4969">
        <v>115.5</v>
      </c>
      <c r="D4969">
        <f t="shared" si="154"/>
        <v>24835</v>
      </c>
      <c r="F4969">
        <f t="shared" si="155"/>
        <v>32.083333333333336</v>
      </c>
    </row>
    <row r="4970" spans="1:6">
      <c r="A4970">
        <v>0</v>
      </c>
      <c r="B4970">
        <v>3</v>
      </c>
      <c r="C4970">
        <v>113.6</v>
      </c>
      <c r="D4970">
        <f t="shared" si="154"/>
        <v>24840</v>
      </c>
      <c r="F4970">
        <f t="shared" si="155"/>
        <v>31.555555555555554</v>
      </c>
    </row>
    <row r="4971" spans="1:6">
      <c r="A4971">
        <v>0</v>
      </c>
      <c r="B4971">
        <v>3</v>
      </c>
      <c r="C4971">
        <v>112.9</v>
      </c>
      <c r="D4971">
        <f t="shared" si="154"/>
        <v>24845</v>
      </c>
      <c r="F4971">
        <f t="shared" si="155"/>
        <v>31.361111111111111</v>
      </c>
    </row>
    <row r="4972" spans="1:6">
      <c r="A4972">
        <v>0</v>
      </c>
      <c r="B4972">
        <v>3</v>
      </c>
      <c r="C4972">
        <v>110.7</v>
      </c>
      <c r="D4972">
        <f t="shared" si="154"/>
        <v>24850</v>
      </c>
      <c r="F4972">
        <f t="shared" si="155"/>
        <v>30.75</v>
      </c>
    </row>
    <row r="4973" spans="1:6">
      <c r="A4973">
        <v>0</v>
      </c>
      <c r="B4973">
        <v>3</v>
      </c>
      <c r="C4973">
        <v>109.7</v>
      </c>
      <c r="D4973">
        <f t="shared" si="154"/>
        <v>24855</v>
      </c>
      <c r="F4973">
        <f t="shared" si="155"/>
        <v>30.472222222222221</v>
      </c>
    </row>
    <row r="4974" spans="1:6">
      <c r="A4974">
        <v>0</v>
      </c>
      <c r="B4974">
        <v>3</v>
      </c>
      <c r="C4974">
        <v>109.4</v>
      </c>
      <c r="D4974">
        <f t="shared" si="154"/>
        <v>24860</v>
      </c>
      <c r="F4974">
        <f t="shared" si="155"/>
        <v>30.388888888888889</v>
      </c>
    </row>
    <row r="4975" spans="1:6">
      <c r="A4975">
        <v>0</v>
      </c>
      <c r="B4975">
        <v>3</v>
      </c>
      <c r="C4975">
        <v>108.8</v>
      </c>
      <c r="D4975">
        <f t="shared" si="154"/>
        <v>24865</v>
      </c>
      <c r="F4975">
        <f t="shared" si="155"/>
        <v>30.222222222222221</v>
      </c>
    </row>
    <row r="4976" spans="1:6">
      <c r="A4976">
        <v>0</v>
      </c>
      <c r="B4976">
        <v>3</v>
      </c>
      <c r="C4976">
        <v>108.4</v>
      </c>
      <c r="D4976">
        <f t="shared" si="154"/>
        <v>24870</v>
      </c>
      <c r="F4976">
        <f t="shared" si="155"/>
        <v>30.111111111111111</v>
      </c>
    </row>
    <row r="4977" spans="1:6">
      <c r="A4977">
        <v>0</v>
      </c>
      <c r="B4977">
        <v>3</v>
      </c>
      <c r="C4977">
        <v>108.3</v>
      </c>
      <c r="D4977">
        <f t="shared" si="154"/>
        <v>24875</v>
      </c>
      <c r="F4977">
        <f t="shared" si="155"/>
        <v>30.083333333333332</v>
      </c>
    </row>
    <row r="4978" spans="1:6">
      <c r="A4978">
        <v>0</v>
      </c>
      <c r="B4978">
        <v>3</v>
      </c>
      <c r="C4978">
        <v>108.3</v>
      </c>
      <c r="D4978">
        <f t="shared" si="154"/>
        <v>24880</v>
      </c>
      <c r="F4978">
        <f t="shared" si="155"/>
        <v>30.083333333333332</v>
      </c>
    </row>
    <row r="4979" spans="1:6">
      <c r="A4979">
        <v>0</v>
      </c>
      <c r="B4979">
        <v>3</v>
      </c>
      <c r="C4979">
        <v>108.5</v>
      </c>
      <c r="D4979">
        <f t="shared" si="154"/>
        <v>24885</v>
      </c>
      <c r="F4979">
        <f t="shared" si="155"/>
        <v>30.138888888888889</v>
      </c>
    </row>
    <row r="4980" spans="1:6">
      <c r="A4980">
        <v>0</v>
      </c>
      <c r="B4980">
        <v>3</v>
      </c>
      <c r="C4980">
        <v>109.7</v>
      </c>
      <c r="D4980">
        <f t="shared" si="154"/>
        <v>24890</v>
      </c>
      <c r="F4980">
        <f t="shared" si="155"/>
        <v>30.472222222222221</v>
      </c>
    </row>
    <row r="4981" spans="1:6">
      <c r="A4981">
        <v>0</v>
      </c>
      <c r="B4981">
        <v>3</v>
      </c>
      <c r="C4981">
        <v>111.4</v>
      </c>
      <c r="D4981">
        <f t="shared" si="154"/>
        <v>24895</v>
      </c>
      <c r="F4981">
        <f t="shared" si="155"/>
        <v>30.944444444444446</v>
      </c>
    </row>
    <row r="4982" spans="1:6">
      <c r="A4982">
        <v>0</v>
      </c>
      <c r="B4982">
        <v>3</v>
      </c>
      <c r="C4982">
        <v>113.5</v>
      </c>
      <c r="D4982">
        <f t="shared" si="154"/>
        <v>24900</v>
      </c>
      <c r="F4982">
        <f t="shared" si="155"/>
        <v>31.527777777777779</v>
      </c>
    </row>
    <row r="4983" spans="1:6">
      <c r="A4983">
        <v>0</v>
      </c>
      <c r="B4983">
        <v>3</v>
      </c>
      <c r="C4983">
        <v>116.3</v>
      </c>
      <c r="D4983">
        <f t="shared" si="154"/>
        <v>24905</v>
      </c>
      <c r="F4983">
        <f t="shared" si="155"/>
        <v>32.305555555555557</v>
      </c>
    </row>
    <row r="4984" spans="1:6">
      <c r="A4984">
        <v>0</v>
      </c>
      <c r="B4984">
        <v>3</v>
      </c>
      <c r="C4984">
        <v>118.6</v>
      </c>
      <c r="D4984">
        <f t="shared" si="154"/>
        <v>24910</v>
      </c>
      <c r="F4984">
        <f t="shared" si="155"/>
        <v>32.944444444444443</v>
      </c>
    </row>
    <row r="4985" spans="1:6">
      <c r="A4985">
        <v>0</v>
      </c>
      <c r="B4985">
        <v>3</v>
      </c>
      <c r="C4985">
        <v>120.9</v>
      </c>
      <c r="D4985">
        <f t="shared" si="154"/>
        <v>24915</v>
      </c>
      <c r="F4985">
        <f t="shared" si="155"/>
        <v>33.583333333333336</v>
      </c>
    </row>
    <row r="4986" spans="1:6">
      <c r="A4986">
        <v>0</v>
      </c>
      <c r="B4986">
        <v>3</v>
      </c>
      <c r="C4986">
        <v>123.9</v>
      </c>
      <c r="D4986">
        <f t="shared" si="154"/>
        <v>24920</v>
      </c>
      <c r="F4986">
        <f t="shared" si="155"/>
        <v>34.416666666666664</v>
      </c>
    </row>
    <row r="4987" spans="1:6">
      <c r="A4987">
        <v>0</v>
      </c>
      <c r="B4987">
        <v>3</v>
      </c>
      <c r="C4987">
        <v>125.9</v>
      </c>
      <c r="D4987">
        <f t="shared" si="154"/>
        <v>24925</v>
      </c>
      <c r="F4987">
        <f t="shared" si="155"/>
        <v>34.972222222222221</v>
      </c>
    </row>
    <row r="4988" spans="1:6">
      <c r="A4988">
        <v>0</v>
      </c>
      <c r="B4988">
        <v>3</v>
      </c>
      <c r="C4988">
        <v>127.9</v>
      </c>
      <c r="D4988">
        <f t="shared" si="154"/>
        <v>24930</v>
      </c>
      <c r="F4988">
        <f t="shared" si="155"/>
        <v>35.527777777777779</v>
      </c>
    </row>
    <row r="4989" spans="1:6">
      <c r="A4989">
        <v>0</v>
      </c>
      <c r="B4989">
        <v>3</v>
      </c>
      <c r="C4989">
        <v>131.19999999999999</v>
      </c>
      <c r="D4989">
        <f t="shared" si="154"/>
        <v>24935</v>
      </c>
      <c r="F4989">
        <f t="shared" si="155"/>
        <v>36.444444444444443</v>
      </c>
    </row>
    <row r="4990" spans="1:6">
      <c r="A4990">
        <v>0</v>
      </c>
      <c r="B4990">
        <v>3</v>
      </c>
      <c r="C4990">
        <v>133.5</v>
      </c>
      <c r="D4990">
        <f t="shared" si="154"/>
        <v>24940</v>
      </c>
      <c r="F4990">
        <f t="shared" si="155"/>
        <v>37.083333333333336</v>
      </c>
    </row>
    <row r="4991" spans="1:6">
      <c r="A4991">
        <v>0</v>
      </c>
      <c r="B4991">
        <v>3</v>
      </c>
      <c r="C4991">
        <v>134.80000000000001</v>
      </c>
      <c r="D4991">
        <f t="shared" si="154"/>
        <v>24945</v>
      </c>
      <c r="F4991">
        <f t="shared" si="155"/>
        <v>37.44444444444445</v>
      </c>
    </row>
    <row r="4992" spans="1:6">
      <c r="A4992">
        <v>0</v>
      </c>
      <c r="B4992">
        <v>3</v>
      </c>
      <c r="C4992">
        <v>135.6</v>
      </c>
      <c r="D4992">
        <f t="shared" si="154"/>
        <v>24950</v>
      </c>
      <c r="F4992">
        <f t="shared" si="155"/>
        <v>37.666666666666664</v>
      </c>
    </row>
    <row r="4993" spans="1:6">
      <c r="A4993">
        <v>0</v>
      </c>
      <c r="B4993">
        <v>3</v>
      </c>
      <c r="C4993">
        <v>137.69999999999999</v>
      </c>
      <c r="D4993">
        <f t="shared" si="154"/>
        <v>24955</v>
      </c>
      <c r="F4993">
        <f t="shared" si="155"/>
        <v>38.249999999999993</v>
      </c>
    </row>
    <row r="4994" spans="1:6">
      <c r="A4994">
        <v>0</v>
      </c>
      <c r="B4994">
        <v>3</v>
      </c>
      <c r="C4994">
        <v>140.80000000000001</v>
      </c>
      <c r="D4994">
        <f t="shared" si="154"/>
        <v>24960</v>
      </c>
      <c r="F4994">
        <f t="shared" si="155"/>
        <v>39.111111111111114</v>
      </c>
    </row>
    <row r="4995" spans="1:6">
      <c r="A4995">
        <v>0</v>
      </c>
      <c r="B4995">
        <v>3</v>
      </c>
      <c r="C4995">
        <v>141.80000000000001</v>
      </c>
      <c r="D4995">
        <f t="shared" ref="D4995:D5058" si="156">(ROW()-2)*5</f>
        <v>24965</v>
      </c>
      <c r="F4995">
        <f t="shared" ref="F4995:F5058" si="157">C4995/3.6</f>
        <v>39.388888888888893</v>
      </c>
    </row>
    <row r="4996" spans="1:6">
      <c r="A4996">
        <v>0</v>
      </c>
      <c r="B4996">
        <v>3</v>
      </c>
      <c r="C4996">
        <v>142.80000000000001</v>
      </c>
      <c r="D4996">
        <f t="shared" si="156"/>
        <v>24970</v>
      </c>
      <c r="F4996">
        <f t="shared" si="157"/>
        <v>39.666666666666671</v>
      </c>
    </row>
    <row r="4997" spans="1:6">
      <c r="A4997">
        <v>0</v>
      </c>
      <c r="B4997">
        <v>3</v>
      </c>
      <c r="C4997">
        <v>145.30000000000001</v>
      </c>
      <c r="D4997">
        <f t="shared" si="156"/>
        <v>24975</v>
      </c>
      <c r="F4997">
        <f t="shared" si="157"/>
        <v>40.361111111111114</v>
      </c>
    </row>
    <row r="4998" spans="1:6">
      <c r="A4998">
        <v>0</v>
      </c>
      <c r="B4998">
        <v>3</v>
      </c>
      <c r="C4998">
        <v>147.9</v>
      </c>
      <c r="D4998">
        <f t="shared" si="156"/>
        <v>24980</v>
      </c>
      <c r="F4998">
        <f t="shared" si="157"/>
        <v>41.083333333333336</v>
      </c>
    </row>
    <row r="4999" spans="1:6">
      <c r="A4999">
        <v>0</v>
      </c>
      <c r="B4999">
        <v>3</v>
      </c>
      <c r="C4999">
        <v>150.19999999999999</v>
      </c>
      <c r="D4999">
        <f t="shared" si="156"/>
        <v>24985</v>
      </c>
      <c r="F4999">
        <f t="shared" si="157"/>
        <v>41.722222222222221</v>
      </c>
    </row>
    <row r="5000" spans="1:6">
      <c r="A5000">
        <v>0</v>
      </c>
      <c r="B5000">
        <v>3.1</v>
      </c>
      <c r="C5000">
        <v>154.4</v>
      </c>
      <c r="D5000">
        <f t="shared" si="156"/>
        <v>24990</v>
      </c>
      <c r="F5000">
        <f t="shared" si="157"/>
        <v>42.888888888888893</v>
      </c>
    </row>
    <row r="5001" spans="1:6">
      <c r="A5001">
        <v>0</v>
      </c>
      <c r="B5001">
        <v>4</v>
      </c>
      <c r="C5001">
        <v>155.30000000000001</v>
      </c>
      <c r="D5001">
        <f t="shared" si="156"/>
        <v>24995</v>
      </c>
      <c r="F5001">
        <f t="shared" si="157"/>
        <v>43.138888888888893</v>
      </c>
    </row>
    <row r="5002" spans="1:6">
      <c r="A5002">
        <v>0</v>
      </c>
      <c r="B5002">
        <v>4</v>
      </c>
      <c r="C5002">
        <v>156.69999999999999</v>
      </c>
      <c r="D5002">
        <f t="shared" si="156"/>
        <v>25000</v>
      </c>
      <c r="F5002">
        <f t="shared" si="157"/>
        <v>43.527777777777771</v>
      </c>
    </row>
    <row r="5003" spans="1:6">
      <c r="A5003">
        <v>0</v>
      </c>
      <c r="B5003">
        <v>4</v>
      </c>
      <c r="C5003">
        <v>158.1</v>
      </c>
      <c r="D5003">
        <f t="shared" si="156"/>
        <v>25005</v>
      </c>
      <c r="F5003">
        <f t="shared" si="157"/>
        <v>43.916666666666664</v>
      </c>
    </row>
    <row r="5004" spans="1:6">
      <c r="A5004">
        <v>0</v>
      </c>
      <c r="B5004">
        <v>4</v>
      </c>
      <c r="C5004">
        <v>160</v>
      </c>
      <c r="D5004">
        <f t="shared" si="156"/>
        <v>25010</v>
      </c>
      <c r="F5004">
        <f t="shared" si="157"/>
        <v>44.444444444444443</v>
      </c>
    </row>
    <row r="5005" spans="1:6">
      <c r="A5005">
        <v>0</v>
      </c>
      <c r="B5005">
        <v>4</v>
      </c>
      <c r="C5005">
        <v>161.6</v>
      </c>
      <c r="D5005">
        <f t="shared" si="156"/>
        <v>25015</v>
      </c>
      <c r="F5005">
        <f t="shared" si="157"/>
        <v>44.888888888888886</v>
      </c>
    </row>
    <row r="5006" spans="1:6">
      <c r="A5006">
        <v>0</v>
      </c>
      <c r="B5006">
        <v>4</v>
      </c>
      <c r="C5006">
        <v>161.6</v>
      </c>
      <c r="D5006">
        <f t="shared" si="156"/>
        <v>25020</v>
      </c>
      <c r="F5006">
        <f t="shared" si="157"/>
        <v>44.888888888888886</v>
      </c>
    </row>
    <row r="5007" spans="1:6">
      <c r="A5007">
        <v>0</v>
      </c>
      <c r="B5007">
        <v>4</v>
      </c>
      <c r="C5007">
        <v>161.80000000000001</v>
      </c>
      <c r="D5007">
        <f t="shared" si="156"/>
        <v>25025</v>
      </c>
      <c r="F5007">
        <f t="shared" si="157"/>
        <v>44.94444444444445</v>
      </c>
    </row>
    <row r="5008" spans="1:6">
      <c r="A5008">
        <v>0</v>
      </c>
      <c r="B5008">
        <v>4</v>
      </c>
      <c r="C5008">
        <v>162.1</v>
      </c>
      <c r="D5008">
        <f t="shared" si="156"/>
        <v>25030</v>
      </c>
      <c r="F5008">
        <f t="shared" si="157"/>
        <v>45.027777777777779</v>
      </c>
    </row>
    <row r="5009" spans="1:6">
      <c r="A5009">
        <v>0</v>
      </c>
      <c r="B5009">
        <v>4</v>
      </c>
      <c r="C5009">
        <v>163.6</v>
      </c>
      <c r="D5009">
        <f t="shared" si="156"/>
        <v>25035</v>
      </c>
      <c r="F5009">
        <f t="shared" si="157"/>
        <v>45.444444444444443</v>
      </c>
    </row>
    <row r="5010" spans="1:6">
      <c r="A5010">
        <v>0</v>
      </c>
      <c r="B5010">
        <v>4</v>
      </c>
      <c r="C5010">
        <v>163.69999999999999</v>
      </c>
      <c r="D5010">
        <f t="shared" si="156"/>
        <v>25040</v>
      </c>
      <c r="F5010">
        <f t="shared" si="157"/>
        <v>45.472222222222221</v>
      </c>
    </row>
    <row r="5011" spans="1:6">
      <c r="A5011">
        <v>0</v>
      </c>
      <c r="B5011">
        <v>4</v>
      </c>
      <c r="C5011">
        <v>164.3</v>
      </c>
      <c r="D5011">
        <f t="shared" si="156"/>
        <v>25045</v>
      </c>
      <c r="F5011">
        <f t="shared" si="157"/>
        <v>45.638888888888893</v>
      </c>
    </row>
    <row r="5012" spans="1:6">
      <c r="A5012">
        <v>0</v>
      </c>
      <c r="B5012">
        <v>4</v>
      </c>
      <c r="C5012">
        <v>164.9</v>
      </c>
      <c r="D5012">
        <f t="shared" si="156"/>
        <v>25050</v>
      </c>
      <c r="F5012">
        <f t="shared" si="157"/>
        <v>45.805555555555557</v>
      </c>
    </row>
    <row r="5013" spans="1:6">
      <c r="A5013">
        <v>0</v>
      </c>
      <c r="B5013">
        <v>4</v>
      </c>
      <c r="C5013">
        <v>165.3</v>
      </c>
      <c r="D5013">
        <f t="shared" si="156"/>
        <v>25055</v>
      </c>
      <c r="F5013">
        <f t="shared" si="157"/>
        <v>45.916666666666671</v>
      </c>
    </row>
    <row r="5014" spans="1:6">
      <c r="A5014">
        <v>0</v>
      </c>
      <c r="B5014">
        <v>4</v>
      </c>
      <c r="C5014">
        <v>165.8</v>
      </c>
      <c r="D5014">
        <f t="shared" si="156"/>
        <v>25060</v>
      </c>
      <c r="F5014">
        <f t="shared" si="157"/>
        <v>46.055555555555557</v>
      </c>
    </row>
    <row r="5015" spans="1:6">
      <c r="A5015">
        <v>0</v>
      </c>
      <c r="B5015">
        <v>4</v>
      </c>
      <c r="C5015">
        <v>166.4</v>
      </c>
      <c r="D5015">
        <f t="shared" si="156"/>
        <v>25065</v>
      </c>
      <c r="F5015">
        <f t="shared" si="157"/>
        <v>46.222222222222221</v>
      </c>
    </row>
    <row r="5016" spans="1:6">
      <c r="A5016">
        <v>0</v>
      </c>
      <c r="B5016">
        <v>4</v>
      </c>
      <c r="C5016">
        <v>166.8</v>
      </c>
      <c r="D5016">
        <f t="shared" si="156"/>
        <v>25070</v>
      </c>
      <c r="F5016">
        <f t="shared" si="157"/>
        <v>46.333333333333336</v>
      </c>
    </row>
    <row r="5017" spans="1:6">
      <c r="A5017">
        <v>0</v>
      </c>
      <c r="B5017">
        <v>4</v>
      </c>
      <c r="C5017">
        <v>167.3</v>
      </c>
      <c r="D5017">
        <f t="shared" si="156"/>
        <v>25075</v>
      </c>
      <c r="F5017">
        <f t="shared" si="157"/>
        <v>46.472222222222221</v>
      </c>
    </row>
    <row r="5018" spans="1:6">
      <c r="A5018">
        <v>0</v>
      </c>
      <c r="B5018">
        <v>4</v>
      </c>
      <c r="C5018">
        <v>168.3</v>
      </c>
      <c r="D5018">
        <f t="shared" si="156"/>
        <v>25080</v>
      </c>
      <c r="F5018">
        <f t="shared" si="157"/>
        <v>46.75</v>
      </c>
    </row>
    <row r="5019" spans="1:6">
      <c r="A5019">
        <v>0</v>
      </c>
      <c r="B5019">
        <v>4</v>
      </c>
      <c r="C5019">
        <v>168.9</v>
      </c>
      <c r="D5019">
        <f t="shared" si="156"/>
        <v>25085</v>
      </c>
      <c r="F5019">
        <f t="shared" si="157"/>
        <v>46.916666666666664</v>
      </c>
    </row>
    <row r="5020" spans="1:6">
      <c r="A5020">
        <v>0</v>
      </c>
      <c r="B5020">
        <v>4</v>
      </c>
      <c r="C5020">
        <v>169.4</v>
      </c>
      <c r="D5020">
        <f t="shared" si="156"/>
        <v>25090</v>
      </c>
      <c r="F5020">
        <f t="shared" si="157"/>
        <v>47.055555555555557</v>
      </c>
    </row>
    <row r="5021" spans="1:6">
      <c r="A5021">
        <v>0</v>
      </c>
      <c r="B5021">
        <v>4</v>
      </c>
      <c r="C5021">
        <v>170.1</v>
      </c>
      <c r="D5021">
        <f t="shared" si="156"/>
        <v>25095</v>
      </c>
      <c r="F5021">
        <f t="shared" si="157"/>
        <v>47.25</v>
      </c>
    </row>
    <row r="5022" spans="1:6">
      <c r="A5022">
        <v>0</v>
      </c>
      <c r="B5022">
        <v>4</v>
      </c>
      <c r="C5022">
        <v>170.4</v>
      </c>
      <c r="D5022">
        <f t="shared" si="156"/>
        <v>25100</v>
      </c>
      <c r="F5022">
        <f t="shared" si="157"/>
        <v>47.333333333333336</v>
      </c>
    </row>
    <row r="5023" spans="1:6">
      <c r="A5023">
        <v>0</v>
      </c>
      <c r="B5023">
        <v>4</v>
      </c>
      <c r="C5023">
        <v>171.3</v>
      </c>
      <c r="D5023">
        <f t="shared" si="156"/>
        <v>25105</v>
      </c>
      <c r="F5023">
        <f t="shared" si="157"/>
        <v>47.583333333333336</v>
      </c>
    </row>
    <row r="5024" spans="1:6">
      <c r="A5024">
        <v>0</v>
      </c>
      <c r="B5024">
        <v>4</v>
      </c>
      <c r="C5024">
        <v>171.5</v>
      </c>
      <c r="D5024">
        <f t="shared" si="156"/>
        <v>25110</v>
      </c>
      <c r="F5024">
        <f t="shared" si="157"/>
        <v>47.638888888888886</v>
      </c>
    </row>
    <row r="5025" spans="1:6">
      <c r="A5025">
        <v>0</v>
      </c>
      <c r="B5025">
        <v>4</v>
      </c>
      <c r="C5025">
        <v>171.8</v>
      </c>
      <c r="D5025">
        <f t="shared" si="156"/>
        <v>25115</v>
      </c>
      <c r="F5025">
        <f t="shared" si="157"/>
        <v>47.722222222222221</v>
      </c>
    </row>
    <row r="5026" spans="1:6">
      <c r="A5026">
        <v>0</v>
      </c>
      <c r="B5026">
        <v>4</v>
      </c>
      <c r="C5026">
        <v>172.9</v>
      </c>
      <c r="D5026">
        <f t="shared" si="156"/>
        <v>25120</v>
      </c>
      <c r="F5026">
        <f t="shared" si="157"/>
        <v>48.027777777777779</v>
      </c>
    </row>
    <row r="5027" spans="1:6">
      <c r="A5027">
        <v>0</v>
      </c>
      <c r="B5027">
        <v>4</v>
      </c>
      <c r="C5027">
        <v>173.4</v>
      </c>
      <c r="D5027">
        <f t="shared" si="156"/>
        <v>25125</v>
      </c>
      <c r="F5027">
        <f t="shared" si="157"/>
        <v>48.166666666666664</v>
      </c>
    </row>
    <row r="5028" spans="1:6">
      <c r="A5028">
        <v>0</v>
      </c>
      <c r="B5028">
        <v>4</v>
      </c>
      <c r="C5028">
        <v>174.3</v>
      </c>
      <c r="D5028">
        <f t="shared" si="156"/>
        <v>25130</v>
      </c>
      <c r="F5028">
        <f t="shared" si="157"/>
        <v>48.416666666666671</v>
      </c>
    </row>
    <row r="5029" spans="1:6">
      <c r="A5029">
        <v>0</v>
      </c>
      <c r="B5029">
        <v>4</v>
      </c>
      <c r="C5029">
        <v>175.8</v>
      </c>
      <c r="D5029">
        <f t="shared" si="156"/>
        <v>25135</v>
      </c>
      <c r="F5029">
        <f t="shared" si="157"/>
        <v>48.833333333333336</v>
      </c>
    </row>
    <row r="5030" spans="1:6">
      <c r="A5030">
        <v>0</v>
      </c>
      <c r="B5030">
        <v>4</v>
      </c>
      <c r="C5030">
        <v>176.1</v>
      </c>
      <c r="D5030">
        <f t="shared" si="156"/>
        <v>25140</v>
      </c>
      <c r="F5030">
        <f t="shared" si="157"/>
        <v>48.916666666666664</v>
      </c>
    </row>
    <row r="5031" spans="1:6">
      <c r="A5031">
        <v>0</v>
      </c>
      <c r="B5031">
        <v>4</v>
      </c>
      <c r="C5031">
        <v>177.1</v>
      </c>
      <c r="D5031">
        <f t="shared" si="156"/>
        <v>25145</v>
      </c>
      <c r="F5031">
        <f t="shared" si="157"/>
        <v>49.194444444444443</v>
      </c>
    </row>
    <row r="5032" spans="1:6">
      <c r="A5032">
        <v>0</v>
      </c>
      <c r="B5032">
        <v>4</v>
      </c>
      <c r="C5032">
        <v>177.9</v>
      </c>
      <c r="D5032">
        <f t="shared" si="156"/>
        <v>25150</v>
      </c>
      <c r="F5032">
        <f t="shared" si="157"/>
        <v>49.416666666666664</v>
      </c>
    </row>
    <row r="5033" spans="1:6">
      <c r="A5033">
        <v>0</v>
      </c>
      <c r="B5033">
        <v>4</v>
      </c>
      <c r="C5033">
        <v>177.9</v>
      </c>
      <c r="D5033">
        <f t="shared" si="156"/>
        <v>25155</v>
      </c>
      <c r="F5033">
        <f t="shared" si="157"/>
        <v>49.416666666666664</v>
      </c>
    </row>
    <row r="5034" spans="1:6">
      <c r="A5034">
        <v>0</v>
      </c>
      <c r="B5034">
        <v>4</v>
      </c>
      <c r="C5034">
        <v>178.6</v>
      </c>
      <c r="D5034">
        <f t="shared" si="156"/>
        <v>25160</v>
      </c>
      <c r="F5034">
        <f t="shared" si="157"/>
        <v>49.611111111111107</v>
      </c>
    </row>
    <row r="5035" spans="1:6">
      <c r="A5035">
        <v>0</v>
      </c>
      <c r="B5035">
        <v>4</v>
      </c>
      <c r="C5035">
        <v>178.7</v>
      </c>
      <c r="D5035">
        <f t="shared" si="156"/>
        <v>25165</v>
      </c>
      <c r="F5035">
        <f t="shared" si="157"/>
        <v>49.638888888888886</v>
      </c>
    </row>
    <row r="5036" spans="1:6">
      <c r="A5036">
        <v>0</v>
      </c>
      <c r="B5036">
        <v>4</v>
      </c>
      <c r="C5036">
        <v>178.3</v>
      </c>
      <c r="D5036">
        <f t="shared" si="156"/>
        <v>25170</v>
      </c>
      <c r="F5036">
        <f t="shared" si="157"/>
        <v>49.527777777777779</v>
      </c>
    </row>
    <row r="5037" spans="1:6">
      <c r="A5037">
        <v>0</v>
      </c>
      <c r="B5037">
        <v>4</v>
      </c>
      <c r="C5037">
        <v>178.1</v>
      </c>
      <c r="D5037">
        <f t="shared" si="156"/>
        <v>25175</v>
      </c>
      <c r="F5037">
        <f t="shared" si="157"/>
        <v>49.472222222222221</v>
      </c>
    </row>
    <row r="5038" spans="1:6">
      <c r="A5038">
        <v>0</v>
      </c>
      <c r="B5038">
        <v>4</v>
      </c>
      <c r="C5038">
        <v>176.8</v>
      </c>
      <c r="D5038">
        <f t="shared" si="156"/>
        <v>25180</v>
      </c>
      <c r="F5038">
        <f t="shared" si="157"/>
        <v>49.111111111111114</v>
      </c>
    </row>
    <row r="5039" spans="1:6">
      <c r="A5039">
        <v>0</v>
      </c>
      <c r="B5039">
        <v>4</v>
      </c>
      <c r="C5039">
        <v>174.9</v>
      </c>
      <c r="D5039">
        <f t="shared" si="156"/>
        <v>25185</v>
      </c>
      <c r="F5039">
        <f t="shared" si="157"/>
        <v>48.583333333333336</v>
      </c>
    </row>
    <row r="5040" spans="1:6">
      <c r="A5040">
        <v>0</v>
      </c>
      <c r="B5040">
        <v>4</v>
      </c>
      <c r="C5040">
        <v>173.8</v>
      </c>
      <c r="D5040">
        <f t="shared" si="156"/>
        <v>25190</v>
      </c>
      <c r="F5040">
        <f t="shared" si="157"/>
        <v>48.277777777777779</v>
      </c>
    </row>
    <row r="5041" spans="1:6">
      <c r="A5041">
        <v>0</v>
      </c>
      <c r="B5041">
        <v>4</v>
      </c>
      <c r="C5041">
        <v>172.3</v>
      </c>
      <c r="D5041">
        <f t="shared" si="156"/>
        <v>25195</v>
      </c>
      <c r="F5041">
        <f t="shared" si="157"/>
        <v>47.861111111111114</v>
      </c>
    </row>
    <row r="5042" spans="1:6">
      <c r="A5042">
        <v>0</v>
      </c>
      <c r="B5042">
        <v>4</v>
      </c>
      <c r="C5042">
        <v>171.7</v>
      </c>
      <c r="D5042">
        <f t="shared" si="156"/>
        <v>25200</v>
      </c>
      <c r="F5042">
        <f t="shared" si="157"/>
        <v>47.694444444444443</v>
      </c>
    </row>
    <row r="5043" spans="1:6">
      <c r="A5043">
        <v>0</v>
      </c>
      <c r="B5043">
        <v>4</v>
      </c>
      <c r="C5043">
        <v>171.1</v>
      </c>
      <c r="D5043">
        <f t="shared" si="156"/>
        <v>25205</v>
      </c>
      <c r="F5043">
        <f t="shared" si="157"/>
        <v>47.527777777777779</v>
      </c>
    </row>
    <row r="5044" spans="1:6">
      <c r="A5044">
        <v>0</v>
      </c>
      <c r="B5044">
        <v>4</v>
      </c>
      <c r="C5044">
        <v>171.1</v>
      </c>
      <c r="D5044">
        <f t="shared" si="156"/>
        <v>25210</v>
      </c>
      <c r="F5044">
        <f t="shared" si="157"/>
        <v>47.527777777777779</v>
      </c>
    </row>
    <row r="5045" spans="1:6">
      <c r="A5045">
        <v>0</v>
      </c>
      <c r="B5045">
        <v>4</v>
      </c>
      <c r="C5045">
        <v>170.9</v>
      </c>
      <c r="D5045">
        <f t="shared" si="156"/>
        <v>25215</v>
      </c>
      <c r="F5045">
        <f t="shared" si="157"/>
        <v>47.472222222222221</v>
      </c>
    </row>
    <row r="5046" spans="1:6">
      <c r="A5046">
        <v>0</v>
      </c>
      <c r="B5046">
        <v>4</v>
      </c>
      <c r="C5046">
        <v>171.2</v>
      </c>
      <c r="D5046">
        <f t="shared" si="156"/>
        <v>25220</v>
      </c>
      <c r="F5046">
        <f t="shared" si="157"/>
        <v>47.55555555555555</v>
      </c>
    </row>
    <row r="5047" spans="1:6">
      <c r="A5047">
        <v>0</v>
      </c>
      <c r="B5047">
        <v>4</v>
      </c>
      <c r="C5047">
        <v>171.3</v>
      </c>
      <c r="D5047">
        <f t="shared" si="156"/>
        <v>25225</v>
      </c>
      <c r="F5047">
        <f t="shared" si="157"/>
        <v>47.583333333333336</v>
      </c>
    </row>
    <row r="5048" spans="1:6">
      <c r="A5048">
        <v>0</v>
      </c>
      <c r="B5048">
        <v>4</v>
      </c>
      <c r="C5048">
        <v>170.8</v>
      </c>
      <c r="D5048">
        <f t="shared" si="156"/>
        <v>25230</v>
      </c>
      <c r="F5048">
        <f t="shared" si="157"/>
        <v>47.44444444444445</v>
      </c>
    </row>
    <row r="5049" spans="1:6">
      <c r="A5049">
        <v>0</v>
      </c>
      <c r="B5049">
        <v>4</v>
      </c>
      <c r="C5049">
        <v>171</v>
      </c>
      <c r="D5049">
        <f t="shared" si="156"/>
        <v>25235</v>
      </c>
      <c r="F5049">
        <f t="shared" si="157"/>
        <v>47.5</v>
      </c>
    </row>
    <row r="5050" spans="1:6">
      <c r="A5050">
        <v>0</v>
      </c>
      <c r="B5050">
        <v>4</v>
      </c>
      <c r="C5050">
        <v>171.6</v>
      </c>
      <c r="D5050">
        <f t="shared" si="156"/>
        <v>25240</v>
      </c>
      <c r="F5050">
        <f t="shared" si="157"/>
        <v>47.666666666666664</v>
      </c>
    </row>
    <row r="5051" spans="1:6">
      <c r="A5051">
        <v>0</v>
      </c>
      <c r="B5051">
        <v>4</v>
      </c>
      <c r="C5051">
        <v>171.6</v>
      </c>
      <c r="D5051">
        <f t="shared" si="156"/>
        <v>25245</v>
      </c>
      <c r="F5051">
        <f t="shared" si="157"/>
        <v>47.666666666666664</v>
      </c>
    </row>
    <row r="5052" spans="1:6">
      <c r="A5052">
        <v>0</v>
      </c>
      <c r="B5052">
        <v>4</v>
      </c>
      <c r="C5052">
        <v>171.4</v>
      </c>
      <c r="D5052">
        <f t="shared" si="156"/>
        <v>25250</v>
      </c>
      <c r="F5052">
        <f t="shared" si="157"/>
        <v>47.611111111111114</v>
      </c>
    </row>
    <row r="5053" spans="1:6">
      <c r="A5053">
        <v>0</v>
      </c>
      <c r="B5053">
        <v>4</v>
      </c>
      <c r="C5053">
        <v>171.1</v>
      </c>
      <c r="D5053">
        <f t="shared" si="156"/>
        <v>25255</v>
      </c>
      <c r="F5053">
        <f t="shared" si="157"/>
        <v>47.527777777777779</v>
      </c>
    </row>
    <row r="5054" spans="1:6">
      <c r="A5054">
        <v>0</v>
      </c>
      <c r="B5054">
        <v>4</v>
      </c>
      <c r="C5054">
        <v>170.7</v>
      </c>
      <c r="D5054">
        <f t="shared" si="156"/>
        <v>25260</v>
      </c>
      <c r="F5054">
        <f t="shared" si="157"/>
        <v>47.416666666666664</v>
      </c>
    </row>
    <row r="5055" spans="1:6">
      <c r="A5055">
        <v>0</v>
      </c>
      <c r="B5055">
        <v>4</v>
      </c>
      <c r="C5055">
        <v>169.2</v>
      </c>
      <c r="D5055">
        <f t="shared" si="156"/>
        <v>25265</v>
      </c>
      <c r="F5055">
        <f t="shared" si="157"/>
        <v>46.999999999999993</v>
      </c>
    </row>
    <row r="5056" spans="1:6">
      <c r="A5056">
        <v>0</v>
      </c>
      <c r="B5056">
        <v>4</v>
      </c>
      <c r="C5056">
        <v>168.1</v>
      </c>
      <c r="D5056">
        <f t="shared" si="156"/>
        <v>25270</v>
      </c>
      <c r="F5056">
        <f t="shared" si="157"/>
        <v>46.694444444444443</v>
      </c>
    </row>
    <row r="5057" spans="1:6">
      <c r="A5057">
        <v>0</v>
      </c>
      <c r="B5057">
        <v>4</v>
      </c>
      <c r="C5057">
        <v>168.3</v>
      </c>
      <c r="D5057">
        <f t="shared" si="156"/>
        <v>25275</v>
      </c>
      <c r="F5057">
        <f t="shared" si="157"/>
        <v>46.75</v>
      </c>
    </row>
    <row r="5058" spans="1:6">
      <c r="A5058">
        <v>0</v>
      </c>
      <c r="B5058">
        <v>4</v>
      </c>
      <c r="C5058">
        <v>168.1</v>
      </c>
      <c r="D5058">
        <f t="shared" si="156"/>
        <v>25280</v>
      </c>
      <c r="F5058">
        <f t="shared" si="157"/>
        <v>46.694444444444443</v>
      </c>
    </row>
    <row r="5059" spans="1:6">
      <c r="A5059">
        <v>0</v>
      </c>
      <c r="B5059">
        <v>4</v>
      </c>
      <c r="C5059">
        <v>167.8</v>
      </c>
      <c r="D5059">
        <f t="shared" ref="D5059:D5122" si="158">(ROW()-2)*5</f>
        <v>25285</v>
      </c>
      <c r="F5059">
        <f t="shared" ref="F5059:F5122" si="159">C5059/3.6</f>
        <v>46.611111111111114</v>
      </c>
    </row>
    <row r="5060" spans="1:6">
      <c r="A5060">
        <v>0</v>
      </c>
      <c r="B5060">
        <v>4</v>
      </c>
      <c r="C5060">
        <v>168.1</v>
      </c>
      <c r="D5060">
        <f t="shared" si="158"/>
        <v>25290</v>
      </c>
      <c r="F5060">
        <f t="shared" si="159"/>
        <v>46.694444444444443</v>
      </c>
    </row>
    <row r="5061" spans="1:6">
      <c r="A5061">
        <v>0</v>
      </c>
      <c r="B5061">
        <v>4</v>
      </c>
      <c r="C5061">
        <v>167.5</v>
      </c>
      <c r="D5061">
        <f t="shared" si="158"/>
        <v>25295</v>
      </c>
      <c r="F5061">
        <f t="shared" si="159"/>
        <v>46.527777777777779</v>
      </c>
    </row>
    <row r="5062" spans="1:6">
      <c r="A5062">
        <v>0</v>
      </c>
      <c r="B5062">
        <v>4</v>
      </c>
      <c r="C5062">
        <v>167.1</v>
      </c>
      <c r="D5062">
        <f t="shared" si="158"/>
        <v>25300</v>
      </c>
      <c r="F5062">
        <f t="shared" si="159"/>
        <v>46.416666666666664</v>
      </c>
    </row>
    <row r="5063" spans="1:6">
      <c r="A5063">
        <v>0</v>
      </c>
      <c r="B5063">
        <v>4</v>
      </c>
      <c r="C5063">
        <v>165.7</v>
      </c>
      <c r="D5063">
        <f t="shared" si="158"/>
        <v>25305</v>
      </c>
      <c r="F5063">
        <f t="shared" si="159"/>
        <v>46.027777777777771</v>
      </c>
    </row>
    <row r="5064" spans="1:6">
      <c r="A5064">
        <v>0</v>
      </c>
      <c r="B5064">
        <v>4</v>
      </c>
      <c r="C5064">
        <v>163.30000000000001</v>
      </c>
      <c r="D5064">
        <f t="shared" si="158"/>
        <v>25310</v>
      </c>
      <c r="F5064">
        <f t="shared" si="159"/>
        <v>45.361111111111114</v>
      </c>
    </row>
    <row r="5065" spans="1:6">
      <c r="A5065">
        <v>0</v>
      </c>
      <c r="B5065">
        <v>4</v>
      </c>
      <c r="C5065">
        <v>161.69999999999999</v>
      </c>
      <c r="D5065">
        <f t="shared" si="158"/>
        <v>25315</v>
      </c>
      <c r="F5065">
        <f t="shared" si="159"/>
        <v>44.916666666666664</v>
      </c>
    </row>
    <row r="5066" spans="1:6">
      <c r="A5066">
        <v>0</v>
      </c>
      <c r="B5066">
        <v>4</v>
      </c>
      <c r="C5066">
        <v>160.69999999999999</v>
      </c>
      <c r="D5066">
        <f t="shared" si="158"/>
        <v>25320</v>
      </c>
      <c r="F5066">
        <f t="shared" si="159"/>
        <v>44.638888888888886</v>
      </c>
    </row>
    <row r="5067" spans="1:6">
      <c r="A5067">
        <v>0</v>
      </c>
      <c r="B5067">
        <v>4</v>
      </c>
      <c r="C5067">
        <v>159.9</v>
      </c>
      <c r="D5067">
        <f t="shared" si="158"/>
        <v>25325</v>
      </c>
      <c r="F5067">
        <f t="shared" si="159"/>
        <v>44.416666666666664</v>
      </c>
    </row>
    <row r="5068" spans="1:6">
      <c r="A5068">
        <v>0</v>
      </c>
      <c r="B5068">
        <v>4</v>
      </c>
      <c r="C5068">
        <v>159.19999999999999</v>
      </c>
      <c r="D5068">
        <f t="shared" si="158"/>
        <v>25330</v>
      </c>
      <c r="F5068">
        <f t="shared" si="159"/>
        <v>44.222222222222221</v>
      </c>
    </row>
    <row r="5069" spans="1:6">
      <c r="A5069">
        <v>0</v>
      </c>
      <c r="B5069">
        <v>4</v>
      </c>
      <c r="C5069">
        <v>158.5</v>
      </c>
      <c r="D5069">
        <f t="shared" si="158"/>
        <v>25335</v>
      </c>
      <c r="F5069">
        <f t="shared" si="159"/>
        <v>44.027777777777779</v>
      </c>
    </row>
    <row r="5070" spans="1:6">
      <c r="A5070">
        <v>0</v>
      </c>
      <c r="B5070">
        <v>4</v>
      </c>
      <c r="C5070">
        <v>157.19999999999999</v>
      </c>
      <c r="D5070">
        <f t="shared" si="158"/>
        <v>25340</v>
      </c>
      <c r="F5070">
        <f t="shared" si="159"/>
        <v>43.666666666666664</v>
      </c>
    </row>
    <row r="5071" spans="1:6">
      <c r="A5071">
        <v>0</v>
      </c>
      <c r="B5071">
        <v>4</v>
      </c>
      <c r="C5071">
        <v>154.6</v>
      </c>
      <c r="D5071">
        <f t="shared" si="158"/>
        <v>25345</v>
      </c>
      <c r="F5071">
        <f t="shared" si="159"/>
        <v>42.944444444444443</v>
      </c>
    </row>
    <row r="5072" spans="1:6">
      <c r="A5072">
        <v>0</v>
      </c>
      <c r="B5072">
        <v>4</v>
      </c>
      <c r="C5072">
        <v>153.5</v>
      </c>
      <c r="D5072">
        <f t="shared" si="158"/>
        <v>25350</v>
      </c>
      <c r="F5072">
        <f t="shared" si="159"/>
        <v>42.638888888888886</v>
      </c>
    </row>
    <row r="5073" spans="1:6">
      <c r="A5073">
        <v>0</v>
      </c>
      <c r="B5073">
        <v>4</v>
      </c>
      <c r="C5073">
        <v>151.80000000000001</v>
      </c>
      <c r="D5073">
        <f t="shared" si="158"/>
        <v>25355</v>
      </c>
      <c r="F5073">
        <f t="shared" si="159"/>
        <v>42.166666666666671</v>
      </c>
    </row>
    <row r="5074" spans="1:6">
      <c r="A5074">
        <v>0</v>
      </c>
      <c r="B5074">
        <v>4</v>
      </c>
      <c r="C5074">
        <v>151.80000000000001</v>
      </c>
      <c r="D5074">
        <f t="shared" si="158"/>
        <v>25360</v>
      </c>
      <c r="F5074">
        <f t="shared" si="159"/>
        <v>42.166666666666671</v>
      </c>
    </row>
    <row r="5075" spans="1:6">
      <c r="A5075">
        <v>0</v>
      </c>
      <c r="B5075">
        <v>4</v>
      </c>
      <c r="C5075">
        <v>151.9</v>
      </c>
      <c r="D5075">
        <f t="shared" si="158"/>
        <v>25365</v>
      </c>
      <c r="F5075">
        <f t="shared" si="159"/>
        <v>42.194444444444443</v>
      </c>
    </row>
    <row r="5076" spans="1:6">
      <c r="A5076">
        <v>0</v>
      </c>
      <c r="B5076">
        <v>4</v>
      </c>
      <c r="C5076">
        <v>151.69999999999999</v>
      </c>
      <c r="D5076">
        <f t="shared" si="158"/>
        <v>25370</v>
      </c>
      <c r="F5076">
        <f t="shared" si="159"/>
        <v>42.138888888888886</v>
      </c>
    </row>
    <row r="5077" spans="1:6">
      <c r="A5077">
        <v>0</v>
      </c>
      <c r="B5077">
        <v>4</v>
      </c>
      <c r="C5077">
        <v>150.5</v>
      </c>
      <c r="D5077">
        <f t="shared" si="158"/>
        <v>25375</v>
      </c>
      <c r="F5077">
        <f t="shared" si="159"/>
        <v>41.805555555555557</v>
      </c>
    </row>
    <row r="5078" spans="1:6">
      <c r="A5078">
        <v>7.1</v>
      </c>
      <c r="B5078">
        <v>4</v>
      </c>
      <c r="C5078">
        <v>147.6</v>
      </c>
      <c r="D5078">
        <f t="shared" si="158"/>
        <v>25380</v>
      </c>
      <c r="F5078">
        <f t="shared" si="159"/>
        <v>41</v>
      </c>
    </row>
    <row r="5079" spans="1:6">
      <c r="A5079">
        <v>7.1</v>
      </c>
      <c r="B5079">
        <v>4</v>
      </c>
      <c r="C5079">
        <v>144.9</v>
      </c>
      <c r="D5079">
        <f t="shared" si="158"/>
        <v>25385</v>
      </c>
      <c r="F5079">
        <f t="shared" si="159"/>
        <v>40.25</v>
      </c>
    </row>
    <row r="5080" spans="1:6">
      <c r="A5080">
        <v>8.9</v>
      </c>
      <c r="B5080">
        <v>4</v>
      </c>
      <c r="C5080">
        <v>143.1</v>
      </c>
      <c r="D5080">
        <f t="shared" si="158"/>
        <v>25390</v>
      </c>
      <c r="F5080">
        <f t="shared" si="159"/>
        <v>39.75</v>
      </c>
    </row>
    <row r="5081" spans="1:6">
      <c r="A5081">
        <v>8.9</v>
      </c>
      <c r="B5081">
        <v>3</v>
      </c>
      <c r="C5081">
        <v>140.19999999999999</v>
      </c>
      <c r="D5081">
        <f t="shared" si="158"/>
        <v>25395</v>
      </c>
      <c r="F5081">
        <f t="shared" si="159"/>
        <v>38.944444444444443</v>
      </c>
    </row>
    <row r="5082" spans="1:6">
      <c r="A5082">
        <v>5.3</v>
      </c>
      <c r="B5082">
        <v>3</v>
      </c>
      <c r="C5082">
        <v>139</v>
      </c>
      <c r="D5082">
        <f t="shared" si="158"/>
        <v>25400</v>
      </c>
      <c r="F5082">
        <f t="shared" si="159"/>
        <v>38.611111111111107</v>
      </c>
    </row>
    <row r="5083" spans="1:6">
      <c r="A5083">
        <v>5.3</v>
      </c>
      <c r="B5083">
        <v>3</v>
      </c>
      <c r="C5083">
        <v>137</v>
      </c>
      <c r="D5083">
        <f t="shared" si="158"/>
        <v>25405</v>
      </c>
      <c r="F5083">
        <f t="shared" si="159"/>
        <v>38.055555555555557</v>
      </c>
    </row>
    <row r="5084" spans="1:6">
      <c r="A5084">
        <v>12.5</v>
      </c>
      <c r="B5084">
        <v>3</v>
      </c>
      <c r="C5084">
        <v>133.80000000000001</v>
      </c>
      <c r="D5084">
        <f t="shared" si="158"/>
        <v>25410</v>
      </c>
      <c r="F5084">
        <f t="shared" si="159"/>
        <v>37.166666666666671</v>
      </c>
    </row>
    <row r="5085" spans="1:6">
      <c r="A5085">
        <v>17.8</v>
      </c>
      <c r="B5085">
        <v>3</v>
      </c>
      <c r="C5085">
        <v>130.9</v>
      </c>
      <c r="D5085">
        <f t="shared" si="158"/>
        <v>25415</v>
      </c>
      <c r="F5085">
        <f t="shared" si="159"/>
        <v>36.361111111111114</v>
      </c>
    </row>
    <row r="5086" spans="1:6">
      <c r="A5086">
        <v>16</v>
      </c>
      <c r="B5086">
        <v>3</v>
      </c>
      <c r="C5086">
        <v>128.19999999999999</v>
      </c>
      <c r="D5086">
        <f t="shared" si="158"/>
        <v>25420</v>
      </c>
      <c r="F5086">
        <f t="shared" si="159"/>
        <v>35.611111111111107</v>
      </c>
    </row>
    <row r="5087" spans="1:6">
      <c r="A5087">
        <v>14.3</v>
      </c>
      <c r="B5087">
        <v>3</v>
      </c>
      <c r="C5087">
        <v>124.9</v>
      </c>
      <c r="D5087">
        <f t="shared" si="158"/>
        <v>25425</v>
      </c>
      <c r="F5087">
        <f t="shared" si="159"/>
        <v>34.694444444444443</v>
      </c>
    </row>
    <row r="5088" spans="1:6">
      <c r="A5088">
        <v>12.5</v>
      </c>
      <c r="B5088">
        <v>3</v>
      </c>
      <c r="C5088">
        <v>123</v>
      </c>
      <c r="D5088">
        <f t="shared" si="158"/>
        <v>25430</v>
      </c>
      <c r="F5088">
        <f t="shared" si="159"/>
        <v>34.166666666666664</v>
      </c>
    </row>
    <row r="5089" spans="1:6">
      <c r="A5089">
        <v>8.9</v>
      </c>
      <c r="B5089">
        <v>3</v>
      </c>
      <c r="C5089">
        <v>120.9</v>
      </c>
      <c r="D5089">
        <f t="shared" si="158"/>
        <v>25435</v>
      </c>
      <c r="F5089">
        <f t="shared" si="159"/>
        <v>33.583333333333336</v>
      </c>
    </row>
    <row r="5090" spans="1:6">
      <c r="A5090">
        <v>8.9</v>
      </c>
      <c r="B5090">
        <v>3</v>
      </c>
      <c r="C5090">
        <v>118.6</v>
      </c>
      <c r="D5090">
        <f t="shared" si="158"/>
        <v>25440</v>
      </c>
      <c r="F5090">
        <f t="shared" si="159"/>
        <v>32.944444444444443</v>
      </c>
    </row>
    <row r="5091" spans="1:6">
      <c r="A5091">
        <v>8.9</v>
      </c>
      <c r="B5091">
        <v>3</v>
      </c>
      <c r="C5091">
        <v>116.3</v>
      </c>
      <c r="D5091">
        <f t="shared" si="158"/>
        <v>25445</v>
      </c>
      <c r="F5091">
        <f t="shared" si="159"/>
        <v>32.305555555555557</v>
      </c>
    </row>
    <row r="5092" spans="1:6">
      <c r="A5092">
        <v>7.1</v>
      </c>
      <c r="B5092">
        <v>3</v>
      </c>
      <c r="C5092">
        <v>114.6</v>
      </c>
      <c r="D5092">
        <f t="shared" si="158"/>
        <v>25450</v>
      </c>
      <c r="F5092">
        <f t="shared" si="159"/>
        <v>31.833333333333332</v>
      </c>
    </row>
    <row r="5093" spans="1:6">
      <c r="A5093">
        <v>5.3</v>
      </c>
      <c r="B5093">
        <v>3</v>
      </c>
      <c r="C5093">
        <v>112.7</v>
      </c>
      <c r="D5093">
        <f t="shared" si="158"/>
        <v>25455</v>
      </c>
      <c r="F5093">
        <f t="shared" si="159"/>
        <v>31.305555555555557</v>
      </c>
    </row>
    <row r="5094" spans="1:6">
      <c r="A5094">
        <v>3.6</v>
      </c>
      <c r="B5094">
        <v>3</v>
      </c>
      <c r="C5094">
        <v>109.9</v>
      </c>
      <c r="D5094">
        <f t="shared" si="158"/>
        <v>25460</v>
      </c>
      <c r="F5094">
        <f t="shared" si="159"/>
        <v>30.527777777777779</v>
      </c>
    </row>
    <row r="5095" spans="1:6">
      <c r="A5095">
        <v>1.8</v>
      </c>
      <c r="B5095">
        <v>3</v>
      </c>
      <c r="C5095">
        <v>108.8</v>
      </c>
      <c r="D5095">
        <f t="shared" si="158"/>
        <v>25465</v>
      </c>
      <c r="F5095">
        <f t="shared" si="159"/>
        <v>30.222222222222221</v>
      </c>
    </row>
    <row r="5096" spans="1:6">
      <c r="A5096">
        <v>3.6</v>
      </c>
      <c r="B5096">
        <v>3</v>
      </c>
      <c r="C5096">
        <v>106.4</v>
      </c>
      <c r="D5096">
        <f t="shared" si="158"/>
        <v>25470</v>
      </c>
      <c r="F5096">
        <f t="shared" si="159"/>
        <v>29.555555555555557</v>
      </c>
    </row>
    <row r="5097" spans="1:6">
      <c r="A5097">
        <v>0</v>
      </c>
      <c r="B5097">
        <v>3</v>
      </c>
      <c r="C5097">
        <v>104.5</v>
      </c>
      <c r="D5097">
        <f t="shared" si="158"/>
        <v>25475</v>
      </c>
      <c r="F5097">
        <f t="shared" si="159"/>
        <v>29.027777777777779</v>
      </c>
    </row>
    <row r="5098" spans="1:6">
      <c r="A5098">
        <v>0</v>
      </c>
      <c r="B5098">
        <v>3</v>
      </c>
      <c r="C5098">
        <v>103.3</v>
      </c>
      <c r="D5098">
        <f t="shared" si="158"/>
        <v>25480</v>
      </c>
      <c r="F5098">
        <f t="shared" si="159"/>
        <v>28.694444444444443</v>
      </c>
    </row>
    <row r="5099" spans="1:6">
      <c r="A5099">
        <v>0</v>
      </c>
      <c r="B5099">
        <v>3</v>
      </c>
      <c r="C5099">
        <v>100.9</v>
      </c>
      <c r="D5099">
        <f t="shared" si="158"/>
        <v>25485</v>
      </c>
      <c r="F5099">
        <f t="shared" si="159"/>
        <v>28.027777777777779</v>
      </c>
    </row>
    <row r="5100" spans="1:6">
      <c r="A5100">
        <v>0</v>
      </c>
      <c r="B5100">
        <v>3</v>
      </c>
      <c r="C5100">
        <v>99.1</v>
      </c>
      <c r="D5100">
        <f t="shared" si="158"/>
        <v>25490</v>
      </c>
      <c r="F5100">
        <f t="shared" si="159"/>
        <v>27.527777777777775</v>
      </c>
    </row>
    <row r="5101" spans="1:6">
      <c r="A5101">
        <v>0</v>
      </c>
      <c r="B5101">
        <v>3</v>
      </c>
      <c r="C5101">
        <v>97.6</v>
      </c>
      <c r="D5101">
        <f t="shared" si="158"/>
        <v>25495</v>
      </c>
      <c r="F5101">
        <f t="shared" si="159"/>
        <v>27.111111111111107</v>
      </c>
    </row>
    <row r="5102" spans="1:6">
      <c r="A5102">
        <v>0</v>
      </c>
      <c r="B5102">
        <v>3</v>
      </c>
      <c r="C5102">
        <v>95.4</v>
      </c>
      <c r="D5102">
        <f t="shared" si="158"/>
        <v>25500</v>
      </c>
      <c r="F5102">
        <f t="shared" si="159"/>
        <v>26.5</v>
      </c>
    </row>
    <row r="5103" spans="1:6">
      <c r="A5103">
        <v>0</v>
      </c>
      <c r="B5103">
        <v>3</v>
      </c>
      <c r="C5103">
        <v>94.5</v>
      </c>
      <c r="D5103">
        <f t="shared" si="158"/>
        <v>25505</v>
      </c>
      <c r="F5103">
        <f t="shared" si="159"/>
        <v>26.25</v>
      </c>
    </row>
    <row r="5104" spans="1:6">
      <c r="A5104">
        <v>0</v>
      </c>
      <c r="B5104">
        <v>3</v>
      </c>
      <c r="C5104">
        <v>94.9</v>
      </c>
      <c r="D5104">
        <f t="shared" si="158"/>
        <v>25510</v>
      </c>
      <c r="F5104">
        <f t="shared" si="159"/>
        <v>26.361111111111111</v>
      </c>
    </row>
    <row r="5105" spans="1:6">
      <c r="A5105">
        <v>0</v>
      </c>
      <c r="B5105">
        <v>3</v>
      </c>
      <c r="C5105">
        <v>95.3</v>
      </c>
      <c r="D5105">
        <f t="shared" si="158"/>
        <v>25515</v>
      </c>
      <c r="F5105">
        <f t="shared" si="159"/>
        <v>26.472222222222221</v>
      </c>
    </row>
    <row r="5106" spans="1:6">
      <c r="A5106">
        <v>0</v>
      </c>
      <c r="B5106">
        <v>3</v>
      </c>
      <c r="C5106">
        <v>95</v>
      </c>
      <c r="D5106">
        <f t="shared" si="158"/>
        <v>25520</v>
      </c>
      <c r="F5106">
        <f t="shared" si="159"/>
        <v>26.388888888888889</v>
      </c>
    </row>
    <row r="5107" spans="1:6">
      <c r="A5107">
        <v>0</v>
      </c>
      <c r="B5107">
        <v>3</v>
      </c>
      <c r="C5107">
        <v>94.5</v>
      </c>
      <c r="D5107">
        <f t="shared" si="158"/>
        <v>25525</v>
      </c>
      <c r="F5107">
        <f t="shared" si="159"/>
        <v>26.25</v>
      </c>
    </row>
    <row r="5108" spans="1:6">
      <c r="A5108">
        <v>0</v>
      </c>
      <c r="B5108">
        <v>3</v>
      </c>
      <c r="C5108">
        <v>94.9</v>
      </c>
      <c r="D5108">
        <f t="shared" si="158"/>
        <v>25530</v>
      </c>
      <c r="F5108">
        <f t="shared" si="159"/>
        <v>26.361111111111111</v>
      </c>
    </row>
    <row r="5109" spans="1:6">
      <c r="A5109">
        <v>0</v>
      </c>
      <c r="B5109">
        <v>3</v>
      </c>
      <c r="C5109">
        <v>95.8</v>
      </c>
      <c r="D5109">
        <f t="shared" si="158"/>
        <v>25535</v>
      </c>
      <c r="F5109">
        <f t="shared" si="159"/>
        <v>26.611111111111111</v>
      </c>
    </row>
    <row r="5110" spans="1:6">
      <c r="A5110">
        <v>0</v>
      </c>
      <c r="B5110">
        <v>3</v>
      </c>
      <c r="C5110">
        <v>96.4</v>
      </c>
      <c r="D5110">
        <f t="shared" si="158"/>
        <v>25540</v>
      </c>
      <c r="F5110">
        <f t="shared" si="159"/>
        <v>26.777777777777779</v>
      </c>
    </row>
    <row r="5111" spans="1:6">
      <c r="A5111">
        <v>0</v>
      </c>
      <c r="B5111">
        <v>3</v>
      </c>
      <c r="C5111">
        <v>97.9</v>
      </c>
      <c r="D5111">
        <f t="shared" si="158"/>
        <v>25545</v>
      </c>
      <c r="F5111">
        <f t="shared" si="159"/>
        <v>27.194444444444446</v>
      </c>
    </row>
    <row r="5112" spans="1:6">
      <c r="A5112">
        <v>0</v>
      </c>
      <c r="B5112">
        <v>3</v>
      </c>
      <c r="C5112">
        <v>99.5</v>
      </c>
      <c r="D5112">
        <f t="shared" si="158"/>
        <v>25550</v>
      </c>
      <c r="F5112">
        <f t="shared" si="159"/>
        <v>27.638888888888889</v>
      </c>
    </row>
    <row r="5113" spans="1:6">
      <c r="A5113">
        <v>0</v>
      </c>
      <c r="B5113">
        <v>3</v>
      </c>
      <c r="C5113">
        <v>101.3</v>
      </c>
      <c r="D5113">
        <f t="shared" si="158"/>
        <v>25555</v>
      </c>
      <c r="F5113">
        <f t="shared" si="159"/>
        <v>28.138888888888886</v>
      </c>
    </row>
    <row r="5114" spans="1:6">
      <c r="A5114">
        <v>0</v>
      </c>
      <c r="B5114">
        <v>3</v>
      </c>
      <c r="C5114">
        <v>104.1</v>
      </c>
      <c r="D5114">
        <f t="shared" si="158"/>
        <v>25560</v>
      </c>
      <c r="F5114">
        <f t="shared" si="159"/>
        <v>28.916666666666664</v>
      </c>
    </row>
    <row r="5115" spans="1:6">
      <c r="A5115">
        <v>0</v>
      </c>
      <c r="B5115">
        <v>3</v>
      </c>
      <c r="C5115">
        <v>107.1</v>
      </c>
      <c r="D5115">
        <f t="shared" si="158"/>
        <v>25565</v>
      </c>
      <c r="F5115">
        <f t="shared" si="159"/>
        <v>29.749999999999996</v>
      </c>
    </row>
    <row r="5116" spans="1:6">
      <c r="A5116">
        <v>0</v>
      </c>
      <c r="B5116">
        <v>3</v>
      </c>
      <c r="C5116">
        <v>110.1</v>
      </c>
      <c r="D5116">
        <f t="shared" si="158"/>
        <v>25570</v>
      </c>
      <c r="F5116">
        <f t="shared" si="159"/>
        <v>30.583333333333332</v>
      </c>
    </row>
    <row r="5117" spans="1:6">
      <c r="A5117">
        <v>0</v>
      </c>
      <c r="B5117">
        <v>3</v>
      </c>
      <c r="C5117">
        <v>113.8</v>
      </c>
      <c r="D5117">
        <f t="shared" si="158"/>
        <v>25575</v>
      </c>
      <c r="F5117">
        <f t="shared" si="159"/>
        <v>31.611111111111111</v>
      </c>
    </row>
    <row r="5118" spans="1:6">
      <c r="A5118">
        <v>0</v>
      </c>
      <c r="B5118">
        <v>3</v>
      </c>
      <c r="C5118">
        <v>116</v>
      </c>
      <c r="D5118">
        <f t="shared" si="158"/>
        <v>25580</v>
      </c>
      <c r="F5118">
        <f t="shared" si="159"/>
        <v>32.222222222222221</v>
      </c>
    </row>
    <row r="5119" spans="1:6">
      <c r="A5119">
        <v>0</v>
      </c>
      <c r="B5119">
        <v>3</v>
      </c>
      <c r="C5119">
        <v>118.3</v>
      </c>
      <c r="D5119">
        <f t="shared" si="158"/>
        <v>25585</v>
      </c>
      <c r="F5119">
        <f t="shared" si="159"/>
        <v>32.861111111111107</v>
      </c>
    </row>
    <row r="5120" spans="1:6">
      <c r="A5120">
        <v>0</v>
      </c>
      <c r="B5120">
        <v>3</v>
      </c>
      <c r="C5120">
        <v>121</v>
      </c>
      <c r="D5120">
        <f t="shared" si="158"/>
        <v>25590</v>
      </c>
      <c r="F5120">
        <f t="shared" si="159"/>
        <v>33.611111111111107</v>
      </c>
    </row>
    <row r="5121" spans="1:6">
      <c r="A5121">
        <v>0</v>
      </c>
      <c r="B5121">
        <v>3</v>
      </c>
      <c r="C5121">
        <v>123.9</v>
      </c>
      <c r="D5121">
        <f t="shared" si="158"/>
        <v>25595</v>
      </c>
      <c r="F5121">
        <f t="shared" si="159"/>
        <v>34.416666666666664</v>
      </c>
    </row>
    <row r="5122" spans="1:6">
      <c r="A5122">
        <v>0</v>
      </c>
      <c r="B5122">
        <v>3</v>
      </c>
      <c r="C5122">
        <v>126.6</v>
      </c>
      <c r="D5122">
        <f t="shared" si="158"/>
        <v>25600</v>
      </c>
      <c r="F5122">
        <f t="shared" si="159"/>
        <v>35.166666666666664</v>
      </c>
    </row>
    <row r="5123" spans="1:6">
      <c r="A5123">
        <v>0</v>
      </c>
      <c r="B5123">
        <v>3</v>
      </c>
      <c r="C5123">
        <v>129.4</v>
      </c>
      <c r="D5123">
        <f t="shared" ref="D5123:D5186" si="160">(ROW()-2)*5</f>
        <v>25605</v>
      </c>
      <c r="F5123">
        <f t="shared" ref="F5123:F5186" si="161">C5123/3.6</f>
        <v>35.944444444444443</v>
      </c>
    </row>
    <row r="5124" spans="1:6">
      <c r="A5124">
        <v>0</v>
      </c>
      <c r="B5124">
        <v>3</v>
      </c>
      <c r="C5124">
        <v>132.4</v>
      </c>
      <c r="D5124">
        <f t="shared" si="160"/>
        <v>25610</v>
      </c>
      <c r="F5124">
        <f t="shared" si="161"/>
        <v>36.777777777777779</v>
      </c>
    </row>
    <row r="5125" spans="1:6">
      <c r="A5125">
        <v>0</v>
      </c>
      <c r="B5125">
        <v>3</v>
      </c>
      <c r="C5125">
        <v>134.6</v>
      </c>
      <c r="D5125">
        <f t="shared" si="160"/>
        <v>25615</v>
      </c>
      <c r="F5125">
        <f t="shared" si="161"/>
        <v>37.388888888888886</v>
      </c>
    </row>
    <row r="5126" spans="1:6">
      <c r="A5126">
        <v>0</v>
      </c>
      <c r="B5126">
        <v>3</v>
      </c>
      <c r="C5126">
        <v>136.4</v>
      </c>
      <c r="D5126">
        <f t="shared" si="160"/>
        <v>25620</v>
      </c>
      <c r="F5126">
        <f t="shared" si="161"/>
        <v>37.888888888888893</v>
      </c>
    </row>
    <row r="5127" spans="1:6">
      <c r="A5127">
        <v>0</v>
      </c>
      <c r="B5127">
        <v>3</v>
      </c>
      <c r="C5127">
        <v>139.19999999999999</v>
      </c>
      <c r="D5127">
        <f t="shared" si="160"/>
        <v>25625</v>
      </c>
      <c r="F5127">
        <f t="shared" si="161"/>
        <v>38.666666666666664</v>
      </c>
    </row>
    <row r="5128" spans="1:6">
      <c r="A5128">
        <v>0</v>
      </c>
      <c r="B5128">
        <v>3</v>
      </c>
      <c r="C5128">
        <v>136.9</v>
      </c>
      <c r="D5128">
        <f t="shared" si="160"/>
        <v>25630</v>
      </c>
      <c r="F5128">
        <f t="shared" si="161"/>
        <v>38.027777777777779</v>
      </c>
    </row>
    <row r="5129" spans="1:6">
      <c r="A5129">
        <v>0</v>
      </c>
      <c r="B5129">
        <v>3</v>
      </c>
      <c r="C5129">
        <v>144</v>
      </c>
      <c r="D5129">
        <f t="shared" si="160"/>
        <v>25635</v>
      </c>
      <c r="F5129">
        <f t="shared" si="161"/>
        <v>40</v>
      </c>
    </row>
    <row r="5130" spans="1:6">
      <c r="A5130">
        <v>0</v>
      </c>
      <c r="B5130">
        <v>3</v>
      </c>
      <c r="C5130">
        <v>148.6</v>
      </c>
      <c r="D5130">
        <f t="shared" si="160"/>
        <v>25640</v>
      </c>
      <c r="F5130">
        <f t="shared" si="161"/>
        <v>41.277777777777779</v>
      </c>
    </row>
    <row r="5131" spans="1:6">
      <c r="A5131">
        <v>0</v>
      </c>
      <c r="B5131">
        <v>3</v>
      </c>
      <c r="C5131">
        <v>151</v>
      </c>
      <c r="D5131">
        <f t="shared" si="160"/>
        <v>25645</v>
      </c>
      <c r="F5131">
        <f t="shared" si="161"/>
        <v>41.944444444444443</v>
      </c>
    </row>
    <row r="5132" spans="1:6">
      <c r="A5132">
        <v>0</v>
      </c>
      <c r="B5132">
        <v>3</v>
      </c>
      <c r="C5132">
        <v>152.9</v>
      </c>
      <c r="D5132">
        <f t="shared" si="160"/>
        <v>25650</v>
      </c>
      <c r="F5132">
        <f t="shared" si="161"/>
        <v>42.472222222222221</v>
      </c>
    </row>
    <row r="5133" spans="1:6">
      <c r="A5133">
        <v>0</v>
      </c>
      <c r="B5133">
        <v>3</v>
      </c>
      <c r="C5133">
        <v>156.1</v>
      </c>
      <c r="D5133">
        <f t="shared" si="160"/>
        <v>25655</v>
      </c>
      <c r="F5133">
        <f t="shared" si="161"/>
        <v>43.361111111111107</v>
      </c>
    </row>
    <row r="5134" spans="1:6">
      <c r="A5134">
        <v>0</v>
      </c>
      <c r="B5134">
        <v>3</v>
      </c>
      <c r="C5134">
        <v>156.1</v>
      </c>
      <c r="D5134">
        <f t="shared" si="160"/>
        <v>25660</v>
      </c>
      <c r="F5134">
        <f t="shared" si="161"/>
        <v>43.361111111111107</v>
      </c>
    </row>
    <row r="5135" spans="1:6">
      <c r="A5135">
        <v>0</v>
      </c>
      <c r="B5135">
        <v>3</v>
      </c>
      <c r="C5135">
        <v>161.6</v>
      </c>
      <c r="D5135">
        <f t="shared" si="160"/>
        <v>25665</v>
      </c>
      <c r="F5135">
        <f t="shared" si="161"/>
        <v>44.888888888888886</v>
      </c>
    </row>
    <row r="5136" spans="1:6">
      <c r="A5136">
        <v>0</v>
      </c>
      <c r="B5136">
        <v>3</v>
      </c>
      <c r="C5136">
        <v>163.4</v>
      </c>
      <c r="D5136">
        <f t="shared" si="160"/>
        <v>25670</v>
      </c>
      <c r="F5136">
        <f t="shared" si="161"/>
        <v>45.388888888888893</v>
      </c>
    </row>
    <row r="5137" spans="1:6">
      <c r="A5137">
        <v>0</v>
      </c>
      <c r="B5137">
        <v>3</v>
      </c>
      <c r="C5137">
        <v>166.4</v>
      </c>
      <c r="D5137">
        <f t="shared" si="160"/>
        <v>25675</v>
      </c>
      <c r="F5137">
        <f t="shared" si="161"/>
        <v>46.222222222222221</v>
      </c>
    </row>
    <row r="5138" spans="1:6">
      <c r="A5138">
        <v>0</v>
      </c>
      <c r="B5138">
        <v>3</v>
      </c>
      <c r="C5138">
        <v>168.6</v>
      </c>
      <c r="D5138">
        <f t="shared" si="160"/>
        <v>25680</v>
      </c>
      <c r="F5138">
        <f t="shared" si="161"/>
        <v>46.833333333333329</v>
      </c>
    </row>
    <row r="5139" spans="1:6">
      <c r="A5139">
        <v>0</v>
      </c>
      <c r="B5139">
        <v>3</v>
      </c>
      <c r="C5139">
        <v>169.6</v>
      </c>
      <c r="D5139">
        <f t="shared" si="160"/>
        <v>25685</v>
      </c>
      <c r="F5139">
        <f t="shared" si="161"/>
        <v>47.111111111111107</v>
      </c>
    </row>
    <row r="5140" spans="1:6">
      <c r="A5140">
        <v>1.8</v>
      </c>
      <c r="B5140">
        <v>3</v>
      </c>
      <c r="C5140">
        <v>171.7</v>
      </c>
      <c r="D5140">
        <f t="shared" si="160"/>
        <v>25690</v>
      </c>
      <c r="F5140">
        <f t="shared" si="161"/>
        <v>47.694444444444443</v>
      </c>
    </row>
    <row r="5141" spans="1:6">
      <c r="A5141">
        <v>12.5</v>
      </c>
      <c r="B5141">
        <v>3</v>
      </c>
      <c r="C5141">
        <v>169.8</v>
      </c>
      <c r="D5141">
        <f t="shared" si="160"/>
        <v>25695</v>
      </c>
      <c r="F5141">
        <f t="shared" si="161"/>
        <v>47.166666666666671</v>
      </c>
    </row>
    <row r="5142" spans="1:6">
      <c r="A5142">
        <v>16</v>
      </c>
      <c r="B5142">
        <v>3</v>
      </c>
      <c r="C5142">
        <v>166.8</v>
      </c>
      <c r="D5142">
        <f t="shared" si="160"/>
        <v>25700</v>
      </c>
      <c r="F5142">
        <f t="shared" si="161"/>
        <v>46.333333333333336</v>
      </c>
    </row>
    <row r="5143" spans="1:6">
      <c r="A5143">
        <v>14.3</v>
      </c>
      <c r="B5143">
        <v>3</v>
      </c>
      <c r="C5143">
        <v>165.6</v>
      </c>
      <c r="D5143">
        <f t="shared" si="160"/>
        <v>25705</v>
      </c>
      <c r="F5143">
        <f t="shared" si="161"/>
        <v>46</v>
      </c>
    </row>
    <row r="5144" spans="1:6">
      <c r="A5144">
        <v>21.4</v>
      </c>
      <c r="B5144">
        <v>3</v>
      </c>
      <c r="C5144">
        <v>162.1</v>
      </c>
      <c r="D5144">
        <f t="shared" si="160"/>
        <v>25710</v>
      </c>
      <c r="F5144">
        <f t="shared" si="161"/>
        <v>45.027777777777779</v>
      </c>
    </row>
    <row r="5145" spans="1:6">
      <c r="A5145">
        <v>17.8</v>
      </c>
      <c r="B5145">
        <v>3</v>
      </c>
      <c r="C5145">
        <v>159.19999999999999</v>
      </c>
      <c r="D5145">
        <f t="shared" si="160"/>
        <v>25715</v>
      </c>
      <c r="F5145">
        <f t="shared" si="161"/>
        <v>44.222222222222221</v>
      </c>
    </row>
    <row r="5146" spans="1:6">
      <c r="A5146">
        <v>16</v>
      </c>
      <c r="B5146">
        <v>3</v>
      </c>
      <c r="C5146">
        <v>157.6</v>
      </c>
      <c r="D5146">
        <f t="shared" si="160"/>
        <v>25720</v>
      </c>
      <c r="F5146">
        <f t="shared" si="161"/>
        <v>43.777777777777779</v>
      </c>
    </row>
    <row r="5147" spans="1:6">
      <c r="A5147">
        <v>23.2</v>
      </c>
      <c r="B5147">
        <v>3</v>
      </c>
      <c r="C5147">
        <v>153.1</v>
      </c>
      <c r="D5147">
        <f t="shared" si="160"/>
        <v>25725</v>
      </c>
      <c r="F5147">
        <f t="shared" si="161"/>
        <v>42.527777777777779</v>
      </c>
    </row>
    <row r="5148" spans="1:6">
      <c r="A5148">
        <v>23.2</v>
      </c>
      <c r="B5148">
        <v>3</v>
      </c>
      <c r="C5148">
        <v>150.6</v>
      </c>
      <c r="D5148">
        <f t="shared" si="160"/>
        <v>25730</v>
      </c>
      <c r="F5148">
        <f t="shared" si="161"/>
        <v>41.833333333333329</v>
      </c>
    </row>
    <row r="5149" spans="1:6">
      <c r="A5149">
        <v>30.7</v>
      </c>
      <c r="B5149">
        <v>3</v>
      </c>
      <c r="C5149">
        <v>148.30000000000001</v>
      </c>
      <c r="D5149">
        <f t="shared" si="160"/>
        <v>25735</v>
      </c>
      <c r="F5149">
        <f t="shared" si="161"/>
        <v>41.19444444444445</v>
      </c>
    </row>
    <row r="5150" spans="1:6">
      <c r="A5150">
        <v>23.2</v>
      </c>
      <c r="B5150">
        <v>3</v>
      </c>
      <c r="C5150">
        <v>144.30000000000001</v>
      </c>
      <c r="D5150">
        <f t="shared" si="160"/>
        <v>25740</v>
      </c>
      <c r="F5150">
        <f t="shared" si="161"/>
        <v>40.083333333333336</v>
      </c>
    </row>
    <row r="5151" spans="1:6">
      <c r="A5151">
        <v>17.8</v>
      </c>
      <c r="B5151">
        <v>3</v>
      </c>
      <c r="C5151">
        <v>141.30000000000001</v>
      </c>
      <c r="D5151">
        <f t="shared" si="160"/>
        <v>25745</v>
      </c>
      <c r="F5151">
        <f t="shared" si="161"/>
        <v>39.25</v>
      </c>
    </row>
    <row r="5152" spans="1:6">
      <c r="A5152">
        <v>17.8</v>
      </c>
      <c r="B5152">
        <v>3</v>
      </c>
      <c r="C5152">
        <v>138.4</v>
      </c>
      <c r="D5152">
        <f t="shared" si="160"/>
        <v>25750</v>
      </c>
      <c r="F5152">
        <f t="shared" si="161"/>
        <v>38.444444444444443</v>
      </c>
    </row>
    <row r="5153" spans="1:6">
      <c r="A5153">
        <v>12.5</v>
      </c>
      <c r="B5153">
        <v>3</v>
      </c>
      <c r="C5153">
        <v>135.9</v>
      </c>
      <c r="D5153">
        <f t="shared" si="160"/>
        <v>25755</v>
      </c>
      <c r="F5153">
        <f t="shared" si="161"/>
        <v>37.75</v>
      </c>
    </row>
    <row r="5154" spans="1:6">
      <c r="A5154">
        <v>16</v>
      </c>
      <c r="B5154">
        <v>3</v>
      </c>
      <c r="C5154">
        <v>132.30000000000001</v>
      </c>
      <c r="D5154">
        <f t="shared" si="160"/>
        <v>25760</v>
      </c>
      <c r="F5154">
        <f t="shared" si="161"/>
        <v>36.75</v>
      </c>
    </row>
    <row r="5155" spans="1:6">
      <c r="A5155">
        <v>16</v>
      </c>
      <c r="B5155">
        <v>3</v>
      </c>
      <c r="C5155">
        <v>129.19999999999999</v>
      </c>
      <c r="D5155">
        <f t="shared" si="160"/>
        <v>25765</v>
      </c>
      <c r="F5155">
        <f t="shared" si="161"/>
        <v>35.888888888888886</v>
      </c>
    </row>
    <row r="5156" spans="1:6">
      <c r="A5156">
        <v>16</v>
      </c>
      <c r="B5156">
        <v>3</v>
      </c>
      <c r="C5156">
        <v>126.8</v>
      </c>
      <c r="D5156">
        <f t="shared" si="160"/>
        <v>25770</v>
      </c>
      <c r="F5156">
        <f t="shared" si="161"/>
        <v>35.222222222222221</v>
      </c>
    </row>
    <row r="5157" spans="1:6">
      <c r="A5157">
        <v>16</v>
      </c>
      <c r="B5157">
        <v>3</v>
      </c>
      <c r="C5157">
        <v>123.1</v>
      </c>
      <c r="D5157">
        <f t="shared" si="160"/>
        <v>25775</v>
      </c>
      <c r="F5157">
        <f t="shared" si="161"/>
        <v>34.194444444444443</v>
      </c>
    </row>
    <row r="5158" spans="1:6">
      <c r="A5158">
        <v>12.5</v>
      </c>
      <c r="B5158">
        <v>3</v>
      </c>
      <c r="C5158">
        <v>119.9</v>
      </c>
      <c r="D5158">
        <f t="shared" si="160"/>
        <v>25780</v>
      </c>
      <c r="F5158">
        <f t="shared" si="161"/>
        <v>33.305555555555557</v>
      </c>
    </row>
    <row r="5159" spans="1:6">
      <c r="A5159">
        <v>10.7</v>
      </c>
      <c r="B5159">
        <v>3</v>
      </c>
      <c r="C5159">
        <v>118.2</v>
      </c>
      <c r="D5159">
        <f t="shared" si="160"/>
        <v>25785</v>
      </c>
      <c r="F5159">
        <f t="shared" si="161"/>
        <v>32.833333333333336</v>
      </c>
    </row>
    <row r="5160" spans="1:6">
      <c r="A5160">
        <v>5.3</v>
      </c>
      <c r="B5160">
        <v>3</v>
      </c>
      <c r="C5160">
        <v>115.6</v>
      </c>
      <c r="D5160">
        <f t="shared" si="160"/>
        <v>25790</v>
      </c>
      <c r="F5160">
        <f t="shared" si="161"/>
        <v>32.111111111111107</v>
      </c>
    </row>
    <row r="5161" spans="1:6">
      <c r="A5161">
        <v>7.1</v>
      </c>
      <c r="B5161">
        <v>3</v>
      </c>
      <c r="C5161">
        <v>113.7</v>
      </c>
      <c r="D5161">
        <f t="shared" si="160"/>
        <v>25795</v>
      </c>
      <c r="F5161">
        <f t="shared" si="161"/>
        <v>31.583333333333332</v>
      </c>
    </row>
    <row r="5162" spans="1:6">
      <c r="A5162">
        <v>3.6</v>
      </c>
      <c r="B5162">
        <v>3</v>
      </c>
      <c r="C5162">
        <v>111.9</v>
      </c>
      <c r="D5162">
        <f t="shared" si="160"/>
        <v>25800</v>
      </c>
      <c r="F5162">
        <f t="shared" si="161"/>
        <v>31.083333333333336</v>
      </c>
    </row>
    <row r="5163" spans="1:6">
      <c r="A5163">
        <v>7.1</v>
      </c>
      <c r="B5163">
        <v>3</v>
      </c>
      <c r="C5163">
        <v>110.1</v>
      </c>
      <c r="D5163">
        <f t="shared" si="160"/>
        <v>25805</v>
      </c>
      <c r="F5163">
        <f t="shared" si="161"/>
        <v>30.583333333333332</v>
      </c>
    </row>
    <row r="5164" spans="1:6">
      <c r="A5164">
        <v>7.1</v>
      </c>
      <c r="B5164">
        <v>3</v>
      </c>
      <c r="C5164">
        <v>107.8</v>
      </c>
      <c r="D5164">
        <f t="shared" si="160"/>
        <v>25810</v>
      </c>
      <c r="F5164">
        <f t="shared" si="161"/>
        <v>29.944444444444443</v>
      </c>
    </row>
    <row r="5165" spans="1:6">
      <c r="A5165">
        <v>7.1</v>
      </c>
      <c r="B5165">
        <v>3</v>
      </c>
      <c r="C5165">
        <v>107.1</v>
      </c>
      <c r="D5165">
        <f t="shared" si="160"/>
        <v>25815</v>
      </c>
      <c r="F5165">
        <f t="shared" si="161"/>
        <v>29.749999999999996</v>
      </c>
    </row>
    <row r="5166" spans="1:6">
      <c r="A5166">
        <v>5.3</v>
      </c>
      <c r="B5166">
        <v>3</v>
      </c>
      <c r="C5166">
        <v>105.2</v>
      </c>
      <c r="D5166">
        <f t="shared" si="160"/>
        <v>25820</v>
      </c>
      <c r="F5166">
        <f t="shared" si="161"/>
        <v>29.222222222222221</v>
      </c>
    </row>
    <row r="5167" spans="1:6">
      <c r="A5167">
        <v>0</v>
      </c>
      <c r="B5167">
        <v>3</v>
      </c>
      <c r="C5167">
        <v>104</v>
      </c>
      <c r="D5167">
        <f t="shared" si="160"/>
        <v>25825</v>
      </c>
      <c r="F5167">
        <f t="shared" si="161"/>
        <v>28.888888888888889</v>
      </c>
    </row>
    <row r="5168" spans="1:6">
      <c r="A5168">
        <v>0</v>
      </c>
      <c r="B5168">
        <v>3</v>
      </c>
      <c r="C5168">
        <v>102.6</v>
      </c>
      <c r="D5168">
        <f t="shared" si="160"/>
        <v>25830</v>
      </c>
      <c r="F5168">
        <f t="shared" si="161"/>
        <v>28.499999999999996</v>
      </c>
    </row>
    <row r="5169" spans="1:6">
      <c r="A5169">
        <v>0</v>
      </c>
      <c r="B5169">
        <v>3</v>
      </c>
      <c r="C5169">
        <v>101.1</v>
      </c>
      <c r="D5169">
        <f t="shared" si="160"/>
        <v>25835</v>
      </c>
      <c r="F5169">
        <f t="shared" si="161"/>
        <v>28.083333333333332</v>
      </c>
    </row>
    <row r="5170" spans="1:6">
      <c r="A5170">
        <v>0</v>
      </c>
      <c r="B5170">
        <v>3</v>
      </c>
      <c r="C5170">
        <v>99.6</v>
      </c>
      <c r="D5170">
        <f t="shared" si="160"/>
        <v>25840</v>
      </c>
      <c r="F5170">
        <f t="shared" si="161"/>
        <v>27.666666666666664</v>
      </c>
    </row>
    <row r="5171" spans="1:6">
      <c r="A5171">
        <v>0</v>
      </c>
      <c r="B5171">
        <v>3</v>
      </c>
      <c r="C5171">
        <v>99.9</v>
      </c>
      <c r="D5171">
        <f t="shared" si="160"/>
        <v>25845</v>
      </c>
      <c r="F5171">
        <f t="shared" si="161"/>
        <v>27.75</v>
      </c>
    </row>
    <row r="5172" spans="1:6">
      <c r="A5172">
        <v>0</v>
      </c>
      <c r="B5172">
        <v>3</v>
      </c>
      <c r="C5172">
        <v>100.8</v>
      </c>
      <c r="D5172">
        <f t="shared" si="160"/>
        <v>25850</v>
      </c>
      <c r="F5172">
        <f t="shared" si="161"/>
        <v>28</v>
      </c>
    </row>
    <row r="5173" spans="1:6">
      <c r="A5173">
        <v>0</v>
      </c>
      <c r="B5173">
        <v>3</v>
      </c>
      <c r="C5173">
        <v>101.7</v>
      </c>
      <c r="D5173">
        <f t="shared" si="160"/>
        <v>25855</v>
      </c>
      <c r="F5173">
        <f t="shared" si="161"/>
        <v>28.25</v>
      </c>
    </row>
    <row r="5174" spans="1:6">
      <c r="A5174">
        <v>0</v>
      </c>
      <c r="B5174">
        <v>3</v>
      </c>
      <c r="C5174">
        <v>102.5</v>
      </c>
      <c r="D5174">
        <f t="shared" si="160"/>
        <v>25860</v>
      </c>
      <c r="F5174">
        <f t="shared" si="161"/>
        <v>28.472222222222221</v>
      </c>
    </row>
    <row r="5175" spans="1:6">
      <c r="A5175">
        <v>0</v>
      </c>
      <c r="B5175">
        <v>3</v>
      </c>
      <c r="C5175">
        <v>103.9</v>
      </c>
      <c r="D5175">
        <f t="shared" si="160"/>
        <v>25865</v>
      </c>
      <c r="F5175">
        <f t="shared" si="161"/>
        <v>28.861111111111111</v>
      </c>
    </row>
    <row r="5176" spans="1:6">
      <c r="A5176">
        <v>0</v>
      </c>
      <c r="B5176">
        <v>3</v>
      </c>
      <c r="C5176">
        <v>104.3</v>
      </c>
      <c r="D5176">
        <f t="shared" si="160"/>
        <v>25870</v>
      </c>
      <c r="F5176">
        <f t="shared" si="161"/>
        <v>28.972222222222221</v>
      </c>
    </row>
    <row r="5177" spans="1:6">
      <c r="A5177">
        <v>0</v>
      </c>
      <c r="B5177">
        <v>3</v>
      </c>
      <c r="C5177">
        <v>104.7</v>
      </c>
      <c r="D5177">
        <f t="shared" si="160"/>
        <v>25875</v>
      </c>
      <c r="F5177">
        <f t="shared" si="161"/>
        <v>29.083333333333332</v>
      </c>
    </row>
    <row r="5178" spans="1:6">
      <c r="A5178">
        <v>0</v>
      </c>
      <c r="B5178">
        <v>3</v>
      </c>
      <c r="C5178">
        <v>106</v>
      </c>
      <c r="D5178">
        <f t="shared" si="160"/>
        <v>25880</v>
      </c>
      <c r="F5178">
        <f t="shared" si="161"/>
        <v>29.444444444444443</v>
      </c>
    </row>
    <row r="5179" spans="1:6">
      <c r="A5179">
        <v>0</v>
      </c>
      <c r="B5179">
        <v>3</v>
      </c>
      <c r="C5179">
        <v>106.6</v>
      </c>
      <c r="D5179">
        <f t="shared" si="160"/>
        <v>25885</v>
      </c>
      <c r="F5179">
        <f t="shared" si="161"/>
        <v>29.611111111111107</v>
      </c>
    </row>
    <row r="5180" spans="1:6">
      <c r="A5180">
        <v>0</v>
      </c>
      <c r="B5180">
        <v>3</v>
      </c>
      <c r="C5180">
        <v>107.2</v>
      </c>
      <c r="D5180">
        <f t="shared" si="160"/>
        <v>25890</v>
      </c>
      <c r="F5180">
        <f t="shared" si="161"/>
        <v>29.777777777777779</v>
      </c>
    </row>
    <row r="5181" spans="1:6">
      <c r="A5181">
        <v>0</v>
      </c>
      <c r="B5181">
        <v>3</v>
      </c>
      <c r="C5181">
        <v>107.6</v>
      </c>
      <c r="D5181">
        <f t="shared" si="160"/>
        <v>25895</v>
      </c>
      <c r="F5181">
        <f t="shared" si="161"/>
        <v>29.888888888888886</v>
      </c>
    </row>
    <row r="5182" spans="1:6">
      <c r="A5182">
        <v>0</v>
      </c>
      <c r="B5182">
        <v>3</v>
      </c>
      <c r="C5182">
        <v>108.3</v>
      </c>
      <c r="D5182">
        <f t="shared" si="160"/>
        <v>25900</v>
      </c>
      <c r="F5182">
        <f t="shared" si="161"/>
        <v>30.083333333333332</v>
      </c>
    </row>
    <row r="5183" spans="1:6">
      <c r="A5183">
        <v>0</v>
      </c>
      <c r="B5183">
        <v>3</v>
      </c>
      <c r="C5183">
        <v>108.9</v>
      </c>
      <c r="D5183">
        <f t="shared" si="160"/>
        <v>25905</v>
      </c>
      <c r="F5183">
        <f t="shared" si="161"/>
        <v>30.25</v>
      </c>
    </row>
    <row r="5184" spans="1:6">
      <c r="A5184">
        <v>0</v>
      </c>
      <c r="B5184">
        <v>3</v>
      </c>
      <c r="C5184">
        <v>109.6</v>
      </c>
      <c r="D5184">
        <f t="shared" si="160"/>
        <v>25910</v>
      </c>
      <c r="F5184">
        <f t="shared" si="161"/>
        <v>30.444444444444443</v>
      </c>
    </row>
    <row r="5185" spans="1:6">
      <c r="A5185">
        <v>0</v>
      </c>
      <c r="B5185">
        <v>3</v>
      </c>
      <c r="C5185">
        <v>110.2</v>
      </c>
      <c r="D5185">
        <f t="shared" si="160"/>
        <v>25915</v>
      </c>
      <c r="F5185">
        <f t="shared" si="161"/>
        <v>30.611111111111111</v>
      </c>
    </row>
    <row r="5186" spans="1:6">
      <c r="A5186">
        <v>0</v>
      </c>
      <c r="B5186">
        <v>3</v>
      </c>
      <c r="C5186">
        <v>110.9</v>
      </c>
      <c r="D5186">
        <f t="shared" si="160"/>
        <v>25920</v>
      </c>
      <c r="F5186">
        <f t="shared" si="161"/>
        <v>30.805555555555557</v>
      </c>
    </row>
    <row r="5187" spans="1:6">
      <c r="A5187">
        <v>0</v>
      </c>
      <c r="B5187">
        <v>3</v>
      </c>
      <c r="C5187">
        <v>112.1</v>
      </c>
      <c r="D5187">
        <f t="shared" ref="D5187:D5250" si="162">(ROW()-2)*5</f>
        <v>25925</v>
      </c>
      <c r="F5187">
        <f t="shared" ref="F5187:F5250" si="163">C5187/3.6</f>
        <v>31.138888888888886</v>
      </c>
    </row>
    <row r="5188" spans="1:6">
      <c r="A5188">
        <v>0</v>
      </c>
      <c r="B5188">
        <v>3</v>
      </c>
      <c r="C5188">
        <v>113.3</v>
      </c>
      <c r="D5188">
        <f t="shared" si="162"/>
        <v>25930</v>
      </c>
      <c r="F5188">
        <f t="shared" si="163"/>
        <v>31.472222222222221</v>
      </c>
    </row>
    <row r="5189" spans="1:6">
      <c r="A5189">
        <v>0</v>
      </c>
      <c r="B5189">
        <v>3</v>
      </c>
      <c r="C5189">
        <v>115.1</v>
      </c>
      <c r="D5189">
        <f t="shared" si="162"/>
        <v>25935</v>
      </c>
      <c r="F5189">
        <f t="shared" si="163"/>
        <v>31.972222222222221</v>
      </c>
    </row>
    <row r="5190" spans="1:6">
      <c r="A5190">
        <v>0</v>
      </c>
      <c r="B5190">
        <v>3</v>
      </c>
      <c r="C5190">
        <v>117.8</v>
      </c>
      <c r="D5190">
        <f t="shared" si="162"/>
        <v>25940</v>
      </c>
      <c r="F5190">
        <f t="shared" si="163"/>
        <v>32.722222222222221</v>
      </c>
    </row>
    <row r="5191" spans="1:6">
      <c r="A5191">
        <v>0</v>
      </c>
      <c r="B5191">
        <v>3</v>
      </c>
      <c r="C5191">
        <v>120.3</v>
      </c>
      <c r="D5191">
        <f t="shared" si="162"/>
        <v>25945</v>
      </c>
      <c r="F5191">
        <f t="shared" si="163"/>
        <v>33.416666666666664</v>
      </c>
    </row>
    <row r="5192" spans="1:6">
      <c r="A5192">
        <v>0</v>
      </c>
      <c r="B5192">
        <v>3</v>
      </c>
      <c r="C5192">
        <v>122.4</v>
      </c>
      <c r="D5192">
        <f t="shared" si="162"/>
        <v>25950</v>
      </c>
      <c r="F5192">
        <f t="shared" si="163"/>
        <v>34</v>
      </c>
    </row>
    <row r="5193" spans="1:6">
      <c r="A5193">
        <v>0</v>
      </c>
      <c r="B5193">
        <v>3</v>
      </c>
      <c r="C5193">
        <v>124.6</v>
      </c>
      <c r="D5193">
        <f t="shared" si="162"/>
        <v>25955</v>
      </c>
      <c r="F5193">
        <f t="shared" si="163"/>
        <v>34.611111111111107</v>
      </c>
    </row>
    <row r="5194" spans="1:6">
      <c r="A5194">
        <v>0</v>
      </c>
      <c r="B5194">
        <v>3</v>
      </c>
      <c r="C5194">
        <v>126.8</v>
      </c>
      <c r="D5194">
        <f t="shared" si="162"/>
        <v>25960</v>
      </c>
      <c r="F5194">
        <f t="shared" si="163"/>
        <v>35.222222222222221</v>
      </c>
    </row>
    <row r="5195" spans="1:6">
      <c r="A5195">
        <v>0</v>
      </c>
      <c r="B5195">
        <v>3</v>
      </c>
      <c r="C5195">
        <v>129.19999999999999</v>
      </c>
      <c r="D5195">
        <f t="shared" si="162"/>
        <v>25965</v>
      </c>
      <c r="F5195">
        <f t="shared" si="163"/>
        <v>35.888888888888886</v>
      </c>
    </row>
    <row r="5196" spans="1:6">
      <c r="A5196">
        <v>0</v>
      </c>
      <c r="B5196">
        <v>3</v>
      </c>
      <c r="C5196">
        <v>131</v>
      </c>
      <c r="D5196">
        <f t="shared" si="162"/>
        <v>25970</v>
      </c>
      <c r="F5196">
        <f t="shared" si="163"/>
        <v>36.388888888888886</v>
      </c>
    </row>
    <row r="5197" spans="1:6">
      <c r="A5197">
        <v>0</v>
      </c>
      <c r="B5197">
        <v>3</v>
      </c>
      <c r="C5197">
        <v>133.19999999999999</v>
      </c>
      <c r="D5197">
        <f t="shared" si="162"/>
        <v>25975</v>
      </c>
      <c r="F5197">
        <f t="shared" si="163"/>
        <v>36.999999999999993</v>
      </c>
    </row>
    <row r="5198" spans="1:6">
      <c r="A5198">
        <v>0</v>
      </c>
      <c r="B5198">
        <v>3</v>
      </c>
      <c r="C5198">
        <v>134.6</v>
      </c>
      <c r="D5198">
        <f t="shared" si="162"/>
        <v>25980</v>
      </c>
      <c r="F5198">
        <f t="shared" si="163"/>
        <v>37.388888888888886</v>
      </c>
    </row>
    <row r="5199" spans="1:6">
      <c r="A5199">
        <v>0</v>
      </c>
      <c r="B5199">
        <v>3</v>
      </c>
      <c r="C5199">
        <v>136.5</v>
      </c>
      <c r="D5199">
        <f t="shared" si="162"/>
        <v>25985</v>
      </c>
      <c r="F5199">
        <f t="shared" si="163"/>
        <v>37.916666666666664</v>
      </c>
    </row>
    <row r="5200" spans="1:6">
      <c r="A5200">
        <v>0</v>
      </c>
      <c r="B5200">
        <v>3</v>
      </c>
      <c r="C5200">
        <v>138.80000000000001</v>
      </c>
      <c r="D5200">
        <f t="shared" si="162"/>
        <v>25990</v>
      </c>
      <c r="F5200">
        <f t="shared" si="163"/>
        <v>38.555555555555557</v>
      </c>
    </row>
    <row r="5201" spans="1:6">
      <c r="A5201">
        <v>0</v>
      </c>
      <c r="B5201">
        <v>3</v>
      </c>
      <c r="C5201">
        <v>140.6</v>
      </c>
      <c r="D5201">
        <f t="shared" si="162"/>
        <v>25995</v>
      </c>
      <c r="F5201">
        <f t="shared" si="163"/>
        <v>39.05555555555555</v>
      </c>
    </row>
    <row r="5202" spans="1:6">
      <c r="A5202">
        <v>0</v>
      </c>
      <c r="B5202">
        <v>3</v>
      </c>
      <c r="C5202">
        <v>142.30000000000001</v>
      </c>
      <c r="D5202">
        <f t="shared" si="162"/>
        <v>26000</v>
      </c>
      <c r="F5202">
        <f t="shared" si="163"/>
        <v>39.527777777777779</v>
      </c>
    </row>
    <row r="5203" spans="1:6">
      <c r="A5203">
        <v>0</v>
      </c>
      <c r="B5203">
        <v>3</v>
      </c>
      <c r="C5203">
        <v>144.5</v>
      </c>
      <c r="D5203">
        <f t="shared" si="162"/>
        <v>26005</v>
      </c>
      <c r="F5203">
        <f t="shared" si="163"/>
        <v>40.138888888888886</v>
      </c>
    </row>
    <row r="5204" spans="1:6">
      <c r="A5204">
        <v>0</v>
      </c>
      <c r="B5204">
        <v>3</v>
      </c>
      <c r="C5204">
        <v>146.4</v>
      </c>
      <c r="D5204">
        <f t="shared" si="162"/>
        <v>26010</v>
      </c>
      <c r="F5204">
        <f t="shared" si="163"/>
        <v>40.666666666666664</v>
      </c>
    </row>
    <row r="5205" spans="1:6">
      <c r="A5205">
        <v>0</v>
      </c>
      <c r="B5205">
        <v>3</v>
      </c>
      <c r="C5205">
        <v>148.5</v>
      </c>
      <c r="D5205">
        <f t="shared" si="162"/>
        <v>26015</v>
      </c>
      <c r="F5205">
        <f t="shared" si="163"/>
        <v>41.25</v>
      </c>
    </row>
    <row r="5206" spans="1:6">
      <c r="A5206">
        <v>0</v>
      </c>
      <c r="B5206">
        <v>3</v>
      </c>
      <c r="C5206">
        <v>150.80000000000001</v>
      </c>
      <c r="D5206">
        <f t="shared" si="162"/>
        <v>26020</v>
      </c>
      <c r="F5206">
        <f t="shared" si="163"/>
        <v>41.888888888888893</v>
      </c>
    </row>
    <row r="5207" spans="1:6">
      <c r="A5207">
        <v>0</v>
      </c>
      <c r="B5207">
        <v>3</v>
      </c>
      <c r="C5207">
        <v>153.1</v>
      </c>
      <c r="D5207">
        <f t="shared" si="162"/>
        <v>26025</v>
      </c>
      <c r="F5207">
        <f t="shared" si="163"/>
        <v>42.527777777777779</v>
      </c>
    </row>
    <row r="5208" spans="1:6">
      <c r="A5208">
        <v>0</v>
      </c>
      <c r="B5208">
        <v>3</v>
      </c>
      <c r="C5208">
        <v>154.19999999999999</v>
      </c>
      <c r="D5208">
        <f t="shared" si="162"/>
        <v>26030</v>
      </c>
      <c r="F5208">
        <f t="shared" si="163"/>
        <v>42.833333333333329</v>
      </c>
    </row>
    <row r="5209" spans="1:6">
      <c r="A5209">
        <v>0</v>
      </c>
      <c r="B5209">
        <v>3</v>
      </c>
      <c r="C5209">
        <v>156.9</v>
      </c>
      <c r="D5209">
        <f t="shared" si="162"/>
        <v>26035</v>
      </c>
      <c r="F5209">
        <f t="shared" si="163"/>
        <v>43.583333333333336</v>
      </c>
    </row>
    <row r="5210" spans="1:6">
      <c r="A5210">
        <v>0</v>
      </c>
      <c r="B5210">
        <v>3</v>
      </c>
      <c r="C5210">
        <v>158.4</v>
      </c>
      <c r="D5210">
        <f t="shared" si="162"/>
        <v>26040</v>
      </c>
      <c r="F5210">
        <f t="shared" si="163"/>
        <v>44</v>
      </c>
    </row>
    <row r="5211" spans="1:6">
      <c r="A5211">
        <v>0</v>
      </c>
      <c r="B5211">
        <v>3</v>
      </c>
      <c r="C5211">
        <v>160.9</v>
      </c>
      <c r="D5211">
        <f t="shared" si="162"/>
        <v>26045</v>
      </c>
      <c r="F5211">
        <f t="shared" si="163"/>
        <v>44.694444444444443</v>
      </c>
    </row>
    <row r="5212" spans="1:6">
      <c r="A5212">
        <v>0</v>
      </c>
      <c r="B5212">
        <v>3</v>
      </c>
      <c r="C5212">
        <v>163.19999999999999</v>
      </c>
      <c r="D5212">
        <f t="shared" si="162"/>
        <v>26050</v>
      </c>
      <c r="F5212">
        <f t="shared" si="163"/>
        <v>45.333333333333329</v>
      </c>
    </row>
    <row r="5213" spans="1:6">
      <c r="A5213">
        <v>0</v>
      </c>
      <c r="B5213">
        <v>3</v>
      </c>
      <c r="C5213">
        <v>166.1</v>
      </c>
      <c r="D5213">
        <f t="shared" si="162"/>
        <v>26055</v>
      </c>
      <c r="F5213">
        <f t="shared" si="163"/>
        <v>46.138888888888886</v>
      </c>
    </row>
    <row r="5214" spans="1:6">
      <c r="A5214">
        <v>0</v>
      </c>
      <c r="B5214">
        <v>3</v>
      </c>
      <c r="C5214">
        <v>168.2</v>
      </c>
      <c r="D5214">
        <f t="shared" si="162"/>
        <v>26060</v>
      </c>
      <c r="F5214">
        <f t="shared" si="163"/>
        <v>46.722222222222221</v>
      </c>
    </row>
    <row r="5215" spans="1:6">
      <c r="A5215">
        <v>0</v>
      </c>
      <c r="B5215">
        <v>3</v>
      </c>
      <c r="C5215">
        <v>170.6</v>
      </c>
      <c r="D5215">
        <f t="shared" si="162"/>
        <v>26065</v>
      </c>
      <c r="F5215">
        <f t="shared" si="163"/>
        <v>47.388888888888886</v>
      </c>
    </row>
    <row r="5216" spans="1:6">
      <c r="A5216">
        <v>0</v>
      </c>
      <c r="B5216">
        <v>4</v>
      </c>
      <c r="C5216">
        <v>171.8</v>
      </c>
      <c r="D5216">
        <f t="shared" si="162"/>
        <v>26070</v>
      </c>
      <c r="F5216">
        <f t="shared" si="163"/>
        <v>47.722222222222221</v>
      </c>
    </row>
    <row r="5217" spans="1:6">
      <c r="A5217">
        <v>0</v>
      </c>
      <c r="B5217">
        <v>4</v>
      </c>
      <c r="C5217">
        <v>173.1</v>
      </c>
      <c r="D5217">
        <f t="shared" si="162"/>
        <v>26075</v>
      </c>
      <c r="F5217">
        <f t="shared" si="163"/>
        <v>48.083333333333329</v>
      </c>
    </row>
    <row r="5218" spans="1:6">
      <c r="A5218">
        <v>0</v>
      </c>
      <c r="B5218">
        <v>4</v>
      </c>
      <c r="C5218">
        <v>174.3</v>
      </c>
      <c r="D5218">
        <f t="shared" si="162"/>
        <v>26080</v>
      </c>
      <c r="F5218">
        <f t="shared" si="163"/>
        <v>48.416666666666671</v>
      </c>
    </row>
    <row r="5219" spans="1:6">
      <c r="A5219">
        <v>0</v>
      </c>
      <c r="B5219">
        <v>4</v>
      </c>
      <c r="C5219">
        <v>175.5</v>
      </c>
      <c r="D5219">
        <f t="shared" si="162"/>
        <v>26085</v>
      </c>
      <c r="F5219">
        <f t="shared" si="163"/>
        <v>48.75</v>
      </c>
    </row>
    <row r="5220" spans="1:6">
      <c r="A5220">
        <v>0</v>
      </c>
      <c r="B5220">
        <v>4</v>
      </c>
      <c r="C5220">
        <v>178</v>
      </c>
      <c r="D5220">
        <f t="shared" si="162"/>
        <v>26090</v>
      </c>
      <c r="F5220">
        <f t="shared" si="163"/>
        <v>49.444444444444443</v>
      </c>
    </row>
    <row r="5221" spans="1:6">
      <c r="A5221">
        <v>0</v>
      </c>
      <c r="B5221">
        <v>4</v>
      </c>
      <c r="C5221">
        <v>178.9</v>
      </c>
      <c r="D5221">
        <f t="shared" si="162"/>
        <v>26095</v>
      </c>
      <c r="F5221">
        <f t="shared" si="163"/>
        <v>49.694444444444443</v>
      </c>
    </row>
    <row r="5222" spans="1:6">
      <c r="A5222">
        <v>0</v>
      </c>
      <c r="B5222">
        <v>4</v>
      </c>
      <c r="C5222">
        <v>180</v>
      </c>
      <c r="D5222">
        <f t="shared" si="162"/>
        <v>26100</v>
      </c>
      <c r="F5222">
        <f t="shared" si="163"/>
        <v>50</v>
      </c>
    </row>
    <row r="5223" spans="1:6">
      <c r="A5223">
        <v>0</v>
      </c>
      <c r="B5223">
        <v>4</v>
      </c>
      <c r="C5223">
        <v>181.2</v>
      </c>
      <c r="D5223">
        <f t="shared" si="162"/>
        <v>26105</v>
      </c>
      <c r="F5223">
        <f t="shared" si="163"/>
        <v>50.333333333333329</v>
      </c>
    </row>
    <row r="5224" spans="1:6">
      <c r="A5224">
        <v>0</v>
      </c>
      <c r="B5224">
        <v>4</v>
      </c>
      <c r="C5224">
        <v>183.4</v>
      </c>
      <c r="D5224">
        <f t="shared" si="162"/>
        <v>26110</v>
      </c>
      <c r="F5224">
        <f t="shared" si="163"/>
        <v>50.944444444444443</v>
      </c>
    </row>
    <row r="5225" spans="1:6">
      <c r="A5225">
        <v>0</v>
      </c>
      <c r="B5225">
        <v>4</v>
      </c>
      <c r="C5225">
        <v>184.9</v>
      </c>
      <c r="D5225">
        <f t="shared" si="162"/>
        <v>26115</v>
      </c>
      <c r="F5225">
        <f t="shared" si="163"/>
        <v>51.361111111111114</v>
      </c>
    </row>
    <row r="5226" spans="1:6">
      <c r="A5226">
        <v>0</v>
      </c>
      <c r="B5226">
        <v>4</v>
      </c>
      <c r="C5226">
        <v>186.7</v>
      </c>
      <c r="D5226">
        <f t="shared" si="162"/>
        <v>26120</v>
      </c>
      <c r="F5226">
        <f t="shared" si="163"/>
        <v>51.861111111111107</v>
      </c>
    </row>
    <row r="5227" spans="1:6">
      <c r="A5227">
        <v>0</v>
      </c>
      <c r="B5227">
        <v>4</v>
      </c>
      <c r="C5227">
        <v>188.4</v>
      </c>
      <c r="D5227">
        <f t="shared" si="162"/>
        <v>26125</v>
      </c>
      <c r="F5227">
        <f t="shared" si="163"/>
        <v>52.333333333333336</v>
      </c>
    </row>
    <row r="5228" spans="1:6">
      <c r="A5228">
        <v>0</v>
      </c>
      <c r="B5228">
        <v>4</v>
      </c>
      <c r="C5228">
        <v>189</v>
      </c>
      <c r="D5228">
        <f t="shared" si="162"/>
        <v>26130</v>
      </c>
      <c r="F5228">
        <f t="shared" si="163"/>
        <v>52.5</v>
      </c>
    </row>
    <row r="5229" spans="1:6">
      <c r="A5229">
        <v>0</v>
      </c>
      <c r="B5229">
        <v>4</v>
      </c>
      <c r="C5229">
        <v>191.1</v>
      </c>
      <c r="D5229">
        <f t="shared" si="162"/>
        <v>26135</v>
      </c>
      <c r="F5229">
        <f t="shared" si="163"/>
        <v>53.083333333333329</v>
      </c>
    </row>
    <row r="5230" spans="1:6">
      <c r="A5230">
        <v>0</v>
      </c>
      <c r="B5230">
        <v>4</v>
      </c>
      <c r="C5230">
        <v>192.7</v>
      </c>
      <c r="D5230">
        <f t="shared" si="162"/>
        <v>26140</v>
      </c>
      <c r="F5230">
        <f t="shared" si="163"/>
        <v>53.527777777777771</v>
      </c>
    </row>
    <row r="5231" spans="1:6">
      <c r="A5231">
        <v>0</v>
      </c>
      <c r="B5231">
        <v>4</v>
      </c>
      <c r="C5231">
        <v>193.9</v>
      </c>
      <c r="D5231">
        <f t="shared" si="162"/>
        <v>26145</v>
      </c>
      <c r="F5231">
        <f t="shared" si="163"/>
        <v>53.861111111111114</v>
      </c>
    </row>
    <row r="5232" spans="1:6">
      <c r="A5232">
        <v>0</v>
      </c>
      <c r="B5232">
        <v>4</v>
      </c>
      <c r="C5232">
        <v>196.3</v>
      </c>
      <c r="D5232">
        <f t="shared" si="162"/>
        <v>26150</v>
      </c>
      <c r="F5232">
        <f t="shared" si="163"/>
        <v>54.527777777777779</v>
      </c>
    </row>
    <row r="5233" spans="1:6">
      <c r="A5233">
        <v>0</v>
      </c>
      <c r="B5233">
        <v>4</v>
      </c>
      <c r="C5233">
        <v>198.3</v>
      </c>
      <c r="D5233">
        <f t="shared" si="162"/>
        <v>26155</v>
      </c>
      <c r="F5233">
        <f t="shared" si="163"/>
        <v>55.083333333333336</v>
      </c>
    </row>
    <row r="5234" spans="1:6">
      <c r="A5234">
        <v>0</v>
      </c>
      <c r="B5234">
        <v>4</v>
      </c>
      <c r="C5234">
        <v>198.2</v>
      </c>
      <c r="D5234">
        <f t="shared" si="162"/>
        <v>26160</v>
      </c>
      <c r="F5234">
        <f t="shared" si="163"/>
        <v>55.05555555555555</v>
      </c>
    </row>
    <row r="5235" spans="1:6">
      <c r="A5235">
        <v>0</v>
      </c>
      <c r="B5235">
        <v>5</v>
      </c>
      <c r="C5235">
        <v>198.8</v>
      </c>
      <c r="D5235">
        <f t="shared" si="162"/>
        <v>26165</v>
      </c>
      <c r="F5235">
        <f t="shared" si="163"/>
        <v>55.222222222222221</v>
      </c>
    </row>
    <row r="5236" spans="1:6">
      <c r="A5236">
        <v>0</v>
      </c>
      <c r="B5236">
        <v>5</v>
      </c>
      <c r="C5236">
        <v>199.4</v>
      </c>
      <c r="D5236">
        <f t="shared" si="162"/>
        <v>26170</v>
      </c>
      <c r="F5236">
        <f t="shared" si="163"/>
        <v>55.388888888888886</v>
      </c>
    </row>
    <row r="5237" spans="1:6">
      <c r="A5237">
        <v>0</v>
      </c>
      <c r="B5237">
        <v>5</v>
      </c>
      <c r="C5237">
        <v>200.7</v>
      </c>
      <c r="D5237">
        <f t="shared" si="162"/>
        <v>26175</v>
      </c>
      <c r="F5237">
        <f t="shared" si="163"/>
        <v>55.749999999999993</v>
      </c>
    </row>
    <row r="5238" spans="1:6">
      <c r="A5238">
        <v>0</v>
      </c>
      <c r="B5238">
        <v>5</v>
      </c>
      <c r="C5238">
        <v>201.6</v>
      </c>
      <c r="D5238">
        <f t="shared" si="162"/>
        <v>26180</v>
      </c>
      <c r="F5238">
        <f t="shared" si="163"/>
        <v>56</v>
      </c>
    </row>
    <row r="5239" spans="1:6">
      <c r="A5239">
        <v>0</v>
      </c>
      <c r="B5239">
        <v>5</v>
      </c>
      <c r="C5239">
        <v>202.6</v>
      </c>
      <c r="D5239">
        <f t="shared" si="162"/>
        <v>26185</v>
      </c>
      <c r="F5239">
        <f t="shared" si="163"/>
        <v>56.277777777777771</v>
      </c>
    </row>
    <row r="5240" spans="1:6">
      <c r="A5240">
        <v>0</v>
      </c>
      <c r="B5240">
        <v>5</v>
      </c>
      <c r="C5240">
        <v>204.3</v>
      </c>
      <c r="D5240">
        <f t="shared" si="162"/>
        <v>26190</v>
      </c>
      <c r="F5240">
        <f t="shared" si="163"/>
        <v>56.75</v>
      </c>
    </row>
    <row r="5241" spans="1:6">
      <c r="A5241">
        <v>0</v>
      </c>
      <c r="B5241">
        <v>5</v>
      </c>
      <c r="C5241">
        <v>204.9</v>
      </c>
      <c r="D5241">
        <f t="shared" si="162"/>
        <v>26195</v>
      </c>
      <c r="F5241">
        <f t="shared" si="163"/>
        <v>56.916666666666664</v>
      </c>
    </row>
    <row r="5242" spans="1:6">
      <c r="A5242">
        <v>0</v>
      </c>
      <c r="B5242">
        <v>5</v>
      </c>
      <c r="C5242">
        <v>206.1</v>
      </c>
      <c r="D5242">
        <f t="shared" si="162"/>
        <v>26200</v>
      </c>
      <c r="F5242">
        <f t="shared" si="163"/>
        <v>57.25</v>
      </c>
    </row>
    <row r="5243" spans="1:6">
      <c r="A5243">
        <v>0</v>
      </c>
      <c r="B5243">
        <v>5</v>
      </c>
      <c r="C5243">
        <v>207.1</v>
      </c>
      <c r="D5243">
        <f t="shared" si="162"/>
        <v>26205</v>
      </c>
      <c r="F5243">
        <f t="shared" si="163"/>
        <v>57.527777777777771</v>
      </c>
    </row>
    <row r="5244" spans="1:6">
      <c r="A5244">
        <v>0</v>
      </c>
      <c r="B5244">
        <v>5</v>
      </c>
      <c r="C5244">
        <v>208.6</v>
      </c>
      <c r="D5244">
        <f t="shared" si="162"/>
        <v>26210</v>
      </c>
      <c r="F5244">
        <f t="shared" si="163"/>
        <v>57.944444444444443</v>
      </c>
    </row>
    <row r="5245" spans="1:6">
      <c r="A5245">
        <v>0</v>
      </c>
      <c r="B5245">
        <v>5</v>
      </c>
      <c r="C5245">
        <v>209.3</v>
      </c>
      <c r="D5245">
        <f t="shared" si="162"/>
        <v>26215</v>
      </c>
      <c r="F5245">
        <f t="shared" si="163"/>
        <v>58.138888888888893</v>
      </c>
    </row>
    <row r="5246" spans="1:6">
      <c r="A5246">
        <v>0</v>
      </c>
      <c r="B5246">
        <v>5</v>
      </c>
      <c r="C5246">
        <v>210.8</v>
      </c>
      <c r="D5246">
        <f t="shared" si="162"/>
        <v>26220</v>
      </c>
      <c r="F5246">
        <f t="shared" si="163"/>
        <v>58.555555555555557</v>
      </c>
    </row>
    <row r="5247" spans="1:6">
      <c r="A5247">
        <v>0</v>
      </c>
      <c r="B5247">
        <v>5</v>
      </c>
      <c r="C5247">
        <v>212.1</v>
      </c>
      <c r="D5247">
        <f t="shared" si="162"/>
        <v>26225</v>
      </c>
      <c r="F5247">
        <f t="shared" si="163"/>
        <v>58.916666666666664</v>
      </c>
    </row>
    <row r="5248" spans="1:6">
      <c r="A5248">
        <v>0</v>
      </c>
      <c r="B5248">
        <v>5</v>
      </c>
      <c r="C5248">
        <v>213.4</v>
      </c>
      <c r="D5248">
        <f t="shared" si="162"/>
        <v>26230</v>
      </c>
      <c r="F5248">
        <f t="shared" si="163"/>
        <v>59.277777777777779</v>
      </c>
    </row>
    <row r="5249" spans="1:6">
      <c r="A5249">
        <v>0</v>
      </c>
      <c r="B5249">
        <v>5</v>
      </c>
      <c r="C5249">
        <v>215.4</v>
      </c>
      <c r="D5249">
        <f t="shared" si="162"/>
        <v>26235</v>
      </c>
      <c r="F5249">
        <f t="shared" si="163"/>
        <v>59.833333333333336</v>
      </c>
    </row>
    <row r="5250" spans="1:6">
      <c r="A5250">
        <v>0</v>
      </c>
      <c r="B5250">
        <v>5</v>
      </c>
      <c r="C5250">
        <v>216.8</v>
      </c>
      <c r="D5250">
        <f t="shared" si="162"/>
        <v>26240</v>
      </c>
      <c r="F5250">
        <f t="shared" si="163"/>
        <v>60.222222222222221</v>
      </c>
    </row>
    <row r="5251" spans="1:6">
      <c r="A5251">
        <v>0</v>
      </c>
      <c r="B5251">
        <v>5</v>
      </c>
      <c r="C5251">
        <v>217.3</v>
      </c>
      <c r="D5251">
        <f t="shared" ref="D5251:D5314" si="164">(ROW()-2)*5</f>
        <v>26245</v>
      </c>
      <c r="F5251">
        <f t="shared" ref="F5251:F5314" si="165">C5251/3.6</f>
        <v>60.361111111111114</v>
      </c>
    </row>
    <row r="5252" spans="1:6">
      <c r="A5252">
        <v>0</v>
      </c>
      <c r="B5252">
        <v>5</v>
      </c>
      <c r="C5252">
        <v>217.9</v>
      </c>
      <c r="D5252">
        <f t="shared" si="164"/>
        <v>26250</v>
      </c>
      <c r="F5252">
        <f t="shared" si="165"/>
        <v>60.527777777777779</v>
      </c>
    </row>
    <row r="5253" spans="1:6">
      <c r="A5253">
        <v>0</v>
      </c>
      <c r="B5253">
        <v>5</v>
      </c>
      <c r="C5253">
        <v>218.1</v>
      </c>
      <c r="D5253">
        <f t="shared" si="164"/>
        <v>26255</v>
      </c>
      <c r="F5253">
        <f t="shared" si="165"/>
        <v>60.583333333333329</v>
      </c>
    </row>
    <row r="5254" spans="1:6">
      <c r="A5254">
        <v>0</v>
      </c>
      <c r="B5254">
        <v>5</v>
      </c>
      <c r="C5254">
        <v>217.7</v>
      </c>
      <c r="D5254">
        <f t="shared" si="164"/>
        <v>26260</v>
      </c>
      <c r="F5254">
        <f t="shared" si="165"/>
        <v>60.472222222222214</v>
      </c>
    </row>
    <row r="5255" spans="1:6">
      <c r="A5255">
        <v>0</v>
      </c>
      <c r="B5255">
        <v>5</v>
      </c>
      <c r="C5255">
        <v>217.1</v>
      </c>
      <c r="D5255">
        <f t="shared" si="164"/>
        <v>26265</v>
      </c>
      <c r="F5255">
        <f t="shared" si="165"/>
        <v>60.30555555555555</v>
      </c>
    </row>
    <row r="5256" spans="1:6">
      <c r="A5256">
        <v>0</v>
      </c>
      <c r="B5256">
        <v>5</v>
      </c>
      <c r="C5256">
        <v>215.6</v>
      </c>
      <c r="D5256">
        <f t="shared" si="164"/>
        <v>26270</v>
      </c>
      <c r="F5256">
        <f t="shared" si="165"/>
        <v>59.888888888888886</v>
      </c>
    </row>
    <row r="5257" spans="1:6">
      <c r="A5257">
        <v>0</v>
      </c>
      <c r="B5257">
        <v>5</v>
      </c>
      <c r="C5257">
        <v>214.4</v>
      </c>
      <c r="D5257">
        <f t="shared" si="164"/>
        <v>26275</v>
      </c>
      <c r="F5257">
        <f t="shared" si="165"/>
        <v>59.555555555555557</v>
      </c>
    </row>
    <row r="5258" spans="1:6">
      <c r="A5258">
        <v>0</v>
      </c>
      <c r="B5258">
        <v>5</v>
      </c>
      <c r="C5258">
        <v>212.6</v>
      </c>
      <c r="D5258">
        <f t="shared" si="164"/>
        <v>26280</v>
      </c>
      <c r="F5258">
        <f t="shared" si="165"/>
        <v>59.05555555555555</v>
      </c>
    </row>
    <row r="5259" spans="1:6">
      <c r="A5259">
        <v>0</v>
      </c>
      <c r="B5259">
        <v>5</v>
      </c>
      <c r="C5259">
        <v>210.2</v>
      </c>
      <c r="D5259">
        <f t="shared" si="164"/>
        <v>26285</v>
      </c>
      <c r="F5259">
        <f t="shared" si="165"/>
        <v>58.388888888888886</v>
      </c>
    </row>
    <row r="5260" spans="1:6">
      <c r="A5260">
        <v>0</v>
      </c>
      <c r="B5260">
        <v>5</v>
      </c>
      <c r="C5260">
        <v>207.8</v>
      </c>
      <c r="D5260">
        <f t="shared" si="164"/>
        <v>26290</v>
      </c>
      <c r="F5260">
        <f t="shared" si="165"/>
        <v>57.722222222222221</v>
      </c>
    </row>
    <row r="5261" spans="1:6">
      <c r="A5261">
        <v>0</v>
      </c>
      <c r="B5261">
        <v>5</v>
      </c>
      <c r="C5261">
        <v>205.9</v>
      </c>
      <c r="D5261">
        <f t="shared" si="164"/>
        <v>26295</v>
      </c>
      <c r="F5261">
        <f t="shared" si="165"/>
        <v>57.194444444444443</v>
      </c>
    </row>
    <row r="5262" spans="1:6">
      <c r="A5262">
        <v>0</v>
      </c>
      <c r="B5262">
        <v>5</v>
      </c>
      <c r="C5262">
        <v>210.9</v>
      </c>
      <c r="D5262">
        <f t="shared" si="164"/>
        <v>26300</v>
      </c>
      <c r="F5262">
        <f t="shared" si="165"/>
        <v>58.583333333333336</v>
      </c>
    </row>
    <row r="5263" spans="1:6">
      <c r="A5263">
        <v>0</v>
      </c>
      <c r="B5263">
        <v>5</v>
      </c>
      <c r="C5263">
        <v>221.8</v>
      </c>
      <c r="D5263">
        <f t="shared" si="164"/>
        <v>26305</v>
      </c>
      <c r="F5263">
        <f t="shared" si="165"/>
        <v>61.611111111111114</v>
      </c>
    </row>
    <row r="5264" spans="1:6">
      <c r="A5264">
        <v>0</v>
      </c>
      <c r="B5264">
        <v>5</v>
      </c>
      <c r="C5264">
        <v>222.1</v>
      </c>
      <c r="D5264">
        <f t="shared" si="164"/>
        <v>26310</v>
      </c>
      <c r="F5264">
        <f t="shared" si="165"/>
        <v>61.694444444444443</v>
      </c>
    </row>
    <row r="5265" spans="1:6">
      <c r="A5265">
        <v>0</v>
      </c>
      <c r="B5265">
        <v>5</v>
      </c>
      <c r="C5265">
        <v>220.8</v>
      </c>
      <c r="D5265">
        <f t="shared" si="164"/>
        <v>26315</v>
      </c>
      <c r="F5265">
        <f t="shared" si="165"/>
        <v>61.333333333333336</v>
      </c>
    </row>
    <row r="5266" spans="1:6">
      <c r="A5266">
        <v>0</v>
      </c>
      <c r="B5266">
        <v>5</v>
      </c>
      <c r="C5266">
        <v>219.9</v>
      </c>
      <c r="D5266">
        <f t="shared" si="164"/>
        <v>26320</v>
      </c>
      <c r="F5266">
        <f t="shared" si="165"/>
        <v>61.083333333333336</v>
      </c>
    </row>
    <row r="5267" spans="1:6">
      <c r="A5267">
        <v>0</v>
      </c>
      <c r="B5267">
        <v>5</v>
      </c>
      <c r="C5267">
        <v>220.6</v>
      </c>
      <c r="D5267">
        <f t="shared" si="164"/>
        <v>26325</v>
      </c>
      <c r="F5267">
        <f t="shared" si="165"/>
        <v>61.277777777777771</v>
      </c>
    </row>
    <row r="5268" spans="1:6">
      <c r="A5268">
        <v>1.8</v>
      </c>
      <c r="B5268">
        <v>5</v>
      </c>
      <c r="C5268">
        <v>220.1</v>
      </c>
      <c r="D5268">
        <f t="shared" si="164"/>
        <v>26330</v>
      </c>
      <c r="F5268">
        <f t="shared" si="165"/>
        <v>61.138888888888886</v>
      </c>
    </row>
    <row r="5269" spans="1:6">
      <c r="A5269">
        <v>5.3</v>
      </c>
      <c r="B5269">
        <v>5</v>
      </c>
      <c r="C5269">
        <v>218.4</v>
      </c>
      <c r="D5269">
        <f t="shared" si="164"/>
        <v>26335</v>
      </c>
      <c r="F5269">
        <f t="shared" si="165"/>
        <v>60.666666666666664</v>
      </c>
    </row>
    <row r="5270" spans="1:6">
      <c r="A5270">
        <v>10.7</v>
      </c>
      <c r="B5270">
        <v>5</v>
      </c>
      <c r="C5270">
        <v>216</v>
      </c>
      <c r="D5270">
        <f t="shared" si="164"/>
        <v>26340</v>
      </c>
      <c r="F5270">
        <f t="shared" si="165"/>
        <v>60</v>
      </c>
    </row>
    <row r="5271" spans="1:6">
      <c r="A5271">
        <v>12.5</v>
      </c>
      <c r="B5271">
        <v>5</v>
      </c>
      <c r="C5271">
        <v>214.3</v>
      </c>
      <c r="D5271">
        <f t="shared" si="164"/>
        <v>26345</v>
      </c>
      <c r="F5271">
        <f t="shared" si="165"/>
        <v>59.527777777777779</v>
      </c>
    </row>
    <row r="5272" spans="1:6">
      <c r="A5272">
        <v>16</v>
      </c>
      <c r="B5272">
        <v>4.9000000000000004</v>
      </c>
      <c r="C5272">
        <v>212.1</v>
      </c>
      <c r="D5272">
        <f t="shared" si="164"/>
        <v>26350</v>
      </c>
      <c r="F5272">
        <f t="shared" si="165"/>
        <v>58.916666666666664</v>
      </c>
    </row>
    <row r="5273" spans="1:6">
      <c r="A5273">
        <v>23.2</v>
      </c>
      <c r="B5273">
        <v>4</v>
      </c>
      <c r="C5273">
        <v>209.1</v>
      </c>
      <c r="D5273">
        <f t="shared" si="164"/>
        <v>26355</v>
      </c>
      <c r="F5273">
        <f t="shared" si="165"/>
        <v>58.083333333333329</v>
      </c>
    </row>
    <row r="5274" spans="1:6">
      <c r="A5274">
        <v>24.9</v>
      </c>
      <c r="B5274">
        <v>4</v>
      </c>
      <c r="C5274">
        <v>207.6</v>
      </c>
      <c r="D5274">
        <f t="shared" si="164"/>
        <v>26360</v>
      </c>
      <c r="F5274">
        <f t="shared" si="165"/>
        <v>57.666666666666664</v>
      </c>
    </row>
    <row r="5275" spans="1:6">
      <c r="A5275">
        <v>21.4</v>
      </c>
      <c r="B5275">
        <v>4</v>
      </c>
      <c r="C5275">
        <v>206.1</v>
      </c>
      <c r="D5275">
        <f t="shared" si="164"/>
        <v>26365</v>
      </c>
      <c r="F5275">
        <f t="shared" si="165"/>
        <v>57.25</v>
      </c>
    </row>
    <row r="5276" spans="1:6">
      <c r="A5276">
        <v>19.600000000000001</v>
      </c>
      <c r="B5276">
        <v>4</v>
      </c>
      <c r="C5276">
        <v>204.4</v>
      </c>
      <c r="D5276">
        <f t="shared" si="164"/>
        <v>26370</v>
      </c>
      <c r="F5276">
        <f t="shared" si="165"/>
        <v>56.777777777777779</v>
      </c>
    </row>
    <row r="5277" spans="1:6">
      <c r="A5277">
        <v>23.2</v>
      </c>
      <c r="B5277">
        <v>4</v>
      </c>
      <c r="C5277">
        <v>201.2</v>
      </c>
      <c r="D5277">
        <f t="shared" si="164"/>
        <v>26375</v>
      </c>
      <c r="F5277">
        <f t="shared" si="165"/>
        <v>55.888888888888886</v>
      </c>
    </row>
    <row r="5278" spans="1:6">
      <c r="A5278">
        <v>24.9</v>
      </c>
      <c r="B5278">
        <v>4</v>
      </c>
      <c r="C5278">
        <v>197.7</v>
      </c>
      <c r="D5278">
        <f t="shared" si="164"/>
        <v>26380</v>
      </c>
      <c r="F5278">
        <f t="shared" si="165"/>
        <v>54.916666666666664</v>
      </c>
    </row>
    <row r="5279" spans="1:6">
      <c r="A5279">
        <v>26.7</v>
      </c>
      <c r="B5279">
        <v>4</v>
      </c>
      <c r="C5279">
        <v>196.1</v>
      </c>
      <c r="D5279">
        <f t="shared" si="164"/>
        <v>26385</v>
      </c>
      <c r="F5279">
        <f t="shared" si="165"/>
        <v>54.472222222222221</v>
      </c>
    </row>
    <row r="5280" spans="1:6">
      <c r="A5280">
        <v>24.9</v>
      </c>
      <c r="B5280">
        <v>4</v>
      </c>
      <c r="C5280">
        <v>193.3</v>
      </c>
      <c r="D5280">
        <f t="shared" si="164"/>
        <v>26390</v>
      </c>
      <c r="F5280">
        <f t="shared" si="165"/>
        <v>53.694444444444443</v>
      </c>
    </row>
    <row r="5281" spans="1:6">
      <c r="A5281">
        <v>24.9</v>
      </c>
      <c r="B5281">
        <v>4</v>
      </c>
      <c r="C5281">
        <v>190.3</v>
      </c>
      <c r="D5281">
        <f t="shared" si="164"/>
        <v>26395</v>
      </c>
      <c r="F5281">
        <f t="shared" si="165"/>
        <v>52.861111111111114</v>
      </c>
    </row>
    <row r="5282" spans="1:6">
      <c r="A5282">
        <v>26.7</v>
      </c>
      <c r="B5282">
        <v>4</v>
      </c>
      <c r="C5282">
        <v>187.8</v>
      </c>
      <c r="D5282">
        <f t="shared" si="164"/>
        <v>26400</v>
      </c>
      <c r="F5282">
        <f t="shared" si="165"/>
        <v>52.166666666666671</v>
      </c>
    </row>
    <row r="5283" spans="1:6">
      <c r="A5283">
        <v>27.2</v>
      </c>
      <c r="B5283">
        <v>4</v>
      </c>
      <c r="C5283">
        <v>185.3</v>
      </c>
      <c r="D5283">
        <f t="shared" si="164"/>
        <v>26405</v>
      </c>
      <c r="F5283">
        <f t="shared" si="165"/>
        <v>51.472222222222221</v>
      </c>
    </row>
    <row r="5284" spans="1:6">
      <c r="A5284">
        <v>29</v>
      </c>
      <c r="B5284">
        <v>4</v>
      </c>
      <c r="C5284">
        <v>182.3</v>
      </c>
      <c r="D5284">
        <f t="shared" si="164"/>
        <v>26410</v>
      </c>
      <c r="F5284">
        <f t="shared" si="165"/>
        <v>50.638888888888893</v>
      </c>
    </row>
    <row r="5285" spans="1:6">
      <c r="A5285">
        <v>24.9</v>
      </c>
      <c r="B5285">
        <v>4</v>
      </c>
      <c r="C5285">
        <v>178.9</v>
      </c>
      <c r="D5285">
        <f t="shared" si="164"/>
        <v>26415</v>
      </c>
      <c r="F5285">
        <f t="shared" si="165"/>
        <v>49.694444444444443</v>
      </c>
    </row>
    <row r="5286" spans="1:6">
      <c r="A5286">
        <v>26.7</v>
      </c>
      <c r="B5286">
        <v>4</v>
      </c>
      <c r="C5286">
        <v>176.7</v>
      </c>
      <c r="D5286">
        <f t="shared" si="164"/>
        <v>26420</v>
      </c>
      <c r="F5286">
        <f t="shared" si="165"/>
        <v>49.083333333333329</v>
      </c>
    </row>
    <row r="5287" spans="1:6">
      <c r="A5287">
        <v>30.7</v>
      </c>
      <c r="B5287">
        <v>4</v>
      </c>
      <c r="C5287">
        <v>173.5</v>
      </c>
      <c r="D5287">
        <f t="shared" si="164"/>
        <v>26425</v>
      </c>
      <c r="F5287">
        <f t="shared" si="165"/>
        <v>48.194444444444443</v>
      </c>
    </row>
    <row r="5288" spans="1:6">
      <c r="A5288">
        <v>23.2</v>
      </c>
      <c r="B5288">
        <v>4</v>
      </c>
      <c r="C5288">
        <v>169.6</v>
      </c>
      <c r="D5288">
        <f t="shared" si="164"/>
        <v>26430</v>
      </c>
      <c r="F5288">
        <f t="shared" si="165"/>
        <v>47.111111111111107</v>
      </c>
    </row>
    <row r="5289" spans="1:6">
      <c r="A5289">
        <v>23.2</v>
      </c>
      <c r="B5289">
        <v>4</v>
      </c>
      <c r="C5289">
        <v>168.4</v>
      </c>
      <c r="D5289">
        <f t="shared" si="164"/>
        <v>26435</v>
      </c>
      <c r="F5289">
        <f t="shared" si="165"/>
        <v>46.777777777777779</v>
      </c>
    </row>
    <row r="5290" spans="1:6">
      <c r="A5290">
        <v>24.9</v>
      </c>
      <c r="B5290">
        <v>3</v>
      </c>
      <c r="C5290">
        <v>165</v>
      </c>
      <c r="D5290">
        <f t="shared" si="164"/>
        <v>26440</v>
      </c>
      <c r="F5290">
        <f t="shared" si="165"/>
        <v>45.833333333333336</v>
      </c>
    </row>
    <row r="5291" spans="1:6">
      <c r="A5291">
        <v>24.9</v>
      </c>
      <c r="B5291">
        <v>3</v>
      </c>
      <c r="C5291">
        <v>161.6</v>
      </c>
      <c r="D5291">
        <f t="shared" si="164"/>
        <v>26445</v>
      </c>
      <c r="F5291">
        <f t="shared" si="165"/>
        <v>44.888888888888886</v>
      </c>
    </row>
    <row r="5292" spans="1:6">
      <c r="A5292">
        <v>21.4</v>
      </c>
      <c r="B5292">
        <v>3</v>
      </c>
      <c r="C5292">
        <v>160.19999999999999</v>
      </c>
      <c r="D5292">
        <f t="shared" si="164"/>
        <v>26450</v>
      </c>
      <c r="F5292">
        <f t="shared" si="165"/>
        <v>44.499999999999993</v>
      </c>
    </row>
    <row r="5293" spans="1:6">
      <c r="A5293">
        <v>23.2</v>
      </c>
      <c r="B5293">
        <v>3</v>
      </c>
      <c r="C5293">
        <v>156.9</v>
      </c>
      <c r="D5293">
        <f t="shared" si="164"/>
        <v>26455</v>
      </c>
      <c r="F5293">
        <f t="shared" si="165"/>
        <v>43.583333333333336</v>
      </c>
    </row>
    <row r="5294" spans="1:6">
      <c r="A5294">
        <v>23.2</v>
      </c>
      <c r="B5294">
        <v>3</v>
      </c>
      <c r="C5294">
        <v>154.5</v>
      </c>
      <c r="D5294">
        <f t="shared" si="164"/>
        <v>26460</v>
      </c>
      <c r="F5294">
        <f t="shared" si="165"/>
        <v>42.916666666666664</v>
      </c>
    </row>
    <row r="5295" spans="1:6">
      <c r="A5295">
        <v>26.7</v>
      </c>
      <c r="B5295">
        <v>3</v>
      </c>
      <c r="C5295">
        <v>152.80000000000001</v>
      </c>
      <c r="D5295">
        <f t="shared" si="164"/>
        <v>26465</v>
      </c>
      <c r="F5295">
        <f t="shared" si="165"/>
        <v>42.44444444444445</v>
      </c>
    </row>
    <row r="5296" spans="1:6">
      <c r="A5296">
        <v>29</v>
      </c>
      <c r="B5296">
        <v>3</v>
      </c>
      <c r="C5296">
        <v>148.4</v>
      </c>
      <c r="D5296">
        <f t="shared" si="164"/>
        <v>26470</v>
      </c>
      <c r="F5296">
        <f t="shared" si="165"/>
        <v>41.222222222222221</v>
      </c>
    </row>
    <row r="5297" spans="1:6">
      <c r="A5297">
        <v>24.9</v>
      </c>
      <c r="B5297">
        <v>3</v>
      </c>
      <c r="C5297">
        <v>142.9</v>
      </c>
      <c r="D5297">
        <f t="shared" si="164"/>
        <v>26475</v>
      </c>
      <c r="F5297">
        <f t="shared" si="165"/>
        <v>39.694444444444443</v>
      </c>
    </row>
    <row r="5298" spans="1:6">
      <c r="A5298">
        <v>30.7</v>
      </c>
      <c r="B5298">
        <v>3</v>
      </c>
      <c r="C5298">
        <v>142.1</v>
      </c>
      <c r="D5298">
        <f t="shared" si="164"/>
        <v>26480</v>
      </c>
      <c r="F5298">
        <f t="shared" si="165"/>
        <v>39.472222222222221</v>
      </c>
    </row>
    <row r="5299" spans="1:6">
      <c r="A5299">
        <v>26.7</v>
      </c>
      <c r="B5299">
        <v>3</v>
      </c>
      <c r="C5299">
        <v>139.1</v>
      </c>
      <c r="D5299">
        <f t="shared" si="164"/>
        <v>26485</v>
      </c>
      <c r="F5299">
        <f t="shared" si="165"/>
        <v>38.638888888888886</v>
      </c>
    </row>
    <row r="5300" spans="1:6">
      <c r="A5300">
        <v>21.4</v>
      </c>
      <c r="B5300">
        <v>3</v>
      </c>
      <c r="C5300">
        <v>135</v>
      </c>
      <c r="D5300">
        <f t="shared" si="164"/>
        <v>26490</v>
      </c>
      <c r="F5300">
        <f t="shared" si="165"/>
        <v>37.5</v>
      </c>
    </row>
    <row r="5301" spans="1:6">
      <c r="A5301">
        <v>26.7</v>
      </c>
      <c r="B5301">
        <v>3</v>
      </c>
      <c r="C5301">
        <v>132.19999999999999</v>
      </c>
      <c r="D5301">
        <f t="shared" si="164"/>
        <v>26495</v>
      </c>
      <c r="F5301">
        <f t="shared" si="165"/>
        <v>36.722222222222221</v>
      </c>
    </row>
    <row r="5302" spans="1:6">
      <c r="A5302">
        <v>19.600000000000001</v>
      </c>
      <c r="B5302">
        <v>3</v>
      </c>
      <c r="C5302">
        <v>128.69999999999999</v>
      </c>
      <c r="D5302">
        <f t="shared" si="164"/>
        <v>26500</v>
      </c>
      <c r="F5302">
        <f t="shared" si="165"/>
        <v>35.749999999999993</v>
      </c>
    </row>
    <row r="5303" spans="1:6">
      <c r="A5303">
        <v>19.600000000000001</v>
      </c>
      <c r="B5303">
        <v>3</v>
      </c>
      <c r="C5303">
        <v>126.4</v>
      </c>
      <c r="D5303">
        <f t="shared" si="164"/>
        <v>26505</v>
      </c>
      <c r="F5303">
        <f t="shared" si="165"/>
        <v>35.111111111111114</v>
      </c>
    </row>
    <row r="5304" spans="1:6">
      <c r="A5304">
        <v>21.4</v>
      </c>
      <c r="B5304">
        <v>3</v>
      </c>
      <c r="C5304">
        <v>122.8</v>
      </c>
      <c r="D5304">
        <f t="shared" si="164"/>
        <v>26510</v>
      </c>
      <c r="F5304">
        <f t="shared" si="165"/>
        <v>34.111111111111107</v>
      </c>
    </row>
    <row r="5305" spans="1:6">
      <c r="A5305">
        <v>23.2</v>
      </c>
      <c r="B5305">
        <v>3</v>
      </c>
      <c r="C5305">
        <v>119.9</v>
      </c>
      <c r="D5305">
        <f t="shared" si="164"/>
        <v>26515</v>
      </c>
      <c r="F5305">
        <f t="shared" si="165"/>
        <v>33.305555555555557</v>
      </c>
    </row>
    <row r="5306" spans="1:6">
      <c r="A5306">
        <v>23.2</v>
      </c>
      <c r="B5306">
        <v>3</v>
      </c>
      <c r="C5306">
        <v>116.3</v>
      </c>
      <c r="D5306">
        <f t="shared" si="164"/>
        <v>26520</v>
      </c>
      <c r="F5306">
        <f t="shared" si="165"/>
        <v>32.305555555555557</v>
      </c>
    </row>
    <row r="5307" spans="1:6">
      <c r="A5307">
        <v>21.4</v>
      </c>
      <c r="B5307">
        <v>3</v>
      </c>
      <c r="C5307">
        <v>113</v>
      </c>
      <c r="D5307">
        <f t="shared" si="164"/>
        <v>26525</v>
      </c>
      <c r="F5307">
        <f t="shared" si="165"/>
        <v>31.388888888888889</v>
      </c>
    </row>
    <row r="5308" spans="1:6">
      <c r="A5308">
        <v>19.600000000000001</v>
      </c>
      <c r="B5308">
        <v>3</v>
      </c>
      <c r="C5308">
        <v>110.6</v>
      </c>
      <c r="D5308">
        <f t="shared" si="164"/>
        <v>26530</v>
      </c>
      <c r="F5308">
        <f t="shared" si="165"/>
        <v>30.722222222222221</v>
      </c>
    </row>
    <row r="5309" spans="1:6">
      <c r="A5309">
        <v>16</v>
      </c>
      <c r="B5309">
        <v>3</v>
      </c>
      <c r="C5309">
        <v>106.8</v>
      </c>
      <c r="D5309">
        <f t="shared" si="164"/>
        <v>26535</v>
      </c>
      <c r="F5309">
        <f t="shared" si="165"/>
        <v>29.666666666666664</v>
      </c>
    </row>
    <row r="5310" spans="1:6">
      <c r="A5310">
        <v>12.5</v>
      </c>
      <c r="B5310">
        <v>3</v>
      </c>
      <c r="C5310">
        <v>104</v>
      </c>
      <c r="D5310">
        <f t="shared" si="164"/>
        <v>26540</v>
      </c>
      <c r="F5310">
        <f t="shared" si="165"/>
        <v>28.888888888888889</v>
      </c>
    </row>
    <row r="5311" spans="1:6">
      <c r="A5311">
        <v>7.1</v>
      </c>
      <c r="B5311">
        <v>3</v>
      </c>
      <c r="C5311">
        <v>100.9</v>
      </c>
      <c r="D5311">
        <f t="shared" si="164"/>
        <v>26545</v>
      </c>
      <c r="F5311">
        <f t="shared" si="165"/>
        <v>28.027777777777779</v>
      </c>
    </row>
    <row r="5312" spans="1:6">
      <c r="A5312">
        <v>12.5</v>
      </c>
      <c r="B5312">
        <v>3</v>
      </c>
      <c r="C5312">
        <v>98.1</v>
      </c>
      <c r="D5312">
        <f t="shared" si="164"/>
        <v>26550</v>
      </c>
      <c r="F5312">
        <f t="shared" si="165"/>
        <v>27.249999999999996</v>
      </c>
    </row>
    <row r="5313" spans="1:6">
      <c r="A5313">
        <v>12.5</v>
      </c>
      <c r="B5313">
        <v>3</v>
      </c>
      <c r="C5313">
        <v>95</v>
      </c>
      <c r="D5313">
        <f t="shared" si="164"/>
        <v>26555</v>
      </c>
      <c r="F5313">
        <f t="shared" si="165"/>
        <v>26.388888888888889</v>
      </c>
    </row>
    <row r="5314" spans="1:6">
      <c r="A5314">
        <v>10.7</v>
      </c>
      <c r="B5314">
        <v>3</v>
      </c>
      <c r="C5314">
        <v>91.6</v>
      </c>
      <c r="D5314">
        <f t="shared" si="164"/>
        <v>26560</v>
      </c>
      <c r="F5314">
        <f t="shared" si="165"/>
        <v>25.444444444444443</v>
      </c>
    </row>
    <row r="5315" spans="1:6">
      <c r="A5315">
        <v>5.3</v>
      </c>
      <c r="B5315">
        <v>3</v>
      </c>
      <c r="C5315">
        <v>89.3</v>
      </c>
      <c r="D5315">
        <f t="shared" ref="D5315:D5378" si="166">(ROW()-2)*5</f>
        <v>26565</v>
      </c>
      <c r="F5315">
        <f t="shared" ref="F5315:F5378" si="167">C5315/3.6</f>
        <v>24.805555555555554</v>
      </c>
    </row>
    <row r="5316" spans="1:6">
      <c r="A5316">
        <v>0</v>
      </c>
      <c r="B5316">
        <v>3</v>
      </c>
      <c r="C5316">
        <v>87.6</v>
      </c>
      <c r="D5316">
        <f t="shared" si="166"/>
        <v>26570</v>
      </c>
      <c r="F5316">
        <f t="shared" si="167"/>
        <v>24.333333333333332</v>
      </c>
    </row>
    <row r="5317" spans="1:6">
      <c r="A5317">
        <v>0</v>
      </c>
      <c r="B5317">
        <v>3</v>
      </c>
      <c r="C5317">
        <v>85.9</v>
      </c>
      <c r="D5317">
        <f t="shared" si="166"/>
        <v>26575</v>
      </c>
      <c r="F5317">
        <f t="shared" si="167"/>
        <v>23.861111111111111</v>
      </c>
    </row>
    <row r="5318" spans="1:6">
      <c r="A5318">
        <v>0</v>
      </c>
      <c r="B5318">
        <v>3</v>
      </c>
      <c r="C5318">
        <v>85.3</v>
      </c>
      <c r="D5318">
        <f t="shared" si="166"/>
        <v>26580</v>
      </c>
      <c r="F5318">
        <f t="shared" si="167"/>
        <v>23.694444444444443</v>
      </c>
    </row>
    <row r="5319" spans="1:6">
      <c r="A5319">
        <v>0</v>
      </c>
      <c r="B5319">
        <v>3</v>
      </c>
      <c r="C5319">
        <v>85.3</v>
      </c>
      <c r="D5319">
        <f t="shared" si="166"/>
        <v>26585</v>
      </c>
      <c r="F5319">
        <f t="shared" si="167"/>
        <v>23.694444444444443</v>
      </c>
    </row>
    <row r="5320" spans="1:6">
      <c r="A5320">
        <v>0</v>
      </c>
      <c r="B5320">
        <v>3</v>
      </c>
      <c r="C5320">
        <v>85.1</v>
      </c>
      <c r="D5320">
        <f t="shared" si="166"/>
        <v>26590</v>
      </c>
      <c r="F5320">
        <f t="shared" si="167"/>
        <v>23.638888888888886</v>
      </c>
    </row>
    <row r="5321" spans="1:6">
      <c r="A5321">
        <v>0</v>
      </c>
      <c r="B5321">
        <v>3</v>
      </c>
      <c r="C5321">
        <v>84.9</v>
      </c>
      <c r="D5321">
        <f t="shared" si="166"/>
        <v>26595</v>
      </c>
      <c r="F5321">
        <f t="shared" si="167"/>
        <v>23.583333333333336</v>
      </c>
    </row>
    <row r="5322" spans="1:6">
      <c r="A5322">
        <v>0</v>
      </c>
      <c r="B5322">
        <v>3</v>
      </c>
      <c r="C5322">
        <v>88.2</v>
      </c>
      <c r="D5322">
        <f t="shared" si="166"/>
        <v>26600</v>
      </c>
      <c r="F5322">
        <f t="shared" si="167"/>
        <v>24.5</v>
      </c>
    </row>
    <row r="5323" spans="1:6">
      <c r="A5323">
        <v>0</v>
      </c>
      <c r="B5323">
        <v>3</v>
      </c>
      <c r="C5323">
        <v>91.6</v>
      </c>
      <c r="D5323">
        <f t="shared" si="166"/>
        <v>26605</v>
      </c>
      <c r="F5323">
        <f t="shared" si="167"/>
        <v>25.444444444444443</v>
      </c>
    </row>
    <row r="5324" spans="1:6">
      <c r="A5324">
        <v>0</v>
      </c>
      <c r="B5324">
        <v>3</v>
      </c>
      <c r="C5324">
        <v>94.3</v>
      </c>
      <c r="D5324">
        <f t="shared" si="166"/>
        <v>26610</v>
      </c>
      <c r="F5324">
        <f t="shared" si="167"/>
        <v>26.194444444444443</v>
      </c>
    </row>
    <row r="5325" spans="1:6">
      <c r="A5325">
        <v>0</v>
      </c>
      <c r="B5325">
        <v>3</v>
      </c>
      <c r="C5325">
        <v>96.6</v>
      </c>
      <c r="D5325">
        <f t="shared" si="166"/>
        <v>26615</v>
      </c>
      <c r="F5325">
        <f t="shared" si="167"/>
        <v>26.833333333333332</v>
      </c>
    </row>
    <row r="5326" spans="1:6">
      <c r="A5326">
        <v>0</v>
      </c>
      <c r="B5326">
        <v>3</v>
      </c>
      <c r="C5326">
        <v>98.3</v>
      </c>
      <c r="D5326">
        <f t="shared" si="166"/>
        <v>26620</v>
      </c>
      <c r="F5326">
        <f t="shared" si="167"/>
        <v>27.305555555555554</v>
      </c>
    </row>
    <row r="5327" spans="1:6">
      <c r="A5327">
        <v>0</v>
      </c>
      <c r="B5327">
        <v>3</v>
      </c>
      <c r="C5327">
        <v>99.1</v>
      </c>
      <c r="D5327">
        <f t="shared" si="166"/>
        <v>26625</v>
      </c>
      <c r="F5327">
        <f t="shared" si="167"/>
        <v>27.527777777777775</v>
      </c>
    </row>
    <row r="5328" spans="1:6">
      <c r="A5328">
        <v>0</v>
      </c>
      <c r="B5328">
        <v>3</v>
      </c>
      <c r="C5328">
        <v>101.8</v>
      </c>
      <c r="D5328">
        <f t="shared" si="166"/>
        <v>26630</v>
      </c>
      <c r="F5328">
        <f t="shared" si="167"/>
        <v>28.277777777777775</v>
      </c>
    </row>
    <row r="5329" spans="1:6">
      <c r="A5329">
        <v>0</v>
      </c>
      <c r="B5329">
        <v>3</v>
      </c>
      <c r="C5329">
        <v>104.1</v>
      </c>
      <c r="D5329">
        <f t="shared" si="166"/>
        <v>26635</v>
      </c>
      <c r="F5329">
        <f t="shared" si="167"/>
        <v>28.916666666666664</v>
      </c>
    </row>
    <row r="5330" spans="1:6">
      <c r="A5330">
        <v>0</v>
      </c>
      <c r="B5330">
        <v>3</v>
      </c>
      <c r="C5330">
        <v>106.4</v>
      </c>
      <c r="D5330">
        <f t="shared" si="166"/>
        <v>26640</v>
      </c>
      <c r="F5330">
        <f t="shared" si="167"/>
        <v>29.555555555555557</v>
      </c>
    </row>
    <row r="5331" spans="1:6">
      <c r="A5331">
        <v>0</v>
      </c>
      <c r="B5331">
        <v>3</v>
      </c>
      <c r="C5331">
        <v>108.6</v>
      </c>
      <c r="D5331">
        <f t="shared" si="166"/>
        <v>26645</v>
      </c>
      <c r="F5331">
        <f t="shared" si="167"/>
        <v>30.166666666666664</v>
      </c>
    </row>
    <row r="5332" spans="1:6">
      <c r="A5332">
        <v>0</v>
      </c>
      <c r="B5332">
        <v>3</v>
      </c>
      <c r="C5332">
        <v>111.2</v>
      </c>
      <c r="D5332">
        <f t="shared" si="166"/>
        <v>26650</v>
      </c>
      <c r="F5332">
        <f t="shared" si="167"/>
        <v>30.888888888888889</v>
      </c>
    </row>
    <row r="5333" spans="1:6">
      <c r="A5333">
        <v>0</v>
      </c>
      <c r="B5333">
        <v>3</v>
      </c>
      <c r="C5333">
        <v>113.9</v>
      </c>
      <c r="D5333">
        <f t="shared" si="166"/>
        <v>26655</v>
      </c>
      <c r="F5333">
        <f t="shared" si="167"/>
        <v>31.638888888888889</v>
      </c>
    </row>
    <row r="5334" spans="1:6">
      <c r="A5334">
        <v>0</v>
      </c>
      <c r="B5334">
        <v>3</v>
      </c>
      <c r="C5334">
        <v>116.9</v>
      </c>
      <c r="D5334">
        <f t="shared" si="166"/>
        <v>26660</v>
      </c>
      <c r="F5334">
        <f t="shared" si="167"/>
        <v>32.472222222222221</v>
      </c>
    </row>
    <row r="5335" spans="1:6">
      <c r="A5335">
        <v>0</v>
      </c>
      <c r="B5335">
        <v>3</v>
      </c>
      <c r="C5335">
        <v>119.5</v>
      </c>
      <c r="D5335">
        <f t="shared" si="166"/>
        <v>26665</v>
      </c>
      <c r="F5335">
        <f t="shared" si="167"/>
        <v>33.194444444444443</v>
      </c>
    </row>
    <row r="5336" spans="1:6">
      <c r="A5336">
        <v>0</v>
      </c>
      <c r="B5336">
        <v>3</v>
      </c>
      <c r="C5336">
        <v>122.3</v>
      </c>
      <c r="D5336">
        <f t="shared" si="166"/>
        <v>26670</v>
      </c>
      <c r="F5336">
        <f t="shared" si="167"/>
        <v>33.972222222222221</v>
      </c>
    </row>
    <row r="5337" spans="1:6">
      <c r="A5337">
        <v>0</v>
      </c>
      <c r="B5337">
        <v>3</v>
      </c>
      <c r="C5337">
        <v>125.8</v>
      </c>
      <c r="D5337">
        <f t="shared" si="166"/>
        <v>26675</v>
      </c>
      <c r="F5337">
        <f t="shared" si="167"/>
        <v>34.944444444444443</v>
      </c>
    </row>
    <row r="5338" spans="1:6">
      <c r="A5338">
        <v>0</v>
      </c>
      <c r="B5338">
        <v>3</v>
      </c>
      <c r="C5338">
        <v>127.8</v>
      </c>
      <c r="D5338">
        <f t="shared" si="166"/>
        <v>26680</v>
      </c>
      <c r="F5338">
        <f t="shared" si="167"/>
        <v>35.5</v>
      </c>
    </row>
    <row r="5339" spans="1:6">
      <c r="A5339">
        <v>0</v>
      </c>
      <c r="B5339">
        <v>3</v>
      </c>
      <c r="C5339">
        <v>132</v>
      </c>
      <c r="D5339">
        <f t="shared" si="166"/>
        <v>26685</v>
      </c>
      <c r="F5339">
        <f t="shared" si="167"/>
        <v>36.666666666666664</v>
      </c>
    </row>
    <row r="5340" spans="1:6">
      <c r="A5340">
        <v>0</v>
      </c>
      <c r="B5340">
        <v>3</v>
      </c>
      <c r="C5340">
        <v>135.1</v>
      </c>
      <c r="D5340">
        <f t="shared" si="166"/>
        <v>26690</v>
      </c>
      <c r="F5340">
        <f t="shared" si="167"/>
        <v>37.527777777777779</v>
      </c>
    </row>
    <row r="5341" spans="1:6">
      <c r="A5341">
        <v>0</v>
      </c>
      <c r="B5341">
        <v>3</v>
      </c>
      <c r="C5341">
        <v>137.1</v>
      </c>
      <c r="D5341">
        <f t="shared" si="166"/>
        <v>26695</v>
      </c>
      <c r="F5341">
        <f t="shared" si="167"/>
        <v>38.083333333333329</v>
      </c>
    </row>
    <row r="5342" spans="1:6">
      <c r="A5342">
        <v>0</v>
      </c>
      <c r="B5342">
        <v>3</v>
      </c>
      <c r="C5342">
        <v>140.4</v>
      </c>
      <c r="D5342">
        <f t="shared" si="166"/>
        <v>26700</v>
      </c>
      <c r="F5342">
        <f t="shared" si="167"/>
        <v>39</v>
      </c>
    </row>
    <row r="5343" spans="1:6">
      <c r="A5343">
        <v>0</v>
      </c>
      <c r="B5343">
        <v>3</v>
      </c>
      <c r="C5343">
        <v>143.4</v>
      </c>
      <c r="D5343">
        <f t="shared" si="166"/>
        <v>26705</v>
      </c>
      <c r="F5343">
        <f t="shared" si="167"/>
        <v>39.833333333333336</v>
      </c>
    </row>
    <row r="5344" spans="1:6">
      <c r="A5344">
        <v>0</v>
      </c>
      <c r="B5344">
        <v>3</v>
      </c>
      <c r="C5344">
        <v>146.6</v>
      </c>
      <c r="D5344">
        <f t="shared" si="166"/>
        <v>26710</v>
      </c>
      <c r="F5344">
        <f t="shared" si="167"/>
        <v>40.722222222222221</v>
      </c>
    </row>
    <row r="5345" spans="1:6">
      <c r="A5345">
        <v>0</v>
      </c>
      <c r="B5345">
        <v>3</v>
      </c>
      <c r="C5345">
        <v>149.19999999999999</v>
      </c>
      <c r="D5345">
        <f t="shared" si="166"/>
        <v>26715</v>
      </c>
      <c r="F5345">
        <f t="shared" si="167"/>
        <v>41.444444444444443</v>
      </c>
    </row>
    <row r="5346" spans="1:6">
      <c r="A5346">
        <v>0</v>
      </c>
      <c r="B5346">
        <v>3</v>
      </c>
      <c r="C5346">
        <v>151.4</v>
      </c>
      <c r="D5346">
        <f t="shared" si="166"/>
        <v>26720</v>
      </c>
      <c r="F5346">
        <f t="shared" si="167"/>
        <v>42.055555555555557</v>
      </c>
    </row>
    <row r="5347" spans="1:6">
      <c r="A5347">
        <v>0</v>
      </c>
      <c r="B5347">
        <v>3</v>
      </c>
      <c r="C5347">
        <v>152.6</v>
      </c>
      <c r="D5347">
        <f t="shared" si="166"/>
        <v>26725</v>
      </c>
      <c r="F5347">
        <f t="shared" si="167"/>
        <v>42.388888888888886</v>
      </c>
    </row>
    <row r="5348" spans="1:6">
      <c r="A5348">
        <v>0</v>
      </c>
      <c r="B5348">
        <v>3</v>
      </c>
      <c r="C5348">
        <v>154.4</v>
      </c>
      <c r="D5348">
        <f t="shared" si="166"/>
        <v>26730</v>
      </c>
      <c r="F5348">
        <f t="shared" si="167"/>
        <v>42.888888888888893</v>
      </c>
    </row>
    <row r="5349" spans="1:6">
      <c r="A5349">
        <v>0</v>
      </c>
      <c r="B5349">
        <v>3</v>
      </c>
      <c r="C5349">
        <v>153.5</v>
      </c>
      <c r="D5349">
        <f t="shared" si="166"/>
        <v>26735</v>
      </c>
      <c r="F5349">
        <f t="shared" si="167"/>
        <v>42.638888888888886</v>
      </c>
    </row>
    <row r="5350" spans="1:6">
      <c r="A5350">
        <v>0</v>
      </c>
      <c r="B5350">
        <v>3</v>
      </c>
      <c r="C5350">
        <v>155.80000000000001</v>
      </c>
      <c r="D5350">
        <f t="shared" si="166"/>
        <v>26740</v>
      </c>
      <c r="F5350">
        <f t="shared" si="167"/>
        <v>43.277777777777779</v>
      </c>
    </row>
    <row r="5351" spans="1:6">
      <c r="A5351">
        <v>0</v>
      </c>
      <c r="B5351">
        <v>3</v>
      </c>
      <c r="C5351">
        <v>161.69999999999999</v>
      </c>
      <c r="D5351">
        <f t="shared" si="166"/>
        <v>26745</v>
      </c>
      <c r="F5351">
        <f t="shared" si="167"/>
        <v>44.916666666666664</v>
      </c>
    </row>
    <row r="5352" spans="1:6">
      <c r="A5352">
        <v>0</v>
      </c>
      <c r="B5352">
        <v>4</v>
      </c>
      <c r="C5352">
        <v>163.30000000000001</v>
      </c>
      <c r="D5352">
        <f t="shared" si="166"/>
        <v>26750</v>
      </c>
      <c r="F5352">
        <f t="shared" si="167"/>
        <v>45.361111111111114</v>
      </c>
    </row>
    <row r="5353" spans="1:6">
      <c r="A5353">
        <v>0</v>
      </c>
      <c r="B5353">
        <v>4</v>
      </c>
      <c r="C5353">
        <v>164.2</v>
      </c>
      <c r="D5353">
        <f t="shared" si="166"/>
        <v>26755</v>
      </c>
      <c r="F5353">
        <f t="shared" si="167"/>
        <v>45.611111111111107</v>
      </c>
    </row>
    <row r="5354" spans="1:6">
      <c r="A5354">
        <v>0</v>
      </c>
      <c r="B5354">
        <v>4</v>
      </c>
      <c r="C5354">
        <v>165.4</v>
      </c>
      <c r="D5354">
        <f t="shared" si="166"/>
        <v>26760</v>
      </c>
      <c r="F5354">
        <f t="shared" si="167"/>
        <v>45.944444444444443</v>
      </c>
    </row>
    <row r="5355" spans="1:6">
      <c r="A5355">
        <v>0</v>
      </c>
      <c r="B5355">
        <v>4</v>
      </c>
      <c r="C5355">
        <v>167.6</v>
      </c>
      <c r="D5355">
        <f t="shared" si="166"/>
        <v>26765</v>
      </c>
      <c r="F5355">
        <f t="shared" si="167"/>
        <v>46.55555555555555</v>
      </c>
    </row>
    <row r="5356" spans="1:6">
      <c r="A5356">
        <v>0</v>
      </c>
      <c r="B5356">
        <v>4</v>
      </c>
      <c r="C5356">
        <v>170</v>
      </c>
      <c r="D5356">
        <f t="shared" si="166"/>
        <v>26770</v>
      </c>
      <c r="F5356">
        <f t="shared" si="167"/>
        <v>47.222222222222221</v>
      </c>
    </row>
    <row r="5357" spans="1:6">
      <c r="A5357">
        <v>0</v>
      </c>
      <c r="B5357">
        <v>4</v>
      </c>
      <c r="C5357">
        <v>171.8</v>
      </c>
      <c r="D5357">
        <f t="shared" si="166"/>
        <v>26775</v>
      </c>
      <c r="F5357">
        <f t="shared" si="167"/>
        <v>47.722222222222221</v>
      </c>
    </row>
    <row r="5358" spans="1:6">
      <c r="A5358">
        <v>0</v>
      </c>
      <c r="B5358">
        <v>4</v>
      </c>
      <c r="C5358">
        <v>173.4</v>
      </c>
      <c r="D5358">
        <f t="shared" si="166"/>
        <v>26780</v>
      </c>
      <c r="F5358">
        <f t="shared" si="167"/>
        <v>48.166666666666664</v>
      </c>
    </row>
    <row r="5359" spans="1:6">
      <c r="A5359">
        <v>0</v>
      </c>
      <c r="B5359">
        <v>4</v>
      </c>
      <c r="C5359">
        <v>175.9</v>
      </c>
      <c r="D5359">
        <f t="shared" si="166"/>
        <v>26785</v>
      </c>
      <c r="F5359">
        <f t="shared" si="167"/>
        <v>48.861111111111114</v>
      </c>
    </row>
    <row r="5360" spans="1:6">
      <c r="A5360">
        <v>0</v>
      </c>
      <c r="B5360">
        <v>4</v>
      </c>
      <c r="C5360">
        <v>177.3</v>
      </c>
      <c r="D5360">
        <f t="shared" si="166"/>
        <v>26790</v>
      </c>
      <c r="F5360">
        <f t="shared" si="167"/>
        <v>49.25</v>
      </c>
    </row>
    <row r="5361" spans="1:6">
      <c r="A5361">
        <v>0</v>
      </c>
      <c r="B5361">
        <v>4</v>
      </c>
      <c r="C5361">
        <v>178.3</v>
      </c>
      <c r="D5361">
        <f t="shared" si="166"/>
        <v>26795</v>
      </c>
      <c r="F5361">
        <f t="shared" si="167"/>
        <v>49.527777777777779</v>
      </c>
    </row>
    <row r="5362" spans="1:6">
      <c r="A5362">
        <v>0</v>
      </c>
      <c r="B5362">
        <v>4</v>
      </c>
      <c r="C5362">
        <v>180.8</v>
      </c>
      <c r="D5362">
        <f t="shared" si="166"/>
        <v>26800</v>
      </c>
      <c r="F5362">
        <f t="shared" si="167"/>
        <v>50.222222222222221</v>
      </c>
    </row>
    <row r="5363" spans="1:6">
      <c r="A5363">
        <v>0</v>
      </c>
      <c r="B5363">
        <v>4</v>
      </c>
      <c r="C5363">
        <v>182.1</v>
      </c>
      <c r="D5363">
        <f t="shared" si="166"/>
        <v>26805</v>
      </c>
      <c r="F5363">
        <f t="shared" si="167"/>
        <v>50.583333333333329</v>
      </c>
    </row>
    <row r="5364" spans="1:6">
      <c r="A5364">
        <v>0</v>
      </c>
      <c r="B5364">
        <v>4</v>
      </c>
      <c r="C5364">
        <v>183.9</v>
      </c>
      <c r="D5364">
        <f t="shared" si="166"/>
        <v>26810</v>
      </c>
      <c r="F5364">
        <f t="shared" si="167"/>
        <v>51.083333333333336</v>
      </c>
    </row>
    <row r="5365" spans="1:6">
      <c r="A5365">
        <v>0</v>
      </c>
      <c r="B5365">
        <v>4</v>
      </c>
      <c r="C5365">
        <v>185.6</v>
      </c>
      <c r="D5365">
        <f t="shared" si="166"/>
        <v>26815</v>
      </c>
      <c r="F5365">
        <f t="shared" si="167"/>
        <v>51.55555555555555</v>
      </c>
    </row>
    <row r="5366" spans="1:6">
      <c r="A5366">
        <v>0</v>
      </c>
      <c r="B5366">
        <v>4</v>
      </c>
      <c r="C5366">
        <v>187.1</v>
      </c>
      <c r="D5366">
        <f t="shared" si="166"/>
        <v>26820</v>
      </c>
      <c r="F5366">
        <f t="shared" si="167"/>
        <v>51.972222222222221</v>
      </c>
    </row>
    <row r="5367" spans="1:6">
      <c r="A5367">
        <v>0</v>
      </c>
      <c r="B5367">
        <v>4</v>
      </c>
      <c r="C5367">
        <v>189</v>
      </c>
      <c r="D5367">
        <f t="shared" si="166"/>
        <v>26825</v>
      </c>
      <c r="F5367">
        <f t="shared" si="167"/>
        <v>52.5</v>
      </c>
    </row>
    <row r="5368" spans="1:6">
      <c r="A5368">
        <v>0</v>
      </c>
      <c r="B5368">
        <v>4</v>
      </c>
      <c r="C5368">
        <v>189.6</v>
      </c>
      <c r="D5368">
        <f t="shared" si="166"/>
        <v>26830</v>
      </c>
      <c r="F5368">
        <f t="shared" si="167"/>
        <v>52.666666666666664</v>
      </c>
    </row>
    <row r="5369" spans="1:6">
      <c r="A5369">
        <v>0</v>
      </c>
      <c r="B5369">
        <v>4</v>
      </c>
      <c r="C5369">
        <v>191.4</v>
      </c>
      <c r="D5369">
        <f t="shared" si="166"/>
        <v>26835</v>
      </c>
      <c r="F5369">
        <f t="shared" si="167"/>
        <v>53.166666666666664</v>
      </c>
    </row>
    <row r="5370" spans="1:6">
      <c r="A5370">
        <v>0</v>
      </c>
      <c r="B5370">
        <v>4</v>
      </c>
      <c r="C5370">
        <v>193.1</v>
      </c>
      <c r="D5370">
        <f t="shared" si="166"/>
        <v>26840</v>
      </c>
      <c r="F5370">
        <f t="shared" si="167"/>
        <v>53.638888888888886</v>
      </c>
    </row>
    <row r="5371" spans="1:6">
      <c r="A5371">
        <v>0</v>
      </c>
      <c r="B5371">
        <v>4</v>
      </c>
      <c r="C5371">
        <v>194.2</v>
      </c>
      <c r="D5371">
        <f t="shared" si="166"/>
        <v>26845</v>
      </c>
      <c r="F5371">
        <f t="shared" si="167"/>
        <v>53.944444444444443</v>
      </c>
    </row>
    <row r="5372" spans="1:6">
      <c r="A5372">
        <v>3.6</v>
      </c>
      <c r="B5372">
        <v>4</v>
      </c>
      <c r="C5372">
        <v>193.3</v>
      </c>
      <c r="D5372">
        <f t="shared" si="166"/>
        <v>26850</v>
      </c>
      <c r="F5372">
        <f t="shared" si="167"/>
        <v>53.694444444444443</v>
      </c>
    </row>
    <row r="5373" spans="1:6">
      <c r="A5373">
        <v>14.3</v>
      </c>
      <c r="B5373">
        <v>4</v>
      </c>
      <c r="C5373">
        <v>192.1</v>
      </c>
      <c r="D5373">
        <f t="shared" si="166"/>
        <v>26855</v>
      </c>
      <c r="F5373">
        <f t="shared" si="167"/>
        <v>53.361111111111107</v>
      </c>
    </row>
    <row r="5374" spans="1:6">
      <c r="A5374">
        <v>19.600000000000001</v>
      </c>
      <c r="B5374">
        <v>4</v>
      </c>
      <c r="C5374">
        <v>188.4</v>
      </c>
      <c r="D5374">
        <f t="shared" si="166"/>
        <v>26860</v>
      </c>
      <c r="F5374">
        <f t="shared" si="167"/>
        <v>52.333333333333336</v>
      </c>
    </row>
    <row r="5375" spans="1:6">
      <c r="A5375">
        <v>23.2</v>
      </c>
      <c r="B5375">
        <v>4</v>
      </c>
      <c r="C5375">
        <v>183.7</v>
      </c>
      <c r="D5375">
        <f t="shared" si="166"/>
        <v>26865</v>
      </c>
      <c r="F5375">
        <f t="shared" si="167"/>
        <v>51.027777777777771</v>
      </c>
    </row>
    <row r="5376" spans="1:6">
      <c r="A5376">
        <v>29</v>
      </c>
      <c r="B5376">
        <v>4</v>
      </c>
      <c r="C5376">
        <v>182.1</v>
      </c>
      <c r="D5376">
        <f t="shared" si="166"/>
        <v>26870</v>
      </c>
      <c r="F5376">
        <f t="shared" si="167"/>
        <v>50.583333333333329</v>
      </c>
    </row>
    <row r="5377" spans="1:6">
      <c r="A5377">
        <v>32.5</v>
      </c>
      <c r="B5377">
        <v>4</v>
      </c>
      <c r="C5377">
        <v>180.1</v>
      </c>
      <c r="D5377">
        <f t="shared" si="166"/>
        <v>26875</v>
      </c>
      <c r="F5377">
        <f t="shared" si="167"/>
        <v>50.027777777777771</v>
      </c>
    </row>
    <row r="5378" spans="1:6">
      <c r="A5378">
        <v>34.299999999999997</v>
      </c>
      <c r="B5378">
        <v>4</v>
      </c>
      <c r="C5378">
        <v>176.9</v>
      </c>
      <c r="D5378">
        <f t="shared" si="166"/>
        <v>26880</v>
      </c>
      <c r="F5378">
        <f t="shared" si="167"/>
        <v>49.138888888888886</v>
      </c>
    </row>
    <row r="5379" spans="1:6">
      <c r="A5379">
        <v>36.1</v>
      </c>
      <c r="B5379">
        <v>4</v>
      </c>
      <c r="C5379">
        <v>173.1</v>
      </c>
      <c r="D5379">
        <f t="shared" ref="D5379:D5442" si="168">(ROW()-2)*5</f>
        <v>26885</v>
      </c>
      <c r="F5379">
        <f t="shared" ref="F5379:F5442" si="169">C5379/3.6</f>
        <v>48.083333333333329</v>
      </c>
    </row>
    <row r="5380" spans="1:6">
      <c r="A5380">
        <v>39.6</v>
      </c>
      <c r="B5380">
        <v>4</v>
      </c>
      <c r="C5380">
        <v>170.9</v>
      </c>
      <c r="D5380">
        <f t="shared" si="168"/>
        <v>26890</v>
      </c>
      <c r="F5380">
        <f t="shared" si="169"/>
        <v>47.472222222222221</v>
      </c>
    </row>
    <row r="5381" spans="1:6">
      <c r="A5381">
        <v>43.2</v>
      </c>
      <c r="B5381">
        <v>4</v>
      </c>
      <c r="C5381">
        <v>168.6</v>
      </c>
      <c r="D5381">
        <f t="shared" si="168"/>
        <v>26895</v>
      </c>
      <c r="F5381">
        <f t="shared" si="169"/>
        <v>46.833333333333329</v>
      </c>
    </row>
    <row r="5382" spans="1:6">
      <c r="A5382">
        <v>37.9</v>
      </c>
      <c r="B5382">
        <v>4</v>
      </c>
      <c r="C5382">
        <v>164.3</v>
      </c>
      <c r="D5382">
        <f t="shared" si="168"/>
        <v>26900</v>
      </c>
      <c r="F5382">
        <f t="shared" si="169"/>
        <v>45.638888888888893</v>
      </c>
    </row>
    <row r="5383" spans="1:6">
      <c r="A5383">
        <v>34.299999999999997</v>
      </c>
      <c r="B5383">
        <v>4</v>
      </c>
      <c r="C5383">
        <v>160.4</v>
      </c>
      <c r="D5383">
        <f t="shared" si="168"/>
        <v>26905</v>
      </c>
      <c r="F5383">
        <f t="shared" si="169"/>
        <v>44.555555555555557</v>
      </c>
    </row>
    <row r="5384" spans="1:6">
      <c r="A5384">
        <v>30.7</v>
      </c>
      <c r="B5384">
        <v>4</v>
      </c>
      <c r="C5384">
        <v>158.30000000000001</v>
      </c>
      <c r="D5384">
        <f t="shared" si="168"/>
        <v>26910</v>
      </c>
      <c r="F5384">
        <f t="shared" si="169"/>
        <v>43.972222222222221</v>
      </c>
    </row>
    <row r="5385" spans="1:6">
      <c r="A5385">
        <v>34.299999999999997</v>
      </c>
      <c r="B5385">
        <v>3</v>
      </c>
      <c r="C5385">
        <v>155.30000000000001</v>
      </c>
      <c r="D5385">
        <f t="shared" si="168"/>
        <v>26915</v>
      </c>
      <c r="F5385">
        <f t="shared" si="169"/>
        <v>43.138888888888893</v>
      </c>
    </row>
    <row r="5386" spans="1:6">
      <c r="A5386">
        <v>32.5</v>
      </c>
      <c r="B5386">
        <v>3</v>
      </c>
      <c r="C5386">
        <v>152.80000000000001</v>
      </c>
      <c r="D5386">
        <f t="shared" si="168"/>
        <v>26920</v>
      </c>
      <c r="F5386">
        <f t="shared" si="169"/>
        <v>42.44444444444445</v>
      </c>
    </row>
    <row r="5387" spans="1:6">
      <c r="A5387">
        <v>32.5</v>
      </c>
      <c r="B5387">
        <v>3</v>
      </c>
      <c r="C5387">
        <v>149</v>
      </c>
      <c r="D5387">
        <f t="shared" si="168"/>
        <v>26925</v>
      </c>
      <c r="F5387">
        <f t="shared" si="169"/>
        <v>41.388888888888886</v>
      </c>
    </row>
    <row r="5388" spans="1:6">
      <c r="A5388">
        <v>30.7</v>
      </c>
      <c r="B5388">
        <v>3</v>
      </c>
      <c r="C5388">
        <v>144.80000000000001</v>
      </c>
      <c r="D5388">
        <f t="shared" si="168"/>
        <v>26930</v>
      </c>
      <c r="F5388">
        <f t="shared" si="169"/>
        <v>40.222222222222221</v>
      </c>
    </row>
    <row r="5389" spans="1:6">
      <c r="A5389">
        <v>21.4</v>
      </c>
      <c r="B5389">
        <v>3</v>
      </c>
      <c r="C5389">
        <v>142.5</v>
      </c>
      <c r="D5389">
        <f t="shared" si="168"/>
        <v>26935</v>
      </c>
      <c r="F5389">
        <f t="shared" si="169"/>
        <v>39.583333333333336</v>
      </c>
    </row>
    <row r="5390" spans="1:6">
      <c r="A5390">
        <v>16</v>
      </c>
      <c r="B5390">
        <v>3</v>
      </c>
      <c r="C5390">
        <v>139.4</v>
      </c>
      <c r="D5390">
        <f t="shared" si="168"/>
        <v>26940</v>
      </c>
      <c r="F5390">
        <f t="shared" si="169"/>
        <v>38.722222222222221</v>
      </c>
    </row>
    <row r="5391" spans="1:6">
      <c r="A5391">
        <v>19.600000000000001</v>
      </c>
      <c r="B5391">
        <v>2</v>
      </c>
      <c r="C5391">
        <v>136</v>
      </c>
      <c r="D5391">
        <f t="shared" si="168"/>
        <v>26945</v>
      </c>
      <c r="F5391">
        <f t="shared" si="169"/>
        <v>37.777777777777779</v>
      </c>
    </row>
    <row r="5392" spans="1:6">
      <c r="A5392">
        <v>19.600000000000001</v>
      </c>
      <c r="B5392">
        <v>2</v>
      </c>
      <c r="C5392">
        <v>134.80000000000001</v>
      </c>
      <c r="D5392">
        <f t="shared" si="168"/>
        <v>26950</v>
      </c>
      <c r="F5392">
        <f t="shared" si="169"/>
        <v>37.44444444444445</v>
      </c>
    </row>
    <row r="5393" spans="1:6">
      <c r="A5393">
        <v>24.9</v>
      </c>
      <c r="B5393">
        <v>2</v>
      </c>
      <c r="C5393">
        <v>129.69999999999999</v>
      </c>
      <c r="D5393">
        <f t="shared" si="168"/>
        <v>26955</v>
      </c>
      <c r="F5393">
        <f t="shared" si="169"/>
        <v>36.027777777777771</v>
      </c>
    </row>
    <row r="5394" spans="1:6">
      <c r="A5394">
        <v>29</v>
      </c>
      <c r="B5394">
        <v>2</v>
      </c>
      <c r="C5394">
        <v>127.9</v>
      </c>
      <c r="D5394">
        <f t="shared" si="168"/>
        <v>26960</v>
      </c>
      <c r="F5394">
        <f t="shared" si="169"/>
        <v>35.527777777777779</v>
      </c>
    </row>
    <row r="5395" spans="1:6">
      <c r="A5395">
        <v>30.7</v>
      </c>
      <c r="B5395">
        <v>2</v>
      </c>
      <c r="C5395">
        <v>122.8</v>
      </c>
      <c r="D5395">
        <f t="shared" si="168"/>
        <v>26965</v>
      </c>
      <c r="F5395">
        <f t="shared" si="169"/>
        <v>34.111111111111107</v>
      </c>
    </row>
    <row r="5396" spans="1:6">
      <c r="A5396">
        <v>29</v>
      </c>
      <c r="B5396">
        <v>2</v>
      </c>
      <c r="C5396">
        <v>119.4</v>
      </c>
      <c r="D5396">
        <f t="shared" si="168"/>
        <v>26970</v>
      </c>
      <c r="F5396">
        <f t="shared" si="169"/>
        <v>33.166666666666664</v>
      </c>
    </row>
    <row r="5397" spans="1:6">
      <c r="A5397">
        <v>24.9</v>
      </c>
      <c r="B5397">
        <v>2</v>
      </c>
      <c r="C5397">
        <v>116.2</v>
      </c>
      <c r="D5397">
        <f t="shared" si="168"/>
        <v>26975</v>
      </c>
      <c r="F5397">
        <f t="shared" si="169"/>
        <v>32.277777777777779</v>
      </c>
    </row>
    <row r="5398" spans="1:6">
      <c r="A5398">
        <v>28.5</v>
      </c>
      <c r="B5398">
        <v>2</v>
      </c>
      <c r="C5398">
        <v>113</v>
      </c>
      <c r="D5398">
        <f t="shared" si="168"/>
        <v>26980</v>
      </c>
      <c r="F5398">
        <f t="shared" si="169"/>
        <v>31.388888888888889</v>
      </c>
    </row>
    <row r="5399" spans="1:6">
      <c r="A5399">
        <v>26.7</v>
      </c>
      <c r="B5399">
        <v>2</v>
      </c>
      <c r="C5399">
        <v>107.4</v>
      </c>
      <c r="D5399">
        <f t="shared" si="168"/>
        <v>26985</v>
      </c>
      <c r="F5399">
        <f t="shared" si="169"/>
        <v>29.833333333333336</v>
      </c>
    </row>
    <row r="5400" spans="1:6">
      <c r="A5400">
        <v>24.9</v>
      </c>
      <c r="B5400">
        <v>2</v>
      </c>
      <c r="C5400">
        <v>103.9</v>
      </c>
      <c r="D5400">
        <f t="shared" si="168"/>
        <v>26990</v>
      </c>
      <c r="F5400">
        <f t="shared" si="169"/>
        <v>28.861111111111111</v>
      </c>
    </row>
    <row r="5401" spans="1:6">
      <c r="A5401">
        <v>23.2</v>
      </c>
      <c r="B5401">
        <v>2</v>
      </c>
      <c r="C5401">
        <v>100.1</v>
      </c>
      <c r="D5401">
        <f t="shared" si="168"/>
        <v>26995</v>
      </c>
      <c r="F5401">
        <f t="shared" si="169"/>
        <v>27.805555555555554</v>
      </c>
    </row>
    <row r="5402" spans="1:6">
      <c r="A5402">
        <v>19.600000000000001</v>
      </c>
      <c r="B5402">
        <v>2</v>
      </c>
      <c r="C5402">
        <v>95.5</v>
      </c>
      <c r="D5402">
        <f t="shared" si="168"/>
        <v>27000</v>
      </c>
      <c r="F5402">
        <f t="shared" si="169"/>
        <v>26.527777777777779</v>
      </c>
    </row>
    <row r="5403" spans="1:6">
      <c r="A5403">
        <v>17.8</v>
      </c>
      <c r="B5403">
        <v>2</v>
      </c>
      <c r="C5403">
        <v>91.1</v>
      </c>
      <c r="D5403">
        <f t="shared" si="168"/>
        <v>27005</v>
      </c>
      <c r="F5403">
        <f t="shared" si="169"/>
        <v>25.305555555555554</v>
      </c>
    </row>
    <row r="5404" spans="1:6">
      <c r="A5404">
        <v>14.3</v>
      </c>
      <c r="B5404">
        <v>2</v>
      </c>
      <c r="C5404">
        <v>87.3</v>
      </c>
      <c r="D5404">
        <f t="shared" si="168"/>
        <v>27010</v>
      </c>
      <c r="F5404">
        <f t="shared" si="169"/>
        <v>24.25</v>
      </c>
    </row>
    <row r="5405" spans="1:6">
      <c r="A5405">
        <v>16</v>
      </c>
      <c r="B5405">
        <v>2</v>
      </c>
      <c r="C5405">
        <v>83.8</v>
      </c>
      <c r="D5405">
        <f t="shared" si="168"/>
        <v>27015</v>
      </c>
      <c r="F5405">
        <f t="shared" si="169"/>
        <v>23.277777777777775</v>
      </c>
    </row>
    <row r="5406" spans="1:6">
      <c r="A5406">
        <v>19.600000000000001</v>
      </c>
      <c r="B5406">
        <v>2</v>
      </c>
      <c r="C5406">
        <v>79.900000000000006</v>
      </c>
      <c r="D5406">
        <f t="shared" si="168"/>
        <v>27020</v>
      </c>
      <c r="F5406">
        <f t="shared" si="169"/>
        <v>22.194444444444446</v>
      </c>
    </row>
    <row r="5407" spans="1:6">
      <c r="A5407">
        <v>26.7</v>
      </c>
      <c r="B5407">
        <v>2</v>
      </c>
      <c r="C5407">
        <v>76.400000000000006</v>
      </c>
      <c r="D5407">
        <f t="shared" si="168"/>
        <v>27025</v>
      </c>
      <c r="F5407">
        <f t="shared" si="169"/>
        <v>21.222222222222225</v>
      </c>
    </row>
    <row r="5408" spans="1:6">
      <c r="A5408">
        <v>30.7</v>
      </c>
      <c r="B5408">
        <v>2</v>
      </c>
      <c r="C5408">
        <v>71.400000000000006</v>
      </c>
      <c r="D5408">
        <f t="shared" si="168"/>
        <v>27030</v>
      </c>
      <c r="F5408">
        <f t="shared" si="169"/>
        <v>19.833333333333336</v>
      </c>
    </row>
    <row r="5409" spans="1:6">
      <c r="A5409">
        <v>19.600000000000001</v>
      </c>
      <c r="B5409">
        <v>2</v>
      </c>
      <c r="C5409">
        <v>67.099999999999994</v>
      </c>
      <c r="D5409">
        <f t="shared" si="168"/>
        <v>27035</v>
      </c>
      <c r="F5409">
        <f t="shared" si="169"/>
        <v>18.638888888888886</v>
      </c>
    </row>
    <row r="5410" spans="1:6">
      <c r="A5410">
        <v>16</v>
      </c>
      <c r="B5410">
        <v>2</v>
      </c>
      <c r="C5410">
        <v>63.3</v>
      </c>
      <c r="D5410">
        <f t="shared" si="168"/>
        <v>27040</v>
      </c>
      <c r="F5410">
        <f t="shared" si="169"/>
        <v>17.583333333333332</v>
      </c>
    </row>
    <row r="5411" spans="1:6">
      <c r="A5411">
        <v>12.5</v>
      </c>
      <c r="B5411">
        <v>2</v>
      </c>
      <c r="C5411">
        <v>58.8</v>
      </c>
      <c r="D5411">
        <f t="shared" si="168"/>
        <v>27045</v>
      </c>
      <c r="F5411">
        <f t="shared" si="169"/>
        <v>16.333333333333332</v>
      </c>
    </row>
    <row r="5412" spans="1:6">
      <c r="A5412">
        <v>12.5</v>
      </c>
      <c r="B5412">
        <v>2</v>
      </c>
      <c r="C5412">
        <v>54.3</v>
      </c>
      <c r="D5412">
        <f t="shared" si="168"/>
        <v>27050</v>
      </c>
      <c r="F5412">
        <f t="shared" si="169"/>
        <v>15.083333333333332</v>
      </c>
    </row>
    <row r="5413" spans="1:6">
      <c r="A5413">
        <v>0</v>
      </c>
      <c r="B5413">
        <v>2</v>
      </c>
      <c r="C5413">
        <v>51.3</v>
      </c>
      <c r="D5413">
        <f t="shared" si="168"/>
        <v>27055</v>
      </c>
      <c r="F5413">
        <f t="shared" si="169"/>
        <v>14.249999999999998</v>
      </c>
    </row>
    <row r="5414" spans="1:6">
      <c r="A5414">
        <v>0</v>
      </c>
      <c r="B5414">
        <v>2</v>
      </c>
      <c r="C5414">
        <v>48.4</v>
      </c>
      <c r="D5414">
        <f t="shared" si="168"/>
        <v>27060</v>
      </c>
      <c r="F5414">
        <f t="shared" si="169"/>
        <v>13.444444444444443</v>
      </c>
    </row>
    <row r="5415" spans="1:6">
      <c r="A5415">
        <v>0</v>
      </c>
      <c r="B5415">
        <v>2</v>
      </c>
      <c r="C5415">
        <v>46.9</v>
      </c>
      <c r="D5415">
        <f t="shared" si="168"/>
        <v>27065</v>
      </c>
      <c r="F5415">
        <f t="shared" si="169"/>
        <v>13.027777777777777</v>
      </c>
    </row>
    <row r="5416" spans="1:6">
      <c r="A5416">
        <v>0</v>
      </c>
      <c r="B5416">
        <v>2</v>
      </c>
      <c r="C5416">
        <v>47.2</v>
      </c>
      <c r="D5416">
        <f t="shared" si="168"/>
        <v>27070</v>
      </c>
      <c r="F5416">
        <f t="shared" si="169"/>
        <v>13.111111111111111</v>
      </c>
    </row>
    <row r="5417" spans="1:6">
      <c r="A5417">
        <v>0</v>
      </c>
      <c r="B5417">
        <v>2</v>
      </c>
      <c r="C5417">
        <v>48.4</v>
      </c>
      <c r="D5417">
        <f t="shared" si="168"/>
        <v>27075</v>
      </c>
      <c r="F5417">
        <f t="shared" si="169"/>
        <v>13.444444444444443</v>
      </c>
    </row>
    <row r="5418" spans="1:6">
      <c r="A5418">
        <v>0</v>
      </c>
      <c r="B5418">
        <v>2</v>
      </c>
      <c r="C5418">
        <v>51.3</v>
      </c>
      <c r="D5418">
        <f t="shared" si="168"/>
        <v>27080</v>
      </c>
      <c r="F5418">
        <f t="shared" si="169"/>
        <v>14.249999999999998</v>
      </c>
    </row>
    <row r="5419" spans="1:6">
      <c r="A5419">
        <v>0</v>
      </c>
      <c r="B5419">
        <v>2</v>
      </c>
      <c r="C5419">
        <v>53.9</v>
      </c>
      <c r="D5419">
        <f t="shared" si="168"/>
        <v>27085</v>
      </c>
      <c r="F5419">
        <f t="shared" si="169"/>
        <v>14.972222222222221</v>
      </c>
    </row>
    <row r="5420" spans="1:6">
      <c r="A5420">
        <v>0</v>
      </c>
      <c r="B5420">
        <v>2</v>
      </c>
      <c r="C5420">
        <v>57.4</v>
      </c>
      <c r="D5420">
        <f t="shared" si="168"/>
        <v>27090</v>
      </c>
      <c r="F5420">
        <f t="shared" si="169"/>
        <v>15.944444444444443</v>
      </c>
    </row>
    <row r="5421" spans="1:6">
      <c r="A5421">
        <v>0</v>
      </c>
      <c r="B5421">
        <v>2</v>
      </c>
      <c r="C5421">
        <v>61.4</v>
      </c>
      <c r="D5421">
        <f t="shared" si="168"/>
        <v>27095</v>
      </c>
      <c r="F5421">
        <f t="shared" si="169"/>
        <v>17.055555555555554</v>
      </c>
    </row>
    <row r="5422" spans="1:6">
      <c r="A5422">
        <v>0</v>
      </c>
      <c r="B5422">
        <v>2</v>
      </c>
      <c r="C5422">
        <v>66.599999999999994</v>
      </c>
      <c r="D5422">
        <f t="shared" si="168"/>
        <v>27100</v>
      </c>
      <c r="F5422">
        <f t="shared" si="169"/>
        <v>18.499999999999996</v>
      </c>
    </row>
    <row r="5423" spans="1:6">
      <c r="A5423">
        <v>0</v>
      </c>
      <c r="B5423">
        <v>2</v>
      </c>
      <c r="C5423">
        <v>71.900000000000006</v>
      </c>
      <c r="D5423">
        <f t="shared" si="168"/>
        <v>27105</v>
      </c>
      <c r="F5423">
        <f t="shared" si="169"/>
        <v>19.972222222222225</v>
      </c>
    </row>
    <row r="5424" spans="1:6">
      <c r="A5424">
        <v>0</v>
      </c>
      <c r="B5424">
        <v>2</v>
      </c>
      <c r="C5424">
        <v>76.900000000000006</v>
      </c>
      <c r="D5424">
        <f t="shared" si="168"/>
        <v>27110</v>
      </c>
      <c r="F5424">
        <f t="shared" si="169"/>
        <v>21.361111111111111</v>
      </c>
    </row>
    <row r="5425" spans="1:6">
      <c r="A5425">
        <v>0</v>
      </c>
      <c r="B5425">
        <v>2</v>
      </c>
      <c r="C5425">
        <v>82</v>
      </c>
      <c r="D5425">
        <f t="shared" si="168"/>
        <v>27115</v>
      </c>
      <c r="F5425">
        <f t="shared" si="169"/>
        <v>22.777777777777779</v>
      </c>
    </row>
    <row r="5426" spans="1:6">
      <c r="A5426">
        <v>0</v>
      </c>
      <c r="B5426">
        <v>2</v>
      </c>
      <c r="C5426">
        <v>85.6</v>
      </c>
      <c r="D5426">
        <f t="shared" si="168"/>
        <v>27120</v>
      </c>
      <c r="F5426">
        <f t="shared" si="169"/>
        <v>23.777777777777775</v>
      </c>
    </row>
    <row r="5427" spans="1:6">
      <c r="A5427">
        <v>0</v>
      </c>
      <c r="B5427">
        <v>2</v>
      </c>
      <c r="C5427">
        <v>90.6</v>
      </c>
      <c r="D5427">
        <f t="shared" si="168"/>
        <v>27125</v>
      </c>
      <c r="F5427">
        <f t="shared" si="169"/>
        <v>25.166666666666664</v>
      </c>
    </row>
    <row r="5428" spans="1:6">
      <c r="A5428">
        <v>0</v>
      </c>
      <c r="B5428">
        <v>2</v>
      </c>
      <c r="C5428">
        <v>96.1</v>
      </c>
      <c r="D5428">
        <f t="shared" si="168"/>
        <v>27130</v>
      </c>
      <c r="F5428">
        <f t="shared" si="169"/>
        <v>26.694444444444443</v>
      </c>
    </row>
    <row r="5429" spans="1:6">
      <c r="A5429">
        <v>0</v>
      </c>
      <c r="B5429">
        <v>2</v>
      </c>
      <c r="C5429">
        <v>101.2</v>
      </c>
      <c r="D5429">
        <f t="shared" si="168"/>
        <v>27135</v>
      </c>
      <c r="F5429">
        <f t="shared" si="169"/>
        <v>28.111111111111111</v>
      </c>
    </row>
    <row r="5430" spans="1:6">
      <c r="A5430">
        <v>0</v>
      </c>
      <c r="B5430">
        <v>2</v>
      </c>
      <c r="C5430">
        <v>104.4</v>
      </c>
      <c r="D5430">
        <f t="shared" si="168"/>
        <v>27140</v>
      </c>
      <c r="F5430">
        <f t="shared" si="169"/>
        <v>29</v>
      </c>
    </row>
    <row r="5431" spans="1:6">
      <c r="A5431">
        <v>0</v>
      </c>
      <c r="B5431">
        <v>2</v>
      </c>
      <c r="C5431">
        <v>108.8</v>
      </c>
      <c r="D5431">
        <f t="shared" si="168"/>
        <v>27145</v>
      </c>
      <c r="F5431">
        <f t="shared" si="169"/>
        <v>30.222222222222221</v>
      </c>
    </row>
    <row r="5432" spans="1:6">
      <c r="A5432">
        <v>0</v>
      </c>
      <c r="B5432">
        <v>2</v>
      </c>
      <c r="C5432">
        <v>108.5</v>
      </c>
      <c r="D5432">
        <f t="shared" si="168"/>
        <v>27150</v>
      </c>
      <c r="F5432">
        <f t="shared" si="169"/>
        <v>30.138888888888889</v>
      </c>
    </row>
    <row r="5433" spans="1:6">
      <c r="A5433">
        <v>0</v>
      </c>
      <c r="B5433">
        <v>2</v>
      </c>
      <c r="C5433">
        <v>118.1</v>
      </c>
      <c r="D5433">
        <f t="shared" si="168"/>
        <v>27155</v>
      </c>
      <c r="F5433">
        <f t="shared" si="169"/>
        <v>32.80555555555555</v>
      </c>
    </row>
    <row r="5434" spans="1:6">
      <c r="A5434">
        <v>0</v>
      </c>
      <c r="B5434">
        <v>2</v>
      </c>
      <c r="C5434">
        <v>119.8</v>
      </c>
      <c r="D5434">
        <f t="shared" si="168"/>
        <v>27160</v>
      </c>
      <c r="F5434">
        <f t="shared" si="169"/>
        <v>33.277777777777779</v>
      </c>
    </row>
    <row r="5435" spans="1:6">
      <c r="A5435">
        <v>0</v>
      </c>
      <c r="B5435">
        <v>2</v>
      </c>
      <c r="C5435">
        <v>117.7</v>
      </c>
      <c r="D5435">
        <f t="shared" si="168"/>
        <v>27165</v>
      </c>
      <c r="F5435">
        <f t="shared" si="169"/>
        <v>32.694444444444443</v>
      </c>
    </row>
    <row r="5436" spans="1:6">
      <c r="A5436">
        <v>0</v>
      </c>
      <c r="B5436">
        <v>2</v>
      </c>
      <c r="C5436">
        <v>115.3</v>
      </c>
      <c r="D5436">
        <f t="shared" si="168"/>
        <v>27170</v>
      </c>
      <c r="F5436">
        <f t="shared" si="169"/>
        <v>32.027777777777779</v>
      </c>
    </row>
    <row r="5437" spans="1:6">
      <c r="A5437">
        <v>0</v>
      </c>
      <c r="B5437">
        <v>2</v>
      </c>
      <c r="C5437">
        <v>113</v>
      </c>
      <c r="D5437">
        <f t="shared" si="168"/>
        <v>27175</v>
      </c>
      <c r="F5437">
        <f t="shared" si="169"/>
        <v>31.388888888888889</v>
      </c>
    </row>
    <row r="5438" spans="1:6">
      <c r="A5438">
        <v>0</v>
      </c>
      <c r="B5438">
        <v>2</v>
      </c>
      <c r="C5438">
        <v>110.8</v>
      </c>
      <c r="D5438">
        <f t="shared" si="168"/>
        <v>27180</v>
      </c>
      <c r="F5438">
        <f t="shared" si="169"/>
        <v>30.777777777777775</v>
      </c>
    </row>
    <row r="5439" spans="1:6">
      <c r="A5439">
        <v>0</v>
      </c>
      <c r="B5439">
        <v>3</v>
      </c>
      <c r="C5439">
        <v>107.8</v>
      </c>
      <c r="D5439">
        <f t="shared" si="168"/>
        <v>27185</v>
      </c>
      <c r="F5439">
        <f t="shared" si="169"/>
        <v>29.944444444444443</v>
      </c>
    </row>
    <row r="5440" spans="1:6">
      <c r="A5440">
        <v>0</v>
      </c>
      <c r="B5440">
        <v>3</v>
      </c>
      <c r="C5440">
        <v>104.8</v>
      </c>
      <c r="D5440">
        <f t="shared" si="168"/>
        <v>27190</v>
      </c>
      <c r="F5440">
        <f t="shared" si="169"/>
        <v>29.111111111111111</v>
      </c>
    </row>
    <row r="5441" spans="1:6">
      <c r="A5441">
        <v>0</v>
      </c>
      <c r="B5441">
        <v>3</v>
      </c>
      <c r="C5441">
        <v>148.1</v>
      </c>
      <c r="D5441">
        <f t="shared" si="168"/>
        <v>27195</v>
      </c>
      <c r="F5441">
        <f t="shared" si="169"/>
        <v>41.138888888888886</v>
      </c>
    </row>
    <row r="5442" spans="1:6">
      <c r="A5442">
        <v>0</v>
      </c>
      <c r="B5442">
        <v>3</v>
      </c>
      <c r="C5442">
        <v>150</v>
      </c>
      <c r="D5442">
        <f t="shared" si="168"/>
        <v>27200</v>
      </c>
      <c r="F5442">
        <f t="shared" si="169"/>
        <v>41.666666666666664</v>
      </c>
    </row>
    <row r="5443" spans="1:6">
      <c r="A5443">
        <v>0</v>
      </c>
      <c r="B5443">
        <v>3</v>
      </c>
      <c r="C5443">
        <v>151.80000000000001</v>
      </c>
      <c r="D5443">
        <f t="shared" ref="D5443:D5506" si="170">(ROW()-2)*5</f>
        <v>27205</v>
      </c>
      <c r="F5443">
        <f t="shared" ref="F5443:F5506" si="171">C5443/3.6</f>
        <v>42.166666666666671</v>
      </c>
    </row>
    <row r="5444" spans="1:6">
      <c r="A5444">
        <v>0</v>
      </c>
      <c r="B5444">
        <v>3</v>
      </c>
      <c r="C5444">
        <v>153.6</v>
      </c>
      <c r="D5444">
        <f t="shared" si="170"/>
        <v>27210</v>
      </c>
      <c r="F5444">
        <f t="shared" si="171"/>
        <v>42.666666666666664</v>
      </c>
    </row>
    <row r="5445" spans="1:6">
      <c r="A5445">
        <v>0</v>
      </c>
      <c r="B5445">
        <v>3</v>
      </c>
      <c r="C5445">
        <v>155.80000000000001</v>
      </c>
      <c r="D5445">
        <f t="shared" si="170"/>
        <v>27215</v>
      </c>
      <c r="F5445">
        <f t="shared" si="171"/>
        <v>43.277777777777779</v>
      </c>
    </row>
    <row r="5446" spans="1:6">
      <c r="A5446">
        <v>0</v>
      </c>
      <c r="B5446">
        <v>3</v>
      </c>
      <c r="C5446">
        <v>156.4</v>
      </c>
      <c r="D5446">
        <f t="shared" si="170"/>
        <v>27220</v>
      </c>
      <c r="F5446">
        <f t="shared" si="171"/>
        <v>43.444444444444443</v>
      </c>
    </row>
    <row r="5447" spans="1:6">
      <c r="A5447">
        <v>0</v>
      </c>
      <c r="B5447">
        <v>3</v>
      </c>
      <c r="C5447">
        <v>157.9</v>
      </c>
      <c r="D5447">
        <f t="shared" si="170"/>
        <v>27225</v>
      </c>
      <c r="F5447">
        <f t="shared" si="171"/>
        <v>43.861111111111114</v>
      </c>
    </row>
    <row r="5448" spans="1:6">
      <c r="A5448">
        <v>0</v>
      </c>
      <c r="B5448">
        <v>3</v>
      </c>
      <c r="C5448">
        <v>159.6</v>
      </c>
      <c r="D5448">
        <f t="shared" si="170"/>
        <v>27230</v>
      </c>
      <c r="F5448">
        <f t="shared" si="171"/>
        <v>44.333333333333329</v>
      </c>
    </row>
    <row r="5449" spans="1:6">
      <c r="A5449">
        <v>0</v>
      </c>
      <c r="B5449">
        <v>3</v>
      </c>
      <c r="C5449">
        <v>161.30000000000001</v>
      </c>
      <c r="D5449">
        <f t="shared" si="170"/>
        <v>27235</v>
      </c>
      <c r="F5449">
        <f t="shared" si="171"/>
        <v>44.805555555555557</v>
      </c>
    </row>
    <row r="5450" spans="1:6">
      <c r="A5450">
        <v>0</v>
      </c>
      <c r="B5450">
        <v>3</v>
      </c>
      <c r="C5450">
        <v>164.9</v>
      </c>
      <c r="D5450">
        <f t="shared" si="170"/>
        <v>27240</v>
      </c>
      <c r="F5450">
        <f t="shared" si="171"/>
        <v>45.805555555555557</v>
      </c>
    </row>
    <row r="5451" spans="1:6">
      <c r="A5451">
        <v>0</v>
      </c>
      <c r="B5451">
        <v>3</v>
      </c>
      <c r="C5451">
        <v>166.2</v>
      </c>
      <c r="D5451">
        <f t="shared" si="170"/>
        <v>27245</v>
      </c>
      <c r="F5451">
        <f t="shared" si="171"/>
        <v>46.166666666666664</v>
      </c>
    </row>
    <row r="5452" spans="1:6">
      <c r="A5452">
        <v>0</v>
      </c>
      <c r="B5452">
        <v>3</v>
      </c>
      <c r="C5452">
        <v>167.3</v>
      </c>
      <c r="D5452">
        <f t="shared" si="170"/>
        <v>27250</v>
      </c>
      <c r="F5452">
        <f t="shared" si="171"/>
        <v>46.472222222222221</v>
      </c>
    </row>
    <row r="5453" spans="1:6">
      <c r="A5453">
        <v>0</v>
      </c>
      <c r="B5453">
        <v>3</v>
      </c>
      <c r="C5453">
        <v>170.3</v>
      </c>
      <c r="D5453">
        <f t="shared" si="170"/>
        <v>27255</v>
      </c>
      <c r="F5453">
        <f t="shared" si="171"/>
        <v>47.305555555555557</v>
      </c>
    </row>
    <row r="5454" spans="1:6">
      <c r="A5454">
        <v>0</v>
      </c>
      <c r="B5454">
        <v>3</v>
      </c>
      <c r="C5454">
        <v>171.7</v>
      </c>
      <c r="D5454">
        <f t="shared" si="170"/>
        <v>27260</v>
      </c>
      <c r="F5454">
        <f t="shared" si="171"/>
        <v>47.694444444444443</v>
      </c>
    </row>
    <row r="5455" spans="1:6">
      <c r="A5455">
        <v>0</v>
      </c>
      <c r="B5455">
        <v>3</v>
      </c>
      <c r="C5455">
        <v>173.5</v>
      </c>
      <c r="D5455">
        <f t="shared" si="170"/>
        <v>27265</v>
      </c>
      <c r="F5455">
        <f t="shared" si="171"/>
        <v>48.194444444444443</v>
      </c>
    </row>
    <row r="5456" spans="1:6">
      <c r="A5456">
        <v>0</v>
      </c>
      <c r="B5456">
        <v>3</v>
      </c>
      <c r="C5456">
        <v>173.9</v>
      </c>
      <c r="D5456">
        <f t="shared" si="170"/>
        <v>27270</v>
      </c>
      <c r="F5456">
        <f t="shared" si="171"/>
        <v>48.305555555555557</v>
      </c>
    </row>
    <row r="5457" spans="1:6">
      <c r="A5457">
        <v>1.8</v>
      </c>
      <c r="B5457">
        <v>3</v>
      </c>
      <c r="C5457">
        <v>175.6</v>
      </c>
      <c r="D5457">
        <f t="shared" si="170"/>
        <v>27275</v>
      </c>
      <c r="F5457">
        <f t="shared" si="171"/>
        <v>48.777777777777771</v>
      </c>
    </row>
    <row r="5458" spans="1:6">
      <c r="A5458">
        <v>36.1</v>
      </c>
      <c r="B5458">
        <v>3</v>
      </c>
      <c r="C5458">
        <v>174.6</v>
      </c>
      <c r="D5458">
        <f t="shared" si="170"/>
        <v>27280</v>
      </c>
      <c r="F5458">
        <f t="shared" si="171"/>
        <v>48.5</v>
      </c>
    </row>
    <row r="5459" spans="1:6">
      <c r="A5459">
        <v>37.9</v>
      </c>
      <c r="B5459">
        <v>3</v>
      </c>
      <c r="C5459">
        <v>170.4</v>
      </c>
      <c r="D5459">
        <f t="shared" si="170"/>
        <v>27285</v>
      </c>
      <c r="F5459">
        <f t="shared" si="171"/>
        <v>47.333333333333336</v>
      </c>
    </row>
    <row r="5460" spans="1:6">
      <c r="A5460">
        <v>32.5</v>
      </c>
      <c r="B5460">
        <v>3</v>
      </c>
      <c r="C5460">
        <v>167.4</v>
      </c>
      <c r="D5460">
        <f t="shared" si="170"/>
        <v>27290</v>
      </c>
      <c r="F5460">
        <f t="shared" si="171"/>
        <v>46.5</v>
      </c>
    </row>
    <row r="5461" spans="1:6">
      <c r="A5461">
        <v>37.9</v>
      </c>
      <c r="B5461">
        <v>3</v>
      </c>
      <c r="C5461">
        <v>163.1</v>
      </c>
      <c r="D5461">
        <f t="shared" si="170"/>
        <v>27295</v>
      </c>
      <c r="F5461">
        <f t="shared" si="171"/>
        <v>45.30555555555555</v>
      </c>
    </row>
    <row r="5462" spans="1:6">
      <c r="A5462">
        <v>37.9</v>
      </c>
      <c r="B5462">
        <v>3</v>
      </c>
      <c r="C5462">
        <v>160.30000000000001</v>
      </c>
      <c r="D5462">
        <f t="shared" si="170"/>
        <v>27300</v>
      </c>
      <c r="F5462">
        <f t="shared" si="171"/>
        <v>44.527777777777779</v>
      </c>
    </row>
    <row r="5463" spans="1:6">
      <c r="A5463">
        <v>34.299999999999997</v>
      </c>
      <c r="B5463">
        <v>3</v>
      </c>
      <c r="C5463">
        <v>156.69999999999999</v>
      </c>
      <c r="D5463">
        <f t="shared" si="170"/>
        <v>27305</v>
      </c>
      <c r="F5463">
        <f t="shared" si="171"/>
        <v>43.527777777777771</v>
      </c>
    </row>
    <row r="5464" spans="1:6">
      <c r="A5464">
        <v>23.2</v>
      </c>
      <c r="B5464">
        <v>3</v>
      </c>
      <c r="C5464">
        <v>152.19999999999999</v>
      </c>
      <c r="D5464">
        <f t="shared" si="170"/>
        <v>27310</v>
      </c>
      <c r="F5464">
        <f t="shared" si="171"/>
        <v>42.277777777777771</v>
      </c>
    </row>
    <row r="5465" spans="1:6">
      <c r="A5465">
        <v>23.2</v>
      </c>
      <c r="B5465">
        <v>2</v>
      </c>
      <c r="C5465">
        <v>150.80000000000001</v>
      </c>
      <c r="D5465">
        <f t="shared" si="170"/>
        <v>27315</v>
      </c>
      <c r="F5465">
        <f t="shared" si="171"/>
        <v>41.888888888888893</v>
      </c>
    </row>
    <row r="5466" spans="1:6">
      <c r="A5466">
        <v>17.8</v>
      </c>
      <c r="B5466">
        <v>2</v>
      </c>
      <c r="C5466">
        <v>147.80000000000001</v>
      </c>
      <c r="D5466">
        <f t="shared" si="170"/>
        <v>27320</v>
      </c>
      <c r="F5466">
        <f t="shared" si="171"/>
        <v>41.055555555555557</v>
      </c>
    </row>
    <row r="5467" spans="1:6">
      <c r="A5467">
        <v>19.600000000000001</v>
      </c>
      <c r="B5467">
        <v>2</v>
      </c>
      <c r="C5467">
        <v>145.6</v>
      </c>
      <c r="D5467">
        <f t="shared" si="170"/>
        <v>27325</v>
      </c>
      <c r="F5467">
        <f t="shared" si="171"/>
        <v>40.444444444444443</v>
      </c>
    </row>
    <row r="5468" spans="1:6">
      <c r="A5468">
        <v>16</v>
      </c>
      <c r="B5468">
        <v>2</v>
      </c>
      <c r="C5468">
        <v>141.80000000000001</v>
      </c>
      <c r="D5468">
        <f t="shared" si="170"/>
        <v>27330</v>
      </c>
      <c r="F5468">
        <f t="shared" si="171"/>
        <v>39.388888888888893</v>
      </c>
    </row>
    <row r="5469" spans="1:6">
      <c r="A5469">
        <v>14.3</v>
      </c>
      <c r="B5469">
        <v>2</v>
      </c>
      <c r="C5469">
        <v>139.19999999999999</v>
      </c>
      <c r="D5469">
        <f t="shared" si="170"/>
        <v>27335</v>
      </c>
      <c r="F5469">
        <f t="shared" si="171"/>
        <v>38.666666666666664</v>
      </c>
    </row>
    <row r="5470" spans="1:6">
      <c r="A5470">
        <v>12.5</v>
      </c>
      <c r="B5470">
        <v>2</v>
      </c>
      <c r="C5470">
        <v>135.4</v>
      </c>
      <c r="D5470">
        <f t="shared" si="170"/>
        <v>27340</v>
      </c>
      <c r="F5470">
        <f t="shared" si="171"/>
        <v>37.611111111111114</v>
      </c>
    </row>
    <row r="5471" spans="1:6">
      <c r="A5471">
        <v>14.3</v>
      </c>
      <c r="B5471">
        <v>2</v>
      </c>
      <c r="C5471">
        <v>131.30000000000001</v>
      </c>
      <c r="D5471">
        <f t="shared" si="170"/>
        <v>27345</v>
      </c>
      <c r="F5471">
        <f t="shared" si="171"/>
        <v>36.472222222222221</v>
      </c>
    </row>
    <row r="5472" spans="1:6">
      <c r="A5472">
        <v>16</v>
      </c>
      <c r="B5472">
        <v>2</v>
      </c>
      <c r="C5472">
        <v>129.4</v>
      </c>
      <c r="D5472">
        <f t="shared" si="170"/>
        <v>27350</v>
      </c>
      <c r="F5472">
        <f t="shared" si="171"/>
        <v>35.944444444444443</v>
      </c>
    </row>
    <row r="5473" spans="1:6">
      <c r="A5473">
        <v>26.7</v>
      </c>
      <c r="B5473">
        <v>2</v>
      </c>
      <c r="C5473">
        <v>125.9</v>
      </c>
      <c r="D5473">
        <f t="shared" si="170"/>
        <v>27355</v>
      </c>
      <c r="F5473">
        <f t="shared" si="171"/>
        <v>34.972222222222221</v>
      </c>
    </row>
    <row r="5474" spans="1:6">
      <c r="A5474">
        <v>29</v>
      </c>
      <c r="B5474">
        <v>2</v>
      </c>
      <c r="C5474">
        <v>121.9</v>
      </c>
      <c r="D5474">
        <f t="shared" si="170"/>
        <v>27360</v>
      </c>
      <c r="F5474">
        <f t="shared" si="171"/>
        <v>33.861111111111114</v>
      </c>
    </row>
    <row r="5475" spans="1:6">
      <c r="A5475">
        <v>30.7</v>
      </c>
      <c r="B5475">
        <v>2</v>
      </c>
      <c r="C5475">
        <v>118.3</v>
      </c>
      <c r="D5475">
        <f t="shared" si="170"/>
        <v>27365</v>
      </c>
      <c r="F5475">
        <f t="shared" si="171"/>
        <v>32.861111111111107</v>
      </c>
    </row>
    <row r="5476" spans="1:6">
      <c r="A5476">
        <v>26.7</v>
      </c>
      <c r="B5476">
        <v>2</v>
      </c>
      <c r="C5476">
        <v>114.3</v>
      </c>
      <c r="D5476">
        <f t="shared" si="170"/>
        <v>27370</v>
      </c>
      <c r="F5476">
        <f t="shared" si="171"/>
        <v>31.75</v>
      </c>
    </row>
    <row r="5477" spans="1:6">
      <c r="A5477">
        <v>26.7</v>
      </c>
      <c r="B5477">
        <v>2</v>
      </c>
      <c r="C5477">
        <v>110.3</v>
      </c>
      <c r="D5477">
        <f t="shared" si="170"/>
        <v>27375</v>
      </c>
      <c r="F5477">
        <f t="shared" si="171"/>
        <v>30.638888888888886</v>
      </c>
    </row>
    <row r="5478" spans="1:6">
      <c r="A5478">
        <v>19.600000000000001</v>
      </c>
      <c r="B5478">
        <v>2</v>
      </c>
      <c r="C5478">
        <v>106.1</v>
      </c>
      <c r="D5478">
        <f t="shared" si="170"/>
        <v>27380</v>
      </c>
      <c r="F5478">
        <f t="shared" si="171"/>
        <v>29.472222222222221</v>
      </c>
    </row>
    <row r="5479" spans="1:6">
      <c r="A5479">
        <v>19.600000000000001</v>
      </c>
      <c r="B5479">
        <v>2</v>
      </c>
      <c r="C5479">
        <v>101.5</v>
      </c>
      <c r="D5479">
        <f t="shared" si="170"/>
        <v>27385</v>
      </c>
      <c r="F5479">
        <f t="shared" si="171"/>
        <v>28.194444444444443</v>
      </c>
    </row>
    <row r="5480" spans="1:6">
      <c r="A5480">
        <v>16</v>
      </c>
      <c r="B5480">
        <v>2</v>
      </c>
      <c r="C5480">
        <v>98.4</v>
      </c>
      <c r="D5480">
        <f t="shared" si="170"/>
        <v>27390</v>
      </c>
      <c r="F5480">
        <f t="shared" si="171"/>
        <v>27.333333333333336</v>
      </c>
    </row>
    <row r="5481" spans="1:6">
      <c r="A5481">
        <v>12.5</v>
      </c>
      <c r="B5481">
        <v>2</v>
      </c>
      <c r="C5481">
        <v>95.1</v>
      </c>
      <c r="D5481">
        <f t="shared" si="170"/>
        <v>27395</v>
      </c>
      <c r="F5481">
        <f t="shared" si="171"/>
        <v>26.416666666666664</v>
      </c>
    </row>
    <row r="5482" spans="1:6">
      <c r="A5482">
        <v>16</v>
      </c>
      <c r="B5482">
        <v>2</v>
      </c>
      <c r="C5482">
        <v>91.5</v>
      </c>
      <c r="D5482">
        <f t="shared" si="170"/>
        <v>27400</v>
      </c>
      <c r="F5482">
        <f t="shared" si="171"/>
        <v>25.416666666666664</v>
      </c>
    </row>
    <row r="5483" spans="1:6">
      <c r="A5483">
        <v>16</v>
      </c>
      <c r="B5483">
        <v>2</v>
      </c>
      <c r="C5483">
        <v>88.6</v>
      </c>
      <c r="D5483">
        <f t="shared" si="170"/>
        <v>27405</v>
      </c>
      <c r="F5483">
        <f t="shared" si="171"/>
        <v>24.611111111111107</v>
      </c>
    </row>
    <row r="5484" spans="1:6">
      <c r="A5484">
        <v>14.3</v>
      </c>
      <c r="B5484">
        <v>2</v>
      </c>
      <c r="C5484">
        <v>84.8</v>
      </c>
      <c r="D5484">
        <f t="shared" si="170"/>
        <v>27410</v>
      </c>
      <c r="F5484">
        <f t="shared" si="171"/>
        <v>23.555555555555554</v>
      </c>
    </row>
    <row r="5485" spans="1:6">
      <c r="A5485">
        <v>16</v>
      </c>
      <c r="B5485">
        <v>2</v>
      </c>
      <c r="C5485">
        <v>79.900000000000006</v>
      </c>
      <c r="D5485">
        <f t="shared" si="170"/>
        <v>27415</v>
      </c>
      <c r="F5485">
        <f t="shared" si="171"/>
        <v>22.194444444444446</v>
      </c>
    </row>
    <row r="5486" spans="1:6">
      <c r="A5486">
        <v>16</v>
      </c>
      <c r="B5486">
        <v>2</v>
      </c>
      <c r="C5486">
        <v>77.099999999999994</v>
      </c>
      <c r="D5486">
        <f t="shared" si="170"/>
        <v>27420</v>
      </c>
      <c r="F5486">
        <f t="shared" si="171"/>
        <v>21.416666666666664</v>
      </c>
    </row>
    <row r="5487" spans="1:6">
      <c r="A5487">
        <v>14.3</v>
      </c>
      <c r="B5487">
        <v>2</v>
      </c>
      <c r="C5487">
        <v>72.400000000000006</v>
      </c>
      <c r="D5487">
        <f t="shared" si="170"/>
        <v>27425</v>
      </c>
      <c r="F5487">
        <f t="shared" si="171"/>
        <v>20.111111111111111</v>
      </c>
    </row>
    <row r="5488" spans="1:6">
      <c r="A5488">
        <v>12.5</v>
      </c>
      <c r="B5488">
        <v>2</v>
      </c>
      <c r="C5488">
        <v>68.099999999999994</v>
      </c>
      <c r="D5488">
        <f t="shared" si="170"/>
        <v>27430</v>
      </c>
      <c r="F5488">
        <f t="shared" si="171"/>
        <v>18.916666666666664</v>
      </c>
    </row>
    <row r="5489" spans="1:6">
      <c r="A5489">
        <v>10.7</v>
      </c>
      <c r="B5489">
        <v>2</v>
      </c>
      <c r="C5489">
        <v>64.099999999999994</v>
      </c>
      <c r="D5489">
        <f t="shared" si="170"/>
        <v>27435</v>
      </c>
      <c r="F5489">
        <f t="shared" si="171"/>
        <v>17.805555555555554</v>
      </c>
    </row>
    <row r="5490" spans="1:6">
      <c r="A5490">
        <v>8.9</v>
      </c>
      <c r="B5490">
        <v>2</v>
      </c>
      <c r="C5490">
        <v>60</v>
      </c>
      <c r="D5490">
        <f t="shared" si="170"/>
        <v>27440</v>
      </c>
      <c r="F5490">
        <f t="shared" si="171"/>
        <v>16.666666666666668</v>
      </c>
    </row>
    <row r="5491" spans="1:6">
      <c r="A5491">
        <v>0</v>
      </c>
      <c r="B5491">
        <v>2</v>
      </c>
      <c r="C5491">
        <v>57.6</v>
      </c>
      <c r="D5491">
        <f t="shared" si="170"/>
        <v>27445</v>
      </c>
      <c r="F5491">
        <f t="shared" si="171"/>
        <v>16</v>
      </c>
    </row>
    <row r="5492" spans="1:6">
      <c r="A5492">
        <v>0</v>
      </c>
      <c r="B5492">
        <v>2</v>
      </c>
      <c r="C5492">
        <v>55.5</v>
      </c>
      <c r="D5492">
        <f t="shared" si="170"/>
        <v>27450</v>
      </c>
      <c r="F5492">
        <f t="shared" si="171"/>
        <v>15.416666666666666</v>
      </c>
    </row>
    <row r="5493" spans="1:6">
      <c r="A5493">
        <v>0</v>
      </c>
      <c r="B5493">
        <v>2</v>
      </c>
      <c r="C5493">
        <v>55.6</v>
      </c>
      <c r="D5493">
        <f t="shared" si="170"/>
        <v>27455</v>
      </c>
      <c r="F5493">
        <f t="shared" si="171"/>
        <v>15.444444444444445</v>
      </c>
    </row>
    <row r="5494" spans="1:6">
      <c r="A5494">
        <v>0</v>
      </c>
      <c r="B5494">
        <v>2</v>
      </c>
      <c r="C5494">
        <v>56</v>
      </c>
      <c r="D5494">
        <f t="shared" si="170"/>
        <v>27460</v>
      </c>
      <c r="F5494">
        <f t="shared" si="171"/>
        <v>15.555555555555555</v>
      </c>
    </row>
    <row r="5495" spans="1:6">
      <c r="A5495">
        <v>0</v>
      </c>
      <c r="B5495">
        <v>2</v>
      </c>
      <c r="C5495">
        <v>56.5</v>
      </c>
      <c r="D5495">
        <f t="shared" si="170"/>
        <v>27465</v>
      </c>
      <c r="F5495">
        <f t="shared" si="171"/>
        <v>15.694444444444445</v>
      </c>
    </row>
    <row r="5496" spans="1:6">
      <c r="A5496">
        <v>0</v>
      </c>
      <c r="B5496">
        <v>2</v>
      </c>
      <c r="C5496">
        <v>58.2</v>
      </c>
      <c r="D5496">
        <f t="shared" si="170"/>
        <v>27470</v>
      </c>
      <c r="F5496">
        <f t="shared" si="171"/>
        <v>16.166666666666668</v>
      </c>
    </row>
    <row r="5497" spans="1:6">
      <c r="A5497">
        <v>0</v>
      </c>
      <c r="B5497">
        <v>2</v>
      </c>
      <c r="C5497">
        <v>60.3</v>
      </c>
      <c r="D5497">
        <f t="shared" si="170"/>
        <v>27475</v>
      </c>
      <c r="F5497">
        <f t="shared" si="171"/>
        <v>16.75</v>
      </c>
    </row>
    <row r="5498" spans="1:6">
      <c r="A5498">
        <v>0</v>
      </c>
      <c r="B5498">
        <v>2</v>
      </c>
      <c r="C5498">
        <v>63.3</v>
      </c>
      <c r="D5498">
        <f t="shared" si="170"/>
        <v>27480</v>
      </c>
      <c r="F5498">
        <f t="shared" si="171"/>
        <v>17.583333333333332</v>
      </c>
    </row>
    <row r="5499" spans="1:6">
      <c r="A5499">
        <v>0</v>
      </c>
      <c r="B5499">
        <v>2</v>
      </c>
      <c r="C5499">
        <v>67.400000000000006</v>
      </c>
      <c r="D5499">
        <f t="shared" si="170"/>
        <v>27485</v>
      </c>
      <c r="F5499">
        <f t="shared" si="171"/>
        <v>18.722222222222225</v>
      </c>
    </row>
    <row r="5500" spans="1:6">
      <c r="A5500">
        <v>0</v>
      </c>
      <c r="B5500">
        <v>2</v>
      </c>
      <c r="C5500">
        <v>71.099999999999994</v>
      </c>
      <c r="D5500">
        <f t="shared" si="170"/>
        <v>27490</v>
      </c>
      <c r="F5500">
        <f t="shared" si="171"/>
        <v>19.749999999999996</v>
      </c>
    </row>
    <row r="5501" spans="1:6">
      <c r="A5501">
        <v>0</v>
      </c>
      <c r="B5501">
        <v>2</v>
      </c>
      <c r="C5501">
        <v>76.099999999999994</v>
      </c>
      <c r="D5501">
        <f t="shared" si="170"/>
        <v>27495</v>
      </c>
      <c r="F5501">
        <f t="shared" si="171"/>
        <v>21.138888888888886</v>
      </c>
    </row>
    <row r="5502" spans="1:6">
      <c r="A5502">
        <v>0</v>
      </c>
      <c r="B5502">
        <v>2</v>
      </c>
      <c r="C5502">
        <v>82.8</v>
      </c>
      <c r="D5502">
        <f t="shared" si="170"/>
        <v>27500</v>
      </c>
      <c r="F5502">
        <f t="shared" si="171"/>
        <v>23</v>
      </c>
    </row>
    <row r="5503" spans="1:6">
      <c r="A5503">
        <v>0</v>
      </c>
      <c r="B5503">
        <v>2</v>
      </c>
      <c r="C5503">
        <v>87.7</v>
      </c>
      <c r="D5503">
        <f t="shared" si="170"/>
        <v>27505</v>
      </c>
      <c r="F5503">
        <f t="shared" si="171"/>
        <v>24.361111111111111</v>
      </c>
    </row>
    <row r="5504" spans="1:6">
      <c r="A5504">
        <v>0</v>
      </c>
      <c r="B5504">
        <v>2</v>
      </c>
      <c r="C5504">
        <v>93.1</v>
      </c>
      <c r="D5504">
        <f t="shared" si="170"/>
        <v>27510</v>
      </c>
      <c r="F5504">
        <f t="shared" si="171"/>
        <v>25.861111111111107</v>
      </c>
    </row>
    <row r="5505" spans="1:6">
      <c r="A5505">
        <v>0</v>
      </c>
      <c r="B5505">
        <v>2</v>
      </c>
      <c r="C5505">
        <v>98.1</v>
      </c>
      <c r="D5505">
        <f t="shared" si="170"/>
        <v>27515</v>
      </c>
      <c r="F5505">
        <f t="shared" si="171"/>
        <v>27.249999999999996</v>
      </c>
    </row>
    <row r="5506" spans="1:6">
      <c r="A5506">
        <v>0</v>
      </c>
      <c r="B5506">
        <v>2</v>
      </c>
      <c r="C5506">
        <v>103.2</v>
      </c>
      <c r="D5506">
        <f t="shared" si="170"/>
        <v>27520</v>
      </c>
      <c r="F5506">
        <f t="shared" si="171"/>
        <v>28.666666666666668</v>
      </c>
    </row>
    <row r="5507" spans="1:6">
      <c r="A5507">
        <v>0</v>
      </c>
      <c r="B5507">
        <v>2</v>
      </c>
      <c r="C5507">
        <v>107.4</v>
      </c>
      <c r="D5507">
        <f t="shared" ref="D5507:D5570" si="172">(ROW()-2)*5</f>
        <v>27525</v>
      </c>
      <c r="F5507">
        <f t="shared" ref="F5507:F5570" si="173">C5507/3.6</f>
        <v>29.833333333333336</v>
      </c>
    </row>
    <row r="5508" spans="1:6">
      <c r="A5508">
        <v>0</v>
      </c>
      <c r="B5508">
        <v>2</v>
      </c>
      <c r="C5508">
        <v>110.9</v>
      </c>
      <c r="D5508">
        <f t="shared" si="172"/>
        <v>27530</v>
      </c>
      <c r="F5508">
        <f t="shared" si="173"/>
        <v>30.805555555555557</v>
      </c>
    </row>
    <row r="5509" spans="1:6">
      <c r="A5509">
        <v>0</v>
      </c>
      <c r="B5509">
        <v>2</v>
      </c>
      <c r="C5509">
        <v>114.5</v>
      </c>
      <c r="D5509">
        <f t="shared" si="172"/>
        <v>27535</v>
      </c>
      <c r="F5509">
        <f t="shared" si="173"/>
        <v>31.805555555555554</v>
      </c>
    </row>
    <row r="5510" spans="1:6">
      <c r="A5510">
        <v>0</v>
      </c>
      <c r="B5510">
        <v>2</v>
      </c>
      <c r="C5510">
        <v>118.2</v>
      </c>
      <c r="D5510">
        <f t="shared" si="172"/>
        <v>27540</v>
      </c>
      <c r="F5510">
        <f t="shared" si="173"/>
        <v>32.833333333333336</v>
      </c>
    </row>
    <row r="5511" spans="1:6">
      <c r="A5511">
        <v>0</v>
      </c>
      <c r="B5511">
        <v>2</v>
      </c>
      <c r="C5511">
        <v>120.8</v>
      </c>
      <c r="D5511">
        <f t="shared" si="172"/>
        <v>27545</v>
      </c>
      <c r="F5511">
        <f t="shared" si="173"/>
        <v>33.555555555555557</v>
      </c>
    </row>
    <row r="5512" spans="1:6">
      <c r="A5512">
        <v>0</v>
      </c>
      <c r="B5512">
        <v>2</v>
      </c>
      <c r="C5512">
        <v>125.1</v>
      </c>
      <c r="D5512">
        <f t="shared" si="172"/>
        <v>27550</v>
      </c>
      <c r="F5512">
        <f t="shared" si="173"/>
        <v>34.75</v>
      </c>
    </row>
    <row r="5513" spans="1:6">
      <c r="A5513">
        <v>0</v>
      </c>
      <c r="B5513">
        <v>2</v>
      </c>
      <c r="C5513">
        <v>128</v>
      </c>
      <c r="D5513">
        <f t="shared" si="172"/>
        <v>27555</v>
      </c>
      <c r="F5513">
        <f t="shared" si="173"/>
        <v>35.555555555555557</v>
      </c>
    </row>
    <row r="5514" spans="1:6">
      <c r="A5514">
        <v>0</v>
      </c>
      <c r="B5514">
        <v>2</v>
      </c>
      <c r="C5514">
        <v>129.5</v>
      </c>
      <c r="D5514">
        <f t="shared" si="172"/>
        <v>27560</v>
      </c>
      <c r="F5514">
        <f t="shared" si="173"/>
        <v>35.972222222222221</v>
      </c>
    </row>
    <row r="5515" spans="1:6">
      <c r="A5515">
        <v>0</v>
      </c>
      <c r="B5515">
        <v>2</v>
      </c>
      <c r="C5515">
        <v>132.69999999999999</v>
      </c>
      <c r="D5515">
        <f t="shared" si="172"/>
        <v>27565</v>
      </c>
      <c r="F5515">
        <f t="shared" si="173"/>
        <v>36.861111111111107</v>
      </c>
    </row>
    <row r="5516" spans="1:6">
      <c r="A5516">
        <v>0</v>
      </c>
      <c r="B5516">
        <v>2</v>
      </c>
      <c r="C5516">
        <v>130.4</v>
      </c>
      <c r="D5516">
        <f t="shared" si="172"/>
        <v>27570</v>
      </c>
      <c r="F5516">
        <f t="shared" si="173"/>
        <v>36.222222222222221</v>
      </c>
    </row>
    <row r="5517" spans="1:6">
      <c r="A5517">
        <v>0</v>
      </c>
      <c r="B5517">
        <v>2</v>
      </c>
      <c r="C5517">
        <v>128.9</v>
      </c>
      <c r="D5517">
        <f t="shared" si="172"/>
        <v>27575</v>
      </c>
      <c r="F5517">
        <f t="shared" si="173"/>
        <v>35.805555555555557</v>
      </c>
    </row>
    <row r="5518" spans="1:6">
      <c r="A5518">
        <v>0</v>
      </c>
      <c r="B5518">
        <v>2</v>
      </c>
      <c r="C5518">
        <v>126.1</v>
      </c>
      <c r="D5518">
        <f t="shared" si="172"/>
        <v>27580</v>
      </c>
      <c r="F5518">
        <f t="shared" si="173"/>
        <v>35.027777777777779</v>
      </c>
    </row>
    <row r="5519" spans="1:6">
      <c r="A5519">
        <v>0</v>
      </c>
      <c r="B5519">
        <v>3</v>
      </c>
      <c r="C5519">
        <v>123.8</v>
      </c>
      <c r="D5519">
        <f t="shared" si="172"/>
        <v>27585</v>
      </c>
      <c r="F5519">
        <f t="shared" si="173"/>
        <v>34.388888888888886</v>
      </c>
    </row>
    <row r="5520" spans="1:6">
      <c r="A5520">
        <v>0</v>
      </c>
      <c r="B5520">
        <v>3</v>
      </c>
      <c r="C5520">
        <v>154.1</v>
      </c>
      <c r="D5520">
        <f t="shared" si="172"/>
        <v>27590</v>
      </c>
      <c r="F5520">
        <f t="shared" si="173"/>
        <v>42.80555555555555</v>
      </c>
    </row>
    <row r="5521" spans="1:6">
      <c r="A5521">
        <v>0</v>
      </c>
      <c r="B5521">
        <v>3</v>
      </c>
      <c r="C5521">
        <v>154.80000000000001</v>
      </c>
      <c r="D5521">
        <f t="shared" si="172"/>
        <v>27595</v>
      </c>
      <c r="F5521">
        <f t="shared" si="173"/>
        <v>43</v>
      </c>
    </row>
    <row r="5522" spans="1:6">
      <c r="A5522">
        <v>0</v>
      </c>
      <c r="B5522">
        <v>3</v>
      </c>
      <c r="C5522">
        <v>153.1</v>
      </c>
      <c r="D5522">
        <f t="shared" si="172"/>
        <v>27600</v>
      </c>
      <c r="F5522">
        <f t="shared" si="173"/>
        <v>42.527777777777779</v>
      </c>
    </row>
    <row r="5523" spans="1:6">
      <c r="A5523">
        <v>0</v>
      </c>
      <c r="B5523">
        <v>3</v>
      </c>
      <c r="C5523">
        <v>159.9</v>
      </c>
      <c r="D5523">
        <f t="shared" si="172"/>
        <v>27605</v>
      </c>
      <c r="F5523">
        <f t="shared" si="173"/>
        <v>44.416666666666664</v>
      </c>
    </row>
    <row r="5524" spans="1:6">
      <c r="A5524">
        <v>0</v>
      </c>
      <c r="B5524">
        <v>3</v>
      </c>
      <c r="C5524">
        <v>163.4</v>
      </c>
      <c r="D5524">
        <f t="shared" si="172"/>
        <v>27610</v>
      </c>
      <c r="F5524">
        <f t="shared" si="173"/>
        <v>45.388888888888893</v>
      </c>
    </row>
    <row r="5525" spans="1:6">
      <c r="A5525">
        <v>0</v>
      </c>
      <c r="B5525">
        <v>3</v>
      </c>
      <c r="C5525">
        <v>166.8</v>
      </c>
      <c r="D5525">
        <f t="shared" si="172"/>
        <v>27615</v>
      </c>
      <c r="F5525">
        <f t="shared" si="173"/>
        <v>46.333333333333336</v>
      </c>
    </row>
    <row r="5526" spans="1:6">
      <c r="A5526">
        <v>0</v>
      </c>
      <c r="B5526">
        <v>3</v>
      </c>
      <c r="C5526">
        <v>168</v>
      </c>
      <c r="D5526">
        <f t="shared" si="172"/>
        <v>27620</v>
      </c>
      <c r="F5526">
        <f t="shared" si="173"/>
        <v>46.666666666666664</v>
      </c>
    </row>
    <row r="5527" spans="1:6">
      <c r="A5527">
        <v>0</v>
      </c>
      <c r="B5527">
        <v>3</v>
      </c>
      <c r="C5527">
        <v>169.4</v>
      </c>
      <c r="D5527">
        <f t="shared" si="172"/>
        <v>27625</v>
      </c>
      <c r="F5527">
        <f t="shared" si="173"/>
        <v>47.055555555555557</v>
      </c>
    </row>
    <row r="5528" spans="1:6">
      <c r="A5528">
        <v>0</v>
      </c>
      <c r="B5528">
        <v>3</v>
      </c>
      <c r="C5528">
        <v>172.1</v>
      </c>
      <c r="D5528">
        <f t="shared" si="172"/>
        <v>27630</v>
      </c>
      <c r="F5528">
        <f t="shared" si="173"/>
        <v>47.80555555555555</v>
      </c>
    </row>
    <row r="5529" spans="1:6">
      <c r="A5529">
        <v>0</v>
      </c>
      <c r="B5529">
        <v>3</v>
      </c>
      <c r="C5529">
        <v>174.9</v>
      </c>
      <c r="D5529">
        <f t="shared" si="172"/>
        <v>27635</v>
      </c>
      <c r="F5529">
        <f t="shared" si="173"/>
        <v>48.583333333333336</v>
      </c>
    </row>
    <row r="5530" spans="1:6">
      <c r="A5530">
        <v>0</v>
      </c>
      <c r="B5530">
        <v>3</v>
      </c>
      <c r="C5530">
        <v>176.7</v>
      </c>
      <c r="D5530">
        <f t="shared" si="172"/>
        <v>27640</v>
      </c>
      <c r="F5530">
        <f t="shared" si="173"/>
        <v>49.083333333333329</v>
      </c>
    </row>
    <row r="5531" spans="1:6">
      <c r="A5531">
        <v>0</v>
      </c>
      <c r="B5531">
        <v>3</v>
      </c>
      <c r="C5531">
        <v>177.8</v>
      </c>
      <c r="D5531">
        <f t="shared" si="172"/>
        <v>27645</v>
      </c>
      <c r="F5531">
        <f t="shared" si="173"/>
        <v>49.388888888888893</v>
      </c>
    </row>
    <row r="5532" spans="1:6">
      <c r="A5532">
        <v>0</v>
      </c>
      <c r="B5532">
        <v>3</v>
      </c>
      <c r="C5532">
        <v>179.1</v>
      </c>
      <c r="D5532">
        <f t="shared" si="172"/>
        <v>27650</v>
      </c>
      <c r="F5532">
        <f t="shared" si="173"/>
        <v>49.75</v>
      </c>
    </row>
    <row r="5533" spans="1:6">
      <c r="A5533">
        <v>0</v>
      </c>
      <c r="B5533">
        <v>3</v>
      </c>
      <c r="C5533">
        <v>177.6</v>
      </c>
      <c r="D5533">
        <f t="shared" si="172"/>
        <v>27655</v>
      </c>
      <c r="F5533">
        <f t="shared" si="173"/>
        <v>49.333333333333329</v>
      </c>
    </row>
    <row r="5534" spans="1:6">
      <c r="A5534">
        <v>0</v>
      </c>
      <c r="B5534">
        <v>3</v>
      </c>
      <c r="C5534">
        <v>185.3</v>
      </c>
      <c r="D5534">
        <f t="shared" si="172"/>
        <v>27660</v>
      </c>
      <c r="F5534">
        <f t="shared" si="173"/>
        <v>51.472222222222221</v>
      </c>
    </row>
    <row r="5535" spans="1:6">
      <c r="A5535">
        <v>0</v>
      </c>
      <c r="B5535">
        <v>3</v>
      </c>
      <c r="C5535">
        <v>187.5</v>
      </c>
      <c r="D5535">
        <f t="shared" si="172"/>
        <v>27665</v>
      </c>
      <c r="F5535">
        <f t="shared" si="173"/>
        <v>52.083333333333329</v>
      </c>
    </row>
    <row r="5536" spans="1:6">
      <c r="A5536">
        <v>0</v>
      </c>
      <c r="B5536">
        <v>3</v>
      </c>
      <c r="C5536">
        <v>189.8</v>
      </c>
      <c r="D5536">
        <f t="shared" si="172"/>
        <v>27670</v>
      </c>
      <c r="F5536">
        <f t="shared" si="173"/>
        <v>52.722222222222221</v>
      </c>
    </row>
    <row r="5537" spans="1:6">
      <c r="A5537">
        <v>0</v>
      </c>
      <c r="B5537">
        <v>3</v>
      </c>
      <c r="C5537">
        <v>191.4</v>
      </c>
      <c r="D5537">
        <f t="shared" si="172"/>
        <v>27675</v>
      </c>
      <c r="F5537">
        <f t="shared" si="173"/>
        <v>53.166666666666664</v>
      </c>
    </row>
    <row r="5538" spans="1:6">
      <c r="A5538">
        <v>0</v>
      </c>
      <c r="B5538">
        <v>3</v>
      </c>
      <c r="C5538">
        <v>191.8</v>
      </c>
      <c r="D5538">
        <f t="shared" si="172"/>
        <v>27680</v>
      </c>
      <c r="F5538">
        <f t="shared" si="173"/>
        <v>53.277777777777779</v>
      </c>
    </row>
    <row r="5539" spans="1:6">
      <c r="A5539">
        <v>0</v>
      </c>
      <c r="B5539">
        <v>4</v>
      </c>
      <c r="C5539">
        <v>192.7</v>
      </c>
      <c r="D5539">
        <f t="shared" si="172"/>
        <v>27685</v>
      </c>
      <c r="F5539">
        <f t="shared" si="173"/>
        <v>53.527777777777771</v>
      </c>
    </row>
    <row r="5540" spans="1:6">
      <c r="A5540">
        <v>0</v>
      </c>
      <c r="B5540">
        <v>4</v>
      </c>
      <c r="C5540">
        <v>192.4</v>
      </c>
      <c r="D5540">
        <f t="shared" si="172"/>
        <v>27690</v>
      </c>
      <c r="F5540">
        <f t="shared" si="173"/>
        <v>53.444444444444443</v>
      </c>
    </row>
    <row r="5541" spans="1:6">
      <c r="A5541">
        <v>0</v>
      </c>
      <c r="B5541">
        <v>4</v>
      </c>
      <c r="C5541">
        <v>193.8</v>
      </c>
      <c r="D5541">
        <f t="shared" si="172"/>
        <v>27695</v>
      </c>
      <c r="F5541">
        <f t="shared" si="173"/>
        <v>53.833333333333336</v>
      </c>
    </row>
    <row r="5542" spans="1:6">
      <c r="A5542">
        <v>0</v>
      </c>
      <c r="B5542">
        <v>4</v>
      </c>
      <c r="C5542">
        <v>195.9</v>
      </c>
      <c r="D5542">
        <f t="shared" si="172"/>
        <v>27700</v>
      </c>
      <c r="F5542">
        <f t="shared" si="173"/>
        <v>54.416666666666664</v>
      </c>
    </row>
    <row r="5543" spans="1:6">
      <c r="A5543">
        <v>0</v>
      </c>
      <c r="B5543">
        <v>4</v>
      </c>
      <c r="C5543">
        <v>196.4</v>
      </c>
      <c r="D5543">
        <f t="shared" si="172"/>
        <v>27705</v>
      </c>
      <c r="F5543">
        <f t="shared" si="173"/>
        <v>54.555555555555557</v>
      </c>
    </row>
    <row r="5544" spans="1:6">
      <c r="A5544">
        <v>0</v>
      </c>
      <c r="B5544">
        <v>4</v>
      </c>
      <c r="C5544">
        <v>197.7</v>
      </c>
      <c r="D5544">
        <f t="shared" si="172"/>
        <v>27710</v>
      </c>
      <c r="F5544">
        <f t="shared" si="173"/>
        <v>54.916666666666664</v>
      </c>
    </row>
    <row r="5545" spans="1:6">
      <c r="A5545">
        <v>0</v>
      </c>
      <c r="B5545">
        <v>4</v>
      </c>
      <c r="C5545">
        <v>199.4</v>
      </c>
      <c r="D5545">
        <f t="shared" si="172"/>
        <v>27715</v>
      </c>
      <c r="F5545">
        <f t="shared" si="173"/>
        <v>55.388888888888886</v>
      </c>
    </row>
    <row r="5546" spans="1:6">
      <c r="A5546">
        <v>0</v>
      </c>
      <c r="B5546">
        <v>4</v>
      </c>
      <c r="C5546">
        <v>201.6</v>
      </c>
      <c r="D5546">
        <f t="shared" si="172"/>
        <v>27720</v>
      </c>
      <c r="F5546">
        <f t="shared" si="173"/>
        <v>56</v>
      </c>
    </row>
    <row r="5547" spans="1:6">
      <c r="A5547">
        <v>0</v>
      </c>
      <c r="B5547">
        <v>4</v>
      </c>
      <c r="C5547">
        <v>202.8</v>
      </c>
      <c r="D5547">
        <f t="shared" si="172"/>
        <v>27725</v>
      </c>
      <c r="F5547">
        <f t="shared" si="173"/>
        <v>56.333333333333336</v>
      </c>
    </row>
    <row r="5548" spans="1:6">
      <c r="A5548">
        <v>0</v>
      </c>
      <c r="B5548">
        <v>4</v>
      </c>
      <c r="C5548">
        <v>204.2</v>
      </c>
      <c r="D5548">
        <f t="shared" si="172"/>
        <v>27730</v>
      </c>
      <c r="F5548">
        <f t="shared" si="173"/>
        <v>56.722222222222214</v>
      </c>
    </row>
    <row r="5549" spans="1:6">
      <c r="A5549">
        <v>0</v>
      </c>
      <c r="B5549">
        <v>4</v>
      </c>
      <c r="C5549">
        <v>204.6</v>
      </c>
      <c r="D5549">
        <f t="shared" si="172"/>
        <v>27735</v>
      </c>
      <c r="F5549">
        <f t="shared" si="173"/>
        <v>56.833333333333329</v>
      </c>
    </row>
    <row r="5550" spans="1:6">
      <c r="A5550">
        <v>0</v>
      </c>
      <c r="B5550">
        <v>4</v>
      </c>
      <c r="C5550">
        <v>206.7</v>
      </c>
      <c r="D5550">
        <f t="shared" si="172"/>
        <v>27740</v>
      </c>
      <c r="F5550">
        <f t="shared" si="173"/>
        <v>57.416666666666664</v>
      </c>
    </row>
    <row r="5551" spans="1:6">
      <c r="A5551">
        <v>0</v>
      </c>
      <c r="B5551">
        <v>4</v>
      </c>
      <c r="C5551">
        <v>208.3</v>
      </c>
      <c r="D5551">
        <f t="shared" si="172"/>
        <v>27745</v>
      </c>
      <c r="F5551">
        <f t="shared" si="173"/>
        <v>57.861111111111114</v>
      </c>
    </row>
    <row r="5552" spans="1:6">
      <c r="A5552">
        <v>0</v>
      </c>
      <c r="B5552">
        <v>4</v>
      </c>
      <c r="C5552">
        <v>209.4</v>
      </c>
      <c r="D5552">
        <f t="shared" si="172"/>
        <v>27750</v>
      </c>
      <c r="F5552">
        <f t="shared" si="173"/>
        <v>58.166666666666664</v>
      </c>
    </row>
    <row r="5553" spans="1:6">
      <c r="A5553">
        <v>0</v>
      </c>
      <c r="B5553">
        <v>4</v>
      </c>
      <c r="C5553">
        <v>210.6</v>
      </c>
      <c r="D5553">
        <f t="shared" si="172"/>
        <v>27755</v>
      </c>
      <c r="F5553">
        <f t="shared" si="173"/>
        <v>58.5</v>
      </c>
    </row>
    <row r="5554" spans="1:6">
      <c r="A5554">
        <v>0</v>
      </c>
      <c r="B5554">
        <v>4</v>
      </c>
      <c r="C5554">
        <v>211.8</v>
      </c>
      <c r="D5554">
        <f t="shared" si="172"/>
        <v>27760</v>
      </c>
      <c r="F5554">
        <f t="shared" si="173"/>
        <v>58.833333333333336</v>
      </c>
    </row>
    <row r="5555" spans="1:6">
      <c r="A5555">
        <v>0</v>
      </c>
      <c r="B5555">
        <v>4</v>
      </c>
      <c r="C5555">
        <v>213.1</v>
      </c>
      <c r="D5555">
        <f t="shared" si="172"/>
        <v>27765</v>
      </c>
      <c r="F5555">
        <f t="shared" si="173"/>
        <v>59.194444444444443</v>
      </c>
    </row>
    <row r="5556" spans="1:6">
      <c r="A5556">
        <v>0</v>
      </c>
      <c r="B5556">
        <v>4</v>
      </c>
      <c r="C5556">
        <v>213.7</v>
      </c>
      <c r="D5556">
        <f t="shared" si="172"/>
        <v>27770</v>
      </c>
      <c r="F5556">
        <f t="shared" si="173"/>
        <v>59.361111111111107</v>
      </c>
    </row>
    <row r="5557" spans="1:6">
      <c r="A5557">
        <v>0</v>
      </c>
      <c r="B5557">
        <v>4</v>
      </c>
      <c r="C5557">
        <v>213.9</v>
      </c>
      <c r="D5557">
        <f t="shared" si="172"/>
        <v>27775</v>
      </c>
      <c r="F5557">
        <f t="shared" si="173"/>
        <v>59.416666666666664</v>
      </c>
    </row>
    <row r="5558" spans="1:6">
      <c r="A5558">
        <v>0</v>
      </c>
      <c r="B5558">
        <v>4</v>
      </c>
      <c r="C5558">
        <v>215.2</v>
      </c>
      <c r="D5558">
        <f t="shared" si="172"/>
        <v>27780</v>
      </c>
      <c r="F5558">
        <f t="shared" si="173"/>
        <v>59.777777777777771</v>
      </c>
    </row>
    <row r="5559" spans="1:6">
      <c r="A5559">
        <v>0</v>
      </c>
      <c r="B5559">
        <v>4</v>
      </c>
      <c r="C5559">
        <v>216.8</v>
      </c>
      <c r="D5559">
        <f t="shared" si="172"/>
        <v>27785</v>
      </c>
      <c r="F5559">
        <f t="shared" si="173"/>
        <v>60.222222222222221</v>
      </c>
    </row>
    <row r="5560" spans="1:6">
      <c r="A5560">
        <v>0</v>
      </c>
      <c r="B5560">
        <v>4</v>
      </c>
      <c r="C5560">
        <v>218.4</v>
      </c>
      <c r="D5560">
        <f t="shared" si="172"/>
        <v>27790</v>
      </c>
      <c r="F5560">
        <f t="shared" si="173"/>
        <v>60.666666666666664</v>
      </c>
    </row>
    <row r="5561" spans="1:6">
      <c r="A5561">
        <v>10.7</v>
      </c>
      <c r="B5561">
        <v>4</v>
      </c>
      <c r="C5561">
        <v>217.9</v>
      </c>
      <c r="D5561">
        <f t="shared" si="172"/>
        <v>27795</v>
      </c>
      <c r="F5561">
        <f t="shared" si="173"/>
        <v>60.527777777777779</v>
      </c>
    </row>
    <row r="5562" spans="1:6">
      <c r="A5562">
        <v>26.7</v>
      </c>
      <c r="B5562">
        <v>4</v>
      </c>
      <c r="C5562">
        <v>215.3</v>
      </c>
      <c r="D5562">
        <f t="shared" si="172"/>
        <v>27800</v>
      </c>
      <c r="F5562">
        <f t="shared" si="173"/>
        <v>59.805555555555557</v>
      </c>
    </row>
    <row r="5563" spans="1:6">
      <c r="A5563">
        <v>26.7</v>
      </c>
      <c r="B5563">
        <v>4</v>
      </c>
      <c r="C5563">
        <v>212.4</v>
      </c>
      <c r="D5563">
        <f t="shared" si="172"/>
        <v>27805</v>
      </c>
      <c r="F5563">
        <f t="shared" si="173"/>
        <v>59</v>
      </c>
    </row>
    <row r="5564" spans="1:6">
      <c r="A5564">
        <v>32.5</v>
      </c>
      <c r="B5564">
        <v>4</v>
      </c>
      <c r="C5564">
        <v>210.4</v>
      </c>
      <c r="D5564">
        <f t="shared" si="172"/>
        <v>27810</v>
      </c>
      <c r="F5564">
        <f t="shared" si="173"/>
        <v>58.444444444444443</v>
      </c>
    </row>
    <row r="5565" spans="1:6">
      <c r="A5565">
        <v>39.6</v>
      </c>
      <c r="B5565">
        <v>4</v>
      </c>
      <c r="C5565">
        <v>206.8</v>
      </c>
      <c r="D5565">
        <f t="shared" si="172"/>
        <v>27815</v>
      </c>
      <c r="F5565">
        <f t="shared" si="173"/>
        <v>57.444444444444443</v>
      </c>
    </row>
    <row r="5566" spans="1:6">
      <c r="A5566">
        <v>45</v>
      </c>
      <c r="B5566">
        <v>4</v>
      </c>
      <c r="C5566">
        <v>204.3</v>
      </c>
      <c r="D5566">
        <f t="shared" si="172"/>
        <v>27820</v>
      </c>
      <c r="F5566">
        <f t="shared" si="173"/>
        <v>56.75</v>
      </c>
    </row>
    <row r="5567" spans="1:6">
      <c r="A5567">
        <v>45</v>
      </c>
      <c r="B5567">
        <v>4</v>
      </c>
      <c r="C5567">
        <v>201.4</v>
      </c>
      <c r="D5567">
        <f t="shared" si="172"/>
        <v>27825</v>
      </c>
      <c r="F5567">
        <f t="shared" si="173"/>
        <v>55.944444444444443</v>
      </c>
    </row>
    <row r="5568" spans="1:6">
      <c r="A5568">
        <v>37.9</v>
      </c>
      <c r="B5568">
        <v>4</v>
      </c>
      <c r="C5568">
        <v>197.7</v>
      </c>
      <c r="D5568">
        <f t="shared" si="172"/>
        <v>27830</v>
      </c>
      <c r="F5568">
        <f t="shared" si="173"/>
        <v>54.916666666666664</v>
      </c>
    </row>
    <row r="5569" spans="1:6">
      <c r="A5569">
        <v>39.6</v>
      </c>
      <c r="B5569">
        <v>3</v>
      </c>
      <c r="C5569">
        <v>194.9</v>
      </c>
      <c r="D5569">
        <f t="shared" si="172"/>
        <v>27835</v>
      </c>
      <c r="F5569">
        <f t="shared" si="173"/>
        <v>54.138888888888886</v>
      </c>
    </row>
    <row r="5570" spans="1:6">
      <c r="A5570">
        <v>30.7</v>
      </c>
      <c r="B5570">
        <v>3</v>
      </c>
      <c r="C5570">
        <v>190.5</v>
      </c>
      <c r="D5570">
        <f t="shared" si="172"/>
        <v>27840</v>
      </c>
      <c r="F5570">
        <f t="shared" si="173"/>
        <v>52.916666666666664</v>
      </c>
    </row>
    <row r="5571" spans="1:6">
      <c r="A5571">
        <v>26.7</v>
      </c>
      <c r="B5571">
        <v>3</v>
      </c>
      <c r="C5571">
        <v>190.1</v>
      </c>
      <c r="D5571">
        <f t="shared" ref="D5571:D5634" si="174">(ROW()-2)*5</f>
        <v>27845</v>
      </c>
      <c r="F5571">
        <f t="shared" ref="F5571:F5634" si="175">C5571/3.6</f>
        <v>52.80555555555555</v>
      </c>
    </row>
    <row r="5572" spans="1:6">
      <c r="A5572">
        <v>21.4</v>
      </c>
      <c r="B5572">
        <v>3</v>
      </c>
      <c r="C5572">
        <v>187.8</v>
      </c>
      <c r="D5572">
        <f t="shared" si="174"/>
        <v>27850</v>
      </c>
      <c r="F5572">
        <f t="shared" si="175"/>
        <v>52.166666666666671</v>
      </c>
    </row>
    <row r="5573" spans="1:6">
      <c r="A5573">
        <v>17.8</v>
      </c>
      <c r="B5573">
        <v>3</v>
      </c>
      <c r="C5573">
        <v>184.1</v>
      </c>
      <c r="D5573">
        <f t="shared" si="174"/>
        <v>27855</v>
      </c>
      <c r="F5573">
        <f t="shared" si="175"/>
        <v>51.138888888888886</v>
      </c>
    </row>
    <row r="5574" spans="1:6">
      <c r="A5574">
        <v>14.3</v>
      </c>
      <c r="B5574">
        <v>3</v>
      </c>
      <c r="C5574">
        <v>181.1</v>
      </c>
      <c r="D5574">
        <f t="shared" si="174"/>
        <v>27860</v>
      </c>
      <c r="F5574">
        <f t="shared" si="175"/>
        <v>50.30555555555555</v>
      </c>
    </row>
    <row r="5575" spans="1:6">
      <c r="A5575">
        <v>21.4</v>
      </c>
      <c r="B5575">
        <v>3</v>
      </c>
      <c r="C5575">
        <v>178</v>
      </c>
      <c r="D5575">
        <f t="shared" si="174"/>
        <v>27865</v>
      </c>
      <c r="F5575">
        <f t="shared" si="175"/>
        <v>49.444444444444443</v>
      </c>
    </row>
    <row r="5576" spans="1:6">
      <c r="A5576">
        <v>32.5</v>
      </c>
      <c r="B5576">
        <v>3</v>
      </c>
      <c r="C5576">
        <v>175.2</v>
      </c>
      <c r="D5576">
        <f t="shared" si="174"/>
        <v>27870</v>
      </c>
      <c r="F5576">
        <f t="shared" si="175"/>
        <v>48.666666666666664</v>
      </c>
    </row>
    <row r="5577" spans="1:6">
      <c r="A5577">
        <v>30.7</v>
      </c>
      <c r="B5577">
        <v>3</v>
      </c>
      <c r="C5577">
        <v>172.1</v>
      </c>
      <c r="D5577">
        <f t="shared" si="174"/>
        <v>27875</v>
      </c>
      <c r="F5577">
        <f t="shared" si="175"/>
        <v>47.80555555555555</v>
      </c>
    </row>
    <row r="5578" spans="1:6">
      <c r="A5578">
        <v>26.7</v>
      </c>
      <c r="B5578">
        <v>3</v>
      </c>
      <c r="C5578">
        <v>169.5</v>
      </c>
      <c r="D5578">
        <f t="shared" si="174"/>
        <v>27880</v>
      </c>
      <c r="F5578">
        <f t="shared" si="175"/>
        <v>47.083333333333336</v>
      </c>
    </row>
    <row r="5579" spans="1:6">
      <c r="A5579">
        <v>30.7</v>
      </c>
      <c r="B5579">
        <v>3</v>
      </c>
      <c r="C5579">
        <v>167</v>
      </c>
      <c r="D5579">
        <f t="shared" si="174"/>
        <v>27885</v>
      </c>
      <c r="F5579">
        <f t="shared" si="175"/>
        <v>46.388888888888886</v>
      </c>
    </row>
    <row r="5580" spans="1:6">
      <c r="A5580">
        <v>26.7</v>
      </c>
      <c r="B5580">
        <v>3</v>
      </c>
      <c r="C5580">
        <v>162.6</v>
      </c>
      <c r="D5580">
        <f t="shared" si="174"/>
        <v>27890</v>
      </c>
      <c r="F5580">
        <f t="shared" si="175"/>
        <v>45.166666666666664</v>
      </c>
    </row>
    <row r="5581" spans="1:6">
      <c r="A5581">
        <v>23.2</v>
      </c>
      <c r="B5581">
        <v>3</v>
      </c>
      <c r="C5581">
        <v>160.69999999999999</v>
      </c>
      <c r="D5581">
        <f t="shared" si="174"/>
        <v>27895</v>
      </c>
      <c r="F5581">
        <f t="shared" si="175"/>
        <v>44.638888888888886</v>
      </c>
    </row>
    <row r="5582" spans="1:6">
      <c r="A5582">
        <v>19.600000000000001</v>
      </c>
      <c r="B5582">
        <v>3</v>
      </c>
      <c r="C5582">
        <v>156.4</v>
      </c>
      <c r="D5582">
        <f t="shared" si="174"/>
        <v>27900</v>
      </c>
      <c r="F5582">
        <f t="shared" si="175"/>
        <v>43.444444444444443</v>
      </c>
    </row>
    <row r="5583" spans="1:6">
      <c r="A5583">
        <v>12.5</v>
      </c>
      <c r="B5583">
        <v>3</v>
      </c>
      <c r="C5583">
        <v>154.9</v>
      </c>
      <c r="D5583">
        <f t="shared" si="174"/>
        <v>27905</v>
      </c>
      <c r="F5583">
        <f t="shared" si="175"/>
        <v>43.027777777777779</v>
      </c>
    </row>
    <row r="5584" spans="1:6">
      <c r="A5584">
        <v>10.7</v>
      </c>
      <c r="B5584">
        <v>3</v>
      </c>
      <c r="C5584">
        <v>153.1</v>
      </c>
      <c r="D5584">
        <f t="shared" si="174"/>
        <v>27910</v>
      </c>
      <c r="F5584">
        <f t="shared" si="175"/>
        <v>42.527777777777779</v>
      </c>
    </row>
    <row r="5585" spans="1:6">
      <c r="A5585">
        <v>8.9</v>
      </c>
      <c r="B5585">
        <v>3</v>
      </c>
      <c r="C5585">
        <v>150.4</v>
      </c>
      <c r="D5585">
        <f t="shared" si="174"/>
        <v>27915</v>
      </c>
      <c r="F5585">
        <f t="shared" si="175"/>
        <v>41.777777777777779</v>
      </c>
    </row>
    <row r="5586" spans="1:6">
      <c r="A5586">
        <v>8.9</v>
      </c>
      <c r="B5586">
        <v>3</v>
      </c>
      <c r="C5586">
        <v>148.4</v>
      </c>
      <c r="D5586">
        <f t="shared" si="174"/>
        <v>27920</v>
      </c>
      <c r="F5586">
        <f t="shared" si="175"/>
        <v>41.222222222222221</v>
      </c>
    </row>
    <row r="5587" spans="1:6">
      <c r="A5587">
        <v>7.1</v>
      </c>
      <c r="B5587">
        <v>3</v>
      </c>
      <c r="C5587">
        <v>146.6</v>
      </c>
      <c r="D5587">
        <f t="shared" si="174"/>
        <v>27925</v>
      </c>
      <c r="F5587">
        <f t="shared" si="175"/>
        <v>40.722222222222221</v>
      </c>
    </row>
    <row r="5588" spans="1:6">
      <c r="A5588">
        <v>5.3</v>
      </c>
      <c r="B5588">
        <v>3</v>
      </c>
      <c r="C5588">
        <v>144.6</v>
      </c>
      <c r="D5588">
        <f t="shared" si="174"/>
        <v>27930</v>
      </c>
      <c r="F5588">
        <f t="shared" si="175"/>
        <v>40.166666666666664</v>
      </c>
    </row>
    <row r="5589" spans="1:6">
      <c r="A5589">
        <v>7.1</v>
      </c>
      <c r="B5589">
        <v>3</v>
      </c>
      <c r="C5589">
        <v>142.4</v>
      </c>
      <c r="D5589">
        <f t="shared" si="174"/>
        <v>27935</v>
      </c>
      <c r="F5589">
        <f t="shared" si="175"/>
        <v>39.555555555555557</v>
      </c>
    </row>
    <row r="5590" spans="1:6">
      <c r="A5590">
        <v>23.2</v>
      </c>
      <c r="B5590">
        <v>3</v>
      </c>
      <c r="C5590">
        <v>140.1</v>
      </c>
      <c r="D5590">
        <f t="shared" si="174"/>
        <v>27940</v>
      </c>
      <c r="F5590">
        <f t="shared" si="175"/>
        <v>38.916666666666664</v>
      </c>
    </row>
    <row r="5591" spans="1:6">
      <c r="A5591">
        <v>21.4</v>
      </c>
      <c r="B5591">
        <v>3</v>
      </c>
      <c r="C5591">
        <v>137</v>
      </c>
      <c r="D5591">
        <f t="shared" si="174"/>
        <v>27945</v>
      </c>
      <c r="F5591">
        <f t="shared" si="175"/>
        <v>38.055555555555557</v>
      </c>
    </row>
    <row r="5592" spans="1:6">
      <c r="A5592">
        <v>23.2</v>
      </c>
      <c r="B5592">
        <v>3</v>
      </c>
      <c r="C5592">
        <v>134.30000000000001</v>
      </c>
      <c r="D5592">
        <f t="shared" si="174"/>
        <v>27950</v>
      </c>
      <c r="F5592">
        <f t="shared" si="175"/>
        <v>37.305555555555557</v>
      </c>
    </row>
    <row r="5593" spans="1:6">
      <c r="A5593">
        <v>26.7</v>
      </c>
      <c r="B5593">
        <v>3</v>
      </c>
      <c r="C5593">
        <v>131.80000000000001</v>
      </c>
      <c r="D5593">
        <f t="shared" si="174"/>
        <v>27955</v>
      </c>
      <c r="F5593">
        <f t="shared" si="175"/>
        <v>36.611111111111114</v>
      </c>
    </row>
    <row r="5594" spans="1:6">
      <c r="A5594">
        <v>23.2</v>
      </c>
      <c r="B5594">
        <v>3</v>
      </c>
      <c r="C5594">
        <v>128.5</v>
      </c>
      <c r="D5594">
        <f t="shared" si="174"/>
        <v>27960</v>
      </c>
      <c r="F5594">
        <f t="shared" si="175"/>
        <v>35.694444444444443</v>
      </c>
    </row>
    <row r="5595" spans="1:6">
      <c r="A5595">
        <v>26.7</v>
      </c>
      <c r="B5595">
        <v>3</v>
      </c>
      <c r="C5595">
        <v>125.6</v>
      </c>
      <c r="D5595">
        <f t="shared" si="174"/>
        <v>27965</v>
      </c>
      <c r="F5595">
        <f t="shared" si="175"/>
        <v>34.888888888888886</v>
      </c>
    </row>
    <row r="5596" spans="1:6">
      <c r="A5596">
        <v>21.4</v>
      </c>
      <c r="B5596">
        <v>3</v>
      </c>
      <c r="C5596">
        <v>123.1</v>
      </c>
      <c r="D5596">
        <f t="shared" si="174"/>
        <v>27970</v>
      </c>
      <c r="F5596">
        <f t="shared" si="175"/>
        <v>34.194444444444443</v>
      </c>
    </row>
    <row r="5597" spans="1:6">
      <c r="A5597">
        <v>17.8</v>
      </c>
      <c r="B5597">
        <v>3</v>
      </c>
      <c r="C5597">
        <v>120.9</v>
      </c>
      <c r="D5597">
        <f t="shared" si="174"/>
        <v>27975</v>
      </c>
      <c r="F5597">
        <f t="shared" si="175"/>
        <v>33.583333333333336</v>
      </c>
    </row>
    <row r="5598" spans="1:6">
      <c r="A5598">
        <v>14.3</v>
      </c>
      <c r="B5598">
        <v>3</v>
      </c>
      <c r="C5598">
        <v>118.1</v>
      </c>
      <c r="D5598">
        <f t="shared" si="174"/>
        <v>27980</v>
      </c>
      <c r="F5598">
        <f t="shared" si="175"/>
        <v>32.80555555555555</v>
      </c>
    </row>
    <row r="5599" spans="1:6">
      <c r="A5599">
        <v>16</v>
      </c>
      <c r="B5599">
        <v>3</v>
      </c>
      <c r="C5599">
        <v>116</v>
      </c>
      <c r="D5599">
        <f t="shared" si="174"/>
        <v>27985</v>
      </c>
      <c r="F5599">
        <f t="shared" si="175"/>
        <v>32.222222222222221</v>
      </c>
    </row>
    <row r="5600" spans="1:6">
      <c r="A5600">
        <v>14.3</v>
      </c>
      <c r="B5600">
        <v>3</v>
      </c>
      <c r="C5600">
        <v>113.6</v>
      </c>
      <c r="D5600">
        <f t="shared" si="174"/>
        <v>27990</v>
      </c>
      <c r="F5600">
        <f t="shared" si="175"/>
        <v>31.555555555555554</v>
      </c>
    </row>
    <row r="5601" spans="1:6">
      <c r="A5601">
        <v>16</v>
      </c>
      <c r="B5601">
        <v>3</v>
      </c>
      <c r="C5601">
        <v>110.9</v>
      </c>
      <c r="D5601">
        <f t="shared" si="174"/>
        <v>27995</v>
      </c>
      <c r="F5601">
        <f t="shared" si="175"/>
        <v>30.805555555555557</v>
      </c>
    </row>
    <row r="5602" spans="1:6">
      <c r="A5602">
        <v>14.3</v>
      </c>
      <c r="B5602">
        <v>3</v>
      </c>
      <c r="C5602">
        <v>108.6</v>
      </c>
      <c r="D5602">
        <f t="shared" si="174"/>
        <v>28000</v>
      </c>
      <c r="F5602">
        <f t="shared" si="175"/>
        <v>30.166666666666664</v>
      </c>
    </row>
    <row r="5603" spans="1:6">
      <c r="A5603">
        <v>8.9</v>
      </c>
      <c r="B5603">
        <v>3</v>
      </c>
      <c r="C5603">
        <v>106.1</v>
      </c>
      <c r="D5603">
        <f t="shared" si="174"/>
        <v>28005</v>
      </c>
      <c r="F5603">
        <f t="shared" si="175"/>
        <v>29.472222222222221</v>
      </c>
    </row>
    <row r="5604" spans="1:6">
      <c r="A5604">
        <v>8.9</v>
      </c>
      <c r="B5604">
        <v>3</v>
      </c>
      <c r="C5604">
        <v>103.4</v>
      </c>
      <c r="D5604">
        <f t="shared" si="174"/>
        <v>28010</v>
      </c>
      <c r="F5604">
        <f t="shared" si="175"/>
        <v>28.722222222222221</v>
      </c>
    </row>
    <row r="5605" spans="1:6">
      <c r="A5605">
        <v>8.9</v>
      </c>
      <c r="B5605">
        <v>3</v>
      </c>
      <c r="C5605">
        <v>101.4</v>
      </c>
      <c r="D5605">
        <f t="shared" si="174"/>
        <v>28015</v>
      </c>
      <c r="F5605">
        <f t="shared" si="175"/>
        <v>28.166666666666668</v>
      </c>
    </row>
    <row r="5606" spans="1:6">
      <c r="A5606">
        <v>0</v>
      </c>
      <c r="B5606">
        <v>3</v>
      </c>
      <c r="C5606">
        <v>100.1</v>
      </c>
      <c r="D5606">
        <f t="shared" si="174"/>
        <v>28020</v>
      </c>
      <c r="F5606">
        <f t="shared" si="175"/>
        <v>27.805555555555554</v>
      </c>
    </row>
    <row r="5607" spans="1:6">
      <c r="A5607">
        <v>0</v>
      </c>
      <c r="B5607">
        <v>3</v>
      </c>
      <c r="C5607">
        <v>98.3</v>
      </c>
      <c r="D5607">
        <f t="shared" si="174"/>
        <v>28025</v>
      </c>
      <c r="F5607">
        <f t="shared" si="175"/>
        <v>27.305555555555554</v>
      </c>
    </row>
    <row r="5608" spans="1:6">
      <c r="A5608">
        <v>0</v>
      </c>
      <c r="B5608">
        <v>3</v>
      </c>
      <c r="C5608">
        <v>96.5</v>
      </c>
      <c r="D5608">
        <f t="shared" si="174"/>
        <v>28030</v>
      </c>
      <c r="F5608">
        <f t="shared" si="175"/>
        <v>26.805555555555554</v>
      </c>
    </row>
    <row r="5609" spans="1:6">
      <c r="A5609">
        <v>0</v>
      </c>
      <c r="B5609">
        <v>3</v>
      </c>
      <c r="C5609">
        <v>95.1</v>
      </c>
      <c r="D5609">
        <f t="shared" si="174"/>
        <v>28035</v>
      </c>
      <c r="F5609">
        <f t="shared" si="175"/>
        <v>26.416666666666664</v>
      </c>
    </row>
    <row r="5610" spans="1:6">
      <c r="A5610">
        <v>0</v>
      </c>
      <c r="B5610">
        <v>3</v>
      </c>
      <c r="C5610">
        <v>93.9</v>
      </c>
      <c r="D5610">
        <f t="shared" si="174"/>
        <v>28040</v>
      </c>
      <c r="F5610">
        <f t="shared" si="175"/>
        <v>26.083333333333336</v>
      </c>
    </row>
    <row r="5611" spans="1:6">
      <c r="A5611">
        <v>0</v>
      </c>
      <c r="B5611">
        <v>3</v>
      </c>
      <c r="C5611">
        <v>91.8</v>
      </c>
      <c r="D5611">
        <f t="shared" si="174"/>
        <v>28045</v>
      </c>
      <c r="F5611">
        <f t="shared" si="175"/>
        <v>25.5</v>
      </c>
    </row>
    <row r="5612" spans="1:6">
      <c r="A5612">
        <v>0</v>
      </c>
      <c r="B5612">
        <v>3</v>
      </c>
      <c r="C5612">
        <v>90.5</v>
      </c>
      <c r="D5612">
        <f t="shared" si="174"/>
        <v>28050</v>
      </c>
      <c r="F5612">
        <f t="shared" si="175"/>
        <v>25.138888888888889</v>
      </c>
    </row>
    <row r="5613" spans="1:6">
      <c r="A5613">
        <v>0</v>
      </c>
      <c r="B5613">
        <v>3</v>
      </c>
      <c r="C5613">
        <v>89.1</v>
      </c>
      <c r="D5613">
        <f t="shared" si="174"/>
        <v>28055</v>
      </c>
      <c r="F5613">
        <f t="shared" si="175"/>
        <v>24.749999999999996</v>
      </c>
    </row>
    <row r="5614" spans="1:6">
      <c r="A5614">
        <v>0</v>
      </c>
      <c r="B5614">
        <v>3</v>
      </c>
      <c r="C5614">
        <v>87.3</v>
      </c>
      <c r="D5614">
        <f t="shared" si="174"/>
        <v>28060</v>
      </c>
      <c r="F5614">
        <f t="shared" si="175"/>
        <v>24.25</v>
      </c>
    </row>
    <row r="5615" spans="1:6">
      <c r="A5615">
        <v>0</v>
      </c>
      <c r="B5615">
        <v>3</v>
      </c>
      <c r="C5615">
        <v>85.8</v>
      </c>
      <c r="D5615">
        <f t="shared" si="174"/>
        <v>28065</v>
      </c>
      <c r="F5615">
        <f t="shared" si="175"/>
        <v>23.833333333333332</v>
      </c>
    </row>
    <row r="5616" spans="1:6">
      <c r="A5616">
        <v>0</v>
      </c>
      <c r="B5616">
        <v>3</v>
      </c>
      <c r="C5616">
        <v>85.4</v>
      </c>
      <c r="D5616">
        <f t="shared" si="174"/>
        <v>28070</v>
      </c>
      <c r="F5616">
        <f t="shared" si="175"/>
        <v>23.722222222222225</v>
      </c>
    </row>
    <row r="5617" spans="1:6">
      <c r="A5617">
        <v>0</v>
      </c>
      <c r="B5617">
        <v>3</v>
      </c>
      <c r="C5617">
        <v>84.5</v>
      </c>
      <c r="D5617">
        <f t="shared" si="174"/>
        <v>28075</v>
      </c>
      <c r="F5617">
        <f t="shared" si="175"/>
        <v>23.472222222222221</v>
      </c>
    </row>
    <row r="5618" spans="1:6">
      <c r="A5618">
        <v>0</v>
      </c>
      <c r="B5618">
        <v>3</v>
      </c>
      <c r="C5618">
        <v>84.5</v>
      </c>
      <c r="D5618">
        <f t="shared" si="174"/>
        <v>28080</v>
      </c>
      <c r="F5618">
        <f t="shared" si="175"/>
        <v>23.472222222222221</v>
      </c>
    </row>
    <row r="5619" spans="1:6">
      <c r="A5619">
        <v>0</v>
      </c>
      <c r="B5619">
        <v>3</v>
      </c>
      <c r="C5619">
        <v>85.2</v>
      </c>
      <c r="D5619">
        <f t="shared" si="174"/>
        <v>28085</v>
      </c>
      <c r="F5619">
        <f t="shared" si="175"/>
        <v>23.666666666666668</v>
      </c>
    </row>
    <row r="5620" spans="1:6">
      <c r="A5620">
        <v>0</v>
      </c>
      <c r="B5620">
        <v>3</v>
      </c>
      <c r="C5620">
        <v>85.7</v>
      </c>
      <c r="D5620">
        <f t="shared" si="174"/>
        <v>28090</v>
      </c>
      <c r="F5620">
        <f t="shared" si="175"/>
        <v>23.805555555555557</v>
      </c>
    </row>
    <row r="5621" spans="1:6">
      <c r="A5621">
        <v>0</v>
      </c>
      <c r="B5621">
        <v>3</v>
      </c>
      <c r="C5621">
        <v>87.3</v>
      </c>
      <c r="D5621">
        <f t="shared" si="174"/>
        <v>28095</v>
      </c>
      <c r="F5621">
        <f t="shared" si="175"/>
        <v>24.25</v>
      </c>
    </row>
    <row r="5622" spans="1:6">
      <c r="A5622">
        <v>0</v>
      </c>
      <c r="B5622">
        <v>3</v>
      </c>
      <c r="C5622">
        <v>88.8</v>
      </c>
      <c r="D5622">
        <f t="shared" si="174"/>
        <v>28100</v>
      </c>
      <c r="F5622">
        <f t="shared" si="175"/>
        <v>24.666666666666664</v>
      </c>
    </row>
    <row r="5623" spans="1:6">
      <c r="A5623">
        <v>0</v>
      </c>
      <c r="B5623">
        <v>3</v>
      </c>
      <c r="C5623">
        <v>91.1</v>
      </c>
      <c r="D5623">
        <f t="shared" si="174"/>
        <v>28105</v>
      </c>
      <c r="F5623">
        <f t="shared" si="175"/>
        <v>25.305555555555554</v>
      </c>
    </row>
    <row r="5624" spans="1:6">
      <c r="A5624">
        <v>0</v>
      </c>
      <c r="B5624">
        <v>3</v>
      </c>
      <c r="C5624">
        <v>94.2</v>
      </c>
      <c r="D5624">
        <f t="shared" si="174"/>
        <v>28110</v>
      </c>
      <c r="F5624">
        <f t="shared" si="175"/>
        <v>26.166666666666668</v>
      </c>
    </row>
    <row r="5625" spans="1:6">
      <c r="A5625">
        <v>0</v>
      </c>
      <c r="B5625">
        <v>3</v>
      </c>
      <c r="C5625">
        <v>96.8</v>
      </c>
      <c r="D5625">
        <f t="shared" si="174"/>
        <v>28115</v>
      </c>
      <c r="F5625">
        <f t="shared" si="175"/>
        <v>26.888888888888886</v>
      </c>
    </row>
    <row r="5626" spans="1:6">
      <c r="A5626">
        <v>0</v>
      </c>
      <c r="B5626">
        <v>3</v>
      </c>
      <c r="C5626">
        <v>100.7</v>
      </c>
      <c r="D5626">
        <f t="shared" si="174"/>
        <v>28120</v>
      </c>
      <c r="F5626">
        <f t="shared" si="175"/>
        <v>27.972222222222221</v>
      </c>
    </row>
    <row r="5627" spans="1:6">
      <c r="A5627">
        <v>0</v>
      </c>
      <c r="B5627">
        <v>3</v>
      </c>
      <c r="C5627">
        <v>104</v>
      </c>
      <c r="D5627">
        <f t="shared" si="174"/>
        <v>28125</v>
      </c>
      <c r="F5627">
        <f t="shared" si="175"/>
        <v>28.888888888888889</v>
      </c>
    </row>
    <row r="5628" spans="1:6">
      <c r="A5628">
        <v>0</v>
      </c>
      <c r="B5628">
        <v>3</v>
      </c>
      <c r="C5628">
        <v>107.1</v>
      </c>
      <c r="D5628">
        <f t="shared" si="174"/>
        <v>28130</v>
      </c>
      <c r="F5628">
        <f t="shared" si="175"/>
        <v>29.749999999999996</v>
      </c>
    </row>
    <row r="5629" spans="1:6">
      <c r="A5629">
        <v>0</v>
      </c>
      <c r="B5629">
        <v>3</v>
      </c>
      <c r="C5629">
        <v>109.9</v>
      </c>
      <c r="D5629">
        <f t="shared" si="174"/>
        <v>28135</v>
      </c>
      <c r="F5629">
        <f t="shared" si="175"/>
        <v>30.527777777777779</v>
      </c>
    </row>
    <row r="5630" spans="1:6">
      <c r="A5630">
        <v>0</v>
      </c>
      <c r="B5630">
        <v>3</v>
      </c>
      <c r="C5630">
        <v>113.2</v>
      </c>
      <c r="D5630">
        <f t="shared" si="174"/>
        <v>28140</v>
      </c>
      <c r="F5630">
        <f t="shared" si="175"/>
        <v>31.444444444444443</v>
      </c>
    </row>
    <row r="5631" spans="1:6">
      <c r="A5631">
        <v>0</v>
      </c>
      <c r="B5631">
        <v>3</v>
      </c>
      <c r="C5631">
        <v>115.6</v>
      </c>
      <c r="D5631">
        <f t="shared" si="174"/>
        <v>28145</v>
      </c>
      <c r="F5631">
        <f t="shared" si="175"/>
        <v>32.111111111111107</v>
      </c>
    </row>
    <row r="5632" spans="1:6">
      <c r="A5632">
        <v>0</v>
      </c>
      <c r="B5632">
        <v>3</v>
      </c>
      <c r="C5632">
        <v>118.3</v>
      </c>
      <c r="D5632">
        <f t="shared" si="174"/>
        <v>28150</v>
      </c>
      <c r="F5632">
        <f t="shared" si="175"/>
        <v>32.861111111111107</v>
      </c>
    </row>
    <row r="5633" spans="1:6">
      <c r="A5633">
        <v>0</v>
      </c>
      <c r="B5633">
        <v>3</v>
      </c>
      <c r="C5633">
        <v>120.2</v>
      </c>
      <c r="D5633">
        <f t="shared" si="174"/>
        <v>28155</v>
      </c>
      <c r="F5633">
        <f t="shared" si="175"/>
        <v>33.388888888888886</v>
      </c>
    </row>
    <row r="5634" spans="1:6">
      <c r="A5634">
        <v>0</v>
      </c>
      <c r="B5634">
        <v>3</v>
      </c>
      <c r="C5634">
        <v>123.4</v>
      </c>
      <c r="D5634">
        <f t="shared" si="174"/>
        <v>28160</v>
      </c>
      <c r="F5634">
        <f t="shared" si="175"/>
        <v>34.277777777777779</v>
      </c>
    </row>
    <row r="5635" spans="1:6">
      <c r="A5635">
        <v>0</v>
      </c>
      <c r="B5635">
        <v>3</v>
      </c>
      <c r="C5635">
        <v>126.4</v>
      </c>
      <c r="D5635">
        <f t="shared" ref="D5635:D5698" si="176">(ROW()-2)*5</f>
        <v>28165</v>
      </c>
      <c r="F5635">
        <f t="shared" ref="F5635:F5698" si="177">C5635/3.6</f>
        <v>35.111111111111114</v>
      </c>
    </row>
    <row r="5636" spans="1:6">
      <c r="A5636">
        <v>0</v>
      </c>
      <c r="B5636">
        <v>3</v>
      </c>
      <c r="C5636">
        <v>129.19999999999999</v>
      </c>
      <c r="D5636">
        <f t="shared" si="176"/>
        <v>28170</v>
      </c>
      <c r="F5636">
        <f t="shared" si="177"/>
        <v>35.888888888888886</v>
      </c>
    </row>
    <row r="5637" spans="1:6">
      <c r="A5637">
        <v>0</v>
      </c>
      <c r="B5637">
        <v>3</v>
      </c>
      <c r="C5637">
        <v>132.30000000000001</v>
      </c>
      <c r="D5637">
        <f t="shared" si="176"/>
        <v>28175</v>
      </c>
      <c r="F5637">
        <f t="shared" si="177"/>
        <v>36.75</v>
      </c>
    </row>
    <row r="5638" spans="1:6">
      <c r="A5638">
        <v>0</v>
      </c>
      <c r="B5638">
        <v>3</v>
      </c>
      <c r="C5638">
        <v>134.9</v>
      </c>
      <c r="D5638">
        <f t="shared" si="176"/>
        <v>28180</v>
      </c>
      <c r="F5638">
        <f t="shared" si="177"/>
        <v>37.472222222222221</v>
      </c>
    </row>
    <row r="5639" spans="1:6">
      <c r="A5639">
        <v>0</v>
      </c>
      <c r="B5639">
        <v>3</v>
      </c>
      <c r="C5639">
        <v>137.6</v>
      </c>
      <c r="D5639">
        <f t="shared" si="176"/>
        <v>28185</v>
      </c>
      <c r="F5639">
        <f t="shared" si="177"/>
        <v>38.222222222222221</v>
      </c>
    </row>
    <row r="5640" spans="1:6">
      <c r="A5640">
        <v>0</v>
      </c>
      <c r="B5640">
        <v>3</v>
      </c>
      <c r="C5640">
        <v>141.5</v>
      </c>
      <c r="D5640">
        <f t="shared" si="176"/>
        <v>28190</v>
      </c>
      <c r="F5640">
        <f t="shared" si="177"/>
        <v>39.305555555555557</v>
      </c>
    </row>
    <row r="5641" spans="1:6">
      <c r="A5641">
        <v>0</v>
      </c>
      <c r="B5641">
        <v>3</v>
      </c>
      <c r="C5641">
        <v>143.6</v>
      </c>
      <c r="D5641">
        <f t="shared" si="176"/>
        <v>28195</v>
      </c>
      <c r="F5641">
        <f t="shared" si="177"/>
        <v>39.888888888888886</v>
      </c>
    </row>
    <row r="5642" spans="1:6">
      <c r="A5642">
        <v>0</v>
      </c>
      <c r="B5642">
        <v>3</v>
      </c>
      <c r="C5642">
        <v>145.1</v>
      </c>
      <c r="D5642">
        <f t="shared" si="176"/>
        <v>28200</v>
      </c>
      <c r="F5642">
        <f t="shared" si="177"/>
        <v>40.30555555555555</v>
      </c>
    </row>
    <row r="5643" spans="1:6">
      <c r="A5643">
        <v>0</v>
      </c>
      <c r="B5643">
        <v>4</v>
      </c>
      <c r="C5643">
        <v>146.19999999999999</v>
      </c>
      <c r="D5643">
        <f t="shared" si="176"/>
        <v>28205</v>
      </c>
      <c r="F5643">
        <f t="shared" si="177"/>
        <v>40.611111111111107</v>
      </c>
    </row>
    <row r="5644" spans="1:6">
      <c r="A5644">
        <v>0</v>
      </c>
      <c r="B5644">
        <v>4</v>
      </c>
      <c r="C5644">
        <v>146.9</v>
      </c>
      <c r="D5644">
        <f t="shared" si="176"/>
        <v>28210</v>
      </c>
      <c r="F5644">
        <f t="shared" si="177"/>
        <v>40.805555555555557</v>
      </c>
    </row>
    <row r="5645" spans="1:6">
      <c r="A5645">
        <v>0</v>
      </c>
      <c r="B5645">
        <v>4</v>
      </c>
      <c r="C5645">
        <v>149.30000000000001</v>
      </c>
      <c r="D5645">
        <f t="shared" si="176"/>
        <v>28215</v>
      </c>
      <c r="F5645">
        <f t="shared" si="177"/>
        <v>41.472222222222221</v>
      </c>
    </row>
    <row r="5646" spans="1:6">
      <c r="A5646">
        <v>0</v>
      </c>
      <c r="B5646">
        <v>4</v>
      </c>
      <c r="C5646">
        <v>151.30000000000001</v>
      </c>
      <c r="D5646">
        <f t="shared" si="176"/>
        <v>28220</v>
      </c>
      <c r="F5646">
        <f t="shared" si="177"/>
        <v>42.027777777777779</v>
      </c>
    </row>
    <row r="5647" spans="1:6">
      <c r="A5647">
        <v>0</v>
      </c>
      <c r="B5647">
        <v>4</v>
      </c>
      <c r="C5647">
        <v>153.19999999999999</v>
      </c>
      <c r="D5647">
        <f t="shared" si="176"/>
        <v>28225</v>
      </c>
      <c r="F5647">
        <f t="shared" si="177"/>
        <v>42.55555555555555</v>
      </c>
    </row>
    <row r="5648" spans="1:6">
      <c r="A5648">
        <v>0</v>
      </c>
      <c r="B5648">
        <v>4</v>
      </c>
      <c r="C5648">
        <v>155.4</v>
      </c>
      <c r="D5648">
        <f t="shared" si="176"/>
        <v>28230</v>
      </c>
      <c r="F5648">
        <f t="shared" si="177"/>
        <v>43.166666666666664</v>
      </c>
    </row>
    <row r="5649" spans="1:6">
      <c r="A5649">
        <v>0</v>
      </c>
      <c r="B5649">
        <v>4</v>
      </c>
      <c r="C5649">
        <v>156.80000000000001</v>
      </c>
      <c r="D5649">
        <f t="shared" si="176"/>
        <v>28235</v>
      </c>
      <c r="F5649">
        <f t="shared" si="177"/>
        <v>43.555555555555557</v>
      </c>
    </row>
    <row r="5650" spans="1:6">
      <c r="A5650">
        <v>0</v>
      </c>
      <c r="B5650">
        <v>4</v>
      </c>
      <c r="C5650">
        <v>157.6</v>
      </c>
      <c r="D5650">
        <f t="shared" si="176"/>
        <v>28240</v>
      </c>
      <c r="F5650">
        <f t="shared" si="177"/>
        <v>43.777777777777779</v>
      </c>
    </row>
    <row r="5651" spans="1:6">
      <c r="A5651">
        <v>0</v>
      </c>
      <c r="B5651">
        <v>4</v>
      </c>
      <c r="C5651">
        <v>158.6</v>
      </c>
      <c r="D5651">
        <f t="shared" si="176"/>
        <v>28245</v>
      </c>
      <c r="F5651">
        <f t="shared" si="177"/>
        <v>44.05555555555555</v>
      </c>
    </row>
    <row r="5652" spans="1:6">
      <c r="A5652">
        <v>0</v>
      </c>
      <c r="B5652">
        <v>4</v>
      </c>
      <c r="C5652">
        <v>159.4</v>
      </c>
      <c r="D5652">
        <f t="shared" si="176"/>
        <v>28250</v>
      </c>
      <c r="F5652">
        <f t="shared" si="177"/>
        <v>44.277777777777779</v>
      </c>
    </row>
    <row r="5653" spans="1:6">
      <c r="A5653">
        <v>0</v>
      </c>
      <c r="B5653">
        <v>4</v>
      </c>
      <c r="C5653">
        <v>160.1</v>
      </c>
      <c r="D5653">
        <f t="shared" si="176"/>
        <v>28255</v>
      </c>
      <c r="F5653">
        <f t="shared" si="177"/>
        <v>44.472222222222221</v>
      </c>
    </row>
    <row r="5654" spans="1:6">
      <c r="A5654">
        <v>0</v>
      </c>
      <c r="B5654">
        <v>4</v>
      </c>
      <c r="C5654">
        <v>161</v>
      </c>
      <c r="D5654">
        <f t="shared" si="176"/>
        <v>28260</v>
      </c>
      <c r="F5654">
        <f t="shared" si="177"/>
        <v>44.722222222222221</v>
      </c>
    </row>
    <row r="5655" spans="1:6">
      <c r="A5655">
        <v>0</v>
      </c>
      <c r="B5655">
        <v>4</v>
      </c>
      <c r="C5655">
        <v>161.30000000000001</v>
      </c>
      <c r="D5655">
        <f t="shared" si="176"/>
        <v>28265</v>
      </c>
      <c r="F5655">
        <f t="shared" si="177"/>
        <v>44.805555555555557</v>
      </c>
    </row>
    <row r="5656" spans="1:6">
      <c r="A5656">
        <v>0</v>
      </c>
      <c r="B5656">
        <v>4</v>
      </c>
      <c r="C5656">
        <v>161.69999999999999</v>
      </c>
      <c r="D5656">
        <f t="shared" si="176"/>
        <v>28270</v>
      </c>
      <c r="F5656">
        <f t="shared" si="177"/>
        <v>44.916666666666664</v>
      </c>
    </row>
    <row r="5657" spans="1:6">
      <c r="A5657">
        <v>0</v>
      </c>
      <c r="B5657">
        <v>4</v>
      </c>
      <c r="C5657">
        <v>162.1</v>
      </c>
      <c r="D5657">
        <f t="shared" si="176"/>
        <v>28275</v>
      </c>
      <c r="F5657">
        <f t="shared" si="177"/>
        <v>45.027777777777779</v>
      </c>
    </row>
    <row r="5658" spans="1:6">
      <c r="A5658">
        <v>0</v>
      </c>
      <c r="B5658">
        <v>4</v>
      </c>
      <c r="C5658">
        <v>163.19999999999999</v>
      </c>
      <c r="D5658">
        <f t="shared" si="176"/>
        <v>28280</v>
      </c>
      <c r="F5658">
        <f t="shared" si="177"/>
        <v>45.333333333333329</v>
      </c>
    </row>
    <row r="5659" spans="1:6">
      <c r="A5659">
        <v>0</v>
      </c>
      <c r="B5659">
        <v>4</v>
      </c>
      <c r="C5659">
        <v>164.9</v>
      </c>
      <c r="D5659">
        <f t="shared" si="176"/>
        <v>28285</v>
      </c>
      <c r="F5659">
        <f t="shared" si="177"/>
        <v>45.805555555555557</v>
      </c>
    </row>
    <row r="5660" spans="1:6">
      <c r="A5660">
        <v>0</v>
      </c>
      <c r="B5660">
        <v>4</v>
      </c>
      <c r="C5660">
        <v>165.9</v>
      </c>
      <c r="D5660">
        <f t="shared" si="176"/>
        <v>28290</v>
      </c>
      <c r="F5660">
        <f t="shared" si="177"/>
        <v>46.083333333333336</v>
      </c>
    </row>
    <row r="5661" spans="1:6">
      <c r="A5661">
        <v>0</v>
      </c>
      <c r="B5661">
        <v>4</v>
      </c>
      <c r="C5661">
        <v>167.1</v>
      </c>
      <c r="D5661">
        <f t="shared" si="176"/>
        <v>28295</v>
      </c>
      <c r="F5661">
        <f t="shared" si="177"/>
        <v>46.416666666666664</v>
      </c>
    </row>
    <row r="5662" spans="1:6">
      <c r="A5662">
        <v>0</v>
      </c>
      <c r="B5662">
        <v>4</v>
      </c>
      <c r="C5662">
        <v>167.8</v>
      </c>
      <c r="D5662">
        <f t="shared" si="176"/>
        <v>28300</v>
      </c>
      <c r="F5662">
        <f t="shared" si="177"/>
        <v>46.611111111111114</v>
      </c>
    </row>
    <row r="5663" spans="1:6">
      <c r="A5663">
        <v>0</v>
      </c>
      <c r="B5663">
        <v>4</v>
      </c>
      <c r="C5663">
        <v>167.4</v>
      </c>
      <c r="D5663">
        <f t="shared" si="176"/>
        <v>28305</v>
      </c>
      <c r="F5663">
        <f t="shared" si="177"/>
        <v>46.5</v>
      </c>
    </row>
    <row r="5664" spans="1:6">
      <c r="A5664">
        <v>0</v>
      </c>
      <c r="B5664">
        <v>4</v>
      </c>
      <c r="C5664">
        <v>167.5</v>
      </c>
      <c r="D5664">
        <f t="shared" si="176"/>
        <v>28310</v>
      </c>
      <c r="F5664">
        <f t="shared" si="177"/>
        <v>46.527777777777779</v>
      </c>
    </row>
    <row r="5665" spans="1:6">
      <c r="A5665">
        <v>0</v>
      </c>
      <c r="B5665">
        <v>4</v>
      </c>
      <c r="C5665">
        <v>167.8</v>
      </c>
      <c r="D5665">
        <f t="shared" si="176"/>
        <v>28315</v>
      </c>
      <c r="F5665">
        <f t="shared" si="177"/>
        <v>46.611111111111114</v>
      </c>
    </row>
    <row r="5666" spans="1:6">
      <c r="A5666">
        <v>0</v>
      </c>
      <c r="B5666">
        <v>4</v>
      </c>
      <c r="C5666">
        <v>167.5</v>
      </c>
      <c r="D5666">
        <f t="shared" si="176"/>
        <v>28320</v>
      </c>
      <c r="F5666">
        <f t="shared" si="177"/>
        <v>46.527777777777779</v>
      </c>
    </row>
    <row r="5667" spans="1:6">
      <c r="A5667">
        <v>0</v>
      </c>
      <c r="B5667">
        <v>4</v>
      </c>
      <c r="C5667">
        <v>167.8</v>
      </c>
      <c r="D5667">
        <f t="shared" si="176"/>
        <v>28325</v>
      </c>
      <c r="F5667">
        <f t="shared" si="177"/>
        <v>46.611111111111114</v>
      </c>
    </row>
    <row r="5668" spans="1:6">
      <c r="A5668">
        <v>0</v>
      </c>
      <c r="B5668">
        <v>4</v>
      </c>
      <c r="C5668">
        <v>167.9</v>
      </c>
      <c r="D5668">
        <f t="shared" si="176"/>
        <v>28330</v>
      </c>
      <c r="F5668">
        <f t="shared" si="177"/>
        <v>46.638888888888893</v>
      </c>
    </row>
    <row r="5669" spans="1:6">
      <c r="A5669">
        <v>0</v>
      </c>
      <c r="B5669">
        <v>4</v>
      </c>
      <c r="C5669">
        <v>168.4</v>
      </c>
      <c r="D5669">
        <f t="shared" si="176"/>
        <v>28335</v>
      </c>
      <c r="F5669">
        <f t="shared" si="177"/>
        <v>46.777777777777779</v>
      </c>
    </row>
    <row r="5670" spans="1:6">
      <c r="A5670">
        <v>0</v>
      </c>
      <c r="B5670">
        <v>4</v>
      </c>
      <c r="C5670">
        <v>168.1</v>
      </c>
      <c r="D5670">
        <f t="shared" si="176"/>
        <v>28340</v>
      </c>
      <c r="F5670">
        <f t="shared" si="177"/>
        <v>46.694444444444443</v>
      </c>
    </row>
    <row r="5671" spans="1:6">
      <c r="A5671">
        <v>0</v>
      </c>
      <c r="B5671">
        <v>4</v>
      </c>
      <c r="C5671">
        <v>168.4</v>
      </c>
      <c r="D5671">
        <f t="shared" si="176"/>
        <v>28345</v>
      </c>
      <c r="F5671">
        <f t="shared" si="177"/>
        <v>46.777777777777779</v>
      </c>
    </row>
    <row r="5672" spans="1:6">
      <c r="A5672">
        <v>0</v>
      </c>
      <c r="B5672">
        <v>4</v>
      </c>
      <c r="C5672">
        <v>169.1</v>
      </c>
      <c r="D5672">
        <f t="shared" si="176"/>
        <v>28350</v>
      </c>
      <c r="F5672">
        <f t="shared" si="177"/>
        <v>46.972222222222221</v>
      </c>
    </row>
    <row r="5673" spans="1:6">
      <c r="A5673">
        <v>0</v>
      </c>
      <c r="B5673">
        <v>4</v>
      </c>
      <c r="C5673">
        <v>169.6</v>
      </c>
      <c r="D5673">
        <f t="shared" si="176"/>
        <v>28355</v>
      </c>
      <c r="F5673">
        <f t="shared" si="177"/>
        <v>47.111111111111107</v>
      </c>
    </row>
    <row r="5674" spans="1:6">
      <c r="A5674">
        <v>0</v>
      </c>
      <c r="B5674">
        <v>4</v>
      </c>
      <c r="C5674">
        <v>170.5</v>
      </c>
      <c r="D5674">
        <f t="shared" si="176"/>
        <v>28360</v>
      </c>
      <c r="F5674">
        <f t="shared" si="177"/>
        <v>47.361111111111107</v>
      </c>
    </row>
    <row r="5675" spans="1:6">
      <c r="A5675">
        <v>0</v>
      </c>
      <c r="B5675">
        <v>4</v>
      </c>
      <c r="C5675">
        <v>171.3</v>
      </c>
      <c r="D5675">
        <f t="shared" si="176"/>
        <v>28365</v>
      </c>
      <c r="F5675">
        <f t="shared" si="177"/>
        <v>47.583333333333336</v>
      </c>
    </row>
    <row r="5676" spans="1:6">
      <c r="A5676">
        <v>0</v>
      </c>
      <c r="B5676">
        <v>4</v>
      </c>
      <c r="C5676">
        <v>171.3</v>
      </c>
      <c r="D5676">
        <f t="shared" si="176"/>
        <v>28370</v>
      </c>
      <c r="F5676">
        <f t="shared" si="177"/>
        <v>47.583333333333336</v>
      </c>
    </row>
    <row r="5677" spans="1:6">
      <c r="A5677">
        <v>0</v>
      </c>
      <c r="B5677">
        <v>4</v>
      </c>
      <c r="C5677">
        <v>172.1</v>
      </c>
      <c r="D5677">
        <f t="shared" si="176"/>
        <v>28375</v>
      </c>
      <c r="F5677">
        <f t="shared" si="177"/>
        <v>47.80555555555555</v>
      </c>
    </row>
    <row r="5678" spans="1:6">
      <c r="A5678">
        <v>0</v>
      </c>
      <c r="B5678">
        <v>4</v>
      </c>
      <c r="C5678">
        <v>171.5</v>
      </c>
      <c r="D5678">
        <f t="shared" si="176"/>
        <v>28380</v>
      </c>
      <c r="F5678">
        <f t="shared" si="177"/>
        <v>47.638888888888886</v>
      </c>
    </row>
    <row r="5679" spans="1:6">
      <c r="A5679">
        <v>0</v>
      </c>
      <c r="B5679">
        <v>4</v>
      </c>
      <c r="C5679">
        <v>172.3</v>
      </c>
      <c r="D5679">
        <f t="shared" si="176"/>
        <v>28385</v>
      </c>
      <c r="F5679">
        <f t="shared" si="177"/>
        <v>47.861111111111114</v>
      </c>
    </row>
    <row r="5680" spans="1:6">
      <c r="A5680">
        <v>0</v>
      </c>
      <c r="B5680">
        <v>4</v>
      </c>
      <c r="C5680">
        <v>172.8</v>
      </c>
      <c r="D5680">
        <f t="shared" si="176"/>
        <v>28390</v>
      </c>
      <c r="F5680">
        <f t="shared" si="177"/>
        <v>48</v>
      </c>
    </row>
    <row r="5681" spans="1:6">
      <c r="A5681">
        <v>0</v>
      </c>
      <c r="B5681">
        <v>4</v>
      </c>
      <c r="C5681">
        <v>172.9</v>
      </c>
      <c r="D5681">
        <f t="shared" si="176"/>
        <v>28395</v>
      </c>
      <c r="F5681">
        <f t="shared" si="177"/>
        <v>48.027777777777779</v>
      </c>
    </row>
    <row r="5682" spans="1:6">
      <c r="A5682">
        <v>0</v>
      </c>
      <c r="B5682">
        <v>4</v>
      </c>
      <c r="C5682">
        <v>172.8</v>
      </c>
      <c r="D5682">
        <f t="shared" si="176"/>
        <v>28400</v>
      </c>
      <c r="F5682">
        <f t="shared" si="177"/>
        <v>48</v>
      </c>
    </row>
    <row r="5683" spans="1:6">
      <c r="A5683">
        <v>0</v>
      </c>
      <c r="B5683">
        <v>4</v>
      </c>
      <c r="C5683">
        <v>173.2</v>
      </c>
      <c r="D5683">
        <f t="shared" si="176"/>
        <v>28405</v>
      </c>
      <c r="F5683">
        <f t="shared" si="177"/>
        <v>48.111111111111107</v>
      </c>
    </row>
    <row r="5684" spans="1:6">
      <c r="A5684">
        <v>0</v>
      </c>
      <c r="B5684">
        <v>4</v>
      </c>
      <c r="C5684">
        <v>172.8</v>
      </c>
      <c r="D5684">
        <f t="shared" si="176"/>
        <v>28410</v>
      </c>
      <c r="F5684">
        <f t="shared" si="177"/>
        <v>48</v>
      </c>
    </row>
    <row r="5685" spans="1:6">
      <c r="A5685">
        <v>0</v>
      </c>
      <c r="B5685">
        <v>4</v>
      </c>
      <c r="C5685">
        <v>173.2</v>
      </c>
      <c r="D5685">
        <f t="shared" si="176"/>
        <v>28415</v>
      </c>
      <c r="F5685">
        <f t="shared" si="177"/>
        <v>48.111111111111107</v>
      </c>
    </row>
    <row r="5686" spans="1:6">
      <c r="A5686">
        <v>0</v>
      </c>
      <c r="B5686">
        <v>4</v>
      </c>
      <c r="C5686">
        <v>173.3</v>
      </c>
      <c r="D5686">
        <f t="shared" si="176"/>
        <v>28420</v>
      </c>
      <c r="F5686">
        <f t="shared" si="177"/>
        <v>48.138888888888893</v>
      </c>
    </row>
    <row r="5687" spans="1:6">
      <c r="A5687">
        <v>0</v>
      </c>
      <c r="B5687">
        <v>4</v>
      </c>
      <c r="C5687">
        <v>173.7</v>
      </c>
      <c r="D5687">
        <f t="shared" si="176"/>
        <v>28425</v>
      </c>
      <c r="F5687">
        <f t="shared" si="177"/>
        <v>48.249999999999993</v>
      </c>
    </row>
    <row r="5688" spans="1:6">
      <c r="A5688">
        <v>0</v>
      </c>
      <c r="B5688">
        <v>4</v>
      </c>
      <c r="C5688">
        <v>173.7</v>
      </c>
      <c r="D5688">
        <f t="shared" si="176"/>
        <v>28430</v>
      </c>
      <c r="F5688">
        <f t="shared" si="177"/>
        <v>48.249999999999993</v>
      </c>
    </row>
    <row r="5689" spans="1:6">
      <c r="A5689">
        <v>0</v>
      </c>
      <c r="B5689">
        <v>4</v>
      </c>
      <c r="C5689">
        <v>172.9</v>
      </c>
      <c r="D5689">
        <f t="shared" si="176"/>
        <v>28435</v>
      </c>
      <c r="F5689">
        <f t="shared" si="177"/>
        <v>48.027777777777779</v>
      </c>
    </row>
    <row r="5690" spans="1:6">
      <c r="A5690">
        <v>0</v>
      </c>
      <c r="B5690">
        <v>4</v>
      </c>
      <c r="C5690">
        <v>172.9</v>
      </c>
      <c r="D5690">
        <f t="shared" si="176"/>
        <v>28440</v>
      </c>
      <c r="F5690">
        <f t="shared" si="177"/>
        <v>48.027777777777779</v>
      </c>
    </row>
    <row r="5691" spans="1:6">
      <c r="A5691">
        <v>0</v>
      </c>
      <c r="B5691">
        <v>4</v>
      </c>
      <c r="C5691">
        <v>172.2</v>
      </c>
      <c r="D5691">
        <f t="shared" si="176"/>
        <v>28445</v>
      </c>
      <c r="F5691">
        <f t="shared" si="177"/>
        <v>47.833333333333329</v>
      </c>
    </row>
    <row r="5692" spans="1:6">
      <c r="A5692">
        <v>0</v>
      </c>
      <c r="B5692">
        <v>4</v>
      </c>
      <c r="C5692">
        <v>171.9</v>
      </c>
      <c r="D5692">
        <f t="shared" si="176"/>
        <v>28450</v>
      </c>
      <c r="F5692">
        <f t="shared" si="177"/>
        <v>47.75</v>
      </c>
    </row>
    <row r="5693" spans="1:6">
      <c r="A5693">
        <v>0</v>
      </c>
      <c r="B5693">
        <v>4</v>
      </c>
      <c r="C5693">
        <v>171.4</v>
      </c>
      <c r="D5693">
        <f t="shared" si="176"/>
        <v>28455</v>
      </c>
      <c r="F5693">
        <f t="shared" si="177"/>
        <v>47.611111111111114</v>
      </c>
    </row>
    <row r="5694" spans="1:6">
      <c r="A5694">
        <v>0</v>
      </c>
      <c r="B5694">
        <v>4</v>
      </c>
      <c r="C5694">
        <v>171.3</v>
      </c>
      <c r="D5694">
        <f t="shared" si="176"/>
        <v>28460</v>
      </c>
      <c r="F5694">
        <f t="shared" si="177"/>
        <v>47.583333333333336</v>
      </c>
    </row>
    <row r="5695" spans="1:6">
      <c r="A5695">
        <v>0</v>
      </c>
      <c r="B5695">
        <v>4</v>
      </c>
      <c r="C5695">
        <v>170.1</v>
      </c>
      <c r="D5695">
        <f t="shared" si="176"/>
        <v>28465</v>
      </c>
      <c r="F5695">
        <f t="shared" si="177"/>
        <v>47.25</v>
      </c>
    </row>
    <row r="5696" spans="1:6">
      <c r="A5696">
        <v>0</v>
      </c>
      <c r="B5696">
        <v>4</v>
      </c>
      <c r="C5696">
        <v>168.8</v>
      </c>
      <c r="D5696">
        <f t="shared" si="176"/>
        <v>28470</v>
      </c>
      <c r="F5696">
        <f t="shared" si="177"/>
        <v>46.888888888888893</v>
      </c>
    </row>
    <row r="5697" spans="1:6">
      <c r="A5697">
        <v>0</v>
      </c>
      <c r="B5697">
        <v>4</v>
      </c>
      <c r="C5697">
        <v>168.1</v>
      </c>
      <c r="D5697">
        <f t="shared" si="176"/>
        <v>28475</v>
      </c>
      <c r="F5697">
        <f t="shared" si="177"/>
        <v>46.694444444444443</v>
      </c>
    </row>
    <row r="5698" spans="1:6">
      <c r="A5698">
        <v>0</v>
      </c>
      <c r="B5698">
        <v>4</v>
      </c>
      <c r="C5698">
        <v>167.8</v>
      </c>
      <c r="D5698">
        <f t="shared" si="176"/>
        <v>28480</v>
      </c>
      <c r="F5698">
        <f t="shared" si="177"/>
        <v>46.611111111111114</v>
      </c>
    </row>
    <row r="5699" spans="1:6">
      <c r="A5699">
        <v>0</v>
      </c>
      <c r="B5699">
        <v>4</v>
      </c>
      <c r="C5699">
        <v>168</v>
      </c>
      <c r="D5699">
        <f t="shared" ref="D5699:D5762" si="178">(ROW()-2)*5</f>
        <v>28485</v>
      </c>
      <c r="F5699">
        <f t="shared" ref="F5699:F5762" si="179">C5699/3.6</f>
        <v>46.666666666666664</v>
      </c>
    </row>
    <row r="5700" spans="1:6">
      <c r="A5700">
        <v>0</v>
      </c>
      <c r="B5700">
        <v>4</v>
      </c>
      <c r="C5700">
        <v>168.1</v>
      </c>
      <c r="D5700">
        <f t="shared" si="178"/>
        <v>28490</v>
      </c>
      <c r="F5700">
        <f t="shared" si="179"/>
        <v>46.694444444444443</v>
      </c>
    </row>
    <row r="5701" spans="1:6">
      <c r="A5701">
        <v>0</v>
      </c>
      <c r="B5701">
        <v>4</v>
      </c>
      <c r="C5701">
        <v>167.3</v>
      </c>
      <c r="D5701">
        <f t="shared" si="178"/>
        <v>28495</v>
      </c>
      <c r="F5701">
        <f t="shared" si="179"/>
        <v>46.472222222222221</v>
      </c>
    </row>
    <row r="5702" spans="1:6">
      <c r="A5702">
        <v>0</v>
      </c>
      <c r="B5702">
        <v>4</v>
      </c>
      <c r="C5702">
        <v>166.6</v>
      </c>
      <c r="D5702">
        <f t="shared" si="178"/>
        <v>28500</v>
      </c>
      <c r="F5702">
        <f t="shared" si="179"/>
        <v>46.277777777777779</v>
      </c>
    </row>
    <row r="5703" spans="1:6">
      <c r="A5703">
        <v>0</v>
      </c>
      <c r="B5703">
        <v>4</v>
      </c>
      <c r="C5703">
        <v>166.8</v>
      </c>
      <c r="D5703">
        <f t="shared" si="178"/>
        <v>28505</v>
      </c>
      <c r="F5703">
        <f t="shared" si="179"/>
        <v>46.333333333333336</v>
      </c>
    </row>
    <row r="5704" spans="1:6">
      <c r="A5704">
        <v>0</v>
      </c>
      <c r="B5704">
        <v>4</v>
      </c>
      <c r="C5704">
        <v>166.3</v>
      </c>
      <c r="D5704">
        <f t="shared" si="178"/>
        <v>28510</v>
      </c>
      <c r="F5704">
        <f t="shared" si="179"/>
        <v>46.19444444444445</v>
      </c>
    </row>
    <row r="5705" spans="1:6">
      <c r="A5705">
        <v>0</v>
      </c>
      <c r="B5705">
        <v>4</v>
      </c>
      <c r="C5705">
        <v>166.4</v>
      </c>
      <c r="D5705">
        <f t="shared" si="178"/>
        <v>28515</v>
      </c>
      <c r="F5705">
        <f t="shared" si="179"/>
        <v>46.222222222222221</v>
      </c>
    </row>
    <row r="5706" spans="1:6">
      <c r="A5706">
        <v>0</v>
      </c>
      <c r="B5706">
        <v>4</v>
      </c>
      <c r="C5706">
        <v>165.9</v>
      </c>
      <c r="D5706">
        <f t="shared" si="178"/>
        <v>28520</v>
      </c>
      <c r="F5706">
        <f t="shared" si="179"/>
        <v>46.083333333333336</v>
      </c>
    </row>
    <row r="5707" spans="1:6">
      <c r="A5707">
        <v>0</v>
      </c>
      <c r="B5707">
        <v>4</v>
      </c>
      <c r="C5707">
        <v>165.6</v>
      </c>
      <c r="D5707">
        <f t="shared" si="178"/>
        <v>28525</v>
      </c>
      <c r="F5707">
        <f t="shared" si="179"/>
        <v>46</v>
      </c>
    </row>
    <row r="5708" spans="1:6">
      <c r="A5708">
        <v>0</v>
      </c>
      <c r="B5708">
        <v>4</v>
      </c>
      <c r="C5708">
        <v>165.4</v>
      </c>
      <c r="D5708">
        <f t="shared" si="178"/>
        <v>28530</v>
      </c>
      <c r="F5708">
        <f t="shared" si="179"/>
        <v>45.944444444444443</v>
      </c>
    </row>
    <row r="5709" spans="1:6">
      <c r="A5709">
        <v>0</v>
      </c>
      <c r="B5709">
        <v>4</v>
      </c>
      <c r="C5709">
        <v>165.2</v>
      </c>
      <c r="D5709">
        <f t="shared" si="178"/>
        <v>28535</v>
      </c>
      <c r="F5709">
        <f t="shared" si="179"/>
        <v>45.888888888888886</v>
      </c>
    </row>
    <row r="5710" spans="1:6">
      <c r="A5710">
        <v>0</v>
      </c>
      <c r="B5710">
        <v>4</v>
      </c>
      <c r="C5710">
        <v>165.9</v>
      </c>
      <c r="D5710">
        <f t="shared" si="178"/>
        <v>28540</v>
      </c>
      <c r="F5710">
        <f t="shared" si="179"/>
        <v>46.083333333333336</v>
      </c>
    </row>
    <row r="5711" spans="1:6">
      <c r="A5711">
        <v>0</v>
      </c>
      <c r="B5711">
        <v>4</v>
      </c>
      <c r="C5711">
        <v>165.6</v>
      </c>
      <c r="D5711">
        <f t="shared" si="178"/>
        <v>28545</v>
      </c>
      <c r="F5711">
        <f t="shared" si="179"/>
        <v>46</v>
      </c>
    </row>
    <row r="5712" spans="1:6">
      <c r="A5712">
        <v>0</v>
      </c>
      <c r="B5712">
        <v>4</v>
      </c>
      <c r="C5712">
        <v>165.4</v>
      </c>
      <c r="D5712">
        <f t="shared" si="178"/>
        <v>28550</v>
      </c>
      <c r="F5712">
        <f t="shared" si="179"/>
        <v>45.944444444444443</v>
      </c>
    </row>
    <row r="5713" spans="1:6">
      <c r="A5713">
        <v>0</v>
      </c>
      <c r="B5713">
        <v>4</v>
      </c>
      <c r="C5713">
        <v>165.6</v>
      </c>
      <c r="D5713">
        <f t="shared" si="178"/>
        <v>28555</v>
      </c>
      <c r="F5713">
        <f t="shared" si="179"/>
        <v>46</v>
      </c>
    </row>
    <row r="5714" spans="1:6">
      <c r="A5714">
        <v>0</v>
      </c>
      <c r="B5714">
        <v>4</v>
      </c>
      <c r="C5714">
        <v>164.9</v>
      </c>
      <c r="D5714">
        <f t="shared" si="178"/>
        <v>28560</v>
      </c>
      <c r="F5714">
        <f t="shared" si="179"/>
        <v>45.805555555555557</v>
      </c>
    </row>
    <row r="5715" spans="1:6">
      <c r="A5715">
        <v>0</v>
      </c>
      <c r="B5715">
        <v>4</v>
      </c>
      <c r="C5715">
        <v>164.8</v>
      </c>
      <c r="D5715">
        <f t="shared" si="178"/>
        <v>28565</v>
      </c>
      <c r="F5715">
        <f t="shared" si="179"/>
        <v>45.777777777777779</v>
      </c>
    </row>
    <row r="5716" spans="1:6">
      <c r="A5716">
        <v>0</v>
      </c>
      <c r="B5716">
        <v>4</v>
      </c>
      <c r="C5716">
        <v>165.3</v>
      </c>
      <c r="D5716">
        <f t="shared" si="178"/>
        <v>28570</v>
      </c>
      <c r="F5716">
        <f t="shared" si="179"/>
        <v>45.916666666666671</v>
      </c>
    </row>
    <row r="5717" spans="1:6">
      <c r="A5717">
        <v>0</v>
      </c>
      <c r="B5717">
        <v>4</v>
      </c>
      <c r="C5717">
        <v>164.9</v>
      </c>
      <c r="D5717">
        <f t="shared" si="178"/>
        <v>28575</v>
      </c>
      <c r="F5717">
        <f t="shared" si="179"/>
        <v>45.805555555555557</v>
      </c>
    </row>
    <row r="5718" spans="1:6">
      <c r="A5718">
        <v>0</v>
      </c>
      <c r="B5718">
        <v>4</v>
      </c>
      <c r="C5718">
        <v>165.1</v>
      </c>
      <c r="D5718">
        <f t="shared" si="178"/>
        <v>28580</v>
      </c>
      <c r="F5718">
        <f t="shared" si="179"/>
        <v>45.861111111111107</v>
      </c>
    </row>
    <row r="5719" spans="1:6">
      <c r="A5719">
        <v>0</v>
      </c>
      <c r="B5719">
        <v>4</v>
      </c>
      <c r="C5719">
        <v>165.8</v>
      </c>
      <c r="D5719">
        <f t="shared" si="178"/>
        <v>28585</v>
      </c>
      <c r="F5719">
        <f t="shared" si="179"/>
        <v>46.055555555555557</v>
      </c>
    </row>
    <row r="5720" spans="1:6">
      <c r="A5720">
        <v>0</v>
      </c>
      <c r="B5720">
        <v>4</v>
      </c>
      <c r="C5720">
        <v>165.9</v>
      </c>
      <c r="D5720">
        <f t="shared" si="178"/>
        <v>28590</v>
      </c>
      <c r="F5720">
        <f t="shared" si="179"/>
        <v>46.083333333333336</v>
      </c>
    </row>
    <row r="5721" spans="1:6">
      <c r="A5721">
        <v>0</v>
      </c>
      <c r="B5721">
        <v>4</v>
      </c>
      <c r="C5721">
        <v>165.9</v>
      </c>
      <c r="D5721">
        <f t="shared" si="178"/>
        <v>28595</v>
      </c>
      <c r="F5721">
        <f t="shared" si="179"/>
        <v>46.083333333333336</v>
      </c>
    </row>
    <row r="5722" spans="1:6">
      <c r="A5722">
        <v>0</v>
      </c>
      <c r="B5722">
        <v>4</v>
      </c>
      <c r="C5722">
        <v>165.1</v>
      </c>
      <c r="D5722">
        <f t="shared" si="178"/>
        <v>28600</v>
      </c>
      <c r="F5722">
        <f t="shared" si="179"/>
        <v>45.861111111111107</v>
      </c>
    </row>
    <row r="5723" spans="1:6">
      <c r="A5723">
        <v>0</v>
      </c>
      <c r="B5723">
        <v>4</v>
      </c>
      <c r="C5723">
        <v>165</v>
      </c>
      <c r="D5723">
        <f t="shared" si="178"/>
        <v>28605</v>
      </c>
      <c r="F5723">
        <f t="shared" si="179"/>
        <v>45.833333333333336</v>
      </c>
    </row>
    <row r="5724" spans="1:6">
      <c r="A5724">
        <v>0</v>
      </c>
      <c r="B5724">
        <v>4</v>
      </c>
      <c r="C5724">
        <v>164.7</v>
      </c>
      <c r="D5724">
        <f t="shared" si="178"/>
        <v>28610</v>
      </c>
      <c r="F5724">
        <f t="shared" si="179"/>
        <v>45.749999999999993</v>
      </c>
    </row>
    <row r="5725" spans="1:6">
      <c r="A5725">
        <v>0</v>
      </c>
      <c r="B5725">
        <v>4</v>
      </c>
      <c r="C5725">
        <v>165.1</v>
      </c>
      <c r="D5725">
        <f t="shared" si="178"/>
        <v>28615</v>
      </c>
      <c r="F5725">
        <f t="shared" si="179"/>
        <v>45.861111111111107</v>
      </c>
    </row>
    <row r="5726" spans="1:6">
      <c r="A5726">
        <v>0</v>
      </c>
      <c r="B5726">
        <v>4</v>
      </c>
      <c r="C5726">
        <v>164.9</v>
      </c>
      <c r="D5726">
        <f t="shared" si="178"/>
        <v>28620</v>
      </c>
      <c r="F5726">
        <f t="shared" si="179"/>
        <v>45.805555555555557</v>
      </c>
    </row>
    <row r="5727" spans="1:6">
      <c r="A5727">
        <v>0</v>
      </c>
      <c r="B5727">
        <v>4</v>
      </c>
      <c r="C5727">
        <v>165.2</v>
      </c>
      <c r="D5727">
        <f t="shared" si="178"/>
        <v>28625</v>
      </c>
      <c r="F5727">
        <f t="shared" si="179"/>
        <v>45.888888888888886</v>
      </c>
    </row>
    <row r="5728" spans="1:6">
      <c r="A5728">
        <v>0</v>
      </c>
      <c r="B5728">
        <v>4</v>
      </c>
      <c r="C5728">
        <v>165.4</v>
      </c>
      <c r="D5728">
        <f t="shared" si="178"/>
        <v>28630</v>
      </c>
      <c r="F5728">
        <f t="shared" si="179"/>
        <v>45.944444444444443</v>
      </c>
    </row>
    <row r="5729" spans="1:6">
      <c r="A5729">
        <v>0</v>
      </c>
      <c r="B5729">
        <v>4</v>
      </c>
      <c r="C5729">
        <v>165.4</v>
      </c>
      <c r="D5729">
        <f t="shared" si="178"/>
        <v>28635</v>
      </c>
      <c r="F5729">
        <f t="shared" si="179"/>
        <v>45.944444444444443</v>
      </c>
    </row>
    <row r="5730" spans="1:6">
      <c r="A5730">
        <v>0</v>
      </c>
      <c r="B5730">
        <v>4</v>
      </c>
      <c r="C5730">
        <v>165.9</v>
      </c>
      <c r="D5730">
        <f t="shared" si="178"/>
        <v>28640</v>
      </c>
      <c r="F5730">
        <f t="shared" si="179"/>
        <v>46.083333333333336</v>
      </c>
    </row>
    <row r="5731" spans="1:6">
      <c r="A5731">
        <v>0</v>
      </c>
      <c r="B5731">
        <v>4</v>
      </c>
      <c r="C5731">
        <v>165.9</v>
      </c>
      <c r="D5731">
        <f t="shared" si="178"/>
        <v>28645</v>
      </c>
      <c r="F5731">
        <f t="shared" si="179"/>
        <v>46.083333333333336</v>
      </c>
    </row>
    <row r="5732" spans="1:6">
      <c r="A5732">
        <v>0</v>
      </c>
      <c r="B5732">
        <v>4</v>
      </c>
      <c r="C5732">
        <v>165.9</v>
      </c>
      <c r="D5732">
        <f t="shared" si="178"/>
        <v>28650</v>
      </c>
      <c r="F5732">
        <f t="shared" si="179"/>
        <v>46.083333333333336</v>
      </c>
    </row>
    <row r="5733" spans="1:6">
      <c r="A5733">
        <v>0</v>
      </c>
      <c r="B5733">
        <v>4</v>
      </c>
      <c r="C5733">
        <v>165.4</v>
      </c>
      <c r="D5733">
        <f t="shared" si="178"/>
        <v>28655</v>
      </c>
      <c r="F5733">
        <f t="shared" si="179"/>
        <v>45.944444444444443</v>
      </c>
    </row>
    <row r="5734" spans="1:6">
      <c r="A5734">
        <v>0</v>
      </c>
      <c r="B5734">
        <v>4</v>
      </c>
      <c r="C5734">
        <v>165.4</v>
      </c>
      <c r="D5734">
        <f t="shared" si="178"/>
        <v>28660</v>
      </c>
      <c r="F5734">
        <f t="shared" si="179"/>
        <v>45.944444444444443</v>
      </c>
    </row>
    <row r="5735" spans="1:6">
      <c r="A5735">
        <v>0</v>
      </c>
      <c r="B5735">
        <v>4</v>
      </c>
      <c r="C5735">
        <v>165.1</v>
      </c>
      <c r="D5735">
        <f t="shared" si="178"/>
        <v>28665</v>
      </c>
      <c r="F5735">
        <f t="shared" si="179"/>
        <v>45.861111111111107</v>
      </c>
    </row>
    <row r="5736" spans="1:6">
      <c r="A5736">
        <v>5.3</v>
      </c>
      <c r="B5736">
        <v>4</v>
      </c>
      <c r="C5736">
        <v>163.80000000000001</v>
      </c>
      <c r="D5736">
        <f t="shared" si="178"/>
        <v>28670</v>
      </c>
      <c r="F5736">
        <f t="shared" si="179"/>
        <v>45.5</v>
      </c>
    </row>
    <row r="5737" spans="1:6">
      <c r="A5737">
        <v>17.8</v>
      </c>
      <c r="B5737">
        <v>4</v>
      </c>
      <c r="C5737">
        <v>160.80000000000001</v>
      </c>
      <c r="D5737">
        <f t="shared" si="178"/>
        <v>28675</v>
      </c>
      <c r="F5737">
        <f t="shared" si="179"/>
        <v>44.666666666666671</v>
      </c>
    </row>
    <row r="5738" spans="1:6">
      <c r="A5738">
        <v>8.9</v>
      </c>
      <c r="B5738">
        <v>4</v>
      </c>
      <c r="C5738">
        <v>159.6</v>
      </c>
      <c r="D5738">
        <f t="shared" si="178"/>
        <v>28680</v>
      </c>
      <c r="F5738">
        <f t="shared" si="179"/>
        <v>44.333333333333329</v>
      </c>
    </row>
    <row r="5739" spans="1:6">
      <c r="A5739">
        <v>16</v>
      </c>
      <c r="B5739">
        <v>3</v>
      </c>
      <c r="C5739">
        <v>157.30000000000001</v>
      </c>
      <c r="D5739">
        <f t="shared" si="178"/>
        <v>28685</v>
      </c>
      <c r="F5739">
        <f t="shared" si="179"/>
        <v>43.69444444444445</v>
      </c>
    </row>
    <row r="5740" spans="1:6">
      <c r="A5740">
        <v>12.5</v>
      </c>
      <c r="B5740">
        <v>3</v>
      </c>
      <c r="C5740">
        <v>155.5</v>
      </c>
      <c r="D5740">
        <f t="shared" si="178"/>
        <v>28690</v>
      </c>
      <c r="F5740">
        <f t="shared" si="179"/>
        <v>43.194444444444443</v>
      </c>
    </row>
    <row r="5741" spans="1:6">
      <c r="A5741">
        <v>10.7</v>
      </c>
      <c r="B5741">
        <v>3</v>
      </c>
      <c r="C5741">
        <v>153.80000000000001</v>
      </c>
      <c r="D5741">
        <f t="shared" si="178"/>
        <v>28695</v>
      </c>
      <c r="F5741">
        <f t="shared" si="179"/>
        <v>42.722222222222221</v>
      </c>
    </row>
    <row r="5742" spans="1:6">
      <c r="A5742">
        <v>19.600000000000001</v>
      </c>
      <c r="B5742">
        <v>3</v>
      </c>
      <c r="C5742">
        <v>151.30000000000001</v>
      </c>
      <c r="D5742">
        <f t="shared" si="178"/>
        <v>28700</v>
      </c>
      <c r="F5742">
        <f t="shared" si="179"/>
        <v>42.027777777777779</v>
      </c>
    </row>
    <row r="5743" spans="1:6">
      <c r="A5743">
        <v>21.4</v>
      </c>
      <c r="B5743">
        <v>3</v>
      </c>
      <c r="C5743">
        <v>148.9</v>
      </c>
      <c r="D5743">
        <f t="shared" si="178"/>
        <v>28705</v>
      </c>
      <c r="F5743">
        <f t="shared" si="179"/>
        <v>41.361111111111114</v>
      </c>
    </row>
    <row r="5744" spans="1:6">
      <c r="A5744">
        <v>19.600000000000001</v>
      </c>
      <c r="B5744">
        <v>3</v>
      </c>
      <c r="C5744">
        <v>146.1</v>
      </c>
      <c r="D5744">
        <f t="shared" si="178"/>
        <v>28710</v>
      </c>
      <c r="F5744">
        <f t="shared" si="179"/>
        <v>40.583333333333329</v>
      </c>
    </row>
    <row r="5745" spans="1:6">
      <c r="A5745">
        <v>17.8</v>
      </c>
      <c r="B5745">
        <v>3</v>
      </c>
      <c r="C5745">
        <v>143.6</v>
      </c>
      <c r="D5745">
        <f t="shared" si="178"/>
        <v>28715</v>
      </c>
      <c r="F5745">
        <f t="shared" si="179"/>
        <v>39.888888888888886</v>
      </c>
    </row>
    <row r="5746" spans="1:6">
      <c r="A5746">
        <v>14.3</v>
      </c>
      <c r="B5746">
        <v>3</v>
      </c>
      <c r="C5746">
        <v>141.69999999999999</v>
      </c>
      <c r="D5746">
        <f t="shared" si="178"/>
        <v>28720</v>
      </c>
      <c r="F5746">
        <f t="shared" si="179"/>
        <v>39.361111111111107</v>
      </c>
    </row>
    <row r="5747" spans="1:6">
      <c r="A5747">
        <v>17.8</v>
      </c>
      <c r="B5747">
        <v>3</v>
      </c>
      <c r="C5747">
        <v>139.30000000000001</v>
      </c>
      <c r="D5747">
        <f t="shared" si="178"/>
        <v>28725</v>
      </c>
      <c r="F5747">
        <f t="shared" si="179"/>
        <v>38.69444444444445</v>
      </c>
    </row>
    <row r="5748" spans="1:6">
      <c r="A5748">
        <v>17.8</v>
      </c>
      <c r="B5748">
        <v>3</v>
      </c>
      <c r="C5748">
        <v>136.6</v>
      </c>
      <c r="D5748">
        <f t="shared" si="178"/>
        <v>28730</v>
      </c>
      <c r="F5748">
        <f t="shared" si="179"/>
        <v>37.944444444444443</v>
      </c>
    </row>
    <row r="5749" spans="1:6">
      <c r="A5749">
        <v>7.1</v>
      </c>
      <c r="B5749">
        <v>3</v>
      </c>
      <c r="C5749">
        <v>135.5</v>
      </c>
      <c r="D5749">
        <f t="shared" si="178"/>
        <v>28735</v>
      </c>
      <c r="F5749">
        <f t="shared" si="179"/>
        <v>37.638888888888886</v>
      </c>
    </row>
    <row r="5750" spans="1:6">
      <c r="A5750">
        <v>8.9</v>
      </c>
      <c r="B5750">
        <v>3</v>
      </c>
      <c r="C5750">
        <v>133.9</v>
      </c>
      <c r="D5750">
        <f t="shared" si="178"/>
        <v>28740</v>
      </c>
      <c r="F5750">
        <f t="shared" si="179"/>
        <v>37.194444444444443</v>
      </c>
    </row>
    <row r="5751" spans="1:6">
      <c r="A5751">
        <v>8.9</v>
      </c>
      <c r="B5751">
        <v>3</v>
      </c>
      <c r="C5751">
        <v>131.80000000000001</v>
      </c>
      <c r="D5751">
        <f t="shared" si="178"/>
        <v>28745</v>
      </c>
      <c r="F5751">
        <f t="shared" si="179"/>
        <v>36.611111111111114</v>
      </c>
    </row>
    <row r="5752" spans="1:6">
      <c r="A5752">
        <v>12.5</v>
      </c>
      <c r="B5752">
        <v>3</v>
      </c>
      <c r="C5752">
        <v>130.19999999999999</v>
      </c>
      <c r="D5752">
        <f t="shared" si="178"/>
        <v>28750</v>
      </c>
      <c r="F5752">
        <f t="shared" si="179"/>
        <v>36.166666666666664</v>
      </c>
    </row>
    <row r="5753" spans="1:6">
      <c r="A5753">
        <v>16</v>
      </c>
      <c r="B5753">
        <v>3</v>
      </c>
      <c r="C5753">
        <v>127.8</v>
      </c>
      <c r="D5753">
        <f t="shared" si="178"/>
        <v>28755</v>
      </c>
      <c r="F5753">
        <f t="shared" si="179"/>
        <v>35.5</v>
      </c>
    </row>
    <row r="5754" spans="1:6">
      <c r="A5754">
        <v>14.3</v>
      </c>
      <c r="B5754">
        <v>3</v>
      </c>
      <c r="C5754">
        <v>125.9</v>
      </c>
      <c r="D5754">
        <f t="shared" si="178"/>
        <v>28760</v>
      </c>
      <c r="F5754">
        <f t="shared" si="179"/>
        <v>34.972222222222221</v>
      </c>
    </row>
    <row r="5755" spans="1:6">
      <c r="A5755">
        <v>16</v>
      </c>
      <c r="B5755">
        <v>3</v>
      </c>
      <c r="C5755">
        <v>123.4</v>
      </c>
      <c r="D5755">
        <f t="shared" si="178"/>
        <v>28765</v>
      </c>
      <c r="F5755">
        <f t="shared" si="179"/>
        <v>34.277777777777779</v>
      </c>
    </row>
    <row r="5756" spans="1:6">
      <c r="A5756">
        <v>14.3</v>
      </c>
      <c r="B5756">
        <v>3</v>
      </c>
      <c r="C5756">
        <v>121.8</v>
      </c>
      <c r="D5756">
        <f t="shared" si="178"/>
        <v>28770</v>
      </c>
      <c r="F5756">
        <f t="shared" si="179"/>
        <v>33.833333333333329</v>
      </c>
    </row>
    <row r="5757" spans="1:6">
      <c r="A5757">
        <v>14.3</v>
      </c>
      <c r="B5757">
        <v>3</v>
      </c>
      <c r="C5757">
        <v>119</v>
      </c>
      <c r="D5757">
        <f t="shared" si="178"/>
        <v>28775</v>
      </c>
      <c r="F5757">
        <f t="shared" si="179"/>
        <v>33.055555555555557</v>
      </c>
    </row>
    <row r="5758" spans="1:6">
      <c r="A5758">
        <v>12.5</v>
      </c>
      <c r="B5758">
        <v>3</v>
      </c>
      <c r="C5758">
        <v>117.3</v>
      </c>
      <c r="D5758">
        <f t="shared" si="178"/>
        <v>28780</v>
      </c>
      <c r="F5758">
        <f t="shared" si="179"/>
        <v>32.583333333333329</v>
      </c>
    </row>
    <row r="5759" spans="1:6">
      <c r="A5759">
        <v>8.9</v>
      </c>
      <c r="B5759">
        <v>3</v>
      </c>
      <c r="C5759">
        <v>114.8</v>
      </c>
      <c r="D5759">
        <f t="shared" si="178"/>
        <v>28785</v>
      </c>
      <c r="F5759">
        <f t="shared" si="179"/>
        <v>31.888888888888886</v>
      </c>
    </row>
    <row r="5760" spans="1:6">
      <c r="A5760">
        <v>0</v>
      </c>
      <c r="B5760">
        <v>3</v>
      </c>
      <c r="C5760">
        <v>113.6</v>
      </c>
      <c r="D5760">
        <f t="shared" si="178"/>
        <v>28790</v>
      </c>
      <c r="F5760">
        <f t="shared" si="179"/>
        <v>31.555555555555554</v>
      </c>
    </row>
    <row r="5761" spans="1:6">
      <c r="A5761">
        <v>0</v>
      </c>
      <c r="B5761">
        <v>3</v>
      </c>
      <c r="C5761">
        <v>111.7</v>
      </c>
      <c r="D5761">
        <f t="shared" si="178"/>
        <v>28795</v>
      </c>
      <c r="F5761">
        <f t="shared" si="179"/>
        <v>31.027777777777779</v>
      </c>
    </row>
    <row r="5762" spans="1:6">
      <c r="A5762">
        <v>0</v>
      </c>
      <c r="B5762">
        <v>3</v>
      </c>
      <c r="C5762">
        <v>110.8</v>
      </c>
      <c r="D5762">
        <f t="shared" si="178"/>
        <v>28800</v>
      </c>
      <c r="F5762">
        <f t="shared" si="179"/>
        <v>30.777777777777775</v>
      </c>
    </row>
    <row r="5763" spans="1:6">
      <c r="A5763">
        <v>0</v>
      </c>
      <c r="B5763">
        <v>3</v>
      </c>
      <c r="C5763">
        <v>108.6</v>
      </c>
      <c r="D5763">
        <f t="shared" ref="D5763:D5826" si="180">(ROW()-2)*5</f>
        <v>28805</v>
      </c>
      <c r="F5763">
        <f t="shared" ref="F5763:F5826" si="181">C5763/3.6</f>
        <v>30.166666666666664</v>
      </c>
    </row>
    <row r="5764" spans="1:6">
      <c r="A5764">
        <v>0</v>
      </c>
      <c r="B5764">
        <v>3</v>
      </c>
      <c r="C5764">
        <v>107.2</v>
      </c>
      <c r="D5764">
        <f t="shared" si="180"/>
        <v>28810</v>
      </c>
      <c r="F5764">
        <f t="shared" si="181"/>
        <v>29.777777777777779</v>
      </c>
    </row>
    <row r="5765" spans="1:6">
      <c r="A5765">
        <v>0</v>
      </c>
      <c r="B5765">
        <v>3</v>
      </c>
      <c r="C5765">
        <v>106.1</v>
      </c>
      <c r="D5765">
        <f t="shared" si="180"/>
        <v>28815</v>
      </c>
      <c r="F5765">
        <f t="shared" si="181"/>
        <v>29.472222222222221</v>
      </c>
    </row>
    <row r="5766" spans="1:6">
      <c r="A5766">
        <v>0</v>
      </c>
      <c r="B5766">
        <v>3</v>
      </c>
      <c r="C5766">
        <v>106.3</v>
      </c>
      <c r="D5766">
        <f t="shared" si="180"/>
        <v>28820</v>
      </c>
      <c r="F5766">
        <f t="shared" si="181"/>
        <v>29.527777777777775</v>
      </c>
    </row>
    <row r="5767" spans="1:6">
      <c r="A5767">
        <v>0</v>
      </c>
      <c r="B5767">
        <v>3</v>
      </c>
      <c r="C5767">
        <v>105.9</v>
      </c>
      <c r="D5767">
        <f t="shared" si="180"/>
        <v>28825</v>
      </c>
      <c r="F5767">
        <f t="shared" si="181"/>
        <v>29.416666666666668</v>
      </c>
    </row>
    <row r="5768" spans="1:6">
      <c r="A5768">
        <v>0</v>
      </c>
      <c r="B5768">
        <v>3</v>
      </c>
      <c r="C5768">
        <v>106.9</v>
      </c>
      <c r="D5768">
        <f t="shared" si="180"/>
        <v>28830</v>
      </c>
      <c r="F5768">
        <f t="shared" si="181"/>
        <v>29.694444444444446</v>
      </c>
    </row>
    <row r="5769" spans="1:6">
      <c r="A5769">
        <v>0</v>
      </c>
      <c r="B5769">
        <v>3</v>
      </c>
      <c r="C5769">
        <v>108.2</v>
      </c>
      <c r="D5769">
        <f t="shared" si="180"/>
        <v>28835</v>
      </c>
      <c r="F5769">
        <f t="shared" si="181"/>
        <v>30.055555555555557</v>
      </c>
    </row>
    <row r="5770" spans="1:6">
      <c r="A5770">
        <v>0</v>
      </c>
      <c r="B5770">
        <v>3</v>
      </c>
      <c r="C5770">
        <v>108.9</v>
      </c>
      <c r="D5770">
        <f t="shared" si="180"/>
        <v>28840</v>
      </c>
      <c r="F5770">
        <f t="shared" si="181"/>
        <v>30.25</v>
      </c>
    </row>
    <row r="5771" spans="1:6">
      <c r="A5771">
        <v>0</v>
      </c>
      <c r="B5771">
        <v>3</v>
      </c>
      <c r="C5771">
        <v>111.1</v>
      </c>
      <c r="D5771">
        <f t="shared" si="180"/>
        <v>28845</v>
      </c>
      <c r="F5771">
        <f t="shared" si="181"/>
        <v>30.861111111111107</v>
      </c>
    </row>
    <row r="5772" spans="1:6">
      <c r="A5772">
        <v>0</v>
      </c>
      <c r="B5772">
        <v>3</v>
      </c>
      <c r="C5772">
        <v>112.9</v>
      </c>
      <c r="D5772">
        <f t="shared" si="180"/>
        <v>28850</v>
      </c>
      <c r="F5772">
        <f t="shared" si="181"/>
        <v>31.361111111111111</v>
      </c>
    </row>
    <row r="5773" spans="1:6">
      <c r="A5773">
        <v>0</v>
      </c>
      <c r="B5773">
        <v>3</v>
      </c>
      <c r="C5773">
        <v>115.2</v>
      </c>
      <c r="D5773">
        <f t="shared" si="180"/>
        <v>28855</v>
      </c>
      <c r="F5773">
        <f t="shared" si="181"/>
        <v>32</v>
      </c>
    </row>
    <row r="5774" spans="1:6">
      <c r="A5774">
        <v>0</v>
      </c>
      <c r="B5774">
        <v>3</v>
      </c>
      <c r="C5774">
        <v>117.5</v>
      </c>
      <c r="D5774">
        <f t="shared" si="180"/>
        <v>28860</v>
      </c>
      <c r="F5774">
        <f t="shared" si="181"/>
        <v>32.638888888888886</v>
      </c>
    </row>
    <row r="5775" spans="1:6">
      <c r="A5775">
        <v>0</v>
      </c>
      <c r="B5775">
        <v>3</v>
      </c>
      <c r="C5775">
        <v>120.3</v>
      </c>
      <c r="D5775">
        <f t="shared" si="180"/>
        <v>28865</v>
      </c>
      <c r="F5775">
        <f t="shared" si="181"/>
        <v>33.416666666666664</v>
      </c>
    </row>
    <row r="5776" spans="1:6">
      <c r="A5776">
        <v>0</v>
      </c>
      <c r="B5776">
        <v>3</v>
      </c>
      <c r="C5776">
        <v>123.1</v>
      </c>
      <c r="D5776">
        <f t="shared" si="180"/>
        <v>28870</v>
      </c>
      <c r="F5776">
        <f t="shared" si="181"/>
        <v>34.194444444444443</v>
      </c>
    </row>
    <row r="5777" spans="1:6">
      <c r="A5777">
        <v>0</v>
      </c>
      <c r="B5777">
        <v>3</v>
      </c>
      <c r="C5777">
        <v>125.7</v>
      </c>
      <c r="D5777">
        <f t="shared" si="180"/>
        <v>28875</v>
      </c>
      <c r="F5777">
        <f t="shared" si="181"/>
        <v>34.916666666666664</v>
      </c>
    </row>
    <row r="5778" spans="1:6">
      <c r="A5778">
        <v>0</v>
      </c>
      <c r="B5778">
        <v>3</v>
      </c>
      <c r="C5778">
        <v>129.30000000000001</v>
      </c>
      <c r="D5778">
        <f t="shared" si="180"/>
        <v>28880</v>
      </c>
      <c r="F5778">
        <f t="shared" si="181"/>
        <v>35.916666666666671</v>
      </c>
    </row>
    <row r="5779" spans="1:6">
      <c r="A5779">
        <v>0</v>
      </c>
      <c r="B5779">
        <v>3</v>
      </c>
      <c r="C5779">
        <v>130.9</v>
      </c>
      <c r="D5779">
        <f t="shared" si="180"/>
        <v>28885</v>
      </c>
      <c r="F5779">
        <f t="shared" si="181"/>
        <v>36.361111111111114</v>
      </c>
    </row>
    <row r="5780" spans="1:6">
      <c r="A5780">
        <v>0</v>
      </c>
      <c r="B5780">
        <v>3</v>
      </c>
      <c r="C5780">
        <v>133.9</v>
      </c>
      <c r="D5780">
        <f t="shared" si="180"/>
        <v>28890</v>
      </c>
      <c r="F5780">
        <f t="shared" si="181"/>
        <v>37.194444444444443</v>
      </c>
    </row>
    <row r="5781" spans="1:6">
      <c r="A5781">
        <v>0</v>
      </c>
      <c r="B5781">
        <v>3</v>
      </c>
      <c r="C5781">
        <v>136.80000000000001</v>
      </c>
      <c r="D5781">
        <f t="shared" si="180"/>
        <v>28895</v>
      </c>
      <c r="F5781">
        <f t="shared" si="181"/>
        <v>38</v>
      </c>
    </row>
    <row r="5782" spans="1:6">
      <c r="A5782">
        <v>0</v>
      </c>
      <c r="B5782">
        <v>3</v>
      </c>
      <c r="C5782">
        <v>138.19999999999999</v>
      </c>
      <c r="D5782">
        <f t="shared" si="180"/>
        <v>28900</v>
      </c>
      <c r="F5782">
        <f t="shared" si="181"/>
        <v>38.388888888888886</v>
      </c>
    </row>
    <row r="5783" spans="1:6">
      <c r="A5783">
        <v>0</v>
      </c>
      <c r="B5783">
        <v>3</v>
      </c>
      <c r="C5783">
        <v>139.30000000000001</v>
      </c>
      <c r="D5783">
        <f t="shared" si="180"/>
        <v>28905</v>
      </c>
      <c r="F5783">
        <f t="shared" si="181"/>
        <v>38.69444444444445</v>
      </c>
    </row>
    <row r="5784" spans="1:6">
      <c r="A5784">
        <v>0</v>
      </c>
      <c r="B5784">
        <v>3</v>
      </c>
      <c r="C5784">
        <v>143.69999999999999</v>
      </c>
      <c r="D5784">
        <f t="shared" si="180"/>
        <v>28910</v>
      </c>
      <c r="F5784">
        <f t="shared" si="181"/>
        <v>39.916666666666664</v>
      </c>
    </row>
    <row r="5785" spans="1:6">
      <c r="A5785">
        <v>0</v>
      </c>
      <c r="B5785">
        <v>3</v>
      </c>
      <c r="C5785">
        <v>144.5</v>
      </c>
      <c r="D5785">
        <f t="shared" si="180"/>
        <v>28915</v>
      </c>
      <c r="F5785">
        <f t="shared" si="181"/>
        <v>40.138888888888886</v>
      </c>
    </row>
    <row r="5786" spans="1:6">
      <c r="A5786">
        <v>0</v>
      </c>
      <c r="B5786">
        <v>3</v>
      </c>
      <c r="C5786">
        <v>145.4</v>
      </c>
      <c r="D5786">
        <f t="shared" si="180"/>
        <v>28920</v>
      </c>
      <c r="F5786">
        <f t="shared" si="181"/>
        <v>40.388888888888893</v>
      </c>
    </row>
    <row r="5787" spans="1:6">
      <c r="A5787">
        <v>0</v>
      </c>
      <c r="B5787">
        <v>3</v>
      </c>
      <c r="C5787">
        <v>148.19999999999999</v>
      </c>
      <c r="D5787">
        <f t="shared" si="180"/>
        <v>28925</v>
      </c>
      <c r="F5787">
        <f t="shared" si="181"/>
        <v>41.166666666666664</v>
      </c>
    </row>
    <row r="5788" spans="1:6">
      <c r="A5788">
        <v>0</v>
      </c>
      <c r="B5788">
        <v>4</v>
      </c>
      <c r="C5788">
        <v>150.9</v>
      </c>
      <c r="D5788">
        <f t="shared" si="180"/>
        <v>28930</v>
      </c>
      <c r="F5788">
        <f t="shared" si="181"/>
        <v>41.916666666666664</v>
      </c>
    </row>
    <row r="5789" spans="1:6">
      <c r="A5789">
        <v>0</v>
      </c>
      <c r="B5789">
        <v>4</v>
      </c>
      <c r="C5789">
        <v>152.4</v>
      </c>
      <c r="D5789">
        <f t="shared" si="180"/>
        <v>28935</v>
      </c>
      <c r="F5789">
        <f t="shared" si="181"/>
        <v>42.333333333333336</v>
      </c>
    </row>
    <row r="5790" spans="1:6">
      <c r="A5790">
        <v>0</v>
      </c>
      <c r="B5790">
        <v>4</v>
      </c>
      <c r="C5790">
        <v>153.9</v>
      </c>
      <c r="D5790">
        <f t="shared" si="180"/>
        <v>28940</v>
      </c>
      <c r="F5790">
        <f t="shared" si="181"/>
        <v>42.75</v>
      </c>
    </row>
    <row r="5791" spans="1:6">
      <c r="A5791">
        <v>0</v>
      </c>
      <c r="B5791">
        <v>4</v>
      </c>
      <c r="C5791">
        <v>156.4</v>
      </c>
      <c r="D5791">
        <f t="shared" si="180"/>
        <v>28945</v>
      </c>
      <c r="F5791">
        <f t="shared" si="181"/>
        <v>43.444444444444443</v>
      </c>
    </row>
    <row r="5792" spans="1:6">
      <c r="A5792">
        <v>0</v>
      </c>
      <c r="B5792">
        <v>4</v>
      </c>
      <c r="C5792">
        <v>158.80000000000001</v>
      </c>
      <c r="D5792">
        <f t="shared" si="180"/>
        <v>28950</v>
      </c>
      <c r="F5792">
        <f t="shared" si="181"/>
        <v>44.111111111111114</v>
      </c>
    </row>
    <row r="5793" spans="1:6">
      <c r="A5793">
        <v>0</v>
      </c>
      <c r="B5793">
        <v>4</v>
      </c>
      <c r="C5793">
        <v>160.4</v>
      </c>
      <c r="D5793">
        <f t="shared" si="180"/>
        <v>28955</v>
      </c>
      <c r="F5793">
        <f t="shared" si="181"/>
        <v>44.555555555555557</v>
      </c>
    </row>
    <row r="5794" spans="1:6">
      <c r="A5794">
        <v>0</v>
      </c>
      <c r="B5794">
        <v>4</v>
      </c>
      <c r="C5794">
        <v>162.1</v>
      </c>
      <c r="D5794">
        <f t="shared" si="180"/>
        <v>28960</v>
      </c>
      <c r="F5794">
        <f t="shared" si="181"/>
        <v>45.027777777777779</v>
      </c>
    </row>
    <row r="5795" spans="1:6">
      <c r="A5795">
        <v>0</v>
      </c>
      <c r="B5795">
        <v>4</v>
      </c>
      <c r="C5795">
        <v>163.6</v>
      </c>
      <c r="D5795">
        <f t="shared" si="180"/>
        <v>28965</v>
      </c>
      <c r="F5795">
        <f t="shared" si="181"/>
        <v>45.444444444444443</v>
      </c>
    </row>
    <row r="5796" spans="1:6">
      <c r="A5796">
        <v>0</v>
      </c>
      <c r="B5796">
        <v>4</v>
      </c>
      <c r="C5796">
        <v>164.4</v>
      </c>
      <c r="D5796">
        <f t="shared" si="180"/>
        <v>28970</v>
      </c>
      <c r="F5796">
        <f t="shared" si="181"/>
        <v>45.666666666666664</v>
      </c>
    </row>
    <row r="5797" spans="1:6">
      <c r="A5797">
        <v>0</v>
      </c>
      <c r="B5797">
        <v>4</v>
      </c>
      <c r="C5797">
        <v>165.6</v>
      </c>
      <c r="D5797">
        <f t="shared" si="180"/>
        <v>28975</v>
      </c>
      <c r="F5797">
        <f t="shared" si="181"/>
        <v>46</v>
      </c>
    </row>
    <row r="5798" spans="1:6">
      <c r="A5798">
        <v>0</v>
      </c>
      <c r="B5798">
        <v>4</v>
      </c>
      <c r="C5798">
        <v>166.8</v>
      </c>
      <c r="D5798">
        <f t="shared" si="180"/>
        <v>28980</v>
      </c>
      <c r="F5798">
        <f t="shared" si="181"/>
        <v>46.333333333333336</v>
      </c>
    </row>
    <row r="5799" spans="1:6">
      <c r="A5799">
        <v>0</v>
      </c>
      <c r="B5799">
        <v>4</v>
      </c>
      <c r="C5799">
        <v>166.6</v>
      </c>
      <c r="D5799">
        <f t="shared" si="180"/>
        <v>28985</v>
      </c>
      <c r="F5799">
        <f t="shared" si="181"/>
        <v>46.277777777777779</v>
      </c>
    </row>
    <row r="5800" spans="1:6">
      <c r="A5800">
        <v>0</v>
      </c>
      <c r="B5800">
        <v>4</v>
      </c>
      <c r="C5800">
        <v>167.6</v>
      </c>
      <c r="D5800">
        <f t="shared" si="180"/>
        <v>28990</v>
      </c>
      <c r="F5800">
        <f t="shared" si="181"/>
        <v>46.55555555555555</v>
      </c>
    </row>
    <row r="5801" spans="1:6">
      <c r="A5801">
        <v>0</v>
      </c>
      <c r="B5801">
        <v>4</v>
      </c>
      <c r="C5801">
        <v>168.6</v>
      </c>
      <c r="D5801">
        <f t="shared" si="180"/>
        <v>28995</v>
      </c>
      <c r="F5801">
        <f t="shared" si="181"/>
        <v>46.833333333333329</v>
      </c>
    </row>
    <row r="5802" spans="1:6">
      <c r="A5802">
        <v>0</v>
      </c>
      <c r="B5802">
        <v>4</v>
      </c>
      <c r="C5802">
        <v>169.6</v>
      </c>
      <c r="D5802">
        <f t="shared" si="180"/>
        <v>29000</v>
      </c>
      <c r="F5802">
        <f t="shared" si="181"/>
        <v>47.111111111111107</v>
      </c>
    </row>
    <row r="5803" spans="1:6">
      <c r="A5803">
        <v>0</v>
      </c>
      <c r="B5803">
        <v>4</v>
      </c>
      <c r="C5803">
        <v>170.3</v>
      </c>
      <c r="D5803">
        <f t="shared" si="180"/>
        <v>29005</v>
      </c>
      <c r="F5803">
        <f t="shared" si="181"/>
        <v>47.305555555555557</v>
      </c>
    </row>
    <row r="5804" spans="1:6">
      <c r="A5804">
        <v>0</v>
      </c>
      <c r="B5804">
        <v>4</v>
      </c>
      <c r="C5804">
        <v>171.1</v>
      </c>
      <c r="D5804">
        <f t="shared" si="180"/>
        <v>29010</v>
      </c>
      <c r="F5804">
        <f t="shared" si="181"/>
        <v>47.527777777777779</v>
      </c>
    </row>
    <row r="5805" spans="1:6">
      <c r="A5805">
        <v>0</v>
      </c>
      <c r="B5805">
        <v>4</v>
      </c>
      <c r="C5805">
        <v>171.6</v>
      </c>
      <c r="D5805">
        <f t="shared" si="180"/>
        <v>29015</v>
      </c>
      <c r="F5805">
        <f t="shared" si="181"/>
        <v>47.666666666666664</v>
      </c>
    </row>
    <row r="5806" spans="1:6">
      <c r="A5806">
        <v>0</v>
      </c>
      <c r="B5806">
        <v>4</v>
      </c>
      <c r="C5806">
        <v>171.7</v>
      </c>
      <c r="D5806">
        <f t="shared" si="180"/>
        <v>29020</v>
      </c>
      <c r="F5806">
        <f t="shared" si="181"/>
        <v>47.694444444444443</v>
      </c>
    </row>
    <row r="5807" spans="1:6">
      <c r="A5807">
        <v>0</v>
      </c>
      <c r="B5807">
        <v>4</v>
      </c>
      <c r="C5807">
        <v>172</v>
      </c>
      <c r="D5807">
        <f t="shared" si="180"/>
        <v>29025</v>
      </c>
      <c r="F5807">
        <f t="shared" si="181"/>
        <v>47.777777777777779</v>
      </c>
    </row>
    <row r="5808" spans="1:6">
      <c r="A5808">
        <v>0</v>
      </c>
      <c r="B5808">
        <v>4</v>
      </c>
      <c r="C5808">
        <v>173.1</v>
      </c>
      <c r="D5808">
        <f t="shared" si="180"/>
        <v>29030</v>
      </c>
      <c r="F5808">
        <f t="shared" si="181"/>
        <v>48.083333333333329</v>
      </c>
    </row>
    <row r="5809" spans="1:6">
      <c r="A5809">
        <v>0</v>
      </c>
      <c r="B5809">
        <v>4</v>
      </c>
      <c r="C5809">
        <v>174.1</v>
      </c>
      <c r="D5809">
        <f t="shared" si="180"/>
        <v>29035</v>
      </c>
      <c r="F5809">
        <f t="shared" si="181"/>
        <v>48.361111111111107</v>
      </c>
    </row>
    <row r="5810" spans="1:6">
      <c r="A5810">
        <v>0</v>
      </c>
      <c r="B5810">
        <v>4</v>
      </c>
      <c r="C5810">
        <v>174.4</v>
      </c>
      <c r="D5810">
        <f t="shared" si="180"/>
        <v>29040</v>
      </c>
      <c r="F5810">
        <f t="shared" si="181"/>
        <v>48.444444444444443</v>
      </c>
    </row>
    <row r="5811" spans="1:6">
      <c r="A5811">
        <v>0</v>
      </c>
      <c r="B5811">
        <v>4</v>
      </c>
      <c r="C5811">
        <v>175.1</v>
      </c>
      <c r="D5811">
        <f t="shared" si="180"/>
        <v>29045</v>
      </c>
      <c r="F5811">
        <f t="shared" si="181"/>
        <v>48.638888888888886</v>
      </c>
    </row>
    <row r="5812" spans="1:6">
      <c r="A5812">
        <v>0</v>
      </c>
      <c r="B5812">
        <v>4</v>
      </c>
      <c r="C5812">
        <v>175.4</v>
      </c>
      <c r="D5812">
        <f t="shared" si="180"/>
        <v>29050</v>
      </c>
      <c r="F5812">
        <f t="shared" si="181"/>
        <v>48.722222222222221</v>
      </c>
    </row>
    <row r="5813" spans="1:6">
      <c r="A5813">
        <v>0</v>
      </c>
      <c r="B5813">
        <v>4</v>
      </c>
      <c r="C5813">
        <v>176</v>
      </c>
      <c r="D5813">
        <f t="shared" si="180"/>
        <v>29055</v>
      </c>
      <c r="F5813">
        <f t="shared" si="181"/>
        <v>48.888888888888886</v>
      </c>
    </row>
    <row r="5814" spans="1:6">
      <c r="A5814">
        <v>0</v>
      </c>
      <c r="B5814">
        <v>4</v>
      </c>
      <c r="C5814">
        <v>176.4</v>
      </c>
      <c r="D5814">
        <f t="shared" si="180"/>
        <v>29060</v>
      </c>
      <c r="F5814">
        <f t="shared" si="181"/>
        <v>49</v>
      </c>
    </row>
    <row r="5815" spans="1:6">
      <c r="A5815">
        <v>0</v>
      </c>
      <c r="B5815">
        <v>4</v>
      </c>
      <c r="C5815">
        <v>177.3</v>
      </c>
      <c r="D5815">
        <f t="shared" si="180"/>
        <v>29065</v>
      </c>
      <c r="F5815">
        <f t="shared" si="181"/>
        <v>49.25</v>
      </c>
    </row>
    <row r="5816" spans="1:6">
      <c r="A5816">
        <v>0</v>
      </c>
      <c r="B5816">
        <v>4</v>
      </c>
      <c r="C5816">
        <v>177.8</v>
      </c>
      <c r="D5816">
        <f t="shared" si="180"/>
        <v>29070</v>
      </c>
      <c r="F5816">
        <f t="shared" si="181"/>
        <v>49.388888888888893</v>
      </c>
    </row>
    <row r="5817" spans="1:6">
      <c r="A5817">
        <v>0</v>
      </c>
      <c r="B5817">
        <v>4</v>
      </c>
      <c r="C5817">
        <v>177.9</v>
      </c>
      <c r="D5817">
        <f t="shared" si="180"/>
        <v>29075</v>
      </c>
      <c r="F5817">
        <f t="shared" si="181"/>
        <v>49.416666666666664</v>
      </c>
    </row>
    <row r="5818" spans="1:6">
      <c r="A5818">
        <v>0</v>
      </c>
      <c r="B5818">
        <v>4</v>
      </c>
      <c r="C5818">
        <v>178.5</v>
      </c>
      <c r="D5818">
        <f t="shared" si="180"/>
        <v>29080</v>
      </c>
      <c r="F5818">
        <f t="shared" si="181"/>
        <v>49.583333333333329</v>
      </c>
    </row>
    <row r="5819" spans="1:6">
      <c r="A5819">
        <v>0</v>
      </c>
      <c r="B5819">
        <v>4</v>
      </c>
      <c r="C5819">
        <v>179.1</v>
      </c>
      <c r="D5819">
        <f t="shared" si="180"/>
        <v>29085</v>
      </c>
      <c r="F5819">
        <f t="shared" si="181"/>
        <v>49.75</v>
      </c>
    </row>
    <row r="5820" spans="1:6">
      <c r="A5820">
        <v>0</v>
      </c>
      <c r="B5820">
        <v>4</v>
      </c>
      <c r="C5820">
        <v>179.3</v>
      </c>
      <c r="D5820">
        <f t="shared" si="180"/>
        <v>29090</v>
      </c>
      <c r="F5820">
        <f t="shared" si="181"/>
        <v>49.805555555555557</v>
      </c>
    </row>
    <row r="5821" spans="1:6">
      <c r="A5821">
        <v>0</v>
      </c>
      <c r="B5821">
        <v>4</v>
      </c>
      <c r="C5821">
        <v>180.1</v>
      </c>
      <c r="D5821">
        <f t="shared" si="180"/>
        <v>29095</v>
      </c>
      <c r="F5821">
        <f t="shared" si="181"/>
        <v>50.027777777777771</v>
      </c>
    </row>
    <row r="5822" spans="1:6">
      <c r="A5822">
        <v>0</v>
      </c>
      <c r="B5822">
        <v>4</v>
      </c>
      <c r="C5822">
        <v>181.5</v>
      </c>
      <c r="D5822">
        <f t="shared" si="180"/>
        <v>29100</v>
      </c>
      <c r="F5822">
        <f t="shared" si="181"/>
        <v>50.416666666666664</v>
      </c>
    </row>
    <row r="5823" spans="1:6">
      <c r="A5823">
        <v>0</v>
      </c>
      <c r="B5823">
        <v>4</v>
      </c>
      <c r="C5823">
        <v>181.9</v>
      </c>
      <c r="D5823">
        <f t="shared" si="180"/>
        <v>29105</v>
      </c>
      <c r="F5823">
        <f t="shared" si="181"/>
        <v>50.527777777777779</v>
      </c>
    </row>
    <row r="5824" spans="1:6">
      <c r="A5824">
        <v>0</v>
      </c>
      <c r="B5824">
        <v>4</v>
      </c>
      <c r="C5824">
        <v>182.7</v>
      </c>
      <c r="D5824">
        <f t="shared" si="180"/>
        <v>29110</v>
      </c>
      <c r="F5824">
        <f t="shared" si="181"/>
        <v>50.749999999999993</v>
      </c>
    </row>
    <row r="5825" spans="1:6">
      <c r="A5825">
        <v>0</v>
      </c>
      <c r="B5825">
        <v>4</v>
      </c>
      <c r="C5825">
        <v>182.9</v>
      </c>
      <c r="D5825">
        <f t="shared" si="180"/>
        <v>29115</v>
      </c>
      <c r="F5825">
        <f t="shared" si="181"/>
        <v>50.805555555555557</v>
      </c>
    </row>
    <row r="5826" spans="1:6">
      <c r="A5826">
        <v>0</v>
      </c>
      <c r="B5826">
        <v>4</v>
      </c>
      <c r="C5826">
        <v>184.5</v>
      </c>
      <c r="D5826">
        <f t="shared" si="180"/>
        <v>29120</v>
      </c>
      <c r="F5826">
        <f t="shared" si="181"/>
        <v>51.25</v>
      </c>
    </row>
    <row r="5827" spans="1:6">
      <c r="A5827">
        <v>0</v>
      </c>
      <c r="B5827">
        <v>4</v>
      </c>
      <c r="C5827">
        <v>185.6</v>
      </c>
      <c r="D5827">
        <f t="shared" ref="D5827:D5890" si="182">(ROW()-2)*5</f>
        <v>29125</v>
      </c>
      <c r="F5827">
        <f t="shared" ref="F5827:F5890" si="183">C5827/3.6</f>
        <v>51.55555555555555</v>
      </c>
    </row>
    <row r="5828" spans="1:6">
      <c r="A5828">
        <v>0</v>
      </c>
      <c r="B5828">
        <v>4</v>
      </c>
      <c r="C5828">
        <v>186.4</v>
      </c>
      <c r="D5828">
        <f t="shared" si="182"/>
        <v>29130</v>
      </c>
      <c r="F5828">
        <f t="shared" si="183"/>
        <v>51.777777777777779</v>
      </c>
    </row>
    <row r="5829" spans="1:6">
      <c r="A5829">
        <v>0</v>
      </c>
      <c r="B5829">
        <v>4</v>
      </c>
      <c r="C5829">
        <v>187.2</v>
      </c>
      <c r="D5829">
        <f t="shared" si="182"/>
        <v>29135</v>
      </c>
      <c r="F5829">
        <f t="shared" si="183"/>
        <v>51.999999999999993</v>
      </c>
    </row>
    <row r="5830" spans="1:6">
      <c r="A5830">
        <v>0</v>
      </c>
      <c r="B5830">
        <v>4</v>
      </c>
      <c r="C5830">
        <v>187.8</v>
      </c>
      <c r="D5830">
        <f t="shared" si="182"/>
        <v>29140</v>
      </c>
      <c r="F5830">
        <f t="shared" si="183"/>
        <v>52.166666666666671</v>
      </c>
    </row>
    <row r="5831" spans="1:6">
      <c r="A5831">
        <v>0</v>
      </c>
      <c r="B5831">
        <v>4</v>
      </c>
      <c r="C5831">
        <v>188.2</v>
      </c>
      <c r="D5831">
        <f t="shared" si="182"/>
        <v>29145</v>
      </c>
      <c r="F5831">
        <f t="shared" si="183"/>
        <v>52.277777777777771</v>
      </c>
    </row>
    <row r="5832" spans="1:6">
      <c r="A5832">
        <v>0</v>
      </c>
      <c r="B5832">
        <v>4</v>
      </c>
      <c r="C5832">
        <v>188.4</v>
      </c>
      <c r="D5832">
        <f t="shared" si="182"/>
        <v>29150</v>
      </c>
      <c r="F5832">
        <f t="shared" si="183"/>
        <v>52.333333333333336</v>
      </c>
    </row>
    <row r="5833" spans="1:6">
      <c r="A5833">
        <v>0</v>
      </c>
      <c r="B5833">
        <v>4</v>
      </c>
      <c r="C5833">
        <v>188.7</v>
      </c>
      <c r="D5833">
        <f t="shared" si="182"/>
        <v>29155</v>
      </c>
      <c r="F5833">
        <f t="shared" si="183"/>
        <v>52.416666666666664</v>
      </c>
    </row>
    <row r="5834" spans="1:6">
      <c r="A5834">
        <v>0</v>
      </c>
      <c r="B5834">
        <v>4</v>
      </c>
      <c r="C5834">
        <v>189</v>
      </c>
      <c r="D5834">
        <f t="shared" si="182"/>
        <v>29160</v>
      </c>
      <c r="F5834">
        <f t="shared" si="183"/>
        <v>52.5</v>
      </c>
    </row>
    <row r="5835" spans="1:6">
      <c r="A5835">
        <v>0</v>
      </c>
      <c r="B5835">
        <v>4</v>
      </c>
      <c r="C5835">
        <v>188.8</v>
      </c>
      <c r="D5835">
        <f t="shared" si="182"/>
        <v>29165</v>
      </c>
      <c r="F5835">
        <f t="shared" si="183"/>
        <v>52.444444444444443</v>
      </c>
    </row>
    <row r="5836" spans="1:6">
      <c r="A5836">
        <v>0</v>
      </c>
      <c r="B5836">
        <v>4</v>
      </c>
      <c r="C5836">
        <v>189.3</v>
      </c>
      <c r="D5836">
        <f t="shared" si="182"/>
        <v>29170</v>
      </c>
      <c r="F5836">
        <f t="shared" si="183"/>
        <v>52.583333333333336</v>
      </c>
    </row>
    <row r="5837" spans="1:6">
      <c r="A5837">
        <v>0</v>
      </c>
      <c r="B5837">
        <v>4</v>
      </c>
      <c r="C5837">
        <v>189.2</v>
      </c>
      <c r="D5837">
        <f t="shared" si="182"/>
        <v>29175</v>
      </c>
      <c r="F5837">
        <f t="shared" si="183"/>
        <v>52.55555555555555</v>
      </c>
    </row>
    <row r="5838" spans="1:6">
      <c r="A5838">
        <v>0</v>
      </c>
      <c r="B5838">
        <v>4</v>
      </c>
      <c r="C5838">
        <v>188.8</v>
      </c>
      <c r="D5838">
        <f t="shared" si="182"/>
        <v>29180</v>
      </c>
      <c r="F5838">
        <f t="shared" si="183"/>
        <v>52.444444444444443</v>
      </c>
    </row>
    <row r="5839" spans="1:6">
      <c r="A5839">
        <v>0</v>
      </c>
      <c r="B5839">
        <v>4</v>
      </c>
      <c r="C5839">
        <v>189.3</v>
      </c>
      <c r="D5839">
        <f t="shared" si="182"/>
        <v>29185</v>
      </c>
      <c r="F5839">
        <f t="shared" si="183"/>
        <v>52.583333333333336</v>
      </c>
    </row>
    <row r="5840" spans="1:6">
      <c r="A5840">
        <v>0</v>
      </c>
      <c r="B5840">
        <v>4</v>
      </c>
      <c r="C5840">
        <v>189.1</v>
      </c>
      <c r="D5840">
        <f t="shared" si="182"/>
        <v>29190</v>
      </c>
      <c r="F5840">
        <f t="shared" si="183"/>
        <v>52.527777777777771</v>
      </c>
    </row>
    <row r="5841" spans="1:6">
      <c r="A5841">
        <v>0</v>
      </c>
      <c r="B5841">
        <v>4</v>
      </c>
      <c r="C5841">
        <v>188.1</v>
      </c>
      <c r="D5841">
        <f t="shared" si="182"/>
        <v>29195</v>
      </c>
      <c r="F5841">
        <f t="shared" si="183"/>
        <v>52.25</v>
      </c>
    </row>
    <row r="5842" spans="1:6">
      <c r="A5842">
        <v>0</v>
      </c>
      <c r="B5842">
        <v>4</v>
      </c>
      <c r="C5842">
        <v>188.3</v>
      </c>
      <c r="D5842">
        <f t="shared" si="182"/>
        <v>29200</v>
      </c>
      <c r="F5842">
        <f t="shared" si="183"/>
        <v>52.305555555555557</v>
      </c>
    </row>
    <row r="5843" spans="1:6">
      <c r="A5843">
        <v>0</v>
      </c>
      <c r="B5843">
        <v>4</v>
      </c>
      <c r="C5843">
        <v>187.6</v>
      </c>
      <c r="D5843">
        <f t="shared" si="182"/>
        <v>29205</v>
      </c>
      <c r="F5843">
        <f t="shared" si="183"/>
        <v>52.111111111111107</v>
      </c>
    </row>
    <row r="5844" spans="1:6">
      <c r="A5844">
        <v>0</v>
      </c>
      <c r="B5844">
        <v>4</v>
      </c>
      <c r="C5844">
        <v>186.7</v>
      </c>
      <c r="D5844">
        <f t="shared" si="182"/>
        <v>29210</v>
      </c>
      <c r="F5844">
        <f t="shared" si="183"/>
        <v>51.861111111111107</v>
      </c>
    </row>
    <row r="5845" spans="1:6">
      <c r="A5845">
        <v>0</v>
      </c>
      <c r="B5845">
        <v>4</v>
      </c>
      <c r="C5845">
        <v>186.1</v>
      </c>
      <c r="D5845">
        <f t="shared" si="182"/>
        <v>29215</v>
      </c>
      <c r="F5845">
        <f t="shared" si="183"/>
        <v>51.694444444444443</v>
      </c>
    </row>
    <row r="5846" spans="1:6">
      <c r="A5846">
        <v>0</v>
      </c>
      <c r="B5846">
        <v>4</v>
      </c>
      <c r="C5846">
        <v>185.2</v>
      </c>
      <c r="D5846">
        <f t="shared" si="182"/>
        <v>29220</v>
      </c>
      <c r="F5846">
        <f t="shared" si="183"/>
        <v>51.444444444444443</v>
      </c>
    </row>
    <row r="5847" spans="1:6">
      <c r="A5847">
        <v>0</v>
      </c>
      <c r="B5847">
        <v>4</v>
      </c>
      <c r="C5847">
        <v>183.6</v>
      </c>
      <c r="D5847">
        <f t="shared" si="182"/>
        <v>29225</v>
      </c>
      <c r="F5847">
        <f t="shared" si="183"/>
        <v>51</v>
      </c>
    </row>
    <row r="5848" spans="1:6">
      <c r="A5848">
        <v>0</v>
      </c>
      <c r="B5848">
        <v>4</v>
      </c>
      <c r="C5848">
        <v>183.9</v>
      </c>
      <c r="D5848">
        <f t="shared" si="182"/>
        <v>29230</v>
      </c>
      <c r="F5848">
        <f t="shared" si="183"/>
        <v>51.083333333333336</v>
      </c>
    </row>
    <row r="5849" spans="1:6">
      <c r="A5849">
        <v>0</v>
      </c>
      <c r="B5849">
        <v>4</v>
      </c>
      <c r="C5849">
        <v>182.9</v>
      </c>
      <c r="D5849">
        <f t="shared" si="182"/>
        <v>29235</v>
      </c>
      <c r="F5849">
        <f t="shared" si="183"/>
        <v>50.805555555555557</v>
      </c>
    </row>
    <row r="5850" spans="1:6">
      <c r="A5850">
        <v>0</v>
      </c>
      <c r="B5850">
        <v>4</v>
      </c>
      <c r="C5850">
        <v>181.8</v>
      </c>
      <c r="D5850">
        <f t="shared" si="182"/>
        <v>29240</v>
      </c>
      <c r="F5850">
        <f t="shared" si="183"/>
        <v>50.5</v>
      </c>
    </row>
    <row r="5851" spans="1:6">
      <c r="A5851">
        <v>0</v>
      </c>
      <c r="B5851">
        <v>4</v>
      </c>
      <c r="C5851">
        <v>180.9</v>
      </c>
      <c r="D5851">
        <f t="shared" si="182"/>
        <v>29245</v>
      </c>
      <c r="F5851">
        <f t="shared" si="183"/>
        <v>50.25</v>
      </c>
    </row>
    <row r="5852" spans="1:6">
      <c r="A5852">
        <v>0</v>
      </c>
      <c r="B5852">
        <v>4</v>
      </c>
      <c r="C5852">
        <v>179.8</v>
      </c>
      <c r="D5852">
        <f t="shared" si="182"/>
        <v>29250</v>
      </c>
      <c r="F5852">
        <f t="shared" si="183"/>
        <v>49.944444444444443</v>
      </c>
    </row>
    <row r="5853" spans="1:6">
      <c r="A5853">
        <v>0</v>
      </c>
      <c r="B5853">
        <v>4</v>
      </c>
      <c r="C5853">
        <v>178.8</v>
      </c>
      <c r="D5853">
        <f t="shared" si="182"/>
        <v>29255</v>
      </c>
      <c r="F5853">
        <f t="shared" si="183"/>
        <v>49.666666666666671</v>
      </c>
    </row>
    <row r="5854" spans="1:6">
      <c r="A5854">
        <v>0</v>
      </c>
      <c r="B5854">
        <v>4</v>
      </c>
      <c r="C5854">
        <v>178.1</v>
      </c>
      <c r="D5854">
        <f t="shared" si="182"/>
        <v>29260</v>
      </c>
      <c r="F5854">
        <f t="shared" si="183"/>
        <v>49.472222222222221</v>
      </c>
    </row>
    <row r="5855" spans="1:6">
      <c r="A5855">
        <v>0</v>
      </c>
      <c r="B5855">
        <v>4</v>
      </c>
      <c r="C5855">
        <v>176.8</v>
      </c>
      <c r="D5855">
        <f t="shared" si="182"/>
        <v>29265</v>
      </c>
      <c r="F5855">
        <f t="shared" si="183"/>
        <v>49.111111111111114</v>
      </c>
    </row>
    <row r="5856" spans="1:6">
      <c r="A5856">
        <v>0</v>
      </c>
      <c r="B5856">
        <v>4</v>
      </c>
      <c r="C5856">
        <v>176</v>
      </c>
      <c r="D5856">
        <f t="shared" si="182"/>
        <v>29270</v>
      </c>
      <c r="F5856">
        <f t="shared" si="183"/>
        <v>48.888888888888886</v>
      </c>
    </row>
    <row r="5857" spans="1:6">
      <c r="A5857">
        <v>0</v>
      </c>
      <c r="B5857">
        <v>4</v>
      </c>
      <c r="C5857">
        <v>175.4</v>
      </c>
      <c r="D5857">
        <f t="shared" si="182"/>
        <v>29275</v>
      </c>
      <c r="F5857">
        <f t="shared" si="183"/>
        <v>48.722222222222221</v>
      </c>
    </row>
    <row r="5858" spans="1:6">
      <c r="A5858">
        <v>0</v>
      </c>
      <c r="B5858">
        <v>4</v>
      </c>
      <c r="C5858">
        <v>174.5</v>
      </c>
      <c r="D5858">
        <f t="shared" si="182"/>
        <v>29280</v>
      </c>
      <c r="F5858">
        <f t="shared" si="183"/>
        <v>48.472222222222221</v>
      </c>
    </row>
    <row r="5859" spans="1:6">
      <c r="A5859">
        <v>0</v>
      </c>
      <c r="B5859">
        <v>4</v>
      </c>
      <c r="C5859">
        <v>173.9</v>
      </c>
      <c r="D5859">
        <f t="shared" si="182"/>
        <v>29285</v>
      </c>
      <c r="F5859">
        <f t="shared" si="183"/>
        <v>48.305555555555557</v>
      </c>
    </row>
    <row r="5860" spans="1:6">
      <c r="A5860">
        <v>0</v>
      </c>
      <c r="B5860">
        <v>4</v>
      </c>
      <c r="C5860">
        <v>173.2</v>
      </c>
      <c r="D5860">
        <f t="shared" si="182"/>
        <v>29290</v>
      </c>
      <c r="F5860">
        <f t="shared" si="183"/>
        <v>48.111111111111107</v>
      </c>
    </row>
    <row r="5861" spans="1:6">
      <c r="A5861">
        <v>0</v>
      </c>
      <c r="B5861">
        <v>4</v>
      </c>
      <c r="C5861">
        <v>172.4</v>
      </c>
      <c r="D5861">
        <f t="shared" si="182"/>
        <v>29295</v>
      </c>
      <c r="F5861">
        <f t="shared" si="183"/>
        <v>47.888888888888893</v>
      </c>
    </row>
    <row r="5862" spans="1:6">
      <c r="A5862">
        <v>0</v>
      </c>
      <c r="B5862">
        <v>4</v>
      </c>
      <c r="C5862">
        <v>171.8</v>
      </c>
      <c r="D5862">
        <f t="shared" si="182"/>
        <v>29300</v>
      </c>
      <c r="F5862">
        <f t="shared" si="183"/>
        <v>47.722222222222221</v>
      </c>
    </row>
    <row r="5863" spans="1:6">
      <c r="A5863">
        <v>0</v>
      </c>
      <c r="B5863">
        <v>4</v>
      </c>
      <c r="C5863">
        <v>171</v>
      </c>
      <c r="D5863">
        <f t="shared" si="182"/>
        <v>29305</v>
      </c>
      <c r="F5863">
        <f t="shared" si="183"/>
        <v>47.5</v>
      </c>
    </row>
    <row r="5864" spans="1:6">
      <c r="A5864">
        <v>0</v>
      </c>
      <c r="B5864">
        <v>4</v>
      </c>
      <c r="C5864">
        <v>170.3</v>
      </c>
      <c r="D5864">
        <f t="shared" si="182"/>
        <v>29310</v>
      </c>
      <c r="F5864">
        <f t="shared" si="183"/>
        <v>47.305555555555557</v>
      </c>
    </row>
    <row r="5865" spans="1:6">
      <c r="A5865">
        <v>0</v>
      </c>
      <c r="B5865">
        <v>4</v>
      </c>
      <c r="C5865">
        <v>169.8</v>
      </c>
      <c r="D5865">
        <f t="shared" si="182"/>
        <v>29315</v>
      </c>
      <c r="F5865">
        <f t="shared" si="183"/>
        <v>47.166666666666671</v>
      </c>
    </row>
    <row r="5866" spans="1:6">
      <c r="A5866">
        <v>0</v>
      </c>
      <c r="B5866">
        <v>4</v>
      </c>
      <c r="C5866">
        <v>168.3</v>
      </c>
      <c r="D5866">
        <f t="shared" si="182"/>
        <v>29320</v>
      </c>
      <c r="F5866">
        <f t="shared" si="183"/>
        <v>46.75</v>
      </c>
    </row>
    <row r="5867" spans="1:6">
      <c r="A5867">
        <v>0</v>
      </c>
      <c r="B5867">
        <v>4</v>
      </c>
      <c r="C5867">
        <v>165.9</v>
      </c>
      <c r="D5867">
        <f t="shared" si="182"/>
        <v>29325</v>
      </c>
      <c r="F5867">
        <f t="shared" si="183"/>
        <v>46.083333333333336</v>
      </c>
    </row>
    <row r="5868" spans="1:6">
      <c r="A5868">
        <v>5.3</v>
      </c>
      <c r="B5868">
        <v>4</v>
      </c>
      <c r="C5868">
        <v>163.80000000000001</v>
      </c>
      <c r="D5868">
        <f t="shared" si="182"/>
        <v>29330</v>
      </c>
      <c r="F5868">
        <f t="shared" si="183"/>
        <v>45.5</v>
      </c>
    </row>
    <row r="5869" spans="1:6">
      <c r="A5869">
        <v>14.3</v>
      </c>
      <c r="B5869">
        <v>4</v>
      </c>
      <c r="C5869">
        <v>160.1</v>
      </c>
      <c r="D5869">
        <f t="shared" si="182"/>
        <v>29335</v>
      </c>
      <c r="F5869">
        <f t="shared" si="183"/>
        <v>44.472222222222221</v>
      </c>
    </row>
    <row r="5870" spans="1:6">
      <c r="A5870">
        <v>16</v>
      </c>
      <c r="B5870">
        <v>4</v>
      </c>
      <c r="C5870">
        <v>156.6</v>
      </c>
      <c r="D5870">
        <f t="shared" si="182"/>
        <v>29340</v>
      </c>
      <c r="F5870">
        <f t="shared" si="183"/>
        <v>43.5</v>
      </c>
    </row>
    <row r="5871" spans="1:6">
      <c r="A5871">
        <v>17.8</v>
      </c>
      <c r="B5871">
        <v>4</v>
      </c>
      <c r="C5871">
        <v>152.80000000000001</v>
      </c>
      <c r="D5871">
        <f t="shared" si="182"/>
        <v>29345</v>
      </c>
      <c r="F5871">
        <f t="shared" si="183"/>
        <v>42.44444444444445</v>
      </c>
    </row>
    <row r="5872" spans="1:6">
      <c r="A5872">
        <v>17.8</v>
      </c>
      <c r="B5872">
        <v>4</v>
      </c>
      <c r="C5872">
        <v>150.30000000000001</v>
      </c>
      <c r="D5872">
        <f t="shared" si="182"/>
        <v>29350</v>
      </c>
      <c r="F5872">
        <f t="shared" si="183"/>
        <v>41.75</v>
      </c>
    </row>
    <row r="5873" spans="1:6">
      <c r="A5873">
        <v>23.2</v>
      </c>
      <c r="B5873">
        <v>3</v>
      </c>
      <c r="C5873">
        <v>147.19999999999999</v>
      </c>
      <c r="D5873">
        <f t="shared" si="182"/>
        <v>29355</v>
      </c>
      <c r="F5873">
        <f t="shared" si="183"/>
        <v>40.888888888888886</v>
      </c>
    </row>
    <row r="5874" spans="1:6">
      <c r="A5874">
        <v>19.600000000000001</v>
      </c>
      <c r="B5874">
        <v>3</v>
      </c>
      <c r="C5874">
        <v>143.6</v>
      </c>
      <c r="D5874">
        <f t="shared" si="182"/>
        <v>29360</v>
      </c>
      <c r="F5874">
        <f t="shared" si="183"/>
        <v>39.888888888888886</v>
      </c>
    </row>
    <row r="5875" spans="1:6">
      <c r="A5875">
        <v>16</v>
      </c>
      <c r="B5875">
        <v>3</v>
      </c>
      <c r="C5875">
        <v>141.19999999999999</v>
      </c>
      <c r="D5875">
        <f t="shared" si="182"/>
        <v>29365</v>
      </c>
      <c r="F5875">
        <f t="shared" si="183"/>
        <v>39.222222222222221</v>
      </c>
    </row>
    <row r="5876" spans="1:6">
      <c r="A5876">
        <v>12.5</v>
      </c>
      <c r="B5876">
        <v>3</v>
      </c>
      <c r="C5876">
        <v>138.6</v>
      </c>
      <c r="D5876">
        <f t="shared" si="182"/>
        <v>29370</v>
      </c>
      <c r="F5876">
        <f t="shared" si="183"/>
        <v>38.5</v>
      </c>
    </row>
    <row r="5877" spans="1:6">
      <c r="A5877">
        <v>14.3</v>
      </c>
      <c r="B5877">
        <v>3</v>
      </c>
      <c r="C5877">
        <v>135.6</v>
      </c>
      <c r="D5877">
        <f t="shared" si="182"/>
        <v>29375</v>
      </c>
      <c r="F5877">
        <f t="shared" si="183"/>
        <v>37.666666666666664</v>
      </c>
    </row>
    <row r="5878" spans="1:6">
      <c r="A5878">
        <v>16</v>
      </c>
      <c r="B5878">
        <v>3</v>
      </c>
      <c r="C5878">
        <v>133.1</v>
      </c>
      <c r="D5878">
        <f t="shared" si="182"/>
        <v>29380</v>
      </c>
      <c r="F5878">
        <f t="shared" si="183"/>
        <v>36.972222222222221</v>
      </c>
    </row>
    <row r="5879" spans="1:6">
      <c r="A5879">
        <v>16</v>
      </c>
      <c r="B5879">
        <v>3</v>
      </c>
      <c r="C5879">
        <v>129.9</v>
      </c>
      <c r="D5879">
        <f t="shared" si="182"/>
        <v>29385</v>
      </c>
      <c r="F5879">
        <f t="shared" si="183"/>
        <v>36.083333333333336</v>
      </c>
    </row>
    <row r="5880" spans="1:6">
      <c r="A5880">
        <v>16</v>
      </c>
      <c r="B5880">
        <v>3</v>
      </c>
      <c r="C5880">
        <v>127.6</v>
      </c>
      <c r="D5880">
        <f t="shared" si="182"/>
        <v>29390</v>
      </c>
      <c r="F5880">
        <f t="shared" si="183"/>
        <v>35.444444444444443</v>
      </c>
    </row>
    <row r="5881" spans="1:6">
      <c r="A5881">
        <v>16</v>
      </c>
      <c r="B5881">
        <v>3</v>
      </c>
      <c r="C5881">
        <v>125.3</v>
      </c>
      <c r="D5881">
        <f t="shared" si="182"/>
        <v>29395</v>
      </c>
      <c r="F5881">
        <f t="shared" si="183"/>
        <v>34.805555555555557</v>
      </c>
    </row>
    <row r="5882" spans="1:6">
      <c r="A5882">
        <v>16</v>
      </c>
      <c r="B5882">
        <v>3</v>
      </c>
      <c r="C5882">
        <v>123.1</v>
      </c>
      <c r="D5882">
        <f t="shared" si="182"/>
        <v>29400</v>
      </c>
      <c r="F5882">
        <f t="shared" si="183"/>
        <v>34.194444444444443</v>
      </c>
    </row>
    <row r="5883" spans="1:6">
      <c r="A5883">
        <v>14.3</v>
      </c>
      <c r="B5883">
        <v>3</v>
      </c>
      <c r="C5883">
        <v>120.2</v>
      </c>
      <c r="D5883">
        <f t="shared" si="182"/>
        <v>29405</v>
      </c>
      <c r="F5883">
        <f t="shared" si="183"/>
        <v>33.388888888888886</v>
      </c>
    </row>
    <row r="5884" spans="1:6">
      <c r="A5884">
        <v>10.7</v>
      </c>
      <c r="B5884">
        <v>3</v>
      </c>
      <c r="C5884">
        <v>117.5</v>
      </c>
      <c r="D5884">
        <f t="shared" si="182"/>
        <v>29410</v>
      </c>
      <c r="F5884">
        <f t="shared" si="183"/>
        <v>32.638888888888886</v>
      </c>
    </row>
    <row r="5885" spans="1:6">
      <c r="A5885">
        <v>10.7</v>
      </c>
      <c r="B5885">
        <v>3</v>
      </c>
      <c r="C5885">
        <v>114.8</v>
      </c>
      <c r="D5885">
        <f t="shared" si="182"/>
        <v>29415</v>
      </c>
      <c r="F5885">
        <f t="shared" si="183"/>
        <v>31.888888888888886</v>
      </c>
    </row>
    <row r="5886" spans="1:6">
      <c r="A5886">
        <v>5.3</v>
      </c>
      <c r="B5886">
        <v>3</v>
      </c>
      <c r="C5886">
        <v>113.1</v>
      </c>
      <c r="D5886">
        <f t="shared" si="182"/>
        <v>29420</v>
      </c>
      <c r="F5886">
        <f t="shared" si="183"/>
        <v>31.416666666666664</v>
      </c>
    </row>
    <row r="5887" spans="1:6">
      <c r="A5887">
        <v>0</v>
      </c>
      <c r="B5887">
        <v>3</v>
      </c>
      <c r="C5887">
        <v>111.2</v>
      </c>
      <c r="D5887">
        <f t="shared" si="182"/>
        <v>29425</v>
      </c>
      <c r="F5887">
        <f t="shared" si="183"/>
        <v>30.888888888888889</v>
      </c>
    </row>
    <row r="5888" spans="1:6">
      <c r="A5888">
        <v>0</v>
      </c>
      <c r="B5888">
        <v>3</v>
      </c>
      <c r="C5888">
        <v>109.5</v>
      </c>
      <c r="D5888">
        <f t="shared" si="182"/>
        <v>29430</v>
      </c>
      <c r="F5888">
        <f t="shared" si="183"/>
        <v>30.416666666666664</v>
      </c>
    </row>
    <row r="5889" spans="1:6">
      <c r="A5889">
        <v>0</v>
      </c>
      <c r="B5889">
        <v>3</v>
      </c>
      <c r="C5889">
        <v>106.8</v>
      </c>
      <c r="D5889">
        <f t="shared" si="182"/>
        <v>29435</v>
      </c>
      <c r="F5889">
        <f t="shared" si="183"/>
        <v>29.666666666666664</v>
      </c>
    </row>
    <row r="5890" spans="1:6">
      <c r="A5890">
        <v>0</v>
      </c>
      <c r="B5890">
        <v>3</v>
      </c>
      <c r="C5890">
        <v>104.8</v>
      </c>
      <c r="D5890">
        <f t="shared" si="182"/>
        <v>29440</v>
      </c>
      <c r="F5890">
        <f t="shared" si="183"/>
        <v>29.111111111111111</v>
      </c>
    </row>
    <row r="5891" spans="1:6">
      <c r="A5891">
        <v>0</v>
      </c>
      <c r="B5891">
        <v>3</v>
      </c>
      <c r="C5891">
        <v>102.9</v>
      </c>
      <c r="D5891">
        <f t="shared" ref="D5891:D5954" si="184">(ROW()-2)*5</f>
        <v>29445</v>
      </c>
      <c r="F5891">
        <f t="shared" ref="F5891:F5954" si="185">C5891/3.6</f>
        <v>28.583333333333336</v>
      </c>
    </row>
    <row r="5892" spans="1:6">
      <c r="A5892">
        <v>0</v>
      </c>
      <c r="B5892">
        <v>3</v>
      </c>
      <c r="C5892">
        <v>102.8</v>
      </c>
      <c r="D5892">
        <f t="shared" si="184"/>
        <v>29450</v>
      </c>
      <c r="F5892">
        <f t="shared" si="185"/>
        <v>28.555555555555554</v>
      </c>
    </row>
    <row r="5893" spans="1:6">
      <c r="A5893">
        <v>0</v>
      </c>
      <c r="B5893">
        <v>3</v>
      </c>
      <c r="C5893">
        <v>102.4</v>
      </c>
      <c r="D5893">
        <f t="shared" si="184"/>
        <v>29455</v>
      </c>
      <c r="F5893">
        <f t="shared" si="185"/>
        <v>28.444444444444446</v>
      </c>
    </row>
    <row r="5894" spans="1:6">
      <c r="A5894">
        <v>0</v>
      </c>
      <c r="B5894">
        <v>3</v>
      </c>
      <c r="C5894">
        <v>101.6</v>
      </c>
      <c r="D5894">
        <f t="shared" si="184"/>
        <v>29460</v>
      </c>
      <c r="F5894">
        <f t="shared" si="185"/>
        <v>28.222222222222221</v>
      </c>
    </row>
    <row r="5895" spans="1:6">
      <c r="A5895">
        <v>0</v>
      </c>
      <c r="B5895">
        <v>3</v>
      </c>
      <c r="C5895">
        <v>101.6</v>
      </c>
      <c r="D5895">
        <f t="shared" si="184"/>
        <v>29465</v>
      </c>
      <c r="F5895">
        <f t="shared" si="185"/>
        <v>28.222222222222221</v>
      </c>
    </row>
    <row r="5896" spans="1:6">
      <c r="A5896">
        <v>0</v>
      </c>
      <c r="B5896">
        <v>3</v>
      </c>
      <c r="C5896">
        <v>101.6</v>
      </c>
      <c r="D5896">
        <f t="shared" si="184"/>
        <v>29470</v>
      </c>
      <c r="F5896">
        <f t="shared" si="185"/>
        <v>28.222222222222221</v>
      </c>
    </row>
    <row r="5897" spans="1:6">
      <c r="A5897">
        <v>0</v>
      </c>
      <c r="B5897">
        <v>3</v>
      </c>
      <c r="C5897">
        <v>101.5</v>
      </c>
      <c r="D5897">
        <f t="shared" si="184"/>
        <v>29475</v>
      </c>
      <c r="F5897">
        <f t="shared" si="185"/>
        <v>28.194444444444443</v>
      </c>
    </row>
    <row r="5898" spans="1:6">
      <c r="A5898">
        <v>0</v>
      </c>
      <c r="B5898">
        <v>3</v>
      </c>
      <c r="C5898">
        <v>101.8</v>
      </c>
      <c r="D5898">
        <f t="shared" si="184"/>
        <v>29480</v>
      </c>
      <c r="F5898">
        <f t="shared" si="185"/>
        <v>28.277777777777775</v>
      </c>
    </row>
    <row r="5899" spans="1:6">
      <c r="A5899">
        <v>0</v>
      </c>
      <c r="B5899">
        <v>3</v>
      </c>
      <c r="C5899">
        <v>101.5</v>
      </c>
      <c r="D5899">
        <f t="shared" si="184"/>
        <v>29485</v>
      </c>
      <c r="F5899">
        <f t="shared" si="185"/>
        <v>28.194444444444443</v>
      </c>
    </row>
    <row r="5900" spans="1:6">
      <c r="A5900">
        <v>0</v>
      </c>
      <c r="B5900">
        <v>3</v>
      </c>
      <c r="C5900">
        <v>101.9</v>
      </c>
      <c r="D5900">
        <f t="shared" si="184"/>
        <v>29490</v>
      </c>
      <c r="F5900">
        <f t="shared" si="185"/>
        <v>28.305555555555557</v>
      </c>
    </row>
    <row r="5901" spans="1:6">
      <c r="A5901">
        <v>0</v>
      </c>
      <c r="B5901">
        <v>3</v>
      </c>
      <c r="C5901">
        <v>101.9</v>
      </c>
      <c r="D5901">
        <f t="shared" si="184"/>
        <v>29495</v>
      </c>
      <c r="F5901">
        <f t="shared" si="185"/>
        <v>28.305555555555557</v>
      </c>
    </row>
    <row r="5902" spans="1:6">
      <c r="A5902">
        <v>0</v>
      </c>
      <c r="B5902">
        <v>3</v>
      </c>
      <c r="C5902">
        <v>102.3</v>
      </c>
      <c r="D5902">
        <f t="shared" si="184"/>
        <v>29500</v>
      </c>
      <c r="F5902">
        <f t="shared" si="185"/>
        <v>28.416666666666664</v>
      </c>
    </row>
    <row r="5903" spans="1:6">
      <c r="A5903">
        <v>0</v>
      </c>
      <c r="B5903">
        <v>3</v>
      </c>
      <c r="C5903">
        <v>103.5</v>
      </c>
      <c r="D5903">
        <f t="shared" si="184"/>
        <v>29505</v>
      </c>
      <c r="F5903">
        <f t="shared" si="185"/>
        <v>28.75</v>
      </c>
    </row>
    <row r="5904" spans="1:6">
      <c r="A5904">
        <v>0</v>
      </c>
      <c r="B5904">
        <v>3</v>
      </c>
      <c r="C5904">
        <v>104.9</v>
      </c>
      <c r="D5904">
        <f t="shared" si="184"/>
        <v>29510</v>
      </c>
      <c r="F5904">
        <f t="shared" si="185"/>
        <v>29.138888888888889</v>
      </c>
    </row>
    <row r="5905" spans="1:6">
      <c r="A5905">
        <v>0</v>
      </c>
      <c r="B5905">
        <v>3</v>
      </c>
      <c r="C5905">
        <v>107</v>
      </c>
      <c r="D5905">
        <f t="shared" si="184"/>
        <v>29515</v>
      </c>
      <c r="F5905">
        <f t="shared" si="185"/>
        <v>29.722222222222221</v>
      </c>
    </row>
    <row r="5906" spans="1:6">
      <c r="A5906">
        <v>0</v>
      </c>
      <c r="B5906">
        <v>3</v>
      </c>
      <c r="C5906">
        <v>109.2</v>
      </c>
      <c r="D5906">
        <f t="shared" si="184"/>
        <v>29520</v>
      </c>
      <c r="F5906">
        <f t="shared" si="185"/>
        <v>30.333333333333332</v>
      </c>
    </row>
    <row r="5907" spans="1:6">
      <c r="A5907">
        <v>0</v>
      </c>
      <c r="B5907">
        <v>3</v>
      </c>
      <c r="C5907">
        <v>111.6</v>
      </c>
      <c r="D5907">
        <f t="shared" si="184"/>
        <v>29525</v>
      </c>
      <c r="F5907">
        <f t="shared" si="185"/>
        <v>30.999999999999996</v>
      </c>
    </row>
    <row r="5908" spans="1:6">
      <c r="A5908">
        <v>0</v>
      </c>
      <c r="B5908">
        <v>3</v>
      </c>
      <c r="C5908">
        <v>113.9</v>
      </c>
      <c r="D5908">
        <f t="shared" si="184"/>
        <v>29530</v>
      </c>
      <c r="F5908">
        <f t="shared" si="185"/>
        <v>31.638888888888889</v>
      </c>
    </row>
    <row r="5909" spans="1:6">
      <c r="A5909">
        <v>0</v>
      </c>
      <c r="B5909">
        <v>3</v>
      </c>
      <c r="C5909">
        <v>116.4</v>
      </c>
      <c r="D5909">
        <f t="shared" si="184"/>
        <v>29535</v>
      </c>
      <c r="F5909">
        <f t="shared" si="185"/>
        <v>32.333333333333336</v>
      </c>
    </row>
    <row r="5910" spans="1:6">
      <c r="A5910">
        <v>0</v>
      </c>
      <c r="B5910">
        <v>3</v>
      </c>
      <c r="C5910">
        <v>119.1</v>
      </c>
      <c r="D5910">
        <f t="shared" si="184"/>
        <v>29540</v>
      </c>
      <c r="F5910">
        <f t="shared" si="185"/>
        <v>33.083333333333329</v>
      </c>
    </row>
    <row r="5911" spans="1:6">
      <c r="A5911">
        <v>0</v>
      </c>
      <c r="B5911">
        <v>3</v>
      </c>
      <c r="C5911">
        <v>121.5</v>
      </c>
      <c r="D5911">
        <f t="shared" si="184"/>
        <v>29545</v>
      </c>
      <c r="F5911">
        <f t="shared" si="185"/>
        <v>33.75</v>
      </c>
    </row>
    <row r="5912" spans="1:6">
      <c r="A5912">
        <v>0</v>
      </c>
      <c r="B5912">
        <v>3</v>
      </c>
      <c r="C5912">
        <v>124</v>
      </c>
      <c r="D5912">
        <f t="shared" si="184"/>
        <v>29550</v>
      </c>
      <c r="F5912">
        <f t="shared" si="185"/>
        <v>34.444444444444443</v>
      </c>
    </row>
    <row r="5913" spans="1:6">
      <c r="A5913">
        <v>0</v>
      </c>
      <c r="B5913">
        <v>3</v>
      </c>
      <c r="C5913">
        <v>126.8</v>
      </c>
      <c r="D5913">
        <f t="shared" si="184"/>
        <v>29555</v>
      </c>
      <c r="F5913">
        <f t="shared" si="185"/>
        <v>35.222222222222221</v>
      </c>
    </row>
    <row r="5914" spans="1:6">
      <c r="A5914">
        <v>0</v>
      </c>
      <c r="B5914">
        <v>3</v>
      </c>
      <c r="C5914">
        <v>130.19999999999999</v>
      </c>
      <c r="D5914">
        <f t="shared" si="184"/>
        <v>29560</v>
      </c>
      <c r="F5914">
        <f t="shared" si="185"/>
        <v>36.166666666666664</v>
      </c>
    </row>
    <row r="5915" spans="1:6">
      <c r="A5915">
        <v>0</v>
      </c>
      <c r="B5915">
        <v>3</v>
      </c>
      <c r="C5915">
        <v>133.1</v>
      </c>
      <c r="D5915">
        <f t="shared" si="184"/>
        <v>29565</v>
      </c>
      <c r="F5915">
        <f t="shared" si="185"/>
        <v>36.972222222222221</v>
      </c>
    </row>
    <row r="5916" spans="1:6">
      <c r="A5916">
        <v>0</v>
      </c>
      <c r="B5916">
        <v>3</v>
      </c>
      <c r="C5916">
        <v>135.6</v>
      </c>
      <c r="D5916">
        <f t="shared" si="184"/>
        <v>29570</v>
      </c>
      <c r="F5916">
        <f t="shared" si="185"/>
        <v>37.666666666666664</v>
      </c>
    </row>
    <row r="5917" spans="1:6">
      <c r="A5917">
        <v>0</v>
      </c>
      <c r="B5917">
        <v>3</v>
      </c>
      <c r="C5917">
        <v>139.30000000000001</v>
      </c>
      <c r="D5917">
        <f t="shared" si="184"/>
        <v>29575</v>
      </c>
      <c r="F5917">
        <f t="shared" si="185"/>
        <v>38.69444444444445</v>
      </c>
    </row>
    <row r="5918" spans="1:6">
      <c r="A5918">
        <v>0</v>
      </c>
      <c r="B5918">
        <v>3</v>
      </c>
      <c r="C5918">
        <v>142.19999999999999</v>
      </c>
      <c r="D5918">
        <f t="shared" si="184"/>
        <v>29580</v>
      </c>
      <c r="F5918">
        <f t="shared" si="185"/>
        <v>39.499999999999993</v>
      </c>
    </row>
    <row r="5919" spans="1:6">
      <c r="A5919">
        <v>0</v>
      </c>
      <c r="B5919">
        <v>3</v>
      </c>
      <c r="C5919">
        <v>140.9</v>
      </c>
      <c r="D5919">
        <f t="shared" si="184"/>
        <v>29585</v>
      </c>
      <c r="F5919">
        <f t="shared" si="185"/>
        <v>39.138888888888893</v>
      </c>
    </row>
    <row r="5920" spans="1:6">
      <c r="A5920">
        <v>0</v>
      </c>
      <c r="B5920">
        <v>3</v>
      </c>
      <c r="C5920">
        <v>145.80000000000001</v>
      </c>
      <c r="D5920">
        <f t="shared" si="184"/>
        <v>29590</v>
      </c>
      <c r="F5920">
        <f t="shared" si="185"/>
        <v>40.5</v>
      </c>
    </row>
    <row r="5921" spans="1:6">
      <c r="A5921">
        <v>0</v>
      </c>
      <c r="B5921">
        <v>3</v>
      </c>
      <c r="C5921">
        <v>149.80000000000001</v>
      </c>
      <c r="D5921">
        <f t="shared" si="184"/>
        <v>29595</v>
      </c>
      <c r="F5921">
        <f t="shared" si="185"/>
        <v>41.611111111111114</v>
      </c>
    </row>
    <row r="5922" spans="1:6">
      <c r="A5922">
        <v>0</v>
      </c>
      <c r="B5922">
        <v>3</v>
      </c>
      <c r="C5922">
        <v>151.69999999999999</v>
      </c>
      <c r="D5922">
        <f t="shared" si="184"/>
        <v>29600</v>
      </c>
      <c r="F5922">
        <f t="shared" si="185"/>
        <v>42.138888888888886</v>
      </c>
    </row>
    <row r="5923" spans="1:6">
      <c r="A5923">
        <v>0</v>
      </c>
      <c r="B5923">
        <v>3</v>
      </c>
      <c r="C5923">
        <v>154.30000000000001</v>
      </c>
      <c r="D5923">
        <f t="shared" si="184"/>
        <v>29605</v>
      </c>
      <c r="F5923">
        <f t="shared" si="185"/>
        <v>42.861111111111114</v>
      </c>
    </row>
    <row r="5924" spans="1:6">
      <c r="A5924">
        <v>0</v>
      </c>
      <c r="B5924">
        <v>3</v>
      </c>
      <c r="C5924">
        <v>156.9</v>
      </c>
      <c r="D5924">
        <f t="shared" si="184"/>
        <v>29610</v>
      </c>
      <c r="F5924">
        <f t="shared" si="185"/>
        <v>43.583333333333336</v>
      </c>
    </row>
    <row r="5925" spans="1:6">
      <c r="A5925">
        <v>0</v>
      </c>
      <c r="B5925">
        <v>3</v>
      </c>
      <c r="C5925">
        <v>157.80000000000001</v>
      </c>
      <c r="D5925">
        <f t="shared" si="184"/>
        <v>29615</v>
      </c>
      <c r="F5925">
        <f t="shared" si="185"/>
        <v>43.833333333333336</v>
      </c>
    </row>
    <row r="5926" spans="1:6">
      <c r="A5926">
        <v>0</v>
      </c>
      <c r="B5926">
        <v>3</v>
      </c>
      <c r="C5926">
        <v>161.6</v>
      </c>
      <c r="D5926">
        <f t="shared" si="184"/>
        <v>29620</v>
      </c>
      <c r="F5926">
        <f t="shared" si="185"/>
        <v>44.888888888888886</v>
      </c>
    </row>
    <row r="5927" spans="1:6">
      <c r="A5927">
        <v>0</v>
      </c>
      <c r="B5927">
        <v>3</v>
      </c>
      <c r="C5927">
        <v>166.1</v>
      </c>
      <c r="D5927">
        <f t="shared" si="184"/>
        <v>29625</v>
      </c>
      <c r="F5927">
        <f t="shared" si="185"/>
        <v>46.138888888888886</v>
      </c>
    </row>
    <row r="5928" spans="1:6">
      <c r="A5928">
        <v>0</v>
      </c>
      <c r="B5928">
        <v>3</v>
      </c>
      <c r="C5928">
        <v>169</v>
      </c>
      <c r="D5928">
        <f t="shared" si="184"/>
        <v>29630</v>
      </c>
      <c r="F5928">
        <f t="shared" si="185"/>
        <v>46.944444444444443</v>
      </c>
    </row>
    <row r="5929" spans="1:6">
      <c r="A5929">
        <v>0</v>
      </c>
      <c r="B5929">
        <v>3</v>
      </c>
      <c r="C5929">
        <v>170.7</v>
      </c>
      <c r="D5929">
        <f t="shared" si="184"/>
        <v>29635</v>
      </c>
      <c r="F5929">
        <f t="shared" si="185"/>
        <v>47.416666666666664</v>
      </c>
    </row>
    <row r="5930" spans="1:6">
      <c r="A5930">
        <v>0</v>
      </c>
      <c r="B5930">
        <v>3</v>
      </c>
      <c r="C5930">
        <v>172.3</v>
      </c>
      <c r="D5930">
        <f t="shared" si="184"/>
        <v>29640</v>
      </c>
      <c r="F5930">
        <f t="shared" si="185"/>
        <v>47.861111111111114</v>
      </c>
    </row>
    <row r="5931" spans="1:6">
      <c r="A5931">
        <v>0</v>
      </c>
      <c r="B5931">
        <v>3</v>
      </c>
      <c r="C5931">
        <v>173.8</v>
      </c>
      <c r="D5931">
        <f t="shared" si="184"/>
        <v>29645</v>
      </c>
      <c r="F5931">
        <f t="shared" si="185"/>
        <v>48.277777777777779</v>
      </c>
    </row>
    <row r="5932" spans="1:6">
      <c r="A5932">
        <v>0</v>
      </c>
      <c r="B5932">
        <v>3</v>
      </c>
      <c r="C5932">
        <v>175.8</v>
      </c>
      <c r="D5932">
        <f t="shared" si="184"/>
        <v>29650</v>
      </c>
      <c r="F5932">
        <f t="shared" si="185"/>
        <v>48.833333333333336</v>
      </c>
    </row>
    <row r="5933" spans="1:6">
      <c r="A5933">
        <v>3.6</v>
      </c>
      <c r="B5933">
        <v>3</v>
      </c>
      <c r="C5933">
        <v>174.6</v>
      </c>
      <c r="D5933">
        <f t="shared" si="184"/>
        <v>29655</v>
      </c>
      <c r="F5933">
        <f t="shared" si="185"/>
        <v>48.5</v>
      </c>
    </row>
    <row r="5934" spans="1:6">
      <c r="A5934">
        <v>16</v>
      </c>
      <c r="B5934">
        <v>3</v>
      </c>
      <c r="C5934">
        <v>173.1</v>
      </c>
      <c r="D5934">
        <f t="shared" si="184"/>
        <v>29660</v>
      </c>
      <c r="F5934">
        <f t="shared" si="185"/>
        <v>48.083333333333329</v>
      </c>
    </row>
    <row r="5935" spans="1:6">
      <c r="A5935">
        <v>19.600000000000001</v>
      </c>
      <c r="B5935">
        <v>3</v>
      </c>
      <c r="C5935">
        <v>169.5</v>
      </c>
      <c r="D5935">
        <f t="shared" si="184"/>
        <v>29665</v>
      </c>
      <c r="F5935">
        <f t="shared" si="185"/>
        <v>47.083333333333336</v>
      </c>
    </row>
    <row r="5936" spans="1:6">
      <c r="A5936">
        <v>17.8</v>
      </c>
      <c r="B5936">
        <v>3</v>
      </c>
      <c r="C5936">
        <v>167.5</v>
      </c>
      <c r="D5936">
        <f t="shared" si="184"/>
        <v>29670</v>
      </c>
      <c r="F5936">
        <f t="shared" si="185"/>
        <v>46.527777777777779</v>
      </c>
    </row>
    <row r="5937" spans="1:6">
      <c r="A5937">
        <v>16</v>
      </c>
      <c r="B5937">
        <v>3</v>
      </c>
      <c r="C5937">
        <v>164.4</v>
      </c>
      <c r="D5937">
        <f t="shared" si="184"/>
        <v>29675</v>
      </c>
      <c r="F5937">
        <f t="shared" si="185"/>
        <v>45.666666666666664</v>
      </c>
    </row>
    <row r="5938" spans="1:6">
      <c r="A5938">
        <v>16</v>
      </c>
      <c r="B5938">
        <v>3</v>
      </c>
      <c r="C5938">
        <v>161.69999999999999</v>
      </c>
      <c r="D5938">
        <f t="shared" si="184"/>
        <v>29680</v>
      </c>
      <c r="F5938">
        <f t="shared" si="185"/>
        <v>44.916666666666664</v>
      </c>
    </row>
    <row r="5939" spans="1:6">
      <c r="A5939">
        <v>17.8</v>
      </c>
      <c r="B5939">
        <v>3</v>
      </c>
      <c r="C5939">
        <v>159.19999999999999</v>
      </c>
      <c r="D5939">
        <f t="shared" si="184"/>
        <v>29685</v>
      </c>
      <c r="F5939">
        <f t="shared" si="185"/>
        <v>44.222222222222221</v>
      </c>
    </row>
    <row r="5940" spans="1:6">
      <c r="A5940">
        <v>16</v>
      </c>
      <c r="B5940">
        <v>3</v>
      </c>
      <c r="C5940">
        <v>157.1</v>
      </c>
      <c r="D5940">
        <f t="shared" si="184"/>
        <v>29690</v>
      </c>
      <c r="F5940">
        <f t="shared" si="185"/>
        <v>43.638888888888886</v>
      </c>
    </row>
    <row r="5941" spans="1:6">
      <c r="A5941">
        <v>26.7</v>
      </c>
      <c r="B5941">
        <v>3</v>
      </c>
      <c r="C5941">
        <v>152.80000000000001</v>
      </c>
      <c r="D5941">
        <f t="shared" si="184"/>
        <v>29695</v>
      </c>
      <c r="F5941">
        <f t="shared" si="185"/>
        <v>42.44444444444445</v>
      </c>
    </row>
    <row r="5942" spans="1:6">
      <c r="A5942">
        <v>30.7</v>
      </c>
      <c r="B5942">
        <v>3</v>
      </c>
      <c r="C5942">
        <v>149.4</v>
      </c>
      <c r="D5942">
        <f t="shared" si="184"/>
        <v>29700</v>
      </c>
      <c r="F5942">
        <f t="shared" si="185"/>
        <v>41.5</v>
      </c>
    </row>
    <row r="5943" spans="1:6">
      <c r="A5943">
        <v>30.7</v>
      </c>
      <c r="B5943">
        <v>3</v>
      </c>
      <c r="C5943">
        <v>146.30000000000001</v>
      </c>
      <c r="D5943">
        <f t="shared" si="184"/>
        <v>29705</v>
      </c>
      <c r="F5943">
        <f t="shared" si="185"/>
        <v>40.638888888888893</v>
      </c>
    </row>
    <row r="5944" spans="1:6">
      <c r="A5944">
        <v>30.7</v>
      </c>
      <c r="B5944">
        <v>3</v>
      </c>
      <c r="C5944">
        <v>141.80000000000001</v>
      </c>
      <c r="D5944">
        <f t="shared" si="184"/>
        <v>29710</v>
      </c>
      <c r="F5944">
        <f t="shared" si="185"/>
        <v>39.388888888888893</v>
      </c>
    </row>
    <row r="5945" spans="1:6">
      <c r="A5945">
        <v>34.299999999999997</v>
      </c>
      <c r="B5945">
        <v>3</v>
      </c>
      <c r="C5945">
        <v>139.19999999999999</v>
      </c>
      <c r="D5945">
        <f t="shared" si="184"/>
        <v>29715</v>
      </c>
      <c r="F5945">
        <f t="shared" si="185"/>
        <v>38.666666666666664</v>
      </c>
    </row>
    <row r="5946" spans="1:6">
      <c r="A5946">
        <v>30.7</v>
      </c>
      <c r="B5946">
        <v>3</v>
      </c>
      <c r="C5946">
        <v>133.1</v>
      </c>
      <c r="D5946">
        <f t="shared" si="184"/>
        <v>29720</v>
      </c>
      <c r="F5946">
        <f t="shared" si="185"/>
        <v>36.972222222222221</v>
      </c>
    </row>
    <row r="5947" spans="1:6">
      <c r="A5947">
        <v>29</v>
      </c>
      <c r="B5947">
        <v>3</v>
      </c>
      <c r="C5947">
        <v>131.4</v>
      </c>
      <c r="D5947">
        <f t="shared" si="184"/>
        <v>29725</v>
      </c>
      <c r="F5947">
        <f t="shared" si="185"/>
        <v>36.5</v>
      </c>
    </row>
    <row r="5948" spans="1:6">
      <c r="A5948">
        <v>23.2</v>
      </c>
      <c r="B5948">
        <v>3</v>
      </c>
      <c r="C5948">
        <v>127.1</v>
      </c>
      <c r="D5948">
        <f t="shared" si="184"/>
        <v>29730</v>
      </c>
      <c r="F5948">
        <f t="shared" si="185"/>
        <v>35.30555555555555</v>
      </c>
    </row>
    <row r="5949" spans="1:6">
      <c r="A5949">
        <v>12.5</v>
      </c>
      <c r="B5949">
        <v>3</v>
      </c>
      <c r="C5949">
        <v>124.3</v>
      </c>
      <c r="D5949">
        <f t="shared" si="184"/>
        <v>29735</v>
      </c>
      <c r="F5949">
        <f t="shared" si="185"/>
        <v>34.527777777777779</v>
      </c>
    </row>
    <row r="5950" spans="1:6">
      <c r="A5950">
        <v>12.5</v>
      </c>
      <c r="B5950">
        <v>3</v>
      </c>
      <c r="C5950">
        <v>121.2</v>
      </c>
      <c r="D5950">
        <f t="shared" si="184"/>
        <v>29740</v>
      </c>
      <c r="F5950">
        <f t="shared" si="185"/>
        <v>33.666666666666664</v>
      </c>
    </row>
    <row r="5951" spans="1:6">
      <c r="A5951">
        <v>12.5</v>
      </c>
      <c r="B5951">
        <v>3</v>
      </c>
      <c r="C5951">
        <v>118.8</v>
      </c>
      <c r="D5951">
        <f t="shared" si="184"/>
        <v>29745</v>
      </c>
      <c r="F5951">
        <f t="shared" si="185"/>
        <v>33</v>
      </c>
    </row>
    <row r="5952" spans="1:6">
      <c r="A5952">
        <v>12.5</v>
      </c>
      <c r="B5952">
        <v>3</v>
      </c>
      <c r="C5952">
        <v>115.9</v>
      </c>
      <c r="D5952">
        <f t="shared" si="184"/>
        <v>29750</v>
      </c>
      <c r="F5952">
        <f t="shared" si="185"/>
        <v>32.194444444444443</v>
      </c>
    </row>
    <row r="5953" spans="1:6">
      <c r="A5953">
        <v>12.5</v>
      </c>
      <c r="B5953">
        <v>3</v>
      </c>
      <c r="C5953">
        <v>113.8</v>
      </c>
      <c r="D5953">
        <f t="shared" si="184"/>
        <v>29755</v>
      </c>
      <c r="F5953">
        <f t="shared" si="185"/>
        <v>31.611111111111111</v>
      </c>
    </row>
    <row r="5954" spans="1:6">
      <c r="A5954">
        <v>7.1</v>
      </c>
      <c r="B5954">
        <v>3</v>
      </c>
      <c r="C5954">
        <v>112.3</v>
      </c>
      <c r="D5954">
        <f t="shared" si="184"/>
        <v>29760</v>
      </c>
      <c r="F5954">
        <f t="shared" si="185"/>
        <v>31.194444444444443</v>
      </c>
    </row>
    <row r="5955" spans="1:6">
      <c r="A5955">
        <v>3.6</v>
      </c>
      <c r="B5955">
        <v>3</v>
      </c>
      <c r="C5955">
        <v>110.7</v>
      </c>
      <c r="D5955">
        <f t="shared" ref="D5955:D6018" si="186">(ROW()-2)*5</f>
        <v>29765</v>
      </c>
      <c r="F5955">
        <f t="shared" ref="F5955:F6018" si="187">C5955/3.6</f>
        <v>30.75</v>
      </c>
    </row>
    <row r="5956" spans="1:6">
      <c r="A5956">
        <v>0</v>
      </c>
      <c r="B5956">
        <v>3</v>
      </c>
      <c r="C5956">
        <v>109.4</v>
      </c>
      <c r="D5956">
        <f t="shared" si="186"/>
        <v>29770</v>
      </c>
      <c r="F5956">
        <f t="shared" si="187"/>
        <v>30.388888888888889</v>
      </c>
    </row>
    <row r="5957" spans="1:6">
      <c r="A5957">
        <v>0</v>
      </c>
      <c r="B5957">
        <v>3</v>
      </c>
      <c r="C5957">
        <v>107.8</v>
      </c>
      <c r="D5957">
        <f t="shared" si="186"/>
        <v>29775</v>
      </c>
      <c r="F5957">
        <f t="shared" si="187"/>
        <v>29.944444444444443</v>
      </c>
    </row>
    <row r="5958" spans="1:6">
      <c r="A5958">
        <v>0</v>
      </c>
      <c r="B5958">
        <v>3</v>
      </c>
      <c r="C5958">
        <v>106.6</v>
      </c>
      <c r="D5958">
        <f t="shared" si="186"/>
        <v>29780</v>
      </c>
      <c r="F5958">
        <f t="shared" si="187"/>
        <v>29.611111111111107</v>
      </c>
    </row>
    <row r="5959" spans="1:6">
      <c r="A5959">
        <v>0</v>
      </c>
      <c r="B5959">
        <v>3</v>
      </c>
      <c r="C5959">
        <v>105.1</v>
      </c>
      <c r="D5959">
        <f t="shared" si="186"/>
        <v>29785</v>
      </c>
      <c r="F5959">
        <f t="shared" si="187"/>
        <v>29.194444444444443</v>
      </c>
    </row>
    <row r="5960" spans="1:6">
      <c r="A5960">
        <v>0</v>
      </c>
      <c r="B5960">
        <v>3</v>
      </c>
      <c r="C5960">
        <v>103.2</v>
      </c>
      <c r="D5960">
        <f t="shared" si="186"/>
        <v>29790</v>
      </c>
      <c r="F5960">
        <f t="shared" si="187"/>
        <v>28.666666666666668</v>
      </c>
    </row>
    <row r="5961" spans="1:6">
      <c r="A5961">
        <v>0</v>
      </c>
      <c r="B5961">
        <v>3</v>
      </c>
      <c r="C5961">
        <v>102.4</v>
      </c>
      <c r="D5961">
        <f t="shared" si="186"/>
        <v>29795</v>
      </c>
      <c r="F5961">
        <f t="shared" si="187"/>
        <v>28.444444444444446</v>
      </c>
    </row>
    <row r="5962" spans="1:6">
      <c r="A5962">
        <v>0</v>
      </c>
      <c r="B5962">
        <v>3</v>
      </c>
      <c r="C5962">
        <v>101.6</v>
      </c>
      <c r="D5962">
        <f t="shared" si="186"/>
        <v>29800</v>
      </c>
      <c r="F5962">
        <f t="shared" si="187"/>
        <v>28.222222222222221</v>
      </c>
    </row>
    <row r="5963" spans="1:6">
      <c r="A5963">
        <v>0</v>
      </c>
      <c r="B5963">
        <v>3</v>
      </c>
      <c r="C5963">
        <v>101.9</v>
      </c>
      <c r="D5963">
        <f t="shared" si="186"/>
        <v>29805</v>
      </c>
      <c r="F5963">
        <f t="shared" si="187"/>
        <v>28.305555555555557</v>
      </c>
    </row>
    <row r="5964" spans="1:6">
      <c r="A5964">
        <v>0</v>
      </c>
      <c r="B5964">
        <v>3</v>
      </c>
      <c r="C5964">
        <v>101.1</v>
      </c>
      <c r="D5964">
        <f t="shared" si="186"/>
        <v>29810</v>
      </c>
      <c r="F5964">
        <f t="shared" si="187"/>
        <v>28.083333333333332</v>
      </c>
    </row>
    <row r="5965" spans="1:6">
      <c r="A5965">
        <v>0</v>
      </c>
      <c r="B5965">
        <v>3</v>
      </c>
      <c r="C5965">
        <v>101.1</v>
      </c>
      <c r="D5965">
        <f t="shared" si="186"/>
        <v>29815</v>
      </c>
      <c r="F5965">
        <f t="shared" si="187"/>
        <v>28.083333333333332</v>
      </c>
    </row>
    <row r="5966" spans="1:6">
      <c r="A5966">
        <v>0</v>
      </c>
      <c r="B5966">
        <v>3</v>
      </c>
      <c r="C5966">
        <v>101.3</v>
      </c>
      <c r="D5966">
        <f t="shared" si="186"/>
        <v>29820</v>
      </c>
      <c r="F5966">
        <f t="shared" si="187"/>
        <v>28.138888888888886</v>
      </c>
    </row>
    <row r="5967" spans="1:6">
      <c r="A5967">
        <v>0</v>
      </c>
      <c r="B5967">
        <v>3</v>
      </c>
      <c r="C5967">
        <v>101</v>
      </c>
      <c r="D5967">
        <f t="shared" si="186"/>
        <v>29825</v>
      </c>
      <c r="F5967">
        <f t="shared" si="187"/>
        <v>28.055555555555554</v>
      </c>
    </row>
    <row r="5968" spans="1:6">
      <c r="A5968">
        <v>0</v>
      </c>
      <c r="B5968">
        <v>3</v>
      </c>
      <c r="C5968">
        <v>100.8</v>
      </c>
      <c r="D5968">
        <f t="shared" si="186"/>
        <v>29830</v>
      </c>
      <c r="F5968">
        <f t="shared" si="187"/>
        <v>28</v>
      </c>
    </row>
    <row r="5969" spans="1:6">
      <c r="A5969">
        <v>0</v>
      </c>
      <c r="B5969">
        <v>3</v>
      </c>
      <c r="C5969">
        <v>101.3</v>
      </c>
      <c r="D5969">
        <f t="shared" si="186"/>
        <v>29835</v>
      </c>
      <c r="F5969">
        <f t="shared" si="187"/>
        <v>28.138888888888886</v>
      </c>
    </row>
    <row r="5970" spans="1:6">
      <c r="A5970">
        <v>0</v>
      </c>
      <c r="B5970">
        <v>3</v>
      </c>
      <c r="C5970">
        <v>102.3</v>
      </c>
      <c r="D5970">
        <f t="shared" si="186"/>
        <v>29840</v>
      </c>
      <c r="F5970">
        <f t="shared" si="187"/>
        <v>28.416666666666664</v>
      </c>
    </row>
    <row r="5971" spans="1:6">
      <c r="A5971">
        <v>0</v>
      </c>
      <c r="B5971">
        <v>3</v>
      </c>
      <c r="C5971">
        <v>102.4</v>
      </c>
      <c r="D5971">
        <f t="shared" si="186"/>
        <v>29845</v>
      </c>
      <c r="F5971">
        <f t="shared" si="187"/>
        <v>28.444444444444446</v>
      </c>
    </row>
    <row r="5972" spans="1:6">
      <c r="A5972">
        <v>0</v>
      </c>
      <c r="B5972">
        <v>3</v>
      </c>
      <c r="C5972">
        <v>103.8</v>
      </c>
      <c r="D5972">
        <f t="shared" si="186"/>
        <v>29850</v>
      </c>
      <c r="F5972">
        <f t="shared" si="187"/>
        <v>28.833333333333332</v>
      </c>
    </row>
    <row r="5973" spans="1:6">
      <c r="A5973">
        <v>0</v>
      </c>
      <c r="B5973">
        <v>3</v>
      </c>
      <c r="C5973">
        <v>105.4</v>
      </c>
      <c r="D5973">
        <f t="shared" si="186"/>
        <v>29855</v>
      </c>
      <c r="F5973">
        <f t="shared" si="187"/>
        <v>29.277777777777779</v>
      </c>
    </row>
    <row r="5974" spans="1:6">
      <c r="A5974">
        <v>0</v>
      </c>
      <c r="B5974">
        <v>3</v>
      </c>
      <c r="C5974">
        <v>106.6</v>
      </c>
      <c r="D5974">
        <f t="shared" si="186"/>
        <v>29860</v>
      </c>
      <c r="F5974">
        <f t="shared" si="187"/>
        <v>29.611111111111107</v>
      </c>
    </row>
    <row r="5975" spans="1:6">
      <c r="A5975">
        <v>0</v>
      </c>
      <c r="B5975">
        <v>3</v>
      </c>
      <c r="C5975">
        <v>107.9</v>
      </c>
      <c r="D5975">
        <f t="shared" si="186"/>
        <v>29865</v>
      </c>
      <c r="F5975">
        <f t="shared" si="187"/>
        <v>29.972222222222221</v>
      </c>
    </row>
    <row r="5976" spans="1:6">
      <c r="A5976">
        <v>0</v>
      </c>
      <c r="B5976">
        <v>3</v>
      </c>
      <c r="C5976">
        <v>109.5</v>
      </c>
      <c r="D5976">
        <f t="shared" si="186"/>
        <v>29870</v>
      </c>
      <c r="F5976">
        <f t="shared" si="187"/>
        <v>30.416666666666664</v>
      </c>
    </row>
    <row r="5977" spans="1:6">
      <c r="A5977">
        <v>0</v>
      </c>
      <c r="B5977">
        <v>3</v>
      </c>
      <c r="C5977">
        <v>111.2</v>
      </c>
      <c r="D5977">
        <f t="shared" si="186"/>
        <v>29875</v>
      </c>
      <c r="F5977">
        <f t="shared" si="187"/>
        <v>30.888888888888889</v>
      </c>
    </row>
    <row r="5978" spans="1:6">
      <c r="A5978">
        <v>0</v>
      </c>
      <c r="B5978">
        <v>3</v>
      </c>
      <c r="C5978">
        <v>112.2</v>
      </c>
      <c r="D5978">
        <f t="shared" si="186"/>
        <v>29880</v>
      </c>
      <c r="F5978">
        <f t="shared" si="187"/>
        <v>31.166666666666668</v>
      </c>
    </row>
    <row r="5979" spans="1:6">
      <c r="A5979">
        <v>0</v>
      </c>
      <c r="B5979">
        <v>3</v>
      </c>
      <c r="C5979">
        <v>113.6</v>
      </c>
      <c r="D5979">
        <f t="shared" si="186"/>
        <v>29885</v>
      </c>
      <c r="F5979">
        <f t="shared" si="187"/>
        <v>31.555555555555554</v>
      </c>
    </row>
    <row r="5980" spans="1:6">
      <c r="A5980">
        <v>0</v>
      </c>
      <c r="B5980">
        <v>3</v>
      </c>
      <c r="C5980">
        <v>115.4</v>
      </c>
      <c r="D5980">
        <f t="shared" si="186"/>
        <v>29890</v>
      </c>
      <c r="F5980">
        <f t="shared" si="187"/>
        <v>32.055555555555557</v>
      </c>
    </row>
    <row r="5981" spans="1:6">
      <c r="A5981">
        <v>0</v>
      </c>
      <c r="B5981">
        <v>3</v>
      </c>
      <c r="C5981">
        <v>117.3</v>
      </c>
      <c r="D5981">
        <f t="shared" si="186"/>
        <v>29895</v>
      </c>
      <c r="F5981">
        <f t="shared" si="187"/>
        <v>32.583333333333329</v>
      </c>
    </row>
    <row r="5982" spans="1:6">
      <c r="A5982">
        <v>0</v>
      </c>
      <c r="B5982">
        <v>3</v>
      </c>
      <c r="C5982">
        <v>119</v>
      </c>
      <c r="D5982">
        <f t="shared" si="186"/>
        <v>29900</v>
      </c>
      <c r="F5982">
        <f t="shared" si="187"/>
        <v>33.055555555555557</v>
      </c>
    </row>
    <row r="5983" spans="1:6">
      <c r="A5983">
        <v>0</v>
      </c>
      <c r="B5983">
        <v>3</v>
      </c>
      <c r="C5983">
        <v>120.9</v>
      </c>
      <c r="D5983">
        <f t="shared" si="186"/>
        <v>29905</v>
      </c>
      <c r="F5983">
        <f t="shared" si="187"/>
        <v>33.583333333333336</v>
      </c>
    </row>
    <row r="5984" spans="1:6">
      <c r="A5984">
        <v>0</v>
      </c>
      <c r="B5984">
        <v>3</v>
      </c>
      <c r="C5984">
        <v>123.2</v>
      </c>
      <c r="D5984">
        <f t="shared" si="186"/>
        <v>29910</v>
      </c>
      <c r="F5984">
        <f t="shared" si="187"/>
        <v>34.222222222222221</v>
      </c>
    </row>
    <row r="5985" spans="1:6">
      <c r="A5985">
        <v>0</v>
      </c>
      <c r="B5985">
        <v>3</v>
      </c>
      <c r="C5985">
        <v>125.4</v>
      </c>
      <c r="D5985">
        <f t="shared" si="186"/>
        <v>29915</v>
      </c>
      <c r="F5985">
        <f t="shared" si="187"/>
        <v>34.833333333333336</v>
      </c>
    </row>
    <row r="5986" spans="1:6">
      <c r="A5986">
        <v>0</v>
      </c>
      <c r="B5986">
        <v>3</v>
      </c>
      <c r="C5986">
        <v>127.6</v>
      </c>
      <c r="D5986">
        <f t="shared" si="186"/>
        <v>29920</v>
      </c>
      <c r="F5986">
        <f t="shared" si="187"/>
        <v>35.444444444444443</v>
      </c>
    </row>
    <row r="5987" spans="1:6">
      <c r="A5987">
        <v>0</v>
      </c>
      <c r="B5987">
        <v>3</v>
      </c>
      <c r="C5987">
        <v>129.6</v>
      </c>
      <c r="D5987">
        <f t="shared" si="186"/>
        <v>29925</v>
      </c>
      <c r="F5987">
        <f t="shared" si="187"/>
        <v>36</v>
      </c>
    </row>
    <row r="5988" spans="1:6">
      <c r="A5988">
        <v>0</v>
      </c>
      <c r="B5988">
        <v>3</v>
      </c>
      <c r="C5988">
        <v>131.9</v>
      </c>
      <c r="D5988">
        <f t="shared" si="186"/>
        <v>29930</v>
      </c>
      <c r="F5988">
        <f t="shared" si="187"/>
        <v>36.638888888888893</v>
      </c>
    </row>
    <row r="5989" spans="1:6">
      <c r="A5989">
        <v>0</v>
      </c>
      <c r="B5989">
        <v>3</v>
      </c>
      <c r="C5989">
        <v>134.1</v>
      </c>
      <c r="D5989">
        <f t="shared" si="186"/>
        <v>29935</v>
      </c>
      <c r="F5989">
        <f t="shared" si="187"/>
        <v>37.25</v>
      </c>
    </row>
    <row r="5990" spans="1:6">
      <c r="A5990">
        <v>0</v>
      </c>
      <c r="B5990">
        <v>3</v>
      </c>
      <c r="C5990">
        <v>136</v>
      </c>
      <c r="D5990">
        <f t="shared" si="186"/>
        <v>29940</v>
      </c>
      <c r="F5990">
        <f t="shared" si="187"/>
        <v>37.777777777777779</v>
      </c>
    </row>
    <row r="5991" spans="1:6">
      <c r="A5991">
        <v>0</v>
      </c>
      <c r="B5991">
        <v>3</v>
      </c>
      <c r="C5991">
        <v>138.30000000000001</v>
      </c>
      <c r="D5991">
        <f t="shared" si="186"/>
        <v>29945</v>
      </c>
      <c r="F5991">
        <f t="shared" si="187"/>
        <v>38.416666666666671</v>
      </c>
    </row>
    <row r="5992" spans="1:6">
      <c r="A5992">
        <v>0</v>
      </c>
      <c r="B5992">
        <v>3</v>
      </c>
      <c r="C5992">
        <v>140.5</v>
      </c>
      <c r="D5992">
        <f t="shared" si="186"/>
        <v>29950</v>
      </c>
      <c r="F5992">
        <f t="shared" si="187"/>
        <v>39.027777777777779</v>
      </c>
    </row>
    <row r="5993" spans="1:6">
      <c r="A5993">
        <v>0</v>
      </c>
      <c r="B5993">
        <v>3</v>
      </c>
      <c r="C5993">
        <v>142.30000000000001</v>
      </c>
      <c r="D5993">
        <f t="shared" si="186"/>
        <v>29955</v>
      </c>
      <c r="F5993">
        <f t="shared" si="187"/>
        <v>39.527777777777779</v>
      </c>
    </row>
    <row r="5994" spans="1:6">
      <c r="A5994">
        <v>0</v>
      </c>
      <c r="B5994">
        <v>3</v>
      </c>
      <c r="C5994">
        <v>144.5</v>
      </c>
      <c r="D5994">
        <f t="shared" si="186"/>
        <v>29960</v>
      </c>
      <c r="F5994">
        <f t="shared" si="187"/>
        <v>40.138888888888886</v>
      </c>
    </row>
    <row r="5995" spans="1:6">
      <c r="A5995">
        <v>0</v>
      </c>
      <c r="B5995">
        <v>3</v>
      </c>
      <c r="C5995">
        <v>146.30000000000001</v>
      </c>
      <c r="D5995">
        <f t="shared" si="186"/>
        <v>29965</v>
      </c>
      <c r="F5995">
        <f t="shared" si="187"/>
        <v>40.638888888888893</v>
      </c>
    </row>
    <row r="5996" spans="1:6">
      <c r="A5996">
        <v>0</v>
      </c>
      <c r="B5996">
        <v>3</v>
      </c>
      <c r="C5996">
        <v>148.69999999999999</v>
      </c>
      <c r="D5996">
        <f t="shared" si="186"/>
        <v>29970</v>
      </c>
      <c r="F5996">
        <f t="shared" si="187"/>
        <v>41.30555555555555</v>
      </c>
    </row>
    <row r="5997" spans="1:6">
      <c r="A5997">
        <v>0</v>
      </c>
      <c r="B5997">
        <v>3</v>
      </c>
      <c r="C5997">
        <v>150.9</v>
      </c>
      <c r="D5997">
        <f t="shared" si="186"/>
        <v>29975</v>
      </c>
      <c r="F5997">
        <f t="shared" si="187"/>
        <v>41.916666666666664</v>
      </c>
    </row>
    <row r="5998" spans="1:6">
      <c r="A5998">
        <v>0</v>
      </c>
      <c r="B5998">
        <v>3</v>
      </c>
      <c r="C5998">
        <v>152.80000000000001</v>
      </c>
      <c r="D5998">
        <f t="shared" si="186"/>
        <v>29980</v>
      </c>
      <c r="F5998">
        <f t="shared" si="187"/>
        <v>42.44444444444445</v>
      </c>
    </row>
    <row r="5999" spans="1:6">
      <c r="A5999">
        <v>0</v>
      </c>
      <c r="B5999">
        <v>3</v>
      </c>
      <c r="C5999">
        <v>155.1</v>
      </c>
      <c r="D5999">
        <f t="shared" si="186"/>
        <v>29985</v>
      </c>
      <c r="F5999">
        <f t="shared" si="187"/>
        <v>43.083333333333329</v>
      </c>
    </row>
    <row r="6000" spans="1:6">
      <c r="A6000">
        <v>0</v>
      </c>
      <c r="B6000">
        <v>3</v>
      </c>
      <c r="C6000">
        <v>156.5</v>
      </c>
      <c r="D6000">
        <f t="shared" si="186"/>
        <v>29990</v>
      </c>
      <c r="F6000">
        <f t="shared" si="187"/>
        <v>43.472222222222221</v>
      </c>
    </row>
    <row r="6001" spans="1:6">
      <c r="A6001">
        <v>0</v>
      </c>
      <c r="B6001">
        <v>3</v>
      </c>
      <c r="C6001">
        <v>158.9</v>
      </c>
      <c r="D6001">
        <f t="shared" si="186"/>
        <v>29995</v>
      </c>
      <c r="F6001">
        <f t="shared" si="187"/>
        <v>44.138888888888893</v>
      </c>
    </row>
    <row r="6002" spans="1:6">
      <c r="A6002">
        <v>0</v>
      </c>
      <c r="B6002">
        <v>3</v>
      </c>
      <c r="C6002">
        <v>160.1</v>
      </c>
      <c r="D6002">
        <f t="shared" si="186"/>
        <v>30000</v>
      </c>
      <c r="F6002">
        <f t="shared" si="187"/>
        <v>44.472222222222221</v>
      </c>
    </row>
    <row r="6003" spans="1:6">
      <c r="A6003">
        <v>0</v>
      </c>
      <c r="B6003">
        <v>3</v>
      </c>
      <c r="C6003">
        <v>161.9</v>
      </c>
      <c r="D6003">
        <f t="shared" si="186"/>
        <v>30005</v>
      </c>
      <c r="F6003">
        <f t="shared" si="187"/>
        <v>44.972222222222221</v>
      </c>
    </row>
    <row r="6004" spans="1:6">
      <c r="A6004">
        <v>0</v>
      </c>
      <c r="B6004">
        <v>3</v>
      </c>
      <c r="C6004">
        <v>163.4</v>
      </c>
      <c r="D6004">
        <f t="shared" si="186"/>
        <v>30010</v>
      </c>
      <c r="F6004">
        <f t="shared" si="187"/>
        <v>45.388888888888893</v>
      </c>
    </row>
    <row r="6005" spans="1:6">
      <c r="A6005">
        <v>0</v>
      </c>
      <c r="B6005">
        <v>3</v>
      </c>
      <c r="C6005">
        <v>165.8</v>
      </c>
      <c r="D6005">
        <f t="shared" si="186"/>
        <v>30015</v>
      </c>
      <c r="F6005">
        <f t="shared" si="187"/>
        <v>46.055555555555557</v>
      </c>
    </row>
    <row r="6006" spans="1:6">
      <c r="A6006">
        <v>0</v>
      </c>
      <c r="B6006">
        <v>3</v>
      </c>
      <c r="C6006">
        <v>167.3</v>
      </c>
      <c r="D6006">
        <f t="shared" si="186"/>
        <v>30020</v>
      </c>
      <c r="F6006">
        <f t="shared" si="187"/>
        <v>46.472222222222221</v>
      </c>
    </row>
    <row r="6007" spans="1:6">
      <c r="A6007">
        <v>0</v>
      </c>
      <c r="B6007">
        <v>3</v>
      </c>
      <c r="C6007">
        <v>169.5</v>
      </c>
      <c r="D6007">
        <f t="shared" si="186"/>
        <v>30025</v>
      </c>
      <c r="F6007">
        <f t="shared" si="187"/>
        <v>47.083333333333336</v>
      </c>
    </row>
    <row r="6008" spans="1:6">
      <c r="A6008">
        <v>0</v>
      </c>
      <c r="B6008">
        <v>3</v>
      </c>
      <c r="C6008">
        <v>171.3</v>
      </c>
      <c r="D6008">
        <f t="shared" si="186"/>
        <v>30030</v>
      </c>
      <c r="F6008">
        <f t="shared" si="187"/>
        <v>47.583333333333336</v>
      </c>
    </row>
    <row r="6009" spans="1:6">
      <c r="A6009">
        <v>0</v>
      </c>
      <c r="B6009">
        <v>3</v>
      </c>
      <c r="C6009">
        <v>174.2</v>
      </c>
      <c r="D6009">
        <f t="shared" si="186"/>
        <v>30035</v>
      </c>
      <c r="F6009">
        <f t="shared" si="187"/>
        <v>48.388888888888886</v>
      </c>
    </row>
    <row r="6010" spans="1:6">
      <c r="A6010">
        <v>0</v>
      </c>
      <c r="B6010">
        <v>3</v>
      </c>
      <c r="C6010">
        <v>177.1</v>
      </c>
      <c r="D6010">
        <f t="shared" si="186"/>
        <v>30040</v>
      </c>
      <c r="F6010">
        <f t="shared" si="187"/>
        <v>49.194444444444443</v>
      </c>
    </row>
    <row r="6011" spans="1:6">
      <c r="A6011">
        <v>0</v>
      </c>
      <c r="B6011">
        <v>3</v>
      </c>
      <c r="C6011">
        <v>177.9</v>
      </c>
      <c r="D6011">
        <f t="shared" si="186"/>
        <v>30045</v>
      </c>
      <c r="F6011">
        <f t="shared" si="187"/>
        <v>49.416666666666664</v>
      </c>
    </row>
    <row r="6012" spans="1:6">
      <c r="A6012">
        <v>0</v>
      </c>
      <c r="B6012">
        <v>3</v>
      </c>
      <c r="C6012">
        <v>181</v>
      </c>
      <c r="D6012">
        <f t="shared" si="186"/>
        <v>30050</v>
      </c>
      <c r="F6012">
        <f t="shared" si="187"/>
        <v>50.277777777777779</v>
      </c>
    </row>
    <row r="6013" spans="1:6">
      <c r="A6013">
        <v>0</v>
      </c>
      <c r="B6013">
        <v>4</v>
      </c>
      <c r="C6013">
        <v>182.4</v>
      </c>
      <c r="D6013">
        <f t="shared" si="186"/>
        <v>30055</v>
      </c>
      <c r="F6013">
        <f t="shared" si="187"/>
        <v>50.666666666666664</v>
      </c>
    </row>
    <row r="6014" spans="1:6">
      <c r="A6014">
        <v>0</v>
      </c>
      <c r="B6014">
        <v>4</v>
      </c>
      <c r="C6014">
        <v>183.7</v>
      </c>
      <c r="D6014">
        <f t="shared" si="186"/>
        <v>30060</v>
      </c>
      <c r="F6014">
        <f t="shared" si="187"/>
        <v>51.027777777777771</v>
      </c>
    </row>
    <row r="6015" spans="1:6">
      <c r="A6015">
        <v>0</v>
      </c>
      <c r="B6015">
        <v>4</v>
      </c>
      <c r="C6015">
        <v>183.6</v>
      </c>
      <c r="D6015">
        <f t="shared" si="186"/>
        <v>30065</v>
      </c>
      <c r="F6015">
        <f t="shared" si="187"/>
        <v>51</v>
      </c>
    </row>
    <row r="6016" spans="1:6">
      <c r="A6016">
        <v>0</v>
      </c>
      <c r="B6016">
        <v>4</v>
      </c>
      <c r="C6016">
        <v>185.9</v>
      </c>
      <c r="D6016">
        <f t="shared" si="186"/>
        <v>30070</v>
      </c>
      <c r="F6016">
        <f t="shared" si="187"/>
        <v>51.638888888888886</v>
      </c>
    </row>
    <row r="6017" spans="1:6">
      <c r="A6017">
        <v>0</v>
      </c>
      <c r="B6017">
        <v>4</v>
      </c>
      <c r="C6017">
        <v>186.9</v>
      </c>
      <c r="D6017">
        <f t="shared" si="186"/>
        <v>30075</v>
      </c>
      <c r="F6017">
        <f t="shared" si="187"/>
        <v>51.916666666666664</v>
      </c>
    </row>
    <row r="6018" spans="1:6">
      <c r="A6018">
        <v>0</v>
      </c>
      <c r="B6018">
        <v>4</v>
      </c>
      <c r="C6018">
        <v>188.6</v>
      </c>
      <c r="D6018">
        <f t="shared" si="186"/>
        <v>30080</v>
      </c>
      <c r="F6018">
        <f t="shared" si="187"/>
        <v>52.388888888888886</v>
      </c>
    </row>
    <row r="6019" spans="1:6">
      <c r="A6019">
        <v>0</v>
      </c>
      <c r="B6019">
        <v>4</v>
      </c>
      <c r="C6019">
        <v>190.5</v>
      </c>
      <c r="D6019">
        <f t="shared" ref="D6019:D6082" si="188">(ROW()-2)*5</f>
        <v>30085</v>
      </c>
      <c r="F6019">
        <f t="shared" ref="F6019:F6082" si="189">C6019/3.6</f>
        <v>52.916666666666664</v>
      </c>
    </row>
    <row r="6020" spans="1:6">
      <c r="A6020">
        <v>0</v>
      </c>
      <c r="B6020">
        <v>4</v>
      </c>
      <c r="C6020">
        <v>193</v>
      </c>
      <c r="D6020">
        <f t="shared" si="188"/>
        <v>30090</v>
      </c>
      <c r="F6020">
        <f t="shared" si="189"/>
        <v>53.611111111111107</v>
      </c>
    </row>
    <row r="6021" spans="1:6">
      <c r="A6021">
        <v>0</v>
      </c>
      <c r="B6021">
        <v>4</v>
      </c>
      <c r="C6021">
        <v>194</v>
      </c>
      <c r="D6021">
        <f t="shared" si="188"/>
        <v>30095</v>
      </c>
      <c r="F6021">
        <f t="shared" si="189"/>
        <v>53.888888888888886</v>
      </c>
    </row>
    <row r="6022" spans="1:6">
      <c r="A6022">
        <v>0</v>
      </c>
      <c r="B6022">
        <v>4</v>
      </c>
      <c r="C6022">
        <v>195.3</v>
      </c>
      <c r="D6022">
        <f t="shared" si="188"/>
        <v>30100</v>
      </c>
      <c r="F6022">
        <f t="shared" si="189"/>
        <v>54.25</v>
      </c>
    </row>
    <row r="6023" spans="1:6">
      <c r="A6023">
        <v>0</v>
      </c>
      <c r="B6023">
        <v>4</v>
      </c>
      <c r="C6023">
        <v>197.2</v>
      </c>
      <c r="D6023">
        <f t="shared" si="188"/>
        <v>30105</v>
      </c>
      <c r="F6023">
        <f t="shared" si="189"/>
        <v>54.777777777777771</v>
      </c>
    </row>
    <row r="6024" spans="1:6">
      <c r="A6024">
        <v>0</v>
      </c>
      <c r="B6024">
        <v>4</v>
      </c>
      <c r="C6024">
        <v>198.1</v>
      </c>
      <c r="D6024">
        <f t="shared" si="188"/>
        <v>30110</v>
      </c>
      <c r="F6024">
        <f t="shared" si="189"/>
        <v>55.027777777777771</v>
      </c>
    </row>
    <row r="6025" spans="1:6">
      <c r="A6025">
        <v>0</v>
      </c>
      <c r="B6025">
        <v>4</v>
      </c>
      <c r="C6025">
        <v>200.3</v>
      </c>
      <c r="D6025">
        <f t="shared" si="188"/>
        <v>30115</v>
      </c>
      <c r="F6025">
        <f t="shared" si="189"/>
        <v>55.638888888888893</v>
      </c>
    </row>
    <row r="6026" spans="1:6">
      <c r="A6026">
        <v>0</v>
      </c>
      <c r="B6026">
        <v>4</v>
      </c>
      <c r="C6026">
        <v>200.8</v>
      </c>
      <c r="D6026">
        <f t="shared" si="188"/>
        <v>30120</v>
      </c>
      <c r="F6026">
        <f t="shared" si="189"/>
        <v>55.777777777777779</v>
      </c>
    </row>
    <row r="6027" spans="1:6">
      <c r="A6027">
        <v>0</v>
      </c>
      <c r="B6027">
        <v>4</v>
      </c>
      <c r="C6027">
        <v>201.3</v>
      </c>
      <c r="D6027">
        <f t="shared" si="188"/>
        <v>30125</v>
      </c>
      <c r="F6027">
        <f t="shared" si="189"/>
        <v>55.916666666666671</v>
      </c>
    </row>
    <row r="6028" spans="1:6">
      <c r="A6028">
        <v>0</v>
      </c>
      <c r="B6028">
        <v>4</v>
      </c>
      <c r="C6028">
        <v>202.8</v>
      </c>
      <c r="D6028">
        <f t="shared" si="188"/>
        <v>30130</v>
      </c>
      <c r="F6028">
        <f t="shared" si="189"/>
        <v>56.333333333333336</v>
      </c>
    </row>
    <row r="6029" spans="1:6">
      <c r="A6029">
        <v>0</v>
      </c>
      <c r="B6029">
        <v>4</v>
      </c>
      <c r="C6029">
        <v>204.5</v>
      </c>
      <c r="D6029">
        <f t="shared" si="188"/>
        <v>30135</v>
      </c>
      <c r="F6029">
        <f t="shared" si="189"/>
        <v>56.805555555555557</v>
      </c>
    </row>
    <row r="6030" spans="1:6">
      <c r="A6030">
        <v>0</v>
      </c>
      <c r="B6030">
        <v>4</v>
      </c>
      <c r="C6030">
        <v>205.4</v>
      </c>
      <c r="D6030">
        <f t="shared" si="188"/>
        <v>30140</v>
      </c>
      <c r="F6030">
        <f t="shared" si="189"/>
        <v>57.055555555555557</v>
      </c>
    </row>
    <row r="6031" spans="1:6">
      <c r="A6031">
        <v>0</v>
      </c>
      <c r="B6031">
        <v>4</v>
      </c>
      <c r="C6031">
        <v>206.8</v>
      </c>
      <c r="D6031">
        <f t="shared" si="188"/>
        <v>30145</v>
      </c>
      <c r="F6031">
        <f t="shared" si="189"/>
        <v>57.444444444444443</v>
      </c>
    </row>
    <row r="6032" spans="1:6">
      <c r="A6032">
        <v>0</v>
      </c>
      <c r="B6032">
        <v>4</v>
      </c>
      <c r="C6032">
        <v>208.3</v>
      </c>
      <c r="D6032">
        <f t="shared" si="188"/>
        <v>30150</v>
      </c>
      <c r="F6032">
        <f t="shared" si="189"/>
        <v>57.861111111111114</v>
      </c>
    </row>
    <row r="6033" spans="1:6">
      <c r="A6033">
        <v>0</v>
      </c>
      <c r="B6033">
        <v>4</v>
      </c>
      <c r="C6033">
        <v>209.9</v>
      </c>
      <c r="D6033">
        <f t="shared" si="188"/>
        <v>30155</v>
      </c>
      <c r="F6033">
        <f t="shared" si="189"/>
        <v>58.305555555555557</v>
      </c>
    </row>
    <row r="6034" spans="1:6">
      <c r="A6034">
        <v>0</v>
      </c>
      <c r="B6034">
        <v>4</v>
      </c>
      <c r="C6034">
        <v>211.6</v>
      </c>
      <c r="D6034">
        <f t="shared" si="188"/>
        <v>30160</v>
      </c>
      <c r="F6034">
        <f t="shared" si="189"/>
        <v>58.777777777777771</v>
      </c>
    </row>
    <row r="6035" spans="1:6">
      <c r="A6035">
        <v>0</v>
      </c>
      <c r="B6035">
        <v>4</v>
      </c>
      <c r="C6035">
        <v>212.8</v>
      </c>
      <c r="D6035">
        <f t="shared" si="188"/>
        <v>30165</v>
      </c>
      <c r="F6035">
        <f t="shared" si="189"/>
        <v>59.111111111111114</v>
      </c>
    </row>
    <row r="6036" spans="1:6">
      <c r="A6036">
        <v>0</v>
      </c>
      <c r="B6036">
        <v>4</v>
      </c>
      <c r="C6036">
        <v>213.8</v>
      </c>
      <c r="D6036">
        <f t="shared" si="188"/>
        <v>30170</v>
      </c>
      <c r="F6036">
        <f t="shared" si="189"/>
        <v>59.388888888888893</v>
      </c>
    </row>
    <row r="6037" spans="1:6">
      <c r="A6037">
        <v>0</v>
      </c>
      <c r="B6037">
        <v>4</v>
      </c>
      <c r="C6037">
        <v>214.6</v>
      </c>
      <c r="D6037">
        <f t="shared" si="188"/>
        <v>30175</v>
      </c>
      <c r="F6037">
        <f t="shared" si="189"/>
        <v>59.611111111111107</v>
      </c>
    </row>
    <row r="6038" spans="1:6">
      <c r="A6038">
        <v>0</v>
      </c>
      <c r="B6038">
        <v>4</v>
      </c>
      <c r="C6038">
        <v>216.1</v>
      </c>
      <c r="D6038">
        <f t="shared" si="188"/>
        <v>30180</v>
      </c>
      <c r="F6038">
        <f t="shared" si="189"/>
        <v>60.027777777777771</v>
      </c>
    </row>
    <row r="6039" spans="1:6">
      <c r="A6039">
        <v>0</v>
      </c>
      <c r="B6039">
        <v>4</v>
      </c>
      <c r="C6039">
        <v>216.8</v>
      </c>
      <c r="D6039">
        <f t="shared" si="188"/>
        <v>30185</v>
      </c>
      <c r="F6039">
        <f t="shared" si="189"/>
        <v>60.222222222222221</v>
      </c>
    </row>
    <row r="6040" spans="1:6">
      <c r="A6040">
        <v>0</v>
      </c>
      <c r="B6040">
        <v>5</v>
      </c>
      <c r="C6040">
        <v>217.7</v>
      </c>
      <c r="D6040">
        <f t="shared" si="188"/>
        <v>30190</v>
      </c>
      <c r="F6040">
        <f t="shared" si="189"/>
        <v>60.472222222222214</v>
      </c>
    </row>
    <row r="6041" spans="1:6">
      <c r="A6041">
        <v>0</v>
      </c>
      <c r="B6041">
        <v>5</v>
      </c>
      <c r="C6041">
        <v>217.7</v>
      </c>
      <c r="D6041">
        <f t="shared" si="188"/>
        <v>30195</v>
      </c>
      <c r="F6041">
        <f t="shared" si="189"/>
        <v>60.472222222222214</v>
      </c>
    </row>
    <row r="6042" spans="1:6">
      <c r="A6042">
        <v>0</v>
      </c>
      <c r="B6042">
        <v>5</v>
      </c>
      <c r="C6042">
        <v>218.1</v>
      </c>
      <c r="D6042">
        <f t="shared" si="188"/>
        <v>30200</v>
      </c>
      <c r="F6042">
        <f t="shared" si="189"/>
        <v>60.583333333333329</v>
      </c>
    </row>
    <row r="6043" spans="1:6">
      <c r="A6043">
        <v>0</v>
      </c>
      <c r="B6043">
        <v>5</v>
      </c>
      <c r="C6043">
        <v>218.6</v>
      </c>
      <c r="D6043">
        <f t="shared" si="188"/>
        <v>30205</v>
      </c>
      <c r="F6043">
        <f t="shared" si="189"/>
        <v>60.722222222222221</v>
      </c>
    </row>
    <row r="6044" spans="1:6">
      <c r="A6044">
        <v>0</v>
      </c>
      <c r="B6044">
        <v>5</v>
      </c>
      <c r="C6044">
        <v>219.6</v>
      </c>
      <c r="D6044">
        <f t="shared" si="188"/>
        <v>30210</v>
      </c>
      <c r="F6044">
        <f t="shared" si="189"/>
        <v>61</v>
      </c>
    </row>
    <row r="6045" spans="1:6">
      <c r="A6045">
        <v>0</v>
      </c>
      <c r="B6045">
        <v>5</v>
      </c>
      <c r="C6045">
        <v>220.8</v>
      </c>
      <c r="D6045">
        <f t="shared" si="188"/>
        <v>30215</v>
      </c>
      <c r="F6045">
        <f t="shared" si="189"/>
        <v>61.333333333333336</v>
      </c>
    </row>
    <row r="6046" spans="1:6">
      <c r="A6046">
        <v>0</v>
      </c>
      <c r="B6046">
        <v>5</v>
      </c>
      <c r="C6046">
        <v>221.6</v>
      </c>
      <c r="D6046">
        <f t="shared" si="188"/>
        <v>30220</v>
      </c>
      <c r="F6046">
        <f t="shared" si="189"/>
        <v>61.55555555555555</v>
      </c>
    </row>
    <row r="6047" spans="1:6">
      <c r="A6047">
        <v>0</v>
      </c>
      <c r="B6047">
        <v>5</v>
      </c>
      <c r="C6047">
        <v>221.6</v>
      </c>
      <c r="D6047">
        <f t="shared" si="188"/>
        <v>30225</v>
      </c>
      <c r="F6047">
        <f t="shared" si="189"/>
        <v>61.55555555555555</v>
      </c>
    </row>
    <row r="6048" spans="1:6">
      <c r="A6048">
        <v>0</v>
      </c>
      <c r="B6048">
        <v>5</v>
      </c>
      <c r="C6048">
        <v>219.9</v>
      </c>
      <c r="D6048">
        <f t="shared" si="188"/>
        <v>30230</v>
      </c>
      <c r="F6048">
        <f t="shared" si="189"/>
        <v>61.083333333333336</v>
      </c>
    </row>
    <row r="6049" spans="1:6">
      <c r="A6049">
        <v>0</v>
      </c>
      <c r="B6049">
        <v>5</v>
      </c>
      <c r="C6049">
        <v>218.5</v>
      </c>
      <c r="D6049">
        <f t="shared" si="188"/>
        <v>30235</v>
      </c>
      <c r="F6049">
        <f t="shared" si="189"/>
        <v>60.694444444444443</v>
      </c>
    </row>
    <row r="6050" spans="1:6">
      <c r="A6050">
        <v>0</v>
      </c>
      <c r="B6050">
        <v>5</v>
      </c>
      <c r="C6050">
        <v>216.7</v>
      </c>
      <c r="D6050">
        <f t="shared" si="188"/>
        <v>30240</v>
      </c>
      <c r="F6050">
        <f t="shared" si="189"/>
        <v>60.194444444444443</v>
      </c>
    </row>
    <row r="6051" spans="1:6">
      <c r="A6051">
        <v>0</v>
      </c>
      <c r="B6051">
        <v>5</v>
      </c>
      <c r="C6051">
        <v>214.4</v>
      </c>
      <c r="D6051">
        <f t="shared" si="188"/>
        <v>30245</v>
      </c>
      <c r="F6051">
        <f t="shared" si="189"/>
        <v>59.555555555555557</v>
      </c>
    </row>
    <row r="6052" spans="1:6">
      <c r="A6052">
        <v>0</v>
      </c>
      <c r="B6052">
        <v>5</v>
      </c>
      <c r="C6052">
        <v>212.4</v>
      </c>
      <c r="D6052">
        <f t="shared" si="188"/>
        <v>30250</v>
      </c>
      <c r="F6052">
        <f t="shared" si="189"/>
        <v>59</v>
      </c>
    </row>
    <row r="6053" spans="1:6">
      <c r="A6053">
        <v>0</v>
      </c>
      <c r="B6053">
        <v>5</v>
      </c>
      <c r="C6053">
        <v>225.9</v>
      </c>
      <c r="D6053">
        <f t="shared" si="188"/>
        <v>30255</v>
      </c>
      <c r="F6053">
        <f t="shared" si="189"/>
        <v>62.75</v>
      </c>
    </row>
    <row r="6054" spans="1:6">
      <c r="A6054">
        <v>0</v>
      </c>
      <c r="B6054">
        <v>5</v>
      </c>
      <c r="C6054">
        <v>226.7</v>
      </c>
      <c r="D6054">
        <f t="shared" si="188"/>
        <v>30260</v>
      </c>
      <c r="F6054">
        <f t="shared" si="189"/>
        <v>62.972222222222214</v>
      </c>
    </row>
    <row r="6055" spans="1:6">
      <c r="A6055">
        <v>0</v>
      </c>
      <c r="B6055">
        <v>5</v>
      </c>
      <c r="C6055">
        <v>225.8</v>
      </c>
      <c r="D6055">
        <f t="shared" si="188"/>
        <v>30265</v>
      </c>
      <c r="F6055">
        <f t="shared" si="189"/>
        <v>62.722222222222221</v>
      </c>
    </row>
    <row r="6056" spans="1:6">
      <c r="A6056">
        <v>0</v>
      </c>
      <c r="B6056">
        <v>5</v>
      </c>
      <c r="C6056">
        <v>225.2</v>
      </c>
      <c r="D6056">
        <f t="shared" si="188"/>
        <v>30270</v>
      </c>
      <c r="F6056">
        <f t="shared" si="189"/>
        <v>62.55555555555555</v>
      </c>
    </row>
    <row r="6057" spans="1:6">
      <c r="A6057">
        <v>0</v>
      </c>
      <c r="B6057">
        <v>5</v>
      </c>
      <c r="C6057">
        <v>224.9</v>
      </c>
      <c r="D6057">
        <f t="shared" si="188"/>
        <v>30275</v>
      </c>
      <c r="F6057">
        <f t="shared" si="189"/>
        <v>62.472222222222221</v>
      </c>
    </row>
    <row r="6058" spans="1:6">
      <c r="A6058">
        <v>1.8</v>
      </c>
      <c r="B6058">
        <v>5</v>
      </c>
      <c r="C6058">
        <v>223.5</v>
      </c>
      <c r="D6058">
        <f t="shared" si="188"/>
        <v>30280</v>
      </c>
      <c r="F6058">
        <f t="shared" si="189"/>
        <v>62.083333333333329</v>
      </c>
    </row>
    <row r="6059" spans="1:6">
      <c r="A6059">
        <v>1.8</v>
      </c>
      <c r="B6059">
        <v>5</v>
      </c>
      <c r="C6059">
        <v>222.1</v>
      </c>
      <c r="D6059">
        <f t="shared" si="188"/>
        <v>30285</v>
      </c>
      <c r="F6059">
        <f t="shared" si="189"/>
        <v>61.694444444444443</v>
      </c>
    </row>
    <row r="6060" spans="1:6">
      <c r="A6060">
        <v>5.3</v>
      </c>
      <c r="B6060">
        <v>5</v>
      </c>
      <c r="C6060">
        <v>220.1</v>
      </c>
      <c r="D6060">
        <f t="shared" si="188"/>
        <v>30290</v>
      </c>
      <c r="F6060">
        <f t="shared" si="189"/>
        <v>61.138888888888886</v>
      </c>
    </row>
    <row r="6061" spans="1:6">
      <c r="A6061">
        <v>8.9</v>
      </c>
      <c r="B6061">
        <v>5</v>
      </c>
      <c r="C6061">
        <v>218.3</v>
      </c>
      <c r="D6061">
        <f t="shared" si="188"/>
        <v>30295</v>
      </c>
      <c r="F6061">
        <f t="shared" si="189"/>
        <v>60.638888888888893</v>
      </c>
    </row>
    <row r="6062" spans="1:6">
      <c r="A6062">
        <v>16</v>
      </c>
      <c r="B6062">
        <v>5</v>
      </c>
      <c r="C6062">
        <v>215.7</v>
      </c>
      <c r="D6062">
        <f t="shared" si="188"/>
        <v>30300</v>
      </c>
      <c r="F6062">
        <f t="shared" si="189"/>
        <v>59.916666666666664</v>
      </c>
    </row>
    <row r="6063" spans="1:6">
      <c r="A6063">
        <v>19.600000000000001</v>
      </c>
      <c r="B6063">
        <v>5</v>
      </c>
      <c r="C6063">
        <v>214.1</v>
      </c>
      <c r="D6063">
        <f t="shared" si="188"/>
        <v>30305</v>
      </c>
      <c r="F6063">
        <f t="shared" si="189"/>
        <v>59.472222222222221</v>
      </c>
    </row>
    <row r="6064" spans="1:6">
      <c r="A6064">
        <v>16</v>
      </c>
      <c r="B6064">
        <v>5</v>
      </c>
      <c r="C6064">
        <v>211.9</v>
      </c>
      <c r="D6064">
        <f t="shared" si="188"/>
        <v>30310</v>
      </c>
      <c r="F6064">
        <f t="shared" si="189"/>
        <v>58.861111111111114</v>
      </c>
    </row>
    <row r="6065" spans="1:6">
      <c r="A6065">
        <v>16</v>
      </c>
      <c r="B6065">
        <v>4</v>
      </c>
      <c r="C6065">
        <v>210.4</v>
      </c>
      <c r="D6065">
        <f t="shared" si="188"/>
        <v>30315</v>
      </c>
      <c r="F6065">
        <f t="shared" si="189"/>
        <v>58.444444444444443</v>
      </c>
    </row>
    <row r="6066" spans="1:6">
      <c r="A6066">
        <v>14.3</v>
      </c>
      <c r="B6066">
        <v>4</v>
      </c>
      <c r="C6066">
        <v>208.9</v>
      </c>
      <c r="D6066">
        <f t="shared" si="188"/>
        <v>30320</v>
      </c>
      <c r="F6066">
        <f t="shared" si="189"/>
        <v>58.027777777777779</v>
      </c>
    </row>
    <row r="6067" spans="1:6">
      <c r="A6067">
        <v>19.600000000000001</v>
      </c>
      <c r="B6067">
        <v>4</v>
      </c>
      <c r="C6067">
        <v>207.4</v>
      </c>
      <c r="D6067">
        <f t="shared" si="188"/>
        <v>30325</v>
      </c>
      <c r="F6067">
        <f t="shared" si="189"/>
        <v>57.611111111111114</v>
      </c>
    </row>
    <row r="6068" spans="1:6">
      <c r="A6068">
        <v>19.600000000000001</v>
      </c>
      <c r="B6068">
        <v>4</v>
      </c>
      <c r="C6068">
        <v>204.6</v>
      </c>
      <c r="D6068">
        <f t="shared" si="188"/>
        <v>30330</v>
      </c>
      <c r="F6068">
        <f t="shared" si="189"/>
        <v>56.833333333333329</v>
      </c>
    </row>
    <row r="6069" spans="1:6">
      <c r="A6069">
        <v>23.2</v>
      </c>
      <c r="B6069">
        <v>4</v>
      </c>
      <c r="C6069">
        <v>202.9</v>
      </c>
      <c r="D6069">
        <f t="shared" si="188"/>
        <v>30335</v>
      </c>
      <c r="F6069">
        <f t="shared" si="189"/>
        <v>56.361111111111114</v>
      </c>
    </row>
    <row r="6070" spans="1:6">
      <c r="A6070">
        <v>30.7</v>
      </c>
      <c r="B6070">
        <v>4</v>
      </c>
      <c r="C6070">
        <v>199.9</v>
      </c>
      <c r="D6070">
        <f t="shared" si="188"/>
        <v>30340</v>
      </c>
      <c r="F6070">
        <f t="shared" si="189"/>
        <v>55.527777777777779</v>
      </c>
    </row>
    <row r="6071" spans="1:6">
      <c r="A6071">
        <v>34.299999999999997</v>
      </c>
      <c r="B6071">
        <v>4</v>
      </c>
      <c r="C6071">
        <v>197.4</v>
      </c>
      <c r="D6071">
        <f t="shared" si="188"/>
        <v>30345</v>
      </c>
      <c r="F6071">
        <f t="shared" si="189"/>
        <v>54.833333333333336</v>
      </c>
    </row>
    <row r="6072" spans="1:6">
      <c r="A6072">
        <v>30.7</v>
      </c>
      <c r="B6072">
        <v>4</v>
      </c>
      <c r="C6072">
        <v>194.6</v>
      </c>
      <c r="D6072">
        <f t="shared" si="188"/>
        <v>30350</v>
      </c>
      <c r="F6072">
        <f t="shared" si="189"/>
        <v>54.05555555555555</v>
      </c>
    </row>
    <row r="6073" spans="1:6">
      <c r="A6073">
        <v>34.299999999999997</v>
      </c>
      <c r="B6073">
        <v>4</v>
      </c>
      <c r="C6073">
        <v>191.3</v>
      </c>
      <c r="D6073">
        <f t="shared" si="188"/>
        <v>30355</v>
      </c>
      <c r="F6073">
        <f t="shared" si="189"/>
        <v>53.138888888888893</v>
      </c>
    </row>
    <row r="6074" spans="1:6">
      <c r="A6074">
        <v>34.299999999999997</v>
      </c>
      <c r="B6074">
        <v>4</v>
      </c>
      <c r="C6074">
        <v>188.1</v>
      </c>
      <c r="D6074">
        <f t="shared" si="188"/>
        <v>30360</v>
      </c>
      <c r="F6074">
        <f t="shared" si="189"/>
        <v>52.25</v>
      </c>
    </row>
    <row r="6075" spans="1:6">
      <c r="A6075">
        <v>29</v>
      </c>
      <c r="B6075">
        <v>4</v>
      </c>
      <c r="C6075">
        <v>185.3</v>
      </c>
      <c r="D6075">
        <f t="shared" si="188"/>
        <v>30365</v>
      </c>
      <c r="F6075">
        <f t="shared" si="189"/>
        <v>51.472222222222221</v>
      </c>
    </row>
    <row r="6076" spans="1:6">
      <c r="A6076">
        <v>27.2</v>
      </c>
      <c r="B6076">
        <v>4</v>
      </c>
      <c r="C6076">
        <v>182.8</v>
      </c>
      <c r="D6076">
        <f t="shared" si="188"/>
        <v>30370</v>
      </c>
      <c r="F6076">
        <f t="shared" si="189"/>
        <v>50.777777777777779</v>
      </c>
    </row>
    <row r="6077" spans="1:6">
      <c r="A6077">
        <v>26.7</v>
      </c>
      <c r="B6077">
        <v>4</v>
      </c>
      <c r="C6077">
        <v>180.2</v>
      </c>
      <c r="D6077">
        <f t="shared" si="188"/>
        <v>30375</v>
      </c>
      <c r="F6077">
        <f t="shared" si="189"/>
        <v>50.05555555555555</v>
      </c>
    </row>
    <row r="6078" spans="1:6">
      <c r="A6078">
        <v>23.2</v>
      </c>
      <c r="B6078">
        <v>4</v>
      </c>
      <c r="C6078">
        <v>175.1</v>
      </c>
      <c r="D6078">
        <f t="shared" si="188"/>
        <v>30380</v>
      </c>
      <c r="F6078">
        <f t="shared" si="189"/>
        <v>48.638888888888886</v>
      </c>
    </row>
    <row r="6079" spans="1:6">
      <c r="A6079">
        <v>23.2</v>
      </c>
      <c r="B6079">
        <v>4</v>
      </c>
      <c r="C6079">
        <v>173.4</v>
      </c>
      <c r="D6079">
        <f t="shared" si="188"/>
        <v>30385</v>
      </c>
      <c r="F6079">
        <f t="shared" si="189"/>
        <v>48.166666666666664</v>
      </c>
    </row>
    <row r="6080" spans="1:6">
      <c r="A6080">
        <v>26.7</v>
      </c>
      <c r="B6080">
        <v>3.9</v>
      </c>
      <c r="C6080">
        <v>170.8</v>
      </c>
      <c r="D6080">
        <f t="shared" si="188"/>
        <v>30390</v>
      </c>
      <c r="F6080">
        <f t="shared" si="189"/>
        <v>47.44444444444445</v>
      </c>
    </row>
    <row r="6081" spans="1:6">
      <c r="A6081">
        <v>23.2</v>
      </c>
      <c r="B6081">
        <v>3</v>
      </c>
      <c r="C6081">
        <v>166.8</v>
      </c>
      <c r="D6081">
        <f t="shared" si="188"/>
        <v>30395</v>
      </c>
      <c r="F6081">
        <f t="shared" si="189"/>
        <v>46.333333333333336</v>
      </c>
    </row>
    <row r="6082" spans="1:6">
      <c r="A6082">
        <v>23.2</v>
      </c>
      <c r="B6082">
        <v>3</v>
      </c>
      <c r="C6082">
        <v>165.1</v>
      </c>
      <c r="D6082">
        <f t="shared" si="188"/>
        <v>30400</v>
      </c>
      <c r="F6082">
        <f t="shared" si="189"/>
        <v>45.861111111111107</v>
      </c>
    </row>
    <row r="6083" spans="1:6">
      <c r="A6083">
        <v>21.4</v>
      </c>
      <c r="B6083">
        <v>3</v>
      </c>
      <c r="C6083">
        <v>163.30000000000001</v>
      </c>
      <c r="D6083">
        <f t="shared" ref="D6083:D6146" si="190">(ROW()-2)*5</f>
        <v>30405</v>
      </c>
      <c r="F6083">
        <f t="shared" ref="F6083:F6146" si="191">C6083/3.6</f>
        <v>45.361111111111114</v>
      </c>
    </row>
    <row r="6084" spans="1:6">
      <c r="A6084">
        <v>19.600000000000001</v>
      </c>
      <c r="B6084">
        <v>3</v>
      </c>
      <c r="C6084">
        <v>160.30000000000001</v>
      </c>
      <c r="D6084">
        <f t="shared" si="190"/>
        <v>30410</v>
      </c>
      <c r="F6084">
        <f t="shared" si="191"/>
        <v>44.527777777777779</v>
      </c>
    </row>
    <row r="6085" spans="1:6">
      <c r="A6085">
        <v>19.600000000000001</v>
      </c>
      <c r="B6085">
        <v>3</v>
      </c>
      <c r="C6085">
        <v>157.30000000000001</v>
      </c>
      <c r="D6085">
        <f t="shared" si="190"/>
        <v>30415</v>
      </c>
      <c r="F6085">
        <f t="shared" si="191"/>
        <v>43.69444444444445</v>
      </c>
    </row>
    <row r="6086" spans="1:6">
      <c r="A6086">
        <v>21.4</v>
      </c>
      <c r="B6086">
        <v>3</v>
      </c>
      <c r="C6086">
        <v>156</v>
      </c>
      <c r="D6086">
        <f t="shared" si="190"/>
        <v>30420</v>
      </c>
      <c r="F6086">
        <f t="shared" si="191"/>
        <v>43.333333333333336</v>
      </c>
    </row>
    <row r="6087" spans="1:6">
      <c r="A6087">
        <v>21.4</v>
      </c>
      <c r="B6087">
        <v>3</v>
      </c>
      <c r="C6087">
        <v>150.6</v>
      </c>
      <c r="D6087">
        <f t="shared" si="190"/>
        <v>30425</v>
      </c>
      <c r="F6087">
        <f t="shared" si="191"/>
        <v>41.833333333333329</v>
      </c>
    </row>
    <row r="6088" spans="1:6">
      <c r="A6088">
        <v>24.9</v>
      </c>
      <c r="B6088">
        <v>3</v>
      </c>
      <c r="C6088">
        <v>148.30000000000001</v>
      </c>
      <c r="D6088">
        <f t="shared" si="190"/>
        <v>30430</v>
      </c>
      <c r="F6088">
        <f t="shared" si="191"/>
        <v>41.19444444444445</v>
      </c>
    </row>
    <row r="6089" spans="1:6">
      <c r="A6089">
        <v>30.7</v>
      </c>
      <c r="B6089">
        <v>3</v>
      </c>
      <c r="C6089">
        <v>144.80000000000001</v>
      </c>
      <c r="D6089">
        <f t="shared" si="190"/>
        <v>30435</v>
      </c>
      <c r="F6089">
        <f t="shared" si="191"/>
        <v>40.222222222222221</v>
      </c>
    </row>
    <row r="6090" spans="1:6">
      <c r="A6090">
        <v>32.5</v>
      </c>
      <c r="B6090">
        <v>3</v>
      </c>
      <c r="C6090">
        <v>143.5</v>
      </c>
      <c r="D6090">
        <f t="shared" si="190"/>
        <v>30440</v>
      </c>
      <c r="F6090">
        <f t="shared" si="191"/>
        <v>39.861111111111107</v>
      </c>
    </row>
    <row r="6091" spans="1:6">
      <c r="A6091">
        <v>37.9</v>
      </c>
      <c r="B6091">
        <v>3</v>
      </c>
      <c r="C6091">
        <v>138.4</v>
      </c>
      <c r="D6091">
        <f t="shared" si="190"/>
        <v>30445</v>
      </c>
      <c r="F6091">
        <f t="shared" si="191"/>
        <v>38.444444444444443</v>
      </c>
    </row>
    <row r="6092" spans="1:6">
      <c r="A6092">
        <v>37.9</v>
      </c>
      <c r="B6092">
        <v>3</v>
      </c>
      <c r="C6092">
        <v>135</v>
      </c>
      <c r="D6092">
        <f t="shared" si="190"/>
        <v>30450</v>
      </c>
      <c r="F6092">
        <f t="shared" si="191"/>
        <v>37.5</v>
      </c>
    </row>
    <row r="6093" spans="1:6">
      <c r="A6093">
        <v>34.299999999999997</v>
      </c>
      <c r="B6093">
        <v>3</v>
      </c>
      <c r="C6093">
        <v>131.1</v>
      </c>
      <c r="D6093">
        <f t="shared" si="190"/>
        <v>30455</v>
      </c>
      <c r="F6093">
        <f t="shared" si="191"/>
        <v>36.416666666666664</v>
      </c>
    </row>
    <row r="6094" spans="1:6">
      <c r="A6094">
        <v>34.299999999999997</v>
      </c>
      <c r="B6094">
        <v>3</v>
      </c>
      <c r="C6094">
        <v>126.5</v>
      </c>
      <c r="D6094">
        <f t="shared" si="190"/>
        <v>30460</v>
      </c>
      <c r="F6094">
        <f t="shared" si="191"/>
        <v>35.138888888888886</v>
      </c>
    </row>
    <row r="6095" spans="1:6">
      <c r="A6095">
        <v>34.299999999999997</v>
      </c>
      <c r="B6095">
        <v>3</v>
      </c>
      <c r="C6095">
        <v>123.8</v>
      </c>
      <c r="D6095">
        <f t="shared" si="190"/>
        <v>30465</v>
      </c>
      <c r="F6095">
        <f t="shared" si="191"/>
        <v>34.388888888888886</v>
      </c>
    </row>
    <row r="6096" spans="1:6">
      <c r="A6096">
        <v>24.9</v>
      </c>
      <c r="B6096">
        <v>3</v>
      </c>
      <c r="C6096">
        <v>119.4</v>
      </c>
      <c r="D6096">
        <f t="shared" si="190"/>
        <v>30470</v>
      </c>
      <c r="F6096">
        <f t="shared" si="191"/>
        <v>33.166666666666664</v>
      </c>
    </row>
    <row r="6097" spans="1:6">
      <c r="A6097">
        <v>19.600000000000001</v>
      </c>
      <c r="B6097">
        <v>3</v>
      </c>
      <c r="C6097">
        <v>116.8</v>
      </c>
      <c r="D6097">
        <f t="shared" si="190"/>
        <v>30475</v>
      </c>
      <c r="F6097">
        <f t="shared" si="191"/>
        <v>32.444444444444443</v>
      </c>
    </row>
    <row r="6098" spans="1:6">
      <c r="A6098">
        <v>17.8</v>
      </c>
      <c r="B6098">
        <v>3</v>
      </c>
      <c r="C6098">
        <v>113.8</v>
      </c>
      <c r="D6098">
        <f t="shared" si="190"/>
        <v>30480</v>
      </c>
      <c r="F6098">
        <f t="shared" si="191"/>
        <v>31.611111111111111</v>
      </c>
    </row>
    <row r="6099" spans="1:6">
      <c r="A6099">
        <v>23.2</v>
      </c>
      <c r="B6099">
        <v>3</v>
      </c>
      <c r="C6099">
        <v>110.4</v>
      </c>
      <c r="D6099">
        <f t="shared" si="190"/>
        <v>30485</v>
      </c>
      <c r="F6099">
        <f t="shared" si="191"/>
        <v>30.666666666666668</v>
      </c>
    </row>
    <row r="6100" spans="1:6">
      <c r="A6100">
        <v>16</v>
      </c>
      <c r="B6100">
        <v>3</v>
      </c>
      <c r="C6100">
        <v>107.3</v>
      </c>
      <c r="D6100">
        <f t="shared" si="190"/>
        <v>30490</v>
      </c>
      <c r="F6100">
        <f t="shared" si="191"/>
        <v>29.805555555555554</v>
      </c>
    </row>
    <row r="6101" spans="1:6">
      <c r="A6101">
        <v>12.5</v>
      </c>
      <c r="B6101">
        <v>3</v>
      </c>
      <c r="C6101">
        <v>105.1</v>
      </c>
      <c r="D6101">
        <f t="shared" si="190"/>
        <v>30495</v>
      </c>
      <c r="F6101">
        <f t="shared" si="191"/>
        <v>29.194444444444443</v>
      </c>
    </row>
    <row r="6102" spans="1:6">
      <c r="A6102">
        <v>12.5</v>
      </c>
      <c r="B6102">
        <v>3</v>
      </c>
      <c r="C6102">
        <v>101.4</v>
      </c>
      <c r="D6102">
        <f t="shared" si="190"/>
        <v>30500</v>
      </c>
      <c r="F6102">
        <f t="shared" si="191"/>
        <v>28.166666666666668</v>
      </c>
    </row>
    <row r="6103" spans="1:6">
      <c r="A6103">
        <v>14.3</v>
      </c>
      <c r="B6103">
        <v>3</v>
      </c>
      <c r="C6103">
        <v>99</v>
      </c>
      <c r="D6103">
        <f t="shared" si="190"/>
        <v>30505</v>
      </c>
      <c r="F6103">
        <f t="shared" si="191"/>
        <v>27.5</v>
      </c>
    </row>
    <row r="6104" spans="1:6">
      <c r="A6104">
        <v>7.1</v>
      </c>
      <c r="B6104">
        <v>3</v>
      </c>
      <c r="C6104">
        <v>96.3</v>
      </c>
      <c r="D6104">
        <f t="shared" si="190"/>
        <v>30510</v>
      </c>
      <c r="F6104">
        <f t="shared" si="191"/>
        <v>26.75</v>
      </c>
    </row>
    <row r="6105" spans="1:6">
      <c r="A6105">
        <v>8.9</v>
      </c>
      <c r="B6105">
        <v>3</v>
      </c>
      <c r="C6105">
        <v>93.9</v>
      </c>
      <c r="D6105">
        <f t="shared" si="190"/>
        <v>30515</v>
      </c>
      <c r="F6105">
        <f t="shared" si="191"/>
        <v>26.083333333333336</v>
      </c>
    </row>
    <row r="6106" spans="1:6">
      <c r="A6106">
        <v>8.9</v>
      </c>
      <c r="B6106">
        <v>3</v>
      </c>
      <c r="C6106">
        <v>90.8</v>
      </c>
      <c r="D6106">
        <f t="shared" si="190"/>
        <v>30520</v>
      </c>
      <c r="F6106">
        <f t="shared" si="191"/>
        <v>25.222222222222221</v>
      </c>
    </row>
    <row r="6107" spans="1:6">
      <c r="A6107">
        <v>8.9</v>
      </c>
      <c r="B6107">
        <v>3</v>
      </c>
      <c r="C6107">
        <v>87.5</v>
      </c>
      <c r="D6107">
        <f t="shared" si="190"/>
        <v>30525</v>
      </c>
      <c r="F6107">
        <f t="shared" si="191"/>
        <v>24.305555555555554</v>
      </c>
    </row>
    <row r="6108" spans="1:6">
      <c r="A6108">
        <v>3.6</v>
      </c>
      <c r="B6108">
        <v>3</v>
      </c>
      <c r="C6108">
        <v>85</v>
      </c>
      <c r="D6108">
        <f t="shared" si="190"/>
        <v>30530</v>
      </c>
      <c r="F6108">
        <f t="shared" si="191"/>
        <v>23.611111111111111</v>
      </c>
    </row>
    <row r="6109" spans="1:6">
      <c r="A6109">
        <v>0</v>
      </c>
      <c r="B6109">
        <v>3</v>
      </c>
      <c r="C6109">
        <v>83.9</v>
      </c>
      <c r="D6109">
        <f t="shared" si="190"/>
        <v>30535</v>
      </c>
      <c r="F6109">
        <f t="shared" si="191"/>
        <v>23.305555555555557</v>
      </c>
    </row>
    <row r="6110" spans="1:6">
      <c r="A6110">
        <v>0</v>
      </c>
      <c r="B6110">
        <v>3</v>
      </c>
      <c r="C6110">
        <v>82.7</v>
      </c>
      <c r="D6110">
        <f t="shared" si="190"/>
        <v>30540</v>
      </c>
      <c r="F6110">
        <f t="shared" si="191"/>
        <v>22.972222222222221</v>
      </c>
    </row>
    <row r="6111" spans="1:6">
      <c r="A6111">
        <v>0</v>
      </c>
      <c r="B6111">
        <v>3</v>
      </c>
      <c r="C6111">
        <v>82.5</v>
      </c>
      <c r="D6111">
        <f t="shared" si="190"/>
        <v>30545</v>
      </c>
      <c r="F6111">
        <f t="shared" si="191"/>
        <v>22.916666666666668</v>
      </c>
    </row>
    <row r="6112" spans="1:6">
      <c r="A6112">
        <v>0</v>
      </c>
      <c r="B6112">
        <v>3</v>
      </c>
      <c r="C6112">
        <v>83.6</v>
      </c>
      <c r="D6112">
        <f t="shared" si="190"/>
        <v>30550</v>
      </c>
      <c r="F6112">
        <f t="shared" si="191"/>
        <v>23.222222222222221</v>
      </c>
    </row>
    <row r="6113" spans="1:6">
      <c r="A6113">
        <v>0</v>
      </c>
      <c r="B6113">
        <v>3</v>
      </c>
      <c r="C6113">
        <v>83.7</v>
      </c>
      <c r="D6113">
        <f t="shared" si="190"/>
        <v>30555</v>
      </c>
      <c r="F6113">
        <f t="shared" si="191"/>
        <v>23.25</v>
      </c>
    </row>
    <row r="6114" spans="1:6">
      <c r="A6114">
        <v>0</v>
      </c>
      <c r="B6114">
        <v>3</v>
      </c>
      <c r="C6114">
        <v>85.5</v>
      </c>
      <c r="D6114">
        <f t="shared" si="190"/>
        <v>30560</v>
      </c>
      <c r="F6114">
        <f t="shared" si="191"/>
        <v>23.75</v>
      </c>
    </row>
    <row r="6115" spans="1:6">
      <c r="A6115">
        <v>0</v>
      </c>
      <c r="B6115">
        <v>3</v>
      </c>
      <c r="C6115">
        <v>87.8</v>
      </c>
      <c r="D6115">
        <f t="shared" si="190"/>
        <v>30565</v>
      </c>
      <c r="F6115">
        <f t="shared" si="191"/>
        <v>24.388888888888886</v>
      </c>
    </row>
    <row r="6116" spans="1:6">
      <c r="A6116">
        <v>0</v>
      </c>
      <c r="B6116">
        <v>3</v>
      </c>
      <c r="C6116">
        <v>90.8</v>
      </c>
      <c r="D6116">
        <f t="shared" si="190"/>
        <v>30570</v>
      </c>
      <c r="F6116">
        <f t="shared" si="191"/>
        <v>25.222222222222221</v>
      </c>
    </row>
    <row r="6117" spans="1:6">
      <c r="A6117">
        <v>0</v>
      </c>
      <c r="B6117">
        <v>3</v>
      </c>
      <c r="C6117">
        <v>94.6</v>
      </c>
      <c r="D6117">
        <f t="shared" si="190"/>
        <v>30575</v>
      </c>
      <c r="F6117">
        <f t="shared" si="191"/>
        <v>26.277777777777775</v>
      </c>
    </row>
    <row r="6118" spans="1:6">
      <c r="A6118">
        <v>0</v>
      </c>
      <c r="B6118">
        <v>3</v>
      </c>
      <c r="C6118">
        <v>96.7</v>
      </c>
      <c r="D6118">
        <f t="shared" si="190"/>
        <v>30580</v>
      </c>
      <c r="F6118">
        <f t="shared" si="191"/>
        <v>26.861111111111111</v>
      </c>
    </row>
    <row r="6119" spans="1:6">
      <c r="A6119">
        <v>0</v>
      </c>
      <c r="B6119">
        <v>3</v>
      </c>
      <c r="C6119">
        <v>99.9</v>
      </c>
      <c r="D6119">
        <f t="shared" si="190"/>
        <v>30585</v>
      </c>
      <c r="F6119">
        <f t="shared" si="191"/>
        <v>27.75</v>
      </c>
    </row>
    <row r="6120" spans="1:6">
      <c r="A6120">
        <v>0</v>
      </c>
      <c r="B6120">
        <v>3</v>
      </c>
      <c r="C6120">
        <v>100.2</v>
      </c>
      <c r="D6120">
        <f t="shared" si="190"/>
        <v>30590</v>
      </c>
      <c r="F6120">
        <f t="shared" si="191"/>
        <v>27.833333333333332</v>
      </c>
    </row>
    <row r="6121" spans="1:6">
      <c r="A6121">
        <v>0</v>
      </c>
      <c r="B6121">
        <v>3</v>
      </c>
      <c r="C6121">
        <v>103.3</v>
      </c>
      <c r="D6121">
        <f t="shared" si="190"/>
        <v>30595</v>
      </c>
      <c r="F6121">
        <f t="shared" si="191"/>
        <v>28.694444444444443</v>
      </c>
    </row>
    <row r="6122" spans="1:6">
      <c r="A6122">
        <v>0</v>
      </c>
      <c r="B6122">
        <v>3</v>
      </c>
      <c r="C6122">
        <v>105.3</v>
      </c>
      <c r="D6122">
        <f t="shared" si="190"/>
        <v>30600</v>
      </c>
      <c r="F6122">
        <f t="shared" si="191"/>
        <v>29.25</v>
      </c>
    </row>
    <row r="6123" spans="1:6">
      <c r="A6123">
        <v>0</v>
      </c>
      <c r="B6123">
        <v>3</v>
      </c>
      <c r="C6123">
        <v>108.6</v>
      </c>
      <c r="D6123">
        <f t="shared" si="190"/>
        <v>30605</v>
      </c>
      <c r="F6123">
        <f t="shared" si="191"/>
        <v>30.166666666666664</v>
      </c>
    </row>
    <row r="6124" spans="1:6">
      <c r="A6124">
        <v>0</v>
      </c>
      <c r="B6124">
        <v>3</v>
      </c>
      <c r="C6124">
        <v>111.3</v>
      </c>
      <c r="D6124">
        <f t="shared" si="190"/>
        <v>30610</v>
      </c>
      <c r="F6124">
        <f t="shared" si="191"/>
        <v>30.916666666666664</v>
      </c>
    </row>
    <row r="6125" spans="1:6">
      <c r="A6125">
        <v>0</v>
      </c>
      <c r="B6125">
        <v>3</v>
      </c>
      <c r="C6125">
        <v>113.9</v>
      </c>
      <c r="D6125">
        <f t="shared" si="190"/>
        <v>30615</v>
      </c>
      <c r="F6125">
        <f t="shared" si="191"/>
        <v>31.638888888888889</v>
      </c>
    </row>
    <row r="6126" spans="1:6">
      <c r="A6126">
        <v>0</v>
      </c>
      <c r="B6126">
        <v>3</v>
      </c>
      <c r="C6126">
        <v>116.4</v>
      </c>
      <c r="D6126">
        <f t="shared" si="190"/>
        <v>30620</v>
      </c>
      <c r="F6126">
        <f t="shared" si="191"/>
        <v>32.333333333333336</v>
      </c>
    </row>
    <row r="6127" spans="1:6">
      <c r="A6127">
        <v>0</v>
      </c>
      <c r="B6127">
        <v>3</v>
      </c>
      <c r="C6127">
        <v>118.4</v>
      </c>
      <c r="D6127">
        <f t="shared" si="190"/>
        <v>30625</v>
      </c>
      <c r="F6127">
        <f t="shared" si="191"/>
        <v>32.888888888888893</v>
      </c>
    </row>
    <row r="6128" spans="1:6">
      <c r="A6128">
        <v>0</v>
      </c>
      <c r="B6128">
        <v>3</v>
      </c>
      <c r="C6128">
        <v>121.3</v>
      </c>
      <c r="D6128">
        <f t="shared" si="190"/>
        <v>30630</v>
      </c>
      <c r="F6128">
        <f t="shared" si="191"/>
        <v>33.694444444444443</v>
      </c>
    </row>
    <row r="6129" spans="1:6">
      <c r="A6129">
        <v>0</v>
      </c>
      <c r="B6129">
        <v>3</v>
      </c>
      <c r="C6129">
        <v>123.8</v>
      </c>
      <c r="D6129">
        <f t="shared" si="190"/>
        <v>30635</v>
      </c>
      <c r="F6129">
        <f t="shared" si="191"/>
        <v>34.388888888888886</v>
      </c>
    </row>
    <row r="6130" spans="1:6">
      <c r="A6130">
        <v>0</v>
      </c>
      <c r="B6130">
        <v>3</v>
      </c>
      <c r="C6130">
        <v>127.2</v>
      </c>
      <c r="D6130">
        <f t="shared" si="190"/>
        <v>30640</v>
      </c>
      <c r="F6130">
        <f t="shared" si="191"/>
        <v>35.333333333333336</v>
      </c>
    </row>
    <row r="6131" spans="1:6">
      <c r="A6131">
        <v>0</v>
      </c>
      <c r="B6131">
        <v>3</v>
      </c>
      <c r="C6131">
        <v>129.69999999999999</v>
      </c>
      <c r="D6131">
        <f t="shared" si="190"/>
        <v>30645</v>
      </c>
      <c r="F6131">
        <f t="shared" si="191"/>
        <v>36.027777777777771</v>
      </c>
    </row>
    <row r="6132" spans="1:6">
      <c r="A6132">
        <v>0</v>
      </c>
      <c r="B6132">
        <v>3</v>
      </c>
      <c r="C6132">
        <v>132.1</v>
      </c>
      <c r="D6132">
        <f t="shared" si="190"/>
        <v>30650</v>
      </c>
      <c r="F6132">
        <f t="shared" si="191"/>
        <v>36.694444444444443</v>
      </c>
    </row>
    <row r="6133" spans="1:6">
      <c r="A6133">
        <v>0</v>
      </c>
      <c r="B6133">
        <v>3</v>
      </c>
      <c r="C6133">
        <v>134.6</v>
      </c>
      <c r="D6133">
        <f t="shared" si="190"/>
        <v>30655</v>
      </c>
      <c r="F6133">
        <f t="shared" si="191"/>
        <v>37.388888888888886</v>
      </c>
    </row>
    <row r="6134" spans="1:6">
      <c r="A6134">
        <v>0</v>
      </c>
      <c r="B6134">
        <v>3</v>
      </c>
      <c r="C6134">
        <v>132</v>
      </c>
      <c r="D6134">
        <f t="shared" si="190"/>
        <v>30660</v>
      </c>
      <c r="F6134">
        <f t="shared" si="191"/>
        <v>36.666666666666664</v>
      </c>
    </row>
    <row r="6135" spans="1:6">
      <c r="A6135">
        <v>0</v>
      </c>
      <c r="B6135">
        <v>3</v>
      </c>
      <c r="C6135">
        <v>139.1</v>
      </c>
      <c r="D6135">
        <f t="shared" si="190"/>
        <v>30665</v>
      </c>
      <c r="F6135">
        <f t="shared" si="191"/>
        <v>38.638888888888886</v>
      </c>
    </row>
    <row r="6136" spans="1:6">
      <c r="A6136">
        <v>0</v>
      </c>
      <c r="B6136">
        <v>3</v>
      </c>
      <c r="C6136">
        <v>144.30000000000001</v>
      </c>
      <c r="D6136">
        <f t="shared" si="190"/>
        <v>30670</v>
      </c>
      <c r="F6136">
        <f t="shared" si="191"/>
        <v>40.083333333333336</v>
      </c>
    </row>
    <row r="6137" spans="1:6">
      <c r="A6137">
        <v>0</v>
      </c>
      <c r="B6137">
        <v>3</v>
      </c>
      <c r="C6137">
        <v>149.1</v>
      </c>
      <c r="D6137">
        <f t="shared" si="190"/>
        <v>30675</v>
      </c>
      <c r="F6137">
        <f t="shared" si="191"/>
        <v>41.416666666666664</v>
      </c>
    </row>
    <row r="6138" spans="1:6">
      <c r="A6138">
        <v>0</v>
      </c>
      <c r="B6138">
        <v>3</v>
      </c>
      <c r="C6138">
        <v>151.9</v>
      </c>
      <c r="D6138">
        <f t="shared" si="190"/>
        <v>30680</v>
      </c>
      <c r="F6138">
        <f t="shared" si="191"/>
        <v>42.194444444444443</v>
      </c>
    </row>
    <row r="6139" spans="1:6">
      <c r="A6139">
        <v>0</v>
      </c>
      <c r="B6139">
        <v>3</v>
      </c>
      <c r="C6139">
        <v>154.9</v>
      </c>
      <c r="D6139">
        <f t="shared" si="190"/>
        <v>30685</v>
      </c>
      <c r="F6139">
        <f t="shared" si="191"/>
        <v>43.027777777777779</v>
      </c>
    </row>
    <row r="6140" spans="1:6">
      <c r="A6140">
        <v>0</v>
      </c>
      <c r="B6140">
        <v>3</v>
      </c>
      <c r="C6140">
        <v>156.4</v>
      </c>
      <c r="D6140">
        <f t="shared" si="190"/>
        <v>30690</v>
      </c>
      <c r="F6140">
        <f t="shared" si="191"/>
        <v>43.444444444444443</v>
      </c>
    </row>
    <row r="6141" spans="1:6">
      <c r="A6141">
        <v>0</v>
      </c>
      <c r="B6141">
        <v>3</v>
      </c>
      <c r="C6141">
        <v>159.5</v>
      </c>
      <c r="D6141">
        <f t="shared" si="190"/>
        <v>30695</v>
      </c>
      <c r="F6141">
        <f t="shared" si="191"/>
        <v>44.305555555555557</v>
      </c>
    </row>
    <row r="6142" spans="1:6">
      <c r="A6142">
        <v>0</v>
      </c>
      <c r="B6142">
        <v>3</v>
      </c>
      <c r="C6142">
        <v>162.80000000000001</v>
      </c>
      <c r="D6142">
        <f t="shared" si="190"/>
        <v>30700</v>
      </c>
      <c r="F6142">
        <f t="shared" si="191"/>
        <v>45.222222222222221</v>
      </c>
    </row>
    <row r="6143" spans="1:6">
      <c r="A6143">
        <v>0</v>
      </c>
      <c r="B6143">
        <v>3</v>
      </c>
      <c r="C6143">
        <v>163.6</v>
      </c>
      <c r="D6143">
        <f t="shared" si="190"/>
        <v>30705</v>
      </c>
      <c r="F6143">
        <f t="shared" si="191"/>
        <v>45.444444444444443</v>
      </c>
    </row>
    <row r="6144" spans="1:6">
      <c r="A6144">
        <v>0</v>
      </c>
      <c r="B6144">
        <v>3</v>
      </c>
      <c r="C6144">
        <v>165.3</v>
      </c>
      <c r="D6144">
        <f t="shared" si="190"/>
        <v>30710</v>
      </c>
      <c r="F6144">
        <f t="shared" si="191"/>
        <v>45.916666666666671</v>
      </c>
    </row>
    <row r="6145" spans="1:6">
      <c r="A6145">
        <v>0</v>
      </c>
      <c r="B6145">
        <v>3</v>
      </c>
      <c r="C6145">
        <v>167.1</v>
      </c>
      <c r="D6145">
        <f t="shared" si="190"/>
        <v>30715</v>
      </c>
      <c r="F6145">
        <f t="shared" si="191"/>
        <v>46.416666666666664</v>
      </c>
    </row>
    <row r="6146" spans="1:6">
      <c r="A6146">
        <v>0</v>
      </c>
      <c r="B6146">
        <v>3</v>
      </c>
      <c r="C6146">
        <v>169.4</v>
      </c>
      <c r="D6146">
        <f t="shared" si="190"/>
        <v>30720</v>
      </c>
      <c r="F6146">
        <f t="shared" si="191"/>
        <v>47.055555555555557</v>
      </c>
    </row>
    <row r="6147" spans="1:6">
      <c r="A6147">
        <v>0</v>
      </c>
      <c r="B6147">
        <v>3</v>
      </c>
      <c r="C6147">
        <v>171.1</v>
      </c>
      <c r="D6147">
        <f t="shared" ref="D6147:D6210" si="192">(ROW()-2)*5</f>
        <v>30725</v>
      </c>
      <c r="F6147">
        <f t="shared" ref="F6147:F6210" si="193">C6147/3.6</f>
        <v>47.527777777777779</v>
      </c>
    </row>
    <row r="6148" spans="1:6">
      <c r="A6148">
        <v>0</v>
      </c>
      <c r="B6148">
        <v>3</v>
      </c>
      <c r="C6148">
        <v>173.1</v>
      </c>
      <c r="D6148">
        <f t="shared" si="192"/>
        <v>30730</v>
      </c>
      <c r="F6148">
        <f t="shared" si="193"/>
        <v>48.083333333333329</v>
      </c>
    </row>
    <row r="6149" spans="1:6">
      <c r="A6149">
        <v>0</v>
      </c>
      <c r="B6149">
        <v>3</v>
      </c>
      <c r="C6149">
        <v>176.3</v>
      </c>
      <c r="D6149">
        <f t="shared" si="192"/>
        <v>30735</v>
      </c>
      <c r="F6149">
        <f t="shared" si="193"/>
        <v>48.972222222222221</v>
      </c>
    </row>
    <row r="6150" spans="1:6">
      <c r="A6150">
        <v>0</v>
      </c>
      <c r="B6150">
        <v>3</v>
      </c>
      <c r="C6150">
        <v>178.1</v>
      </c>
      <c r="D6150">
        <f t="shared" si="192"/>
        <v>30740</v>
      </c>
      <c r="F6150">
        <f t="shared" si="193"/>
        <v>49.472222222222221</v>
      </c>
    </row>
    <row r="6151" spans="1:6">
      <c r="A6151">
        <v>0</v>
      </c>
      <c r="B6151">
        <v>4</v>
      </c>
      <c r="C6151">
        <v>181.3</v>
      </c>
      <c r="D6151">
        <f t="shared" si="192"/>
        <v>30745</v>
      </c>
      <c r="F6151">
        <f t="shared" si="193"/>
        <v>50.361111111111114</v>
      </c>
    </row>
    <row r="6152" spans="1:6">
      <c r="A6152">
        <v>0</v>
      </c>
      <c r="B6152">
        <v>4</v>
      </c>
      <c r="C6152">
        <v>182.1</v>
      </c>
      <c r="D6152">
        <f t="shared" si="192"/>
        <v>30750</v>
      </c>
      <c r="F6152">
        <f t="shared" si="193"/>
        <v>50.583333333333329</v>
      </c>
    </row>
    <row r="6153" spans="1:6">
      <c r="A6153">
        <v>0</v>
      </c>
      <c r="B6153">
        <v>4</v>
      </c>
      <c r="C6153">
        <v>180.1</v>
      </c>
      <c r="D6153">
        <f t="shared" si="192"/>
        <v>30755</v>
      </c>
      <c r="F6153">
        <f t="shared" si="193"/>
        <v>50.027777777777771</v>
      </c>
    </row>
    <row r="6154" spans="1:6">
      <c r="A6154">
        <v>0</v>
      </c>
      <c r="B6154">
        <v>4</v>
      </c>
      <c r="C6154">
        <v>180.1</v>
      </c>
      <c r="D6154">
        <f t="shared" si="192"/>
        <v>30760</v>
      </c>
      <c r="F6154">
        <f t="shared" si="193"/>
        <v>50.027777777777771</v>
      </c>
    </row>
    <row r="6155" spans="1:6">
      <c r="A6155">
        <v>0</v>
      </c>
      <c r="B6155">
        <v>4</v>
      </c>
      <c r="C6155">
        <v>186.6</v>
      </c>
      <c r="D6155">
        <f t="shared" si="192"/>
        <v>30765</v>
      </c>
      <c r="F6155">
        <f t="shared" si="193"/>
        <v>51.833333333333329</v>
      </c>
    </row>
    <row r="6156" spans="1:6">
      <c r="A6156">
        <v>0</v>
      </c>
      <c r="B6156">
        <v>4</v>
      </c>
      <c r="C6156">
        <v>188.5</v>
      </c>
      <c r="D6156">
        <f t="shared" si="192"/>
        <v>30770</v>
      </c>
      <c r="F6156">
        <f t="shared" si="193"/>
        <v>52.361111111111107</v>
      </c>
    </row>
    <row r="6157" spans="1:6">
      <c r="A6157">
        <v>0</v>
      </c>
      <c r="B6157">
        <v>4</v>
      </c>
      <c r="C6157">
        <v>190</v>
      </c>
      <c r="D6157">
        <f t="shared" si="192"/>
        <v>30775</v>
      </c>
      <c r="F6157">
        <f t="shared" si="193"/>
        <v>52.777777777777779</v>
      </c>
    </row>
    <row r="6158" spans="1:6">
      <c r="A6158">
        <v>0</v>
      </c>
      <c r="B6158">
        <v>4</v>
      </c>
      <c r="C6158">
        <v>191.9</v>
      </c>
      <c r="D6158">
        <f t="shared" si="192"/>
        <v>30780</v>
      </c>
      <c r="F6158">
        <f t="shared" si="193"/>
        <v>53.305555555555557</v>
      </c>
    </row>
    <row r="6159" spans="1:6">
      <c r="A6159">
        <v>0</v>
      </c>
      <c r="B6159">
        <v>4</v>
      </c>
      <c r="C6159">
        <v>192.9</v>
      </c>
      <c r="D6159">
        <f t="shared" si="192"/>
        <v>30785</v>
      </c>
      <c r="F6159">
        <f t="shared" si="193"/>
        <v>53.583333333333336</v>
      </c>
    </row>
    <row r="6160" spans="1:6">
      <c r="A6160">
        <v>0</v>
      </c>
      <c r="B6160">
        <v>4</v>
      </c>
      <c r="C6160">
        <v>195.1</v>
      </c>
      <c r="D6160">
        <f t="shared" si="192"/>
        <v>30790</v>
      </c>
      <c r="F6160">
        <f t="shared" si="193"/>
        <v>54.194444444444443</v>
      </c>
    </row>
    <row r="6161" spans="1:6">
      <c r="A6161">
        <v>0</v>
      </c>
      <c r="B6161">
        <v>4</v>
      </c>
      <c r="C6161">
        <v>195.9</v>
      </c>
      <c r="D6161">
        <f t="shared" si="192"/>
        <v>30795</v>
      </c>
      <c r="F6161">
        <f t="shared" si="193"/>
        <v>54.416666666666664</v>
      </c>
    </row>
    <row r="6162" spans="1:6">
      <c r="A6162">
        <v>0</v>
      </c>
      <c r="B6162">
        <v>4</v>
      </c>
      <c r="C6162">
        <v>197.8</v>
      </c>
      <c r="D6162">
        <f t="shared" si="192"/>
        <v>30800</v>
      </c>
      <c r="F6162">
        <f t="shared" si="193"/>
        <v>54.944444444444443</v>
      </c>
    </row>
    <row r="6163" spans="1:6">
      <c r="A6163">
        <v>0</v>
      </c>
      <c r="B6163">
        <v>4</v>
      </c>
      <c r="C6163">
        <v>199.1</v>
      </c>
      <c r="D6163">
        <f t="shared" si="192"/>
        <v>30805</v>
      </c>
      <c r="F6163">
        <f t="shared" si="193"/>
        <v>55.30555555555555</v>
      </c>
    </row>
    <row r="6164" spans="1:6">
      <c r="A6164">
        <v>0</v>
      </c>
      <c r="B6164">
        <v>4</v>
      </c>
      <c r="C6164">
        <v>200.9</v>
      </c>
      <c r="D6164">
        <f t="shared" si="192"/>
        <v>30810</v>
      </c>
      <c r="F6164">
        <f t="shared" si="193"/>
        <v>55.805555555555557</v>
      </c>
    </row>
    <row r="6165" spans="1:6">
      <c r="A6165">
        <v>3.6</v>
      </c>
      <c r="B6165">
        <v>4</v>
      </c>
      <c r="C6165">
        <v>199.5</v>
      </c>
      <c r="D6165">
        <f t="shared" si="192"/>
        <v>30815</v>
      </c>
      <c r="F6165">
        <f t="shared" si="193"/>
        <v>55.416666666666664</v>
      </c>
    </row>
    <row r="6166" spans="1:6">
      <c r="A6166">
        <v>24.9</v>
      </c>
      <c r="B6166">
        <v>4</v>
      </c>
      <c r="C6166">
        <v>197.4</v>
      </c>
      <c r="D6166">
        <f t="shared" si="192"/>
        <v>30820</v>
      </c>
      <c r="F6166">
        <f t="shared" si="193"/>
        <v>54.833333333333336</v>
      </c>
    </row>
    <row r="6167" spans="1:6">
      <c r="A6167">
        <v>32.5</v>
      </c>
      <c r="B6167">
        <v>4</v>
      </c>
      <c r="C6167">
        <v>192.8</v>
      </c>
      <c r="D6167">
        <f t="shared" si="192"/>
        <v>30825</v>
      </c>
      <c r="F6167">
        <f t="shared" si="193"/>
        <v>53.555555555555557</v>
      </c>
    </row>
    <row r="6168" spans="1:6">
      <c r="A6168">
        <v>37.9</v>
      </c>
      <c r="B6168">
        <v>4</v>
      </c>
      <c r="C6168">
        <v>190.3</v>
      </c>
      <c r="D6168">
        <f t="shared" si="192"/>
        <v>30830</v>
      </c>
      <c r="F6168">
        <f t="shared" si="193"/>
        <v>52.861111111111114</v>
      </c>
    </row>
    <row r="6169" spans="1:6">
      <c r="A6169">
        <v>37.9</v>
      </c>
      <c r="B6169">
        <v>4</v>
      </c>
      <c r="C6169">
        <v>187.5</v>
      </c>
      <c r="D6169">
        <f t="shared" si="192"/>
        <v>30835</v>
      </c>
      <c r="F6169">
        <f t="shared" si="193"/>
        <v>52.083333333333329</v>
      </c>
    </row>
    <row r="6170" spans="1:6">
      <c r="A6170">
        <v>41.4</v>
      </c>
      <c r="B6170">
        <v>4</v>
      </c>
      <c r="C6170">
        <v>184</v>
      </c>
      <c r="D6170">
        <f t="shared" si="192"/>
        <v>30840</v>
      </c>
      <c r="F6170">
        <f t="shared" si="193"/>
        <v>51.111111111111107</v>
      </c>
    </row>
    <row r="6171" spans="1:6">
      <c r="A6171">
        <v>41.4</v>
      </c>
      <c r="B6171">
        <v>4</v>
      </c>
      <c r="C6171">
        <v>180.3</v>
      </c>
      <c r="D6171">
        <f t="shared" si="192"/>
        <v>30845</v>
      </c>
      <c r="F6171">
        <f t="shared" si="193"/>
        <v>50.083333333333336</v>
      </c>
    </row>
    <row r="6172" spans="1:6">
      <c r="A6172">
        <v>39.6</v>
      </c>
      <c r="B6172">
        <v>4</v>
      </c>
      <c r="C6172">
        <v>176</v>
      </c>
      <c r="D6172">
        <f t="shared" si="192"/>
        <v>30850</v>
      </c>
      <c r="F6172">
        <f t="shared" si="193"/>
        <v>48.888888888888886</v>
      </c>
    </row>
    <row r="6173" spans="1:6">
      <c r="A6173">
        <v>41.4</v>
      </c>
      <c r="B6173">
        <v>4</v>
      </c>
      <c r="C6173">
        <v>174.6</v>
      </c>
      <c r="D6173">
        <f t="shared" si="192"/>
        <v>30855</v>
      </c>
      <c r="F6173">
        <f t="shared" si="193"/>
        <v>48.5</v>
      </c>
    </row>
    <row r="6174" spans="1:6">
      <c r="A6174">
        <v>37.9</v>
      </c>
      <c r="B6174">
        <v>4</v>
      </c>
      <c r="C6174">
        <v>170.4</v>
      </c>
      <c r="D6174">
        <f t="shared" si="192"/>
        <v>30860</v>
      </c>
      <c r="F6174">
        <f t="shared" si="193"/>
        <v>47.333333333333336</v>
      </c>
    </row>
    <row r="6175" spans="1:6">
      <c r="A6175">
        <v>37.9</v>
      </c>
      <c r="B6175">
        <v>4</v>
      </c>
      <c r="C6175">
        <v>166.9</v>
      </c>
      <c r="D6175">
        <f t="shared" si="192"/>
        <v>30865</v>
      </c>
      <c r="F6175">
        <f t="shared" si="193"/>
        <v>46.361111111111114</v>
      </c>
    </row>
    <row r="6176" spans="1:6">
      <c r="A6176">
        <v>41.4</v>
      </c>
      <c r="B6176">
        <v>4</v>
      </c>
      <c r="C6176">
        <v>164.1</v>
      </c>
      <c r="D6176">
        <f t="shared" si="192"/>
        <v>30870</v>
      </c>
      <c r="F6176">
        <f t="shared" si="193"/>
        <v>45.583333333333329</v>
      </c>
    </row>
    <row r="6177" spans="1:6">
      <c r="A6177">
        <v>43.2</v>
      </c>
      <c r="B6177">
        <v>4</v>
      </c>
      <c r="C6177">
        <v>159.9</v>
      </c>
      <c r="D6177">
        <f t="shared" si="192"/>
        <v>30875</v>
      </c>
      <c r="F6177">
        <f t="shared" si="193"/>
        <v>44.416666666666664</v>
      </c>
    </row>
    <row r="6178" spans="1:6">
      <c r="A6178">
        <v>34.299999999999997</v>
      </c>
      <c r="B6178">
        <v>4</v>
      </c>
      <c r="C6178">
        <v>156.80000000000001</v>
      </c>
      <c r="D6178">
        <f t="shared" si="192"/>
        <v>30880</v>
      </c>
      <c r="F6178">
        <f t="shared" si="193"/>
        <v>43.555555555555557</v>
      </c>
    </row>
    <row r="6179" spans="1:6">
      <c r="A6179">
        <v>34.299999999999997</v>
      </c>
      <c r="B6179">
        <v>3</v>
      </c>
      <c r="C6179">
        <v>154</v>
      </c>
      <c r="D6179">
        <f t="shared" si="192"/>
        <v>30885</v>
      </c>
      <c r="F6179">
        <f t="shared" si="193"/>
        <v>42.777777777777779</v>
      </c>
    </row>
    <row r="6180" spans="1:6">
      <c r="A6180">
        <v>23.2</v>
      </c>
      <c r="B6180">
        <v>3</v>
      </c>
      <c r="C6180">
        <v>150.6</v>
      </c>
      <c r="D6180">
        <f t="shared" si="192"/>
        <v>30890</v>
      </c>
      <c r="F6180">
        <f t="shared" si="193"/>
        <v>41.833333333333329</v>
      </c>
    </row>
    <row r="6181" spans="1:6">
      <c r="A6181">
        <v>19.600000000000001</v>
      </c>
      <c r="B6181">
        <v>3</v>
      </c>
      <c r="C6181">
        <v>147.6</v>
      </c>
      <c r="D6181">
        <f t="shared" si="192"/>
        <v>30895</v>
      </c>
      <c r="F6181">
        <f t="shared" si="193"/>
        <v>41</v>
      </c>
    </row>
    <row r="6182" spans="1:6">
      <c r="A6182">
        <v>26.7</v>
      </c>
      <c r="B6182">
        <v>2.4</v>
      </c>
      <c r="C6182">
        <v>144.30000000000001</v>
      </c>
      <c r="D6182">
        <f t="shared" si="192"/>
        <v>30900</v>
      </c>
      <c r="F6182">
        <f t="shared" si="193"/>
        <v>40.083333333333336</v>
      </c>
    </row>
    <row r="6183" spans="1:6">
      <c r="A6183">
        <v>23.2</v>
      </c>
      <c r="B6183">
        <v>2</v>
      </c>
      <c r="C6183">
        <v>140.9</v>
      </c>
      <c r="D6183">
        <f t="shared" si="192"/>
        <v>30905</v>
      </c>
      <c r="F6183">
        <f t="shared" si="193"/>
        <v>39.138888888888893</v>
      </c>
    </row>
    <row r="6184" spans="1:6">
      <c r="A6184">
        <v>23.2</v>
      </c>
      <c r="B6184">
        <v>2</v>
      </c>
      <c r="C6184">
        <v>139.1</v>
      </c>
      <c r="D6184">
        <f t="shared" si="192"/>
        <v>30910</v>
      </c>
      <c r="F6184">
        <f t="shared" si="193"/>
        <v>38.638888888888886</v>
      </c>
    </row>
    <row r="6185" spans="1:6">
      <c r="A6185">
        <v>28.5</v>
      </c>
      <c r="B6185">
        <v>2</v>
      </c>
      <c r="C6185">
        <v>135.1</v>
      </c>
      <c r="D6185">
        <f t="shared" si="192"/>
        <v>30915</v>
      </c>
      <c r="F6185">
        <f t="shared" si="193"/>
        <v>37.527777777777779</v>
      </c>
    </row>
    <row r="6186" spans="1:6">
      <c r="A6186">
        <v>29</v>
      </c>
      <c r="B6186">
        <v>2</v>
      </c>
      <c r="C6186">
        <v>131.5</v>
      </c>
      <c r="D6186">
        <f t="shared" si="192"/>
        <v>30920</v>
      </c>
      <c r="F6186">
        <f t="shared" si="193"/>
        <v>36.527777777777779</v>
      </c>
    </row>
    <row r="6187" spans="1:6">
      <c r="A6187">
        <v>24.9</v>
      </c>
      <c r="B6187">
        <v>2</v>
      </c>
      <c r="C6187">
        <v>129.30000000000001</v>
      </c>
      <c r="D6187">
        <f t="shared" si="192"/>
        <v>30925</v>
      </c>
      <c r="F6187">
        <f t="shared" si="193"/>
        <v>35.916666666666671</v>
      </c>
    </row>
    <row r="6188" spans="1:6">
      <c r="A6188">
        <v>26.7</v>
      </c>
      <c r="B6188">
        <v>2</v>
      </c>
      <c r="C6188">
        <v>123.7</v>
      </c>
      <c r="D6188">
        <f t="shared" si="192"/>
        <v>30930</v>
      </c>
      <c r="F6188">
        <f t="shared" si="193"/>
        <v>34.361111111111114</v>
      </c>
    </row>
    <row r="6189" spans="1:6">
      <c r="A6189">
        <v>26.7</v>
      </c>
      <c r="B6189">
        <v>2</v>
      </c>
      <c r="C6189">
        <v>121</v>
      </c>
      <c r="D6189">
        <f t="shared" si="192"/>
        <v>30935</v>
      </c>
      <c r="F6189">
        <f t="shared" si="193"/>
        <v>33.611111111111107</v>
      </c>
    </row>
    <row r="6190" spans="1:6">
      <c r="A6190">
        <v>24.9</v>
      </c>
      <c r="B6190">
        <v>2</v>
      </c>
      <c r="C6190">
        <v>117.3</v>
      </c>
      <c r="D6190">
        <f t="shared" si="192"/>
        <v>30940</v>
      </c>
      <c r="F6190">
        <f t="shared" si="193"/>
        <v>32.583333333333329</v>
      </c>
    </row>
    <row r="6191" spans="1:6">
      <c r="A6191">
        <v>24.9</v>
      </c>
      <c r="B6191">
        <v>2</v>
      </c>
      <c r="C6191">
        <v>112.6</v>
      </c>
      <c r="D6191">
        <f t="shared" si="192"/>
        <v>30945</v>
      </c>
      <c r="F6191">
        <f t="shared" si="193"/>
        <v>31.277777777777775</v>
      </c>
    </row>
    <row r="6192" spans="1:6">
      <c r="A6192">
        <v>24.9</v>
      </c>
      <c r="B6192">
        <v>2</v>
      </c>
      <c r="C6192">
        <v>108.8</v>
      </c>
      <c r="D6192">
        <f t="shared" si="192"/>
        <v>30950</v>
      </c>
      <c r="F6192">
        <f t="shared" si="193"/>
        <v>30.222222222222221</v>
      </c>
    </row>
    <row r="6193" spans="1:6">
      <c r="A6193">
        <v>26.7</v>
      </c>
      <c r="B6193">
        <v>2</v>
      </c>
      <c r="C6193">
        <v>105.4</v>
      </c>
      <c r="D6193">
        <f t="shared" si="192"/>
        <v>30955</v>
      </c>
      <c r="F6193">
        <f t="shared" si="193"/>
        <v>29.277777777777779</v>
      </c>
    </row>
    <row r="6194" spans="1:6">
      <c r="A6194">
        <v>23.2</v>
      </c>
      <c r="B6194">
        <v>2</v>
      </c>
      <c r="C6194">
        <v>100</v>
      </c>
      <c r="D6194">
        <f t="shared" si="192"/>
        <v>30960</v>
      </c>
      <c r="F6194">
        <f t="shared" si="193"/>
        <v>27.777777777777779</v>
      </c>
    </row>
    <row r="6195" spans="1:6">
      <c r="A6195">
        <v>23.2</v>
      </c>
      <c r="B6195">
        <v>2</v>
      </c>
      <c r="C6195">
        <v>96.6</v>
      </c>
      <c r="D6195">
        <f t="shared" si="192"/>
        <v>30965</v>
      </c>
      <c r="F6195">
        <f t="shared" si="193"/>
        <v>26.833333333333332</v>
      </c>
    </row>
    <row r="6196" spans="1:6">
      <c r="A6196">
        <v>19.600000000000001</v>
      </c>
      <c r="B6196">
        <v>2</v>
      </c>
      <c r="C6196">
        <v>92.6</v>
      </c>
      <c r="D6196">
        <f t="shared" si="192"/>
        <v>30970</v>
      </c>
      <c r="F6196">
        <f t="shared" si="193"/>
        <v>25.722222222222221</v>
      </c>
    </row>
    <row r="6197" spans="1:6">
      <c r="A6197">
        <v>14.3</v>
      </c>
      <c r="B6197">
        <v>2</v>
      </c>
      <c r="C6197">
        <v>87.3</v>
      </c>
      <c r="D6197">
        <f t="shared" si="192"/>
        <v>30975</v>
      </c>
      <c r="F6197">
        <f t="shared" si="193"/>
        <v>24.25</v>
      </c>
    </row>
    <row r="6198" spans="1:6">
      <c r="A6198">
        <v>16</v>
      </c>
      <c r="B6198">
        <v>2</v>
      </c>
      <c r="C6198">
        <v>83.4</v>
      </c>
      <c r="D6198">
        <f t="shared" si="192"/>
        <v>30980</v>
      </c>
      <c r="F6198">
        <f t="shared" si="193"/>
        <v>23.166666666666668</v>
      </c>
    </row>
    <row r="6199" spans="1:6">
      <c r="A6199">
        <v>24.9</v>
      </c>
      <c r="B6199">
        <v>2</v>
      </c>
      <c r="C6199">
        <v>78.900000000000006</v>
      </c>
      <c r="D6199">
        <f t="shared" si="192"/>
        <v>30985</v>
      </c>
      <c r="F6199">
        <f t="shared" si="193"/>
        <v>21.916666666666668</v>
      </c>
    </row>
    <row r="6200" spans="1:6">
      <c r="A6200">
        <v>32.5</v>
      </c>
      <c r="B6200">
        <v>2</v>
      </c>
      <c r="C6200">
        <v>74</v>
      </c>
      <c r="D6200">
        <f t="shared" si="192"/>
        <v>30990</v>
      </c>
      <c r="F6200">
        <f t="shared" si="193"/>
        <v>20.555555555555554</v>
      </c>
    </row>
    <row r="6201" spans="1:6">
      <c r="A6201">
        <v>29</v>
      </c>
      <c r="B6201">
        <v>2</v>
      </c>
      <c r="C6201">
        <v>69.2</v>
      </c>
      <c r="D6201">
        <f t="shared" si="192"/>
        <v>30995</v>
      </c>
      <c r="F6201">
        <f t="shared" si="193"/>
        <v>19.222222222222221</v>
      </c>
    </row>
    <row r="6202" spans="1:6">
      <c r="A6202">
        <v>24.9</v>
      </c>
      <c r="B6202">
        <v>2</v>
      </c>
      <c r="C6202">
        <v>64.099999999999994</v>
      </c>
      <c r="D6202">
        <f t="shared" si="192"/>
        <v>31000</v>
      </c>
      <c r="F6202">
        <f t="shared" si="193"/>
        <v>17.805555555555554</v>
      </c>
    </row>
    <row r="6203" spans="1:6">
      <c r="A6203">
        <v>23.2</v>
      </c>
      <c r="B6203">
        <v>2</v>
      </c>
      <c r="C6203">
        <v>58.5</v>
      </c>
      <c r="D6203">
        <f t="shared" si="192"/>
        <v>31005</v>
      </c>
      <c r="F6203">
        <f t="shared" si="193"/>
        <v>16.25</v>
      </c>
    </row>
    <row r="6204" spans="1:6">
      <c r="A6204">
        <v>8.9</v>
      </c>
      <c r="B6204">
        <v>2</v>
      </c>
      <c r="C6204">
        <v>53.9</v>
      </c>
      <c r="D6204">
        <f t="shared" si="192"/>
        <v>31010</v>
      </c>
      <c r="F6204">
        <f t="shared" si="193"/>
        <v>14.972222222222221</v>
      </c>
    </row>
    <row r="6205" spans="1:6">
      <c r="A6205">
        <v>0</v>
      </c>
      <c r="B6205">
        <v>2</v>
      </c>
      <c r="C6205">
        <v>52.6</v>
      </c>
      <c r="D6205">
        <f t="shared" si="192"/>
        <v>31015</v>
      </c>
      <c r="F6205">
        <f t="shared" si="193"/>
        <v>14.611111111111111</v>
      </c>
    </row>
    <row r="6206" spans="1:6">
      <c r="A6206">
        <v>0</v>
      </c>
      <c r="B6206">
        <v>2</v>
      </c>
      <c r="C6206">
        <v>50</v>
      </c>
      <c r="D6206">
        <f t="shared" si="192"/>
        <v>31020</v>
      </c>
      <c r="F6206">
        <f t="shared" si="193"/>
        <v>13.888888888888889</v>
      </c>
    </row>
    <row r="6207" spans="1:6">
      <c r="A6207">
        <v>0</v>
      </c>
      <c r="B6207">
        <v>2</v>
      </c>
      <c r="C6207">
        <v>48.3</v>
      </c>
      <c r="D6207">
        <f t="shared" si="192"/>
        <v>31025</v>
      </c>
      <c r="F6207">
        <f t="shared" si="193"/>
        <v>13.416666666666666</v>
      </c>
    </row>
    <row r="6208" spans="1:6">
      <c r="A6208">
        <v>0</v>
      </c>
      <c r="B6208">
        <v>2</v>
      </c>
      <c r="C6208">
        <v>48.2</v>
      </c>
      <c r="D6208">
        <f t="shared" si="192"/>
        <v>31030</v>
      </c>
      <c r="F6208">
        <f t="shared" si="193"/>
        <v>13.388888888888889</v>
      </c>
    </row>
    <row r="6209" spans="1:6">
      <c r="A6209">
        <v>0</v>
      </c>
      <c r="B6209">
        <v>2</v>
      </c>
      <c r="C6209">
        <v>49.6</v>
      </c>
      <c r="D6209">
        <f t="shared" si="192"/>
        <v>31035</v>
      </c>
      <c r="F6209">
        <f t="shared" si="193"/>
        <v>13.777777777777779</v>
      </c>
    </row>
    <row r="6210" spans="1:6">
      <c r="A6210">
        <v>0</v>
      </c>
      <c r="B6210">
        <v>2</v>
      </c>
      <c r="C6210">
        <v>53.1</v>
      </c>
      <c r="D6210">
        <f t="shared" si="192"/>
        <v>31040</v>
      </c>
      <c r="F6210">
        <f t="shared" si="193"/>
        <v>14.75</v>
      </c>
    </row>
    <row r="6211" spans="1:6">
      <c r="A6211">
        <v>0</v>
      </c>
      <c r="B6211">
        <v>2</v>
      </c>
      <c r="C6211">
        <v>56.6</v>
      </c>
      <c r="D6211">
        <f t="shared" ref="D6211:D6274" si="194">(ROW()-2)*5</f>
        <v>31045</v>
      </c>
      <c r="F6211">
        <f t="shared" ref="F6211:F6274" si="195">C6211/3.6</f>
        <v>15.722222222222221</v>
      </c>
    </row>
    <row r="6212" spans="1:6">
      <c r="A6212">
        <v>0</v>
      </c>
      <c r="B6212">
        <v>2</v>
      </c>
      <c r="C6212">
        <v>59.4</v>
      </c>
      <c r="D6212">
        <f t="shared" si="194"/>
        <v>31050</v>
      </c>
      <c r="F6212">
        <f t="shared" si="195"/>
        <v>16.5</v>
      </c>
    </row>
    <row r="6213" spans="1:6">
      <c r="A6213">
        <v>0</v>
      </c>
      <c r="B6213">
        <v>2</v>
      </c>
      <c r="C6213">
        <v>61.8</v>
      </c>
      <c r="D6213">
        <f t="shared" si="194"/>
        <v>31055</v>
      </c>
      <c r="F6213">
        <f t="shared" si="195"/>
        <v>17.166666666666664</v>
      </c>
    </row>
    <row r="6214" spans="1:6">
      <c r="A6214">
        <v>0</v>
      </c>
      <c r="B6214">
        <v>2</v>
      </c>
      <c r="C6214">
        <v>64.8</v>
      </c>
      <c r="D6214">
        <f t="shared" si="194"/>
        <v>31060</v>
      </c>
      <c r="F6214">
        <f t="shared" si="195"/>
        <v>18</v>
      </c>
    </row>
    <row r="6215" spans="1:6">
      <c r="A6215">
        <v>0</v>
      </c>
      <c r="B6215">
        <v>2</v>
      </c>
      <c r="C6215">
        <v>68.8</v>
      </c>
      <c r="D6215">
        <f t="shared" si="194"/>
        <v>31065</v>
      </c>
      <c r="F6215">
        <f t="shared" si="195"/>
        <v>19.111111111111111</v>
      </c>
    </row>
    <row r="6216" spans="1:6">
      <c r="A6216">
        <v>0</v>
      </c>
      <c r="B6216">
        <v>2</v>
      </c>
      <c r="C6216">
        <v>72.599999999999994</v>
      </c>
      <c r="D6216">
        <f t="shared" si="194"/>
        <v>31070</v>
      </c>
      <c r="F6216">
        <f t="shared" si="195"/>
        <v>20.166666666666664</v>
      </c>
    </row>
    <row r="6217" spans="1:6">
      <c r="A6217">
        <v>0</v>
      </c>
      <c r="B6217">
        <v>2</v>
      </c>
      <c r="C6217">
        <v>78.400000000000006</v>
      </c>
      <c r="D6217">
        <f t="shared" si="194"/>
        <v>31075</v>
      </c>
      <c r="F6217">
        <f t="shared" si="195"/>
        <v>21.777777777777779</v>
      </c>
    </row>
    <row r="6218" spans="1:6">
      <c r="A6218">
        <v>0</v>
      </c>
      <c r="B6218">
        <v>2</v>
      </c>
      <c r="C6218">
        <v>83.3</v>
      </c>
      <c r="D6218">
        <f t="shared" si="194"/>
        <v>31080</v>
      </c>
      <c r="F6218">
        <f t="shared" si="195"/>
        <v>23.138888888888889</v>
      </c>
    </row>
    <row r="6219" spans="1:6">
      <c r="A6219">
        <v>0</v>
      </c>
      <c r="B6219">
        <v>2</v>
      </c>
      <c r="C6219">
        <v>88.2</v>
      </c>
      <c r="D6219">
        <f t="shared" si="194"/>
        <v>31085</v>
      </c>
      <c r="F6219">
        <f t="shared" si="195"/>
        <v>24.5</v>
      </c>
    </row>
    <row r="6220" spans="1:6">
      <c r="A6220">
        <v>0</v>
      </c>
      <c r="B6220">
        <v>2</v>
      </c>
      <c r="C6220">
        <v>92.8</v>
      </c>
      <c r="D6220">
        <f t="shared" si="194"/>
        <v>31090</v>
      </c>
      <c r="F6220">
        <f t="shared" si="195"/>
        <v>25.777777777777775</v>
      </c>
    </row>
    <row r="6221" spans="1:6">
      <c r="A6221">
        <v>0</v>
      </c>
      <c r="B6221">
        <v>2</v>
      </c>
      <c r="C6221">
        <v>96.8</v>
      </c>
      <c r="D6221">
        <f t="shared" si="194"/>
        <v>31095</v>
      </c>
      <c r="F6221">
        <f t="shared" si="195"/>
        <v>26.888888888888886</v>
      </c>
    </row>
    <row r="6222" spans="1:6">
      <c r="A6222">
        <v>0</v>
      </c>
      <c r="B6222">
        <v>2</v>
      </c>
      <c r="C6222">
        <v>102.6</v>
      </c>
      <c r="D6222">
        <f t="shared" si="194"/>
        <v>31100</v>
      </c>
      <c r="F6222">
        <f t="shared" si="195"/>
        <v>28.499999999999996</v>
      </c>
    </row>
    <row r="6223" spans="1:6">
      <c r="A6223">
        <v>0</v>
      </c>
      <c r="B6223">
        <v>2</v>
      </c>
      <c r="C6223">
        <v>106.2</v>
      </c>
      <c r="D6223">
        <f t="shared" si="194"/>
        <v>31105</v>
      </c>
      <c r="F6223">
        <f t="shared" si="195"/>
        <v>29.5</v>
      </c>
    </row>
    <row r="6224" spans="1:6">
      <c r="A6224">
        <v>0</v>
      </c>
      <c r="B6224">
        <v>2</v>
      </c>
      <c r="C6224">
        <v>110.9</v>
      </c>
      <c r="D6224">
        <f t="shared" si="194"/>
        <v>31110</v>
      </c>
      <c r="F6224">
        <f t="shared" si="195"/>
        <v>30.805555555555557</v>
      </c>
    </row>
    <row r="6225" spans="1:6">
      <c r="A6225">
        <v>0</v>
      </c>
      <c r="B6225">
        <v>2</v>
      </c>
      <c r="C6225">
        <v>113.8</v>
      </c>
      <c r="D6225">
        <f t="shared" si="194"/>
        <v>31115</v>
      </c>
      <c r="F6225">
        <f t="shared" si="195"/>
        <v>31.611111111111111</v>
      </c>
    </row>
    <row r="6226" spans="1:6">
      <c r="A6226">
        <v>0</v>
      </c>
      <c r="B6226">
        <v>2</v>
      </c>
      <c r="C6226">
        <v>117.3</v>
      </c>
      <c r="D6226">
        <f t="shared" si="194"/>
        <v>31120</v>
      </c>
      <c r="F6226">
        <f t="shared" si="195"/>
        <v>32.583333333333329</v>
      </c>
    </row>
    <row r="6227" spans="1:6">
      <c r="A6227">
        <v>0</v>
      </c>
      <c r="B6227">
        <v>2</v>
      </c>
      <c r="C6227">
        <v>114.9</v>
      </c>
      <c r="D6227">
        <f t="shared" si="194"/>
        <v>31125</v>
      </c>
      <c r="F6227">
        <f t="shared" si="195"/>
        <v>31.916666666666668</v>
      </c>
    </row>
    <row r="6228" spans="1:6">
      <c r="A6228">
        <v>0</v>
      </c>
      <c r="B6228">
        <v>2</v>
      </c>
      <c r="C6228">
        <v>112.3</v>
      </c>
      <c r="D6228">
        <f t="shared" si="194"/>
        <v>31130</v>
      </c>
      <c r="F6228">
        <f t="shared" si="195"/>
        <v>31.194444444444443</v>
      </c>
    </row>
    <row r="6229" spans="1:6">
      <c r="A6229">
        <v>0</v>
      </c>
      <c r="B6229">
        <v>2</v>
      </c>
      <c r="C6229">
        <v>109.9</v>
      </c>
      <c r="D6229">
        <f t="shared" si="194"/>
        <v>31135</v>
      </c>
      <c r="F6229">
        <f t="shared" si="195"/>
        <v>30.527777777777779</v>
      </c>
    </row>
    <row r="6230" spans="1:6">
      <c r="A6230">
        <v>0</v>
      </c>
      <c r="B6230">
        <v>2</v>
      </c>
      <c r="C6230">
        <v>107.3</v>
      </c>
      <c r="D6230">
        <f t="shared" si="194"/>
        <v>31140</v>
      </c>
      <c r="F6230">
        <f t="shared" si="195"/>
        <v>29.805555555555554</v>
      </c>
    </row>
    <row r="6231" spans="1:6">
      <c r="A6231">
        <v>0</v>
      </c>
      <c r="B6231">
        <v>2.1</v>
      </c>
      <c r="C6231">
        <v>103.8</v>
      </c>
      <c r="D6231">
        <f t="shared" si="194"/>
        <v>31145</v>
      </c>
      <c r="F6231">
        <f t="shared" si="195"/>
        <v>28.833333333333332</v>
      </c>
    </row>
    <row r="6232" spans="1:6">
      <c r="A6232">
        <v>0</v>
      </c>
      <c r="B6232">
        <v>3</v>
      </c>
      <c r="C6232">
        <v>140.1</v>
      </c>
      <c r="D6232">
        <f t="shared" si="194"/>
        <v>31150</v>
      </c>
      <c r="F6232">
        <f t="shared" si="195"/>
        <v>38.916666666666664</v>
      </c>
    </row>
    <row r="6233" spans="1:6">
      <c r="A6233">
        <v>0</v>
      </c>
      <c r="B6233">
        <v>3</v>
      </c>
      <c r="C6233">
        <v>142.30000000000001</v>
      </c>
      <c r="D6233">
        <f t="shared" si="194"/>
        <v>31155</v>
      </c>
      <c r="F6233">
        <f t="shared" si="195"/>
        <v>39.527777777777779</v>
      </c>
    </row>
    <row r="6234" spans="1:6">
      <c r="A6234">
        <v>0</v>
      </c>
      <c r="B6234">
        <v>3</v>
      </c>
      <c r="C6234">
        <v>139.19999999999999</v>
      </c>
      <c r="D6234">
        <f t="shared" si="194"/>
        <v>31160</v>
      </c>
      <c r="F6234">
        <f t="shared" si="195"/>
        <v>38.666666666666664</v>
      </c>
    </row>
    <row r="6235" spans="1:6">
      <c r="A6235">
        <v>0</v>
      </c>
      <c r="B6235">
        <v>3</v>
      </c>
      <c r="C6235">
        <v>147.4</v>
      </c>
      <c r="D6235">
        <f t="shared" si="194"/>
        <v>31165</v>
      </c>
      <c r="F6235">
        <f t="shared" si="195"/>
        <v>40.944444444444443</v>
      </c>
    </row>
    <row r="6236" spans="1:6">
      <c r="A6236">
        <v>0</v>
      </c>
      <c r="B6236">
        <v>3</v>
      </c>
      <c r="C6236">
        <v>149.30000000000001</v>
      </c>
      <c r="D6236">
        <f t="shared" si="194"/>
        <v>31170</v>
      </c>
      <c r="F6236">
        <f t="shared" si="195"/>
        <v>41.472222222222221</v>
      </c>
    </row>
    <row r="6237" spans="1:6">
      <c r="A6237">
        <v>0</v>
      </c>
      <c r="B6237">
        <v>3</v>
      </c>
      <c r="C6237">
        <v>149.6</v>
      </c>
      <c r="D6237">
        <f t="shared" si="194"/>
        <v>31175</v>
      </c>
      <c r="F6237">
        <f t="shared" si="195"/>
        <v>41.55555555555555</v>
      </c>
    </row>
    <row r="6238" spans="1:6">
      <c r="A6238">
        <v>0</v>
      </c>
      <c r="B6238">
        <v>3</v>
      </c>
      <c r="C6238">
        <v>151.6</v>
      </c>
      <c r="D6238">
        <f t="shared" si="194"/>
        <v>31180</v>
      </c>
      <c r="F6238">
        <f t="shared" si="195"/>
        <v>42.111111111111107</v>
      </c>
    </row>
    <row r="6239" spans="1:6">
      <c r="A6239">
        <v>0</v>
      </c>
      <c r="B6239">
        <v>3</v>
      </c>
      <c r="C6239">
        <v>153</v>
      </c>
      <c r="D6239">
        <f t="shared" si="194"/>
        <v>31185</v>
      </c>
      <c r="F6239">
        <f t="shared" si="195"/>
        <v>42.5</v>
      </c>
    </row>
    <row r="6240" spans="1:6">
      <c r="A6240">
        <v>0</v>
      </c>
      <c r="B6240">
        <v>3</v>
      </c>
      <c r="C6240">
        <v>154.80000000000001</v>
      </c>
      <c r="D6240">
        <f t="shared" si="194"/>
        <v>31190</v>
      </c>
      <c r="F6240">
        <f t="shared" si="195"/>
        <v>43</v>
      </c>
    </row>
    <row r="6241" spans="1:6">
      <c r="A6241">
        <v>0</v>
      </c>
      <c r="B6241">
        <v>3</v>
      </c>
      <c r="C6241">
        <v>156.19999999999999</v>
      </c>
      <c r="D6241">
        <f t="shared" si="194"/>
        <v>31195</v>
      </c>
      <c r="F6241">
        <f t="shared" si="195"/>
        <v>43.388888888888886</v>
      </c>
    </row>
    <row r="6242" spans="1:6">
      <c r="A6242">
        <v>0</v>
      </c>
      <c r="B6242">
        <v>3</v>
      </c>
      <c r="C6242">
        <v>158.4</v>
      </c>
      <c r="D6242">
        <f t="shared" si="194"/>
        <v>31200</v>
      </c>
      <c r="F6242">
        <f t="shared" si="195"/>
        <v>44</v>
      </c>
    </row>
    <row r="6243" spans="1:6">
      <c r="A6243">
        <v>0</v>
      </c>
      <c r="B6243">
        <v>3</v>
      </c>
      <c r="C6243">
        <v>160.5</v>
      </c>
      <c r="D6243">
        <f t="shared" si="194"/>
        <v>31205</v>
      </c>
      <c r="F6243">
        <f t="shared" si="195"/>
        <v>44.583333333333336</v>
      </c>
    </row>
    <row r="6244" spans="1:6">
      <c r="A6244">
        <v>0</v>
      </c>
      <c r="B6244">
        <v>3</v>
      </c>
      <c r="C6244">
        <v>163.4</v>
      </c>
      <c r="D6244">
        <f t="shared" si="194"/>
        <v>31210</v>
      </c>
      <c r="F6244">
        <f t="shared" si="195"/>
        <v>45.388888888888893</v>
      </c>
    </row>
    <row r="6245" spans="1:6">
      <c r="A6245">
        <v>0</v>
      </c>
      <c r="B6245">
        <v>3</v>
      </c>
      <c r="C6245">
        <v>165.6</v>
      </c>
      <c r="D6245">
        <f t="shared" si="194"/>
        <v>31215</v>
      </c>
      <c r="F6245">
        <f t="shared" si="195"/>
        <v>46</v>
      </c>
    </row>
    <row r="6246" spans="1:6">
      <c r="A6246">
        <v>0</v>
      </c>
      <c r="B6246">
        <v>3</v>
      </c>
      <c r="C6246">
        <v>167.7</v>
      </c>
      <c r="D6246">
        <f t="shared" si="194"/>
        <v>31220</v>
      </c>
      <c r="F6246">
        <f t="shared" si="195"/>
        <v>46.583333333333329</v>
      </c>
    </row>
    <row r="6247" spans="1:6">
      <c r="A6247">
        <v>0</v>
      </c>
      <c r="B6247">
        <v>3</v>
      </c>
      <c r="C6247">
        <v>167.9</v>
      </c>
      <c r="D6247">
        <f t="shared" si="194"/>
        <v>31225</v>
      </c>
      <c r="F6247">
        <f t="shared" si="195"/>
        <v>46.638888888888893</v>
      </c>
    </row>
    <row r="6248" spans="1:6">
      <c r="A6248">
        <v>0</v>
      </c>
      <c r="B6248">
        <v>3</v>
      </c>
      <c r="C6248">
        <v>169.7</v>
      </c>
      <c r="D6248">
        <f t="shared" si="194"/>
        <v>31230</v>
      </c>
      <c r="F6248">
        <f t="shared" si="195"/>
        <v>47.138888888888886</v>
      </c>
    </row>
    <row r="6249" spans="1:6">
      <c r="A6249">
        <v>0</v>
      </c>
      <c r="B6249">
        <v>3</v>
      </c>
      <c r="C6249">
        <v>170.3</v>
      </c>
      <c r="D6249">
        <f t="shared" si="194"/>
        <v>31235</v>
      </c>
      <c r="F6249">
        <f t="shared" si="195"/>
        <v>47.305555555555557</v>
      </c>
    </row>
    <row r="6250" spans="1:6">
      <c r="A6250">
        <v>0</v>
      </c>
      <c r="B6250">
        <v>3</v>
      </c>
      <c r="C6250">
        <v>171.5</v>
      </c>
      <c r="D6250">
        <f t="shared" si="194"/>
        <v>31240</v>
      </c>
      <c r="F6250">
        <f t="shared" si="195"/>
        <v>47.638888888888886</v>
      </c>
    </row>
    <row r="6251" spans="1:6">
      <c r="A6251">
        <v>1.8</v>
      </c>
      <c r="B6251">
        <v>3</v>
      </c>
      <c r="C6251">
        <v>173.6</v>
      </c>
      <c r="D6251">
        <f t="shared" si="194"/>
        <v>31245</v>
      </c>
      <c r="F6251">
        <f t="shared" si="195"/>
        <v>48.222222222222221</v>
      </c>
    </row>
    <row r="6252" spans="1:6">
      <c r="A6252">
        <v>30.7</v>
      </c>
      <c r="B6252">
        <v>3</v>
      </c>
      <c r="C6252">
        <v>171.6</v>
      </c>
      <c r="D6252">
        <f t="shared" si="194"/>
        <v>31250</v>
      </c>
      <c r="F6252">
        <f t="shared" si="195"/>
        <v>47.666666666666664</v>
      </c>
    </row>
    <row r="6253" spans="1:6">
      <c r="A6253">
        <v>37.9</v>
      </c>
      <c r="B6253">
        <v>3</v>
      </c>
      <c r="C6253">
        <v>167.1</v>
      </c>
      <c r="D6253">
        <f t="shared" si="194"/>
        <v>31255</v>
      </c>
      <c r="F6253">
        <f t="shared" si="195"/>
        <v>46.416666666666664</v>
      </c>
    </row>
    <row r="6254" spans="1:6">
      <c r="A6254">
        <v>37.9</v>
      </c>
      <c r="B6254">
        <v>3</v>
      </c>
      <c r="C6254">
        <v>163.6</v>
      </c>
      <c r="D6254">
        <f t="shared" si="194"/>
        <v>31260</v>
      </c>
      <c r="F6254">
        <f t="shared" si="195"/>
        <v>45.444444444444443</v>
      </c>
    </row>
    <row r="6255" spans="1:6">
      <c r="A6255">
        <v>36.1</v>
      </c>
      <c r="B6255">
        <v>3</v>
      </c>
      <c r="C6255">
        <v>160.5</v>
      </c>
      <c r="D6255">
        <f t="shared" si="194"/>
        <v>31265</v>
      </c>
      <c r="F6255">
        <f t="shared" si="195"/>
        <v>44.583333333333336</v>
      </c>
    </row>
    <row r="6256" spans="1:6">
      <c r="A6256">
        <v>36.1</v>
      </c>
      <c r="B6256">
        <v>3</v>
      </c>
      <c r="C6256">
        <v>156.4</v>
      </c>
      <c r="D6256">
        <f t="shared" si="194"/>
        <v>31270</v>
      </c>
      <c r="F6256">
        <f t="shared" si="195"/>
        <v>43.444444444444443</v>
      </c>
    </row>
    <row r="6257" spans="1:6">
      <c r="A6257">
        <v>30.7</v>
      </c>
      <c r="B6257">
        <v>3</v>
      </c>
      <c r="C6257">
        <v>152.9</v>
      </c>
      <c r="D6257">
        <f t="shared" si="194"/>
        <v>31275</v>
      </c>
      <c r="F6257">
        <f t="shared" si="195"/>
        <v>42.472222222222221</v>
      </c>
    </row>
    <row r="6258" spans="1:6">
      <c r="A6258">
        <v>21.4</v>
      </c>
      <c r="B6258">
        <v>2</v>
      </c>
      <c r="C6258">
        <v>151.30000000000001</v>
      </c>
      <c r="D6258">
        <f t="shared" si="194"/>
        <v>31280</v>
      </c>
      <c r="F6258">
        <f t="shared" si="195"/>
        <v>42.027777777777779</v>
      </c>
    </row>
    <row r="6259" spans="1:6">
      <c r="A6259">
        <v>16</v>
      </c>
      <c r="B6259">
        <v>2</v>
      </c>
      <c r="C6259">
        <v>149</v>
      </c>
      <c r="D6259">
        <f t="shared" si="194"/>
        <v>31285</v>
      </c>
      <c r="F6259">
        <f t="shared" si="195"/>
        <v>41.388888888888886</v>
      </c>
    </row>
    <row r="6260" spans="1:6">
      <c r="A6260">
        <v>17.8</v>
      </c>
      <c r="B6260">
        <v>2</v>
      </c>
      <c r="C6260">
        <v>146</v>
      </c>
      <c r="D6260">
        <f t="shared" si="194"/>
        <v>31290</v>
      </c>
      <c r="F6260">
        <f t="shared" si="195"/>
        <v>40.555555555555557</v>
      </c>
    </row>
    <row r="6261" spans="1:6">
      <c r="A6261">
        <v>16</v>
      </c>
      <c r="B6261">
        <v>2</v>
      </c>
      <c r="C6261">
        <v>142.9</v>
      </c>
      <c r="D6261">
        <f t="shared" si="194"/>
        <v>31295</v>
      </c>
      <c r="F6261">
        <f t="shared" si="195"/>
        <v>39.694444444444443</v>
      </c>
    </row>
    <row r="6262" spans="1:6">
      <c r="A6262">
        <v>19.600000000000001</v>
      </c>
      <c r="B6262">
        <v>2</v>
      </c>
      <c r="C6262">
        <v>139.30000000000001</v>
      </c>
      <c r="D6262">
        <f t="shared" si="194"/>
        <v>31300</v>
      </c>
      <c r="F6262">
        <f t="shared" si="195"/>
        <v>38.69444444444445</v>
      </c>
    </row>
    <row r="6263" spans="1:6">
      <c r="A6263">
        <v>16</v>
      </c>
      <c r="B6263">
        <v>2</v>
      </c>
      <c r="C6263">
        <v>135.30000000000001</v>
      </c>
      <c r="D6263">
        <f t="shared" si="194"/>
        <v>31305</v>
      </c>
      <c r="F6263">
        <f t="shared" si="195"/>
        <v>37.583333333333336</v>
      </c>
    </row>
    <row r="6264" spans="1:6">
      <c r="A6264">
        <v>16</v>
      </c>
      <c r="B6264">
        <v>2</v>
      </c>
      <c r="C6264">
        <v>133.5</v>
      </c>
      <c r="D6264">
        <f t="shared" si="194"/>
        <v>31310</v>
      </c>
      <c r="F6264">
        <f t="shared" si="195"/>
        <v>37.083333333333336</v>
      </c>
    </row>
    <row r="6265" spans="1:6">
      <c r="A6265">
        <v>19.600000000000001</v>
      </c>
      <c r="B6265">
        <v>2</v>
      </c>
      <c r="C6265">
        <v>129.19999999999999</v>
      </c>
      <c r="D6265">
        <f t="shared" si="194"/>
        <v>31315</v>
      </c>
      <c r="F6265">
        <f t="shared" si="195"/>
        <v>35.888888888888886</v>
      </c>
    </row>
    <row r="6266" spans="1:6">
      <c r="A6266">
        <v>30.7</v>
      </c>
      <c r="B6266">
        <v>2</v>
      </c>
      <c r="C6266">
        <v>125.7</v>
      </c>
      <c r="D6266">
        <f t="shared" si="194"/>
        <v>31320</v>
      </c>
      <c r="F6266">
        <f t="shared" si="195"/>
        <v>34.916666666666664</v>
      </c>
    </row>
    <row r="6267" spans="1:6">
      <c r="A6267">
        <v>26.7</v>
      </c>
      <c r="B6267">
        <v>2</v>
      </c>
      <c r="C6267">
        <v>121.8</v>
      </c>
      <c r="D6267">
        <f t="shared" si="194"/>
        <v>31325</v>
      </c>
      <c r="F6267">
        <f t="shared" si="195"/>
        <v>33.833333333333329</v>
      </c>
    </row>
    <row r="6268" spans="1:6">
      <c r="A6268">
        <v>19.600000000000001</v>
      </c>
      <c r="B6268">
        <v>2</v>
      </c>
      <c r="C6268">
        <v>118.4</v>
      </c>
      <c r="D6268">
        <f t="shared" si="194"/>
        <v>31330</v>
      </c>
      <c r="F6268">
        <f t="shared" si="195"/>
        <v>32.888888888888893</v>
      </c>
    </row>
    <row r="6269" spans="1:6">
      <c r="A6269">
        <v>21.4</v>
      </c>
      <c r="B6269">
        <v>2</v>
      </c>
      <c r="C6269">
        <v>114.9</v>
      </c>
      <c r="D6269">
        <f t="shared" si="194"/>
        <v>31335</v>
      </c>
      <c r="F6269">
        <f t="shared" si="195"/>
        <v>31.916666666666668</v>
      </c>
    </row>
    <row r="6270" spans="1:6">
      <c r="A6270">
        <v>23.2</v>
      </c>
      <c r="B6270">
        <v>2</v>
      </c>
      <c r="C6270">
        <v>111.2</v>
      </c>
      <c r="D6270">
        <f t="shared" si="194"/>
        <v>31340</v>
      </c>
      <c r="F6270">
        <f t="shared" si="195"/>
        <v>30.888888888888889</v>
      </c>
    </row>
    <row r="6271" spans="1:6">
      <c r="A6271">
        <v>17.8</v>
      </c>
      <c r="B6271">
        <v>2</v>
      </c>
      <c r="C6271">
        <v>107.2</v>
      </c>
      <c r="D6271">
        <f t="shared" si="194"/>
        <v>31345</v>
      </c>
      <c r="F6271">
        <f t="shared" si="195"/>
        <v>29.777777777777779</v>
      </c>
    </row>
    <row r="6272" spans="1:6">
      <c r="A6272">
        <v>17.8</v>
      </c>
      <c r="B6272">
        <v>2</v>
      </c>
      <c r="C6272">
        <v>103.7</v>
      </c>
      <c r="D6272">
        <f t="shared" si="194"/>
        <v>31350</v>
      </c>
      <c r="F6272">
        <f t="shared" si="195"/>
        <v>28.805555555555557</v>
      </c>
    </row>
    <row r="6273" spans="1:6">
      <c r="A6273">
        <v>19.600000000000001</v>
      </c>
      <c r="B6273">
        <v>2</v>
      </c>
      <c r="C6273">
        <v>99.8</v>
      </c>
      <c r="D6273">
        <f t="shared" si="194"/>
        <v>31355</v>
      </c>
      <c r="F6273">
        <f t="shared" si="195"/>
        <v>27.722222222222221</v>
      </c>
    </row>
    <row r="6274" spans="1:6">
      <c r="A6274">
        <v>17.8</v>
      </c>
      <c r="B6274">
        <v>2</v>
      </c>
      <c r="C6274">
        <v>95.7</v>
      </c>
      <c r="D6274">
        <f t="shared" si="194"/>
        <v>31360</v>
      </c>
      <c r="F6274">
        <f t="shared" si="195"/>
        <v>26.583333333333332</v>
      </c>
    </row>
    <row r="6275" spans="1:6">
      <c r="A6275">
        <v>14.3</v>
      </c>
      <c r="B6275">
        <v>2</v>
      </c>
      <c r="C6275">
        <v>92.9</v>
      </c>
      <c r="D6275">
        <f t="shared" ref="D6275:D6338" si="196">(ROW()-2)*5</f>
        <v>31365</v>
      </c>
      <c r="F6275">
        <f t="shared" ref="F6275:F6338" si="197">C6275/3.6</f>
        <v>25.805555555555557</v>
      </c>
    </row>
    <row r="6276" spans="1:6">
      <c r="A6276">
        <v>12.5</v>
      </c>
      <c r="B6276">
        <v>2</v>
      </c>
      <c r="C6276">
        <v>90.1</v>
      </c>
      <c r="D6276">
        <f t="shared" si="196"/>
        <v>31370</v>
      </c>
      <c r="F6276">
        <f t="shared" si="197"/>
        <v>25.027777777777775</v>
      </c>
    </row>
    <row r="6277" spans="1:6">
      <c r="A6277">
        <v>12.5</v>
      </c>
      <c r="B6277">
        <v>2</v>
      </c>
      <c r="C6277">
        <v>85.8</v>
      </c>
      <c r="D6277">
        <f t="shared" si="196"/>
        <v>31375</v>
      </c>
      <c r="F6277">
        <f t="shared" si="197"/>
        <v>23.833333333333332</v>
      </c>
    </row>
    <row r="6278" spans="1:6">
      <c r="A6278">
        <v>12.5</v>
      </c>
      <c r="B6278">
        <v>2</v>
      </c>
      <c r="C6278">
        <v>82.6</v>
      </c>
      <c r="D6278">
        <f t="shared" si="196"/>
        <v>31380</v>
      </c>
      <c r="F6278">
        <f t="shared" si="197"/>
        <v>22.944444444444443</v>
      </c>
    </row>
    <row r="6279" spans="1:6">
      <c r="A6279">
        <v>10.7</v>
      </c>
      <c r="B6279">
        <v>2</v>
      </c>
      <c r="C6279">
        <v>79.400000000000006</v>
      </c>
      <c r="D6279">
        <f t="shared" si="196"/>
        <v>31385</v>
      </c>
      <c r="F6279">
        <f t="shared" si="197"/>
        <v>22.055555555555557</v>
      </c>
    </row>
    <row r="6280" spans="1:6">
      <c r="A6280">
        <v>7.1</v>
      </c>
      <c r="B6280">
        <v>2</v>
      </c>
      <c r="C6280">
        <v>75.900000000000006</v>
      </c>
      <c r="D6280">
        <f t="shared" si="196"/>
        <v>31390</v>
      </c>
      <c r="F6280">
        <f t="shared" si="197"/>
        <v>21.083333333333336</v>
      </c>
    </row>
    <row r="6281" spans="1:6">
      <c r="A6281">
        <v>12.5</v>
      </c>
      <c r="B6281">
        <v>2</v>
      </c>
      <c r="C6281">
        <v>72.7</v>
      </c>
      <c r="D6281">
        <f t="shared" si="196"/>
        <v>31395</v>
      </c>
      <c r="F6281">
        <f t="shared" si="197"/>
        <v>20.194444444444446</v>
      </c>
    </row>
    <row r="6282" spans="1:6">
      <c r="A6282">
        <v>14.3</v>
      </c>
      <c r="B6282">
        <v>2</v>
      </c>
      <c r="C6282">
        <v>69</v>
      </c>
      <c r="D6282">
        <f t="shared" si="196"/>
        <v>31400</v>
      </c>
      <c r="F6282">
        <f t="shared" si="197"/>
        <v>19.166666666666668</v>
      </c>
    </row>
    <row r="6283" spans="1:6">
      <c r="A6283">
        <v>10.7</v>
      </c>
      <c r="B6283">
        <v>2</v>
      </c>
      <c r="C6283">
        <v>65.099999999999994</v>
      </c>
      <c r="D6283">
        <f t="shared" si="196"/>
        <v>31405</v>
      </c>
      <c r="F6283">
        <f t="shared" si="197"/>
        <v>18.083333333333332</v>
      </c>
    </row>
    <row r="6284" spans="1:6">
      <c r="A6284">
        <v>8.9</v>
      </c>
      <c r="B6284">
        <v>2</v>
      </c>
      <c r="C6284">
        <v>61.4</v>
      </c>
      <c r="D6284">
        <f t="shared" si="196"/>
        <v>31410</v>
      </c>
      <c r="F6284">
        <f t="shared" si="197"/>
        <v>17.055555555555554</v>
      </c>
    </row>
    <row r="6285" spans="1:6">
      <c r="A6285">
        <v>0</v>
      </c>
      <c r="B6285">
        <v>2</v>
      </c>
      <c r="C6285">
        <v>58.6</v>
      </c>
      <c r="D6285">
        <f t="shared" si="196"/>
        <v>31415</v>
      </c>
      <c r="F6285">
        <f t="shared" si="197"/>
        <v>16.277777777777779</v>
      </c>
    </row>
    <row r="6286" spans="1:6">
      <c r="A6286">
        <v>0</v>
      </c>
      <c r="B6286">
        <v>2</v>
      </c>
      <c r="C6286">
        <v>56.6</v>
      </c>
      <c r="D6286">
        <f t="shared" si="196"/>
        <v>31420</v>
      </c>
      <c r="F6286">
        <f t="shared" si="197"/>
        <v>15.722222222222221</v>
      </c>
    </row>
    <row r="6287" spans="1:6">
      <c r="A6287">
        <v>0</v>
      </c>
      <c r="B6287">
        <v>2</v>
      </c>
      <c r="C6287">
        <v>57.3</v>
      </c>
      <c r="D6287">
        <f t="shared" si="196"/>
        <v>31425</v>
      </c>
      <c r="F6287">
        <f t="shared" si="197"/>
        <v>15.916666666666666</v>
      </c>
    </row>
    <row r="6288" spans="1:6">
      <c r="A6288">
        <v>0</v>
      </c>
      <c r="B6288">
        <v>2</v>
      </c>
      <c r="C6288">
        <v>57.3</v>
      </c>
      <c r="D6288">
        <f t="shared" si="196"/>
        <v>31430</v>
      </c>
      <c r="F6288">
        <f t="shared" si="197"/>
        <v>15.916666666666666</v>
      </c>
    </row>
    <row r="6289" spans="1:6">
      <c r="A6289">
        <v>0</v>
      </c>
      <c r="B6289">
        <v>2</v>
      </c>
      <c r="C6289">
        <v>58.1</v>
      </c>
      <c r="D6289">
        <f t="shared" si="196"/>
        <v>31435</v>
      </c>
      <c r="F6289">
        <f t="shared" si="197"/>
        <v>16.138888888888889</v>
      </c>
    </row>
    <row r="6290" spans="1:6">
      <c r="A6290">
        <v>0</v>
      </c>
      <c r="B6290">
        <v>2</v>
      </c>
      <c r="C6290">
        <v>60.4</v>
      </c>
      <c r="D6290">
        <f t="shared" si="196"/>
        <v>31440</v>
      </c>
      <c r="F6290">
        <f t="shared" si="197"/>
        <v>16.777777777777779</v>
      </c>
    </row>
    <row r="6291" spans="1:6">
      <c r="A6291">
        <v>0</v>
      </c>
      <c r="B6291">
        <v>2</v>
      </c>
      <c r="C6291">
        <v>62.9</v>
      </c>
      <c r="D6291">
        <f t="shared" si="196"/>
        <v>31445</v>
      </c>
      <c r="F6291">
        <f t="shared" si="197"/>
        <v>17.472222222222221</v>
      </c>
    </row>
    <row r="6292" spans="1:6">
      <c r="A6292">
        <v>0</v>
      </c>
      <c r="B6292">
        <v>2</v>
      </c>
      <c r="C6292">
        <v>65.599999999999994</v>
      </c>
      <c r="D6292">
        <f t="shared" si="196"/>
        <v>31450</v>
      </c>
      <c r="F6292">
        <f t="shared" si="197"/>
        <v>18.222222222222221</v>
      </c>
    </row>
    <row r="6293" spans="1:6">
      <c r="A6293">
        <v>0</v>
      </c>
      <c r="B6293">
        <v>2</v>
      </c>
      <c r="C6293">
        <v>68.8</v>
      </c>
      <c r="D6293">
        <f t="shared" si="196"/>
        <v>31455</v>
      </c>
      <c r="F6293">
        <f t="shared" si="197"/>
        <v>19.111111111111111</v>
      </c>
    </row>
    <row r="6294" spans="1:6">
      <c r="A6294">
        <v>0</v>
      </c>
      <c r="B6294">
        <v>2</v>
      </c>
      <c r="C6294">
        <v>72.3</v>
      </c>
      <c r="D6294">
        <f t="shared" si="196"/>
        <v>31460</v>
      </c>
      <c r="F6294">
        <f t="shared" si="197"/>
        <v>20.083333333333332</v>
      </c>
    </row>
    <row r="6295" spans="1:6">
      <c r="A6295">
        <v>0</v>
      </c>
      <c r="B6295">
        <v>2</v>
      </c>
      <c r="C6295">
        <v>76.900000000000006</v>
      </c>
      <c r="D6295">
        <f t="shared" si="196"/>
        <v>31465</v>
      </c>
      <c r="F6295">
        <f t="shared" si="197"/>
        <v>21.361111111111111</v>
      </c>
    </row>
    <row r="6296" spans="1:6">
      <c r="A6296">
        <v>0</v>
      </c>
      <c r="B6296">
        <v>2</v>
      </c>
      <c r="C6296">
        <v>82.7</v>
      </c>
      <c r="D6296">
        <f t="shared" si="196"/>
        <v>31470</v>
      </c>
      <c r="F6296">
        <f t="shared" si="197"/>
        <v>22.972222222222221</v>
      </c>
    </row>
    <row r="6297" spans="1:6">
      <c r="A6297">
        <v>0</v>
      </c>
      <c r="B6297">
        <v>2</v>
      </c>
      <c r="C6297">
        <v>87.7</v>
      </c>
      <c r="D6297">
        <f t="shared" si="196"/>
        <v>31475</v>
      </c>
      <c r="F6297">
        <f t="shared" si="197"/>
        <v>24.361111111111111</v>
      </c>
    </row>
    <row r="6298" spans="1:6">
      <c r="A6298">
        <v>0</v>
      </c>
      <c r="B6298">
        <v>2</v>
      </c>
      <c r="C6298">
        <v>92.9</v>
      </c>
      <c r="D6298">
        <f t="shared" si="196"/>
        <v>31480</v>
      </c>
      <c r="F6298">
        <f t="shared" si="197"/>
        <v>25.805555555555557</v>
      </c>
    </row>
    <row r="6299" spans="1:6">
      <c r="A6299">
        <v>0</v>
      </c>
      <c r="B6299">
        <v>2</v>
      </c>
      <c r="C6299">
        <v>97.9</v>
      </c>
      <c r="D6299">
        <f t="shared" si="196"/>
        <v>31485</v>
      </c>
      <c r="F6299">
        <f t="shared" si="197"/>
        <v>27.194444444444446</v>
      </c>
    </row>
    <row r="6300" spans="1:6">
      <c r="A6300">
        <v>0</v>
      </c>
      <c r="B6300">
        <v>2</v>
      </c>
      <c r="C6300">
        <v>102.6</v>
      </c>
      <c r="D6300">
        <f t="shared" si="196"/>
        <v>31490</v>
      </c>
      <c r="F6300">
        <f t="shared" si="197"/>
        <v>28.499999999999996</v>
      </c>
    </row>
    <row r="6301" spans="1:6">
      <c r="A6301">
        <v>0</v>
      </c>
      <c r="B6301">
        <v>2</v>
      </c>
      <c r="C6301">
        <v>107.1</v>
      </c>
      <c r="D6301">
        <f t="shared" si="196"/>
        <v>31495</v>
      </c>
      <c r="F6301">
        <f t="shared" si="197"/>
        <v>29.749999999999996</v>
      </c>
    </row>
    <row r="6302" spans="1:6">
      <c r="A6302">
        <v>0</v>
      </c>
      <c r="B6302">
        <v>2</v>
      </c>
      <c r="C6302">
        <v>110</v>
      </c>
      <c r="D6302">
        <f t="shared" si="196"/>
        <v>31500</v>
      </c>
      <c r="F6302">
        <f t="shared" si="197"/>
        <v>30.555555555555554</v>
      </c>
    </row>
    <row r="6303" spans="1:6">
      <c r="A6303">
        <v>0</v>
      </c>
      <c r="B6303">
        <v>2</v>
      </c>
      <c r="C6303">
        <v>114.9</v>
      </c>
      <c r="D6303">
        <f t="shared" si="196"/>
        <v>31505</v>
      </c>
      <c r="F6303">
        <f t="shared" si="197"/>
        <v>31.916666666666668</v>
      </c>
    </row>
    <row r="6304" spans="1:6">
      <c r="A6304">
        <v>0</v>
      </c>
      <c r="B6304">
        <v>2</v>
      </c>
      <c r="C6304">
        <v>117.4</v>
      </c>
      <c r="D6304">
        <f t="shared" si="196"/>
        <v>31510</v>
      </c>
      <c r="F6304">
        <f t="shared" si="197"/>
        <v>32.611111111111114</v>
      </c>
    </row>
    <row r="6305" spans="1:6">
      <c r="A6305">
        <v>0</v>
      </c>
      <c r="B6305">
        <v>2</v>
      </c>
      <c r="C6305">
        <v>123.8</v>
      </c>
      <c r="D6305">
        <f t="shared" si="196"/>
        <v>31515</v>
      </c>
      <c r="F6305">
        <f t="shared" si="197"/>
        <v>34.388888888888886</v>
      </c>
    </row>
    <row r="6306" spans="1:6">
      <c r="A6306">
        <v>0</v>
      </c>
      <c r="B6306">
        <v>2</v>
      </c>
      <c r="C6306">
        <v>127.4</v>
      </c>
      <c r="D6306">
        <f t="shared" si="196"/>
        <v>31520</v>
      </c>
      <c r="F6306">
        <f t="shared" si="197"/>
        <v>35.388888888888893</v>
      </c>
    </row>
    <row r="6307" spans="1:6">
      <c r="A6307">
        <v>0</v>
      </c>
      <c r="B6307">
        <v>2</v>
      </c>
      <c r="C6307">
        <v>130.6</v>
      </c>
      <c r="D6307">
        <f t="shared" si="196"/>
        <v>31525</v>
      </c>
      <c r="F6307">
        <f t="shared" si="197"/>
        <v>36.277777777777779</v>
      </c>
    </row>
    <row r="6308" spans="1:6">
      <c r="A6308">
        <v>0</v>
      </c>
      <c r="B6308">
        <v>2</v>
      </c>
      <c r="C6308">
        <v>128.5</v>
      </c>
      <c r="D6308">
        <f t="shared" si="196"/>
        <v>31530</v>
      </c>
      <c r="F6308">
        <f t="shared" si="197"/>
        <v>35.694444444444443</v>
      </c>
    </row>
    <row r="6309" spans="1:6">
      <c r="A6309">
        <v>0</v>
      </c>
      <c r="B6309">
        <v>2</v>
      </c>
      <c r="C6309">
        <v>126.6</v>
      </c>
      <c r="D6309">
        <f t="shared" si="196"/>
        <v>31535</v>
      </c>
      <c r="F6309">
        <f t="shared" si="197"/>
        <v>35.166666666666664</v>
      </c>
    </row>
    <row r="6310" spans="1:6">
      <c r="A6310">
        <v>0</v>
      </c>
      <c r="B6310">
        <v>2</v>
      </c>
      <c r="C6310">
        <v>124.5</v>
      </c>
      <c r="D6310">
        <f t="shared" si="196"/>
        <v>31540</v>
      </c>
      <c r="F6310">
        <f t="shared" si="197"/>
        <v>34.583333333333336</v>
      </c>
    </row>
    <row r="6311" spans="1:6">
      <c r="A6311">
        <v>0</v>
      </c>
      <c r="B6311">
        <v>2.6</v>
      </c>
      <c r="C6311">
        <v>122.3</v>
      </c>
      <c r="D6311">
        <f t="shared" si="196"/>
        <v>31545</v>
      </c>
      <c r="F6311">
        <f t="shared" si="197"/>
        <v>33.972222222222221</v>
      </c>
    </row>
    <row r="6312" spans="1:6">
      <c r="A6312">
        <v>0</v>
      </c>
      <c r="B6312">
        <v>3</v>
      </c>
      <c r="C6312">
        <v>120.4</v>
      </c>
      <c r="D6312">
        <f t="shared" si="196"/>
        <v>31550</v>
      </c>
      <c r="F6312">
        <f t="shared" si="197"/>
        <v>33.444444444444443</v>
      </c>
    </row>
    <row r="6313" spans="1:6">
      <c r="A6313">
        <v>0</v>
      </c>
      <c r="B6313">
        <v>3</v>
      </c>
      <c r="C6313">
        <v>117.7</v>
      </c>
      <c r="D6313">
        <f t="shared" si="196"/>
        <v>31555</v>
      </c>
      <c r="F6313">
        <f t="shared" si="197"/>
        <v>32.694444444444443</v>
      </c>
    </row>
    <row r="6314" spans="1:6">
      <c r="A6314">
        <v>0</v>
      </c>
      <c r="B6314">
        <v>3</v>
      </c>
      <c r="C6314">
        <v>115.7</v>
      </c>
      <c r="D6314">
        <f t="shared" si="196"/>
        <v>31560</v>
      </c>
      <c r="F6314">
        <f t="shared" si="197"/>
        <v>32.138888888888886</v>
      </c>
    </row>
    <row r="6315" spans="1:6">
      <c r="A6315">
        <v>0</v>
      </c>
      <c r="B6315">
        <v>3</v>
      </c>
      <c r="C6315">
        <v>114.1</v>
      </c>
      <c r="D6315">
        <f t="shared" si="196"/>
        <v>31565</v>
      </c>
      <c r="F6315">
        <f t="shared" si="197"/>
        <v>31.694444444444443</v>
      </c>
    </row>
    <row r="6316" spans="1:6">
      <c r="A6316">
        <v>0</v>
      </c>
      <c r="B6316">
        <v>3</v>
      </c>
      <c r="C6316">
        <v>111.8</v>
      </c>
      <c r="D6316">
        <f t="shared" si="196"/>
        <v>31570</v>
      </c>
      <c r="F6316">
        <f t="shared" si="197"/>
        <v>31.055555555555554</v>
      </c>
    </row>
    <row r="6317" spans="1:6">
      <c r="A6317">
        <v>0</v>
      </c>
      <c r="B6317">
        <v>3</v>
      </c>
      <c r="C6317">
        <v>109.8</v>
      </c>
      <c r="D6317">
        <f t="shared" si="196"/>
        <v>31575</v>
      </c>
      <c r="F6317">
        <f t="shared" si="197"/>
        <v>30.5</v>
      </c>
    </row>
    <row r="6318" spans="1:6">
      <c r="A6318">
        <v>0</v>
      </c>
      <c r="B6318">
        <v>3</v>
      </c>
      <c r="C6318">
        <v>107.4</v>
      </c>
      <c r="D6318">
        <f t="shared" si="196"/>
        <v>31580</v>
      </c>
      <c r="F6318">
        <f t="shared" si="197"/>
        <v>29.833333333333336</v>
      </c>
    </row>
    <row r="6319" spans="1:6">
      <c r="A6319">
        <v>0</v>
      </c>
      <c r="B6319">
        <v>3</v>
      </c>
      <c r="C6319">
        <v>105.4</v>
      </c>
      <c r="D6319">
        <f t="shared" si="196"/>
        <v>31585</v>
      </c>
      <c r="F6319">
        <f t="shared" si="197"/>
        <v>29.277777777777779</v>
      </c>
    </row>
    <row r="6320" spans="1:6">
      <c r="A6320">
        <v>0</v>
      </c>
      <c r="B6320">
        <v>3</v>
      </c>
      <c r="C6320">
        <v>102.9</v>
      </c>
      <c r="D6320">
        <f t="shared" si="196"/>
        <v>31590</v>
      </c>
      <c r="F6320">
        <f t="shared" si="197"/>
        <v>28.583333333333336</v>
      </c>
    </row>
    <row r="6321" spans="1:6">
      <c r="A6321">
        <v>0</v>
      </c>
      <c r="B6321">
        <v>3</v>
      </c>
      <c r="C6321">
        <v>100.9</v>
      </c>
      <c r="D6321">
        <f t="shared" si="196"/>
        <v>31595</v>
      </c>
      <c r="F6321">
        <f t="shared" si="197"/>
        <v>28.027777777777779</v>
      </c>
    </row>
    <row r="6322" spans="1:6">
      <c r="A6322">
        <v>0</v>
      </c>
      <c r="B6322">
        <v>4</v>
      </c>
      <c r="C6322">
        <v>135.6</v>
      </c>
      <c r="D6322">
        <f t="shared" si="196"/>
        <v>31600</v>
      </c>
      <c r="F6322">
        <f t="shared" si="197"/>
        <v>37.666666666666664</v>
      </c>
    </row>
    <row r="6323" spans="1:6">
      <c r="A6323">
        <v>0</v>
      </c>
      <c r="B6323">
        <v>4</v>
      </c>
      <c r="C6323">
        <v>185.8</v>
      </c>
      <c r="D6323">
        <f t="shared" si="196"/>
        <v>31605</v>
      </c>
      <c r="F6323">
        <f t="shared" si="197"/>
        <v>51.611111111111114</v>
      </c>
    </row>
    <row r="6324" spans="1:6">
      <c r="A6324">
        <v>0</v>
      </c>
      <c r="B6324">
        <v>4</v>
      </c>
      <c r="C6324">
        <v>185.4</v>
      </c>
      <c r="D6324">
        <f t="shared" si="196"/>
        <v>31610</v>
      </c>
      <c r="F6324">
        <f t="shared" si="197"/>
        <v>51.5</v>
      </c>
    </row>
    <row r="6325" spans="1:6">
      <c r="A6325">
        <v>0</v>
      </c>
      <c r="B6325">
        <v>4</v>
      </c>
      <c r="C6325">
        <v>186.3</v>
      </c>
      <c r="D6325">
        <f t="shared" si="196"/>
        <v>31615</v>
      </c>
      <c r="F6325">
        <f t="shared" si="197"/>
        <v>51.75</v>
      </c>
    </row>
    <row r="6326" spans="1:6">
      <c r="A6326">
        <v>0</v>
      </c>
      <c r="B6326">
        <v>4</v>
      </c>
      <c r="C6326">
        <v>187.4</v>
      </c>
      <c r="D6326">
        <f t="shared" si="196"/>
        <v>31620</v>
      </c>
      <c r="F6326">
        <f t="shared" si="197"/>
        <v>52.055555555555557</v>
      </c>
    </row>
    <row r="6327" spans="1:6">
      <c r="A6327">
        <v>0</v>
      </c>
      <c r="B6327">
        <v>4</v>
      </c>
      <c r="C6327">
        <v>188</v>
      </c>
      <c r="D6327">
        <f t="shared" si="196"/>
        <v>31625</v>
      </c>
      <c r="F6327">
        <f t="shared" si="197"/>
        <v>52.222222222222221</v>
      </c>
    </row>
    <row r="6328" spans="1:6">
      <c r="A6328">
        <v>0</v>
      </c>
      <c r="B6328">
        <v>4</v>
      </c>
      <c r="C6328">
        <v>189.3</v>
      </c>
      <c r="D6328">
        <f t="shared" si="196"/>
        <v>31630</v>
      </c>
      <c r="F6328">
        <f t="shared" si="197"/>
        <v>52.583333333333336</v>
      </c>
    </row>
    <row r="6329" spans="1:6">
      <c r="A6329">
        <v>0</v>
      </c>
      <c r="B6329">
        <v>4</v>
      </c>
      <c r="C6329">
        <v>190.8</v>
      </c>
      <c r="D6329">
        <f t="shared" si="196"/>
        <v>31635</v>
      </c>
      <c r="F6329">
        <f t="shared" si="197"/>
        <v>53</v>
      </c>
    </row>
    <row r="6330" spans="1:6">
      <c r="A6330">
        <v>0</v>
      </c>
      <c r="B6330">
        <v>4</v>
      </c>
      <c r="C6330">
        <v>193.1</v>
      </c>
      <c r="D6330">
        <f t="shared" si="196"/>
        <v>31640</v>
      </c>
      <c r="F6330">
        <f t="shared" si="197"/>
        <v>53.638888888888886</v>
      </c>
    </row>
    <row r="6331" spans="1:6">
      <c r="A6331">
        <v>0</v>
      </c>
      <c r="B6331">
        <v>4</v>
      </c>
      <c r="C6331">
        <v>195.3</v>
      </c>
      <c r="D6331">
        <f t="shared" si="196"/>
        <v>31645</v>
      </c>
      <c r="F6331">
        <f t="shared" si="197"/>
        <v>54.25</v>
      </c>
    </row>
    <row r="6332" spans="1:6">
      <c r="A6332">
        <v>0</v>
      </c>
      <c r="B6332">
        <v>4</v>
      </c>
      <c r="C6332">
        <v>196.2</v>
      </c>
      <c r="D6332">
        <f t="shared" si="196"/>
        <v>31650</v>
      </c>
      <c r="F6332">
        <f t="shared" si="197"/>
        <v>54.499999999999993</v>
      </c>
    </row>
    <row r="6333" spans="1:6">
      <c r="A6333">
        <v>0</v>
      </c>
      <c r="B6333">
        <v>4</v>
      </c>
      <c r="C6333">
        <v>196.5</v>
      </c>
      <c r="D6333">
        <f t="shared" si="196"/>
        <v>31655</v>
      </c>
      <c r="F6333">
        <f t="shared" si="197"/>
        <v>54.583333333333329</v>
      </c>
    </row>
    <row r="6334" spans="1:6">
      <c r="A6334">
        <v>0</v>
      </c>
      <c r="B6334">
        <v>4</v>
      </c>
      <c r="C6334">
        <v>197.6</v>
      </c>
      <c r="D6334">
        <f t="shared" si="196"/>
        <v>31660</v>
      </c>
      <c r="F6334">
        <f t="shared" si="197"/>
        <v>54.888888888888886</v>
      </c>
    </row>
    <row r="6335" spans="1:6">
      <c r="A6335">
        <v>0</v>
      </c>
      <c r="B6335">
        <v>4</v>
      </c>
      <c r="C6335">
        <v>200.5</v>
      </c>
      <c r="D6335">
        <f t="shared" si="196"/>
        <v>31665</v>
      </c>
      <c r="F6335">
        <f t="shared" si="197"/>
        <v>55.694444444444443</v>
      </c>
    </row>
    <row r="6336" spans="1:6">
      <c r="A6336">
        <v>0</v>
      </c>
      <c r="B6336">
        <v>4</v>
      </c>
      <c r="C6336">
        <v>202.3</v>
      </c>
      <c r="D6336">
        <f t="shared" si="196"/>
        <v>31670</v>
      </c>
      <c r="F6336">
        <f t="shared" si="197"/>
        <v>56.194444444444443</v>
      </c>
    </row>
    <row r="6337" spans="1:6">
      <c r="A6337">
        <v>0</v>
      </c>
      <c r="B6337">
        <v>4</v>
      </c>
      <c r="C6337">
        <v>203.9</v>
      </c>
      <c r="D6337">
        <f t="shared" si="196"/>
        <v>31675</v>
      </c>
      <c r="F6337">
        <f t="shared" si="197"/>
        <v>56.638888888888886</v>
      </c>
    </row>
    <row r="6338" spans="1:6">
      <c r="A6338">
        <v>0</v>
      </c>
      <c r="B6338">
        <v>4</v>
      </c>
      <c r="C6338">
        <v>204.2</v>
      </c>
      <c r="D6338">
        <f t="shared" si="196"/>
        <v>31680</v>
      </c>
      <c r="F6338">
        <f t="shared" si="197"/>
        <v>56.722222222222214</v>
      </c>
    </row>
    <row r="6339" spans="1:6">
      <c r="A6339">
        <v>0</v>
      </c>
      <c r="B6339">
        <v>4</v>
      </c>
      <c r="C6339">
        <v>206</v>
      </c>
      <c r="D6339">
        <f t="shared" ref="D6339:D6402" si="198">(ROW()-2)*5</f>
        <v>31685</v>
      </c>
      <c r="F6339">
        <f t="shared" ref="F6339:F6402" si="199">C6339/3.6</f>
        <v>57.222222222222221</v>
      </c>
    </row>
    <row r="6340" spans="1:6">
      <c r="A6340">
        <v>0</v>
      </c>
      <c r="B6340">
        <v>4</v>
      </c>
      <c r="C6340">
        <v>207.8</v>
      </c>
      <c r="D6340">
        <f t="shared" si="198"/>
        <v>31690</v>
      </c>
      <c r="F6340">
        <f t="shared" si="199"/>
        <v>57.722222222222221</v>
      </c>
    </row>
    <row r="6341" spans="1:6">
      <c r="A6341">
        <v>0</v>
      </c>
      <c r="B6341">
        <v>4</v>
      </c>
      <c r="C6341">
        <v>209</v>
      </c>
      <c r="D6341">
        <f t="shared" si="198"/>
        <v>31695</v>
      </c>
      <c r="F6341">
        <f t="shared" si="199"/>
        <v>58.055555555555557</v>
      </c>
    </row>
    <row r="6342" spans="1:6">
      <c r="A6342">
        <v>0</v>
      </c>
      <c r="B6342">
        <v>4</v>
      </c>
      <c r="C6342">
        <v>210.7</v>
      </c>
      <c r="D6342">
        <f t="shared" si="198"/>
        <v>31700</v>
      </c>
      <c r="F6342">
        <f t="shared" si="199"/>
        <v>58.527777777777771</v>
      </c>
    </row>
    <row r="6343" spans="1:6">
      <c r="A6343">
        <v>0</v>
      </c>
      <c r="B6343">
        <v>4</v>
      </c>
      <c r="C6343">
        <v>212.5</v>
      </c>
      <c r="D6343">
        <f t="shared" si="198"/>
        <v>31705</v>
      </c>
      <c r="F6343">
        <f t="shared" si="199"/>
        <v>59.027777777777779</v>
      </c>
    </row>
    <row r="6344" spans="1:6">
      <c r="A6344">
        <v>0</v>
      </c>
      <c r="B6344">
        <v>4</v>
      </c>
      <c r="C6344">
        <v>214.3</v>
      </c>
      <c r="D6344">
        <f t="shared" si="198"/>
        <v>31710</v>
      </c>
      <c r="F6344">
        <f t="shared" si="199"/>
        <v>59.527777777777779</v>
      </c>
    </row>
    <row r="6345" spans="1:6">
      <c r="A6345">
        <v>0</v>
      </c>
      <c r="B6345">
        <v>4</v>
      </c>
      <c r="C6345">
        <v>215.3</v>
      </c>
      <c r="D6345">
        <f t="shared" si="198"/>
        <v>31715</v>
      </c>
      <c r="F6345">
        <f t="shared" si="199"/>
        <v>59.805555555555557</v>
      </c>
    </row>
    <row r="6346" spans="1:6">
      <c r="A6346">
        <v>0</v>
      </c>
      <c r="B6346">
        <v>4</v>
      </c>
      <c r="C6346">
        <v>215.9</v>
      </c>
      <c r="D6346">
        <f t="shared" si="198"/>
        <v>31720</v>
      </c>
      <c r="F6346">
        <f t="shared" si="199"/>
        <v>59.972222222222221</v>
      </c>
    </row>
    <row r="6347" spans="1:6">
      <c r="A6347">
        <v>0</v>
      </c>
      <c r="B6347">
        <v>4</v>
      </c>
      <c r="C6347">
        <v>217.8</v>
      </c>
      <c r="D6347">
        <f t="shared" si="198"/>
        <v>31725</v>
      </c>
      <c r="F6347">
        <f t="shared" si="199"/>
        <v>60.5</v>
      </c>
    </row>
    <row r="6348" spans="1:6">
      <c r="A6348">
        <v>0</v>
      </c>
      <c r="B6348">
        <v>4</v>
      </c>
      <c r="C6348">
        <v>219.9</v>
      </c>
      <c r="D6348">
        <f t="shared" si="198"/>
        <v>31730</v>
      </c>
      <c r="F6348">
        <f t="shared" si="199"/>
        <v>61.083333333333336</v>
      </c>
    </row>
    <row r="6349" spans="1:6">
      <c r="A6349">
        <v>1.8</v>
      </c>
      <c r="B6349">
        <v>4</v>
      </c>
      <c r="C6349">
        <v>219.1</v>
      </c>
      <c r="D6349">
        <f t="shared" si="198"/>
        <v>31735</v>
      </c>
      <c r="F6349">
        <f t="shared" si="199"/>
        <v>60.861111111111107</v>
      </c>
    </row>
    <row r="6350" spans="1:6">
      <c r="A6350">
        <v>7.1</v>
      </c>
      <c r="B6350">
        <v>4</v>
      </c>
      <c r="C6350">
        <v>217.9</v>
      </c>
      <c r="D6350">
        <f t="shared" si="198"/>
        <v>31740</v>
      </c>
      <c r="F6350">
        <f t="shared" si="199"/>
        <v>60.527777777777779</v>
      </c>
    </row>
    <row r="6351" spans="1:6">
      <c r="A6351">
        <v>19.600000000000001</v>
      </c>
      <c r="B6351">
        <v>4</v>
      </c>
      <c r="C6351">
        <v>215.3</v>
      </c>
      <c r="D6351">
        <f t="shared" si="198"/>
        <v>31745</v>
      </c>
      <c r="F6351">
        <f t="shared" si="199"/>
        <v>59.805555555555557</v>
      </c>
    </row>
    <row r="6352" spans="1:6">
      <c r="A6352">
        <v>17.8</v>
      </c>
      <c r="B6352">
        <v>4</v>
      </c>
      <c r="C6352">
        <v>212.3</v>
      </c>
      <c r="D6352">
        <f t="shared" si="198"/>
        <v>31750</v>
      </c>
      <c r="F6352">
        <f t="shared" si="199"/>
        <v>58.972222222222221</v>
      </c>
    </row>
    <row r="6353" spans="1:6">
      <c r="A6353">
        <v>17.8</v>
      </c>
      <c r="B6353">
        <v>4</v>
      </c>
      <c r="C6353">
        <v>210.4</v>
      </c>
      <c r="D6353">
        <f t="shared" si="198"/>
        <v>31755</v>
      </c>
      <c r="F6353">
        <f t="shared" si="199"/>
        <v>58.444444444444443</v>
      </c>
    </row>
    <row r="6354" spans="1:6">
      <c r="A6354">
        <v>19.600000000000001</v>
      </c>
      <c r="B6354">
        <v>4</v>
      </c>
      <c r="C6354">
        <v>207.8</v>
      </c>
      <c r="D6354">
        <f t="shared" si="198"/>
        <v>31760</v>
      </c>
      <c r="F6354">
        <f t="shared" si="199"/>
        <v>57.722222222222221</v>
      </c>
    </row>
    <row r="6355" spans="1:6">
      <c r="A6355">
        <v>19.600000000000001</v>
      </c>
      <c r="B6355">
        <v>3</v>
      </c>
      <c r="C6355">
        <v>206.2</v>
      </c>
      <c r="D6355">
        <f t="shared" si="198"/>
        <v>31765</v>
      </c>
      <c r="F6355">
        <f t="shared" si="199"/>
        <v>57.277777777777771</v>
      </c>
    </row>
    <row r="6356" spans="1:6">
      <c r="A6356">
        <v>12.5</v>
      </c>
      <c r="B6356">
        <v>3</v>
      </c>
      <c r="C6356">
        <v>204.4</v>
      </c>
      <c r="D6356">
        <f t="shared" si="198"/>
        <v>31770</v>
      </c>
      <c r="F6356">
        <f t="shared" si="199"/>
        <v>56.777777777777779</v>
      </c>
    </row>
    <row r="6357" spans="1:6">
      <c r="A6357">
        <v>8.9</v>
      </c>
      <c r="B6357">
        <v>3</v>
      </c>
      <c r="C6357">
        <v>203</v>
      </c>
      <c r="D6357">
        <f t="shared" si="198"/>
        <v>31775</v>
      </c>
      <c r="F6357">
        <f t="shared" si="199"/>
        <v>56.388888888888886</v>
      </c>
    </row>
    <row r="6358" spans="1:6">
      <c r="A6358">
        <v>7.1</v>
      </c>
      <c r="B6358">
        <v>3</v>
      </c>
      <c r="C6358">
        <v>201.6</v>
      </c>
      <c r="D6358">
        <f t="shared" si="198"/>
        <v>31780</v>
      </c>
      <c r="F6358">
        <f t="shared" si="199"/>
        <v>56</v>
      </c>
    </row>
    <row r="6359" spans="1:6">
      <c r="A6359">
        <v>8.9</v>
      </c>
      <c r="B6359">
        <v>3</v>
      </c>
      <c r="C6359">
        <v>198.8</v>
      </c>
      <c r="D6359">
        <f t="shared" si="198"/>
        <v>31785</v>
      </c>
      <c r="F6359">
        <f t="shared" si="199"/>
        <v>55.222222222222221</v>
      </c>
    </row>
    <row r="6360" spans="1:6">
      <c r="A6360">
        <v>16</v>
      </c>
      <c r="B6360">
        <v>3</v>
      </c>
      <c r="C6360">
        <v>196.5</v>
      </c>
      <c r="D6360">
        <f t="shared" si="198"/>
        <v>31790</v>
      </c>
      <c r="F6360">
        <f t="shared" si="199"/>
        <v>54.583333333333329</v>
      </c>
    </row>
    <row r="6361" spans="1:6">
      <c r="A6361">
        <v>17.8</v>
      </c>
      <c r="B6361">
        <v>3</v>
      </c>
      <c r="C6361">
        <v>194.3</v>
      </c>
      <c r="D6361">
        <f t="shared" si="198"/>
        <v>31795</v>
      </c>
      <c r="F6361">
        <f t="shared" si="199"/>
        <v>53.972222222222221</v>
      </c>
    </row>
    <row r="6362" spans="1:6">
      <c r="A6362">
        <v>16</v>
      </c>
      <c r="B6362">
        <v>3</v>
      </c>
      <c r="C6362">
        <v>191.5</v>
      </c>
      <c r="D6362">
        <f t="shared" si="198"/>
        <v>31800</v>
      </c>
      <c r="F6362">
        <f t="shared" si="199"/>
        <v>53.194444444444443</v>
      </c>
    </row>
    <row r="6363" spans="1:6">
      <c r="A6363">
        <v>19.600000000000001</v>
      </c>
      <c r="B6363">
        <v>3</v>
      </c>
      <c r="C6363">
        <v>188.8</v>
      </c>
      <c r="D6363">
        <f t="shared" si="198"/>
        <v>31805</v>
      </c>
      <c r="F6363">
        <f t="shared" si="199"/>
        <v>52.444444444444443</v>
      </c>
    </row>
    <row r="6364" spans="1:6">
      <c r="A6364">
        <v>26.7</v>
      </c>
      <c r="B6364">
        <v>3</v>
      </c>
      <c r="C6364">
        <v>185.4</v>
      </c>
      <c r="D6364">
        <f t="shared" si="198"/>
        <v>31810</v>
      </c>
      <c r="F6364">
        <f t="shared" si="199"/>
        <v>51.5</v>
      </c>
    </row>
    <row r="6365" spans="1:6">
      <c r="A6365">
        <v>32.5</v>
      </c>
      <c r="B6365">
        <v>3</v>
      </c>
      <c r="C6365">
        <v>183</v>
      </c>
      <c r="D6365">
        <f t="shared" si="198"/>
        <v>31815</v>
      </c>
      <c r="F6365">
        <f t="shared" si="199"/>
        <v>50.833333333333329</v>
      </c>
    </row>
    <row r="6366" spans="1:6">
      <c r="A6366">
        <v>34.299999999999997</v>
      </c>
      <c r="B6366">
        <v>3</v>
      </c>
      <c r="C6366">
        <v>180</v>
      </c>
      <c r="D6366">
        <f t="shared" si="198"/>
        <v>31820</v>
      </c>
      <c r="F6366">
        <f t="shared" si="199"/>
        <v>50</v>
      </c>
    </row>
    <row r="6367" spans="1:6">
      <c r="A6367">
        <v>21.4</v>
      </c>
      <c r="B6367">
        <v>3</v>
      </c>
      <c r="C6367">
        <v>177.4</v>
      </c>
      <c r="D6367">
        <f t="shared" si="198"/>
        <v>31825</v>
      </c>
      <c r="F6367">
        <f t="shared" si="199"/>
        <v>49.277777777777779</v>
      </c>
    </row>
    <row r="6368" spans="1:6">
      <c r="A6368">
        <v>21.4</v>
      </c>
      <c r="B6368">
        <v>3</v>
      </c>
      <c r="C6368">
        <v>174.7</v>
      </c>
      <c r="D6368">
        <f t="shared" si="198"/>
        <v>31830</v>
      </c>
      <c r="F6368">
        <f t="shared" si="199"/>
        <v>48.527777777777771</v>
      </c>
    </row>
    <row r="6369" spans="1:6">
      <c r="A6369">
        <v>12.5</v>
      </c>
      <c r="B6369">
        <v>3</v>
      </c>
      <c r="C6369">
        <v>172.5</v>
      </c>
      <c r="D6369">
        <f t="shared" si="198"/>
        <v>31835</v>
      </c>
      <c r="F6369">
        <f t="shared" si="199"/>
        <v>47.916666666666664</v>
      </c>
    </row>
    <row r="6370" spans="1:6">
      <c r="A6370">
        <v>19.600000000000001</v>
      </c>
      <c r="B6370">
        <v>3</v>
      </c>
      <c r="C6370">
        <v>170.6</v>
      </c>
      <c r="D6370">
        <f t="shared" si="198"/>
        <v>31840</v>
      </c>
      <c r="F6370">
        <f t="shared" si="199"/>
        <v>47.388888888888886</v>
      </c>
    </row>
    <row r="6371" spans="1:6">
      <c r="A6371">
        <v>32.5</v>
      </c>
      <c r="B6371">
        <v>3</v>
      </c>
      <c r="C6371">
        <v>165.8</v>
      </c>
      <c r="D6371">
        <f t="shared" si="198"/>
        <v>31845</v>
      </c>
      <c r="F6371">
        <f t="shared" si="199"/>
        <v>46.055555555555557</v>
      </c>
    </row>
    <row r="6372" spans="1:6">
      <c r="A6372">
        <v>34.299999999999997</v>
      </c>
      <c r="B6372">
        <v>3</v>
      </c>
      <c r="C6372">
        <v>162.80000000000001</v>
      </c>
      <c r="D6372">
        <f t="shared" si="198"/>
        <v>31850</v>
      </c>
      <c r="F6372">
        <f t="shared" si="199"/>
        <v>45.222222222222221</v>
      </c>
    </row>
    <row r="6373" spans="1:6">
      <c r="A6373">
        <v>37.9</v>
      </c>
      <c r="B6373">
        <v>3</v>
      </c>
      <c r="C6373">
        <v>159.80000000000001</v>
      </c>
      <c r="D6373">
        <f t="shared" si="198"/>
        <v>31855</v>
      </c>
      <c r="F6373">
        <f t="shared" si="199"/>
        <v>44.388888888888893</v>
      </c>
    </row>
    <row r="6374" spans="1:6">
      <c r="A6374">
        <v>30.7</v>
      </c>
      <c r="B6374">
        <v>3</v>
      </c>
      <c r="C6374">
        <v>156.69999999999999</v>
      </c>
      <c r="D6374">
        <f t="shared" si="198"/>
        <v>31860</v>
      </c>
      <c r="F6374">
        <f t="shared" si="199"/>
        <v>43.527777777777771</v>
      </c>
    </row>
    <row r="6375" spans="1:6">
      <c r="A6375">
        <v>28.5</v>
      </c>
      <c r="B6375">
        <v>3</v>
      </c>
      <c r="C6375">
        <v>153.4</v>
      </c>
      <c r="D6375">
        <f t="shared" si="198"/>
        <v>31865</v>
      </c>
      <c r="F6375">
        <f t="shared" si="199"/>
        <v>42.611111111111114</v>
      </c>
    </row>
    <row r="6376" spans="1:6">
      <c r="A6376">
        <v>29</v>
      </c>
      <c r="B6376">
        <v>3</v>
      </c>
      <c r="C6376">
        <v>150.1</v>
      </c>
      <c r="D6376">
        <f t="shared" si="198"/>
        <v>31870</v>
      </c>
      <c r="F6376">
        <f t="shared" si="199"/>
        <v>41.694444444444443</v>
      </c>
    </row>
    <row r="6377" spans="1:6">
      <c r="A6377">
        <v>29</v>
      </c>
      <c r="B6377">
        <v>3</v>
      </c>
      <c r="C6377">
        <v>146.9</v>
      </c>
      <c r="D6377">
        <f t="shared" si="198"/>
        <v>31875</v>
      </c>
      <c r="F6377">
        <f t="shared" si="199"/>
        <v>40.805555555555557</v>
      </c>
    </row>
    <row r="6378" spans="1:6">
      <c r="A6378">
        <v>30.7</v>
      </c>
      <c r="B6378">
        <v>3</v>
      </c>
      <c r="C6378">
        <v>142.69999999999999</v>
      </c>
      <c r="D6378">
        <f t="shared" si="198"/>
        <v>31880</v>
      </c>
      <c r="F6378">
        <f t="shared" si="199"/>
        <v>39.638888888888886</v>
      </c>
    </row>
    <row r="6379" spans="1:6">
      <c r="A6379">
        <v>30.7</v>
      </c>
      <c r="B6379">
        <v>3</v>
      </c>
      <c r="C6379">
        <v>140.80000000000001</v>
      </c>
      <c r="D6379">
        <f t="shared" si="198"/>
        <v>31885</v>
      </c>
      <c r="F6379">
        <f t="shared" si="199"/>
        <v>39.111111111111114</v>
      </c>
    </row>
    <row r="6380" spans="1:6">
      <c r="A6380">
        <v>23.2</v>
      </c>
      <c r="B6380">
        <v>3</v>
      </c>
      <c r="C6380">
        <v>136.5</v>
      </c>
      <c r="D6380">
        <f t="shared" si="198"/>
        <v>31890</v>
      </c>
      <c r="F6380">
        <f t="shared" si="199"/>
        <v>37.916666666666664</v>
      </c>
    </row>
    <row r="6381" spans="1:6">
      <c r="A6381">
        <v>23.2</v>
      </c>
      <c r="B6381">
        <v>3</v>
      </c>
      <c r="C6381">
        <v>133.5</v>
      </c>
      <c r="D6381">
        <f t="shared" si="198"/>
        <v>31895</v>
      </c>
      <c r="F6381">
        <f t="shared" si="199"/>
        <v>37.083333333333336</v>
      </c>
    </row>
    <row r="6382" spans="1:6">
      <c r="A6382">
        <v>8.9</v>
      </c>
      <c r="B6382">
        <v>3</v>
      </c>
      <c r="C6382">
        <v>132.6</v>
      </c>
      <c r="D6382">
        <f t="shared" si="198"/>
        <v>31900</v>
      </c>
      <c r="F6382">
        <f t="shared" si="199"/>
        <v>36.833333333333329</v>
      </c>
    </row>
    <row r="6383" spans="1:6">
      <c r="A6383">
        <v>17.8</v>
      </c>
      <c r="B6383">
        <v>3</v>
      </c>
      <c r="C6383">
        <v>128.69999999999999</v>
      </c>
      <c r="D6383">
        <f t="shared" si="198"/>
        <v>31905</v>
      </c>
      <c r="F6383">
        <f t="shared" si="199"/>
        <v>35.749999999999993</v>
      </c>
    </row>
    <row r="6384" spans="1:6">
      <c r="A6384">
        <v>12.5</v>
      </c>
      <c r="B6384">
        <v>3</v>
      </c>
      <c r="C6384">
        <v>126.6</v>
      </c>
      <c r="D6384">
        <f t="shared" si="198"/>
        <v>31910</v>
      </c>
      <c r="F6384">
        <f t="shared" si="199"/>
        <v>35.166666666666664</v>
      </c>
    </row>
    <row r="6385" spans="1:6">
      <c r="A6385">
        <v>16</v>
      </c>
      <c r="B6385">
        <v>3</v>
      </c>
      <c r="C6385">
        <v>124.6</v>
      </c>
      <c r="D6385">
        <f t="shared" si="198"/>
        <v>31915</v>
      </c>
      <c r="F6385">
        <f t="shared" si="199"/>
        <v>34.611111111111107</v>
      </c>
    </row>
    <row r="6386" spans="1:6">
      <c r="A6386">
        <v>8.9</v>
      </c>
      <c r="B6386">
        <v>3</v>
      </c>
      <c r="C6386">
        <v>123.1</v>
      </c>
      <c r="D6386">
        <f t="shared" si="198"/>
        <v>31920</v>
      </c>
      <c r="F6386">
        <f t="shared" si="199"/>
        <v>34.194444444444443</v>
      </c>
    </row>
    <row r="6387" spans="1:6">
      <c r="A6387">
        <v>16</v>
      </c>
      <c r="B6387">
        <v>3</v>
      </c>
      <c r="C6387">
        <v>120.4</v>
      </c>
      <c r="D6387">
        <f t="shared" si="198"/>
        <v>31925</v>
      </c>
      <c r="F6387">
        <f t="shared" si="199"/>
        <v>33.444444444444443</v>
      </c>
    </row>
    <row r="6388" spans="1:6">
      <c r="A6388">
        <v>10.7</v>
      </c>
      <c r="B6388">
        <v>3</v>
      </c>
      <c r="C6388">
        <v>118.5</v>
      </c>
      <c r="D6388">
        <f t="shared" si="198"/>
        <v>31930</v>
      </c>
      <c r="F6388">
        <f t="shared" si="199"/>
        <v>32.916666666666664</v>
      </c>
    </row>
    <row r="6389" spans="1:6">
      <c r="A6389">
        <v>17.8</v>
      </c>
      <c r="B6389">
        <v>3</v>
      </c>
      <c r="C6389">
        <v>116.4</v>
      </c>
      <c r="D6389">
        <f t="shared" si="198"/>
        <v>31935</v>
      </c>
      <c r="F6389">
        <f t="shared" si="199"/>
        <v>32.333333333333336</v>
      </c>
    </row>
    <row r="6390" spans="1:6">
      <c r="A6390">
        <v>19.600000000000001</v>
      </c>
      <c r="B6390">
        <v>3</v>
      </c>
      <c r="C6390">
        <v>113.2</v>
      </c>
      <c r="D6390">
        <f t="shared" si="198"/>
        <v>31940</v>
      </c>
      <c r="F6390">
        <f t="shared" si="199"/>
        <v>31.444444444444443</v>
      </c>
    </row>
    <row r="6391" spans="1:6">
      <c r="A6391">
        <v>17.8</v>
      </c>
      <c r="B6391">
        <v>3</v>
      </c>
      <c r="C6391">
        <v>110.6</v>
      </c>
      <c r="D6391">
        <f t="shared" si="198"/>
        <v>31945</v>
      </c>
      <c r="F6391">
        <f t="shared" si="199"/>
        <v>30.722222222222221</v>
      </c>
    </row>
    <row r="6392" spans="1:6">
      <c r="A6392">
        <v>16</v>
      </c>
      <c r="B6392">
        <v>3</v>
      </c>
      <c r="C6392">
        <v>107.8</v>
      </c>
      <c r="D6392">
        <f t="shared" si="198"/>
        <v>31950</v>
      </c>
      <c r="F6392">
        <f t="shared" si="199"/>
        <v>29.944444444444443</v>
      </c>
    </row>
    <row r="6393" spans="1:6">
      <c r="A6393">
        <v>12.5</v>
      </c>
      <c r="B6393">
        <v>3</v>
      </c>
      <c r="C6393">
        <v>105.2</v>
      </c>
      <c r="D6393">
        <f t="shared" si="198"/>
        <v>31955</v>
      </c>
      <c r="F6393">
        <f t="shared" si="199"/>
        <v>29.222222222222221</v>
      </c>
    </row>
    <row r="6394" spans="1:6">
      <c r="A6394">
        <v>12.5</v>
      </c>
      <c r="B6394">
        <v>3</v>
      </c>
      <c r="C6394">
        <v>102.9</v>
      </c>
      <c r="D6394">
        <f t="shared" si="198"/>
        <v>31960</v>
      </c>
      <c r="F6394">
        <f t="shared" si="199"/>
        <v>28.583333333333336</v>
      </c>
    </row>
    <row r="6395" spans="1:6">
      <c r="A6395">
        <v>8.9</v>
      </c>
      <c r="B6395">
        <v>3</v>
      </c>
      <c r="C6395">
        <v>99.9</v>
      </c>
      <c r="D6395">
        <f t="shared" si="198"/>
        <v>31965</v>
      </c>
      <c r="F6395">
        <f t="shared" si="199"/>
        <v>27.75</v>
      </c>
    </row>
    <row r="6396" spans="1:6">
      <c r="A6396">
        <v>8.9</v>
      </c>
      <c r="B6396">
        <v>3</v>
      </c>
      <c r="C6396">
        <v>97.3</v>
      </c>
      <c r="D6396">
        <f t="shared" si="198"/>
        <v>31970</v>
      </c>
      <c r="F6396">
        <f t="shared" si="199"/>
        <v>27.027777777777775</v>
      </c>
    </row>
    <row r="6397" spans="1:6">
      <c r="A6397">
        <v>8.9</v>
      </c>
      <c r="B6397">
        <v>3</v>
      </c>
      <c r="C6397">
        <v>94.5</v>
      </c>
      <c r="D6397">
        <f t="shared" si="198"/>
        <v>31975</v>
      </c>
      <c r="F6397">
        <f t="shared" si="199"/>
        <v>26.25</v>
      </c>
    </row>
    <row r="6398" spans="1:6">
      <c r="A6398">
        <v>0</v>
      </c>
      <c r="B6398">
        <v>3</v>
      </c>
      <c r="C6398">
        <v>92.4</v>
      </c>
      <c r="D6398">
        <f t="shared" si="198"/>
        <v>31980</v>
      </c>
      <c r="F6398">
        <f t="shared" si="199"/>
        <v>25.666666666666668</v>
      </c>
    </row>
    <row r="6399" spans="1:6">
      <c r="A6399">
        <v>0</v>
      </c>
      <c r="B6399">
        <v>3</v>
      </c>
      <c r="C6399">
        <v>91.1</v>
      </c>
      <c r="D6399">
        <f t="shared" si="198"/>
        <v>31985</v>
      </c>
      <c r="F6399">
        <f t="shared" si="199"/>
        <v>25.305555555555554</v>
      </c>
    </row>
    <row r="6400" spans="1:6">
      <c r="A6400">
        <v>0</v>
      </c>
      <c r="B6400">
        <v>3</v>
      </c>
      <c r="C6400">
        <v>89.1</v>
      </c>
      <c r="D6400">
        <f t="shared" si="198"/>
        <v>31990</v>
      </c>
      <c r="F6400">
        <f t="shared" si="199"/>
        <v>24.749999999999996</v>
      </c>
    </row>
    <row r="6401" spans="1:6">
      <c r="A6401">
        <v>0</v>
      </c>
      <c r="B6401">
        <v>3</v>
      </c>
      <c r="C6401">
        <v>87.8</v>
      </c>
      <c r="D6401">
        <f t="shared" si="198"/>
        <v>31995</v>
      </c>
      <c r="F6401">
        <f t="shared" si="199"/>
        <v>24.388888888888886</v>
      </c>
    </row>
    <row r="6402" spans="1:6">
      <c r="A6402">
        <v>0</v>
      </c>
      <c r="B6402">
        <v>3</v>
      </c>
      <c r="C6402">
        <v>86.1</v>
      </c>
      <c r="D6402">
        <f t="shared" si="198"/>
        <v>32000</v>
      </c>
      <c r="F6402">
        <f t="shared" si="199"/>
        <v>23.916666666666664</v>
      </c>
    </row>
    <row r="6403" spans="1:6">
      <c r="A6403">
        <v>0</v>
      </c>
      <c r="B6403">
        <v>3</v>
      </c>
      <c r="C6403">
        <v>84.4</v>
      </c>
      <c r="D6403">
        <f t="shared" ref="D6403:D6466" si="200">(ROW()-2)*5</f>
        <v>32005</v>
      </c>
      <c r="F6403">
        <f t="shared" ref="F6403:F6466" si="201">C6403/3.6</f>
        <v>23.444444444444446</v>
      </c>
    </row>
    <row r="6404" spans="1:6">
      <c r="A6404">
        <v>0</v>
      </c>
      <c r="B6404">
        <v>3</v>
      </c>
      <c r="C6404">
        <v>84</v>
      </c>
      <c r="D6404">
        <f t="shared" si="200"/>
        <v>32010</v>
      </c>
      <c r="F6404">
        <f t="shared" si="201"/>
        <v>23.333333333333332</v>
      </c>
    </row>
    <row r="6405" spans="1:6">
      <c r="A6405">
        <v>0</v>
      </c>
      <c r="B6405">
        <v>3</v>
      </c>
      <c r="C6405">
        <v>84.1</v>
      </c>
      <c r="D6405">
        <f t="shared" si="200"/>
        <v>32015</v>
      </c>
      <c r="F6405">
        <f t="shared" si="201"/>
        <v>23.361111111111111</v>
      </c>
    </row>
    <row r="6406" spans="1:6">
      <c r="A6406">
        <v>0</v>
      </c>
      <c r="B6406">
        <v>3</v>
      </c>
      <c r="C6406">
        <v>85.1</v>
      </c>
      <c r="D6406">
        <f t="shared" si="200"/>
        <v>32020</v>
      </c>
      <c r="F6406">
        <f t="shared" si="201"/>
        <v>23.638888888888886</v>
      </c>
    </row>
    <row r="6407" spans="1:6">
      <c r="A6407">
        <v>0</v>
      </c>
      <c r="B6407">
        <v>3</v>
      </c>
      <c r="C6407">
        <v>85.6</v>
      </c>
      <c r="D6407">
        <f t="shared" si="200"/>
        <v>32025</v>
      </c>
      <c r="F6407">
        <f t="shared" si="201"/>
        <v>23.777777777777775</v>
      </c>
    </row>
    <row r="6408" spans="1:6">
      <c r="A6408">
        <v>0</v>
      </c>
      <c r="B6408">
        <v>3</v>
      </c>
      <c r="C6408">
        <v>87.3</v>
      </c>
      <c r="D6408">
        <f t="shared" si="200"/>
        <v>32030</v>
      </c>
      <c r="F6408">
        <f t="shared" si="201"/>
        <v>24.25</v>
      </c>
    </row>
    <row r="6409" spans="1:6">
      <c r="A6409">
        <v>0</v>
      </c>
      <c r="B6409">
        <v>3</v>
      </c>
      <c r="C6409">
        <v>88.8</v>
      </c>
      <c r="D6409">
        <f t="shared" si="200"/>
        <v>32035</v>
      </c>
      <c r="F6409">
        <f t="shared" si="201"/>
        <v>24.666666666666664</v>
      </c>
    </row>
    <row r="6410" spans="1:6">
      <c r="A6410">
        <v>0</v>
      </c>
      <c r="B6410">
        <v>3</v>
      </c>
      <c r="C6410">
        <v>90.4</v>
      </c>
      <c r="D6410">
        <f t="shared" si="200"/>
        <v>32040</v>
      </c>
      <c r="F6410">
        <f t="shared" si="201"/>
        <v>25.111111111111111</v>
      </c>
    </row>
    <row r="6411" spans="1:6">
      <c r="A6411">
        <v>0</v>
      </c>
      <c r="B6411">
        <v>3</v>
      </c>
      <c r="C6411">
        <v>93.8</v>
      </c>
      <c r="D6411">
        <f t="shared" si="200"/>
        <v>32045</v>
      </c>
      <c r="F6411">
        <f t="shared" si="201"/>
        <v>26.055555555555554</v>
      </c>
    </row>
    <row r="6412" spans="1:6">
      <c r="A6412">
        <v>0</v>
      </c>
      <c r="B6412">
        <v>3</v>
      </c>
      <c r="C6412">
        <v>97.4</v>
      </c>
      <c r="D6412">
        <f t="shared" si="200"/>
        <v>32050</v>
      </c>
      <c r="F6412">
        <f t="shared" si="201"/>
        <v>27.055555555555557</v>
      </c>
    </row>
    <row r="6413" spans="1:6">
      <c r="A6413">
        <v>0</v>
      </c>
      <c r="B6413">
        <v>3</v>
      </c>
      <c r="C6413">
        <v>100.1</v>
      </c>
      <c r="D6413">
        <f t="shared" si="200"/>
        <v>32055</v>
      </c>
      <c r="F6413">
        <f t="shared" si="201"/>
        <v>27.805555555555554</v>
      </c>
    </row>
    <row r="6414" spans="1:6">
      <c r="A6414">
        <v>0</v>
      </c>
      <c r="B6414">
        <v>3</v>
      </c>
      <c r="C6414">
        <v>102.9</v>
      </c>
      <c r="D6414">
        <f t="shared" si="200"/>
        <v>32060</v>
      </c>
      <c r="F6414">
        <f t="shared" si="201"/>
        <v>28.583333333333336</v>
      </c>
    </row>
    <row r="6415" spans="1:6">
      <c r="A6415">
        <v>0</v>
      </c>
      <c r="B6415">
        <v>3</v>
      </c>
      <c r="C6415">
        <v>106.6</v>
      </c>
      <c r="D6415">
        <f t="shared" si="200"/>
        <v>32065</v>
      </c>
      <c r="F6415">
        <f t="shared" si="201"/>
        <v>29.611111111111107</v>
      </c>
    </row>
    <row r="6416" spans="1:6">
      <c r="A6416">
        <v>0</v>
      </c>
      <c r="B6416">
        <v>3</v>
      </c>
      <c r="C6416">
        <v>109.8</v>
      </c>
      <c r="D6416">
        <f t="shared" si="200"/>
        <v>32070</v>
      </c>
      <c r="F6416">
        <f t="shared" si="201"/>
        <v>30.5</v>
      </c>
    </row>
    <row r="6417" spans="1:6">
      <c r="A6417">
        <v>0</v>
      </c>
      <c r="B6417">
        <v>3</v>
      </c>
      <c r="C6417">
        <v>112.8</v>
      </c>
      <c r="D6417">
        <f t="shared" si="200"/>
        <v>32075</v>
      </c>
      <c r="F6417">
        <f t="shared" si="201"/>
        <v>31.333333333333332</v>
      </c>
    </row>
    <row r="6418" spans="1:6">
      <c r="A6418">
        <v>0</v>
      </c>
      <c r="B6418">
        <v>3</v>
      </c>
      <c r="C6418">
        <v>115.5</v>
      </c>
      <c r="D6418">
        <f t="shared" si="200"/>
        <v>32080</v>
      </c>
      <c r="F6418">
        <f t="shared" si="201"/>
        <v>32.083333333333336</v>
      </c>
    </row>
    <row r="6419" spans="1:6">
      <c r="A6419">
        <v>0</v>
      </c>
      <c r="B6419">
        <v>3</v>
      </c>
      <c r="C6419">
        <v>118.1</v>
      </c>
      <c r="D6419">
        <f t="shared" si="200"/>
        <v>32085</v>
      </c>
      <c r="F6419">
        <f t="shared" si="201"/>
        <v>32.80555555555555</v>
      </c>
    </row>
    <row r="6420" spans="1:6">
      <c r="A6420">
        <v>0</v>
      </c>
      <c r="B6420">
        <v>3</v>
      </c>
      <c r="C6420">
        <v>120.9</v>
      </c>
      <c r="D6420">
        <f t="shared" si="200"/>
        <v>32090</v>
      </c>
      <c r="F6420">
        <f t="shared" si="201"/>
        <v>33.583333333333336</v>
      </c>
    </row>
    <row r="6421" spans="1:6">
      <c r="A6421">
        <v>0</v>
      </c>
      <c r="B6421">
        <v>3</v>
      </c>
      <c r="C6421">
        <v>124.4</v>
      </c>
      <c r="D6421">
        <f t="shared" si="200"/>
        <v>32095</v>
      </c>
      <c r="F6421">
        <f t="shared" si="201"/>
        <v>34.555555555555557</v>
      </c>
    </row>
    <row r="6422" spans="1:6">
      <c r="A6422">
        <v>0</v>
      </c>
      <c r="B6422">
        <v>3</v>
      </c>
      <c r="C6422">
        <v>126.9</v>
      </c>
      <c r="D6422">
        <f t="shared" si="200"/>
        <v>32100</v>
      </c>
      <c r="F6422">
        <f t="shared" si="201"/>
        <v>35.25</v>
      </c>
    </row>
    <row r="6423" spans="1:6">
      <c r="A6423">
        <v>0</v>
      </c>
      <c r="B6423">
        <v>3</v>
      </c>
      <c r="C6423">
        <v>128.1</v>
      </c>
      <c r="D6423">
        <f t="shared" si="200"/>
        <v>32105</v>
      </c>
      <c r="F6423">
        <f t="shared" si="201"/>
        <v>35.583333333333329</v>
      </c>
    </row>
    <row r="6424" spans="1:6">
      <c r="A6424">
        <v>0</v>
      </c>
      <c r="B6424">
        <v>3</v>
      </c>
      <c r="C6424">
        <v>133</v>
      </c>
      <c r="D6424">
        <f t="shared" si="200"/>
        <v>32110</v>
      </c>
      <c r="F6424">
        <f t="shared" si="201"/>
        <v>36.944444444444443</v>
      </c>
    </row>
    <row r="6425" spans="1:6">
      <c r="A6425">
        <v>0</v>
      </c>
      <c r="B6425">
        <v>3</v>
      </c>
      <c r="C6425">
        <v>133.9</v>
      </c>
      <c r="D6425">
        <f t="shared" si="200"/>
        <v>32115</v>
      </c>
      <c r="F6425">
        <f t="shared" si="201"/>
        <v>37.194444444444443</v>
      </c>
    </row>
    <row r="6426" spans="1:6">
      <c r="A6426">
        <v>0</v>
      </c>
      <c r="B6426">
        <v>3</v>
      </c>
      <c r="C6426">
        <v>139.80000000000001</v>
      </c>
      <c r="D6426">
        <f t="shared" si="200"/>
        <v>32120</v>
      </c>
      <c r="F6426">
        <f t="shared" si="201"/>
        <v>38.833333333333336</v>
      </c>
    </row>
    <row r="6427" spans="1:6">
      <c r="A6427">
        <v>0</v>
      </c>
      <c r="B6427">
        <v>3</v>
      </c>
      <c r="C6427">
        <v>141.30000000000001</v>
      </c>
      <c r="D6427">
        <f t="shared" si="200"/>
        <v>32125</v>
      </c>
      <c r="F6427">
        <f t="shared" si="201"/>
        <v>39.25</v>
      </c>
    </row>
    <row r="6428" spans="1:6">
      <c r="A6428">
        <v>0</v>
      </c>
      <c r="B6428">
        <v>3</v>
      </c>
      <c r="C6428">
        <v>145.4</v>
      </c>
      <c r="D6428">
        <f t="shared" si="200"/>
        <v>32130</v>
      </c>
      <c r="F6428">
        <f t="shared" si="201"/>
        <v>40.388888888888893</v>
      </c>
    </row>
    <row r="6429" spans="1:6">
      <c r="A6429">
        <v>0</v>
      </c>
      <c r="B6429">
        <v>3</v>
      </c>
      <c r="C6429">
        <v>147.9</v>
      </c>
      <c r="D6429">
        <f t="shared" si="200"/>
        <v>32135</v>
      </c>
      <c r="F6429">
        <f t="shared" si="201"/>
        <v>41.083333333333336</v>
      </c>
    </row>
    <row r="6430" spans="1:6">
      <c r="A6430">
        <v>0</v>
      </c>
      <c r="B6430">
        <v>4</v>
      </c>
      <c r="C6430">
        <v>149.1</v>
      </c>
      <c r="D6430">
        <f t="shared" si="200"/>
        <v>32140</v>
      </c>
      <c r="F6430">
        <f t="shared" si="201"/>
        <v>41.416666666666664</v>
      </c>
    </row>
    <row r="6431" spans="1:6">
      <c r="A6431">
        <v>0</v>
      </c>
      <c r="B6431">
        <v>4</v>
      </c>
      <c r="C6431">
        <v>150.80000000000001</v>
      </c>
      <c r="D6431">
        <f t="shared" si="200"/>
        <v>32145</v>
      </c>
      <c r="F6431">
        <f t="shared" si="201"/>
        <v>41.888888888888893</v>
      </c>
    </row>
    <row r="6432" spans="1:6">
      <c r="A6432">
        <v>0</v>
      </c>
      <c r="B6432">
        <v>4</v>
      </c>
      <c r="C6432">
        <v>152.69999999999999</v>
      </c>
      <c r="D6432">
        <f t="shared" si="200"/>
        <v>32150</v>
      </c>
      <c r="F6432">
        <f t="shared" si="201"/>
        <v>42.416666666666664</v>
      </c>
    </row>
    <row r="6433" spans="1:6">
      <c r="A6433">
        <v>0</v>
      </c>
      <c r="B6433">
        <v>4</v>
      </c>
      <c r="C6433">
        <v>155.30000000000001</v>
      </c>
      <c r="D6433">
        <f t="shared" si="200"/>
        <v>32155</v>
      </c>
      <c r="F6433">
        <f t="shared" si="201"/>
        <v>43.138888888888893</v>
      </c>
    </row>
    <row r="6434" spans="1:6">
      <c r="A6434">
        <v>0</v>
      </c>
      <c r="B6434">
        <v>4</v>
      </c>
      <c r="C6434">
        <v>157.30000000000001</v>
      </c>
      <c r="D6434">
        <f t="shared" si="200"/>
        <v>32160</v>
      </c>
      <c r="F6434">
        <f t="shared" si="201"/>
        <v>43.69444444444445</v>
      </c>
    </row>
    <row r="6435" spans="1:6">
      <c r="A6435">
        <v>0</v>
      </c>
      <c r="B6435">
        <v>4</v>
      </c>
      <c r="C6435">
        <v>158.30000000000001</v>
      </c>
      <c r="D6435">
        <f t="shared" si="200"/>
        <v>32165</v>
      </c>
      <c r="F6435">
        <f t="shared" si="201"/>
        <v>43.972222222222221</v>
      </c>
    </row>
    <row r="6436" spans="1:6">
      <c r="A6436">
        <v>0</v>
      </c>
      <c r="B6436">
        <v>4</v>
      </c>
      <c r="C6436">
        <v>160.30000000000001</v>
      </c>
      <c r="D6436">
        <f t="shared" si="200"/>
        <v>32170</v>
      </c>
      <c r="F6436">
        <f t="shared" si="201"/>
        <v>44.527777777777779</v>
      </c>
    </row>
    <row r="6437" spans="1:6">
      <c r="A6437">
        <v>0</v>
      </c>
      <c r="B6437">
        <v>4</v>
      </c>
      <c r="C6437">
        <v>162.1</v>
      </c>
      <c r="D6437">
        <f t="shared" si="200"/>
        <v>32175</v>
      </c>
      <c r="F6437">
        <f t="shared" si="201"/>
        <v>45.027777777777779</v>
      </c>
    </row>
    <row r="6438" spans="1:6">
      <c r="A6438">
        <v>0</v>
      </c>
      <c r="B6438">
        <v>4</v>
      </c>
      <c r="C6438">
        <v>162.80000000000001</v>
      </c>
      <c r="D6438">
        <f t="shared" si="200"/>
        <v>32180</v>
      </c>
      <c r="F6438">
        <f t="shared" si="201"/>
        <v>45.222222222222221</v>
      </c>
    </row>
    <row r="6439" spans="1:6">
      <c r="A6439">
        <v>0</v>
      </c>
      <c r="B6439">
        <v>4</v>
      </c>
      <c r="C6439">
        <v>163.80000000000001</v>
      </c>
      <c r="D6439">
        <f t="shared" si="200"/>
        <v>32185</v>
      </c>
      <c r="F6439">
        <f t="shared" si="201"/>
        <v>45.5</v>
      </c>
    </row>
    <row r="6440" spans="1:6">
      <c r="A6440">
        <v>0</v>
      </c>
      <c r="B6440">
        <v>4</v>
      </c>
      <c r="C6440">
        <v>164.4</v>
      </c>
      <c r="D6440">
        <f t="shared" si="200"/>
        <v>32190</v>
      </c>
      <c r="F6440">
        <f t="shared" si="201"/>
        <v>45.666666666666664</v>
      </c>
    </row>
    <row r="6441" spans="1:6">
      <c r="A6441">
        <v>0</v>
      </c>
      <c r="B6441">
        <v>4</v>
      </c>
      <c r="C6441">
        <v>163.80000000000001</v>
      </c>
      <c r="D6441">
        <f t="shared" si="200"/>
        <v>32195</v>
      </c>
      <c r="F6441">
        <f t="shared" si="201"/>
        <v>45.5</v>
      </c>
    </row>
    <row r="6442" spans="1:6">
      <c r="A6442">
        <v>0</v>
      </c>
      <c r="B6442">
        <v>4</v>
      </c>
      <c r="C6442">
        <v>163.6</v>
      </c>
      <c r="D6442">
        <f t="shared" si="200"/>
        <v>32200</v>
      </c>
      <c r="F6442">
        <f t="shared" si="201"/>
        <v>45.444444444444443</v>
      </c>
    </row>
    <row r="6443" spans="1:6">
      <c r="A6443">
        <v>0</v>
      </c>
      <c r="B6443">
        <v>4</v>
      </c>
      <c r="C6443">
        <v>163.19999999999999</v>
      </c>
      <c r="D6443">
        <f t="shared" si="200"/>
        <v>32205</v>
      </c>
      <c r="F6443">
        <f t="shared" si="201"/>
        <v>45.333333333333329</v>
      </c>
    </row>
    <row r="6444" spans="1:6">
      <c r="A6444">
        <v>0</v>
      </c>
      <c r="B6444">
        <v>4</v>
      </c>
      <c r="C6444">
        <v>164</v>
      </c>
      <c r="D6444">
        <f t="shared" si="200"/>
        <v>32210</v>
      </c>
      <c r="F6444">
        <f t="shared" si="201"/>
        <v>45.555555555555557</v>
      </c>
    </row>
    <row r="6445" spans="1:6">
      <c r="A6445">
        <v>0</v>
      </c>
      <c r="B6445">
        <v>4</v>
      </c>
      <c r="C6445">
        <v>164.4</v>
      </c>
      <c r="D6445">
        <f t="shared" si="200"/>
        <v>32215</v>
      </c>
      <c r="F6445">
        <f t="shared" si="201"/>
        <v>45.666666666666664</v>
      </c>
    </row>
    <row r="6446" spans="1:6">
      <c r="A6446">
        <v>0</v>
      </c>
      <c r="B6446">
        <v>4</v>
      </c>
      <c r="C6446">
        <v>165.1</v>
      </c>
      <c r="D6446">
        <f t="shared" si="200"/>
        <v>32220</v>
      </c>
      <c r="F6446">
        <f t="shared" si="201"/>
        <v>45.861111111111107</v>
      </c>
    </row>
    <row r="6447" spans="1:6">
      <c r="A6447">
        <v>0</v>
      </c>
      <c r="B6447">
        <v>4</v>
      </c>
      <c r="C6447">
        <v>165.9</v>
      </c>
      <c r="D6447">
        <f t="shared" si="200"/>
        <v>32225</v>
      </c>
      <c r="F6447">
        <f t="shared" si="201"/>
        <v>46.083333333333336</v>
      </c>
    </row>
    <row r="6448" spans="1:6">
      <c r="A6448">
        <v>0</v>
      </c>
      <c r="B6448">
        <v>4</v>
      </c>
      <c r="C6448">
        <v>166.6</v>
      </c>
      <c r="D6448">
        <f t="shared" si="200"/>
        <v>32230</v>
      </c>
      <c r="F6448">
        <f t="shared" si="201"/>
        <v>46.277777777777779</v>
      </c>
    </row>
    <row r="6449" spans="1:6">
      <c r="A6449">
        <v>0</v>
      </c>
      <c r="B6449">
        <v>4</v>
      </c>
      <c r="C6449">
        <v>167.4</v>
      </c>
      <c r="D6449">
        <f t="shared" si="200"/>
        <v>32235</v>
      </c>
      <c r="F6449">
        <f t="shared" si="201"/>
        <v>46.5</v>
      </c>
    </row>
    <row r="6450" spans="1:6">
      <c r="A6450">
        <v>0</v>
      </c>
      <c r="B6450">
        <v>4</v>
      </c>
      <c r="C6450">
        <v>168.1</v>
      </c>
      <c r="D6450">
        <f t="shared" si="200"/>
        <v>32240</v>
      </c>
      <c r="F6450">
        <f t="shared" si="201"/>
        <v>46.694444444444443</v>
      </c>
    </row>
    <row r="6451" spans="1:6">
      <c r="A6451">
        <v>0</v>
      </c>
      <c r="B6451">
        <v>4</v>
      </c>
      <c r="C6451">
        <v>168.4</v>
      </c>
      <c r="D6451">
        <f t="shared" si="200"/>
        <v>32245</v>
      </c>
      <c r="F6451">
        <f t="shared" si="201"/>
        <v>46.777777777777779</v>
      </c>
    </row>
    <row r="6452" spans="1:6">
      <c r="A6452">
        <v>0</v>
      </c>
      <c r="B6452">
        <v>4</v>
      </c>
      <c r="C6452">
        <v>168.3</v>
      </c>
      <c r="D6452">
        <f t="shared" si="200"/>
        <v>32250</v>
      </c>
      <c r="F6452">
        <f t="shared" si="201"/>
        <v>46.75</v>
      </c>
    </row>
    <row r="6453" spans="1:6">
      <c r="A6453">
        <v>0</v>
      </c>
      <c r="B6453">
        <v>4</v>
      </c>
      <c r="C6453">
        <v>168.2</v>
      </c>
      <c r="D6453">
        <f t="shared" si="200"/>
        <v>32255</v>
      </c>
      <c r="F6453">
        <f t="shared" si="201"/>
        <v>46.722222222222221</v>
      </c>
    </row>
    <row r="6454" spans="1:6">
      <c r="A6454">
        <v>0</v>
      </c>
      <c r="B6454">
        <v>4</v>
      </c>
      <c r="C6454">
        <v>167.9</v>
      </c>
      <c r="D6454">
        <f t="shared" si="200"/>
        <v>32260</v>
      </c>
      <c r="F6454">
        <f t="shared" si="201"/>
        <v>46.638888888888893</v>
      </c>
    </row>
    <row r="6455" spans="1:6">
      <c r="A6455">
        <v>0</v>
      </c>
      <c r="B6455">
        <v>4</v>
      </c>
      <c r="C6455">
        <v>167</v>
      </c>
      <c r="D6455">
        <f t="shared" si="200"/>
        <v>32265</v>
      </c>
      <c r="F6455">
        <f t="shared" si="201"/>
        <v>46.388888888888886</v>
      </c>
    </row>
    <row r="6456" spans="1:6">
      <c r="A6456">
        <v>0</v>
      </c>
      <c r="B6456">
        <v>4</v>
      </c>
      <c r="C6456">
        <v>166.9</v>
      </c>
      <c r="D6456">
        <f t="shared" si="200"/>
        <v>32270</v>
      </c>
      <c r="F6456">
        <f t="shared" si="201"/>
        <v>46.361111111111114</v>
      </c>
    </row>
    <row r="6457" spans="1:6">
      <c r="A6457">
        <v>0</v>
      </c>
      <c r="B6457">
        <v>4</v>
      </c>
      <c r="C6457">
        <v>167.3</v>
      </c>
      <c r="D6457">
        <f t="shared" si="200"/>
        <v>32275</v>
      </c>
      <c r="F6457">
        <f t="shared" si="201"/>
        <v>46.472222222222221</v>
      </c>
    </row>
    <row r="6458" spans="1:6">
      <c r="A6458">
        <v>0</v>
      </c>
      <c r="B6458">
        <v>4</v>
      </c>
      <c r="C6458">
        <v>167.1</v>
      </c>
      <c r="D6458">
        <f t="shared" si="200"/>
        <v>32280</v>
      </c>
      <c r="F6458">
        <f t="shared" si="201"/>
        <v>46.416666666666664</v>
      </c>
    </row>
    <row r="6459" spans="1:6">
      <c r="A6459">
        <v>0</v>
      </c>
      <c r="B6459">
        <v>4</v>
      </c>
      <c r="C6459">
        <v>167.8</v>
      </c>
      <c r="D6459">
        <f t="shared" si="200"/>
        <v>32285</v>
      </c>
      <c r="F6459">
        <f t="shared" si="201"/>
        <v>46.611111111111114</v>
      </c>
    </row>
    <row r="6460" spans="1:6">
      <c r="A6460">
        <v>0</v>
      </c>
      <c r="B6460">
        <v>4</v>
      </c>
      <c r="C6460">
        <v>168.4</v>
      </c>
      <c r="D6460">
        <f t="shared" si="200"/>
        <v>32290</v>
      </c>
      <c r="F6460">
        <f t="shared" si="201"/>
        <v>46.777777777777779</v>
      </c>
    </row>
    <row r="6461" spans="1:6">
      <c r="A6461">
        <v>0</v>
      </c>
      <c r="B6461">
        <v>4</v>
      </c>
      <c r="C6461">
        <v>167.9</v>
      </c>
      <c r="D6461">
        <f t="shared" si="200"/>
        <v>32295</v>
      </c>
      <c r="F6461">
        <f t="shared" si="201"/>
        <v>46.638888888888893</v>
      </c>
    </row>
    <row r="6462" spans="1:6">
      <c r="A6462">
        <v>0</v>
      </c>
      <c r="B6462">
        <v>4</v>
      </c>
      <c r="C6462">
        <v>168.1</v>
      </c>
      <c r="D6462">
        <f t="shared" si="200"/>
        <v>32300</v>
      </c>
      <c r="F6462">
        <f t="shared" si="201"/>
        <v>46.694444444444443</v>
      </c>
    </row>
    <row r="6463" spans="1:6">
      <c r="A6463">
        <v>0</v>
      </c>
      <c r="B6463">
        <v>4</v>
      </c>
      <c r="C6463">
        <v>168.3</v>
      </c>
      <c r="D6463">
        <f t="shared" si="200"/>
        <v>32305</v>
      </c>
      <c r="F6463">
        <f t="shared" si="201"/>
        <v>46.75</v>
      </c>
    </row>
    <row r="6464" spans="1:6">
      <c r="A6464">
        <v>0</v>
      </c>
      <c r="B6464">
        <v>4</v>
      </c>
      <c r="C6464">
        <v>167.9</v>
      </c>
      <c r="D6464">
        <f t="shared" si="200"/>
        <v>32310</v>
      </c>
      <c r="F6464">
        <f t="shared" si="201"/>
        <v>46.638888888888893</v>
      </c>
    </row>
    <row r="6465" spans="1:6">
      <c r="A6465">
        <v>0</v>
      </c>
      <c r="B6465">
        <v>4</v>
      </c>
      <c r="C6465">
        <v>168.5</v>
      </c>
      <c r="D6465">
        <f t="shared" si="200"/>
        <v>32315</v>
      </c>
      <c r="F6465">
        <f t="shared" si="201"/>
        <v>46.805555555555557</v>
      </c>
    </row>
    <row r="6466" spans="1:6">
      <c r="A6466">
        <v>0</v>
      </c>
      <c r="B6466">
        <v>4</v>
      </c>
      <c r="C6466">
        <v>168.5</v>
      </c>
      <c r="D6466">
        <f t="shared" si="200"/>
        <v>32320</v>
      </c>
      <c r="F6466">
        <f t="shared" si="201"/>
        <v>46.805555555555557</v>
      </c>
    </row>
    <row r="6467" spans="1:6">
      <c r="A6467">
        <v>0</v>
      </c>
      <c r="B6467">
        <v>4</v>
      </c>
      <c r="C6467">
        <v>168.7</v>
      </c>
      <c r="D6467">
        <f t="shared" ref="D6467:D6530" si="202">(ROW()-2)*5</f>
        <v>32325</v>
      </c>
      <c r="F6467">
        <f t="shared" ref="F6467:F6530" si="203">C6467/3.6</f>
        <v>46.861111111111107</v>
      </c>
    </row>
    <row r="6468" spans="1:6">
      <c r="A6468">
        <v>0</v>
      </c>
      <c r="B6468">
        <v>4</v>
      </c>
      <c r="C6468">
        <v>169</v>
      </c>
      <c r="D6468">
        <f t="shared" si="202"/>
        <v>32330</v>
      </c>
      <c r="F6468">
        <f t="shared" si="203"/>
        <v>46.944444444444443</v>
      </c>
    </row>
    <row r="6469" spans="1:6">
      <c r="A6469">
        <v>0</v>
      </c>
      <c r="B6469">
        <v>4</v>
      </c>
      <c r="C6469">
        <v>168.9</v>
      </c>
      <c r="D6469">
        <f t="shared" si="202"/>
        <v>32335</v>
      </c>
      <c r="F6469">
        <f t="shared" si="203"/>
        <v>46.916666666666664</v>
      </c>
    </row>
    <row r="6470" spans="1:6">
      <c r="A6470">
        <v>0</v>
      </c>
      <c r="B6470">
        <v>4</v>
      </c>
      <c r="C6470">
        <v>168.8</v>
      </c>
      <c r="D6470">
        <f t="shared" si="202"/>
        <v>32340</v>
      </c>
      <c r="F6470">
        <f t="shared" si="203"/>
        <v>46.888888888888893</v>
      </c>
    </row>
    <row r="6471" spans="1:6">
      <c r="A6471">
        <v>0</v>
      </c>
      <c r="B6471">
        <v>4</v>
      </c>
      <c r="C6471">
        <v>168.4</v>
      </c>
      <c r="D6471">
        <f t="shared" si="202"/>
        <v>32345</v>
      </c>
      <c r="F6471">
        <f t="shared" si="203"/>
        <v>46.777777777777779</v>
      </c>
    </row>
    <row r="6472" spans="1:6">
      <c r="A6472">
        <v>0</v>
      </c>
      <c r="B6472">
        <v>4</v>
      </c>
      <c r="C6472">
        <v>168.3</v>
      </c>
      <c r="D6472">
        <f t="shared" si="202"/>
        <v>32350</v>
      </c>
      <c r="F6472">
        <f t="shared" si="203"/>
        <v>46.75</v>
      </c>
    </row>
    <row r="6473" spans="1:6">
      <c r="A6473">
        <v>0</v>
      </c>
      <c r="B6473">
        <v>4</v>
      </c>
      <c r="C6473">
        <v>168.4</v>
      </c>
      <c r="D6473">
        <f t="shared" si="202"/>
        <v>32355</v>
      </c>
      <c r="F6473">
        <f t="shared" si="203"/>
        <v>46.777777777777779</v>
      </c>
    </row>
    <row r="6474" spans="1:6">
      <c r="A6474">
        <v>0</v>
      </c>
      <c r="B6474">
        <v>4</v>
      </c>
      <c r="C6474">
        <v>168.1</v>
      </c>
      <c r="D6474">
        <f t="shared" si="202"/>
        <v>32360</v>
      </c>
      <c r="F6474">
        <f t="shared" si="203"/>
        <v>46.694444444444443</v>
      </c>
    </row>
    <row r="6475" spans="1:6">
      <c r="A6475">
        <v>0</v>
      </c>
      <c r="B6475">
        <v>4</v>
      </c>
      <c r="C6475">
        <v>167.6</v>
      </c>
      <c r="D6475">
        <f t="shared" si="202"/>
        <v>32365</v>
      </c>
      <c r="F6475">
        <f t="shared" si="203"/>
        <v>46.55555555555555</v>
      </c>
    </row>
    <row r="6476" spans="1:6">
      <c r="A6476">
        <v>0</v>
      </c>
      <c r="B6476">
        <v>4</v>
      </c>
      <c r="C6476">
        <v>167.4</v>
      </c>
      <c r="D6476">
        <f t="shared" si="202"/>
        <v>32370</v>
      </c>
      <c r="F6476">
        <f t="shared" si="203"/>
        <v>46.5</v>
      </c>
    </row>
    <row r="6477" spans="1:6">
      <c r="A6477">
        <v>0</v>
      </c>
      <c r="B6477">
        <v>4</v>
      </c>
      <c r="C6477">
        <v>167.4</v>
      </c>
      <c r="D6477">
        <f t="shared" si="202"/>
        <v>32375</v>
      </c>
      <c r="F6477">
        <f t="shared" si="203"/>
        <v>46.5</v>
      </c>
    </row>
    <row r="6478" spans="1:6">
      <c r="A6478">
        <v>0</v>
      </c>
      <c r="B6478">
        <v>4</v>
      </c>
      <c r="C6478">
        <v>167</v>
      </c>
      <c r="D6478">
        <f t="shared" si="202"/>
        <v>32380</v>
      </c>
      <c r="F6478">
        <f t="shared" si="203"/>
        <v>46.388888888888886</v>
      </c>
    </row>
    <row r="6479" spans="1:6">
      <c r="A6479">
        <v>0</v>
      </c>
      <c r="B6479">
        <v>4</v>
      </c>
      <c r="C6479">
        <v>167.7</v>
      </c>
      <c r="D6479">
        <f t="shared" si="202"/>
        <v>32385</v>
      </c>
      <c r="F6479">
        <f t="shared" si="203"/>
        <v>46.583333333333329</v>
      </c>
    </row>
    <row r="6480" spans="1:6">
      <c r="A6480">
        <v>0</v>
      </c>
      <c r="B6480">
        <v>4</v>
      </c>
      <c r="C6480">
        <v>167.7</v>
      </c>
      <c r="D6480">
        <f t="shared" si="202"/>
        <v>32390</v>
      </c>
      <c r="F6480">
        <f t="shared" si="203"/>
        <v>46.583333333333329</v>
      </c>
    </row>
    <row r="6481" spans="1:6">
      <c r="A6481">
        <v>0</v>
      </c>
      <c r="B6481">
        <v>4</v>
      </c>
      <c r="C6481">
        <v>168.8</v>
      </c>
      <c r="D6481">
        <f t="shared" si="202"/>
        <v>32395</v>
      </c>
      <c r="F6481">
        <f t="shared" si="203"/>
        <v>46.888888888888893</v>
      </c>
    </row>
    <row r="6482" spans="1:6">
      <c r="A6482">
        <v>0</v>
      </c>
      <c r="B6482">
        <v>4</v>
      </c>
      <c r="C6482">
        <v>169.7</v>
      </c>
      <c r="D6482">
        <f t="shared" si="202"/>
        <v>32400</v>
      </c>
      <c r="F6482">
        <f t="shared" si="203"/>
        <v>47.138888888888886</v>
      </c>
    </row>
    <row r="6483" spans="1:6">
      <c r="A6483">
        <v>0</v>
      </c>
      <c r="B6483">
        <v>4</v>
      </c>
      <c r="C6483">
        <v>170.4</v>
      </c>
      <c r="D6483">
        <f t="shared" si="202"/>
        <v>32405</v>
      </c>
      <c r="F6483">
        <f t="shared" si="203"/>
        <v>47.333333333333336</v>
      </c>
    </row>
    <row r="6484" spans="1:6">
      <c r="A6484">
        <v>0</v>
      </c>
      <c r="B6484">
        <v>4</v>
      </c>
      <c r="C6484">
        <v>170.4</v>
      </c>
      <c r="D6484">
        <f t="shared" si="202"/>
        <v>32410</v>
      </c>
      <c r="F6484">
        <f t="shared" si="203"/>
        <v>47.333333333333336</v>
      </c>
    </row>
    <row r="6485" spans="1:6">
      <c r="A6485">
        <v>0</v>
      </c>
      <c r="B6485">
        <v>4</v>
      </c>
      <c r="C6485">
        <v>169.4</v>
      </c>
      <c r="D6485">
        <f t="shared" si="202"/>
        <v>32415</v>
      </c>
      <c r="F6485">
        <f t="shared" si="203"/>
        <v>47.055555555555557</v>
      </c>
    </row>
    <row r="6486" spans="1:6">
      <c r="A6486">
        <v>0</v>
      </c>
      <c r="B6486">
        <v>4</v>
      </c>
      <c r="C6486">
        <v>169</v>
      </c>
      <c r="D6486">
        <f t="shared" si="202"/>
        <v>32420</v>
      </c>
      <c r="F6486">
        <f t="shared" si="203"/>
        <v>46.944444444444443</v>
      </c>
    </row>
    <row r="6487" spans="1:6">
      <c r="A6487">
        <v>0</v>
      </c>
      <c r="B6487">
        <v>4</v>
      </c>
      <c r="C6487">
        <v>169.1</v>
      </c>
      <c r="D6487">
        <f t="shared" si="202"/>
        <v>32425</v>
      </c>
      <c r="F6487">
        <f t="shared" si="203"/>
        <v>46.972222222222221</v>
      </c>
    </row>
    <row r="6488" spans="1:6">
      <c r="A6488">
        <v>0</v>
      </c>
      <c r="B6488">
        <v>4</v>
      </c>
      <c r="C6488">
        <v>169.6</v>
      </c>
      <c r="D6488">
        <f t="shared" si="202"/>
        <v>32430</v>
      </c>
      <c r="F6488">
        <f t="shared" si="203"/>
        <v>47.111111111111107</v>
      </c>
    </row>
    <row r="6489" spans="1:6">
      <c r="A6489">
        <v>0</v>
      </c>
      <c r="B6489">
        <v>4</v>
      </c>
      <c r="C6489">
        <v>169.8</v>
      </c>
      <c r="D6489">
        <f t="shared" si="202"/>
        <v>32435</v>
      </c>
      <c r="F6489">
        <f t="shared" si="203"/>
        <v>47.166666666666671</v>
      </c>
    </row>
    <row r="6490" spans="1:6">
      <c r="A6490">
        <v>0</v>
      </c>
      <c r="B6490">
        <v>4</v>
      </c>
      <c r="C6490">
        <v>169.8</v>
      </c>
      <c r="D6490">
        <f t="shared" si="202"/>
        <v>32440</v>
      </c>
      <c r="F6490">
        <f t="shared" si="203"/>
        <v>47.166666666666671</v>
      </c>
    </row>
    <row r="6491" spans="1:6">
      <c r="A6491">
        <v>0</v>
      </c>
      <c r="B6491">
        <v>4</v>
      </c>
      <c r="C6491">
        <v>170.6</v>
      </c>
      <c r="D6491">
        <f t="shared" si="202"/>
        <v>32445</v>
      </c>
      <c r="F6491">
        <f t="shared" si="203"/>
        <v>47.388888888888886</v>
      </c>
    </row>
    <row r="6492" spans="1:6">
      <c r="A6492">
        <v>0</v>
      </c>
      <c r="B6492">
        <v>4</v>
      </c>
      <c r="C6492">
        <v>170.6</v>
      </c>
      <c r="D6492">
        <f t="shared" si="202"/>
        <v>32450</v>
      </c>
      <c r="F6492">
        <f t="shared" si="203"/>
        <v>47.388888888888886</v>
      </c>
    </row>
    <row r="6493" spans="1:6">
      <c r="A6493">
        <v>0</v>
      </c>
      <c r="B6493">
        <v>4</v>
      </c>
      <c r="C6493">
        <v>170.6</v>
      </c>
      <c r="D6493">
        <f t="shared" si="202"/>
        <v>32455</v>
      </c>
      <c r="F6493">
        <f t="shared" si="203"/>
        <v>47.388888888888886</v>
      </c>
    </row>
    <row r="6494" spans="1:6">
      <c r="A6494">
        <v>0</v>
      </c>
      <c r="B6494">
        <v>4</v>
      </c>
      <c r="C6494">
        <v>170.8</v>
      </c>
      <c r="D6494">
        <f t="shared" si="202"/>
        <v>32460</v>
      </c>
      <c r="F6494">
        <f t="shared" si="203"/>
        <v>47.44444444444445</v>
      </c>
    </row>
    <row r="6495" spans="1:6">
      <c r="A6495">
        <v>0</v>
      </c>
      <c r="B6495">
        <v>4</v>
      </c>
      <c r="C6495">
        <v>171</v>
      </c>
      <c r="D6495">
        <f t="shared" si="202"/>
        <v>32465</v>
      </c>
      <c r="F6495">
        <f t="shared" si="203"/>
        <v>47.5</v>
      </c>
    </row>
    <row r="6496" spans="1:6">
      <c r="A6496">
        <v>0</v>
      </c>
      <c r="B6496">
        <v>4</v>
      </c>
      <c r="C6496">
        <v>170.3</v>
      </c>
      <c r="D6496">
        <f t="shared" si="202"/>
        <v>32470</v>
      </c>
      <c r="F6496">
        <f t="shared" si="203"/>
        <v>47.305555555555557</v>
      </c>
    </row>
    <row r="6497" spans="1:6">
      <c r="A6497">
        <v>0</v>
      </c>
      <c r="B6497">
        <v>4</v>
      </c>
      <c r="C6497">
        <v>169.1</v>
      </c>
      <c r="D6497">
        <f t="shared" si="202"/>
        <v>32475</v>
      </c>
      <c r="F6497">
        <f t="shared" si="203"/>
        <v>46.972222222222221</v>
      </c>
    </row>
    <row r="6498" spans="1:6">
      <c r="A6498">
        <v>0</v>
      </c>
      <c r="B6498">
        <v>4</v>
      </c>
      <c r="C6498">
        <v>168.5</v>
      </c>
      <c r="D6498">
        <f t="shared" si="202"/>
        <v>32480</v>
      </c>
      <c r="F6498">
        <f t="shared" si="203"/>
        <v>46.805555555555557</v>
      </c>
    </row>
    <row r="6499" spans="1:6">
      <c r="A6499">
        <v>0</v>
      </c>
      <c r="B6499">
        <v>4</v>
      </c>
      <c r="C6499">
        <v>167.2</v>
      </c>
      <c r="D6499">
        <f t="shared" si="202"/>
        <v>32485</v>
      </c>
      <c r="F6499">
        <f t="shared" si="203"/>
        <v>46.444444444444443</v>
      </c>
    </row>
    <row r="6500" spans="1:6">
      <c r="A6500">
        <v>0</v>
      </c>
      <c r="B6500">
        <v>4</v>
      </c>
      <c r="C6500">
        <v>167.4</v>
      </c>
      <c r="D6500">
        <f t="shared" si="202"/>
        <v>32490</v>
      </c>
      <c r="F6500">
        <f t="shared" si="203"/>
        <v>46.5</v>
      </c>
    </row>
    <row r="6501" spans="1:6">
      <c r="A6501">
        <v>0</v>
      </c>
      <c r="B6501">
        <v>4</v>
      </c>
      <c r="C6501">
        <v>167.2</v>
      </c>
      <c r="D6501">
        <f t="shared" si="202"/>
        <v>32495</v>
      </c>
      <c r="F6501">
        <f t="shared" si="203"/>
        <v>46.444444444444443</v>
      </c>
    </row>
    <row r="6502" spans="1:6">
      <c r="A6502">
        <v>0</v>
      </c>
      <c r="B6502">
        <v>4</v>
      </c>
      <c r="C6502">
        <v>166.3</v>
      </c>
      <c r="D6502">
        <f t="shared" si="202"/>
        <v>32500</v>
      </c>
      <c r="F6502">
        <f t="shared" si="203"/>
        <v>46.19444444444445</v>
      </c>
    </row>
    <row r="6503" spans="1:6">
      <c r="A6503">
        <v>0</v>
      </c>
      <c r="B6503">
        <v>4</v>
      </c>
      <c r="C6503">
        <v>166.1</v>
      </c>
      <c r="D6503">
        <f t="shared" si="202"/>
        <v>32505</v>
      </c>
      <c r="F6503">
        <f t="shared" si="203"/>
        <v>46.138888888888886</v>
      </c>
    </row>
    <row r="6504" spans="1:6">
      <c r="A6504">
        <v>0</v>
      </c>
      <c r="B6504">
        <v>4</v>
      </c>
      <c r="C6504">
        <v>165.4</v>
      </c>
      <c r="D6504">
        <f t="shared" si="202"/>
        <v>32510</v>
      </c>
      <c r="F6504">
        <f t="shared" si="203"/>
        <v>45.944444444444443</v>
      </c>
    </row>
    <row r="6505" spans="1:6">
      <c r="A6505">
        <v>0</v>
      </c>
      <c r="B6505">
        <v>4</v>
      </c>
      <c r="C6505">
        <v>164.8</v>
      </c>
      <c r="D6505">
        <f t="shared" si="202"/>
        <v>32515</v>
      </c>
      <c r="F6505">
        <f t="shared" si="203"/>
        <v>45.777777777777779</v>
      </c>
    </row>
    <row r="6506" spans="1:6">
      <c r="A6506">
        <v>0</v>
      </c>
      <c r="B6506">
        <v>4</v>
      </c>
      <c r="C6506">
        <v>164.4</v>
      </c>
      <c r="D6506">
        <f t="shared" si="202"/>
        <v>32520</v>
      </c>
      <c r="F6506">
        <f t="shared" si="203"/>
        <v>45.666666666666664</v>
      </c>
    </row>
    <row r="6507" spans="1:6">
      <c r="A6507">
        <v>0</v>
      </c>
      <c r="B6507">
        <v>4</v>
      </c>
      <c r="C6507">
        <v>164.1</v>
      </c>
      <c r="D6507">
        <f t="shared" si="202"/>
        <v>32525</v>
      </c>
      <c r="F6507">
        <f t="shared" si="203"/>
        <v>45.583333333333329</v>
      </c>
    </row>
    <row r="6508" spans="1:6">
      <c r="A6508">
        <v>0</v>
      </c>
      <c r="B6508">
        <v>4</v>
      </c>
      <c r="C6508">
        <v>164</v>
      </c>
      <c r="D6508">
        <f t="shared" si="202"/>
        <v>32530</v>
      </c>
      <c r="F6508">
        <f t="shared" si="203"/>
        <v>45.555555555555557</v>
      </c>
    </row>
    <row r="6509" spans="1:6">
      <c r="A6509">
        <v>0</v>
      </c>
      <c r="B6509">
        <v>4</v>
      </c>
      <c r="C6509">
        <v>164.1</v>
      </c>
      <c r="D6509">
        <f t="shared" si="202"/>
        <v>32535</v>
      </c>
      <c r="F6509">
        <f t="shared" si="203"/>
        <v>45.583333333333329</v>
      </c>
    </row>
    <row r="6510" spans="1:6">
      <c r="A6510">
        <v>0</v>
      </c>
      <c r="B6510">
        <v>4</v>
      </c>
      <c r="C6510">
        <v>164.3</v>
      </c>
      <c r="D6510">
        <f t="shared" si="202"/>
        <v>32540</v>
      </c>
      <c r="F6510">
        <f t="shared" si="203"/>
        <v>45.638888888888893</v>
      </c>
    </row>
    <row r="6511" spans="1:6">
      <c r="A6511">
        <v>0</v>
      </c>
      <c r="B6511">
        <v>4</v>
      </c>
      <c r="C6511">
        <v>164.8</v>
      </c>
      <c r="D6511">
        <f t="shared" si="202"/>
        <v>32545</v>
      </c>
      <c r="F6511">
        <f t="shared" si="203"/>
        <v>45.777777777777779</v>
      </c>
    </row>
    <row r="6512" spans="1:6">
      <c r="A6512">
        <v>0</v>
      </c>
      <c r="B6512">
        <v>4</v>
      </c>
      <c r="C6512">
        <v>165.4</v>
      </c>
      <c r="D6512">
        <f t="shared" si="202"/>
        <v>32550</v>
      </c>
      <c r="F6512">
        <f t="shared" si="203"/>
        <v>45.944444444444443</v>
      </c>
    </row>
    <row r="6513" spans="1:6">
      <c r="A6513">
        <v>0</v>
      </c>
      <c r="B6513">
        <v>4</v>
      </c>
      <c r="C6513">
        <v>165.9</v>
      </c>
      <c r="D6513">
        <f t="shared" si="202"/>
        <v>32555</v>
      </c>
      <c r="F6513">
        <f t="shared" si="203"/>
        <v>46.083333333333336</v>
      </c>
    </row>
    <row r="6514" spans="1:6">
      <c r="A6514">
        <v>0</v>
      </c>
      <c r="B6514">
        <v>4</v>
      </c>
      <c r="C6514">
        <v>166.9</v>
      </c>
      <c r="D6514">
        <f t="shared" si="202"/>
        <v>32560</v>
      </c>
      <c r="F6514">
        <f t="shared" si="203"/>
        <v>46.361111111111114</v>
      </c>
    </row>
    <row r="6515" spans="1:6">
      <c r="A6515">
        <v>0</v>
      </c>
      <c r="B6515">
        <v>4</v>
      </c>
      <c r="C6515">
        <v>167.9</v>
      </c>
      <c r="D6515">
        <f t="shared" si="202"/>
        <v>32565</v>
      </c>
      <c r="F6515">
        <f t="shared" si="203"/>
        <v>46.638888888888893</v>
      </c>
    </row>
    <row r="6516" spans="1:6">
      <c r="A6516">
        <v>0</v>
      </c>
      <c r="B6516">
        <v>4</v>
      </c>
      <c r="C6516">
        <v>168.3</v>
      </c>
      <c r="D6516">
        <f t="shared" si="202"/>
        <v>32570</v>
      </c>
      <c r="F6516">
        <f t="shared" si="203"/>
        <v>46.75</v>
      </c>
    </row>
    <row r="6517" spans="1:6">
      <c r="A6517">
        <v>0</v>
      </c>
      <c r="B6517">
        <v>4</v>
      </c>
      <c r="C6517">
        <v>168.9</v>
      </c>
      <c r="D6517">
        <f t="shared" si="202"/>
        <v>32575</v>
      </c>
      <c r="F6517">
        <f t="shared" si="203"/>
        <v>46.916666666666664</v>
      </c>
    </row>
    <row r="6518" spans="1:6">
      <c r="A6518">
        <v>0</v>
      </c>
      <c r="B6518">
        <v>4</v>
      </c>
      <c r="C6518">
        <v>168.9</v>
      </c>
      <c r="D6518">
        <f t="shared" si="202"/>
        <v>32580</v>
      </c>
      <c r="F6518">
        <f t="shared" si="203"/>
        <v>46.916666666666664</v>
      </c>
    </row>
    <row r="6519" spans="1:6">
      <c r="A6519">
        <v>0</v>
      </c>
      <c r="B6519">
        <v>4</v>
      </c>
      <c r="C6519">
        <v>168.9</v>
      </c>
      <c r="D6519">
        <f t="shared" si="202"/>
        <v>32585</v>
      </c>
      <c r="F6519">
        <f t="shared" si="203"/>
        <v>46.916666666666664</v>
      </c>
    </row>
    <row r="6520" spans="1:6">
      <c r="A6520">
        <v>0</v>
      </c>
      <c r="B6520">
        <v>4</v>
      </c>
      <c r="C6520">
        <v>168.8</v>
      </c>
      <c r="D6520">
        <f t="shared" si="202"/>
        <v>32590</v>
      </c>
      <c r="F6520">
        <f t="shared" si="203"/>
        <v>46.888888888888893</v>
      </c>
    </row>
    <row r="6521" spans="1:6">
      <c r="A6521">
        <v>0</v>
      </c>
      <c r="B6521">
        <v>4</v>
      </c>
      <c r="C6521">
        <v>168.5</v>
      </c>
      <c r="D6521">
        <f t="shared" si="202"/>
        <v>32595</v>
      </c>
      <c r="F6521">
        <f t="shared" si="203"/>
        <v>46.805555555555557</v>
      </c>
    </row>
    <row r="6522" spans="1:6">
      <c r="A6522">
        <v>0</v>
      </c>
      <c r="B6522">
        <v>4</v>
      </c>
      <c r="C6522">
        <v>167.4</v>
      </c>
      <c r="D6522">
        <f t="shared" si="202"/>
        <v>32600</v>
      </c>
      <c r="F6522">
        <f t="shared" si="203"/>
        <v>46.5</v>
      </c>
    </row>
    <row r="6523" spans="1:6">
      <c r="A6523">
        <v>1.8</v>
      </c>
      <c r="B6523">
        <v>4</v>
      </c>
      <c r="C6523">
        <v>166.3</v>
      </c>
      <c r="D6523">
        <f t="shared" si="202"/>
        <v>32605</v>
      </c>
      <c r="F6523">
        <f t="shared" si="203"/>
        <v>46.19444444444445</v>
      </c>
    </row>
    <row r="6524" spans="1:6">
      <c r="A6524">
        <v>14.3</v>
      </c>
      <c r="B6524">
        <v>4</v>
      </c>
      <c r="C6524">
        <v>164.7</v>
      </c>
      <c r="D6524">
        <f t="shared" si="202"/>
        <v>32610</v>
      </c>
      <c r="F6524">
        <f t="shared" si="203"/>
        <v>45.749999999999993</v>
      </c>
    </row>
    <row r="6525" spans="1:6">
      <c r="A6525">
        <v>19.600000000000001</v>
      </c>
      <c r="B6525">
        <v>4</v>
      </c>
      <c r="C6525">
        <v>161.1</v>
      </c>
      <c r="D6525">
        <f t="shared" si="202"/>
        <v>32615</v>
      </c>
      <c r="F6525">
        <f t="shared" si="203"/>
        <v>44.75</v>
      </c>
    </row>
    <row r="6526" spans="1:6">
      <c r="A6526">
        <v>14.3</v>
      </c>
      <c r="B6526">
        <v>4</v>
      </c>
      <c r="C6526">
        <v>158.9</v>
      </c>
      <c r="D6526">
        <f t="shared" si="202"/>
        <v>32620</v>
      </c>
      <c r="F6526">
        <f t="shared" si="203"/>
        <v>44.138888888888893</v>
      </c>
    </row>
    <row r="6527" spans="1:6">
      <c r="A6527">
        <v>16</v>
      </c>
      <c r="B6527">
        <v>3</v>
      </c>
      <c r="C6527">
        <v>157.5</v>
      </c>
      <c r="D6527">
        <f t="shared" si="202"/>
        <v>32625</v>
      </c>
      <c r="F6527">
        <f t="shared" si="203"/>
        <v>43.75</v>
      </c>
    </row>
    <row r="6528" spans="1:6">
      <c r="A6528">
        <v>16</v>
      </c>
      <c r="B6528">
        <v>3</v>
      </c>
      <c r="C6528">
        <v>155.1</v>
      </c>
      <c r="D6528">
        <f t="shared" si="202"/>
        <v>32630</v>
      </c>
      <c r="F6528">
        <f t="shared" si="203"/>
        <v>43.083333333333329</v>
      </c>
    </row>
    <row r="6529" spans="1:6">
      <c r="A6529">
        <v>14.3</v>
      </c>
      <c r="B6529">
        <v>3</v>
      </c>
      <c r="C6529">
        <v>153.30000000000001</v>
      </c>
      <c r="D6529">
        <f t="shared" si="202"/>
        <v>32635</v>
      </c>
      <c r="F6529">
        <f t="shared" si="203"/>
        <v>42.583333333333336</v>
      </c>
    </row>
    <row r="6530" spans="1:6">
      <c r="A6530">
        <v>16</v>
      </c>
      <c r="B6530">
        <v>3</v>
      </c>
      <c r="C6530">
        <v>151.5</v>
      </c>
      <c r="D6530">
        <f t="shared" si="202"/>
        <v>32640</v>
      </c>
      <c r="F6530">
        <f t="shared" si="203"/>
        <v>42.083333333333336</v>
      </c>
    </row>
    <row r="6531" spans="1:6">
      <c r="A6531">
        <v>14.3</v>
      </c>
      <c r="B6531">
        <v>3</v>
      </c>
      <c r="C6531">
        <v>149.30000000000001</v>
      </c>
      <c r="D6531">
        <f t="shared" ref="D6531:D6594" si="204">(ROW()-2)*5</f>
        <v>32645</v>
      </c>
      <c r="F6531">
        <f t="shared" ref="F6531:F6594" si="205">C6531/3.6</f>
        <v>41.472222222222221</v>
      </c>
    </row>
    <row r="6532" spans="1:6">
      <c r="A6532">
        <v>17.8</v>
      </c>
      <c r="B6532">
        <v>3</v>
      </c>
      <c r="C6532">
        <v>146</v>
      </c>
      <c r="D6532">
        <f t="shared" si="204"/>
        <v>32650</v>
      </c>
      <c r="F6532">
        <f t="shared" si="205"/>
        <v>40.555555555555557</v>
      </c>
    </row>
    <row r="6533" spans="1:6">
      <c r="A6533">
        <v>16</v>
      </c>
      <c r="B6533">
        <v>3</v>
      </c>
      <c r="C6533">
        <v>144.30000000000001</v>
      </c>
      <c r="D6533">
        <f t="shared" si="204"/>
        <v>32655</v>
      </c>
      <c r="F6533">
        <f t="shared" si="205"/>
        <v>40.083333333333336</v>
      </c>
    </row>
    <row r="6534" spans="1:6">
      <c r="A6534">
        <v>12.5</v>
      </c>
      <c r="B6534">
        <v>3</v>
      </c>
      <c r="C6534">
        <v>142.1</v>
      </c>
      <c r="D6534">
        <f t="shared" si="204"/>
        <v>32660</v>
      </c>
      <c r="F6534">
        <f t="shared" si="205"/>
        <v>39.472222222222221</v>
      </c>
    </row>
    <row r="6535" spans="1:6">
      <c r="A6535">
        <v>16</v>
      </c>
      <c r="B6535">
        <v>3</v>
      </c>
      <c r="C6535">
        <v>139.9</v>
      </c>
      <c r="D6535">
        <f t="shared" si="204"/>
        <v>32665</v>
      </c>
      <c r="F6535">
        <f t="shared" si="205"/>
        <v>38.861111111111114</v>
      </c>
    </row>
    <row r="6536" spans="1:6">
      <c r="A6536">
        <v>12.5</v>
      </c>
      <c r="B6536">
        <v>3</v>
      </c>
      <c r="C6536">
        <v>137.69999999999999</v>
      </c>
      <c r="D6536">
        <f t="shared" si="204"/>
        <v>32670</v>
      </c>
      <c r="F6536">
        <f t="shared" si="205"/>
        <v>38.249999999999993</v>
      </c>
    </row>
    <row r="6537" spans="1:6">
      <c r="A6537">
        <v>8.9</v>
      </c>
      <c r="B6537">
        <v>3</v>
      </c>
      <c r="C6537">
        <v>136.19999999999999</v>
      </c>
      <c r="D6537">
        <f t="shared" si="204"/>
        <v>32675</v>
      </c>
      <c r="F6537">
        <f t="shared" si="205"/>
        <v>37.833333333333329</v>
      </c>
    </row>
    <row r="6538" spans="1:6">
      <c r="A6538">
        <v>14.3</v>
      </c>
      <c r="B6538">
        <v>3</v>
      </c>
      <c r="C6538">
        <v>133.9</v>
      </c>
      <c r="D6538">
        <f t="shared" si="204"/>
        <v>32680</v>
      </c>
      <c r="F6538">
        <f t="shared" si="205"/>
        <v>37.194444444444443</v>
      </c>
    </row>
    <row r="6539" spans="1:6">
      <c r="A6539">
        <v>8.9</v>
      </c>
      <c r="B6539">
        <v>3</v>
      </c>
      <c r="C6539">
        <v>132.30000000000001</v>
      </c>
      <c r="D6539">
        <f t="shared" si="204"/>
        <v>32685</v>
      </c>
      <c r="F6539">
        <f t="shared" si="205"/>
        <v>36.75</v>
      </c>
    </row>
    <row r="6540" spans="1:6">
      <c r="A6540">
        <v>10.7</v>
      </c>
      <c r="B6540">
        <v>3</v>
      </c>
      <c r="C6540">
        <v>130.19999999999999</v>
      </c>
      <c r="D6540">
        <f t="shared" si="204"/>
        <v>32690</v>
      </c>
      <c r="F6540">
        <f t="shared" si="205"/>
        <v>36.166666666666664</v>
      </c>
    </row>
    <row r="6541" spans="1:6">
      <c r="A6541">
        <v>8.9</v>
      </c>
      <c r="B6541">
        <v>3</v>
      </c>
      <c r="C6541">
        <v>127.4</v>
      </c>
      <c r="D6541">
        <f t="shared" si="204"/>
        <v>32695</v>
      </c>
      <c r="F6541">
        <f t="shared" si="205"/>
        <v>35.388888888888893</v>
      </c>
    </row>
    <row r="6542" spans="1:6">
      <c r="A6542">
        <v>10.7</v>
      </c>
      <c r="B6542">
        <v>3</v>
      </c>
      <c r="C6542">
        <v>125.7</v>
      </c>
      <c r="D6542">
        <f t="shared" si="204"/>
        <v>32700</v>
      </c>
      <c r="F6542">
        <f t="shared" si="205"/>
        <v>34.916666666666664</v>
      </c>
    </row>
    <row r="6543" spans="1:6">
      <c r="A6543">
        <v>14.3</v>
      </c>
      <c r="B6543">
        <v>3</v>
      </c>
      <c r="C6543">
        <v>123.3</v>
      </c>
      <c r="D6543">
        <f t="shared" si="204"/>
        <v>32705</v>
      </c>
      <c r="F6543">
        <f t="shared" si="205"/>
        <v>34.25</v>
      </c>
    </row>
    <row r="6544" spans="1:6">
      <c r="A6544">
        <v>12.5</v>
      </c>
      <c r="B6544">
        <v>3</v>
      </c>
      <c r="C6544">
        <v>121.6</v>
      </c>
      <c r="D6544">
        <f t="shared" si="204"/>
        <v>32710</v>
      </c>
      <c r="F6544">
        <f t="shared" si="205"/>
        <v>33.777777777777779</v>
      </c>
    </row>
    <row r="6545" spans="1:6">
      <c r="A6545">
        <v>10.7</v>
      </c>
      <c r="B6545">
        <v>3</v>
      </c>
      <c r="C6545">
        <v>119</v>
      </c>
      <c r="D6545">
        <f t="shared" si="204"/>
        <v>32715</v>
      </c>
      <c r="F6545">
        <f t="shared" si="205"/>
        <v>33.055555555555557</v>
      </c>
    </row>
    <row r="6546" spans="1:6">
      <c r="A6546">
        <v>8.9</v>
      </c>
      <c r="B6546">
        <v>3</v>
      </c>
      <c r="C6546">
        <v>116.8</v>
      </c>
      <c r="D6546">
        <f t="shared" si="204"/>
        <v>32720</v>
      </c>
      <c r="F6546">
        <f t="shared" si="205"/>
        <v>32.444444444444443</v>
      </c>
    </row>
    <row r="6547" spans="1:6">
      <c r="A6547">
        <v>5.3</v>
      </c>
      <c r="B6547">
        <v>3</v>
      </c>
      <c r="C6547">
        <v>114.8</v>
      </c>
      <c r="D6547">
        <f t="shared" si="204"/>
        <v>32725</v>
      </c>
      <c r="F6547">
        <f t="shared" si="205"/>
        <v>31.888888888888886</v>
      </c>
    </row>
    <row r="6548" spans="1:6">
      <c r="A6548">
        <v>0</v>
      </c>
      <c r="B6548">
        <v>3</v>
      </c>
      <c r="C6548">
        <v>113.7</v>
      </c>
      <c r="D6548">
        <f t="shared" si="204"/>
        <v>32730</v>
      </c>
      <c r="F6548">
        <f t="shared" si="205"/>
        <v>31.583333333333332</v>
      </c>
    </row>
    <row r="6549" spans="1:6">
      <c r="A6549">
        <v>0</v>
      </c>
      <c r="B6549">
        <v>3</v>
      </c>
      <c r="C6549">
        <v>111.8</v>
      </c>
      <c r="D6549">
        <f t="shared" si="204"/>
        <v>32735</v>
      </c>
      <c r="F6549">
        <f t="shared" si="205"/>
        <v>31.055555555555554</v>
      </c>
    </row>
    <row r="6550" spans="1:6">
      <c r="A6550">
        <v>0</v>
      </c>
      <c r="B6550">
        <v>3</v>
      </c>
      <c r="C6550">
        <v>110.4</v>
      </c>
      <c r="D6550">
        <f t="shared" si="204"/>
        <v>32740</v>
      </c>
      <c r="F6550">
        <f t="shared" si="205"/>
        <v>30.666666666666668</v>
      </c>
    </row>
    <row r="6551" spans="1:6">
      <c r="A6551">
        <v>0</v>
      </c>
      <c r="B6551">
        <v>3</v>
      </c>
      <c r="C6551">
        <v>107.5</v>
      </c>
      <c r="D6551">
        <f t="shared" si="204"/>
        <v>32745</v>
      </c>
      <c r="F6551">
        <f t="shared" si="205"/>
        <v>29.861111111111111</v>
      </c>
    </row>
    <row r="6552" spans="1:6">
      <c r="A6552">
        <v>0</v>
      </c>
      <c r="B6552">
        <v>3</v>
      </c>
      <c r="C6552">
        <v>106.4</v>
      </c>
      <c r="D6552">
        <f t="shared" si="204"/>
        <v>32750</v>
      </c>
      <c r="F6552">
        <f t="shared" si="205"/>
        <v>29.555555555555557</v>
      </c>
    </row>
    <row r="6553" spans="1:6">
      <c r="A6553">
        <v>0</v>
      </c>
      <c r="B6553">
        <v>3</v>
      </c>
      <c r="C6553">
        <v>105.4</v>
      </c>
      <c r="D6553">
        <f t="shared" si="204"/>
        <v>32755</v>
      </c>
      <c r="F6553">
        <f t="shared" si="205"/>
        <v>29.277777777777779</v>
      </c>
    </row>
    <row r="6554" spans="1:6">
      <c r="A6554">
        <v>0</v>
      </c>
      <c r="B6554">
        <v>3</v>
      </c>
      <c r="C6554">
        <v>104.5</v>
      </c>
      <c r="D6554">
        <f t="shared" si="204"/>
        <v>32760</v>
      </c>
      <c r="F6554">
        <f t="shared" si="205"/>
        <v>29.027777777777779</v>
      </c>
    </row>
    <row r="6555" spans="1:6">
      <c r="A6555">
        <v>0</v>
      </c>
      <c r="B6555">
        <v>3</v>
      </c>
      <c r="C6555">
        <v>104.3</v>
      </c>
      <c r="D6555">
        <f t="shared" si="204"/>
        <v>32765</v>
      </c>
      <c r="F6555">
        <f t="shared" si="205"/>
        <v>28.972222222222221</v>
      </c>
    </row>
    <row r="6556" spans="1:6">
      <c r="A6556">
        <v>0</v>
      </c>
      <c r="B6556">
        <v>3</v>
      </c>
      <c r="C6556">
        <v>104.1</v>
      </c>
      <c r="D6556">
        <f t="shared" si="204"/>
        <v>32770</v>
      </c>
      <c r="F6556">
        <f t="shared" si="205"/>
        <v>28.916666666666664</v>
      </c>
    </row>
    <row r="6557" spans="1:6">
      <c r="A6557">
        <v>0</v>
      </c>
      <c r="B6557">
        <v>3</v>
      </c>
      <c r="C6557">
        <v>104.7</v>
      </c>
      <c r="D6557">
        <f t="shared" si="204"/>
        <v>32775</v>
      </c>
      <c r="F6557">
        <f t="shared" si="205"/>
        <v>29.083333333333332</v>
      </c>
    </row>
    <row r="6558" spans="1:6">
      <c r="A6558">
        <v>0</v>
      </c>
      <c r="B6558">
        <v>3</v>
      </c>
      <c r="C6558">
        <v>105.7</v>
      </c>
      <c r="D6558">
        <f t="shared" si="204"/>
        <v>32780</v>
      </c>
      <c r="F6558">
        <f t="shared" si="205"/>
        <v>29.361111111111111</v>
      </c>
    </row>
    <row r="6559" spans="1:6">
      <c r="A6559">
        <v>0</v>
      </c>
      <c r="B6559">
        <v>3</v>
      </c>
      <c r="C6559">
        <v>107.4</v>
      </c>
      <c r="D6559">
        <f t="shared" si="204"/>
        <v>32785</v>
      </c>
      <c r="F6559">
        <f t="shared" si="205"/>
        <v>29.833333333333336</v>
      </c>
    </row>
    <row r="6560" spans="1:6">
      <c r="A6560">
        <v>0</v>
      </c>
      <c r="B6560">
        <v>3</v>
      </c>
      <c r="C6560">
        <v>109.8</v>
      </c>
      <c r="D6560">
        <f t="shared" si="204"/>
        <v>32790</v>
      </c>
      <c r="F6560">
        <f t="shared" si="205"/>
        <v>30.5</v>
      </c>
    </row>
    <row r="6561" spans="1:6">
      <c r="A6561">
        <v>0</v>
      </c>
      <c r="B6561">
        <v>3</v>
      </c>
      <c r="C6561">
        <v>112.5</v>
      </c>
      <c r="D6561">
        <f t="shared" si="204"/>
        <v>32795</v>
      </c>
      <c r="F6561">
        <f t="shared" si="205"/>
        <v>31.25</v>
      </c>
    </row>
    <row r="6562" spans="1:6">
      <c r="A6562">
        <v>0</v>
      </c>
      <c r="B6562">
        <v>3</v>
      </c>
      <c r="C6562">
        <v>115</v>
      </c>
      <c r="D6562">
        <f t="shared" si="204"/>
        <v>32800</v>
      </c>
      <c r="F6562">
        <f t="shared" si="205"/>
        <v>31.944444444444443</v>
      </c>
    </row>
    <row r="6563" spans="1:6">
      <c r="A6563">
        <v>0</v>
      </c>
      <c r="B6563">
        <v>3</v>
      </c>
      <c r="C6563">
        <v>117.4</v>
      </c>
      <c r="D6563">
        <f t="shared" si="204"/>
        <v>32805</v>
      </c>
      <c r="F6563">
        <f t="shared" si="205"/>
        <v>32.611111111111114</v>
      </c>
    </row>
    <row r="6564" spans="1:6">
      <c r="A6564">
        <v>0</v>
      </c>
      <c r="B6564">
        <v>3</v>
      </c>
      <c r="C6564">
        <v>120.2</v>
      </c>
      <c r="D6564">
        <f t="shared" si="204"/>
        <v>32810</v>
      </c>
      <c r="F6564">
        <f t="shared" si="205"/>
        <v>33.388888888888886</v>
      </c>
    </row>
    <row r="6565" spans="1:6">
      <c r="A6565">
        <v>0</v>
      </c>
      <c r="B6565">
        <v>3</v>
      </c>
      <c r="C6565">
        <v>122.6</v>
      </c>
      <c r="D6565">
        <f t="shared" si="204"/>
        <v>32815</v>
      </c>
      <c r="F6565">
        <f t="shared" si="205"/>
        <v>34.05555555555555</v>
      </c>
    </row>
    <row r="6566" spans="1:6">
      <c r="A6566">
        <v>0</v>
      </c>
      <c r="B6566">
        <v>3</v>
      </c>
      <c r="C6566">
        <v>125.3</v>
      </c>
      <c r="D6566">
        <f t="shared" si="204"/>
        <v>32820</v>
      </c>
      <c r="F6566">
        <f t="shared" si="205"/>
        <v>34.805555555555557</v>
      </c>
    </row>
    <row r="6567" spans="1:6">
      <c r="A6567">
        <v>0</v>
      </c>
      <c r="B6567">
        <v>3</v>
      </c>
      <c r="C6567">
        <v>128</v>
      </c>
      <c r="D6567">
        <f t="shared" si="204"/>
        <v>32825</v>
      </c>
      <c r="F6567">
        <f t="shared" si="205"/>
        <v>35.555555555555557</v>
      </c>
    </row>
    <row r="6568" spans="1:6">
      <c r="A6568">
        <v>0</v>
      </c>
      <c r="B6568">
        <v>3</v>
      </c>
      <c r="C6568">
        <v>129.6</v>
      </c>
      <c r="D6568">
        <f t="shared" si="204"/>
        <v>32830</v>
      </c>
      <c r="F6568">
        <f t="shared" si="205"/>
        <v>36</v>
      </c>
    </row>
    <row r="6569" spans="1:6">
      <c r="A6569">
        <v>0</v>
      </c>
      <c r="B6569">
        <v>3</v>
      </c>
      <c r="C6569">
        <v>132.69999999999999</v>
      </c>
      <c r="D6569">
        <f t="shared" si="204"/>
        <v>32835</v>
      </c>
      <c r="F6569">
        <f t="shared" si="205"/>
        <v>36.861111111111107</v>
      </c>
    </row>
    <row r="6570" spans="1:6">
      <c r="A6570">
        <v>0</v>
      </c>
      <c r="B6570">
        <v>3</v>
      </c>
      <c r="C6570">
        <v>134.4</v>
      </c>
      <c r="D6570">
        <f t="shared" si="204"/>
        <v>32840</v>
      </c>
      <c r="F6570">
        <f t="shared" si="205"/>
        <v>37.333333333333336</v>
      </c>
    </row>
    <row r="6571" spans="1:6">
      <c r="A6571">
        <v>0</v>
      </c>
      <c r="B6571">
        <v>3</v>
      </c>
      <c r="C6571">
        <v>135.80000000000001</v>
      </c>
      <c r="D6571">
        <f t="shared" si="204"/>
        <v>32845</v>
      </c>
      <c r="F6571">
        <f t="shared" si="205"/>
        <v>37.722222222222221</v>
      </c>
    </row>
    <row r="6572" spans="1:6">
      <c r="A6572">
        <v>0</v>
      </c>
      <c r="B6572">
        <v>3</v>
      </c>
      <c r="C6572">
        <v>140.30000000000001</v>
      </c>
      <c r="D6572">
        <f t="shared" si="204"/>
        <v>32850</v>
      </c>
      <c r="F6572">
        <f t="shared" si="205"/>
        <v>38.972222222222221</v>
      </c>
    </row>
    <row r="6573" spans="1:6">
      <c r="A6573">
        <v>0</v>
      </c>
      <c r="B6573">
        <v>3</v>
      </c>
      <c r="C6573">
        <v>141.4</v>
      </c>
      <c r="D6573">
        <f t="shared" si="204"/>
        <v>32855</v>
      </c>
      <c r="F6573">
        <f t="shared" si="205"/>
        <v>39.277777777777779</v>
      </c>
    </row>
    <row r="6574" spans="1:6">
      <c r="A6574">
        <v>0</v>
      </c>
      <c r="B6574">
        <v>3</v>
      </c>
      <c r="C6574">
        <v>142.80000000000001</v>
      </c>
      <c r="D6574">
        <f t="shared" si="204"/>
        <v>32860</v>
      </c>
      <c r="F6574">
        <f t="shared" si="205"/>
        <v>39.666666666666671</v>
      </c>
    </row>
    <row r="6575" spans="1:6">
      <c r="A6575">
        <v>0</v>
      </c>
      <c r="B6575">
        <v>3</v>
      </c>
      <c r="C6575">
        <v>146.19999999999999</v>
      </c>
      <c r="D6575">
        <f t="shared" si="204"/>
        <v>32865</v>
      </c>
      <c r="F6575">
        <f t="shared" si="205"/>
        <v>40.611111111111107</v>
      </c>
    </row>
    <row r="6576" spans="1:6">
      <c r="A6576">
        <v>0</v>
      </c>
      <c r="B6576">
        <v>3</v>
      </c>
      <c r="C6576">
        <v>149.4</v>
      </c>
      <c r="D6576">
        <f t="shared" si="204"/>
        <v>32870</v>
      </c>
      <c r="F6576">
        <f t="shared" si="205"/>
        <v>41.5</v>
      </c>
    </row>
    <row r="6577" spans="1:6">
      <c r="A6577">
        <v>0</v>
      </c>
      <c r="B6577">
        <v>3</v>
      </c>
      <c r="C6577">
        <v>151.6</v>
      </c>
      <c r="D6577">
        <f t="shared" si="204"/>
        <v>32875</v>
      </c>
      <c r="F6577">
        <f t="shared" si="205"/>
        <v>42.111111111111107</v>
      </c>
    </row>
    <row r="6578" spans="1:6">
      <c r="A6578">
        <v>0</v>
      </c>
      <c r="B6578">
        <v>3</v>
      </c>
      <c r="C6578">
        <v>154</v>
      </c>
      <c r="D6578">
        <f t="shared" si="204"/>
        <v>32880</v>
      </c>
      <c r="F6578">
        <f t="shared" si="205"/>
        <v>42.777777777777779</v>
      </c>
    </row>
    <row r="6579" spans="1:6">
      <c r="A6579">
        <v>0</v>
      </c>
      <c r="B6579">
        <v>4</v>
      </c>
      <c r="C6579">
        <v>155.69999999999999</v>
      </c>
      <c r="D6579">
        <f t="shared" si="204"/>
        <v>32885</v>
      </c>
      <c r="F6579">
        <f t="shared" si="205"/>
        <v>43.249999999999993</v>
      </c>
    </row>
    <row r="6580" spans="1:6">
      <c r="A6580">
        <v>0</v>
      </c>
      <c r="B6580">
        <v>4</v>
      </c>
      <c r="C6580">
        <v>156.9</v>
      </c>
      <c r="D6580">
        <f t="shared" si="204"/>
        <v>32890</v>
      </c>
      <c r="F6580">
        <f t="shared" si="205"/>
        <v>43.583333333333336</v>
      </c>
    </row>
    <row r="6581" spans="1:6">
      <c r="A6581">
        <v>0</v>
      </c>
      <c r="B6581">
        <v>4</v>
      </c>
      <c r="C6581">
        <v>157.19999999999999</v>
      </c>
      <c r="D6581">
        <f t="shared" si="204"/>
        <v>32895</v>
      </c>
      <c r="F6581">
        <f t="shared" si="205"/>
        <v>43.666666666666664</v>
      </c>
    </row>
    <row r="6582" spans="1:6">
      <c r="A6582">
        <v>0</v>
      </c>
      <c r="B6582">
        <v>4</v>
      </c>
      <c r="C6582">
        <v>159.5</v>
      </c>
      <c r="D6582">
        <f t="shared" si="204"/>
        <v>32900</v>
      </c>
      <c r="F6582">
        <f t="shared" si="205"/>
        <v>44.305555555555557</v>
      </c>
    </row>
    <row r="6583" spans="1:6">
      <c r="A6583">
        <v>0</v>
      </c>
      <c r="B6583">
        <v>4</v>
      </c>
      <c r="C6583">
        <v>160.80000000000001</v>
      </c>
      <c r="D6583">
        <f t="shared" si="204"/>
        <v>32905</v>
      </c>
      <c r="F6583">
        <f t="shared" si="205"/>
        <v>44.666666666666671</v>
      </c>
    </row>
    <row r="6584" spans="1:6">
      <c r="A6584">
        <v>0</v>
      </c>
      <c r="B6584">
        <v>4</v>
      </c>
      <c r="C6584">
        <v>161.5</v>
      </c>
      <c r="D6584">
        <f t="shared" si="204"/>
        <v>32910</v>
      </c>
      <c r="F6584">
        <f t="shared" si="205"/>
        <v>44.861111111111107</v>
      </c>
    </row>
    <row r="6585" spans="1:6">
      <c r="A6585">
        <v>0</v>
      </c>
      <c r="B6585">
        <v>4</v>
      </c>
      <c r="C6585">
        <v>161.80000000000001</v>
      </c>
      <c r="D6585">
        <f t="shared" si="204"/>
        <v>32915</v>
      </c>
      <c r="F6585">
        <f t="shared" si="205"/>
        <v>44.94444444444445</v>
      </c>
    </row>
    <row r="6586" spans="1:6">
      <c r="A6586">
        <v>0</v>
      </c>
      <c r="B6586">
        <v>4</v>
      </c>
      <c r="C6586">
        <v>162.30000000000001</v>
      </c>
      <c r="D6586">
        <f t="shared" si="204"/>
        <v>32920</v>
      </c>
      <c r="F6586">
        <f t="shared" si="205"/>
        <v>45.083333333333336</v>
      </c>
    </row>
    <row r="6587" spans="1:6">
      <c r="A6587">
        <v>0</v>
      </c>
      <c r="B6587">
        <v>4</v>
      </c>
      <c r="C6587">
        <v>162.6</v>
      </c>
      <c r="D6587">
        <f t="shared" si="204"/>
        <v>32925</v>
      </c>
      <c r="F6587">
        <f t="shared" si="205"/>
        <v>45.166666666666664</v>
      </c>
    </row>
    <row r="6588" spans="1:6">
      <c r="A6588">
        <v>0</v>
      </c>
      <c r="B6588">
        <v>4</v>
      </c>
      <c r="C6588">
        <v>163.30000000000001</v>
      </c>
      <c r="D6588">
        <f t="shared" si="204"/>
        <v>32930</v>
      </c>
      <c r="F6588">
        <f t="shared" si="205"/>
        <v>45.361111111111114</v>
      </c>
    </row>
    <row r="6589" spans="1:6">
      <c r="A6589">
        <v>0</v>
      </c>
      <c r="B6589">
        <v>4</v>
      </c>
      <c r="C6589">
        <v>163.6</v>
      </c>
      <c r="D6589">
        <f t="shared" si="204"/>
        <v>32935</v>
      </c>
      <c r="F6589">
        <f t="shared" si="205"/>
        <v>45.444444444444443</v>
      </c>
    </row>
    <row r="6590" spans="1:6">
      <c r="A6590">
        <v>0</v>
      </c>
      <c r="B6590">
        <v>4</v>
      </c>
      <c r="C6590">
        <v>164.1</v>
      </c>
      <c r="D6590">
        <f t="shared" si="204"/>
        <v>32940</v>
      </c>
      <c r="F6590">
        <f t="shared" si="205"/>
        <v>45.583333333333329</v>
      </c>
    </row>
    <row r="6591" spans="1:6">
      <c r="A6591">
        <v>0</v>
      </c>
      <c r="B6591">
        <v>4</v>
      </c>
      <c r="C6591">
        <v>165</v>
      </c>
      <c r="D6591">
        <f t="shared" si="204"/>
        <v>32945</v>
      </c>
      <c r="F6591">
        <f t="shared" si="205"/>
        <v>45.833333333333336</v>
      </c>
    </row>
    <row r="6592" spans="1:6">
      <c r="A6592">
        <v>0</v>
      </c>
      <c r="B6592">
        <v>4</v>
      </c>
      <c r="C6592">
        <v>166.2</v>
      </c>
      <c r="D6592">
        <f t="shared" si="204"/>
        <v>32950</v>
      </c>
      <c r="F6592">
        <f t="shared" si="205"/>
        <v>46.166666666666664</v>
      </c>
    </row>
    <row r="6593" spans="1:6">
      <c r="A6593">
        <v>0</v>
      </c>
      <c r="B6593">
        <v>4</v>
      </c>
      <c r="C6593">
        <v>167</v>
      </c>
      <c r="D6593">
        <f t="shared" si="204"/>
        <v>32955</v>
      </c>
      <c r="F6593">
        <f t="shared" si="205"/>
        <v>46.388888888888886</v>
      </c>
    </row>
    <row r="6594" spans="1:6">
      <c r="A6594">
        <v>0</v>
      </c>
      <c r="B6594">
        <v>4</v>
      </c>
      <c r="C6594">
        <v>167.8</v>
      </c>
      <c r="D6594">
        <f t="shared" si="204"/>
        <v>32960</v>
      </c>
      <c r="F6594">
        <f t="shared" si="205"/>
        <v>46.611111111111114</v>
      </c>
    </row>
    <row r="6595" spans="1:6">
      <c r="A6595">
        <v>0</v>
      </c>
      <c r="B6595">
        <v>4</v>
      </c>
      <c r="C6595">
        <v>168.8</v>
      </c>
      <c r="D6595">
        <f t="shared" ref="D6595:D6658" si="206">(ROW()-2)*5</f>
        <v>32965</v>
      </c>
      <c r="F6595">
        <f t="shared" ref="F6595:F6658" si="207">C6595/3.6</f>
        <v>46.888888888888893</v>
      </c>
    </row>
    <row r="6596" spans="1:6">
      <c r="A6596">
        <v>0</v>
      </c>
      <c r="B6596">
        <v>4</v>
      </c>
      <c r="C6596">
        <v>169.1</v>
      </c>
      <c r="D6596">
        <f t="shared" si="206"/>
        <v>32970</v>
      </c>
      <c r="F6596">
        <f t="shared" si="207"/>
        <v>46.972222222222221</v>
      </c>
    </row>
    <row r="6597" spans="1:6">
      <c r="A6597">
        <v>0</v>
      </c>
      <c r="B6597">
        <v>4</v>
      </c>
      <c r="C6597">
        <v>169.5</v>
      </c>
      <c r="D6597">
        <f t="shared" si="206"/>
        <v>32975</v>
      </c>
      <c r="F6597">
        <f t="shared" si="207"/>
        <v>47.083333333333336</v>
      </c>
    </row>
    <row r="6598" spans="1:6">
      <c r="A6598">
        <v>0</v>
      </c>
      <c r="B6598">
        <v>4</v>
      </c>
      <c r="C6598">
        <v>169.9</v>
      </c>
      <c r="D6598">
        <f t="shared" si="206"/>
        <v>32980</v>
      </c>
      <c r="F6598">
        <f t="shared" si="207"/>
        <v>47.194444444444443</v>
      </c>
    </row>
    <row r="6599" spans="1:6">
      <c r="A6599">
        <v>0</v>
      </c>
      <c r="B6599">
        <v>4</v>
      </c>
      <c r="C6599">
        <v>170.9</v>
      </c>
      <c r="D6599">
        <f t="shared" si="206"/>
        <v>32985</v>
      </c>
      <c r="F6599">
        <f t="shared" si="207"/>
        <v>47.472222222222221</v>
      </c>
    </row>
    <row r="6600" spans="1:6">
      <c r="A6600">
        <v>0</v>
      </c>
      <c r="B6600">
        <v>4</v>
      </c>
      <c r="C6600">
        <v>170.9</v>
      </c>
      <c r="D6600">
        <f t="shared" si="206"/>
        <v>32990</v>
      </c>
      <c r="F6600">
        <f t="shared" si="207"/>
        <v>47.472222222222221</v>
      </c>
    </row>
    <row r="6601" spans="1:6">
      <c r="A6601">
        <v>0</v>
      </c>
      <c r="B6601">
        <v>4</v>
      </c>
      <c r="C6601">
        <v>171.4</v>
      </c>
      <c r="D6601">
        <f t="shared" si="206"/>
        <v>32995</v>
      </c>
      <c r="F6601">
        <f t="shared" si="207"/>
        <v>47.611111111111114</v>
      </c>
    </row>
    <row r="6602" spans="1:6">
      <c r="A6602">
        <v>0</v>
      </c>
      <c r="B6602">
        <v>4</v>
      </c>
      <c r="C6602">
        <v>171.9</v>
      </c>
      <c r="D6602">
        <f t="shared" si="206"/>
        <v>33000</v>
      </c>
      <c r="F6602">
        <f t="shared" si="207"/>
        <v>47.75</v>
      </c>
    </row>
    <row r="6603" spans="1:6">
      <c r="A6603">
        <v>0</v>
      </c>
      <c r="B6603">
        <v>4</v>
      </c>
      <c r="C6603">
        <v>172.9</v>
      </c>
      <c r="D6603">
        <f t="shared" si="206"/>
        <v>33005</v>
      </c>
      <c r="F6603">
        <f t="shared" si="207"/>
        <v>48.027777777777779</v>
      </c>
    </row>
    <row r="6604" spans="1:6">
      <c r="A6604">
        <v>0</v>
      </c>
      <c r="B6604">
        <v>4</v>
      </c>
      <c r="C6604">
        <v>172.9</v>
      </c>
      <c r="D6604">
        <f t="shared" si="206"/>
        <v>33010</v>
      </c>
      <c r="F6604">
        <f t="shared" si="207"/>
        <v>48.027777777777779</v>
      </c>
    </row>
    <row r="6605" spans="1:6">
      <c r="A6605">
        <v>0</v>
      </c>
      <c r="B6605">
        <v>4</v>
      </c>
      <c r="C6605">
        <v>173.9</v>
      </c>
      <c r="D6605">
        <f t="shared" si="206"/>
        <v>33015</v>
      </c>
      <c r="F6605">
        <f t="shared" si="207"/>
        <v>48.305555555555557</v>
      </c>
    </row>
    <row r="6606" spans="1:6">
      <c r="A6606">
        <v>0</v>
      </c>
      <c r="B6606">
        <v>4</v>
      </c>
      <c r="C6606">
        <v>174.4</v>
      </c>
      <c r="D6606">
        <f t="shared" si="206"/>
        <v>33020</v>
      </c>
      <c r="F6606">
        <f t="shared" si="207"/>
        <v>48.444444444444443</v>
      </c>
    </row>
    <row r="6607" spans="1:6">
      <c r="A6607">
        <v>0</v>
      </c>
      <c r="B6607">
        <v>4</v>
      </c>
      <c r="C6607">
        <v>175.4</v>
      </c>
      <c r="D6607">
        <f t="shared" si="206"/>
        <v>33025</v>
      </c>
      <c r="F6607">
        <f t="shared" si="207"/>
        <v>48.722222222222221</v>
      </c>
    </row>
    <row r="6608" spans="1:6">
      <c r="A6608">
        <v>0</v>
      </c>
      <c r="B6608">
        <v>4</v>
      </c>
      <c r="C6608">
        <v>176.3</v>
      </c>
      <c r="D6608">
        <f t="shared" si="206"/>
        <v>33030</v>
      </c>
      <c r="F6608">
        <f t="shared" si="207"/>
        <v>48.972222222222221</v>
      </c>
    </row>
    <row r="6609" spans="1:6">
      <c r="A6609">
        <v>0</v>
      </c>
      <c r="B6609">
        <v>4</v>
      </c>
      <c r="C6609">
        <v>177.8</v>
      </c>
      <c r="D6609">
        <f t="shared" si="206"/>
        <v>33035</v>
      </c>
      <c r="F6609">
        <f t="shared" si="207"/>
        <v>49.388888888888893</v>
      </c>
    </row>
    <row r="6610" spans="1:6">
      <c r="A6610">
        <v>0</v>
      </c>
      <c r="B6610">
        <v>4</v>
      </c>
      <c r="C6610">
        <v>179</v>
      </c>
      <c r="D6610">
        <f t="shared" si="206"/>
        <v>33040</v>
      </c>
      <c r="F6610">
        <f t="shared" si="207"/>
        <v>49.722222222222221</v>
      </c>
    </row>
    <row r="6611" spans="1:6">
      <c r="A6611">
        <v>0</v>
      </c>
      <c r="B6611">
        <v>4</v>
      </c>
      <c r="C6611">
        <v>179.2</v>
      </c>
      <c r="D6611">
        <f t="shared" si="206"/>
        <v>33045</v>
      </c>
      <c r="F6611">
        <f t="shared" si="207"/>
        <v>49.777777777777771</v>
      </c>
    </row>
    <row r="6612" spans="1:6">
      <c r="A6612">
        <v>0</v>
      </c>
      <c r="B6612">
        <v>4</v>
      </c>
      <c r="C6612">
        <v>179.5</v>
      </c>
      <c r="D6612">
        <f t="shared" si="206"/>
        <v>33050</v>
      </c>
      <c r="F6612">
        <f t="shared" si="207"/>
        <v>49.861111111111107</v>
      </c>
    </row>
    <row r="6613" spans="1:6">
      <c r="A6613">
        <v>0</v>
      </c>
      <c r="B6613">
        <v>4</v>
      </c>
      <c r="C6613">
        <v>179.9</v>
      </c>
      <c r="D6613">
        <f t="shared" si="206"/>
        <v>33055</v>
      </c>
      <c r="F6613">
        <f t="shared" si="207"/>
        <v>49.972222222222221</v>
      </c>
    </row>
    <row r="6614" spans="1:6">
      <c r="A6614">
        <v>0</v>
      </c>
      <c r="B6614">
        <v>4</v>
      </c>
      <c r="C6614">
        <v>181.9</v>
      </c>
      <c r="D6614">
        <f t="shared" si="206"/>
        <v>33060</v>
      </c>
      <c r="F6614">
        <f t="shared" si="207"/>
        <v>50.527777777777779</v>
      </c>
    </row>
    <row r="6615" spans="1:6">
      <c r="A6615">
        <v>0</v>
      </c>
      <c r="B6615">
        <v>4</v>
      </c>
      <c r="C6615">
        <v>182.6</v>
      </c>
      <c r="D6615">
        <f t="shared" si="206"/>
        <v>33065</v>
      </c>
      <c r="F6615">
        <f t="shared" si="207"/>
        <v>50.722222222222221</v>
      </c>
    </row>
    <row r="6616" spans="1:6">
      <c r="A6616">
        <v>0</v>
      </c>
      <c r="B6616">
        <v>4</v>
      </c>
      <c r="C6616">
        <v>183</v>
      </c>
      <c r="D6616">
        <f t="shared" si="206"/>
        <v>33070</v>
      </c>
      <c r="F6616">
        <f t="shared" si="207"/>
        <v>50.833333333333329</v>
      </c>
    </row>
    <row r="6617" spans="1:6">
      <c r="A6617">
        <v>0</v>
      </c>
      <c r="B6617">
        <v>4</v>
      </c>
      <c r="C6617">
        <v>184.3</v>
      </c>
      <c r="D6617">
        <f t="shared" si="206"/>
        <v>33075</v>
      </c>
      <c r="F6617">
        <f t="shared" si="207"/>
        <v>51.194444444444443</v>
      </c>
    </row>
    <row r="6618" spans="1:6">
      <c r="A6618">
        <v>0</v>
      </c>
      <c r="B6618">
        <v>4</v>
      </c>
      <c r="C6618">
        <v>185.8</v>
      </c>
      <c r="D6618">
        <f t="shared" si="206"/>
        <v>33080</v>
      </c>
      <c r="F6618">
        <f t="shared" si="207"/>
        <v>51.611111111111114</v>
      </c>
    </row>
    <row r="6619" spans="1:6">
      <c r="A6619">
        <v>0</v>
      </c>
      <c r="B6619">
        <v>4</v>
      </c>
      <c r="C6619">
        <v>186.9</v>
      </c>
      <c r="D6619">
        <f t="shared" si="206"/>
        <v>33085</v>
      </c>
      <c r="F6619">
        <f t="shared" si="207"/>
        <v>51.916666666666664</v>
      </c>
    </row>
    <row r="6620" spans="1:6">
      <c r="A6620">
        <v>0</v>
      </c>
      <c r="B6620">
        <v>4</v>
      </c>
      <c r="C6620">
        <v>187</v>
      </c>
      <c r="D6620">
        <f t="shared" si="206"/>
        <v>33090</v>
      </c>
      <c r="F6620">
        <f t="shared" si="207"/>
        <v>51.944444444444443</v>
      </c>
    </row>
    <row r="6621" spans="1:6">
      <c r="A6621">
        <v>0</v>
      </c>
      <c r="B6621">
        <v>4</v>
      </c>
      <c r="C6621">
        <v>187.5</v>
      </c>
      <c r="D6621">
        <f t="shared" si="206"/>
        <v>33095</v>
      </c>
      <c r="F6621">
        <f t="shared" si="207"/>
        <v>52.083333333333329</v>
      </c>
    </row>
    <row r="6622" spans="1:6">
      <c r="A6622">
        <v>0</v>
      </c>
      <c r="B6622">
        <v>4</v>
      </c>
      <c r="C6622">
        <v>187.9</v>
      </c>
      <c r="D6622">
        <f t="shared" si="206"/>
        <v>33100</v>
      </c>
      <c r="F6622">
        <f t="shared" si="207"/>
        <v>52.194444444444443</v>
      </c>
    </row>
    <row r="6623" spans="1:6">
      <c r="A6623">
        <v>0</v>
      </c>
      <c r="B6623">
        <v>4</v>
      </c>
      <c r="C6623">
        <v>187.6</v>
      </c>
      <c r="D6623">
        <f t="shared" si="206"/>
        <v>33105</v>
      </c>
      <c r="F6623">
        <f t="shared" si="207"/>
        <v>52.111111111111107</v>
      </c>
    </row>
    <row r="6624" spans="1:6">
      <c r="A6624">
        <v>0</v>
      </c>
      <c r="B6624">
        <v>4</v>
      </c>
      <c r="C6624">
        <v>188.1</v>
      </c>
      <c r="D6624">
        <f t="shared" si="206"/>
        <v>33110</v>
      </c>
      <c r="F6624">
        <f t="shared" si="207"/>
        <v>52.25</v>
      </c>
    </row>
    <row r="6625" spans="1:6">
      <c r="A6625">
        <v>0</v>
      </c>
      <c r="B6625">
        <v>4</v>
      </c>
      <c r="C6625">
        <v>188.6</v>
      </c>
      <c r="D6625">
        <f t="shared" si="206"/>
        <v>33115</v>
      </c>
      <c r="F6625">
        <f t="shared" si="207"/>
        <v>52.388888888888886</v>
      </c>
    </row>
    <row r="6626" spans="1:6">
      <c r="A6626">
        <v>0</v>
      </c>
      <c r="B6626">
        <v>4</v>
      </c>
      <c r="C6626">
        <v>188.4</v>
      </c>
      <c r="D6626">
        <f t="shared" si="206"/>
        <v>33120</v>
      </c>
      <c r="F6626">
        <f t="shared" si="207"/>
        <v>52.333333333333336</v>
      </c>
    </row>
    <row r="6627" spans="1:6">
      <c r="A6627">
        <v>0</v>
      </c>
      <c r="B6627">
        <v>4</v>
      </c>
      <c r="C6627">
        <v>188.6</v>
      </c>
      <c r="D6627">
        <f t="shared" si="206"/>
        <v>33125</v>
      </c>
      <c r="F6627">
        <f t="shared" si="207"/>
        <v>52.388888888888886</v>
      </c>
    </row>
    <row r="6628" spans="1:6">
      <c r="A6628">
        <v>0</v>
      </c>
      <c r="B6628">
        <v>4</v>
      </c>
      <c r="C6628">
        <v>188.3</v>
      </c>
      <c r="D6628">
        <f t="shared" si="206"/>
        <v>33130</v>
      </c>
      <c r="F6628">
        <f t="shared" si="207"/>
        <v>52.305555555555557</v>
      </c>
    </row>
    <row r="6629" spans="1:6">
      <c r="A6629">
        <v>0</v>
      </c>
      <c r="B6629">
        <v>4</v>
      </c>
      <c r="C6629">
        <v>186.9</v>
      </c>
      <c r="D6629">
        <f t="shared" si="206"/>
        <v>33135</v>
      </c>
      <c r="F6629">
        <f t="shared" si="207"/>
        <v>51.916666666666664</v>
      </c>
    </row>
    <row r="6630" spans="1:6">
      <c r="A6630">
        <v>0</v>
      </c>
      <c r="B6630">
        <v>4</v>
      </c>
      <c r="C6630">
        <v>185.7</v>
      </c>
      <c r="D6630">
        <f t="shared" si="206"/>
        <v>33140</v>
      </c>
      <c r="F6630">
        <f t="shared" si="207"/>
        <v>51.583333333333329</v>
      </c>
    </row>
    <row r="6631" spans="1:6">
      <c r="A6631">
        <v>0</v>
      </c>
      <c r="B6631">
        <v>4</v>
      </c>
      <c r="C6631">
        <v>184.1</v>
      </c>
      <c r="D6631">
        <f t="shared" si="206"/>
        <v>33145</v>
      </c>
      <c r="F6631">
        <f t="shared" si="207"/>
        <v>51.138888888888886</v>
      </c>
    </row>
    <row r="6632" spans="1:6">
      <c r="A6632">
        <v>0</v>
      </c>
      <c r="B6632">
        <v>4</v>
      </c>
      <c r="C6632">
        <v>182.8</v>
      </c>
      <c r="D6632">
        <f t="shared" si="206"/>
        <v>33150</v>
      </c>
      <c r="F6632">
        <f t="shared" si="207"/>
        <v>50.777777777777779</v>
      </c>
    </row>
    <row r="6633" spans="1:6">
      <c r="A6633">
        <v>0</v>
      </c>
      <c r="B6633">
        <v>4</v>
      </c>
      <c r="C6633">
        <v>180.8</v>
      </c>
      <c r="D6633">
        <f t="shared" si="206"/>
        <v>33155</v>
      </c>
      <c r="F6633">
        <f t="shared" si="207"/>
        <v>50.222222222222221</v>
      </c>
    </row>
    <row r="6634" spans="1:6">
      <c r="A6634">
        <v>0</v>
      </c>
      <c r="B6634">
        <v>4</v>
      </c>
      <c r="C6634">
        <v>178.1</v>
      </c>
      <c r="D6634">
        <f t="shared" si="206"/>
        <v>33160</v>
      </c>
      <c r="F6634">
        <f t="shared" si="207"/>
        <v>49.472222222222221</v>
      </c>
    </row>
    <row r="6635" spans="1:6">
      <c r="A6635">
        <v>0</v>
      </c>
      <c r="B6635">
        <v>4</v>
      </c>
      <c r="C6635">
        <v>177.3</v>
      </c>
      <c r="D6635">
        <f t="shared" si="206"/>
        <v>33165</v>
      </c>
      <c r="F6635">
        <f t="shared" si="207"/>
        <v>49.25</v>
      </c>
    </row>
    <row r="6636" spans="1:6">
      <c r="A6636">
        <v>0</v>
      </c>
      <c r="B6636">
        <v>4</v>
      </c>
      <c r="C6636">
        <v>175.3</v>
      </c>
      <c r="D6636">
        <f t="shared" si="206"/>
        <v>33170</v>
      </c>
      <c r="F6636">
        <f t="shared" si="207"/>
        <v>48.694444444444443</v>
      </c>
    </row>
    <row r="6637" spans="1:6">
      <c r="A6637">
        <v>0</v>
      </c>
      <c r="B6637">
        <v>4</v>
      </c>
      <c r="C6637">
        <v>173.5</v>
      </c>
      <c r="D6637">
        <f t="shared" si="206"/>
        <v>33175</v>
      </c>
      <c r="F6637">
        <f t="shared" si="207"/>
        <v>48.194444444444443</v>
      </c>
    </row>
    <row r="6638" spans="1:6">
      <c r="A6638">
        <v>0</v>
      </c>
      <c r="B6638">
        <v>4</v>
      </c>
      <c r="C6638">
        <v>172.3</v>
      </c>
      <c r="D6638">
        <f t="shared" si="206"/>
        <v>33180</v>
      </c>
      <c r="F6638">
        <f t="shared" si="207"/>
        <v>47.861111111111114</v>
      </c>
    </row>
    <row r="6639" spans="1:6">
      <c r="A6639">
        <v>0</v>
      </c>
      <c r="B6639">
        <v>4</v>
      </c>
      <c r="C6639">
        <v>170.5</v>
      </c>
      <c r="D6639">
        <f t="shared" si="206"/>
        <v>33185</v>
      </c>
      <c r="F6639">
        <f t="shared" si="207"/>
        <v>47.361111111111107</v>
      </c>
    </row>
    <row r="6640" spans="1:6">
      <c r="A6640">
        <v>0</v>
      </c>
      <c r="B6640">
        <v>4</v>
      </c>
      <c r="C6640">
        <v>169.4</v>
      </c>
      <c r="D6640">
        <f t="shared" si="206"/>
        <v>33190</v>
      </c>
      <c r="F6640">
        <f t="shared" si="207"/>
        <v>47.055555555555557</v>
      </c>
    </row>
    <row r="6641" spans="1:6">
      <c r="A6641">
        <v>0</v>
      </c>
      <c r="B6641">
        <v>4</v>
      </c>
      <c r="C6641">
        <v>168.3</v>
      </c>
      <c r="D6641">
        <f t="shared" si="206"/>
        <v>33195</v>
      </c>
      <c r="F6641">
        <f t="shared" si="207"/>
        <v>46.75</v>
      </c>
    </row>
    <row r="6642" spans="1:6">
      <c r="A6642">
        <v>0</v>
      </c>
      <c r="B6642">
        <v>4</v>
      </c>
      <c r="C6642">
        <v>167.8</v>
      </c>
      <c r="D6642">
        <f t="shared" si="206"/>
        <v>33200</v>
      </c>
      <c r="F6642">
        <f t="shared" si="207"/>
        <v>46.611111111111114</v>
      </c>
    </row>
    <row r="6643" spans="1:6">
      <c r="A6643">
        <v>0</v>
      </c>
      <c r="B6643">
        <v>4</v>
      </c>
      <c r="C6643">
        <v>166.9</v>
      </c>
      <c r="D6643">
        <f t="shared" si="206"/>
        <v>33205</v>
      </c>
      <c r="F6643">
        <f t="shared" si="207"/>
        <v>46.361111111111114</v>
      </c>
    </row>
    <row r="6644" spans="1:6">
      <c r="A6644">
        <v>0</v>
      </c>
      <c r="B6644">
        <v>4</v>
      </c>
      <c r="C6644">
        <v>165.8</v>
      </c>
      <c r="D6644">
        <f t="shared" si="206"/>
        <v>33210</v>
      </c>
      <c r="F6644">
        <f t="shared" si="207"/>
        <v>46.055555555555557</v>
      </c>
    </row>
    <row r="6645" spans="1:6">
      <c r="A6645">
        <v>0</v>
      </c>
      <c r="B6645">
        <v>4</v>
      </c>
      <c r="C6645">
        <v>165.6</v>
      </c>
      <c r="D6645">
        <f t="shared" si="206"/>
        <v>33215</v>
      </c>
      <c r="F6645">
        <f t="shared" si="207"/>
        <v>46</v>
      </c>
    </row>
    <row r="6646" spans="1:6">
      <c r="A6646">
        <v>0</v>
      </c>
      <c r="B6646">
        <v>4</v>
      </c>
      <c r="C6646">
        <v>165.6</v>
      </c>
      <c r="D6646">
        <f t="shared" si="206"/>
        <v>33220</v>
      </c>
      <c r="F6646">
        <f t="shared" si="207"/>
        <v>46</v>
      </c>
    </row>
    <row r="6647" spans="1:6">
      <c r="A6647">
        <v>0</v>
      </c>
      <c r="B6647">
        <v>4</v>
      </c>
      <c r="C6647">
        <v>164.6</v>
      </c>
      <c r="D6647">
        <f t="shared" si="206"/>
        <v>33225</v>
      </c>
      <c r="F6647">
        <f t="shared" si="207"/>
        <v>45.722222222222221</v>
      </c>
    </row>
    <row r="6648" spans="1:6">
      <c r="A6648">
        <v>0</v>
      </c>
      <c r="B6648">
        <v>4</v>
      </c>
      <c r="C6648">
        <v>164.4</v>
      </c>
      <c r="D6648">
        <f t="shared" si="206"/>
        <v>33230</v>
      </c>
      <c r="F6648">
        <f t="shared" si="207"/>
        <v>45.666666666666664</v>
      </c>
    </row>
    <row r="6649" spans="1:6">
      <c r="A6649">
        <v>0</v>
      </c>
      <c r="B6649">
        <v>4</v>
      </c>
      <c r="C6649">
        <v>164.6</v>
      </c>
      <c r="D6649">
        <f t="shared" si="206"/>
        <v>33235</v>
      </c>
      <c r="F6649">
        <f t="shared" si="207"/>
        <v>45.722222222222221</v>
      </c>
    </row>
    <row r="6650" spans="1:6">
      <c r="A6650">
        <v>0</v>
      </c>
      <c r="B6650">
        <v>4</v>
      </c>
      <c r="C6650">
        <v>164.3</v>
      </c>
      <c r="D6650">
        <f t="shared" si="206"/>
        <v>33240</v>
      </c>
      <c r="F6650">
        <f t="shared" si="207"/>
        <v>45.638888888888893</v>
      </c>
    </row>
    <row r="6651" spans="1:6">
      <c r="A6651">
        <v>0</v>
      </c>
      <c r="B6651">
        <v>4</v>
      </c>
      <c r="C6651">
        <v>164.1</v>
      </c>
      <c r="D6651">
        <f t="shared" si="206"/>
        <v>33245</v>
      </c>
      <c r="F6651">
        <f t="shared" si="207"/>
        <v>45.583333333333329</v>
      </c>
    </row>
    <row r="6652" spans="1:6">
      <c r="A6652">
        <v>0</v>
      </c>
      <c r="B6652">
        <v>4</v>
      </c>
      <c r="C6652">
        <v>164.3</v>
      </c>
      <c r="D6652">
        <f t="shared" si="206"/>
        <v>33250</v>
      </c>
      <c r="F6652">
        <f t="shared" si="207"/>
        <v>45.638888888888893</v>
      </c>
    </row>
    <row r="6653" spans="1:6">
      <c r="A6653">
        <v>0</v>
      </c>
      <c r="B6653">
        <v>4</v>
      </c>
      <c r="C6653">
        <v>163.80000000000001</v>
      </c>
      <c r="D6653">
        <f t="shared" si="206"/>
        <v>33255</v>
      </c>
      <c r="F6653">
        <f t="shared" si="207"/>
        <v>45.5</v>
      </c>
    </row>
    <row r="6654" spans="1:6">
      <c r="A6654">
        <v>0</v>
      </c>
      <c r="B6654">
        <v>4</v>
      </c>
      <c r="C6654">
        <v>163.30000000000001</v>
      </c>
      <c r="D6654">
        <f t="shared" si="206"/>
        <v>33260</v>
      </c>
      <c r="F6654">
        <f t="shared" si="207"/>
        <v>45.361111111111114</v>
      </c>
    </row>
    <row r="6655" spans="1:6">
      <c r="A6655">
        <v>0</v>
      </c>
      <c r="B6655">
        <v>4</v>
      </c>
      <c r="C6655">
        <v>162.5</v>
      </c>
      <c r="D6655">
        <f t="shared" si="206"/>
        <v>33265</v>
      </c>
      <c r="F6655">
        <f t="shared" si="207"/>
        <v>45.138888888888886</v>
      </c>
    </row>
    <row r="6656" spans="1:6">
      <c r="A6656">
        <v>0</v>
      </c>
      <c r="B6656">
        <v>4</v>
      </c>
      <c r="C6656">
        <v>160.9</v>
      </c>
      <c r="D6656">
        <f t="shared" si="206"/>
        <v>33270</v>
      </c>
      <c r="F6656">
        <f t="shared" si="207"/>
        <v>44.694444444444443</v>
      </c>
    </row>
    <row r="6657" spans="1:6">
      <c r="A6657">
        <v>0</v>
      </c>
      <c r="B6657">
        <v>4</v>
      </c>
      <c r="C6657">
        <v>158.9</v>
      </c>
      <c r="D6657">
        <f t="shared" si="206"/>
        <v>33275</v>
      </c>
      <c r="F6657">
        <f t="shared" si="207"/>
        <v>44.138888888888893</v>
      </c>
    </row>
    <row r="6658" spans="1:6">
      <c r="A6658">
        <v>5.3</v>
      </c>
      <c r="B6658">
        <v>4</v>
      </c>
      <c r="C6658">
        <v>157.1</v>
      </c>
      <c r="D6658">
        <f t="shared" si="206"/>
        <v>33280</v>
      </c>
      <c r="F6658">
        <f t="shared" si="207"/>
        <v>43.638888888888886</v>
      </c>
    </row>
    <row r="6659" spans="1:6">
      <c r="A6659">
        <v>19.600000000000001</v>
      </c>
      <c r="B6659">
        <v>4</v>
      </c>
      <c r="C6659">
        <v>152.9</v>
      </c>
      <c r="D6659">
        <f t="shared" ref="D6659:D6722" si="208">(ROW()-2)*5</f>
        <v>33285</v>
      </c>
      <c r="F6659">
        <f t="shared" ref="F6659:F6722" si="209">C6659/3.6</f>
        <v>42.472222222222221</v>
      </c>
    </row>
    <row r="6660" spans="1:6">
      <c r="A6660">
        <v>19.600000000000001</v>
      </c>
      <c r="B6660">
        <v>4</v>
      </c>
      <c r="C6660">
        <v>149.30000000000001</v>
      </c>
      <c r="D6660">
        <f t="shared" si="208"/>
        <v>33290</v>
      </c>
      <c r="F6660">
        <f t="shared" si="209"/>
        <v>41.472222222222221</v>
      </c>
    </row>
    <row r="6661" spans="1:6">
      <c r="A6661">
        <v>19.600000000000001</v>
      </c>
      <c r="B6661">
        <v>3</v>
      </c>
      <c r="C6661">
        <v>147.69999999999999</v>
      </c>
      <c r="D6661">
        <f t="shared" si="208"/>
        <v>33295</v>
      </c>
      <c r="F6661">
        <f t="shared" si="209"/>
        <v>41.027777777777771</v>
      </c>
    </row>
    <row r="6662" spans="1:6">
      <c r="A6662">
        <v>19.600000000000001</v>
      </c>
      <c r="B6662">
        <v>3</v>
      </c>
      <c r="C6662">
        <v>144.4</v>
      </c>
      <c r="D6662">
        <f t="shared" si="208"/>
        <v>33300</v>
      </c>
      <c r="F6662">
        <f t="shared" si="209"/>
        <v>40.111111111111114</v>
      </c>
    </row>
    <row r="6663" spans="1:6">
      <c r="A6663">
        <v>16</v>
      </c>
      <c r="B6663">
        <v>3</v>
      </c>
      <c r="C6663">
        <v>141.9</v>
      </c>
      <c r="D6663">
        <f t="shared" si="208"/>
        <v>33305</v>
      </c>
      <c r="F6663">
        <f t="shared" si="209"/>
        <v>39.416666666666664</v>
      </c>
    </row>
    <row r="6664" spans="1:6">
      <c r="A6664">
        <v>19.600000000000001</v>
      </c>
      <c r="B6664">
        <v>3</v>
      </c>
      <c r="C6664">
        <v>138.6</v>
      </c>
      <c r="D6664">
        <f t="shared" si="208"/>
        <v>33310</v>
      </c>
      <c r="F6664">
        <f t="shared" si="209"/>
        <v>38.5</v>
      </c>
    </row>
    <row r="6665" spans="1:6">
      <c r="A6665">
        <v>19.600000000000001</v>
      </c>
      <c r="B6665">
        <v>3</v>
      </c>
      <c r="C6665">
        <v>135.5</v>
      </c>
      <c r="D6665">
        <f t="shared" si="208"/>
        <v>33315</v>
      </c>
      <c r="F6665">
        <f t="shared" si="209"/>
        <v>37.638888888888886</v>
      </c>
    </row>
    <row r="6666" spans="1:6">
      <c r="A6666">
        <v>19.600000000000001</v>
      </c>
      <c r="B6666">
        <v>3</v>
      </c>
      <c r="C6666">
        <v>132.69999999999999</v>
      </c>
      <c r="D6666">
        <f t="shared" si="208"/>
        <v>33320</v>
      </c>
      <c r="F6666">
        <f t="shared" si="209"/>
        <v>36.861111111111107</v>
      </c>
    </row>
    <row r="6667" spans="1:6">
      <c r="A6667">
        <v>19.600000000000001</v>
      </c>
      <c r="B6667">
        <v>3</v>
      </c>
      <c r="C6667">
        <v>130.19999999999999</v>
      </c>
      <c r="D6667">
        <f t="shared" si="208"/>
        <v>33325</v>
      </c>
      <c r="F6667">
        <f t="shared" si="209"/>
        <v>36.166666666666664</v>
      </c>
    </row>
    <row r="6668" spans="1:6">
      <c r="A6668">
        <v>19.600000000000001</v>
      </c>
      <c r="B6668">
        <v>3</v>
      </c>
      <c r="C6668">
        <v>127.3</v>
      </c>
      <c r="D6668">
        <f t="shared" si="208"/>
        <v>33330</v>
      </c>
      <c r="F6668">
        <f t="shared" si="209"/>
        <v>35.361111111111107</v>
      </c>
    </row>
    <row r="6669" spans="1:6">
      <c r="A6669">
        <v>17.8</v>
      </c>
      <c r="B6669">
        <v>3</v>
      </c>
      <c r="C6669">
        <v>124.3</v>
      </c>
      <c r="D6669">
        <f t="shared" si="208"/>
        <v>33335</v>
      </c>
      <c r="F6669">
        <f t="shared" si="209"/>
        <v>34.527777777777779</v>
      </c>
    </row>
    <row r="6670" spans="1:6">
      <c r="A6670">
        <v>12.5</v>
      </c>
      <c r="B6670">
        <v>3</v>
      </c>
      <c r="C6670">
        <v>121.6</v>
      </c>
      <c r="D6670">
        <f t="shared" si="208"/>
        <v>33340</v>
      </c>
      <c r="F6670">
        <f t="shared" si="209"/>
        <v>33.777777777777779</v>
      </c>
    </row>
    <row r="6671" spans="1:6">
      <c r="A6671">
        <v>7.1</v>
      </c>
      <c r="B6671">
        <v>3</v>
      </c>
      <c r="C6671">
        <v>119.5</v>
      </c>
      <c r="D6671">
        <f t="shared" si="208"/>
        <v>33345</v>
      </c>
      <c r="F6671">
        <f t="shared" si="209"/>
        <v>33.194444444444443</v>
      </c>
    </row>
    <row r="6672" spans="1:6">
      <c r="A6672">
        <v>8.9</v>
      </c>
      <c r="B6672">
        <v>3</v>
      </c>
      <c r="C6672">
        <v>117.5</v>
      </c>
      <c r="D6672">
        <f t="shared" si="208"/>
        <v>33350</v>
      </c>
      <c r="F6672">
        <f t="shared" si="209"/>
        <v>32.638888888888886</v>
      </c>
    </row>
    <row r="6673" spans="1:6">
      <c r="A6673">
        <v>5.3</v>
      </c>
      <c r="B6673">
        <v>3</v>
      </c>
      <c r="C6673">
        <v>115.4</v>
      </c>
      <c r="D6673">
        <f t="shared" si="208"/>
        <v>33355</v>
      </c>
      <c r="F6673">
        <f t="shared" si="209"/>
        <v>32.055555555555557</v>
      </c>
    </row>
    <row r="6674" spans="1:6">
      <c r="A6674">
        <v>0</v>
      </c>
      <c r="B6674">
        <v>3</v>
      </c>
      <c r="C6674">
        <v>113.3</v>
      </c>
      <c r="D6674">
        <f t="shared" si="208"/>
        <v>33360</v>
      </c>
      <c r="F6674">
        <f t="shared" si="209"/>
        <v>31.472222222222221</v>
      </c>
    </row>
    <row r="6675" spans="1:6">
      <c r="A6675">
        <v>0</v>
      </c>
      <c r="B6675">
        <v>3</v>
      </c>
      <c r="C6675">
        <v>111.7</v>
      </c>
      <c r="D6675">
        <f t="shared" si="208"/>
        <v>33365</v>
      </c>
      <c r="F6675">
        <f t="shared" si="209"/>
        <v>31.027777777777779</v>
      </c>
    </row>
    <row r="6676" spans="1:6">
      <c r="A6676">
        <v>0</v>
      </c>
      <c r="B6676">
        <v>3</v>
      </c>
      <c r="C6676">
        <v>110</v>
      </c>
      <c r="D6676">
        <f t="shared" si="208"/>
        <v>33370</v>
      </c>
      <c r="F6676">
        <f t="shared" si="209"/>
        <v>30.555555555555554</v>
      </c>
    </row>
    <row r="6677" spans="1:6">
      <c r="A6677">
        <v>0</v>
      </c>
      <c r="B6677">
        <v>3</v>
      </c>
      <c r="C6677">
        <v>108.1</v>
      </c>
      <c r="D6677">
        <f t="shared" si="208"/>
        <v>33375</v>
      </c>
      <c r="F6677">
        <f t="shared" si="209"/>
        <v>30.027777777777775</v>
      </c>
    </row>
    <row r="6678" spans="1:6">
      <c r="A6678">
        <v>0</v>
      </c>
      <c r="B6678">
        <v>3</v>
      </c>
      <c r="C6678">
        <v>106.4</v>
      </c>
      <c r="D6678">
        <f t="shared" si="208"/>
        <v>33380</v>
      </c>
      <c r="F6678">
        <f t="shared" si="209"/>
        <v>29.555555555555557</v>
      </c>
    </row>
    <row r="6679" spans="1:6">
      <c r="A6679">
        <v>0</v>
      </c>
      <c r="B6679">
        <v>3</v>
      </c>
      <c r="C6679">
        <v>104.3</v>
      </c>
      <c r="D6679">
        <f t="shared" si="208"/>
        <v>33385</v>
      </c>
      <c r="F6679">
        <f t="shared" si="209"/>
        <v>28.972222222222221</v>
      </c>
    </row>
    <row r="6680" spans="1:6">
      <c r="A6680">
        <v>0</v>
      </c>
      <c r="B6680">
        <v>3</v>
      </c>
      <c r="C6680">
        <v>102</v>
      </c>
      <c r="D6680">
        <f t="shared" si="208"/>
        <v>33390</v>
      </c>
      <c r="F6680">
        <f t="shared" si="209"/>
        <v>28.333333333333332</v>
      </c>
    </row>
    <row r="6681" spans="1:6">
      <c r="A6681">
        <v>0</v>
      </c>
      <c r="B6681">
        <v>3</v>
      </c>
      <c r="C6681">
        <v>100.8</v>
      </c>
      <c r="D6681">
        <f t="shared" si="208"/>
        <v>33395</v>
      </c>
      <c r="F6681">
        <f t="shared" si="209"/>
        <v>28</v>
      </c>
    </row>
    <row r="6682" spans="1:6">
      <c r="A6682">
        <v>0</v>
      </c>
      <c r="B6682">
        <v>3</v>
      </c>
      <c r="C6682">
        <v>100.4</v>
      </c>
      <c r="D6682">
        <f t="shared" si="208"/>
        <v>33400</v>
      </c>
      <c r="F6682">
        <f t="shared" si="209"/>
        <v>27.888888888888889</v>
      </c>
    </row>
    <row r="6683" spans="1:6">
      <c r="A6683">
        <v>0</v>
      </c>
      <c r="B6683">
        <v>3</v>
      </c>
      <c r="C6683">
        <v>99.6</v>
      </c>
      <c r="D6683">
        <f t="shared" si="208"/>
        <v>33405</v>
      </c>
      <c r="F6683">
        <f t="shared" si="209"/>
        <v>27.666666666666664</v>
      </c>
    </row>
    <row r="6684" spans="1:6">
      <c r="A6684">
        <v>0</v>
      </c>
      <c r="B6684">
        <v>3</v>
      </c>
      <c r="C6684">
        <v>98.8</v>
      </c>
      <c r="D6684">
        <f t="shared" si="208"/>
        <v>33410</v>
      </c>
      <c r="F6684">
        <f t="shared" si="209"/>
        <v>27.444444444444443</v>
      </c>
    </row>
    <row r="6685" spans="1:6">
      <c r="A6685">
        <v>0</v>
      </c>
      <c r="B6685">
        <v>3</v>
      </c>
      <c r="C6685">
        <v>98.5</v>
      </c>
      <c r="D6685">
        <f t="shared" si="208"/>
        <v>33415</v>
      </c>
      <c r="F6685">
        <f t="shared" si="209"/>
        <v>27.361111111111111</v>
      </c>
    </row>
    <row r="6686" spans="1:6">
      <c r="A6686">
        <v>0</v>
      </c>
      <c r="B6686">
        <v>3</v>
      </c>
      <c r="C6686">
        <v>98.5</v>
      </c>
      <c r="D6686">
        <f t="shared" si="208"/>
        <v>33420</v>
      </c>
      <c r="F6686">
        <f t="shared" si="209"/>
        <v>27.361111111111111</v>
      </c>
    </row>
    <row r="6687" spans="1:6">
      <c r="A6687">
        <v>0</v>
      </c>
      <c r="B6687">
        <v>3</v>
      </c>
      <c r="C6687">
        <v>98.9</v>
      </c>
      <c r="D6687">
        <f t="shared" si="208"/>
        <v>33425</v>
      </c>
      <c r="F6687">
        <f t="shared" si="209"/>
        <v>27.472222222222221</v>
      </c>
    </row>
    <row r="6688" spans="1:6">
      <c r="A6688">
        <v>0</v>
      </c>
      <c r="B6688">
        <v>3</v>
      </c>
      <c r="C6688">
        <v>99.9</v>
      </c>
      <c r="D6688">
        <f t="shared" si="208"/>
        <v>33430</v>
      </c>
      <c r="F6688">
        <f t="shared" si="209"/>
        <v>27.75</v>
      </c>
    </row>
    <row r="6689" spans="1:6">
      <c r="A6689">
        <v>0</v>
      </c>
      <c r="B6689">
        <v>3</v>
      </c>
      <c r="C6689">
        <v>101.2</v>
      </c>
      <c r="D6689">
        <f t="shared" si="208"/>
        <v>33435</v>
      </c>
      <c r="F6689">
        <f t="shared" si="209"/>
        <v>28.111111111111111</v>
      </c>
    </row>
    <row r="6690" spans="1:6">
      <c r="A6690">
        <v>0</v>
      </c>
      <c r="B6690">
        <v>3</v>
      </c>
      <c r="C6690">
        <v>102.3</v>
      </c>
      <c r="D6690">
        <f t="shared" si="208"/>
        <v>33440</v>
      </c>
      <c r="F6690">
        <f t="shared" si="209"/>
        <v>28.416666666666664</v>
      </c>
    </row>
    <row r="6691" spans="1:6">
      <c r="A6691">
        <v>0</v>
      </c>
      <c r="B6691">
        <v>3</v>
      </c>
      <c r="C6691">
        <v>104.6</v>
      </c>
      <c r="D6691">
        <f t="shared" si="208"/>
        <v>33445</v>
      </c>
      <c r="F6691">
        <f t="shared" si="209"/>
        <v>29.055555555555554</v>
      </c>
    </row>
    <row r="6692" spans="1:6">
      <c r="A6692">
        <v>0</v>
      </c>
      <c r="B6692">
        <v>3</v>
      </c>
      <c r="C6692">
        <v>106.9</v>
      </c>
      <c r="D6692">
        <f t="shared" si="208"/>
        <v>33450</v>
      </c>
      <c r="F6692">
        <f t="shared" si="209"/>
        <v>29.694444444444446</v>
      </c>
    </row>
    <row r="6693" spans="1:6">
      <c r="A6693">
        <v>0</v>
      </c>
      <c r="B6693">
        <v>3</v>
      </c>
      <c r="C6693">
        <v>109.8</v>
      </c>
      <c r="D6693">
        <f t="shared" si="208"/>
        <v>33455</v>
      </c>
      <c r="F6693">
        <f t="shared" si="209"/>
        <v>30.5</v>
      </c>
    </row>
    <row r="6694" spans="1:6">
      <c r="A6694">
        <v>0</v>
      </c>
      <c r="B6694">
        <v>3</v>
      </c>
      <c r="C6694">
        <v>111.9</v>
      </c>
      <c r="D6694">
        <f t="shared" si="208"/>
        <v>33460</v>
      </c>
      <c r="F6694">
        <f t="shared" si="209"/>
        <v>31.083333333333336</v>
      </c>
    </row>
    <row r="6695" spans="1:6">
      <c r="A6695">
        <v>0</v>
      </c>
      <c r="B6695">
        <v>3</v>
      </c>
      <c r="C6695">
        <v>114.6</v>
      </c>
      <c r="D6695">
        <f t="shared" si="208"/>
        <v>33465</v>
      </c>
      <c r="F6695">
        <f t="shared" si="209"/>
        <v>31.833333333333332</v>
      </c>
    </row>
    <row r="6696" spans="1:6">
      <c r="A6696">
        <v>0</v>
      </c>
      <c r="B6696">
        <v>3</v>
      </c>
      <c r="C6696">
        <v>116.5</v>
      </c>
      <c r="D6696">
        <f t="shared" si="208"/>
        <v>33470</v>
      </c>
      <c r="F6696">
        <f t="shared" si="209"/>
        <v>32.361111111111107</v>
      </c>
    </row>
    <row r="6697" spans="1:6">
      <c r="A6697">
        <v>0</v>
      </c>
      <c r="B6697">
        <v>3</v>
      </c>
      <c r="C6697">
        <v>119.3</v>
      </c>
      <c r="D6697">
        <f t="shared" si="208"/>
        <v>33475</v>
      </c>
      <c r="F6697">
        <f t="shared" si="209"/>
        <v>33.138888888888886</v>
      </c>
    </row>
    <row r="6698" spans="1:6">
      <c r="A6698">
        <v>0</v>
      </c>
      <c r="B6698">
        <v>3</v>
      </c>
      <c r="C6698">
        <v>121.8</v>
      </c>
      <c r="D6698">
        <f t="shared" si="208"/>
        <v>33480</v>
      </c>
      <c r="F6698">
        <f t="shared" si="209"/>
        <v>33.833333333333329</v>
      </c>
    </row>
    <row r="6699" spans="1:6">
      <c r="A6699">
        <v>0</v>
      </c>
      <c r="B6699">
        <v>3</v>
      </c>
      <c r="C6699">
        <v>123.9</v>
      </c>
      <c r="D6699">
        <f t="shared" si="208"/>
        <v>33485</v>
      </c>
      <c r="F6699">
        <f t="shared" si="209"/>
        <v>34.416666666666664</v>
      </c>
    </row>
    <row r="6700" spans="1:6">
      <c r="A6700">
        <v>0</v>
      </c>
      <c r="B6700">
        <v>3</v>
      </c>
      <c r="C6700">
        <v>126.4</v>
      </c>
      <c r="D6700">
        <f t="shared" si="208"/>
        <v>33490</v>
      </c>
      <c r="F6700">
        <f t="shared" si="209"/>
        <v>35.111111111111114</v>
      </c>
    </row>
    <row r="6701" spans="1:6">
      <c r="A6701">
        <v>0</v>
      </c>
      <c r="B6701">
        <v>3</v>
      </c>
      <c r="C6701">
        <v>129.5</v>
      </c>
      <c r="D6701">
        <f t="shared" si="208"/>
        <v>33495</v>
      </c>
      <c r="F6701">
        <f t="shared" si="209"/>
        <v>35.972222222222221</v>
      </c>
    </row>
    <row r="6702" spans="1:6">
      <c r="A6702">
        <v>0</v>
      </c>
      <c r="B6702">
        <v>3</v>
      </c>
      <c r="C6702">
        <v>132</v>
      </c>
      <c r="D6702">
        <f t="shared" si="208"/>
        <v>33500</v>
      </c>
      <c r="F6702">
        <f t="shared" si="209"/>
        <v>36.666666666666664</v>
      </c>
    </row>
    <row r="6703" spans="1:6">
      <c r="A6703">
        <v>0</v>
      </c>
      <c r="B6703">
        <v>3</v>
      </c>
      <c r="C6703">
        <v>135.1</v>
      </c>
      <c r="D6703">
        <f t="shared" si="208"/>
        <v>33505</v>
      </c>
      <c r="F6703">
        <f t="shared" si="209"/>
        <v>37.527777777777779</v>
      </c>
    </row>
    <row r="6704" spans="1:6">
      <c r="A6704">
        <v>0</v>
      </c>
      <c r="B6704">
        <v>3</v>
      </c>
      <c r="C6704">
        <v>137.4</v>
      </c>
      <c r="D6704">
        <f t="shared" si="208"/>
        <v>33510</v>
      </c>
      <c r="F6704">
        <f t="shared" si="209"/>
        <v>38.166666666666664</v>
      </c>
    </row>
    <row r="6705" spans="1:6">
      <c r="A6705">
        <v>0</v>
      </c>
      <c r="B6705">
        <v>3</v>
      </c>
      <c r="C6705">
        <v>139.69999999999999</v>
      </c>
      <c r="D6705">
        <f t="shared" si="208"/>
        <v>33515</v>
      </c>
      <c r="F6705">
        <f t="shared" si="209"/>
        <v>38.80555555555555</v>
      </c>
    </row>
    <row r="6706" spans="1:6">
      <c r="A6706">
        <v>0</v>
      </c>
      <c r="B6706">
        <v>3</v>
      </c>
      <c r="C6706">
        <v>140.80000000000001</v>
      </c>
      <c r="D6706">
        <f t="shared" si="208"/>
        <v>33520</v>
      </c>
      <c r="F6706">
        <f t="shared" si="209"/>
        <v>39.111111111111114</v>
      </c>
    </row>
    <row r="6707" spans="1:6">
      <c r="A6707">
        <v>0</v>
      </c>
      <c r="B6707">
        <v>3</v>
      </c>
      <c r="C6707">
        <v>146.19999999999999</v>
      </c>
      <c r="D6707">
        <f t="shared" si="208"/>
        <v>33525</v>
      </c>
      <c r="F6707">
        <f t="shared" si="209"/>
        <v>40.611111111111107</v>
      </c>
    </row>
    <row r="6708" spans="1:6">
      <c r="A6708">
        <v>0</v>
      </c>
      <c r="B6708">
        <v>3</v>
      </c>
      <c r="C6708">
        <v>149.30000000000001</v>
      </c>
      <c r="D6708">
        <f t="shared" si="208"/>
        <v>33530</v>
      </c>
      <c r="F6708">
        <f t="shared" si="209"/>
        <v>41.472222222222221</v>
      </c>
    </row>
    <row r="6709" spans="1:6">
      <c r="A6709">
        <v>0</v>
      </c>
      <c r="B6709">
        <v>3</v>
      </c>
      <c r="C6709">
        <v>152.19999999999999</v>
      </c>
      <c r="D6709">
        <f t="shared" si="208"/>
        <v>33535</v>
      </c>
      <c r="F6709">
        <f t="shared" si="209"/>
        <v>42.277777777777771</v>
      </c>
    </row>
    <row r="6710" spans="1:6">
      <c r="A6710">
        <v>0</v>
      </c>
      <c r="B6710">
        <v>3</v>
      </c>
      <c r="C6710">
        <v>154.80000000000001</v>
      </c>
      <c r="D6710">
        <f t="shared" si="208"/>
        <v>33540</v>
      </c>
      <c r="F6710">
        <f t="shared" si="209"/>
        <v>43</v>
      </c>
    </row>
    <row r="6711" spans="1:6">
      <c r="A6711">
        <v>0</v>
      </c>
      <c r="B6711">
        <v>3</v>
      </c>
      <c r="C6711">
        <v>159</v>
      </c>
      <c r="D6711">
        <f t="shared" si="208"/>
        <v>33545</v>
      </c>
      <c r="F6711">
        <f t="shared" si="209"/>
        <v>44.166666666666664</v>
      </c>
    </row>
    <row r="6712" spans="1:6">
      <c r="A6712">
        <v>0</v>
      </c>
      <c r="B6712">
        <v>3</v>
      </c>
      <c r="C6712">
        <v>159.30000000000001</v>
      </c>
      <c r="D6712">
        <f t="shared" si="208"/>
        <v>33550</v>
      </c>
      <c r="F6712">
        <f t="shared" si="209"/>
        <v>44.25</v>
      </c>
    </row>
    <row r="6713" spans="1:6">
      <c r="A6713">
        <v>0</v>
      </c>
      <c r="B6713">
        <v>3</v>
      </c>
      <c r="C6713">
        <v>162.9</v>
      </c>
      <c r="D6713">
        <f t="shared" si="208"/>
        <v>33555</v>
      </c>
      <c r="F6713">
        <f t="shared" si="209"/>
        <v>45.25</v>
      </c>
    </row>
    <row r="6714" spans="1:6">
      <c r="A6714">
        <v>0</v>
      </c>
      <c r="B6714">
        <v>3</v>
      </c>
      <c r="C6714">
        <v>165.8</v>
      </c>
      <c r="D6714">
        <f t="shared" si="208"/>
        <v>33560</v>
      </c>
      <c r="F6714">
        <f t="shared" si="209"/>
        <v>46.055555555555557</v>
      </c>
    </row>
    <row r="6715" spans="1:6">
      <c r="A6715">
        <v>0</v>
      </c>
      <c r="B6715">
        <v>3</v>
      </c>
      <c r="C6715">
        <v>168.7</v>
      </c>
      <c r="D6715">
        <f t="shared" si="208"/>
        <v>33565</v>
      </c>
      <c r="F6715">
        <f t="shared" si="209"/>
        <v>46.861111111111107</v>
      </c>
    </row>
    <row r="6716" spans="1:6">
      <c r="A6716">
        <v>0</v>
      </c>
      <c r="B6716">
        <v>3</v>
      </c>
      <c r="C6716">
        <v>169.8</v>
      </c>
      <c r="D6716">
        <f t="shared" si="208"/>
        <v>33570</v>
      </c>
      <c r="F6716">
        <f t="shared" si="209"/>
        <v>47.166666666666671</v>
      </c>
    </row>
    <row r="6717" spans="1:6">
      <c r="A6717">
        <v>0</v>
      </c>
      <c r="B6717">
        <v>3</v>
      </c>
      <c r="C6717">
        <v>170.6</v>
      </c>
      <c r="D6717">
        <f t="shared" si="208"/>
        <v>33575</v>
      </c>
      <c r="F6717">
        <f t="shared" si="209"/>
        <v>47.388888888888886</v>
      </c>
    </row>
    <row r="6718" spans="1:6">
      <c r="A6718">
        <v>0</v>
      </c>
      <c r="B6718">
        <v>3</v>
      </c>
      <c r="C6718">
        <v>172.6</v>
      </c>
      <c r="D6718">
        <f t="shared" si="208"/>
        <v>33580</v>
      </c>
      <c r="F6718">
        <f t="shared" si="209"/>
        <v>47.944444444444443</v>
      </c>
    </row>
    <row r="6719" spans="1:6">
      <c r="A6719">
        <v>0</v>
      </c>
      <c r="B6719">
        <v>3</v>
      </c>
      <c r="C6719">
        <v>173.7</v>
      </c>
      <c r="D6719">
        <f t="shared" si="208"/>
        <v>33585</v>
      </c>
      <c r="F6719">
        <f t="shared" si="209"/>
        <v>48.249999999999993</v>
      </c>
    </row>
    <row r="6720" spans="1:6">
      <c r="A6720">
        <v>1.8</v>
      </c>
      <c r="B6720">
        <v>3</v>
      </c>
      <c r="C6720">
        <v>172.7</v>
      </c>
      <c r="D6720">
        <f t="shared" si="208"/>
        <v>33590</v>
      </c>
      <c r="F6720">
        <f t="shared" si="209"/>
        <v>47.972222222222214</v>
      </c>
    </row>
    <row r="6721" spans="1:6">
      <c r="A6721">
        <v>8.9</v>
      </c>
      <c r="B6721">
        <v>3</v>
      </c>
      <c r="C6721">
        <v>171.8</v>
      </c>
      <c r="D6721">
        <f t="shared" si="208"/>
        <v>33595</v>
      </c>
      <c r="F6721">
        <f t="shared" si="209"/>
        <v>47.722222222222221</v>
      </c>
    </row>
    <row r="6722" spans="1:6">
      <c r="A6722">
        <v>14.3</v>
      </c>
      <c r="B6722">
        <v>3</v>
      </c>
      <c r="C6722">
        <v>168.9</v>
      </c>
      <c r="D6722">
        <f t="shared" si="208"/>
        <v>33600</v>
      </c>
      <c r="F6722">
        <f t="shared" si="209"/>
        <v>46.916666666666664</v>
      </c>
    </row>
    <row r="6723" spans="1:6">
      <c r="A6723">
        <v>23.2</v>
      </c>
      <c r="B6723">
        <v>3</v>
      </c>
      <c r="C6723">
        <v>165.4</v>
      </c>
      <c r="D6723">
        <f t="shared" ref="D6723:D6786" si="210">(ROW()-2)*5</f>
        <v>33605</v>
      </c>
      <c r="F6723">
        <f t="shared" ref="F6723:F6786" si="211">C6723/3.6</f>
        <v>45.944444444444443</v>
      </c>
    </row>
    <row r="6724" spans="1:6">
      <c r="A6724">
        <v>27.2</v>
      </c>
      <c r="B6724">
        <v>3</v>
      </c>
      <c r="C6724">
        <v>163.19999999999999</v>
      </c>
      <c r="D6724">
        <f t="shared" si="210"/>
        <v>33610</v>
      </c>
      <c r="F6724">
        <f t="shared" si="211"/>
        <v>45.333333333333329</v>
      </c>
    </row>
    <row r="6725" spans="1:6">
      <c r="A6725">
        <v>30.7</v>
      </c>
      <c r="B6725">
        <v>3</v>
      </c>
      <c r="C6725">
        <v>159.9</v>
      </c>
      <c r="D6725">
        <f t="shared" si="210"/>
        <v>33615</v>
      </c>
      <c r="F6725">
        <f t="shared" si="211"/>
        <v>44.416666666666664</v>
      </c>
    </row>
    <row r="6726" spans="1:6">
      <c r="A6726">
        <v>30.7</v>
      </c>
      <c r="B6726">
        <v>3</v>
      </c>
      <c r="C6726">
        <v>156.30000000000001</v>
      </c>
      <c r="D6726">
        <f t="shared" si="210"/>
        <v>33620</v>
      </c>
      <c r="F6726">
        <f t="shared" si="211"/>
        <v>43.416666666666671</v>
      </c>
    </row>
    <row r="6727" spans="1:6">
      <c r="A6727">
        <v>30.7</v>
      </c>
      <c r="B6727">
        <v>3</v>
      </c>
      <c r="C6727">
        <v>153.1</v>
      </c>
      <c r="D6727">
        <f t="shared" si="210"/>
        <v>33625</v>
      </c>
      <c r="F6727">
        <f t="shared" si="211"/>
        <v>42.527777777777779</v>
      </c>
    </row>
    <row r="6728" spans="1:6">
      <c r="A6728">
        <v>23.2</v>
      </c>
      <c r="B6728">
        <v>3</v>
      </c>
      <c r="C6728">
        <v>149.4</v>
      </c>
      <c r="D6728">
        <f t="shared" si="210"/>
        <v>33630</v>
      </c>
      <c r="F6728">
        <f t="shared" si="211"/>
        <v>41.5</v>
      </c>
    </row>
    <row r="6729" spans="1:6">
      <c r="A6729">
        <v>23.2</v>
      </c>
      <c r="B6729">
        <v>3</v>
      </c>
      <c r="C6729">
        <v>146.69999999999999</v>
      </c>
      <c r="D6729">
        <f t="shared" si="210"/>
        <v>33635</v>
      </c>
      <c r="F6729">
        <f t="shared" si="211"/>
        <v>40.749999999999993</v>
      </c>
    </row>
    <row r="6730" spans="1:6">
      <c r="A6730">
        <v>24.9</v>
      </c>
      <c r="B6730">
        <v>3</v>
      </c>
      <c r="C6730">
        <v>142.5</v>
      </c>
      <c r="D6730">
        <f t="shared" si="210"/>
        <v>33640</v>
      </c>
      <c r="F6730">
        <f t="shared" si="211"/>
        <v>39.583333333333336</v>
      </c>
    </row>
    <row r="6731" spans="1:6">
      <c r="A6731">
        <v>23.2</v>
      </c>
      <c r="B6731">
        <v>3</v>
      </c>
      <c r="C6731">
        <v>139.9</v>
      </c>
      <c r="D6731">
        <f t="shared" si="210"/>
        <v>33645</v>
      </c>
      <c r="F6731">
        <f t="shared" si="211"/>
        <v>38.861111111111114</v>
      </c>
    </row>
    <row r="6732" spans="1:6">
      <c r="A6732">
        <v>23.2</v>
      </c>
      <c r="B6732">
        <v>3</v>
      </c>
      <c r="C6732">
        <v>135.5</v>
      </c>
      <c r="D6732">
        <f t="shared" si="210"/>
        <v>33650</v>
      </c>
      <c r="F6732">
        <f t="shared" si="211"/>
        <v>37.638888888888886</v>
      </c>
    </row>
    <row r="6733" spans="1:6">
      <c r="A6733">
        <v>23.2</v>
      </c>
      <c r="B6733">
        <v>3</v>
      </c>
      <c r="C6733">
        <v>132.1</v>
      </c>
      <c r="D6733">
        <f t="shared" si="210"/>
        <v>33655</v>
      </c>
      <c r="F6733">
        <f t="shared" si="211"/>
        <v>36.694444444444443</v>
      </c>
    </row>
    <row r="6734" spans="1:6">
      <c r="A6734">
        <v>21.4</v>
      </c>
      <c r="B6734">
        <v>3</v>
      </c>
      <c r="C6734">
        <v>127.6</v>
      </c>
      <c r="D6734">
        <f t="shared" si="210"/>
        <v>33660</v>
      </c>
      <c r="F6734">
        <f t="shared" si="211"/>
        <v>35.444444444444443</v>
      </c>
    </row>
    <row r="6735" spans="1:6">
      <c r="A6735">
        <v>19.600000000000001</v>
      </c>
      <c r="B6735">
        <v>3</v>
      </c>
      <c r="C6735">
        <v>124.7</v>
      </c>
      <c r="D6735">
        <f t="shared" si="210"/>
        <v>33665</v>
      </c>
      <c r="F6735">
        <f t="shared" si="211"/>
        <v>34.638888888888886</v>
      </c>
    </row>
    <row r="6736" spans="1:6">
      <c r="A6736">
        <v>10.7</v>
      </c>
      <c r="B6736">
        <v>3</v>
      </c>
      <c r="C6736">
        <v>121.7</v>
      </c>
      <c r="D6736">
        <f t="shared" si="210"/>
        <v>33670</v>
      </c>
      <c r="F6736">
        <f t="shared" si="211"/>
        <v>33.805555555555557</v>
      </c>
    </row>
    <row r="6737" spans="1:6">
      <c r="A6737">
        <v>8.9</v>
      </c>
      <c r="B6737">
        <v>3</v>
      </c>
      <c r="C6737">
        <v>119.4</v>
      </c>
      <c r="D6737">
        <f t="shared" si="210"/>
        <v>33675</v>
      </c>
      <c r="F6737">
        <f t="shared" si="211"/>
        <v>33.166666666666664</v>
      </c>
    </row>
    <row r="6738" spans="1:6">
      <c r="A6738">
        <v>10.7</v>
      </c>
      <c r="B6738">
        <v>3</v>
      </c>
      <c r="C6738">
        <v>116.6</v>
      </c>
      <c r="D6738">
        <f t="shared" si="210"/>
        <v>33680</v>
      </c>
      <c r="F6738">
        <f t="shared" si="211"/>
        <v>32.388888888888886</v>
      </c>
    </row>
    <row r="6739" spans="1:6">
      <c r="A6739">
        <v>7.1</v>
      </c>
      <c r="B6739">
        <v>3</v>
      </c>
      <c r="C6739">
        <v>114.5</v>
      </c>
      <c r="D6739">
        <f t="shared" si="210"/>
        <v>33685</v>
      </c>
      <c r="F6739">
        <f t="shared" si="211"/>
        <v>31.805555555555554</v>
      </c>
    </row>
    <row r="6740" spans="1:6">
      <c r="A6740">
        <v>5.3</v>
      </c>
      <c r="B6740">
        <v>3</v>
      </c>
      <c r="C6740">
        <v>112.8</v>
      </c>
      <c r="D6740">
        <f t="shared" si="210"/>
        <v>33690</v>
      </c>
      <c r="F6740">
        <f t="shared" si="211"/>
        <v>31.333333333333332</v>
      </c>
    </row>
    <row r="6741" spans="1:6">
      <c r="A6741">
        <v>0</v>
      </c>
      <c r="B6741">
        <v>3</v>
      </c>
      <c r="C6741">
        <v>111.4</v>
      </c>
      <c r="D6741">
        <f t="shared" si="210"/>
        <v>33695</v>
      </c>
      <c r="F6741">
        <f t="shared" si="211"/>
        <v>30.944444444444446</v>
      </c>
    </row>
    <row r="6742" spans="1:6">
      <c r="A6742">
        <v>0</v>
      </c>
      <c r="B6742">
        <v>3</v>
      </c>
      <c r="C6742">
        <v>109.6</v>
      </c>
      <c r="D6742">
        <f t="shared" si="210"/>
        <v>33700</v>
      </c>
      <c r="F6742">
        <f t="shared" si="211"/>
        <v>30.444444444444443</v>
      </c>
    </row>
    <row r="6743" spans="1:6">
      <c r="A6743">
        <v>0</v>
      </c>
      <c r="B6743">
        <v>3</v>
      </c>
      <c r="C6743">
        <v>108.8</v>
      </c>
      <c r="D6743">
        <f t="shared" si="210"/>
        <v>33705</v>
      </c>
      <c r="F6743">
        <f t="shared" si="211"/>
        <v>30.222222222222221</v>
      </c>
    </row>
    <row r="6744" spans="1:6">
      <c r="A6744">
        <v>0</v>
      </c>
      <c r="B6744">
        <v>3</v>
      </c>
      <c r="C6744">
        <v>107.7</v>
      </c>
      <c r="D6744">
        <f t="shared" si="210"/>
        <v>33710</v>
      </c>
      <c r="F6744">
        <f t="shared" si="211"/>
        <v>29.916666666666668</v>
      </c>
    </row>
    <row r="6745" spans="1:6">
      <c r="A6745">
        <v>0</v>
      </c>
      <c r="B6745">
        <v>3</v>
      </c>
      <c r="C6745">
        <v>106.1</v>
      </c>
      <c r="D6745">
        <f t="shared" si="210"/>
        <v>33715</v>
      </c>
      <c r="F6745">
        <f t="shared" si="211"/>
        <v>29.472222222222221</v>
      </c>
    </row>
    <row r="6746" spans="1:6">
      <c r="A6746">
        <v>0</v>
      </c>
      <c r="B6746">
        <v>3</v>
      </c>
      <c r="C6746">
        <v>105</v>
      </c>
      <c r="D6746">
        <f t="shared" si="210"/>
        <v>33720</v>
      </c>
      <c r="F6746">
        <f t="shared" si="211"/>
        <v>29.166666666666664</v>
      </c>
    </row>
    <row r="6747" spans="1:6">
      <c r="A6747">
        <v>0</v>
      </c>
      <c r="B6747">
        <v>3</v>
      </c>
      <c r="C6747">
        <v>103.4</v>
      </c>
      <c r="D6747">
        <f t="shared" si="210"/>
        <v>33725</v>
      </c>
      <c r="F6747">
        <f t="shared" si="211"/>
        <v>28.722222222222221</v>
      </c>
    </row>
    <row r="6748" spans="1:6">
      <c r="A6748">
        <v>0</v>
      </c>
      <c r="B6748">
        <v>3</v>
      </c>
      <c r="C6748">
        <v>101.8</v>
      </c>
      <c r="D6748">
        <f t="shared" si="210"/>
        <v>33730</v>
      </c>
      <c r="F6748">
        <f t="shared" si="211"/>
        <v>28.277777777777775</v>
      </c>
    </row>
    <row r="6749" spans="1:6">
      <c r="A6749">
        <v>0</v>
      </c>
      <c r="B6749">
        <v>3</v>
      </c>
      <c r="C6749">
        <v>101.1</v>
      </c>
      <c r="D6749">
        <f t="shared" si="210"/>
        <v>33735</v>
      </c>
      <c r="F6749">
        <f t="shared" si="211"/>
        <v>28.083333333333332</v>
      </c>
    </row>
    <row r="6750" spans="1:6">
      <c r="A6750">
        <v>0</v>
      </c>
      <c r="B6750">
        <v>3</v>
      </c>
      <c r="C6750">
        <v>101.1</v>
      </c>
      <c r="D6750">
        <f t="shared" si="210"/>
        <v>33740</v>
      </c>
      <c r="F6750">
        <f t="shared" si="211"/>
        <v>28.083333333333332</v>
      </c>
    </row>
    <row r="6751" spans="1:6">
      <c r="A6751">
        <v>0</v>
      </c>
      <c r="B6751">
        <v>3</v>
      </c>
      <c r="C6751">
        <v>100.9</v>
      </c>
      <c r="D6751">
        <f t="shared" si="210"/>
        <v>33745</v>
      </c>
      <c r="F6751">
        <f t="shared" si="211"/>
        <v>28.027777777777779</v>
      </c>
    </row>
    <row r="6752" spans="1:6">
      <c r="A6752">
        <v>0</v>
      </c>
      <c r="B6752">
        <v>3</v>
      </c>
      <c r="C6752">
        <v>100.8</v>
      </c>
      <c r="D6752">
        <f t="shared" si="210"/>
        <v>33750</v>
      </c>
      <c r="F6752">
        <f t="shared" si="211"/>
        <v>28</v>
      </c>
    </row>
    <row r="6753" spans="1:6">
      <c r="A6753">
        <v>0</v>
      </c>
      <c r="B6753">
        <v>3</v>
      </c>
      <c r="C6753">
        <v>102</v>
      </c>
      <c r="D6753">
        <f t="shared" si="210"/>
        <v>33755</v>
      </c>
      <c r="F6753">
        <f t="shared" si="211"/>
        <v>28.333333333333332</v>
      </c>
    </row>
    <row r="6754" spans="1:6">
      <c r="A6754">
        <v>0</v>
      </c>
      <c r="B6754">
        <v>3</v>
      </c>
      <c r="C6754">
        <v>102.4</v>
      </c>
      <c r="D6754">
        <f t="shared" si="210"/>
        <v>33760</v>
      </c>
      <c r="F6754">
        <f t="shared" si="211"/>
        <v>28.444444444444446</v>
      </c>
    </row>
    <row r="6755" spans="1:6">
      <c r="A6755">
        <v>0</v>
      </c>
      <c r="B6755">
        <v>3</v>
      </c>
      <c r="C6755">
        <v>103.8</v>
      </c>
      <c r="D6755">
        <f t="shared" si="210"/>
        <v>33765</v>
      </c>
      <c r="F6755">
        <f t="shared" si="211"/>
        <v>28.833333333333332</v>
      </c>
    </row>
    <row r="6756" spans="1:6">
      <c r="A6756">
        <v>0</v>
      </c>
      <c r="B6756">
        <v>3</v>
      </c>
      <c r="C6756">
        <v>105.3</v>
      </c>
      <c r="D6756">
        <f t="shared" si="210"/>
        <v>33770</v>
      </c>
      <c r="F6756">
        <f t="shared" si="211"/>
        <v>29.25</v>
      </c>
    </row>
    <row r="6757" spans="1:6">
      <c r="A6757">
        <v>0</v>
      </c>
      <c r="B6757">
        <v>3</v>
      </c>
      <c r="C6757">
        <v>106.3</v>
      </c>
      <c r="D6757">
        <f t="shared" si="210"/>
        <v>33775</v>
      </c>
      <c r="F6757">
        <f t="shared" si="211"/>
        <v>29.527777777777775</v>
      </c>
    </row>
    <row r="6758" spans="1:6">
      <c r="A6758">
        <v>0</v>
      </c>
      <c r="B6758">
        <v>3</v>
      </c>
      <c r="C6758">
        <v>107.9</v>
      </c>
      <c r="D6758">
        <f t="shared" si="210"/>
        <v>33780</v>
      </c>
      <c r="F6758">
        <f t="shared" si="211"/>
        <v>29.972222222222221</v>
      </c>
    </row>
    <row r="6759" spans="1:6">
      <c r="A6759">
        <v>0</v>
      </c>
      <c r="B6759">
        <v>3</v>
      </c>
      <c r="C6759">
        <v>109.6</v>
      </c>
      <c r="D6759">
        <f t="shared" si="210"/>
        <v>33785</v>
      </c>
      <c r="F6759">
        <f t="shared" si="211"/>
        <v>30.444444444444443</v>
      </c>
    </row>
    <row r="6760" spans="1:6">
      <c r="A6760">
        <v>0</v>
      </c>
      <c r="B6760">
        <v>3</v>
      </c>
      <c r="C6760">
        <v>111.6</v>
      </c>
      <c r="D6760">
        <f t="shared" si="210"/>
        <v>33790</v>
      </c>
      <c r="F6760">
        <f t="shared" si="211"/>
        <v>30.999999999999996</v>
      </c>
    </row>
    <row r="6761" spans="1:6">
      <c r="A6761">
        <v>0</v>
      </c>
      <c r="B6761">
        <v>3</v>
      </c>
      <c r="C6761">
        <v>113.3</v>
      </c>
      <c r="D6761">
        <f t="shared" si="210"/>
        <v>33795</v>
      </c>
      <c r="F6761">
        <f t="shared" si="211"/>
        <v>31.472222222222221</v>
      </c>
    </row>
    <row r="6762" spans="1:6">
      <c r="A6762">
        <v>0</v>
      </c>
      <c r="B6762">
        <v>3</v>
      </c>
      <c r="C6762">
        <v>114.9</v>
      </c>
      <c r="D6762">
        <f t="shared" si="210"/>
        <v>33800</v>
      </c>
      <c r="F6762">
        <f t="shared" si="211"/>
        <v>31.916666666666668</v>
      </c>
    </row>
    <row r="6763" spans="1:6">
      <c r="A6763">
        <v>0</v>
      </c>
      <c r="B6763">
        <v>3</v>
      </c>
      <c r="C6763">
        <v>116.1</v>
      </c>
      <c r="D6763">
        <f t="shared" si="210"/>
        <v>33805</v>
      </c>
      <c r="F6763">
        <f t="shared" si="211"/>
        <v>32.25</v>
      </c>
    </row>
    <row r="6764" spans="1:6">
      <c r="A6764">
        <v>0</v>
      </c>
      <c r="B6764">
        <v>3</v>
      </c>
      <c r="C6764">
        <v>117.4</v>
      </c>
      <c r="D6764">
        <f t="shared" si="210"/>
        <v>33810</v>
      </c>
      <c r="F6764">
        <f t="shared" si="211"/>
        <v>32.611111111111114</v>
      </c>
    </row>
    <row r="6765" spans="1:6">
      <c r="A6765">
        <v>0</v>
      </c>
      <c r="B6765">
        <v>3</v>
      </c>
      <c r="C6765">
        <v>118.8</v>
      </c>
      <c r="D6765">
        <f t="shared" si="210"/>
        <v>33815</v>
      </c>
      <c r="F6765">
        <f t="shared" si="211"/>
        <v>33</v>
      </c>
    </row>
    <row r="6766" spans="1:6">
      <c r="A6766">
        <v>0</v>
      </c>
      <c r="B6766">
        <v>3</v>
      </c>
      <c r="C6766">
        <v>120.1</v>
      </c>
      <c r="D6766">
        <f t="shared" si="210"/>
        <v>33820</v>
      </c>
      <c r="F6766">
        <f t="shared" si="211"/>
        <v>33.361111111111107</v>
      </c>
    </row>
    <row r="6767" spans="1:6">
      <c r="A6767">
        <v>0</v>
      </c>
      <c r="B6767">
        <v>3</v>
      </c>
      <c r="C6767">
        <v>121.1</v>
      </c>
      <c r="D6767">
        <f t="shared" si="210"/>
        <v>33825</v>
      </c>
      <c r="F6767">
        <f t="shared" si="211"/>
        <v>33.638888888888886</v>
      </c>
    </row>
    <row r="6768" spans="1:6">
      <c r="A6768">
        <v>0</v>
      </c>
      <c r="B6768">
        <v>3</v>
      </c>
      <c r="C6768">
        <v>122.1</v>
      </c>
      <c r="D6768">
        <f t="shared" si="210"/>
        <v>33830</v>
      </c>
      <c r="F6768">
        <f t="shared" si="211"/>
        <v>33.916666666666664</v>
      </c>
    </row>
    <row r="6769" spans="1:6">
      <c r="A6769">
        <v>0</v>
      </c>
      <c r="B6769">
        <v>3</v>
      </c>
      <c r="C6769">
        <v>124.3</v>
      </c>
      <c r="D6769">
        <f t="shared" si="210"/>
        <v>33835</v>
      </c>
      <c r="F6769">
        <f t="shared" si="211"/>
        <v>34.527777777777779</v>
      </c>
    </row>
    <row r="6770" spans="1:6">
      <c r="A6770">
        <v>0</v>
      </c>
      <c r="B6770">
        <v>3</v>
      </c>
      <c r="C6770">
        <v>125.9</v>
      </c>
      <c r="D6770">
        <f t="shared" si="210"/>
        <v>33840</v>
      </c>
      <c r="F6770">
        <f t="shared" si="211"/>
        <v>34.972222222222221</v>
      </c>
    </row>
    <row r="6771" spans="1:6">
      <c r="A6771">
        <v>0</v>
      </c>
      <c r="B6771">
        <v>3</v>
      </c>
      <c r="C6771">
        <v>127.6</v>
      </c>
      <c r="D6771">
        <f t="shared" si="210"/>
        <v>33845</v>
      </c>
      <c r="F6771">
        <f t="shared" si="211"/>
        <v>35.444444444444443</v>
      </c>
    </row>
    <row r="6772" spans="1:6">
      <c r="A6772">
        <v>0</v>
      </c>
      <c r="B6772">
        <v>3</v>
      </c>
      <c r="C6772">
        <v>129.9</v>
      </c>
      <c r="D6772">
        <f t="shared" si="210"/>
        <v>33850</v>
      </c>
      <c r="F6772">
        <f t="shared" si="211"/>
        <v>36.083333333333336</v>
      </c>
    </row>
    <row r="6773" spans="1:6">
      <c r="A6773">
        <v>0</v>
      </c>
      <c r="B6773">
        <v>3</v>
      </c>
      <c r="C6773">
        <v>132.30000000000001</v>
      </c>
      <c r="D6773">
        <f t="shared" si="210"/>
        <v>33855</v>
      </c>
      <c r="F6773">
        <f t="shared" si="211"/>
        <v>36.75</v>
      </c>
    </row>
    <row r="6774" spans="1:6">
      <c r="A6774">
        <v>0</v>
      </c>
      <c r="B6774">
        <v>3</v>
      </c>
      <c r="C6774">
        <v>134.4</v>
      </c>
      <c r="D6774">
        <f t="shared" si="210"/>
        <v>33860</v>
      </c>
      <c r="F6774">
        <f t="shared" si="211"/>
        <v>37.333333333333336</v>
      </c>
    </row>
    <row r="6775" spans="1:6">
      <c r="A6775">
        <v>0</v>
      </c>
      <c r="B6775">
        <v>3</v>
      </c>
      <c r="C6775">
        <v>136.4</v>
      </c>
      <c r="D6775">
        <f t="shared" si="210"/>
        <v>33865</v>
      </c>
      <c r="F6775">
        <f t="shared" si="211"/>
        <v>37.888888888888893</v>
      </c>
    </row>
    <row r="6776" spans="1:6">
      <c r="A6776">
        <v>0</v>
      </c>
      <c r="B6776">
        <v>3</v>
      </c>
      <c r="C6776">
        <v>138.30000000000001</v>
      </c>
      <c r="D6776">
        <f t="shared" si="210"/>
        <v>33870</v>
      </c>
      <c r="F6776">
        <f t="shared" si="211"/>
        <v>38.416666666666671</v>
      </c>
    </row>
    <row r="6777" spans="1:6">
      <c r="A6777">
        <v>0</v>
      </c>
      <c r="B6777">
        <v>3</v>
      </c>
      <c r="C6777">
        <v>139.9</v>
      </c>
      <c r="D6777">
        <f t="shared" si="210"/>
        <v>33875</v>
      </c>
      <c r="F6777">
        <f t="shared" si="211"/>
        <v>38.861111111111114</v>
      </c>
    </row>
    <row r="6778" spans="1:6">
      <c r="A6778">
        <v>0</v>
      </c>
      <c r="B6778">
        <v>3</v>
      </c>
      <c r="C6778">
        <v>141.69999999999999</v>
      </c>
      <c r="D6778">
        <f t="shared" si="210"/>
        <v>33880</v>
      </c>
      <c r="F6778">
        <f t="shared" si="211"/>
        <v>39.361111111111107</v>
      </c>
    </row>
    <row r="6779" spans="1:6">
      <c r="A6779">
        <v>0</v>
      </c>
      <c r="B6779">
        <v>3</v>
      </c>
      <c r="C6779">
        <v>143.30000000000001</v>
      </c>
      <c r="D6779">
        <f t="shared" si="210"/>
        <v>33885</v>
      </c>
      <c r="F6779">
        <f t="shared" si="211"/>
        <v>39.805555555555557</v>
      </c>
    </row>
    <row r="6780" spans="1:6">
      <c r="A6780">
        <v>0</v>
      </c>
      <c r="B6780">
        <v>3</v>
      </c>
      <c r="C6780">
        <v>144.80000000000001</v>
      </c>
      <c r="D6780">
        <f t="shared" si="210"/>
        <v>33890</v>
      </c>
      <c r="F6780">
        <f t="shared" si="211"/>
        <v>40.222222222222221</v>
      </c>
    </row>
    <row r="6781" spans="1:6">
      <c r="A6781">
        <v>0</v>
      </c>
      <c r="B6781">
        <v>3</v>
      </c>
      <c r="C6781">
        <v>146.30000000000001</v>
      </c>
      <c r="D6781">
        <f t="shared" si="210"/>
        <v>33895</v>
      </c>
      <c r="F6781">
        <f t="shared" si="211"/>
        <v>40.638888888888893</v>
      </c>
    </row>
    <row r="6782" spans="1:6">
      <c r="A6782">
        <v>0</v>
      </c>
      <c r="B6782">
        <v>3</v>
      </c>
      <c r="C6782">
        <v>147.9</v>
      </c>
      <c r="D6782">
        <f t="shared" si="210"/>
        <v>33900</v>
      </c>
      <c r="F6782">
        <f t="shared" si="211"/>
        <v>41.083333333333336</v>
      </c>
    </row>
    <row r="6783" spans="1:6">
      <c r="A6783">
        <v>0</v>
      </c>
      <c r="B6783">
        <v>3</v>
      </c>
      <c r="C6783">
        <v>149.80000000000001</v>
      </c>
      <c r="D6783">
        <f t="shared" si="210"/>
        <v>33905</v>
      </c>
      <c r="F6783">
        <f t="shared" si="211"/>
        <v>41.611111111111114</v>
      </c>
    </row>
    <row r="6784" spans="1:6">
      <c r="A6784">
        <v>0</v>
      </c>
      <c r="B6784">
        <v>3</v>
      </c>
      <c r="C6784">
        <v>151.69999999999999</v>
      </c>
      <c r="D6784">
        <f t="shared" si="210"/>
        <v>33910</v>
      </c>
      <c r="F6784">
        <f t="shared" si="211"/>
        <v>42.138888888888886</v>
      </c>
    </row>
    <row r="6785" spans="1:6">
      <c r="A6785">
        <v>0</v>
      </c>
      <c r="B6785">
        <v>3</v>
      </c>
      <c r="C6785">
        <v>153.5</v>
      </c>
      <c r="D6785">
        <f t="shared" si="210"/>
        <v>33915</v>
      </c>
      <c r="F6785">
        <f t="shared" si="211"/>
        <v>42.638888888888886</v>
      </c>
    </row>
    <row r="6786" spans="1:6">
      <c r="A6786">
        <v>0</v>
      </c>
      <c r="B6786">
        <v>3</v>
      </c>
      <c r="C6786">
        <v>154.80000000000001</v>
      </c>
      <c r="D6786">
        <f t="shared" si="210"/>
        <v>33920</v>
      </c>
      <c r="F6786">
        <f t="shared" si="211"/>
        <v>43</v>
      </c>
    </row>
    <row r="6787" spans="1:6">
      <c r="A6787">
        <v>0</v>
      </c>
      <c r="B6787">
        <v>3</v>
      </c>
      <c r="C6787">
        <v>156.4</v>
      </c>
      <c r="D6787">
        <f t="shared" ref="D6787:D6850" si="212">(ROW()-2)*5</f>
        <v>33925</v>
      </c>
      <c r="F6787">
        <f t="shared" ref="F6787:F6850" si="213">C6787/3.6</f>
        <v>43.444444444444443</v>
      </c>
    </row>
    <row r="6788" spans="1:6">
      <c r="A6788">
        <v>0</v>
      </c>
      <c r="B6788">
        <v>3</v>
      </c>
      <c r="C6788">
        <v>158.6</v>
      </c>
      <c r="D6788">
        <f t="shared" si="212"/>
        <v>33930</v>
      </c>
      <c r="F6788">
        <f t="shared" si="213"/>
        <v>44.05555555555555</v>
      </c>
    </row>
    <row r="6789" spans="1:6">
      <c r="A6789">
        <v>0</v>
      </c>
      <c r="B6789">
        <v>3</v>
      </c>
      <c r="C6789">
        <v>160.80000000000001</v>
      </c>
      <c r="D6789">
        <f t="shared" si="212"/>
        <v>33935</v>
      </c>
      <c r="F6789">
        <f t="shared" si="213"/>
        <v>44.666666666666671</v>
      </c>
    </row>
    <row r="6790" spans="1:6">
      <c r="A6790">
        <v>0</v>
      </c>
      <c r="B6790">
        <v>3</v>
      </c>
      <c r="C6790">
        <v>163.19999999999999</v>
      </c>
      <c r="D6790">
        <f t="shared" si="212"/>
        <v>33940</v>
      </c>
      <c r="F6790">
        <f t="shared" si="213"/>
        <v>45.333333333333329</v>
      </c>
    </row>
    <row r="6791" spans="1:6">
      <c r="A6791">
        <v>0</v>
      </c>
      <c r="B6791">
        <v>3</v>
      </c>
      <c r="C6791">
        <v>165.9</v>
      </c>
      <c r="D6791">
        <f t="shared" si="212"/>
        <v>33945</v>
      </c>
      <c r="F6791">
        <f t="shared" si="213"/>
        <v>46.083333333333336</v>
      </c>
    </row>
    <row r="6792" spans="1:6">
      <c r="A6792">
        <v>0</v>
      </c>
      <c r="B6792">
        <v>3</v>
      </c>
      <c r="C6792">
        <v>167.7</v>
      </c>
      <c r="D6792">
        <f t="shared" si="212"/>
        <v>33950</v>
      </c>
      <c r="F6792">
        <f t="shared" si="213"/>
        <v>46.583333333333329</v>
      </c>
    </row>
    <row r="6793" spans="1:6">
      <c r="A6793">
        <v>0</v>
      </c>
      <c r="B6793">
        <v>3</v>
      </c>
      <c r="C6793">
        <v>170.1</v>
      </c>
      <c r="D6793">
        <f t="shared" si="212"/>
        <v>33955</v>
      </c>
      <c r="F6793">
        <f t="shared" si="213"/>
        <v>47.25</v>
      </c>
    </row>
    <row r="6794" spans="1:6">
      <c r="A6794">
        <v>0</v>
      </c>
      <c r="B6794">
        <v>3</v>
      </c>
      <c r="C6794">
        <v>172.1</v>
      </c>
      <c r="D6794">
        <f t="shared" si="212"/>
        <v>33960</v>
      </c>
      <c r="F6794">
        <f t="shared" si="213"/>
        <v>47.80555555555555</v>
      </c>
    </row>
    <row r="6795" spans="1:6">
      <c r="A6795">
        <v>0</v>
      </c>
      <c r="B6795">
        <v>3</v>
      </c>
      <c r="C6795">
        <v>174.4</v>
      </c>
      <c r="D6795">
        <f t="shared" si="212"/>
        <v>33965</v>
      </c>
      <c r="F6795">
        <f t="shared" si="213"/>
        <v>48.444444444444443</v>
      </c>
    </row>
    <row r="6796" spans="1:6">
      <c r="A6796">
        <v>0</v>
      </c>
      <c r="B6796">
        <v>3</v>
      </c>
      <c r="C6796">
        <v>176.7</v>
      </c>
      <c r="D6796">
        <f t="shared" si="212"/>
        <v>33970</v>
      </c>
      <c r="F6796">
        <f t="shared" si="213"/>
        <v>49.083333333333329</v>
      </c>
    </row>
    <row r="6797" spans="1:6">
      <c r="A6797">
        <v>0</v>
      </c>
      <c r="B6797">
        <v>3</v>
      </c>
      <c r="C6797">
        <v>178.1</v>
      </c>
      <c r="D6797">
        <f t="shared" si="212"/>
        <v>33975</v>
      </c>
      <c r="F6797">
        <f t="shared" si="213"/>
        <v>49.472222222222221</v>
      </c>
    </row>
    <row r="6798" spans="1:6">
      <c r="A6798">
        <v>0</v>
      </c>
      <c r="B6798">
        <v>4</v>
      </c>
      <c r="C6798">
        <v>180.3</v>
      </c>
      <c r="D6798">
        <f t="shared" si="212"/>
        <v>33980</v>
      </c>
      <c r="F6798">
        <f t="shared" si="213"/>
        <v>50.083333333333336</v>
      </c>
    </row>
    <row r="6799" spans="1:6">
      <c r="A6799">
        <v>0</v>
      </c>
      <c r="B6799">
        <v>4</v>
      </c>
      <c r="C6799">
        <v>180.1</v>
      </c>
      <c r="D6799">
        <f t="shared" si="212"/>
        <v>33985</v>
      </c>
      <c r="F6799">
        <f t="shared" si="213"/>
        <v>50.027777777777771</v>
      </c>
    </row>
    <row r="6800" spans="1:6">
      <c r="A6800">
        <v>0</v>
      </c>
      <c r="B6800">
        <v>4</v>
      </c>
      <c r="C6800">
        <v>182</v>
      </c>
      <c r="D6800">
        <f t="shared" si="212"/>
        <v>33990</v>
      </c>
      <c r="F6800">
        <f t="shared" si="213"/>
        <v>50.555555555555557</v>
      </c>
    </row>
    <row r="6801" spans="1:6">
      <c r="A6801">
        <v>0</v>
      </c>
      <c r="B6801">
        <v>4</v>
      </c>
      <c r="C6801">
        <v>183.3</v>
      </c>
      <c r="D6801">
        <f t="shared" si="212"/>
        <v>33995</v>
      </c>
      <c r="F6801">
        <f t="shared" si="213"/>
        <v>50.916666666666671</v>
      </c>
    </row>
    <row r="6802" spans="1:6">
      <c r="A6802">
        <v>0</v>
      </c>
      <c r="B6802">
        <v>4</v>
      </c>
      <c r="C6802">
        <v>185.6</v>
      </c>
      <c r="D6802">
        <f t="shared" si="212"/>
        <v>34000</v>
      </c>
      <c r="F6802">
        <f t="shared" si="213"/>
        <v>51.55555555555555</v>
      </c>
    </row>
    <row r="6803" spans="1:6">
      <c r="A6803">
        <v>0</v>
      </c>
      <c r="B6803">
        <v>4</v>
      </c>
      <c r="C6803">
        <v>186.8</v>
      </c>
      <c r="D6803">
        <f t="shared" si="212"/>
        <v>34005</v>
      </c>
      <c r="F6803">
        <f t="shared" si="213"/>
        <v>51.888888888888893</v>
      </c>
    </row>
    <row r="6804" spans="1:6">
      <c r="A6804">
        <v>0</v>
      </c>
      <c r="B6804">
        <v>4</v>
      </c>
      <c r="C6804">
        <v>187.9</v>
      </c>
      <c r="D6804">
        <f t="shared" si="212"/>
        <v>34010</v>
      </c>
      <c r="F6804">
        <f t="shared" si="213"/>
        <v>52.194444444444443</v>
      </c>
    </row>
    <row r="6805" spans="1:6">
      <c r="A6805">
        <v>0</v>
      </c>
      <c r="B6805">
        <v>4</v>
      </c>
      <c r="C6805">
        <v>189.6</v>
      </c>
      <c r="D6805">
        <f t="shared" si="212"/>
        <v>34015</v>
      </c>
      <c r="F6805">
        <f t="shared" si="213"/>
        <v>52.666666666666664</v>
      </c>
    </row>
    <row r="6806" spans="1:6">
      <c r="A6806">
        <v>0</v>
      </c>
      <c r="B6806">
        <v>4</v>
      </c>
      <c r="C6806">
        <v>191.1</v>
      </c>
      <c r="D6806">
        <f t="shared" si="212"/>
        <v>34020</v>
      </c>
      <c r="F6806">
        <f t="shared" si="213"/>
        <v>53.083333333333329</v>
      </c>
    </row>
    <row r="6807" spans="1:6">
      <c r="A6807">
        <v>0</v>
      </c>
      <c r="B6807">
        <v>4</v>
      </c>
      <c r="C6807">
        <v>192.6</v>
      </c>
      <c r="D6807">
        <f t="shared" si="212"/>
        <v>34025</v>
      </c>
      <c r="F6807">
        <f t="shared" si="213"/>
        <v>53.5</v>
      </c>
    </row>
    <row r="6808" spans="1:6">
      <c r="A6808">
        <v>0</v>
      </c>
      <c r="B6808">
        <v>4</v>
      </c>
      <c r="C6808">
        <v>194.6</v>
      </c>
      <c r="D6808">
        <f t="shared" si="212"/>
        <v>34030</v>
      </c>
      <c r="F6808">
        <f t="shared" si="213"/>
        <v>54.05555555555555</v>
      </c>
    </row>
    <row r="6809" spans="1:6">
      <c r="A6809">
        <v>0</v>
      </c>
      <c r="B6809">
        <v>4</v>
      </c>
      <c r="C6809">
        <v>196</v>
      </c>
      <c r="D6809">
        <f t="shared" si="212"/>
        <v>34035</v>
      </c>
      <c r="F6809">
        <f t="shared" si="213"/>
        <v>54.444444444444443</v>
      </c>
    </row>
    <row r="6810" spans="1:6">
      <c r="A6810">
        <v>0</v>
      </c>
      <c r="B6810">
        <v>4</v>
      </c>
      <c r="C6810">
        <v>197.4</v>
      </c>
      <c r="D6810">
        <f t="shared" si="212"/>
        <v>34040</v>
      </c>
      <c r="F6810">
        <f t="shared" si="213"/>
        <v>54.833333333333336</v>
      </c>
    </row>
    <row r="6811" spans="1:6">
      <c r="A6811">
        <v>0</v>
      </c>
      <c r="B6811">
        <v>4</v>
      </c>
      <c r="C6811">
        <v>199.5</v>
      </c>
      <c r="D6811">
        <f t="shared" si="212"/>
        <v>34045</v>
      </c>
      <c r="F6811">
        <f t="shared" si="213"/>
        <v>55.416666666666664</v>
      </c>
    </row>
    <row r="6812" spans="1:6">
      <c r="A6812">
        <v>0</v>
      </c>
      <c r="B6812">
        <v>4</v>
      </c>
      <c r="C6812">
        <v>199.7</v>
      </c>
      <c r="D6812">
        <f t="shared" si="212"/>
        <v>34050</v>
      </c>
      <c r="F6812">
        <f t="shared" si="213"/>
        <v>55.472222222222214</v>
      </c>
    </row>
    <row r="6813" spans="1:6">
      <c r="A6813">
        <v>0</v>
      </c>
      <c r="B6813">
        <v>4</v>
      </c>
      <c r="C6813">
        <v>200.9</v>
      </c>
      <c r="D6813">
        <f t="shared" si="212"/>
        <v>34055</v>
      </c>
      <c r="F6813">
        <f t="shared" si="213"/>
        <v>55.805555555555557</v>
      </c>
    </row>
    <row r="6814" spans="1:6">
      <c r="A6814">
        <v>0</v>
      </c>
      <c r="B6814">
        <v>4</v>
      </c>
      <c r="C6814">
        <v>202.4</v>
      </c>
      <c r="D6814">
        <f t="shared" si="212"/>
        <v>34060</v>
      </c>
      <c r="F6814">
        <f t="shared" si="213"/>
        <v>56.222222222222221</v>
      </c>
    </row>
    <row r="6815" spans="1:6">
      <c r="A6815">
        <v>0</v>
      </c>
      <c r="B6815">
        <v>4</v>
      </c>
      <c r="C6815">
        <v>204.1</v>
      </c>
      <c r="D6815">
        <f t="shared" si="212"/>
        <v>34065</v>
      </c>
      <c r="F6815">
        <f t="shared" si="213"/>
        <v>56.694444444444443</v>
      </c>
    </row>
    <row r="6816" spans="1:6">
      <c r="A6816">
        <v>0</v>
      </c>
      <c r="B6816">
        <v>4</v>
      </c>
      <c r="C6816">
        <v>205.4</v>
      </c>
      <c r="D6816">
        <f t="shared" si="212"/>
        <v>34070</v>
      </c>
      <c r="F6816">
        <f t="shared" si="213"/>
        <v>57.055555555555557</v>
      </c>
    </row>
    <row r="6817" spans="1:6">
      <c r="A6817">
        <v>0</v>
      </c>
      <c r="B6817">
        <v>4</v>
      </c>
      <c r="C6817">
        <v>206.6</v>
      </c>
      <c r="D6817">
        <f t="shared" si="212"/>
        <v>34075</v>
      </c>
      <c r="F6817">
        <f t="shared" si="213"/>
        <v>57.388888888888886</v>
      </c>
    </row>
    <row r="6818" spans="1:6">
      <c r="A6818">
        <v>0</v>
      </c>
      <c r="B6818">
        <v>4</v>
      </c>
      <c r="C6818">
        <v>207.8</v>
      </c>
      <c r="D6818">
        <f t="shared" si="212"/>
        <v>34080</v>
      </c>
      <c r="F6818">
        <f t="shared" si="213"/>
        <v>57.722222222222221</v>
      </c>
    </row>
    <row r="6819" spans="1:6">
      <c r="A6819">
        <v>0</v>
      </c>
      <c r="B6819">
        <v>4</v>
      </c>
      <c r="C6819">
        <v>209.4</v>
      </c>
      <c r="D6819">
        <f t="shared" si="212"/>
        <v>34085</v>
      </c>
      <c r="F6819">
        <f t="shared" si="213"/>
        <v>58.166666666666664</v>
      </c>
    </row>
    <row r="6820" spans="1:6">
      <c r="A6820">
        <v>0</v>
      </c>
      <c r="B6820">
        <v>4</v>
      </c>
      <c r="C6820">
        <v>210.7</v>
      </c>
      <c r="D6820">
        <f t="shared" si="212"/>
        <v>34090</v>
      </c>
      <c r="F6820">
        <f t="shared" si="213"/>
        <v>58.527777777777771</v>
      </c>
    </row>
    <row r="6821" spans="1:6">
      <c r="A6821">
        <v>0</v>
      </c>
      <c r="B6821">
        <v>4</v>
      </c>
      <c r="C6821">
        <v>212.1</v>
      </c>
      <c r="D6821">
        <f t="shared" si="212"/>
        <v>34095</v>
      </c>
      <c r="F6821">
        <f t="shared" si="213"/>
        <v>58.916666666666664</v>
      </c>
    </row>
    <row r="6822" spans="1:6">
      <c r="A6822">
        <v>0</v>
      </c>
      <c r="B6822">
        <v>4</v>
      </c>
      <c r="C6822">
        <v>212.9</v>
      </c>
      <c r="D6822">
        <f t="shared" si="212"/>
        <v>34100</v>
      </c>
      <c r="F6822">
        <f t="shared" si="213"/>
        <v>59.138888888888886</v>
      </c>
    </row>
    <row r="6823" spans="1:6">
      <c r="A6823">
        <v>0</v>
      </c>
      <c r="B6823">
        <v>4</v>
      </c>
      <c r="C6823">
        <v>214.2</v>
      </c>
      <c r="D6823">
        <f t="shared" si="212"/>
        <v>34105</v>
      </c>
      <c r="F6823">
        <f t="shared" si="213"/>
        <v>59.499999999999993</v>
      </c>
    </row>
    <row r="6824" spans="1:6">
      <c r="A6824">
        <v>0</v>
      </c>
      <c r="B6824">
        <v>5</v>
      </c>
      <c r="C6824">
        <v>215.4</v>
      </c>
      <c r="D6824">
        <f t="shared" si="212"/>
        <v>34110</v>
      </c>
      <c r="F6824">
        <f t="shared" si="213"/>
        <v>59.833333333333336</v>
      </c>
    </row>
    <row r="6825" spans="1:6">
      <c r="A6825">
        <v>0</v>
      </c>
      <c r="B6825">
        <v>5</v>
      </c>
      <c r="C6825">
        <v>215.8</v>
      </c>
      <c r="D6825">
        <f t="shared" si="212"/>
        <v>34115</v>
      </c>
      <c r="F6825">
        <f t="shared" si="213"/>
        <v>59.944444444444443</v>
      </c>
    </row>
    <row r="6826" spans="1:6">
      <c r="A6826">
        <v>0</v>
      </c>
      <c r="B6826">
        <v>5</v>
      </c>
      <c r="C6826">
        <v>215.4</v>
      </c>
      <c r="D6826">
        <f t="shared" si="212"/>
        <v>34120</v>
      </c>
      <c r="F6826">
        <f t="shared" si="213"/>
        <v>59.833333333333336</v>
      </c>
    </row>
    <row r="6827" spans="1:6">
      <c r="A6827">
        <v>0</v>
      </c>
      <c r="B6827">
        <v>5</v>
      </c>
      <c r="C6827">
        <v>217</v>
      </c>
      <c r="D6827">
        <f t="shared" si="212"/>
        <v>34125</v>
      </c>
      <c r="F6827">
        <f t="shared" si="213"/>
        <v>60.277777777777779</v>
      </c>
    </row>
    <row r="6828" spans="1:6">
      <c r="A6828">
        <v>0</v>
      </c>
      <c r="B6828">
        <v>5</v>
      </c>
      <c r="C6828">
        <v>217.8</v>
      </c>
      <c r="D6828">
        <f t="shared" si="212"/>
        <v>34130</v>
      </c>
      <c r="F6828">
        <f t="shared" si="213"/>
        <v>60.5</v>
      </c>
    </row>
    <row r="6829" spans="1:6">
      <c r="A6829">
        <v>0</v>
      </c>
      <c r="B6829">
        <v>5</v>
      </c>
      <c r="C6829">
        <v>217.8</v>
      </c>
      <c r="D6829">
        <f t="shared" si="212"/>
        <v>34135</v>
      </c>
      <c r="F6829">
        <f t="shared" si="213"/>
        <v>60.5</v>
      </c>
    </row>
    <row r="6830" spans="1:6">
      <c r="A6830">
        <v>0</v>
      </c>
      <c r="B6830">
        <v>5</v>
      </c>
      <c r="C6830">
        <v>219.2</v>
      </c>
      <c r="D6830">
        <f t="shared" si="212"/>
        <v>34140</v>
      </c>
      <c r="F6830">
        <f t="shared" si="213"/>
        <v>60.888888888888886</v>
      </c>
    </row>
    <row r="6831" spans="1:6">
      <c r="A6831">
        <v>0</v>
      </c>
      <c r="B6831">
        <v>5</v>
      </c>
      <c r="C6831">
        <v>220.9</v>
      </c>
      <c r="D6831">
        <f t="shared" si="212"/>
        <v>34145</v>
      </c>
      <c r="F6831">
        <f t="shared" si="213"/>
        <v>61.361111111111114</v>
      </c>
    </row>
    <row r="6832" spans="1:6">
      <c r="A6832">
        <v>0</v>
      </c>
      <c r="B6832">
        <v>5</v>
      </c>
      <c r="C6832">
        <v>221.7</v>
      </c>
      <c r="D6832">
        <f t="shared" si="212"/>
        <v>34150</v>
      </c>
      <c r="F6832">
        <f t="shared" si="213"/>
        <v>61.583333333333329</v>
      </c>
    </row>
    <row r="6833" spans="1:6">
      <c r="A6833">
        <v>0</v>
      </c>
      <c r="B6833">
        <v>5</v>
      </c>
      <c r="C6833">
        <v>220.4</v>
      </c>
      <c r="D6833">
        <f t="shared" si="212"/>
        <v>34155</v>
      </c>
      <c r="F6833">
        <f t="shared" si="213"/>
        <v>61.222222222222221</v>
      </c>
    </row>
    <row r="6834" spans="1:6">
      <c r="A6834">
        <v>0</v>
      </c>
      <c r="B6834">
        <v>5</v>
      </c>
      <c r="C6834">
        <v>219.1</v>
      </c>
      <c r="D6834">
        <f t="shared" si="212"/>
        <v>34160</v>
      </c>
      <c r="F6834">
        <f t="shared" si="213"/>
        <v>60.861111111111107</v>
      </c>
    </row>
    <row r="6835" spans="1:6">
      <c r="A6835">
        <v>0</v>
      </c>
      <c r="B6835">
        <v>5</v>
      </c>
      <c r="C6835">
        <v>217.5</v>
      </c>
      <c r="D6835">
        <f t="shared" si="212"/>
        <v>34165</v>
      </c>
      <c r="F6835">
        <f t="shared" si="213"/>
        <v>60.416666666666664</v>
      </c>
    </row>
    <row r="6836" spans="1:6">
      <c r="A6836">
        <v>0</v>
      </c>
      <c r="B6836">
        <v>5</v>
      </c>
      <c r="C6836">
        <v>215.5</v>
      </c>
      <c r="D6836">
        <f t="shared" si="212"/>
        <v>34170</v>
      </c>
      <c r="F6836">
        <f t="shared" si="213"/>
        <v>59.861111111111107</v>
      </c>
    </row>
    <row r="6837" spans="1:6">
      <c r="A6837">
        <v>0</v>
      </c>
      <c r="B6837">
        <v>5</v>
      </c>
      <c r="C6837">
        <v>213.3</v>
      </c>
      <c r="D6837">
        <f t="shared" si="212"/>
        <v>34175</v>
      </c>
      <c r="F6837">
        <f t="shared" si="213"/>
        <v>59.25</v>
      </c>
    </row>
    <row r="6838" spans="1:6">
      <c r="A6838">
        <v>0</v>
      </c>
      <c r="B6838">
        <v>5</v>
      </c>
      <c r="C6838">
        <v>211.3</v>
      </c>
      <c r="D6838">
        <f t="shared" si="212"/>
        <v>34180</v>
      </c>
      <c r="F6838">
        <f t="shared" si="213"/>
        <v>58.694444444444443</v>
      </c>
    </row>
    <row r="6839" spans="1:6">
      <c r="A6839">
        <v>0</v>
      </c>
      <c r="B6839">
        <v>5</v>
      </c>
      <c r="C6839">
        <v>226.5</v>
      </c>
      <c r="D6839">
        <f t="shared" si="212"/>
        <v>34185</v>
      </c>
      <c r="F6839">
        <f t="shared" si="213"/>
        <v>62.916666666666664</v>
      </c>
    </row>
    <row r="6840" spans="1:6">
      <c r="A6840">
        <v>0</v>
      </c>
      <c r="B6840">
        <v>5</v>
      </c>
      <c r="C6840">
        <v>227.4</v>
      </c>
      <c r="D6840">
        <f t="shared" si="212"/>
        <v>34190</v>
      </c>
      <c r="F6840">
        <f t="shared" si="213"/>
        <v>63.166666666666664</v>
      </c>
    </row>
    <row r="6841" spans="1:6">
      <c r="A6841">
        <v>0</v>
      </c>
      <c r="B6841">
        <v>5</v>
      </c>
      <c r="C6841">
        <v>226.4</v>
      </c>
      <c r="D6841">
        <f t="shared" si="212"/>
        <v>34195</v>
      </c>
      <c r="F6841">
        <f t="shared" si="213"/>
        <v>62.888888888888886</v>
      </c>
    </row>
    <row r="6842" spans="1:6">
      <c r="A6842">
        <v>0</v>
      </c>
      <c r="B6842">
        <v>5</v>
      </c>
      <c r="C6842">
        <v>224.6</v>
      </c>
      <c r="D6842">
        <f t="shared" si="212"/>
        <v>34200</v>
      </c>
      <c r="F6842">
        <f t="shared" si="213"/>
        <v>62.388888888888886</v>
      </c>
    </row>
    <row r="6843" spans="1:6">
      <c r="A6843">
        <v>5.3</v>
      </c>
      <c r="B6843">
        <v>5</v>
      </c>
      <c r="C6843">
        <v>224.1</v>
      </c>
      <c r="D6843">
        <f t="shared" si="212"/>
        <v>34205</v>
      </c>
      <c r="F6843">
        <f t="shared" si="213"/>
        <v>62.25</v>
      </c>
    </row>
    <row r="6844" spans="1:6">
      <c r="A6844">
        <v>16</v>
      </c>
      <c r="B6844">
        <v>5</v>
      </c>
      <c r="C6844">
        <v>221.7</v>
      </c>
      <c r="D6844">
        <f t="shared" si="212"/>
        <v>34210</v>
      </c>
      <c r="F6844">
        <f t="shared" si="213"/>
        <v>61.583333333333329</v>
      </c>
    </row>
    <row r="6845" spans="1:6">
      <c r="A6845">
        <v>21.4</v>
      </c>
      <c r="B6845">
        <v>5</v>
      </c>
      <c r="C6845">
        <v>219.3</v>
      </c>
      <c r="D6845">
        <f t="shared" si="212"/>
        <v>34215</v>
      </c>
      <c r="F6845">
        <f t="shared" si="213"/>
        <v>60.916666666666671</v>
      </c>
    </row>
    <row r="6846" spans="1:6">
      <c r="A6846">
        <v>23.2</v>
      </c>
      <c r="B6846">
        <v>5</v>
      </c>
      <c r="C6846">
        <v>217.9</v>
      </c>
      <c r="D6846">
        <f t="shared" si="212"/>
        <v>34220</v>
      </c>
      <c r="F6846">
        <f t="shared" si="213"/>
        <v>60.527777777777779</v>
      </c>
    </row>
    <row r="6847" spans="1:6">
      <c r="A6847">
        <v>23.2</v>
      </c>
      <c r="B6847">
        <v>5</v>
      </c>
      <c r="C6847">
        <v>215.7</v>
      </c>
      <c r="D6847">
        <f t="shared" si="212"/>
        <v>34225</v>
      </c>
      <c r="F6847">
        <f t="shared" si="213"/>
        <v>59.916666666666664</v>
      </c>
    </row>
    <row r="6848" spans="1:6">
      <c r="A6848">
        <v>30.7</v>
      </c>
      <c r="B6848">
        <v>5</v>
      </c>
      <c r="C6848">
        <v>212.4</v>
      </c>
      <c r="D6848">
        <f t="shared" si="212"/>
        <v>34230</v>
      </c>
      <c r="F6848">
        <f t="shared" si="213"/>
        <v>59</v>
      </c>
    </row>
    <row r="6849" spans="1:6">
      <c r="A6849">
        <v>30.7</v>
      </c>
      <c r="B6849">
        <v>5</v>
      </c>
      <c r="C6849">
        <v>209.8</v>
      </c>
      <c r="D6849">
        <f t="shared" si="212"/>
        <v>34235</v>
      </c>
      <c r="F6849">
        <f t="shared" si="213"/>
        <v>58.277777777777779</v>
      </c>
    </row>
    <row r="6850" spans="1:6">
      <c r="A6850">
        <v>34.299999999999997</v>
      </c>
      <c r="B6850">
        <v>5</v>
      </c>
      <c r="C6850">
        <v>207.6</v>
      </c>
      <c r="D6850">
        <f t="shared" si="212"/>
        <v>34240</v>
      </c>
      <c r="F6850">
        <f t="shared" si="213"/>
        <v>57.666666666666664</v>
      </c>
    </row>
    <row r="6851" spans="1:6">
      <c r="A6851">
        <v>34.299999999999997</v>
      </c>
      <c r="B6851">
        <v>5</v>
      </c>
      <c r="C6851">
        <v>204</v>
      </c>
      <c r="D6851">
        <f t="shared" ref="D6851:D6914" si="214">(ROW()-2)*5</f>
        <v>34245</v>
      </c>
      <c r="F6851">
        <f t="shared" ref="F6851:F6914" si="215">C6851/3.6</f>
        <v>56.666666666666664</v>
      </c>
    </row>
    <row r="6852" spans="1:6">
      <c r="A6852">
        <v>34.299999999999997</v>
      </c>
      <c r="B6852">
        <v>5</v>
      </c>
      <c r="C6852">
        <v>202</v>
      </c>
      <c r="D6852">
        <f t="shared" si="214"/>
        <v>34250</v>
      </c>
      <c r="F6852">
        <f t="shared" si="215"/>
        <v>56.111111111111107</v>
      </c>
    </row>
    <row r="6853" spans="1:6">
      <c r="A6853">
        <v>36.1</v>
      </c>
      <c r="B6853">
        <v>5</v>
      </c>
      <c r="C6853">
        <v>199.6</v>
      </c>
      <c r="D6853">
        <f t="shared" si="214"/>
        <v>34255</v>
      </c>
      <c r="F6853">
        <f t="shared" si="215"/>
        <v>55.444444444444443</v>
      </c>
    </row>
    <row r="6854" spans="1:6">
      <c r="A6854">
        <v>30.7</v>
      </c>
      <c r="B6854">
        <v>5</v>
      </c>
      <c r="C6854">
        <v>197.5</v>
      </c>
      <c r="D6854">
        <f t="shared" si="214"/>
        <v>34260</v>
      </c>
      <c r="F6854">
        <f t="shared" si="215"/>
        <v>54.861111111111107</v>
      </c>
    </row>
    <row r="6855" spans="1:6">
      <c r="A6855">
        <v>23.2</v>
      </c>
      <c r="B6855">
        <v>5</v>
      </c>
      <c r="C6855">
        <v>194.3</v>
      </c>
      <c r="D6855">
        <f t="shared" si="214"/>
        <v>34265</v>
      </c>
      <c r="F6855">
        <f t="shared" si="215"/>
        <v>53.972222222222221</v>
      </c>
    </row>
    <row r="6856" spans="1:6">
      <c r="A6856">
        <v>23.2</v>
      </c>
      <c r="B6856">
        <v>5</v>
      </c>
      <c r="C6856">
        <v>191.4</v>
      </c>
      <c r="D6856">
        <f t="shared" si="214"/>
        <v>34270</v>
      </c>
      <c r="F6856">
        <f t="shared" si="215"/>
        <v>53.166666666666664</v>
      </c>
    </row>
    <row r="6857" spans="1:6">
      <c r="A6857">
        <v>19.600000000000001</v>
      </c>
      <c r="B6857">
        <v>5</v>
      </c>
      <c r="C6857">
        <v>189.8</v>
      </c>
      <c r="D6857">
        <f t="shared" si="214"/>
        <v>34275</v>
      </c>
      <c r="F6857">
        <f t="shared" si="215"/>
        <v>52.722222222222221</v>
      </c>
    </row>
    <row r="6858" spans="1:6">
      <c r="A6858">
        <v>14.3</v>
      </c>
      <c r="B6858">
        <v>4</v>
      </c>
      <c r="C6858">
        <v>187.8</v>
      </c>
      <c r="D6858">
        <f t="shared" si="214"/>
        <v>34280</v>
      </c>
      <c r="F6858">
        <f t="shared" si="215"/>
        <v>52.166666666666671</v>
      </c>
    </row>
    <row r="6859" spans="1:6">
      <c r="A6859">
        <v>12.5</v>
      </c>
      <c r="B6859">
        <v>4</v>
      </c>
      <c r="C6859">
        <v>186</v>
      </c>
      <c r="D6859">
        <f t="shared" si="214"/>
        <v>34285</v>
      </c>
      <c r="F6859">
        <f t="shared" si="215"/>
        <v>51.666666666666664</v>
      </c>
    </row>
    <row r="6860" spans="1:6">
      <c r="A6860">
        <v>16</v>
      </c>
      <c r="B6860">
        <v>4</v>
      </c>
      <c r="C6860">
        <v>183.8</v>
      </c>
      <c r="D6860">
        <f t="shared" si="214"/>
        <v>34290</v>
      </c>
      <c r="F6860">
        <f t="shared" si="215"/>
        <v>51.055555555555557</v>
      </c>
    </row>
    <row r="6861" spans="1:6">
      <c r="A6861">
        <v>24.9</v>
      </c>
      <c r="B6861">
        <v>4</v>
      </c>
      <c r="C6861">
        <v>181.4</v>
      </c>
      <c r="D6861">
        <f t="shared" si="214"/>
        <v>34295</v>
      </c>
      <c r="F6861">
        <f t="shared" si="215"/>
        <v>50.388888888888886</v>
      </c>
    </row>
    <row r="6862" spans="1:6">
      <c r="A6862">
        <v>30.7</v>
      </c>
      <c r="B6862">
        <v>4</v>
      </c>
      <c r="C6862">
        <v>178.3</v>
      </c>
      <c r="D6862">
        <f t="shared" si="214"/>
        <v>34300</v>
      </c>
      <c r="F6862">
        <f t="shared" si="215"/>
        <v>49.527777777777779</v>
      </c>
    </row>
    <row r="6863" spans="1:6">
      <c r="A6863">
        <v>30.7</v>
      </c>
      <c r="B6863">
        <v>4</v>
      </c>
      <c r="C6863">
        <v>174.7</v>
      </c>
      <c r="D6863">
        <f t="shared" si="214"/>
        <v>34305</v>
      </c>
      <c r="F6863">
        <f t="shared" si="215"/>
        <v>48.527777777777771</v>
      </c>
    </row>
    <row r="6864" spans="1:6">
      <c r="A6864">
        <v>32.5</v>
      </c>
      <c r="B6864">
        <v>4</v>
      </c>
      <c r="C6864">
        <v>171.9</v>
      </c>
      <c r="D6864">
        <f t="shared" si="214"/>
        <v>34310</v>
      </c>
      <c r="F6864">
        <f t="shared" si="215"/>
        <v>47.75</v>
      </c>
    </row>
    <row r="6865" spans="1:6">
      <c r="A6865">
        <v>34.299999999999997</v>
      </c>
      <c r="B6865">
        <v>4</v>
      </c>
      <c r="C6865">
        <v>169.3</v>
      </c>
      <c r="D6865">
        <f t="shared" si="214"/>
        <v>34315</v>
      </c>
      <c r="F6865">
        <f t="shared" si="215"/>
        <v>47.027777777777779</v>
      </c>
    </row>
    <row r="6866" spans="1:6">
      <c r="A6866">
        <v>30.7</v>
      </c>
      <c r="B6866">
        <v>4</v>
      </c>
      <c r="C6866">
        <v>164.7</v>
      </c>
      <c r="D6866">
        <f t="shared" si="214"/>
        <v>34320</v>
      </c>
      <c r="F6866">
        <f t="shared" si="215"/>
        <v>45.749999999999993</v>
      </c>
    </row>
    <row r="6867" spans="1:6">
      <c r="A6867">
        <v>23.2</v>
      </c>
      <c r="B6867">
        <v>4</v>
      </c>
      <c r="C6867">
        <v>164</v>
      </c>
      <c r="D6867">
        <f t="shared" si="214"/>
        <v>34325</v>
      </c>
      <c r="F6867">
        <f t="shared" si="215"/>
        <v>45.555555555555557</v>
      </c>
    </row>
    <row r="6868" spans="1:6">
      <c r="A6868">
        <v>32.5</v>
      </c>
      <c r="B6868">
        <v>3</v>
      </c>
      <c r="C6868">
        <v>160.9</v>
      </c>
      <c r="D6868">
        <f t="shared" si="214"/>
        <v>34330</v>
      </c>
      <c r="F6868">
        <f t="shared" si="215"/>
        <v>44.694444444444443</v>
      </c>
    </row>
    <row r="6869" spans="1:6">
      <c r="A6869">
        <v>26.7</v>
      </c>
      <c r="B6869">
        <v>3</v>
      </c>
      <c r="C6869">
        <v>155.80000000000001</v>
      </c>
      <c r="D6869">
        <f t="shared" si="214"/>
        <v>34335</v>
      </c>
      <c r="F6869">
        <f t="shared" si="215"/>
        <v>43.277777777777779</v>
      </c>
    </row>
    <row r="6870" spans="1:6">
      <c r="A6870">
        <v>23.2</v>
      </c>
      <c r="B6870">
        <v>3</v>
      </c>
      <c r="C6870">
        <v>154.6</v>
      </c>
      <c r="D6870">
        <f t="shared" si="214"/>
        <v>34340</v>
      </c>
      <c r="F6870">
        <f t="shared" si="215"/>
        <v>42.944444444444443</v>
      </c>
    </row>
    <row r="6871" spans="1:6">
      <c r="A6871">
        <v>19.600000000000001</v>
      </c>
      <c r="B6871">
        <v>3</v>
      </c>
      <c r="C6871">
        <v>151.9</v>
      </c>
      <c r="D6871">
        <f t="shared" si="214"/>
        <v>34345</v>
      </c>
      <c r="F6871">
        <f t="shared" si="215"/>
        <v>42.194444444444443</v>
      </c>
    </row>
    <row r="6872" spans="1:6">
      <c r="A6872">
        <v>24.9</v>
      </c>
      <c r="B6872">
        <v>3</v>
      </c>
      <c r="C6872">
        <v>149.4</v>
      </c>
      <c r="D6872">
        <f t="shared" si="214"/>
        <v>34350</v>
      </c>
      <c r="F6872">
        <f t="shared" si="215"/>
        <v>41.5</v>
      </c>
    </row>
    <row r="6873" spans="1:6">
      <c r="A6873">
        <v>23.2</v>
      </c>
      <c r="B6873">
        <v>3</v>
      </c>
      <c r="C6873">
        <v>147</v>
      </c>
      <c r="D6873">
        <f t="shared" si="214"/>
        <v>34355</v>
      </c>
      <c r="F6873">
        <f t="shared" si="215"/>
        <v>40.833333333333336</v>
      </c>
    </row>
    <row r="6874" spans="1:6">
      <c r="A6874">
        <v>26.7</v>
      </c>
      <c r="B6874">
        <v>3</v>
      </c>
      <c r="C6874">
        <v>142.4</v>
      </c>
      <c r="D6874">
        <f t="shared" si="214"/>
        <v>34360</v>
      </c>
      <c r="F6874">
        <f t="shared" si="215"/>
        <v>39.555555555555557</v>
      </c>
    </row>
    <row r="6875" spans="1:6">
      <c r="A6875">
        <v>26.7</v>
      </c>
      <c r="B6875">
        <v>3</v>
      </c>
      <c r="C6875">
        <v>138.19999999999999</v>
      </c>
      <c r="D6875">
        <f t="shared" si="214"/>
        <v>34365</v>
      </c>
      <c r="F6875">
        <f t="shared" si="215"/>
        <v>38.388888888888886</v>
      </c>
    </row>
    <row r="6876" spans="1:6">
      <c r="A6876">
        <v>30.7</v>
      </c>
      <c r="B6876">
        <v>3</v>
      </c>
      <c r="C6876">
        <v>136.69999999999999</v>
      </c>
      <c r="D6876">
        <f t="shared" si="214"/>
        <v>34370</v>
      </c>
      <c r="F6876">
        <f t="shared" si="215"/>
        <v>37.972222222222221</v>
      </c>
    </row>
    <row r="6877" spans="1:6">
      <c r="A6877">
        <v>30.7</v>
      </c>
      <c r="B6877">
        <v>3</v>
      </c>
      <c r="C6877">
        <v>132.9</v>
      </c>
      <c r="D6877">
        <f t="shared" si="214"/>
        <v>34375</v>
      </c>
      <c r="F6877">
        <f t="shared" si="215"/>
        <v>36.916666666666664</v>
      </c>
    </row>
    <row r="6878" spans="1:6">
      <c r="A6878">
        <v>26.7</v>
      </c>
      <c r="B6878">
        <v>3</v>
      </c>
      <c r="C6878">
        <v>129.30000000000001</v>
      </c>
      <c r="D6878">
        <f t="shared" si="214"/>
        <v>34380</v>
      </c>
      <c r="F6878">
        <f t="shared" si="215"/>
        <v>35.916666666666671</v>
      </c>
    </row>
    <row r="6879" spans="1:6">
      <c r="A6879">
        <v>27.2</v>
      </c>
      <c r="B6879">
        <v>3</v>
      </c>
      <c r="C6879">
        <v>125.6</v>
      </c>
      <c r="D6879">
        <f t="shared" si="214"/>
        <v>34385</v>
      </c>
      <c r="F6879">
        <f t="shared" si="215"/>
        <v>34.888888888888886</v>
      </c>
    </row>
    <row r="6880" spans="1:6">
      <c r="A6880">
        <v>36.1</v>
      </c>
      <c r="B6880">
        <v>3</v>
      </c>
      <c r="C6880">
        <v>121.9</v>
      </c>
      <c r="D6880">
        <f t="shared" si="214"/>
        <v>34390</v>
      </c>
      <c r="F6880">
        <f t="shared" si="215"/>
        <v>33.861111111111114</v>
      </c>
    </row>
    <row r="6881" spans="1:6">
      <c r="A6881">
        <v>30.7</v>
      </c>
      <c r="B6881">
        <v>3</v>
      </c>
      <c r="C6881">
        <v>117.6</v>
      </c>
      <c r="D6881">
        <f t="shared" si="214"/>
        <v>34395</v>
      </c>
      <c r="F6881">
        <f t="shared" si="215"/>
        <v>32.666666666666664</v>
      </c>
    </row>
    <row r="6882" spans="1:6">
      <c r="A6882">
        <v>19.600000000000001</v>
      </c>
      <c r="B6882">
        <v>3</v>
      </c>
      <c r="C6882">
        <v>114.5</v>
      </c>
      <c r="D6882">
        <f t="shared" si="214"/>
        <v>34400</v>
      </c>
      <c r="F6882">
        <f t="shared" si="215"/>
        <v>31.805555555555554</v>
      </c>
    </row>
    <row r="6883" spans="1:6">
      <c r="A6883">
        <v>16</v>
      </c>
      <c r="B6883">
        <v>3</v>
      </c>
      <c r="C6883">
        <v>111.8</v>
      </c>
      <c r="D6883">
        <f t="shared" si="214"/>
        <v>34405</v>
      </c>
      <c r="F6883">
        <f t="shared" si="215"/>
        <v>31.055555555555554</v>
      </c>
    </row>
    <row r="6884" spans="1:6">
      <c r="A6884">
        <v>12.5</v>
      </c>
      <c r="B6884">
        <v>3</v>
      </c>
      <c r="C6884">
        <v>109</v>
      </c>
      <c r="D6884">
        <f t="shared" si="214"/>
        <v>34410</v>
      </c>
      <c r="F6884">
        <f t="shared" si="215"/>
        <v>30.277777777777779</v>
      </c>
    </row>
    <row r="6885" spans="1:6">
      <c r="A6885">
        <v>19.600000000000001</v>
      </c>
      <c r="B6885">
        <v>3</v>
      </c>
      <c r="C6885">
        <v>105.2</v>
      </c>
      <c r="D6885">
        <f t="shared" si="214"/>
        <v>34415</v>
      </c>
      <c r="F6885">
        <f t="shared" si="215"/>
        <v>29.222222222222221</v>
      </c>
    </row>
    <row r="6886" spans="1:6">
      <c r="A6886">
        <v>16</v>
      </c>
      <c r="B6886">
        <v>3</v>
      </c>
      <c r="C6886">
        <v>103.4</v>
      </c>
      <c r="D6886">
        <f t="shared" si="214"/>
        <v>34420</v>
      </c>
      <c r="F6886">
        <f t="shared" si="215"/>
        <v>28.722222222222221</v>
      </c>
    </row>
    <row r="6887" spans="1:6">
      <c r="A6887">
        <v>23.2</v>
      </c>
      <c r="B6887">
        <v>3</v>
      </c>
      <c r="C6887">
        <v>99.9</v>
      </c>
      <c r="D6887">
        <f t="shared" si="214"/>
        <v>34425</v>
      </c>
      <c r="F6887">
        <f t="shared" si="215"/>
        <v>27.75</v>
      </c>
    </row>
    <row r="6888" spans="1:6">
      <c r="A6888">
        <v>17.8</v>
      </c>
      <c r="B6888">
        <v>3</v>
      </c>
      <c r="C6888">
        <v>97.9</v>
      </c>
      <c r="D6888">
        <f t="shared" si="214"/>
        <v>34430</v>
      </c>
      <c r="F6888">
        <f t="shared" si="215"/>
        <v>27.194444444444446</v>
      </c>
    </row>
    <row r="6889" spans="1:6">
      <c r="A6889">
        <v>16</v>
      </c>
      <c r="B6889">
        <v>3</v>
      </c>
      <c r="C6889">
        <v>93.6</v>
      </c>
      <c r="D6889">
        <f t="shared" si="214"/>
        <v>34435</v>
      </c>
      <c r="F6889">
        <f t="shared" si="215"/>
        <v>25.999999999999996</v>
      </c>
    </row>
    <row r="6890" spans="1:6">
      <c r="A6890">
        <v>10.7</v>
      </c>
      <c r="B6890">
        <v>3</v>
      </c>
      <c r="C6890">
        <v>90.9</v>
      </c>
      <c r="D6890">
        <f t="shared" si="214"/>
        <v>34440</v>
      </c>
      <c r="F6890">
        <f t="shared" si="215"/>
        <v>25.25</v>
      </c>
    </row>
    <row r="6891" spans="1:6">
      <c r="A6891">
        <v>3.6</v>
      </c>
      <c r="B6891">
        <v>3</v>
      </c>
      <c r="C6891">
        <v>88.4</v>
      </c>
      <c r="D6891">
        <f t="shared" si="214"/>
        <v>34445</v>
      </c>
      <c r="F6891">
        <f t="shared" si="215"/>
        <v>24.555555555555557</v>
      </c>
    </row>
    <row r="6892" spans="1:6">
      <c r="A6892">
        <v>0</v>
      </c>
      <c r="B6892">
        <v>3</v>
      </c>
      <c r="C6892">
        <v>86.9</v>
      </c>
      <c r="D6892">
        <f t="shared" si="214"/>
        <v>34450</v>
      </c>
      <c r="F6892">
        <f t="shared" si="215"/>
        <v>24.138888888888889</v>
      </c>
    </row>
    <row r="6893" spans="1:6">
      <c r="A6893">
        <v>0</v>
      </c>
      <c r="B6893">
        <v>3</v>
      </c>
      <c r="C6893">
        <v>85.4</v>
      </c>
      <c r="D6893">
        <f t="shared" si="214"/>
        <v>34455</v>
      </c>
      <c r="F6893">
        <f t="shared" si="215"/>
        <v>23.722222222222225</v>
      </c>
    </row>
    <row r="6894" spans="1:6">
      <c r="A6894">
        <v>0</v>
      </c>
      <c r="B6894">
        <v>3</v>
      </c>
      <c r="C6894">
        <v>83.3</v>
      </c>
      <c r="D6894">
        <f t="shared" si="214"/>
        <v>34460</v>
      </c>
      <c r="F6894">
        <f t="shared" si="215"/>
        <v>23.138888888888889</v>
      </c>
    </row>
    <row r="6895" spans="1:6">
      <c r="A6895">
        <v>0</v>
      </c>
      <c r="B6895">
        <v>3</v>
      </c>
      <c r="C6895">
        <v>83</v>
      </c>
      <c r="D6895">
        <f t="shared" si="214"/>
        <v>34465</v>
      </c>
      <c r="F6895">
        <f t="shared" si="215"/>
        <v>23.055555555555554</v>
      </c>
    </row>
    <row r="6896" spans="1:6">
      <c r="A6896">
        <v>0</v>
      </c>
      <c r="B6896">
        <v>3</v>
      </c>
      <c r="C6896">
        <v>84.8</v>
      </c>
      <c r="D6896">
        <f t="shared" si="214"/>
        <v>34470</v>
      </c>
      <c r="F6896">
        <f t="shared" si="215"/>
        <v>23.555555555555554</v>
      </c>
    </row>
    <row r="6897" spans="1:6">
      <c r="A6897">
        <v>0</v>
      </c>
      <c r="B6897">
        <v>3</v>
      </c>
      <c r="C6897">
        <v>86</v>
      </c>
      <c r="D6897">
        <f t="shared" si="214"/>
        <v>34475</v>
      </c>
      <c r="F6897">
        <f t="shared" si="215"/>
        <v>23.888888888888889</v>
      </c>
    </row>
    <row r="6898" spans="1:6">
      <c r="A6898">
        <v>0</v>
      </c>
      <c r="B6898">
        <v>3</v>
      </c>
      <c r="C6898">
        <v>87.9</v>
      </c>
      <c r="D6898">
        <f t="shared" si="214"/>
        <v>34480</v>
      </c>
      <c r="F6898">
        <f t="shared" si="215"/>
        <v>24.416666666666668</v>
      </c>
    </row>
    <row r="6899" spans="1:6">
      <c r="A6899">
        <v>0</v>
      </c>
      <c r="B6899">
        <v>3</v>
      </c>
      <c r="C6899">
        <v>88.9</v>
      </c>
      <c r="D6899">
        <f t="shared" si="214"/>
        <v>34485</v>
      </c>
      <c r="F6899">
        <f t="shared" si="215"/>
        <v>24.694444444444446</v>
      </c>
    </row>
    <row r="6900" spans="1:6">
      <c r="A6900">
        <v>0</v>
      </c>
      <c r="B6900">
        <v>3</v>
      </c>
      <c r="C6900">
        <v>92</v>
      </c>
      <c r="D6900">
        <f t="shared" si="214"/>
        <v>34490</v>
      </c>
      <c r="F6900">
        <f t="shared" si="215"/>
        <v>25.555555555555554</v>
      </c>
    </row>
    <row r="6901" spans="1:6">
      <c r="A6901">
        <v>0</v>
      </c>
      <c r="B6901">
        <v>3</v>
      </c>
      <c r="C6901">
        <v>95.3</v>
      </c>
      <c r="D6901">
        <f t="shared" si="214"/>
        <v>34495</v>
      </c>
      <c r="F6901">
        <f t="shared" si="215"/>
        <v>26.472222222222221</v>
      </c>
    </row>
    <row r="6902" spans="1:6">
      <c r="A6902">
        <v>0</v>
      </c>
      <c r="B6902">
        <v>3</v>
      </c>
      <c r="C6902">
        <v>99.8</v>
      </c>
      <c r="D6902">
        <f t="shared" si="214"/>
        <v>34500</v>
      </c>
      <c r="F6902">
        <f t="shared" si="215"/>
        <v>27.722222222222221</v>
      </c>
    </row>
    <row r="6903" spans="1:6">
      <c r="A6903">
        <v>0</v>
      </c>
      <c r="B6903">
        <v>3</v>
      </c>
      <c r="C6903">
        <v>101.8</v>
      </c>
      <c r="D6903">
        <f t="shared" si="214"/>
        <v>34505</v>
      </c>
      <c r="F6903">
        <f t="shared" si="215"/>
        <v>28.277777777777775</v>
      </c>
    </row>
    <row r="6904" spans="1:6">
      <c r="A6904">
        <v>0</v>
      </c>
      <c r="B6904">
        <v>3</v>
      </c>
      <c r="C6904">
        <v>103.3</v>
      </c>
      <c r="D6904">
        <f t="shared" si="214"/>
        <v>34510</v>
      </c>
      <c r="F6904">
        <f t="shared" si="215"/>
        <v>28.694444444444443</v>
      </c>
    </row>
    <row r="6905" spans="1:6">
      <c r="A6905">
        <v>0</v>
      </c>
      <c r="B6905">
        <v>3</v>
      </c>
      <c r="C6905">
        <v>104.8</v>
      </c>
      <c r="D6905">
        <f t="shared" si="214"/>
        <v>34515</v>
      </c>
      <c r="F6905">
        <f t="shared" si="215"/>
        <v>29.111111111111111</v>
      </c>
    </row>
    <row r="6906" spans="1:6">
      <c r="A6906">
        <v>0</v>
      </c>
      <c r="B6906">
        <v>3</v>
      </c>
      <c r="C6906">
        <v>105.8</v>
      </c>
      <c r="D6906">
        <f t="shared" si="214"/>
        <v>34520</v>
      </c>
      <c r="F6906">
        <f t="shared" si="215"/>
        <v>29.388888888888886</v>
      </c>
    </row>
    <row r="6907" spans="1:6">
      <c r="A6907">
        <v>0</v>
      </c>
      <c r="B6907">
        <v>3</v>
      </c>
      <c r="C6907">
        <v>108.3</v>
      </c>
      <c r="D6907">
        <f t="shared" si="214"/>
        <v>34525</v>
      </c>
      <c r="F6907">
        <f t="shared" si="215"/>
        <v>30.083333333333332</v>
      </c>
    </row>
    <row r="6908" spans="1:6">
      <c r="A6908">
        <v>0</v>
      </c>
      <c r="B6908">
        <v>3</v>
      </c>
      <c r="C6908">
        <v>110.9</v>
      </c>
      <c r="D6908">
        <f t="shared" si="214"/>
        <v>34530</v>
      </c>
      <c r="F6908">
        <f t="shared" si="215"/>
        <v>30.805555555555557</v>
      </c>
    </row>
    <row r="6909" spans="1:6">
      <c r="A6909">
        <v>0</v>
      </c>
      <c r="B6909">
        <v>3</v>
      </c>
      <c r="C6909">
        <v>113.3</v>
      </c>
      <c r="D6909">
        <f t="shared" si="214"/>
        <v>34535</v>
      </c>
      <c r="F6909">
        <f t="shared" si="215"/>
        <v>31.472222222222221</v>
      </c>
    </row>
    <row r="6910" spans="1:6">
      <c r="A6910">
        <v>0</v>
      </c>
      <c r="B6910">
        <v>3</v>
      </c>
      <c r="C6910">
        <v>116.2</v>
      </c>
      <c r="D6910">
        <f t="shared" si="214"/>
        <v>34540</v>
      </c>
      <c r="F6910">
        <f t="shared" si="215"/>
        <v>32.277777777777779</v>
      </c>
    </row>
    <row r="6911" spans="1:6">
      <c r="A6911">
        <v>0</v>
      </c>
      <c r="B6911">
        <v>3</v>
      </c>
      <c r="C6911">
        <v>119.2</v>
      </c>
      <c r="D6911">
        <f t="shared" si="214"/>
        <v>34545</v>
      </c>
      <c r="F6911">
        <f t="shared" si="215"/>
        <v>33.111111111111114</v>
      </c>
    </row>
    <row r="6912" spans="1:6">
      <c r="A6912">
        <v>0</v>
      </c>
      <c r="B6912">
        <v>3</v>
      </c>
      <c r="C6912">
        <v>121.2</v>
      </c>
      <c r="D6912">
        <f t="shared" si="214"/>
        <v>34550</v>
      </c>
      <c r="F6912">
        <f t="shared" si="215"/>
        <v>33.666666666666664</v>
      </c>
    </row>
    <row r="6913" spans="1:6">
      <c r="A6913">
        <v>0</v>
      </c>
      <c r="B6913">
        <v>3</v>
      </c>
      <c r="C6913">
        <v>125.2</v>
      </c>
      <c r="D6913">
        <f t="shared" si="214"/>
        <v>34555</v>
      </c>
      <c r="F6913">
        <f t="shared" si="215"/>
        <v>34.777777777777779</v>
      </c>
    </row>
    <row r="6914" spans="1:6">
      <c r="A6914">
        <v>0</v>
      </c>
      <c r="B6914">
        <v>3</v>
      </c>
      <c r="C6914">
        <v>127.7</v>
      </c>
      <c r="D6914">
        <f t="shared" si="214"/>
        <v>34560</v>
      </c>
      <c r="F6914">
        <f t="shared" si="215"/>
        <v>35.472222222222221</v>
      </c>
    </row>
    <row r="6915" spans="1:6">
      <c r="A6915">
        <v>0</v>
      </c>
      <c r="B6915">
        <v>3</v>
      </c>
      <c r="C6915">
        <v>130.30000000000001</v>
      </c>
      <c r="D6915">
        <f t="shared" ref="D6915:D6978" si="216">(ROW()-2)*5</f>
        <v>34565</v>
      </c>
      <c r="F6915">
        <f t="shared" ref="F6915:F6978" si="217">C6915/3.6</f>
        <v>36.19444444444445</v>
      </c>
    </row>
    <row r="6916" spans="1:6">
      <c r="A6916">
        <v>0</v>
      </c>
      <c r="B6916">
        <v>3</v>
      </c>
      <c r="C6916">
        <v>133.5</v>
      </c>
      <c r="D6916">
        <f t="shared" si="216"/>
        <v>34570</v>
      </c>
      <c r="F6916">
        <f t="shared" si="217"/>
        <v>37.083333333333336</v>
      </c>
    </row>
    <row r="6917" spans="1:6">
      <c r="A6917">
        <v>0</v>
      </c>
      <c r="B6917">
        <v>3</v>
      </c>
      <c r="C6917">
        <v>137.19999999999999</v>
      </c>
      <c r="D6917">
        <f t="shared" si="216"/>
        <v>34575</v>
      </c>
      <c r="F6917">
        <f t="shared" si="217"/>
        <v>38.111111111111107</v>
      </c>
    </row>
    <row r="6918" spans="1:6">
      <c r="A6918">
        <v>0</v>
      </c>
      <c r="B6918">
        <v>3</v>
      </c>
      <c r="C6918">
        <v>141</v>
      </c>
      <c r="D6918">
        <f t="shared" si="216"/>
        <v>34580</v>
      </c>
      <c r="F6918">
        <f t="shared" si="217"/>
        <v>39.166666666666664</v>
      </c>
    </row>
    <row r="6919" spans="1:6">
      <c r="A6919">
        <v>0</v>
      </c>
      <c r="B6919">
        <v>3</v>
      </c>
      <c r="C6919">
        <v>143</v>
      </c>
      <c r="D6919">
        <f t="shared" si="216"/>
        <v>34585</v>
      </c>
      <c r="F6919">
        <f t="shared" si="217"/>
        <v>39.722222222222221</v>
      </c>
    </row>
    <row r="6920" spans="1:6">
      <c r="A6920">
        <v>0</v>
      </c>
      <c r="B6920">
        <v>3</v>
      </c>
      <c r="C6920">
        <v>145.69999999999999</v>
      </c>
      <c r="D6920">
        <f t="shared" si="216"/>
        <v>34590</v>
      </c>
      <c r="F6920">
        <f t="shared" si="217"/>
        <v>40.472222222222221</v>
      </c>
    </row>
    <row r="6921" spans="1:6">
      <c r="A6921">
        <v>0</v>
      </c>
      <c r="B6921">
        <v>3</v>
      </c>
      <c r="C6921">
        <v>148.6</v>
      </c>
      <c r="D6921">
        <f t="shared" si="216"/>
        <v>34595</v>
      </c>
      <c r="F6921">
        <f t="shared" si="217"/>
        <v>41.277777777777779</v>
      </c>
    </row>
    <row r="6922" spans="1:6">
      <c r="A6922">
        <v>0</v>
      </c>
      <c r="B6922">
        <v>3</v>
      </c>
      <c r="C6922">
        <v>152.30000000000001</v>
      </c>
      <c r="D6922">
        <f t="shared" si="216"/>
        <v>34600</v>
      </c>
      <c r="F6922">
        <f t="shared" si="217"/>
        <v>42.305555555555557</v>
      </c>
    </row>
    <row r="6923" spans="1:6">
      <c r="A6923">
        <v>0</v>
      </c>
      <c r="B6923">
        <v>3</v>
      </c>
      <c r="C6923">
        <v>155</v>
      </c>
      <c r="D6923">
        <f t="shared" si="216"/>
        <v>34605</v>
      </c>
      <c r="F6923">
        <f t="shared" si="217"/>
        <v>43.055555555555557</v>
      </c>
    </row>
    <row r="6924" spans="1:6">
      <c r="A6924">
        <v>0</v>
      </c>
      <c r="B6924">
        <v>3</v>
      </c>
      <c r="C6924">
        <v>158.1</v>
      </c>
      <c r="D6924">
        <f t="shared" si="216"/>
        <v>34610</v>
      </c>
      <c r="F6924">
        <f t="shared" si="217"/>
        <v>43.916666666666664</v>
      </c>
    </row>
    <row r="6925" spans="1:6">
      <c r="A6925">
        <v>0</v>
      </c>
      <c r="B6925">
        <v>3</v>
      </c>
      <c r="C6925">
        <v>159.4</v>
      </c>
      <c r="D6925">
        <f t="shared" si="216"/>
        <v>34615</v>
      </c>
      <c r="F6925">
        <f t="shared" si="217"/>
        <v>44.277777777777779</v>
      </c>
    </row>
    <row r="6926" spans="1:6">
      <c r="A6926">
        <v>0</v>
      </c>
      <c r="B6926">
        <v>3</v>
      </c>
      <c r="C6926">
        <v>161.69999999999999</v>
      </c>
      <c r="D6926">
        <f t="shared" si="216"/>
        <v>34620</v>
      </c>
      <c r="F6926">
        <f t="shared" si="217"/>
        <v>44.916666666666664</v>
      </c>
    </row>
    <row r="6927" spans="1:6">
      <c r="A6927">
        <v>0</v>
      </c>
      <c r="B6927">
        <v>3</v>
      </c>
      <c r="C6927">
        <v>164.4</v>
      </c>
      <c r="D6927">
        <f t="shared" si="216"/>
        <v>34625</v>
      </c>
      <c r="F6927">
        <f t="shared" si="217"/>
        <v>45.666666666666664</v>
      </c>
    </row>
    <row r="6928" spans="1:6">
      <c r="A6928">
        <v>0</v>
      </c>
      <c r="B6928">
        <v>3</v>
      </c>
      <c r="C6928">
        <v>166.1</v>
      </c>
      <c r="D6928">
        <f t="shared" si="216"/>
        <v>34630</v>
      </c>
      <c r="F6928">
        <f t="shared" si="217"/>
        <v>46.138888888888886</v>
      </c>
    </row>
    <row r="6929" spans="1:6">
      <c r="A6929">
        <v>0</v>
      </c>
      <c r="B6929">
        <v>3</v>
      </c>
      <c r="C6929">
        <v>168.6</v>
      </c>
      <c r="D6929">
        <f t="shared" si="216"/>
        <v>34635</v>
      </c>
      <c r="F6929">
        <f t="shared" si="217"/>
        <v>46.833333333333329</v>
      </c>
    </row>
    <row r="6930" spans="1:6">
      <c r="A6930">
        <v>0</v>
      </c>
      <c r="B6930">
        <v>3</v>
      </c>
      <c r="C6930">
        <v>170.7</v>
      </c>
      <c r="D6930">
        <f t="shared" si="216"/>
        <v>34640</v>
      </c>
      <c r="F6930">
        <f t="shared" si="217"/>
        <v>47.416666666666664</v>
      </c>
    </row>
    <row r="6931" spans="1:6">
      <c r="A6931">
        <v>0</v>
      </c>
      <c r="B6931">
        <v>3</v>
      </c>
      <c r="C6931">
        <v>172.8</v>
      </c>
      <c r="D6931">
        <f t="shared" si="216"/>
        <v>34645</v>
      </c>
      <c r="F6931">
        <f t="shared" si="217"/>
        <v>48</v>
      </c>
    </row>
    <row r="6932" spans="1:6">
      <c r="A6932">
        <v>0</v>
      </c>
      <c r="B6932">
        <v>3</v>
      </c>
      <c r="C6932">
        <v>174.3</v>
      </c>
      <c r="D6932">
        <f t="shared" si="216"/>
        <v>34650</v>
      </c>
      <c r="F6932">
        <f t="shared" si="217"/>
        <v>48.416666666666671</v>
      </c>
    </row>
    <row r="6933" spans="1:6">
      <c r="A6933">
        <v>0</v>
      </c>
      <c r="B6933">
        <v>4</v>
      </c>
      <c r="C6933">
        <v>178.3</v>
      </c>
      <c r="D6933">
        <f t="shared" si="216"/>
        <v>34655</v>
      </c>
      <c r="F6933">
        <f t="shared" si="217"/>
        <v>49.527777777777779</v>
      </c>
    </row>
    <row r="6934" spans="1:6">
      <c r="A6934">
        <v>0</v>
      </c>
      <c r="B6934">
        <v>4</v>
      </c>
      <c r="C6934">
        <v>180</v>
      </c>
      <c r="D6934">
        <f t="shared" si="216"/>
        <v>34660</v>
      </c>
      <c r="F6934">
        <f t="shared" si="217"/>
        <v>50</v>
      </c>
    </row>
    <row r="6935" spans="1:6">
      <c r="A6935">
        <v>0</v>
      </c>
      <c r="B6935">
        <v>4</v>
      </c>
      <c r="C6935">
        <v>178.1</v>
      </c>
      <c r="D6935">
        <f t="shared" si="216"/>
        <v>34665</v>
      </c>
      <c r="F6935">
        <f t="shared" si="217"/>
        <v>49.472222222222221</v>
      </c>
    </row>
    <row r="6936" spans="1:6">
      <c r="A6936">
        <v>0</v>
      </c>
      <c r="B6936">
        <v>4</v>
      </c>
      <c r="C6936">
        <v>182.2</v>
      </c>
      <c r="D6936">
        <f t="shared" si="216"/>
        <v>34670</v>
      </c>
      <c r="F6936">
        <f t="shared" si="217"/>
        <v>50.611111111111107</v>
      </c>
    </row>
    <row r="6937" spans="1:6">
      <c r="A6937">
        <v>0</v>
      </c>
      <c r="B6937">
        <v>4</v>
      </c>
      <c r="C6937">
        <v>184.3</v>
      </c>
      <c r="D6937">
        <f t="shared" si="216"/>
        <v>34675</v>
      </c>
      <c r="F6937">
        <f t="shared" si="217"/>
        <v>51.194444444444443</v>
      </c>
    </row>
    <row r="6938" spans="1:6">
      <c r="A6938">
        <v>0</v>
      </c>
      <c r="B6938">
        <v>4</v>
      </c>
      <c r="C6938">
        <v>184.6</v>
      </c>
      <c r="D6938">
        <f t="shared" si="216"/>
        <v>34680</v>
      </c>
      <c r="F6938">
        <f t="shared" si="217"/>
        <v>51.277777777777771</v>
      </c>
    </row>
    <row r="6939" spans="1:6">
      <c r="A6939">
        <v>0</v>
      </c>
      <c r="B6939">
        <v>4</v>
      </c>
      <c r="C6939">
        <v>185.9</v>
      </c>
      <c r="D6939">
        <f t="shared" si="216"/>
        <v>34685</v>
      </c>
      <c r="F6939">
        <f t="shared" si="217"/>
        <v>51.638888888888886</v>
      </c>
    </row>
    <row r="6940" spans="1:6">
      <c r="A6940">
        <v>0</v>
      </c>
      <c r="B6940">
        <v>4</v>
      </c>
      <c r="C6940">
        <v>188.1</v>
      </c>
      <c r="D6940">
        <f t="shared" si="216"/>
        <v>34690</v>
      </c>
      <c r="F6940">
        <f t="shared" si="217"/>
        <v>52.25</v>
      </c>
    </row>
    <row r="6941" spans="1:6">
      <c r="A6941">
        <v>0</v>
      </c>
      <c r="B6941">
        <v>4</v>
      </c>
      <c r="C6941">
        <v>190</v>
      </c>
      <c r="D6941">
        <f t="shared" si="216"/>
        <v>34695</v>
      </c>
      <c r="F6941">
        <f t="shared" si="217"/>
        <v>52.777777777777779</v>
      </c>
    </row>
    <row r="6942" spans="1:6">
      <c r="A6942">
        <v>0</v>
      </c>
      <c r="B6942">
        <v>4</v>
      </c>
      <c r="C6942">
        <v>192.1</v>
      </c>
      <c r="D6942">
        <f t="shared" si="216"/>
        <v>34700</v>
      </c>
      <c r="F6942">
        <f t="shared" si="217"/>
        <v>53.361111111111107</v>
      </c>
    </row>
    <row r="6943" spans="1:6">
      <c r="A6943">
        <v>0</v>
      </c>
      <c r="B6943">
        <v>4</v>
      </c>
      <c r="C6943">
        <v>194</v>
      </c>
      <c r="D6943">
        <f t="shared" si="216"/>
        <v>34705</v>
      </c>
      <c r="F6943">
        <f t="shared" si="217"/>
        <v>53.888888888888886</v>
      </c>
    </row>
    <row r="6944" spans="1:6">
      <c r="A6944">
        <v>0</v>
      </c>
      <c r="B6944">
        <v>4</v>
      </c>
      <c r="C6944">
        <v>195.3</v>
      </c>
      <c r="D6944">
        <f t="shared" si="216"/>
        <v>34710</v>
      </c>
      <c r="F6944">
        <f t="shared" si="217"/>
        <v>54.25</v>
      </c>
    </row>
    <row r="6945" spans="1:6">
      <c r="A6945">
        <v>0</v>
      </c>
      <c r="B6945">
        <v>4</v>
      </c>
      <c r="C6945">
        <v>196.4</v>
      </c>
      <c r="D6945">
        <f t="shared" si="216"/>
        <v>34715</v>
      </c>
      <c r="F6945">
        <f t="shared" si="217"/>
        <v>54.555555555555557</v>
      </c>
    </row>
    <row r="6946" spans="1:6">
      <c r="A6946">
        <v>0</v>
      </c>
      <c r="B6946">
        <v>4</v>
      </c>
      <c r="C6946">
        <v>197.9</v>
      </c>
      <c r="D6946">
        <f t="shared" si="216"/>
        <v>34720</v>
      </c>
      <c r="F6946">
        <f t="shared" si="217"/>
        <v>54.972222222222221</v>
      </c>
    </row>
    <row r="6947" spans="1:6">
      <c r="A6947">
        <v>0</v>
      </c>
      <c r="B6947">
        <v>4</v>
      </c>
      <c r="C6947">
        <v>200.2</v>
      </c>
      <c r="D6947">
        <f t="shared" si="216"/>
        <v>34725</v>
      </c>
      <c r="F6947">
        <f t="shared" si="217"/>
        <v>55.611111111111107</v>
      </c>
    </row>
    <row r="6948" spans="1:6">
      <c r="A6948">
        <v>0</v>
      </c>
      <c r="B6948">
        <v>4</v>
      </c>
      <c r="C6948">
        <v>201.2</v>
      </c>
      <c r="D6948">
        <f t="shared" si="216"/>
        <v>34730</v>
      </c>
      <c r="F6948">
        <f t="shared" si="217"/>
        <v>55.888888888888886</v>
      </c>
    </row>
    <row r="6949" spans="1:6">
      <c r="A6949">
        <v>8.9</v>
      </c>
      <c r="B6949">
        <v>4</v>
      </c>
      <c r="C6949">
        <v>200.1</v>
      </c>
      <c r="D6949">
        <f t="shared" si="216"/>
        <v>34735</v>
      </c>
      <c r="F6949">
        <f t="shared" si="217"/>
        <v>55.583333333333329</v>
      </c>
    </row>
    <row r="6950" spans="1:6">
      <c r="A6950">
        <v>30.7</v>
      </c>
      <c r="B6950">
        <v>4</v>
      </c>
      <c r="C6950">
        <v>195.8</v>
      </c>
      <c r="D6950">
        <f t="shared" si="216"/>
        <v>34740</v>
      </c>
      <c r="F6950">
        <f t="shared" si="217"/>
        <v>54.388888888888893</v>
      </c>
    </row>
    <row r="6951" spans="1:6">
      <c r="A6951">
        <v>34.299999999999997</v>
      </c>
      <c r="B6951">
        <v>4</v>
      </c>
      <c r="C6951">
        <v>193.6</v>
      </c>
      <c r="D6951">
        <f t="shared" si="216"/>
        <v>34745</v>
      </c>
      <c r="F6951">
        <f t="shared" si="217"/>
        <v>53.777777777777771</v>
      </c>
    </row>
    <row r="6952" spans="1:6">
      <c r="A6952">
        <v>36.1</v>
      </c>
      <c r="B6952">
        <v>4</v>
      </c>
      <c r="C6952">
        <v>188.6</v>
      </c>
      <c r="D6952">
        <f t="shared" si="216"/>
        <v>34750</v>
      </c>
      <c r="F6952">
        <f t="shared" si="217"/>
        <v>52.388888888888886</v>
      </c>
    </row>
    <row r="6953" spans="1:6">
      <c r="A6953">
        <v>34.299999999999997</v>
      </c>
      <c r="B6953">
        <v>4</v>
      </c>
      <c r="C6953">
        <v>184.3</v>
      </c>
      <c r="D6953">
        <f t="shared" si="216"/>
        <v>34755</v>
      </c>
      <c r="F6953">
        <f t="shared" si="217"/>
        <v>51.194444444444443</v>
      </c>
    </row>
    <row r="6954" spans="1:6">
      <c r="A6954">
        <v>30.7</v>
      </c>
      <c r="B6954">
        <v>4</v>
      </c>
      <c r="C6954">
        <v>185.6</v>
      </c>
      <c r="D6954">
        <f t="shared" si="216"/>
        <v>34760</v>
      </c>
      <c r="F6954">
        <f t="shared" si="217"/>
        <v>51.55555555555555</v>
      </c>
    </row>
    <row r="6955" spans="1:6">
      <c r="A6955">
        <v>32.5</v>
      </c>
      <c r="B6955">
        <v>4</v>
      </c>
      <c r="C6955">
        <v>182.9</v>
      </c>
      <c r="D6955">
        <f t="shared" si="216"/>
        <v>34765</v>
      </c>
      <c r="F6955">
        <f t="shared" si="217"/>
        <v>50.805555555555557</v>
      </c>
    </row>
    <row r="6956" spans="1:6">
      <c r="A6956">
        <v>34.299999999999997</v>
      </c>
      <c r="B6956">
        <v>4</v>
      </c>
      <c r="C6956">
        <v>178.9</v>
      </c>
      <c r="D6956">
        <f t="shared" si="216"/>
        <v>34770</v>
      </c>
      <c r="F6956">
        <f t="shared" si="217"/>
        <v>49.694444444444443</v>
      </c>
    </row>
    <row r="6957" spans="1:6">
      <c r="A6957">
        <v>34.299999999999997</v>
      </c>
      <c r="B6957">
        <v>4</v>
      </c>
      <c r="C6957">
        <v>175.1</v>
      </c>
      <c r="D6957">
        <f t="shared" si="216"/>
        <v>34775</v>
      </c>
      <c r="F6957">
        <f t="shared" si="217"/>
        <v>48.638888888888886</v>
      </c>
    </row>
    <row r="6958" spans="1:6">
      <c r="A6958">
        <v>34.299999999999997</v>
      </c>
      <c r="B6958">
        <v>4</v>
      </c>
      <c r="C6958">
        <v>172.7</v>
      </c>
      <c r="D6958">
        <f t="shared" si="216"/>
        <v>34780</v>
      </c>
      <c r="F6958">
        <f t="shared" si="217"/>
        <v>47.972222222222214</v>
      </c>
    </row>
    <row r="6959" spans="1:6">
      <c r="A6959">
        <v>34.299999999999997</v>
      </c>
      <c r="B6959">
        <v>4</v>
      </c>
      <c r="C6959">
        <v>168.4</v>
      </c>
      <c r="D6959">
        <f t="shared" si="216"/>
        <v>34785</v>
      </c>
      <c r="F6959">
        <f t="shared" si="217"/>
        <v>46.777777777777779</v>
      </c>
    </row>
    <row r="6960" spans="1:6">
      <c r="A6960">
        <v>23.2</v>
      </c>
      <c r="B6960">
        <v>4</v>
      </c>
      <c r="C6960">
        <v>164.3</v>
      </c>
      <c r="D6960">
        <f t="shared" si="216"/>
        <v>34790</v>
      </c>
      <c r="F6960">
        <f t="shared" si="217"/>
        <v>45.638888888888893</v>
      </c>
    </row>
    <row r="6961" spans="1:6">
      <c r="A6961">
        <v>26.7</v>
      </c>
      <c r="B6961">
        <v>3</v>
      </c>
      <c r="C6961">
        <v>162.30000000000001</v>
      </c>
      <c r="D6961">
        <f t="shared" si="216"/>
        <v>34795</v>
      </c>
      <c r="F6961">
        <f t="shared" si="217"/>
        <v>45.083333333333336</v>
      </c>
    </row>
    <row r="6962" spans="1:6">
      <c r="A6962">
        <v>21.4</v>
      </c>
      <c r="B6962">
        <v>3</v>
      </c>
      <c r="C6962">
        <v>160.9</v>
      </c>
      <c r="D6962">
        <f t="shared" si="216"/>
        <v>34800</v>
      </c>
      <c r="F6962">
        <f t="shared" si="217"/>
        <v>44.694444444444443</v>
      </c>
    </row>
    <row r="6963" spans="1:6">
      <c r="A6963">
        <v>23.2</v>
      </c>
      <c r="B6963">
        <v>3</v>
      </c>
      <c r="C6963">
        <v>158.1</v>
      </c>
      <c r="D6963">
        <f t="shared" si="216"/>
        <v>34805</v>
      </c>
      <c r="F6963">
        <f t="shared" si="217"/>
        <v>43.916666666666664</v>
      </c>
    </row>
    <row r="6964" spans="1:6">
      <c r="A6964">
        <v>30.7</v>
      </c>
      <c r="B6964">
        <v>3</v>
      </c>
      <c r="C6964">
        <v>155.30000000000001</v>
      </c>
      <c r="D6964">
        <f t="shared" si="216"/>
        <v>34810</v>
      </c>
      <c r="F6964">
        <f t="shared" si="217"/>
        <v>43.138888888888893</v>
      </c>
    </row>
    <row r="6965" spans="1:6">
      <c r="A6965">
        <v>26.7</v>
      </c>
      <c r="B6965">
        <v>3</v>
      </c>
      <c r="C6965">
        <v>151.19999999999999</v>
      </c>
      <c r="D6965">
        <f t="shared" si="216"/>
        <v>34815</v>
      </c>
      <c r="F6965">
        <f t="shared" si="217"/>
        <v>41.999999999999993</v>
      </c>
    </row>
    <row r="6966" spans="1:6">
      <c r="A6966">
        <v>23.2</v>
      </c>
      <c r="B6966">
        <v>3</v>
      </c>
      <c r="C6966">
        <v>148.1</v>
      </c>
      <c r="D6966">
        <f t="shared" si="216"/>
        <v>34820</v>
      </c>
      <c r="F6966">
        <f t="shared" si="217"/>
        <v>41.138888888888886</v>
      </c>
    </row>
    <row r="6967" spans="1:6">
      <c r="A6967">
        <v>30.7</v>
      </c>
      <c r="B6967">
        <v>3</v>
      </c>
      <c r="C6967">
        <v>145.30000000000001</v>
      </c>
      <c r="D6967">
        <f t="shared" si="216"/>
        <v>34825</v>
      </c>
      <c r="F6967">
        <f t="shared" si="217"/>
        <v>40.361111111111114</v>
      </c>
    </row>
    <row r="6968" spans="1:6">
      <c r="A6968">
        <v>23.2</v>
      </c>
      <c r="B6968">
        <v>3</v>
      </c>
      <c r="C6968">
        <v>141.80000000000001</v>
      </c>
      <c r="D6968">
        <f t="shared" si="216"/>
        <v>34830</v>
      </c>
      <c r="F6968">
        <f t="shared" si="217"/>
        <v>39.388888888888893</v>
      </c>
    </row>
    <row r="6969" spans="1:6">
      <c r="A6969">
        <v>29</v>
      </c>
      <c r="B6969">
        <v>3</v>
      </c>
      <c r="C6969">
        <v>138.4</v>
      </c>
      <c r="D6969">
        <f t="shared" si="216"/>
        <v>34835</v>
      </c>
      <c r="F6969">
        <f t="shared" si="217"/>
        <v>38.444444444444443</v>
      </c>
    </row>
    <row r="6970" spans="1:6">
      <c r="A6970">
        <v>23.2</v>
      </c>
      <c r="B6970">
        <v>3</v>
      </c>
      <c r="C6970">
        <v>135.4</v>
      </c>
      <c r="D6970">
        <f t="shared" si="216"/>
        <v>34840</v>
      </c>
      <c r="F6970">
        <f t="shared" si="217"/>
        <v>37.611111111111114</v>
      </c>
    </row>
    <row r="6971" spans="1:6">
      <c r="A6971">
        <v>24.9</v>
      </c>
      <c r="B6971">
        <v>3</v>
      </c>
      <c r="C6971">
        <v>131.9</v>
      </c>
      <c r="D6971">
        <f t="shared" si="216"/>
        <v>34845</v>
      </c>
      <c r="F6971">
        <f t="shared" si="217"/>
        <v>36.638888888888893</v>
      </c>
    </row>
    <row r="6972" spans="1:6">
      <c r="A6972">
        <v>24.9</v>
      </c>
      <c r="B6972">
        <v>3</v>
      </c>
      <c r="C6972">
        <v>129</v>
      </c>
      <c r="D6972">
        <f t="shared" si="216"/>
        <v>34850</v>
      </c>
      <c r="F6972">
        <f t="shared" si="217"/>
        <v>35.833333333333336</v>
      </c>
    </row>
    <row r="6973" spans="1:6">
      <c r="A6973">
        <v>21.4</v>
      </c>
      <c r="B6973">
        <v>3</v>
      </c>
      <c r="C6973">
        <v>124.9</v>
      </c>
      <c r="D6973">
        <f t="shared" si="216"/>
        <v>34855</v>
      </c>
      <c r="F6973">
        <f t="shared" si="217"/>
        <v>34.694444444444443</v>
      </c>
    </row>
    <row r="6974" spans="1:6">
      <c r="A6974">
        <v>21.4</v>
      </c>
      <c r="B6974">
        <v>2.9</v>
      </c>
      <c r="C6974">
        <v>122.3</v>
      </c>
      <c r="D6974">
        <f t="shared" si="216"/>
        <v>34860</v>
      </c>
      <c r="F6974">
        <f t="shared" si="217"/>
        <v>33.972222222222221</v>
      </c>
    </row>
    <row r="6975" spans="1:6">
      <c r="A6975">
        <v>19.600000000000001</v>
      </c>
      <c r="B6975">
        <v>2</v>
      </c>
      <c r="C6975">
        <v>119.7</v>
      </c>
      <c r="D6975">
        <f t="shared" si="216"/>
        <v>34865</v>
      </c>
      <c r="F6975">
        <f t="shared" si="217"/>
        <v>33.25</v>
      </c>
    </row>
    <row r="6976" spans="1:6">
      <c r="A6976">
        <v>30.7</v>
      </c>
      <c r="B6976">
        <v>2</v>
      </c>
      <c r="C6976">
        <v>116.7</v>
      </c>
      <c r="D6976">
        <f t="shared" si="216"/>
        <v>34870</v>
      </c>
      <c r="F6976">
        <f t="shared" si="217"/>
        <v>32.416666666666664</v>
      </c>
    </row>
    <row r="6977" spans="1:6">
      <c r="A6977">
        <v>34.299999999999997</v>
      </c>
      <c r="B6977">
        <v>2</v>
      </c>
      <c r="C6977">
        <v>111.7</v>
      </c>
      <c r="D6977">
        <f t="shared" si="216"/>
        <v>34875</v>
      </c>
      <c r="F6977">
        <f t="shared" si="217"/>
        <v>31.027777777777779</v>
      </c>
    </row>
    <row r="6978" spans="1:6">
      <c r="A6978">
        <v>30.7</v>
      </c>
      <c r="B6978">
        <v>2</v>
      </c>
      <c r="C6978">
        <v>108.1</v>
      </c>
      <c r="D6978">
        <f t="shared" si="216"/>
        <v>34880</v>
      </c>
      <c r="F6978">
        <f t="shared" si="217"/>
        <v>30.027777777777775</v>
      </c>
    </row>
    <row r="6979" spans="1:6">
      <c r="A6979">
        <v>34.299999999999997</v>
      </c>
      <c r="B6979">
        <v>2</v>
      </c>
      <c r="C6979">
        <v>102.9</v>
      </c>
      <c r="D6979">
        <f t="shared" ref="D6979:D7042" si="218">(ROW()-2)*5</f>
        <v>34885</v>
      </c>
      <c r="F6979">
        <f t="shared" ref="F6979:F7042" si="219">C6979/3.6</f>
        <v>28.583333333333336</v>
      </c>
    </row>
    <row r="6980" spans="1:6">
      <c r="A6980">
        <v>36.1</v>
      </c>
      <c r="B6980">
        <v>2</v>
      </c>
      <c r="C6980">
        <v>97.5</v>
      </c>
      <c r="D6980">
        <f t="shared" si="218"/>
        <v>34890</v>
      </c>
      <c r="F6980">
        <f t="shared" si="219"/>
        <v>27.083333333333332</v>
      </c>
    </row>
    <row r="6981" spans="1:6">
      <c r="A6981">
        <v>29</v>
      </c>
      <c r="B6981">
        <v>2</v>
      </c>
      <c r="C6981">
        <v>93.6</v>
      </c>
      <c r="D6981">
        <f t="shared" si="218"/>
        <v>34895</v>
      </c>
      <c r="F6981">
        <f t="shared" si="219"/>
        <v>25.999999999999996</v>
      </c>
    </row>
    <row r="6982" spans="1:6">
      <c r="A6982">
        <v>26.7</v>
      </c>
      <c r="B6982">
        <v>2</v>
      </c>
      <c r="C6982">
        <v>87.9</v>
      </c>
      <c r="D6982">
        <f t="shared" si="218"/>
        <v>34900</v>
      </c>
      <c r="F6982">
        <f t="shared" si="219"/>
        <v>24.416666666666668</v>
      </c>
    </row>
    <row r="6983" spans="1:6">
      <c r="A6983">
        <v>32.5</v>
      </c>
      <c r="B6983">
        <v>2</v>
      </c>
      <c r="C6983">
        <v>83</v>
      </c>
      <c r="D6983">
        <f t="shared" si="218"/>
        <v>34905</v>
      </c>
      <c r="F6983">
        <f t="shared" si="219"/>
        <v>23.055555555555554</v>
      </c>
    </row>
    <row r="6984" spans="1:6">
      <c r="A6984">
        <v>34.299999999999997</v>
      </c>
      <c r="B6984">
        <v>2</v>
      </c>
      <c r="C6984">
        <v>77.7</v>
      </c>
      <c r="D6984">
        <f t="shared" si="218"/>
        <v>34910</v>
      </c>
      <c r="F6984">
        <f t="shared" si="219"/>
        <v>21.583333333333332</v>
      </c>
    </row>
    <row r="6985" spans="1:6">
      <c r="A6985">
        <v>32.5</v>
      </c>
      <c r="B6985">
        <v>2</v>
      </c>
      <c r="C6985">
        <v>71.599999999999994</v>
      </c>
      <c r="D6985">
        <f t="shared" si="218"/>
        <v>34915</v>
      </c>
      <c r="F6985">
        <f t="shared" si="219"/>
        <v>19.888888888888886</v>
      </c>
    </row>
    <row r="6986" spans="1:6">
      <c r="A6986">
        <v>30.7</v>
      </c>
      <c r="B6986">
        <v>2</v>
      </c>
      <c r="C6986">
        <v>65.900000000000006</v>
      </c>
      <c r="D6986">
        <f t="shared" si="218"/>
        <v>34920</v>
      </c>
      <c r="F6986">
        <f t="shared" si="219"/>
        <v>18.305555555555557</v>
      </c>
    </row>
    <row r="6987" spans="1:6">
      <c r="A6987">
        <v>24.9</v>
      </c>
      <c r="B6987">
        <v>2</v>
      </c>
      <c r="C6987">
        <v>59.8</v>
      </c>
      <c r="D6987">
        <f t="shared" si="218"/>
        <v>34925</v>
      </c>
      <c r="F6987">
        <f t="shared" si="219"/>
        <v>16.611111111111111</v>
      </c>
    </row>
    <row r="6988" spans="1:6">
      <c r="A6988">
        <v>12.5</v>
      </c>
      <c r="B6988">
        <v>2</v>
      </c>
      <c r="C6988">
        <v>54</v>
      </c>
      <c r="D6988">
        <f t="shared" si="218"/>
        <v>34930</v>
      </c>
      <c r="F6988">
        <f t="shared" si="219"/>
        <v>15</v>
      </c>
    </row>
    <row r="6989" spans="1:6">
      <c r="A6989">
        <v>8.9</v>
      </c>
      <c r="B6989">
        <v>2</v>
      </c>
      <c r="C6989">
        <v>49.6</v>
      </c>
      <c r="D6989">
        <f t="shared" si="218"/>
        <v>34935</v>
      </c>
      <c r="F6989">
        <f t="shared" si="219"/>
        <v>13.777777777777779</v>
      </c>
    </row>
    <row r="6990" spans="1:6">
      <c r="A6990">
        <v>0</v>
      </c>
      <c r="B6990">
        <v>2</v>
      </c>
      <c r="C6990">
        <v>47.6</v>
      </c>
      <c r="D6990">
        <f t="shared" si="218"/>
        <v>34940</v>
      </c>
      <c r="F6990">
        <f t="shared" si="219"/>
        <v>13.222222222222221</v>
      </c>
    </row>
    <row r="6991" spans="1:6">
      <c r="A6991">
        <v>0</v>
      </c>
      <c r="B6991">
        <v>2</v>
      </c>
      <c r="C6991">
        <v>45.4</v>
      </c>
      <c r="D6991">
        <f t="shared" si="218"/>
        <v>34945</v>
      </c>
      <c r="F6991">
        <f t="shared" si="219"/>
        <v>12.611111111111111</v>
      </c>
    </row>
    <row r="6992" spans="1:6">
      <c r="A6992">
        <v>0</v>
      </c>
      <c r="B6992">
        <v>2</v>
      </c>
      <c r="C6992">
        <v>42.4</v>
      </c>
      <c r="D6992">
        <f t="shared" si="218"/>
        <v>34950</v>
      </c>
      <c r="F6992">
        <f t="shared" si="219"/>
        <v>11.777777777777777</v>
      </c>
    </row>
    <row r="6993" spans="1:6">
      <c r="A6993">
        <v>0</v>
      </c>
      <c r="B6993">
        <v>2</v>
      </c>
      <c r="C6993">
        <v>41.6</v>
      </c>
      <c r="D6993">
        <f t="shared" si="218"/>
        <v>34955</v>
      </c>
      <c r="F6993">
        <f t="shared" si="219"/>
        <v>11.555555555555555</v>
      </c>
    </row>
    <row r="6994" spans="1:6">
      <c r="A6994">
        <v>0</v>
      </c>
      <c r="B6994">
        <v>2</v>
      </c>
      <c r="C6994">
        <v>39.799999999999997</v>
      </c>
      <c r="D6994">
        <f t="shared" si="218"/>
        <v>34960</v>
      </c>
      <c r="F6994">
        <f t="shared" si="219"/>
        <v>11.055555555555555</v>
      </c>
    </row>
    <row r="6995" spans="1:6">
      <c r="A6995">
        <v>0</v>
      </c>
      <c r="B6995">
        <v>2</v>
      </c>
      <c r="C6995">
        <v>42.2</v>
      </c>
      <c r="D6995">
        <f t="shared" si="218"/>
        <v>34965</v>
      </c>
      <c r="F6995">
        <f t="shared" si="219"/>
        <v>11.722222222222223</v>
      </c>
    </row>
    <row r="6996" spans="1:6">
      <c r="A6996">
        <v>0</v>
      </c>
      <c r="B6996">
        <v>2</v>
      </c>
      <c r="C6996">
        <v>45.8</v>
      </c>
      <c r="D6996">
        <f t="shared" si="218"/>
        <v>34970</v>
      </c>
      <c r="F6996">
        <f t="shared" si="219"/>
        <v>12.722222222222221</v>
      </c>
    </row>
    <row r="6997" spans="1:6">
      <c r="A6997">
        <v>0</v>
      </c>
      <c r="B6997">
        <v>2</v>
      </c>
      <c r="C6997">
        <v>50.4</v>
      </c>
      <c r="D6997">
        <f t="shared" si="218"/>
        <v>34975</v>
      </c>
      <c r="F6997">
        <f t="shared" si="219"/>
        <v>14</v>
      </c>
    </row>
    <row r="6998" spans="1:6">
      <c r="A6998">
        <v>0</v>
      </c>
      <c r="B6998">
        <v>2</v>
      </c>
      <c r="C6998">
        <v>55</v>
      </c>
      <c r="D6998">
        <f t="shared" si="218"/>
        <v>34980</v>
      </c>
      <c r="F6998">
        <f t="shared" si="219"/>
        <v>15.277777777777777</v>
      </c>
    </row>
    <row r="6999" spans="1:6">
      <c r="A6999">
        <v>0</v>
      </c>
      <c r="B6999">
        <v>2</v>
      </c>
      <c r="C6999">
        <v>60.9</v>
      </c>
      <c r="D6999">
        <f t="shared" si="218"/>
        <v>34985</v>
      </c>
      <c r="F6999">
        <f t="shared" si="219"/>
        <v>16.916666666666664</v>
      </c>
    </row>
    <row r="7000" spans="1:6">
      <c r="A7000">
        <v>0</v>
      </c>
      <c r="B7000">
        <v>2</v>
      </c>
      <c r="C7000">
        <v>66.400000000000006</v>
      </c>
      <c r="D7000">
        <f t="shared" si="218"/>
        <v>34990</v>
      </c>
      <c r="F7000">
        <f t="shared" si="219"/>
        <v>18.444444444444446</v>
      </c>
    </row>
    <row r="7001" spans="1:6">
      <c r="A7001">
        <v>0</v>
      </c>
      <c r="B7001">
        <v>2</v>
      </c>
      <c r="C7001">
        <v>72.099999999999994</v>
      </c>
      <c r="D7001">
        <f t="shared" si="218"/>
        <v>34995</v>
      </c>
      <c r="F7001">
        <f t="shared" si="219"/>
        <v>20.027777777777775</v>
      </c>
    </row>
    <row r="7002" spans="1:6">
      <c r="A7002">
        <v>0</v>
      </c>
      <c r="B7002">
        <v>2</v>
      </c>
      <c r="C7002">
        <v>77.3</v>
      </c>
      <c r="D7002">
        <f t="shared" si="218"/>
        <v>35000</v>
      </c>
      <c r="F7002">
        <f t="shared" si="219"/>
        <v>21.472222222222221</v>
      </c>
    </row>
    <row r="7003" spans="1:6">
      <c r="A7003">
        <v>0</v>
      </c>
      <c r="B7003">
        <v>2</v>
      </c>
      <c r="C7003">
        <v>82</v>
      </c>
      <c r="D7003">
        <f t="shared" si="218"/>
        <v>35005</v>
      </c>
      <c r="F7003">
        <f t="shared" si="219"/>
        <v>22.777777777777779</v>
      </c>
    </row>
    <row r="7004" spans="1:6">
      <c r="A7004">
        <v>0</v>
      </c>
      <c r="B7004">
        <v>2</v>
      </c>
      <c r="C7004">
        <v>86.5</v>
      </c>
      <c r="D7004">
        <f t="shared" si="218"/>
        <v>35010</v>
      </c>
      <c r="F7004">
        <f t="shared" si="219"/>
        <v>24.027777777777779</v>
      </c>
    </row>
    <row r="7005" spans="1:6">
      <c r="A7005">
        <v>0</v>
      </c>
      <c r="B7005">
        <v>2</v>
      </c>
      <c r="C7005">
        <v>91.6</v>
      </c>
      <c r="D7005">
        <f t="shared" si="218"/>
        <v>35015</v>
      </c>
      <c r="F7005">
        <f t="shared" si="219"/>
        <v>25.444444444444443</v>
      </c>
    </row>
    <row r="7006" spans="1:6">
      <c r="A7006">
        <v>0</v>
      </c>
      <c r="B7006">
        <v>2</v>
      </c>
      <c r="C7006">
        <v>95.8</v>
      </c>
      <c r="D7006">
        <f t="shared" si="218"/>
        <v>35020</v>
      </c>
      <c r="F7006">
        <f t="shared" si="219"/>
        <v>26.611111111111111</v>
      </c>
    </row>
    <row r="7007" spans="1:6">
      <c r="A7007">
        <v>0</v>
      </c>
      <c r="B7007">
        <v>2</v>
      </c>
      <c r="C7007">
        <v>100.2</v>
      </c>
      <c r="D7007">
        <f t="shared" si="218"/>
        <v>35025</v>
      </c>
      <c r="F7007">
        <f t="shared" si="219"/>
        <v>27.833333333333332</v>
      </c>
    </row>
    <row r="7008" spans="1:6">
      <c r="A7008">
        <v>0</v>
      </c>
      <c r="B7008">
        <v>2</v>
      </c>
      <c r="C7008">
        <v>104.1</v>
      </c>
      <c r="D7008">
        <f t="shared" si="218"/>
        <v>35030</v>
      </c>
      <c r="F7008">
        <f t="shared" si="219"/>
        <v>28.916666666666664</v>
      </c>
    </row>
    <row r="7009" spans="1:6">
      <c r="A7009">
        <v>0</v>
      </c>
      <c r="B7009">
        <v>2</v>
      </c>
      <c r="C7009">
        <v>108</v>
      </c>
      <c r="D7009">
        <f t="shared" si="218"/>
        <v>35035</v>
      </c>
      <c r="F7009">
        <f t="shared" si="219"/>
        <v>30</v>
      </c>
    </row>
    <row r="7010" spans="1:6">
      <c r="A7010">
        <v>0</v>
      </c>
      <c r="B7010">
        <v>2</v>
      </c>
      <c r="C7010">
        <v>105.1</v>
      </c>
      <c r="D7010">
        <f t="shared" si="218"/>
        <v>35040</v>
      </c>
      <c r="F7010">
        <f t="shared" si="219"/>
        <v>29.194444444444443</v>
      </c>
    </row>
    <row r="7011" spans="1:6">
      <c r="A7011">
        <v>0</v>
      </c>
      <c r="B7011">
        <v>2</v>
      </c>
      <c r="C7011">
        <v>117.1</v>
      </c>
      <c r="D7011">
        <f t="shared" si="218"/>
        <v>35045</v>
      </c>
      <c r="F7011">
        <f t="shared" si="219"/>
        <v>32.527777777777779</v>
      </c>
    </row>
    <row r="7012" spans="1:6">
      <c r="A7012">
        <v>0</v>
      </c>
      <c r="B7012">
        <v>2</v>
      </c>
      <c r="C7012">
        <v>117.9</v>
      </c>
      <c r="D7012">
        <f t="shared" si="218"/>
        <v>35050</v>
      </c>
      <c r="F7012">
        <f t="shared" si="219"/>
        <v>32.75</v>
      </c>
    </row>
    <row r="7013" spans="1:6">
      <c r="A7013">
        <v>0</v>
      </c>
      <c r="B7013">
        <v>2</v>
      </c>
      <c r="C7013">
        <v>120</v>
      </c>
      <c r="D7013">
        <f t="shared" si="218"/>
        <v>35055</v>
      </c>
      <c r="F7013">
        <f t="shared" si="219"/>
        <v>33.333333333333336</v>
      </c>
    </row>
    <row r="7014" spans="1:6">
      <c r="A7014">
        <v>0</v>
      </c>
      <c r="B7014">
        <v>2</v>
      </c>
      <c r="C7014">
        <v>125.5</v>
      </c>
      <c r="D7014">
        <f t="shared" si="218"/>
        <v>35060</v>
      </c>
      <c r="F7014">
        <f t="shared" si="219"/>
        <v>34.861111111111107</v>
      </c>
    </row>
    <row r="7015" spans="1:6">
      <c r="A7015">
        <v>0</v>
      </c>
      <c r="B7015">
        <v>2</v>
      </c>
      <c r="C7015">
        <v>124.6</v>
      </c>
      <c r="D7015">
        <f t="shared" si="218"/>
        <v>35065</v>
      </c>
      <c r="F7015">
        <f t="shared" si="219"/>
        <v>34.611111111111107</v>
      </c>
    </row>
    <row r="7016" spans="1:6">
      <c r="A7016">
        <v>0</v>
      </c>
      <c r="B7016">
        <v>2</v>
      </c>
      <c r="C7016">
        <v>122.4</v>
      </c>
      <c r="D7016">
        <f t="shared" si="218"/>
        <v>35070</v>
      </c>
      <c r="F7016">
        <f t="shared" si="219"/>
        <v>34</v>
      </c>
    </row>
    <row r="7017" spans="1:6">
      <c r="A7017">
        <v>0</v>
      </c>
      <c r="B7017">
        <v>2</v>
      </c>
      <c r="C7017">
        <v>120.4</v>
      </c>
      <c r="D7017">
        <f t="shared" si="218"/>
        <v>35075</v>
      </c>
      <c r="F7017">
        <f t="shared" si="219"/>
        <v>33.444444444444443</v>
      </c>
    </row>
    <row r="7018" spans="1:6">
      <c r="A7018">
        <v>0</v>
      </c>
      <c r="B7018">
        <v>2</v>
      </c>
      <c r="C7018">
        <v>118.3</v>
      </c>
      <c r="D7018">
        <f t="shared" si="218"/>
        <v>35080</v>
      </c>
      <c r="F7018">
        <f t="shared" si="219"/>
        <v>32.861111111111107</v>
      </c>
    </row>
    <row r="7019" spans="1:6">
      <c r="A7019">
        <v>0</v>
      </c>
      <c r="B7019">
        <v>3</v>
      </c>
      <c r="C7019">
        <v>115.4</v>
      </c>
      <c r="D7019">
        <f t="shared" si="218"/>
        <v>35085</v>
      </c>
      <c r="F7019">
        <f t="shared" si="219"/>
        <v>32.055555555555557</v>
      </c>
    </row>
    <row r="7020" spans="1:6">
      <c r="A7020">
        <v>0</v>
      </c>
      <c r="B7020">
        <v>3</v>
      </c>
      <c r="C7020">
        <v>113.4</v>
      </c>
      <c r="D7020">
        <f t="shared" si="218"/>
        <v>35090</v>
      </c>
      <c r="F7020">
        <f t="shared" si="219"/>
        <v>31.5</v>
      </c>
    </row>
    <row r="7021" spans="1:6">
      <c r="A7021">
        <v>0</v>
      </c>
      <c r="B7021">
        <v>3</v>
      </c>
      <c r="C7021">
        <v>146.4</v>
      </c>
      <c r="D7021">
        <f t="shared" si="218"/>
        <v>35095</v>
      </c>
      <c r="F7021">
        <f t="shared" si="219"/>
        <v>40.666666666666664</v>
      </c>
    </row>
    <row r="7022" spans="1:6">
      <c r="A7022">
        <v>0</v>
      </c>
      <c r="B7022">
        <v>3</v>
      </c>
      <c r="C7022">
        <v>156.4</v>
      </c>
      <c r="D7022">
        <f t="shared" si="218"/>
        <v>35100</v>
      </c>
      <c r="F7022">
        <f t="shared" si="219"/>
        <v>43.444444444444443</v>
      </c>
    </row>
    <row r="7023" spans="1:6">
      <c r="A7023">
        <v>0</v>
      </c>
      <c r="B7023">
        <v>3</v>
      </c>
      <c r="C7023">
        <v>157</v>
      </c>
      <c r="D7023">
        <f t="shared" si="218"/>
        <v>35105</v>
      </c>
      <c r="F7023">
        <f t="shared" si="219"/>
        <v>43.611111111111107</v>
      </c>
    </row>
    <row r="7024" spans="1:6">
      <c r="A7024">
        <v>0</v>
      </c>
      <c r="B7024">
        <v>3</v>
      </c>
      <c r="C7024">
        <v>158.1</v>
      </c>
      <c r="D7024">
        <f t="shared" si="218"/>
        <v>35110</v>
      </c>
      <c r="F7024">
        <f t="shared" si="219"/>
        <v>43.916666666666664</v>
      </c>
    </row>
    <row r="7025" spans="1:6">
      <c r="A7025">
        <v>0</v>
      </c>
      <c r="B7025">
        <v>3</v>
      </c>
      <c r="C7025">
        <v>160</v>
      </c>
      <c r="D7025">
        <f t="shared" si="218"/>
        <v>35115</v>
      </c>
      <c r="F7025">
        <f t="shared" si="219"/>
        <v>44.444444444444443</v>
      </c>
    </row>
    <row r="7026" spans="1:6">
      <c r="A7026">
        <v>0</v>
      </c>
      <c r="B7026">
        <v>3</v>
      </c>
      <c r="C7026">
        <v>161.30000000000001</v>
      </c>
      <c r="D7026">
        <f t="shared" si="218"/>
        <v>35120</v>
      </c>
      <c r="F7026">
        <f t="shared" si="219"/>
        <v>44.805555555555557</v>
      </c>
    </row>
    <row r="7027" spans="1:6">
      <c r="A7027">
        <v>0</v>
      </c>
      <c r="B7027">
        <v>3</v>
      </c>
      <c r="C7027">
        <v>163.30000000000001</v>
      </c>
      <c r="D7027">
        <f t="shared" si="218"/>
        <v>35125</v>
      </c>
      <c r="F7027">
        <f t="shared" si="219"/>
        <v>45.361111111111114</v>
      </c>
    </row>
    <row r="7028" spans="1:6">
      <c r="A7028">
        <v>0</v>
      </c>
      <c r="B7028">
        <v>3</v>
      </c>
      <c r="C7028">
        <v>164.4</v>
      </c>
      <c r="D7028">
        <f t="shared" si="218"/>
        <v>35130</v>
      </c>
      <c r="F7028">
        <f t="shared" si="219"/>
        <v>45.666666666666664</v>
      </c>
    </row>
    <row r="7029" spans="1:6">
      <c r="A7029">
        <v>0</v>
      </c>
      <c r="B7029">
        <v>3</v>
      </c>
      <c r="C7029">
        <v>165.3</v>
      </c>
      <c r="D7029">
        <f t="shared" si="218"/>
        <v>35135</v>
      </c>
      <c r="F7029">
        <f t="shared" si="219"/>
        <v>45.916666666666671</v>
      </c>
    </row>
    <row r="7030" spans="1:6">
      <c r="A7030">
        <v>0</v>
      </c>
      <c r="B7030">
        <v>3</v>
      </c>
      <c r="C7030">
        <v>166.7</v>
      </c>
      <c r="D7030">
        <f t="shared" si="218"/>
        <v>35140</v>
      </c>
      <c r="F7030">
        <f t="shared" si="219"/>
        <v>46.30555555555555</v>
      </c>
    </row>
    <row r="7031" spans="1:6">
      <c r="A7031">
        <v>0</v>
      </c>
      <c r="B7031">
        <v>3</v>
      </c>
      <c r="C7031">
        <v>167.8</v>
      </c>
      <c r="D7031">
        <f t="shared" si="218"/>
        <v>35145</v>
      </c>
      <c r="F7031">
        <f t="shared" si="219"/>
        <v>46.611111111111114</v>
      </c>
    </row>
    <row r="7032" spans="1:6">
      <c r="A7032">
        <v>0</v>
      </c>
      <c r="B7032">
        <v>3</v>
      </c>
      <c r="C7032">
        <v>168.9</v>
      </c>
      <c r="D7032">
        <f t="shared" si="218"/>
        <v>35150</v>
      </c>
      <c r="F7032">
        <f t="shared" si="219"/>
        <v>46.916666666666664</v>
      </c>
    </row>
    <row r="7033" spans="1:6">
      <c r="A7033">
        <v>0</v>
      </c>
      <c r="B7033">
        <v>3</v>
      </c>
      <c r="C7033">
        <v>169.4</v>
      </c>
      <c r="D7033">
        <f t="shared" si="218"/>
        <v>35155</v>
      </c>
      <c r="F7033">
        <f t="shared" si="219"/>
        <v>47.055555555555557</v>
      </c>
    </row>
    <row r="7034" spans="1:6">
      <c r="A7034">
        <v>5.3</v>
      </c>
      <c r="B7034">
        <v>3</v>
      </c>
      <c r="C7034">
        <v>169.1</v>
      </c>
      <c r="D7034">
        <f t="shared" si="218"/>
        <v>35160</v>
      </c>
      <c r="F7034">
        <f t="shared" si="219"/>
        <v>46.972222222222221</v>
      </c>
    </row>
    <row r="7035" spans="1:6">
      <c r="A7035">
        <v>26.7</v>
      </c>
      <c r="B7035">
        <v>3</v>
      </c>
      <c r="C7035">
        <v>164.6</v>
      </c>
      <c r="D7035">
        <f t="shared" si="218"/>
        <v>35165</v>
      </c>
      <c r="F7035">
        <f t="shared" si="219"/>
        <v>45.722222222222221</v>
      </c>
    </row>
    <row r="7036" spans="1:6">
      <c r="A7036">
        <v>23.2</v>
      </c>
      <c r="B7036">
        <v>3</v>
      </c>
      <c r="C7036">
        <v>162.30000000000001</v>
      </c>
      <c r="D7036">
        <f t="shared" si="218"/>
        <v>35170</v>
      </c>
      <c r="F7036">
        <f t="shared" si="219"/>
        <v>45.083333333333336</v>
      </c>
    </row>
    <row r="7037" spans="1:6">
      <c r="A7037">
        <v>27.2</v>
      </c>
      <c r="B7037">
        <v>3</v>
      </c>
      <c r="C7037">
        <v>160.1</v>
      </c>
      <c r="D7037">
        <f t="shared" si="218"/>
        <v>35175</v>
      </c>
      <c r="F7037">
        <f t="shared" si="219"/>
        <v>44.472222222222221</v>
      </c>
    </row>
    <row r="7038" spans="1:6">
      <c r="A7038">
        <v>26.7</v>
      </c>
      <c r="B7038">
        <v>3</v>
      </c>
      <c r="C7038">
        <v>156</v>
      </c>
      <c r="D7038">
        <f t="shared" si="218"/>
        <v>35180</v>
      </c>
      <c r="F7038">
        <f t="shared" si="219"/>
        <v>43.333333333333336</v>
      </c>
    </row>
    <row r="7039" spans="1:6">
      <c r="A7039">
        <v>19.600000000000001</v>
      </c>
      <c r="B7039">
        <v>3</v>
      </c>
      <c r="C7039">
        <v>153.80000000000001</v>
      </c>
      <c r="D7039">
        <f t="shared" si="218"/>
        <v>35185</v>
      </c>
      <c r="F7039">
        <f t="shared" si="219"/>
        <v>42.722222222222221</v>
      </c>
    </row>
    <row r="7040" spans="1:6">
      <c r="A7040">
        <v>21.4</v>
      </c>
      <c r="B7040">
        <v>2</v>
      </c>
      <c r="C7040">
        <v>151.30000000000001</v>
      </c>
      <c r="D7040">
        <f t="shared" si="218"/>
        <v>35190</v>
      </c>
      <c r="F7040">
        <f t="shared" si="219"/>
        <v>42.027777777777779</v>
      </c>
    </row>
    <row r="7041" spans="1:6">
      <c r="A7041">
        <v>12.5</v>
      </c>
      <c r="B7041">
        <v>2</v>
      </c>
      <c r="C7041">
        <v>148.9</v>
      </c>
      <c r="D7041">
        <f t="shared" si="218"/>
        <v>35195</v>
      </c>
      <c r="F7041">
        <f t="shared" si="219"/>
        <v>41.361111111111114</v>
      </c>
    </row>
    <row r="7042" spans="1:6">
      <c r="A7042">
        <v>8.9</v>
      </c>
      <c r="B7042">
        <v>2</v>
      </c>
      <c r="C7042">
        <v>146.80000000000001</v>
      </c>
      <c r="D7042">
        <f t="shared" si="218"/>
        <v>35200</v>
      </c>
      <c r="F7042">
        <f t="shared" si="219"/>
        <v>40.777777777777779</v>
      </c>
    </row>
    <row r="7043" spans="1:6">
      <c r="A7043">
        <v>12.5</v>
      </c>
      <c r="B7043">
        <v>2</v>
      </c>
      <c r="C7043">
        <v>144.5</v>
      </c>
      <c r="D7043">
        <f t="shared" ref="D7043:D7106" si="220">(ROW()-2)*5</f>
        <v>35205</v>
      </c>
      <c r="F7043">
        <f t="shared" ref="F7043:F7106" si="221">C7043/3.6</f>
        <v>40.138888888888886</v>
      </c>
    </row>
    <row r="7044" spans="1:6">
      <c r="A7044">
        <v>14.3</v>
      </c>
      <c r="B7044">
        <v>2</v>
      </c>
      <c r="C7044">
        <v>140.6</v>
      </c>
      <c r="D7044">
        <f t="shared" si="220"/>
        <v>35210</v>
      </c>
      <c r="F7044">
        <f t="shared" si="221"/>
        <v>39.05555555555555</v>
      </c>
    </row>
    <row r="7045" spans="1:6">
      <c r="A7045">
        <v>17.8</v>
      </c>
      <c r="B7045">
        <v>2</v>
      </c>
      <c r="C7045">
        <v>137.69999999999999</v>
      </c>
      <c r="D7045">
        <f t="shared" si="220"/>
        <v>35215</v>
      </c>
      <c r="F7045">
        <f t="shared" si="221"/>
        <v>38.249999999999993</v>
      </c>
    </row>
    <row r="7046" spans="1:6">
      <c r="A7046">
        <v>21.4</v>
      </c>
      <c r="B7046">
        <v>2</v>
      </c>
      <c r="C7046">
        <v>133.9</v>
      </c>
      <c r="D7046">
        <f t="shared" si="220"/>
        <v>35220</v>
      </c>
      <c r="F7046">
        <f t="shared" si="221"/>
        <v>37.194444444444443</v>
      </c>
    </row>
    <row r="7047" spans="1:6">
      <c r="A7047">
        <v>17.8</v>
      </c>
      <c r="B7047">
        <v>2</v>
      </c>
      <c r="C7047">
        <v>130.30000000000001</v>
      </c>
      <c r="D7047">
        <f t="shared" si="220"/>
        <v>35225</v>
      </c>
      <c r="F7047">
        <f t="shared" si="221"/>
        <v>36.19444444444445</v>
      </c>
    </row>
    <row r="7048" spans="1:6">
      <c r="A7048">
        <v>17.8</v>
      </c>
      <c r="B7048">
        <v>2</v>
      </c>
      <c r="C7048">
        <v>127.1</v>
      </c>
      <c r="D7048">
        <f t="shared" si="220"/>
        <v>35230</v>
      </c>
      <c r="F7048">
        <f t="shared" si="221"/>
        <v>35.30555555555555</v>
      </c>
    </row>
    <row r="7049" spans="1:6">
      <c r="A7049">
        <v>19.600000000000001</v>
      </c>
      <c r="B7049">
        <v>2</v>
      </c>
      <c r="C7049">
        <v>125.1</v>
      </c>
      <c r="D7049">
        <f t="shared" si="220"/>
        <v>35235</v>
      </c>
      <c r="F7049">
        <f t="shared" si="221"/>
        <v>34.75</v>
      </c>
    </row>
    <row r="7050" spans="1:6">
      <c r="A7050">
        <v>23.2</v>
      </c>
      <c r="B7050">
        <v>2</v>
      </c>
      <c r="C7050">
        <v>119.8</v>
      </c>
      <c r="D7050">
        <f t="shared" si="220"/>
        <v>35240</v>
      </c>
      <c r="F7050">
        <f t="shared" si="221"/>
        <v>33.277777777777779</v>
      </c>
    </row>
    <row r="7051" spans="1:6">
      <c r="A7051">
        <v>24.9</v>
      </c>
      <c r="B7051">
        <v>2</v>
      </c>
      <c r="C7051">
        <v>116.4</v>
      </c>
      <c r="D7051">
        <f t="shared" si="220"/>
        <v>35245</v>
      </c>
      <c r="F7051">
        <f t="shared" si="221"/>
        <v>32.333333333333336</v>
      </c>
    </row>
    <row r="7052" spans="1:6">
      <c r="A7052">
        <v>26.7</v>
      </c>
      <c r="B7052">
        <v>2</v>
      </c>
      <c r="C7052">
        <v>113.1</v>
      </c>
      <c r="D7052">
        <f t="shared" si="220"/>
        <v>35250</v>
      </c>
      <c r="F7052">
        <f t="shared" si="221"/>
        <v>31.416666666666664</v>
      </c>
    </row>
    <row r="7053" spans="1:6">
      <c r="A7053">
        <v>29</v>
      </c>
      <c r="B7053">
        <v>2</v>
      </c>
      <c r="C7053">
        <v>109.3</v>
      </c>
      <c r="D7053">
        <f t="shared" si="220"/>
        <v>35255</v>
      </c>
      <c r="F7053">
        <f t="shared" si="221"/>
        <v>30.361111111111111</v>
      </c>
    </row>
    <row r="7054" spans="1:6">
      <c r="A7054">
        <v>29</v>
      </c>
      <c r="B7054">
        <v>2</v>
      </c>
      <c r="C7054">
        <v>104.4</v>
      </c>
      <c r="D7054">
        <f t="shared" si="220"/>
        <v>35260</v>
      </c>
      <c r="F7054">
        <f t="shared" si="221"/>
        <v>29</v>
      </c>
    </row>
    <row r="7055" spans="1:6">
      <c r="A7055">
        <v>19.600000000000001</v>
      </c>
      <c r="B7055">
        <v>2</v>
      </c>
      <c r="C7055">
        <v>100.3</v>
      </c>
      <c r="D7055">
        <f t="shared" si="220"/>
        <v>35265</v>
      </c>
      <c r="F7055">
        <f t="shared" si="221"/>
        <v>27.861111111111111</v>
      </c>
    </row>
    <row r="7056" spans="1:6">
      <c r="A7056">
        <v>16</v>
      </c>
      <c r="B7056">
        <v>2</v>
      </c>
      <c r="C7056">
        <v>96.3</v>
      </c>
      <c r="D7056">
        <f t="shared" si="220"/>
        <v>35270</v>
      </c>
      <c r="F7056">
        <f t="shared" si="221"/>
        <v>26.75</v>
      </c>
    </row>
    <row r="7057" spans="1:6">
      <c r="A7057">
        <v>12.5</v>
      </c>
      <c r="B7057">
        <v>2</v>
      </c>
      <c r="C7057">
        <v>93</v>
      </c>
      <c r="D7057">
        <f t="shared" si="220"/>
        <v>35275</v>
      </c>
      <c r="F7057">
        <f t="shared" si="221"/>
        <v>25.833333333333332</v>
      </c>
    </row>
    <row r="7058" spans="1:6">
      <c r="A7058">
        <v>8.9</v>
      </c>
      <c r="B7058">
        <v>2</v>
      </c>
      <c r="C7058">
        <v>88.8</v>
      </c>
      <c r="D7058">
        <f t="shared" si="220"/>
        <v>35280</v>
      </c>
      <c r="F7058">
        <f t="shared" si="221"/>
        <v>24.666666666666664</v>
      </c>
    </row>
    <row r="7059" spans="1:6">
      <c r="A7059">
        <v>8.9</v>
      </c>
      <c r="B7059">
        <v>2</v>
      </c>
      <c r="C7059">
        <v>86</v>
      </c>
      <c r="D7059">
        <f t="shared" si="220"/>
        <v>35285</v>
      </c>
      <c r="F7059">
        <f t="shared" si="221"/>
        <v>23.888888888888889</v>
      </c>
    </row>
    <row r="7060" spans="1:6">
      <c r="A7060">
        <v>7.1</v>
      </c>
      <c r="B7060">
        <v>2</v>
      </c>
      <c r="C7060">
        <v>82.8</v>
      </c>
      <c r="D7060">
        <f t="shared" si="220"/>
        <v>35290</v>
      </c>
      <c r="F7060">
        <f t="shared" si="221"/>
        <v>23</v>
      </c>
    </row>
    <row r="7061" spans="1:6">
      <c r="A7061">
        <v>12.5</v>
      </c>
      <c r="B7061">
        <v>2</v>
      </c>
      <c r="C7061">
        <v>79.599999999999994</v>
      </c>
      <c r="D7061">
        <f t="shared" si="220"/>
        <v>35295</v>
      </c>
      <c r="F7061">
        <f t="shared" si="221"/>
        <v>22.111111111111111</v>
      </c>
    </row>
    <row r="7062" spans="1:6">
      <c r="A7062">
        <v>8.9</v>
      </c>
      <c r="B7062">
        <v>2</v>
      </c>
      <c r="C7062">
        <v>76.7</v>
      </c>
      <c r="D7062">
        <f t="shared" si="220"/>
        <v>35300</v>
      </c>
      <c r="F7062">
        <f t="shared" si="221"/>
        <v>21.305555555555557</v>
      </c>
    </row>
    <row r="7063" spans="1:6">
      <c r="A7063">
        <v>5.3</v>
      </c>
      <c r="B7063">
        <v>2</v>
      </c>
      <c r="C7063">
        <v>73.8</v>
      </c>
      <c r="D7063">
        <f t="shared" si="220"/>
        <v>35305</v>
      </c>
      <c r="F7063">
        <f t="shared" si="221"/>
        <v>20.5</v>
      </c>
    </row>
    <row r="7064" spans="1:6">
      <c r="A7064">
        <v>14.3</v>
      </c>
      <c r="B7064">
        <v>2</v>
      </c>
      <c r="C7064">
        <v>71.099999999999994</v>
      </c>
      <c r="D7064">
        <f t="shared" si="220"/>
        <v>35310</v>
      </c>
      <c r="F7064">
        <f t="shared" si="221"/>
        <v>19.749999999999996</v>
      </c>
    </row>
    <row r="7065" spans="1:6">
      <c r="A7065">
        <v>8.9</v>
      </c>
      <c r="B7065">
        <v>2</v>
      </c>
      <c r="C7065">
        <v>68.3</v>
      </c>
      <c r="D7065">
        <f t="shared" si="220"/>
        <v>35315</v>
      </c>
      <c r="F7065">
        <f t="shared" si="221"/>
        <v>18.972222222222221</v>
      </c>
    </row>
    <row r="7066" spans="1:6">
      <c r="A7066">
        <v>5.3</v>
      </c>
      <c r="B7066">
        <v>2</v>
      </c>
      <c r="C7066">
        <v>65.099999999999994</v>
      </c>
      <c r="D7066">
        <f t="shared" si="220"/>
        <v>35320</v>
      </c>
      <c r="F7066">
        <f t="shared" si="221"/>
        <v>18.083333333333332</v>
      </c>
    </row>
    <row r="7067" spans="1:6">
      <c r="A7067">
        <v>0</v>
      </c>
      <c r="B7067">
        <v>2</v>
      </c>
      <c r="C7067">
        <v>63.3</v>
      </c>
      <c r="D7067">
        <f t="shared" si="220"/>
        <v>35325</v>
      </c>
      <c r="F7067">
        <f t="shared" si="221"/>
        <v>17.583333333333332</v>
      </c>
    </row>
    <row r="7068" spans="1:6">
      <c r="A7068">
        <v>0</v>
      </c>
      <c r="B7068">
        <v>2</v>
      </c>
      <c r="C7068">
        <v>61.4</v>
      </c>
      <c r="D7068">
        <f t="shared" si="220"/>
        <v>35330</v>
      </c>
      <c r="F7068">
        <f t="shared" si="221"/>
        <v>17.055555555555554</v>
      </c>
    </row>
    <row r="7069" spans="1:6">
      <c r="A7069">
        <v>0</v>
      </c>
      <c r="B7069">
        <v>2</v>
      </c>
      <c r="C7069">
        <v>58.6</v>
      </c>
      <c r="D7069">
        <f t="shared" si="220"/>
        <v>35335</v>
      </c>
      <c r="F7069">
        <f t="shared" si="221"/>
        <v>16.277777777777779</v>
      </c>
    </row>
    <row r="7070" spans="1:6">
      <c r="A7070">
        <v>0</v>
      </c>
      <c r="B7070">
        <v>2</v>
      </c>
      <c r="C7070">
        <v>58.8</v>
      </c>
      <c r="D7070">
        <f t="shared" si="220"/>
        <v>35340</v>
      </c>
      <c r="F7070">
        <f t="shared" si="221"/>
        <v>16.333333333333332</v>
      </c>
    </row>
    <row r="7071" spans="1:6">
      <c r="A7071">
        <v>0</v>
      </c>
      <c r="B7071">
        <v>2</v>
      </c>
      <c r="C7071">
        <v>59.1</v>
      </c>
      <c r="D7071">
        <f t="shared" si="220"/>
        <v>35345</v>
      </c>
      <c r="F7071">
        <f t="shared" si="221"/>
        <v>16.416666666666668</v>
      </c>
    </row>
    <row r="7072" spans="1:6">
      <c r="A7072">
        <v>0</v>
      </c>
      <c r="B7072">
        <v>2</v>
      </c>
      <c r="C7072">
        <v>57.7</v>
      </c>
      <c r="D7072">
        <f t="shared" si="220"/>
        <v>35350</v>
      </c>
      <c r="F7072">
        <f t="shared" si="221"/>
        <v>16.027777777777779</v>
      </c>
    </row>
    <row r="7073" spans="1:6">
      <c r="A7073">
        <v>0</v>
      </c>
      <c r="B7073">
        <v>2</v>
      </c>
      <c r="C7073">
        <v>58.9</v>
      </c>
      <c r="D7073">
        <f t="shared" si="220"/>
        <v>35355</v>
      </c>
      <c r="F7073">
        <f t="shared" si="221"/>
        <v>16.361111111111111</v>
      </c>
    </row>
    <row r="7074" spans="1:6">
      <c r="A7074">
        <v>0</v>
      </c>
      <c r="B7074">
        <v>2</v>
      </c>
      <c r="C7074">
        <v>62.2</v>
      </c>
      <c r="D7074">
        <f t="shared" si="220"/>
        <v>35360</v>
      </c>
      <c r="F7074">
        <f t="shared" si="221"/>
        <v>17.277777777777779</v>
      </c>
    </row>
    <row r="7075" spans="1:6">
      <c r="A7075">
        <v>0</v>
      </c>
      <c r="B7075">
        <v>2</v>
      </c>
      <c r="C7075">
        <v>64.7</v>
      </c>
      <c r="D7075">
        <f t="shared" si="220"/>
        <v>35365</v>
      </c>
      <c r="F7075">
        <f t="shared" si="221"/>
        <v>17.972222222222221</v>
      </c>
    </row>
    <row r="7076" spans="1:6">
      <c r="A7076">
        <v>0</v>
      </c>
      <c r="B7076">
        <v>2</v>
      </c>
      <c r="C7076">
        <v>67.400000000000006</v>
      </c>
      <c r="D7076">
        <f t="shared" si="220"/>
        <v>35370</v>
      </c>
      <c r="F7076">
        <f t="shared" si="221"/>
        <v>18.722222222222225</v>
      </c>
    </row>
    <row r="7077" spans="1:6">
      <c r="A7077">
        <v>0</v>
      </c>
      <c r="B7077">
        <v>2</v>
      </c>
      <c r="C7077">
        <v>70.7</v>
      </c>
      <c r="D7077">
        <f t="shared" si="220"/>
        <v>35375</v>
      </c>
      <c r="F7077">
        <f t="shared" si="221"/>
        <v>19.638888888888889</v>
      </c>
    </row>
    <row r="7078" spans="1:6">
      <c r="A7078">
        <v>0</v>
      </c>
      <c r="B7078">
        <v>2</v>
      </c>
      <c r="C7078">
        <v>74.3</v>
      </c>
      <c r="D7078">
        <f t="shared" si="220"/>
        <v>35380</v>
      </c>
      <c r="F7078">
        <f t="shared" si="221"/>
        <v>20.638888888888889</v>
      </c>
    </row>
    <row r="7079" spans="1:6">
      <c r="A7079">
        <v>0</v>
      </c>
      <c r="B7079">
        <v>2</v>
      </c>
      <c r="C7079">
        <v>78.5</v>
      </c>
      <c r="D7079">
        <f t="shared" si="220"/>
        <v>35385</v>
      </c>
      <c r="F7079">
        <f t="shared" si="221"/>
        <v>21.805555555555554</v>
      </c>
    </row>
    <row r="7080" spans="1:6">
      <c r="A7080">
        <v>0</v>
      </c>
      <c r="B7080">
        <v>2</v>
      </c>
      <c r="C7080">
        <v>82.8</v>
      </c>
      <c r="D7080">
        <f t="shared" si="220"/>
        <v>35390</v>
      </c>
      <c r="F7080">
        <f t="shared" si="221"/>
        <v>23</v>
      </c>
    </row>
    <row r="7081" spans="1:6">
      <c r="A7081">
        <v>0</v>
      </c>
      <c r="B7081">
        <v>2</v>
      </c>
      <c r="C7081">
        <v>86.3</v>
      </c>
      <c r="D7081">
        <f t="shared" si="220"/>
        <v>35395</v>
      </c>
      <c r="F7081">
        <f t="shared" si="221"/>
        <v>23.972222222222221</v>
      </c>
    </row>
    <row r="7082" spans="1:6">
      <c r="A7082">
        <v>0</v>
      </c>
      <c r="B7082">
        <v>2</v>
      </c>
      <c r="C7082">
        <v>91.7</v>
      </c>
      <c r="D7082">
        <f t="shared" si="220"/>
        <v>35400</v>
      </c>
      <c r="F7082">
        <f t="shared" si="221"/>
        <v>25.472222222222221</v>
      </c>
    </row>
    <row r="7083" spans="1:6">
      <c r="A7083">
        <v>0</v>
      </c>
      <c r="B7083">
        <v>2</v>
      </c>
      <c r="C7083">
        <v>96</v>
      </c>
      <c r="D7083">
        <f t="shared" si="220"/>
        <v>35405</v>
      </c>
      <c r="F7083">
        <f t="shared" si="221"/>
        <v>26.666666666666664</v>
      </c>
    </row>
    <row r="7084" spans="1:6">
      <c r="A7084">
        <v>0</v>
      </c>
      <c r="B7084">
        <v>2</v>
      </c>
      <c r="C7084">
        <v>100.5</v>
      </c>
      <c r="D7084">
        <f t="shared" si="220"/>
        <v>35410</v>
      </c>
      <c r="F7084">
        <f t="shared" si="221"/>
        <v>27.916666666666664</v>
      </c>
    </row>
    <row r="7085" spans="1:6">
      <c r="A7085">
        <v>0</v>
      </c>
      <c r="B7085">
        <v>2</v>
      </c>
      <c r="C7085">
        <v>105.5</v>
      </c>
      <c r="D7085">
        <f t="shared" si="220"/>
        <v>35415</v>
      </c>
      <c r="F7085">
        <f t="shared" si="221"/>
        <v>29.305555555555554</v>
      </c>
    </row>
    <row r="7086" spans="1:6">
      <c r="A7086">
        <v>0</v>
      </c>
      <c r="B7086">
        <v>2</v>
      </c>
      <c r="C7086">
        <v>108.8</v>
      </c>
      <c r="D7086">
        <f t="shared" si="220"/>
        <v>35420</v>
      </c>
      <c r="F7086">
        <f t="shared" si="221"/>
        <v>30.222222222222221</v>
      </c>
    </row>
    <row r="7087" spans="1:6">
      <c r="A7087">
        <v>0</v>
      </c>
      <c r="B7087">
        <v>2</v>
      </c>
      <c r="C7087">
        <v>115</v>
      </c>
      <c r="D7087">
        <f t="shared" si="220"/>
        <v>35425</v>
      </c>
      <c r="F7087">
        <f t="shared" si="221"/>
        <v>31.944444444444443</v>
      </c>
    </row>
    <row r="7088" spans="1:6">
      <c r="A7088">
        <v>0</v>
      </c>
      <c r="B7088">
        <v>2</v>
      </c>
      <c r="C7088">
        <v>119.9</v>
      </c>
      <c r="D7088">
        <f t="shared" si="220"/>
        <v>35430</v>
      </c>
      <c r="F7088">
        <f t="shared" si="221"/>
        <v>33.305555555555557</v>
      </c>
    </row>
    <row r="7089" spans="1:6">
      <c r="A7089">
        <v>0</v>
      </c>
      <c r="B7089">
        <v>2</v>
      </c>
      <c r="C7089">
        <v>122.1</v>
      </c>
      <c r="D7089">
        <f t="shared" si="220"/>
        <v>35435</v>
      </c>
      <c r="F7089">
        <f t="shared" si="221"/>
        <v>33.916666666666664</v>
      </c>
    </row>
    <row r="7090" spans="1:6">
      <c r="A7090">
        <v>0</v>
      </c>
      <c r="B7090">
        <v>2</v>
      </c>
      <c r="C7090">
        <v>128.6</v>
      </c>
      <c r="D7090">
        <f t="shared" si="220"/>
        <v>35440</v>
      </c>
      <c r="F7090">
        <f t="shared" si="221"/>
        <v>35.722222222222221</v>
      </c>
    </row>
    <row r="7091" spans="1:6">
      <c r="A7091">
        <v>0</v>
      </c>
      <c r="B7091">
        <v>2</v>
      </c>
      <c r="C7091">
        <v>131.1</v>
      </c>
      <c r="D7091">
        <f t="shared" si="220"/>
        <v>35445</v>
      </c>
      <c r="F7091">
        <f t="shared" si="221"/>
        <v>36.416666666666664</v>
      </c>
    </row>
    <row r="7092" spans="1:6">
      <c r="A7092">
        <v>0</v>
      </c>
      <c r="B7092">
        <v>2</v>
      </c>
      <c r="C7092">
        <v>130.19999999999999</v>
      </c>
      <c r="D7092">
        <f t="shared" si="220"/>
        <v>35450</v>
      </c>
      <c r="F7092">
        <f t="shared" si="221"/>
        <v>36.166666666666664</v>
      </c>
    </row>
    <row r="7093" spans="1:6">
      <c r="A7093">
        <v>0</v>
      </c>
      <c r="B7093">
        <v>2</v>
      </c>
      <c r="C7093">
        <v>128.19999999999999</v>
      </c>
      <c r="D7093">
        <f t="shared" si="220"/>
        <v>35455</v>
      </c>
      <c r="F7093">
        <f t="shared" si="221"/>
        <v>35.611111111111107</v>
      </c>
    </row>
    <row r="7094" spans="1:6">
      <c r="A7094">
        <v>0</v>
      </c>
      <c r="B7094">
        <v>2</v>
      </c>
      <c r="C7094">
        <v>137.30000000000001</v>
      </c>
      <c r="D7094">
        <f t="shared" si="220"/>
        <v>35460</v>
      </c>
      <c r="F7094">
        <f t="shared" si="221"/>
        <v>38.138888888888893</v>
      </c>
    </row>
    <row r="7095" spans="1:6">
      <c r="A7095">
        <v>0</v>
      </c>
      <c r="B7095">
        <v>2</v>
      </c>
      <c r="C7095">
        <v>135.9</v>
      </c>
      <c r="D7095">
        <f t="shared" si="220"/>
        <v>35465</v>
      </c>
      <c r="F7095">
        <f t="shared" si="221"/>
        <v>37.75</v>
      </c>
    </row>
    <row r="7096" spans="1:6">
      <c r="A7096">
        <v>0</v>
      </c>
      <c r="B7096">
        <v>2</v>
      </c>
      <c r="C7096">
        <v>147.9</v>
      </c>
      <c r="D7096">
        <f t="shared" si="220"/>
        <v>35470</v>
      </c>
      <c r="F7096">
        <f t="shared" si="221"/>
        <v>41.083333333333336</v>
      </c>
    </row>
    <row r="7097" spans="1:6">
      <c r="A7097">
        <v>0</v>
      </c>
      <c r="B7097">
        <v>2</v>
      </c>
      <c r="C7097">
        <v>151.1</v>
      </c>
      <c r="D7097">
        <f t="shared" si="220"/>
        <v>35475</v>
      </c>
      <c r="F7097">
        <f t="shared" si="221"/>
        <v>41.972222222222221</v>
      </c>
    </row>
    <row r="7098" spans="1:6">
      <c r="A7098">
        <v>0</v>
      </c>
      <c r="B7098">
        <v>3</v>
      </c>
      <c r="C7098">
        <v>151.30000000000001</v>
      </c>
      <c r="D7098">
        <f t="shared" si="220"/>
        <v>35480</v>
      </c>
      <c r="F7098">
        <f t="shared" si="221"/>
        <v>42.027777777777779</v>
      </c>
    </row>
    <row r="7099" spans="1:6">
      <c r="A7099">
        <v>0</v>
      </c>
      <c r="B7099">
        <v>3</v>
      </c>
      <c r="C7099">
        <v>152.1</v>
      </c>
      <c r="D7099">
        <f t="shared" si="220"/>
        <v>35485</v>
      </c>
      <c r="F7099">
        <f t="shared" si="221"/>
        <v>42.25</v>
      </c>
    </row>
    <row r="7100" spans="1:6">
      <c r="A7100">
        <v>0</v>
      </c>
      <c r="B7100">
        <v>3</v>
      </c>
      <c r="C7100">
        <v>151.69999999999999</v>
      </c>
      <c r="D7100">
        <f t="shared" si="220"/>
        <v>35490</v>
      </c>
      <c r="F7100">
        <f t="shared" si="221"/>
        <v>42.138888888888886</v>
      </c>
    </row>
    <row r="7101" spans="1:6">
      <c r="A7101">
        <v>0</v>
      </c>
      <c r="B7101">
        <v>3</v>
      </c>
      <c r="C7101">
        <v>157.69999999999999</v>
      </c>
      <c r="D7101">
        <f t="shared" si="220"/>
        <v>35495</v>
      </c>
      <c r="F7101">
        <f t="shared" si="221"/>
        <v>43.80555555555555</v>
      </c>
    </row>
    <row r="7102" spans="1:6">
      <c r="A7102">
        <v>0</v>
      </c>
      <c r="B7102">
        <v>3</v>
      </c>
      <c r="C7102">
        <v>160.4</v>
      </c>
      <c r="D7102">
        <f t="shared" si="220"/>
        <v>35500</v>
      </c>
      <c r="F7102">
        <f t="shared" si="221"/>
        <v>44.555555555555557</v>
      </c>
    </row>
    <row r="7103" spans="1:6">
      <c r="A7103">
        <v>0</v>
      </c>
      <c r="B7103">
        <v>3</v>
      </c>
      <c r="C7103">
        <v>162.1</v>
      </c>
      <c r="D7103">
        <f t="shared" si="220"/>
        <v>35505</v>
      </c>
      <c r="F7103">
        <f t="shared" si="221"/>
        <v>45.027777777777779</v>
      </c>
    </row>
    <row r="7104" spans="1:6">
      <c r="A7104">
        <v>0</v>
      </c>
      <c r="B7104">
        <v>3</v>
      </c>
      <c r="C7104">
        <v>164.6</v>
      </c>
      <c r="D7104">
        <f t="shared" si="220"/>
        <v>35510</v>
      </c>
      <c r="F7104">
        <f t="shared" si="221"/>
        <v>45.722222222222221</v>
      </c>
    </row>
    <row r="7105" spans="1:6">
      <c r="A7105">
        <v>0</v>
      </c>
      <c r="B7105">
        <v>3</v>
      </c>
      <c r="C7105">
        <v>166.3</v>
      </c>
      <c r="D7105">
        <f t="shared" si="220"/>
        <v>35515</v>
      </c>
      <c r="F7105">
        <f t="shared" si="221"/>
        <v>46.19444444444445</v>
      </c>
    </row>
    <row r="7106" spans="1:6">
      <c r="A7106">
        <v>0</v>
      </c>
      <c r="B7106">
        <v>3</v>
      </c>
      <c r="C7106">
        <v>169.6</v>
      </c>
      <c r="D7106">
        <f t="shared" si="220"/>
        <v>35520</v>
      </c>
      <c r="F7106">
        <f t="shared" si="221"/>
        <v>47.111111111111107</v>
      </c>
    </row>
    <row r="7107" spans="1:6">
      <c r="A7107">
        <v>0</v>
      </c>
      <c r="B7107">
        <v>3</v>
      </c>
      <c r="C7107">
        <v>171.5</v>
      </c>
      <c r="D7107">
        <f t="shared" ref="D7107:D7170" si="222">(ROW()-2)*5</f>
        <v>35525</v>
      </c>
      <c r="F7107">
        <f t="shared" ref="F7107:F7170" si="223">C7107/3.6</f>
        <v>47.638888888888886</v>
      </c>
    </row>
    <row r="7108" spans="1:6">
      <c r="A7108">
        <v>0</v>
      </c>
      <c r="B7108">
        <v>3</v>
      </c>
      <c r="C7108">
        <v>173.2</v>
      </c>
      <c r="D7108">
        <f t="shared" si="222"/>
        <v>35530</v>
      </c>
      <c r="F7108">
        <f t="shared" si="223"/>
        <v>48.111111111111107</v>
      </c>
    </row>
    <row r="7109" spans="1:6">
      <c r="A7109">
        <v>0</v>
      </c>
      <c r="B7109">
        <v>3</v>
      </c>
      <c r="C7109">
        <v>174.3</v>
      </c>
      <c r="D7109">
        <f t="shared" si="222"/>
        <v>35535</v>
      </c>
      <c r="F7109">
        <f t="shared" si="223"/>
        <v>48.416666666666671</v>
      </c>
    </row>
    <row r="7110" spans="1:6">
      <c r="A7110">
        <v>0</v>
      </c>
      <c r="B7110">
        <v>3</v>
      </c>
      <c r="C7110">
        <v>175.3</v>
      </c>
      <c r="D7110">
        <f t="shared" si="222"/>
        <v>35540</v>
      </c>
      <c r="F7110">
        <f t="shared" si="223"/>
        <v>48.694444444444443</v>
      </c>
    </row>
    <row r="7111" spans="1:6">
      <c r="A7111">
        <v>0</v>
      </c>
      <c r="B7111">
        <v>3</v>
      </c>
      <c r="C7111">
        <v>176.4</v>
      </c>
      <c r="D7111">
        <f t="shared" si="222"/>
        <v>35545</v>
      </c>
      <c r="F7111">
        <f t="shared" si="223"/>
        <v>49</v>
      </c>
    </row>
    <row r="7112" spans="1:6">
      <c r="A7112">
        <v>0</v>
      </c>
      <c r="B7112">
        <v>3</v>
      </c>
      <c r="C7112">
        <v>179.6</v>
      </c>
      <c r="D7112">
        <f t="shared" si="222"/>
        <v>35550</v>
      </c>
      <c r="F7112">
        <f t="shared" si="223"/>
        <v>49.888888888888886</v>
      </c>
    </row>
    <row r="7113" spans="1:6">
      <c r="A7113">
        <v>0</v>
      </c>
      <c r="B7113">
        <v>3</v>
      </c>
      <c r="C7113">
        <v>182.6</v>
      </c>
      <c r="D7113">
        <f t="shared" si="222"/>
        <v>35555</v>
      </c>
      <c r="F7113">
        <f t="shared" si="223"/>
        <v>50.722222222222221</v>
      </c>
    </row>
    <row r="7114" spans="1:6">
      <c r="A7114">
        <v>0</v>
      </c>
      <c r="B7114">
        <v>3</v>
      </c>
      <c r="C7114">
        <v>184.3</v>
      </c>
      <c r="D7114">
        <f t="shared" si="222"/>
        <v>35560</v>
      </c>
      <c r="F7114">
        <f t="shared" si="223"/>
        <v>51.194444444444443</v>
      </c>
    </row>
    <row r="7115" spans="1:6">
      <c r="A7115">
        <v>0</v>
      </c>
      <c r="B7115">
        <v>3.1</v>
      </c>
      <c r="C7115">
        <v>186.6</v>
      </c>
      <c r="D7115">
        <f t="shared" si="222"/>
        <v>35565</v>
      </c>
      <c r="F7115">
        <f t="shared" si="223"/>
        <v>51.833333333333329</v>
      </c>
    </row>
    <row r="7116" spans="1:6">
      <c r="A7116">
        <v>0</v>
      </c>
      <c r="B7116">
        <v>4</v>
      </c>
      <c r="C7116">
        <v>187.6</v>
      </c>
      <c r="D7116">
        <f t="shared" si="222"/>
        <v>35570</v>
      </c>
      <c r="F7116">
        <f t="shared" si="223"/>
        <v>52.111111111111107</v>
      </c>
    </row>
    <row r="7117" spans="1:6">
      <c r="A7117">
        <v>0</v>
      </c>
      <c r="B7117">
        <v>4</v>
      </c>
      <c r="C7117">
        <v>186.3</v>
      </c>
      <c r="D7117">
        <f t="shared" si="222"/>
        <v>35575</v>
      </c>
      <c r="F7117">
        <f t="shared" si="223"/>
        <v>51.75</v>
      </c>
    </row>
    <row r="7118" spans="1:6">
      <c r="A7118">
        <v>0</v>
      </c>
      <c r="B7118">
        <v>4</v>
      </c>
      <c r="C7118">
        <v>188.9</v>
      </c>
      <c r="D7118">
        <f t="shared" si="222"/>
        <v>35580</v>
      </c>
      <c r="F7118">
        <f t="shared" si="223"/>
        <v>52.472222222222221</v>
      </c>
    </row>
    <row r="7119" spans="1:6">
      <c r="A7119">
        <v>0</v>
      </c>
      <c r="B7119">
        <v>4</v>
      </c>
      <c r="C7119">
        <v>191.4</v>
      </c>
      <c r="D7119">
        <f t="shared" si="222"/>
        <v>35585</v>
      </c>
      <c r="F7119">
        <f t="shared" si="223"/>
        <v>53.166666666666664</v>
      </c>
    </row>
    <row r="7120" spans="1:6">
      <c r="A7120">
        <v>0</v>
      </c>
      <c r="B7120">
        <v>4</v>
      </c>
      <c r="C7120">
        <v>193.2</v>
      </c>
      <c r="D7120">
        <f t="shared" si="222"/>
        <v>35590</v>
      </c>
      <c r="F7120">
        <f t="shared" si="223"/>
        <v>53.666666666666664</v>
      </c>
    </row>
    <row r="7121" spans="1:6">
      <c r="A7121">
        <v>0</v>
      </c>
      <c r="B7121">
        <v>4</v>
      </c>
      <c r="C7121">
        <v>194.2</v>
      </c>
      <c r="D7121">
        <f t="shared" si="222"/>
        <v>35595</v>
      </c>
      <c r="F7121">
        <f t="shared" si="223"/>
        <v>53.944444444444443</v>
      </c>
    </row>
    <row r="7122" spans="1:6">
      <c r="A7122">
        <v>0</v>
      </c>
      <c r="B7122">
        <v>4</v>
      </c>
      <c r="C7122">
        <v>195.8</v>
      </c>
      <c r="D7122">
        <f t="shared" si="222"/>
        <v>35600</v>
      </c>
      <c r="F7122">
        <f t="shared" si="223"/>
        <v>54.388888888888893</v>
      </c>
    </row>
    <row r="7123" spans="1:6">
      <c r="A7123">
        <v>0</v>
      </c>
      <c r="B7123">
        <v>4</v>
      </c>
      <c r="C7123">
        <v>196.9</v>
      </c>
      <c r="D7123">
        <f t="shared" si="222"/>
        <v>35605</v>
      </c>
      <c r="F7123">
        <f t="shared" si="223"/>
        <v>54.694444444444443</v>
      </c>
    </row>
    <row r="7124" spans="1:6">
      <c r="A7124">
        <v>0</v>
      </c>
      <c r="B7124">
        <v>4</v>
      </c>
      <c r="C7124">
        <v>199</v>
      </c>
      <c r="D7124">
        <f t="shared" si="222"/>
        <v>35610</v>
      </c>
      <c r="F7124">
        <f t="shared" si="223"/>
        <v>55.277777777777779</v>
      </c>
    </row>
    <row r="7125" spans="1:6">
      <c r="A7125">
        <v>0</v>
      </c>
      <c r="B7125">
        <v>4</v>
      </c>
      <c r="C7125">
        <v>200.8</v>
      </c>
      <c r="D7125">
        <f t="shared" si="222"/>
        <v>35615</v>
      </c>
      <c r="F7125">
        <f t="shared" si="223"/>
        <v>55.777777777777779</v>
      </c>
    </row>
    <row r="7126" spans="1:6">
      <c r="A7126">
        <v>0</v>
      </c>
      <c r="B7126">
        <v>4</v>
      </c>
      <c r="C7126">
        <v>201.9</v>
      </c>
      <c r="D7126">
        <f t="shared" si="222"/>
        <v>35620</v>
      </c>
      <c r="F7126">
        <f t="shared" si="223"/>
        <v>56.083333333333336</v>
      </c>
    </row>
    <row r="7127" spans="1:6">
      <c r="A7127">
        <v>0</v>
      </c>
      <c r="B7127">
        <v>4</v>
      </c>
      <c r="C7127">
        <v>202.8</v>
      </c>
      <c r="D7127">
        <f t="shared" si="222"/>
        <v>35625</v>
      </c>
      <c r="F7127">
        <f t="shared" si="223"/>
        <v>56.333333333333336</v>
      </c>
    </row>
    <row r="7128" spans="1:6">
      <c r="A7128">
        <v>0</v>
      </c>
      <c r="B7128">
        <v>4</v>
      </c>
      <c r="C7128">
        <v>204</v>
      </c>
      <c r="D7128">
        <f t="shared" si="222"/>
        <v>35630</v>
      </c>
      <c r="F7128">
        <f t="shared" si="223"/>
        <v>56.666666666666664</v>
      </c>
    </row>
    <row r="7129" spans="1:6">
      <c r="A7129">
        <v>0</v>
      </c>
      <c r="B7129">
        <v>4</v>
      </c>
      <c r="C7129">
        <v>205.3</v>
      </c>
      <c r="D7129">
        <f t="shared" si="222"/>
        <v>35635</v>
      </c>
      <c r="F7129">
        <f t="shared" si="223"/>
        <v>57.027777777777779</v>
      </c>
    </row>
    <row r="7130" spans="1:6">
      <c r="A7130">
        <v>0</v>
      </c>
      <c r="B7130">
        <v>4</v>
      </c>
      <c r="C7130">
        <v>206.8</v>
      </c>
      <c r="D7130">
        <f t="shared" si="222"/>
        <v>35640</v>
      </c>
      <c r="F7130">
        <f t="shared" si="223"/>
        <v>57.444444444444443</v>
      </c>
    </row>
    <row r="7131" spans="1:6">
      <c r="A7131">
        <v>0</v>
      </c>
      <c r="B7131">
        <v>4</v>
      </c>
      <c r="C7131">
        <v>208.4</v>
      </c>
      <c r="D7131">
        <f t="shared" si="222"/>
        <v>35645</v>
      </c>
      <c r="F7131">
        <f t="shared" si="223"/>
        <v>57.888888888888886</v>
      </c>
    </row>
    <row r="7132" spans="1:6">
      <c r="A7132">
        <v>0</v>
      </c>
      <c r="B7132">
        <v>4</v>
      </c>
      <c r="C7132">
        <v>209.9</v>
      </c>
      <c r="D7132">
        <f t="shared" si="222"/>
        <v>35650</v>
      </c>
      <c r="F7132">
        <f t="shared" si="223"/>
        <v>58.305555555555557</v>
      </c>
    </row>
    <row r="7133" spans="1:6">
      <c r="A7133">
        <v>0</v>
      </c>
      <c r="B7133">
        <v>4</v>
      </c>
      <c r="C7133">
        <v>211.1</v>
      </c>
      <c r="D7133">
        <f t="shared" si="222"/>
        <v>35655</v>
      </c>
      <c r="F7133">
        <f t="shared" si="223"/>
        <v>58.638888888888886</v>
      </c>
    </row>
    <row r="7134" spans="1:6">
      <c r="A7134">
        <v>0</v>
      </c>
      <c r="B7134">
        <v>4</v>
      </c>
      <c r="C7134">
        <v>211.8</v>
      </c>
      <c r="D7134">
        <f t="shared" si="222"/>
        <v>35660</v>
      </c>
      <c r="F7134">
        <f t="shared" si="223"/>
        <v>58.833333333333336</v>
      </c>
    </row>
    <row r="7135" spans="1:6">
      <c r="A7135">
        <v>0</v>
      </c>
      <c r="B7135">
        <v>4</v>
      </c>
      <c r="C7135">
        <v>212.9</v>
      </c>
      <c r="D7135">
        <f t="shared" si="222"/>
        <v>35665</v>
      </c>
      <c r="F7135">
        <f t="shared" si="223"/>
        <v>59.138888888888886</v>
      </c>
    </row>
    <row r="7136" spans="1:6">
      <c r="A7136">
        <v>0</v>
      </c>
      <c r="B7136">
        <v>4</v>
      </c>
      <c r="C7136">
        <v>213.7</v>
      </c>
      <c r="D7136">
        <f t="shared" si="222"/>
        <v>35670</v>
      </c>
      <c r="F7136">
        <f t="shared" si="223"/>
        <v>59.361111111111107</v>
      </c>
    </row>
    <row r="7137" spans="1:6">
      <c r="A7137">
        <v>0</v>
      </c>
      <c r="B7137">
        <v>4</v>
      </c>
      <c r="C7137">
        <v>215</v>
      </c>
      <c r="D7137">
        <f t="shared" si="222"/>
        <v>35675</v>
      </c>
      <c r="F7137">
        <f t="shared" si="223"/>
        <v>59.722222222222221</v>
      </c>
    </row>
    <row r="7138" spans="1:6">
      <c r="A7138">
        <v>0</v>
      </c>
      <c r="B7138">
        <v>4</v>
      </c>
      <c r="C7138">
        <v>214.8</v>
      </c>
      <c r="D7138">
        <f t="shared" si="222"/>
        <v>35680</v>
      </c>
      <c r="F7138">
        <f t="shared" si="223"/>
        <v>59.666666666666671</v>
      </c>
    </row>
    <row r="7139" spans="1:6">
      <c r="A7139">
        <v>5.3</v>
      </c>
      <c r="B7139">
        <v>4</v>
      </c>
      <c r="C7139">
        <v>214.1</v>
      </c>
      <c r="D7139">
        <f t="shared" si="222"/>
        <v>35685</v>
      </c>
      <c r="F7139">
        <f t="shared" si="223"/>
        <v>59.472222222222221</v>
      </c>
    </row>
    <row r="7140" spans="1:6">
      <c r="A7140">
        <v>14.3</v>
      </c>
      <c r="B7140">
        <v>4</v>
      </c>
      <c r="C7140">
        <v>211.5</v>
      </c>
      <c r="D7140">
        <f t="shared" si="222"/>
        <v>35690</v>
      </c>
      <c r="F7140">
        <f t="shared" si="223"/>
        <v>58.75</v>
      </c>
    </row>
    <row r="7141" spans="1:6">
      <c r="A7141">
        <v>12.5</v>
      </c>
      <c r="B7141">
        <v>4</v>
      </c>
      <c r="C7141">
        <v>209.4</v>
      </c>
      <c r="D7141">
        <f t="shared" si="222"/>
        <v>35695</v>
      </c>
      <c r="F7141">
        <f t="shared" si="223"/>
        <v>58.166666666666664</v>
      </c>
    </row>
    <row r="7142" spans="1:6">
      <c r="A7142">
        <v>19.600000000000001</v>
      </c>
      <c r="B7142">
        <v>4</v>
      </c>
      <c r="C7142">
        <v>206.9</v>
      </c>
      <c r="D7142">
        <f t="shared" si="222"/>
        <v>35700</v>
      </c>
      <c r="F7142">
        <f t="shared" si="223"/>
        <v>57.472222222222221</v>
      </c>
    </row>
    <row r="7143" spans="1:6">
      <c r="A7143">
        <v>24.9</v>
      </c>
      <c r="B7143">
        <v>4</v>
      </c>
      <c r="C7143">
        <v>204.4</v>
      </c>
      <c r="D7143">
        <f t="shared" si="222"/>
        <v>35705</v>
      </c>
      <c r="F7143">
        <f t="shared" si="223"/>
        <v>56.777777777777779</v>
      </c>
    </row>
    <row r="7144" spans="1:6">
      <c r="A7144">
        <v>30.7</v>
      </c>
      <c r="B7144">
        <v>4</v>
      </c>
      <c r="C7144">
        <v>201.4</v>
      </c>
      <c r="D7144">
        <f t="shared" si="222"/>
        <v>35710</v>
      </c>
      <c r="F7144">
        <f t="shared" si="223"/>
        <v>55.944444444444443</v>
      </c>
    </row>
    <row r="7145" spans="1:6">
      <c r="A7145">
        <v>34.299999999999997</v>
      </c>
      <c r="B7145">
        <v>4</v>
      </c>
      <c r="C7145">
        <v>199.4</v>
      </c>
      <c r="D7145">
        <f t="shared" si="222"/>
        <v>35715</v>
      </c>
      <c r="F7145">
        <f t="shared" si="223"/>
        <v>55.388888888888886</v>
      </c>
    </row>
    <row r="7146" spans="1:6">
      <c r="A7146">
        <v>37.9</v>
      </c>
      <c r="B7146">
        <v>4</v>
      </c>
      <c r="C7146">
        <v>196.1</v>
      </c>
      <c r="D7146">
        <f t="shared" si="222"/>
        <v>35720</v>
      </c>
      <c r="F7146">
        <f t="shared" si="223"/>
        <v>54.472222222222221</v>
      </c>
    </row>
    <row r="7147" spans="1:6">
      <c r="A7147">
        <v>37.9</v>
      </c>
      <c r="B7147">
        <v>4</v>
      </c>
      <c r="C7147">
        <v>192.9</v>
      </c>
      <c r="D7147">
        <f t="shared" si="222"/>
        <v>35725</v>
      </c>
      <c r="F7147">
        <f t="shared" si="223"/>
        <v>53.583333333333336</v>
      </c>
    </row>
    <row r="7148" spans="1:6">
      <c r="A7148">
        <v>37.9</v>
      </c>
      <c r="B7148">
        <v>4</v>
      </c>
      <c r="C7148">
        <v>190.2</v>
      </c>
      <c r="D7148">
        <f t="shared" si="222"/>
        <v>35730</v>
      </c>
      <c r="F7148">
        <f t="shared" si="223"/>
        <v>52.833333333333329</v>
      </c>
    </row>
    <row r="7149" spans="1:6">
      <c r="A7149">
        <v>41.4</v>
      </c>
      <c r="B7149">
        <v>4</v>
      </c>
      <c r="C7149">
        <v>187.9</v>
      </c>
      <c r="D7149">
        <f t="shared" si="222"/>
        <v>35735</v>
      </c>
      <c r="F7149">
        <f t="shared" si="223"/>
        <v>52.194444444444443</v>
      </c>
    </row>
    <row r="7150" spans="1:6">
      <c r="A7150">
        <v>37.9</v>
      </c>
      <c r="B7150">
        <v>4</v>
      </c>
      <c r="C7150">
        <v>184.4</v>
      </c>
      <c r="D7150">
        <f t="shared" si="222"/>
        <v>35740</v>
      </c>
      <c r="F7150">
        <f t="shared" si="223"/>
        <v>51.222222222222221</v>
      </c>
    </row>
    <row r="7151" spans="1:6">
      <c r="A7151">
        <v>34.299999999999997</v>
      </c>
      <c r="B7151">
        <v>4</v>
      </c>
      <c r="C7151">
        <v>181.3</v>
      </c>
      <c r="D7151">
        <f t="shared" si="222"/>
        <v>35745</v>
      </c>
      <c r="F7151">
        <f t="shared" si="223"/>
        <v>50.361111111111114</v>
      </c>
    </row>
    <row r="7152" spans="1:6">
      <c r="A7152">
        <v>26.7</v>
      </c>
      <c r="B7152">
        <v>4</v>
      </c>
      <c r="C7152">
        <v>177.8</v>
      </c>
      <c r="D7152">
        <f t="shared" si="222"/>
        <v>35750</v>
      </c>
      <c r="F7152">
        <f t="shared" si="223"/>
        <v>49.388888888888893</v>
      </c>
    </row>
    <row r="7153" spans="1:6">
      <c r="A7153">
        <v>32.5</v>
      </c>
      <c r="B7153">
        <v>3</v>
      </c>
      <c r="C7153">
        <v>173.8</v>
      </c>
      <c r="D7153">
        <f t="shared" si="222"/>
        <v>35755</v>
      </c>
      <c r="F7153">
        <f t="shared" si="223"/>
        <v>48.277777777777779</v>
      </c>
    </row>
    <row r="7154" spans="1:6">
      <c r="A7154">
        <v>26.7</v>
      </c>
      <c r="B7154">
        <v>3</v>
      </c>
      <c r="C7154">
        <v>172.6</v>
      </c>
      <c r="D7154">
        <f t="shared" si="222"/>
        <v>35760</v>
      </c>
      <c r="F7154">
        <f t="shared" si="223"/>
        <v>47.944444444444443</v>
      </c>
    </row>
    <row r="7155" spans="1:6">
      <c r="A7155">
        <v>26.7</v>
      </c>
      <c r="B7155">
        <v>3</v>
      </c>
      <c r="C7155">
        <v>169.4</v>
      </c>
      <c r="D7155">
        <f t="shared" si="222"/>
        <v>35765</v>
      </c>
      <c r="F7155">
        <f t="shared" si="223"/>
        <v>47.055555555555557</v>
      </c>
    </row>
    <row r="7156" spans="1:6">
      <c r="A7156">
        <v>32.5</v>
      </c>
      <c r="B7156">
        <v>3</v>
      </c>
      <c r="C7156">
        <v>167</v>
      </c>
      <c r="D7156">
        <f t="shared" si="222"/>
        <v>35770</v>
      </c>
      <c r="F7156">
        <f t="shared" si="223"/>
        <v>46.388888888888886</v>
      </c>
    </row>
    <row r="7157" spans="1:6">
      <c r="A7157">
        <v>29</v>
      </c>
      <c r="B7157">
        <v>3</v>
      </c>
      <c r="C7157">
        <v>163.1</v>
      </c>
      <c r="D7157">
        <f t="shared" si="222"/>
        <v>35775</v>
      </c>
      <c r="F7157">
        <f t="shared" si="223"/>
        <v>45.30555555555555</v>
      </c>
    </row>
    <row r="7158" spans="1:6">
      <c r="A7158">
        <v>23.2</v>
      </c>
      <c r="B7158">
        <v>3</v>
      </c>
      <c r="C7158">
        <v>160.5</v>
      </c>
      <c r="D7158">
        <f t="shared" si="222"/>
        <v>35780</v>
      </c>
      <c r="F7158">
        <f t="shared" si="223"/>
        <v>44.583333333333336</v>
      </c>
    </row>
    <row r="7159" spans="1:6">
      <c r="A7159">
        <v>24.9</v>
      </c>
      <c r="B7159">
        <v>3</v>
      </c>
      <c r="C7159">
        <v>156.1</v>
      </c>
      <c r="D7159">
        <f t="shared" si="222"/>
        <v>35785</v>
      </c>
      <c r="F7159">
        <f t="shared" si="223"/>
        <v>43.361111111111107</v>
      </c>
    </row>
    <row r="7160" spans="1:6">
      <c r="A7160">
        <v>24.9</v>
      </c>
      <c r="B7160">
        <v>3</v>
      </c>
      <c r="C7160">
        <v>153.30000000000001</v>
      </c>
      <c r="D7160">
        <f t="shared" si="222"/>
        <v>35790</v>
      </c>
      <c r="F7160">
        <f t="shared" si="223"/>
        <v>42.583333333333336</v>
      </c>
    </row>
    <row r="7161" spans="1:6">
      <c r="A7161">
        <v>26.7</v>
      </c>
      <c r="B7161">
        <v>3</v>
      </c>
      <c r="C7161">
        <v>150</v>
      </c>
      <c r="D7161">
        <f t="shared" si="222"/>
        <v>35795</v>
      </c>
      <c r="F7161">
        <f t="shared" si="223"/>
        <v>41.666666666666664</v>
      </c>
    </row>
    <row r="7162" spans="1:6">
      <c r="A7162">
        <v>32.5</v>
      </c>
      <c r="B7162">
        <v>3</v>
      </c>
      <c r="C7162">
        <v>146.30000000000001</v>
      </c>
      <c r="D7162">
        <f t="shared" si="222"/>
        <v>35800</v>
      </c>
      <c r="F7162">
        <f t="shared" si="223"/>
        <v>40.638888888888893</v>
      </c>
    </row>
    <row r="7163" spans="1:6">
      <c r="A7163">
        <v>32.5</v>
      </c>
      <c r="B7163">
        <v>3</v>
      </c>
      <c r="C7163">
        <v>142.6</v>
      </c>
      <c r="D7163">
        <f t="shared" si="222"/>
        <v>35805</v>
      </c>
      <c r="F7163">
        <f t="shared" si="223"/>
        <v>39.611111111111107</v>
      </c>
    </row>
    <row r="7164" spans="1:6">
      <c r="A7164">
        <v>29</v>
      </c>
      <c r="B7164">
        <v>3</v>
      </c>
      <c r="C7164">
        <v>139.80000000000001</v>
      </c>
      <c r="D7164">
        <f t="shared" si="222"/>
        <v>35810</v>
      </c>
      <c r="F7164">
        <f t="shared" si="223"/>
        <v>38.833333333333336</v>
      </c>
    </row>
    <row r="7165" spans="1:6">
      <c r="A7165">
        <v>29</v>
      </c>
      <c r="B7165">
        <v>3</v>
      </c>
      <c r="C7165">
        <v>136.4</v>
      </c>
      <c r="D7165">
        <f t="shared" si="222"/>
        <v>35815</v>
      </c>
      <c r="F7165">
        <f t="shared" si="223"/>
        <v>37.888888888888893</v>
      </c>
    </row>
    <row r="7166" spans="1:6">
      <c r="A7166">
        <v>29</v>
      </c>
      <c r="B7166">
        <v>3</v>
      </c>
      <c r="C7166">
        <v>132.6</v>
      </c>
      <c r="D7166">
        <f t="shared" si="222"/>
        <v>35820</v>
      </c>
      <c r="F7166">
        <f t="shared" si="223"/>
        <v>36.833333333333329</v>
      </c>
    </row>
    <row r="7167" spans="1:6">
      <c r="A7167">
        <v>29</v>
      </c>
      <c r="B7167">
        <v>3</v>
      </c>
      <c r="C7167">
        <v>129.1</v>
      </c>
      <c r="D7167">
        <f t="shared" si="222"/>
        <v>35825</v>
      </c>
      <c r="F7167">
        <f t="shared" si="223"/>
        <v>35.861111111111107</v>
      </c>
    </row>
    <row r="7168" spans="1:6">
      <c r="A7168">
        <v>27.2</v>
      </c>
      <c r="B7168">
        <v>3</v>
      </c>
      <c r="C7168">
        <v>126</v>
      </c>
      <c r="D7168">
        <f t="shared" si="222"/>
        <v>35830</v>
      </c>
      <c r="F7168">
        <f t="shared" si="223"/>
        <v>35</v>
      </c>
    </row>
    <row r="7169" spans="1:6">
      <c r="A7169">
        <v>21.4</v>
      </c>
      <c r="B7169">
        <v>3</v>
      </c>
      <c r="C7169">
        <v>122.6</v>
      </c>
      <c r="D7169">
        <f t="shared" si="222"/>
        <v>35835</v>
      </c>
      <c r="F7169">
        <f t="shared" si="223"/>
        <v>34.05555555555555</v>
      </c>
    </row>
    <row r="7170" spans="1:6">
      <c r="A7170">
        <v>21.4</v>
      </c>
      <c r="B7170">
        <v>3</v>
      </c>
      <c r="C7170">
        <v>119.2</v>
      </c>
      <c r="D7170">
        <f t="shared" si="222"/>
        <v>35840</v>
      </c>
      <c r="F7170">
        <f t="shared" si="223"/>
        <v>33.111111111111114</v>
      </c>
    </row>
    <row r="7171" spans="1:6">
      <c r="A7171">
        <v>16</v>
      </c>
      <c r="B7171">
        <v>3</v>
      </c>
      <c r="C7171">
        <v>116.9</v>
      </c>
      <c r="D7171">
        <f t="shared" ref="D7171:D7234" si="224">(ROW()-2)*5</f>
        <v>35845</v>
      </c>
      <c r="F7171">
        <f t="shared" ref="F7171:F7234" si="225">C7171/3.6</f>
        <v>32.472222222222221</v>
      </c>
    </row>
    <row r="7172" spans="1:6">
      <c r="A7172">
        <v>16</v>
      </c>
      <c r="B7172">
        <v>3</v>
      </c>
      <c r="C7172">
        <v>114.1</v>
      </c>
      <c r="D7172">
        <f t="shared" si="224"/>
        <v>35850</v>
      </c>
      <c r="F7172">
        <f t="shared" si="225"/>
        <v>31.694444444444443</v>
      </c>
    </row>
    <row r="7173" spans="1:6">
      <c r="A7173">
        <v>16</v>
      </c>
      <c r="B7173">
        <v>3</v>
      </c>
      <c r="C7173">
        <v>111.1</v>
      </c>
      <c r="D7173">
        <f t="shared" si="224"/>
        <v>35855</v>
      </c>
      <c r="F7173">
        <f t="shared" si="225"/>
        <v>30.861111111111107</v>
      </c>
    </row>
    <row r="7174" spans="1:6">
      <c r="A7174">
        <v>17.8</v>
      </c>
      <c r="B7174">
        <v>3</v>
      </c>
      <c r="C7174">
        <v>108.2</v>
      </c>
      <c r="D7174">
        <f t="shared" si="224"/>
        <v>35860</v>
      </c>
      <c r="F7174">
        <f t="shared" si="225"/>
        <v>30.055555555555557</v>
      </c>
    </row>
    <row r="7175" spans="1:6">
      <c r="A7175">
        <v>19.600000000000001</v>
      </c>
      <c r="B7175">
        <v>3</v>
      </c>
      <c r="C7175">
        <v>105.9</v>
      </c>
      <c r="D7175">
        <f t="shared" si="224"/>
        <v>35865</v>
      </c>
      <c r="F7175">
        <f t="shared" si="225"/>
        <v>29.416666666666668</v>
      </c>
    </row>
    <row r="7176" spans="1:6">
      <c r="A7176">
        <v>16</v>
      </c>
      <c r="B7176">
        <v>3</v>
      </c>
      <c r="C7176">
        <v>102.3</v>
      </c>
      <c r="D7176">
        <f t="shared" si="224"/>
        <v>35870</v>
      </c>
      <c r="F7176">
        <f t="shared" si="225"/>
        <v>28.416666666666664</v>
      </c>
    </row>
    <row r="7177" spans="1:6">
      <c r="A7177">
        <v>12.5</v>
      </c>
      <c r="B7177">
        <v>3</v>
      </c>
      <c r="C7177">
        <v>99.6</v>
      </c>
      <c r="D7177">
        <f t="shared" si="224"/>
        <v>35875</v>
      </c>
      <c r="F7177">
        <f t="shared" si="225"/>
        <v>27.666666666666664</v>
      </c>
    </row>
    <row r="7178" spans="1:6">
      <c r="A7178">
        <v>12.5</v>
      </c>
      <c r="B7178">
        <v>3</v>
      </c>
      <c r="C7178">
        <v>96.8</v>
      </c>
      <c r="D7178">
        <f t="shared" si="224"/>
        <v>35880</v>
      </c>
      <c r="F7178">
        <f t="shared" si="225"/>
        <v>26.888888888888886</v>
      </c>
    </row>
    <row r="7179" spans="1:6">
      <c r="A7179">
        <v>10.7</v>
      </c>
      <c r="B7179">
        <v>3</v>
      </c>
      <c r="C7179">
        <v>94.3</v>
      </c>
      <c r="D7179">
        <f t="shared" si="224"/>
        <v>35885</v>
      </c>
      <c r="F7179">
        <f t="shared" si="225"/>
        <v>26.194444444444443</v>
      </c>
    </row>
    <row r="7180" spans="1:6">
      <c r="A7180">
        <v>8.9</v>
      </c>
      <c r="B7180">
        <v>3</v>
      </c>
      <c r="C7180">
        <v>92</v>
      </c>
      <c r="D7180">
        <f t="shared" si="224"/>
        <v>35890</v>
      </c>
      <c r="F7180">
        <f t="shared" si="225"/>
        <v>25.555555555555554</v>
      </c>
    </row>
    <row r="7181" spans="1:6">
      <c r="A7181">
        <v>5.3</v>
      </c>
      <c r="B7181">
        <v>3</v>
      </c>
      <c r="C7181">
        <v>90.1</v>
      </c>
      <c r="D7181">
        <f t="shared" si="224"/>
        <v>35895</v>
      </c>
      <c r="F7181">
        <f t="shared" si="225"/>
        <v>25.027777777777775</v>
      </c>
    </row>
    <row r="7182" spans="1:6">
      <c r="A7182">
        <v>3.6</v>
      </c>
      <c r="B7182">
        <v>3</v>
      </c>
      <c r="C7182">
        <v>88</v>
      </c>
      <c r="D7182">
        <f t="shared" si="224"/>
        <v>35900</v>
      </c>
      <c r="F7182">
        <f t="shared" si="225"/>
        <v>24.444444444444443</v>
      </c>
    </row>
    <row r="7183" spans="1:6">
      <c r="A7183">
        <v>0</v>
      </c>
      <c r="B7183">
        <v>3</v>
      </c>
      <c r="C7183">
        <v>87.3</v>
      </c>
      <c r="D7183">
        <f t="shared" si="224"/>
        <v>35905</v>
      </c>
      <c r="F7183">
        <f t="shared" si="225"/>
        <v>24.25</v>
      </c>
    </row>
    <row r="7184" spans="1:6">
      <c r="A7184">
        <v>0</v>
      </c>
      <c r="B7184">
        <v>3</v>
      </c>
      <c r="C7184">
        <v>85.9</v>
      </c>
      <c r="D7184">
        <f t="shared" si="224"/>
        <v>35910</v>
      </c>
      <c r="F7184">
        <f t="shared" si="225"/>
        <v>23.861111111111111</v>
      </c>
    </row>
    <row r="7185" spans="1:6">
      <c r="A7185">
        <v>0</v>
      </c>
      <c r="B7185">
        <v>3</v>
      </c>
      <c r="C7185">
        <v>85.2</v>
      </c>
      <c r="D7185">
        <f t="shared" si="224"/>
        <v>35915</v>
      </c>
      <c r="F7185">
        <f t="shared" si="225"/>
        <v>23.666666666666668</v>
      </c>
    </row>
    <row r="7186" spans="1:6">
      <c r="A7186">
        <v>0</v>
      </c>
      <c r="B7186">
        <v>3</v>
      </c>
      <c r="C7186">
        <v>84.1</v>
      </c>
      <c r="D7186">
        <f t="shared" si="224"/>
        <v>35920</v>
      </c>
      <c r="F7186">
        <f t="shared" si="225"/>
        <v>23.361111111111111</v>
      </c>
    </row>
    <row r="7187" spans="1:6">
      <c r="A7187">
        <v>0</v>
      </c>
      <c r="B7187">
        <v>3</v>
      </c>
      <c r="C7187">
        <v>82.9</v>
      </c>
      <c r="D7187">
        <f t="shared" si="224"/>
        <v>35925</v>
      </c>
      <c r="F7187">
        <f t="shared" si="225"/>
        <v>23.027777777777779</v>
      </c>
    </row>
    <row r="7188" spans="1:6">
      <c r="A7188">
        <v>0</v>
      </c>
      <c r="B7188">
        <v>3</v>
      </c>
      <c r="C7188">
        <v>81.7</v>
      </c>
      <c r="D7188">
        <f t="shared" si="224"/>
        <v>35930</v>
      </c>
      <c r="F7188">
        <f t="shared" si="225"/>
        <v>22.694444444444446</v>
      </c>
    </row>
    <row r="7189" spans="1:6">
      <c r="A7189">
        <v>0</v>
      </c>
      <c r="B7189">
        <v>3</v>
      </c>
      <c r="C7189">
        <v>79.900000000000006</v>
      </c>
      <c r="D7189">
        <f t="shared" si="224"/>
        <v>35935</v>
      </c>
      <c r="F7189">
        <f t="shared" si="225"/>
        <v>22.194444444444446</v>
      </c>
    </row>
    <row r="7190" spans="1:6">
      <c r="A7190">
        <v>0</v>
      </c>
      <c r="B7190">
        <v>3</v>
      </c>
      <c r="C7190">
        <v>79</v>
      </c>
      <c r="D7190">
        <f t="shared" si="224"/>
        <v>35940</v>
      </c>
      <c r="F7190">
        <f t="shared" si="225"/>
        <v>21.944444444444443</v>
      </c>
    </row>
    <row r="7191" spans="1:6">
      <c r="A7191">
        <v>0</v>
      </c>
      <c r="B7191">
        <v>3</v>
      </c>
      <c r="C7191">
        <v>78.5</v>
      </c>
      <c r="D7191">
        <f t="shared" si="224"/>
        <v>35945</v>
      </c>
      <c r="F7191">
        <f t="shared" si="225"/>
        <v>21.805555555555554</v>
      </c>
    </row>
    <row r="7192" spans="1:6">
      <c r="A7192">
        <v>0</v>
      </c>
      <c r="B7192">
        <v>3</v>
      </c>
      <c r="C7192">
        <v>77.8</v>
      </c>
      <c r="D7192">
        <f t="shared" si="224"/>
        <v>35950</v>
      </c>
      <c r="F7192">
        <f t="shared" si="225"/>
        <v>21.611111111111111</v>
      </c>
    </row>
    <row r="7193" spans="1:6">
      <c r="A7193">
        <v>0</v>
      </c>
      <c r="B7193">
        <v>3</v>
      </c>
      <c r="C7193">
        <v>77.400000000000006</v>
      </c>
      <c r="D7193">
        <f t="shared" si="224"/>
        <v>35955</v>
      </c>
      <c r="F7193">
        <f t="shared" si="225"/>
        <v>21.5</v>
      </c>
    </row>
    <row r="7194" spans="1:6">
      <c r="A7194">
        <v>0</v>
      </c>
      <c r="B7194">
        <v>3</v>
      </c>
      <c r="C7194">
        <v>77.099999999999994</v>
      </c>
      <c r="D7194">
        <f t="shared" si="224"/>
        <v>35960</v>
      </c>
      <c r="F7194">
        <f t="shared" si="225"/>
        <v>21.416666666666664</v>
      </c>
    </row>
    <row r="7195" spans="1:6">
      <c r="A7195">
        <v>0</v>
      </c>
      <c r="B7195">
        <v>3</v>
      </c>
      <c r="C7195">
        <v>76.400000000000006</v>
      </c>
      <c r="D7195">
        <f t="shared" si="224"/>
        <v>35965</v>
      </c>
      <c r="F7195">
        <f t="shared" si="225"/>
        <v>21.222222222222225</v>
      </c>
    </row>
    <row r="7196" spans="1:6">
      <c r="A7196">
        <v>0</v>
      </c>
      <c r="B7196">
        <v>3</v>
      </c>
      <c r="C7196">
        <v>75.900000000000006</v>
      </c>
      <c r="D7196">
        <f t="shared" si="224"/>
        <v>35970</v>
      </c>
      <c r="F7196">
        <f t="shared" si="225"/>
        <v>21.083333333333336</v>
      </c>
    </row>
    <row r="7197" spans="1:6">
      <c r="A7197">
        <v>0</v>
      </c>
      <c r="B7197">
        <v>3</v>
      </c>
      <c r="C7197">
        <v>76.099999999999994</v>
      </c>
      <c r="D7197">
        <f t="shared" si="224"/>
        <v>35975</v>
      </c>
      <c r="F7197">
        <f t="shared" si="225"/>
        <v>21.138888888888886</v>
      </c>
    </row>
    <row r="7198" spans="1:6">
      <c r="A7198">
        <v>0</v>
      </c>
      <c r="B7198">
        <v>3</v>
      </c>
      <c r="C7198">
        <v>77.099999999999994</v>
      </c>
      <c r="D7198">
        <f t="shared" si="224"/>
        <v>35980</v>
      </c>
      <c r="F7198">
        <f t="shared" si="225"/>
        <v>21.416666666666664</v>
      </c>
    </row>
    <row r="7199" spans="1:6">
      <c r="A7199">
        <v>0</v>
      </c>
      <c r="B7199">
        <v>3</v>
      </c>
      <c r="C7199">
        <v>78.400000000000006</v>
      </c>
      <c r="D7199">
        <f t="shared" si="224"/>
        <v>35985</v>
      </c>
      <c r="F7199">
        <f t="shared" si="225"/>
        <v>21.777777777777779</v>
      </c>
    </row>
    <row r="7200" spans="1:6">
      <c r="A7200">
        <v>0</v>
      </c>
      <c r="B7200">
        <v>3</v>
      </c>
      <c r="C7200">
        <v>80.3</v>
      </c>
      <c r="D7200">
        <f t="shared" si="224"/>
        <v>35990</v>
      </c>
      <c r="F7200">
        <f t="shared" si="225"/>
        <v>22.305555555555554</v>
      </c>
    </row>
    <row r="7201" spans="1:6">
      <c r="A7201">
        <v>0</v>
      </c>
      <c r="B7201">
        <v>3</v>
      </c>
      <c r="C7201">
        <v>81.900000000000006</v>
      </c>
      <c r="D7201">
        <f t="shared" si="224"/>
        <v>35995</v>
      </c>
      <c r="F7201">
        <f t="shared" si="225"/>
        <v>22.75</v>
      </c>
    </row>
    <row r="7202" spans="1:6">
      <c r="A7202">
        <v>0</v>
      </c>
      <c r="B7202">
        <v>3</v>
      </c>
      <c r="C7202">
        <v>83.6</v>
      </c>
      <c r="D7202">
        <f t="shared" si="224"/>
        <v>36000</v>
      </c>
      <c r="F7202">
        <f t="shared" si="225"/>
        <v>23.222222222222221</v>
      </c>
    </row>
    <row r="7203" spans="1:6">
      <c r="A7203">
        <v>0</v>
      </c>
      <c r="B7203">
        <v>3</v>
      </c>
      <c r="C7203">
        <v>85.3</v>
      </c>
      <c r="D7203">
        <f t="shared" si="224"/>
        <v>36005</v>
      </c>
      <c r="F7203">
        <f t="shared" si="225"/>
        <v>23.694444444444443</v>
      </c>
    </row>
    <row r="7204" spans="1:6">
      <c r="A7204">
        <v>0</v>
      </c>
      <c r="B7204">
        <v>3</v>
      </c>
      <c r="C7204">
        <v>86.8</v>
      </c>
      <c r="D7204">
        <f t="shared" si="224"/>
        <v>36010</v>
      </c>
      <c r="F7204">
        <f t="shared" si="225"/>
        <v>24.111111111111111</v>
      </c>
    </row>
    <row r="7205" spans="1:6">
      <c r="A7205">
        <v>0</v>
      </c>
      <c r="B7205">
        <v>3</v>
      </c>
      <c r="C7205">
        <v>88.1</v>
      </c>
      <c r="D7205">
        <f t="shared" si="224"/>
        <v>36015</v>
      </c>
      <c r="F7205">
        <f t="shared" si="225"/>
        <v>24.472222222222221</v>
      </c>
    </row>
    <row r="7206" spans="1:6">
      <c r="A7206">
        <v>0</v>
      </c>
      <c r="B7206">
        <v>3</v>
      </c>
      <c r="C7206">
        <v>89.4</v>
      </c>
      <c r="D7206">
        <f t="shared" si="224"/>
        <v>36020</v>
      </c>
      <c r="F7206">
        <f t="shared" si="225"/>
        <v>24.833333333333336</v>
      </c>
    </row>
    <row r="7207" spans="1:6">
      <c r="A7207">
        <v>0</v>
      </c>
      <c r="B7207">
        <v>3</v>
      </c>
      <c r="C7207">
        <v>90.6</v>
      </c>
      <c r="D7207">
        <f t="shared" si="224"/>
        <v>36025</v>
      </c>
      <c r="F7207">
        <f t="shared" si="225"/>
        <v>25.166666666666664</v>
      </c>
    </row>
    <row r="7208" spans="1:6">
      <c r="A7208">
        <v>0</v>
      </c>
      <c r="B7208">
        <v>3</v>
      </c>
      <c r="C7208">
        <v>91.4</v>
      </c>
      <c r="D7208">
        <f t="shared" si="224"/>
        <v>36030</v>
      </c>
      <c r="F7208">
        <f t="shared" si="225"/>
        <v>25.388888888888889</v>
      </c>
    </row>
    <row r="7209" spans="1:6">
      <c r="A7209">
        <v>0</v>
      </c>
      <c r="B7209">
        <v>3</v>
      </c>
      <c r="C7209">
        <v>92.6</v>
      </c>
      <c r="D7209">
        <f t="shared" si="224"/>
        <v>36035</v>
      </c>
      <c r="F7209">
        <f t="shared" si="225"/>
        <v>25.722222222222221</v>
      </c>
    </row>
    <row r="7210" spans="1:6">
      <c r="A7210">
        <v>0</v>
      </c>
      <c r="B7210">
        <v>4</v>
      </c>
      <c r="C7210">
        <v>93.3</v>
      </c>
      <c r="D7210">
        <f t="shared" si="224"/>
        <v>36040</v>
      </c>
      <c r="F7210">
        <f t="shared" si="225"/>
        <v>25.916666666666664</v>
      </c>
    </row>
    <row r="7211" spans="1:6">
      <c r="A7211">
        <v>0</v>
      </c>
      <c r="B7211">
        <v>4</v>
      </c>
      <c r="C7211">
        <v>94.1</v>
      </c>
      <c r="D7211">
        <f t="shared" si="224"/>
        <v>36045</v>
      </c>
      <c r="F7211">
        <f t="shared" si="225"/>
        <v>26.138888888888886</v>
      </c>
    </row>
    <row r="7212" spans="1:6">
      <c r="A7212">
        <v>0</v>
      </c>
      <c r="B7212">
        <v>4</v>
      </c>
      <c r="C7212">
        <v>95</v>
      </c>
      <c r="D7212">
        <f t="shared" si="224"/>
        <v>36050</v>
      </c>
      <c r="F7212">
        <f t="shared" si="225"/>
        <v>26.388888888888889</v>
      </c>
    </row>
    <row r="7213" spans="1:6">
      <c r="A7213">
        <v>0</v>
      </c>
      <c r="B7213">
        <v>4</v>
      </c>
      <c r="C7213">
        <v>96.9</v>
      </c>
      <c r="D7213">
        <f t="shared" si="224"/>
        <v>36055</v>
      </c>
      <c r="F7213">
        <f t="shared" si="225"/>
        <v>26.916666666666668</v>
      </c>
    </row>
    <row r="7214" spans="1:6">
      <c r="A7214">
        <v>0</v>
      </c>
      <c r="B7214">
        <v>4</v>
      </c>
      <c r="C7214">
        <v>98.3</v>
      </c>
      <c r="D7214">
        <f t="shared" si="224"/>
        <v>36060</v>
      </c>
      <c r="F7214">
        <f t="shared" si="225"/>
        <v>27.305555555555554</v>
      </c>
    </row>
    <row r="7215" spans="1:6">
      <c r="A7215">
        <v>0</v>
      </c>
      <c r="B7215">
        <v>4</v>
      </c>
      <c r="C7215">
        <v>99.5</v>
      </c>
      <c r="D7215">
        <f t="shared" si="224"/>
        <v>36065</v>
      </c>
      <c r="F7215">
        <f t="shared" si="225"/>
        <v>27.638888888888889</v>
      </c>
    </row>
    <row r="7216" spans="1:6">
      <c r="A7216">
        <v>0</v>
      </c>
      <c r="B7216">
        <v>4</v>
      </c>
      <c r="C7216">
        <v>100.8</v>
      </c>
      <c r="D7216">
        <f t="shared" si="224"/>
        <v>36070</v>
      </c>
      <c r="F7216">
        <f t="shared" si="225"/>
        <v>28</v>
      </c>
    </row>
    <row r="7217" spans="1:6">
      <c r="A7217">
        <v>0</v>
      </c>
      <c r="B7217">
        <v>4</v>
      </c>
      <c r="C7217">
        <v>102</v>
      </c>
      <c r="D7217">
        <f t="shared" si="224"/>
        <v>36075</v>
      </c>
      <c r="F7217">
        <f t="shared" si="225"/>
        <v>28.333333333333332</v>
      </c>
    </row>
    <row r="7218" spans="1:6">
      <c r="A7218">
        <v>0</v>
      </c>
      <c r="B7218">
        <v>4</v>
      </c>
      <c r="C7218">
        <v>102.6</v>
      </c>
      <c r="D7218">
        <f t="shared" si="224"/>
        <v>36080</v>
      </c>
      <c r="F7218">
        <f t="shared" si="225"/>
        <v>28.499999999999996</v>
      </c>
    </row>
    <row r="7219" spans="1:6">
      <c r="A7219">
        <v>0</v>
      </c>
      <c r="B7219">
        <v>4</v>
      </c>
      <c r="C7219">
        <v>104.2</v>
      </c>
      <c r="D7219">
        <f t="shared" si="224"/>
        <v>36085</v>
      </c>
      <c r="F7219">
        <f t="shared" si="225"/>
        <v>28.944444444444443</v>
      </c>
    </row>
    <row r="7220" spans="1:6">
      <c r="A7220">
        <v>0</v>
      </c>
      <c r="B7220">
        <v>4</v>
      </c>
      <c r="C7220">
        <v>104.9</v>
      </c>
      <c r="D7220">
        <f t="shared" si="224"/>
        <v>36090</v>
      </c>
      <c r="F7220">
        <f t="shared" si="225"/>
        <v>29.138888888888889</v>
      </c>
    </row>
    <row r="7221" spans="1:6">
      <c r="A7221">
        <v>0</v>
      </c>
      <c r="B7221">
        <v>4</v>
      </c>
      <c r="C7221">
        <v>106</v>
      </c>
      <c r="D7221">
        <f t="shared" si="224"/>
        <v>36095</v>
      </c>
      <c r="F7221">
        <f t="shared" si="225"/>
        <v>29.444444444444443</v>
      </c>
    </row>
    <row r="7222" spans="1:6">
      <c r="A7222">
        <v>0</v>
      </c>
      <c r="B7222">
        <v>4</v>
      </c>
      <c r="C7222">
        <v>107.1</v>
      </c>
      <c r="D7222">
        <f t="shared" si="224"/>
        <v>36100</v>
      </c>
      <c r="F7222">
        <f t="shared" si="225"/>
        <v>29.749999999999996</v>
      </c>
    </row>
    <row r="7223" spans="1:6">
      <c r="A7223">
        <v>0</v>
      </c>
      <c r="B7223">
        <v>4</v>
      </c>
      <c r="C7223">
        <v>108.1</v>
      </c>
      <c r="D7223">
        <f t="shared" si="224"/>
        <v>36105</v>
      </c>
      <c r="F7223">
        <f t="shared" si="225"/>
        <v>30.027777777777775</v>
      </c>
    </row>
    <row r="7224" spans="1:6">
      <c r="A7224">
        <v>0</v>
      </c>
      <c r="B7224">
        <v>4</v>
      </c>
      <c r="C7224">
        <v>109.3</v>
      </c>
      <c r="D7224">
        <f t="shared" si="224"/>
        <v>36110</v>
      </c>
      <c r="F7224">
        <f t="shared" si="225"/>
        <v>30.361111111111111</v>
      </c>
    </row>
    <row r="7225" spans="1:6">
      <c r="A7225">
        <v>0</v>
      </c>
      <c r="B7225">
        <v>4</v>
      </c>
      <c r="C7225">
        <v>110</v>
      </c>
      <c r="D7225">
        <f t="shared" si="224"/>
        <v>36115</v>
      </c>
      <c r="F7225">
        <f t="shared" si="225"/>
        <v>30.555555555555554</v>
      </c>
    </row>
    <row r="7226" spans="1:6">
      <c r="A7226">
        <v>0</v>
      </c>
      <c r="B7226">
        <v>4</v>
      </c>
      <c r="C7226">
        <v>111.3</v>
      </c>
      <c r="D7226">
        <f t="shared" si="224"/>
        <v>36120</v>
      </c>
      <c r="F7226">
        <f t="shared" si="225"/>
        <v>30.916666666666664</v>
      </c>
    </row>
    <row r="7227" spans="1:6">
      <c r="A7227">
        <v>0</v>
      </c>
      <c r="B7227">
        <v>4</v>
      </c>
      <c r="C7227">
        <v>112.2</v>
      </c>
      <c r="D7227">
        <f t="shared" si="224"/>
        <v>36125</v>
      </c>
      <c r="F7227">
        <f t="shared" si="225"/>
        <v>31.166666666666668</v>
      </c>
    </row>
    <row r="7228" spans="1:6">
      <c r="A7228">
        <v>0</v>
      </c>
      <c r="B7228">
        <v>4</v>
      </c>
      <c r="C7228">
        <v>112.5</v>
      </c>
      <c r="D7228">
        <f t="shared" si="224"/>
        <v>36130</v>
      </c>
      <c r="F7228">
        <f t="shared" si="225"/>
        <v>31.25</v>
      </c>
    </row>
    <row r="7229" spans="1:6">
      <c r="A7229">
        <v>0</v>
      </c>
      <c r="B7229">
        <v>4</v>
      </c>
      <c r="C7229">
        <v>113.6</v>
      </c>
      <c r="D7229">
        <f t="shared" si="224"/>
        <v>36135</v>
      </c>
      <c r="F7229">
        <f t="shared" si="225"/>
        <v>31.555555555555554</v>
      </c>
    </row>
    <row r="7230" spans="1:6">
      <c r="A7230">
        <v>0</v>
      </c>
      <c r="B7230">
        <v>4</v>
      </c>
      <c r="C7230">
        <v>114.3</v>
      </c>
      <c r="D7230">
        <f t="shared" si="224"/>
        <v>36140</v>
      </c>
      <c r="F7230">
        <f t="shared" si="225"/>
        <v>31.75</v>
      </c>
    </row>
    <row r="7231" spans="1:6">
      <c r="A7231">
        <v>0</v>
      </c>
      <c r="B7231">
        <v>4</v>
      </c>
      <c r="C7231">
        <v>114.8</v>
      </c>
      <c r="D7231">
        <f t="shared" si="224"/>
        <v>36145</v>
      </c>
      <c r="F7231">
        <f t="shared" si="225"/>
        <v>31.888888888888886</v>
      </c>
    </row>
    <row r="7232" spans="1:6">
      <c r="A7232">
        <v>0</v>
      </c>
      <c r="B7232">
        <v>4</v>
      </c>
      <c r="C7232">
        <v>116</v>
      </c>
      <c r="D7232">
        <f t="shared" si="224"/>
        <v>36150</v>
      </c>
      <c r="F7232">
        <f t="shared" si="225"/>
        <v>32.222222222222221</v>
      </c>
    </row>
    <row r="7233" spans="1:6">
      <c r="A7233">
        <v>0</v>
      </c>
      <c r="B7233">
        <v>4</v>
      </c>
      <c r="C7233">
        <v>116.7</v>
      </c>
      <c r="D7233">
        <f t="shared" si="224"/>
        <v>36155</v>
      </c>
      <c r="F7233">
        <f t="shared" si="225"/>
        <v>32.416666666666664</v>
      </c>
    </row>
    <row r="7234" spans="1:6">
      <c r="A7234">
        <v>0</v>
      </c>
      <c r="B7234">
        <v>4</v>
      </c>
      <c r="C7234">
        <v>117.1</v>
      </c>
      <c r="D7234">
        <f t="shared" si="224"/>
        <v>36160</v>
      </c>
      <c r="F7234">
        <f t="shared" si="225"/>
        <v>32.527777777777779</v>
      </c>
    </row>
    <row r="7235" spans="1:6">
      <c r="A7235">
        <v>0</v>
      </c>
      <c r="B7235">
        <v>4</v>
      </c>
      <c r="C7235">
        <v>117.8</v>
      </c>
      <c r="D7235">
        <f t="shared" ref="D7235:D7298" si="226">(ROW()-2)*5</f>
        <v>36165</v>
      </c>
      <c r="F7235">
        <f t="shared" ref="F7235:F7298" si="227">C7235/3.6</f>
        <v>32.722222222222221</v>
      </c>
    </row>
    <row r="7236" spans="1:6">
      <c r="A7236">
        <v>0</v>
      </c>
      <c r="B7236">
        <v>4</v>
      </c>
      <c r="C7236">
        <v>118.4</v>
      </c>
      <c r="D7236">
        <f t="shared" si="226"/>
        <v>36170</v>
      </c>
      <c r="F7236">
        <f t="shared" si="227"/>
        <v>32.888888888888893</v>
      </c>
    </row>
    <row r="7237" spans="1:6">
      <c r="A7237">
        <v>0</v>
      </c>
      <c r="B7237">
        <v>4</v>
      </c>
      <c r="C7237">
        <v>118.6</v>
      </c>
      <c r="D7237">
        <f t="shared" si="226"/>
        <v>36175</v>
      </c>
      <c r="F7237">
        <f t="shared" si="227"/>
        <v>32.944444444444443</v>
      </c>
    </row>
    <row r="7238" spans="1:6">
      <c r="A7238">
        <v>0</v>
      </c>
      <c r="B7238">
        <v>4</v>
      </c>
      <c r="C7238">
        <v>118.7</v>
      </c>
      <c r="D7238">
        <f t="shared" si="226"/>
        <v>36180</v>
      </c>
      <c r="F7238">
        <f t="shared" si="227"/>
        <v>32.972222222222221</v>
      </c>
    </row>
    <row r="7239" spans="1:6">
      <c r="A7239">
        <v>0</v>
      </c>
      <c r="B7239">
        <v>4</v>
      </c>
      <c r="C7239">
        <v>119.6</v>
      </c>
      <c r="D7239">
        <f t="shared" si="226"/>
        <v>36185</v>
      </c>
      <c r="F7239">
        <f t="shared" si="227"/>
        <v>33.222222222222221</v>
      </c>
    </row>
    <row r="7240" spans="1:6">
      <c r="A7240">
        <v>0</v>
      </c>
      <c r="B7240">
        <v>4</v>
      </c>
      <c r="C7240">
        <v>119.6</v>
      </c>
      <c r="D7240">
        <f t="shared" si="226"/>
        <v>36190</v>
      </c>
      <c r="F7240">
        <f t="shared" si="227"/>
        <v>33.222222222222221</v>
      </c>
    </row>
    <row r="7241" spans="1:6">
      <c r="A7241">
        <v>0</v>
      </c>
      <c r="B7241">
        <v>4</v>
      </c>
      <c r="C7241">
        <v>119.7</v>
      </c>
      <c r="D7241">
        <f t="shared" si="226"/>
        <v>36195</v>
      </c>
      <c r="F7241">
        <f t="shared" si="227"/>
        <v>33.25</v>
      </c>
    </row>
    <row r="7242" spans="1:6">
      <c r="A7242">
        <v>0</v>
      </c>
      <c r="B7242">
        <v>4</v>
      </c>
      <c r="C7242">
        <v>120.2</v>
      </c>
      <c r="D7242">
        <f t="shared" si="226"/>
        <v>36200</v>
      </c>
      <c r="F7242">
        <f t="shared" si="227"/>
        <v>33.388888888888886</v>
      </c>
    </row>
    <row r="7243" spans="1:6">
      <c r="A7243">
        <v>0</v>
      </c>
      <c r="B7243">
        <v>4</v>
      </c>
      <c r="C7243">
        <v>120.4</v>
      </c>
      <c r="D7243">
        <f t="shared" si="226"/>
        <v>36205</v>
      </c>
      <c r="F7243">
        <f t="shared" si="227"/>
        <v>33.444444444444443</v>
      </c>
    </row>
    <row r="7244" spans="1:6">
      <c r="A7244">
        <v>0</v>
      </c>
      <c r="B7244">
        <v>4</v>
      </c>
      <c r="C7244">
        <v>121</v>
      </c>
      <c r="D7244">
        <f t="shared" si="226"/>
        <v>36210</v>
      </c>
      <c r="F7244">
        <f t="shared" si="227"/>
        <v>33.611111111111107</v>
      </c>
    </row>
    <row r="7245" spans="1:6">
      <c r="A7245">
        <v>0</v>
      </c>
      <c r="B7245">
        <v>4</v>
      </c>
      <c r="C7245">
        <v>120.8</v>
      </c>
      <c r="D7245">
        <f t="shared" si="226"/>
        <v>36215</v>
      </c>
      <c r="F7245">
        <f t="shared" si="227"/>
        <v>33.555555555555557</v>
      </c>
    </row>
    <row r="7246" spans="1:6">
      <c r="A7246">
        <v>0</v>
      </c>
      <c r="B7246">
        <v>4</v>
      </c>
      <c r="C7246">
        <v>121.8</v>
      </c>
      <c r="D7246">
        <f t="shared" si="226"/>
        <v>36220</v>
      </c>
      <c r="F7246">
        <f t="shared" si="227"/>
        <v>33.833333333333329</v>
      </c>
    </row>
    <row r="7247" spans="1:6">
      <c r="A7247">
        <v>0</v>
      </c>
      <c r="B7247">
        <v>4</v>
      </c>
      <c r="C7247">
        <v>122</v>
      </c>
      <c r="D7247">
        <f t="shared" si="226"/>
        <v>36225</v>
      </c>
      <c r="F7247">
        <f t="shared" si="227"/>
        <v>33.888888888888886</v>
      </c>
    </row>
    <row r="7248" spans="1:6">
      <c r="A7248">
        <v>0</v>
      </c>
      <c r="B7248">
        <v>4</v>
      </c>
      <c r="C7248">
        <v>122.6</v>
      </c>
      <c r="D7248">
        <f t="shared" si="226"/>
        <v>36230</v>
      </c>
      <c r="F7248">
        <f t="shared" si="227"/>
        <v>34.05555555555555</v>
      </c>
    </row>
    <row r="7249" spans="1:6">
      <c r="A7249">
        <v>0</v>
      </c>
      <c r="B7249">
        <v>4</v>
      </c>
      <c r="C7249">
        <v>122.4</v>
      </c>
      <c r="D7249">
        <f t="shared" si="226"/>
        <v>36235</v>
      </c>
      <c r="F7249">
        <f t="shared" si="227"/>
        <v>34</v>
      </c>
    </row>
    <row r="7250" spans="1:6">
      <c r="A7250">
        <v>0</v>
      </c>
      <c r="B7250">
        <v>4</v>
      </c>
      <c r="C7250">
        <v>122.3</v>
      </c>
      <c r="D7250">
        <f t="shared" si="226"/>
        <v>36240</v>
      </c>
      <c r="F7250">
        <f t="shared" si="227"/>
        <v>33.972222222222221</v>
      </c>
    </row>
    <row r="7251" spans="1:6">
      <c r="A7251">
        <v>0</v>
      </c>
      <c r="B7251">
        <v>4</v>
      </c>
      <c r="C7251">
        <v>122.7</v>
      </c>
      <c r="D7251">
        <f t="shared" si="226"/>
        <v>36245</v>
      </c>
      <c r="F7251">
        <f t="shared" si="227"/>
        <v>34.083333333333336</v>
      </c>
    </row>
    <row r="7252" spans="1:6">
      <c r="A7252">
        <v>0</v>
      </c>
      <c r="B7252">
        <v>4</v>
      </c>
      <c r="C7252">
        <v>122.3</v>
      </c>
      <c r="D7252">
        <f t="shared" si="226"/>
        <v>36250</v>
      </c>
      <c r="F7252">
        <f t="shared" si="227"/>
        <v>33.972222222222221</v>
      </c>
    </row>
    <row r="7253" spans="1:6">
      <c r="A7253">
        <v>0</v>
      </c>
      <c r="B7253">
        <v>4</v>
      </c>
      <c r="C7253">
        <v>122.4</v>
      </c>
      <c r="D7253">
        <f t="shared" si="226"/>
        <v>36255</v>
      </c>
      <c r="F7253">
        <f t="shared" si="227"/>
        <v>34</v>
      </c>
    </row>
    <row r="7254" spans="1:6">
      <c r="A7254">
        <v>0</v>
      </c>
      <c r="B7254">
        <v>4</v>
      </c>
      <c r="C7254">
        <v>122.1</v>
      </c>
      <c r="D7254">
        <f t="shared" si="226"/>
        <v>36260</v>
      </c>
      <c r="F7254">
        <f t="shared" si="227"/>
        <v>33.916666666666664</v>
      </c>
    </row>
    <row r="7255" spans="1:6">
      <c r="A7255">
        <v>0</v>
      </c>
      <c r="B7255">
        <v>4</v>
      </c>
      <c r="C7255">
        <v>122.5</v>
      </c>
      <c r="D7255">
        <f t="shared" si="226"/>
        <v>36265</v>
      </c>
      <c r="F7255">
        <f t="shared" si="227"/>
        <v>34.027777777777779</v>
      </c>
    </row>
    <row r="7256" spans="1:6">
      <c r="A7256">
        <v>0</v>
      </c>
      <c r="B7256">
        <v>4</v>
      </c>
      <c r="C7256">
        <v>122.7</v>
      </c>
      <c r="D7256">
        <f t="shared" si="226"/>
        <v>36270</v>
      </c>
      <c r="F7256">
        <f t="shared" si="227"/>
        <v>34.083333333333336</v>
      </c>
    </row>
    <row r="7257" spans="1:6">
      <c r="A7257">
        <v>0</v>
      </c>
      <c r="B7257">
        <v>4</v>
      </c>
      <c r="C7257">
        <v>122.6</v>
      </c>
      <c r="D7257">
        <f t="shared" si="226"/>
        <v>36275</v>
      </c>
      <c r="F7257">
        <f t="shared" si="227"/>
        <v>34.05555555555555</v>
      </c>
    </row>
    <row r="7258" spans="1:6">
      <c r="A7258">
        <v>0</v>
      </c>
      <c r="B7258">
        <v>4</v>
      </c>
      <c r="C7258">
        <v>122.9</v>
      </c>
      <c r="D7258">
        <f t="shared" si="226"/>
        <v>36280</v>
      </c>
      <c r="F7258">
        <f t="shared" si="227"/>
        <v>34.138888888888893</v>
      </c>
    </row>
    <row r="7259" spans="1:6">
      <c r="A7259">
        <v>0</v>
      </c>
      <c r="B7259">
        <v>4</v>
      </c>
      <c r="C7259">
        <v>122.8</v>
      </c>
      <c r="D7259">
        <f t="shared" si="226"/>
        <v>36285</v>
      </c>
      <c r="F7259">
        <f t="shared" si="227"/>
        <v>34.111111111111107</v>
      </c>
    </row>
    <row r="7260" spans="1:6">
      <c r="A7260">
        <v>0</v>
      </c>
      <c r="B7260">
        <v>4</v>
      </c>
      <c r="C7260">
        <v>122.7</v>
      </c>
      <c r="D7260">
        <f t="shared" si="226"/>
        <v>36290</v>
      </c>
      <c r="F7260">
        <f t="shared" si="227"/>
        <v>34.083333333333336</v>
      </c>
    </row>
    <row r="7261" spans="1:6">
      <c r="A7261">
        <v>0</v>
      </c>
      <c r="B7261">
        <v>4</v>
      </c>
      <c r="C7261">
        <v>123.1</v>
      </c>
      <c r="D7261">
        <f t="shared" si="226"/>
        <v>36295</v>
      </c>
      <c r="F7261">
        <f t="shared" si="227"/>
        <v>34.194444444444443</v>
      </c>
    </row>
    <row r="7262" spans="1:6">
      <c r="A7262">
        <v>0</v>
      </c>
      <c r="B7262">
        <v>4</v>
      </c>
      <c r="C7262">
        <v>123.1</v>
      </c>
      <c r="D7262">
        <f t="shared" si="226"/>
        <v>36300</v>
      </c>
      <c r="F7262">
        <f t="shared" si="227"/>
        <v>34.194444444444443</v>
      </c>
    </row>
    <row r="7263" spans="1:6">
      <c r="A7263">
        <v>0</v>
      </c>
      <c r="B7263">
        <v>4</v>
      </c>
      <c r="C7263">
        <v>122.4</v>
      </c>
      <c r="D7263">
        <f t="shared" si="226"/>
        <v>36305</v>
      </c>
      <c r="F7263">
        <f t="shared" si="227"/>
        <v>34</v>
      </c>
    </row>
    <row r="7264" spans="1:6">
      <c r="A7264">
        <v>0</v>
      </c>
      <c r="B7264">
        <v>4</v>
      </c>
      <c r="C7264">
        <v>122.4</v>
      </c>
      <c r="D7264">
        <f t="shared" si="226"/>
        <v>36310</v>
      </c>
      <c r="F7264">
        <f t="shared" si="227"/>
        <v>34</v>
      </c>
    </row>
    <row r="7265" spans="1:6">
      <c r="A7265">
        <v>0</v>
      </c>
      <c r="B7265">
        <v>4</v>
      </c>
      <c r="C7265">
        <v>122.2</v>
      </c>
      <c r="D7265">
        <f t="shared" si="226"/>
        <v>36315</v>
      </c>
      <c r="F7265">
        <f t="shared" si="227"/>
        <v>33.944444444444443</v>
      </c>
    </row>
    <row r="7266" spans="1:6">
      <c r="A7266">
        <v>0</v>
      </c>
      <c r="B7266">
        <v>4</v>
      </c>
      <c r="C7266">
        <v>121.8</v>
      </c>
      <c r="D7266">
        <f t="shared" si="226"/>
        <v>36320</v>
      </c>
      <c r="F7266">
        <f t="shared" si="227"/>
        <v>33.833333333333329</v>
      </c>
    </row>
    <row r="7267" spans="1:6">
      <c r="A7267">
        <v>0</v>
      </c>
      <c r="B7267">
        <v>4</v>
      </c>
      <c r="C7267">
        <v>121.1</v>
      </c>
      <c r="D7267">
        <f t="shared" si="226"/>
        <v>36325</v>
      </c>
      <c r="F7267">
        <f t="shared" si="227"/>
        <v>33.638888888888886</v>
      </c>
    </row>
    <row r="7268" spans="1:6">
      <c r="A7268">
        <v>0</v>
      </c>
      <c r="B7268">
        <v>4</v>
      </c>
      <c r="C7268">
        <v>121.5</v>
      </c>
      <c r="D7268">
        <f t="shared" si="226"/>
        <v>36330</v>
      </c>
      <c r="F7268">
        <f t="shared" si="227"/>
        <v>33.75</v>
      </c>
    </row>
    <row r="7269" spans="1:6">
      <c r="A7269">
        <v>0</v>
      </c>
      <c r="B7269">
        <v>4</v>
      </c>
      <c r="C7269">
        <v>120.8</v>
      </c>
      <c r="D7269">
        <f t="shared" si="226"/>
        <v>36335</v>
      </c>
      <c r="F7269">
        <f t="shared" si="227"/>
        <v>33.555555555555557</v>
      </c>
    </row>
    <row r="7270" spans="1:6">
      <c r="A7270">
        <v>0</v>
      </c>
      <c r="B7270">
        <v>4</v>
      </c>
      <c r="C7270">
        <v>120.7</v>
      </c>
      <c r="D7270">
        <f t="shared" si="226"/>
        <v>36340</v>
      </c>
      <c r="F7270">
        <f t="shared" si="227"/>
        <v>33.527777777777779</v>
      </c>
    </row>
    <row r="7271" spans="1:6">
      <c r="A7271">
        <v>0</v>
      </c>
      <c r="B7271">
        <v>4</v>
      </c>
      <c r="C7271">
        <v>120.6</v>
      </c>
      <c r="D7271">
        <f t="shared" si="226"/>
        <v>36345</v>
      </c>
      <c r="F7271">
        <f t="shared" si="227"/>
        <v>33.5</v>
      </c>
    </row>
    <row r="7272" spans="1:6">
      <c r="A7272">
        <v>0</v>
      </c>
      <c r="B7272">
        <v>4</v>
      </c>
      <c r="C7272">
        <v>120.2</v>
      </c>
      <c r="D7272">
        <f t="shared" si="226"/>
        <v>36350</v>
      </c>
      <c r="F7272">
        <f t="shared" si="227"/>
        <v>33.388888888888886</v>
      </c>
    </row>
    <row r="7273" spans="1:6">
      <c r="A7273">
        <v>0</v>
      </c>
      <c r="B7273">
        <v>4</v>
      </c>
      <c r="C7273">
        <v>120.2</v>
      </c>
      <c r="D7273">
        <f t="shared" si="226"/>
        <v>36355</v>
      </c>
      <c r="F7273">
        <f t="shared" si="227"/>
        <v>33.388888888888886</v>
      </c>
    </row>
    <row r="7274" spans="1:6">
      <c r="A7274">
        <v>0</v>
      </c>
      <c r="B7274">
        <v>4</v>
      </c>
      <c r="C7274">
        <v>120.5</v>
      </c>
      <c r="D7274">
        <f t="shared" si="226"/>
        <v>36360</v>
      </c>
      <c r="F7274">
        <f t="shared" si="227"/>
        <v>33.472222222222221</v>
      </c>
    </row>
    <row r="7275" spans="1:6">
      <c r="A7275">
        <v>0</v>
      </c>
      <c r="B7275">
        <v>4</v>
      </c>
      <c r="C7275">
        <v>120.6</v>
      </c>
      <c r="D7275">
        <f t="shared" si="226"/>
        <v>36365</v>
      </c>
      <c r="F7275">
        <f t="shared" si="227"/>
        <v>33.5</v>
      </c>
    </row>
    <row r="7276" spans="1:6">
      <c r="A7276">
        <v>0</v>
      </c>
      <c r="B7276">
        <v>4</v>
      </c>
      <c r="C7276">
        <v>120.6</v>
      </c>
      <c r="D7276">
        <f t="shared" si="226"/>
        <v>36370</v>
      </c>
      <c r="F7276">
        <f t="shared" si="227"/>
        <v>33.5</v>
      </c>
    </row>
    <row r="7277" spans="1:6">
      <c r="A7277">
        <v>0</v>
      </c>
      <c r="B7277">
        <v>4</v>
      </c>
      <c r="C7277">
        <v>120.6</v>
      </c>
      <c r="D7277">
        <f t="shared" si="226"/>
        <v>36375</v>
      </c>
      <c r="F7277">
        <f t="shared" si="227"/>
        <v>33.5</v>
      </c>
    </row>
    <row r="7278" spans="1:6">
      <c r="A7278">
        <v>0</v>
      </c>
      <c r="B7278">
        <v>4</v>
      </c>
      <c r="C7278">
        <v>121.3</v>
      </c>
      <c r="D7278">
        <f t="shared" si="226"/>
        <v>36380</v>
      </c>
      <c r="F7278">
        <f t="shared" si="227"/>
        <v>33.694444444444443</v>
      </c>
    </row>
    <row r="7279" spans="1:6">
      <c r="A7279">
        <v>0</v>
      </c>
      <c r="B7279">
        <v>4</v>
      </c>
      <c r="C7279">
        <v>120.9</v>
      </c>
      <c r="D7279">
        <f t="shared" si="226"/>
        <v>36385</v>
      </c>
      <c r="F7279">
        <f t="shared" si="227"/>
        <v>33.583333333333336</v>
      </c>
    </row>
    <row r="7280" spans="1:6">
      <c r="A7280">
        <v>0</v>
      </c>
      <c r="B7280">
        <v>4</v>
      </c>
      <c r="C7280">
        <v>121.2</v>
      </c>
      <c r="D7280">
        <f t="shared" si="226"/>
        <v>36390</v>
      </c>
      <c r="F7280">
        <f t="shared" si="227"/>
        <v>33.666666666666664</v>
      </c>
    </row>
    <row r="7281" spans="1:6">
      <c r="A7281">
        <v>0</v>
      </c>
      <c r="B7281">
        <v>4</v>
      </c>
      <c r="C7281">
        <v>121.5</v>
      </c>
      <c r="D7281">
        <f t="shared" si="226"/>
        <v>36395</v>
      </c>
      <c r="F7281">
        <f t="shared" si="227"/>
        <v>33.75</v>
      </c>
    </row>
    <row r="7282" spans="1:6">
      <c r="A7282">
        <v>0</v>
      </c>
      <c r="B7282">
        <v>4</v>
      </c>
      <c r="C7282">
        <v>121.1</v>
      </c>
      <c r="D7282">
        <f t="shared" si="226"/>
        <v>36400</v>
      </c>
      <c r="F7282">
        <f t="shared" si="227"/>
        <v>33.638888888888886</v>
      </c>
    </row>
    <row r="7283" spans="1:6">
      <c r="A7283">
        <v>0</v>
      </c>
      <c r="B7283">
        <v>4</v>
      </c>
      <c r="C7283">
        <v>121.3</v>
      </c>
      <c r="D7283">
        <f t="shared" si="226"/>
        <v>36405</v>
      </c>
      <c r="F7283">
        <f t="shared" si="227"/>
        <v>33.694444444444443</v>
      </c>
    </row>
    <row r="7284" spans="1:6">
      <c r="A7284">
        <v>0</v>
      </c>
      <c r="B7284">
        <v>4</v>
      </c>
      <c r="C7284">
        <v>121.6</v>
      </c>
      <c r="D7284">
        <f t="shared" si="226"/>
        <v>36410</v>
      </c>
      <c r="F7284">
        <f t="shared" si="227"/>
        <v>33.777777777777779</v>
      </c>
    </row>
    <row r="7285" spans="1:6">
      <c r="A7285">
        <v>0</v>
      </c>
      <c r="B7285">
        <v>4</v>
      </c>
      <c r="C7285">
        <v>121.4</v>
      </c>
      <c r="D7285">
        <f t="shared" si="226"/>
        <v>36415</v>
      </c>
      <c r="F7285">
        <f t="shared" si="227"/>
        <v>33.722222222222221</v>
      </c>
    </row>
    <row r="7286" spans="1:6">
      <c r="A7286">
        <v>0</v>
      </c>
      <c r="B7286">
        <v>4</v>
      </c>
      <c r="C7286">
        <v>121.7</v>
      </c>
      <c r="D7286">
        <f t="shared" si="226"/>
        <v>36420</v>
      </c>
      <c r="F7286">
        <f t="shared" si="227"/>
        <v>33.805555555555557</v>
      </c>
    </row>
    <row r="7287" spans="1:6">
      <c r="A7287">
        <v>0</v>
      </c>
      <c r="B7287">
        <v>4</v>
      </c>
      <c r="C7287">
        <v>121.8</v>
      </c>
      <c r="D7287">
        <f t="shared" si="226"/>
        <v>36425</v>
      </c>
      <c r="F7287">
        <f t="shared" si="227"/>
        <v>33.833333333333329</v>
      </c>
    </row>
    <row r="7288" spans="1:6">
      <c r="A7288">
        <v>0</v>
      </c>
      <c r="B7288">
        <v>4</v>
      </c>
      <c r="C7288">
        <v>121.4</v>
      </c>
      <c r="D7288">
        <f t="shared" si="226"/>
        <v>36430</v>
      </c>
      <c r="F7288">
        <f t="shared" si="227"/>
        <v>33.722222222222221</v>
      </c>
    </row>
    <row r="7289" spans="1:6">
      <c r="A7289">
        <v>0</v>
      </c>
      <c r="B7289">
        <v>4</v>
      </c>
      <c r="C7289">
        <v>121.4</v>
      </c>
      <c r="D7289">
        <f t="shared" si="226"/>
        <v>36435</v>
      </c>
      <c r="F7289">
        <f t="shared" si="227"/>
        <v>33.722222222222221</v>
      </c>
    </row>
    <row r="7290" spans="1:6">
      <c r="A7290">
        <v>0</v>
      </c>
      <c r="B7290">
        <v>4</v>
      </c>
      <c r="C7290">
        <v>121.4</v>
      </c>
      <c r="D7290">
        <f t="shared" si="226"/>
        <v>36440</v>
      </c>
      <c r="F7290">
        <f t="shared" si="227"/>
        <v>33.722222222222221</v>
      </c>
    </row>
    <row r="7291" spans="1:6">
      <c r="A7291">
        <v>0</v>
      </c>
      <c r="B7291">
        <v>4</v>
      </c>
      <c r="C7291">
        <v>121.8</v>
      </c>
      <c r="D7291">
        <f t="shared" si="226"/>
        <v>36445</v>
      </c>
      <c r="F7291">
        <f t="shared" si="227"/>
        <v>33.833333333333329</v>
      </c>
    </row>
    <row r="7292" spans="1:6">
      <c r="A7292">
        <v>0</v>
      </c>
      <c r="B7292">
        <v>4</v>
      </c>
      <c r="C7292">
        <v>121.6</v>
      </c>
      <c r="D7292">
        <f t="shared" si="226"/>
        <v>36450</v>
      </c>
      <c r="F7292">
        <f t="shared" si="227"/>
        <v>33.777777777777779</v>
      </c>
    </row>
    <row r="7293" spans="1:6">
      <c r="A7293">
        <v>0</v>
      </c>
      <c r="B7293">
        <v>4</v>
      </c>
      <c r="C7293">
        <v>121.8</v>
      </c>
      <c r="D7293">
        <f t="shared" si="226"/>
        <v>36455</v>
      </c>
      <c r="F7293">
        <f t="shared" si="227"/>
        <v>33.833333333333329</v>
      </c>
    </row>
    <row r="7294" spans="1:6">
      <c r="A7294">
        <v>0</v>
      </c>
      <c r="B7294">
        <v>4</v>
      </c>
      <c r="C7294">
        <v>121.1</v>
      </c>
      <c r="D7294">
        <f t="shared" si="226"/>
        <v>36460</v>
      </c>
      <c r="F7294">
        <f t="shared" si="227"/>
        <v>33.638888888888886</v>
      </c>
    </row>
    <row r="7295" spans="1:6">
      <c r="A7295">
        <v>0</v>
      </c>
      <c r="B7295">
        <v>4</v>
      </c>
      <c r="C7295">
        <v>120.6</v>
      </c>
      <c r="D7295">
        <f t="shared" si="226"/>
        <v>36465</v>
      </c>
      <c r="F7295">
        <f t="shared" si="227"/>
        <v>33.5</v>
      </c>
    </row>
    <row r="7296" spans="1:6">
      <c r="A7296">
        <v>0</v>
      </c>
      <c r="B7296">
        <v>4</v>
      </c>
      <c r="C7296">
        <v>120.8</v>
      </c>
      <c r="D7296">
        <f t="shared" si="226"/>
        <v>36470</v>
      </c>
      <c r="F7296">
        <f t="shared" si="227"/>
        <v>33.555555555555557</v>
      </c>
    </row>
    <row r="7297" spans="1:6">
      <c r="A7297">
        <v>0</v>
      </c>
      <c r="B7297">
        <v>4</v>
      </c>
      <c r="C7297">
        <v>121</v>
      </c>
      <c r="D7297">
        <f t="shared" si="226"/>
        <v>36475</v>
      </c>
      <c r="F7297">
        <f t="shared" si="227"/>
        <v>33.611111111111107</v>
      </c>
    </row>
    <row r="7298" spans="1:6">
      <c r="A7298">
        <v>0</v>
      </c>
      <c r="B7298">
        <v>4</v>
      </c>
      <c r="C7298">
        <v>120.3</v>
      </c>
      <c r="D7298">
        <f t="shared" si="226"/>
        <v>36480</v>
      </c>
      <c r="F7298">
        <f t="shared" si="227"/>
        <v>33.416666666666664</v>
      </c>
    </row>
    <row r="7299" spans="1:6">
      <c r="A7299">
        <v>0</v>
      </c>
      <c r="B7299">
        <v>4</v>
      </c>
      <c r="C7299">
        <v>120.2</v>
      </c>
      <c r="D7299">
        <f t="shared" ref="D7299:D7362" si="228">(ROW()-2)*5</f>
        <v>36485</v>
      </c>
      <c r="F7299">
        <f t="shared" ref="F7299:F7362" si="229">C7299/3.6</f>
        <v>33.388888888888886</v>
      </c>
    </row>
    <row r="7300" spans="1:6">
      <c r="A7300">
        <v>0</v>
      </c>
      <c r="B7300">
        <v>4</v>
      </c>
      <c r="C7300">
        <v>120.4</v>
      </c>
      <c r="D7300">
        <f t="shared" si="228"/>
        <v>36490</v>
      </c>
      <c r="F7300">
        <f t="shared" si="229"/>
        <v>33.444444444444443</v>
      </c>
    </row>
    <row r="7301" spans="1:6">
      <c r="A7301">
        <v>0</v>
      </c>
      <c r="B7301">
        <v>4</v>
      </c>
      <c r="C7301">
        <v>119.6</v>
      </c>
      <c r="D7301">
        <f t="shared" si="228"/>
        <v>36495</v>
      </c>
      <c r="F7301">
        <f t="shared" si="229"/>
        <v>33.222222222222221</v>
      </c>
    </row>
    <row r="7302" spans="1:6">
      <c r="A7302">
        <v>0</v>
      </c>
      <c r="B7302">
        <v>4</v>
      </c>
      <c r="C7302">
        <v>119.9</v>
      </c>
      <c r="D7302">
        <f t="shared" si="228"/>
        <v>36500</v>
      </c>
      <c r="F7302">
        <f t="shared" si="229"/>
        <v>33.305555555555557</v>
      </c>
    </row>
    <row r="7303" spans="1:6">
      <c r="A7303">
        <v>0</v>
      </c>
      <c r="B7303">
        <v>4</v>
      </c>
      <c r="C7303">
        <v>120.1</v>
      </c>
      <c r="D7303">
        <f t="shared" si="228"/>
        <v>36505</v>
      </c>
      <c r="F7303">
        <f t="shared" si="229"/>
        <v>33.361111111111107</v>
      </c>
    </row>
    <row r="7304" spans="1:6">
      <c r="A7304">
        <v>0</v>
      </c>
      <c r="B7304">
        <v>4</v>
      </c>
      <c r="C7304">
        <v>120.3</v>
      </c>
      <c r="D7304">
        <f t="shared" si="228"/>
        <v>36510</v>
      </c>
      <c r="F7304">
        <f t="shared" si="229"/>
        <v>33.416666666666664</v>
      </c>
    </row>
    <row r="7305" spans="1:6">
      <c r="A7305">
        <v>0</v>
      </c>
      <c r="B7305">
        <v>4</v>
      </c>
      <c r="C7305">
        <v>120.6</v>
      </c>
      <c r="D7305">
        <f t="shared" si="228"/>
        <v>36515</v>
      </c>
      <c r="F7305">
        <f t="shared" si="229"/>
        <v>33.5</v>
      </c>
    </row>
    <row r="7306" spans="1:6">
      <c r="A7306">
        <v>0</v>
      </c>
      <c r="B7306">
        <v>4</v>
      </c>
      <c r="C7306">
        <v>121.4</v>
      </c>
      <c r="D7306">
        <f t="shared" si="228"/>
        <v>36520</v>
      </c>
      <c r="F7306">
        <f t="shared" si="229"/>
        <v>33.722222222222221</v>
      </c>
    </row>
    <row r="7307" spans="1:6">
      <c r="A7307">
        <v>0</v>
      </c>
      <c r="B7307">
        <v>4</v>
      </c>
      <c r="C7307">
        <v>121.2</v>
      </c>
      <c r="D7307">
        <f t="shared" si="228"/>
        <v>36525</v>
      </c>
      <c r="F7307">
        <f t="shared" si="229"/>
        <v>33.666666666666664</v>
      </c>
    </row>
    <row r="7308" spans="1:6">
      <c r="A7308">
        <v>0</v>
      </c>
      <c r="B7308">
        <v>4</v>
      </c>
      <c r="C7308">
        <v>121.3</v>
      </c>
      <c r="D7308">
        <f t="shared" si="228"/>
        <v>36530</v>
      </c>
      <c r="F7308">
        <f t="shared" si="229"/>
        <v>33.694444444444443</v>
      </c>
    </row>
    <row r="7309" spans="1:6">
      <c r="A7309">
        <v>0</v>
      </c>
      <c r="B7309">
        <v>4</v>
      </c>
      <c r="C7309">
        <v>122</v>
      </c>
      <c r="D7309">
        <f t="shared" si="228"/>
        <v>36535</v>
      </c>
      <c r="F7309">
        <f t="shared" si="229"/>
        <v>33.888888888888886</v>
      </c>
    </row>
    <row r="7310" spans="1:6">
      <c r="A7310">
        <v>0</v>
      </c>
      <c r="B7310">
        <v>4</v>
      </c>
      <c r="C7310">
        <v>122</v>
      </c>
      <c r="D7310">
        <f t="shared" si="228"/>
        <v>36540</v>
      </c>
      <c r="F7310">
        <f t="shared" si="229"/>
        <v>33.888888888888886</v>
      </c>
    </row>
    <row r="7311" spans="1:6">
      <c r="A7311">
        <v>0</v>
      </c>
      <c r="B7311">
        <v>4</v>
      </c>
      <c r="C7311">
        <v>121.7</v>
      </c>
      <c r="D7311">
        <f t="shared" si="228"/>
        <v>36545</v>
      </c>
      <c r="F7311">
        <f t="shared" si="229"/>
        <v>33.805555555555557</v>
      </c>
    </row>
    <row r="7312" spans="1:6">
      <c r="A7312">
        <v>0</v>
      </c>
      <c r="B7312">
        <v>4</v>
      </c>
      <c r="C7312">
        <v>122.1</v>
      </c>
      <c r="D7312">
        <f t="shared" si="228"/>
        <v>36550</v>
      </c>
      <c r="F7312">
        <f t="shared" si="229"/>
        <v>33.916666666666664</v>
      </c>
    </row>
    <row r="7313" spans="1:6">
      <c r="A7313">
        <v>0</v>
      </c>
      <c r="B7313">
        <v>4</v>
      </c>
      <c r="C7313">
        <v>122.6</v>
      </c>
      <c r="D7313">
        <f t="shared" si="228"/>
        <v>36555</v>
      </c>
      <c r="F7313">
        <f t="shared" si="229"/>
        <v>34.05555555555555</v>
      </c>
    </row>
    <row r="7314" spans="1:6">
      <c r="A7314">
        <v>0</v>
      </c>
      <c r="B7314">
        <v>4</v>
      </c>
      <c r="C7314">
        <v>122.8</v>
      </c>
      <c r="D7314">
        <f t="shared" si="228"/>
        <v>36560</v>
      </c>
      <c r="F7314">
        <f t="shared" si="229"/>
        <v>34.111111111111107</v>
      </c>
    </row>
    <row r="7315" spans="1:6">
      <c r="A7315">
        <v>0</v>
      </c>
      <c r="B7315">
        <v>4</v>
      </c>
      <c r="C7315">
        <v>122.6</v>
      </c>
      <c r="D7315">
        <f t="shared" si="228"/>
        <v>36565</v>
      </c>
      <c r="F7315">
        <f t="shared" si="229"/>
        <v>34.05555555555555</v>
      </c>
    </row>
    <row r="7316" spans="1:6">
      <c r="A7316">
        <v>0</v>
      </c>
      <c r="B7316">
        <v>4</v>
      </c>
      <c r="C7316">
        <v>121.4</v>
      </c>
      <c r="D7316">
        <f t="shared" si="228"/>
        <v>36570</v>
      </c>
      <c r="F7316">
        <f t="shared" si="229"/>
        <v>33.722222222222221</v>
      </c>
    </row>
    <row r="7317" spans="1:6">
      <c r="A7317">
        <v>0</v>
      </c>
      <c r="B7317">
        <v>4</v>
      </c>
      <c r="C7317">
        <v>120</v>
      </c>
      <c r="D7317">
        <f t="shared" si="228"/>
        <v>36575</v>
      </c>
      <c r="F7317">
        <f t="shared" si="229"/>
        <v>33.333333333333336</v>
      </c>
    </row>
    <row r="7318" spans="1:6">
      <c r="A7318">
        <v>0</v>
      </c>
      <c r="B7318">
        <v>4</v>
      </c>
      <c r="C7318">
        <v>118.8</v>
      </c>
      <c r="D7318">
        <f t="shared" si="228"/>
        <v>36580</v>
      </c>
      <c r="F7318">
        <f t="shared" si="229"/>
        <v>33</v>
      </c>
    </row>
    <row r="7319" spans="1:6">
      <c r="A7319">
        <v>0</v>
      </c>
      <c r="B7319">
        <v>4</v>
      </c>
      <c r="C7319">
        <v>117.6</v>
      </c>
      <c r="D7319">
        <f t="shared" si="228"/>
        <v>36585</v>
      </c>
      <c r="F7319">
        <f t="shared" si="229"/>
        <v>32.666666666666664</v>
      </c>
    </row>
    <row r="7320" spans="1:6">
      <c r="A7320">
        <v>0</v>
      </c>
      <c r="B7320">
        <v>4</v>
      </c>
      <c r="C7320">
        <v>116.3</v>
      </c>
      <c r="D7320">
        <f t="shared" si="228"/>
        <v>36590</v>
      </c>
      <c r="F7320">
        <f t="shared" si="229"/>
        <v>32.305555555555557</v>
      </c>
    </row>
    <row r="7321" spans="1:6">
      <c r="A7321">
        <v>0</v>
      </c>
      <c r="B7321">
        <v>4</v>
      </c>
      <c r="C7321">
        <v>114.9</v>
      </c>
      <c r="D7321">
        <f t="shared" si="228"/>
        <v>36595</v>
      </c>
      <c r="F7321">
        <f t="shared" si="229"/>
        <v>31.916666666666668</v>
      </c>
    </row>
    <row r="7322" spans="1:6">
      <c r="A7322">
        <v>0</v>
      </c>
      <c r="B7322">
        <v>4</v>
      </c>
      <c r="C7322">
        <v>114.2</v>
      </c>
      <c r="D7322">
        <f t="shared" si="228"/>
        <v>36600</v>
      </c>
      <c r="F7322">
        <f t="shared" si="229"/>
        <v>31.722222222222221</v>
      </c>
    </row>
    <row r="7323" spans="1:6">
      <c r="A7323">
        <v>0</v>
      </c>
      <c r="B7323">
        <v>4</v>
      </c>
      <c r="C7323">
        <v>112.9</v>
      </c>
      <c r="D7323">
        <f t="shared" si="228"/>
        <v>36605</v>
      </c>
      <c r="F7323">
        <f t="shared" si="229"/>
        <v>31.361111111111111</v>
      </c>
    </row>
    <row r="7324" spans="1:6">
      <c r="A7324">
        <v>0</v>
      </c>
      <c r="B7324">
        <v>4</v>
      </c>
      <c r="C7324">
        <v>111.8</v>
      </c>
      <c r="D7324">
        <f t="shared" si="228"/>
        <v>36610</v>
      </c>
      <c r="F7324">
        <f t="shared" si="229"/>
        <v>31.055555555555554</v>
      </c>
    </row>
    <row r="7325" spans="1:6">
      <c r="A7325">
        <v>0</v>
      </c>
      <c r="B7325">
        <v>4</v>
      </c>
      <c r="C7325">
        <v>110.8</v>
      </c>
      <c r="D7325">
        <f t="shared" si="228"/>
        <v>36615</v>
      </c>
      <c r="F7325">
        <f t="shared" si="229"/>
        <v>30.777777777777775</v>
      </c>
    </row>
    <row r="7326" spans="1:6">
      <c r="A7326">
        <v>5.3</v>
      </c>
      <c r="B7326">
        <v>4</v>
      </c>
      <c r="C7326">
        <v>109.6</v>
      </c>
      <c r="D7326">
        <f t="shared" si="228"/>
        <v>36620</v>
      </c>
      <c r="F7326">
        <f t="shared" si="229"/>
        <v>30.444444444444443</v>
      </c>
    </row>
    <row r="7327" spans="1:6">
      <c r="A7327">
        <v>5.3</v>
      </c>
      <c r="B7327">
        <v>4</v>
      </c>
      <c r="C7327">
        <v>108.3</v>
      </c>
      <c r="D7327">
        <f t="shared" si="228"/>
        <v>36625</v>
      </c>
      <c r="F7327">
        <f t="shared" si="229"/>
        <v>30.083333333333332</v>
      </c>
    </row>
    <row r="7328" spans="1:6">
      <c r="A7328">
        <v>8.9</v>
      </c>
      <c r="B7328">
        <v>4</v>
      </c>
      <c r="C7328">
        <v>106.9</v>
      </c>
      <c r="D7328">
        <f t="shared" si="228"/>
        <v>36630</v>
      </c>
      <c r="F7328">
        <f t="shared" si="229"/>
        <v>29.694444444444446</v>
      </c>
    </row>
    <row r="7329" spans="1:6">
      <c r="A7329">
        <v>8.9</v>
      </c>
      <c r="B7329">
        <v>4</v>
      </c>
      <c r="C7329">
        <v>105.3</v>
      </c>
      <c r="D7329">
        <f t="shared" si="228"/>
        <v>36635</v>
      </c>
      <c r="F7329">
        <f t="shared" si="229"/>
        <v>29.25</v>
      </c>
    </row>
    <row r="7330" spans="1:6">
      <c r="A7330">
        <v>5.3</v>
      </c>
      <c r="B7330">
        <v>4</v>
      </c>
      <c r="C7330">
        <v>104.3</v>
      </c>
      <c r="D7330">
        <f t="shared" si="228"/>
        <v>36640</v>
      </c>
      <c r="F7330">
        <f t="shared" si="229"/>
        <v>28.972222222222221</v>
      </c>
    </row>
    <row r="7331" spans="1:6">
      <c r="A7331">
        <v>7.1</v>
      </c>
      <c r="B7331">
        <v>4</v>
      </c>
      <c r="C7331">
        <v>102.6</v>
      </c>
      <c r="D7331">
        <f t="shared" si="228"/>
        <v>36645</v>
      </c>
      <c r="F7331">
        <f t="shared" si="229"/>
        <v>28.499999999999996</v>
      </c>
    </row>
    <row r="7332" spans="1:6">
      <c r="A7332">
        <v>5.3</v>
      </c>
      <c r="B7332">
        <v>4</v>
      </c>
      <c r="C7332">
        <v>101.3</v>
      </c>
      <c r="D7332">
        <f t="shared" si="228"/>
        <v>36650</v>
      </c>
      <c r="F7332">
        <f t="shared" si="229"/>
        <v>28.138888888888886</v>
      </c>
    </row>
    <row r="7333" spans="1:6">
      <c r="A7333">
        <v>5.3</v>
      </c>
      <c r="B7333">
        <v>4</v>
      </c>
      <c r="C7333">
        <v>100.3</v>
      </c>
      <c r="D7333">
        <f t="shared" si="228"/>
        <v>36655</v>
      </c>
      <c r="F7333">
        <f t="shared" si="229"/>
        <v>27.861111111111111</v>
      </c>
    </row>
    <row r="7334" spans="1:6">
      <c r="A7334">
        <v>5.3</v>
      </c>
      <c r="B7334">
        <v>4</v>
      </c>
      <c r="C7334">
        <v>99.5</v>
      </c>
      <c r="D7334">
        <f t="shared" si="228"/>
        <v>36660</v>
      </c>
      <c r="F7334">
        <f t="shared" si="229"/>
        <v>27.638888888888889</v>
      </c>
    </row>
    <row r="7335" spans="1:6">
      <c r="A7335">
        <v>0</v>
      </c>
      <c r="B7335">
        <v>4</v>
      </c>
      <c r="C7335">
        <v>98.1</v>
      </c>
      <c r="D7335">
        <f t="shared" si="228"/>
        <v>36665</v>
      </c>
      <c r="F7335">
        <f t="shared" si="229"/>
        <v>27.249999999999996</v>
      </c>
    </row>
    <row r="7336" spans="1:6">
      <c r="A7336">
        <v>0</v>
      </c>
      <c r="B7336">
        <v>4</v>
      </c>
      <c r="C7336">
        <v>96.4</v>
      </c>
      <c r="D7336">
        <f t="shared" si="228"/>
        <v>36670</v>
      </c>
      <c r="F7336">
        <f t="shared" si="229"/>
        <v>26.777777777777779</v>
      </c>
    </row>
    <row r="7337" spans="1:6">
      <c r="A7337">
        <v>0</v>
      </c>
      <c r="B7337">
        <v>4</v>
      </c>
      <c r="C7337">
        <v>96</v>
      </c>
      <c r="D7337">
        <f t="shared" si="228"/>
        <v>36675</v>
      </c>
      <c r="F7337">
        <f t="shared" si="229"/>
        <v>26.666666666666664</v>
      </c>
    </row>
    <row r="7338" spans="1:6">
      <c r="A7338">
        <v>0</v>
      </c>
      <c r="B7338">
        <v>4</v>
      </c>
      <c r="C7338">
        <v>94.4</v>
      </c>
      <c r="D7338">
        <f t="shared" si="228"/>
        <v>36680</v>
      </c>
      <c r="F7338">
        <f t="shared" si="229"/>
        <v>26.222222222222221</v>
      </c>
    </row>
    <row r="7339" spans="1:6">
      <c r="A7339">
        <v>0</v>
      </c>
      <c r="B7339">
        <v>4</v>
      </c>
      <c r="C7339">
        <v>93.3</v>
      </c>
      <c r="D7339">
        <f t="shared" si="228"/>
        <v>36685</v>
      </c>
      <c r="F7339">
        <f t="shared" si="229"/>
        <v>25.916666666666664</v>
      </c>
    </row>
    <row r="7340" spans="1:6">
      <c r="A7340">
        <v>0</v>
      </c>
      <c r="B7340">
        <v>4</v>
      </c>
      <c r="C7340">
        <v>91.4</v>
      </c>
      <c r="D7340">
        <f t="shared" si="228"/>
        <v>36690</v>
      </c>
      <c r="F7340">
        <f t="shared" si="229"/>
        <v>25.388888888888889</v>
      </c>
    </row>
    <row r="7341" spans="1:6">
      <c r="A7341">
        <v>0</v>
      </c>
      <c r="B7341">
        <v>4</v>
      </c>
      <c r="C7341">
        <v>90.2</v>
      </c>
      <c r="D7341">
        <f t="shared" si="228"/>
        <v>36695</v>
      </c>
      <c r="F7341">
        <f t="shared" si="229"/>
        <v>25.055555555555557</v>
      </c>
    </row>
    <row r="7342" spans="1:6">
      <c r="A7342">
        <v>0</v>
      </c>
      <c r="B7342">
        <v>4</v>
      </c>
      <c r="C7342">
        <v>89.7</v>
      </c>
      <c r="D7342">
        <f t="shared" si="228"/>
        <v>36700</v>
      </c>
      <c r="F7342">
        <f t="shared" si="229"/>
        <v>24.916666666666668</v>
      </c>
    </row>
    <row r="7343" spans="1:6">
      <c r="A7343">
        <v>0</v>
      </c>
      <c r="B7343">
        <v>4</v>
      </c>
      <c r="C7343">
        <v>90</v>
      </c>
      <c r="D7343">
        <f t="shared" si="228"/>
        <v>36705</v>
      </c>
      <c r="F7343">
        <f t="shared" si="229"/>
        <v>25</v>
      </c>
    </row>
    <row r="7344" spans="1:6">
      <c r="A7344">
        <v>0</v>
      </c>
      <c r="B7344">
        <v>4</v>
      </c>
      <c r="C7344">
        <v>90.9</v>
      </c>
      <c r="D7344">
        <f t="shared" si="228"/>
        <v>36710</v>
      </c>
      <c r="F7344">
        <f t="shared" si="229"/>
        <v>25.25</v>
      </c>
    </row>
    <row r="7345" spans="1:6">
      <c r="A7345">
        <v>0</v>
      </c>
      <c r="B7345">
        <v>4</v>
      </c>
      <c r="C7345">
        <v>91.3</v>
      </c>
      <c r="D7345">
        <f t="shared" si="228"/>
        <v>36715</v>
      </c>
      <c r="F7345">
        <f t="shared" si="229"/>
        <v>25.361111111111111</v>
      </c>
    </row>
    <row r="7346" spans="1:6">
      <c r="A7346">
        <v>0</v>
      </c>
      <c r="B7346">
        <v>4</v>
      </c>
      <c r="C7346">
        <v>92.3</v>
      </c>
      <c r="D7346">
        <f t="shared" si="228"/>
        <v>36720</v>
      </c>
      <c r="F7346">
        <f t="shared" si="229"/>
        <v>25.638888888888886</v>
      </c>
    </row>
    <row r="7347" spans="1:6">
      <c r="A7347">
        <v>0</v>
      </c>
      <c r="B7347">
        <v>4</v>
      </c>
      <c r="C7347">
        <v>93</v>
      </c>
      <c r="D7347">
        <f t="shared" si="228"/>
        <v>36725</v>
      </c>
      <c r="F7347">
        <f t="shared" si="229"/>
        <v>25.833333333333332</v>
      </c>
    </row>
    <row r="7348" spans="1:6">
      <c r="A7348">
        <v>0</v>
      </c>
      <c r="B7348">
        <v>4</v>
      </c>
      <c r="C7348">
        <v>93.8</v>
      </c>
      <c r="D7348">
        <f t="shared" si="228"/>
        <v>36730</v>
      </c>
      <c r="F7348">
        <f t="shared" si="229"/>
        <v>26.055555555555554</v>
      </c>
    </row>
    <row r="7349" spans="1:6">
      <c r="A7349">
        <v>0</v>
      </c>
      <c r="B7349">
        <v>4</v>
      </c>
      <c r="C7349">
        <v>95.3</v>
      </c>
      <c r="D7349">
        <f t="shared" si="228"/>
        <v>36735</v>
      </c>
      <c r="F7349">
        <f t="shared" si="229"/>
        <v>26.472222222222221</v>
      </c>
    </row>
    <row r="7350" spans="1:6">
      <c r="A7350">
        <v>0</v>
      </c>
      <c r="B7350">
        <v>4</v>
      </c>
      <c r="C7350">
        <v>96.6</v>
      </c>
      <c r="D7350">
        <f t="shared" si="228"/>
        <v>36740</v>
      </c>
      <c r="F7350">
        <f t="shared" si="229"/>
        <v>26.833333333333332</v>
      </c>
    </row>
    <row r="7351" spans="1:6">
      <c r="A7351">
        <v>0</v>
      </c>
      <c r="B7351">
        <v>4</v>
      </c>
      <c r="C7351">
        <v>98.1</v>
      </c>
      <c r="D7351">
        <f t="shared" si="228"/>
        <v>36745</v>
      </c>
      <c r="F7351">
        <f t="shared" si="229"/>
        <v>27.249999999999996</v>
      </c>
    </row>
    <row r="7352" spans="1:6">
      <c r="A7352">
        <v>0</v>
      </c>
      <c r="B7352">
        <v>4</v>
      </c>
      <c r="C7352">
        <v>99.6</v>
      </c>
      <c r="D7352">
        <f t="shared" si="228"/>
        <v>36750</v>
      </c>
      <c r="F7352">
        <f t="shared" si="229"/>
        <v>27.666666666666664</v>
      </c>
    </row>
    <row r="7353" spans="1:6">
      <c r="A7353">
        <v>0</v>
      </c>
      <c r="B7353">
        <v>4</v>
      </c>
      <c r="C7353">
        <v>101.4</v>
      </c>
      <c r="D7353">
        <f t="shared" si="228"/>
        <v>36755</v>
      </c>
      <c r="F7353">
        <f t="shared" si="229"/>
        <v>28.166666666666668</v>
      </c>
    </row>
    <row r="7354" spans="1:6">
      <c r="A7354">
        <v>0</v>
      </c>
      <c r="B7354">
        <v>4</v>
      </c>
      <c r="C7354">
        <v>102.9</v>
      </c>
      <c r="D7354">
        <f t="shared" si="228"/>
        <v>36760</v>
      </c>
      <c r="F7354">
        <f t="shared" si="229"/>
        <v>28.583333333333336</v>
      </c>
    </row>
    <row r="7355" spans="1:6">
      <c r="A7355">
        <v>0</v>
      </c>
      <c r="B7355">
        <v>4</v>
      </c>
      <c r="C7355">
        <v>104.6</v>
      </c>
      <c r="D7355">
        <f t="shared" si="228"/>
        <v>36765</v>
      </c>
      <c r="F7355">
        <f t="shared" si="229"/>
        <v>29.055555555555554</v>
      </c>
    </row>
    <row r="7356" spans="1:6">
      <c r="A7356">
        <v>0</v>
      </c>
      <c r="B7356">
        <v>4</v>
      </c>
      <c r="C7356">
        <v>105.9</v>
      </c>
      <c r="D7356">
        <f t="shared" si="228"/>
        <v>36770</v>
      </c>
      <c r="F7356">
        <f t="shared" si="229"/>
        <v>29.416666666666668</v>
      </c>
    </row>
    <row r="7357" spans="1:6">
      <c r="A7357">
        <v>0</v>
      </c>
      <c r="B7357">
        <v>4</v>
      </c>
      <c r="C7357">
        <v>107.3</v>
      </c>
      <c r="D7357">
        <f t="shared" si="228"/>
        <v>36775</v>
      </c>
      <c r="F7357">
        <f t="shared" si="229"/>
        <v>29.805555555555554</v>
      </c>
    </row>
    <row r="7358" spans="1:6">
      <c r="A7358">
        <v>0</v>
      </c>
      <c r="B7358">
        <v>4</v>
      </c>
      <c r="C7358">
        <v>107.9</v>
      </c>
      <c r="D7358">
        <f t="shared" si="228"/>
        <v>36780</v>
      </c>
      <c r="F7358">
        <f t="shared" si="229"/>
        <v>29.972222222222221</v>
      </c>
    </row>
    <row r="7359" spans="1:6">
      <c r="A7359">
        <v>0</v>
      </c>
      <c r="B7359">
        <v>4</v>
      </c>
      <c r="C7359">
        <v>108.9</v>
      </c>
      <c r="D7359">
        <f t="shared" si="228"/>
        <v>36785</v>
      </c>
      <c r="F7359">
        <f t="shared" si="229"/>
        <v>30.25</v>
      </c>
    </row>
    <row r="7360" spans="1:6">
      <c r="A7360">
        <v>0</v>
      </c>
      <c r="B7360">
        <v>4</v>
      </c>
      <c r="C7360">
        <v>109.9</v>
      </c>
      <c r="D7360">
        <f t="shared" si="228"/>
        <v>36790</v>
      </c>
      <c r="F7360">
        <f t="shared" si="229"/>
        <v>30.527777777777779</v>
      </c>
    </row>
    <row r="7361" spans="1:6">
      <c r="A7361">
        <v>0</v>
      </c>
      <c r="B7361">
        <v>4</v>
      </c>
      <c r="C7361">
        <v>111.2</v>
      </c>
      <c r="D7361">
        <f t="shared" si="228"/>
        <v>36795</v>
      </c>
      <c r="F7361">
        <f t="shared" si="229"/>
        <v>30.888888888888889</v>
      </c>
    </row>
    <row r="7362" spans="1:6">
      <c r="A7362">
        <v>0</v>
      </c>
      <c r="B7362">
        <v>4</v>
      </c>
      <c r="C7362">
        <v>112.5</v>
      </c>
      <c r="D7362">
        <f t="shared" si="228"/>
        <v>36800</v>
      </c>
      <c r="F7362">
        <f t="shared" si="229"/>
        <v>31.25</v>
      </c>
    </row>
    <row r="7363" spans="1:6">
      <c r="A7363">
        <v>0</v>
      </c>
      <c r="B7363">
        <v>4</v>
      </c>
      <c r="C7363">
        <v>114.3</v>
      </c>
      <c r="D7363">
        <f t="shared" ref="D7363:D7426" si="230">(ROW()-2)*5</f>
        <v>36805</v>
      </c>
      <c r="F7363">
        <f t="shared" ref="F7363:F7426" si="231">C7363/3.6</f>
        <v>31.75</v>
      </c>
    </row>
    <row r="7364" spans="1:6">
      <c r="A7364">
        <v>0</v>
      </c>
      <c r="B7364">
        <v>4</v>
      </c>
      <c r="C7364">
        <v>116.2</v>
      </c>
      <c r="D7364">
        <f t="shared" si="230"/>
        <v>36810</v>
      </c>
      <c r="F7364">
        <f t="shared" si="231"/>
        <v>32.277777777777779</v>
      </c>
    </row>
    <row r="7365" spans="1:6">
      <c r="A7365">
        <v>0</v>
      </c>
      <c r="B7365">
        <v>4</v>
      </c>
      <c r="C7365">
        <v>117.6</v>
      </c>
      <c r="D7365">
        <f t="shared" si="230"/>
        <v>36815</v>
      </c>
      <c r="F7365">
        <f t="shared" si="231"/>
        <v>32.666666666666664</v>
      </c>
    </row>
    <row r="7366" spans="1:6">
      <c r="A7366">
        <v>0</v>
      </c>
      <c r="B7366">
        <v>4</v>
      </c>
      <c r="C7366">
        <v>119.8</v>
      </c>
      <c r="D7366">
        <f t="shared" si="230"/>
        <v>36820</v>
      </c>
      <c r="F7366">
        <f t="shared" si="231"/>
        <v>33.277777777777779</v>
      </c>
    </row>
    <row r="7367" spans="1:6">
      <c r="A7367">
        <v>0</v>
      </c>
      <c r="B7367">
        <v>4</v>
      </c>
      <c r="C7367">
        <v>121.6</v>
      </c>
      <c r="D7367">
        <f t="shared" si="230"/>
        <v>36825</v>
      </c>
      <c r="F7367">
        <f t="shared" si="231"/>
        <v>33.777777777777779</v>
      </c>
    </row>
    <row r="7368" spans="1:6">
      <c r="A7368">
        <v>0</v>
      </c>
      <c r="B7368">
        <v>4.0999999999999996</v>
      </c>
      <c r="C7368">
        <v>121.8</v>
      </c>
      <c r="D7368">
        <f t="shared" si="230"/>
        <v>36830</v>
      </c>
      <c r="F7368">
        <f t="shared" si="231"/>
        <v>33.833333333333329</v>
      </c>
    </row>
    <row r="7369" spans="1:6">
      <c r="A7369">
        <v>0</v>
      </c>
      <c r="B7369">
        <v>5</v>
      </c>
      <c r="C7369">
        <v>122.4</v>
      </c>
      <c r="D7369">
        <f t="shared" si="230"/>
        <v>36835</v>
      </c>
      <c r="F7369">
        <f t="shared" si="231"/>
        <v>34</v>
      </c>
    </row>
    <row r="7370" spans="1:6">
      <c r="A7370">
        <v>0</v>
      </c>
      <c r="B7370">
        <v>5</v>
      </c>
      <c r="C7370">
        <v>123.4</v>
      </c>
      <c r="D7370">
        <f t="shared" si="230"/>
        <v>36840</v>
      </c>
      <c r="F7370">
        <f t="shared" si="231"/>
        <v>34.277777777777779</v>
      </c>
    </row>
    <row r="7371" spans="1:6">
      <c r="A7371">
        <v>0</v>
      </c>
      <c r="B7371">
        <v>5</v>
      </c>
      <c r="C7371">
        <v>124.6</v>
      </c>
      <c r="D7371">
        <f t="shared" si="230"/>
        <v>36845</v>
      </c>
      <c r="F7371">
        <f t="shared" si="231"/>
        <v>34.611111111111107</v>
      </c>
    </row>
    <row r="7372" spans="1:6">
      <c r="A7372">
        <v>0</v>
      </c>
      <c r="B7372">
        <v>5</v>
      </c>
      <c r="C7372">
        <v>125.3</v>
      </c>
      <c r="D7372">
        <f t="shared" si="230"/>
        <v>36850</v>
      </c>
      <c r="F7372">
        <f t="shared" si="231"/>
        <v>34.805555555555557</v>
      </c>
    </row>
    <row r="7373" spans="1:6">
      <c r="A7373">
        <v>0</v>
      </c>
      <c r="B7373">
        <v>5</v>
      </c>
      <c r="C7373">
        <v>126.1</v>
      </c>
      <c r="D7373">
        <f t="shared" si="230"/>
        <v>36855</v>
      </c>
      <c r="F7373">
        <f t="shared" si="231"/>
        <v>35.027777777777779</v>
      </c>
    </row>
    <row r="7374" spans="1:6">
      <c r="A7374">
        <v>0</v>
      </c>
      <c r="B7374">
        <v>5</v>
      </c>
      <c r="C7374">
        <v>126.1</v>
      </c>
      <c r="D7374">
        <f t="shared" si="230"/>
        <v>36860</v>
      </c>
      <c r="F7374">
        <f t="shared" si="231"/>
        <v>35.027777777777779</v>
      </c>
    </row>
    <row r="7375" spans="1:6">
      <c r="A7375">
        <v>0</v>
      </c>
      <c r="B7375">
        <v>5</v>
      </c>
      <c r="C7375">
        <v>126.3</v>
      </c>
      <c r="D7375">
        <f t="shared" si="230"/>
        <v>36865</v>
      </c>
      <c r="F7375">
        <f t="shared" si="231"/>
        <v>35.083333333333329</v>
      </c>
    </row>
    <row r="7376" spans="1:6">
      <c r="A7376">
        <v>0</v>
      </c>
      <c r="B7376">
        <v>5</v>
      </c>
      <c r="C7376">
        <v>126.8</v>
      </c>
      <c r="D7376">
        <f t="shared" si="230"/>
        <v>36870</v>
      </c>
      <c r="F7376">
        <f t="shared" si="231"/>
        <v>35.222222222222221</v>
      </c>
    </row>
    <row r="7377" spans="1:6">
      <c r="A7377">
        <v>0</v>
      </c>
      <c r="B7377">
        <v>5</v>
      </c>
      <c r="C7377">
        <v>127.6</v>
      </c>
      <c r="D7377">
        <f t="shared" si="230"/>
        <v>36875</v>
      </c>
      <c r="F7377">
        <f t="shared" si="231"/>
        <v>35.444444444444443</v>
      </c>
    </row>
    <row r="7378" spans="1:6">
      <c r="A7378">
        <v>0</v>
      </c>
      <c r="B7378">
        <v>5</v>
      </c>
      <c r="C7378">
        <v>127.3</v>
      </c>
      <c r="D7378">
        <f t="shared" si="230"/>
        <v>36880</v>
      </c>
      <c r="F7378">
        <f t="shared" si="231"/>
        <v>35.361111111111107</v>
      </c>
    </row>
    <row r="7379" spans="1:6">
      <c r="A7379">
        <v>0</v>
      </c>
      <c r="B7379">
        <v>5</v>
      </c>
      <c r="C7379">
        <v>127.6</v>
      </c>
      <c r="D7379">
        <f t="shared" si="230"/>
        <v>36885</v>
      </c>
      <c r="F7379">
        <f t="shared" si="231"/>
        <v>35.444444444444443</v>
      </c>
    </row>
    <row r="7380" spans="1:6">
      <c r="A7380">
        <v>0</v>
      </c>
      <c r="B7380">
        <v>5</v>
      </c>
      <c r="C7380">
        <v>128.1</v>
      </c>
      <c r="D7380">
        <f t="shared" si="230"/>
        <v>36890</v>
      </c>
      <c r="F7380">
        <f t="shared" si="231"/>
        <v>35.583333333333329</v>
      </c>
    </row>
    <row r="7381" spans="1:6">
      <c r="A7381">
        <v>0</v>
      </c>
      <c r="B7381">
        <v>5</v>
      </c>
      <c r="C7381">
        <v>128.30000000000001</v>
      </c>
      <c r="D7381">
        <f t="shared" si="230"/>
        <v>36895</v>
      </c>
      <c r="F7381">
        <f t="shared" si="231"/>
        <v>35.638888888888893</v>
      </c>
    </row>
    <row r="7382" spans="1:6">
      <c r="A7382">
        <v>0</v>
      </c>
      <c r="B7382">
        <v>5</v>
      </c>
      <c r="C7382">
        <v>128.80000000000001</v>
      </c>
      <c r="D7382">
        <f t="shared" si="230"/>
        <v>36900</v>
      </c>
      <c r="F7382">
        <f t="shared" si="231"/>
        <v>35.777777777777779</v>
      </c>
    </row>
    <row r="7383" spans="1:6">
      <c r="A7383">
        <v>0</v>
      </c>
      <c r="B7383">
        <v>5</v>
      </c>
      <c r="C7383">
        <v>129.30000000000001</v>
      </c>
      <c r="D7383">
        <f t="shared" si="230"/>
        <v>36905</v>
      </c>
      <c r="F7383">
        <f t="shared" si="231"/>
        <v>35.916666666666671</v>
      </c>
    </row>
    <row r="7384" spans="1:6">
      <c r="A7384">
        <v>0</v>
      </c>
      <c r="B7384">
        <v>5</v>
      </c>
      <c r="C7384">
        <v>129.69999999999999</v>
      </c>
      <c r="D7384">
        <f t="shared" si="230"/>
        <v>36910</v>
      </c>
      <c r="F7384">
        <f t="shared" si="231"/>
        <v>36.027777777777771</v>
      </c>
    </row>
    <row r="7385" spans="1:6">
      <c r="A7385">
        <v>0</v>
      </c>
      <c r="B7385">
        <v>5</v>
      </c>
      <c r="C7385">
        <v>130.1</v>
      </c>
      <c r="D7385">
        <f t="shared" si="230"/>
        <v>36915</v>
      </c>
      <c r="F7385">
        <f t="shared" si="231"/>
        <v>36.138888888888886</v>
      </c>
    </row>
    <row r="7386" spans="1:6">
      <c r="A7386">
        <v>0</v>
      </c>
      <c r="B7386">
        <v>5</v>
      </c>
      <c r="C7386">
        <v>130.80000000000001</v>
      </c>
      <c r="D7386">
        <f t="shared" si="230"/>
        <v>36920</v>
      </c>
      <c r="F7386">
        <f t="shared" si="231"/>
        <v>36.333333333333336</v>
      </c>
    </row>
    <row r="7387" spans="1:6">
      <c r="A7387">
        <v>0</v>
      </c>
      <c r="B7387">
        <v>5</v>
      </c>
      <c r="C7387">
        <v>131.1</v>
      </c>
      <c r="D7387">
        <f t="shared" si="230"/>
        <v>36925</v>
      </c>
      <c r="F7387">
        <f t="shared" si="231"/>
        <v>36.416666666666664</v>
      </c>
    </row>
    <row r="7388" spans="1:6">
      <c r="A7388">
        <v>0</v>
      </c>
      <c r="B7388">
        <v>5</v>
      </c>
      <c r="C7388">
        <v>131.5</v>
      </c>
      <c r="D7388">
        <f t="shared" si="230"/>
        <v>36930</v>
      </c>
      <c r="F7388">
        <f t="shared" si="231"/>
        <v>36.527777777777779</v>
      </c>
    </row>
    <row r="7389" spans="1:6">
      <c r="A7389">
        <v>0</v>
      </c>
      <c r="B7389">
        <v>5</v>
      </c>
      <c r="C7389">
        <v>132.4</v>
      </c>
      <c r="D7389">
        <f t="shared" si="230"/>
        <v>36935</v>
      </c>
      <c r="F7389">
        <f t="shared" si="231"/>
        <v>36.777777777777779</v>
      </c>
    </row>
    <row r="7390" spans="1:6">
      <c r="A7390">
        <v>0</v>
      </c>
      <c r="B7390">
        <v>5</v>
      </c>
      <c r="C7390">
        <v>133.19999999999999</v>
      </c>
      <c r="D7390">
        <f t="shared" si="230"/>
        <v>36940</v>
      </c>
      <c r="F7390">
        <f t="shared" si="231"/>
        <v>36.999999999999993</v>
      </c>
    </row>
    <row r="7391" spans="1:6">
      <c r="A7391">
        <v>0</v>
      </c>
      <c r="B7391">
        <v>5</v>
      </c>
      <c r="C7391">
        <v>133.4</v>
      </c>
      <c r="D7391">
        <f t="shared" si="230"/>
        <v>36945</v>
      </c>
      <c r="F7391">
        <f t="shared" si="231"/>
        <v>37.055555555555557</v>
      </c>
    </row>
    <row r="7392" spans="1:6">
      <c r="A7392">
        <v>0</v>
      </c>
      <c r="B7392">
        <v>5</v>
      </c>
      <c r="C7392">
        <v>134.6</v>
      </c>
      <c r="D7392">
        <f t="shared" si="230"/>
        <v>36950</v>
      </c>
      <c r="F7392">
        <f t="shared" si="231"/>
        <v>37.388888888888886</v>
      </c>
    </row>
    <row r="7393" spans="1:6">
      <c r="A7393">
        <v>0</v>
      </c>
      <c r="B7393">
        <v>5</v>
      </c>
      <c r="C7393">
        <v>135.19999999999999</v>
      </c>
      <c r="D7393">
        <f t="shared" si="230"/>
        <v>36955</v>
      </c>
      <c r="F7393">
        <f t="shared" si="231"/>
        <v>37.55555555555555</v>
      </c>
    </row>
    <row r="7394" spans="1:6">
      <c r="A7394">
        <v>0</v>
      </c>
      <c r="B7394">
        <v>5</v>
      </c>
      <c r="C7394">
        <v>135.6</v>
      </c>
      <c r="D7394">
        <f t="shared" si="230"/>
        <v>36960</v>
      </c>
      <c r="F7394">
        <f t="shared" si="231"/>
        <v>37.666666666666664</v>
      </c>
    </row>
    <row r="7395" spans="1:6">
      <c r="A7395">
        <v>0</v>
      </c>
      <c r="B7395">
        <v>5</v>
      </c>
      <c r="C7395">
        <v>136.80000000000001</v>
      </c>
      <c r="D7395">
        <f t="shared" si="230"/>
        <v>36965</v>
      </c>
      <c r="F7395">
        <f t="shared" si="231"/>
        <v>38</v>
      </c>
    </row>
    <row r="7396" spans="1:6">
      <c r="A7396">
        <v>0</v>
      </c>
      <c r="B7396">
        <v>5</v>
      </c>
      <c r="C7396">
        <v>137.30000000000001</v>
      </c>
      <c r="D7396">
        <f t="shared" si="230"/>
        <v>36970</v>
      </c>
      <c r="F7396">
        <f t="shared" si="231"/>
        <v>38.138888888888893</v>
      </c>
    </row>
    <row r="7397" spans="1:6">
      <c r="A7397">
        <v>0</v>
      </c>
      <c r="B7397">
        <v>5</v>
      </c>
      <c r="C7397">
        <v>138.1</v>
      </c>
      <c r="D7397">
        <f t="shared" si="230"/>
        <v>36975</v>
      </c>
      <c r="F7397">
        <f t="shared" si="231"/>
        <v>38.361111111111107</v>
      </c>
    </row>
    <row r="7398" spans="1:6">
      <c r="A7398">
        <v>0</v>
      </c>
      <c r="B7398">
        <v>5</v>
      </c>
      <c r="C7398">
        <v>138.69999999999999</v>
      </c>
      <c r="D7398">
        <f t="shared" si="230"/>
        <v>36980</v>
      </c>
      <c r="F7398">
        <f t="shared" si="231"/>
        <v>38.527777777777771</v>
      </c>
    </row>
    <row r="7399" spans="1:6">
      <c r="A7399">
        <v>0</v>
      </c>
      <c r="B7399">
        <v>5</v>
      </c>
      <c r="C7399">
        <v>139.6</v>
      </c>
      <c r="D7399">
        <f t="shared" si="230"/>
        <v>36985</v>
      </c>
      <c r="F7399">
        <f t="shared" si="231"/>
        <v>38.777777777777779</v>
      </c>
    </row>
    <row r="7400" spans="1:6">
      <c r="A7400">
        <v>0</v>
      </c>
      <c r="B7400">
        <v>5</v>
      </c>
      <c r="C7400">
        <v>140.30000000000001</v>
      </c>
      <c r="D7400">
        <f t="shared" si="230"/>
        <v>36990</v>
      </c>
      <c r="F7400">
        <f t="shared" si="231"/>
        <v>38.972222222222221</v>
      </c>
    </row>
    <row r="7401" spans="1:6">
      <c r="A7401">
        <v>0</v>
      </c>
      <c r="B7401">
        <v>5</v>
      </c>
      <c r="C7401">
        <v>140.80000000000001</v>
      </c>
      <c r="D7401">
        <f t="shared" si="230"/>
        <v>36995</v>
      </c>
      <c r="F7401">
        <f t="shared" si="231"/>
        <v>39.111111111111114</v>
      </c>
    </row>
    <row r="7402" spans="1:6">
      <c r="A7402">
        <v>0</v>
      </c>
      <c r="B7402">
        <v>5</v>
      </c>
      <c r="C7402">
        <v>141.6</v>
      </c>
      <c r="D7402">
        <f t="shared" si="230"/>
        <v>37000</v>
      </c>
      <c r="F7402">
        <f t="shared" si="231"/>
        <v>39.333333333333329</v>
      </c>
    </row>
    <row r="7403" spans="1:6">
      <c r="A7403">
        <v>0</v>
      </c>
      <c r="B7403">
        <v>5</v>
      </c>
      <c r="C7403">
        <v>142.19999999999999</v>
      </c>
      <c r="D7403">
        <f t="shared" si="230"/>
        <v>37005</v>
      </c>
      <c r="F7403">
        <f t="shared" si="231"/>
        <v>39.499999999999993</v>
      </c>
    </row>
    <row r="7404" spans="1:6">
      <c r="A7404">
        <v>0</v>
      </c>
      <c r="B7404">
        <v>5</v>
      </c>
      <c r="C7404">
        <v>142.4</v>
      </c>
      <c r="D7404">
        <f t="shared" si="230"/>
        <v>37010</v>
      </c>
      <c r="F7404">
        <f t="shared" si="231"/>
        <v>39.555555555555557</v>
      </c>
    </row>
    <row r="7405" spans="1:6">
      <c r="A7405">
        <v>0</v>
      </c>
      <c r="B7405">
        <v>5</v>
      </c>
      <c r="C7405">
        <v>143.4</v>
      </c>
      <c r="D7405">
        <f t="shared" si="230"/>
        <v>37015</v>
      </c>
      <c r="F7405">
        <f t="shared" si="231"/>
        <v>39.833333333333336</v>
      </c>
    </row>
    <row r="7406" spans="1:6">
      <c r="A7406">
        <v>0</v>
      </c>
      <c r="B7406">
        <v>5</v>
      </c>
      <c r="C7406">
        <v>143.9</v>
      </c>
      <c r="D7406">
        <f t="shared" si="230"/>
        <v>37020</v>
      </c>
      <c r="F7406">
        <f t="shared" si="231"/>
        <v>39.972222222222221</v>
      </c>
    </row>
    <row r="7407" spans="1:6">
      <c r="A7407">
        <v>0</v>
      </c>
      <c r="B7407">
        <v>5</v>
      </c>
      <c r="C7407">
        <v>144.30000000000001</v>
      </c>
      <c r="D7407">
        <f t="shared" si="230"/>
        <v>37025</v>
      </c>
      <c r="F7407">
        <f t="shared" si="231"/>
        <v>40.083333333333336</v>
      </c>
    </row>
    <row r="7408" spans="1:6">
      <c r="A7408">
        <v>0</v>
      </c>
      <c r="B7408">
        <v>5</v>
      </c>
      <c r="C7408">
        <v>144.80000000000001</v>
      </c>
      <c r="D7408">
        <f t="shared" si="230"/>
        <v>37030</v>
      </c>
      <c r="F7408">
        <f t="shared" si="231"/>
        <v>40.222222222222221</v>
      </c>
    </row>
    <row r="7409" spans="1:6">
      <c r="A7409">
        <v>0</v>
      </c>
      <c r="B7409">
        <v>5</v>
      </c>
      <c r="C7409">
        <v>145.19999999999999</v>
      </c>
      <c r="D7409">
        <f t="shared" si="230"/>
        <v>37035</v>
      </c>
      <c r="F7409">
        <f t="shared" si="231"/>
        <v>40.333333333333329</v>
      </c>
    </row>
    <row r="7410" spans="1:6">
      <c r="A7410">
        <v>0</v>
      </c>
      <c r="B7410">
        <v>5</v>
      </c>
      <c r="C7410">
        <v>144.6</v>
      </c>
      <c r="D7410">
        <f t="shared" si="230"/>
        <v>37040</v>
      </c>
      <c r="F7410">
        <f t="shared" si="231"/>
        <v>40.166666666666664</v>
      </c>
    </row>
    <row r="7411" spans="1:6">
      <c r="A7411">
        <v>0</v>
      </c>
      <c r="B7411">
        <v>5</v>
      </c>
      <c r="C7411">
        <v>145.1</v>
      </c>
      <c r="D7411">
        <f t="shared" si="230"/>
        <v>37045</v>
      </c>
      <c r="F7411">
        <f t="shared" si="231"/>
        <v>40.30555555555555</v>
      </c>
    </row>
    <row r="7412" spans="1:6">
      <c r="A7412">
        <v>0</v>
      </c>
      <c r="B7412">
        <v>5</v>
      </c>
      <c r="C7412">
        <v>145.4</v>
      </c>
      <c r="D7412">
        <f t="shared" si="230"/>
        <v>37050</v>
      </c>
      <c r="F7412">
        <f t="shared" si="231"/>
        <v>40.388888888888893</v>
      </c>
    </row>
    <row r="7413" spans="1:6">
      <c r="A7413">
        <v>0</v>
      </c>
      <c r="B7413">
        <v>5</v>
      </c>
      <c r="C7413">
        <v>144.80000000000001</v>
      </c>
      <c r="D7413">
        <f t="shared" si="230"/>
        <v>37055</v>
      </c>
      <c r="F7413">
        <f t="shared" si="231"/>
        <v>40.222222222222221</v>
      </c>
    </row>
    <row r="7414" spans="1:6">
      <c r="A7414">
        <v>0</v>
      </c>
      <c r="B7414">
        <v>5</v>
      </c>
      <c r="C7414">
        <v>145</v>
      </c>
      <c r="D7414">
        <f t="shared" si="230"/>
        <v>37060</v>
      </c>
      <c r="F7414">
        <f t="shared" si="231"/>
        <v>40.277777777777779</v>
      </c>
    </row>
    <row r="7415" spans="1:6">
      <c r="A7415">
        <v>0</v>
      </c>
      <c r="B7415">
        <v>5</v>
      </c>
      <c r="C7415">
        <v>144.9</v>
      </c>
      <c r="D7415">
        <f t="shared" si="230"/>
        <v>37065</v>
      </c>
      <c r="F7415">
        <f t="shared" si="231"/>
        <v>40.25</v>
      </c>
    </row>
    <row r="7416" spans="1:6">
      <c r="A7416">
        <v>0</v>
      </c>
      <c r="B7416">
        <v>5</v>
      </c>
      <c r="C7416">
        <v>144.69999999999999</v>
      </c>
      <c r="D7416">
        <f t="shared" si="230"/>
        <v>37070</v>
      </c>
      <c r="F7416">
        <f t="shared" si="231"/>
        <v>40.194444444444443</v>
      </c>
    </row>
    <row r="7417" spans="1:6">
      <c r="A7417">
        <v>0</v>
      </c>
      <c r="B7417">
        <v>5</v>
      </c>
      <c r="C7417">
        <v>143.80000000000001</v>
      </c>
      <c r="D7417">
        <f t="shared" si="230"/>
        <v>37075</v>
      </c>
      <c r="F7417">
        <f t="shared" si="231"/>
        <v>39.94444444444445</v>
      </c>
    </row>
    <row r="7418" spans="1:6">
      <c r="A7418">
        <v>0</v>
      </c>
      <c r="B7418">
        <v>5</v>
      </c>
      <c r="C7418">
        <v>144</v>
      </c>
      <c r="D7418">
        <f t="shared" si="230"/>
        <v>37080</v>
      </c>
      <c r="F7418">
        <f t="shared" si="231"/>
        <v>40</v>
      </c>
    </row>
    <row r="7419" spans="1:6">
      <c r="A7419">
        <v>0</v>
      </c>
      <c r="B7419">
        <v>5</v>
      </c>
      <c r="C7419">
        <v>143.1</v>
      </c>
      <c r="D7419">
        <f t="shared" si="230"/>
        <v>37085</v>
      </c>
      <c r="F7419">
        <f t="shared" si="231"/>
        <v>39.75</v>
      </c>
    </row>
    <row r="7420" spans="1:6">
      <c r="A7420">
        <v>0</v>
      </c>
      <c r="B7420">
        <v>5</v>
      </c>
      <c r="C7420">
        <v>142.1</v>
      </c>
      <c r="D7420">
        <f t="shared" si="230"/>
        <v>37090</v>
      </c>
      <c r="F7420">
        <f t="shared" si="231"/>
        <v>39.472222222222221</v>
      </c>
    </row>
    <row r="7421" spans="1:6">
      <c r="A7421">
        <v>0</v>
      </c>
      <c r="B7421">
        <v>5</v>
      </c>
      <c r="C7421">
        <v>141.30000000000001</v>
      </c>
      <c r="D7421">
        <f t="shared" si="230"/>
        <v>37095</v>
      </c>
      <c r="F7421">
        <f t="shared" si="231"/>
        <v>39.25</v>
      </c>
    </row>
    <row r="7422" spans="1:6">
      <c r="A7422">
        <v>0</v>
      </c>
      <c r="B7422">
        <v>5</v>
      </c>
      <c r="C7422">
        <v>140.30000000000001</v>
      </c>
      <c r="D7422">
        <f t="shared" si="230"/>
        <v>37100</v>
      </c>
      <c r="F7422">
        <f t="shared" si="231"/>
        <v>38.972222222222221</v>
      </c>
    </row>
    <row r="7423" spans="1:6">
      <c r="A7423">
        <v>0</v>
      </c>
      <c r="B7423">
        <v>5</v>
      </c>
      <c r="C7423">
        <v>139</v>
      </c>
      <c r="D7423">
        <f t="shared" si="230"/>
        <v>37105</v>
      </c>
      <c r="F7423">
        <f t="shared" si="231"/>
        <v>38.611111111111107</v>
      </c>
    </row>
    <row r="7424" spans="1:6">
      <c r="A7424">
        <v>0</v>
      </c>
      <c r="B7424">
        <v>5</v>
      </c>
      <c r="C7424">
        <v>138.1</v>
      </c>
      <c r="D7424">
        <f t="shared" si="230"/>
        <v>37110</v>
      </c>
      <c r="F7424">
        <f t="shared" si="231"/>
        <v>38.361111111111107</v>
      </c>
    </row>
    <row r="7425" spans="1:6">
      <c r="A7425">
        <v>0</v>
      </c>
      <c r="B7425">
        <v>5</v>
      </c>
      <c r="C7425">
        <v>137.19999999999999</v>
      </c>
      <c r="D7425">
        <f t="shared" si="230"/>
        <v>37115</v>
      </c>
      <c r="F7425">
        <f t="shared" si="231"/>
        <v>38.111111111111107</v>
      </c>
    </row>
    <row r="7426" spans="1:6">
      <c r="A7426">
        <v>0</v>
      </c>
      <c r="B7426">
        <v>5</v>
      </c>
      <c r="C7426">
        <v>135.80000000000001</v>
      </c>
      <c r="D7426">
        <f t="shared" si="230"/>
        <v>37120</v>
      </c>
      <c r="F7426">
        <f t="shared" si="231"/>
        <v>37.722222222222221</v>
      </c>
    </row>
    <row r="7427" spans="1:6">
      <c r="A7427">
        <v>0</v>
      </c>
      <c r="B7427">
        <v>5</v>
      </c>
      <c r="C7427">
        <v>135.4</v>
      </c>
      <c r="D7427">
        <f t="shared" ref="D7427:D7490" si="232">(ROW()-2)*5</f>
        <v>37125</v>
      </c>
      <c r="F7427">
        <f t="shared" ref="F7427:F7490" si="233">C7427/3.6</f>
        <v>37.611111111111114</v>
      </c>
    </row>
    <row r="7428" spans="1:6">
      <c r="A7428">
        <v>0</v>
      </c>
      <c r="B7428">
        <v>5</v>
      </c>
      <c r="C7428">
        <v>134.4</v>
      </c>
      <c r="D7428">
        <f t="shared" si="232"/>
        <v>37130</v>
      </c>
      <c r="F7428">
        <f t="shared" si="233"/>
        <v>37.333333333333336</v>
      </c>
    </row>
    <row r="7429" spans="1:6">
      <c r="A7429">
        <v>0</v>
      </c>
      <c r="B7429">
        <v>5</v>
      </c>
      <c r="C7429">
        <v>133.4</v>
      </c>
      <c r="D7429">
        <f t="shared" si="232"/>
        <v>37135</v>
      </c>
      <c r="F7429">
        <f t="shared" si="233"/>
        <v>37.055555555555557</v>
      </c>
    </row>
    <row r="7430" spans="1:6">
      <c r="A7430">
        <v>0</v>
      </c>
      <c r="B7430">
        <v>5</v>
      </c>
      <c r="C7430">
        <v>132.4</v>
      </c>
      <c r="D7430">
        <f t="shared" si="232"/>
        <v>37140</v>
      </c>
      <c r="F7430">
        <f t="shared" si="233"/>
        <v>36.777777777777779</v>
      </c>
    </row>
    <row r="7431" spans="1:6">
      <c r="A7431">
        <v>0</v>
      </c>
      <c r="B7431">
        <v>5</v>
      </c>
      <c r="C7431">
        <v>132.19999999999999</v>
      </c>
      <c r="D7431">
        <f t="shared" si="232"/>
        <v>37145</v>
      </c>
      <c r="F7431">
        <f t="shared" si="233"/>
        <v>36.722222222222221</v>
      </c>
    </row>
    <row r="7432" spans="1:6">
      <c r="A7432">
        <v>0</v>
      </c>
      <c r="B7432">
        <v>5</v>
      </c>
      <c r="C7432">
        <v>130.9</v>
      </c>
      <c r="D7432">
        <f t="shared" si="232"/>
        <v>37150</v>
      </c>
      <c r="F7432">
        <f t="shared" si="233"/>
        <v>36.361111111111114</v>
      </c>
    </row>
    <row r="7433" spans="1:6">
      <c r="A7433">
        <v>0</v>
      </c>
      <c r="B7433">
        <v>5</v>
      </c>
      <c r="C7433">
        <v>130.19999999999999</v>
      </c>
      <c r="D7433">
        <f t="shared" si="232"/>
        <v>37155</v>
      </c>
      <c r="F7433">
        <f t="shared" si="233"/>
        <v>36.166666666666664</v>
      </c>
    </row>
    <row r="7434" spans="1:6">
      <c r="A7434">
        <v>0</v>
      </c>
      <c r="B7434">
        <v>5</v>
      </c>
      <c r="C7434">
        <v>130.19999999999999</v>
      </c>
      <c r="D7434">
        <f t="shared" si="232"/>
        <v>37160</v>
      </c>
      <c r="F7434">
        <f t="shared" si="233"/>
        <v>36.166666666666664</v>
      </c>
    </row>
    <row r="7435" spans="1:6">
      <c r="A7435">
        <v>0</v>
      </c>
      <c r="B7435">
        <v>5</v>
      </c>
      <c r="C7435">
        <v>129.6</v>
      </c>
      <c r="D7435">
        <f t="shared" si="232"/>
        <v>37165</v>
      </c>
      <c r="F7435">
        <f t="shared" si="233"/>
        <v>36</v>
      </c>
    </row>
    <row r="7436" spans="1:6">
      <c r="A7436">
        <v>0</v>
      </c>
      <c r="B7436">
        <v>5</v>
      </c>
      <c r="C7436">
        <v>129</v>
      </c>
      <c r="D7436">
        <f t="shared" si="232"/>
        <v>37170</v>
      </c>
      <c r="F7436">
        <f t="shared" si="233"/>
        <v>35.833333333333336</v>
      </c>
    </row>
    <row r="7437" spans="1:6">
      <c r="A7437">
        <v>0</v>
      </c>
      <c r="B7437">
        <v>5</v>
      </c>
      <c r="C7437">
        <v>128.9</v>
      </c>
      <c r="D7437">
        <f t="shared" si="232"/>
        <v>37175</v>
      </c>
      <c r="F7437">
        <f t="shared" si="233"/>
        <v>35.805555555555557</v>
      </c>
    </row>
    <row r="7438" spans="1:6">
      <c r="A7438">
        <v>0</v>
      </c>
      <c r="B7438">
        <v>5</v>
      </c>
      <c r="C7438">
        <v>128.19999999999999</v>
      </c>
      <c r="D7438">
        <f t="shared" si="232"/>
        <v>37180</v>
      </c>
      <c r="F7438">
        <f t="shared" si="233"/>
        <v>35.611111111111107</v>
      </c>
    </row>
    <row r="7439" spans="1:6">
      <c r="A7439">
        <v>0</v>
      </c>
      <c r="B7439">
        <v>5</v>
      </c>
      <c r="C7439">
        <v>127.5</v>
      </c>
      <c r="D7439">
        <f t="shared" si="232"/>
        <v>37185</v>
      </c>
      <c r="F7439">
        <f t="shared" si="233"/>
        <v>35.416666666666664</v>
      </c>
    </row>
    <row r="7440" spans="1:6">
      <c r="A7440">
        <v>0</v>
      </c>
      <c r="B7440">
        <v>5</v>
      </c>
      <c r="C7440">
        <v>127.4</v>
      </c>
      <c r="D7440">
        <f t="shared" si="232"/>
        <v>37190</v>
      </c>
      <c r="F7440">
        <f t="shared" si="233"/>
        <v>35.388888888888893</v>
      </c>
    </row>
    <row r="7441" spans="1:6">
      <c r="A7441">
        <v>0</v>
      </c>
      <c r="B7441">
        <v>5</v>
      </c>
      <c r="C7441">
        <v>126.5</v>
      </c>
      <c r="D7441">
        <f t="shared" si="232"/>
        <v>37195</v>
      </c>
      <c r="F7441">
        <f t="shared" si="233"/>
        <v>35.138888888888886</v>
      </c>
    </row>
    <row r="7442" spans="1:6">
      <c r="A7442">
        <v>0</v>
      </c>
      <c r="B7442">
        <v>5</v>
      </c>
      <c r="C7442">
        <v>126.1</v>
      </c>
      <c r="D7442">
        <f t="shared" si="232"/>
        <v>37200</v>
      </c>
      <c r="F7442">
        <f t="shared" si="233"/>
        <v>35.027777777777779</v>
      </c>
    </row>
    <row r="7443" spans="1:6">
      <c r="A7443">
        <v>0</v>
      </c>
      <c r="B7443">
        <v>5</v>
      </c>
      <c r="C7443">
        <v>126.1</v>
      </c>
      <c r="D7443">
        <f t="shared" si="232"/>
        <v>37205</v>
      </c>
      <c r="F7443">
        <f t="shared" si="233"/>
        <v>35.027777777777779</v>
      </c>
    </row>
    <row r="7444" spans="1:6">
      <c r="A7444">
        <v>0</v>
      </c>
      <c r="B7444">
        <v>5</v>
      </c>
      <c r="C7444">
        <v>125.4</v>
      </c>
      <c r="D7444">
        <f t="shared" si="232"/>
        <v>37210</v>
      </c>
      <c r="F7444">
        <f t="shared" si="233"/>
        <v>34.833333333333336</v>
      </c>
    </row>
    <row r="7445" spans="1:6">
      <c r="A7445">
        <v>0</v>
      </c>
      <c r="B7445">
        <v>5</v>
      </c>
      <c r="C7445">
        <v>124.5</v>
      </c>
      <c r="D7445">
        <f t="shared" si="232"/>
        <v>37215</v>
      </c>
      <c r="F7445">
        <f t="shared" si="233"/>
        <v>34.583333333333336</v>
      </c>
    </row>
    <row r="7446" spans="1:6">
      <c r="A7446">
        <v>0</v>
      </c>
      <c r="B7446">
        <v>5</v>
      </c>
      <c r="C7446">
        <v>122.6</v>
      </c>
      <c r="D7446">
        <f t="shared" si="232"/>
        <v>37220</v>
      </c>
      <c r="F7446">
        <f t="shared" si="233"/>
        <v>34.05555555555555</v>
      </c>
    </row>
    <row r="7447" spans="1:6">
      <c r="A7447">
        <v>8.9</v>
      </c>
      <c r="B7447">
        <v>5</v>
      </c>
      <c r="C7447">
        <v>121.1</v>
      </c>
      <c r="D7447">
        <f t="shared" si="232"/>
        <v>37225</v>
      </c>
      <c r="F7447">
        <f t="shared" si="233"/>
        <v>33.638888888888886</v>
      </c>
    </row>
    <row r="7448" spans="1:6">
      <c r="A7448">
        <v>7.1</v>
      </c>
      <c r="B7448">
        <v>5</v>
      </c>
      <c r="C7448">
        <v>118.4</v>
      </c>
      <c r="D7448">
        <f t="shared" si="232"/>
        <v>37230</v>
      </c>
      <c r="F7448">
        <f t="shared" si="233"/>
        <v>32.888888888888893</v>
      </c>
    </row>
    <row r="7449" spans="1:6">
      <c r="A7449">
        <v>5.3</v>
      </c>
      <c r="B7449">
        <v>5</v>
      </c>
      <c r="C7449">
        <v>116.5</v>
      </c>
      <c r="D7449">
        <f t="shared" si="232"/>
        <v>37235</v>
      </c>
      <c r="F7449">
        <f t="shared" si="233"/>
        <v>32.361111111111107</v>
      </c>
    </row>
    <row r="7450" spans="1:6">
      <c r="A7450">
        <v>5.3</v>
      </c>
      <c r="B7450">
        <v>4</v>
      </c>
      <c r="C7450">
        <v>114.9</v>
      </c>
      <c r="D7450">
        <f t="shared" si="232"/>
        <v>37240</v>
      </c>
      <c r="F7450">
        <f t="shared" si="233"/>
        <v>31.916666666666668</v>
      </c>
    </row>
    <row r="7451" spans="1:6">
      <c r="A7451">
        <v>5.3</v>
      </c>
      <c r="B7451">
        <v>4</v>
      </c>
      <c r="C7451">
        <v>113.5</v>
      </c>
      <c r="D7451">
        <f t="shared" si="232"/>
        <v>37245</v>
      </c>
      <c r="F7451">
        <f t="shared" si="233"/>
        <v>31.527777777777779</v>
      </c>
    </row>
    <row r="7452" spans="1:6">
      <c r="A7452">
        <v>7.1</v>
      </c>
      <c r="B7452">
        <v>4</v>
      </c>
      <c r="C7452">
        <v>111.8</v>
      </c>
      <c r="D7452">
        <f t="shared" si="232"/>
        <v>37250</v>
      </c>
      <c r="F7452">
        <f t="shared" si="233"/>
        <v>31.055555555555554</v>
      </c>
    </row>
    <row r="7453" spans="1:6">
      <c r="A7453">
        <v>7.1</v>
      </c>
      <c r="B7453">
        <v>4</v>
      </c>
      <c r="C7453">
        <v>110.4</v>
      </c>
      <c r="D7453">
        <f t="shared" si="232"/>
        <v>37255</v>
      </c>
      <c r="F7453">
        <f t="shared" si="233"/>
        <v>30.666666666666668</v>
      </c>
    </row>
    <row r="7454" spans="1:6">
      <c r="A7454">
        <v>7.1</v>
      </c>
      <c r="B7454">
        <v>4</v>
      </c>
      <c r="C7454">
        <v>108.6</v>
      </c>
      <c r="D7454">
        <f t="shared" si="232"/>
        <v>37260</v>
      </c>
      <c r="F7454">
        <f t="shared" si="233"/>
        <v>30.166666666666664</v>
      </c>
    </row>
    <row r="7455" spans="1:6">
      <c r="A7455">
        <v>5.3</v>
      </c>
      <c r="B7455">
        <v>4</v>
      </c>
      <c r="C7455">
        <v>107.3</v>
      </c>
      <c r="D7455">
        <f t="shared" si="232"/>
        <v>37265</v>
      </c>
      <c r="F7455">
        <f t="shared" si="233"/>
        <v>29.805555555555554</v>
      </c>
    </row>
    <row r="7456" spans="1:6">
      <c r="A7456">
        <v>3.6</v>
      </c>
      <c r="B7456">
        <v>4</v>
      </c>
      <c r="C7456">
        <v>105.8</v>
      </c>
      <c r="D7456">
        <f t="shared" si="232"/>
        <v>37270</v>
      </c>
      <c r="F7456">
        <f t="shared" si="233"/>
        <v>29.388888888888886</v>
      </c>
    </row>
    <row r="7457" spans="1:6">
      <c r="A7457">
        <v>5.3</v>
      </c>
      <c r="B7457">
        <v>4</v>
      </c>
      <c r="C7457">
        <v>104.3</v>
      </c>
      <c r="D7457">
        <f t="shared" si="232"/>
        <v>37275</v>
      </c>
      <c r="F7457">
        <f t="shared" si="233"/>
        <v>28.972222222222221</v>
      </c>
    </row>
    <row r="7458" spans="1:6">
      <c r="A7458">
        <v>5.3</v>
      </c>
      <c r="B7458">
        <v>4</v>
      </c>
      <c r="C7458">
        <v>102.8</v>
      </c>
      <c r="D7458">
        <f t="shared" si="232"/>
        <v>37280</v>
      </c>
      <c r="F7458">
        <f t="shared" si="233"/>
        <v>28.555555555555554</v>
      </c>
    </row>
    <row r="7459" spans="1:6">
      <c r="A7459">
        <v>1.8</v>
      </c>
      <c r="B7459">
        <v>4</v>
      </c>
      <c r="C7459">
        <v>100.8</v>
      </c>
      <c r="D7459">
        <f t="shared" si="232"/>
        <v>37285</v>
      </c>
      <c r="F7459">
        <f t="shared" si="233"/>
        <v>28</v>
      </c>
    </row>
    <row r="7460" spans="1:6">
      <c r="A7460">
        <v>0</v>
      </c>
      <c r="B7460">
        <v>4</v>
      </c>
      <c r="C7460">
        <v>98.9</v>
      </c>
      <c r="D7460">
        <f t="shared" si="232"/>
        <v>37290</v>
      </c>
      <c r="F7460">
        <f t="shared" si="233"/>
        <v>27.472222222222221</v>
      </c>
    </row>
    <row r="7461" spans="1:6">
      <c r="A7461">
        <v>0</v>
      </c>
      <c r="B7461">
        <v>4</v>
      </c>
      <c r="C7461">
        <v>97.6</v>
      </c>
      <c r="D7461">
        <f t="shared" si="232"/>
        <v>37295</v>
      </c>
      <c r="F7461">
        <f t="shared" si="233"/>
        <v>27.111111111111107</v>
      </c>
    </row>
    <row r="7462" spans="1:6">
      <c r="A7462">
        <v>0</v>
      </c>
      <c r="B7462">
        <v>4</v>
      </c>
      <c r="C7462">
        <v>95.5</v>
      </c>
      <c r="D7462">
        <f t="shared" si="232"/>
        <v>37300</v>
      </c>
      <c r="F7462">
        <f t="shared" si="233"/>
        <v>26.527777777777779</v>
      </c>
    </row>
    <row r="7463" spans="1:6">
      <c r="A7463">
        <v>0</v>
      </c>
      <c r="B7463">
        <v>4</v>
      </c>
      <c r="C7463">
        <v>94.1</v>
      </c>
      <c r="D7463">
        <f t="shared" si="232"/>
        <v>37305</v>
      </c>
      <c r="F7463">
        <f t="shared" si="233"/>
        <v>26.138888888888886</v>
      </c>
    </row>
    <row r="7464" spans="1:6">
      <c r="A7464">
        <v>0</v>
      </c>
      <c r="B7464">
        <v>4</v>
      </c>
      <c r="C7464">
        <v>91.8</v>
      </c>
      <c r="D7464">
        <f t="shared" si="232"/>
        <v>37310</v>
      </c>
      <c r="F7464">
        <f t="shared" si="233"/>
        <v>25.5</v>
      </c>
    </row>
    <row r="7465" spans="1:6">
      <c r="A7465">
        <v>0</v>
      </c>
      <c r="B7465">
        <v>4</v>
      </c>
      <c r="C7465">
        <v>90.1</v>
      </c>
      <c r="D7465">
        <f t="shared" si="232"/>
        <v>37315</v>
      </c>
      <c r="F7465">
        <f t="shared" si="233"/>
        <v>25.027777777777775</v>
      </c>
    </row>
    <row r="7466" spans="1:6">
      <c r="A7466">
        <v>0</v>
      </c>
      <c r="B7466">
        <v>4</v>
      </c>
      <c r="C7466">
        <v>88.2</v>
      </c>
      <c r="D7466">
        <f t="shared" si="232"/>
        <v>37320</v>
      </c>
      <c r="F7466">
        <f t="shared" si="233"/>
        <v>24.5</v>
      </c>
    </row>
    <row r="7467" spans="1:6">
      <c r="A7467">
        <v>0</v>
      </c>
      <c r="B7467">
        <v>4</v>
      </c>
      <c r="C7467">
        <v>86</v>
      </c>
      <c r="D7467">
        <f t="shared" si="232"/>
        <v>37325</v>
      </c>
      <c r="F7467">
        <f t="shared" si="233"/>
        <v>23.888888888888889</v>
      </c>
    </row>
    <row r="7468" spans="1:6">
      <c r="A7468">
        <v>0</v>
      </c>
      <c r="B7468">
        <v>4</v>
      </c>
      <c r="C7468">
        <v>84.8</v>
      </c>
      <c r="D7468">
        <f t="shared" si="232"/>
        <v>37330</v>
      </c>
      <c r="F7468">
        <f t="shared" si="233"/>
        <v>23.555555555555554</v>
      </c>
    </row>
    <row r="7469" spans="1:6">
      <c r="A7469">
        <v>0</v>
      </c>
      <c r="B7469">
        <v>4</v>
      </c>
      <c r="C7469">
        <v>83.6</v>
      </c>
      <c r="D7469">
        <f t="shared" si="232"/>
        <v>37335</v>
      </c>
      <c r="F7469">
        <f t="shared" si="233"/>
        <v>23.222222222222221</v>
      </c>
    </row>
    <row r="7470" spans="1:6">
      <c r="A7470">
        <v>0</v>
      </c>
      <c r="B7470">
        <v>4</v>
      </c>
      <c r="C7470">
        <v>82.5</v>
      </c>
      <c r="D7470">
        <f t="shared" si="232"/>
        <v>37340</v>
      </c>
      <c r="F7470">
        <f t="shared" si="233"/>
        <v>22.916666666666668</v>
      </c>
    </row>
    <row r="7471" spans="1:6">
      <c r="A7471">
        <v>0</v>
      </c>
      <c r="B7471">
        <v>4</v>
      </c>
      <c r="C7471">
        <v>81.3</v>
      </c>
      <c r="D7471">
        <f t="shared" si="232"/>
        <v>37345</v>
      </c>
      <c r="F7471">
        <f t="shared" si="233"/>
        <v>22.583333333333332</v>
      </c>
    </row>
    <row r="7472" spans="1:6">
      <c r="A7472">
        <v>0</v>
      </c>
      <c r="B7472">
        <v>4</v>
      </c>
      <c r="C7472">
        <v>80.3</v>
      </c>
      <c r="D7472">
        <f t="shared" si="232"/>
        <v>37350</v>
      </c>
      <c r="F7472">
        <f t="shared" si="233"/>
        <v>22.305555555555554</v>
      </c>
    </row>
    <row r="7473" spans="1:6">
      <c r="A7473">
        <v>0</v>
      </c>
      <c r="B7473">
        <v>4</v>
      </c>
      <c r="C7473">
        <v>79.5</v>
      </c>
      <c r="D7473">
        <f t="shared" si="232"/>
        <v>37355</v>
      </c>
      <c r="F7473">
        <f t="shared" si="233"/>
        <v>22.083333333333332</v>
      </c>
    </row>
    <row r="7474" spans="1:6">
      <c r="A7474">
        <v>0</v>
      </c>
      <c r="B7474">
        <v>4</v>
      </c>
      <c r="C7474">
        <v>79.400000000000006</v>
      </c>
      <c r="D7474">
        <f t="shared" si="232"/>
        <v>37360</v>
      </c>
      <c r="F7474">
        <f t="shared" si="233"/>
        <v>22.055555555555557</v>
      </c>
    </row>
    <row r="7475" spans="1:6">
      <c r="A7475">
        <v>0</v>
      </c>
      <c r="B7475">
        <v>4</v>
      </c>
      <c r="C7475">
        <v>79.900000000000006</v>
      </c>
      <c r="D7475">
        <f t="shared" si="232"/>
        <v>37365</v>
      </c>
      <c r="F7475">
        <f t="shared" si="233"/>
        <v>22.194444444444446</v>
      </c>
    </row>
    <row r="7476" spans="1:6">
      <c r="A7476">
        <v>0</v>
      </c>
      <c r="B7476">
        <v>4</v>
      </c>
      <c r="C7476">
        <v>80.7</v>
      </c>
      <c r="D7476">
        <f t="shared" si="232"/>
        <v>37370</v>
      </c>
      <c r="F7476">
        <f t="shared" si="233"/>
        <v>22.416666666666668</v>
      </c>
    </row>
    <row r="7477" spans="1:6">
      <c r="A7477">
        <v>0</v>
      </c>
      <c r="B7477">
        <v>4</v>
      </c>
      <c r="C7477">
        <v>81.900000000000006</v>
      </c>
      <c r="D7477">
        <f t="shared" si="232"/>
        <v>37375</v>
      </c>
      <c r="F7477">
        <f t="shared" si="233"/>
        <v>22.75</v>
      </c>
    </row>
    <row r="7478" spans="1:6">
      <c r="A7478">
        <v>0</v>
      </c>
      <c r="B7478">
        <v>4</v>
      </c>
      <c r="C7478">
        <v>83.5</v>
      </c>
      <c r="D7478">
        <f t="shared" si="232"/>
        <v>37380</v>
      </c>
      <c r="F7478">
        <f t="shared" si="233"/>
        <v>23.194444444444443</v>
      </c>
    </row>
    <row r="7479" spans="1:6">
      <c r="A7479">
        <v>0</v>
      </c>
      <c r="B7479">
        <v>4</v>
      </c>
      <c r="C7479">
        <v>85.1</v>
      </c>
      <c r="D7479">
        <f t="shared" si="232"/>
        <v>37385</v>
      </c>
      <c r="F7479">
        <f t="shared" si="233"/>
        <v>23.638888888888886</v>
      </c>
    </row>
    <row r="7480" spans="1:6">
      <c r="A7480">
        <v>0</v>
      </c>
      <c r="B7480">
        <v>4</v>
      </c>
      <c r="C7480">
        <v>87.3</v>
      </c>
      <c r="D7480">
        <f t="shared" si="232"/>
        <v>37390</v>
      </c>
      <c r="F7480">
        <f t="shared" si="233"/>
        <v>24.25</v>
      </c>
    </row>
    <row r="7481" spans="1:6">
      <c r="A7481">
        <v>0</v>
      </c>
      <c r="B7481">
        <v>4</v>
      </c>
      <c r="C7481">
        <v>89.3</v>
      </c>
      <c r="D7481">
        <f t="shared" si="232"/>
        <v>37395</v>
      </c>
      <c r="F7481">
        <f t="shared" si="233"/>
        <v>24.805555555555554</v>
      </c>
    </row>
    <row r="7482" spans="1:6">
      <c r="A7482">
        <v>0</v>
      </c>
      <c r="B7482">
        <v>4</v>
      </c>
      <c r="C7482">
        <v>91</v>
      </c>
      <c r="D7482">
        <f t="shared" si="232"/>
        <v>37400</v>
      </c>
      <c r="F7482">
        <f t="shared" si="233"/>
        <v>25.277777777777779</v>
      </c>
    </row>
    <row r="7483" spans="1:6">
      <c r="A7483">
        <v>0</v>
      </c>
      <c r="B7483">
        <v>4</v>
      </c>
      <c r="C7483">
        <v>92.6</v>
      </c>
      <c r="D7483">
        <f t="shared" si="232"/>
        <v>37405</v>
      </c>
      <c r="F7483">
        <f t="shared" si="233"/>
        <v>25.722222222222221</v>
      </c>
    </row>
    <row r="7484" spans="1:6">
      <c r="A7484">
        <v>0</v>
      </c>
      <c r="B7484">
        <v>4</v>
      </c>
      <c r="C7484">
        <v>94.7</v>
      </c>
      <c r="D7484">
        <f t="shared" si="232"/>
        <v>37410</v>
      </c>
      <c r="F7484">
        <f t="shared" si="233"/>
        <v>26.305555555555557</v>
      </c>
    </row>
    <row r="7485" spans="1:6">
      <c r="A7485">
        <v>0</v>
      </c>
      <c r="B7485">
        <v>4</v>
      </c>
      <c r="C7485">
        <v>96.8</v>
      </c>
      <c r="D7485">
        <f t="shared" si="232"/>
        <v>37415</v>
      </c>
      <c r="F7485">
        <f t="shared" si="233"/>
        <v>26.888888888888886</v>
      </c>
    </row>
    <row r="7486" spans="1:6">
      <c r="A7486">
        <v>0</v>
      </c>
      <c r="B7486">
        <v>4</v>
      </c>
      <c r="C7486">
        <v>98.3</v>
      </c>
      <c r="D7486">
        <f t="shared" si="232"/>
        <v>37420</v>
      </c>
      <c r="F7486">
        <f t="shared" si="233"/>
        <v>27.305555555555554</v>
      </c>
    </row>
    <row r="7487" spans="1:6">
      <c r="A7487">
        <v>0</v>
      </c>
      <c r="B7487">
        <v>4</v>
      </c>
      <c r="C7487">
        <v>99.7</v>
      </c>
      <c r="D7487">
        <f t="shared" si="232"/>
        <v>37425</v>
      </c>
      <c r="F7487">
        <f t="shared" si="233"/>
        <v>27.694444444444443</v>
      </c>
    </row>
    <row r="7488" spans="1:6">
      <c r="A7488">
        <v>0</v>
      </c>
      <c r="B7488">
        <v>4</v>
      </c>
      <c r="C7488">
        <v>100.8</v>
      </c>
      <c r="D7488">
        <f t="shared" si="232"/>
        <v>37430</v>
      </c>
      <c r="F7488">
        <f t="shared" si="233"/>
        <v>28</v>
      </c>
    </row>
    <row r="7489" spans="1:6">
      <c r="A7489">
        <v>0</v>
      </c>
      <c r="B7489">
        <v>4</v>
      </c>
      <c r="C7489">
        <v>102.2</v>
      </c>
      <c r="D7489">
        <f t="shared" si="232"/>
        <v>37435</v>
      </c>
      <c r="F7489">
        <f t="shared" si="233"/>
        <v>28.388888888888889</v>
      </c>
    </row>
    <row r="7490" spans="1:6">
      <c r="A7490">
        <v>0</v>
      </c>
      <c r="B7490">
        <v>4</v>
      </c>
      <c r="C7490">
        <v>104.1</v>
      </c>
      <c r="D7490">
        <f t="shared" si="232"/>
        <v>37440</v>
      </c>
      <c r="F7490">
        <f t="shared" si="233"/>
        <v>28.916666666666664</v>
      </c>
    </row>
    <row r="7491" spans="1:6">
      <c r="A7491">
        <v>0</v>
      </c>
      <c r="B7491">
        <v>4</v>
      </c>
      <c r="C7491">
        <v>105.4</v>
      </c>
      <c r="D7491">
        <f t="shared" ref="D7491:D7554" si="234">(ROW()-2)*5</f>
        <v>37445</v>
      </c>
      <c r="F7491">
        <f t="shared" ref="F7491:F7554" si="235">C7491/3.6</f>
        <v>29.277777777777779</v>
      </c>
    </row>
    <row r="7492" spans="1:6">
      <c r="A7492">
        <v>0</v>
      </c>
      <c r="B7492">
        <v>4</v>
      </c>
      <c r="C7492">
        <v>106</v>
      </c>
      <c r="D7492">
        <f t="shared" si="234"/>
        <v>37450</v>
      </c>
      <c r="F7492">
        <f t="shared" si="235"/>
        <v>29.444444444444443</v>
      </c>
    </row>
    <row r="7493" spans="1:6">
      <c r="A7493">
        <v>0</v>
      </c>
      <c r="B7493">
        <v>4</v>
      </c>
      <c r="C7493">
        <v>107.5</v>
      </c>
      <c r="D7493">
        <f t="shared" si="234"/>
        <v>37455</v>
      </c>
      <c r="F7493">
        <f t="shared" si="235"/>
        <v>29.861111111111111</v>
      </c>
    </row>
    <row r="7494" spans="1:6">
      <c r="A7494">
        <v>0</v>
      </c>
      <c r="B7494">
        <v>4</v>
      </c>
      <c r="C7494">
        <v>109.1</v>
      </c>
      <c r="D7494">
        <f t="shared" si="234"/>
        <v>37460</v>
      </c>
      <c r="F7494">
        <f t="shared" si="235"/>
        <v>30.305555555555554</v>
      </c>
    </row>
    <row r="7495" spans="1:6">
      <c r="A7495">
        <v>0</v>
      </c>
      <c r="B7495">
        <v>4</v>
      </c>
      <c r="C7495">
        <v>109.7</v>
      </c>
      <c r="D7495">
        <f t="shared" si="234"/>
        <v>37465</v>
      </c>
      <c r="F7495">
        <f t="shared" si="235"/>
        <v>30.472222222222221</v>
      </c>
    </row>
    <row r="7496" spans="1:6">
      <c r="A7496">
        <v>0</v>
      </c>
      <c r="B7496">
        <v>4</v>
      </c>
      <c r="C7496">
        <v>110.3</v>
      </c>
      <c r="D7496">
        <f t="shared" si="234"/>
        <v>37470</v>
      </c>
      <c r="F7496">
        <f t="shared" si="235"/>
        <v>30.638888888888886</v>
      </c>
    </row>
    <row r="7497" spans="1:6">
      <c r="A7497">
        <v>0</v>
      </c>
      <c r="B7497">
        <v>4</v>
      </c>
      <c r="C7497">
        <v>110.8</v>
      </c>
      <c r="D7497">
        <f t="shared" si="234"/>
        <v>37475</v>
      </c>
      <c r="F7497">
        <f t="shared" si="235"/>
        <v>30.777777777777775</v>
      </c>
    </row>
    <row r="7498" spans="1:6">
      <c r="A7498">
        <v>0</v>
      </c>
      <c r="B7498">
        <v>4</v>
      </c>
      <c r="C7498">
        <v>111.4</v>
      </c>
      <c r="D7498">
        <f t="shared" si="234"/>
        <v>37480</v>
      </c>
      <c r="F7498">
        <f t="shared" si="235"/>
        <v>30.944444444444446</v>
      </c>
    </row>
    <row r="7499" spans="1:6">
      <c r="A7499">
        <v>0</v>
      </c>
      <c r="B7499">
        <v>4</v>
      </c>
      <c r="C7499">
        <v>111.8</v>
      </c>
      <c r="D7499">
        <f t="shared" si="234"/>
        <v>37485</v>
      </c>
      <c r="F7499">
        <f t="shared" si="235"/>
        <v>31.055555555555554</v>
      </c>
    </row>
    <row r="7500" spans="1:6">
      <c r="A7500">
        <v>0</v>
      </c>
      <c r="B7500">
        <v>4</v>
      </c>
      <c r="C7500">
        <v>112.4</v>
      </c>
      <c r="D7500">
        <f t="shared" si="234"/>
        <v>37490</v>
      </c>
      <c r="F7500">
        <f t="shared" si="235"/>
        <v>31.222222222222221</v>
      </c>
    </row>
    <row r="7501" spans="1:6">
      <c r="A7501">
        <v>0</v>
      </c>
      <c r="B7501">
        <v>4</v>
      </c>
      <c r="C7501">
        <v>112.9</v>
      </c>
      <c r="D7501">
        <f t="shared" si="234"/>
        <v>37495</v>
      </c>
      <c r="F7501">
        <f t="shared" si="235"/>
        <v>31.361111111111111</v>
      </c>
    </row>
    <row r="7502" spans="1:6">
      <c r="A7502">
        <v>0</v>
      </c>
      <c r="B7502">
        <v>4</v>
      </c>
      <c r="C7502">
        <v>112.8</v>
      </c>
      <c r="D7502">
        <f t="shared" si="234"/>
        <v>37500</v>
      </c>
      <c r="F7502">
        <f t="shared" si="235"/>
        <v>31.333333333333332</v>
      </c>
    </row>
    <row r="7503" spans="1:6">
      <c r="A7503">
        <v>0</v>
      </c>
      <c r="B7503">
        <v>4</v>
      </c>
      <c r="C7503">
        <v>112.9</v>
      </c>
      <c r="D7503">
        <f t="shared" si="234"/>
        <v>37505</v>
      </c>
      <c r="F7503">
        <f t="shared" si="235"/>
        <v>31.361111111111111</v>
      </c>
    </row>
    <row r="7504" spans="1:6">
      <c r="A7504">
        <v>0</v>
      </c>
      <c r="B7504">
        <v>4</v>
      </c>
      <c r="C7504">
        <v>113.2</v>
      </c>
      <c r="D7504">
        <f t="shared" si="234"/>
        <v>37510</v>
      </c>
      <c r="F7504">
        <f t="shared" si="235"/>
        <v>31.444444444444443</v>
      </c>
    </row>
    <row r="7505" spans="1:6">
      <c r="A7505">
        <v>0</v>
      </c>
      <c r="B7505">
        <v>4</v>
      </c>
      <c r="C7505">
        <v>113.3</v>
      </c>
      <c r="D7505">
        <f t="shared" si="234"/>
        <v>37515</v>
      </c>
      <c r="F7505">
        <f t="shared" si="235"/>
        <v>31.472222222222221</v>
      </c>
    </row>
    <row r="7506" spans="1:6">
      <c r="A7506">
        <v>0</v>
      </c>
      <c r="B7506">
        <v>4</v>
      </c>
      <c r="C7506">
        <v>113.3</v>
      </c>
      <c r="D7506">
        <f t="shared" si="234"/>
        <v>37520</v>
      </c>
      <c r="F7506">
        <f t="shared" si="235"/>
        <v>31.472222222222221</v>
      </c>
    </row>
    <row r="7507" spans="1:6">
      <c r="A7507">
        <v>0</v>
      </c>
      <c r="B7507">
        <v>4</v>
      </c>
      <c r="C7507">
        <v>113.6</v>
      </c>
      <c r="D7507">
        <f t="shared" si="234"/>
        <v>37525</v>
      </c>
      <c r="F7507">
        <f t="shared" si="235"/>
        <v>31.555555555555554</v>
      </c>
    </row>
    <row r="7508" spans="1:6">
      <c r="A7508">
        <v>0</v>
      </c>
      <c r="B7508">
        <v>4</v>
      </c>
      <c r="C7508">
        <v>114.5</v>
      </c>
      <c r="D7508">
        <f t="shared" si="234"/>
        <v>37530</v>
      </c>
      <c r="F7508">
        <f t="shared" si="235"/>
        <v>31.805555555555554</v>
      </c>
    </row>
    <row r="7509" spans="1:6">
      <c r="A7509">
        <v>0</v>
      </c>
      <c r="B7509">
        <v>4</v>
      </c>
      <c r="C7509">
        <v>114.8</v>
      </c>
      <c r="D7509">
        <f t="shared" si="234"/>
        <v>37535</v>
      </c>
      <c r="F7509">
        <f t="shared" si="235"/>
        <v>31.888888888888886</v>
      </c>
    </row>
    <row r="7510" spans="1:6">
      <c r="A7510">
        <v>0</v>
      </c>
      <c r="B7510">
        <v>4</v>
      </c>
      <c r="C7510">
        <v>115.5</v>
      </c>
      <c r="D7510">
        <f t="shared" si="234"/>
        <v>37540</v>
      </c>
      <c r="F7510">
        <f t="shared" si="235"/>
        <v>32.083333333333336</v>
      </c>
    </row>
    <row r="7511" spans="1:6">
      <c r="A7511">
        <v>0</v>
      </c>
      <c r="B7511">
        <v>4</v>
      </c>
      <c r="C7511">
        <v>116.9</v>
      </c>
      <c r="D7511">
        <f t="shared" si="234"/>
        <v>37545</v>
      </c>
      <c r="F7511">
        <f t="shared" si="235"/>
        <v>32.472222222222221</v>
      </c>
    </row>
    <row r="7512" spans="1:6">
      <c r="A7512">
        <v>0</v>
      </c>
      <c r="B7512">
        <v>4</v>
      </c>
      <c r="C7512">
        <v>117.3</v>
      </c>
      <c r="D7512">
        <f t="shared" si="234"/>
        <v>37550</v>
      </c>
      <c r="F7512">
        <f t="shared" si="235"/>
        <v>32.583333333333329</v>
      </c>
    </row>
    <row r="7513" spans="1:6">
      <c r="A7513">
        <v>0</v>
      </c>
      <c r="B7513">
        <v>4</v>
      </c>
      <c r="C7513">
        <v>117.7</v>
      </c>
      <c r="D7513">
        <f t="shared" si="234"/>
        <v>37555</v>
      </c>
      <c r="F7513">
        <f t="shared" si="235"/>
        <v>32.694444444444443</v>
      </c>
    </row>
    <row r="7514" spans="1:6">
      <c r="A7514">
        <v>0</v>
      </c>
      <c r="B7514">
        <v>4</v>
      </c>
      <c r="C7514">
        <v>117.6</v>
      </c>
      <c r="D7514">
        <f t="shared" si="234"/>
        <v>37560</v>
      </c>
      <c r="F7514">
        <f t="shared" si="235"/>
        <v>32.666666666666664</v>
      </c>
    </row>
    <row r="7515" spans="1:6">
      <c r="A7515">
        <v>0</v>
      </c>
      <c r="B7515">
        <v>4</v>
      </c>
      <c r="C7515">
        <v>116.7</v>
      </c>
      <c r="D7515">
        <f t="shared" si="234"/>
        <v>37565</v>
      </c>
      <c r="F7515">
        <f t="shared" si="235"/>
        <v>32.416666666666664</v>
      </c>
    </row>
    <row r="7516" spans="1:6">
      <c r="A7516">
        <v>5.3</v>
      </c>
      <c r="B7516">
        <v>4</v>
      </c>
      <c r="C7516">
        <v>114.9</v>
      </c>
      <c r="D7516">
        <f t="shared" si="234"/>
        <v>37570</v>
      </c>
      <c r="F7516">
        <f t="shared" si="235"/>
        <v>31.916666666666668</v>
      </c>
    </row>
    <row r="7517" spans="1:6">
      <c r="A7517">
        <v>5.3</v>
      </c>
      <c r="B7517">
        <v>4</v>
      </c>
      <c r="C7517">
        <v>113.1</v>
      </c>
      <c r="D7517">
        <f t="shared" si="234"/>
        <v>37575</v>
      </c>
      <c r="F7517">
        <f t="shared" si="235"/>
        <v>31.416666666666664</v>
      </c>
    </row>
    <row r="7518" spans="1:6">
      <c r="A7518">
        <v>5.3</v>
      </c>
      <c r="B7518">
        <v>4</v>
      </c>
      <c r="C7518">
        <v>111.1</v>
      </c>
      <c r="D7518">
        <f t="shared" si="234"/>
        <v>37580</v>
      </c>
      <c r="F7518">
        <f t="shared" si="235"/>
        <v>30.861111111111107</v>
      </c>
    </row>
    <row r="7519" spans="1:6">
      <c r="A7519">
        <v>5.3</v>
      </c>
      <c r="B7519">
        <v>4</v>
      </c>
      <c r="C7519">
        <v>109</v>
      </c>
      <c r="D7519">
        <f t="shared" si="234"/>
        <v>37585</v>
      </c>
      <c r="F7519">
        <f t="shared" si="235"/>
        <v>30.277777777777779</v>
      </c>
    </row>
    <row r="7520" spans="1:6">
      <c r="A7520">
        <v>5.3</v>
      </c>
      <c r="B7520">
        <v>4</v>
      </c>
      <c r="C7520">
        <v>106.9</v>
      </c>
      <c r="D7520">
        <f t="shared" si="234"/>
        <v>37590</v>
      </c>
      <c r="F7520">
        <f t="shared" si="235"/>
        <v>29.694444444444446</v>
      </c>
    </row>
    <row r="7521" spans="1:6">
      <c r="A7521">
        <v>5.3</v>
      </c>
      <c r="B7521">
        <v>4</v>
      </c>
      <c r="C7521">
        <v>105.3</v>
      </c>
      <c r="D7521">
        <f t="shared" si="234"/>
        <v>37595</v>
      </c>
      <c r="F7521">
        <f t="shared" si="235"/>
        <v>29.25</v>
      </c>
    </row>
    <row r="7522" spans="1:6">
      <c r="A7522">
        <v>5.3</v>
      </c>
      <c r="B7522">
        <v>4</v>
      </c>
      <c r="C7522">
        <v>103.3</v>
      </c>
      <c r="D7522">
        <f t="shared" si="234"/>
        <v>37600</v>
      </c>
      <c r="F7522">
        <f t="shared" si="235"/>
        <v>28.694444444444443</v>
      </c>
    </row>
    <row r="7523" spans="1:6">
      <c r="A7523">
        <v>5.3</v>
      </c>
      <c r="B7523">
        <v>4</v>
      </c>
      <c r="C7523">
        <v>101.4</v>
      </c>
      <c r="D7523">
        <f t="shared" si="234"/>
        <v>37605</v>
      </c>
      <c r="F7523">
        <f t="shared" si="235"/>
        <v>28.166666666666668</v>
      </c>
    </row>
    <row r="7524" spans="1:6">
      <c r="A7524">
        <v>5.3</v>
      </c>
      <c r="B7524">
        <v>4</v>
      </c>
      <c r="C7524">
        <v>99.3</v>
      </c>
      <c r="D7524">
        <f t="shared" si="234"/>
        <v>37610</v>
      </c>
      <c r="F7524">
        <f t="shared" si="235"/>
        <v>27.583333333333332</v>
      </c>
    </row>
    <row r="7525" spans="1:6">
      <c r="A7525">
        <v>5.3</v>
      </c>
      <c r="B7525">
        <v>4</v>
      </c>
      <c r="C7525">
        <v>97.6</v>
      </c>
      <c r="D7525">
        <f t="shared" si="234"/>
        <v>37615</v>
      </c>
      <c r="F7525">
        <f t="shared" si="235"/>
        <v>27.111111111111107</v>
      </c>
    </row>
    <row r="7526" spans="1:6">
      <c r="A7526">
        <v>5.3</v>
      </c>
      <c r="B7526">
        <v>4</v>
      </c>
      <c r="C7526">
        <v>95.6</v>
      </c>
      <c r="D7526">
        <f t="shared" si="234"/>
        <v>37620</v>
      </c>
      <c r="F7526">
        <f t="shared" si="235"/>
        <v>26.555555555555554</v>
      </c>
    </row>
    <row r="7527" spans="1:6">
      <c r="A7527">
        <v>3.6</v>
      </c>
      <c r="B7527">
        <v>4</v>
      </c>
      <c r="C7527">
        <v>94.1</v>
      </c>
      <c r="D7527">
        <f t="shared" si="234"/>
        <v>37625</v>
      </c>
      <c r="F7527">
        <f t="shared" si="235"/>
        <v>26.138888888888886</v>
      </c>
    </row>
    <row r="7528" spans="1:6">
      <c r="A7528">
        <v>0</v>
      </c>
      <c r="B7528">
        <v>4</v>
      </c>
      <c r="C7528">
        <v>92.6</v>
      </c>
      <c r="D7528">
        <f t="shared" si="234"/>
        <v>37630</v>
      </c>
      <c r="F7528">
        <f t="shared" si="235"/>
        <v>25.722222222222221</v>
      </c>
    </row>
    <row r="7529" spans="1:6">
      <c r="A7529">
        <v>0</v>
      </c>
      <c r="B7529">
        <v>4</v>
      </c>
      <c r="C7529">
        <v>90.8</v>
      </c>
      <c r="D7529">
        <f t="shared" si="234"/>
        <v>37635</v>
      </c>
      <c r="F7529">
        <f t="shared" si="235"/>
        <v>25.222222222222221</v>
      </c>
    </row>
    <row r="7530" spans="1:6">
      <c r="A7530">
        <v>0</v>
      </c>
      <c r="B7530">
        <v>4</v>
      </c>
      <c r="C7530">
        <v>89.4</v>
      </c>
      <c r="D7530">
        <f t="shared" si="234"/>
        <v>37640</v>
      </c>
      <c r="F7530">
        <f t="shared" si="235"/>
        <v>24.833333333333336</v>
      </c>
    </row>
    <row r="7531" spans="1:6">
      <c r="A7531">
        <v>0</v>
      </c>
      <c r="B7531">
        <v>4</v>
      </c>
      <c r="C7531">
        <v>87.7</v>
      </c>
      <c r="D7531">
        <f t="shared" si="234"/>
        <v>37645</v>
      </c>
      <c r="F7531">
        <f t="shared" si="235"/>
        <v>24.361111111111111</v>
      </c>
    </row>
    <row r="7532" spans="1:6">
      <c r="A7532">
        <v>0</v>
      </c>
      <c r="B7532">
        <v>4</v>
      </c>
      <c r="C7532">
        <v>86.4</v>
      </c>
      <c r="D7532">
        <f t="shared" si="234"/>
        <v>37650</v>
      </c>
      <c r="F7532">
        <f t="shared" si="235"/>
        <v>24</v>
      </c>
    </row>
    <row r="7533" spans="1:6">
      <c r="A7533">
        <v>0</v>
      </c>
      <c r="B7533">
        <v>4</v>
      </c>
      <c r="C7533">
        <v>85.1</v>
      </c>
      <c r="D7533">
        <f t="shared" si="234"/>
        <v>37655</v>
      </c>
      <c r="F7533">
        <f t="shared" si="235"/>
        <v>23.638888888888886</v>
      </c>
    </row>
    <row r="7534" spans="1:6">
      <c r="A7534">
        <v>0</v>
      </c>
      <c r="B7534">
        <v>4</v>
      </c>
      <c r="C7534">
        <v>83.6</v>
      </c>
      <c r="D7534">
        <f t="shared" si="234"/>
        <v>37660</v>
      </c>
      <c r="F7534">
        <f t="shared" si="235"/>
        <v>23.222222222222221</v>
      </c>
    </row>
    <row r="7535" spans="1:6">
      <c r="A7535">
        <v>0</v>
      </c>
      <c r="B7535">
        <v>4</v>
      </c>
      <c r="C7535">
        <v>83.4</v>
      </c>
      <c r="D7535">
        <f t="shared" si="234"/>
        <v>37665</v>
      </c>
      <c r="F7535">
        <f t="shared" si="235"/>
        <v>23.166666666666668</v>
      </c>
    </row>
    <row r="7536" spans="1:6">
      <c r="A7536">
        <v>0</v>
      </c>
      <c r="B7536">
        <v>4</v>
      </c>
      <c r="C7536">
        <v>83</v>
      </c>
      <c r="D7536">
        <f t="shared" si="234"/>
        <v>37670</v>
      </c>
      <c r="F7536">
        <f t="shared" si="235"/>
        <v>23.055555555555554</v>
      </c>
    </row>
    <row r="7537" spans="1:6">
      <c r="A7537">
        <v>0</v>
      </c>
      <c r="B7537">
        <v>4</v>
      </c>
      <c r="C7537">
        <v>82.3</v>
      </c>
      <c r="D7537">
        <f t="shared" si="234"/>
        <v>37675</v>
      </c>
      <c r="F7537">
        <f t="shared" si="235"/>
        <v>22.861111111111111</v>
      </c>
    </row>
    <row r="7538" spans="1:6">
      <c r="A7538">
        <v>0</v>
      </c>
      <c r="B7538">
        <v>4</v>
      </c>
      <c r="C7538">
        <v>82.1</v>
      </c>
      <c r="D7538">
        <f t="shared" si="234"/>
        <v>37680</v>
      </c>
      <c r="F7538">
        <f t="shared" si="235"/>
        <v>22.805555555555554</v>
      </c>
    </row>
    <row r="7539" spans="1:6">
      <c r="A7539">
        <v>0</v>
      </c>
      <c r="B7539">
        <v>4</v>
      </c>
      <c r="C7539">
        <v>82.2</v>
      </c>
      <c r="D7539">
        <f t="shared" si="234"/>
        <v>37685</v>
      </c>
      <c r="F7539">
        <f t="shared" si="235"/>
        <v>22.833333333333332</v>
      </c>
    </row>
    <row r="7540" spans="1:6">
      <c r="A7540">
        <v>0</v>
      </c>
      <c r="B7540">
        <v>4</v>
      </c>
      <c r="C7540">
        <v>81.7</v>
      </c>
      <c r="D7540">
        <f t="shared" si="234"/>
        <v>37690</v>
      </c>
      <c r="F7540">
        <f t="shared" si="235"/>
        <v>22.694444444444446</v>
      </c>
    </row>
    <row r="7541" spans="1:6">
      <c r="A7541">
        <v>0</v>
      </c>
      <c r="B7541">
        <v>4</v>
      </c>
      <c r="C7541">
        <v>81.7</v>
      </c>
      <c r="D7541">
        <f t="shared" si="234"/>
        <v>37695</v>
      </c>
      <c r="F7541">
        <f t="shared" si="235"/>
        <v>22.694444444444446</v>
      </c>
    </row>
    <row r="7542" spans="1:6">
      <c r="A7542">
        <v>0</v>
      </c>
      <c r="B7542">
        <v>4</v>
      </c>
      <c r="C7542">
        <v>82.2</v>
      </c>
      <c r="D7542">
        <f t="shared" si="234"/>
        <v>37700</v>
      </c>
      <c r="F7542">
        <f t="shared" si="235"/>
        <v>22.833333333333332</v>
      </c>
    </row>
    <row r="7543" spans="1:6">
      <c r="A7543">
        <v>0</v>
      </c>
      <c r="B7543">
        <v>4</v>
      </c>
      <c r="C7543">
        <v>82.4</v>
      </c>
      <c r="D7543">
        <f t="shared" si="234"/>
        <v>37705</v>
      </c>
      <c r="F7543">
        <f t="shared" si="235"/>
        <v>22.888888888888889</v>
      </c>
    </row>
    <row r="7544" spans="1:6">
      <c r="A7544">
        <v>0</v>
      </c>
      <c r="B7544">
        <v>4</v>
      </c>
      <c r="C7544">
        <v>82.4</v>
      </c>
      <c r="D7544">
        <f t="shared" si="234"/>
        <v>37710</v>
      </c>
      <c r="F7544">
        <f t="shared" si="235"/>
        <v>22.888888888888889</v>
      </c>
    </row>
    <row r="7545" spans="1:6">
      <c r="A7545">
        <v>0</v>
      </c>
      <c r="B7545">
        <v>4</v>
      </c>
      <c r="C7545">
        <v>83.2</v>
      </c>
      <c r="D7545">
        <f t="shared" si="234"/>
        <v>37715</v>
      </c>
      <c r="F7545">
        <f t="shared" si="235"/>
        <v>23.111111111111111</v>
      </c>
    </row>
    <row r="7546" spans="1:6">
      <c r="A7546">
        <v>0</v>
      </c>
      <c r="B7546">
        <v>4</v>
      </c>
      <c r="C7546">
        <v>83.8</v>
      </c>
      <c r="D7546">
        <f t="shared" si="234"/>
        <v>37720</v>
      </c>
      <c r="F7546">
        <f t="shared" si="235"/>
        <v>23.277777777777775</v>
      </c>
    </row>
    <row r="7547" spans="1:6">
      <c r="A7547">
        <v>0</v>
      </c>
      <c r="B7547">
        <v>4</v>
      </c>
      <c r="C7547">
        <v>84.3</v>
      </c>
      <c r="D7547">
        <f t="shared" si="234"/>
        <v>37725</v>
      </c>
      <c r="F7547">
        <f t="shared" si="235"/>
        <v>23.416666666666664</v>
      </c>
    </row>
    <row r="7548" spans="1:6">
      <c r="A7548">
        <v>0</v>
      </c>
      <c r="B7548">
        <v>4</v>
      </c>
      <c r="C7548">
        <v>85.2</v>
      </c>
      <c r="D7548">
        <f t="shared" si="234"/>
        <v>37730</v>
      </c>
      <c r="F7548">
        <f t="shared" si="235"/>
        <v>23.666666666666668</v>
      </c>
    </row>
    <row r="7549" spans="1:6">
      <c r="A7549">
        <v>0</v>
      </c>
      <c r="B7549">
        <v>4</v>
      </c>
      <c r="C7549">
        <v>85.9</v>
      </c>
      <c r="D7549">
        <f t="shared" si="234"/>
        <v>37735</v>
      </c>
      <c r="F7549">
        <f t="shared" si="235"/>
        <v>23.861111111111111</v>
      </c>
    </row>
    <row r="7550" spans="1:6">
      <c r="A7550">
        <v>0</v>
      </c>
      <c r="B7550">
        <v>4</v>
      </c>
      <c r="C7550">
        <v>86.1</v>
      </c>
      <c r="D7550">
        <f t="shared" si="234"/>
        <v>37740</v>
      </c>
      <c r="F7550">
        <f t="shared" si="235"/>
        <v>23.916666666666664</v>
      </c>
    </row>
    <row r="7551" spans="1:6">
      <c r="A7551">
        <v>0</v>
      </c>
      <c r="B7551">
        <v>4</v>
      </c>
      <c r="C7551">
        <v>86.9</v>
      </c>
      <c r="D7551">
        <f t="shared" si="234"/>
        <v>37745</v>
      </c>
      <c r="F7551">
        <f t="shared" si="235"/>
        <v>24.138888888888889</v>
      </c>
    </row>
    <row r="7552" spans="1:6">
      <c r="A7552">
        <v>0</v>
      </c>
      <c r="B7552">
        <v>4</v>
      </c>
      <c r="C7552">
        <v>87.9</v>
      </c>
      <c r="D7552">
        <f t="shared" si="234"/>
        <v>37750</v>
      </c>
      <c r="F7552">
        <f t="shared" si="235"/>
        <v>24.416666666666668</v>
      </c>
    </row>
    <row r="7553" spans="1:6">
      <c r="A7553">
        <v>0</v>
      </c>
      <c r="B7553">
        <v>4</v>
      </c>
      <c r="C7553">
        <v>88.8</v>
      </c>
      <c r="D7553">
        <f t="shared" si="234"/>
        <v>37755</v>
      </c>
      <c r="F7553">
        <f t="shared" si="235"/>
        <v>24.666666666666664</v>
      </c>
    </row>
    <row r="7554" spans="1:6">
      <c r="A7554">
        <v>0</v>
      </c>
      <c r="B7554">
        <v>4</v>
      </c>
      <c r="C7554">
        <v>90.4</v>
      </c>
      <c r="D7554">
        <f t="shared" si="234"/>
        <v>37760</v>
      </c>
      <c r="F7554">
        <f t="shared" si="235"/>
        <v>25.111111111111111</v>
      </c>
    </row>
    <row r="7555" spans="1:6">
      <c r="A7555">
        <v>0</v>
      </c>
      <c r="B7555">
        <v>4</v>
      </c>
      <c r="C7555">
        <v>92.4</v>
      </c>
      <c r="D7555">
        <f t="shared" ref="D7555:D7618" si="236">(ROW()-2)*5</f>
        <v>37765</v>
      </c>
      <c r="F7555">
        <f t="shared" ref="F7555:F7618" si="237">C7555/3.6</f>
        <v>25.666666666666668</v>
      </c>
    </row>
    <row r="7556" spans="1:6">
      <c r="A7556">
        <v>0</v>
      </c>
      <c r="B7556">
        <v>4</v>
      </c>
      <c r="C7556">
        <v>94.1</v>
      </c>
      <c r="D7556">
        <f t="shared" si="236"/>
        <v>37770</v>
      </c>
      <c r="F7556">
        <f t="shared" si="237"/>
        <v>26.138888888888886</v>
      </c>
    </row>
    <row r="7557" spans="1:6">
      <c r="A7557">
        <v>0</v>
      </c>
      <c r="B7557">
        <v>4</v>
      </c>
      <c r="C7557">
        <v>96.3</v>
      </c>
      <c r="D7557">
        <f t="shared" si="236"/>
        <v>37775</v>
      </c>
      <c r="F7557">
        <f t="shared" si="237"/>
        <v>26.75</v>
      </c>
    </row>
    <row r="7558" spans="1:6">
      <c r="A7558">
        <v>0</v>
      </c>
      <c r="B7558">
        <v>4</v>
      </c>
      <c r="C7558">
        <v>98.1</v>
      </c>
      <c r="D7558">
        <f t="shared" si="236"/>
        <v>37780</v>
      </c>
      <c r="F7558">
        <f t="shared" si="237"/>
        <v>27.249999999999996</v>
      </c>
    </row>
    <row r="7559" spans="1:6">
      <c r="A7559">
        <v>0</v>
      </c>
      <c r="B7559">
        <v>4</v>
      </c>
      <c r="C7559">
        <v>99.4</v>
      </c>
      <c r="D7559">
        <f t="shared" si="236"/>
        <v>37785</v>
      </c>
      <c r="F7559">
        <f t="shared" si="237"/>
        <v>27.611111111111111</v>
      </c>
    </row>
    <row r="7560" spans="1:6">
      <c r="A7560">
        <v>0</v>
      </c>
      <c r="B7560">
        <v>4</v>
      </c>
      <c r="C7560">
        <v>100.9</v>
      </c>
      <c r="D7560">
        <f t="shared" si="236"/>
        <v>37790</v>
      </c>
      <c r="F7560">
        <f t="shared" si="237"/>
        <v>28.027777777777779</v>
      </c>
    </row>
    <row r="7561" spans="1:6">
      <c r="A7561">
        <v>0</v>
      </c>
      <c r="B7561">
        <v>4</v>
      </c>
      <c r="C7561">
        <v>102.4</v>
      </c>
      <c r="D7561">
        <f t="shared" si="236"/>
        <v>37795</v>
      </c>
      <c r="F7561">
        <f t="shared" si="237"/>
        <v>28.444444444444446</v>
      </c>
    </row>
    <row r="7562" spans="1:6">
      <c r="A7562">
        <v>0</v>
      </c>
      <c r="B7562">
        <v>4</v>
      </c>
      <c r="C7562">
        <v>103.8</v>
      </c>
      <c r="D7562">
        <f t="shared" si="236"/>
        <v>37800</v>
      </c>
      <c r="F7562">
        <f t="shared" si="237"/>
        <v>28.833333333333332</v>
      </c>
    </row>
    <row r="7563" spans="1:6">
      <c r="A7563">
        <v>0</v>
      </c>
      <c r="B7563">
        <v>4</v>
      </c>
      <c r="C7563">
        <v>105.2</v>
      </c>
      <c r="D7563">
        <f t="shared" si="236"/>
        <v>37805</v>
      </c>
      <c r="F7563">
        <f t="shared" si="237"/>
        <v>29.222222222222221</v>
      </c>
    </row>
    <row r="7564" spans="1:6">
      <c r="A7564">
        <v>0</v>
      </c>
      <c r="B7564">
        <v>4</v>
      </c>
      <c r="C7564">
        <v>106.4</v>
      </c>
      <c r="D7564">
        <f t="shared" si="236"/>
        <v>37810</v>
      </c>
      <c r="F7564">
        <f t="shared" si="237"/>
        <v>29.555555555555557</v>
      </c>
    </row>
    <row r="7565" spans="1:6">
      <c r="A7565">
        <v>0</v>
      </c>
      <c r="B7565">
        <v>4</v>
      </c>
      <c r="C7565">
        <v>108.1</v>
      </c>
      <c r="D7565">
        <f t="shared" si="236"/>
        <v>37815</v>
      </c>
      <c r="F7565">
        <f t="shared" si="237"/>
        <v>30.027777777777775</v>
      </c>
    </row>
    <row r="7566" spans="1:6">
      <c r="A7566">
        <v>0</v>
      </c>
      <c r="B7566">
        <v>4</v>
      </c>
      <c r="C7566">
        <v>109.4</v>
      </c>
      <c r="D7566">
        <f t="shared" si="236"/>
        <v>37820</v>
      </c>
      <c r="F7566">
        <f t="shared" si="237"/>
        <v>30.388888888888889</v>
      </c>
    </row>
    <row r="7567" spans="1:6">
      <c r="A7567">
        <v>0</v>
      </c>
      <c r="B7567">
        <v>4</v>
      </c>
      <c r="C7567">
        <v>110.4</v>
      </c>
      <c r="D7567">
        <f t="shared" si="236"/>
        <v>37825</v>
      </c>
      <c r="F7567">
        <f t="shared" si="237"/>
        <v>30.666666666666668</v>
      </c>
    </row>
    <row r="7568" spans="1:6">
      <c r="A7568">
        <v>0</v>
      </c>
      <c r="B7568">
        <v>4</v>
      </c>
      <c r="C7568">
        <v>112.3</v>
      </c>
      <c r="D7568">
        <f t="shared" si="236"/>
        <v>37830</v>
      </c>
      <c r="F7568">
        <f t="shared" si="237"/>
        <v>31.194444444444443</v>
      </c>
    </row>
    <row r="7569" spans="1:6">
      <c r="A7569">
        <v>0</v>
      </c>
      <c r="B7569">
        <v>4</v>
      </c>
      <c r="C7569">
        <v>113.8</v>
      </c>
      <c r="D7569">
        <f t="shared" si="236"/>
        <v>37835</v>
      </c>
      <c r="F7569">
        <f t="shared" si="237"/>
        <v>31.611111111111111</v>
      </c>
    </row>
    <row r="7570" spans="1:6">
      <c r="A7570">
        <v>0</v>
      </c>
      <c r="B7570">
        <v>4</v>
      </c>
      <c r="C7570">
        <v>115</v>
      </c>
      <c r="D7570">
        <f t="shared" si="236"/>
        <v>37840</v>
      </c>
      <c r="F7570">
        <f t="shared" si="237"/>
        <v>31.944444444444443</v>
      </c>
    </row>
    <row r="7571" spans="1:6">
      <c r="A7571">
        <v>0</v>
      </c>
      <c r="B7571">
        <v>4</v>
      </c>
      <c r="C7571">
        <v>117.3</v>
      </c>
      <c r="D7571">
        <f t="shared" si="236"/>
        <v>37845</v>
      </c>
      <c r="F7571">
        <f t="shared" si="237"/>
        <v>32.583333333333329</v>
      </c>
    </row>
    <row r="7572" spans="1:6">
      <c r="A7572">
        <v>0</v>
      </c>
      <c r="B7572">
        <v>4</v>
      </c>
      <c r="C7572">
        <v>118.8</v>
      </c>
      <c r="D7572">
        <f t="shared" si="236"/>
        <v>37850</v>
      </c>
      <c r="F7572">
        <f t="shared" si="237"/>
        <v>33</v>
      </c>
    </row>
    <row r="7573" spans="1:6">
      <c r="A7573">
        <v>0</v>
      </c>
      <c r="B7573">
        <v>4</v>
      </c>
      <c r="C7573">
        <v>120.4</v>
      </c>
      <c r="D7573">
        <f t="shared" si="236"/>
        <v>37855</v>
      </c>
      <c r="F7573">
        <f t="shared" si="237"/>
        <v>33.444444444444443</v>
      </c>
    </row>
    <row r="7574" spans="1:6">
      <c r="A7574">
        <v>0</v>
      </c>
      <c r="B7574">
        <v>4</v>
      </c>
      <c r="C7574">
        <v>121.8</v>
      </c>
      <c r="D7574">
        <f t="shared" si="236"/>
        <v>37860</v>
      </c>
      <c r="F7574">
        <f t="shared" si="237"/>
        <v>33.833333333333329</v>
      </c>
    </row>
    <row r="7575" spans="1:6">
      <c r="A7575">
        <v>0</v>
      </c>
      <c r="B7575">
        <v>4</v>
      </c>
      <c r="C7575">
        <v>123.6</v>
      </c>
      <c r="D7575">
        <f t="shared" si="236"/>
        <v>37865</v>
      </c>
      <c r="F7575">
        <f t="shared" si="237"/>
        <v>34.333333333333329</v>
      </c>
    </row>
    <row r="7576" spans="1:6">
      <c r="A7576">
        <v>0</v>
      </c>
      <c r="B7576">
        <v>4</v>
      </c>
      <c r="C7576">
        <v>124.5</v>
      </c>
      <c r="D7576">
        <f t="shared" si="236"/>
        <v>37870</v>
      </c>
      <c r="F7576">
        <f t="shared" si="237"/>
        <v>34.583333333333336</v>
      </c>
    </row>
    <row r="7577" spans="1:6">
      <c r="A7577">
        <v>0</v>
      </c>
      <c r="B7577">
        <v>4</v>
      </c>
      <c r="C7577">
        <v>126</v>
      </c>
      <c r="D7577">
        <f t="shared" si="236"/>
        <v>37875</v>
      </c>
      <c r="F7577">
        <f t="shared" si="237"/>
        <v>35</v>
      </c>
    </row>
    <row r="7578" spans="1:6">
      <c r="A7578">
        <v>0</v>
      </c>
      <c r="B7578">
        <v>4</v>
      </c>
      <c r="C7578">
        <v>127.1</v>
      </c>
      <c r="D7578">
        <f t="shared" si="236"/>
        <v>37880</v>
      </c>
      <c r="F7578">
        <f t="shared" si="237"/>
        <v>35.30555555555555</v>
      </c>
    </row>
    <row r="7579" spans="1:6">
      <c r="A7579">
        <v>0</v>
      </c>
      <c r="B7579">
        <v>4</v>
      </c>
      <c r="C7579">
        <v>128.30000000000001</v>
      </c>
      <c r="D7579">
        <f t="shared" si="236"/>
        <v>37885</v>
      </c>
      <c r="F7579">
        <f t="shared" si="237"/>
        <v>35.638888888888893</v>
      </c>
    </row>
    <row r="7580" spans="1:6">
      <c r="A7580">
        <v>0</v>
      </c>
      <c r="B7580">
        <v>4</v>
      </c>
      <c r="C7580">
        <v>128.9</v>
      </c>
      <c r="D7580">
        <f t="shared" si="236"/>
        <v>37890</v>
      </c>
      <c r="F7580">
        <f t="shared" si="237"/>
        <v>35.805555555555557</v>
      </c>
    </row>
    <row r="7581" spans="1:6">
      <c r="A7581">
        <v>0</v>
      </c>
      <c r="B7581">
        <v>4</v>
      </c>
      <c r="C7581">
        <v>130.4</v>
      </c>
      <c r="D7581">
        <f t="shared" si="236"/>
        <v>37895</v>
      </c>
      <c r="F7581">
        <f t="shared" si="237"/>
        <v>36.222222222222221</v>
      </c>
    </row>
    <row r="7582" spans="1:6">
      <c r="A7582">
        <v>0</v>
      </c>
      <c r="B7582">
        <v>4</v>
      </c>
      <c r="C7582">
        <v>130.5</v>
      </c>
      <c r="D7582">
        <f t="shared" si="236"/>
        <v>37900</v>
      </c>
      <c r="F7582">
        <f t="shared" si="237"/>
        <v>36.25</v>
      </c>
    </row>
    <row r="7583" spans="1:6">
      <c r="A7583">
        <v>0</v>
      </c>
      <c r="B7583">
        <v>4</v>
      </c>
      <c r="C7583">
        <v>131.80000000000001</v>
      </c>
      <c r="D7583">
        <f t="shared" si="236"/>
        <v>37905</v>
      </c>
      <c r="F7583">
        <f t="shared" si="237"/>
        <v>36.611111111111114</v>
      </c>
    </row>
    <row r="7584" spans="1:6">
      <c r="A7584">
        <v>0</v>
      </c>
      <c r="B7584">
        <v>4</v>
      </c>
      <c r="C7584">
        <v>132.69999999999999</v>
      </c>
      <c r="D7584">
        <f t="shared" si="236"/>
        <v>37910</v>
      </c>
      <c r="F7584">
        <f t="shared" si="237"/>
        <v>36.861111111111107</v>
      </c>
    </row>
    <row r="7585" spans="1:6">
      <c r="A7585">
        <v>0</v>
      </c>
      <c r="B7585">
        <v>4</v>
      </c>
      <c r="C7585">
        <v>133.4</v>
      </c>
      <c r="D7585">
        <f t="shared" si="236"/>
        <v>37915</v>
      </c>
      <c r="F7585">
        <f t="shared" si="237"/>
        <v>37.055555555555557</v>
      </c>
    </row>
    <row r="7586" spans="1:6">
      <c r="A7586">
        <v>0</v>
      </c>
      <c r="B7586">
        <v>4</v>
      </c>
      <c r="C7586">
        <v>133.9</v>
      </c>
      <c r="D7586">
        <f t="shared" si="236"/>
        <v>37920</v>
      </c>
      <c r="F7586">
        <f t="shared" si="237"/>
        <v>37.194444444444443</v>
      </c>
    </row>
    <row r="7587" spans="1:6">
      <c r="A7587">
        <v>0</v>
      </c>
      <c r="B7587">
        <v>4</v>
      </c>
      <c r="C7587">
        <v>134.80000000000001</v>
      </c>
      <c r="D7587">
        <f t="shared" si="236"/>
        <v>37925</v>
      </c>
      <c r="F7587">
        <f t="shared" si="237"/>
        <v>37.44444444444445</v>
      </c>
    </row>
    <row r="7588" spans="1:6">
      <c r="A7588">
        <v>0</v>
      </c>
      <c r="B7588">
        <v>4</v>
      </c>
      <c r="C7588">
        <v>135.4</v>
      </c>
      <c r="D7588">
        <f t="shared" si="236"/>
        <v>37930</v>
      </c>
      <c r="F7588">
        <f t="shared" si="237"/>
        <v>37.611111111111114</v>
      </c>
    </row>
    <row r="7589" spans="1:6">
      <c r="A7589">
        <v>0</v>
      </c>
      <c r="B7589">
        <v>4</v>
      </c>
      <c r="C7589">
        <v>135.5</v>
      </c>
      <c r="D7589">
        <f t="shared" si="236"/>
        <v>37935</v>
      </c>
      <c r="F7589">
        <f t="shared" si="237"/>
        <v>37.638888888888886</v>
      </c>
    </row>
    <row r="7590" spans="1:6">
      <c r="A7590">
        <v>0</v>
      </c>
      <c r="B7590">
        <v>4</v>
      </c>
      <c r="C7590">
        <v>136.1</v>
      </c>
      <c r="D7590">
        <f t="shared" si="236"/>
        <v>37940</v>
      </c>
      <c r="F7590">
        <f t="shared" si="237"/>
        <v>37.80555555555555</v>
      </c>
    </row>
    <row r="7591" spans="1:6">
      <c r="A7591">
        <v>0</v>
      </c>
      <c r="B7591">
        <v>4</v>
      </c>
      <c r="C7591">
        <v>137.19999999999999</v>
      </c>
      <c r="D7591">
        <f t="shared" si="236"/>
        <v>37945</v>
      </c>
      <c r="F7591">
        <f t="shared" si="237"/>
        <v>38.111111111111107</v>
      </c>
    </row>
    <row r="7592" spans="1:6">
      <c r="A7592">
        <v>0</v>
      </c>
      <c r="B7592">
        <v>4</v>
      </c>
      <c r="C7592">
        <v>137.9</v>
      </c>
      <c r="D7592">
        <f t="shared" si="236"/>
        <v>37950</v>
      </c>
      <c r="F7592">
        <f t="shared" si="237"/>
        <v>38.305555555555557</v>
      </c>
    </row>
    <row r="7593" spans="1:6">
      <c r="A7593">
        <v>0</v>
      </c>
      <c r="B7593">
        <v>4</v>
      </c>
      <c r="C7593">
        <v>139.1</v>
      </c>
      <c r="D7593">
        <f t="shared" si="236"/>
        <v>37955</v>
      </c>
      <c r="F7593">
        <f t="shared" si="237"/>
        <v>38.638888888888886</v>
      </c>
    </row>
    <row r="7594" spans="1:6">
      <c r="A7594">
        <v>0</v>
      </c>
      <c r="B7594">
        <v>4</v>
      </c>
      <c r="C7594">
        <v>140.1</v>
      </c>
      <c r="D7594">
        <f t="shared" si="236"/>
        <v>37960</v>
      </c>
      <c r="F7594">
        <f t="shared" si="237"/>
        <v>38.916666666666664</v>
      </c>
    </row>
    <row r="7595" spans="1:6">
      <c r="A7595">
        <v>0</v>
      </c>
      <c r="B7595">
        <v>4</v>
      </c>
      <c r="C7595">
        <v>141.30000000000001</v>
      </c>
      <c r="D7595">
        <f t="shared" si="236"/>
        <v>37965</v>
      </c>
      <c r="F7595">
        <f t="shared" si="237"/>
        <v>39.25</v>
      </c>
    </row>
    <row r="7596" spans="1:6">
      <c r="A7596">
        <v>0</v>
      </c>
      <c r="B7596">
        <v>4</v>
      </c>
      <c r="C7596">
        <v>142.5</v>
      </c>
      <c r="D7596">
        <f t="shared" si="236"/>
        <v>37970</v>
      </c>
      <c r="F7596">
        <f t="shared" si="237"/>
        <v>39.583333333333336</v>
      </c>
    </row>
    <row r="7597" spans="1:6">
      <c r="A7597">
        <v>0</v>
      </c>
      <c r="B7597">
        <v>4</v>
      </c>
      <c r="C7597">
        <v>143.9</v>
      </c>
      <c r="D7597">
        <f t="shared" si="236"/>
        <v>37975</v>
      </c>
      <c r="F7597">
        <f t="shared" si="237"/>
        <v>39.972222222222221</v>
      </c>
    </row>
    <row r="7598" spans="1:6">
      <c r="A7598">
        <v>0</v>
      </c>
      <c r="B7598">
        <v>4</v>
      </c>
      <c r="C7598">
        <v>145.4</v>
      </c>
      <c r="D7598">
        <f t="shared" si="236"/>
        <v>37980</v>
      </c>
      <c r="F7598">
        <f t="shared" si="237"/>
        <v>40.388888888888893</v>
      </c>
    </row>
    <row r="7599" spans="1:6">
      <c r="A7599">
        <v>0</v>
      </c>
      <c r="B7599">
        <v>4</v>
      </c>
      <c r="C7599">
        <v>147.30000000000001</v>
      </c>
      <c r="D7599">
        <f t="shared" si="236"/>
        <v>37985</v>
      </c>
      <c r="F7599">
        <f t="shared" si="237"/>
        <v>40.916666666666671</v>
      </c>
    </row>
    <row r="7600" spans="1:6">
      <c r="A7600">
        <v>0</v>
      </c>
      <c r="B7600">
        <v>4</v>
      </c>
      <c r="C7600">
        <v>147.69999999999999</v>
      </c>
      <c r="D7600">
        <f t="shared" si="236"/>
        <v>37990</v>
      </c>
      <c r="F7600">
        <f t="shared" si="237"/>
        <v>41.027777777777771</v>
      </c>
    </row>
    <row r="7601" spans="1:6">
      <c r="A7601">
        <v>0</v>
      </c>
      <c r="B7601">
        <v>4</v>
      </c>
      <c r="C7601">
        <v>149.1</v>
      </c>
      <c r="D7601">
        <f t="shared" si="236"/>
        <v>37995</v>
      </c>
      <c r="F7601">
        <f t="shared" si="237"/>
        <v>41.416666666666664</v>
      </c>
    </row>
    <row r="7602" spans="1:6">
      <c r="A7602">
        <v>0</v>
      </c>
      <c r="B7602">
        <v>4</v>
      </c>
      <c r="C7602">
        <v>149.4</v>
      </c>
      <c r="D7602">
        <f t="shared" si="236"/>
        <v>38000</v>
      </c>
      <c r="F7602">
        <f t="shared" si="237"/>
        <v>41.5</v>
      </c>
    </row>
    <row r="7603" spans="1:6">
      <c r="A7603">
        <v>0</v>
      </c>
      <c r="B7603">
        <v>4</v>
      </c>
      <c r="C7603">
        <v>150.4</v>
      </c>
      <c r="D7603">
        <f t="shared" si="236"/>
        <v>38005</v>
      </c>
      <c r="F7603">
        <f t="shared" si="237"/>
        <v>41.777777777777779</v>
      </c>
    </row>
    <row r="7604" spans="1:6">
      <c r="A7604">
        <v>0</v>
      </c>
      <c r="B7604">
        <v>4</v>
      </c>
      <c r="C7604">
        <v>150.80000000000001</v>
      </c>
      <c r="D7604">
        <f t="shared" si="236"/>
        <v>38010</v>
      </c>
      <c r="F7604">
        <f t="shared" si="237"/>
        <v>41.888888888888893</v>
      </c>
    </row>
    <row r="7605" spans="1:6">
      <c r="A7605">
        <v>0</v>
      </c>
      <c r="B7605">
        <v>4.0999999999999996</v>
      </c>
      <c r="C7605">
        <v>150.4</v>
      </c>
      <c r="D7605">
        <f t="shared" si="236"/>
        <v>38015</v>
      </c>
      <c r="F7605">
        <f t="shared" si="237"/>
        <v>41.777777777777779</v>
      </c>
    </row>
    <row r="7606" spans="1:6">
      <c r="A7606">
        <v>0</v>
      </c>
      <c r="B7606">
        <v>5</v>
      </c>
      <c r="C7606">
        <v>151.30000000000001</v>
      </c>
      <c r="D7606">
        <f t="shared" si="236"/>
        <v>38020</v>
      </c>
      <c r="F7606">
        <f t="shared" si="237"/>
        <v>42.027777777777779</v>
      </c>
    </row>
    <row r="7607" spans="1:6">
      <c r="A7607">
        <v>0</v>
      </c>
      <c r="B7607">
        <v>5</v>
      </c>
      <c r="C7607">
        <v>151.5</v>
      </c>
      <c r="D7607">
        <f t="shared" si="236"/>
        <v>38025</v>
      </c>
      <c r="F7607">
        <f t="shared" si="237"/>
        <v>42.083333333333336</v>
      </c>
    </row>
    <row r="7608" spans="1:6">
      <c r="A7608">
        <v>0</v>
      </c>
      <c r="B7608">
        <v>5</v>
      </c>
      <c r="C7608">
        <v>151.6</v>
      </c>
      <c r="D7608">
        <f t="shared" si="236"/>
        <v>38030</v>
      </c>
      <c r="F7608">
        <f t="shared" si="237"/>
        <v>42.111111111111107</v>
      </c>
    </row>
    <row r="7609" spans="1:6">
      <c r="A7609">
        <v>0</v>
      </c>
      <c r="B7609">
        <v>5</v>
      </c>
      <c r="C7609">
        <v>152.30000000000001</v>
      </c>
      <c r="D7609">
        <f t="shared" si="236"/>
        <v>38035</v>
      </c>
      <c r="F7609">
        <f t="shared" si="237"/>
        <v>42.305555555555557</v>
      </c>
    </row>
    <row r="7610" spans="1:6">
      <c r="A7610">
        <v>0</v>
      </c>
      <c r="B7610">
        <v>5</v>
      </c>
      <c r="C7610">
        <v>152.9</v>
      </c>
      <c r="D7610">
        <f t="shared" si="236"/>
        <v>38040</v>
      </c>
      <c r="F7610">
        <f t="shared" si="237"/>
        <v>42.472222222222221</v>
      </c>
    </row>
    <row r="7611" spans="1:6">
      <c r="A7611">
        <v>0</v>
      </c>
      <c r="B7611">
        <v>5</v>
      </c>
      <c r="C7611">
        <v>153.1</v>
      </c>
      <c r="D7611">
        <f t="shared" si="236"/>
        <v>38045</v>
      </c>
      <c r="F7611">
        <f t="shared" si="237"/>
        <v>42.527777777777779</v>
      </c>
    </row>
    <row r="7612" spans="1:6">
      <c r="A7612">
        <v>0</v>
      </c>
      <c r="B7612">
        <v>5</v>
      </c>
      <c r="C7612">
        <v>153.4</v>
      </c>
      <c r="D7612">
        <f t="shared" si="236"/>
        <v>38050</v>
      </c>
      <c r="F7612">
        <f t="shared" si="237"/>
        <v>42.611111111111114</v>
      </c>
    </row>
    <row r="7613" spans="1:6">
      <c r="A7613">
        <v>0</v>
      </c>
      <c r="B7613">
        <v>5</v>
      </c>
      <c r="C7613">
        <v>154.1</v>
      </c>
      <c r="D7613">
        <f t="shared" si="236"/>
        <v>38055</v>
      </c>
      <c r="F7613">
        <f t="shared" si="237"/>
        <v>42.80555555555555</v>
      </c>
    </row>
    <row r="7614" spans="1:6">
      <c r="A7614">
        <v>0</v>
      </c>
      <c r="B7614">
        <v>5</v>
      </c>
      <c r="C7614">
        <v>154.5</v>
      </c>
      <c r="D7614">
        <f t="shared" si="236"/>
        <v>38060</v>
      </c>
      <c r="F7614">
        <f t="shared" si="237"/>
        <v>42.916666666666664</v>
      </c>
    </row>
    <row r="7615" spans="1:6">
      <c r="A7615">
        <v>0</v>
      </c>
      <c r="B7615">
        <v>5</v>
      </c>
      <c r="C7615">
        <v>154.9</v>
      </c>
      <c r="D7615">
        <f t="shared" si="236"/>
        <v>38065</v>
      </c>
      <c r="F7615">
        <f t="shared" si="237"/>
        <v>43.027777777777779</v>
      </c>
    </row>
    <row r="7616" spans="1:6">
      <c r="A7616">
        <v>0</v>
      </c>
      <c r="B7616">
        <v>5</v>
      </c>
      <c r="C7616">
        <v>155.4</v>
      </c>
      <c r="D7616">
        <f t="shared" si="236"/>
        <v>38070</v>
      </c>
      <c r="F7616">
        <f t="shared" si="237"/>
        <v>43.166666666666664</v>
      </c>
    </row>
    <row r="7617" spans="1:6">
      <c r="A7617">
        <v>0</v>
      </c>
      <c r="B7617">
        <v>5</v>
      </c>
      <c r="C7617">
        <v>155.9</v>
      </c>
      <c r="D7617">
        <f t="shared" si="236"/>
        <v>38075</v>
      </c>
      <c r="F7617">
        <f t="shared" si="237"/>
        <v>43.305555555555557</v>
      </c>
    </row>
    <row r="7618" spans="1:6">
      <c r="A7618">
        <v>0</v>
      </c>
      <c r="B7618">
        <v>5</v>
      </c>
      <c r="C7618">
        <v>155.69999999999999</v>
      </c>
      <c r="D7618">
        <f t="shared" si="236"/>
        <v>38080</v>
      </c>
      <c r="F7618">
        <f t="shared" si="237"/>
        <v>43.249999999999993</v>
      </c>
    </row>
    <row r="7619" spans="1:6">
      <c r="A7619">
        <v>0</v>
      </c>
      <c r="B7619">
        <v>5</v>
      </c>
      <c r="C7619">
        <v>155.6</v>
      </c>
      <c r="D7619">
        <f t="shared" ref="D7619:D7682" si="238">(ROW()-2)*5</f>
        <v>38085</v>
      </c>
      <c r="F7619">
        <f t="shared" ref="F7619:F7682" si="239">C7619/3.6</f>
        <v>43.222222222222221</v>
      </c>
    </row>
    <row r="7620" spans="1:6">
      <c r="A7620">
        <v>0</v>
      </c>
      <c r="B7620">
        <v>5</v>
      </c>
      <c r="C7620">
        <v>155.69999999999999</v>
      </c>
      <c r="D7620">
        <f t="shared" si="238"/>
        <v>38090</v>
      </c>
      <c r="F7620">
        <f t="shared" si="239"/>
        <v>43.249999999999993</v>
      </c>
    </row>
    <row r="7621" spans="1:6">
      <c r="A7621">
        <v>0</v>
      </c>
      <c r="B7621">
        <v>5</v>
      </c>
      <c r="C7621">
        <v>155.80000000000001</v>
      </c>
      <c r="D7621">
        <f t="shared" si="238"/>
        <v>38095</v>
      </c>
      <c r="F7621">
        <f t="shared" si="239"/>
        <v>43.277777777777779</v>
      </c>
    </row>
    <row r="7622" spans="1:6">
      <c r="A7622">
        <v>0</v>
      </c>
      <c r="B7622">
        <v>5</v>
      </c>
      <c r="C7622">
        <v>155.9</v>
      </c>
      <c r="D7622">
        <f t="shared" si="238"/>
        <v>38100</v>
      </c>
      <c r="F7622">
        <f t="shared" si="239"/>
        <v>43.305555555555557</v>
      </c>
    </row>
    <row r="7623" spans="1:6">
      <c r="A7623">
        <v>0</v>
      </c>
      <c r="B7623">
        <v>5</v>
      </c>
      <c r="C7623">
        <v>156.30000000000001</v>
      </c>
      <c r="D7623">
        <f t="shared" si="238"/>
        <v>38105</v>
      </c>
      <c r="F7623">
        <f t="shared" si="239"/>
        <v>43.416666666666671</v>
      </c>
    </row>
    <row r="7624" spans="1:6">
      <c r="A7624">
        <v>0</v>
      </c>
      <c r="B7624">
        <v>5</v>
      </c>
      <c r="C7624">
        <v>156.4</v>
      </c>
      <c r="D7624">
        <f t="shared" si="238"/>
        <v>38110</v>
      </c>
      <c r="F7624">
        <f t="shared" si="239"/>
        <v>43.444444444444443</v>
      </c>
    </row>
    <row r="7625" spans="1:6">
      <c r="A7625">
        <v>0</v>
      </c>
      <c r="B7625">
        <v>5</v>
      </c>
      <c r="C7625">
        <v>156</v>
      </c>
      <c r="D7625">
        <f t="shared" si="238"/>
        <v>38115</v>
      </c>
      <c r="F7625">
        <f t="shared" si="239"/>
        <v>43.333333333333336</v>
      </c>
    </row>
    <row r="7626" spans="1:6">
      <c r="A7626">
        <v>0</v>
      </c>
      <c r="B7626">
        <v>5</v>
      </c>
      <c r="C7626">
        <v>156.4</v>
      </c>
      <c r="D7626">
        <f t="shared" si="238"/>
        <v>38120</v>
      </c>
      <c r="F7626">
        <f t="shared" si="239"/>
        <v>43.444444444444443</v>
      </c>
    </row>
    <row r="7627" spans="1:6">
      <c r="A7627">
        <v>0</v>
      </c>
      <c r="B7627">
        <v>5</v>
      </c>
      <c r="C7627">
        <v>155.80000000000001</v>
      </c>
      <c r="D7627">
        <f t="shared" si="238"/>
        <v>38125</v>
      </c>
      <c r="F7627">
        <f t="shared" si="239"/>
        <v>43.277777777777779</v>
      </c>
    </row>
    <row r="7628" spans="1:6">
      <c r="A7628">
        <v>0</v>
      </c>
      <c r="B7628">
        <v>5</v>
      </c>
      <c r="C7628">
        <v>155.80000000000001</v>
      </c>
      <c r="D7628">
        <f t="shared" si="238"/>
        <v>38130</v>
      </c>
      <c r="F7628">
        <f t="shared" si="239"/>
        <v>43.277777777777779</v>
      </c>
    </row>
    <row r="7629" spans="1:6">
      <c r="A7629">
        <v>0</v>
      </c>
      <c r="B7629">
        <v>5</v>
      </c>
      <c r="C7629">
        <v>155.4</v>
      </c>
      <c r="D7629">
        <f t="shared" si="238"/>
        <v>38135</v>
      </c>
      <c r="F7629">
        <f t="shared" si="239"/>
        <v>43.166666666666664</v>
      </c>
    </row>
    <row r="7630" spans="1:6">
      <c r="A7630">
        <v>0</v>
      </c>
      <c r="B7630">
        <v>5</v>
      </c>
      <c r="C7630">
        <v>155.19999999999999</v>
      </c>
      <c r="D7630">
        <f t="shared" si="238"/>
        <v>38140</v>
      </c>
      <c r="F7630">
        <f t="shared" si="239"/>
        <v>43.111111111111107</v>
      </c>
    </row>
    <row r="7631" spans="1:6">
      <c r="A7631">
        <v>0</v>
      </c>
      <c r="B7631">
        <v>5</v>
      </c>
      <c r="C7631">
        <v>154.69999999999999</v>
      </c>
      <c r="D7631">
        <f t="shared" si="238"/>
        <v>38145</v>
      </c>
      <c r="F7631">
        <f t="shared" si="239"/>
        <v>42.972222222222221</v>
      </c>
    </row>
    <row r="7632" spans="1:6">
      <c r="A7632">
        <v>0</v>
      </c>
      <c r="B7632">
        <v>5</v>
      </c>
      <c r="C7632">
        <v>154.9</v>
      </c>
      <c r="D7632">
        <f t="shared" si="238"/>
        <v>38150</v>
      </c>
      <c r="F7632">
        <f t="shared" si="239"/>
        <v>43.027777777777779</v>
      </c>
    </row>
    <row r="7633" spans="1:6">
      <c r="A7633">
        <v>0</v>
      </c>
      <c r="B7633">
        <v>5</v>
      </c>
      <c r="C7633">
        <v>154.5</v>
      </c>
      <c r="D7633">
        <f t="shared" si="238"/>
        <v>38155</v>
      </c>
      <c r="F7633">
        <f t="shared" si="239"/>
        <v>42.916666666666664</v>
      </c>
    </row>
    <row r="7634" spans="1:6">
      <c r="A7634">
        <v>0</v>
      </c>
      <c r="B7634">
        <v>5</v>
      </c>
      <c r="C7634">
        <v>153.80000000000001</v>
      </c>
      <c r="D7634">
        <f t="shared" si="238"/>
        <v>38160</v>
      </c>
      <c r="F7634">
        <f t="shared" si="239"/>
        <v>42.722222222222221</v>
      </c>
    </row>
    <row r="7635" spans="1:6">
      <c r="A7635">
        <v>0</v>
      </c>
      <c r="B7635">
        <v>5</v>
      </c>
      <c r="C7635">
        <v>154.19999999999999</v>
      </c>
      <c r="D7635">
        <f t="shared" si="238"/>
        <v>38165</v>
      </c>
      <c r="F7635">
        <f t="shared" si="239"/>
        <v>42.833333333333329</v>
      </c>
    </row>
    <row r="7636" spans="1:6">
      <c r="A7636">
        <v>0</v>
      </c>
      <c r="B7636">
        <v>5</v>
      </c>
      <c r="C7636">
        <v>154.4</v>
      </c>
      <c r="D7636">
        <f t="shared" si="238"/>
        <v>38170</v>
      </c>
      <c r="F7636">
        <f t="shared" si="239"/>
        <v>42.888888888888893</v>
      </c>
    </row>
    <row r="7637" spans="1:6">
      <c r="A7637">
        <v>0</v>
      </c>
      <c r="B7637">
        <v>5</v>
      </c>
      <c r="C7637">
        <v>154.1</v>
      </c>
      <c r="D7637">
        <f t="shared" si="238"/>
        <v>38175</v>
      </c>
      <c r="F7637">
        <f t="shared" si="239"/>
        <v>42.80555555555555</v>
      </c>
    </row>
    <row r="7638" spans="1:6">
      <c r="A7638">
        <v>0</v>
      </c>
      <c r="B7638">
        <v>5</v>
      </c>
      <c r="C7638">
        <v>153.80000000000001</v>
      </c>
      <c r="D7638">
        <f t="shared" si="238"/>
        <v>38180</v>
      </c>
      <c r="F7638">
        <f t="shared" si="239"/>
        <v>42.722222222222221</v>
      </c>
    </row>
    <row r="7639" spans="1:6">
      <c r="A7639">
        <v>0</v>
      </c>
      <c r="B7639">
        <v>5</v>
      </c>
      <c r="C7639">
        <v>154</v>
      </c>
      <c r="D7639">
        <f t="shared" si="238"/>
        <v>38185</v>
      </c>
      <c r="F7639">
        <f t="shared" si="239"/>
        <v>42.777777777777779</v>
      </c>
    </row>
    <row r="7640" spans="1:6">
      <c r="A7640">
        <v>0</v>
      </c>
      <c r="B7640">
        <v>5</v>
      </c>
      <c r="C7640">
        <v>152.30000000000001</v>
      </c>
      <c r="D7640">
        <f t="shared" si="238"/>
        <v>38190</v>
      </c>
      <c r="F7640">
        <f t="shared" si="239"/>
        <v>42.305555555555557</v>
      </c>
    </row>
    <row r="7641" spans="1:6">
      <c r="A7641">
        <v>0</v>
      </c>
      <c r="B7641">
        <v>5</v>
      </c>
      <c r="C7641">
        <v>151.6</v>
      </c>
      <c r="D7641">
        <f t="shared" si="238"/>
        <v>38195</v>
      </c>
      <c r="F7641">
        <f t="shared" si="239"/>
        <v>42.111111111111107</v>
      </c>
    </row>
    <row r="7642" spans="1:6">
      <c r="A7642">
        <v>0</v>
      </c>
      <c r="B7642">
        <v>5</v>
      </c>
      <c r="C7642">
        <v>150.6</v>
      </c>
      <c r="D7642">
        <f t="shared" si="238"/>
        <v>38200</v>
      </c>
      <c r="F7642">
        <f t="shared" si="239"/>
        <v>41.833333333333329</v>
      </c>
    </row>
    <row r="7643" spans="1:6">
      <c r="A7643">
        <v>0</v>
      </c>
      <c r="B7643">
        <v>5</v>
      </c>
      <c r="C7643">
        <v>149.6</v>
      </c>
      <c r="D7643">
        <f t="shared" si="238"/>
        <v>38205</v>
      </c>
      <c r="F7643">
        <f t="shared" si="239"/>
        <v>41.55555555555555</v>
      </c>
    </row>
    <row r="7644" spans="1:6">
      <c r="A7644">
        <v>0</v>
      </c>
      <c r="B7644">
        <v>5</v>
      </c>
      <c r="C7644">
        <v>148.30000000000001</v>
      </c>
      <c r="D7644">
        <f t="shared" si="238"/>
        <v>38210</v>
      </c>
      <c r="F7644">
        <f t="shared" si="239"/>
        <v>41.19444444444445</v>
      </c>
    </row>
    <row r="7645" spans="1:6">
      <c r="A7645">
        <v>3.6</v>
      </c>
      <c r="B7645">
        <v>5</v>
      </c>
      <c r="C7645">
        <v>147.30000000000001</v>
      </c>
      <c r="D7645">
        <f t="shared" si="238"/>
        <v>38215</v>
      </c>
      <c r="F7645">
        <f t="shared" si="239"/>
        <v>40.916666666666671</v>
      </c>
    </row>
    <row r="7646" spans="1:6">
      <c r="A7646">
        <v>3.6</v>
      </c>
      <c r="B7646">
        <v>5</v>
      </c>
      <c r="C7646">
        <v>145.69999999999999</v>
      </c>
      <c r="D7646">
        <f t="shared" si="238"/>
        <v>38220</v>
      </c>
      <c r="F7646">
        <f t="shared" si="239"/>
        <v>40.472222222222221</v>
      </c>
    </row>
    <row r="7647" spans="1:6">
      <c r="A7647">
        <v>3.6</v>
      </c>
      <c r="B7647">
        <v>5</v>
      </c>
      <c r="C7647">
        <v>144.4</v>
      </c>
      <c r="D7647">
        <f t="shared" si="238"/>
        <v>38225</v>
      </c>
      <c r="F7647">
        <f t="shared" si="239"/>
        <v>40.111111111111114</v>
      </c>
    </row>
    <row r="7648" spans="1:6">
      <c r="A7648">
        <v>3.6</v>
      </c>
      <c r="B7648">
        <v>5</v>
      </c>
      <c r="C7648">
        <v>143.6</v>
      </c>
      <c r="D7648">
        <f t="shared" si="238"/>
        <v>38230</v>
      </c>
      <c r="F7648">
        <f t="shared" si="239"/>
        <v>39.888888888888886</v>
      </c>
    </row>
    <row r="7649" spans="1:6">
      <c r="A7649">
        <v>3.6</v>
      </c>
      <c r="B7649">
        <v>5</v>
      </c>
      <c r="C7649">
        <v>142</v>
      </c>
      <c r="D7649">
        <f t="shared" si="238"/>
        <v>38235</v>
      </c>
      <c r="F7649">
        <f t="shared" si="239"/>
        <v>39.444444444444443</v>
      </c>
    </row>
    <row r="7650" spans="1:6">
      <c r="A7650">
        <v>3.6</v>
      </c>
      <c r="B7650">
        <v>5</v>
      </c>
      <c r="C7650">
        <v>140.9</v>
      </c>
      <c r="D7650">
        <f t="shared" si="238"/>
        <v>38240</v>
      </c>
      <c r="F7650">
        <f t="shared" si="239"/>
        <v>39.138888888888893</v>
      </c>
    </row>
    <row r="7651" spans="1:6">
      <c r="A7651">
        <v>1.8</v>
      </c>
      <c r="B7651">
        <v>4</v>
      </c>
      <c r="C7651">
        <v>139.80000000000001</v>
      </c>
      <c r="D7651">
        <f t="shared" si="238"/>
        <v>38245</v>
      </c>
      <c r="F7651">
        <f t="shared" si="239"/>
        <v>38.833333333333336</v>
      </c>
    </row>
    <row r="7652" spans="1:6">
      <c r="A7652">
        <v>1.8</v>
      </c>
      <c r="B7652">
        <v>4</v>
      </c>
      <c r="C7652">
        <v>138.30000000000001</v>
      </c>
      <c r="D7652">
        <f t="shared" si="238"/>
        <v>38250</v>
      </c>
      <c r="F7652">
        <f t="shared" si="239"/>
        <v>38.416666666666671</v>
      </c>
    </row>
    <row r="7653" spans="1:6">
      <c r="A7653">
        <v>5.3</v>
      </c>
      <c r="B7653">
        <v>4</v>
      </c>
      <c r="C7653">
        <v>136.6</v>
      </c>
      <c r="D7653">
        <f t="shared" si="238"/>
        <v>38255</v>
      </c>
      <c r="F7653">
        <f t="shared" si="239"/>
        <v>37.944444444444443</v>
      </c>
    </row>
    <row r="7654" spans="1:6">
      <c r="A7654">
        <v>5.3</v>
      </c>
      <c r="B7654">
        <v>4</v>
      </c>
      <c r="C7654">
        <v>135.1</v>
      </c>
      <c r="D7654">
        <f t="shared" si="238"/>
        <v>38260</v>
      </c>
      <c r="F7654">
        <f t="shared" si="239"/>
        <v>37.527777777777779</v>
      </c>
    </row>
    <row r="7655" spans="1:6">
      <c r="A7655">
        <v>7.1</v>
      </c>
      <c r="B7655">
        <v>4</v>
      </c>
      <c r="C7655">
        <v>133.9</v>
      </c>
      <c r="D7655">
        <f t="shared" si="238"/>
        <v>38265</v>
      </c>
      <c r="F7655">
        <f t="shared" si="239"/>
        <v>37.194444444444443</v>
      </c>
    </row>
    <row r="7656" spans="1:6">
      <c r="A7656">
        <v>7.1</v>
      </c>
      <c r="B7656">
        <v>4</v>
      </c>
      <c r="C7656">
        <v>132</v>
      </c>
      <c r="D7656">
        <f t="shared" si="238"/>
        <v>38270</v>
      </c>
      <c r="F7656">
        <f t="shared" si="239"/>
        <v>36.666666666666664</v>
      </c>
    </row>
    <row r="7657" spans="1:6">
      <c r="A7657">
        <v>7.1</v>
      </c>
      <c r="B7657">
        <v>4</v>
      </c>
      <c r="C7657">
        <v>130.80000000000001</v>
      </c>
      <c r="D7657">
        <f t="shared" si="238"/>
        <v>38275</v>
      </c>
      <c r="F7657">
        <f t="shared" si="239"/>
        <v>36.333333333333336</v>
      </c>
    </row>
    <row r="7658" spans="1:6">
      <c r="A7658">
        <v>8.9</v>
      </c>
      <c r="B7658">
        <v>4</v>
      </c>
      <c r="C7658">
        <v>128.69999999999999</v>
      </c>
      <c r="D7658">
        <f t="shared" si="238"/>
        <v>38280</v>
      </c>
      <c r="F7658">
        <f t="shared" si="239"/>
        <v>35.749999999999993</v>
      </c>
    </row>
    <row r="7659" spans="1:6">
      <c r="A7659">
        <v>8.9</v>
      </c>
      <c r="B7659">
        <v>4</v>
      </c>
      <c r="C7659">
        <v>126.9</v>
      </c>
      <c r="D7659">
        <f t="shared" si="238"/>
        <v>38285</v>
      </c>
      <c r="F7659">
        <f t="shared" si="239"/>
        <v>35.25</v>
      </c>
    </row>
    <row r="7660" spans="1:6">
      <c r="A7660">
        <v>12.5</v>
      </c>
      <c r="B7660">
        <v>4</v>
      </c>
      <c r="C7660">
        <v>125.6</v>
      </c>
      <c r="D7660">
        <f t="shared" si="238"/>
        <v>38290</v>
      </c>
      <c r="F7660">
        <f t="shared" si="239"/>
        <v>34.888888888888886</v>
      </c>
    </row>
    <row r="7661" spans="1:6">
      <c r="A7661">
        <v>8.9</v>
      </c>
      <c r="B7661">
        <v>4</v>
      </c>
      <c r="C7661">
        <v>123.3</v>
      </c>
      <c r="D7661">
        <f t="shared" si="238"/>
        <v>38295</v>
      </c>
      <c r="F7661">
        <f t="shared" si="239"/>
        <v>34.25</v>
      </c>
    </row>
    <row r="7662" spans="1:6">
      <c r="A7662">
        <v>10.7</v>
      </c>
      <c r="B7662">
        <v>4</v>
      </c>
      <c r="C7662">
        <v>121.8</v>
      </c>
      <c r="D7662">
        <f t="shared" si="238"/>
        <v>38300</v>
      </c>
      <c r="F7662">
        <f t="shared" si="239"/>
        <v>33.833333333333329</v>
      </c>
    </row>
    <row r="7663" spans="1:6">
      <c r="A7663">
        <v>10.7</v>
      </c>
      <c r="B7663">
        <v>3</v>
      </c>
      <c r="C7663">
        <v>120.2</v>
      </c>
      <c r="D7663">
        <f t="shared" si="238"/>
        <v>38305</v>
      </c>
      <c r="F7663">
        <f t="shared" si="239"/>
        <v>33.388888888888886</v>
      </c>
    </row>
    <row r="7664" spans="1:6">
      <c r="A7664">
        <v>10.7</v>
      </c>
      <c r="B7664">
        <v>3</v>
      </c>
      <c r="C7664">
        <v>119.1</v>
      </c>
      <c r="D7664">
        <f t="shared" si="238"/>
        <v>38310</v>
      </c>
      <c r="F7664">
        <f t="shared" si="239"/>
        <v>33.083333333333329</v>
      </c>
    </row>
    <row r="7665" spans="1:6">
      <c r="A7665">
        <v>10.7</v>
      </c>
      <c r="B7665">
        <v>3</v>
      </c>
      <c r="C7665">
        <v>117</v>
      </c>
      <c r="D7665">
        <f t="shared" si="238"/>
        <v>38315</v>
      </c>
      <c r="F7665">
        <f t="shared" si="239"/>
        <v>32.5</v>
      </c>
    </row>
    <row r="7666" spans="1:6">
      <c r="A7666">
        <v>12.5</v>
      </c>
      <c r="B7666">
        <v>3</v>
      </c>
      <c r="C7666">
        <v>114.9</v>
      </c>
      <c r="D7666">
        <f t="shared" si="238"/>
        <v>38320</v>
      </c>
      <c r="F7666">
        <f t="shared" si="239"/>
        <v>31.916666666666668</v>
      </c>
    </row>
    <row r="7667" spans="1:6">
      <c r="A7667">
        <v>17.8</v>
      </c>
      <c r="B7667">
        <v>3</v>
      </c>
      <c r="C7667">
        <v>111.8</v>
      </c>
      <c r="D7667">
        <f t="shared" si="238"/>
        <v>38325</v>
      </c>
      <c r="F7667">
        <f t="shared" si="239"/>
        <v>31.055555555555554</v>
      </c>
    </row>
    <row r="7668" spans="1:6">
      <c r="A7668">
        <v>17.8</v>
      </c>
      <c r="B7668">
        <v>3</v>
      </c>
      <c r="C7668">
        <v>109.8</v>
      </c>
      <c r="D7668">
        <f t="shared" si="238"/>
        <v>38330</v>
      </c>
      <c r="F7668">
        <f t="shared" si="239"/>
        <v>30.5</v>
      </c>
    </row>
    <row r="7669" spans="1:6">
      <c r="A7669">
        <v>19.600000000000001</v>
      </c>
      <c r="B7669">
        <v>3</v>
      </c>
      <c r="C7669">
        <v>106.5</v>
      </c>
      <c r="D7669">
        <f t="shared" si="238"/>
        <v>38335</v>
      </c>
      <c r="F7669">
        <f t="shared" si="239"/>
        <v>29.583333333333332</v>
      </c>
    </row>
    <row r="7670" spans="1:6">
      <c r="A7670">
        <v>23.2</v>
      </c>
      <c r="B7670">
        <v>3</v>
      </c>
      <c r="C7670">
        <v>103.1</v>
      </c>
      <c r="D7670">
        <f t="shared" si="238"/>
        <v>38340</v>
      </c>
      <c r="F7670">
        <f t="shared" si="239"/>
        <v>28.638888888888886</v>
      </c>
    </row>
    <row r="7671" spans="1:6">
      <c r="A7671">
        <v>21.4</v>
      </c>
      <c r="B7671">
        <v>3</v>
      </c>
      <c r="C7671">
        <v>100.3</v>
      </c>
      <c r="D7671">
        <f t="shared" si="238"/>
        <v>38345</v>
      </c>
      <c r="F7671">
        <f t="shared" si="239"/>
        <v>27.861111111111111</v>
      </c>
    </row>
    <row r="7672" spans="1:6">
      <c r="A7672">
        <v>23.2</v>
      </c>
      <c r="B7672">
        <v>3</v>
      </c>
      <c r="C7672">
        <v>97</v>
      </c>
      <c r="D7672">
        <f t="shared" si="238"/>
        <v>38350</v>
      </c>
      <c r="F7672">
        <f t="shared" si="239"/>
        <v>26.944444444444443</v>
      </c>
    </row>
    <row r="7673" spans="1:6">
      <c r="A7673">
        <v>23.2</v>
      </c>
      <c r="B7673">
        <v>3</v>
      </c>
      <c r="C7673">
        <v>93.6</v>
      </c>
      <c r="D7673">
        <f t="shared" si="238"/>
        <v>38355</v>
      </c>
      <c r="F7673">
        <f t="shared" si="239"/>
        <v>25.999999999999996</v>
      </c>
    </row>
    <row r="7674" spans="1:6">
      <c r="A7674">
        <v>23.2</v>
      </c>
      <c r="B7674">
        <v>3</v>
      </c>
      <c r="C7674">
        <v>90.1</v>
      </c>
      <c r="D7674">
        <f t="shared" si="238"/>
        <v>38360</v>
      </c>
      <c r="F7674">
        <f t="shared" si="239"/>
        <v>25.027777777777775</v>
      </c>
    </row>
    <row r="7675" spans="1:6">
      <c r="A7675">
        <v>26.7</v>
      </c>
      <c r="B7675">
        <v>3</v>
      </c>
      <c r="C7675">
        <v>86.7</v>
      </c>
      <c r="D7675">
        <f t="shared" si="238"/>
        <v>38365</v>
      </c>
      <c r="F7675">
        <f t="shared" si="239"/>
        <v>24.083333333333332</v>
      </c>
    </row>
    <row r="7676" spans="1:6">
      <c r="A7676">
        <v>26.7</v>
      </c>
      <c r="B7676">
        <v>3</v>
      </c>
      <c r="C7676">
        <v>82.6</v>
      </c>
      <c r="D7676">
        <f t="shared" si="238"/>
        <v>38370</v>
      </c>
      <c r="F7676">
        <f t="shared" si="239"/>
        <v>22.944444444444443</v>
      </c>
    </row>
    <row r="7677" spans="1:6">
      <c r="A7677">
        <v>23.2</v>
      </c>
      <c r="B7677">
        <v>3</v>
      </c>
      <c r="C7677">
        <v>78.599999999999994</v>
      </c>
      <c r="D7677">
        <f t="shared" si="238"/>
        <v>38375</v>
      </c>
      <c r="F7677">
        <f t="shared" si="239"/>
        <v>21.833333333333332</v>
      </c>
    </row>
    <row r="7678" spans="1:6">
      <c r="A7678">
        <v>19.600000000000001</v>
      </c>
      <c r="B7678">
        <v>3</v>
      </c>
      <c r="C7678">
        <v>73.3</v>
      </c>
      <c r="D7678">
        <f t="shared" si="238"/>
        <v>38380</v>
      </c>
      <c r="F7678">
        <f t="shared" si="239"/>
        <v>20.361111111111111</v>
      </c>
    </row>
    <row r="7679" spans="1:6">
      <c r="A7679">
        <v>16</v>
      </c>
      <c r="B7679">
        <v>3</v>
      </c>
      <c r="C7679">
        <v>69.8</v>
      </c>
      <c r="D7679">
        <f t="shared" si="238"/>
        <v>38385</v>
      </c>
      <c r="F7679">
        <f t="shared" si="239"/>
        <v>19.388888888888889</v>
      </c>
    </row>
    <row r="7680" spans="1:6">
      <c r="A7680">
        <v>8.9</v>
      </c>
      <c r="B7680">
        <v>3</v>
      </c>
      <c r="C7680">
        <v>66.2</v>
      </c>
      <c r="D7680">
        <f t="shared" si="238"/>
        <v>38390</v>
      </c>
      <c r="F7680">
        <f t="shared" si="239"/>
        <v>18.388888888888889</v>
      </c>
    </row>
    <row r="7681" spans="1:6">
      <c r="A7681">
        <v>8.9</v>
      </c>
      <c r="B7681">
        <v>3</v>
      </c>
      <c r="C7681">
        <v>62.9</v>
      </c>
      <c r="D7681">
        <f t="shared" si="238"/>
        <v>38395</v>
      </c>
      <c r="F7681">
        <f t="shared" si="239"/>
        <v>17.472222222222221</v>
      </c>
    </row>
    <row r="7682" spans="1:6">
      <c r="A7682">
        <v>1.8</v>
      </c>
      <c r="B7682">
        <v>3</v>
      </c>
      <c r="C7682">
        <v>60.1</v>
      </c>
      <c r="D7682">
        <f t="shared" si="238"/>
        <v>38400</v>
      </c>
      <c r="F7682">
        <f t="shared" si="239"/>
        <v>16.694444444444443</v>
      </c>
    </row>
    <row r="7683" spans="1:6">
      <c r="A7683">
        <v>0</v>
      </c>
      <c r="B7683">
        <v>3</v>
      </c>
      <c r="C7683">
        <v>58.2</v>
      </c>
      <c r="D7683">
        <f t="shared" ref="D7683:D7746" si="240">(ROW()-2)*5</f>
        <v>38405</v>
      </c>
      <c r="F7683">
        <f t="shared" ref="F7683:F7746" si="241">C7683/3.6</f>
        <v>16.166666666666668</v>
      </c>
    </row>
    <row r="7684" spans="1:6">
      <c r="A7684">
        <v>0</v>
      </c>
      <c r="B7684">
        <v>3</v>
      </c>
      <c r="C7684">
        <v>57.6</v>
      </c>
      <c r="D7684">
        <f t="shared" si="240"/>
        <v>38410</v>
      </c>
      <c r="F7684">
        <f t="shared" si="241"/>
        <v>16</v>
      </c>
    </row>
    <row r="7685" spans="1:6">
      <c r="A7685">
        <v>0</v>
      </c>
      <c r="B7685">
        <v>3</v>
      </c>
      <c r="C7685">
        <v>59.3</v>
      </c>
      <c r="D7685">
        <f t="shared" si="240"/>
        <v>38415</v>
      </c>
      <c r="F7685">
        <f t="shared" si="241"/>
        <v>16.472222222222221</v>
      </c>
    </row>
    <row r="7686" spans="1:6">
      <c r="A7686">
        <v>0</v>
      </c>
      <c r="B7686">
        <v>3</v>
      </c>
      <c r="C7686">
        <v>61.3</v>
      </c>
      <c r="D7686">
        <f t="shared" si="240"/>
        <v>38420</v>
      </c>
      <c r="F7686">
        <f t="shared" si="241"/>
        <v>17.027777777777775</v>
      </c>
    </row>
    <row r="7687" spans="1:6">
      <c r="A7687">
        <v>0</v>
      </c>
      <c r="B7687">
        <v>3</v>
      </c>
      <c r="C7687">
        <v>65.599999999999994</v>
      </c>
      <c r="D7687">
        <f t="shared" si="240"/>
        <v>38425</v>
      </c>
      <c r="F7687">
        <f t="shared" si="241"/>
        <v>18.222222222222221</v>
      </c>
    </row>
    <row r="7688" spans="1:6">
      <c r="A7688">
        <v>0</v>
      </c>
      <c r="B7688">
        <v>3</v>
      </c>
      <c r="C7688">
        <v>69.099999999999994</v>
      </c>
      <c r="D7688">
        <f t="shared" si="240"/>
        <v>38430</v>
      </c>
      <c r="F7688">
        <f t="shared" si="241"/>
        <v>19.194444444444443</v>
      </c>
    </row>
    <row r="7689" spans="1:6">
      <c r="A7689">
        <v>0</v>
      </c>
      <c r="B7689">
        <v>3</v>
      </c>
      <c r="C7689">
        <v>72.400000000000006</v>
      </c>
      <c r="D7689">
        <f t="shared" si="240"/>
        <v>38435</v>
      </c>
      <c r="F7689">
        <f t="shared" si="241"/>
        <v>20.111111111111111</v>
      </c>
    </row>
    <row r="7690" spans="1:6">
      <c r="A7690">
        <v>0</v>
      </c>
      <c r="B7690">
        <v>3</v>
      </c>
      <c r="C7690">
        <v>75</v>
      </c>
      <c r="D7690">
        <f t="shared" si="240"/>
        <v>38440</v>
      </c>
      <c r="F7690">
        <f t="shared" si="241"/>
        <v>20.833333333333332</v>
      </c>
    </row>
    <row r="7691" spans="1:6">
      <c r="A7691">
        <v>0</v>
      </c>
      <c r="B7691">
        <v>3</v>
      </c>
      <c r="C7691">
        <v>75.8</v>
      </c>
      <c r="D7691">
        <f t="shared" si="240"/>
        <v>38445</v>
      </c>
      <c r="F7691">
        <f t="shared" si="241"/>
        <v>21.055555555555554</v>
      </c>
    </row>
    <row r="7692" spans="1:6">
      <c r="A7692">
        <v>0</v>
      </c>
      <c r="B7692">
        <v>3</v>
      </c>
      <c r="C7692">
        <v>77.599999999999994</v>
      </c>
      <c r="D7692">
        <f t="shared" si="240"/>
        <v>38450</v>
      </c>
      <c r="F7692">
        <f t="shared" si="241"/>
        <v>21.555555555555554</v>
      </c>
    </row>
    <row r="7693" spans="1:6">
      <c r="A7693">
        <v>0</v>
      </c>
      <c r="B7693">
        <v>3</v>
      </c>
      <c r="C7693">
        <v>79.900000000000006</v>
      </c>
      <c r="D7693">
        <f t="shared" si="240"/>
        <v>38455</v>
      </c>
      <c r="F7693">
        <f t="shared" si="241"/>
        <v>22.194444444444446</v>
      </c>
    </row>
    <row r="7694" spans="1:6">
      <c r="A7694">
        <v>0</v>
      </c>
      <c r="B7694">
        <v>3</v>
      </c>
      <c r="C7694">
        <v>81.400000000000006</v>
      </c>
      <c r="D7694">
        <f t="shared" si="240"/>
        <v>38460</v>
      </c>
      <c r="F7694">
        <f t="shared" si="241"/>
        <v>22.611111111111111</v>
      </c>
    </row>
    <row r="7695" spans="1:6">
      <c r="A7695">
        <v>0</v>
      </c>
      <c r="B7695">
        <v>3</v>
      </c>
      <c r="C7695">
        <v>83.2</v>
      </c>
      <c r="D7695">
        <f t="shared" si="240"/>
        <v>38465</v>
      </c>
      <c r="F7695">
        <f t="shared" si="241"/>
        <v>23.111111111111111</v>
      </c>
    </row>
    <row r="7696" spans="1:6">
      <c r="A7696">
        <v>0</v>
      </c>
      <c r="B7696">
        <v>3</v>
      </c>
      <c r="C7696">
        <v>85.2</v>
      </c>
      <c r="D7696">
        <f t="shared" si="240"/>
        <v>38470</v>
      </c>
      <c r="F7696">
        <f t="shared" si="241"/>
        <v>23.666666666666668</v>
      </c>
    </row>
    <row r="7697" spans="1:6">
      <c r="A7697">
        <v>0</v>
      </c>
      <c r="B7697">
        <v>3</v>
      </c>
      <c r="C7697">
        <v>87.4</v>
      </c>
      <c r="D7697">
        <f t="shared" si="240"/>
        <v>38475</v>
      </c>
      <c r="F7697">
        <f t="shared" si="241"/>
        <v>24.277777777777779</v>
      </c>
    </row>
    <row r="7698" spans="1:6">
      <c r="A7698">
        <v>0</v>
      </c>
      <c r="B7698">
        <v>3</v>
      </c>
      <c r="C7698">
        <v>89.7</v>
      </c>
      <c r="D7698">
        <f t="shared" si="240"/>
        <v>38480</v>
      </c>
      <c r="F7698">
        <f t="shared" si="241"/>
        <v>24.916666666666668</v>
      </c>
    </row>
    <row r="7699" spans="1:6">
      <c r="A7699">
        <v>0</v>
      </c>
      <c r="B7699">
        <v>3</v>
      </c>
      <c r="C7699">
        <v>91.9</v>
      </c>
      <c r="D7699">
        <f t="shared" si="240"/>
        <v>38485</v>
      </c>
      <c r="F7699">
        <f t="shared" si="241"/>
        <v>25.527777777777779</v>
      </c>
    </row>
    <row r="7700" spans="1:6">
      <c r="A7700">
        <v>0</v>
      </c>
      <c r="B7700">
        <v>3</v>
      </c>
      <c r="C7700">
        <v>94.5</v>
      </c>
      <c r="D7700">
        <f t="shared" si="240"/>
        <v>38490</v>
      </c>
      <c r="F7700">
        <f t="shared" si="241"/>
        <v>26.25</v>
      </c>
    </row>
    <row r="7701" spans="1:6">
      <c r="A7701">
        <v>0</v>
      </c>
      <c r="B7701">
        <v>3</v>
      </c>
      <c r="C7701">
        <v>96.1</v>
      </c>
      <c r="D7701">
        <f t="shared" si="240"/>
        <v>38495</v>
      </c>
      <c r="F7701">
        <f t="shared" si="241"/>
        <v>26.694444444444443</v>
      </c>
    </row>
    <row r="7702" spans="1:6">
      <c r="A7702">
        <v>0</v>
      </c>
      <c r="B7702">
        <v>3</v>
      </c>
      <c r="C7702">
        <v>98.2</v>
      </c>
      <c r="D7702">
        <f t="shared" si="240"/>
        <v>38500</v>
      </c>
      <c r="F7702">
        <f t="shared" si="241"/>
        <v>27.277777777777779</v>
      </c>
    </row>
    <row r="7703" spans="1:6">
      <c r="A7703">
        <v>0</v>
      </c>
      <c r="B7703">
        <v>3</v>
      </c>
      <c r="C7703">
        <v>100.7</v>
      </c>
      <c r="D7703">
        <f t="shared" si="240"/>
        <v>38505</v>
      </c>
      <c r="F7703">
        <f t="shared" si="241"/>
        <v>27.972222222222221</v>
      </c>
    </row>
    <row r="7704" spans="1:6">
      <c r="A7704">
        <v>0</v>
      </c>
      <c r="B7704">
        <v>3</v>
      </c>
      <c r="C7704">
        <v>102</v>
      </c>
      <c r="D7704">
        <f t="shared" si="240"/>
        <v>38510</v>
      </c>
      <c r="F7704">
        <f t="shared" si="241"/>
        <v>28.333333333333332</v>
      </c>
    </row>
    <row r="7705" spans="1:6">
      <c r="A7705">
        <v>0</v>
      </c>
      <c r="B7705">
        <v>3</v>
      </c>
      <c r="C7705">
        <v>103.4</v>
      </c>
      <c r="D7705">
        <f t="shared" si="240"/>
        <v>38515</v>
      </c>
      <c r="F7705">
        <f t="shared" si="241"/>
        <v>28.722222222222221</v>
      </c>
    </row>
    <row r="7706" spans="1:6">
      <c r="A7706">
        <v>0</v>
      </c>
      <c r="B7706">
        <v>3</v>
      </c>
      <c r="C7706">
        <v>105.4</v>
      </c>
      <c r="D7706">
        <f t="shared" si="240"/>
        <v>38520</v>
      </c>
      <c r="F7706">
        <f t="shared" si="241"/>
        <v>29.277777777777779</v>
      </c>
    </row>
    <row r="7707" spans="1:6">
      <c r="A7707">
        <v>0</v>
      </c>
      <c r="B7707">
        <v>4</v>
      </c>
      <c r="C7707">
        <v>105.8</v>
      </c>
      <c r="D7707">
        <f t="shared" si="240"/>
        <v>38525</v>
      </c>
      <c r="F7707">
        <f t="shared" si="241"/>
        <v>29.388888888888886</v>
      </c>
    </row>
    <row r="7708" spans="1:6">
      <c r="A7708">
        <v>0</v>
      </c>
      <c r="B7708">
        <v>4</v>
      </c>
      <c r="C7708">
        <v>106.6</v>
      </c>
      <c r="D7708">
        <f t="shared" si="240"/>
        <v>38530</v>
      </c>
      <c r="F7708">
        <f t="shared" si="241"/>
        <v>29.611111111111107</v>
      </c>
    </row>
    <row r="7709" spans="1:6">
      <c r="A7709">
        <v>0</v>
      </c>
      <c r="B7709">
        <v>4</v>
      </c>
      <c r="C7709">
        <v>108.1</v>
      </c>
      <c r="D7709">
        <f t="shared" si="240"/>
        <v>38535</v>
      </c>
      <c r="F7709">
        <f t="shared" si="241"/>
        <v>30.027777777777775</v>
      </c>
    </row>
    <row r="7710" spans="1:6">
      <c r="A7710">
        <v>0</v>
      </c>
      <c r="B7710">
        <v>4</v>
      </c>
      <c r="C7710">
        <v>109.3</v>
      </c>
      <c r="D7710">
        <f t="shared" si="240"/>
        <v>38540</v>
      </c>
      <c r="F7710">
        <f t="shared" si="241"/>
        <v>30.361111111111111</v>
      </c>
    </row>
    <row r="7711" spans="1:6">
      <c r="A7711">
        <v>0</v>
      </c>
      <c r="B7711">
        <v>4</v>
      </c>
      <c r="C7711">
        <v>110.2</v>
      </c>
      <c r="D7711">
        <f t="shared" si="240"/>
        <v>38545</v>
      </c>
      <c r="F7711">
        <f t="shared" si="241"/>
        <v>30.611111111111111</v>
      </c>
    </row>
    <row r="7712" spans="1:6">
      <c r="A7712">
        <v>0</v>
      </c>
      <c r="B7712">
        <v>4</v>
      </c>
      <c r="C7712">
        <v>111.1</v>
      </c>
      <c r="D7712">
        <f t="shared" si="240"/>
        <v>38550</v>
      </c>
      <c r="F7712">
        <f t="shared" si="241"/>
        <v>30.861111111111107</v>
      </c>
    </row>
    <row r="7713" spans="1:6">
      <c r="A7713">
        <v>0</v>
      </c>
      <c r="B7713">
        <v>4</v>
      </c>
      <c r="C7713">
        <v>112.4</v>
      </c>
      <c r="D7713">
        <f t="shared" si="240"/>
        <v>38555</v>
      </c>
      <c r="F7713">
        <f t="shared" si="241"/>
        <v>31.222222222222221</v>
      </c>
    </row>
    <row r="7714" spans="1:6">
      <c r="A7714">
        <v>0</v>
      </c>
      <c r="B7714">
        <v>4</v>
      </c>
      <c r="C7714">
        <v>113.3</v>
      </c>
      <c r="D7714">
        <f t="shared" si="240"/>
        <v>38560</v>
      </c>
      <c r="F7714">
        <f t="shared" si="241"/>
        <v>31.472222222222221</v>
      </c>
    </row>
    <row r="7715" spans="1:6">
      <c r="A7715">
        <v>0</v>
      </c>
      <c r="B7715">
        <v>4</v>
      </c>
      <c r="C7715">
        <v>114.1</v>
      </c>
      <c r="D7715">
        <f t="shared" si="240"/>
        <v>38565</v>
      </c>
      <c r="F7715">
        <f t="shared" si="241"/>
        <v>31.694444444444443</v>
      </c>
    </row>
    <row r="7716" spans="1:6">
      <c r="A7716">
        <v>0</v>
      </c>
      <c r="B7716">
        <v>4</v>
      </c>
      <c r="C7716">
        <v>115.1</v>
      </c>
      <c r="D7716">
        <f t="shared" si="240"/>
        <v>38570</v>
      </c>
      <c r="F7716">
        <f t="shared" si="241"/>
        <v>31.972222222222221</v>
      </c>
    </row>
    <row r="7717" spans="1:6">
      <c r="A7717">
        <v>0</v>
      </c>
      <c r="B7717">
        <v>4</v>
      </c>
      <c r="C7717">
        <v>115.9</v>
      </c>
      <c r="D7717">
        <f t="shared" si="240"/>
        <v>38575</v>
      </c>
      <c r="F7717">
        <f t="shared" si="241"/>
        <v>32.194444444444443</v>
      </c>
    </row>
    <row r="7718" spans="1:6">
      <c r="A7718">
        <v>0</v>
      </c>
      <c r="B7718">
        <v>4</v>
      </c>
      <c r="C7718">
        <v>116.3</v>
      </c>
      <c r="D7718">
        <f t="shared" si="240"/>
        <v>38580</v>
      </c>
      <c r="F7718">
        <f t="shared" si="241"/>
        <v>32.305555555555557</v>
      </c>
    </row>
    <row r="7719" spans="1:6">
      <c r="A7719">
        <v>0</v>
      </c>
      <c r="B7719">
        <v>4</v>
      </c>
      <c r="C7719">
        <v>117.6</v>
      </c>
      <c r="D7719">
        <f t="shared" si="240"/>
        <v>38585</v>
      </c>
      <c r="F7719">
        <f t="shared" si="241"/>
        <v>32.666666666666664</v>
      </c>
    </row>
    <row r="7720" spans="1:6">
      <c r="A7720">
        <v>0</v>
      </c>
      <c r="B7720">
        <v>4</v>
      </c>
      <c r="C7720">
        <v>118.3</v>
      </c>
      <c r="D7720">
        <f t="shared" si="240"/>
        <v>38590</v>
      </c>
      <c r="F7720">
        <f t="shared" si="241"/>
        <v>32.861111111111107</v>
      </c>
    </row>
    <row r="7721" spans="1:6">
      <c r="A7721">
        <v>0</v>
      </c>
      <c r="B7721">
        <v>4</v>
      </c>
      <c r="C7721">
        <v>118.6</v>
      </c>
      <c r="D7721">
        <f t="shared" si="240"/>
        <v>38595</v>
      </c>
      <c r="F7721">
        <f t="shared" si="241"/>
        <v>32.944444444444443</v>
      </c>
    </row>
    <row r="7722" spans="1:6">
      <c r="A7722">
        <v>0</v>
      </c>
      <c r="B7722">
        <v>4</v>
      </c>
      <c r="C7722">
        <v>119.9</v>
      </c>
      <c r="D7722">
        <f t="shared" si="240"/>
        <v>38600</v>
      </c>
      <c r="F7722">
        <f t="shared" si="241"/>
        <v>33.305555555555557</v>
      </c>
    </row>
    <row r="7723" spans="1:6">
      <c r="A7723">
        <v>0</v>
      </c>
      <c r="B7723">
        <v>4</v>
      </c>
      <c r="C7723">
        <v>120.3</v>
      </c>
      <c r="D7723">
        <f t="shared" si="240"/>
        <v>38605</v>
      </c>
      <c r="F7723">
        <f t="shared" si="241"/>
        <v>33.416666666666664</v>
      </c>
    </row>
    <row r="7724" spans="1:6">
      <c r="A7724">
        <v>0</v>
      </c>
      <c r="B7724">
        <v>4</v>
      </c>
      <c r="C7724">
        <v>120.9</v>
      </c>
      <c r="D7724">
        <f t="shared" si="240"/>
        <v>38610</v>
      </c>
      <c r="F7724">
        <f t="shared" si="241"/>
        <v>33.583333333333336</v>
      </c>
    </row>
    <row r="7725" spans="1:6">
      <c r="A7725">
        <v>0</v>
      </c>
      <c r="B7725">
        <v>4</v>
      </c>
      <c r="C7725">
        <v>121.4</v>
      </c>
      <c r="D7725">
        <f t="shared" si="240"/>
        <v>38615</v>
      </c>
      <c r="F7725">
        <f t="shared" si="241"/>
        <v>33.722222222222221</v>
      </c>
    </row>
    <row r="7726" spans="1:6">
      <c r="A7726">
        <v>0</v>
      </c>
      <c r="B7726">
        <v>4</v>
      </c>
      <c r="C7726">
        <v>121.9</v>
      </c>
      <c r="D7726">
        <f t="shared" si="240"/>
        <v>38620</v>
      </c>
      <c r="F7726">
        <f t="shared" si="241"/>
        <v>33.861111111111114</v>
      </c>
    </row>
    <row r="7727" spans="1:6">
      <c r="A7727">
        <v>0</v>
      </c>
      <c r="B7727">
        <v>4</v>
      </c>
      <c r="C7727">
        <v>122.2</v>
      </c>
      <c r="D7727">
        <f t="shared" si="240"/>
        <v>38625</v>
      </c>
      <c r="F7727">
        <f t="shared" si="241"/>
        <v>33.944444444444443</v>
      </c>
    </row>
    <row r="7728" spans="1:6">
      <c r="A7728">
        <v>0</v>
      </c>
      <c r="B7728">
        <v>4</v>
      </c>
      <c r="C7728">
        <v>123.1</v>
      </c>
      <c r="D7728">
        <f t="shared" si="240"/>
        <v>38630</v>
      </c>
      <c r="F7728">
        <f t="shared" si="241"/>
        <v>34.194444444444443</v>
      </c>
    </row>
    <row r="7729" spans="1:6">
      <c r="A7729">
        <v>0</v>
      </c>
      <c r="B7729">
        <v>4</v>
      </c>
      <c r="C7729">
        <v>123.5</v>
      </c>
      <c r="D7729">
        <f t="shared" si="240"/>
        <v>38635</v>
      </c>
      <c r="F7729">
        <f t="shared" si="241"/>
        <v>34.305555555555557</v>
      </c>
    </row>
    <row r="7730" spans="1:6">
      <c r="A7730">
        <v>0</v>
      </c>
      <c r="B7730">
        <v>4</v>
      </c>
      <c r="C7730">
        <v>123.7</v>
      </c>
      <c r="D7730">
        <f t="shared" si="240"/>
        <v>38640</v>
      </c>
      <c r="F7730">
        <f t="shared" si="241"/>
        <v>34.361111111111114</v>
      </c>
    </row>
    <row r="7731" spans="1:6">
      <c r="A7731">
        <v>0</v>
      </c>
      <c r="B7731">
        <v>4</v>
      </c>
      <c r="C7731">
        <v>123.9</v>
      </c>
      <c r="D7731">
        <f t="shared" si="240"/>
        <v>38645</v>
      </c>
      <c r="F7731">
        <f t="shared" si="241"/>
        <v>34.416666666666664</v>
      </c>
    </row>
    <row r="7732" spans="1:6">
      <c r="A7732">
        <v>0</v>
      </c>
      <c r="B7732">
        <v>4</v>
      </c>
      <c r="C7732">
        <v>124.8</v>
      </c>
      <c r="D7732">
        <f t="shared" si="240"/>
        <v>38650</v>
      </c>
      <c r="F7732">
        <f t="shared" si="241"/>
        <v>34.666666666666664</v>
      </c>
    </row>
    <row r="7733" spans="1:6">
      <c r="A7733">
        <v>0</v>
      </c>
      <c r="B7733">
        <v>4</v>
      </c>
      <c r="C7733">
        <v>125.1</v>
      </c>
      <c r="D7733">
        <f t="shared" si="240"/>
        <v>38655</v>
      </c>
      <c r="F7733">
        <f t="shared" si="241"/>
        <v>34.75</v>
      </c>
    </row>
    <row r="7734" spans="1:6">
      <c r="A7734">
        <v>0</v>
      </c>
      <c r="B7734">
        <v>4</v>
      </c>
      <c r="C7734">
        <v>125.6</v>
      </c>
      <c r="D7734">
        <f t="shared" si="240"/>
        <v>38660</v>
      </c>
      <c r="F7734">
        <f t="shared" si="241"/>
        <v>34.888888888888886</v>
      </c>
    </row>
    <row r="7735" spans="1:6">
      <c r="A7735">
        <v>0</v>
      </c>
      <c r="B7735">
        <v>4</v>
      </c>
      <c r="C7735">
        <v>126.5</v>
      </c>
      <c r="D7735">
        <f t="shared" si="240"/>
        <v>38665</v>
      </c>
      <c r="F7735">
        <f t="shared" si="241"/>
        <v>35.138888888888886</v>
      </c>
    </row>
    <row r="7736" spans="1:6">
      <c r="A7736">
        <v>0</v>
      </c>
      <c r="B7736">
        <v>4</v>
      </c>
      <c r="C7736">
        <v>126.6</v>
      </c>
      <c r="D7736">
        <f t="shared" si="240"/>
        <v>38670</v>
      </c>
      <c r="F7736">
        <f t="shared" si="241"/>
        <v>35.166666666666664</v>
      </c>
    </row>
    <row r="7737" spans="1:6">
      <c r="A7737">
        <v>0</v>
      </c>
      <c r="B7737">
        <v>4</v>
      </c>
      <c r="C7737">
        <v>126.4</v>
      </c>
      <c r="D7737">
        <f t="shared" si="240"/>
        <v>38675</v>
      </c>
      <c r="F7737">
        <f t="shared" si="241"/>
        <v>35.111111111111114</v>
      </c>
    </row>
    <row r="7738" spans="1:6">
      <c r="A7738">
        <v>0</v>
      </c>
      <c r="B7738">
        <v>4</v>
      </c>
      <c r="C7738">
        <v>127.5</v>
      </c>
      <c r="D7738">
        <f t="shared" si="240"/>
        <v>38680</v>
      </c>
      <c r="F7738">
        <f t="shared" si="241"/>
        <v>35.416666666666664</v>
      </c>
    </row>
    <row r="7739" spans="1:6">
      <c r="A7739">
        <v>0</v>
      </c>
      <c r="B7739">
        <v>4</v>
      </c>
      <c r="C7739">
        <v>126.9</v>
      </c>
      <c r="D7739">
        <f t="shared" si="240"/>
        <v>38685</v>
      </c>
      <c r="F7739">
        <f t="shared" si="241"/>
        <v>35.25</v>
      </c>
    </row>
    <row r="7740" spans="1:6">
      <c r="A7740">
        <v>0</v>
      </c>
      <c r="B7740">
        <v>4</v>
      </c>
      <c r="C7740">
        <v>127</v>
      </c>
      <c r="D7740">
        <f t="shared" si="240"/>
        <v>38690</v>
      </c>
      <c r="F7740">
        <f t="shared" si="241"/>
        <v>35.277777777777779</v>
      </c>
    </row>
    <row r="7741" spans="1:6">
      <c r="A7741">
        <v>0</v>
      </c>
      <c r="B7741">
        <v>4</v>
      </c>
      <c r="C7741">
        <v>127.1</v>
      </c>
      <c r="D7741">
        <f t="shared" si="240"/>
        <v>38695</v>
      </c>
      <c r="F7741">
        <f t="shared" si="241"/>
        <v>35.30555555555555</v>
      </c>
    </row>
    <row r="7742" spans="1:6">
      <c r="A7742">
        <v>0</v>
      </c>
      <c r="B7742">
        <v>4</v>
      </c>
      <c r="C7742">
        <v>126.1</v>
      </c>
      <c r="D7742">
        <f t="shared" si="240"/>
        <v>38700</v>
      </c>
      <c r="F7742">
        <f t="shared" si="241"/>
        <v>35.027777777777779</v>
      </c>
    </row>
    <row r="7743" spans="1:6">
      <c r="A7743">
        <v>0</v>
      </c>
      <c r="B7743">
        <v>4</v>
      </c>
      <c r="C7743">
        <v>124.4</v>
      </c>
      <c r="D7743">
        <f t="shared" si="240"/>
        <v>38705</v>
      </c>
      <c r="F7743">
        <f t="shared" si="241"/>
        <v>34.555555555555557</v>
      </c>
    </row>
    <row r="7744" spans="1:6">
      <c r="A7744">
        <v>0</v>
      </c>
      <c r="B7744">
        <v>4</v>
      </c>
      <c r="C7744">
        <v>123.4</v>
      </c>
      <c r="D7744">
        <f t="shared" si="240"/>
        <v>38710</v>
      </c>
      <c r="F7744">
        <f t="shared" si="241"/>
        <v>34.277777777777779</v>
      </c>
    </row>
    <row r="7745" spans="1:6">
      <c r="A7745">
        <v>0</v>
      </c>
      <c r="B7745">
        <v>4</v>
      </c>
      <c r="C7745">
        <v>122.5</v>
      </c>
      <c r="D7745">
        <f t="shared" si="240"/>
        <v>38715</v>
      </c>
      <c r="F7745">
        <f t="shared" si="241"/>
        <v>34.027777777777779</v>
      </c>
    </row>
    <row r="7746" spans="1:6">
      <c r="A7746">
        <v>0</v>
      </c>
      <c r="B7746">
        <v>4</v>
      </c>
      <c r="C7746">
        <v>120.9</v>
      </c>
      <c r="D7746">
        <f t="shared" si="240"/>
        <v>38720</v>
      </c>
      <c r="F7746">
        <f t="shared" si="241"/>
        <v>33.583333333333336</v>
      </c>
    </row>
    <row r="7747" spans="1:6">
      <c r="A7747">
        <v>0</v>
      </c>
      <c r="B7747">
        <v>4</v>
      </c>
      <c r="C7747">
        <v>119.8</v>
      </c>
      <c r="D7747">
        <f t="shared" ref="D7747:D7810" si="242">(ROW()-2)*5</f>
        <v>38725</v>
      </c>
      <c r="F7747">
        <f t="shared" ref="F7747:F7810" si="243">C7747/3.6</f>
        <v>33.277777777777779</v>
      </c>
    </row>
    <row r="7748" spans="1:6">
      <c r="A7748">
        <v>0</v>
      </c>
      <c r="B7748">
        <v>4</v>
      </c>
      <c r="C7748">
        <v>118.8</v>
      </c>
      <c r="D7748">
        <f t="shared" si="242"/>
        <v>38730</v>
      </c>
      <c r="F7748">
        <f t="shared" si="243"/>
        <v>33</v>
      </c>
    </row>
    <row r="7749" spans="1:6">
      <c r="A7749">
        <v>0</v>
      </c>
      <c r="B7749">
        <v>4</v>
      </c>
      <c r="C7749">
        <v>117.4</v>
      </c>
      <c r="D7749">
        <f t="shared" si="242"/>
        <v>38735</v>
      </c>
      <c r="F7749">
        <f t="shared" si="243"/>
        <v>32.611111111111114</v>
      </c>
    </row>
    <row r="7750" spans="1:6">
      <c r="A7750">
        <v>0</v>
      </c>
      <c r="B7750">
        <v>4</v>
      </c>
      <c r="C7750">
        <v>116.2</v>
      </c>
      <c r="D7750">
        <f t="shared" si="242"/>
        <v>38740</v>
      </c>
      <c r="F7750">
        <f t="shared" si="243"/>
        <v>32.277777777777779</v>
      </c>
    </row>
    <row r="7751" spans="1:6">
      <c r="A7751">
        <v>0</v>
      </c>
      <c r="B7751">
        <v>4</v>
      </c>
      <c r="C7751">
        <v>115.5</v>
      </c>
      <c r="D7751">
        <f t="shared" si="242"/>
        <v>38745</v>
      </c>
      <c r="F7751">
        <f t="shared" si="243"/>
        <v>32.083333333333336</v>
      </c>
    </row>
    <row r="7752" spans="1:6">
      <c r="A7752">
        <v>0</v>
      </c>
      <c r="B7752">
        <v>4</v>
      </c>
      <c r="C7752">
        <v>114.3</v>
      </c>
      <c r="D7752">
        <f t="shared" si="242"/>
        <v>38750</v>
      </c>
      <c r="F7752">
        <f t="shared" si="243"/>
        <v>31.75</v>
      </c>
    </row>
    <row r="7753" spans="1:6">
      <c r="A7753">
        <v>0</v>
      </c>
      <c r="B7753">
        <v>4</v>
      </c>
      <c r="C7753">
        <v>113</v>
      </c>
      <c r="D7753">
        <f t="shared" si="242"/>
        <v>38755</v>
      </c>
      <c r="F7753">
        <f t="shared" si="243"/>
        <v>31.388888888888889</v>
      </c>
    </row>
    <row r="7754" spans="1:6">
      <c r="A7754">
        <v>0</v>
      </c>
      <c r="B7754">
        <v>4</v>
      </c>
      <c r="C7754">
        <v>112.4</v>
      </c>
      <c r="D7754">
        <f t="shared" si="242"/>
        <v>38760</v>
      </c>
      <c r="F7754">
        <f t="shared" si="243"/>
        <v>31.222222222222221</v>
      </c>
    </row>
    <row r="7755" spans="1:6">
      <c r="A7755">
        <v>0</v>
      </c>
      <c r="B7755">
        <v>4</v>
      </c>
      <c r="C7755">
        <v>111.2</v>
      </c>
      <c r="D7755">
        <f t="shared" si="242"/>
        <v>38765</v>
      </c>
      <c r="F7755">
        <f t="shared" si="243"/>
        <v>30.888888888888889</v>
      </c>
    </row>
    <row r="7756" spans="1:6">
      <c r="A7756">
        <v>8.9</v>
      </c>
      <c r="B7756">
        <v>4</v>
      </c>
      <c r="C7756">
        <v>109.8</v>
      </c>
      <c r="D7756">
        <f t="shared" si="242"/>
        <v>38770</v>
      </c>
      <c r="F7756">
        <f t="shared" si="243"/>
        <v>30.5</v>
      </c>
    </row>
    <row r="7757" spans="1:6">
      <c r="A7757">
        <v>12.5</v>
      </c>
      <c r="B7757">
        <v>4</v>
      </c>
      <c r="C7757">
        <v>107.9</v>
      </c>
      <c r="D7757">
        <f t="shared" si="242"/>
        <v>38775</v>
      </c>
      <c r="F7757">
        <f t="shared" si="243"/>
        <v>29.972222222222221</v>
      </c>
    </row>
    <row r="7758" spans="1:6">
      <c r="A7758">
        <v>17.8</v>
      </c>
      <c r="B7758">
        <v>4</v>
      </c>
      <c r="C7758">
        <v>105.4</v>
      </c>
      <c r="D7758">
        <f t="shared" si="242"/>
        <v>38780</v>
      </c>
      <c r="F7758">
        <f t="shared" si="243"/>
        <v>29.277777777777779</v>
      </c>
    </row>
    <row r="7759" spans="1:6">
      <c r="A7759">
        <v>19.600000000000001</v>
      </c>
      <c r="B7759">
        <v>4</v>
      </c>
      <c r="C7759">
        <v>103.6</v>
      </c>
      <c r="D7759">
        <f t="shared" si="242"/>
        <v>38785</v>
      </c>
      <c r="F7759">
        <f t="shared" si="243"/>
        <v>28.777777777777775</v>
      </c>
    </row>
    <row r="7760" spans="1:6">
      <c r="A7760">
        <v>16</v>
      </c>
      <c r="B7760">
        <v>4</v>
      </c>
      <c r="C7760">
        <v>101</v>
      </c>
      <c r="D7760">
        <f t="shared" si="242"/>
        <v>38790</v>
      </c>
      <c r="F7760">
        <f t="shared" si="243"/>
        <v>28.055555555555554</v>
      </c>
    </row>
    <row r="7761" spans="1:6">
      <c r="A7761">
        <v>19.600000000000001</v>
      </c>
      <c r="B7761">
        <v>3</v>
      </c>
      <c r="C7761">
        <v>98.9</v>
      </c>
      <c r="D7761">
        <f t="shared" si="242"/>
        <v>38795</v>
      </c>
      <c r="F7761">
        <f t="shared" si="243"/>
        <v>27.472222222222221</v>
      </c>
    </row>
    <row r="7762" spans="1:6">
      <c r="A7762">
        <v>21.4</v>
      </c>
      <c r="B7762">
        <v>3</v>
      </c>
      <c r="C7762">
        <v>96.8</v>
      </c>
      <c r="D7762">
        <f t="shared" si="242"/>
        <v>38800</v>
      </c>
      <c r="F7762">
        <f t="shared" si="243"/>
        <v>26.888888888888886</v>
      </c>
    </row>
    <row r="7763" spans="1:6">
      <c r="A7763">
        <v>21.4</v>
      </c>
      <c r="B7763">
        <v>3</v>
      </c>
      <c r="C7763">
        <v>93.3</v>
      </c>
      <c r="D7763">
        <f t="shared" si="242"/>
        <v>38805</v>
      </c>
      <c r="F7763">
        <f t="shared" si="243"/>
        <v>25.916666666666664</v>
      </c>
    </row>
    <row r="7764" spans="1:6">
      <c r="A7764">
        <v>23.2</v>
      </c>
      <c r="B7764">
        <v>3</v>
      </c>
      <c r="C7764">
        <v>90.3</v>
      </c>
      <c r="D7764">
        <f t="shared" si="242"/>
        <v>38810</v>
      </c>
      <c r="F7764">
        <f t="shared" si="243"/>
        <v>25.083333333333332</v>
      </c>
    </row>
    <row r="7765" spans="1:6">
      <c r="A7765">
        <v>23.2</v>
      </c>
      <c r="B7765">
        <v>3</v>
      </c>
      <c r="C7765">
        <v>86.9</v>
      </c>
      <c r="D7765">
        <f t="shared" si="242"/>
        <v>38815</v>
      </c>
      <c r="F7765">
        <f t="shared" si="243"/>
        <v>24.138888888888889</v>
      </c>
    </row>
    <row r="7766" spans="1:6">
      <c r="A7766">
        <v>23.2</v>
      </c>
      <c r="B7766">
        <v>3</v>
      </c>
      <c r="C7766">
        <v>83.4</v>
      </c>
      <c r="D7766">
        <f t="shared" si="242"/>
        <v>38820</v>
      </c>
      <c r="F7766">
        <f t="shared" si="243"/>
        <v>23.166666666666668</v>
      </c>
    </row>
    <row r="7767" spans="1:6">
      <c r="A7767">
        <v>23.2</v>
      </c>
      <c r="B7767">
        <v>3</v>
      </c>
      <c r="C7767">
        <v>79.2</v>
      </c>
      <c r="D7767">
        <f t="shared" si="242"/>
        <v>38825</v>
      </c>
      <c r="F7767">
        <f t="shared" si="243"/>
        <v>22</v>
      </c>
    </row>
    <row r="7768" spans="1:6">
      <c r="A7768">
        <v>24.9</v>
      </c>
      <c r="B7768">
        <v>3</v>
      </c>
      <c r="C7768">
        <v>75.900000000000006</v>
      </c>
      <c r="D7768">
        <f t="shared" si="242"/>
        <v>38830</v>
      </c>
      <c r="F7768">
        <f t="shared" si="243"/>
        <v>21.083333333333336</v>
      </c>
    </row>
    <row r="7769" spans="1:6">
      <c r="A7769">
        <v>23.2</v>
      </c>
      <c r="B7769">
        <v>3</v>
      </c>
      <c r="C7769">
        <v>71.099999999999994</v>
      </c>
      <c r="D7769">
        <f t="shared" si="242"/>
        <v>38835</v>
      </c>
      <c r="F7769">
        <f t="shared" si="243"/>
        <v>19.749999999999996</v>
      </c>
    </row>
    <row r="7770" spans="1:6">
      <c r="A7770">
        <v>19.600000000000001</v>
      </c>
      <c r="B7770">
        <v>2</v>
      </c>
      <c r="C7770">
        <v>68.099999999999994</v>
      </c>
      <c r="D7770">
        <f t="shared" si="242"/>
        <v>38840</v>
      </c>
      <c r="F7770">
        <f t="shared" si="243"/>
        <v>18.916666666666664</v>
      </c>
    </row>
    <row r="7771" spans="1:6">
      <c r="A7771">
        <v>19.600000000000001</v>
      </c>
      <c r="B7771">
        <v>2</v>
      </c>
      <c r="C7771">
        <v>64.900000000000006</v>
      </c>
      <c r="D7771">
        <f t="shared" si="242"/>
        <v>38845</v>
      </c>
      <c r="F7771">
        <f t="shared" si="243"/>
        <v>18.027777777777779</v>
      </c>
    </row>
    <row r="7772" spans="1:6">
      <c r="A7772">
        <v>19.600000000000001</v>
      </c>
      <c r="B7772">
        <v>2</v>
      </c>
      <c r="C7772">
        <v>60.9</v>
      </c>
      <c r="D7772">
        <f t="shared" si="242"/>
        <v>38850</v>
      </c>
      <c r="F7772">
        <f t="shared" si="243"/>
        <v>16.916666666666664</v>
      </c>
    </row>
    <row r="7773" spans="1:6">
      <c r="A7773">
        <v>16</v>
      </c>
      <c r="B7773">
        <v>2</v>
      </c>
      <c r="C7773">
        <v>56.9</v>
      </c>
      <c r="D7773">
        <f t="shared" si="242"/>
        <v>38855</v>
      </c>
      <c r="F7773">
        <f t="shared" si="243"/>
        <v>15.805555555555555</v>
      </c>
    </row>
    <row r="7774" spans="1:6">
      <c r="A7774">
        <v>10.7</v>
      </c>
      <c r="B7774">
        <v>2</v>
      </c>
      <c r="C7774">
        <v>53.7</v>
      </c>
      <c r="D7774">
        <f t="shared" si="242"/>
        <v>38860</v>
      </c>
      <c r="F7774">
        <f t="shared" si="243"/>
        <v>14.916666666666668</v>
      </c>
    </row>
    <row r="7775" spans="1:6">
      <c r="A7775">
        <v>10.7</v>
      </c>
      <c r="B7775">
        <v>2</v>
      </c>
      <c r="C7775">
        <v>50.6</v>
      </c>
      <c r="D7775">
        <f t="shared" si="242"/>
        <v>38865</v>
      </c>
      <c r="F7775">
        <f t="shared" si="243"/>
        <v>14.055555555555555</v>
      </c>
    </row>
    <row r="7776" spans="1:6">
      <c r="A7776">
        <v>10.7</v>
      </c>
      <c r="B7776">
        <v>2</v>
      </c>
      <c r="C7776">
        <v>48.1</v>
      </c>
      <c r="D7776">
        <f t="shared" si="242"/>
        <v>38870</v>
      </c>
      <c r="F7776">
        <f t="shared" si="243"/>
        <v>13.361111111111111</v>
      </c>
    </row>
    <row r="7777" spans="1:6">
      <c r="A7777">
        <v>8.9</v>
      </c>
      <c r="B7777">
        <v>2</v>
      </c>
      <c r="C7777">
        <v>45.1</v>
      </c>
      <c r="D7777">
        <f t="shared" si="242"/>
        <v>38875</v>
      </c>
      <c r="F7777">
        <f t="shared" si="243"/>
        <v>12.527777777777779</v>
      </c>
    </row>
    <row r="7778" spans="1:6">
      <c r="A7778">
        <v>5.3</v>
      </c>
      <c r="B7778">
        <v>2</v>
      </c>
      <c r="C7778">
        <v>42.3</v>
      </c>
      <c r="D7778">
        <f t="shared" si="242"/>
        <v>38880</v>
      </c>
      <c r="F7778">
        <f t="shared" si="243"/>
        <v>11.749999999999998</v>
      </c>
    </row>
    <row r="7779" spans="1:6">
      <c r="A7779">
        <v>0</v>
      </c>
      <c r="B7779">
        <v>2</v>
      </c>
      <c r="C7779">
        <v>40.6</v>
      </c>
      <c r="D7779">
        <f t="shared" si="242"/>
        <v>38885</v>
      </c>
      <c r="F7779">
        <f t="shared" si="243"/>
        <v>11.277777777777779</v>
      </c>
    </row>
    <row r="7780" spans="1:6">
      <c r="A7780">
        <v>0</v>
      </c>
      <c r="B7780">
        <v>2</v>
      </c>
      <c r="C7780">
        <v>39.200000000000003</v>
      </c>
      <c r="D7780">
        <f t="shared" si="242"/>
        <v>38890</v>
      </c>
      <c r="F7780">
        <f t="shared" si="243"/>
        <v>10.888888888888889</v>
      </c>
    </row>
    <row r="7781" spans="1:6">
      <c r="A7781">
        <v>0</v>
      </c>
      <c r="B7781">
        <v>2</v>
      </c>
      <c r="C7781">
        <v>38.9</v>
      </c>
      <c r="D7781">
        <f t="shared" si="242"/>
        <v>38895</v>
      </c>
      <c r="F7781">
        <f t="shared" si="243"/>
        <v>10.805555555555555</v>
      </c>
    </row>
    <row r="7782" spans="1:6">
      <c r="A7782">
        <v>0</v>
      </c>
      <c r="B7782">
        <v>2</v>
      </c>
      <c r="C7782">
        <v>39.700000000000003</v>
      </c>
      <c r="D7782">
        <f t="shared" si="242"/>
        <v>38900</v>
      </c>
      <c r="F7782">
        <f t="shared" si="243"/>
        <v>11.027777777777779</v>
      </c>
    </row>
    <row r="7783" spans="1:6">
      <c r="A7783">
        <v>0</v>
      </c>
      <c r="B7783">
        <v>2</v>
      </c>
      <c r="C7783">
        <v>40.299999999999997</v>
      </c>
      <c r="D7783">
        <f t="shared" si="242"/>
        <v>38905</v>
      </c>
      <c r="F7783">
        <f t="shared" si="243"/>
        <v>11.194444444444443</v>
      </c>
    </row>
    <row r="7784" spans="1:6">
      <c r="A7784">
        <v>0</v>
      </c>
      <c r="B7784">
        <v>2</v>
      </c>
      <c r="C7784">
        <v>42.1</v>
      </c>
      <c r="D7784">
        <f t="shared" si="242"/>
        <v>38910</v>
      </c>
      <c r="F7784">
        <f t="shared" si="243"/>
        <v>11.694444444444445</v>
      </c>
    </row>
    <row r="7785" spans="1:6">
      <c r="A7785">
        <v>0</v>
      </c>
      <c r="B7785">
        <v>2</v>
      </c>
      <c r="C7785">
        <v>45.4</v>
      </c>
      <c r="D7785">
        <f t="shared" si="242"/>
        <v>38915</v>
      </c>
      <c r="F7785">
        <f t="shared" si="243"/>
        <v>12.611111111111111</v>
      </c>
    </row>
    <row r="7786" spans="1:6">
      <c r="A7786">
        <v>0</v>
      </c>
      <c r="B7786">
        <v>2</v>
      </c>
      <c r="C7786">
        <v>49.4</v>
      </c>
      <c r="D7786">
        <f t="shared" si="242"/>
        <v>38920</v>
      </c>
      <c r="F7786">
        <f t="shared" si="243"/>
        <v>13.722222222222221</v>
      </c>
    </row>
    <row r="7787" spans="1:6">
      <c r="A7787">
        <v>0</v>
      </c>
      <c r="B7787">
        <v>2</v>
      </c>
      <c r="C7787">
        <v>52.4</v>
      </c>
      <c r="D7787">
        <f t="shared" si="242"/>
        <v>38925</v>
      </c>
      <c r="F7787">
        <f t="shared" si="243"/>
        <v>14.555555555555555</v>
      </c>
    </row>
    <row r="7788" spans="1:6">
      <c r="A7788">
        <v>0</v>
      </c>
      <c r="B7788">
        <v>2</v>
      </c>
      <c r="C7788">
        <v>55.3</v>
      </c>
      <c r="D7788">
        <f t="shared" si="242"/>
        <v>38930</v>
      </c>
      <c r="F7788">
        <f t="shared" si="243"/>
        <v>15.361111111111111</v>
      </c>
    </row>
    <row r="7789" spans="1:6">
      <c r="A7789">
        <v>0</v>
      </c>
      <c r="B7789">
        <v>2</v>
      </c>
      <c r="C7789">
        <v>58.3</v>
      </c>
      <c r="D7789">
        <f t="shared" si="242"/>
        <v>38935</v>
      </c>
      <c r="F7789">
        <f t="shared" si="243"/>
        <v>16.194444444444443</v>
      </c>
    </row>
    <row r="7790" spans="1:6">
      <c r="A7790">
        <v>0</v>
      </c>
      <c r="B7790">
        <v>2</v>
      </c>
      <c r="C7790">
        <v>62.2</v>
      </c>
      <c r="D7790">
        <f t="shared" si="242"/>
        <v>38940</v>
      </c>
      <c r="F7790">
        <f t="shared" si="243"/>
        <v>17.277777777777779</v>
      </c>
    </row>
    <row r="7791" spans="1:6">
      <c r="A7791">
        <v>0</v>
      </c>
      <c r="B7791">
        <v>2</v>
      </c>
      <c r="C7791">
        <v>67.5</v>
      </c>
      <c r="D7791">
        <f t="shared" si="242"/>
        <v>38945</v>
      </c>
      <c r="F7791">
        <f t="shared" si="243"/>
        <v>18.75</v>
      </c>
    </row>
    <row r="7792" spans="1:6">
      <c r="A7792">
        <v>0</v>
      </c>
      <c r="B7792">
        <v>2</v>
      </c>
      <c r="C7792">
        <v>73.3</v>
      </c>
      <c r="D7792">
        <f t="shared" si="242"/>
        <v>38950</v>
      </c>
      <c r="F7792">
        <f t="shared" si="243"/>
        <v>20.361111111111111</v>
      </c>
    </row>
    <row r="7793" spans="1:6">
      <c r="A7793">
        <v>0</v>
      </c>
      <c r="B7793">
        <v>2</v>
      </c>
      <c r="C7793">
        <v>79.400000000000006</v>
      </c>
      <c r="D7793">
        <f t="shared" si="242"/>
        <v>38955</v>
      </c>
      <c r="F7793">
        <f t="shared" si="243"/>
        <v>22.055555555555557</v>
      </c>
    </row>
    <row r="7794" spans="1:6">
      <c r="A7794">
        <v>0</v>
      </c>
      <c r="B7794">
        <v>2</v>
      </c>
      <c r="C7794">
        <v>84.4</v>
      </c>
      <c r="D7794">
        <f t="shared" si="242"/>
        <v>38960</v>
      </c>
      <c r="F7794">
        <f t="shared" si="243"/>
        <v>23.444444444444446</v>
      </c>
    </row>
    <row r="7795" spans="1:6">
      <c r="A7795">
        <v>0</v>
      </c>
      <c r="B7795">
        <v>2</v>
      </c>
      <c r="C7795">
        <v>88.3</v>
      </c>
      <c r="D7795">
        <f t="shared" si="242"/>
        <v>38965</v>
      </c>
      <c r="F7795">
        <f t="shared" si="243"/>
        <v>24.527777777777775</v>
      </c>
    </row>
    <row r="7796" spans="1:6">
      <c r="A7796">
        <v>0</v>
      </c>
      <c r="B7796">
        <v>2</v>
      </c>
      <c r="C7796">
        <v>86.9</v>
      </c>
      <c r="D7796">
        <f t="shared" si="242"/>
        <v>38970</v>
      </c>
      <c r="F7796">
        <f t="shared" si="243"/>
        <v>24.138888888888889</v>
      </c>
    </row>
    <row r="7797" spans="1:6">
      <c r="A7797">
        <v>0</v>
      </c>
      <c r="B7797">
        <v>2</v>
      </c>
      <c r="C7797">
        <v>84.2</v>
      </c>
      <c r="D7797">
        <f t="shared" si="242"/>
        <v>38975</v>
      </c>
      <c r="F7797">
        <f t="shared" si="243"/>
        <v>23.388888888888889</v>
      </c>
    </row>
    <row r="7798" spans="1:6">
      <c r="A7798">
        <v>0</v>
      </c>
      <c r="B7798">
        <v>2</v>
      </c>
      <c r="C7798">
        <v>101.9</v>
      </c>
      <c r="D7798">
        <f t="shared" si="242"/>
        <v>38980</v>
      </c>
      <c r="F7798">
        <f t="shared" si="243"/>
        <v>28.305555555555557</v>
      </c>
    </row>
    <row r="7799" spans="1:6">
      <c r="A7799">
        <v>0</v>
      </c>
      <c r="B7799">
        <v>3</v>
      </c>
      <c r="C7799">
        <v>103.1</v>
      </c>
      <c r="D7799">
        <f t="shared" si="242"/>
        <v>38985</v>
      </c>
      <c r="F7799">
        <f t="shared" si="243"/>
        <v>28.638888888888886</v>
      </c>
    </row>
    <row r="7800" spans="1:6">
      <c r="A7800">
        <v>0</v>
      </c>
      <c r="B7800">
        <v>3</v>
      </c>
      <c r="C7800">
        <v>104.2</v>
      </c>
      <c r="D7800">
        <f t="shared" si="242"/>
        <v>38990</v>
      </c>
      <c r="F7800">
        <f t="shared" si="243"/>
        <v>28.944444444444443</v>
      </c>
    </row>
    <row r="7801" spans="1:6">
      <c r="A7801">
        <v>0</v>
      </c>
      <c r="B7801">
        <v>3</v>
      </c>
      <c r="C7801">
        <v>104.9</v>
      </c>
      <c r="D7801">
        <f t="shared" si="242"/>
        <v>38995</v>
      </c>
      <c r="F7801">
        <f t="shared" si="243"/>
        <v>29.138888888888889</v>
      </c>
    </row>
    <row r="7802" spans="1:6">
      <c r="A7802">
        <v>0</v>
      </c>
      <c r="B7802">
        <v>4</v>
      </c>
      <c r="C7802">
        <v>104.5</v>
      </c>
      <c r="D7802">
        <f t="shared" si="242"/>
        <v>39000</v>
      </c>
      <c r="F7802">
        <f t="shared" si="243"/>
        <v>29.027777777777779</v>
      </c>
    </row>
    <row r="7803" spans="1:6">
      <c r="A7803">
        <v>0</v>
      </c>
      <c r="B7803">
        <v>4</v>
      </c>
      <c r="C7803">
        <v>103.3</v>
      </c>
      <c r="D7803">
        <f t="shared" si="242"/>
        <v>39005</v>
      </c>
      <c r="F7803">
        <f t="shared" si="243"/>
        <v>28.694444444444443</v>
      </c>
    </row>
    <row r="7804" spans="1:6">
      <c r="A7804">
        <v>0</v>
      </c>
      <c r="B7804">
        <v>4</v>
      </c>
      <c r="C7804">
        <v>101.6</v>
      </c>
      <c r="D7804">
        <f t="shared" si="242"/>
        <v>39010</v>
      </c>
      <c r="F7804">
        <f t="shared" si="243"/>
        <v>28.222222222222221</v>
      </c>
    </row>
    <row r="7805" spans="1:6">
      <c r="A7805">
        <v>0</v>
      </c>
      <c r="B7805">
        <v>4</v>
      </c>
      <c r="C7805">
        <v>100.5</v>
      </c>
      <c r="D7805">
        <f t="shared" si="242"/>
        <v>39015</v>
      </c>
      <c r="F7805">
        <f t="shared" si="243"/>
        <v>27.916666666666664</v>
      </c>
    </row>
    <row r="7806" spans="1:6">
      <c r="A7806">
        <v>0</v>
      </c>
      <c r="B7806">
        <v>4</v>
      </c>
      <c r="C7806">
        <v>98.8</v>
      </c>
      <c r="D7806">
        <f t="shared" si="242"/>
        <v>39020</v>
      </c>
      <c r="F7806">
        <f t="shared" si="243"/>
        <v>27.444444444444443</v>
      </c>
    </row>
    <row r="7807" spans="1:6">
      <c r="A7807">
        <v>0</v>
      </c>
      <c r="B7807">
        <v>4</v>
      </c>
      <c r="C7807">
        <v>97</v>
      </c>
      <c r="D7807">
        <f t="shared" si="242"/>
        <v>39025</v>
      </c>
      <c r="F7807">
        <f t="shared" si="243"/>
        <v>26.944444444444443</v>
      </c>
    </row>
    <row r="7808" spans="1:6">
      <c r="A7808">
        <v>0</v>
      </c>
      <c r="B7808">
        <v>4</v>
      </c>
      <c r="C7808">
        <v>95.6</v>
      </c>
      <c r="D7808">
        <f t="shared" si="242"/>
        <v>39030</v>
      </c>
      <c r="F7808">
        <f t="shared" si="243"/>
        <v>26.555555555555554</v>
      </c>
    </row>
    <row r="7809" spans="1:6">
      <c r="A7809">
        <v>0</v>
      </c>
      <c r="B7809">
        <v>4</v>
      </c>
      <c r="C7809">
        <v>93.6</v>
      </c>
      <c r="D7809">
        <f t="shared" si="242"/>
        <v>39035</v>
      </c>
      <c r="F7809">
        <f t="shared" si="243"/>
        <v>25.999999999999996</v>
      </c>
    </row>
    <row r="7810" spans="1:6">
      <c r="A7810">
        <v>0</v>
      </c>
      <c r="B7810">
        <v>4</v>
      </c>
      <c r="C7810">
        <v>91.6</v>
      </c>
      <c r="D7810">
        <f t="shared" si="242"/>
        <v>39040</v>
      </c>
      <c r="F7810">
        <f t="shared" si="243"/>
        <v>25.444444444444443</v>
      </c>
    </row>
    <row r="7811" spans="1:6">
      <c r="A7811">
        <v>0</v>
      </c>
      <c r="B7811">
        <v>4</v>
      </c>
      <c r="C7811">
        <v>90.5</v>
      </c>
      <c r="D7811">
        <f t="shared" ref="D7811:D7853" si="244">(ROW()-2)*5</f>
        <v>39045</v>
      </c>
      <c r="F7811">
        <f t="shared" ref="F7811:F7853" si="245">C7811/3.6</f>
        <v>25.138888888888889</v>
      </c>
    </row>
    <row r="7812" spans="1:6">
      <c r="A7812">
        <v>0</v>
      </c>
      <c r="B7812">
        <v>4</v>
      </c>
      <c r="C7812">
        <v>90.1</v>
      </c>
      <c r="D7812">
        <f t="shared" si="244"/>
        <v>39050</v>
      </c>
      <c r="F7812">
        <f t="shared" si="245"/>
        <v>25.027777777777775</v>
      </c>
    </row>
    <row r="7813" spans="1:6">
      <c r="A7813">
        <v>0</v>
      </c>
      <c r="B7813">
        <v>4</v>
      </c>
      <c r="C7813">
        <v>89.4</v>
      </c>
      <c r="D7813">
        <f t="shared" si="244"/>
        <v>39055</v>
      </c>
      <c r="F7813">
        <f t="shared" si="245"/>
        <v>24.833333333333336</v>
      </c>
    </row>
    <row r="7814" spans="1:6">
      <c r="A7814">
        <v>0</v>
      </c>
      <c r="B7814">
        <v>4</v>
      </c>
      <c r="C7814">
        <v>89</v>
      </c>
      <c r="D7814">
        <f t="shared" si="244"/>
        <v>39060</v>
      </c>
      <c r="F7814">
        <f t="shared" si="245"/>
        <v>24.722222222222221</v>
      </c>
    </row>
    <row r="7815" spans="1:6">
      <c r="A7815">
        <v>0</v>
      </c>
      <c r="B7815">
        <v>4</v>
      </c>
      <c r="C7815">
        <v>89.1</v>
      </c>
      <c r="D7815">
        <f t="shared" si="244"/>
        <v>39065</v>
      </c>
      <c r="F7815">
        <f t="shared" si="245"/>
        <v>24.749999999999996</v>
      </c>
    </row>
    <row r="7816" spans="1:6">
      <c r="A7816">
        <v>0</v>
      </c>
      <c r="B7816">
        <v>4</v>
      </c>
      <c r="C7816">
        <v>88.2</v>
      </c>
      <c r="D7816">
        <f t="shared" si="244"/>
        <v>39070</v>
      </c>
      <c r="F7816">
        <f t="shared" si="245"/>
        <v>24.5</v>
      </c>
    </row>
    <row r="7817" spans="1:6">
      <c r="A7817">
        <v>0</v>
      </c>
      <c r="B7817">
        <v>4</v>
      </c>
      <c r="C7817">
        <v>87.8</v>
      </c>
      <c r="D7817">
        <f t="shared" si="244"/>
        <v>39075</v>
      </c>
      <c r="F7817">
        <f t="shared" si="245"/>
        <v>24.388888888888886</v>
      </c>
    </row>
    <row r="7818" spans="1:6">
      <c r="A7818">
        <v>0</v>
      </c>
      <c r="B7818">
        <v>4</v>
      </c>
      <c r="C7818">
        <v>87.2</v>
      </c>
      <c r="D7818">
        <f t="shared" si="244"/>
        <v>39080</v>
      </c>
      <c r="F7818">
        <f t="shared" si="245"/>
        <v>24.222222222222221</v>
      </c>
    </row>
    <row r="7819" spans="1:6">
      <c r="A7819">
        <v>0</v>
      </c>
      <c r="B7819">
        <v>4</v>
      </c>
      <c r="C7819">
        <v>85.4</v>
      </c>
      <c r="D7819">
        <f t="shared" si="244"/>
        <v>39085</v>
      </c>
      <c r="F7819">
        <f t="shared" si="245"/>
        <v>23.722222222222225</v>
      </c>
    </row>
    <row r="7820" spans="1:6">
      <c r="A7820">
        <v>0</v>
      </c>
      <c r="B7820">
        <v>4</v>
      </c>
      <c r="C7820">
        <v>83.6</v>
      </c>
      <c r="D7820">
        <f t="shared" si="244"/>
        <v>39090</v>
      </c>
      <c r="F7820">
        <f t="shared" si="245"/>
        <v>23.222222222222221</v>
      </c>
    </row>
    <row r="7821" spans="1:6">
      <c r="A7821">
        <v>0</v>
      </c>
      <c r="B7821">
        <v>4</v>
      </c>
      <c r="C7821">
        <v>82.6</v>
      </c>
      <c r="D7821">
        <f t="shared" si="244"/>
        <v>39095</v>
      </c>
      <c r="F7821">
        <f t="shared" si="245"/>
        <v>22.944444444444443</v>
      </c>
    </row>
    <row r="7822" spans="1:6">
      <c r="A7822">
        <v>0</v>
      </c>
      <c r="B7822">
        <v>4</v>
      </c>
      <c r="C7822">
        <v>81</v>
      </c>
      <c r="D7822">
        <f t="shared" si="244"/>
        <v>39100</v>
      </c>
      <c r="F7822">
        <f t="shared" si="245"/>
        <v>22.5</v>
      </c>
    </row>
    <row r="7823" spans="1:6">
      <c r="A7823">
        <v>0</v>
      </c>
      <c r="B7823">
        <v>4</v>
      </c>
      <c r="C7823">
        <v>79.099999999999994</v>
      </c>
      <c r="D7823">
        <f t="shared" si="244"/>
        <v>39105</v>
      </c>
      <c r="F7823">
        <f t="shared" si="245"/>
        <v>21.972222222222221</v>
      </c>
    </row>
    <row r="7824" spans="1:6">
      <c r="A7824">
        <v>0</v>
      </c>
      <c r="B7824">
        <v>4</v>
      </c>
      <c r="C7824">
        <v>78.3</v>
      </c>
      <c r="D7824">
        <f t="shared" si="244"/>
        <v>39110</v>
      </c>
      <c r="F7824">
        <f t="shared" si="245"/>
        <v>21.75</v>
      </c>
    </row>
    <row r="7825" spans="1:6">
      <c r="A7825">
        <v>0</v>
      </c>
      <c r="B7825">
        <v>4</v>
      </c>
      <c r="C7825">
        <v>76.599999999999994</v>
      </c>
      <c r="D7825">
        <f t="shared" si="244"/>
        <v>39115</v>
      </c>
      <c r="F7825">
        <f t="shared" si="245"/>
        <v>21.277777777777775</v>
      </c>
    </row>
    <row r="7826" spans="1:6">
      <c r="A7826">
        <v>0</v>
      </c>
      <c r="B7826">
        <v>4</v>
      </c>
      <c r="C7826">
        <v>74.400000000000006</v>
      </c>
      <c r="D7826">
        <f t="shared" si="244"/>
        <v>39120</v>
      </c>
      <c r="F7826">
        <f t="shared" si="245"/>
        <v>20.666666666666668</v>
      </c>
    </row>
    <row r="7827" spans="1:6">
      <c r="A7827">
        <v>0</v>
      </c>
      <c r="B7827">
        <v>4</v>
      </c>
      <c r="C7827">
        <v>73.400000000000006</v>
      </c>
      <c r="D7827">
        <f t="shared" si="244"/>
        <v>39125</v>
      </c>
      <c r="F7827">
        <f t="shared" si="245"/>
        <v>20.388888888888889</v>
      </c>
    </row>
    <row r="7828" spans="1:6">
      <c r="A7828">
        <v>0</v>
      </c>
      <c r="B7828">
        <v>4</v>
      </c>
      <c r="C7828">
        <v>71.8</v>
      </c>
      <c r="D7828">
        <f t="shared" si="244"/>
        <v>39130</v>
      </c>
      <c r="F7828">
        <f t="shared" si="245"/>
        <v>19.944444444444443</v>
      </c>
    </row>
    <row r="7829" spans="1:6">
      <c r="A7829">
        <v>5.3</v>
      </c>
      <c r="B7829">
        <v>4</v>
      </c>
      <c r="C7829">
        <v>70.599999999999994</v>
      </c>
      <c r="D7829">
        <f t="shared" si="244"/>
        <v>39135</v>
      </c>
      <c r="F7829">
        <f t="shared" si="245"/>
        <v>19.611111111111111</v>
      </c>
    </row>
    <row r="7830" spans="1:6">
      <c r="A7830">
        <v>5.3</v>
      </c>
      <c r="B7830">
        <v>4</v>
      </c>
      <c r="C7830">
        <v>68.8</v>
      </c>
      <c r="D7830">
        <f t="shared" si="244"/>
        <v>39140</v>
      </c>
      <c r="F7830">
        <f t="shared" si="245"/>
        <v>19.111111111111111</v>
      </c>
    </row>
    <row r="7831" spans="1:6">
      <c r="A7831">
        <v>7.1</v>
      </c>
      <c r="B7831">
        <v>3</v>
      </c>
      <c r="C7831">
        <v>67.599999999999994</v>
      </c>
      <c r="D7831">
        <f t="shared" si="244"/>
        <v>39145</v>
      </c>
      <c r="F7831">
        <f t="shared" si="245"/>
        <v>18.777777777777775</v>
      </c>
    </row>
    <row r="7832" spans="1:6">
      <c r="A7832">
        <v>8.9</v>
      </c>
      <c r="B7832">
        <v>3</v>
      </c>
      <c r="C7832">
        <v>64.8</v>
      </c>
      <c r="D7832">
        <f t="shared" si="244"/>
        <v>39150</v>
      </c>
      <c r="F7832">
        <f t="shared" si="245"/>
        <v>18</v>
      </c>
    </row>
    <row r="7833" spans="1:6">
      <c r="A7833">
        <v>16</v>
      </c>
      <c r="B7833">
        <v>3</v>
      </c>
      <c r="C7833">
        <v>62.1</v>
      </c>
      <c r="D7833">
        <f t="shared" si="244"/>
        <v>39155</v>
      </c>
      <c r="F7833">
        <f t="shared" si="245"/>
        <v>17.25</v>
      </c>
    </row>
    <row r="7834" spans="1:6">
      <c r="A7834">
        <v>12.5</v>
      </c>
      <c r="B7834">
        <v>3</v>
      </c>
      <c r="C7834">
        <v>59</v>
      </c>
      <c r="D7834">
        <f t="shared" si="244"/>
        <v>39160</v>
      </c>
      <c r="F7834">
        <f t="shared" si="245"/>
        <v>16.388888888888889</v>
      </c>
    </row>
    <row r="7835" spans="1:6">
      <c r="A7835">
        <v>12.5</v>
      </c>
      <c r="B7835">
        <v>2</v>
      </c>
      <c r="C7835">
        <v>55.7</v>
      </c>
      <c r="D7835">
        <f t="shared" si="244"/>
        <v>39165</v>
      </c>
      <c r="F7835">
        <f t="shared" si="245"/>
        <v>15.472222222222223</v>
      </c>
    </row>
    <row r="7836" spans="1:6">
      <c r="A7836">
        <v>17.8</v>
      </c>
      <c r="B7836">
        <v>2</v>
      </c>
      <c r="C7836">
        <v>52.3</v>
      </c>
      <c r="D7836">
        <f t="shared" si="244"/>
        <v>39170</v>
      </c>
      <c r="F7836">
        <f t="shared" si="245"/>
        <v>14.527777777777777</v>
      </c>
    </row>
    <row r="7837" spans="1:6">
      <c r="A7837">
        <v>19.600000000000001</v>
      </c>
      <c r="B7837">
        <v>2</v>
      </c>
      <c r="C7837">
        <v>47.3</v>
      </c>
      <c r="D7837">
        <f t="shared" si="244"/>
        <v>39175</v>
      </c>
      <c r="F7837">
        <f t="shared" si="245"/>
        <v>13.138888888888888</v>
      </c>
    </row>
    <row r="7838" spans="1:6">
      <c r="A7838">
        <v>19.600000000000001</v>
      </c>
      <c r="B7838">
        <v>2</v>
      </c>
      <c r="C7838">
        <v>42.2</v>
      </c>
      <c r="D7838">
        <f t="shared" si="244"/>
        <v>39180</v>
      </c>
      <c r="F7838">
        <f t="shared" si="245"/>
        <v>11.722222222222223</v>
      </c>
    </row>
    <row r="7839" spans="1:6">
      <c r="A7839">
        <v>8.9</v>
      </c>
      <c r="B7839">
        <v>2</v>
      </c>
      <c r="C7839">
        <v>37.299999999999997</v>
      </c>
      <c r="D7839">
        <f t="shared" si="244"/>
        <v>39185</v>
      </c>
      <c r="F7839">
        <f t="shared" si="245"/>
        <v>10.361111111111111</v>
      </c>
    </row>
    <row r="7840" spans="1:6">
      <c r="A7840">
        <v>0</v>
      </c>
      <c r="B7840">
        <v>2</v>
      </c>
      <c r="C7840">
        <v>35.1</v>
      </c>
      <c r="D7840">
        <f t="shared" si="244"/>
        <v>39190</v>
      </c>
      <c r="F7840">
        <f t="shared" si="245"/>
        <v>9.75</v>
      </c>
    </row>
    <row r="7841" spans="1:6">
      <c r="A7841">
        <v>0</v>
      </c>
      <c r="B7841">
        <v>2</v>
      </c>
      <c r="C7841">
        <v>35.799999999999997</v>
      </c>
      <c r="D7841">
        <f t="shared" si="244"/>
        <v>39195</v>
      </c>
      <c r="F7841">
        <f t="shared" si="245"/>
        <v>9.9444444444444429</v>
      </c>
    </row>
    <row r="7842" spans="1:6">
      <c r="A7842">
        <v>0</v>
      </c>
      <c r="B7842">
        <v>2</v>
      </c>
      <c r="C7842">
        <v>36.799999999999997</v>
      </c>
      <c r="D7842">
        <f t="shared" si="244"/>
        <v>39200</v>
      </c>
      <c r="F7842">
        <f t="shared" si="245"/>
        <v>10.222222222222221</v>
      </c>
    </row>
    <row r="7843" spans="1:6">
      <c r="A7843">
        <v>0</v>
      </c>
      <c r="B7843">
        <v>2</v>
      </c>
      <c r="C7843">
        <v>37.9</v>
      </c>
      <c r="D7843">
        <f t="shared" si="244"/>
        <v>39205</v>
      </c>
      <c r="F7843">
        <f t="shared" si="245"/>
        <v>10.527777777777777</v>
      </c>
    </row>
    <row r="7844" spans="1:6">
      <c r="A7844">
        <v>3.6</v>
      </c>
      <c r="B7844">
        <v>2</v>
      </c>
      <c r="C7844">
        <v>38.299999999999997</v>
      </c>
      <c r="D7844">
        <f t="shared" si="244"/>
        <v>39210</v>
      </c>
      <c r="F7844">
        <f t="shared" si="245"/>
        <v>10.638888888888888</v>
      </c>
    </row>
    <row r="7845" spans="1:6">
      <c r="A7845">
        <v>0</v>
      </c>
      <c r="B7845">
        <v>2</v>
      </c>
      <c r="C7845">
        <v>38.1</v>
      </c>
      <c r="D7845">
        <f t="shared" si="244"/>
        <v>39215</v>
      </c>
      <c r="F7845">
        <f t="shared" si="245"/>
        <v>10.583333333333334</v>
      </c>
    </row>
    <row r="7846" spans="1:6">
      <c r="A7846">
        <v>0</v>
      </c>
      <c r="B7846">
        <v>2</v>
      </c>
      <c r="C7846">
        <v>37.799999999999997</v>
      </c>
      <c r="D7846">
        <f t="shared" si="244"/>
        <v>39220</v>
      </c>
      <c r="F7846">
        <f t="shared" si="245"/>
        <v>10.499999999999998</v>
      </c>
    </row>
    <row r="7847" spans="1:6">
      <c r="A7847">
        <v>0</v>
      </c>
      <c r="B7847">
        <v>2</v>
      </c>
      <c r="C7847">
        <v>37.1</v>
      </c>
      <c r="D7847">
        <f t="shared" si="244"/>
        <v>39225</v>
      </c>
      <c r="F7847">
        <f t="shared" si="245"/>
        <v>10.305555555555555</v>
      </c>
    </row>
    <row r="7848" spans="1:6">
      <c r="A7848">
        <v>0</v>
      </c>
      <c r="B7848">
        <v>2</v>
      </c>
      <c r="C7848">
        <v>36.1</v>
      </c>
      <c r="D7848">
        <f t="shared" si="244"/>
        <v>39230</v>
      </c>
      <c r="F7848">
        <f t="shared" si="245"/>
        <v>10.027777777777779</v>
      </c>
    </row>
    <row r="7849" spans="1:6">
      <c r="A7849">
        <v>0</v>
      </c>
      <c r="B7849">
        <v>2</v>
      </c>
      <c r="C7849">
        <v>36.700000000000003</v>
      </c>
      <c r="D7849">
        <f t="shared" si="244"/>
        <v>39235</v>
      </c>
      <c r="F7849">
        <f t="shared" si="245"/>
        <v>10.194444444444445</v>
      </c>
    </row>
    <row r="7850" spans="1:6">
      <c r="A7850">
        <v>0</v>
      </c>
      <c r="B7850">
        <v>2</v>
      </c>
      <c r="C7850">
        <v>39.200000000000003</v>
      </c>
      <c r="D7850">
        <f t="shared" si="244"/>
        <v>39240</v>
      </c>
      <c r="F7850">
        <f t="shared" si="245"/>
        <v>10.888888888888889</v>
      </c>
    </row>
    <row r="7851" spans="1:6">
      <c r="A7851">
        <v>0</v>
      </c>
      <c r="B7851">
        <v>0</v>
      </c>
      <c r="C7851">
        <v>39.9</v>
      </c>
      <c r="D7851">
        <f t="shared" si="244"/>
        <v>39245</v>
      </c>
      <c r="F7851">
        <f t="shared" si="245"/>
        <v>11.083333333333332</v>
      </c>
    </row>
    <row r="7852" spans="1:6">
      <c r="A7852">
        <v>0</v>
      </c>
      <c r="B7852">
        <v>0</v>
      </c>
      <c r="C7852">
        <v>39.1</v>
      </c>
      <c r="D7852">
        <f t="shared" si="244"/>
        <v>39250</v>
      </c>
      <c r="F7852">
        <f t="shared" si="245"/>
        <v>10.861111111111111</v>
      </c>
    </row>
    <row r="7853" spans="1:6">
      <c r="A7853">
        <v>3.6</v>
      </c>
      <c r="B7853">
        <v>0</v>
      </c>
      <c r="C7853">
        <v>38.700000000000003</v>
      </c>
      <c r="D7853">
        <f t="shared" si="244"/>
        <v>39255</v>
      </c>
      <c r="F7853">
        <f t="shared" si="245"/>
        <v>10.75</v>
      </c>
    </row>
  </sheetData>
  <phoneticPr fontId="9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5A565-0463-402D-AAB7-F78E4AECC313}">
  <dimension ref="A1:H397"/>
  <sheetViews>
    <sheetView workbookViewId="0">
      <selection activeCell="K9" sqref="K9"/>
    </sheetView>
  </sheetViews>
  <sheetFormatPr defaultRowHeight="14.5"/>
  <cols>
    <col min="4" max="4" width="11.453125" customWidth="1"/>
    <col min="6" max="6" width="11.453125" customWidth="1"/>
    <col min="7" max="7" width="19.453125" customWidth="1"/>
  </cols>
  <sheetData>
    <row r="1" spans="1:8" ht="15.5">
      <c r="A1" s="143" t="s">
        <v>241</v>
      </c>
      <c r="B1" s="143" t="s">
        <v>318</v>
      </c>
      <c r="C1" s="143" t="s">
        <v>240</v>
      </c>
      <c r="D1" s="143" t="s">
        <v>319</v>
      </c>
      <c r="E1" s="143" t="s">
        <v>267</v>
      </c>
      <c r="F1" s="143" t="s">
        <v>308</v>
      </c>
      <c r="G1" s="143" t="s">
        <v>307</v>
      </c>
      <c r="H1" s="143" t="s">
        <v>320</v>
      </c>
    </row>
    <row r="2" spans="1:8">
      <c r="A2" t="s">
        <v>239</v>
      </c>
      <c r="B2" t="s">
        <v>239</v>
      </c>
      <c r="C2" t="s">
        <v>62</v>
      </c>
      <c r="D2" t="s">
        <v>62</v>
      </c>
      <c r="F2" t="s">
        <v>238</v>
      </c>
      <c r="G2" t="s">
        <v>260</v>
      </c>
      <c r="H2" t="s">
        <v>277</v>
      </c>
    </row>
    <row r="3" spans="1:8">
      <c r="A3">
        <v>1006.069</v>
      </c>
      <c r="B3">
        <f>A3-$A$3</f>
        <v>0</v>
      </c>
      <c r="C3">
        <v>27694</v>
      </c>
      <c r="D3">
        <f>C3-$C$3</f>
        <v>0</v>
      </c>
      <c r="E3">
        <v>4</v>
      </c>
      <c r="F3">
        <v>195.4</v>
      </c>
      <c r="G3">
        <v>0</v>
      </c>
      <c r="H3">
        <f>F3/3.6</f>
        <v>54.277777777777779</v>
      </c>
    </row>
    <row r="4" spans="1:8">
      <c r="A4">
        <v>1006.252</v>
      </c>
      <c r="B4">
        <f t="shared" ref="B4:B67" si="0">A4-$A$3</f>
        <v>0.18299999999999272</v>
      </c>
      <c r="C4">
        <v>27704</v>
      </c>
      <c r="D4">
        <f t="shared" ref="D4:D67" si="1">C4-$C$3</f>
        <v>10</v>
      </c>
      <c r="E4">
        <v>4</v>
      </c>
      <c r="F4">
        <v>197.8</v>
      </c>
      <c r="G4">
        <v>0</v>
      </c>
      <c r="H4">
        <f t="shared" ref="H4:H67" si="2">F4/3.6</f>
        <v>54.944444444444443</v>
      </c>
    </row>
    <row r="5" spans="1:8">
      <c r="A5">
        <v>1006.431</v>
      </c>
      <c r="B5">
        <f t="shared" si="0"/>
        <v>0.36200000000008004</v>
      </c>
      <c r="C5">
        <v>27714</v>
      </c>
      <c r="D5">
        <f t="shared" si="1"/>
        <v>20</v>
      </c>
      <c r="E5">
        <v>4</v>
      </c>
      <c r="F5">
        <v>201.3</v>
      </c>
      <c r="G5">
        <v>0</v>
      </c>
      <c r="H5">
        <f t="shared" si="2"/>
        <v>55.916666666666671</v>
      </c>
    </row>
    <row r="6" spans="1:8">
      <c r="A6">
        <v>1006.6079999999999</v>
      </c>
      <c r="B6">
        <f t="shared" si="0"/>
        <v>0.53899999999998727</v>
      </c>
      <c r="C6">
        <v>27724</v>
      </c>
      <c r="D6">
        <f t="shared" si="1"/>
        <v>30</v>
      </c>
      <c r="E6">
        <v>4</v>
      </c>
      <c r="F6">
        <v>204.1</v>
      </c>
      <c r="G6">
        <v>0</v>
      </c>
      <c r="H6">
        <f t="shared" si="2"/>
        <v>56.694444444444443</v>
      </c>
    </row>
    <row r="7" spans="1:8">
      <c r="A7">
        <v>1006.783</v>
      </c>
      <c r="B7">
        <f t="shared" si="0"/>
        <v>0.71400000000005548</v>
      </c>
      <c r="C7">
        <v>27734</v>
      </c>
      <c r="D7">
        <f t="shared" si="1"/>
        <v>40</v>
      </c>
      <c r="E7">
        <v>4</v>
      </c>
      <c r="F7">
        <v>206.4</v>
      </c>
      <c r="G7">
        <v>0</v>
      </c>
      <c r="H7">
        <f t="shared" si="2"/>
        <v>57.333333333333336</v>
      </c>
    </row>
    <row r="8" spans="1:8">
      <c r="A8">
        <v>1006.955</v>
      </c>
      <c r="B8">
        <f t="shared" si="0"/>
        <v>0.88600000000008095</v>
      </c>
      <c r="C8">
        <v>27744</v>
      </c>
      <c r="D8">
        <f t="shared" si="1"/>
        <v>50</v>
      </c>
      <c r="E8">
        <v>4</v>
      </c>
      <c r="F8">
        <v>209</v>
      </c>
      <c r="G8">
        <v>0</v>
      </c>
      <c r="H8">
        <f t="shared" si="2"/>
        <v>58.055555555555557</v>
      </c>
    </row>
    <row r="9" spans="1:8">
      <c r="A9">
        <v>1007.126</v>
      </c>
      <c r="B9">
        <f t="shared" si="0"/>
        <v>1.0570000000000164</v>
      </c>
      <c r="C9">
        <v>27754</v>
      </c>
      <c r="D9">
        <f t="shared" si="1"/>
        <v>60</v>
      </c>
      <c r="E9">
        <v>4</v>
      </c>
      <c r="F9">
        <v>211.6</v>
      </c>
      <c r="G9">
        <v>0</v>
      </c>
      <c r="H9">
        <f t="shared" si="2"/>
        <v>58.777777777777771</v>
      </c>
    </row>
    <row r="10" spans="1:8">
      <c r="A10">
        <v>1007.294</v>
      </c>
      <c r="B10">
        <f t="shared" si="0"/>
        <v>1.2250000000000227</v>
      </c>
      <c r="C10">
        <v>27764</v>
      </c>
      <c r="D10">
        <f t="shared" si="1"/>
        <v>70</v>
      </c>
      <c r="E10">
        <v>4</v>
      </c>
      <c r="F10">
        <v>213.5</v>
      </c>
      <c r="G10">
        <v>0</v>
      </c>
      <c r="H10">
        <f t="shared" si="2"/>
        <v>59.305555555555557</v>
      </c>
    </row>
    <row r="11" spans="1:8">
      <c r="A11">
        <v>1007.461</v>
      </c>
      <c r="B11">
        <f t="shared" si="0"/>
        <v>1.3920000000000528</v>
      </c>
      <c r="C11">
        <v>27774</v>
      </c>
      <c r="D11">
        <f t="shared" si="1"/>
        <v>80</v>
      </c>
      <c r="E11">
        <v>4</v>
      </c>
      <c r="F11">
        <v>214.7</v>
      </c>
      <c r="G11">
        <v>0</v>
      </c>
      <c r="H11">
        <f t="shared" si="2"/>
        <v>59.638888888888886</v>
      </c>
    </row>
    <row r="12" spans="1:8">
      <c r="A12">
        <v>1007.627</v>
      </c>
      <c r="B12">
        <f t="shared" si="0"/>
        <v>1.5579999999999927</v>
      </c>
      <c r="C12">
        <v>27784</v>
      </c>
      <c r="D12">
        <f t="shared" si="1"/>
        <v>90</v>
      </c>
      <c r="E12">
        <v>4</v>
      </c>
      <c r="F12">
        <v>218.4</v>
      </c>
      <c r="G12">
        <v>0</v>
      </c>
      <c r="H12">
        <f t="shared" si="2"/>
        <v>60.666666666666664</v>
      </c>
    </row>
    <row r="13" spans="1:8">
      <c r="A13">
        <v>1007.7910000000001</v>
      </c>
      <c r="B13">
        <f t="shared" si="0"/>
        <v>1.7220000000000937</v>
      </c>
      <c r="C13">
        <v>27794</v>
      </c>
      <c r="D13">
        <f t="shared" si="1"/>
        <v>100</v>
      </c>
      <c r="E13">
        <v>4</v>
      </c>
      <c r="F13">
        <v>215.8</v>
      </c>
      <c r="G13">
        <v>29</v>
      </c>
      <c r="H13">
        <f t="shared" si="2"/>
        <v>59.944444444444443</v>
      </c>
    </row>
    <row r="14" spans="1:8">
      <c r="A14">
        <v>1007.9589999999999</v>
      </c>
      <c r="B14">
        <f t="shared" si="0"/>
        <v>1.8899999999999864</v>
      </c>
      <c r="C14">
        <v>27804</v>
      </c>
      <c r="D14">
        <f t="shared" si="1"/>
        <v>110</v>
      </c>
      <c r="E14">
        <v>4</v>
      </c>
      <c r="F14">
        <v>211.1</v>
      </c>
      <c r="G14">
        <v>29</v>
      </c>
      <c r="H14">
        <f t="shared" si="2"/>
        <v>58.638888888888886</v>
      </c>
    </row>
    <row r="15" spans="1:8">
      <c r="A15">
        <v>1008.1319999999999</v>
      </c>
      <c r="B15">
        <f t="shared" si="0"/>
        <v>2.0629999999999882</v>
      </c>
      <c r="C15">
        <v>27814</v>
      </c>
      <c r="D15">
        <f t="shared" si="1"/>
        <v>120</v>
      </c>
      <c r="E15">
        <v>4</v>
      </c>
      <c r="F15">
        <v>204.7</v>
      </c>
      <c r="G15">
        <v>43.2</v>
      </c>
      <c r="H15">
        <f t="shared" si="2"/>
        <v>56.861111111111107</v>
      </c>
    </row>
    <row r="16" spans="1:8">
      <c r="A16">
        <v>1008.309</v>
      </c>
      <c r="B16">
        <f t="shared" si="0"/>
        <v>2.2400000000000091</v>
      </c>
      <c r="C16">
        <v>27824</v>
      </c>
      <c r="D16">
        <f t="shared" si="1"/>
        <v>130</v>
      </c>
      <c r="E16">
        <v>4</v>
      </c>
      <c r="F16">
        <v>199.2</v>
      </c>
      <c r="G16">
        <v>43.2</v>
      </c>
      <c r="H16">
        <f t="shared" si="2"/>
        <v>55.333333333333329</v>
      </c>
    </row>
    <row r="17" spans="1:8">
      <c r="A17">
        <v>1008.492</v>
      </c>
      <c r="B17">
        <f t="shared" si="0"/>
        <v>2.4230000000000018</v>
      </c>
      <c r="C17">
        <v>27834</v>
      </c>
      <c r="D17">
        <f t="shared" si="1"/>
        <v>140</v>
      </c>
      <c r="E17">
        <v>3</v>
      </c>
      <c r="F17">
        <v>190.8</v>
      </c>
      <c r="G17">
        <v>32.5</v>
      </c>
      <c r="H17">
        <f t="shared" si="2"/>
        <v>53</v>
      </c>
    </row>
    <row r="18" spans="1:8">
      <c r="A18">
        <v>1008.681</v>
      </c>
      <c r="B18">
        <f t="shared" si="0"/>
        <v>2.61200000000008</v>
      </c>
      <c r="C18">
        <v>27844</v>
      </c>
      <c r="D18">
        <f t="shared" si="1"/>
        <v>150</v>
      </c>
      <c r="E18">
        <v>3</v>
      </c>
      <c r="F18">
        <v>188</v>
      </c>
      <c r="G18">
        <v>23.2</v>
      </c>
      <c r="H18">
        <f t="shared" si="2"/>
        <v>52.222222222222221</v>
      </c>
    </row>
    <row r="19" spans="1:8">
      <c r="A19">
        <v>1008.874</v>
      </c>
      <c r="B19">
        <f t="shared" si="0"/>
        <v>2.8050000000000637</v>
      </c>
      <c r="C19">
        <v>27854</v>
      </c>
      <c r="D19">
        <f t="shared" si="1"/>
        <v>160</v>
      </c>
      <c r="E19">
        <v>3</v>
      </c>
      <c r="F19">
        <v>181.9</v>
      </c>
      <c r="G19">
        <v>14.3</v>
      </c>
      <c r="H19">
        <f t="shared" si="2"/>
        <v>50.527777777777779</v>
      </c>
    </row>
    <row r="20" spans="1:8">
      <c r="A20">
        <v>1009.074</v>
      </c>
      <c r="B20">
        <f t="shared" si="0"/>
        <v>3.0049999999999955</v>
      </c>
      <c r="C20">
        <v>27864</v>
      </c>
      <c r="D20">
        <f t="shared" si="1"/>
        <v>170</v>
      </c>
      <c r="E20">
        <v>3</v>
      </c>
      <c r="F20">
        <v>176</v>
      </c>
      <c r="G20">
        <v>30.7</v>
      </c>
      <c r="H20">
        <f t="shared" si="2"/>
        <v>48.888888888888886</v>
      </c>
    </row>
    <row r="21" spans="1:8">
      <c r="A21">
        <v>1009.2809999999999</v>
      </c>
      <c r="B21">
        <f t="shared" si="0"/>
        <v>3.2119999999999891</v>
      </c>
      <c r="C21">
        <v>27874</v>
      </c>
      <c r="D21">
        <f t="shared" si="1"/>
        <v>180</v>
      </c>
      <c r="E21">
        <v>3</v>
      </c>
      <c r="F21">
        <v>169.8</v>
      </c>
      <c r="G21">
        <v>29</v>
      </c>
      <c r="H21">
        <f t="shared" si="2"/>
        <v>47.166666666666671</v>
      </c>
    </row>
    <row r="22" spans="1:8">
      <c r="A22">
        <v>1009.496</v>
      </c>
      <c r="B22">
        <f t="shared" si="0"/>
        <v>3.4270000000000209</v>
      </c>
      <c r="C22">
        <v>27883</v>
      </c>
      <c r="D22">
        <f t="shared" si="1"/>
        <v>189</v>
      </c>
      <c r="E22">
        <v>3</v>
      </c>
      <c r="F22">
        <v>163.80000000000001</v>
      </c>
      <c r="G22">
        <v>29</v>
      </c>
      <c r="H22">
        <f t="shared" si="2"/>
        <v>45.5</v>
      </c>
    </row>
    <row r="23" spans="1:8">
      <c r="A23">
        <v>1009.7190000000001</v>
      </c>
      <c r="B23">
        <f t="shared" si="0"/>
        <v>3.6500000000000909</v>
      </c>
      <c r="C23">
        <v>27894</v>
      </c>
      <c r="D23">
        <f t="shared" si="1"/>
        <v>200</v>
      </c>
      <c r="E23">
        <v>3</v>
      </c>
      <c r="F23">
        <v>158.30000000000001</v>
      </c>
      <c r="G23">
        <v>21.4</v>
      </c>
      <c r="H23">
        <f t="shared" si="2"/>
        <v>43.972222222222221</v>
      </c>
    </row>
    <row r="24" spans="1:8">
      <c r="A24">
        <v>1009.949</v>
      </c>
      <c r="B24">
        <f t="shared" si="0"/>
        <v>3.8799999999999955</v>
      </c>
      <c r="C24">
        <v>27904</v>
      </c>
      <c r="D24">
        <f t="shared" si="1"/>
        <v>210</v>
      </c>
      <c r="E24">
        <v>3</v>
      </c>
      <c r="F24">
        <v>153</v>
      </c>
      <c r="G24">
        <v>10.7</v>
      </c>
      <c r="H24">
        <f t="shared" si="2"/>
        <v>42.5</v>
      </c>
    </row>
    <row r="25" spans="1:8">
      <c r="A25">
        <v>1010.186</v>
      </c>
      <c r="B25">
        <f t="shared" si="0"/>
        <v>4.1170000000000755</v>
      </c>
      <c r="C25">
        <v>27914</v>
      </c>
      <c r="D25">
        <f t="shared" si="1"/>
        <v>220</v>
      </c>
      <c r="E25">
        <v>3</v>
      </c>
      <c r="F25">
        <v>148.6</v>
      </c>
      <c r="G25">
        <v>8.9</v>
      </c>
      <c r="H25">
        <f t="shared" si="2"/>
        <v>41.277777777777779</v>
      </c>
    </row>
    <row r="26" spans="1:8">
      <c r="A26">
        <v>1010.43</v>
      </c>
      <c r="B26">
        <f t="shared" si="0"/>
        <v>4.36099999999999</v>
      </c>
      <c r="C26">
        <v>27924</v>
      </c>
      <c r="D26">
        <f t="shared" si="1"/>
        <v>230</v>
      </c>
      <c r="E26">
        <v>3</v>
      </c>
      <c r="F26">
        <v>145</v>
      </c>
      <c r="G26">
        <v>5.3</v>
      </c>
      <c r="H26">
        <f t="shared" si="2"/>
        <v>40.277777777777779</v>
      </c>
    </row>
    <row r="27" spans="1:8">
      <c r="A27">
        <v>1010.681</v>
      </c>
      <c r="B27">
        <f t="shared" si="0"/>
        <v>4.61200000000008</v>
      </c>
      <c r="C27">
        <v>27934</v>
      </c>
      <c r="D27">
        <f t="shared" si="1"/>
        <v>240</v>
      </c>
      <c r="E27">
        <v>3</v>
      </c>
      <c r="F27">
        <v>140.5</v>
      </c>
      <c r="G27">
        <v>19.600000000000001</v>
      </c>
      <c r="H27">
        <f t="shared" si="2"/>
        <v>39.027777777777779</v>
      </c>
    </row>
    <row r="28" spans="1:8">
      <c r="A28">
        <v>1010.941</v>
      </c>
      <c r="B28">
        <f t="shared" si="0"/>
        <v>4.8720000000000709</v>
      </c>
      <c r="C28">
        <v>27944</v>
      </c>
      <c r="D28">
        <f t="shared" si="1"/>
        <v>250</v>
      </c>
      <c r="E28">
        <v>3</v>
      </c>
      <c r="F28">
        <v>135.1</v>
      </c>
      <c r="G28">
        <v>23.2</v>
      </c>
      <c r="H28">
        <f t="shared" si="2"/>
        <v>37.527777777777779</v>
      </c>
    </row>
    <row r="29" spans="1:8">
      <c r="A29">
        <v>1011.212</v>
      </c>
      <c r="B29">
        <f t="shared" si="0"/>
        <v>5.1430000000000291</v>
      </c>
      <c r="C29">
        <v>27954</v>
      </c>
      <c r="D29">
        <f t="shared" si="1"/>
        <v>260</v>
      </c>
      <c r="E29">
        <v>3</v>
      </c>
      <c r="F29">
        <v>129.30000000000001</v>
      </c>
      <c r="G29">
        <v>23.2</v>
      </c>
      <c r="H29">
        <f t="shared" si="2"/>
        <v>35.916666666666671</v>
      </c>
    </row>
    <row r="30" spans="1:8">
      <c r="A30">
        <v>1011.496</v>
      </c>
      <c r="B30">
        <f t="shared" si="0"/>
        <v>5.4270000000000209</v>
      </c>
      <c r="C30">
        <v>27964</v>
      </c>
      <c r="D30">
        <f t="shared" si="1"/>
        <v>270</v>
      </c>
      <c r="E30">
        <v>3</v>
      </c>
      <c r="F30">
        <v>122.9</v>
      </c>
      <c r="G30">
        <v>23.2</v>
      </c>
      <c r="H30">
        <f t="shared" si="2"/>
        <v>34.138888888888893</v>
      </c>
    </row>
    <row r="31" spans="1:8">
      <c r="A31">
        <v>1011.7910000000001</v>
      </c>
      <c r="B31">
        <f t="shared" si="0"/>
        <v>5.7220000000000937</v>
      </c>
      <c r="C31">
        <v>27974</v>
      </c>
      <c r="D31">
        <f t="shared" si="1"/>
        <v>280</v>
      </c>
      <c r="E31">
        <v>3</v>
      </c>
      <c r="F31">
        <v>118.8</v>
      </c>
      <c r="G31">
        <v>14.3</v>
      </c>
      <c r="H31">
        <f t="shared" si="2"/>
        <v>33</v>
      </c>
    </row>
    <row r="32" spans="1:8">
      <c r="A32">
        <v>1012.099</v>
      </c>
      <c r="B32">
        <f t="shared" si="0"/>
        <v>6.0300000000000864</v>
      </c>
      <c r="C32">
        <v>27984</v>
      </c>
      <c r="D32">
        <f t="shared" si="1"/>
        <v>290</v>
      </c>
      <c r="E32">
        <v>3</v>
      </c>
      <c r="F32">
        <v>113.8</v>
      </c>
      <c r="G32">
        <v>14.3</v>
      </c>
      <c r="H32">
        <f t="shared" si="2"/>
        <v>31.611111111111111</v>
      </c>
    </row>
    <row r="33" spans="1:8">
      <c r="A33">
        <v>1012.42</v>
      </c>
      <c r="B33">
        <f t="shared" si="0"/>
        <v>6.3509999999999991</v>
      </c>
      <c r="C33">
        <v>27994</v>
      </c>
      <c r="D33">
        <f t="shared" si="1"/>
        <v>300</v>
      </c>
      <c r="E33">
        <v>3</v>
      </c>
      <c r="F33">
        <v>109.1</v>
      </c>
      <c r="G33">
        <v>12.5</v>
      </c>
      <c r="H33">
        <f t="shared" si="2"/>
        <v>30.305555555555554</v>
      </c>
    </row>
    <row r="34" spans="1:8">
      <c r="A34">
        <v>1012.756</v>
      </c>
      <c r="B34">
        <f t="shared" si="0"/>
        <v>6.6870000000000118</v>
      </c>
      <c r="C34">
        <v>28004</v>
      </c>
      <c r="D34">
        <f t="shared" si="1"/>
        <v>310</v>
      </c>
      <c r="E34">
        <v>3</v>
      </c>
      <c r="F34">
        <v>104.5</v>
      </c>
      <c r="G34">
        <v>8.9</v>
      </c>
      <c r="H34">
        <f t="shared" si="2"/>
        <v>29.027777777777779</v>
      </c>
    </row>
    <row r="35" spans="1:8">
      <c r="A35">
        <v>1013.107</v>
      </c>
      <c r="B35">
        <f t="shared" si="0"/>
        <v>7.0380000000000109</v>
      </c>
      <c r="C35">
        <v>28014</v>
      </c>
      <c r="D35">
        <f t="shared" si="1"/>
        <v>320</v>
      </c>
      <c r="E35">
        <v>3</v>
      </c>
      <c r="F35">
        <v>100.4</v>
      </c>
      <c r="G35">
        <v>0</v>
      </c>
      <c r="H35">
        <f t="shared" si="2"/>
        <v>27.888888888888889</v>
      </c>
    </row>
    <row r="36" spans="1:8">
      <c r="A36">
        <v>1013.4690000000001</v>
      </c>
      <c r="B36">
        <f t="shared" si="0"/>
        <v>7.4000000000000909</v>
      </c>
      <c r="C36">
        <v>28024</v>
      </c>
      <c r="D36">
        <f t="shared" si="1"/>
        <v>330</v>
      </c>
      <c r="E36">
        <v>3</v>
      </c>
      <c r="F36">
        <v>96.8</v>
      </c>
      <c r="G36">
        <v>0</v>
      </c>
      <c r="H36">
        <f t="shared" si="2"/>
        <v>26.888888888888886</v>
      </c>
    </row>
    <row r="37" spans="1:8">
      <c r="A37">
        <v>1013.846</v>
      </c>
      <c r="B37">
        <f t="shared" si="0"/>
        <v>7.7770000000000437</v>
      </c>
      <c r="C37">
        <v>28034</v>
      </c>
      <c r="D37">
        <f t="shared" si="1"/>
        <v>340</v>
      </c>
      <c r="E37">
        <v>3</v>
      </c>
      <c r="F37">
        <v>94.2</v>
      </c>
      <c r="G37">
        <v>0</v>
      </c>
      <c r="H37">
        <f t="shared" si="2"/>
        <v>26.166666666666668</v>
      </c>
    </row>
    <row r="38" spans="1:8">
      <c r="A38">
        <v>1014.2329999999999</v>
      </c>
      <c r="B38">
        <f t="shared" si="0"/>
        <v>8.1639999999999873</v>
      </c>
      <c r="C38">
        <v>28044</v>
      </c>
      <c r="D38">
        <f t="shared" si="1"/>
        <v>350</v>
      </c>
      <c r="E38">
        <v>3</v>
      </c>
      <c r="F38">
        <v>90.9</v>
      </c>
      <c r="G38">
        <v>0</v>
      </c>
      <c r="H38">
        <f t="shared" si="2"/>
        <v>25.25</v>
      </c>
    </row>
    <row r="39" spans="1:8">
      <c r="A39">
        <v>1014.633</v>
      </c>
      <c r="B39">
        <f t="shared" si="0"/>
        <v>8.5640000000000782</v>
      </c>
      <c r="C39">
        <v>28054</v>
      </c>
      <c r="D39">
        <f t="shared" si="1"/>
        <v>360</v>
      </c>
      <c r="E39">
        <v>3</v>
      </c>
      <c r="F39">
        <v>87.9</v>
      </c>
      <c r="G39">
        <v>0</v>
      </c>
      <c r="H39">
        <f t="shared" si="2"/>
        <v>24.416666666666668</v>
      </c>
    </row>
    <row r="40" spans="1:8">
      <c r="A40">
        <v>1015.05</v>
      </c>
      <c r="B40">
        <f t="shared" si="0"/>
        <v>8.9809999999999945</v>
      </c>
      <c r="C40">
        <v>28064</v>
      </c>
      <c r="D40">
        <f t="shared" si="1"/>
        <v>370</v>
      </c>
      <c r="E40">
        <v>3</v>
      </c>
      <c r="F40">
        <v>85.3</v>
      </c>
      <c r="G40">
        <v>0</v>
      </c>
      <c r="H40">
        <f t="shared" si="2"/>
        <v>23.694444444444443</v>
      </c>
    </row>
    <row r="41" spans="1:8">
      <c r="A41">
        <v>1015.472</v>
      </c>
      <c r="B41">
        <f t="shared" si="0"/>
        <v>9.40300000000002</v>
      </c>
      <c r="C41">
        <v>28074</v>
      </c>
      <c r="D41">
        <f t="shared" si="1"/>
        <v>380</v>
      </c>
      <c r="E41">
        <v>3</v>
      </c>
      <c r="F41">
        <v>84.7</v>
      </c>
      <c r="G41">
        <v>0</v>
      </c>
      <c r="H41">
        <f t="shared" si="2"/>
        <v>23.527777777777779</v>
      </c>
    </row>
    <row r="42" spans="1:8">
      <c r="A42">
        <v>1015.894</v>
      </c>
      <c r="B42">
        <f t="shared" si="0"/>
        <v>9.8250000000000455</v>
      </c>
      <c r="C42">
        <v>28084</v>
      </c>
      <c r="D42">
        <f t="shared" si="1"/>
        <v>390</v>
      </c>
      <c r="E42">
        <v>3</v>
      </c>
      <c r="F42">
        <v>85.6</v>
      </c>
      <c r="G42">
        <v>0</v>
      </c>
      <c r="H42">
        <f t="shared" si="2"/>
        <v>23.777777777777775</v>
      </c>
    </row>
    <row r="43" spans="1:8">
      <c r="A43">
        <v>1016.307</v>
      </c>
      <c r="B43">
        <f t="shared" si="0"/>
        <v>10.238000000000056</v>
      </c>
      <c r="C43">
        <v>28094</v>
      </c>
      <c r="D43">
        <f t="shared" si="1"/>
        <v>400</v>
      </c>
      <c r="E43">
        <v>3</v>
      </c>
      <c r="F43">
        <v>88.5</v>
      </c>
      <c r="G43">
        <v>0</v>
      </c>
      <c r="H43">
        <f t="shared" si="2"/>
        <v>24.583333333333332</v>
      </c>
    </row>
    <row r="44" spans="1:8">
      <c r="A44">
        <v>1016.702</v>
      </c>
      <c r="B44">
        <f t="shared" si="0"/>
        <v>10.633000000000038</v>
      </c>
      <c r="C44">
        <v>28104</v>
      </c>
      <c r="D44">
        <f t="shared" si="1"/>
        <v>410</v>
      </c>
      <c r="E44">
        <v>3</v>
      </c>
      <c r="F44">
        <v>92.9</v>
      </c>
      <c r="G44">
        <v>0</v>
      </c>
      <c r="H44">
        <f t="shared" si="2"/>
        <v>25.805555555555557</v>
      </c>
    </row>
    <row r="45" spans="1:8">
      <c r="A45">
        <v>1017.073</v>
      </c>
      <c r="B45">
        <f t="shared" si="0"/>
        <v>11.004000000000019</v>
      </c>
      <c r="C45">
        <v>28114</v>
      </c>
      <c r="D45">
        <f t="shared" si="1"/>
        <v>420</v>
      </c>
      <c r="E45">
        <v>3</v>
      </c>
      <c r="F45">
        <v>100.1</v>
      </c>
      <c r="G45">
        <v>0</v>
      </c>
      <c r="H45">
        <f t="shared" si="2"/>
        <v>27.805555555555554</v>
      </c>
    </row>
    <row r="46" spans="1:8">
      <c r="A46">
        <v>1017.421</v>
      </c>
      <c r="B46">
        <f t="shared" si="0"/>
        <v>11.352000000000089</v>
      </c>
      <c r="C46">
        <v>28124</v>
      </c>
      <c r="D46">
        <f t="shared" si="1"/>
        <v>430</v>
      </c>
      <c r="E46">
        <v>3</v>
      </c>
      <c r="F46">
        <v>105.9</v>
      </c>
      <c r="G46">
        <v>0</v>
      </c>
      <c r="H46">
        <f t="shared" si="2"/>
        <v>29.416666666666668</v>
      </c>
    </row>
    <row r="47" spans="1:8">
      <c r="A47">
        <v>1017.747</v>
      </c>
      <c r="B47">
        <f t="shared" si="0"/>
        <v>11.677999999999997</v>
      </c>
      <c r="C47">
        <v>28134</v>
      </c>
      <c r="D47">
        <f t="shared" si="1"/>
        <v>440</v>
      </c>
      <c r="E47">
        <v>3</v>
      </c>
      <c r="F47">
        <v>112.5</v>
      </c>
      <c r="G47">
        <v>0</v>
      </c>
      <c r="H47">
        <f t="shared" si="2"/>
        <v>31.25</v>
      </c>
    </row>
    <row r="48" spans="1:8">
      <c r="A48">
        <v>1018.059</v>
      </c>
      <c r="B48">
        <f t="shared" si="0"/>
        <v>11.990000000000009</v>
      </c>
      <c r="C48">
        <v>28144</v>
      </c>
      <c r="D48">
        <f t="shared" si="1"/>
        <v>450</v>
      </c>
      <c r="E48">
        <v>3</v>
      </c>
      <c r="F48">
        <v>117.8</v>
      </c>
      <c r="G48">
        <v>0</v>
      </c>
      <c r="H48">
        <f t="shared" si="2"/>
        <v>32.722222222222221</v>
      </c>
    </row>
    <row r="49" spans="1:8">
      <c r="A49">
        <v>1018.357</v>
      </c>
      <c r="B49">
        <f t="shared" si="0"/>
        <v>12.288000000000011</v>
      </c>
      <c r="C49">
        <v>28154</v>
      </c>
      <c r="D49">
        <f t="shared" si="1"/>
        <v>460</v>
      </c>
      <c r="E49">
        <v>3</v>
      </c>
      <c r="F49">
        <v>122.1</v>
      </c>
      <c r="G49">
        <v>0</v>
      </c>
      <c r="H49">
        <f t="shared" si="2"/>
        <v>33.916666666666664</v>
      </c>
    </row>
    <row r="50" spans="1:8">
      <c r="A50">
        <v>1018.643</v>
      </c>
      <c r="B50">
        <f t="shared" si="0"/>
        <v>12.574000000000069</v>
      </c>
      <c r="C50">
        <v>28164</v>
      </c>
      <c r="D50">
        <f t="shared" si="1"/>
        <v>470</v>
      </c>
      <c r="E50">
        <v>3</v>
      </c>
      <c r="F50">
        <v>128.4</v>
      </c>
      <c r="G50">
        <v>0</v>
      </c>
      <c r="H50">
        <f t="shared" si="2"/>
        <v>35.666666666666664</v>
      </c>
    </row>
    <row r="51" spans="1:8">
      <c r="A51">
        <v>1018.914</v>
      </c>
      <c r="B51">
        <f t="shared" si="0"/>
        <v>12.845000000000027</v>
      </c>
      <c r="C51">
        <v>28174</v>
      </c>
      <c r="D51">
        <f t="shared" si="1"/>
        <v>480</v>
      </c>
      <c r="E51">
        <v>3</v>
      </c>
      <c r="F51">
        <v>135.1</v>
      </c>
      <c r="G51">
        <v>0</v>
      </c>
      <c r="H51">
        <f t="shared" si="2"/>
        <v>37.527777777777779</v>
      </c>
    </row>
    <row r="52" spans="1:8">
      <c r="A52">
        <v>1019.175</v>
      </c>
      <c r="B52">
        <f t="shared" si="0"/>
        <v>13.105999999999995</v>
      </c>
      <c r="C52">
        <v>28184</v>
      </c>
      <c r="D52">
        <f t="shared" si="1"/>
        <v>490</v>
      </c>
      <c r="E52">
        <v>3</v>
      </c>
      <c r="F52">
        <v>141.30000000000001</v>
      </c>
      <c r="G52">
        <v>0</v>
      </c>
      <c r="H52">
        <f t="shared" si="2"/>
        <v>39.25</v>
      </c>
    </row>
    <row r="53" spans="1:8">
      <c r="A53">
        <v>1019.425</v>
      </c>
      <c r="B53">
        <f t="shared" si="0"/>
        <v>13.355999999999995</v>
      </c>
      <c r="C53">
        <v>28194</v>
      </c>
      <c r="D53">
        <f t="shared" si="1"/>
        <v>500</v>
      </c>
      <c r="E53">
        <v>3</v>
      </c>
      <c r="F53">
        <v>145.4</v>
      </c>
      <c r="G53">
        <v>0</v>
      </c>
      <c r="H53">
        <f t="shared" si="2"/>
        <v>40.388888888888893</v>
      </c>
    </row>
    <row r="54" spans="1:8">
      <c r="A54">
        <v>1019.671</v>
      </c>
      <c r="B54">
        <f t="shared" si="0"/>
        <v>13.602000000000089</v>
      </c>
      <c r="C54">
        <v>28203</v>
      </c>
      <c r="D54">
        <f t="shared" si="1"/>
        <v>509</v>
      </c>
      <c r="E54">
        <v>4</v>
      </c>
      <c r="F54">
        <v>146.5</v>
      </c>
      <c r="G54">
        <v>0</v>
      </c>
      <c r="H54">
        <f t="shared" si="2"/>
        <v>40.694444444444443</v>
      </c>
    </row>
    <row r="55" spans="1:8">
      <c r="A55">
        <v>1019.912</v>
      </c>
      <c r="B55">
        <f t="shared" si="0"/>
        <v>13.843000000000075</v>
      </c>
      <c r="C55">
        <v>28214</v>
      </c>
      <c r="D55">
        <f t="shared" si="1"/>
        <v>520</v>
      </c>
      <c r="E55">
        <v>4</v>
      </c>
      <c r="F55">
        <v>150.9</v>
      </c>
      <c r="G55">
        <v>0</v>
      </c>
      <c r="H55">
        <f t="shared" si="2"/>
        <v>41.916666666666664</v>
      </c>
    </row>
    <row r="56" spans="1:8">
      <c r="A56">
        <v>1020.146</v>
      </c>
      <c r="B56">
        <f t="shared" si="0"/>
        <v>14.076999999999998</v>
      </c>
      <c r="C56">
        <v>28224</v>
      </c>
      <c r="D56">
        <f t="shared" si="1"/>
        <v>530</v>
      </c>
      <c r="E56">
        <v>4</v>
      </c>
      <c r="F56">
        <v>155</v>
      </c>
      <c r="G56">
        <v>0</v>
      </c>
      <c r="H56">
        <f t="shared" si="2"/>
        <v>43.055555555555557</v>
      </c>
    </row>
    <row r="57" spans="1:8">
      <c r="A57">
        <v>1020.375</v>
      </c>
      <c r="B57">
        <f t="shared" si="0"/>
        <v>14.30600000000004</v>
      </c>
      <c r="C57">
        <v>28234</v>
      </c>
      <c r="D57">
        <f t="shared" si="1"/>
        <v>540</v>
      </c>
      <c r="E57">
        <v>4</v>
      </c>
      <c r="F57">
        <v>157.4</v>
      </c>
      <c r="G57">
        <v>0</v>
      </c>
      <c r="H57">
        <f t="shared" si="2"/>
        <v>43.722222222222221</v>
      </c>
    </row>
    <row r="58" spans="1:8">
      <c r="A58">
        <v>1020.601</v>
      </c>
      <c r="B58">
        <f t="shared" si="0"/>
        <v>14.532000000000039</v>
      </c>
      <c r="C58">
        <v>28244</v>
      </c>
      <c r="D58">
        <f t="shared" si="1"/>
        <v>550</v>
      </c>
      <c r="E58">
        <v>4</v>
      </c>
      <c r="F58">
        <v>159.30000000000001</v>
      </c>
      <c r="G58">
        <v>0</v>
      </c>
      <c r="H58">
        <f t="shared" si="2"/>
        <v>44.25</v>
      </c>
    </row>
    <row r="59" spans="1:8">
      <c r="A59">
        <v>1020.825</v>
      </c>
      <c r="B59">
        <f t="shared" si="0"/>
        <v>14.756000000000085</v>
      </c>
      <c r="C59">
        <v>28254</v>
      </c>
      <c r="D59">
        <f t="shared" si="1"/>
        <v>560</v>
      </c>
      <c r="E59">
        <v>4</v>
      </c>
      <c r="F59">
        <v>160.6</v>
      </c>
      <c r="G59">
        <v>0</v>
      </c>
      <c r="H59">
        <f t="shared" si="2"/>
        <v>44.611111111111107</v>
      </c>
    </row>
    <row r="60" spans="1:8">
      <c r="A60">
        <v>1021.048</v>
      </c>
      <c r="B60">
        <f t="shared" si="0"/>
        <v>14.979000000000042</v>
      </c>
      <c r="C60">
        <v>28264</v>
      </c>
      <c r="D60">
        <f t="shared" si="1"/>
        <v>570</v>
      </c>
      <c r="E60">
        <v>4</v>
      </c>
      <c r="F60">
        <v>161.5</v>
      </c>
      <c r="G60">
        <v>0</v>
      </c>
      <c r="H60">
        <f t="shared" si="2"/>
        <v>44.861111111111107</v>
      </c>
    </row>
    <row r="61" spans="1:8">
      <c r="A61">
        <v>1021.268</v>
      </c>
      <c r="B61">
        <f t="shared" si="0"/>
        <v>15.199000000000069</v>
      </c>
      <c r="C61">
        <v>28274</v>
      </c>
      <c r="D61">
        <f t="shared" si="1"/>
        <v>580</v>
      </c>
      <c r="E61">
        <v>4</v>
      </c>
      <c r="F61">
        <v>162.4</v>
      </c>
      <c r="G61">
        <v>0</v>
      </c>
      <c r="H61">
        <f t="shared" si="2"/>
        <v>45.111111111111114</v>
      </c>
    </row>
    <row r="62" spans="1:8">
      <c r="A62">
        <v>1021.486</v>
      </c>
      <c r="B62">
        <f t="shared" si="0"/>
        <v>15.41700000000003</v>
      </c>
      <c r="C62">
        <v>28284</v>
      </c>
      <c r="D62">
        <f t="shared" si="1"/>
        <v>590</v>
      </c>
      <c r="E62">
        <v>4</v>
      </c>
      <c r="F62">
        <v>165.6</v>
      </c>
      <c r="G62">
        <v>0</v>
      </c>
      <c r="H62">
        <f t="shared" si="2"/>
        <v>46</v>
      </c>
    </row>
    <row r="63" spans="1:8">
      <c r="A63">
        <v>1021.701</v>
      </c>
      <c r="B63">
        <f t="shared" si="0"/>
        <v>15.632000000000062</v>
      </c>
      <c r="C63">
        <v>28294</v>
      </c>
      <c r="D63">
        <f t="shared" si="1"/>
        <v>600</v>
      </c>
      <c r="E63">
        <v>4</v>
      </c>
      <c r="F63">
        <v>167.6</v>
      </c>
      <c r="G63">
        <v>0</v>
      </c>
      <c r="H63">
        <f t="shared" si="2"/>
        <v>46.55555555555555</v>
      </c>
    </row>
    <row r="64" spans="1:8">
      <c r="A64">
        <v>1021.915</v>
      </c>
      <c r="B64">
        <f t="shared" si="0"/>
        <v>15.846000000000004</v>
      </c>
      <c r="C64">
        <v>28304</v>
      </c>
      <c r="D64">
        <f t="shared" si="1"/>
        <v>610</v>
      </c>
      <c r="E64">
        <v>4</v>
      </c>
      <c r="F64">
        <v>167.4</v>
      </c>
      <c r="G64">
        <v>0</v>
      </c>
      <c r="H64">
        <f t="shared" si="2"/>
        <v>46.5</v>
      </c>
    </row>
    <row r="65" spans="1:8">
      <c r="A65">
        <v>1022.129</v>
      </c>
      <c r="B65">
        <f t="shared" si="0"/>
        <v>16.060000000000059</v>
      </c>
      <c r="C65">
        <v>28314</v>
      </c>
      <c r="D65">
        <f t="shared" si="1"/>
        <v>620</v>
      </c>
      <c r="E65">
        <v>4</v>
      </c>
      <c r="F65">
        <v>167.5</v>
      </c>
      <c r="G65">
        <v>0</v>
      </c>
      <c r="H65">
        <f t="shared" si="2"/>
        <v>46.527777777777779</v>
      </c>
    </row>
    <row r="66" spans="1:8">
      <c r="A66">
        <v>1022.342</v>
      </c>
      <c r="B66">
        <f t="shared" si="0"/>
        <v>16.273000000000025</v>
      </c>
      <c r="C66">
        <v>28324</v>
      </c>
      <c r="D66">
        <f t="shared" si="1"/>
        <v>630</v>
      </c>
      <c r="E66">
        <v>4</v>
      </c>
      <c r="F66">
        <v>168.6</v>
      </c>
      <c r="G66">
        <v>0</v>
      </c>
      <c r="H66">
        <f t="shared" si="2"/>
        <v>46.833333333333329</v>
      </c>
    </row>
    <row r="67" spans="1:8">
      <c r="A67">
        <v>1022.5549999999999</v>
      </c>
      <c r="B67">
        <f t="shared" si="0"/>
        <v>16.48599999999999</v>
      </c>
      <c r="C67">
        <v>28334</v>
      </c>
      <c r="D67">
        <f t="shared" si="1"/>
        <v>640</v>
      </c>
      <c r="E67">
        <v>4</v>
      </c>
      <c r="F67">
        <v>168.3</v>
      </c>
      <c r="G67">
        <v>0</v>
      </c>
      <c r="H67">
        <f t="shared" si="2"/>
        <v>46.75</v>
      </c>
    </row>
    <row r="68" spans="1:8">
      <c r="A68">
        <v>1022.768</v>
      </c>
      <c r="B68">
        <f t="shared" ref="B68:B131" si="3">A68-$A$3</f>
        <v>16.699000000000069</v>
      </c>
      <c r="C68">
        <v>28344</v>
      </c>
      <c r="D68">
        <f t="shared" ref="D68:D131" si="4">C68-$C$3</f>
        <v>650</v>
      </c>
      <c r="E68">
        <v>4</v>
      </c>
      <c r="F68">
        <v>169.4</v>
      </c>
      <c r="G68">
        <v>0</v>
      </c>
      <c r="H68">
        <f t="shared" ref="H68:H131" si="5">F68/3.6</f>
        <v>47.055555555555557</v>
      </c>
    </row>
    <row r="69" spans="1:8">
      <c r="A69">
        <v>1022.979</v>
      </c>
      <c r="B69">
        <f t="shared" si="3"/>
        <v>16.910000000000082</v>
      </c>
      <c r="C69">
        <v>28354</v>
      </c>
      <c r="D69">
        <f t="shared" si="4"/>
        <v>660</v>
      </c>
      <c r="E69">
        <v>4</v>
      </c>
      <c r="F69">
        <v>170.3</v>
      </c>
      <c r="G69">
        <v>0</v>
      </c>
      <c r="H69">
        <f t="shared" si="5"/>
        <v>47.305555555555557</v>
      </c>
    </row>
    <row r="70" spans="1:8">
      <c r="A70">
        <v>1023.188</v>
      </c>
      <c r="B70">
        <f t="shared" si="3"/>
        <v>17.119000000000028</v>
      </c>
      <c r="C70">
        <v>28364</v>
      </c>
      <c r="D70">
        <f t="shared" si="4"/>
        <v>670</v>
      </c>
      <c r="E70">
        <v>4</v>
      </c>
      <c r="F70">
        <v>170.9</v>
      </c>
      <c r="G70">
        <v>0</v>
      </c>
      <c r="H70">
        <f t="shared" si="5"/>
        <v>47.472222222222221</v>
      </c>
    </row>
    <row r="71" spans="1:8">
      <c r="A71">
        <v>1023.397</v>
      </c>
      <c r="B71">
        <f t="shared" si="3"/>
        <v>17.328000000000088</v>
      </c>
      <c r="C71">
        <v>28374</v>
      </c>
      <c r="D71">
        <f t="shared" si="4"/>
        <v>680</v>
      </c>
      <c r="E71">
        <v>4</v>
      </c>
      <c r="F71">
        <v>171.5</v>
      </c>
      <c r="G71">
        <v>0</v>
      </c>
      <c r="H71">
        <f t="shared" si="5"/>
        <v>47.638888888888886</v>
      </c>
    </row>
    <row r="72" spans="1:8">
      <c r="A72">
        <v>1023.605</v>
      </c>
      <c r="B72">
        <f t="shared" si="3"/>
        <v>17.536000000000058</v>
      </c>
      <c r="C72">
        <v>28384</v>
      </c>
      <c r="D72">
        <f t="shared" si="4"/>
        <v>690</v>
      </c>
      <c r="E72">
        <v>4</v>
      </c>
      <c r="F72">
        <v>172.6</v>
      </c>
      <c r="G72">
        <v>0</v>
      </c>
      <c r="H72">
        <f t="shared" si="5"/>
        <v>47.944444444444443</v>
      </c>
    </row>
    <row r="73" spans="1:8">
      <c r="A73">
        <v>1023.813</v>
      </c>
      <c r="B73">
        <f t="shared" si="3"/>
        <v>17.744000000000028</v>
      </c>
      <c r="C73">
        <v>28394</v>
      </c>
      <c r="D73">
        <f t="shared" si="4"/>
        <v>700</v>
      </c>
      <c r="E73">
        <v>4</v>
      </c>
      <c r="F73">
        <v>172.8</v>
      </c>
      <c r="G73">
        <v>0</v>
      </c>
      <c r="H73">
        <f t="shared" si="5"/>
        <v>48</v>
      </c>
    </row>
    <row r="74" spans="1:8">
      <c r="A74">
        <v>1024.019</v>
      </c>
      <c r="B74">
        <f t="shared" si="3"/>
        <v>17.950000000000045</v>
      </c>
      <c r="C74">
        <v>28404</v>
      </c>
      <c r="D74">
        <f t="shared" si="4"/>
        <v>710</v>
      </c>
      <c r="E74">
        <v>4</v>
      </c>
      <c r="F74">
        <v>172.9</v>
      </c>
      <c r="G74">
        <v>0</v>
      </c>
      <c r="H74">
        <f t="shared" si="5"/>
        <v>48.027777777777779</v>
      </c>
    </row>
    <row r="75" spans="1:8">
      <c r="A75">
        <v>1024.2260000000001</v>
      </c>
      <c r="B75">
        <f t="shared" si="3"/>
        <v>18.157000000000153</v>
      </c>
      <c r="C75">
        <v>28414</v>
      </c>
      <c r="D75">
        <f t="shared" si="4"/>
        <v>720</v>
      </c>
      <c r="E75">
        <v>4</v>
      </c>
      <c r="F75">
        <v>173.4</v>
      </c>
      <c r="G75">
        <v>0</v>
      </c>
      <c r="H75">
        <f t="shared" si="5"/>
        <v>48.166666666666664</v>
      </c>
    </row>
    <row r="76" spans="1:8">
      <c r="A76">
        <v>1024.432</v>
      </c>
      <c r="B76">
        <f t="shared" si="3"/>
        <v>18.363000000000056</v>
      </c>
      <c r="C76">
        <v>28424</v>
      </c>
      <c r="D76">
        <f t="shared" si="4"/>
        <v>730</v>
      </c>
      <c r="E76">
        <v>4</v>
      </c>
      <c r="F76">
        <v>173.6</v>
      </c>
      <c r="G76">
        <v>0</v>
      </c>
      <c r="H76">
        <f t="shared" si="5"/>
        <v>48.222222222222221</v>
      </c>
    </row>
    <row r="77" spans="1:8">
      <c r="A77">
        <v>1024.6389999999999</v>
      </c>
      <c r="B77">
        <f t="shared" si="3"/>
        <v>18.569999999999936</v>
      </c>
      <c r="C77">
        <v>28434</v>
      </c>
      <c r="D77">
        <f t="shared" si="4"/>
        <v>740</v>
      </c>
      <c r="E77">
        <v>4</v>
      </c>
      <c r="F77">
        <v>172.9</v>
      </c>
      <c r="G77">
        <v>0</v>
      </c>
      <c r="H77">
        <f t="shared" si="5"/>
        <v>48.027777777777779</v>
      </c>
    </row>
    <row r="78" spans="1:8">
      <c r="A78">
        <v>1024.847</v>
      </c>
      <c r="B78">
        <f t="shared" si="3"/>
        <v>18.77800000000002</v>
      </c>
      <c r="C78">
        <v>28444</v>
      </c>
      <c r="D78">
        <f t="shared" si="4"/>
        <v>750</v>
      </c>
      <c r="E78">
        <v>4</v>
      </c>
      <c r="F78">
        <v>171.8</v>
      </c>
      <c r="G78">
        <v>0</v>
      </c>
      <c r="H78">
        <f t="shared" si="5"/>
        <v>47.722222222222221</v>
      </c>
    </row>
    <row r="79" spans="1:8">
      <c r="A79">
        <v>1025.056</v>
      </c>
      <c r="B79">
        <f t="shared" si="3"/>
        <v>18.98700000000008</v>
      </c>
      <c r="C79">
        <v>28454</v>
      </c>
      <c r="D79">
        <f t="shared" si="4"/>
        <v>760</v>
      </c>
      <c r="E79">
        <v>4</v>
      </c>
      <c r="F79">
        <v>171.3</v>
      </c>
      <c r="G79">
        <v>0</v>
      </c>
      <c r="H79">
        <f t="shared" si="5"/>
        <v>47.583333333333336</v>
      </c>
    </row>
    <row r="80" spans="1:8">
      <c r="A80">
        <v>1025.2660000000001</v>
      </c>
      <c r="B80">
        <f t="shared" si="3"/>
        <v>19.197000000000116</v>
      </c>
      <c r="C80">
        <v>28464</v>
      </c>
      <c r="D80">
        <f t="shared" si="4"/>
        <v>770</v>
      </c>
      <c r="E80">
        <v>4</v>
      </c>
      <c r="F80">
        <v>169.1</v>
      </c>
      <c r="G80">
        <v>0</v>
      </c>
      <c r="H80">
        <f t="shared" si="5"/>
        <v>46.972222222222221</v>
      </c>
    </row>
    <row r="81" spans="1:8">
      <c r="A81">
        <v>1025.479</v>
      </c>
      <c r="B81">
        <f t="shared" si="3"/>
        <v>19.410000000000082</v>
      </c>
      <c r="C81">
        <v>28474</v>
      </c>
      <c r="D81">
        <f t="shared" si="4"/>
        <v>780</v>
      </c>
      <c r="E81">
        <v>4</v>
      </c>
      <c r="F81">
        <v>167.8</v>
      </c>
      <c r="G81">
        <v>0</v>
      </c>
      <c r="H81">
        <f t="shared" si="5"/>
        <v>46.611111111111114</v>
      </c>
    </row>
    <row r="82" spans="1:8">
      <c r="A82">
        <v>1025.693</v>
      </c>
      <c r="B82">
        <f t="shared" si="3"/>
        <v>19.624000000000024</v>
      </c>
      <c r="C82">
        <v>28484</v>
      </c>
      <c r="D82">
        <f t="shared" si="4"/>
        <v>790</v>
      </c>
      <c r="E82">
        <v>4</v>
      </c>
      <c r="F82">
        <v>168.1</v>
      </c>
      <c r="G82">
        <v>0</v>
      </c>
      <c r="H82">
        <f t="shared" si="5"/>
        <v>46.694444444444443</v>
      </c>
    </row>
    <row r="83" spans="1:8">
      <c r="A83">
        <v>1025.9059999999999</v>
      </c>
      <c r="B83">
        <f t="shared" si="3"/>
        <v>19.836999999999989</v>
      </c>
      <c r="C83">
        <v>28494</v>
      </c>
      <c r="D83">
        <f t="shared" si="4"/>
        <v>800</v>
      </c>
      <c r="E83">
        <v>4</v>
      </c>
      <c r="F83">
        <v>166.8</v>
      </c>
      <c r="G83">
        <v>0</v>
      </c>
      <c r="H83">
        <f t="shared" si="5"/>
        <v>46.333333333333336</v>
      </c>
    </row>
    <row r="84" spans="1:8">
      <c r="A84">
        <v>1026.1210000000001</v>
      </c>
      <c r="B84">
        <f t="shared" si="3"/>
        <v>20.052000000000135</v>
      </c>
      <c r="C84">
        <v>28504</v>
      </c>
      <c r="D84">
        <f t="shared" si="4"/>
        <v>810</v>
      </c>
      <c r="E84">
        <v>4</v>
      </c>
      <c r="F84">
        <v>166.4</v>
      </c>
      <c r="G84">
        <v>0</v>
      </c>
      <c r="H84">
        <f t="shared" si="5"/>
        <v>46.222222222222221</v>
      </c>
    </row>
    <row r="85" spans="1:8">
      <c r="A85">
        <v>1026.336</v>
      </c>
      <c r="B85">
        <f t="shared" si="3"/>
        <v>20.267000000000053</v>
      </c>
      <c r="C85">
        <v>28514</v>
      </c>
      <c r="D85">
        <f t="shared" si="4"/>
        <v>820</v>
      </c>
      <c r="E85">
        <v>4</v>
      </c>
      <c r="F85">
        <v>166.1</v>
      </c>
      <c r="G85">
        <v>0</v>
      </c>
      <c r="H85">
        <f t="shared" si="5"/>
        <v>46.138888888888886</v>
      </c>
    </row>
    <row r="86" spans="1:8">
      <c r="A86">
        <v>1026.5530000000001</v>
      </c>
      <c r="B86">
        <f t="shared" si="3"/>
        <v>20.484000000000151</v>
      </c>
      <c r="C86">
        <v>28524</v>
      </c>
      <c r="D86">
        <f t="shared" si="4"/>
        <v>830</v>
      </c>
      <c r="E86">
        <v>4</v>
      </c>
      <c r="F86">
        <v>165.6</v>
      </c>
      <c r="G86">
        <v>0</v>
      </c>
      <c r="H86">
        <f t="shared" si="5"/>
        <v>46</v>
      </c>
    </row>
    <row r="87" spans="1:8">
      <c r="A87">
        <v>1026.769</v>
      </c>
      <c r="B87">
        <f t="shared" si="3"/>
        <v>20.700000000000045</v>
      </c>
      <c r="C87">
        <v>28534</v>
      </c>
      <c r="D87">
        <f t="shared" si="4"/>
        <v>840</v>
      </c>
      <c r="E87">
        <v>4</v>
      </c>
      <c r="F87">
        <v>165.5</v>
      </c>
      <c r="G87">
        <v>0</v>
      </c>
      <c r="H87">
        <f t="shared" si="5"/>
        <v>45.972222222222221</v>
      </c>
    </row>
    <row r="88" spans="1:8">
      <c r="A88">
        <v>1026.9860000000001</v>
      </c>
      <c r="B88">
        <f t="shared" si="3"/>
        <v>20.917000000000144</v>
      </c>
      <c r="C88">
        <v>28544</v>
      </c>
      <c r="D88">
        <f t="shared" si="4"/>
        <v>850</v>
      </c>
      <c r="E88">
        <v>4</v>
      </c>
      <c r="F88">
        <v>165.4</v>
      </c>
      <c r="G88">
        <v>0</v>
      </c>
      <c r="H88">
        <f t="shared" si="5"/>
        <v>45.944444444444443</v>
      </c>
    </row>
    <row r="89" spans="1:8">
      <c r="A89">
        <v>1027.202</v>
      </c>
      <c r="B89">
        <f t="shared" si="3"/>
        <v>21.133000000000038</v>
      </c>
      <c r="C89">
        <v>28554</v>
      </c>
      <c r="D89">
        <f t="shared" si="4"/>
        <v>860</v>
      </c>
      <c r="E89">
        <v>4</v>
      </c>
      <c r="F89">
        <v>165.1</v>
      </c>
      <c r="G89">
        <v>0</v>
      </c>
      <c r="H89">
        <f t="shared" si="5"/>
        <v>45.861111111111107</v>
      </c>
    </row>
    <row r="90" spans="1:8">
      <c r="A90">
        <v>1027.4190000000001</v>
      </c>
      <c r="B90">
        <f t="shared" si="3"/>
        <v>21.350000000000136</v>
      </c>
      <c r="C90">
        <v>28564</v>
      </c>
      <c r="D90">
        <f t="shared" si="4"/>
        <v>870</v>
      </c>
      <c r="E90">
        <v>4</v>
      </c>
      <c r="F90">
        <v>164.9</v>
      </c>
      <c r="G90">
        <v>0</v>
      </c>
      <c r="H90">
        <f t="shared" si="5"/>
        <v>45.805555555555557</v>
      </c>
    </row>
    <row r="91" spans="1:8">
      <c r="A91">
        <v>1027.636</v>
      </c>
      <c r="B91">
        <f t="shared" si="3"/>
        <v>21.567000000000007</v>
      </c>
      <c r="C91">
        <v>28574</v>
      </c>
      <c r="D91">
        <f t="shared" si="4"/>
        <v>880</v>
      </c>
      <c r="E91">
        <v>4</v>
      </c>
      <c r="F91">
        <v>165.4</v>
      </c>
      <c r="G91">
        <v>0</v>
      </c>
      <c r="H91">
        <f t="shared" si="5"/>
        <v>45.944444444444443</v>
      </c>
    </row>
    <row r="92" spans="1:8">
      <c r="A92">
        <v>1027.8520000000001</v>
      </c>
      <c r="B92">
        <f t="shared" si="3"/>
        <v>21.783000000000129</v>
      </c>
      <c r="C92">
        <v>28584</v>
      </c>
      <c r="D92">
        <f t="shared" si="4"/>
        <v>890</v>
      </c>
      <c r="E92">
        <v>4</v>
      </c>
      <c r="F92">
        <v>165.9</v>
      </c>
      <c r="G92">
        <v>0</v>
      </c>
      <c r="H92">
        <f t="shared" si="5"/>
        <v>46.083333333333336</v>
      </c>
    </row>
    <row r="93" spans="1:8">
      <c r="A93">
        <v>1028.069</v>
      </c>
      <c r="B93">
        <f t="shared" si="3"/>
        <v>22</v>
      </c>
      <c r="C93">
        <v>28594</v>
      </c>
      <c r="D93">
        <f t="shared" si="4"/>
        <v>900</v>
      </c>
      <c r="E93">
        <v>4</v>
      </c>
      <c r="F93">
        <v>164.9</v>
      </c>
      <c r="G93">
        <v>0</v>
      </c>
      <c r="H93">
        <f t="shared" si="5"/>
        <v>45.805555555555557</v>
      </c>
    </row>
    <row r="94" spans="1:8">
      <c r="A94">
        <v>1028.2860000000001</v>
      </c>
      <c r="B94">
        <f t="shared" si="3"/>
        <v>22.217000000000098</v>
      </c>
      <c r="C94">
        <v>28604</v>
      </c>
      <c r="D94">
        <f t="shared" si="4"/>
        <v>910</v>
      </c>
      <c r="E94">
        <v>4</v>
      </c>
      <c r="F94">
        <v>165</v>
      </c>
      <c r="G94">
        <v>0</v>
      </c>
      <c r="H94">
        <f t="shared" si="5"/>
        <v>45.833333333333336</v>
      </c>
    </row>
    <row r="95" spans="1:8">
      <c r="A95">
        <v>1028.5029999999999</v>
      </c>
      <c r="B95">
        <f t="shared" si="3"/>
        <v>22.433999999999969</v>
      </c>
      <c r="C95">
        <v>28614</v>
      </c>
      <c r="D95">
        <f t="shared" si="4"/>
        <v>920</v>
      </c>
      <c r="E95">
        <v>4</v>
      </c>
      <c r="F95">
        <v>164.8</v>
      </c>
      <c r="G95">
        <v>0</v>
      </c>
      <c r="H95">
        <f t="shared" si="5"/>
        <v>45.777777777777779</v>
      </c>
    </row>
    <row r="96" spans="1:8">
      <c r="A96">
        <v>1028.72</v>
      </c>
      <c r="B96">
        <f t="shared" si="3"/>
        <v>22.651000000000067</v>
      </c>
      <c r="C96">
        <v>28624</v>
      </c>
      <c r="D96">
        <f t="shared" si="4"/>
        <v>930</v>
      </c>
      <c r="E96">
        <v>4</v>
      </c>
      <c r="F96">
        <v>165.4</v>
      </c>
      <c r="G96">
        <v>0</v>
      </c>
      <c r="H96">
        <f t="shared" si="5"/>
        <v>45.944444444444443</v>
      </c>
    </row>
    <row r="97" spans="1:8">
      <c r="A97">
        <v>1028.9359999999999</v>
      </c>
      <c r="B97">
        <f t="shared" si="3"/>
        <v>22.866999999999962</v>
      </c>
      <c r="C97">
        <v>28634</v>
      </c>
      <c r="D97">
        <f t="shared" si="4"/>
        <v>940</v>
      </c>
      <c r="E97">
        <v>4</v>
      </c>
      <c r="F97">
        <v>166.1</v>
      </c>
      <c r="G97">
        <v>0</v>
      </c>
      <c r="H97">
        <f t="shared" si="5"/>
        <v>46.138888888888886</v>
      </c>
    </row>
    <row r="98" spans="1:8">
      <c r="A98">
        <v>1029.152</v>
      </c>
      <c r="B98">
        <f t="shared" si="3"/>
        <v>23.083000000000084</v>
      </c>
      <c r="C98">
        <v>28644</v>
      </c>
      <c r="D98">
        <f t="shared" si="4"/>
        <v>950</v>
      </c>
      <c r="E98">
        <v>4</v>
      </c>
      <c r="F98">
        <v>165.8</v>
      </c>
      <c r="G98">
        <v>0</v>
      </c>
      <c r="H98">
        <f t="shared" si="5"/>
        <v>46.055555555555557</v>
      </c>
    </row>
    <row r="99" spans="1:8">
      <c r="A99">
        <v>1029.3679999999999</v>
      </c>
      <c r="B99">
        <f t="shared" si="3"/>
        <v>23.298999999999978</v>
      </c>
      <c r="C99">
        <v>28654</v>
      </c>
      <c r="D99">
        <f t="shared" si="4"/>
        <v>960</v>
      </c>
      <c r="E99">
        <v>4</v>
      </c>
      <c r="F99">
        <v>165.3</v>
      </c>
      <c r="G99">
        <v>0</v>
      </c>
      <c r="H99">
        <f t="shared" si="5"/>
        <v>45.916666666666671</v>
      </c>
    </row>
    <row r="100" spans="1:8">
      <c r="A100">
        <v>1029.585</v>
      </c>
      <c r="B100">
        <f t="shared" si="3"/>
        <v>23.516000000000076</v>
      </c>
      <c r="C100">
        <v>28664</v>
      </c>
      <c r="D100">
        <f t="shared" si="4"/>
        <v>970</v>
      </c>
      <c r="E100">
        <v>4</v>
      </c>
      <c r="F100">
        <v>164.1</v>
      </c>
      <c r="G100">
        <v>3.6</v>
      </c>
      <c r="H100">
        <f t="shared" si="5"/>
        <v>45.583333333333329</v>
      </c>
    </row>
    <row r="101" spans="1:8">
      <c r="A101">
        <v>1029.806</v>
      </c>
      <c r="B101">
        <f t="shared" si="3"/>
        <v>23.73700000000008</v>
      </c>
      <c r="C101">
        <v>28674</v>
      </c>
      <c r="D101">
        <f t="shared" si="4"/>
        <v>980</v>
      </c>
      <c r="E101">
        <v>4</v>
      </c>
      <c r="F101">
        <v>160.1</v>
      </c>
      <c r="G101">
        <v>8.9</v>
      </c>
      <c r="H101">
        <f t="shared" si="5"/>
        <v>44.472222222222221</v>
      </c>
    </row>
    <row r="102" spans="1:8">
      <c r="A102">
        <v>1030.0329999999999</v>
      </c>
      <c r="B102">
        <f t="shared" si="3"/>
        <v>23.963999999999942</v>
      </c>
      <c r="C102">
        <v>28684</v>
      </c>
      <c r="D102">
        <f t="shared" si="4"/>
        <v>990</v>
      </c>
      <c r="E102">
        <v>3</v>
      </c>
      <c r="F102">
        <v>155.69999999999999</v>
      </c>
      <c r="G102">
        <v>12.5</v>
      </c>
      <c r="H102">
        <f t="shared" si="5"/>
        <v>43.249999999999993</v>
      </c>
    </row>
    <row r="103" spans="1:8">
      <c r="A103">
        <v>1030.2660000000001</v>
      </c>
      <c r="B103">
        <f t="shared" si="3"/>
        <v>24.197000000000116</v>
      </c>
      <c r="C103">
        <v>28694</v>
      </c>
      <c r="D103">
        <f t="shared" si="4"/>
        <v>1000</v>
      </c>
      <c r="E103">
        <v>3</v>
      </c>
      <c r="F103">
        <v>152.1</v>
      </c>
      <c r="G103">
        <v>16</v>
      </c>
      <c r="H103">
        <f t="shared" si="5"/>
        <v>42.25</v>
      </c>
    </row>
    <row r="104" spans="1:8">
      <c r="A104">
        <v>1030.5060000000001</v>
      </c>
      <c r="B104">
        <f t="shared" si="3"/>
        <v>24.437000000000126</v>
      </c>
      <c r="C104">
        <v>28704</v>
      </c>
      <c r="D104">
        <f t="shared" si="4"/>
        <v>1010</v>
      </c>
      <c r="E104">
        <v>3</v>
      </c>
      <c r="F104">
        <v>146.4</v>
      </c>
      <c r="G104">
        <v>19.600000000000001</v>
      </c>
      <c r="H104">
        <f t="shared" si="5"/>
        <v>40.666666666666664</v>
      </c>
    </row>
    <row r="105" spans="1:8">
      <c r="A105">
        <v>1030.7539999999999</v>
      </c>
      <c r="B105">
        <f t="shared" si="3"/>
        <v>24.684999999999945</v>
      </c>
      <c r="C105">
        <v>28714</v>
      </c>
      <c r="D105">
        <f t="shared" si="4"/>
        <v>1020</v>
      </c>
      <c r="E105">
        <v>3</v>
      </c>
      <c r="F105">
        <v>142</v>
      </c>
      <c r="G105">
        <v>14.3</v>
      </c>
      <c r="H105">
        <f t="shared" si="5"/>
        <v>39.444444444444443</v>
      </c>
    </row>
    <row r="106" spans="1:8">
      <c r="A106">
        <v>1031.011</v>
      </c>
      <c r="B106">
        <f t="shared" si="3"/>
        <v>24.942000000000007</v>
      </c>
      <c r="C106">
        <v>28724</v>
      </c>
      <c r="D106">
        <f t="shared" si="4"/>
        <v>1030</v>
      </c>
      <c r="E106">
        <v>3</v>
      </c>
      <c r="F106">
        <v>137.30000000000001</v>
      </c>
      <c r="G106">
        <v>17.8</v>
      </c>
      <c r="H106">
        <f t="shared" si="5"/>
        <v>38.138888888888893</v>
      </c>
    </row>
    <row r="107" spans="1:8">
      <c r="A107">
        <v>1031.2750000000001</v>
      </c>
      <c r="B107">
        <f t="shared" si="3"/>
        <v>25.206000000000131</v>
      </c>
      <c r="C107">
        <v>28734</v>
      </c>
      <c r="D107">
        <f t="shared" si="4"/>
        <v>1040</v>
      </c>
      <c r="E107">
        <v>3</v>
      </c>
      <c r="F107">
        <v>133.9</v>
      </c>
      <c r="G107">
        <v>7.1</v>
      </c>
      <c r="H107">
        <f t="shared" si="5"/>
        <v>37.194444444444443</v>
      </c>
    </row>
    <row r="108" spans="1:8">
      <c r="A108">
        <v>1031.546</v>
      </c>
      <c r="B108">
        <f t="shared" si="3"/>
        <v>25.477000000000089</v>
      </c>
      <c r="C108">
        <v>28744</v>
      </c>
      <c r="D108">
        <f t="shared" si="4"/>
        <v>1050</v>
      </c>
      <c r="E108">
        <v>3</v>
      </c>
      <c r="F108">
        <v>130.69999999999999</v>
      </c>
      <c r="G108">
        <v>10.7</v>
      </c>
      <c r="H108">
        <f t="shared" si="5"/>
        <v>36.30555555555555</v>
      </c>
    </row>
    <row r="109" spans="1:8">
      <c r="A109">
        <v>1031.8240000000001</v>
      </c>
      <c r="B109">
        <f t="shared" si="3"/>
        <v>25.755000000000109</v>
      </c>
      <c r="C109">
        <v>28754</v>
      </c>
      <c r="D109">
        <f t="shared" si="4"/>
        <v>1060</v>
      </c>
      <c r="E109">
        <v>3</v>
      </c>
      <c r="F109">
        <v>126.6</v>
      </c>
      <c r="G109">
        <v>16</v>
      </c>
      <c r="H109">
        <f t="shared" si="5"/>
        <v>35.166666666666664</v>
      </c>
    </row>
    <row r="110" spans="1:8">
      <c r="A110">
        <v>1032.1120000000001</v>
      </c>
      <c r="B110">
        <f t="shared" si="3"/>
        <v>26.04300000000012</v>
      </c>
      <c r="C110">
        <v>28763</v>
      </c>
      <c r="D110">
        <f t="shared" si="4"/>
        <v>1069</v>
      </c>
      <c r="E110">
        <v>3</v>
      </c>
      <c r="F110">
        <v>122.3</v>
      </c>
      <c r="G110">
        <v>14.3</v>
      </c>
      <c r="H110">
        <f t="shared" si="5"/>
        <v>33.972222222222221</v>
      </c>
    </row>
    <row r="111" spans="1:8">
      <c r="A111">
        <v>1032.412</v>
      </c>
      <c r="B111">
        <f t="shared" si="3"/>
        <v>26.343000000000075</v>
      </c>
      <c r="C111">
        <v>28774</v>
      </c>
      <c r="D111">
        <f t="shared" si="4"/>
        <v>1080</v>
      </c>
      <c r="E111">
        <v>3</v>
      </c>
      <c r="F111">
        <v>117.6</v>
      </c>
      <c r="G111">
        <v>8.9</v>
      </c>
      <c r="H111">
        <f t="shared" si="5"/>
        <v>32.666666666666664</v>
      </c>
    </row>
    <row r="112" spans="1:8">
      <c r="A112">
        <v>1032.722</v>
      </c>
      <c r="B112">
        <f t="shared" si="3"/>
        <v>26.65300000000002</v>
      </c>
      <c r="C112">
        <v>28784</v>
      </c>
      <c r="D112">
        <f t="shared" si="4"/>
        <v>1090</v>
      </c>
      <c r="E112">
        <v>3</v>
      </c>
      <c r="F112">
        <v>113.7</v>
      </c>
      <c r="G112">
        <v>0</v>
      </c>
      <c r="H112">
        <f t="shared" si="5"/>
        <v>31.583333333333332</v>
      </c>
    </row>
    <row r="113" spans="1:8">
      <c r="A113">
        <v>1033.0409999999999</v>
      </c>
      <c r="B113">
        <f t="shared" si="3"/>
        <v>26.97199999999998</v>
      </c>
      <c r="C113">
        <v>28794</v>
      </c>
      <c r="D113">
        <f t="shared" si="4"/>
        <v>1100</v>
      </c>
      <c r="E113">
        <v>3</v>
      </c>
      <c r="F113">
        <v>110.8</v>
      </c>
      <c r="G113">
        <v>0</v>
      </c>
      <c r="H113">
        <f t="shared" si="5"/>
        <v>30.777777777777775</v>
      </c>
    </row>
    <row r="114" spans="1:8">
      <c r="A114">
        <v>1033.3699999999999</v>
      </c>
      <c r="B114">
        <f t="shared" si="3"/>
        <v>27.300999999999931</v>
      </c>
      <c r="C114">
        <v>28804</v>
      </c>
      <c r="D114">
        <f t="shared" si="4"/>
        <v>1110</v>
      </c>
      <c r="E114">
        <v>3</v>
      </c>
      <c r="F114">
        <v>107.4</v>
      </c>
      <c r="G114">
        <v>0</v>
      </c>
      <c r="H114">
        <f t="shared" si="5"/>
        <v>29.833333333333336</v>
      </c>
    </row>
    <row r="115" spans="1:8">
      <c r="A115">
        <v>1033.7059999999999</v>
      </c>
      <c r="B115">
        <f t="shared" si="3"/>
        <v>27.636999999999944</v>
      </c>
      <c r="C115">
        <v>28814</v>
      </c>
      <c r="D115">
        <f t="shared" si="4"/>
        <v>1120</v>
      </c>
      <c r="E115">
        <v>3</v>
      </c>
      <c r="F115">
        <v>106.1</v>
      </c>
      <c r="G115">
        <v>0</v>
      </c>
      <c r="H115">
        <f t="shared" si="5"/>
        <v>29.472222222222221</v>
      </c>
    </row>
    <row r="116" spans="1:8">
      <c r="A116">
        <v>1034.0429999999999</v>
      </c>
      <c r="B116">
        <f t="shared" si="3"/>
        <v>27.973999999999933</v>
      </c>
      <c r="C116">
        <v>28824</v>
      </c>
      <c r="D116">
        <f t="shared" si="4"/>
        <v>1130</v>
      </c>
      <c r="E116">
        <v>3</v>
      </c>
      <c r="F116">
        <v>106.6</v>
      </c>
      <c r="G116">
        <v>0</v>
      </c>
      <c r="H116">
        <f t="shared" si="5"/>
        <v>29.611111111111107</v>
      </c>
    </row>
    <row r="117" spans="1:8">
      <c r="A117">
        <v>1034.376</v>
      </c>
      <c r="B117">
        <f t="shared" si="3"/>
        <v>28.307000000000016</v>
      </c>
      <c r="C117">
        <v>28834</v>
      </c>
      <c r="D117">
        <f t="shared" si="4"/>
        <v>1140</v>
      </c>
      <c r="E117">
        <v>3</v>
      </c>
      <c r="F117">
        <v>108.8</v>
      </c>
      <c r="G117">
        <v>0</v>
      </c>
      <c r="H117">
        <f t="shared" si="5"/>
        <v>30.222222222222221</v>
      </c>
    </row>
    <row r="118" spans="1:8">
      <c r="A118">
        <v>1034.6990000000001</v>
      </c>
      <c r="B118">
        <f t="shared" si="3"/>
        <v>28.630000000000109</v>
      </c>
      <c r="C118">
        <v>28844</v>
      </c>
      <c r="D118">
        <f t="shared" si="4"/>
        <v>1150</v>
      </c>
      <c r="E118">
        <v>3</v>
      </c>
      <c r="F118">
        <v>112.5</v>
      </c>
      <c r="G118">
        <v>0</v>
      </c>
      <c r="H118">
        <f t="shared" si="5"/>
        <v>31.25</v>
      </c>
    </row>
    <row r="119" spans="1:8">
      <c r="A119">
        <v>1035.011</v>
      </c>
      <c r="B119">
        <f t="shared" si="3"/>
        <v>28.942000000000007</v>
      </c>
      <c r="C119">
        <v>28854</v>
      </c>
      <c r="D119">
        <f t="shared" si="4"/>
        <v>1160</v>
      </c>
      <c r="E119">
        <v>3</v>
      </c>
      <c r="F119">
        <v>116.9</v>
      </c>
      <c r="G119">
        <v>0</v>
      </c>
      <c r="H119">
        <f t="shared" si="5"/>
        <v>32.472222222222221</v>
      </c>
    </row>
    <row r="120" spans="1:8">
      <c r="A120">
        <v>1035.3109999999999</v>
      </c>
      <c r="B120">
        <f t="shared" si="3"/>
        <v>29.241999999999962</v>
      </c>
      <c r="C120">
        <v>28864</v>
      </c>
      <c r="D120">
        <f t="shared" si="4"/>
        <v>1170</v>
      </c>
      <c r="E120">
        <v>3</v>
      </c>
      <c r="F120">
        <v>122.9</v>
      </c>
      <c r="G120">
        <v>0</v>
      </c>
      <c r="H120">
        <f t="shared" si="5"/>
        <v>34.138888888888893</v>
      </c>
    </row>
    <row r="121" spans="1:8">
      <c r="A121">
        <v>1035.597</v>
      </c>
      <c r="B121">
        <f t="shared" si="3"/>
        <v>29.52800000000002</v>
      </c>
      <c r="C121">
        <v>28874</v>
      </c>
      <c r="D121">
        <f t="shared" si="4"/>
        <v>1180</v>
      </c>
      <c r="E121">
        <v>3</v>
      </c>
      <c r="F121">
        <v>128</v>
      </c>
      <c r="G121">
        <v>0</v>
      </c>
      <c r="H121">
        <f t="shared" si="5"/>
        <v>35.555555555555557</v>
      </c>
    </row>
    <row r="122" spans="1:8">
      <c r="A122">
        <v>1035.8710000000001</v>
      </c>
      <c r="B122">
        <f t="shared" si="3"/>
        <v>29.802000000000135</v>
      </c>
      <c r="C122">
        <v>28884</v>
      </c>
      <c r="D122">
        <f t="shared" si="4"/>
        <v>1190</v>
      </c>
      <c r="E122">
        <v>3</v>
      </c>
      <c r="F122">
        <v>133.6</v>
      </c>
      <c r="G122">
        <v>0</v>
      </c>
      <c r="H122">
        <f t="shared" si="5"/>
        <v>37.111111111111107</v>
      </c>
    </row>
    <row r="123" spans="1:8">
      <c r="A123">
        <v>1036.134</v>
      </c>
      <c r="B123">
        <f t="shared" si="3"/>
        <v>30.065000000000055</v>
      </c>
      <c r="C123">
        <v>28894</v>
      </c>
      <c r="D123">
        <f t="shared" si="4"/>
        <v>1200</v>
      </c>
      <c r="E123">
        <v>3</v>
      </c>
      <c r="F123">
        <v>138.1</v>
      </c>
      <c r="G123">
        <v>0</v>
      </c>
      <c r="H123">
        <f t="shared" si="5"/>
        <v>38.361111111111107</v>
      </c>
    </row>
    <row r="124" spans="1:8">
      <c r="A124">
        <v>1036.3910000000001</v>
      </c>
      <c r="B124">
        <f t="shared" si="3"/>
        <v>30.322000000000116</v>
      </c>
      <c r="C124">
        <v>28904</v>
      </c>
      <c r="D124">
        <f t="shared" si="4"/>
        <v>1210</v>
      </c>
      <c r="E124">
        <v>3</v>
      </c>
      <c r="F124">
        <v>142.6</v>
      </c>
      <c r="G124">
        <v>0</v>
      </c>
      <c r="H124">
        <f t="shared" si="5"/>
        <v>39.611111111111107</v>
      </c>
    </row>
    <row r="125" spans="1:8">
      <c r="A125">
        <v>1036.6389999999999</v>
      </c>
      <c r="B125">
        <f t="shared" si="3"/>
        <v>30.569999999999936</v>
      </c>
      <c r="C125">
        <v>28914</v>
      </c>
      <c r="D125">
        <f t="shared" si="4"/>
        <v>1220</v>
      </c>
      <c r="E125">
        <v>3</v>
      </c>
      <c r="F125">
        <v>145.4</v>
      </c>
      <c r="G125">
        <v>0</v>
      </c>
      <c r="H125">
        <f t="shared" si="5"/>
        <v>40.388888888888893</v>
      </c>
    </row>
    <row r="126" spans="1:8">
      <c r="A126">
        <v>1036.8820000000001</v>
      </c>
      <c r="B126">
        <f t="shared" si="3"/>
        <v>30.813000000000102</v>
      </c>
      <c r="C126">
        <v>28924</v>
      </c>
      <c r="D126">
        <f t="shared" si="4"/>
        <v>1230</v>
      </c>
      <c r="E126">
        <v>4</v>
      </c>
      <c r="F126">
        <v>150.4</v>
      </c>
      <c r="G126">
        <v>0</v>
      </c>
      <c r="H126">
        <f t="shared" si="5"/>
        <v>41.777777777777779</v>
      </c>
    </row>
    <row r="127" spans="1:8">
      <c r="A127">
        <v>1037.1179999999999</v>
      </c>
      <c r="B127">
        <f t="shared" si="3"/>
        <v>31.048999999999978</v>
      </c>
      <c r="C127">
        <v>28934</v>
      </c>
      <c r="D127">
        <f t="shared" si="4"/>
        <v>1240</v>
      </c>
      <c r="E127">
        <v>4</v>
      </c>
      <c r="F127">
        <v>153</v>
      </c>
      <c r="G127">
        <v>0</v>
      </c>
      <c r="H127">
        <f t="shared" si="5"/>
        <v>42.5</v>
      </c>
    </row>
    <row r="128" spans="1:8">
      <c r="A128">
        <v>1037.348</v>
      </c>
      <c r="B128">
        <f t="shared" si="3"/>
        <v>31.278999999999996</v>
      </c>
      <c r="C128">
        <v>28944</v>
      </c>
      <c r="D128">
        <f t="shared" si="4"/>
        <v>1250</v>
      </c>
      <c r="E128">
        <v>4</v>
      </c>
      <c r="F128">
        <v>157.9</v>
      </c>
      <c r="G128">
        <v>0</v>
      </c>
      <c r="H128">
        <f t="shared" si="5"/>
        <v>43.861111111111114</v>
      </c>
    </row>
    <row r="129" spans="1:8">
      <c r="A129">
        <v>1037.5719999999999</v>
      </c>
      <c r="B129">
        <f t="shared" si="3"/>
        <v>31.502999999999929</v>
      </c>
      <c r="C129">
        <v>28954</v>
      </c>
      <c r="D129">
        <f t="shared" si="4"/>
        <v>1260</v>
      </c>
      <c r="E129">
        <v>4</v>
      </c>
      <c r="F129">
        <v>162</v>
      </c>
      <c r="G129">
        <v>0</v>
      </c>
      <c r="H129">
        <f t="shared" si="5"/>
        <v>45</v>
      </c>
    </row>
    <row r="130" spans="1:8">
      <c r="A130">
        <v>1037.7909999999999</v>
      </c>
      <c r="B130">
        <f t="shared" si="3"/>
        <v>31.72199999999998</v>
      </c>
      <c r="C130">
        <v>28964</v>
      </c>
      <c r="D130">
        <f t="shared" si="4"/>
        <v>1270</v>
      </c>
      <c r="E130">
        <v>4</v>
      </c>
      <c r="F130">
        <v>164.3</v>
      </c>
      <c r="G130">
        <v>0</v>
      </c>
      <c r="H130">
        <f t="shared" si="5"/>
        <v>45.638888888888893</v>
      </c>
    </row>
    <row r="131" spans="1:8">
      <c r="A131">
        <v>1038.0070000000001</v>
      </c>
      <c r="B131">
        <f t="shared" si="3"/>
        <v>31.938000000000102</v>
      </c>
      <c r="C131">
        <v>28974</v>
      </c>
      <c r="D131">
        <f t="shared" si="4"/>
        <v>1280</v>
      </c>
      <c r="E131">
        <v>4</v>
      </c>
      <c r="F131">
        <v>166.4</v>
      </c>
      <c r="G131">
        <v>0</v>
      </c>
      <c r="H131">
        <f t="shared" si="5"/>
        <v>46.222222222222221</v>
      </c>
    </row>
    <row r="132" spans="1:8">
      <c r="A132">
        <v>1038.223</v>
      </c>
      <c r="B132">
        <f t="shared" ref="B132:B195" si="6">A132-$A$3</f>
        <v>32.153999999999996</v>
      </c>
      <c r="C132">
        <v>28984</v>
      </c>
      <c r="D132">
        <f t="shared" ref="D132:D195" si="7">C132-$C$3</f>
        <v>1290</v>
      </c>
      <c r="E132">
        <v>4</v>
      </c>
      <c r="F132">
        <v>167.6</v>
      </c>
      <c r="G132">
        <v>0</v>
      </c>
      <c r="H132">
        <f t="shared" ref="H132:H195" si="8">F132/3.6</f>
        <v>46.55555555555555</v>
      </c>
    </row>
    <row r="133" spans="1:8">
      <c r="A133">
        <v>1038.4349999999999</v>
      </c>
      <c r="B133">
        <f t="shared" si="6"/>
        <v>32.365999999999985</v>
      </c>
      <c r="C133">
        <v>28994</v>
      </c>
      <c r="D133">
        <f t="shared" si="7"/>
        <v>1300</v>
      </c>
      <c r="E133">
        <v>4</v>
      </c>
      <c r="F133">
        <v>169.4</v>
      </c>
      <c r="G133">
        <v>0</v>
      </c>
      <c r="H133">
        <f t="shared" si="8"/>
        <v>47.055555555555557</v>
      </c>
    </row>
    <row r="134" spans="1:8">
      <c r="A134">
        <v>1038.646</v>
      </c>
      <c r="B134">
        <f t="shared" si="6"/>
        <v>32.576999999999998</v>
      </c>
      <c r="C134">
        <v>29004</v>
      </c>
      <c r="D134">
        <f t="shared" si="7"/>
        <v>1310</v>
      </c>
      <c r="E134">
        <v>4</v>
      </c>
      <c r="F134">
        <v>171</v>
      </c>
      <c r="G134">
        <v>0</v>
      </c>
      <c r="H134">
        <f t="shared" si="8"/>
        <v>47.5</v>
      </c>
    </row>
    <row r="135" spans="1:8">
      <c r="A135">
        <v>1038.854</v>
      </c>
      <c r="B135">
        <f t="shared" si="6"/>
        <v>32.785000000000082</v>
      </c>
      <c r="C135">
        <v>29014</v>
      </c>
      <c r="D135">
        <f t="shared" si="7"/>
        <v>1320</v>
      </c>
      <c r="E135">
        <v>4</v>
      </c>
      <c r="F135">
        <v>171.8</v>
      </c>
      <c r="G135">
        <v>0</v>
      </c>
      <c r="H135">
        <f t="shared" si="8"/>
        <v>47.722222222222221</v>
      </c>
    </row>
    <row r="136" spans="1:8">
      <c r="A136">
        <v>1039.0630000000001</v>
      </c>
      <c r="B136">
        <f t="shared" si="6"/>
        <v>32.994000000000142</v>
      </c>
      <c r="C136">
        <v>29024</v>
      </c>
      <c r="D136">
        <f t="shared" si="7"/>
        <v>1330</v>
      </c>
      <c r="E136">
        <v>4</v>
      </c>
      <c r="F136">
        <v>172.8</v>
      </c>
      <c r="G136">
        <v>0</v>
      </c>
      <c r="H136">
        <f t="shared" si="8"/>
        <v>48</v>
      </c>
    </row>
    <row r="137" spans="1:8">
      <c r="A137">
        <v>1039.269</v>
      </c>
      <c r="B137">
        <f t="shared" si="6"/>
        <v>33.200000000000045</v>
      </c>
      <c r="C137">
        <v>29034</v>
      </c>
      <c r="D137">
        <f t="shared" si="7"/>
        <v>1340</v>
      </c>
      <c r="E137">
        <v>4</v>
      </c>
      <c r="F137">
        <v>174.4</v>
      </c>
      <c r="G137">
        <v>0</v>
      </c>
      <c r="H137">
        <f t="shared" si="8"/>
        <v>48.444444444444443</v>
      </c>
    </row>
    <row r="138" spans="1:8">
      <c r="A138">
        <v>1039.4739999999999</v>
      </c>
      <c r="B138">
        <f t="shared" si="6"/>
        <v>33.404999999999973</v>
      </c>
      <c r="C138">
        <v>29044</v>
      </c>
      <c r="D138">
        <f t="shared" si="7"/>
        <v>1350</v>
      </c>
      <c r="E138">
        <v>4</v>
      </c>
      <c r="F138">
        <v>174.9</v>
      </c>
      <c r="G138">
        <v>0</v>
      </c>
      <c r="H138">
        <f t="shared" si="8"/>
        <v>48.583333333333336</v>
      </c>
    </row>
    <row r="139" spans="1:8">
      <c r="A139">
        <v>1039.6780000000001</v>
      </c>
      <c r="B139">
        <f t="shared" si="6"/>
        <v>33.609000000000151</v>
      </c>
      <c r="C139">
        <v>29054</v>
      </c>
      <c r="D139">
        <f t="shared" si="7"/>
        <v>1360</v>
      </c>
      <c r="E139">
        <v>4</v>
      </c>
      <c r="F139">
        <v>176.4</v>
      </c>
      <c r="G139">
        <v>0</v>
      </c>
      <c r="H139">
        <f t="shared" si="8"/>
        <v>49</v>
      </c>
    </row>
    <row r="140" spans="1:8">
      <c r="A140">
        <v>1039.8800000000001</v>
      </c>
      <c r="B140">
        <f t="shared" si="6"/>
        <v>33.811000000000149</v>
      </c>
      <c r="C140">
        <v>29064</v>
      </c>
      <c r="D140">
        <f t="shared" si="7"/>
        <v>1370</v>
      </c>
      <c r="E140">
        <v>4</v>
      </c>
      <c r="F140">
        <v>177.7</v>
      </c>
      <c r="G140">
        <v>0</v>
      </c>
      <c r="H140">
        <f t="shared" si="8"/>
        <v>49.361111111111107</v>
      </c>
    </row>
    <row r="141" spans="1:8">
      <c r="A141">
        <v>1040.0809999999999</v>
      </c>
      <c r="B141">
        <f t="shared" si="6"/>
        <v>34.011999999999944</v>
      </c>
      <c r="C141">
        <v>29074</v>
      </c>
      <c r="D141">
        <f t="shared" si="7"/>
        <v>1380</v>
      </c>
      <c r="E141">
        <v>4</v>
      </c>
      <c r="F141">
        <v>178.3</v>
      </c>
      <c r="G141">
        <v>0</v>
      </c>
      <c r="H141">
        <f t="shared" si="8"/>
        <v>49.527777777777779</v>
      </c>
    </row>
    <row r="142" spans="1:8">
      <c r="A142">
        <v>1040.2809999999999</v>
      </c>
      <c r="B142">
        <f t="shared" si="6"/>
        <v>34.211999999999989</v>
      </c>
      <c r="C142">
        <v>29084</v>
      </c>
      <c r="D142">
        <f t="shared" si="7"/>
        <v>1390</v>
      </c>
      <c r="E142">
        <v>4</v>
      </c>
      <c r="F142">
        <v>179.4</v>
      </c>
      <c r="G142">
        <v>0</v>
      </c>
      <c r="H142">
        <f t="shared" si="8"/>
        <v>49.833333333333336</v>
      </c>
    </row>
    <row r="143" spans="1:8">
      <c r="A143">
        <v>1040.48</v>
      </c>
      <c r="B143">
        <f t="shared" si="6"/>
        <v>34.411000000000058</v>
      </c>
      <c r="C143">
        <v>29094</v>
      </c>
      <c r="D143">
        <f t="shared" si="7"/>
        <v>1400</v>
      </c>
      <c r="E143">
        <v>4</v>
      </c>
      <c r="F143">
        <v>181.3</v>
      </c>
      <c r="G143">
        <v>0</v>
      </c>
      <c r="H143">
        <f t="shared" si="8"/>
        <v>50.361111111111114</v>
      </c>
    </row>
    <row r="144" spans="1:8">
      <c r="A144">
        <v>1040.6769999999999</v>
      </c>
      <c r="B144">
        <f t="shared" si="6"/>
        <v>34.607999999999947</v>
      </c>
      <c r="C144">
        <v>29104</v>
      </c>
      <c r="D144">
        <f t="shared" si="7"/>
        <v>1410</v>
      </c>
      <c r="E144">
        <v>4</v>
      </c>
      <c r="F144">
        <v>182.3</v>
      </c>
      <c r="G144">
        <v>0</v>
      </c>
      <c r="H144">
        <f t="shared" si="8"/>
        <v>50.638888888888893</v>
      </c>
    </row>
    <row r="145" spans="1:8">
      <c r="A145">
        <v>1040.8720000000001</v>
      </c>
      <c r="B145">
        <f t="shared" si="6"/>
        <v>34.803000000000111</v>
      </c>
      <c r="C145">
        <v>29114</v>
      </c>
      <c r="D145">
        <f t="shared" si="7"/>
        <v>1420</v>
      </c>
      <c r="E145">
        <v>4</v>
      </c>
      <c r="F145">
        <v>184.4</v>
      </c>
      <c r="G145">
        <v>0</v>
      </c>
      <c r="H145">
        <f t="shared" si="8"/>
        <v>51.222222222222221</v>
      </c>
    </row>
    <row r="146" spans="1:8">
      <c r="A146">
        <v>1041.066</v>
      </c>
      <c r="B146">
        <f t="shared" si="6"/>
        <v>34.997000000000071</v>
      </c>
      <c r="C146">
        <v>29124</v>
      </c>
      <c r="D146">
        <f t="shared" si="7"/>
        <v>1430</v>
      </c>
      <c r="E146">
        <v>4</v>
      </c>
      <c r="F146">
        <v>186.3</v>
      </c>
      <c r="G146">
        <v>0</v>
      </c>
      <c r="H146">
        <f t="shared" si="8"/>
        <v>51.75</v>
      </c>
    </row>
    <row r="147" spans="1:8">
      <c r="A147">
        <v>1041.2570000000001</v>
      </c>
      <c r="B147">
        <f t="shared" si="6"/>
        <v>35.188000000000102</v>
      </c>
      <c r="C147">
        <v>29134</v>
      </c>
      <c r="D147">
        <f t="shared" si="7"/>
        <v>1440</v>
      </c>
      <c r="E147">
        <v>4</v>
      </c>
      <c r="F147">
        <v>187.5</v>
      </c>
      <c r="G147">
        <v>0</v>
      </c>
      <c r="H147">
        <f t="shared" si="8"/>
        <v>52.083333333333329</v>
      </c>
    </row>
    <row r="148" spans="1:8">
      <c r="A148">
        <v>1041.4469999999999</v>
      </c>
      <c r="B148">
        <f t="shared" si="6"/>
        <v>35.377999999999929</v>
      </c>
      <c r="C148">
        <v>29144</v>
      </c>
      <c r="D148">
        <f t="shared" si="7"/>
        <v>1450</v>
      </c>
      <c r="E148">
        <v>4</v>
      </c>
      <c r="F148">
        <v>188.8</v>
      </c>
      <c r="G148">
        <v>0</v>
      </c>
      <c r="H148">
        <f t="shared" si="8"/>
        <v>52.444444444444443</v>
      </c>
    </row>
    <row r="149" spans="1:8">
      <c r="A149">
        <v>1041.6379999999999</v>
      </c>
      <c r="B149">
        <f t="shared" si="6"/>
        <v>35.56899999999996</v>
      </c>
      <c r="C149">
        <v>29154</v>
      </c>
      <c r="D149">
        <f t="shared" si="7"/>
        <v>1460</v>
      </c>
      <c r="E149">
        <v>4</v>
      </c>
      <c r="F149">
        <v>188.7</v>
      </c>
      <c r="G149">
        <v>0</v>
      </c>
      <c r="H149">
        <f t="shared" si="8"/>
        <v>52.416666666666664</v>
      </c>
    </row>
    <row r="150" spans="1:8">
      <c r="A150">
        <v>1041.828</v>
      </c>
      <c r="B150">
        <f t="shared" si="6"/>
        <v>35.759000000000015</v>
      </c>
      <c r="C150">
        <v>29164</v>
      </c>
      <c r="D150">
        <f t="shared" si="7"/>
        <v>1470</v>
      </c>
      <c r="E150">
        <v>4</v>
      </c>
      <c r="F150">
        <v>189</v>
      </c>
      <c r="G150">
        <v>0</v>
      </c>
      <c r="H150">
        <f t="shared" si="8"/>
        <v>52.5</v>
      </c>
    </row>
    <row r="151" spans="1:8">
      <c r="A151">
        <v>1042.0160000000001</v>
      </c>
      <c r="B151">
        <f t="shared" si="6"/>
        <v>35.947000000000116</v>
      </c>
      <c r="C151">
        <v>29174</v>
      </c>
      <c r="D151">
        <f t="shared" si="7"/>
        <v>1480</v>
      </c>
      <c r="E151">
        <v>4</v>
      </c>
      <c r="F151">
        <v>189.1</v>
      </c>
      <c r="G151">
        <v>0</v>
      </c>
      <c r="H151">
        <f t="shared" si="8"/>
        <v>52.527777777777771</v>
      </c>
    </row>
    <row r="152" spans="1:8">
      <c r="A152">
        <v>1042.2059999999999</v>
      </c>
      <c r="B152">
        <f t="shared" si="6"/>
        <v>36.136999999999944</v>
      </c>
      <c r="C152">
        <v>29184</v>
      </c>
      <c r="D152">
        <f t="shared" si="7"/>
        <v>1490</v>
      </c>
      <c r="E152">
        <v>4</v>
      </c>
      <c r="F152">
        <v>189.4</v>
      </c>
      <c r="G152">
        <v>0</v>
      </c>
      <c r="H152">
        <f t="shared" si="8"/>
        <v>52.611111111111114</v>
      </c>
    </row>
    <row r="153" spans="1:8">
      <c r="A153">
        <v>1042.396</v>
      </c>
      <c r="B153">
        <f t="shared" si="6"/>
        <v>36.326999999999998</v>
      </c>
      <c r="C153">
        <v>29194</v>
      </c>
      <c r="D153">
        <f t="shared" si="7"/>
        <v>1500</v>
      </c>
      <c r="E153">
        <v>4</v>
      </c>
      <c r="F153">
        <v>188.1</v>
      </c>
      <c r="G153">
        <v>0</v>
      </c>
      <c r="H153">
        <f t="shared" si="8"/>
        <v>52.25</v>
      </c>
    </row>
    <row r="154" spans="1:8">
      <c r="A154">
        <v>1042.587</v>
      </c>
      <c r="B154">
        <f t="shared" si="6"/>
        <v>36.518000000000029</v>
      </c>
      <c r="C154">
        <v>29204</v>
      </c>
      <c r="D154">
        <f t="shared" si="7"/>
        <v>1510</v>
      </c>
      <c r="E154">
        <v>4</v>
      </c>
      <c r="F154">
        <v>186.9</v>
      </c>
      <c r="G154">
        <v>0</v>
      </c>
      <c r="H154">
        <f t="shared" si="8"/>
        <v>51.916666666666664</v>
      </c>
    </row>
    <row r="155" spans="1:8">
      <c r="A155">
        <v>1042.779</v>
      </c>
      <c r="B155">
        <f t="shared" si="6"/>
        <v>36.710000000000036</v>
      </c>
      <c r="C155">
        <v>29214</v>
      </c>
      <c r="D155">
        <f t="shared" si="7"/>
        <v>1520</v>
      </c>
      <c r="E155">
        <v>4</v>
      </c>
      <c r="F155">
        <v>185.3</v>
      </c>
      <c r="G155">
        <v>0</v>
      </c>
      <c r="H155">
        <f t="shared" si="8"/>
        <v>51.472222222222221</v>
      </c>
    </row>
    <row r="156" spans="1:8">
      <c r="A156">
        <v>1042.9739999999999</v>
      </c>
      <c r="B156">
        <f t="shared" si="6"/>
        <v>36.904999999999973</v>
      </c>
      <c r="C156">
        <v>29224</v>
      </c>
      <c r="D156">
        <f t="shared" si="7"/>
        <v>1530</v>
      </c>
      <c r="E156">
        <v>4</v>
      </c>
      <c r="F156">
        <v>184.1</v>
      </c>
      <c r="G156">
        <v>0</v>
      </c>
      <c r="H156">
        <f t="shared" si="8"/>
        <v>51.138888888888886</v>
      </c>
    </row>
    <row r="157" spans="1:8">
      <c r="A157">
        <v>1043.1690000000001</v>
      </c>
      <c r="B157">
        <f t="shared" si="6"/>
        <v>37.100000000000136</v>
      </c>
      <c r="C157">
        <v>29234</v>
      </c>
      <c r="D157">
        <f t="shared" si="7"/>
        <v>1540</v>
      </c>
      <c r="E157">
        <v>4</v>
      </c>
      <c r="F157">
        <v>182.1</v>
      </c>
      <c r="G157">
        <v>0</v>
      </c>
      <c r="H157">
        <f t="shared" si="8"/>
        <v>50.583333333333329</v>
      </c>
    </row>
    <row r="158" spans="1:8">
      <c r="A158">
        <v>1043.367</v>
      </c>
      <c r="B158">
        <f t="shared" si="6"/>
        <v>37.298000000000002</v>
      </c>
      <c r="C158">
        <v>29244</v>
      </c>
      <c r="D158">
        <f t="shared" si="7"/>
        <v>1550</v>
      </c>
      <c r="E158">
        <v>4</v>
      </c>
      <c r="F158">
        <v>179.8</v>
      </c>
      <c r="G158">
        <v>0</v>
      </c>
      <c r="H158">
        <f t="shared" si="8"/>
        <v>49.944444444444443</v>
      </c>
    </row>
    <row r="159" spans="1:8">
      <c r="A159">
        <v>1043.567</v>
      </c>
      <c r="B159">
        <f t="shared" si="6"/>
        <v>37.498000000000047</v>
      </c>
      <c r="C159">
        <v>29253</v>
      </c>
      <c r="D159">
        <f t="shared" si="7"/>
        <v>1559</v>
      </c>
      <c r="E159">
        <v>4</v>
      </c>
      <c r="F159">
        <v>178.6</v>
      </c>
      <c r="G159">
        <v>0</v>
      </c>
      <c r="H159">
        <f t="shared" si="8"/>
        <v>49.611111111111107</v>
      </c>
    </row>
    <row r="160" spans="1:8">
      <c r="A160">
        <v>1043.769</v>
      </c>
      <c r="B160">
        <f t="shared" si="6"/>
        <v>37.700000000000045</v>
      </c>
      <c r="C160">
        <v>29264</v>
      </c>
      <c r="D160">
        <f t="shared" si="7"/>
        <v>1570</v>
      </c>
      <c r="E160">
        <v>4</v>
      </c>
      <c r="F160">
        <v>176.3</v>
      </c>
      <c r="G160">
        <v>0</v>
      </c>
      <c r="H160">
        <f t="shared" si="8"/>
        <v>48.972222222222221</v>
      </c>
    </row>
    <row r="161" spans="1:8">
      <c r="A161">
        <v>1043.973</v>
      </c>
      <c r="B161">
        <f t="shared" si="6"/>
        <v>37.903999999999996</v>
      </c>
      <c r="C161">
        <v>29274</v>
      </c>
      <c r="D161">
        <f t="shared" si="7"/>
        <v>1580</v>
      </c>
      <c r="E161">
        <v>4</v>
      </c>
      <c r="F161">
        <v>174.6</v>
      </c>
      <c r="G161">
        <v>0</v>
      </c>
      <c r="H161">
        <f t="shared" si="8"/>
        <v>48.5</v>
      </c>
    </row>
    <row r="162" spans="1:8">
      <c r="A162">
        <v>1044.1790000000001</v>
      </c>
      <c r="B162">
        <f t="shared" si="6"/>
        <v>38.110000000000127</v>
      </c>
      <c r="C162">
        <v>29284</v>
      </c>
      <c r="D162">
        <f t="shared" si="7"/>
        <v>1590</v>
      </c>
      <c r="E162">
        <v>4</v>
      </c>
      <c r="F162">
        <v>173.5</v>
      </c>
      <c r="G162">
        <v>0</v>
      </c>
      <c r="H162">
        <f t="shared" si="8"/>
        <v>48.194444444444443</v>
      </c>
    </row>
    <row r="163" spans="1:8">
      <c r="A163">
        <v>1044.386</v>
      </c>
      <c r="B163">
        <f t="shared" si="6"/>
        <v>38.317000000000007</v>
      </c>
      <c r="C163">
        <v>29294</v>
      </c>
      <c r="D163">
        <f t="shared" si="7"/>
        <v>1600</v>
      </c>
      <c r="E163">
        <v>4</v>
      </c>
      <c r="F163">
        <v>171.9</v>
      </c>
      <c r="G163">
        <v>0</v>
      </c>
      <c r="H163">
        <f t="shared" si="8"/>
        <v>47.75</v>
      </c>
    </row>
    <row r="164" spans="1:8">
      <c r="A164">
        <v>1044.596</v>
      </c>
      <c r="B164">
        <f t="shared" si="6"/>
        <v>38.527000000000044</v>
      </c>
      <c r="C164">
        <v>29304</v>
      </c>
      <c r="D164">
        <f t="shared" si="7"/>
        <v>1610</v>
      </c>
      <c r="E164">
        <v>4</v>
      </c>
      <c r="F164">
        <v>170.5</v>
      </c>
      <c r="G164">
        <v>0</v>
      </c>
      <c r="H164">
        <f t="shared" si="8"/>
        <v>47.361111111111107</v>
      </c>
    </row>
    <row r="165" spans="1:8">
      <c r="A165">
        <v>1044.807</v>
      </c>
      <c r="B165">
        <f t="shared" si="6"/>
        <v>38.738000000000056</v>
      </c>
      <c r="C165">
        <v>29314</v>
      </c>
      <c r="D165">
        <f t="shared" si="7"/>
        <v>1620</v>
      </c>
      <c r="E165">
        <v>4</v>
      </c>
      <c r="F165">
        <v>168.4</v>
      </c>
      <c r="G165">
        <v>0</v>
      </c>
      <c r="H165">
        <f t="shared" si="8"/>
        <v>46.777777777777779</v>
      </c>
    </row>
    <row r="166" spans="1:8">
      <c r="A166">
        <v>1045.0219999999999</v>
      </c>
      <c r="B166">
        <f t="shared" si="6"/>
        <v>38.952999999999975</v>
      </c>
      <c r="C166">
        <v>29324</v>
      </c>
      <c r="D166">
        <f t="shared" si="7"/>
        <v>1630</v>
      </c>
      <c r="E166">
        <v>4</v>
      </c>
      <c r="F166">
        <v>163.9</v>
      </c>
      <c r="G166">
        <v>1.8</v>
      </c>
      <c r="H166">
        <f t="shared" si="8"/>
        <v>45.527777777777779</v>
      </c>
    </row>
    <row r="167" spans="1:8">
      <c r="A167">
        <v>1045.2449999999999</v>
      </c>
      <c r="B167">
        <f t="shared" si="6"/>
        <v>39.175999999999931</v>
      </c>
      <c r="C167">
        <v>29334</v>
      </c>
      <c r="D167">
        <f t="shared" si="7"/>
        <v>1640</v>
      </c>
      <c r="E167">
        <v>4</v>
      </c>
      <c r="F167">
        <v>157.6</v>
      </c>
      <c r="G167">
        <v>16</v>
      </c>
      <c r="H167">
        <f t="shared" si="8"/>
        <v>43.777777777777779</v>
      </c>
    </row>
    <row r="168" spans="1:8">
      <c r="A168">
        <v>1045.4780000000001</v>
      </c>
      <c r="B168">
        <f t="shared" si="6"/>
        <v>39.409000000000106</v>
      </c>
      <c r="C168">
        <v>29344</v>
      </c>
      <c r="D168">
        <f t="shared" si="7"/>
        <v>1650</v>
      </c>
      <c r="E168">
        <v>4</v>
      </c>
      <c r="F168">
        <v>150.6</v>
      </c>
      <c r="G168">
        <v>14.3</v>
      </c>
      <c r="H168">
        <f t="shared" si="8"/>
        <v>41.833333333333329</v>
      </c>
    </row>
    <row r="169" spans="1:8">
      <c r="A169">
        <v>1045.72</v>
      </c>
      <c r="B169">
        <f t="shared" si="6"/>
        <v>39.651000000000067</v>
      </c>
      <c r="C169">
        <v>29353</v>
      </c>
      <c r="D169">
        <f t="shared" si="7"/>
        <v>1659</v>
      </c>
      <c r="E169">
        <v>3</v>
      </c>
      <c r="F169">
        <v>144.6</v>
      </c>
      <c r="G169">
        <v>21.4</v>
      </c>
      <c r="H169">
        <f t="shared" si="8"/>
        <v>40.166666666666664</v>
      </c>
    </row>
    <row r="170" spans="1:8">
      <c r="A170">
        <v>1045.973</v>
      </c>
      <c r="B170">
        <f t="shared" si="6"/>
        <v>39.903999999999996</v>
      </c>
      <c r="C170">
        <v>29364</v>
      </c>
      <c r="D170">
        <f t="shared" si="7"/>
        <v>1670</v>
      </c>
      <c r="E170">
        <v>3</v>
      </c>
      <c r="F170">
        <v>139.6</v>
      </c>
      <c r="G170">
        <v>14.3</v>
      </c>
      <c r="H170">
        <f t="shared" si="8"/>
        <v>38.777777777777779</v>
      </c>
    </row>
    <row r="171" spans="1:8">
      <c r="A171">
        <v>1046.2360000000001</v>
      </c>
      <c r="B171">
        <f t="shared" si="6"/>
        <v>40.167000000000144</v>
      </c>
      <c r="C171">
        <v>29374</v>
      </c>
      <c r="D171">
        <f t="shared" si="7"/>
        <v>1680</v>
      </c>
      <c r="E171">
        <v>3</v>
      </c>
      <c r="F171">
        <v>133.30000000000001</v>
      </c>
      <c r="G171">
        <v>16</v>
      </c>
      <c r="H171">
        <f t="shared" si="8"/>
        <v>37.027777777777779</v>
      </c>
    </row>
    <row r="172" spans="1:8">
      <c r="A172">
        <v>1046.51</v>
      </c>
      <c r="B172">
        <f t="shared" si="6"/>
        <v>40.441000000000031</v>
      </c>
      <c r="C172">
        <v>29384</v>
      </c>
      <c r="D172">
        <f t="shared" si="7"/>
        <v>1690</v>
      </c>
      <c r="E172">
        <v>3</v>
      </c>
      <c r="F172">
        <v>128.19999999999999</v>
      </c>
      <c r="G172">
        <v>16</v>
      </c>
      <c r="H172">
        <f t="shared" si="8"/>
        <v>35.611111111111107</v>
      </c>
    </row>
    <row r="173" spans="1:8">
      <c r="A173">
        <v>1046.7950000000001</v>
      </c>
      <c r="B173">
        <f t="shared" si="6"/>
        <v>40.726000000000113</v>
      </c>
      <c r="C173">
        <v>29394</v>
      </c>
      <c r="D173">
        <f t="shared" si="7"/>
        <v>1700</v>
      </c>
      <c r="E173">
        <v>3</v>
      </c>
      <c r="F173">
        <v>123.3</v>
      </c>
      <c r="G173">
        <v>17.8</v>
      </c>
      <c r="H173">
        <f t="shared" si="8"/>
        <v>34.25</v>
      </c>
    </row>
    <row r="174" spans="1:8">
      <c r="A174">
        <v>1047.0920000000001</v>
      </c>
      <c r="B174">
        <f t="shared" si="6"/>
        <v>41.023000000000138</v>
      </c>
      <c r="C174">
        <v>29404</v>
      </c>
      <c r="D174">
        <f t="shared" si="7"/>
        <v>1710</v>
      </c>
      <c r="E174">
        <v>3</v>
      </c>
      <c r="F174">
        <v>118.1</v>
      </c>
      <c r="G174">
        <v>12.5</v>
      </c>
      <c r="H174">
        <f t="shared" si="8"/>
        <v>32.80555555555555</v>
      </c>
    </row>
    <row r="175" spans="1:8">
      <c r="A175">
        <v>1047.4010000000001</v>
      </c>
      <c r="B175">
        <f t="shared" si="6"/>
        <v>41.332000000000107</v>
      </c>
      <c r="C175">
        <v>29414</v>
      </c>
      <c r="D175">
        <f t="shared" si="7"/>
        <v>1720</v>
      </c>
      <c r="E175">
        <v>3</v>
      </c>
      <c r="F175">
        <v>113.8</v>
      </c>
      <c r="G175">
        <v>7.1</v>
      </c>
      <c r="H175">
        <f t="shared" si="8"/>
        <v>31.611111111111111</v>
      </c>
    </row>
    <row r="176" spans="1:8">
      <c r="A176">
        <v>1047.723</v>
      </c>
      <c r="B176">
        <f t="shared" si="6"/>
        <v>41.653999999999996</v>
      </c>
      <c r="C176">
        <v>29424</v>
      </c>
      <c r="D176">
        <f t="shared" si="7"/>
        <v>1730</v>
      </c>
      <c r="E176">
        <v>3</v>
      </c>
      <c r="F176">
        <v>109.8</v>
      </c>
      <c r="G176">
        <v>0</v>
      </c>
      <c r="H176">
        <f t="shared" si="8"/>
        <v>30.5</v>
      </c>
    </row>
    <row r="177" spans="1:8">
      <c r="A177">
        <v>1048.056</v>
      </c>
      <c r="B177">
        <f t="shared" si="6"/>
        <v>41.98700000000008</v>
      </c>
      <c r="C177">
        <v>29434</v>
      </c>
      <c r="D177">
        <f t="shared" si="7"/>
        <v>1740</v>
      </c>
      <c r="E177">
        <v>3</v>
      </c>
      <c r="F177">
        <v>105</v>
      </c>
      <c r="G177">
        <v>0</v>
      </c>
      <c r="H177">
        <f t="shared" si="8"/>
        <v>29.166666666666664</v>
      </c>
    </row>
    <row r="178" spans="1:8">
      <c r="A178">
        <v>1048.402</v>
      </c>
      <c r="B178">
        <f t="shared" si="6"/>
        <v>42.333000000000084</v>
      </c>
      <c r="C178">
        <v>29444</v>
      </c>
      <c r="D178">
        <f t="shared" si="7"/>
        <v>1750</v>
      </c>
      <c r="E178">
        <v>3</v>
      </c>
      <c r="F178">
        <v>102.9</v>
      </c>
      <c r="G178">
        <v>0</v>
      </c>
      <c r="H178">
        <f t="shared" si="8"/>
        <v>28.583333333333336</v>
      </c>
    </row>
    <row r="179" spans="1:8">
      <c r="A179">
        <v>1048.7529999999999</v>
      </c>
      <c r="B179">
        <f t="shared" si="6"/>
        <v>42.683999999999969</v>
      </c>
      <c r="C179">
        <v>29454</v>
      </c>
      <c r="D179">
        <f t="shared" si="7"/>
        <v>1760</v>
      </c>
      <c r="E179">
        <v>3</v>
      </c>
      <c r="F179">
        <v>101.6</v>
      </c>
      <c r="G179">
        <v>0</v>
      </c>
      <c r="H179">
        <f t="shared" si="8"/>
        <v>28.222222222222221</v>
      </c>
    </row>
    <row r="180" spans="1:8">
      <c r="A180">
        <v>1049.105</v>
      </c>
      <c r="B180">
        <f t="shared" si="6"/>
        <v>43.036000000000058</v>
      </c>
      <c r="C180">
        <v>29464</v>
      </c>
      <c r="D180">
        <f t="shared" si="7"/>
        <v>1770</v>
      </c>
      <c r="E180">
        <v>3</v>
      </c>
      <c r="F180">
        <v>101.3</v>
      </c>
      <c r="G180">
        <v>0</v>
      </c>
      <c r="H180">
        <f t="shared" si="8"/>
        <v>28.138888888888886</v>
      </c>
    </row>
    <row r="181" spans="1:8">
      <c r="A181">
        <v>1049.4580000000001</v>
      </c>
      <c r="B181">
        <f t="shared" si="6"/>
        <v>43.389000000000124</v>
      </c>
      <c r="C181">
        <v>29474</v>
      </c>
      <c r="D181">
        <f t="shared" si="7"/>
        <v>1780</v>
      </c>
      <c r="E181">
        <v>3</v>
      </c>
      <c r="F181">
        <v>102</v>
      </c>
      <c r="G181">
        <v>0</v>
      </c>
      <c r="H181">
        <f t="shared" si="8"/>
        <v>28.333333333333332</v>
      </c>
    </row>
    <row r="182" spans="1:8">
      <c r="A182">
        <v>1049.8109999999999</v>
      </c>
      <c r="B182">
        <f t="shared" si="6"/>
        <v>43.741999999999962</v>
      </c>
      <c r="C182">
        <v>29484</v>
      </c>
      <c r="D182">
        <f t="shared" si="7"/>
        <v>1790</v>
      </c>
      <c r="E182">
        <v>3</v>
      </c>
      <c r="F182">
        <v>101.7</v>
      </c>
      <c r="G182">
        <v>0</v>
      </c>
      <c r="H182">
        <f t="shared" si="8"/>
        <v>28.25</v>
      </c>
    </row>
    <row r="183" spans="1:8">
      <c r="A183">
        <v>1050.162</v>
      </c>
      <c r="B183">
        <f t="shared" si="6"/>
        <v>44.093000000000075</v>
      </c>
      <c r="C183">
        <v>29494</v>
      </c>
      <c r="D183">
        <f t="shared" si="7"/>
        <v>1800</v>
      </c>
      <c r="E183">
        <v>3</v>
      </c>
      <c r="F183">
        <v>102.1</v>
      </c>
      <c r="G183">
        <v>0</v>
      </c>
      <c r="H183">
        <f t="shared" si="8"/>
        <v>28.361111111111107</v>
      </c>
    </row>
    <row r="184" spans="1:8">
      <c r="A184">
        <v>1050.509</v>
      </c>
      <c r="B184">
        <f t="shared" si="6"/>
        <v>44.440000000000055</v>
      </c>
      <c r="C184">
        <v>29504</v>
      </c>
      <c r="D184">
        <f t="shared" si="7"/>
        <v>1810</v>
      </c>
      <c r="E184">
        <v>3</v>
      </c>
      <c r="F184">
        <v>104.8</v>
      </c>
      <c r="G184">
        <v>0</v>
      </c>
      <c r="H184">
        <f t="shared" si="8"/>
        <v>29.111111111111111</v>
      </c>
    </row>
    <row r="185" spans="1:8">
      <c r="A185">
        <v>1050.845</v>
      </c>
      <c r="B185">
        <f t="shared" si="6"/>
        <v>44.776000000000067</v>
      </c>
      <c r="C185">
        <v>29514</v>
      </c>
      <c r="D185">
        <f t="shared" si="7"/>
        <v>1820</v>
      </c>
      <c r="E185">
        <v>3</v>
      </c>
      <c r="F185">
        <v>108.6</v>
      </c>
      <c r="G185">
        <v>0</v>
      </c>
      <c r="H185">
        <f t="shared" si="8"/>
        <v>30.166666666666664</v>
      </c>
    </row>
    <row r="186" spans="1:8">
      <c r="A186">
        <v>1051.1679999999999</v>
      </c>
      <c r="B186">
        <f t="shared" si="6"/>
        <v>45.098999999999933</v>
      </c>
      <c r="C186">
        <v>29524</v>
      </c>
      <c r="D186">
        <f t="shared" si="7"/>
        <v>1830</v>
      </c>
      <c r="E186">
        <v>3</v>
      </c>
      <c r="F186">
        <v>113.6</v>
      </c>
      <c r="G186">
        <v>0</v>
      </c>
      <c r="H186">
        <f t="shared" si="8"/>
        <v>31.555555555555554</v>
      </c>
    </row>
    <row r="187" spans="1:8">
      <c r="A187">
        <v>1051.4770000000001</v>
      </c>
      <c r="B187">
        <f t="shared" si="6"/>
        <v>45.408000000000129</v>
      </c>
      <c r="C187">
        <v>29534</v>
      </c>
      <c r="D187">
        <f t="shared" si="7"/>
        <v>1840</v>
      </c>
      <c r="E187">
        <v>3</v>
      </c>
      <c r="F187">
        <v>118.5</v>
      </c>
      <c r="G187">
        <v>0</v>
      </c>
      <c r="H187">
        <f t="shared" si="8"/>
        <v>32.916666666666664</v>
      </c>
    </row>
    <row r="188" spans="1:8">
      <c r="A188">
        <v>1051.7729999999999</v>
      </c>
      <c r="B188">
        <f t="shared" si="6"/>
        <v>45.703999999999951</v>
      </c>
      <c r="C188">
        <v>29544</v>
      </c>
      <c r="D188">
        <f t="shared" si="7"/>
        <v>1850</v>
      </c>
      <c r="E188">
        <v>3</v>
      </c>
      <c r="F188">
        <v>123.5</v>
      </c>
      <c r="G188">
        <v>0</v>
      </c>
      <c r="H188">
        <f t="shared" si="8"/>
        <v>34.305555555555557</v>
      </c>
    </row>
    <row r="189" spans="1:8">
      <c r="A189">
        <v>1052.056</v>
      </c>
      <c r="B189">
        <f t="shared" si="6"/>
        <v>45.98700000000008</v>
      </c>
      <c r="C189">
        <v>29554</v>
      </c>
      <c r="D189">
        <f t="shared" si="7"/>
        <v>1860</v>
      </c>
      <c r="E189">
        <v>3</v>
      </c>
      <c r="F189">
        <v>129.6</v>
      </c>
      <c r="G189">
        <v>0</v>
      </c>
      <c r="H189">
        <f t="shared" si="8"/>
        <v>36</v>
      </c>
    </row>
    <row r="190" spans="1:8">
      <c r="A190">
        <v>1052.328</v>
      </c>
      <c r="B190">
        <f t="shared" si="6"/>
        <v>46.259000000000015</v>
      </c>
      <c r="C190">
        <v>29564</v>
      </c>
      <c r="D190">
        <f t="shared" si="7"/>
        <v>1870</v>
      </c>
      <c r="E190">
        <v>3</v>
      </c>
      <c r="F190">
        <v>135.19999999999999</v>
      </c>
      <c r="G190">
        <v>0</v>
      </c>
      <c r="H190">
        <f t="shared" si="8"/>
        <v>37.55555555555555</v>
      </c>
    </row>
    <row r="191" spans="1:8">
      <c r="A191">
        <v>1052.586</v>
      </c>
      <c r="B191">
        <f t="shared" si="6"/>
        <v>46.517000000000053</v>
      </c>
      <c r="C191">
        <v>29574</v>
      </c>
      <c r="D191">
        <f t="shared" si="7"/>
        <v>1880</v>
      </c>
      <c r="E191">
        <v>3</v>
      </c>
      <c r="F191">
        <v>140.9</v>
      </c>
      <c r="G191">
        <v>0</v>
      </c>
      <c r="H191">
        <f t="shared" si="8"/>
        <v>39.138888888888893</v>
      </c>
    </row>
    <row r="192" spans="1:8">
      <c r="A192">
        <v>1052.8389999999999</v>
      </c>
      <c r="B192">
        <f t="shared" si="6"/>
        <v>46.769999999999982</v>
      </c>
      <c r="C192">
        <v>29584</v>
      </c>
      <c r="D192">
        <f t="shared" si="7"/>
        <v>1890</v>
      </c>
      <c r="E192">
        <v>3</v>
      </c>
      <c r="F192">
        <v>143.19999999999999</v>
      </c>
      <c r="G192">
        <v>0</v>
      </c>
      <c r="H192">
        <f t="shared" si="8"/>
        <v>39.777777777777771</v>
      </c>
    </row>
    <row r="193" spans="1:8">
      <c r="A193">
        <v>1053.08</v>
      </c>
      <c r="B193">
        <f t="shared" si="6"/>
        <v>47.010999999999967</v>
      </c>
      <c r="C193">
        <v>29594</v>
      </c>
      <c r="D193">
        <f t="shared" si="7"/>
        <v>1900</v>
      </c>
      <c r="E193">
        <v>3</v>
      </c>
      <c r="F193">
        <v>151.5</v>
      </c>
      <c r="G193">
        <v>0</v>
      </c>
      <c r="H193">
        <f t="shared" si="8"/>
        <v>42.083333333333336</v>
      </c>
    </row>
    <row r="194" spans="1:8">
      <c r="A194">
        <v>1053.3130000000001</v>
      </c>
      <c r="B194">
        <f t="shared" si="6"/>
        <v>47.244000000000142</v>
      </c>
      <c r="C194">
        <v>29604</v>
      </c>
      <c r="D194">
        <f t="shared" si="7"/>
        <v>1910</v>
      </c>
      <c r="E194">
        <v>3</v>
      </c>
      <c r="F194">
        <v>156.69999999999999</v>
      </c>
      <c r="G194">
        <v>0</v>
      </c>
      <c r="H194">
        <f t="shared" si="8"/>
        <v>43.527777777777771</v>
      </c>
    </row>
    <row r="195" spans="1:8">
      <c r="A195">
        <v>1053.539</v>
      </c>
      <c r="B195">
        <f t="shared" si="6"/>
        <v>47.470000000000027</v>
      </c>
      <c r="C195">
        <v>29614</v>
      </c>
      <c r="D195">
        <f t="shared" si="7"/>
        <v>1920</v>
      </c>
      <c r="E195">
        <v>3</v>
      </c>
      <c r="F195">
        <v>160.30000000000001</v>
      </c>
      <c r="G195">
        <v>0</v>
      </c>
      <c r="H195">
        <f t="shared" si="8"/>
        <v>44.527777777777779</v>
      </c>
    </row>
    <row r="196" spans="1:8">
      <c r="A196">
        <v>1053.7560000000001</v>
      </c>
      <c r="B196">
        <f t="shared" ref="B196:B259" si="9">A196-$A$3</f>
        <v>47.687000000000126</v>
      </c>
      <c r="C196">
        <v>29624</v>
      </c>
      <c r="D196">
        <f t="shared" ref="D196:D259" si="10">C196-$C$3</f>
        <v>1930</v>
      </c>
      <c r="E196">
        <v>3</v>
      </c>
      <c r="F196">
        <v>168.2</v>
      </c>
      <c r="G196">
        <v>0</v>
      </c>
      <c r="H196">
        <f t="shared" ref="H196:H259" si="11">F196/3.6</f>
        <v>46.722222222222221</v>
      </c>
    </row>
    <row r="197" spans="1:8">
      <c r="A197">
        <v>1053.9659999999999</v>
      </c>
      <c r="B197">
        <f t="shared" si="9"/>
        <v>47.896999999999935</v>
      </c>
      <c r="C197">
        <v>29634</v>
      </c>
      <c r="D197">
        <f t="shared" si="10"/>
        <v>1940</v>
      </c>
      <c r="E197">
        <v>3</v>
      </c>
      <c r="F197">
        <v>172.4</v>
      </c>
      <c r="G197">
        <v>0</v>
      </c>
      <c r="H197">
        <f t="shared" si="11"/>
        <v>47.888888888888893</v>
      </c>
    </row>
    <row r="198" spans="1:8">
      <c r="A198">
        <v>1054.173</v>
      </c>
      <c r="B198">
        <f t="shared" si="9"/>
        <v>48.104000000000042</v>
      </c>
      <c r="C198">
        <v>29644</v>
      </c>
      <c r="D198">
        <f t="shared" si="10"/>
        <v>1950</v>
      </c>
      <c r="E198">
        <v>3</v>
      </c>
      <c r="F198">
        <v>175.6</v>
      </c>
      <c r="G198">
        <v>0</v>
      </c>
      <c r="H198">
        <f t="shared" si="11"/>
        <v>48.777777777777771</v>
      </c>
    </row>
    <row r="199" spans="1:8">
      <c r="A199">
        <v>1054.3779999999999</v>
      </c>
      <c r="B199">
        <f t="shared" si="9"/>
        <v>48.308999999999969</v>
      </c>
      <c r="C199">
        <v>29654</v>
      </c>
      <c r="D199">
        <f t="shared" si="10"/>
        <v>1960</v>
      </c>
      <c r="E199">
        <v>3</v>
      </c>
      <c r="F199">
        <v>173.4</v>
      </c>
      <c r="G199">
        <v>14.3</v>
      </c>
      <c r="H199">
        <f t="shared" si="11"/>
        <v>48.166666666666664</v>
      </c>
    </row>
    <row r="200" spans="1:8">
      <c r="A200">
        <v>1054.588</v>
      </c>
      <c r="B200">
        <f t="shared" si="9"/>
        <v>48.519000000000005</v>
      </c>
      <c r="C200">
        <v>29664</v>
      </c>
      <c r="D200">
        <f t="shared" si="10"/>
        <v>1970</v>
      </c>
      <c r="E200">
        <v>3</v>
      </c>
      <c r="F200">
        <v>167.7</v>
      </c>
      <c r="G200">
        <v>16</v>
      </c>
      <c r="H200">
        <f t="shared" si="11"/>
        <v>46.583333333333329</v>
      </c>
    </row>
    <row r="201" spans="1:8">
      <c r="A201">
        <v>1054.8050000000001</v>
      </c>
      <c r="B201">
        <f t="shared" si="9"/>
        <v>48.736000000000104</v>
      </c>
      <c r="C201">
        <v>29674</v>
      </c>
      <c r="D201">
        <f t="shared" si="10"/>
        <v>1980</v>
      </c>
      <c r="E201">
        <v>3</v>
      </c>
      <c r="F201">
        <v>162</v>
      </c>
      <c r="G201">
        <v>16</v>
      </c>
      <c r="H201">
        <f t="shared" si="11"/>
        <v>45</v>
      </c>
    </row>
    <row r="202" spans="1:8">
      <c r="A202">
        <v>1055.029</v>
      </c>
      <c r="B202">
        <f t="shared" si="9"/>
        <v>48.960000000000036</v>
      </c>
      <c r="C202">
        <v>29684</v>
      </c>
      <c r="D202">
        <f t="shared" si="10"/>
        <v>1990</v>
      </c>
      <c r="E202">
        <v>3</v>
      </c>
      <c r="F202">
        <v>157.80000000000001</v>
      </c>
      <c r="G202">
        <v>14.3</v>
      </c>
      <c r="H202">
        <f t="shared" si="11"/>
        <v>43.833333333333336</v>
      </c>
    </row>
    <row r="203" spans="1:8">
      <c r="A203">
        <v>1055.2629999999999</v>
      </c>
      <c r="B203">
        <f t="shared" si="9"/>
        <v>49.19399999999996</v>
      </c>
      <c r="C203">
        <v>29694</v>
      </c>
      <c r="D203">
        <f t="shared" si="10"/>
        <v>2000</v>
      </c>
      <c r="E203">
        <v>3</v>
      </c>
      <c r="F203">
        <v>150.30000000000001</v>
      </c>
      <c r="G203">
        <v>30.7</v>
      </c>
      <c r="H203">
        <f t="shared" si="11"/>
        <v>41.75</v>
      </c>
    </row>
    <row r="204" spans="1:8">
      <c r="A204">
        <v>1055.5060000000001</v>
      </c>
      <c r="B204">
        <f t="shared" si="9"/>
        <v>49.437000000000126</v>
      </c>
      <c r="C204">
        <v>29704</v>
      </c>
      <c r="D204">
        <f t="shared" si="10"/>
        <v>2010</v>
      </c>
      <c r="E204">
        <v>3</v>
      </c>
      <c r="F204">
        <v>143.6</v>
      </c>
      <c r="G204">
        <v>32.5</v>
      </c>
      <c r="H204">
        <f t="shared" si="11"/>
        <v>39.888888888888886</v>
      </c>
    </row>
    <row r="205" spans="1:8">
      <c r="A205">
        <v>1055.7629999999999</v>
      </c>
      <c r="B205">
        <f t="shared" si="9"/>
        <v>49.69399999999996</v>
      </c>
      <c r="C205">
        <v>29714</v>
      </c>
      <c r="D205">
        <f t="shared" si="10"/>
        <v>2020</v>
      </c>
      <c r="E205">
        <v>3</v>
      </c>
      <c r="F205">
        <v>135.69999999999999</v>
      </c>
      <c r="G205">
        <v>32.5</v>
      </c>
      <c r="H205">
        <f t="shared" si="11"/>
        <v>37.694444444444443</v>
      </c>
    </row>
    <row r="206" spans="1:8">
      <c r="A206">
        <v>1056.0360000000001</v>
      </c>
      <c r="B206">
        <f t="shared" si="9"/>
        <v>49.967000000000098</v>
      </c>
      <c r="C206">
        <v>29724</v>
      </c>
      <c r="D206">
        <f t="shared" si="10"/>
        <v>2030</v>
      </c>
      <c r="E206">
        <v>3</v>
      </c>
      <c r="F206">
        <v>127.5</v>
      </c>
      <c r="G206">
        <v>23.2</v>
      </c>
      <c r="H206">
        <f t="shared" si="11"/>
        <v>35.416666666666664</v>
      </c>
    </row>
    <row r="207" spans="1:8">
      <c r="A207">
        <v>1056.3240000000001</v>
      </c>
      <c r="B207">
        <f t="shared" si="9"/>
        <v>50.255000000000109</v>
      </c>
      <c r="C207">
        <v>29734</v>
      </c>
      <c r="D207">
        <f t="shared" si="10"/>
        <v>2040</v>
      </c>
      <c r="E207">
        <v>3</v>
      </c>
      <c r="F207">
        <v>122.1</v>
      </c>
      <c r="G207">
        <v>12.5</v>
      </c>
      <c r="H207">
        <f t="shared" si="11"/>
        <v>33.916666666666664</v>
      </c>
    </row>
    <row r="208" spans="1:8">
      <c r="A208">
        <v>1056.624</v>
      </c>
      <c r="B208">
        <f t="shared" si="9"/>
        <v>50.555000000000064</v>
      </c>
      <c r="C208">
        <v>29744</v>
      </c>
      <c r="D208">
        <f t="shared" si="10"/>
        <v>2050</v>
      </c>
      <c r="E208">
        <v>3</v>
      </c>
      <c r="F208">
        <v>116.9</v>
      </c>
      <c r="G208">
        <v>14.3</v>
      </c>
      <c r="H208">
        <f t="shared" si="11"/>
        <v>32.472222222222221</v>
      </c>
    </row>
    <row r="209" spans="1:8">
      <c r="A209">
        <v>1056.9369999999999</v>
      </c>
      <c r="B209">
        <f t="shared" si="9"/>
        <v>50.867999999999938</v>
      </c>
      <c r="C209">
        <v>29754</v>
      </c>
      <c r="D209">
        <f t="shared" si="10"/>
        <v>2060</v>
      </c>
      <c r="E209">
        <v>3</v>
      </c>
      <c r="F209">
        <v>112.9</v>
      </c>
      <c r="G209">
        <v>8.9</v>
      </c>
      <c r="H209">
        <f t="shared" si="11"/>
        <v>31.361111111111111</v>
      </c>
    </row>
    <row r="210" spans="1:8">
      <c r="A210">
        <v>1057.259</v>
      </c>
      <c r="B210">
        <f t="shared" si="9"/>
        <v>51.190000000000055</v>
      </c>
      <c r="C210">
        <v>29764</v>
      </c>
      <c r="D210">
        <f t="shared" si="10"/>
        <v>2070</v>
      </c>
      <c r="E210">
        <v>3</v>
      </c>
      <c r="F210">
        <v>109.9</v>
      </c>
      <c r="G210">
        <v>0</v>
      </c>
      <c r="H210">
        <f t="shared" si="11"/>
        <v>30.527777777777779</v>
      </c>
    </row>
    <row r="211" spans="1:8">
      <c r="A211">
        <v>1057.5899999999999</v>
      </c>
      <c r="B211">
        <f t="shared" si="9"/>
        <v>51.520999999999958</v>
      </c>
      <c r="C211">
        <v>29774</v>
      </c>
      <c r="D211">
        <f t="shared" si="10"/>
        <v>2080</v>
      </c>
      <c r="E211">
        <v>3</v>
      </c>
      <c r="F211">
        <v>106.8</v>
      </c>
      <c r="G211">
        <v>0</v>
      </c>
      <c r="H211">
        <f t="shared" si="11"/>
        <v>29.666666666666664</v>
      </c>
    </row>
    <row r="212" spans="1:8">
      <c r="A212">
        <v>1057.93</v>
      </c>
      <c r="B212">
        <f t="shared" si="9"/>
        <v>51.861000000000104</v>
      </c>
      <c r="C212">
        <v>29784</v>
      </c>
      <c r="D212">
        <f t="shared" si="10"/>
        <v>2090</v>
      </c>
      <c r="E212">
        <v>3</v>
      </c>
      <c r="F212">
        <v>103.7</v>
      </c>
      <c r="G212">
        <v>0</v>
      </c>
      <c r="H212">
        <f t="shared" si="11"/>
        <v>28.805555555555557</v>
      </c>
    </row>
    <row r="213" spans="1:8">
      <c r="A213">
        <v>1058.28</v>
      </c>
      <c r="B213">
        <f t="shared" si="9"/>
        <v>52.211000000000013</v>
      </c>
      <c r="C213">
        <v>29794</v>
      </c>
      <c r="D213">
        <f t="shared" si="10"/>
        <v>2100</v>
      </c>
      <c r="E213">
        <v>3</v>
      </c>
      <c r="F213">
        <v>102.1</v>
      </c>
      <c r="G213">
        <v>0</v>
      </c>
      <c r="H213">
        <f t="shared" si="11"/>
        <v>28.361111111111107</v>
      </c>
    </row>
    <row r="214" spans="1:8">
      <c r="A214">
        <v>1058.6320000000001</v>
      </c>
      <c r="B214">
        <f t="shared" si="9"/>
        <v>52.563000000000102</v>
      </c>
      <c r="C214">
        <v>29804</v>
      </c>
      <c r="D214">
        <f t="shared" si="10"/>
        <v>2110</v>
      </c>
      <c r="E214">
        <v>3</v>
      </c>
      <c r="F214">
        <v>100.8</v>
      </c>
      <c r="G214">
        <v>0</v>
      </c>
      <c r="H214">
        <f t="shared" si="11"/>
        <v>28</v>
      </c>
    </row>
    <row r="215" spans="1:8">
      <c r="A215">
        <v>1058.9870000000001</v>
      </c>
      <c r="B215">
        <f t="shared" si="9"/>
        <v>52.91800000000012</v>
      </c>
      <c r="C215">
        <v>29814</v>
      </c>
      <c r="D215">
        <f t="shared" si="10"/>
        <v>2120</v>
      </c>
      <c r="E215">
        <v>3</v>
      </c>
      <c r="F215">
        <v>101.3</v>
      </c>
      <c r="G215">
        <v>0</v>
      </c>
      <c r="H215">
        <f t="shared" si="11"/>
        <v>28.138888888888886</v>
      </c>
    </row>
    <row r="216" spans="1:8">
      <c r="A216">
        <v>1059.3409999999999</v>
      </c>
      <c r="B216">
        <f t="shared" si="9"/>
        <v>53.271999999999935</v>
      </c>
      <c r="C216">
        <v>29824</v>
      </c>
      <c r="D216">
        <f t="shared" si="10"/>
        <v>2130</v>
      </c>
      <c r="E216">
        <v>3</v>
      </c>
      <c r="F216">
        <v>101.1</v>
      </c>
      <c r="G216">
        <v>0</v>
      </c>
      <c r="H216">
        <f t="shared" si="11"/>
        <v>28.083333333333332</v>
      </c>
    </row>
    <row r="217" spans="1:8">
      <c r="A217">
        <v>1059.6949999999999</v>
      </c>
      <c r="B217">
        <f t="shared" si="9"/>
        <v>53.625999999999976</v>
      </c>
      <c r="C217">
        <v>29834</v>
      </c>
      <c r="D217">
        <f t="shared" si="10"/>
        <v>2140</v>
      </c>
      <c r="E217">
        <v>3</v>
      </c>
      <c r="F217">
        <v>101.8</v>
      </c>
      <c r="G217">
        <v>0</v>
      </c>
      <c r="H217">
        <f t="shared" si="11"/>
        <v>28.277777777777775</v>
      </c>
    </row>
    <row r="218" spans="1:8">
      <c r="A218">
        <v>1060.0440000000001</v>
      </c>
      <c r="B218">
        <f t="shared" si="9"/>
        <v>53.975000000000136</v>
      </c>
      <c r="C218">
        <v>29844</v>
      </c>
      <c r="D218">
        <f t="shared" si="10"/>
        <v>2150</v>
      </c>
      <c r="E218">
        <v>3</v>
      </c>
      <c r="F218">
        <v>103.8</v>
      </c>
      <c r="G218">
        <v>0</v>
      </c>
      <c r="H218">
        <f t="shared" si="11"/>
        <v>28.833333333333332</v>
      </c>
    </row>
    <row r="219" spans="1:8">
      <c r="A219">
        <v>1060.386</v>
      </c>
      <c r="B219">
        <f t="shared" si="9"/>
        <v>54.317000000000007</v>
      </c>
      <c r="C219">
        <v>29854</v>
      </c>
      <c r="D219">
        <f t="shared" si="10"/>
        <v>2160</v>
      </c>
      <c r="E219">
        <v>3</v>
      </c>
      <c r="F219">
        <v>106.4</v>
      </c>
      <c r="G219">
        <v>0</v>
      </c>
      <c r="H219">
        <f t="shared" si="11"/>
        <v>29.555555555555557</v>
      </c>
    </row>
    <row r="220" spans="1:8">
      <c r="A220">
        <v>1060.7180000000001</v>
      </c>
      <c r="B220">
        <f t="shared" si="9"/>
        <v>54.649000000000115</v>
      </c>
      <c r="C220">
        <v>29864</v>
      </c>
      <c r="D220">
        <f t="shared" si="10"/>
        <v>2170</v>
      </c>
      <c r="E220">
        <v>3</v>
      </c>
      <c r="F220">
        <v>109.2</v>
      </c>
      <c r="G220">
        <v>0</v>
      </c>
      <c r="H220">
        <f t="shared" si="11"/>
        <v>30.333333333333332</v>
      </c>
    </row>
    <row r="221" spans="1:8">
      <c r="A221">
        <v>1061.0419999999999</v>
      </c>
      <c r="B221">
        <f t="shared" si="9"/>
        <v>54.972999999999956</v>
      </c>
      <c r="C221">
        <v>29874</v>
      </c>
      <c r="D221">
        <f t="shared" si="10"/>
        <v>2180</v>
      </c>
      <c r="E221">
        <v>3</v>
      </c>
      <c r="F221">
        <v>112</v>
      </c>
      <c r="G221">
        <v>0</v>
      </c>
      <c r="H221">
        <f t="shared" si="11"/>
        <v>31.111111111111111</v>
      </c>
    </row>
    <row r="222" spans="1:8">
      <c r="A222">
        <v>1061.3579999999999</v>
      </c>
      <c r="B222">
        <f t="shared" si="9"/>
        <v>55.288999999999987</v>
      </c>
      <c r="C222">
        <v>29884</v>
      </c>
      <c r="D222">
        <f t="shared" si="10"/>
        <v>2190</v>
      </c>
      <c r="E222">
        <v>3</v>
      </c>
      <c r="F222">
        <v>115.1</v>
      </c>
      <c r="G222">
        <v>0</v>
      </c>
      <c r="H222">
        <f t="shared" si="11"/>
        <v>31.972222222222221</v>
      </c>
    </row>
    <row r="223" spans="1:8">
      <c r="A223">
        <v>1061.664</v>
      </c>
      <c r="B223">
        <f t="shared" si="9"/>
        <v>55.595000000000027</v>
      </c>
      <c r="C223">
        <v>29894</v>
      </c>
      <c r="D223">
        <f t="shared" si="10"/>
        <v>2200</v>
      </c>
      <c r="E223">
        <v>3</v>
      </c>
      <c r="F223">
        <v>118.6</v>
      </c>
      <c r="G223">
        <v>0</v>
      </c>
      <c r="H223">
        <f t="shared" si="11"/>
        <v>32.944444444444443</v>
      </c>
    </row>
    <row r="224" spans="1:8">
      <c r="A224">
        <v>1061.962</v>
      </c>
      <c r="B224">
        <f t="shared" si="9"/>
        <v>55.893000000000029</v>
      </c>
      <c r="C224">
        <v>29904</v>
      </c>
      <c r="D224">
        <f t="shared" si="10"/>
        <v>2210</v>
      </c>
      <c r="E224">
        <v>3</v>
      </c>
      <c r="F224">
        <v>122.9</v>
      </c>
      <c r="G224">
        <v>0</v>
      </c>
      <c r="H224">
        <f t="shared" si="11"/>
        <v>34.138888888888893</v>
      </c>
    </row>
    <row r="225" spans="1:8">
      <c r="A225">
        <v>1062.248</v>
      </c>
      <c r="B225">
        <f t="shared" si="9"/>
        <v>56.179000000000087</v>
      </c>
      <c r="C225">
        <v>29914</v>
      </c>
      <c r="D225">
        <f t="shared" si="10"/>
        <v>2220</v>
      </c>
      <c r="E225">
        <v>3</v>
      </c>
      <c r="F225">
        <v>127.1</v>
      </c>
      <c r="G225">
        <v>0</v>
      </c>
      <c r="H225">
        <f t="shared" si="11"/>
        <v>35.30555555555555</v>
      </c>
    </row>
    <row r="226" spans="1:8">
      <c r="A226">
        <v>1062.5260000000001</v>
      </c>
      <c r="B226">
        <f t="shared" si="9"/>
        <v>56.457000000000107</v>
      </c>
      <c r="C226">
        <v>29924</v>
      </c>
      <c r="D226">
        <f t="shared" si="10"/>
        <v>2230</v>
      </c>
      <c r="E226">
        <v>3</v>
      </c>
      <c r="F226">
        <v>131.5</v>
      </c>
      <c r="G226">
        <v>0</v>
      </c>
      <c r="H226">
        <f t="shared" si="11"/>
        <v>36.527777777777779</v>
      </c>
    </row>
    <row r="227" spans="1:8">
      <c r="A227">
        <v>1062.7940000000001</v>
      </c>
      <c r="B227">
        <f t="shared" si="9"/>
        <v>56.725000000000136</v>
      </c>
      <c r="C227">
        <v>29934</v>
      </c>
      <c r="D227">
        <f t="shared" si="10"/>
        <v>2240</v>
      </c>
      <c r="E227">
        <v>3</v>
      </c>
      <c r="F227">
        <v>135.80000000000001</v>
      </c>
      <c r="G227">
        <v>0</v>
      </c>
      <c r="H227">
        <f t="shared" si="11"/>
        <v>37.722222222222221</v>
      </c>
    </row>
    <row r="228" spans="1:8">
      <c r="A228">
        <v>1063.0540000000001</v>
      </c>
      <c r="B228">
        <f t="shared" si="9"/>
        <v>56.985000000000127</v>
      </c>
      <c r="C228">
        <v>29944</v>
      </c>
      <c r="D228">
        <f t="shared" si="10"/>
        <v>2250</v>
      </c>
      <c r="E228">
        <v>3</v>
      </c>
      <c r="F228">
        <v>140.1</v>
      </c>
      <c r="G228">
        <v>0</v>
      </c>
      <c r="H228">
        <f t="shared" si="11"/>
        <v>38.916666666666664</v>
      </c>
    </row>
    <row r="229" spans="1:8">
      <c r="A229">
        <v>1063.306</v>
      </c>
      <c r="B229">
        <f t="shared" si="9"/>
        <v>57.23700000000008</v>
      </c>
      <c r="C229">
        <v>29954</v>
      </c>
      <c r="D229">
        <f t="shared" si="10"/>
        <v>2260</v>
      </c>
      <c r="E229">
        <v>3</v>
      </c>
      <c r="F229">
        <v>143.80000000000001</v>
      </c>
      <c r="G229">
        <v>0</v>
      </c>
      <c r="H229">
        <f t="shared" si="11"/>
        <v>39.94444444444445</v>
      </c>
    </row>
    <row r="230" spans="1:8">
      <c r="A230">
        <v>1063.5509999999999</v>
      </c>
      <c r="B230">
        <f t="shared" si="9"/>
        <v>57.481999999999971</v>
      </c>
      <c r="C230">
        <v>29964</v>
      </c>
      <c r="D230">
        <f t="shared" si="10"/>
        <v>2270</v>
      </c>
      <c r="E230">
        <v>3</v>
      </c>
      <c r="F230">
        <v>148.1</v>
      </c>
      <c r="G230">
        <v>0</v>
      </c>
      <c r="H230">
        <f t="shared" si="11"/>
        <v>41.138888888888886</v>
      </c>
    </row>
    <row r="231" spans="1:8">
      <c r="A231">
        <v>1063.789</v>
      </c>
      <c r="B231">
        <f t="shared" si="9"/>
        <v>57.720000000000027</v>
      </c>
      <c r="C231">
        <v>29974</v>
      </c>
      <c r="D231">
        <f t="shared" si="10"/>
        <v>2280</v>
      </c>
      <c r="E231">
        <v>3</v>
      </c>
      <c r="F231">
        <v>152.4</v>
      </c>
      <c r="G231">
        <v>0</v>
      </c>
      <c r="H231">
        <f t="shared" si="11"/>
        <v>42.333333333333336</v>
      </c>
    </row>
    <row r="232" spans="1:8">
      <c r="A232">
        <v>1064.021</v>
      </c>
      <c r="B232">
        <f t="shared" si="9"/>
        <v>57.951999999999998</v>
      </c>
      <c r="C232">
        <v>29984</v>
      </c>
      <c r="D232">
        <f t="shared" si="10"/>
        <v>2290</v>
      </c>
      <c r="E232">
        <v>3</v>
      </c>
      <c r="F232">
        <v>156.4</v>
      </c>
      <c r="G232">
        <v>0</v>
      </c>
      <c r="H232">
        <f t="shared" si="11"/>
        <v>43.444444444444443</v>
      </c>
    </row>
    <row r="233" spans="1:8">
      <c r="A233">
        <v>1064.2470000000001</v>
      </c>
      <c r="B233">
        <f t="shared" si="9"/>
        <v>58.178000000000111</v>
      </c>
      <c r="C233">
        <v>29994</v>
      </c>
      <c r="D233">
        <f t="shared" si="10"/>
        <v>2300</v>
      </c>
      <c r="E233">
        <v>3</v>
      </c>
      <c r="F233">
        <v>160</v>
      </c>
      <c r="G233">
        <v>0</v>
      </c>
      <c r="H233">
        <f t="shared" si="11"/>
        <v>44.444444444444443</v>
      </c>
    </row>
    <row r="234" spans="1:8">
      <c r="A234">
        <v>1064.4690000000001</v>
      </c>
      <c r="B234">
        <f t="shared" si="9"/>
        <v>58.400000000000091</v>
      </c>
      <c r="C234">
        <v>30004</v>
      </c>
      <c r="D234">
        <f t="shared" si="10"/>
        <v>2310</v>
      </c>
      <c r="E234">
        <v>3</v>
      </c>
      <c r="F234">
        <v>163</v>
      </c>
      <c r="G234">
        <v>0</v>
      </c>
      <c r="H234">
        <f t="shared" si="11"/>
        <v>45.277777777777779</v>
      </c>
    </row>
    <row r="235" spans="1:8">
      <c r="A235">
        <v>1064.6859999999999</v>
      </c>
      <c r="B235">
        <f t="shared" si="9"/>
        <v>58.616999999999962</v>
      </c>
      <c r="C235">
        <v>30014</v>
      </c>
      <c r="D235">
        <f t="shared" si="10"/>
        <v>2320</v>
      </c>
      <c r="E235">
        <v>3</v>
      </c>
      <c r="F235">
        <v>167</v>
      </c>
      <c r="G235">
        <v>0</v>
      </c>
      <c r="H235">
        <f t="shared" si="11"/>
        <v>46.388888888888886</v>
      </c>
    </row>
    <row r="236" spans="1:8">
      <c r="A236">
        <v>1064.8979999999999</v>
      </c>
      <c r="B236">
        <f t="shared" si="9"/>
        <v>58.828999999999951</v>
      </c>
      <c r="C236">
        <v>30024</v>
      </c>
      <c r="D236">
        <f t="shared" si="10"/>
        <v>2330</v>
      </c>
      <c r="E236">
        <v>3</v>
      </c>
      <c r="F236">
        <v>171.5</v>
      </c>
      <c r="G236">
        <v>0</v>
      </c>
      <c r="H236">
        <f t="shared" si="11"/>
        <v>47.638888888888886</v>
      </c>
    </row>
    <row r="237" spans="1:8">
      <c r="A237">
        <v>1065.104</v>
      </c>
      <c r="B237">
        <f t="shared" si="9"/>
        <v>59.035000000000082</v>
      </c>
      <c r="C237">
        <v>30034</v>
      </c>
      <c r="D237">
        <f t="shared" si="10"/>
        <v>2340</v>
      </c>
      <c r="E237">
        <v>3</v>
      </c>
      <c r="F237">
        <v>176.8</v>
      </c>
      <c r="G237">
        <v>0</v>
      </c>
      <c r="H237">
        <f t="shared" si="11"/>
        <v>49.111111111111114</v>
      </c>
    </row>
    <row r="238" spans="1:8">
      <c r="A238">
        <v>1065.3050000000001</v>
      </c>
      <c r="B238">
        <f t="shared" si="9"/>
        <v>59.236000000000104</v>
      </c>
      <c r="C238">
        <v>30044</v>
      </c>
      <c r="D238">
        <f t="shared" si="10"/>
        <v>2350</v>
      </c>
      <c r="E238">
        <v>3</v>
      </c>
      <c r="F238">
        <v>180.5</v>
      </c>
      <c r="G238">
        <v>0</v>
      </c>
      <c r="H238">
        <f t="shared" si="11"/>
        <v>50.138888888888886</v>
      </c>
    </row>
    <row r="239" spans="1:8">
      <c r="A239">
        <v>1065.502</v>
      </c>
      <c r="B239">
        <f t="shared" si="9"/>
        <v>59.432999999999993</v>
      </c>
      <c r="C239">
        <v>30054</v>
      </c>
      <c r="D239">
        <f t="shared" si="10"/>
        <v>2360</v>
      </c>
      <c r="E239">
        <v>4</v>
      </c>
      <c r="F239">
        <v>183.6</v>
      </c>
      <c r="G239">
        <v>0</v>
      </c>
      <c r="H239">
        <f t="shared" si="11"/>
        <v>51</v>
      </c>
    </row>
    <row r="240" spans="1:8">
      <c r="A240">
        <v>1065.6959999999999</v>
      </c>
      <c r="B240">
        <f t="shared" si="9"/>
        <v>59.626999999999953</v>
      </c>
      <c r="C240">
        <v>30064</v>
      </c>
      <c r="D240">
        <f t="shared" si="10"/>
        <v>2370</v>
      </c>
      <c r="E240">
        <v>4</v>
      </c>
      <c r="F240">
        <v>186</v>
      </c>
      <c r="G240">
        <v>0</v>
      </c>
      <c r="H240">
        <f t="shared" si="11"/>
        <v>51.666666666666664</v>
      </c>
    </row>
    <row r="241" spans="1:8">
      <c r="A241">
        <v>1065.8879999999999</v>
      </c>
      <c r="B241">
        <f t="shared" si="9"/>
        <v>59.81899999999996</v>
      </c>
      <c r="C241">
        <v>30074</v>
      </c>
      <c r="D241">
        <f t="shared" si="10"/>
        <v>2380</v>
      </c>
      <c r="E241">
        <v>4</v>
      </c>
      <c r="F241">
        <v>188.6</v>
      </c>
      <c r="G241">
        <v>0</v>
      </c>
      <c r="H241">
        <f t="shared" si="11"/>
        <v>52.388888888888886</v>
      </c>
    </row>
    <row r="242" spans="1:8">
      <c r="A242">
        <v>1066.076</v>
      </c>
      <c r="B242">
        <f t="shared" si="9"/>
        <v>60.007000000000062</v>
      </c>
      <c r="C242">
        <v>30084</v>
      </c>
      <c r="D242">
        <f t="shared" si="10"/>
        <v>2390</v>
      </c>
      <c r="E242">
        <v>4</v>
      </c>
      <c r="F242">
        <v>192.5</v>
      </c>
      <c r="G242">
        <v>0</v>
      </c>
      <c r="H242">
        <f t="shared" si="11"/>
        <v>53.472222222222221</v>
      </c>
    </row>
    <row r="243" spans="1:8">
      <c r="A243">
        <v>1066.261</v>
      </c>
      <c r="B243">
        <f t="shared" si="9"/>
        <v>60.192000000000007</v>
      </c>
      <c r="C243">
        <v>30094</v>
      </c>
      <c r="D243">
        <f t="shared" si="10"/>
        <v>2400</v>
      </c>
      <c r="E243">
        <v>4</v>
      </c>
      <c r="F243">
        <v>194.9</v>
      </c>
      <c r="G243">
        <v>0</v>
      </c>
      <c r="H243">
        <f t="shared" si="11"/>
        <v>54.138888888888886</v>
      </c>
    </row>
    <row r="244" spans="1:8">
      <c r="A244">
        <v>1066.443</v>
      </c>
      <c r="B244">
        <f t="shared" si="9"/>
        <v>60.374000000000024</v>
      </c>
      <c r="C244">
        <v>30104</v>
      </c>
      <c r="D244">
        <f t="shared" si="10"/>
        <v>2410</v>
      </c>
      <c r="E244">
        <v>4</v>
      </c>
      <c r="F244">
        <v>198</v>
      </c>
      <c r="G244">
        <v>0</v>
      </c>
      <c r="H244">
        <f t="shared" si="11"/>
        <v>55</v>
      </c>
    </row>
    <row r="245" spans="1:8">
      <c r="A245">
        <v>1066.6220000000001</v>
      </c>
      <c r="B245">
        <f t="shared" si="9"/>
        <v>60.553000000000111</v>
      </c>
      <c r="C245">
        <v>30114</v>
      </c>
      <c r="D245">
        <f t="shared" si="10"/>
        <v>2420</v>
      </c>
      <c r="E245">
        <v>4</v>
      </c>
      <c r="F245">
        <v>200.5</v>
      </c>
      <c r="G245">
        <v>0</v>
      </c>
      <c r="H245">
        <f t="shared" si="11"/>
        <v>55.694444444444443</v>
      </c>
    </row>
    <row r="246" spans="1:8">
      <c r="A246">
        <v>1066.8009999999999</v>
      </c>
      <c r="B246">
        <f t="shared" si="9"/>
        <v>60.731999999999971</v>
      </c>
      <c r="C246">
        <v>30124</v>
      </c>
      <c r="D246">
        <f t="shared" si="10"/>
        <v>2430</v>
      </c>
      <c r="E246">
        <v>4</v>
      </c>
      <c r="F246">
        <v>202.3</v>
      </c>
      <c r="G246">
        <v>0</v>
      </c>
      <c r="H246">
        <f t="shared" si="11"/>
        <v>56.194444444444443</v>
      </c>
    </row>
    <row r="247" spans="1:8">
      <c r="A247">
        <v>1066.9760000000001</v>
      </c>
      <c r="B247">
        <f t="shared" si="9"/>
        <v>60.907000000000153</v>
      </c>
      <c r="C247">
        <v>30134</v>
      </c>
      <c r="D247">
        <f t="shared" si="10"/>
        <v>2440</v>
      </c>
      <c r="E247">
        <v>4</v>
      </c>
      <c r="F247">
        <v>205.3</v>
      </c>
      <c r="G247">
        <v>0</v>
      </c>
      <c r="H247">
        <f t="shared" si="11"/>
        <v>57.027777777777779</v>
      </c>
    </row>
    <row r="248" spans="1:8">
      <c r="A248">
        <v>1067.1500000000001</v>
      </c>
      <c r="B248">
        <f t="shared" si="9"/>
        <v>61.081000000000131</v>
      </c>
      <c r="C248">
        <v>30144</v>
      </c>
      <c r="D248">
        <f t="shared" si="10"/>
        <v>2450</v>
      </c>
      <c r="E248">
        <v>4</v>
      </c>
      <c r="F248">
        <v>207.9</v>
      </c>
      <c r="G248">
        <v>0</v>
      </c>
      <c r="H248">
        <f t="shared" si="11"/>
        <v>57.75</v>
      </c>
    </row>
    <row r="249" spans="1:8">
      <c r="A249">
        <v>1067.3209999999999</v>
      </c>
      <c r="B249">
        <f t="shared" si="9"/>
        <v>61.251999999999953</v>
      </c>
      <c r="C249">
        <v>30154</v>
      </c>
      <c r="D249">
        <f t="shared" si="10"/>
        <v>2460</v>
      </c>
      <c r="E249">
        <v>4</v>
      </c>
      <c r="F249">
        <v>211.8</v>
      </c>
      <c r="G249">
        <v>0</v>
      </c>
      <c r="H249">
        <f t="shared" si="11"/>
        <v>58.833333333333336</v>
      </c>
    </row>
    <row r="250" spans="1:8">
      <c r="A250">
        <v>1067.489</v>
      </c>
      <c r="B250">
        <f t="shared" si="9"/>
        <v>61.420000000000073</v>
      </c>
      <c r="C250">
        <v>30164</v>
      </c>
      <c r="D250">
        <f t="shared" si="10"/>
        <v>2470</v>
      </c>
      <c r="E250">
        <v>4</v>
      </c>
      <c r="F250">
        <v>213.3</v>
      </c>
      <c r="G250">
        <v>0</v>
      </c>
      <c r="H250">
        <f t="shared" si="11"/>
        <v>59.25</v>
      </c>
    </row>
    <row r="251" spans="1:8">
      <c r="A251">
        <v>1067.6559999999999</v>
      </c>
      <c r="B251">
        <f t="shared" si="9"/>
        <v>61.586999999999989</v>
      </c>
      <c r="C251">
        <v>30174</v>
      </c>
      <c r="D251">
        <f t="shared" si="10"/>
        <v>2480</v>
      </c>
      <c r="E251">
        <v>4</v>
      </c>
      <c r="F251">
        <v>215.7</v>
      </c>
      <c r="G251">
        <v>0</v>
      </c>
      <c r="H251">
        <f t="shared" si="11"/>
        <v>59.916666666666664</v>
      </c>
    </row>
    <row r="252" spans="1:8">
      <c r="A252">
        <v>1067.8209999999999</v>
      </c>
      <c r="B252">
        <f t="shared" si="9"/>
        <v>61.751999999999953</v>
      </c>
      <c r="C252">
        <v>30184</v>
      </c>
      <c r="D252">
        <f t="shared" si="10"/>
        <v>2490</v>
      </c>
      <c r="E252">
        <v>5</v>
      </c>
      <c r="F252">
        <v>217.5</v>
      </c>
      <c r="G252">
        <v>0</v>
      </c>
      <c r="H252">
        <f t="shared" si="11"/>
        <v>60.416666666666664</v>
      </c>
    </row>
    <row r="253" spans="1:8">
      <c r="A253">
        <v>1067.9860000000001</v>
      </c>
      <c r="B253">
        <f t="shared" si="9"/>
        <v>61.917000000000144</v>
      </c>
      <c r="C253">
        <v>30194</v>
      </c>
      <c r="D253">
        <f t="shared" si="10"/>
        <v>2500</v>
      </c>
      <c r="E253">
        <v>5</v>
      </c>
      <c r="F253">
        <v>218.1</v>
      </c>
      <c r="G253">
        <v>0</v>
      </c>
      <c r="H253">
        <f t="shared" si="11"/>
        <v>60.583333333333329</v>
      </c>
    </row>
    <row r="254" spans="1:8">
      <c r="A254">
        <v>1068.1500000000001</v>
      </c>
      <c r="B254">
        <f t="shared" si="9"/>
        <v>62.081000000000131</v>
      </c>
      <c r="C254">
        <v>30204</v>
      </c>
      <c r="D254">
        <f t="shared" si="10"/>
        <v>2510</v>
      </c>
      <c r="E254">
        <v>5</v>
      </c>
      <c r="F254">
        <v>218.9</v>
      </c>
      <c r="G254">
        <v>0</v>
      </c>
      <c r="H254">
        <f t="shared" si="11"/>
        <v>60.805555555555557</v>
      </c>
    </row>
    <row r="255" spans="1:8">
      <c r="A255">
        <v>1068.3130000000001</v>
      </c>
      <c r="B255">
        <f t="shared" si="9"/>
        <v>62.244000000000142</v>
      </c>
      <c r="C255">
        <v>30214</v>
      </c>
      <c r="D255">
        <f t="shared" si="10"/>
        <v>2520</v>
      </c>
      <c r="E255">
        <v>5</v>
      </c>
      <c r="F255">
        <v>221.6</v>
      </c>
      <c r="G255">
        <v>0</v>
      </c>
      <c r="H255">
        <f t="shared" si="11"/>
        <v>61.55555555555555</v>
      </c>
    </row>
    <row r="256" spans="1:8">
      <c r="A256">
        <v>1068.4739999999999</v>
      </c>
      <c r="B256">
        <f t="shared" si="9"/>
        <v>62.404999999999973</v>
      </c>
      <c r="C256">
        <v>30224</v>
      </c>
      <c r="D256">
        <f t="shared" si="10"/>
        <v>2530</v>
      </c>
      <c r="E256">
        <v>5</v>
      </c>
      <c r="F256">
        <v>220.4</v>
      </c>
      <c r="G256">
        <v>0</v>
      </c>
      <c r="H256">
        <f t="shared" si="11"/>
        <v>61.222222222222221</v>
      </c>
    </row>
    <row r="257" spans="1:8">
      <c r="A257">
        <v>1068.6379999999999</v>
      </c>
      <c r="B257">
        <f t="shared" si="9"/>
        <v>62.56899999999996</v>
      </c>
      <c r="C257">
        <v>30234</v>
      </c>
      <c r="D257">
        <f t="shared" si="10"/>
        <v>2540</v>
      </c>
      <c r="E257">
        <v>5</v>
      </c>
      <c r="F257">
        <v>216.6</v>
      </c>
      <c r="G257">
        <v>0</v>
      </c>
      <c r="H257">
        <f t="shared" si="11"/>
        <v>60.166666666666664</v>
      </c>
    </row>
    <row r="258" spans="1:8">
      <c r="A258">
        <v>1068.8040000000001</v>
      </c>
      <c r="B258">
        <f t="shared" si="9"/>
        <v>62.735000000000127</v>
      </c>
      <c r="C258">
        <v>30244</v>
      </c>
      <c r="D258">
        <f t="shared" si="10"/>
        <v>2550</v>
      </c>
      <c r="E258">
        <v>5</v>
      </c>
      <c r="F258">
        <v>212.4</v>
      </c>
      <c r="G258">
        <v>0</v>
      </c>
      <c r="H258">
        <f t="shared" si="11"/>
        <v>59</v>
      </c>
    </row>
    <row r="259" spans="1:8">
      <c r="A259">
        <v>1068.9659999999999</v>
      </c>
      <c r="B259">
        <f t="shared" si="9"/>
        <v>62.896999999999935</v>
      </c>
      <c r="C259">
        <v>30254</v>
      </c>
      <c r="D259">
        <f t="shared" si="10"/>
        <v>2560</v>
      </c>
      <c r="E259">
        <v>5</v>
      </c>
      <c r="F259">
        <v>226.8</v>
      </c>
      <c r="G259">
        <v>0</v>
      </c>
      <c r="H259">
        <f t="shared" si="11"/>
        <v>63</v>
      </c>
    </row>
    <row r="260" spans="1:8">
      <c r="A260">
        <v>1069.124</v>
      </c>
      <c r="B260">
        <f t="shared" ref="B260:B323" si="12">A260-$A$3</f>
        <v>63.055000000000064</v>
      </c>
      <c r="C260">
        <v>30264</v>
      </c>
      <c r="D260">
        <f t="shared" ref="D260:D323" si="13">C260-$C$3</f>
        <v>2570</v>
      </c>
      <c r="E260">
        <v>5</v>
      </c>
      <c r="F260">
        <v>225.1</v>
      </c>
      <c r="G260">
        <v>0</v>
      </c>
      <c r="H260">
        <f t="shared" ref="H260:H323" si="14">F260/3.6</f>
        <v>62.527777777777771</v>
      </c>
    </row>
    <row r="261" spans="1:8">
      <c r="A261">
        <v>1069.2829999999999</v>
      </c>
      <c r="B261">
        <f t="shared" si="12"/>
        <v>63.213999999999942</v>
      </c>
      <c r="C261">
        <v>30274</v>
      </c>
      <c r="D261">
        <f t="shared" si="13"/>
        <v>2580</v>
      </c>
      <c r="E261">
        <v>5</v>
      </c>
      <c r="F261">
        <v>224.1</v>
      </c>
      <c r="G261">
        <v>1.8</v>
      </c>
      <c r="H261">
        <f t="shared" si="14"/>
        <v>62.25</v>
      </c>
    </row>
    <row r="262" spans="1:8">
      <c r="A262">
        <v>1069.444</v>
      </c>
      <c r="B262">
        <f t="shared" si="12"/>
        <v>63.375</v>
      </c>
      <c r="C262">
        <v>30284</v>
      </c>
      <c r="D262">
        <f t="shared" si="13"/>
        <v>2590</v>
      </c>
      <c r="E262">
        <v>5</v>
      </c>
      <c r="F262">
        <v>220.6</v>
      </c>
      <c r="G262">
        <v>1.8</v>
      </c>
      <c r="H262">
        <f t="shared" si="14"/>
        <v>61.277777777777771</v>
      </c>
    </row>
    <row r="263" spans="1:8">
      <c r="A263">
        <v>1069.6079999999999</v>
      </c>
      <c r="B263">
        <f t="shared" si="12"/>
        <v>63.538999999999987</v>
      </c>
      <c r="C263">
        <v>30294</v>
      </c>
      <c r="D263">
        <f t="shared" si="13"/>
        <v>2600</v>
      </c>
      <c r="E263">
        <v>5</v>
      </c>
      <c r="F263">
        <v>216.1</v>
      </c>
      <c r="G263">
        <v>16</v>
      </c>
      <c r="H263">
        <f t="shared" si="14"/>
        <v>60.027777777777771</v>
      </c>
    </row>
    <row r="264" spans="1:8">
      <c r="A264">
        <v>1069.7760000000001</v>
      </c>
      <c r="B264">
        <f t="shared" si="12"/>
        <v>63.707000000000107</v>
      </c>
      <c r="C264">
        <v>30304</v>
      </c>
      <c r="D264">
        <f t="shared" si="13"/>
        <v>2610</v>
      </c>
      <c r="E264">
        <v>5</v>
      </c>
      <c r="F264">
        <v>212.3</v>
      </c>
      <c r="G264">
        <v>16</v>
      </c>
      <c r="H264">
        <f t="shared" si="14"/>
        <v>58.972222222222221</v>
      </c>
    </row>
    <row r="265" spans="1:8">
      <c r="A265">
        <v>1069.9449999999999</v>
      </c>
      <c r="B265">
        <f t="shared" si="12"/>
        <v>63.875999999999976</v>
      </c>
      <c r="C265">
        <v>30314</v>
      </c>
      <c r="D265">
        <f t="shared" si="13"/>
        <v>2620</v>
      </c>
      <c r="E265">
        <v>4</v>
      </c>
      <c r="F265">
        <v>208.4</v>
      </c>
      <c r="G265">
        <v>14.3</v>
      </c>
      <c r="H265">
        <f t="shared" si="14"/>
        <v>57.888888888888886</v>
      </c>
    </row>
    <row r="266" spans="1:8">
      <c r="A266">
        <v>1070.1179999999999</v>
      </c>
      <c r="B266">
        <f t="shared" si="12"/>
        <v>64.048999999999978</v>
      </c>
      <c r="C266">
        <v>30324</v>
      </c>
      <c r="D266">
        <f t="shared" si="13"/>
        <v>2630</v>
      </c>
      <c r="E266">
        <v>4</v>
      </c>
      <c r="F266">
        <v>205.3</v>
      </c>
      <c r="G266">
        <v>19.600000000000001</v>
      </c>
      <c r="H266">
        <f t="shared" si="14"/>
        <v>57.027777777777779</v>
      </c>
    </row>
    <row r="267" spans="1:8">
      <c r="A267">
        <v>1070.2940000000001</v>
      </c>
      <c r="B267">
        <f t="shared" si="12"/>
        <v>64.225000000000136</v>
      </c>
      <c r="C267">
        <v>30334</v>
      </c>
      <c r="D267">
        <f t="shared" si="13"/>
        <v>2640</v>
      </c>
      <c r="E267">
        <v>4</v>
      </c>
      <c r="F267">
        <v>200.4</v>
      </c>
      <c r="G267">
        <v>29</v>
      </c>
      <c r="H267">
        <f t="shared" si="14"/>
        <v>55.666666666666664</v>
      </c>
    </row>
    <row r="268" spans="1:8">
      <c r="A268">
        <v>1070.4760000000001</v>
      </c>
      <c r="B268">
        <f t="shared" si="12"/>
        <v>64.407000000000153</v>
      </c>
      <c r="C268">
        <v>30344</v>
      </c>
      <c r="D268">
        <f t="shared" si="13"/>
        <v>2650</v>
      </c>
      <c r="E268">
        <v>4</v>
      </c>
      <c r="F268">
        <v>195</v>
      </c>
      <c r="G268">
        <v>30.7</v>
      </c>
      <c r="H268">
        <f t="shared" si="14"/>
        <v>54.166666666666664</v>
      </c>
    </row>
    <row r="269" spans="1:8">
      <c r="A269">
        <v>1070.662</v>
      </c>
      <c r="B269">
        <f t="shared" si="12"/>
        <v>64.593000000000075</v>
      </c>
      <c r="C269">
        <v>30354</v>
      </c>
      <c r="D269">
        <f t="shared" si="13"/>
        <v>2660</v>
      </c>
      <c r="E269">
        <v>4</v>
      </c>
      <c r="F269">
        <v>188.7</v>
      </c>
      <c r="G269">
        <v>34.299999999999997</v>
      </c>
      <c r="H269">
        <f t="shared" si="14"/>
        <v>52.416666666666664</v>
      </c>
    </row>
    <row r="270" spans="1:8">
      <c r="A270">
        <v>1070.855</v>
      </c>
      <c r="B270">
        <f t="shared" si="12"/>
        <v>64.786000000000058</v>
      </c>
      <c r="C270">
        <v>30364</v>
      </c>
      <c r="D270">
        <f t="shared" si="13"/>
        <v>2670</v>
      </c>
      <c r="E270">
        <v>4</v>
      </c>
      <c r="F270">
        <v>182.8</v>
      </c>
      <c r="G270">
        <v>26.7</v>
      </c>
      <c r="H270">
        <f t="shared" si="14"/>
        <v>50.777777777777779</v>
      </c>
    </row>
    <row r="271" spans="1:8">
      <c r="A271">
        <v>1071.0540000000001</v>
      </c>
      <c r="B271">
        <f t="shared" si="12"/>
        <v>64.985000000000127</v>
      </c>
      <c r="C271">
        <v>30373</v>
      </c>
      <c r="D271">
        <f t="shared" si="13"/>
        <v>2679</v>
      </c>
      <c r="E271">
        <v>4</v>
      </c>
      <c r="F271">
        <v>177.3</v>
      </c>
      <c r="G271">
        <v>26.7</v>
      </c>
      <c r="H271">
        <f t="shared" si="14"/>
        <v>49.25</v>
      </c>
    </row>
    <row r="272" spans="1:8">
      <c r="A272">
        <v>1071.26</v>
      </c>
      <c r="B272">
        <f t="shared" si="12"/>
        <v>65.191000000000031</v>
      </c>
      <c r="C272">
        <v>30384</v>
      </c>
      <c r="D272">
        <f t="shared" si="13"/>
        <v>2690</v>
      </c>
      <c r="E272">
        <v>4</v>
      </c>
      <c r="F272">
        <v>171.8</v>
      </c>
      <c r="G272">
        <v>24.9</v>
      </c>
      <c r="H272">
        <f t="shared" si="14"/>
        <v>47.722222222222221</v>
      </c>
    </row>
    <row r="273" spans="1:8">
      <c r="A273">
        <v>1071.473</v>
      </c>
      <c r="B273">
        <f t="shared" si="12"/>
        <v>65.403999999999996</v>
      </c>
      <c r="C273">
        <v>30394</v>
      </c>
      <c r="D273">
        <f t="shared" si="13"/>
        <v>2700</v>
      </c>
      <c r="E273">
        <v>3</v>
      </c>
      <c r="F273">
        <v>166.9</v>
      </c>
      <c r="G273">
        <v>23.2</v>
      </c>
      <c r="H273">
        <f t="shared" si="14"/>
        <v>46.361111111111114</v>
      </c>
    </row>
    <row r="274" spans="1:8">
      <c r="A274">
        <v>1071.692</v>
      </c>
      <c r="B274">
        <f t="shared" si="12"/>
        <v>65.623000000000047</v>
      </c>
      <c r="C274">
        <v>30404</v>
      </c>
      <c r="D274">
        <f t="shared" si="13"/>
        <v>2710</v>
      </c>
      <c r="E274">
        <v>3</v>
      </c>
      <c r="F274">
        <v>159.9</v>
      </c>
      <c r="G274">
        <v>23.2</v>
      </c>
      <c r="H274">
        <f t="shared" si="14"/>
        <v>44.416666666666664</v>
      </c>
    </row>
    <row r="275" spans="1:8">
      <c r="A275">
        <v>1071.9190000000001</v>
      </c>
      <c r="B275">
        <f t="shared" si="12"/>
        <v>65.850000000000136</v>
      </c>
      <c r="C275">
        <v>30414</v>
      </c>
      <c r="D275">
        <f t="shared" si="13"/>
        <v>2720</v>
      </c>
      <c r="E275">
        <v>3</v>
      </c>
      <c r="F275">
        <v>156.30000000000001</v>
      </c>
      <c r="G275">
        <v>19.600000000000001</v>
      </c>
      <c r="H275">
        <f t="shared" si="14"/>
        <v>43.416666666666671</v>
      </c>
    </row>
    <row r="276" spans="1:8">
      <c r="A276">
        <v>1072.153</v>
      </c>
      <c r="B276">
        <f t="shared" si="12"/>
        <v>66.08400000000006</v>
      </c>
      <c r="C276">
        <v>30424</v>
      </c>
      <c r="D276">
        <f t="shared" si="13"/>
        <v>2730</v>
      </c>
      <c r="E276">
        <v>3</v>
      </c>
      <c r="F276">
        <v>149.1</v>
      </c>
      <c r="G276">
        <v>23.2</v>
      </c>
      <c r="H276">
        <f t="shared" si="14"/>
        <v>41.416666666666664</v>
      </c>
    </row>
    <row r="277" spans="1:8">
      <c r="A277">
        <v>1072.3979999999999</v>
      </c>
      <c r="B277">
        <f t="shared" si="12"/>
        <v>66.328999999999951</v>
      </c>
      <c r="C277">
        <v>30433</v>
      </c>
      <c r="D277">
        <f t="shared" si="13"/>
        <v>2739</v>
      </c>
      <c r="E277">
        <v>3</v>
      </c>
      <c r="F277">
        <v>143.1</v>
      </c>
      <c r="G277">
        <v>32.5</v>
      </c>
      <c r="H277">
        <f t="shared" si="14"/>
        <v>39.75</v>
      </c>
    </row>
    <row r="278" spans="1:8">
      <c r="A278">
        <v>1072.654</v>
      </c>
      <c r="B278">
        <f t="shared" si="12"/>
        <v>66.585000000000036</v>
      </c>
      <c r="C278">
        <v>30444</v>
      </c>
      <c r="D278">
        <f t="shared" si="13"/>
        <v>2750</v>
      </c>
      <c r="E278">
        <v>3</v>
      </c>
      <c r="F278">
        <v>135.9</v>
      </c>
      <c r="G278">
        <v>37.9</v>
      </c>
      <c r="H278">
        <f t="shared" si="14"/>
        <v>37.75</v>
      </c>
    </row>
    <row r="279" spans="1:8">
      <c r="A279">
        <v>1072.9259999999999</v>
      </c>
      <c r="B279">
        <f t="shared" si="12"/>
        <v>66.856999999999971</v>
      </c>
      <c r="C279">
        <v>30453</v>
      </c>
      <c r="D279">
        <f t="shared" si="13"/>
        <v>2759</v>
      </c>
      <c r="E279">
        <v>3</v>
      </c>
      <c r="F279">
        <v>126.6</v>
      </c>
      <c r="G279">
        <v>32.5</v>
      </c>
      <c r="H279">
        <f t="shared" si="14"/>
        <v>35.166666666666664</v>
      </c>
    </row>
    <row r="280" spans="1:8">
      <c r="A280">
        <v>1073.2139999999999</v>
      </c>
      <c r="B280">
        <f t="shared" si="12"/>
        <v>67.144999999999982</v>
      </c>
      <c r="C280">
        <v>30463</v>
      </c>
      <c r="D280">
        <f t="shared" si="13"/>
        <v>2769</v>
      </c>
      <c r="E280">
        <v>3</v>
      </c>
      <c r="F280">
        <v>119.8</v>
      </c>
      <c r="G280">
        <v>24.9</v>
      </c>
      <c r="H280">
        <f t="shared" si="14"/>
        <v>33.277777777777779</v>
      </c>
    </row>
    <row r="281" spans="1:8">
      <c r="A281">
        <v>1073.519</v>
      </c>
      <c r="B281">
        <f t="shared" si="12"/>
        <v>67.450000000000045</v>
      </c>
      <c r="C281">
        <v>30474</v>
      </c>
      <c r="D281">
        <f t="shared" si="13"/>
        <v>2780</v>
      </c>
      <c r="E281">
        <v>3</v>
      </c>
      <c r="F281">
        <v>113.8</v>
      </c>
      <c r="G281">
        <v>19.600000000000001</v>
      </c>
      <c r="H281">
        <f t="shared" si="14"/>
        <v>31.611111111111111</v>
      </c>
    </row>
    <row r="282" spans="1:8">
      <c r="A282">
        <v>1073.8420000000001</v>
      </c>
      <c r="B282">
        <f t="shared" si="12"/>
        <v>67.773000000000138</v>
      </c>
      <c r="C282">
        <v>30484</v>
      </c>
      <c r="D282">
        <f t="shared" si="13"/>
        <v>2790</v>
      </c>
      <c r="E282">
        <v>3</v>
      </c>
      <c r="F282">
        <v>107.2</v>
      </c>
      <c r="G282">
        <v>16</v>
      </c>
      <c r="H282">
        <f t="shared" si="14"/>
        <v>29.777777777777779</v>
      </c>
    </row>
    <row r="283" spans="1:8">
      <c r="A283">
        <v>1074.183</v>
      </c>
      <c r="B283">
        <f t="shared" si="12"/>
        <v>68.114000000000033</v>
      </c>
      <c r="C283">
        <v>30494</v>
      </c>
      <c r="D283">
        <f t="shared" si="13"/>
        <v>2800</v>
      </c>
      <c r="E283">
        <v>3</v>
      </c>
      <c r="F283">
        <v>102.3</v>
      </c>
      <c r="G283">
        <v>12.5</v>
      </c>
      <c r="H283">
        <f t="shared" si="14"/>
        <v>28.416666666666664</v>
      </c>
    </row>
    <row r="284" spans="1:8">
      <c r="A284">
        <v>1074.5429999999999</v>
      </c>
      <c r="B284">
        <f t="shared" si="12"/>
        <v>68.473999999999933</v>
      </c>
      <c r="C284">
        <v>30504</v>
      </c>
      <c r="D284">
        <f t="shared" si="13"/>
        <v>2810</v>
      </c>
      <c r="E284">
        <v>3</v>
      </c>
      <c r="F284">
        <v>96.7</v>
      </c>
      <c r="G284">
        <v>8.9</v>
      </c>
      <c r="H284">
        <f t="shared" si="14"/>
        <v>26.861111111111111</v>
      </c>
    </row>
    <row r="285" spans="1:8">
      <c r="A285">
        <v>1074.923</v>
      </c>
      <c r="B285">
        <f t="shared" si="12"/>
        <v>68.854000000000042</v>
      </c>
      <c r="C285">
        <v>30514</v>
      </c>
      <c r="D285">
        <f t="shared" si="13"/>
        <v>2820</v>
      </c>
      <c r="E285">
        <v>3</v>
      </c>
      <c r="F285">
        <v>91.3</v>
      </c>
      <c r="G285">
        <v>8.9</v>
      </c>
      <c r="H285">
        <f t="shared" si="14"/>
        <v>25.361111111111111</v>
      </c>
    </row>
    <row r="286" spans="1:8">
      <c r="A286">
        <v>1075.329</v>
      </c>
      <c r="B286">
        <f t="shared" si="12"/>
        <v>69.259999999999991</v>
      </c>
      <c r="C286">
        <v>30524</v>
      </c>
      <c r="D286">
        <f t="shared" si="13"/>
        <v>2830</v>
      </c>
      <c r="E286">
        <v>3</v>
      </c>
      <c r="F286">
        <v>85.9</v>
      </c>
      <c r="G286">
        <v>7.1</v>
      </c>
      <c r="H286">
        <f t="shared" si="14"/>
        <v>23.861111111111111</v>
      </c>
    </row>
    <row r="287" spans="1:8">
      <c r="A287">
        <v>1075.7539999999999</v>
      </c>
      <c r="B287">
        <f t="shared" si="12"/>
        <v>69.684999999999945</v>
      </c>
      <c r="C287">
        <v>30534</v>
      </c>
      <c r="D287">
        <f t="shared" si="13"/>
        <v>2840</v>
      </c>
      <c r="E287">
        <v>3</v>
      </c>
      <c r="F287">
        <v>82.6</v>
      </c>
      <c r="G287">
        <v>0</v>
      </c>
      <c r="H287">
        <f t="shared" si="14"/>
        <v>22.944444444444443</v>
      </c>
    </row>
    <row r="288" spans="1:8">
      <c r="A288">
        <v>1076.1869999999999</v>
      </c>
      <c r="B288">
        <f t="shared" si="12"/>
        <v>70.117999999999938</v>
      </c>
      <c r="C288">
        <v>30544</v>
      </c>
      <c r="D288">
        <f t="shared" si="13"/>
        <v>2850</v>
      </c>
      <c r="E288">
        <v>3</v>
      </c>
      <c r="F288">
        <v>83.4</v>
      </c>
      <c r="G288">
        <v>0</v>
      </c>
      <c r="H288">
        <f t="shared" si="14"/>
        <v>23.166666666666668</v>
      </c>
    </row>
    <row r="289" spans="1:8">
      <c r="A289">
        <v>1076.614</v>
      </c>
      <c r="B289">
        <f t="shared" si="12"/>
        <v>70.545000000000073</v>
      </c>
      <c r="C289">
        <v>30554</v>
      </c>
      <c r="D289">
        <f t="shared" si="13"/>
        <v>2860</v>
      </c>
      <c r="E289">
        <v>3</v>
      </c>
      <c r="F289">
        <v>84.8</v>
      </c>
      <c r="G289">
        <v>0</v>
      </c>
      <c r="H289">
        <f t="shared" si="14"/>
        <v>23.555555555555554</v>
      </c>
    </row>
    <row r="290" spans="1:8">
      <c r="A290">
        <v>1077.0239999999999</v>
      </c>
      <c r="B290">
        <f t="shared" si="12"/>
        <v>70.954999999999927</v>
      </c>
      <c r="C290">
        <v>30564</v>
      </c>
      <c r="D290">
        <f t="shared" si="13"/>
        <v>2870</v>
      </c>
      <c r="E290">
        <v>3</v>
      </c>
      <c r="F290">
        <v>89.8</v>
      </c>
      <c r="G290">
        <v>0</v>
      </c>
      <c r="H290">
        <f t="shared" si="14"/>
        <v>24.944444444444443</v>
      </c>
    </row>
    <row r="291" spans="1:8">
      <c r="A291">
        <v>1077.4059999999999</v>
      </c>
      <c r="B291">
        <f t="shared" si="12"/>
        <v>71.336999999999989</v>
      </c>
      <c r="C291">
        <v>30574</v>
      </c>
      <c r="D291">
        <f t="shared" si="13"/>
        <v>2880</v>
      </c>
      <c r="E291">
        <v>3</v>
      </c>
      <c r="F291">
        <v>96.9</v>
      </c>
      <c r="G291">
        <v>0</v>
      </c>
      <c r="H291">
        <f t="shared" si="14"/>
        <v>26.916666666666668</v>
      </c>
    </row>
    <row r="292" spans="1:8">
      <c r="A292">
        <v>1077.768</v>
      </c>
      <c r="B292">
        <f t="shared" si="12"/>
        <v>71.699000000000069</v>
      </c>
      <c r="C292">
        <v>30584</v>
      </c>
      <c r="D292">
        <f t="shared" si="13"/>
        <v>2890</v>
      </c>
      <c r="E292">
        <v>3</v>
      </c>
      <c r="F292">
        <v>100.6</v>
      </c>
      <c r="G292">
        <v>0</v>
      </c>
      <c r="H292">
        <f t="shared" si="14"/>
        <v>27.944444444444443</v>
      </c>
    </row>
    <row r="293" spans="1:8">
      <c r="A293">
        <v>1078.1179999999999</v>
      </c>
      <c r="B293">
        <f t="shared" si="12"/>
        <v>72.048999999999978</v>
      </c>
      <c r="C293">
        <v>30594</v>
      </c>
      <c r="D293">
        <f t="shared" si="13"/>
        <v>2900</v>
      </c>
      <c r="E293">
        <v>3</v>
      </c>
      <c r="F293">
        <v>105.1</v>
      </c>
      <c r="G293">
        <v>0</v>
      </c>
      <c r="H293">
        <f t="shared" si="14"/>
        <v>29.194444444444443</v>
      </c>
    </row>
    <row r="294" spans="1:8">
      <c r="A294">
        <v>1078.45</v>
      </c>
      <c r="B294">
        <f t="shared" si="12"/>
        <v>72.381000000000085</v>
      </c>
      <c r="C294">
        <v>30604</v>
      </c>
      <c r="D294">
        <f t="shared" si="13"/>
        <v>2910</v>
      </c>
      <c r="E294">
        <v>3</v>
      </c>
      <c r="F294">
        <v>110.8</v>
      </c>
      <c r="G294">
        <v>0</v>
      </c>
      <c r="H294">
        <f t="shared" si="14"/>
        <v>30.777777777777775</v>
      </c>
    </row>
    <row r="295" spans="1:8">
      <c r="A295">
        <v>1078.7670000000001</v>
      </c>
      <c r="B295">
        <f t="shared" si="12"/>
        <v>72.698000000000093</v>
      </c>
      <c r="C295">
        <v>30614</v>
      </c>
      <c r="D295">
        <f t="shared" si="13"/>
        <v>2920</v>
      </c>
      <c r="E295">
        <v>3</v>
      </c>
      <c r="F295">
        <v>115.9</v>
      </c>
      <c r="G295">
        <v>0</v>
      </c>
      <c r="H295">
        <f t="shared" si="14"/>
        <v>32.194444444444443</v>
      </c>
    </row>
    <row r="296" spans="1:8">
      <c r="A296">
        <v>1079.07</v>
      </c>
      <c r="B296">
        <f t="shared" si="12"/>
        <v>73.000999999999976</v>
      </c>
      <c r="C296">
        <v>30624</v>
      </c>
      <c r="D296">
        <f t="shared" si="13"/>
        <v>2930</v>
      </c>
      <c r="E296">
        <v>3</v>
      </c>
      <c r="F296">
        <v>120.7</v>
      </c>
      <c r="G296">
        <v>0</v>
      </c>
      <c r="H296">
        <f t="shared" si="14"/>
        <v>33.527777777777779</v>
      </c>
    </row>
    <row r="297" spans="1:8">
      <c r="A297">
        <v>1079.3599999999999</v>
      </c>
      <c r="B297">
        <f t="shared" si="12"/>
        <v>73.29099999999994</v>
      </c>
      <c r="C297">
        <v>30634</v>
      </c>
      <c r="D297">
        <f t="shared" si="13"/>
        <v>2940</v>
      </c>
      <c r="E297">
        <v>3</v>
      </c>
      <c r="F297">
        <v>127.3</v>
      </c>
      <c r="G297">
        <v>0</v>
      </c>
      <c r="H297">
        <f t="shared" si="14"/>
        <v>35.361111111111107</v>
      </c>
    </row>
    <row r="298" spans="1:8">
      <c r="A298">
        <v>1079.6369999999999</v>
      </c>
      <c r="B298">
        <f t="shared" si="12"/>
        <v>73.567999999999984</v>
      </c>
      <c r="C298">
        <v>30644</v>
      </c>
      <c r="D298">
        <f t="shared" si="13"/>
        <v>2950</v>
      </c>
      <c r="E298">
        <v>3</v>
      </c>
      <c r="F298">
        <v>131.4</v>
      </c>
      <c r="G298">
        <v>0</v>
      </c>
      <c r="H298">
        <f t="shared" si="14"/>
        <v>36.5</v>
      </c>
    </row>
    <row r="299" spans="1:8">
      <c r="A299">
        <v>1079.9059999999999</v>
      </c>
      <c r="B299">
        <f t="shared" si="12"/>
        <v>73.836999999999989</v>
      </c>
      <c r="C299">
        <v>30654</v>
      </c>
      <c r="D299">
        <f t="shared" si="13"/>
        <v>2960</v>
      </c>
      <c r="E299">
        <v>3</v>
      </c>
      <c r="F299">
        <v>132.4</v>
      </c>
      <c r="G299">
        <v>0</v>
      </c>
      <c r="H299">
        <f t="shared" si="14"/>
        <v>36.777777777777779</v>
      </c>
    </row>
    <row r="300" spans="1:8">
      <c r="A300">
        <v>1080.1690000000001</v>
      </c>
      <c r="B300">
        <f t="shared" si="12"/>
        <v>74.100000000000136</v>
      </c>
      <c r="C300">
        <v>30664</v>
      </c>
      <c r="D300">
        <f t="shared" si="13"/>
        <v>2970</v>
      </c>
      <c r="E300">
        <v>3</v>
      </c>
      <c r="F300">
        <v>144.30000000000001</v>
      </c>
      <c r="G300">
        <v>0</v>
      </c>
      <c r="H300">
        <f t="shared" si="14"/>
        <v>40.083333333333336</v>
      </c>
    </row>
    <row r="301" spans="1:8">
      <c r="A301">
        <v>1080.412</v>
      </c>
      <c r="B301">
        <f t="shared" si="12"/>
        <v>74.343000000000075</v>
      </c>
      <c r="C301">
        <v>30674</v>
      </c>
      <c r="D301">
        <f t="shared" si="13"/>
        <v>2980</v>
      </c>
      <c r="E301">
        <v>3</v>
      </c>
      <c r="F301">
        <v>151</v>
      </c>
      <c r="G301">
        <v>0</v>
      </c>
      <c r="H301">
        <f t="shared" si="14"/>
        <v>41.944444444444443</v>
      </c>
    </row>
    <row r="302" spans="1:8">
      <c r="A302">
        <v>1080.644</v>
      </c>
      <c r="B302">
        <f t="shared" si="12"/>
        <v>74.575000000000045</v>
      </c>
      <c r="C302">
        <v>30684</v>
      </c>
      <c r="D302">
        <f t="shared" si="13"/>
        <v>2990</v>
      </c>
      <c r="E302">
        <v>3</v>
      </c>
      <c r="F302">
        <v>156.1</v>
      </c>
      <c r="G302">
        <v>0</v>
      </c>
      <c r="H302">
        <f t="shared" si="14"/>
        <v>43.361111111111107</v>
      </c>
    </row>
    <row r="303" spans="1:8">
      <c r="A303">
        <v>1080.8699999999999</v>
      </c>
      <c r="B303">
        <f t="shared" si="12"/>
        <v>74.800999999999931</v>
      </c>
      <c r="C303">
        <v>30694</v>
      </c>
      <c r="D303">
        <f t="shared" si="13"/>
        <v>3000</v>
      </c>
      <c r="E303">
        <v>3</v>
      </c>
      <c r="F303">
        <v>161.9</v>
      </c>
      <c r="G303">
        <v>0</v>
      </c>
      <c r="H303">
        <f t="shared" si="14"/>
        <v>44.972222222222221</v>
      </c>
    </row>
    <row r="304" spans="1:8">
      <c r="A304">
        <v>1081.0889999999999</v>
      </c>
      <c r="B304">
        <f t="shared" si="12"/>
        <v>75.019999999999982</v>
      </c>
      <c r="C304">
        <v>30704</v>
      </c>
      <c r="D304">
        <f t="shared" si="13"/>
        <v>3010</v>
      </c>
      <c r="E304">
        <v>3</v>
      </c>
      <c r="F304">
        <v>165.1</v>
      </c>
      <c r="G304">
        <v>0</v>
      </c>
      <c r="H304">
        <f t="shared" si="14"/>
        <v>45.861111111111107</v>
      </c>
    </row>
    <row r="305" spans="1:8">
      <c r="A305">
        <v>1081.3040000000001</v>
      </c>
      <c r="B305">
        <f t="shared" si="12"/>
        <v>75.235000000000127</v>
      </c>
      <c r="C305">
        <v>30714</v>
      </c>
      <c r="D305">
        <f t="shared" si="13"/>
        <v>3020</v>
      </c>
      <c r="E305">
        <v>3</v>
      </c>
      <c r="F305">
        <v>169.1</v>
      </c>
      <c r="G305">
        <v>0</v>
      </c>
      <c r="H305">
        <f t="shared" si="14"/>
        <v>46.972222222222221</v>
      </c>
    </row>
    <row r="306" spans="1:8">
      <c r="A306">
        <v>1081.5129999999999</v>
      </c>
      <c r="B306">
        <f t="shared" si="12"/>
        <v>75.44399999999996</v>
      </c>
      <c r="C306">
        <v>30724</v>
      </c>
      <c r="D306">
        <f t="shared" si="13"/>
        <v>3030</v>
      </c>
      <c r="E306">
        <v>3</v>
      </c>
      <c r="F306">
        <v>172.8</v>
      </c>
      <c r="G306">
        <v>0</v>
      </c>
      <c r="H306">
        <f t="shared" si="14"/>
        <v>48</v>
      </c>
    </row>
    <row r="307" spans="1:8">
      <c r="A307">
        <v>1081.7170000000001</v>
      </c>
      <c r="B307">
        <f t="shared" si="12"/>
        <v>75.648000000000138</v>
      </c>
      <c r="C307">
        <v>30734</v>
      </c>
      <c r="D307">
        <f t="shared" si="13"/>
        <v>3040</v>
      </c>
      <c r="E307">
        <v>3</v>
      </c>
      <c r="F307">
        <v>177.6</v>
      </c>
      <c r="G307">
        <v>0</v>
      </c>
      <c r="H307">
        <f t="shared" si="14"/>
        <v>49.333333333333329</v>
      </c>
    </row>
    <row r="308" spans="1:8">
      <c r="A308">
        <v>1081.9159999999999</v>
      </c>
      <c r="B308">
        <f t="shared" si="12"/>
        <v>75.84699999999998</v>
      </c>
      <c r="C308">
        <v>30743</v>
      </c>
      <c r="D308">
        <f t="shared" si="13"/>
        <v>3049</v>
      </c>
      <c r="E308">
        <v>4</v>
      </c>
      <c r="F308">
        <v>182.4</v>
      </c>
      <c r="G308">
        <v>0</v>
      </c>
      <c r="H308">
        <f t="shared" si="14"/>
        <v>50.666666666666664</v>
      </c>
    </row>
    <row r="309" spans="1:8">
      <c r="A309">
        <v>1082.114</v>
      </c>
      <c r="B309">
        <f t="shared" si="12"/>
        <v>76.045000000000073</v>
      </c>
      <c r="C309">
        <v>30754</v>
      </c>
      <c r="D309">
        <f t="shared" si="13"/>
        <v>3060</v>
      </c>
      <c r="E309">
        <v>4</v>
      </c>
      <c r="F309">
        <v>178.8</v>
      </c>
      <c r="G309">
        <v>0</v>
      </c>
      <c r="H309">
        <f t="shared" si="14"/>
        <v>49.666666666666671</v>
      </c>
    </row>
    <row r="310" spans="1:8">
      <c r="A310">
        <v>1082.307</v>
      </c>
      <c r="B310">
        <f t="shared" si="12"/>
        <v>76.238000000000056</v>
      </c>
      <c r="C310">
        <v>30764</v>
      </c>
      <c r="D310">
        <f t="shared" si="13"/>
        <v>3070</v>
      </c>
      <c r="E310">
        <v>4</v>
      </c>
      <c r="F310">
        <v>188.3</v>
      </c>
      <c r="G310">
        <v>0</v>
      </c>
      <c r="H310">
        <f t="shared" si="14"/>
        <v>52.305555555555557</v>
      </c>
    </row>
    <row r="311" spans="1:8">
      <c r="A311">
        <v>1082.4960000000001</v>
      </c>
      <c r="B311">
        <f t="shared" si="12"/>
        <v>76.427000000000135</v>
      </c>
      <c r="C311">
        <v>30774</v>
      </c>
      <c r="D311">
        <f t="shared" si="13"/>
        <v>3080</v>
      </c>
      <c r="E311">
        <v>4</v>
      </c>
      <c r="F311">
        <v>191.4</v>
      </c>
      <c r="G311">
        <v>0</v>
      </c>
      <c r="H311">
        <f t="shared" si="14"/>
        <v>53.166666666666664</v>
      </c>
    </row>
    <row r="312" spans="1:8">
      <c r="A312">
        <v>1082.682</v>
      </c>
      <c r="B312">
        <f t="shared" si="12"/>
        <v>76.613000000000056</v>
      </c>
      <c r="C312">
        <v>30784</v>
      </c>
      <c r="D312">
        <f t="shared" si="13"/>
        <v>3090</v>
      </c>
      <c r="E312">
        <v>4</v>
      </c>
      <c r="F312">
        <v>194.1</v>
      </c>
      <c r="G312">
        <v>0</v>
      </c>
      <c r="H312">
        <f t="shared" si="14"/>
        <v>53.916666666666664</v>
      </c>
    </row>
    <row r="313" spans="1:8">
      <c r="A313">
        <v>1082.865</v>
      </c>
      <c r="B313">
        <f t="shared" si="12"/>
        <v>76.796000000000049</v>
      </c>
      <c r="C313">
        <v>30794</v>
      </c>
      <c r="D313">
        <f t="shared" si="13"/>
        <v>3100</v>
      </c>
      <c r="E313">
        <v>4</v>
      </c>
      <c r="F313">
        <v>197.9</v>
      </c>
      <c r="G313">
        <v>0</v>
      </c>
      <c r="H313">
        <f t="shared" si="14"/>
        <v>54.972222222222221</v>
      </c>
    </row>
    <row r="314" spans="1:8">
      <c r="A314">
        <v>1083.0450000000001</v>
      </c>
      <c r="B314">
        <f t="shared" si="12"/>
        <v>76.976000000000113</v>
      </c>
      <c r="C314">
        <v>30804</v>
      </c>
      <c r="D314">
        <f t="shared" si="13"/>
        <v>3110</v>
      </c>
      <c r="E314">
        <v>4</v>
      </c>
      <c r="F314">
        <v>200.9</v>
      </c>
      <c r="G314">
        <v>0</v>
      </c>
      <c r="H314">
        <f t="shared" si="14"/>
        <v>55.805555555555557</v>
      </c>
    </row>
    <row r="315" spans="1:8">
      <c r="A315">
        <v>1083.2239999999999</v>
      </c>
      <c r="B315">
        <f t="shared" si="12"/>
        <v>77.154999999999973</v>
      </c>
      <c r="C315">
        <v>30814</v>
      </c>
      <c r="D315">
        <f t="shared" si="13"/>
        <v>3120</v>
      </c>
      <c r="E315">
        <v>4</v>
      </c>
      <c r="F315">
        <v>198.3</v>
      </c>
      <c r="G315">
        <v>17.8</v>
      </c>
      <c r="H315">
        <f t="shared" si="14"/>
        <v>55.083333333333336</v>
      </c>
    </row>
    <row r="316" spans="1:8">
      <c r="A316">
        <v>1083.4090000000001</v>
      </c>
      <c r="B316">
        <f t="shared" si="12"/>
        <v>77.340000000000146</v>
      </c>
      <c r="C316">
        <v>30824</v>
      </c>
      <c r="D316">
        <f t="shared" si="13"/>
        <v>3130</v>
      </c>
      <c r="E316">
        <v>4</v>
      </c>
      <c r="F316">
        <v>190.4</v>
      </c>
      <c r="G316">
        <v>34.299999999999997</v>
      </c>
      <c r="H316">
        <f t="shared" si="14"/>
        <v>52.888888888888886</v>
      </c>
    </row>
    <row r="317" spans="1:8">
      <c r="A317">
        <v>1083.6010000000001</v>
      </c>
      <c r="B317">
        <f t="shared" si="12"/>
        <v>77.532000000000153</v>
      </c>
      <c r="C317">
        <v>30834</v>
      </c>
      <c r="D317">
        <f t="shared" si="13"/>
        <v>3140</v>
      </c>
      <c r="E317">
        <v>4</v>
      </c>
      <c r="F317">
        <v>184.9</v>
      </c>
      <c r="G317">
        <v>37.9</v>
      </c>
      <c r="H317">
        <f t="shared" si="14"/>
        <v>51.361111111111114</v>
      </c>
    </row>
    <row r="318" spans="1:8">
      <c r="A318">
        <v>1083.798</v>
      </c>
      <c r="B318">
        <f t="shared" si="12"/>
        <v>77.729000000000042</v>
      </c>
      <c r="C318">
        <v>30844</v>
      </c>
      <c r="D318">
        <f t="shared" si="13"/>
        <v>3150</v>
      </c>
      <c r="E318">
        <v>4</v>
      </c>
      <c r="F318">
        <v>177.8</v>
      </c>
      <c r="G318">
        <v>39.6</v>
      </c>
      <c r="H318">
        <f t="shared" si="14"/>
        <v>49.388888888888893</v>
      </c>
    </row>
    <row r="319" spans="1:8">
      <c r="A319">
        <v>1084.0029999999999</v>
      </c>
      <c r="B319">
        <f t="shared" si="12"/>
        <v>77.933999999999969</v>
      </c>
      <c r="C319">
        <v>30854</v>
      </c>
      <c r="D319">
        <f t="shared" si="13"/>
        <v>3160</v>
      </c>
      <c r="E319">
        <v>4</v>
      </c>
      <c r="F319">
        <v>170.3</v>
      </c>
      <c r="G319">
        <v>41.4</v>
      </c>
      <c r="H319">
        <f t="shared" si="14"/>
        <v>47.305555555555557</v>
      </c>
    </row>
    <row r="320" spans="1:8">
      <c r="A320">
        <v>1084.2170000000001</v>
      </c>
      <c r="B320">
        <f t="shared" si="12"/>
        <v>78.148000000000138</v>
      </c>
      <c r="C320">
        <v>30864</v>
      </c>
      <c r="D320">
        <f t="shared" si="13"/>
        <v>3170</v>
      </c>
      <c r="E320">
        <v>4</v>
      </c>
      <c r="F320">
        <v>165.3</v>
      </c>
      <c r="G320">
        <v>41.4</v>
      </c>
      <c r="H320">
        <f t="shared" si="14"/>
        <v>45.916666666666671</v>
      </c>
    </row>
    <row r="321" spans="1:8">
      <c r="A321">
        <v>1084.4390000000001</v>
      </c>
      <c r="B321">
        <f t="shared" si="12"/>
        <v>78.370000000000118</v>
      </c>
      <c r="C321">
        <v>30874</v>
      </c>
      <c r="D321">
        <f t="shared" si="13"/>
        <v>3180</v>
      </c>
      <c r="E321">
        <v>4</v>
      </c>
      <c r="F321">
        <v>157.1</v>
      </c>
      <c r="G321">
        <v>34.299999999999997</v>
      </c>
      <c r="H321">
        <f t="shared" si="14"/>
        <v>43.638888888888886</v>
      </c>
    </row>
    <row r="322" spans="1:8">
      <c r="A322">
        <v>1084.672</v>
      </c>
      <c r="B322">
        <f t="shared" si="12"/>
        <v>78.603000000000065</v>
      </c>
      <c r="C322">
        <v>30884</v>
      </c>
      <c r="D322">
        <f t="shared" si="13"/>
        <v>3190</v>
      </c>
      <c r="E322">
        <v>3</v>
      </c>
      <c r="F322">
        <v>151.4</v>
      </c>
      <c r="G322">
        <v>26.7</v>
      </c>
      <c r="H322">
        <f t="shared" si="14"/>
        <v>42.055555555555557</v>
      </c>
    </row>
    <row r="323" spans="1:8">
      <c r="A323">
        <v>1084.913</v>
      </c>
      <c r="B323">
        <f t="shared" si="12"/>
        <v>78.844000000000051</v>
      </c>
      <c r="C323">
        <v>30894</v>
      </c>
      <c r="D323">
        <f t="shared" si="13"/>
        <v>3200</v>
      </c>
      <c r="E323">
        <v>3</v>
      </c>
      <c r="F323">
        <v>145.1</v>
      </c>
      <c r="G323">
        <v>23.2</v>
      </c>
      <c r="H323">
        <f t="shared" si="14"/>
        <v>40.30555555555555</v>
      </c>
    </row>
    <row r="324" spans="1:8">
      <c r="A324">
        <v>1085.1659999999999</v>
      </c>
      <c r="B324">
        <f t="shared" ref="B324:B387" si="15">A324-$A$3</f>
        <v>79.09699999999998</v>
      </c>
      <c r="C324">
        <v>30904</v>
      </c>
      <c r="D324">
        <f t="shared" ref="D324:D387" si="16">C324-$C$3</f>
        <v>3210</v>
      </c>
      <c r="E324">
        <v>2</v>
      </c>
      <c r="F324">
        <v>139.19999999999999</v>
      </c>
      <c r="G324">
        <v>23.2</v>
      </c>
      <c r="H324">
        <f t="shared" ref="H324:H387" si="17">F324/3.6</f>
        <v>38.666666666666664</v>
      </c>
    </row>
    <row r="325" spans="1:8">
      <c r="A325">
        <v>1085.4290000000001</v>
      </c>
      <c r="B325">
        <f t="shared" si="15"/>
        <v>79.360000000000127</v>
      </c>
      <c r="C325">
        <v>30914</v>
      </c>
      <c r="D325">
        <f t="shared" si="16"/>
        <v>3220</v>
      </c>
      <c r="E325">
        <v>2</v>
      </c>
      <c r="F325">
        <v>132.1</v>
      </c>
      <c r="G325">
        <v>30.7</v>
      </c>
      <c r="H325">
        <f t="shared" si="17"/>
        <v>36.694444444444443</v>
      </c>
    </row>
    <row r="326" spans="1:8">
      <c r="A326">
        <v>1085.7070000000001</v>
      </c>
      <c r="B326">
        <f t="shared" si="15"/>
        <v>79.638000000000147</v>
      </c>
      <c r="C326">
        <v>30924</v>
      </c>
      <c r="D326">
        <f t="shared" si="16"/>
        <v>3230</v>
      </c>
      <c r="E326">
        <v>2</v>
      </c>
      <c r="F326">
        <v>125.4</v>
      </c>
      <c r="G326">
        <v>26.7</v>
      </c>
      <c r="H326">
        <f t="shared" si="17"/>
        <v>34.833333333333336</v>
      </c>
    </row>
    <row r="327" spans="1:8">
      <c r="A327">
        <v>1086.0029999999999</v>
      </c>
      <c r="B327">
        <f t="shared" si="15"/>
        <v>79.933999999999969</v>
      </c>
      <c r="C327">
        <v>30934</v>
      </c>
      <c r="D327">
        <f t="shared" si="16"/>
        <v>3240</v>
      </c>
      <c r="E327">
        <v>2</v>
      </c>
      <c r="F327">
        <v>118</v>
      </c>
      <c r="G327">
        <v>26.7</v>
      </c>
      <c r="H327">
        <f t="shared" si="17"/>
        <v>32.777777777777779</v>
      </c>
    </row>
    <row r="328" spans="1:8">
      <c r="A328">
        <v>1086.318</v>
      </c>
      <c r="B328">
        <f t="shared" si="15"/>
        <v>80.249000000000024</v>
      </c>
      <c r="C328">
        <v>30944</v>
      </c>
      <c r="D328">
        <f t="shared" si="16"/>
        <v>3250</v>
      </c>
      <c r="E328">
        <v>2</v>
      </c>
      <c r="F328">
        <v>109.9</v>
      </c>
      <c r="G328">
        <v>24.9</v>
      </c>
      <c r="H328">
        <f t="shared" si="17"/>
        <v>30.527777777777779</v>
      </c>
    </row>
    <row r="329" spans="1:8">
      <c r="A329">
        <v>1086.6579999999999</v>
      </c>
      <c r="B329">
        <f t="shared" si="15"/>
        <v>80.588999999999942</v>
      </c>
      <c r="C329">
        <v>30954</v>
      </c>
      <c r="D329">
        <f t="shared" si="16"/>
        <v>3260</v>
      </c>
      <c r="E329">
        <v>2</v>
      </c>
      <c r="F329">
        <v>99.8</v>
      </c>
      <c r="G329">
        <v>23.2</v>
      </c>
      <c r="H329">
        <f t="shared" si="17"/>
        <v>27.722222222222221</v>
      </c>
    </row>
    <row r="330" spans="1:8">
      <c r="A330">
        <v>1087.027</v>
      </c>
      <c r="B330">
        <f t="shared" si="15"/>
        <v>80.958000000000084</v>
      </c>
      <c r="C330">
        <v>30963</v>
      </c>
      <c r="D330">
        <f t="shared" si="16"/>
        <v>3269</v>
      </c>
      <c r="E330">
        <v>2</v>
      </c>
      <c r="F330">
        <v>92</v>
      </c>
      <c r="G330">
        <v>21.4</v>
      </c>
      <c r="H330">
        <f t="shared" si="17"/>
        <v>25.555555555555554</v>
      </c>
    </row>
    <row r="331" spans="1:8">
      <c r="A331">
        <v>1087.432</v>
      </c>
      <c r="B331">
        <f t="shared" si="15"/>
        <v>81.363000000000056</v>
      </c>
      <c r="C331">
        <v>30974</v>
      </c>
      <c r="D331">
        <f t="shared" si="16"/>
        <v>3280</v>
      </c>
      <c r="E331">
        <v>2</v>
      </c>
      <c r="F331">
        <v>84.6</v>
      </c>
      <c r="G331">
        <v>16</v>
      </c>
      <c r="H331">
        <f t="shared" si="17"/>
        <v>23.499999999999996</v>
      </c>
    </row>
    <row r="332" spans="1:8">
      <c r="A332">
        <v>1087.8820000000001</v>
      </c>
      <c r="B332">
        <f t="shared" si="15"/>
        <v>81.813000000000102</v>
      </c>
      <c r="C332">
        <v>30984</v>
      </c>
      <c r="D332">
        <f t="shared" si="16"/>
        <v>3290</v>
      </c>
      <c r="E332">
        <v>2</v>
      </c>
      <c r="F332">
        <v>74.900000000000006</v>
      </c>
      <c r="G332">
        <v>30.7</v>
      </c>
      <c r="H332">
        <f t="shared" si="17"/>
        <v>20.805555555555557</v>
      </c>
    </row>
    <row r="333" spans="1:8">
      <c r="A333">
        <v>1088.395</v>
      </c>
      <c r="B333">
        <f t="shared" si="15"/>
        <v>82.326000000000022</v>
      </c>
      <c r="C333">
        <v>30994</v>
      </c>
      <c r="D333">
        <f t="shared" si="16"/>
        <v>3300</v>
      </c>
      <c r="E333">
        <v>2</v>
      </c>
      <c r="F333">
        <v>64.7</v>
      </c>
      <c r="G333">
        <v>26.7</v>
      </c>
      <c r="H333">
        <f t="shared" si="17"/>
        <v>17.972222222222221</v>
      </c>
    </row>
    <row r="334" spans="1:8">
      <c r="A334">
        <v>1088.9960000000001</v>
      </c>
      <c r="B334">
        <f t="shared" si="15"/>
        <v>82.927000000000135</v>
      </c>
      <c r="C334">
        <v>31004</v>
      </c>
      <c r="D334">
        <f t="shared" si="16"/>
        <v>3310</v>
      </c>
      <c r="E334">
        <v>2</v>
      </c>
      <c r="F334">
        <v>54.8</v>
      </c>
      <c r="G334">
        <v>12.5</v>
      </c>
      <c r="H334">
        <f t="shared" si="17"/>
        <v>15.222222222222221</v>
      </c>
    </row>
    <row r="335" spans="1:8">
      <c r="A335">
        <v>1089.6769999999999</v>
      </c>
      <c r="B335">
        <f t="shared" si="15"/>
        <v>83.607999999999947</v>
      </c>
      <c r="C335">
        <v>31014</v>
      </c>
      <c r="D335">
        <f t="shared" si="16"/>
        <v>3320</v>
      </c>
      <c r="E335">
        <v>2</v>
      </c>
      <c r="F335">
        <v>50.6</v>
      </c>
      <c r="G335">
        <v>0</v>
      </c>
      <c r="H335">
        <f t="shared" si="17"/>
        <v>14.055555555555555</v>
      </c>
    </row>
    <row r="336" spans="1:8">
      <c r="A336">
        <v>1090.4110000000001</v>
      </c>
      <c r="B336">
        <f t="shared" si="15"/>
        <v>84.342000000000098</v>
      </c>
      <c r="C336">
        <v>31024</v>
      </c>
      <c r="D336">
        <f t="shared" si="16"/>
        <v>3330</v>
      </c>
      <c r="E336">
        <v>2</v>
      </c>
      <c r="F336">
        <v>47.5</v>
      </c>
      <c r="G336">
        <v>0</v>
      </c>
      <c r="H336">
        <f t="shared" si="17"/>
        <v>13.194444444444445</v>
      </c>
    </row>
    <row r="337" spans="1:8">
      <c r="A337">
        <v>1091.134</v>
      </c>
      <c r="B337">
        <f t="shared" si="15"/>
        <v>85.065000000000055</v>
      </c>
      <c r="C337">
        <v>31034</v>
      </c>
      <c r="D337">
        <f t="shared" si="16"/>
        <v>3340</v>
      </c>
      <c r="E337">
        <v>2</v>
      </c>
      <c r="F337">
        <v>52.4</v>
      </c>
      <c r="G337">
        <v>0</v>
      </c>
      <c r="H337">
        <f t="shared" si="17"/>
        <v>14.555555555555555</v>
      </c>
    </row>
    <row r="338" spans="1:8">
      <c r="A338">
        <v>1091.777</v>
      </c>
      <c r="B338">
        <f t="shared" si="15"/>
        <v>85.708000000000084</v>
      </c>
      <c r="C338">
        <v>31044</v>
      </c>
      <c r="D338">
        <f t="shared" si="16"/>
        <v>3350</v>
      </c>
      <c r="E338">
        <v>2</v>
      </c>
      <c r="F338">
        <v>58.7</v>
      </c>
      <c r="G338">
        <v>0</v>
      </c>
      <c r="H338">
        <f t="shared" si="17"/>
        <v>16.305555555555557</v>
      </c>
    </row>
    <row r="339" spans="1:8">
      <c r="A339">
        <v>1092.3610000000001</v>
      </c>
      <c r="B339">
        <f t="shared" si="15"/>
        <v>86.292000000000144</v>
      </c>
      <c r="C339">
        <v>31054</v>
      </c>
      <c r="D339">
        <f t="shared" si="16"/>
        <v>3360</v>
      </c>
      <c r="E339">
        <v>2</v>
      </c>
      <c r="F339">
        <v>63.7</v>
      </c>
      <c r="G339">
        <v>0</v>
      </c>
      <c r="H339">
        <f t="shared" si="17"/>
        <v>17.694444444444446</v>
      </c>
    </row>
    <row r="340" spans="1:8">
      <c r="A340">
        <v>1092.8900000000001</v>
      </c>
      <c r="B340">
        <f t="shared" si="15"/>
        <v>86.82100000000014</v>
      </c>
      <c r="C340">
        <v>31064</v>
      </c>
      <c r="D340">
        <f t="shared" si="16"/>
        <v>3370</v>
      </c>
      <c r="E340">
        <v>2</v>
      </c>
      <c r="F340">
        <v>72</v>
      </c>
      <c r="G340">
        <v>0</v>
      </c>
      <c r="H340">
        <f t="shared" si="17"/>
        <v>20</v>
      </c>
    </row>
    <row r="341" spans="1:8">
      <c r="A341">
        <v>1093.356</v>
      </c>
      <c r="B341">
        <f t="shared" si="15"/>
        <v>87.287000000000035</v>
      </c>
      <c r="C341">
        <v>31074</v>
      </c>
      <c r="D341">
        <f t="shared" si="16"/>
        <v>3380</v>
      </c>
      <c r="E341">
        <v>2</v>
      </c>
      <c r="F341">
        <v>82</v>
      </c>
      <c r="G341">
        <v>0</v>
      </c>
      <c r="H341">
        <f t="shared" si="17"/>
        <v>22.777777777777779</v>
      </c>
    </row>
    <row r="342" spans="1:8">
      <c r="A342">
        <v>1093.768</v>
      </c>
      <c r="B342">
        <f t="shared" si="15"/>
        <v>87.699000000000069</v>
      </c>
      <c r="C342">
        <v>31083</v>
      </c>
      <c r="D342">
        <f t="shared" si="16"/>
        <v>3389</v>
      </c>
      <c r="E342">
        <v>2</v>
      </c>
      <c r="F342">
        <v>92.1</v>
      </c>
      <c r="G342">
        <v>0</v>
      </c>
      <c r="H342">
        <f t="shared" si="17"/>
        <v>25.583333333333332</v>
      </c>
    </row>
    <row r="343" spans="1:8">
      <c r="A343">
        <v>1094.1410000000001</v>
      </c>
      <c r="B343">
        <f t="shared" si="15"/>
        <v>88.072000000000116</v>
      </c>
      <c r="C343">
        <v>31094</v>
      </c>
      <c r="D343">
        <f t="shared" si="16"/>
        <v>3400</v>
      </c>
      <c r="E343">
        <v>2</v>
      </c>
      <c r="F343">
        <v>101.1</v>
      </c>
      <c r="G343">
        <v>0</v>
      </c>
      <c r="H343">
        <f t="shared" si="17"/>
        <v>28.083333333333332</v>
      </c>
    </row>
    <row r="344" spans="1:8">
      <c r="A344">
        <v>1094.481</v>
      </c>
      <c r="B344">
        <f t="shared" si="15"/>
        <v>88.412000000000035</v>
      </c>
      <c r="C344">
        <v>31104</v>
      </c>
      <c r="D344">
        <f t="shared" si="16"/>
        <v>3410</v>
      </c>
      <c r="E344">
        <v>2</v>
      </c>
      <c r="F344">
        <v>109.8</v>
      </c>
      <c r="G344">
        <v>0</v>
      </c>
      <c r="H344">
        <f t="shared" si="17"/>
        <v>30.5</v>
      </c>
    </row>
    <row r="345" spans="1:8">
      <c r="A345">
        <v>1094.7950000000001</v>
      </c>
      <c r="B345">
        <f t="shared" si="15"/>
        <v>88.726000000000113</v>
      </c>
      <c r="C345">
        <v>31114</v>
      </c>
      <c r="D345">
        <f t="shared" si="16"/>
        <v>3420</v>
      </c>
      <c r="E345">
        <v>2</v>
      </c>
      <c r="F345">
        <v>118</v>
      </c>
      <c r="G345">
        <v>0</v>
      </c>
      <c r="H345">
        <f t="shared" si="17"/>
        <v>32.777777777777779</v>
      </c>
    </row>
    <row r="346" spans="1:8">
      <c r="A346">
        <v>1095.106</v>
      </c>
      <c r="B346">
        <f t="shared" si="15"/>
        <v>89.037000000000035</v>
      </c>
      <c r="C346">
        <v>31124</v>
      </c>
      <c r="D346">
        <f t="shared" si="16"/>
        <v>3430</v>
      </c>
      <c r="E346">
        <v>2</v>
      </c>
      <c r="F346">
        <v>113.1</v>
      </c>
      <c r="G346">
        <v>0</v>
      </c>
      <c r="H346">
        <f t="shared" si="17"/>
        <v>31.416666666666664</v>
      </c>
    </row>
    <row r="347" spans="1:8">
      <c r="A347">
        <v>1095.43</v>
      </c>
      <c r="B347">
        <f t="shared" si="15"/>
        <v>89.361000000000104</v>
      </c>
      <c r="C347">
        <v>31134</v>
      </c>
      <c r="D347">
        <f t="shared" si="16"/>
        <v>3440</v>
      </c>
      <c r="E347">
        <v>2</v>
      </c>
      <c r="F347">
        <v>107.8</v>
      </c>
      <c r="G347">
        <v>0</v>
      </c>
      <c r="H347">
        <f t="shared" si="17"/>
        <v>29.944444444444443</v>
      </c>
    </row>
    <row r="348" spans="1:8">
      <c r="A348">
        <v>1095.769</v>
      </c>
      <c r="B348">
        <f t="shared" si="15"/>
        <v>89.700000000000045</v>
      </c>
      <c r="C348">
        <v>31144</v>
      </c>
      <c r="D348">
        <f t="shared" si="16"/>
        <v>3450</v>
      </c>
      <c r="E348">
        <v>3</v>
      </c>
      <c r="F348">
        <v>130.1</v>
      </c>
      <c r="G348">
        <v>0</v>
      </c>
      <c r="H348">
        <f t="shared" si="17"/>
        <v>36.138888888888886</v>
      </c>
    </row>
    <row r="349" spans="1:8">
      <c r="A349">
        <v>1096.0229999999999</v>
      </c>
      <c r="B349">
        <f t="shared" si="15"/>
        <v>89.953999999999951</v>
      </c>
      <c r="C349">
        <v>31154</v>
      </c>
      <c r="D349">
        <f t="shared" si="16"/>
        <v>3460</v>
      </c>
      <c r="E349">
        <v>3</v>
      </c>
      <c r="F349">
        <v>140.1</v>
      </c>
      <c r="G349">
        <v>0</v>
      </c>
      <c r="H349">
        <f t="shared" si="17"/>
        <v>38.916666666666664</v>
      </c>
    </row>
    <row r="350" spans="1:8">
      <c r="A350">
        <v>1096.2719999999999</v>
      </c>
      <c r="B350">
        <f t="shared" si="15"/>
        <v>90.202999999999975</v>
      </c>
      <c r="C350">
        <v>31164</v>
      </c>
      <c r="D350">
        <f t="shared" si="16"/>
        <v>3470</v>
      </c>
      <c r="E350">
        <v>3</v>
      </c>
      <c r="F350">
        <v>148.80000000000001</v>
      </c>
      <c r="G350">
        <v>0</v>
      </c>
      <c r="H350">
        <f t="shared" si="17"/>
        <v>41.333333333333336</v>
      </c>
    </row>
    <row r="351" spans="1:8">
      <c r="A351">
        <v>1096.511</v>
      </c>
      <c r="B351">
        <f t="shared" si="15"/>
        <v>90.442000000000007</v>
      </c>
      <c r="C351">
        <v>31174</v>
      </c>
      <c r="D351">
        <f t="shared" si="16"/>
        <v>3480</v>
      </c>
      <c r="E351">
        <v>3</v>
      </c>
      <c r="F351">
        <v>151.1</v>
      </c>
      <c r="G351">
        <v>0</v>
      </c>
      <c r="H351">
        <f t="shared" si="17"/>
        <v>41.972222222222221</v>
      </c>
    </row>
    <row r="352" spans="1:8">
      <c r="A352">
        <v>1096.7460000000001</v>
      </c>
      <c r="B352">
        <f t="shared" si="15"/>
        <v>90.677000000000135</v>
      </c>
      <c r="C352">
        <v>31184</v>
      </c>
      <c r="D352">
        <f t="shared" si="16"/>
        <v>3490</v>
      </c>
      <c r="E352">
        <v>3</v>
      </c>
      <c r="F352">
        <v>154.69999999999999</v>
      </c>
      <c r="G352">
        <v>0</v>
      </c>
      <c r="H352">
        <f t="shared" si="17"/>
        <v>42.972222222222221</v>
      </c>
    </row>
    <row r="353" spans="1:8">
      <c r="A353">
        <v>1096.9749999999999</v>
      </c>
      <c r="B353">
        <f t="shared" si="15"/>
        <v>90.905999999999949</v>
      </c>
      <c r="C353">
        <v>31194</v>
      </c>
      <c r="D353">
        <f t="shared" si="16"/>
        <v>3500</v>
      </c>
      <c r="E353">
        <v>3</v>
      </c>
      <c r="F353">
        <v>158.30000000000001</v>
      </c>
      <c r="G353">
        <v>0</v>
      </c>
      <c r="H353">
        <f t="shared" si="17"/>
        <v>43.972222222222221</v>
      </c>
    </row>
    <row r="354" spans="1:8">
      <c r="A354">
        <v>1097.1990000000001</v>
      </c>
      <c r="B354">
        <f t="shared" si="15"/>
        <v>91.130000000000109</v>
      </c>
      <c r="C354">
        <v>31204</v>
      </c>
      <c r="D354">
        <f t="shared" si="16"/>
        <v>3510</v>
      </c>
      <c r="E354">
        <v>3</v>
      </c>
      <c r="F354">
        <v>163</v>
      </c>
      <c r="G354">
        <v>0</v>
      </c>
      <c r="H354">
        <f t="shared" si="17"/>
        <v>45.277777777777779</v>
      </c>
    </row>
    <row r="355" spans="1:8">
      <c r="A355">
        <v>1097.4159999999999</v>
      </c>
      <c r="B355">
        <f t="shared" si="15"/>
        <v>91.34699999999998</v>
      </c>
      <c r="C355">
        <v>31214</v>
      </c>
      <c r="D355">
        <f t="shared" si="16"/>
        <v>3520</v>
      </c>
      <c r="E355">
        <v>3</v>
      </c>
      <c r="F355">
        <v>167.3</v>
      </c>
      <c r="G355">
        <v>0</v>
      </c>
      <c r="H355">
        <f t="shared" si="17"/>
        <v>46.472222222222221</v>
      </c>
    </row>
    <row r="356" spans="1:8">
      <c r="A356">
        <v>1097.6289999999999</v>
      </c>
      <c r="B356">
        <f t="shared" si="15"/>
        <v>91.559999999999945</v>
      </c>
      <c r="C356">
        <v>31224</v>
      </c>
      <c r="D356">
        <f t="shared" si="16"/>
        <v>3530</v>
      </c>
      <c r="E356">
        <v>3</v>
      </c>
      <c r="F356">
        <v>169.4</v>
      </c>
      <c r="G356">
        <v>0</v>
      </c>
      <c r="H356">
        <f t="shared" si="17"/>
        <v>47.055555555555557</v>
      </c>
    </row>
    <row r="357" spans="1:8">
      <c r="A357">
        <v>1097.8389999999999</v>
      </c>
      <c r="B357">
        <f t="shared" si="15"/>
        <v>91.769999999999982</v>
      </c>
      <c r="C357">
        <v>31234</v>
      </c>
      <c r="D357">
        <f t="shared" si="16"/>
        <v>3540</v>
      </c>
      <c r="E357">
        <v>3</v>
      </c>
      <c r="F357">
        <v>171.3</v>
      </c>
      <c r="G357">
        <v>0</v>
      </c>
      <c r="H357">
        <f t="shared" si="17"/>
        <v>47.583333333333336</v>
      </c>
    </row>
    <row r="358" spans="1:8">
      <c r="A358">
        <v>1098.046</v>
      </c>
      <c r="B358">
        <f t="shared" si="15"/>
        <v>91.977000000000089</v>
      </c>
      <c r="C358">
        <v>31244</v>
      </c>
      <c r="D358">
        <f t="shared" si="16"/>
        <v>3550</v>
      </c>
      <c r="E358">
        <v>3</v>
      </c>
      <c r="F358">
        <v>172.2</v>
      </c>
      <c r="G358">
        <v>19.600000000000001</v>
      </c>
      <c r="H358">
        <f t="shared" si="17"/>
        <v>47.833333333333329</v>
      </c>
    </row>
    <row r="359" spans="1:8">
      <c r="A359">
        <v>1098.26</v>
      </c>
      <c r="B359">
        <f t="shared" si="15"/>
        <v>92.191000000000031</v>
      </c>
      <c r="C359">
        <v>31254</v>
      </c>
      <c r="D359">
        <f t="shared" si="16"/>
        <v>3560</v>
      </c>
      <c r="E359">
        <v>3</v>
      </c>
      <c r="F359">
        <v>164.4</v>
      </c>
      <c r="G359">
        <v>37.9</v>
      </c>
      <c r="H359">
        <f t="shared" si="17"/>
        <v>45.666666666666664</v>
      </c>
    </row>
    <row r="360" spans="1:8">
      <c r="A360">
        <v>1098.4829999999999</v>
      </c>
      <c r="B360">
        <f t="shared" si="15"/>
        <v>92.413999999999987</v>
      </c>
      <c r="C360">
        <v>31264</v>
      </c>
      <c r="D360">
        <f t="shared" si="16"/>
        <v>3570</v>
      </c>
      <c r="E360">
        <v>3</v>
      </c>
      <c r="F360">
        <v>158</v>
      </c>
      <c r="G360">
        <v>36.1</v>
      </c>
      <c r="H360">
        <f t="shared" si="17"/>
        <v>43.888888888888886</v>
      </c>
    </row>
    <row r="361" spans="1:8">
      <c r="A361">
        <v>1098.7149999999999</v>
      </c>
      <c r="B361">
        <f t="shared" si="15"/>
        <v>92.645999999999958</v>
      </c>
      <c r="C361">
        <v>31274</v>
      </c>
      <c r="D361">
        <f t="shared" si="16"/>
        <v>3580</v>
      </c>
      <c r="E361">
        <v>2.4</v>
      </c>
      <c r="F361">
        <v>152.6</v>
      </c>
      <c r="G361">
        <v>21.4</v>
      </c>
      <c r="H361">
        <f t="shared" si="17"/>
        <v>42.388888888888886</v>
      </c>
    </row>
    <row r="362" spans="1:8">
      <c r="A362">
        <v>1098.9559999999999</v>
      </c>
      <c r="B362">
        <f t="shared" si="15"/>
        <v>92.886999999999944</v>
      </c>
      <c r="C362">
        <v>31283</v>
      </c>
      <c r="D362">
        <f t="shared" si="16"/>
        <v>3589</v>
      </c>
      <c r="E362">
        <v>2</v>
      </c>
      <c r="F362">
        <v>146.19999999999999</v>
      </c>
      <c r="G362">
        <v>16</v>
      </c>
      <c r="H362">
        <f t="shared" si="17"/>
        <v>40.611111111111107</v>
      </c>
    </row>
    <row r="363" spans="1:8">
      <c r="A363">
        <v>1099.2059999999999</v>
      </c>
      <c r="B363">
        <f t="shared" si="15"/>
        <v>93.136999999999944</v>
      </c>
      <c r="C363">
        <v>31294</v>
      </c>
      <c r="D363">
        <f t="shared" si="16"/>
        <v>3600</v>
      </c>
      <c r="E363">
        <v>2</v>
      </c>
      <c r="F363">
        <v>139.5</v>
      </c>
      <c r="G363">
        <v>21.4</v>
      </c>
      <c r="H363">
        <f t="shared" si="17"/>
        <v>38.75</v>
      </c>
    </row>
    <row r="364" spans="1:8">
      <c r="A364">
        <v>1099.4690000000001</v>
      </c>
      <c r="B364">
        <f t="shared" si="15"/>
        <v>93.400000000000091</v>
      </c>
      <c r="C364">
        <v>31304</v>
      </c>
      <c r="D364">
        <f t="shared" si="16"/>
        <v>3610</v>
      </c>
      <c r="E364">
        <v>2</v>
      </c>
      <c r="F364">
        <v>133.19999999999999</v>
      </c>
      <c r="G364">
        <v>12.5</v>
      </c>
      <c r="H364">
        <f t="shared" si="17"/>
        <v>36.999999999999993</v>
      </c>
    </row>
    <row r="365" spans="1:8">
      <c r="A365">
        <v>1099.7449999999999</v>
      </c>
      <c r="B365">
        <f t="shared" si="15"/>
        <v>93.675999999999931</v>
      </c>
      <c r="C365">
        <v>31313</v>
      </c>
      <c r="D365">
        <f t="shared" si="16"/>
        <v>3619</v>
      </c>
      <c r="E365">
        <v>2</v>
      </c>
      <c r="F365">
        <v>126.1</v>
      </c>
      <c r="G365">
        <v>26.7</v>
      </c>
      <c r="H365">
        <f t="shared" si="17"/>
        <v>35.027777777777779</v>
      </c>
    </row>
    <row r="366" spans="1:8">
      <c r="A366">
        <v>1100.037</v>
      </c>
      <c r="B366">
        <f t="shared" si="15"/>
        <v>93.968000000000075</v>
      </c>
      <c r="C366">
        <v>31324</v>
      </c>
      <c r="D366">
        <f t="shared" si="16"/>
        <v>3630</v>
      </c>
      <c r="E366">
        <v>2</v>
      </c>
      <c r="F366">
        <v>118.9</v>
      </c>
      <c r="G366">
        <v>19.600000000000001</v>
      </c>
      <c r="H366">
        <f t="shared" si="17"/>
        <v>33.027777777777779</v>
      </c>
    </row>
    <row r="367" spans="1:8">
      <c r="A367">
        <v>1100.348</v>
      </c>
      <c r="B367">
        <f t="shared" si="15"/>
        <v>94.278999999999996</v>
      </c>
      <c r="C367">
        <v>31334</v>
      </c>
      <c r="D367">
        <f t="shared" si="16"/>
        <v>3640</v>
      </c>
      <c r="E367">
        <v>2</v>
      </c>
      <c r="F367">
        <v>112.1</v>
      </c>
      <c r="G367">
        <v>24.9</v>
      </c>
      <c r="H367">
        <f t="shared" si="17"/>
        <v>31.138888888888886</v>
      </c>
    </row>
    <row r="368" spans="1:8">
      <c r="A368">
        <v>1100.6790000000001</v>
      </c>
      <c r="B368">
        <f t="shared" si="15"/>
        <v>94.610000000000127</v>
      </c>
      <c r="C368">
        <v>31344</v>
      </c>
      <c r="D368">
        <f t="shared" si="16"/>
        <v>3650</v>
      </c>
      <c r="E368">
        <v>2</v>
      </c>
      <c r="F368">
        <v>104</v>
      </c>
      <c r="G368">
        <v>17.8</v>
      </c>
      <c r="H368">
        <f t="shared" si="17"/>
        <v>28.888888888888889</v>
      </c>
    </row>
    <row r="369" spans="1:8">
      <c r="A369">
        <v>1101.0360000000001</v>
      </c>
      <c r="B369">
        <f t="shared" si="15"/>
        <v>94.967000000000098</v>
      </c>
      <c r="C369">
        <v>31354</v>
      </c>
      <c r="D369">
        <f t="shared" si="16"/>
        <v>3660</v>
      </c>
      <c r="E369">
        <v>2</v>
      </c>
      <c r="F369">
        <v>96.3</v>
      </c>
      <c r="G369">
        <v>16</v>
      </c>
      <c r="H369">
        <f t="shared" si="17"/>
        <v>26.75</v>
      </c>
    </row>
    <row r="370" spans="1:8">
      <c r="A370">
        <v>1101.42</v>
      </c>
      <c r="B370">
        <f t="shared" si="15"/>
        <v>95.351000000000113</v>
      </c>
      <c r="C370">
        <v>31364</v>
      </c>
      <c r="D370">
        <f t="shared" si="16"/>
        <v>3670</v>
      </c>
      <c r="E370">
        <v>2</v>
      </c>
      <c r="F370">
        <v>89.8</v>
      </c>
      <c r="G370">
        <v>12.5</v>
      </c>
      <c r="H370">
        <f t="shared" si="17"/>
        <v>24.944444444444443</v>
      </c>
    </row>
    <row r="371" spans="1:8">
      <c r="A371">
        <v>1101.8320000000001</v>
      </c>
      <c r="B371">
        <f t="shared" si="15"/>
        <v>95.763000000000147</v>
      </c>
      <c r="C371">
        <v>31374</v>
      </c>
      <c r="D371">
        <f t="shared" si="16"/>
        <v>3680</v>
      </c>
      <c r="E371">
        <v>2</v>
      </c>
      <c r="F371">
        <v>83.4</v>
      </c>
      <c r="G371">
        <v>14.3</v>
      </c>
      <c r="H371">
        <f t="shared" si="17"/>
        <v>23.166666666666668</v>
      </c>
    </row>
    <row r="372" spans="1:8">
      <c r="A372">
        <v>1102.279</v>
      </c>
      <c r="B372">
        <f t="shared" si="15"/>
        <v>96.210000000000036</v>
      </c>
      <c r="C372">
        <v>31384</v>
      </c>
      <c r="D372">
        <f t="shared" si="16"/>
        <v>3690</v>
      </c>
      <c r="E372">
        <v>2</v>
      </c>
      <c r="F372">
        <v>77</v>
      </c>
      <c r="G372">
        <v>5.3</v>
      </c>
      <c r="H372">
        <f t="shared" si="17"/>
        <v>21.388888888888889</v>
      </c>
    </row>
    <row r="373" spans="1:8">
      <c r="A373">
        <v>1102.768</v>
      </c>
      <c r="B373">
        <f t="shared" si="15"/>
        <v>96.699000000000069</v>
      </c>
      <c r="C373">
        <v>31394</v>
      </c>
      <c r="D373">
        <f t="shared" si="16"/>
        <v>3700</v>
      </c>
      <c r="E373">
        <v>2</v>
      </c>
      <c r="F373">
        <v>69.8</v>
      </c>
      <c r="G373">
        <v>12.5</v>
      </c>
      <c r="H373">
        <f t="shared" si="17"/>
        <v>19.388888888888889</v>
      </c>
    </row>
    <row r="374" spans="1:8">
      <c r="A374">
        <v>1103.3119999999999</v>
      </c>
      <c r="B374">
        <f t="shared" si="15"/>
        <v>97.242999999999938</v>
      </c>
      <c r="C374">
        <v>31404</v>
      </c>
      <c r="D374">
        <f t="shared" si="16"/>
        <v>3710</v>
      </c>
      <c r="E374">
        <v>2</v>
      </c>
      <c r="F374">
        <v>62.2</v>
      </c>
      <c r="G374">
        <v>8.9</v>
      </c>
      <c r="H374">
        <f t="shared" si="17"/>
        <v>17.277777777777779</v>
      </c>
    </row>
    <row r="375" spans="1:8">
      <c r="A375">
        <v>1103.9169999999999</v>
      </c>
      <c r="B375">
        <f t="shared" si="15"/>
        <v>97.847999999999956</v>
      </c>
      <c r="C375">
        <v>31414</v>
      </c>
      <c r="D375">
        <f t="shared" si="16"/>
        <v>3720</v>
      </c>
      <c r="E375">
        <v>2</v>
      </c>
      <c r="F375">
        <v>57.2</v>
      </c>
      <c r="G375">
        <v>0</v>
      </c>
      <c r="H375">
        <f t="shared" si="17"/>
        <v>15.888888888888889</v>
      </c>
    </row>
    <row r="376" spans="1:8">
      <c r="A376">
        <v>1104.5440000000001</v>
      </c>
      <c r="B376">
        <f t="shared" si="15"/>
        <v>98.475000000000136</v>
      </c>
      <c r="C376">
        <v>31424</v>
      </c>
      <c r="D376">
        <f t="shared" si="16"/>
        <v>3730</v>
      </c>
      <c r="E376">
        <v>2</v>
      </c>
      <c r="F376">
        <v>57.4</v>
      </c>
      <c r="G376">
        <v>0</v>
      </c>
      <c r="H376">
        <f t="shared" si="17"/>
        <v>15.944444444444443</v>
      </c>
    </row>
    <row r="377" spans="1:8">
      <c r="A377">
        <v>1105.1610000000001</v>
      </c>
      <c r="B377">
        <f t="shared" si="15"/>
        <v>99.092000000000098</v>
      </c>
      <c r="C377">
        <v>31434</v>
      </c>
      <c r="D377">
        <f t="shared" si="16"/>
        <v>3740</v>
      </c>
      <c r="E377">
        <v>2</v>
      </c>
      <c r="F377">
        <v>59.7</v>
      </c>
      <c r="G377">
        <v>0</v>
      </c>
      <c r="H377">
        <f t="shared" si="17"/>
        <v>16.583333333333332</v>
      </c>
    </row>
    <row r="378" spans="1:8">
      <c r="A378">
        <v>1105.7339999999999</v>
      </c>
      <c r="B378">
        <f t="shared" si="15"/>
        <v>99.664999999999964</v>
      </c>
      <c r="C378">
        <v>31444</v>
      </c>
      <c r="D378">
        <f t="shared" si="16"/>
        <v>3750</v>
      </c>
      <c r="E378">
        <v>2</v>
      </c>
      <c r="F378">
        <v>65.3</v>
      </c>
      <c r="G378">
        <v>0</v>
      </c>
      <c r="H378">
        <f t="shared" si="17"/>
        <v>18.138888888888889</v>
      </c>
    </row>
    <row r="379" spans="1:8">
      <c r="A379">
        <v>1106.26</v>
      </c>
      <c r="B379">
        <f t="shared" si="15"/>
        <v>100.19100000000003</v>
      </c>
      <c r="C379">
        <v>31454</v>
      </c>
      <c r="D379">
        <f t="shared" si="16"/>
        <v>3760</v>
      </c>
      <c r="E379">
        <v>2</v>
      </c>
      <c r="F379">
        <v>71.400000000000006</v>
      </c>
      <c r="G379">
        <v>0</v>
      </c>
      <c r="H379">
        <f t="shared" si="17"/>
        <v>19.833333333333336</v>
      </c>
    </row>
    <row r="380" spans="1:8">
      <c r="A380">
        <v>1106.732</v>
      </c>
      <c r="B380">
        <f t="shared" si="15"/>
        <v>100.66300000000001</v>
      </c>
      <c r="C380">
        <v>31464</v>
      </c>
      <c r="D380">
        <f t="shared" si="16"/>
        <v>3770</v>
      </c>
      <c r="E380">
        <v>2</v>
      </c>
      <c r="F380">
        <v>81.599999999999994</v>
      </c>
      <c r="G380">
        <v>0</v>
      </c>
      <c r="H380">
        <f t="shared" si="17"/>
        <v>22.666666666666664</v>
      </c>
    </row>
    <row r="381" spans="1:8">
      <c r="A381">
        <v>1107.146</v>
      </c>
      <c r="B381">
        <f t="shared" si="15"/>
        <v>101.077</v>
      </c>
      <c r="C381">
        <v>31474</v>
      </c>
      <c r="D381">
        <f t="shared" si="16"/>
        <v>3780</v>
      </c>
      <c r="E381">
        <v>2</v>
      </c>
      <c r="F381">
        <v>92.1</v>
      </c>
      <c r="G381">
        <v>0</v>
      </c>
      <c r="H381">
        <f t="shared" si="17"/>
        <v>25.583333333333332</v>
      </c>
    </row>
    <row r="382" spans="1:8">
      <c r="A382">
        <v>1107.5160000000001</v>
      </c>
      <c r="B382">
        <f t="shared" si="15"/>
        <v>101.44700000000012</v>
      </c>
      <c r="C382">
        <v>31484</v>
      </c>
      <c r="D382">
        <f t="shared" si="16"/>
        <v>3790</v>
      </c>
      <c r="E382">
        <v>2</v>
      </c>
      <c r="F382">
        <v>101.7</v>
      </c>
      <c r="G382">
        <v>0</v>
      </c>
      <c r="H382">
        <f t="shared" si="17"/>
        <v>28.25</v>
      </c>
    </row>
    <row r="383" spans="1:8">
      <c r="A383">
        <v>1107.854</v>
      </c>
      <c r="B383">
        <f t="shared" si="15"/>
        <v>101.78500000000008</v>
      </c>
      <c r="C383">
        <v>31494</v>
      </c>
      <c r="D383">
        <f t="shared" si="16"/>
        <v>3800</v>
      </c>
      <c r="E383">
        <v>2</v>
      </c>
      <c r="F383">
        <v>110.4</v>
      </c>
      <c r="G383">
        <v>0</v>
      </c>
      <c r="H383">
        <f t="shared" si="17"/>
        <v>30.666666666666668</v>
      </c>
    </row>
    <row r="384" spans="1:8">
      <c r="A384">
        <v>1108.1679999999999</v>
      </c>
      <c r="B384">
        <f t="shared" si="15"/>
        <v>102.09899999999993</v>
      </c>
      <c r="C384">
        <v>31504</v>
      </c>
      <c r="D384">
        <f t="shared" si="16"/>
        <v>3810</v>
      </c>
      <c r="E384">
        <v>2</v>
      </c>
      <c r="F384">
        <v>117.7</v>
      </c>
      <c r="G384">
        <v>0</v>
      </c>
      <c r="H384">
        <f t="shared" si="17"/>
        <v>32.694444444444443</v>
      </c>
    </row>
    <row r="385" spans="1:8">
      <c r="A385">
        <v>1108.463</v>
      </c>
      <c r="B385">
        <f t="shared" si="15"/>
        <v>102.39400000000001</v>
      </c>
      <c r="C385">
        <v>31514</v>
      </c>
      <c r="D385">
        <f t="shared" si="16"/>
        <v>3820</v>
      </c>
      <c r="E385">
        <v>2</v>
      </c>
      <c r="F385">
        <v>126.3</v>
      </c>
      <c r="G385">
        <v>0</v>
      </c>
      <c r="H385">
        <f t="shared" si="17"/>
        <v>35.083333333333329</v>
      </c>
    </row>
    <row r="386" spans="1:8">
      <c r="A386">
        <v>1108.739</v>
      </c>
      <c r="B386">
        <f t="shared" si="15"/>
        <v>102.67000000000007</v>
      </c>
      <c r="C386">
        <v>31524</v>
      </c>
      <c r="D386">
        <f t="shared" si="16"/>
        <v>3830</v>
      </c>
      <c r="E386">
        <v>2</v>
      </c>
      <c r="F386">
        <v>129</v>
      </c>
      <c r="G386">
        <v>0</v>
      </c>
      <c r="H386">
        <f t="shared" si="17"/>
        <v>35.833333333333336</v>
      </c>
    </row>
    <row r="387" spans="1:8">
      <c r="A387">
        <v>1109.021</v>
      </c>
      <c r="B387">
        <f t="shared" si="15"/>
        <v>102.952</v>
      </c>
      <c r="C387">
        <v>31534</v>
      </c>
      <c r="D387">
        <f t="shared" si="16"/>
        <v>3840</v>
      </c>
      <c r="E387">
        <v>2</v>
      </c>
      <c r="F387">
        <v>124.9</v>
      </c>
      <c r="G387">
        <v>0</v>
      </c>
      <c r="H387">
        <f t="shared" si="17"/>
        <v>34.694444444444443</v>
      </c>
    </row>
    <row r="388" spans="1:8">
      <c r="A388">
        <v>1109.3130000000001</v>
      </c>
      <c r="B388">
        <f t="shared" ref="B388:B397" si="18">A388-$A$3</f>
        <v>103.24400000000014</v>
      </c>
      <c r="C388">
        <v>31544</v>
      </c>
      <c r="D388">
        <f t="shared" ref="D388:D397" si="19">C388-$C$3</f>
        <v>3850</v>
      </c>
      <c r="E388">
        <v>3</v>
      </c>
      <c r="F388">
        <v>120.6</v>
      </c>
      <c r="G388">
        <v>0</v>
      </c>
      <c r="H388">
        <f t="shared" ref="H388:H397" si="20">F388/3.6</f>
        <v>33.5</v>
      </c>
    </row>
    <row r="389" spans="1:8">
      <c r="A389">
        <v>1109.616</v>
      </c>
      <c r="B389">
        <f t="shared" si="18"/>
        <v>103.54700000000003</v>
      </c>
      <c r="C389">
        <v>31554</v>
      </c>
      <c r="D389">
        <f t="shared" si="19"/>
        <v>3860</v>
      </c>
      <c r="E389">
        <v>3</v>
      </c>
      <c r="F389">
        <v>116.4</v>
      </c>
      <c r="G389">
        <v>0</v>
      </c>
      <c r="H389">
        <f t="shared" si="20"/>
        <v>32.333333333333336</v>
      </c>
    </row>
    <row r="390" spans="1:8">
      <c r="A390">
        <v>1109.9290000000001</v>
      </c>
      <c r="B390">
        <f t="shared" si="18"/>
        <v>103.86000000000013</v>
      </c>
      <c r="C390">
        <v>31564</v>
      </c>
      <c r="D390">
        <f t="shared" si="19"/>
        <v>3870</v>
      </c>
      <c r="E390">
        <v>3</v>
      </c>
      <c r="F390">
        <v>112.4</v>
      </c>
      <c r="G390">
        <v>0</v>
      </c>
      <c r="H390">
        <f t="shared" si="20"/>
        <v>31.222222222222221</v>
      </c>
    </row>
    <row r="391" spans="1:8">
      <c r="A391">
        <v>1110.2550000000001</v>
      </c>
      <c r="B391">
        <f t="shared" si="18"/>
        <v>104.18600000000015</v>
      </c>
      <c r="C391">
        <v>31574</v>
      </c>
      <c r="D391">
        <f t="shared" si="19"/>
        <v>3880</v>
      </c>
      <c r="E391">
        <v>3</v>
      </c>
      <c r="F391">
        <v>107.8</v>
      </c>
      <c r="G391">
        <v>0</v>
      </c>
      <c r="H391">
        <f t="shared" si="20"/>
        <v>29.944444444444443</v>
      </c>
    </row>
    <row r="392" spans="1:8">
      <c r="A392">
        <v>1110.5930000000001</v>
      </c>
      <c r="B392">
        <f t="shared" si="18"/>
        <v>104.52400000000011</v>
      </c>
      <c r="C392">
        <v>31584</v>
      </c>
      <c r="D392">
        <f t="shared" si="19"/>
        <v>3890</v>
      </c>
      <c r="E392">
        <v>3</v>
      </c>
      <c r="F392">
        <v>103.6</v>
      </c>
      <c r="G392">
        <v>0</v>
      </c>
      <c r="H392">
        <f t="shared" si="20"/>
        <v>28.777777777777775</v>
      </c>
    </row>
    <row r="393" spans="1:8">
      <c r="A393">
        <v>1110.9480000000001</v>
      </c>
      <c r="B393">
        <f t="shared" si="18"/>
        <v>104.87900000000013</v>
      </c>
      <c r="C393">
        <v>31594</v>
      </c>
      <c r="D393">
        <f t="shared" si="19"/>
        <v>3900</v>
      </c>
      <c r="E393">
        <v>4</v>
      </c>
      <c r="F393">
        <v>102.4</v>
      </c>
      <c r="G393">
        <v>0</v>
      </c>
      <c r="H393">
        <f t="shared" si="20"/>
        <v>28.444444444444446</v>
      </c>
    </row>
    <row r="394" spans="1:8">
      <c r="A394">
        <v>1111.1590000000001</v>
      </c>
      <c r="B394">
        <f t="shared" si="18"/>
        <v>105.09000000000015</v>
      </c>
      <c r="C394">
        <v>31604</v>
      </c>
      <c r="D394">
        <f t="shared" si="19"/>
        <v>3910</v>
      </c>
      <c r="E394">
        <v>4</v>
      </c>
      <c r="F394">
        <v>185.9</v>
      </c>
      <c r="G394">
        <v>0</v>
      </c>
      <c r="H394">
        <f t="shared" si="20"/>
        <v>51.638888888888886</v>
      </c>
    </row>
    <row r="395" spans="1:8">
      <c r="A395">
        <v>1111.3510000000001</v>
      </c>
      <c r="B395">
        <f t="shared" si="18"/>
        <v>105.28200000000015</v>
      </c>
      <c r="C395">
        <v>31614</v>
      </c>
      <c r="D395">
        <f>C395-$C$3</f>
        <v>3920</v>
      </c>
      <c r="E395">
        <v>4</v>
      </c>
      <c r="F395">
        <v>187</v>
      </c>
      <c r="G395">
        <v>0</v>
      </c>
      <c r="H395">
        <f t="shared" si="20"/>
        <v>51.944444444444443</v>
      </c>
    </row>
    <row r="396" spans="1:8">
      <c r="A396">
        <v>1111.5419999999999</v>
      </c>
      <c r="B396">
        <f t="shared" si="18"/>
        <v>105.47299999999996</v>
      </c>
      <c r="C396">
        <v>31624</v>
      </c>
      <c r="D396">
        <f t="shared" si="19"/>
        <v>3930</v>
      </c>
      <c r="E396">
        <v>4</v>
      </c>
      <c r="F396">
        <v>188.8</v>
      </c>
      <c r="G396">
        <v>0</v>
      </c>
      <c r="H396">
        <f t="shared" si="20"/>
        <v>52.444444444444443</v>
      </c>
    </row>
    <row r="397" spans="1:8">
      <c r="A397">
        <v>1111.729</v>
      </c>
      <c r="B397">
        <f t="shared" si="18"/>
        <v>105.66000000000008</v>
      </c>
      <c r="C397">
        <v>31634</v>
      </c>
      <c r="D397">
        <f t="shared" si="19"/>
        <v>3940</v>
      </c>
      <c r="E397">
        <v>4</v>
      </c>
      <c r="F397">
        <v>192.6</v>
      </c>
      <c r="G397">
        <v>0</v>
      </c>
      <c r="H397">
        <f t="shared" si="20"/>
        <v>53.5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CAA1F-EADC-4A48-9545-11A2007F90E3}">
  <dimension ref="A2:X36"/>
  <sheetViews>
    <sheetView zoomScale="70" workbookViewId="0">
      <selection activeCell="E8" sqref="E8"/>
    </sheetView>
  </sheetViews>
  <sheetFormatPr defaultRowHeight="14.5"/>
  <cols>
    <col min="1" max="1" width="37.7265625" customWidth="1"/>
    <col min="2" max="2" width="14.1796875" customWidth="1"/>
    <col min="3" max="3" width="12.26953125" customWidth="1"/>
    <col min="4" max="4" width="23.453125" customWidth="1"/>
    <col min="5" max="5" width="11.1796875" customWidth="1"/>
    <col min="6" max="6" width="10.453125" bestFit="1" customWidth="1"/>
    <col min="7" max="7" width="15.7265625" customWidth="1"/>
    <col min="8" max="8" width="12.81640625" customWidth="1"/>
    <col min="9" max="11" width="10.453125" bestFit="1" customWidth="1"/>
    <col min="12" max="16" width="9.453125" bestFit="1" customWidth="1"/>
    <col min="18" max="18" width="18.81640625" customWidth="1"/>
  </cols>
  <sheetData>
    <row r="2" spans="1:24" ht="15" thickBot="1"/>
    <row r="3" spans="1:24" ht="22" thickTop="1" thickBot="1">
      <c r="A3" s="149" t="s">
        <v>285</v>
      </c>
      <c r="B3" s="144">
        <f>Input!F13/1000</f>
        <v>1.4370000000000001</v>
      </c>
      <c r="C3" s="145" t="s">
        <v>62</v>
      </c>
      <c r="E3" s="152" t="s">
        <v>292</v>
      </c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</row>
    <row r="4" spans="1:24" ht="19.5" thickTop="1" thickBot="1">
      <c r="A4" s="149" t="s">
        <v>286</v>
      </c>
      <c r="B4" s="146">
        <f>Input!h_mm/1000</f>
        <v>0.65995000000000004</v>
      </c>
      <c r="C4" s="145" t="s">
        <v>62</v>
      </c>
      <c r="E4" s="155" t="s">
        <v>293</v>
      </c>
      <c r="F4" s="155" t="s">
        <v>296</v>
      </c>
      <c r="G4" s="155" t="s">
        <v>11</v>
      </c>
      <c r="H4" s="155" t="s">
        <v>14</v>
      </c>
      <c r="I4" s="155" t="s">
        <v>17</v>
      </c>
      <c r="J4" s="155" t="s">
        <v>20</v>
      </c>
      <c r="K4" s="155" t="s">
        <v>22</v>
      </c>
      <c r="L4" s="155" t="s">
        <v>25</v>
      </c>
      <c r="M4" s="155" t="s">
        <v>294</v>
      </c>
      <c r="N4" s="155" t="s">
        <v>295</v>
      </c>
      <c r="O4" s="155" t="s">
        <v>30</v>
      </c>
      <c r="P4" s="155" t="s">
        <v>297</v>
      </c>
    </row>
    <row r="5" spans="1:24" ht="19.5" thickTop="1" thickBot="1">
      <c r="A5" s="149" t="s">
        <v>287</v>
      </c>
      <c r="B5" s="147">
        <f>'Max limit'!$H$11</f>
        <v>1.2</v>
      </c>
      <c r="C5" s="145" t="s">
        <v>253</v>
      </c>
      <c r="E5" s="154">
        <v>58.7</v>
      </c>
      <c r="F5" s="154">
        <v>210.51</v>
      </c>
      <c r="G5" s="154">
        <v>123.53</v>
      </c>
      <c r="H5" s="154">
        <v>43.43</v>
      </c>
      <c r="I5" s="154">
        <v>105.86</v>
      </c>
      <c r="J5" s="154">
        <v>169.31</v>
      </c>
      <c r="K5" s="154">
        <v>79.84</v>
      </c>
      <c r="L5" s="154">
        <v>42.7</v>
      </c>
      <c r="M5" s="154">
        <v>37.14</v>
      </c>
      <c r="N5" s="154">
        <v>61.67</v>
      </c>
      <c r="O5" s="154">
        <f>'Track spec'!T4</f>
        <v>21.45</v>
      </c>
      <c r="P5" s="154">
        <v>25.9</v>
      </c>
      <c r="S5" s="71"/>
      <c r="T5" s="71"/>
      <c r="U5" s="71"/>
      <c r="V5" s="71"/>
      <c r="W5" s="71"/>
      <c r="X5" s="71"/>
    </row>
    <row r="6" spans="1:24" ht="19.5" thickTop="1" thickBot="1">
      <c r="A6" s="149" t="s">
        <v>288</v>
      </c>
      <c r="B6" s="144">
        <v>9.81</v>
      </c>
      <c r="C6" s="145" t="s">
        <v>270</v>
      </c>
      <c r="E6" s="156" t="s">
        <v>304</v>
      </c>
      <c r="F6" s="151"/>
      <c r="G6" s="150"/>
      <c r="H6" s="150"/>
      <c r="I6" s="150"/>
      <c r="J6" s="150"/>
      <c r="K6" s="150"/>
      <c r="L6" s="150"/>
      <c r="M6" s="150"/>
      <c r="N6" s="150"/>
      <c r="O6" s="150"/>
      <c r="P6" s="150"/>
      <c r="S6" s="71"/>
      <c r="T6" s="71"/>
      <c r="U6" s="71"/>
      <c r="V6" s="71"/>
      <c r="W6" s="71"/>
      <c r="X6" s="71"/>
    </row>
    <row r="7" spans="1:24" ht="19.5" thickTop="1" thickBot="1">
      <c r="A7" s="149" t="s">
        <v>289</v>
      </c>
      <c r="B7" s="144">
        <f>DEGREES(ATAN(B5))</f>
        <v>50.19442890773481</v>
      </c>
      <c r="C7" s="145"/>
      <c r="D7" s="155" t="s">
        <v>303</v>
      </c>
      <c r="E7" s="154">
        <f>SQRT($B$5*$B$6*E5)</f>
        <v>26.287190797040296</v>
      </c>
      <c r="F7" s="154">
        <f t="shared" ref="F7:P7" si="0">SQRT($B$5*$B$6*F5)</f>
        <v>49.780756522977832</v>
      </c>
      <c r="G7" s="154">
        <f t="shared" si="0"/>
        <v>38.133910893062094</v>
      </c>
      <c r="H7" s="154">
        <f t="shared" si="0"/>
        <v>22.611014130286151</v>
      </c>
      <c r="I7" s="154">
        <f t="shared" si="0"/>
        <v>35.301330286548691</v>
      </c>
      <c r="J7" s="154">
        <f t="shared" si="0"/>
        <v>44.644342530717147</v>
      </c>
      <c r="K7" s="154">
        <f t="shared" si="0"/>
        <v>30.657404978243022</v>
      </c>
      <c r="L7" s="154">
        <f t="shared" si="0"/>
        <v>22.420178411422153</v>
      </c>
      <c r="M7" s="154">
        <f t="shared" si="0"/>
        <v>20.909616926189727</v>
      </c>
      <c r="N7" s="154">
        <f t="shared" si="0"/>
        <v>26.944001929928671</v>
      </c>
      <c r="O7" s="154">
        <f t="shared" si="0"/>
        <v>15.890544358202458</v>
      </c>
      <c r="P7" s="154">
        <f t="shared" si="0"/>
        <v>17.461237069577859</v>
      </c>
    </row>
    <row r="8" spans="1:24" ht="19.5" thickTop="1" thickBot="1">
      <c r="A8" s="149"/>
      <c r="B8" s="144"/>
      <c r="C8" s="145"/>
      <c r="D8" s="155" t="s">
        <v>302</v>
      </c>
      <c r="E8" s="154">
        <f>E7*3.6</f>
        <v>94.633886869345062</v>
      </c>
      <c r="F8" s="154">
        <f t="shared" ref="F8:P8" si="1">F7*3.6</f>
        <v>179.2107234827202</v>
      </c>
      <c r="G8" s="154">
        <f t="shared" si="1"/>
        <v>137.28207921502354</v>
      </c>
      <c r="H8" s="154">
        <f t="shared" si="1"/>
        <v>81.39965086903014</v>
      </c>
      <c r="I8" s="154">
        <f t="shared" si="1"/>
        <v>127.08478903157528</v>
      </c>
      <c r="J8" s="154">
        <f t="shared" si="1"/>
        <v>160.71963311058173</v>
      </c>
      <c r="K8" s="154">
        <f t="shared" si="1"/>
        <v>110.36665792167489</v>
      </c>
      <c r="L8" s="154">
        <f t="shared" si="1"/>
        <v>80.712642281119756</v>
      </c>
      <c r="M8" s="154">
        <f t="shared" si="1"/>
        <v>75.274620934283021</v>
      </c>
      <c r="N8" s="154">
        <f t="shared" si="1"/>
        <v>96.99840694774322</v>
      </c>
      <c r="O8" s="154">
        <f t="shared" si="1"/>
        <v>57.205959689528854</v>
      </c>
      <c r="P8" s="154">
        <f t="shared" si="1"/>
        <v>62.860453450480293</v>
      </c>
    </row>
    <row r="9" spans="1:24" ht="19.5" thickTop="1" thickBot="1">
      <c r="A9" s="149" t="s">
        <v>298</v>
      </c>
      <c r="B9" s="144">
        <f>9.81 * TAN(B11)</f>
        <v>11.772</v>
      </c>
      <c r="C9" s="145"/>
      <c r="D9" s="155"/>
      <c r="E9" s="154"/>
      <c r="F9" s="154"/>
      <c r="G9" s="154"/>
      <c r="H9" s="154"/>
      <c r="I9" s="154"/>
      <c r="J9" s="154"/>
      <c r="K9" s="154"/>
      <c r="L9" s="154"/>
      <c r="M9" s="154"/>
      <c r="N9" s="154"/>
      <c r="O9" s="154"/>
      <c r="P9" s="154"/>
    </row>
    <row r="10" spans="1:24" ht="19.5" thickTop="1" thickBot="1">
      <c r="A10" s="149" t="s">
        <v>299</v>
      </c>
      <c r="B10" s="144">
        <f>B9/$B$6</f>
        <v>1.2</v>
      </c>
      <c r="C10" s="145"/>
      <c r="D10" s="155" t="s">
        <v>322</v>
      </c>
      <c r="E10" s="154">
        <f>SQRT(E5 * $B$6 * TAN(RADIANS($B$7)))</f>
        <v>26.287190797040299</v>
      </c>
      <c r="F10" s="154">
        <f t="shared" ref="F10:P10" si="2">SQRT(F5 * $B$6 * TAN(RADIANS($B$7)))</f>
        <v>49.780756522977832</v>
      </c>
      <c r="G10" s="154">
        <f t="shared" si="2"/>
        <v>38.133910893062101</v>
      </c>
      <c r="H10" s="154">
        <f t="shared" si="2"/>
        <v>22.611014130286154</v>
      </c>
      <c r="I10" s="154">
        <f t="shared" si="2"/>
        <v>35.301330286548698</v>
      </c>
      <c r="J10" s="154">
        <f t="shared" si="2"/>
        <v>44.644342530717154</v>
      </c>
      <c r="K10" s="154">
        <f t="shared" si="2"/>
        <v>30.657404978243022</v>
      </c>
      <c r="L10" s="154">
        <f t="shared" si="2"/>
        <v>22.420178411422157</v>
      </c>
      <c r="M10" s="154">
        <f t="shared" si="2"/>
        <v>20.909616926189731</v>
      </c>
      <c r="N10" s="154">
        <f t="shared" si="2"/>
        <v>26.944001929928675</v>
      </c>
      <c r="O10" s="154">
        <f t="shared" si="2"/>
        <v>15.89054435820246</v>
      </c>
      <c r="P10" s="154">
        <f t="shared" si="2"/>
        <v>17.461237069577862</v>
      </c>
    </row>
    <row r="11" spans="1:24" ht="19.5" thickTop="1" thickBot="1">
      <c r="A11" s="149" t="s">
        <v>300</v>
      </c>
      <c r="B11" s="144">
        <f>ATAN($B$5)</f>
        <v>0.87605805059819342</v>
      </c>
      <c r="C11" s="145"/>
    </row>
    <row r="12" spans="1:24" ht="19.5" thickTop="1" thickBot="1">
      <c r="A12" s="149" t="s">
        <v>301</v>
      </c>
      <c r="B12" s="144">
        <f>B9</f>
        <v>11.772</v>
      </c>
      <c r="C12" s="145"/>
      <c r="D12" s="1"/>
      <c r="E12" s="1"/>
      <c r="F12" s="72"/>
      <c r="G12" s="1"/>
      <c r="H12" s="1"/>
      <c r="I12" s="1"/>
    </row>
    <row r="13" spans="1:24" ht="19.5" thickTop="1" thickBot="1">
      <c r="A13" s="149" t="s">
        <v>305</v>
      </c>
      <c r="B13" s="144">
        <v>6</v>
      </c>
      <c r="C13" s="145"/>
    </row>
    <row r="14" spans="1:24" ht="19.5" thickTop="1" thickBot="1">
      <c r="A14" s="149" t="s">
        <v>306</v>
      </c>
      <c r="B14" s="148">
        <v>4.83</v>
      </c>
      <c r="C14" s="145"/>
      <c r="G14" s="72"/>
      <c r="H14" s="72"/>
      <c r="I14" s="72"/>
    </row>
    <row r="15" spans="1:24" ht="16" thickTop="1">
      <c r="G15" s="72"/>
      <c r="H15" s="72"/>
      <c r="I15" s="72"/>
    </row>
    <row r="16" spans="1:24" ht="15.5">
      <c r="B16" s="71"/>
      <c r="G16" s="72"/>
      <c r="H16" s="72"/>
      <c r="I16" s="72"/>
    </row>
    <row r="17" spans="7:9" ht="15.5">
      <c r="G17" s="72"/>
      <c r="H17" s="72"/>
      <c r="I17" s="72"/>
    </row>
    <row r="18" spans="7:9" ht="15.5">
      <c r="G18" s="72"/>
      <c r="H18" s="72"/>
      <c r="I18" s="72"/>
    </row>
    <row r="19" spans="7:9" ht="15.5">
      <c r="G19" s="72"/>
      <c r="H19" s="72"/>
      <c r="I19" s="72"/>
    </row>
    <row r="20" spans="7:9" ht="15.5">
      <c r="G20" s="72"/>
      <c r="H20" s="72"/>
      <c r="I20" s="72"/>
    </row>
    <row r="21" spans="7:9" ht="15.5">
      <c r="G21" s="72"/>
      <c r="H21" s="72"/>
      <c r="I21" s="72"/>
    </row>
    <row r="22" spans="7:9" ht="15.5">
      <c r="G22" s="72"/>
      <c r="H22" s="72"/>
      <c r="I22" s="72"/>
    </row>
    <row r="23" spans="7:9" ht="15.5">
      <c r="G23" s="72"/>
      <c r="H23" s="72"/>
      <c r="I23" s="72"/>
    </row>
    <row r="24" spans="7:9" ht="15.5">
      <c r="G24" s="72"/>
      <c r="H24" s="72"/>
      <c r="I24" s="72"/>
    </row>
    <row r="25" spans="7:9" ht="15.5">
      <c r="G25" s="72"/>
      <c r="H25" s="72"/>
      <c r="I25" s="72"/>
    </row>
    <row r="26" spans="7:9" ht="15.5">
      <c r="G26" s="72"/>
      <c r="H26" s="72"/>
      <c r="I26" s="72"/>
    </row>
    <row r="27" spans="7:9" ht="15.5">
      <c r="G27" s="72"/>
      <c r="H27" s="72"/>
      <c r="I27" s="72"/>
    </row>
    <row r="28" spans="7:9" ht="15.5">
      <c r="G28" s="72"/>
      <c r="H28" s="72"/>
      <c r="I28" s="72"/>
    </row>
    <row r="29" spans="7:9" ht="15.5">
      <c r="G29" s="72"/>
      <c r="H29" s="72"/>
      <c r="I29" s="72"/>
    </row>
    <row r="30" spans="7:9" ht="15.5">
      <c r="G30" s="72"/>
      <c r="H30" s="72"/>
      <c r="I30" s="72"/>
    </row>
    <row r="31" spans="7:9" ht="15.5">
      <c r="G31" s="72"/>
      <c r="H31" s="72"/>
      <c r="I31" s="72"/>
    </row>
    <row r="32" spans="7:9" ht="15.5">
      <c r="G32" s="72"/>
      <c r="H32" s="72"/>
      <c r="I32" s="72"/>
    </row>
    <row r="33" spans="7:9" ht="15.5">
      <c r="G33" s="72"/>
      <c r="H33" s="72"/>
      <c r="I33" s="72"/>
    </row>
    <row r="34" spans="7:9" ht="15.5">
      <c r="G34" s="72"/>
      <c r="H34" s="72"/>
      <c r="I34" s="72"/>
    </row>
    <row r="35" spans="7:9" ht="15.5">
      <c r="G35" s="72"/>
      <c r="H35" s="72"/>
      <c r="I35" s="72"/>
    </row>
    <row r="36" spans="7:9" ht="15.5">
      <c r="G36" s="72"/>
      <c r="H36" s="72"/>
      <c r="I36" s="72"/>
    </row>
  </sheetData>
  <phoneticPr fontId="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319B5-233A-4801-AE3A-2F559EF52F9B}">
  <dimension ref="A1:CQ1827"/>
  <sheetViews>
    <sheetView zoomScale="50" workbookViewId="0">
      <selection activeCell="K5" sqref="K5"/>
    </sheetView>
  </sheetViews>
  <sheetFormatPr defaultRowHeight="14.5"/>
  <cols>
    <col min="1" max="1" width="24.54296875" customWidth="1"/>
    <col min="2" max="2" width="24.453125" customWidth="1"/>
    <col min="3" max="3" width="21.54296875" customWidth="1"/>
    <col min="4" max="4" width="24.1796875" customWidth="1"/>
    <col min="5" max="5" width="19" customWidth="1"/>
    <col min="7" max="7" width="24.453125" customWidth="1"/>
    <col min="8" max="8" width="24.81640625" customWidth="1"/>
    <col min="9" max="12" width="10.54296875" bestFit="1" customWidth="1"/>
    <col min="13" max="13" width="15.7265625" customWidth="1"/>
    <col min="16" max="16" width="15.81640625" customWidth="1"/>
    <col min="17" max="17" width="13.1796875" customWidth="1"/>
    <col min="18" max="18" width="13.26953125" customWidth="1"/>
    <col min="19" max="19" width="17.7265625" customWidth="1"/>
    <col min="20" max="20" width="11.7265625" customWidth="1"/>
    <col min="21" max="21" width="11.54296875" customWidth="1"/>
    <col min="24" max="24" width="12.26953125" customWidth="1"/>
    <col min="25" max="25" width="12.1796875" customWidth="1"/>
    <col min="26" max="26" width="13" customWidth="1"/>
    <col min="27" max="27" width="12.1796875" customWidth="1"/>
    <col min="28" max="28" width="12" customWidth="1"/>
    <col min="29" max="29" width="13.1796875" customWidth="1"/>
    <col min="34" max="34" width="13.81640625" customWidth="1"/>
    <col min="35" max="35" width="12.453125" customWidth="1"/>
    <col min="36" max="36" width="14.1796875" customWidth="1"/>
    <col min="37" max="37" width="12.54296875" customWidth="1"/>
    <col min="38" max="38" width="12.453125" customWidth="1"/>
    <col min="39" max="39" width="12.81640625" customWidth="1"/>
    <col min="43" max="43" width="15.81640625" customWidth="1"/>
    <col min="44" max="44" width="13.1796875" customWidth="1"/>
    <col min="45" max="45" width="13.26953125" customWidth="1"/>
    <col min="46" max="46" width="17.7265625" customWidth="1"/>
    <col min="47" max="48" width="9.81640625" bestFit="1" customWidth="1"/>
    <col min="51" max="51" width="14.81640625" customWidth="1"/>
    <col min="52" max="52" width="10.81640625" bestFit="1" customWidth="1"/>
    <col min="53" max="53" width="14.81640625" bestFit="1" customWidth="1"/>
    <col min="54" max="54" width="13" customWidth="1"/>
    <col min="56" max="56" width="9.54296875" bestFit="1" customWidth="1"/>
    <col min="57" max="57" width="8.81640625" bestFit="1" customWidth="1"/>
    <col min="58" max="58" width="10.81640625" bestFit="1" customWidth="1"/>
    <col min="59" max="59" width="14" customWidth="1"/>
    <col min="61" max="61" width="9.54296875" bestFit="1" customWidth="1"/>
    <col min="62" max="62" width="8.81640625" bestFit="1" customWidth="1"/>
    <col min="63" max="63" width="10.81640625" bestFit="1" customWidth="1"/>
    <col min="64" max="64" width="13.453125" customWidth="1"/>
    <col min="66" max="66" width="9.54296875" bestFit="1" customWidth="1"/>
    <col min="67" max="67" width="10.54296875" customWidth="1"/>
    <col min="68" max="68" width="10.81640625" bestFit="1" customWidth="1"/>
    <col min="69" max="69" width="12.54296875" customWidth="1"/>
    <col min="71" max="71" width="9.54296875" bestFit="1" customWidth="1"/>
    <col min="72" max="72" width="8.81640625" bestFit="1" customWidth="1"/>
    <col min="73" max="73" width="10.81640625" bestFit="1" customWidth="1"/>
    <col min="74" max="74" width="14.26953125" customWidth="1"/>
    <col min="76" max="76" width="9.54296875" bestFit="1" customWidth="1"/>
    <col min="77" max="77" width="8.81640625" bestFit="1" customWidth="1"/>
    <col min="78" max="78" width="10.81640625" bestFit="1" customWidth="1"/>
    <col min="79" max="79" width="14.7265625" customWidth="1"/>
    <col min="82" max="82" width="15.81640625" customWidth="1"/>
    <col min="83" max="83" width="13.1796875" customWidth="1"/>
    <col min="84" max="84" width="13.26953125" customWidth="1"/>
    <col min="85" max="85" width="17.7265625" customWidth="1"/>
    <col min="86" max="86" width="13.54296875" customWidth="1"/>
    <col min="87" max="87" width="12.453125" customWidth="1"/>
    <col min="90" max="90" width="12.26953125" customWidth="1"/>
    <col min="91" max="91" width="11.1796875" customWidth="1"/>
    <col min="92" max="92" width="10.81640625" customWidth="1"/>
    <col min="93" max="93" width="12.54296875" customWidth="1"/>
    <col min="94" max="94" width="11.453125" customWidth="1"/>
    <col min="95" max="95" width="11.54296875" customWidth="1"/>
  </cols>
  <sheetData>
    <row r="1" spans="1:95" ht="16.5" thickTop="1" thickBot="1">
      <c r="A1" s="69" t="s">
        <v>245</v>
      </c>
      <c r="B1" s="69" t="s">
        <v>263</v>
      </c>
      <c r="C1" s="69" t="s">
        <v>246</v>
      </c>
      <c r="D1" s="69" t="s">
        <v>262</v>
      </c>
      <c r="E1" s="69" t="s">
        <v>261</v>
      </c>
    </row>
    <row r="2" spans="1:95" ht="16.5" thickTop="1" thickBot="1">
      <c r="A2" s="70">
        <v>2830</v>
      </c>
      <c r="B2" s="70">
        <v>18.931000000000001</v>
      </c>
      <c r="C2" s="70">
        <v>46.981000000000002</v>
      </c>
      <c r="D2" s="70">
        <v>17.263999999999999</v>
      </c>
      <c r="E2" s="70">
        <v>1.4490000000000001</v>
      </c>
      <c r="G2" s="60"/>
      <c r="H2" s="61"/>
    </row>
    <row r="3" spans="1:95" ht="16.5" thickTop="1" thickBot="1">
      <c r="A3" s="70">
        <v>2840</v>
      </c>
      <c r="B3" s="70">
        <v>19.262</v>
      </c>
      <c r="C3" s="70">
        <v>47.633000000000003</v>
      </c>
      <c r="D3" s="70">
        <v>17.585999999999999</v>
      </c>
      <c r="E3" s="70">
        <v>1.454</v>
      </c>
      <c r="G3" s="60"/>
      <c r="H3" s="61"/>
    </row>
    <row r="4" spans="1:95" ht="15.5" thickTop="1" thickBot="1">
      <c r="A4" s="70">
        <v>2850</v>
      </c>
      <c r="B4" s="70">
        <v>19.591999999999999</v>
      </c>
      <c r="C4" s="70">
        <v>48.280999999999999</v>
      </c>
      <c r="D4" s="70">
        <v>17.907</v>
      </c>
      <c r="E4" s="70">
        <v>1.4590000000000001</v>
      </c>
      <c r="G4" s="62"/>
      <c r="H4" s="62"/>
      <c r="I4" s="62"/>
      <c r="J4" s="87"/>
      <c r="K4" s="88"/>
      <c r="L4" s="108"/>
      <c r="M4" s="88"/>
    </row>
    <row r="5" spans="1:95" ht="19.5" thickTop="1" thickBot="1">
      <c r="A5" s="70">
        <v>2860</v>
      </c>
      <c r="B5" s="70">
        <v>19.922999999999998</v>
      </c>
      <c r="C5" s="70">
        <v>48.923999999999999</v>
      </c>
      <c r="D5" s="70">
        <v>18.228999999999999</v>
      </c>
      <c r="E5" s="70">
        <v>1.464</v>
      </c>
      <c r="G5" s="65" t="s">
        <v>63</v>
      </c>
      <c r="H5" s="64">
        <f>StaticWheelbase_m</f>
        <v>1.4354899999999999</v>
      </c>
      <c r="I5" s="62" t="s">
        <v>62</v>
      </c>
      <c r="J5" s="103" t="s">
        <v>325</v>
      </c>
      <c r="K5" s="106"/>
      <c r="L5" s="110">
        <v>1.167</v>
      </c>
      <c r="M5" s="107" t="s">
        <v>326</v>
      </c>
      <c r="O5" s="83" t="s">
        <v>245</v>
      </c>
      <c r="P5" s="84" t="s">
        <v>95</v>
      </c>
      <c r="Q5" s="83" t="s">
        <v>99</v>
      </c>
      <c r="R5" s="83" t="s">
        <v>101</v>
      </c>
      <c r="S5" s="83" t="s">
        <v>104</v>
      </c>
      <c r="T5" s="83" t="s">
        <v>108</v>
      </c>
      <c r="U5" s="83" t="s">
        <v>112</v>
      </c>
      <c r="V5" s="82"/>
      <c r="W5" s="83" t="s">
        <v>245</v>
      </c>
      <c r="X5" s="83" t="s">
        <v>95</v>
      </c>
      <c r="Y5" s="83" t="s">
        <v>99</v>
      </c>
      <c r="Z5" s="83" t="s">
        <v>101</v>
      </c>
      <c r="AA5" s="83" t="s">
        <v>104</v>
      </c>
      <c r="AB5" s="83" t="s">
        <v>108</v>
      </c>
      <c r="AC5" s="83" t="s">
        <v>112</v>
      </c>
      <c r="AD5" s="82"/>
      <c r="AE5" s="82"/>
      <c r="AF5" s="82"/>
      <c r="AG5" s="83" t="s">
        <v>245</v>
      </c>
      <c r="AH5" s="83" t="s">
        <v>95</v>
      </c>
      <c r="AI5" s="83" t="s">
        <v>99</v>
      </c>
      <c r="AJ5" s="83" t="s">
        <v>101</v>
      </c>
      <c r="AK5" s="83" t="s">
        <v>104</v>
      </c>
      <c r="AL5" s="83" t="s">
        <v>108</v>
      </c>
      <c r="AM5" s="83" t="s">
        <v>112</v>
      </c>
      <c r="AN5" s="81"/>
      <c r="AO5" s="81"/>
      <c r="AP5" s="83" t="s">
        <v>245</v>
      </c>
      <c r="AQ5" s="84" t="s">
        <v>95</v>
      </c>
      <c r="AR5" s="83" t="s">
        <v>99</v>
      </c>
      <c r="AS5" s="83" t="s">
        <v>101</v>
      </c>
      <c r="AT5" s="83" t="s">
        <v>104</v>
      </c>
      <c r="AU5" s="83" t="s">
        <v>108</v>
      </c>
      <c r="AV5" s="83" t="s">
        <v>112</v>
      </c>
      <c r="AW5" s="81"/>
      <c r="AX5" s="83" t="s">
        <v>245</v>
      </c>
      <c r="AY5" s="98" t="s">
        <v>323</v>
      </c>
      <c r="AZ5" s="98"/>
      <c r="BA5" s="98"/>
      <c r="BB5" s="96" t="s">
        <v>324</v>
      </c>
      <c r="BC5" s="83" t="s">
        <v>245</v>
      </c>
      <c r="BD5" s="98" t="s">
        <v>323</v>
      </c>
      <c r="BE5" s="98"/>
      <c r="BF5" s="98"/>
      <c r="BG5" s="101" t="s">
        <v>324</v>
      </c>
      <c r="BH5" s="83" t="s">
        <v>245</v>
      </c>
      <c r="BI5" s="98" t="s">
        <v>323</v>
      </c>
      <c r="BJ5" s="98"/>
      <c r="BK5" s="98"/>
      <c r="BL5" s="102" t="s">
        <v>324</v>
      </c>
      <c r="BM5" s="83" t="s">
        <v>245</v>
      </c>
      <c r="BN5" s="98" t="s">
        <v>323</v>
      </c>
      <c r="BO5" s="98"/>
      <c r="BP5" s="98"/>
      <c r="BQ5" s="96" t="s">
        <v>324</v>
      </c>
      <c r="BR5" s="83" t="s">
        <v>245</v>
      </c>
      <c r="BS5" s="98" t="s">
        <v>323</v>
      </c>
      <c r="BT5" s="98"/>
      <c r="BU5" s="98"/>
      <c r="BV5" s="96" t="s">
        <v>324</v>
      </c>
      <c r="BW5" s="83" t="s">
        <v>245</v>
      </c>
      <c r="BX5" s="98" t="s">
        <v>323</v>
      </c>
      <c r="BY5" s="98"/>
      <c r="BZ5" s="98"/>
      <c r="CA5" s="96" t="s">
        <v>324</v>
      </c>
      <c r="CC5" s="83" t="s">
        <v>245</v>
      </c>
      <c r="CD5" s="84" t="s">
        <v>95</v>
      </c>
      <c r="CE5" s="83" t="s">
        <v>99</v>
      </c>
      <c r="CF5" s="83" t="s">
        <v>101</v>
      </c>
      <c r="CG5" s="83" t="s">
        <v>104</v>
      </c>
      <c r="CH5" s="83" t="s">
        <v>108</v>
      </c>
      <c r="CI5" s="83" t="s">
        <v>112</v>
      </c>
      <c r="CK5" s="83" t="s">
        <v>245</v>
      </c>
      <c r="CL5" s="84" t="s">
        <v>95</v>
      </c>
      <c r="CM5" s="83" t="s">
        <v>99</v>
      </c>
      <c r="CN5" s="83" t="s">
        <v>101</v>
      </c>
      <c r="CO5" s="83" t="s">
        <v>104</v>
      </c>
      <c r="CP5" s="83" t="s">
        <v>108</v>
      </c>
      <c r="CQ5" s="83" t="s">
        <v>112</v>
      </c>
    </row>
    <row r="6" spans="1:95" ht="19.5" thickTop="1" thickBot="1">
      <c r="A6" s="70">
        <v>2870</v>
      </c>
      <c r="B6" s="70">
        <v>20.253</v>
      </c>
      <c r="C6" s="70">
        <v>49.561999999999998</v>
      </c>
      <c r="D6" s="70">
        <v>18.550999999999998</v>
      </c>
      <c r="E6" s="70">
        <v>1.4690000000000001</v>
      </c>
      <c r="G6" s="66" t="s">
        <v>247</v>
      </c>
      <c r="H6" s="63">
        <f>Input!DynamicRake_deg</f>
        <v>23.1</v>
      </c>
      <c r="I6" s="62" t="s">
        <v>248</v>
      </c>
      <c r="J6" s="87"/>
      <c r="K6" s="88"/>
      <c r="L6" s="109"/>
      <c r="M6" s="90"/>
      <c r="O6" s="95">
        <v>2830</v>
      </c>
      <c r="P6" s="94">
        <f>(($H$10*$H$14*($H$5-$H$7)-(AQ6*($H$5-($H$10*$H$9)))))/(H$34*($H$5-($H$9*$H$10)))</f>
        <v>13.159361146490387</v>
      </c>
      <c r="Q6" s="94">
        <f t="shared" ref="Q6:Q69" si="0">(($H$10*$H$14*($H$5-$H$7)-(AR6*($H$5-($H$10*$H$9)))))/(I$34*($H$5-($H$9*$H$10)))</f>
        <v>13.579933032087458</v>
      </c>
      <c r="R6" s="94">
        <f t="shared" ref="R6:R69" si="1">(($H$10*$H$14*($H$5-$H$7)-(AS6*($H$5-($H$10*$H$9)))))/(J$34*($H$5-($H$9*$H$10)))</f>
        <v>13.888368158297242</v>
      </c>
      <c r="S6" s="94">
        <f t="shared" ref="S6:S69" si="2">(($H$10*$H$14*($H$5-$H$7)-(AT6*($H$5-($H$10*$H$9)))))/(K$34*($H$5-($H$9*$H$10)))</f>
        <v>13.93940182402571</v>
      </c>
      <c r="T6" s="94">
        <f t="shared" ref="T6:T69" si="3">(($H$10*$H$14*($H$5-$H$7)-(AU6*($H$5-($H$10*$H$9)))))/(L$34*($H$5-($H$9*$H$10)))</f>
        <v>13.989519014128785</v>
      </c>
      <c r="U6" s="94">
        <f t="shared" ref="U6:U69" si="4">(($H$10*$H$14*($H$5-$H$7)-(AV6*($H$5-($H$10*$H$9)))))/(M$34*($H$5-($H$9*$H$10)))</f>
        <v>13.891530783427477</v>
      </c>
      <c r="V6" s="82"/>
      <c r="W6" s="95">
        <v>2830</v>
      </c>
      <c r="X6" s="161">
        <f t="shared" ref="X6:AC6" si="5">(($H$14*$H$7)-(AQ6*$H$9))/(H$34*$H$9)</f>
        <v>9.2789494077580787</v>
      </c>
      <c r="Y6" s="161">
        <f t="shared" si="5"/>
        <v>9.5621615857894042</v>
      </c>
      <c r="Z6" s="161">
        <f t="shared" si="5"/>
        <v>9.7610211271001504</v>
      </c>
      <c r="AA6" s="161">
        <f t="shared" si="5"/>
        <v>9.7741892237350676</v>
      </c>
      <c r="AB6" s="161">
        <f t="shared" si="5"/>
        <v>9.785739630502114</v>
      </c>
      <c r="AC6" s="161">
        <f t="shared" si="5"/>
        <v>9.687751399800808</v>
      </c>
      <c r="AD6" s="82"/>
      <c r="AE6" s="82"/>
      <c r="AF6" s="82"/>
      <c r="AG6" s="95">
        <v>2830</v>
      </c>
      <c r="AH6" s="161">
        <f t="shared" ref="AH6:AM6" si="6">-(($H$13*($H$5-$H$8))/$H$9)-(AQ6/$H$12)</f>
        <v>-10.996316517720381</v>
      </c>
      <c r="AI6" s="161">
        <f t="shared" si="6"/>
        <v>-11.047444732855306</v>
      </c>
      <c r="AJ6" s="161">
        <f t="shared" si="6"/>
        <v>-11.115564084987165</v>
      </c>
      <c r="AK6" s="161">
        <f t="shared" si="6"/>
        <v>-11.198821070926105</v>
      </c>
      <c r="AL6" s="161">
        <f t="shared" si="6"/>
        <v>-11.284088523855049</v>
      </c>
      <c r="AM6" s="161">
        <f t="shared" si="6"/>
        <v>-11.389915813012458</v>
      </c>
      <c r="AN6" s="81"/>
      <c r="AO6" s="81"/>
      <c r="AP6" s="95">
        <v>2830</v>
      </c>
      <c r="AQ6" s="94">
        <f t="shared" ref="AQ6:AQ69" si="7">0.5*$L$5*$L$9*$L$7*($BB6^2)</f>
        <v>18.472833804932858</v>
      </c>
      <c r="AR6" s="94">
        <f t="shared" ref="AR6:AR69" si="8">0.5*$L$5*$L$9*$L$7*($BG6^2)</f>
        <v>31.970682600553026</v>
      </c>
      <c r="AS6" s="94">
        <f t="shared" ref="AS6:AS69" si="9">0.5*$L$5*$L$9*$L$7*($BL6^2)</f>
        <v>49.954191563364077</v>
      </c>
      <c r="AT6" s="94">
        <f t="shared" ref="AT6:AT69" si="10">0.5*$L$5*$L$9*$L$7*($BQ6^2)</f>
        <v>71.934035851244317</v>
      </c>
      <c r="AU6" s="94">
        <f t="shared" ref="AU6:AU69" si="11">0.5*$L$5*$L$9*$L$7*($BV6^2)</f>
        <v>94.444643424485221</v>
      </c>
      <c r="AV6" s="94">
        <f t="shared" ref="AV6:AV69" si="12">0.5*$L$5*$L$9*$L$7*($CA6^2)</f>
        <v>122.38304776204131</v>
      </c>
      <c r="AW6" s="81"/>
      <c r="AX6" s="95">
        <v>2830</v>
      </c>
      <c r="AY6" s="99">
        <f>'Max limit'!AX6*Input!PrimaryDrive_ratio*Input!Gear1_ratio*Input!FinalDrive_ratio</f>
        <v>249.75779625779626</v>
      </c>
      <c r="AZ6" s="99">
        <f>AY6 / 60</f>
        <v>4.162629937629938</v>
      </c>
      <c r="BA6" s="99">
        <f>AZ6*Input!$N$23</f>
        <v>9794.6599179833665</v>
      </c>
      <c r="BB6" s="97">
        <f t="shared" ref="BB6:BB69" si="13">BA6/1000</f>
        <v>9.7946599179833669</v>
      </c>
      <c r="BC6" s="95">
        <v>2830</v>
      </c>
      <c r="BD6" s="99">
        <f>'Max limit'!AX6*Input!PrimaryDrive_ratio*Input!Gear2_ratio*Input!FinalDrive_ratio</f>
        <v>328.57025641025638</v>
      </c>
      <c r="BE6" s="99">
        <f>BD6/60</f>
        <v>5.47617094017094</v>
      </c>
      <c r="BF6" s="99">
        <f>BE6*Input!$N$23</f>
        <v>12885.41926988034</v>
      </c>
      <c r="BG6" s="100">
        <f>BF6/1000</f>
        <v>12.885419269880339</v>
      </c>
      <c r="BH6" s="95">
        <v>2830</v>
      </c>
      <c r="BI6" s="99">
        <f>'Max limit'!AX6*Input!PrimaryDrive_ratio*Input!Gear3_ratio*Input!FinalDrive_ratio</f>
        <v>410.71282051282043</v>
      </c>
      <c r="BJ6" s="99">
        <f>BI6/60</f>
        <v>6.8452136752136736</v>
      </c>
      <c r="BK6" s="99">
        <f>BJ6*Input!$N$23</f>
        <v>16106.774087350421</v>
      </c>
      <c r="BL6" s="100">
        <f>BK6/1000</f>
        <v>16.10677408735042</v>
      </c>
      <c r="BM6" s="95">
        <v>2830</v>
      </c>
      <c r="BN6" s="99">
        <f>'Max limit'!AX6*Input!PrimaryDrive_ratio*Input!Gear4_ratio*Input!FinalDrive_ratio</f>
        <v>492.85538461538465</v>
      </c>
      <c r="BO6" s="99">
        <f>BN6/60</f>
        <v>8.2142564102564108</v>
      </c>
      <c r="BP6" s="99">
        <f>BO6*Input!$N$23</f>
        <v>19328.128904820511</v>
      </c>
      <c r="BQ6" s="100">
        <f>BP6/1000</f>
        <v>19.32812890482051</v>
      </c>
      <c r="BR6" s="95">
        <v>2830</v>
      </c>
      <c r="BS6" s="99">
        <f>'Max limit'!AX6*Input!PrimaryDrive_ratio*Input!Gear5_ratio*Input!FinalDrive_ratio</f>
        <v>564.73012820512804</v>
      </c>
      <c r="BT6" s="99">
        <f>BS6/60</f>
        <v>9.4121688034188011</v>
      </c>
      <c r="BU6" s="99">
        <f>BT6*Input!$N$23</f>
        <v>22146.814370106829</v>
      </c>
      <c r="BV6" s="100">
        <f>BU6/1000</f>
        <v>22.146814370106828</v>
      </c>
      <c r="BW6" s="95">
        <v>2830</v>
      </c>
      <c r="BX6" s="99">
        <f>'Max limit'!AX6*Input!PrimaryDrive_ratio*Input!Gear6_ratio*Input!FinalDrive_ratio</f>
        <v>642.85484949832767</v>
      </c>
      <c r="BY6" s="99">
        <f>BX6/60</f>
        <v>10.714247491638794</v>
      </c>
      <c r="BZ6" s="99">
        <f>BY6*Input!$N$23</f>
        <v>25210.602919331093</v>
      </c>
      <c r="CA6" s="100">
        <f>BZ6/1000</f>
        <v>25.210602919331095</v>
      </c>
      <c r="CC6" s="95">
        <v>2830</v>
      </c>
      <c r="CD6" s="94">
        <f>MROUND($BB6,0.5)</f>
        <v>10</v>
      </c>
      <c r="CE6" s="94">
        <f>MROUND($BG6,0.5)</f>
        <v>13</v>
      </c>
      <c r="CF6" s="94">
        <f>MROUND($BL6,0.5)</f>
        <v>16</v>
      </c>
      <c r="CG6" s="94">
        <f>MROUND($BQ6,0.5)</f>
        <v>19.5</v>
      </c>
      <c r="CH6" s="94">
        <f>MROUND($BV6,0.5)</f>
        <v>22</v>
      </c>
      <c r="CI6" s="94">
        <f>MROUND($CA6,0.5)</f>
        <v>25</v>
      </c>
      <c r="CK6" s="95">
        <v>2830</v>
      </c>
      <c r="CL6" s="162">
        <f>$AY6/60</f>
        <v>4.162629937629938</v>
      </c>
      <c r="CM6" s="162">
        <f>$BD6/60</f>
        <v>5.47617094017094</v>
      </c>
      <c r="CN6" s="162">
        <f>$BI6/60</f>
        <v>6.8452136752136736</v>
      </c>
      <c r="CO6" s="162">
        <f>$BN6/60</f>
        <v>8.2142564102564108</v>
      </c>
      <c r="CP6" s="162">
        <f>$BS6/60</f>
        <v>9.4121688034188011</v>
      </c>
      <c r="CQ6" s="162">
        <f>$BX6/60</f>
        <v>10.714247491638794</v>
      </c>
    </row>
    <row r="7" spans="1:95" ht="19.5" thickTop="1" thickBot="1">
      <c r="A7" s="70">
        <v>2880</v>
      </c>
      <c r="B7" s="70">
        <v>20.597999999999999</v>
      </c>
      <c r="C7" s="70">
        <v>50.231999999999999</v>
      </c>
      <c r="D7" s="70">
        <v>18.887</v>
      </c>
      <c r="E7" s="70">
        <v>1.474</v>
      </c>
      <c r="G7" s="65" t="s">
        <v>249</v>
      </c>
      <c r="H7" s="64">
        <f>Input!CoGx_mm/1000</f>
        <v>0.73504999999999998</v>
      </c>
      <c r="I7" s="62" t="s">
        <v>62</v>
      </c>
      <c r="J7" s="103" t="s">
        <v>327</v>
      </c>
      <c r="K7" s="103"/>
      <c r="L7" s="104">
        <v>0.55000000000000004</v>
      </c>
      <c r="M7" s="105" t="s">
        <v>328</v>
      </c>
      <c r="O7" s="95">
        <v>2840</v>
      </c>
      <c r="P7" s="94">
        <f t="shared" ref="P7:P69" si="14">(($H$10*$H$14*($H$5-$H$7)-(AQ7*($H$5-($H$10*$H$9)))))/(H$34*($H$5-($H$9*$H$10)))</f>
        <v>13.158937743498786</v>
      </c>
      <c r="Q7" s="94">
        <f t="shared" si="0"/>
        <v>13.579174315242373</v>
      </c>
      <c r="R7" s="94">
        <f t="shared" si="1"/>
        <v>13.887150331543054</v>
      </c>
      <c r="S7" s="94">
        <f t="shared" si="2"/>
        <v>13.93763206477926</v>
      </c>
      <c r="T7" s="94">
        <f t="shared" si="3"/>
        <v>13.987173922390037</v>
      </c>
      <c r="U7" s="94">
        <f t="shared" si="4"/>
        <v>13.888491971866936</v>
      </c>
      <c r="V7" s="82"/>
      <c r="W7" s="95">
        <v>2840</v>
      </c>
      <c r="X7" s="161">
        <f t="shared" ref="X7:X70" si="15">(($H$14*$H$7)-(AQ7*$H$9))/(H$34*$H$9)</f>
        <v>9.2785260047664764</v>
      </c>
      <c r="Y7" s="161">
        <f t="shared" ref="Y7:Y70" si="16">(($H$14*$H$7)-(AR7*$H$9))/(I$34*$H$9)</f>
        <v>9.5614028689443167</v>
      </c>
      <c r="Z7" s="161">
        <f t="shared" ref="Z7:Z70" si="17">(($H$14*$H$7)-(AS7*$H$9))/(J$34*$H$9)</f>
        <v>9.759803300345963</v>
      </c>
      <c r="AA7" s="161">
        <f t="shared" ref="AA7:AA70" si="18">(($H$14*$H$7)-(AT7*$H$9))/(K$34*$H$9)</f>
        <v>9.7724194644886158</v>
      </c>
      <c r="AB7" s="161">
        <f t="shared" ref="AB7:AB70" si="19">(($H$14*$H$7)-(AU7*$H$9))/(L$34*$H$9)</f>
        <v>9.7833945387633658</v>
      </c>
      <c r="AC7" s="161">
        <f t="shared" ref="AC7:AC70" si="20">(($H$14*$H$7)-(AV7*$H$9))/(M$34*$H$9)</f>
        <v>9.6847125882402665</v>
      </c>
      <c r="AD7" s="82"/>
      <c r="AE7" s="82"/>
      <c r="AF7" s="82"/>
      <c r="AG7" s="95">
        <v>2840</v>
      </c>
      <c r="AH7" s="161">
        <f t="shared" ref="AH7:AH70" si="21">-(($H$13*($H$5-$H$8))/$H$9)-(AQ7/$H$12)</f>
        <v>-10.996811899220553</v>
      </c>
      <c r="AI7" s="161">
        <f t="shared" ref="AI7:AI70" si="22">-(($H$13*($H$5-$H$8))/$H$9)-(AR7/$H$12)</f>
        <v>-11.048302082890253</v>
      </c>
      <c r="AJ7" s="161">
        <f t="shared" ref="AJ7:AJ70" si="23">-(($H$13*($H$5-$H$8))/$H$9)-(AS7/$H$12)</f>
        <v>-11.11690369441677</v>
      </c>
      <c r="AK7" s="161">
        <f t="shared" ref="AK7:AK70" si="24">-(($H$13*($H$5-$H$8))/$H$9)-(AT7/$H$12)</f>
        <v>-11.200750108504737</v>
      </c>
      <c r="AL7" s="161">
        <f t="shared" ref="AL7:AL70" si="25">-(($H$13*($H$5-$H$8))/$H$9)-(AU7/$H$12)</f>
        <v>-11.286621222932897</v>
      </c>
      <c r="AM7" s="161">
        <f t="shared" ref="AM7:AM70" si="26">-(($H$13*($H$5-$H$8))/$H$9)-(AV7/$H$12)</f>
        <v>-11.393197729497842</v>
      </c>
      <c r="AN7" s="81"/>
      <c r="AO7" s="81"/>
      <c r="AP7" s="95">
        <v>2840</v>
      </c>
      <c r="AQ7" s="94">
        <f t="shared" si="7"/>
        <v>18.60361452097872</v>
      </c>
      <c r="AR7" s="94">
        <f t="shared" si="8"/>
        <v>32.197023009779187</v>
      </c>
      <c r="AS7" s="94">
        <f t="shared" si="9"/>
        <v>50.307848452779965</v>
      </c>
      <c r="AT7" s="94">
        <f t="shared" si="10"/>
        <v>72.443301772003167</v>
      </c>
      <c r="AU7" s="94">
        <f t="shared" si="11"/>
        <v>95.113275981037091</v>
      </c>
      <c r="AV7" s="94">
        <f t="shared" si="12"/>
        <v>123.24947371418307</v>
      </c>
      <c r="AW7" s="81"/>
      <c r="AX7" s="95">
        <v>2840</v>
      </c>
      <c r="AY7" s="99">
        <f>'Max limit'!AX7*Input!PrimaryDrive_ratio*Input!Gear1_ratio*Input!FinalDrive_ratio</f>
        <v>250.64033264033264</v>
      </c>
      <c r="AZ7" s="99">
        <f t="shared" ref="AZ7:AZ70" si="27">AY7 / 60</f>
        <v>4.1773388773388778</v>
      </c>
      <c r="BA7" s="99">
        <f>AZ7*Input!$N$23</f>
        <v>9829.2700237006229</v>
      </c>
      <c r="BB7" s="97">
        <f t="shared" si="13"/>
        <v>9.829270023700623</v>
      </c>
      <c r="BC7" s="95">
        <v>2840</v>
      </c>
      <c r="BD7" s="99">
        <f>'Max limit'!AX7*Input!PrimaryDrive_ratio*Input!Gear2_ratio*Input!FinalDrive_ratio</f>
        <v>329.73128205128205</v>
      </c>
      <c r="BE7" s="99">
        <f t="shared" ref="BE7:BE70" si="28">BD7/60</f>
        <v>5.4955213675213672</v>
      </c>
      <c r="BF7" s="99">
        <f>BE7*Input!$N$23</f>
        <v>12930.95078673504</v>
      </c>
      <c r="BG7" s="100">
        <f t="shared" ref="BG7:BG70" si="29">BF7/1000</f>
        <v>12.930950786735041</v>
      </c>
      <c r="BH7" s="95">
        <v>2840</v>
      </c>
      <c r="BI7" s="99">
        <f>'Max limit'!AX7*Input!PrimaryDrive_ratio*Input!Gear3_ratio*Input!FinalDrive_ratio</f>
        <v>412.16410256410256</v>
      </c>
      <c r="BJ7" s="99">
        <f t="shared" ref="BJ7:BJ70" si="30">BI7/60</f>
        <v>6.8694017094017097</v>
      </c>
      <c r="BK7" s="99">
        <f>BJ7*Input!$N$23</f>
        <v>16163.6884834188</v>
      </c>
      <c r="BL7" s="100">
        <f t="shared" ref="BL7:BL70" si="31">BK7/1000</f>
        <v>16.163688483418799</v>
      </c>
      <c r="BM7" s="95">
        <v>2840</v>
      </c>
      <c r="BN7" s="99">
        <f>'Max limit'!AX7*Input!PrimaryDrive_ratio*Input!Gear4_ratio*Input!FinalDrive_ratio</f>
        <v>494.59692307692308</v>
      </c>
      <c r="BO7" s="99">
        <f t="shared" ref="BO7:BO70" si="32">BN7/60</f>
        <v>8.2432820512820513</v>
      </c>
      <c r="BP7" s="99">
        <f>BO7*Input!$N$23</f>
        <v>19396.42618010256</v>
      </c>
      <c r="BQ7" s="100">
        <f t="shared" ref="BQ7:BQ70" si="33">BP7/1000</f>
        <v>19.396426180102562</v>
      </c>
      <c r="BR7" s="95">
        <v>2840</v>
      </c>
      <c r="BS7" s="99">
        <f>'Max limit'!AX7*Input!PrimaryDrive_ratio*Input!Gear5_ratio*Input!FinalDrive_ratio</f>
        <v>566.72564102564093</v>
      </c>
      <c r="BT7" s="99">
        <f t="shared" ref="BT7:BT70" si="34">BS7/60</f>
        <v>9.445427350427348</v>
      </c>
      <c r="BU7" s="99">
        <f>BT7*Input!$N$23</f>
        <v>22225.071664700845</v>
      </c>
      <c r="BV7" s="100">
        <f t="shared" ref="BV7:BV70" si="35">BU7/1000</f>
        <v>22.225071664700845</v>
      </c>
      <c r="BW7" s="95">
        <v>2840</v>
      </c>
      <c r="BX7" s="99">
        <f>'Max limit'!AX7*Input!PrimaryDrive_ratio*Input!Gear6_ratio*Input!FinalDrive_ratio</f>
        <v>645.12642140468222</v>
      </c>
      <c r="BY7" s="99">
        <f t="shared" ref="BY7:BY70" si="36">BX7/60</f>
        <v>10.752107023411371</v>
      </c>
      <c r="BZ7" s="99">
        <f>BY7*Input!$N$23</f>
        <v>25299.686321872905</v>
      </c>
      <c r="CA7" s="100">
        <f t="shared" ref="CA7:CA70" si="37">BZ7/1000</f>
        <v>25.299686321872905</v>
      </c>
      <c r="CC7" s="95">
        <v>2840</v>
      </c>
      <c r="CD7" s="94">
        <f t="shared" ref="CD7:CD70" si="38">MROUND($BB7,0.5)</f>
        <v>10</v>
      </c>
      <c r="CE7" s="94">
        <f t="shared" ref="CE7:CE70" si="39">MROUND($BG7,0.5)</f>
        <v>13</v>
      </c>
      <c r="CF7" s="94">
        <f t="shared" ref="CF7:CF70" si="40">MROUND($BL7,0.5)</f>
        <v>16</v>
      </c>
      <c r="CG7" s="94">
        <f t="shared" ref="CG7:CG70" si="41">MROUND($BQ7,0.5)</f>
        <v>19.5</v>
      </c>
      <c r="CH7" s="94">
        <f t="shared" ref="CH7:CH70" si="42">MROUND($BV7,0.5)</f>
        <v>22</v>
      </c>
      <c r="CI7" s="94">
        <f t="shared" ref="CI7:CI70" si="43">MROUND($CA7,0.5)</f>
        <v>25.5</v>
      </c>
      <c r="CK7" s="95">
        <v>2840</v>
      </c>
      <c r="CL7" s="162">
        <f t="shared" ref="CL7:CL70" si="44">$AY7/60</f>
        <v>4.1773388773388778</v>
      </c>
      <c r="CM7" s="162">
        <f t="shared" ref="CM7:CM70" si="45">$BD7/60</f>
        <v>5.4955213675213672</v>
      </c>
      <c r="CN7" s="162">
        <f t="shared" ref="CN7:CN70" si="46">$BI7/60</f>
        <v>6.8694017094017097</v>
      </c>
      <c r="CO7" s="162">
        <f t="shared" ref="CO7:CO70" si="47">$BN7/60</f>
        <v>8.2432820512820513</v>
      </c>
      <c r="CP7" s="162">
        <f t="shared" ref="CP7:CP70" si="48">$BS7/60</f>
        <v>9.445427350427348</v>
      </c>
      <c r="CQ7" s="162">
        <f t="shared" ref="CQ7:CQ70" si="49">$BX7/60</f>
        <v>10.752107023411371</v>
      </c>
    </row>
    <row r="8" spans="1:95" ht="19.5" thickTop="1" thickBot="1">
      <c r="A8" s="70">
        <v>2890</v>
      </c>
      <c r="B8" s="70">
        <v>20.949000000000002</v>
      </c>
      <c r="C8" s="70">
        <v>50.91</v>
      </c>
      <c r="D8" s="70">
        <v>19.228000000000002</v>
      </c>
      <c r="E8" s="70">
        <v>1.48</v>
      </c>
      <c r="G8" s="65" t="s">
        <v>250</v>
      </c>
      <c r="H8" s="64">
        <f>[0]!StaticWheelbase_m - Input!CoGx_mm/1000</f>
        <v>0.70043999999999995</v>
      </c>
      <c r="I8" s="62" t="s">
        <v>62</v>
      </c>
      <c r="J8" s="103"/>
      <c r="K8" s="103"/>
      <c r="L8" s="104"/>
      <c r="M8" s="105"/>
      <c r="O8" s="95">
        <v>2850</v>
      </c>
      <c r="P8" s="94">
        <f t="shared" si="14"/>
        <v>13.158512847022205</v>
      </c>
      <c r="Q8" s="94">
        <f t="shared" si="0"/>
        <v>13.578412922147391</v>
      </c>
      <c r="R8" s="94">
        <f t="shared" si="1"/>
        <v>13.885928209103669</v>
      </c>
      <c r="S8" s="94">
        <f t="shared" si="2"/>
        <v>13.935856062995784</v>
      </c>
      <c r="T8" s="94">
        <f t="shared" si="3"/>
        <v>13.984820558722754</v>
      </c>
      <c r="U8" s="94">
        <f t="shared" si="4"/>
        <v>13.885442441394364</v>
      </c>
      <c r="V8" s="82"/>
      <c r="W8" s="95">
        <v>2850</v>
      </c>
      <c r="X8" s="161">
        <f t="shared" si="15"/>
        <v>9.2781011082898956</v>
      </c>
      <c r="Y8" s="161">
        <f t="shared" si="16"/>
        <v>9.5606414758493372</v>
      </c>
      <c r="Z8" s="161">
        <f t="shared" si="17"/>
        <v>9.7585811779065761</v>
      </c>
      <c r="AA8" s="161">
        <f t="shared" si="18"/>
        <v>9.7706434627051397</v>
      </c>
      <c r="AB8" s="161">
        <f t="shared" si="19"/>
        <v>9.7810411750960853</v>
      </c>
      <c r="AC8" s="161">
        <f t="shared" si="20"/>
        <v>9.6816630577676932</v>
      </c>
      <c r="AD8" s="82"/>
      <c r="AE8" s="82"/>
      <c r="AF8" s="82"/>
      <c r="AG8" s="95">
        <v>2850</v>
      </c>
      <c r="AH8" s="161">
        <f t="shared" si="21"/>
        <v>-10.997309028098153</v>
      </c>
      <c r="AI8" s="161">
        <f t="shared" si="22"/>
        <v>-11.049162457087581</v>
      </c>
      <c r="AJ8" s="161">
        <f t="shared" si="23"/>
        <v>-11.118248029100096</v>
      </c>
      <c r="AK8" s="161">
        <f t="shared" si="24"/>
        <v>-11.202685950448727</v>
      </c>
      <c r="AL8" s="161">
        <f t="shared" si="25"/>
        <v>-11.289162855693558</v>
      </c>
      <c r="AM8" s="161">
        <f t="shared" si="26"/>
        <v>-11.396491222408221</v>
      </c>
      <c r="AN8" s="81"/>
      <c r="AO8" s="81"/>
      <c r="AP8" s="95">
        <v>2850</v>
      </c>
      <c r="AQ8" s="94">
        <f t="shared" si="7"/>
        <v>18.734856544664957</v>
      </c>
      <c r="AR8" s="94">
        <f t="shared" si="8"/>
        <v>32.424161797873857</v>
      </c>
      <c r="AS8" s="94">
        <f t="shared" si="9"/>
        <v>50.662752809177917</v>
      </c>
      <c r="AT8" s="94">
        <f t="shared" si="10"/>
        <v>72.954364045216209</v>
      </c>
      <c r="AU8" s="94">
        <f t="shared" si="11"/>
        <v>95.784267029851961</v>
      </c>
      <c r="AV8" s="94">
        <f t="shared" si="12"/>
        <v>124.11895584252281</v>
      </c>
      <c r="AW8" s="81"/>
      <c r="AX8" s="95">
        <v>2850</v>
      </c>
      <c r="AY8" s="99">
        <f>'Max limit'!AX8*Input!PrimaryDrive_ratio*Input!Gear1_ratio*Input!FinalDrive_ratio</f>
        <v>251.52286902286903</v>
      </c>
      <c r="AZ8" s="99">
        <f t="shared" si="27"/>
        <v>4.1920478170478175</v>
      </c>
      <c r="BA8" s="99">
        <f>AZ8*Input!$N$23</f>
        <v>9863.8801294178793</v>
      </c>
      <c r="BB8" s="97">
        <f t="shared" si="13"/>
        <v>9.8638801294178791</v>
      </c>
      <c r="BC8" s="95">
        <v>2850</v>
      </c>
      <c r="BD8" s="99">
        <f>'Max limit'!AX8*Input!PrimaryDrive_ratio*Input!Gear2_ratio*Input!FinalDrive_ratio</f>
        <v>330.89230769230767</v>
      </c>
      <c r="BE8" s="99">
        <f t="shared" si="28"/>
        <v>5.5148717948717945</v>
      </c>
      <c r="BF8" s="99">
        <f>BE8*Input!$N$23</f>
        <v>12976.482303589741</v>
      </c>
      <c r="BG8" s="100">
        <f t="shared" si="29"/>
        <v>12.976482303589741</v>
      </c>
      <c r="BH8" s="95">
        <v>2850</v>
      </c>
      <c r="BI8" s="99">
        <f>'Max limit'!AX8*Input!PrimaryDrive_ratio*Input!Gear3_ratio*Input!FinalDrive_ratio</f>
        <v>413.61538461538458</v>
      </c>
      <c r="BJ8" s="99">
        <f t="shared" si="30"/>
        <v>6.8935897435897431</v>
      </c>
      <c r="BK8" s="99">
        <f>BJ8*Input!$N$23</f>
        <v>16220.602879487176</v>
      </c>
      <c r="BL8" s="100">
        <f t="shared" si="31"/>
        <v>16.220602879487178</v>
      </c>
      <c r="BM8" s="95">
        <v>2850</v>
      </c>
      <c r="BN8" s="99">
        <f>'Max limit'!AX8*Input!PrimaryDrive_ratio*Input!Gear4_ratio*Input!FinalDrive_ratio</f>
        <v>496.33846153846156</v>
      </c>
      <c r="BO8" s="99">
        <f t="shared" si="32"/>
        <v>8.2723076923076935</v>
      </c>
      <c r="BP8" s="99">
        <f>BO8*Input!$N$23</f>
        <v>19464.723455384614</v>
      </c>
      <c r="BQ8" s="100">
        <f t="shared" si="33"/>
        <v>19.464723455384615</v>
      </c>
      <c r="BR8" s="95">
        <v>2850</v>
      </c>
      <c r="BS8" s="99">
        <f>'Max limit'!AX8*Input!PrimaryDrive_ratio*Input!Gear5_ratio*Input!FinalDrive_ratio</f>
        <v>568.72115384615381</v>
      </c>
      <c r="BT8" s="99">
        <f t="shared" si="34"/>
        <v>9.4786858974358967</v>
      </c>
      <c r="BU8" s="99">
        <f>BT8*Input!$N$23</f>
        <v>22303.328959294868</v>
      </c>
      <c r="BV8" s="100">
        <f t="shared" si="35"/>
        <v>22.303328959294866</v>
      </c>
      <c r="BW8" s="95">
        <v>2850</v>
      </c>
      <c r="BX8" s="99">
        <f>'Max limit'!AX8*Input!PrimaryDrive_ratio*Input!Gear6_ratio*Input!FinalDrive_ratio</f>
        <v>647.39799331103677</v>
      </c>
      <c r="BY8" s="99">
        <f t="shared" si="36"/>
        <v>10.789966555183947</v>
      </c>
      <c r="BZ8" s="99">
        <f>BY8*Input!$N$23</f>
        <v>25388.769724414713</v>
      </c>
      <c r="CA8" s="100">
        <f t="shared" si="37"/>
        <v>25.388769724414711</v>
      </c>
      <c r="CC8" s="95">
        <v>2850</v>
      </c>
      <c r="CD8" s="94">
        <f t="shared" si="38"/>
        <v>10</v>
      </c>
      <c r="CE8" s="94">
        <f t="shared" si="39"/>
        <v>13</v>
      </c>
      <c r="CF8" s="94">
        <f t="shared" si="40"/>
        <v>16</v>
      </c>
      <c r="CG8" s="94">
        <f t="shared" si="41"/>
        <v>19.5</v>
      </c>
      <c r="CH8" s="94">
        <f t="shared" si="42"/>
        <v>22.5</v>
      </c>
      <c r="CI8" s="94">
        <f t="shared" si="43"/>
        <v>25.5</v>
      </c>
      <c r="CK8" s="95">
        <v>2850</v>
      </c>
      <c r="CL8" s="162">
        <f t="shared" si="44"/>
        <v>4.1920478170478175</v>
      </c>
      <c r="CM8" s="162">
        <f t="shared" si="45"/>
        <v>5.5148717948717945</v>
      </c>
      <c r="CN8" s="162">
        <f t="shared" si="46"/>
        <v>6.8935897435897431</v>
      </c>
      <c r="CO8" s="162">
        <f t="shared" si="47"/>
        <v>8.2723076923076935</v>
      </c>
      <c r="CP8" s="162">
        <f t="shared" si="48"/>
        <v>9.4786858974358967</v>
      </c>
      <c r="CQ8" s="162">
        <f t="shared" si="49"/>
        <v>10.789966555183947</v>
      </c>
    </row>
    <row r="9" spans="1:95" ht="19.5" thickTop="1" thickBot="1">
      <c r="A9" s="70">
        <v>2900</v>
      </c>
      <c r="B9" s="70">
        <v>21.3</v>
      </c>
      <c r="C9" s="70">
        <v>51.584000000000003</v>
      </c>
      <c r="D9" s="70">
        <v>19.57</v>
      </c>
      <c r="E9" s="70">
        <v>1.4850000000000001</v>
      </c>
      <c r="G9" s="65" t="s">
        <v>251</v>
      </c>
      <c r="H9" s="64">
        <f>Input!h_mm/1000</f>
        <v>0.65995000000000004</v>
      </c>
      <c r="I9" s="62" t="s">
        <v>62</v>
      </c>
      <c r="J9" s="103" t="s">
        <v>329</v>
      </c>
      <c r="K9" s="103"/>
      <c r="L9" s="104">
        <v>0.6</v>
      </c>
      <c r="M9" s="105" t="s">
        <v>328</v>
      </c>
      <c r="O9" s="95">
        <v>2860</v>
      </c>
      <c r="P9" s="94">
        <f t="shared" si="14"/>
        <v>13.158086457060646</v>
      </c>
      <c r="Q9" s="94">
        <f t="shared" si="0"/>
        <v>13.577648852802517</v>
      </c>
      <c r="R9" s="94">
        <f t="shared" si="1"/>
        <v>13.884701790979083</v>
      </c>
      <c r="S9" s="94">
        <f t="shared" si="2"/>
        <v>13.934073818675284</v>
      </c>
      <c r="T9" s="94">
        <f t="shared" si="3"/>
        <v>13.982458923126943</v>
      </c>
      <c r="U9" s="94">
        <f t="shared" si="4"/>
        <v>13.882382192009761</v>
      </c>
      <c r="V9" s="82"/>
      <c r="W9" s="95">
        <v>2860</v>
      </c>
      <c r="X9" s="161">
        <f t="shared" si="15"/>
        <v>9.2776747183283366</v>
      </c>
      <c r="Y9" s="161">
        <f t="shared" si="16"/>
        <v>9.5598774065044623</v>
      </c>
      <c r="Z9" s="161">
        <f t="shared" si="17"/>
        <v>9.7573547597819879</v>
      </c>
      <c r="AA9" s="161">
        <f t="shared" si="18"/>
        <v>9.7688612183846395</v>
      </c>
      <c r="AB9" s="161">
        <f t="shared" si="19"/>
        <v>9.7786795395002741</v>
      </c>
      <c r="AC9" s="161">
        <f t="shared" si="20"/>
        <v>9.6786028083830917</v>
      </c>
      <c r="AD9" s="82"/>
      <c r="AE9" s="82"/>
      <c r="AF9" s="82"/>
      <c r="AG9" s="95">
        <v>2860</v>
      </c>
      <c r="AH9" s="161">
        <f t="shared" si="21"/>
        <v>-10.997807904353179</v>
      </c>
      <c r="AI9" s="161">
        <f t="shared" si="22"/>
        <v>-11.05002585544729</v>
      </c>
      <c r="AJ9" s="161">
        <f t="shared" si="23"/>
        <v>-11.119597089037141</v>
      </c>
      <c r="AK9" s="161">
        <f t="shared" si="24"/>
        <v>-11.204628596758072</v>
      </c>
      <c r="AL9" s="161">
        <f t="shared" si="25"/>
        <v>-11.291713422137036</v>
      </c>
      <c r="AM9" s="161">
        <f t="shared" si="26"/>
        <v>-11.399796291743591</v>
      </c>
      <c r="AN9" s="81"/>
      <c r="AO9" s="81"/>
      <c r="AP9" s="95">
        <v>2860</v>
      </c>
      <c r="AQ9" s="94">
        <f t="shared" si="7"/>
        <v>18.866559875991552</v>
      </c>
      <c r="AR9" s="94">
        <f t="shared" si="8"/>
        <v>32.652098964837059</v>
      </c>
      <c r="AS9" s="94">
        <f t="shared" si="9"/>
        <v>51.018904632557891</v>
      </c>
      <c r="AT9" s="94">
        <f t="shared" si="10"/>
        <v>73.467222670883373</v>
      </c>
      <c r="AU9" s="94">
        <f t="shared" si="11"/>
        <v>96.457616570929787</v>
      </c>
      <c r="AV9" s="94">
        <f t="shared" si="12"/>
        <v>124.99149414706055</v>
      </c>
      <c r="AW9" s="81"/>
      <c r="AX9" s="95">
        <v>2860</v>
      </c>
      <c r="AY9" s="99">
        <f>'Max limit'!AX9*Input!PrimaryDrive_ratio*Input!Gear1_ratio*Input!FinalDrive_ratio</f>
        <v>252.40540540540539</v>
      </c>
      <c r="AZ9" s="99">
        <f t="shared" si="27"/>
        <v>4.2067567567567563</v>
      </c>
      <c r="BA9" s="99">
        <f>AZ9*Input!$N$23</f>
        <v>9898.490235135132</v>
      </c>
      <c r="BB9" s="97">
        <f t="shared" si="13"/>
        <v>9.8984902351351316</v>
      </c>
      <c r="BC9" s="95">
        <v>2860</v>
      </c>
      <c r="BD9" s="99">
        <f>'Max limit'!AX9*Input!PrimaryDrive_ratio*Input!Gear2_ratio*Input!FinalDrive_ratio</f>
        <v>332.05333333333328</v>
      </c>
      <c r="BE9" s="99">
        <f t="shared" si="28"/>
        <v>5.5342222222222217</v>
      </c>
      <c r="BF9" s="99">
        <f>BE9*Input!$N$23</f>
        <v>13022.013820444441</v>
      </c>
      <c r="BG9" s="100">
        <f t="shared" si="29"/>
        <v>13.022013820444441</v>
      </c>
      <c r="BH9" s="95">
        <v>2860</v>
      </c>
      <c r="BI9" s="99">
        <f>'Max limit'!AX9*Input!PrimaryDrive_ratio*Input!Gear3_ratio*Input!FinalDrive_ratio</f>
        <v>415.06666666666661</v>
      </c>
      <c r="BJ9" s="99">
        <f t="shared" si="30"/>
        <v>6.9177777777777765</v>
      </c>
      <c r="BK9" s="99">
        <f>BJ9*Input!$N$23</f>
        <v>16277.51727555555</v>
      </c>
      <c r="BL9" s="100">
        <f t="shared" si="31"/>
        <v>16.27751727555555</v>
      </c>
      <c r="BM9" s="95">
        <v>2860</v>
      </c>
      <c r="BN9" s="99">
        <f>'Max limit'!AX9*Input!PrimaryDrive_ratio*Input!Gear4_ratio*Input!FinalDrive_ratio</f>
        <v>498.07999999999993</v>
      </c>
      <c r="BO9" s="99">
        <f t="shared" si="32"/>
        <v>8.3013333333333321</v>
      </c>
      <c r="BP9" s="99">
        <f>BO9*Input!$N$23</f>
        <v>19533.02073066666</v>
      </c>
      <c r="BQ9" s="100">
        <f t="shared" si="33"/>
        <v>19.53302073066666</v>
      </c>
      <c r="BR9" s="95">
        <v>2860</v>
      </c>
      <c r="BS9" s="99">
        <f>'Max limit'!AX9*Input!PrimaryDrive_ratio*Input!Gear5_ratio*Input!FinalDrive_ratio</f>
        <v>570.71666666666658</v>
      </c>
      <c r="BT9" s="99">
        <f t="shared" si="34"/>
        <v>9.5119444444444436</v>
      </c>
      <c r="BU9" s="99">
        <f>BT9*Input!$N$23</f>
        <v>22381.586253888883</v>
      </c>
      <c r="BV9" s="100">
        <f t="shared" si="35"/>
        <v>22.381586253888884</v>
      </c>
      <c r="BW9" s="95">
        <v>2860</v>
      </c>
      <c r="BX9" s="99">
        <f>'Max limit'!AX9*Input!PrimaryDrive_ratio*Input!Gear6_ratio*Input!FinalDrive_ratio</f>
        <v>649.66956521739121</v>
      </c>
      <c r="BY9" s="99">
        <f t="shared" si="36"/>
        <v>10.82782608695652</v>
      </c>
      <c r="BZ9" s="99">
        <f>BY9*Input!$N$23</f>
        <v>25477.853126956514</v>
      </c>
      <c r="CA9" s="100">
        <f t="shared" si="37"/>
        <v>25.477853126956514</v>
      </c>
      <c r="CC9" s="95">
        <v>2860</v>
      </c>
      <c r="CD9" s="94">
        <f t="shared" si="38"/>
        <v>10</v>
      </c>
      <c r="CE9" s="94">
        <f t="shared" si="39"/>
        <v>13</v>
      </c>
      <c r="CF9" s="94">
        <f t="shared" si="40"/>
        <v>16.5</v>
      </c>
      <c r="CG9" s="94">
        <f t="shared" si="41"/>
        <v>19.5</v>
      </c>
      <c r="CH9" s="94">
        <f t="shared" si="42"/>
        <v>22.5</v>
      </c>
      <c r="CI9" s="94">
        <f t="shared" si="43"/>
        <v>25.5</v>
      </c>
      <c r="CK9" s="95">
        <v>2860</v>
      </c>
      <c r="CL9" s="162">
        <f t="shared" si="44"/>
        <v>4.2067567567567563</v>
      </c>
      <c r="CM9" s="162">
        <f t="shared" si="45"/>
        <v>5.5342222222222217</v>
      </c>
      <c r="CN9" s="162">
        <f t="shared" si="46"/>
        <v>6.9177777777777765</v>
      </c>
      <c r="CO9" s="162">
        <f t="shared" si="47"/>
        <v>8.3013333333333321</v>
      </c>
      <c r="CP9" s="162">
        <f t="shared" si="48"/>
        <v>9.5119444444444436</v>
      </c>
      <c r="CQ9" s="162">
        <f t="shared" si="49"/>
        <v>10.82782608695652</v>
      </c>
    </row>
    <row r="10" spans="1:95" ht="19.5" thickTop="1" thickBot="1">
      <c r="A10" s="70">
        <v>2910</v>
      </c>
      <c r="B10" s="70">
        <v>21.65</v>
      </c>
      <c r="C10" s="70">
        <v>52.253</v>
      </c>
      <c r="D10" s="70">
        <v>19.911000000000001</v>
      </c>
      <c r="E10" s="70">
        <v>1.49</v>
      </c>
      <c r="G10" s="65" t="s">
        <v>252</v>
      </c>
      <c r="H10" s="64">
        <v>1.3</v>
      </c>
      <c r="I10" s="62" t="s">
        <v>253</v>
      </c>
      <c r="J10" s="87"/>
      <c r="K10" s="88"/>
      <c r="L10" s="89"/>
      <c r="M10" s="90"/>
      <c r="O10" s="95">
        <v>2870</v>
      </c>
      <c r="P10" s="94">
        <f t="shared" si="14"/>
        <v>13.157658573614105</v>
      </c>
      <c r="Q10" s="94">
        <f t="shared" si="0"/>
        <v>13.576882107207746</v>
      </c>
      <c r="R10" s="94">
        <f t="shared" si="1"/>
        <v>13.883471077169295</v>
      </c>
      <c r="S10" s="94">
        <f t="shared" si="2"/>
        <v>13.932285331817758</v>
      </c>
      <c r="T10" s="94">
        <f t="shared" si="3"/>
        <v>13.980089015602601</v>
      </c>
      <c r="U10" s="94">
        <f t="shared" si="4"/>
        <v>13.879311223713128</v>
      </c>
      <c r="V10" s="82"/>
      <c r="W10" s="95">
        <v>2870</v>
      </c>
      <c r="X10" s="161">
        <f t="shared" si="15"/>
        <v>9.2772468348817956</v>
      </c>
      <c r="Y10" s="161">
        <f t="shared" si="16"/>
        <v>9.5591106609096919</v>
      </c>
      <c r="Z10" s="161">
        <f t="shared" si="17"/>
        <v>9.7561240459722018</v>
      </c>
      <c r="AA10" s="161">
        <f t="shared" si="18"/>
        <v>9.7670727315271151</v>
      </c>
      <c r="AB10" s="161">
        <f t="shared" si="19"/>
        <v>9.7763096319759306</v>
      </c>
      <c r="AC10" s="161">
        <f t="shared" si="20"/>
        <v>9.6755318400864603</v>
      </c>
      <c r="AD10" s="82"/>
      <c r="AE10" s="82"/>
      <c r="AF10" s="82"/>
      <c r="AG10" s="95">
        <v>2870</v>
      </c>
      <c r="AH10" s="161">
        <f t="shared" si="21"/>
        <v>-10.998308527985628</v>
      </c>
      <c r="AI10" s="161">
        <f t="shared" si="22"/>
        <v>-11.05089227796938</v>
      </c>
      <c r="AJ10" s="161">
        <f t="shared" si="23"/>
        <v>-11.120950874227907</v>
      </c>
      <c r="AK10" s="161">
        <f t="shared" si="24"/>
        <v>-11.206578047432775</v>
      </c>
      <c r="AL10" s="161">
        <f t="shared" si="25"/>
        <v>-11.294272922263326</v>
      </c>
      <c r="AM10" s="161">
        <f t="shared" si="26"/>
        <v>-11.403112937503954</v>
      </c>
      <c r="AN10" s="81"/>
      <c r="AO10" s="81"/>
      <c r="AP10" s="95">
        <v>2870</v>
      </c>
      <c r="AQ10" s="94">
        <f t="shared" si="7"/>
        <v>18.998724514958539</v>
      </c>
      <c r="AR10" s="94">
        <f t="shared" si="8"/>
        <v>32.880834510668777</v>
      </c>
      <c r="AS10" s="94">
        <f t="shared" si="9"/>
        <v>51.37630392291998</v>
      </c>
      <c r="AT10" s="94">
        <f t="shared" si="10"/>
        <v>73.981877649004815</v>
      </c>
      <c r="AU10" s="94">
        <f t="shared" si="11"/>
        <v>97.133324604270541</v>
      </c>
      <c r="AV10" s="94">
        <f t="shared" si="12"/>
        <v>125.86708862779636</v>
      </c>
      <c r="AW10" s="81"/>
      <c r="AX10" s="95">
        <v>2870</v>
      </c>
      <c r="AY10" s="99">
        <f>'Max limit'!AX10*Input!PrimaryDrive_ratio*Input!Gear1_ratio*Input!FinalDrive_ratio</f>
        <v>253.2879417879418</v>
      </c>
      <c r="AZ10" s="99">
        <f t="shared" si="27"/>
        <v>4.2214656964656969</v>
      </c>
      <c r="BA10" s="99">
        <f>AZ10*Input!$N$23</f>
        <v>9933.1003408523902</v>
      </c>
      <c r="BB10" s="97">
        <f t="shared" si="13"/>
        <v>9.9331003408523895</v>
      </c>
      <c r="BC10" s="95">
        <v>2870</v>
      </c>
      <c r="BD10" s="99">
        <f>'Max limit'!AX10*Input!PrimaryDrive_ratio*Input!Gear2_ratio*Input!FinalDrive_ratio</f>
        <v>333.21435897435896</v>
      </c>
      <c r="BE10" s="99">
        <f t="shared" si="28"/>
        <v>5.553572649572649</v>
      </c>
      <c r="BF10" s="99">
        <f>BE10*Input!$N$23</f>
        <v>13067.545337299141</v>
      </c>
      <c r="BG10" s="100">
        <f t="shared" si="29"/>
        <v>13.067545337299141</v>
      </c>
      <c r="BH10" s="95">
        <v>2870</v>
      </c>
      <c r="BI10" s="99">
        <f>'Max limit'!AX10*Input!PrimaryDrive_ratio*Input!Gear3_ratio*Input!FinalDrive_ratio</f>
        <v>416.51794871794868</v>
      </c>
      <c r="BJ10" s="99">
        <f t="shared" si="30"/>
        <v>6.9419658119658116</v>
      </c>
      <c r="BK10" s="99">
        <f>BJ10*Input!$N$23</f>
        <v>16334.431671623928</v>
      </c>
      <c r="BL10" s="100">
        <f t="shared" si="31"/>
        <v>16.334431671623928</v>
      </c>
      <c r="BM10" s="95">
        <v>2870</v>
      </c>
      <c r="BN10" s="99">
        <f>'Max limit'!AX10*Input!PrimaryDrive_ratio*Input!Gear4_ratio*Input!FinalDrive_ratio</f>
        <v>499.82153846153852</v>
      </c>
      <c r="BO10" s="99">
        <f t="shared" si="32"/>
        <v>8.3303589743589761</v>
      </c>
      <c r="BP10" s="99">
        <f>BO10*Input!$N$23</f>
        <v>19601.31800594872</v>
      </c>
      <c r="BQ10" s="100">
        <f t="shared" si="33"/>
        <v>19.60131800594872</v>
      </c>
      <c r="BR10" s="95">
        <v>2870</v>
      </c>
      <c r="BS10" s="99">
        <f>'Max limit'!AX10*Input!PrimaryDrive_ratio*Input!Gear5_ratio*Input!FinalDrive_ratio</f>
        <v>572.71217948717947</v>
      </c>
      <c r="BT10" s="99">
        <f t="shared" si="34"/>
        <v>9.5452029914529906</v>
      </c>
      <c r="BU10" s="99">
        <f>BT10*Input!$N$23</f>
        <v>22459.843548482899</v>
      </c>
      <c r="BV10" s="100">
        <f t="shared" si="35"/>
        <v>22.459843548482898</v>
      </c>
      <c r="BW10" s="95">
        <v>2870</v>
      </c>
      <c r="BX10" s="99">
        <f>'Max limit'!AX10*Input!PrimaryDrive_ratio*Input!Gear6_ratio*Input!FinalDrive_ratio</f>
        <v>651.94113712374576</v>
      </c>
      <c r="BY10" s="99">
        <f t="shared" si="36"/>
        <v>10.865685618729096</v>
      </c>
      <c r="BZ10" s="99">
        <f>BY10*Input!$N$23</f>
        <v>25566.936529498322</v>
      </c>
      <c r="CA10" s="100">
        <f t="shared" si="37"/>
        <v>25.566936529498321</v>
      </c>
      <c r="CC10" s="95">
        <v>2870</v>
      </c>
      <c r="CD10" s="94">
        <f t="shared" si="38"/>
        <v>10</v>
      </c>
      <c r="CE10" s="94">
        <f t="shared" si="39"/>
        <v>13</v>
      </c>
      <c r="CF10" s="94">
        <f t="shared" si="40"/>
        <v>16.5</v>
      </c>
      <c r="CG10" s="94">
        <f t="shared" si="41"/>
        <v>19.5</v>
      </c>
      <c r="CH10" s="94">
        <f t="shared" si="42"/>
        <v>22.5</v>
      </c>
      <c r="CI10" s="94">
        <f t="shared" si="43"/>
        <v>25.5</v>
      </c>
      <c r="CK10" s="95">
        <v>2870</v>
      </c>
      <c r="CL10" s="162">
        <f t="shared" si="44"/>
        <v>4.2214656964656969</v>
      </c>
      <c r="CM10" s="162">
        <f t="shared" si="45"/>
        <v>5.553572649572649</v>
      </c>
      <c r="CN10" s="162">
        <f t="shared" si="46"/>
        <v>6.9419658119658116</v>
      </c>
      <c r="CO10" s="162">
        <f t="shared" si="47"/>
        <v>8.3303589743589761</v>
      </c>
      <c r="CP10" s="162">
        <f t="shared" si="48"/>
        <v>9.5452029914529906</v>
      </c>
      <c r="CQ10" s="162">
        <f t="shared" si="49"/>
        <v>10.865685618729096</v>
      </c>
    </row>
    <row r="11" spans="1:95" ht="19.5" thickTop="1" thickBot="1">
      <c r="A11" s="70">
        <v>2920</v>
      </c>
      <c r="B11" s="70">
        <v>22.001000000000001</v>
      </c>
      <c r="C11" s="70">
        <v>52.917000000000002</v>
      </c>
      <c r="D11" s="70">
        <v>20.253</v>
      </c>
      <c r="E11" s="70">
        <v>1.4950000000000001</v>
      </c>
      <c r="G11" s="65" t="s">
        <v>254</v>
      </c>
      <c r="H11" s="64">
        <v>1.2</v>
      </c>
      <c r="I11" s="62" t="s">
        <v>253</v>
      </c>
      <c r="J11" s="87"/>
      <c r="K11" s="88"/>
      <c r="L11" s="89"/>
      <c r="M11" s="90"/>
      <c r="O11" s="95">
        <v>2880</v>
      </c>
      <c r="P11" s="94">
        <f t="shared" si="14"/>
        <v>13.157229196682589</v>
      </c>
      <c r="Q11" s="94">
        <f t="shared" si="0"/>
        <v>13.57611268536308</v>
      </c>
      <c r="R11" s="94">
        <f t="shared" si="1"/>
        <v>13.88223606767431</v>
      </c>
      <c r="S11" s="94">
        <f t="shared" si="2"/>
        <v>13.930490602423209</v>
      </c>
      <c r="T11" s="94">
        <f t="shared" si="3"/>
        <v>13.977710836149726</v>
      </c>
      <c r="U11" s="94">
        <f t="shared" si="4"/>
        <v>13.876229536504466</v>
      </c>
      <c r="V11" s="82"/>
      <c r="W11" s="95">
        <v>2880</v>
      </c>
      <c r="X11" s="161">
        <f t="shared" si="15"/>
        <v>9.276817457950278</v>
      </c>
      <c r="Y11" s="161">
        <f t="shared" si="16"/>
        <v>9.5583412390650278</v>
      </c>
      <c r="Z11" s="161">
        <f t="shared" si="17"/>
        <v>9.7548890364772163</v>
      </c>
      <c r="AA11" s="161">
        <f t="shared" si="18"/>
        <v>9.7652780021325647</v>
      </c>
      <c r="AB11" s="161">
        <f t="shared" si="19"/>
        <v>9.7739314525230547</v>
      </c>
      <c r="AC11" s="161">
        <f t="shared" si="20"/>
        <v>9.6724501528777971</v>
      </c>
      <c r="AD11" s="82"/>
      <c r="AE11" s="82"/>
      <c r="AF11" s="82"/>
      <c r="AG11" s="95">
        <v>2880</v>
      </c>
      <c r="AH11" s="161">
        <f t="shared" si="21"/>
        <v>-10.998810898995506</v>
      </c>
      <c r="AI11" s="161">
        <f t="shared" si="22"/>
        <v>-11.051761724653851</v>
      </c>
      <c r="AJ11" s="161">
        <f t="shared" si="23"/>
        <v>-11.122309384672393</v>
      </c>
      <c r="AK11" s="161">
        <f t="shared" si="24"/>
        <v>-11.208534302472833</v>
      </c>
      <c r="AL11" s="161">
        <f t="shared" si="25"/>
        <v>-11.296841356072431</v>
      </c>
      <c r="AM11" s="161">
        <f t="shared" si="26"/>
        <v>-11.40644115968931</v>
      </c>
      <c r="AN11" s="81"/>
      <c r="AO11" s="81"/>
      <c r="AP11" s="95">
        <v>2880</v>
      </c>
      <c r="AQ11" s="94">
        <f t="shared" si="7"/>
        <v>19.131350461565901</v>
      </c>
      <c r="AR11" s="94">
        <f t="shared" si="8"/>
        <v>33.110368435369033</v>
      </c>
      <c r="AS11" s="94">
        <f t="shared" si="9"/>
        <v>51.734950680264106</v>
      </c>
      <c r="AT11" s="94">
        <f t="shared" si="10"/>
        <v>74.498328979580336</v>
      </c>
      <c r="AU11" s="94">
        <f t="shared" si="11"/>
        <v>97.811391129874337</v>
      </c>
      <c r="AV11" s="94">
        <f t="shared" si="12"/>
        <v>126.74573928473023</v>
      </c>
      <c r="AW11" s="81"/>
      <c r="AX11" s="95">
        <v>2880</v>
      </c>
      <c r="AY11" s="99">
        <f>'Max limit'!AX11*Input!PrimaryDrive_ratio*Input!Gear1_ratio*Input!FinalDrive_ratio</f>
        <v>254.17047817047819</v>
      </c>
      <c r="AZ11" s="99">
        <f t="shared" si="27"/>
        <v>4.2361746361746366</v>
      </c>
      <c r="BA11" s="99">
        <f>AZ11*Input!$N$23</f>
        <v>9967.7104465696466</v>
      </c>
      <c r="BB11" s="97">
        <f t="shared" si="13"/>
        <v>9.9677104465696473</v>
      </c>
      <c r="BC11" s="95">
        <v>2880</v>
      </c>
      <c r="BD11" s="99">
        <f>'Max limit'!AX11*Input!PrimaryDrive_ratio*Input!Gear2_ratio*Input!FinalDrive_ratio</f>
        <v>334.37538461538463</v>
      </c>
      <c r="BE11" s="99">
        <f t="shared" si="28"/>
        <v>5.5729230769230771</v>
      </c>
      <c r="BF11" s="99">
        <f>BE11*Input!$N$23</f>
        <v>13113.076854153844</v>
      </c>
      <c r="BG11" s="100">
        <f t="shared" si="29"/>
        <v>13.113076854153844</v>
      </c>
      <c r="BH11" s="95">
        <v>2880</v>
      </c>
      <c r="BI11" s="99">
        <f>'Max limit'!AX11*Input!PrimaryDrive_ratio*Input!Gear3_ratio*Input!FinalDrive_ratio</f>
        <v>417.96923076923071</v>
      </c>
      <c r="BJ11" s="99">
        <f t="shared" si="30"/>
        <v>6.966153846153845</v>
      </c>
      <c r="BK11" s="99">
        <f>BJ11*Input!$N$23</f>
        <v>16391.346067692302</v>
      </c>
      <c r="BL11" s="100">
        <f t="shared" si="31"/>
        <v>16.391346067692304</v>
      </c>
      <c r="BM11" s="95">
        <v>2880</v>
      </c>
      <c r="BN11" s="99">
        <f>'Max limit'!AX11*Input!PrimaryDrive_ratio*Input!Gear4_ratio*Input!FinalDrive_ratio</f>
        <v>501.56307692307701</v>
      </c>
      <c r="BO11" s="99">
        <f t="shared" si="32"/>
        <v>8.3593846153846165</v>
      </c>
      <c r="BP11" s="99">
        <f>BO11*Input!$N$23</f>
        <v>19669.61528123077</v>
      </c>
      <c r="BQ11" s="100">
        <f t="shared" si="33"/>
        <v>19.669615281230769</v>
      </c>
      <c r="BR11" s="95">
        <v>2880</v>
      </c>
      <c r="BS11" s="99">
        <f>'Max limit'!AX11*Input!PrimaryDrive_ratio*Input!Gear5_ratio*Input!FinalDrive_ratio</f>
        <v>574.70769230769224</v>
      </c>
      <c r="BT11" s="99">
        <f t="shared" si="34"/>
        <v>9.5784615384615375</v>
      </c>
      <c r="BU11" s="99">
        <f>BT11*Input!$N$23</f>
        <v>22538.100843076918</v>
      </c>
      <c r="BV11" s="100">
        <f t="shared" si="35"/>
        <v>22.538100843076919</v>
      </c>
      <c r="BW11" s="95">
        <v>2880</v>
      </c>
      <c r="BX11" s="99">
        <f>'Max limit'!AX11*Input!PrimaryDrive_ratio*Input!Gear6_ratio*Input!FinalDrive_ratio</f>
        <v>654.21270903010031</v>
      </c>
      <c r="BY11" s="99">
        <f t="shared" si="36"/>
        <v>10.903545150501673</v>
      </c>
      <c r="BZ11" s="99">
        <f>BY11*Input!$N$23</f>
        <v>25656.01993204013</v>
      </c>
      <c r="CA11" s="100">
        <f t="shared" si="37"/>
        <v>25.656019932040131</v>
      </c>
      <c r="CC11" s="95">
        <v>2880</v>
      </c>
      <c r="CD11" s="94">
        <f t="shared" si="38"/>
        <v>10</v>
      </c>
      <c r="CE11" s="94">
        <f t="shared" si="39"/>
        <v>13</v>
      </c>
      <c r="CF11" s="94">
        <f t="shared" si="40"/>
        <v>16.5</v>
      </c>
      <c r="CG11" s="94">
        <f t="shared" si="41"/>
        <v>19.5</v>
      </c>
      <c r="CH11" s="94">
        <f t="shared" si="42"/>
        <v>22.5</v>
      </c>
      <c r="CI11" s="94">
        <f t="shared" si="43"/>
        <v>25.5</v>
      </c>
      <c r="CK11" s="95">
        <v>2880</v>
      </c>
      <c r="CL11" s="162">
        <f t="shared" si="44"/>
        <v>4.2361746361746366</v>
      </c>
      <c r="CM11" s="162">
        <f t="shared" si="45"/>
        <v>5.5729230769230771</v>
      </c>
      <c r="CN11" s="162">
        <f t="shared" si="46"/>
        <v>6.966153846153845</v>
      </c>
      <c r="CO11" s="162">
        <f t="shared" si="47"/>
        <v>8.3593846153846165</v>
      </c>
      <c r="CP11" s="162">
        <f t="shared" si="48"/>
        <v>9.5784615384615375</v>
      </c>
      <c r="CQ11" s="162">
        <f t="shared" si="49"/>
        <v>10.903545150501673</v>
      </c>
    </row>
    <row r="12" spans="1:95" ht="19.5" thickTop="1" thickBot="1">
      <c r="A12" s="70">
        <v>2930</v>
      </c>
      <c r="B12" s="70">
        <v>22.353999999999999</v>
      </c>
      <c r="C12" s="70">
        <v>53.582000000000001</v>
      </c>
      <c r="D12" s="70">
        <v>20.596</v>
      </c>
      <c r="E12" s="70">
        <v>1.5</v>
      </c>
      <c r="G12" s="65" t="s">
        <v>255</v>
      </c>
      <c r="H12" s="64">
        <f>Input!Mass_kg</f>
        <v>264</v>
      </c>
      <c r="I12" s="62" t="s">
        <v>256</v>
      </c>
      <c r="J12" s="87"/>
      <c r="K12" s="88"/>
      <c r="L12" s="89"/>
      <c r="M12" s="90"/>
      <c r="O12" s="95">
        <v>2890</v>
      </c>
      <c r="P12" s="94">
        <f t="shared" si="14"/>
        <v>13.156798326266092</v>
      </c>
      <c r="Q12" s="94">
        <f t="shared" si="0"/>
        <v>13.575340587268524</v>
      </c>
      <c r="R12" s="94">
        <f t="shared" si="1"/>
        <v>13.880996762494123</v>
      </c>
      <c r="S12" s="94">
        <f t="shared" si="2"/>
        <v>13.928689630491634</v>
      </c>
      <c r="T12" s="94">
        <f t="shared" si="3"/>
        <v>13.975324384768319</v>
      </c>
      <c r="U12" s="94">
        <f t="shared" si="4"/>
        <v>13.873137130383775</v>
      </c>
      <c r="V12" s="82"/>
      <c r="W12" s="95">
        <v>2890</v>
      </c>
      <c r="X12" s="161">
        <f t="shared" si="15"/>
        <v>9.2763865875337821</v>
      </c>
      <c r="Y12" s="161">
        <f t="shared" si="16"/>
        <v>9.5575691409704699</v>
      </c>
      <c r="Z12" s="161">
        <f t="shared" si="17"/>
        <v>9.7536497312970294</v>
      </c>
      <c r="AA12" s="161">
        <f t="shared" si="18"/>
        <v>9.7634770302009919</v>
      </c>
      <c r="AB12" s="161">
        <f t="shared" si="19"/>
        <v>9.7715450011416483</v>
      </c>
      <c r="AC12" s="161">
        <f t="shared" si="20"/>
        <v>9.6693577467571039</v>
      </c>
      <c r="AD12" s="82"/>
      <c r="AE12" s="82"/>
      <c r="AF12" s="82"/>
      <c r="AG12" s="95">
        <v>2890</v>
      </c>
      <c r="AH12" s="161">
        <f t="shared" si="21"/>
        <v>-10.999315017382807</v>
      </c>
      <c r="AI12" s="161">
        <f t="shared" si="22"/>
        <v>-11.052634195500701</v>
      </c>
      <c r="AJ12" s="161">
        <f t="shared" si="23"/>
        <v>-11.123672620370598</v>
      </c>
      <c r="AK12" s="161">
        <f t="shared" si="24"/>
        <v>-11.210497361878248</v>
      </c>
      <c r="AL12" s="161">
        <f t="shared" si="25"/>
        <v>-11.299418723564351</v>
      </c>
      <c r="AM12" s="161">
        <f t="shared" si="26"/>
        <v>-11.409780958299658</v>
      </c>
      <c r="AN12" s="81"/>
      <c r="AO12" s="81"/>
      <c r="AP12" s="95">
        <v>2890</v>
      </c>
      <c r="AQ12" s="94">
        <f t="shared" si="7"/>
        <v>19.264437715813617</v>
      </c>
      <c r="AR12" s="94">
        <f t="shared" si="8"/>
        <v>33.340700738937791</v>
      </c>
      <c r="AS12" s="94">
        <f t="shared" si="9"/>
        <v>52.094844904590303</v>
      </c>
      <c r="AT12" s="94">
        <f t="shared" si="10"/>
        <v>75.016576662610078</v>
      </c>
      <c r="AU12" s="94">
        <f t="shared" si="11"/>
        <v>98.491816147741034</v>
      </c>
      <c r="AV12" s="94">
        <f t="shared" si="12"/>
        <v>127.62744611786208</v>
      </c>
      <c r="AW12" s="81"/>
      <c r="AX12" s="95">
        <v>2890</v>
      </c>
      <c r="AY12" s="99">
        <f>'Max limit'!AX12*Input!PrimaryDrive_ratio*Input!Gear1_ratio*Input!FinalDrive_ratio</f>
        <v>255.05301455301455</v>
      </c>
      <c r="AZ12" s="99">
        <f t="shared" si="27"/>
        <v>4.2508835758835755</v>
      </c>
      <c r="BA12" s="99">
        <f>AZ12*Input!$N$23</f>
        <v>10002.320552286899</v>
      </c>
      <c r="BB12" s="97">
        <f t="shared" si="13"/>
        <v>10.0023205522869</v>
      </c>
      <c r="BC12" s="95">
        <v>2890</v>
      </c>
      <c r="BD12" s="99">
        <f>'Max limit'!AX12*Input!PrimaryDrive_ratio*Input!Gear2_ratio*Input!FinalDrive_ratio</f>
        <v>335.53641025641025</v>
      </c>
      <c r="BE12" s="99">
        <f t="shared" si="28"/>
        <v>5.5922735042735043</v>
      </c>
      <c r="BF12" s="99">
        <f>BE12*Input!$N$23</f>
        <v>13158.608371008544</v>
      </c>
      <c r="BG12" s="100">
        <f t="shared" si="29"/>
        <v>13.158608371008544</v>
      </c>
      <c r="BH12" s="95">
        <v>2890</v>
      </c>
      <c r="BI12" s="99">
        <f>'Max limit'!AX12*Input!PrimaryDrive_ratio*Input!Gear3_ratio*Input!FinalDrive_ratio</f>
        <v>419.42051282051278</v>
      </c>
      <c r="BJ12" s="99">
        <f t="shared" si="30"/>
        <v>6.9903418803418793</v>
      </c>
      <c r="BK12" s="99">
        <f>BJ12*Input!$N$23</f>
        <v>16448.260463760678</v>
      </c>
      <c r="BL12" s="100">
        <f t="shared" si="31"/>
        <v>16.448260463760679</v>
      </c>
      <c r="BM12" s="95">
        <v>2890</v>
      </c>
      <c r="BN12" s="99">
        <f>'Max limit'!AX12*Input!PrimaryDrive_ratio*Input!Gear4_ratio*Input!FinalDrive_ratio</f>
        <v>503.30461538461537</v>
      </c>
      <c r="BO12" s="99">
        <f t="shared" si="32"/>
        <v>8.3884102564102569</v>
      </c>
      <c r="BP12" s="99">
        <f>BO12*Input!$N$23</f>
        <v>19737.91255651282</v>
      </c>
      <c r="BQ12" s="100">
        <f t="shared" si="33"/>
        <v>19.737912556512821</v>
      </c>
      <c r="BR12" s="95">
        <v>2890</v>
      </c>
      <c r="BS12" s="99">
        <f>'Max limit'!AX12*Input!PrimaryDrive_ratio*Input!Gear5_ratio*Input!FinalDrive_ratio</f>
        <v>576.70320512820501</v>
      </c>
      <c r="BT12" s="99">
        <f t="shared" si="34"/>
        <v>9.6117200854700844</v>
      </c>
      <c r="BU12" s="99">
        <f>BT12*Input!$N$23</f>
        <v>22616.358137670934</v>
      </c>
      <c r="BV12" s="100">
        <f t="shared" si="35"/>
        <v>22.616358137670932</v>
      </c>
      <c r="BW12" s="95">
        <v>2890</v>
      </c>
      <c r="BX12" s="99">
        <f>'Max limit'!AX12*Input!PrimaryDrive_ratio*Input!Gear6_ratio*Input!FinalDrive_ratio</f>
        <v>656.48428093645475</v>
      </c>
      <c r="BY12" s="99">
        <f t="shared" si="36"/>
        <v>10.941404682274246</v>
      </c>
      <c r="BZ12" s="99">
        <f>BY12*Input!$N$23</f>
        <v>25745.103334581934</v>
      </c>
      <c r="CA12" s="100">
        <f t="shared" si="37"/>
        <v>25.745103334581934</v>
      </c>
      <c r="CC12" s="95">
        <v>2890</v>
      </c>
      <c r="CD12" s="94">
        <f t="shared" si="38"/>
        <v>10</v>
      </c>
      <c r="CE12" s="94">
        <f t="shared" si="39"/>
        <v>13</v>
      </c>
      <c r="CF12" s="94">
        <f t="shared" si="40"/>
        <v>16.5</v>
      </c>
      <c r="CG12" s="94">
        <f t="shared" si="41"/>
        <v>19.5</v>
      </c>
      <c r="CH12" s="94">
        <f t="shared" si="42"/>
        <v>22.5</v>
      </c>
      <c r="CI12" s="94">
        <f t="shared" si="43"/>
        <v>25.5</v>
      </c>
      <c r="CK12" s="95">
        <v>2890</v>
      </c>
      <c r="CL12" s="162">
        <f t="shared" si="44"/>
        <v>4.2508835758835755</v>
      </c>
      <c r="CM12" s="162">
        <f t="shared" si="45"/>
        <v>5.5922735042735043</v>
      </c>
      <c r="CN12" s="162">
        <f t="shared" si="46"/>
        <v>6.9903418803418793</v>
      </c>
      <c r="CO12" s="162">
        <f t="shared" si="47"/>
        <v>8.3884102564102569</v>
      </c>
      <c r="CP12" s="162">
        <f t="shared" si="48"/>
        <v>9.6117200854700844</v>
      </c>
      <c r="CQ12" s="162">
        <f t="shared" si="49"/>
        <v>10.941404682274246</v>
      </c>
    </row>
    <row r="13" spans="1:95" ht="19.5" thickTop="1" thickBot="1">
      <c r="A13" s="70">
        <v>2940</v>
      </c>
      <c r="B13" s="70">
        <v>22.709</v>
      </c>
      <c r="C13" s="70">
        <v>54.249000000000002</v>
      </c>
      <c r="D13" s="70">
        <v>20.942</v>
      </c>
      <c r="E13" s="70">
        <v>1.5049999999999999</v>
      </c>
      <c r="G13" s="65" t="s">
        <v>257</v>
      </c>
      <c r="H13" s="64">
        <v>9.81</v>
      </c>
      <c r="I13" s="62" t="s">
        <v>258</v>
      </c>
      <c r="J13" s="87"/>
      <c r="K13" s="88"/>
      <c r="L13" s="89"/>
      <c r="M13" s="90"/>
      <c r="O13" s="95">
        <v>2900</v>
      </c>
      <c r="P13" s="94">
        <f t="shared" si="14"/>
        <v>13.156365962364616</v>
      </c>
      <c r="Q13" s="94">
        <f t="shared" si="0"/>
        <v>13.574565812924071</v>
      </c>
      <c r="R13" s="94">
        <f t="shared" si="1"/>
        <v>13.879753161628734</v>
      </c>
      <c r="S13" s="94">
        <f t="shared" si="2"/>
        <v>13.926882416023036</v>
      </c>
      <c r="T13" s="94">
        <f t="shared" si="3"/>
        <v>13.97292966145838</v>
      </c>
      <c r="U13" s="94">
        <f t="shared" si="4"/>
        <v>13.87003400535105</v>
      </c>
      <c r="V13" s="82"/>
      <c r="W13" s="95">
        <v>2900</v>
      </c>
      <c r="X13" s="161">
        <f t="shared" si="15"/>
        <v>9.2759542236323043</v>
      </c>
      <c r="Y13" s="161">
        <f t="shared" si="16"/>
        <v>9.5567943666260149</v>
      </c>
      <c r="Z13" s="161">
        <f t="shared" si="17"/>
        <v>9.7524061304316429</v>
      </c>
      <c r="AA13" s="161">
        <f t="shared" si="18"/>
        <v>9.7616698157323931</v>
      </c>
      <c r="AB13" s="161">
        <f t="shared" si="19"/>
        <v>9.7691502778317094</v>
      </c>
      <c r="AC13" s="161">
        <f t="shared" si="20"/>
        <v>9.6662546217243825</v>
      </c>
      <c r="AD13" s="82"/>
      <c r="AE13" s="82"/>
      <c r="AF13" s="82"/>
      <c r="AG13" s="95">
        <v>2900</v>
      </c>
      <c r="AH13" s="161">
        <f t="shared" si="21"/>
        <v>-10.999820883147535</v>
      </c>
      <c r="AI13" s="161">
        <f t="shared" si="22"/>
        <v>-11.053509690509934</v>
      </c>
      <c r="AJ13" s="161">
        <f t="shared" si="23"/>
        <v>-11.125040581322523</v>
      </c>
      <c r="AK13" s="161">
        <f t="shared" si="24"/>
        <v>-11.212467225649021</v>
      </c>
      <c r="AL13" s="161">
        <f t="shared" si="25"/>
        <v>-11.302005024739085</v>
      </c>
      <c r="AM13" s="161">
        <f t="shared" si="26"/>
        <v>-11.413132333334998</v>
      </c>
      <c r="AN13" s="81"/>
      <c r="AO13" s="81"/>
      <c r="AP13" s="95">
        <v>2900</v>
      </c>
      <c r="AQ13" s="94">
        <f t="shared" si="7"/>
        <v>19.397986277701719</v>
      </c>
      <c r="AR13" s="94">
        <f t="shared" si="8"/>
        <v>33.571831421375101</v>
      </c>
      <c r="AS13" s="94">
        <f t="shared" si="9"/>
        <v>52.455986595898565</v>
      </c>
      <c r="AT13" s="94">
        <f t="shared" si="10"/>
        <v>75.536620698093969</v>
      </c>
      <c r="AU13" s="94">
        <f t="shared" si="11"/>
        <v>99.174599657870729</v>
      </c>
      <c r="AV13" s="94">
        <f t="shared" si="12"/>
        <v>128.51220912719194</v>
      </c>
      <c r="AW13" s="81"/>
      <c r="AX13" s="95">
        <v>2900</v>
      </c>
      <c r="AY13" s="99">
        <f>'Max limit'!AX13*Input!PrimaryDrive_ratio*Input!Gear1_ratio*Input!FinalDrive_ratio</f>
        <v>255.93555093555094</v>
      </c>
      <c r="AZ13" s="99">
        <f t="shared" si="27"/>
        <v>4.2655925155925152</v>
      </c>
      <c r="BA13" s="99">
        <f>AZ13*Input!$N$23</f>
        <v>10036.930658004156</v>
      </c>
      <c r="BB13" s="97">
        <f t="shared" si="13"/>
        <v>10.036930658004156</v>
      </c>
      <c r="BC13" s="95">
        <v>2900</v>
      </c>
      <c r="BD13" s="99">
        <f>'Max limit'!AX13*Input!PrimaryDrive_ratio*Input!Gear2_ratio*Input!FinalDrive_ratio</f>
        <v>336.69743589743592</v>
      </c>
      <c r="BE13" s="99">
        <f t="shared" si="28"/>
        <v>5.6116239316239325</v>
      </c>
      <c r="BF13" s="99">
        <f>BE13*Input!$N$23</f>
        <v>13204.139887863248</v>
      </c>
      <c r="BG13" s="100">
        <f t="shared" si="29"/>
        <v>13.204139887863247</v>
      </c>
      <c r="BH13" s="95">
        <v>2900</v>
      </c>
      <c r="BI13" s="99">
        <f>'Max limit'!AX13*Input!PrimaryDrive_ratio*Input!Gear3_ratio*Input!FinalDrive_ratio</f>
        <v>420.8717948717948</v>
      </c>
      <c r="BJ13" s="99">
        <f t="shared" si="30"/>
        <v>7.0145299145299136</v>
      </c>
      <c r="BK13" s="99">
        <f>BJ13*Input!$N$23</f>
        <v>16505.174859829054</v>
      </c>
      <c r="BL13" s="100">
        <f t="shared" si="31"/>
        <v>16.505174859829054</v>
      </c>
      <c r="BM13" s="95">
        <v>2900</v>
      </c>
      <c r="BN13" s="99">
        <f>'Max limit'!AX13*Input!PrimaryDrive_ratio*Input!Gear4_ratio*Input!FinalDrive_ratio</f>
        <v>505.04615384615386</v>
      </c>
      <c r="BO13" s="99">
        <f t="shared" si="32"/>
        <v>8.4174358974358974</v>
      </c>
      <c r="BP13" s="99">
        <f>BO13*Input!$N$23</f>
        <v>19806.209831794869</v>
      </c>
      <c r="BQ13" s="100">
        <f t="shared" si="33"/>
        <v>19.80620983179487</v>
      </c>
      <c r="BR13" s="95">
        <v>2900</v>
      </c>
      <c r="BS13" s="99">
        <f>'Max limit'!AX13*Input!PrimaryDrive_ratio*Input!Gear5_ratio*Input!FinalDrive_ratio</f>
        <v>578.6987179487179</v>
      </c>
      <c r="BT13" s="99">
        <f t="shared" si="34"/>
        <v>9.6449786324786313</v>
      </c>
      <c r="BU13" s="99">
        <f>BT13*Input!$N$23</f>
        <v>22694.615432264949</v>
      </c>
      <c r="BV13" s="100">
        <f t="shared" si="35"/>
        <v>22.69461543226495</v>
      </c>
      <c r="BW13" s="95">
        <v>2900</v>
      </c>
      <c r="BX13" s="99">
        <f>'Max limit'!AX13*Input!PrimaryDrive_ratio*Input!Gear6_ratio*Input!FinalDrive_ratio</f>
        <v>658.7558528428093</v>
      </c>
      <c r="BY13" s="99">
        <f t="shared" si="36"/>
        <v>10.979264214046822</v>
      </c>
      <c r="BZ13" s="99">
        <f>BY13*Input!$N$23</f>
        <v>25834.186737123739</v>
      </c>
      <c r="CA13" s="100">
        <f t="shared" si="37"/>
        <v>25.834186737123737</v>
      </c>
      <c r="CC13" s="95">
        <v>2900</v>
      </c>
      <c r="CD13" s="94">
        <f t="shared" si="38"/>
        <v>10</v>
      </c>
      <c r="CE13" s="94">
        <f t="shared" si="39"/>
        <v>13</v>
      </c>
      <c r="CF13" s="94">
        <f t="shared" si="40"/>
        <v>16.5</v>
      </c>
      <c r="CG13" s="94">
        <f t="shared" si="41"/>
        <v>20</v>
      </c>
      <c r="CH13" s="94">
        <f t="shared" si="42"/>
        <v>22.5</v>
      </c>
      <c r="CI13" s="94">
        <f t="shared" si="43"/>
        <v>26</v>
      </c>
      <c r="CK13" s="95">
        <v>2900</v>
      </c>
      <c r="CL13" s="162">
        <f t="shared" si="44"/>
        <v>4.2655925155925152</v>
      </c>
      <c r="CM13" s="162">
        <f t="shared" si="45"/>
        <v>5.6116239316239325</v>
      </c>
      <c r="CN13" s="162">
        <f t="shared" si="46"/>
        <v>7.0145299145299136</v>
      </c>
      <c r="CO13" s="162">
        <f t="shared" si="47"/>
        <v>8.4174358974358974</v>
      </c>
      <c r="CP13" s="162">
        <f t="shared" si="48"/>
        <v>9.6449786324786313</v>
      </c>
      <c r="CQ13" s="162">
        <f t="shared" si="49"/>
        <v>10.979264214046822</v>
      </c>
    </row>
    <row r="14" spans="1:95" ht="19.5" thickTop="1" thickBot="1">
      <c r="A14" s="70">
        <v>2950</v>
      </c>
      <c r="B14" s="70">
        <v>23.064</v>
      </c>
      <c r="C14" s="70">
        <v>54.91</v>
      </c>
      <c r="D14" s="70">
        <v>21.288</v>
      </c>
      <c r="E14" s="70">
        <v>1.51</v>
      </c>
      <c r="G14" s="65" t="s">
        <v>259</v>
      </c>
      <c r="H14" s="64">
        <f>Input!Mass_kg * H13</f>
        <v>2589.84</v>
      </c>
      <c r="I14" s="62" t="s">
        <v>256</v>
      </c>
      <c r="J14" s="87"/>
      <c r="K14" s="88"/>
      <c r="L14" s="89"/>
      <c r="M14" s="88"/>
      <c r="O14" s="95">
        <v>2910</v>
      </c>
      <c r="P14" s="94">
        <f t="shared" si="14"/>
        <v>13.155932104978159</v>
      </c>
      <c r="Q14" s="94">
        <f t="shared" si="0"/>
        <v>13.573788362329722</v>
      </c>
      <c r="R14" s="94">
        <f t="shared" si="1"/>
        <v>13.878505265078147</v>
      </c>
      <c r="S14" s="94">
        <f t="shared" si="2"/>
        <v>13.925068959017413</v>
      </c>
      <c r="T14" s="94">
        <f t="shared" si="3"/>
        <v>13.970526666219909</v>
      </c>
      <c r="U14" s="94">
        <f t="shared" si="4"/>
        <v>13.866920161406298</v>
      </c>
      <c r="V14" s="82"/>
      <c r="W14" s="95">
        <v>2910</v>
      </c>
      <c r="X14" s="161">
        <f t="shared" si="15"/>
        <v>9.2755203662458499</v>
      </c>
      <c r="Y14" s="161">
        <f t="shared" si="16"/>
        <v>9.5560169160316679</v>
      </c>
      <c r="Z14" s="161">
        <f t="shared" si="17"/>
        <v>9.751158233881057</v>
      </c>
      <c r="AA14" s="161">
        <f t="shared" si="18"/>
        <v>9.7598563587267702</v>
      </c>
      <c r="AB14" s="161">
        <f t="shared" si="19"/>
        <v>9.7667472825932382</v>
      </c>
      <c r="AC14" s="161">
        <f t="shared" si="20"/>
        <v>9.6631407777796294</v>
      </c>
      <c r="AD14" s="82"/>
      <c r="AE14" s="82"/>
      <c r="AF14" s="82"/>
      <c r="AG14" s="95">
        <v>2910</v>
      </c>
      <c r="AH14" s="161">
        <f t="shared" si="21"/>
        <v>-11.000328496289688</v>
      </c>
      <c r="AI14" s="161">
        <f t="shared" si="22"/>
        <v>-11.054388209681548</v>
      </c>
      <c r="AJ14" s="161">
        <f t="shared" si="23"/>
        <v>-11.126413267528168</v>
      </c>
      <c r="AK14" s="161">
        <f t="shared" si="24"/>
        <v>-11.21444389378515</v>
      </c>
      <c r="AL14" s="161">
        <f t="shared" si="25"/>
        <v>-11.304600259596633</v>
      </c>
      <c r="AM14" s="161">
        <f t="shared" si="26"/>
        <v>-11.416495284795332</v>
      </c>
      <c r="AN14" s="81"/>
      <c r="AO14" s="81"/>
      <c r="AP14" s="95">
        <v>2910</v>
      </c>
      <c r="AQ14" s="94">
        <f t="shared" si="7"/>
        <v>19.531996147230203</v>
      </c>
      <c r="AR14" s="94">
        <f t="shared" si="8"/>
        <v>33.803760482680914</v>
      </c>
      <c r="AS14" s="94">
        <f t="shared" si="9"/>
        <v>52.818375754188921</v>
      </c>
      <c r="AT14" s="94">
        <f t="shared" si="10"/>
        <v>76.058461086032068</v>
      </c>
      <c r="AU14" s="94">
        <f t="shared" si="11"/>
        <v>99.85974166026341</v>
      </c>
      <c r="AV14" s="94">
        <f t="shared" si="12"/>
        <v>129.40002831271991</v>
      </c>
      <c r="AW14" s="81"/>
      <c r="AX14" s="95">
        <v>2910</v>
      </c>
      <c r="AY14" s="99">
        <f>'Max limit'!AX14*Input!PrimaryDrive_ratio*Input!Gear1_ratio*Input!FinalDrive_ratio</f>
        <v>256.81808731808735</v>
      </c>
      <c r="AZ14" s="99">
        <f t="shared" si="27"/>
        <v>4.2803014553014558</v>
      </c>
      <c r="BA14" s="99">
        <f>AZ14*Input!$N$23</f>
        <v>10071.540763721414</v>
      </c>
      <c r="BB14" s="97">
        <f t="shared" si="13"/>
        <v>10.071540763721414</v>
      </c>
      <c r="BC14" s="95">
        <v>2910</v>
      </c>
      <c r="BD14" s="99">
        <f>'Max limit'!AX14*Input!PrimaryDrive_ratio*Input!Gear2_ratio*Input!FinalDrive_ratio</f>
        <v>337.85846153846154</v>
      </c>
      <c r="BE14" s="99">
        <f t="shared" si="28"/>
        <v>5.6309743589743588</v>
      </c>
      <c r="BF14" s="99">
        <f>BE14*Input!$N$23</f>
        <v>13249.671404717947</v>
      </c>
      <c r="BG14" s="100">
        <f t="shared" si="29"/>
        <v>13.249671404717947</v>
      </c>
      <c r="BH14" s="95">
        <v>2910</v>
      </c>
      <c r="BI14" s="99">
        <f>'Max limit'!AX14*Input!PrimaryDrive_ratio*Input!Gear3_ratio*Input!FinalDrive_ratio</f>
        <v>422.32307692307694</v>
      </c>
      <c r="BJ14" s="99">
        <f t="shared" si="30"/>
        <v>7.0387179487179488</v>
      </c>
      <c r="BK14" s="99">
        <f>BJ14*Input!$N$23</f>
        <v>16562.089255897434</v>
      </c>
      <c r="BL14" s="100">
        <f t="shared" si="31"/>
        <v>16.562089255897433</v>
      </c>
      <c r="BM14" s="95">
        <v>2910</v>
      </c>
      <c r="BN14" s="99">
        <f>'Max limit'!AX14*Input!PrimaryDrive_ratio*Input!Gear4_ratio*Input!FinalDrive_ratio</f>
        <v>506.7876923076924</v>
      </c>
      <c r="BO14" s="99">
        <f t="shared" si="32"/>
        <v>8.4464615384615396</v>
      </c>
      <c r="BP14" s="99">
        <f>BO14*Input!$N$23</f>
        <v>19874.507107076923</v>
      </c>
      <c r="BQ14" s="100">
        <f t="shared" si="33"/>
        <v>19.874507107076923</v>
      </c>
      <c r="BR14" s="95">
        <v>2910</v>
      </c>
      <c r="BS14" s="99">
        <f>'Max limit'!AX14*Input!PrimaryDrive_ratio*Input!Gear5_ratio*Input!FinalDrive_ratio</f>
        <v>580.69423076923078</v>
      </c>
      <c r="BT14" s="99">
        <f t="shared" si="34"/>
        <v>9.67823717948718</v>
      </c>
      <c r="BU14" s="99">
        <f>BT14*Input!$N$23</f>
        <v>22772.872726858972</v>
      </c>
      <c r="BV14" s="100">
        <f t="shared" si="35"/>
        <v>22.772872726858971</v>
      </c>
      <c r="BW14" s="95">
        <v>2910</v>
      </c>
      <c r="BX14" s="99">
        <f>'Max limit'!AX14*Input!PrimaryDrive_ratio*Input!Gear6_ratio*Input!FinalDrive_ratio</f>
        <v>661.02742474916386</v>
      </c>
      <c r="BY14" s="99">
        <f t="shared" si="36"/>
        <v>11.017123745819397</v>
      </c>
      <c r="BZ14" s="99">
        <f>BY14*Input!$N$23</f>
        <v>25923.270139665547</v>
      </c>
      <c r="CA14" s="100">
        <f t="shared" si="37"/>
        <v>25.923270139665547</v>
      </c>
      <c r="CC14" s="95">
        <v>2910</v>
      </c>
      <c r="CD14" s="94">
        <f t="shared" si="38"/>
        <v>10</v>
      </c>
      <c r="CE14" s="94">
        <f t="shared" si="39"/>
        <v>13</v>
      </c>
      <c r="CF14" s="94">
        <f t="shared" si="40"/>
        <v>16.5</v>
      </c>
      <c r="CG14" s="94">
        <f t="shared" si="41"/>
        <v>20</v>
      </c>
      <c r="CH14" s="94">
        <f t="shared" si="42"/>
        <v>23</v>
      </c>
      <c r="CI14" s="94">
        <f t="shared" si="43"/>
        <v>26</v>
      </c>
      <c r="CK14" s="95">
        <v>2910</v>
      </c>
      <c r="CL14" s="162">
        <f t="shared" si="44"/>
        <v>4.2803014553014558</v>
      </c>
      <c r="CM14" s="162">
        <f t="shared" si="45"/>
        <v>5.6309743589743588</v>
      </c>
      <c r="CN14" s="162">
        <f t="shared" si="46"/>
        <v>7.0387179487179488</v>
      </c>
      <c r="CO14" s="162">
        <f t="shared" si="47"/>
        <v>8.4464615384615396</v>
      </c>
      <c r="CP14" s="162">
        <f t="shared" si="48"/>
        <v>9.67823717948718</v>
      </c>
      <c r="CQ14" s="162">
        <f t="shared" si="49"/>
        <v>11.017123745819397</v>
      </c>
    </row>
    <row r="15" spans="1:95" ht="19.5" thickTop="1" thickBot="1">
      <c r="A15" s="70">
        <v>2960</v>
      </c>
      <c r="B15" s="70">
        <v>23.419</v>
      </c>
      <c r="C15" s="70">
        <v>55.567999999999998</v>
      </c>
      <c r="D15" s="70">
        <v>21.634</v>
      </c>
      <c r="E15" s="70">
        <v>1.5149999999999999</v>
      </c>
      <c r="G15" s="62" t="s">
        <v>271</v>
      </c>
      <c r="H15" s="62">
        <f>0.326</f>
        <v>0.32600000000000001</v>
      </c>
      <c r="I15" s="62"/>
      <c r="J15" s="61"/>
      <c r="K15" s="61"/>
      <c r="L15" s="61"/>
      <c r="M15" s="61"/>
      <c r="O15" s="95">
        <v>2920</v>
      </c>
      <c r="P15" s="94">
        <f t="shared" si="14"/>
        <v>13.155496754106723</v>
      </c>
      <c r="Q15" s="94">
        <f t="shared" si="0"/>
        <v>13.57300823548548</v>
      </c>
      <c r="R15" s="94">
        <f t="shared" si="1"/>
        <v>13.877253072842363</v>
      </c>
      <c r="S15" s="94">
        <f t="shared" si="2"/>
        <v>13.923249259474765</v>
      </c>
      <c r="T15" s="94">
        <f t="shared" si="3"/>
        <v>13.968115399052905</v>
      </c>
      <c r="U15" s="94">
        <f t="shared" si="4"/>
        <v>13.863795598549515</v>
      </c>
      <c r="V15" s="82"/>
      <c r="W15" s="95">
        <v>2920</v>
      </c>
      <c r="X15" s="161">
        <f t="shared" si="15"/>
        <v>9.2750850153744135</v>
      </c>
      <c r="Y15" s="161">
        <f t="shared" si="16"/>
        <v>9.5552367891874255</v>
      </c>
      <c r="Z15" s="161">
        <f t="shared" si="17"/>
        <v>9.7499060416452696</v>
      </c>
      <c r="AA15" s="161">
        <f t="shared" si="18"/>
        <v>9.758036659184123</v>
      </c>
      <c r="AB15" s="161">
        <f t="shared" si="19"/>
        <v>9.7643360154262364</v>
      </c>
      <c r="AC15" s="161">
        <f t="shared" si="20"/>
        <v>9.6600162149228463</v>
      </c>
      <c r="AD15" s="82"/>
      <c r="AE15" s="82"/>
      <c r="AF15" s="82"/>
      <c r="AG15" s="95">
        <v>2920</v>
      </c>
      <c r="AH15" s="161">
        <f t="shared" si="21"/>
        <v>-11.000837856809268</v>
      </c>
      <c r="AI15" s="161">
        <f t="shared" si="22"/>
        <v>-11.055269753015541</v>
      </c>
      <c r="AJ15" s="161">
        <f t="shared" si="23"/>
        <v>-11.127790678987534</v>
      </c>
      <c r="AK15" s="161">
        <f t="shared" si="24"/>
        <v>-11.216427366286636</v>
      </c>
      <c r="AL15" s="161">
        <f t="shared" si="25"/>
        <v>-11.307204428136995</v>
      </c>
      <c r="AM15" s="161">
        <f t="shared" si="26"/>
        <v>-11.419869812680657</v>
      </c>
      <c r="AN15" s="81"/>
      <c r="AO15" s="81"/>
      <c r="AP15" s="95">
        <v>2920</v>
      </c>
      <c r="AQ15" s="94">
        <f t="shared" si="7"/>
        <v>19.66646732439904</v>
      </c>
      <c r="AR15" s="94">
        <f t="shared" si="8"/>
        <v>34.036487922855237</v>
      </c>
      <c r="AS15" s="94">
        <f t="shared" si="9"/>
        <v>53.182012379461291</v>
      </c>
      <c r="AT15" s="94">
        <f t="shared" si="10"/>
        <v>76.582097826424302</v>
      </c>
      <c r="AU15" s="94">
        <f t="shared" si="11"/>
        <v>100.54724215491903</v>
      </c>
      <c r="AV15" s="94">
        <f t="shared" si="12"/>
        <v>130.29090367444587</v>
      </c>
      <c r="AW15" s="81"/>
      <c r="AX15" s="95">
        <v>2920</v>
      </c>
      <c r="AY15" s="99">
        <f>'Max limit'!AX15*Input!PrimaryDrive_ratio*Input!Gear1_ratio*Input!FinalDrive_ratio</f>
        <v>257.70062370062368</v>
      </c>
      <c r="AZ15" s="99">
        <f t="shared" si="27"/>
        <v>4.2950103950103946</v>
      </c>
      <c r="BA15" s="99">
        <f>AZ15*Input!$N$23</f>
        <v>10106.150869438667</v>
      </c>
      <c r="BB15" s="97">
        <f t="shared" si="13"/>
        <v>10.106150869438666</v>
      </c>
      <c r="BC15" s="95">
        <v>2920</v>
      </c>
      <c r="BD15" s="99">
        <f>'Max limit'!AX15*Input!PrimaryDrive_ratio*Input!Gear2_ratio*Input!FinalDrive_ratio</f>
        <v>339.01948717948716</v>
      </c>
      <c r="BE15" s="99">
        <f t="shared" si="28"/>
        <v>5.6503247863247861</v>
      </c>
      <c r="BF15" s="99">
        <f>BE15*Input!$N$23</f>
        <v>13295.202921572647</v>
      </c>
      <c r="BG15" s="100">
        <f t="shared" si="29"/>
        <v>13.295202921572647</v>
      </c>
      <c r="BH15" s="95">
        <v>2920</v>
      </c>
      <c r="BI15" s="99">
        <f>'Max limit'!AX15*Input!PrimaryDrive_ratio*Input!Gear3_ratio*Input!FinalDrive_ratio</f>
        <v>423.7743589743589</v>
      </c>
      <c r="BJ15" s="99">
        <f t="shared" si="30"/>
        <v>7.0629059829059821</v>
      </c>
      <c r="BK15" s="99">
        <f>BJ15*Input!$N$23</f>
        <v>16619.003651965806</v>
      </c>
      <c r="BL15" s="100">
        <f t="shared" si="31"/>
        <v>16.619003651965805</v>
      </c>
      <c r="BM15" s="95">
        <v>2920</v>
      </c>
      <c r="BN15" s="99">
        <f>'Max limit'!AX15*Input!PrimaryDrive_ratio*Input!Gear4_ratio*Input!FinalDrive_ratio</f>
        <v>508.52923076923076</v>
      </c>
      <c r="BO15" s="99">
        <f t="shared" si="32"/>
        <v>8.47548717948718</v>
      </c>
      <c r="BP15" s="99">
        <f>BO15*Input!$N$23</f>
        <v>19942.804382358972</v>
      </c>
      <c r="BQ15" s="100">
        <f t="shared" si="33"/>
        <v>19.942804382358972</v>
      </c>
      <c r="BR15" s="95">
        <v>2920</v>
      </c>
      <c r="BS15" s="99">
        <f>'Max limit'!AX15*Input!PrimaryDrive_ratio*Input!Gear5_ratio*Input!FinalDrive_ratio</f>
        <v>582.68974358974356</v>
      </c>
      <c r="BT15" s="99">
        <f t="shared" si="34"/>
        <v>9.7114957264957251</v>
      </c>
      <c r="BU15" s="99">
        <f>BT15*Input!$N$23</f>
        <v>22851.130021452984</v>
      </c>
      <c r="BV15" s="100">
        <f t="shared" si="35"/>
        <v>22.851130021452985</v>
      </c>
      <c r="BW15" s="95">
        <v>2920</v>
      </c>
      <c r="BX15" s="99">
        <f>'Max limit'!AX15*Input!PrimaryDrive_ratio*Input!Gear6_ratio*Input!FinalDrive_ratio</f>
        <v>663.29899665551841</v>
      </c>
      <c r="BY15" s="99">
        <f t="shared" si="36"/>
        <v>11.054983277591974</v>
      </c>
      <c r="BZ15" s="99">
        <f>BY15*Input!$N$23</f>
        <v>26012.353542207355</v>
      </c>
      <c r="CA15" s="100">
        <f t="shared" si="37"/>
        <v>26.012353542207354</v>
      </c>
      <c r="CC15" s="95">
        <v>2920</v>
      </c>
      <c r="CD15" s="94">
        <f t="shared" si="38"/>
        <v>10</v>
      </c>
      <c r="CE15" s="94">
        <f t="shared" si="39"/>
        <v>13.5</v>
      </c>
      <c r="CF15" s="94">
        <f t="shared" si="40"/>
        <v>16.5</v>
      </c>
      <c r="CG15" s="94">
        <f t="shared" si="41"/>
        <v>20</v>
      </c>
      <c r="CH15" s="94">
        <f t="shared" si="42"/>
        <v>23</v>
      </c>
      <c r="CI15" s="94">
        <f t="shared" si="43"/>
        <v>26</v>
      </c>
      <c r="CK15" s="95">
        <v>2920</v>
      </c>
      <c r="CL15" s="162">
        <f t="shared" si="44"/>
        <v>4.2950103950103946</v>
      </c>
      <c r="CM15" s="162">
        <f t="shared" si="45"/>
        <v>5.6503247863247861</v>
      </c>
      <c r="CN15" s="162">
        <f t="shared" si="46"/>
        <v>7.0629059829059821</v>
      </c>
      <c r="CO15" s="162">
        <f t="shared" si="47"/>
        <v>8.47548717948718</v>
      </c>
      <c r="CP15" s="162">
        <f t="shared" si="48"/>
        <v>9.7114957264957251</v>
      </c>
      <c r="CQ15" s="162">
        <f t="shared" si="49"/>
        <v>11.054983277591974</v>
      </c>
    </row>
    <row r="16" spans="1:95" ht="19.5" thickTop="1" thickBot="1">
      <c r="A16" s="70">
        <v>2970</v>
      </c>
      <c r="B16" s="70">
        <v>23.774999999999999</v>
      </c>
      <c r="C16" s="70">
        <v>56.222000000000001</v>
      </c>
      <c r="D16" s="70">
        <v>21.981000000000002</v>
      </c>
      <c r="E16" s="70">
        <v>1.52</v>
      </c>
      <c r="G16" s="62" t="s">
        <v>272</v>
      </c>
      <c r="H16" s="62">
        <f>MAX(C2:C200)</f>
        <v>102.041</v>
      </c>
      <c r="I16" s="62"/>
      <c r="J16" s="61"/>
      <c r="K16" s="61"/>
      <c r="L16" s="61"/>
      <c r="M16" s="61"/>
      <c r="O16" s="95">
        <v>2930</v>
      </c>
      <c r="P16" s="94">
        <f t="shared" si="14"/>
        <v>13.15505990975031</v>
      </c>
      <c r="Q16" s="94">
        <f t="shared" si="0"/>
        <v>13.572225432391344</v>
      </c>
      <c r="R16" s="94">
        <f t="shared" si="1"/>
        <v>13.875996584921374</v>
      </c>
      <c r="S16" s="94">
        <f t="shared" si="2"/>
        <v>13.921423317395094</v>
      </c>
      <c r="T16" s="94">
        <f t="shared" si="3"/>
        <v>13.965695859957371</v>
      </c>
      <c r="U16" s="94">
        <f t="shared" si="4"/>
        <v>13.860660316780702</v>
      </c>
      <c r="V16" s="82"/>
      <c r="W16" s="95">
        <v>2930</v>
      </c>
      <c r="X16" s="161">
        <f t="shared" si="15"/>
        <v>9.2746481710179989</v>
      </c>
      <c r="Y16" s="161">
        <f t="shared" si="16"/>
        <v>9.5544539860932893</v>
      </c>
      <c r="Z16" s="161">
        <f t="shared" si="17"/>
        <v>9.7486495537242828</v>
      </c>
      <c r="AA16" s="161">
        <f t="shared" si="18"/>
        <v>9.7562107171044499</v>
      </c>
      <c r="AB16" s="161">
        <f t="shared" si="19"/>
        <v>9.761916476330704</v>
      </c>
      <c r="AC16" s="161">
        <f t="shared" si="20"/>
        <v>9.6568809331540333</v>
      </c>
      <c r="AD16" s="82"/>
      <c r="AE16" s="82"/>
      <c r="AF16" s="82"/>
      <c r="AG16" s="95">
        <v>2930</v>
      </c>
      <c r="AH16" s="161">
        <f t="shared" si="21"/>
        <v>-11.001348964706272</v>
      </c>
      <c r="AI16" s="161">
        <f t="shared" si="22"/>
        <v>-11.056154320511915</v>
      </c>
      <c r="AJ16" s="161">
        <f t="shared" si="23"/>
        <v>-11.129172815700619</v>
      </c>
      <c r="AK16" s="161">
        <f t="shared" si="24"/>
        <v>-11.218417643153478</v>
      </c>
      <c r="AL16" s="161">
        <f t="shared" si="25"/>
        <v>-11.309817530360171</v>
      </c>
      <c r="AM16" s="161">
        <f t="shared" si="26"/>
        <v>-11.423255916990975</v>
      </c>
      <c r="AN16" s="81"/>
      <c r="AO16" s="81"/>
      <c r="AP16" s="95">
        <v>2930</v>
      </c>
      <c r="AQ16" s="94">
        <f t="shared" si="7"/>
        <v>19.801399809208263</v>
      </c>
      <c r="AR16" s="94">
        <f t="shared" si="8"/>
        <v>34.270013741898097</v>
      </c>
      <c r="AS16" s="94">
        <f t="shared" si="9"/>
        <v>53.546896471715769</v>
      </c>
      <c r="AT16" s="94">
        <f t="shared" si="10"/>
        <v>77.107530919270715</v>
      </c>
      <c r="AU16" s="94">
        <f t="shared" si="11"/>
        <v>101.23710114183758</v>
      </c>
      <c r="AV16" s="94">
        <f t="shared" si="12"/>
        <v>131.18483521236988</v>
      </c>
      <c r="AW16" s="81"/>
      <c r="AX16" s="95">
        <v>2930</v>
      </c>
      <c r="AY16" s="99">
        <f>'Max limit'!AX16*Input!PrimaryDrive_ratio*Input!Gear1_ratio*Input!FinalDrive_ratio</f>
        <v>258.58316008316007</v>
      </c>
      <c r="AZ16" s="99">
        <f t="shared" si="27"/>
        <v>4.3097193347193343</v>
      </c>
      <c r="BA16" s="99">
        <f>AZ16*Input!$N$23</f>
        <v>10140.760975155923</v>
      </c>
      <c r="BB16" s="97">
        <f t="shared" si="13"/>
        <v>10.140760975155922</v>
      </c>
      <c r="BC16" s="95">
        <v>2930</v>
      </c>
      <c r="BD16" s="99">
        <f>'Max limit'!AX16*Input!PrimaryDrive_ratio*Input!Gear2_ratio*Input!FinalDrive_ratio</f>
        <v>340.18051282051277</v>
      </c>
      <c r="BE16" s="99">
        <f t="shared" si="28"/>
        <v>5.6696752136752133</v>
      </c>
      <c r="BF16" s="99">
        <f>BE16*Input!$N$23</f>
        <v>13340.734438427347</v>
      </c>
      <c r="BG16" s="100">
        <f t="shared" si="29"/>
        <v>13.340734438427347</v>
      </c>
      <c r="BH16" s="95">
        <v>2930</v>
      </c>
      <c r="BI16" s="99">
        <f>'Max limit'!AX16*Input!PrimaryDrive_ratio*Input!Gear3_ratio*Input!FinalDrive_ratio</f>
        <v>425.22564102564104</v>
      </c>
      <c r="BJ16" s="99">
        <f t="shared" si="30"/>
        <v>7.0870940170940173</v>
      </c>
      <c r="BK16" s="99">
        <f>BJ16*Input!$N$23</f>
        <v>16675.918048034186</v>
      </c>
      <c r="BL16" s="100">
        <f t="shared" si="31"/>
        <v>16.675918048034184</v>
      </c>
      <c r="BM16" s="95">
        <v>2930</v>
      </c>
      <c r="BN16" s="99">
        <f>'Max limit'!AX16*Input!PrimaryDrive_ratio*Input!Gear4_ratio*Input!FinalDrive_ratio</f>
        <v>510.27076923076925</v>
      </c>
      <c r="BO16" s="99">
        <f t="shared" si="32"/>
        <v>8.5045128205128204</v>
      </c>
      <c r="BP16" s="99">
        <f>BO16*Input!$N$23</f>
        <v>20011.101657641022</v>
      </c>
      <c r="BQ16" s="100">
        <f t="shared" si="33"/>
        <v>20.011101657641021</v>
      </c>
      <c r="BR16" s="95">
        <v>2930</v>
      </c>
      <c r="BS16" s="99">
        <f>'Max limit'!AX16*Input!PrimaryDrive_ratio*Input!Gear5_ratio*Input!FinalDrive_ratio</f>
        <v>584.68525641025633</v>
      </c>
      <c r="BT16" s="99">
        <f t="shared" si="34"/>
        <v>9.744754273504272</v>
      </c>
      <c r="BU16" s="99">
        <f>BT16*Input!$N$23</f>
        <v>22929.387316046999</v>
      </c>
      <c r="BV16" s="100">
        <f t="shared" si="35"/>
        <v>22.929387316046999</v>
      </c>
      <c r="BW16" s="95">
        <v>2930</v>
      </c>
      <c r="BX16" s="99">
        <f>'Max limit'!AX16*Input!PrimaryDrive_ratio*Input!Gear6_ratio*Input!FinalDrive_ratio</f>
        <v>665.57056856187285</v>
      </c>
      <c r="BY16" s="99">
        <f t="shared" si="36"/>
        <v>11.092842809364548</v>
      </c>
      <c r="BZ16" s="99">
        <f>BY16*Input!$N$23</f>
        <v>26101.436944749159</v>
      </c>
      <c r="CA16" s="100">
        <f t="shared" si="37"/>
        <v>26.10143694474916</v>
      </c>
      <c r="CC16" s="95">
        <v>2930</v>
      </c>
      <c r="CD16" s="94">
        <f t="shared" si="38"/>
        <v>10</v>
      </c>
      <c r="CE16" s="94">
        <f t="shared" si="39"/>
        <v>13.5</v>
      </c>
      <c r="CF16" s="94">
        <f t="shared" si="40"/>
        <v>16.5</v>
      </c>
      <c r="CG16" s="94">
        <f t="shared" si="41"/>
        <v>20</v>
      </c>
      <c r="CH16" s="94">
        <f t="shared" si="42"/>
        <v>23</v>
      </c>
      <c r="CI16" s="94">
        <f t="shared" si="43"/>
        <v>26</v>
      </c>
      <c r="CK16" s="95">
        <v>2930</v>
      </c>
      <c r="CL16" s="162">
        <f t="shared" si="44"/>
        <v>4.3097193347193343</v>
      </c>
      <c r="CM16" s="162">
        <f t="shared" si="45"/>
        <v>5.6696752136752133</v>
      </c>
      <c r="CN16" s="162">
        <f t="shared" si="46"/>
        <v>7.0870940170940173</v>
      </c>
      <c r="CO16" s="162">
        <f t="shared" si="47"/>
        <v>8.5045128205128204</v>
      </c>
      <c r="CP16" s="162">
        <f t="shared" si="48"/>
        <v>9.744754273504272</v>
      </c>
      <c r="CQ16" s="162">
        <f t="shared" si="49"/>
        <v>11.092842809364548</v>
      </c>
    </row>
    <row r="17" spans="1:95" ht="19.5" thickTop="1" thickBot="1">
      <c r="A17" s="70">
        <v>2980</v>
      </c>
      <c r="B17" s="70">
        <v>24.155999999999999</v>
      </c>
      <c r="C17" s="70">
        <v>56.93</v>
      </c>
      <c r="D17" s="70">
        <v>22.344000000000001</v>
      </c>
      <c r="E17" s="70">
        <v>1.5329999999999999</v>
      </c>
      <c r="G17" s="62" t="s">
        <v>273</v>
      </c>
      <c r="H17" s="62">
        <f>INDEX($A$2:$A$200, MATCH(H16, $C$2:$C$200, 0))</f>
        <v>3930</v>
      </c>
      <c r="I17" s="62"/>
      <c r="J17" s="61"/>
      <c r="K17" s="61"/>
      <c r="L17" s="61"/>
      <c r="M17" s="61"/>
      <c r="O17" s="95">
        <v>2940</v>
      </c>
      <c r="P17" s="94">
        <f t="shared" si="14"/>
        <v>13.154621571908917</v>
      </c>
      <c r="Q17" s="94">
        <f t="shared" si="0"/>
        <v>13.571439953047312</v>
      </c>
      <c r="R17" s="94">
        <f t="shared" si="1"/>
        <v>13.87473580131519</v>
      </c>
      <c r="S17" s="94">
        <f t="shared" si="2"/>
        <v>13.919591132778397</v>
      </c>
      <c r="T17" s="94">
        <f t="shared" si="3"/>
        <v>13.963268048933308</v>
      </c>
      <c r="U17" s="94">
        <f t="shared" si="4"/>
        <v>13.857514316099859</v>
      </c>
      <c r="V17" s="82"/>
      <c r="W17" s="95">
        <v>2940</v>
      </c>
      <c r="X17" s="161">
        <f t="shared" si="15"/>
        <v>9.2742098331766059</v>
      </c>
      <c r="Y17" s="161">
        <f t="shared" si="16"/>
        <v>9.5536685067492577</v>
      </c>
      <c r="Z17" s="161">
        <f t="shared" si="17"/>
        <v>9.7473887701180963</v>
      </c>
      <c r="AA17" s="161">
        <f t="shared" si="18"/>
        <v>9.7543785324877543</v>
      </c>
      <c r="AB17" s="161">
        <f t="shared" si="19"/>
        <v>9.7594886653066375</v>
      </c>
      <c r="AC17" s="161">
        <f t="shared" si="20"/>
        <v>9.6537349324731903</v>
      </c>
      <c r="AD17" s="82"/>
      <c r="AE17" s="82"/>
      <c r="AF17" s="82"/>
      <c r="AG17" s="95">
        <v>2940</v>
      </c>
      <c r="AH17" s="161">
        <f t="shared" si="21"/>
        <v>-11.001861819980702</v>
      </c>
      <c r="AI17" s="161">
        <f t="shared" si="22"/>
        <v>-11.057041912170671</v>
      </c>
      <c r="AJ17" s="161">
        <f t="shared" si="23"/>
        <v>-11.130559677667424</v>
      </c>
      <c r="AK17" s="161">
        <f t="shared" si="24"/>
        <v>-11.220414724385677</v>
      </c>
      <c r="AL17" s="161">
        <f t="shared" si="25"/>
        <v>-11.312439566266162</v>
      </c>
      <c r="AM17" s="161">
        <f t="shared" si="26"/>
        <v>-11.426653597726286</v>
      </c>
      <c r="AN17" s="81"/>
      <c r="AO17" s="81"/>
      <c r="AP17" s="95">
        <v>2940</v>
      </c>
      <c r="AQ17" s="94">
        <f t="shared" si="7"/>
        <v>19.93679360165785</v>
      </c>
      <c r="AR17" s="94">
        <f t="shared" si="8"/>
        <v>34.50433793980946</v>
      </c>
      <c r="AS17" s="94">
        <f t="shared" si="9"/>
        <v>53.913028030952276</v>
      </c>
      <c r="AT17" s="94">
        <f t="shared" si="10"/>
        <v>77.634760364571335</v>
      </c>
      <c r="AU17" s="94">
        <f t="shared" si="11"/>
        <v>101.92931862101921</v>
      </c>
      <c r="AV17" s="94">
        <f t="shared" si="12"/>
        <v>132.08182292649187</v>
      </c>
      <c r="AW17" s="81"/>
      <c r="AX17" s="95">
        <v>2940</v>
      </c>
      <c r="AY17" s="99">
        <f>'Max limit'!AX17*Input!PrimaryDrive_ratio*Input!Gear1_ratio*Input!FinalDrive_ratio</f>
        <v>259.46569646569645</v>
      </c>
      <c r="AZ17" s="99">
        <f t="shared" si="27"/>
        <v>4.324428274428274</v>
      </c>
      <c r="BA17" s="99">
        <f>AZ17*Input!$N$23</f>
        <v>10175.371080873178</v>
      </c>
      <c r="BB17" s="97">
        <f t="shared" si="13"/>
        <v>10.175371080873177</v>
      </c>
      <c r="BC17" s="95">
        <v>2940</v>
      </c>
      <c r="BD17" s="99">
        <f>'Max limit'!AX17*Input!PrimaryDrive_ratio*Input!Gear2_ratio*Input!FinalDrive_ratio</f>
        <v>341.34153846153839</v>
      </c>
      <c r="BE17" s="99">
        <f t="shared" si="28"/>
        <v>5.6890256410256397</v>
      </c>
      <c r="BF17" s="99">
        <f>BE17*Input!$N$23</f>
        <v>13386.265955282046</v>
      </c>
      <c r="BG17" s="100">
        <f t="shared" si="29"/>
        <v>13.386265955282045</v>
      </c>
      <c r="BH17" s="95">
        <v>2940</v>
      </c>
      <c r="BI17" s="99">
        <f>'Max limit'!AX17*Input!PrimaryDrive_ratio*Input!Gear3_ratio*Input!FinalDrive_ratio</f>
        <v>426.67692307692295</v>
      </c>
      <c r="BJ17" s="99">
        <f t="shared" si="30"/>
        <v>7.1112820512820489</v>
      </c>
      <c r="BK17" s="99">
        <f>BJ17*Input!$N$23</f>
        <v>16732.832444102554</v>
      </c>
      <c r="BL17" s="100">
        <f t="shared" si="31"/>
        <v>16.732832444102556</v>
      </c>
      <c r="BM17" s="95">
        <v>2940</v>
      </c>
      <c r="BN17" s="99">
        <f>'Max limit'!AX17*Input!PrimaryDrive_ratio*Input!Gear4_ratio*Input!FinalDrive_ratio</f>
        <v>512.01230769230767</v>
      </c>
      <c r="BO17" s="99">
        <f t="shared" si="32"/>
        <v>8.5335384615384609</v>
      </c>
      <c r="BP17" s="99">
        <f>BO17*Input!$N$23</f>
        <v>20079.398932923072</v>
      </c>
      <c r="BQ17" s="100">
        <f t="shared" si="33"/>
        <v>20.079398932923073</v>
      </c>
      <c r="BR17" s="95">
        <v>2940</v>
      </c>
      <c r="BS17" s="99">
        <f>'Max limit'!AX17*Input!PrimaryDrive_ratio*Input!Gear5_ratio*Input!FinalDrive_ratio</f>
        <v>586.6807692307691</v>
      </c>
      <c r="BT17" s="99">
        <f t="shared" si="34"/>
        <v>9.7780128205128189</v>
      </c>
      <c r="BU17" s="99">
        <f>BT17*Input!$N$23</f>
        <v>23007.644610641019</v>
      </c>
      <c r="BV17" s="100">
        <f t="shared" si="35"/>
        <v>23.00764461064102</v>
      </c>
      <c r="BW17" s="95">
        <v>2940</v>
      </c>
      <c r="BX17" s="99">
        <f>'Max limit'!AX17*Input!PrimaryDrive_ratio*Input!Gear6_ratio*Input!FinalDrive_ratio</f>
        <v>667.8421404682274</v>
      </c>
      <c r="BY17" s="99">
        <f t="shared" si="36"/>
        <v>11.130702341137123</v>
      </c>
      <c r="BZ17" s="99">
        <f>BY17*Input!$N$23</f>
        <v>26190.520347290963</v>
      </c>
      <c r="CA17" s="100">
        <f t="shared" si="37"/>
        <v>26.190520347290963</v>
      </c>
      <c r="CC17" s="95">
        <v>2940</v>
      </c>
      <c r="CD17" s="94">
        <f t="shared" si="38"/>
        <v>10</v>
      </c>
      <c r="CE17" s="94">
        <f t="shared" si="39"/>
        <v>13.5</v>
      </c>
      <c r="CF17" s="94">
        <f t="shared" si="40"/>
        <v>16.5</v>
      </c>
      <c r="CG17" s="94">
        <f t="shared" si="41"/>
        <v>20</v>
      </c>
      <c r="CH17" s="94">
        <f t="shared" si="42"/>
        <v>23</v>
      </c>
      <c r="CI17" s="94">
        <f t="shared" si="43"/>
        <v>26</v>
      </c>
      <c r="CK17" s="95">
        <v>2940</v>
      </c>
      <c r="CL17" s="162">
        <f t="shared" si="44"/>
        <v>4.324428274428274</v>
      </c>
      <c r="CM17" s="162">
        <f t="shared" si="45"/>
        <v>5.6890256410256397</v>
      </c>
      <c r="CN17" s="162">
        <f t="shared" si="46"/>
        <v>7.1112820512820489</v>
      </c>
      <c r="CO17" s="162">
        <f t="shared" si="47"/>
        <v>8.5335384615384609</v>
      </c>
      <c r="CP17" s="162">
        <f t="shared" si="48"/>
        <v>9.7780128205128189</v>
      </c>
      <c r="CQ17" s="162">
        <f t="shared" si="49"/>
        <v>11.130702341137123</v>
      </c>
    </row>
    <row r="18" spans="1:95" ht="19.5" thickTop="1" thickBot="1">
      <c r="A18" s="70">
        <v>2990</v>
      </c>
      <c r="B18" s="70">
        <v>24.533999999999999</v>
      </c>
      <c r="C18" s="70">
        <v>57.627000000000002</v>
      </c>
      <c r="D18" s="70">
        <v>22.715</v>
      </c>
      <c r="E18" s="70">
        <v>1.536</v>
      </c>
      <c r="G18" s="62" t="s">
        <v>284</v>
      </c>
      <c r="H18" s="62">
        <f>INDEX($A$2:$A$200, MATCH(MAX($D$2:$D$200), $D$2:$D$200, 0))</f>
        <v>4810</v>
      </c>
      <c r="I18" s="62"/>
      <c r="J18" s="61"/>
      <c r="K18" s="61"/>
      <c r="L18" s="61"/>
      <c r="M18" s="61"/>
      <c r="O18" s="95">
        <v>2950</v>
      </c>
      <c r="P18" s="94">
        <f t="shared" si="14"/>
        <v>13.154181740582544</v>
      </c>
      <c r="Q18" s="94">
        <f t="shared" si="0"/>
        <v>13.570651797453387</v>
      </c>
      <c r="R18" s="94">
        <f t="shared" si="1"/>
        <v>13.873470722023802</v>
      </c>
      <c r="S18" s="94">
        <f t="shared" si="2"/>
        <v>13.917752705624675</v>
      </c>
      <c r="T18" s="94">
        <f t="shared" si="3"/>
        <v>13.960831965980709</v>
      </c>
      <c r="U18" s="94">
        <f t="shared" si="4"/>
        <v>13.854357596506986</v>
      </c>
      <c r="V18" s="82"/>
      <c r="W18" s="95">
        <v>2950</v>
      </c>
      <c r="X18" s="161">
        <f t="shared" si="15"/>
        <v>9.2737700018502327</v>
      </c>
      <c r="Y18" s="161">
        <f t="shared" si="16"/>
        <v>9.5528803511553324</v>
      </c>
      <c r="Z18" s="161">
        <f t="shared" si="17"/>
        <v>9.7461236908267104</v>
      </c>
      <c r="AA18" s="161">
        <f t="shared" si="18"/>
        <v>9.7525401053340328</v>
      </c>
      <c r="AB18" s="161">
        <f t="shared" si="19"/>
        <v>9.7570525823540404</v>
      </c>
      <c r="AC18" s="161">
        <f t="shared" si="20"/>
        <v>9.6505782128803173</v>
      </c>
      <c r="AD18" s="82"/>
      <c r="AE18" s="82"/>
      <c r="AF18" s="82"/>
      <c r="AG18" s="95">
        <v>2950</v>
      </c>
      <c r="AH18" s="161">
        <f t="shared" si="21"/>
        <v>-11.002376422632558</v>
      </c>
      <c r="AI18" s="161">
        <f t="shared" si="22"/>
        <v>-11.057932527991806</v>
      </c>
      <c r="AJ18" s="161">
        <f t="shared" si="23"/>
        <v>-11.131951264887949</v>
      </c>
      <c r="AK18" s="161">
        <f t="shared" si="24"/>
        <v>-11.222418609983233</v>
      </c>
      <c r="AL18" s="161">
        <f t="shared" si="25"/>
        <v>-11.315070535854966</v>
      </c>
      <c r="AM18" s="161">
        <f t="shared" si="26"/>
        <v>-11.430062854886589</v>
      </c>
      <c r="AN18" s="81"/>
      <c r="AO18" s="81"/>
      <c r="AP18" s="95">
        <v>2950</v>
      </c>
      <c r="AQ18" s="94">
        <f t="shared" si="7"/>
        <v>20.072648701747827</v>
      </c>
      <c r="AR18" s="94">
        <f t="shared" si="8"/>
        <v>34.739460516589382</v>
      </c>
      <c r="AS18" s="94">
        <f t="shared" si="9"/>
        <v>54.280407057170926</v>
      </c>
      <c r="AT18" s="94">
        <f t="shared" si="10"/>
        <v>78.163786162326133</v>
      </c>
      <c r="AU18" s="94">
        <f t="shared" si="11"/>
        <v>102.62389459246371</v>
      </c>
      <c r="AV18" s="94">
        <f t="shared" si="12"/>
        <v>132.9818668168119</v>
      </c>
      <c r="AW18" s="81"/>
      <c r="AX18" s="95">
        <v>2950</v>
      </c>
      <c r="AY18" s="99">
        <f>'Max limit'!AX18*Input!PrimaryDrive_ratio*Input!Gear1_ratio*Input!FinalDrive_ratio</f>
        <v>260.34823284823284</v>
      </c>
      <c r="AZ18" s="99">
        <f t="shared" si="27"/>
        <v>4.3391372141372138</v>
      </c>
      <c r="BA18" s="99">
        <f>AZ18*Input!$N$23</f>
        <v>10209.981186590434</v>
      </c>
      <c r="BB18" s="97">
        <f t="shared" si="13"/>
        <v>10.209981186590435</v>
      </c>
      <c r="BC18" s="95">
        <v>2950</v>
      </c>
      <c r="BD18" s="99">
        <f>'Max limit'!AX18*Input!PrimaryDrive_ratio*Input!Gear2_ratio*Input!FinalDrive_ratio</f>
        <v>342.50256410256407</v>
      </c>
      <c r="BE18" s="99">
        <f t="shared" si="28"/>
        <v>5.7083760683760678</v>
      </c>
      <c r="BF18" s="99">
        <f>BE18*Input!$N$23</f>
        <v>13431.797472136748</v>
      </c>
      <c r="BG18" s="100">
        <f t="shared" si="29"/>
        <v>13.431797472136749</v>
      </c>
      <c r="BH18" s="95">
        <v>2950</v>
      </c>
      <c r="BI18" s="99">
        <f>'Max limit'!AX18*Input!PrimaryDrive_ratio*Input!Gear3_ratio*Input!FinalDrive_ratio</f>
        <v>428.12820512820508</v>
      </c>
      <c r="BJ18" s="99">
        <f t="shared" si="30"/>
        <v>7.135470085470085</v>
      </c>
      <c r="BK18" s="99">
        <f>BJ18*Input!$N$23</f>
        <v>16789.746840170938</v>
      </c>
      <c r="BL18" s="100">
        <f t="shared" si="31"/>
        <v>16.789746840170938</v>
      </c>
      <c r="BM18" s="95">
        <v>2950</v>
      </c>
      <c r="BN18" s="99">
        <f>'Max limit'!AX18*Input!PrimaryDrive_ratio*Input!Gear4_ratio*Input!FinalDrive_ratio</f>
        <v>513.75384615384621</v>
      </c>
      <c r="BO18" s="99">
        <f t="shared" si="32"/>
        <v>8.5625641025641031</v>
      </c>
      <c r="BP18" s="99">
        <f>BO18*Input!$N$23</f>
        <v>20147.696208205125</v>
      </c>
      <c r="BQ18" s="100">
        <f t="shared" si="33"/>
        <v>20.147696208205126</v>
      </c>
      <c r="BR18" s="95">
        <v>2950</v>
      </c>
      <c r="BS18" s="99">
        <f>'Max limit'!AX18*Input!PrimaryDrive_ratio*Input!Gear5_ratio*Input!FinalDrive_ratio</f>
        <v>588.67628205128199</v>
      </c>
      <c r="BT18" s="99">
        <f t="shared" si="34"/>
        <v>9.8112713675213659</v>
      </c>
      <c r="BU18" s="99">
        <f>BT18*Input!$N$23</f>
        <v>23085.901905235034</v>
      </c>
      <c r="BV18" s="100">
        <f t="shared" si="35"/>
        <v>23.085901905235033</v>
      </c>
      <c r="BW18" s="95">
        <v>2950</v>
      </c>
      <c r="BX18" s="99">
        <f>'Max limit'!AX18*Input!PrimaryDrive_ratio*Input!Gear6_ratio*Input!FinalDrive_ratio</f>
        <v>670.11371237458195</v>
      </c>
      <c r="BY18" s="99">
        <f t="shared" si="36"/>
        <v>11.168561872909699</v>
      </c>
      <c r="BZ18" s="99">
        <f>BY18*Input!$N$23</f>
        <v>26279.603749832771</v>
      </c>
      <c r="CA18" s="100">
        <f t="shared" si="37"/>
        <v>26.27960374983277</v>
      </c>
      <c r="CC18" s="95">
        <v>2950</v>
      </c>
      <c r="CD18" s="94">
        <f t="shared" si="38"/>
        <v>10</v>
      </c>
      <c r="CE18" s="94">
        <f t="shared" si="39"/>
        <v>13.5</v>
      </c>
      <c r="CF18" s="94">
        <f t="shared" si="40"/>
        <v>17</v>
      </c>
      <c r="CG18" s="94">
        <f t="shared" si="41"/>
        <v>20</v>
      </c>
      <c r="CH18" s="94">
        <f t="shared" si="42"/>
        <v>23</v>
      </c>
      <c r="CI18" s="94">
        <f t="shared" si="43"/>
        <v>26.5</v>
      </c>
      <c r="CK18" s="95">
        <v>2950</v>
      </c>
      <c r="CL18" s="162">
        <f t="shared" si="44"/>
        <v>4.3391372141372138</v>
      </c>
      <c r="CM18" s="162">
        <f t="shared" si="45"/>
        <v>5.7083760683760678</v>
      </c>
      <c r="CN18" s="162">
        <f t="shared" si="46"/>
        <v>7.135470085470085</v>
      </c>
      <c r="CO18" s="162">
        <f t="shared" si="47"/>
        <v>8.5625641025641031</v>
      </c>
      <c r="CP18" s="162">
        <f t="shared" si="48"/>
        <v>9.8112713675213659</v>
      </c>
      <c r="CQ18" s="162">
        <f t="shared" si="49"/>
        <v>11.168561872909699</v>
      </c>
    </row>
    <row r="19" spans="1:95" ht="21" customHeight="1" thickTop="1" thickBot="1">
      <c r="A19" s="70">
        <v>3000</v>
      </c>
      <c r="B19" s="70">
        <v>24.919</v>
      </c>
      <c r="C19" s="70">
        <v>58.337000000000003</v>
      </c>
      <c r="D19" s="70">
        <v>23.085000000000001</v>
      </c>
      <c r="E19" s="70">
        <v>1.5469999999999999</v>
      </c>
      <c r="G19" s="67"/>
      <c r="H19" s="61"/>
      <c r="I19" s="61"/>
      <c r="J19" s="61"/>
      <c r="K19" s="61"/>
      <c r="L19" s="61"/>
      <c r="M19" s="61"/>
      <c r="O19" s="95">
        <v>2960</v>
      </c>
      <c r="P19" s="94">
        <f t="shared" si="14"/>
        <v>13.153740415771191</v>
      </c>
      <c r="Q19" s="94">
        <f t="shared" si="0"/>
        <v>13.569860965609568</v>
      </c>
      <c r="R19" s="94">
        <f t="shared" si="1"/>
        <v>13.872201347047216</v>
      </c>
      <c r="S19" s="94">
        <f t="shared" si="2"/>
        <v>13.915908035933931</v>
      </c>
      <c r="T19" s="94">
        <f t="shared" si="3"/>
        <v>13.958387611099582</v>
      </c>
      <c r="U19" s="94">
        <f t="shared" si="4"/>
        <v>13.851190158002083</v>
      </c>
      <c r="V19" s="82"/>
      <c r="W19" s="95">
        <v>2960</v>
      </c>
      <c r="X19" s="161">
        <f t="shared" si="15"/>
        <v>9.2733286770388812</v>
      </c>
      <c r="Y19" s="161">
        <f t="shared" si="16"/>
        <v>9.5520895193115116</v>
      </c>
      <c r="Z19" s="161">
        <f t="shared" si="17"/>
        <v>9.7448543158501248</v>
      </c>
      <c r="AA19" s="161">
        <f t="shared" si="18"/>
        <v>9.7506954356432871</v>
      </c>
      <c r="AB19" s="161">
        <f t="shared" si="19"/>
        <v>9.7546082274729127</v>
      </c>
      <c r="AC19" s="161">
        <f t="shared" si="20"/>
        <v>9.6474107743754125</v>
      </c>
      <c r="AD19" s="82"/>
      <c r="AE19" s="82"/>
      <c r="AF19" s="82"/>
      <c r="AG19" s="95">
        <v>2960</v>
      </c>
      <c r="AH19" s="161">
        <f t="shared" si="21"/>
        <v>-11.00289277266184</v>
      </c>
      <c r="AI19" s="161">
        <f t="shared" si="22"/>
        <v>-11.058826167975324</v>
      </c>
      <c r="AJ19" s="161">
        <f t="shared" si="23"/>
        <v>-11.133347577362194</v>
      </c>
      <c r="AK19" s="161">
        <f t="shared" si="24"/>
        <v>-11.224429299946147</v>
      </c>
      <c r="AL19" s="161">
        <f t="shared" si="25"/>
        <v>-11.317710439126586</v>
      </c>
      <c r="AM19" s="161">
        <f t="shared" si="26"/>
        <v>-11.433483688471885</v>
      </c>
      <c r="AN19" s="81"/>
      <c r="AO19" s="81"/>
      <c r="AP19" s="95">
        <v>2960</v>
      </c>
      <c r="AQ19" s="94">
        <f t="shared" si="7"/>
        <v>20.208965109478175</v>
      </c>
      <c r="AR19" s="94">
        <f t="shared" si="8"/>
        <v>34.975381472237814</v>
      </c>
      <c r="AS19" s="94">
        <f t="shared" si="9"/>
        <v>54.649033550371584</v>
      </c>
      <c r="AT19" s="94">
        <f t="shared" si="10"/>
        <v>78.694608312535067</v>
      </c>
      <c r="AU19" s="94">
        <f t="shared" si="11"/>
        <v>103.32082905617129</v>
      </c>
      <c r="AV19" s="94">
        <f t="shared" si="12"/>
        <v>133.88496688332995</v>
      </c>
      <c r="AW19" s="81"/>
      <c r="AX19" s="95">
        <v>2960</v>
      </c>
      <c r="AY19" s="99">
        <f>'Max limit'!AX19*Input!PrimaryDrive_ratio*Input!Gear1_ratio*Input!FinalDrive_ratio</f>
        <v>261.23076923076928</v>
      </c>
      <c r="AZ19" s="99">
        <f t="shared" si="27"/>
        <v>4.3538461538461544</v>
      </c>
      <c r="BA19" s="99">
        <f>AZ19*Input!$N$23</f>
        <v>10244.591292307692</v>
      </c>
      <c r="BB19" s="97">
        <f t="shared" si="13"/>
        <v>10.244591292307692</v>
      </c>
      <c r="BC19" s="95">
        <v>2960</v>
      </c>
      <c r="BD19" s="99">
        <f>'Max limit'!AX19*Input!PrimaryDrive_ratio*Input!Gear2_ratio*Input!FinalDrive_ratio</f>
        <v>343.66358974358974</v>
      </c>
      <c r="BE19" s="99">
        <f t="shared" si="28"/>
        <v>5.7277264957264959</v>
      </c>
      <c r="BF19" s="99">
        <f>BE19*Input!$N$23</f>
        <v>13477.32898899145</v>
      </c>
      <c r="BG19" s="100">
        <f t="shared" si="29"/>
        <v>13.47732898899145</v>
      </c>
      <c r="BH19" s="95">
        <v>2960</v>
      </c>
      <c r="BI19" s="99">
        <f>'Max limit'!AX19*Input!PrimaryDrive_ratio*Input!Gear3_ratio*Input!FinalDrive_ratio</f>
        <v>429.57948717948716</v>
      </c>
      <c r="BJ19" s="99">
        <f t="shared" si="30"/>
        <v>7.1596581196581193</v>
      </c>
      <c r="BK19" s="99">
        <f>BJ19*Input!$N$23</f>
        <v>16846.661236239313</v>
      </c>
      <c r="BL19" s="100">
        <f t="shared" si="31"/>
        <v>16.846661236239314</v>
      </c>
      <c r="BM19" s="95">
        <v>2960</v>
      </c>
      <c r="BN19" s="99">
        <f>'Max limit'!AX19*Input!PrimaryDrive_ratio*Input!Gear4_ratio*Input!FinalDrive_ratio</f>
        <v>515.49538461538464</v>
      </c>
      <c r="BO19" s="99">
        <f t="shared" si="32"/>
        <v>8.5915897435897435</v>
      </c>
      <c r="BP19" s="99">
        <f>BO19*Input!$N$23</f>
        <v>20215.993483487175</v>
      </c>
      <c r="BQ19" s="100">
        <f t="shared" si="33"/>
        <v>20.215993483487175</v>
      </c>
      <c r="BR19" s="95">
        <v>2960</v>
      </c>
      <c r="BS19" s="99">
        <f>'Max limit'!AX19*Input!PrimaryDrive_ratio*Input!Gear5_ratio*Input!FinalDrive_ratio</f>
        <v>590.67179487179487</v>
      </c>
      <c r="BT19" s="99">
        <f t="shared" si="34"/>
        <v>9.8445299145299145</v>
      </c>
      <c r="BU19" s="99">
        <f>BT19*Input!$N$23</f>
        <v>23164.159199829057</v>
      </c>
      <c r="BV19" s="100">
        <f t="shared" si="35"/>
        <v>23.164159199829058</v>
      </c>
      <c r="BW19" s="95">
        <v>2960</v>
      </c>
      <c r="BX19" s="99">
        <f>'Max limit'!AX19*Input!PrimaryDrive_ratio*Input!Gear6_ratio*Input!FinalDrive_ratio</f>
        <v>672.38528428093639</v>
      </c>
      <c r="BY19" s="99">
        <f t="shared" si="36"/>
        <v>11.206421404682272</v>
      </c>
      <c r="BZ19" s="99">
        <f>BY19*Input!$N$23</f>
        <v>26368.687152374572</v>
      </c>
      <c r="CA19" s="100">
        <f t="shared" si="37"/>
        <v>26.368687152374573</v>
      </c>
      <c r="CC19" s="95">
        <v>2960</v>
      </c>
      <c r="CD19" s="94">
        <f t="shared" si="38"/>
        <v>10</v>
      </c>
      <c r="CE19" s="94">
        <f t="shared" si="39"/>
        <v>13.5</v>
      </c>
      <c r="CF19" s="94">
        <f t="shared" si="40"/>
        <v>17</v>
      </c>
      <c r="CG19" s="94">
        <f t="shared" si="41"/>
        <v>20</v>
      </c>
      <c r="CH19" s="94">
        <f t="shared" si="42"/>
        <v>23</v>
      </c>
      <c r="CI19" s="94">
        <f t="shared" si="43"/>
        <v>26.5</v>
      </c>
      <c r="CK19" s="95">
        <v>2960</v>
      </c>
      <c r="CL19" s="162">
        <f t="shared" si="44"/>
        <v>4.3538461538461544</v>
      </c>
      <c r="CM19" s="162">
        <f t="shared" si="45"/>
        <v>5.7277264957264959</v>
      </c>
      <c r="CN19" s="162">
        <f t="shared" si="46"/>
        <v>7.1596581196581193</v>
      </c>
      <c r="CO19" s="162">
        <f t="shared" si="47"/>
        <v>8.5915897435897435</v>
      </c>
      <c r="CP19" s="162">
        <f t="shared" si="48"/>
        <v>9.8445299145299145</v>
      </c>
      <c r="CQ19" s="162">
        <f t="shared" si="49"/>
        <v>11.206421404682272</v>
      </c>
    </row>
    <row r="20" spans="1:95" ht="18" customHeight="1" thickTop="1" thickBot="1">
      <c r="A20" s="70">
        <v>3010</v>
      </c>
      <c r="B20" s="70">
        <v>25.295999999999999</v>
      </c>
      <c r="C20" s="70">
        <v>59.024000000000001</v>
      </c>
      <c r="D20" s="70">
        <v>23.454999999999998</v>
      </c>
      <c r="E20" s="70">
        <v>1.55</v>
      </c>
      <c r="G20" s="67"/>
      <c r="H20" s="61"/>
      <c r="I20" s="61"/>
      <c r="J20" s="61"/>
      <c r="K20" s="61"/>
      <c r="L20" s="61"/>
      <c r="M20" s="61"/>
      <c r="O20" s="95">
        <v>2970</v>
      </c>
      <c r="P20" s="94">
        <f t="shared" si="14"/>
        <v>13.153297597474861</v>
      </c>
      <c r="Q20" s="94">
        <f t="shared" si="0"/>
        <v>13.569067457515851</v>
      </c>
      <c r="R20" s="94">
        <f t="shared" si="1"/>
        <v>13.870927676385429</v>
      </c>
      <c r="S20" s="94">
        <f t="shared" si="2"/>
        <v>13.914057123706161</v>
      </c>
      <c r="T20" s="94">
        <f t="shared" si="3"/>
        <v>13.95593498428992</v>
      </c>
      <c r="U20" s="94">
        <f t="shared" si="4"/>
        <v>13.84801200058515</v>
      </c>
      <c r="V20" s="82"/>
      <c r="W20" s="95">
        <v>2970</v>
      </c>
      <c r="X20" s="161">
        <f t="shared" si="15"/>
        <v>9.2728858587425513</v>
      </c>
      <c r="Y20" s="161">
        <f t="shared" si="16"/>
        <v>9.5512960112177971</v>
      </c>
      <c r="Z20" s="161">
        <f t="shared" si="17"/>
        <v>9.743580645188338</v>
      </c>
      <c r="AA20" s="161">
        <f t="shared" si="18"/>
        <v>9.7488445234155172</v>
      </c>
      <c r="AB20" s="161">
        <f t="shared" si="19"/>
        <v>9.7521556006632508</v>
      </c>
      <c r="AC20" s="161">
        <f t="shared" si="20"/>
        <v>9.6442326169584796</v>
      </c>
      <c r="AD20" s="82"/>
      <c r="AE20" s="82"/>
      <c r="AF20" s="82"/>
      <c r="AG20" s="95">
        <v>2970</v>
      </c>
      <c r="AH20" s="161">
        <f t="shared" si="21"/>
        <v>-11.003410870068548</v>
      </c>
      <c r="AI20" s="161">
        <f t="shared" si="22"/>
        <v>-11.059722832121221</v>
      </c>
      <c r="AJ20" s="161">
        <f t="shared" si="23"/>
        <v>-11.134748615090158</v>
      </c>
      <c r="AK20" s="161">
        <f t="shared" si="24"/>
        <v>-11.226446794274416</v>
      </c>
      <c r="AL20" s="161">
        <f t="shared" si="25"/>
        <v>-11.320359276081019</v>
      </c>
      <c r="AM20" s="161">
        <f t="shared" si="26"/>
        <v>-11.436916098482174</v>
      </c>
      <c r="AN20" s="81"/>
      <c r="AO20" s="81"/>
      <c r="AP20" s="95">
        <v>2970</v>
      </c>
      <c r="AQ20" s="94">
        <f t="shared" si="7"/>
        <v>20.34574282484888</v>
      </c>
      <c r="AR20" s="94">
        <f t="shared" si="8"/>
        <v>35.212100806754748</v>
      </c>
      <c r="AS20" s="94">
        <f t="shared" si="9"/>
        <v>55.018907510554293</v>
      </c>
      <c r="AT20" s="94">
        <f t="shared" si="10"/>
        <v>79.227226815198179</v>
      </c>
      <c r="AU20" s="94">
        <f t="shared" si="11"/>
        <v>104.02012201214174</v>
      </c>
      <c r="AV20" s="94">
        <f t="shared" si="12"/>
        <v>134.7911231260461</v>
      </c>
      <c r="AW20" s="81"/>
      <c r="AX20" s="95">
        <v>2970</v>
      </c>
      <c r="AY20" s="99">
        <f>'Max limit'!AX20*Input!PrimaryDrive_ratio*Input!Gear1_ratio*Input!FinalDrive_ratio</f>
        <v>262.11330561330561</v>
      </c>
      <c r="AZ20" s="99">
        <f t="shared" si="27"/>
        <v>4.3685550935550932</v>
      </c>
      <c r="BA20" s="99">
        <f>AZ20*Input!$N$23</f>
        <v>10279.201398024945</v>
      </c>
      <c r="BB20" s="97">
        <f t="shared" si="13"/>
        <v>10.279201398024945</v>
      </c>
      <c r="BC20" s="95">
        <v>2970</v>
      </c>
      <c r="BD20" s="99">
        <f>'Max limit'!AX20*Input!PrimaryDrive_ratio*Input!Gear2_ratio*Input!FinalDrive_ratio</f>
        <v>344.82461538461536</v>
      </c>
      <c r="BE20" s="99">
        <f t="shared" si="28"/>
        <v>5.7470769230769223</v>
      </c>
      <c r="BF20" s="99">
        <f>BE20*Input!$N$23</f>
        <v>13522.860505846149</v>
      </c>
      <c r="BG20" s="100">
        <f t="shared" si="29"/>
        <v>13.522860505846149</v>
      </c>
      <c r="BH20" s="95">
        <v>2970</v>
      </c>
      <c r="BI20" s="99">
        <f>'Max limit'!AX20*Input!PrimaryDrive_ratio*Input!Gear3_ratio*Input!FinalDrive_ratio</f>
        <v>431.03076923076918</v>
      </c>
      <c r="BJ20" s="99">
        <f t="shared" si="30"/>
        <v>7.1838461538461527</v>
      </c>
      <c r="BK20" s="99">
        <f>BJ20*Input!$N$23</f>
        <v>16903.575632307686</v>
      </c>
      <c r="BL20" s="100">
        <f t="shared" si="31"/>
        <v>16.903575632307685</v>
      </c>
      <c r="BM20" s="95">
        <v>2970</v>
      </c>
      <c r="BN20" s="99">
        <f>'Max limit'!AX20*Input!PrimaryDrive_ratio*Input!Gear4_ratio*Input!FinalDrive_ratio</f>
        <v>517.23692307692306</v>
      </c>
      <c r="BO20" s="99">
        <f t="shared" si="32"/>
        <v>8.6206153846153839</v>
      </c>
      <c r="BP20" s="99">
        <f>BO20*Input!$N$23</f>
        <v>20284.290758769224</v>
      </c>
      <c r="BQ20" s="100">
        <f t="shared" si="33"/>
        <v>20.284290758769224</v>
      </c>
      <c r="BR20" s="95">
        <v>2970</v>
      </c>
      <c r="BS20" s="99">
        <f>'Max limit'!AX20*Input!PrimaryDrive_ratio*Input!Gear5_ratio*Input!FinalDrive_ratio</f>
        <v>592.66730769230765</v>
      </c>
      <c r="BT20" s="99">
        <f t="shared" si="34"/>
        <v>9.8777884615384615</v>
      </c>
      <c r="BU20" s="99">
        <f>BT20*Input!$N$23</f>
        <v>23242.416494423072</v>
      </c>
      <c r="BV20" s="100">
        <f t="shared" si="35"/>
        <v>23.242416494423072</v>
      </c>
      <c r="BW20" s="95">
        <v>2970</v>
      </c>
      <c r="BX20" s="99">
        <f>'Max limit'!AX20*Input!PrimaryDrive_ratio*Input!Gear6_ratio*Input!FinalDrive_ratio</f>
        <v>674.65685618729094</v>
      </c>
      <c r="BY20" s="99">
        <f t="shared" si="36"/>
        <v>11.244280936454849</v>
      </c>
      <c r="BZ20" s="99">
        <f>BY20*Input!$N$23</f>
        <v>26457.770554916384</v>
      </c>
      <c r="CA20" s="100">
        <f t="shared" si="37"/>
        <v>26.457770554916383</v>
      </c>
      <c r="CC20" s="95">
        <v>2970</v>
      </c>
      <c r="CD20" s="94">
        <f t="shared" si="38"/>
        <v>10.5</v>
      </c>
      <c r="CE20" s="94">
        <f t="shared" si="39"/>
        <v>13.5</v>
      </c>
      <c r="CF20" s="94">
        <f t="shared" si="40"/>
        <v>17</v>
      </c>
      <c r="CG20" s="94">
        <f t="shared" si="41"/>
        <v>20.5</v>
      </c>
      <c r="CH20" s="94">
        <f t="shared" si="42"/>
        <v>23</v>
      </c>
      <c r="CI20" s="94">
        <f t="shared" si="43"/>
        <v>26.5</v>
      </c>
      <c r="CK20" s="95">
        <v>2970</v>
      </c>
      <c r="CL20" s="162">
        <f t="shared" si="44"/>
        <v>4.3685550935550932</v>
      </c>
      <c r="CM20" s="162">
        <f t="shared" si="45"/>
        <v>5.7470769230769223</v>
      </c>
      <c r="CN20" s="162">
        <f t="shared" si="46"/>
        <v>7.1838461538461527</v>
      </c>
      <c r="CO20" s="162">
        <f t="shared" si="47"/>
        <v>8.6206153846153839</v>
      </c>
      <c r="CP20" s="162">
        <f t="shared" si="48"/>
        <v>9.8777884615384615</v>
      </c>
      <c r="CQ20" s="162">
        <f t="shared" si="49"/>
        <v>11.244280936454849</v>
      </c>
    </row>
    <row r="21" spans="1:95" ht="22" customHeight="1" thickTop="1" thickBot="1">
      <c r="A21" s="70">
        <v>3020</v>
      </c>
      <c r="B21" s="70">
        <v>25.725999999999999</v>
      </c>
      <c r="C21" s="70">
        <v>59.828000000000003</v>
      </c>
      <c r="D21" s="70">
        <v>23.869</v>
      </c>
      <c r="E21" s="70">
        <v>1.56</v>
      </c>
      <c r="F21" s="68"/>
      <c r="G21" s="67"/>
      <c r="O21" s="95">
        <v>2980</v>
      </c>
      <c r="P21" s="94">
        <f t="shared" si="14"/>
        <v>13.152853285693551</v>
      </c>
      <c r="Q21" s="94">
        <f t="shared" si="0"/>
        <v>13.568271273172241</v>
      </c>
      <c r="R21" s="94">
        <f t="shared" si="1"/>
        <v>13.869649710038445</v>
      </c>
      <c r="S21" s="94">
        <f t="shared" si="2"/>
        <v>13.912199968941366</v>
      </c>
      <c r="T21" s="94">
        <f t="shared" si="3"/>
        <v>13.953474085551727</v>
      </c>
      <c r="U21" s="94">
        <f t="shared" si="4"/>
        <v>13.844823124256187</v>
      </c>
      <c r="V21" s="82"/>
      <c r="W21" s="95">
        <v>2980</v>
      </c>
      <c r="X21" s="161">
        <f t="shared" si="15"/>
        <v>9.2724415469612396</v>
      </c>
      <c r="Y21" s="161">
        <f t="shared" si="16"/>
        <v>9.550499826874189</v>
      </c>
      <c r="Z21" s="161">
        <f t="shared" si="17"/>
        <v>9.7423026788413516</v>
      </c>
      <c r="AA21" s="161">
        <f t="shared" si="18"/>
        <v>9.7469873686507231</v>
      </c>
      <c r="AB21" s="161">
        <f t="shared" si="19"/>
        <v>9.7496947019250584</v>
      </c>
      <c r="AC21" s="161">
        <f t="shared" si="20"/>
        <v>9.6410437406295166</v>
      </c>
      <c r="AD21" s="82"/>
      <c r="AE21" s="82"/>
      <c r="AF21" s="82"/>
      <c r="AG21" s="95">
        <v>2980</v>
      </c>
      <c r="AH21" s="161">
        <f t="shared" si="21"/>
        <v>-11.003930714852681</v>
      </c>
      <c r="AI21" s="161">
        <f t="shared" si="22"/>
        <v>-11.060622520429499</v>
      </c>
      <c r="AJ21" s="161">
        <f t="shared" si="23"/>
        <v>-11.136154378071843</v>
      </c>
      <c r="AK21" s="161">
        <f t="shared" si="24"/>
        <v>-11.228471092968043</v>
      </c>
      <c r="AL21" s="161">
        <f t="shared" si="25"/>
        <v>-11.323017046718268</v>
      </c>
      <c r="AM21" s="161">
        <f t="shared" si="26"/>
        <v>-11.440360084917454</v>
      </c>
      <c r="AN21" s="81"/>
      <c r="AO21" s="81"/>
      <c r="AP21" s="95">
        <v>2980</v>
      </c>
      <c r="AQ21" s="94">
        <f t="shared" si="7"/>
        <v>20.482981847859968</v>
      </c>
      <c r="AR21" s="94">
        <f t="shared" si="8"/>
        <v>35.449618520140234</v>
      </c>
      <c r="AS21" s="94">
        <f t="shared" si="9"/>
        <v>55.390028937719109</v>
      </c>
      <c r="AT21" s="94">
        <f t="shared" si="10"/>
        <v>79.761641670315541</v>
      </c>
      <c r="AU21" s="94">
        <f t="shared" si="11"/>
        <v>104.7217734603752</v>
      </c>
      <c r="AV21" s="94">
        <f t="shared" si="12"/>
        <v>135.70033554496021</v>
      </c>
      <c r="AW21" s="81"/>
      <c r="AX21" s="95">
        <v>2980</v>
      </c>
      <c r="AY21" s="99">
        <f>'Max limit'!AX21*Input!PrimaryDrive_ratio*Input!Gear1_ratio*Input!FinalDrive_ratio</f>
        <v>262.995841995842</v>
      </c>
      <c r="AZ21" s="99">
        <f t="shared" si="27"/>
        <v>4.3832640332640329</v>
      </c>
      <c r="BA21" s="99">
        <f>AZ21*Input!$N$23</f>
        <v>10313.811503742201</v>
      </c>
      <c r="BB21" s="97">
        <f t="shared" si="13"/>
        <v>10.313811503742201</v>
      </c>
      <c r="BC21" s="95">
        <v>2980</v>
      </c>
      <c r="BD21" s="99">
        <f>'Max limit'!AX21*Input!PrimaryDrive_ratio*Input!Gear2_ratio*Input!FinalDrive_ratio</f>
        <v>345.98564102564103</v>
      </c>
      <c r="BE21" s="99">
        <f t="shared" si="28"/>
        <v>5.7664273504273504</v>
      </c>
      <c r="BF21" s="99">
        <f>BE21*Input!$N$23</f>
        <v>13568.392022700853</v>
      </c>
      <c r="BG21" s="100">
        <f t="shared" si="29"/>
        <v>13.568392022700852</v>
      </c>
      <c r="BH21" s="95">
        <v>2980</v>
      </c>
      <c r="BI21" s="99">
        <f>'Max limit'!AX21*Input!PrimaryDrive_ratio*Input!Gear3_ratio*Input!FinalDrive_ratio</f>
        <v>432.48205128205126</v>
      </c>
      <c r="BJ21" s="99">
        <f t="shared" si="30"/>
        <v>7.2080341880341878</v>
      </c>
      <c r="BK21" s="99">
        <f>BJ21*Input!$N$23</f>
        <v>16960.490028376065</v>
      </c>
      <c r="BL21" s="100">
        <f t="shared" si="31"/>
        <v>16.960490028376064</v>
      </c>
      <c r="BM21" s="95">
        <v>2980</v>
      </c>
      <c r="BN21" s="99">
        <f>'Max limit'!AX21*Input!PrimaryDrive_ratio*Input!Gear4_ratio*Input!FinalDrive_ratio</f>
        <v>518.9784615384616</v>
      </c>
      <c r="BO21" s="99">
        <f t="shared" si="32"/>
        <v>8.6496410256410261</v>
      </c>
      <c r="BP21" s="99">
        <f>BO21*Input!$N$23</f>
        <v>20352.588034051281</v>
      </c>
      <c r="BQ21" s="100">
        <f t="shared" si="33"/>
        <v>20.35258803405128</v>
      </c>
      <c r="BR21" s="95">
        <v>2980</v>
      </c>
      <c r="BS21" s="99">
        <f>'Max limit'!AX21*Input!PrimaryDrive_ratio*Input!Gear5_ratio*Input!FinalDrive_ratio</f>
        <v>594.66282051282053</v>
      </c>
      <c r="BT21" s="99">
        <f t="shared" si="34"/>
        <v>9.9110470085470084</v>
      </c>
      <c r="BU21" s="99">
        <f>BT21*Input!$N$23</f>
        <v>23320.673789017088</v>
      </c>
      <c r="BV21" s="100">
        <f t="shared" si="35"/>
        <v>23.320673789017089</v>
      </c>
      <c r="BW21" s="95">
        <v>2980</v>
      </c>
      <c r="BX21" s="99">
        <f>'Max limit'!AX21*Input!PrimaryDrive_ratio*Input!Gear6_ratio*Input!FinalDrive_ratio</f>
        <v>676.92842809364538</v>
      </c>
      <c r="BY21" s="99">
        <f t="shared" si="36"/>
        <v>11.282140468227423</v>
      </c>
      <c r="BZ21" s="99">
        <f>BY21*Input!$N$23</f>
        <v>26546.853957458185</v>
      </c>
      <c r="CA21" s="100">
        <f t="shared" si="37"/>
        <v>26.546853957458186</v>
      </c>
      <c r="CC21" s="95">
        <v>2980</v>
      </c>
      <c r="CD21" s="94">
        <f t="shared" si="38"/>
        <v>10.5</v>
      </c>
      <c r="CE21" s="94">
        <f t="shared" si="39"/>
        <v>13.5</v>
      </c>
      <c r="CF21" s="94">
        <f t="shared" si="40"/>
        <v>17</v>
      </c>
      <c r="CG21" s="94">
        <f t="shared" si="41"/>
        <v>20.5</v>
      </c>
      <c r="CH21" s="94">
        <f t="shared" si="42"/>
        <v>23.5</v>
      </c>
      <c r="CI21" s="94">
        <f t="shared" si="43"/>
        <v>26.5</v>
      </c>
      <c r="CK21" s="95">
        <v>2980</v>
      </c>
      <c r="CL21" s="162">
        <f t="shared" si="44"/>
        <v>4.3832640332640329</v>
      </c>
      <c r="CM21" s="162">
        <f t="shared" si="45"/>
        <v>5.7664273504273504</v>
      </c>
      <c r="CN21" s="162">
        <f t="shared" si="46"/>
        <v>7.2080341880341878</v>
      </c>
      <c r="CO21" s="162">
        <f t="shared" si="47"/>
        <v>8.6496410256410261</v>
      </c>
      <c r="CP21" s="162">
        <f t="shared" si="48"/>
        <v>9.9110470085470084</v>
      </c>
      <c r="CQ21" s="162">
        <f t="shared" si="49"/>
        <v>11.282140468227423</v>
      </c>
    </row>
    <row r="22" spans="1:95" ht="19.5" thickTop="1" thickBot="1">
      <c r="A22" s="70">
        <v>3030</v>
      </c>
      <c r="B22" s="70">
        <v>26.17</v>
      </c>
      <c r="C22" s="70">
        <v>60.658999999999999</v>
      </c>
      <c r="D22" s="70">
        <v>24.305</v>
      </c>
      <c r="E22" s="70">
        <v>1.5640000000000001</v>
      </c>
      <c r="O22" s="95">
        <v>2990</v>
      </c>
      <c r="P22" s="94">
        <f t="shared" si="14"/>
        <v>13.152407480427263</v>
      </c>
      <c r="Q22" s="94">
        <f t="shared" si="0"/>
        <v>13.56747241257874</v>
      </c>
      <c r="R22" s="94">
        <f t="shared" si="1"/>
        <v>13.868367448006257</v>
      </c>
      <c r="S22" s="94">
        <f t="shared" si="2"/>
        <v>13.910336571639546</v>
      </c>
      <c r="T22" s="94">
        <f t="shared" si="3"/>
        <v>13.951004914885004</v>
      </c>
      <c r="U22" s="94">
        <f t="shared" si="4"/>
        <v>13.841623529015193</v>
      </c>
      <c r="V22" s="82"/>
      <c r="W22" s="95">
        <v>2990</v>
      </c>
      <c r="X22" s="161">
        <f t="shared" si="15"/>
        <v>9.2719957416949512</v>
      </c>
      <c r="Y22" s="161">
        <f t="shared" si="16"/>
        <v>9.5497009662806853</v>
      </c>
      <c r="Z22" s="161">
        <f t="shared" si="17"/>
        <v>9.7410204168091656</v>
      </c>
      <c r="AA22" s="161">
        <f t="shared" si="18"/>
        <v>9.7451239713489031</v>
      </c>
      <c r="AB22" s="161">
        <f t="shared" si="19"/>
        <v>9.7472255312583336</v>
      </c>
      <c r="AC22" s="161">
        <f t="shared" si="20"/>
        <v>9.637844145388522</v>
      </c>
      <c r="AD22" s="82"/>
      <c r="AE22" s="82"/>
      <c r="AF22" s="82"/>
      <c r="AG22" s="95">
        <v>2990</v>
      </c>
      <c r="AH22" s="161">
        <f t="shared" si="21"/>
        <v>-11.004452307014239</v>
      </c>
      <c r="AI22" s="161">
        <f t="shared" si="22"/>
        <v>-11.061525232900157</v>
      </c>
      <c r="AJ22" s="161">
        <f t="shared" si="23"/>
        <v>-11.137564866307248</v>
      </c>
      <c r="AK22" s="161">
        <f t="shared" si="24"/>
        <v>-11.230502196027025</v>
      </c>
      <c r="AL22" s="161">
        <f t="shared" si="25"/>
        <v>-11.32568375103833</v>
      </c>
      <c r="AM22" s="161">
        <f t="shared" si="26"/>
        <v>-11.443815647777727</v>
      </c>
      <c r="AN22" s="81"/>
      <c r="AO22" s="81"/>
      <c r="AP22" s="95">
        <v>2990</v>
      </c>
      <c r="AQ22" s="94">
        <f t="shared" si="7"/>
        <v>20.620682178511441</v>
      </c>
      <c r="AR22" s="94">
        <f t="shared" si="8"/>
        <v>35.68793461239423</v>
      </c>
      <c r="AS22" s="94">
        <f t="shared" si="9"/>
        <v>55.762397831865947</v>
      </c>
      <c r="AT22" s="94">
        <f t="shared" si="10"/>
        <v>80.297852877887038</v>
      </c>
      <c r="AU22" s="94">
        <f t="shared" si="11"/>
        <v>105.42578340087162</v>
      </c>
      <c r="AV22" s="94">
        <f t="shared" si="12"/>
        <v>136.61260414007239</v>
      </c>
      <c r="AW22" s="81"/>
      <c r="AX22" s="95">
        <v>2990</v>
      </c>
      <c r="AY22" s="99">
        <f>'Max limit'!AX22*Input!PrimaryDrive_ratio*Input!Gear1_ratio*Input!FinalDrive_ratio</f>
        <v>263.87837837837839</v>
      </c>
      <c r="AZ22" s="99">
        <f t="shared" si="27"/>
        <v>4.3979729729729735</v>
      </c>
      <c r="BA22" s="99">
        <f>AZ22*Input!$N$23</f>
        <v>10348.421609459459</v>
      </c>
      <c r="BB22" s="97">
        <f t="shared" si="13"/>
        <v>10.348421609459459</v>
      </c>
      <c r="BC22" s="95">
        <v>2990</v>
      </c>
      <c r="BD22" s="99">
        <f>'Max limit'!AX22*Input!PrimaryDrive_ratio*Input!Gear2_ratio*Input!FinalDrive_ratio</f>
        <v>347.14666666666665</v>
      </c>
      <c r="BE22" s="99">
        <f t="shared" si="28"/>
        <v>5.7857777777777777</v>
      </c>
      <c r="BF22" s="99">
        <f>BE22*Input!$N$23</f>
        <v>13613.923539555553</v>
      </c>
      <c r="BG22" s="100">
        <f t="shared" si="29"/>
        <v>13.613923539555554</v>
      </c>
      <c r="BH22" s="95">
        <v>2990</v>
      </c>
      <c r="BI22" s="99">
        <f>'Max limit'!AX22*Input!PrimaryDrive_ratio*Input!Gear3_ratio*Input!FinalDrive_ratio</f>
        <v>433.93333333333328</v>
      </c>
      <c r="BJ22" s="99">
        <f t="shared" si="30"/>
        <v>7.2322222222222212</v>
      </c>
      <c r="BK22" s="99">
        <f>BJ22*Input!$N$23</f>
        <v>17017.404424444438</v>
      </c>
      <c r="BL22" s="100">
        <f t="shared" si="31"/>
        <v>17.017404424444436</v>
      </c>
      <c r="BM22" s="95">
        <v>2990</v>
      </c>
      <c r="BN22" s="99">
        <f>'Max limit'!AX22*Input!PrimaryDrive_ratio*Input!Gear4_ratio*Input!FinalDrive_ratio</f>
        <v>520.72</v>
      </c>
      <c r="BO22" s="99">
        <f t="shared" si="32"/>
        <v>8.6786666666666665</v>
      </c>
      <c r="BP22" s="99">
        <f>BO22*Input!$N$23</f>
        <v>20420.885309333331</v>
      </c>
      <c r="BQ22" s="100">
        <f t="shared" si="33"/>
        <v>20.420885309333332</v>
      </c>
      <c r="BR22" s="95">
        <v>2990</v>
      </c>
      <c r="BS22" s="99">
        <f>'Max limit'!AX22*Input!PrimaryDrive_ratio*Input!Gear5_ratio*Input!FinalDrive_ratio</f>
        <v>596.6583333333333</v>
      </c>
      <c r="BT22" s="99">
        <f t="shared" si="34"/>
        <v>9.9443055555555553</v>
      </c>
      <c r="BU22" s="99">
        <f>BT22*Input!$N$23</f>
        <v>23398.931083611107</v>
      </c>
      <c r="BV22" s="100">
        <f t="shared" si="35"/>
        <v>23.398931083611107</v>
      </c>
      <c r="BW22" s="95">
        <v>2990</v>
      </c>
      <c r="BX22" s="99">
        <f>'Max limit'!AX22*Input!PrimaryDrive_ratio*Input!Gear6_ratio*Input!FinalDrive_ratio</f>
        <v>679.19999999999993</v>
      </c>
      <c r="BY22" s="99">
        <f t="shared" si="36"/>
        <v>11.319999999999999</v>
      </c>
      <c r="BZ22" s="99">
        <f>BY22*Input!$N$23</f>
        <v>26635.937359999993</v>
      </c>
      <c r="CA22" s="100">
        <f t="shared" si="37"/>
        <v>26.635937359999993</v>
      </c>
      <c r="CC22" s="95">
        <v>2990</v>
      </c>
      <c r="CD22" s="94">
        <f t="shared" si="38"/>
        <v>10.5</v>
      </c>
      <c r="CE22" s="94">
        <f t="shared" si="39"/>
        <v>13.5</v>
      </c>
      <c r="CF22" s="94">
        <f t="shared" si="40"/>
        <v>17</v>
      </c>
      <c r="CG22" s="94">
        <f t="shared" si="41"/>
        <v>20.5</v>
      </c>
      <c r="CH22" s="94">
        <f t="shared" si="42"/>
        <v>23.5</v>
      </c>
      <c r="CI22" s="94">
        <f t="shared" si="43"/>
        <v>26.5</v>
      </c>
      <c r="CK22" s="95">
        <v>2990</v>
      </c>
      <c r="CL22" s="162">
        <f t="shared" si="44"/>
        <v>4.3979729729729735</v>
      </c>
      <c r="CM22" s="162">
        <f t="shared" si="45"/>
        <v>5.7857777777777777</v>
      </c>
      <c r="CN22" s="162">
        <f t="shared" si="46"/>
        <v>7.2322222222222212</v>
      </c>
      <c r="CO22" s="162">
        <f t="shared" si="47"/>
        <v>8.6786666666666665</v>
      </c>
      <c r="CP22" s="162">
        <f t="shared" si="48"/>
        <v>9.9443055555555553</v>
      </c>
      <c r="CQ22" s="162">
        <f t="shared" si="49"/>
        <v>11.319999999999999</v>
      </c>
    </row>
    <row r="23" spans="1:95" ht="19.5" thickTop="1" thickBot="1">
      <c r="A23" s="70">
        <v>3040</v>
      </c>
      <c r="B23" s="70">
        <v>26.620999999999999</v>
      </c>
      <c r="C23" s="70">
        <v>61.503</v>
      </c>
      <c r="D23" s="70">
        <v>24.741</v>
      </c>
      <c r="E23" s="70">
        <v>1.5740000000000001</v>
      </c>
      <c r="G23" s="79" t="s">
        <v>264</v>
      </c>
      <c r="H23" s="79" t="s">
        <v>265</v>
      </c>
      <c r="O23" s="95">
        <v>3000</v>
      </c>
      <c r="P23" s="94">
        <f t="shared" si="14"/>
        <v>13.151960181675992</v>
      </c>
      <c r="Q23" s="94">
        <f t="shared" si="0"/>
        <v>13.56667087573534</v>
      </c>
      <c r="R23" s="94">
        <f t="shared" si="1"/>
        <v>13.86708089028887</v>
      </c>
      <c r="S23" s="94">
        <f t="shared" si="2"/>
        <v>13.908466931800703</v>
      </c>
      <c r="T23" s="94">
        <f t="shared" si="3"/>
        <v>13.948527472289749</v>
      </c>
      <c r="U23" s="94">
        <f t="shared" si="4"/>
        <v>13.838413214862166</v>
      </c>
      <c r="V23" s="82"/>
      <c r="W23" s="95">
        <v>3000</v>
      </c>
      <c r="X23" s="161">
        <f t="shared" si="15"/>
        <v>9.2715484429436827</v>
      </c>
      <c r="Y23" s="161">
        <f t="shared" si="16"/>
        <v>9.548899429437288</v>
      </c>
      <c r="Z23" s="161">
        <f t="shared" si="17"/>
        <v>9.7397338590917784</v>
      </c>
      <c r="AA23" s="161">
        <f t="shared" si="18"/>
        <v>9.7432543315100588</v>
      </c>
      <c r="AB23" s="161">
        <f t="shared" si="19"/>
        <v>9.7447480886630782</v>
      </c>
      <c r="AC23" s="161">
        <f t="shared" si="20"/>
        <v>9.6346338312354991</v>
      </c>
      <c r="AD23" s="82"/>
      <c r="AE23" s="82"/>
      <c r="AF23" s="82"/>
      <c r="AG23" s="95">
        <v>3000</v>
      </c>
      <c r="AH23" s="161">
        <f t="shared" si="21"/>
        <v>-11.004975646553223</v>
      </c>
      <c r="AI23" s="161">
        <f t="shared" si="22"/>
        <v>-11.062430969533198</v>
      </c>
      <c r="AJ23" s="161">
        <f t="shared" si="23"/>
        <v>-11.138980079796372</v>
      </c>
      <c r="AK23" s="161">
        <f t="shared" si="24"/>
        <v>-11.232540103451365</v>
      </c>
      <c r="AL23" s="161">
        <f t="shared" si="25"/>
        <v>-11.328359389041207</v>
      </c>
      <c r="AM23" s="161">
        <f t="shared" si="26"/>
        <v>-11.447282787062992</v>
      </c>
      <c r="AN23" s="81"/>
      <c r="AO23" s="81"/>
      <c r="AP23" s="95">
        <v>3000</v>
      </c>
      <c r="AQ23" s="94">
        <f t="shared" si="7"/>
        <v>20.758843816803267</v>
      </c>
      <c r="AR23" s="94">
        <f t="shared" si="8"/>
        <v>35.927049083516735</v>
      </c>
      <c r="AS23" s="94">
        <f t="shared" si="9"/>
        <v>56.136014192994899</v>
      </c>
      <c r="AT23" s="94">
        <f t="shared" si="10"/>
        <v>80.835860437912686</v>
      </c>
      <c r="AU23" s="94">
        <f t="shared" si="11"/>
        <v>106.13215183363097</v>
      </c>
      <c r="AV23" s="94">
        <f t="shared" si="12"/>
        <v>137.52792891138256</v>
      </c>
      <c r="AW23" s="81"/>
      <c r="AX23" s="95">
        <v>3000</v>
      </c>
      <c r="AY23" s="99">
        <f>'Max limit'!AX23*Input!PrimaryDrive_ratio*Input!Gear1_ratio*Input!FinalDrive_ratio</f>
        <v>264.76091476091477</v>
      </c>
      <c r="AZ23" s="99">
        <f t="shared" si="27"/>
        <v>4.4126819126819132</v>
      </c>
      <c r="BA23" s="99">
        <f>AZ23*Input!$N$23</f>
        <v>10383.031715176714</v>
      </c>
      <c r="BB23" s="97">
        <f t="shared" si="13"/>
        <v>10.383031715176713</v>
      </c>
      <c r="BC23" s="95">
        <v>3000</v>
      </c>
      <c r="BD23" s="99">
        <f>'Max limit'!AX23*Input!PrimaryDrive_ratio*Input!Gear2_ratio*Input!FinalDrive_ratio</f>
        <v>348.30769230769226</v>
      </c>
      <c r="BE23" s="99">
        <f t="shared" si="28"/>
        <v>5.805128205128204</v>
      </c>
      <c r="BF23" s="99">
        <f>BE23*Input!$N$23</f>
        <v>13659.455056410252</v>
      </c>
      <c r="BG23" s="100">
        <f t="shared" si="29"/>
        <v>13.659455056410252</v>
      </c>
      <c r="BH23" s="95">
        <v>3000</v>
      </c>
      <c r="BI23" s="99">
        <f>'Max limit'!AX23*Input!PrimaryDrive_ratio*Input!Gear3_ratio*Input!FinalDrive_ratio</f>
        <v>435.3846153846153</v>
      </c>
      <c r="BJ23" s="99">
        <f t="shared" si="30"/>
        <v>7.2564102564102546</v>
      </c>
      <c r="BK23" s="99">
        <f>BJ23*Input!$N$23</f>
        <v>17074.318820512814</v>
      </c>
      <c r="BL23" s="100">
        <f t="shared" si="31"/>
        <v>17.074318820512815</v>
      </c>
      <c r="BM23" s="95">
        <v>3000</v>
      </c>
      <c r="BN23" s="99">
        <f>'Max limit'!AX23*Input!PrimaryDrive_ratio*Input!Gear4_ratio*Input!FinalDrive_ratio</f>
        <v>522.46153846153845</v>
      </c>
      <c r="BO23" s="99">
        <f t="shared" si="32"/>
        <v>8.707692307692307</v>
      </c>
      <c r="BP23" s="99">
        <f>BO23*Input!$N$23</f>
        <v>20489.182584615381</v>
      </c>
      <c r="BQ23" s="100">
        <f t="shared" si="33"/>
        <v>20.489182584615381</v>
      </c>
      <c r="BR23" s="95">
        <v>3000</v>
      </c>
      <c r="BS23" s="99">
        <f>'Max limit'!AX23*Input!PrimaryDrive_ratio*Input!Gear5_ratio*Input!FinalDrive_ratio</f>
        <v>598.65384615384608</v>
      </c>
      <c r="BT23" s="99">
        <f t="shared" si="34"/>
        <v>9.9775641025641004</v>
      </c>
      <c r="BU23" s="99">
        <f>BT23*Input!$N$23</f>
        <v>23477.188378205119</v>
      </c>
      <c r="BV23" s="100">
        <f t="shared" si="35"/>
        <v>23.477188378205121</v>
      </c>
      <c r="BW23" s="95">
        <v>3000</v>
      </c>
      <c r="BX23" s="99">
        <f>'Max limit'!AX23*Input!PrimaryDrive_ratio*Input!Gear6_ratio*Input!FinalDrive_ratio</f>
        <v>681.47157190635448</v>
      </c>
      <c r="BY23" s="99">
        <f t="shared" si="36"/>
        <v>11.357859531772574</v>
      </c>
      <c r="BZ23" s="99">
        <f>BY23*Input!$N$23</f>
        <v>26725.020762541797</v>
      </c>
      <c r="CA23" s="100">
        <f t="shared" si="37"/>
        <v>26.725020762541796</v>
      </c>
      <c r="CC23" s="95">
        <v>3000</v>
      </c>
      <c r="CD23" s="94">
        <f t="shared" si="38"/>
        <v>10.5</v>
      </c>
      <c r="CE23" s="94">
        <f t="shared" si="39"/>
        <v>13.5</v>
      </c>
      <c r="CF23" s="94">
        <f t="shared" si="40"/>
        <v>17</v>
      </c>
      <c r="CG23" s="94">
        <f t="shared" si="41"/>
        <v>20.5</v>
      </c>
      <c r="CH23" s="94">
        <f t="shared" si="42"/>
        <v>23.5</v>
      </c>
      <c r="CI23" s="94">
        <f t="shared" si="43"/>
        <v>26.5</v>
      </c>
      <c r="CK23" s="95">
        <v>3000</v>
      </c>
      <c r="CL23" s="162">
        <f t="shared" si="44"/>
        <v>4.4126819126819132</v>
      </c>
      <c r="CM23" s="162">
        <f t="shared" si="45"/>
        <v>5.805128205128204</v>
      </c>
      <c r="CN23" s="162">
        <f t="shared" si="46"/>
        <v>7.2564102564102546</v>
      </c>
      <c r="CO23" s="162">
        <f t="shared" si="47"/>
        <v>8.707692307692307</v>
      </c>
      <c r="CP23" s="162">
        <f t="shared" si="48"/>
        <v>9.9775641025641004</v>
      </c>
      <c r="CQ23" s="162">
        <f t="shared" si="49"/>
        <v>11.357859531772574</v>
      </c>
    </row>
    <row r="24" spans="1:95" ht="19.5" thickTop="1" thickBot="1">
      <c r="A24" s="70">
        <v>3050</v>
      </c>
      <c r="B24" s="70">
        <v>27.09</v>
      </c>
      <c r="C24" s="70">
        <v>62.378999999999998</v>
      </c>
      <c r="D24" s="70">
        <v>25.2</v>
      </c>
      <c r="E24" s="70">
        <v>1.577</v>
      </c>
      <c r="G24" s="79" t="s">
        <v>95</v>
      </c>
      <c r="H24" s="80">
        <f>Input!PrimaryDrive_ratio*Input!Gear1_ratio*Input!FinalDrive_ratio</f>
        <v>8.8253638253638259E-2</v>
      </c>
      <c r="O24" s="95">
        <v>3010</v>
      </c>
      <c r="P24" s="94">
        <f t="shared" si="14"/>
        <v>13.151511389439744</v>
      </c>
      <c r="Q24" s="94">
        <f t="shared" si="0"/>
        <v>13.565866662642048</v>
      </c>
      <c r="R24" s="94">
        <f t="shared" si="1"/>
        <v>13.865790036886285</v>
      </c>
      <c r="S24" s="94">
        <f t="shared" si="2"/>
        <v>13.906591049424833</v>
      </c>
      <c r="T24" s="94">
        <f t="shared" si="3"/>
        <v>13.946041757765961</v>
      </c>
      <c r="U24" s="94">
        <f t="shared" si="4"/>
        <v>13.835192181797114</v>
      </c>
      <c r="V24" s="82"/>
      <c r="W24" s="95">
        <v>3010</v>
      </c>
      <c r="X24" s="161">
        <f t="shared" si="15"/>
        <v>9.2710996507074341</v>
      </c>
      <c r="Y24" s="161">
        <f t="shared" si="16"/>
        <v>9.5480952163439952</v>
      </c>
      <c r="Z24" s="161">
        <f t="shared" si="17"/>
        <v>9.7384430056891933</v>
      </c>
      <c r="AA24" s="161">
        <f t="shared" si="18"/>
        <v>9.7413784491341922</v>
      </c>
      <c r="AB24" s="161">
        <f t="shared" si="19"/>
        <v>9.7422623741392904</v>
      </c>
      <c r="AC24" s="161">
        <f t="shared" si="20"/>
        <v>9.6314127981704427</v>
      </c>
      <c r="AD24" s="82"/>
      <c r="AE24" s="82"/>
      <c r="AF24" s="82"/>
      <c r="AG24" s="95">
        <v>3010</v>
      </c>
      <c r="AH24" s="161">
        <f t="shared" si="21"/>
        <v>-11.005500733469633</v>
      </c>
      <c r="AI24" s="161">
        <f t="shared" si="22"/>
        <v>-11.063339730328618</v>
      </c>
      <c r="AJ24" s="161">
        <f t="shared" si="23"/>
        <v>-11.140400018539218</v>
      </c>
      <c r="AK24" s="161">
        <f t="shared" si="24"/>
        <v>-11.23458481524106</v>
      </c>
      <c r="AL24" s="161">
        <f t="shared" si="25"/>
        <v>-11.331043960726896</v>
      </c>
      <c r="AM24" s="161">
        <f t="shared" si="26"/>
        <v>-11.450761502773252</v>
      </c>
      <c r="AN24" s="81"/>
      <c r="AO24" s="81"/>
      <c r="AP24" s="95">
        <v>3010</v>
      </c>
      <c r="AQ24" s="94">
        <f t="shared" si="7"/>
        <v>20.897466762735483</v>
      </c>
      <c r="AR24" s="94">
        <f t="shared" si="8"/>
        <v>36.166961933507778</v>
      </c>
      <c r="AS24" s="94">
        <f t="shared" si="9"/>
        <v>56.510878021105917</v>
      </c>
      <c r="AT24" s="94">
        <f t="shared" si="10"/>
        <v>81.375664350392498</v>
      </c>
      <c r="AU24" s="94">
        <f t="shared" si="11"/>
        <v>106.8408787586533</v>
      </c>
      <c r="AV24" s="94">
        <f t="shared" si="12"/>
        <v>138.44630985889086</v>
      </c>
      <c r="AW24" s="81"/>
      <c r="AX24" s="95">
        <v>3010</v>
      </c>
      <c r="AY24" s="99">
        <f>'Max limit'!AX24*Input!PrimaryDrive_ratio*Input!Gear1_ratio*Input!FinalDrive_ratio</f>
        <v>265.64345114345116</v>
      </c>
      <c r="AZ24" s="99">
        <f t="shared" si="27"/>
        <v>4.4273908523908529</v>
      </c>
      <c r="BA24" s="99">
        <f>AZ24*Input!$N$23</f>
        <v>10417.64182089397</v>
      </c>
      <c r="BB24" s="97">
        <f t="shared" si="13"/>
        <v>10.417641820893971</v>
      </c>
      <c r="BC24" s="95">
        <v>3010</v>
      </c>
      <c r="BD24" s="99">
        <f>'Max limit'!AX24*Input!PrimaryDrive_ratio*Input!Gear2_ratio*Input!FinalDrive_ratio</f>
        <v>349.46871794871794</v>
      </c>
      <c r="BE24" s="99">
        <f t="shared" si="28"/>
        <v>5.8244786324786322</v>
      </c>
      <c r="BF24" s="99">
        <f>BE24*Input!$N$23</f>
        <v>13704.986573264954</v>
      </c>
      <c r="BG24" s="100">
        <f t="shared" si="29"/>
        <v>13.704986573264954</v>
      </c>
      <c r="BH24" s="95">
        <v>3010</v>
      </c>
      <c r="BI24" s="99">
        <f>'Max limit'!AX24*Input!PrimaryDrive_ratio*Input!Gear3_ratio*Input!FinalDrive_ratio</f>
        <v>436.83589743589738</v>
      </c>
      <c r="BJ24" s="99">
        <f t="shared" si="30"/>
        <v>7.2805982905982898</v>
      </c>
      <c r="BK24" s="99">
        <f>BJ24*Input!$N$23</f>
        <v>17131.233216581193</v>
      </c>
      <c r="BL24" s="100">
        <f t="shared" si="31"/>
        <v>17.131233216581194</v>
      </c>
      <c r="BM24" s="95">
        <v>3010</v>
      </c>
      <c r="BN24" s="99">
        <f>'Max limit'!AX24*Input!PrimaryDrive_ratio*Input!Gear4_ratio*Input!FinalDrive_ratio</f>
        <v>524.20307692307688</v>
      </c>
      <c r="BO24" s="99">
        <f t="shared" si="32"/>
        <v>8.7367179487179474</v>
      </c>
      <c r="BP24" s="99">
        <f>BO24*Input!$N$23</f>
        <v>20557.47985989743</v>
      </c>
      <c r="BQ24" s="100">
        <f t="shared" si="33"/>
        <v>20.55747985989743</v>
      </c>
      <c r="BR24" s="95">
        <v>3010</v>
      </c>
      <c r="BS24" s="99">
        <f>'Max limit'!AX24*Input!PrimaryDrive_ratio*Input!Gear5_ratio*Input!FinalDrive_ratio</f>
        <v>600.64935897435885</v>
      </c>
      <c r="BT24" s="99">
        <f t="shared" si="34"/>
        <v>10.010822649572647</v>
      </c>
      <c r="BU24" s="99">
        <f>BT24*Input!$N$23</f>
        <v>23555.445672799135</v>
      </c>
      <c r="BV24" s="100">
        <f t="shared" si="35"/>
        <v>23.555445672799134</v>
      </c>
      <c r="BW24" s="95">
        <v>3010</v>
      </c>
      <c r="BX24" s="99">
        <f>'Max limit'!AX24*Input!PrimaryDrive_ratio*Input!Gear6_ratio*Input!FinalDrive_ratio</f>
        <v>683.74314381270892</v>
      </c>
      <c r="BY24" s="99">
        <f t="shared" si="36"/>
        <v>11.395719063545149</v>
      </c>
      <c r="BZ24" s="99">
        <f>BY24*Input!$N$23</f>
        <v>26814.104165083605</v>
      </c>
      <c r="CA24" s="100">
        <f t="shared" si="37"/>
        <v>26.814104165083606</v>
      </c>
      <c r="CC24" s="95">
        <v>3010</v>
      </c>
      <c r="CD24" s="94">
        <f t="shared" si="38"/>
        <v>10.5</v>
      </c>
      <c r="CE24" s="94">
        <f t="shared" si="39"/>
        <v>13.5</v>
      </c>
      <c r="CF24" s="94">
        <f t="shared" si="40"/>
        <v>17</v>
      </c>
      <c r="CG24" s="94">
        <f t="shared" si="41"/>
        <v>20.5</v>
      </c>
      <c r="CH24" s="94">
        <f t="shared" si="42"/>
        <v>23.5</v>
      </c>
      <c r="CI24" s="94">
        <f t="shared" si="43"/>
        <v>27</v>
      </c>
      <c r="CK24" s="95">
        <v>3010</v>
      </c>
      <c r="CL24" s="162">
        <f t="shared" si="44"/>
        <v>4.4273908523908529</v>
      </c>
      <c r="CM24" s="162">
        <f t="shared" si="45"/>
        <v>5.8244786324786322</v>
      </c>
      <c r="CN24" s="162">
        <f t="shared" si="46"/>
        <v>7.2805982905982898</v>
      </c>
      <c r="CO24" s="162">
        <f t="shared" si="47"/>
        <v>8.7367179487179474</v>
      </c>
      <c r="CP24" s="162">
        <f t="shared" si="48"/>
        <v>10.010822649572647</v>
      </c>
      <c r="CQ24" s="162">
        <f t="shared" si="49"/>
        <v>11.395719063545149</v>
      </c>
    </row>
    <row r="25" spans="1:95" ht="19.5" thickTop="1" thickBot="1">
      <c r="A25" s="70">
        <v>3060</v>
      </c>
      <c r="B25" s="70">
        <v>27.614999999999998</v>
      </c>
      <c r="C25" s="70">
        <v>63.381</v>
      </c>
      <c r="D25" s="70">
        <v>25.709</v>
      </c>
      <c r="E25" s="70">
        <v>1.5880000000000001</v>
      </c>
      <c r="G25" s="79" t="s">
        <v>99</v>
      </c>
      <c r="H25" s="80">
        <f>Input!PrimaryDrive_ratio*Input!Gear2_ratio*Input!FinalDrive_ratio</f>
        <v>0.11610256410256409</v>
      </c>
      <c r="O25" s="95">
        <v>3020</v>
      </c>
      <c r="P25" s="94">
        <f t="shared" si="14"/>
        <v>13.151061103718519</v>
      </c>
      <c r="Q25" s="94">
        <f t="shared" si="0"/>
        <v>13.565059773298863</v>
      </c>
      <c r="R25" s="94">
        <f t="shared" si="1"/>
        <v>13.8644948877985</v>
      </c>
      <c r="S25" s="94">
        <f t="shared" si="2"/>
        <v>13.90470892451194</v>
      </c>
      <c r="T25" s="94">
        <f t="shared" si="3"/>
        <v>13.943547771313641</v>
      </c>
      <c r="U25" s="94">
        <f t="shared" si="4"/>
        <v>13.831960429820029</v>
      </c>
      <c r="V25" s="82"/>
      <c r="W25" s="95">
        <v>3020</v>
      </c>
      <c r="X25" s="161">
        <f t="shared" si="15"/>
        <v>9.2706493649862072</v>
      </c>
      <c r="Y25" s="161">
        <f t="shared" si="16"/>
        <v>9.5472883270008069</v>
      </c>
      <c r="Z25" s="161">
        <f t="shared" si="17"/>
        <v>9.7371478566014069</v>
      </c>
      <c r="AA25" s="161">
        <f t="shared" si="18"/>
        <v>9.7394963242212995</v>
      </c>
      <c r="AB25" s="161">
        <f t="shared" si="19"/>
        <v>9.7397683876869703</v>
      </c>
      <c r="AC25" s="161">
        <f t="shared" si="20"/>
        <v>9.6281810461933599</v>
      </c>
      <c r="AD25" s="82"/>
      <c r="AE25" s="82"/>
      <c r="AF25" s="82"/>
      <c r="AG25" s="95">
        <v>3020</v>
      </c>
      <c r="AH25" s="161">
        <f t="shared" si="21"/>
        <v>-11.006027567763468</v>
      </c>
      <c r="AI25" s="161">
        <f t="shared" si="22"/>
        <v>-11.06425151528642</v>
      </c>
      <c r="AJ25" s="161">
        <f t="shared" si="23"/>
        <v>-11.141824682535782</v>
      </c>
      <c r="AK25" s="161">
        <f t="shared" si="24"/>
        <v>-11.236636331396113</v>
      </c>
      <c r="AL25" s="161">
        <f t="shared" si="25"/>
        <v>-11.333737466095403</v>
      </c>
      <c r="AM25" s="161">
        <f t="shared" si="26"/>
        <v>-11.454251794908503</v>
      </c>
      <c r="AN25" s="81"/>
      <c r="AO25" s="81"/>
      <c r="AP25" s="95">
        <v>3020</v>
      </c>
      <c r="AQ25" s="94">
        <f t="shared" si="7"/>
        <v>21.036551016308071</v>
      </c>
      <c r="AR25" s="94">
        <f t="shared" si="8"/>
        <v>36.407673162367345</v>
      </c>
      <c r="AS25" s="94">
        <f t="shared" si="9"/>
        <v>56.886989316198971</v>
      </c>
      <c r="AT25" s="94">
        <f t="shared" si="10"/>
        <v>81.91726461532653</v>
      </c>
      <c r="AU25" s="94">
        <f t="shared" si="11"/>
        <v>107.55196417593871</v>
      </c>
      <c r="AV25" s="94">
        <f t="shared" si="12"/>
        <v>139.36774698259714</v>
      </c>
      <c r="AW25" s="81"/>
      <c r="AX25" s="95">
        <v>3020</v>
      </c>
      <c r="AY25" s="99">
        <f>'Max limit'!AX25*Input!PrimaryDrive_ratio*Input!Gear1_ratio*Input!FinalDrive_ratio</f>
        <v>266.52598752598755</v>
      </c>
      <c r="AZ25" s="99">
        <f t="shared" si="27"/>
        <v>4.4420997920997927</v>
      </c>
      <c r="BA25" s="99">
        <f>AZ25*Input!$N$23</f>
        <v>10452.251926611227</v>
      </c>
      <c r="BB25" s="97">
        <f t="shared" si="13"/>
        <v>10.452251926611227</v>
      </c>
      <c r="BC25" s="95">
        <v>3020</v>
      </c>
      <c r="BD25" s="99">
        <f>'Max limit'!AX25*Input!PrimaryDrive_ratio*Input!Gear2_ratio*Input!FinalDrive_ratio</f>
        <v>350.62974358974355</v>
      </c>
      <c r="BE25" s="99">
        <f t="shared" si="28"/>
        <v>5.8438290598290594</v>
      </c>
      <c r="BF25" s="99">
        <f>BE25*Input!$N$23</f>
        <v>13750.518090119655</v>
      </c>
      <c r="BG25" s="100">
        <f t="shared" si="29"/>
        <v>13.750518090119655</v>
      </c>
      <c r="BH25" s="95">
        <v>3020</v>
      </c>
      <c r="BI25" s="99">
        <f>'Max limit'!AX25*Input!PrimaryDrive_ratio*Input!Gear3_ratio*Input!FinalDrive_ratio</f>
        <v>438.28717948717951</v>
      </c>
      <c r="BJ25" s="99">
        <f t="shared" si="30"/>
        <v>7.3047863247863249</v>
      </c>
      <c r="BK25" s="99">
        <f>BJ25*Input!$N$23</f>
        <v>17188.147612649569</v>
      </c>
      <c r="BL25" s="100">
        <f t="shared" si="31"/>
        <v>17.188147612649569</v>
      </c>
      <c r="BM25" s="95">
        <v>3020</v>
      </c>
      <c r="BN25" s="99">
        <f>'Max limit'!AX25*Input!PrimaryDrive_ratio*Input!Gear4_ratio*Input!FinalDrive_ratio</f>
        <v>525.94461538461542</v>
      </c>
      <c r="BO25" s="99">
        <f t="shared" si="32"/>
        <v>8.7657435897435896</v>
      </c>
      <c r="BP25" s="99">
        <f>BO25*Input!$N$23</f>
        <v>20625.777135179484</v>
      </c>
      <c r="BQ25" s="100">
        <f t="shared" si="33"/>
        <v>20.625777135179483</v>
      </c>
      <c r="BR25" s="95">
        <v>3020</v>
      </c>
      <c r="BS25" s="99">
        <f>'Max limit'!AX25*Input!PrimaryDrive_ratio*Input!Gear5_ratio*Input!FinalDrive_ratio</f>
        <v>602.64487179487173</v>
      </c>
      <c r="BT25" s="99">
        <f t="shared" si="34"/>
        <v>10.044081196581196</v>
      </c>
      <c r="BU25" s="99">
        <f>BT25*Input!$N$23</f>
        <v>23633.702967393157</v>
      </c>
      <c r="BV25" s="100">
        <f t="shared" si="35"/>
        <v>23.633702967393159</v>
      </c>
      <c r="BW25" s="95">
        <v>3020</v>
      </c>
      <c r="BX25" s="99">
        <f>'Max limit'!AX25*Input!PrimaryDrive_ratio*Input!Gear6_ratio*Input!FinalDrive_ratio</f>
        <v>686.01471571906359</v>
      </c>
      <c r="BY25" s="99">
        <f t="shared" si="36"/>
        <v>11.433578595317726</v>
      </c>
      <c r="BZ25" s="99">
        <f>BY25*Input!$N$23</f>
        <v>26903.187567625417</v>
      </c>
      <c r="CA25" s="100">
        <f t="shared" si="37"/>
        <v>26.903187567625416</v>
      </c>
      <c r="CC25" s="95">
        <v>3020</v>
      </c>
      <c r="CD25" s="94">
        <f t="shared" si="38"/>
        <v>10.5</v>
      </c>
      <c r="CE25" s="94">
        <f t="shared" si="39"/>
        <v>14</v>
      </c>
      <c r="CF25" s="94">
        <f t="shared" si="40"/>
        <v>17</v>
      </c>
      <c r="CG25" s="94">
        <f t="shared" si="41"/>
        <v>20.5</v>
      </c>
      <c r="CH25" s="94">
        <f t="shared" si="42"/>
        <v>23.5</v>
      </c>
      <c r="CI25" s="94">
        <f t="shared" si="43"/>
        <v>27</v>
      </c>
      <c r="CK25" s="95">
        <v>3020</v>
      </c>
      <c r="CL25" s="162">
        <f t="shared" si="44"/>
        <v>4.4420997920997927</v>
      </c>
      <c r="CM25" s="162">
        <f t="shared" si="45"/>
        <v>5.8438290598290594</v>
      </c>
      <c r="CN25" s="162">
        <f t="shared" si="46"/>
        <v>7.3047863247863249</v>
      </c>
      <c r="CO25" s="162">
        <f t="shared" si="47"/>
        <v>8.7657435897435896</v>
      </c>
      <c r="CP25" s="162">
        <f t="shared" si="48"/>
        <v>10.044081196581196</v>
      </c>
      <c r="CQ25" s="162">
        <f t="shared" si="49"/>
        <v>11.433578595317726</v>
      </c>
    </row>
    <row r="26" spans="1:95" ht="19.5" thickTop="1" thickBot="1">
      <c r="A26" s="70">
        <v>3070</v>
      </c>
      <c r="B26" s="70">
        <v>28.132000000000001</v>
      </c>
      <c r="C26" s="70">
        <v>64.356999999999999</v>
      </c>
      <c r="D26" s="70">
        <v>26.216999999999999</v>
      </c>
      <c r="E26" s="70">
        <v>1.591</v>
      </c>
      <c r="G26" s="79" t="s">
        <v>101</v>
      </c>
      <c r="H26" s="80">
        <f>Input!PrimaryDrive_ratio*Input!Gear3_ratio*Input!FinalDrive_ratio</f>
        <v>0.14512820512820512</v>
      </c>
      <c r="O26" s="95">
        <v>3030</v>
      </c>
      <c r="P26" s="94">
        <f t="shared" si="14"/>
        <v>13.150609324512311</v>
      </c>
      <c r="Q26" s="94">
        <f t="shared" si="0"/>
        <v>13.564250207705781</v>
      </c>
      <c r="R26" s="94">
        <f t="shared" si="1"/>
        <v>13.863195443025512</v>
      </c>
      <c r="S26" s="94">
        <f t="shared" si="2"/>
        <v>13.902820557062025</v>
      </c>
      <c r="T26" s="94">
        <f t="shared" si="3"/>
        <v>13.941045512932789</v>
      </c>
      <c r="U26" s="94">
        <f t="shared" si="4"/>
        <v>13.828717958930916</v>
      </c>
      <c r="V26" s="82"/>
      <c r="W26" s="95">
        <v>3030</v>
      </c>
      <c r="X26" s="161">
        <f t="shared" si="15"/>
        <v>9.2701975857800019</v>
      </c>
      <c r="Y26" s="161">
        <f t="shared" si="16"/>
        <v>9.5464787614077249</v>
      </c>
      <c r="Z26" s="161">
        <f t="shared" si="17"/>
        <v>9.735848411828421</v>
      </c>
      <c r="AA26" s="161">
        <f t="shared" si="18"/>
        <v>9.7376079567713809</v>
      </c>
      <c r="AB26" s="161">
        <f t="shared" si="19"/>
        <v>9.7372661293061196</v>
      </c>
      <c r="AC26" s="161">
        <f t="shared" si="20"/>
        <v>9.6249385753042453</v>
      </c>
      <c r="AD26" s="82"/>
      <c r="AE26" s="82"/>
      <c r="AF26" s="82"/>
      <c r="AG26" s="95">
        <v>3030</v>
      </c>
      <c r="AH26" s="161">
        <f t="shared" si="21"/>
        <v>-11.006556149434729</v>
      </c>
      <c r="AI26" s="161">
        <f t="shared" si="22"/>
        <v>-11.065166324406603</v>
      </c>
      <c r="AJ26" s="161">
        <f t="shared" si="23"/>
        <v>-11.143254071786068</v>
      </c>
      <c r="AK26" s="161">
        <f t="shared" si="24"/>
        <v>-11.238694651916523</v>
      </c>
      <c r="AL26" s="161">
        <f t="shared" si="25"/>
        <v>-11.336439905146722</v>
      </c>
      <c r="AM26" s="161">
        <f t="shared" si="26"/>
        <v>-11.457753663468747</v>
      </c>
      <c r="AN26" s="81"/>
      <c r="AO26" s="81"/>
      <c r="AP26" s="95">
        <v>3030</v>
      </c>
      <c r="AQ26" s="94">
        <f t="shared" si="7"/>
        <v>21.176096577521012</v>
      </c>
      <c r="AR26" s="94">
        <f t="shared" si="8"/>
        <v>36.649182770095415</v>
      </c>
      <c r="AS26" s="94">
        <f t="shared" si="9"/>
        <v>57.264348078274097</v>
      </c>
      <c r="AT26" s="94">
        <f t="shared" si="10"/>
        <v>82.460661232714699</v>
      </c>
      <c r="AU26" s="94">
        <f t="shared" si="11"/>
        <v>108.26540808548697</v>
      </c>
      <c r="AV26" s="94">
        <f t="shared" si="12"/>
        <v>140.29224028250141</v>
      </c>
      <c r="AW26" s="81"/>
      <c r="AX26" s="95">
        <v>3030</v>
      </c>
      <c r="AY26" s="99">
        <f>'Max limit'!AX26*Input!PrimaryDrive_ratio*Input!Gear1_ratio*Input!FinalDrive_ratio</f>
        <v>267.40852390852388</v>
      </c>
      <c r="AZ26" s="99">
        <f t="shared" si="27"/>
        <v>4.4568087318087315</v>
      </c>
      <c r="BA26" s="99">
        <f>AZ26*Input!$N$23</f>
        <v>10486.862032328479</v>
      </c>
      <c r="BB26" s="97">
        <f t="shared" si="13"/>
        <v>10.48686203232848</v>
      </c>
      <c r="BC26" s="95">
        <v>3030</v>
      </c>
      <c r="BD26" s="99">
        <f>'Max limit'!AX26*Input!PrimaryDrive_ratio*Input!Gear2_ratio*Input!FinalDrive_ratio</f>
        <v>351.79076923076917</v>
      </c>
      <c r="BE26" s="99">
        <f t="shared" si="28"/>
        <v>5.8631794871794858</v>
      </c>
      <c r="BF26" s="99">
        <f>BE26*Input!$N$23</f>
        <v>13796.049606974353</v>
      </c>
      <c r="BG26" s="100">
        <f t="shared" si="29"/>
        <v>13.796049606974353</v>
      </c>
      <c r="BH26" s="95">
        <v>3030</v>
      </c>
      <c r="BI26" s="99">
        <f>'Max limit'!AX26*Input!PrimaryDrive_ratio*Input!Gear3_ratio*Input!FinalDrive_ratio</f>
        <v>439.73846153846148</v>
      </c>
      <c r="BJ26" s="99">
        <f t="shared" si="30"/>
        <v>7.3289743589743583</v>
      </c>
      <c r="BK26" s="99">
        <f>BJ26*Input!$N$23</f>
        <v>17245.062008717945</v>
      </c>
      <c r="BL26" s="100">
        <f t="shared" si="31"/>
        <v>17.245062008717944</v>
      </c>
      <c r="BM26" s="95">
        <v>3030</v>
      </c>
      <c r="BN26" s="99">
        <f>'Max limit'!AX26*Input!PrimaryDrive_ratio*Input!Gear4_ratio*Input!FinalDrive_ratio</f>
        <v>527.68615384615384</v>
      </c>
      <c r="BO26" s="99">
        <f t="shared" si="32"/>
        <v>8.79476923076923</v>
      </c>
      <c r="BP26" s="99">
        <f>BO26*Input!$N$23</f>
        <v>20694.074410461533</v>
      </c>
      <c r="BQ26" s="100">
        <f t="shared" si="33"/>
        <v>20.694074410461532</v>
      </c>
      <c r="BR26" s="95">
        <v>3030</v>
      </c>
      <c r="BS26" s="99">
        <f>'Max limit'!AX26*Input!PrimaryDrive_ratio*Input!Gear5_ratio*Input!FinalDrive_ratio</f>
        <v>604.64038461538462</v>
      </c>
      <c r="BT26" s="99">
        <f t="shared" si="34"/>
        <v>10.077339743589743</v>
      </c>
      <c r="BU26" s="99">
        <f>BT26*Input!$N$23</f>
        <v>23711.960261987173</v>
      </c>
      <c r="BV26" s="100">
        <f t="shared" si="35"/>
        <v>23.711960261987173</v>
      </c>
      <c r="BW26" s="95">
        <v>3030</v>
      </c>
      <c r="BX26" s="99">
        <f>'Max limit'!AX26*Input!PrimaryDrive_ratio*Input!Gear6_ratio*Input!FinalDrive_ratio</f>
        <v>688.28628762541803</v>
      </c>
      <c r="BY26" s="99">
        <f t="shared" si="36"/>
        <v>11.4714381270903</v>
      </c>
      <c r="BZ26" s="99">
        <f>BY26*Input!$N$23</f>
        <v>26992.270970167217</v>
      </c>
      <c r="CA26" s="100">
        <f t="shared" si="37"/>
        <v>26.992270970167219</v>
      </c>
      <c r="CC26" s="95">
        <v>3030</v>
      </c>
      <c r="CD26" s="94">
        <f t="shared" si="38"/>
        <v>10.5</v>
      </c>
      <c r="CE26" s="94">
        <f t="shared" si="39"/>
        <v>14</v>
      </c>
      <c r="CF26" s="94">
        <f t="shared" si="40"/>
        <v>17</v>
      </c>
      <c r="CG26" s="94">
        <f t="shared" si="41"/>
        <v>20.5</v>
      </c>
      <c r="CH26" s="94">
        <f t="shared" si="42"/>
        <v>23.5</v>
      </c>
      <c r="CI26" s="94">
        <f t="shared" si="43"/>
        <v>27</v>
      </c>
      <c r="CK26" s="95">
        <v>3030</v>
      </c>
      <c r="CL26" s="162">
        <f t="shared" si="44"/>
        <v>4.4568087318087315</v>
      </c>
      <c r="CM26" s="162">
        <f t="shared" si="45"/>
        <v>5.8631794871794858</v>
      </c>
      <c r="CN26" s="162">
        <f t="shared" si="46"/>
        <v>7.3289743589743583</v>
      </c>
      <c r="CO26" s="162">
        <f t="shared" si="47"/>
        <v>8.79476923076923</v>
      </c>
      <c r="CP26" s="162">
        <f t="shared" si="48"/>
        <v>10.077339743589743</v>
      </c>
      <c r="CQ26" s="162">
        <f t="shared" si="49"/>
        <v>11.4714381270903</v>
      </c>
    </row>
    <row r="27" spans="1:95" ht="19.5" thickTop="1" thickBot="1">
      <c r="A27" s="70">
        <v>3080</v>
      </c>
      <c r="B27" s="70">
        <v>28.706</v>
      </c>
      <c r="C27" s="70">
        <v>65.456999999999994</v>
      </c>
      <c r="D27" s="70">
        <v>26.773</v>
      </c>
      <c r="E27" s="70">
        <v>1.6020000000000001</v>
      </c>
      <c r="G27" s="79" t="s">
        <v>104</v>
      </c>
      <c r="H27" s="80">
        <f>Input!PrimaryDrive_ratio*Input!Gear4_ratio*Input!FinalDrive_ratio</f>
        <v>0.17415384615384616</v>
      </c>
      <c r="O27" s="95">
        <v>3040</v>
      </c>
      <c r="P27" s="94">
        <f t="shared" si="14"/>
        <v>13.150156051821126</v>
      </c>
      <c r="Q27" s="94">
        <f t="shared" si="0"/>
        <v>13.563437965862805</v>
      </c>
      <c r="R27" s="94">
        <f t="shared" si="1"/>
        <v>13.861891702567327</v>
      </c>
      <c r="S27" s="94">
        <f t="shared" si="2"/>
        <v>13.900925947075082</v>
      </c>
      <c r="T27" s="94">
        <f t="shared" si="3"/>
        <v>13.938534982623407</v>
      </c>
      <c r="U27" s="94">
        <f t="shared" si="4"/>
        <v>13.825464769129772</v>
      </c>
      <c r="V27" s="82"/>
      <c r="W27" s="95">
        <v>3040</v>
      </c>
      <c r="X27" s="161">
        <f t="shared" si="15"/>
        <v>9.2697443130888164</v>
      </c>
      <c r="Y27" s="161">
        <f t="shared" si="16"/>
        <v>9.5456665195647492</v>
      </c>
      <c r="Z27" s="161">
        <f t="shared" si="17"/>
        <v>9.7345446713702337</v>
      </c>
      <c r="AA27" s="161">
        <f t="shared" si="18"/>
        <v>9.7357133467844399</v>
      </c>
      <c r="AB27" s="161">
        <f t="shared" si="19"/>
        <v>9.7347555989967365</v>
      </c>
      <c r="AC27" s="161">
        <f t="shared" si="20"/>
        <v>9.6216853855031008</v>
      </c>
      <c r="AD27" s="82"/>
      <c r="AE27" s="82"/>
      <c r="AF27" s="82"/>
      <c r="AG27" s="95">
        <v>3040</v>
      </c>
      <c r="AH27" s="161">
        <f t="shared" si="21"/>
        <v>-11.007086478483416</v>
      </c>
      <c r="AI27" s="161">
        <f t="shared" si="22"/>
        <v>-11.066084157689165</v>
      </c>
      <c r="AJ27" s="161">
        <f t="shared" si="23"/>
        <v>-11.144688186290072</v>
      </c>
      <c r="AK27" s="161">
        <f t="shared" si="24"/>
        <v>-11.240759776802291</v>
      </c>
      <c r="AL27" s="161">
        <f t="shared" si="25"/>
        <v>-11.339151277880855</v>
      </c>
      <c r="AM27" s="161">
        <f t="shared" si="26"/>
        <v>-11.461267108453981</v>
      </c>
      <c r="AN27" s="81"/>
      <c r="AO27" s="81"/>
      <c r="AP27" s="95">
        <v>3040</v>
      </c>
      <c r="AQ27" s="94">
        <f t="shared" si="7"/>
        <v>21.316103446374349</v>
      </c>
      <c r="AR27" s="94">
        <f t="shared" si="8"/>
        <v>36.891490756692022</v>
      </c>
      <c r="AS27" s="94">
        <f t="shared" si="9"/>
        <v>57.642954307331301</v>
      </c>
      <c r="AT27" s="94">
        <f t="shared" si="10"/>
        <v>83.005854202557074</v>
      </c>
      <c r="AU27" s="94">
        <f t="shared" si="11"/>
        <v>108.98121048729827</v>
      </c>
      <c r="AV27" s="94">
        <f t="shared" si="12"/>
        <v>141.21978975860367</v>
      </c>
      <c r="AW27" s="81"/>
      <c r="AX27" s="95">
        <v>3040</v>
      </c>
      <c r="AY27" s="99">
        <f>'Max limit'!AX27*Input!PrimaryDrive_ratio*Input!Gear1_ratio*Input!FinalDrive_ratio</f>
        <v>268.29106029106032</v>
      </c>
      <c r="AZ27" s="99">
        <f t="shared" si="27"/>
        <v>4.4715176715176721</v>
      </c>
      <c r="BA27" s="99">
        <f>AZ27*Input!$N$23</f>
        <v>10521.472138045738</v>
      </c>
      <c r="BB27" s="97">
        <f t="shared" si="13"/>
        <v>10.521472138045738</v>
      </c>
      <c r="BC27" s="95">
        <v>3040</v>
      </c>
      <c r="BD27" s="99">
        <f>'Max limit'!AX27*Input!PrimaryDrive_ratio*Input!Gear2_ratio*Input!FinalDrive_ratio</f>
        <v>352.95179487179485</v>
      </c>
      <c r="BE27" s="99">
        <f t="shared" si="28"/>
        <v>5.8825299145299139</v>
      </c>
      <c r="BF27" s="99">
        <f>BE27*Input!$N$23</f>
        <v>13841.581123829055</v>
      </c>
      <c r="BG27" s="100">
        <f t="shared" si="29"/>
        <v>13.841581123829055</v>
      </c>
      <c r="BH27" s="95">
        <v>3040</v>
      </c>
      <c r="BI27" s="99">
        <f>'Max limit'!AX27*Input!PrimaryDrive_ratio*Input!Gear3_ratio*Input!FinalDrive_ratio</f>
        <v>441.18974358974356</v>
      </c>
      <c r="BJ27" s="99">
        <f t="shared" si="30"/>
        <v>7.3531623931623926</v>
      </c>
      <c r="BK27" s="99">
        <f>BJ27*Input!$N$23</f>
        <v>17301.976404786321</v>
      </c>
      <c r="BL27" s="100">
        <f t="shared" si="31"/>
        <v>17.30197640478632</v>
      </c>
      <c r="BM27" s="95">
        <v>3040</v>
      </c>
      <c r="BN27" s="99">
        <f>'Max limit'!AX27*Input!PrimaryDrive_ratio*Input!Gear4_ratio*Input!FinalDrive_ratio</f>
        <v>529.42769230769227</v>
      </c>
      <c r="BO27" s="99">
        <f t="shared" si="32"/>
        <v>8.8237948717948704</v>
      </c>
      <c r="BP27" s="99">
        <f>BO27*Input!$N$23</f>
        <v>20762.371685743583</v>
      </c>
      <c r="BQ27" s="100">
        <f t="shared" si="33"/>
        <v>20.762371685743584</v>
      </c>
      <c r="BR27" s="95">
        <v>3040</v>
      </c>
      <c r="BS27" s="99">
        <f>'Max limit'!AX27*Input!PrimaryDrive_ratio*Input!Gear5_ratio*Input!FinalDrive_ratio</f>
        <v>606.63589743589739</v>
      </c>
      <c r="BT27" s="99">
        <f t="shared" si="34"/>
        <v>10.11059829059829</v>
      </c>
      <c r="BU27" s="99">
        <f>BT27*Input!$N$23</f>
        <v>23790.217556581192</v>
      </c>
      <c r="BV27" s="100">
        <f t="shared" si="35"/>
        <v>23.790217556581194</v>
      </c>
      <c r="BW27" s="95">
        <v>3040</v>
      </c>
      <c r="BX27" s="99">
        <f>'Max limit'!AX27*Input!PrimaryDrive_ratio*Input!Gear6_ratio*Input!FinalDrive_ratio</f>
        <v>690.55785953177246</v>
      </c>
      <c r="BY27" s="99">
        <f t="shared" si="36"/>
        <v>11.509297658862874</v>
      </c>
      <c r="BZ27" s="99">
        <f>BY27*Input!$N$23</f>
        <v>27081.354372709018</v>
      </c>
      <c r="CA27" s="100">
        <f t="shared" si="37"/>
        <v>27.081354372709018</v>
      </c>
      <c r="CC27" s="95">
        <v>3040</v>
      </c>
      <c r="CD27" s="94">
        <f t="shared" si="38"/>
        <v>10.5</v>
      </c>
      <c r="CE27" s="94">
        <f t="shared" si="39"/>
        <v>14</v>
      </c>
      <c r="CF27" s="94">
        <f t="shared" si="40"/>
        <v>17.5</v>
      </c>
      <c r="CG27" s="94">
        <f t="shared" si="41"/>
        <v>21</v>
      </c>
      <c r="CH27" s="94">
        <f t="shared" si="42"/>
        <v>24</v>
      </c>
      <c r="CI27" s="94">
        <f t="shared" si="43"/>
        <v>27</v>
      </c>
      <c r="CK27" s="95">
        <v>3040</v>
      </c>
      <c r="CL27" s="162">
        <f t="shared" si="44"/>
        <v>4.4715176715176721</v>
      </c>
      <c r="CM27" s="162">
        <f t="shared" si="45"/>
        <v>5.8825299145299139</v>
      </c>
      <c r="CN27" s="162">
        <f t="shared" si="46"/>
        <v>7.3531623931623926</v>
      </c>
      <c r="CO27" s="162">
        <f t="shared" si="47"/>
        <v>8.8237948717948704</v>
      </c>
      <c r="CP27" s="162">
        <f t="shared" si="48"/>
        <v>10.11059829059829</v>
      </c>
      <c r="CQ27" s="162">
        <f t="shared" si="49"/>
        <v>11.509297658862874</v>
      </c>
    </row>
    <row r="28" spans="1:95" ht="19.5" thickTop="1" thickBot="1">
      <c r="A28" s="70">
        <v>3090</v>
      </c>
      <c r="B28" s="70">
        <v>29.298999999999999</v>
      </c>
      <c r="C28" s="70">
        <v>66.593000000000004</v>
      </c>
      <c r="D28" s="70">
        <v>27.356999999999999</v>
      </c>
      <c r="E28" s="70">
        <v>1.6040000000000001</v>
      </c>
      <c r="G28" s="79" t="s">
        <v>108</v>
      </c>
      <c r="H28" s="80">
        <f>Input!Gear5_ratio*Input!PrimaryDrive_ratio*Input!FinalDrive_ratio</f>
        <v>0.19955128205128203</v>
      </c>
      <c r="O28" s="95">
        <v>3050</v>
      </c>
      <c r="P28" s="94">
        <f t="shared" si="14"/>
        <v>13.14970128564496</v>
      </c>
      <c r="Q28" s="94">
        <f t="shared" si="0"/>
        <v>13.562623047769934</v>
      </c>
      <c r="R28" s="94">
        <f t="shared" si="1"/>
        <v>13.860583666423942</v>
      </c>
      <c r="S28" s="94">
        <f t="shared" si="2"/>
        <v>13.899025094551117</v>
      </c>
      <c r="T28" s="94">
        <f t="shared" si="3"/>
        <v>13.936016180385492</v>
      </c>
      <c r="U28" s="94">
        <f t="shared" si="4"/>
        <v>13.822200860416597</v>
      </c>
      <c r="V28" s="82"/>
      <c r="W28" s="95">
        <v>3050</v>
      </c>
      <c r="X28" s="161">
        <f t="shared" si="15"/>
        <v>9.2692895469126526</v>
      </c>
      <c r="Y28" s="161">
        <f t="shared" si="16"/>
        <v>9.5448516014718798</v>
      </c>
      <c r="Z28" s="161">
        <f t="shared" si="17"/>
        <v>9.7332366352268487</v>
      </c>
      <c r="AA28" s="161">
        <f t="shared" si="18"/>
        <v>9.7338124942604729</v>
      </c>
      <c r="AB28" s="161">
        <f t="shared" si="19"/>
        <v>9.7322367967588228</v>
      </c>
      <c r="AC28" s="161">
        <f t="shared" si="20"/>
        <v>9.6184214767899263</v>
      </c>
      <c r="AD28" s="82"/>
      <c r="AE28" s="82"/>
      <c r="AF28" s="82"/>
      <c r="AG28" s="95">
        <v>3050</v>
      </c>
      <c r="AH28" s="161">
        <f t="shared" si="21"/>
        <v>-11.007618554909529</v>
      </c>
      <c r="AI28" s="161">
        <f t="shared" si="22"/>
        <v>-11.067005015134109</v>
      </c>
      <c r="AJ28" s="161">
        <f t="shared" si="23"/>
        <v>-11.146127026047795</v>
      </c>
      <c r="AK28" s="161">
        <f t="shared" si="24"/>
        <v>-11.242831706053414</v>
      </c>
      <c r="AL28" s="161">
        <f t="shared" si="25"/>
        <v>-11.341871584297802</v>
      </c>
      <c r="AM28" s="161">
        <f t="shared" si="26"/>
        <v>-11.464792129864211</v>
      </c>
      <c r="AN28" s="81"/>
      <c r="AO28" s="81"/>
      <c r="AP28" s="95">
        <v>3050</v>
      </c>
      <c r="AQ28" s="94">
        <f t="shared" si="7"/>
        <v>21.45657162286804</v>
      </c>
      <c r="AR28" s="94">
        <f t="shared" si="8"/>
        <v>37.13459712215716</v>
      </c>
      <c r="AS28" s="94">
        <f t="shared" si="9"/>
        <v>58.022808003370535</v>
      </c>
      <c r="AT28" s="94">
        <f t="shared" si="10"/>
        <v>83.552843524853628</v>
      </c>
      <c r="AU28" s="94">
        <f t="shared" si="11"/>
        <v>109.69937138137247</v>
      </c>
      <c r="AV28" s="94">
        <f t="shared" si="12"/>
        <v>142.15039541090405</v>
      </c>
      <c r="AW28" s="81"/>
      <c r="AX28" s="95">
        <v>3050</v>
      </c>
      <c r="AY28" s="99">
        <f>'Max limit'!AX28*Input!PrimaryDrive_ratio*Input!Gear1_ratio*Input!FinalDrive_ratio</f>
        <v>269.17359667359665</v>
      </c>
      <c r="AZ28" s="99">
        <f t="shared" si="27"/>
        <v>4.4862266112266109</v>
      </c>
      <c r="BA28" s="99">
        <f>AZ28*Input!$N$23</f>
        <v>10556.08224376299</v>
      </c>
      <c r="BB28" s="97">
        <f t="shared" si="13"/>
        <v>10.55608224376299</v>
      </c>
      <c r="BC28" s="95">
        <v>3050</v>
      </c>
      <c r="BD28" s="99">
        <f>'Max limit'!AX28*Input!PrimaryDrive_ratio*Input!Gear2_ratio*Input!FinalDrive_ratio</f>
        <v>354.11282051282046</v>
      </c>
      <c r="BE28" s="99">
        <f t="shared" si="28"/>
        <v>5.9018803418803412</v>
      </c>
      <c r="BF28" s="99">
        <f>BE28*Input!$N$23</f>
        <v>13887.112640683757</v>
      </c>
      <c r="BG28" s="100">
        <f t="shared" si="29"/>
        <v>13.887112640683757</v>
      </c>
      <c r="BH28" s="95">
        <v>3050</v>
      </c>
      <c r="BI28" s="99">
        <f>'Max limit'!AX28*Input!PrimaryDrive_ratio*Input!Gear3_ratio*Input!FinalDrive_ratio</f>
        <v>442.64102564102552</v>
      </c>
      <c r="BJ28" s="99">
        <f t="shared" si="30"/>
        <v>7.3773504273504251</v>
      </c>
      <c r="BK28" s="99">
        <f>BJ28*Input!$N$23</f>
        <v>17358.890800854693</v>
      </c>
      <c r="BL28" s="100">
        <f t="shared" si="31"/>
        <v>17.358890800854692</v>
      </c>
      <c r="BM28" s="95">
        <v>3050</v>
      </c>
      <c r="BN28" s="99">
        <f>'Max limit'!AX28*Input!PrimaryDrive_ratio*Input!Gear4_ratio*Input!FinalDrive_ratio</f>
        <v>531.16923076923081</v>
      </c>
      <c r="BO28" s="99">
        <f t="shared" si="32"/>
        <v>8.8528205128205126</v>
      </c>
      <c r="BP28" s="99">
        <f>BO28*Input!$N$23</f>
        <v>20830.668961025636</v>
      </c>
      <c r="BQ28" s="100">
        <f t="shared" si="33"/>
        <v>20.830668961025637</v>
      </c>
      <c r="BR28" s="95">
        <v>3050</v>
      </c>
      <c r="BS28" s="99">
        <f>'Max limit'!AX28*Input!PrimaryDrive_ratio*Input!Gear5_ratio*Input!FinalDrive_ratio</f>
        <v>608.63141025641016</v>
      </c>
      <c r="BT28" s="99">
        <f t="shared" si="34"/>
        <v>10.143856837606837</v>
      </c>
      <c r="BU28" s="99">
        <f>BT28*Input!$N$23</f>
        <v>23868.474851175208</v>
      </c>
      <c r="BV28" s="100">
        <f t="shared" si="35"/>
        <v>23.868474851175208</v>
      </c>
      <c r="BW28" s="95">
        <v>3050</v>
      </c>
      <c r="BX28" s="99">
        <f>'Max limit'!AX28*Input!PrimaryDrive_ratio*Input!Gear6_ratio*Input!FinalDrive_ratio</f>
        <v>692.82943143812702</v>
      </c>
      <c r="BY28" s="99">
        <f t="shared" si="36"/>
        <v>11.547157190635451</v>
      </c>
      <c r="BZ28" s="99">
        <f>BY28*Input!$N$23</f>
        <v>27170.43777525083</v>
      </c>
      <c r="CA28" s="100">
        <f t="shared" si="37"/>
        <v>27.170437775250829</v>
      </c>
      <c r="CC28" s="95">
        <v>3050</v>
      </c>
      <c r="CD28" s="94">
        <f t="shared" si="38"/>
        <v>10.5</v>
      </c>
      <c r="CE28" s="94">
        <f t="shared" si="39"/>
        <v>14</v>
      </c>
      <c r="CF28" s="94">
        <f t="shared" si="40"/>
        <v>17.5</v>
      </c>
      <c r="CG28" s="94">
        <f t="shared" si="41"/>
        <v>21</v>
      </c>
      <c r="CH28" s="94">
        <f t="shared" si="42"/>
        <v>24</v>
      </c>
      <c r="CI28" s="94">
        <f t="shared" si="43"/>
        <v>27</v>
      </c>
      <c r="CK28" s="95">
        <v>3050</v>
      </c>
      <c r="CL28" s="162">
        <f t="shared" si="44"/>
        <v>4.4862266112266109</v>
      </c>
      <c r="CM28" s="162">
        <f t="shared" si="45"/>
        <v>5.9018803418803412</v>
      </c>
      <c r="CN28" s="162">
        <f t="shared" si="46"/>
        <v>7.3773504273504251</v>
      </c>
      <c r="CO28" s="162">
        <f t="shared" si="47"/>
        <v>8.8528205128205126</v>
      </c>
      <c r="CP28" s="162">
        <f t="shared" si="48"/>
        <v>10.143856837606837</v>
      </c>
      <c r="CQ28" s="162">
        <f t="shared" si="49"/>
        <v>11.547157190635451</v>
      </c>
    </row>
    <row r="29" spans="1:95" ht="19.5" thickTop="1" thickBot="1">
      <c r="A29" s="70">
        <v>3100</v>
      </c>
      <c r="B29" s="70">
        <v>29.920999999999999</v>
      </c>
      <c r="C29" s="70">
        <v>67.789000000000001</v>
      </c>
      <c r="D29" s="70">
        <v>27.972000000000001</v>
      </c>
      <c r="E29" s="70">
        <v>1.605</v>
      </c>
      <c r="G29" s="79" t="s">
        <v>112</v>
      </c>
      <c r="H29" s="80">
        <f>Input!PrimaryDrive_ratio*Input!Gear6_ratio*Input!FinalDrive_ratio</f>
        <v>0.22715719063545151</v>
      </c>
      <c r="O29" s="95">
        <v>3060</v>
      </c>
      <c r="P29" s="94">
        <f t="shared" si="14"/>
        <v>13.149245025983818</v>
      </c>
      <c r="Q29" s="94">
        <f t="shared" si="0"/>
        <v>13.561805453427169</v>
      </c>
      <c r="R29" s="94">
        <f t="shared" si="1"/>
        <v>13.859271334595357</v>
      </c>
      <c r="S29" s="94">
        <f t="shared" si="2"/>
        <v>13.897117999490124</v>
      </c>
      <c r="T29" s="94">
        <f t="shared" si="3"/>
        <v>13.933489106219044</v>
      </c>
      <c r="U29" s="94">
        <f t="shared" si="4"/>
        <v>13.818926232791391</v>
      </c>
      <c r="V29" s="82"/>
      <c r="W29" s="95">
        <v>3060</v>
      </c>
      <c r="X29" s="161">
        <f t="shared" si="15"/>
        <v>9.2688332872515069</v>
      </c>
      <c r="Y29" s="161">
        <f t="shared" si="16"/>
        <v>9.544034007129115</v>
      </c>
      <c r="Z29" s="161">
        <f t="shared" si="17"/>
        <v>9.7319243033982623</v>
      </c>
      <c r="AA29" s="161">
        <f t="shared" si="18"/>
        <v>9.7319053991994835</v>
      </c>
      <c r="AB29" s="161">
        <f t="shared" si="19"/>
        <v>9.7297097225923768</v>
      </c>
      <c r="AC29" s="161">
        <f t="shared" si="20"/>
        <v>9.6151468491647218</v>
      </c>
      <c r="AD29" s="82"/>
      <c r="AE29" s="82"/>
      <c r="AF29" s="82"/>
      <c r="AG29" s="95">
        <v>3060</v>
      </c>
      <c r="AH29" s="161">
        <f t="shared" si="21"/>
        <v>-11.008152378713067</v>
      </c>
      <c r="AI29" s="161">
        <f t="shared" si="22"/>
        <v>-11.067928896741433</v>
      </c>
      <c r="AJ29" s="161">
        <f t="shared" si="23"/>
        <v>-11.147570591059241</v>
      </c>
      <c r="AK29" s="161">
        <f t="shared" si="24"/>
        <v>-11.244910439669894</v>
      </c>
      <c r="AL29" s="161">
        <f t="shared" si="25"/>
        <v>-11.344600824397565</v>
      </c>
      <c r="AM29" s="161">
        <f t="shared" si="26"/>
        <v>-11.468328727699433</v>
      </c>
      <c r="AN29" s="81"/>
      <c r="AO29" s="81"/>
      <c r="AP29" s="95">
        <v>3060</v>
      </c>
      <c r="AQ29" s="94">
        <f t="shared" si="7"/>
        <v>21.597501107002117</v>
      </c>
      <c r="AR29" s="94">
        <f t="shared" si="8"/>
        <v>37.378501866490829</v>
      </c>
      <c r="AS29" s="94">
        <f t="shared" si="9"/>
        <v>58.403909166391905</v>
      </c>
      <c r="AT29" s="94">
        <f t="shared" si="10"/>
        <v>84.101629199604332</v>
      </c>
      <c r="AU29" s="94">
        <f t="shared" si="11"/>
        <v>110.41989076770962</v>
      </c>
      <c r="AV29" s="94">
        <f t="shared" si="12"/>
        <v>143.08405723940248</v>
      </c>
      <c r="AW29" s="81"/>
      <c r="AX29" s="95">
        <v>3060</v>
      </c>
      <c r="AY29" s="99">
        <f>'Max limit'!AX29*Input!PrimaryDrive_ratio*Input!Gear1_ratio*Input!FinalDrive_ratio</f>
        <v>270.05613305613304</v>
      </c>
      <c r="AZ29" s="99">
        <f t="shared" si="27"/>
        <v>4.5009355509355506</v>
      </c>
      <c r="BA29" s="99">
        <f>AZ29*Input!$N$23</f>
        <v>10590.692349480247</v>
      </c>
      <c r="BB29" s="97">
        <f t="shared" si="13"/>
        <v>10.590692349480246</v>
      </c>
      <c r="BC29" s="95">
        <v>3060</v>
      </c>
      <c r="BD29" s="99">
        <f>'Max limit'!AX29*Input!PrimaryDrive_ratio*Input!Gear2_ratio*Input!FinalDrive_ratio</f>
        <v>355.27384615384614</v>
      </c>
      <c r="BE29" s="99">
        <f t="shared" si="28"/>
        <v>5.9212307692307693</v>
      </c>
      <c r="BF29" s="99">
        <f>BE29*Input!$N$23</f>
        <v>13932.64415753846</v>
      </c>
      <c r="BG29" s="100">
        <f t="shared" si="29"/>
        <v>13.93264415753846</v>
      </c>
      <c r="BH29" s="95">
        <v>3060</v>
      </c>
      <c r="BI29" s="99">
        <f>'Max limit'!AX29*Input!PrimaryDrive_ratio*Input!Gear3_ratio*Input!FinalDrive_ratio</f>
        <v>444.09230769230766</v>
      </c>
      <c r="BJ29" s="99">
        <f t="shared" si="30"/>
        <v>7.4015384615384612</v>
      </c>
      <c r="BK29" s="99">
        <f>BJ29*Input!$N$23</f>
        <v>17415.805196923073</v>
      </c>
      <c r="BL29" s="100">
        <f t="shared" si="31"/>
        <v>17.415805196923074</v>
      </c>
      <c r="BM29" s="95">
        <v>3060</v>
      </c>
      <c r="BN29" s="99">
        <f>'Max limit'!AX29*Input!PrimaryDrive_ratio*Input!Gear4_ratio*Input!FinalDrive_ratio</f>
        <v>532.91076923076923</v>
      </c>
      <c r="BO29" s="99">
        <f t="shared" si="32"/>
        <v>8.8818461538461531</v>
      </c>
      <c r="BP29" s="99">
        <f>BO29*Input!$N$23</f>
        <v>20898.966236307686</v>
      </c>
      <c r="BQ29" s="100">
        <f t="shared" si="33"/>
        <v>20.898966236307686</v>
      </c>
      <c r="BR29" s="95">
        <v>3060</v>
      </c>
      <c r="BS29" s="99">
        <f>'Max limit'!AX29*Input!PrimaryDrive_ratio*Input!Gear5_ratio*Input!FinalDrive_ratio</f>
        <v>610.62692307692294</v>
      </c>
      <c r="BT29" s="99">
        <f t="shared" si="34"/>
        <v>10.177115384615382</v>
      </c>
      <c r="BU29" s="99">
        <f>BT29*Input!$N$23</f>
        <v>23946.73214576922</v>
      </c>
      <c r="BV29" s="100">
        <f t="shared" si="35"/>
        <v>23.946732145769218</v>
      </c>
      <c r="BW29" s="95">
        <v>3060</v>
      </c>
      <c r="BX29" s="99">
        <f>'Max limit'!AX29*Input!PrimaryDrive_ratio*Input!Gear6_ratio*Input!FinalDrive_ratio</f>
        <v>695.10100334448157</v>
      </c>
      <c r="BY29" s="99">
        <f t="shared" si="36"/>
        <v>11.585016722408026</v>
      </c>
      <c r="BZ29" s="99">
        <f>BY29*Input!$N$23</f>
        <v>27259.521177792638</v>
      </c>
      <c r="CA29" s="100">
        <f t="shared" si="37"/>
        <v>27.259521177792639</v>
      </c>
      <c r="CC29" s="95">
        <v>3060</v>
      </c>
      <c r="CD29" s="94">
        <f t="shared" si="38"/>
        <v>10.5</v>
      </c>
      <c r="CE29" s="94">
        <f t="shared" si="39"/>
        <v>14</v>
      </c>
      <c r="CF29" s="94">
        <f t="shared" si="40"/>
        <v>17.5</v>
      </c>
      <c r="CG29" s="94">
        <f t="shared" si="41"/>
        <v>21</v>
      </c>
      <c r="CH29" s="94">
        <f t="shared" si="42"/>
        <v>24</v>
      </c>
      <c r="CI29" s="94">
        <f t="shared" si="43"/>
        <v>27.5</v>
      </c>
      <c r="CK29" s="95">
        <v>3060</v>
      </c>
      <c r="CL29" s="162">
        <f t="shared" si="44"/>
        <v>4.5009355509355506</v>
      </c>
      <c r="CM29" s="162">
        <f t="shared" si="45"/>
        <v>5.9212307692307693</v>
      </c>
      <c r="CN29" s="162">
        <f t="shared" si="46"/>
        <v>7.4015384615384612</v>
      </c>
      <c r="CO29" s="162">
        <f t="shared" si="47"/>
        <v>8.8818461538461531</v>
      </c>
      <c r="CP29" s="162">
        <f t="shared" si="48"/>
        <v>10.177115384615382</v>
      </c>
      <c r="CQ29" s="162">
        <f t="shared" si="49"/>
        <v>11.585016722408026</v>
      </c>
    </row>
    <row r="30" spans="1:95" ht="19.5" thickTop="1" thickBot="1">
      <c r="A30" s="70">
        <v>3110</v>
      </c>
      <c r="B30" s="70">
        <v>30.609000000000002</v>
      </c>
      <c r="C30" s="70">
        <v>69.123999999999995</v>
      </c>
      <c r="D30" s="70">
        <v>28.638999999999999</v>
      </c>
      <c r="E30" s="70">
        <v>1.6180000000000001</v>
      </c>
      <c r="O30" s="95">
        <v>3070</v>
      </c>
      <c r="P30" s="94">
        <f t="shared" si="14"/>
        <v>13.148787272837696</v>
      </c>
      <c r="Q30" s="94">
        <f t="shared" si="0"/>
        <v>13.560985182834509</v>
      </c>
      <c r="R30" s="94">
        <f t="shared" si="1"/>
        <v>13.857954707081571</v>
      </c>
      <c r="S30" s="94">
        <f t="shared" si="2"/>
        <v>13.895204661892109</v>
      </c>
      <c r="T30" s="94">
        <f t="shared" si="3"/>
        <v>13.930953760124066</v>
      </c>
      <c r="U30" s="94">
        <f t="shared" si="4"/>
        <v>13.815640886254156</v>
      </c>
      <c r="V30" s="82"/>
      <c r="W30" s="95">
        <v>3070</v>
      </c>
      <c r="X30" s="161">
        <f t="shared" si="15"/>
        <v>9.2683755341053846</v>
      </c>
      <c r="Y30" s="161">
        <f t="shared" si="16"/>
        <v>9.5432137365364547</v>
      </c>
      <c r="Z30" s="161">
        <f t="shared" si="17"/>
        <v>9.7306076758844764</v>
      </c>
      <c r="AA30" s="161">
        <f t="shared" si="18"/>
        <v>9.7299920616014663</v>
      </c>
      <c r="AB30" s="161">
        <f t="shared" si="19"/>
        <v>9.7271743764973966</v>
      </c>
      <c r="AC30" s="161">
        <f t="shared" si="20"/>
        <v>9.6118615026274874</v>
      </c>
      <c r="AD30" s="82"/>
      <c r="AE30" s="82"/>
      <c r="AF30" s="82"/>
      <c r="AG30" s="95">
        <v>3070</v>
      </c>
      <c r="AH30" s="161">
        <f t="shared" si="21"/>
        <v>-11.00868794989403</v>
      </c>
      <c r="AI30" s="161">
        <f t="shared" si="22"/>
        <v>-11.068855802511138</v>
      </c>
      <c r="AJ30" s="161">
        <f t="shared" si="23"/>
        <v>-11.149018881324405</v>
      </c>
      <c r="AK30" s="161">
        <f t="shared" si="24"/>
        <v>-11.24699597765173</v>
      </c>
      <c r="AL30" s="161">
        <f t="shared" si="25"/>
        <v>-11.347338998180142</v>
      </c>
      <c r="AM30" s="161">
        <f t="shared" si="26"/>
        <v>-11.471876901959645</v>
      </c>
      <c r="AN30" s="81"/>
      <c r="AO30" s="81"/>
      <c r="AP30" s="95">
        <v>3070</v>
      </c>
      <c r="AQ30" s="94">
        <f t="shared" si="7"/>
        <v>21.738891898776565</v>
      </c>
      <c r="AR30" s="94">
        <f t="shared" si="8"/>
        <v>37.623204989692994</v>
      </c>
      <c r="AS30" s="94">
        <f t="shared" si="9"/>
        <v>58.786257796395304</v>
      </c>
      <c r="AT30" s="94">
        <f t="shared" si="10"/>
        <v>84.652211226809285</v>
      </c>
      <c r="AU30" s="94">
        <f t="shared" si="11"/>
        <v>111.14276864630986</v>
      </c>
      <c r="AV30" s="94">
        <f t="shared" si="12"/>
        <v>144.02077524409887</v>
      </c>
      <c r="AW30" s="81"/>
      <c r="AX30" s="95">
        <v>3070</v>
      </c>
      <c r="AY30" s="99">
        <f>'Max limit'!AX30*Input!PrimaryDrive_ratio*Input!Gear1_ratio*Input!FinalDrive_ratio</f>
        <v>270.93866943866942</v>
      </c>
      <c r="AZ30" s="99">
        <f t="shared" si="27"/>
        <v>4.5156444906444904</v>
      </c>
      <c r="BA30" s="99">
        <f>AZ30*Input!$N$23</f>
        <v>10625.302455197503</v>
      </c>
      <c r="BB30" s="97">
        <f t="shared" si="13"/>
        <v>10.625302455197502</v>
      </c>
      <c r="BC30" s="95">
        <v>3070</v>
      </c>
      <c r="BD30" s="99">
        <f>'Max limit'!AX30*Input!PrimaryDrive_ratio*Input!Gear2_ratio*Input!FinalDrive_ratio</f>
        <v>356.43487179487181</v>
      </c>
      <c r="BE30" s="99">
        <f t="shared" si="28"/>
        <v>5.9405811965811965</v>
      </c>
      <c r="BF30" s="99">
        <f>BE30*Input!$N$23</f>
        <v>13978.17567439316</v>
      </c>
      <c r="BG30" s="100">
        <f t="shared" si="29"/>
        <v>13.97817567439316</v>
      </c>
      <c r="BH30" s="95">
        <v>3070</v>
      </c>
      <c r="BI30" s="99">
        <f>'Max limit'!AX30*Input!PrimaryDrive_ratio*Input!Gear3_ratio*Input!FinalDrive_ratio</f>
        <v>445.54358974358973</v>
      </c>
      <c r="BJ30" s="99">
        <f t="shared" si="30"/>
        <v>7.4257264957264955</v>
      </c>
      <c r="BK30" s="99">
        <f>BJ30*Input!$N$23</f>
        <v>17472.719592991449</v>
      </c>
      <c r="BL30" s="100">
        <f t="shared" si="31"/>
        <v>17.472719592991449</v>
      </c>
      <c r="BM30" s="95">
        <v>3070</v>
      </c>
      <c r="BN30" s="99">
        <f>'Max limit'!AX30*Input!PrimaryDrive_ratio*Input!Gear4_ratio*Input!FinalDrive_ratio</f>
        <v>534.65230769230777</v>
      </c>
      <c r="BO30" s="99">
        <f t="shared" si="32"/>
        <v>8.910871794871797</v>
      </c>
      <c r="BP30" s="99">
        <f>BO30*Input!$N$23</f>
        <v>20967.263511589746</v>
      </c>
      <c r="BQ30" s="100">
        <f t="shared" si="33"/>
        <v>20.967263511589746</v>
      </c>
      <c r="BR30" s="95">
        <v>3070</v>
      </c>
      <c r="BS30" s="99">
        <f>'Max limit'!AX30*Input!PrimaryDrive_ratio*Input!Gear5_ratio*Input!FinalDrive_ratio</f>
        <v>612.62243589743582</v>
      </c>
      <c r="BT30" s="99">
        <f t="shared" si="34"/>
        <v>10.210373931623931</v>
      </c>
      <c r="BU30" s="99">
        <f>BT30*Input!$N$23</f>
        <v>24024.989440363242</v>
      </c>
      <c r="BV30" s="100">
        <f t="shared" si="35"/>
        <v>24.024989440363242</v>
      </c>
      <c r="BW30" s="95">
        <v>3070</v>
      </c>
      <c r="BX30" s="99">
        <f>'Max limit'!AX30*Input!PrimaryDrive_ratio*Input!Gear6_ratio*Input!FinalDrive_ratio</f>
        <v>697.37257525083612</v>
      </c>
      <c r="BY30" s="99">
        <f t="shared" si="36"/>
        <v>11.622876254180602</v>
      </c>
      <c r="BZ30" s="99">
        <f>BY30*Input!$N$23</f>
        <v>27348.604580334442</v>
      </c>
      <c r="CA30" s="100">
        <f t="shared" si="37"/>
        <v>27.348604580334442</v>
      </c>
      <c r="CC30" s="95">
        <v>3070</v>
      </c>
      <c r="CD30" s="94">
        <f t="shared" si="38"/>
        <v>10.5</v>
      </c>
      <c r="CE30" s="94">
        <f t="shared" si="39"/>
        <v>14</v>
      </c>
      <c r="CF30" s="94">
        <f t="shared" si="40"/>
        <v>17.5</v>
      </c>
      <c r="CG30" s="94">
        <f t="shared" si="41"/>
        <v>21</v>
      </c>
      <c r="CH30" s="94">
        <f t="shared" si="42"/>
        <v>24</v>
      </c>
      <c r="CI30" s="94">
        <f t="shared" si="43"/>
        <v>27.5</v>
      </c>
      <c r="CK30" s="95">
        <v>3070</v>
      </c>
      <c r="CL30" s="162">
        <f t="shared" si="44"/>
        <v>4.5156444906444904</v>
      </c>
      <c r="CM30" s="162">
        <f t="shared" si="45"/>
        <v>5.9405811965811965</v>
      </c>
      <c r="CN30" s="162">
        <f t="shared" si="46"/>
        <v>7.4257264957264955</v>
      </c>
      <c r="CO30" s="162">
        <f t="shared" si="47"/>
        <v>8.910871794871797</v>
      </c>
      <c r="CP30" s="162">
        <f t="shared" si="48"/>
        <v>10.210373931623931</v>
      </c>
      <c r="CQ30" s="162">
        <f t="shared" si="49"/>
        <v>11.622876254180602</v>
      </c>
    </row>
    <row r="31" spans="1:95" ht="19.5" thickTop="1" thickBot="1">
      <c r="A31" s="70">
        <v>3120</v>
      </c>
      <c r="B31" s="70">
        <v>31.297999999999998</v>
      </c>
      <c r="C31" s="70">
        <v>70.451999999999998</v>
      </c>
      <c r="D31" s="70">
        <v>29.318999999999999</v>
      </c>
      <c r="E31" s="70">
        <v>1.6180000000000001</v>
      </c>
      <c r="O31" s="95">
        <v>3080</v>
      </c>
      <c r="P31" s="94">
        <f t="shared" si="14"/>
        <v>13.148328026206594</v>
      </c>
      <c r="Q31" s="94">
        <f t="shared" si="0"/>
        <v>13.560162235991955</v>
      </c>
      <c r="R31" s="94">
        <f t="shared" si="1"/>
        <v>13.856633783882582</v>
      </c>
      <c r="S31" s="94">
        <f t="shared" si="2"/>
        <v>13.893285081757071</v>
      </c>
      <c r="T31" s="94">
        <f t="shared" si="3"/>
        <v>13.928410142100557</v>
      </c>
      <c r="U31" s="94">
        <f t="shared" si="4"/>
        <v>13.81234482080489</v>
      </c>
      <c r="V31" s="82"/>
      <c r="W31" s="95">
        <v>3080</v>
      </c>
      <c r="X31" s="161">
        <f t="shared" si="15"/>
        <v>9.2679162874742822</v>
      </c>
      <c r="Y31" s="161">
        <f t="shared" si="16"/>
        <v>9.5423907896939006</v>
      </c>
      <c r="Z31" s="161">
        <f t="shared" si="17"/>
        <v>9.7292867526854909</v>
      </c>
      <c r="AA31" s="161">
        <f t="shared" si="18"/>
        <v>9.7280724814664268</v>
      </c>
      <c r="AB31" s="161">
        <f t="shared" si="19"/>
        <v>9.7246307584738876</v>
      </c>
      <c r="AC31" s="161">
        <f t="shared" si="20"/>
        <v>9.6085654371782212</v>
      </c>
      <c r="AD31" s="82"/>
      <c r="AE31" s="82"/>
      <c r="AF31" s="82"/>
      <c r="AG31" s="95">
        <v>3080</v>
      </c>
      <c r="AH31" s="161">
        <f t="shared" si="21"/>
        <v>-11.00922526845242</v>
      </c>
      <c r="AI31" s="161">
        <f t="shared" si="22"/>
        <v>-11.069785732443224</v>
      </c>
      <c r="AJ31" s="161">
        <f t="shared" si="23"/>
        <v>-11.150471896843289</v>
      </c>
      <c r="AK31" s="161">
        <f t="shared" si="24"/>
        <v>-11.249088319998924</v>
      </c>
      <c r="AL31" s="161">
        <f t="shared" si="25"/>
        <v>-11.350086105645532</v>
      </c>
      <c r="AM31" s="161">
        <f t="shared" si="26"/>
        <v>-11.475436652644852</v>
      </c>
      <c r="AN31" s="81"/>
      <c r="AO31" s="81"/>
      <c r="AP31" s="95">
        <v>3080</v>
      </c>
      <c r="AQ31" s="94">
        <f t="shared" si="7"/>
        <v>21.880743998191388</v>
      </c>
      <c r="AR31" s="94">
        <f t="shared" si="8"/>
        <v>37.868706491763689</v>
      </c>
      <c r="AS31" s="94">
        <f t="shared" si="9"/>
        <v>59.169853893380761</v>
      </c>
      <c r="AT31" s="94">
        <f t="shared" si="10"/>
        <v>85.204589606468261</v>
      </c>
      <c r="AU31" s="94">
        <f t="shared" si="11"/>
        <v>111.868005017173</v>
      </c>
      <c r="AV31" s="94">
        <f t="shared" si="12"/>
        <v>144.9605494249933</v>
      </c>
      <c r="AW31" s="81"/>
      <c r="AX31" s="95">
        <v>3080</v>
      </c>
      <c r="AY31" s="99">
        <f>'Max limit'!AX31*Input!PrimaryDrive_ratio*Input!Gear1_ratio*Input!FinalDrive_ratio</f>
        <v>271.82120582120581</v>
      </c>
      <c r="AZ31" s="99">
        <f t="shared" si="27"/>
        <v>4.5303534303534301</v>
      </c>
      <c r="BA31" s="99">
        <f>AZ31*Input!$N$23</f>
        <v>10659.912560914758</v>
      </c>
      <c r="BB31" s="97">
        <f t="shared" si="13"/>
        <v>10.659912560914758</v>
      </c>
      <c r="BC31" s="95">
        <v>3080</v>
      </c>
      <c r="BD31" s="99">
        <f>'Max limit'!AX31*Input!PrimaryDrive_ratio*Input!Gear2_ratio*Input!FinalDrive_ratio</f>
        <v>357.59589743589743</v>
      </c>
      <c r="BE31" s="99">
        <f t="shared" si="28"/>
        <v>5.9599316239316238</v>
      </c>
      <c r="BF31" s="99">
        <f>BE31*Input!$N$23</f>
        <v>14023.70719124786</v>
      </c>
      <c r="BG31" s="100">
        <f t="shared" si="29"/>
        <v>14.02370719124786</v>
      </c>
      <c r="BH31" s="95">
        <v>3080</v>
      </c>
      <c r="BI31" s="99">
        <f>'Max limit'!AX31*Input!PrimaryDrive_ratio*Input!Gear3_ratio*Input!FinalDrive_ratio</f>
        <v>446.99487179487176</v>
      </c>
      <c r="BJ31" s="99">
        <f t="shared" si="30"/>
        <v>7.4499145299145288</v>
      </c>
      <c r="BK31" s="99">
        <f>BJ31*Input!$N$23</f>
        <v>17529.633989059825</v>
      </c>
      <c r="BL31" s="100">
        <f t="shared" si="31"/>
        <v>17.529633989059825</v>
      </c>
      <c r="BM31" s="95">
        <v>3080</v>
      </c>
      <c r="BN31" s="99">
        <f>'Max limit'!AX31*Input!PrimaryDrive_ratio*Input!Gear4_ratio*Input!FinalDrive_ratio</f>
        <v>536.39384615384608</v>
      </c>
      <c r="BO31" s="99">
        <f t="shared" si="32"/>
        <v>8.9398974358974339</v>
      </c>
      <c r="BP31" s="99">
        <f>BO31*Input!$N$23</f>
        <v>21035.560786871785</v>
      </c>
      <c r="BQ31" s="100">
        <f t="shared" si="33"/>
        <v>21.035560786871784</v>
      </c>
      <c r="BR31" s="95">
        <v>3080</v>
      </c>
      <c r="BS31" s="99">
        <f>'Max limit'!AX31*Input!PrimaryDrive_ratio*Input!Gear5_ratio*Input!FinalDrive_ratio</f>
        <v>614.61794871794871</v>
      </c>
      <c r="BT31" s="99">
        <f t="shared" si="34"/>
        <v>10.243632478632479</v>
      </c>
      <c r="BU31" s="99">
        <f>BT31*Input!$N$23</f>
        <v>24103.246734957262</v>
      </c>
      <c r="BV31" s="100">
        <f t="shared" si="35"/>
        <v>24.10324673495726</v>
      </c>
      <c r="BW31" s="95">
        <v>3080</v>
      </c>
      <c r="BX31" s="99">
        <f>'Max limit'!AX31*Input!PrimaryDrive_ratio*Input!Gear6_ratio*Input!FinalDrive_ratio</f>
        <v>699.64414715719056</v>
      </c>
      <c r="BY31" s="99">
        <f t="shared" si="36"/>
        <v>11.660735785953175</v>
      </c>
      <c r="BZ31" s="99">
        <f>BY31*Input!$N$23</f>
        <v>27437.687982876243</v>
      </c>
      <c r="CA31" s="100">
        <f t="shared" si="37"/>
        <v>27.437687982876245</v>
      </c>
      <c r="CC31" s="95">
        <v>3080</v>
      </c>
      <c r="CD31" s="94">
        <f t="shared" si="38"/>
        <v>10.5</v>
      </c>
      <c r="CE31" s="94">
        <f t="shared" si="39"/>
        <v>14</v>
      </c>
      <c r="CF31" s="94">
        <f t="shared" si="40"/>
        <v>17.5</v>
      </c>
      <c r="CG31" s="94">
        <f t="shared" si="41"/>
        <v>21</v>
      </c>
      <c r="CH31" s="94">
        <f t="shared" si="42"/>
        <v>24</v>
      </c>
      <c r="CI31" s="94">
        <f t="shared" si="43"/>
        <v>27.5</v>
      </c>
      <c r="CK31" s="95">
        <v>3080</v>
      </c>
      <c r="CL31" s="162">
        <f t="shared" si="44"/>
        <v>4.5303534303534301</v>
      </c>
      <c r="CM31" s="162">
        <f t="shared" si="45"/>
        <v>5.9599316239316238</v>
      </c>
      <c r="CN31" s="162">
        <f t="shared" si="46"/>
        <v>7.4499145299145288</v>
      </c>
      <c r="CO31" s="162">
        <f t="shared" si="47"/>
        <v>8.9398974358974339</v>
      </c>
      <c r="CP31" s="162">
        <f t="shared" si="48"/>
        <v>10.243632478632479</v>
      </c>
      <c r="CQ31" s="162">
        <f t="shared" si="49"/>
        <v>11.660735785953175</v>
      </c>
    </row>
    <row r="32" spans="1:95" ht="19.5" thickTop="1" thickBot="1">
      <c r="A32" s="70">
        <v>3130</v>
      </c>
      <c r="B32" s="70">
        <v>32.006999999999998</v>
      </c>
      <c r="C32" s="70">
        <v>71.819999999999993</v>
      </c>
      <c r="D32" s="70">
        <v>30.015000000000001</v>
      </c>
      <c r="E32" s="70">
        <v>1.6240000000000001</v>
      </c>
      <c r="G32" s="73" t="s">
        <v>266</v>
      </c>
      <c r="H32" s="74"/>
      <c r="I32" s="74"/>
      <c r="J32" s="74"/>
      <c r="K32" s="74"/>
      <c r="L32" s="74"/>
      <c r="M32" s="74"/>
      <c r="O32" s="95">
        <v>3090</v>
      </c>
      <c r="P32" s="94">
        <f t="shared" si="14"/>
        <v>13.147867286090511</v>
      </c>
      <c r="Q32" s="94">
        <f t="shared" si="0"/>
        <v>13.559336612899507</v>
      </c>
      <c r="R32" s="94">
        <f t="shared" si="1"/>
        <v>13.855308564998397</v>
      </c>
      <c r="S32" s="94">
        <f t="shared" si="2"/>
        <v>13.891359259085005</v>
      </c>
      <c r="T32" s="94">
        <f t="shared" si="3"/>
        <v>13.925858252148515</v>
      </c>
      <c r="U32" s="94">
        <f t="shared" si="4"/>
        <v>13.809038036443594</v>
      </c>
      <c r="V32" s="82"/>
      <c r="W32" s="95">
        <v>3090</v>
      </c>
      <c r="X32" s="161">
        <f t="shared" si="15"/>
        <v>9.2674555473582014</v>
      </c>
      <c r="Y32" s="161">
        <f t="shared" si="16"/>
        <v>9.5415651666014529</v>
      </c>
      <c r="Z32" s="161">
        <f t="shared" si="17"/>
        <v>9.7279615338013059</v>
      </c>
      <c r="AA32" s="161">
        <f t="shared" si="18"/>
        <v>9.726146658794363</v>
      </c>
      <c r="AB32" s="161">
        <f t="shared" si="19"/>
        <v>9.7220788685218462</v>
      </c>
      <c r="AC32" s="161">
        <f t="shared" si="20"/>
        <v>9.6052586528169268</v>
      </c>
      <c r="AD32" s="82"/>
      <c r="AE32" s="82"/>
      <c r="AF32" s="82"/>
      <c r="AG32" s="95">
        <v>3090</v>
      </c>
      <c r="AH32" s="161">
        <f t="shared" si="21"/>
        <v>-11.009764334388235</v>
      </c>
      <c r="AI32" s="161">
        <f t="shared" si="22"/>
        <v>-11.070718686537692</v>
      </c>
      <c r="AJ32" s="161">
        <f t="shared" si="23"/>
        <v>-11.151929637615893</v>
      </c>
      <c r="AK32" s="161">
        <f t="shared" si="24"/>
        <v>-11.251187466711475</v>
      </c>
      <c r="AL32" s="161">
        <f t="shared" si="25"/>
        <v>-11.352842146793737</v>
      </c>
      <c r="AM32" s="161">
        <f t="shared" si="26"/>
        <v>-11.47900797975505</v>
      </c>
      <c r="AN32" s="81"/>
      <c r="AO32" s="81"/>
      <c r="AP32" s="95">
        <v>3090</v>
      </c>
      <c r="AQ32" s="94">
        <f t="shared" si="7"/>
        <v>22.023057405246593</v>
      </c>
      <c r="AR32" s="94">
        <f t="shared" si="8"/>
        <v>38.115006372702908</v>
      </c>
      <c r="AS32" s="94">
        <f t="shared" si="9"/>
        <v>59.55469745734829</v>
      </c>
      <c r="AT32" s="94">
        <f t="shared" si="10"/>
        <v>85.758764338581599</v>
      </c>
      <c r="AU32" s="94">
        <f t="shared" si="11"/>
        <v>112.5955998802991</v>
      </c>
      <c r="AV32" s="94">
        <f t="shared" si="12"/>
        <v>145.90337978208581</v>
      </c>
      <c r="AW32" s="81"/>
      <c r="AX32" s="95">
        <v>3090</v>
      </c>
      <c r="AY32" s="99">
        <f>'Max limit'!AX32*Input!PrimaryDrive_ratio*Input!Gear1_ratio*Input!FinalDrive_ratio</f>
        <v>272.70374220374225</v>
      </c>
      <c r="AZ32" s="99">
        <f t="shared" si="27"/>
        <v>4.5450623700623707</v>
      </c>
      <c r="BA32" s="99">
        <f>AZ32*Input!$N$23</f>
        <v>10694.522666632016</v>
      </c>
      <c r="BB32" s="97">
        <f t="shared" si="13"/>
        <v>10.694522666632016</v>
      </c>
      <c r="BC32" s="95">
        <v>3090</v>
      </c>
      <c r="BD32" s="99">
        <f>'Max limit'!AX32*Input!PrimaryDrive_ratio*Input!Gear2_ratio*Input!FinalDrive_ratio</f>
        <v>358.75692307692304</v>
      </c>
      <c r="BE32" s="99">
        <f t="shared" si="28"/>
        <v>5.979282051282051</v>
      </c>
      <c r="BF32" s="99">
        <f>BE32*Input!$N$23</f>
        <v>14069.238708102561</v>
      </c>
      <c r="BG32" s="100">
        <f t="shared" si="29"/>
        <v>14.06923870810256</v>
      </c>
      <c r="BH32" s="95">
        <v>3090</v>
      </c>
      <c r="BI32" s="99">
        <f>'Max limit'!AX32*Input!PrimaryDrive_ratio*Input!Gear3_ratio*Input!FinalDrive_ratio</f>
        <v>448.44615384615378</v>
      </c>
      <c r="BJ32" s="99">
        <f t="shared" si="30"/>
        <v>7.4741025641025631</v>
      </c>
      <c r="BK32" s="99">
        <f>BJ32*Input!$N$23</f>
        <v>17586.548385128201</v>
      </c>
      <c r="BL32" s="100">
        <f t="shared" si="31"/>
        <v>17.5865483851282</v>
      </c>
      <c r="BM32" s="95">
        <v>3090</v>
      </c>
      <c r="BN32" s="99">
        <f>'Max limit'!AX32*Input!PrimaryDrive_ratio*Input!Gear4_ratio*Input!FinalDrive_ratio</f>
        <v>538.13538461538462</v>
      </c>
      <c r="BO32" s="99">
        <f t="shared" si="32"/>
        <v>8.9689230769230779</v>
      </c>
      <c r="BP32" s="99">
        <f>BO32*Input!$N$23</f>
        <v>21103.858062153846</v>
      </c>
      <c r="BQ32" s="100">
        <f t="shared" si="33"/>
        <v>21.103858062153847</v>
      </c>
      <c r="BR32" s="95">
        <v>3090</v>
      </c>
      <c r="BS32" s="99">
        <f>'Max limit'!AX32*Input!PrimaryDrive_ratio*Input!Gear5_ratio*Input!FinalDrive_ratio</f>
        <v>616.61346153846148</v>
      </c>
      <c r="BT32" s="99">
        <f t="shared" si="34"/>
        <v>10.276891025641024</v>
      </c>
      <c r="BU32" s="99">
        <f>BT32*Input!$N$23</f>
        <v>24181.504029551274</v>
      </c>
      <c r="BV32" s="100">
        <f t="shared" si="35"/>
        <v>24.181504029551274</v>
      </c>
      <c r="BW32" s="95">
        <v>3090</v>
      </c>
      <c r="BX32" s="99">
        <f>'Max limit'!AX32*Input!PrimaryDrive_ratio*Input!Gear6_ratio*Input!FinalDrive_ratio</f>
        <v>701.91571906354511</v>
      </c>
      <c r="BY32" s="99">
        <f t="shared" si="36"/>
        <v>11.698595317725752</v>
      </c>
      <c r="BZ32" s="99">
        <f>BY32*Input!$N$23</f>
        <v>27526.771385418055</v>
      </c>
      <c r="CA32" s="100">
        <f t="shared" si="37"/>
        <v>27.526771385418055</v>
      </c>
      <c r="CC32" s="95">
        <v>3090</v>
      </c>
      <c r="CD32" s="94">
        <f t="shared" si="38"/>
        <v>10.5</v>
      </c>
      <c r="CE32" s="94">
        <f t="shared" si="39"/>
        <v>14</v>
      </c>
      <c r="CF32" s="94">
        <f t="shared" si="40"/>
        <v>17.5</v>
      </c>
      <c r="CG32" s="94">
        <f t="shared" si="41"/>
        <v>21</v>
      </c>
      <c r="CH32" s="94">
        <f t="shared" si="42"/>
        <v>24</v>
      </c>
      <c r="CI32" s="94">
        <f t="shared" si="43"/>
        <v>27.5</v>
      </c>
      <c r="CK32" s="95">
        <v>3090</v>
      </c>
      <c r="CL32" s="162">
        <f t="shared" si="44"/>
        <v>4.5450623700623707</v>
      </c>
      <c r="CM32" s="162">
        <f t="shared" si="45"/>
        <v>5.979282051282051</v>
      </c>
      <c r="CN32" s="162">
        <f t="shared" si="46"/>
        <v>7.4741025641025631</v>
      </c>
      <c r="CO32" s="162">
        <f t="shared" si="47"/>
        <v>8.9689230769230779</v>
      </c>
      <c r="CP32" s="162">
        <f t="shared" si="48"/>
        <v>10.276891025641024</v>
      </c>
      <c r="CQ32" s="162">
        <f t="shared" si="49"/>
        <v>11.698595317725752</v>
      </c>
    </row>
    <row r="33" spans="1:95" ht="19.5" thickTop="1" thickBot="1">
      <c r="A33" s="70">
        <v>3140</v>
      </c>
      <c r="B33" s="70">
        <v>32.720999999999997</v>
      </c>
      <c r="C33" s="70">
        <v>73.188000000000002</v>
      </c>
      <c r="D33" s="70">
        <v>30.713000000000001</v>
      </c>
      <c r="E33" s="70">
        <v>1.6319999999999999</v>
      </c>
      <c r="G33" s="75" t="s">
        <v>267</v>
      </c>
      <c r="H33" s="76">
        <v>1</v>
      </c>
      <c r="I33" s="76">
        <v>2</v>
      </c>
      <c r="J33" s="76">
        <v>3</v>
      </c>
      <c r="K33" s="76">
        <v>4</v>
      </c>
      <c r="L33" s="76">
        <v>5</v>
      </c>
      <c r="M33" s="76">
        <v>6</v>
      </c>
      <c r="O33" s="95">
        <v>3100</v>
      </c>
      <c r="P33" s="94">
        <f t="shared" si="14"/>
        <v>13.147405052489452</v>
      </c>
      <c r="Q33" s="94">
        <f t="shared" si="0"/>
        <v>13.558508313557162</v>
      </c>
      <c r="R33" s="94">
        <f t="shared" si="1"/>
        <v>13.853979050429013</v>
      </c>
      <c r="S33" s="94">
        <f t="shared" si="2"/>
        <v>13.889427193875918</v>
      </c>
      <c r="T33" s="94">
        <f t="shared" si="3"/>
        <v>13.923298090267942</v>
      </c>
      <c r="U33" s="94">
        <f t="shared" si="4"/>
        <v>13.80572053317027</v>
      </c>
      <c r="V33" s="82"/>
      <c r="W33" s="95">
        <v>3100</v>
      </c>
      <c r="X33" s="161">
        <f t="shared" si="15"/>
        <v>9.2669933137571405</v>
      </c>
      <c r="Y33" s="161">
        <f t="shared" si="16"/>
        <v>9.5407368672591097</v>
      </c>
      <c r="Z33" s="161">
        <f t="shared" si="17"/>
        <v>9.7266320192319196</v>
      </c>
      <c r="AA33" s="161">
        <f t="shared" si="18"/>
        <v>9.7242145935852733</v>
      </c>
      <c r="AB33" s="161">
        <f t="shared" si="19"/>
        <v>9.7195187066412725</v>
      </c>
      <c r="AC33" s="161">
        <f t="shared" si="20"/>
        <v>9.6019411495436007</v>
      </c>
      <c r="AD33" s="82"/>
      <c r="AE33" s="82"/>
      <c r="AF33" s="82"/>
      <c r="AG33" s="95">
        <v>3100</v>
      </c>
      <c r="AH33" s="161">
        <f t="shared" si="21"/>
        <v>-11.010305147701477</v>
      </c>
      <c r="AI33" s="161">
        <f t="shared" si="22"/>
        <v>-11.071654664794538</v>
      </c>
      <c r="AJ33" s="161">
        <f t="shared" si="23"/>
        <v>-11.153392103642217</v>
      </c>
      <c r="AK33" s="161">
        <f t="shared" si="24"/>
        <v>-11.253293417789381</v>
      </c>
      <c r="AL33" s="161">
        <f t="shared" si="25"/>
        <v>-11.355607121624757</v>
      </c>
      <c r="AM33" s="161">
        <f t="shared" si="26"/>
        <v>-11.482590883290243</v>
      </c>
      <c r="AN33" s="81"/>
      <c r="AO33" s="81"/>
      <c r="AP33" s="95">
        <v>3100</v>
      </c>
      <c r="AQ33" s="94">
        <f t="shared" si="7"/>
        <v>22.165832119942163</v>
      </c>
      <c r="AR33" s="94">
        <f t="shared" si="8"/>
        <v>38.362104632510651</v>
      </c>
      <c r="AS33" s="94">
        <f t="shared" si="9"/>
        <v>59.940788488297883</v>
      </c>
      <c r="AT33" s="94">
        <f t="shared" si="10"/>
        <v>86.314735423149031</v>
      </c>
      <c r="AU33" s="94">
        <f t="shared" si="11"/>
        <v>113.3255532356882</v>
      </c>
      <c r="AV33" s="94">
        <f t="shared" si="12"/>
        <v>146.84926631537635</v>
      </c>
      <c r="AW33" s="81"/>
      <c r="AX33" s="95">
        <v>3100</v>
      </c>
      <c r="AY33" s="99">
        <f>'Max limit'!AX33*Input!PrimaryDrive_ratio*Input!Gear1_ratio*Input!FinalDrive_ratio</f>
        <v>273.58627858627864</v>
      </c>
      <c r="AZ33" s="99">
        <f t="shared" si="27"/>
        <v>4.5597713097713104</v>
      </c>
      <c r="BA33" s="99">
        <f>AZ33*Input!$N$23</f>
        <v>10729.132772349272</v>
      </c>
      <c r="BB33" s="97">
        <f t="shared" si="13"/>
        <v>10.729132772349272</v>
      </c>
      <c r="BC33" s="95">
        <v>3100</v>
      </c>
      <c r="BD33" s="99">
        <f>'Max limit'!AX33*Input!PrimaryDrive_ratio*Input!Gear2_ratio*Input!FinalDrive_ratio</f>
        <v>359.91794871794872</v>
      </c>
      <c r="BE33" s="99">
        <f t="shared" si="28"/>
        <v>5.9986324786324783</v>
      </c>
      <c r="BF33" s="99">
        <f>BE33*Input!$N$23</f>
        <v>14114.770224957261</v>
      </c>
      <c r="BG33" s="100">
        <f t="shared" si="29"/>
        <v>14.114770224957262</v>
      </c>
      <c r="BH33" s="95">
        <v>3100</v>
      </c>
      <c r="BI33" s="99">
        <f>'Max limit'!AX33*Input!PrimaryDrive_ratio*Input!Gear3_ratio*Input!FinalDrive_ratio</f>
        <v>449.89743589743586</v>
      </c>
      <c r="BJ33" s="99">
        <f t="shared" si="30"/>
        <v>7.4982905982905974</v>
      </c>
      <c r="BK33" s="99">
        <f>BJ33*Input!$N$23</f>
        <v>17643.462781196577</v>
      </c>
      <c r="BL33" s="100">
        <f t="shared" si="31"/>
        <v>17.643462781196575</v>
      </c>
      <c r="BM33" s="95">
        <v>3100</v>
      </c>
      <c r="BN33" s="99">
        <f>'Max limit'!AX33*Input!PrimaryDrive_ratio*Input!Gear4_ratio*Input!FinalDrive_ratio</f>
        <v>539.87692307692316</v>
      </c>
      <c r="BO33" s="99">
        <f t="shared" si="32"/>
        <v>8.9979487179487201</v>
      </c>
      <c r="BP33" s="99">
        <f>BO33*Input!$N$23</f>
        <v>21172.155337435899</v>
      </c>
      <c r="BQ33" s="100">
        <f t="shared" si="33"/>
        <v>21.1721553374359</v>
      </c>
      <c r="BR33" s="95">
        <v>3100</v>
      </c>
      <c r="BS33" s="99">
        <f>'Max limit'!AX33*Input!PrimaryDrive_ratio*Input!Gear5_ratio*Input!FinalDrive_ratio</f>
        <v>618.60897435897436</v>
      </c>
      <c r="BT33" s="99">
        <f t="shared" si="34"/>
        <v>10.310149572649573</v>
      </c>
      <c r="BU33" s="99">
        <f>BT33*Input!$N$23</f>
        <v>24259.761324145296</v>
      </c>
      <c r="BV33" s="100">
        <f t="shared" si="35"/>
        <v>24.259761324145295</v>
      </c>
      <c r="BW33" s="95">
        <v>3100</v>
      </c>
      <c r="BX33" s="99">
        <f>'Max limit'!AX33*Input!PrimaryDrive_ratio*Input!Gear6_ratio*Input!FinalDrive_ratio</f>
        <v>704.18729096989966</v>
      </c>
      <c r="BY33" s="99">
        <f t="shared" si="36"/>
        <v>11.736454849498328</v>
      </c>
      <c r="BZ33" s="99">
        <f>BY33*Input!$N$23</f>
        <v>27615.854787959863</v>
      </c>
      <c r="CA33" s="100">
        <f t="shared" si="37"/>
        <v>27.615854787959861</v>
      </c>
      <c r="CC33" s="95">
        <v>3100</v>
      </c>
      <c r="CD33" s="94">
        <f t="shared" si="38"/>
        <v>10.5</v>
      </c>
      <c r="CE33" s="94">
        <f t="shared" si="39"/>
        <v>14</v>
      </c>
      <c r="CF33" s="94">
        <f t="shared" si="40"/>
        <v>17.5</v>
      </c>
      <c r="CG33" s="94">
        <f t="shared" si="41"/>
        <v>21</v>
      </c>
      <c r="CH33" s="94">
        <f t="shared" si="42"/>
        <v>24.5</v>
      </c>
      <c r="CI33" s="94">
        <f t="shared" si="43"/>
        <v>27.5</v>
      </c>
      <c r="CK33" s="95">
        <v>3100</v>
      </c>
      <c r="CL33" s="162">
        <f t="shared" si="44"/>
        <v>4.5597713097713104</v>
      </c>
      <c r="CM33" s="162">
        <f t="shared" si="45"/>
        <v>5.9986324786324783</v>
      </c>
      <c r="CN33" s="162">
        <f t="shared" si="46"/>
        <v>7.4982905982905974</v>
      </c>
      <c r="CO33" s="162">
        <f t="shared" si="47"/>
        <v>8.9979487179487201</v>
      </c>
      <c r="CP33" s="162">
        <f t="shared" si="48"/>
        <v>10.310149572649573</v>
      </c>
      <c r="CQ33" s="162">
        <f t="shared" si="49"/>
        <v>11.736454849498328</v>
      </c>
    </row>
    <row r="34" spans="1:95" ht="19.5" thickTop="1" thickBot="1">
      <c r="A34" s="70">
        <v>3150</v>
      </c>
      <c r="B34" s="70">
        <v>33.433999999999997</v>
      </c>
      <c r="C34" s="70">
        <v>74.546000000000006</v>
      </c>
      <c r="D34" s="70">
        <v>31.411999999999999</v>
      </c>
      <c r="E34" s="70">
        <v>1.637</v>
      </c>
      <c r="G34" s="75" t="s">
        <v>256</v>
      </c>
      <c r="H34" s="74">
        <f>Input!Mass_kg*1.17</f>
        <v>308.88</v>
      </c>
      <c r="I34" s="74">
        <f>Input!Mass_kg*1.13</f>
        <v>298.32</v>
      </c>
      <c r="J34" s="74">
        <f>Input!Mass_kg*1.1</f>
        <v>290.40000000000003</v>
      </c>
      <c r="K34" s="74">
        <f>Input!Mass_kg*1.09</f>
        <v>287.76000000000005</v>
      </c>
      <c r="L34" s="74">
        <f>Input!Mass_kg*1.08</f>
        <v>285.12</v>
      </c>
      <c r="M34" s="74">
        <f>Input!Mass_kg*1.08</f>
        <v>285.12</v>
      </c>
      <c r="O34" s="95">
        <v>3110</v>
      </c>
      <c r="P34" s="94">
        <f t="shared" si="14"/>
        <v>13.146941325403411</v>
      </c>
      <c r="Q34" s="94">
        <f t="shared" si="0"/>
        <v>13.557677337964927</v>
      </c>
      <c r="R34" s="94">
        <f t="shared" si="1"/>
        <v>13.852645240174429</v>
      </c>
      <c r="S34" s="94">
        <f t="shared" si="2"/>
        <v>13.887488886129802</v>
      </c>
      <c r="T34" s="94">
        <f t="shared" si="3"/>
        <v>13.920729656458835</v>
      </c>
      <c r="U34" s="94">
        <f t="shared" si="4"/>
        <v>13.802392310984914</v>
      </c>
      <c r="V34" s="82"/>
      <c r="W34" s="95">
        <v>3110</v>
      </c>
      <c r="X34" s="161">
        <f t="shared" si="15"/>
        <v>9.2665295866711013</v>
      </c>
      <c r="Y34" s="161">
        <f t="shared" si="16"/>
        <v>9.5399058916668729</v>
      </c>
      <c r="Z34" s="161">
        <f t="shared" si="17"/>
        <v>9.7252982089773354</v>
      </c>
      <c r="AA34" s="161">
        <f t="shared" si="18"/>
        <v>9.7222762858391611</v>
      </c>
      <c r="AB34" s="161">
        <f t="shared" si="19"/>
        <v>9.7169502728321664</v>
      </c>
      <c r="AC34" s="161">
        <f t="shared" si="20"/>
        <v>9.5986129273582463</v>
      </c>
      <c r="AD34" s="82"/>
      <c r="AE34" s="82"/>
      <c r="AF34" s="82"/>
      <c r="AG34" s="95">
        <v>3110</v>
      </c>
      <c r="AH34" s="161">
        <f t="shared" si="21"/>
        <v>-11.010847708392143</v>
      </c>
      <c r="AI34" s="161">
        <f t="shared" si="22"/>
        <v>-11.072593667213766</v>
      </c>
      <c r="AJ34" s="161">
        <f t="shared" si="23"/>
        <v>-11.154859294922261</v>
      </c>
      <c r="AK34" s="161">
        <f t="shared" si="24"/>
        <v>-11.255406173232645</v>
      </c>
      <c r="AL34" s="161">
        <f t="shared" si="25"/>
        <v>-11.35838103013859</v>
      </c>
      <c r="AM34" s="161">
        <f t="shared" si="26"/>
        <v>-11.486185363250426</v>
      </c>
      <c r="AN34" s="81"/>
      <c r="AO34" s="81"/>
      <c r="AP34" s="95">
        <v>3110</v>
      </c>
      <c r="AQ34" s="94">
        <f t="shared" si="7"/>
        <v>22.309068142278093</v>
      </c>
      <c r="AR34" s="94">
        <f t="shared" si="8"/>
        <v>38.61000127118691</v>
      </c>
      <c r="AS34" s="94">
        <f t="shared" si="9"/>
        <v>60.328126986229549</v>
      </c>
      <c r="AT34" s="94">
        <f t="shared" si="10"/>
        <v>86.87250286017057</v>
      </c>
      <c r="AU34" s="94">
        <f t="shared" si="11"/>
        <v>114.05786508334025</v>
      </c>
      <c r="AV34" s="94">
        <f t="shared" si="12"/>
        <v>147.79820902486486</v>
      </c>
      <c r="AW34" s="81"/>
      <c r="AX34" s="95">
        <v>3110</v>
      </c>
      <c r="AY34" s="99">
        <f>'Max limit'!AX34*Input!PrimaryDrive_ratio*Input!Gear1_ratio*Input!FinalDrive_ratio</f>
        <v>274.46881496881497</v>
      </c>
      <c r="AZ34" s="99">
        <f t="shared" si="27"/>
        <v>4.5744802494802492</v>
      </c>
      <c r="BA34" s="99">
        <f>AZ34*Input!$N$23</f>
        <v>10763.742878066525</v>
      </c>
      <c r="BB34" s="97">
        <f t="shared" si="13"/>
        <v>10.763742878066525</v>
      </c>
      <c r="BC34" s="95">
        <v>3110</v>
      </c>
      <c r="BD34" s="99">
        <f>'Max limit'!AX34*Input!PrimaryDrive_ratio*Input!Gear2_ratio*Input!FinalDrive_ratio</f>
        <v>361.07897435897434</v>
      </c>
      <c r="BE34" s="99">
        <f t="shared" si="28"/>
        <v>6.0179829059829055</v>
      </c>
      <c r="BF34" s="99">
        <f>BE34*Input!$N$23</f>
        <v>14160.301741811962</v>
      </c>
      <c r="BG34" s="100">
        <f t="shared" si="29"/>
        <v>14.160301741811962</v>
      </c>
      <c r="BH34" s="95">
        <v>3110</v>
      </c>
      <c r="BI34" s="99">
        <f>'Max limit'!AX34*Input!PrimaryDrive_ratio*Input!Gear3_ratio*Input!FinalDrive_ratio</f>
        <v>451.34871794871788</v>
      </c>
      <c r="BJ34" s="99">
        <f t="shared" si="30"/>
        <v>7.5224786324786317</v>
      </c>
      <c r="BK34" s="99">
        <f>BJ34*Input!$N$23</f>
        <v>17700.377177264952</v>
      </c>
      <c r="BL34" s="100">
        <f t="shared" si="31"/>
        <v>17.700377177264951</v>
      </c>
      <c r="BM34" s="95">
        <v>3110</v>
      </c>
      <c r="BN34" s="99">
        <f>'Max limit'!AX34*Input!PrimaryDrive_ratio*Input!Gear4_ratio*Input!FinalDrive_ratio</f>
        <v>541.61846153846147</v>
      </c>
      <c r="BO34" s="99">
        <f t="shared" si="32"/>
        <v>9.0269743589743587</v>
      </c>
      <c r="BP34" s="99">
        <f>BO34*Input!$N$23</f>
        <v>21240.452612717945</v>
      </c>
      <c r="BQ34" s="100">
        <f t="shared" si="33"/>
        <v>21.240452612717945</v>
      </c>
      <c r="BR34" s="95">
        <v>3110</v>
      </c>
      <c r="BS34" s="99">
        <f>'Max limit'!AX34*Input!PrimaryDrive_ratio*Input!Gear5_ratio*Input!FinalDrive_ratio</f>
        <v>620.60448717948714</v>
      </c>
      <c r="BT34" s="99">
        <f t="shared" si="34"/>
        <v>10.343408119658118</v>
      </c>
      <c r="BU34" s="99">
        <f>BT34*Input!$N$23</f>
        <v>24338.018618739308</v>
      </c>
      <c r="BV34" s="100">
        <f t="shared" si="35"/>
        <v>24.338018618739309</v>
      </c>
      <c r="BW34" s="95">
        <v>3110</v>
      </c>
      <c r="BX34" s="99">
        <f>'Max limit'!AX34*Input!PrimaryDrive_ratio*Input!Gear6_ratio*Input!FinalDrive_ratio</f>
        <v>706.4588628762541</v>
      </c>
      <c r="BY34" s="99">
        <f t="shared" si="36"/>
        <v>11.774314381270901</v>
      </c>
      <c r="BZ34" s="99">
        <f>BY34*Input!$N$23</f>
        <v>27704.938190501663</v>
      </c>
      <c r="CA34" s="100">
        <f t="shared" si="37"/>
        <v>27.704938190501665</v>
      </c>
      <c r="CC34" s="95">
        <v>3110</v>
      </c>
      <c r="CD34" s="94">
        <f t="shared" si="38"/>
        <v>11</v>
      </c>
      <c r="CE34" s="94">
        <f t="shared" si="39"/>
        <v>14</v>
      </c>
      <c r="CF34" s="94">
        <f t="shared" si="40"/>
        <v>17.5</v>
      </c>
      <c r="CG34" s="94">
        <f t="shared" si="41"/>
        <v>21</v>
      </c>
      <c r="CH34" s="94">
        <f t="shared" si="42"/>
        <v>24.5</v>
      </c>
      <c r="CI34" s="94">
        <f t="shared" si="43"/>
        <v>27.5</v>
      </c>
      <c r="CK34" s="95">
        <v>3110</v>
      </c>
      <c r="CL34" s="162">
        <f t="shared" si="44"/>
        <v>4.5744802494802492</v>
      </c>
      <c r="CM34" s="162">
        <f t="shared" si="45"/>
        <v>6.0179829059829055</v>
      </c>
      <c r="CN34" s="162">
        <f t="shared" si="46"/>
        <v>7.5224786324786317</v>
      </c>
      <c r="CO34" s="162">
        <f t="shared" si="47"/>
        <v>9.0269743589743587</v>
      </c>
      <c r="CP34" s="162">
        <f t="shared" si="48"/>
        <v>10.343408119658118</v>
      </c>
      <c r="CQ34" s="162">
        <f t="shared" si="49"/>
        <v>11.774314381270901</v>
      </c>
    </row>
    <row r="35" spans="1:95" ht="19.5" thickTop="1" thickBot="1">
      <c r="A35" s="70">
        <v>3160</v>
      </c>
      <c r="B35" s="70">
        <v>34.122999999999998</v>
      </c>
      <c r="C35" s="70">
        <v>75.84</v>
      </c>
      <c r="D35" s="70">
        <v>32.085000000000001</v>
      </c>
      <c r="E35" s="70">
        <v>1.645</v>
      </c>
      <c r="G35" s="75"/>
      <c r="H35" s="74"/>
      <c r="I35" s="74"/>
      <c r="J35" s="74"/>
      <c r="K35" s="74"/>
      <c r="L35" s="74"/>
      <c r="M35" s="74"/>
      <c r="O35" s="95">
        <v>3120</v>
      </c>
      <c r="P35" s="94">
        <f t="shared" si="14"/>
        <v>13.146476104832391</v>
      </c>
      <c r="Q35" s="94">
        <f t="shared" si="0"/>
        <v>13.556843686122793</v>
      </c>
      <c r="R35" s="94">
        <f t="shared" si="1"/>
        <v>13.851307134234641</v>
      </c>
      <c r="S35" s="94">
        <f t="shared" si="2"/>
        <v>13.885544335846667</v>
      </c>
      <c r="T35" s="94">
        <f t="shared" si="3"/>
        <v>13.918152950721199</v>
      </c>
      <c r="U35" s="94">
        <f t="shared" si="4"/>
        <v>13.799053369887531</v>
      </c>
      <c r="V35" s="82"/>
      <c r="W35" s="95">
        <v>3120</v>
      </c>
      <c r="X35" s="161">
        <f t="shared" si="15"/>
        <v>9.2660643661000819</v>
      </c>
      <c r="Y35" s="161">
        <f t="shared" si="16"/>
        <v>9.5390722398247405</v>
      </c>
      <c r="Z35" s="161">
        <f t="shared" si="17"/>
        <v>9.7239601030375482</v>
      </c>
      <c r="AA35" s="161">
        <f t="shared" si="18"/>
        <v>9.720331735556023</v>
      </c>
      <c r="AB35" s="161">
        <f t="shared" si="19"/>
        <v>9.7143735670945297</v>
      </c>
      <c r="AC35" s="161">
        <f t="shared" si="20"/>
        <v>9.5952739862608603</v>
      </c>
      <c r="AD35" s="82"/>
      <c r="AE35" s="82"/>
      <c r="AF35" s="82"/>
      <c r="AG35" s="95">
        <v>3120</v>
      </c>
      <c r="AH35" s="161">
        <f t="shared" si="21"/>
        <v>-11.011392016460235</v>
      </c>
      <c r="AI35" s="161">
        <f t="shared" si="22"/>
        <v>-11.073535693795376</v>
      </c>
      <c r="AJ35" s="161">
        <f t="shared" si="23"/>
        <v>-11.156331211456026</v>
      </c>
      <c r="AK35" s="161">
        <f t="shared" si="24"/>
        <v>-11.257525733041264</v>
      </c>
      <c r="AL35" s="161">
        <f t="shared" si="25"/>
        <v>-11.361163872335238</v>
      </c>
      <c r="AM35" s="161">
        <f t="shared" si="26"/>
        <v>-11.489791419635603</v>
      </c>
      <c r="AN35" s="81"/>
      <c r="AO35" s="81"/>
      <c r="AP35" s="95">
        <v>3120</v>
      </c>
      <c r="AQ35" s="94">
        <f t="shared" si="7"/>
        <v>22.452765472254413</v>
      </c>
      <c r="AR35" s="94">
        <f t="shared" si="8"/>
        <v>38.858696288731714</v>
      </c>
      <c r="AS35" s="94">
        <f t="shared" si="9"/>
        <v>60.716712951143293</v>
      </c>
      <c r="AT35" s="94">
        <f t="shared" si="10"/>
        <v>87.432066649646359</v>
      </c>
      <c r="AU35" s="94">
        <f t="shared" si="11"/>
        <v>114.79253542325525</v>
      </c>
      <c r="AV35" s="94">
        <f t="shared" si="12"/>
        <v>148.75020791055144</v>
      </c>
      <c r="AW35" s="81"/>
      <c r="AX35" s="95">
        <v>3120</v>
      </c>
      <c r="AY35" s="99">
        <f>'Max limit'!AX35*Input!PrimaryDrive_ratio*Input!Gear1_ratio*Input!FinalDrive_ratio</f>
        <v>275.35135135135135</v>
      </c>
      <c r="AZ35" s="99">
        <f t="shared" si="27"/>
        <v>4.5891891891891889</v>
      </c>
      <c r="BA35" s="99">
        <f>AZ35*Input!$N$23</f>
        <v>10798.352983783781</v>
      </c>
      <c r="BB35" s="97">
        <f t="shared" si="13"/>
        <v>10.798352983783781</v>
      </c>
      <c r="BC35" s="95">
        <v>3120</v>
      </c>
      <c r="BD35" s="99">
        <f>'Max limit'!AX35*Input!PrimaryDrive_ratio*Input!Gear2_ratio*Input!FinalDrive_ratio</f>
        <v>362.24</v>
      </c>
      <c r="BE35" s="99">
        <f t="shared" si="28"/>
        <v>6.0373333333333337</v>
      </c>
      <c r="BF35" s="99">
        <f>BE35*Input!$N$23</f>
        <v>14205.833258666666</v>
      </c>
      <c r="BG35" s="100">
        <f t="shared" si="29"/>
        <v>14.205833258666665</v>
      </c>
      <c r="BH35" s="95">
        <v>3120</v>
      </c>
      <c r="BI35" s="99">
        <f>'Max limit'!AX35*Input!PrimaryDrive_ratio*Input!Gear3_ratio*Input!FinalDrive_ratio</f>
        <v>452.79999999999995</v>
      </c>
      <c r="BJ35" s="99">
        <f t="shared" si="30"/>
        <v>7.546666666666666</v>
      </c>
      <c r="BK35" s="99">
        <f>BJ35*Input!$N$23</f>
        <v>17757.291573333328</v>
      </c>
      <c r="BL35" s="100">
        <f t="shared" si="31"/>
        <v>17.75729157333333</v>
      </c>
      <c r="BM35" s="95">
        <v>3120</v>
      </c>
      <c r="BN35" s="99">
        <f>'Max limit'!AX35*Input!PrimaryDrive_ratio*Input!Gear4_ratio*Input!FinalDrive_ratio</f>
        <v>543.36</v>
      </c>
      <c r="BO35" s="99">
        <f t="shared" si="32"/>
        <v>9.0560000000000009</v>
      </c>
      <c r="BP35" s="99">
        <f>BO35*Input!$N$23</f>
        <v>21308.749887999998</v>
      </c>
      <c r="BQ35" s="100">
        <f t="shared" si="33"/>
        <v>21.308749887999998</v>
      </c>
      <c r="BR35" s="95">
        <v>3120</v>
      </c>
      <c r="BS35" s="99">
        <f>'Max limit'!AX35*Input!PrimaryDrive_ratio*Input!Gear5_ratio*Input!FinalDrive_ratio</f>
        <v>622.59999999999991</v>
      </c>
      <c r="BT35" s="99">
        <f t="shared" si="34"/>
        <v>10.376666666666665</v>
      </c>
      <c r="BU35" s="99">
        <f>BT35*Input!$N$23</f>
        <v>24416.275913333324</v>
      </c>
      <c r="BV35" s="100">
        <f t="shared" si="35"/>
        <v>24.416275913333322</v>
      </c>
      <c r="BW35" s="95">
        <v>3120</v>
      </c>
      <c r="BX35" s="99">
        <f>'Max limit'!AX35*Input!PrimaryDrive_ratio*Input!Gear6_ratio*Input!FinalDrive_ratio</f>
        <v>708.73043478260865</v>
      </c>
      <c r="BY35" s="99">
        <f t="shared" si="36"/>
        <v>11.812173913043477</v>
      </c>
      <c r="BZ35" s="99">
        <f>BY35*Input!$N$23</f>
        <v>27794.021593043472</v>
      </c>
      <c r="CA35" s="100">
        <f t="shared" si="37"/>
        <v>27.794021593043471</v>
      </c>
      <c r="CC35" s="95">
        <v>3120</v>
      </c>
      <c r="CD35" s="94">
        <f t="shared" si="38"/>
        <v>11</v>
      </c>
      <c r="CE35" s="94">
        <f t="shared" si="39"/>
        <v>14</v>
      </c>
      <c r="CF35" s="94">
        <f t="shared" si="40"/>
        <v>18</v>
      </c>
      <c r="CG35" s="94">
        <f t="shared" si="41"/>
        <v>21.5</v>
      </c>
      <c r="CH35" s="94">
        <f t="shared" si="42"/>
        <v>24.5</v>
      </c>
      <c r="CI35" s="94">
        <f t="shared" si="43"/>
        <v>28</v>
      </c>
      <c r="CK35" s="95">
        <v>3120</v>
      </c>
      <c r="CL35" s="162">
        <f t="shared" si="44"/>
        <v>4.5891891891891889</v>
      </c>
      <c r="CM35" s="162">
        <f t="shared" si="45"/>
        <v>6.0373333333333337</v>
      </c>
      <c r="CN35" s="162">
        <f t="shared" si="46"/>
        <v>7.546666666666666</v>
      </c>
      <c r="CO35" s="162">
        <f t="shared" si="47"/>
        <v>9.0560000000000009</v>
      </c>
      <c r="CP35" s="162">
        <f t="shared" si="48"/>
        <v>10.376666666666665</v>
      </c>
      <c r="CQ35" s="162">
        <f t="shared" si="49"/>
        <v>11.812173913043477</v>
      </c>
    </row>
    <row r="36" spans="1:95" ht="19.5" thickTop="1" thickBot="1">
      <c r="A36" s="70">
        <v>3170</v>
      </c>
      <c r="B36" s="70">
        <v>34.795000000000002</v>
      </c>
      <c r="C36" s="70">
        <v>77.088999999999999</v>
      </c>
      <c r="D36" s="70">
        <v>32.749000000000002</v>
      </c>
      <c r="E36" s="70">
        <v>1.645</v>
      </c>
      <c r="G36" s="73" t="s">
        <v>268</v>
      </c>
      <c r="H36" s="74"/>
      <c r="I36" s="74"/>
      <c r="J36" s="74"/>
      <c r="K36" s="74"/>
      <c r="L36" s="74"/>
      <c r="M36" s="74"/>
      <c r="O36" s="95">
        <v>3130</v>
      </c>
      <c r="P36" s="94">
        <f t="shared" si="14"/>
        <v>13.146009390776396</v>
      </c>
      <c r="Q36" s="94">
        <f t="shared" si="0"/>
        <v>13.556007358030767</v>
      </c>
      <c r="R36" s="94">
        <f t="shared" si="1"/>
        <v>13.849964732609655</v>
      </c>
      <c r="S36" s="94">
        <f t="shared" si="2"/>
        <v>13.883593543026503</v>
      </c>
      <c r="T36" s="94">
        <f t="shared" si="3"/>
        <v>13.915567973055031</v>
      </c>
      <c r="U36" s="94">
        <f t="shared" si="4"/>
        <v>13.795703709878113</v>
      </c>
      <c r="V36" s="82"/>
      <c r="W36" s="95">
        <v>3130</v>
      </c>
      <c r="X36" s="161">
        <f t="shared" si="15"/>
        <v>9.2655976520440841</v>
      </c>
      <c r="Y36" s="161">
        <f t="shared" si="16"/>
        <v>9.5382359117327127</v>
      </c>
      <c r="Z36" s="161">
        <f t="shared" si="17"/>
        <v>9.7226177014125632</v>
      </c>
      <c r="AA36" s="161">
        <f t="shared" si="18"/>
        <v>9.7183809427358607</v>
      </c>
      <c r="AB36" s="161">
        <f t="shared" si="19"/>
        <v>9.7117885894283607</v>
      </c>
      <c r="AC36" s="161">
        <f t="shared" si="20"/>
        <v>9.5919243262514442</v>
      </c>
      <c r="AD36" s="82"/>
      <c r="AE36" s="82"/>
      <c r="AF36" s="82"/>
      <c r="AG36" s="95">
        <v>3130</v>
      </c>
      <c r="AH36" s="161">
        <f t="shared" si="21"/>
        <v>-11.011938071905753</v>
      </c>
      <c r="AI36" s="161">
        <f t="shared" si="22"/>
        <v>-11.074480744539366</v>
      </c>
      <c r="AJ36" s="161">
        <f t="shared" si="23"/>
        <v>-11.15780785324351</v>
      </c>
      <c r="AK36" s="161">
        <f t="shared" si="24"/>
        <v>-11.259652097215241</v>
      </c>
      <c r="AL36" s="161">
        <f t="shared" si="25"/>
        <v>-11.3639556482147</v>
      </c>
      <c r="AM36" s="161">
        <f t="shared" si="26"/>
        <v>-11.493409052445772</v>
      </c>
      <c r="AN36" s="81"/>
      <c r="AO36" s="81"/>
      <c r="AP36" s="95">
        <v>3130</v>
      </c>
      <c r="AQ36" s="94">
        <f t="shared" si="7"/>
        <v>22.596924109871104</v>
      </c>
      <c r="AR36" s="94">
        <f t="shared" si="8"/>
        <v>39.108189685145028</v>
      </c>
      <c r="AS36" s="94">
        <f t="shared" si="9"/>
        <v>61.106546383039088</v>
      </c>
      <c r="AT36" s="94">
        <f t="shared" si="10"/>
        <v>87.993426791576326</v>
      </c>
      <c r="AU36" s="94">
        <f t="shared" si="11"/>
        <v>115.52956425543331</v>
      </c>
      <c r="AV36" s="94">
        <f t="shared" si="12"/>
        <v>149.70526297243606</v>
      </c>
      <c r="AW36" s="81"/>
      <c r="AX36" s="95">
        <v>3130</v>
      </c>
      <c r="AY36" s="99">
        <f>'Max limit'!AX36*Input!PrimaryDrive_ratio*Input!Gear1_ratio*Input!FinalDrive_ratio</f>
        <v>276.23388773388774</v>
      </c>
      <c r="AZ36" s="99">
        <f t="shared" si="27"/>
        <v>4.6038981288981287</v>
      </c>
      <c r="BA36" s="99">
        <f>AZ36*Input!$N$23</f>
        <v>10832.963089501038</v>
      </c>
      <c r="BB36" s="97">
        <f t="shared" si="13"/>
        <v>10.832963089501037</v>
      </c>
      <c r="BC36" s="95">
        <v>3130</v>
      </c>
      <c r="BD36" s="99">
        <f>'Max limit'!AX36*Input!PrimaryDrive_ratio*Input!Gear2_ratio*Input!FinalDrive_ratio</f>
        <v>363.40102564102563</v>
      </c>
      <c r="BE36" s="99">
        <f t="shared" si="28"/>
        <v>6.05668376068376</v>
      </c>
      <c r="BF36" s="99">
        <f>BE36*Input!$N$23</f>
        <v>14251.364775521364</v>
      </c>
      <c r="BG36" s="100">
        <f t="shared" si="29"/>
        <v>14.251364775521365</v>
      </c>
      <c r="BH36" s="95">
        <v>3130</v>
      </c>
      <c r="BI36" s="99">
        <f>'Max limit'!AX36*Input!PrimaryDrive_ratio*Input!Gear3_ratio*Input!FinalDrive_ratio</f>
        <v>454.25128205128203</v>
      </c>
      <c r="BJ36" s="99">
        <f t="shared" si="30"/>
        <v>7.5708547008547002</v>
      </c>
      <c r="BK36" s="99">
        <f>BJ36*Input!$N$23</f>
        <v>17814.205969401704</v>
      </c>
      <c r="BL36" s="100">
        <f t="shared" si="31"/>
        <v>17.814205969401705</v>
      </c>
      <c r="BM36" s="95">
        <v>3130</v>
      </c>
      <c r="BN36" s="99">
        <f>'Max limit'!AX36*Input!PrimaryDrive_ratio*Input!Gear4_ratio*Input!FinalDrive_ratio</f>
        <v>545.10153846153855</v>
      </c>
      <c r="BO36" s="99">
        <f t="shared" si="32"/>
        <v>9.0850256410256431</v>
      </c>
      <c r="BP36" s="99">
        <f>BO36*Input!$N$23</f>
        <v>21377.047163282052</v>
      </c>
      <c r="BQ36" s="100">
        <f t="shared" si="33"/>
        <v>21.37704716328205</v>
      </c>
      <c r="BR36" s="95">
        <v>3130</v>
      </c>
      <c r="BS36" s="99">
        <f>'Max limit'!AX36*Input!PrimaryDrive_ratio*Input!Gear5_ratio*Input!FinalDrive_ratio</f>
        <v>624.59551282051279</v>
      </c>
      <c r="BT36" s="99">
        <f t="shared" si="34"/>
        <v>10.409925213675214</v>
      </c>
      <c r="BU36" s="99">
        <f>BT36*Input!$N$23</f>
        <v>24494.533207927347</v>
      </c>
      <c r="BV36" s="100">
        <f t="shared" si="35"/>
        <v>24.494533207927347</v>
      </c>
      <c r="BW36" s="95">
        <v>3130</v>
      </c>
      <c r="BX36" s="99">
        <f>'Max limit'!AX36*Input!PrimaryDrive_ratio*Input!Gear6_ratio*Input!FinalDrive_ratio</f>
        <v>711.00200668896321</v>
      </c>
      <c r="BY36" s="99">
        <f t="shared" si="36"/>
        <v>11.850033444816054</v>
      </c>
      <c r="BZ36" s="99">
        <f>BY36*Input!$N$23</f>
        <v>27883.10499558528</v>
      </c>
      <c r="CA36" s="100">
        <f t="shared" si="37"/>
        <v>27.883104995585281</v>
      </c>
      <c r="CC36" s="95">
        <v>3130</v>
      </c>
      <c r="CD36" s="94">
        <f t="shared" si="38"/>
        <v>11</v>
      </c>
      <c r="CE36" s="94">
        <f t="shared" si="39"/>
        <v>14.5</v>
      </c>
      <c r="CF36" s="94">
        <f t="shared" si="40"/>
        <v>18</v>
      </c>
      <c r="CG36" s="94">
        <f t="shared" si="41"/>
        <v>21.5</v>
      </c>
      <c r="CH36" s="94">
        <f t="shared" si="42"/>
        <v>24.5</v>
      </c>
      <c r="CI36" s="94">
        <f t="shared" si="43"/>
        <v>28</v>
      </c>
      <c r="CK36" s="95">
        <v>3130</v>
      </c>
      <c r="CL36" s="162">
        <f t="shared" si="44"/>
        <v>4.6038981288981287</v>
      </c>
      <c r="CM36" s="162">
        <f t="shared" si="45"/>
        <v>6.05668376068376</v>
      </c>
      <c r="CN36" s="162">
        <f t="shared" si="46"/>
        <v>7.5708547008547002</v>
      </c>
      <c r="CO36" s="162">
        <f t="shared" si="47"/>
        <v>9.0850256410256431</v>
      </c>
      <c r="CP36" s="162">
        <f t="shared" si="48"/>
        <v>10.409925213675214</v>
      </c>
      <c r="CQ36" s="162">
        <f t="shared" si="49"/>
        <v>11.850033444816054</v>
      </c>
    </row>
    <row r="37" spans="1:95" ht="19.5" thickTop="1" thickBot="1">
      <c r="A37" s="70">
        <v>3180</v>
      </c>
      <c r="B37" s="70">
        <v>35.427999999999997</v>
      </c>
      <c r="C37" s="70">
        <v>78.245999999999995</v>
      </c>
      <c r="D37" s="70">
        <v>33.375</v>
      </c>
      <c r="E37" s="70">
        <v>1.645</v>
      </c>
      <c r="G37" s="75" t="s">
        <v>269</v>
      </c>
      <c r="H37" s="76">
        <v>1</v>
      </c>
      <c r="I37" s="76">
        <v>2</v>
      </c>
      <c r="J37" s="76">
        <v>3</v>
      </c>
      <c r="K37" s="76">
        <v>4</v>
      </c>
      <c r="L37" s="76">
        <v>5</v>
      </c>
      <c r="M37" s="76">
        <v>6</v>
      </c>
      <c r="O37" s="95">
        <v>3140</v>
      </c>
      <c r="P37" s="94">
        <f t="shared" si="14"/>
        <v>13.145541183235418</v>
      </c>
      <c r="Q37" s="94">
        <f t="shared" si="0"/>
        <v>13.555168353688847</v>
      </c>
      <c r="R37" s="94">
        <f t="shared" si="1"/>
        <v>13.84861803529947</v>
      </c>
      <c r="S37" s="94">
        <f t="shared" si="2"/>
        <v>13.881636507669315</v>
      </c>
      <c r="T37" s="94">
        <f t="shared" si="3"/>
        <v>13.912974723460332</v>
      </c>
      <c r="U37" s="94">
        <f t="shared" si="4"/>
        <v>13.792343330956667</v>
      </c>
      <c r="V37" s="82"/>
      <c r="W37" s="95">
        <v>3140</v>
      </c>
      <c r="X37" s="161">
        <f t="shared" si="15"/>
        <v>9.2651294445031063</v>
      </c>
      <c r="Y37" s="161">
        <f t="shared" si="16"/>
        <v>9.5373969073907929</v>
      </c>
      <c r="Z37" s="161">
        <f t="shared" si="17"/>
        <v>9.7212710041023769</v>
      </c>
      <c r="AA37" s="161">
        <f t="shared" si="18"/>
        <v>9.7164239073786742</v>
      </c>
      <c r="AB37" s="161">
        <f t="shared" si="19"/>
        <v>9.7091953398336628</v>
      </c>
      <c r="AC37" s="161">
        <f t="shared" si="20"/>
        <v>9.5885639473299982</v>
      </c>
      <c r="AD37" s="82"/>
      <c r="AE37" s="82"/>
      <c r="AF37" s="82"/>
      <c r="AG37" s="95">
        <v>3140</v>
      </c>
      <c r="AH37" s="161">
        <f t="shared" si="21"/>
        <v>-11.012485874728696</v>
      </c>
      <c r="AI37" s="161">
        <f t="shared" si="22"/>
        <v>-11.075428819445737</v>
      </c>
      <c r="AJ37" s="161">
        <f t="shared" si="23"/>
        <v>-11.159289220284714</v>
      </c>
      <c r="AK37" s="161">
        <f t="shared" si="24"/>
        <v>-11.261785265754575</v>
      </c>
      <c r="AL37" s="161">
        <f t="shared" si="25"/>
        <v>-11.366756357776977</v>
      </c>
      <c r="AM37" s="161">
        <f t="shared" si="26"/>
        <v>-11.497038261680933</v>
      </c>
      <c r="AN37" s="81"/>
      <c r="AO37" s="81"/>
      <c r="AP37" s="95">
        <v>3140</v>
      </c>
      <c r="AQ37" s="94">
        <f t="shared" si="7"/>
        <v>22.741544055128159</v>
      </c>
      <c r="AR37" s="94">
        <f t="shared" si="8"/>
        <v>39.358481460426852</v>
      </c>
      <c r="AS37" s="94">
        <f t="shared" si="9"/>
        <v>61.497627281916955</v>
      </c>
      <c r="AT37" s="94">
        <f t="shared" si="10"/>
        <v>88.556583285960428</v>
      </c>
      <c r="AU37" s="94">
        <f t="shared" si="11"/>
        <v>116.26895157987421</v>
      </c>
      <c r="AV37" s="94">
        <f t="shared" si="12"/>
        <v>150.66337421051867</v>
      </c>
      <c r="AW37" s="81"/>
      <c r="AX37" s="95">
        <v>3140</v>
      </c>
      <c r="AY37" s="99">
        <f>'Max limit'!AX37*Input!PrimaryDrive_ratio*Input!Gear1_ratio*Input!FinalDrive_ratio</f>
        <v>277.11642411642413</v>
      </c>
      <c r="AZ37" s="99">
        <f t="shared" si="27"/>
        <v>4.6186070686070684</v>
      </c>
      <c r="BA37" s="99">
        <f>AZ37*Input!$N$23</f>
        <v>10867.573195218292</v>
      </c>
      <c r="BB37" s="97">
        <f t="shared" si="13"/>
        <v>10.867573195218291</v>
      </c>
      <c r="BC37" s="95">
        <v>3140</v>
      </c>
      <c r="BD37" s="99">
        <f>'Max limit'!AX37*Input!PrimaryDrive_ratio*Input!Gear2_ratio*Input!FinalDrive_ratio</f>
        <v>364.56205128205124</v>
      </c>
      <c r="BE37" s="99">
        <f t="shared" si="28"/>
        <v>6.0760341880341873</v>
      </c>
      <c r="BF37" s="99">
        <f>BE37*Input!$N$23</f>
        <v>14296.896292376065</v>
      </c>
      <c r="BG37" s="100">
        <f t="shared" si="29"/>
        <v>14.296896292376065</v>
      </c>
      <c r="BH37" s="95">
        <v>3140</v>
      </c>
      <c r="BI37" s="99">
        <f>'Max limit'!AX37*Input!PrimaryDrive_ratio*Input!Gear3_ratio*Input!FinalDrive_ratio</f>
        <v>455.702564102564</v>
      </c>
      <c r="BJ37" s="99">
        <f t="shared" si="30"/>
        <v>7.5950427350427336</v>
      </c>
      <c r="BK37" s="99">
        <f>BJ37*Input!$N$23</f>
        <v>17871.12036547008</v>
      </c>
      <c r="BL37" s="100">
        <f t="shared" si="31"/>
        <v>17.87112036547008</v>
      </c>
      <c r="BM37" s="95">
        <v>3140</v>
      </c>
      <c r="BN37" s="99">
        <f>'Max limit'!AX37*Input!PrimaryDrive_ratio*Input!Gear4_ratio*Input!FinalDrive_ratio</f>
        <v>546.84307692307686</v>
      </c>
      <c r="BO37" s="99">
        <f t="shared" si="32"/>
        <v>9.1140512820512818</v>
      </c>
      <c r="BP37" s="99">
        <f>BO37*Input!$N$23</f>
        <v>21445.344438564098</v>
      </c>
      <c r="BQ37" s="100">
        <f t="shared" si="33"/>
        <v>21.445344438564099</v>
      </c>
      <c r="BR37" s="95">
        <v>3140</v>
      </c>
      <c r="BS37" s="99">
        <f>'Max limit'!AX37*Input!PrimaryDrive_ratio*Input!Gear5_ratio*Input!FinalDrive_ratio</f>
        <v>626.59102564102557</v>
      </c>
      <c r="BT37" s="99">
        <f t="shared" si="34"/>
        <v>10.443183760683759</v>
      </c>
      <c r="BU37" s="99">
        <f>BT37*Input!$N$23</f>
        <v>24572.790502521359</v>
      </c>
      <c r="BV37" s="100">
        <f t="shared" si="35"/>
        <v>24.572790502521357</v>
      </c>
      <c r="BW37" s="95">
        <v>3140</v>
      </c>
      <c r="BX37" s="99">
        <f>'Max limit'!AX37*Input!PrimaryDrive_ratio*Input!Gear6_ratio*Input!FinalDrive_ratio</f>
        <v>713.27357859531764</v>
      </c>
      <c r="BY37" s="99">
        <f t="shared" si="36"/>
        <v>11.887892976588628</v>
      </c>
      <c r="BZ37" s="99">
        <f>BY37*Input!$N$23</f>
        <v>27972.188398127084</v>
      </c>
      <c r="CA37" s="100">
        <f t="shared" si="37"/>
        <v>27.972188398127084</v>
      </c>
      <c r="CC37" s="95">
        <v>3140</v>
      </c>
      <c r="CD37" s="94">
        <f t="shared" si="38"/>
        <v>11</v>
      </c>
      <c r="CE37" s="94">
        <f t="shared" si="39"/>
        <v>14.5</v>
      </c>
      <c r="CF37" s="94">
        <f t="shared" si="40"/>
        <v>18</v>
      </c>
      <c r="CG37" s="94">
        <f t="shared" si="41"/>
        <v>21.5</v>
      </c>
      <c r="CH37" s="94">
        <f t="shared" si="42"/>
        <v>24.5</v>
      </c>
      <c r="CI37" s="94">
        <f t="shared" si="43"/>
        <v>28</v>
      </c>
      <c r="CK37" s="95">
        <v>3140</v>
      </c>
      <c r="CL37" s="162">
        <f t="shared" si="44"/>
        <v>4.6186070686070684</v>
      </c>
      <c r="CM37" s="162">
        <f t="shared" si="45"/>
        <v>6.0760341880341873</v>
      </c>
      <c r="CN37" s="162">
        <f t="shared" si="46"/>
        <v>7.5950427350427336</v>
      </c>
      <c r="CO37" s="162">
        <f t="shared" si="47"/>
        <v>9.1140512820512818</v>
      </c>
      <c r="CP37" s="162">
        <f t="shared" si="48"/>
        <v>10.443183760683759</v>
      </c>
      <c r="CQ37" s="162">
        <f t="shared" si="49"/>
        <v>11.887892976588628</v>
      </c>
    </row>
    <row r="38" spans="1:95" ht="19.5" thickTop="1" thickBot="1">
      <c r="A38" s="70">
        <v>3190</v>
      </c>
      <c r="B38" s="70">
        <v>36.064999999999998</v>
      </c>
      <c r="C38" s="70">
        <v>79.403000000000006</v>
      </c>
      <c r="D38" s="70">
        <v>33.991</v>
      </c>
      <c r="E38" s="70">
        <v>1.659</v>
      </c>
      <c r="G38" s="75" t="s">
        <v>270</v>
      </c>
      <c r="H38" s="77">
        <f xml:space="preserve"> $H$16 / ( $H$24 * $H$34 * $H$15 )</f>
        <v>11.482453600390977</v>
      </c>
      <c r="I38" s="77">
        <f xml:space="preserve"> $H$16 / ( $H$25 * $I$34 * $H$15 )</f>
        <v>9.0371798322857124</v>
      </c>
      <c r="J38" s="77">
        <f xml:space="preserve"> $H$16 / ( $H$26 * $J$34 * $H$15 )</f>
        <v>7.4269186985329849</v>
      </c>
      <c r="K38" s="77">
        <f xml:space="preserve"> $H$16 / ( $H$27 * $K$34 * $H$15 )</f>
        <v>6.2458796394390532</v>
      </c>
      <c r="L38" s="77">
        <f xml:space="preserve"> $H$16 / ( $H$28 * $L$34 * $H$15 )</f>
        <v>5.5014212581725825</v>
      </c>
      <c r="M38" s="77">
        <f xml:space="preserve"> $H$16 / ( $H$29 * $M$34 * $H$15 )</f>
        <v>4.8328457580474415</v>
      </c>
      <c r="O38" s="95">
        <v>3150</v>
      </c>
      <c r="P38" s="94">
        <f t="shared" si="14"/>
        <v>13.145071482209461</v>
      </c>
      <c r="Q38" s="94">
        <f t="shared" si="0"/>
        <v>13.554326673097032</v>
      </c>
      <c r="R38" s="94">
        <f t="shared" si="1"/>
        <v>13.847267042304086</v>
      </c>
      <c r="S38" s="94">
        <f t="shared" si="2"/>
        <v>13.879673229775104</v>
      </c>
      <c r="T38" s="94">
        <f t="shared" si="3"/>
        <v>13.910373201937098</v>
      </c>
      <c r="U38" s="94">
        <f t="shared" si="4"/>
        <v>13.788972233123193</v>
      </c>
      <c r="V38" s="82"/>
      <c r="W38" s="95">
        <v>3150</v>
      </c>
      <c r="X38" s="161">
        <f t="shared" si="15"/>
        <v>9.26465974347715</v>
      </c>
      <c r="Y38" s="161">
        <f t="shared" si="16"/>
        <v>9.5365552267989777</v>
      </c>
      <c r="Z38" s="161">
        <f t="shared" si="17"/>
        <v>9.7199200111069928</v>
      </c>
      <c r="AA38" s="161">
        <f t="shared" si="18"/>
        <v>9.7144606294844618</v>
      </c>
      <c r="AB38" s="161">
        <f t="shared" si="19"/>
        <v>9.706593818310429</v>
      </c>
      <c r="AC38" s="161">
        <f t="shared" si="20"/>
        <v>9.5851928494965222</v>
      </c>
      <c r="AD38" s="82"/>
      <c r="AE38" s="82"/>
      <c r="AF38" s="82"/>
      <c r="AG38" s="95">
        <v>3150</v>
      </c>
      <c r="AH38" s="161">
        <f t="shared" si="21"/>
        <v>-11.013035424929065</v>
      </c>
      <c r="AI38" s="161">
        <f t="shared" si="22"/>
        <v>-11.076379918514487</v>
      </c>
      <c r="AJ38" s="161">
        <f t="shared" si="23"/>
        <v>-11.160775312579638</v>
      </c>
      <c r="AK38" s="161">
        <f t="shared" si="24"/>
        <v>-11.263925238659267</v>
      </c>
      <c r="AL38" s="161">
        <f t="shared" si="25"/>
        <v>-11.369566001022067</v>
      </c>
      <c r="AM38" s="161">
        <f t="shared" si="26"/>
        <v>-11.500679047341087</v>
      </c>
      <c r="AN38" s="81"/>
      <c r="AO38" s="81"/>
      <c r="AP38" s="95">
        <v>3150</v>
      </c>
      <c r="AQ38" s="94">
        <f t="shared" si="7"/>
        <v>22.886625308025614</v>
      </c>
      <c r="AR38" s="94">
        <f t="shared" si="8"/>
        <v>39.609571614577213</v>
      </c>
      <c r="AS38" s="94">
        <f t="shared" si="9"/>
        <v>61.889955647776873</v>
      </c>
      <c r="AT38" s="94">
        <f t="shared" si="10"/>
        <v>89.121536132798738</v>
      </c>
      <c r="AU38" s="94">
        <f t="shared" si="11"/>
        <v>117.01069739657821</v>
      </c>
      <c r="AV38" s="94">
        <f t="shared" si="12"/>
        <v>151.62454162479932</v>
      </c>
      <c r="AW38" s="81"/>
      <c r="AX38" s="95">
        <v>3150</v>
      </c>
      <c r="AY38" s="99">
        <f>'Max limit'!AX38*Input!PrimaryDrive_ratio*Input!Gear1_ratio*Input!FinalDrive_ratio</f>
        <v>277.99896049896051</v>
      </c>
      <c r="AZ38" s="99">
        <f t="shared" si="27"/>
        <v>4.633316008316009</v>
      </c>
      <c r="BA38" s="99">
        <f>AZ38*Input!$N$23</f>
        <v>10902.183300935551</v>
      </c>
      <c r="BB38" s="97">
        <f t="shared" si="13"/>
        <v>10.902183300935551</v>
      </c>
      <c r="BC38" s="95">
        <v>3150</v>
      </c>
      <c r="BD38" s="99">
        <f>'Max limit'!AX38*Input!PrimaryDrive_ratio*Input!Gear2_ratio*Input!FinalDrive_ratio</f>
        <v>365.72307692307692</v>
      </c>
      <c r="BE38" s="99">
        <f t="shared" si="28"/>
        <v>6.0953846153846154</v>
      </c>
      <c r="BF38" s="99">
        <f>BE38*Input!$N$23</f>
        <v>14342.427809230767</v>
      </c>
      <c r="BG38" s="100">
        <f t="shared" si="29"/>
        <v>14.342427809230767</v>
      </c>
      <c r="BH38" s="95">
        <v>3150</v>
      </c>
      <c r="BI38" s="99">
        <f>'Max limit'!AX38*Input!PrimaryDrive_ratio*Input!Gear3_ratio*Input!FinalDrive_ratio</f>
        <v>457.15384615384613</v>
      </c>
      <c r="BJ38" s="99">
        <f t="shared" si="30"/>
        <v>7.6192307692307688</v>
      </c>
      <c r="BK38" s="99">
        <f>BJ38*Input!$N$23</f>
        <v>17928.034761538456</v>
      </c>
      <c r="BL38" s="100">
        <f t="shared" si="31"/>
        <v>17.928034761538456</v>
      </c>
      <c r="BM38" s="95">
        <v>3150</v>
      </c>
      <c r="BN38" s="99">
        <f>'Max limit'!AX38*Input!PrimaryDrive_ratio*Input!Gear4_ratio*Input!FinalDrive_ratio</f>
        <v>548.5846153846154</v>
      </c>
      <c r="BO38" s="99">
        <f t="shared" si="32"/>
        <v>9.143076923076924</v>
      </c>
      <c r="BP38" s="99">
        <f>BO38*Input!$N$23</f>
        <v>21513.641713846151</v>
      </c>
      <c r="BQ38" s="100">
        <f t="shared" si="33"/>
        <v>21.513641713846152</v>
      </c>
      <c r="BR38" s="95">
        <v>3150</v>
      </c>
      <c r="BS38" s="99">
        <f>'Max limit'!AX38*Input!PrimaryDrive_ratio*Input!Gear5_ratio*Input!FinalDrive_ratio</f>
        <v>628.58653846153845</v>
      </c>
      <c r="BT38" s="99">
        <f t="shared" si="34"/>
        <v>10.476442307692308</v>
      </c>
      <c r="BU38" s="99">
        <f>BT38*Input!$N$23</f>
        <v>24651.047797115381</v>
      </c>
      <c r="BV38" s="100">
        <f t="shared" si="35"/>
        <v>24.651047797115382</v>
      </c>
      <c r="BW38" s="95">
        <v>3150</v>
      </c>
      <c r="BX38" s="99">
        <f>'Max limit'!AX38*Input!PrimaryDrive_ratio*Input!Gear6_ratio*Input!FinalDrive_ratio</f>
        <v>715.5451505016722</v>
      </c>
      <c r="BY38" s="99">
        <f t="shared" si="36"/>
        <v>11.925752508361203</v>
      </c>
      <c r="BZ38" s="99">
        <f>BY38*Input!$N$23</f>
        <v>28061.271800668888</v>
      </c>
      <c r="CA38" s="100">
        <f t="shared" si="37"/>
        <v>28.061271800668887</v>
      </c>
      <c r="CC38" s="95">
        <v>3150</v>
      </c>
      <c r="CD38" s="94">
        <f t="shared" si="38"/>
        <v>11</v>
      </c>
      <c r="CE38" s="94">
        <f t="shared" si="39"/>
        <v>14.5</v>
      </c>
      <c r="CF38" s="94">
        <f t="shared" si="40"/>
        <v>18</v>
      </c>
      <c r="CG38" s="94">
        <f t="shared" si="41"/>
        <v>21.5</v>
      </c>
      <c r="CH38" s="94">
        <f t="shared" si="42"/>
        <v>24.5</v>
      </c>
      <c r="CI38" s="94">
        <f t="shared" si="43"/>
        <v>28</v>
      </c>
      <c r="CK38" s="95">
        <v>3150</v>
      </c>
      <c r="CL38" s="162">
        <f t="shared" si="44"/>
        <v>4.633316008316009</v>
      </c>
      <c r="CM38" s="162">
        <f t="shared" si="45"/>
        <v>6.0953846153846154</v>
      </c>
      <c r="CN38" s="162">
        <f t="shared" si="46"/>
        <v>7.6192307692307688</v>
      </c>
      <c r="CO38" s="162">
        <f t="shared" si="47"/>
        <v>9.143076923076924</v>
      </c>
      <c r="CP38" s="162">
        <f t="shared" si="48"/>
        <v>10.476442307692308</v>
      </c>
      <c r="CQ38" s="162">
        <f t="shared" si="49"/>
        <v>11.925752508361203</v>
      </c>
    </row>
    <row r="39" spans="1:95" ht="19.5" thickTop="1" thickBot="1">
      <c r="A39" s="70">
        <v>3200</v>
      </c>
      <c r="B39" s="70">
        <v>36.659999999999997</v>
      </c>
      <c r="C39" s="70">
        <v>80.459999999999994</v>
      </c>
      <c r="D39" s="70">
        <v>34.579000000000001</v>
      </c>
      <c r="E39" s="70">
        <v>1.659</v>
      </c>
      <c r="G39" s="75" t="s">
        <v>245</v>
      </c>
      <c r="H39" s="74">
        <f>INDEX($AY:$AY, MATCH(MAX($BA:$BA), $BA:$BA, 0))</f>
        <v>961.08212058212064</v>
      </c>
      <c r="I39" s="74">
        <f xml:space="preserve"> $H$17</f>
        <v>3930</v>
      </c>
      <c r="J39" s="74">
        <f xml:space="preserve"> $H$17</f>
        <v>3930</v>
      </c>
      <c r="K39" s="74">
        <f xml:space="preserve"> $H$17</f>
        <v>3930</v>
      </c>
      <c r="L39" s="74">
        <f xml:space="preserve"> $H$17</f>
        <v>3930</v>
      </c>
      <c r="M39" s="74">
        <f xml:space="preserve"> $H$17</f>
        <v>3930</v>
      </c>
      <c r="O39" s="95">
        <v>3160</v>
      </c>
      <c r="P39" s="94">
        <f t="shared" si="14"/>
        <v>13.144600287698523</v>
      </c>
      <c r="Q39" s="94">
        <f t="shared" si="0"/>
        <v>13.553482316255321</v>
      </c>
      <c r="R39" s="94">
        <f t="shared" si="1"/>
        <v>13.845911753623501</v>
      </c>
      <c r="S39" s="94">
        <f t="shared" si="2"/>
        <v>13.877703709343869</v>
      </c>
      <c r="T39" s="94">
        <f t="shared" si="3"/>
        <v>13.907763408485335</v>
      </c>
      <c r="U39" s="94">
        <f t="shared" si="4"/>
        <v>13.785590416377685</v>
      </c>
      <c r="V39" s="82"/>
      <c r="W39" s="95">
        <v>3160</v>
      </c>
      <c r="X39" s="161">
        <f t="shared" si="15"/>
        <v>9.2641885489662155</v>
      </c>
      <c r="Y39" s="161">
        <f t="shared" si="16"/>
        <v>9.535710869957267</v>
      </c>
      <c r="Z39" s="161">
        <f t="shared" si="17"/>
        <v>9.7185647224264073</v>
      </c>
      <c r="AA39" s="161">
        <f t="shared" si="18"/>
        <v>9.7124911090532251</v>
      </c>
      <c r="AB39" s="161">
        <f t="shared" si="19"/>
        <v>9.7039840248586664</v>
      </c>
      <c r="AC39" s="161">
        <f t="shared" si="20"/>
        <v>9.5818110327510162</v>
      </c>
      <c r="AD39" s="82"/>
      <c r="AE39" s="82"/>
      <c r="AF39" s="82"/>
      <c r="AG39" s="95">
        <v>3160</v>
      </c>
      <c r="AH39" s="161">
        <f t="shared" si="21"/>
        <v>-11.01358672250686</v>
      </c>
      <c r="AI39" s="161">
        <f t="shared" si="22"/>
        <v>-11.077334041745619</v>
      </c>
      <c r="AJ39" s="161">
        <f t="shared" si="23"/>
        <v>-11.162266130128282</v>
      </c>
      <c r="AK39" s="161">
        <f t="shared" si="24"/>
        <v>-11.266072015929314</v>
      </c>
      <c r="AL39" s="161">
        <f t="shared" si="25"/>
        <v>-11.372384577949973</v>
      </c>
      <c r="AM39" s="161">
        <f t="shared" si="26"/>
        <v>-11.504331409426234</v>
      </c>
      <c r="AN39" s="81"/>
      <c r="AO39" s="81"/>
      <c r="AP39" s="95">
        <v>3160</v>
      </c>
      <c r="AQ39" s="94">
        <f t="shared" si="7"/>
        <v>23.032167868563423</v>
      </c>
      <c r="AR39" s="94">
        <f t="shared" si="8"/>
        <v>39.861460147596084</v>
      </c>
      <c r="AS39" s="94">
        <f t="shared" si="9"/>
        <v>62.283531480618869</v>
      </c>
      <c r="AT39" s="94">
        <f t="shared" si="10"/>
        <v>89.688285332091198</v>
      </c>
      <c r="AU39" s="94">
        <f t="shared" si="11"/>
        <v>117.75480170554511</v>
      </c>
      <c r="AV39" s="94">
        <f t="shared" si="12"/>
        <v>152.58876521527802</v>
      </c>
      <c r="AW39" s="81"/>
      <c r="AX39" s="95">
        <v>3160</v>
      </c>
      <c r="AY39" s="99">
        <f>'Max limit'!AX39*Input!PrimaryDrive_ratio*Input!Gear1_ratio*Input!FinalDrive_ratio</f>
        <v>278.8814968814969</v>
      </c>
      <c r="AZ39" s="99">
        <f t="shared" si="27"/>
        <v>4.6480249480249487</v>
      </c>
      <c r="BA39" s="99">
        <f>AZ39*Input!$N$23</f>
        <v>10936.793406652807</v>
      </c>
      <c r="BB39" s="97">
        <f t="shared" si="13"/>
        <v>10.936793406652807</v>
      </c>
      <c r="BC39" s="95">
        <v>3160</v>
      </c>
      <c r="BD39" s="99">
        <f>'Max limit'!AX39*Input!PrimaryDrive_ratio*Input!Gear2_ratio*Input!FinalDrive_ratio</f>
        <v>366.88410256410253</v>
      </c>
      <c r="BE39" s="99">
        <f t="shared" si="28"/>
        <v>6.1147350427350426</v>
      </c>
      <c r="BF39" s="99">
        <f>BE39*Input!$N$23</f>
        <v>14387.959326085467</v>
      </c>
      <c r="BG39" s="100">
        <f t="shared" si="29"/>
        <v>14.387959326085467</v>
      </c>
      <c r="BH39" s="95">
        <v>3160</v>
      </c>
      <c r="BI39" s="99">
        <f>'Max limit'!AX39*Input!PrimaryDrive_ratio*Input!Gear3_ratio*Input!FinalDrive_ratio</f>
        <v>458.60512820512821</v>
      </c>
      <c r="BJ39" s="99">
        <f t="shared" si="30"/>
        <v>7.6434188034188031</v>
      </c>
      <c r="BK39" s="99">
        <f>BJ39*Input!$N$23</f>
        <v>17984.949157606832</v>
      </c>
      <c r="BL39" s="100">
        <f t="shared" si="31"/>
        <v>17.984949157606831</v>
      </c>
      <c r="BM39" s="95">
        <v>3160</v>
      </c>
      <c r="BN39" s="99">
        <f>'Max limit'!AX39*Input!PrimaryDrive_ratio*Input!Gear4_ratio*Input!FinalDrive_ratio</f>
        <v>550.32615384615383</v>
      </c>
      <c r="BO39" s="99">
        <f t="shared" si="32"/>
        <v>9.1721025641025644</v>
      </c>
      <c r="BP39" s="99">
        <f>BO39*Input!$N$23</f>
        <v>21581.938989128201</v>
      </c>
      <c r="BQ39" s="100">
        <f t="shared" si="33"/>
        <v>21.581938989128201</v>
      </c>
      <c r="BR39" s="95">
        <v>3160</v>
      </c>
      <c r="BS39" s="99">
        <f>'Max limit'!AX39*Input!PrimaryDrive_ratio*Input!Gear5_ratio*Input!FinalDrive_ratio</f>
        <v>630.58205128205134</v>
      </c>
      <c r="BT39" s="99">
        <f t="shared" si="34"/>
        <v>10.509700854700856</v>
      </c>
      <c r="BU39" s="99">
        <f>BT39*Input!$N$23</f>
        <v>24729.305091709401</v>
      </c>
      <c r="BV39" s="100">
        <f t="shared" si="35"/>
        <v>24.729305091709399</v>
      </c>
      <c r="BW39" s="95">
        <v>3160</v>
      </c>
      <c r="BX39" s="99">
        <f>'Max limit'!AX39*Input!PrimaryDrive_ratio*Input!Gear6_ratio*Input!FinalDrive_ratio</f>
        <v>717.81672240802675</v>
      </c>
      <c r="BY39" s="99">
        <f t="shared" si="36"/>
        <v>11.963612040133778</v>
      </c>
      <c r="BZ39" s="99">
        <f>BY39*Input!$N$23</f>
        <v>28150.355203210696</v>
      </c>
      <c r="CA39" s="100">
        <f t="shared" si="37"/>
        <v>28.150355203210697</v>
      </c>
      <c r="CC39" s="95">
        <v>3160</v>
      </c>
      <c r="CD39" s="94">
        <f t="shared" si="38"/>
        <v>11</v>
      </c>
      <c r="CE39" s="94">
        <f t="shared" si="39"/>
        <v>14.5</v>
      </c>
      <c r="CF39" s="94">
        <f t="shared" si="40"/>
        <v>18</v>
      </c>
      <c r="CG39" s="94">
        <f t="shared" si="41"/>
        <v>21.5</v>
      </c>
      <c r="CH39" s="94">
        <f t="shared" si="42"/>
        <v>24.5</v>
      </c>
      <c r="CI39" s="94">
        <f t="shared" si="43"/>
        <v>28</v>
      </c>
      <c r="CK39" s="95">
        <v>3160</v>
      </c>
      <c r="CL39" s="162">
        <f t="shared" si="44"/>
        <v>4.6480249480249487</v>
      </c>
      <c r="CM39" s="162">
        <f t="shared" si="45"/>
        <v>6.1147350427350426</v>
      </c>
      <c r="CN39" s="162">
        <f t="shared" si="46"/>
        <v>7.6434188034188031</v>
      </c>
      <c r="CO39" s="162">
        <f t="shared" si="47"/>
        <v>9.1721025641025644</v>
      </c>
      <c r="CP39" s="162">
        <f t="shared" si="48"/>
        <v>10.509700854700856</v>
      </c>
      <c r="CQ39" s="162">
        <f t="shared" si="49"/>
        <v>11.963612040133778</v>
      </c>
    </row>
    <row r="40" spans="1:95" ht="19.5" thickTop="1" thickBot="1">
      <c r="A40" s="70">
        <v>3210</v>
      </c>
      <c r="B40" s="70">
        <v>37.238</v>
      </c>
      <c r="C40" s="70">
        <v>81.474000000000004</v>
      </c>
      <c r="D40" s="70">
        <v>35.15</v>
      </c>
      <c r="E40" s="70">
        <v>1.659</v>
      </c>
      <c r="G40" s="75"/>
      <c r="H40" s="74"/>
      <c r="I40" s="74"/>
      <c r="J40" s="74"/>
      <c r="K40" s="74"/>
      <c r="L40" s="74"/>
      <c r="M40" s="74"/>
      <c r="O40" s="95">
        <v>3170</v>
      </c>
      <c r="P40" s="94">
        <f t="shared" si="14"/>
        <v>13.14412759970261</v>
      </c>
      <c r="Q40" s="94">
        <f t="shared" si="0"/>
        <v>13.552635283163717</v>
      </c>
      <c r="R40" s="94">
        <f t="shared" si="1"/>
        <v>13.844552169257716</v>
      </c>
      <c r="S40" s="94">
        <f t="shared" si="2"/>
        <v>13.875727946375608</v>
      </c>
      <c r="T40" s="94">
        <f t="shared" si="3"/>
        <v>13.90514534310504</v>
      </c>
      <c r="U40" s="94">
        <f t="shared" si="4"/>
        <v>13.782197880720149</v>
      </c>
      <c r="V40" s="82"/>
      <c r="W40" s="95">
        <v>3170</v>
      </c>
      <c r="X40" s="161">
        <f t="shared" si="15"/>
        <v>9.2637158609703008</v>
      </c>
      <c r="Y40" s="161">
        <f t="shared" si="16"/>
        <v>9.5348638368656626</v>
      </c>
      <c r="Z40" s="161">
        <f t="shared" si="17"/>
        <v>9.7172051380606224</v>
      </c>
      <c r="AA40" s="161">
        <f t="shared" si="18"/>
        <v>9.7105153460849642</v>
      </c>
      <c r="AB40" s="161">
        <f t="shared" si="19"/>
        <v>9.7013659594783697</v>
      </c>
      <c r="AC40" s="161">
        <f t="shared" si="20"/>
        <v>9.5784184970934803</v>
      </c>
      <c r="AD40" s="82"/>
      <c r="AE40" s="82"/>
      <c r="AF40" s="82"/>
      <c r="AG40" s="95">
        <v>3170</v>
      </c>
      <c r="AH40" s="161">
        <f t="shared" si="21"/>
        <v>-11.01413976746208</v>
      </c>
      <c r="AI40" s="161">
        <f t="shared" si="22"/>
        <v>-11.078291189139133</v>
      </c>
      <c r="AJ40" s="161">
        <f t="shared" si="23"/>
        <v>-11.163761672930645</v>
      </c>
      <c r="AK40" s="161">
        <f t="shared" si="24"/>
        <v>-11.268225597564717</v>
      </c>
      <c r="AL40" s="161">
        <f t="shared" si="25"/>
        <v>-11.375212088560691</v>
      </c>
      <c r="AM40" s="161">
        <f t="shared" si="26"/>
        <v>-11.507995347936372</v>
      </c>
      <c r="AN40" s="81"/>
      <c r="AO40" s="81"/>
      <c r="AP40" s="95">
        <v>3170</v>
      </c>
      <c r="AQ40" s="94">
        <f t="shared" si="7"/>
        <v>23.1781717367416</v>
      </c>
      <c r="AR40" s="94">
        <f t="shared" si="8"/>
        <v>40.114147059483479</v>
      </c>
      <c r="AS40" s="94">
        <f t="shared" si="9"/>
        <v>62.67835478044298</v>
      </c>
      <c r="AT40" s="94">
        <f t="shared" si="10"/>
        <v>90.256830883837893</v>
      </c>
      <c r="AU40" s="94">
        <f t="shared" si="11"/>
        <v>118.50126450677492</v>
      </c>
      <c r="AV40" s="94">
        <f t="shared" si="12"/>
        <v>153.55604498195476</v>
      </c>
      <c r="AW40" s="81"/>
      <c r="AX40" s="95">
        <v>3170</v>
      </c>
      <c r="AY40" s="99">
        <f>'Max limit'!AX40*Input!PrimaryDrive_ratio*Input!Gear1_ratio*Input!FinalDrive_ratio</f>
        <v>279.76403326403329</v>
      </c>
      <c r="AZ40" s="99">
        <f t="shared" si="27"/>
        <v>4.6627338877338884</v>
      </c>
      <c r="BA40" s="99">
        <f>AZ40*Input!$N$23</f>
        <v>10971.403512370061</v>
      </c>
      <c r="BB40" s="97">
        <f t="shared" si="13"/>
        <v>10.971403512370062</v>
      </c>
      <c r="BC40" s="95">
        <v>3170</v>
      </c>
      <c r="BD40" s="99">
        <f>'Max limit'!AX40*Input!PrimaryDrive_ratio*Input!Gear2_ratio*Input!FinalDrive_ratio</f>
        <v>368.04512820512815</v>
      </c>
      <c r="BE40" s="99">
        <f t="shared" si="28"/>
        <v>6.134085470085469</v>
      </c>
      <c r="BF40" s="99">
        <f>BE40*Input!$N$23</f>
        <v>14433.490842940166</v>
      </c>
      <c r="BG40" s="100">
        <f t="shared" si="29"/>
        <v>14.433490842940166</v>
      </c>
      <c r="BH40" s="95">
        <v>3170</v>
      </c>
      <c r="BI40" s="99">
        <f>'Max limit'!AX40*Input!PrimaryDrive_ratio*Input!Gear3_ratio*Input!FinalDrive_ratio</f>
        <v>460.05641025641023</v>
      </c>
      <c r="BJ40" s="99">
        <f t="shared" si="30"/>
        <v>7.6676068376068374</v>
      </c>
      <c r="BK40" s="99">
        <f>BJ40*Input!$N$23</f>
        <v>18041.863553675212</v>
      </c>
      <c r="BL40" s="100">
        <f t="shared" si="31"/>
        <v>18.041863553675213</v>
      </c>
      <c r="BM40" s="95">
        <v>3170</v>
      </c>
      <c r="BN40" s="99">
        <f>'Max limit'!AX40*Input!PrimaryDrive_ratio*Input!Gear4_ratio*Input!FinalDrive_ratio</f>
        <v>552.06769230769237</v>
      </c>
      <c r="BO40" s="99">
        <f t="shared" si="32"/>
        <v>9.2011282051282066</v>
      </c>
      <c r="BP40" s="99">
        <f>BO40*Input!$N$23</f>
        <v>21650.236264410258</v>
      </c>
      <c r="BQ40" s="100">
        <f t="shared" si="33"/>
        <v>21.650236264410257</v>
      </c>
      <c r="BR40" s="95">
        <v>3170</v>
      </c>
      <c r="BS40" s="99">
        <f>'Max limit'!AX40*Input!PrimaryDrive_ratio*Input!Gear5_ratio*Input!FinalDrive_ratio</f>
        <v>632.577564102564</v>
      </c>
      <c r="BT40" s="99">
        <f t="shared" si="34"/>
        <v>10.5429594017094</v>
      </c>
      <c r="BU40" s="99">
        <f>BT40*Input!$N$23</f>
        <v>24807.562386303409</v>
      </c>
      <c r="BV40" s="100">
        <f t="shared" si="35"/>
        <v>24.80756238630341</v>
      </c>
      <c r="BW40" s="95">
        <v>3170</v>
      </c>
      <c r="BX40" s="99">
        <f>'Max limit'!AX40*Input!PrimaryDrive_ratio*Input!Gear6_ratio*Input!FinalDrive_ratio</f>
        <v>720.0882943143813</v>
      </c>
      <c r="BY40" s="99">
        <f t="shared" si="36"/>
        <v>12.001471571906356</v>
      </c>
      <c r="BZ40" s="99">
        <f>BY40*Input!$N$23</f>
        <v>28239.438605752504</v>
      </c>
      <c r="CA40" s="100">
        <f t="shared" si="37"/>
        <v>28.239438605752504</v>
      </c>
      <c r="CC40" s="95">
        <v>3170</v>
      </c>
      <c r="CD40" s="94">
        <f t="shared" si="38"/>
        <v>11</v>
      </c>
      <c r="CE40" s="94">
        <f t="shared" si="39"/>
        <v>14.5</v>
      </c>
      <c r="CF40" s="94">
        <f t="shared" si="40"/>
        <v>18</v>
      </c>
      <c r="CG40" s="94">
        <f t="shared" si="41"/>
        <v>21.5</v>
      </c>
      <c r="CH40" s="94">
        <f t="shared" si="42"/>
        <v>25</v>
      </c>
      <c r="CI40" s="94">
        <f t="shared" si="43"/>
        <v>28</v>
      </c>
      <c r="CK40" s="95">
        <v>3170</v>
      </c>
      <c r="CL40" s="162">
        <f t="shared" si="44"/>
        <v>4.6627338877338884</v>
      </c>
      <c r="CM40" s="162">
        <f t="shared" si="45"/>
        <v>6.134085470085469</v>
      </c>
      <c r="CN40" s="162">
        <f t="shared" si="46"/>
        <v>7.6676068376068374</v>
      </c>
      <c r="CO40" s="162">
        <f t="shared" si="47"/>
        <v>9.2011282051282066</v>
      </c>
      <c r="CP40" s="162">
        <f t="shared" si="48"/>
        <v>10.5429594017094</v>
      </c>
      <c r="CQ40" s="162">
        <f t="shared" si="49"/>
        <v>12.001471571906356</v>
      </c>
    </row>
    <row r="41" spans="1:95" ht="19.5" thickTop="1" thickBot="1">
      <c r="A41" s="70">
        <v>3220</v>
      </c>
      <c r="B41" s="70">
        <v>37.801000000000002</v>
      </c>
      <c r="C41" s="70">
        <v>82.45</v>
      </c>
      <c r="D41" s="70">
        <v>35.706000000000003</v>
      </c>
      <c r="E41" s="70">
        <v>1.66</v>
      </c>
      <c r="G41" s="73" t="s">
        <v>290</v>
      </c>
      <c r="H41" s="74"/>
      <c r="I41" s="74"/>
      <c r="J41" s="74"/>
      <c r="K41" s="74"/>
      <c r="L41" s="74"/>
      <c r="M41" s="74"/>
      <c r="O41" s="95">
        <v>3180</v>
      </c>
      <c r="P41" s="94">
        <f t="shared" si="14"/>
        <v>13.143653418221716</v>
      </c>
      <c r="Q41" s="94">
        <f t="shared" si="0"/>
        <v>13.551785573822221</v>
      </c>
      <c r="R41" s="94">
        <f t="shared" si="1"/>
        <v>13.843188289206728</v>
      </c>
      <c r="S41" s="94">
        <f t="shared" si="2"/>
        <v>13.873745940870323</v>
      </c>
      <c r="T41" s="94">
        <f t="shared" si="3"/>
        <v>13.902519005796213</v>
      </c>
      <c r="U41" s="94">
        <f t="shared" si="4"/>
        <v>13.778794626150583</v>
      </c>
      <c r="V41" s="82"/>
      <c r="W41" s="95">
        <v>3180</v>
      </c>
      <c r="X41" s="161">
        <f t="shared" si="15"/>
        <v>9.2632416794894059</v>
      </c>
      <c r="Y41" s="161">
        <f t="shared" si="16"/>
        <v>9.5340141275241646</v>
      </c>
      <c r="Z41" s="161">
        <f t="shared" si="17"/>
        <v>9.7158412580096361</v>
      </c>
      <c r="AA41" s="161">
        <f t="shared" si="18"/>
        <v>9.708533340579681</v>
      </c>
      <c r="AB41" s="161">
        <f t="shared" si="19"/>
        <v>9.6987396221695423</v>
      </c>
      <c r="AC41" s="161">
        <f t="shared" si="20"/>
        <v>9.5750152425239143</v>
      </c>
      <c r="AD41" s="82"/>
      <c r="AE41" s="82"/>
      <c r="AF41" s="82"/>
      <c r="AG41" s="95">
        <v>3180</v>
      </c>
      <c r="AH41" s="161">
        <f t="shared" si="21"/>
        <v>-11.014694559794727</v>
      </c>
      <c r="AI41" s="161">
        <f t="shared" si="22"/>
        <v>-11.079251360695027</v>
      </c>
      <c r="AJ41" s="161">
        <f t="shared" si="23"/>
        <v>-11.16526194098673</v>
      </c>
      <c r="AK41" s="161">
        <f t="shared" si="24"/>
        <v>-11.270385983565479</v>
      </c>
      <c r="AL41" s="161">
        <f t="shared" si="25"/>
        <v>-11.378048532854224</v>
      </c>
      <c r="AM41" s="161">
        <f t="shared" si="26"/>
        <v>-11.511670862871505</v>
      </c>
      <c r="AN41" s="81"/>
      <c r="AO41" s="81"/>
      <c r="AP41" s="95">
        <v>3180</v>
      </c>
      <c r="AQ41" s="94">
        <f t="shared" si="7"/>
        <v>23.324636912560159</v>
      </c>
      <c r="AR41" s="94">
        <f t="shared" si="8"/>
        <v>40.367632350239411</v>
      </c>
      <c r="AS41" s="94">
        <f t="shared" si="9"/>
        <v>63.074425547249071</v>
      </c>
      <c r="AT41" s="94">
        <f t="shared" si="10"/>
        <v>90.827172788038695</v>
      </c>
      <c r="AU41" s="94">
        <f t="shared" si="11"/>
        <v>119.25008580026778</v>
      </c>
      <c r="AV41" s="94">
        <f t="shared" si="12"/>
        <v>154.52638092482948</v>
      </c>
      <c r="AW41" s="81"/>
      <c r="AX41" s="95">
        <v>3180</v>
      </c>
      <c r="AY41" s="99">
        <f>'Max limit'!AX41*Input!PrimaryDrive_ratio*Input!Gear1_ratio*Input!FinalDrive_ratio</f>
        <v>280.64656964656967</v>
      </c>
      <c r="AZ41" s="99">
        <f t="shared" si="27"/>
        <v>4.6774428274428281</v>
      </c>
      <c r="BA41" s="99">
        <f>AZ41*Input!$N$23</f>
        <v>11006.013618087318</v>
      </c>
      <c r="BB41" s="97">
        <f t="shared" si="13"/>
        <v>11.006013618087318</v>
      </c>
      <c r="BC41" s="95">
        <v>3180</v>
      </c>
      <c r="BD41" s="99">
        <f>'Max limit'!AX41*Input!PrimaryDrive_ratio*Input!Gear2_ratio*Input!FinalDrive_ratio</f>
        <v>369.20615384615382</v>
      </c>
      <c r="BE41" s="99">
        <f t="shared" si="28"/>
        <v>6.1534358974358971</v>
      </c>
      <c r="BF41" s="99">
        <f>BE41*Input!$N$23</f>
        <v>14479.022359794868</v>
      </c>
      <c r="BG41" s="100">
        <f t="shared" si="29"/>
        <v>14.479022359794868</v>
      </c>
      <c r="BH41" s="95">
        <v>3180</v>
      </c>
      <c r="BI41" s="99">
        <f>'Max limit'!AX41*Input!PrimaryDrive_ratio*Input!Gear3_ratio*Input!FinalDrive_ratio</f>
        <v>461.50769230769225</v>
      </c>
      <c r="BJ41" s="99">
        <f t="shared" si="30"/>
        <v>7.6917948717948708</v>
      </c>
      <c r="BK41" s="99">
        <f>BJ41*Input!$N$23</f>
        <v>18098.777949743584</v>
      </c>
      <c r="BL41" s="100">
        <f t="shared" si="31"/>
        <v>18.098777949743585</v>
      </c>
      <c r="BM41" s="95">
        <v>3180</v>
      </c>
      <c r="BN41" s="99">
        <f>'Max limit'!AX41*Input!PrimaryDrive_ratio*Input!Gear4_ratio*Input!FinalDrive_ratio</f>
        <v>553.80923076923079</v>
      </c>
      <c r="BO41" s="99">
        <f t="shared" si="32"/>
        <v>9.230153846153847</v>
      </c>
      <c r="BP41" s="99">
        <f>BO41*Input!$N$23</f>
        <v>21718.533539692307</v>
      </c>
      <c r="BQ41" s="100">
        <f t="shared" si="33"/>
        <v>21.718533539692306</v>
      </c>
      <c r="BR41" s="95">
        <v>3180</v>
      </c>
      <c r="BS41" s="99">
        <f>'Max limit'!AX41*Input!PrimaryDrive_ratio*Input!Gear5_ratio*Input!FinalDrive_ratio</f>
        <v>634.57307692307688</v>
      </c>
      <c r="BT41" s="99">
        <f t="shared" si="34"/>
        <v>10.576217948717948</v>
      </c>
      <c r="BU41" s="99">
        <f>BT41*Input!$N$23</f>
        <v>24885.819680897432</v>
      </c>
      <c r="BV41" s="100">
        <f t="shared" si="35"/>
        <v>24.885819680897431</v>
      </c>
      <c r="BW41" s="95">
        <v>3180</v>
      </c>
      <c r="BX41" s="99">
        <f>'Max limit'!AX41*Input!PrimaryDrive_ratio*Input!Gear6_ratio*Input!FinalDrive_ratio</f>
        <v>722.35986622073574</v>
      </c>
      <c r="BY41" s="99">
        <f t="shared" si="36"/>
        <v>12.039331103678929</v>
      </c>
      <c r="BZ41" s="99">
        <f>BY41*Input!$N$23</f>
        <v>28328.522008294309</v>
      </c>
      <c r="CA41" s="100">
        <f t="shared" si="37"/>
        <v>28.328522008294307</v>
      </c>
      <c r="CC41" s="95">
        <v>3180</v>
      </c>
      <c r="CD41" s="94">
        <f t="shared" si="38"/>
        <v>11</v>
      </c>
      <c r="CE41" s="94">
        <f t="shared" si="39"/>
        <v>14.5</v>
      </c>
      <c r="CF41" s="94">
        <f t="shared" si="40"/>
        <v>18</v>
      </c>
      <c r="CG41" s="94">
        <f t="shared" si="41"/>
        <v>21.5</v>
      </c>
      <c r="CH41" s="94">
        <f t="shared" si="42"/>
        <v>25</v>
      </c>
      <c r="CI41" s="94">
        <f t="shared" si="43"/>
        <v>28.5</v>
      </c>
      <c r="CK41" s="95">
        <v>3180</v>
      </c>
      <c r="CL41" s="162">
        <f t="shared" si="44"/>
        <v>4.6774428274428281</v>
      </c>
      <c r="CM41" s="162">
        <f t="shared" si="45"/>
        <v>6.1534358974358971</v>
      </c>
      <c r="CN41" s="162">
        <f t="shared" si="46"/>
        <v>7.6917948717948708</v>
      </c>
      <c r="CO41" s="162">
        <f t="shared" si="47"/>
        <v>9.230153846153847</v>
      </c>
      <c r="CP41" s="162">
        <f t="shared" si="48"/>
        <v>10.576217948717948</v>
      </c>
      <c r="CQ41" s="162">
        <f t="shared" si="49"/>
        <v>12.039331103678929</v>
      </c>
    </row>
    <row r="42" spans="1:95" ht="19.5" thickTop="1" thickBot="1">
      <c r="A42" s="70">
        <v>3230</v>
      </c>
      <c r="B42" s="70">
        <v>38.350999999999999</v>
      </c>
      <c r="C42" s="70">
        <v>83.391000000000005</v>
      </c>
      <c r="D42" s="70">
        <v>36.237000000000002</v>
      </c>
      <c r="E42" s="70">
        <v>1.6719999999999999</v>
      </c>
      <c r="G42" s="75" t="s">
        <v>267</v>
      </c>
      <c r="H42" s="76">
        <v>1</v>
      </c>
      <c r="I42" s="76">
        <v>2</v>
      </c>
      <c r="J42" s="76">
        <v>3</v>
      </c>
      <c r="K42" s="76">
        <v>4</v>
      </c>
      <c r="L42" s="76">
        <v>5</v>
      </c>
      <c r="M42" s="76">
        <v>6</v>
      </c>
      <c r="O42" s="95">
        <v>3190</v>
      </c>
      <c r="P42" s="94">
        <f t="shared" si="14"/>
        <v>13.143177743255842</v>
      </c>
      <c r="Q42" s="94">
        <f t="shared" si="0"/>
        <v>13.550933188230825</v>
      </c>
      <c r="R42" s="94">
        <f t="shared" si="1"/>
        <v>13.841820113470543</v>
      </c>
      <c r="S42" s="94">
        <f t="shared" si="2"/>
        <v>13.871757692828014</v>
      </c>
      <c r="T42" s="94">
        <f t="shared" si="3"/>
        <v>13.899884396558853</v>
      </c>
      <c r="U42" s="94">
        <f t="shared" si="4"/>
        <v>13.775380652668986</v>
      </c>
      <c r="V42" s="82"/>
      <c r="W42" s="95">
        <v>3190</v>
      </c>
      <c r="X42" s="161">
        <f t="shared" si="15"/>
        <v>9.2627660045235327</v>
      </c>
      <c r="Y42" s="161">
        <f t="shared" si="16"/>
        <v>9.533161741932771</v>
      </c>
      <c r="Z42" s="161">
        <f t="shared" si="17"/>
        <v>9.714473082273452</v>
      </c>
      <c r="AA42" s="161">
        <f t="shared" si="18"/>
        <v>9.70654509253737</v>
      </c>
      <c r="AB42" s="161">
        <f t="shared" si="19"/>
        <v>9.6961050129321844</v>
      </c>
      <c r="AC42" s="161">
        <f t="shared" si="20"/>
        <v>9.5716012690423184</v>
      </c>
      <c r="AD42" s="82"/>
      <c r="AE42" s="82"/>
      <c r="AF42" s="82"/>
      <c r="AG42" s="95">
        <v>3190</v>
      </c>
      <c r="AH42" s="161">
        <f t="shared" si="21"/>
        <v>-11.015251099504798</v>
      </c>
      <c r="AI42" s="161">
        <f t="shared" si="22"/>
        <v>-11.080214556413301</v>
      </c>
      <c r="AJ42" s="161">
        <f t="shared" si="23"/>
        <v>-11.166766934296534</v>
      </c>
      <c r="AK42" s="161">
        <f t="shared" si="24"/>
        <v>-11.272553173931595</v>
      </c>
      <c r="AL42" s="161">
        <f t="shared" si="25"/>
        <v>-11.380893910830572</v>
      </c>
      <c r="AM42" s="161">
        <f t="shared" si="26"/>
        <v>-11.515357954231629</v>
      </c>
      <c r="AN42" s="81"/>
      <c r="AO42" s="81"/>
      <c r="AP42" s="95">
        <v>3190</v>
      </c>
      <c r="AQ42" s="94">
        <f t="shared" si="7"/>
        <v>23.471563396019075</v>
      </c>
      <c r="AR42" s="94">
        <f t="shared" si="8"/>
        <v>40.621916019863853</v>
      </c>
      <c r="AS42" s="94">
        <f t="shared" si="9"/>
        <v>63.471743781037297</v>
      </c>
      <c r="AT42" s="94">
        <f t="shared" si="10"/>
        <v>91.399311044693704</v>
      </c>
      <c r="AU42" s="94">
        <f t="shared" si="11"/>
        <v>120.00126558602358</v>
      </c>
      <c r="AV42" s="94">
        <f t="shared" si="12"/>
        <v>155.49977304390228</v>
      </c>
      <c r="AW42" s="81"/>
      <c r="AX42" s="95">
        <v>3190</v>
      </c>
      <c r="AY42" s="99">
        <f>'Max limit'!AX42*Input!PrimaryDrive_ratio*Input!Gear1_ratio*Input!FinalDrive_ratio</f>
        <v>281.529106029106</v>
      </c>
      <c r="AZ42" s="99">
        <f t="shared" si="27"/>
        <v>4.692151767151767</v>
      </c>
      <c r="BA42" s="99">
        <f>AZ42*Input!$N$23</f>
        <v>11040.623723804571</v>
      </c>
      <c r="BB42" s="97">
        <f t="shared" si="13"/>
        <v>11.04062372380457</v>
      </c>
      <c r="BC42" s="95">
        <v>3190</v>
      </c>
      <c r="BD42" s="99">
        <f>'Max limit'!AX42*Input!PrimaryDrive_ratio*Input!Gear2_ratio*Input!FinalDrive_ratio</f>
        <v>370.36717948717944</v>
      </c>
      <c r="BE42" s="99">
        <f t="shared" si="28"/>
        <v>6.1727863247863244</v>
      </c>
      <c r="BF42" s="99">
        <f>BE42*Input!$N$23</f>
        <v>14524.553876649568</v>
      </c>
      <c r="BG42" s="100">
        <f t="shared" si="29"/>
        <v>14.524553876649568</v>
      </c>
      <c r="BH42" s="95">
        <v>3190</v>
      </c>
      <c r="BI42" s="99">
        <f>'Max limit'!AX42*Input!PrimaryDrive_ratio*Input!Gear3_ratio*Input!FinalDrive_ratio</f>
        <v>462.95897435897433</v>
      </c>
      <c r="BJ42" s="99">
        <f t="shared" si="30"/>
        <v>7.7159829059829059</v>
      </c>
      <c r="BK42" s="99">
        <f>BJ42*Input!$N$23</f>
        <v>18155.692345811964</v>
      </c>
      <c r="BL42" s="100">
        <f t="shared" si="31"/>
        <v>18.155692345811964</v>
      </c>
      <c r="BM42" s="95">
        <v>3190</v>
      </c>
      <c r="BN42" s="99">
        <f>'Max limit'!AX42*Input!PrimaryDrive_ratio*Input!Gear4_ratio*Input!FinalDrive_ratio</f>
        <v>555.55076923076922</v>
      </c>
      <c r="BO42" s="99">
        <f t="shared" si="32"/>
        <v>9.2591794871794875</v>
      </c>
      <c r="BP42" s="99">
        <f>BO42*Input!$N$23</f>
        <v>21786.830814974357</v>
      </c>
      <c r="BQ42" s="100">
        <f t="shared" si="33"/>
        <v>21.786830814974358</v>
      </c>
      <c r="BR42" s="95">
        <v>3190</v>
      </c>
      <c r="BS42" s="99">
        <f>'Max limit'!AX42*Input!PrimaryDrive_ratio*Input!Gear5_ratio*Input!FinalDrive_ratio</f>
        <v>636.56858974358965</v>
      </c>
      <c r="BT42" s="99">
        <f t="shared" si="34"/>
        <v>10.609476495726494</v>
      </c>
      <c r="BU42" s="99">
        <f>BT42*Input!$N$23</f>
        <v>24964.076975491444</v>
      </c>
      <c r="BV42" s="100">
        <f t="shared" si="35"/>
        <v>24.964076975491444</v>
      </c>
      <c r="BW42" s="95">
        <v>3190</v>
      </c>
      <c r="BX42" s="99">
        <f>'Max limit'!AX42*Input!PrimaryDrive_ratio*Input!Gear6_ratio*Input!FinalDrive_ratio</f>
        <v>724.63143812709029</v>
      </c>
      <c r="BY42" s="99">
        <f t="shared" si="36"/>
        <v>12.077190635451505</v>
      </c>
      <c r="BZ42" s="99">
        <f>BY42*Input!$N$23</f>
        <v>28417.605410836113</v>
      </c>
      <c r="CA42" s="100">
        <f t="shared" si="37"/>
        <v>28.417605410836114</v>
      </c>
      <c r="CC42" s="95">
        <v>3190</v>
      </c>
      <c r="CD42" s="94">
        <f t="shared" si="38"/>
        <v>11</v>
      </c>
      <c r="CE42" s="94">
        <f t="shared" si="39"/>
        <v>14.5</v>
      </c>
      <c r="CF42" s="94">
        <f t="shared" si="40"/>
        <v>18</v>
      </c>
      <c r="CG42" s="94">
        <f t="shared" si="41"/>
        <v>22</v>
      </c>
      <c r="CH42" s="94">
        <f t="shared" si="42"/>
        <v>25</v>
      </c>
      <c r="CI42" s="94">
        <f t="shared" si="43"/>
        <v>28.5</v>
      </c>
      <c r="CK42" s="95">
        <v>3190</v>
      </c>
      <c r="CL42" s="162">
        <f t="shared" si="44"/>
        <v>4.692151767151767</v>
      </c>
      <c r="CM42" s="162">
        <f t="shared" si="45"/>
        <v>6.1727863247863244</v>
      </c>
      <c r="CN42" s="162">
        <f t="shared" si="46"/>
        <v>7.7159829059829059</v>
      </c>
      <c r="CO42" s="162">
        <f t="shared" si="47"/>
        <v>9.2591794871794875</v>
      </c>
      <c r="CP42" s="162">
        <f t="shared" si="48"/>
        <v>10.609476495726494</v>
      </c>
      <c r="CQ42" s="162">
        <f t="shared" si="49"/>
        <v>12.077190635451505</v>
      </c>
    </row>
    <row r="43" spans="1:95" ht="19.5" thickTop="1" thickBot="1">
      <c r="A43" s="70">
        <v>3240</v>
      </c>
      <c r="B43" s="70">
        <v>38.893999999999998</v>
      </c>
      <c r="C43" s="70">
        <v>84.31</v>
      </c>
      <c r="D43" s="70">
        <v>36.764000000000003</v>
      </c>
      <c r="E43" s="70">
        <v>1.6819999999999999</v>
      </c>
      <c r="G43" s="75" t="s">
        <v>270</v>
      </c>
      <c r="H43" s="77">
        <f t="shared" ref="H43:M43" si="50">$H$10*$H$13*($H$8/$H$5)*($H$12/H34)</f>
        <v>5.3185992239583699</v>
      </c>
      <c r="I43" s="77">
        <f t="shared" si="50"/>
        <v>5.5068682230365429</v>
      </c>
      <c r="J43" s="77">
        <f t="shared" si="50"/>
        <v>5.6570555382102654</v>
      </c>
      <c r="K43" s="77">
        <f t="shared" si="50"/>
        <v>5.7089551303039379</v>
      </c>
      <c r="L43" s="77">
        <f t="shared" si="50"/>
        <v>5.7618158259549013</v>
      </c>
      <c r="M43" s="77">
        <f t="shared" si="50"/>
        <v>5.7618158259549013</v>
      </c>
      <c r="O43" s="95">
        <v>3200</v>
      </c>
      <c r="P43" s="94">
        <f t="shared" si="14"/>
        <v>13.142700574804989</v>
      </c>
      <c r="Q43" s="94">
        <f t="shared" si="0"/>
        <v>13.550078126389536</v>
      </c>
      <c r="R43" s="94">
        <f t="shared" si="1"/>
        <v>13.84044764204916</v>
      </c>
      <c r="S43" s="94">
        <f t="shared" si="2"/>
        <v>13.869763202248679</v>
      </c>
      <c r="T43" s="94">
        <f t="shared" si="3"/>
        <v>13.897241515392961</v>
      </c>
      <c r="U43" s="94">
        <f t="shared" si="4"/>
        <v>13.77195596027536</v>
      </c>
      <c r="V43" s="82"/>
      <c r="W43" s="95">
        <v>3200</v>
      </c>
      <c r="X43" s="161">
        <f t="shared" si="15"/>
        <v>9.2622888360726812</v>
      </c>
      <c r="Y43" s="161">
        <f t="shared" si="16"/>
        <v>9.532306680091482</v>
      </c>
      <c r="Z43" s="161">
        <f t="shared" si="17"/>
        <v>9.7131006108520648</v>
      </c>
      <c r="AA43" s="161">
        <f t="shared" si="18"/>
        <v>9.7045506019580365</v>
      </c>
      <c r="AB43" s="161">
        <f t="shared" si="19"/>
        <v>9.6934621317662923</v>
      </c>
      <c r="AC43" s="161">
        <f t="shared" si="20"/>
        <v>9.5681765766486908</v>
      </c>
      <c r="AD43" s="82"/>
      <c r="AE43" s="82"/>
      <c r="AF43" s="82"/>
      <c r="AG43" s="95">
        <v>3200</v>
      </c>
      <c r="AH43" s="161">
        <f t="shared" si="21"/>
        <v>-11.015809386592295</v>
      </c>
      <c r="AI43" s="161">
        <f t="shared" si="22"/>
        <v>-11.081180776293955</v>
      </c>
      <c r="AJ43" s="161">
        <f t="shared" si="23"/>
        <v>-11.168276652860056</v>
      </c>
      <c r="AK43" s="161">
        <f t="shared" si="24"/>
        <v>-11.27472716866307</v>
      </c>
      <c r="AL43" s="161">
        <f t="shared" si="25"/>
        <v>-11.383748222489734</v>
      </c>
      <c r="AM43" s="161">
        <f t="shared" si="26"/>
        <v>-11.519056622016745</v>
      </c>
      <c r="AN43" s="81"/>
      <c r="AO43" s="81"/>
      <c r="AP43" s="95">
        <v>3200</v>
      </c>
      <c r="AQ43" s="94">
        <f t="shared" si="7"/>
        <v>23.61895118711838</v>
      </c>
      <c r="AR43" s="94">
        <f t="shared" si="8"/>
        <v>40.876998068356819</v>
      </c>
      <c r="AS43" s="94">
        <f t="shared" si="9"/>
        <v>63.870309481807524</v>
      </c>
      <c r="AT43" s="94">
        <f t="shared" si="10"/>
        <v>91.973245653802906</v>
      </c>
      <c r="AU43" s="94">
        <f t="shared" si="11"/>
        <v>120.75480386404236</v>
      </c>
      <c r="AV43" s="94">
        <f t="shared" si="12"/>
        <v>156.47622133917307</v>
      </c>
      <c r="AW43" s="81"/>
      <c r="AX43" s="95">
        <v>3200</v>
      </c>
      <c r="AY43" s="99">
        <f>'Max limit'!AX43*Input!PrimaryDrive_ratio*Input!Gear1_ratio*Input!FinalDrive_ratio</f>
        <v>282.41164241164239</v>
      </c>
      <c r="AZ43" s="99">
        <f t="shared" si="27"/>
        <v>4.7068607068607067</v>
      </c>
      <c r="BA43" s="99">
        <f>AZ43*Input!$N$23</f>
        <v>11075.233829521827</v>
      </c>
      <c r="BB43" s="97">
        <f t="shared" si="13"/>
        <v>11.075233829521826</v>
      </c>
      <c r="BC43" s="95">
        <v>3200</v>
      </c>
      <c r="BD43" s="99">
        <f>'Max limit'!AX43*Input!PrimaryDrive_ratio*Input!Gear2_ratio*Input!FinalDrive_ratio</f>
        <v>371.52820512820512</v>
      </c>
      <c r="BE43" s="99">
        <f t="shared" si="28"/>
        <v>6.1921367521367516</v>
      </c>
      <c r="BF43" s="99">
        <f>BE43*Input!$N$23</f>
        <v>14570.085393504271</v>
      </c>
      <c r="BG43" s="100">
        <f t="shared" si="29"/>
        <v>14.57008539350427</v>
      </c>
      <c r="BH43" s="95">
        <v>3200</v>
      </c>
      <c r="BI43" s="99">
        <f>'Max limit'!AX43*Input!PrimaryDrive_ratio*Input!Gear3_ratio*Input!FinalDrive_ratio</f>
        <v>464.41025641025635</v>
      </c>
      <c r="BJ43" s="99">
        <f t="shared" si="30"/>
        <v>7.7401709401709393</v>
      </c>
      <c r="BK43" s="99">
        <f>BJ43*Input!$N$23</f>
        <v>18212.606741880336</v>
      </c>
      <c r="BL43" s="100">
        <f t="shared" si="31"/>
        <v>18.212606741880336</v>
      </c>
      <c r="BM43" s="95">
        <v>3200</v>
      </c>
      <c r="BN43" s="99">
        <f>'Max limit'!AX43*Input!PrimaryDrive_ratio*Input!Gear4_ratio*Input!FinalDrive_ratio</f>
        <v>557.29230769230776</v>
      </c>
      <c r="BO43" s="99">
        <f t="shared" si="32"/>
        <v>9.2882051282051297</v>
      </c>
      <c r="BP43" s="99">
        <f>BO43*Input!$N$23</f>
        <v>21855.12809025641</v>
      </c>
      <c r="BQ43" s="100">
        <f t="shared" si="33"/>
        <v>21.855128090256411</v>
      </c>
      <c r="BR43" s="95">
        <v>3200</v>
      </c>
      <c r="BS43" s="99">
        <f>'Max limit'!AX43*Input!PrimaryDrive_ratio*Input!Gear5_ratio*Input!FinalDrive_ratio</f>
        <v>638.56410256410254</v>
      </c>
      <c r="BT43" s="99">
        <f t="shared" si="34"/>
        <v>10.642735042735042</v>
      </c>
      <c r="BU43" s="99">
        <f>BT43*Input!$N$23</f>
        <v>25042.334270085463</v>
      </c>
      <c r="BV43" s="100">
        <f t="shared" si="35"/>
        <v>25.042334270085462</v>
      </c>
      <c r="BW43" s="95">
        <v>3200</v>
      </c>
      <c r="BX43" s="99">
        <f>'Max limit'!AX43*Input!PrimaryDrive_ratio*Input!Gear6_ratio*Input!FinalDrive_ratio</f>
        <v>726.90301003344473</v>
      </c>
      <c r="BY43" s="99">
        <f t="shared" si="36"/>
        <v>12.115050167224078</v>
      </c>
      <c r="BZ43" s="99">
        <f>BY43*Input!$N$23</f>
        <v>28506.688813377918</v>
      </c>
      <c r="CA43" s="100">
        <f t="shared" si="37"/>
        <v>28.506688813377917</v>
      </c>
      <c r="CC43" s="95">
        <v>3200</v>
      </c>
      <c r="CD43" s="94">
        <f t="shared" si="38"/>
        <v>11</v>
      </c>
      <c r="CE43" s="94">
        <f t="shared" si="39"/>
        <v>14.5</v>
      </c>
      <c r="CF43" s="94">
        <f t="shared" si="40"/>
        <v>18</v>
      </c>
      <c r="CG43" s="94">
        <f t="shared" si="41"/>
        <v>22</v>
      </c>
      <c r="CH43" s="94">
        <f t="shared" si="42"/>
        <v>25</v>
      </c>
      <c r="CI43" s="94">
        <f t="shared" si="43"/>
        <v>28.5</v>
      </c>
      <c r="CK43" s="95">
        <v>3200</v>
      </c>
      <c r="CL43" s="162">
        <f t="shared" si="44"/>
        <v>4.7068607068607067</v>
      </c>
      <c r="CM43" s="162">
        <f t="shared" si="45"/>
        <v>6.1921367521367516</v>
      </c>
      <c r="CN43" s="162">
        <f t="shared" si="46"/>
        <v>7.7401709401709393</v>
      </c>
      <c r="CO43" s="162">
        <f t="shared" si="47"/>
        <v>9.2882051282051297</v>
      </c>
      <c r="CP43" s="162">
        <f t="shared" si="48"/>
        <v>10.642735042735042</v>
      </c>
      <c r="CQ43" s="162">
        <f t="shared" si="49"/>
        <v>12.115050167224078</v>
      </c>
    </row>
    <row r="44" spans="1:95" ht="19.5" thickTop="1" thickBot="1">
      <c r="A44" s="70">
        <v>3250</v>
      </c>
      <c r="B44" s="70">
        <v>39.411999999999999</v>
      </c>
      <c r="C44" s="70">
        <v>85.168999999999997</v>
      </c>
      <c r="D44" s="70">
        <v>37.256</v>
      </c>
      <c r="E44" s="70">
        <v>1.7010000000000001</v>
      </c>
      <c r="G44" s="75"/>
      <c r="H44" s="74"/>
      <c r="I44" s="74"/>
      <c r="J44" s="74"/>
      <c r="K44" s="74"/>
      <c r="L44" s="74"/>
      <c r="M44" s="74"/>
      <c r="O44" s="95">
        <v>3210</v>
      </c>
      <c r="P44" s="94">
        <f t="shared" si="14"/>
        <v>13.142221912869157</v>
      </c>
      <c r="Q44" s="94">
        <f t="shared" si="0"/>
        <v>13.549220388298355</v>
      </c>
      <c r="R44" s="94">
        <f t="shared" si="1"/>
        <v>13.839070874942573</v>
      </c>
      <c r="S44" s="94">
        <f t="shared" si="2"/>
        <v>13.86776246913232</v>
      </c>
      <c r="T44" s="94">
        <f t="shared" si="3"/>
        <v>13.894590362298539</v>
      </c>
      <c r="U44" s="94">
        <f t="shared" si="4"/>
        <v>13.768520548969704</v>
      </c>
      <c r="V44" s="82"/>
      <c r="W44" s="95">
        <v>3210</v>
      </c>
      <c r="X44" s="161">
        <f t="shared" si="15"/>
        <v>9.2618101741368495</v>
      </c>
      <c r="Y44" s="161">
        <f t="shared" si="16"/>
        <v>9.531448942000301</v>
      </c>
      <c r="Z44" s="161">
        <f t="shared" si="17"/>
        <v>9.7117238437454798</v>
      </c>
      <c r="AA44" s="161">
        <f t="shared" si="18"/>
        <v>9.7025498688416789</v>
      </c>
      <c r="AB44" s="161">
        <f t="shared" si="19"/>
        <v>9.6908109786718715</v>
      </c>
      <c r="AC44" s="161">
        <f t="shared" si="20"/>
        <v>9.5647411653430332</v>
      </c>
      <c r="AD44" s="82"/>
      <c r="AE44" s="82"/>
      <c r="AF44" s="82"/>
      <c r="AG44" s="95">
        <v>3210</v>
      </c>
      <c r="AH44" s="161">
        <f t="shared" si="21"/>
        <v>-11.016369421057219</v>
      </c>
      <c r="AI44" s="161">
        <f t="shared" si="22"/>
        <v>-11.082150020336991</v>
      </c>
      <c r="AJ44" s="161">
        <f t="shared" si="23"/>
        <v>-11.169791096677301</v>
      </c>
      <c r="AK44" s="161">
        <f t="shared" si="24"/>
        <v>-11.2769079677599</v>
      </c>
      <c r="AL44" s="161">
        <f t="shared" si="25"/>
        <v>-11.386611467831711</v>
      </c>
      <c r="AM44" s="161">
        <f t="shared" si="26"/>
        <v>-11.522766866226855</v>
      </c>
      <c r="AN44" s="81"/>
      <c r="AO44" s="81"/>
      <c r="AP44" s="95">
        <v>3210</v>
      </c>
      <c r="AQ44" s="94">
        <f t="shared" si="7"/>
        <v>23.766800285858068</v>
      </c>
      <c r="AR44" s="94">
        <f t="shared" si="8"/>
        <v>41.13287849571833</v>
      </c>
      <c r="AS44" s="94">
        <f t="shared" si="9"/>
        <v>64.270122649559852</v>
      </c>
      <c r="AT44" s="94">
        <f t="shared" si="10"/>
        <v>92.548976615366243</v>
      </c>
      <c r="AU44" s="94">
        <f t="shared" si="11"/>
        <v>121.51070063432417</v>
      </c>
      <c r="AV44" s="94">
        <f t="shared" si="12"/>
        <v>157.45572581064198</v>
      </c>
      <c r="AW44" s="81"/>
      <c r="AX44" s="95">
        <v>3210</v>
      </c>
      <c r="AY44" s="99">
        <f>'Max limit'!AX44*Input!PrimaryDrive_ratio*Input!Gear1_ratio*Input!FinalDrive_ratio</f>
        <v>283.29417879417878</v>
      </c>
      <c r="AZ44" s="99">
        <f t="shared" si="27"/>
        <v>4.7215696465696464</v>
      </c>
      <c r="BA44" s="99">
        <f>AZ44*Input!$N$23</f>
        <v>11109.843935239083</v>
      </c>
      <c r="BB44" s="97">
        <f t="shared" si="13"/>
        <v>11.109843935239084</v>
      </c>
      <c r="BC44" s="95">
        <v>3210</v>
      </c>
      <c r="BD44" s="99">
        <f>'Max limit'!AX44*Input!PrimaryDrive_ratio*Input!Gear2_ratio*Input!FinalDrive_ratio</f>
        <v>372.68923076923079</v>
      </c>
      <c r="BE44" s="99">
        <f t="shared" si="28"/>
        <v>6.2114871794871798</v>
      </c>
      <c r="BF44" s="99">
        <f>BE44*Input!$N$23</f>
        <v>14615.616910358973</v>
      </c>
      <c r="BG44" s="100">
        <f t="shared" si="29"/>
        <v>14.615616910358973</v>
      </c>
      <c r="BH44" s="95">
        <v>3210</v>
      </c>
      <c r="BI44" s="99">
        <f>'Max limit'!AX44*Input!PrimaryDrive_ratio*Input!Gear3_ratio*Input!FinalDrive_ratio</f>
        <v>465.86153846153843</v>
      </c>
      <c r="BJ44" s="99">
        <f t="shared" si="30"/>
        <v>7.7643589743589736</v>
      </c>
      <c r="BK44" s="99">
        <f>BJ44*Input!$N$23</f>
        <v>18269.521137948712</v>
      </c>
      <c r="BL44" s="100">
        <f t="shared" si="31"/>
        <v>18.269521137948711</v>
      </c>
      <c r="BM44" s="95">
        <v>3210</v>
      </c>
      <c r="BN44" s="99">
        <f>'Max limit'!AX44*Input!PrimaryDrive_ratio*Input!Gear4_ratio*Input!FinalDrive_ratio</f>
        <v>559.03384615384618</v>
      </c>
      <c r="BO44" s="99">
        <f t="shared" si="32"/>
        <v>9.3172307692307701</v>
      </c>
      <c r="BP44" s="99">
        <f>BO44*Input!$N$23</f>
        <v>21923.42536553846</v>
      </c>
      <c r="BQ44" s="100">
        <f t="shared" si="33"/>
        <v>21.92342536553846</v>
      </c>
      <c r="BR44" s="95">
        <v>3210</v>
      </c>
      <c r="BS44" s="99">
        <f>'Max limit'!AX44*Input!PrimaryDrive_ratio*Input!Gear5_ratio*Input!FinalDrive_ratio</f>
        <v>640.55961538461543</v>
      </c>
      <c r="BT44" s="99">
        <f t="shared" si="34"/>
        <v>10.675993589743591</v>
      </c>
      <c r="BU44" s="99">
        <f>BT44*Input!$N$23</f>
        <v>25120.591564679486</v>
      </c>
      <c r="BV44" s="100">
        <f t="shared" si="35"/>
        <v>25.120591564679486</v>
      </c>
      <c r="BW44" s="95">
        <v>3210</v>
      </c>
      <c r="BX44" s="99">
        <f>'Max limit'!AX44*Input!PrimaryDrive_ratio*Input!Gear6_ratio*Input!FinalDrive_ratio</f>
        <v>729.17458193979928</v>
      </c>
      <c r="BY44" s="99">
        <f t="shared" si="36"/>
        <v>12.152909698996655</v>
      </c>
      <c r="BZ44" s="99">
        <f>BY44*Input!$N$23</f>
        <v>28595.772215919726</v>
      </c>
      <c r="CA44" s="100">
        <f t="shared" si="37"/>
        <v>28.595772215919727</v>
      </c>
      <c r="CC44" s="95">
        <v>3210</v>
      </c>
      <c r="CD44" s="94">
        <f t="shared" si="38"/>
        <v>11</v>
      </c>
      <c r="CE44" s="94">
        <f t="shared" si="39"/>
        <v>14.5</v>
      </c>
      <c r="CF44" s="94">
        <f t="shared" si="40"/>
        <v>18.5</v>
      </c>
      <c r="CG44" s="94">
        <f t="shared" si="41"/>
        <v>22</v>
      </c>
      <c r="CH44" s="94">
        <f t="shared" si="42"/>
        <v>25</v>
      </c>
      <c r="CI44" s="94">
        <f t="shared" si="43"/>
        <v>28.5</v>
      </c>
      <c r="CK44" s="95">
        <v>3210</v>
      </c>
      <c r="CL44" s="162">
        <f t="shared" si="44"/>
        <v>4.7215696465696464</v>
      </c>
      <c r="CM44" s="162">
        <f t="shared" si="45"/>
        <v>6.2114871794871798</v>
      </c>
      <c r="CN44" s="162">
        <f t="shared" si="46"/>
        <v>7.7643589743589736</v>
      </c>
      <c r="CO44" s="162">
        <f t="shared" si="47"/>
        <v>9.3172307692307701</v>
      </c>
      <c r="CP44" s="162">
        <f t="shared" si="48"/>
        <v>10.675993589743591</v>
      </c>
      <c r="CQ44" s="162">
        <f t="shared" si="49"/>
        <v>12.152909698996655</v>
      </c>
    </row>
    <row r="45" spans="1:95" ht="19.5" thickTop="1" thickBot="1">
      <c r="A45" s="70">
        <v>3260</v>
      </c>
      <c r="B45" s="70">
        <v>39.917000000000002</v>
      </c>
      <c r="C45" s="70">
        <v>85.995999999999995</v>
      </c>
      <c r="D45" s="70">
        <v>37.744</v>
      </c>
      <c r="E45" s="70">
        <v>1.7130000000000001</v>
      </c>
      <c r="G45" s="73" t="s">
        <v>274</v>
      </c>
      <c r="H45" s="74" t="s">
        <v>275</v>
      </c>
      <c r="I45" s="74"/>
      <c r="J45" s="74"/>
      <c r="K45" s="74"/>
      <c r="L45" s="74"/>
      <c r="M45" s="74"/>
      <c r="O45" s="95">
        <v>3220</v>
      </c>
      <c r="P45" s="94">
        <f t="shared" si="14"/>
        <v>13.141741757448347</v>
      </c>
      <c r="Q45" s="94">
        <f t="shared" si="0"/>
        <v>13.548359973957277</v>
      </c>
      <c r="R45" s="94">
        <f t="shared" si="1"/>
        <v>13.83768981215079</v>
      </c>
      <c r="S45" s="94">
        <f t="shared" si="2"/>
        <v>13.865755493478936</v>
      </c>
      <c r="T45" s="94">
        <f t="shared" si="3"/>
        <v>13.891930937275585</v>
      </c>
      <c r="U45" s="94">
        <f t="shared" si="4"/>
        <v>13.765074418752016</v>
      </c>
      <c r="V45" s="82"/>
      <c r="W45" s="95">
        <v>3220</v>
      </c>
      <c r="X45" s="161">
        <f t="shared" si="15"/>
        <v>9.2613300187160377</v>
      </c>
      <c r="Y45" s="161">
        <f t="shared" si="16"/>
        <v>9.5305885276592246</v>
      </c>
      <c r="Z45" s="161">
        <f t="shared" si="17"/>
        <v>9.7103427809536971</v>
      </c>
      <c r="AA45" s="161">
        <f t="shared" si="18"/>
        <v>9.7005428931882953</v>
      </c>
      <c r="AB45" s="161">
        <f t="shared" si="19"/>
        <v>9.6881515536489164</v>
      </c>
      <c r="AC45" s="161">
        <f t="shared" si="20"/>
        <v>9.5612950351253474</v>
      </c>
      <c r="AD45" s="82"/>
      <c r="AE45" s="82"/>
      <c r="AF45" s="82"/>
      <c r="AG45" s="95">
        <v>3220</v>
      </c>
      <c r="AH45" s="161">
        <f t="shared" si="21"/>
        <v>-11.016931202899567</v>
      </c>
      <c r="AI45" s="161">
        <f t="shared" si="22"/>
        <v>-11.083122288542409</v>
      </c>
      <c r="AJ45" s="161">
        <f t="shared" si="23"/>
        <v>-11.171310265748264</v>
      </c>
      <c r="AK45" s="161">
        <f t="shared" si="24"/>
        <v>-11.279095571222088</v>
      </c>
      <c r="AL45" s="161">
        <f t="shared" si="25"/>
        <v>-11.389483646856501</v>
      </c>
      <c r="AM45" s="161">
        <f t="shared" si="26"/>
        <v>-11.526488686861956</v>
      </c>
      <c r="AN45" s="81"/>
      <c r="AO45" s="81"/>
      <c r="AP45" s="95">
        <v>3220</v>
      </c>
      <c r="AQ45" s="94">
        <f t="shared" si="7"/>
        <v>23.915110692238109</v>
      </c>
      <c r="AR45" s="94">
        <f t="shared" si="8"/>
        <v>41.389557301948336</v>
      </c>
      <c r="AS45" s="94">
        <f t="shared" si="9"/>
        <v>64.671183284294244</v>
      </c>
      <c r="AT45" s="94">
        <f t="shared" si="10"/>
        <v>93.126503929383745</v>
      </c>
      <c r="AU45" s="94">
        <f t="shared" si="11"/>
        <v>122.2689558968688</v>
      </c>
      <c r="AV45" s="94">
        <f t="shared" si="12"/>
        <v>158.43828645830885</v>
      </c>
      <c r="AW45" s="81"/>
      <c r="AX45" s="95">
        <v>3220</v>
      </c>
      <c r="AY45" s="99">
        <f>'Max limit'!AX45*Input!PrimaryDrive_ratio*Input!Gear1_ratio*Input!FinalDrive_ratio</f>
        <v>284.17671517671516</v>
      </c>
      <c r="AZ45" s="99">
        <f t="shared" si="27"/>
        <v>4.7362785862785861</v>
      </c>
      <c r="BA45" s="99">
        <f>AZ45*Input!$N$23</f>
        <v>11144.454040956338</v>
      </c>
      <c r="BB45" s="97">
        <f t="shared" si="13"/>
        <v>11.144454040956338</v>
      </c>
      <c r="BC45" s="95">
        <v>3220</v>
      </c>
      <c r="BD45" s="99">
        <f>'Max limit'!AX45*Input!PrimaryDrive_ratio*Input!Gear2_ratio*Input!FinalDrive_ratio</f>
        <v>373.85025641025641</v>
      </c>
      <c r="BE45" s="99">
        <f t="shared" si="28"/>
        <v>6.230837606837607</v>
      </c>
      <c r="BF45" s="99">
        <f>BE45*Input!$N$23</f>
        <v>14661.148427213673</v>
      </c>
      <c r="BG45" s="100">
        <f t="shared" si="29"/>
        <v>14.661148427213673</v>
      </c>
      <c r="BH45" s="95">
        <v>3220</v>
      </c>
      <c r="BI45" s="99">
        <f>'Max limit'!AX45*Input!PrimaryDrive_ratio*Input!Gear3_ratio*Input!FinalDrive_ratio</f>
        <v>467.31282051282045</v>
      </c>
      <c r="BJ45" s="99">
        <f t="shared" si="30"/>
        <v>7.7885470085470079</v>
      </c>
      <c r="BK45" s="99">
        <f>BJ45*Input!$N$23</f>
        <v>18326.435534017088</v>
      </c>
      <c r="BL45" s="100">
        <f t="shared" si="31"/>
        <v>18.326435534017087</v>
      </c>
      <c r="BM45" s="95">
        <v>3220</v>
      </c>
      <c r="BN45" s="99">
        <f>'Max limit'!AX45*Input!PrimaryDrive_ratio*Input!Gear4_ratio*Input!FinalDrive_ratio</f>
        <v>560.77538461538461</v>
      </c>
      <c r="BO45" s="99">
        <f t="shared" si="32"/>
        <v>9.3462564102564105</v>
      </c>
      <c r="BP45" s="99">
        <f>BO45*Input!$N$23</f>
        <v>21991.72264082051</v>
      </c>
      <c r="BQ45" s="100">
        <f t="shared" si="33"/>
        <v>21.991722640820509</v>
      </c>
      <c r="BR45" s="95">
        <v>3220</v>
      </c>
      <c r="BS45" s="99">
        <f>'Max limit'!AX45*Input!PrimaryDrive_ratio*Input!Gear5_ratio*Input!FinalDrive_ratio</f>
        <v>642.55512820512809</v>
      </c>
      <c r="BT45" s="99">
        <f t="shared" si="34"/>
        <v>10.709252136752134</v>
      </c>
      <c r="BU45" s="99">
        <f>BT45*Input!$N$23</f>
        <v>25198.848859273494</v>
      </c>
      <c r="BV45" s="100">
        <f t="shared" si="35"/>
        <v>25.198848859273493</v>
      </c>
      <c r="BW45" s="95">
        <v>3220</v>
      </c>
      <c r="BX45" s="99">
        <f>'Max limit'!AX45*Input!PrimaryDrive_ratio*Input!Gear6_ratio*Input!FinalDrive_ratio</f>
        <v>731.44615384615383</v>
      </c>
      <c r="BY45" s="99">
        <f t="shared" si="36"/>
        <v>12.190769230769231</v>
      </c>
      <c r="BZ45" s="99">
        <f>BY45*Input!$N$23</f>
        <v>28684.855618461534</v>
      </c>
      <c r="CA45" s="100">
        <f t="shared" si="37"/>
        <v>28.684855618461533</v>
      </c>
      <c r="CC45" s="95">
        <v>3220</v>
      </c>
      <c r="CD45" s="94">
        <f t="shared" si="38"/>
        <v>11</v>
      </c>
      <c r="CE45" s="94">
        <f t="shared" si="39"/>
        <v>14.5</v>
      </c>
      <c r="CF45" s="94">
        <f t="shared" si="40"/>
        <v>18.5</v>
      </c>
      <c r="CG45" s="94">
        <f t="shared" si="41"/>
        <v>22</v>
      </c>
      <c r="CH45" s="94">
        <f t="shared" si="42"/>
        <v>25</v>
      </c>
      <c r="CI45" s="94">
        <f t="shared" si="43"/>
        <v>28.5</v>
      </c>
      <c r="CK45" s="95">
        <v>3220</v>
      </c>
      <c r="CL45" s="162">
        <f t="shared" si="44"/>
        <v>4.7362785862785861</v>
      </c>
      <c r="CM45" s="162">
        <f t="shared" si="45"/>
        <v>6.230837606837607</v>
      </c>
      <c r="CN45" s="162">
        <f t="shared" si="46"/>
        <v>7.7885470085470079</v>
      </c>
      <c r="CO45" s="162">
        <f t="shared" si="47"/>
        <v>9.3462564102564105</v>
      </c>
      <c r="CP45" s="162">
        <f t="shared" si="48"/>
        <v>10.709252136752134</v>
      </c>
      <c r="CQ45" s="162">
        <f t="shared" si="49"/>
        <v>12.190769230769231</v>
      </c>
    </row>
    <row r="46" spans="1:95" ht="19.5" thickTop="1" thickBot="1">
      <c r="A46" s="70">
        <v>3270</v>
      </c>
      <c r="B46" s="70">
        <v>40.399000000000001</v>
      </c>
      <c r="C46" s="70">
        <v>86.768000000000001</v>
      </c>
      <c r="D46" s="70">
        <v>38.209000000000003</v>
      </c>
      <c r="E46" s="70">
        <v>1.7250000000000001</v>
      </c>
      <c r="G46" s="75" t="s">
        <v>276</v>
      </c>
      <c r="H46" s="76">
        <v>1</v>
      </c>
      <c r="I46" s="76">
        <v>2</v>
      </c>
      <c r="J46" s="76">
        <v>3</v>
      </c>
      <c r="K46" s="76">
        <v>4</v>
      </c>
      <c r="L46" s="76">
        <v>5</v>
      </c>
      <c r="M46" s="76">
        <v>6</v>
      </c>
      <c r="O46" s="95">
        <v>3230</v>
      </c>
      <c r="P46" s="94">
        <f t="shared" si="14"/>
        <v>13.141260108542559</v>
      </c>
      <c r="Q46" s="94">
        <f t="shared" si="0"/>
        <v>13.547496883366307</v>
      </c>
      <c r="R46" s="94">
        <f t="shared" si="1"/>
        <v>13.836304453673803</v>
      </c>
      <c r="S46" s="94">
        <f t="shared" si="2"/>
        <v>13.86374227528853</v>
      </c>
      <c r="T46" s="94">
        <f t="shared" si="3"/>
        <v>13.889263240324098</v>
      </c>
      <c r="U46" s="94">
        <f t="shared" si="4"/>
        <v>13.761617569622299</v>
      </c>
      <c r="V46" s="82"/>
      <c r="W46" s="95">
        <v>3230</v>
      </c>
      <c r="X46" s="161">
        <f t="shared" si="15"/>
        <v>9.2608483698102475</v>
      </c>
      <c r="Y46" s="161">
        <f t="shared" si="16"/>
        <v>9.5297254370682527</v>
      </c>
      <c r="Z46" s="161">
        <f t="shared" si="17"/>
        <v>9.7089574224767095</v>
      </c>
      <c r="AA46" s="161">
        <f t="shared" si="18"/>
        <v>9.6985296749978875</v>
      </c>
      <c r="AB46" s="161">
        <f t="shared" si="19"/>
        <v>9.6854838566974308</v>
      </c>
      <c r="AC46" s="161">
        <f t="shared" si="20"/>
        <v>9.5578381859956298</v>
      </c>
      <c r="AD46" s="82"/>
      <c r="AE46" s="82"/>
      <c r="AF46" s="82"/>
      <c r="AG46" s="95">
        <v>3230</v>
      </c>
      <c r="AH46" s="161">
        <f t="shared" si="21"/>
        <v>-11.01749473211934</v>
      </c>
      <c r="AI46" s="161">
        <f t="shared" si="22"/>
        <v>-11.084097580910207</v>
      </c>
      <c r="AJ46" s="161">
        <f t="shared" si="23"/>
        <v>-11.172834160072949</v>
      </c>
      <c r="AK46" s="161">
        <f t="shared" si="24"/>
        <v>-11.281289979049632</v>
      </c>
      <c r="AL46" s="161">
        <f t="shared" si="25"/>
        <v>-11.392364759564106</v>
      </c>
      <c r="AM46" s="161">
        <f t="shared" si="26"/>
        <v>-11.53022208392205</v>
      </c>
      <c r="AN46" s="81"/>
      <c r="AO46" s="81"/>
      <c r="AP46" s="95">
        <v>3230</v>
      </c>
      <c r="AQ46" s="94">
        <f t="shared" si="7"/>
        <v>24.063882406258536</v>
      </c>
      <c r="AR46" s="94">
        <f t="shared" si="8"/>
        <v>41.647034487046867</v>
      </c>
      <c r="AS46" s="94">
        <f t="shared" si="9"/>
        <v>65.07349138601073</v>
      </c>
      <c r="AT46" s="94">
        <f t="shared" si="10"/>
        <v>93.705827595855439</v>
      </c>
      <c r="AU46" s="94">
        <f t="shared" si="11"/>
        <v>123.02956965167655</v>
      </c>
      <c r="AV46" s="94">
        <f t="shared" si="12"/>
        <v>159.42390328217368</v>
      </c>
      <c r="AW46" s="81"/>
      <c r="AX46" s="95">
        <v>3230</v>
      </c>
      <c r="AY46" s="99">
        <f>'Max limit'!AX46*Input!PrimaryDrive_ratio*Input!Gear1_ratio*Input!FinalDrive_ratio</f>
        <v>285.05925155925155</v>
      </c>
      <c r="AZ46" s="99">
        <f t="shared" si="27"/>
        <v>4.7509875259875258</v>
      </c>
      <c r="BA46" s="99">
        <f>AZ46*Input!$N$23</f>
        <v>11179.064146673594</v>
      </c>
      <c r="BB46" s="97">
        <f t="shared" si="13"/>
        <v>11.179064146673594</v>
      </c>
      <c r="BC46" s="95">
        <v>3230</v>
      </c>
      <c r="BD46" s="99">
        <f>'Max limit'!AX46*Input!PrimaryDrive_ratio*Input!Gear2_ratio*Input!FinalDrive_ratio</f>
        <v>375.01128205128208</v>
      </c>
      <c r="BE46" s="99">
        <f t="shared" si="28"/>
        <v>6.2501880341880343</v>
      </c>
      <c r="BF46" s="99">
        <f>BE46*Input!$N$23</f>
        <v>14706.679944068374</v>
      </c>
      <c r="BG46" s="100">
        <f t="shared" si="29"/>
        <v>14.706679944068373</v>
      </c>
      <c r="BH46" s="95">
        <v>3230</v>
      </c>
      <c r="BI46" s="99">
        <f>'Max limit'!AX46*Input!PrimaryDrive_ratio*Input!Gear3_ratio*Input!FinalDrive_ratio</f>
        <v>468.76410256410247</v>
      </c>
      <c r="BJ46" s="99">
        <f t="shared" si="30"/>
        <v>7.8127350427350413</v>
      </c>
      <c r="BK46" s="99">
        <f>BJ46*Input!$N$23</f>
        <v>18383.349930085464</v>
      </c>
      <c r="BL46" s="100">
        <f t="shared" si="31"/>
        <v>18.383349930085465</v>
      </c>
      <c r="BM46" s="95">
        <v>3230</v>
      </c>
      <c r="BN46" s="99">
        <f>'Max limit'!AX46*Input!PrimaryDrive_ratio*Input!Gear4_ratio*Input!FinalDrive_ratio</f>
        <v>562.51692307692304</v>
      </c>
      <c r="BO46" s="99">
        <f t="shared" si="32"/>
        <v>9.3752820512820509</v>
      </c>
      <c r="BP46" s="99">
        <f>BO46*Input!$N$23</f>
        <v>22060.019916102559</v>
      </c>
      <c r="BQ46" s="100">
        <f t="shared" si="33"/>
        <v>22.060019916102558</v>
      </c>
      <c r="BR46" s="95">
        <v>3230</v>
      </c>
      <c r="BS46" s="99">
        <f>'Max limit'!AX46*Input!PrimaryDrive_ratio*Input!Gear5_ratio*Input!FinalDrive_ratio</f>
        <v>644.55064102564097</v>
      </c>
      <c r="BT46" s="99">
        <f t="shared" si="34"/>
        <v>10.742510683760683</v>
      </c>
      <c r="BU46" s="99">
        <f>BT46*Input!$N$23</f>
        <v>25277.106153867517</v>
      </c>
      <c r="BV46" s="100">
        <f t="shared" si="35"/>
        <v>25.277106153867518</v>
      </c>
      <c r="BW46" s="95">
        <v>3230</v>
      </c>
      <c r="BX46" s="99">
        <f>'Max limit'!AX46*Input!PrimaryDrive_ratio*Input!Gear6_ratio*Input!FinalDrive_ratio</f>
        <v>733.71772575250827</v>
      </c>
      <c r="BY46" s="99">
        <f t="shared" si="36"/>
        <v>12.228628762541804</v>
      </c>
      <c r="BZ46" s="99">
        <f>BY46*Input!$N$23</f>
        <v>28773.939021003334</v>
      </c>
      <c r="CA46" s="100">
        <f t="shared" si="37"/>
        <v>28.773939021003333</v>
      </c>
      <c r="CC46" s="95">
        <v>3230</v>
      </c>
      <c r="CD46" s="94">
        <f t="shared" si="38"/>
        <v>11</v>
      </c>
      <c r="CE46" s="94">
        <f t="shared" si="39"/>
        <v>14.5</v>
      </c>
      <c r="CF46" s="94">
        <f t="shared" si="40"/>
        <v>18.5</v>
      </c>
      <c r="CG46" s="94">
        <f t="shared" si="41"/>
        <v>22</v>
      </c>
      <c r="CH46" s="94">
        <f t="shared" si="42"/>
        <v>25.5</v>
      </c>
      <c r="CI46" s="94">
        <f t="shared" si="43"/>
        <v>29</v>
      </c>
      <c r="CK46" s="95">
        <v>3230</v>
      </c>
      <c r="CL46" s="162">
        <f t="shared" si="44"/>
        <v>4.7509875259875258</v>
      </c>
      <c r="CM46" s="162">
        <f t="shared" si="45"/>
        <v>6.2501880341880343</v>
      </c>
      <c r="CN46" s="162">
        <f t="shared" si="46"/>
        <v>7.8127350427350413</v>
      </c>
      <c r="CO46" s="162">
        <f t="shared" si="47"/>
        <v>9.3752820512820509</v>
      </c>
      <c r="CP46" s="162">
        <f t="shared" si="48"/>
        <v>10.742510683760683</v>
      </c>
      <c r="CQ46" s="162">
        <f t="shared" si="49"/>
        <v>12.228628762541804</v>
      </c>
    </row>
    <row r="47" spans="1:95" ht="19.5" thickTop="1" thickBot="1">
      <c r="A47" s="70">
        <v>3280</v>
      </c>
      <c r="B47" s="70">
        <v>40.857999999999997</v>
      </c>
      <c r="C47" s="70">
        <v>87.486999999999995</v>
      </c>
      <c r="D47" s="70">
        <v>38.654000000000003</v>
      </c>
      <c r="E47" s="70">
        <v>1.734</v>
      </c>
      <c r="G47" s="75" t="s">
        <v>270</v>
      </c>
      <c r="H47" s="77">
        <f t="shared" ref="H47:M47" si="51" xml:space="preserve"> $H$13 * ( $H$5 - $H$7 ) / $H$9</f>
        <v>10.41187423289643</v>
      </c>
      <c r="I47" s="77">
        <f t="shared" si="51"/>
        <v>10.41187423289643</v>
      </c>
      <c r="J47" s="77">
        <f t="shared" si="51"/>
        <v>10.41187423289643</v>
      </c>
      <c r="K47" s="77">
        <f t="shared" si="51"/>
        <v>10.41187423289643</v>
      </c>
      <c r="L47" s="77">
        <f t="shared" si="51"/>
        <v>10.41187423289643</v>
      </c>
      <c r="M47" s="77">
        <f t="shared" si="51"/>
        <v>10.41187423289643</v>
      </c>
      <c r="O47" s="95">
        <v>3240</v>
      </c>
      <c r="P47" s="94">
        <f t="shared" si="14"/>
        <v>13.14077696615179</v>
      </c>
      <c r="Q47" s="94">
        <f t="shared" si="0"/>
        <v>13.546631116525441</v>
      </c>
      <c r="R47" s="94">
        <f t="shared" si="1"/>
        <v>13.834914799511619</v>
      </c>
      <c r="S47" s="94">
        <f t="shared" si="2"/>
        <v>13.861722814561096</v>
      </c>
      <c r="T47" s="94">
        <f t="shared" si="3"/>
        <v>13.886587271444082</v>
      </c>
      <c r="U47" s="94">
        <f t="shared" si="4"/>
        <v>13.758150001580553</v>
      </c>
      <c r="V47" s="82"/>
      <c r="W47" s="95">
        <v>3240</v>
      </c>
      <c r="X47" s="161">
        <f t="shared" si="15"/>
        <v>9.260365227419479</v>
      </c>
      <c r="Y47" s="161">
        <f t="shared" si="16"/>
        <v>9.5288596702273871</v>
      </c>
      <c r="Z47" s="161">
        <f t="shared" si="17"/>
        <v>9.7075677683145258</v>
      </c>
      <c r="AA47" s="161">
        <f t="shared" si="18"/>
        <v>9.6965102142704556</v>
      </c>
      <c r="AB47" s="161">
        <f t="shared" si="19"/>
        <v>9.6828078878174129</v>
      </c>
      <c r="AC47" s="161">
        <f t="shared" si="20"/>
        <v>9.5543706179538823</v>
      </c>
      <c r="AD47" s="82"/>
      <c r="AE47" s="82"/>
      <c r="AF47" s="82"/>
      <c r="AG47" s="95">
        <v>3240</v>
      </c>
      <c r="AH47" s="161">
        <f t="shared" si="21"/>
        <v>-11.018060008716541</v>
      </c>
      <c r="AI47" s="161">
        <f t="shared" si="22"/>
        <v>-11.085075897440385</v>
      </c>
      <c r="AJ47" s="161">
        <f t="shared" si="23"/>
        <v>-11.174362779651352</v>
      </c>
      <c r="AK47" s="161">
        <f t="shared" si="24"/>
        <v>-11.283491191242534</v>
      </c>
      <c r="AL47" s="161">
        <f t="shared" si="25"/>
        <v>-11.395254805954526</v>
      </c>
      <c r="AM47" s="161">
        <f t="shared" si="26"/>
        <v>-11.533967057407137</v>
      </c>
      <c r="AN47" s="81"/>
      <c r="AO47" s="81"/>
      <c r="AP47" s="95">
        <v>3240</v>
      </c>
      <c r="AQ47" s="94">
        <f t="shared" si="7"/>
        <v>24.213115427919334</v>
      </c>
      <c r="AR47" s="94">
        <f t="shared" si="8"/>
        <v>41.905310051013934</v>
      </c>
      <c r="AS47" s="94">
        <f t="shared" si="9"/>
        <v>65.47704695470928</v>
      </c>
      <c r="AT47" s="94">
        <f t="shared" si="10"/>
        <v>94.286947614781354</v>
      </c>
      <c r="AU47" s="94">
        <f t="shared" si="11"/>
        <v>123.79254189874719</v>
      </c>
      <c r="AV47" s="94">
        <f t="shared" si="12"/>
        <v>160.41257628223664</v>
      </c>
      <c r="AW47" s="81"/>
      <c r="AX47" s="95">
        <v>3240</v>
      </c>
      <c r="AY47" s="99">
        <f>'Max limit'!AX47*Input!PrimaryDrive_ratio*Input!Gear1_ratio*Input!FinalDrive_ratio</f>
        <v>285.94178794178794</v>
      </c>
      <c r="AZ47" s="99">
        <f t="shared" si="27"/>
        <v>4.7656964656964655</v>
      </c>
      <c r="BA47" s="99">
        <f>AZ47*Input!$N$23</f>
        <v>11213.674252390851</v>
      </c>
      <c r="BB47" s="97">
        <f t="shared" si="13"/>
        <v>11.213674252390851</v>
      </c>
      <c r="BC47" s="95">
        <v>3240</v>
      </c>
      <c r="BD47" s="99">
        <f>'Max limit'!AX47*Input!PrimaryDrive_ratio*Input!Gear2_ratio*Input!FinalDrive_ratio</f>
        <v>376.1723076923077</v>
      </c>
      <c r="BE47" s="99">
        <f t="shared" si="28"/>
        <v>6.2695384615384615</v>
      </c>
      <c r="BF47" s="99">
        <f>BE47*Input!$N$23</f>
        <v>14752.211460923074</v>
      </c>
      <c r="BG47" s="100">
        <f t="shared" si="29"/>
        <v>14.752211460923075</v>
      </c>
      <c r="BH47" s="95">
        <v>3240</v>
      </c>
      <c r="BI47" s="99">
        <f>'Max limit'!AX47*Input!PrimaryDrive_ratio*Input!Gear3_ratio*Input!FinalDrive_ratio</f>
        <v>470.21538461538461</v>
      </c>
      <c r="BJ47" s="99">
        <f t="shared" si="30"/>
        <v>7.8369230769230764</v>
      </c>
      <c r="BK47" s="99">
        <f>BJ47*Input!$N$23</f>
        <v>18440.264326153843</v>
      </c>
      <c r="BL47" s="100">
        <f t="shared" si="31"/>
        <v>18.440264326153844</v>
      </c>
      <c r="BM47" s="95">
        <v>3240</v>
      </c>
      <c r="BN47" s="99">
        <f>'Max limit'!AX47*Input!PrimaryDrive_ratio*Input!Gear4_ratio*Input!FinalDrive_ratio</f>
        <v>564.25846153846157</v>
      </c>
      <c r="BO47" s="99">
        <f t="shared" si="32"/>
        <v>9.4043076923076931</v>
      </c>
      <c r="BP47" s="99">
        <f>BO47*Input!$N$23</f>
        <v>22128.317191384613</v>
      </c>
      <c r="BQ47" s="100">
        <f t="shared" si="33"/>
        <v>22.128317191384614</v>
      </c>
      <c r="BR47" s="95">
        <v>3240</v>
      </c>
      <c r="BS47" s="99">
        <f>'Max limit'!AX47*Input!PrimaryDrive_ratio*Input!Gear5_ratio*Input!FinalDrive_ratio</f>
        <v>646.54615384615374</v>
      </c>
      <c r="BT47" s="99">
        <f t="shared" si="34"/>
        <v>10.77576923076923</v>
      </c>
      <c r="BU47" s="99">
        <f>BT47*Input!$N$23</f>
        <v>25355.363448461532</v>
      </c>
      <c r="BV47" s="100">
        <f t="shared" si="35"/>
        <v>25.355363448461532</v>
      </c>
      <c r="BW47" s="95">
        <v>3240</v>
      </c>
      <c r="BX47" s="99">
        <f>'Max limit'!AX47*Input!PrimaryDrive_ratio*Input!Gear6_ratio*Input!FinalDrive_ratio</f>
        <v>735.98929765886282</v>
      </c>
      <c r="BY47" s="99">
        <f t="shared" si="36"/>
        <v>12.26648829431438</v>
      </c>
      <c r="BZ47" s="99">
        <f>BY47*Input!$N$23</f>
        <v>28863.022423545142</v>
      </c>
      <c r="CA47" s="100">
        <f t="shared" si="37"/>
        <v>28.863022423545143</v>
      </c>
      <c r="CC47" s="95">
        <v>3240</v>
      </c>
      <c r="CD47" s="94">
        <f t="shared" si="38"/>
        <v>11</v>
      </c>
      <c r="CE47" s="94">
        <f t="shared" si="39"/>
        <v>15</v>
      </c>
      <c r="CF47" s="94">
        <f t="shared" si="40"/>
        <v>18.5</v>
      </c>
      <c r="CG47" s="94">
        <f t="shared" si="41"/>
        <v>22</v>
      </c>
      <c r="CH47" s="94">
        <f t="shared" si="42"/>
        <v>25.5</v>
      </c>
      <c r="CI47" s="94">
        <f t="shared" si="43"/>
        <v>29</v>
      </c>
      <c r="CK47" s="95">
        <v>3240</v>
      </c>
      <c r="CL47" s="162">
        <f t="shared" si="44"/>
        <v>4.7656964656964655</v>
      </c>
      <c r="CM47" s="162">
        <f t="shared" si="45"/>
        <v>6.2695384615384615</v>
      </c>
      <c r="CN47" s="162">
        <f t="shared" si="46"/>
        <v>7.8369230769230764</v>
      </c>
      <c r="CO47" s="162">
        <f t="shared" si="47"/>
        <v>9.4043076923076931</v>
      </c>
      <c r="CP47" s="162">
        <f t="shared" si="48"/>
        <v>10.77576923076923</v>
      </c>
      <c r="CQ47" s="162">
        <f t="shared" si="49"/>
        <v>12.26648829431438</v>
      </c>
    </row>
    <row r="48" spans="1:95" ht="19.5" thickTop="1" thickBot="1">
      <c r="A48" s="70">
        <v>3290</v>
      </c>
      <c r="B48" s="70">
        <v>41.314999999999998</v>
      </c>
      <c r="C48" s="70">
        <v>88.195999999999998</v>
      </c>
      <c r="D48" s="70">
        <v>39.095999999999997</v>
      </c>
      <c r="E48" s="70">
        <v>1.7430000000000001</v>
      </c>
      <c r="G48" s="75"/>
      <c r="H48" s="74"/>
      <c r="I48" s="74"/>
      <c r="J48" s="74"/>
      <c r="K48" s="74"/>
      <c r="L48" s="74"/>
      <c r="M48" s="74"/>
      <c r="O48" s="95">
        <v>3250</v>
      </c>
      <c r="P48" s="94">
        <f t="shared" si="14"/>
        <v>13.14029233027604</v>
      </c>
      <c r="Q48" s="94">
        <f t="shared" si="0"/>
        <v>13.545762673434682</v>
      </c>
      <c r="R48" s="94">
        <f t="shared" si="1"/>
        <v>13.833520849664232</v>
      </c>
      <c r="S48" s="94">
        <f t="shared" si="2"/>
        <v>13.859697111296642</v>
      </c>
      <c r="T48" s="94">
        <f t="shared" si="3"/>
        <v>13.883903030635533</v>
      </c>
      <c r="U48" s="94">
        <f t="shared" si="4"/>
        <v>13.754671714626776</v>
      </c>
      <c r="V48" s="82"/>
      <c r="W48" s="95">
        <v>3250</v>
      </c>
      <c r="X48" s="161">
        <f t="shared" si="15"/>
        <v>9.2598805915437303</v>
      </c>
      <c r="Y48" s="161">
        <f t="shared" si="16"/>
        <v>9.5279912271366261</v>
      </c>
      <c r="Z48" s="161">
        <f t="shared" si="17"/>
        <v>9.7061738184671409</v>
      </c>
      <c r="AA48" s="161">
        <f t="shared" si="18"/>
        <v>9.6944845110059976</v>
      </c>
      <c r="AB48" s="161">
        <f t="shared" si="19"/>
        <v>9.6801236470088625</v>
      </c>
      <c r="AC48" s="161">
        <f t="shared" si="20"/>
        <v>9.5508923310001048</v>
      </c>
      <c r="AD48" s="82"/>
      <c r="AE48" s="82"/>
      <c r="AF48" s="82"/>
      <c r="AG48" s="95">
        <v>3250</v>
      </c>
      <c r="AH48" s="161">
        <f t="shared" si="21"/>
        <v>-11.018627032691167</v>
      </c>
      <c r="AI48" s="161">
        <f t="shared" si="22"/>
        <v>-11.086057238132943</v>
      </c>
      <c r="AJ48" s="161">
        <f t="shared" si="23"/>
        <v>-11.175896124483476</v>
      </c>
      <c r="AK48" s="161">
        <f t="shared" si="24"/>
        <v>-11.285699207800791</v>
      </c>
      <c r="AL48" s="161">
        <f t="shared" si="25"/>
        <v>-11.398153786027759</v>
      </c>
      <c r="AM48" s="161">
        <f t="shared" si="26"/>
        <v>-11.537723607317217</v>
      </c>
      <c r="AN48" s="81"/>
      <c r="AO48" s="81"/>
      <c r="AP48" s="95">
        <v>3250</v>
      </c>
      <c r="AQ48" s="94">
        <f t="shared" si="7"/>
        <v>24.3628097572205</v>
      </c>
      <c r="AR48" s="94">
        <f t="shared" si="8"/>
        <v>42.164383993849512</v>
      </c>
      <c r="AS48" s="94">
        <f t="shared" si="9"/>
        <v>65.881849990389838</v>
      </c>
      <c r="AT48" s="94">
        <f t="shared" si="10"/>
        <v>94.869863986161405</v>
      </c>
      <c r="AU48" s="94">
        <f t="shared" si="11"/>
        <v>124.55787263808082</v>
      </c>
      <c r="AV48" s="94">
        <f t="shared" si="12"/>
        <v>161.40430545849767</v>
      </c>
      <c r="AW48" s="81"/>
      <c r="AX48" s="95">
        <v>3250</v>
      </c>
      <c r="AY48" s="99">
        <f>'Max limit'!AX48*Input!PrimaryDrive_ratio*Input!Gear1_ratio*Input!FinalDrive_ratio</f>
        <v>286.82432432432432</v>
      </c>
      <c r="AZ48" s="99">
        <f t="shared" si="27"/>
        <v>4.7804054054054053</v>
      </c>
      <c r="BA48" s="99">
        <f>AZ48*Input!$N$23</f>
        <v>11248.284358108105</v>
      </c>
      <c r="BB48" s="97">
        <f t="shared" si="13"/>
        <v>11.248284358108105</v>
      </c>
      <c r="BC48" s="95">
        <v>3250</v>
      </c>
      <c r="BD48" s="99">
        <f>'Max limit'!AX48*Input!PrimaryDrive_ratio*Input!Gear2_ratio*Input!FinalDrive_ratio</f>
        <v>377.33333333333331</v>
      </c>
      <c r="BE48" s="99">
        <f t="shared" si="28"/>
        <v>6.2888888888888888</v>
      </c>
      <c r="BF48" s="99">
        <f>BE48*Input!$N$23</f>
        <v>14797.742977777774</v>
      </c>
      <c r="BG48" s="100">
        <f t="shared" si="29"/>
        <v>14.797742977777775</v>
      </c>
      <c r="BH48" s="95">
        <v>3250</v>
      </c>
      <c r="BI48" s="99">
        <f>'Max limit'!AX48*Input!PrimaryDrive_ratio*Input!Gear3_ratio*Input!FinalDrive_ratio</f>
        <v>471.66666666666657</v>
      </c>
      <c r="BJ48" s="99">
        <f t="shared" si="30"/>
        <v>7.8611111111111098</v>
      </c>
      <c r="BK48" s="99">
        <f>BJ48*Input!$N$23</f>
        <v>18497.178722222216</v>
      </c>
      <c r="BL48" s="100">
        <f t="shared" si="31"/>
        <v>18.497178722222216</v>
      </c>
      <c r="BM48" s="95">
        <v>3250</v>
      </c>
      <c r="BN48" s="99">
        <f>'Max limit'!AX48*Input!PrimaryDrive_ratio*Input!Gear4_ratio*Input!FinalDrive_ratio</f>
        <v>566</v>
      </c>
      <c r="BO48" s="99">
        <f t="shared" si="32"/>
        <v>9.4333333333333336</v>
      </c>
      <c r="BP48" s="99">
        <f>BO48*Input!$N$23</f>
        <v>22196.614466666662</v>
      </c>
      <c r="BQ48" s="100">
        <f t="shared" si="33"/>
        <v>22.196614466666663</v>
      </c>
      <c r="BR48" s="95">
        <v>3250</v>
      </c>
      <c r="BS48" s="99">
        <f>'Max limit'!AX48*Input!PrimaryDrive_ratio*Input!Gear5_ratio*Input!FinalDrive_ratio</f>
        <v>648.54166666666663</v>
      </c>
      <c r="BT48" s="99">
        <f t="shared" si="34"/>
        <v>10.809027777777777</v>
      </c>
      <c r="BU48" s="99">
        <f>BT48*Input!$N$23</f>
        <v>25433.620743055548</v>
      </c>
      <c r="BV48" s="100">
        <f t="shared" si="35"/>
        <v>25.433620743055549</v>
      </c>
      <c r="BW48" s="95">
        <v>3250</v>
      </c>
      <c r="BX48" s="99">
        <f>'Max limit'!AX48*Input!PrimaryDrive_ratio*Input!Gear6_ratio*Input!FinalDrive_ratio</f>
        <v>738.26086956521738</v>
      </c>
      <c r="BY48" s="99">
        <f t="shared" si="36"/>
        <v>12.304347826086957</v>
      </c>
      <c r="BZ48" s="99">
        <f>BY48*Input!$N$23</f>
        <v>28952.105826086954</v>
      </c>
      <c r="CA48" s="100">
        <f t="shared" si="37"/>
        <v>28.952105826086953</v>
      </c>
      <c r="CC48" s="95">
        <v>3250</v>
      </c>
      <c r="CD48" s="94">
        <f t="shared" si="38"/>
        <v>11</v>
      </c>
      <c r="CE48" s="94">
        <f t="shared" si="39"/>
        <v>15</v>
      </c>
      <c r="CF48" s="94">
        <f t="shared" si="40"/>
        <v>18.5</v>
      </c>
      <c r="CG48" s="94">
        <f t="shared" si="41"/>
        <v>22</v>
      </c>
      <c r="CH48" s="94">
        <f t="shared" si="42"/>
        <v>25.5</v>
      </c>
      <c r="CI48" s="94">
        <f t="shared" si="43"/>
        <v>29</v>
      </c>
      <c r="CK48" s="95">
        <v>3250</v>
      </c>
      <c r="CL48" s="162">
        <f t="shared" si="44"/>
        <v>4.7804054054054053</v>
      </c>
      <c r="CM48" s="162">
        <f t="shared" si="45"/>
        <v>6.2888888888888888</v>
      </c>
      <c r="CN48" s="162">
        <f t="shared" si="46"/>
        <v>7.8611111111111098</v>
      </c>
      <c r="CO48" s="162">
        <f t="shared" si="47"/>
        <v>9.4333333333333336</v>
      </c>
      <c r="CP48" s="162">
        <f t="shared" si="48"/>
        <v>10.809027777777777</v>
      </c>
      <c r="CQ48" s="162">
        <f t="shared" si="49"/>
        <v>12.304347826086957</v>
      </c>
    </row>
    <row r="49" spans="1:95" ht="19.5" thickTop="1" thickBot="1">
      <c r="A49" s="70">
        <v>3300</v>
      </c>
      <c r="B49" s="70">
        <v>41.759</v>
      </c>
      <c r="C49" s="70">
        <v>88.875</v>
      </c>
      <c r="D49" s="70">
        <v>39.524999999999999</v>
      </c>
      <c r="E49" s="70">
        <v>1.754</v>
      </c>
      <c r="G49" s="73" t="s">
        <v>291</v>
      </c>
      <c r="H49" s="74"/>
      <c r="I49" s="74"/>
      <c r="J49" s="74"/>
      <c r="K49" s="74"/>
      <c r="L49" s="74"/>
      <c r="M49" s="74">
        <v>10890</v>
      </c>
      <c r="O49" s="95">
        <v>3260</v>
      </c>
      <c r="P49" s="94">
        <f t="shared" si="14"/>
        <v>13.139806200915313</v>
      </c>
      <c r="Q49" s="94">
        <f t="shared" si="0"/>
        <v>13.544891554094027</v>
      </c>
      <c r="R49" s="94">
        <f t="shared" si="1"/>
        <v>13.832122604131648</v>
      </c>
      <c r="S49" s="94">
        <f t="shared" si="2"/>
        <v>13.85766516549516</v>
      </c>
      <c r="T49" s="94">
        <f t="shared" si="3"/>
        <v>13.881210517898452</v>
      </c>
      <c r="U49" s="94">
        <f t="shared" si="4"/>
        <v>13.751182708760968</v>
      </c>
      <c r="V49" s="82"/>
      <c r="W49" s="95">
        <v>3260</v>
      </c>
      <c r="X49" s="161">
        <f t="shared" si="15"/>
        <v>9.2593944621830033</v>
      </c>
      <c r="Y49" s="161">
        <f t="shared" si="16"/>
        <v>9.5271201077959731</v>
      </c>
      <c r="Z49" s="161">
        <f t="shared" si="17"/>
        <v>9.7047755729345564</v>
      </c>
      <c r="AA49" s="161">
        <f t="shared" si="18"/>
        <v>9.6924525652045173</v>
      </c>
      <c r="AB49" s="161">
        <f t="shared" si="19"/>
        <v>9.6774311342717816</v>
      </c>
      <c r="AC49" s="161">
        <f t="shared" si="20"/>
        <v>9.5474033251342973</v>
      </c>
      <c r="AD49" s="82"/>
      <c r="AE49" s="82"/>
      <c r="AF49" s="82"/>
      <c r="AG49" s="95">
        <v>3260</v>
      </c>
      <c r="AH49" s="161">
        <f t="shared" si="21"/>
        <v>-11.019195804043218</v>
      </c>
      <c r="AI49" s="161">
        <f t="shared" si="22"/>
        <v>-11.087041602987883</v>
      </c>
      <c r="AJ49" s="161">
        <f t="shared" si="23"/>
        <v>-11.177434194569319</v>
      </c>
      <c r="AK49" s="161">
        <f t="shared" si="24"/>
        <v>-11.287914028724407</v>
      </c>
      <c r="AL49" s="161">
        <f t="shared" si="25"/>
        <v>-11.401061699783806</v>
      </c>
      <c r="AM49" s="161">
        <f t="shared" si="26"/>
        <v>-11.541491733652288</v>
      </c>
      <c r="AN49" s="81"/>
      <c r="AO49" s="81"/>
      <c r="AP49" s="95">
        <v>3260</v>
      </c>
      <c r="AQ49" s="94">
        <f t="shared" si="7"/>
        <v>24.512965394162041</v>
      </c>
      <c r="AR49" s="94">
        <f t="shared" si="8"/>
        <v>42.424256315553599</v>
      </c>
      <c r="AS49" s="94">
        <f t="shared" si="9"/>
        <v>66.287900493052533</v>
      </c>
      <c r="AT49" s="94">
        <f t="shared" si="10"/>
        <v>95.454576709995621</v>
      </c>
      <c r="AU49" s="94">
        <f t="shared" si="11"/>
        <v>125.32556186967744</v>
      </c>
      <c r="AV49" s="94">
        <f t="shared" si="12"/>
        <v>162.39909081095664</v>
      </c>
      <c r="AW49" s="81"/>
      <c r="AX49" s="95">
        <v>3260</v>
      </c>
      <c r="AY49" s="99">
        <f>'Max limit'!AX49*Input!PrimaryDrive_ratio*Input!Gear1_ratio*Input!FinalDrive_ratio</f>
        <v>287.70686070686071</v>
      </c>
      <c r="AZ49" s="99">
        <f t="shared" si="27"/>
        <v>4.795114345114345</v>
      </c>
      <c r="BA49" s="99">
        <f>AZ49*Input!$N$23</f>
        <v>11282.894463825362</v>
      </c>
      <c r="BB49" s="97">
        <f t="shared" si="13"/>
        <v>11.282894463825361</v>
      </c>
      <c r="BC49" s="95">
        <v>3260</v>
      </c>
      <c r="BD49" s="99">
        <f>'Max limit'!AX49*Input!PrimaryDrive_ratio*Input!Gear2_ratio*Input!FinalDrive_ratio</f>
        <v>378.49435897435893</v>
      </c>
      <c r="BE49" s="99">
        <f t="shared" si="28"/>
        <v>6.3082393162393151</v>
      </c>
      <c r="BF49" s="99">
        <f>BE49*Input!$N$23</f>
        <v>14843.274494632473</v>
      </c>
      <c r="BG49" s="100">
        <f t="shared" si="29"/>
        <v>14.843274494632473</v>
      </c>
      <c r="BH49" s="95">
        <v>3260</v>
      </c>
      <c r="BI49" s="99">
        <f>'Max limit'!AX49*Input!PrimaryDrive_ratio*Input!Gear3_ratio*Input!FinalDrive_ratio</f>
        <v>473.11794871794871</v>
      </c>
      <c r="BJ49" s="99">
        <f t="shared" si="30"/>
        <v>7.885299145299145</v>
      </c>
      <c r="BK49" s="99">
        <f>BJ49*Input!$N$23</f>
        <v>18554.093118290595</v>
      </c>
      <c r="BL49" s="100">
        <f t="shared" si="31"/>
        <v>18.554093118290595</v>
      </c>
      <c r="BM49" s="95">
        <v>3260</v>
      </c>
      <c r="BN49" s="99">
        <f>'Max limit'!AX49*Input!PrimaryDrive_ratio*Input!Gear4_ratio*Input!FinalDrive_ratio</f>
        <v>567.74153846153843</v>
      </c>
      <c r="BO49" s="99">
        <f t="shared" si="32"/>
        <v>9.462358974358974</v>
      </c>
      <c r="BP49" s="99">
        <f>BO49*Input!$N$23</f>
        <v>22264.911741948712</v>
      </c>
      <c r="BQ49" s="100">
        <f t="shared" si="33"/>
        <v>22.264911741948712</v>
      </c>
      <c r="BR49" s="95">
        <v>3260</v>
      </c>
      <c r="BS49" s="99">
        <f>'Max limit'!AX49*Input!PrimaryDrive_ratio*Input!Gear5_ratio*Input!FinalDrive_ratio</f>
        <v>650.53717948717951</v>
      </c>
      <c r="BT49" s="99">
        <f t="shared" si="34"/>
        <v>10.842286324786325</v>
      </c>
      <c r="BU49" s="99">
        <f>BT49*Input!$N$23</f>
        <v>25511.878037649571</v>
      </c>
      <c r="BV49" s="100">
        <f t="shared" si="35"/>
        <v>25.51187803764957</v>
      </c>
      <c r="BW49" s="95">
        <v>3260</v>
      </c>
      <c r="BX49" s="99">
        <f>'Max limit'!AX49*Input!PrimaryDrive_ratio*Input!Gear6_ratio*Input!FinalDrive_ratio</f>
        <v>740.53244147157181</v>
      </c>
      <c r="BY49" s="99">
        <f t="shared" si="36"/>
        <v>12.342207357859531</v>
      </c>
      <c r="BZ49" s="99">
        <f>BY49*Input!$N$23</f>
        <v>29041.189228628755</v>
      </c>
      <c r="CA49" s="100">
        <f t="shared" si="37"/>
        <v>29.041189228628756</v>
      </c>
      <c r="CC49" s="95">
        <v>3260</v>
      </c>
      <c r="CD49" s="94">
        <f t="shared" si="38"/>
        <v>11.5</v>
      </c>
      <c r="CE49" s="94">
        <f t="shared" si="39"/>
        <v>15</v>
      </c>
      <c r="CF49" s="94">
        <f t="shared" si="40"/>
        <v>18.5</v>
      </c>
      <c r="CG49" s="94">
        <f t="shared" si="41"/>
        <v>22.5</v>
      </c>
      <c r="CH49" s="94">
        <f t="shared" si="42"/>
        <v>25.5</v>
      </c>
      <c r="CI49" s="94">
        <f t="shared" si="43"/>
        <v>29</v>
      </c>
      <c r="CK49" s="95">
        <v>3260</v>
      </c>
      <c r="CL49" s="162">
        <f t="shared" si="44"/>
        <v>4.795114345114345</v>
      </c>
      <c r="CM49" s="162">
        <f t="shared" si="45"/>
        <v>6.3082393162393151</v>
      </c>
      <c r="CN49" s="162">
        <f t="shared" si="46"/>
        <v>7.885299145299145</v>
      </c>
      <c r="CO49" s="162">
        <f t="shared" si="47"/>
        <v>9.462358974358974</v>
      </c>
      <c r="CP49" s="162">
        <f t="shared" si="48"/>
        <v>10.842286324786325</v>
      </c>
      <c r="CQ49" s="162">
        <f t="shared" si="49"/>
        <v>12.342207357859531</v>
      </c>
    </row>
    <row r="50" spans="1:95" ht="19.5" thickTop="1" thickBot="1">
      <c r="A50" s="70">
        <v>3310</v>
      </c>
      <c r="B50" s="70">
        <v>42.191000000000003</v>
      </c>
      <c r="C50" s="70">
        <v>89.522000000000006</v>
      </c>
      <c r="D50" s="70">
        <v>39.951000000000001</v>
      </c>
      <c r="E50" s="70">
        <v>1.754</v>
      </c>
      <c r="G50" s="75" t="s">
        <v>267</v>
      </c>
      <c r="H50" s="76">
        <v>1</v>
      </c>
      <c r="I50" s="76">
        <v>2</v>
      </c>
      <c r="J50" s="76">
        <v>3</v>
      </c>
      <c r="K50" s="76">
        <v>4</v>
      </c>
      <c r="L50" s="76">
        <v>5</v>
      </c>
      <c r="M50" s="76">
        <v>6</v>
      </c>
      <c r="O50" s="95">
        <v>3270</v>
      </c>
      <c r="P50" s="94">
        <f t="shared" si="14"/>
        <v>13.139318578069606</v>
      </c>
      <c r="Q50" s="94">
        <f t="shared" si="0"/>
        <v>13.544017758503479</v>
      </c>
      <c r="R50" s="94">
        <f t="shared" si="1"/>
        <v>13.830720062913864</v>
      </c>
      <c r="S50" s="94">
        <f t="shared" si="2"/>
        <v>13.855626977156653</v>
      </c>
      <c r="T50" s="94">
        <f t="shared" si="3"/>
        <v>13.878509733232837</v>
      </c>
      <c r="U50" s="94">
        <f t="shared" si="4"/>
        <v>13.747682983983129</v>
      </c>
      <c r="V50" s="82"/>
      <c r="W50" s="95">
        <v>3270</v>
      </c>
      <c r="X50" s="161">
        <f t="shared" si="15"/>
        <v>9.2589068393372962</v>
      </c>
      <c r="Y50" s="161">
        <f t="shared" si="16"/>
        <v>9.5262463122054228</v>
      </c>
      <c r="Z50" s="161">
        <f t="shared" si="17"/>
        <v>9.7033730317167706</v>
      </c>
      <c r="AA50" s="161">
        <f t="shared" si="18"/>
        <v>9.6904143768660109</v>
      </c>
      <c r="AB50" s="161">
        <f t="shared" si="19"/>
        <v>9.6747303496061683</v>
      </c>
      <c r="AC50" s="161">
        <f t="shared" si="20"/>
        <v>9.5439036003564599</v>
      </c>
      <c r="AD50" s="82"/>
      <c r="AE50" s="82"/>
      <c r="AF50" s="82"/>
      <c r="AG50" s="95">
        <v>3270</v>
      </c>
      <c r="AH50" s="161">
        <f t="shared" si="21"/>
        <v>-11.019766322772695</v>
      </c>
      <c r="AI50" s="161">
        <f t="shared" si="22"/>
        <v>-11.088028992005203</v>
      </c>
      <c r="AJ50" s="161">
        <f t="shared" si="23"/>
        <v>-11.178976989908882</v>
      </c>
      <c r="AK50" s="161">
        <f t="shared" si="24"/>
        <v>-11.290135654013378</v>
      </c>
      <c r="AL50" s="161">
        <f t="shared" si="25"/>
        <v>-11.403978547222669</v>
      </c>
      <c r="AM50" s="161">
        <f t="shared" si="26"/>
        <v>-11.545271436412353</v>
      </c>
      <c r="AN50" s="81"/>
      <c r="AO50" s="81"/>
      <c r="AP50" s="95">
        <v>3270</v>
      </c>
      <c r="AQ50" s="94">
        <f t="shared" si="7"/>
        <v>24.663582338743971</v>
      </c>
      <c r="AR50" s="94">
        <f t="shared" si="8"/>
        <v>42.684927016126238</v>
      </c>
      <c r="AS50" s="94">
        <f t="shared" si="9"/>
        <v>66.695198462697221</v>
      </c>
      <c r="AT50" s="94">
        <f t="shared" si="10"/>
        <v>96.041085786284071</v>
      </c>
      <c r="AU50" s="94">
        <f t="shared" si="11"/>
        <v>126.09560959353699</v>
      </c>
      <c r="AV50" s="94">
        <f t="shared" si="12"/>
        <v>163.39693233961373</v>
      </c>
      <c r="AW50" s="81"/>
      <c r="AX50" s="95">
        <v>3270</v>
      </c>
      <c r="AY50" s="99">
        <f>'Max limit'!AX50*Input!PrimaryDrive_ratio*Input!Gear1_ratio*Input!FinalDrive_ratio</f>
        <v>288.58939708939715</v>
      </c>
      <c r="AZ50" s="99">
        <f t="shared" si="27"/>
        <v>4.8098232848232856</v>
      </c>
      <c r="BA50" s="99">
        <f>AZ50*Input!$N$23</f>
        <v>11317.50456954262</v>
      </c>
      <c r="BB50" s="97">
        <f t="shared" si="13"/>
        <v>11.317504569542619</v>
      </c>
      <c r="BC50" s="95">
        <v>3270</v>
      </c>
      <c r="BD50" s="99">
        <f>'Max limit'!AX50*Input!PrimaryDrive_ratio*Input!Gear2_ratio*Input!FinalDrive_ratio</f>
        <v>379.65538461538461</v>
      </c>
      <c r="BE50" s="99">
        <f t="shared" si="28"/>
        <v>6.3275897435897432</v>
      </c>
      <c r="BF50" s="99">
        <f>BE50*Input!$N$23</f>
        <v>14888.806011487177</v>
      </c>
      <c r="BG50" s="100">
        <f t="shared" si="29"/>
        <v>14.888806011487176</v>
      </c>
      <c r="BH50" s="95">
        <v>3270</v>
      </c>
      <c r="BI50" s="99">
        <f>'Max limit'!AX50*Input!PrimaryDrive_ratio*Input!Gear3_ratio*Input!FinalDrive_ratio</f>
        <v>474.56923076923073</v>
      </c>
      <c r="BJ50" s="99">
        <f t="shared" si="30"/>
        <v>7.9094871794871784</v>
      </c>
      <c r="BK50" s="99">
        <f>BJ50*Input!$N$23</f>
        <v>18611.007514358967</v>
      </c>
      <c r="BL50" s="100">
        <f t="shared" si="31"/>
        <v>18.611007514358967</v>
      </c>
      <c r="BM50" s="95">
        <v>3270</v>
      </c>
      <c r="BN50" s="99">
        <f>'Max limit'!AX50*Input!PrimaryDrive_ratio*Input!Gear4_ratio*Input!FinalDrive_ratio</f>
        <v>569.48307692307696</v>
      </c>
      <c r="BO50" s="99">
        <f t="shared" si="32"/>
        <v>9.4913846153846162</v>
      </c>
      <c r="BP50" s="99">
        <f>BO50*Input!$N$23</f>
        <v>22333.209017230769</v>
      </c>
      <c r="BQ50" s="100">
        <f t="shared" si="33"/>
        <v>22.333209017230768</v>
      </c>
      <c r="BR50" s="95">
        <v>3270</v>
      </c>
      <c r="BS50" s="99">
        <f>'Max limit'!AX50*Input!PrimaryDrive_ratio*Input!Gear5_ratio*Input!FinalDrive_ratio</f>
        <v>652.53269230769229</v>
      </c>
      <c r="BT50" s="99">
        <f t="shared" si="34"/>
        <v>10.875544871794871</v>
      </c>
      <c r="BU50" s="99">
        <f>BT50*Input!$N$23</f>
        <v>25590.135332243583</v>
      </c>
      <c r="BV50" s="100">
        <f t="shared" si="35"/>
        <v>25.590135332243584</v>
      </c>
      <c r="BW50" s="95">
        <v>3270</v>
      </c>
      <c r="BX50" s="99">
        <f>'Max limit'!AX50*Input!PrimaryDrive_ratio*Input!Gear6_ratio*Input!FinalDrive_ratio</f>
        <v>742.80401337792648</v>
      </c>
      <c r="BY50" s="99">
        <f t="shared" si="36"/>
        <v>12.380066889632108</v>
      </c>
      <c r="BZ50" s="99">
        <f>BY50*Input!$N$23</f>
        <v>29130.272631170566</v>
      </c>
      <c r="CA50" s="100">
        <f t="shared" si="37"/>
        <v>29.130272631170566</v>
      </c>
      <c r="CC50" s="95">
        <v>3270</v>
      </c>
      <c r="CD50" s="94">
        <f t="shared" si="38"/>
        <v>11.5</v>
      </c>
      <c r="CE50" s="94">
        <f t="shared" si="39"/>
        <v>15</v>
      </c>
      <c r="CF50" s="94">
        <f t="shared" si="40"/>
        <v>18.5</v>
      </c>
      <c r="CG50" s="94">
        <f t="shared" si="41"/>
        <v>22.5</v>
      </c>
      <c r="CH50" s="94">
        <f t="shared" si="42"/>
        <v>25.5</v>
      </c>
      <c r="CI50" s="94">
        <f t="shared" si="43"/>
        <v>29</v>
      </c>
      <c r="CK50" s="95">
        <v>3270</v>
      </c>
      <c r="CL50" s="162">
        <f t="shared" si="44"/>
        <v>4.8098232848232856</v>
      </c>
      <c r="CM50" s="162">
        <f t="shared" si="45"/>
        <v>6.3275897435897432</v>
      </c>
      <c r="CN50" s="162">
        <f t="shared" si="46"/>
        <v>7.9094871794871784</v>
      </c>
      <c r="CO50" s="162">
        <f t="shared" si="47"/>
        <v>9.4913846153846162</v>
      </c>
      <c r="CP50" s="162">
        <f t="shared" si="48"/>
        <v>10.875544871794871</v>
      </c>
      <c r="CQ50" s="162">
        <f t="shared" si="49"/>
        <v>12.380066889632108</v>
      </c>
    </row>
    <row r="51" spans="1:95" ht="19.5" thickTop="1" thickBot="1">
      <c r="A51" s="70">
        <v>3320</v>
      </c>
      <c r="B51" s="70">
        <v>42.616999999999997</v>
      </c>
      <c r="C51" s="70">
        <v>90.155000000000001</v>
      </c>
      <c r="D51" s="70">
        <v>40.366</v>
      </c>
      <c r="E51" s="70">
        <v>1.7589999999999999</v>
      </c>
      <c r="G51" s="75" t="s">
        <v>277</v>
      </c>
      <c r="H51" s="77">
        <f>INDEX($BB$6:$BB$812, MATCH($M$49, $AX$6:$AX$812, 1))</f>
        <v>37.69040512609147</v>
      </c>
      <c r="I51" s="77">
        <f>INDEX($BG$6:$BG$812, MATCH($M$49, $AX$6:$AX$812, 1))</f>
        <v>49.583821854769226</v>
      </c>
      <c r="J51" s="77">
        <f>INDEX($BL$6:$BL$812, MATCH($M$49, $AX$6:$AX$812, 1))</f>
        <v>61.979777318461537</v>
      </c>
      <c r="K51" s="77">
        <f>INDEX($BQ$6:$BQ$812, MATCH($M$49, $AX$6:$AX$812, 1))</f>
        <v>74.375732782153833</v>
      </c>
      <c r="L51" s="77">
        <f>INDEX($BV$6:$BV$812, MATCH($M$49, $AX$6:$AX$812, 1))</f>
        <v>85.222193812884598</v>
      </c>
      <c r="M51" s="77">
        <f>INDEX($CA$6:$CA$812, MATCH($M$49, $AX$6:$AX$812, 1))</f>
        <v>97.011825368026734</v>
      </c>
      <c r="O51" s="95">
        <v>3280</v>
      </c>
      <c r="P51" s="94">
        <f t="shared" si="14"/>
        <v>13.138829461738919</v>
      </c>
      <c r="Q51" s="94">
        <f t="shared" si="0"/>
        <v>13.543141286663033</v>
      </c>
      <c r="R51" s="94">
        <f t="shared" si="1"/>
        <v>13.82931322601088</v>
      </c>
      <c r="S51" s="94">
        <f t="shared" si="2"/>
        <v>13.853582546281123</v>
      </c>
      <c r="T51" s="94">
        <f t="shared" si="3"/>
        <v>13.875800676638693</v>
      </c>
      <c r="U51" s="94">
        <f t="shared" si="4"/>
        <v>13.744172540293263</v>
      </c>
      <c r="V51" s="82"/>
      <c r="W51" s="95">
        <v>3280</v>
      </c>
      <c r="X51" s="161">
        <f t="shared" si="15"/>
        <v>9.2584177230066107</v>
      </c>
      <c r="Y51" s="161">
        <f t="shared" si="16"/>
        <v>9.5253698403649789</v>
      </c>
      <c r="Z51" s="161">
        <f t="shared" si="17"/>
        <v>9.701966194813787</v>
      </c>
      <c r="AA51" s="161">
        <f t="shared" si="18"/>
        <v>9.6883699459904804</v>
      </c>
      <c r="AB51" s="161">
        <f t="shared" si="19"/>
        <v>9.6720212930120244</v>
      </c>
      <c r="AC51" s="161">
        <f t="shared" si="20"/>
        <v>9.5403931566665925</v>
      </c>
      <c r="AD51" s="82"/>
      <c r="AE51" s="82"/>
      <c r="AF51" s="82"/>
      <c r="AG51" s="95">
        <v>3280</v>
      </c>
      <c r="AH51" s="161">
        <f t="shared" si="21"/>
        <v>-11.020338588879598</v>
      </c>
      <c r="AI51" s="161">
        <f t="shared" si="22"/>
        <v>-11.089019405184905</v>
      </c>
      <c r="AJ51" s="161">
        <f t="shared" si="23"/>
        <v>-11.180524510502165</v>
      </c>
      <c r="AK51" s="161">
        <f t="shared" si="24"/>
        <v>-11.292364083667705</v>
      </c>
      <c r="AL51" s="161">
        <f t="shared" si="25"/>
        <v>-11.406904328344345</v>
      </c>
      <c r="AM51" s="161">
        <f t="shared" si="26"/>
        <v>-11.54906271559741</v>
      </c>
      <c r="AN51" s="81"/>
      <c r="AO51" s="81"/>
      <c r="AP51" s="95">
        <v>3280</v>
      </c>
      <c r="AQ51" s="94">
        <f t="shared" si="7"/>
        <v>24.814660590966252</v>
      </c>
      <c r="AR51" s="94">
        <f t="shared" si="8"/>
        <v>42.946396095567394</v>
      </c>
      <c r="AS51" s="94">
        <f t="shared" si="9"/>
        <v>67.103743899324044</v>
      </c>
      <c r="AT51" s="94">
        <f t="shared" si="10"/>
        <v>96.629391215026629</v>
      </c>
      <c r="AU51" s="94">
        <f t="shared" si="11"/>
        <v>126.86801580965948</v>
      </c>
      <c r="AV51" s="94">
        <f t="shared" si="12"/>
        <v>164.39783004446872</v>
      </c>
      <c r="AW51" s="81"/>
      <c r="AX51" s="95">
        <v>3280</v>
      </c>
      <c r="AY51" s="99">
        <f>'Max limit'!AX51*Input!PrimaryDrive_ratio*Input!Gear1_ratio*Input!FinalDrive_ratio</f>
        <v>289.47193347193348</v>
      </c>
      <c r="AZ51" s="99">
        <f t="shared" si="27"/>
        <v>4.8245322245322244</v>
      </c>
      <c r="BA51" s="99">
        <f>AZ51*Input!$N$23</f>
        <v>11352.114675259872</v>
      </c>
      <c r="BB51" s="97">
        <f t="shared" si="13"/>
        <v>11.352114675259873</v>
      </c>
      <c r="BC51" s="95">
        <v>3280</v>
      </c>
      <c r="BD51" s="99">
        <f>'Max limit'!AX51*Input!PrimaryDrive_ratio*Input!Gear2_ratio*Input!FinalDrive_ratio</f>
        <v>380.81641025641022</v>
      </c>
      <c r="BE51" s="99">
        <f t="shared" si="28"/>
        <v>6.3469401709401705</v>
      </c>
      <c r="BF51" s="99">
        <f>BE51*Input!$N$23</f>
        <v>14934.337528341877</v>
      </c>
      <c r="BG51" s="100">
        <f t="shared" si="29"/>
        <v>14.934337528341878</v>
      </c>
      <c r="BH51" s="95">
        <v>3280</v>
      </c>
      <c r="BI51" s="99">
        <f>'Max limit'!AX51*Input!PrimaryDrive_ratio*Input!Gear3_ratio*Input!FinalDrive_ratio</f>
        <v>476.02051282051281</v>
      </c>
      <c r="BJ51" s="99">
        <f t="shared" si="30"/>
        <v>7.9336752136752136</v>
      </c>
      <c r="BK51" s="99">
        <f>BJ51*Input!$N$23</f>
        <v>18667.921910427347</v>
      </c>
      <c r="BL51" s="100">
        <f t="shared" si="31"/>
        <v>18.667921910427346</v>
      </c>
      <c r="BM51" s="95">
        <v>3280</v>
      </c>
      <c r="BN51" s="99">
        <f>'Max limit'!AX51*Input!PrimaryDrive_ratio*Input!Gear4_ratio*Input!FinalDrive_ratio</f>
        <v>571.22461538461539</v>
      </c>
      <c r="BO51" s="99">
        <f t="shared" si="32"/>
        <v>9.5204102564102566</v>
      </c>
      <c r="BP51" s="99">
        <f>BO51*Input!$N$23</f>
        <v>22401.506292512819</v>
      </c>
      <c r="BQ51" s="100">
        <f t="shared" si="33"/>
        <v>22.401506292512817</v>
      </c>
      <c r="BR51" s="95">
        <v>3280</v>
      </c>
      <c r="BS51" s="99">
        <f>'Max limit'!AX51*Input!PrimaryDrive_ratio*Input!Gear5_ratio*Input!FinalDrive_ratio</f>
        <v>654.52820512820506</v>
      </c>
      <c r="BT51" s="99">
        <f t="shared" si="34"/>
        <v>10.908803418803418</v>
      </c>
      <c r="BU51" s="99">
        <f>BT51*Input!$N$23</f>
        <v>25668.392626837598</v>
      </c>
      <c r="BV51" s="100">
        <f t="shared" si="35"/>
        <v>25.668392626837598</v>
      </c>
      <c r="BW51" s="95">
        <v>3280</v>
      </c>
      <c r="BX51" s="99">
        <f>'Max limit'!AX51*Input!PrimaryDrive_ratio*Input!Gear6_ratio*Input!FinalDrive_ratio</f>
        <v>745.07558528428092</v>
      </c>
      <c r="BY51" s="99">
        <f t="shared" si="36"/>
        <v>12.417926421404681</v>
      </c>
      <c r="BZ51" s="99">
        <f>BY51*Input!$N$23</f>
        <v>29219.356033712367</v>
      </c>
      <c r="CA51" s="100">
        <f t="shared" si="37"/>
        <v>29.219356033712366</v>
      </c>
      <c r="CC51" s="95">
        <v>3280</v>
      </c>
      <c r="CD51" s="94">
        <f t="shared" si="38"/>
        <v>11.5</v>
      </c>
      <c r="CE51" s="94">
        <f t="shared" si="39"/>
        <v>15</v>
      </c>
      <c r="CF51" s="94">
        <f t="shared" si="40"/>
        <v>18.5</v>
      </c>
      <c r="CG51" s="94">
        <f t="shared" si="41"/>
        <v>22.5</v>
      </c>
      <c r="CH51" s="94">
        <f t="shared" si="42"/>
        <v>25.5</v>
      </c>
      <c r="CI51" s="94">
        <f t="shared" si="43"/>
        <v>29</v>
      </c>
      <c r="CK51" s="95">
        <v>3280</v>
      </c>
      <c r="CL51" s="162">
        <f t="shared" si="44"/>
        <v>4.8245322245322244</v>
      </c>
      <c r="CM51" s="162">
        <f t="shared" si="45"/>
        <v>6.3469401709401705</v>
      </c>
      <c r="CN51" s="162">
        <f t="shared" si="46"/>
        <v>7.9336752136752136</v>
      </c>
      <c r="CO51" s="162">
        <f t="shared" si="47"/>
        <v>9.5204102564102566</v>
      </c>
      <c r="CP51" s="162">
        <f t="shared" si="48"/>
        <v>10.908803418803418</v>
      </c>
      <c r="CQ51" s="162">
        <f t="shared" si="49"/>
        <v>12.417926421404681</v>
      </c>
    </row>
    <row r="52" spans="1:95" ht="19.5" thickTop="1" thickBot="1">
      <c r="A52" s="70">
        <v>3330</v>
      </c>
      <c r="B52" s="70">
        <v>43.040999999999997</v>
      </c>
      <c r="C52" s="70">
        <v>90.777000000000001</v>
      </c>
      <c r="D52" s="70">
        <v>40.773000000000003</v>
      </c>
      <c r="E52" s="70">
        <v>1.7689999999999999</v>
      </c>
      <c r="G52" s="75" t="s">
        <v>278</v>
      </c>
      <c r="H52" s="77">
        <f t="shared" ref="H52:M52" si="52" xml:space="preserve"> H51 * 2.237</f>
        <v>84.313436267066621</v>
      </c>
      <c r="I52" s="77">
        <f t="shared" si="52"/>
        <v>110.91900948911876</v>
      </c>
      <c r="J52" s="77">
        <f t="shared" si="52"/>
        <v>138.64876186139847</v>
      </c>
      <c r="K52" s="77">
        <f t="shared" si="52"/>
        <v>166.37851423367812</v>
      </c>
      <c r="L52" s="77">
        <f t="shared" si="52"/>
        <v>190.64204755942285</v>
      </c>
      <c r="M52" s="77">
        <f t="shared" si="52"/>
        <v>217.01545334827583</v>
      </c>
      <c r="O52" s="95">
        <v>3290</v>
      </c>
      <c r="P52" s="94">
        <f t="shared" si="14"/>
        <v>13.138338851923255</v>
      </c>
      <c r="Q52" s="94">
        <f t="shared" si="0"/>
        <v>13.542262138572696</v>
      </c>
      <c r="R52" s="94">
        <f t="shared" si="1"/>
        <v>13.827902093422695</v>
      </c>
      <c r="S52" s="94">
        <f t="shared" si="2"/>
        <v>13.851531872868568</v>
      </c>
      <c r="T52" s="94">
        <f t="shared" si="3"/>
        <v>13.873083348116017</v>
      </c>
      <c r="U52" s="94">
        <f t="shared" si="4"/>
        <v>13.740651377691366</v>
      </c>
      <c r="V52" s="82"/>
      <c r="W52" s="95">
        <v>3290</v>
      </c>
      <c r="X52" s="161">
        <f t="shared" si="15"/>
        <v>9.2579271131909451</v>
      </c>
      <c r="Y52" s="161">
        <f t="shared" si="16"/>
        <v>9.5244906922746413</v>
      </c>
      <c r="Z52" s="161">
        <f t="shared" si="17"/>
        <v>9.7005550622256003</v>
      </c>
      <c r="AA52" s="161">
        <f t="shared" si="18"/>
        <v>9.6863192725779257</v>
      </c>
      <c r="AB52" s="161">
        <f t="shared" si="19"/>
        <v>9.6693039644893481</v>
      </c>
      <c r="AC52" s="161">
        <f t="shared" si="20"/>
        <v>9.5368719940646951</v>
      </c>
      <c r="AD52" s="82"/>
      <c r="AE52" s="82"/>
      <c r="AF52" s="82"/>
      <c r="AG52" s="95">
        <v>3290</v>
      </c>
      <c r="AH52" s="161">
        <f t="shared" si="21"/>
        <v>-11.020912602363927</v>
      </c>
      <c r="AI52" s="161">
        <f t="shared" si="22"/>
        <v>-11.090012842526987</v>
      </c>
      <c r="AJ52" s="161">
        <f t="shared" si="23"/>
        <v>-11.182076756349169</v>
      </c>
      <c r="AK52" s="161">
        <f t="shared" si="24"/>
        <v>-11.294599317687391</v>
      </c>
      <c r="AL52" s="161">
        <f t="shared" si="25"/>
        <v>-11.409839043148835</v>
      </c>
      <c r="AM52" s="161">
        <f t="shared" si="26"/>
        <v>-11.552865571207461</v>
      </c>
      <c r="AN52" s="81"/>
      <c r="AO52" s="81"/>
      <c r="AP52" s="95">
        <v>3290</v>
      </c>
      <c r="AQ52" s="94">
        <f t="shared" si="7"/>
        <v>24.966200150828922</v>
      </c>
      <c r="AR52" s="94">
        <f t="shared" si="8"/>
        <v>43.208663553877074</v>
      </c>
      <c r="AS52" s="94">
        <f t="shared" si="9"/>
        <v>67.513536802932904</v>
      </c>
      <c r="AT52" s="94">
        <f t="shared" si="10"/>
        <v>97.219492996223451</v>
      </c>
      <c r="AU52" s="94">
        <f t="shared" si="11"/>
        <v>127.64278051804507</v>
      </c>
      <c r="AV52" s="94">
        <f t="shared" si="12"/>
        <v>165.40178392552187</v>
      </c>
      <c r="AW52" s="81"/>
      <c r="AX52" s="95">
        <v>3290</v>
      </c>
      <c r="AY52" s="99">
        <f>'Max limit'!AX52*Input!PrimaryDrive_ratio*Input!Gear1_ratio*Input!FinalDrive_ratio</f>
        <v>290.35446985446987</v>
      </c>
      <c r="AZ52" s="99">
        <f t="shared" si="27"/>
        <v>4.8392411642411641</v>
      </c>
      <c r="BA52" s="99">
        <f>AZ52*Input!$N$23</f>
        <v>11386.724780977129</v>
      </c>
      <c r="BB52" s="97">
        <f t="shared" si="13"/>
        <v>11.386724780977129</v>
      </c>
      <c r="BC52" s="95">
        <v>3290</v>
      </c>
      <c r="BD52" s="99">
        <f>'Max limit'!AX52*Input!PrimaryDrive_ratio*Input!Gear2_ratio*Input!FinalDrive_ratio</f>
        <v>381.9774358974359</v>
      </c>
      <c r="BE52" s="99">
        <f t="shared" si="28"/>
        <v>6.3662905982905986</v>
      </c>
      <c r="BF52" s="99">
        <f>BE52*Input!$N$23</f>
        <v>14979.869045196579</v>
      </c>
      <c r="BG52" s="100">
        <f t="shared" si="29"/>
        <v>14.97986904519658</v>
      </c>
      <c r="BH52" s="95">
        <v>3290</v>
      </c>
      <c r="BI52" s="99">
        <f>'Max limit'!AX52*Input!PrimaryDrive_ratio*Input!Gear3_ratio*Input!FinalDrive_ratio</f>
        <v>477.47179487179483</v>
      </c>
      <c r="BJ52" s="99">
        <f t="shared" si="30"/>
        <v>7.9578632478632469</v>
      </c>
      <c r="BK52" s="99">
        <f>BJ52*Input!$N$23</f>
        <v>18724.836306495719</v>
      </c>
      <c r="BL52" s="100">
        <f t="shared" si="31"/>
        <v>18.724836306495721</v>
      </c>
      <c r="BM52" s="95">
        <v>3290</v>
      </c>
      <c r="BN52" s="99">
        <f>'Max limit'!AX52*Input!PrimaryDrive_ratio*Input!Gear4_ratio*Input!FinalDrive_ratio</f>
        <v>572.96615384615393</v>
      </c>
      <c r="BO52" s="99">
        <f t="shared" si="32"/>
        <v>9.5494358974358988</v>
      </c>
      <c r="BP52" s="99">
        <f>BO52*Input!$N$23</f>
        <v>22469.803567794872</v>
      </c>
      <c r="BQ52" s="100">
        <f t="shared" si="33"/>
        <v>22.469803567794873</v>
      </c>
      <c r="BR52" s="95">
        <v>3290</v>
      </c>
      <c r="BS52" s="99">
        <f>'Max limit'!AX52*Input!PrimaryDrive_ratio*Input!Gear5_ratio*Input!FinalDrive_ratio</f>
        <v>656.52371794871794</v>
      </c>
      <c r="BT52" s="99">
        <f t="shared" si="34"/>
        <v>10.942061965811966</v>
      </c>
      <c r="BU52" s="99">
        <f>BT52*Input!$N$23</f>
        <v>25746.649921431621</v>
      </c>
      <c r="BV52" s="100">
        <f t="shared" si="35"/>
        <v>25.746649921431622</v>
      </c>
      <c r="BW52" s="95">
        <v>3290</v>
      </c>
      <c r="BX52" s="99">
        <f>'Max limit'!AX52*Input!PrimaryDrive_ratio*Input!Gear6_ratio*Input!FinalDrive_ratio</f>
        <v>747.34715719063536</v>
      </c>
      <c r="BY52" s="99">
        <f t="shared" si="36"/>
        <v>12.455785953177257</v>
      </c>
      <c r="BZ52" s="99">
        <f>BY52*Input!$N$23</f>
        <v>29308.439436254175</v>
      </c>
      <c r="CA52" s="100">
        <f t="shared" si="37"/>
        <v>29.308439436254176</v>
      </c>
      <c r="CC52" s="95">
        <v>3290</v>
      </c>
      <c r="CD52" s="94">
        <f t="shared" si="38"/>
        <v>11.5</v>
      </c>
      <c r="CE52" s="94">
        <f t="shared" si="39"/>
        <v>15</v>
      </c>
      <c r="CF52" s="94">
        <f t="shared" si="40"/>
        <v>18.5</v>
      </c>
      <c r="CG52" s="94">
        <f t="shared" si="41"/>
        <v>22.5</v>
      </c>
      <c r="CH52" s="94">
        <f t="shared" si="42"/>
        <v>25.5</v>
      </c>
      <c r="CI52" s="94">
        <f t="shared" si="43"/>
        <v>29.5</v>
      </c>
      <c r="CK52" s="95">
        <v>3290</v>
      </c>
      <c r="CL52" s="162">
        <f t="shared" si="44"/>
        <v>4.8392411642411641</v>
      </c>
      <c r="CM52" s="162">
        <f t="shared" si="45"/>
        <v>6.3662905982905986</v>
      </c>
      <c r="CN52" s="162">
        <f t="shared" si="46"/>
        <v>7.9578632478632469</v>
      </c>
      <c r="CO52" s="162">
        <f t="shared" si="47"/>
        <v>9.5494358974358988</v>
      </c>
      <c r="CP52" s="162">
        <f t="shared" si="48"/>
        <v>10.942061965811966</v>
      </c>
      <c r="CQ52" s="162">
        <f t="shared" si="49"/>
        <v>12.455785953177257</v>
      </c>
    </row>
    <row r="53" spans="1:95" ht="19.5" thickTop="1" thickBot="1">
      <c r="A53" s="70">
        <v>3340</v>
      </c>
      <c r="B53" s="70">
        <v>43.460999999999999</v>
      </c>
      <c r="C53" s="70">
        <v>91.388000000000005</v>
      </c>
      <c r="D53" s="70">
        <v>41.174999999999997</v>
      </c>
      <c r="E53" s="70">
        <v>1.78</v>
      </c>
      <c r="G53" s="75"/>
      <c r="H53" s="74"/>
      <c r="I53" s="74"/>
      <c r="J53" s="74"/>
      <c r="K53" s="74"/>
      <c r="L53" s="74"/>
      <c r="M53" s="74"/>
      <c r="O53" s="95">
        <v>3300</v>
      </c>
      <c r="P53" s="94">
        <f t="shared" si="14"/>
        <v>13.137846748622609</v>
      </c>
      <c r="Q53" s="94">
        <f t="shared" si="0"/>
        <v>13.541380314232464</v>
      </c>
      <c r="R53" s="94">
        <f t="shared" si="1"/>
        <v>13.826486665149309</v>
      </c>
      <c r="S53" s="94">
        <f t="shared" si="2"/>
        <v>13.849474956918991</v>
      </c>
      <c r="T53" s="94">
        <f t="shared" si="3"/>
        <v>13.870357747664809</v>
      </c>
      <c r="U53" s="94">
        <f t="shared" si="4"/>
        <v>13.737119496177437</v>
      </c>
      <c r="V53" s="82"/>
      <c r="W53" s="95">
        <v>3300</v>
      </c>
      <c r="X53" s="161">
        <f t="shared" si="15"/>
        <v>9.2574350098902993</v>
      </c>
      <c r="Y53" s="161">
        <f t="shared" si="16"/>
        <v>9.5236088679344082</v>
      </c>
      <c r="Z53" s="161">
        <f t="shared" si="17"/>
        <v>9.6991396339522158</v>
      </c>
      <c r="AA53" s="161">
        <f t="shared" si="18"/>
        <v>9.6842623566283468</v>
      </c>
      <c r="AB53" s="161">
        <f t="shared" si="19"/>
        <v>9.6665783640381395</v>
      </c>
      <c r="AC53" s="161">
        <f t="shared" si="20"/>
        <v>9.5333401125507677</v>
      </c>
      <c r="AD53" s="82"/>
      <c r="AE53" s="82"/>
      <c r="AF53" s="82"/>
      <c r="AG53" s="95">
        <v>3300</v>
      </c>
      <c r="AH53" s="161">
        <f t="shared" si="21"/>
        <v>-11.02148836322568</v>
      </c>
      <c r="AI53" s="161">
        <f t="shared" si="22"/>
        <v>-11.09100930403145</v>
      </c>
      <c r="AJ53" s="161">
        <f t="shared" si="23"/>
        <v>-11.183633727449891</v>
      </c>
      <c r="AK53" s="161">
        <f t="shared" si="24"/>
        <v>-11.296841356072431</v>
      </c>
      <c r="AL53" s="161">
        <f t="shared" si="25"/>
        <v>-11.41278269163614</v>
      </c>
      <c r="AM53" s="161">
        <f t="shared" si="26"/>
        <v>-11.556680003242501</v>
      </c>
      <c r="AN53" s="81"/>
      <c r="AO53" s="81"/>
      <c r="AP53" s="95">
        <v>3300</v>
      </c>
      <c r="AQ53" s="94">
        <f t="shared" si="7"/>
        <v>25.118201018331941</v>
      </c>
      <c r="AR53" s="94">
        <f t="shared" si="8"/>
        <v>43.471729391055248</v>
      </c>
      <c r="AS53" s="94">
        <f t="shared" si="9"/>
        <v>67.924577173523843</v>
      </c>
      <c r="AT53" s="94">
        <f t="shared" si="10"/>
        <v>97.811391129874337</v>
      </c>
      <c r="AU53" s="94">
        <f t="shared" si="11"/>
        <v>128.41990371869349</v>
      </c>
      <c r="AV53" s="94">
        <f t="shared" si="12"/>
        <v>166.40879398277295</v>
      </c>
      <c r="AW53" s="81"/>
      <c r="AX53" s="95">
        <v>3300</v>
      </c>
      <c r="AY53" s="99">
        <f>'Max limit'!AX53*Input!PrimaryDrive_ratio*Input!Gear1_ratio*Input!FinalDrive_ratio</f>
        <v>291.2370062370062</v>
      </c>
      <c r="AZ53" s="99">
        <f t="shared" si="27"/>
        <v>4.853950103950103</v>
      </c>
      <c r="BA53" s="99">
        <f>AZ53*Input!$N$23</f>
        <v>11421.334886694382</v>
      </c>
      <c r="BB53" s="97">
        <f t="shared" si="13"/>
        <v>11.421334886694382</v>
      </c>
      <c r="BC53" s="95">
        <v>3300</v>
      </c>
      <c r="BD53" s="99">
        <f>'Max limit'!AX53*Input!PrimaryDrive_ratio*Input!Gear2_ratio*Input!FinalDrive_ratio</f>
        <v>383.13846153846151</v>
      </c>
      <c r="BE53" s="99">
        <f t="shared" si="28"/>
        <v>6.385641025641025</v>
      </c>
      <c r="BF53" s="99">
        <f>BE53*Input!$N$23</f>
        <v>15025.400562051278</v>
      </c>
      <c r="BG53" s="100">
        <f t="shared" si="29"/>
        <v>15.025400562051278</v>
      </c>
      <c r="BH53" s="95">
        <v>3300</v>
      </c>
      <c r="BI53" s="99">
        <f>'Max limit'!AX53*Input!PrimaryDrive_ratio*Input!Gear3_ratio*Input!FinalDrive_ratio</f>
        <v>478.92307692307691</v>
      </c>
      <c r="BJ53" s="99">
        <f t="shared" si="30"/>
        <v>7.9820512820512821</v>
      </c>
      <c r="BK53" s="99">
        <f>BJ53*Input!$N$23</f>
        <v>18781.750702564099</v>
      </c>
      <c r="BL53" s="100">
        <f t="shared" si="31"/>
        <v>18.7817507025641</v>
      </c>
      <c r="BM53" s="95">
        <v>3300</v>
      </c>
      <c r="BN53" s="99">
        <f>'Max limit'!AX53*Input!PrimaryDrive_ratio*Input!Gear4_ratio*Input!FinalDrive_ratio</f>
        <v>574.70769230769224</v>
      </c>
      <c r="BO53" s="99">
        <f t="shared" si="32"/>
        <v>9.5784615384615375</v>
      </c>
      <c r="BP53" s="99">
        <f>BO53*Input!$N$23</f>
        <v>22538.100843076918</v>
      </c>
      <c r="BQ53" s="100">
        <f t="shared" si="33"/>
        <v>22.538100843076919</v>
      </c>
      <c r="BR53" s="95">
        <v>3300</v>
      </c>
      <c r="BS53" s="99">
        <f>'Max limit'!AX53*Input!PrimaryDrive_ratio*Input!Gear5_ratio*Input!FinalDrive_ratio</f>
        <v>658.51923076923072</v>
      </c>
      <c r="BT53" s="99">
        <f t="shared" si="34"/>
        <v>10.975320512820511</v>
      </c>
      <c r="BU53" s="99">
        <f>BT53*Input!$N$23</f>
        <v>25824.907216025633</v>
      </c>
      <c r="BV53" s="100">
        <f t="shared" si="35"/>
        <v>25.824907216025633</v>
      </c>
      <c r="BW53" s="95">
        <v>3300</v>
      </c>
      <c r="BX53" s="99">
        <f>'Max limit'!AX53*Input!PrimaryDrive_ratio*Input!Gear6_ratio*Input!FinalDrive_ratio</f>
        <v>749.61872909698991</v>
      </c>
      <c r="BY53" s="99">
        <f t="shared" si="36"/>
        <v>12.493645484949832</v>
      </c>
      <c r="BZ53" s="99">
        <f>BY53*Input!$N$23</f>
        <v>29397.52283879598</v>
      </c>
      <c r="CA53" s="100">
        <f t="shared" si="37"/>
        <v>29.397522838795979</v>
      </c>
      <c r="CC53" s="95">
        <v>3300</v>
      </c>
      <c r="CD53" s="94">
        <f t="shared" si="38"/>
        <v>11.5</v>
      </c>
      <c r="CE53" s="94">
        <f t="shared" si="39"/>
        <v>15</v>
      </c>
      <c r="CF53" s="94">
        <f t="shared" si="40"/>
        <v>19</v>
      </c>
      <c r="CG53" s="94">
        <f t="shared" si="41"/>
        <v>22.5</v>
      </c>
      <c r="CH53" s="94">
        <f t="shared" si="42"/>
        <v>26</v>
      </c>
      <c r="CI53" s="94">
        <f t="shared" si="43"/>
        <v>29.5</v>
      </c>
      <c r="CK53" s="95">
        <v>3300</v>
      </c>
      <c r="CL53" s="162">
        <f t="shared" si="44"/>
        <v>4.853950103950103</v>
      </c>
      <c r="CM53" s="162">
        <f t="shared" si="45"/>
        <v>6.385641025641025</v>
      </c>
      <c r="CN53" s="162">
        <f t="shared" si="46"/>
        <v>7.9820512820512821</v>
      </c>
      <c r="CO53" s="162">
        <f t="shared" si="47"/>
        <v>9.5784615384615375</v>
      </c>
      <c r="CP53" s="162">
        <f t="shared" si="48"/>
        <v>10.975320512820511</v>
      </c>
      <c r="CQ53" s="162">
        <f t="shared" si="49"/>
        <v>12.493645484949832</v>
      </c>
    </row>
    <row r="54" spans="1:95" ht="19.5" thickTop="1" thickBot="1">
      <c r="A54" s="70">
        <v>3350</v>
      </c>
      <c r="B54" s="70">
        <v>43.851999999999997</v>
      </c>
      <c r="C54" s="70">
        <v>91.935000000000002</v>
      </c>
      <c r="D54" s="70">
        <v>41.56</v>
      </c>
      <c r="E54" s="70">
        <v>1.7809999999999999</v>
      </c>
      <c r="G54" s="73" t="s">
        <v>279</v>
      </c>
      <c r="H54" s="74"/>
      <c r="I54" s="74"/>
      <c r="J54" s="74"/>
      <c r="K54" s="74"/>
      <c r="L54" s="74"/>
      <c r="M54" s="74"/>
      <c r="O54" s="95">
        <v>3310</v>
      </c>
      <c r="P54" s="94">
        <f t="shared" si="14"/>
        <v>13.137353151836988</v>
      </c>
      <c r="Q54" s="94">
        <f t="shared" si="0"/>
        <v>13.540495813642336</v>
      </c>
      <c r="R54" s="94">
        <f t="shared" si="1"/>
        <v>13.825066941190727</v>
      </c>
      <c r="S54" s="94">
        <f t="shared" si="2"/>
        <v>13.847411798432386</v>
      </c>
      <c r="T54" s="94">
        <f t="shared" si="3"/>
        <v>13.867623875285069</v>
      </c>
      <c r="U54" s="94">
        <f t="shared" si="4"/>
        <v>13.733576895751478</v>
      </c>
      <c r="V54" s="82"/>
      <c r="W54" s="95">
        <v>3310</v>
      </c>
      <c r="X54" s="161">
        <f t="shared" si="15"/>
        <v>9.256941413104677</v>
      </c>
      <c r="Y54" s="161">
        <f t="shared" si="16"/>
        <v>9.5227243673442814</v>
      </c>
      <c r="Z54" s="161">
        <f t="shared" si="17"/>
        <v>9.6977199099936318</v>
      </c>
      <c r="AA54" s="161">
        <f t="shared" si="18"/>
        <v>9.6821991981417437</v>
      </c>
      <c r="AB54" s="161">
        <f t="shared" si="19"/>
        <v>9.6638444916584003</v>
      </c>
      <c r="AC54" s="161">
        <f t="shared" si="20"/>
        <v>9.5297975121248086</v>
      </c>
      <c r="AD54" s="82"/>
      <c r="AE54" s="82"/>
      <c r="AF54" s="82"/>
      <c r="AG54" s="95">
        <v>3310</v>
      </c>
      <c r="AH54" s="161">
        <f t="shared" si="21"/>
        <v>-11.022065871464859</v>
      </c>
      <c r="AI54" s="161">
        <f t="shared" si="22"/>
        <v>-11.092008789698294</v>
      </c>
      <c r="AJ54" s="161">
        <f t="shared" si="23"/>
        <v>-11.185195423804334</v>
      </c>
      <c r="AK54" s="161">
        <f t="shared" si="24"/>
        <v>-11.29909019882283</v>
      </c>
      <c r="AL54" s="161">
        <f t="shared" si="25"/>
        <v>-11.415735273806259</v>
      </c>
      <c r="AM54" s="161">
        <f t="shared" si="26"/>
        <v>-11.560506011702536</v>
      </c>
      <c r="AN54" s="81"/>
      <c r="AO54" s="81"/>
      <c r="AP54" s="95">
        <v>3310</v>
      </c>
      <c r="AQ54" s="94">
        <f t="shared" si="7"/>
        <v>25.270663193475368</v>
      </c>
      <c r="AR54" s="94">
        <f t="shared" si="8"/>
        <v>43.735593607101976</v>
      </c>
      <c r="AS54" s="94">
        <f t="shared" si="9"/>
        <v>68.336865011096805</v>
      </c>
      <c r="AT54" s="94">
        <f t="shared" si="10"/>
        <v>98.405085615979459</v>
      </c>
      <c r="AU54" s="94">
        <f t="shared" si="11"/>
        <v>129.19938541160499</v>
      </c>
      <c r="AV54" s="94">
        <f t="shared" si="12"/>
        <v>167.4188602162221</v>
      </c>
      <c r="AW54" s="81"/>
      <c r="AX54" s="95">
        <v>3310</v>
      </c>
      <c r="AY54" s="99">
        <f>'Max limit'!AX54*Input!PrimaryDrive_ratio*Input!Gear1_ratio*Input!FinalDrive_ratio</f>
        <v>292.11954261954264</v>
      </c>
      <c r="AZ54" s="99">
        <f t="shared" si="27"/>
        <v>4.8686590436590444</v>
      </c>
      <c r="BA54" s="99">
        <f>AZ54*Input!$N$23</f>
        <v>11455.944992411642</v>
      </c>
      <c r="BB54" s="97">
        <f t="shared" si="13"/>
        <v>11.455944992411641</v>
      </c>
      <c r="BC54" s="95">
        <v>3310</v>
      </c>
      <c r="BD54" s="99">
        <f>'Max limit'!AX54*Input!PrimaryDrive_ratio*Input!Gear2_ratio*Input!FinalDrive_ratio</f>
        <v>384.29948717948719</v>
      </c>
      <c r="BE54" s="99">
        <f t="shared" si="28"/>
        <v>6.4049914529914531</v>
      </c>
      <c r="BF54" s="99">
        <f>BE54*Input!$N$23</f>
        <v>15070.93207890598</v>
      </c>
      <c r="BG54" s="100">
        <f t="shared" si="29"/>
        <v>15.07093207890598</v>
      </c>
      <c r="BH54" s="95">
        <v>3310</v>
      </c>
      <c r="BI54" s="99">
        <f>'Max limit'!AX54*Input!PrimaryDrive_ratio*Input!Gear3_ratio*Input!FinalDrive_ratio</f>
        <v>480.37435897435893</v>
      </c>
      <c r="BJ54" s="99">
        <f t="shared" si="30"/>
        <v>8.0062393162393146</v>
      </c>
      <c r="BK54" s="99">
        <f>BJ54*Input!$N$23</f>
        <v>18838.665098632471</v>
      </c>
      <c r="BL54" s="100">
        <f t="shared" si="31"/>
        <v>18.838665098632472</v>
      </c>
      <c r="BM54" s="95">
        <v>3310</v>
      </c>
      <c r="BN54" s="99">
        <f>'Max limit'!AX54*Input!PrimaryDrive_ratio*Input!Gear4_ratio*Input!FinalDrive_ratio</f>
        <v>576.44923076923078</v>
      </c>
      <c r="BO54" s="99">
        <f t="shared" si="32"/>
        <v>9.6074871794871797</v>
      </c>
      <c r="BP54" s="99">
        <f>BO54*Input!$N$23</f>
        <v>22606.398118358971</v>
      </c>
      <c r="BQ54" s="100">
        <f t="shared" si="33"/>
        <v>22.606398118358971</v>
      </c>
      <c r="BR54" s="95">
        <v>3310</v>
      </c>
      <c r="BS54" s="99">
        <f>'Max limit'!AX54*Input!PrimaryDrive_ratio*Input!Gear5_ratio*Input!FinalDrive_ratio</f>
        <v>660.5147435897436</v>
      </c>
      <c r="BT54" s="99">
        <f t="shared" si="34"/>
        <v>11.00857905982906</v>
      </c>
      <c r="BU54" s="99">
        <f>BT54*Input!$N$23</f>
        <v>25903.164510619656</v>
      </c>
      <c r="BV54" s="100">
        <f t="shared" si="35"/>
        <v>25.903164510619657</v>
      </c>
      <c r="BW54" s="95">
        <v>3310</v>
      </c>
      <c r="BX54" s="99">
        <f>'Max limit'!AX54*Input!PrimaryDrive_ratio*Input!Gear6_ratio*Input!FinalDrive_ratio</f>
        <v>751.89030100334435</v>
      </c>
      <c r="BY54" s="99">
        <f t="shared" si="36"/>
        <v>12.531505016722406</v>
      </c>
      <c r="BZ54" s="99">
        <f>BY54*Input!$N$23</f>
        <v>29486.606241337784</v>
      </c>
      <c r="CA54" s="100">
        <f t="shared" si="37"/>
        <v>29.486606241337785</v>
      </c>
      <c r="CC54" s="95">
        <v>3310</v>
      </c>
      <c r="CD54" s="94">
        <f t="shared" si="38"/>
        <v>11.5</v>
      </c>
      <c r="CE54" s="94">
        <f t="shared" si="39"/>
        <v>15</v>
      </c>
      <c r="CF54" s="94">
        <f t="shared" si="40"/>
        <v>19</v>
      </c>
      <c r="CG54" s="94">
        <f t="shared" si="41"/>
        <v>22.5</v>
      </c>
      <c r="CH54" s="94">
        <f t="shared" si="42"/>
        <v>26</v>
      </c>
      <c r="CI54" s="94">
        <f t="shared" si="43"/>
        <v>29.5</v>
      </c>
      <c r="CK54" s="95">
        <v>3310</v>
      </c>
      <c r="CL54" s="162">
        <f t="shared" si="44"/>
        <v>4.8686590436590444</v>
      </c>
      <c r="CM54" s="162">
        <f t="shared" si="45"/>
        <v>6.4049914529914531</v>
      </c>
      <c r="CN54" s="162">
        <f t="shared" si="46"/>
        <v>8.0062393162393146</v>
      </c>
      <c r="CO54" s="162">
        <f t="shared" si="47"/>
        <v>9.6074871794871797</v>
      </c>
      <c r="CP54" s="162">
        <f t="shared" si="48"/>
        <v>11.00857905982906</v>
      </c>
      <c r="CQ54" s="162">
        <f t="shared" si="49"/>
        <v>12.531505016722406</v>
      </c>
    </row>
    <row r="55" spans="1:95" ht="19.5" thickTop="1" thickBot="1">
      <c r="A55" s="70">
        <v>3360</v>
      </c>
      <c r="B55" s="70">
        <v>44.253</v>
      </c>
      <c r="C55" s="70">
        <v>92.5</v>
      </c>
      <c r="D55" s="70">
        <v>41.944000000000003</v>
      </c>
      <c r="E55" s="70">
        <v>1.794</v>
      </c>
      <c r="G55" s="75" t="s">
        <v>276</v>
      </c>
      <c r="H55" s="76">
        <v>1</v>
      </c>
      <c r="I55" s="76">
        <v>2</v>
      </c>
      <c r="J55" s="76">
        <v>3</v>
      </c>
      <c r="K55" s="76">
        <v>4</v>
      </c>
      <c r="L55" s="76">
        <v>5</v>
      </c>
      <c r="M55" s="76">
        <v>6</v>
      </c>
      <c r="O55" s="95">
        <v>3320</v>
      </c>
      <c r="P55" s="94">
        <f t="shared" si="14"/>
        <v>13.136858061566384</v>
      </c>
      <c r="Q55" s="94">
        <f t="shared" si="0"/>
        <v>13.539608636802315</v>
      </c>
      <c r="R55" s="94">
        <f t="shared" si="1"/>
        <v>13.823642921546941</v>
      </c>
      <c r="S55" s="94">
        <f t="shared" si="2"/>
        <v>13.845342397408757</v>
      </c>
      <c r="T55" s="94">
        <f t="shared" si="3"/>
        <v>13.864881730976796</v>
      </c>
      <c r="U55" s="94">
        <f t="shared" si="4"/>
        <v>13.73002357641349</v>
      </c>
      <c r="V55" s="82"/>
      <c r="W55" s="95">
        <v>3320</v>
      </c>
      <c r="X55" s="161">
        <f t="shared" si="15"/>
        <v>9.2564463228340745</v>
      </c>
      <c r="Y55" s="161">
        <f t="shared" si="16"/>
        <v>9.5218371905042609</v>
      </c>
      <c r="Z55" s="161">
        <f t="shared" si="17"/>
        <v>9.6962958903498464</v>
      </c>
      <c r="AA55" s="161">
        <f t="shared" si="18"/>
        <v>9.6801297971181146</v>
      </c>
      <c r="AB55" s="161">
        <f t="shared" si="19"/>
        <v>9.661102347350127</v>
      </c>
      <c r="AC55" s="161">
        <f t="shared" si="20"/>
        <v>9.5262441927868213</v>
      </c>
      <c r="AD55" s="82"/>
      <c r="AE55" s="82"/>
      <c r="AF55" s="82"/>
      <c r="AG55" s="95">
        <v>3320</v>
      </c>
      <c r="AH55" s="161">
        <f t="shared" si="21"/>
        <v>-11.022645127081464</v>
      </c>
      <c r="AI55" s="161">
        <f t="shared" si="22"/>
        <v>-11.093011299527518</v>
      </c>
      <c r="AJ55" s="161">
        <f t="shared" si="23"/>
        <v>-11.186761845412498</v>
      </c>
      <c r="AK55" s="161">
        <f t="shared" si="24"/>
        <v>-11.301345845938584</v>
      </c>
      <c r="AL55" s="161">
        <f t="shared" si="25"/>
        <v>-11.418696789659194</v>
      </c>
      <c r="AM55" s="161">
        <f t="shared" si="26"/>
        <v>-11.564343596587564</v>
      </c>
      <c r="AN55" s="81"/>
      <c r="AO55" s="81"/>
      <c r="AP55" s="95">
        <v>3320</v>
      </c>
      <c r="AQ55" s="94">
        <f t="shared" si="7"/>
        <v>25.423586676259156</v>
      </c>
      <c r="AR55" s="94">
        <f t="shared" si="8"/>
        <v>44.000256202017219</v>
      </c>
      <c r="AS55" s="94">
        <f t="shared" si="9"/>
        <v>68.750400315651873</v>
      </c>
      <c r="AT55" s="94">
        <f t="shared" si="10"/>
        <v>99.000576454538759</v>
      </c>
      <c r="AU55" s="94">
        <f t="shared" si="11"/>
        <v>129.98122559677938</v>
      </c>
      <c r="AV55" s="94">
        <f t="shared" si="12"/>
        <v>168.4319826258693</v>
      </c>
      <c r="AW55" s="81"/>
      <c r="AX55" s="95">
        <v>3320</v>
      </c>
      <c r="AY55" s="99">
        <f>'Max limit'!AX55*Input!PrimaryDrive_ratio*Input!Gear1_ratio*Input!FinalDrive_ratio</f>
        <v>293.00207900207903</v>
      </c>
      <c r="AZ55" s="99">
        <f t="shared" si="27"/>
        <v>4.8833679833679842</v>
      </c>
      <c r="BA55" s="99">
        <f>AZ55*Input!$N$23</f>
        <v>11490.555098128898</v>
      </c>
      <c r="BB55" s="97">
        <f t="shared" si="13"/>
        <v>11.490555098128898</v>
      </c>
      <c r="BC55" s="95">
        <v>3320</v>
      </c>
      <c r="BD55" s="99">
        <f>'Max limit'!AX55*Input!PrimaryDrive_ratio*Input!Gear2_ratio*Input!FinalDrive_ratio</f>
        <v>385.4605128205128</v>
      </c>
      <c r="BE55" s="99">
        <f t="shared" si="28"/>
        <v>6.4243418803418804</v>
      </c>
      <c r="BF55" s="99">
        <f>BE55*Input!$N$23</f>
        <v>15116.463595760681</v>
      </c>
      <c r="BG55" s="100">
        <f t="shared" si="29"/>
        <v>15.116463595760681</v>
      </c>
      <c r="BH55" s="95">
        <v>3320</v>
      </c>
      <c r="BI55" s="99">
        <f>'Max limit'!AX55*Input!PrimaryDrive_ratio*Input!Gear3_ratio*Input!FinalDrive_ratio</f>
        <v>481.82564102564095</v>
      </c>
      <c r="BJ55" s="99">
        <f t="shared" si="30"/>
        <v>8.0304273504273489</v>
      </c>
      <c r="BK55" s="99">
        <f>BJ55*Input!$N$23</f>
        <v>18895.579494700847</v>
      </c>
      <c r="BL55" s="100">
        <f t="shared" si="31"/>
        <v>18.895579494700847</v>
      </c>
      <c r="BM55" s="95">
        <v>3320</v>
      </c>
      <c r="BN55" s="99">
        <f>'Max limit'!AX55*Input!PrimaryDrive_ratio*Input!Gear4_ratio*Input!FinalDrive_ratio</f>
        <v>578.19076923076932</v>
      </c>
      <c r="BO55" s="99">
        <f t="shared" si="32"/>
        <v>9.6365128205128219</v>
      </c>
      <c r="BP55" s="99">
        <f>BO55*Input!$N$23</f>
        <v>22674.695393641025</v>
      </c>
      <c r="BQ55" s="100">
        <f t="shared" si="33"/>
        <v>22.674695393641024</v>
      </c>
      <c r="BR55" s="95">
        <v>3320</v>
      </c>
      <c r="BS55" s="99">
        <f>'Max limit'!AX55*Input!PrimaryDrive_ratio*Input!Gear5_ratio*Input!FinalDrive_ratio</f>
        <v>662.51025641025637</v>
      </c>
      <c r="BT55" s="99">
        <f t="shared" si="34"/>
        <v>11.041837606837607</v>
      </c>
      <c r="BU55" s="99">
        <f>BT55*Input!$N$23</f>
        <v>25981.421805213671</v>
      </c>
      <c r="BV55" s="100">
        <f t="shared" si="35"/>
        <v>25.981421805213671</v>
      </c>
      <c r="BW55" s="95">
        <v>3320</v>
      </c>
      <c r="BX55" s="99">
        <f>'Max limit'!AX55*Input!PrimaryDrive_ratio*Input!Gear6_ratio*Input!FinalDrive_ratio</f>
        <v>754.16187290969901</v>
      </c>
      <c r="BY55" s="99">
        <f t="shared" si="36"/>
        <v>12.569364548494983</v>
      </c>
      <c r="BZ55" s="99">
        <f>BY55*Input!$N$23</f>
        <v>29575.689643879592</v>
      </c>
      <c r="CA55" s="100">
        <f t="shared" si="37"/>
        <v>29.575689643879592</v>
      </c>
      <c r="CC55" s="95">
        <v>3320</v>
      </c>
      <c r="CD55" s="94">
        <f t="shared" si="38"/>
        <v>11.5</v>
      </c>
      <c r="CE55" s="94">
        <f t="shared" si="39"/>
        <v>15</v>
      </c>
      <c r="CF55" s="94">
        <f t="shared" si="40"/>
        <v>19</v>
      </c>
      <c r="CG55" s="94">
        <f t="shared" si="41"/>
        <v>22.5</v>
      </c>
      <c r="CH55" s="94">
        <f t="shared" si="42"/>
        <v>26</v>
      </c>
      <c r="CI55" s="94">
        <f t="shared" si="43"/>
        <v>29.5</v>
      </c>
      <c r="CK55" s="95">
        <v>3320</v>
      </c>
      <c r="CL55" s="162">
        <f t="shared" si="44"/>
        <v>4.8833679833679842</v>
      </c>
      <c r="CM55" s="162">
        <f t="shared" si="45"/>
        <v>6.4243418803418804</v>
      </c>
      <c r="CN55" s="162">
        <f t="shared" si="46"/>
        <v>8.0304273504273489</v>
      </c>
      <c r="CO55" s="162">
        <f t="shared" si="47"/>
        <v>9.6365128205128219</v>
      </c>
      <c r="CP55" s="162">
        <f t="shared" si="48"/>
        <v>11.041837606837607</v>
      </c>
      <c r="CQ55" s="162">
        <f t="shared" si="49"/>
        <v>12.569364548494983</v>
      </c>
    </row>
    <row r="56" spans="1:95" ht="19.5" thickTop="1" thickBot="1">
      <c r="A56" s="70">
        <v>3370</v>
      </c>
      <c r="B56" s="70">
        <v>44.621000000000002</v>
      </c>
      <c r="C56" s="70">
        <v>92.992999999999995</v>
      </c>
      <c r="D56" s="70">
        <v>42.307000000000002</v>
      </c>
      <c r="E56" s="70">
        <v>1.7949999999999999</v>
      </c>
      <c r="G56" s="75" t="s">
        <v>277</v>
      </c>
      <c r="H56" s="77" cm="1">
        <f t="array" ref="H56">MIN(IF('2D_clean'!$E:$E = 1, '2D_clean'!$H:$H))</f>
        <v>0</v>
      </c>
      <c r="I56" s="77" cm="1">
        <f t="array" ref="I56">MIN(IF('2D_clean'!$E:$E = 2, '2D_clean'!$H:$H))</f>
        <v>13.194444444444445</v>
      </c>
      <c r="J56" s="77" cm="1">
        <f t="array" ref="J56">MIN(IF('2D_clean'!$E:$E = 3, '2D_clean'!$H:$H))</f>
        <v>22.944444444444443</v>
      </c>
      <c r="K56" s="77" cm="1">
        <f t="array" ref="K56">MIN(IF('2D_clean'!$E:$E = 4, '2D_clean'!$H:$H))</f>
        <v>28.444444444444446</v>
      </c>
      <c r="L56" s="77" cm="1">
        <f t="array" ref="L56">MIN(IF('2D_clean'!$E:$E = 5, '2D_clean'!$H:$H))</f>
        <v>58.972222222222221</v>
      </c>
      <c r="M56" s="77" cm="1">
        <f t="array" ref="M56">MIN(IF('2D_clean'!$E:$E = 6, '2D_clean'!$H:$H))</f>
        <v>0</v>
      </c>
      <c r="O56" s="95">
        <v>3330</v>
      </c>
      <c r="P56" s="94">
        <f t="shared" si="14"/>
        <v>13.136361477810803</v>
      </c>
      <c r="Q56" s="94">
        <f t="shared" si="0"/>
        <v>13.538718783712397</v>
      </c>
      <c r="R56" s="94">
        <f t="shared" si="1"/>
        <v>13.822214606217955</v>
      </c>
      <c r="S56" s="94">
        <f t="shared" si="2"/>
        <v>13.843266753848104</v>
      </c>
      <c r="T56" s="94">
        <f t="shared" si="3"/>
        <v>13.862131314739994</v>
      </c>
      <c r="U56" s="94">
        <f t="shared" si="4"/>
        <v>13.726459538163471</v>
      </c>
      <c r="V56" s="82"/>
      <c r="W56" s="95">
        <v>3330</v>
      </c>
      <c r="X56" s="161">
        <f t="shared" si="15"/>
        <v>9.2559497390784919</v>
      </c>
      <c r="Y56" s="161">
        <f t="shared" si="16"/>
        <v>9.520947337414345</v>
      </c>
      <c r="Z56" s="161">
        <f t="shared" si="17"/>
        <v>9.6948675750208633</v>
      </c>
      <c r="AA56" s="161">
        <f t="shared" si="18"/>
        <v>9.6780541535574613</v>
      </c>
      <c r="AB56" s="161">
        <f t="shared" si="19"/>
        <v>9.6583519311133248</v>
      </c>
      <c r="AC56" s="161">
        <f t="shared" si="20"/>
        <v>9.5226801545368041</v>
      </c>
      <c r="AD56" s="82"/>
      <c r="AE56" s="82"/>
      <c r="AF56" s="82"/>
      <c r="AG56" s="95">
        <v>3330</v>
      </c>
      <c r="AH56" s="161">
        <f t="shared" si="21"/>
        <v>-11.023226130075496</v>
      </c>
      <c r="AI56" s="161">
        <f t="shared" si="22"/>
        <v>-11.094016833519124</v>
      </c>
      <c r="AJ56" s="161">
        <f t="shared" si="23"/>
        <v>-11.188332992274381</v>
      </c>
      <c r="AK56" s="161">
        <f t="shared" si="24"/>
        <v>-11.303608297419697</v>
      </c>
      <c r="AL56" s="161">
        <f t="shared" si="25"/>
        <v>-11.421667239194941</v>
      </c>
      <c r="AM56" s="161">
        <f t="shared" si="26"/>
        <v>-11.568192757897584</v>
      </c>
      <c r="AN56" s="81"/>
      <c r="AO56" s="81"/>
      <c r="AP56" s="95">
        <v>3330</v>
      </c>
      <c r="AQ56" s="94">
        <f t="shared" si="7"/>
        <v>25.576971466683307</v>
      </c>
      <c r="AR56" s="94">
        <f t="shared" si="8"/>
        <v>44.265717175800965</v>
      </c>
      <c r="AS56" s="94">
        <f t="shared" si="9"/>
        <v>69.165183087188993</v>
      </c>
      <c r="AT56" s="94">
        <f t="shared" si="10"/>
        <v>99.597863645552167</v>
      </c>
      <c r="AU56" s="94">
        <f t="shared" si="11"/>
        <v>130.76542427421674</v>
      </c>
      <c r="AV56" s="94">
        <f t="shared" si="12"/>
        <v>169.44816121171453</v>
      </c>
      <c r="AW56" s="81"/>
      <c r="AX56" s="95">
        <v>3330</v>
      </c>
      <c r="AY56" s="99">
        <f>'Max limit'!AX56*Input!PrimaryDrive_ratio*Input!Gear1_ratio*Input!FinalDrive_ratio</f>
        <v>293.88461538461536</v>
      </c>
      <c r="AZ56" s="99">
        <f t="shared" si="27"/>
        <v>4.898076923076923</v>
      </c>
      <c r="BA56" s="99">
        <f>AZ56*Input!$N$23</f>
        <v>11525.165203846153</v>
      </c>
      <c r="BB56" s="97">
        <f t="shared" si="13"/>
        <v>11.525165203846152</v>
      </c>
      <c r="BC56" s="95">
        <v>3330</v>
      </c>
      <c r="BD56" s="99">
        <f>'Max limit'!AX56*Input!PrimaryDrive_ratio*Input!Gear2_ratio*Input!FinalDrive_ratio</f>
        <v>386.62153846153842</v>
      </c>
      <c r="BE56" s="99">
        <f t="shared" si="28"/>
        <v>6.4436923076923067</v>
      </c>
      <c r="BF56" s="99">
        <f>BE56*Input!$N$23</f>
        <v>15161.995112615379</v>
      </c>
      <c r="BG56" s="100">
        <f t="shared" si="29"/>
        <v>15.161995112615379</v>
      </c>
      <c r="BH56" s="95">
        <v>3330</v>
      </c>
      <c r="BI56" s="99">
        <f>'Max limit'!AX56*Input!PrimaryDrive_ratio*Input!Gear3_ratio*Input!FinalDrive_ratio</f>
        <v>483.27692307692303</v>
      </c>
      <c r="BJ56" s="99">
        <f t="shared" si="30"/>
        <v>8.0546153846153832</v>
      </c>
      <c r="BK56" s="99">
        <f>BJ56*Input!$N$23</f>
        <v>18952.493890769223</v>
      </c>
      <c r="BL56" s="100">
        <f t="shared" si="31"/>
        <v>18.952493890769222</v>
      </c>
      <c r="BM56" s="95">
        <v>3330</v>
      </c>
      <c r="BN56" s="99">
        <f>'Max limit'!AX56*Input!PrimaryDrive_ratio*Input!Gear4_ratio*Input!FinalDrive_ratio</f>
        <v>579.93230769230763</v>
      </c>
      <c r="BO56" s="99">
        <f t="shared" si="32"/>
        <v>9.6655384615384605</v>
      </c>
      <c r="BP56" s="99">
        <f>BO56*Input!$N$23</f>
        <v>22742.992668923071</v>
      </c>
      <c r="BQ56" s="100">
        <f t="shared" si="33"/>
        <v>22.742992668923069</v>
      </c>
      <c r="BR56" s="95">
        <v>3330</v>
      </c>
      <c r="BS56" s="99">
        <f>'Max limit'!AX56*Input!PrimaryDrive_ratio*Input!Gear5_ratio*Input!FinalDrive_ratio</f>
        <v>664.50576923076915</v>
      </c>
      <c r="BT56" s="99">
        <f t="shared" si="34"/>
        <v>11.075096153846152</v>
      </c>
      <c r="BU56" s="99">
        <f>BT56*Input!$N$23</f>
        <v>26059.679099807683</v>
      </c>
      <c r="BV56" s="100">
        <f t="shared" si="35"/>
        <v>26.059679099807685</v>
      </c>
      <c r="BW56" s="95">
        <v>3330</v>
      </c>
      <c r="BX56" s="99">
        <f>'Max limit'!AX56*Input!PrimaryDrive_ratio*Input!Gear6_ratio*Input!FinalDrive_ratio</f>
        <v>756.43344481605345</v>
      </c>
      <c r="BY56" s="99">
        <f t="shared" si="36"/>
        <v>12.607224080267558</v>
      </c>
      <c r="BZ56" s="99">
        <f>BY56*Input!$N$23</f>
        <v>29664.7730464214</v>
      </c>
      <c r="CA56" s="100">
        <f t="shared" si="37"/>
        <v>29.664773046421399</v>
      </c>
      <c r="CC56" s="95">
        <v>3330</v>
      </c>
      <c r="CD56" s="94">
        <f t="shared" si="38"/>
        <v>11.5</v>
      </c>
      <c r="CE56" s="94">
        <f t="shared" si="39"/>
        <v>15</v>
      </c>
      <c r="CF56" s="94">
        <f t="shared" si="40"/>
        <v>19</v>
      </c>
      <c r="CG56" s="94">
        <f t="shared" si="41"/>
        <v>22.5</v>
      </c>
      <c r="CH56" s="94">
        <f t="shared" si="42"/>
        <v>26</v>
      </c>
      <c r="CI56" s="94">
        <f t="shared" si="43"/>
        <v>29.5</v>
      </c>
      <c r="CK56" s="95">
        <v>3330</v>
      </c>
      <c r="CL56" s="162">
        <f t="shared" si="44"/>
        <v>4.898076923076923</v>
      </c>
      <c r="CM56" s="162">
        <f t="shared" si="45"/>
        <v>6.4436923076923067</v>
      </c>
      <c r="CN56" s="162">
        <f t="shared" si="46"/>
        <v>8.0546153846153832</v>
      </c>
      <c r="CO56" s="162">
        <f t="shared" si="47"/>
        <v>9.6655384615384605</v>
      </c>
      <c r="CP56" s="162">
        <f t="shared" si="48"/>
        <v>11.075096153846152</v>
      </c>
      <c r="CQ56" s="162">
        <f t="shared" si="49"/>
        <v>12.607224080267558</v>
      </c>
    </row>
    <row r="57" spans="1:95" ht="19.5" thickTop="1" thickBot="1">
      <c r="A57" s="70">
        <v>3380</v>
      </c>
      <c r="B57" s="70">
        <v>44.994</v>
      </c>
      <c r="C57" s="70">
        <v>93.492000000000004</v>
      </c>
      <c r="D57" s="70">
        <v>42.662999999999997</v>
      </c>
      <c r="E57" s="70">
        <v>1.8069999999999999</v>
      </c>
      <c r="G57" s="75" t="s">
        <v>278</v>
      </c>
      <c r="H57" s="77">
        <f t="shared" ref="H57:M57" si="53" xml:space="preserve"> H56 * 2.23694</f>
        <v>0</v>
      </c>
      <c r="I57" s="77">
        <f t="shared" si="53"/>
        <v>29.51518055555556</v>
      </c>
      <c r="J57" s="77">
        <f t="shared" si="53"/>
        <v>51.325345555555558</v>
      </c>
      <c r="K57" s="77">
        <f t="shared" si="53"/>
        <v>63.628515555555566</v>
      </c>
      <c r="L57" s="77">
        <f t="shared" si="53"/>
        <v>131.9173227777778</v>
      </c>
      <c r="M57" s="77">
        <f t="shared" si="53"/>
        <v>0</v>
      </c>
      <c r="O57" s="95">
        <v>3340</v>
      </c>
      <c r="P57" s="94">
        <f t="shared" si="14"/>
        <v>13.135863400570241</v>
      </c>
      <c r="Q57" s="94">
        <f t="shared" si="0"/>
        <v>13.537826254372588</v>
      </c>
      <c r="R57" s="94">
        <f t="shared" si="1"/>
        <v>13.82078199520377</v>
      </c>
      <c r="S57" s="94">
        <f t="shared" si="2"/>
        <v>13.841184867750428</v>
      </c>
      <c r="T57" s="94">
        <f t="shared" si="3"/>
        <v>13.859372626574659</v>
      </c>
      <c r="U57" s="94">
        <f t="shared" si="4"/>
        <v>13.722884781001424</v>
      </c>
      <c r="V57" s="82"/>
      <c r="W57" s="95">
        <v>3340</v>
      </c>
      <c r="X57" s="161">
        <f t="shared" si="15"/>
        <v>9.255451661837931</v>
      </c>
      <c r="Y57" s="161">
        <f t="shared" si="16"/>
        <v>9.5200548080745335</v>
      </c>
      <c r="Z57" s="161">
        <f t="shared" si="17"/>
        <v>9.6934349640066788</v>
      </c>
      <c r="AA57" s="161">
        <f t="shared" si="18"/>
        <v>9.6759722674597857</v>
      </c>
      <c r="AB57" s="161">
        <f t="shared" si="19"/>
        <v>9.6555932429479885</v>
      </c>
      <c r="AC57" s="161">
        <f t="shared" si="20"/>
        <v>9.519105397374755</v>
      </c>
      <c r="AD57" s="82"/>
      <c r="AE57" s="82"/>
      <c r="AF57" s="82"/>
      <c r="AG57" s="95">
        <v>3340</v>
      </c>
      <c r="AH57" s="161">
        <f t="shared" si="21"/>
        <v>-11.023808880446952</v>
      </c>
      <c r="AI57" s="161">
        <f t="shared" si="22"/>
        <v>-11.09502539167311</v>
      </c>
      <c r="AJ57" s="161">
        <f t="shared" si="23"/>
        <v>-11.189908864389984</v>
      </c>
      <c r="AK57" s="161">
        <f t="shared" si="24"/>
        <v>-11.305877553266164</v>
      </c>
      <c r="AL57" s="161">
        <f t="shared" si="25"/>
        <v>-11.424646622413503</v>
      </c>
      <c r="AM57" s="161">
        <f t="shared" si="26"/>
        <v>-11.572053495632597</v>
      </c>
      <c r="AN57" s="81"/>
      <c r="AO57" s="81"/>
      <c r="AP57" s="95">
        <v>3340</v>
      </c>
      <c r="AQ57" s="94">
        <f t="shared" si="7"/>
        <v>25.730817564747841</v>
      </c>
      <c r="AR57" s="94">
        <f t="shared" si="8"/>
        <v>44.531976528453264</v>
      </c>
      <c r="AS57" s="94">
        <f t="shared" si="9"/>
        <v>69.581213325708191</v>
      </c>
      <c r="AT57" s="94">
        <f t="shared" si="10"/>
        <v>100.19694718901987</v>
      </c>
      <c r="AU57" s="94">
        <f t="shared" si="11"/>
        <v>131.55198144391713</v>
      </c>
      <c r="AV57" s="94">
        <f t="shared" si="12"/>
        <v>170.46739597375779</v>
      </c>
      <c r="AW57" s="81"/>
      <c r="AX57" s="95">
        <v>3340</v>
      </c>
      <c r="AY57" s="99">
        <f>'Max limit'!AX57*Input!PrimaryDrive_ratio*Input!Gear1_ratio*Input!FinalDrive_ratio</f>
        <v>294.76715176715174</v>
      </c>
      <c r="AZ57" s="99">
        <f t="shared" si="27"/>
        <v>4.9127858627858627</v>
      </c>
      <c r="BA57" s="99">
        <f>AZ57*Input!$N$23</f>
        <v>11559.775309563407</v>
      </c>
      <c r="BB57" s="97">
        <f t="shared" si="13"/>
        <v>11.559775309563408</v>
      </c>
      <c r="BC57" s="95">
        <v>3340</v>
      </c>
      <c r="BD57" s="99">
        <f>'Max limit'!AX57*Input!PrimaryDrive_ratio*Input!Gear2_ratio*Input!FinalDrive_ratio</f>
        <v>387.78256410256409</v>
      </c>
      <c r="BE57" s="99">
        <f t="shared" si="28"/>
        <v>6.4630427350427349</v>
      </c>
      <c r="BF57" s="99">
        <f>BE57*Input!$N$23</f>
        <v>15207.526629470083</v>
      </c>
      <c r="BG57" s="100">
        <f t="shared" si="29"/>
        <v>15.207526629470083</v>
      </c>
      <c r="BH57" s="95">
        <v>3340</v>
      </c>
      <c r="BI57" s="99">
        <f>'Max limit'!AX57*Input!PrimaryDrive_ratio*Input!Gear3_ratio*Input!FinalDrive_ratio</f>
        <v>484.72820512820505</v>
      </c>
      <c r="BJ57" s="99">
        <f t="shared" si="30"/>
        <v>8.0788034188034175</v>
      </c>
      <c r="BK57" s="99">
        <f>BJ57*Input!$N$23</f>
        <v>19009.408286837599</v>
      </c>
      <c r="BL57" s="100">
        <f t="shared" si="31"/>
        <v>19.009408286837598</v>
      </c>
      <c r="BM57" s="95">
        <v>3340</v>
      </c>
      <c r="BN57" s="99">
        <f>'Max limit'!AX57*Input!PrimaryDrive_ratio*Input!Gear4_ratio*Input!FinalDrive_ratio</f>
        <v>581.67384615384617</v>
      </c>
      <c r="BO57" s="99">
        <f t="shared" si="32"/>
        <v>9.6945641025641027</v>
      </c>
      <c r="BP57" s="99">
        <f>BO57*Input!$N$23</f>
        <v>22811.289944205124</v>
      </c>
      <c r="BQ57" s="100">
        <f t="shared" si="33"/>
        <v>22.811289944205125</v>
      </c>
      <c r="BR57" s="95">
        <v>3340</v>
      </c>
      <c r="BS57" s="99">
        <f>'Max limit'!AX57*Input!PrimaryDrive_ratio*Input!Gear5_ratio*Input!FinalDrive_ratio</f>
        <v>666.50128205128203</v>
      </c>
      <c r="BT57" s="99">
        <f t="shared" si="34"/>
        <v>11.108354700854701</v>
      </c>
      <c r="BU57" s="99">
        <f>BT57*Input!$N$23</f>
        <v>26137.936394401706</v>
      </c>
      <c r="BV57" s="100">
        <f t="shared" si="35"/>
        <v>26.137936394401706</v>
      </c>
      <c r="BW57" s="95">
        <v>3340</v>
      </c>
      <c r="BX57" s="99">
        <f>'Max limit'!AX57*Input!PrimaryDrive_ratio*Input!Gear6_ratio*Input!FinalDrive_ratio</f>
        <v>758.705016722408</v>
      </c>
      <c r="BY57" s="99">
        <f t="shared" si="36"/>
        <v>12.645083612040134</v>
      </c>
      <c r="BZ57" s="99">
        <f>BY57*Input!$N$23</f>
        <v>29753.856448963204</v>
      </c>
      <c r="CA57" s="100">
        <f t="shared" si="37"/>
        <v>29.753856448963205</v>
      </c>
      <c r="CC57" s="95">
        <v>3340</v>
      </c>
      <c r="CD57" s="94">
        <f t="shared" si="38"/>
        <v>11.5</v>
      </c>
      <c r="CE57" s="94">
        <f t="shared" si="39"/>
        <v>15</v>
      </c>
      <c r="CF57" s="94">
        <f t="shared" si="40"/>
        <v>19</v>
      </c>
      <c r="CG57" s="94">
        <f t="shared" si="41"/>
        <v>23</v>
      </c>
      <c r="CH57" s="94">
        <f t="shared" si="42"/>
        <v>26</v>
      </c>
      <c r="CI57" s="94">
        <f t="shared" si="43"/>
        <v>30</v>
      </c>
      <c r="CK57" s="95">
        <v>3340</v>
      </c>
      <c r="CL57" s="162">
        <f t="shared" si="44"/>
        <v>4.9127858627858627</v>
      </c>
      <c r="CM57" s="162">
        <f t="shared" si="45"/>
        <v>6.4630427350427349</v>
      </c>
      <c r="CN57" s="162">
        <f t="shared" si="46"/>
        <v>8.0788034188034175</v>
      </c>
      <c r="CO57" s="162">
        <f t="shared" si="47"/>
        <v>9.6945641025641027</v>
      </c>
      <c r="CP57" s="162">
        <f t="shared" si="48"/>
        <v>11.108354700854701</v>
      </c>
      <c r="CQ57" s="162">
        <f t="shared" si="49"/>
        <v>12.645083612040134</v>
      </c>
    </row>
    <row r="58" spans="1:95" ht="19.5" thickTop="1" thickBot="1">
      <c r="A58" s="70">
        <v>3390</v>
      </c>
      <c r="B58" s="70">
        <v>45.356999999999999</v>
      </c>
      <c r="C58" s="70">
        <v>93.968000000000004</v>
      </c>
      <c r="D58" s="70">
        <v>43.014000000000003</v>
      </c>
      <c r="E58" s="70">
        <v>1.8149999999999999</v>
      </c>
      <c r="G58" s="75"/>
      <c r="H58" s="74"/>
      <c r="I58" s="74"/>
      <c r="J58" s="74"/>
      <c r="K58" s="74"/>
      <c r="L58" s="74"/>
      <c r="M58" s="74"/>
      <c r="O58" s="95">
        <v>3350</v>
      </c>
      <c r="P58" s="94">
        <f t="shared" si="14"/>
        <v>13.135363829844701</v>
      </c>
      <c r="Q58" s="94">
        <f t="shared" si="0"/>
        <v>13.536931048782884</v>
      </c>
      <c r="R58" s="94">
        <f t="shared" si="1"/>
        <v>13.819345088504386</v>
      </c>
      <c r="S58" s="94">
        <f t="shared" si="2"/>
        <v>13.839096739115726</v>
      </c>
      <c r="T58" s="94">
        <f t="shared" si="3"/>
        <v>13.856605666480792</v>
      </c>
      <c r="U58" s="94">
        <f t="shared" si="4"/>
        <v>13.719299304927347</v>
      </c>
      <c r="V58" s="82"/>
      <c r="W58" s="95">
        <v>3350</v>
      </c>
      <c r="X58" s="161">
        <f t="shared" si="15"/>
        <v>9.2549520911123899</v>
      </c>
      <c r="Y58" s="161">
        <f t="shared" si="16"/>
        <v>9.5191596024848284</v>
      </c>
      <c r="Z58" s="161">
        <f t="shared" si="17"/>
        <v>9.691998057307293</v>
      </c>
      <c r="AA58" s="161">
        <f t="shared" si="18"/>
        <v>9.6738841388250822</v>
      </c>
      <c r="AB58" s="161">
        <f t="shared" si="19"/>
        <v>9.6528262828541234</v>
      </c>
      <c r="AC58" s="161">
        <f t="shared" si="20"/>
        <v>9.515519921300676</v>
      </c>
      <c r="AD58" s="82"/>
      <c r="AE58" s="82"/>
      <c r="AF58" s="82"/>
      <c r="AG58" s="95">
        <v>3350</v>
      </c>
      <c r="AH58" s="161">
        <f t="shared" si="21"/>
        <v>-11.024393378195834</v>
      </c>
      <c r="AI58" s="161">
        <f t="shared" si="22"/>
        <v>-11.096036973989476</v>
      </c>
      <c r="AJ58" s="161">
        <f t="shared" si="23"/>
        <v>-11.191489461759307</v>
      </c>
      <c r="AK58" s="161">
        <f t="shared" si="24"/>
        <v>-11.308153613477989</v>
      </c>
      <c r="AL58" s="161">
        <f t="shared" si="25"/>
        <v>-11.427634939314878</v>
      </c>
      <c r="AM58" s="161">
        <f t="shared" si="26"/>
        <v>-11.575925809792601</v>
      </c>
      <c r="AN58" s="81"/>
      <c r="AO58" s="81"/>
      <c r="AP58" s="95">
        <v>3350</v>
      </c>
      <c r="AQ58" s="94">
        <f t="shared" si="7"/>
        <v>25.885124970452747</v>
      </c>
      <c r="AR58" s="94">
        <f t="shared" si="8"/>
        <v>44.799034259974071</v>
      </c>
      <c r="AS58" s="94">
        <f t="shared" si="9"/>
        <v>69.998491031209511</v>
      </c>
      <c r="AT58" s="94">
        <f t="shared" si="10"/>
        <v>100.7978270849417</v>
      </c>
      <c r="AU58" s="94">
        <f t="shared" si="11"/>
        <v>132.3408971058804</v>
      </c>
      <c r="AV58" s="94">
        <f t="shared" si="12"/>
        <v>171.48968691199906</v>
      </c>
      <c r="AW58" s="81"/>
      <c r="AX58" s="95">
        <v>3350</v>
      </c>
      <c r="AY58" s="99">
        <f>'Max limit'!AX58*Input!PrimaryDrive_ratio*Input!Gear1_ratio*Input!FinalDrive_ratio</f>
        <v>295.64968814968813</v>
      </c>
      <c r="AZ58" s="99">
        <f t="shared" si="27"/>
        <v>4.9274948024948024</v>
      </c>
      <c r="BA58" s="99">
        <f>AZ58*Input!$N$23</f>
        <v>11594.385415280663</v>
      </c>
      <c r="BB58" s="97">
        <f t="shared" si="13"/>
        <v>11.594385415280664</v>
      </c>
      <c r="BC58" s="95">
        <v>3350</v>
      </c>
      <c r="BD58" s="99">
        <f>'Max limit'!AX58*Input!PrimaryDrive_ratio*Input!Gear2_ratio*Input!FinalDrive_ratio</f>
        <v>388.94358974358971</v>
      </c>
      <c r="BE58" s="99">
        <f t="shared" si="28"/>
        <v>6.4823931623931621</v>
      </c>
      <c r="BF58" s="99">
        <f>BE58*Input!$N$23</f>
        <v>15253.058146324784</v>
      </c>
      <c r="BG58" s="100">
        <f t="shared" si="29"/>
        <v>15.253058146324783</v>
      </c>
      <c r="BH58" s="95">
        <v>3350</v>
      </c>
      <c r="BI58" s="99">
        <f>'Max limit'!AX58*Input!PrimaryDrive_ratio*Input!Gear3_ratio*Input!FinalDrive_ratio</f>
        <v>486.17948717948718</v>
      </c>
      <c r="BJ58" s="99">
        <f t="shared" si="30"/>
        <v>8.1029914529914535</v>
      </c>
      <c r="BK58" s="99">
        <f>BJ58*Input!$N$23</f>
        <v>19066.322682905982</v>
      </c>
      <c r="BL58" s="100">
        <f t="shared" si="31"/>
        <v>19.066322682905984</v>
      </c>
      <c r="BM58" s="95">
        <v>3350</v>
      </c>
      <c r="BN58" s="99">
        <f>'Max limit'!AX58*Input!PrimaryDrive_ratio*Input!Gear4_ratio*Input!FinalDrive_ratio</f>
        <v>583.41538461538471</v>
      </c>
      <c r="BO58" s="99">
        <f t="shared" si="32"/>
        <v>9.7235897435897449</v>
      </c>
      <c r="BP58" s="99">
        <f>BO58*Input!$N$23</f>
        <v>22879.587219487177</v>
      </c>
      <c r="BQ58" s="100">
        <f t="shared" si="33"/>
        <v>22.879587219487178</v>
      </c>
      <c r="BR58" s="95">
        <v>3350</v>
      </c>
      <c r="BS58" s="99">
        <f>'Max limit'!AX58*Input!PrimaryDrive_ratio*Input!Gear5_ratio*Input!FinalDrive_ratio</f>
        <v>668.4967948717948</v>
      </c>
      <c r="BT58" s="99">
        <f t="shared" si="34"/>
        <v>11.141613247863246</v>
      </c>
      <c r="BU58" s="99">
        <f>BT58*Input!$N$23</f>
        <v>26216.193688995718</v>
      </c>
      <c r="BV58" s="100">
        <f t="shared" si="35"/>
        <v>26.216193688995716</v>
      </c>
      <c r="BW58" s="95">
        <v>3350</v>
      </c>
      <c r="BX58" s="99">
        <f>'Max limit'!AX58*Input!PrimaryDrive_ratio*Input!Gear6_ratio*Input!FinalDrive_ratio</f>
        <v>760.97658862876256</v>
      </c>
      <c r="BY58" s="99">
        <f t="shared" si="36"/>
        <v>12.682943143812709</v>
      </c>
      <c r="BZ58" s="99">
        <f>BY58*Input!$N$23</f>
        <v>29842.939851505012</v>
      </c>
      <c r="CA58" s="100">
        <f t="shared" si="37"/>
        <v>29.842939851505012</v>
      </c>
      <c r="CC58" s="95">
        <v>3350</v>
      </c>
      <c r="CD58" s="94">
        <f t="shared" si="38"/>
        <v>11.5</v>
      </c>
      <c r="CE58" s="94">
        <f t="shared" si="39"/>
        <v>15.5</v>
      </c>
      <c r="CF58" s="94">
        <f t="shared" si="40"/>
        <v>19</v>
      </c>
      <c r="CG58" s="94">
        <f t="shared" si="41"/>
        <v>23</v>
      </c>
      <c r="CH58" s="94">
        <f t="shared" si="42"/>
        <v>26</v>
      </c>
      <c r="CI58" s="94">
        <f t="shared" si="43"/>
        <v>30</v>
      </c>
      <c r="CK58" s="95">
        <v>3350</v>
      </c>
      <c r="CL58" s="162">
        <f t="shared" si="44"/>
        <v>4.9274948024948024</v>
      </c>
      <c r="CM58" s="162">
        <f t="shared" si="45"/>
        <v>6.4823931623931621</v>
      </c>
      <c r="CN58" s="162">
        <f t="shared" si="46"/>
        <v>8.1029914529914535</v>
      </c>
      <c r="CO58" s="162">
        <f t="shared" si="47"/>
        <v>9.7235897435897449</v>
      </c>
      <c r="CP58" s="162">
        <f t="shared" si="48"/>
        <v>11.141613247863246</v>
      </c>
      <c r="CQ58" s="162">
        <f t="shared" si="49"/>
        <v>12.682943143812709</v>
      </c>
    </row>
    <row r="59" spans="1:95" ht="19.5" thickTop="1" thickBot="1">
      <c r="A59" s="70">
        <v>3400</v>
      </c>
      <c r="B59" s="70">
        <v>45.707999999999998</v>
      </c>
      <c r="C59" s="70">
        <v>94.417000000000002</v>
      </c>
      <c r="D59" s="70">
        <v>43.353999999999999</v>
      </c>
      <c r="E59" s="70">
        <v>1.8220000000000001</v>
      </c>
      <c r="G59" s="73" t="s">
        <v>280</v>
      </c>
      <c r="H59" s="74"/>
      <c r="I59" s="74"/>
      <c r="J59" s="74"/>
      <c r="K59" s="74"/>
      <c r="L59" s="74"/>
      <c r="M59" s="74"/>
      <c r="O59" s="95">
        <v>3360</v>
      </c>
      <c r="P59" s="94">
        <f t="shared" si="14"/>
        <v>13.13486276563418</v>
      </c>
      <c r="Q59" s="94">
        <f t="shared" si="0"/>
        <v>13.536033166943284</v>
      </c>
      <c r="R59" s="94">
        <f t="shared" si="1"/>
        <v>13.817903886119803</v>
      </c>
      <c r="S59" s="94">
        <f t="shared" si="2"/>
        <v>13.837002367943999</v>
      </c>
      <c r="T59" s="94">
        <f t="shared" si="3"/>
        <v>13.853830434458395</v>
      </c>
      <c r="U59" s="94">
        <f t="shared" si="4"/>
        <v>13.715703109941238</v>
      </c>
      <c r="V59" s="82"/>
      <c r="W59" s="95">
        <v>3360</v>
      </c>
      <c r="X59" s="161">
        <f t="shared" si="15"/>
        <v>9.2544510269018705</v>
      </c>
      <c r="Y59" s="161">
        <f t="shared" si="16"/>
        <v>9.5182617206452296</v>
      </c>
      <c r="Z59" s="161">
        <f t="shared" si="17"/>
        <v>9.6905568549227077</v>
      </c>
      <c r="AA59" s="161">
        <f t="shared" si="18"/>
        <v>9.6717897676533564</v>
      </c>
      <c r="AB59" s="161">
        <f t="shared" si="19"/>
        <v>9.6500510508317241</v>
      </c>
      <c r="AC59" s="161">
        <f t="shared" si="20"/>
        <v>9.5119237263145671</v>
      </c>
      <c r="AD59" s="82"/>
      <c r="AE59" s="82"/>
      <c r="AF59" s="82"/>
      <c r="AG59" s="95">
        <v>3360</v>
      </c>
      <c r="AH59" s="161">
        <f t="shared" si="21"/>
        <v>-11.024979623322142</v>
      </c>
      <c r="AI59" s="161">
        <f t="shared" si="22"/>
        <v>-11.097051580468223</v>
      </c>
      <c r="AJ59" s="161">
        <f t="shared" si="23"/>
        <v>-11.19307478438235</v>
      </c>
      <c r="AK59" s="161">
        <f t="shared" si="24"/>
        <v>-11.310436478055172</v>
      </c>
      <c r="AL59" s="161">
        <f t="shared" si="25"/>
        <v>-11.430632189899068</v>
      </c>
      <c r="AM59" s="161">
        <f t="shared" si="26"/>
        <v>-11.579809700377599</v>
      </c>
      <c r="AN59" s="81"/>
      <c r="AO59" s="81"/>
      <c r="AP59" s="95">
        <v>3360</v>
      </c>
      <c r="AQ59" s="94">
        <f t="shared" si="7"/>
        <v>26.03989368379802</v>
      </c>
      <c r="AR59" s="94">
        <f t="shared" si="8"/>
        <v>45.066890370363389</v>
      </c>
      <c r="AS59" s="94">
        <f t="shared" si="9"/>
        <v>70.417016203692825</v>
      </c>
      <c r="AT59" s="94">
        <f t="shared" si="10"/>
        <v>101.40050333331762</v>
      </c>
      <c r="AU59" s="94">
        <f t="shared" si="11"/>
        <v>133.13217126010667</v>
      </c>
      <c r="AV59" s="94">
        <f t="shared" si="12"/>
        <v>172.51503402643834</v>
      </c>
      <c r="AW59" s="81"/>
      <c r="AX59" s="95">
        <v>3360</v>
      </c>
      <c r="AY59" s="99">
        <f>'Max limit'!AX59*Input!PrimaryDrive_ratio*Input!Gear1_ratio*Input!FinalDrive_ratio</f>
        <v>296.53222453222452</v>
      </c>
      <c r="AZ59" s="99">
        <f t="shared" si="27"/>
        <v>4.9422037422037421</v>
      </c>
      <c r="BA59" s="99">
        <f>AZ59*Input!$N$23</f>
        <v>11628.995520997918</v>
      </c>
      <c r="BB59" s="97">
        <f t="shared" si="13"/>
        <v>11.628995520997918</v>
      </c>
      <c r="BC59" s="95">
        <v>3360</v>
      </c>
      <c r="BD59" s="99">
        <f>'Max limit'!AX59*Input!PrimaryDrive_ratio*Input!Gear2_ratio*Input!FinalDrive_ratio</f>
        <v>390.10461538461533</v>
      </c>
      <c r="BE59" s="99">
        <f t="shared" si="28"/>
        <v>6.5017435897435885</v>
      </c>
      <c r="BF59" s="99">
        <f>BE59*Input!$N$23</f>
        <v>15298.589663179482</v>
      </c>
      <c r="BG59" s="100">
        <f t="shared" si="29"/>
        <v>15.298589663179483</v>
      </c>
      <c r="BH59" s="95">
        <v>3360</v>
      </c>
      <c r="BI59" s="99">
        <f>'Max limit'!AX59*Input!PrimaryDrive_ratio*Input!Gear3_ratio*Input!FinalDrive_ratio</f>
        <v>487.63076923076915</v>
      </c>
      <c r="BJ59" s="99">
        <f t="shared" si="30"/>
        <v>8.127179487179486</v>
      </c>
      <c r="BK59" s="99">
        <f>BJ59*Input!$N$23</f>
        <v>19123.237078974355</v>
      </c>
      <c r="BL59" s="100">
        <f t="shared" si="31"/>
        <v>19.123237078974356</v>
      </c>
      <c r="BM59" s="95">
        <v>3360</v>
      </c>
      <c r="BN59" s="99">
        <f>'Max limit'!AX59*Input!PrimaryDrive_ratio*Input!Gear4_ratio*Input!FinalDrive_ratio</f>
        <v>585.15692307692302</v>
      </c>
      <c r="BO59" s="99">
        <f t="shared" si="32"/>
        <v>9.7526153846153836</v>
      </c>
      <c r="BP59" s="99">
        <f>BO59*Input!$N$23</f>
        <v>22947.884494769223</v>
      </c>
      <c r="BQ59" s="100">
        <f t="shared" si="33"/>
        <v>22.947884494769223</v>
      </c>
      <c r="BR59" s="95">
        <v>3360</v>
      </c>
      <c r="BS59" s="99">
        <f>'Max limit'!AX59*Input!PrimaryDrive_ratio*Input!Gear5_ratio*Input!FinalDrive_ratio</f>
        <v>670.49230769230758</v>
      </c>
      <c r="BT59" s="99">
        <f t="shared" si="34"/>
        <v>11.174871794871793</v>
      </c>
      <c r="BU59" s="99">
        <f>BT59*Input!$N$23</f>
        <v>26294.450983589733</v>
      </c>
      <c r="BV59" s="100">
        <f t="shared" si="35"/>
        <v>26.294450983589734</v>
      </c>
      <c r="BW59" s="95">
        <v>3360</v>
      </c>
      <c r="BX59" s="99">
        <f>'Max limit'!AX59*Input!PrimaryDrive_ratio*Input!Gear6_ratio*Input!FinalDrive_ratio</f>
        <v>763.24816053511699</v>
      </c>
      <c r="BY59" s="99">
        <f t="shared" si="36"/>
        <v>12.720802675585283</v>
      </c>
      <c r="BZ59" s="99">
        <f>BY59*Input!$N$23</f>
        <v>29932.023254046813</v>
      </c>
      <c r="CA59" s="100">
        <f t="shared" si="37"/>
        <v>29.932023254046815</v>
      </c>
      <c r="CC59" s="95">
        <v>3360</v>
      </c>
      <c r="CD59" s="94">
        <f t="shared" si="38"/>
        <v>11.5</v>
      </c>
      <c r="CE59" s="94">
        <f t="shared" si="39"/>
        <v>15.5</v>
      </c>
      <c r="CF59" s="94">
        <f t="shared" si="40"/>
        <v>19</v>
      </c>
      <c r="CG59" s="94">
        <f t="shared" si="41"/>
        <v>23</v>
      </c>
      <c r="CH59" s="94">
        <f t="shared" si="42"/>
        <v>26.5</v>
      </c>
      <c r="CI59" s="94">
        <f t="shared" si="43"/>
        <v>30</v>
      </c>
      <c r="CK59" s="95">
        <v>3360</v>
      </c>
      <c r="CL59" s="162">
        <f t="shared" si="44"/>
        <v>4.9422037422037421</v>
      </c>
      <c r="CM59" s="162">
        <f t="shared" si="45"/>
        <v>6.5017435897435885</v>
      </c>
      <c r="CN59" s="162">
        <f t="shared" si="46"/>
        <v>8.127179487179486</v>
      </c>
      <c r="CO59" s="162">
        <f t="shared" si="47"/>
        <v>9.7526153846153836</v>
      </c>
      <c r="CP59" s="162">
        <f t="shared" si="48"/>
        <v>11.174871794871793</v>
      </c>
      <c r="CQ59" s="162">
        <f t="shared" si="49"/>
        <v>12.720802675585283</v>
      </c>
    </row>
    <row r="60" spans="1:95" ht="19.5" thickTop="1" thickBot="1">
      <c r="A60" s="70">
        <v>3410</v>
      </c>
      <c r="B60" s="70">
        <v>46.058</v>
      </c>
      <c r="C60" s="70">
        <v>94.861000000000004</v>
      </c>
      <c r="D60" s="70">
        <v>43.694000000000003</v>
      </c>
      <c r="E60" s="70">
        <v>1.8280000000000001</v>
      </c>
      <c r="G60" s="75" t="s">
        <v>267</v>
      </c>
      <c r="H60" s="76">
        <v>1</v>
      </c>
      <c r="I60" s="76">
        <v>2</v>
      </c>
      <c r="J60" s="76">
        <v>3</v>
      </c>
      <c r="K60" s="76">
        <v>4</v>
      </c>
      <c r="L60" s="76">
        <v>5</v>
      </c>
      <c r="M60" s="76">
        <v>6</v>
      </c>
      <c r="O60" s="95">
        <v>3370</v>
      </c>
      <c r="P60" s="94">
        <f t="shared" si="14"/>
        <v>13.134360207938682</v>
      </c>
      <c r="Q60" s="94">
        <f t="shared" si="0"/>
        <v>13.53513260885379</v>
      </c>
      <c r="R60" s="94">
        <f t="shared" si="1"/>
        <v>13.816458388050018</v>
      </c>
      <c r="S60" s="94">
        <f t="shared" si="2"/>
        <v>13.834901754235249</v>
      </c>
      <c r="T60" s="94">
        <f t="shared" si="3"/>
        <v>13.851046930507463</v>
      </c>
      <c r="U60" s="94">
        <f t="shared" si="4"/>
        <v>13.712096196043097</v>
      </c>
      <c r="V60" s="82"/>
      <c r="W60" s="95">
        <v>3370</v>
      </c>
      <c r="X60" s="161">
        <f t="shared" si="15"/>
        <v>9.2539484692063727</v>
      </c>
      <c r="Y60" s="161">
        <f t="shared" si="16"/>
        <v>9.5173611625557353</v>
      </c>
      <c r="Z60" s="161">
        <f t="shared" si="17"/>
        <v>9.6891113568529246</v>
      </c>
      <c r="AA60" s="161">
        <f t="shared" si="18"/>
        <v>9.6696891539446064</v>
      </c>
      <c r="AB60" s="161">
        <f t="shared" si="19"/>
        <v>9.6472675468807942</v>
      </c>
      <c r="AC60" s="161">
        <f t="shared" si="20"/>
        <v>9.5083168124164281</v>
      </c>
      <c r="AD60" s="82"/>
      <c r="AE60" s="82"/>
      <c r="AF60" s="82"/>
      <c r="AG60" s="95">
        <v>3370</v>
      </c>
      <c r="AH60" s="161">
        <f t="shared" si="21"/>
        <v>-11.025567615825876</v>
      </c>
      <c r="AI60" s="161">
        <f t="shared" si="22"/>
        <v>-11.098069211109351</v>
      </c>
      <c r="AJ60" s="161">
        <f t="shared" si="23"/>
        <v>-11.194664832259113</v>
      </c>
      <c r="AK60" s="161">
        <f t="shared" si="24"/>
        <v>-11.31272614699771</v>
      </c>
      <c r="AL60" s="161">
        <f t="shared" si="25"/>
        <v>-11.433638374166074</v>
      </c>
      <c r="AM60" s="161">
        <f t="shared" si="26"/>
        <v>-11.583705167387588</v>
      </c>
      <c r="AN60" s="81"/>
      <c r="AO60" s="81"/>
      <c r="AP60" s="95">
        <v>3370</v>
      </c>
      <c r="AQ60" s="94">
        <f t="shared" si="7"/>
        <v>26.195123704783672</v>
      </c>
      <c r="AR60" s="94">
        <f t="shared" si="8"/>
        <v>45.335544859621251</v>
      </c>
      <c r="AS60" s="94">
        <f t="shared" si="9"/>
        <v>70.836788843158246</v>
      </c>
      <c r="AT60" s="94">
        <f t="shared" si="10"/>
        <v>102.00497593414784</v>
      </c>
      <c r="AU60" s="94">
        <f t="shared" si="11"/>
        <v>133.92580390659597</v>
      </c>
      <c r="AV60" s="94">
        <f t="shared" si="12"/>
        <v>173.54343731707573</v>
      </c>
      <c r="AW60" s="81"/>
      <c r="AX60" s="95">
        <v>3370</v>
      </c>
      <c r="AY60" s="99">
        <f>'Max limit'!AX60*Input!PrimaryDrive_ratio*Input!Gear1_ratio*Input!FinalDrive_ratio</f>
        <v>297.4147609147609</v>
      </c>
      <c r="AZ60" s="99">
        <f t="shared" si="27"/>
        <v>4.9569126819126819</v>
      </c>
      <c r="BA60" s="99">
        <f>AZ60*Input!$N$23</f>
        <v>11663.605626715174</v>
      </c>
      <c r="BB60" s="97">
        <f t="shared" si="13"/>
        <v>11.663605626715174</v>
      </c>
      <c r="BC60" s="95">
        <v>3370</v>
      </c>
      <c r="BD60" s="99">
        <f>'Max limit'!AX60*Input!PrimaryDrive_ratio*Input!Gear2_ratio*Input!FinalDrive_ratio</f>
        <v>391.265641025641</v>
      </c>
      <c r="BE60" s="99">
        <f t="shared" si="28"/>
        <v>6.5210940170940166</v>
      </c>
      <c r="BF60" s="99">
        <f>BE60*Input!$N$23</f>
        <v>15344.121180034184</v>
      </c>
      <c r="BG60" s="100">
        <f t="shared" si="29"/>
        <v>15.344121180034184</v>
      </c>
      <c r="BH60" s="95">
        <v>3370</v>
      </c>
      <c r="BI60" s="99">
        <f>'Max limit'!AX60*Input!PrimaryDrive_ratio*Input!Gear3_ratio*Input!FinalDrive_ratio</f>
        <v>489.08205128205128</v>
      </c>
      <c r="BJ60" s="99">
        <f t="shared" si="30"/>
        <v>8.1513675213675221</v>
      </c>
      <c r="BK60" s="99">
        <f>BJ60*Input!$N$23</f>
        <v>19180.151475042734</v>
      </c>
      <c r="BL60" s="100">
        <f t="shared" si="31"/>
        <v>19.180151475042734</v>
      </c>
      <c r="BM60" s="95">
        <v>3370</v>
      </c>
      <c r="BN60" s="99">
        <f>'Max limit'!AX60*Input!PrimaryDrive_ratio*Input!Gear4_ratio*Input!FinalDrive_ratio</f>
        <v>586.89846153846156</v>
      </c>
      <c r="BO60" s="99">
        <f t="shared" si="32"/>
        <v>9.7816410256410258</v>
      </c>
      <c r="BP60" s="99">
        <f>BO60*Input!$N$23</f>
        <v>23016.18177005128</v>
      </c>
      <c r="BQ60" s="100">
        <f t="shared" si="33"/>
        <v>23.016181770051279</v>
      </c>
      <c r="BR60" s="95">
        <v>3370</v>
      </c>
      <c r="BS60" s="99">
        <f>'Max limit'!AX60*Input!PrimaryDrive_ratio*Input!Gear5_ratio*Input!FinalDrive_ratio</f>
        <v>672.48782051282046</v>
      </c>
      <c r="BT60" s="99">
        <f t="shared" si="34"/>
        <v>11.208130341880342</v>
      </c>
      <c r="BU60" s="99">
        <f>BT60*Input!$N$23</f>
        <v>26372.708278183756</v>
      </c>
      <c r="BV60" s="100">
        <f t="shared" si="35"/>
        <v>26.372708278183755</v>
      </c>
      <c r="BW60" s="95">
        <v>3370</v>
      </c>
      <c r="BX60" s="99">
        <f>'Max limit'!AX60*Input!PrimaryDrive_ratio*Input!Gear6_ratio*Input!FinalDrive_ratio</f>
        <v>765.51973244147155</v>
      </c>
      <c r="BY60" s="99">
        <f t="shared" si="36"/>
        <v>12.75866220735786</v>
      </c>
      <c r="BZ60" s="99">
        <f>BY60*Input!$N$23</f>
        <v>30021.106656588625</v>
      </c>
      <c r="CA60" s="100">
        <f t="shared" si="37"/>
        <v>30.021106656588625</v>
      </c>
      <c r="CC60" s="95">
        <v>3370</v>
      </c>
      <c r="CD60" s="94">
        <f t="shared" si="38"/>
        <v>11.5</v>
      </c>
      <c r="CE60" s="94">
        <f t="shared" si="39"/>
        <v>15.5</v>
      </c>
      <c r="CF60" s="94">
        <f t="shared" si="40"/>
        <v>19</v>
      </c>
      <c r="CG60" s="94">
        <f t="shared" si="41"/>
        <v>23</v>
      </c>
      <c r="CH60" s="94">
        <f t="shared" si="42"/>
        <v>26.5</v>
      </c>
      <c r="CI60" s="94">
        <f t="shared" si="43"/>
        <v>30</v>
      </c>
      <c r="CK60" s="95">
        <v>3370</v>
      </c>
      <c r="CL60" s="162">
        <f t="shared" si="44"/>
        <v>4.9569126819126819</v>
      </c>
      <c r="CM60" s="162">
        <f t="shared" si="45"/>
        <v>6.5210940170940166</v>
      </c>
      <c r="CN60" s="162">
        <f t="shared" si="46"/>
        <v>8.1513675213675221</v>
      </c>
      <c r="CO60" s="162">
        <f t="shared" si="47"/>
        <v>9.7816410256410258</v>
      </c>
      <c r="CP60" s="162">
        <f t="shared" si="48"/>
        <v>11.208130341880342</v>
      </c>
      <c r="CQ60" s="162">
        <f t="shared" si="49"/>
        <v>12.75866220735786</v>
      </c>
    </row>
    <row r="61" spans="1:95" ht="19.5" thickTop="1" thickBot="1">
      <c r="A61" s="70">
        <v>3420</v>
      </c>
      <c r="B61" s="70">
        <v>46.398000000000003</v>
      </c>
      <c r="C61" s="70">
        <v>95.283000000000001</v>
      </c>
      <c r="D61" s="70">
        <v>44.023000000000003</v>
      </c>
      <c r="E61" s="70">
        <v>1.835</v>
      </c>
      <c r="G61" s="75" t="s">
        <v>281</v>
      </c>
      <c r="H61" s="77" t="e" cm="1">
        <f t="array" ref="H61">MAX(IF('2D_clean'!$E:$E = GearCell, '2D_clean'!RPMcolumn))</f>
        <v>#NAME?</v>
      </c>
      <c r="I61" s="77">
        <f xml:space="preserve"> $H$18</f>
        <v>4810</v>
      </c>
      <c r="J61" s="77">
        <f xml:space="preserve"> $H$18</f>
        <v>4810</v>
      </c>
      <c r="K61" s="77">
        <f xml:space="preserve"> $H$18</f>
        <v>4810</v>
      </c>
      <c r="L61" s="77">
        <f xml:space="preserve"> $H$18</f>
        <v>4810</v>
      </c>
      <c r="M61" s="77">
        <f xml:space="preserve"> $H$18</f>
        <v>4810</v>
      </c>
      <c r="O61" s="95">
        <v>3380</v>
      </c>
      <c r="P61" s="94">
        <f t="shared" si="14"/>
        <v>13.133856156758204</v>
      </c>
      <c r="Q61" s="94">
        <f t="shared" si="0"/>
        <v>13.534229374514402</v>
      </c>
      <c r="R61" s="94">
        <f t="shared" si="1"/>
        <v>13.815008594295032</v>
      </c>
      <c r="S61" s="94">
        <f t="shared" si="2"/>
        <v>13.832794897989475</v>
      </c>
      <c r="T61" s="94">
        <f t="shared" si="3"/>
        <v>13.848255154628001</v>
      </c>
      <c r="U61" s="94">
        <f t="shared" si="4"/>
        <v>13.70847856323293</v>
      </c>
      <c r="V61" s="82"/>
      <c r="W61" s="95">
        <v>3380</v>
      </c>
      <c r="X61" s="161">
        <f t="shared" si="15"/>
        <v>9.253444418025893</v>
      </c>
      <c r="Y61" s="161">
        <f t="shared" si="16"/>
        <v>9.5164579282163473</v>
      </c>
      <c r="Z61" s="161">
        <f t="shared" si="17"/>
        <v>9.6876615630979401</v>
      </c>
      <c r="AA61" s="161">
        <f t="shared" si="18"/>
        <v>9.6675822976988304</v>
      </c>
      <c r="AB61" s="161">
        <f t="shared" si="19"/>
        <v>9.644475771001332</v>
      </c>
      <c r="AC61" s="161">
        <f t="shared" si="20"/>
        <v>9.504699179606261</v>
      </c>
      <c r="AD61" s="82"/>
      <c r="AE61" s="82"/>
      <c r="AF61" s="82"/>
      <c r="AG61" s="95">
        <v>3380</v>
      </c>
      <c r="AH61" s="161">
        <f t="shared" si="21"/>
        <v>-11.026157355707035</v>
      </c>
      <c r="AI61" s="161">
        <f t="shared" si="22"/>
        <v>-11.099089865912861</v>
      </c>
      <c r="AJ61" s="161">
        <f t="shared" si="23"/>
        <v>-11.196259605389596</v>
      </c>
      <c r="AK61" s="161">
        <f t="shared" si="24"/>
        <v>-11.315022620305605</v>
      </c>
      <c r="AL61" s="161">
        <f t="shared" si="25"/>
        <v>-11.436653492115893</v>
      </c>
      <c r="AM61" s="161">
        <f t="shared" si="26"/>
        <v>-11.58761221082257</v>
      </c>
      <c r="AN61" s="81"/>
      <c r="AO61" s="81"/>
      <c r="AP61" s="95">
        <v>3380</v>
      </c>
      <c r="AQ61" s="94">
        <f t="shared" si="7"/>
        <v>26.350815033409695</v>
      </c>
      <c r="AR61" s="94">
        <f t="shared" si="8"/>
        <v>45.604997727747637</v>
      </c>
      <c r="AS61" s="94">
        <f t="shared" si="9"/>
        <v>71.257808949605661</v>
      </c>
      <c r="AT61" s="94">
        <f t="shared" si="10"/>
        <v>102.61124488743216</v>
      </c>
      <c r="AU61" s="94">
        <f t="shared" si="11"/>
        <v>134.72179504534822</v>
      </c>
      <c r="AV61" s="94">
        <f t="shared" si="12"/>
        <v>174.57489678391104</v>
      </c>
      <c r="AW61" s="81"/>
      <c r="AX61" s="95">
        <v>3380</v>
      </c>
      <c r="AY61" s="99">
        <f>'Max limit'!AX61*Input!PrimaryDrive_ratio*Input!Gear1_ratio*Input!FinalDrive_ratio</f>
        <v>298.29729729729729</v>
      </c>
      <c r="AZ61" s="99">
        <f t="shared" si="27"/>
        <v>4.9716216216216216</v>
      </c>
      <c r="BA61" s="99">
        <f>AZ61*Input!$N$23</f>
        <v>11698.215732432431</v>
      </c>
      <c r="BB61" s="97">
        <f t="shared" si="13"/>
        <v>11.698215732432431</v>
      </c>
      <c r="BC61" s="95">
        <v>3380</v>
      </c>
      <c r="BD61" s="99">
        <f>'Max limit'!AX61*Input!PrimaryDrive_ratio*Input!Gear2_ratio*Input!FinalDrive_ratio</f>
        <v>392.42666666666668</v>
      </c>
      <c r="BE61" s="99">
        <f t="shared" si="28"/>
        <v>6.5404444444444447</v>
      </c>
      <c r="BF61" s="99">
        <f>BE61*Input!$N$23</f>
        <v>15389.652696888887</v>
      </c>
      <c r="BG61" s="100">
        <f t="shared" si="29"/>
        <v>15.389652696888886</v>
      </c>
      <c r="BH61" s="95">
        <v>3380</v>
      </c>
      <c r="BI61" s="99">
        <f>'Max limit'!AX61*Input!PrimaryDrive_ratio*Input!Gear3_ratio*Input!FinalDrive_ratio</f>
        <v>490.5333333333333</v>
      </c>
      <c r="BJ61" s="99">
        <f t="shared" si="30"/>
        <v>8.1755555555555546</v>
      </c>
      <c r="BK61" s="99">
        <f>BJ61*Input!$N$23</f>
        <v>19237.065871111106</v>
      </c>
      <c r="BL61" s="100">
        <f t="shared" si="31"/>
        <v>19.237065871111106</v>
      </c>
      <c r="BM61" s="95">
        <v>3380</v>
      </c>
      <c r="BN61" s="99">
        <f>'Max limit'!AX61*Input!PrimaryDrive_ratio*Input!Gear4_ratio*Input!FinalDrive_ratio</f>
        <v>588.64</v>
      </c>
      <c r="BO61" s="99">
        <f t="shared" si="32"/>
        <v>9.8106666666666662</v>
      </c>
      <c r="BP61" s="99">
        <f>BO61*Input!$N$23</f>
        <v>23084.47904533333</v>
      </c>
      <c r="BQ61" s="100">
        <f t="shared" si="33"/>
        <v>23.084479045333328</v>
      </c>
      <c r="BR61" s="95">
        <v>3380</v>
      </c>
      <c r="BS61" s="99">
        <f>'Max limit'!AX61*Input!PrimaryDrive_ratio*Input!Gear5_ratio*Input!FinalDrive_ratio</f>
        <v>674.48333333333335</v>
      </c>
      <c r="BT61" s="99">
        <f t="shared" si="34"/>
        <v>11.241388888888888</v>
      </c>
      <c r="BU61" s="99">
        <f>BT61*Input!$N$23</f>
        <v>26450.965572777772</v>
      </c>
      <c r="BV61" s="100">
        <f t="shared" si="35"/>
        <v>26.450965572777772</v>
      </c>
      <c r="BW61" s="95">
        <v>3380</v>
      </c>
      <c r="BX61" s="99">
        <f>'Max limit'!AX61*Input!PrimaryDrive_ratio*Input!Gear6_ratio*Input!FinalDrive_ratio</f>
        <v>767.7913043478261</v>
      </c>
      <c r="BY61" s="99">
        <f t="shared" si="36"/>
        <v>12.796521739130435</v>
      </c>
      <c r="BZ61" s="99">
        <f>BY61*Input!$N$23</f>
        <v>30110.190059130429</v>
      </c>
      <c r="CA61" s="100">
        <f t="shared" si="37"/>
        <v>30.110190059130428</v>
      </c>
      <c r="CC61" s="95">
        <v>3380</v>
      </c>
      <c r="CD61" s="94">
        <f t="shared" si="38"/>
        <v>11.5</v>
      </c>
      <c r="CE61" s="94">
        <f t="shared" si="39"/>
        <v>15.5</v>
      </c>
      <c r="CF61" s="94">
        <f t="shared" si="40"/>
        <v>19</v>
      </c>
      <c r="CG61" s="94">
        <f t="shared" si="41"/>
        <v>23</v>
      </c>
      <c r="CH61" s="94">
        <f t="shared" si="42"/>
        <v>26.5</v>
      </c>
      <c r="CI61" s="94">
        <f t="shared" si="43"/>
        <v>30</v>
      </c>
      <c r="CK61" s="95">
        <v>3380</v>
      </c>
      <c r="CL61" s="162">
        <f t="shared" si="44"/>
        <v>4.9716216216216216</v>
      </c>
      <c r="CM61" s="162">
        <f t="shared" si="45"/>
        <v>6.5404444444444447</v>
      </c>
      <c r="CN61" s="162">
        <f t="shared" si="46"/>
        <v>8.1755555555555546</v>
      </c>
      <c r="CO61" s="162">
        <f t="shared" si="47"/>
        <v>9.8106666666666662</v>
      </c>
      <c r="CP61" s="162">
        <f t="shared" si="48"/>
        <v>11.241388888888888</v>
      </c>
      <c r="CQ61" s="162">
        <f t="shared" si="49"/>
        <v>12.796521739130435</v>
      </c>
    </row>
    <row r="62" spans="1:95" ht="19.5" thickTop="1" thickBot="1">
      <c r="A62" s="70">
        <v>3430</v>
      </c>
      <c r="B62" s="70">
        <v>46.744999999999997</v>
      </c>
      <c r="C62" s="70">
        <v>95.713999999999999</v>
      </c>
      <c r="D62" s="70">
        <v>44.351999999999997</v>
      </c>
      <c r="E62" s="70">
        <v>1.849</v>
      </c>
      <c r="G62" s="75" t="s">
        <v>282</v>
      </c>
      <c r="H62" s="78">
        <v>0</v>
      </c>
      <c r="I62" s="77" t="e">
        <f xml:space="preserve"> $H$61 * ($H$25 / $H$24)</f>
        <v>#NAME?</v>
      </c>
      <c r="J62" s="77">
        <f xml:space="preserve"> $I$61 * ($H$26 / $H$25)</f>
        <v>6012.5000000000009</v>
      </c>
      <c r="K62" s="77">
        <f xml:space="preserve"> $J$61 * ($H$27 / $H$26)</f>
        <v>5772.0000000000009</v>
      </c>
      <c r="L62" s="77">
        <f xml:space="preserve"> $K$61 * ($H$28 / $H$27)</f>
        <v>5511.458333333333</v>
      </c>
      <c r="M62" s="77">
        <f xml:space="preserve"> $L$61 * ($H$29 / $H$28)</f>
        <v>5475.415019762846</v>
      </c>
      <c r="O62" s="95">
        <v>3390</v>
      </c>
      <c r="P62" s="94">
        <f t="shared" si="14"/>
        <v>13.133350612092748</v>
      </c>
      <c r="Q62" s="94">
        <f t="shared" si="0"/>
        <v>13.533323463925118</v>
      </c>
      <c r="R62" s="94">
        <f t="shared" si="1"/>
        <v>13.813554504854848</v>
      </c>
      <c r="S62" s="94">
        <f t="shared" si="2"/>
        <v>13.830681799206673</v>
      </c>
      <c r="T62" s="94">
        <f t="shared" si="3"/>
        <v>13.845455106820006</v>
      </c>
      <c r="U62" s="94">
        <f t="shared" si="4"/>
        <v>13.704850211510729</v>
      </c>
      <c r="V62" s="82"/>
      <c r="W62" s="95">
        <v>3390</v>
      </c>
      <c r="X62" s="161">
        <f t="shared" si="15"/>
        <v>9.2529388733604367</v>
      </c>
      <c r="Y62" s="161">
        <f t="shared" si="16"/>
        <v>9.5155520176270638</v>
      </c>
      <c r="Z62" s="161">
        <f t="shared" si="17"/>
        <v>9.6862074736577561</v>
      </c>
      <c r="AA62" s="161">
        <f t="shared" si="18"/>
        <v>9.6654691989160302</v>
      </c>
      <c r="AB62" s="161">
        <f t="shared" si="19"/>
        <v>9.6416757231933374</v>
      </c>
      <c r="AC62" s="161">
        <f t="shared" si="20"/>
        <v>9.5010708278840603</v>
      </c>
      <c r="AD62" s="82"/>
      <c r="AE62" s="82"/>
      <c r="AF62" s="82"/>
      <c r="AG62" s="95">
        <v>3390</v>
      </c>
      <c r="AH62" s="161">
        <f t="shared" si="21"/>
        <v>-11.02674884296562</v>
      </c>
      <c r="AI62" s="161">
        <f t="shared" si="22"/>
        <v>-11.10011354487875</v>
      </c>
      <c r="AJ62" s="161">
        <f t="shared" si="23"/>
        <v>-11.197859103773798</v>
      </c>
      <c r="AK62" s="161">
        <f t="shared" si="24"/>
        <v>-11.317325897978858</v>
      </c>
      <c r="AL62" s="161">
        <f t="shared" si="25"/>
        <v>-11.439677543748527</v>
      </c>
      <c r="AM62" s="161">
        <f t="shared" si="26"/>
        <v>-11.591530830682546</v>
      </c>
      <c r="AN62" s="81"/>
      <c r="AO62" s="81"/>
      <c r="AP62" s="95">
        <v>3390</v>
      </c>
      <c r="AQ62" s="94">
        <f t="shared" si="7"/>
        <v>26.506967669676087</v>
      </c>
      <c r="AR62" s="94">
        <f t="shared" si="8"/>
        <v>45.87524897474254</v>
      </c>
      <c r="AS62" s="94">
        <f t="shared" si="9"/>
        <v>71.680076523035183</v>
      </c>
      <c r="AT62" s="94">
        <f t="shared" si="10"/>
        <v>103.21931019317073</v>
      </c>
      <c r="AU62" s="94">
        <f t="shared" si="11"/>
        <v>135.5201446763634</v>
      </c>
      <c r="AV62" s="94">
        <f t="shared" si="12"/>
        <v>175.60941242694446</v>
      </c>
      <c r="AW62" s="81"/>
      <c r="AX62" s="95">
        <v>3390</v>
      </c>
      <c r="AY62" s="99">
        <f>'Max limit'!AX62*Input!PrimaryDrive_ratio*Input!Gear1_ratio*Input!FinalDrive_ratio</f>
        <v>299.17983367983368</v>
      </c>
      <c r="AZ62" s="99">
        <f t="shared" si="27"/>
        <v>4.9863305613305613</v>
      </c>
      <c r="BA62" s="99">
        <f>AZ62*Input!$N$23</f>
        <v>11732.825838149685</v>
      </c>
      <c r="BB62" s="97">
        <f t="shared" si="13"/>
        <v>11.732825838149685</v>
      </c>
      <c r="BC62" s="95">
        <v>3390</v>
      </c>
      <c r="BD62" s="99">
        <f>'Max limit'!AX62*Input!PrimaryDrive_ratio*Input!Gear2_ratio*Input!FinalDrive_ratio</f>
        <v>393.58769230769229</v>
      </c>
      <c r="BE62" s="99">
        <f t="shared" si="28"/>
        <v>6.559794871794872</v>
      </c>
      <c r="BF62" s="99">
        <f>BE62*Input!$N$23</f>
        <v>15435.184213743587</v>
      </c>
      <c r="BG62" s="100">
        <f t="shared" si="29"/>
        <v>15.435184213743588</v>
      </c>
      <c r="BH62" s="95">
        <v>3390</v>
      </c>
      <c r="BI62" s="99">
        <f>'Max limit'!AX62*Input!PrimaryDrive_ratio*Input!Gear3_ratio*Input!FinalDrive_ratio</f>
        <v>491.98461538461538</v>
      </c>
      <c r="BJ62" s="99">
        <f t="shared" si="30"/>
        <v>8.1997435897435889</v>
      </c>
      <c r="BK62" s="99">
        <f>BJ62*Input!$N$23</f>
        <v>19293.980267179482</v>
      </c>
      <c r="BL62" s="100">
        <f t="shared" si="31"/>
        <v>19.293980267179482</v>
      </c>
      <c r="BM62" s="95">
        <v>3390</v>
      </c>
      <c r="BN62" s="99">
        <f>'Max limit'!AX62*Input!PrimaryDrive_ratio*Input!Gear4_ratio*Input!FinalDrive_ratio</f>
        <v>590.38153846153853</v>
      </c>
      <c r="BO62" s="99">
        <f t="shared" si="32"/>
        <v>9.8396923076923084</v>
      </c>
      <c r="BP62" s="99">
        <f>BO62*Input!$N$23</f>
        <v>23152.776320615383</v>
      </c>
      <c r="BQ62" s="100">
        <f t="shared" si="33"/>
        <v>23.152776320615384</v>
      </c>
      <c r="BR62" s="95">
        <v>3390</v>
      </c>
      <c r="BS62" s="99">
        <f>'Max limit'!AX62*Input!PrimaryDrive_ratio*Input!Gear5_ratio*Input!FinalDrive_ratio</f>
        <v>676.47884615384612</v>
      </c>
      <c r="BT62" s="99">
        <f t="shared" si="34"/>
        <v>11.274647435897435</v>
      </c>
      <c r="BU62" s="99">
        <f>BT62*Input!$N$23</f>
        <v>26529.222867371787</v>
      </c>
      <c r="BV62" s="100">
        <f t="shared" si="35"/>
        <v>26.529222867371786</v>
      </c>
      <c r="BW62" s="95">
        <v>3390</v>
      </c>
      <c r="BX62" s="99">
        <f>'Max limit'!AX62*Input!PrimaryDrive_ratio*Input!Gear6_ratio*Input!FinalDrive_ratio</f>
        <v>770.06287625418054</v>
      </c>
      <c r="BY62" s="99">
        <f t="shared" si="36"/>
        <v>12.834381270903009</v>
      </c>
      <c r="BZ62" s="99">
        <f>BY62*Input!$N$23</f>
        <v>30199.273461672234</v>
      </c>
      <c r="CA62" s="100">
        <f t="shared" si="37"/>
        <v>30.199273461672234</v>
      </c>
      <c r="CC62" s="95">
        <v>3390</v>
      </c>
      <c r="CD62" s="94">
        <f t="shared" si="38"/>
        <v>11.5</v>
      </c>
      <c r="CE62" s="94">
        <f t="shared" si="39"/>
        <v>15.5</v>
      </c>
      <c r="CF62" s="94">
        <f t="shared" si="40"/>
        <v>19.5</v>
      </c>
      <c r="CG62" s="94">
        <f t="shared" si="41"/>
        <v>23</v>
      </c>
      <c r="CH62" s="94">
        <f t="shared" si="42"/>
        <v>26.5</v>
      </c>
      <c r="CI62" s="94">
        <f t="shared" si="43"/>
        <v>30</v>
      </c>
      <c r="CK62" s="95">
        <v>3390</v>
      </c>
      <c r="CL62" s="162">
        <f t="shared" si="44"/>
        <v>4.9863305613305613</v>
      </c>
      <c r="CM62" s="162">
        <f t="shared" si="45"/>
        <v>6.559794871794872</v>
      </c>
      <c r="CN62" s="162">
        <f t="shared" si="46"/>
        <v>8.1997435897435889</v>
      </c>
      <c r="CO62" s="162">
        <f t="shared" si="47"/>
        <v>9.8396923076923084</v>
      </c>
      <c r="CP62" s="162">
        <f t="shared" si="48"/>
        <v>11.274647435897435</v>
      </c>
      <c r="CQ62" s="162">
        <f t="shared" si="49"/>
        <v>12.834381270903009</v>
      </c>
    </row>
    <row r="63" spans="1:95" ht="19.5" thickTop="1" thickBot="1">
      <c r="A63" s="70">
        <v>3440</v>
      </c>
      <c r="B63" s="70">
        <v>47.073999999999998</v>
      </c>
      <c r="C63" s="70">
        <v>96.108999999999995</v>
      </c>
      <c r="D63" s="70">
        <v>44.677999999999997</v>
      </c>
      <c r="E63" s="70">
        <v>1.849</v>
      </c>
      <c r="G63" s="75"/>
      <c r="H63" s="74"/>
      <c r="I63" s="74"/>
      <c r="J63" s="74"/>
      <c r="K63" s="74"/>
      <c r="L63" s="74"/>
      <c r="M63" s="74"/>
      <c r="O63" s="95">
        <v>3400</v>
      </c>
      <c r="P63" s="94">
        <f t="shared" si="14"/>
        <v>13.13284357394231</v>
      </c>
      <c r="Q63" s="94">
        <f t="shared" si="0"/>
        <v>13.532414877085939</v>
      </c>
      <c r="R63" s="94">
        <f t="shared" si="1"/>
        <v>13.812096119729464</v>
      </c>
      <c r="S63" s="94">
        <f t="shared" si="2"/>
        <v>13.828562457886848</v>
      </c>
      <c r="T63" s="94">
        <f t="shared" si="3"/>
        <v>13.842646787083481</v>
      </c>
      <c r="U63" s="94">
        <f t="shared" si="4"/>
        <v>13.701211140876502</v>
      </c>
      <c r="V63" s="82"/>
      <c r="W63" s="95">
        <v>3400</v>
      </c>
      <c r="X63" s="161">
        <f t="shared" si="15"/>
        <v>9.2524318352100003</v>
      </c>
      <c r="Y63" s="161">
        <f t="shared" si="16"/>
        <v>9.5146434307878867</v>
      </c>
      <c r="Z63" s="161">
        <f t="shared" si="17"/>
        <v>9.6847490885323726</v>
      </c>
      <c r="AA63" s="161">
        <f t="shared" si="18"/>
        <v>9.6633498575962058</v>
      </c>
      <c r="AB63" s="161">
        <f t="shared" si="19"/>
        <v>9.6388674034568123</v>
      </c>
      <c r="AC63" s="161">
        <f t="shared" si="20"/>
        <v>9.4974317572498315</v>
      </c>
      <c r="AD63" s="82"/>
      <c r="AE63" s="82"/>
      <c r="AF63" s="82"/>
      <c r="AG63" s="95">
        <v>3400</v>
      </c>
      <c r="AH63" s="161">
        <f t="shared" si="21"/>
        <v>-11.027342077601631</v>
      </c>
      <c r="AI63" s="161">
        <f t="shared" si="22"/>
        <v>-11.10114024800702</v>
      </c>
      <c r="AJ63" s="161">
        <f t="shared" si="23"/>
        <v>-11.199463327411721</v>
      </c>
      <c r="AK63" s="161">
        <f t="shared" si="24"/>
        <v>-11.319635980017466</v>
      </c>
      <c r="AL63" s="161">
        <f t="shared" si="25"/>
        <v>-11.442710529063975</v>
      </c>
      <c r="AM63" s="161">
        <f t="shared" si="26"/>
        <v>-11.595461026967513</v>
      </c>
      <c r="AN63" s="81"/>
      <c r="AO63" s="81"/>
      <c r="AP63" s="95">
        <v>3400</v>
      </c>
      <c r="AQ63" s="94">
        <f t="shared" si="7"/>
        <v>26.663581613582863</v>
      </c>
      <c r="AR63" s="94">
        <f t="shared" si="8"/>
        <v>46.146298600605938</v>
      </c>
      <c r="AS63" s="94">
        <f t="shared" si="9"/>
        <v>72.103591563446784</v>
      </c>
      <c r="AT63" s="94">
        <f t="shared" si="10"/>
        <v>103.8291718513634</v>
      </c>
      <c r="AU63" s="94">
        <f t="shared" si="11"/>
        <v>136.32085279964159</v>
      </c>
      <c r="AV63" s="94">
        <f t="shared" si="12"/>
        <v>176.64698424617586</v>
      </c>
      <c r="AW63" s="81"/>
      <c r="AX63" s="95">
        <v>3400</v>
      </c>
      <c r="AY63" s="99">
        <f>'Max limit'!AX63*Input!PrimaryDrive_ratio*Input!Gear1_ratio*Input!FinalDrive_ratio</f>
        <v>300.06237006237006</v>
      </c>
      <c r="AZ63" s="99">
        <f t="shared" si="27"/>
        <v>5.001039501039501</v>
      </c>
      <c r="BA63" s="99">
        <f>AZ63*Input!$N$23</f>
        <v>11767.435943866942</v>
      </c>
      <c r="BB63" s="97">
        <f t="shared" si="13"/>
        <v>11.767435943866941</v>
      </c>
      <c r="BC63" s="95">
        <v>3400</v>
      </c>
      <c r="BD63" s="99">
        <f>'Max limit'!AX63*Input!PrimaryDrive_ratio*Input!Gear2_ratio*Input!FinalDrive_ratio</f>
        <v>394.74871794871791</v>
      </c>
      <c r="BE63" s="99">
        <f t="shared" si="28"/>
        <v>6.5791452991452983</v>
      </c>
      <c r="BF63" s="99">
        <f>BE63*Input!$N$23</f>
        <v>15480.715730598286</v>
      </c>
      <c r="BG63" s="100">
        <f t="shared" si="29"/>
        <v>15.480715730598286</v>
      </c>
      <c r="BH63" s="95">
        <v>3400</v>
      </c>
      <c r="BI63" s="99">
        <f>'Max limit'!AX63*Input!PrimaryDrive_ratio*Input!Gear3_ratio*Input!FinalDrive_ratio</f>
        <v>493.4358974358974</v>
      </c>
      <c r="BJ63" s="99">
        <f t="shared" si="30"/>
        <v>8.2239316239316231</v>
      </c>
      <c r="BK63" s="99">
        <f>BJ63*Input!$N$23</f>
        <v>19350.894663247858</v>
      </c>
      <c r="BL63" s="100">
        <f t="shared" si="31"/>
        <v>19.350894663247857</v>
      </c>
      <c r="BM63" s="95">
        <v>3400</v>
      </c>
      <c r="BN63" s="99">
        <f>'Max limit'!AX63*Input!PrimaryDrive_ratio*Input!Gear4_ratio*Input!FinalDrive_ratio</f>
        <v>592.12307692307695</v>
      </c>
      <c r="BO63" s="99">
        <f t="shared" si="32"/>
        <v>9.8687179487179488</v>
      </c>
      <c r="BP63" s="99">
        <f>BO63*Input!$N$23</f>
        <v>23221.073595897433</v>
      </c>
      <c r="BQ63" s="100">
        <f t="shared" si="33"/>
        <v>23.221073595897433</v>
      </c>
      <c r="BR63" s="95">
        <v>3400</v>
      </c>
      <c r="BS63" s="99">
        <f>'Max limit'!AX63*Input!PrimaryDrive_ratio*Input!Gear5_ratio*Input!FinalDrive_ratio</f>
        <v>678.47435897435889</v>
      </c>
      <c r="BT63" s="99">
        <f t="shared" si="34"/>
        <v>11.307905982905982</v>
      </c>
      <c r="BU63" s="99">
        <f>BT63*Input!$N$23</f>
        <v>26607.480161965806</v>
      </c>
      <c r="BV63" s="100">
        <f t="shared" si="35"/>
        <v>26.607480161965807</v>
      </c>
      <c r="BW63" s="95">
        <v>3400</v>
      </c>
      <c r="BX63" s="99">
        <f>'Max limit'!AX63*Input!PrimaryDrive_ratio*Input!Gear6_ratio*Input!FinalDrive_ratio</f>
        <v>772.33444816053509</v>
      </c>
      <c r="BY63" s="99">
        <f t="shared" si="36"/>
        <v>12.872240802675584</v>
      </c>
      <c r="BZ63" s="99">
        <f>BY63*Input!$N$23</f>
        <v>30288.356864214038</v>
      </c>
      <c r="CA63" s="100">
        <f t="shared" si="37"/>
        <v>30.288356864214038</v>
      </c>
      <c r="CC63" s="95">
        <v>3400</v>
      </c>
      <c r="CD63" s="94">
        <f t="shared" si="38"/>
        <v>12</v>
      </c>
      <c r="CE63" s="94">
        <f t="shared" si="39"/>
        <v>15.5</v>
      </c>
      <c r="CF63" s="94">
        <f t="shared" si="40"/>
        <v>19.5</v>
      </c>
      <c r="CG63" s="94">
        <f t="shared" si="41"/>
        <v>23</v>
      </c>
      <c r="CH63" s="94">
        <f t="shared" si="42"/>
        <v>26.5</v>
      </c>
      <c r="CI63" s="94">
        <f t="shared" si="43"/>
        <v>30.5</v>
      </c>
      <c r="CK63" s="95">
        <v>3400</v>
      </c>
      <c r="CL63" s="162">
        <f t="shared" si="44"/>
        <v>5.001039501039501</v>
      </c>
      <c r="CM63" s="162">
        <f t="shared" si="45"/>
        <v>6.5791452991452983</v>
      </c>
      <c r="CN63" s="162">
        <f t="shared" si="46"/>
        <v>8.2239316239316231</v>
      </c>
      <c r="CO63" s="162">
        <f t="shared" si="47"/>
        <v>9.8687179487179488</v>
      </c>
      <c r="CP63" s="162">
        <f t="shared" si="48"/>
        <v>11.307905982905982</v>
      </c>
      <c r="CQ63" s="162">
        <f t="shared" si="49"/>
        <v>12.872240802675584</v>
      </c>
    </row>
    <row r="64" spans="1:95" ht="19.5" thickTop="1" thickBot="1">
      <c r="A64" s="70">
        <v>3450</v>
      </c>
      <c r="B64" s="70">
        <v>47.415999999999997</v>
      </c>
      <c r="C64" s="70">
        <v>96.525999999999996</v>
      </c>
      <c r="D64" s="70">
        <v>45.000999999999998</v>
      </c>
      <c r="E64" s="70">
        <v>1.863</v>
      </c>
      <c r="G64" s="73" t="s">
        <v>283</v>
      </c>
      <c r="H64" s="74"/>
      <c r="I64" s="74"/>
      <c r="J64" s="74"/>
      <c r="K64" s="74"/>
      <c r="L64" s="74"/>
      <c r="M64" s="74"/>
      <c r="O64" s="95">
        <v>3410</v>
      </c>
      <c r="P64" s="94">
        <f t="shared" si="14"/>
        <v>13.132335042306897</v>
      </c>
      <c r="Q64" s="94">
        <f t="shared" si="0"/>
        <v>13.531503613996867</v>
      </c>
      <c r="R64" s="94">
        <f t="shared" si="1"/>
        <v>13.810633438918881</v>
      </c>
      <c r="S64" s="94">
        <f t="shared" si="2"/>
        <v>13.82643687403</v>
      </c>
      <c r="T64" s="94">
        <f t="shared" si="3"/>
        <v>13.839830195418426</v>
      </c>
      <c r="U64" s="94">
        <f t="shared" si="4"/>
        <v>13.697561351330242</v>
      </c>
      <c r="V64" s="82"/>
      <c r="W64" s="95">
        <v>3410</v>
      </c>
      <c r="X64" s="161">
        <f t="shared" si="15"/>
        <v>9.2519233035745856</v>
      </c>
      <c r="Y64" s="161">
        <f t="shared" si="16"/>
        <v>9.513732167698814</v>
      </c>
      <c r="Z64" s="161">
        <f t="shared" si="17"/>
        <v>9.6832864077217877</v>
      </c>
      <c r="AA64" s="161">
        <f t="shared" si="18"/>
        <v>9.6612242737393572</v>
      </c>
      <c r="AB64" s="161">
        <f t="shared" si="19"/>
        <v>9.6360508117917547</v>
      </c>
      <c r="AC64" s="161">
        <f t="shared" si="20"/>
        <v>9.4937819677035726</v>
      </c>
      <c r="AD64" s="82"/>
      <c r="AE64" s="82"/>
      <c r="AF64" s="82"/>
      <c r="AG64" s="95">
        <v>3410</v>
      </c>
      <c r="AH64" s="161">
        <f t="shared" si="21"/>
        <v>-11.027937059615066</v>
      </c>
      <c r="AI64" s="161">
        <f t="shared" si="22"/>
        <v>-11.102169975297672</v>
      </c>
      <c r="AJ64" s="161">
        <f t="shared" si="23"/>
        <v>-11.201072276303364</v>
      </c>
      <c r="AK64" s="161">
        <f t="shared" si="24"/>
        <v>-11.32195286642143</v>
      </c>
      <c r="AL64" s="161">
        <f t="shared" si="25"/>
        <v>-11.445752448062235</v>
      </c>
      <c r="AM64" s="161">
        <f t="shared" si="26"/>
        <v>-11.599402799677472</v>
      </c>
      <c r="AN64" s="81"/>
      <c r="AO64" s="81"/>
      <c r="AP64" s="95">
        <v>3410</v>
      </c>
      <c r="AQ64" s="94">
        <f t="shared" si="7"/>
        <v>26.820656865130015</v>
      </c>
      <c r="AR64" s="94">
        <f t="shared" si="8"/>
        <v>46.418146605337874</v>
      </c>
      <c r="AS64" s="94">
        <f t="shared" si="9"/>
        <v>72.52835407084045</v>
      </c>
      <c r="AT64" s="94">
        <f t="shared" si="10"/>
        <v>104.44082986201025</v>
      </c>
      <c r="AU64" s="94">
        <f t="shared" si="11"/>
        <v>137.12391941518266</v>
      </c>
      <c r="AV64" s="94">
        <f t="shared" si="12"/>
        <v>177.68761224160531</v>
      </c>
      <c r="AW64" s="81"/>
      <c r="AX64" s="95">
        <v>3410</v>
      </c>
      <c r="AY64" s="99">
        <f>'Max limit'!AX64*Input!PrimaryDrive_ratio*Input!Gear1_ratio*Input!FinalDrive_ratio</f>
        <v>300.94490644490645</v>
      </c>
      <c r="AZ64" s="99">
        <f t="shared" si="27"/>
        <v>5.0157484407484407</v>
      </c>
      <c r="BA64" s="99">
        <f>AZ64*Input!$N$23</f>
        <v>11802.046049584198</v>
      </c>
      <c r="BB64" s="97">
        <f t="shared" si="13"/>
        <v>11.802046049584199</v>
      </c>
      <c r="BC64" s="95">
        <v>3410</v>
      </c>
      <c r="BD64" s="99">
        <f>'Max limit'!AX64*Input!PrimaryDrive_ratio*Input!Gear2_ratio*Input!FinalDrive_ratio</f>
        <v>395.90974358974353</v>
      </c>
      <c r="BE64" s="99">
        <f t="shared" si="28"/>
        <v>6.5984957264957256</v>
      </c>
      <c r="BF64" s="99">
        <f>BE64*Input!$N$23</f>
        <v>15526.247247452986</v>
      </c>
      <c r="BG64" s="100">
        <f t="shared" si="29"/>
        <v>15.526247247452986</v>
      </c>
      <c r="BH64" s="95">
        <v>3410</v>
      </c>
      <c r="BI64" s="99">
        <f>'Max limit'!AX64*Input!PrimaryDrive_ratio*Input!Gear3_ratio*Input!FinalDrive_ratio</f>
        <v>494.88717948717942</v>
      </c>
      <c r="BJ64" s="99">
        <f t="shared" si="30"/>
        <v>8.2481196581196574</v>
      </c>
      <c r="BK64" s="99">
        <f>BJ64*Input!$N$23</f>
        <v>19407.809059316234</v>
      </c>
      <c r="BL64" s="100">
        <f t="shared" si="31"/>
        <v>19.407809059316236</v>
      </c>
      <c r="BM64" s="95">
        <v>3410</v>
      </c>
      <c r="BN64" s="99">
        <f>'Max limit'!AX64*Input!PrimaryDrive_ratio*Input!Gear4_ratio*Input!FinalDrive_ratio</f>
        <v>593.86461538461538</v>
      </c>
      <c r="BO64" s="99">
        <f t="shared" si="32"/>
        <v>9.8977435897435893</v>
      </c>
      <c r="BP64" s="99">
        <f>BO64*Input!$N$23</f>
        <v>23289.370871179482</v>
      </c>
      <c r="BQ64" s="100">
        <f t="shared" si="33"/>
        <v>23.289370871179482</v>
      </c>
      <c r="BR64" s="95">
        <v>3410</v>
      </c>
      <c r="BS64" s="99">
        <f>'Max limit'!AX64*Input!PrimaryDrive_ratio*Input!Gear5_ratio*Input!FinalDrive_ratio</f>
        <v>680.46987179487166</v>
      </c>
      <c r="BT64" s="99">
        <f t="shared" si="34"/>
        <v>11.341164529914527</v>
      </c>
      <c r="BU64" s="99">
        <f>BT64*Input!$N$23</f>
        <v>26685.737456559818</v>
      </c>
      <c r="BV64" s="100">
        <f t="shared" si="35"/>
        <v>26.685737456559817</v>
      </c>
      <c r="BW64" s="95">
        <v>3410</v>
      </c>
      <c r="BX64" s="99">
        <f>'Max limit'!AX64*Input!PrimaryDrive_ratio*Input!Gear6_ratio*Input!FinalDrive_ratio</f>
        <v>774.60602006688953</v>
      </c>
      <c r="BY64" s="99">
        <f t="shared" si="36"/>
        <v>12.910100334448158</v>
      </c>
      <c r="BZ64" s="99">
        <f>BY64*Input!$N$23</f>
        <v>30377.440266755842</v>
      </c>
      <c r="CA64" s="100">
        <f t="shared" si="37"/>
        <v>30.377440266755844</v>
      </c>
      <c r="CC64" s="95">
        <v>3410</v>
      </c>
      <c r="CD64" s="94">
        <f t="shared" si="38"/>
        <v>12</v>
      </c>
      <c r="CE64" s="94">
        <f t="shared" si="39"/>
        <v>15.5</v>
      </c>
      <c r="CF64" s="94">
        <f t="shared" si="40"/>
        <v>19.5</v>
      </c>
      <c r="CG64" s="94">
        <f t="shared" si="41"/>
        <v>23.5</v>
      </c>
      <c r="CH64" s="94">
        <f t="shared" si="42"/>
        <v>26.5</v>
      </c>
      <c r="CI64" s="94">
        <f t="shared" si="43"/>
        <v>30.5</v>
      </c>
      <c r="CK64" s="95">
        <v>3410</v>
      </c>
      <c r="CL64" s="162">
        <f t="shared" si="44"/>
        <v>5.0157484407484407</v>
      </c>
      <c r="CM64" s="162">
        <f t="shared" si="45"/>
        <v>6.5984957264957256</v>
      </c>
      <c r="CN64" s="162">
        <f t="shared" si="46"/>
        <v>8.2481196581196574</v>
      </c>
      <c r="CO64" s="162">
        <f t="shared" si="47"/>
        <v>9.8977435897435893</v>
      </c>
      <c r="CP64" s="162">
        <f t="shared" si="48"/>
        <v>11.341164529914527</v>
      </c>
      <c r="CQ64" s="162">
        <f t="shared" si="49"/>
        <v>12.910100334448158</v>
      </c>
    </row>
    <row r="65" spans="1:95" ht="19.5" thickTop="1" thickBot="1">
      <c r="A65" s="70">
        <v>3460</v>
      </c>
      <c r="B65" s="70">
        <v>47.734000000000002</v>
      </c>
      <c r="C65" s="70">
        <v>96.893000000000001</v>
      </c>
      <c r="D65" s="70">
        <v>45.316000000000003</v>
      </c>
      <c r="E65" s="70">
        <v>1.863</v>
      </c>
      <c r="G65" s="75" t="s">
        <v>267</v>
      </c>
      <c r="H65" s="76">
        <v>1</v>
      </c>
      <c r="I65" s="76">
        <v>2</v>
      </c>
      <c r="J65" s="76">
        <v>3</v>
      </c>
      <c r="K65" s="76">
        <v>4</v>
      </c>
      <c r="L65" s="76">
        <v>5</v>
      </c>
      <c r="M65" s="76">
        <v>6</v>
      </c>
      <c r="O65" s="95">
        <v>3420</v>
      </c>
      <c r="P65" s="94">
        <f t="shared" si="14"/>
        <v>13.1318250171865</v>
      </c>
      <c r="Q65" s="94">
        <f t="shared" si="0"/>
        <v>13.530589674657902</v>
      </c>
      <c r="R65" s="94">
        <f t="shared" si="1"/>
        <v>13.809166462423097</v>
      </c>
      <c r="S65" s="94">
        <f t="shared" si="2"/>
        <v>13.824305047636125</v>
      </c>
      <c r="T65" s="94">
        <f t="shared" si="3"/>
        <v>13.837005331824836</v>
      </c>
      <c r="U65" s="94">
        <f t="shared" si="4"/>
        <v>13.693900842871951</v>
      </c>
      <c r="V65" s="82"/>
      <c r="W65" s="95">
        <v>3420</v>
      </c>
      <c r="X65" s="161">
        <f t="shared" si="15"/>
        <v>9.2514132784541907</v>
      </c>
      <c r="Y65" s="161">
        <f t="shared" si="16"/>
        <v>9.5128182283598477</v>
      </c>
      <c r="Z65" s="161">
        <f t="shared" si="17"/>
        <v>9.6818194312260033</v>
      </c>
      <c r="AA65" s="161">
        <f t="shared" si="18"/>
        <v>9.6590924473454827</v>
      </c>
      <c r="AB65" s="161">
        <f t="shared" si="19"/>
        <v>9.6332259481981648</v>
      </c>
      <c r="AC65" s="161">
        <f t="shared" si="20"/>
        <v>9.4901214592452821</v>
      </c>
      <c r="AD65" s="82"/>
      <c r="AE65" s="82"/>
      <c r="AF65" s="82"/>
      <c r="AG65" s="95">
        <v>3420</v>
      </c>
      <c r="AH65" s="161">
        <f t="shared" si="21"/>
        <v>-11.028533789005929</v>
      </c>
      <c r="AI65" s="161">
        <f t="shared" si="22"/>
        <v>-11.103202726750704</v>
      </c>
      <c r="AJ65" s="161">
        <f t="shared" si="23"/>
        <v>-11.202685950448727</v>
      </c>
      <c r="AK65" s="161">
        <f t="shared" si="24"/>
        <v>-11.324276557190753</v>
      </c>
      <c r="AL65" s="161">
        <f t="shared" si="25"/>
        <v>-11.448803300743313</v>
      </c>
      <c r="AM65" s="161">
        <f t="shared" si="26"/>
        <v>-11.603356148812425</v>
      </c>
      <c r="AN65" s="81"/>
      <c r="AO65" s="81"/>
      <c r="AP65" s="95">
        <v>3420</v>
      </c>
      <c r="AQ65" s="94">
        <f t="shared" si="7"/>
        <v>26.978193424317531</v>
      </c>
      <c r="AR65" s="94">
        <f t="shared" si="8"/>
        <v>46.690792988938348</v>
      </c>
      <c r="AS65" s="94">
        <f t="shared" si="9"/>
        <v>72.954364045216181</v>
      </c>
      <c r="AT65" s="94">
        <f t="shared" si="10"/>
        <v>105.0542842251113</v>
      </c>
      <c r="AU65" s="94">
        <f t="shared" si="11"/>
        <v>137.92934452298687</v>
      </c>
      <c r="AV65" s="94">
        <f t="shared" si="12"/>
        <v>178.73129641323283</v>
      </c>
      <c r="AW65" s="81"/>
      <c r="AX65" s="95">
        <v>3420</v>
      </c>
      <c r="AY65" s="99">
        <f>'Max limit'!AX65*Input!PrimaryDrive_ratio*Input!Gear1_ratio*Input!FinalDrive_ratio</f>
        <v>301.82744282744284</v>
      </c>
      <c r="AZ65" s="99">
        <f t="shared" si="27"/>
        <v>5.0304573804573804</v>
      </c>
      <c r="BA65" s="99">
        <f>AZ65*Input!$N$23</f>
        <v>11836.656155301453</v>
      </c>
      <c r="BB65" s="97">
        <f t="shared" si="13"/>
        <v>11.836656155301453</v>
      </c>
      <c r="BC65" s="95">
        <v>3420</v>
      </c>
      <c r="BD65" s="99">
        <f>'Max limit'!AX65*Input!PrimaryDrive_ratio*Input!Gear2_ratio*Input!FinalDrive_ratio</f>
        <v>397.07076923076914</v>
      </c>
      <c r="BE65" s="99">
        <f t="shared" si="28"/>
        <v>6.6178461538461528</v>
      </c>
      <c r="BF65" s="99">
        <f>BE65*Input!$N$23</f>
        <v>15571.778764307688</v>
      </c>
      <c r="BG65" s="100">
        <f t="shared" si="29"/>
        <v>15.571778764307687</v>
      </c>
      <c r="BH65" s="95">
        <v>3420</v>
      </c>
      <c r="BI65" s="99">
        <f>'Max limit'!AX65*Input!PrimaryDrive_ratio*Input!Gear3_ratio*Input!FinalDrive_ratio</f>
        <v>496.3384615384615</v>
      </c>
      <c r="BJ65" s="99">
        <f t="shared" si="30"/>
        <v>8.2723076923076917</v>
      </c>
      <c r="BK65" s="99">
        <f>BJ65*Input!$N$23</f>
        <v>19464.72345538461</v>
      </c>
      <c r="BL65" s="100">
        <f t="shared" si="31"/>
        <v>19.464723455384611</v>
      </c>
      <c r="BM65" s="95">
        <v>3420</v>
      </c>
      <c r="BN65" s="99">
        <f>'Max limit'!AX65*Input!PrimaryDrive_ratio*Input!Gear4_ratio*Input!FinalDrive_ratio</f>
        <v>595.60615384615392</v>
      </c>
      <c r="BO65" s="99">
        <f t="shared" si="32"/>
        <v>9.9267692307692315</v>
      </c>
      <c r="BP65" s="99">
        <f>BO65*Input!$N$23</f>
        <v>23357.668146461536</v>
      </c>
      <c r="BQ65" s="100">
        <f t="shared" si="33"/>
        <v>23.357668146461535</v>
      </c>
      <c r="BR65" s="95">
        <v>3420</v>
      </c>
      <c r="BS65" s="99">
        <f>'Max limit'!AX65*Input!PrimaryDrive_ratio*Input!Gear5_ratio*Input!FinalDrive_ratio</f>
        <v>682.46538461538455</v>
      </c>
      <c r="BT65" s="99">
        <f t="shared" si="34"/>
        <v>11.374423076923076</v>
      </c>
      <c r="BU65" s="99">
        <f>BT65*Input!$N$23</f>
        <v>26763.994751153841</v>
      </c>
      <c r="BV65" s="100">
        <f t="shared" si="35"/>
        <v>26.763994751153842</v>
      </c>
      <c r="BW65" s="95">
        <v>3420</v>
      </c>
      <c r="BX65" s="99">
        <f>'Max limit'!AX65*Input!PrimaryDrive_ratio*Input!Gear6_ratio*Input!FinalDrive_ratio</f>
        <v>776.87759197324408</v>
      </c>
      <c r="BY65" s="99">
        <f t="shared" si="36"/>
        <v>12.947959866220735</v>
      </c>
      <c r="BZ65" s="99">
        <f>BY65*Input!$N$23</f>
        <v>30466.52366929765</v>
      </c>
      <c r="CA65" s="100">
        <f t="shared" si="37"/>
        <v>30.466523669297651</v>
      </c>
      <c r="CC65" s="95">
        <v>3420</v>
      </c>
      <c r="CD65" s="94">
        <f t="shared" si="38"/>
        <v>12</v>
      </c>
      <c r="CE65" s="94">
        <f t="shared" si="39"/>
        <v>15.5</v>
      </c>
      <c r="CF65" s="94">
        <f t="shared" si="40"/>
        <v>19.5</v>
      </c>
      <c r="CG65" s="94">
        <f t="shared" si="41"/>
        <v>23.5</v>
      </c>
      <c r="CH65" s="94">
        <f t="shared" si="42"/>
        <v>27</v>
      </c>
      <c r="CI65" s="94">
        <f t="shared" si="43"/>
        <v>30.5</v>
      </c>
      <c r="CK65" s="95">
        <v>3420</v>
      </c>
      <c r="CL65" s="162">
        <f t="shared" si="44"/>
        <v>5.0304573804573804</v>
      </c>
      <c r="CM65" s="162">
        <f t="shared" si="45"/>
        <v>6.6178461538461528</v>
      </c>
      <c r="CN65" s="162">
        <f t="shared" si="46"/>
        <v>8.2723076923076917</v>
      </c>
      <c r="CO65" s="162">
        <f t="shared" si="47"/>
        <v>9.9267692307692315</v>
      </c>
      <c r="CP65" s="162">
        <f t="shared" si="48"/>
        <v>11.374423076923076</v>
      </c>
      <c r="CQ65" s="162">
        <f t="shared" si="49"/>
        <v>12.947959866220735</v>
      </c>
    </row>
    <row r="66" spans="1:95" ht="19.5" thickTop="1" thickBot="1">
      <c r="A66" s="70">
        <v>3470</v>
      </c>
      <c r="B66" s="70">
        <v>48.045999999999999</v>
      </c>
      <c r="C66" s="70">
        <v>97.245000000000005</v>
      </c>
      <c r="D66" s="70">
        <v>45.61</v>
      </c>
      <c r="E66" s="70">
        <v>1.8759999999999999</v>
      </c>
      <c r="G66" s="75" t="s">
        <v>270</v>
      </c>
      <c r="H66" s="74">
        <f t="shared" ref="H66:M66" si="54" xml:space="preserve"> -$H$13 * $H$8 / $H$9</f>
        <v>-10.41187423289643</v>
      </c>
      <c r="I66" s="74">
        <f t="shared" si="54"/>
        <v>-10.41187423289643</v>
      </c>
      <c r="J66" s="74">
        <f t="shared" si="54"/>
        <v>-10.41187423289643</v>
      </c>
      <c r="K66" s="74">
        <f t="shared" si="54"/>
        <v>-10.41187423289643</v>
      </c>
      <c r="L66" s="74">
        <f t="shared" si="54"/>
        <v>-10.41187423289643</v>
      </c>
      <c r="M66" s="74">
        <f t="shared" si="54"/>
        <v>-10.41187423289643</v>
      </c>
      <c r="O66" s="95">
        <v>3430</v>
      </c>
      <c r="P66" s="94">
        <f t="shared" si="14"/>
        <v>13.131313498581125</v>
      </c>
      <c r="Q66" s="94">
        <f t="shared" si="0"/>
        <v>13.52967305906904</v>
      </c>
      <c r="R66" s="94">
        <f t="shared" si="1"/>
        <v>13.807695190242111</v>
      </c>
      <c r="S66" s="94">
        <f t="shared" si="2"/>
        <v>13.822166978705228</v>
      </c>
      <c r="T66" s="94">
        <f t="shared" si="3"/>
        <v>13.834172196302715</v>
      </c>
      <c r="U66" s="94">
        <f t="shared" si="4"/>
        <v>13.690229615501634</v>
      </c>
      <c r="V66" s="82"/>
      <c r="W66" s="95">
        <v>3430</v>
      </c>
      <c r="X66" s="161">
        <f t="shared" si="15"/>
        <v>9.2509017598488175</v>
      </c>
      <c r="Y66" s="161">
        <f t="shared" si="16"/>
        <v>9.5119016127709877</v>
      </c>
      <c r="Z66" s="161">
        <f t="shared" si="17"/>
        <v>9.6803481590450193</v>
      </c>
      <c r="AA66" s="161">
        <f t="shared" si="18"/>
        <v>9.6569543784145857</v>
      </c>
      <c r="AB66" s="161">
        <f t="shared" si="19"/>
        <v>9.6303928126760443</v>
      </c>
      <c r="AC66" s="161">
        <f t="shared" si="20"/>
        <v>9.4864502318749633</v>
      </c>
      <c r="AD66" s="82"/>
      <c r="AE66" s="82"/>
      <c r="AF66" s="82"/>
      <c r="AG66" s="95">
        <v>3430</v>
      </c>
      <c r="AH66" s="161">
        <f t="shared" si="21"/>
        <v>-11.029132265774216</v>
      </c>
      <c r="AI66" s="161">
        <f t="shared" si="22"/>
        <v>-11.104238502366117</v>
      </c>
      <c r="AJ66" s="161">
        <f t="shared" si="23"/>
        <v>-11.204304349847808</v>
      </c>
      <c r="AK66" s="161">
        <f t="shared" si="24"/>
        <v>-11.326607052325432</v>
      </c>
      <c r="AL66" s="161">
        <f t="shared" si="25"/>
        <v>-11.451863087107203</v>
      </c>
      <c r="AM66" s="161">
        <f t="shared" si="26"/>
        <v>-11.60732107437237</v>
      </c>
      <c r="AN66" s="81"/>
      <c r="AO66" s="81"/>
      <c r="AP66" s="95">
        <v>3430</v>
      </c>
      <c r="AQ66" s="94">
        <f t="shared" si="7"/>
        <v>27.136191291145423</v>
      </c>
      <c r="AR66" s="94">
        <f t="shared" si="8"/>
        <v>46.964237751407353</v>
      </c>
      <c r="AS66" s="94">
        <f t="shared" si="9"/>
        <v>73.381621486573977</v>
      </c>
      <c r="AT66" s="94">
        <f t="shared" si="10"/>
        <v>105.66953494066652</v>
      </c>
      <c r="AU66" s="94">
        <f t="shared" si="11"/>
        <v>138.73712812305394</v>
      </c>
      <c r="AV66" s="94">
        <f t="shared" si="12"/>
        <v>179.77803676105833</v>
      </c>
      <c r="AW66" s="81"/>
      <c r="AX66" s="95">
        <v>3430</v>
      </c>
      <c r="AY66" s="99">
        <f>'Max limit'!AX66*Input!PrimaryDrive_ratio*Input!Gear1_ratio*Input!FinalDrive_ratio</f>
        <v>302.70997920997922</v>
      </c>
      <c r="AZ66" s="99">
        <f t="shared" si="27"/>
        <v>5.0451663201663202</v>
      </c>
      <c r="BA66" s="99">
        <f>AZ66*Input!$N$23</f>
        <v>11871.266261018709</v>
      </c>
      <c r="BB66" s="97">
        <f t="shared" si="13"/>
        <v>11.871266261018709</v>
      </c>
      <c r="BC66" s="95">
        <v>3430</v>
      </c>
      <c r="BD66" s="99">
        <f>'Max limit'!AX66*Input!PrimaryDrive_ratio*Input!Gear2_ratio*Input!FinalDrive_ratio</f>
        <v>398.23179487179488</v>
      </c>
      <c r="BE66" s="99">
        <f t="shared" si="28"/>
        <v>6.637196581196581</v>
      </c>
      <c r="BF66" s="99">
        <f>BE66*Input!$N$23</f>
        <v>15617.31028116239</v>
      </c>
      <c r="BG66" s="100">
        <f t="shared" si="29"/>
        <v>15.617310281162391</v>
      </c>
      <c r="BH66" s="95">
        <v>3430</v>
      </c>
      <c r="BI66" s="99">
        <f>'Max limit'!AX66*Input!PrimaryDrive_ratio*Input!Gear3_ratio*Input!FinalDrive_ratio</f>
        <v>497.78974358974352</v>
      </c>
      <c r="BJ66" s="99">
        <f t="shared" si="30"/>
        <v>8.296495726495726</v>
      </c>
      <c r="BK66" s="99">
        <f>BJ66*Input!$N$23</f>
        <v>19521.637851452986</v>
      </c>
      <c r="BL66" s="100">
        <f t="shared" si="31"/>
        <v>19.521637851452986</v>
      </c>
      <c r="BM66" s="95">
        <v>3430</v>
      </c>
      <c r="BN66" s="99">
        <f>'Max limit'!AX66*Input!PrimaryDrive_ratio*Input!Gear4_ratio*Input!FinalDrive_ratio</f>
        <v>597.34769230769234</v>
      </c>
      <c r="BO66" s="99">
        <f t="shared" si="32"/>
        <v>9.9557948717948719</v>
      </c>
      <c r="BP66" s="99">
        <f>BO66*Input!$N$23</f>
        <v>23425.965421743585</v>
      </c>
      <c r="BQ66" s="100">
        <f t="shared" si="33"/>
        <v>23.425965421743584</v>
      </c>
      <c r="BR66" s="95">
        <v>3430</v>
      </c>
      <c r="BS66" s="99">
        <f>'Max limit'!AX66*Input!PrimaryDrive_ratio*Input!Gear5_ratio*Input!FinalDrive_ratio</f>
        <v>684.46089743589744</v>
      </c>
      <c r="BT66" s="99">
        <f t="shared" si="34"/>
        <v>11.407681623931625</v>
      </c>
      <c r="BU66" s="99">
        <f>BT66*Input!$N$23</f>
        <v>26842.25204574786</v>
      </c>
      <c r="BV66" s="100">
        <f t="shared" si="35"/>
        <v>26.842252045747859</v>
      </c>
      <c r="BW66" s="95">
        <v>3430</v>
      </c>
      <c r="BX66" s="99">
        <f>'Max limit'!AX66*Input!PrimaryDrive_ratio*Input!Gear6_ratio*Input!FinalDrive_ratio</f>
        <v>779.14916387959863</v>
      </c>
      <c r="BY66" s="99">
        <f t="shared" si="36"/>
        <v>12.985819397993311</v>
      </c>
      <c r="BZ66" s="99">
        <f>BY66*Input!$N$23</f>
        <v>30555.607071839459</v>
      </c>
      <c r="CA66" s="100">
        <f t="shared" si="37"/>
        <v>30.555607071839457</v>
      </c>
      <c r="CC66" s="95">
        <v>3430</v>
      </c>
      <c r="CD66" s="94">
        <f t="shared" si="38"/>
        <v>12</v>
      </c>
      <c r="CE66" s="94">
        <f t="shared" si="39"/>
        <v>15.5</v>
      </c>
      <c r="CF66" s="94">
        <f t="shared" si="40"/>
        <v>19.5</v>
      </c>
      <c r="CG66" s="94">
        <f t="shared" si="41"/>
        <v>23.5</v>
      </c>
      <c r="CH66" s="94">
        <f t="shared" si="42"/>
        <v>27</v>
      </c>
      <c r="CI66" s="94">
        <f t="shared" si="43"/>
        <v>30.5</v>
      </c>
      <c r="CK66" s="95">
        <v>3430</v>
      </c>
      <c r="CL66" s="162">
        <f t="shared" si="44"/>
        <v>5.0451663201663202</v>
      </c>
      <c r="CM66" s="162">
        <f t="shared" si="45"/>
        <v>6.637196581196581</v>
      </c>
      <c r="CN66" s="162">
        <f t="shared" si="46"/>
        <v>8.296495726495726</v>
      </c>
      <c r="CO66" s="162">
        <f t="shared" si="47"/>
        <v>9.9557948717948719</v>
      </c>
      <c r="CP66" s="162">
        <f t="shared" si="48"/>
        <v>11.407681623931625</v>
      </c>
      <c r="CQ66" s="162">
        <f t="shared" si="49"/>
        <v>12.985819397993311</v>
      </c>
    </row>
    <row r="67" spans="1:95" ht="19.5" thickTop="1" thickBot="1">
      <c r="A67" s="70">
        <v>3480</v>
      </c>
      <c r="B67" s="70">
        <v>48.343000000000004</v>
      </c>
      <c r="C67" s="70">
        <v>97.566000000000003</v>
      </c>
      <c r="D67" s="70">
        <v>45.905000000000001</v>
      </c>
      <c r="E67" s="70">
        <v>1.8759999999999999</v>
      </c>
      <c r="G67" s="159"/>
      <c r="H67" s="159"/>
      <c r="I67" s="159"/>
      <c r="J67" s="159"/>
      <c r="K67" s="159"/>
      <c r="L67" s="159"/>
      <c r="M67" s="159"/>
      <c r="O67" s="95">
        <v>3440</v>
      </c>
      <c r="P67" s="94">
        <f t="shared" si="14"/>
        <v>13.130800486490775</v>
      </c>
      <c r="Q67" s="94">
        <f t="shared" si="0"/>
        <v>13.528753767230285</v>
      </c>
      <c r="R67" s="94">
        <f t="shared" si="1"/>
        <v>13.806219622375927</v>
      </c>
      <c r="S67" s="94">
        <f t="shared" si="2"/>
        <v>13.820022667237303</v>
      </c>
      <c r="T67" s="94">
        <f t="shared" si="3"/>
        <v>13.831330788852062</v>
      </c>
      <c r="U67" s="94">
        <f t="shared" si="4"/>
        <v>13.686547669219282</v>
      </c>
      <c r="V67" s="82"/>
      <c r="W67" s="95">
        <v>3440</v>
      </c>
      <c r="X67" s="161">
        <f t="shared" si="15"/>
        <v>9.2503887477584641</v>
      </c>
      <c r="Y67" s="161">
        <f t="shared" si="16"/>
        <v>9.5109823209322322</v>
      </c>
      <c r="Z67" s="161">
        <f t="shared" si="17"/>
        <v>9.678872591178834</v>
      </c>
      <c r="AA67" s="161">
        <f t="shared" si="18"/>
        <v>9.6548100669466628</v>
      </c>
      <c r="AB67" s="161">
        <f t="shared" si="19"/>
        <v>9.6275514052253932</v>
      </c>
      <c r="AC67" s="161">
        <f t="shared" si="20"/>
        <v>9.4827682855926128</v>
      </c>
      <c r="AD67" s="82"/>
      <c r="AE67" s="82"/>
      <c r="AF67" s="82"/>
      <c r="AG67" s="95">
        <v>3440</v>
      </c>
      <c r="AH67" s="161">
        <f t="shared" si="21"/>
        <v>-11.02973248991993</v>
      </c>
      <c r="AI67" s="161">
        <f t="shared" si="22"/>
        <v>-11.105277302143911</v>
      </c>
      <c r="AJ67" s="161">
        <f t="shared" si="23"/>
        <v>-11.205927474500612</v>
      </c>
      <c r="AK67" s="161">
        <f t="shared" si="24"/>
        <v>-11.328944351825468</v>
      </c>
      <c r="AL67" s="161">
        <f t="shared" si="25"/>
        <v>-11.454931807153907</v>
      </c>
      <c r="AM67" s="161">
        <f t="shared" si="26"/>
        <v>-11.611297576357309</v>
      </c>
      <c r="AN67" s="81"/>
      <c r="AO67" s="81"/>
      <c r="AP67" s="95">
        <v>3440</v>
      </c>
      <c r="AQ67" s="94">
        <f t="shared" si="7"/>
        <v>27.294650465613689</v>
      </c>
      <c r="AR67" s="94">
        <f t="shared" si="8"/>
        <v>47.238480892744853</v>
      </c>
      <c r="AS67" s="94">
        <f t="shared" si="9"/>
        <v>73.810126394913809</v>
      </c>
      <c r="AT67" s="94">
        <f t="shared" si="10"/>
        <v>106.28658200867594</v>
      </c>
      <c r="AU67" s="94">
        <f t="shared" si="11"/>
        <v>139.54727021538397</v>
      </c>
      <c r="AV67" s="94">
        <f t="shared" si="12"/>
        <v>180.82783328508188</v>
      </c>
      <c r="AW67" s="81"/>
      <c r="AX67" s="95">
        <v>3440</v>
      </c>
      <c r="AY67" s="99">
        <f>'Max limit'!AX67*Input!PrimaryDrive_ratio*Input!Gear1_ratio*Input!FinalDrive_ratio</f>
        <v>303.59251559251561</v>
      </c>
      <c r="AZ67" s="99">
        <f t="shared" si="27"/>
        <v>5.0598752598752599</v>
      </c>
      <c r="BA67" s="99">
        <f>AZ67*Input!$N$23</f>
        <v>11905.876366735965</v>
      </c>
      <c r="BB67" s="97">
        <f t="shared" si="13"/>
        <v>11.905876366735965</v>
      </c>
      <c r="BC67" s="95">
        <v>3440</v>
      </c>
      <c r="BD67" s="99">
        <f>'Max limit'!AX67*Input!PrimaryDrive_ratio*Input!Gear2_ratio*Input!FinalDrive_ratio</f>
        <v>399.39282051282049</v>
      </c>
      <c r="BE67" s="99">
        <f t="shared" si="28"/>
        <v>6.6565470085470082</v>
      </c>
      <c r="BF67" s="99">
        <f>BE67*Input!$N$23</f>
        <v>15662.841798017091</v>
      </c>
      <c r="BG67" s="100">
        <f t="shared" si="29"/>
        <v>15.662841798017091</v>
      </c>
      <c r="BH67" s="95">
        <v>3440</v>
      </c>
      <c r="BI67" s="99">
        <f>'Max limit'!AX67*Input!PrimaryDrive_ratio*Input!Gear3_ratio*Input!FinalDrive_ratio</f>
        <v>499.24102564102554</v>
      </c>
      <c r="BJ67" s="99">
        <f t="shared" si="30"/>
        <v>8.3206837606837585</v>
      </c>
      <c r="BK67" s="99">
        <f>BJ67*Input!$N$23</f>
        <v>19578.552247521358</v>
      </c>
      <c r="BL67" s="100">
        <f t="shared" si="31"/>
        <v>19.578552247521358</v>
      </c>
      <c r="BM67" s="95">
        <v>3440</v>
      </c>
      <c r="BN67" s="99">
        <f>'Max limit'!AX67*Input!PrimaryDrive_ratio*Input!Gear4_ratio*Input!FinalDrive_ratio</f>
        <v>599.08923076923077</v>
      </c>
      <c r="BO67" s="99">
        <f t="shared" si="32"/>
        <v>9.9848205128205123</v>
      </c>
      <c r="BP67" s="99">
        <f>BO67*Input!$N$23</f>
        <v>23494.262697025635</v>
      </c>
      <c r="BQ67" s="100">
        <f t="shared" si="33"/>
        <v>23.494262697025636</v>
      </c>
      <c r="BR67" s="95">
        <v>3440</v>
      </c>
      <c r="BS67" s="99">
        <f>'Max limit'!AX67*Input!PrimaryDrive_ratio*Input!Gear5_ratio*Input!FinalDrive_ratio</f>
        <v>686.45641025641021</v>
      </c>
      <c r="BT67" s="99">
        <f t="shared" si="34"/>
        <v>11.44094017094017</v>
      </c>
      <c r="BU67" s="99">
        <f>BT67*Input!$N$23</f>
        <v>26920.509340341872</v>
      </c>
      <c r="BV67" s="100">
        <f t="shared" si="35"/>
        <v>26.920509340341873</v>
      </c>
      <c r="BW67" s="95">
        <v>3440</v>
      </c>
      <c r="BX67" s="99">
        <f>'Max limit'!AX67*Input!PrimaryDrive_ratio*Input!Gear6_ratio*Input!FinalDrive_ratio</f>
        <v>781.42073578595307</v>
      </c>
      <c r="BY67" s="99">
        <f t="shared" si="36"/>
        <v>13.023678929765884</v>
      </c>
      <c r="BZ67" s="99">
        <f>BY67*Input!$N$23</f>
        <v>30644.690474381259</v>
      </c>
      <c r="CA67" s="100">
        <f t="shared" si="37"/>
        <v>30.64469047438126</v>
      </c>
      <c r="CC67" s="95">
        <v>3440</v>
      </c>
      <c r="CD67" s="94">
        <f t="shared" si="38"/>
        <v>12</v>
      </c>
      <c r="CE67" s="94">
        <f t="shared" si="39"/>
        <v>15.5</v>
      </c>
      <c r="CF67" s="94">
        <f t="shared" si="40"/>
        <v>19.5</v>
      </c>
      <c r="CG67" s="94">
        <f t="shared" si="41"/>
        <v>23.5</v>
      </c>
      <c r="CH67" s="94">
        <f t="shared" si="42"/>
        <v>27</v>
      </c>
      <c r="CI67" s="94">
        <f t="shared" si="43"/>
        <v>30.5</v>
      </c>
      <c r="CK67" s="95">
        <v>3440</v>
      </c>
      <c r="CL67" s="162">
        <f t="shared" si="44"/>
        <v>5.0598752598752599</v>
      </c>
      <c r="CM67" s="162">
        <f t="shared" si="45"/>
        <v>6.6565470085470082</v>
      </c>
      <c r="CN67" s="162">
        <f t="shared" si="46"/>
        <v>8.3206837606837585</v>
      </c>
      <c r="CO67" s="162">
        <f t="shared" si="47"/>
        <v>9.9848205128205123</v>
      </c>
      <c r="CP67" s="162">
        <f t="shared" si="48"/>
        <v>11.44094017094017</v>
      </c>
      <c r="CQ67" s="162">
        <f t="shared" si="49"/>
        <v>13.023678929765884</v>
      </c>
    </row>
    <row r="68" spans="1:95" ht="19.5" thickTop="1" thickBot="1">
      <c r="A68" s="70">
        <v>3490</v>
      </c>
      <c r="B68" s="70">
        <v>48.646999999999998</v>
      </c>
      <c r="C68" s="70">
        <v>97.897999999999996</v>
      </c>
      <c r="D68" s="70">
        <v>46.194000000000003</v>
      </c>
      <c r="E68" s="70">
        <v>1.887</v>
      </c>
      <c r="G68" s="75" t="s">
        <v>310</v>
      </c>
      <c r="H68" s="159"/>
      <c r="I68" s="159"/>
      <c r="J68" s="159"/>
      <c r="K68" s="159"/>
      <c r="L68" s="159"/>
      <c r="M68" s="159"/>
      <c r="O68" s="95">
        <v>3450</v>
      </c>
      <c r="P68" s="94">
        <f t="shared" si="14"/>
        <v>13.130285980915442</v>
      </c>
      <c r="Q68" s="94">
        <f t="shared" si="0"/>
        <v>13.527831799141635</v>
      </c>
      <c r="R68" s="94">
        <f t="shared" si="1"/>
        <v>13.804739758824542</v>
      </c>
      <c r="S68" s="94">
        <f t="shared" si="2"/>
        <v>13.817872113232356</v>
      </c>
      <c r="T68" s="94">
        <f t="shared" si="3"/>
        <v>13.828481109472879</v>
      </c>
      <c r="U68" s="94">
        <f t="shared" si="4"/>
        <v>13.682855004024905</v>
      </c>
      <c r="V68" s="82"/>
      <c r="W68" s="95">
        <v>3450</v>
      </c>
      <c r="X68" s="161">
        <f t="shared" si="15"/>
        <v>9.2498742421831324</v>
      </c>
      <c r="Y68" s="161">
        <f t="shared" si="16"/>
        <v>9.5100603528435812</v>
      </c>
      <c r="Z68" s="161">
        <f t="shared" si="17"/>
        <v>9.677392727627451</v>
      </c>
      <c r="AA68" s="161">
        <f t="shared" si="18"/>
        <v>9.6526595129417156</v>
      </c>
      <c r="AB68" s="161">
        <f t="shared" si="19"/>
        <v>9.624701725846208</v>
      </c>
      <c r="AC68" s="161">
        <f t="shared" si="20"/>
        <v>9.479075620398234</v>
      </c>
      <c r="AD68" s="82"/>
      <c r="AE68" s="82"/>
      <c r="AF68" s="82"/>
      <c r="AG68" s="95">
        <v>3450</v>
      </c>
      <c r="AH68" s="161">
        <f t="shared" si="21"/>
        <v>-11.030334461443069</v>
      </c>
      <c r="AI68" s="161">
        <f t="shared" si="22"/>
        <v>-11.106319126084085</v>
      </c>
      <c r="AJ68" s="161">
        <f t="shared" si="23"/>
        <v>-11.207555324407133</v>
      </c>
      <c r="AK68" s="161">
        <f t="shared" si="24"/>
        <v>-11.33128845569086</v>
      </c>
      <c r="AL68" s="161">
        <f t="shared" si="25"/>
        <v>-11.458009460883426</v>
      </c>
      <c r="AM68" s="161">
        <f t="shared" si="26"/>
        <v>-11.615285654767238</v>
      </c>
      <c r="AN68" s="81"/>
      <c r="AO68" s="81"/>
      <c r="AP68" s="95">
        <v>3450</v>
      </c>
      <c r="AQ68" s="94">
        <f t="shared" si="7"/>
        <v>27.453570947722323</v>
      </c>
      <c r="AR68" s="94">
        <f t="shared" si="8"/>
        <v>47.513522412950884</v>
      </c>
      <c r="AS68" s="94">
        <f t="shared" si="9"/>
        <v>74.239878770235748</v>
      </c>
      <c r="AT68" s="94">
        <f t="shared" si="10"/>
        <v>106.9054254291395</v>
      </c>
      <c r="AU68" s="94">
        <f t="shared" si="11"/>
        <v>140.35977079997699</v>
      </c>
      <c r="AV68" s="94">
        <f t="shared" si="12"/>
        <v>181.88068598530344</v>
      </c>
      <c r="AW68" s="81"/>
      <c r="AX68" s="95">
        <v>3450</v>
      </c>
      <c r="AY68" s="99">
        <f>'Max limit'!AX68*Input!PrimaryDrive_ratio*Input!Gear1_ratio*Input!FinalDrive_ratio</f>
        <v>304.475051975052</v>
      </c>
      <c r="AZ68" s="99">
        <f t="shared" si="27"/>
        <v>5.0745841995841996</v>
      </c>
      <c r="BA68" s="99">
        <f>AZ68*Input!$N$23</f>
        <v>11940.48647245322</v>
      </c>
      <c r="BB68" s="97">
        <f t="shared" si="13"/>
        <v>11.94048647245322</v>
      </c>
      <c r="BC68" s="95">
        <v>3450</v>
      </c>
      <c r="BD68" s="99">
        <f>'Max limit'!AX68*Input!PrimaryDrive_ratio*Input!Gear2_ratio*Input!FinalDrive_ratio</f>
        <v>400.55384615384611</v>
      </c>
      <c r="BE68" s="99">
        <f t="shared" si="28"/>
        <v>6.6758974358974355</v>
      </c>
      <c r="BF68" s="99">
        <f>BE68*Input!$N$23</f>
        <v>15708.373314871791</v>
      </c>
      <c r="BG68" s="100">
        <f t="shared" si="29"/>
        <v>15.708373314871791</v>
      </c>
      <c r="BH68" s="95">
        <v>3450</v>
      </c>
      <c r="BI68" s="99">
        <f>'Max limit'!AX68*Input!PrimaryDrive_ratio*Input!Gear3_ratio*Input!FinalDrive_ratio</f>
        <v>500.69230769230762</v>
      </c>
      <c r="BJ68" s="99">
        <f t="shared" si="30"/>
        <v>8.3448717948717945</v>
      </c>
      <c r="BK68" s="99">
        <f>BJ68*Input!$N$23</f>
        <v>19635.466643589738</v>
      </c>
      <c r="BL68" s="100">
        <f t="shared" si="31"/>
        <v>19.635466643589737</v>
      </c>
      <c r="BM68" s="95">
        <v>3450</v>
      </c>
      <c r="BN68" s="99">
        <f>'Max limit'!AX68*Input!PrimaryDrive_ratio*Input!Gear4_ratio*Input!FinalDrive_ratio</f>
        <v>600.83076923076919</v>
      </c>
      <c r="BO68" s="99">
        <f t="shared" si="32"/>
        <v>10.013846153846153</v>
      </c>
      <c r="BP68" s="99">
        <f>BO68*Input!$N$23</f>
        <v>23562.559972307685</v>
      </c>
      <c r="BQ68" s="100">
        <f t="shared" si="33"/>
        <v>23.562559972307685</v>
      </c>
      <c r="BR68" s="95">
        <v>3450</v>
      </c>
      <c r="BS68" s="99">
        <f>'Max limit'!AX68*Input!PrimaryDrive_ratio*Input!Gear5_ratio*Input!FinalDrive_ratio</f>
        <v>688.45192307692298</v>
      </c>
      <c r="BT68" s="99">
        <f t="shared" si="34"/>
        <v>11.474198717948717</v>
      </c>
      <c r="BU68" s="99">
        <f>BT68*Input!$N$23</f>
        <v>26998.766634935891</v>
      </c>
      <c r="BV68" s="100">
        <f t="shared" si="35"/>
        <v>26.99876663493589</v>
      </c>
      <c r="BW68" s="95">
        <v>3450</v>
      </c>
      <c r="BX68" s="99">
        <f>'Max limit'!AX68*Input!PrimaryDrive_ratio*Input!Gear6_ratio*Input!FinalDrive_ratio</f>
        <v>783.69230769230762</v>
      </c>
      <c r="BY68" s="99">
        <f t="shared" si="36"/>
        <v>13.06153846153846</v>
      </c>
      <c r="BZ68" s="99">
        <f>BY68*Input!$N$23</f>
        <v>30733.773876923067</v>
      </c>
      <c r="CA68" s="100">
        <f t="shared" si="37"/>
        <v>30.733773876923067</v>
      </c>
      <c r="CC68" s="95">
        <v>3450</v>
      </c>
      <c r="CD68" s="94">
        <f t="shared" si="38"/>
        <v>12</v>
      </c>
      <c r="CE68" s="94">
        <f t="shared" si="39"/>
        <v>15.5</v>
      </c>
      <c r="CF68" s="94">
        <f t="shared" si="40"/>
        <v>19.5</v>
      </c>
      <c r="CG68" s="94">
        <f t="shared" si="41"/>
        <v>23.5</v>
      </c>
      <c r="CH68" s="94">
        <f t="shared" si="42"/>
        <v>27</v>
      </c>
      <c r="CI68" s="94">
        <f t="shared" si="43"/>
        <v>30.5</v>
      </c>
      <c r="CK68" s="95">
        <v>3450</v>
      </c>
      <c r="CL68" s="162">
        <f t="shared" si="44"/>
        <v>5.0745841995841996</v>
      </c>
      <c r="CM68" s="162">
        <f t="shared" si="45"/>
        <v>6.6758974358974355</v>
      </c>
      <c r="CN68" s="162">
        <f t="shared" si="46"/>
        <v>8.3448717948717945</v>
      </c>
      <c r="CO68" s="162">
        <f t="shared" si="47"/>
        <v>10.013846153846153</v>
      </c>
      <c r="CP68" s="162">
        <f t="shared" si="48"/>
        <v>11.474198717948717</v>
      </c>
      <c r="CQ68" s="162">
        <f t="shared" si="49"/>
        <v>13.06153846153846</v>
      </c>
    </row>
    <row r="69" spans="1:95" ht="19.5" thickTop="1" thickBot="1">
      <c r="A69" s="70">
        <v>3500</v>
      </c>
      <c r="B69" s="70">
        <v>48.941000000000003</v>
      </c>
      <c r="C69" s="70">
        <v>98.206999999999994</v>
      </c>
      <c r="D69" s="70">
        <v>46.481999999999999</v>
      </c>
      <c r="E69" s="70">
        <v>1.89</v>
      </c>
      <c r="G69" s="75" t="s">
        <v>267</v>
      </c>
      <c r="H69" s="157">
        <v>1</v>
      </c>
      <c r="I69" s="157">
        <v>2</v>
      </c>
      <c r="J69" s="157">
        <v>3</v>
      </c>
      <c r="K69" s="157">
        <v>4</v>
      </c>
      <c r="L69" s="157">
        <v>5</v>
      </c>
      <c r="M69" s="157">
        <v>6</v>
      </c>
      <c r="O69" s="95">
        <v>3460</v>
      </c>
      <c r="P69" s="94">
        <f t="shared" si="14"/>
        <v>13.12976998185513</v>
      </c>
      <c r="Q69" s="94">
        <f t="shared" si="0"/>
        <v>13.526907154803093</v>
      </c>
      <c r="R69" s="94">
        <f t="shared" si="1"/>
        <v>13.80325559958796</v>
      </c>
      <c r="S69" s="94">
        <f t="shared" si="2"/>
        <v>13.815715316690385</v>
      </c>
      <c r="T69" s="94">
        <f t="shared" si="3"/>
        <v>13.825623158165161</v>
      </c>
      <c r="U69" s="94">
        <f t="shared" si="4"/>
        <v>13.679151619918493</v>
      </c>
      <c r="V69" s="82"/>
      <c r="W69" s="95">
        <v>3460</v>
      </c>
      <c r="X69" s="161">
        <f t="shared" si="15"/>
        <v>9.2493582431228205</v>
      </c>
      <c r="Y69" s="161">
        <f t="shared" si="16"/>
        <v>9.5091357085050365</v>
      </c>
      <c r="Z69" s="161">
        <f t="shared" si="17"/>
        <v>9.6759085683908665</v>
      </c>
      <c r="AA69" s="161">
        <f t="shared" si="18"/>
        <v>9.6505027163997426</v>
      </c>
      <c r="AB69" s="161">
        <f t="shared" si="19"/>
        <v>9.6218437745384922</v>
      </c>
      <c r="AC69" s="161">
        <f t="shared" si="20"/>
        <v>9.4753722362918236</v>
      </c>
      <c r="AD69" s="82"/>
      <c r="AE69" s="82"/>
      <c r="AF69" s="82"/>
      <c r="AG69" s="95">
        <v>3460</v>
      </c>
      <c r="AH69" s="161">
        <f t="shared" si="21"/>
        <v>-11.030938180343632</v>
      </c>
      <c r="AI69" s="161">
        <f t="shared" si="22"/>
        <v>-11.10736397418664</v>
      </c>
      <c r="AJ69" s="161">
        <f t="shared" si="23"/>
        <v>-11.209187899567375</v>
      </c>
      <c r="AK69" s="161">
        <f t="shared" si="24"/>
        <v>-11.333639363921609</v>
      </c>
      <c r="AL69" s="161">
        <f t="shared" si="25"/>
        <v>-11.46109604829576</v>
      </c>
      <c r="AM69" s="161">
        <f t="shared" si="26"/>
        <v>-11.619285309602162</v>
      </c>
      <c r="AN69" s="81"/>
      <c r="AO69" s="81"/>
      <c r="AP69" s="95">
        <v>3460</v>
      </c>
      <c r="AQ69" s="94">
        <f t="shared" si="7"/>
        <v>27.612952737471332</v>
      </c>
      <c r="AR69" s="94">
        <f t="shared" si="8"/>
        <v>47.789362312025446</v>
      </c>
      <c r="AS69" s="94">
        <f t="shared" si="9"/>
        <v>74.670878612539738</v>
      </c>
      <c r="AT69" s="94">
        <f t="shared" si="10"/>
        <v>107.52606520205725</v>
      </c>
      <c r="AU69" s="94">
        <f t="shared" si="11"/>
        <v>141.17462987683297</v>
      </c>
      <c r="AV69" s="94">
        <f t="shared" si="12"/>
        <v>182.93659486172317</v>
      </c>
      <c r="AW69" s="81"/>
      <c r="AX69" s="95">
        <v>3460</v>
      </c>
      <c r="AY69" s="99">
        <f>'Max limit'!AX69*Input!PrimaryDrive_ratio*Input!Gear1_ratio*Input!FinalDrive_ratio</f>
        <v>305.35758835758838</v>
      </c>
      <c r="AZ69" s="99">
        <f t="shared" si="27"/>
        <v>5.0892931392931393</v>
      </c>
      <c r="BA69" s="99">
        <f>AZ69*Input!$N$23</f>
        <v>11975.096578170476</v>
      </c>
      <c r="BB69" s="97">
        <f t="shared" si="13"/>
        <v>11.975096578170476</v>
      </c>
      <c r="BC69" s="95">
        <v>3460</v>
      </c>
      <c r="BD69" s="99">
        <f>'Max limit'!AX69*Input!PrimaryDrive_ratio*Input!Gear2_ratio*Input!FinalDrive_ratio</f>
        <v>401.71487179487184</v>
      </c>
      <c r="BE69" s="99">
        <f t="shared" si="28"/>
        <v>6.6952478632478636</v>
      </c>
      <c r="BF69" s="99">
        <f>BE69*Input!$N$23</f>
        <v>15753.904831726493</v>
      </c>
      <c r="BG69" s="100">
        <f t="shared" si="29"/>
        <v>15.753904831726492</v>
      </c>
      <c r="BH69" s="95">
        <v>3460</v>
      </c>
      <c r="BI69" s="99">
        <f>'Max limit'!AX69*Input!PrimaryDrive_ratio*Input!Gear3_ratio*Input!FinalDrive_ratio</f>
        <v>502.14358974358976</v>
      </c>
      <c r="BJ69" s="99">
        <f t="shared" si="30"/>
        <v>8.3690598290598288</v>
      </c>
      <c r="BK69" s="99">
        <f>BJ69*Input!$N$23</f>
        <v>19692.381039658114</v>
      </c>
      <c r="BL69" s="100">
        <f t="shared" si="31"/>
        <v>19.692381039658112</v>
      </c>
      <c r="BM69" s="95">
        <v>3460</v>
      </c>
      <c r="BN69" s="99">
        <f>'Max limit'!AX69*Input!PrimaryDrive_ratio*Input!Gear4_ratio*Input!FinalDrive_ratio</f>
        <v>602.57230769230773</v>
      </c>
      <c r="BO69" s="99">
        <f t="shared" si="32"/>
        <v>10.042871794871795</v>
      </c>
      <c r="BP69" s="99">
        <f>BO69*Input!$N$23</f>
        <v>23630.857247589738</v>
      </c>
      <c r="BQ69" s="100">
        <f t="shared" si="33"/>
        <v>23.630857247589738</v>
      </c>
      <c r="BR69" s="95">
        <v>3460</v>
      </c>
      <c r="BS69" s="99">
        <f>'Max limit'!AX69*Input!PrimaryDrive_ratio*Input!Gear5_ratio*Input!FinalDrive_ratio</f>
        <v>690.44743589743587</v>
      </c>
      <c r="BT69" s="99">
        <f t="shared" si="34"/>
        <v>11.507457264957264</v>
      </c>
      <c r="BU69" s="99">
        <f>BT69*Input!$N$23</f>
        <v>27077.023929529907</v>
      </c>
      <c r="BV69" s="100">
        <f t="shared" si="35"/>
        <v>27.077023929529908</v>
      </c>
      <c r="BW69" s="95">
        <v>3460</v>
      </c>
      <c r="BX69" s="99">
        <f>'Max limit'!AX69*Input!PrimaryDrive_ratio*Input!Gear6_ratio*Input!FinalDrive_ratio</f>
        <v>785.96387959866217</v>
      </c>
      <c r="BY69" s="99">
        <f t="shared" si="36"/>
        <v>13.099397993311037</v>
      </c>
      <c r="BZ69" s="99">
        <f>BY69*Input!$N$23</f>
        <v>30822.857279464879</v>
      </c>
      <c r="CA69" s="100">
        <f t="shared" si="37"/>
        <v>30.822857279464881</v>
      </c>
      <c r="CC69" s="95">
        <v>3460</v>
      </c>
      <c r="CD69" s="94">
        <f t="shared" si="38"/>
        <v>12</v>
      </c>
      <c r="CE69" s="94">
        <f t="shared" si="39"/>
        <v>16</v>
      </c>
      <c r="CF69" s="94">
        <f t="shared" si="40"/>
        <v>19.5</v>
      </c>
      <c r="CG69" s="94">
        <f t="shared" si="41"/>
        <v>23.5</v>
      </c>
      <c r="CH69" s="94">
        <f t="shared" si="42"/>
        <v>27</v>
      </c>
      <c r="CI69" s="94">
        <f t="shared" si="43"/>
        <v>31</v>
      </c>
      <c r="CK69" s="95">
        <v>3460</v>
      </c>
      <c r="CL69" s="162">
        <f t="shared" si="44"/>
        <v>5.0892931392931393</v>
      </c>
      <c r="CM69" s="162">
        <f t="shared" si="45"/>
        <v>6.6952478632478636</v>
      </c>
      <c r="CN69" s="162">
        <f t="shared" si="46"/>
        <v>8.3690598290598288</v>
      </c>
      <c r="CO69" s="162">
        <f t="shared" si="47"/>
        <v>10.042871794871795</v>
      </c>
      <c r="CP69" s="162">
        <f t="shared" si="48"/>
        <v>11.507457264957264</v>
      </c>
      <c r="CQ69" s="162">
        <f t="shared" si="49"/>
        <v>13.099397993311037</v>
      </c>
    </row>
    <row r="70" spans="1:95" ht="19.5" thickTop="1" thickBot="1">
      <c r="A70" s="70">
        <v>3510</v>
      </c>
      <c r="B70" s="70">
        <v>49.220999999999997</v>
      </c>
      <c r="C70" s="70">
        <v>98.486999999999995</v>
      </c>
      <c r="D70" s="70">
        <v>46.749000000000002</v>
      </c>
      <c r="E70" s="70">
        <v>1.899</v>
      </c>
      <c r="G70" s="75" t="s">
        <v>312</v>
      </c>
      <c r="H70" s="158" cm="1">
        <f t="array" ref="H70">MAX(IF('2D_clean'!$E:$E = H69, '2D_clean'!$H:$H))</f>
        <v>0</v>
      </c>
      <c r="I70" s="158">
        <f>_xlfn.MAXIFS('2D_clean'!$F:$F, '2D_clean'!$E:$E, I$69)</f>
        <v>146.19999999999999</v>
      </c>
      <c r="J70" s="158">
        <f>_xlfn.MAXIFS('2D_clean'!$F:$F, '2D_clean'!$E:$E, J$69)</f>
        <v>190.8</v>
      </c>
      <c r="K70" s="158">
        <f>_xlfn.MAXIFS('2D_clean'!$F:$F, '2D_clean'!$E:$E, K$69)</f>
        <v>218.4</v>
      </c>
      <c r="L70" s="158">
        <f>_xlfn.MAXIFS('2D_clean'!$F:$F, '2D_clean'!$E:$E, L$69)</f>
        <v>226.8</v>
      </c>
      <c r="M70" s="158">
        <f>_xlfn.MAXIFS('2D_clean'!$F:$F, '2D_clean'!$E:$E, M$69)</f>
        <v>0</v>
      </c>
      <c r="O70" s="95">
        <v>3470</v>
      </c>
      <c r="P70" s="94">
        <f t="shared" ref="P70:P133" si="55">(($H$10*$H$14*($H$5-$H$7)-(AQ70*($H$5-($H$10*$H$9)))))/(H$34*($H$5-($H$9*$H$10)))</f>
        <v>13.129252489309838</v>
      </c>
      <c r="Q70" s="94">
        <f t="shared" ref="Q70:Q133" si="56">(($H$10*$H$14*($H$5-$H$7)-(AR70*($H$5-($H$10*$H$9)))))/(I$34*($H$5-($H$9*$H$10)))</f>
        <v>13.525979834214654</v>
      </c>
      <c r="R70" s="94">
        <f t="shared" ref="R70:R133" si="57">(($H$10*$H$14*($H$5-$H$7)-(AS70*($H$5-($H$10*$H$9)))))/(J$34*($H$5-($H$9*$H$10)))</f>
        <v>13.801767144666176</v>
      </c>
      <c r="S70" s="94">
        <f t="shared" ref="S70:S133" si="58">(($H$10*$H$14*($H$5-$H$7)-(AT70*($H$5-($H$10*$H$9)))))/(K$34*($H$5-($H$9*$H$10)))</f>
        <v>13.813552277611391</v>
      </c>
      <c r="T70" s="94">
        <f t="shared" ref="T70:T133" si="59">(($H$10*$H$14*($H$5-$H$7)-(AU70*($H$5-($H$10*$H$9)))))/(L$34*($H$5-($H$9*$H$10)))</f>
        <v>13.822756934928913</v>
      </c>
      <c r="U70" s="94">
        <f t="shared" ref="U70:U133" si="60">(($H$10*$H$14*($H$5-$H$7)-(AV70*($H$5-($H$10*$H$9)))))/(M$34*($H$5-($H$9*$H$10)))</f>
        <v>13.675437516900052</v>
      </c>
      <c r="V70" s="82"/>
      <c r="W70" s="95">
        <v>3470</v>
      </c>
      <c r="X70" s="161">
        <f t="shared" si="15"/>
        <v>9.2488407505775303</v>
      </c>
      <c r="Y70" s="161">
        <f t="shared" si="16"/>
        <v>9.5082083879165982</v>
      </c>
      <c r="Z70" s="161">
        <f t="shared" si="17"/>
        <v>9.6744201134690826</v>
      </c>
      <c r="AA70" s="161">
        <f t="shared" si="18"/>
        <v>9.648339677320747</v>
      </c>
      <c r="AB70" s="161">
        <f t="shared" si="19"/>
        <v>9.618977551302244</v>
      </c>
      <c r="AC70" s="161">
        <f t="shared" si="20"/>
        <v>9.4716581332733831</v>
      </c>
      <c r="AD70" s="82"/>
      <c r="AE70" s="82"/>
      <c r="AF70" s="82"/>
      <c r="AG70" s="95">
        <v>3470</v>
      </c>
      <c r="AH70" s="161">
        <f t="shared" si="21"/>
        <v>-11.031543646621623</v>
      </c>
      <c r="AI70" s="161">
        <f t="shared" si="22"/>
        <v>-11.108411846451576</v>
      </c>
      <c r="AJ70" s="161">
        <f t="shared" si="23"/>
        <v>-11.210825199981338</v>
      </c>
      <c r="AK70" s="161">
        <f t="shared" si="24"/>
        <v>-11.335997076517714</v>
      </c>
      <c r="AL70" s="161">
        <f t="shared" si="25"/>
        <v>-11.464191569390907</v>
      </c>
      <c r="AM70" s="161">
        <f t="shared" si="26"/>
        <v>-11.623296540862077</v>
      </c>
      <c r="AN70" s="81"/>
      <c r="AO70" s="81"/>
      <c r="AP70" s="95">
        <v>3470</v>
      </c>
      <c r="AQ70" s="94">
        <f t="shared" ref="AQ70:AQ133" si="61">0.5*$L$5*$L$9*$L$7*($BB70^2)</f>
        <v>27.772795834860702</v>
      </c>
      <c r="AR70" s="94">
        <f t="shared" ref="AR70:AR133" si="62">0.5*$L$5*$L$9*$L$7*($BG70^2)</f>
        <v>48.066000589968532</v>
      </c>
      <c r="AS70" s="94">
        <f t="shared" ref="AS70:AS133" si="63">0.5*$L$5*$L$9*$L$7*($BL70^2)</f>
        <v>75.103125921825793</v>
      </c>
      <c r="AT70" s="94">
        <f t="shared" ref="AT70:AT133" si="64">0.5*$L$5*$L$9*$L$7*($BQ70^2)</f>
        <v>108.14850132742914</v>
      </c>
      <c r="AU70" s="94">
        <f t="shared" ref="AU70:AU133" si="65">0.5*$L$5*$L$9*$L$7*($BV70^2)</f>
        <v>141.99184744595192</v>
      </c>
      <c r="AV70" s="94">
        <f t="shared" ref="AV70:AV133" si="66">0.5*$L$5*$L$9*$L$7*($CA70^2)</f>
        <v>183.99555991434079</v>
      </c>
      <c r="AW70" s="81"/>
      <c r="AX70" s="95">
        <v>3470</v>
      </c>
      <c r="AY70" s="99">
        <f>'Max limit'!AX70*Input!PrimaryDrive_ratio*Input!Gear1_ratio*Input!FinalDrive_ratio</f>
        <v>306.24012474012471</v>
      </c>
      <c r="AZ70" s="99">
        <f t="shared" si="27"/>
        <v>5.1040020790020781</v>
      </c>
      <c r="BA70" s="99">
        <f>AZ70*Input!$N$23</f>
        <v>12009.706683887729</v>
      </c>
      <c r="BB70" s="97">
        <f t="shared" ref="BB70:BB133" si="67">BA70/1000</f>
        <v>12.009706683887728</v>
      </c>
      <c r="BC70" s="95">
        <v>3470</v>
      </c>
      <c r="BD70" s="99">
        <f>'Max limit'!AX70*Input!PrimaryDrive_ratio*Input!Gear2_ratio*Input!FinalDrive_ratio</f>
        <v>402.87589743589746</v>
      </c>
      <c r="BE70" s="99">
        <f t="shared" si="28"/>
        <v>6.7145982905982908</v>
      </c>
      <c r="BF70" s="99">
        <f>BE70*Input!$N$23</f>
        <v>15799.436348581194</v>
      </c>
      <c r="BG70" s="100">
        <f t="shared" si="29"/>
        <v>15.799436348581194</v>
      </c>
      <c r="BH70" s="95">
        <v>3470</v>
      </c>
      <c r="BI70" s="99">
        <f>'Max limit'!AX70*Input!PrimaryDrive_ratio*Input!Gear3_ratio*Input!FinalDrive_ratio</f>
        <v>503.59487179487172</v>
      </c>
      <c r="BJ70" s="99">
        <f t="shared" si="30"/>
        <v>8.3932478632478613</v>
      </c>
      <c r="BK70" s="99">
        <f>BJ70*Input!$N$23</f>
        <v>19749.295435726486</v>
      </c>
      <c r="BL70" s="100">
        <f t="shared" si="31"/>
        <v>19.749295435726488</v>
      </c>
      <c r="BM70" s="95">
        <v>3470</v>
      </c>
      <c r="BN70" s="99">
        <f>'Max limit'!AX70*Input!PrimaryDrive_ratio*Input!Gear4_ratio*Input!FinalDrive_ratio</f>
        <v>604.31384615384616</v>
      </c>
      <c r="BO70" s="99">
        <f t="shared" si="32"/>
        <v>10.071897435897435</v>
      </c>
      <c r="BP70" s="99">
        <f>BO70*Input!$N$23</f>
        <v>23699.154522871788</v>
      </c>
      <c r="BQ70" s="100">
        <f t="shared" si="33"/>
        <v>23.699154522871787</v>
      </c>
      <c r="BR70" s="95">
        <v>3470</v>
      </c>
      <c r="BS70" s="99">
        <f>'Max limit'!AX70*Input!PrimaryDrive_ratio*Input!Gear5_ratio*Input!FinalDrive_ratio</f>
        <v>692.44294871794864</v>
      </c>
      <c r="BT70" s="99">
        <f t="shared" si="34"/>
        <v>11.540715811965811</v>
      </c>
      <c r="BU70" s="99">
        <f>BT70*Input!$N$23</f>
        <v>27155.281224123923</v>
      </c>
      <c r="BV70" s="100">
        <f t="shared" si="35"/>
        <v>27.155281224123922</v>
      </c>
      <c r="BW70" s="95">
        <v>3470</v>
      </c>
      <c r="BX70" s="99">
        <f>'Max limit'!AX70*Input!PrimaryDrive_ratio*Input!Gear6_ratio*Input!FinalDrive_ratio</f>
        <v>788.23545150501673</v>
      </c>
      <c r="BY70" s="99">
        <f t="shared" si="36"/>
        <v>13.137257525083612</v>
      </c>
      <c r="BZ70" s="99">
        <f>BY70*Input!$N$23</f>
        <v>30911.940682006683</v>
      </c>
      <c r="CA70" s="100">
        <f t="shared" si="37"/>
        <v>30.911940682006684</v>
      </c>
      <c r="CC70" s="95">
        <v>3470</v>
      </c>
      <c r="CD70" s="94">
        <f t="shared" si="38"/>
        <v>12</v>
      </c>
      <c r="CE70" s="94">
        <f t="shared" si="39"/>
        <v>16</v>
      </c>
      <c r="CF70" s="94">
        <f t="shared" si="40"/>
        <v>19.5</v>
      </c>
      <c r="CG70" s="94">
        <f t="shared" si="41"/>
        <v>23.5</v>
      </c>
      <c r="CH70" s="94">
        <f t="shared" si="42"/>
        <v>27</v>
      </c>
      <c r="CI70" s="94">
        <f t="shared" si="43"/>
        <v>31</v>
      </c>
      <c r="CK70" s="95">
        <v>3470</v>
      </c>
      <c r="CL70" s="162">
        <f t="shared" si="44"/>
        <v>5.1040020790020781</v>
      </c>
      <c r="CM70" s="162">
        <f t="shared" si="45"/>
        <v>6.7145982905982908</v>
      </c>
      <c r="CN70" s="162">
        <f t="shared" si="46"/>
        <v>8.3932478632478613</v>
      </c>
      <c r="CO70" s="162">
        <f t="shared" si="47"/>
        <v>10.071897435897435</v>
      </c>
      <c r="CP70" s="162">
        <f t="shared" si="48"/>
        <v>11.540715811965811</v>
      </c>
      <c r="CQ70" s="162">
        <f t="shared" si="49"/>
        <v>13.137257525083612</v>
      </c>
    </row>
    <row r="71" spans="1:95" ht="19.5" thickTop="1" thickBot="1">
      <c r="A71" s="70">
        <v>3520</v>
      </c>
      <c r="B71" s="70">
        <v>49.487000000000002</v>
      </c>
      <c r="C71" s="70">
        <v>98.738</v>
      </c>
      <c r="D71" s="70">
        <v>47.006999999999998</v>
      </c>
      <c r="E71" s="70">
        <v>1.903</v>
      </c>
      <c r="G71" s="75" t="s">
        <v>311</v>
      </c>
      <c r="H71" s="158">
        <v>20.49</v>
      </c>
      <c r="I71" s="158">
        <f>I70 / 3.6</f>
        <v>40.611111111111107</v>
      </c>
      <c r="J71" s="158">
        <f>J70 / 3.6</f>
        <v>53</v>
      </c>
      <c r="K71" s="158">
        <f>K70 / 3.6</f>
        <v>60.666666666666664</v>
      </c>
      <c r="L71" s="158">
        <f>L70 / 3.6</f>
        <v>63</v>
      </c>
      <c r="M71" s="158">
        <v>78</v>
      </c>
      <c r="O71" s="95">
        <v>3480</v>
      </c>
      <c r="P71" s="94">
        <f t="shared" si="55"/>
        <v>13.12873350327957</v>
      </c>
      <c r="Q71" s="94">
        <f t="shared" si="56"/>
        <v>13.52504983737632</v>
      </c>
      <c r="R71" s="94">
        <f t="shared" si="57"/>
        <v>13.800274394059191</v>
      </c>
      <c r="S71" s="94">
        <f t="shared" si="58"/>
        <v>13.81138299599537</v>
      </c>
      <c r="T71" s="94">
        <f t="shared" si="59"/>
        <v>13.819882439764136</v>
      </c>
      <c r="U71" s="94">
        <f t="shared" si="60"/>
        <v>13.671712694969582</v>
      </c>
      <c r="V71" s="82"/>
      <c r="W71" s="95">
        <v>3480</v>
      </c>
      <c r="X71" s="161">
        <f t="shared" ref="X71:X134" si="68">(($H$14*$H$7)-(AQ71*$H$9))/(H$34*$H$9)</f>
        <v>9.2483217645472582</v>
      </c>
      <c r="Y71" s="161">
        <f t="shared" ref="Y71:Y134" si="69">(($H$14*$H$7)-(AR71*$H$9))/(I$34*$H$9)</f>
        <v>9.5072783910782643</v>
      </c>
      <c r="Z71" s="161">
        <f t="shared" ref="Z71:Z134" si="70">(($H$14*$H$7)-(AS71*$H$9))/(J$34*$H$9)</f>
        <v>9.6729273628620991</v>
      </c>
      <c r="AA71" s="161">
        <f t="shared" ref="AA71:AA134" si="71">(($H$14*$H$7)-(AT71*$H$9))/(K$34*$H$9)</f>
        <v>9.6461703957047273</v>
      </c>
      <c r="AB71" s="161">
        <f t="shared" ref="AB71:AB134" si="72">(($H$14*$H$7)-(AU71*$H$9))/(L$34*$H$9)</f>
        <v>9.6161030561374652</v>
      </c>
      <c r="AC71" s="161">
        <f t="shared" ref="AC71:AC134" si="73">(($H$14*$H$7)-(AV71*$H$9))/(M$34*$H$9)</f>
        <v>9.4679333113429127</v>
      </c>
      <c r="AD71" s="82"/>
      <c r="AE71" s="82"/>
      <c r="AF71" s="82"/>
      <c r="AG71" s="95">
        <v>3480</v>
      </c>
      <c r="AH71" s="161">
        <f t="shared" ref="AH71:AH134" si="74">-(($H$13*($H$5-$H$8))/$H$9)-(AQ71/$H$12)</f>
        <v>-11.032150860277039</v>
      </c>
      <c r="AI71" s="161">
        <f t="shared" ref="AI71:AI134" si="75">-(($H$13*($H$5-$H$8))/$H$9)-(AR71/$H$12)</f>
        <v>-11.109462742878893</v>
      </c>
      <c r="AJ71" s="161">
        <f t="shared" ref="AJ71:AJ134" si="76">-(($H$13*($H$5-$H$8))/$H$9)-(AS71/$H$12)</f>
        <v>-11.212467225649021</v>
      </c>
      <c r="AK71" s="161">
        <f t="shared" ref="AK71:AK134" si="77">-(($H$13*($H$5-$H$8))/$H$9)-(AT71/$H$12)</f>
        <v>-11.338361593479178</v>
      </c>
      <c r="AL71" s="161">
        <f t="shared" ref="AL71:AL134" si="78">-(($H$13*($H$5-$H$8))/$H$9)-(AU71/$H$12)</f>
        <v>-11.467296024168869</v>
      </c>
      <c r="AM71" s="161">
        <f t="shared" ref="AM71:AM134" si="79">-(($H$13*($H$5-$H$8))/$H$9)-(AV71/$H$12)</f>
        <v>-11.627319348546985</v>
      </c>
      <c r="AN71" s="81"/>
      <c r="AO71" s="81"/>
      <c r="AP71" s="95">
        <v>3480</v>
      </c>
      <c r="AQ71" s="94">
        <f t="shared" si="61"/>
        <v>27.933100239890479</v>
      </c>
      <c r="AR71" s="94">
        <f t="shared" si="62"/>
        <v>48.343437246780134</v>
      </c>
      <c r="AS71" s="94">
        <f t="shared" si="63"/>
        <v>75.536620698093969</v>
      </c>
      <c r="AT71" s="94">
        <f t="shared" si="64"/>
        <v>108.77273380525527</v>
      </c>
      <c r="AU71" s="94">
        <f t="shared" si="65"/>
        <v>142.8114235073339</v>
      </c>
      <c r="AV71" s="94">
        <f t="shared" si="66"/>
        <v>185.05758114315645</v>
      </c>
      <c r="AW71" s="81"/>
      <c r="AX71" s="95">
        <v>3480</v>
      </c>
      <c r="AY71" s="99">
        <f>'Max limit'!AX71*Input!PrimaryDrive_ratio*Input!Gear1_ratio*Input!FinalDrive_ratio</f>
        <v>307.1226611226611</v>
      </c>
      <c r="AZ71" s="99">
        <f t="shared" ref="AZ71:AZ134" si="80">AY71 / 60</f>
        <v>5.1187110187110187</v>
      </c>
      <c r="BA71" s="99">
        <f>AZ71*Input!$N$23</f>
        <v>12044.316789604987</v>
      </c>
      <c r="BB71" s="97">
        <f t="shared" si="67"/>
        <v>12.044316789604988</v>
      </c>
      <c r="BC71" s="95">
        <v>3480</v>
      </c>
      <c r="BD71" s="99">
        <f>'Max limit'!AX71*Input!PrimaryDrive_ratio*Input!Gear2_ratio*Input!FinalDrive_ratio</f>
        <v>404.03692307692307</v>
      </c>
      <c r="BE71" s="99">
        <f t="shared" ref="BE71:BE134" si="81">BD71/60</f>
        <v>6.7339487179487181</v>
      </c>
      <c r="BF71" s="99">
        <f>BE71*Input!$N$23</f>
        <v>15844.967865435896</v>
      </c>
      <c r="BG71" s="100">
        <f t="shared" ref="BG71:BG134" si="82">BF71/1000</f>
        <v>15.844967865435896</v>
      </c>
      <c r="BH71" s="95">
        <v>3480</v>
      </c>
      <c r="BI71" s="99">
        <f>'Max limit'!AX71*Input!PrimaryDrive_ratio*Input!Gear3_ratio*Input!FinalDrive_ratio</f>
        <v>505.04615384615386</v>
      </c>
      <c r="BJ71" s="99">
        <f t="shared" ref="BJ71:BJ134" si="83">BI71/60</f>
        <v>8.4174358974358974</v>
      </c>
      <c r="BK71" s="99">
        <f>BJ71*Input!$N$23</f>
        <v>19806.209831794869</v>
      </c>
      <c r="BL71" s="100">
        <f t="shared" ref="BL71:BL134" si="84">BK71/1000</f>
        <v>19.80620983179487</v>
      </c>
      <c r="BM71" s="95">
        <v>3480</v>
      </c>
      <c r="BN71" s="99">
        <f>'Max limit'!AX71*Input!PrimaryDrive_ratio*Input!Gear4_ratio*Input!FinalDrive_ratio</f>
        <v>606.05538461538458</v>
      </c>
      <c r="BO71" s="99">
        <f t="shared" ref="BO71:BO134" si="85">BN71/60</f>
        <v>10.100923076923076</v>
      </c>
      <c r="BP71" s="99">
        <f>BO71*Input!$N$23</f>
        <v>23767.451798153841</v>
      </c>
      <c r="BQ71" s="100">
        <f t="shared" ref="BQ71:BQ134" si="86">BP71/1000</f>
        <v>23.767451798153839</v>
      </c>
      <c r="BR71" s="95">
        <v>3480</v>
      </c>
      <c r="BS71" s="99">
        <f>'Max limit'!AX71*Input!PrimaryDrive_ratio*Input!Gear5_ratio*Input!FinalDrive_ratio</f>
        <v>694.43846153846152</v>
      </c>
      <c r="BT71" s="99">
        <f t="shared" ref="BT71:BT134" si="87">BS71/60</f>
        <v>11.573974358974359</v>
      </c>
      <c r="BU71" s="99">
        <f>BT71*Input!$N$23</f>
        <v>27233.538518717945</v>
      </c>
      <c r="BV71" s="100">
        <f t="shared" ref="BV71:BV134" si="88">BU71/1000</f>
        <v>27.233538518717946</v>
      </c>
      <c r="BW71" s="95">
        <v>3480</v>
      </c>
      <c r="BX71" s="99">
        <f>'Max limit'!AX71*Input!PrimaryDrive_ratio*Input!Gear6_ratio*Input!FinalDrive_ratio</f>
        <v>790.50702341137128</v>
      </c>
      <c r="BY71" s="99">
        <f t="shared" ref="BY71:BY134" si="89">BX71/60</f>
        <v>13.175117056856188</v>
      </c>
      <c r="BZ71" s="99">
        <f>BY71*Input!$N$23</f>
        <v>31001.024084548491</v>
      </c>
      <c r="CA71" s="100">
        <f t="shared" ref="CA71:CA134" si="90">BZ71/1000</f>
        <v>31.00102408454849</v>
      </c>
      <c r="CC71" s="95">
        <v>3480</v>
      </c>
      <c r="CD71" s="94">
        <f t="shared" ref="CD71:CD134" si="91">MROUND($BB71,0.5)</f>
        <v>12</v>
      </c>
      <c r="CE71" s="94">
        <f t="shared" ref="CE71:CE134" si="92">MROUND($BG71,0.5)</f>
        <v>16</v>
      </c>
      <c r="CF71" s="94">
        <f t="shared" ref="CF71:CF134" si="93">MROUND($BL71,0.5)</f>
        <v>20</v>
      </c>
      <c r="CG71" s="94">
        <f t="shared" ref="CG71:CG134" si="94">MROUND($BQ71,0.5)</f>
        <v>24</v>
      </c>
      <c r="CH71" s="94">
        <f t="shared" ref="CH71:CH134" si="95">MROUND($BV71,0.5)</f>
        <v>27</v>
      </c>
      <c r="CI71" s="94">
        <f t="shared" ref="CI71:CI134" si="96">MROUND($CA71,0.5)</f>
        <v>31</v>
      </c>
      <c r="CK71" s="95">
        <v>3480</v>
      </c>
      <c r="CL71" s="162">
        <f t="shared" ref="CL71:CL134" si="97">$AY71/60</f>
        <v>5.1187110187110187</v>
      </c>
      <c r="CM71" s="162">
        <f t="shared" ref="CM71:CM134" si="98">$BD71/60</f>
        <v>6.7339487179487181</v>
      </c>
      <c r="CN71" s="162">
        <f t="shared" ref="CN71:CN134" si="99">$BI71/60</f>
        <v>8.4174358974358974</v>
      </c>
      <c r="CO71" s="162">
        <f t="shared" ref="CO71:CO134" si="100">$BN71/60</f>
        <v>10.100923076923076</v>
      </c>
      <c r="CP71" s="162">
        <f t="shared" ref="CP71:CP134" si="101">$BS71/60</f>
        <v>11.573974358974359</v>
      </c>
      <c r="CQ71" s="162">
        <f t="shared" ref="CQ71:CQ134" si="102">$BX71/60</f>
        <v>13.175117056856188</v>
      </c>
    </row>
    <row r="72" spans="1:95" ht="19.5" thickTop="1" thickBot="1">
      <c r="A72" s="70">
        <v>3530</v>
      </c>
      <c r="B72" s="70">
        <v>49.753999999999998</v>
      </c>
      <c r="C72" s="70">
        <v>98.99</v>
      </c>
      <c r="D72" s="70">
        <v>47.262999999999998</v>
      </c>
      <c r="E72" s="70">
        <v>1.911</v>
      </c>
      <c r="O72" s="95">
        <v>3490</v>
      </c>
      <c r="P72" s="94">
        <f t="shared" si="55"/>
        <v>13.128213023764321</v>
      </c>
      <c r="Q72" s="94">
        <f t="shared" si="56"/>
        <v>13.524117164288093</v>
      </c>
      <c r="R72" s="94">
        <f t="shared" si="57"/>
        <v>13.798777347767007</v>
      </c>
      <c r="S72" s="94">
        <f t="shared" si="58"/>
        <v>13.809207471842324</v>
      </c>
      <c r="T72" s="94">
        <f t="shared" si="59"/>
        <v>13.816999672670823</v>
      </c>
      <c r="U72" s="94">
        <f t="shared" si="60"/>
        <v>13.667977154127083</v>
      </c>
      <c r="V72" s="82"/>
      <c r="W72" s="95">
        <v>3490</v>
      </c>
      <c r="X72" s="161">
        <f t="shared" si="68"/>
        <v>9.2478012850320095</v>
      </c>
      <c r="Y72" s="161">
        <f t="shared" si="69"/>
        <v>9.5063457179900368</v>
      </c>
      <c r="Z72" s="161">
        <f t="shared" si="70"/>
        <v>9.6714303165699143</v>
      </c>
      <c r="AA72" s="161">
        <f t="shared" si="71"/>
        <v>9.6439948715516817</v>
      </c>
      <c r="AB72" s="161">
        <f t="shared" si="72"/>
        <v>9.613220289044154</v>
      </c>
      <c r="AC72" s="161">
        <f t="shared" si="73"/>
        <v>9.4641977705004123</v>
      </c>
      <c r="AD72" s="82"/>
      <c r="AE72" s="82"/>
      <c r="AF72" s="82"/>
      <c r="AG72" s="95">
        <v>3490</v>
      </c>
      <c r="AH72" s="161">
        <f t="shared" si="74"/>
        <v>-11.032759821309879</v>
      </c>
      <c r="AI72" s="161">
        <f t="shared" si="75"/>
        <v>-11.110516663468591</v>
      </c>
      <c r="AJ72" s="161">
        <f t="shared" si="76"/>
        <v>-11.214113976570424</v>
      </c>
      <c r="AK72" s="161">
        <f t="shared" si="77"/>
        <v>-11.340732914805997</v>
      </c>
      <c r="AL72" s="161">
        <f t="shared" si="78"/>
        <v>-11.470409412629644</v>
      </c>
      <c r="AM72" s="161">
        <f t="shared" si="79"/>
        <v>-11.631353732656885</v>
      </c>
      <c r="AN72" s="81"/>
      <c r="AO72" s="81"/>
      <c r="AP72" s="95">
        <v>3490</v>
      </c>
      <c r="AQ72" s="94">
        <f t="shared" si="61"/>
        <v>28.093865952560623</v>
      </c>
      <c r="AR72" s="94">
        <f t="shared" si="62"/>
        <v>48.621672282460267</v>
      </c>
      <c r="AS72" s="94">
        <f t="shared" si="63"/>
        <v>75.971362941344154</v>
      </c>
      <c r="AT72" s="94">
        <f t="shared" si="64"/>
        <v>109.39876263553559</v>
      </c>
      <c r="AU72" s="94">
        <f t="shared" si="65"/>
        <v>143.63335806097876</v>
      </c>
      <c r="AV72" s="94">
        <f t="shared" si="66"/>
        <v>186.12265854817014</v>
      </c>
      <c r="AW72" s="81"/>
      <c r="AX72" s="95">
        <v>3490</v>
      </c>
      <c r="AY72" s="99">
        <f>'Max limit'!AX72*Input!PrimaryDrive_ratio*Input!Gear1_ratio*Input!FinalDrive_ratio</f>
        <v>308.00519750519754</v>
      </c>
      <c r="AZ72" s="99">
        <f t="shared" si="80"/>
        <v>5.1334199584199594</v>
      </c>
      <c r="BA72" s="99">
        <f>AZ72*Input!$N$23</f>
        <v>12078.926895322245</v>
      </c>
      <c r="BB72" s="97">
        <f t="shared" si="67"/>
        <v>12.078926895322246</v>
      </c>
      <c r="BC72" s="95">
        <v>3490</v>
      </c>
      <c r="BD72" s="99">
        <f>'Max limit'!AX72*Input!PrimaryDrive_ratio*Input!Gear2_ratio*Input!FinalDrive_ratio</f>
        <v>405.19794871794875</v>
      </c>
      <c r="BE72" s="99">
        <f t="shared" si="81"/>
        <v>6.7532991452991462</v>
      </c>
      <c r="BF72" s="99">
        <f>BE72*Input!$N$23</f>
        <v>15890.499382290598</v>
      </c>
      <c r="BG72" s="100">
        <f t="shared" si="82"/>
        <v>15.890499382290598</v>
      </c>
      <c r="BH72" s="95">
        <v>3490</v>
      </c>
      <c r="BI72" s="99">
        <f>'Max limit'!AX72*Input!PrimaryDrive_ratio*Input!Gear3_ratio*Input!FinalDrive_ratio</f>
        <v>506.49743589743588</v>
      </c>
      <c r="BJ72" s="99">
        <f t="shared" si="83"/>
        <v>8.4416239316239317</v>
      </c>
      <c r="BK72" s="99">
        <f>BJ72*Input!$N$23</f>
        <v>19863.124227863245</v>
      </c>
      <c r="BL72" s="100">
        <f t="shared" si="84"/>
        <v>19.863124227863246</v>
      </c>
      <c r="BM72" s="95">
        <v>3490</v>
      </c>
      <c r="BN72" s="99">
        <f>'Max limit'!AX72*Input!PrimaryDrive_ratio*Input!Gear4_ratio*Input!FinalDrive_ratio</f>
        <v>607.79692307692312</v>
      </c>
      <c r="BO72" s="99">
        <f t="shared" si="85"/>
        <v>10.129948717948718</v>
      </c>
      <c r="BP72" s="99">
        <f>BO72*Input!$N$23</f>
        <v>23835.749073435894</v>
      </c>
      <c r="BQ72" s="100">
        <f t="shared" si="86"/>
        <v>23.835749073435895</v>
      </c>
      <c r="BR72" s="95">
        <v>3490</v>
      </c>
      <c r="BS72" s="99">
        <f>'Max limit'!AX72*Input!PrimaryDrive_ratio*Input!Gear5_ratio*Input!FinalDrive_ratio</f>
        <v>696.43397435897441</v>
      </c>
      <c r="BT72" s="99">
        <f t="shared" si="87"/>
        <v>11.607232905982906</v>
      </c>
      <c r="BU72" s="99">
        <f>BT72*Input!$N$23</f>
        <v>27311.795813311961</v>
      </c>
      <c r="BV72" s="100">
        <f t="shared" si="88"/>
        <v>27.31179581331196</v>
      </c>
      <c r="BW72" s="95">
        <v>3490</v>
      </c>
      <c r="BX72" s="99">
        <f>'Max limit'!AX72*Input!PrimaryDrive_ratio*Input!Gear6_ratio*Input!FinalDrive_ratio</f>
        <v>792.77859531772572</v>
      </c>
      <c r="BY72" s="99">
        <f t="shared" si="89"/>
        <v>13.212976588628761</v>
      </c>
      <c r="BZ72" s="99">
        <f>BY72*Input!$N$23</f>
        <v>31090.107487090292</v>
      </c>
      <c r="CA72" s="100">
        <f t="shared" si="90"/>
        <v>31.090107487090293</v>
      </c>
      <c r="CC72" s="95">
        <v>3490</v>
      </c>
      <c r="CD72" s="94">
        <f t="shared" si="91"/>
        <v>12</v>
      </c>
      <c r="CE72" s="94">
        <f t="shared" si="92"/>
        <v>16</v>
      </c>
      <c r="CF72" s="94">
        <f t="shared" si="93"/>
        <v>20</v>
      </c>
      <c r="CG72" s="94">
        <f t="shared" si="94"/>
        <v>24</v>
      </c>
      <c r="CH72" s="94">
        <f t="shared" si="95"/>
        <v>27.5</v>
      </c>
      <c r="CI72" s="94">
        <f t="shared" si="96"/>
        <v>31</v>
      </c>
      <c r="CK72" s="95">
        <v>3490</v>
      </c>
      <c r="CL72" s="162">
        <f t="shared" si="97"/>
        <v>5.1334199584199594</v>
      </c>
      <c r="CM72" s="162">
        <f t="shared" si="98"/>
        <v>6.7532991452991462</v>
      </c>
      <c r="CN72" s="162">
        <f t="shared" si="99"/>
        <v>8.4416239316239317</v>
      </c>
      <c r="CO72" s="162">
        <f t="shared" si="100"/>
        <v>10.129948717948718</v>
      </c>
      <c r="CP72" s="162">
        <f t="shared" si="101"/>
        <v>11.607232905982906</v>
      </c>
      <c r="CQ72" s="162">
        <f t="shared" si="102"/>
        <v>13.212976588628761</v>
      </c>
    </row>
    <row r="73" spans="1:95" ht="22" thickTop="1" thickBot="1">
      <c r="A73" s="70">
        <v>3540</v>
      </c>
      <c r="B73" s="70">
        <v>50.017000000000003</v>
      </c>
      <c r="C73" s="70">
        <v>99.233000000000004</v>
      </c>
      <c r="D73" s="70">
        <v>47.515999999999998</v>
      </c>
      <c r="E73" s="70">
        <v>1.919</v>
      </c>
      <c r="G73" s="91" t="s">
        <v>267</v>
      </c>
      <c r="H73" s="91" t="s">
        <v>321</v>
      </c>
      <c r="O73" s="95">
        <v>3500</v>
      </c>
      <c r="P73" s="94">
        <f t="shared" si="55"/>
        <v>13.12769105076409</v>
      </c>
      <c r="Q73" s="94">
        <f t="shared" si="56"/>
        <v>13.52318181494997</v>
      </c>
      <c r="R73" s="94">
        <f t="shared" si="57"/>
        <v>13.797276005789623</v>
      </c>
      <c r="S73" s="94">
        <f t="shared" si="58"/>
        <v>13.807025705152254</v>
      </c>
      <c r="T73" s="94">
        <f t="shared" si="59"/>
        <v>13.814108633648981</v>
      </c>
      <c r="U73" s="94">
        <f t="shared" si="60"/>
        <v>13.664230894372551</v>
      </c>
      <c r="V73" s="82"/>
      <c r="W73" s="95">
        <v>3500</v>
      </c>
      <c r="X73" s="161">
        <f t="shared" si="68"/>
        <v>9.2472793120317824</v>
      </c>
      <c r="Y73" s="161">
        <f t="shared" si="69"/>
        <v>9.5054103686519156</v>
      </c>
      <c r="Z73" s="161">
        <f t="shared" si="70"/>
        <v>9.6699289745925316</v>
      </c>
      <c r="AA73" s="161">
        <f t="shared" si="71"/>
        <v>9.6418131048616118</v>
      </c>
      <c r="AB73" s="161">
        <f t="shared" si="72"/>
        <v>9.6103292500223105</v>
      </c>
      <c r="AC73" s="161">
        <f t="shared" si="73"/>
        <v>9.460451510745882</v>
      </c>
      <c r="AD73" s="82"/>
      <c r="AE73" s="82"/>
      <c r="AF73" s="82"/>
      <c r="AG73" s="95">
        <v>3500</v>
      </c>
      <c r="AH73" s="161">
        <f t="shared" si="74"/>
        <v>-11.033370529720147</v>
      </c>
      <c r="AI73" s="161">
        <f t="shared" si="75"/>
        <v>-11.111573608220668</v>
      </c>
      <c r="AJ73" s="161">
        <f t="shared" si="76"/>
        <v>-11.215765452745545</v>
      </c>
      <c r="AK73" s="161">
        <f t="shared" si="77"/>
        <v>-11.343111040498172</v>
      </c>
      <c r="AL73" s="161">
        <f t="shared" si="78"/>
        <v>-11.473531734773236</v>
      </c>
      <c r="AM73" s="161">
        <f t="shared" si="79"/>
        <v>-11.635399693191779</v>
      </c>
      <c r="AN73" s="81"/>
      <c r="AO73" s="81"/>
      <c r="AP73" s="95">
        <v>3500</v>
      </c>
      <c r="AQ73" s="94">
        <f t="shared" si="61"/>
        <v>28.255092972871122</v>
      </c>
      <c r="AR73" s="94">
        <f t="shared" si="62"/>
        <v>48.90070569700891</v>
      </c>
      <c r="AS73" s="94">
        <f t="shared" si="63"/>
        <v>76.407352651576389</v>
      </c>
      <c r="AT73" s="94">
        <f t="shared" si="64"/>
        <v>110.02658781827003</v>
      </c>
      <c r="AU73" s="94">
        <f t="shared" si="65"/>
        <v>144.4576511068866</v>
      </c>
      <c r="AV73" s="94">
        <f t="shared" si="66"/>
        <v>187.19079212938192</v>
      </c>
      <c r="AW73" s="81"/>
      <c r="AX73" s="95">
        <v>3500</v>
      </c>
      <c r="AY73" s="99">
        <f>'Max limit'!AX73*Input!PrimaryDrive_ratio*Input!Gear1_ratio*Input!FinalDrive_ratio</f>
        <v>308.88773388773387</v>
      </c>
      <c r="AZ73" s="99">
        <f t="shared" si="80"/>
        <v>5.1481288981288982</v>
      </c>
      <c r="BA73" s="99">
        <f>AZ73*Input!$N$23</f>
        <v>12113.5370010395</v>
      </c>
      <c r="BB73" s="97">
        <f t="shared" si="67"/>
        <v>12.1135370010395</v>
      </c>
      <c r="BC73" s="95">
        <v>3500</v>
      </c>
      <c r="BD73" s="99">
        <f>'Max limit'!AX73*Input!PrimaryDrive_ratio*Input!Gear2_ratio*Input!FinalDrive_ratio</f>
        <v>406.35897435897436</v>
      </c>
      <c r="BE73" s="99">
        <f t="shared" si="81"/>
        <v>6.7726495726495726</v>
      </c>
      <c r="BF73" s="99">
        <f>BE73*Input!$N$23</f>
        <v>15936.030899145297</v>
      </c>
      <c r="BG73" s="100">
        <f t="shared" si="82"/>
        <v>15.936030899145297</v>
      </c>
      <c r="BH73" s="95">
        <v>3500</v>
      </c>
      <c r="BI73" s="99">
        <f>'Max limit'!AX73*Input!PrimaryDrive_ratio*Input!Gear3_ratio*Input!FinalDrive_ratio</f>
        <v>507.9487179487179</v>
      </c>
      <c r="BJ73" s="99">
        <f t="shared" si="83"/>
        <v>8.4658119658119642</v>
      </c>
      <c r="BK73" s="99">
        <f>BJ73*Input!$N$23</f>
        <v>19920.038623931618</v>
      </c>
      <c r="BL73" s="100">
        <f t="shared" si="84"/>
        <v>19.920038623931617</v>
      </c>
      <c r="BM73" s="95">
        <v>3500</v>
      </c>
      <c r="BN73" s="99">
        <f>'Max limit'!AX73*Input!PrimaryDrive_ratio*Input!Gear4_ratio*Input!FinalDrive_ratio</f>
        <v>609.53846153846155</v>
      </c>
      <c r="BO73" s="99">
        <f t="shared" si="85"/>
        <v>10.158974358974358</v>
      </c>
      <c r="BP73" s="99">
        <f>BO73*Input!$N$23</f>
        <v>23904.046348717944</v>
      </c>
      <c r="BQ73" s="100">
        <f t="shared" si="86"/>
        <v>23.904046348717944</v>
      </c>
      <c r="BR73" s="95">
        <v>3500</v>
      </c>
      <c r="BS73" s="99">
        <f>'Max limit'!AX73*Input!PrimaryDrive_ratio*Input!Gear5_ratio*Input!FinalDrive_ratio</f>
        <v>698.42948717948707</v>
      </c>
      <c r="BT73" s="99">
        <f t="shared" si="87"/>
        <v>11.640491452991451</v>
      </c>
      <c r="BU73" s="99">
        <f>BT73*Input!$N$23</f>
        <v>27390.053107905973</v>
      </c>
      <c r="BV73" s="100">
        <f t="shared" si="88"/>
        <v>27.390053107905974</v>
      </c>
      <c r="BW73" s="95">
        <v>3500</v>
      </c>
      <c r="BX73" s="99">
        <f>'Max limit'!AX73*Input!PrimaryDrive_ratio*Input!Gear6_ratio*Input!FinalDrive_ratio</f>
        <v>795.05016722408027</v>
      </c>
      <c r="BY73" s="99">
        <f t="shared" si="89"/>
        <v>13.250836120401338</v>
      </c>
      <c r="BZ73" s="99">
        <f>BY73*Input!$N$23</f>
        <v>31179.190889632104</v>
      </c>
      <c r="CA73" s="100">
        <f t="shared" si="90"/>
        <v>31.179190889632103</v>
      </c>
      <c r="CC73" s="95">
        <v>3500</v>
      </c>
      <c r="CD73" s="94">
        <f t="shared" si="91"/>
        <v>12</v>
      </c>
      <c r="CE73" s="94">
        <f t="shared" si="92"/>
        <v>16</v>
      </c>
      <c r="CF73" s="94">
        <f t="shared" si="93"/>
        <v>20</v>
      </c>
      <c r="CG73" s="94">
        <f t="shared" si="94"/>
        <v>24</v>
      </c>
      <c r="CH73" s="94">
        <f t="shared" si="95"/>
        <v>27.5</v>
      </c>
      <c r="CI73" s="94">
        <f t="shared" si="96"/>
        <v>31</v>
      </c>
      <c r="CK73" s="95">
        <v>3500</v>
      </c>
      <c r="CL73" s="162">
        <f t="shared" si="97"/>
        <v>5.1481288981288982</v>
      </c>
      <c r="CM73" s="162">
        <f t="shared" si="98"/>
        <v>6.7726495726495726</v>
      </c>
      <c r="CN73" s="162">
        <f t="shared" si="99"/>
        <v>8.4658119658119642</v>
      </c>
      <c r="CO73" s="162">
        <f t="shared" si="100"/>
        <v>10.158974358974358</v>
      </c>
      <c r="CP73" s="162">
        <f t="shared" si="101"/>
        <v>11.640491452991451</v>
      </c>
      <c r="CQ73" s="162">
        <f t="shared" si="102"/>
        <v>13.250836120401338</v>
      </c>
    </row>
    <row r="74" spans="1:95" ht="19.5" thickTop="1" thickBot="1">
      <c r="A74" s="70">
        <v>3550</v>
      </c>
      <c r="B74" s="70">
        <v>50.283000000000001</v>
      </c>
      <c r="C74" s="70">
        <v>99.478999999999999</v>
      </c>
      <c r="D74" s="70">
        <v>47.767000000000003</v>
      </c>
      <c r="E74" s="70">
        <v>1.931</v>
      </c>
      <c r="G74" s="92">
        <v>1</v>
      </c>
      <c r="H74" s="93">
        <f>1 + (ROW() - ROW($H$74)) * (79 / 1748)</f>
        <v>1</v>
      </c>
      <c r="O74" s="95">
        <v>3510</v>
      </c>
      <c r="P74" s="94">
        <f t="shared" si="55"/>
        <v>13.127167584278883</v>
      </c>
      <c r="Q74" s="94">
        <f t="shared" si="56"/>
        <v>13.522243789361951</v>
      </c>
      <c r="R74" s="94">
        <f t="shared" si="57"/>
        <v>13.795770368127041</v>
      </c>
      <c r="S74" s="94">
        <f t="shared" si="58"/>
        <v>13.80483769592516</v>
      </c>
      <c r="T74" s="94">
        <f t="shared" si="59"/>
        <v>13.811209322698605</v>
      </c>
      <c r="U74" s="94">
        <f t="shared" si="60"/>
        <v>13.660473915705991</v>
      </c>
      <c r="V74" s="82"/>
      <c r="W74" s="95">
        <v>3510</v>
      </c>
      <c r="X74" s="161">
        <f t="shared" si="68"/>
        <v>9.2467558455465735</v>
      </c>
      <c r="Y74" s="161">
        <f t="shared" si="69"/>
        <v>9.5044723430638971</v>
      </c>
      <c r="Z74" s="161">
        <f t="shared" si="70"/>
        <v>9.6684233369299477</v>
      </c>
      <c r="AA74" s="161">
        <f t="shared" si="71"/>
        <v>9.6396250956345177</v>
      </c>
      <c r="AB74" s="161">
        <f t="shared" si="72"/>
        <v>9.6074299390719347</v>
      </c>
      <c r="AC74" s="161">
        <f t="shared" si="73"/>
        <v>9.4566945320793216</v>
      </c>
      <c r="AD74" s="82"/>
      <c r="AE74" s="82"/>
      <c r="AF74" s="82"/>
      <c r="AG74" s="95">
        <v>3510</v>
      </c>
      <c r="AH74" s="161">
        <f t="shared" si="74"/>
        <v>-11.033982985507839</v>
      </c>
      <c r="AI74" s="161">
        <f t="shared" si="75"/>
        <v>-11.112633577135128</v>
      </c>
      <c r="AJ74" s="161">
        <f t="shared" si="76"/>
        <v>-11.217421654174387</v>
      </c>
      <c r="AK74" s="161">
        <f t="shared" si="77"/>
        <v>-11.345495970555705</v>
      </c>
      <c r="AL74" s="161">
        <f t="shared" si="78"/>
        <v>-11.476662990599641</v>
      </c>
      <c r="AM74" s="161">
        <f t="shared" si="79"/>
        <v>-11.639457230151663</v>
      </c>
      <c r="AN74" s="81"/>
      <c r="AO74" s="81"/>
      <c r="AP74" s="95">
        <v>3510</v>
      </c>
      <c r="AQ74" s="94">
        <f t="shared" si="61"/>
        <v>28.416781300821995</v>
      </c>
      <c r="AR74" s="94">
        <f t="shared" si="62"/>
        <v>49.180537490426076</v>
      </c>
      <c r="AS74" s="94">
        <f t="shared" si="63"/>
        <v>76.844589828790731</v>
      </c>
      <c r="AT74" s="94">
        <f t="shared" si="64"/>
        <v>110.65620935345865</v>
      </c>
      <c r="AU74" s="94">
        <f t="shared" si="65"/>
        <v>145.28430264505747</v>
      </c>
      <c r="AV74" s="94">
        <f t="shared" si="66"/>
        <v>188.26198188679172</v>
      </c>
      <c r="AW74" s="81"/>
      <c r="AX74" s="95">
        <v>3510</v>
      </c>
      <c r="AY74" s="99">
        <f>'Max limit'!AX74*Input!PrimaryDrive_ratio*Input!Gear1_ratio*Input!FinalDrive_ratio</f>
        <v>309.77027027027026</v>
      </c>
      <c r="AZ74" s="99">
        <f t="shared" si="80"/>
        <v>5.1628378378378379</v>
      </c>
      <c r="BA74" s="99">
        <f>AZ74*Input!$N$23</f>
        <v>12148.147106756755</v>
      </c>
      <c r="BB74" s="97">
        <f t="shared" si="67"/>
        <v>12.148147106756754</v>
      </c>
      <c r="BC74" s="95">
        <v>3510</v>
      </c>
      <c r="BD74" s="99">
        <f>'Max limit'!AX74*Input!PrimaryDrive_ratio*Input!Gear2_ratio*Input!FinalDrive_ratio</f>
        <v>407.52</v>
      </c>
      <c r="BE74" s="99">
        <f t="shared" si="81"/>
        <v>6.7919999999999998</v>
      </c>
      <c r="BF74" s="99">
        <f>BE74*Input!$N$23</f>
        <v>15981.562415999997</v>
      </c>
      <c r="BG74" s="100">
        <f t="shared" si="82"/>
        <v>15.981562415999997</v>
      </c>
      <c r="BH74" s="95">
        <v>3510</v>
      </c>
      <c r="BI74" s="99">
        <f>'Max limit'!AX74*Input!PrimaryDrive_ratio*Input!Gear3_ratio*Input!FinalDrive_ratio</f>
        <v>509.4</v>
      </c>
      <c r="BJ74" s="99">
        <f t="shared" si="83"/>
        <v>8.49</v>
      </c>
      <c r="BK74" s="99">
        <f>BJ74*Input!$N$23</f>
        <v>19976.953019999997</v>
      </c>
      <c r="BL74" s="100">
        <f t="shared" si="84"/>
        <v>19.976953019999996</v>
      </c>
      <c r="BM74" s="95">
        <v>3510</v>
      </c>
      <c r="BN74" s="99">
        <f>'Max limit'!AX74*Input!PrimaryDrive_ratio*Input!Gear4_ratio*Input!FinalDrive_ratio</f>
        <v>611.28</v>
      </c>
      <c r="BO74" s="99">
        <f t="shared" si="85"/>
        <v>10.187999999999999</v>
      </c>
      <c r="BP74" s="99">
        <f>BO74*Input!$N$23</f>
        <v>23972.343623999994</v>
      </c>
      <c r="BQ74" s="100">
        <f t="shared" si="86"/>
        <v>23.972343623999993</v>
      </c>
      <c r="BR74" s="95">
        <v>3510</v>
      </c>
      <c r="BS74" s="99">
        <f>'Max limit'!AX74*Input!PrimaryDrive_ratio*Input!Gear5_ratio*Input!FinalDrive_ratio</f>
        <v>700.42499999999995</v>
      </c>
      <c r="BT74" s="99">
        <f t="shared" si="87"/>
        <v>11.67375</v>
      </c>
      <c r="BU74" s="99">
        <f>BT74*Input!$N$23</f>
        <v>27468.310402499996</v>
      </c>
      <c r="BV74" s="100">
        <f t="shared" si="88"/>
        <v>27.468310402499995</v>
      </c>
      <c r="BW74" s="95">
        <v>3510</v>
      </c>
      <c r="BX74" s="99">
        <f>'Max limit'!AX74*Input!PrimaryDrive_ratio*Input!Gear6_ratio*Input!FinalDrive_ratio</f>
        <v>797.32173913043482</v>
      </c>
      <c r="BY74" s="99">
        <f t="shared" si="89"/>
        <v>13.288695652173914</v>
      </c>
      <c r="BZ74" s="99">
        <f>BY74*Input!$N$23</f>
        <v>31268.274292173908</v>
      </c>
      <c r="CA74" s="100">
        <f t="shared" si="90"/>
        <v>31.26827429217391</v>
      </c>
      <c r="CC74" s="95">
        <v>3510</v>
      </c>
      <c r="CD74" s="94">
        <f t="shared" si="91"/>
        <v>12</v>
      </c>
      <c r="CE74" s="94">
        <f t="shared" si="92"/>
        <v>16</v>
      </c>
      <c r="CF74" s="94">
        <f t="shared" si="93"/>
        <v>20</v>
      </c>
      <c r="CG74" s="94">
        <f t="shared" si="94"/>
        <v>24</v>
      </c>
      <c r="CH74" s="94">
        <f t="shared" si="95"/>
        <v>27.5</v>
      </c>
      <c r="CI74" s="94">
        <f t="shared" si="96"/>
        <v>31.5</v>
      </c>
      <c r="CK74" s="95">
        <v>3510</v>
      </c>
      <c r="CL74" s="162">
        <f t="shared" si="97"/>
        <v>5.1628378378378379</v>
      </c>
      <c r="CM74" s="162">
        <f t="shared" si="98"/>
        <v>6.7919999999999998</v>
      </c>
      <c r="CN74" s="162">
        <f t="shared" si="99"/>
        <v>8.49</v>
      </c>
      <c r="CO74" s="162">
        <f t="shared" si="100"/>
        <v>10.187999999999999</v>
      </c>
      <c r="CP74" s="162">
        <f t="shared" si="101"/>
        <v>11.67375</v>
      </c>
      <c r="CQ74" s="162">
        <f t="shared" si="102"/>
        <v>13.288695652173914</v>
      </c>
    </row>
    <row r="75" spans="1:95" ht="19.5" thickTop="1" thickBot="1">
      <c r="A75" s="70">
        <v>3560</v>
      </c>
      <c r="B75" s="70">
        <v>50.533000000000001</v>
      </c>
      <c r="C75" s="70">
        <v>99.694000000000003</v>
      </c>
      <c r="D75" s="70">
        <v>48.012999999999998</v>
      </c>
      <c r="E75" s="70">
        <v>1.9319999999999999</v>
      </c>
      <c r="G75" s="92">
        <v>1</v>
      </c>
      <c r="H75" s="93">
        <f t="shared" ref="H75:H138" si="103">1 + (ROW() - ROW($H$74)) * (79 / 1748)</f>
        <v>1.0451945080091534</v>
      </c>
      <c r="O75" s="95">
        <v>3520</v>
      </c>
      <c r="P75" s="94">
        <f t="shared" si="55"/>
        <v>13.126642624308698</v>
      </c>
      <c r="Q75" s="94">
        <f t="shared" si="56"/>
        <v>13.521303087524039</v>
      </c>
      <c r="R75" s="94">
        <f t="shared" si="57"/>
        <v>13.794260434779257</v>
      </c>
      <c r="S75" s="94">
        <f t="shared" si="58"/>
        <v>13.80264344416104</v>
      </c>
      <c r="T75" s="94">
        <f t="shared" si="59"/>
        <v>13.808301739819701</v>
      </c>
      <c r="U75" s="94">
        <f t="shared" si="60"/>
        <v>13.6567062181274</v>
      </c>
      <c r="V75" s="82"/>
      <c r="W75" s="95">
        <v>3520</v>
      </c>
      <c r="X75" s="161">
        <f t="shared" si="68"/>
        <v>9.2462308855763879</v>
      </c>
      <c r="Y75" s="161">
        <f t="shared" si="69"/>
        <v>9.5035316412259867</v>
      </c>
      <c r="Z75" s="161">
        <f t="shared" si="70"/>
        <v>9.6669134035821642</v>
      </c>
      <c r="AA75" s="161">
        <f t="shared" si="71"/>
        <v>9.6374308438703995</v>
      </c>
      <c r="AB75" s="161">
        <f t="shared" si="72"/>
        <v>9.60452235619303</v>
      </c>
      <c r="AC75" s="161">
        <f t="shared" si="73"/>
        <v>9.4529268345007313</v>
      </c>
      <c r="AD75" s="82"/>
      <c r="AE75" s="82"/>
      <c r="AF75" s="82"/>
      <c r="AG75" s="95">
        <v>3520</v>
      </c>
      <c r="AH75" s="161">
        <f t="shared" si="74"/>
        <v>-11.034597188672958</v>
      </c>
      <c r="AI75" s="161">
        <f t="shared" si="75"/>
        <v>-11.113696570211967</v>
      </c>
      <c r="AJ75" s="161">
        <f t="shared" si="76"/>
        <v>-11.219082580856949</v>
      </c>
      <c r="AK75" s="161">
        <f t="shared" si="77"/>
        <v>-11.347887704978595</v>
      </c>
      <c r="AL75" s="161">
        <f t="shared" si="78"/>
        <v>-11.47980318010886</v>
      </c>
      <c r="AM75" s="161">
        <f t="shared" si="79"/>
        <v>-11.643526343536541</v>
      </c>
      <c r="AN75" s="81"/>
      <c r="AO75" s="81"/>
      <c r="AP75" s="95">
        <v>3520</v>
      </c>
      <c r="AQ75" s="94">
        <f t="shared" si="61"/>
        <v>28.578930936413247</v>
      </c>
      <c r="AR75" s="94">
        <f t="shared" si="62"/>
        <v>49.461167662711759</v>
      </c>
      <c r="AS75" s="94">
        <f t="shared" si="63"/>
        <v>77.283074472987096</v>
      </c>
      <c r="AT75" s="94">
        <f t="shared" si="64"/>
        <v>111.28762724110142</v>
      </c>
      <c r="AU75" s="94">
        <f t="shared" si="65"/>
        <v>146.11331267549127</v>
      </c>
      <c r="AV75" s="94">
        <f t="shared" si="66"/>
        <v>189.33622782039947</v>
      </c>
      <c r="AW75" s="81"/>
      <c r="AX75" s="95">
        <v>3520</v>
      </c>
      <c r="AY75" s="99">
        <f>'Max limit'!AX75*Input!PrimaryDrive_ratio*Input!Gear1_ratio*Input!FinalDrive_ratio</f>
        <v>310.65280665280665</v>
      </c>
      <c r="AZ75" s="99">
        <f t="shared" si="80"/>
        <v>5.1775467775467776</v>
      </c>
      <c r="BA75" s="99">
        <f>AZ75*Input!$N$23</f>
        <v>12182.757212474011</v>
      </c>
      <c r="BB75" s="97">
        <f t="shared" si="67"/>
        <v>12.18275721247401</v>
      </c>
      <c r="BC75" s="95">
        <v>3520</v>
      </c>
      <c r="BD75" s="99">
        <f>'Max limit'!AX75*Input!PrimaryDrive_ratio*Input!Gear2_ratio*Input!FinalDrive_ratio</f>
        <v>408.6810256410256</v>
      </c>
      <c r="BE75" s="99">
        <f t="shared" si="81"/>
        <v>6.8113504273504271</v>
      </c>
      <c r="BF75" s="99">
        <f>BE75*Input!$N$23</f>
        <v>16027.093932854697</v>
      </c>
      <c r="BG75" s="100">
        <f t="shared" si="82"/>
        <v>16.027093932854697</v>
      </c>
      <c r="BH75" s="95">
        <v>3520</v>
      </c>
      <c r="BI75" s="99">
        <f>'Max limit'!AX75*Input!PrimaryDrive_ratio*Input!Gear3_ratio*Input!FinalDrive_ratio</f>
        <v>510.851282051282</v>
      </c>
      <c r="BJ75" s="99">
        <f t="shared" si="83"/>
        <v>8.5141880341880327</v>
      </c>
      <c r="BK75" s="99">
        <f>BJ75*Input!$N$23</f>
        <v>20033.867416068369</v>
      </c>
      <c r="BL75" s="100">
        <f t="shared" si="84"/>
        <v>20.033867416068368</v>
      </c>
      <c r="BM75" s="95">
        <v>3520</v>
      </c>
      <c r="BN75" s="99">
        <f>'Max limit'!AX75*Input!PrimaryDrive_ratio*Input!Gear4_ratio*Input!FinalDrive_ratio</f>
        <v>613.0215384615384</v>
      </c>
      <c r="BO75" s="99">
        <f t="shared" si="85"/>
        <v>10.217025641025639</v>
      </c>
      <c r="BP75" s="99">
        <f>BO75*Input!$N$23</f>
        <v>24040.640899282043</v>
      </c>
      <c r="BQ75" s="100">
        <f t="shared" si="86"/>
        <v>24.040640899282042</v>
      </c>
      <c r="BR75" s="95">
        <v>3520</v>
      </c>
      <c r="BS75" s="99">
        <f>'Max limit'!AX75*Input!PrimaryDrive_ratio*Input!Gear5_ratio*Input!FinalDrive_ratio</f>
        <v>702.42051282051273</v>
      </c>
      <c r="BT75" s="99">
        <f t="shared" si="87"/>
        <v>11.707008547008545</v>
      </c>
      <c r="BU75" s="99">
        <f>BT75*Input!$N$23</f>
        <v>27546.567697094008</v>
      </c>
      <c r="BV75" s="100">
        <f t="shared" si="88"/>
        <v>27.546567697094009</v>
      </c>
      <c r="BW75" s="95">
        <v>3520</v>
      </c>
      <c r="BX75" s="99">
        <f>'Max limit'!AX75*Input!PrimaryDrive_ratio*Input!Gear6_ratio*Input!FinalDrive_ratio</f>
        <v>799.59331103678926</v>
      </c>
      <c r="BY75" s="99">
        <f t="shared" si="89"/>
        <v>13.326555183946487</v>
      </c>
      <c r="BZ75" s="99">
        <f>BY75*Input!$N$23</f>
        <v>31357.357694715713</v>
      </c>
      <c r="CA75" s="100">
        <f t="shared" si="90"/>
        <v>31.357357694715713</v>
      </c>
      <c r="CC75" s="95">
        <v>3520</v>
      </c>
      <c r="CD75" s="94">
        <f t="shared" si="91"/>
        <v>12</v>
      </c>
      <c r="CE75" s="94">
        <f t="shared" si="92"/>
        <v>16</v>
      </c>
      <c r="CF75" s="94">
        <f t="shared" si="93"/>
        <v>20</v>
      </c>
      <c r="CG75" s="94">
        <f t="shared" si="94"/>
        <v>24</v>
      </c>
      <c r="CH75" s="94">
        <f t="shared" si="95"/>
        <v>27.5</v>
      </c>
      <c r="CI75" s="94">
        <f t="shared" si="96"/>
        <v>31.5</v>
      </c>
      <c r="CK75" s="95">
        <v>3520</v>
      </c>
      <c r="CL75" s="162">
        <f t="shared" si="97"/>
        <v>5.1775467775467776</v>
      </c>
      <c r="CM75" s="162">
        <f t="shared" si="98"/>
        <v>6.8113504273504271</v>
      </c>
      <c r="CN75" s="162">
        <f t="shared" si="99"/>
        <v>8.5141880341880327</v>
      </c>
      <c r="CO75" s="162">
        <f t="shared" si="100"/>
        <v>10.217025641025639</v>
      </c>
      <c r="CP75" s="162">
        <f t="shared" si="101"/>
        <v>11.707008547008545</v>
      </c>
      <c r="CQ75" s="162">
        <f t="shared" si="102"/>
        <v>13.326555183946487</v>
      </c>
    </row>
    <row r="76" spans="1:95" ht="19.5" thickTop="1" thickBot="1">
      <c r="A76" s="70">
        <v>3570</v>
      </c>
      <c r="B76" s="70">
        <v>50.792999999999999</v>
      </c>
      <c r="C76" s="70">
        <v>99.924999999999997</v>
      </c>
      <c r="D76" s="70">
        <v>48.258000000000003</v>
      </c>
      <c r="E76" s="70">
        <v>1.944</v>
      </c>
      <c r="G76" s="92">
        <v>1</v>
      </c>
      <c r="H76" s="93">
        <f t="shared" si="103"/>
        <v>1.0903890160183067</v>
      </c>
      <c r="O76" s="95">
        <v>3530</v>
      </c>
      <c r="P76" s="94">
        <f t="shared" si="55"/>
        <v>13.12611617085353</v>
      </c>
      <c r="Q76" s="94">
        <f t="shared" si="56"/>
        <v>13.520359709436235</v>
      </c>
      <c r="R76" s="94">
        <f t="shared" si="57"/>
        <v>13.792746205746273</v>
      </c>
      <c r="S76" s="94">
        <f t="shared" si="58"/>
        <v>13.800442949859899</v>
      </c>
      <c r="T76" s="94">
        <f t="shared" si="59"/>
        <v>13.80538588501226</v>
      </c>
      <c r="U76" s="94">
        <f t="shared" si="60"/>
        <v>13.652927801636778</v>
      </c>
      <c r="V76" s="82"/>
      <c r="W76" s="95">
        <v>3530</v>
      </c>
      <c r="X76" s="161">
        <f t="shared" si="68"/>
        <v>9.2457044321212223</v>
      </c>
      <c r="Y76" s="161">
        <f t="shared" si="69"/>
        <v>9.5025882631381808</v>
      </c>
      <c r="Z76" s="161">
        <f t="shared" si="70"/>
        <v>9.6653991745491794</v>
      </c>
      <c r="AA76" s="161">
        <f t="shared" si="71"/>
        <v>9.6352303495692553</v>
      </c>
      <c r="AB76" s="161">
        <f t="shared" si="72"/>
        <v>9.6016065013855911</v>
      </c>
      <c r="AC76" s="161">
        <f t="shared" si="73"/>
        <v>9.4491484180101093</v>
      </c>
      <c r="AD76" s="82"/>
      <c r="AE76" s="82"/>
      <c r="AF76" s="82"/>
      <c r="AG76" s="95">
        <v>3530</v>
      </c>
      <c r="AH76" s="161">
        <f t="shared" si="74"/>
        <v>-11.035213139215502</v>
      </c>
      <c r="AI76" s="161">
        <f t="shared" si="75"/>
        <v>-11.114762587451187</v>
      </c>
      <c r="AJ76" s="161">
        <f t="shared" si="76"/>
        <v>-11.220748232793232</v>
      </c>
      <c r="AK76" s="161">
        <f t="shared" si="77"/>
        <v>-11.35028624376684</v>
      </c>
      <c r="AL76" s="161">
        <f t="shared" si="78"/>
        <v>-11.482952303300893</v>
      </c>
      <c r="AM76" s="161">
        <f t="shared" si="79"/>
        <v>-11.647607033346413</v>
      </c>
      <c r="AN76" s="81"/>
      <c r="AO76" s="81"/>
      <c r="AP76" s="95">
        <v>3530</v>
      </c>
      <c r="AQ76" s="94">
        <f t="shared" si="61"/>
        <v>28.741541879644867</v>
      </c>
      <c r="AR76" s="94">
        <f t="shared" si="62"/>
        <v>49.742596213865951</v>
      </c>
      <c r="AS76" s="94">
        <f t="shared" si="63"/>
        <v>77.722806584165582</v>
      </c>
      <c r="AT76" s="94">
        <f t="shared" si="64"/>
        <v>111.92084148119842</v>
      </c>
      <c r="AU76" s="94">
        <f t="shared" si="65"/>
        <v>146.94468119818799</v>
      </c>
      <c r="AV76" s="94">
        <f t="shared" si="66"/>
        <v>190.41352993020527</v>
      </c>
      <c r="AW76" s="81"/>
      <c r="AX76" s="95">
        <v>3530</v>
      </c>
      <c r="AY76" s="99">
        <f>'Max limit'!AX76*Input!PrimaryDrive_ratio*Input!Gear1_ratio*Input!FinalDrive_ratio</f>
        <v>311.53534303534303</v>
      </c>
      <c r="AZ76" s="99">
        <f t="shared" si="80"/>
        <v>5.1922557172557173</v>
      </c>
      <c r="BA76" s="99">
        <f>AZ76*Input!$N$23</f>
        <v>12217.367318191265</v>
      </c>
      <c r="BB76" s="97">
        <f t="shared" si="67"/>
        <v>12.217367318191265</v>
      </c>
      <c r="BC76" s="95">
        <v>3530</v>
      </c>
      <c r="BD76" s="99">
        <f>'Max limit'!AX76*Input!PrimaryDrive_ratio*Input!Gear2_ratio*Input!FinalDrive_ratio</f>
        <v>409.84205128205122</v>
      </c>
      <c r="BE76" s="99">
        <f t="shared" si="81"/>
        <v>6.8307008547008534</v>
      </c>
      <c r="BF76" s="99">
        <f>BE76*Input!$N$23</f>
        <v>16072.625449709396</v>
      </c>
      <c r="BG76" s="100">
        <f t="shared" si="82"/>
        <v>16.072625449709395</v>
      </c>
      <c r="BH76" s="95">
        <v>3530</v>
      </c>
      <c r="BI76" s="99">
        <f>'Max limit'!AX76*Input!PrimaryDrive_ratio*Input!Gear3_ratio*Input!FinalDrive_ratio</f>
        <v>512.30256410256402</v>
      </c>
      <c r="BJ76" s="99">
        <f t="shared" si="83"/>
        <v>8.538376068376067</v>
      </c>
      <c r="BK76" s="99">
        <f>BJ76*Input!$N$23</f>
        <v>20090.781812136745</v>
      </c>
      <c r="BL76" s="100">
        <f t="shared" si="84"/>
        <v>20.090781812136747</v>
      </c>
      <c r="BM76" s="95">
        <v>3530</v>
      </c>
      <c r="BN76" s="99">
        <f>'Max limit'!AX76*Input!PrimaryDrive_ratio*Input!Gear4_ratio*Input!FinalDrive_ratio</f>
        <v>614.76307692307694</v>
      </c>
      <c r="BO76" s="99">
        <f t="shared" si="85"/>
        <v>10.246051282051281</v>
      </c>
      <c r="BP76" s="99">
        <f>BO76*Input!$N$23</f>
        <v>24108.938174564097</v>
      </c>
      <c r="BQ76" s="100">
        <f t="shared" si="86"/>
        <v>24.108938174564095</v>
      </c>
      <c r="BR76" s="95">
        <v>3530</v>
      </c>
      <c r="BS76" s="99">
        <f>'Max limit'!AX76*Input!PrimaryDrive_ratio*Input!Gear5_ratio*Input!FinalDrive_ratio</f>
        <v>704.4160256410255</v>
      </c>
      <c r="BT76" s="99">
        <f t="shared" si="87"/>
        <v>11.740267094017092</v>
      </c>
      <c r="BU76" s="99">
        <f>BT76*Input!$N$23</f>
        <v>27624.824991688023</v>
      </c>
      <c r="BV76" s="100">
        <f t="shared" si="88"/>
        <v>27.624824991688023</v>
      </c>
      <c r="BW76" s="95">
        <v>3530</v>
      </c>
      <c r="BX76" s="99">
        <f>'Max limit'!AX76*Input!PrimaryDrive_ratio*Input!Gear6_ratio*Input!FinalDrive_ratio</f>
        <v>801.86488294314381</v>
      </c>
      <c r="BY76" s="99">
        <f t="shared" si="89"/>
        <v>13.364414715719063</v>
      </c>
      <c r="BZ76" s="99">
        <f>BY76*Input!$N$23</f>
        <v>31446.441097257517</v>
      </c>
      <c r="CA76" s="100">
        <f t="shared" si="90"/>
        <v>31.446441097257516</v>
      </c>
      <c r="CC76" s="95">
        <v>3530</v>
      </c>
      <c r="CD76" s="94">
        <f t="shared" si="91"/>
        <v>12</v>
      </c>
      <c r="CE76" s="94">
        <f t="shared" si="92"/>
        <v>16</v>
      </c>
      <c r="CF76" s="94">
        <f t="shared" si="93"/>
        <v>20</v>
      </c>
      <c r="CG76" s="94">
        <f t="shared" si="94"/>
        <v>24</v>
      </c>
      <c r="CH76" s="94">
        <f t="shared" si="95"/>
        <v>27.5</v>
      </c>
      <c r="CI76" s="94">
        <f t="shared" si="96"/>
        <v>31.5</v>
      </c>
      <c r="CK76" s="95">
        <v>3530</v>
      </c>
      <c r="CL76" s="162">
        <f t="shared" si="97"/>
        <v>5.1922557172557173</v>
      </c>
      <c r="CM76" s="162">
        <f t="shared" si="98"/>
        <v>6.8307008547008534</v>
      </c>
      <c r="CN76" s="162">
        <f t="shared" si="99"/>
        <v>8.538376068376067</v>
      </c>
      <c r="CO76" s="162">
        <f t="shared" si="100"/>
        <v>10.246051282051281</v>
      </c>
      <c r="CP76" s="162">
        <f t="shared" si="101"/>
        <v>11.740267094017092</v>
      </c>
      <c r="CQ76" s="162">
        <f t="shared" si="102"/>
        <v>13.364414715719063</v>
      </c>
    </row>
    <row r="77" spans="1:95" ht="19.5" thickTop="1" thickBot="1">
      <c r="A77" s="70">
        <v>3580</v>
      </c>
      <c r="B77" s="70">
        <v>51.04</v>
      </c>
      <c r="C77" s="70">
        <v>100.131</v>
      </c>
      <c r="D77" s="70">
        <v>48.493000000000002</v>
      </c>
      <c r="E77" s="70">
        <v>1.954</v>
      </c>
      <c r="G77" s="92">
        <v>1</v>
      </c>
      <c r="H77" s="93">
        <f t="shared" si="103"/>
        <v>1.1355835240274599</v>
      </c>
      <c r="O77" s="95">
        <v>3540</v>
      </c>
      <c r="P77" s="94">
        <f t="shared" si="55"/>
        <v>13.125588223913386</v>
      </c>
      <c r="Q77" s="94">
        <f t="shared" si="56"/>
        <v>13.519413655098536</v>
      </c>
      <c r="R77" s="94">
        <f t="shared" si="57"/>
        <v>13.79122768102809</v>
      </c>
      <c r="S77" s="94">
        <f t="shared" si="58"/>
        <v>13.798236213021731</v>
      </c>
      <c r="T77" s="94">
        <f t="shared" si="59"/>
        <v>13.802461758276291</v>
      </c>
      <c r="U77" s="94">
        <f t="shared" si="60"/>
        <v>13.649138666234128</v>
      </c>
      <c r="V77" s="82"/>
      <c r="W77" s="95">
        <v>3540</v>
      </c>
      <c r="X77" s="161">
        <f t="shared" si="68"/>
        <v>9.2451764851810783</v>
      </c>
      <c r="Y77" s="161">
        <f t="shared" si="69"/>
        <v>9.5016422088004813</v>
      </c>
      <c r="Z77" s="161">
        <f t="shared" si="70"/>
        <v>9.6638806498309968</v>
      </c>
      <c r="AA77" s="161">
        <f t="shared" si="71"/>
        <v>9.6330236127310886</v>
      </c>
      <c r="AB77" s="161">
        <f t="shared" si="72"/>
        <v>9.5986823746496217</v>
      </c>
      <c r="AC77" s="161">
        <f t="shared" si="73"/>
        <v>9.4453592826074591</v>
      </c>
      <c r="AD77" s="82"/>
      <c r="AE77" s="82"/>
      <c r="AF77" s="82"/>
      <c r="AG77" s="95">
        <v>3540</v>
      </c>
      <c r="AH77" s="161">
        <f t="shared" si="74"/>
        <v>-11.035830837135471</v>
      </c>
      <c r="AI77" s="161">
        <f t="shared" si="75"/>
        <v>-11.115831628852789</v>
      </c>
      <c r="AJ77" s="161">
        <f t="shared" si="76"/>
        <v>-11.222418609983233</v>
      </c>
      <c r="AK77" s="161">
        <f t="shared" si="77"/>
        <v>-11.352691586920443</v>
      </c>
      <c r="AL77" s="161">
        <f t="shared" si="78"/>
        <v>-11.48611036017574</v>
      </c>
      <c r="AM77" s="161">
        <f t="shared" si="79"/>
        <v>-11.651699299581276</v>
      </c>
      <c r="AN77" s="81"/>
      <c r="AO77" s="81"/>
      <c r="AP77" s="95">
        <v>3540</v>
      </c>
      <c r="AQ77" s="94">
        <f t="shared" si="61"/>
        <v>28.904614130516883</v>
      </c>
      <c r="AR77" s="94">
        <f t="shared" si="62"/>
        <v>50.024823143888717</v>
      </c>
      <c r="AS77" s="94">
        <f t="shared" si="63"/>
        <v>78.16378616232609</v>
      </c>
      <c r="AT77" s="94">
        <f t="shared" si="64"/>
        <v>112.55585207374965</v>
      </c>
      <c r="AU77" s="94">
        <f t="shared" si="65"/>
        <v>147.77840821314777</v>
      </c>
      <c r="AV77" s="94">
        <f t="shared" si="66"/>
        <v>191.4938882162092</v>
      </c>
      <c r="AW77" s="81"/>
      <c r="AX77" s="95">
        <v>3540</v>
      </c>
      <c r="AY77" s="99">
        <f>'Max limit'!AX77*Input!PrimaryDrive_ratio*Input!Gear1_ratio*Input!FinalDrive_ratio</f>
        <v>312.41787941787948</v>
      </c>
      <c r="AZ77" s="99">
        <f t="shared" si="80"/>
        <v>5.2069646569646579</v>
      </c>
      <c r="BA77" s="99">
        <f>AZ77*Input!$N$23</f>
        <v>12251.977423908524</v>
      </c>
      <c r="BB77" s="97">
        <f t="shared" si="67"/>
        <v>12.251977423908524</v>
      </c>
      <c r="BC77" s="95">
        <v>3540</v>
      </c>
      <c r="BD77" s="99">
        <f>'Max limit'!AX77*Input!PrimaryDrive_ratio*Input!Gear2_ratio*Input!FinalDrive_ratio</f>
        <v>411.00307692307695</v>
      </c>
      <c r="BE77" s="99">
        <f t="shared" si="81"/>
        <v>6.8500512820512824</v>
      </c>
      <c r="BF77" s="99">
        <f>BE77*Input!$N$23</f>
        <v>16118.1569665641</v>
      </c>
      <c r="BG77" s="100">
        <f t="shared" si="82"/>
        <v>16.118156966564101</v>
      </c>
      <c r="BH77" s="95">
        <v>3540</v>
      </c>
      <c r="BI77" s="99">
        <f>'Max limit'!AX77*Input!PrimaryDrive_ratio*Input!Gear3_ratio*Input!FinalDrive_ratio</f>
        <v>513.7538461538461</v>
      </c>
      <c r="BJ77" s="99">
        <f t="shared" si="83"/>
        <v>8.5625641025641013</v>
      </c>
      <c r="BK77" s="99">
        <f>BJ77*Input!$N$23</f>
        <v>20147.696208205121</v>
      </c>
      <c r="BL77" s="100">
        <f t="shared" si="84"/>
        <v>20.147696208205122</v>
      </c>
      <c r="BM77" s="95">
        <v>3540</v>
      </c>
      <c r="BN77" s="99">
        <f>'Max limit'!AX77*Input!PrimaryDrive_ratio*Input!Gear4_ratio*Input!FinalDrive_ratio</f>
        <v>616.50461538461548</v>
      </c>
      <c r="BO77" s="99">
        <f t="shared" si="85"/>
        <v>10.275076923076925</v>
      </c>
      <c r="BP77" s="99">
        <f>BO77*Input!$N$23</f>
        <v>24177.235449846154</v>
      </c>
      <c r="BQ77" s="100">
        <f t="shared" si="86"/>
        <v>24.177235449846155</v>
      </c>
      <c r="BR77" s="95">
        <v>3540</v>
      </c>
      <c r="BS77" s="99">
        <f>'Max limit'!AX77*Input!PrimaryDrive_ratio*Input!Gear5_ratio*Input!FinalDrive_ratio</f>
        <v>706.41153846153838</v>
      </c>
      <c r="BT77" s="99">
        <f t="shared" si="87"/>
        <v>11.773525641025639</v>
      </c>
      <c r="BU77" s="99">
        <f>BT77*Input!$N$23</f>
        <v>27703.082286282042</v>
      </c>
      <c r="BV77" s="100">
        <f t="shared" si="88"/>
        <v>27.703082286282044</v>
      </c>
      <c r="BW77" s="95">
        <v>3540</v>
      </c>
      <c r="BX77" s="99">
        <f>'Max limit'!AX77*Input!PrimaryDrive_ratio*Input!Gear6_ratio*Input!FinalDrive_ratio</f>
        <v>804.13645484949836</v>
      </c>
      <c r="BY77" s="99">
        <f t="shared" si="89"/>
        <v>13.40227424749164</v>
      </c>
      <c r="BZ77" s="99">
        <f>BY77*Input!$N$23</f>
        <v>31535.524499799329</v>
      </c>
      <c r="CA77" s="100">
        <f t="shared" si="90"/>
        <v>31.53552449979933</v>
      </c>
      <c r="CC77" s="95">
        <v>3540</v>
      </c>
      <c r="CD77" s="94">
        <f t="shared" si="91"/>
        <v>12.5</v>
      </c>
      <c r="CE77" s="94">
        <f t="shared" si="92"/>
        <v>16</v>
      </c>
      <c r="CF77" s="94">
        <f t="shared" si="93"/>
        <v>20</v>
      </c>
      <c r="CG77" s="94">
        <f t="shared" si="94"/>
        <v>24</v>
      </c>
      <c r="CH77" s="94">
        <f t="shared" si="95"/>
        <v>27.5</v>
      </c>
      <c r="CI77" s="94">
        <f t="shared" si="96"/>
        <v>31.5</v>
      </c>
      <c r="CK77" s="95">
        <v>3540</v>
      </c>
      <c r="CL77" s="162">
        <f t="shared" si="97"/>
        <v>5.2069646569646579</v>
      </c>
      <c r="CM77" s="162">
        <f t="shared" si="98"/>
        <v>6.8500512820512824</v>
      </c>
      <c r="CN77" s="162">
        <f t="shared" si="99"/>
        <v>8.5625641025641013</v>
      </c>
      <c r="CO77" s="162">
        <f t="shared" si="100"/>
        <v>10.275076923076925</v>
      </c>
      <c r="CP77" s="162">
        <f t="shared" si="101"/>
        <v>11.773525641025639</v>
      </c>
      <c r="CQ77" s="162">
        <f t="shared" si="102"/>
        <v>13.40227424749164</v>
      </c>
    </row>
    <row r="78" spans="1:95" ht="19.5" thickTop="1" thickBot="1">
      <c r="A78" s="70">
        <v>3590</v>
      </c>
      <c r="B78" s="70">
        <v>51.283999999999999</v>
      </c>
      <c r="C78" s="70">
        <v>100.32899999999999</v>
      </c>
      <c r="D78" s="70">
        <v>48.725999999999999</v>
      </c>
      <c r="E78" s="70">
        <v>1.9610000000000001</v>
      </c>
      <c r="G78" s="92">
        <v>1</v>
      </c>
      <c r="H78" s="93">
        <f t="shared" si="103"/>
        <v>1.1807780320366132</v>
      </c>
      <c r="O78" s="95">
        <v>3550</v>
      </c>
      <c r="P78" s="94">
        <f t="shared" si="55"/>
        <v>13.125058783488264</v>
      </c>
      <c r="Q78" s="94">
        <f t="shared" si="56"/>
        <v>13.518464924510941</v>
      </c>
      <c r="R78" s="94">
        <f t="shared" si="57"/>
        <v>13.789704860624706</v>
      </c>
      <c r="S78" s="94">
        <f t="shared" si="58"/>
        <v>13.79602323364654</v>
      </c>
      <c r="T78" s="94">
        <f t="shared" si="59"/>
        <v>13.799529359611791</v>
      </c>
      <c r="U78" s="94">
        <f t="shared" si="60"/>
        <v>13.645338811919448</v>
      </c>
      <c r="V78" s="82"/>
      <c r="W78" s="95">
        <v>3550</v>
      </c>
      <c r="X78" s="161">
        <f t="shared" si="68"/>
        <v>9.2446470447559523</v>
      </c>
      <c r="Y78" s="161">
        <f t="shared" si="69"/>
        <v>9.5006934782128862</v>
      </c>
      <c r="Z78" s="161">
        <f t="shared" si="70"/>
        <v>9.6623578294276129</v>
      </c>
      <c r="AA78" s="161">
        <f t="shared" si="71"/>
        <v>9.630810633355896</v>
      </c>
      <c r="AB78" s="161">
        <f t="shared" si="72"/>
        <v>9.5957499759851199</v>
      </c>
      <c r="AC78" s="161">
        <f t="shared" si="73"/>
        <v>9.4415594282927771</v>
      </c>
      <c r="AD78" s="82"/>
      <c r="AE78" s="82"/>
      <c r="AF78" s="82"/>
      <c r="AG78" s="95">
        <v>3550</v>
      </c>
      <c r="AH78" s="161">
        <f t="shared" si="74"/>
        <v>-11.036450282432867</v>
      </c>
      <c r="AI78" s="161">
        <f t="shared" si="75"/>
        <v>-11.11690369441677</v>
      </c>
      <c r="AJ78" s="161">
        <f t="shared" si="76"/>
        <v>-11.224093712426955</v>
      </c>
      <c r="AK78" s="161">
        <f t="shared" si="77"/>
        <v>-11.355103734439403</v>
      </c>
      <c r="AL78" s="161">
        <f t="shared" si="78"/>
        <v>-11.489277350733401</v>
      </c>
      <c r="AM78" s="161">
        <f t="shared" si="79"/>
        <v>-11.655803142241131</v>
      </c>
      <c r="AN78" s="81"/>
      <c r="AO78" s="81"/>
      <c r="AP78" s="95">
        <v>3550</v>
      </c>
      <c r="AQ78" s="94">
        <f t="shared" si="61"/>
        <v>29.068147689029249</v>
      </c>
      <c r="AR78" s="94">
        <f t="shared" si="62"/>
        <v>50.307848452779965</v>
      </c>
      <c r="AS78" s="94">
        <f t="shared" si="63"/>
        <v>78.606013207468692</v>
      </c>
      <c r="AT78" s="94">
        <f t="shared" si="64"/>
        <v>113.19265901875491</v>
      </c>
      <c r="AU78" s="94">
        <f t="shared" si="65"/>
        <v>148.61449372037052</v>
      </c>
      <c r="AV78" s="94">
        <f t="shared" si="66"/>
        <v>192.57730267841103</v>
      </c>
      <c r="AW78" s="81"/>
      <c r="AX78" s="95">
        <v>3550</v>
      </c>
      <c r="AY78" s="99">
        <f>'Max limit'!AX78*Input!PrimaryDrive_ratio*Input!Gear1_ratio*Input!FinalDrive_ratio</f>
        <v>313.30041580041581</v>
      </c>
      <c r="AZ78" s="99">
        <f t="shared" si="80"/>
        <v>5.2216735966735968</v>
      </c>
      <c r="BA78" s="99">
        <f>AZ78*Input!$N$23</f>
        <v>12286.587529625778</v>
      </c>
      <c r="BB78" s="97">
        <f t="shared" si="67"/>
        <v>12.286587529625779</v>
      </c>
      <c r="BC78" s="95">
        <v>3550</v>
      </c>
      <c r="BD78" s="99">
        <f>'Max limit'!AX78*Input!PrimaryDrive_ratio*Input!Gear2_ratio*Input!FinalDrive_ratio</f>
        <v>412.16410256410256</v>
      </c>
      <c r="BE78" s="99">
        <f t="shared" si="81"/>
        <v>6.8694017094017097</v>
      </c>
      <c r="BF78" s="99">
        <f>BE78*Input!$N$23</f>
        <v>16163.6884834188</v>
      </c>
      <c r="BG78" s="100">
        <f t="shared" si="82"/>
        <v>16.163688483418799</v>
      </c>
      <c r="BH78" s="95">
        <v>3550</v>
      </c>
      <c r="BI78" s="99">
        <f>'Max limit'!AX78*Input!PrimaryDrive_ratio*Input!Gear3_ratio*Input!FinalDrive_ratio</f>
        <v>515.20512820512818</v>
      </c>
      <c r="BJ78" s="99">
        <f t="shared" si="83"/>
        <v>8.5867521367521356</v>
      </c>
      <c r="BK78" s="99">
        <f>BJ78*Input!$N$23</f>
        <v>20204.610604273497</v>
      </c>
      <c r="BL78" s="100">
        <f t="shared" si="84"/>
        <v>20.204610604273498</v>
      </c>
      <c r="BM78" s="95">
        <v>3550</v>
      </c>
      <c r="BN78" s="99">
        <f>'Max limit'!AX78*Input!PrimaryDrive_ratio*Input!Gear4_ratio*Input!FinalDrive_ratio</f>
        <v>618.24615384615379</v>
      </c>
      <c r="BO78" s="99">
        <f t="shared" si="85"/>
        <v>10.304102564102562</v>
      </c>
      <c r="BP78" s="99">
        <f>BO78*Input!$N$23</f>
        <v>24245.532725128196</v>
      </c>
      <c r="BQ78" s="100">
        <f t="shared" si="86"/>
        <v>24.245532725128196</v>
      </c>
      <c r="BR78" s="95">
        <v>3550</v>
      </c>
      <c r="BS78" s="99">
        <f>'Max limit'!AX78*Input!PrimaryDrive_ratio*Input!Gear5_ratio*Input!FinalDrive_ratio</f>
        <v>708.40705128205127</v>
      </c>
      <c r="BT78" s="99">
        <f t="shared" si="87"/>
        <v>11.806784188034188</v>
      </c>
      <c r="BU78" s="99">
        <f>BT78*Input!$N$23</f>
        <v>27781.339580876062</v>
      </c>
      <c r="BV78" s="100">
        <f t="shared" si="88"/>
        <v>27.781339580876061</v>
      </c>
      <c r="BW78" s="95">
        <v>3550</v>
      </c>
      <c r="BX78" s="99">
        <f>'Max limit'!AX78*Input!PrimaryDrive_ratio*Input!Gear6_ratio*Input!FinalDrive_ratio</f>
        <v>806.4080267558528</v>
      </c>
      <c r="BY78" s="99">
        <f t="shared" si="89"/>
        <v>13.440133779264213</v>
      </c>
      <c r="BZ78" s="99">
        <f>BY78*Input!$N$23</f>
        <v>31624.607902341129</v>
      </c>
      <c r="CA78" s="100">
        <f t="shared" si="90"/>
        <v>31.624607902341129</v>
      </c>
      <c r="CC78" s="95">
        <v>3550</v>
      </c>
      <c r="CD78" s="94">
        <f t="shared" si="91"/>
        <v>12.5</v>
      </c>
      <c r="CE78" s="94">
        <f t="shared" si="92"/>
        <v>16</v>
      </c>
      <c r="CF78" s="94">
        <f t="shared" si="93"/>
        <v>20</v>
      </c>
      <c r="CG78" s="94">
        <f t="shared" si="94"/>
        <v>24</v>
      </c>
      <c r="CH78" s="94">
        <f t="shared" si="95"/>
        <v>28</v>
      </c>
      <c r="CI78" s="94">
        <f t="shared" si="96"/>
        <v>31.5</v>
      </c>
      <c r="CK78" s="95">
        <v>3550</v>
      </c>
      <c r="CL78" s="162">
        <f t="shared" si="97"/>
        <v>5.2216735966735968</v>
      </c>
      <c r="CM78" s="162">
        <f t="shared" si="98"/>
        <v>6.8694017094017097</v>
      </c>
      <c r="CN78" s="162">
        <f t="shared" si="99"/>
        <v>8.5867521367521356</v>
      </c>
      <c r="CO78" s="162">
        <f t="shared" si="100"/>
        <v>10.304102564102562</v>
      </c>
      <c r="CP78" s="162">
        <f t="shared" si="101"/>
        <v>11.806784188034188</v>
      </c>
      <c r="CQ78" s="162">
        <f t="shared" si="102"/>
        <v>13.440133779264213</v>
      </c>
    </row>
    <row r="79" spans="1:95" ht="19.5" thickTop="1" thickBot="1">
      <c r="A79" s="70">
        <v>3600</v>
      </c>
      <c r="B79" s="70">
        <v>51.517000000000003</v>
      </c>
      <c r="C79" s="70">
        <v>100.505</v>
      </c>
      <c r="D79" s="70">
        <v>48.945999999999998</v>
      </c>
      <c r="E79" s="70">
        <v>1.9710000000000001</v>
      </c>
      <c r="G79" s="92">
        <v>1</v>
      </c>
      <c r="H79" s="93">
        <f t="shared" si="103"/>
        <v>1.2259725400457666</v>
      </c>
      <c r="O79" s="95">
        <v>3560</v>
      </c>
      <c r="P79" s="94">
        <f t="shared" si="55"/>
        <v>13.124527849578161</v>
      </c>
      <c r="Q79" s="94">
        <f t="shared" si="56"/>
        <v>13.517513517673452</v>
      </c>
      <c r="R79" s="94">
        <f t="shared" si="57"/>
        <v>13.788177744536123</v>
      </c>
      <c r="S79" s="94">
        <f t="shared" si="58"/>
        <v>13.793804011734322</v>
      </c>
      <c r="T79" s="94">
        <f t="shared" si="59"/>
        <v>13.796588689018757</v>
      </c>
      <c r="U79" s="94">
        <f t="shared" si="60"/>
        <v>13.641528238692736</v>
      </c>
      <c r="V79" s="82"/>
      <c r="W79" s="95">
        <v>3560</v>
      </c>
      <c r="X79" s="161">
        <f t="shared" si="68"/>
        <v>9.2441161108458498</v>
      </c>
      <c r="Y79" s="161">
        <f t="shared" si="69"/>
        <v>9.4997420713753957</v>
      </c>
      <c r="Z79" s="161">
        <f t="shared" si="70"/>
        <v>9.6608307133390294</v>
      </c>
      <c r="AA79" s="161">
        <f t="shared" si="71"/>
        <v>9.6285914114436792</v>
      </c>
      <c r="AB79" s="161">
        <f t="shared" si="72"/>
        <v>9.5928093053920858</v>
      </c>
      <c r="AC79" s="161">
        <f t="shared" si="73"/>
        <v>9.4377488550660669</v>
      </c>
      <c r="AD79" s="82"/>
      <c r="AE79" s="82"/>
      <c r="AF79" s="82"/>
      <c r="AG79" s="95">
        <v>3560</v>
      </c>
      <c r="AH79" s="161">
        <f t="shared" si="74"/>
        <v>-11.037071475107687</v>
      </c>
      <c r="AI79" s="161">
        <f t="shared" si="75"/>
        <v>-11.117978784143133</v>
      </c>
      <c r="AJ79" s="161">
        <f t="shared" si="76"/>
        <v>-11.225773540124397</v>
      </c>
      <c r="AK79" s="161">
        <f t="shared" si="77"/>
        <v>-11.357522686323719</v>
      </c>
      <c r="AL79" s="161">
        <f t="shared" si="78"/>
        <v>-11.492453274973878</v>
      </c>
      <c r="AM79" s="161">
        <f t="shared" si="79"/>
        <v>-11.659918561325979</v>
      </c>
      <c r="AN79" s="81"/>
      <c r="AO79" s="81"/>
      <c r="AP79" s="95">
        <v>3560</v>
      </c>
      <c r="AQ79" s="94">
        <f t="shared" si="61"/>
        <v>29.232142555181987</v>
      </c>
      <c r="AR79" s="94">
        <f t="shared" si="62"/>
        <v>50.59167214053975</v>
      </c>
      <c r="AS79" s="94">
        <f t="shared" si="63"/>
        <v>79.049487719593344</v>
      </c>
      <c r="AT79" s="94">
        <f t="shared" si="64"/>
        <v>113.83126231621449</v>
      </c>
      <c r="AU79" s="94">
        <f t="shared" si="65"/>
        <v>149.45293771985624</v>
      </c>
      <c r="AV79" s="94">
        <f t="shared" si="66"/>
        <v>193.66377331681096</v>
      </c>
      <c r="AW79" s="81"/>
      <c r="AX79" s="95">
        <v>3560</v>
      </c>
      <c r="AY79" s="99">
        <f>'Max limit'!AX79*Input!PrimaryDrive_ratio*Input!Gear1_ratio*Input!FinalDrive_ratio</f>
        <v>314.18295218295219</v>
      </c>
      <c r="AZ79" s="99">
        <f t="shared" si="80"/>
        <v>5.2363825363825365</v>
      </c>
      <c r="BA79" s="99">
        <f>AZ79*Input!$N$23</f>
        <v>12321.197635343033</v>
      </c>
      <c r="BB79" s="97">
        <f t="shared" si="67"/>
        <v>12.321197635343033</v>
      </c>
      <c r="BC79" s="95">
        <v>3560</v>
      </c>
      <c r="BD79" s="99">
        <f>'Max limit'!AX79*Input!PrimaryDrive_ratio*Input!Gear2_ratio*Input!FinalDrive_ratio</f>
        <v>413.32512820512818</v>
      </c>
      <c r="BE79" s="99">
        <f t="shared" si="81"/>
        <v>6.888752136752136</v>
      </c>
      <c r="BF79" s="99">
        <f>BE79*Input!$N$23</f>
        <v>16209.220000273499</v>
      </c>
      <c r="BG79" s="100">
        <f t="shared" si="82"/>
        <v>16.209220000273501</v>
      </c>
      <c r="BH79" s="95">
        <v>3560</v>
      </c>
      <c r="BI79" s="99">
        <f>'Max limit'!AX79*Input!PrimaryDrive_ratio*Input!Gear3_ratio*Input!FinalDrive_ratio</f>
        <v>516.65641025641014</v>
      </c>
      <c r="BJ79" s="99">
        <f t="shared" si="83"/>
        <v>8.6109401709401698</v>
      </c>
      <c r="BK79" s="99">
        <f>BJ79*Input!$N$23</f>
        <v>20261.525000341873</v>
      </c>
      <c r="BL79" s="100">
        <f t="shared" si="84"/>
        <v>20.261525000341873</v>
      </c>
      <c r="BM79" s="95">
        <v>3560</v>
      </c>
      <c r="BN79" s="99">
        <f>'Max limit'!AX79*Input!PrimaryDrive_ratio*Input!Gear4_ratio*Input!FinalDrive_ratio</f>
        <v>619.98769230769233</v>
      </c>
      <c r="BO79" s="99">
        <f t="shared" si="85"/>
        <v>10.333128205128206</v>
      </c>
      <c r="BP79" s="99">
        <f>BO79*Input!$N$23</f>
        <v>24313.830000410257</v>
      </c>
      <c r="BQ79" s="100">
        <f t="shared" si="86"/>
        <v>24.313830000410256</v>
      </c>
      <c r="BR79" s="95">
        <v>3560</v>
      </c>
      <c r="BS79" s="99">
        <f>'Max limit'!AX79*Input!PrimaryDrive_ratio*Input!Gear5_ratio*Input!FinalDrive_ratio</f>
        <v>710.40256410256404</v>
      </c>
      <c r="BT79" s="99">
        <f t="shared" si="87"/>
        <v>11.840042735042735</v>
      </c>
      <c r="BU79" s="99">
        <f>BT79*Input!$N$23</f>
        <v>27859.596875470081</v>
      </c>
      <c r="BV79" s="100">
        <f t="shared" si="88"/>
        <v>27.859596875470082</v>
      </c>
      <c r="BW79" s="95">
        <v>3560</v>
      </c>
      <c r="BX79" s="99">
        <f>'Max limit'!AX79*Input!PrimaryDrive_ratio*Input!Gear6_ratio*Input!FinalDrive_ratio</f>
        <v>808.67959866220735</v>
      </c>
      <c r="BY79" s="99">
        <f t="shared" si="89"/>
        <v>13.477993311036789</v>
      </c>
      <c r="BZ79" s="99">
        <f>BY79*Input!$N$23</f>
        <v>31713.691304882937</v>
      </c>
      <c r="CA79" s="100">
        <f t="shared" si="90"/>
        <v>31.713691304882936</v>
      </c>
      <c r="CC79" s="95">
        <v>3560</v>
      </c>
      <c r="CD79" s="94">
        <f t="shared" si="91"/>
        <v>12.5</v>
      </c>
      <c r="CE79" s="94">
        <f t="shared" si="92"/>
        <v>16</v>
      </c>
      <c r="CF79" s="94">
        <f t="shared" si="93"/>
        <v>20.5</v>
      </c>
      <c r="CG79" s="94">
        <f t="shared" si="94"/>
        <v>24.5</v>
      </c>
      <c r="CH79" s="94">
        <f t="shared" si="95"/>
        <v>28</v>
      </c>
      <c r="CI79" s="94">
        <f t="shared" si="96"/>
        <v>31.5</v>
      </c>
      <c r="CK79" s="95">
        <v>3560</v>
      </c>
      <c r="CL79" s="162">
        <f t="shared" si="97"/>
        <v>5.2363825363825365</v>
      </c>
      <c r="CM79" s="162">
        <f t="shared" si="98"/>
        <v>6.888752136752136</v>
      </c>
      <c r="CN79" s="162">
        <f t="shared" si="99"/>
        <v>8.6109401709401698</v>
      </c>
      <c r="CO79" s="162">
        <f t="shared" si="100"/>
        <v>10.333128205128206</v>
      </c>
      <c r="CP79" s="162">
        <f t="shared" si="101"/>
        <v>11.840042735042735</v>
      </c>
      <c r="CQ79" s="162">
        <f t="shared" si="102"/>
        <v>13.477993311036789</v>
      </c>
    </row>
    <row r="80" spans="1:95" ht="19.5" thickTop="1" thickBot="1">
      <c r="A80" s="70">
        <v>3610</v>
      </c>
      <c r="B80" s="70">
        <v>51.747999999999998</v>
      </c>
      <c r="C80" s="70">
        <v>100.676</v>
      </c>
      <c r="D80" s="70">
        <v>49.162999999999997</v>
      </c>
      <c r="E80" s="70">
        <v>1.9830000000000001</v>
      </c>
      <c r="G80" s="92">
        <v>1</v>
      </c>
      <c r="H80" s="93">
        <f t="shared" si="103"/>
        <v>1.27116704805492</v>
      </c>
      <c r="O80" s="95">
        <v>3570</v>
      </c>
      <c r="P80" s="94">
        <f t="shared" si="55"/>
        <v>13.123995422183077</v>
      </c>
      <c r="Q80" s="94">
        <f t="shared" si="56"/>
        <v>13.516559434586068</v>
      </c>
      <c r="R80" s="94">
        <f t="shared" si="57"/>
        <v>13.786646332762338</v>
      </c>
      <c r="S80" s="94">
        <f t="shared" si="58"/>
        <v>13.791578547285081</v>
      </c>
      <c r="T80" s="94">
        <f t="shared" si="59"/>
        <v>13.79363974649719</v>
      </c>
      <c r="U80" s="94">
        <f t="shared" si="60"/>
        <v>13.637706946553994</v>
      </c>
      <c r="V80" s="82"/>
      <c r="W80" s="95">
        <v>3570</v>
      </c>
      <c r="X80" s="161">
        <f t="shared" si="68"/>
        <v>9.2435836834507672</v>
      </c>
      <c r="Y80" s="161">
        <f t="shared" si="69"/>
        <v>9.4987879882880133</v>
      </c>
      <c r="Z80" s="161">
        <f t="shared" si="70"/>
        <v>9.6592993015652464</v>
      </c>
      <c r="AA80" s="161">
        <f t="shared" si="71"/>
        <v>9.6263659469944365</v>
      </c>
      <c r="AB80" s="161">
        <f t="shared" si="72"/>
        <v>9.589860362870521</v>
      </c>
      <c r="AC80" s="161">
        <f t="shared" si="73"/>
        <v>9.4339275629273249</v>
      </c>
      <c r="AD80" s="82"/>
      <c r="AE80" s="82"/>
      <c r="AF80" s="82"/>
      <c r="AG80" s="95">
        <v>3570</v>
      </c>
      <c r="AH80" s="161">
        <f t="shared" si="74"/>
        <v>-11.037694415159935</v>
      </c>
      <c r="AI80" s="161">
        <f t="shared" si="75"/>
        <v>-11.119056898031877</v>
      </c>
      <c r="AJ80" s="161">
        <f t="shared" si="76"/>
        <v>-11.22745809307556</v>
      </c>
      <c r="AK80" s="161">
        <f t="shared" si="77"/>
        <v>-11.359948442573392</v>
      </c>
      <c r="AL80" s="161">
        <f t="shared" si="78"/>
        <v>-11.495638132897168</v>
      </c>
      <c r="AM80" s="161">
        <f t="shared" si="79"/>
        <v>-11.66404555683582</v>
      </c>
      <c r="AN80" s="81"/>
      <c r="AO80" s="81"/>
      <c r="AP80" s="95">
        <v>3570</v>
      </c>
      <c r="AQ80" s="94">
        <f t="shared" si="61"/>
        <v>29.396598728975107</v>
      </c>
      <c r="AR80" s="94">
        <f t="shared" si="62"/>
        <v>50.876294207168065</v>
      </c>
      <c r="AS80" s="94">
        <f t="shared" si="63"/>
        <v>79.494209698700118</v>
      </c>
      <c r="AT80" s="94">
        <f t="shared" si="64"/>
        <v>114.47166196612818</v>
      </c>
      <c r="AU80" s="94">
        <f t="shared" si="65"/>
        <v>150.29374021160484</v>
      </c>
      <c r="AV80" s="94">
        <f t="shared" si="66"/>
        <v>194.75330013140888</v>
      </c>
      <c r="AW80" s="81"/>
      <c r="AX80" s="95">
        <v>3570</v>
      </c>
      <c r="AY80" s="99">
        <f>'Max limit'!AX80*Input!PrimaryDrive_ratio*Input!Gear1_ratio*Input!FinalDrive_ratio</f>
        <v>315.06548856548858</v>
      </c>
      <c r="AZ80" s="99">
        <f t="shared" si="80"/>
        <v>5.2510914760914762</v>
      </c>
      <c r="BA80" s="99">
        <f>AZ80*Input!$N$23</f>
        <v>12355.807741060289</v>
      </c>
      <c r="BB80" s="97">
        <f t="shared" si="67"/>
        <v>12.355807741060289</v>
      </c>
      <c r="BC80" s="95">
        <v>3570</v>
      </c>
      <c r="BD80" s="99">
        <f>'Max limit'!AX80*Input!PrimaryDrive_ratio*Input!Gear2_ratio*Input!FinalDrive_ratio</f>
        <v>414.48615384615385</v>
      </c>
      <c r="BE80" s="99">
        <f t="shared" si="81"/>
        <v>6.9081025641025642</v>
      </c>
      <c r="BF80" s="99">
        <f>BE80*Input!$N$23</f>
        <v>16254.751517128203</v>
      </c>
      <c r="BG80" s="100">
        <f t="shared" si="82"/>
        <v>16.254751517128202</v>
      </c>
      <c r="BH80" s="95">
        <v>3570</v>
      </c>
      <c r="BI80" s="99">
        <f>'Max limit'!AX80*Input!PrimaryDrive_ratio*Input!Gear3_ratio*Input!FinalDrive_ratio</f>
        <v>518.10769230769233</v>
      </c>
      <c r="BJ80" s="99">
        <f t="shared" si="83"/>
        <v>8.6351282051282059</v>
      </c>
      <c r="BK80" s="99">
        <f>BJ80*Input!$N$23</f>
        <v>20318.439396410256</v>
      </c>
      <c r="BL80" s="100">
        <f t="shared" si="84"/>
        <v>20.318439396410255</v>
      </c>
      <c r="BM80" s="95">
        <v>3570</v>
      </c>
      <c r="BN80" s="99">
        <f>'Max limit'!AX80*Input!PrimaryDrive_ratio*Input!Gear4_ratio*Input!FinalDrive_ratio</f>
        <v>621.72923076923087</v>
      </c>
      <c r="BO80" s="99">
        <f t="shared" si="85"/>
        <v>10.362153846153848</v>
      </c>
      <c r="BP80" s="99">
        <f>BO80*Input!$N$23</f>
        <v>24382.12727569231</v>
      </c>
      <c r="BQ80" s="100">
        <f t="shared" si="86"/>
        <v>24.382127275692309</v>
      </c>
      <c r="BR80" s="95">
        <v>3570</v>
      </c>
      <c r="BS80" s="99">
        <f>'Max limit'!AX80*Input!PrimaryDrive_ratio*Input!Gear5_ratio*Input!FinalDrive_ratio</f>
        <v>712.39807692307693</v>
      </c>
      <c r="BT80" s="99">
        <f t="shared" si="87"/>
        <v>11.873301282051282</v>
      </c>
      <c r="BU80" s="99">
        <f>BT80*Input!$N$23</f>
        <v>27937.854170064096</v>
      </c>
      <c r="BV80" s="100">
        <f t="shared" si="88"/>
        <v>27.937854170064096</v>
      </c>
      <c r="BW80" s="95">
        <v>3570</v>
      </c>
      <c r="BX80" s="99">
        <f>'Max limit'!AX80*Input!PrimaryDrive_ratio*Input!Gear6_ratio*Input!FinalDrive_ratio</f>
        <v>810.95117056856179</v>
      </c>
      <c r="BY80" s="99">
        <f t="shared" si="89"/>
        <v>13.515852842809362</v>
      </c>
      <c r="BZ80" s="99">
        <f>BY80*Input!$N$23</f>
        <v>31802.774707424738</v>
      </c>
      <c r="CA80" s="100">
        <f t="shared" si="90"/>
        <v>31.802774707424739</v>
      </c>
      <c r="CC80" s="95">
        <v>3570</v>
      </c>
      <c r="CD80" s="94">
        <f t="shared" si="91"/>
        <v>12.5</v>
      </c>
      <c r="CE80" s="94">
        <f t="shared" si="92"/>
        <v>16.5</v>
      </c>
      <c r="CF80" s="94">
        <f t="shared" si="93"/>
        <v>20.5</v>
      </c>
      <c r="CG80" s="94">
        <f t="shared" si="94"/>
        <v>24.5</v>
      </c>
      <c r="CH80" s="94">
        <f t="shared" si="95"/>
        <v>28</v>
      </c>
      <c r="CI80" s="94">
        <f t="shared" si="96"/>
        <v>32</v>
      </c>
      <c r="CK80" s="95">
        <v>3570</v>
      </c>
      <c r="CL80" s="162">
        <f t="shared" si="97"/>
        <v>5.2510914760914762</v>
      </c>
      <c r="CM80" s="162">
        <f t="shared" si="98"/>
        <v>6.9081025641025642</v>
      </c>
      <c r="CN80" s="162">
        <f t="shared" si="99"/>
        <v>8.6351282051282059</v>
      </c>
      <c r="CO80" s="162">
        <f t="shared" si="100"/>
        <v>10.362153846153848</v>
      </c>
      <c r="CP80" s="162">
        <f t="shared" si="101"/>
        <v>11.873301282051282</v>
      </c>
      <c r="CQ80" s="162">
        <f t="shared" si="102"/>
        <v>13.515852842809362</v>
      </c>
    </row>
    <row r="81" spans="1:95" ht="19.5" thickTop="1" thickBot="1">
      <c r="A81" s="70">
        <v>3620</v>
      </c>
      <c r="B81" s="70">
        <v>51.966999999999999</v>
      </c>
      <c r="C81" s="70">
        <v>100.82299999999999</v>
      </c>
      <c r="D81" s="70">
        <v>49.372</v>
      </c>
      <c r="E81" s="70">
        <v>1.9910000000000001</v>
      </c>
      <c r="G81" s="92">
        <v>1</v>
      </c>
      <c r="H81" s="93">
        <f t="shared" si="103"/>
        <v>1.3163615560640731</v>
      </c>
      <c r="O81" s="95">
        <v>3580</v>
      </c>
      <c r="P81" s="94">
        <f t="shared" si="55"/>
        <v>13.123461501303014</v>
      </c>
      <c r="Q81" s="94">
        <f t="shared" si="56"/>
        <v>13.51560267524879</v>
      </c>
      <c r="R81" s="94">
        <f t="shared" si="57"/>
        <v>13.785110625303355</v>
      </c>
      <c r="S81" s="94">
        <f t="shared" si="58"/>
        <v>13.789346840298816</v>
      </c>
      <c r="T81" s="94">
        <f t="shared" si="59"/>
        <v>13.790682532047095</v>
      </c>
      <c r="U81" s="94">
        <f t="shared" si="60"/>
        <v>13.633874935503222</v>
      </c>
      <c r="V81" s="82"/>
      <c r="W81" s="95">
        <v>3580</v>
      </c>
      <c r="X81" s="161">
        <f t="shared" si="68"/>
        <v>9.2430497625707062</v>
      </c>
      <c r="Y81" s="161">
        <f t="shared" si="69"/>
        <v>9.4978312289507354</v>
      </c>
      <c r="Z81" s="161">
        <f t="shared" si="70"/>
        <v>9.6577635941062621</v>
      </c>
      <c r="AA81" s="161">
        <f t="shared" si="71"/>
        <v>9.6241342400081713</v>
      </c>
      <c r="AB81" s="161">
        <f t="shared" si="72"/>
        <v>9.5869031484204239</v>
      </c>
      <c r="AC81" s="161">
        <f t="shared" si="73"/>
        <v>9.430095551876553</v>
      </c>
      <c r="AD81" s="82"/>
      <c r="AE81" s="82"/>
      <c r="AF81" s="82"/>
      <c r="AG81" s="95">
        <v>3580</v>
      </c>
      <c r="AH81" s="161">
        <f t="shared" si="74"/>
        <v>-11.038319102589607</v>
      </c>
      <c r="AI81" s="161">
        <f t="shared" si="75"/>
        <v>-11.120138036083002</v>
      </c>
      <c r="AJ81" s="161">
        <f t="shared" si="76"/>
        <v>-11.22914737128044</v>
      </c>
      <c r="AK81" s="161">
        <f t="shared" si="77"/>
        <v>-11.362381003188423</v>
      </c>
      <c r="AL81" s="161">
        <f t="shared" si="78"/>
        <v>-11.498831924503273</v>
      </c>
      <c r="AM81" s="161">
        <f t="shared" si="79"/>
        <v>-11.668184128770653</v>
      </c>
      <c r="AN81" s="81"/>
      <c r="AO81" s="81"/>
      <c r="AP81" s="95">
        <v>3580</v>
      </c>
      <c r="AQ81" s="94">
        <f t="shared" si="61"/>
        <v>29.561516210408602</v>
      </c>
      <c r="AR81" s="94">
        <f t="shared" si="62"/>
        <v>51.161714652664898</v>
      </c>
      <c r="AS81" s="94">
        <f t="shared" si="63"/>
        <v>79.940179144788857</v>
      </c>
      <c r="AT81" s="94">
        <f t="shared" si="64"/>
        <v>115.11385796849602</v>
      </c>
      <c r="AU81" s="94">
        <f t="shared" si="65"/>
        <v>151.13690119561645</v>
      </c>
      <c r="AV81" s="94">
        <f t="shared" si="66"/>
        <v>195.8458831222049</v>
      </c>
      <c r="AW81" s="81"/>
      <c r="AX81" s="95">
        <v>3580</v>
      </c>
      <c r="AY81" s="99">
        <f>'Max limit'!AX81*Input!PrimaryDrive_ratio*Input!Gear1_ratio*Input!FinalDrive_ratio</f>
        <v>315.94802494802497</v>
      </c>
      <c r="AZ81" s="99">
        <f t="shared" si="80"/>
        <v>5.2658004158004159</v>
      </c>
      <c r="BA81" s="99">
        <f>AZ81*Input!$N$23</f>
        <v>12390.417846777545</v>
      </c>
      <c r="BB81" s="97">
        <f t="shared" si="67"/>
        <v>12.390417846777545</v>
      </c>
      <c r="BC81" s="95">
        <v>3580</v>
      </c>
      <c r="BD81" s="99">
        <f>'Max limit'!AX81*Input!PrimaryDrive_ratio*Input!Gear2_ratio*Input!FinalDrive_ratio</f>
        <v>415.64717948717947</v>
      </c>
      <c r="BE81" s="99">
        <f t="shared" si="81"/>
        <v>6.9274529914529914</v>
      </c>
      <c r="BF81" s="99">
        <f>BE81*Input!$N$23</f>
        <v>16300.283033982903</v>
      </c>
      <c r="BG81" s="100">
        <f t="shared" si="82"/>
        <v>16.300283033982904</v>
      </c>
      <c r="BH81" s="95">
        <v>3580</v>
      </c>
      <c r="BI81" s="99">
        <f>'Max limit'!AX81*Input!PrimaryDrive_ratio*Input!Gear3_ratio*Input!FinalDrive_ratio</f>
        <v>519.5589743589743</v>
      </c>
      <c r="BJ81" s="99">
        <f t="shared" si="83"/>
        <v>8.6593162393162384</v>
      </c>
      <c r="BK81" s="99">
        <f>BJ81*Input!$N$23</f>
        <v>20375.353792478625</v>
      </c>
      <c r="BL81" s="100">
        <f t="shared" si="84"/>
        <v>20.375353792478624</v>
      </c>
      <c r="BM81" s="95">
        <v>3580</v>
      </c>
      <c r="BN81" s="99">
        <f>'Max limit'!AX81*Input!PrimaryDrive_ratio*Input!Gear4_ratio*Input!FinalDrive_ratio</f>
        <v>623.47076923076918</v>
      </c>
      <c r="BO81" s="99">
        <f t="shared" si="85"/>
        <v>10.391179487179487</v>
      </c>
      <c r="BP81" s="99">
        <f>BO81*Input!$N$23</f>
        <v>24450.424550974356</v>
      </c>
      <c r="BQ81" s="100">
        <f t="shared" si="86"/>
        <v>24.450424550974358</v>
      </c>
      <c r="BR81" s="95">
        <v>3580</v>
      </c>
      <c r="BS81" s="99">
        <f>'Max limit'!AX81*Input!PrimaryDrive_ratio*Input!Gear5_ratio*Input!FinalDrive_ratio</f>
        <v>714.39358974358959</v>
      </c>
      <c r="BT81" s="99">
        <f t="shared" si="87"/>
        <v>11.906559829059827</v>
      </c>
      <c r="BU81" s="99">
        <f>BT81*Input!$N$23</f>
        <v>28016.111464658108</v>
      </c>
      <c r="BV81" s="100">
        <f t="shared" si="88"/>
        <v>28.01611146465811</v>
      </c>
      <c r="BW81" s="95">
        <v>3580</v>
      </c>
      <c r="BX81" s="99">
        <f>'Max limit'!AX81*Input!PrimaryDrive_ratio*Input!Gear6_ratio*Input!FinalDrive_ratio</f>
        <v>813.22274247491634</v>
      </c>
      <c r="BY81" s="99">
        <f t="shared" si="89"/>
        <v>13.55371237458194</v>
      </c>
      <c r="BZ81" s="99">
        <f>BY81*Input!$N$23</f>
        <v>31891.85810996655</v>
      </c>
      <c r="CA81" s="100">
        <f t="shared" si="90"/>
        <v>31.891858109966549</v>
      </c>
      <c r="CC81" s="95">
        <v>3580</v>
      </c>
      <c r="CD81" s="94">
        <f t="shared" si="91"/>
        <v>12.5</v>
      </c>
      <c r="CE81" s="94">
        <f t="shared" si="92"/>
        <v>16.5</v>
      </c>
      <c r="CF81" s="94">
        <f t="shared" si="93"/>
        <v>20.5</v>
      </c>
      <c r="CG81" s="94">
        <f t="shared" si="94"/>
        <v>24.5</v>
      </c>
      <c r="CH81" s="94">
        <f t="shared" si="95"/>
        <v>28</v>
      </c>
      <c r="CI81" s="94">
        <f t="shared" si="96"/>
        <v>32</v>
      </c>
      <c r="CK81" s="95">
        <v>3580</v>
      </c>
      <c r="CL81" s="162">
        <f t="shared" si="97"/>
        <v>5.2658004158004159</v>
      </c>
      <c r="CM81" s="162">
        <f t="shared" si="98"/>
        <v>6.9274529914529914</v>
      </c>
      <c r="CN81" s="162">
        <f t="shared" si="99"/>
        <v>8.6593162393162384</v>
      </c>
      <c r="CO81" s="162">
        <f t="shared" si="100"/>
        <v>10.391179487179487</v>
      </c>
      <c r="CP81" s="162">
        <f t="shared" si="101"/>
        <v>11.906559829059827</v>
      </c>
      <c r="CQ81" s="162">
        <f t="shared" si="102"/>
        <v>13.55371237458194</v>
      </c>
    </row>
    <row r="82" spans="1:95" ht="19.5" thickTop="1" thickBot="1">
      <c r="A82" s="70">
        <v>3630</v>
      </c>
      <c r="B82" s="70">
        <v>52.180999999999997</v>
      </c>
      <c r="C82" s="70">
        <v>100.959</v>
      </c>
      <c r="D82" s="70">
        <v>49.575000000000003</v>
      </c>
      <c r="E82" s="70">
        <v>1.9990000000000001</v>
      </c>
      <c r="G82" s="92">
        <v>1</v>
      </c>
      <c r="H82" s="93">
        <f t="shared" si="103"/>
        <v>1.3615560640732265</v>
      </c>
      <c r="O82" s="95">
        <v>3590</v>
      </c>
      <c r="P82" s="94">
        <f t="shared" si="55"/>
        <v>13.122926086937975</v>
      </c>
      <c r="Q82" s="94">
        <f t="shared" si="56"/>
        <v>13.514643239661618</v>
      </c>
      <c r="R82" s="94">
        <f t="shared" si="57"/>
        <v>13.783570622159173</v>
      </c>
      <c r="S82" s="94">
        <f t="shared" si="58"/>
        <v>13.787108890775523</v>
      </c>
      <c r="T82" s="94">
        <f t="shared" si="59"/>
        <v>13.787717045668467</v>
      </c>
      <c r="U82" s="94">
        <f t="shared" si="60"/>
        <v>13.630032205540422</v>
      </c>
      <c r="V82" s="82"/>
      <c r="W82" s="95">
        <v>3590</v>
      </c>
      <c r="X82" s="161">
        <f t="shared" si="68"/>
        <v>9.2425143482056633</v>
      </c>
      <c r="Y82" s="161">
        <f t="shared" si="69"/>
        <v>9.496871793363562</v>
      </c>
      <c r="Z82" s="161">
        <f t="shared" si="70"/>
        <v>9.6562235909620799</v>
      </c>
      <c r="AA82" s="161">
        <f t="shared" si="71"/>
        <v>9.6218962904848802</v>
      </c>
      <c r="AB82" s="161">
        <f t="shared" si="72"/>
        <v>9.5839376620417962</v>
      </c>
      <c r="AC82" s="161">
        <f t="shared" si="73"/>
        <v>9.4262528219137511</v>
      </c>
      <c r="AD82" s="82"/>
      <c r="AE82" s="82"/>
      <c r="AF82" s="82"/>
      <c r="AG82" s="95">
        <v>3590</v>
      </c>
      <c r="AH82" s="161">
        <f t="shared" si="74"/>
        <v>-11.038945537396705</v>
      </c>
      <c r="AI82" s="161">
        <f t="shared" si="75"/>
        <v>-11.121222198296508</v>
      </c>
      <c r="AJ82" s="161">
        <f t="shared" si="76"/>
        <v>-11.230841374739043</v>
      </c>
      <c r="AK82" s="161">
        <f t="shared" si="77"/>
        <v>-11.364820368168809</v>
      </c>
      <c r="AL82" s="161">
        <f t="shared" si="78"/>
        <v>-11.502034649792192</v>
      </c>
      <c r="AM82" s="161">
        <f t="shared" si="79"/>
        <v>-11.67233427713048</v>
      </c>
      <c r="AN82" s="81"/>
      <c r="AO82" s="81"/>
      <c r="AP82" s="95">
        <v>3590</v>
      </c>
      <c r="AQ82" s="94">
        <f t="shared" si="61"/>
        <v>29.726894999482464</v>
      </c>
      <c r="AR82" s="94">
        <f t="shared" si="62"/>
        <v>51.447933477030233</v>
      </c>
      <c r="AS82" s="94">
        <f t="shared" si="63"/>
        <v>80.38739605785976</v>
      </c>
      <c r="AT82" s="94">
        <f t="shared" si="64"/>
        <v>115.7578503233181</v>
      </c>
      <c r="AU82" s="94">
        <f t="shared" si="65"/>
        <v>151.98242067189108</v>
      </c>
      <c r="AV82" s="94">
        <f t="shared" si="66"/>
        <v>196.94152228919893</v>
      </c>
      <c r="AW82" s="81"/>
      <c r="AX82" s="95">
        <v>3590</v>
      </c>
      <c r="AY82" s="99">
        <f>'Max limit'!AX82*Input!PrimaryDrive_ratio*Input!Gear1_ratio*Input!FinalDrive_ratio</f>
        <v>316.83056133056135</v>
      </c>
      <c r="AZ82" s="99">
        <f t="shared" si="80"/>
        <v>5.2805093555093556</v>
      </c>
      <c r="BA82" s="99">
        <f>AZ82*Input!$N$23</f>
        <v>12425.0279524948</v>
      </c>
      <c r="BB82" s="97">
        <f t="shared" si="67"/>
        <v>12.4250279524948</v>
      </c>
      <c r="BC82" s="95">
        <v>3590</v>
      </c>
      <c r="BD82" s="99">
        <f>'Max limit'!AX82*Input!PrimaryDrive_ratio*Input!Gear2_ratio*Input!FinalDrive_ratio</f>
        <v>416.80820512820509</v>
      </c>
      <c r="BE82" s="99">
        <f t="shared" si="81"/>
        <v>6.9468034188034178</v>
      </c>
      <c r="BF82" s="99">
        <f>BE82*Input!$N$23</f>
        <v>16345.814550837602</v>
      </c>
      <c r="BG82" s="100">
        <f t="shared" si="82"/>
        <v>16.345814550837602</v>
      </c>
      <c r="BH82" s="95">
        <v>3590</v>
      </c>
      <c r="BI82" s="99">
        <f>'Max limit'!AX82*Input!PrimaryDrive_ratio*Input!Gear3_ratio*Input!FinalDrive_ratio</f>
        <v>521.01025641025637</v>
      </c>
      <c r="BJ82" s="99">
        <f t="shared" si="83"/>
        <v>8.6835042735042727</v>
      </c>
      <c r="BK82" s="99">
        <f>BJ82*Input!$N$23</f>
        <v>20432.268188547005</v>
      </c>
      <c r="BL82" s="100">
        <f t="shared" si="84"/>
        <v>20.432268188547006</v>
      </c>
      <c r="BM82" s="95">
        <v>3590</v>
      </c>
      <c r="BN82" s="99">
        <f>'Max limit'!AX82*Input!PrimaryDrive_ratio*Input!Gear4_ratio*Input!FinalDrive_ratio</f>
        <v>625.21230769230772</v>
      </c>
      <c r="BO82" s="99">
        <f t="shared" si="85"/>
        <v>10.420205128205129</v>
      </c>
      <c r="BP82" s="99">
        <f>BO82*Input!$N$23</f>
        <v>24518.721826256409</v>
      </c>
      <c r="BQ82" s="100">
        <f t="shared" si="86"/>
        <v>24.51872182625641</v>
      </c>
      <c r="BR82" s="95">
        <v>3590</v>
      </c>
      <c r="BS82" s="99">
        <f>'Max limit'!AX82*Input!PrimaryDrive_ratio*Input!Gear5_ratio*Input!FinalDrive_ratio</f>
        <v>716.38910256410247</v>
      </c>
      <c r="BT82" s="99">
        <f t="shared" si="87"/>
        <v>11.939818376068375</v>
      </c>
      <c r="BU82" s="99">
        <f>BT82*Input!$N$23</f>
        <v>28094.368759252131</v>
      </c>
      <c r="BV82" s="100">
        <f t="shared" si="88"/>
        <v>28.094368759252131</v>
      </c>
      <c r="BW82" s="95">
        <v>3590</v>
      </c>
      <c r="BX82" s="99">
        <f>'Max limit'!AX82*Input!PrimaryDrive_ratio*Input!Gear6_ratio*Input!FinalDrive_ratio</f>
        <v>815.4943143812709</v>
      </c>
      <c r="BY82" s="99">
        <f t="shared" si="89"/>
        <v>13.591571906354515</v>
      </c>
      <c r="BZ82" s="99">
        <f>BY82*Input!$N$23</f>
        <v>31980.941512508354</v>
      </c>
      <c r="CA82" s="100">
        <f t="shared" si="90"/>
        <v>31.980941512508355</v>
      </c>
      <c r="CC82" s="95">
        <v>3590</v>
      </c>
      <c r="CD82" s="94">
        <f t="shared" si="91"/>
        <v>12.5</v>
      </c>
      <c r="CE82" s="94">
        <f t="shared" si="92"/>
        <v>16.5</v>
      </c>
      <c r="CF82" s="94">
        <f t="shared" si="93"/>
        <v>20.5</v>
      </c>
      <c r="CG82" s="94">
        <f t="shared" si="94"/>
        <v>24.5</v>
      </c>
      <c r="CH82" s="94">
        <f t="shared" si="95"/>
        <v>28</v>
      </c>
      <c r="CI82" s="94">
        <f t="shared" si="96"/>
        <v>32</v>
      </c>
      <c r="CK82" s="95">
        <v>3590</v>
      </c>
      <c r="CL82" s="162">
        <f t="shared" si="97"/>
        <v>5.2805093555093556</v>
      </c>
      <c r="CM82" s="162">
        <f t="shared" si="98"/>
        <v>6.9468034188034178</v>
      </c>
      <c r="CN82" s="162">
        <f t="shared" si="99"/>
        <v>8.6835042735042727</v>
      </c>
      <c r="CO82" s="162">
        <f t="shared" si="100"/>
        <v>10.420205128205129</v>
      </c>
      <c r="CP82" s="162">
        <f t="shared" si="101"/>
        <v>11.939818376068375</v>
      </c>
      <c r="CQ82" s="162">
        <f t="shared" si="102"/>
        <v>13.591571906354515</v>
      </c>
    </row>
    <row r="83" spans="1:95" ht="19.5" thickTop="1" thickBot="1">
      <c r="A83" s="70">
        <v>3640</v>
      </c>
      <c r="B83" s="70">
        <v>52.38</v>
      </c>
      <c r="C83" s="70">
        <v>101.065</v>
      </c>
      <c r="D83" s="70">
        <v>49.771999999999998</v>
      </c>
      <c r="E83" s="70">
        <v>1.9990000000000001</v>
      </c>
      <c r="G83" s="92">
        <v>1</v>
      </c>
      <c r="H83" s="93">
        <f t="shared" si="103"/>
        <v>1.4067505720823799</v>
      </c>
      <c r="O83" s="95">
        <v>3600</v>
      </c>
      <c r="P83" s="94">
        <f t="shared" si="55"/>
        <v>13.122389179087952</v>
      </c>
      <c r="Q83" s="94">
        <f t="shared" si="56"/>
        <v>13.513681127824549</v>
      </c>
      <c r="R83" s="94">
        <f t="shared" si="57"/>
        <v>13.78202632332979</v>
      </c>
      <c r="S83" s="94">
        <f t="shared" si="58"/>
        <v>13.784864698715207</v>
      </c>
      <c r="T83" s="94">
        <f t="shared" si="59"/>
        <v>13.784743287361305</v>
      </c>
      <c r="U83" s="94">
        <f t="shared" si="60"/>
        <v>13.62617875666559</v>
      </c>
      <c r="V83" s="82"/>
      <c r="W83" s="95">
        <v>3600</v>
      </c>
      <c r="X83" s="161">
        <f t="shared" si="68"/>
        <v>9.2419774403556438</v>
      </c>
      <c r="Y83" s="161">
        <f t="shared" si="69"/>
        <v>9.4959096815264949</v>
      </c>
      <c r="Z83" s="161">
        <f t="shared" si="70"/>
        <v>9.6546792921326947</v>
      </c>
      <c r="AA83" s="161">
        <f t="shared" si="71"/>
        <v>9.6196520984245666</v>
      </c>
      <c r="AB83" s="161">
        <f t="shared" si="72"/>
        <v>9.5809639037346344</v>
      </c>
      <c r="AC83" s="161">
        <f t="shared" si="73"/>
        <v>9.4223993730389211</v>
      </c>
      <c r="AD83" s="82"/>
      <c r="AE83" s="82"/>
      <c r="AF83" s="82"/>
      <c r="AG83" s="95">
        <v>3600</v>
      </c>
      <c r="AH83" s="161">
        <f t="shared" si="74"/>
        <v>-11.039573719581227</v>
      </c>
      <c r="AI83" s="161">
        <f t="shared" si="75"/>
        <v>-11.122309384672393</v>
      </c>
      <c r="AJ83" s="161">
        <f t="shared" si="76"/>
        <v>-11.232540103451365</v>
      </c>
      <c r="AK83" s="161">
        <f t="shared" si="77"/>
        <v>-11.367266537514553</v>
      </c>
      <c r="AL83" s="161">
        <f t="shared" si="78"/>
        <v>-11.505246308763924</v>
      </c>
      <c r="AM83" s="161">
        <f t="shared" si="79"/>
        <v>-11.676496001915297</v>
      </c>
      <c r="AN83" s="81"/>
      <c r="AO83" s="81"/>
      <c r="AP83" s="95">
        <v>3600</v>
      </c>
      <c r="AQ83" s="94">
        <f t="shared" si="61"/>
        <v>29.892735096196702</v>
      </c>
      <c r="AR83" s="94">
        <f t="shared" si="62"/>
        <v>51.734950680264127</v>
      </c>
      <c r="AS83" s="94">
        <f t="shared" si="63"/>
        <v>80.835860437912686</v>
      </c>
      <c r="AT83" s="94">
        <f t="shared" si="64"/>
        <v>116.40363903059428</v>
      </c>
      <c r="AU83" s="94">
        <f t="shared" si="65"/>
        <v>152.83029864042865</v>
      </c>
      <c r="AV83" s="94">
        <f t="shared" si="66"/>
        <v>198.04021763239095</v>
      </c>
      <c r="AW83" s="81"/>
      <c r="AX83" s="95">
        <v>3600</v>
      </c>
      <c r="AY83" s="99">
        <f>'Max limit'!AX83*Input!PrimaryDrive_ratio*Input!Gear1_ratio*Input!FinalDrive_ratio</f>
        <v>317.71309771309774</v>
      </c>
      <c r="AZ83" s="99">
        <f t="shared" si="80"/>
        <v>5.2952182952182953</v>
      </c>
      <c r="BA83" s="99">
        <f>AZ83*Input!$N$23</f>
        <v>12459.638058212056</v>
      </c>
      <c r="BB83" s="97">
        <f t="shared" si="67"/>
        <v>12.459638058212056</v>
      </c>
      <c r="BC83" s="95">
        <v>3600</v>
      </c>
      <c r="BD83" s="99">
        <f>'Max limit'!AX83*Input!PrimaryDrive_ratio*Input!Gear2_ratio*Input!FinalDrive_ratio</f>
        <v>417.96923076923082</v>
      </c>
      <c r="BE83" s="99">
        <f t="shared" si="81"/>
        <v>6.9661538461538468</v>
      </c>
      <c r="BF83" s="99">
        <f>BE83*Input!$N$23</f>
        <v>16391.346067692306</v>
      </c>
      <c r="BG83" s="100">
        <f t="shared" si="82"/>
        <v>16.391346067692307</v>
      </c>
      <c r="BH83" s="95">
        <v>3600</v>
      </c>
      <c r="BI83" s="99">
        <f>'Max limit'!AX83*Input!PrimaryDrive_ratio*Input!Gear3_ratio*Input!FinalDrive_ratio</f>
        <v>522.46153846153845</v>
      </c>
      <c r="BJ83" s="99">
        <f t="shared" si="83"/>
        <v>8.707692307692307</v>
      </c>
      <c r="BK83" s="99">
        <f>BJ83*Input!$N$23</f>
        <v>20489.182584615381</v>
      </c>
      <c r="BL83" s="100">
        <f t="shared" si="84"/>
        <v>20.489182584615381</v>
      </c>
      <c r="BM83" s="95">
        <v>3600</v>
      </c>
      <c r="BN83" s="99">
        <f>'Max limit'!AX83*Input!PrimaryDrive_ratio*Input!Gear4_ratio*Input!FinalDrive_ratio</f>
        <v>626.95384615384614</v>
      </c>
      <c r="BO83" s="99">
        <f t="shared" si="85"/>
        <v>10.44923076923077</v>
      </c>
      <c r="BP83" s="99">
        <f>BO83*Input!$N$23</f>
        <v>24587.019101538459</v>
      </c>
      <c r="BQ83" s="100">
        <f t="shared" si="86"/>
        <v>24.587019101538459</v>
      </c>
      <c r="BR83" s="95">
        <v>3600</v>
      </c>
      <c r="BS83" s="99">
        <f>'Max limit'!AX83*Input!PrimaryDrive_ratio*Input!Gear5_ratio*Input!FinalDrive_ratio</f>
        <v>718.38461538461536</v>
      </c>
      <c r="BT83" s="99">
        <f t="shared" si="87"/>
        <v>11.973076923076922</v>
      </c>
      <c r="BU83" s="99">
        <f>BT83*Input!$N$23</f>
        <v>28172.626053846147</v>
      </c>
      <c r="BV83" s="100">
        <f t="shared" si="88"/>
        <v>28.172626053846148</v>
      </c>
      <c r="BW83" s="95">
        <v>3600</v>
      </c>
      <c r="BX83" s="99">
        <f>'Max limit'!AX83*Input!PrimaryDrive_ratio*Input!Gear6_ratio*Input!FinalDrive_ratio</f>
        <v>817.76588628762534</v>
      </c>
      <c r="BY83" s="99">
        <f t="shared" si="89"/>
        <v>13.629431438127089</v>
      </c>
      <c r="BZ83" s="99">
        <f>BY83*Input!$N$23</f>
        <v>32070.024915050159</v>
      </c>
      <c r="CA83" s="100">
        <f t="shared" si="90"/>
        <v>32.070024915050162</v>
      </c>
      <c r="CC83" s="95">
        <v>3600</v>
      </c>
      <c r="CD83" s="94">
        <f t="shared" si="91"/>
        <v>12.5</v>
      </c>
      <c r="CE83" s="94">
        <f t="shared" si="92"/>
        <v>16.5</v>
      </c>
      <c r="CF83" s="94">
        <f t="shared" si="93"/>
        <v>20.5</v>
      </c>
      <c r="CG83" s="94">
        <f t="shared" si="94"/>
        <v>24.5</v>
      </c>
      <c r="CH83" s="94">
        <f t="shared" si="95"/>
        <v>28</v>
      </c>
      <c r="CI83" s="94">
        <f t="shared" si="96"/>
        <v>32</v>
      </c>
      <c r="CK83" s="95">
        <v>3600</v>
      </c>
      <c r="CL83" s="162">
        <f t="shared" si="97"/>
        <v>5.2952182952182953</v>
      </c>
      <c r="CM83" s="162">
        <f t="shared" si="98"/>
        <v>6.9661538461538468</v>
      </c>
      <c r="CN83" s="162">
        <f t="shared" si="99"/>
        <v>8.707692307692307</v>
      </c>
      <c r="CO83" s="162">
        <f t="shared" si="100"/>
        <v>10.44923076923077</v>
      </c>
      <c r="CP83" s="162">
        <f t="shared" si="101"/>
        <v>11.973076923076922</v>
      </c>
      <c r="CQ83" s="162">
        <f t="shared" si="102"/>
        <v>13.629431438127089</v>
      </c>
    </row>
    <row r="84" spans="1:95" ht="19.5" thickTop="1" thickBot="1">
      <c r="A84" s="70">
        <v>3650</v>
      </c>
      <c r="B84" s="70">
        <v>52.575000000000003</v>
      </c>
      <c r="C84" s="70">
        <v>101.164</v>
      </c>
      <c r="D84" s="70">
        <v>49.956000000000003</v>
      </c>
      <c r="E84" s="70">
        <v>2.0070000000000001</v>
      </c>
      <c r="G84" s="92">
        <v>1</v>
      </c>
      <c r="H84" s="93">
        <f t="shared" si="103"/>
        <v>1.4519450800915332</v>
      </c>
      <c r="O84" s="95">
        <v>3610</v>
      </c>
      <c r="P84" s="94">
        <f t="shared" si="55"/>
        <v>13.121850777752956</v>
      </c>
      <c r="Q84" s="94">
        <f t="shared" si="56"/>
        <v>13.512716339737588</v>
      </c>
      <c r="R84" s="94">
        <f t="shared" si="57"/>
        <v>13.780477728815205</v>
      </c>
      <c r="S84" s="94">
        <f t="shared" si="58"/>
        <v>13.782614264117871</v>
      </c>
      <c r="T84" s="94">
        <f t="shared" si="59"/>
        <v>13.781761257125613</v>
      </c>
      <c r="U84" s="94">
        <f t="shared" si="60"/>
        <v>13.622314588878728</v>
      </c>
      <c r="V84" s="82"/>
      <c r="W84" s="95">
        <v>3610</v>
      </c>
      <c r="X84" s="161">
        <f t="shared" si="68"/>
        <v>9.2414390390206442</v>
      </c>
      <c r="Y84" s="161">
        <f t="shared" si="69"/>
        <v>9.4949448934395324</v>
      </c>
      <c r="Z84" s="161">
        <f t="shared" si="70"/>
        <v>9.6531306976181117</v>
      </c>
      <c r="AA84" s="161">
        <f t="shared" si="71"/>
        <v>9.6174016638272271</v>
      </c>
      <c r="AB84" s="161">
        <f t="shared" si="72"/>
        <v>9.5779818734989437</v>
      </c>
      <c r="AC84" s="161">
        <f t="shared" si="73"/>
        <v>9.4185352052520575</v>
      </c>
      <c r="AD84" s="82"/>
      <c r="AE84" s="82"/>
      <c r="AF84" s="82"/>
      <c r="AG84" s="95">
        <v>3610</v>
      </c>
      <c r="AH84" s="161">
        <f t="shared" si="74"/>
        <v>-11.040203649143178</v>
      </c>
      <c r="AI84" s="161">
        <f t="shared" si="75"/>
        <v>-11.123399595210659</v>
      </c>
      <c r="AJ84" s="161">
        <f t="shared" si="76"/>
        <v>-11.234243557417406</v>
      </c>
      <c r="AK84" s="161">
        <f t="shared" si="77"/>
        <v>-11.369719511225652</v>
      </c>
      <c r="AL84" s="161">
        <f t="shared" si="78"/>
        <v>-11.508466901418473</v>
      </c>
      <c r="AM84" s="161">
        <f t="shared" si="79"/>
        <v>-11.680669303125109</v>
      </c>
      <c r="AN84" s="81"/>
      <c r="AO84" s="81"/>
      <c r="AP84" s="95">
        <v>3610</v>
      </c>
      <c r="AQ84" s="94">
        <f t="shared" si="61"/>
        <v>30.059036500551311</v>
      </c>
      <c r="AR84" s="94">
        <f t="shared" si="62"/>
        <v>52.022766262366524</v>
      </c>
      <c r="AS84" s="94">
        <f t="shared" si="63"/>
        <v>81.28557228494769</v>
      </c>
      <c r="AT84" s="94">
        <f t="shared" si="64"/>
        <v>117.05122409032468</v>
      </c>
      <c r="AU84" s="94">
        <f t="shared" si="65"/>
        <v>153.68053510122917</v>
      </c>
      <c r="AV84" s="94">
        <f t="shared" si="66"/>
        <v>199.14196915178101</v>
      </c>
      <c r="AW84" s="81"/>
      <c r="AX84" s="95">
        <v>3610</v>
      </c>
      <c r="AY84" s="99">
        <f>'Max limit'!AX84*Input!PrimaryDrive_ratio*Input!Gear1_ratio*Input!FinalDrive_ratio</f>
        <v>318.59563409563407</v>
      </c>
      <c r="AZ84" s="99">
        <f t="shared" si="80"/>
        <v>5.3099272349272342</v>
      </c>
      <c r="BA84" s="99">
        <f>AZ84*Input!$N$23</f>
        <v>12494.248163929309</v>
      </c>
      <c r="BB84" s="97">
        <f t="shared" si="67"/>
        <v>12.49424816392931</v>
      </c>
      <c r="BC84" s="95">
        <v>3610</v>
      </c>
      <c r="BD84" s="99">
        <f>'Max limit'!AX84*Input!PrimaryDrive_ratio*Input!Gear2_ratio*Input!FinalDrive_ratio</f>
        <v>419.13025641025644</v>
      </c>
      <c r="BE84" s="99">
        <f t="shared" si="81"/>
        <v>6.9855042735042741</v>
      </c>
      <c r="BF84" s="99">
        <f>BE84*Input!$N$23</f>
        <v>16436.877584547008</v>
      </c>
      <c r="BG84" s="100">
        <f t="shared" si="82"/>
        <v>16.436877584547009</v>
      </c>
      <c r="BH84" s="95">
        <v>3610</v>
      </c>
      <c r="BI84" s="99">
        <f>'Max limit'!AX84*Input!PrimaryDrive_ratio*Input!Gear3_ratio*Input!FinalDrive_ratio</f>
        <v>523.91282051282053</v>
      </c>
      <c r="BJ84" s="99">
        <f t="shared" si="83"/>
        <v>8.731880341880343</v>
      </c>
      <c r="BK84" s="99">
        <f>BJ84*Input!$N$23</f>
        <v>20546.09698068376</v>
      </c>
      <c r="BL84" s="100">
        <f t="shared" si="84"/>
        <v>20.54609698068376</v>
      </c>
      <c r="BM84" s="95">
        <v>3610</v>
      </c>
      <c r="BN84" s="99">
        <f>'Max limit'!AX84*Input!PrimaryDrive_ratio*Input!Gear4_ratio*Input!FinalDrive_ratio</f>
        <v>628.69538461538468</v>
      </c>
      <c r="BO84" s="99">
        <f t="shared" si="85"/>
        <v>10.478256410256412</v>
      </c>
      <c r="BP84" s="99">
        <f>BO84*Input!$N$23</f>
        <v>24655.316376820512</v>
      </c>
      <c r="BQ84" s="100">
        <f t="shared" si="86"/>
        <v>24.655316376820512</v>
      </c>
      <c r="BR84" s="95">
        <v>3610</v>
      </c>
      <c r="BS84" s="99">
        <f>'Max limit'!AX84*Input!PrimaryDrive_ratio*Input!Gear5_ratio*Input!FinalDrive_ratio</f>
        <v>720.38012820512813</v>
      </c>
      <c r="BT84" s="99">
        <f t="shared" si="87"/>
        <v>12.006335470085469</v>
      </c>
      <c r="BU84" s="99">
        <f>BT84*Input!$N$23</f>
        <v>28250.883348440166</v>
      </c>
      <c r="BV84" s="100">
        <f t="shared" si="88"/>
        <v>28.250883348440166</v>
      </c>
      <c r="BW84" s="95">
        <v>3610</v>
      </c>
      <c r="BX84" s="99">
        <f>'Max limit'!AX84*Input!PrimaryDrive_ratio*Input!Gear6_ratio*Input!FinalDrive_ratio</f>
        <v>820.03745819397989</v>
      </c>
      <c r="BY84" s="99">
        <f t="shared" si="89"/>
        <v>13.667290969899664</v>
      </c>
      <c r="BZ84" s="99">
        <f>BY84*Input!$N$23</f>
        <v>32159.108317591963</v>
      </c>
      <c r="CA84" s="100">
        <f t="shared" si="90"/>
        <v>32.159108317591965</v>
      </c>
      <c r="CC84" s="95">
        <v>3610</v>
      </c>
      <c r="CD84" s="94">
        <f t="shared" si="91"/>
        <v>12.5</v>
      </c>
      <c r="CE84" s="94">
        <f t="shared" si="92"/>
        <v>16.5</v>
      </c>
      <c r="CF84" s="94">
        <f t="shared" si="93"/>
        <v>20.5</v>
      </c>
      <c r="CG84" s="94">
        <f t="shared" si="94"/>
        <v>24.5</v>
      </c>
      <c r="CH84" s="94">
        <f t="shared" si="95"/>
        <v>28.5</v>
      </c>
      <c r="CI84" s="94">
        <f t="shared" si="96"/>
        <v>32</v>
      </c>
      <c r="CK84" s="95">
        <v>3610</v>
      </c>
      <c r="CL84" s="162">
        <f t="shared" si="97"/>
        <v>5.3099272349272342</v>
      </c>
      <c r="CM84" s="162">
        <f t="shared" si="98"/>
        <v>6.9855042735042741</v>
      </c>
      <c r="CN84" s="162">
        <f t="shared" si="99"/>
        <v>8.731880341880343</v>
      </c>
      <c r="CO84" s="162">
        <f t="shared" si="100"/>
        <v>10.478256410256412</v>
      </c>
      <c r="CP84" s="162">
        <f t="shared" si="101"/>
        <v>12.006335470085469</v>
      </c>
      <c r="CQ84" s="162">
        <f t="shared" si="102"/>
        <v>13.667290969899664</v>
      </c>
    </row>
    <row r="85" spans="1:95" ht="19.5" thickTop="1" thickBot="1">
      <c r="A85" s="70">
        <v>3660</v>
      </c>
      <c r="B85" s="70">
        <v>52.765000000000001</v>
      </c>
      <c r="C85" s="70">
        <v>101.251</v>
      </c>
      <c r="D85" s="70">
        <v>50.137999999999998</v>
      </c>
      <c r="E85" s="70">
        <v>2.012</v>
      </c>
      <c r="G85" s="92">
        <v>1</v>
      </c>
      <c r="H85" s="93">
        <f t="shared" si="103"/>
        <v>1.4971395881006866</v>
      </c>
      <c r="O85" s="95">
        <v>3620</v>
      </c>
      <c r="P85" s="94">
        <f t="shared" si="55"/>
        <v>13.121310882932976</v>
      </c>
      <c r="Q85" s="94">
        <f t="shared" si="56"/>
        <v>13.51174887540073</v>
      </c>
      <c r="R85" s="94">
        <f t="shared" si="57"/>
        <v>13.778924838615422</v>
      </c>
      <c r="S85" s="94">
        <f t="shared" si="58"/>
        <v>13.780357586983506</v>
      </c>
      <c r="T85" s="94">
        <f t="shared" si="59"/>
        <v>13.77877095496139</v>
      </c>
      <c r="U85" s="94">
        <f t="shared" si="60"/>
        <v>13.618439702179835</v>
      </c>
      <c r="V85" s="82"/>
      <c r="W85" s="95">
        <v>3620</v>
      </c>
      <c r="X85" s="161">
        <f t="shared" si="68"/>
        <v>9.2408991442006663</v>
      </c>
      <c r="Y85" s="161">
        <f t="shared" si="69"/>
        <v>9.4939774291026779</v>
      </c>
      <c r="Z85" s="161">
        <f t="shared" si="70"/>
        <v>9.6515778074183292</v>
      </c>
      <c r="AA85" s="161">
        <f t="shared" si="71"/>
        <v>9.6151449866928633</v>
      </c>
      <c r="AB85" s="161">
        <f t="shared" si="72"/>
        <v>9.5749915713347189</v>
      </c>
      <c r="AC85" s="161">
        <f t="shared" si="73"/>
        <v>9.4146603185531657</v>
      </c>
      <c r="AD85" s="82"/>
      <c r="AE85" s="82"/>
      <c r="AF85" s="82"/>
      <c r="AG85" s="95">
        <v>3620</v>
      </c>
      <c r="AH85" s="161">
        <f t="shared" si="74"/>
        <v>-11.040835326082552</v>
      </c>
      <c r="AI85" s="161">
        <f t="shared" si="75"/>
        <v>-11.124492829911306</v>
      </c>
      <c r="AJ85" s="161">
        <f t="shared" si="76"/>
        <v>-11.235951736637167</v>
      </c>
      <c r="AK85" s="161">
        <f t="shared" si="77"/>
        <v>-11.372179289302109</v>
      </c>
      <c r="AL85" s="161">
        <f t="shared" si="78"/>
        <v>-11.511696427755833</v>
      </c>
      <c r="AM85" s="161">
        <f t="shared" si="79"/>
        <v>-11.684854180759912</v>
      </c>
      <c r="AN85" s="81"/>
      <c r="AO85" s="81"/>
      <c r="AP85" s="95">
        <v>3620</v>
      </c>
      <c r="AQ85" s="94">
        <f t="shared" si="61"/>
        <v>30.225799212546303</v>
      </c>
      <c r="AR85" s="94">
        <f t="shared" si="62"/>
        <v>52.311380223337409</v>
      </c>
      <c r="AS85" s="94">
        <f t="shared" si="63"/>
        <v>81.736531598964689</v>
      </c>
      <c r="AT85" s="94">
        <f t="shared" si="64"/>
        <v>117.70060550250918</v>
      </c>
      <c r="AU85" s="94">
        <f t="shared" si="65"/>
        <v>154.5331300542926</v>
      </c>
      <c r="AV85" s="94">
        <f t="shared" si="66"/>
        <v>200.24677684736912</v>
      </c>
      <c r="AW85" s="81"/>
      <c r="AX85" s="95">
        <v>3620</v>
      </c>
      <c r="AY85" s="99">
        <f>'Max limit'!AX85*Input!PrimaryDrive_ratio*Input!Gear1_ratio*Input!FinalDrive_ratio</f>
        <v>319.47817047817045</v>
      </c>
      <c r="AZ85" s="99">
        <f t="shared" si="80"/>
        <v>5.3246361746361739</v>
      </c>
      <c r="BA85" s="99">
        <f>AZ85*Input!$N$23</f>
        <v>12528.858269646566</v>
      </c>
      <c r="BB85" s="97">
        <f t="shared" si="67"/>
        <v>12.528858269646566</v>
      </c>
      <c r="BC85" s="95">
        <v>3620</v>
      </c>
      <c r="BD85" s="99">
        <f>'Max limit'!AX85*Input!PrimaryDrive_ratio*Input!Gear2_ratio*Input!FinalDrive_ratio</f>
        <v>420.29128205128194</v>
      </c>
      <c r="BE85" s="99">
        <f t="shared" si="81"/>
        <v>7.0048547008546986</v>
      </c>
      <c r="BF85" s="99">
        <f>BE85*Input!$N$23</f>
        <v>16482.409101401703</v>
      </c>
      <c r="BG85" s="100">
        <f t="shared" si="82"/>
        <v>16.482409101401704</v>
      </c>
      <c r="BH85" s="95">
        <v>3620</v>
      </c>
      <c r="BI85" s="99">
        <f>'Max limit'!AX85*Input!PrimaryDrive_ratio*Input!Gear3_ratio*Input!FinalDrive_ratio</f>
        <v>525.36410256410238</v>
      </c>
      <c r="BJ85" s="99">
        <f t="shared" si="83"/>
        <v>8.7560683760683737</v>
      </c>
      <c r="BK85" s="99">
        <f>BJ85*Input!$N$23</f>
        <v>20603.011376752129</v>
      </c>
      <c r="BL85" s="100">
        <f t="shared" si="84"/>
        <v>20.603011376752129</v>
      </c>
      <c r="BM85" s="95">
        <v>3620</v>
      </c>
      <c r="BN85" s="99">
        <f>'Max limit'!AX85*Input!PrimaryDrive_ratio*Input!Gear4_ratio*Input!FinalDrive_ratio</f>
        <v>630.43692307692299</v>
      </c>
      <c r="BO85" s="99">
        <f t="shared" si="85"/>
        <v>10.507282051282051</v>
      </c>
      <c r="BP85" s="99">
        <f>BO85*Input!$N$23</f>
        <v>24723.613652102558</v>
      </c>
      <c r="BQ85" s="100">
        <f t="shared" si="86"/>
        <v>24.723613652102557</v>
      </c>
      <c r="BR85" s="95">
        <v>3620</v>
      </c>
      <c r="BS85" s="99">
        <f>'Max limit'!AX85*Input!PrimaryDrive_ratio*Input!Gear5_ratio*Input!FinalDrive_ratio</f>
        <v>722.3756410256409</v>
      </c>
      <c r="BT85" s="99">
        <f t="shared" si="87"/>
        <v>12.039594017094014</v>
      </c>
      <c r="BU85" s="99">
        <f>BT85*Input!$N$23</f>
        <v>28329.140643034178</v>
      </c>
      <c r="BV85" s="100">
        <f t="shared" si="88"/>
        <v>28.329140643034176</v>
      </c>
      <c r="BW85" s="95">
        <v>3620</v>
      </c>
      <c r="BX85" s="99">
        <f>'Max limit'!AX85*Input!PrimaryDrive_ratio*Input!Gear6_ratio*Input!FinalDrive_ratio</f>
        <v>822.30903010033433</v>
      </c>
      <c r="BY85" s="99">
        <f t="shared" si="89"/>
        <v>13.705150501672239</v>
      </c>
      <c r="BZ85" s="99">
        <f>BY85*Input!$N$23</f>
        <v>32248.191720133771</v>
      </c>
      <c r="CA85" s="100">
        <f t="shared" si="90"/>
        <v>32.248191720133768</v>
      </c>
      <c r="CC85" s="95">
        <v>3620</v>
      </c>
      <c r="CD85" s="94">
        <f t="shared" si="91"/>
        <v>12.5</v>
      </c>
      <c r="CE85" s="94">
        <f t="shared" si="92"/>
        <v>16.5</v>
      </c>
      <c r="CF85" s="94">
        <f t="shared" si="93"/>
        <v>20.5</v>
      </c>
      <c r="CG85" s="94">
        <f t="shared" si="94"/>
        <v>24.5</v>
      </c>
      <c r="CH85" s="94">
        <f t="shared" si="95"/>
        <v>28.5</v>
      </c>
      <c r="CI85" s="94">
        <f t="shared" si="96"/>
        <v>32</v>
      </c>
      <c r="CK85" s="95">
        <v>3620</v>
      </c>
      <c r="CL85" s="162">
        <f t="shared" si="97"/>
        <v>5.3246361746361739</v>
      </c>
      <c r="CM85" s="162">
        <f t="shared" si="98"/>
        <v>7.0048547008546986</v>
      </c>
      <c r="CN85" s="162">
        <f t="shared" si="99"/>
        <v>8.7560683760683737</v>
      </c>
      <c r="CO85" s="162">
        <f t="shared" si="100"/>
        <v>10.507282051282051</v>
      </c>
      <c r="CP85" s="162">
        <f t="shared" si="101"/>
        <v>12.039594017094014</v>
      </c>
      <c r="CQ85" s="162">
        <f t="shared" si="102"/>
        <v>13.705150501672239</v>
      </c>
    </row>
    <row r="86" spans="1:95" ht="19.5" thickTop="1" thickBot="1">
      <c r="A86" s="70">
        <v>3670</v>
      </c>
      <c r="B86" s="70">
        <v>52.939</v>
      </c>
      <c r="C86" s="70">
        <v>101.31</v>
      </c>
      <c r="D86" s="70">
        <v>50.311</v>
      </c>
      <c r="E86" s="70">
        <v>2.012</v>
      </c>
      <c r="G86" s="92">
        <v>1</v>
      </c>
      <c r="H86" s="93">
        <f t="shared" si="103"/>
        <v>1.54233409610984</v>
      </c>
      <c r="O86" s="95">
        <v>3630</v>
      </c>
      <c r="P86" s="94">
        <f t="shared" si="55"/>
        <v>13.120769494628018</v>
      </c>
      <c r="Q86" s="94">
        <f t="shared" si="56"/>
        <v>13.510778734813982</v>
      </c>
      <c r="R86" s="94">
        <f t="shared" si="57"/>
        <v>13.777367652730439</v>
      </c>
      <c r="S86" s="94">
        <f t="shared" si="58"/>
        <v>13.778094667312118</v>
      </c>
      <c r="T86" s="94">
        <f t="shared" si="59"/>
        <v>13.775772380868634</v>
      </c>
      <c r="U86" s="94">
        <f t="shared" si="60"/>
        <v>13.614554096568913</v>
      </c>
      <c r="V86" s="82"/>
      <c r="W86" s="95">
        <v>3630</v>
      </c>
      <c r="X86" s="161">
        <f t="shared" si="68"/>
        <v>9.2403577558957082</v>
      </c>
      <c r="Y86" s="161">
        <f t="shared" si="69"/>
        <v>9.4930072885159262</v>
      </c>
      <c r="Z86" s="161">
        <f t="shared" si="70"/>
        <v>9.6500206215333453</v>
      </c>
      <c r="AA86" s="161">
        <f t="shared" si="71"/>
        <v>9.6128820670214754</v>
      </c>
      <c r="AB86" s="161">
        <f t="shared" si="72"/>
        <v>9.5719929972419635</v>
      </c>
      <c r="AC86" s="161">
        <f t="shared" si="73"/>
        <v>9.4107747129422439</v>
      </c>
      <c r="AD86" s="82"/>
      <c r="AE86" s="82"/>
      <c r="AF86" s="82"/>
      <c r="AG86" s="95">
        <v>3630</v>
      </c>
      <c r="AH86" s="161">
        <f t="shared" si="74"/>
        <v>-11.041468750399353</v>
      </c>
      <c r="AI86" s="161">
        <f t="shared" si="75"/>
        <v>-11.125589088774335</v>
      </c>
      <c r="AJ86" s="161">
        <f t="shared" si="76"/>
        <v>-11.23766464111065</v>
      </c>
      <c r="AK86" s="161">
        <f t="shared" si="77"/>
        <v>-11.374645871743922</v>
      </c>
      <c r="AL86" s="161">
        <f t="shared" si="78"/>
        <v>-11.514934887776009</v>
      </c>
      <c r="AM86" s="161">
        <f t="shared" si="79"/>
        <v>-11.689050634819708</v>
      </c>
      <c r="AN86" s="81"/>
      <c r="AO86" s="81"/>
      <c r="AP86" s="95">
        <v>3630</v>
      </c>
      <c r="AQ86" s="94">
        <f t="shared" si="61"/>
        <v>30.393023232181676</v>
      </c>
      <c r="AR86" s="94">
        <f t="shared" si="62"/>
        <v>52.600792563176853</v>
      </c>
      <c r="AS86" s="94">
        <f t="shared" si="63"/>
        <v>82.188738379963837</v>
      </c>
      <c r="AT86" s="94">
        <f t="shared" si="64"/>
        <v>118.35178326714797</v>
      </c>
      <c r="AU86" s="94">
        <f t="shared" si="65"/>
        <v>155.38808349961911</v>
      </c>
      <c r="AV86" s="94">
        <f t="shared" si="66"/>
        <v>201.3546407191553</v>
      </c>
      <c r="AW86" s="81"/>
      <c r="AX86" s="95">
        <v>3630</v>
      </c>
      <c r="AY86" s="99">
        <f>'Max limit'!AX86*Input!PrimaryDrive_ratio*Input!Gear1_ratio*Input!FinalDrive_ratio</f>
        <v>320.3607068607069</v>
      </c>
      <c r="AZ86" s="99">
        <f t="shared" si="80"/>
        <v>5.3393451143451154</v>
      </c>
      <c r="BA86" s="99">
        <f>AZ86*Input!$N$23</f>
        <v>12563.468375363826</v>
      </c>
      <c r="BB86" s="97">
        <f t="shared" si="67"/>
        <v>12.563468375363826</v>
      </c>
      <c r="BC86" s="95">
        <v>3630</v>
      </c>
      <c r="BD86" s="99">
        <f>'Max limit'!AX86*Input!PrimaryDrive_ratio*Input!Gear2_ratio*Input!FinalDrive_ratio</f>
        <v>421.45230769230767</v>
      </c>
      <c r="BE86" s="99">
        <f t="shared" si="81"/>
        <v>7.0242051282051277</v>
      </c>
      <c r="BF86" s="99">
        <f>BE86*Input!$N$23</f>
        <v>16527.940618256405</v>
      </c>
      <c r="BG86" s="100">
        <f t="shared" si="82"/>
        <v>16.527940618256405</v>
      </c>
      <c r="BH86" s="95">
        <v>3630</v>
      </c>
      <c r="BI86" s="99">
        <f>'Max limit'!AX86*Input!PrimaryDrive_ratio*Input!Gear3_ratio*Input!FinalDrive_ratio</f>
        <v>526.81538461538457</v>
      </c>
      <c r="BJ86" s="99">
        <f t="shared" si="83"/>
        <v>8.7802564102564098</v>
      </c>
      <c r="BK86" s="99">
        <f>BJ86*Input!$N$23</f>
        <v>20659.925772820508</v>
      </c>
      <c r="BL86" s="100">
        <f t="shared" si="84"/>
        <v>20.659925772820507</v>
      </c>
      <c r="BM86" s="95">
        <v>3630</v>
      </c>
      <c r="BN86" s="99">
        <f>'Max limit'!AX86*Input!PrimaryDrive_ratio*Input!Gear4_ratio*Input!FinalDrive_ratio</f>
        <v>632.17846153846153</v>
      </c>
      <c r="BO86" s="99">
        <f t="shared" si="85"/>
        <v>10.536307692307693</v>
      </c>
      <c r="BP86" s="99">
        <f>BO86*Input!$N$23</f>
        <v>24791.910927384612</v>
      </c>
      <c r="BQ86" s="100">
        <f t="shared" si="86"/>
        <v>24.791910927384613</v>
      </c>
      <c r="BR86" s="95">
        <v>3630</v>
      </c>
      <c r="BS86" s="99">
        <f>'Max limit'!AX86*Input!PrimaryDrive_ratio*Input!Gear5_ratio*Input!FinalDrive_ratio</f>
        <v>724.37115384615379</v>
      </c>
      <c r="BT86" s="99">
        <f t="shared" si="87"/>
        <v>12.072852564102563</v>
      </c>
      <c r="BU86" s="99">
        <f>BT86*Input!$N$23</f>
        <v>28407.397937628197</v>
      </c>
      <c r="BV86" s="100">
        <f t="shared" si="88"/>
        <v>28.407397937628197</v>
      </c>
      <c r="BW86" s="95">
        <v>3630</v>
      </c>
      <c r="BX86" s="99">
        <f>'Max limit'!AX86*Input!PrimaryDrive_ratio*Input!Gear6_ratio*Input!FinalDrive_ratio</f>
        <v>824.58060200668888</v>
      </c>
      <c r="BY86" s="99">
        <f t="shared" si="89"/>
        <v>13.743010033444815</v>
      </c>
      <c r="BZ86" s="99">
        <f>BY86*Input!$N$23</f>
        <v>32337.275122675575</v>
      </c>
      <c r="CA86" s="100">
        <f t="shared" si="90"/>
        <v>32.337275122675578</v>
      </c>
      <c r="CC86" s="95">
        <v>3630</v>
      </c>
      <c r="CD86" s="94">
        <f t="shared" si="91"/>
        <v>12.5</v>
      </c>
      <c r="CE86" s="94">
        <f t="shared" si="92"/>
        <v>16.5</v>
      </c>
      <c r="CF86" s="94">
        <f t="shared" si="93"/>
        <v>20.5</v>
      </c>
      <c r="CG86" s="94">
        <f t="shared" si="94"/>
        <v>25</v>
      </c>
      <c r="CH86" s="94">
        <f t="shared" si="95"/>
        <v>28.5</v>
      </c>
      <c r="CI86" s="94">
        <f t="shared" si="96"/>
        <v>32.5</v>
      </c>
      <c r="CK86" s="95">
        <v>3630</v>
      </c>
      <c r="CL86" s="162">
        <f t="shared" si="97"/>
        <v>5.3393451143451154</v>
      </c>
      <c r="CM86" s="162">
        <f t="shared" si="98"/>
        <v>7.0242051282051277</v>
      </c>
      <c r="CN86" s="162">
        <f t="shared" si="99"/>
        <v>8.7802564102564098</v>
      </c>
      <c r="CO86" s="162">
        <f t="shared" si="100"/>
        <v>10.536307692307693</v>
      </c>
      <c r="CP86" s="162">
        <f t="shared" si="101"/>
        <v>12.072852564102563</v>
      </c>
      <c r="CQ86" s="162">
        <f t="shared" si="102"/>
        <v>13.743010033444815</v>
      </c>
    </row>
    <row r="87" spans="1:95" ht="19.5" thickTop="1" thickBot="1">
      <c r="A87" s="70">
        <v>3680</v>
      </c>
      <c r="B87" s="70">
        <v>53.125</v>
      </c>
      <c r="C87" s="70">
        <v>101.389</v>
      </c>
      <c r="D87" s="70">
        <v>50.482999999999997</v>
      </c>
      <c r="E87" s="70">
        <v>2.024</v>
      </c>
      <c r="G87" s="92">
        <v>1</v>
      </c>
      <c r="H87" s="93">
        <f t="shared" si="103"/>
        <v>1.5875286041189931</v>
      </c>
      <c r="O87" s="95">
        <v>3640</v>
      </c>
      <c r="P87" s="94">
        <f t="shared" si="55"/>
        <v>13.120226612838081</v>
      </c>
      <c r="Q87" s="94">
        <f t="shared" si="56"/>
        <v>13.509805917977335</v>
      </c>
      <c r="R87" s="94">
        <f t="shared" si="57"/>
        <v>13.775806171160255</v>
      </c>
      <c r="S87" s="94">
        <f t="shared" si="58"/>
        <v>13.775825505103702</v>
      </c>
      <c r="T87" s="94">
        <f t="shared" si="59"/>
        <v>13.772765534847347</v>
      </c>
      <c r="U87" s="94">
        <f t="shared" si="60"/>
        <v>13.610657772045959</v>
      </c>
      <c r="V87" s="82"/>
      <c r="W87" s="95">
        <v>3640</v>
      </c>
      <c r="X87" s="161">
        <f t="shared" si="68"/>
        <v>9.2398148741057717</v>
      </c>
      <c r="Y87" s="161">
        <f t="shared" si="69"/>
        <v>9.4920344716792808</v>
      </c>
      <c r="Z87" s="161">
        <f t="shared" si="70"/>
        <v>9.6484591399631636</v>
      </c>
      <c r="AA87" s="161">
        <f t="shared" si="71"/>
        <v>9.6106129048130615</v>
      </c>
      <c r="AB87" s="161">
        <f t="shared" si="72"/>
        <v>9.5689861512206758</v>
      </c>
      <c r="AC87" s="161">
        <f t="shared" si="73"/>
        <v>9.4068783884192921</v>
      </c>
      <c r="AD87" s="82"/>
      <c r="AE87" s="82"/>
      <c r="AF87" s="82"/>
      <c r="AG87" s="95">
        <v>3640</v>
      </c>
      <c r="AH87" s="161">
        <f t="shared" si="74"/>
        <v>-11.042103922093579</v>
      </c>
      <c r="AI87" s="161">
        <f t="shared" si="75"/>
        <v>-11.126688371799744</v>
      </c>
      <c r="AJ87" s="161">
        <f t="shared" si="76"/>
        <v>-11.239382270837851</v>
      </c>
      <c r="AK87" s="161">
        <f t="shared" si="77"/>
        <v>-11.377119258551092</v>
      </c>
      <c r="AL87" s="161">
        <f t="shared" si="78"/>
        <v>-11.518182281479</v>
      </c>
      <c r="AM87" s="161">
        <f t="shared" si="79"/>
        <v>-11.693258665304496</v>
      </c>
      <c r="AN87" s="81"/>
      <c r="AO87" s="81"/>
      <c r="AP87" s="95">
        <v>3640</v>
      </c>
      <c r="AQ87" s="94">
        <f t="shared" si="61"/>
        <v>30.560708559457407</v>
      </c>
      <c r="AR87" s="94">
        <f t="shared" si="62"/>
        <v>52.891003281884814</v>
      </c>
      <c r="AS87" s="94">
        <f t="shared" si="63"/>
        <v>82.642192627945022</v>
      </c>
      <c r="AT87" s="94">
        <f t="shared" si="64"/>
        <v>119.0047573842409</v>
      </c>
      <c r="AU87" s="94">
        <f t="shared" si="65"/>
        <v>156.24539543720857</v>
      </c>
      <c r="AV87" s="94">
        <f t="shared" si="66"/>
        <v>202.46556076713941</v>
      </c>
      <c r="AW87" s="81"/>
      <c r="AX87" s="95">
        <v>3640</v>
      </c>
      <c r="AY87" s="99">
        <f>'Max limit'!AX87*Input!PrimaryDrive_ratio*Input!Gear1_ratio*Input!FinalDrive_ratio</f>
        <v>321.24324324324323</v>
      </c>
      <c r="AZ87" s="99">
        <f t="shared" si="80"/>
        <v>5.3540540540540542</v>
      </c>
      <c r="BA87" s="99">
        <f>AZ87*Input!$N$23</f>
        <v>12598.07848108108</v>
      </c>
      <c r="BB87" s="97">
        <f t="shared" si="67"/>
        <v>12.59807848108108</v>
      </c>
      <c r="BC87" s="95">
        <v>3640</v>
      </c>
      <c r="BD87" s="99">
        <f>'Max limit'!AX87*Input!PrimaryDrive_ratio*Input!Gear2_ratio*Input!FinalDrive_ratio</f>
        <v>422.61333333333329</v>
      </c>
      <c r="BE87" s="99">
        <f t="shared" si="81"/>
        <v>7.0435555555555549</v>
      </c>
      <c r="BF87" s="99">
        <f>BE87*Input!$N$23</f>
        <v>16573.472135111107</v>
      </c>
      <c r="BG87" s="100">
        <f t="shared" si="82"/>
        <v>16.573472135111107</v>
      </c>
      <c r="BH87" s="95">
        <v>3640</v>
      </c>
      <c r="BI87" s="99">
        <f>'Max limit'!AX87*Input!PrimaryDrive_ratio*Input!Gear3_ratio*Input!FinalDrive_ratio</f>
        <v>528.26666666666665</v>
      </c>
      <c r="BJ87" s="99">
        <f t="shared" si="83"/>
        <v>8.8044444444444441</v>
      </c>
      <c r="BK87" s="99">
        <f>BJ87*Input!$N$23</f>
        <v>20716.840168888884</v>
      </c>
      <c r="BL87" s="100">
        <f t="shared" si="84"/>
        <v>20.716840168888883</v>
      </c>
      <c r="BM87" s="95">
        <v>3640</v>
      </c>
      <c r="BN87" s="99">
        <f>'Max limit'!AX87*Input!PrimaryDrive_ratio*Input!Gear4_ratio*Input!FinalDrive_ratio</f>
        <v>633.92000000000007</v>
      </c>
      <c r="BO87" s="99">
        <f t="shared" si="85"/>
        <v>10.565333333333335</v>
      </c>
      <c r="BP87" s="99">
        <f>BO87*Input!$N$23</f>
        <v>24860.208202666665</v>
      </c>
      <c r="BQ87" s="100">
        <f t="shared" si="86"/>
        <v>24.860208202666666</v>
      </c>
      <c r="BR87" s="95">
        <v>3640</v>
      </c>
      <c r="BS87" s="99">
        <f>'Max limit'!AX87*Input!PrimaryDrive_ratio*Input!Gear5_ratio*Input!FinalDrive_ratio</f>
        <v>726.36666666666656</v>
      </c>
      <c r="BT87" s="99">
        <f t="shared" si="87"/>
        <v>12.10611111111111</v>
      </c>
      <c r="BU87" s="99">
        <f>BT87*Input!$N$23</f>
        <v>28485.655232222216</v>
      </c>
      <c r="BV87" s="100">
        <f t="shared" si="88"/>
        <v>28.485655232222214</v>
      </c>
      <c r="BW87" s="95">
        <v>3640</v>
      </c>
      <c r="BX87" s="99">
        <f>'Max limit'!AX87*Input!PrimaryDrive_ratio*Input!Gear6_ratio*Input!FinalDrive_ratio</f>
        <v>826.85217391304343</v>
      </c>
      <c r="BY87" s="99">
        <f t="shared" si="89"/>
        <v>13.78086956521739</v>
      </c>
      <c r="BZ87" s="99">
        <f>BY87*Input!$N$23</f>
        <v>32426.358525217383</v>
      </c>
      <c r="CA87" s="100">
        <f t="shared" si="90"/>
        <v>32.426358525217381</v>
      </c>
      <c r="CC87" s="95">
        <v>3640</v>
      </c>
      <c r="CD87" s="94">
        <f t="shared" si="91"/>
        <v>12.5</v>
      </c>
      <c r="CE87" s="94">
        <f t="shared" si="92"/>
        <v>16.5</v>
      </c>
      <c r="CF87" s="94">
        <f t="shared" si="93"/>
        <v>20.5</v>
      </c>
      <c r="CG87" s="94">
        <f t="shared" si="94"/>
        <v>25</v>
      </c>
      <c r="CH87" s="94">
        <f t="shared" si="95"/>
        <v>28.5</v>
      </c>
      <c r="CI87" s="94">
        <f t="shared" si="96"/>
        <v>32.5</v>
      </c>
      <c r="CK87" s="95">
        <v>3640</v>
      </c>
      <c r="CL87" s="162">
        <f t="shared" si="97"/>
        <v>5.3540540540540542</v>
      </c>
      <c r="CM87" s="162">
        <f t="shared" si="98"/>
        <v>7.0435555555555549</v>
      </c>
      <c r="CN87" s="162">
        <f t="shared" si="99"/>
        <v>8.8044444444444441</v>
      </c>
      <c r="CO87" s="162">
        <f t="shared" si="100"/>
        <v>10.565333333333335</v>
      </c>
      <c r="CP87" s="162">
        <f t="shared" si="101"/>
        <v>12.10611111111111</v>
      </c>
      <c r="CQ87" s="162">
        <f t="shared" si="102"/>
        <v>13.78086956521739</v>
      </c>
    </row>
    <row r="88" spans="1:95" ht="19.5" thickTop="1" thickBot="1">
      <c r="A88" s="70">
        <v>3690</v>
      </c>
      <c r="B88" s="70">
        <v>53.292999999999999</v>
      </c>
      <c r="C88" s="70">
        <v>101.43300000000001</v>
      </c>
      <c r="D88" s="70">
        <v>50.646999999999998</v>
      </c>
      <c r="E88" s="70">
        <v>2.0259999999999998</v>
      </c>
      <c r="G88" s="92">
        <v>1</v>
      </c>
      <c r="H88" s="93">
        <f t="shared" si="103"/>
        <v>1.6327231121281465</v>
      </c>
      <c r="O88" s="95">
        <v>3650</v>
      </c>
      <c r="P88" s="94">
        <f t="shared" si="55"/>
        <v>13.119682237563165</v>
      </c>
      <c r="Q88" s="94">
        <f t="shared" si="56"/>
        <v>13.508830424890798</v>
      </c>
      <c r="R88" s="94">
        <f t="shared" si="57"/>
        <v>13.774240393904872</v>
      </c>
      <c r="S88" s="94">
        <f t="shared" si="58"/>
        <v>13.773550100358268</v>
      </c>
      <c r="T88" s="94">
        <f t="shared" si="59"/>
        <v>13.769750416897526</v>
      </c>
      <c r="U88" s="94">
        <f t="shared" si="60"/>
        <v>13.606750728610979</v>
      </c>
      <c r="V88" s="82"/>
      <c r="W88" s="95">
        <v>3650</v>
      </c>
      <c r="X88" s="161">
        <f t="shared" si="68"/>
        <v>9.2392704988308552</v>
      </c>
      <c r="Y88" s="161">
        <f t="shared" si="69"/>
        <v>9.4910589785927435</v>
      </c>
      <c r="Z88" s="161">
        <f t="shared" si="70"/>
        <v>9.6468933627077806</v>
      </c>
      <c r="AA88" s="161">
        <f t="shared" si="71"/>
        <v>9.6083375000676234</v>
      </c>
      <c r="AB88" s="161">
        <f t="shared" si="72"/>
        <v>9.5659710332708574</v>
      </c>
      <c r="AC88" s="161">
        <f t="shared" si="73"/>
        <v>9.4029713449843086</v>
      </c>
      <c r="AD88" s="82"/>
      <c r="AE88" s="82"/>
      <c r="AF88" s="82"/>
      <c r="AG88" s="95">
        <v>3650</v>
      </c>
      <c r="AH88" s="161">
        <f t="shared" si="74"/>
        <v>-11.042740841165232</v>
      </c>
      <c r="AI88" s="161">
        <f t="shared" si="75"/>
        <v>-11.127790678987534</v>
      </c>
      <c r="AJ88" s="161">
        <f t="shared" si="76"/>
        <v>-11.241104625818773</v>
      </c>
      <c r="AK88" s="161">
        <f t="shared" si="77"/>
        <v>-11.379599449723619</v>
      </c>
      <c r="AL88" s="161">
        <f t="shared" si="78"/>
        <v>-11.521438608864806</v>
      </c>
      <c r="AM88" s="161">
        <f t="shared" si="79"/>
        <v>-11.697478272214276</v>
      </c>
      <c r="AN88" s="81"/>
      <c r="AO88" s="81"/>
      <c r="AP88" s="95">
        <v>3650</v>
      </c>
      <c r="AQ88" s="94">
        <f t="shared" si="61"/>
        <v>30.728855194373505</v>
      </c>
      <c r="AR88" s="94">
        <f t="shared" si="62"/>
        <v>53.182012379461291</v>
      </c>
      <c r="AS88" s="94">
        <f t="shared" si="63"/>
        <v>83.096894342908286</v>
      </c>
      <c r="AT88" s="94">
        <f t="shared" si="64"/>
        <v>119.65952785378794</v>
      </c>
      <c r="AU88" s="94">
        <f t="shared" si="65"/>
        <v>157.105065867061</v>
      </c>
      <c r="AV88" s="94">
        <f t="shared" si="66"/>
        <v>203.57953699132156</v>
      </c>
      <c r="AW88" s="81"/>
      <c r="AX88" s="95">
        <v>3650</v>
      </c>
      <c r="AY88" s="99">
        <f>'Max limit'!AX88*Input!PrimaryDrive_ratio*Input!Gear1_ratio*Input!FinalDrive_ratio</f>
        <v>322.12577962577961</v>
      </c>
      <c r="AZ88" s="99">
        <f t="shared" si="80"/>
        <v>5.3687629937629939</v>
      </c>
      <c r="BA88" s="99">
        <f>AZ88*Input!$N$23</f>
        <v>12632.688586798335</v>
      </c>
      <c r="BB88" s="97">
        <f t="shared" si="67"/>
        <v>12.632688586798334</v>
      </c>
      <c r="BC88" s="95">
        <v>3650</v>
      </c>
      <c r="BD88" s="99">
        <f>'Max limit'!AX88*Input!PrimaryDrive_ratio*Input!Gear2_ratio*Input!FinalDrive_ratio</f>
        <v>423.7743589743589</v>
      </c>
      <c r="BE88" s="99">
        <f t="shared" si="81"/>
        <v>7.0629059829059821</v>
      </c>
      <c r="BF88" s="99">
        <f>BE88*Input!$N$23</f>
        <v>16619.003651965806</v>
      </c>
      <c r="BG88" s="100">
        <f t="shared" si="82"/>
        <v>16.619003651965805</v>
      </c>
      <c r="BH88" s="95">
        <v>3650</v>
      </c>
      <c r="BI88" s="99">
        <f>'Max limit'!AX88*Input!PrimaryDrive_ratio*Input!Gear3_ratio*Input!FinalDrive_ratio</f>
        <v>529.71794871794862</v>
      </c>
      <c r="BJ88" s="99">
        <f t="shared" si="83"/>
        <v>8.8286324786324766</v>
      </c>
      <c r="BK88" s="99">
        <f>BJ88*Input!$N$23</f>
        <v>20773.754564957257</v>
      </c>
      <c r="BL88" s="100">
        <f t="shared" si="84"/>
        <v>20.773754564957258</v>
      </c>
      <c r="BM88" s="95">
        <v>3650</v>
      </c>
      <c r="BN88" s="99">
        <f>'Max limit'!AX88*Input!PrimaryDrive_ratio*Input!Gear4_ratio*Input!FinalDrive_ratio</f>
        <v>635.66153846153838</v>
      </c>
      <c r="BO88" s="99">
        <f t="shared" si="85"/>
        <v>10.594358974358974</v>
      </c>
      <c r="BP88" s="99">
        <f>BO88*Input!$N$23</f>
        <v>24928.505477948711</v>
      </c>
      <c r="BQ88" s="100">
        <f t="shared" si="86"/>
        <v>24.928505477948711</v>
      </c>
      <c r="BR88" s="95">
        <v>3650</v>
      </c>
      <c r="BS88" s="99">
        <f>'Max limit'!AX88*Input!PrimaryDrive_ratio*Input!Gear5_ratio*Input!FinalDrive_ratio</f>
        <v>728.36217948717945</v>
      </c>
      <c r="BT88" s="99">
        <f t="shared" si="87"/>
        <v>12.139369658119657</v>
      </c>
      <c r="BU88" s="99">
        <f>BT88*Input!$N$23</f>
        <v>28563.912526816232</v>
      </c>
      <c r="BV88" s="100">
        <f t="shared" si="88"/>
        <v>28.563912526816232</v>
      </c>
      <c r="BW88" s="95">
        <v>3650</v>
      </c>
      <c r="BX88" s="99">
        <f>'Max limit'!AX88*Input!PrimaryDrive_ratio*Input!Gear6_ratio*Input!FinalDrive_ratio</f>
        <v>829.12374581939787</v>
      </c>
      <c r="BY88" s="99">
        <f t="shared" si="89"/>
        <v>13.818729096989964</v>
      </c>
      <c r="BZ88" s="99">
        <f>BY88*Input!$N$23</f>
        <v>32515.441927759184</v>
      </c>
      <c r="CA88" s="100">
        <f t="shared" si="90"/>
        <v>32.515441927759184</v>
      </c>
      <c r="CC88" s="95">
        <v>3650</v>
      </c>
      <c r="CD88" s="94">
        <f t="shared" si="91"/>
        <v>12.5</v>
      </c>
      <c r="CE88" s="94">
        <f t="shared" si="92"/>
        <v>16.5</v>
      </c>
      <c r="CF88" s="94">
        <f t="shared" si="93"/>
        <v>21</v>
      </c>
      <c r="CG88" s="94">
        <f t="shared" si="94"/>
        <v>25</v>
      </c>
      <c r="CH88" s="94">
        <f t="shared" si="95"/>
        <v>28.5</v>
      </c>
      <c r="CI88" s="94">
        <f t="shared" si="96"/>
        <v>32.5</v>
      </c>
      <c r="CK88" s="95">
        <v>3650</v>
      </c>
      <c r="CL88" s="162">
        <f t="shared" si="97"/>
        <v>5.3687629937629939</v>
      </c>
      <c r="CM88" s="162">
        <f t="shared" si="98"/>
        <v>7.0629059829059821</v>
      </c>
      <c r="CN88" s="162">
        <f t="shared" si="99"/>
        <v>8.8286324786324766</v>
      </c>
      <c r="CO88" s="162">
        <f t="shared" si="100"/>
        <v>10.594358974358974</v>
      </c>
      <c r="CP88" s="162">
        <f t="shared" si="101"/>
        <v>12.139369658119657</v>
      </c>
      <c r="CQ88" s="162">
        <f t="shared" si="102"/>
        <v>13.818729096989964</v>
      </c>
    </row>
    <row r="89" spans="1:95" ht="19.5" thickTop="1" thickBot="1">
      <c r="A89" s="70">
        <v>3700</v>
      </c>
      <c r="B89" s="70">
        <v>53.466000000000001</v>
      </c>
      <c r="C89" s="70">
        <v>101.489</v>
      </c>
      <c r="D89" s="70">
        <v>50.808999999999997</v>
      </c>
      <c r="E89" s="70">
        <v>2.0350000000000001</v>
      </c>
      <c r="G89" s="92">
        <v>1</v>
      </c>
      <c r="H89" s="93">
        <f t="shared" si="103"/>
        <v>1.6779176201372996</v>
      </c>
      <c r="O89" s="95">
        <v>3660</v>
      </c>
      <c r="P89" s="94">
        <f t="shared" si="55"/>
        <v>13.11913636880327</v>
      </c>
      <c r="Q89" s="94">
        <f t="shared" si="56"/>
        <v>13.507852255554361</v>
      </c>
      <c r="R89" s="94">
        <f t="shared" si="57"/>
        <v>13.772670320964291</v>
      </c>
      <c r="S89" s="94">
        <f t="shared" si="58"/>
        <v>13.771268453075805</v>
      </c>
      <c r="T89" s="94">
        <f t="shared" si="59"/>
        <v>13.766727027019177</v>
      </c>
      <c r="U89" s="94">
        <f t="shared" si="60"/>
        <v>13.602832966263968</v>
      </c>
      <c r="V89" s="82"/>
      <c r="W89" s="95">
        <v>3660</v>
      </c>
      <c r="X89" s="161">
        <f t="shared" si="68"/>
        <v>9.2387246300709602</v>
      </c>
      <c r="Y89" s="161">
        <f t="shared" si="69"/>
        <v>9.4900808092563089</v>
      </c>
      <c r="Z89" s="161">
        <f t="shared" si="70"/>
        <v>9.6453232897671963</v>
      </c>
      <c r="AA89" s="161">
        <f t="shared" si="71"/>
        <v>9.6060558527851612</v>
      </c>
      <c r="AB89" s="161">
        <f t="shared" si="72"/>
        <v>9.5629476433925067</v>
      </c>
      <c r="AC89" s="161">
        <f t="shared" si="73"/>
        <v>9.399053582637297</v>
      </c>
      <c r="AD89" s="82"/>
      <c r="AE89" s="82"/>
      <c r="AF89" s="82"/>
      <c r="AG89" s="95">
        <v>3660</v>
      </c>
      <c r="AH89" s="161">
        <f t="shared" si="74"/>
        <v>-11.04337950761431</v>
      </c>
      <c r="AI89" s="161">
        <f t="shared" si="75"/>
        <v>-11.128896010337703</v>
      </c>
      <c r="AJ89" s="161">
        <f t="shared" si="76"/>
        <v>-11.242831706053414</v>
      </c>
      <c r="AK89" s="161">
        <f t="shared" si="77"/>
        <v>-11.382086445261503</v>
      </c>
      <c r="AL89" s="161">
        <f t="shared" si="78"/>
        <v>-11.524703869933424</v>
      </c>
      <c r="AM89" s="161">
        <f t="shared" si="79"/>
        <v>-11.70170945554905</v>
      </c>
      <c r="AN89" s="81"/>
      <c r="AO89" s="81"/>
      <c r="AP89" s="95">
        <v>3660</v>
      </c>
      <c r="AQ89" s="94">
        <f t="shared" si="61"/>
        <v>30.897463136929986</v>
      </c>
      <c r="AR89" s="94">
        <f t="shared" si="62"/>
        <v>53.473819855906306</v>
      </c>
      <c r="AS89" s="94">
        <f t="shared" si="63"/>
        <v>83.552843524853628</v>
      </c>
      <c r="AT89" s="94">
        <f t="shared" si="64"/>
        <v>120.31609467578926</v>
      </c>
      <c r="AU89" s="94">
        <f t="shared" si="65"/>
        <v>157.96709478917637</v>
      </c>
      <c r="AV89" s="94">
        <f t="shared" si="66"/>
        <v>204.69656939170184</v>
      </c>
      <c r="AW89" s="81"/>
      <c r="AX89" s="95">
        <v>3660</v>
      </c>
      <c r="AY89" s="99">
        <f>'Max limit'!AX89*Input!PrimaryDrive_ratio*Input!Gear1_ratio*Input!FinalDrive_ratio</f>
        <v>323.008316008316</v>
      </c>
      <c r="AZ89" s="99">
        <f t="shared" si="80"/>
        <v>5.3834719334719336</v>
      </c>
      <c r="BA89" s="99">
        <f>AZ89*Input!$N$23</f>
        <v>12667.298692515591</v>
      </c>
      <c r="BB89" s="97">
        <f t="shared" si="67"/>
        <v>12.66729869251559</v>
      </c>
      <c r="BC89" s="95">
        <v>3660</v>
      </c>
      <c r="BD89" s="99">
        <f>'Max limit'!AX89*Input!PrimaryDrive_ratio*Input!Gear2_ratio*Input!FinalDrive_ratio</f>
        <v>424.93538461538458</v>
      </c>
      <c r="BE89" s="99">
        <f t="shared" si="81"/>
        <v>7.0822564102564094</v>
      </c>
      <c r="BF89" s="99">
        <f>BE89*Input!$N$23</f>
        <v>16664.535168820508</v>
      </c>
      <c r="BG89" s="100">
        <f t="shared" si="82"/>
        <v>16.664535168820507</v>
      </c>
      <c r="BH89" s="95">
        <v>3660</v>
      </c>
      <c r="BI89" s="99">
        <f>'Max limit'!AX89*Input!PrimaryDrive_ratio*Input!Gear3_ratio*Input!FinalDrive_ratio</f>
        <v>531.16923076923081</v>
      </c>
      <c r="BJ89" s="99">
        <f t="shared" si="83"/>
        <v>8.8528205128205126</v>
      </c>
      <c r="BK89" s="99">
        <f>BJ89*Input!$N$23</f>
        <v>20830.668961025636</v>
      </c>
      <c r="BL89" s="100">
        <f t="shared" si="84"/>
        <v>20.830668961025637</v>
      </c>
      <c r="BM89" s="95">
        <v>3660</v>
      </c>
      <c r="BN89" s="99">
        <f>'Max limit'!AX89*Input!PrimaryDrive_ratio*Input!Gear4_ratio*Input!FinalDrive_ratio</f>
        <v>637.40307692307692</v>
      </c>
      <c r="BO89" s="99">
        <f t="shared" si="85"/>
        <v>10.623384615384616</v>
      </c>
      <c r="BP89" s="99">
        <f>BO89*Input!$N$23</f>
        <v>24996.802753230768</v>
      </c>
      <c r="BQ89" s="100">
        <f t="shared" si="86"/>
        <v>24.996802753230767</v>
      </c>
      <c r="BR89" s="95">
        <v>3660</v>
      </c>
      <c r="BS89" s="99">
        <f>'Max limit'!AX89*Input!PrimaryDrive_ratio*Input!Gear5_ratio*Input!FinalDrive_ratio</f>
        <v>730.35769230769233</v>
      </c>
      <c r="BT89" s="99">
        <f t="shared" si="87"/>
        <v>12.172628205128206</v>
      </c>
      <c r="BU89" s="99">
        <f>BT89*Input!$N$23</f>
        <v>28642.169821410251</v>
      </c>
      <c r="BV89" s="100">
        <f t="shared" si="88"/>
        <v>28.642169821410249</v>
      </c>
      <c r="BW89" s="95">
        <v>3660</v>
      </c>
      <c r="BX89" s="99">
        <f>'Max limit'!AX89*Input!PrimaryDrive_ratio*Input!Gear6_ratio*Input!FinalDrive_ratio</f>
        <v>831.39531772575242</v>
      </c>
      <c r="BY89" s="99">
        <f t="shared" si="89"/>
        <v>13.856588628762541</v>
      </c>
      <c r="BZ89" s="99">
        <f>BY89*Input!$N$23</f>
        <v>32604.525330300996</v>
      </c>
      <c r="CA89" s="100">
        <f t="shared" si="90"/>
        <v>32.604525330300994</v>
      </c>
      <c r="CC89" s="95">
        <v>3660</v>
      </c>
      <c r="CD89" s="94">
        <f t="shared" si="91"/>
        <v>12.5</v>
      </c>
      <c r="CE89" s="94">
        <f t="shared" si="92"/>
        <v>16.5</v>
      </c>
      <c r="CF89" s="94">
        <f t="shared" si="93"/>
        <v>21</v>
      </c>
      <c r="CG89" s="94">
        <f t="shared" si="94"/>
        <v>25</v>
      </c>
      <c r="CH89" s="94">
        <f t="shared" si="95"/>
        <v>28.5</v>
      </c>
      <c r="CI89" s="94">
        <f t="shared" si="96"/>
        <v>32.5</v>
      </c>
      <c r="CK89" s="95">
        <v>3660</v>
      </c>
      <c r="CL89" s="162">
        <f t="shared" si="97"/>
        <v>5.3834719334719336</v>
      </c>
      <c r="CM89" s="162">
        <f t="shared" si="98"/>
        <v>7.0822564102564094</v>
      </c>
      <c r="CN89" s="162">
        <f t="shared" si="99"/>
        <v>8.8528205128205126</v>
      </c>
      <c r="CO89" s="162">
        <f t="shared" si="100"/>
        <v>10.623384615384616</v>
      </c>
      <c r="CP89" s="162">
        <f t="shared" si="101"/>
        <v>12.172628205128206</v>
      </c>
      <c r="CQ89" s="162">
        <f t="shared" si="102"/>
        <v>13.856588628762541</v>
      </c>
    </row>
    <row r="90" spans="1:95" ht="19.5" thickTop="1" thickBot="1">
      <c r="A90" s="70">
        <v>3710</v>
      </c>
      <c r="B90" s="70">
        <v>53.634</v>
      </c>
      <c r="C90" s="70">
        <v>101.53400000000001</v>
      </c>
      <c r="D90" s="70">
        <v>50.97</v>
      </c>
      <c r="E90" s="70">
        <v>2.04</v>
      </c>
      <c r="G90" s="92">
        <v>1</v>
      </c>
      <c r="H90" s="93">
        <f t="shared" si="103"/>
        <v>1.723112128146453</v>
      </c>
      <c r="O90" s="95">
        <v>3670</v>
      </c>
      <c r="P90" s="94">
        <f t="shared" si="55"/>
        <v>13.118589006558397</v>
      </c>
      <c r="Q90" s="94">
        <f t="shared" si="56"/>
        <v>13.506871409968033</v>
      </c>
      <c r="R90" s="94">
        <f t="shared" si="57"/>
        <v>13.771095952338506</v>
      </c>
      <c r="S90" s="94">
        <f t="shared" si="58"/>
        <v>13.768980563256317</v>
      </c>
      <c r="T90" s="94">
        <f t="shared" si="59"/>
        <v>13.763695365212293</v>
      </c>
      <c r="U90" s="94">
        <f t="shared" si="60"/>
        <v>13.598904485004924</v>
      </c>
      <c r="V90" s="82"/>
      <c r="W90" s="95">
        <v>3670</v>
      </c>
      <c r="X90" s="161">
        <f t="shared" si="68"/>
        <v>9.2381772678260852</v>
      </c>
      <c r="Y90" s="161">
        <f t="shared" si="69"/>
        <v>9.4890999636699789</v>
      </c>
      <c r="Z90" s="161">
        <f t="shared" si="70"/>
        <v>9.6437489211414125</v>
      </c>
      <c r="AA90" s="161">
        <f t="shared" si="71"/>
        <v>9.6037679629656747</v>
      </c>
      <c r="AB90" s="161">
        <f t="shared" si="72"/>
        <v>9.5599159815856236</v>
      </c>
      <c r="AC90" s="161">
        <f t="shared" si="73"/>
        <v>9.3951251013782535</v>
      </c>
      <c r="AD90" s="82"/>
      <c r="AE90" s="82"/>
      <c r="AF90" s="82"/>
      <c r="AG90" s="95">
        <v>3670</v>
      </c>
      <c r="AH90" s="161">
        <f t="shared" si="74"/>
        <v>-11.044019921440812</v>
      </c>
      <c r="AI90" s="161">
        <f t="shared" si="75"/>
        <v>-11.130004365850255</v>
      </c>
      <c r="AJ90" s="161">
        <f t="shared" si="76"/>
        <v>-11.244563511541775</v>
      </c>
      <c r="AK90" s="161">
        <f t="shared" si="77"/>
        <v>-11.384580245164743</v>
      </c>
      <c r="AL90" s="161">
        <f t="shared" si="78"/>
        <v>-11.527978064684858</v>
      </c>
      <c r="AM90" s="161">
        <f t="shared" si="79"/>
        <v>-11.705952215308818</v>
      </c>
      <c r="AN90" s="81"/>
      <c r="AO90" s="81"/>
      <c r="AP90" s="95">
        <v>3670</v>
      </c>
      <c r="AQ90" s="94">
        <f t="shared" si="61"/>
        <v>31.066532387126838</v>
      </c>
      <c r="AR90" s="94">
        <f t="shared" si="62"/>
        <v>53.766425711219838</v>
      </c>
      <c r="AS90" s="94">
        <f t="shared" si="63"/>
        <v>84.010040173781007</v>
      </c>
      <c r="AT90" s="94">
        <f t="shared" si="64"/>
        <v>120.97445785024468</v>
      </c>
      <c r="AU90" s="94">
        <f t="shared" si="65"/>
        <v>158.83148220355477</v>
      </c>
      <c r="AV90" s="94">
        <f t="shared" si="66"/>
        <v>205.81665796828017</v>
      </c>
      <c r="AW90" s="81"/>
      <c r="AX90" s="95">
        <v>3670</v>
      </c>
      <c r="AY90" s="99">
        <f>'Max limit'!AX90*Input!PrimaryDrive_ratio*Input!Gear1_ratio*Input!FinalDrive_ratio</f>
        <v>323.89085239085239</v>
      </c>
      <c r="AZ90" s="99">
        <f t="shared" si="80"/>
        <v>5.3981808731808734</v>
      </c>
      <c r="BA90" s="99">
        <f>AZ90*Input!$N$23</f>
        <v>12701.908798232846</v>
      </c>
      <c r="BB90" s="97">
        <f t="shared" si="67"/>
        <v>12.701908798232846</v>
      </c>
      <c r="BC90" s="95">
        <v>3670</v>
      </c>
      <c r="BD90" s="99">
        <f>'Max limit'!AX90*Input!PrimaryDrive_ratio*Input!Gear2_ratio*Input!FinalDrive_ratio</f>
        <v>426.09641025641019</v>
      </c>
      <c r="BE90" s="99">
        <f t="shared" si="81"/>
        <v>7.1016068376068366</v>
      </c>
      <c r="BF90" s="99">
        <f>BE90*Input!$N$23</f>
        <v>16710.066685675207</v>
      </c>
      <c r="BG90" s="100">
        <f t="shared" si="82"/>
        <v>16.710066685675208</v>
      </c>
      <c r="BH90" s="95">
        <v>3670</v>
      </c>
      <c r="BI90" s="99">
        <f>'Max limit'!AX90*Input!PrimaryDrive_ratio*Input!Gear3_ratio*Input!FinalDrive_ratio</f>
        <v>532.62051282051277</v>
      </c>
      <c r="BJ90" s="99">
        <f t="shared" si="83"/>
        <v>8.8770085470085469</v>
      </c>
      <c r="BK90" s="99">
        <f>BJ90*Input!$N$23</f>
        <v>20887.583357094012</v>
      </c>
      <c r="BL90" s="100">
        <f t="shared" si="84"/>
        <v>20.887583357094012</v>
      </c>
      <c r="BM90" s="95">
        <v>3670</v>
      </c>
      <c r="BN90" s="99">
        <f>'Max limit'!AX90*Input!PrimaryDrive_ratio*Input!Gear4_ratio*Input!FinalDrive_ratio</f>
        <v>639.14461538461535</v>
      </c>
      <c r="BO90" s="99">
        <f t="shared" si="85"/>
        <v>10.652410256410256</v>
      </c>
      <c r="BP90" s="99">
        <f>BO90*Input!$N$23</f>
        <v>25065.100028512818</v>
      </c>
      <c r="BQ90" s="100">
        <f t="shared" si="86"/>
        <v>25.065100028512816</v>
      </c>
      <c r="BR90" s="95">
        <v>3670</v>
      </c>
      <c r="BS90" s="99">
        <f>'Max limit'!AX90*Input!PrimaryDrive_ratio*Input!Gear5_ratio*Input!FinalDrive_ratio</f>
        <v>732.3532051282051</v>
      </c>
      <c r="BT90" s="99">
        <f t="shared" si="87"/>
        <v>12.205886752136752</v>
      </c>
      <c r="BU90" s="99">
        <f>BT90*Input!$N$23</f>
        <v>28720.42711600427</v>
      </c>
      <c r="BV90" s="100">
        <f t="shared" si="88"/>
        <v>28.72042711600427</v>
      </c>
      <c r="BW90" s="95">
        <v>3670</v>
      </c>
      <c r="BX90" s="99">
        <f>'Max limit'!AX90*Input!PrimaryDrive_ratio*Input!Gear6_ratio*Input!FinalDrive_ratio</f>
        <v>833.66688963210697</v>
      </c>
      <c r="BY90" s="99">
        <f t="shared" si="89"/>
        <v>13.894448160535116</v>
      </c>
      <c r="BZ90" s="99">
        <f>BY90*Input!$N$23</f>
        <v>32693.608732842804</v>
      </c>
      <c r="CA90" s="100">
        <f t="shared" si="90"/>
        <v>32.693608732842804</v>
      </c>
      <c r="CC90" s="95">
        <v>3670</v>
      </c>
      <c r="CD90" s="94">
        <f t="shared" si="91"/>
        <v>12.5</v>
      </c>
      <c r="CE90" s="94">
        <f t="shared" si="92"/>
        <v>16.5</v>
      </c>
      <c r="CF90" s="94">
        <f t="shared" si="93"/>
        <v>21</v>
      </c>
      <c r="CG90" s="94">
        <f t="shared" si="94"/>
        <v>25</v>
      </c>
      <c r="CH90" s="94">
        <f t="shared" si="95"/>
        <v>28.5</v>
      </c>
      <c r="CI90" s="94">
        <f t="shared" si="96"/>
        <v>32.5</v>
      </c>
      <c r="CK90" s="95">
        <v>3670</v>
      </c>
      <c r="CL90" s="162">
        <f t="shared" si="97"/>
        <v>5.3981808731808734</v>
      </c>
      <c r="CM90" s="162">
        <f t="shared" si="98"/>
        <v>7.1016068376068366</v>
      </c>
      <c r="CN90" s="162">
        <f t="shared" si="99"/>
        <v>8.8770085470085469</v>
      </c>
      <c r="CO90" s="162">
        <f t="shared" si="100"/>
        <v>10.652410256410256</v>
      </c>
      <c r="CP90" s="162">
        <f t="shared" si="101"/>
        <v>12.205886752136752</v>
      </c>
      <c r="CQ90" s="162">
        <f t="shared" si="102"/>
        <v>13.894448160535116</v>
      </c>
    </row>
    <row r="91" spans="1:95" ht="19.5" thickTop="1" thickBot="1">
      <c r="A91" s="70">
        <v>3720</v>
      </c>
      <c r="B91" s="70">
        <v>53.814999999999998</v>
      </c>
      <c r="C91" s="70">
        <v>101.602</v>
      </c>
      <c r="D91" s="70">
        <v>51.13</v>
      </c>
      <c r="E91" s="70">
        <v>2.0590000000000002</v>
      </c>
      <c r="G91" s="92">
        <v>1</v>
      </c>
      <c r="H91" s="93">
        <f t="shared" si="103"/>
        <v>1.7683066361556063</v>
      </c>
      <c r="O91" s="95">
        <v>3680</v>
      </c>
      <c r="P91" s="94">
        <f t="shared" si="55"/>
        <v>13.118040150828541</v>
      </c>
      <c r="Q91" s="94">
        <f t="shared" si="56"/>
        <v>13.505887888131811</v>
      </c>
      <c r="R91" s="94">
        <f t="shared" si="57"/>
        <v>13.769517288027524</v>
      </c>
      <c r="S91" s="94">
        <f t="shared" si="58"/>
        <v>13.766686430899808</v>
      </c>
      <c r="T91" s="94">
        <f t="shared" si="59"/>
        <v>13.760655431476879</v>
      </c>
      <c r="U91" s="94">
        <f t="shared" si="60"/>
        <v>13.594965284833849</v>
      </c>
      <c r="V91" s="82"/>
      <c r="W91" s="95">
        <v>3680</v>
      </c>
      <c r="X91" s="161">
        <f t="shared" si="68"/>
        <v>9.2376284120962318</v>
      </c>
      <c r="Y91" s="161">
        <f t="shared" si="69"/>
        <v>9.4881164418337569</v>
      </c>
      <c r="Z91" s="161">
        <f t="shared" si="70"/>
        <v>9.6421702568304308</v>
      </c>
      <c r="AA91" s="161">
        <f t="shared" si="71"/>
        <v>9.601473830609164</v>
      </c>
      <c r="AB91" s="161">
        <f t="shared" si="72"/>
        <v>9.5568760478502099</v>
      </c>
      <c r="AC91" s="161">
        <f t="shared" si="73"/>
        <v>9.3911859012071801</v>
      </c>
      <c r="AD91" s="82"/>
      <c r="AE91" s="82"/>
      <c r="AF91" s="82"/>
      <c r="AG91" s="95">
        <v>3680</v>
      </c>
      <c r="AH91" s="161">
        <f t="shared" si="74"/>
        <v>-11.044662082644741</v>
      </c>
      <c r="AI91" s="161">
        <f t="shared" si="75"/>
        <v>-11.131115745525188</v>
      </c>
      <c r="AJ91" s="161">
        <f t="shared" si="76"/>
        <v>-11.246300042283856</v>
      </c>
      <c r="AK91" s="161">
        <f t="shared" si="77"/>
        <v>-11.387080849433341</v>
      </c>
      <c r="AL91" s="161">
        <f t="shared" si="78"/>
        <v>-11.531261193119104</v>
      </c>
      <c r="AM91" s="161">
        <f t="shared" si="79"/>
        <v>-11.710206551493576</v>
      </c>
      <c r="AN91" s="81"/>
      <c r="AO91" s="81"/>
      <c r="AP91" s="95">
        <v>3680</v>
      </c>
      <c r="AQ91" s="94">
        <f t="shared" si="61"/>
        <v>31.236062944964072</v>
      </c>
      <c r="AR91" s="94">
        <f t="shared" si="62"/>
        <v>54.059829945401901</v>
      </c>
      <c r="AS91" s="94">
        <f t="shared" si="63"/>
        <v>84.468484289690437</v>
      </c>
      <c r="AT91" s="94">
        <f t="shared" si="64"/>
        <v>121.63461737715431</v>
      </c>
      <c r="AU91" s="94">
        <f t="shared" si="65"/>
        <v>159.69822811019597</v>
      </c>
      <c r="AV91" s="94">
        <f t="shared" si="66"/>
        <v>206.93980272105642</v>
      </c>
      <c r="AW91" s="81"/>
      <c r="AX91" s="95">
        <v>3680</v>
      </c>
      <c r="AY91" s="99">
        <f>'Max limit'!AX91*Input!PrimaryDrive_ratio*Input!Gear1_ratio*Input!FinalDrive_ratio</f>
        <v>324.77338877338877</v>
      </c>
      <c r="AZ91" s="99">
        <f t="shared" si="80"/>
        <v>5.4128898128898131</v>
      </c>
      <c r="BA91" s="99">
        <f>AZ91*Input!$N$23</f>
        <v>12736.518903950102</v>
      </c>
      <c r="BB91" s="97">
        <f t="shared" si="67"/>
        <v>12.736518903950103</v>
      </c>
      <c r="BC91" s="95">
        <v>3680</v>
      </c>
      <c r="BD91" s="99">
        <f>'Max limit'!AX91*Input!PrimaryDrive_ratio*Input!Gear2_ratio*Input!FinalDrive_ratio</f>
        <v>427.25743589743581</v>
      </c>
      <c r="BE91" s="99">
        <f t="shared" si="81"/>
        <v>7.1209572649572639</v>
      </c>
      <c r="BF91" s="99">
        <f>BE91*Input!$N$23</f>
        <v>16755.598202529909</v>
      </c>
      <c r="BG91" s="100">
        <f t="shared" si="82"/>
        <v>16.75559820252991</v>
      </c>
      <c r="BH91" s="95">
        <v>3680</v>
      </c>
      <c r="BI91" s="99">
        <f>'Max limit'!AX91*Input!PrimaryDrive_ratio*Input!Gear3_ratio*Input!FinalDrive_ratio</f>
        <v>534.07179487179474</v>
      </c>
      <c r="BJ91" s="99">
        <f t="shared" si="83"/>
        <v>8.9011965811965794</v>
      </c>
      <c r="BK91" s="99">
        <f>BJ91*Input!$N$23</f>
        <v>20944.497753162384</v>
      </c>
      <c r="BL91" s="100">
        <f t="shared" si="84"/>
        <v>20.944497753162384</v>
      </c>
      <c r="BM91" s="95">
        <v>3680</v>
      </c>
      <c r="BN91" s="99">
        <f>'Max limit'!AX91*Input!PrimaryDrive_ratio*Input!Gear4_ratio*Input!FinalDrive_ratio</f>
        <v>640.88615384615377</v>
      </c>
      <c r="BO91" s="99">
        <f t="shared" si="85"/>
        <v>10.681435897435897</v>
      </c>
      <c r="BP91" s="99">
        <f>BO91*Input!$N$23</f>
        <v>25133.397303794867</v>
      </c>
      <c r="BQ91" s="100">
        <f t="shared" si="86"/>
        <v>25.133397303794869</v>
      </c>
      <c r="BR91" s="95">
        <v>3680</v>
      </c>
      <c r="BS91" s="99">
        <f>'Max limit'!AX91*Input!PrimaryDrive_ratio*Input!Gear5_ratio*Input!FinalDrive_ratio</f>
        <v>734.34871794871776</v>
      </c>
      <c r="BT91" s="99">
        <f t="shared" si="87"/>
        <v>12.239145299145296</v>
      </c>
      <c r="BU91" s="99">
        <f>BT91*Input!$N$23</f>
        <v>28798.684410598278</v>
      </c>
      <c r="BV91" s="100">
        <f t="shared" si="88"/>
        <v>28.798684410598277</v>
      </c>
      <c r="BW91" s="95">
        <v>3680</v>
      </c>
      <c r="BX91" s="99">
        <f>'Max limit'!AX91*Input!PrimaryDrive_ratio*Input!Gear6_ratio*Input!FinalDrive_ratio</f>
        <v>835.93846153846141</v>
      </c>
      <c r="BY91" s="99">
        <f t="shared" si="89"/>
        <v>13.93230769230769</v>
      </c>
      <c r="BZ91" s="99">
        <f>BY91*Input!$N$23</f>
        <v>32782.692135384605</v>
      </c>
      <c r="CA91" s="100">
        <f t="shared" si="90"/>
        <v>32.782692135384607</v>
      </c>
      <c r="CC91" s="95">
        <v>3680</v>
      </c>
      <c r="CD91" s="94">
        <f t="shared" si="91"/>
        <v>12.5</v>
      </c>
      <c r="CE91" s="94">
        <f t="shared" si="92"/>
        <v>17</v>
      </c>
      <c r="CF91" s="94">
        <f t="shared" si="93"/>
        <v>21</v>
      </c>
      <c r="CG91" s="94">
        <f t="shared" si="94"/>
        <v>25</v>
      </c>
      <c r="CH91" s="94">
        <f t="shared" si="95"/>
        <v>29</v>
      </c>
      <c r="CI91" s="94">
        <f t="shared" si="96"/>
        <v>33</v>
      </c>
      <c r="CK91" s="95">
        <v>3680</v>
      </c>
      <c r="CL91" s="162">
        <f t="shared" si="97"/>
        <v>5.4128898128898131</v>
      </c>
      <c r="CM91" s="162">
        <f t="shared" si="98"/>
        <v>7.1209572649572639</v>
      </c>
      <c r="CN91" s="162">
        <f t="shared" si="99"/>
        <v>8.9011965811965794</v>
      </c>
      <c r="CO91" s="162">
        <f t="shared" si="100"/>
        <v>10.681435897435897</v>
      </c>
      <c r="CP91" s="162">
        <f t="shared" si="101"/>
        <v>12.239145299145296</v>
      </c>
      <c r="CQ91" s="162">
        <f t="shared" si="102"/>
        <v>13.93230769230769</v>
      </c>
    </row>
    <row r="92" spans="1:95" ht="19.5" thickTop="1" thickBot="1">
      <c r="A92" s="70">
        <v>3730</v>
      </c>
      <c r="B92" s="70">
        <v>53.981999999999999</v>
      </c>
      <c r="C92" s="70">
        <v>101.64400000000001</v>
      </c>
      <c r="D92" s="70">
        <v>51.286999999999999</v>
      </c>
      <c r="E92" s="70">
        <v>2.0670000000000002</v>
      </c>
      <c r="G92" s="92">
        <v>1</v>
      </c>
      <c r="H92" s="93">
        <f t="shared" si="103"/>
        <v>1.8135011441647597</v>
      </c>
      <c r="O92" s="95">
        <v>3690</v>
      </c>
      <c r="P92" s="94">
        <f t="shared" si="55"/>
        <v>13.117489801613708</v>
      </c>
      <c r="Q92" s="94">
        <f t="shared" si="56"/>
        <v>13.504901690045694</v>
      </c>
      <c r="R92" s="94">
        <f t="shared" si="57"/>
        <v>13.767934328031339</v>
      </c>
      <c r="S92" s="94">
        <f t="shared" si="58"/>
        <v>13.764386056006272</v>
      </c>
      <c r="T92" s="94">
        <f t="shared" si="59"/>
        <v>13.757607225812935</v>
      </c>
      <c r="U92" s="94">
        <f t="shared" si="60"/>
        <v>13.591015365750748</v>
      </c>
      <c r="V92" s="82"/>
      <c r="W92" s="95">
        <v>3690</v>
      </c>
      <c r="X92" s="161">
        <f t="shared" si="68"/>
        <v>9.2370780628813982</v>
      </c>
      <c r="Y92" s="161">
        <f t="shared" si="69"/>
        <v>9.4871302437476395</v>
      </c>
      <c r="Z92" s="161">
        <f t="shared" si="70"/>
        <v>9.6405872968342479</v>
      </c>
      <c r="AA92" s="161">
        <f t="shared" si="71"/>
        <v>9.5991734557156292</v>
      </c>
      <c r="AB92" s="161">
        <f t="shared" si="72"/>
        <v>9.5538278421862639</v>
      </c>
      <c r="AC92" s="161">
        <f t="shared" si="73"/>
        <v>9.3872359821240785</v>
      </c>
      <c r="AD92" s="82"/>
      <c r="AE92" s="82"/>
      <c r="AF92" s="82"/>
      <c r="AG92" s="95">
        <v>3690</v>
      </c>
      <c r="AH92" s="161">
        <f t="shared" si="74"/>
        <v>-11.045305991226096</v>
      </c>
      <c r="AI92" s="161">
        <f t="shared" si="75"/>
        <v>-11.132230149362501</v>
      </c>
      <c r="AJ92" s="161">
        <f t="shared" si="76"/>
        <v>-11.248041298279658</v>
      </c>
      <c r="AK92" s="161">
        <f t="shared" si="77"/>
        <v>-11.389588258067294</v>
      </c>
      <c r="AL92" s="161">
        <f t="shared" si="78"/>
        <v>-11.534553255236167</v>
      </c>
      <c r="AM92" s="161">
        <f t="shared" si="79"/>
        <v>-11.714472464103327</v>
      </c>
      <c r="AN92" s="81"/>
      <c r="AO92" s="81"/>
      <c r="AP92" s="95">
        <v>3690</v>
      </c>
      <c r="AQ92" s="94">
        <f t="shared" si="61"/>
        <v>31.406054810441681</v>
      </c>
      <c r="AR92" s="94">
        <f t="shared" si="62"/>
        <v>54.354032558452488</v>
      </c>
      <c r="AS92" s="94">
        <f t="shared" si="63"/>
        <v>84.928175872581988</v>
      </c>
      <c r="AT92" s="94">
        <f t="shared" si="64"/>
        <v>122.29657325651814</v>
      </c>
      <c r="AU92" s="94">
        <f t="shared" si="65"/>
        <v>160.56733250910037</v>
      </c>
      <c r="AV92" s="94">
        <f t="shared" si="66"/>
        <v>208.06600365003072</v>
      </c>
      <c r="AW92" s="81"/>
      <c r="AX92" s="95">
        <v>3690</v>
      </c>
      <c r="AY92" s="99">
        <f>'Max limit'!AX92*Input!PrimaryDrive_ratio*Input!Gear1_ratio*Input!FinalDrive_ratio</f>
        <v>325.65592515592522</v>
      </c>
      <c r="AZ92" s="99">
        <f t="shared" si="80"/>
        <v>5.4275987525987537</v>
      </c>
      <c r="BA92" s="99">
        <f>AZ92*Input!$N$23</f>
        <v>12771.12900966736</v>
      </c>
      <c r="BB92" s="97">
        <f t="shared" si="67"/>
        <v>12.77112900966736</v>
      </c>
      <c r="BC92" s="95">
        <v>3690</v>
      </c>
      <c r="BD92" s="99">
        <f>'Max limit'!AX92*Input!PrimaryDrive_ratio*Input!Gear2_ratio*Input!FinalDrive_ratio</f>
        <v>428.41846153846154</v>
      </c>
      <c r="BE92" s="99">
        <f t="shared" si="81"/>
        <v>7.140307692307692</v>
      </c>
      <c r="BF92" s="99">
        <f>BE92*Input!$N$23</f>
        <v>16801.129719384611</v>
      </c>
      <c r="BG92" s="100">
        <f t="shared" si="82"/>
        <v>16.801129719384612</v>
      </c>
      <c r="BH92" s="95">
        <v>3690</v>
      </c>
      <c r="BI92" s="99">
        <f>'Max limit'!AX92*Input!PrimaryDrive_ratio*Input!Gear3_ratio*Input!FinalDrive_ratio</f>
        <v>535.52307692307693</v>
      </c>
      <c r="BJ92" s="99">
        <f t="shared" si="83"/>
        <v>8.9253846153846155</v>
      </c>
      <c r="BK92" s="99">
        <f>BJ92*Input!$N$23</f>
        <v>21001.412149230764</v>
      </c>
      <c r="BL92" s="100">
        <f t="shared" si="84"/>
        <v>21.001412149230763</v>
      </c>
      <c r="BM92" s="95">
        <v>3690</v>
      </c>
      <c r="BN92" s="99">
        <f>'Max limit'!AX92*Input!PrimaryDrive_ratio*Input!Gear4_ratio*Input!FinalDrive_ratio</f>
        <v>642.62769230769243</v>
      </c>
      <c r="BO92" s="99">
        <f t="shared" si="85"/>
        <v>10.710461538461541</v>
      </c>
      <c r="BP92" s="99">
        <f>BO92*Input!$N$23</f>
        <v>25201.694579076924</v>
      </c>
      <c r="BQ92" s="100">
        <f t="shared" si="86"/>
        <v>25.201694579076925</v>
      </c>
      <c r="BR92" s="95">
        <v>3690</v>
      </c>
      <c r="BS92" s="99">
        <f>'Max limit'!AX92*Input!PrimaryDrive_ratio*Input!Gear5_ratio*Input!FinalDrive_ratio</f>
        <v>736.34423076923076</v>
      </c>
      <c r="BT92" s="99">
        <f t="shared" si="87"/>
        <v>12.272403846153846</v>
      </c>
      <c r="BU92" s="99">
        <f>BT92*Input!$N$23</f>
        <v>28876.941705192305</v>
      </c>
      <c r="BV92" s="100">
        <f t="shared" si="88"/>
        <v>28.876941705192305</v>
      </c>
      <c r="BW92" s="95">
        <v>3690</v>
      </c>
      <c r="BX92" s="99">
        <f>'Max limit'!AX92*Input!PrimaryDrive_ratio*Input!Gear6_ratio*Input!FinalDrive_ratio</f>
        <v>838.21003344481596</v>
      </c>
      <c r="BY92" s="99">
        <f t="shared" si="89"/>
        <v>13.970167224080265</v>
      </c>
      <c r="BZ92" s="99">
        <f>BY92*Input!$N$23</f>
        <v>32871.775537926413</v>
      </c>
      <c r="CA92" s="100">
        <f t="shared" si="90"/>
        <v>32.87177553792641</v>
      </c>
      <c r="CC92" s="95">
        <v>3690</v>
      </c>
      <c r="CD92" s="94">
        <f t="shared" si="91"/>
        <v>13</v>
      </c>
      <c r="CE92" s="94">
        <f t="shared" si="92"/>
        <v>17</v>
      </c>
      <c r="CF92" s="94">
        <f t="shared" si="93"/>
        <v>21</v>
      </c>
      <c r="CG92" s="94">
        <f t="shared" si="94"/>
        <v>25</v>
      </c>
      <c r="CH92" s="94">
        <f t="shared" si="95"/>
        <v>29</v>
      </c>
      <c r="CI92" s="94">
        <f t="shared" si="96"/>
        <v>33</v>
      </c>
      <c r="CK92" s="95">
        <v>3690</v>
      </c>
      <c r="CL92" s="162">
        <f t="shared" si="97"/>
        <v>5.4275987525987537</v>
      </c>
      <c r="CM92" s="162">
        <f t="shared" si="98"/>
        <v>7.140307692307692</v>
      </c>
      <c r="CN92" s="162">
        <f t="shared" si="99"/>
        <v>8.9253846153846155</v>
      </c>
      <c r="CO92" s="162">
        <f t="shared" si="100"/>
        <v>10.710461538461541</v>
      </c>
      <c r="CP92" s="162">
        <f t="shared" si="101"/>
        <v>12.272403846153846</v>
      </c>
      <c r="CQ92" s="162">
        <f t="shared" si="102"/>
        <v>13.970167224080265</v>
      </c>
    </row>
    <row r="93" spans="1:95" ht="19.5" thickTop="1" thickBot="1">
      <c r="A93" s="70">
        <v>3740</v>
      </c>
      <c r="B93" s="70">
        <v>54.151000000000003</v>
      </c>
      <c r="C93" s="70">
        <v>101.68899999999999</v>
      </c>
      <c r="D93" s="70">
        <v>51.441000000000003</v>
      </c>
      <c r="E93" s="70">
        <v>2.08</v>
      </c>
      <c r="G93" s="92">
        <v>1</v>
      </c>
      <c r="H93" s="93">
        <f t="shared" si="103"/>
        <v>1.8586956521739131</v>
      </c>
      <c r="O93" s="95">
        <v>3700</v>
      </c>
      <c r="P93" s="94">
        <f t="shared" si="55"/>
        <v>13.116937958913896</v>
      </c>
      <c r="Q93" s="94">
        <f t="shared" si="56"/>
        <v>13.503912815709681</v>
      </c>
      <c r="R93" s="94">
        <f t="shared" si="57"/>
        <v>13.766347072349957</v>
      </c>
      <c r="S93" s="94">
        <f t="shared" si="58"/>
        <v>13.762079438575713</v>
      </c>
      <c r="T93" s="94">
        <f t="shared" si="59"/>
        <v>13.754550748220456</v>
      </c>
      <c r="U93" s="94">
        <f t="shared" si="60"/>
        <v>13.587054727755614</v>
      </c>
      <c r="V93" s="82"/>
      <c r="W93" s="95">
        <v>3700</v>
      </c>
      <c r="X93" s="161">
        <f t="shared" si="68"/>
        <v>9.2365262201815863</v>
      </c>
      <c r="Y93" s="161">
        <f t="shared" si="69"/>
        <v>9.4861413694116266</v>
      </c>
      <c r="Z93" s="161">
        <f t="shared" si="70"/>
        <v>9.6390000411528654</v>
      </c>
      <c r="AA93" s="161">
        <f t="shared" si="71"/>
        <v>9.5968668382850684</v>
      </c>
      <c r="AB93" s="161">
        <f t="shared" si="72"/>
        <v>9.5507713645937855</v>
      </c>
      <c r="AC93" s="161">
        <f t="shared" si="73"/>
        <v>9.3832753441289452</v>
      </c>
      <c r="AD93" s="82"/>
      <c r="AE93" s="82"/>
      <c r="AF93" s="82"/>
      <c r="AG93" s="95">
        <v>3700</v>
      </c>
      <c r="AH93" s="161">
        <f t="shared" si="74"/>
        <v>-11.045951647184875</v>
      </c>
      <c r="AI93" s="161">
        <f t="shared" si="75"/>
        <v>-11.133347577362194</v>
      </c>
      <c r="AJ93" s="161">
        <f t="shared" si="76"/>
        <v>-11.249787279529178</v>
      </c>
      <c r="AK93" s="161">
        <f t="shared" si="77"/>
        <v>-11.392102471066604</v>
      </c>
      <c r="AL93" s="161">
        <f t="shared" si="78"/>
        <v>-11.537854251036043</v>
      </c>
      <c r="AM93" s="161">
        <f t="shared" si="79"/>
        <v>-11.718749953138071</v>
      </c>
      <c r="AN93" s="81"/>
      <c r="AO93" s="81"/>
      <c r="AP93" s="95">
        <v>3700</v>
      </c>
      <c r="AQ93" s="94">
        <f t="shared" si="61"/>
        <v>31.576507983559637</v>
      </c>
      <c r="AR93" s="94">
        <f t="shared" si="62"/>
        <v>54.649033550371584</v>
      </c>
      <c r="AS93" s="94">
        <f t="shared" si="63"/>
        <v>85.389114922455605</v>
      </c>
      <c r="AT93" s="94">
        <f t="shared" si="64"/>
        <v>122.96032548833607</v>
      </c>
      <c r="AU93" s="94">
        <f t="shared" si="65"/>
        <v>161.43879540026757</v>
      </c>
      <c r="AV93" s="94">
        <f t="shared" si="66"/>
        <v>209.19526075520318</v>
      </c>
      <c r="AW93" s="81"/>
      <c r="AX93" s="95">
        <v>3700</v>
      </c>
      <c r="AY93" s="99">
        <f>'Max limit'!AX93*Input!PrimaryDrive_ratio*Input!Gear1_ratio*Input!FinalDrive_ratio</f>
        <v>326.53846153846155</v>
      </c>
      <c r="AZ93" s="99">
        <f t="shared" si="80"/>
        <v>5.4423076923076925</v>
      </c>
      <c r="BA93" s="99">
        <f>AZ93*Input!$N$23</f>
        <v>12805.739115384613</v>
      </c>
      <c r="BB93" s="97">
        <f t="shared" si="67"/>
        <v>12.805739115384613</v>
      </c>
      <c r="BC93" s="95">
        <v>3700</v>
      </c>
      <c r="BD93" s="99">
        <f>'Max limit'!AX93*Input!PrimaryDrive_ratio*Input!Gear2_ratio*Input!FinalDrive_ratio</f>
        <v>429.57948717948716</v>
      </c>
      <c r="BE93" s="99">
        <f t="shared" si="81"/>
        <v>7.1596581196581193</v>
      </c>
      <c r="BF93" s="99">
        <f>BE93*Input!$N$23</f>
        <v>16846.661236239313</v>
      </c>
      <c r="BG93" s="100">
        <f t="shared" si="82"/>
        <v>16.846661236239314</v>
      </c>
      <c r="BH93" s="95">
        <v>3700</v>
      </c>
      <c r="BI93" s="99">
        <f>'Max limit'!AX93*Input!PrimaryDrive_ratio*Input!Gear3_ratio*Input!FinalDrive_ratio</f>
        <v>536.97435897435901</v>
      </c>
      <c r="BJ93" s="99">
        <f t="shared" si="83"/>
        <v>8.9495726495726498</v>
      </c>
      <c r="BK93" s="99">
        <f>BJ93*Input!$N$23</f>
        <v>21058.326545299144</v>
      </c>
      <c r="BL93" s="100">
        <f t="shared" si="84"/>
        <v>21.058326545299142</v>
      </c>
      <c r="BM93" s="95">
        <v>3700</v>
      </c>
      <c r="BN93" s="99">
        <f>'Max limit'!AX93*Input!PrimaryDrive_ratio*Input!Gear4_ratio*Input!FinalDrive_ratio</f>
        <v>644.36923076923074</v>
      </c>
      <c r="BO93" s="99">
        <f t="shared" si="85"/>
        <v>10.739487179487179</v>
      </c>
      <c r="BP93" s="99">
        <f>BO93*Input!$N$23</f>
        <v>25269.99185435897</v>
      </c>
      <c r="BQ93" s="100">
        <f t="shared" si="86"/>
        <v>25.26999185435897</v>
      </c>
      <c r="BR93" s="95">
        <v>3700</v>
      </c>
      <c r="BS93" s="99">
        <f>'Max limit'!AX93*Input!PrimaryDrive_ratio*Input!Gear5_ratio*Input!FinalDrive_ratio</f>
        <v>738.33974358974353</v>
      </c>
      <c r="BT93" s="99">
        <f t="shared" si="87"/>
        <v>12.305662393162391</v>
      </c>
      <c r="BU93" s="99">
        <f>BT93*Input!$N$23</f>
        <v>28955.198999786317</v>
      </c>
      <c r="BV93" s="100">
        <f t="shared" si="88"/>
        <v>28.955198999786315</v>
      </c>
      <c r="BW93" s="95">
        <v>3700</v>
      </c>
      <c r="BX93" s="99">
        <f>'Max limit'!AX93*Input!PrimaryDrive_ratio*Input!Gear6_ratio*Input!FinalDrive_ratio</f>
        <v>840.48160535117063</v>
      </c>
      <c r="BY93" s="99">
        <f t="shared" si="89"/>
        <v>14.008026755852844</v>
      </c>
      <c r="BZ93" s="99">
        <f>BY93*Input!$N$23</f>
        <v>32960.858940468228</v>
      </c>
      <c r="CA93" s="100">
        <f t="shared" si="90"/>
        <v>32.960858940468228</v>
      </c>
      <c r="CC93" s="95">
        <v>3700</v>
      </c>
      <c r="CD93" s="94">
        <f t="shared" si="91"/>
        <v>13</v>
      </c>
      <c r="CE93" s="94">
        <f t="shared" si="92"/>
        <v>17</v>
      </c>
      <c r="CF93" s="94">
        <f t="shared" si="93"/>
        <v>21</v>
      </c>
      <c r="CG93" s="94">
        <f t="shared" si="94"/>
        <v>25.5</v>
      </c>
      <c r="CH93" s="94">
        <f t="shared" si="95"/>
        <v>29</v>
      </c>
      <c r="CI93" s="94">
        <f t="shared" si="96"/>
        <v>33</v>
      </c>
      <c r="CK93" s="95">
        <v>3700</v>
      </c>
      <c r="CL93" s="162">
        <f t="shared" si="97"/>
        <v>5.4423076923076925</v>
      </c>
      <c r="CM93" s="162">
        <f t="shared" si="98"/>
        <v>7.1596581196581193</v>
      </c>
      <c r="CN93" s="162">
        <f t="shared" si="99"/>
        <v>8.9495726495726498</v>
      </c>
      <c r="CO93" s="162">
        <f t="shared" si="100"/>
        <v>10.739487179487179</v>
      </c>
      <c r="CP93" s="162">
        <f t="shared" si="101"/>
        <v>12.305662393162391</v>
      </c>
      <c r="CQ93" s="162">
        <f t="shared" si="102"/>
        <v>14.008026755852844</v>
      </c>
    </row>
    <row r="94" spans="1:95" ht="19.5" thickTop="1" thickBot="1">
      <c r="A94" s="70">
        <v>3750</v>
      </c>
      <c r="B94" s="70">
        <v>54.314999999999998</v>
      </c>
      <c r="C94" s="70">
        <v>101.72499999999999</v>
      </c>
      <c r="D94" s="70">
        <v>51.594000000000001</v>
      </c>
      <c r="E94" s="70">
        <v>2.089</v>
      </c>
      <c r="G94" s="92">
        <v>1</v>
      </c>
      <c r="H94" s="93">
        <f t="shared" si="103"/>
        <v>1.9038901601830664</v>
      </c>
      <c r="O94" s="95">
        <v>3710</v>
      </c>
      <c r="P94" s="94">
        <f t="shared" si="55"/>
        <v>13.116384622729104</v>
      </c>
      <c r="Q94" s="94">
        <f t="shared" si="56"/>
        <v>13.502921265123774</v>
      </c>
      <c r="R94" s="94">
        <f t="shared" si="57"/>
        <v>13.764755520983375</v>
      </c>
      <c r="S94" s="94">
        <f t="shared" si="58"/>
        <v>13.759766578608128</v>
      </c>
      <c r="T94" s="94">
        <f t="shared" si="59"/>
        <v>13.751485998699447</v>
      </c>
      <c r="U94" s="94">
        <f t="shared" si="60"/>
        <v>13.583083370848449</v>
      </c>
      <c r="V94" s="82"/>
      <c r="W94" s="95">
        <v>3710</v>
      </c>
      <c r="X94" s="161">
        <f t="shared" si="68"/>
        <v>9.2359728839967943</v>
      </c>
      <c r="Y94" s="161">
        <f t="shared" si="69"/>
        <v>9.4851498188257199</v>
      </c>
      <c r="Z94" s="161">
        <f t="shared" si="70"/>
        <v>9.6374084897862815</v>
      </c>
      <c r="AA94" s="161">
        <f t="shared" si="71"/>
        <v>9.5945539783174834</v>
      </c>
      <c r="AB94" s="161">
        <f t="shared" si="72"/>
        <v>9.5477066150727765</v>
      </c>
      <c r="AC94" s="161">
        <f t="shared" si="73"/>
        <v>9.3793039872217818</v>
      </c>
      <c r="AD94" s="82"/>
      <c r="AE94" s="82"/>
      <c r="AF94" s="82"/>
      <c r="AG94" s="95">
        <v>3710</v>
      </c>
      <c r="AH94" s="161">
        <f t="shared" si="74"/>
        <v>-11.046599050521081</v>
      </c>
      <c r="AI94" s="161">
        <f t="shared" si="75"/>
        <v>-11.134468029524268</v>
      </c>
      <c r="AJ94" s="161">
        <f t="shared" si="76"/>
        <v>-11.251537986032419</v>
      </c>
      <c r="AK94" s="161">
        <f t="shared" si="77"/>
        <v>-11.394623488431272</v>
      </c>
      <c r="AL94" s="161">
        <f t="shared" si="78"/>
        <v>-11.541164180518733</v>
      </c>
      <c r="AM94" s="161">
        <f t="shared" si="79"/>
        <v>-11.723039018597806</v>
      </c>
      <c r="AN94" s="81"/>
      <c r="AO94" s="81"/>
      <c r="AP94" s="95">
        <v>3710</v>
      </c>
      <c r="AQ94" s="94">
        <f t="shared" si="61"/>
        <v>31.747422464317985</v>
      </c>
      <c r="AR94" s="94">
        <f t="shared" si="62"/>
        <v>54.944832921159183</v>
      </c>
      <c r="AS94" s="94">
        <f t="shared" si="63"/>
        <v>85.851301439311186</v>
      </c>
      <c r="AT94" s="94">
        <f t="shared" si="64"/>
        <v>123.62587407260823</v>
      </c>
      <c r="AU94" s="94">
        <f t="shared" si="65"/>
        <v>162.31261678369779</v>
      </c>
      <c r="AV94" s="94">
        <f t="shared" si="66"/>
        <v>210.32757403657345</v>
      </c>
      <c r="AW94" s="81"/>
      <c r="AX94" s="95">
        <v>3710</v>
      </c>
      <c r="AY94" s="99">
        <f>'Max limit'!AX94*Input!PrimaryDrive_ratio*Input!Gear1_ratio*Input!FinalDrive_ratio</f>
        <v>327.42099792099793</v>
      </c>
      <c r="AZ94" s="99">
        <f t="shared" si="80"/>
        <v>5.4570166320166322</v>
      </c>
      <c r="BA94" s="99">
        <f>AZ94*Input!$N$23</f>
        <v>12840.349221101869</v>
      </c>
      <c r="BB94" s="97">
        <f t="shared" si="67"/>
        <v>12.840349221101869</v>
      </c>
      <c r="BC94" s="95">
        <v>3710</v>
      </c>
      <c r="BD94" s="99">
        <f>'Max limit'!AX94*Input!PrimaryDrive_ratio*Input!Gear2_ratio*Input!FinalDrive_ratio</f>
        <v>430.74051282051278</v>
      </c>
      <c r="BE94" s="99">
        <f t="shared" si="81"/>
        <v>7.1790085470085465</v>
      </c>
      <c r="BF94" s="99">
        <f>BE94*Input!$N$23</f>
        <v>16892.192753094012</v>
      </c>
      <c r="BG94" s="100">
        <f t="shared" si="82"/>
        <v>16.892192753094012</v>
      </c>
      <c r="BH94" s="95">
        <v>3710</v>
      </c>
      <c r="BI94" s="99">
        <f>'Max limit'!AX94*Input!PrimaryDrive_ratio*Input!Gear3_ratio*Input!FinalDrive_ratio</f>
        <v>538.42564102564086</v>
      </c>
      <c r="BJ94" s="99">
        <f t="shared" si="83"/>
        <v>8.9737606837606805</v>
      </c>
      <c r="BK94" s="99">
        <f>BJ94*Input!$N$23</f>
        <v>21115.240941367509</v>
      </c>
      <c r="BL94" s="100">
        <f t="shared" si="84"/>
        <v>21.11524094136751</v>
      </c>
      <c r="BM94" s="95">
        <v>3710</v>
      </c>
      <c r="BN94" s="99">
        <f>'Max limit'!AX94*Input!PrimaryDrive_ratio*Input!Gear4_ratio*Input!FinalDrive_ratio</f>
        <v>646.11076923076928</v>
      </c>
      <c r="BO94" s="99">
        <f t="shared" si="85"/>
        <v>10.768512820512822</v>
      </c>
      <c r="BP94" s="99">
        <f>BO94*Input!$N$23</f>
        <v>25338.289129641023</v>
      </c>
      <c r="BQ94" s="100">
        <f t="shared" si="86"/>
        <v>25.338289129641023</v>
      </c>
      <c r="BR94" s="95">
        <v>3710</v>
      </c>
      <c r="BS94" s="99">
        <f>'Max limit'!AX94*Input!PrimaryDrive_ratio*Input!Gear5_ratio*Input!FinalDrive_ratio</f>
        <v>740.33525641025631</v>
      </c>
      <c r="BT94" s="99">
        <f t="shared" si="87"/>
        <v>12.338920940170938</v>
      </c>
      <c r="BU94" s="99">
        <f>BT94*Input!$N$23</f>
        <v>29033.456294380332</v>
      </c>
      <c r="BV94" s="100">
        <f t="shared" si="88"/>
        <v>29.033456294380333</v>
      </c>
      <c r="BW94" s="95">
        <v>3710</v>
      </c>
      <c r="BX94" s="99">
        <f>'Max limit'!AX94*Input!PrimaryDrive_ratio*Input!Gear6_ratio*Input!FinalDrive_ratio</f>
        <v>842.75317725752495</v>
      </c>
      <c r="BY94" s="99">
        <f t="shared" si="89"/>
        <v>14.045886287625416</v>
      </c>
      <c r="BZ94" s="99">
        <f>BY94*Input!$N$23</f>
        <v>33049.942343010021</v>
      </c>
      <c r="CA94" s="100">
        <f t="shared" si="90"/>
        <v>33.049942343010024</v>
      </c>
      <c r="CC94" s="95">
        <v>3710</v>
      </c>
      <c r="CD94" s="94">
        <f t="shared" si="91"/>
        <v>13</v>
      </c>
      <c r="CE94" s="94">
        <f t="shared" si="92"/>
        <v>17</v>
      </c>
      <c r="CF94" s="94">
        <f t="shared" si="93"/>
        <v>21</v>
      </c>
      <c r="CG94" s="94">
        <f t="shared" si="94"/>
        <v>25.5</v>
      </c>
      <c r="CH94" s="94">
        <f t="shared" si="95"/>
        <v>29</v>
      </c>
      <c r="CI94" s="94">
        <f t="shared" si="96"/>
        <v>33</v>
      </c>
      <c r="CK94" s="95">
        <v>3710</v>
      </c>
      <c r="CL94" s="162">
        <f t="shared" si="97"/>
        <v>5.4570166320166322</v>
      </c>
      <c r="CM94" s="162">
        <f t="shared" si="98"/>
        <v>7.1790085470085465</v>
      </c>
      <c r="CN94" s="162">
        <f t="shared" si="99"/>
        <v>8.9737606837606805</v>
      </c>
      <c r="CO94" s="162">
        <f t="shared" si="100"/>
        <v>10.768512820512822</v>
      </c>
      <c r="CP94" s="162">
        <f t="shared" si="101"/>
        <v>12.338920940170938</v>
      </c>
      <c r="CQ94" s="162">
        <f t="shared" si="102"/>
        <v>14.045886287625416</v>
      </c>
    </row>
    <row r="95" spans="1:95" ht="19.5" thickTop="1" thickBot="1">
      <c r="A95" s="70">
        <v>3760</v>
      </c>
      <c r="B95" s="70">
        <v>54.472999999999999</v>
      </c>
      <c r="C95" s="70">
        <v>101.75</v>
      </c>
      <c r="D95" s="70">
        <v>51.744</v>
      </c>
      <c r="E95" s="70">
        <v>2.0950000000000002</v>
      </c>
      <c r="G95" s="92">
        <v>1</v>
      </c>
      <c r="H95" s="93">
        <f t="shared" si="103"/>
        <v>1.9490846681922198</v>
      </c>
      <c r="O95" s="95">
        <v>3720</v>
      </c>
      <c r="P95" s="94">
        <f t="shared" si="55"/>
        <v>13.115829793059333</v>
      </c>
      <c r="Q95" s="94">
        <f t="shared" si="56"/>
        <v>13.501927038287974</v>
      </c>
      <c r="R95" s="94">
        <f t="shared" si="57"/>
        <v>13.763159673931593</v>
      </c>
      <c r="S95" s="94">
        <f t="shared" si="58"/>
        <v>13.757447476103518</v>
      </c>
      <c r="T95" s="94">
        <f t="shared" si="59"/>
        <v>13.748412977249904</v>
      </c>
      <c r="U95" s="94">
        <f t="shared" si="60"/>
        <v>13.579101295029258</v>
      </c>
      <c r="V95" s="82"/>
      <c r="W95" s="95">
        <v>3720</v>
      </c>
      <c r="X95" s="161">
        <f t="shared" si="68"/>
        <v>9.2354180543270239</v>
      </c>
      <c r="Y95" s="161">
        <f t="shared" si="69"/>
        <v>9.4841555919899196</v>
      </c>
      <c r="Z95" s="161">
        <f t="shared" si="70"/>
        <v>9.6358126427344981</v>
      </c>
      <c r="AA95" s="161">
        <f t="shared" si="71"/>
        <v>9.5922348758128742</v>
      </c>
      <c r="AB95" s="161">
        <f t="shared" si="72"/>
        <v>9.5446335936232352</v>
      </c>
      <c r="AC95" s="161">
        <f t="shared" si="73"/>
        <v>9.3753219114025885</v>
      </c>
      <c r="AD95" s="82"/>
      <c r="AE95" s="82"/>
      <c r="AF95" s="82"/>
      <c r="AG95" s="95">
        <v>3720</v>
      </c>
      <c r="AH95" s="161">
        <f t="shared" si="74"/>
        <v>-11.047248201234714</v>
      </c>
      <c r="AI95" s="161">
        <f t="shared" si="75"/>
        <v>-11.135591505848723</v>
      </c>
      <c r="AJ95" s="161">
        <f t="shared" si="76"/>
        <v>-11.253293417789381</v>
      </c>
      <c r="AK95" s="161">
        <f t="shared" si="77"/>
        <v>-11.397151310161295</v>
      </c>
      <c r="AL95" s="161">
        <f t="shared" si="78"/>
        <v>-11.544483043684238</v>
      </c>
      <c r="AM95" s="161">
        <f t="shared" si="79"/>
        <v>-11.727339660482535</v>
      </c>
      <c r="AN95" s="81"/>
      <c r="AO95" s="81"/>
      <c r="AP95" s="95">
        <v>3720</v>
      </c>
      <c r="AQ95" s="94">
        <f t="shared" si="61"/>
        <v>31.918798252716709</v>
      </c>
      <c r="AR95" s="94">
        <f t="shared" si="62"/>
        <v>55.241430670815333</v>
      </c>
      <c r="AS95" s="94">
        <f t="shared" si="63"/>
        <v>86.314735423149003</v>
      </c>
      <c r="AT95" s="94">
        <f t="shared" si="64"/>
        <v>124.29321900933455</v>
      </c>
      <c r="AU95" s="94">
        <f t="shared" si="65"/>
        <v>163.18879665939107</v>
      </c>
      <c r="AV95" s="94">
        <f t="shared" si="66"/>
        <v>211.46294349414191</v>
      </c>
      <c r="AW95" s="81"/>
      <c r="AX95" s="95">
        <v>3720</v>
      </c>
      <c r="AY95" s="99">
        <f>'Max limit'!AX95*Input!PrimaryDrive_ratio*Input!Gear1_ratio*Input!FinalDrive_ratio</f>
        <v>328.30353430353432</v>
      </c>
      <c r="AZ95" s="99">
        <f t="shared" si="80"/>
        <v>5.4717255717255719</v>
      </c>
      <c r="BA95" s="99">
        <f>AZ95*Input!$N$23</f>
        <v>12874.959326819126</v>
      </c>
      <c r="BB95" s="97">
        <f t="shared" si="67"/>
        <v>12.874959326819125</v>
      </c>
      <c r="BC95" s="95">
        <v>3720</v>
      </c>
      <c r="BD95" s="99">
        <f>'Max limit'!AX95*Input!PrimaryDrive_ratio*Input!Gear2_ratio*Input!FinalDrive_ratio</f>
        <v>431.90153846153845</v>
      </c>
      <c r="BE95" s="99">
        <f t="shared" si="81"/>
        <v>7.1983589743589738</v>
      </c>
      <c r="BF95" s="99">
        <f>BE95*Input!$N$23</f>
        <v>16937.724269948714</v>
      </c>
      <c r="BG95" s="100">
        <f t="shared" si="82"/>
        <v>16.937724269948713</v>
      </c>
      <c r="BH95" s="95">
        <v>3720</v>
      </c>
      <c r="BI95" s="99">
        <f>'Max limit'!AX95*Input!PrimaryDrive_ratio*Input!Gear3_ratio*Input!FinalDrive_ratio</f>
        <v>539.87692307692305</v>
      </c>
      <c r="BJ95" s="99">
        <f t="shared" si="83"/>
        <v>8.9979487179487183</v>
      </c>
      <c r="BK95" s="99">
        <f>BJ95*Input!$N$23</f>
        <v>21172.155337435895</v>
      </c>
      <c r="BL95" s="100">
        <f t="shared" si="84"/>
        <v>21.172155337435896</v>
      </c>
      <c r="BM95" s="95">
        <v>3720</v>
      </c>
      <c r="BN95" s="99">
        <f>'Max limit'!AX95*Input!PrimaryDrive_ratio*Input!Gear4_ratio*Input!FinalDrive_ratio</f>
        <v>647.85230769230782</v>
      </c>
      <c r="BO95" s="99">
        <f t="shared" si="85"/>
        <v>10.797538461538464</v>
      </c>
      <c r="BP95" s="99">
        <f>BO95*Input!$N$23</f>
        <v>25406.586404923077</v>
      </c>
      <c r="BQ95" s="100">
        <f t="shared" si="86"/>
        <v>25.406586404923075</v>
      </c>
      <c r="BR95" s="95">
        <v>3720</v>
      </c>
      <c r="BS95" s="99">
        <f>'Max limit'!AX95*Input!PrimaryDrive_ratio*Input!Gear5_ratio*Input!FinalDrive_ratio</f>
        <v>742.33076923076931</v>
      </c>
      <c r="BT95" s="99">
        <f t="shared" si="87"/>
        <v>12.372179487179489</v>
      </c>
      <c r="BU95" s="99">
        <f>BT95*Input!$N$23</f>
        <v>29111.713588974359</v>
      </c>
      <c r="BV95" s="100">
        <f t="shared" si="88"/>
        <v>29.111713588974357</v>
      </c>
      <c r="BW95" s="95">
        <v>3720</v>
      </c>
      <c r="BX95" s="99">
        <f>'Max limit'!AX95*Input!PrimaryDrive_ratio*Input!Gear6_ratio*Input!FinalDrive_ratio</f>
        <v>845.02474916387962</v>
      </c>
      <c r="BY95" s="99">
        <f t="shared" si="89"/>
        <v>14.083745819397993</v>
      </c>
      <c r="BZ95" s="99">
        <f>BY95*Input!$N$23</f>
        <v>33139.025745551837</v>
      </c>
      <c r="CA95" s="100">
        <f t="shared" si="90"/>
        <v>33.139025745551834</v>
      </c>
      <c r="CC95" s="95">
        <v>3720</v>
      </c>
      <c r="CD95" s="94">
        <f t="shared" si="91"/>
        <v>13</v>
      </c>
      <c r="CE95" s="94">
        <f t="shared" si="92"/>
        <v>17</v>
      </c>
      <c r="CF95" s="94">
        <f t="shared" si="93"/>
        <v>21</v>
      </c>
      <c r="CG95" s="94">
        <f t="shared" si="94"/>
        <v>25.5</v>
      </c>
      <c r="CH95" s="94">
        <f t="shared" si="95"/>
        <v>29</v>
      </c>
      <c r="CI95" s="94">
        <f t="shared" si="96"/>
        <v>33</v>
      </c>
      <c r="CK95" s="95">
        <v>3720</v>
      </c>
      <c r="CL95" s="162">
        <f t="shared" si="97"/>
        <v>5.4717255717255719</v>
      </c>
      <c r="CM95" s="162">
        <f t="shared" si="98"/>
        <v>7.1983589743589738</v>
      </c>
      <c r="CN95" s="162">
        <f t="shared" si="99"/>
        <v>8.9979487179487183</v>
      </c>
      <c r="CO95" s="162">
        <f t="shared" si="100"/>
        <v>10.797538461538464</v>
      </c>
      <c r="CP95" s="162">
        <f t="shared" si="101"/>
        <v>12.372179487179489</v>
      </c>
      <c r="CQ95" s="162">
        <f t="shared" si="102"/>
        <v>14.083745819397993</v>
      </c>
    </row>
    <row r="96" spans="1:95" ht="19.5" thickTop="1" thickBot="1">
      <c r="A96" s="70">
        <v>3770</v>
      </c>
      <c r="B96" s="70">
        <v>54.637999999999998</v>
      </c>
      <c r="C96" s="70">
        <v>101.788</v>
      </c>
      <c r="D96" s="70">
        <v>51.895000000000003</v>
      </c>
      <c r="E96" s="70">
        <v>2.1070000000000002</v>
      </c>
      <c r="G96" s="92">
        <v>1</v>
      </c>
      <c r="H96" s="93">
        <f t="shared" si="103"/>
        <v>1.994279176201373</v>
      </c>
      <c r="O96" s="95">
        <v>3730</v>
      </c>
      <c r="P96" s="94">
        <f t="shared" si="55"/>
        <v>13.115273469904585</v>
      </c>
      <c r="Q96" s="94">
        <f t="shared" si="56"/>
        <v>13.50093013520228</v>
      </c>
      <c r="R96" s="94">
        <f t="shared" si="57"/>
        <v>13.76155953119461</v>
      </c>
      <c r="S96" s="94">
        <f t="shared" si="58"/>
        <v>13.755122131061883</v>
      </c>
      <c r="T96" s="94">
        <f t="shared" si="59"/>
        <v>13.745331683871832</v>
      </c>
      <c r="U96" s="94">
        <f t="shared" si="60"/>
        <v>13.575108500298034</v>
      </c>
      <c r="V96" s="82"/>
      <c r="W96" s="95">
        <v>3730</v>
      </c>
      <c r="X96" s="161">
        <f t="shared" si="68"/>
        <v>9.2348617311722752</v>
      </c>
      <c r="Y96" s="161">
        <f t="shared" si="69"/>
        <v>9.4831586889042239</v>
      </c>
      <c r="Z96" s="161">
        <f t="shared" si="70"/>
        <v>9.6342124999975152</v>
      </c>
      <c r="AA96" s="161">
        <f t="shared" si="71"/>
        <v>9.5899095307712408</v>
      </c>
      <c r="AB96" s="161">
        <f t="shared" si="72"/>
        <v>9.5415523002451632</v>
      </c>
      <c r="AC96" s="161">
        <f t="shared" si="73"/>
        <v>9.3713291166713653</v>
      </c>
      <c r="AD96" s="82"/>
      <c r="AE96" s="82"/>
      <c r="AF96" s="82"/>
      <c r="AG96" s="95">
        <v>3730</v>
      </c>
      <c r="AH96" s="161">
        <f t="shared" si="74"/>
        <v>-11.04789909932577</v>
      </c>
      <c r="AI96" s="161">
        <f t="shared" si="75"/>
        <v>-11.136718006335558</v>
      </c>
      <c r="AJ96" s="161">
        <f t="shared" si="76"/>
        <v>-11.255053574800062</v>
      </c>
      <c r="AK96" s="161">
        <f t="shared" si="77"/>
        <v>-11.399685936256677</v>
      </c>
      <c r="AL96" s="161">
        <f t="shared" si="78"/>
        <v>-11.547810840532556</v>
      </c>
      <c r="AM96" s="161">
        <f t="shared" si="79"/>
        <v>-11.731651878792258</v>
      </c>
      <c r="AN96" s="81"/>
      <c r="AO96" s="81"/>
      <c r="AP96" s="95">
        <v>3730</v>
      </c>
      <c r="AQ96" s="94">
        <f t="shared" si="61"/>
        <v>32.090635348755796</v>
      </c>
      <c r="AR96" s="94">
        <f t="shared" si="62"/>
        <v>55.538826799339979</v>
      </c>
      <c r="AS96" s="94">
        <f t="shared" si="63"/>
        <v>86.779416873968785</v>
      </c>
      <c r="AT96" s="94">
        <f t="shared" si="64"/>
        <v>124.96236029851504</v>
      </c>
      <c r="AU96" s="94">
        <f t="shared" si="65"/>
        <v>164.06733502734718</v>
      </c>
      <c r="AV96" s="94">
        <f t="shared" si="66"/>
        <v>212.60136912790836</v>
      </c>
      <c r="AW96" s="81"/>
      <c r="AX96" s="95">
        <v>3730</v>
      </c>
      <c r="AY96" s="99">
        <f>'Max limit'!AX96*Input!PrimaryDrive_ratio*Input!Gear1_ratio*Input!FinalDrive_ratio</f>
        <v>329.18607068607071</v>
      </c>
      <c r="AZ96" s="99">
        <f t="shared" si="80"/>
        <v>5.4864345114345117</v>
      </c>
      <c r="BA96" s="99">
        <f>AZ96*Input!$N$23</f>
        <v>12909.56943253638</v>
      </c>
      <c r="BB96" s="97">
        <f t="shared" si="67"/>
        <v>12.909569432536379</v>
      </c>
      <c r="BC96" s="95">
        <v>3730</v>
      </c>
      <c r="BD96" s="99">
        <f>'Max limit'!AX96*Input!PrimaryDrive_ratio*Input!Gear2_ratio*Input!FinalDrive_ratio</f>
        <v>433.06256410256407</v>
      </c>
      <c r="BE96" s="99">
        <f t="shared" si="81"/>
        <v>7.217709401709401</v>
      </c>
      <c r="BF96" s="99">
        <f>BE96*Input!$N$23</f>
        <v>16983.255786803413</v>
      </c>
      <c r="BG96" s="100">
        <f t="shared" si="82"/>
        <v>16.983255786803412</v>
      </c>
      <c r="BH96" s="95">
        <v>3730</v>
      </c>
      <c r="BI96" s="99">
        <f>'Max limit'!AX96*Input!PrimaryDrive_ratio*Input!Gear3_ratio*Input!FinalDrive_ratio</f>
        <v>541.32820512820513</v>
      </c>
      <c r="BJ96" s="99">
        <f t="shared" si="83"/>
        <v>9.0221367521367526</v>
      </c>
      <c r="BK96" s="99">
        <f>BJ96*Input!$N$23</f>
        <v>21229.069733504271</v>
      </c>
      <c r="BL96" s="100">
        <f t="shared" si="84"/>
        <v>21.229069733504272</v>
      </c>
      <c r="BM96" s="95">
        <v>3730</v>
      </c>
      <c r="BN96" s="99">
        <f>'Max limit'!AX96*Input!PrimaryDrive_ratio*Input!Gear4_ratio*Input!FinalDrive_ratio</f>
        <v>649.59384615384613</v>
      </c>
      <c r="BO96" s="99">
        <f t="shared" si="85"/>
        <v>10.826564102564102</v>
      </c>
      <c r="BP96" s="99">
        <f>BO96*Input!$N$23</f>
        <v>25474.883680205123</v>
      </c>
      <c r="BQ96" s="100">
        <f t="shared" si="86"/>
        <v>25.474883680205124</v>
      </c>
      <c r="BR96" s="95">
        <v>3730</v>
      </c>
      <c r="BS96" s="99">
        <f>'Max limit'!AX96*Input!PrimaryDrive_ratio*Input!Gear5_ratio*Input!FinalDrive_ratio</f>
        <v>744.32628205128196</v>
      </c>
      <c r="BT96" s="99">
        <f t="shared" si="87"/>
        <v>12.405438034188032</v>
      </c>
      <c r="BU96" s="99">
        <f>BT96*Input!$N$23</f>
        <v>29189.970883568367</v>
      </c>
      <c r="BV96" s="100">
        <f t="shared" si="88"/>
        <v>29.189970883568368</v>
      </c>
      <c r="BW96" s="95">
        <v>3730</v>
      </c>
      <c r="BX96" s="99">
        <f>'Max limit'!AX96*Input!PrimaryDrive_ratio*Input!Gear6_ratio*Input!FinalDrive_ratio</f>
        <v>847.29632107023417</v>
      </c>
      <c r="BY96" s="99">
        <f t="shared" si="89"/>
        <v>14.121605351170569</v>
      </c>
      <c r="BZ96" s="99">
        <f>BY96*Input!$N$23</f>
        <v>33228.109148093637</v>
      </c>
      <c r="CA96" s="100">
        <f t="shared" si="90"/>
        <v>33.228109148093637</v>
      </c>
      <c r="CC96" s="95">
        <v>3730</v>
      </c>
      <c r="CD96" s="94">
        <f t="shared" si="91"/>
        <v>13</v>
      </c>
      <c r="CE96" s="94">
        <f t="shared" si="92"/>
        <v>17</v>
      </c>
      <c r="CF96" s="94">
        <f t="shared" si="93"/>
        <v>21</v>
      </c>
      <c r="CG96" s="94">
        <f t="shared" si="94"/>
        <v>25.5</v>
      </c>
      <c r="CH96" s="94">
        <f t="shared" si="95"/>
        <v>29</v>
      </c>
      <c r="CI96" s="94">
        <f t="shared" si="96"/>
        <v>33</v>
      </c>
      <c r="CK96" s="95">
        <v>3730</v>
      </c>
      <c r="CL96" s="162">
        <f t="shared" si="97"/>
        <v>5.4864345114345117</v>
      </c>
      <c r="CM96" s="162">
        <f t="shared" si="98"/>
        <v>7.217709401709401</v>
      </c>
      <c r="CN96" s="162">
        <f t="shared" si="99"/>
        <v>9.0221367521367526</v>
      </c>
      <c r="CO96" s="162">
        <f t="shared" si="100"/>
        <v>10.826564102564102</v>
      </c>
      <c r="CP96" s="162">
        <f t="shared" si="101"/>
        <v>12.405438034188032</v>
      </c>
      <c r="CQ96" s="162">
        <f t="shared" si="102"/>
        <v>14.121605351170569</v>
      </c>
    </row>
    <row r="97" spans="1:95" ht="19.5" thickTop="1" thickBot="1">
      <c r="A97" s="70">
        <v>3780</v>
      </c>
      <c r="B97" s="70">
        <v>54.807000000000002</v>
      </c>
      <c r="C97" s="70">
        <v>101.831</v>
      </c>
      <c r="D97" s="70">
        <v>52.051000000000002</v>
      </c>
      <c r="E97" s="70">
        <v>2.1179999999999999</v>
      </c>
      <c r="G97" s="92">
        <v>1</v>
      </c>
      <c r="H97" s="93">
        <f t="shared" si="103"/>
        <v>2.0394736842105265</v>
      </c>
      <c r="O97" s="95">
        <v>3740</v>
      </c>
      <c r="P97" s="94">
        <f t="shared" si="55"/>
        <v>13.114715653264856</v>
      </c>
      <c r="Q97" s="94">
        <f t="shared" si="56"/>
        <v>13.499930555866689</v>
      </c>
      <c r="R97" s="94">
        <f t="shared" si="57"/>
        <v>13.759955092772428</v>
      </c>
      <c r="S97" s="94">
        <f t="shared" si="58"/>
        <v>13.752790543483226</v>
      </c>
      <c r="T97" s="94">
        <f t="shared" si="59"/>
        <v>13.742242118565226</v>
      </c>
      <c r="U97" s="94">
        <f t="shared" si="60"/>
        <v>13.571104986654781</v>
      </c>
      <c r="V97" s="82"/>
      <c r="W97" s="95">
        <v>3740</v>
      </c>
      <c r="X97" s="161">
        <f t="shared" si="68"/>
        <v>9.2343039145325445</v>
      </c>
      <c r="Y97" s="161">
        <f t="shared" si="69"/>
        <v>9.4821591095686344</v>
      </c>
      <c r="Z97" s="161">
        <f t="shared" si="70"/>
        <v>9.6326080615753344</v>
      </c>
      <c r="AA97" s="161">
        <f t="shared" si="71"/>
        <v>9.5875779431925832</v>
      </c>
      <c r="AB97" s="161">
        <f t="shared" si="72"/>
        <v>9.5384627349385589</v>
      </c>
      <c r="AC97" s="161">
        <f t="shared" si="73"/>
        <v>9.367325603028112</v>
      </c>
      <c r="AD97" s="82"/>
      <c r="AE97" s="82"/>
      <c r="AF97" s="82"/>
      <c r="AG97" s="95">
        <v>3740</v>
      </c>
      <c r="AH97" s="161">
        <f t="shared" si="74"/>
        <v>-11.048551744794253</v>
      </c>
      <c r="AI97" s="161">
        <f t="shared" si="75"/>
        <v>-11.137847530984775</v>
      </c>
      <c r="AJ97" s="161">
        <f t="shared" si="76"/>
        <v>-11.256818457064462</v>
      </c>
      <c r="AK97" s="161">
        <f t="shared" si="77"/>
        <v>-11.402227366717414</v>
      </c>
      <c r="AL97" s="161">
        <f t="shared" si="78"/>
        <v>-11.551147571063689</v>
      </c>
      <c r="AM97" s="161">
        <f t="shared" si="79"/>
        <v>-11.735975673526971</v>
      </c>
      <c r="AN97" s="81"/>
      <c r="AO97" s="81"/>
      <c r="AP97" s="95">
        <v>3740</v>
      </c>
      <c r="AQ97" s="94">
        <f t="shared" si="61"/>
        <v>32.262933752435259</v>
      </c>
      <c r="AR97" s="94">
        <f t="shared" si="62"/>
        <v>55.837021306733185</v>
      </c>
      <c r="AS97" s="94">
        <f t="shared" si="63"/>
        <v>87.245345791770603</v>
      </c>
      <c r="AT97" s="94">
        <f t="shared" si="64"/>
        <v>125.63329794014969</v>
      </c>
      <c r="AU97" s="94">
        <f t="shared" si="65"/>
        <v>164.94823188756627</v>
      </c>
      <c r="AV97" s="94">
        <f t="shared" si="66"/>
        <v>213.74285093787284</v>
      </c>
      <c r="AW97" s="81"/>
      <c r="AX97" s="95">
        <v>3740</v>
      </c>
      <c r="AY97" s="99">
        <f>'Max limit'!AX97*Input!PrimaryDrive_ratio*Input!Gear1_ratio*Input!FinalDrive_ratio</f>
        <v>330.06860706860704</v>
      </c>
      <c r="AZ97" s="99">
        <f t="shared" si="80"/>
        <v>5.5011434511434505</v>
      </c>
      <c r="BA97" s="99">
        <f>AZ97*Input!$N$23</f>
        <v>12944.179538253635</v>
      </c>
      <c r="BB97" s="97">
        <f t="shared" si="67"/>
        <v>12.944179538253636</v>
      </c>
      <c r="BC97" s="95">
        <v>3740</v>
      </c>
      <c r="BD97" s="99">
        <f>'Max limit'!AX97*Input!PrimaryDrive_ratio*Input!Gear2_ratio*Input!FinalDrive_ratio</f>
        <v>434.22358974358968</v>
      </c>
      <c r="BE97" s="99">
        <f t="shared" si="81"/>
        <v>7.2370598290598283</v>
      </c>
      <c r="BF97" s="99">
        <f>BE97*Input!$N$23</f>
        <v>17028.787303658115</v>
      </c>
      <c r="BG97" s="100">
        <f t="shared" si="82"/>
        <v>17.028787303658113</v>
      </c>
      <c r="BH97" s="95">
        <v>3740</v>
      </c>
      <c r="BI97" s="99">
        <f>'Max limit'!AX97*Input!PrimaryDrive_ratio*Input!Gear3_ratio*Input!FinalDrive_ratio</f>
        <v>542.77948717948709</v>
      </c>
      <c r="BJ97" s="99">
        <f t="shared" si="83"/>
        <v>9.0463247863247851</v>
      </c>
      <c r="BK97" s="99">
        <f>BJ97*Input!$N$23</f>
        <v>21285.984129572644</v>
      </c>
      <c r="BL97" s="100">
        <f t="shared" si="84"/>
        <v>21.285984129572643</v>
      </c>
      <c r="BM97" s="95">
        <v>3740</v>
      </c>
      <c r="BN97" s="99">
        <f>'Max limit'!AX97*Input!PrimaryDrive_ratio*Input!Gear4_ratio*Input!FinalDrive_ratio</f>
        <v>651.33538461538456</v>
      </c>
      <c r="BO97" s="99">
        <f t="shared" si="85"/>
        <v>10.855589743589743</v>
      </c>
      <c r="BP97" s="99">
        <f>BO97*Input!$N$23</f>
        <v>25543.180955487172</v>
      </c>
      <c r="BQ97" s="100">
        <f t="shared" si="86"/>
        <v>25.543180955487173</v>
      </c>
      <c r="BR97" s="95">
        <v>3740</v>
      </c>
      <c r="BS97" s="99">
        <f>'Max limit'!AX97*Input!PrimaryDrive_ratio*Input!Gear5_ratio*Input!FinalDrive_ratio</f>
        <v>746.32179487179474</v>
      </c>
      <c r="BT97" s="99">
        <f t="shared" si="87"/>
        <v>12.438696581196579</v>
      </c>
      <c r="BU97" s="99">
        <f>BT97*Input!$N$23</f>
        <v>29268.228178162382</v>
      </c>
      <c r="BV97" s="100">
        <f t="shared" si="88"/>
        <v>29.268228178162381</v>
      </c>
      <c r="BW97" s="95">
        <v>3740</v>
      </c>
      <c r="BX97" s="99">
        <f>'Max limit'!AX97*Input!PrimaryDrive_ratio*Input!Gear6_ratio*Input!FinalDrive_ratio</f>
        <v>849.5678929765885</v>
      </c>
      <c r="BY97" s="99">
        <f t="shared" si="89"/>
        <v>14.159464882943142</v>
      </c>
      <c r="BZ97" s="99">
        <f>BY97*Input!$N$23</f>
        <v>33317.192550635446</v>
      </c>
      <c r="CA97" s="100">
        <f t="shared" si="90"/>
        <v>33.317192550635447</v>
      </c>
      <c r="CC97" s="95">
        <v>3740</v>
      </c>
      <c r="CD97" s="94">
        <f t="shared" si="91"/>
        <v>13</v>
      </c>
      <c r="CE97" s="94">
        <f t="shared" si="92"/>
        <v>17</v>
      </c>
      <c r="CF97" s="94">
        <f t="shared" si="93"/>
        <v>21.5</v>
      </c>
      <c r="CG97" s="94">
        <f t="shared" si="94"/>
        <v>25.5</v>
      </c>
      <c r="CH97" s="94">
        <f t="shared" si="95"/>
        <v>29.5</v>
      </c>
      <c r="CI97" s="94">
        <f t="shared" si="96"/>
        <v>33.5</v>
      </c>
      <c r="CK97" s="95">
        <v>3740</v>
      </c>
      <c r="CL97" s="162">
        <f t="shared" si="97"/>
        <v>5.5011434511434505</v>
      </c>
      <c r="CM97" s="162">
        <f t="shared" si="98"/>
        <v>7.2370598290598283</v>
      </c>
      <c r="CN97" s="162">
        <f t="shared" si="99"/>
        <v>9.0463247863247851</v>
      </c>
      <c r="CO97" s="162">
        <f t="shared" si="100"/>
        <v>10.855589743589743</v>
      </c>
      <c r="CP97" s="162">
        <f t="shared" si="101"/>
        <v>12.438696581196579</v>
      </c>
      <c r="CQ97" s="162">
        <f t="shared" si="102"/>
        <v>14.159464882943142</v>
      </c>
    </row>
    <row r="98" spans="1:95" ht="19.5" thickTop="1" thickBot="1">
      <c r="A98" s="70">
        <v>3790</v>
      </c>
      <c r="B98" s="70">
        <v>54.968000000000004</v>
      </c>
      <c r="C98" s="70">
        <v>101.861</v>
      </c>
      <c r="D98" s="70">
        <v>52.207000000000001</v>
      </c>
      <c r="E98" s="70">
        <v>2.121</v>
      </c>
      <c r="G98" s="92">
        <v>1</v>
      </c>
      <c r="H98" s="93">
        <f t="shared" si="103"/>
        <v>2.0846681922196799</v>
      </c>
      <c r="O98" s="95">
        <v>3750</v>
      </c>
      <c r="P98" s="94">
        <f t="shared" si="55"/>
        <v>13.114156343140147</v>
      </c>
      <c r="Q98" s="94">
        <f t="shared" si="56"/>
        <v>13.498928300281202</v>
      </c>
      <c r="R98" s="94">
        <f t="shared" si="57"/>
        <v>13.758346358665046</v>
      </c>
      <c r="S98" s="94">
        <f t="shared" si="58"/>
        <v>13.750452713367542</v>
      </c>
      <c r="T98" s="94">
        <f t="shared" si="59"/>
        <v>13.739144281330089</v>
      </c>
      <c r="U98" s="94">
        <f t="shared" si="60"/>
        <v>13.567090754099496</v>
      </c>
      <c r="V98" s="82"/>
      <c r="W98" s="95">
        <v>3750</v>
      </c>
      <c r="X98" s="161">
        <f t="shared" si="68"/>
        <v>9.2337446044078373</v>
      </c>
      <c r="Y98" s="161">
        <f t="shared" si="69"/>
        <v>9.4811568539831494</v>
      </c>
      <c r="Z98" s="161">
        <f t="shared" si="70"/>
        <v>9.6309993274679506</v>
      </c>
      <c r="AA98" s="161">
        <f t="shared" si="71"/>
        <v>9.5852401130769014</v>
      </c>
      <c r="AB98" s="161">
        <f t="shared" si="72"/>
        <v>9.5353648977034204</v>
      </c>
      <c r="AC98" s="161">
        <f t="shared" si="73"/>
        <v>9.363311370472827</v>
      </c>
      <c r="AD98" s="82"/>
      <c r="AE98" s="82"/>
      <c r="AF98" s="82"/>
      <c r="AG98" s="95">
        <v>3750</v>
      </c>
      <c r="AH98" s="161">
        <f t="shared" si="74"/>
        <v>-11.049206137640162</v>
      </c>
      <c r="AI98" s="161">
        <f t="shared" si="75"/>
        <v>-11.138980079796372</v>
      </c>
      <c r="AJ98" s="161">
        <f t="shared" si="76"/>
        <v>-11.258588064582584</v>
      </c>
      <c r="AK98" s="161">
        <f t="shared" si="77"/>
        <v>-11.404775601543507</v>
      </c>
      <c r="AL98" s="161">
        <f t="shared" si="78"/>
        <v>-11.554493235277636</v>
      </c>
      <c r="AM98" s="161">
        <f t="shared" si="79"/>
        <v>-11.740311044686678</v>
      </c>
      <c r="AN98" s="81"/>
      <c r="AO98" s="81"/>
      <c r="AP98" s="95">
        <v>3750</v>
      </c>
      <c r="AQ98" s="94">
        <f t="shared" si="61"/>
        <v>32.435693463755115</v>
      </c>
      <c r="AR98" s="94">
        <f t="shared" si="62"/>
        <v>56.136014192994942</v>
      </c>
      <c r="AS98" s="94">
        <f t="shared" si="63"/>
        <v>87.712522176554558</v>
      </c>
      <c r="AT98" s="94">
        <f t="shared" si="64"/>
        <v>126.30603193423855</v>
      </c>
      <c r="AU98" s="94">
        <f t="shared" si="65"/>
        <v>165.83148724004849</v>
      </c>
      <c r="AV98" s="94">
        <f t="shared" si="66"/>
        <v>214.88738892403541</v>
      </c>
      <c r="AW98" s="81"/>
      <c r="AX98" s="95">
        <v>3750</v>
      </c>
      <c r="AY98" s="99">
        <f>'Max limit'!AX98*Input!PrimaryDrive_ratio*Input!Gear1_ratio*Input!FinalDrive_ratio</f>
        <v>330.95114345114348</v>
      </c>
      <c r="AZ98" s="99">
        <f t="shared" si="80"/>
        <v>5.5158523908523911</v>
      </c>
      <c r="BA98" s="99">
        <f>AZ98*Input!$N$23</f>
        <v>12978.789643970893</v>
      </c>
      <c r="BB98" s="97">
        <f t="shared" si="67"/>
        <v>12.978789643970893</v>
      </c>
      <c r="BC98" s="95">
        <v>3750</v>
      </c>
      <c r="BD98" s="99">
        <f>'Max limit'!AX98*Input!PrimaryDrive_ratio*Input!Gear2_ratio*Input!FinalDrive_ratio</f>
        <v>435.38461538461542</v>
      </c>
      <c r="BE98" s="99">
        <f t="shared" si="81"/>
        <v>7.2564102564102573</v>
      </c>
      <c r="BF98" s="99">
        <f>BE98*Input!$N$23</f>
        <v>17074.318820512821</v>
      </c>
      <c r="BG98" s="100">
        <f t="shared" si="82"/>
        <v>17.074318820512822</v>
      </c>
      <c r="BH98" s="95">
        <v>3750</v>
      </c>
      <c r="BI98" s="99">
        <f>'Max limit'!AX98*Input!PrimaryDrive_ratio*Input!Gear3_ratio*Input!FinalDrive_ratio</f>
        <v>544.23076923076928</v>
      </c>
      <c r="BJ98" s="99">
        <f t="shared" si="83"/>
        <v>9.0705128205128212</v>
      </c>
      <c r="BK98" s="99">
        <f>BJ98*Input!$N$23</f>
        <v>21342.898525641023</v>
      </c>
      <c r="BL98" s="100">
        <f t="shared" si="84"/>
        <v>21.342898525641022</v>
      </c>
      <c r="BM98" s="95">
        <v>3750</v>
      </c>
      <c r="BN98" s="99">
        <f>'Max limit'!AX98*Input!PrimaryDrive_ratio*Input!Gear4_ratio*Input!FinalDrive_ratio</f>
        <v>653.07692307692309</v>
      </c>
      <c r="BO98" s="99">
        <f t="shared" si="85"/>
        <v>10.884615384615385</v>
      </c>
      <c r="BP98" s="99">
        <f>BO98*Input!$N$23</f>
        <v>25611.478230769226</v>
      </c>
      <c r="BQ98" s="100">
        <f t="shared" si="86"/>
        <v>25.611478230769226</v>
      </c>
      <c r="BR98" s="95">
        <v>3750</v>
      </c>
      <c r="BS98" s="99">
        <f>'Max limit'!AX98*Input!PrimaryDrive_ratio*Input!Gear5_ratio*Input!FinalDrive_ratio</f>
        <v>748.31730769230774</v>
      </c>
      <c r="BT98" s="99">
        <f t="shared" si="87"/>
        <v>12.47195512820513</v>
      </c>
      <c r="BU98" s="99">
        <f>BT98*Input!$N$23</f>
        <v>29346.485472756409</v>
      </c>
      <c r="BV98" s="100">
        <f t="shared" si="88"/>
        <v>29.34648547275641</v>
      </c>
      <c r="BW98" s="95">
        <v>3750</v>
      </c>
      <c r="BX98" s="99">
        <f>'Max limit'!AX98*Input!PrimaryDrive_ratio*Input!Gear6_ratio*Input!FinalDrive_ratio</f>
        <v>851.83946488294316</v>
      </c>
      <c r="BY98" s="99">
        <f t="shared" si="89"/>
        <v>14.19732441471572</v>
      </c>
      <c r="BZ98" s="99">
        <f>BY98*Input!$N$23</f>
        <v>33406.275953177254</v>
      </c>
      <c r="CA98" s="100">
        <f t="shared" si="90"/>
        <v>33.406275953177257</v>
      </c>
      <c r="CC98" s="95">
        <v>3750</v>
      </c>
      <c r="CD98" s="94">
        <f t="shared" si="91"/>
        <v>13</v>
      </c>
      <c r="CE98" s="94">
        <f t="shared" si="92"/>
        <v>17</v>
      </c>
      <c r="CF98" s="94">
        <f t="shared" si="93"/>
        <v>21.5</v>
      </c>
      <c r="CG98" s="94">
        <f t="shared" si="94"/>
        <v>25.5</v>
      </c>
      <c r="CH98" s="94">
        <f t="shared" si="95"/>
        <v>29.5</v>
      </c>
      <c r="CI98" s="94">
        <f t="shared" si="96"/>
        <v>33.5</v>
      </c>
      <c r="CK98" s="95">
        <v>3750</v>
      </c>
      <c r="CL98" s="162">
        <f t="shared" si="97"/>
        <v>5.5158523908523911</v>
      </c>
      <c r="CM98" s="162">
        <f t="shared" si="98"/>
        <v>7.2564102564102573</v>
      </c>
      <c r="CN98" s="162">
        <f t="shared" si="99"/>
        <v>9.0705128205128212</v>
      </c>
      <c r="CO98" s="162">
        <f t="shared" si="100"/>
        <v>10.884615384615385</v>
      </c>
      <c r="CP98" s="162">
        <f t="shared" si="101"/>
        <v>12.47195512820513</v>
      </c>
      <c r="CQ98" s="162">
        <f t="shared" si="102"/>
        <v>14.19732441471572</v>
      </c>
    </row>
    <row r="99" spans="1:95" ht="19.5" thickTop="1" thickBot="1">
      <c r="A99" s="70">
        <v>3800</v>
      </c>
      <c r="B99" s="70">
        <v>55.128</v>
      </c>
      <c r="C99" s="70">
        <v>101.889</v>
      </c>
      <c r="D99" s="70">
        <v>52.356999999999999</v>
      </c>
      <c r="E99" s="70">
        <v>2.129</v>
      </c>
      <c r="G99" s="92">
        <v>1</v>
      </c>
      <c r="H99" s="93">
        <f t="shared" si="103"/>
        <v>2.1298627002288333</v>
      </c>
      <c r="O99" s="95">
        <v>3760</v>
      </c>
      <c r="P99" s="94">
        <f t="shared" si="55"/>
        <v>13.11359553953046</v>
      </c>
      <c r="Q99" s="94">
        <f t="shared" si="56"/>
        <v>13.497923368445825</v>
      </c>
      <c r="R99" s="94">
        <f t="shared" si="57"/>
        <v>13.75673332887246</v>
      </c>
      <c r="S99" s="94">
        <f t="shared" si="58"/>
        <v>13.748108640714838</v>
      </c>
      <c r="T99" s="94">
        <f t="shared" si="59"/>
        <v>13.736038172166422</v>
      </c>
      <c r="U99" s="94">
        <f t="shared" si="60"/>
        <v>13.563065802632183</v>
      </c>
      <c r="V99" s="82"/>
      <c r="W99" s="95">
        <v>3760</v>
      </c>
      <c r="X99" s="161">
        <f t="shared" si="68"/>
        <v>9.2331838007981499</v>
      </c>
      <c r="Y99" s="161">
        <f t="shared" si="69"/>
        <v>9.4801519221477708</v>
      </c>
      <c r="Z99" s="161">
        <f t="shared" si="70"/>
        <v>9.629386297675369</v>
      </c>
      <c r="AA99" s="161">
        <f t="shared" si="71"/>
        <v>9.5828960404241919</v>
      </c>
      <c r="AB99" s="161">
        <f t="shared" si="72"/>
        <v>9.5322587885397532</v>
      </c>
      <c r="AC99" s="161">
        <f t="shared" si="73"/>
        <v>9.3592864190055138</v>
      </c>
      <c r="AD99" s="82"/>
      <c r="AE99" s="82"/>
      <c r="AF99" s="82"/>
      <c r="AG99" s="95">
        <v>3760</v>
      </c>
      <c r="AH99" s="161">
        <f t="shared" si="74"/>
        <v>-11.049862277863495</v>
      </c>
      <c r="AI99" s="161">
        <f t="shared" si="75"/>
        <v>-11.140115652770351</v>
      </c>
      <c r="AJ99" s="161">
        <f t="shared" si="76"/>
        <v>-11.260362397354424</v>
      </c>
      <c r="AK99" s="161">
        <f t="shared" si="77"/>
        <v>-11.407330640734958</v>
      </c>
      <c r="AL99" s="161">
        <f t="shared" si="78"/>
        <v>-11.557847833174398</v>
      </c>
      <c r="AM99" s="161">
        <f t="shared" si="79"/>
        <v>-11.744657992271376</v>
      </c>
      <c r="AN99" s="81"/>
      <c r="AO99" s="81"/>
      <c r="AP99" s="95">
        <v>3760</v>
      </c>
      <c r="AQ99" s="94">
        <f t="shared" si="61"/>
        <v>32.608914482715321</v>
      </c>
      <c r="AR99" s="94">
        <f t="shared" si="62"/>
        <v>56.435805458125159</v>
      </c>
      <c r="AS99" s="94">
        <f t="shared" si="63"/>
        <v>88.180946028320506</v>
      </c>
      <c r="AT99" s="94">
        <f t="shared" si="64"/>
        <v>126.98056228078163</v>
      </c>
      <c r="AU99" s="94">
        <f t="shared" si="65"/>
        <v>166.71710108479346</v>
      </c>
      <c r="AV99" s="94">
        <f t="shared" si="66"/>
        <v>216.0349830863959</v>
      </c>
      <c r="AW99" s="81"/>
      <c r="AX99" s="95">
        <v>3760</v>
      </c>
      <c r="AY99" s="99">
        <f>'Max limit'!AX99*Input!PrimaryDrive_ratio*Input!Gear1_ratio*Input!FinalDrive_ratio</f>
        <v>331.83367983367987</v>
      </c>
      <c r="AZ99" s="99">
        <f t="shared" si="80"/>
        <v>5.5305613305613308</v>
      </c>
      <c r="BA99" s="99">
        <f>AZ99*Input!$N$23</f>
        <v>13013.399749688147</v>
      </c>
      <c r="BB99" s="97">
        <f t="shared" si="67"/>
        <v>13.013399749688148</v>
      </c>
      <c r="BC99" s="95">
        <v>3760</v>
      </c>
      <c r="BD99" s="99">
        <f>'Max limit'!AX99*Input!PrimaryDrive_ratio*Input!Gear2_ratio*Input!FinalDrive_ratio</f>
        <v>436.54564102564103</v>
      </c>
      <c r="BE99" s="99">
        <f t="shared" si="81"/>
        <v>7.2757606837606836</v>
      </c>
      <c r="BF99" s="99">
        <f>BE99*Input!$N$23</f>
        <v>17119.850337367519</v>
      </c>
      <c r="BG99" s="100">
        <f t="shared" si="82"/>
        <v>17.11985033736752</v>
      </c>
      <c r="BH99" s="95">
        <v>3760</v>
      </c>
      <c r="BI99" s="99">
        <f>'Max limit'!AX99*Input!PrimaryDrive_ratio*Input!Gear3_ratio*Input!FinalDrive_ratio</f>
        <v>545.68205128205125</v>
      </c>
      <c r="BJ99" s="99">
        <f t="shared" si="83"/>
        <v>9.0947008547008537</v>
      </c>
      <c r="BK99" s="99">
        <f>BJ99*Input!$N$23</f>
        <v>21399.812921709396</v>
      </c>
      <c r="BL99" s="100">
        <f t="shared" si="84"/>
        <v>21.399812921709394</v>
      </c>
      <c r="BM99" s="95">
        <v>3760</v>
      </c>
      <c r="BN99" s="99">
        <f>'Max limit'!AX99*Input!PrimaryDrive_ratio*Input!Gear4_ratio*Input!FinalDrive_ratio</f>
        <v>654.81846153846163</v>
      </c>
      <c r="BO99" s="99">
        <f t="shared" si="85"/>
        <v>10.913641025641027</v>
      </c>
      <c r="BP99" s="99">
        <f>BO99*Input!$N$23</f>
        <v>25679.775506051283</v>
      </c>
      <c r="BQ99" s="100">
        <f t="shared" si="86"/>
        <v>25.679775506051282</v>
      </c>
      <c r="BR99" s="95">
        <v>3760</v>
      </c>
      <c r="BS99" s="99">
        <f>'Max limit'!AX99*Input!PrimaryDrive_ratio*Input!Gear5_ratio*Input!FinalDrive_ratio</f>
        <v>750.31282051282039</v>
      </c>
      <c r="BT99" s="99">
        <f t="shared" si="87"/>
        <v>12.505213675213673</v>
      </c>
      <c r="BU99" s="99">
        <f>BT99*Input!$N$23</f>
        <v>29424.742767350417</v>
      </c>
      <c r="BV99" s="100">
        <f t="shared" si="88"/>
        <v>29.424742767350416</v>
      </c>
      <c r="BW99" s="95">
        <v>3760</v>
      </c>
      <c r="BX99" s="99">
        <f>'Max limit'!AX99*Input!PrimaryDrive_ratio*Input!Gear6_ratio*Input!FinalDrive_ratio</f>
        <v>854.11103678929771</v>
      </c>
      <c r="BY99" s="99">
        <f t="shared" si="89"/>
        <v>14.235183946488295</v>
      </c>
      <c r="BZ99" s="99">
        <f>BY99*Input!$N$23</f>
        <v>33495.359355719062</v>
      </c>
      <c r="CA99" s="100">
        <f t="shared" si="90"/>
        <v>33.49535935571906</v>
      </c>
      <c r="CC99" s="95">
        <v>3760</v>
      </c>
      <c r="CD99" s="94">
        <f t="shared" si="91"/>
        <v>13</v>
      </c>
      <c r="CE99" s="94">
        <f t="shared" si="92"/>
        <v>17</v>
      </c>
      <c r="CF99" s="94">
        <f t="shared" si="93"/>
        <v>21.5</v>
      </c>
      <c r="CG99" s="94">
        <f t="shared" si="94"/>
        <v>25.5</v>
      </c>
      <c r="CH99" s="94">
        <f t="shared" si="95"/>
        <v>29.5</v>
      </c>
      <c r="CI99" s="94">
        <f t="shared" si="96"/>
        <v>33.5</v>
      </c>
      <c r="CK99" s="95">
        <v>3760</v>
      </c>
      <c r="CL99" s="162">
        <f t="shared" si="97"/>
        <v>5.5305613305613308</v>
      </c>
      <c r="CM99" s="162">
        <f t="shared" si="98"/>
        <v>7.2757606837606836</v>
      </c>
      <c r="CN99" s="162">
        <f t="shared" si="99"/>
        <v>9.0947008547008537</v>
      </c>
      <c r="CO99" s="162">
        <f t="shared" si="100"/>
        <v>10.913641025641027</v>
      </c>
      <c r="CP99" s="162">
        <f t="shared" si="101"/>
        <v>12.505213675213673</v>
      </c>
      <c r="CQ99" s="162">
        <f t="shared" si="102"/>
        <v>14.235183946488295</v>
      </c>
    </row>
    <row r="100" spans="1:95" ht="19.5" thickTop="1" thickBot="1">
      <c r="A100" s="70">
        <v>3810</v>
      </c>
      <c r="B100" s="70">
        <v>55.284999999999997</v>
      </c>
      <c r="C100" s="70">
        <v>101.911</v>
      </c>
      <c r="D100" s="70">
        <v>52.505000000000003</v>
      </c>
      <c r="E100" s="70">
        <v>2.137</v>
      </c>
      <c r="G100" s="92">
        <v>1</v>
      </c>
      <c r="H100" s="93">
        <f t="shared" si="103"/>
        <v>2.1750572082379862</v>
      </c>
      <c r="O100" s="95">
        <v>3770</v>
      </c>
      <c r="P100" s="94">
        <f t="shared" si="55"/>
        <v>13.113033242435794</v>
      </c>
      <c r="Q100" s="94">
        <f t="shared" si="56"/>
        <v>13.496915760360553</v>
      </c>
      <c r="R100" s="94">
        <f t="shared" si="57"/>
        <v>13.755116003394679</v>
      </c>
      <c r="S100" s="94">
        <f t="shared" si="58"/>
        <v>13.745758325525104</v>
      </c>
      <c r="T100" s="94">
        <f t="shared" si="59"/>
        <v>13.732923791074223</v>
      </c>
      <c r="U100" s="94">
        <f t="shared" si="60"/>
        <v>13.55903013225284</v>
      </c>
      <c r="V100" s="82"/>
      <c r="W100" s="95">
        <v>3770</v>
      </c>
      <c r="X100" s="161">
        <f t="shared" si="68"/>
        <v>9.2326215037034842</v>
      </c>
      <c r="Y100" s="161">
        <f t="shared" si="69"/>
        <v>9.4791443140624967</v>
      </c>
      <c r="Z100" s="161">
        <f t="shared" si="70"/>
        <v>9.6277689721975861</v>
      </c>
      <c r="AA100" s="161">
        <f t="shared" si="71"/>
        <v>9.5805457252344617</v>
      </c>
      <c r="AB100" s="161">
        <f t="shared" si="72"/>
        <v>9.5291444074475535</v>
      </c>
      <c r="AC100" s="161">
        <f t="shared" si="73"/>
        <v>9.3552507486261689</v>
      </c>
      <c r="AD100" s="82"/>
      <c r="AE100" s="82"/>
      <c r="AF100" s="82"/>
      <c r="AG100" s="95">
        <v>3770</v>
      </c>
      <c r="AH100" s="161">
        <f t="shared" si="74"/>
        <v>-11.050520165464256</v>
      </c>
      <c r="AI100" s="161">
        <f t="shared" si="75"/>
        <v>-11.14125424990671</v>
      </c>
      <c r="AJ100" s="161">
        <f t="shared" si="76"/>
        <v>-11.262141455379986</v>
      </c>
      <c r="AK100" s="161">
        <f t="shared" si="77"/>
        <v>-11.409892484291767</v>
      </c>
      <c r="AL100" s="161">
        <f t="shared" si="78"/>
        <v>-11.561211364753973</v>
      </c>
      <c r="AM100" s="161">
        <f t="shared" si="79"/>
        <v>-11.749016516281069</v>
      </c>
      <c r="AN100" s="81"/>
      <c r="AO100" s="81"/>
      <c r="AP100" s="95">
        <v>3770</v>
      </c>
      <c r="AQ100" s="94">
        <f t="shared" si="61"/>
        <v>32.782596809315905</v>
      </c>
      <c r="AR100" s="94">
        <f t="shared" si="62"/>
        <v>56.736395102123893</v>
      </c>
      <c r="AS100" s="94">
        <f t="shared" si="63"/>
        <v>88.650617347068561</v>
      </c>
      <c r="AT100" s="94">
        <f t="shared" si="64"/>
        <v>127.65688897977877</v>
      </c>
      <c r="AU100" s="94">
        <f t="shared" si="65"/>
        <v>167.60507342180154</v>
      </c>
      <c r="AV100" s="94">
        <f t="shared" si="66"/>
        <v>217.18563342495446</v>
      </c>
      <c r="AW100" s="81"/>
      <c r="AX100" s="95">
        <v>3770</v>
      </c>
      <c r="AY100" s="99">
        <f>'Max limit'!AX100*Input!PrimaryDrive_ratio*Input!Gear1_ratio*Input!FinalDrive_ratio</f>
        <v>332.7162162162162</v>
      </c>
      <c r="AZ100" s="99">
        <f t="shared" si="80"/>
        <v>5.5452702702702696</v>
      </c>
      <c r="BA100" s="99">
        <f>AZ100*Input!$N$23</f>
        <v>13048.009855405402</v>
      </c>
      <c r="BB100" s="97">
        <f t="shared" si="67"/>
        <v>13.048009855405402</v>
      </c>
      <c r="BC100" s="95">
        <v>3770</v>
      </c>
      <c r="BD100" s="99">
        <f>'Max limit'!AX100*Input!PrimaryDrive_ratio*Input!Gear2_ratio*Input!FinalDrive_ratio</f>
        <v>437.70666666666665</v>
      </c>
      <c r="BE100" s="99">
        <f t="shared" si="81"/>
        <v>7.2951111111111109</v>
      </c>
      <c r="BF100" s="99">
        <f>BE100*Input!$N$23</f>
        <v>17165.381854222218</v>
      </c>
      <c r="BG100" s="100">
        <f t="shared" si="82"/>
        <v>17.165381854222218</v>
      </c>
      <c r="BH100" s="95">
        <v>3770</v>
      </c>
      <c r="BI100" s="99">
        <f>'Max limit'!AX100*Input!PrimaryDrive_ratio*Input!Gear3_ratio*Input!FinalDrive_ratio</f>
        <v>547.13333333333321</v>
      </c>
      <c r="BJ100" s="99">
        <f t="shared" si="83"/>
        <v>9.1188888888888862</v>
      </c>
      <c r="BK100" s="99">
        <f>BJ100*Input!$N$23</f>
        <v>21456.727317777768</v>
      </c>
      <c r="BL100" s="100">
        <f t="shared" si="84"/>
        <v>21.456727317777769</v>
      </c>
      <c r="BM100" s="95">
        <v>3770</v>
      </c>
      <c r="BN100" s="99">
        <f>'Max limit'!AX100*Input!PrimaryDrive_ratio*Input!Gear4_ratio*Input!FinalDrive_ratio</f>
        <v>656.56</v>
      </c>
      <c r="BO100" s="99">
        <f t="shared" si="85"/>
        <v>10.942666666666666</v>
      </c>
      <c r="BP100" s="99">
        <f>BO100*Input!$N$23</f>
        <v>25748.072781333329</v>
      </c>
      <c r="BQ100" s="100">
        <f t="shared" si="86"/>
        <v>25.748072781333327</v>
      </c>
      <c r="BR100" s="95">
        <v>3770</v>
      </c>
      <c r="BS100" s="99">
        <f>'Max limit'!AX100*Input!PrimaryDrive_ratio*Input!Gear5_ratio*Input!FinalDrive_ratio</f>
        <v>752.30833333333328</v>
      </c>
      <c r="BT100" s="99">
        <f t="shared" si="87"/>
        <v>12.538472222222222</v>
      </c>
      <c r="BU100" s="99">
        <f>BT100*Input!$N$23</f>
        <v>29503.000061944436</v>
      </c>
      <c r="BV100" s="100">
        <f t="shared" si="88"/>
        <v>29.503000061944437</v>
      </c>
      <c r="BW100" s="95">
        <v>3770</v>
      </c>
      <c r="BX100" s="99">
        <f>'Max limit'!AX100*Input!PrimaryDrive_ratio*Input!Gear6_ratio*Input!FinalDrive_ratio</f>
        <v>856.38260869565215</v>
      </c>
      <c r="BY100" s="99">
        <f t="shared" si="89"/>
        <v>14.273043478260869</v>
      </c>
      <c r="BZ100" s="99">
        <f>BY100*Input!$N$23</f>
        <v>33584.442758260862</v>
      </c>
      <c r="CA100" s="100">
        <f t="shared" si="90"/>
        <v>33.584442758260863</v>
      </c>
      <c r="CC100" s="95">
        <v>3770</v>
      </c>
      <c r="CD100" s="94">
        <f t="shared" si="91"/>
        <v>13</v>
      </c>
      <c r="CE100" s="94">
        <f t="shared" si="92"/>
        <v>17</v>
      </c>
      <c r="CF100" s="94">
        <f t="shared" si="93"/>
        <v>21.5</v>
      </c>
      <c r="CG100" s="94">
        <f t="shared" si="94"/>
        <v>25.5</v>
      </c>
      <c r="CH100" s="94">
        <f t="shared" si="95"/>
        <v>29.5</v>
      </c>
      <c r="CI100" s="94">
        <f t="shared" si="96"/>
        <v>33.5</v>
      </c>
      <c r="CK100" s="95">
        <v>3770</v>
      </c>
      <c r="CL100" s="162">
        <f t="shared" si="97"/>
        <v>5.5452702702702696</v>
      </c>
      <c r="CM100" s="162">
        <f t="shared" si="98"/>
        <v>7.2951111111111109</v>
      </c>
      <c r="CN100" s="162">
        <f t="shared" si="99"/>
        <v>9.1188888888888862</v>
      </c>
      <c r="CO100" s="162">
        <f t="shared" si="100"/>
        <v>10.942666666666666</v>
      </c>
      <c r="CP100" s="162">
        <f t="shared" si="101"/>
        <v>12.538472222222222</v>
      </c>
      <c r="CQ100" s="162">
        <f t="shared" si="102"/>
        <v>14.273043478260869</v>
      </c>
    </row>
    <row r="101" spans="1:95" ht="19.5" thickTop="1" thickBot="1">
      <c r="A101" s="70">
        <v>3820</v>
      </c>
      <c r="B101" s="70">
        <v>55.444000000000003</v>
      </c>
      <c r="C101" s="70">
        <v>101.937</v>
      </c>
      <c r="D101" s="70">
        <v>52.651000000000003</v>
      </c>
      <c r="E101" s="70">
        <v>2.1480000000000001</v>
      </c>
      <c r="G101" s="92">
        <v>1</v>
      </c>
      <c r="H101" s="93">
        <f t="shared" si="103"/>
        <v>2.2202517162471396</v>
      </c>
      <c r="O101" s="95">
        <v>3780</v>
      </c>
      <c r="P101" s="94">
        <f t="shared" si="55"/>
        <v>13.112469451856148</v>
      </c>
      <c r="Q101" s="94">
        <f t="shared" si="56"/>
        <v>13.495905476025383</v>
      </c>
      <c r="R101" s="94">
        <f t="shared" si="57"/>
        <v>13.753494382231697</v>
      </c>
      <c r="S101" s="94">
        <f t="shared" si="58"/>
        <v>13.743401767798348</v>
      </c>
      <c r="T101" s="94">
        <f t="shared" si="59"/>
        <v>13.729801138053491</v>
      </c>
      <c r="U101" s="94">
        <f t="shared" si="60"/>
        <v>13.554983742961463</v>
      </c>
      <c r="V101" s="82"/>
      <c r="W101" s="95">
        <v>3780</v>
      </c>
      <c r="X101" s="161">
        <f t="shared" si="68"/>
        <v>9.2320577131238384</v>
      </c>
      <c r="Y101" s="161">
        <f t="shared" si="69"/>
        <v>9.4781340297273289</v>
      </c>
      <c r="Z101" s="161">
        <f t="shared" si="70"/>
        <v>9.6261473510346036</v>
      </c>
      <c r="AA101" s="161">
        <f t="shared" si="71"/>
        <v>9.5781891675077055</v>
      </c>
      <c r="AB101" s="161">
        <f t="shared" si="72"/>
        <v>9.5260217544268215</v>
      </c>
      <c r="AC101" s="161">
        <f t="shared" si="73"/>
        <v>9.351204359334794</v>
      </c>
      <c r="AD101" s="82"/>
      <c r="AE101" s="82"/>
      <c r="AF101" s="82"/>
      <c r="AG101" s="95">
        <v>3780</v>
      </c>
      <c r="AH101" s="161">
        <f t="shared" si="74"/>
        <v>-11.051179800442441</v>
      </c>
      <c r="AI101" s="161">
        <f t="shared" si="75"/>
        <v>-11.14239587120545</v>
      </c>
      <c r="AJ101" s="161">
        <f t="shared" si="76"/>
        <v>-11.263925238659267</v>
      </c>
      <c r="AK101" s="161">
        <f t="shared" si="77"/>
        <v>-11.412461132213931</v>
      </c>
      <c r="AL101" s="161">
        <f t="shared" si="78"/>
        <v>-11.564583830016364</v>
      </c>
      <c r="AM101" s="161">
        <f t="shared" si="79"/>
        <v>-11.753386616715753</v>
      </c>
      <c r="AN101" s="81"/>
      <c r="AO101" s="81"/>
      <c r="AP101" s="95">
        <v>3780</v>
      </c>
      <c r="AQ101" s="94">
        <f t="shared" si="61"/>
        <v>32.956740443556875</v>
      </c>
      <c r="AR101" s="94">
        <f t="shared" si="62"/>
        <v>57.037783124991186</v>
      </c>
      <c r="AS101" s="94">
        <f t="shared" si="63"/>
        <v>89.121536132798738</v>
      </c>
      <c r="AT101" s="94">
        <f t="shared" si="64"/>
        <v>128.33501203123018</v>
      </c>
      <c r="AU101" s="94">
        <f t="shared" si="65"/>
        <v>168.49540425107261</v>
      </c>
      <c r="AV101" s="94">
        <f t="shared" si="66"/>
        <v>218.3393399397111</v>
      </c>
      <c r="AW101" s="81"/>
      <c r="AX101" s="95">
        <v>3780</v>
      </c>
      <c r="AY101" s="99">
        <f>'Max limit'!AX101*Input!PrimaryDrive_ratio*Input!Gear1_ratio*Input!FinalDrive_ratio</f>
        <v>333.59875259875264</v>
      </c>
      <c r="AZ101" s="99">
        <f t="shared" si="80"/>
        <v>5.5599792099792102</v>
      </c>
      <c r="BA101" s="99">
        <f>AZ101*Input!$N$23</f>
        <v>13082.61996112266</v>
      </c>
      <c r="BB101" s="97">
        <f t="shared" si="67"/>
        <v>13.08261996112266</v>
      </c>
      <c r="BC101" s="95">
        <v>3780</v>
      </c>
      <c r="BD101" s="99">
        <f>'Max limit'!AX101*Input!PrimaryDrive_ratio*Input!Gear2_ratio*Input!FinalDrive_ratio</f>
        <v>438.86769230769232</v>
      </c>
      <c r="BE101" s="99">
        <f t="shared" si="81"/>
        <v>7.314461538461539</v>
      </c>
      <c r="BF101" s="99">
        <f>BE101*Input!$N$23</f>
        <v>17210.91337107692</v>
      </c>
      <c r="BG101" s="100">
        <f t="shared" si="82"/>
        <v>17.21091337107692</v>
      </c>
      <c r="BH101" s="95">
        <v>3780</v>
      </c>
      <c r="BI101" s="99">
        <f>'Max limit'!AX101*Input!PrimaryDrive_ratio*Input!Gear3_ratio*Input!FinalDrive_ratio</f>
        <v>548.5846153846154</v>
      </c>
      <c r="BJ101" s="99">
        <f t="shared" si="83"/>
        <v>9.143076923076924</v>
      </c>
      <c r="BK101" s="99">
        <f>BJ101*Input!$N$23</f>
        <v>21513.641713846151</v>
      </c>
      <c r="BL101" s="100">
        <f t="shared" si="84"/>
        <v>21.513641713846152</v>
      </c>
      <c r="BM101" s="95">
        <v>3780</v>
      </c>
      <c r="BN101" s="99">
        <f>'Max limit'!AX101*Input!PrimaryDrive_ratio*Input!Gear4_ratio*Input!FinalDrive_ratio</f>
        <v>658.30153846153848</v>
      </c>
      <c r="BO101" s="99">
        <f t="shared" si="85"/>
        <v>10.971692307692308</v>
      </c>
      <c r="BP101" s="99">
        <f>BO101*Input!$N$23</f>
        <v>25816.370056615382</v>
      </c>
      <c r="BQ101" s="100">
        <f t="shared" si="86"/>
        <v>25.816370056615384</v>
      </c>
      <c r="BR101" s="95">
        <v>3780</v>
      </c>
      <c r="BS101" s="99">
        <f>'Max limit'!AX101*Input!PrimaryDrive_ratio*Input!Gear5_ratio*Input!FinalDrive_ratio</f>
        <v>754.30384615384617</v>
      </c>
      <c r="BT101" s="99">
        <f t="shared" si="87"/>
        <v>12.57173076923077</v>
      </c>
      <c r="BU101" s="99">
        <f>BT101*Input!$N$23</f>
        <v>29581.257356538459</v>
      </c>
      <c r="BV101" s="100">
        <f t="shared" si="88"/>
        <v>29.581257356538458</v>
      </c>
      <c r="BW101" s="95">
        <v>3780</v>
      </c>
      <c r="BX101" s="99">
        <f>'Max limit'!AX101*Input!PrimaryDrive_ratio*Input!Gear6_ratio*Input!FinalDrive_ratio</f>
        <v>858.6541806020067</v>
      </c>
      <c r="BY101" s="99">
        <f t="shared" si="89"/>
        <v>14.310903010033446</v>
      </c>
      <c r="BZ101" s="99">
        <f>BY101*Input!$N$23</f>
        <v>33673.52616080267</v>
      </c>
      <c r="CA101" s="100">
        <f t="shared" si="90"/>
        <v>33.673526160802673</v>
      </c>
      <c r="CC101" s="95">
        <v>3780</v>
      </c>
      <c r="CD101" s="94">
        <f t="shared" si="91"/>
        <v>13</v>
      </c>
      <c r="CE101" s="94">
        <f t="shared" si="92"/>
        <v>17</v>
      </c>
      <c r="CF101" s="94">
        <f t="shared" si="93"/>
        <v>21.5</v>
      </c>
      <c r="CG101" s="94">
        <f t="shared" si="94"/>
        <v>26</v>
      </c>
      <c r="CH101" s="94">
        <f t="shared" si="95"/>
        <v>29.5</v>
      </c>
      <c r="CI101" s="94">
        <f t="shared" si="96"/>
        <v>33.5</v>
      </c>
      <c r="CK101" s="95">
        <v>3780</v>
      </c>
      <c r="CL101" s="162">
        <f t="shared" si="97"/>
        <v>5.5599792099792102</v>
      </c>
      <c r="CM101" s="162">
        <f t="shared" si="98"/>
        <v>7.314461538461539</v>
      </c>
      <c r="CN101" s="162">
        <f t="shared" si="99"/>
        <v>9.143076923076924</v>
      </c>
      <c r="CO101" s="162">
        <f t="shared" si="100"/>
        <v>10.971692307692308</v>
      </c>
      <c r="CP101" s="162">
        <f t="shared" si="101"/>
        <v>12.57173076923077</v>
      </c>
      <c r="CQ101" s="162">
        <f t="shared" si="102"/>
        <v>14.310903010033446</v>
      </c>
    </row>
    <row r="102" spans="1:95" ht="19.5" thickTop="1" thickBot="1">
      <c r="A102" s="70">
        <v>3830</v>
      </c>
      <c r="B102" s="70">
        <v>55.6</v>
      </c>
      <c r="C102" s="70">
        <v>101.95699999999999</v>
      </c>
      <c r="D102" s="70">
        <v>52.795000000000002</v>
      </c>
      <c r="E102" s="70">
        <v>2.1579999999999999</v>
      </c>
      <c r="G102" s="92">
        <v>1</v>
      </c>
      <c r="H102" s="93">
        <f t="shared" si="103"/>
        <v>2.2654462242562929</v>
      </c>
      <c r="O102" s="95">
        <v>3790</v>
      </c>
      <c r="P102" s="94">
        <f t="shared" si="55"/>
        <v>13.111904167791524</v>
      </c>
      <c r="Q102" s="94">
        <f t="shared" si="56"/>
        <v>13.49489251544032</v>
      </c>
      <c r="R102" s="94">
        <f t="shared" si="57"/>
        <v>13.751868465383515</v>
      </c>
      <c r="S102" s="94">
        <f t="shared" si="58"/>
        <v>13.741038967534568</v>
      </c>
      <c r="T102" s="94">
        <f t="shared" si="59"/>
        <v>13.726670213104226</v>
      </c>
      <c r="U102" s="94">
        <f t="shared" si="60"/>
        <v>13.55092663475806</v>
      </c>
      <c r="V102" s="82"/>
      <c r="W102" s="95">
        <v>3790</v>
      </c>
      <c r="X102" s="161">
        <f t="shared" si="68"/>
        <v>9.2314924290592142</v>
      </c>
      <c r="Y102" s="161">
        <f t="shared" si="69"/>
        <v>9.4771210691422674</v>
      </c>
      <c r="Z102" s="161">
        <f t="shared" si="70"/>
        <v>9.6245214341864216</v>
      </c>
      <c r="AA102" s="161">
        <f t="shared" si="71"/>
        <v>9.5758263672439234</v>
      </c>
      <c r="AB102" s="161">
        <f t="shared" si="72"/>
        <v>9.5228908294775572</v>
      </c>
      <c r="AC102" s="161">
        <f t="shared" si="73"/>
        <v>9.3471472511313909</v>
      </c>
      <c r="AD102" s="82"/>
      <c r="AE102" s="82"/>
      <c r="AF102" s="82"/>
      <c r="AG102" s="95">
        <v>3790</v>
      </c>
      <c r="AH102" s="161">
        <f t="shared" si="74"/>
        <v>-11.051841182798052</v>
      </c>
      <c r="AI102" s="161">
        <f t="shared" si="75"/>
        <v>-11.143540516666571</v>
      </c>
      <c r="AJ102" s="161">
        <f t="shared" si="76"/>
        <v>-11.265713747192267</v>
      </c>
      <c r="AK102" s="161">
        <f t="shared" si="77"/>
        <v>-11.415036584501452</v>
      </c>
      <c r="AL102" s="161">
        <f t="shared" si="78"/>
        <v>-11.567965228961569</v>
      </c>
      <c r="AM102" s="161">
        <f t="shared" si="79"/>
        <v>-11.757768293575429</v>
      </c>
      <c r="AN102" s="81"/>
      <c r="AO102" s="81"/>
      <c r="AP102" s="95">
        <v>3790</v>
      </c>
      <c r="AQ102" s="94">
        <f t="shared" si="61"/>
        <v>33.131345385438195</v>
      </c>
      <c r="AR102" s="94">
        <f t="shared" si="62"/>
        <v>57.339969526726968</v>
      </c>
      <c r="AS102" s="94">
        <f t="shared" si="63"/>
        <v>89.593702385510923</v>
      </c>
      <c r="AT102" s="94">
        <f t="shared" si="64"/>
        <v>129.01493143513576</v>
      </c>
      <c r="AU102" s="94">
        <f t="shared" si="65"/>
        <v>169.38809357260655</v>
      </c>
      <c r="AV102" s="94">
        <f t="shared" si="66"/>
        <v>219.4961026306656</v>
      </c>
      <c r="AW102" s="81"/>
      <c r="AX102" s="95">
        <v>3790</v>
      </c>
      <c r="AY102" s="99">
        <f>'Max limit'!AX102*Input!PrimaryDrive_ratio*Input!Gear1_ratio*Input!FinalDrive_ratio</f>
        <v>334.48128898128897</v>
      </c>
      <c r="AZ102" s="99">
        <f t="shared" si="80"/>
        <v>5.5746881496881491</v>
      </c>
      <c r="BA102" s="99">
        <f>AZ102*Input!$N$23</f>
        <v>13117.230066839913</v>
      </c>
      <c r="BB102" s="97">
        <f t="shared" si="67"/>
        <v>13.117230066839912</v>
      </c>
      <c r="BC102" s="95">
        <v>3790</v>
      </c>
      <c r="BD102" s="99">
        <f>'Max limit'!AX102*Input!PrimaryDrive_ratio*Input!Gear2_ratio*Input!FinalDrive_ratio</f>
        <v>440.02871794871794</v>
      </c>
      <c r="BE102" s="99">
        <f t="shared" si="81"/>
        <v>7.3338119658119654</v>
      </c>
      <c r="BF102" s="99">
        <f>BE102*Input!$N$23</f>
        <v>17256.444887931619</v>
      </c>
      <c r="BG102" s="100">
        <f t="shared" si="82"/>
        <v>17.256444887931618</v>
      </c>
      <c r="BH102" s="95">
        <v>3790</v>
      </c>
      <c r="BI102" s="99">
        <f>'Max limit'!AX102*Input!PrimaryDrive_ratio*Input!Gear3_ratio*Input!FinalDrive_ratio</f>
        <v>550.03589743589748</v>
      </c>
      <c r="BJ102" s="99">
        <f t="shared" si="83"/>
        <v>9.1672649572649583</v>
      </c>
      <c r="BK102" s="99">
        <f>BJ102*Input!$N$23</f>
        <v>21570.556109914527</v>
      </c>
      <c r="BL102" s="100">
        <f t="shared" si="84"/>
        <v>21.570556109914527</v>
      </c>
      <c r="BM102" s="95">
        <v>3790</v>
      </c>
      <c r="BN102" s="99">
        <f>'Max limit'!AX102*Input!PrimaryDrive_ratio*Input!Gear4_ratio*Input!FinalDrive_ratio</f>
        <v>660.04307692307702</v>
      </c>
      <c r="BO102" s="99">
        <f t="shared" si="85"/>
        <v>11.00071794871795</v>
      </c>
      <c r="BP102" s="99">
        <f>BO102*Input!$N$23</f>
        <v>25884.667331897435</v>
      </c>
      <c r="BQ102" s="100">
        <f t="shared" si="86"/>
        <v>25.884667331897436</v>
      </c>
      <c r="BR102" s="95">
        <v>3790</v>
      </c>
      <c r="BS102" s="99">
        <f>'Max limit'!AX102*Input!PrimaryDrive_ratio*Input!Gear5_ratio*Input!FinalDrive_ratio</f>
        <v>756.29935897435894</v>
      </c>
      <c r="BT102" s="99">
        <f t="shared" si="87"/>
        <v>12.604989316239315</v>
      </c>
      <c r="BU102" s="99">
        <f>BT102*Input!$N$23</f>
        <v>29659.514651132471</v>
      </c>
      <c r="BV102" s="100">
        <f t="shared" si="88"/>
        <v>29.659514651132472</v>
      </c>
      <c r="BW102" s="95">
        <v>3790</v>
      </c>
      <c r="BX102" s="99">
        <f>'Max limit'!AX102*Input!PrimaryDrive_ratio*Input!Gear6_ratio*Input!FinalDrive_ratio</f>
        <v>860.92575250836114</v>
      </c>
      <c r="BY102" s="99">
        <f t="shared" si="89"/>
        <v>14.348762541806019</v>
      </c>
      <c r="BZ102" s="99">
        <f>BY102*Input!$N$23</f>
        <v>33762.609563344471</v>
      </c>
      <c r="CA102" s="100">
        <f t="shared" si="90"/>
        <v>33.762609563344469</v>
      </c>
      <c r="CC102" s="95">
        <v>3790</v>
      </c>
      <c r="CD102" s="94">
        <f t="shared" si="91"/>
        <v>13</v>
      </c>
      <c r="CE102" s="94">
        <f t="shared" si="92"/>
        <v>17.5</v>
      </c>
      <c r="CF102" s="94">
        <f t="shared" si="93"/>
        <v>21.5</v>
      </c>
      <c r="CG102" s="94">
        <f t="shared" si="94"/>
        <v>26</v>
      </c>
      <c r="CH102" s="94">
        <f t="shared" si="95"/>
        <v>29.5</v>
      </c>
      <c r="CI102" s="94">
        <f t="shared" si="96"/>
        <v>34</v>
      </c>
      <c r="CK102" s="95">
        <v>3790</v>
      </c>
      <c r="CL102" s="162">
        <f t="shared" si="97"/>
        <v>5.5746881496881491</v>
      </c>
      <c r="CM102" s="162">
        <f t="shared" si="98"/>
        <v>7.3338119658119654</v>
      </c>
      <c r="CN102" s="162">
        <f t="shared" si="99"/>
        <v>9.1672649572649583</v>
      </c>
      <c r="CO102" s="162">
        <f t="shared" si="100"/>
        <v>11.00071794871795</v>
      </c>
      <c r="CP102" s="162">
        <f t="shared" si="101"/>
        <v>12.604989316239315</v>
      </c>
      <c r="CQ102" s="162">
        <f t="shared" si="102"/>
        <v>14.348762541806019</v>
      </c>
    </row>
    <row r="103" spans="1:95" ht="19.5" thickTop="1" thickBot="1">
      <c r="A103" s="70">
        <v>3840</v>
      </c>
      <c r="B103" s="70">
        <v>55.75</v>
      </c>
      <c r="C103" s="70">
        <v>101.965</v>
      </c>
      <c r="D103" s="70">
        <v>52.939</v>
      </c>
      <c r="E103" s="70">
        <v>2.1619999999999999</v>
      </c>
      <c r="G103" s="92">
        <v>1</v>
      </c>
      <c r="H103" s="93">
        <f t="shared" si="103"/>
        <v>2.3106407322654463</v>
      </c>
      <c r="O103" s="95">
        <v>3800</v>
      </c>
      <c r="P103" s="94">
        <f t="shared" si="55"/>
        <v>13.111337390241918</v>
      </c>
      <c r="Q103" s="94">
        <f t="shared" si="56"/>
        <v>13.493876878605365</v>
      </c>
      <c r="R103" s="94">
        <f t="shared" si="57"/>
        <v>13.750238252850133</v>
      </c>
      <c r="S103" s="94">
        <f t="shared" si="58"/>
        <v>13.738669924733763</v>
      </c>
      <c r="T103" s="94">
        <f t="shared" si="59"/>
        <v>13.723531016226431</v>
      </c>
      <c r="U103" s="94">
        <f t="shared" si="60"/>
        <v>13.546858807642627</v>
      </c>
      <c r="V103" s="82"/>
      <c r="W103" s="95">
        <v>3800</v>
      </c>
      <c r="X103" s="161">
        <f t="shared" si="68"/>
        <v>9.2309256515096081</v>
      </c>
      <c r="Y103" s="161">
        <f t="shared" si="69"/>
        <v>9.4761054323073104</v>
      </c>
      <c r="Z103" s="161">
        <f t="shared" si="70"/>
        <v>9.6228912216530382</v>
      </c>
      <c r="AA103" s="161">
        <f t="shared" si="71"/>
        <v>9.5734573244431189</v>
      </c>
      <c r="AB103" s="161">
        <f t="shared" si="72"/>
        <v>9.5197516325997622</v>
      </c>
      <c r="AC103" s="161">
        <f t="shared" si="73"/>
        <v>9.343079424015956</v>
      </c>
      <c r="AD103" s="82"/>
      <c r="AE103" s="82"/>
      <c r="AF103" s="82"/>
      <c r="AG103" s="95">
        <v>3800</v>
      </c>
      <c r="AH103" s="161">
        <f t="shared" si="74"/>
        <v>-11.052504312531088</v>
      </c>
      <c r="AI103" s="161">
        <f t="shared" si="75"/>
        <v>-11.144688186290072</v>
      </c>
      <c r="AJ103" s="161">
        <f t="shared" si="76"/>
        <v>-11.267506980978988</v>
      </c>
      <c r="AK103" s="161">
        <f t="shared" si="77"/>
        <v>-11.417618841154329</v>
      </c>
      <c r="AL103" s="161">
        <f t="shared" si="78"/>
        <v>-11.571355561589588</v>
      </c>
      <c r="AM103" s="161">
        <f t="shared" si="79"/>
        <v>-11.762161546860098</v>
      </c>
      <c r="AN103" s="81"/>
      <c r="AO103" s="81"/>
      <c r="AP103" s="95">
        <v>3800</v>
      </c>
      <c r="AQ103" s="94">
        <f t="shared" si="61"/>
        <v>33.306411634959908</v>
      </c>
      <c r="AR103" s="94">
        <f t="shared" si="62"/>
        <v>57.642954307331301</v>
      </c>
      <c r="AS103" s="94">
        <f t="shared" si="63"/>
        <v>90.067116105205145</v>
      </c>
      <c r="AT103" s="94">
        <f t="shared" si="64"/>
        <v>129.69664719149543</v>
      </c>
      <c r="AU103" s="94">
        <f t="shared" si="65"/>
        <v>170.28314138640346</v>
      </c>
      <c r="AV103" s="94">
        <f t="shared" si="66"/>
        <v>220.6559214978183</v>
      </c>
      <c r="AW103" s="81"/>
      <c r="AX103" s="95">
        <v>3800</v>
      </c>
      <c r="AY103" s="99">
        <f>'Max limit'!AX103*Input!PrimaryDrive_ratio*Input!Gear1_ratio*Input!FinalDrive_ratio</f>
        <v>335.36382536382536</v>
      </c>
      <c r="AZ103" s="99">
        <f t="shared" si="80"/>
        <v>5.5893970893970897</v>
      </c>
      <c r="BA103" s="99">
        <f>AZ103*Input!$N$23</f>
        <v>13151.840172557171</v>
      </c>
      <c r="BB103" s="97">
        <f t="shared" si="67"/>
        <v>13.15184017255717</v>
      </c>
      <c r="BC103" s="95">
        <v>3800</v>
      </c>
      <c r="BD103" s="99">
        <f>'Max limit'!AX103*Input!PrimaryDrive_ratio*Input!Gear2_ratio*Input!FinalDrive_ratio</f>
        <v>441.18974358974356</v>
      </c>
      <c r="BE103" s="99">
        <f t="shared" si="81"/>
        <v>7.3531623931623926</v>
      </c>
      <c r="BF103" s="99">
        <f>BE103*Input!$N$23</f>
        <v>17301.976404786321</v>
      </c>
      <c r="BG103" s="100">
        <f t="shared" si="82"/>
        <v>17.30197640478632</v>
      </c>
      <c r="BH103" s="95">
        <v>3800</v>
      </c>
      <c r="BI103" s="99">
        <f>'Max limit'!AX103*Input!PrimaryDrive_ratio*Input!Gear3_ratio*Input!FinalDrive_ratio</f>
        <v>551.48717948717945</v>
      </c>
      <c r="BJ103" s="99">
        <f t="shared" si="83"/>
        <v>9.1914529914529908</v>
      </c>
      <c r="BK103" s="99">
        <f>BJ103*Input!$N$23</f>
        <v>21627.470505982899</v>
      </c>
      <c r="BL103" s="100">
        <f t="shared" si="84"/>
        <v>21.627470505982899</v>
      </c>
      <c r="BM103" s="95">
        <v>3800</v>
      </c>
      <c r="BN103" s="99">
        <f>'Max limit'!AX103*Input!PrimaryDrive_ratio*Input!Gear4_ratio*Input!FinalDrive_ratio</f>
        <v>661.78461538461534</v>
      </c>
      <c r="BO103" s="99">
        <f t="shared" si="85"/>
        <v>11.029743589743589</v>
      </c>
      <c r="BP103" s="99">
        <f>BO103*Input!$N$23</f>
        <v>25952.964607179481</v>
      </c>
      <c r="BQ103" s="100">
        <f t="shared" si="86"/>
        <v>25.952964607179482</v>
      </c>
      <c r="BR103" s="95">
        <v>3800</v>
      </c>
      <c r="BS103" s="99">
        <f>'Max limit'!AX103*Input!PrimaryDrive_ratio*Input!Gear5_ratio*Input!FinalDrive_ratio</f>
        <v>758.29487179487171</v>
      </c>
      <c r="BT103" s="99">
        <f t="shared" si="87"/>
        <v>12.638247863247862</v>
      </c>
      <c r="BU103" s="99">
        <f>BT103*Input!$N$23</f>
        <v>29737.771945726487</v>
      </c>
      <c r="BV103" s="100">
        <f t="shared" si="88"/>
        <v>29.737771945726486</v>
      </c>
      <c r="BW103" s="95">
        <v>3800</v>
      </c>
      <c r="BX103" s="99">
        <f>'Max limit'!AX103*Input!PrimaryDrive_ratio*Input!Gear6_ratio*Input!FinalDrive_ratio</f>
        <v>863.19732441471569</v>
      </c>
      <c r="BY103" s="99">
        <f t="shared" si="89"/>
        <v>14.386622073578595</v>
      </c>
      <c r="BZ103" s="99">
        <f>BY103*Input!$N$23</f>
        <v>33851.692965886279</v>
      </c>
      <c r="CA103" s="100">
        <f t="shared" si="90"/>
        <v>33.851692965886279</v>
      </c>
      <c r="CC103" s="95">
        <v>3800</v>
      </c>
      <c r="CD103" s="94">
        <f t="shared" si="91"/>
        <v>13</v>
      </c>
      <c r="CE103" s="94">
        <f t="shared" si="92"/>
        <v>17.5</v>
      </c>
      <c r="CF103" s="94">
        <f t="shared" si="93"/>
        <v>21.5</v>
      </c>
      <c r="CG103" s="94">
        <f t="shared" si="94"/>
        <v>26</v>
      </c>
      <c r="CH103" s="94">
        <f t="shared" si="95"/>
        <v>29.5</v>
      </c>
      <c r="CI103" s="94">
        <f t="shared" si="96"/>
        <v>34</v>
      </c>
      <c r="CK103" s="95">
        <v>3800</v>
      </c>
      <c r="CL103" s="162">
        <f t="shared" si="97"/>
        <v>5.5893970893970897</v>
      </c>
      <c r="CM103" s="162">
        <f t="shared" si="98"/>
        <v>7.3531623931623926</v>
      </c>
      <c r="CN103" s="162">
        <f t="shared" si="99"/>
        <v>9.1914529914529908</v>
      </c>
      <c r="CO103" s="162">
        <f t="shared" si="100"/>
        <v>11.029743589743589</v>
      </c>
      <c r="CP103" s="162">
        <f t="shared" si="101"/>
        <v>12.638247863247862</v>
      </c>
      <c r="CQ103" s="162">
        <f t="shared" si="102"/>
        <v>14.386622073578595</v>
      </c>
    </row>
    <row r="104" spans="1:95" ht="19.5" thickTop="1" thickBot="1">
      <c r="A104" s="70">
        <v>3850</v>
      </c>
      <c r="B104" s="70">
        <v>55.904000000000003</v>
      </c>
      <c r="C104" s="70">
        <v>101.982</v>
      </c>
      <c r="D104" s="70">
        <v>53.084000000000003</v>
      </c>
      <c r="E104" s="70">
        <v>2.17</v>
      </c>
      <c r="G104" s="92">
        <v>1</v>
      </c>
      <c r="H104" s="93">
        <f t="shared" si="103"/>
        <v>2.3558352402745992</v>
      </c>
      <c r="O104" s="95">
        <v>3810</v>
      </c>
      <c r="P104" s="94">
        <f t="shared" si="55"/>
        <v>13.110769119207335</v>
      </c>
      <c r="Q104" s="94">
        <f t="shared" si="56"/>
        <v>13.492858565520512</v>
      </c>
      <c r="R104" s="94">
        <f t="shared" si="57"/>
        <v>13.748603744631549</v>
      </c>
      <c r="S104" s="94">
        <f t="shared" si="58"/>
        <v>13.736294639395933</v>
      </c>
      <c r="T104" s="94">
        <f t="shared" si="59"/>
        <v>13.720383547420106</v>
      </c>
      <c r="U104" s="94">
        <f t="shared" si="60"/>
        <v>13.54278026161516</v>
      </c>
      <c r="V104" s="82"/>
      <c r="W104" s="95">
        <v>3810</v>
      </c>
      <c r="X104" s="161">
        <f t="shared" si="68"/>
        <v>9.2303573804750254</v>
      </c>
      <c r="Y104" s="161">
        <f t="shared" si="69"/>
        <v>9.4750871192224597</v>
      </c>
      <c r="Z104" s="161">
        <f t="shared" si="70"/>
        <v>9.6212567134344571</v>
      </c>
      <c r="AA104" s="161">
        <f t="shared" si="71"/>
        <v>9.5710820391052884</v>
      </c>
      <c r="AB104" s="161">
        <f t="shared" si="72"/>
        <v>9.5166041637934349</v>
      </c>
      <c r="AC104" s="161">
        <f t="shared" si="73"/>
        <v>9.3390008779884912</v>
      </c>
      <c r="AD104" s="82"/>
      <c r="AE104" s="82"/>
      <c r="AF104" s="82"/>
      <c r="AG104" s="95">
        <v>3810</v>
      </c>
      <c r="AH104" s="161">
        <f t="shared" si="74"/>
        <v>-11.053169189641551</v>
      </c>
      <c r="AI104" s="161">
        <f t="shared" si="75"/>
        <v>-11.145838880075953</v>
      </c>
      <c r="AJ104" s="161">
        <f t="shared" si="76"/>
        <v>-11.269304940019428</v>
      </c>
      <c r="AK104" s="161">
        <f t="shared" si="77"/>
        <v>-11.420207902172564</v>
      </c>
      <c r="AL104" s="161">
        <f t="shared" si="78"/>
        <v>-11.574754827900421</v>
      </c>
      <c r="AM104" s="161">
        <f t="shared" si="79"/>
        <v>-11.766566376569759</v>
      </c>
      <c r="AN104" s="81"/>
      <c r="AO104" s="81"/>
      <c r="AP104" s="95">
        <v>3810</v>
      </c>
      <c r="AQ104" s="94">
        <f t="shared" si="61"/>
        <v>33.481939192121999</v>
      </c>
      <c r="AR104" s="94">
        <f t="shared" si="62"/>
        <v>57.946737466804123</v>
      </c>
      <c r="AS104" s="94">
        <f t="shared" si="63"/>
        <v>90.541777291881431</v>
      </c>
      <c r="AT104" s="94">
        <f t="shared" si="64"/>
        <v>130.38015930030932</v>
      </c>
      <c r="AU104" s="94">
        <f t="shared" si="65"/>
        <v>171.18054769246342</v>
      </c>
      <c r="AV104" s="94">
        <f t="shared" si="66"/>
        <v>221.81879654116898</v>
      </c>
      <c r="AW104" s="81"/>
      <c r="AX104" s="95">
        <v>3810</v>
      </c>
      <c r="AY104" s="99">
        <f>'Max limit'!AX104*Input!PrimaryDrive_ratio*Input!Gear1_ratio*Input!FinalDrive_ratio</f>
        <v>336.24636174636174</v>
      </c>
      <c r="AZ104" s="99">
        <f t="shared" si="80"/>
        <v>5.6041060291060294</v>
      </c>
      <c r="BA104" s="99">
        <f>AZ104*Input!$N$23</f>
        <v>13186.450278274428</v>
      </c>
      <c r="BB104" s="97">
        <f t="shared" si="67"/>
        <v>13.186450278274428</v>
      </c>
      <c r="BC104" s="95">
        <v>3810</v>
      </c>
      <c r="BD104" s="99">
        <f>'Max limit'!AX104*Input!PrimaryDrive_ratio*Input!Gear2_ratio*Input!FinalDrive_ratio</f>
        <v>442.35076923076917</v>
      </c>
      <c r="BE104" s="99">
        <f t="shared" si="81"/>
        <v>7.3725128205128199</v>
      </c>
      <c r="BF104" s="99">
        <f>BE104*Input!$N$23</f>
        <v>17347.507921641019</v>
      </c>
      <c r="BG104" s="100">
        <f t="shared" si="82"/>
        <v>17.347507921641018</v>
      </c>
      <c r="BH104" s="95">
        <v>3810</v>
      </c>
      <c r="BI104" s="99">
        <f>'Max limit'!AX104*Input!PrimaryDrive_ratio*Input!Gear3_ratio*Input!FinalDrive_ratio</f>
        <v>552.93846153846141</v>
      </c>
      <c r="BJ104" s="99">
        <f t="shared" si="83"/>
        <v>9.2156410256410233</v>
      </c>
      <c r="BK104" s="99">
        <f>BJ104*Input!$N$23</f>
        <v>21684.384902051272</v>
      </c>
      <c r="BL104" s="100">
        <f t="shared" si="84"/>
        <v>21.684384902051271</v>
      </c>
      <c r="BM104" s="95">
        <v>3810</v>
      </c>
      <c r="BN104" s="99">
        <f>'Max limit'!AX104*Input!PrimaryDrive_ratio*Input!Gear4_ratio*Input!FinalDrive_ratio</f>
        <v>663.52615384615376</v>
      </c>
      <c r="BO104" s="99">
        <f t="shared" si="85"/>
        <v>11.058769230769229</v>
      </c>
      <c r="BP104" s="99">
        <f>BO104*Input!$N$23</f>
        <v>26021.261882461531</v>
      </c>
      <c r="BQ104" s="100">
        <f t="shared" si="86"/>
        <v>26.02126188246153</v>
      </c>
      <c r="BR104" s="95">
        <v>3810</v>
      </c>
      <c r="BS104" s="99">
        <f>'Max limit'!AX104*Input!PrimaryDrive_ratio*Input!Gear5_ratio*Input!FinalDrive_ratio</f>
        <v>760.29038461538448</v>
      </c>
      <c r="BT104" s="99">
        <f t="shared" si="87"/>
        <v>12.671506410256407</v>
      </c>
      <c r="BU104" s="99">
        <f>BT104*Input!$N$23</f>
        <v>29816.029240320502</v>
      </c>
      <c r="BV104" s="100">
        <f t="shared" si="88"/>
        <v>29.816029240320503</v>
      </c>
      <c r="BW104" s="95">
        <v>3810</v>
      </c>
      <c r="BX104" s="99">
        <f>'Max limit'!AX104*Input!PrimaryDrive_ratio*Input!Gear6_ratio*Input!FinalDrive_ratio</f>
        <v>865.46889632107002</v>
      </c>
      <c r="BY104" s="99">
        <f t="shared" si="89"/>
        <v>14.424481605351167</v>
      </c>
      <c r="BZ104" s="99">
        <f>BY104*Input!$N$23</f>
        <v>33940.77636842808</v>
      </c>
      <c r="CA104" s="100">
        <f t="shared" si="90"/>
        <v>33.940776368428082</v>
      </c>
      <c r="CC104" s="95">
        <v>3810</v>
      </c>
      <c r="CD104" s="94">
        <f t="shared" si="91"/>
        <v>13</v>
      </c>
      <c r="CE104" s="94">
        <f t="shared" si="92"/>
        <v>17.5</v>
      </c>
      <c r="CF104" s="94">
        <f t="shared" si="93"/>
        <v>21.5</v>
      </c>
      <c r="CG104" s="94">
        <f t="shared" si="94"/>
        <v>26</v>
      </c>
      <c r="CH104" s="94">
        <f t="shared" si="95"/>
        <v>30</v>
      </c>
      <c r="CI104" s="94">
        <f t="shared" si="96"/>
        <v>34</v>
      </c>
      <c r="CK104" s="95">
        <v>3810</v>
      </c>
      <c r="CL104" s="162">
        <f t="shared" si="97"/>
        <v>5.6041060291060294</v>
      </c>
      <c r="CM104" s="162">
        <f t="shared" si="98"/>
        <v>7.3725128205128199</v>
      </c>
      <c r="CN104" s="162">
        <f t="shared" si="99"/>
        <v>9.2156410256410233</v>
      </c>
      <c r="CO104" s="162">
        <f t="shared" si="100"/>
        <v>11.058769230769229</v>
      </c>
      <c r="CP104" s="162">
        <f t="shared" si="101"/>
        <v>12.671506410256407</v>
      </c>
      <c r="CQ104" s="162">
        <f t="shared" si="102"/>
        <v>14.424481605351167</v>
      </c>
    </row>
    <row r="105" spans="1:95" ht="19.5" thickTop="1" thickBot="1">
      <c r="A105" s="70">
        <v>3860</v>
      </c>
      <c r="B105" s="70">
        <v>56.055999999999997</v>
      </c>
      <c r="C105" s="70">
        <v>101.994</v>
      </c>
      <c r="D105" s="70">
        <v>53.228000000000002</v>
      </c>
      <c r="E105" s="70">
        <v>2.1749999999999998</v>
      </c>
      <c r="G105" s="92">
        <v>1</v>
      </c>
      <c r="H105" s="93">
        <f t="shared" si="103"/>
        <v>2.4010297482837526</v>
      </c>
      <c r="O105" s="95">
        <v>3820</v>
      </c>
      <c r="P105" s="94">
        <f t="shared" si="55"/>
        <v>13.110199354687774</v>
      </c>
      <c r="Q105" s="94">
        <f t="shared" si="56"/>
        <v>13.491837576185766</v>
      </c>
      <c r="R105" s="94">
        <f t="shared" si="57"/>
        <v>13.746964940727768</v>
      </c>
      <c r="S105" s="94">
        <f t="shared" si="58"/>
        <v>13.733913111521078</v>
      </c>
      <c r="T105" s="94">
        <f t="shared" si="59"/>
        <v>13.717227806685248</v>
      </c>
      <c r="U105" s="94">
        <f t="shared" si="60"/>
        <v>13.538690996675665</v>
      </c>
      <c r="V105" s="82"/>
      <c r="W105" s="95">
        <v>3820</v>
      </c>
      <c r="X105" s="161">
        <f t="shared" si="68"/>
        <v>9.2297876159554644</v>
      </c>
      <c r="Y105" s="161">
        <f t="shared" si="69"/>
        <v>9.4740661298877136</v>
      </c>
      <c r="Z105" s="161">
        <f t="shared" si="70"/>
        <v>9.6196179095306746</v>
      </c>
      <c r="AA105" s="161">
        <f t="shared" si="71"/>
        <v>9.5687005112304355</v>
      </c>
      <c r="AB105" s="161">
        <f t="shared" si="72"/>
        <v>9.513448423058577</v>
      </c>
      <c r="AC105" s="161">
        <f t="shared" si="73"/>
        <v>9.3349116130489964</v>
      </c>
      <c r="AD105" s="82"/>
      <c r="AE105" s="82"/>
      <c r="AF105" s="82"/>
      <c r="AG105" s="95">
        <v>3820</v>
      </c>
      <c r="AH105" s="161">
        <f t="shared" si="74"/>
        <v>-11.053835814129439</v>
      </c>
      <c r="AI105" s="161">
        <f t="shared" si="75"/>
        <v>-11.146992598024216</v>
      </c>
      <c r="AJ105" s="161">
        <f t="shared" si="76"/>
        <v>-11.271107624313588</v>
      </c>
      <c r="AK105" s="161">
        <f t="shared" si="77"/>
        <v>-11.422803767556156</v>
      </c>
      <c r="AL105" s="161">
        <f t="shared" si="78"/>
        <v>-11.578163027894067</v>
      </c>
      <c r="AM105" s="161">
        <f t="shared" si="79"/>
        <v>-11.770982782704413</v>
      </c>
      <c r="AN105" s="81"/>
      <c r="AO105" s="81"/>
      <c r="AP105" s="95">
        <v>3820</v>
      </c>
      <c r="AQ105" s="94">
        <f t="shared" si="61"/>
        <v>33.657928056924455</v>
      </c>
      <c r="AR105" s="94">
        <f t="shared" si="62"/>
        <v>58.251319005145547</v>
      </c>
      <c r="AS105" s="94">
        <f t="shared" si="63"/>
        <v>91.017685945539881</v>
      </c>
      <c r="AT105" s="94">
        <f t="shared" si="64"/>
        <v>131.06546776157742</v>
      </c>
      <c r="AU105" s="94">
        <f t="shared" si="65"/>
        <v>172.0803124907863</v>
      </c>
      <c r="AV105" s="94">
        <f t="shared" si="66"/>
        <v>222.98472776071773</v>
      </c>
      <c r="AW105" s="81"/>
      <c r="AX105" s="95">
        <v>3820</v>
      </c>
      <c r="AY105" s="99">
        <f>'Max limit'!AX105*Input!PrimaryDrive_ratio*Input!Gear1_ratio*Input!FinalDrive_ratio</f>
        <v>337.12889812889819</v>
      </c>
      <c r="AZ105" s="99">
        <f t="shared" si="80"/>
        <v>5.61881496881497</v>
      </c>
      <c r="BA105" s="99">
        <f>AZ105*Input!$N$23</f>
        <v>13221.060383991684</v>
      </c>
      <c r="BB105" s="97">
        <f t="shared" si="67"/>
        <v>13.221060383991684</v>
      </c>
      <c r="BC105" s="95">
        <v>3820</v>
      </c>
      <c r="BD105" s="99">
        <f>'Max limit'!AX105*Input!PrimaryDrive_ratio*Input!Gear2_ratio*Input!FinalDrive_ratio</f>
        <v>443.5117948717949</v>
      </c>
      <c r="BE105" s="99">
        <f t="shared" si="81"/>
        <v>7.391863247863248</v>
      </c>
      <c r="BF105" s="99">
        <f>BE105*Input!$N$23</f>
        <v>17393.039438495725</v>
      </c>
      <c r="BG105" s="100">
        <f t="shared" si="82"/>
        <v>17.393039438495727</v>
      </c>
      <c r="BH105" s="95">
        <v>3820</v>
      </c>
      <c r="BI105" s="99">
        <f>'Max limit'!AX105*Input!PrimaryDrive_ratio*Input!Gear3_ratio*Input!FinalDrive_ratio</f>
        <v>554.3897435897436</v>
      </c>
      <c r="BJ105" s="99">
        <f t="shared" si="83"/>
        <v>9.2398290598290593</v>
      </c>
      <c r="BK105" s="99">
        <f>BJ105*Input!$N$23</f>
        <v>21741.299298119655</v>
      </c>
      <c r="BL105" s="100">
        <f t="shared" si="84"/>
        <v>21.741299298119653</v>
      </c>
      <c r="BM105" s="95">
        <v>3820</v>
      </c>
      <c r="BN105" s="99">
        <f>'Max limit'!AX105*Input!PrimaryDrive_ratio*Input!Gear4_ratio*Input!FinalDrive_ratio</f>
        <v>665.2676923076923</v>
      </c>
      <c r="BO105" s="99">
        <f t="shared" si="85"/>
        <v>11.087794871794872</v>
      </c>
      <c r="BP105" s="99">
        <f>BO105*Input!$N$23</f>
        <v>26089.559157743584</v>
      </c>
      <c r="BQ105" s="100">
        <f t="shared" si="86"/>
        <v>26.089559157743583</v>
      </c>
      <c r="BR105" s="95">
        <v>3820</v>
      </c>
      <c r="BS105" s="99">
        <f>'Max limit'!AX105*Input!PrimaryDrive_ratio*Input!Gear5_ratio*Input!FinalDrive_ratio</f>
        <v>762.28589743589737</v>
      </c>
      <c r="BT105" s="99">
        <f t="shared" si="87"/>
        <v>12.704764957264956</v>
      </c>
      <c r="BU105" s="99">
        <f>BT105*Input!$N$23</f>
        <v>29894.286534914521</v>
      </c>
      <c r="BV105" s="100">
        <f t="shared" si="88"/>
        <v>29.894286534914521</v>
      </c>
      <c r="BW105" s="95">
        <v>3820</v>
      </c>
      <c r="BX105" s="99">
        <f>'Max limit'!AX105*Input!PrimaryDrive_ratio*Input!Gear6_ratio*Input!FinalDrive_ratio</f>
        <v>867.74046822742469</v>
      </c>
      <c r="BY105" s="99">
        <f t="shared" si="89"/>
        <v>14.462341137123746</v>
      </c>
      <c r="BZ105" s="99">
        <f>BY105*Input!$N$23</f>
        <v>34029.859770969895</v>
      </c>
      <c r="CA105" s="100">
        <f t="shared" si="90"/>
        <v>34.029859770969892</v>
      </c>
      <c r="CC105" s="95">
        <v>3820</v>
      </c>
      <c r="CD105" s="94">
        <f t="shared" si="91"/>
        <v>13</v>
      </c>
      <c r="CE105" s="94">
        <f t="shared" si="92"/>
        <v>17.5</v>
      </c>
      <c r="CF105" s="94">
        <f t="shared" si="93"/>
        <v>21.5</v>
      </c>
      <c r="CG105" s="94">
        <f t="shared" si="94"/>
        <v>26</v>
      </c>
      <c r="CH105" s="94">
        <f t="shared" si="95"/>
        <v>30</v>
      </c>
      <c r="CI105" s="94">
        <f t="shared" si="96"/>
        <v>34</v>
      </c>
      <c r="CK105" s="95">
        <v>3820</v>
      </c>
      <c r="CL105" s="162">
        <f t="shared" si="97"/>
        <v>5.61881496881497</v>
      </c>
      <c r="CM105" s="162">
        <f t="shared" si="98"/>
        <v>7.391863247863248</v>
      </c>
      <c r="CN105" s="162">
        <f t="shared" si="99"/>
        <v>9.2398290598290593</v>
      </c>
      <c r="CO105" s="162">
        <f t="shared" si="100"/>
        <v>11.087794871794872</v>
      </c>
      <c r="CP105" s="162">
        <f t="shared" si="101"/>
        <v>12.704764957264956</v>
      </c>
      <c r="CQ105" s="162">
        <f t="shared" si="102"/>
        <v>14.462341137123746</v>
      </c>
    </row>
    <row r="106" spans="1:95" ht="19.5" thickTop="1" thickBot="1">
      <c r="A106" s="70">
        <v>3870</v>
      </c>
      <c r="B106" s="70">
        <v>56.204000000000001</v>
      </c>
      <c r="C106" s="70">
        <v>101.999</v>
      </c>
      <c r="D106" s="70">
        <v>53.37</v>
      </c>
      <c r="E106" s="70">
        <v>2.1800000000000002</v>
      </c>
      <c r="G106" s="92">
        <v>1</v>
      </c>
      <c r="H106" s="93">
        <f t="shared" si="103"/>
        <v>2.446224256292906</v>
      </c>
      <c r="O106" s="95">
        <v>3830</v>
      </c>
      <c r="P106" s="94">
        <f t="shared" si="55"/>
        <v>13.109628096683233</v>
      </c>
      <c r="Q106" s="94">
        <f t="shared" si="56"/>
        <v>13.490813910601128</v>
      </c>
      <c r="R106" s="94">
        <f t="shared" si="57"/>
        <v>13.745321841138784</v>
      </c>
      <c r="S106" s="94">
        <f t="shared" si="58"/>
        <v>13.731525341109201</v>
      </c>
      <c r="T106" s="94">
        <f t="shared" si="59"/>
        <v>13.714063794021856</v>
      </c>
      <c r="U106" s="94">
        <f t="shared" si="60"/>
        <v>13.534591012824144</v>
      </c>
      <c r="V106" s="82"/>
      <c r="W106" s="95">
        <v>3830</v>
      </c>
      <c r="X106" s="161">
        <f t="shared" si="68"/>
        <v>9.2292163579509214</v>
      </c>
      <c r="Y106" s="161">
        <f t="shared" si="69"/>
        <v>9.473042464303072</v>
      </c>
      <c r="Z106" s="161">
        <f t="shared" si="70"/>
        <v>9.6179748099416909</v>
      </c>
      <c r="AA106" s="161">
        <f t="shared" si="71"/>
        <v>9.5663127408185566</v>
      </c>
      <c r="AB106" s="161">
        <f t="shared" si="72"/>
        <v>9.5102844103951867</v>
      </c>
      <c r="AC106" s="161">
        <f t="shared" si="73"/>
        <v>9.3308116291974716</v>
      </c>
      <c r="AD106" s="82"/>
      <c r="AE106" s="82"/>
      <c r="AF106" s="82"/>
      <c r="AG106" s="95">
        <v>3830</v>
      </c>
      <c r="AH106" s="161">
        <f t="shared" si="74"/>
        <v>-11.054504185994753</v>
      </c>
      <c r="AI106" s="161">
        <f t="shared" si="75"/>
        <v>-11.148149340134859</v>
      </c>
      <c r="AJ106" s="161">
        <f t="shared" si="76"/>
        <v>-11.272915033861469</v>
      </c>
      <c r="AK106" s="161">
        <f t="shared" si="77"/>
        <v>-11.425406437305103</v>
      </c>
      <c r="AL106" s="161">
        <f t="shared" si="78"/>
        <v>-11.58158016157053</v>
      </c>
      <c r="AM106" s="161">
        <f t="shared" si="79"/>
        <v>-11.775410765264061</v>
      </c>
      <c r="AN106" s="81"/>
      <c r="AO106" s="81"/>
      <c r="AP106" s="95">
        <v>3830</v>
      </c>
      <c r="AQ106" s="94">
        <f t="shared" si="61"/>
        <v>33.834378229367282</v>
      </c>
      <c r="AR106" s="94">
        <f t="shared" si="62"/>
        <v>58.556698922355423</v>
      </c>
      <c r="AS106" s="94">
        <f t="shared" si="63"/>
        <v>91.494842066180354</v>
      </c>
      <c r="AT106" s="94">
        <f t="shared" si="64"/>
        <v>131.75257257529969</v>
      </c>
      <c r="AU106" s="94">
        <f t="shared" si="65"/>
        <v>172.98243578137223</v>
      </c>
      <c r="AV106" s="94">
        <f t="shared" si="66"/>
        <v>224.15371515646444</v>
      </c>
      <c r="AW106" s="81"/>
      <c r="AX106" s="95">
        <v>3830</v>
      </c>
      <c r="AY106" s="99">
        <f>'Max limit'!AX106*Input!PrimaryDrive_ratio*Input!Gear1_ratio*Input!FinalDrive_ratio</f>
        <v>338.01143451143452</v>
      </c>
      <c r="AZ106" s="99">
        <f t="shared" si="80"/>
        <v>5.6335239085239088</v>
      </c>
      <c r="BA106" s="99">
        <f>AZ106*Input!$N$23</f>
        <v>13255.670489708938</v>
      </c>
      <c r="BB106" s="97">
        <f t="shared" si="67"/>
        <v>13.255670489708939</v>
      </c>
      <c r="BC106" s="95">
        <v>3830</v>
      </c>
      <c r="BD106" s="99">
        <f>'Max limit'!AX106*Input!PrimaryDrive_ratio*Input!Gear2_ratio*Input!FinalDrive_ratio</f>
        <v>444.67282051282052</v>
      </c>
      <c r="BE106" s="99">
        <f t="shared" si="81"/>
        <v>7.4112136752136752</v>
      </c>
      <c r="BF106" s="99">
        <f>BE106*Input!$N$23</f>
        <v>17438.570955350424</v>
      </c>
      <c r="BG106" s="100">
        <f t="shared" si="82"/>
        <v>17.438570955350425</v>
      </c>
      <c r="BH106" s="95">
        <v>3830</v>
      </c>
      <c r="BI106" s="99">
        <f>'Max limit'!AX106*Input!PrimaryDrive_ratio*Input!Gear3_ratio*Input!FinalDrive_ratio</f>
        <v>555.84102564102557</v>
      </c>
      <c r="BJ106" s="99">
        <f t="shared" si="83"/>
        <v>9.2640170940170936</v>
      </c>
      <c r="BK106" s="99">
        <f>BJ106*Input!$N$23</f>
        <v>21798.213694188031</v>
      </c>
      <c r="BL106" s="100">
        <f t="shared" si="84"/>
        <v>21.798213694188032</v>
      </c>
      <c r="BM106" s="95">
        <v>3830</v>
      </c>
      <c r="BN106" s="99">
        <f>'Max limit'!AX106*Input!PrimaryDrive_ratio*Input!Gear4_ratio*Input!FinalDrive_ratio</f>
        <v>667.00923076923073</v>
      </c>
      <c r="BO106" s="99">
        <f t="shared" si="85"/>
        <v>11.116820512820512</v>
      </c>
      <c r="BP106" s="99">
        <f>BO106*Input!$N$23</f>
        <v>26157.856433025634</v>
      </c>
      <c r="BQ106" s="100">
        <f t="shared" si="86"/>
        <v>26.157856433025636</v>
      </c>
      <c r="BR106" s="95">
        <v>3830</v>
      </c>
      <c r="BS106" s="99">
        <f>'Max limit'!AX106*Input!PrimaryDrive_ratio*Input!Gear5_ratio*Input!FinalDrive_ratio</f>
        <v>764.28141025641025</v>
      </c>
      <c r="BT106" s="99">
        <f t="shared" si="87"/>
        <v>12.738023504273505</v>
      </c>
      <c r="BU106" s="99">
        <f>BT106*Input!$N$23</f>
        <v>29972.543829508544</v>
      </c>
      <c r="BV106" s="100">
        <f t="shared" si="88"/>
        <v>29.972543829508545</v>
      </c>
      <c r="BW106" s="95">
        <v>3830</v>
      </c>
      <c r="BX106" s="99">
        <f>'Max limit'!AX106*Input!PrimaryDrive_ratio*Input!Gear6_ratio*Input!FinalDrive_ratio</f>
        <v>870.01204013377924</v>
      </c>
      <c r="BY106" s="99">
        <f t="shared" si="89"/>
        <v>14.500200668896321</v>
      </c>
      <c r="BZ106" s="99">
        <f>BY106*Input!$N$23</f>
        <v>34118.943173511696</v>
      </c>
      <c r="CA106" s="100">
        <f t="shared" si="90"/>
        <v>34.118943173511695</v>
      </c>
      <c r="CC106" s="95">
        <v>3830</v>
      </c>
      <c r="CD106" s="94">
        <f t="shared" si="91"/>
        <v>13.5</v>
      </c>
      <c r="CE106" s="94">
        <f t="shared" si="92"/>
        <v>17.5</v>
      </c>
      <c r="CF106" s="94">
        <f t="shared" si="93"/>
        <v>22</v>
      </c>
      <c r="CG106" s="94">
        <f t="shared" si="94"/>
        <v>26</v>
      </c>
      <c r="CH106" s="94">
        <f t="shared" si="95"/>
        <v>30</v>
      </c>
      <c r="CI106" s="94">
        <f t="shared" si="96"/>
        <v>34</v>
      </c>
      <c r="CK106" s="95">
        <v>3830</v>
      </c>
      <c r="CL106" s="162">
        <f t="shared" si="97"/>
        <v>5.6335239085239088</v>
      </c>
      <c r="CM106" s="162">
        <f t="shared" si="98"/>
        <v>7.4112136752136752</v>
      </c>
      <c r="CN106" s="162">
        <f t="shared" si="99"/>
        <v>9.2640170940170936</v>
      </c>
      <c r="CO106" s="162">
        <f t="shared" si="100"/>
        <v>11.116820512820512</v>
      </c>
      <c r="CP106" s="162">
        <f t="shared" si="101"/>
        <v>12.738023504273505</v>
      </c>
      <c r="CQ106" s="162">
        <f t="shared" si="102"/>
        <v>14.500200668896321</v>
      </c>
    </row>
    <row r="107" spans="1:95" ht="19.5" thickTop="1" thickBot="1">
      <c r="A107" s="70">
        <v>3880</v>
      </c>
      <c r="B107" s="70">
        <v>56.356000000000002</v>
      </c>
      <c r="C107" s="70">
        <v>102.011</v>
      </c>
      <c r="D107" s="70">
        <v>53.511000000000003</v>
      </c>
      <c r="E107" s="70">
        <v>2.1890000000000001</v>
      </c>
      <c r="G107" s="92">
        <v>1</v>
      </c>
      <c r="H107" s="93">
        <f t="shared" si="103"/>
        <v>2.4914187643020593</v>
      </c>
      <c r="O107" s="95">
        <v>3840</v>
      </c>
      <c r="P107" s="94">
        <f t="shared" si="55"/>
        <v>13.109055345193712</v>
      </c>
      <c r="Q107" s="94">
        <f t="shared" si="56"/>
        <v>13.489787568766593</v>
      </c>
      <c r="R107" s="94">
        <f t="shared" si="57"/>
        <v>13.743674445864601</v>
      </c>
      <c r="S107" s="94">
        <f t="shared" si="58"/>
        <v>13.729131328160298</v>
      </c>
      <c r="T107" s="94">
        <f t="shared" si="59"/>
        <v>13.710891509429933</v>
      </c>
      <c r="U107" s="94">
        <f t="shared" si="60"/>
        <v>13.530480310060588</v>
      </c>
      <c r="V107" s="82"/>
      <c r="W107" s="95">
        <v>3840</v>
      </c>
      <c r="X107" s="161">
        <f t="shared" si="68"/>
        <v>9.2286436064614001</v>
      </c>
      <c r="Y107" s="161">
        <f t="shared" si="69"/>
        <v>9.4720161224685384</v>
      </c>
      <c r="Z107" s="161">
        <f t="shared" si="70"/>
        <v>9.6163274146675093</v>
      </c>
      <c r="AA107" s="161">
        <f t="shared" si="71"/>
        <v>9.5639187278696536</v>
      </c>
      <c r="AB107" s="161">
        <f t="shared" si="72"/>
        <v>9.507112125803264</v>
      </c>
      <c r="AC107" s="161">
        <f t="shared" si="73"/>
        <v>9.3267009264339169</v>
      </c>
      <c r="AD107" s="82"/>
      <c r="AE107" s="82"/>
      <c r="AF107" s="82"/>
      <c r="AG107" s="95">
        <v>3840</v>
      </c>
      <c r="AH107" s="161">
        <f t="shared" si="74"/>
        <v>-11.055174305237493</v>
      </c>
      <c r="AI107" s="161">
        <f t="shared" si="75"/>
        <v>-11.149309106407884</v>
      </c>
      <c r="AJ107" s="161">
        <f t="shared" si="76"/>
        <v>-11.27472716866307</v>
      </c>
      <c r="AK107" s="161">
        <f t="shared" si="77"/>
        <v>-11.428015911419408</v>
      </c>
      <c r="AL107" s="161">
        <f t="shared" si="78"/>
        <v>-11.585006228929805</v>
      </c>
      <c r="AM107" s="161">
        <f t="shared" si="79"/>
        <v>-11.7798503242487</v>
      </c>
      <c r="AN107" s="81"/>
      <c r="AO107" s="81"/>
      <c r="AP107" s="95">
        <v>3840</v>
      </c>
      <c r="AQ107" s="94">
        <f t="shared" si="61"/>
        <v>34.011289709450466</v>
      </c>
      <c r="AR107" s="94">
        <f t="shared" si="62"/>
        <v>58.862877218433823</v>
      </c>
      <c r="AS107" s="94">
        <f t="shared" si="63"/>
        <v>91.973245653802834</v>
      </c>
      <c r="AT107" s="94">
        <f t="shared" si="64"/>
        <v>132.4414737414761</v>
      </c>
      <c r="AU107" s="94">
        <f t="shared" si="65"/>
        <v>173.88691756422097</v>
      </c>
      <c r="AV107" s="94">
        <f t="shared" si="66"/>
        <v>225.32575872840928</v>
      </c>
      <c r="AW107" s="81"/>
      <c r="AX107" s="95">
        <v>3840</v>
      </c>
      <c r="AY107" s="99">
        <f>'Max limit'!AX107*Input!PrimaryDrive_ratio*Input!Gear1_ratio*Input!FinalDrive_ratio</f>
        <v>338.89397089397085</v>
      </c>
      <c r="AZ107" s="99">
        <f t="shared" si="80"/>
        <v>5.6482328482328477</v>
      </c>
      <c r="BA107" s="99">
        <f>AZ107*Input!$N$23</f>
        <v>13290.280595426191</v>
      </c>
      <c r="BB107" s="97">
        <f t="shared" si="67"/>
        <v>13.290280595426191</v>
      </c>
      <c r="BC107" s="95">
        <v>3840</v>
      </c>
      <c r="BD107" s="99">
        <f>'Max limit'!AX107*Input!PrimaryDrive_ratio*Input!Gear2_ratio*Input!FinalDrive_ratio</f>
        <v>445.83384615384603</v>
      </c>
      <c r="BE107" s="99">
        <f t="shared" si="81"/>
        <v>7.4305641025641007</v>
      </c>
      <c r="BF107" s="99">
        <f>BE107*Input!$N$23</f>
        <v>17484.102472205122</v>
      </c>
      <c r="BG107" s="100">
        <f t="shared" si="82"/>
        <v>17.484102472205123</v>
      </c>
      <c r="BH107" s="95">
        <v>3840</v>
      </c>
      <c r="BI107" s="99">
        <f>'Max limit'!AX107*Input!PrimaryDrive_ratio*Input!Gear3_ratio*Input!FinalDrive_ratio</f>
        <v>557.29230769230753</v>
      </c>
      <c r="BJ107" s="99">
        <f t="shared" si="83"/>
        <v>9.2882051282051261</v>
      </c>
      <c r="BK107" s="99">
        <f>BJ107*Input!$N$23</f>
        <v>21855.128090256403</v>
      </c>
      <c r="BL107" s="100">
        <f t="shared" si="84"/>
        <v>21.855128090256404</v>
      </c>
      <c r="BM107" s="95">
        <v>3840</v>
      </c>
      <c r="BN107" s="99">
        <f>'Max limit'!AX107*Input!PrimaryDrive_ratio*Input!Gear4_ratio*Input!FinalDrive_ratio</f>
        <v>668.75076923076915</v>
      </c>
      <c r="BO107" s="99">
        <f t="shared" si="85"/>
        <v>11.145846153846152</v>
      </c>
      <c r="BP107" s="99">
        <f>BO107*Input!$N$23</f>
        <v>26226.153708307684</v>
      </c>
      <c r="BQ107" s="100">
        <f t="shared" si="86"/>
        <v>26.226153708307685</v>
      </c>
      <c r="BR107" s="95">
        <v>3840</v>
      </c>
      <c r="BS107" s="99">
        <f>'Max limit'!AX107*Input!PrimaryDrive_ratio*Input!Gear5_ratio*Input!FinalDrive_ratio</f>
        <v>766.27692307692291</v>
      </c>
      <c r="BT107" s="99">
        <f t="shared" si="87"/>
        <v>12.771282051282048</v>
      </c>
      <c r="BU107" s="99">
        <f>BT107*Input!$N$23</f>
        <v>30050.801124102552</v>
      </c>
      <c r="BV107" s="100">
        <f t="shared" si="88"/>
        <v>30.050801124102552</v>
      </c>
      <c r="BW107" s="95">
        <v>3840</v>
      </c>
      <c r="BX107" s="99">
        <f>'Max limit'!AX107*Input!PrimaryDrive_ratio*Input!Gear6_ratio*Input!FinalDrive_ratio</f>
        <v>872.28361204013368</v>
      </c>
      <c r="BY107" s="99">
        <f t="shared" si="89"/>
        <v>14.538060200668895</v>
      </c>
      <c r="BZ107" s="99">
        <f>BY107*Input!$N$23</f>
        <v>34208.026576053504</v>
      </c>
      <c r="CA107" s="100">
        <f t="shared" si="90"/>
        <v>34.208026576053506</v>
      </c>
      <c r="CC107" s="95">
        <v>3840</v>
      </c>
      <c r="CD107" s="94">
        <f t="shared" si="91"/>
        <v>13.5</v>
      </c>
      <c r="CE107" s="94">
        <f t="shared" si="92"/>
        <v>17.5</v>
      </c>
      <c r="CF107" s="94">
        <f t="shared" si="93"/>
        <v>22</v>
      </c>
      <c r="CG107" s="94">
        <f t="shared" si="94"/>
        <v>26</v>
      </c>
      <c r="CH107" s="94">
        <f t="shared" si="95"/>
        <v>30</v>
      </c>
      <c r="CI107" s="94">
        <f t="shared" si="96"/>
        <v>34</v>
      </c>
      <c r="CK107" s="95">
        <v>3840</v>
      </c>
      <c r="CL107" s="162">
        <f t="shared" si="97"/>
        <v>5.6482328482328477</v>
      </c>
      <c r="CM107" s="162">
        <f t="shared" si="98"/>
        <v>7.4305641025641007</v>
      </c>
      <c r="CN107" s="162">
        <f t="shared" si="99"/>
        <v>9.2882051282051261</v>
      </c>
      <c r="CO107" s="162">
        <f t="shared" si="100"/>
        <v>11.145846153846152</v>
      </c>
      <c r="CP107" s="162">
        <f t="shared" si="101"/>
        <v>12.771282051282048</v>
      </c>
      <c r="CQ107" s="162">
        <f t="shared" si="102"/>
        <v>14.538060200668895</v>
      </c>
    </row>
    <row r="108" spans="1:95" ht="19.5" thickTop="1" thickBot="1">
      <c r="A108" s="70">
        <v>3890</v>
      </c>
      <c r="B108" s="70">
        <v>56.5</v>
      </c>
      <c r="C108" s="70">
        <v>102.01</v>
      </c>
      <c r="D108" s="70">
        <v>53.651000000000003</v>
      </c>
      <c r="E108" s="70">
        <v>2.1920000000000002</v>
      </c>
      <c r="G108" s="92">
        <v>1</v>
      </c>
      <c r="H108" s="93">
        <f t="shared" si="103"/>
        <v>2.5366132723112127</v>
      </c>
      <c r="O108" s="95">
        <v>3850</v>
      </c>
      <c r="P108" s="94">
        <f t="shared" si="55"/>
        <v>13.10848110021921</v>
      </c>
      <c r="Q108" s="94">
        <f t="shared" si="56"/>
        <v>13.488758550682162</v>
      </c>
      <c r="R108" s="94">
        <f t="shared" si="57"/>
        <v>13.742022754905218</v>
      </c>
      <c r="S108" s="94">
        <f t="shared" si="58"/>
        <v>13.726731072674369</v>
      </c>
      <c r="T108" s="94">
        <f t="shared" si="59"/>
        <v>13.70771095290948</v>
      </c>
      <c r="U108" s="94">
        <f t="shared" si="60"/>
        <v>13.526358888385001</v>
      </c>
      <c r="V108" s="82"/>
      <c r="W108" s="95">
        <v>3850</v>
      </c>
      <c r="X108" s="161">
        <f t="shared" si="68"/>
        <v>9.2280693614869005</v>
      </c>
      <c r="Y108" s="161">
        <f t="shared" si="69"/>
        <v>9.4709871043841094</v>
      </c>
      <c r="Z108" s="161">
        <f t="shared" si="70"/>
        <v>9.6146757237081264</v>
      </c>
      <c r="AA108" s="161">
        <f t="shared" si="71"/>
        <v>9.5615184723837245</v>
      </c>
      <c r="AB108" s="161">
        <f t="shared" si="72"/>
        <v>9.5039315692828108</v>
      </c>
      <c r="AC108" s="161">
        <f t="shared" si="73"/>
        <v>9.322579504758334</v>
      </c>
      <c r="AD108" s="82"/>
      <c r="AE108" s="82"/>
      <c r="AF108" s="82"/>
      <c r="AG108" s="95">
        <v>3850</v>
      </c>
      <c r="AH108" s="161">
        <f t="shared" si="74"/>
        <v>-11.055846171857658</v>
      </c>
      <c r="AI108" s="161">
        <f t="shared" si="75"/>
        <v>-11.150471896843289</v>
      </c>
      <c r="AJ108" s="161">
        <f t="shared" si="76"/>
        <v>-11.276544028718391</v>
      </c>
      <c r="AK108" s="161">
        <f t="shared" si="77"/>
        <v>-11.43063218989907</v>
      </c>
      <c r="AL108" s="161">
        <f t="shared" si="78"/>
        <v>-11.588441229971895</v>
      </c>
      <c r="AM108" s="161">
        <f t="shared" si="79"/>
        <v>-11.784301459658332</v>
      </c>
      <c r="AN108" s="81"/>
      <c r="AO108" s="81"/>
      <c r="AP108" s="95">
        <v>3850</v>
      </c>
      <c r="AQ108" s="94">
        <f t="shared" si="61"/>
        <v>34.18866249717405</v>
      </c>
      <c r="AR108" s="94">
        <f t="shared" si="62"/>
        <v>59.169853893380761</v>
      </c>
      <c r="AS108" s="94">
        <f t="shared" si="63"/>
        <v>92.452896708407451</v>
      </c>
      <c r="AT108" s="94">
        <f t="shared" si="64"/>
        <v>133.13217126010673</v>
      </c>
      <c r="AU108" s="94">
        <f t="shared" si="65"/>
        <v>174.79375783933284</v>
      </c>
      <c r="AV108" s="94">
        <f t="shared" si="66"/>
        <v>226.50085847655197</v>
      </c>
      <c r="AW108" s="81"/>
      <c r="AX108" s="95">
        <v>3850</v>
      </c>
      <c r="AY108" s="99">
        <f>'Max limit'!AX108*Input!PrimaryDrive_ratio*Input!Gear1_ratio*Input!FinalDrive_ratio</f>
        <v>339.77650727650729</v>
      </c>
      <c r="AZ108" s="99">
        <f t="shared" si="80"/>
        <v>5.6629417879417883</v>
      </c>
      <c r="BA108" s="99">
        <f>AZ108*Input!$N$23</f>
        <v>13324.890701143449</v>
      </c>
      <c r="BB108" s="97">
        <f t="shared" si="67"/>
        <v>13.324890701143449</v>
      </c>
      <c r="BC108" s="95">
        <v>3850</v>
      </c>
      <c r="BD108" s="99">
        <f>'Max limit'!AX108*Input!PrimaryDrive_ratio*Input!Gear2_ratio*Input!FinalDrive_ratio</f>
        <v>446.99487179487176</v>
      </c>
      <c r="BE108" s="99">
        <f t="shared" si="81"/>
        <v>7.4499145299145288</v>
      </c>
      <c r="BF108" s="99">
        <f>BE108*Input!$N$23</f>
        <v>17529.633989059825</v>
      </c>
      <c r="BG108" s="100">
        <f t="shared" si="82"/>
        <v>17.529633989059825</v>
      </c>
      <c r="BH108" s="95">
        <v>3850</v>
      </c>
      <c r="BI108" s="99">
        <f>'Max limit'!AX108*Input!PrimaryDrive_ratio*Input!Gear3_ratio*Input!FinalDrive_ratio</f>
        <v>558.74358974358972</v>
      </c>
      <c r="BJ108" s="99">
        <f t="shared" si="83"/>
        <v>9.3123931623931622</v>
      </c>
      <c r="BK108" s="99">
        <f>BJ108*Input!$N$23</f>
        <v>21912.042486324783</v>
      </c>
      <c r="BL108" s="100">
        <f t="shared" si="84"/>
        <v>21.912042486324783</v>
      </c>
      <c r="BM108" s="95">
        <v>3850</v>
      </c>
      <c r="BN108" s="99">
        <f>'Max limit'!AX108*Input!PrimaryDrive_ratio*Input!Gear4_ratio*Input!FinalDrive_ratio</f>
        <v>670.49230769230769</v>
      </c>
      <c r="BO108" s="99">
        <f t="shared" si="85"/>
        <v>11.174871794871795</v>
      </c>
      <c r="BP108" s="99">
        <f>BO108*Input!$N$23</f>
        <v>26294.450983589737</v>
      </c>
      <c r="BQ108" s="100">
        <f t="shared" si="86"/>
        <v>26.294450983589737</v>
      </c>
      <c r="BR108" s="95">
        <v>3850</v>
      </c>
      <c r="BS108" s="99">
        <f>'Max limit'!AX108*Input!PrimaryDrive_ratio*Input!Gear5_ratio*Input!FinalDrive_ratio</f>
        <v>768.27243589743591</v>
      </c>
      <c r="BT108" s="99">
        <f t="shared" si="87"/>
        <v>12.804540598290599</v>
      </c>
      <c r="BU108" s="99">
        <f>BT108*Input!$N$23</f>
        <v>30129.058418696575</v>
      </c>
      <c r="BV108" s="100">
        <f t="shared" si="88"/>
        <v>30.129058418696577</v>
      </c>
      <c r="BW108" s="95">
        <v>3850</v>
      </c>
      <c r="BX108" s="99">
        <f>'Max limit'!AX108*Input!PrimaryDrive_ratio*Input!Gear6_ratio*Input!FinalDrive_ratio</f>
        <v>874.55518394648823</v>
      </c>
      <c r="BY108" s="99">
        <f t="shared" si="89"/>
        <v>14.57591973244147</v>
      </c>
      <c r="BZ108" s="99">
        <f>BY108*Input!$N$23</f>
        <v>34297.109978595305</v>
      </c>
      <c r="CA108" s="100">
        <f t="shared" si="90"/>
        <v>34.297109978595302</v>
      </c>
      <c r="CC108" s="95">
        <v>3850</v>
      </c>
      <c r="CD108" s="94">
        <f t="shared" si="91"/>
        <v>13.5</v>
      </c>
      <c r="CE108" s="94">
        <f t="shared" si="92"/>
        <v>17.5</v>
      </c>
      <c r="CF108" s="94">
        <f t="shared" si="93"/>
        <v>22</v>
      </c>
      <c r="CG108" s="94">
        <f t="shared" si="94"/>
        <v>26.5</v>
      </c>
      <c r="CH108" s="94">
        <f t="shared" si="95"/>
        <v>30</v>
      </c>
      <c r="CI108" s="94">
        <f t="shared" si="96"/>
        <v>34.5</v>
      </c>
      <c r="CK108" s="95">
        <v>3850</v>
      </c>
      <c r="CL108" s="162">
        <f t="shared" si="97"/>
        <v>5.6629417879417883</v>
      </c>
      <c r="CM108" s="162">
        <f t="shared" si="98"/>
        <v>7.4499145299145288</v>
      </c>
      <c r="CN108" s="162">
        <f t="shared" si="99"/>
        <v>9.3123931623931622</v>
      </c>
      <c r="CO108" s="162">
        <f t="shared" si="100"/>
        <v>11.174871794871795</v>
      </c>
      <c r="CP108" s="162">
        <f t="shared" si="101"/>
        <v>12.804540598290599</v>
      </c>
      <c r="CQ108" s="162">
        <f t="shared" si="102"/>
        <v>14.57591973244147</v>
      </c>
    </row>
    <row r="109" spans="1:95" ht="19.5" thickTop="1" thickBot="1">
      <c r="A109" s="70">
        <v>3900</v>
      </c>
      <c r="B109" s="70">
        <v>56.651000000000003</v>
      </c>
      <c r="C109" s="70">
        <v>102.02</v>
      </c>
      <c r="D109" s="70">
        <v>53.789000000000001</v>
      </c>
      <c r="E109" s="70">
        <v>2.2029999999999998</v>
      </c>
      <c r="G109" s="92">
        <v>1</v>
      </c>
      <c r="H109" s="93">
        <f t="shared" si="103"/>
        <v>2.5818077803203661</v>
      </c>
      <c r="O109" s="95">
        <v>3860</v>
      </c>
      <c r="P109" s="94">
        <f t="shared" si="55"/>
        <v>13.10790536175973</v>
      </c>
      <c r="Q109" s="94">
        <f t="shared" si="56"/>
        <v>13.487726856347839</v>
      </c>
      <c r="R109" s="94">
        <f t="shared" si="57"/>
        <v>13.740366768260639</v>
      </c>
      <c r="S109" s="94">
        <f t="shared" si="58"/>
        <v>13.724324574651416</v>
      </c>
      <c r="T109" s="94">
        <f t="shared" si="59"/>
        <v>13.704522124460496</v>
      </c>
      <c r="U109" s="94">
        <f t="shared" si="60"/>
        <v>13.522226747797387</v>
      </c>
      <c r="V109" s="82"/>
      <c r="W109" s="95">
        <v>3860</v>
      </c>
      <c r="X109" s="161">
        <f t="shared" si="68"/>
        <v>9.2274936230274225</v>
      </c>
      <c r="Y109" s="161">
        <f t="shared" si="69"/>
        <v>9.4699554100497849</v>
      </c>
      <c r="Z109" s="161">
        <f t="shared" si="70"/>
        <v>9.6130197370635457</v>
      </c>
      <c r="AA109" s="161">
        <f t="shared" si="71"/>
        <v>9.5591119743607731</v>
      </c>
      <c r="AB109" s="161">
        <f t="shared" si="72"/>
        <v>9.5007427408338252</v>
      </c>
      <c r="AC109" s="161">
        <f t="shared" si="73"/>
        <v>9.3184473641707157</v>
      </c>
      <c r="AD109" s="82"/>
      <c r="AE109" s="82"/>
      <c r="AF109" s="82"/>
      <c r="AG109" s="95">
        <v>3860</v>
      </c>
      <c r="AH109" s="161">
        <f t="shared" si="74"/>
        <v>-11.056519785855249</v>
      </c>
      <c r="AI109" s="161">
        <f t="shared" si="75"/>
        <v>-11.151637711441074</v>
      </c>
      <c r="AJ109" s="161">
        <f t="shared" si="76"/>
        <v>-11.278365614027431</v>
      </c>
      <c r="AK109" s="161">
        <f t="shared" si="77"/>
        <v>-11.433255272744088</v>
      </c>
      <c r="AL109" s="161">
        <f t="shared" si="78"/>
        <v>-11.5918851646968</v>
      </c>
      <c r="AM109" s="161">
        <f t="shared" si="79"/>
        <v>-11.788764171492957</v>
      </c>
      <c r="AN109" s="81"/>
      <c r="AO109" s="81"/>
      <c r="AP109" s="95">
        <v>3860</v>
      </c>
      <c r="AQ109" s="94">
        <f t="shared" si="61"/>
        <v>34.366496592537999</v>
      </c>
      <c r="AR109" s="94">
        <f t="shared" si="62"/>
        <v>59.477628947196202</v>
      </c>
      <c r="AS109" s="94">
        <f t="shared" si="63"/>
        <v>92.933795229994075</v>
      </c>
      <c r="AT109" s="94">
        <f t="shared" si="64"/>
        <v>133.82466513119155</v>
      </c>
      <c r="AU109" s="94">
        <f t="shared" si="65"/>
        <v>175.70295660670752</v>
      </c>
      <c r="AV109" s="94">
        <f t="shared" si="66"/>
        <v>227.67901440089295</v>
      </c>
      <c r="AW109" s="81"/>
      <c r="AX109" s="95">
        <v>3860</v>
      </c>
      <c r="AY109" s="99">
        <f>'Max limit'!AX109*Input!PrimaryDrive_ratio*Input!Gear1_ratio*Input!FinalDrive_ratio</f>
        <v>340.65904365904368</v>
      </c>
      <c r="AZ109" s="99">
        <f t="shared" si="80"/>
        <v>5.677650727650728</v>
      </c>
      <c r="BA109" s="99">
        <f>AZ109*Input!$N$23</f>
        <v>13359.500806860706</v>
      </c>
      <c r="BB109" s="97">
        <f t="shared" si="67"/>
        <v>13.359500806860705</v>
      </c>
      <c r="BC109" s="95">
        <v>3860</v>
      </c>
      <c r="BD109" s="99">
        <f>'Max limit'!AX109*Input!PrimaryDrive_ratio*Input!Gear2_ratio*Input!FinalDrive_ratio</f>
        <v>448.15589743589737</v>
      </c>
      <c r="BE109" s="99">
        <f t="shared" si="81"/>
        <v>7.4692649572649561</v>
      </c>
      <c r="BF109" s="99">
        <f>BE109*Input!$N$23</f>
        <v>17575.165505914523</v>
      </c>
      <c r="BG109" s="100">
        <f t="shared" si="82"/>
        <v>17.575165505914523</v>
      </c>
      <c r="BH109" s="95">
        <v>3860</v>
      </c>
      <c r="BI109" s="99">
        <f>'Max limit'!AX109*Input!PrimaryDrive_ratio*Input!Gear3_ratio*Input!FinalDrive_ratio</f>
        <v>560.19487179487169</v>
      </c>
      <c r="BJ109" s="99">
        <f t="shared" si="83"/>
        <v>9.3365811965811947</v>
      </c>
      <c r="BK109" s="99">
        <f>BJ109*Input!$N$23</f>
        <v>21968.956882393155</v>
      </c>
      <c r="BL109" s="100">
        <f t="shared" si="84"/>
        <v>21.968956882393154</v>
      </c>
      <c r="BM109" s="95">
        <v>3860</v>
      </c>
      <c r="BN109" s="99">
        <f>'Max limit'!AX109*Input!PrimaryDrive_ratio*Input!Gear4_ratio*Input!FinalDrive_ratio</f>
        <v>672.23384615384623</v>
      </c>
      <c r="BO109" s="99">
        <f t="shared" si="85"/>
        <v>11.203897435897437</v>
      </c>
      <c r="BP109" s="99">
        <f>BO109*Input!$N$23</f>
        <v>26362.748258871794</v>
      </c>
      <c r="BQ109" s="100">
        <f t="shared" si="86"/>
        <v>26.362748258871793</v>
      </c>
      <c r="BR109" s="95">
        <v>3860</v>
      </c>
      <c r="BS109" s="99">
        <f>'Max limit'!AX109*Input!PrimaryDrive_ratio*Input!Gear5_ratio*Input!FinalDrive_ratio</f>
        <v>770.26794871794857</v>
      </c>
      <c r="BT109" s="99">
        <f t="shared" si="87"/>
        <v>12.837799145299142</v>
      </c>
      <c r="BU109" s="99">
        <f>BT109*Input!$N$23</f>
        <v>30207.315713290584</v>
      </c>
      <c r="BV109" s="100">
        <f t="shared" si="88"/>
        <v>30.207315713290583</v>
      </c>
      <c r="BW109" s="95">
        <v>3860</v>
      </c>
      <c r="BX109" s="99">
        <f>'Max limit'!AX109*Input!PrimaryDrive_ratio*Input!Gear6_ratio*Input!FinalDrive_ratio</f>
        <v>876.82675585284278</v>
      </c>
      <c r="BY109" s="99">
        <f t="shared" si="89"/>
        <v>14.613779264214047</v>
      </c>
      <c r="BZ109" s="99">
        <f>BY109*Input!$N$23</f>
        <v>34386.19338113712</v>
      </c>
      <c r="CA109" s="100">
        <f t="shared" si="90"/>
        <v>34.386193381137119</v>
      </c>
      <c r="CC109" s="95">
        <v>3860</v>
      </c>
      <c r="CD109" s="94">
        <f t="shared" si="91"/>
        <v>13.5</v>
      </c>
      <c r="CE109" s="94">
        <f t="shared" si="92"/>
        <v>17.5</v>
      </c>
      <c r="CF109" s="94">
        <f t="shared" si="93"/>
        <v>22</v>
      </c>
      <c r="CG109" s="94">
        <f t="shared" si="94"/>
        <v>26.5</v>
      </c>
      <c r="CH109" s="94">
        <f t="shared" si="95"/>
        <v>30</v>
      </c>
      <c r="CI109" s="94">
        <f t="shared" si="96"/>
        <v>34.5</v>
      </c>
      <c r="CK109" s="95">
        <v>3860</v>
      </c>
      <c r="CL109" s="162">
        <f t="shared" si="97"/>
        <v>5.677650727650728</v>
      </c>
      <c r="CM109" s="162">
        <f t="shared" si="98"/>
        <v>7.4692649572649561</v>
      </c>
      <c r="CN109" s="162">
        <f t="shared" si="99"/>
        <v>9.3365811965811947</v>
      </c>
      <c r="CO109" s="162">
        <f t="shared" si="100"/>
        <v>11.203897435897437</v>
      </c>
      <c r="CP109" s="162">
        <f t="shared" si="101"/>
        <v>12.837799145299142</v>
      </c>
      <c r="CQ109" s="162">
        <f t="shared" si="102"/>
        <v>14.613779264214047</v>
      </c>
    </row>
    <row r="110" spans="1:95" ht="19.5" thickTop="1" thickBot="1">
      <c r="A110" s="70">
        <v>3910</v>
      </c>
      <c r="B110" s="70">
        <v>56.802</v>
      </c>
      <c r="C110" s="70">
        <v>102.03</v>
      </c>
      <c r="D110" s="70">
        <v>53.927999999999997</v>
      </c>
      <c r="E110" s="70">
        <v>2.214</v>
      </c>
      <c r="G110" s="92">
        <v>1</v>
      </c>
      <c r="H110" s="93">
        <f t="shared" si="103"/>
        <v>2.6270022883295194</v>
      </c>
      <c r="O110" s="95">
        <v>3870</v>
      </c>
      <c r="P110" s="94">
        <f t="shared" si="55"/>
        <v>13.107328129815272</v>
      </c>
      <c r="Q110" s="94">
        <f t="shared" si="56"/>
        <v>13.486692485763623</v>
      </c>
      <c r="R110" s="94">
        <f t="shared" si="57"/>
        <v>13.738706485930853</v>
      </c>
      <c r="S110" s="94">
        <f t="shared" si="58"/>
        <v>13.72191183409144</v>
      </c>
      <c r="T110" s="94">
        <f t="shared" si="59"/>
        <v>13.701325024082976</v>
      </c>
      <c r="U110" s="94">
        <f t="shared" si="60"/>
        <v>13.518083888297742</v>
      </c>
      <c r="V110" s="82"/>
      <c r="W110" s="95">
        <v>3870</v>
      </c>
      <c r="X110" s="161">
        <f t="shared" si="68"/>
        <v>9.2269163910829626</v>
      </c>
      <c r="Y110" s="161">
        <f t="shared" si="69"/>
        <v>9.4689210394655667</v>
      </c>
      <c r="Z110" s="161">
        <f t="shared" si="70"/>
        <v>9.611359454733762</v>
      </c>
      <c r="AA110" s="161">
        <f t="shared" si="71"/>
        <v>9.5566992338007957</v>
      </c>
      <c r="AB110" s="161">
        <f t="shared" si="72"/>
        <v>9.4975456404563072</v>
      </c>
      <c r="AC110" s="161">
        <f t="shared" si="73"/>
        <v>9.3143045046710711</v>
      </c>
      <c r="AD110" s="82"/>
      <c r="AE110" s="82"/>
      <c r="AF110" s="82"/>
      <c r="AG110" s="95">
        <v>3870</v>
      </c>
      <c r="AH110" s="161">
        <f t="shared" si="74"/>
        <v>-11.057195147230265</v>
      </c>
      <c r="AI110" s="161">
        <f t="shared" si="75"/>
        <v>-11.152806550201241</v>
      </c>
      <c r="AJ110" s="161">
        <f t="shared" si="76"/>
        <v>-11.280191924590191</v>
      </c>
      <c r="AK110" s="161">
        <f t="shared" si="77"/>
        <v>-11.435885159954463</v>
      </c>
      <c r="AL110" s="161">
        <f t="shared" si="78"/>
        <v>-11.595338033104518</v>
      </c>
      <c r="AM110" s="161">
        <f t="shared" si="79"/>
        <v>-11.793238459752573</v>
      </c>
      <c r="AN110" s="81"/>
      <c r="AO110" s="81"/>
      <c r="AP110" s="95">
        <v>3870</v>
      </c>
      <c r="AQ110" s="94">
        <f t="shared" si="61"/>
        <v>34.544791995542312</v>
      </c>
      <c r="AR110" s="94">
        <f t="shared" si="62"/>
        <v>59.786202379880194</v>
      </c>
      <c r="AS110" s="94">
        <f t="shared" si="63"/>
        <v>93.415941218562793</v>
      </c>
      <c r="AT110" s="94">
        <f t="shared" si="64"/>
        <v>134.51895535473042</v>
      </c>
      <c r="AU110" s="94">
        <f t="shared" si="65"/>
        <v>176.61451386634533</v>
      </c>
      <c r="AV110" s="94">
        <f t="shared" si="66"/>
        <v>228.86022650143181</v>
      </c>
      <c r="AW110" s="81"/>
      <c r="AX110" s="95">
        <v>3870</v>
      </c>
      <c r="AY110" s="99">
        <f>'Max limit'!AX110*Input!PrimaryDrive_ratio*Input!Gear1_ratio*Input!FinalDrive_ratio</f>
        <v>341.54158004158</v>
      </c>
      <c r="AZ110" s="99">
        <f t="shared" si="80"/>
        <v>5.6923596673596668</v>
      </c>
      <c r="BA110" s="99">
        <f>AZ110*Input!$N$23</f>
        <v>13394.110912577959</v>
      </c>
      <c r="BB110" s="97">
        <f t="shared" si="67"/>
        <v>13.394110912577959</v>
      </c>
      <c r="BC110" s="95">
        <v>3870</v>
      </c>
      <c r="BD110" s="99">
        <f>'Max limit'!AX110*Input!PrimaryDrive_ratio*Input!Gear2_ratio*Input!FinalDrive_ratio</f>
        <v>449.31692307692299</v>
      </c>
      <c r="BE110" s="99">
        <f t="shared" si="81"/>
        <v>7.4886153846153833</v>
      </c>
      <c r="BF110" s="99">
        <f>BE110*Input!$N$23</f>
        <v>17620.697022769225</v>
      </c>
      <c r="BG110" s="100">
        <f t="shared" si="82"/>
        <v>17.620697022769225</v>
      </c>
      <c r="BH110" s="95">
        <v>3870</v>
      </c>
      <c r="BI110" s="99">
        <f>'Max limit'!AX110*Input!PrimaryDrive_ratio*Input!Gear3_ratio*Input!FinalDrive_ratio</f>
        <v>561.64615384615377</v>
      </c>
      <c r="BJ110" s="99">
        <f t="shared" si="83"/>
        <v>9.360769230769229</v>
      </c>
      <c r="BK110" s="99">
        <f>BJ110*Input!$N$23</f>
        <v>22025.871278461531</v>
      </c>
      <c r="BL110" s="100">
        <f t="shared" si="84"/>
        <v>22.02587127846153</v>
      </c>
      <c r="BM110" s="95">
        <v>3870</v>
      </c>
      <c r="BN110" s="99">
        <f>'Max limit'!AX110*Input!PrimaryDrive_ratio*Input!Gear4_ratio*Input!FinalDrive_ratio</f>
        <v>673.97538461538454</v>
      </c>
      <c r="BO110" s="99">
        <f t="shared" si="85"/>
        <v>11.232923076923075</v>
      </c>
      <c r="BP110" s="99">
        <f>BO110*Input!$N$23</f>
        <v>26431.045534153836</v>
      </c>
      <c r="BQ110" s="100">
        <f t="shared" si="86"/>
        <v>26.431045534153835</v>
      </c>
      <c r="BR110" s="95">
        <v>3870</v>
      </c>
      <c r="BS110" s="99">
        <f>'Max limit'!AX110*Input!PrimaryDrive_ratio*Input!Gear5_ratio*Input!FinalDrive_ratio</f>
        <v>772.26346153846146</v>
      </c>
      <c r="BT110" s="99">
        <f t="shared" si="87"/>
        <v>12.871057692307691</v>
      </c>
      <c r="BU110" s="99">
        <f>BT110*Input!$N$23</f>
        <v>30285.573007884606</v>
      </c>
      <c r="BV110" s="100">
        <f t="shared" si="88"/>
        <v>30.285573007884608</v>
      </c>
      <c r="BW110" s="95">
        <v>3870</v>
      </c>
      <c r="BX110" s="99">
        <f>'Max limit'!AX110*Input!PrimaryDrive_ratio*Input!Gear6_ratio*Input!FinalDrive_ratio</f>
        <v>879.09832775919722</v>
      </c>
      <c r="BY110" s="99">
        <f t="shared" si="89"/>
        <v>14.651638795986621</v>
      </c>
      <c r="BZ110" s="99">
        <f>BY110*Input!$N$23</f>
        <v>34475.276783678921</v>
      </c>
      <c r="CA110" s="100">
        <f t="shared" si="90"/>
        <v>34.475276783678922</v>
      </c>
      <c r="CC110" s="95">
        <v>3870</v>
      </c>
      <c r="CD110" s="94">
        <f t="shared" si="91"/>
        <v>13.5</v>
      </c>
      <c r="CE110" s="94">
        <f t="shared" si="92"/>
        <v>17.5</v>
      </c>
      <c r="CF110" s="94">
        <f t="shared" si="93"/>
        <v>22</v>
      </c>
      <c r="CG110" s="94">
        <f t="shared" si="94"/>
        <v>26.5</v>
      </c>
      <c r="CH110" s="94">
        <f t="shared" si="95"/>
        <v>30.5</v>
      </c>
      <c r="CI110" s="94">
        <f t="shared" si="96"/>
        <v>34.5</v>
      </c>
      <c r="CK110" s="95">
        <v>3870</v>
      </c>
      <c r="CL110" s="162">
        <f t="shared" si="97"/>
        <v>5.6923596673596668</v>
      </c>
      <c r="CM110" s="162">
        <f t="shared" si="98"/>
        <v>7.4886153846153833</v>
      </c>
      <c r="CN110" s="162">
        <f t="shared" si="99"/>
        <v>9.360769230769229</v>
      </c>
      <c r="CO110" s="162">
        <f t="shared" si="100"/>
        <v>11.232923076923075</v>
      </c>
      <c r="CP110" s="162">
        <f t="shared" si="101"/>
        <v>12.871057692307691</v>
      </c>
      <c r="CQ110" s="162">
        <f t="shared" si="102"/>
        <v>14.651638795986621</v>
      </c>
    </row>
    <row r="111" spans="1:95" ht="19.5" thickTop="1" thickBot="1">
      <c r="A111" s="70">
        <v>3920</v>
      </c>
      <c r="B111" s="70">
        <v>56.948999999999998</v>
      </c>
      <c r="C111" s="70">
        <v>102.033</v>
      </c>
      <c r="D111" s="70">
        <v>54.066000000000003</v>
      </c>
      <c r="E111" s="70">
        <v>2.2200000000000002</v>
      </c>
      <c r="G111" s="92">
        <v>1</v>
      </c>
      <c r="H111" s="93">
        <f t="shared" si="103"/>
        <v>2.6721967963386728</v>
      </c>
      <c r="O111" s="95">
        <v>3880</v>
      </c>
      <c r="P111" s="94">
        <f t="shared" si="55"/>
        <v>13.106749404385834</v>
      </c>
      <c r="Q111" s="94">
        <f t="shared" si="56"/>
        <v>13.485655438929507</v>
      </c>
      <c r="R111" s="94">
        <f t="shared" si="57"/>
        <v>13.737041907915872</v>
      </c>
      <c r="S111" s="94">
        <f t="shared" si="58"/>
        <v>13.719492850994436</v>
      </c>
      <c r="T111" s="94">
        <f t="shared" si="59"/>
        <v>13.698119651776929</v>
      </c>
      <c r="U111" s="94">
        <f t="shared" si="60"/>
        <v>13.513930309886067</v>
      </c>
      <c r="V111" s="82"/>
      <c r="W111" s="95">
        <v>3880</v>
      </c>
      <c r="X111" s="161">
        <f t="shared" si="68"/>
        <v>9.2263376656535261</v>
      </c>
      <c r="Y111" s="161">
        <f t="shared" si="69"/>
        <v>9.4678839926314549</v>
      </c>
      <c r="Z111" s="161">
        <f t="shared" si="70"/>
        <v>9.6096948767187804</v>
      </c>
      <c r="AA111" s="161">
        <f t="shared" si="71"/>
        <v>9.5542802507037941</v>
      </c>
      <c r="AB111" s="161">
        <f t="shared" si="72"/>
        <v>9.4943402681502587</v>
      </c>
      <c r="AC111" s="161">
        <f t="shared" si="73"/>
        <v>9.3101509262593964</v>
      </c>
      <c r="AD111" s="82"/>
      <c r="AE111" s="82"/>
      <c r="AF111" s="82"/>
      <c r="AG111" s="95">
        <v>3880</v>
      </c>
      <c r="AH111" s="161">
        <f t="shared" si="74"/>
        <v>-11.057872255982707</v>
      </c>
      <c r="AI111" s="161">
        <f t="shared" si="75"/>
        <v>-11.15397841312379</v>
      </c>
      <c r="AJ111" s="161">
        <f t="shared" si="76"/>
        <v>-11.282022960406671</v>
      </c>
      <c r="AK111" s="161">
        <f t="shared" si="77"/>
        <v>-11.438521851530194</v>
      </c>
      <c r="AL111" s="161">
        <f t="shared" si="78"/>
        <v>-11.598799835195052</v>
      </c>
      <c r="AM111" s="161">
        <f t="shared" si="79"/>
        <v>-11.797724324437183</v>
      </c>
      <c r="AN111" s="81"/>
      <c r="AO111" s="81"/>
      <c r="AP111" s="95">
        <v>3880</v>
      </c>
      <c r="AQ111" s="94">
        <f t="shared" si="61"/>
        <v>34.723548706187017</v>
      </c>
      <c r="AR111" s="94">
        <f t="shared" si="62"/>
        <v>60.095574191432732</v>
      </c>
      <c r="AS111" s="94">
        <f t="shared" si="63"/>
        <v>93.899334674113675</v>
      </c>
      <c r="AT111" s="94">
        <f t="shared" si="64"/>
        <v>135.21504193072366</v>
      </c>
      <c r="AU111" s="94">
        <f t="shared" si="65"/>
        <v>177.52842961824609</v>
      </c>
      <c r="AV111" s="94">
        <f t="shared" si="66"/>
        <v>230.04449477816877</v>
      </c>
      <c r="AW111" s="81"/>
      <c r="AX111" s="95">
        <v>3880</v>
      </c>
      <c r="AY111" s="99">
        <f>'Max limit'!AX111*Input!PrimaryDrive_ratio*Input!Gear1_ratio*Input!FinalDrive_ratio</f>
        <v>342.42411642411645</v>
      </c>
      <c r="AZ111" s="99">
        <f t="shared" si="80"/>
        <v>5.7070686070686074</v>
      </c>
      <c r="BA111" s="99">
        <f>AZ111*Input!$N$23</f>
        <v>13428.721018295217</v>
      </c>
      <c r="BB111" s="97">
        <f t="shared" si="67"/>
        <v>13.428721018295217</v>
      </c>
      <c r="BC111" s="95">
        <v>3880</v>
      </c>
      <c r="BD111" s="99">
        <f>'Max limit'!AX111*Input!PrimaryDrive_ratio*Input!Gear2_ratio*Input!FinalDrive_ratio</f>
        <v>450.47794871794872</v>
      </c>
      <c r="BE111" s="99">
        <f t="shared" si="81"/>
        <v>7.5079658119658124</v>
      </c>
      <c r="BF111" s="99">
        <f>BE111*Input!$N$23</f>
        <v>17666.228539623931</v>
      </c>
      <c r="BG111" s="100">
        <f t="shared" si="82"/>
        <v>17.66622853962393</v>
      </c>
      <c r="BH111" s="95">
        <v>3880</v>
      </c>
      <c r="BI111" s="99">
        <f>'Max limit'!AX111*Input!PrimaryDrive_ratio*Input!Gear3_ratio*Input!FinalDrive_ratio</f>
        <v>563.09743589743596</v>
      </c>
      <c r="BJ111" s="99">
        <f t="shared" si="83"/>
        <v>9.3849572649572668</v>
      </c>
      <c r="BK111" s="99">
        <f>BJ111*Input!$N$23</f>
        <v>22082.785674529914</v>
      </c>
      <c r="BL111" s="100">
        <f t="shared" si="84"/>
        <v>22.082785674529916</v>
      </c>
      <c r="BM111" s="95">
        <v>3880</v>
      </c>
      <c r="BN111" s="99">
        <f>'Max limit'!AX111*Input!PrimaryDrive_ratio*Input!Gear4_ratio*Input!FinalDrive_ratio</f>
        <v>675.71692307692308</v>
      </c>
      <c r="BO111" s="99">
        <f t="shared" si="85"/>
        <v>11.261948717948718</v>
      </c>
      <c r="BP111" s="99">
        <f>BO111*Input!$N$23</f>
        <v>26499.342809435893</v>
      </c>
      <c r="BQ111" s="100">
        <f t="shared" si="86"/>
        <v>26.499342809435895</v>
      </c>
      <c r="BR111" s="95">
        <v>3880</v>
      </c>
      <c r="BS111" s="99">
        <f>'Max limit'!AX111*Input!PrimaryDrive_ratio*Input!Gear5_ratio*Input!FinalDrive_ratio</f>
        <v>774.25897435897434</v>
      </c>
      <c r="BT111" s="99">
        <f t="shared" si="87"/>
        <v>12.904316239316239</v>
      </c>
      <c r="BU111" s="99">
        <f>BT111*Input!$N$23</f>
        <v>30363.830302478629</v>
      </c>
      <c r="BV111" s="100">
        <f t="shared" si="88"/>
        <v>30.363830302478629</v>
      </c>
      <c r="BW111" s="95">
        <v>3880</v>
      </c>
      <c r="BX111" s="99">
        <f>'Max limit'!AX111*Input!PrimaryDrive_ratio*Input!Gear6_ratio*Input!FinalDrive_ratio</f>
        <v>881.36989966555177</v>
      </c>
      <c r="BY111" s="99">
        <f t="shared" si="89"/>
        <v>14.689498327759196</v>
      </c>
      <c r="BZ111" s="99">
        <f>BY111*Input!$N$23</f>
        <v>34564.360186220729</v>
      </c>
      <c r="CA111" s="100">
        <f t="shared" si="90"/>
        <v>34.564360186220732</v>
      </c>
      <c r="CC111" s="95">
        <v>3880</v>
      </c>
      <c r="CD111" s="94">
        <f t="shared" si="91"/>
        <v>13.5</v>
      </c>
      <c r="CE111" s="94">
        <f t="shared" si="92"/>
        <v>17.5</v>
      </c>
      <c r="CF111" s="94">
        <f t="shared" si="93"/>
        <v>22</v>
      </c>
      <c r="CG111" s="94">
        <f t="shared" si="94"/>
        <v>26.5</v>
      </c>
      <c r="CH111" s="94">
        <f t="shared" si="95"/>
        <v>30.5</v>
      </c>
      <c r="CI111" s="94">
        <f t="shared" si="96"/>
        <v>34.5</v>
      </c>
      <c r="CK111" s="95">
        <v>3880</v>
      </c>
      <c r="CL111" s="162">
        <f t="shared" si="97"/>
        <v>5.7070686070686074</v>
      </c>
      <c r="CM111" s="162">
        <f t="shared" si="98"/>
        <v>7.5079658119658124</v>
      </c>
      <c r="CN111" s="162">
        <f t="shared" si="99"/>
        <v>9.3849572649572668</v>
      </c>
      <c r="CO111" s="162">
        <f t="shared" si="100"/>
        <v>11.261948717948718</v>
      </c>
      <c r="CP111" s="162">
        <f t="shared" si="101"/>
        <v>12.904316239316239</v>
      </c>
      <c r="CQ111" s="162">
        <f t="shared" si="102"/>
        <v>14.689498327759196</v>
      </c>
    </row>
    <row r="112" spans="1:95" ht="19.5" thickTop="1" thickBot="1">
      <c r="A112" s="70">
        <v>3930</v>
      </c>
      <c r="B112" s="70">
        <v>57.098999999999997</v>
      </c>
      <c r="C112" s="70">
        <v>102.041</v>
      </c>
      <c r="D112" s="70">
        <v>54.204999999999998</v>
      </c>
      <c r="E112" s="70">
        <v>2.23</v>
      </c>
      <c r="G112" s="92">
        <v>1</v>
      </c>
      <c r="H112" s="93">
        <f t="shared" si="103"/>
        <v>2.7173913043478262</v>
      </c>
      <c r="O112" s="95">
        <v>3890</v>
      </c>
      <c r="P112" s="94">
        <f t="shared" si="55"/>
        <v>13.106169185471419</v>
      </c>
      <c r="Q112" s="94">
        <f t="shared" si="56"/>
        <v>13.484615715845502</v>
      </c>
      <c r="R112" s="94">
        <f t="shared" si="57"/>
        <v>13.735373034215691</v>
      </c>
      <c r="S112" s="94">
        <f t="shared" si="58"/>
        <v>13.717067625360411</v>
      </c>
      <c r="T112" s="94">
        <f t="shared" si="59"/>
        <v>13.694906007542349</v>
      </c>
      <c r="U112" s="94">
        <f t="shared" si="60"/>
        <v>13.509766012562361</v>
      </c>
      <c r="V112" s="82"/>
      <c r="W112" s="95">
        <v>3890</v>
      </c>
      <c r="X112" s="161">
        <f t="shared" si="68"/>
        <v>9.2257574467391095</v>
      </c>
      <c r="Y112" s="161">
        <f t="shared" si="69"/>
        <v>9.4668442695474475</v>
      </c>
      <c r="Z112" s="161">
        <f t="shared" si="70"/>
        <v>9.6080260030185993</v>
      </c>
      <c r="AA112" s="161">
        <f t="shared" si="71"/>
        <v>9.5518550250697682</v>
      </c>
      <c r="AB112" s="161">
        <f t="shared" si="72"/>
        <v>9.4911266239156777</v>
      </c>
      <c r="AC112" s="161">
        <f t="shared" si="73"/>
        <v>9.3059866289356901</v>
      </c>
      <c r="AD112" s="82"/>
      <c r="AE112" s="82"/>
      <c r="AF112" s="82"/>
      <c r="AG112" s="95">
        <v>3890</v>
      </c>
      <c r="AH112" s="161">
        <f t="shared" si="74"/>
        <v>-11.058551112112575</v>
      </c>
      <c r="AI112" s="161">
        <f t="shared" si="75"/>
        <v>-11.155153300208717</v>
      </c>
      <c r="AJ112" s="161">
        <f t="shared" si="76"/>
        <v>-11.283858721476872</v>
      </c>
      <c r="AK112" s="161">
        <f t="shared" si="77"/>
        <v>-11.441165347471282</v>
      </c>
      <c r="AL112" s="161">
        <f t="shared" si="78"/>
        <v>-11.602270570968399</v>
      </c>
      <c r="AM112" s="161">
        <f t="shared" si="79"/>
        <v>-11.802221765546784</v>
      </c>
      <c r="AN112" s="81"/>
      <c r="AO112" s="81"/>
      <c r="AP112" s="95">
        <v>3890</v>
      </c>
      <c r="AQ112" s="94">
        <f t="shared" si="61"/>
        <v>34.902766724472087</v>
      </c>
      <c r="AR112" s="94">
        <f t="shared" si="62"/>
        <v>60.405744381853744</v>
      </c>
      <c r="AS112" s="94">
        <f t="shared" si="63"/>
        <v>94.383975596646493</v>
      </c>
      <c r="AT112" s="94">
        <f t="shared" si="64"/>
        <v>135.91292485917091</v>
      </c>
      <c r="AU112" s="94">
        <f t="shared" si="65"/>
        <v>178.44470386240974</v>
      </c>
      <c r="AV112" s="94">
        <f t="shared" si="66"/>
        <v>231.23181923110366</v>
      </c>
      <c r="AW112" s="81"/>
      <c r="AX112" s="95">
        <v>3890</v>
      </c>
      <c r="AY112" s="99">
        <f>'Max limit'!AX112*Input!PrimaryDrive_ratio*Input!Gear1_ratio*Input!FinalDrive_ratio</f>
        <v>343.30665280665278</v>
      </c>
      <c r="AZ112" s="99">
        <f t="shared" si="80"/>
        <v>5.7217775467775462</v>
      </c>
      <c r="BA112" s="99">
        <f>AZ112*Input!$N$23</f>
        <v>13463.331124012471</v>
      </c>
      <c r="BB112" s="97">
        <f t="shared" si="67"/>
        <v>13.463331124012472</v>
      </c>
      <c r="BC112" s="95">
        <v>3890</v>
      </c>
      <c r="BD112" s="99">
        <f>'Max limit'!AX112*Input!PrimaryDrive_ratio*Input!Gear2_ratio*Input!FinalDrive_ratio</f>
        <v>451.63897435897434</v>
      </c>
      <c r="BE112" s="99">
        <f t="shared" si="81"/>
        <v>7.5273162393162387</v>
      </c>
      <c r="BF112" s="99">
        <f>BE112*Input!$N$23</f>
        <v>17711.760056478626</v>
      </c>
      <c r="BG112" s="100">
        <f t="shared" si="82"/>
        <v>17.711760056478628</v>
      </c>
      <c r="BH112" s="95">
        <v>3890</v>
      </c>
      <c r="BI112" s="99">
        <f>'Max limit'!AX112*Input!PrimaryDrive_ratio*Input!Gear3_ratio*Input!FinalDrive_ratio</f>
        <v>564.54871794871792</v>
      </c>
      <c r="BJ112" s="99">
        <f t="shared" si="83"/>
        <v>9.4091452991452993</v>
      </c>
      <c r="BK112" s="99">
        <f>BJ112*Input!$N$23</f>
        <v>22139.700070598286</v>
      </c>
      <c r="BL112" s="100">
        <f t="shared" si="84"/>
        <v>22.139700070598288</v>
      </c>
      <c r="BM112" s="95">
        <v>3890</v>
      </c>
      <c r="BN112" s="99">
        <f>'Max limit'!AX112*Input!PrimaryDrive_ratio*Input!Gear4_ratio*Input!FinalDrive_ratio</f>
        <v>677.45846153846151</v>
      </c>
      <c r="BO112" s="99">
        <f t="shared" si="85"/>
        <v>11.290974358974358</v>
      </c>
      <c r="BP112" s="99">
        <f>BO112*Input!$N$23</f>
        <v>26567.640084717943</v>
      </c>
      <c r="BQ112" s="100">
        <f t="shared" si="86"/>
        <v>26.567640084717944</v>
      </c>
      <c r="BR112" s="95">
        <v>3890</v>
      </c>
      <c r="BS112" s="99">
        <f>'Max limit'!AX112*Input!PrimaryDrive_ratio*Input!Gear5_ratio*Input!FinalDrive_ratio</f>
        <v>776.25448717948711</v>
      </c>
      <c r="BT112" s="99">
        <f t="shared" si="87"/>
        <v>12.937574786324785</v>
      </c>
      <c r="BU112" s="99">
        <f>BT112*Input!$N$23</f>
        <v>30442.087597072641</v>
      </c>
      <c r="BV112" s="100">
        <f t="shared" si="88"/>
        <v>30.442087597072643</v>
      </c>
      <c r="BW112" s="95">
        <v>3890</v>
      </c>
      <c r="BX112" s="99">
        <f>'Max limit'!AX112*Input!PrimaryDrive_ratio*Input!Gear6_ratio*Input!FinalDrive_ratio</f>
        <v>883.64147157190632</v>
      </c>
      <c r="BY112" s="99">
        <f t="shared" si="89"/>
        <v>14.727357859531772</v>
      </c>
      <c r="BZ112" s="99">
        <f>BY112*Input!$N$23</f>
        <v>34653.443588762537</v>
      </c>
      <c r="CA112" s="100">
        <f t="shared" si="90"/>
        <v>34.653443588762535</v>
      </c>
      <c r="CC112" s="95">
        <v>3890</v>
      </c>
      <c r="CD112" s="94">
        <f t="shared" si="91"/>
        <v>13.5</v>
      </c>
      <c r="CE112" s="94">
        <f t="shared" si="92"/>
        <v>17.5</v>
      </c>
      <c r="CF112" s="94">
        <f t="shared" si="93"/>
        <v>22</v>
      </c>
      <c r="CG112" s="94">
        <f t="shared" si="94"/>
        <v>26.5</v>
      </c>
      <c r="CH112" s="94">
        <f t="shared" si="95"/>
        <v>30.5</v>
      </c>
      <c r="CI112" s="94">
        <f t="shared" si="96"/>
        <v>34.5</v>
      </c>
      <c r="CK112" s="95">
        <v>3890</v>
      </c>
      <c r="CL112" s="162">
        <f t="shared" si="97"/>
        <v>5.7217775467775462</v>
      </c>
      <c r="CM112" s="162">
        <f t="shared" si="98"/>
        <v>7.5273162393162387</v>
      </c>
      <c r="CN112" s="162">
        <f t="shared" si="99"/>
        <v>9.4091452991452993</v>
      </c>
      <c r="CO112" s="162">
        <f t="shared" si="100"/>
        <v>11.290974358974358</v>
      </c>
      <c r="CP112" s="162">
        <f t="shared" si="101"/>
        <v>12.937574786324785</v>
      </c>
      <c r="CQ112" s="162">
        <f t="shared" si="102"/>
        <v>14.727357859531772</v>
      </c>
    </row>
    <row r="113" spans="1:95" ht="19.5" thickTop="1" thickBot="1">
      <c r="A113" s="70">
        <v>3940</v>
      </c>
      <c r="B113" s="70">
        <v>57.238999999999997</v>
      </c>
      <c r="C113" s="70">
        <v>102.03100000000001</v>
      </c>
      <c r="D113" s="70">
        <v>54.343000000000004</v>
      </c>
      <c r="E113" s="70">
        <v>2.23</v>
      </c>
      <c r="G113" s="92">
        <v>1</v>
      </c>
      <c r="H113" s="93">
        <f t="shared" si="103"/>
        <v>2.7625858123569795</v>
      </c>
      <c r="O113" s="95">
        <v>3900</v>
      </c>
      <c r="P113" s="94">
        <f t="shared" si="55"/>
        <v>13.105587473072022</v>
      </c>
      <c r="Q113" s="94">
        <f t="shared" si="56"/>
        <v>13.483573316511601</v>
      </c>
      <c r="R113" s="94">
        <f t="shared" si="57"/>
        <v>13.73369986483031</v>
      </c>
      <c r="S113" s="94">
        <f t="shared" si="58"/>
        <v>13.714636157189362</v>
      </c>
      <c r="T113" s="94">
        <f t="shared" si="59"/>
        <v>13.691684091379237</v>
      </c>
      <c r="U113" s="94">
        <f t="shared" si="60"/>
        <v>13.505590996326626</v>
      </c>
      <c r="V113" s="82"/>
      <c r="W113" s="95">
        <v>3900</v>
      </c>
      <c r="X113" s="161">
        <f t="shared" si="68"/>
        <v>9.2251757343397127</v>
      </c>
      <c r="Y113" s="161">
        <f t="shared" si="69"/>
        <v>9.4658018702135447</v>
      </c>
      <c r="Z113" s="161">
        <f t="shared" si="70"/>
        <v>9.6063528336332169</v>
      </c>
      <c r="AA113" s="161">
        <f t="shared" si="71"/>
        <v>9.5494235568987182</v>
      </c>
      <c r="AB113" s="161">
        <f t="shared" si="72"/>
        <v>9.4879047077525662</v>
      </c>
      <c r="AC113" s="161">
        <f t="shared" si="73"/>
        <v>9.3018116126999555</v>
      </c>
      <c r="AD113" s="82"/>
      <c r="AE113" s="82"/>
      <c r="AF113" s="82"/>
      <c r="AG113" s="95">
        <v>3900</v>
      </c>
      <c r="AH113" s="161">
        <f t="shared" si="74"/>
        <v>-11.059231715619868</v>
      </c>
      <c r="AI113" s="161">
        <f t="shared" si="75"/>
        <v>-11.156331211456026</v>
      </c>
      <c r="AJ113" s="161">
        <f t="shared" si="76"/>
        <v>-11.285699207800791</v>
      </c>
      <c r="AK113" s="161">
        <f t="shared" si="77"/>
        <v>-11.443815647777727</v>
      </c>
      <c r="AL113" s="161">
        <f t="shared" si="78"/>
        <v>-11.605750240424561</v>
      </c>
      <c r="AM113" s="161">
        <f t="shared" si="79"/>
        <v>-11.806730783081379</v>
      </c>
      <c r="AN113" s="81"/>
      <c r="AO113" s="81"/>
      <c r="AP113" s="95">
        <v>3900</v>
      </c>
      <c r="AQ113" s="94">
        <f t="shared" si="61"/>
        <v>35.082446050397515</v>
      </c>
      <c r="AR113" s="94">
        <f t="shared" si="62"/>
        <v>60.716712951143293</v>
      </c>
      <c r="AS113" s="94">
        <f t="shared" si="63"/>
        <v>94.869863986161377</v>
      </c>
      <c r="AT113" s="94">
        <f t="shared" si="64"/>
        <v>136.61260414007239</v>
      </c>
      <c r="AU113" s="94">
        <f t="shared" si="65"/>
        <v>179.36333659883636</v>
      </c>
      <c r="AV113" s="94">
        <f t="shared" si="66"/>
        <v>232.42219986023656</v>
      </c>
      <c r="AW113" s="81"/>
      <c r="AX113" s="95">
        <v>3900</v>
      </c>
      <c r="AY113" s="99">
        <f>'Max limit'!AX113*Input!PrimaryDrive_ratio*Input!Gear1_ratio*Input!FinalDrive_ratio</f>
        <v>344.18918918918916</v>
      </c>
      <c r="AZ113" s="99">
        <f t="shared" si="80"/>
        <v>5.736486486486486</v>
      </c>
      <c r="BA113" s="99">
        <f>AZ113*Input!$N$23</f>
        <v>13497.941229729726</v>
      </c>
      <c r="BB113" s="97">
        <f t="shared" si="67"/>
        <v>13.497941229729726</v>
      </c>
      <c r="BC113" s="95">
        <v>3900</v>
      </c>
      <c r="BD113" s="99">
        <f>'Max limit'!AX113*Input!PrimaryDrive_ratio*Input!Gear2_ratio*Input!FinalDrive_ratio</f>
        <v>452.79999999999995</v>
      </c>
      <c r="BE113" s="99">
        <f t="shared" si="81"/>
        <v>7.546666666666666</v>
      </c>
      <c r="BF113" s="99">
        <f>BE113*Input!$N$23</f>
        <v>17757.291573333328</v>
      </c>
      <c r="BG113" s="100">
        <f t="shared" si="82"/>
        <v>17.75729157333333</v>
      </c>
      <c r="BH113" s="95">
        <v>3900</v>
      </c>
      <c r="BI113" s="99">
        <f>'Max limit'!AX113*Input!PrimaryDrive_ratio*Input!Gear3_ratio*Input!FinalDrive_ratio</f>
        <v>565.99999999999989</v>
      </c>
      <c r="BJ113" s="99">
        <f t="shared" si="83"/>
        <v>9.4333333333333318</v>
      </c>
      <c r="BK113" s="99">
        <f>BJ113*Input!$N$23</f>
        <v>22196.614466666659</v>
      </c>
      <c r="BL113" s="100">
        <f t="shared" si="84"/>
        <v>22.196614466666659</v>
      </c>
      <c r="BM113" s="95">
        <v>3900</v>
      </c>
      <c r="BN113" s="99">
        <f>'Max limit'!AX113*Input!PrimaryDrive_ratio*Input!Gear4_ratio*Input!FinalDrive_ratio</f>
        <v>679.19999999999993</v>
      </c>
      <c r="BO113" s="99">
        <f t="shared" si="85"/>
        <v>11.319999999999999</v>
      </c>
      <c r="BP113" s="99">
        <f>BO113*Input!$N$23</f>
        <v>26635.937359999993</v>
      </c>
      <c r="BQ113" s="100">
        <f t="shared" si="86"/>
        <v>26.635937359999993</v>
      </c>
      <c r="BR113" s="95">
        <v>3900</v>
      </c>
      <c r="BS113" s="99">
        <f>'Max limit'!AX113*Input!PrimaryDrive_ratio*Input!Gear5_ratio*Input!FinalDrive_ratio</f>
        <v>778.24999999999989</v>
      </c>
      <c r="BT113" s="99">
        <f t="shared" si="87"/>
        <v>12.970833333333331</v>
      </c>
      <c r="BU113" s="99">
        <f>BT113*Input!$N$23</f>
        <v>30520.344891666657</v>
      </c>
      <c r="BV113" s="100">
        <f t="shared" si="88"/>
        <v>30.520344891666657</v>
      </c>
      <c r="BW113" s="95">
        <v>3900</v>
      </c>
      <c r="BX113" s="99">
        <f>'Max limit'!AX113*Input!PrimaryDrive_ratio*Input!Gear6_ratio*Input!FinalDrive_ratio</f>
        <v>885.91304347826076</v>
      </c>
      <c r="BY113" s="99">
        <f t="shared" si="89"/>
        <v>14.765217391304345</v>
      </c>
      <c r="BZ113" s="99">
        <f>BY113*Input!$N$23</f>
        <v>34742.526991304338</v>
      </c>
      <c r="CA113" s="100">
        <f t="shared" si="90"/>
        <v>34.742526991304338</v>
      </c>
      <c r="CC113" s="95">
        <v>3900</v>
      </c>
      <c r="CD113" s="94">
        <f t="shared" si="91"/>
        <v>13.5</v>
      </c>
      <c r="CE113" s="94">
        <f t="shared" si="92"/>
        <v>18</v>
      </c>
      <c r="CF113" s="94">
        <f t="shared" si="93"/>
        <v>22</v>
      </c>
      <c r="CG113" s="94">
        <f t="shared" si="94"/>
        <v>26.5</v>
      </c>
      <c r="CH113" s="94">
        <f t="shared" si="95"/>
        <v>30.5</v>
      </c>
      <c r="CI113" s="94">
        <f t="shared" si="96"/>
        <v>34.5</v>
      </c>
      <c r="CK113" s="95">
        <v>3900</v>
      </c>
      <c r="CL113" s="162">
        <f t="shared" si="97"/>
        <v>5.736486486486486</v>
      </c>
      <c r="CM113" s="162">
        <f t="shared" si="98"/>
        <v>7.546666666666666</v>
      </c>
      <c r="CN113" s="162">
        <f t="shared" si="99"/>
        <v>9.4333333333333318</v>
      </c>
      <c r="CO113" s="162">
        <f t="shared" si="100"/>
        <v>11.319999999999999</v>
      </c>
      <c r="CP113" s="162">
        <f t="shared" si="101"/>
        <v>12.970833333333331</v>
      </c>
      <c r="CQ113" s="162">
        <f t="shared" si="102"/>
        <v>14.765217391304345</v>
      </c>
    </row>
    <row r="114" spans="1:95" ht="19.5" thickTop="1" thickBot="1">
      <c r="A114" s="70">
        <v>3950</v>
      </c>
      <c r="B114" s="70">
        <v>57.384</v>
      </c>
      <c r="C114" s="70">
        <v>102.032</v>
      </c>
      <c r="D114" s="70">
        <v>54.481000000000002</v>
      </c>
      <c r="E114" s="70">
        <v>2.2349999999999999</v>
      </c>
      <c r="G114" s="92">
        <v>1</v>
      </c>
      <c r="H114" s="93">
        <f t="shared" si="103"/>
        <v>2.8077803203661329</v>
      </c>
      <c r="O114" s="95">
        <v>3910</v>
      </c>
      <c r="P114" s="94">
        <f t="shared" si="55"/>
        <v>13.105004267187647</v>
      </c>
      <c r="Q114" s="94">
        <f t="shared" si="56"/>
        <v>13.482528240927804</v>
      </c>
      <c r="R114" s="94">
        <f t="shared" si="57"/>
        <v>13.732022399759726</v>
      </c>
      <c r="S114" s="94">
        <f t="shared" si="58"/>
        <v>13.712198446481285</v>
      </c>
      <c r="T114" s="94">
        <f t="shared" si="59"/>
        <v>13.688453903287591</v>
      </c>
      <c r="U114" s="94">
        <f t="shared" si="60"/>
        <v>13.501405261178858</v>
      </c>
      <c r="V114" s="82"/>
      <c r="W114" s="95">
        <v>3910</v>
      </c>
      <c r="X114" s="161">
        <f t="shared" si="68"/>
        <v>9.2245925284553376</v>
      </c>
      <c r="Y114" s="161">
        <f t="shared" si="69"/>
        <v>9.4647567946297499</v>
      </c>
      <c r="Z114" s="161">
        <f t="shared" si="70"/>
        <v>9.6046753685626349</v>
      </c>
      <c r="AA114" s="161">
        <f t="shared" si="71"/>
        <v>9.5469858461906423</v>
      </c>
      <c r="AB114" s="161">
        <f t="shared" si="72"/>
        <v>9.4846745196609206</v>
      </c>
      <c r="AC114" s="161">
        <f t="shared" si="73"/>
        <v>9.2976258775521892</v>
      </c>
      <c r="AD114" s="82"/>
      <c r="AE114" s="82"/>
      <c r="AF114" s="82"/>
      <c r="AG114" s="95">
        <v>3910</v>
      </c>
      <c r="AH114" s="161">
        <f t="shared" si="74"/>
        <v>-11.059914066504586</v>
      </c>
      <c r="AI114" s="161">
        <f t="shared" si="75"/>
        <v>-11.157512146865715</v>
      </c>
      <c r="AJ114" s="161">
        <f t="shared" si="76"/>
        <v>-11.287544419378431</v>
      </c>
      <c r="AK114" s="161">
        <f t="shared" si="77"/>
        <v>-11.446472752449528</v>
      </c>
      <c r="AL114" s="161">
        <f t="shared" si="78"/>
        <v>-11.609238843563537</v>
      </c>
      <c r="AM114" s="161">
        <f t="shared" si="79"/>
        <v>-11.811251377040966</v>
      </c>
      <c r="AN114" s="81"/>
      <c r="AO114" s="81"/>
      <c r="AP114" s="95">
        <v>3910</v>
      </c>
      <c r="AQ114" s="94">
        <f t="shared" si="61"/>
        <v>35.262586683963342</v>
      </c>
      <c r="AR114" s="94">
        <f t="shared" si="62"/>
        <v>61.028479899301374</v>
      </c>
      <c r="AS114" s="94">
        <f t="shared" si="63"/>
        <v>95.356999842658396</v>
      </c>
      <c r="AT114" s="94">
        <f t="shared" si="64"/>
        <v>137.31407977342812</v>
      </c>
      <c r="AU114" s="94">
        <f t="shared" si="65"/>
        <v>180.28432782752606</v>
      </c>
      <c r="AV114" s="94">
        <f t="shared" si="66"/>
        <v>233.61563666556762</v>
      </c>
      <c r="AW114" s="81"/>
      <c r="AX114" s="95">
        <v>3910</v>
      </c>
      <c r="AY114" s="99">
        <f>'Max limit'!AX114*Input!PrimaryDrive_ratio*Input!Gear1_ratio*Input!FinalDrive_ratio</f>
        <v>345.07172557172561</v>
      </c>
      <c r="AZ114" s="99">
        <f t="shared" si="80"/>
        <v>5.7511954261954266</v>
      </c>
      <c r="BA114" s="99">
        <f>AZ114*Input!$N$23</f>
        <v>13532.551335446984</v>
      </c>
      <c r="BB114" s="97">
        <f t="shared" si="67"/>
        <v>13.532551335446984</v>
      </c>
      <c r="BC114" s="95">
        <v>3910</v>
      </c>
      <c r="BD114" s="99">
        <f>'Max limit'!AX114*Input!PrimaryDrive_ratio*Input!Gear2_ratio*Input!FinalDrive_ratio</f>
        <v>453.96102564102563</v>
      </c>
      <c r="BE114" s="99">
        <f t="shared" si="81"/>
        <v>7.5660170940170941</v>
      </c>
      <c r="BF114" s="99">
        <f>BE114*Input!$N$23</f>
        <v>17802.823090188031</v>
      </c>
      <c r="BG114" s="100">
        <f t="shared" si="82"/>
        <v>17.802823090188031</v>
      </c>
      <c r="BH114" s="95">
        <v>3910</v>
      </c>
      <c r="BI114" s="99">
        <f>'Max limit'!AX114*Input!PrimaryDrive_ratio*Input!Gear3_ratio*Input!FinalDrive_ratio</f>
        <v>567.45128205128208</v>
      </c>
      <c r="BJ114" s="99">
        <f t="shared" si="83"/>
        <v>9.4575213675213678</v>
      </c>
      <c r="BK114" s="99">
        <f>BJ114*Input!$N$23</f>
        <v>22253.528862735038</v>
      </c>
      <c r="BL114" s="100">
        <f t="shared" si="84"/>
        <v>22.253528862735038</v>
      </c>
      <c r="BM114" s="95">
        <v>3910</v>
      </c>
      <c r="BN114" s="99">
        <f>'Max limit'!AX114*Input!PrimaryDrive_ratio*Input!Gear4_ratio*Input!FinalDrive_ratio</f>
        <v>680.94153846153858</v>
      </c>
      <c r="BO114" s="99">
        <f t="shared" si="85"/>
        <v>11.349025641025642</v>
      </c>
      <c r="BP114" s="99">
        <f>BO114*Input!$N$23</f>
        <v>26704.23463528205</v>
      </c>
      <c r="BQ114" s="100">
        <f t="shared" si="86"/>
        <v>26.704234635282049</v>
      </c>
      <c r="BR114" s="95">
        <v>3910</v>
      </c>
      <c r="BS114" s="99">
        <f>'Max limit'!AX114*Input!PrimaryDrive_ratio*Input!Gear5_ratio*Input!FinalDrive_ratio</f>
        <v>780.24551282051277</v>
      </c>
      <c r="BT114" s="99">
        <f t="shared" si="87"/>
        <v>13.00409188034188</v>
      </c>
      <c r="BU114" s="99">
        <f>BT114*Input!$N$23</f>
        <v>30598.602186260679</v>
      </c>
      <c r="BV114" s="100">
        <f t="shared" si="88"/>
        <v>30.598602186260681</v>
      </c>
      <c r="BW114" s="95">
        <v>3910</v>
      </c>
      <c r="BX114" s="99">
        <f>'Max limit'!AX114*Input!PrimaryDrive_ratio*Input!Gear6_ratio*Input!FinalDrive_ratio</f>
        <v>888.18461538461531</v>
      </c>
      <c r="BY114" s="99">
        <f t="shared" si="89"/>
        <v>14.803076923076922</v>
      </c>
      <c r="BZ114" s="99">
        <f>BY114*Input!$N$23</f>
        <v>34831.610393846146</v>
      </c>
      <c r="CA114" s="100">
        <f t="shared" si="90"/>
        <v>34.831610393846148</v>
      </c>
      <c r="CC114" s="95">
        <v>3910</v>
      </c>
      <c r="CD114" s="94">
        <f t="shared" si="91"/>
        <v>13.5</v>
      </c>
      <c r="CE114" s="94">
        <f t="shared" si="92"/>
        <v>18</v>
      </c>
      <c r="CF114" s="94">
        <f t="shared" si="93"/>
        <v>22.5</v>
      </c>
      <c r="CG114" s="94">
        <f t="shared" si="94"/>
        <v>26.5</v>
      </c>
      <c r="CH114" s="94">
        <f t="shared" si="95"/>
        <v>30.5</v>
      </c>
      <c r="CI114" s="94">
        <f t="shared" si="96"/>
        <v>35</v>
      </c>
      <c r="CK114" s="95">
        <v>3910</v>
      </c>
      <c r="CL114" s="162">
        <f t="shared" si="97"/>
        <v>5.7511954261954266</v>
      </c>
      <c r="CM114" s="162">
        <f t="shared" si="98"/>
        <v>7.5660170940170941</v>
      </c>
      <c r="CN114" s="162">
        <f t="shared" si="99"/>
        <v>9.4575213675213678</v>
      </c>
      <c r="CO114" s="162">
        <f t="shared" si="100"/>
        <v>11.349025641025642</v>
      </c>
      <c r="CP114" s="162">
        <f t="shared" si="101"/>
        <v>13.00409188034188</v>
      </c>
      <c r="CQ114" s="162">
        <f t="shared" si="102"/>
        <v>14.803076923076922</v>
      </c>
    </row>
    <row r="115" spans="1:95" ht="19.5" thickTop="1" thickBot="1">
      <c r="A115" s="70">
        <v>3960</v>
      </c>
      <c r="B115" s="70">
        <v>57.521000000000001</v>
      </c>
      <c r="C115" s="70">
        <v>102.01600000000001</v>
      </c>
      <c r="D115" s="70">
        <v>54.607999999999997</v>
      </c>
      <c r="E115" s="70">
        <v>2.2429999999999999</v>
      </c>
      <c r="G115" s="92">
        <v>1</v>
      </c>
      <c r="H115" s="93">
        <f t="shared" si="103"/>
        <v>2.8529748283752863</v>
      </c>
      <c r="O115" s="95">
        <v>3920</v>
      </c>
      <c r="P115" s="94">
        <f t="shared" si="55"/>
        <v>13.104419567818292</v>
      </c>
      <c r="Q115" s="94">
        <f t="shared" si="56"/>
        <v>13.481480489094112</v>
      </c>
      <c r="R115" s="94">
        <f t="shared" si="57"/>
        <v>13.730340639003945</v>
      </c>
      <c r="S115" s="94">
        <f t="shared" si="58"/>
        <v>13.709754493236186</v>
      </c>
      <c r="T115" s="94">
        <f t="shared" si="59"/>
        <v>13.685215443267417</v>
      </c>
      <c r="U115" s="94">
        <f t="shared" si="60"/>
        <v>13.497208807119064</v>
      </c>
      <c r="V115" s="82"/>
      <c r="W115" s="95">
        <v>3920</v>
      </c>
      <c r="X115" s="161">
        <f t="shared" si="68"/>
        <v>9.2240078290859824</v>
      </c>
      <c r="Y115" s="161">
        <f t="shared" si="69"/>
        <v>9.463709042796058</v>
      </c>
      <c r="Z115" s="161">
        <f t="shared" si="70"/>
        <v>9.6029936078068534</v>
      </c>
      <c r="AA115" s="161">
        <f t="shared" si="71"/>
        <v>9.5445418929455439</v>
      </c>
      <c r="AB115" s="161">
        <f t="shared" si="72"/>
        <v>9.4814360596407461</v>
      </c>
      <c r="AC115" s="161">
        <f t="shared" si="73"/>
        <v>9.2934294234923929</v>
      </c>
      <c r="AD115" s="82"/>
      <c r="AE115" s="82"/>
      <c r="AF115" s="82"/>
      <c r="AG115" s="95">
        <v>3920</v>
      </c>
      <c r="AH115" s="161">
        <f t="shared" si="74"/>
        <v>-11.060598164766731</v>
      </c>
      <c r="AI115" s="161">
        <f t="shared" si="75"/>
        <v>-11.158696106437786</v>
      </c>
      <c r="AJ115" s="161">
        <f t="shared" si="76"/>
        <v>-11.289394356209792</v>
      </c>
      <c r="AK115" s="161">
        <f t="shared" si="77"/>
        <v>-11.449136661486687</v>
      </c>
      <c r="AL115" s="161">
        <f t="shared" si="78"/>
        <v>-11.612736380385327</v>
      </c>
      <c r="AM115" s="161">
        <f t="shared" si="79"/>
        <v>-11.815783547425546</v>
      </c>
      <c r="AN115" s="81"/>
      <c r="AO115" s="81"/>
      <c r="AP115" s="95">
        <v>3920</v>
      </c>
      <c r="AQ115" s="94">
        <f t="shared" si="61"/>
        <v>35.443188625169512</v>
      </c>
      <c r="AR115" s="94">
        <f t="shared" si="62"/>
        <v>61.341045226327957</v>
      </c>
      <c r="AS115" s="94">
        <f t="shared" si="63"/>
        <v>95.84538316613741</v>
      </c>
      <c r="AT115" s="94">
        <f t="shared" si="64"/>
        <v>138.0173517592379</v>
      </c>
      <c r="AU115" s="94">
        <f t="shared" si="65"/>
        <v>181.20767754847859</v>
      </c>
      <c r="AV115" s="94">
        <f t="shared" si="66"/>
        <v>234.81212964709661</v>
      </c>
      <c r="AW115" s="81"/>
      <c r="AX115" s="95">
        <v>3920</v>
      </c>
      <c r="AY115" s="99">
        <f>'Max limit'!AX115*Input!PrimaryDrive_ratio*Input!Gear1_ratio*Input!FinalDrive_ratio</f>
        <v>345.95426195426194</v>
      </c>
      <c r="AZ115" s="99">
        <f t="shared" si="80"/>
        <v>5.7659043659043654</v>
      </c>
      <c r="BA115" s="99">
        <f>AZ115*Input!$N$23</f>
        <v>13567.161441164237</v>
      </c>
      <c r="BB115" s="97">
        <f t="shared" si="67"/>
        <v>13.567161441164236</v>
      </c>
      <c r="BC115" s="95">
        <v>3920</v>
      </c>
      <c r="BD115" s="99">
        <f>'Max limit'!AX115*Input!PrimaryDrive_ratio*Input!Gear2_ratio*Input!FinalDrive_ratio</f>
        <v>455.12205128205125</v>
      </c>
      <c r="BE115" s="99">
        <f t="shared" si="81"/>
        <v>7.5853675213675205</v>
      </c>
      <c r="BF115" s="99">
        <f>BE115*Input!$N$23</f>
        <v>17848.354607042729</v>
      </c>
      <c r="BG115" s="100">
        <f t="shared" si="82"/>
        <v>17.848354607042729</v>
      </c>
      <c r="BH115" s="95">
        <v>3920</v>
      </c>
      <c r="BI115" s="99">
        <f>'Max limit'!AX115*Input!PrimaryDrive_ratio*Input!Gear3_ratio*Input!FinalDrive_ratio</f>
        <v>568.90256410256404</v>
      </c>
      <c r="BJ115" s="99">
        <f t="shared" si="83"/>
        <v>9.4817094017094004</v>
      </c>
      <c r="BK115" s="99">
        <f>BJ115*Input!$N$23</f>
        <v>22310.443258803411</v>
      </c>
      <c r="BL115" s="100">
        <f t="shared" si="84"/>
        <v>22.31044325880341</v>
      </c>
      <c r="BM115" s="95">
        <v>3920</v>
      </c>
      <c r="BN115" s="99">
        <f>'Max limit'!AX115*Input!PrimaryDrive_ratio*Input!Gear4_ratio*Input!FinalDrive_ratio</f>
        <v>682.6830769230769</v>
      </c>
      <c r="BO115" s="99">
        <f t="shared" si="85"/>
        <v>11.378051282051281</v>
      </c>
      <c r="BP115" s="99">
        <f>BO115*Input!$N$23</f>
        <v>26772.531910564096</v>
      </c>
      <c r="BQ115" s="100">
        <f t="shared" si="86"/>
        <v>26.772531910564094</v>
      </c>
      <c r="BR115" s="95">
        <v>3920</v>
      </c>
      <c r="BS115" s="99">
        <f>'Max limit'!AX115*Input!PrimaryDrive_ratio*Input!Gear5_ratio*Input!FinalDrive_ratio</f>
        <v>782.24102564102554</v>
      </c>
      <c r="BT115" s="99">
        <f t="shared" si="87"/>
        <v>13.037350427350425</v>
      </c>
      <c r="BU115" s="99">
        <f>BT115*Input!$N$23</f>
        <v>30676.859480854691</v>
      </c>
      <c r="BV115" s="100">
        <f t="shared" si="88"/>
        <v>30.676859480854691</v>
      </c>
      <c r="BW115" s="95">
        <v>3920</v>
      </c>
      <c r="BX115" s="99">
        <f>'Max limit'!AX115*Input!PrimaryDrive_ratio*Input!Gear6_ratio*Input!FinalDrive_ratio</f>
        <v>890.45618729096986</v>
      </c>
      <c r="BY115" s="99">
        <f t="shared" si="89"/>
        <v>14.840936454849498</v>
      </c>
      <c r="BZ115" s="99">
        <f>BY115*Input!$N$23</f>
        <v>34920.693796387954</v>
      </c>
      <c r="CA115" s="100">
        <f t="shared" si="90"/>
        <v>34.920693796387951</v>
      </c>
      <c r="CC115" s="95">
        <v>3920</v>
      </c>
      <c r="CD115" s="94">
        <f t="shared" si="91"/>
        <v>13.5</v>
      </c>
      <c r="CE115" s="94">
        <f t="shared" si="92"/>
        <v>18</v>
      </c>
      <c r="CF115" s="94">
        <f t="shared" si="93"/>
        <v>22.5</v>
      </c>
      <c r="CG115" s="94">
        <f t="shared" si="94"/>
        <v>27</v>
      </c>
      <c r="CH115" s="94">
        <f t="shared" si="95"/>
        <v>30.5</v>
      </c>
      <c r="CI115" s="94">
        <f t="shared" si="96"/>
        <v>35</v>
      </c>
      <c r="CK115" s="95">
        <v>3920</v>
      </c>
      <c r="CL115" s="162">
        <f t="shared" si="97"/>
        <v>5.7659043659043654</v>
      </c>
      <c r="CM115" s="162">
        <f t="shared" si="98"/>
        <v>7.5853675213675205</v>
      </c>
      <c r="CN115" s="162">
        <f t="shared" si="99"/>
        <v>9.4817094017094004</v>
      </c>
      <c r="CO115" s="162">
        <f t="shared" si="100"/>
        <v>11.378051282051281</v>
      </c>
      <c r="CP115" s="162">
        <f t="shared" si="101"/>
        <v>13.037350427350425</v>
      </c>
      <c r="CQ115" s="162">
        <f t="shared" si="102"/>
        <v>14.840936454849498</v>
      </c>
    </row>
    <row r="116" spans="1:95" ht="19.5" thickTop="1" thickBot="1">
      <c r="A116" s="70">
        <v>3970</v>
      </c>
      <c r="B116" s="70">
        <v>57.646999999999998</v>
      </c>
      <c r="C116" s="70">
        <v>101.983</v>
      </c>
      <c r="D116" s="70">
        <v>54.731999999999999</v>
      </c>
      <c r="E116" s="70">
        <v>2.2450000000000001</v>
      </c>
      <c r="G116" s="92">
        <v>1</v>
      </c>
      <c r="H116" s="93">
        <f t="shared" si="103"/>
        <v>2.8981693363844396</v>
      </c>
      <c r="O116" s="95">
        <v>3930</v>
      </c>
      <c r="P116" s="94">
        <f t="shared" si="55"/>
        <v>13.103833374963958</v>
      </c>
      <c r="Q116" s="94">
        <f t="shared" si="56"/>
        <v>13.480430061010528</v>
      </c>
      <c r="R116" s="94">
        <f t="shared" si="57"/>
        <v>13.728654582562964</v>
      </c>
      <c r="S116" s="94">
        <f t="shared" si="58"/>
        <v>13.707304297454064</v>
      </c>
      <c r="T116" s="94">
        <f t="shared" si="59"/>
        <v>13.681968711318707</v>
      </c>
      <c r="U116" s="94">
        <f t="shared" si="60"/>
        <v>13.493001634147237</v>
      </c>
      <c r="V116" s="82"/>
      <c r="W116" s="95">
        <v>3930</v>
      </c>
      <c r="X116" s="161">
        <f t="shared" si="68"/>
        <v>9.2234216362316488</v>
      </c>
      <c r="Y116" s="161">
        <f t="shared" si="69"/>
        <v>9.462658614712474</v>
      </c>
      <c r="Z116" s="161">
        <f t="shared" si="70"/>
        <v>9.6013075513658706</v>
      </c>
      <c r="AA116" s="161">
        <f t="shared" si="71"/>
        <v>9.5420916971634195</v>
      </c>
      <c r="AB116" s="161">
        <f t="shared" si="72"/>
        <v>9.4781893276920375</v>
      </c>
      <c r="AC116" s="161">
        <f t="shared" si="73"/>
        <v>9.2892222505205684</v>
      </c>
      <c r="AD116" s="82"/>
      <c r="AE116" s="82"/>
      <c r="AF116" s="82"/>
      <c r="AG116" s="95">
        <v>3930</v>
      </c>
      <c r="AH116" s="161">
        <f t="shared" si="74"/>
        <v>-11.061284010406302</v>
      </c>
      <c r="AI116" s="161">
        <f t="shared" si="75"/>
        <v>-11.159883090172237</v>
      </c>
      <c r="AJ116" s="161">
        <f t="shared" si="76"/>
        <v>-11.291249018294872</v>
      </c>
      <c r="AK116" s="161">
        <f t="shared" si="77"/>
        <v>-11.451807374889203</v>
      </c>
      <c r="AL116" s="161">
        <f t="shared" si="78"/>
        <v>-11.616242850889931</v>
      </c>
      <c r="AM116" s="161">
        <f t="shared" si="79"/>
        <v>-11.820327294235119</v>
      </c>
      <c r="AN116" s="81"/>
      <c r="AO116" s="81"/>
      <c r="AP116" s="95">
        <v>3930</v>
      </c>
      <c r="AQ116" s="94">
        <f t="shared" si="61"/>
        <v>35.624251874016075</v>
      </c>
      <c r="AR116" s="94">
        <f t="shared" si="62"/>
        <v>61.654408932223077</v>
      </c>
      <c r="AS116" s="94">
        <f t="shared" si="63"/>
        <v>96.335013956598488</v>
      </c>
      <c r="AT116" s="94">
        <f t="shared" si="64"/>
        <v>138.72242009750195</v>
      </c>
      <c r="AU116" s="94">
        <f t="shared" si="65"/>
        <v>182.13338576169409</v>
      </c>
      <c r="AV116" s="94">
        <f t="shared" si="66"/>
        <v>236.01167880482362</v>
      </c>
      <c r="AW116" s="81"/>
      <c r="AX116" s="95">
        <v>3930</v>
      </c>
      <c r="AY116" s="99">
        <f>'Max limit'!AX116*Input!PrimaryDrive_ratio*Input!Gear1_ratio*Input!FinalDrive_ratio</f>
        <v>346.83679833679832</v>
      </c>
      <c r="AZ116" s="99">
        <f t="shared" si="80"/>
        <v>5.7806133056133051</v>
      </c>
      <c r="BA116" s="99">
        <f>AZ116*Input!$N$23</f>
        <v>13601.771546881493</v>
      </c>
      <c r="BB116" s="97">
        <f t="shared" si="67"/>
        <v>13.601771546881492</v>
      </c>
      <c r="BC116" s="95">
        <v>3930</v>
      </c>
      <c r="BD116" s="99">
        <f>'Max limit'!AX116*Input!PrimaryDrive_ratio*Input!Gear2_ratio*Input!FinalDrive_ratio</f>
        <v>456.28307692307686</v>
      </c>
      <c r="BE116" s="99">
        <f t="shared" si="81"/>
        <v>7.6047179487179477</v>
      </c>
      <c r="BF116" s="99">
        <f>BE116*Input!$N$23</f>
        <v>17893.886123897431</v>
      </c>
      <c r="BG116" s="100">
        <f t="shared" si="82"/>
        <v>17.893886123897431</v>
      </c>
      <c r="BH116" s="95">
        <v>3930</v>
      </c>
      <c r="BI116" s="99">
        <f>'Max limit'!AX116*Input!PrimaryDrive_ratio*Input!Gear3_ratio*Input!FinalDrive_ratio</f>
        <v>570.35384615384601</v>
      </c>
      <c r="BJ116" s="99">
        <f t="shared" si="83"/>
        <v>9.5058974358974329</v>
      </c>
      <c r="BK116" s="99">
        <f>BJ116*Input!$N$23</f>
        <v>22367.357654871783</v>
      </c>
      <c r="BL116" s="100">
        <f t="shared" si="84"/>
        <v>22.367357654871782</v>
      </c>
      <c r="BM116" s="95">
        <v>3930</v>
      </c>
      <c r="BN116" s="99">
        <f>'Max limit'!AX116*Input!PrimaryDrive_ratio*Input!Gear4_ratio*Input!FinalDrive_ratio</f>
        <v>684.42461538461544</v>
      </c>
      <c r="BO116" s="99">
        <f t="shared" si="85"/>
        <v>11.407076923076923</v>
      </c>
      <c r="BP116" s="99">
        <f>BO116*Input!$N$23</f>
        <v>26840.829185846149</v>
      </c>
      <c r="BQ116" s="100">
        <f t="shared" si="86"/>
        <v>26.84082918584615</v>
      </c>
      <c r="BR116" s="95">
        <v>3930</v>
      </c>
      <c r="BS116" s="99">
        <f>'Max limit'!AX116*Input!PrimaryDrive_ratio*Input!Gear5_ratio*Input!FinalDrive_ratio</f>
        <v>784.23653846153832</v>
      </c>
      <c r="BT116" s="99">
        <f t="shared" si="87"/>
        <v>13.070608974358972</v>
      </c>
      <c r="BU116" s="99">
        <f>BT116*Input!$N$23</f>
        <v>30755.116775448707</v>
      </c>
      <c r="BV116" s="100">
        <f t="shared" si="88"/>
        <v>30.755116775448705</v>
      </c>
      <c r="BW116" s="95">
        <v>3930</v>
      </c>
      <c r="BX116" s="99">
        <f>'Max limit'!AX116*Input!PrimaryDrive_ratio*Input!Gear6_ratio*Input!FinalDrive_ratio</f>
        <v>892.7277591973243</v>
      </c>
      <c r="BY116" s="99">
        <f t="shared" si="89"/>
        <v>14.878795986622071</v>
      </c>
      <c r="BZ116" s="99">
        <f>BY116*Input!$N$23</f>
        <v>35009.777198929754</v>
      </c>
      <c r="CA116" s="100">
        <f t="shared" si="90"/>
        <v>35.009777198929754</v>
      </c>
      <c r="CC116" s="95">
        <v>3930</v>
      </c>
      <c r="CD116" s="94">
        <f t="shared" si="91"/>
        <v>13.5</v>
      </c>
      <c r="CE116" s="94">
        <f t="shared" si="92"/>
        <v>18</v>
      </c>
      <c r="CF116" s="94">
        <f t="shared" si="93"/>
        <v>22.5</v>
      </c>
      <c r="CG116" s="94">
        <f t="shared" si="94"/>
        <v>27</v>
      </c>
      <c r="CH116" s="94">
        <f t="shared" si="95"/>
        <v>31</v>
      </c>
      <c r="CI116" s="94">
        <f t="shared" si="96"/>
        <v>35</v>
      </c>
      <c r="CK116" s="95">
        <v>3930</v>
      </c>
      <c r="CL116" s="162">
        <f t="shared" si="97"/>
        <v>5.7806133056133051</v>
      </c>
      <c r="CM116" s="162">
        <f t="shared" si="98"/>
        <v>7.6047179487179477</v>
      </c>
      <c r="CN116" s="162">
        <f t="shared" si="99"/>
        <v>9.5058974358974329</v>
      </c>
      <c r="CO116" s="162">
        <f t="shared" si="100"/>
        <v>11.407076923076923</v>
      </c>
      <c r="CP116" s="162">
        <f t="shared" si="101"/>
        <v>13.070608974358972</v>
      </c>
      <c r="CQ116" s="162">
        <f t="shared" si="102"/>
        <v>14.878795986622071</v>
      </c>
    </row>
    <row r="117" spans="1:95" ht="19.5" thickTop="1" thickBot="1">
      <c r="A117" s="70">
        <v>3980</v>
      </c>
      <c r="B117" s="70">
        <v>57.783000000000001</v>
      </c>
      <c r="C117" s="70">
        <v>101.96599999999999</v>
      </c>
      <c r="D117" s="70">
        <v>54.853999999999999</v>
      </c>
      <c r="E117" s="70">
        <v>2.2570000000000001</v>
      </c>
      <c r="G117" s="92">
        <v>1</v>
      </c>
      <c r="H117" s="93">
        <f t="shared" si="103"/>
        <v>2.943363844393593</v>
      </c>
      <c r="O117" s="95">
        <v>3940</v>
      </c>
      <c r="P117" s="94">
        <f t="shared" si="55"/>
        <v>13.103245688624646</v>
      </c>
      <c r="Q117" s="94">
        <f t="shared" si="56"/>
        <v>13.479376956677047</v>
      </c>
      <c r="R117" s="94">
        <f t="shared" si="57"/>
        <v>13.726964230436783</v>
      </c>
      <c r="S117" s="94">
        <f t="shared" si="58"/>
        <v>13.704847859134915</v>
      </c>
      <c r="T117" s="94">
        <f t="shared" si="59"/>
        <v>13.678713707441467</v>
      </c>
      <c r="U117" s="94">
        <f t="shared" si="60"/>
        <v>13.488783742263381</v>
      </c>
      <c r="V117" s="82"/>
      <c r="W117" s="95">
        <v>3940</v>
      </c>
      <c r="X117" s="161">
        <f t="shared" si="68"/>
        <v>9.2228339498923368</v>
      </c>
      <c r="Y117" s="161">
        <f t="shared" si="69"/>
        <v>9.4616055103789929</v>
      </c>
      <c r="Z117" s="161">
        <f t="shared" si="70"/>
        <v>9.5996171992396899</v>
      </c>
      <c r="AA117" s="161">
        <f t="shared" si="71"/>
        <v>9.539635258844271</v>
      </c>
      <c r="AB117" s="161">
        <f t="shared" si="72"/>
        <v>9.4749343238147965</v>
      </c>
      <c r="AC117" s="161">
        <f t="shared" si="73"/>
        <v>9.2850043586367104</v>
      </c>
      <c r="AD117" s="82"/>
      <c r="AE117" s="82"/>
      <c r="AF117" s="82"/>
      <c r="AG117" s="95">
        <v>3940</v>
      </c>
      <c r="AH117" s="161">
        <f t="shared" si="74"/>
        <v>-11.061971603423297</v>
      </c>
      <c r="AI117" s="161">
        <f t="shared" si="75"/>
        <v>-11.161073098069069</v>
      </c>
      <c r="AJ117" s="161">
        <f t="shared" si="76"/>
        <v>-11.293108405633673</v>
      </c>
      <c r="AK117" s="161">
        <f t="shared" si="77"/>
        <v>-11.454484892657074</v>
      </c>
      <c r="AL117" s="161">
        <f t="shared" si="78"/>
        <v>-11.61975825507735</v>
      </c>
      <c r="AM117" s="161">
        <f t="shared" si="79"/>
        <v>-11.824882617469683</v>
      </c>
      <c r="AN117" s="81"/>
      <c r="AO117" s="81"/>
      <c r="AP117" s="95">
        <v>3940</v>
      </c>
      <c r="AQ117" s="94">
        <f t="shared" si="61"/>
        <v>35.80577643050303</v>
      </c>
      <c r="AR117" s="94">
        <f t="shared" si="62"/>
        <v>61.968571016986722</v>
      </c>
      <c r="AS117" s="94">
        <f t="shared" si="63"/>
        <v>96.825892214041801</v>
      </c>
      <c r="AT117" s="94">
        <f t="shared" si="64"/>
        <v>139.42928478822014</v>
      </c>
      <c r="AU117" s="94">
        <f t="shared" si="65"/>
        <v>183.06145246717273</v>
      </c>
      <c r="AV117" s="94">
        <f t="shared" si="66"/>
        <v>237.21428413874878</v>
      </c>
      <c r="AW117" s="81"/>
      <c r="AX117" s="95">
        <v>3940</v>
      </c>
      <c r="AY117" s="99">
        <f>'Max limit'!AX117*Input!PrimaryDrive_ratio*Input!Gear1_ratio*Input!FinalDrive_ratio</f>
        <v>347.71933471933471</v>
      </c>
      <c r="AZ117" s="99">
        <f t="shared" si="80"/>
        <v>5.7953222453222448</v>
      </c>
      <c r="BA117" s="99">
        <f>AZ117*Input!$N$23</f>
        <v>13636.381652598749</v>
      </c>
      <c r="BB117" s="97">
        <f t="shared" si="67"/>
        <v>13.63638165259875</v>
      </c>
      <c r="BC117" s="95">
        <v>3940</v>
      </c>
      <c r="BD117" s="99">
        <f>'Max limit'!AX117*Input!PrimaryDrive_ratio*Input!Gear2_ratio*Input!FinalDrive_ratio</f>
        <v>457.44410256410259</v>
      </c>
      <c r="BE117" s="99">
        <f t="shared" si="81"/>
        <v>7.6240683760683767</v>
      </c>
      <c r="BF117" s="99">
        <f>BE117*Input!$N$23</f>
        <v>17939.417640752134</v>
      </c>
      <c r="BG117" s="100">
        <f t="shared" si="82"/>
        <v>17.939417640752133</v>
      </c>
      <c r="BH117" s="95">
        <v>3940</v>
      </c>
      <c r="BI117" s="99">
        <f>'Max limit'!AX117*Input!PrimaryDrive_ratio*Input!Gear3_ratio*Input!FinalDrive_ratio</f>
        <v>571.8051282051282</v>
      </c>
      <c r="BJ117" s="99">
        <f t="shared" si="83"/>
        <v>9.5300854700854707</v>
      </c>
      <c r="BK117" s="99">
        <f>BJ117*Input!$N$23</f>
        <v>22424.27205094017</v>
      </c>
      <c r="BL117" s="100">
        <f t="shared" si="84"/>
        <v>22.424272050940171</v>
      </c>
      <c r="BM117" s="95">
        <v>3940</v>
      </c>
      <c r="BN117" s="99">
        <f>'Max limit'!AX117*Input!PrimaryDrive_ratio*Input!Gear4_ratio*Input!FinalDrive_ratio</f>
        <v>686.16615384615397</v>
      </c>
      <c r="BO117" s="99">
        <f t="shared" si="85"/>
        <v>11.436102564102566</v>
      </c>
      <c r="BP117" s="99">
        <f>BO117*Input!$N$23</f>
        <v>26909.126461128202</v>
      </c>
      <c r="BQ117" s="100">
        <f t="shared" si="86"/>
        <v>26.909126461128203</v>
      </c>
      <c r="BR117" s="95">
        <v>3940</v>
      </c>
      <c r="BS117" s="99">
        <f>'Max limit'!AX117*Input!PrimaryDrive_ratio*Input!Gear5_ratio*Input!FinalDrive_ratio</f>
        <v>786.2320512820512</v>
      </c>
      <c r="BT117" s="99">
        <f t="shared" si="87"/>
        <v>13.103867521367521</v>
      </c>
      <c r="BU117" s="99">
        <f>BT117*Input!$N$23</f>
        <v>30833.37407004273</v>
      </c>
      <c r="BV117" s="100">
        <f t="shared" si="88"/>
        <v>30.83337407004273</v>
      </c>
      <c r="BW117" s="95">
        <v>3940</v>
      </c>
      <c r="BX117" s="99">
        <f>'Max limit'!AX117*Input!PrimaryDrive_ratio*Input!Gear6_ratio*Input!FinalDrive_ratio</f>
        <v>894.99933110367886</v>
      </c>
      <c r="BY117" s="99">
        <f t="shared" si="89"/>
        <v>14.916655518394647</v>
      </c>
      <c r="BZ117" s="99">
        <f>BY117*Input!$N$23</f>
        <v>35098.860601471562</v>
      </c>
      <c r="CA117" s="100">
        <f t="shared" si="90"/>
        <v>35.098860601471564</v>
      </c>
      <c r="CC117" s="95">
        <v>3940</v>
      </c>
      <c r="CD117" s="94">
        <f t="shared" si="91"/>
        <v>13.5</v>
      </c>
      <c r="CE117" s="94">
        <f t="shared" si="92"/>
        <v>18</v>
      </c>
      <c r="CF117" s="94">
        <f t="shared" si="93"/>
        <v>22.5</v>
      </c>
      <c r="CG117" s="94">
        <f t="shared" si="94"/>
        <v>27</v>
      </c>
      <c r="CH117" s="94">
        <f t="shared" si="95"/>
        <v>31</v>
      </c>
      <c r="CI117" s="94">
        <f t="shared" si="96"/>
        <v>35</v>
      </c>
      <c r="CK117" s="95">
        <v>3940</v>
      </c>
      <c r="CL117" s="162">
        <f t="shared" si="97"/>
        <v>5.7953222453222448</v>
      </c>
      <c r="CM117" s="162">
        <f t="shared" si="98"/>
        <v>7.6240683760683767</v>
      </c>
      <c r="CN117" s="162">
        <f t="shared" si="99"/>
        <v>9.5300854700854707</v>
      </c>
      <c r="CO117" s="162">
        <f t="shared" si="100"/>
        <v>11.436102564102566</v>
      </c>
      <c r="CP117" s="162">
        <f t="shared" si="101"/>
        <v>13.103867521367521</v>
      </c>
      <c r="CQ117" s="162">
        <f t="shared" si="102"/>
        <v>14.916655518394647</v>
      </c>
    </row>
    <row r="118" spans="1:95" ht="19.5" thickTop="1" thickBot="1">
      <c r="A118" s="70">
        <v>3990</v>
      </c>
      <c r="B118" s="70">
        <v>57.905000000000001</v>
      </c>
      <c r="C118" s="70">
        <v>101.925</v>
      </c>
      <c r="D118" s="70">
        <v>54.973999999999997</v>
      </c>
      <c r="E118" s="70">
        <v>2.2570000000000001</v>
      </c>
      <c r="G118" s="92">
        <v>1</v>
      </c>
      <c r="H118" s="93">
        <f t="shared" si="103"/>
        <v>2.9885583524027459</v>
      </c>
      <c r="O118" s="95">
        <v>3950</v>
      </c>
      <c r="P118" s="94">
        <f t="shared" si="55"/>
        <v>13.102656508800356</v>
      </c>
      <c r="Q118" s="94">
        <f t="shared" si="56"/>
        <v>13.478321176093674</v>
      </c>
      <c r="R118" s="94">
        <f t="shared" si="57"/>
        <v>13.725269582625401</v>
      </c>
      <c r="S118" s="94">
        <f t="shared" si="58"/>
        <v>13.702385178278741</v>
      </c>
      <c r="T118" s="94">
        <f t="shared" si="59"/>
        <v>13.675450431635696</v>
      </c>
      <c r="U118" s="94">
        <f t="shared" si="60"/>
        <v>13.484555131467495</v>
      </c>
      <c r="V118" s="82"/>
      <c r="W118" s="95">
        <v>3950</v>
      </c>
      <c r="X118" s="161">
        <f t="shared" si="68"/>
        <v>9.2222447700680448</v>
      </c>
      <c r="Y118" s="161">
        <f t="shared" si="69"/>
        <v>9.4605497297956198</v>
      </c>
      <c r="Z118" s="161">
        <f t="shared" si="70"/>
        <v>9.5979225514283062</v>
      </c>
      <c r="AA118" s="161">
        <f t="shared" si="71"/>
        <v>9.5371725779880965</v>
      </c>
      <c r="AB118" s="161">
        <f t="shared" si="72"/>
        <v>9.4716710480090267</v>
      </c>
      <c r="AC118" s="161">
        <f t="shared" si="73"/>
        <v>9.2807757478408242</v>
      </c>
      <c r="AD118" s="82"/>
      <c r="AE118" s="82"/>
      <c r="AF118" s="82"/>
      <c r="AG118" s="95">
        <v>3950</v>
      </c>
      <c r="AH118" s="161">
        <f t="shared" si="74"/>
        <v>-11.062660943817718</v>
      </c>
      <c r="AI118" s="161">
        <f t="shared" si="75"/>
        <v>-11.162266130128282</v>
      </c>
      <c r="AJ118" s="161">
        <f t="shared" si="76"/>
        <v>-11.294972518226192</v>
      </c>
      <c r="AK118" s="161">
        <f t="shared" si="77"/>
        <v>-11.457169214790303</v>
      </c>
      <c r="AL118" s="161">
        <f t="shared" si="78"/>
        <v>-11.623282592947582</v>
      </c>
      <c r="AM118" s="161">
        <f t="shared" si="79"/>
        <v>-11.829449517129241</v>
      </c>
      <c r="AN118" s="81"/>
      <c r="AO118" s="81"/>
      <c r="AP118" s="95">
        <v>3950</v>
      </c>
      <c r="AQ118" s="94">
        <f t="shared" si="61"/>
        <v>35.987762294630329</v>
      </c>
      <c r="AR118" s="94">
        <f t="shared" si="62"/>
        <v>62.283531480618869</v>
      </c>
      <c r="AS118" s="94">
        <f t="shared" si="63"/>
        <v>97.318017938467008</v>
      </c>
      <c r="AT118" s="94">
        <f t="shared" si="64"/>
        <v>140.13794583139247</v>
      </c>
      <c r="AU118" s="94">
        <f t="shared" si="65"/>
        <v>183.99187766491417</v>
      </c>
      <c r="AV118" s="94">
        <f t="shared" si="66"/>
        <v>238.41994564887199</v>
      </c>
      <c r="AW118" s="81"/>
      <c r="AX118" s="95">
        <v>3950</v>
      </c>
      <c r="AY118" s="99">
        <f>'Max limit'!AX118*Input!PrimaryDrive_ratio*Input!Gear1_ratio*Input!FinalDrive_ratio</f>
        <v>348.6018711018711</v>
      </c>
      <c r="AZ118" s="99">
        <f t="shared" si="80"/>
        <v>5.8100311850311845</v>
      </c>
      <c r="BA118" s="99">
        <f>AZ118*Input!$N$23</f>
        <v>13670.991758316004</v>
      </c>
      <c r="BB118" s="97">
        <f t="shared" si="67"/>
        <v>13.670991758316005</v>
      </c>
      <c r="BC118" s="95">
        <v>3950</v>
      </c>
      <c r="BD118" s="99">
        <f>'Max limit'!AX118*Input!PrimaryDrive_ratio*Input!Gear2_ratio*Input!FinalDrive_ratio</f>
        <v>458.60512820512821</v>
      </c>
      <c r="BE118" s="99">
        <f t="shared" si="81"/>
        <v>7.6434188034188031</v>
      </c>
      <c r="BF118" s="99">
        <f>BE118*Input!$N$23</f>
        <v>17984.949157606832</v>
      </c>
      <c r="BG118" s="100">
        <f t="shared" si="82"/>
        <v>17.984949157606831</v>
      </c>
      <c r="BH118" s="95">
        <v>3950</v>
      </c>
      <c r="BI118" s="99">
        <f>'Max limit'!AX118*Input!PrimaryDrive_ratio*Input!Gear3_ratio*Input!FinalDrive_ratio</f>
        <v>573.25641025641016</v>
      </c>
      <c r="BJ118" s="99">
        <f t="shared" si="83"/>
        <v>9.5542735042735032</v>
      </c>
      <c r="BK118" s="99">
        <f>BJ118*Input!$N$23</f>
        <v>22481.186447008542</v>
      </c>
      <c r="BL118" s="100">
        <f t="shared" si="84"/>
        <v>22.481186447008543</v>
      </c>
      <c r="BM118" s="95">
        <v>3950</v>
      </c>
      <c r="BN118" s="99">
        <f>'Max limit'!AX118*Input!PrimaryDrive_ratio*Input!Gear4_ratio*Input!FinalDrive_ratio</f>
        <v>687.90769230769229</v>
      </c>
      <c r="BO118" s="99">
        <f t="shared" si="85"/>
        <v>11.465128205128204</v>
      </c>
      <c r="BP118" s="99">
        <f>BO118*Input!$N$23</f>
        <v>26977.423736410248</v>
      </c>
      <c r="BQ118" s="100">
        <f t="shared" si="86"/>
        <v>26.977423736410248</v>
      </c>
      <c r="BR118" s="95">
        <v>3950</v>
      </c>
      <c r="BS118" s="99">
        <f>'Max limit'!AX118*Input!PrimaryDrive_ratio*Input!Gear5_ratio*Input!FinalDrive_ratio</f>
        <v>788.22756410256409</v>
      </c>
      <c r="BT118" s="99">
        <f t="shared" si="87"/>
        <v>13.137126068376068</v>
      </c>
      <c r="BU118" s="99">
        <f>BT118*Input!$N$23</f>
        <v>30911.631364636745</v>
      </c>
      <c r="BV118" s="100">
        <f t="shared" si="88"/>
        <v>30.911631364636744</v>
      </c>
      <c r="BW118" s="95">
        <v>3950</v>
      </c>
      <c r="BX118" s="99">
        <f>'Max limit'!AX118*Input!PrimaryDrive_ratio*Input!Gear6_ratio*Input!FinalDrive_ratio</f>
        <v>897.27090301003352</v>
      </c>
      <c r="BY118" s="99">
        <f t="shared" si="89"/>
        <v>14.954515050167226</v>
      </c>
      <c r="BZ118" s="99">
        <f>BY118*Input!$N$23</f>
        <v>35187.944004013378</v>
      </c>
      <c r="CA118" s="100">
        <f t="shared" si="90"/>
        <v>35.187944004013374</v>
      </c>
      <c r="CC118" s="95">
        <v>3950</v>
      </c>
      <c r="CD118" s="94">
        <f t="shared" si="91"/>
        <v>13.5</v>
      </c>
      <c r="CE118" s="94">
        <f t="shared" si="92"/>
        <v>18</v>
      </c>
      <c r="CF118" s="94">
        <f t="shared" si="93"/>
        <v>22.5</v>
      </c>
      <c r="CG118" s="94">
        <f t="shared" si="94"/>
        <v>27</v>
      </c>
      <c r="CH118" s="94">
        <f t="shared" si="95"/>
        <v>31</v>
      </c>
      <c r="CI118" s="94">
        <f t="shared" si="96"/>
        <v>35</v>
      </c>
      <c r="CK118" s="95">
        <v>3950</v>
      </c>
      <c r="CL118" s="162">
        <f t="shared" si="97"/>
        <v>5.8100311850311845</v>
      </c>
      <c r="CM118" s="162">
        <f t="shared" si="98"/>
        <v>7.6434188034188031</v>
      </c>
      <c r="CN118" s="162">
        <f t="shared" si="99"/>
        <v>9.5542735042735032</v>
      </c>
      <c r="CO118" s="162">
        <f t="shared" si="100"/>
        <v>11.465128205128204</v>
      </c>
      <c r="CP118" s="162">
        <f t="shared" si="101"/>
        <v>13.137126068376068</v>
      </c>
      <c r="CQ118" s="162">
        <f t="shared" si="102"/>
        <v>14.954515050167226</v>
      </c>
    </row>
    <row r="119" spans="1:95" ht="19.5" thickTop="1" thickBot="1">
      <c r="A119" s="70">
        <v>4000</v>
      </c>
      <c r="B119" s="70">
        <v>58.036000000000001</v>
      </c>
      <c r="C119" s="70">
        <v>101.901</v>
      </c>
      <c r="D119" s="70">
        <v>55.091000000000001</v>
      </c>
      <c r="E119" s="70">
        <v>2.2709999999999999</v>
      </c>
      <c r="G119" s="92">
        <v>1</v>
      </c>
      <c r="H119" s="93">
        <f t="shared" si="103"/>
        <v>3.0337528604118993</v>
      </c>
      <c r="O119" s="95">
        <v>3960</v>
      </c>
      <c r="P119" s="94">
        <f t="shared" si="55"/>
        <v>13.102065835491084</v>
      </c>
      <c r="Q119" s="94">
        <f t="shared" si="56"/>
        <v>13.477262719260406</v>
      </c>
      <c r="R119" s="94">
        <f t="shared" si="57"/>
        <v>13.72357063912882</v>
      </c>
      <c r="S119" s="94">
        <f t="shared" si="58"/>
        <v>13.699916254885542</v>
      </c>
      <c r="T119" s="94">
        <f t="shared" si="59"/>
        <v>13.672178883901392</v>
      </c>
      <c r="U119" s="94">
        <f t="shared" si="60"/>
        <v>13.480315801759577</v>
      </c>
      <c r="V119" s="82"/>
      <c r="W119" s="95">
        <v>3960</v>
      </c>
      <c r="X119" s="161">
        <f t="shared" si="68"/>
        <v>9.2216540967587726</v>
      </c>
      <c r="Y119" s="161">
        <f t="shared" si="69"/>
        <v>9.4594912729623513</v>
      </c>
      <c r="Z119" s="161">
        <f t="shared" si="70"/>
        <v>9.5962236079317247</v>
      </c>
      <c r="AA119" s="161">
        <f t="shared" si="71"/>
        <v>9.5347036545949013</v>
      </c>
      <c r="AB119" s="161">
        <f t="shared" si="72"/>
        <v>9.4683995002747228</v>
      </c>
      <c r="AC119" s="161">
        <f t="shared" si="73"/>
        <v>9.276536418132908</v>
      </c>
      <c r="AD119" s="82"/>
      <c r="AE119" s="82"/>
      <c r="AF119" s="82"/>
      <c r="AG119" s="95">
        <v>3960</v>
      </c>
      <c r="AH119" s="161">
        <f t="shared" si="74"/>
        <v>-11.063352031589567</v>
      </c>
      <c r="AI119" s="161">
        <f t="shared" si="75"/>
        <v>-11.163462186349875</v>
      </c>
      <c r="AJ119" s="161">
        <f t="shared" si="76"/>
        <v>-11.296841356072431</v>
      </c>
      <c r="AK119" s="161">
        <f t="shared" si="77"/>
        <v>-11.459860341288888</v>
      </c>
      <c r="AL119" s="161">
        <f t="shared" si="78"/>
        <v>-11.62681586450063</v>
      </c>
      <c r="AM119" s="161">
        <f t="shared" si="79"/>
        <v>-11.834027993213789</v>
      </c>
      <c r="AN119" s="81"/>
      <c r="AO119" s="81"/>
      <c r="AP119" s="95">
        <v>3960</v>
      </c>
      <c r="AQ119" s="94">
        <f t="shared" si="61"/>
        <v>36.17020946639802</v>
      </c>
      <c r="AR119" s="94">
        <f t="shared" si="62"/>
        <v>62.599290323119561</v>
      </c>
      <c r="AS119" s="94">
        <f t="shared" si="63"/>
        <v>97.811391129874337</v>
      </c>
      <c r="AT119" s="94">
        <f t="shared" si="64"/>
        <v>140.84840322701899</v>
      </c>
      <c r="AU119" s="94">
        <f t="shared" si="65"/>
        <v>184.92466135491861</v>
      </c>
      <c r="AV119" s="94">
        <f t="shared" si="66"/>
        <v>239.62866333519301</v>
      </c>
      <c r="AW119" s="81"/>
      <c r="AX119" s="95">
        <v>3960</v>
      </c>
      <c r="AY119" s="99">
        <f>'Max limit'!AX119*Input!PrimaryDrive_ratio*Input!Gear1_ratio*Input!FinalDrive_ratio</f>
        <v>349.48440748440748</v>
      </c>
      <c r="AZ119" s="99">
        <f t="shared" si="80"/>
        <v>5.8247401247401251</v>
      </c>
      <c r="BA119" s="99">
        <f>AZ119*Input!$N$23</f>
        <v>13705.601864033262</v>
      </c>
      <c r="BB119" s="97">
        <f t="shared" si="67"/>
        <v>13.705601864033262</v>
      </c>
      <c r="BC119" s="95">
        <v>3960</v>
      </c>
      <c r="BD119" s="99">
        <f>'Max limit'!AX119*Input!PrimaryDrive_ratio*Input!Gear2_ratio*Input!FinalDrive_ratio</f>
        <v>459.76615384615383</v>
      </c>
      <c r="BE119" s="99">
        <f t="shared" si="81"/>
        <v>7.6627692307692303</v>
      </c>
      <c r="BF119" s="99">
        <f>BE119*Input!$N$23</f>
        <v>18030.480674461534</v>
      </c>
      <c r="BG119" s="100">
        <f t="shared" si="82"/>
        <v>18.030480674461533</v>
      </c>
      <c r="BH119" s="95">
        <v>3960</v>
      </c>
      <c r="BI119" s="99">
        <f>'Max limit'!AX119*Input!PrimaryDrive_ratio*Input!Gear3_ratio*Input!FinalDrive_ratio</f>
        <v>574.70769230769224</v>
      </c>
      <c r="BJ119" s="99">
        <f t="shared" si="83"/>
        <v>9.5784615384615375</v>
      </c>
      <c r="BK119" s="99">
        <f>BJ119*Input!$N$23</f>
        <v>22538.100843076918</v>
      </c>
      <c r="BL119" s="100">
        <f t="shared" si="84"/>
        <v>22.538100843076919</v>
      </c>
      <c r="BM119" s="95">
        <v>3960</v>
      </c>
      <c r="BN119" s="99">
        <f>'Max limit'!AX119*Input!PrimaryDrive_ratio*Input!Gear4_ratio*Input!FinalDrive_ratio</f>
        <v>689.64923076923071</v>
      </c>
      <c r="BO119" s="99">
        <f t="shared" si="85"/>
        <v>11.494153846153845</v>
      </c>
      <c r="BP119" s="99">
        <f>BO119*Input!$N$23</f>
        <v>27045.721011692298</v>
      </c>
      <c r="BQ119" s="100">
        <f t="shared" si="86"/>
        <v>27.045721011692297</v>
      </c>
      <c r="BR119" s="95">
        <v>3960</v>
      </c>
      <c r="BS119" s="99">
        <f>'Max limit'!AX119*Input!PrimaryDrive_ratio*Input!Gear5_ratio*Input!FinalDrive_ratio</f>
        <v>790.22307692307675</v>
      </c>
      <c r="BT119" s="99">
        <f t="shared" si="87"/>
        <v>13.170384615384613</v>
      </c>
      <c r="BU119" s="99">
        <f>BT119*Input!$N$23</f>
        <v>30989.888659230757</v>
      </c>
      <c r="BV119" s="100">
        <f t="shared" si="88"/>
        <v>30.989888659230758</v>
      </c>
      <c r="BW119" s="95">
        <v>3960</v>
      </c>
      <c r="BX119" s="99">
        <f>'Max limit'!AX119*Input!PrimaryDrive_ratio*Input!Gear6_ratio*Input!FinalDrive_ratio</f>
        <v>899.54247491638785</v>
      </c>
      <c r="BY119" s="99">
        <f t="shared" si="89"/>
        <v>14.992374581939798</v>
      </c>
      <c r="BZ119" s="99">
        <f>BY119*Input!$N$23</f>
        <v>35277.027406555171</v>
      </c>
      <c r="CA119" s="100">
        <f t="shared" si="90"/>
        <v>35.27702740655517</v>
      </c>
      <c r="CC119" s="95">
        <v>3960</v>
      </c>
      <c r="CD119" s="94">
        <f t="shared" si="91"/>
        <v>13.5</v>
      </c>
      <c r="CE119" s="94">
        <f t="shared" si="92"/>
        <v>18</v>
      </c>
      <c r="CF119" s="94">
        <f t="shared" si="93"/>
        <v>22.5</v>
      </c>
      <c r="CG119" s="94">
        <f t="shared" si="94"/>
        <v>27</v>
      </c>
      <c r="CH119" s="94">
        <f t="shared" si="95"/>
        <v>31</v>
      </c>
      <c r="CI119" s="94">
        <f t="shared" si="96"/>
        <v>35.5</v>
      </c>
      <c r="CK119" s="95">
        <v>3960</v>
      </c>
      <c r="CL119" s="162">
        <f t="shared" si="97"/>
        <v>5.8247401247401251</v>
      </c>
      <c r="CM119" s="162">
        <f t="shared" si="98"/>
        <v>7.6627692307692303</v>
      </c>
      <c r="CN119" s="162">
        <f t="shared" si="99"/>
        <v>9.5784615384615375</v>
      </c>
      <c r="CO119" s="162">
        <f t="shared" si="100"/>
        <v>11.494153846153845</v>
      </c>
      <c r="CP119" s="162">
        <f t="shared" si="101"/>
        <v>13.170384615384613</v>
      </c>
      <c r="CQ119" s="162">
        <f t="shared" si="102"/>
        <v>14.992374581939798</v>
      </c>
    </row>
    <row r="120" spans="1:95" ht="19.5" thickTop="1" thickBot="1">
      <c r="A120" s="70">
        <v>4010</v>
      </c>
      <c r="B120" s="70">
        <v>58.143000000000001</v>
      </c>
      <c r="C120" s="70">
        <v>101.834</v>
      </c>
      <c r="D120" s="70">
        <v>55.2</v>
      </c>
      <c r="E120" s="70">
        <v>2.2709999999999999</v>
      </c>
      <c r="G120" s="92">
        <v>1</v>
      </c>
      <c r="H120" s="93">
        <f t="shared" si="103"/>
        <v>3.0789473684210527</v>
      </c>
      <c r="O120" s="95">
        <v>3970</v>
      </c>
      <c r="P120" s="94">
        <f t="shared" si="55"/>
        <v>13.101473668696833</v>
      </c>
      <c r="Q120" s="94">
        <f t="shared" si="56"/>
        <v>13.476201586177242</v>
      </c>
      <c r="R120" s="94">
        <f t="shared" si="57"/>
        <v>13.721867399947035</v>
      </c>
      <c r="S120" s="94">
        <f t="shared" si="58"/>
        <v>13.697441088955321</v>
      </c>
      <c r="T120" s="94">
        <f t="shared" si="59"/>
        <v>13.668899064238559</v>
      </c>
      <c r="U120" s="94">
        <f t="shared" si="60"/>
        <v>13.476065753139631</v>
      </c>
      <c r="V120" s="82"/>
      <c r="W120" s="95">
        <v>3970</v>
      </c>
      <c r="X120" s="161">
        <f t="shared" si="68"/>
        <v>9.221061929964522</v>
      </c>
      <c r="Y120" s="161">
        <f t="shared" si="69"/>
        <v>9.4584301398791872</v>
      </c>
      <c r="Z120" s="161">
        <f t="shared" si="70"/>
        <v>9.5945203687499436</v>
      </c>
      <c r="AA120" s="161">
        <f t="shared" si="71"/>
        <v>9.5322284886646784</v>
      </c>
      <c r="AB120" s="161">
        <f t="shared" si="72"/>
        <v>9.4651196806118882</v>
      </c>
      <c r="AC120" s="161">
        <f t="shared" si="73"/>
        <v>9.2722863695129618</v>
      </c>
      <c r="AD120" s="82"/>
      <c r="AE120" s="82"/>
      <c r="AF120" s="82"/>
      <c r="AG120" s="95">
        <v>3970</v>
      </c>
      <c r="AH120" s="161">
        <f t="shared" si="74"/>
        <v>-11.06404486673884</v>
      </c>
      <c r="AI120" s="161">
        <f t="shared" si="75"/>
        <v>-11.16466126673385</v>
      </c>
      <c r="AJ120" s="161">
        <f t="shared" si="76"/>
        <v>-11.298714919172392</v>
      </c>
      <c r="AK120" s="161">
        <f t="shared" si="77"/>
        <v>-11.462558272152831</v>
      </c>
      <c r="AL120" s="161">
        <f t="shared" si="78"/>
        <v>-11.630358069736491</v>
      </c>
      <c r="AM120" s="161">
        <f t="shared" si="79"/>
        <v>-11.838618045723333</v>
      </c>
      <c r="AN120" s="81"/>
      <c r="AO120" s="81"/>
      <c r="AP120" s="95">
        <v>3970</v>
      </c>
      <c r="AQ120" s="94">
        <f t="shared" si="61"/>
        <v>36.353117945806076</v>
      </c>
      <c r="AR120" s="94">
        <f t="shared" si="62"/>
        <v>62.915847544488798</v>
      </c>
      <c r="AS120" s="94">
        <f t="shared" si="63"/>
        <v>98.306011788263746</v>
      </c>
      <c r="AT120" s="94">
        <f t="shared" si="64"/>
        <v>141.56065697509976</v>
      </c>
      <c r="AU120" s="94">
        <f t="shared" si="65"/>
        <v>185.85980353718617</v>
      </c>
      <c r="AV120" s="94">
        <f t="shared" si="66"/>
        <v>240.8404371977123</v>
      </c>
      <c r="AW120" s="81"/>
      <c r="AX120" s="95">
        <v>3970</v>
      </c>
      <c r="AY120" s="99">
        <f>'Max limit'!AX120*Input!PrimaryDrive_ratio*Input!Gear1_ratio*Input!FinalDrive_ratio</f>
        <v>350.36694386694387</v>
      </c>
      <c r="AZ120" s="99">
        <f t="shared" si="80"/>
        <v>5.8394490644490649</v>
      </c>
      <c r="BA120" s="99">
        <f>AZ120*Input!$N$23</f>
        <v>13740.211969750519</v>
      </c>
      <c r="BB120" s="97">
        <f t="shared" si="67"/>
        <v>13.740211969750519</v>
      </c>
      <c r="BC120" s="95">
        <v>3970</v>
      </c>
      <c r="BD120" s="99">
        <f>'Max limit'!AX120*Input!PrimaryDrive_ratio*Input!Gear2_ratio*Input!FinalDrive_ratio</f>
        <v>460.9271794871795</v>
      </c>
      <c r="BE120" s="99">
        <f t="shared" si="81"/>
        <v>7.6821196581196585</v>
      </c>
      <c r="BF120" s="99">
        <f>BE120*Input!$N$23</f>
        <v>18076.012191316237</v>
      </c>
      <c r="BG120" s="100">
        <f t="shared" si="82"/>
        <v>18.076012191316238</v>
      </c>
      <c r="BH120" s="95">
        <v>3970</v>
      </c>
      <c r="BI120" s="99">
        <f>'Max limit'!AX120*Input!PrimaryDrive_ratio*Input!Gear3_ratio*Input!FinalDrive_ratio</f>
        <v>576.15897435897443</v>
      </c>
      <c r="BJ120" s="99">
        <f t="shared" si="83"/>
        <v>9.6026495726495735</v>
      </c>
      <c r="BK120" s="99">
        <f>BJ120*Input!$N$23</f>
        <v>22595.015239145298</v>
      </c>
      <c r="BL120" s="100">
        <f t="shared" si="84"/>
        <v>22.595015239145297</v>
      </c>
      <c r="BM120" s="95">
        <v>3970</v>
      </c>
      <c r="BN120" s="99">
        <f>'Max limit'!AX120*Input!PrimaryDrive_ratio*Input!Gear4_ratio*Input!FinalDrive_ratio</f>
        <v>691.39076923076925</v>
      </c>
      <c r="BO120" s="99">
        <f t="shared" si="85"/>
        <v>11.523179487179487</v>
      </c>
      <c r="BP120" s="99">
        <f>BO120*Input!$N$23</f>
        <v>27114.018286974355</v>
      </c>
      <c r="BQ120" s="100">
        <f t="shared" si="86"/>
        <v>27.114018286974353</v>
      </c>
      <c r="BR120" s="95">
        <v>3970</v>
      </c>
      <c r="BS120" s="99">
        <f>'Max limit'!AX120*Input!PrimaryDrive_ratio*Input!Gear5_ratio*Input!FinalDrive_ratio</f>
        <v>792.21858974358986</v>
      </c>
      <c r="BT120" s="99">
        <f t="shared" si="87"/>
        <v>13.203643162393165</v>
      </c>
      <c r="BU120" s="99">
        <f>BT120*Input!$N$23</f>
        <v>31068.145953824787</v>
      </c>
      <c r="BV120" s="100">
        <f t="shared" si="88"/>
        <v>31.068145953824786</v>
      </c>
      <c r="BW120" s="95">
        <v>3970</v>
      </c>
      <c r="BX120" s="99">
        <f>'Max limit'!AX120*Input!PrimaryDrive_ratio*Input!Gear6_ratio*Input!FinalDrive_ratio</f>
        <v>901.81404682274251</v>
      </c>
      <c r="BY120" s="99">
        <f t="shared" si="89"/>
        <v>15.030234113712375</v>
      </c>
      <c r="BZ120" s="99">
        <f>BY120*Input!$N$23</f>
        <v>35366.110809096986</v>
      </c>
      <c r="CA120" s="100">
        <f t="shared" si="90"/>
        <v>35.366110809096988</v>
      </c>
      <c r="CC120" s="95">
        <v>3970</v>
      </c>
      <c r="CD120" s="94">
        <f t="shared" si="91"/>
        <v>13.5</v>
      </c>
      <c r="CE120" s="94">
        <f t="shared" si="92"/>
        <v>18</v>
      </c>
      <c r="CF120" s="94">
        <f t="shared" si="93"/>
        <v>22.5</v>
      </c>
      <c r="CG120" s="94">
        <f t="shared" si="94"/>
        <v>27</v>
      </c>
      <c r="CH120" s="94">
        <f t="shared" si="95"/>
        <v>31</v>
      </c>
      <c r="CI120" s="94">
        <f t="shared" si="96"/>
        <v>35.5</v>
      </c>
      <c r="CK120" s="95">
        <v>3970</v>
      </c>
      <c r="CL120" s="162">
        <f t="shared" si="97"/>
        <v>5.8394490644490649</v>
      </c>
      <c r="CM120" s="162">
        <f t="shared" si="98"/>
        <v>7.6821196581196585</v>
      </c>
      <c r="CN120" s="162">
        <f t="shared" si="99"/>
        <v>9.6026495726495735</v>
      </c>
      <c r="CO120" s="162">
        <f t="shared" si="100"/>
        <v>11.523179487179487</v>
      </c>
      <c r="CP120" s="162">
        <f t="shared" si="101"/>
        <v>13.203643162393165</v>
      </c>
      <c r="CQ120" s="162">
        <f t="shared" si="102"/>
        <v>15.030234113712375</v>
      </c>
    </row>
    <row r="121" spans="1:95" ht="19.5" thickTop="1" thickBot="1">
      <c r="A121" s="70">
        <v>4020</v>
      </c>
      <c r="B121" s="70">
        <v>58.261000000000003</v>
      </c>
      <c r="C121" s="70">
        <v>101.788</v>
      </c>
      <c r="D121" s="70">
        <v>55.308</v>
      </c>
      <c r="E121" s="70">
        <v>2.282</v>
      </c>
      <c r="G121" s="92">
        <v>1</v>
      </c>
      <c r="H121" s="93">
        <f t="shared" si="103"/>
        <v>3.124141876430206</v>
      </c>
      <c r="O121" s="95">
        <v>3980</v>
      </c>
      <c r="P121" s="94">
        <f t="shared" si="55"/>
        <v>13.100880008417603</v>
      </c>
      <c r="Q121" s="94">
        <f t="shared" si="56"/>
        <v>13.475137776844184</v>
      </c>
      <c r="R121" s="94">
        <f t="shared" si="57"/>
        <v>13.720159865080056</v>
      </c>
      <c r="S121" s="94">
        <f t="shared" si="58"/>
        <v>13.694959680488074</v>
      </c>
      <c r="T121" s="94">
        <f t="shared" si="59"/>
        <v>13.665610972647192</v>
      </c>
      <c r="U121" s="94">
        <f t="shared" si="60"/>
        <v>13.471804985607653</v>
      </c>
      <c r="V121" s="82"/>
      <c r="W121" s="95">
        <v>3980</v>
      </c>
      <c r="X121" s="161">
        <f t="shared" si="68"/>
        <v>9.2204682696852931</v>
      </c>
      <c r="Y121" s="161">
        <f t="shared" si="69"/>
        <v>9.4573663305461295</v>
      </c>
      <c r="Z121" s="161">
        <f t="shared" si="70"/>
        <v>9.592812833882963</v>
      </c>
      <c r="AA121" s="161">
        <f t="shared" si="71"/>
        <v>9.5297470801974313</v>
      </c>
      <c r="AB121" s="161">
        <f t="shared" si="72"/>
        <v>9.4618315890205231</v>
      </c>
      <c r="AC121" s="161">
        <f t="shared" si="73"/>
        <v>9.2680256019809839</v>
      </c>
      <c r="AD121" s="82"/>
      <c r="AE121" s="82"/>
      <c r="AF121" s="82"/>
      <c r="AG121" s="95">
        <v>3980</v>
      </c>
      <c r="AH121" s="161">
        <f t="shared" si="74"/>
        <v>-11.064739449265538</v>
      </c>
      <c r="AI121" s="161">
        <f t="shared" si="75"/>
        <v>-11.165863371280205</v>
      </c>
      <c r="AJ121" s="161">
        <f t="shared" si="76"/>
        <v>-11.30059320752607</v>
      </c>
      <c r="AK121" s="161">
        <f t="shared" si="77"/>
        <v>-11.465263007382129</v>
      </c>
      <c r="AL121" s="161">
        <f t="shared" si="78"/>
        <v>-11.633909208655167</v>
      </c>
      <c r="AM121" s="161">
        <f t="shared" si="79"/>
        <v>-11.843219674657869</v>
      </c>
      <c r="AN121" s="81"/>
      <c r="AO121" s="81"/>
      <c r="AP121" s="95">
        <v>3980</v>
      </c>
      <c r="AQ121" s="94">
        <f t="shared" si="61"/>
        <v>36.536487732854496</v>
      </c>
      <c r="AR121" s="94">
        <f t="shared" si="62"/>
        <v>63.233203144726538</v>
      </c>
      <c r="AS121" s="94">
        <f t="shared" si="63"/>
        <v>98.801879913635162</v>
      </c>
      <c r="AT121" s="94">
        <f t="shared" si="64"/>
        <v>142.27470707563467</v>
      </c>
      <c r="AU121" s="94">
        <f t="shared" si="65"/>
        <v>186.79730421171649</v>
      </c>
      <c r="AV121" s="94">
        <f t="shared" si="66"/>
        <v>242.05526723642961</v>
      </c>
      <c r="AW121" s="81"/>
      <c r="AX121" s="95">
        <v>3980</v>
      </c>
      <c r="AY121" s="99">
        <f>'Max limit'!AX121*Input!PrimaryDrive_ratio*Input!Gear1_ratio*Input!FinalDrive_ratio</f>
        <v>351.24948024948026</v>
      </c>
      <c r="AZ121" s="99">
        <f t="shared" si="80"/>
        <v>5.8541580041580046</v>
      </c>
      <c r="BA121" s="99">
        <f>AZ121*Input!$N$23</f>
        <v>13774.822075467773</v>
      </c>
      <c r="BB121" s="97">
        <f t="shared" si="67"/>
        <v>13.774822075467773</v>
      </c>
      <c r="BC121" s="95">
        <v>3980</v>
      </c>
      <c r="BD121" s="99">
        <f>'Max limit'!AX121*Input!PrimaryDrive_ratio*Input!Gear2_ratio*Input!FinalDrive_ratio</f>
        <v>462.08820512820512</v>
      </c>
      <c r="BE121" s="99">
        <f t="shared" si="81"/>
        <v>7.7014700854700857</v>
      </c>
      <c r="BF121" s="99">
        <f>BE121*Input!$N$23</f>
        <v>18121.543708170939</v>
      </c>
      <c r="BG121" s="100">
        <f t="shared" si="82"/>
        <v>18.12154370817094</v>
      </c>
      <c r="BH121" s="95">
        <v>3980</v>
      </c>
      <c r="BI121" s="99">
        <f>'Max limit'!AX121*Input!PrimaryDrive_ratio*Input!Gear3_ratio*Input!FinalDrive_ratio</f>
        <v>577.6102564102564</v>
      </c>
      <c r="BJ121" s="99">
        <f t="shared" si="83"/>
        <v>9.626837606837606</v>
      </c>
      <c r="BK121" s="99">
        <f>BJ121*Input!$N$23</f>
        <v>22651.92963521367</v>
      </c>
      <c r="BL121" s="100">
        <f t="shared" si="84"/>
        <v>22.651929635213669</v>
      </c>
      <c r="BM121" s="95">
        <v>3980</v>
      </c>
      <c r="BN121" s="99">
        <f>'Max limit'!AX121*Input!PrimaryDrive_ratio*Input!Gear4_ratio*Input!FinalDrive_ratio</f>
        <v>693.13230769230768</v>
      </c>
      <c r="BO121" s="99">
        <f t="shared" si="85"/>
        <v>11.552205128205127</v>
      </c>
      <c r="BP121" s="99">
        <f>BO121*Input!$N$23</f>
        <v>27182.315562256405</v>
      </c>
      <c r="BQ121" s="100">
        <f t="shared" si="86"/>
        <v>27.182315562256406</v>
      </c>
      <c r="BR121" s="95">
        <v>3980</v>
      </c>
      <c r="BS121" s="99">
        <f>'Max limit'!AX121*Input!PrimaryDrive_ratio*Input!Gear5_ratio*Input!FinalDrive_ratio</f>
        <v>794.21410256410252</v>
      </c>
      <c r="BT121" s="99">
        <f t="shared" si="87"/>
        <v>13.236901709401709</v>
      </c>
      <c r="BU121" s="99">
        <f>BT121*Input!$N$23</f>
        <v>31146.403248418796</v>
      </c>
      <c r="BV121" s="100">
        <f t="shared" si="88"/>
        <v>31.146403248418796</v>
      </c>
      <c r="BW121" s="95">
        <v>3980</v>
      </c>
      <c r="BX121" s="99">
        <f>'Max limit'!AX121*Input!PrimaryDrive_ratio*Input!Gear6_ratio*Input!FinalDrive_ratio</f>
        <v>904.08561872909706</v>
      </c>
      <c r="BY121" s="99">
        <f t="shared" si="89"/>
        <v>15.068093645484952</v>
      </c>
      <c r="BZ121" s="99">
        <f>BY121*Input!$N$23</f>
        <v>35455.194211638795</v>
      </c>
      <c r="CA121" s="100">
        <f t="shared" si="90"/>
        <v>35.455194211638798</v>
      </c>
      <c r="CC121" s="95">
        <v>3980</v>
      </c>
      <c r="CD121" s="94">
        <f t="shared" si="91"/>
        <v>14</v>
      </c>
      <c r="CE121" s="94">
        <f t="shared" si="92"/>
        <v>18</v>
      </c>
      <c r="CF121" s="94">
        <f t="shared" si="93"/>
        <v>22.5</v>
      </c>
      <c r="CG121" s="94">
        <f t="shared" si="94"/>
        <v>27</v>
      </c>
      <c r="CH121" s="94">
        <f t="shared" si="95"/>
        <v>31</v>
      </c>
      <c r="CI121" s="94">
        <f t="shared" si="96"/>
        <v>35.5</v>
      </c>
      <c r="CK121" s="95">
        <v>3980</v>
      </c>
      <c r="CL121" s="162">
        <f t="shared" si="97"/>
        <v>5.8541580041580046</v>
      </c>
      <c r="CM121" s="162">
        <f t="shared" si="98"/>
        <v>7.7014700854700857</v>
      </c>
      <c r="CN121" s="162">
        <f t="shared" si="99"/>
        <v>9.626837606837606</v>
      </c>
      <c r="CO121" s="162">
        <f t="shared" si="100"/>
        <v>11.552205128205127</v>
      </c>
      <c r="CP121" s="162">
        <f t="shared" si="101"/>
        <v>13.236901709401709</v>
      </c>
      <c r="CQ121" s="162">
        <f t="shared" si="102"/>
        <v>15.068093645484952</v>
      </c>
    </row>
    <row r="122" spans="1:95" ht="19.5" thickTop="1" thickBot="1">
      <c r="A122" s="70">
        <v>4030</v>
      </c>
      <c r="B122" s="70">
        <v>58.375999999999998</v>
      </c>
      <c r="C122" s="70">
        <v>101.735</v>
      </c>
      <c r="D122" s="70">
        <v>55.415999999999997</v>
      </c>
      <c r="E122" s="70">
        <v>2.2879999999999998</v>
      </c>
      <c r="G122" s="92">
        <v>1</v>
      </c>
      <c r="H122" s="93">
        <f t="shared" si="103"/>
        <v>3.1693363844393594</v>
      </c>
      <c r="O122" s="95">
        <v>3990</v>
      </c>
      <c r="P122" s="94">
        <f t="shared" si="55"/>
        <v>13.100284854653395</v>
      </c>
      <c r="Q122" s="94">
        <f t="shared" si="56"/>
        <v>13.474071291261232</v>
      </c>
      <c r="R122" s="94">
        <f t="shared" si="57"/>
        <v>13.718448034527874</v>
      </c>
      <c r="S122" s="94">
        <f t="shared" si="58"/>
        <v>13.692472029483802</v>
      </c>
      <c r="T122" s="94">
        <f t="shared" si="59"/>
        <v>13.662314609127295</v>
      </c>
      <c r="U122" s="94">
        <f t="shared" si="60"/>
        <v>13.467533499163649</v>
      </c>
      <c r="V122" s="82"/>
      <c r="W122" s="95">
        <v>3990</v>
      </c>
      <c r="X122" s="161">
        <f t="shared" si="68"/>
        <v>9.2198731159210841</v>
      </c>
      <c r="Y122" s="161">
        <f t="shared" si="69"/>
        <v>9.4562998449631781</v>
      </c>
      <c r="Z122" s="161">
        <f t="shared" si="70"/>
        <v>9.5911010033307811</v>
      </c>
      <c r="AA122" s="161">
        <f t="shared" si="71"/>
        <v>9.52725942919316</v>
      </c>
      <c r="AB122" s="161">
        <f t="shared" si="72"/>
        <v>9.4585352255006239</v>
      </c>
      <c r="AC122" s="161">
        <f t="shared" si="73"/>
        <v>9.2637541155369778</v>
      </c>
      <c r="AD122" s="82"/>
      <c r="AE122" s="82"/>
      <c r="AF122" s="82"/>
      <c r="AG122" s="95">
        <v>3990</v>
      </c>
      <c r="AH122" s="161">
        <f t="shared" si="74"/>
        <v>-11.065435779169663</v>
      </c>
      <c r="AI122" s="161">
        <f t="shared" si="75"/>
        <v>-11.167068499988941</v>
      </c>
      <c r="AJ122" s="161">
        <f t="shared" si="76"/>
        <v>-11.302476221133471</v>
      </c>
      <c r="AK122" s="161">
        <f t="shared" si="77"/>
        <v>-11.467974546976786</v>
      </c>
      <c r="AL122" s="161">
        <f t="shared" si="78"/>
        <v>-11.637469281256656</v>
      </c>
      <c r="AM122" s="161">
        <f t="shared" si="79"/>
        <v>-11.847832880017394</v>
      </c>
      <c r="AN122" s="81"/>
      <c r="AO122" s="81"/>
      <c r="AP122" s="95">
        <v>3990</v>
      </c>
      <c r="AQ122" s="94">
        <f t="shared" si="61"/>
        <v>36.720318827543302</v>
      </c>
      <c r="AR122" s="94">
        <f t="shared" si="62"/>
        <v>63.551357123832766</v>
      </c>
      <c r="AS122" s="94">
        <f t="shared" si="63"/>
        <v>99.298995505988657</v>
      </c>
      <c r="AT122" s="94">
        <f t="shared" si="64"/>
        <v>142.99055352862371</v>
      </c>
      <c r="AU122" s="94">
        <f t="shared" si="65"/>
        <v>187.73716337850982</v>
      </c>
      <c r="AV122" s="94">
        <f t="shared" si="66"/>
        <v>243.27315345134468</v>
      </c>
      <c r="AW122" s="81"/>
      <c r="AX122" s="95">
        <v>3990</v>
      </c>
      <c r="AY122" s="99">
        <f>'Max limit'!AX122*Input!PrimaryDrive_ratio*Input!Gear1_ratio*Input!FinalDrive_ratio</f>
        <v>352.13201663201664</v>
      </c>
      <c r="AZ122" s="99">
        <f t="shared" si="80"/>
        <v>5.8688669438669443</v>
      </c>
      <c r="BA122" s="99">
        <f>AZ122*Input!$N$23</f>
        <v>13809.43218118503</v>
      </c>
      <c r="BB122" s="97">
        <f t="shared" si="67"/>
        <v>13.809432181185029</v>
      </c>
      <c r="BC122" s="95">
        <v>3990</v>
      </c>
      <c r="BD122" s="99">
        <f>'Max limit'!AX122*Input!PrimaryDrive_ratio*Input!Gear2_ratio*Input!FinalDrive_ratio</f>
        <v>463.24923076923073</v>
      </c>
      <c r="BE122" s="99">
        <f t="shared" si="81"/>
        <v>7.7208205128205121</v>
      </c>
      <c r="BF122" s="99">
        <f>BE122*Input!$N$23</f>
        <v>18167.075225025637</v>
      </c>
      <c r="BG122" s="100">
        <f t="shared" si="82"/>
        <v>18.167075225025638</v>
      </c>
      <c r="BH122" s="95">
        <v>3990</v>
      </c>
      <c r="BI122" s="99">
        <f>'Max limit'!AX122*Input!PrimaryDrive_ratio*Input!Gear3_ratio*Input!FinalDrive_ratio</f>
        <v>579.06153846153836</v>
      </c>
      <c r="BJ122" s="99">
        <f t="shared" si="83"/>
        <v>9.6510256410256385</v>
      </c>
      <c r="BK122" s="99">
        <f>BJ122*Input!$N$23</f>
        <v>22708.844031282042</v>
      </c>
      <c r="BL122" s="100">
        <f t="shared" si="84"/>
        <v>22.708844031282041</v>
      </c>
      <c r="BM122" s="95">
        <v>3990</v>
      </c>
      <c r="BN122" s="99">
        <f>'Max limit'!AX122*Input!PrimaryDrive_ratio*Input!Gear4_ratio*Input!FinalDrive_ratio</f>
        <v>694.8738461538461</v>
      </c>
      <c r="BO122" s="99">
        <f t="shared" si="85"/>
        <v>11.581230769230768</v>
      </c>
      <c r="BP122" s="99">
        <f>BO122*Input!$N$23</f>
        <v>27250.612837538454</v>
      </c>
      <c r="BQ122" s="100">
        <f t="shared" si="86"/>
        <v>27.250612837538455</v>
      </c>
      <c r="BR122" s="95">
        <v>3990</v>
      </c>
      <c r="BS122" s="99">
        <f>'Max limit'!AX122*Input!PrimaryDrive_ratio*Input!Gear5_ratio*Input!FinalDrive_ratio</f>
        <v>796.20961538461529</v>
      </c>
      <c r="BT122" s="99">
        <f t="shared" si="87"/>
        <v>13.270160256410255</v>
      </c>
      <c r="BU122" s="99">
        <f>BT122*Input!$N$23</f>
        <v>31224.660543012811</v>
      </c>
      <c r="BV122" s="100">
        <f t="shared" si="88"/>
        <v>31.22466054301281</v>
      </c>
      <c r="BW122" s="95">
        <v>3990</v>
      </c>
      <c r="BX122" s="99">
        <f>'Max limit'!AX122*Input!PrimaryDrive_ratio*Input!Gear6_ratio*Input!FinalDrive_ratio</f>
        <v>906.35719063545139</v>
      </c>
      <c r="BY122" s="99">
        <f t="shared" si="89"/>
        <v>15.105953177257524</v>
      </c>
      <c r="BZ122" s="99">
        <f>BY122*Input!$N$23</f>
        <v>35544.277614180595</v>
      </c>
      <c r="CA122" s="100">
        <f t="shared" si="90"/>
        <v>35.544277614180594</v>
      </c>
      <c r="CC122" s="95">
        <v>3990</v>
      </c>
      <c r="CD122" s="94">
        <f t="shared" si="91"/>
        <v>14</v>
      </c>
      <c r="CE122" s="94">
        <f t="shared" si="92"/>
        <v>18</v>
      </c>
      <c r="CF122" s="94">
        <f t="shared" si="93"/>
        <v>22.5</v>
      </c>
      <c r="CG122" s="94">
        <f t="shared" si="94"/>
        <v>27.5</v>
      </c>
      <c r="CH122" s="94">
        <f t="shared" si="95"/>
        <v>31</v>
      </c>
      <c r="CI122" s="94">
        <f t="shared" si="96"/>
        <v>35.5</v>
      </c>
      <c r="CK122" s="95">
        <v>3990</v>
      </c>
      <c r="CL122" s="162">
        <f t="shared" si="97"/>
        <v>5.8688669438669443</v>
      </c>
      <c r="CM122" s="162">
        <f t="shared" si="98"/>
        <v>7.7208205128205121</v>
      </c>
      <c r="CN122" s="162">
        <f t="shared" si="99"/>
        <v>9.6510256410256385</v>
      </c>
      <c r="CO122" s="162">
        <f t="shared" si="100"/>
        <v>11.581230769230768</v>
      </c>
      <c r="CP122" s="162">
        <f t="shared" si="101"/>
        <v>13.270160256410255</v>
      </c>
      <c r="CQ122" s="162">
        <f t="shared" si="102"/>
        <v>15.105953177257524</v>
      </c>
    </row>
    <row r="123" spans="1:95" ht="19.5" thickTop="1" thickBot="1">
      <c r="A123" s="70">
        <v>4040</v>
      </c>
      <c r="B123" s="70">
        <v>58.496000000000002</v>
      </c>
      <c r="C123" s="70">
        <v>101.69199999999999</v>
      </c>
      <c r="D123" s="70">
        <v>55.524999999999999</v>
      </c>
      <c r="E123" s="70">
        <v>2.298</v>
      </c>
      <c r="G123" s="92">
        <v>1</v>
      </c>
      <c r="H123" s="93">
        <f t="shared" si="103"/>
        <v>3.2145308924485128</v>
      </c>
      <c r="O123" s="95">
        <v>4000</v>
      </c>
      <c r="P123" s="94">
        <f t="shared" si="55"/>
        <v>13.099688207404208</v>
      </c>
      <c r="Q123" s="94">
        <f t="shared" si="56"/>
        <v>13.473002129428387</v>
      </c>
      <c r="R123" s="94">
        <f t="shared" si="57"/>
        <v>13.716731908290493</v>
      </c>
      <c r="S123" s="94">
        <f t="shared" si="58"/>
        <v>13.689978135942507</v>
      </c>
      <c r="T123" s="94">
        <f t="shared" si="59"/>
        <v>13.659009973678863</v>
      </c>
      <c r="U123" s="94">
        <f t="shared" si="60"/>
        <v>13.463251293807609</v>
      </c>
      <c r="V123" s="82"/>
      <c r="W123" s="95">
        <v>4000</v>
      </c>
      <c r="X123" s="161">
        <f t="shared" si="68"/>
        <v>9.2192764686718967</v>
      </c>
      <c r="Y123" s="161">
        <f t="shared" si="69"/>
        <v>9.4552306831303312</v>
      </c>
      <c r="Z123" s="161">
        <f t="shared" si="70"/>
        <v>9.5893848770933996</v>
      </c>
      <c r="AA123" s="161">
        <f t="shared" si="71"/>
        <v>9.5247655356518646</v>
      </c>
      <c r="AB123" s="161">
        <f t="shared" si="72"/>
        <v>9.455230590052194</v>
      </c>
      <c r="AC123" s="161">
        <f t="shared" si="73"/>
        <v>9.2594719101809417</v>
      </c>
      <c r="AD123" s="82"/>
      <c r="AE123" s="82"/>
      <c r="AF123" s="82"/>
      <c r="AG123" s="95">
        <v>4000</v>
      </c>
      <c r="AH123" s="161">
        <f t="shared" si="74"/>
        <v>-11.066133856451213</v>
      </c>
      <c r="AI123" s="161">
        <f t="shared" si="75"/>
        <v>-11.168276652860056</v>
      </c>
      <c r="AJ123" s="161">
        <f t="shared" si="76"/>
        <v>-11.304363959994591</v>
      </c>
      <c r="AK123" s="161">
        <f t="shared" si="77"/>
        <v>-11.470692890936798</v>
      </c>
      <c r="AL123" s="161">
        <f t="shared" si="78"/>
        <v>-11.641038287540962</v>
      </c>
      <c r="AM123" s="161">
        <f t="shared" si="79"/>
        <v>-11.852457661801916</v>
      </c>
      <c r="AN123" s="81"/>
      <c r="AO123" s="81"/>
      <c r="AP123" s="95">
        <v>4000</v>
      </c>
      <c r="AQ123" s="94">
        <f t="shared" si="61"/>
        <v>36.904611229872501</v>
      </c>
      <c r="AR123" s="94">
        <f t="shared" si="62"/>
        <v>63.870309481807546</v>
      </c>
      <c r="AS123" s="94">
        <f t="shared" si="63"/>
        <v>99.797358565324316</v>
      </c>
      <c r="AT123" s="94">
        <f t="shared" si="64"/>
        <v>143.70819633406697</v>
      </c>
      <c r="AU123" s="94">
        <f t="shared" si="65"/>
        <v>188.6793810375662</v>
      </c>
      <c r="AV123" s="94">
        <f t="shared" si="66"/>
        <v>244.49409584245802</v>
      </c>
      <c r="AW123" s="81"/>
      <c r="AX123" s="95">
        <v>4000</v>
      </c>
      <c r="AY123" s="99">
        <f>'Max limit'!AX123*Input!PrimaryDrive_ratio*Input!Gear1_ratio*Input!FinalDrive_ratio</f>
        <v>353.01455301455309</v>
      </c>
      <c r="AZ123" s="99">
        <f t="shared" si="80"/>
        <v>5.8835758835758849</v>
      </c>
      <c r="BA123" s="99">
        <f>AZ123*Input!$N$23</f>
        <v>13844.042286902288</v>
      </c>
      <c r="BB123" s="97">
        <f t="shared" si="67"/>
        <v>13.844042286902289</v>
      </c>
      <c r="BC123" s="95">
        <v>4000</v>
      </c>
      <c r="BD123" s="99">
        <f>'Max limit'!AX123*Input!PrimaryDrive_ratio*Input!Gear2_ratio*Input!FinalDrive_ratio</f>
        <v>464.41025641025647</v>
      </c>
      <c r="BE123" s="99">
        <f t="shared" si="81"/>
        <v>7.7401709401709411</v>
      </c>
      <c r="BF123" s="99">
        <f>BE123*Input!$N$23</f>
        <v>18212.60674188034</v>
      </c>
      <c r="BG123" s="100">
        <f t="shared" si="82"/>
        <v>18.212606741880339</v>
      </c>
      <c r="BH123" s="95">
        <v>4000</v>
      </c>
      <c r="BI123" s="99">
        <f>'Max limit'!AX123*Input!PrimaryDrive_ratio*Input!Gear3_ratio*Input!FinalDrive_ratio</f>
        <v>580.51282051282055</v>
      </c>
      <c r="BJ123" s="99">
        <f t="shared" si="83"/>
        <v>9.6752136752136764</v>
      </c>
      <c r="BK123" s="99">
        <f>BJ123*Input!$N$23</f>
        <v>22765.758427350425</v>
      </c>
      <c r="BL123" s="100">
        <f t="shared" si="84"/>
        <v>22.765758427350427</v>
      </c>
      <c r="BM123" s="95">
        <v>4000</v>
      </c>
      <c r="BN123" s="99">
        <f>'Max limit'!AX123*Input!PrimaryDrive_ratio*Input!Gear4_ratio*Input!FinalDrive_ratio</f>
        <v>696.61538461538464</v>
      </c>
      <c r="BO123" s="99">
        <f t="shared" si="85"/>
        <v>11.61025641025641</v>
      </c>
      <c r="BP123" s="99">
        <f>BO123*Input!$N$23</f>
        <v>27318.910112820507</v>
      </c>
      <c r="BQ123" s="100">
        <f t="shared" si="86"/>
        <v>27.318910112820507</v>
      </c>
      <c r="BR123" s="95">
        <v>4000</v>
      </c>
      <c r="BS123" s="99">
        <f>'Max limit'!AX123*Input!PrimaryDrive_ratio*Input!Gear5_ratio*Input!FinalDrive_ratio</f>
        <v>798.20512820512818</v>
      </c>
      <c r="BT123" s="99">
        <f t="shared" si="87"/>
        <v>13.303418803418802</v>
      </c>
      <c r="BU123" s="99">
        <f>BT123*Input!$N$23</f>
        <v>31302.91783760683</v>
      </c>
      <c r="BV123" s="100">
        <f t="shared" si="88"/>
        <v>31.302917837606831</v>
      </c>
      <c r="BW123" s="95">
        <v>4000</v>
      </c>
      <c r="BX123" s="99">
        <f>'Max limit'!AX123*Input!PrimaryDrive_ratio*Input!Gear6_ratio*Input!FinalDrive_ratio</f>
        <v>908.62876254180605</v>
      </c>
      <c r="BY123" s="99">
        <f t="shared" si="89"/>
        <v>15.143812709030101</v>
      </c>
      <c r="BZ123" s="99">
        <f>BY123*Input!$N$23</f>
        <v>35633.361016722403</v>
      </c>
      <c r="CA123" s="100">
        <f t="shared" si="90"/>
        <v>35.633361016722404</v>
      </c>
      <c r="CC123" s="95">
        <v>4000</v>
      </c>
      <c r="CD123" s="94">
        <f t="shared" si="91"/>
        <v>14</v>
      </c>
      <c r="CE123" s="94">
        <f t="shared" si="92"/>
        <v>18</v>
      </c>
      <c r="CF123" s="94">
        <f t="shared" si="93"/>
        <v>23</v>
      </c>
      <c r="CG123" s="94">
        <f t="shared" si="94"/>
        <v>27.5</v>
      </c>
      <c r="CH123" s="94">
        <f t="shared" si="95"/>
        <v>31.5</v>
      </c>
      <c r="CI123" s="94">
        <f t="shared" si="96"/>
        <v>35.5</v>
      </c>
      <c r="CK123" s="95">
        <v>4000</v>
      </c>
      <c r="CL123" s="162">
        <f t="shared" si="97"/>
        <v>5.8835758835758849</v>
      </c>
      <c r="CM123" s="162">
        <f t="shared" si="98"/>
        <v>7.7401709401709411</v>
      </c>
      <c r="CN123" s="162">
        <f t="shared" si="99"/>
        <v>9.6752136752136764</v>
      </c>
      <c r="CO123" s="162">
        <f t="shared" si="100"/>
        <v>11.61025641025641</v>
      </c>
      <c r="CP123" s="162">
        <f t="shared" si="101"/>
        <v>13.303418803418802</v>
      </c>
      <c r="CQ123" s="162">
        <f t="shared" si="102"/>
        <v>15.143812709030101</v>
      </c>
    </row>
    <row r="124" spans="1:95" ht="19.5" thickTop="1" thickBot="1">
      <c r="A124" s="70">
        <v>4050</v>
      </c>
      <c r="B124" s="70">
        <v>58.610999999999997</v>
      </c>
      <c r="C124" s="70">
        <v>101.64100000000001</v>
      </c>
      <c r="D124" s="70">
        <v>55.637</v>
      </c>
      <c r="E124" s="70">
        <v>2.2989999999999999</v>
      </c>
      <c r="G124" s="92">
        <v>1</v>
      </c>
      <c r="H124" s="93">
        <f t="shared" si="103"/>
        <v>3.2597254004576661</v>
      </c>
      <c r="O124" s="95">
        <v>4010</v>
      </c>
      <c r="P124" s="94">
        <f t="shared" si="55"/>
        <v>13.09909006667004</v>
      </c>
      <c r="Q124" s="94">
        <f t="shared" si="56"/>
        <v>13.471930291345647</v>
      </c>
      <c r="R124" s="94">
        <f t="shared" si="57"/>
        <v>13.71501148636791</v>
      </c>
      <c r="S124" s="94">
        <f t="shared" si="58"/>
        <v>13.687477999864187</v>
      </c>
      <c r="T124" s="94">
        <f t="shared" si="59"/>
        <v>13.655697066301901</v>
      </c>
      <c r="U124" s="94">
        <f t="shared" si="60"/>
        <v>13.458958369539545</v>
      </c>
      <c r="V124" s="82"/>
      <c r="W124" s="95">
        <v>4010</v>
      </c>
      <c r="X124" s="161">
        <f t="shared" si="68"/>
        <v>9.2186783279377291</v>
      </c>
      <c r="Y124" s="161">
        <f t="shared" si="69"/>
        <v>9.4541588450475906</v>
      </c>
      <c r="Z124" s="161">
        <f t="shared" si="70"/>
        <v>9.5876644551708186</v>
      </c>
      <c r="AA124" s="161">
        <f t="shared" si="71"/>
        <v>9.5222653995735431</v>
      </c>
      <c r="AB124" s="161">
        <f t="shared" si="72"/>
        <v>9.4519176826752336</v>
      </c>
      <c r="AC124" s="161">
        <f t="shared" si="73"/>
        <v>9.2551789859128739</v>
      </c>
      <c r="AD124" s="82"/>
      <c r="AE124" s="82"/>
      <c r="AF124" s="82"/>
      <c r="AG124" s="95">
        <v>4010</v>
      </c>
      <c r="AH124" s="161">
        <f t="shared" si="74"/>
        <v>-11.066833681110188</v>
      </c>
      <c r="AI124" s="161">
        <f t="shared" si="75"/>
        <v>-11.169487829893555</v>
      </c>
      <c r="AJ124" s="161">
        <f t="shared" si="76"/>
        <v>-11.30625642410943</v>
      </c>
      <c r="AK124" s="161">
        <f t="shared" si="77"/>
        <v>-11.473418039262167</v>
      </c>
      <c r="AL124" s="161">
        <f t="shared" si="78"/>
        <v>-11.644616227508079</v>
      </c>
      <c r="AM124" s="161">
        <f t="shared" si="79"/>
        <v>-11.857094020011427</v>
      </c>
      <c r="AN124" s="81"/>
      <c r="AO124" s="81"/>
      <c r="AP124" s="95">
        <v>4010</v>
      </c>
      <c r="AQ124" s="94">
        <f t="shared" si="61"/>
        <v>37.089364939842028</v>
      </c>
      <c r="AR124" s="94">
        <f t="shared" si="62"/>
        <v>64.190060218650856</v>
      </c>
      <c r="AS124" s="94">
        <f t="shared" si="63"/>
        <v>100.29696909164193</v>
      </c>
      <c r="AT124" s="94">
        <f t="shared" si="64"/>
        <v>144.42763549196442</v>
      </c>
      <c r="AU124" s="94">
        <f t="shared" si="65"/>
        <v>189.62395718888556</v>
      </c>
      <c r="AV124" s="94">
        <f t="shared" si="66"/>
        <v>245.71809440976929</v>
      </c>
      <c r="AW124" s="81"/>
      <c r="AX124" s="95">
        <v>4010</v>
      </c>
      <c r="AY124" s="99">
        <f>'Max limit'!AX124*Input!PrimaryDrive_ratio*Input!Gear1_ratio*Input!FinalDrive_ratio</f>
        <v>353.89708939708942</v>
      </c>
      <c r="AZ124" s="99">
        <f t="shared" si="80"/>
        <v>5.8982848232848237</v>
      </c>
      <c r="BA124" s="99">
        <f>AZ124*Input!$N$23</f>
        <v>13878.65239261954</v>
      </c>
      <c r="BB124" s="97">
        <f t="shared" si="67"/>
        <v>13.878652392619541</v>
      </c>
      <c r="BC124" s="95">
        <v>4010</v>
      </c>
      <c r="BD124" s="99">
        <f>'Max limit'!AX124*Input!PrimaryDrive_ratio*Input!Gear2_ratio*Input!FinalDrive_ratio</f>
        <v>465.57128205128208</v>
      </c>
      <c r="BE124" s="99">
        <f t="shared" si="81"/>
        <v>7.7595213675213683</v>
      </c>
      <c r="BF124" s="99">
        <f>BE124*Input!$N$23</f>
        <v>18258.138258735042</v>
      </c>
      <c r="BG124" s="100">
        <f t="shared" si="82"/>
        <v>18.258138258735041</v>
      </c>
      <c r="BH124" s="95">
        <v>4010</v>
      </c>
      <c r="BI124" s="99">
        <f>'Max limit'!AX124*Input!PrimaryDrive_ratio*Input!Gear3_ratio*Input!FinalDrive_ratio</f>
        <v>581.96410256410252</v>
      </c>
      <c r="BJ124" s="99">
        <f t="shared" si="83"/>
        <v>9.6994017094017089</v>
      </c>
      <c r="BK124" s="99">
        <f>BJ124*Input!$N$23</f>
        <v>22822.672823418798</v>
      </c>
      <c r="BL124" s="100">
        <f t="shared" si="84"/>
        <v>22.822672823418799</v>
      </c>
      <c r="BM124" s="95">
        <v>4010</v>
      </c>
      <c r="BN124" s="99">
        <f>'Max limit'!AX124*Input!PrimaryDrive_ratio*Input!Gear4_ratio*Input!FinalDrive_ratio</f>
        <v>698.35692307692318</v>
      </c>
      <c r="BO124" s="99">
        <f t="shared" si="85"/>
        <v>11.639282051282054</v>
      </c>
      <c r="BP124" s="99">
        <f>BO124*Input!$N$23</f>
        <v>27387.207388102564</v>
      </c>
      <c r="BQ124" s="100">
        <f t="shared" si="86"/>
        <v>27.387207388102563</v>
      </c>
      <c r="BR124" s="95">
        <v>4010</v>
      </c>
      <c r="BS124" s="99">
        <f>'Max limit'!AX124*Input!PrimaryDrive_ratio*Input!Gear5_ratio*Input!FinalDrive_ratio</f>
        <v>800.20064102564106</v>
      </c>
      <c r="BT124" s="99">
        <f t="shared" si="87"/>
        <v>13.336677350427351</v>
      </c>
      <c r="BU124" s="99">
        <f>BT124*Input!$N$23</f>
        <v>31381.175132200849</v>
      </c>
      <c r="BV124" s="100">
        <f t="shared" si="88"/>
        <v>31.381175132200848</v>
      </c>
      <c r="BW124" s="95">
        <v>4010</v>
      </c>
      <c r="BX124" s="99">
        <f>'Max limit'!AX124*Input!PrimaryDrive_ratio*Input!Gear6_ratio*Input!FinalDrive_ratio</f>
        <v>910.90033444816038</v>
      </c>
      <c r="BY124" s="99">
        <f t="shared" si="89"/>
        <v>15.181672240802673</v>
      </c>
      <c r="BZ124" s="99">
        <f>BY124*Input!$N$23</f>
        <v>35722.444419264204</v>
      </c>
      <c r="CA124" s="100">
        <f t="shared" si="90"/>
        <v>35.722444419264207</v>
      </c>
      <c r="CC124" s="95">
        <v>4010</v>
      </c>
      <c r="CD124" s="94">
        <f t="shared" si="91"/>
        <v>14</v>
      </c>
      <c r="CE124" s="94">
        <f t="shared" si="92"/>
        <v>18.5</v>
      </c>
      <c r="CF124" s="94">
        <f t="shared" si="93"/>
        <v>23</v>
      </c>
      <c r="CG124" s="94">
        <f t="shared" si="94"/>
        <v>27.5</v>
      </c>
      <c r="CH124" s="94">
        <f t="shared" si="95"/>
        <v>31.5</v>
      </c>
      <c r="CI124" s="94">
        <f t="shared" si="96"/>
        <v>35.5</v>
      </c>
      <c r="CK124" s="95">
        <v>4010</v>
      </c>
      <c r="CL124" s="162">
        <f t="shared" si="97"/>
        <v>5.8982848232848237</v>
      </c>
      <c r="CM124" s="162">
        <f t="shared" si="98"/>
        <v>7.7595213675213683</v>
      </c>
      <c r="CN124" s="162">
        <f t="shared" si="99"/>
        <v>9.6994017094017089</v>
      </c>
      <c r="CO124" s="162">
        <f t="shared" si="100"/>
        <v>11.639282051282054</v>
      </c>
      <c r="CP124" s="162">
        <f t="shared" si="101"/>
        <v>13.336677350427351</v>
      </c>
      <c r="CQ124" s="162">
        <f t="shared" si="102"/>
        <v>15.181672240802673</v>
      </c>
    </row>
    <row r="125" spans="1:95" ht="19.5" thickTop="1" thickBot="1">
      <c r="A125" s="70">
        <v>4060</v>
      </c>
      <c r="B125" s="70">
        <v>58.738999999999997</v>
      </c>
      <c r="C125" s="70">
        <v>101.61199999999999</v>
      </c>
      <c r="D125" s="70">
        <v>55.752000000000002</v>
      </c>
      <c r="E125" s="70">
        <v>2.3109999999999999</v>
      </c>
      <c r="G125" s="92">
        <v>1</v>
      </c>
      <c r="H125" s="93">
        <f t="shared" si="103"/>
        <v>3.304919908466819</v>
      </c>
      <c r="O125" s="95">
        <v>4020</v>
      </c>
      <c r="P125" s="94">
        <f t="shared" si="55"/>
        <v>13.098490432450893</v>
      </c>
      <c r="Q125" s="94">
        <f t="shared" si="56"/>
        <v>13.470855777013009</v>
      </c>
      <c r="R125" s="94">
        <f t="shared" si="57"/>
        <v>13.713286768760129</v>
      </c>
      <c r="S125" s="94">
        <f t="shared" si="58"/>
        <v>13.684971621248842</v>
      </c>
      <c r="T125" s="94">
        <f t="shared" si="59"/>
        <v>13.65237588699641</v>
      </c>
      <c r="U125" s="94">
        <f t="shared" si="60"/>
        <v>13.454654726359447</v>
      </c>
      <c r="V125" s="82"/>
      <c r="W125" s="95">
        <v>4020</v>
      </c>
      <c r="X125" s="161">
        <f t="shared" si="68"/>
        <v>9.2180786937185832</v>
      </c>
      <c r="Y125" s="161">
        <f t="shared" si="69"/>
        <v>9.4530843307149546</v>
      </c>
      <c r="Z125" s="161">
        <f t="shared" si="70"/>
        <v>9.5859397375630362</v>
      </c>
      <c r="AA125" s="161">
        <f t="shared" si="71"/>
        <v>9.5197590209581993</v>
      </c>
      <c r="AB125" s="161">
        <f t="shared" si="72"/>
        <v>9.448596503369739</v>
      </c>
      <c r="AC125" s="161">
        <f t="shared" si="73"/>
        <v>9.2508753427327761</v>
      </c>
      <c r="AD125" s="82"/>
      <c r="AE125" s="82"/>
      <c r="AF125" s="82"/>
      <c r="AG125" s="95">
        <v>4020</v>
      </c>
      <c r="AH125" s="161">
        <f t="shared" si="74"/>
        <v>-11.067535253146589</v>
      </c>
      <c r="AI125" s="161">
        <f t="shared" si="75"/>
        <v>-11.170702031089432</v>
      </c>
      <c r="AJ125" s="161">
        <f t="shared" si="76"/>
        <v>-11.308153613477989</v>
      </c>
      <c r="AK125" s="161">
        <f t="shared" si="77"/>
        <v>-11.476149991952893</v>
      </c>
      <c r="AL125" s="161">
        <f t="shared" si="78"/>
        <v>-11.648203101158012</v>
      </c>
      <c r="AM125" s="161">
        <f t="shared" si="79"/>
        <v>-11.861741954645932</v>
      </c>
      <c r="AN125" s="81"/>
      <c r="AO125" s="81"/>
      <c r="AP125" s="95">
        <v>4020</v>
      </c>
      <c r="AQ125" s="94">
        <f t="shared" si="61"/>
        <v>37.274579957451948</v>
      </c>
      <c r="AR125" s="94">
        <f t="shared" si="62"/>
        <v>64.510609334362655</v>
      </c>
      <c r="AS125" s="94">
        <f t="shared" si="63"/>
        <v>100.79782708494163</v>
      </c>
      <c r="AT125" s="94">
        <f t="shared" si="64"/>
        <v>145.14887100231593</v>
      </c>
      <c r="AU125" s="94">
        <f t="shared" si="65"/>
        <v>190.57089183246782</v>
      </c>
      <c r="AV125" s="94">
        <f t="shared" si="66"/>
        <v>246.94514915327855</v>
      </c>
      <c r="AW125" s="81"/>
      <c r="AX125" s="95">
        <v>4020</v>
      </c>
      <c r="AY125" s="99">
        <f>'Max limit'!AX125*Input!PrimaryDrive_ratio*Input!Gear1_ratio*Input!FinalDrive_ratio</f>
        <v>354.77962577962575</v>
      </c>
      <c r="AZ125" s="99">
        <f t="shared" si="80"/>
        <v>5.9129937629937626</v>
      </c>
      <c r="BA125" s="99">
        <f>AZ125*Input!$N$23</f>
        <v>13913.262498336795</v>
      </c>
      <c r="BB125" s="97">
        <f t="shared" si="67"/>
        <v>13.913262498336795</v>
      </c>
      <c r="BC125" s="95">
        <v>4020</v>
      </c>
      <c r="BD125" s="99">
        <f>'Max limit'!AX125*Input!PrimaryDrive_ratio*Input!Gear2_ratio*Input!FinalDrive_ratio</f>
        <v>466.7323076923077</v>
      </c>
      <c r="BE125" s="99">
        <f t="shared" si="81"/>
        <v>7.7788717948717947</v>
      </c>
      <c r="BF125" s="99">
        <f>BE125*Input!$N$23</f>
        <v>18303.66977558974</v>
      </c>
      <c r="BG125" s="100">
        <f t="shared" si="82"/>
        <v>18.303669775589739</v>
      </c>
      <c r="BH125" s="95">
        <v>4020</v>
      </c>
      <c r="BI125" s="99">
        <f>'Max limit'!AX125*Input!PrimaryDrive_ratio*Input!Gear3_ratio*Input!FinalDrive_ratio</f>
        <v>583.41538461538448</v>
      </c>
      <c r="BJ125" s="99">
        <f t="shared" si="83"/>
        <v>9.7235897435897414</v>
      </c>
      <c r="BK125" s="99">
        <f>BJ125*Input!$N$23</f>
        <v>22879.58721948717</v>
      </c>
      <c r="BL125" s="100">
        <f t="shared" si="84"/>
        <v>22.879587219487171</v>
      </c>
      <c r="BM125" s="95">
        <v>4020</v>
      </c>
      <c r="BN125" s="99">
        <f>'Max limit'!AX125*Input!PrimaryDrive_ratio*Input!Gear4_ratio*Input!FinalDrive_ratio</f>
        <v>700.09846153846149</v>
      </c>
      <c r="BO125" s="99">
        <f t="shared" si="85"/>
        <v>11.668307692307691</v>
      </c>
      <c r="BP125" s="99">
        <f>BO125*Input!$N$23</f>
        <v>27455.504663384607</v>
      </c>
      <c r="BQ125" s="100">
        <f t="shared" si="86"/>
        <v>27.455504663384605</v>
      </c>
      <c r="BR125" s="95">
        <v>4020</v>
      </c>
      <c r="BS125" s="99">
        <f>'Max limit'!AX125*Input!PrimaryDrive_ratio*Input!Gear5_ratio*Input!FinalDrive_ratio</f>
        <v>802.19615384615372</v>
      </c>
      <c r="BT125" s="99">
        <f t="shared" si="87"/>
        <v>13.369935897435896</v>
      </c>
      <c r="BU125" s="99">
        <f>BT125*Input!$N$23</f>
        <v>31459.432426794865</v>
      </c>
      <c r="BV125" s="100">
        <f t="shared" si="88"/>
        <v>31.459432426794866</v>
      </c>
      <c r="BW125" s="95">
        <v>4020</v>
      </c>
      <c r="BX125" s="99">
        <f>'Max limit'!AX125*Input!PrimaryDrive_ratio*Input!Gear6_ratio*Input!FinalDrive_ratio</f>
        <v>913.17190635451504</v>
      </c>
      <c r="BY125" s="99">
        <f t="shared" si="89"/>
        <v>15.21953177257525</v>
      </c>
      <c r="BZ125" s="99">
        <f>BY125*Input!$N$23</f>
        <v>35811.527821806012</v>
      </c>
      <c r="CA125" s="100">
        <f t="shared" si="90"/>
        <v>35.81152782180601</v>
      </c>
      <c r="CC125" s="95">
        <v>4020</v>
      </c>
      <c r="CD125" s="94">
        <f t="shared" si="91"/>
        <v>14</v>
      </c>
      <c r="CE125" s="94">
        <f t="shared" si="92"/>
        <v>18.5</v>
      </c>
      <c r="CF125" s="94">
        <f t="shared" si="93"/>
        <v>23</v>
      </c>
      <c r="CG125" s="94">
        <f t="shared" si="94"/>
        <v>27.5</v>
      </c>
      <c r="CH125" s="94">
        <f t="shared" si="95"/>
        <v>31.5</v>
      </c>
      <c r="CI125" s="94">
        <f t="shared" si="96"/>
        <v>36</v>
      </c>
      <c r="CK125" s="95">
        <v>4020</v>
      </c>
      <c r="CL125" s="162">
        <f t="shared" si="97"/>
        <v>5.9129937629937626</v>
      </c>
      <c r="CM125" s="162">
        <f t="shared" si="98"/>
        <v>7.7788717948717947</v>
      </c>
      <c r="CN125" s="162">
        <f t="shared" si="99"/>
        <v>9.7235897435897414</v>
      </c>
      <c r="CO125" s="162">
        <f t="shared" si="100"/>
        <v>11.668307692307691</v>
      </c>
      <c r="CP125" s="162">
        <f t="shared" si="101"/>
        <v>13.369935897435896</v>
      </c>
      <c r="CQ125" s="162">
        <f t="shared" si="102"/>
        <v>15.21953177257525</v>
      </c>
    </row>
    <row r="126" spans="1:95" ht="19.5" thickTop="1" thickBot="1">
      <c r="A126" s="70">
        <v>4070</v>
      </c>
      <c r="B126" s="70">
        <v>58.865000000000002</v>
      </c>
      <c r="C126" s="70">
        <v>101.578</v>
      </c>
      <c r="D126" s="70">
        <v>55.866</v>
      </c>
      <c r="E126" s="70">
        <v>2.3210000000000002</v>
      </c>
      <c r="G126" s="92">
        <v>1</v>
      </c>
      <c r="H126" s="93">
        <f t="shared" si="103"/>
        <v>3.3501144164759724</v>
      </c>
      <c r="O126" s="95">
        <v>4030</v>
      </c>
      <c r="P126" s="94">
        <f t="shared" si="55"/>
        <v>13.097889304746769</v>
      </c>
      <c r="Q126" s="94">
        <f t="shared" si="56"/>
        <v>13.469778586430481</v>
      </c>
      <c r="R126" s="94">
        <f t="shared" si="57"/>
        <v>13.711557755467148</v>
      </c>
      <c r="S126" s="94">
        <f t="shared" si="58"/>
        <v>13.682459000096472</v>
      </c>
      <c r="T126" s="94">
        <f t="shared" si="59"/>
        <v>13.649046435762385</v>
      </c>
      <c r="U126" s="94">
        <f t="shared" si="60"/>
        <v>13.450340364267319</v>
      </c>
      <c r="V126" s="82"/>
      <c r="W126" s="95">
        <v>4030</v>
      </c>
      <c r="X126" s="161">
        <f t="shared" si="68"/>
        <v>9.2174775660144572</v>
      </c>
      <c r="Y126" s="161">
        <f t="shared" si="69"/>
        <v>9.4520071401324266</v>
      </c>
      <c r="Z126" s="161">
        <f t="shared" si="70"/>
        <v>9.584210724270056</v>
      </c>
      <c r="AA126" s="161">
        <f t="shared" si="71"/>
        <v>9.5172463998058294</v>
      </c>
      <c r="AB126" s="161">
        <f t="shared" si="72"/>
        <v>9.4452670521357138</v>
      </c>
      <c r="AC126" s="161">
        <f t="shared" si="73"/>
        <v>9.2465609806406501</v>
      </c>
      <c r="AD126" s="82"/>
      <c r="AE126" s="82"/>
      <c r="AF126" s="82"/>
      <c r="AG126" s="95">
        <v>4030</v>
      </c>
      <c r="AH126" s="161">
        <f t="shared" si="74"/>
        <v>-11.068238572560416</v>
      </c>
      <c r="AI126" s="161">
        <f t="shared" si="75"/>
        <v>-11.171919256447691</v>
      </c>
      <c r="AJ126" s="161">
        <f t="shared" si="76"/>
        <v>-11.310055528100269</v>
      </c>
      <c r="AK126" s="161">
        <f t="shared" si="77"/>
        <v>-11.478888749008975</v>
      </c>
      <c r="AL126" s="161">
        <f t="shared" si="78"/>
        <v>-11.651798908490759</v>
      </c>
      <c r="AM126" s="161">
        <f t="shared" si="79"/>
        <v>-11.86640146570543</v>
      </c>
      <c r="AN126" s="81"/>
      <c r="AO126" s="81"/>
      <c r="AP126" s="95">
        <v>4030</v>
      </c>
      <c r="AQ126" s="94">
        <f t="shared" si="61"/>
        <v>37.46025628270224</v>
      </c>
      <c r="AR126" s="94">
        <f t="shared" si="62"/>
        <v>64.831956828942992</v>
      </c>
      <c r="AS126" s="94">
        <f t="shared" si="63"/>
        <v>101.29993254522341</v>
      </c>
      <c r="AT126" s="94">
        <f t="shared" si="64"/>
        <v>145.87190286512171</v>
      </c>
      <c r="AU126" s="94">
        <f t="shared" si="65"/>
        <v>191.520184968313</v>
      </c>
      <c r="AV126" s="94">
        <f t="shared" si="66"/>
        <v>248.17526007298591</v>
      </c>
      <c r="AW126" s="81"/>
      <c r="AX126" s="95">
        <v>4030</v>
      </c>
      <c r="AY126" s="99">
        <f>'Max limit'!AX126*Input!PrimaryDrive_ratio*Input!Gear1_ratio*Input!FinalDrive_ratio</f>
        <v>355.66216216216213</v>
      </c>
      <c r="AZ126" s="99">
        <f t="shared" si="80"/>
        <v>5.9277027027027023</v>
      </c>
      <c r="BA126" s="99">
        <f>AZ126*Input!$N$23</f>
        <v>13947.872604054051</v>
      </c>
      <c r="BB126" s="97">
        <f t="shared" si="67"/>
        <v>13.947872604054051</v>
      </c>
      <c r="BC126" s="95">
        <v>4030</v>
      </c>
      <c r="BD126" s="99">
        <f>'Max limit'!AX126*Input!PrimaryDrive_ratio*Input!Gear2_ratio*Input!FinalDrive_ratio</f>
        <v>467.89333333333332</v>
      </c>
      <c r="BE126" s="99">
        <f t="shared" si="81"/>
        <v>7.7982222222222219</v>
      </c>
      <c r="BF126" s="99">
        <f>BE126*Input!$N$23</f>
        <v>18349.201292444439</v>
      </c>
      <c r="BG126" s="100">
        <f t="shared" si="82"/>
        <v>18.349201292444437</v>
      </c>
      <c r="BH126" s="95">
        <v>4030</v>
      </c>
      <c r="BI126" s="99">
        <f>'Max limit'!AX126*Input!PrimaryDrive_ratio*Input!Gear3_ratio*Input!FinalDrive_ratio</f>
        <v>584.86666666666656</v>
      </c>
      <c r="BJ126" s="99">
        <f t="shared" si="83"/>
        <v>9.7477777777777757</v>
      </c>
      <c r="BK126" s="99">
        <f>BJ126*Input!$N$23</f>
        <v>22936.501615555546</v>
      </c>
      <c r="BL126" s="100">
        <f t="shared" si="84"/>
        <v>22.936501615555546</v>
      </c>
      <c r="BM126" s="95">
        <v>4030</v>
      </c>
      <c r="BN126" s="99">
        <f>'Max limit'!AX126*Input!PrimaryDrive_ratio*Input!Gear4_ratio*Input!FinalDrive_ratio</f>
        <v>701.83999999999992</v>
      </c>
      <c r="BO126" s="99">
        <f t="shared" si="85"/>
        <v>11.697333333333331</v>
      </c>
      <c r="BP126" s="99">
        <f>BO126*Input!$N$23</f>
        <v>27523.801938666656</v>
      </c>
      <c r="BQ126" s="100">
        <f t="shared" si="86"/>
        <v>27.523801938666658</v>
      </c>
      <c r="BR126" s="95">
        <v>4030</v>
      </c>
      <c r="BS126" s="99">
        <f>'Max limit'!AX126*Input!PrimaryDrive_ratio*Input!Gear5_ratio*Input!FinalDrive_ratio</f>
        <v>804.19166666666649</v>
      </c>
      <c r="BT126" s="99">
        <f t="shared" si="87"/>
        <v>13.403194444444441</v>
      </c>
      <c r="BU126" s="99">
        <f>BT126*Input!$N$23</f>
        <v>31537.689721388877</v>
      </c>
      <c r="BV126" s="100">
        <f t="shared" si="88"/>
        <v>31.537689721388876</v>
      </c>
      <c r="BW126" s="95">
        <v>4030</v>
      </c>
      <c r="BX126" s="99">
        <f>'Max limit'!AX126*Input!PrimaryDrive_ratio*Input!Gear6_ratio*Input!FinalDrive_ratio</f>
        <v>915.44347826086937</v>
      </c>
      <c r="BY126" s="99">
        <f t="shared" si="89"/>
        <v>15.257391304347824</v>
      </c>
      <c r="BZ126" s="99">
        <f>BY126*Input!$N$23</f>
        <v>35900.611224347813</v>
      </c>
      <c r="CA126" s="100">
        <f t="shared" si="90"/>
        <v>35.900611224347813</v>
      </c>
      <c r="CC126" s="95">
        <v>4030</v>
      </c>
      <c r="CD126" s="94">
        <f t="shared" si="91"/>
        <v>14</v>
      </c>
      <c r="CE126" s="94">
        <f t="shared" si="92"/>
        <v>18.5</v>
      </c>
      <c r="CF126" s="94">
        <f t="shared" si="93"/>
        <v>23</v>
      </c>
      <c r="CG126" s="94">
        <f t="shared" si="94"/>
        <v>27.5</v>
      </c>
      <c r="CH126" s="94">
        <f t="shared" si="95"/>
        <v>31.5</v>
      </c>
      <c r="CI126" s="94">
        <f t="shared" si="96"/>
        <v>36</v>
      </c>
      <c r="CK126" s="95">
        <v>4030</v>
      </c>
      <c r="CL126" s="162">
        <f t="shared" si="97"/>
        <v>5.9277027027027023</v>
      </c>
      <c r="CM126" s="162">
        <f t="shared" si="98"/>
        <v>7.7982222222222219</v>
      </c>
      <c r="CN126" s="162">
        <f t="shared" si="99"/>
        <v>9.7477777777777757</v>
      </c>
      <c r="CO126" s="162">
        <f t="shared" si="100"/>
        <v>11.697333333333331</v>
      </c>
      <c r="CP126" s="162">
        <f t="shared" si="101"/>
        <v>13.403194444444441</v>
      </c>
      <c r="CQ126" s="162">
        <f t="shared" si="102"/>
        <v>15.257391304347824</v>
      </c>
    </row>
    <row r="127" spans="1:95" ht="19.5" thickTop="1" thickBot="1">
      <c r="A127" s="70">
        <v>4080</v>
      </c>
      <c r="B127" s="70">
        <v>58.984000000000002</v>
      </c>
      <c r="C127" s="70">
        <v>101.535</v>
      </c>
      <c r="D127" s="70">
        <v>55.98</v>
      </c>
      <c r="E127" s="70">
        <v>2.3250000000000002</v>
      </c>
      <c r="G127" s="92">
        <v>1</v>
      </c>
      <c r="H127" s="93">
        <f t="shared" si="103"/>
        <v>3.3953089244851258</v>
      </c>
      <c r="O127" s="95">
        <v>4040</v>
      </c>
      <c r="P127" s="94">
        <f t="shared" si="55"/>
        <v>13.097286683557662</v>
      </c>
      <c r="Q127" s="94">
        <f t="shared" si="56"/>
        <v>13.468698719598056</v>
      </c>
      <c r="R127" s="94">
        <f t="shared" si="57"/>
        <v>13.709824446488966</v>
      </c>
      <c r="S127" s="94">
        <f t="shared" si="58"/>
        <v>13.679940136407078</v>
      </c>
      <c r="T127" s="94">
        <f t="shared" si="59"/>
        <v>13.645708712599825</v>
      </c>
      <c r="U127" s="94">
        <f t="shared" si="60"/>
        <v>13.446015283263161</v>
      </c>
      <c r="V127" s="82"/>
      <c r="W127" s="95">
        <v>4040</v>
      </c>
      <c r="X127" s="161">
        <f t="shared" si="68"/>
        <v>9.2168749448253529</v>
      </c>
      <c r="Y127" s="161">
        <f t="shared" si="69"/>
        <v>9.4509272733000014</v>
      </c>
      <c r="Z127" s="161">
        <f t="shared" si="70"/>
        <v>9.5824774152918728</v>
      </c>
      <c r="AA127" s="161">
        <f t="shared" si="71"/>
        <v>9.5147275361164354</v>
      </c>
      <c r="AB127" s="161">
        <f t="shared" si="72"/>
        <v>9.4419293289731563</v>
      </c>
      <c r="AC127" s="161">
        <f t="shared" si="73"/>
        <v>9.2422358996364924</v>
      </c>
      <c r="AD127" s="82"/>
      <c r="AE127" s="82"/>
      <c r="AF127" s="82"/>
      <c r="AG127" s="95">
        <v>4040</v>
      </c>
      <c r="AH127" s="161">
        <f t="shared" si="74"/>
        <v>-11.068943639351668</v>
      </c>
      <c r="AI127" s="161">
        <f t="shared" si="75"/>
        <v>-11.173139505968331</v>
      </c>
      <c r="AJ127" s="161">
        <f t="shared" si="76"/>
        <v>-11.311962167976269</v>
      </c>
      <c r="AK127" s="161">
        <f t="shared" si="77"/>
        <v>-11.481634310430413</v>
      </c>
      <c r="AL127" s="161">
        <f t="shared" si="78"/>
        <v>-11.655403649506322</v>
      </c>
      <c r="AM127" s="161">
        <f t="shared" si="79"/>
        <v>-11.87107255318992</v>
      </c>
      <c r="AN127" s="81"/>
      <c r="AO127" s="81"/>
      <c r="AP127" s="95">
        <v>4040</v>
      </c>
      <c r="AQ127" s="94">
        <f t="shared" si="61"/>
        <v>37.646393915592917</v>
      </c>
      <c r="AR127" s="94">
        <f t="shared" si="62"/>
        <v>65.15410270239191</v>
      </c>
      <c r="AS127" s="94">
        <f t="shared" si="63"/>
        <v>101.80328547248726</v>
      </c>
      <c r="AT127" s="94">
        <f t="shared" si="64"/>
        <v>146.59673108038174</v>
      </c>
      <c r="AU127" s="94">
        <f t="shared" si="65"/>
        <v>192.47183659642133</v>
      </c>
      <c r="AV127" s="94">
        <f t="shared" si="66"/>
        <v>249.40842716889136</v>
      </c>
      <c r="AW127" s="81"/>
      <c r="AX127" s="95">
        <v>4040</v>
      </c>
      <c r="AY127" s="99">
        <f>'Max limit'!AX127*Input!PrimaryDrive_ratio*Input!Gear1_ratio*Input!FinalDrive_ratio</f>
        <v>356.54469854469858</v>
      </c>
      <c r="AZ127" s="99">
        <f t="shared" si="80"/>
        <v>5.9424116424116429</v>
      </c>
      <c r="BA127" s="99">
        <f>AZ127*Input!$N$23</f>
        <v>13982.482709771308</v>
      </c>
      <c r="BB127" s="97">
        <f t="shared" si="67"/>
        <v>13.982482709771308</v>
      </c>
      <c r="BC127" s="95">
        <v>4040</v>
      </c>
      <c r="BD127" s="99">
        <f>'Max limit'!AX127*Input!PrimaryDrive_ratio*Input!Gear2_ratio*Input!FinalDrive_ratio</f>
        <v>469.05435897435899</v>
      </c>
      <c r="BE127" s="99">
        <f t="shared" si="81"/>
        <v>7.8175726495726501</v>
      </c>
      <c r="BF127" s="99">
        <f>BE127*Input!$N$23</f>
        <v>18394.732809299145</v>
      </c>
      <c r="BG127" s="100">
        <f t="shared" si="82"/>
        <v>18.394732809299146</v>
      </c>
      <c r="BH127" s="95">
        <v>4040</v>
      </c>
      <c r="BI127" s="99">
        <f>'Max limit'!AX127*Input!PrimaryDrive_ratio*Input!Gear3_ratio*Input!FinalDrive_ratio</f>
        <v>586.31794871794864</v>
      </c>
      <c r="BJ127" s="99">
        <f t="shared" si="83"/>
        <v>9.7719658119658099</v>
      </c>
      <c r="BK127" s="99">
        <f>BJ127*Input!$N$23</f>
        <v>22993.416011623922</v>
      </c>
      <c r="BL127" s="100">
        <f t="shared" si="84"/>
        <v>22.993416011623921</v>
      </c>
      <c r="BM127" s="95">
        <v>4040</v>
      </c>
      <c r="BN127" s="99">
        <f>'Max limit'!AX127*Input!PrimaryDrive_ratio*Input!Gear4_ratio*Input!FinalDrive_ratio</f>
        <v>703.58153846153846</v>
      </c>
      <c r="BO127" s="99">
        <f t="shared" si="85"/>
        <v>11.726358974358975</v>
      </c>
      <c r="BP127" s="99">
        <f>BO127*Input!$N$23</f>
        <v>27592.099213948713</v>
      </c>
      <c r="BQ127" s="100">
        <f t="shared" si="86"/>
        <v>27.592099213948714</v>
      </c>
      <c r="BR127" s="95">
        <v>4040</v>
      </c>
      <c r="BS127" s="99">
        <f>'Max limit'!AX127*Input!PrimaryDrive_ratio*Input!Gear5_ratio*Input!FinalDrive_ratio</f>
        <v>806.18717948717949</v>
      </c>
      <c r="BT127" s="99">
        <f t="shared" si="87"/>
        <v>13.436452991452992</v>
      </c>
      <c r="BU127" s="99">
        <f>BT127*Input!$N$23</f>
        <v>31615.9470159829</v>
      </c>
      <c r="BV127" s="100">
        <f t="shared" si="88"/>
        <v>31.615947015982901</v>
      </c>
      <c r="BW127" s="95">
        <v>4040</v>
      </c>
      <c r="BX127" s="99">
        <f>'Max limit'!AX127*Input!PrimaryDrive_ratio*Input!Gear6_ratio*Input!FinalDrive_ratio</f>
        <v>917.71505016722404</v>
      </c>
      <c r="BY127" s="99">
        <f t="shared" si="89"/>
        <v>15.295250836120401</v>
      </c>
      <c r="BZ127" s="99">
        <f>BY127*Input!$N$23</f>
        <v>35989.694626889621</v>
      </c>
      <c r="CA127" s="100">
        <f t="shared" si="90"/>
        <v>35.989694626889623</v>
      </c>
      <c r="CC127" s="95">
        <v>4040</v>
      </c>
      <c r="CD127" s="94">
        <f t="shared" si="91"/>
        <v>14</v>
      </c>
      <c r="CE127" s="94">
        <f t="shared" si="92"/>
        <v>18.5</v>
      </c>
      <c r="CF127" s="94">
        <f t="shared" si="93"/>
        <v>23</v>
      </c>
      <c r="CG127" s="94">
        <f t="shared" si="94"/>
        <v>27.5</v>
      </c>
      <c r="CH127" s="94">
        <f t="shared" si="95"/>
        <v>31.5</v>
      </c>
      <c r="CI127" s="94">
        <f t="shared" si="96"/>
        <v>36</v>
      </c>
      <c r="CK127" s="95">
        <v>4040</v>
      </c>
      <c r="CL127" s="162">
        <f t="shared" si="97"/>
        <v>5.9424116424116429</v>
      </c>
      <c r="CM127" s="162">
        <f t="shared" si="98"/>
        <v>7.8175726495726501</v>
      </c>
      <c r="CN127" s="162">
        <f t="shared" si="99"/>
        <v>9.7719658119658099</v>
      </c>
      <c r="CO127" s="162">
        <f t="shared" si="100"/>
        <v>11.726358974358975</v>
      </c>
      <c r="CP127" s="162">
        <f t="shared" si="101"/>
        <v>13.436452991452992</v>
      </c>
      <c r="CQ127" s="162">
        <f t="shared" si="102"/>
        <v>15.295250836120401</v>
      </c>
    </row>
    <row r="128" spans="1:95" ht="19.5" thickTop="1" thickBot="1">
      <c r="A128" s="70">
        <v>4090</v>
      </c>
      <c r="B128" s="70">
        <v>59.104999999999997</v>
      </c>
      <c r="C128" s="70">
        <v>101.494</v>
      </c>
      <c r="D128" s="70">
        <v>56.093000000000004</v>
      </c>
      <c r="E128" s="70">
        <v>2.3319999999999999</v>
      </c>
      <c r="G128" s="92">
        <v>1</v>
      </c>
      <c r="H128" s="93">
        <f t="shared" si="103"/>
        <v>3.4405034324942791</v>
      </c>
      <c r="O128" s="95">
        <v>4050</v>
      </c>
      <c r="P128" s="94">
        <f t="shared" si="55"/>
        <v>13.096682568883578</v>
      </c>
      <c r="Q128" s="94">
        <f t="shared" si="56"/>
        <v>13.467616176515737</v>
      </c>
      <c r="R128" s="94">
        <f t="shared" si="57"/>
        <v>13.708086841825585</v>
      </c>
      <c r="S128" s="94">
        <f t="shared" si="58"/>
        <v>13.677415030180661</v>
      </c>
      <c r="T128" s="94">
        <f t="shared" si="59"/>
        <v>13.642362717508739</v>
      </c>
      <c r="U128" s="94">
        <f t="shared" si="60"/>
        <v>13.441679483346974</v>
      </c>
      <c r="V128" s="82"/>
      <c r="W128" s="95">
        <v>4050</v>
      </c>
      <c r="X128" s="161">
        <f t="shared" si="68"/>
        <v>9.2162708301512701</v>
      </c>
      <c r="Y128" s="161">
        <f t="shared" si="69"/>
        <v>9.4498447302176825</v>
      </c>
      <c r="Z128" s="161">
        <f t="shared" si="70"/>
        <v>9.5807398106284936</v>
      </c>
      <c r="AA128" s="161">
        <f t="shared" si="71"/>
        <v>9.5122024298900172</v>
      </c>
      <c r="AB128" s="161">
        <f t="shared" si="72"/>
        <v>9.4385833338820682</v>
      </c>
      <c r="AC128" s="161">
        <f t="shared" si="73"/>
        <v>9.2379000997203047</v>
      </c>
      <c r="AD128" s="82"/>
      <c r="AE128" s="82"/>
      <c r="AF128" s="82"/>
      <c r="AG128" s="95">
        <v>4050</v>
      </c>
      <c r="AH128" s="161">
        <f t="shared" si="74"/>
        <v>-11.069650453520346</v>
      </c>
      <c r="AI128" s="161">
        <f t="shared" si="75"/>
        <v>-11.174362779651352</v>
      </c>
      <c r="AJ128" s="161">
        <f t="shared" si="76"/>
        <v>-11.313873533105987</v>
      </c>
      <c r="AK128" s="161">
        <f t="shared" si="77"/>
        <v>-11.484386676217209</v>
      </c>
      <c r="AL128" s="161">
        <f t="shared" si="78"/>
        <v>-11.659017324204697</v>
      </c>
      <c r="AM128" s="161">
        <f t="shared" si="79"/>
        <v>-11.875755217099403</v>
      </c>
      <c r="AN128" s="81"/>
      <c r="AO128" s="81"/>
      <c r="AP128" s="95">
        <v>4050</v>
      </c>
      <c r="AQ128" s="94">
        <f t="shared" si="61"/>
        <v>37.832992856123951</v>
      </c>
      <c r="AR128" s="94">
        <f t="shared" si="62"/>
        <v>65.47704695470928</v>
      </c>
      <c r="AS128" s="94">
        <f t="shared" si="63"/>
        <v>102.30788586673323</v>
      </c>
      <c r="AT128" s="94">
        <f t="shared" si="64"/>
        <v>147.32335564809586</v>
      </c>
      <c r="AU128" s="94">
        <f t="shared" si="65"/>
        <v>193.42584671679248</v>
      </c>
      <c r="AV128" s="94">
        <f t="shared" si="66"/>
        <v>250.64465044099475</v>
      </c>
      <c r="AW128" s="81"/>
      <c r="AX128" s="95">
        <v>4050</v>
      </c>
      <c r="AY128" s="99">
        <f>'Max limit'!AX128*Input!PrimaryDrive_ratio*Input!Gear1_ratio*Input!FinalDrive_ratio</f>
        <v>357.42723492723491</v>
      </c>
      <c r="AZ128" s="99">
        <f t="shared" si="80"/>
        <v>5.9571205821205817</v>
      </c>
      <c r="BA128" s="99">
        <f>AZ128*Input!$N$23</f>
        <v>14017.092815488562</v>
      </c>
      <c r="BB128" s="97">
        <f t="shared" si="67"/>
        <v>14.017092815488562</v>
      </c>
      <c r="BC128" s="95">
        <v>4050</v>
      </c>
      <c r="BD128" s="99">
        <f>'Max limit'!AX128*Input!PrimaryDrive_ratio*Input!Gear2_ratio*Input!FinalDrive_ratio</f>
        <v>470.21538461538461</v>
      </c>
      <c r="BE128" s="99">
        <f t="shared" si="81"/>
        <v>7.8369230769230764</v>
      </c>
      <c r="BF128" s="99">
        <f>BE128*Input!$N$23</f>
        <v>18440.264326153843</v>
      </c>
      <c r="BG128" s="100">
        <f t="shared" si="82"/>
        <v>18.440264326153844</v>
      </c>
      <c r="BH128" s="95">
        <v>4050</v>
      </c>
      <c r="BI128" s="99">
        <f>'Max limit'!AX128*Input!PrimaryDrive_ratio*Input!Gear3_ratio*Input!FinalDrive_ratio</f>
        <v>587.76923076923072</v>
      </c>
      <c r="BJ128" s="99">
        <f t="shared" si="83"/>
        <v>9.796153846153846</v>
      </c>
      <c r="BK128" s="99">
        <f>BJ128*Input!$N$23</f>
        <v>23050.330407692305</v>
      </c>
      <c r="BL128" s="100">
        <f t="shared" si="84"/>
        <v>23.050330407692304</v>
      </c>
      <c r="BM128" s="95">
        <v>4050</v>
      </c>
      <c r="BN128" s="99">
        <f>'Max limit'!AX128*Input!PrimaryDrive_ratio*Input!Gear4_ratio*Input!FinalDrive_ratio</f>
        <v>705.32307692307688</v>
      </c>
      <c r="BO128" s="99">
        <f t="shared" si="85"/>
        <v>11.755384615384616</v>
      </c>
      <c r="BP128" s="99">
        <f>BO128*Input!$N$23</f>
        <v>27660.396489230763</v>
      </c>
      <c r="BQ128" s="100">
        <f t="shared" si="86"/>
        <v>27.660396489230763</v>
      </c>
      <c r="BR128" s="95">
        <v>4050</v>
      </c>
      <c r="BS128" s="99">
        <f>'Max limit'!AX128*Input!PrimaryDrive_ratio*Input!Gear5_ratio*Input!FinalDrive_ratio</f>
        <v>808.18269230769226</v>
      </c>
      <c r="BT128" s="99">
        <f t="shared" si="87"/>
        <v>13.469711538461537</v>
      </c>
      <c r="BU128" s="99">
        <f>BT128*Input!$N$23</f>
        <v>31694.204310576915</v>
      </c>
      <c r="BV128" s="100">
        <f t="shared" si="88"/>
        <v>31.694204310576914</v>
      </c>
      <c r="BW128" s="95">
        <v>4050</v>
      </c>
      <c r="BX128" s="99">
        <f>'Max limit'!AX128*Input!PrimaryDrive_ratio*Input!Gear6_ratio*Input!FinalDrive_ratio</f>
        <v>919.98662207357859</v>
      </c>
      <c r="BY128" s="99">
        <f t="shared" si="89"/>
        <v>15.333110367892976</v>
      </c>
      <c r="BZ128" s="99">
        <f>BY128*Input!$N$23</f>
        <v>36078.778029431429</v>
      </c>
      <c r="CA128" s="100">
        <f t="shared" si="90"/>
        <v>36.078778029431426</v>
      </c>
      <c r="CC128" s="95">
        <v>4050</v>
      </c>
      <c r="CD128" s="94">
        <f t="shared" si="91"/>
        <v>14</v>
      </c>
      <c r="CE128" s="94">
        <f t="shared" si="92"/>
        <v>18.5</v>
      </c>
      <c r="CF128" s="94">
        <f t="shared" si="93"/>
        <v>23</v>
      </c>
      <c r="CG128" s="94">
        <f t="shared" si="94"/>
        <v>27.5</v>
      </c>
      <c r="CH128" s="94">
        <f t="shared" si="95"/>
        <v>31.5</v>
      </c>
      <c r="CI128" s="94">
        <f t="shared" si="96"/>
        <v>36</v>
      </c>
      <c r="CK128" s="95">
        <v>4050</v>
      </c>
      <c r="CL128" s="162">
        <f t="shared" si="97"/>
        <v>5.9571205821205817</v>
      </c>
      <c r="CM128" s="162">
        <f t="shared" si="98"/>
        <v>7.8369230769230764</v>
      </c>
      <c r="CN128" s="162">
        <f t="shared" si="99"/>
        <v>9.796153846153846</v>
      </c>
      <c r="CO128" s="162">
        <f t="shared" si="100"/>
        <v>11.755384615384616</v>
      </c>
      <c r="CP128" s="162">
        <f t="shared" si="101"/>
        <v>13.469711538461537</v>
      </c>
      <c r="CQ128" s="162">
        <f t="shared" si="102"/>
        <v>15.333110367892976</v>
      </c>
    </row>
    <row r="129" spans="1:95" ht="19.5" thickTop="1" thickBot="1">
      <c r="A129" s="70">
        <v>4100</v>
      </c>
      <c r="B129" s="70">
        <v>59.220999999999997</v>
      </c>
      <c r="C129" s="70">
        <v>101.44499999999999</v>
      </c>
      <c r="D129" s="70">
        <v>56.198999999999998</v>
      </c>
      <c r="E129" s="70">
        <v>2.34</v>
      </c>
      <c r="G129" s="92">
        <v>1</v>
      </c>
      <c r="H129" s="93">
        <f t="shared" si="103"/>
        <v>3.4856979405034325</v>
      </c>
      <c r="O129" s="95">
        <v>4060</v>
      </c>
      <c r="P129" s="94">
        <f t="shared" si="55"/>
        <v>13.096076960724517</v>
      </c>
      <c r="Q129" s="94">
        <f t="shared" si="56"/>
        <v>13.466530957183522</v>
      </c>
      <c r="R129" s="94">
        <f t="shared" si="57"/>
        <v>13.706344941477003</v>
      </c>
      <c r="S129" s="94">
        <f t="shared" si="58"/>
        <v>13.674883681417217</v>
      </c>
      <c r="T129" s="94">
        <f t="shared" si="59"/>
        <v>13.639008450489117</v>
      </c>
      <c r="U129" s="94">
        <f t="shared" si="60"/>
        <v>13.437332964518756</v>
      </c>
      <c r="V129" s="82"/>
      <c r="W129" s="95">
        <v>4060</v>
      </c>
      <c r="X129" s="161">
        <f t="shared" si="68"/>
        <v>9.2156652219922055</v>
      </c>
      <c r="Y129" s="161">
        <f t="shared" si="69"/>
        <v>9.4487595108854681</v>
      </c>
      <c r="Z129" s="161">
        <f t="shared" si="70"/>
        <v>9.578997910279913</v>
      </c>
      <c r="AA129" s="161">
        <f t="shared" si="71"/>
        <v>9.5096710811265748</v>
      </c>
      <c r="AB129" s="161">
        <f t="shared" si="72"/>
        <v>9.4352290668624477</v>
      </c>
      <c r="AC129" s="161">
        <f t="shared" si="73"/>
        <v>9.233553580892087</v>
      </c>
      <c r="AD129" s="82"/>
      <c r="AE129" s="82"/>
      <c r="AF129" s="82"/>
      <c r="AG129" s="95">
        <v>4060</v>
      </c>
      <c r="AH129" s="161">
        <f t="shared" si="74"/>
        <v>-11.070359015066451</v>
      </c>
      <c r="AI129" s="161">
        <f t="shared" si="75"/>
        <v>-11.175589077496753</v>
      </c>
      <c r="AJ129" s="161">
        <f t="shared" si="76"/>
        <v>-11.315789623489426</v>
      </c>
      <c r="AK129" s="161">
        <f t="shared" si="77"/>
        <v>-11.487145846369362</v>
      </c>
      <c r="AL129" s="161">
        <f t="shared" si="78"/>
        <v>-11.662639932585886</v>
      </c>
      <c r="AM129" s="161">
        <f t="shared" si="79"/>
        <v>-11.880449457433878</v>
      </c>
      <c r="AN129" s="81"/>
      <c r="AO129" s="81"/>
      <c r="AP129" s="95">
        <v>4060</v>
      </c>
      <c r="AQ129" s="94">
        <f t="shared" si="61"/>
        <v>38.020053104295364</v>
      </c>
      <c r="AR129" s="94">
        <f t="shared" si="62"/>
        <v>65.800789585895174</v>
      </c>
      <c r="AS129" s="94">
        <f t="shared" si="63"/>
        <v>102.81373372796115</v>
      </c>
      <c r="AT129" s="94">
        <f t="shared" si="64"/>
        <v>148.05177656826416</v>
      </c>
      <c r="AU129" s="94">
        <f t="shared" si="65"/>
        <v>194.3822153294266</v>
      </c>
      <c r="AV129" s="94">
        <f t="shared" si="66"/>
        <v>251.88392988929616</v>
      </c>
      <c r="AW129" s="81"/>
      <c r="AX129" s="95">
        <v>4060</v>
      </c>
      <c r="AY129" s="99">
        <f>'Max limit'!AX129*Input!PrimaryDrive_ratio*Input!Gear1_ratio*Input!FinalDrive_ratio</f>
        <v>358.30977130977129</v>
      </c>
      <c r="AZ129" s="99">
        <f t="shared" si="80"/>
        <v>5.9718295218295214</v>
      </c>
      <c r="BA129" s="99">
        <f>AZ129*Input!$N$23</f>
        <v>14051.702921205819</v>
      </c>
      <c r="BB129" s="97">
        <f t="shared" si="67"/>
        <v>14.051702921205818</v>
      </c>
      <c r="BC129" s="95">
        <v>4060</v>
      </c>
      <c r="BD129" s="99">
        <f>'Max limit'!AX129*Input!PrimaryDrive_ratio*Input!Gear2_ratio*Input!FinalDrive_ratio</f>
        <v>471.37641025641017</v>
      </c>
      <c r="BE129" s="99">
        <f t="shared" si="81"/>
        <v>7.8562735042735028</v>
      </c>
      <c r="BF129" s="99">
        <f>BE129*Input!$N$23</f>
        <v>18485.795843008542</v>
      </c>
      <c r="BG129" s="100">
        <f t="shared" si="82"/>
        <v>18.485795843008543</v>
      </c>
      <c r="BH129" s="95">
        <v>4060</v>
      </c>
      <c r="BI129" s="99">
        <f>'Max limit'!AX129*Input!PrimaryDrive_ratio*Input!Gear3_ratio*Input!FinalDrive_ratio</f>
        <v>589.22051282051268</v>
      </c>
      <c r="BJ129" s="99">
        <f t="shared" si="83"/>
        <v>9.8203418803418785</v>
      </c>
      <c r="BK129" s="99">
        <f>BJ129*Input!$N$23</f>
        <v>23107.244803760674</v>
      </c>
      <c r="BL129" s="100">
        <f t="shared" si="84"/>
        <v>23.107244803760672</v>
      </c>
      <c r="BM129" s="95">
        <v>4060</v>
      </c>
      <c r="BN129" s="99">
        <f>'Max limit'!AX129*Input!PrimaryDrive_ratio*Input!Gear4_ratio*Input!FinalDrive_ratio</f>
        <v>707.06461538461531</v>
      </c>
      <c r="BO129" s="99">
        <f t="shared" si="85"/>
        <v>11.784410256410256</v>
      </c>
      <c r="BP129" s="99">
        <f>BO129*Input!$N$23</f>
        <v>27728.693764512816</v>
      </c>
      <c r="BQ129" s="100">
        <f t="shared" si="86"/>
        <v>27.728693764512816</v>
      </c>
      <c r="BR129" s="95">
        <v>4060</v>
      </c>
      <c r="BS129" s="99">
        <f>'Max limit'!AX129*Input!PrimaryDrive_ratio*Input!Gear5_ratio*Input!FinalDrive_ratio</f>
        <v>810.17820512820492</v>
      </c>
      <c r="BT129" s="99">
        <f t="shared" si="87"/>
        <v>13.502970085470082</v>
      </c>
      <c r="BU129" s="99">
        <f>BT129*Input!$N$23</f>
        <v>31772.461605170927</v>
      </c>
      <c r="BV129" s="100">
        <f t="shared" si="88"/>
        <v>31.772461605170928</v>
      </c>
      <c r="BW129" s="95">
        <v>4060</v>
      </c>
      <c r="BX129" s="99">
        <f>'Max limit'!AX129*Input!PrimaryDrive_ratio*Input!Gear6_ratio*Input!FinalDrive_ratio</f>
        <v>922.25819397993291</v>
      </c>
      <c r="BY129" s="99">
        <f t="shared" si="89"/>
        <v>15.370969899665548</v>
      </c>
      <c r="BZ129" s="99">
        <f>BY129*Input!$N$23</f>
        <v>36167.86143197323</v>
      </c>
      <c r="CA129" s="100">
        <f t="shared" si="90"/>
        <v>36.167861431973229</v>
      </c>
      <c r="CC129" s="95">
        <v>4060</v>
      </c>
      <c r="CD129" s="94">
        <f t="shared" si="91"/>
        <v>14</v>
      </c>
      <c r="CE129" s="94">
        <f t="shared" si="92"/>
        <v>18.5</v>
      </c>
      <c r="CF129" s="94">
        <f t="shared" si="93"/>
        <v>23</v>
      </c>
      <c r="CG129" s="94">
        <f t="shared" si="94"/>
        <v>27.5</v>
      </c>
      <c r="CH129" s="94">
        <f t="shared" si="95"/>
        <v>32</v>
      </c>
      <c r="CI129" s="94">
        <f t="shared" si="96"/>
        <v>36</v>
      </c>
      <c r="CK129" s="95">
        <v>4060</v>
      </c>
      <c r="CL129" s="162">
        <f t="shared" si="97"/>
        <v>5.9718295218295214</v>
      </c>
      <c r="CM129" s="162">
        <f t="shared" si="98"/>
        <v>7.8562735042735028</v>
      </c>
      <c r="CN129" s="162">
        <f t="shared" si="99"/>
        <v>9.8203418803418785</v>
      </c>
      <c r="CO129" s="162">
        <f t="shared" si="100"/>
        <v>11.784410256410256</v>
      </c>
      <c r="CP129" s="162">
        <f t="shared" si="101"/>
        <v>13.502970085470082</v>
      </c>
      <c r="CQ129" s="162">
        <f t="shared" si="102"/>
        <v>15.370969899665548</v>
      </c>
    </row>
    <row r="130" spans="1:95" ht="19.5" thickTop="1" thickBot="1">
      <c r="A130" s="70">
        <v>4110</v>
      </c>
      <c r="B130" s="70">
        <v>59.343000000000004</v>
      </c>
      <c r="C130" s="70">
        <v>101.408</v>
      </c>
      <c r="D130" s="70">
        <v>56.305</v>
      </c>
      <c r="E130" s="70">
        <v>2.355</v>
      </c>
      <c r="G130" s="92">
        <v>1</v>
      </c>
      <c r="H130" s="93">
        <f t="shared" si="103"/>
        <v>3.5308924485125859</v>
      </c>
      <c r="O130" s="95">
        <v>4070</v>
      </c>
      <c r="P130" s="94">
        <f t="shared" si="55"/>
        <v>13.095469859080474</v>
      </c>
      <c r="Q130" s="94">
        <f t="shared" si="56"/>
        <v>13.465443061601416</v>
      </c>
      <c r="R130" s="94">
        <f t="shared" si="57"/>
        <v>13.704598745443223</v>
      </c>
      <c r="S130" s="94">
        <f t="shared" si="58"/>
        <v>13.672346090116751</v>
      </c>
      <c r="T130" s="94">
        <f t="shared" si="59"/>
        <v>13.635645911540966</v>
      </c>
      <c r="U130" s="94">
        <f t="shared" si="60"/>
        <v>13.432975726778508</v>
      </c>
      <c r="V130" s="82"/>
      <c r="W130" s="95">
        <v>4070</v>
      </c>
      <c r="X130" s="161">
        <f t="shared" si="68"/>
        <v>9.2150581203481643</v>
      </c>
      <c r="Y130" s="161">
        <f t="shared" si="69"/>
        <v>9.44767161530336</v>
      </c>
      <c r="Z130" s="161">
        <f t="shared" si="70"/>
        <v>9.5772517142461311</v>
      </c>
      <c r="AA130" s="161">
        <f t="shared" si="71"/>
        <v>9.5071334898261082</v>
      </c>
      <c r="AB130" s="161">
        <f t="shared" si="72"/>
        <v>9.4318665279142966</v>
      </c>
      <c r="AC130" s="161">
        <f t="shared" si="73"/>
        <v>9.2291963431518376</v>
      </c>
      <c r="AD130" s="82"/>
      <c r="AE130" s="82"/>
      <c r="AF130" s="82"/>
      <c r="AG130" s="95">
        <v>4070</v>
      </c>
      <c r="AH130" s="161">
        <f t="shared" si="74"/>
        <v>-11.071069323989979</v>
      </c>
      <c r="AI130" s="161">
        <f t="shared" si="75"/>
        <v>-11.176818399504535</v>
      </c>
      <c r="AJ130" s="161">
        <f t="shared" si="76"/>
        <v>-11.317710439126586</v>
      </c>
      <c r="AK130" s="161">
        <f t="shared" si="77"/>
        <v>-11.489911820886872</v>
      </c>
      <c r="AL130" s="161">
        <f t="shared" si="78"/>
        <v>-11.666271474649891</v>
      </c>
      <c r="AM130" s="161">
        <f t="shared" si="79"/>
        <v>-11.885155274193346</v>
      </c>
      <c r="AN130" s="81"/>
      <c r="AO130" s="81"/>
      <c r="AP130" s="95">
        <v>4070</v>
      </c>
      <c r="AQ130" s="94">
        <f t="shared" si="61"/>
        <v>38.207574660107163</v>
      </c>
      <c r="AR130" s="94">
        <f t="shared" si="62"/>
        <v>66.125330595949606</v>
      </c>
      <c r="AS130" s="94">
        <f t="shared" si="63"/>
        <v>103.32082905617129</v>
      </c>
      <c r="AT130" s="94">
        <f t="shared" si="64"/>
        <v>148.78199384088666</v>
      </c>
      <c r="AU130" s="94">
        <f t="shared" si="65"/>
        <v>195.34094243432386</v>
      </c>
      <c r="AV130" s="94">
        <f t="shared" si="66"/>
        <v>253.1262655137958</v>
      </c>
      <c r="AW130" s="81"/>
      <c r="AX130" s="95">
        <v>4070</v>
      </c>
      <c r="AY130" s="99">
        <f>'Max limit'!AX130*Input!PrimaryDrive_ratio*Input!Gear1_ratio*Input!FinalDrive_ratio</f>
        <v>359.19230769230768</v>
      </c>
      <c r="AZ130" s="99">
        <f t="shared" si="80"/>
        <v>5.9865384615384611</v>
      </c>
      <c r="BA130" s="99">
        <f>AZ130*Input!$N$23</f>
        <v>14086.313026923073</v>
      </c>
      <c r="BB130" s="97">
        <f t="shared" si="67"/>
        <v>14.086313026923074</v>
      </c>
      <c r="BC130" s="95">
        <v>4070</v>
      </c>
      <c r="BD130" s="99">
        <f>'Max limit'!AX130*Input!PrimaryDrive_ratio*Input!Gear2_ratio*Input!FinalDrive_ratio</f>
        <v>472.53743589743584</v>
      </c>
      <c r="BE130" s="99">
        <f t="shared" si="81"/>
        <v>7.8756239316239309</v>
      </c>
      <c r="BF130" s="99">
        <f>BE130*Input!$N$23</f>
        <v>18531.327359863244</v>
      </c>
      <c r="BG130" s="100">
        <f t="shared" si="82"/>
        <v>18.531327359863244</v>
      </c>
      <c r="BH130" s="95">
        <v>4070</v>
      </c>
      <c r="BI130" s="99">
        <f>'Max limit'!AX130*Input!PrimaryDrive_ratio*Input!Gear3_ratio*Input!FinalDrive_ratio</f>
        <v>590.67179487179487</v>
      </c>
      <c r="BJ130" s="99">
        <f t="shared" si="83"/>
        <v>9.8445299145299145</v>
      </c>
      <c r="BK130" s="99">
        <f>BJ130*Input!$N$23</f>
        <v>23164.159199829057</v>
      </c>
      <c r="BL130" s="100">
        <f t="shared" si="84"/>
        <v>23.164159199829058</v>
      </c>
      <c r="BM130" s="95">
        <v>4070</v>
      </c>
      <c r="BN130" s="99">
        <f>'Max limit'!AX130*Input!PrimaryDrive_ratio*Input!Gear4_ratio*Input!FinalDrive_ratio</f>
        <v>708.80615384615385</v>
      </c>
      <c r="BO130" s="99">
        <f t="shared" si="85"/>
        <v>11.813435897435898</v>
      </c>
      <c r="BP130" s="99">
        <f>BO130*Input!$N$23</f>
        <v>27796.99103979487</v>
      </c>
      <c r="BQ130" s="100">
        <f t="shared" si="86"/>
        <v>27.796991039794868</v>
      </c>
      <c r="BR130" s="95">
        <v>4070</v>
      </c>
      <c r="BS130" s="99">
        <f>'Max limit'!AX130*Input!PrimaryDrive_ratio*Input!Gear5_ratio*Input!FinalDrive_ratio</f>
        <v>812.17371794871804</v>
      </c>
      <c r="BT130" s="99">
        <f t="shared" si="87"/>
        <v>13.536228632478634</v>
      </c>
      <c r="BU130" s="99">
        <f>BT130*Input!$N$23</f>
        <v>31850.718899764957</v>
      </c>
      <c r="BV130" s="100">
        <f t="shared" si="88"/>
        <v>31.850718899764956</v>
      </c>
      <c r="BW130" s="95">
        <v>4070</v>
      </c>
      <c r="BX130" s="99">
        <f>'Max limit'!AX130*Input!PrimaryDrive_ratio*Input!Gear6_ratio*Input!FinalDrive_ratio</f>
        <v>924.52976588628758</v>
      </c>
      <c r="BY130" s="99">
        <f t="shared" si="89"/>
        <v>15.408829431438127</v>
      </c>
      <c r="BZ130" s="99">
        <f>BY130*Input!$N$23</f>
        <v>36256.944834515045</v>
      </c>
      <c r="CA130" s="100">
        <f t="shared" si="90"/>
        <v>36.256944834515046</v>
      </c>
      <c r="CC130" s="95">
        <v>4070</v>
      </c>
      <c r="CD130" s="94">
        <f t="shared" si="91"/>
        <v>14</v>
      </c>
      <c r="CE130" s="94">
        <f t="shared" si="92"/>
        <v>18.5</v>
      </c>
      <c r="CF130" s="94">
        <f t="shared" si="93"/>
        <v>23</v>
      </c>
      <c r="CG130" s="94">
        <f t="shared" si="94"/>
        <v>28</v>
      </c>
      <c r="CH130" s="94">
        <f t="shared" si="95"/>
        <v>32</v>
      </c>
      <c r="CI130" s="94">
        <f t="shared" si="96"/>
        <v>36.5</v>
      </c>
      <c r="CK130" s="95">
        <v>4070</v>
      </c>
      <c r="CL130" s="162">
        <f t="shared" si="97"/>
        <v>5.9865384615384611</v>
      </c>
      <c r="CM130" s="162">
        <f t="shared" si="98"/>
        <v>7.8756239316239309</v>
      </c>
      <c r="CN130" s="162">
        <f t="shared" si="99"/>
        <v>9.8445299145299145</v>
      </c>
      <c r="CO130" s="162">
        <f t="shared" si="100"/>
        <v>11.813435897435898</v>
      </c>
      <c r="CP130" s="162">
        <f t="shared" si="101"/>
        <v>13.536228632478634</v>
      </c>
      <c r="CQ130" s="162">
        <f t="shared" si="102"/>
        <v>15.408829431438127</v>
      </c>
    </row>
    <row r="131" spans="1:95" ht="19.5" thickTop="1" thickBot="1">
      <c r="A131" s="70">
        <v>4120</v>
      </c>
      <c r="B131" s="70">
        <v>59.466999999999999</v>
      </c>
      <c r="C131" s="70">
        <v>101.372</v>
      </c>
      <c r="D131" s="70">
        <v>56.415999999999997</v>
      </c>
      <c r="E131" s="70">
        <v>2.3660000000000001</v>
      </c>
      <c r="G131" s="92">
        <v>1</v>
      </c>
      <c r="H131" s="93">
        <f t="shared" si="103"/>
        <v>3.5760869565217392</v>
      </c>
      <c r="O131" s="95">
        <v>4080</v>
      </c>
      <c r="P131" s="94">
        <f t="shared" si="55"/>
        <v>13.094861263951453</v>
      </c>
      <c r="Q131" s="94">
        <f t="shared" si="56"/>
        <v>13.464352489769412</v>
      </c>
      <c r="R131" s="94">
        <f t="shared" si="57"/>
        <v>13.702848253724241</v>
      </c>
      <c r="S131" s="94">
        <f t="shared" si="58"/>
        <v>13.66980225627926</v>
      </c>
      <c r="T131" s="94">
        <f t="shared" si="59"/>
        <v>13.632275100664282</v>
      </c>
      <c r="U131" s="94">
        <f t="shared" si="60"/>
        <v>13.428607770126229</v>
      </c>
      <c r="V131" s="82"/>
      <c r="W131" s="95">
        <v>4080</v>
      </c>
      <c r="X131" s="161">
        <f t="shared" si="68"/>
        <v>9.214449525219143</v>
      </c>
      <c r="Y131" s="161">
        <f t="shared" si="69"/>
        <v>9.4465810434713582</v>
      </c>
      <c r="Z131" s="161">
        <f t="shared" si="70"/>
        <v>9.5755012225271496</v>
      </c>
      <c r="AA131" s="161">
        <f t="shared" si="71"/>
        <v>9.5045896559886156</v>
      </c>
      <c r="AB131" s="161">
        <f t="shared" si="72"/>
        <v>9.4284957170376114</v>
      </c>
      <c r="AC131" s="161">
        <f t="shared" si="73"/>
        <v>9.2248283864995599</v>
      </c>
      <c r="AD131" s="82"/>
      <c r="AE131" s="82"/>
      <c r="AF131" s="82"/>
      <c r="AG131" s="95">
        <v>4080</v>
      </c>
      <c r="AH131" s="161">
        <f t="shared" si="74"/>
        <v>-11.071781380290934</v>
      </c>
      <c r="AI131" s="161">
        <f t="shared" si="75"/>
        <v>-11.178050745674698</v>
      </c>
      <c r="AJ131" s="161">
        <f t="shared" si="76"/>
        <v>-11.319635980017466</v>
      </c>
      <c r="AK131" s="161">
        <f t="shared" si="77"/>
        <v>-11.492684599769738</v>
      </c>
      <c r="AL131" s="161">
        <f t="shared" si="78"/>
        <v>-11.66991195039671</v>
      </c>
      <c r="AM131" s="161">
        <f t="shared" si="79"/>
        <v>-11.889872667377807</v>
      </c>
      <c r="AN131" s="81"/>
      <c r="AO131" s="81"/>
      <c r="AP131" s="95">
        <v>4080</v>
      </c>
      <c r="AQ131" s="94">
        <f t="shared" si="61"/>
        <v>38.395557523559326</v>
      </c>
      <c r="AR131" s="94">
        <f t="shared" si="62"/>
        <v>66.450669984872548</v>
      </c>
      <c r="AS131" s="94">
        <f t="shared" si="63"/>
        <v>103.82917185136337</v>
      </c>
      <c r="AT131" s="94">
        <f t="shared" si="64"/>
        <v>149.51400746596335</v>
      </c>
      <c r="AU131" s="94">
        <f t="shared" si="65"/>
        <v>196.3020280314839</v>
      </c>
      <c r="AV131" s="94">
        <f t="shared" si="66"/>
        <v>254.37165731449338</v>
      </c>
      <c r="AW131" s="81"/>
      <c r="AX131" s="95">
        <v>4080</v>
      </c>
      <c r="AY131" s="99">
        <f>'Max limit'!AX131*Input!PrimaryDrive_ratio*Input!Gear1_ratio*Input!FinalDrive_ratio</f>
        <v>360.07484407484407</v>
      </c>
      <c r="AZ131" s="99">
        <f t="shared" si="80"/>
        <v>6.0012474012474009</v>
      </c>
      <c r="BA131" s="99">
        <f>AZ131*Input!$N$23</f>
        <v>14120.92313264033</v>
      </c>
      <c r="BB131" s="97">
        <f t="shared" si="67"/>
        <v>14.12092313264033</v>
      </c>
      <c r="BC131" s="95">
        <v>4080</v>
      </c>
      <c r="BD131" s="99">
        <f>'Max limit'!AX131*Input!PrimaryDrive_ratio*Input!Gear2_ratio*Input!FinalDrive_ratio</f>
        <v>473.69846153846146</v>
      </c>
      <c r="BE131" s="99">
        <f t="shared" si="81"/>
        <v>7.8949743589743573</v>
      </c>
      <c r="BF131" s="99">
        <f>BE131*Input!$N$23</f>
        <v>18576.858876717943</v>
      </c>
      <c r="BG131" s="100">
        <f t="shared" si="82"/>
        <v>18.576858876717942</v>
      </c>
      <c r="BH131" s="95">
        <v>4080</v>
      </c>
      <c r="BI131" s="99">
        <f>'Max limit'!AX131*Input!PrimaryDrive_ratio*Input!Gear3_ratio*Input!FinalDrive_ratio</f>
        <v>592.12307692307684</v>
      </c>
      <c r="BJ131" s="99">
        <f t="shared" si="83"/>
        <v>9.8687179487179471</v>
      </c>
      <c r="BK131" s="99">
        <f>BJ131*Input!$N$23</f>
        <v>23221.073595897429</v>
      </c>
      <c r="BL131" s="100">
        <f t="shared" si="84"/>
        <v>23.22107359589743</v>
      </c>
      <c r="BM131" s="95">
        <v>4080</v>
      </c>
      <c r="BN131" s="99">
        <f>'Max limit'!AX131*Input!PrimaryDrive_ratio*Input!Gear4_ratio*Input!FinalDrive_ratio</f>
        <v>710.54769230769239</v>
      </c>
      <c r="BO131" s="99">
        <f t="shared" si="85"/>
        <v>11.84246153846154</v>
      </c>
      <c r="BP131" s="99">
        <f>BO131*Input!$N$23</f>
        <v>27865.288315076923</v>
      </c>
      <c r="BQ131" s="100">
        <f t="shared" si="86"/>
        <v>27.865288315076924</v>
      </c>
      <c r="BR131" s="95">
        <v>4080</v>
      </c>
      <c r="BS131" s="99">
        <f>'Max limit'!AX131*Input!PrimaryDrive_ratio*Input!Gear5_ratio*Input!FinalDrive_ratio</f>
        <v>814.16923076923069</v>
      </c>
      <c r="BT131" s="99">
        <f t="shared" si="87"/>
        <v>13.569487179487178</v>
      </c>
      <c r="BU131" s="99">
        <f>BT131*Input!$N$23</f>
        <v>31928.976194358966</v>
      </c>
      <c r="BV131" s="100">
        <f t="shared" si="88"/>
        <v>31.928976194358967</v>
      </c>
      <c r="BW131" s="95">
        <v>4080</v>
      </c>
      <c r="BX131" s="99">
        <f>'Max limit'!AX131*Input!PrimaryDrive_ratio*Input!Gear6_ratio*Input!FinalDrive_ratio</f>
        <v>926.80133779264213</v>
      </c>
      <c r="BY131" s="99">
        <f t="shared" si="89"/>
        <v>15.446688963210702</v>
      </c>
      <c r="BZ131" s="99">
        <f>BY131*Input!$N$23</f>
        <v>36346.028237056853</v>
      </c>
      <c r="CA131" s="100">
        <f t="shared" si="90"/>
        <v>36.346028237056856</v>
      </c>
      <c r="CC131" s="95">
        <v>4080</v>
      </c>
      <c r="CD131" s="94">
        <f t="shared" si="91"/>
        <v>14</v>
      </c>
      <c r="CE131" s="94">
        <f t="shared" si="92"/>
        <v>18.5</v>
      </c>
      <c r="CF131" s="94">
        <f t="shared" si="93"/>
        <v>23</v>
      </c>
      <c r="CG131" s="94">
        <f t="shared" si="94"/>
        <v>28</v>
      </c>
      <c r="CH131" s="94">
        <f t="shared" si="95"/>
        <v>32</v>
      </c>
      <c r="CI131" s="94">
        <f t="shared" si="96"/>
        <v>36.5</v>
      </c>
      <c r="CK131" s="95">
        <v>4080</v>
      </c>
      <c r="CL131" s="162">
        <f t="shared" si="97"/>
        <v>6.0012474012474009</v>
      </c>
      <c r="CM131" s="162">
        <f t="shared" si="98"/>
        <v>7.8949743589743573</v>
      </c>
      <c r="CN131" s="162">
        <f t="shared" si="99"/>
        <v>9.8687179487179471</v>
      </c>
      <c r="CO131" s="162">
        <f t="shared" si="100"/>
        <v>11.84246153846154</v>
      </c>
      <c r="CP131" s="162">
        <f t="shared" si="101"/>
        <v>13.569487179487178</v>
      </c>
      <c r="CQ131" s="162">
        <f t="shared" si="102"/>
        <v>15.446688963210702</v>
      </c>
    </row>
    <row r="132" spans="1:95" ht="19.5" thickTop="1" thickBot="1">
      <c r="A132" s="70">
        <v>4130</v>
      </c>
      <c r="B132" s="70">
        <v>59.59</v>
      </c>
      <c r="C132" s="70">
        <v>101.336</v>
      </c>
      <c r="D132" s="70">
        <v>56.527999999999999</v>
      </c>
      <c r="E132" s="70">
        <v>2.3759999999999999</v>
      </c>
      <c r="G132" s="92">
        <v>1</v>
      </c>
      <c r="H132" s="93">
        <f t="shared" si="103"/>
        <v>3.6212814645308926</v>
      </c>
      <c r="O132" s="95">
        <v>4090</v>
      </c>
      <c r="P132" s="94">
        <f t="shared" si="55"/>
        <v>13.094251175337453</v>
      </c>
      <c r="Q132" s="94">
        <f t="shared" si="56"/>
        <v>13.463259241687515</v>
      </c>
      <c r="R132" s="94">
        <f t="shared" si="57"/>
        <v>13.70109346632006</v>
      </c>
      <c r="S132" s="94">
        <f t="shared" si="58"/>
        <v>13.667252179904743</v>
      </c>
      <c r="T132" s="94">
        <f t="shared" si="59"/>
        <v>13.628896017859066</v>
      </c>
      <c r="U132" s="94">
        <f t="shared" si="60"/>
        <v>13.424229094561921</v>
      </c>
      <c r="V132" s="82"/>
      <c r="W132" s="95">
        <v>4090</v>
      </c>
      <c r="X132" s="161">
        <f t="shared" si="68"/>
        <v>9.2138394366051415</v>
      </c>
      <c r="Y132" s="161">
        <f t="shared" si="69"/>
        <v>9.4454877953894609</v>
      </c>
      <c r="Z132" s="161">
        <f t="shared" si="70"/>
        <v>9.5737464351229686</v>
      </c>
      <c r="AA132" s="161">
        <f t="shared" si="71"/>
        <v>9.5020395796140988</v>
      </c>
      <c r="AB132" s="161">
        <f t="shared" si="72"/>
        <v>9.4251166342323973</v>
      </c>
      <c r="AC132" s="161">
        <f t="shared" si="73"/>
        <v>9.2204497109352523</v>
      </c>
      <c r="AD132" s="82"/>
      <c r="AE132" s="82"/>
      <c r="AF132" s="82"/>
      <c r="AG132" s="95">
        <v>4090</v>
      </c>
      <c r="AH132" s="161">
        <f t="shared" si="74"/>
        <v>-11.072495183969316</v>
      </c>
      <c r="AI132" s="161">
        <f t="shared" si="75"/>
        <v>-11.179286116007241</v>
      </c>
      <c r="AJ132" s="161">
        <f t="shared" si="76"/>
        <v>-11.321566246162064</v>
      </c>
      <c r="AK132" s="161">
        <f t="shared" si="77"/>
        <v>-11.49546418301796</v>
      </c>
      <c r="AL132" s="161">
        <f t="shared" si="78"/>
        <v>-11.673561359826342</v>
      </c>
      <c r="AM132" s="161">
        <f t="shared" si="79"/>
        <v>-11.894601636987259</v>
      </c>
      <c r="AN132" s="81"/>
      <c r="AO132" s="81"/>
      <c r="AP132" s="95">
        <v>4090</v>
      </c>
      <c r="AQ132" s="94">
        <f t="shared" si="61"/>
        <v>38.584001694651853</v>
      </c>
      <c r="AR132" s="94">
        <f t="shared" si="62"/>
        <v>66.776807752664013</v>
      </c>
      <c r="AS132" s="94">
        <f t="shared" si="63"/>
        <v>104.33876211353756</v>
      </c>
      <c r="AT132" s="94">
        <f t="shared" si="64"/>
        <v>150.24781744349411</v>
      </c>
      <c r="AU132" s="94">
        <f t="shared" si="65"/>
        <v>197.26547212090691</v>
      </c>
      <c r="AV132" s="94">
        <f t="shared" si="66"/>
        <v>255.6201052913888</v>
      </c>
      <c r="AW132" s="81"/>
      <c r="AX132" s="95">
        <v>4090</v>
      </c>
      <c r="AY132" s="99">
        <f>'Max limit'!AX132*Input!PrimaryDrive_ratio*Input!Gear1_ratio*Input!FinalDrive_ratio</f>
        <v>360.95738045738045</v>
      </c>
      <c r="AZ132" s="99">
        <f t="shared" si="80"/>
        <v>6.0159563409563406</v>
      </c>
      <c r="BA132" s="99">
        <f>AZ132*Input!$N$23</f>
        <v>14155.533238357584</v>
      </c>
      <c r="BB132" s="97">
        <f t="shared" si="67"/>
        <v>14.155533238357584</v>
      </c>
      <c r="BC132" s="95">
        <v>4090</v>
      </c>
      <c r="BD132" s="99">
        <f>'Max limit'!AX132*Input!PrimaryDrive_ratio*Input!Gear2_ratio*Input!FinalDrive_ratio</f>
        <v>474.85948717948708</v>
      </c>
      <c r="BE132" s="99">
        <f t="shared" si="81"/>
        <v>7.9143247863247845</v>
      </c>
      <c r="BF132" s="99">
        <f>BE132*Input!$N$23</f>
        <v>18622.390393572641</v>
      </c>
      <c r="BG132" s="100">
        <f t="shared" si="82"/>
        <v>18.62239039357264</v>
      </c>
      <c r="BH132" s="95">
        <v>4090</v>
      </c>
      <c r="BI132" s="99">
        <f>'Max limit'!AX132*Input!PrimaryDrive_ratio*Input!Gear3_ratio*Input!FinalDrive_ratio</f>
        <v>593.57435897435892</v>
      </c>
      <c r="BJ132" s="99">
        <f t="shared" si="83"/>
        <v>9.8929059829059813</v>
      </c>
      <c r="BK132" s="99">
        <f>BJ132*Input!$N$23</f>
        <v>23277.987991965805</v>
      </c>
      <c r="BL132" s="100">
        <f t="shared" si="84"/>
        <v>23.277987991965805</v>
      </c>
      <c r="BM132" s="95">
        <v>4090</v>
      </c>
      <c r="BN132" s="99">
        <f>'Max limit'!AX132*Input!PrimaryDrive_ratio*Input!Gear4_ratio*Input!FinalDrive_ratio</f>
        <v>712.2892307692307</v>
      </c>
      <c r="BO132" s="99">
        <f t="shared" si="85"/>
        <v>11.871487179487179</v>
      </c>
      <c r="BP132" s="99">
        <f>BO132*Input!$N$23</f>
        <v>27933.585590358969</v>
      </c>
      <c r="BQ132" s="100">
        <f t="shared" si="86"/>
        <v>27.93358559035897</v>
      </c>
      <c r="BR132" s="95">
        <v>4090</v>
      </c>
      <c r="BS132" s="99">
        <f>'Max limit'!AX132*Input!PrimaryDrive_ratio*Input!Gear5_ratio*Input!FinalDrive_ratio</f>
        <v>816.16474358974335</v>
      </c>
      <c r="BT132" s="99">
        <f t="shared" si="87"/>
        <v>13.602745726495723</v>
      </c>
      <c r="BU132" s="99">
        <f>BT132*Input!$N$23</f>
        <v>32007.233488952977</v>
      </c>
      <c r="BV132" s="100">
        <f t="shared" si="88"/>
        <v>32.007233488952977</v>
      </c>
      <c r="BW132" s="95">
        <v>4090</v>
      </c>
      <c r="BX132" s="99">
        <f>'Max limit'!AX132*Input!PrimaryDrive_ratio*Input!Gear6_ratio*Input!FinalDrive_ratio</f>
        <v>929.07290969899657</v>
      </c>
      <c r="BY132" s="99">
        <f t="shared" si="89"/>
        <v>15.484548494983276</v>
      </c>
      <c r="BZ132" s="99">
        <f>BY132*Input!$N$23</f>
        <v>36435.111639598654</v>
      </c>
      <c r="CA132" s="100">
        <f t="shared" si="90"/>
        <v>36.435111639598652</v>
      </c>
      <c r="CC132" s="95">
        <v>4090</v>
      </c>
      <c r="CD132" s="94">
        <f t="shared" si="91"/>
        <v>14</v>
      </c>
      <c r="CE132" s="94">
        <f t="shared" si="92"/>
        <v>18.5</v>
      </c>
      <c r="CF132" s="94">
        <f t="shared" si="93"/>
        <v>23.5</v>
      </c>
      <c r="CG132" s="94">
        <f t="shared" si="94"/>
        <v>28</v>
      </c>
      <c r="CH132" s="94">
        <f t="shared" si="95"/>
        <v>32</v>
      </c>
      <c r="CI132" s="94">
        <f t="shared" si="96"/>
        <v>36.5</v>
      </c>
      <c r="CK132" s="95">
        <v>4090</v>
      </c>
      <c r="CL132" s="162">
        <f t="shared" si="97"/>
        <v>6.0159563409563406</v>
      </c>
      <c r="CM132" s="162">
        <f t="shared" si="98"/>
        <v>7.9143247863247845</v>
      </c>
      <c r="CN132" s="162">
        <f t="shared" si="99"/>
        <v>9.8929059829059813</v>
      </c>
      <c r="CO132" s="162">
        <f t="shared" si="100"/>
        <v>11.871487179487179</v>
      </c>
      <c r="CP132" s="162">
        <f t="shared" si="101"/>
        <v>13.602745726495723</v>
      </c>
      <c r="CQ132" s="162">
        <f t="shared" si="102"/>
        <v>15.484548494983276</v>
      </c>
    </row>
    <row r="133" spans="1:95" ht="19.5" thickTop="1" thickBot="1">
      <c r="A133" s="70">
        <v>4140</v>
      </c>
      <c r="B133" s="70">
        <v>59.707000000000001</v>
      </c>
      <c r="C133" s="70">
        <v>101.29</v>
      </c>
      <c r="D133" s="70">
        <v>56.637</v>
      </c>
      <c r="E133" s="70">
        <v>2.383</v>
      </c>
      <c r="G133" s="92">
        <v>1</v>
      </c>
      <c r="H133" s="93">
        <f t="shared" si="103"/>
        <v>3.666475972540046</v>
      </c>
      <c r="O133" s="95">
        <v>4100</v>
      </c>
      <c r="P133" s="94">
        <f t="shared" si="55"/>
        <v>13.093639593238471</v>
      </c>
      <c r="Q133" s="94">
        <f t="shared" si="56"/>
        <v>13.462163317355726</v>
      </c>
      <c r="R133" s="94">
        <f t="shared" si="57"/>
        <v>13.69933438323068</v>
      </c>
      <c r="S133" s="94">
        <f t="shared" si="58"/>
        <v>13.6646958609932</v>
      </c>
      <c r="T133" s="94">
        <f t="shared" si="59"/>
        <v>13.625508663125318</v>
      </c>
      <c r="U133" s="94">
        <f t="shared" si="60"/>
        <v>13.419839700085584</v>
      </c>
      <c r="V133" s="82"/>
      <c r="W133" s="95">
        <v>4100</v>
      </c>
      <c r="X133" s="161">
        <f t="shared" si="68"/>
        <v>9.2132278545061617</v>
      </c>
      <c r="Y133" s="161">
        <f t="shared" si="69"/>
        <v>9.44439187105767</v>
      </c>
      <c r="Z133" s="161">
        <f t="shared" si="70"/>
        <v>9.5719873520335863</v>
      </c>
      <c r="AA133" s="161">
        <f t="shared" si="71"/>
        <v>9.4994832607025597</v>
      </c>
      <c r="AB133" s="161">
        <f t="shared" si="72"/>
        <v>9.4217292794986491</v>
      </c>
      <c r="AC133" s="161">
        <f t="shared" si="73"/>
        <v>9.216060316458913</v>
      </c>
      <c r="AD133" s="82"/>
      <c r="AE133" s="82"/>
      <c r="AF133" s="82"/>
      <c r="AG133" s="95">
        <v>4100</v>
      </c>
      <c r="AH133" s="161">
        <f t="shared" si="74"/>
        <v>-11.073210735025123</v>
      </c>
      <c r="AI133" s="161">
        <f t="shared" si="75"/>
        <v>-11.180524510502165</v>
      </c>
      <c r="AJ133" s="161">
        <f t="shared" si="76"/>
        <v>-11.323501237560384</v>
      </c>
      <c r="AK133" s="161">
        <f t="shared" si="77"/>
        <v>-11.498250570631541</v>
      </c>
      <c r="AL133" s="161">
        <f t="shared" si="78"/>
        <v>-11.677219702938791</v>
      </c>
      <c r="AM133" s="161">
        <f t="shared" si="79"/>
        <v>-11.899342183021705</v>
      </c>
      <c r="AN133" s="81"/>
      <c r="AO133" s="81"/>
      <c r="AP133" s="95">
        <v>4100</v>
      </c>
      <c r="AQ133" s="94">
        <f t="shared" si="61"/>
        <v>38.772907173384766</v>
      </c>
      <c r="AR133" s="94">
        <f t="shared" si="62"/>
        <v>67.103743899324044</v>
      </c>
      <c r="AS133" s="94">
        <f t="shared" si="63"/>
        <v>104.84959984269383</v>
      </c>
      <c r="AT133" s="94">
        <f t="shared" si="64"/>
        <v>150.98342377347913</v>
      </c>
      <c r="AU133" s="94">
        <f t="shared" si="65"/>
        <v>198.23127470259311</v>
      </c>
      <c r="AV133" s="94">
        <f t="shared" si="66"/>
        <v>256.87160944448243</v>
      </c>
      <c r="AW133" s="81"/>
      <c r="AX133" s="95">
        <v>4100</v>
      </c>
      <c r="AY133" s="99">
        <f>'Max limit'!AX133*Input!PrimaryDrive_ratio*Input!Gear1_ratio*Input!FinalDrive_ratio</f>
        <v>361.83991683991684</v>
      </c>
      <c r="AZ133" s="99">
        <f t="shared" si="80"/>
        <v>6.0306652806652803</v>
      </c>
      <c r="BA133" s="99">
        <f>AZ133*Input!$N$23</f>
        <v>14190.143344074841</v>
      </c>
      <c r="BB133" s="97">
        <f t="shared" si="67"/>
        <v>14.190143344074841</v>
      </c>
      <c r="BC133" s="95">
        <v>4100</v>
      </c>
      <c r="BD133" s="99">
        <f>'Max limit'!AX133*Input!PrimaryDrive_ratio*Input!Gear2_ratio*Input!FinalDrive_ratio</f>
        <v>476.02051282051281</v>
      </c>
      <c r="BE133" s="99">
        <f t="shared" si="81"/>
        <v>7.9336752136752136</v>
      </c>
      <c r="BF133" s="99">
        <f>BE133*Input!$N$23</f>
        <v>18667.921910427347</v>
      </c>
      <c r="BG133" s="100">
        <f t="shared" si="82"/>
        <v>18.667921910427346</v>
      </c>
      <c r="BH133" s="95">
        <v>4100</v>
      </c>
      <c r="BI133" s="99">
        <f>'Max limit'!AX133*Input!PrimaryDrive_ratio*Input!Gear3_ratio*Input!FinalDrive_ratio</f>
        <v>595.02564102564099</v>
      </c>
      <c r="BJ133" s="99">
        <f t="shared" si="83"/>
        <v>9.9170940170940174</v>
      </c>
      <c r="BK133" s="99">
        <f>BJ133*Input!$N$23</f>
        <v>23334.902388034185</v>
      </c>
      <c r="BL133" s="100">
        <f t="shared" si="84"/>
        <v>23.334902388034184</v>
      </c>
      <c r="BM133" s="95">
        <v>4100</v>
      </c>
      <c r="BN133" s="99">
        <f>'Max limit'!AX133*Input!PrimaryDrive_ratio*Input!Gear4_ratio*Input!FinalDrive_ratio</f>
        <v>714.03076923076924</v>
      </c>
      <c r="BO133" s="99">
        <f t="shared" si="85"/>
        <v>11.900512820512821</v>
      </c>
      <c r="BP133" s="99">
        <f>BO133*Input!$N$23</f>
        <v>28001.882865641022</v>
      </c>
      <c r="BQ133" s="100">
        <f t="shared" si="86"/>
        <v>28.001882865641022</v>
      </c>
      <c r="BR133" s="95">
        <v>4100</v>
      </c>
      <c r="BS133" s="99">
        <f>'Max limit'!AX133*Input!PrimaryDrive_ratio*Input!Gear5_ratio*Input!FinalDrive_ratio</f>
        <v>818.16025641025647</v>
      </c>
      <c r="BT133" s="99">
        <f t="shared" si="87"/>
        <v>13.636004273504275</v>
      </c>
      <c r="BU133" s="99">
        <f>BT133*Input!$N$23</f>
        <v>32085.490783547008</v>
      </c>
      <c r="BV133" s="100">
        <f t="shared" si="88"/>
        <v>32.085490783547009</v>
      </c>
      <c r="BW133" s="95">
        <v>4100</v>
      </c>
      <c r="BX133" s="99">
        <f>'Max limit'!AX133*Input!PrimaryDrive_ratio*Input!Gear6_ratio*Input!FinalDrive_ratio</f>
        <v>931.34448160535112</v>
      </c>
      <c r="BY133" s="99">
        <f t="shared" si="89"/>
        <v>15.522408026755851</v>
      </c>
      <c r="BZ133" s="99">
        <f>BY133*Input!$N$23</f>
        <v>36524.195042140462</v>
      </c>
      <c r="CA133" s="100">
        <f t="shared" si="90"/>
        <v>36.524195042140462</v>
      </c>
      <c r="CC133" s="95">
        <v>4100</v>
      </c>
      <c r="CD133" s="94">
        <f t="shared" si="91"/>
        <v>14</v>
      </c>
      <c r="CE133" s="94">
        <f t="shared" si="92"/>
        <v>18.5</v>
      </c>
      <c r="CF133" s="94">
        <f t="shared" si="93"/>
        <v>23.5</v>
      </c>
      <c r="CG133" s="94">
        <f t="shared" si="94"/>
        <v>28</v>
      </c>
      <c r="CH133" s="94">
        <f t="shared" si="95"/>
        <v>32</v>
      </c>
      <c r="CI133" s="94">
        <f t="shared" si="96"/>
        <v>36.5</v>
      </c>
      <c r="CK133" s="95">
        <v>4100</v>
      </c>
      <c r="CL133" s="162">
        <f t="shared" si="97"/>
        <v>6.0306652806652803</v>
      </c>
      <c r="CM133" s="162">
        <f t="shared" si="98"/>
        <v>7.9336752136752136</v>
      </c>
      <c r="CN133" s="162">
        <f t="shared" si="99"/>
        <v>9.9170940170940174</v>
      </c>
      <c r="CO133" s="162">
        <f t="shared" si="100"/>
        <v>11.900512820512821</v>
      </c>
      <c r="CP133" s="162">
        <f t="shared" si="101"/>
        <v>13.636004273504275</v>
      </c>
      <c r="CQ133" s="162">
        <f t="shared" si="102"/>
        <v>15.522408026755851</v>
      </c>
    </row>
    <row r="134" spans="1:95" ht="19.5" thickTop="1" thickBot="1">
      <c r="A134" s="70">
        <v>4150</v>
      </c>
      <c r="B134" s="70">
        <v>59.832000000000001</v>
      </c>
      <c r="C134" s="70">
        <v>101.25700000000001</v>
      </c>
      <c r="D134" s="70">
        <v>56.743000000000002</v>
      </c>
      <c r="E134" s="70">
        <v>2.4009999999999998</v>
      </c>
      <c r="G134" s="92">
        <v>1</v>
      </c>
      <c r="H134" s="93">
        <f t="shared" si="103"/>
        <v>3.7116704805491989</v>
      </c>
      <c r="O134" s="95">
        <v>4110</v>
      </c>
      <c r="P134" s="94">
        <f t="shared" ref="P134:P197" si="104">(($H$10*$H$14*($H$5-$H$7)-(AQ134*($H$5-($H$10*$H$9)))))/(H$34*($H$5-($H$9*$H$10)))</f>
        <v>13.093026517654511</v>
      </c>
      <c r="Q134" s="94">
        <f t="shared" ref="Q134:Q197" si="105">(($H$10*$H$14*($H$5-$H$7)-(AR134*($H$5-($H$10*$H$9)))))/(I$34*($H$5-($H$9*$H$10)))</f>
        <v>13.461064716774038</v>
      </c>
      <c r="R134" s="94">
        <f t="shared" ref="R134:R197" si="106">(($H$10*$H$14*($H$5-$H$7)-(AS134*($H$5-($H$10*$H$9)))))/(J$34*($H$5-($H$9*$H$10)))</f>
        <v>13.697571004456098</v>
      </c>
      <c r="S134" s="94">
        <f t="shared" ref="S134:S197" si="107">(($H$10*$H$14*($H$5-$H$7)-(AT134*($H$5-($H$10*$H$9)))))/(K$34*($H$5-($H$9*$H$10)))</f>
        <v>13.662133299544637</v>
      </c>
      <c r="T134" s="94">
        <f t="shared" ref="T134:T197" si="108">(($H$10*$H$14*($H$5-$H$7)-(AU134*($H$5-($H$10*$H$9)))))/(L$34*($H$5-($H$9*$H$10)))</f>
        <v>13.622113036463039</v>
      </c>
      <c r="U134" s="94">
        <f t="shared" ref="U134:U197" si="109">(($H$10*$H$14*($H$5-$H$7)-(AV134*($H$5-($H$10*$H$9)))))/(M$34*($H$5-($H$9*$H$10)))</f>
        <v>13.415439586697214</v>
      </c>
      <c r="V134" s="82"/>
      <c r="W134" s="95">
        <v>4110</v>
      </c>
      <c r="X134" s="161">
        <f t="shared" si="68"/>
        <v>9.2126147789222035</v>
      </c>
      <c r="Y134" s="161">
        <f t="shared" si="69"/>
        <v>9.4432932704759835</v>
      </c>
      <c r="Z134" s="161">
        <f t="shared" si="70"/>
        <v>9.5702239732590062</v>
      </c>
      <c r="AA134" s="161">
        <f t="shared" si="71"/>
        <v>9.4969206992539945</v>
      </c>
      <c r="AB134" s="161">
        <f t="shared" si="72"/>
        <v>9.4183336528363686</v>
      </c>
      <c r="AC134" s="161">
        <f t="shared" si="73"/>
        <v>9.2116602030705437</v>
      </c>
      <c r="AD134" s="82"/>
      <c r="AE134" s="82"/>
      <c r="AF134" s="82"/>
      <c r="AG134" s="95">
        <v>4110</v>
      </c>
      <c r="AH134" s="161">
        <f t="shared" si="74"/>
        <v>-11.073928033458355</v>
      </c>
      <c r="AI134" s="161">
        <f t="shared" si="75"/>
        <v>-11.18176592915947</v>
      </c>
      <c r="AJ134" s="161">
        <f t="shared" si="76"/>
        <v>-11.325440954212423</v>
      </c>
      <c r="AK134" s="161">
        <f t="shared" si="77"/>
        <v>-11.501043762610477</v>
      </c>
      <c r="AL134" s="161">
        <f t="shared" si="78"/>
        <v>-11.680886979734051</v>
      </c>
      <c r="AM134" s="161">
        <f t="shared" si="79"/>
        <v>-11.904094305481143</v>
      </c>
      <c r="AN134" s="81"/>
      <c r="AO134" s="81"/>
      <c r="AP134" s="95">
        <v>4110</v>
      </c>
      <c r="AQ134" s="94">
        <f t="shared" ref="AQ134:AQ197" si="110">0.5*$L$5*$L$9*$L$7*($BB134^2)</f>
        <v>38.962273959758051</v>
      </c>
      <c r="AR134" s="94">
        <f t="shared" ref="AR134:AR197" si="111">0.5*$L$5*$L$9*$L$7*($BG134^2)</f>
        <v>67.4314784248526</v>
      </c>
      <c r="AS134" s="94">
        <f t="shared" ref="AS134:AS197" si="112">0.5*$L$5*$L$9*$L$7*($BL134^2)</f>
        <v>105.36168503883212</v>
      </c>
      <c r="AT134" s="94">
        <f t="shared" ref="AT134:AT197" si="113">0.5*$L$5*$L$9*$L$7*($BQ134^2)</f>
        <v>151.72082645591829</v>
      </c>
      <c r="AU134" s="94">
        <f t="shared" ref="AU134:AU197" si="114">0.5*$L$5*$L$9*$L$7*($BV134^2)</f>
        <v>199.19943577654203</v>
      </c>
      <c r="AV134" s="94">
        <f t="shared" ref="AV134:AV197" si="115">0.5*$L$5*$L$9*$L$7*($CA134^2)</f>
        <v>258.12616977377411</v>
      </c>
      <c r="AW134" s="81"/>
      <c r="AX134" s="95">
        <v>4110</v>
      </c>
      <c r="AY134" s="99">
        <f>'Max limit'!AX134*Input!PrimaryDrive_ratio*Input!Gear1_ratio*Input!FinalDrive_ratio</f>
        <v>362.72245322245323</v>
      </c>
      <c r="AZ134" s="99">
        <f t="shared" si="80"/>
        <v>6.04537422037422</v>
      </c>
      <c r="BA134" s="99">
        <f>AZ134*Input!$N$23</f>
        <v>14224.753449792097</v>
      </c>
      <c r="BB134" s="97">
        <f t="shared" ref="BB134:BB197" si="116">BA134/1000</f>
        <v>14.224753449792097</v>
      </c>
      <c r="BC134" s="95">
        <v>4110</v>
      </c>
      <c r="BD134" s="99">
        <f>'Max limit'!AX134*Input!PrimaryDrive_ratio*Input!Gear2_ratio*Input!FinalDrive_ratio</f>
        <v>477.18153846153842</v>
      </c>
      <c r="BE134" s="99">
        <f t="shared" si="81"/>
        <v>7.9530256410256408</v>
      </c>
      <c r="BF134" s="99">
        <f>BE134*Input!$N$23</f>
        <v>18713.453427282049</v>
      </c>
      <c r="BG134" s="100">
        <f t="shared" si="82"/>
        <v>18.713453427282051</v>
      </c>
      <c r="BH134" s="95">
        <v>4110</v>
      </c>
      <c r="BI134" s="99">
        <f>'Max limit'!AX134*Input!PrimaryDrive_ratio*Input!Gear3_ratio*Input!FinalDrive_ratio</f>
        <v>596.47692307692296</v>
      </c>
      <c r="BJ134" s="99">
        <f t="shared" si="83"/>
        <v>9.9412820512820499</v>
      </c>
      <c r="BK134" s="99">
        <f>BJ134*Input!$N$23</f>
        <v>23391.816784102557</v>
      </c>
      <c r="BL134" s="100">
        <f t="shared" si="84"/>
        <v>23.391816784102556</v>
      </c>
      <c r="BM134" s="95">
        <v>4110</v>
      </c>
      <c r="BN134" s="99">
        <f>'Max limit'!AX134*Input!PrimaryDrive_ratio*Input!Gear4_ratio*Input!FinalDrive_ratio</f>
        <v>715.77230769230766</v>
      </c>
      <c r="BO134" s="99">
        <f t="shared" si="85"/>
        <v>11.929538461538462</v>
      </c>
      <c r="BP134" s="99">
        <f>BO134*Input!$N$23</f>
        <v>28070.180140923072</v>
      </c>
      <c r="BQ134" s="100">
        <f t="shared" si="86"/>
        <v>28.070180140923071</v>
      </c>
      <c r="BR134" s="95">
        <v>4110</v>
      </c>
      <c r="BS134" s="99">
        <f>'Max limit'!AX134*Input!PrimaryDrive_ratio*Input!Gear5_ratio*Input!FinalDrive_ratio</f>
        <v>820.15576923076912</v>
      </c>
      <c r="BT134" s="99">
        <f t="shared" si="87"/>
        <v>13.669262820512818</v>
      </c>
      <c r="BU134" s="99">
        <f>BT134*Input!$N$23</f>
        <v>32163.748078141016</v>
      </c>
      <c r="BV134" s="100">
        <f t="shared" si="88"/>
        <v>32.163748078141019</v>
      </c>
      <c r="BW134" s="95">
        <v>4110</v>
      </c>
      <c r="BX134" s="99">
        <f>'Max limit'!AX134*Input!PrimaryDrive_ratio*Input!Gear6_ratio*Input!FinalDrive_ratio</f>
        <v>933.61605351170567</v>
      </c>
      <c r="BY134" s="99">
        <f t="shared" si="89"/>
        <v>15.560267558528428</v>
      </c>
      <c r="BZ134" s="99">
        <f>BY134*Input!$N$23</f>
        <v>36613.27844468227</v>
      </c>
      <c r="CA134" s="100">
        <f t="shared" si="90"/>
        <v>36.613278444682273</v>
      </c>
      <c r="CC134" s="95">
        <v>4110</v>
      </c>
      <c r="CD134" s="94">
        <f t="shared" si="91"/>
        <v>14</v>
      </c>
      <c r="CE134" s="94">
        <f t="shared" si="92"/>
        <v>18.5</v>
      </c>
      <c r="CF134" s="94">
        <f t="shared" si="93"/>
        <v>23.5</v>
      </c>
      <c r="CG134" s="94">
        <f t="shared" si="94"/>
        <v>28</v>
      </c>
      <c r="CH134" s="94">
        <f t="shared" si="95"/>
        <v>32</v>
      </c>
      <c r="CI134" s="94">
        <f t="shared" si="96"/>
        <v>36.5</v>
      </c>
      <c r="CK134" s="95">
        <v>4110</v>
      </c>
      <c r="CL134" s="162">
        <f t="shared" si="97"/>
        <v>6.04537422037422</v>
      </c>
      <c r="CM134" s="162">
        <f t="shared" si="98"/>
        <v>7.9530256410256408</v>
      </c>
      <c r="CN134" s="162">
        <f t="shared" si="99"/>
        <v>9.9412820512820499</v>
      </c>
      <c r="CO134" s="162">
        <f t="shared" si="100"/>
        <v>11.929538461538462</v>
      </c>
      <c r="CP134" s="162">
        <f t="shared" si="101"/>
        <v>13.669262820512818</v>
      </c>
      <c r="CQ134" s="162">
        <f t="shared" si="102"/>
        <v>15.560267558528428</v>
      </c>
    </row>
    <row r="135" spans="1:95" ht="19.5" thickTop="1" thickBot="1">
      <c r="A135" s="70">
        <v>4160</v>
      </c>
      <c r="B135" s="70">
        <v>59.945999999999998</v>
      </c>
      <c r="C135" s="70">
        <v>101.20699999999999</v>
      </c>
      <c r="D135" s="70">
        <v>56.85</v>
      </c>
      <c r="E135" s="70">
        <v>2.407</v>
      </c>
      <c r="G135" s="92">
        <v>1</v>
      </c>
      <c r="H135" s="93">
        <f t="shared" si="103"/>
        <v>3.7568649885583523</v>
      </c>
      <c r="O135" s="95">
        <v>4120</v>
      </c>
      <c r="P135" s="94">
        <f t="shared" si="104"/>
        <v>13.092411948585575</v>
      </c>
      <c r="Q135" s="94">
        <f t="shared" si="105"/>
        <v>13.459963439942458</v>
      </c>
      <c r="R135" s="94">
        <f t="shared" si="106"/>
        <v>13.695803329996318</v>
      </c>
      <c r="S135" s="94">
        <f t="shared" si="107"/>
        <v>13.659564495559048</v>
      </c>
      <c r="T135" s="94">
        <f t="shared" si="108"/>
        <v>13.618709137872228</v>
      </c>
      <c r="U135" s="94">
        <f t="shared" si="109"/>
        <v>13.411028754396817</v>
      </c>
      <c r="V135" s="82"/>
      <c r="W135" s="95">
        <v>4120</v>
      </c>
      <c r="X135" s="161">
        <f t="shared" ref="X135:X198" si="117">(($H$14*$H$7)-(AQ135*$H$9))/(H$34*$H$9)</f>
        <v>9.2120002098532634</v>
      </c>
      <c r="Y135" s="161">
        <f t="shared" ref="Y135:Y198" si="118">(($H$14*$H$7)-(AR135*$H$9))/(I$34*$H$9)</f>
        <v>9.4421919936444034</v>
      </c>
      <c r="Z135" s="161">
        <f t="shared" ref="Z135:Z198" si="119">(($H$14*$H$7)-(AS135*$H$9))/(J$34*$H$9)</f>
        <v>9.5684562987992248</v>
      </c>
      <c r="AA135" s="161">
        <f t="shared" ref="AA135:AA198" si="120">(($H$14*$H$7)-(AT135*$H$9))/(K$34*$H$9)</f>
        <v>9.4943518952684034</v>
      </c>
      <c r="AB135" s="161">
        <f t="shared" ref="AB135:AB198" si="121">(($H$14*$H$7)-(AU135*$H$9))/(L$34*$H$9)</f>
        <v>9.4149297542455592</v>
      </c>
      <c r="AC135" s="161">
        <f t="shared" ref="AC135:AC198" si="122">(($H$14*$H$7)-(AV135*$H$9))/(M$34*$H$9)</f>
        <v>9.2072493707701462</v>
      </c>
      <c r="AD135" s="82"/>
      <c r="AE135" s="82"/>
      <c r="AF135" s="82"/>
      <c r="AG135" s="95">
        <v>4120</v>
      </c>
      <c r="AH135" s="161">
        <f t="shared" ref="AH135:AH198" si="123">-(($H$13*($H$5-$H$8))/$H$9)-(AQ135/$H$12)</f>
        <v>-11.074647079269013</v>
      </c>
      <c r="AI135" s="161">
        <f t="shared" ref="AI135:AI198" si="124">-(($H$13*($H$5-$H$8))/$H$9)-(AR135/$H$12)</f>
        <v>-11.183010371979156</v>
      </c>
      <c r="AJ135" s="161">
        <f t="shared" ref="AJ135:AJ198" si="125">-(($H$13*($H$5-$H$8))/$H$9)-(AS135/$H$12)</f>
        <v>-11.327385396118181</v>
      </c>
      <c r="AK135" s="161">
        <f t="shared" ref="AK135:AK198" si="126">-(($H$13*($H$5-$H$8))/$H$9)-(AT135/$H$12)</f>
        <v>-11.503843758954769</v>
      </c>
      <c r="AL135" s="161">
        <f t="shared" ref="AL135:AL198" si="127">-(($H$13*($H$5-$H$8))/$H$9)-(AU135/$H$12)</f>
        <v>-11.684563190212128</v>
      </c>
      <c r="AM135" s="161">
        <f t="shared" ref="AM135:AM198" si="128">-(($H$13*($H$5-$H$8))/$H$9)-(AV135/$H$12)</f>
        <v>-11.908858004365573</v>
      </c>
      <c r="AN135" s="81"/>
      <c r="AO135" s="81"/>
      <c r="AP135" s="95">
        <v>4120</v>
      </c>
      <c r="AQ135" s="94">
        <f t="shared" si="110"/>
        <v>39.152102053771721</v>
      </c>
      <c r="AR135" s="94">
        <f t="shared" si="111"/>
        <v>67.760011329249636</v>
      </c>
      <c r="AS135" s="94">
        <f t="shared" si="112"/>
        <v>105.87501770195253</v>
      </c>
      <c r="AT135" s="94">
        <f t="shared" si="113"/>
        <v>152.46002549081163</v>
      </c>
      <c r="AU135" s="94">
        <f t="shared" si="114"/>
        <v>200.16995534275392</v>
      </c>
      <c r="AV135" s="94">
        <f t="shared" si="115"/>
        <v>259.38378627926363</v>
      </c>
      <c r="AW135" s="81"/>
      <c r="AX135" s="95">
        <v>4120</v>
      </c>
      <c r="AY135" s="99">
        <f>'Max limit'!AX135*Input!PrimaryDrive_ratio*Input!Gear1_ratio*Input!FinalDrive_ratio</f>
        <v>363.60498960498961</v>
      </c>
      <c r="AZ135" s="99">
        <f t="shared" ref="AZ135:AZ198" si="129">AY135 / 60</f>
        <v>6.0600831600831606</v>
      </c>
      <c r="BA135" s="99">
        <f>AZ135*Input!$N$23</f>
        <v>14259.363555509355</v>
      </c>
      <c r="BB135" s="97">
        <f t="shared" si="116"/>
        <v>14.259363555509355</v>
      </c>
      <c r="BC135" s="95">
        <v>4120</v>
      </c>
      <c r="BD135" s="99">
        <f>'Max limit'!AX135*Input!PrimaryDrive_ratio*Input!Gear2_ratio*Input!FinalDrive_ratio</f>
        <v>478.34256410256404</v>
      </c>
      <c r="BE135" s="99">
        <f t="shared" ref="BE135:BE198" si="130">BD135/60</f>
        <v>7.9723760683760672</v>
      </c>
      <c r="BF135" s="99">
        <f>BE135*Input!$N$23</f>
        <v>18758.984944136748</v>
      </c>
      <c r="BG135" s="100">
        <f t="shared" ref="BG135:BG198" si="131">BF135/1000</f>
        <v>18.758984944136749</v>
      </c>
      <c r="BH135" s="95">
        <v>4120</v>
      </c>
      <c r="BI135" s="99">
        <f>'Max limit'!AX135*Input!PrimaryDrive_ratio*Input!Gear3_ratio*Input!FinalDrive_ratio</f>
        <v>597.92820512820504</v>
      </c>
      <c r="BJ135" s="99">
        <f t="shared" ref="BJ135:BJ198" si="132">BI135/60</f>
        <v>9.9654700854700842</v>
      </c>
      <c r="BK135" s="99">
        <f>BJ135*Input!$N$23</f>
        <v>23448.731180170933</v>
      </c>
      <c r="BL135" s="100">
        <f t="shared" ref="BL135:BL198" si="133">BK135/1000</f>
        <v>23.448731180170935</v>
      </c>
      <c r="BM135" s="95">
        <v>4120</v>
      </c>
      <c r="BN135" s="99">
        <f>'Max limit'!AX135*Input!PrimaryDrive_ratio*Input!Gear4_ratio*Input!FinalDrive_ratio</f>
        <v>717.51384615384609</v>
      </c>
      <c r="BO135" s="99">
        <f t="shared" ref="BO135:BO198" si="134">BN135/60</f>
        <v>11.958564102564102</v>
      </c>
      <c r="BP135" s="99">
        <f>BO135*Input!$N$23</f>
        <v>28138.477416205122</v>
      </c>
      <c r="BQ135" s="100">
        <f t="shared" ref="BQ135:BQ198" si="135">BP135/1000</f>
        <v>28.13847741620512</v>
      </c>
      <c r="BR135" s="95">
        <v>4120</v>
      </c>
      <c r="BS135" s="99">
        <f>'Max limit'!AX135*Input!PrimaryDrive_ratio*Input!Gear5_ratio*Input!FinalDrive_ratio</f>
        <v>822.1512820512819</v>
      </c>
      <c r="BT135" s="99">
        <f t="shared" ref="BT135:BT198" si="136">BS135/60</f>
        <v>13.702521367521365</v>
      </c>
      <c r="BU135" s="99">
        <f>BT135*Input!$N$23</f>
        <v>32242.005372735031</v>
      </c>
      <c r="BV135" s="100">
        <f t="shared" ref="BV135:BV198" si="137">BU135/1000</f>
        <v>32.242005372735029</v>
      </c>
      <c r="BW135" s="95">
        <v>4120</v>
      </c>
      <c r="BX135" s="99">
        <f>'Max limit'!AX135*Input!PrimaryDrive_ratio*Input!Gear6_ratio*Input!FinalDrive_ratio</f>
        <v>935.88762541806011</v>
      </c>
      <c r="BY135" s="99">
        <f t="shared" ref="BY135:BY198" si="138">BX135/60</f>
        <v>15.598127090301002</v>
      </c>
      <c r="BZ135" s="99">
        <f>BY135*Input!$N$23</f>
        <v>36702.361847224071</v>
      </c>
      <c r="CA135" s="100">
        <f t="shared" ref="CA135:CA198" si="139">BZ135/1000</f>
        <v>36.702361847224068</v>
      </c>
      <c r="CC135" s="95">
        <v>4120</v>
      </c>
      <c r="CD135" s="94">
        <f t="shared" ref="CD135:CD198" si="140">MROUND($BB135,0.5)</f>
        <v>14.5</v>
      </c>
      <c r="CE135" s="94">
        <f t="shared" ref="CE135:CE198" si="141">MROUND($BG135,0.5)</f>
        <v>19</v>
      </c>
      <c r="CF135" s="94">
        <f t="shared" ref="CF135:CF198" si="142">MROUND($BL135,0.5)</f>
        <v>23.5</v>
      </c>
      <c r="CG135" s="94">
        <f t="shared" ref="CG135:CG198" si="143">MROUND($BQ135,0.5)</f>
        <v>28</v>
      </c>
      <c r="CH135" s="94">
        <f t="shared" ref="CH135:CH198" si="144">MROUND($BV135,0.5)</f>
        <v>32</v>
      </c>
      <c r="CI135" s="94">
        <f t="shared" ref="CI135:CI198" si="145">MROUND($CA135,0.5)</f>
        <v>36.5</v>
      </c>
      <c r="CK135" s="95">
        <v>4120</v>
      </c>
      <c r="CL135" s="162">
        <f t="shared" ref="CL135:CL198" si="146">$AY135/60</f>
        <v>6.0600831600831606</v>
      </c>
      <c r="CM135" s="162">
        <f t="shared" ref="CM135:CM198" si="147">$BD135/60</f>
        <v>7.9723760683760672</v>
      </c>
      <c r="CN135" s="162">
        <f t="shared" ref="CN135:CN198" si="148">$BI135/60</f>
        <v>9.9654700854700842</v>
      </c>
      <c r="CO135" s="162">
        <f t="shared" ref="CO135:CO198" si="149">$BN135/60</f>
        <v>11.958564102564102</v>
      </c>
      <c r="CP135" s="162">
        <f t="shared" ref="CP135:CP198" si="150">$BS135/60</f>
        <v>13.702521367521365</v>
      </c>
      <c r="CQ135" s="162">
        <f t="shared" ref="CQ135:CQ198" si="151">$BX135/60</f>
        <v>15.598127090301002</v>
      </c>
    </row>
    <row r="136" spans="1:95" ht="19.5" thickTop="1" thickBot="1">
      <c r="A136" s="70">
        <v>4170</v>
      </c>
      <c r="B136" s="70">
        <v>60.061999999999998</v>
      </c>
      <c r="C136" s="70">
        <v>101.158</v>
      </c>
      <c r="D136" s="70">
        <v>56.959000000000003</v>
      </c>
      <c r="E136" s="70">
        <v>2.411</v>
      </c>
      <c r="G136" s="92">
        <v>1</v>
      </c>
      <c r="H136" s="93">
        <f t="shared" si="103"/>
        <v>3.8020594965675056</v>
      </c>
      <c r="O136" s="95">
        <v>4130</v>
      </c>
      <c r="P136" s="94">
        <f t="shared" si="104"/>
        <v>13.091795886031655</v>
      </c>
      <c r="Q136" s="94">
        <f t="shared" si="105"/>
        <v>13.458859486860982</v>
      </c>
      <c r="R136" s="94">
        <f t="shared" si="106"/>
        <v>13.694031359851337</v>
      </c>
      <c r="S136" s="94">
        <f t="shared" si="107"/>
        <v>13.656989449036432</v>
      </c>
      <c r="T136" s="94">
        <f t="shared" si="108"/>
        <v>13.615296967352887</v>
      </c>
      <c r="U136" s="94">
        <f t="shared" si="109"/>
        <v>13.406607203184388</v>
      </c>
      <c r="V136" s="82"/>
      <c r="W136" s="95">
        <v>4130</v>
      </c>
      <c r="X136" s="161">
        <f t="shared" si="117"/>
        <v>9.2113841472993467</v>
      </c>
      <c r="Y136" s="161">
        <f t="shared" si="118"/>
        <v>9.4410880405629278</v>
      </c>
      <c r="Z136" s="161">
        <f t="shared" si="119"/>
        <v>9.5666843286542438</v>
      </c>
      <c r="AA136" s="161">
        <f t="shared" si="120"/>
        <v>9.4917768487457881</v>
      </c>
      <c r="AB136" s="161">
        <f t="shared" si="121"/>
        <v>9.4115175837262175</v>
      </c>
      <c r="AC136" s="161">
        <f t="shared" si="122"/>
        <v>9.2028278195577169</v>
      </c>
      <c r="AD136" s="82"/>
      <c r="AE136" s="82"/>
      <c r="AF136" s="82"/>
      <c r="AG136" s="95">
        <v>4130</v>
      </c>
      <c r="AH136" s="161">
        <f t="shared" si="123"/>
        <v>-11.075367872457097</v>
      </c>
      <c r="AI136" s="161">
        <f t="shared" si="124"/>
        <v>-11.184257838961223</v>
      </c>
      <c r="AJ136" s="161">
        <f t="shared" si="125"/>
        <v>-11.32933456327766</v>
      </c>
      <c r="AK136" s="161">
        <f t="shared" si="126"/>
        <v>-11.50665055966442</v>
      </c>
      <c r="AL136" s="161">
        <f t="shared" si="127"/>
        <v>-11.688248334373016</v>
      </c>
      <c r="AM136" s="161">
        <f t="shared" si="128"/>
        <v>-11.913633279674995</v>
      </c>
      <c r="AN136" s="81"/>
      <c r="AO136" s="81"/>
      <c r="AP136" s="95">
        <v>4130</v>
      </c>
      <c r="AQ136" s="94">
        <f t="shared" si="110"/>
        <v>39.342391455425762</v>
      </c>
      <c r="AR136" s="94">
        <f t="shared" si="111"/>
        <v>68.089342612515196</v>
      </c>
      <c r="AS136" s="94">
        <f t="shared" si="112"/>
        <v>106.38959783205497</v>
      </c>
      <c r="AT136" s="94">
        <f t="shared" si="113"/>
        <v>153.20102087815926</v>
      </c>
      <c r="AU136" s="94">
        <f t="shared" si="114"/>
        <v>201.1428334012289</v>
      </c>
      <c r="AV136" s="94">
        <f t="shared" si="115"/>
        <v>260.64445896095134</v>
      </c>
      <c r="AW136" s="81"/>
      <c r="AX136" s="95">
        <v>4130</v>
      </c>
      <c r="AY136" s="99">
        <f>'Max limit'!AX136*Input!PrimaryDrive_ratio*Input!Gear1_ratio*Input!FinalDrive_ratio</f>
        <v>364.48752598752606</v>
      </c>
      <c r="AZ136" s="99">
        <f t="shared" si="129"/>
        <v>6.0747920997921012</v>
      </c>
      <c r="BA136" s="99">
        <f>AZ136*Input!$N$23</f>
        <v>14293.973661226612</v>
      </c>
      <c r="BB136" s="97">
        <f t="shared" si="116"/>
        <v>14.293973661226612</v>
      </c>
      <c r="BC136" s="95">
        <v>4130</v>
      </c>
      <c r="BD136" s="99">
        <f>'Max limit'!AX136*Input!PrimaryDrive_ratio*Input!Gear2_ratio*Input!FinalDrive_ratio</f>
        <v>479.50358974358971</v>
      </c>
      <c r="BE136" s="99">
        <f t="shared" si="130"/>
        <v>7.9917264957264953</v>
      </c>
      <c r="BF136" s="99">
        <f>BE136*Input!$N$23</f>
        <v>18804.51646099145</v>
      </c>
      <c r="BG136" s="100">
        <f t="shared" si="131"/>
        <v>18.804516460991451</v>
      </c>
      <c r="BH136" s="95">
        <v>4130</v>
      </c>
      <c r="BI136" s="99">
        <f>'Max limit'!AX136*Input!PrimaryDrive_ratio*Input!Gear3_ratio*Input!FinalDrive_ratio</f>
        <v>599.37948717948711</v>
      </c>
      <c r="BJ136" s="99">
        <f t="shared" si="132"/>
        <v>9.9896581196581185</v>
      </c>
      <c r="BK136" s="99">
        <f>BJ136*Input!$N$23</f>
        <v>23505.645576239309</v>
      </c>
      <c r="BL136" s="100">
        <f t="shared" si="133"/>
        <v>23.50564557623931</v>
      </c>
      <c r="BM136" s="95">
        <v>4130</v>
      </c>
      <c r="BN136" s="99">
        <f>'Max limit'!AX136*Input!PrimaryDrive_ratio*Input!Gear4_ratio*Input!FinalDrive_ratio</f>
        <v>719.25538461538474</v>
      </c>
      <c r="BO136" s="99">
        <f t="shared" si="134"/>
        <v>11.987589743589746</v>
      </c>
      <c r="BP136" s="99">
        <f>BO136*Input!$N$23</f>
        <v>28206.774691487179</v>
      </c>
      <c r="BQ136" s="100">
        <f t="shared" si="135"/>
        <v>28.20677469148718</v>
      </c>
      <c r="BR136" s="95">
        <v>4130</v>
      </c>
      <c r="BS136" s="99">
        <f>'Max limit'!AX136*Input!PrimaryDrive_ratio*Input!Gear5_ratio*Input!FinalDrive_ratio</f>
        <v>824.14679487179478</v>
      </c>
      <c r="BT136" s="99">
        <f t="shared" si="136"/>
        <v>13.735779914529912</v>
      </c>
      <c r="BU136" s="99">
        <f>BT136*Input!$N$23</f>
        <v>32320.262667329047</v>
      </c>
      <c r="BV136" s="100">
        <f t="shared" si="137"/>
        <v>32.320262667329047</v>
      </c>
      <c r="BW136" s="95">
        <v>4130</v>
      </c>
      <c r="BX136" s="99">
        <f>'Max limit'!AX136*Input!PrimaryDrive_ratio*Input!Gear6_ratio*Input!FinalDrive_ratio</f>
        <v>938.15919732441466</v>
      </c>
      <c r="BY136" s="99">
        <f t="shared" si="138"/>
        <v>15.635986622073577</v>
      </c>
      <c r="BZ136" s="99">
        <f>BY136*Input!$N$23</f>
        <v>36791.445249765879</v>
      </c>
      <c r="CA136" s="100">
        <f t="shared" si="139"/>
        <v>36.791445249765879</v>
      </c>
      <c r="CC136" s="95">
        <v>4130</v>
      </c>
      <c r="CD136" s="94">
        <f t="shared" si="140"/>
        <v>14.5</v>
      </c>
      <c r="CE136" s="94">
        <f t="shared" si="141"/>
        <v>19</v>
      </c>
      <c r="CF136" s="94">
        <f t="shared" si="142"/>
        <v>23.5</v>
      </c>
      <c r="CG136" s="94">
        <f t="shared" si="143"/>
        <v>28</v>
      </c>
      <c r="CH136" s="94">
        <f t="shared" si="144"/>
        <v>32.5</v>
      </c>
      <c r="CI136" s="94">
        <f t="shared" si="145"/>
        <v>37</v>
      </c>
      <c r="CK136" s="95">
        <v>4130</v>
      </c>
      <c r="CL136" s="162">
        <f t="shared" si="146"/>
        <v>6.0747920997921012</v>
      </c>
      <c r="CM136" s="162">
        <f t="shared" si="147"/>
        <v>7.9917264957264953</v>
      </c>
      <c r="CN136" s="162">
        <f t="shared" si="148"/>
        <v>9.9896581196581185</v>
      </c>
      <c r="CO136" s="162">
        <f t="shared" si="149"/>
        <v>11.987589743589746</v>
      </c>
      <c r="CP136" s="162">
        <f t="shared" si="150"/>
        <v>13.735779914529912</v>
      </c>
      <c r="CQ136" s="162">
        <f t="shared" si="151"/>
        <v>15.635986622073577</v>
      </c>
    </row>
    <row r="137" spans="1:95" ht="19.5" thickTop="1" thickBot="1">
      <c r="A137" s="70">
        <v>4180</v>
      </c>
      <c r="B137" s="70">
        <v>60.182000000000002</v>
      </c>
      <c r="C137" s="70">
        <v>101.119</v>
      </c>
      <c r="D137" s="70">
        <v>57.069000000000003</v>
      </c>
      <c r="E137" s="70">
        <v>2.42</v>
      </c>
      <c r="G137" s="92">
        <v>1</v>
      </c>
      <c r="H137" s="93">
        <f t="shared" si="103"/>
        <v>3.847254004576659</v>
      </c>
      <c r="O137" s="95">
        <v>4140</v>
      </c>
      <c r="P137" s="94">
        <f t="shared" si="104"/>
        <v>13.091178329992758</v>
      </c>
      <c r="Q137" s="94">
        <f t="shared" si="105"/>
        <v>13.457752857529613</v>
      </c>
      <c r="R137" s="94">
        <f t="shared" si="106"/>
        <v>13.692255094021155</v>
      </c>
      <c r="S137" s="94">
        <f t="shared" si="107"/>
        <v>13.654408159976793</v>
      </c>
      <c r="T137" s="94">
        <f t="shared" si="108"/>
        <v>13.611876524905011</v>
      </c>
      <c r="U137" s="94">
        <f t="shared" si="109"/>
        <v>13.402174933059928</v>
      </c>
      <c r="V137" s="82"/>
      <c r="W137" s="95">
        <v>4140</v>
      </c>
      <c r="X137" s="161">
        <f t="shared" si="117"/>
        <v>9.2107665912604499</v>
      </c>
      <c r="Y137" s="161">
        <f t="shared" si="118"/>
        <v>9.4399814112315603</v>
      </c>
      <c r="Z137" s="161">
        <f t="shared" si="119"/>
        <v>9.5649080628240633</v>
      </c>
      <c r="AA137" s="161">
        <f t="shared" si="120"/>
        <v>9.4891955596861504</v>
      </c>
      <c r="AB137" s="161">
        <f t="shared" si="121"/>
        <v>9.4080971412783416</v>
      </c>
      <c r="AC137" s="161">
        <f t="shared" si="122"/>
        <v>9.1983955494332577</v>
      </c>
      <c r="AD137" s="82"/>
      <c r="AE137" s="82"/>
      <c r="AF137" s="82"/>
      <c r="AG137" s="95">
        <v>4140</v>
      </c>
      <c r="AH137" s="161">
        <f t="shared" si="123"/>
        <v>-11.076090413022605</v>
      </c>
      <c r="AI137" s="161">
        <f t="shared" si="124"/>
        <v>-11.185508330105669</v>
      </c>
      <c r="AJ137" s="161">
        <f t="shared" si="125"/>
        <v>-11.33128845569086</v>
      </c>
      <c r="AK137" s="161">
        <f t="shared" si="126"/>
        <v>-11.509464164739425</v>
      </c>
      <c r="AL137" s="161">
        <f t="shared" si="127"/>
        <v>-11.691942412216722</v>
      </c>
      <c r="AM137" s="161">
        <f t="shared" si="128"/>
        <v>-11.918420131409412</v>
      </c>
      <c r="AN137" s="81"/>
      <c r="AO137" s="81"/>
      <c r="AP137" s="95">
        <v>4140</v>
      </c>
      <c r="AQ137" s="94">
        <f t="shared" si="110"/>
        <v>39.533142164720154</v>
      </c>
      <c r="AR137" s="94">
        <f t="shared" si="111"/>
        <v>68.41947227464928</v>
      </c>
      <c r="AS137" s="94">
        <f t="shared" si="112"/>
        <v>106.9054254291395</v>
      </c>
      <c r="AT137" s="94">
        <f t="shared" si="113"/>
        <v>153.9438126179609</v>
      </c>
      <c r="AU137" s="94">
        <f t="shared" si="114"/>
        <v>202.1180699519669</v>
      </c>
      <c r="AV137" s="94">
        <f t="shared" si="115"/>
        <v>261.90818781883712</v>
      </c>
      <c r="AW137" s="81"/>
      <c r="AX137" s="95">
        <v>4140</v>
      </c>
      <c r="AY137" s="99">
        <f>'Max limit'!AX137*Input!PrimaryDrive_ratio*Input!Gear1_ratio*Input!FinalDrive_ratio</f>
        <v>365.37006237006239</v>
      </c>
      <c r="AZ137" s="99">
        <f t="shared" si="129"/>
        <v>6.08950103950104</v>
      </c>
      <c r="BA137" s="99">
        <f>AZ137*Input!$N$23</f>
        <v>14328.583766943866</v>
      </c>
      <c r="BB137" s="97">
        <f t="shared" si="116"/>
        <v>14.328583766943867</v>
      </c>
      <c r="BC137" s="95">
        <v>4140</v>
      </c>
      <c r="BD137" s="99">
        <f>'Max limit'!AX137*Input!PrimaryDrive_ratio*Input!Gear2_ratio*Input!FinalDrive_ratio</f>
        <v>480.66461538461533</v>
      </c>
      <c r="BE137" s="99">
        <f t="shared" si="130"/>
        <v>8.0110769230769225</v>
      </c>
      <c r="BF137" s="99">
        <f>BE137*Input!$N$23</f>
        <v>18850.047977846149</v>
      </c>
      <c r="BG137" s="100">
        <f t="shared" si="131"/>
        <v>18.850047977846149</v>
      </c>
      <c r="BH137" s="95">
        <v>4140</v>
      </c>
      <c r="BI137" s="99">
        <f>'Max limit'!AX137*Input!PrimaryDrive_ratio*Input!Gear3_ratio*Input!FinalDrive_ratio</f>
        <v>600.83076923076919</v>
      </c>
      <c r="BJ137" s="99">
        <f t="shared" si="132"/>
        <v>10.013846153846153</v>
      </c>
      <c r="BK137" s="99">
        <f>BJ137*Input!$N$23</f>
        <v>23562.559972307685</v>
      </c>
      <c r="BL137" s="100">
        <f t="shared" si="133"/>
        <v>23.562559972307685</v>
      </c>
      <c r="BM137" s="95">
        <v>4140</v>
      </c>
      <c r="BN137" s="99">
        <f>'Max limit'!AX137*Input!PrimaryDrive_ratio*Input!Gear4_ratio*Input!FinalDrive_ratio</f>
        <v>720.99692307692305</v>
      </c>
      <c r="BO137" s="99">
        <f t="shared" si="134"/>
        <v>12.016615384615385</v>
      </c>
      <c r="BP137" s="99">
        <f>BO137*Input!$N$23</f>
        <v>28275.071966769225</v>
      </c>
      <c r="BQ137" s="100">
        <f t="shared" si="135"/>
        <v>28.275071966769225</v>
      </c>
      <c r="BR137" s="95">
        <v>4140</v>
      </c>
      <c r="BS137" s="99">
        <f>'Max limit'!AX137*Input!PrimaryDrive_ratio*Input!Gear5_ratio*Input!FinalDrive_ratio</f>
        <v>826.14230769230767</v>
      </c>
      <c r="BT137" s="99">
        <f t="shared" si="136"/>
        <v>13.769038461538461</v>
      </c>
      <c r="BU137" s="99">
        <f>BT137*Input!$N$23</f>
        <v>32398.51996192307</v>
      </c>
      <c r="BV137" s="100">
        <f t="shared" si="137"/>
        <v>32.398519961923071</v>
      </c>
      <c r="BW137" s="95">
        <v>4140</v>
      </c>
      <c r="BX137" s="99">
        <f>'Max limit'!AX137*Input!PrimaryDrive_ratio*Input!Gear6_ratio*Input!FinalDrive_ratio</f>
        <v>940.43076923076922</v>
      </c>
      <c r="BY137" s="99">
        <f t="shared" si="138"/>
        <v>15.673846153846153</v>
      </c>
      <c r="BZ137" s="99">
        <f>BY137*Input!$N$23</f>
        <v>36880.528652307687</v>
      </c>
      <c r="CA137" s="100">
        <f t="shared" si="139"/>
        <v>36.880528652307689</v>
      </c>
      <c r="CC137" s="95">
        <v>4140</v>
      </c>
      <c r="CD137" s="94">
        <f t="shared" si="140"/>
        <v>14.5</v>
      </c>
      <c r="CE137" s="94">
        <f t="shared" si="141"/>
        <v>19</v>
      </c>
      <c r="CF137" s="94">
        <f t="shared" si="142"/>
        <v>23.5</v>
      </c>
      <c r="CG137" s="94">
        <f t="shared" si="143"/>
        <v>28.5</v>
      </c>
      <c r="CH137" s="94">
        <f t="shared" si="144"/>
        <v>32.5</v>
      </c>
      <c r="CI137" s="94">
        <f t="shared" si="145"/>
        <v>37</v>
      </c>
      <c r="CK137" s="95">
        <v>4140</v>
      </c>
      <c r="CL137" s="162">
        <f t="shared" si="146"/>
        <v>6.08950103950104</v>
      </c>
      <c r="CM137" s="162">
        <f t="shared" si="147"/>
        <v>8.0110769230769225</v>
      </c>
      <c r="CN137" s="162">
        <f t="shared" si="148"/>
        <v>10.013846153846153</v>
      </c>
      <c r="CO137" s="162">
        <f t="shared" si="149"/>
        <v>12.016615384615385</v>
      </c>
      <c r="CP137" s="162">
        <f t="shared" si="150"/>
        <v>13.769038461538461</v>
      </c>
      <c r="CQ137" s="162">
        <f t="shared" si="151"/>
        <v>15.673846153846153</v>
      </c>
    </row>
    <row r="138" spans="1:95" ht="19.5" thickTop="1" thickBot="1">
      <c r="A138" s="70">
        <v>4190</v>
      </c>
      <c r="B138" s="70">
        <v>60.295999999999999</v>
      </c>
      <c r="C138" s="70">
        <v>101.069</v>
      </c>
      <c r="D138" s="70">
        <v>57.18</v>
      </c>
      <c r="E138" s="70">
        <v>2.4209999999999998</v>
      </c>
      <c r="G138" s="92">
        <v>1</v>
      </c>
      <c r="H138" s="93">
        <f t="shared" si="103"/>
        <v>3.8924485125858124</v>
      </c>
      <c r="O138" s="95">
        <v>4150</v>
      </c>
      <c r="P138" s="94">
        <f t="shared" si="104"/>
        <v>13.090559280468884</v>
      </c>
      <c r="Q138" s="94">
        <f t="shared" si="105"/>
        <v>13.456643551948352</v>
      </c>
      <c r="R138" s="94">
        <f t="shared" si="106"/>
        <v>13.690474532505775</v>
      </c>
      <c r="S138" s="94">
        <f t="shared" si="107"/>
        <v>13.651820628380129</v>
      </c>
      <c r="T138" s="94">
        <f t="shared" si="108"/>
        <v>13.608447810528606</v>
      </c>
      <c r="U138" s="94">
        <f t="shared" si="109"/>
        <v>13.397731944023441</v>
      </c>
      <c r="V138" s="82"/>
      <c r="W138" s="95">
        <v>4150</v>
      </c>
      <c r="X138" s="161">
        <f t="shared" si="117"/>
        <v>9.210147541736573</v>
      </c>
      <c r="Y138" s="161">
        <f t="shared" si="118"/>
        <v>9.4388721056502956</v>
      </c>
      <c r="Z138" s="161">
        <f t="shared" si="119"/>
        <v>9.5631275013086832</v>
      </c>
      <c r="AA138" s="161">
        <f t="shared" si="120"/>
        <v>9.4866080280894867</v>
      </c>
      <c r="AB138" s="161">
        <f t="shared" si="121"/>
        <v>9.4046684269019369</v>
      </c>
      <c r="AC138" s="161">
        <f t="shared" si="122"/>
        <v>9.1939525603967702</v>
      </c>
      <c r="AD138" s="82"/>
      <c r="AE138" s="82"/>
      <c r="AF138" s="82"/>
      <c r="AG138" s="95">
        <v>4150</v>
      </c>
      <c r="AH138" s="161">
        <f t="shared" si="123"/>
        <v>-11.07681470096554</v>
      </c>
      <c r="AI138" s="161">
        <f t="shared" si="124"/>
        <v>-11.186761845412498</v>
      </c>
      <c r="AJ138" s="161">
        <f t="shared" si="125"/>
        <v>-11.333247073357779</v>
      </c>
      <c r="AK138" s="161">
        <f t="shared" si="126"/>
        <v>-11.512284574179789</v>
      </c>
      <c r="AL138" s="161">
        <f t="shared" si="127"/>
        <v>-11.69564542374324</v>
      </c>
      <c r="AM138" s="161">
        <f t="shared" si="128"/>
        <v>-11.923218559568818</v>
      </c>
      <c r="AN138" s="81"/>
      <c r="AO138" s="81"/>
      <c r="AP138" s="95">
        <v>4150</v>
      </c>
      <c r="AQ138" s="94">
        <f t="shared" si="110"/>
        <v>39.724354181654917</v>
      </c>
      <c r="AR138" s="94">
        <f t="shared" si="111"/>
        <v>68.750400315651873</v>
      </c>
      <c r="AS138" s="94">
        <f t="shared" si="112"/>
        <v>107.42250049320603</v>
      </c>
      <c r="AT138" s="94">
        <f t="shared" si="113"/>
        <v>154.68840071021683</v>
      </c>
      <c r="AU138" s="94">
        <f t="shared" si="114"/>
        <v>203.09566499496771</v>
      </c>
      <c r="AV138" s="94">
        <f t="shared" si="115"/>
        <v>263.17497285292069</v>
      </c>
      <c r="AW138" s="81"/>
      <c r="AX138" s="95">
        <v>4150</v>
      </c>
      <c r="AY138" s="99">
        <f>'Max limit'!AX138*Input!PrimaryDrive_ratio*Input!Gear1_ratio*Input!FinalDrive_ratio</f>
        <v>366.25259875259871</v>
      </c>
      <c r="AZ138" s="99">
        <f t="shared" si="129"/>
        <v>6.1042099792099789</v>
      </c>
      <c r="BA138" s="99">
        <f>AZ138*Input!$N$23</f>
        <v>14363.193872661119</v>
      </c>
      <c r="BB138" s="97">
        <f t="shared" si="116"/>
        <v>14.363193872661119</v>
      </c>
      <c r="BC138" s="95">
        <v>4150</v>
      </c>
      <c r="BD138" s="99">
        <f>'Max limit'!AX138*Input!PrimaryDrive_ratio*Input!Gear2_ratio*Input!FinalDrive_ratio</f>
        <v>481.82564102564095</v>
      </c>
      <c r="BE138" s="99">
        <f t="shared" si="130"/>
        <v>8.0304273504273489</v>
      </c>
      <c r="BF138" s="99">
        <f>BE138*Input!$N$23</f>
        <v>18895.579494700847</v>
      </c>
      <c r="BG138" s="100">
        <f t="shared" si="131"/>
        <v>18.895579494700847</v>
      </c>
      <c r="BH138" s="95">
        <v>4150</v>
      </c>
      <c r="BI138" s="99">
        <f>'Max limit'!AX138*Input!PrimaryDrive_ratio*Input!Gear3_ratio*Input!FinalDrive_ratio</f>
        <v>602.28205128205116</v>
      </c>
      <c r="BJ138" s="99">
        <f t="shared" si="132"/>
        <v>10.038034188034185</v>
      </c>
      <c r="BK138" s="99">
        <f>BJ138*Input!$N$23</f>
        <v>23619.474368376057</v>
      </c>
      <c r="BL138" s="100">
        <f t="shared" si="133"/>
        <v>23.619474368376057</v>
      </c>
      <c r="BM138" s="95">
        <v>4150</v>
      </c>
      <c r="BN138" s="99">
        <f>'Max limit'!AX138*Input!PrimaryDrive_ratio*Input!Gear4_ratio*Input!FinalDrive_ratio</f>
        <v>722.73846153846159</v>
      </c>
      <c r="BO138" s="99">
        <f t="shared" si="134"/>
        <v>12.045641025641027</v>
      </c>
      <c r="BP138" s="99">
        <f>BO138*Input!$N$23</f>
        <v>28343.369242051282</v>
      </c>
      <c r="BQ138" s="100">
        <f t="shared" si="135"/>
        <v>28.343369242051281</v>
      </c>
      <c r="BR138" s="95">
        <v>4150</v>
      </c>
      <c r="BS138" s="99">
        <f>'Max limit'!AX138*Input!PrimaryDrive_ratio*Input!Gear5_ratio*Input!FinalDrive_ratio</f>
        <v>828.13782051282033</v>
      </c>
      <c r="BT138" s="99">
        <f t="shared" si="136"/>
        <v>13.802297008547006</v>
      </c>
      <c r="BU138" s="99">
        <f>BT138*Input!$N$23</f>
        <v>32476.777256517082</v>
      </c>
      <c r="BV138" s="100">
        <f t="shared" si="137"/>
        <v>32.476777256517082</v>
      </c>
      <c r="BW138" s="95">
        <v>4150</v>
      </c>
      <c r="BX138" s="99">
        <f>'Max limit'!AX138*Input!PrimaryDrive_ratio*Input!Gear6_ratio*Input!FinalDrive_ratio</f>
        <v>942.70234113712365</v>
      </c>
      <c r="BY138" s="99">
        <f t="shared" si="138"/>
        <v>15.711705685618728</v>
      </c>
      <c r="BZ138" s="99">
        <f>BY138*Input!$N$23</f>
        <v>36969.612054849487</v>
      </c>
      <c r="CA138" s="100">
        <f t="shared" si="139"/>
        <v>36.969612054849485</v>
      </c>
      <c r="CC138" s="95">
        <v>4150</v>
      </c>
      <c r="CD138" s="94">
        <f t="shared" si="140"/>
        <v>14.5</v>
      </c>
      <c r="CE138" s="94">
        <f t="shared" si="141"/>
        <v>19</v>
      </c>
      <c r="CF138" s="94">
        <f t="shared" si="142"/>
        <v>23.5</v>
      </c>
      <c r="CG138" s="94">
        <f t="shared" si="143"/>
        <v>28.5</v>
      </c>
      <c r="CH138" s="94">
        <f t="shared" si="144"/>
        <v>32.5</v>
      </c>
      <c r="CI138" s="94">
        <f t="shared" si="145"/>
        <v>37</v>
      </c>
      <c r="CK138" s="95">
        <v>4150</v>
      </c>
      <c r="CL138" s="162">
        <f t="shared" si="146"/>
        <v>6.1042099792099789</v>
      </c>
      <c r="CM138" s="162">
        <f t="shared" si="147"/>
        <v>8.0304273504273489</v>
      </c>
      <c r="CN138" s="162">
        <f t="shared" si="148"/>
        <v>10.038034188034185</v>
      </c>
      <c r="CO138" s="162">
        <f t="shared" si="149"/>
        <v>12.045641025641027</v>
      </c>
      <c r="CP138" s="162">
        <f t="shared" si="150"/>
        <v>13.802297008547006</v>
      </c>
      <c r="CQ138" s="162">
        <f t="shared" si="151"/>
        <v>15.711705685618728</v>
      </c>
    </row>
    <row r="139" spans="1:95" ht="19.5" thickTop="1" thickBot="1">
      <c r="A139" s="70">
        <v>4200</v>
      </c>
      <c r="B139" s="70">
        <v>60.420999999999999</v>
      </c>
      <c r="C139" s="70">
        <v>101.03700000000001</v>
      </c>
      <c r="D139" s="70">
        <v>57.292000000000002</v>
      </c>
      <c r="E139" s="70">
        <v>2.4329999999999998</v>
      </c>
      <c r="G139" s="92">
        <v>1</v>
      </c>
      <c r="H139" s="93">
        <f t="shared" ref="H139:H202" si="152">1 + (ROW() - ROW($H$74)) * (79 / 1748)</f>
        <v>3.9376430205949657</v>
      </c>
      <c r="O139" s="95">
        <v>4160</v>
      </c>
      <c r="P139" s="94">
        <f t="shared" si="104"/>
        <v>13.089938737460029</v>
      </c>
      <c r="Q139" s="94">
        <f t="shared" si="105"/>
        <v>13.455531570117191</v>
      </c>
      <c r="R139" s="94">
        <f t="shared" si="106"/>
        <v>13.688689675305193</v>
      </c>
      <c r="S139" s="94">
        <f t="shared" si="107"/>
        <v>13.649226854246441</v>
      </c>
      <c r="T139" s="94">
        <f t="shared" si="108"/>
        <v>13.605010824223669</v>
      </c>
      <c r="U139" s="94">
        <f t="shared" si="109"/>
        <v>13.39327823607492</v>
      </c>
      <c r="V139" s="82"/>
      <c r="W139" s="95">
        <v>4160</v>
      </c>
      <c r="X139" s="161">
        <f t="shared" si="117"/>
        <v>9.2095269987277195</v>
      </c>
      <c r="Y139" s="161">
        <f t="shared" si="118"/>
        <v>9.4377601238191371</v>
      </c>
      <c r="Z139" s="161">
        <f t="shared" si="119"/>
        <v>9.5613426441081018</v>
      </c>
      <c r="AA139" s="161">
        <f t="shared" si="120"/>
        <v>9.484014253955797</v>
      </c>
      <c r="AB139" s="161">
        <f t="shared" si="121"/>
        <v>9.4012314405969981</v>
      </c>
      <c r="AC139" s="161">
        <f t="shared" si="122"/>
        <v>9.189498852448251</v>
      </c>
      <c r="AD139" s="82"/>
      <c r="AE139" s="82"/>
      <c r="AF139" s="82"/>
      <c r="AG139" s="95">
        <v>4160</v>
      </c>
      <c r="AH139" s="161">
        <f t="shared" si="123"/>
        <v>-11.077540736285901</v>
      </c>
      <c r="AI139" s="161">
        <f t="shared" si="124"/>
        <v>-11.188018384881707</v>
      </c>
      <c r="AJ139" s="161">
        <f t="shared" si="125"/>
        <v>-11.335210416278418</v>
      </c>
      <c r="AK139" s="161">
        <f t="shared" si="126"/>
        <v>-11.515111787985509</v>
      </c>
      <c r="AL139" s="161">
        <f t="shared" si="127"/>
        <v>-11.699357368952573</v>
      </c>
      <c r="AM139" s="161">
        <f t="shared" si="128"/>
        <v>-11.92802856415322</v>
      </c>
      <c r="AN139" s="81"/>
      <c r="AO139" s="81"/>
      <c r="AP139" s="95">
        <v>4160</v>
      </c>
      <c r="AQ139" s="94">
        <f t="shared" si="110"/>
        <v>39.91602750623008</v>
      </c>
      <c r="AR139" s="94">
        <f t="shared" si="111"/>
        <v>69.082126735523033</v>
      </c>
      <c r="AS139" s="94">
        <f t="shared" si="112"/>
        <v>107.94082302425477</v>
      </c>
      <c r="AT139" s="94">
        <f t="shared" si="113"/>
        <v>155.43478515492691</v>
      </c>
      <c r="AU139" s="94">
        <f t="shared" si="114"/>
        <v>204.07561853023157</v>
      </c>
      <c r="AV139" s="94">
        <f t="shared" si="115"/>
        <v>264.44481406320256</v>
      </c>
      <c r="AW139" s="81"/>
      <c r="AX139" s="95">
        <v>4160</v>
      </c>
      <c r="AY139" s="99">
        <f>'Max limit'!AX139*Input!PrimaryDrive_ratio*Input!Gear1_ratio*Input!FinalDrive_ratio</f>
        <v>367.13513513513516</v>
      </c>
      <c r="AZ139" s="99">
        <f t="shared" si="129"/>
        <v>6.1189189189189195</v>
      </c>
      <c r="BA139" s="99">
        <f>AZ139*Input!$N$23</f>
        <v>14397.803978378377</v>
      </c>
      <c r="BB139" s="97">
        <f t="shared" si="116"/>
        <v>14.397803978378377</v>
      </c>
      <c r="BC139" s="95">
        <v>4160</v>
      </c>
      <c r="BD139" s="99">
        <f>'Max limit'!AX139*Input!PrimaryDrive_ratio*Input!Gear2_ratio*Input!FinalDrive_ratio</f>
        <v>482.98666666666668</v>
      </c>
      <c r="BE139" s="99">
        <f t="shared" si="130"/>
        <v>8.0497777777777788</v>
      </c>
      <c r="BF139" s="99">
        <f>BE139*Input!$N$23</f>
        <v>18941.111011555553</v>
      </c>
      <c r="BG139" s="100">
        <f t="shared" si="131"/>
        <v>18.941111011555552</v>
      </c>
      <c r="BH139" s="95">
        <v>4160</v>
      </c>
      <c r="BI139" s="99">
        <f>'Max limit'!AX139*Input!PrimaryDrive_ratio*Input!Gear3_ratio*Input!FinalDrive_ratio</f>
        <v>603.73333333333335</v>
      </c>
      <c r="BJ139" s="99">
        <f t="shared" si="132"/>
        <v>10.062222222222223</v>
      </c>
      <c r="BK139" s="99">
        <f>BJ139*Input!$N$23</f>
        <v>23676.388764444444</v>
      </c>
      <c r="BL139" s="100">
        <f t="shared" si="133"/>
        <v>23.676388764444443</v>
      </c>
      <c r="BM139" s="95">
        <v>4160</v>
      </c>
      <c r="BN139" s="99">
        <f>'Max limit'!AX139*Input!PrimaryDrive_ratio*Input!Gear4_ratio*Input!FinalDrive_ratio</f>
        <v>724.48000000000013</v>
      </c>
      <c r="BO139" s="99">
        <f t="shared" si="134"/>
        <v>12.074666666666669</v>
      </c>
      <c r="BP139" s="99">
        <f>BO139*Input!$N$23</f>
        <v>28411.666517333335</v>
      </c>
      <c r="BQ139" s="100">
        <f t="shared" si="135"/>
        <v>28.411666517333334</v>
      </c>
      <c r="BR139" s="95">
        <v>4160</v>
      </c>
      <c r="BS139" s="99">
        <f>'Max limit'!AX139*Input!PrimaryDrive_ratio*Input!Gear5_ratio*Input!FinalDrive_ratio</f>
        <v>830.13333333333321</v>
      </c>
      <c r="BT139" s="99">
        <f t="shared" si="136"/>
        <v>13.835555555555553</v>
      </c>
      <c r="BU139" s="99">
        <f>BT139*Input!$N$23</f>
        <v>32555.034551111101</v>
      </c>
      <c r="BV139" s="100">
        <f t="shared" si="137"/>
        <v>32.555034551111099</v>
      </c>
      <c r="BW139" s="95">
        <v>4160</v>
      </c>
      <c r="BX139" s="99">
        <f>'Max limit'!AX139*Input!PrimaryDrive_ratio*Input!Gear6_ratio*Input!FinalDrive_ratio</f>
        <v>944.97391304347821</v>
      </c>
      <c r="BY139" s="99">
        <f t="shared" si="138"/>
        <v>15.749565217391304</v>
      </c>
      <c r="BZ139" s="99">
        <f>BY139*Input!$N$23</f>
        <v>37058.695457391295</v>
      </c>
      <c r="CA139" s="100">
        <f t="shared" si="139"/>
        <v>37.058695457391295</v>
      </c>
      <c r="CC139" s="95">
        <v>4160</v>
      </c>
      <c r="CD139" s="94">
        <f t="shared" si="140"/>
        <v>14.5</v>
      </c>
      <c r="CE139" s="94">
        <f t="shared" si="141"/>
        <v>19</v>
      </c>
      <c r="CF139" s="94">
        <f t="shared" si="142"/>
        <v>23.5</v>
      </c>
      <c r="CG139" s="94">
        <f t="shared" si="143"/>
        <v>28.5</v>
      </c>
      <c r="CH139" s="94">
        <f t="shared" si="144"/>
        <v>32.5</v>
      </c>
      <c r="CI139" s="94">
        <f t="shared" si="145"/>
        <v>37</v>
      </c>
      <c r="CK139" s="95">
        <v>4160</v>
      </c>
      <c r="CL139" s="162">
        <f t="shared" si="146"/>
        <v>6.1189189189189195</v>
      </c>
      <c r="CM139" s="162">
        <f t="shared" si="147"/>
        <v>8.0497777777777788</v>
      </c>
      <c r="CN139" s="162">
        <f t="shared" si="148"/>
        <v>10.062222222222223</v>
      </c>
      <c r="CO139" s="162">
        <f t="shared" si="149"/>
        <v>12.074666666666669</v>
      </c>
      <c r="CP139" s="162">
        <f t="shared" si="150"/>
        <v>13.835555555555553</v>
      </c>
      <c r="CQ139" s="162">
        <f t="shared" si="151"/>
        <v>15.749565217391304</v>
      </c>
    </row>
    <row r="140" spans="1:95" ht="19.5" thickTop="1" thickBot="1">
      <c r="A140" s="70">
        <v>4210</v>
      </c>
      <c r="B140" s="70">
        <v>60.534999999999997</v>
      </c>
      <c r="C140" s="70">
        <v>100.98699999999999</v>
      </c>
      <c r="D140" s="70">
        <v>57.396000000000001</v>
      </c>
      <c r="E140" s="70">
        <v>2.4420000000000002</v>
      </c>
      <c r="G140" s="92">
        <v>1</v>
      </c>
      <c r="H140" s="93">
        <f t="shared" si="152"/>
        <v>3.9828375286041191</v>
      </c>
      <c r="O140" s="95">
        <v>4170</v>
      </c>
      <c r="P140" s="94">
        <f t="shared" si="104"/>
        <v>13.089316700966195</v>
      </c>
      <c r="Q140" s="94">
        <f t="shared" si="105"/>
        <v>13.454416912036139</v>
      </c>
      <c r="R140" s="94">
        <f t="shared" si="106"/>
        <v>13.686900522419414</v>
      </c>
      <c r="S140" s="94">
        <f t="shared" si="107"/>
        <v>13.646626837575729</v>
      </c>
      <c r="T140" s="94">
        <f t="shared" si="108"/>
        <v>13.6015655659902</v>
      </c>
      <c r="U140" s="94">
        <f t="shared" si="109"/>
        <v>13.388813809214373</v>
      </c>
      <c r="V140" s="82"/>
      <c r="W140" s="95">
        <v>4170</v>
      </c>
      <c r="X140" s="161">
        <f t="shared" si="117"/>
        <v>9.2089049622338841</v>
      </c>
      <c r="Y140" s="161">
        <f t="shared" si="118"/>
        <v>9.4366454657380849</v>
      </c>
      <c r="Z140" s="161">
        <f t="shared" si="119"/>
        <v>9.5595534912223208</v>
      </c>
      <c r="AA140" s="161">
        <f t="shared" si="120"/>
        <v>9.4814142372850849</v>
      </c>
      <c r="AB140" s="161">
        <f t="shared" si="121"/>
        <v>9.3977861823635287</v>
      </c>
      <c r="AC140" s="161">
        <f t="shared" si="122"/>
        <v>9.1850344255877019</v>
      </c>
      <c r="AD140" s="82"/>
      <c r="AE140" s="82"/>
      <c r="AF140" s="82"/>
      <c r="AG140" s="95">
        <v>4170</v>
      </c>
      <c r="AH140" s="161">
        <f t="shared" si="123"/>
        <v>-11.078268518983686</v>
      </c>
      <c r="AI140" s="161">
        <f t="shared" si="124"/>
        <v>-11.189277948513297</v>
      </c>
      <c r="AJ140" s="161">
        <f t="shared" si="125"/>
        <v>-11.337178484452776</v>
      </c>
      <c r="AK140" s="161">
        <f t="shared" si="126"/>
        <v>-11.517945806156586</v>
      </c>
      <c r="AL140" s="161">
        <f t="shared" si="127"/>
        <v>-11.70307824784472</v>
      </c>
      <c r="AM140" s="161">
        <f t="shared" si="128"/>
        <v>-11.932850145162613</v>
      </c>
      <c r="AN140" s="81"/>
      <c r="AO140" s="81"/>
      <c r="AP140" s="95">
        <v>4170</v>
      </c>
      <c r="AQ140" s="94">
        <f t="shared" si="110"/>
        <v>40.108162138445607</v>
      </c>
      <c r="AR140" s="94">
        <f t="shared" si="111"/>
        <v>69.414651534262688</v>
      </c>
      <c r="AS140" s="94">
        <f t="shared" si="112"/>
        <v>108.46039302228542</v>
      </c>
      <c r="AT140" s="94">
        <f t="shared" si="113"/>
        <v>156.18296595209108</v>
      </c>
      <c r="AU140" s="94">
        <f t="shared" si="114"/>
        <v>205.05793055775848</v>
      </c>
      <c r="AV140" s="94">
        <f t="shared" si="115"/>
        <v>265.71771144968238</v>
      </c>
      <c r="AW140" s="81"/>
      <c r="AX140" s="95">
        <v>4170</v>
      </c>
      <c r="AY140" s="99">
        <f>'Max limit'!AX140*Input!PrimaryDrive_ratio*Input!Gear1_ratio*Input!FinalDrive_ratio</f>
        <v>368.01767151767154</v>
      </c>
      <c r="AZ140" s="99">
        <f t="shared" si="129"/>
        <v>6.1336278586278592</v>
      </c>
      <c r="BA140" s="99">
        <f>AZ140*Input!$N$23</f>
        <v>14432.414084095633</v>
      </c>
      <c r="BB140" s="97">
        <f t="shared" si="116"/>
        <v>14.432414084095633</v>
      </c>
      <c r="BC140" s="95">
        <v>4170</v>
      </c>
      <c r="BD140" s="99">
        <f>'Max limit'!AX140*Input!PrimaryDrive_ratio*Input!Gear2_ratio*Input!FinalDrive_ratio</f>
        <v>484.1476923076923</v>
      </c>
      <c r="BE140" s="99">
        <f t="shared" si="130"/>
        <v>8.0691282051282052</v>
      </c>
      <c r="BF140" s="99">
        <f>BE140*Input!$N$23</f>
        <v>18986.642528410252</v>
      </c>
      <c r="BG140" s="100">
        <f t="shared" si="131"/>
        <v>18.98664252841025</v>
      </c>
      <c r="BH140" s="95">
        <v>4170</v>
      </c>
      <c r="BI140" s="99">
        <f>'Max limit'!AX140*Input!PrimaryDrive_ratio*Input!Gear3_ratio*Input!FinalDrive_ratio</f>
        <v>605.18461538461531</v>
      </c>
      <c r="BJ140" s="99">
        <f t="shared" si="132"/>
        <v>10.086410256410256</v>
      </c>
      <c r="BK140" s="99">
        <f>BJ140*Input!$N$23</f>
        <v>23733.303160512813</v>
      </c>
      <c r="BL140" s="100">
        <f t="shared" si="133"/>
        <v>23.733303160512811</v>
      </c>
      <c r="BM140" s="95">
        <v>4170</v>
      </c>
      <c r="BN140" s="99">
        <f>'Max limit'!AX140*Input!PrimaryDrive_ratio*Input!Gear4_ratio*Input!FinalDrive_ratio</f>
        <v>726.22153846153844</v>
      </c>
      <c r="BO140" s="99">
        <f t="shared" si="134"/>
        <v>12.103692307692308</v>
      </c>
      <c r="BP140" s="99">
        <f>BO140*Input!$N$23</f>
        <v>28479.963792615381</v>
      </c>
      <c r="BQ140" s="100">
        <f t="shared" si="135"/>
        <v>28.479963792615379</v>
      </c>
      <c r="BR140" s="95">
        <v>4170</v>
      </c>
      <c r="BS140" s="99">
        <f>'Max limit'!AX140*Input!PrimaryDrive_ratio*Input!Gear5_ratio*Input!FinalDrive_ratio</f>
        <v>832.1288461538461</v>
      </c>
      <c r="BT140" s="99">
        <f t="shared" si="136"/>
        <v>13.868814102564102</v>
      </c>
      <c r="BU140" s="99">
        <f>BT140*Input!$N$23</f>
        <v>32633.29184570512</v>
      </c>
      <c r="BV140" s="100">
        <f t="shared" si="137"/>
        <v>32.633291845705124</v>
      </c>
      <c r="BW140" s="95">
        <v>4170</v>
      </c>
      <c r="BX140" s="99">
        <f>'Max limit'!AX140*Input!PrimaryDrive_ratio*Input!Gear6_ratio*Input!FinalDrive_ratio</f>
        <v>947.24548494983276</v>
      </c>
      <c r="BY140" s="99">
        <f t="shared" si="138"/>
        <v>15.787424749163879</v>
      </c>
      <c r="BZ140" s="99">
        <f>BY140*Input!$N$23</f>
        <v>37147.778859933103</v>
      </c>
      <c r="CA140" s="100">
        <f t="shared" si="139"/>
        <v>37.147778859933105</v>
      </c>
      <c r="CC140" s="95">
        <v>4170</v>
      </c>
      <c r="CD140" s="94">
        <f t="shared" si="140"/>
        <v>14.5</v>
      </c>
      <c r="CE140" s="94">
        <f t="shared" si="141"/>
        <v>19</v>
      </c>
      <c r="CF140" s="94">
        <f t="shared" si="142"/>
        <v>23.5</v>
      </c>
      <c r="CG140" s="94">
        <f t="shared" si="143"/>
        <v>28.5</v>
      </c>
      <c r="CH140" s="94">
        <f t="shared" si="144"/>
        <v>32.5</v>
      </c>
      <c r="CI140" s="94">
        <f t="shared" si="145"/>
        <v>37</v>
      </c>
      <c r="CK140" s="95">
        <v>4170</v>
      </c>
      <c r="CL140" s="162">
        <f t="shared" si="146"/>
        <v>6.1336278586278592</v>
      </c>
      <c r="CM140" s="162">
        <f t="shared" si="147"/>
        <v>8.0691282051282052</v>
      </c>
      <c r="CN140" s="162">
        <f t="shared" si="148"/>
        <v>10.086410256410256</v>
      </c>
      <c r="CO140" s="162">
        <f t="shared" si="149"/>
        <v>12.103692307692308</v>
      </c>
      <c r="CP140" s="162">
        <f t="shared" si="150"/>
        <v>13.868814102564102</v>
      </c>
      <c r="CQ140" s="162">
        <f t="shared" si="151"/>
        <v>15.787424749163879</v>
      </c>
    </row>
    <row r="141" spans="1:95" ht="19.5" thickTop="1" thickBot="1">
      <c r="A141" s="70">
        <v>4220</v>
      </c>
      <c r="B141" s="70">
        <v>60.652000000000001</v>
      </c>
      <c r="C141" s="70">
        <v>100.94199999999999</v>
      </c>
      <c r="D141" s="70">
        <v>57.494</v>
      </c>
      <c r="E141" s="70">
        <v>2.4590000000000001</v>
      </c>
      <c r="G141" s="92">
        <v>1</v>
      </c>
      <c r="H141" s="93">
        <f t="shared" si="152"/>
        <v>4.028032036613272</v>
      </c>
      <c r="O141" s="95">
        <v>4180</v>
      </c>
      <c r="P141" s="94">
        <f t="shared" si="104"/>
        <v>13.088693170987382</v>
      </c>
      <c r="Q141" s="94">
        <f t="shared" si="105"/>
        <v>13.453299577705193</v>
      </c>
      <c r="R141" s="94">
        <f t="shared" si="106"/>
        <v>13.685107073848434</v>
      </c>
      <c r="S141" s="94">
        <f t="shared" si="107"/>
        <v>13.644020578367993</v>
      </c>
      <c r="T141" s="94">
        <f t="shared" si="108"/>
        <v>13.598112035828199</v>
      </c>
      <c r="U141" s="94">
        <f t="shared" si="109"/>
        <v>13.384338663441792</v>
      </c>
      <c r="V141" s="82"/>
      <c r="W141" s="95">
        <v>4180</v>
      </c>
      <c r="X141" s="161">
        <f t="shared" si="117"/>
        <v>9.2082814322550721</v>
      </c>
      <c r="Y141" s="161">
        <f t="shared" si="118"/>
        <v>9.4355281314071373</v>
      </c>
      <c r="Z141" s="161">
        <f t="shared" si="119"/>
        <v>9.5577600426513403</v>
      </c>
      <c r="AA141" s="161">
        <f t="shared" si="120"/>
        <v>9.4788079780773487</v>
      </c>
      <c r="AB141" s="161">
        <f t="shared" si="121"/>
        <v>9.3943326522015287</v>
      </c>
      <c r="AC141" s="161">
        <f t="shared" si="122"/>
        <v>9.1805592798151228</v>
      </c>
      <c r="AD141" s="82"/>
      <c r="AE141" s="82"/>
      <c r="AF141" s="82"/>
      <c r="AG141" s="95">
        <v>4180</v>
      </c>
      <c r="AH141" s="161">
        <f t="shared" si="123"/>
        <v>-11.078998049058898</v>
      </c>
      <c r="AI141" s="161">
        <f t="shared" si="124"/>
        <v>-11.190540536307267</v>
      </c>
      <c r="AJ141" s="161">
        <f t="shared" si="125"/>
        <v>-11.339151277880855</v>
      </c>
      <c r="AK141" s="161">
        <f t="shared" si="126"/>
        <v>-11.520786628693019</v>
      </c>
      <c r="AL141" s="161">
        <f t="shared" si="127"/>
        <v>-11.70680806041968</v>
      </c>
      <c r="AM141" s="161">
        <f t="shared" si="128"/>
        <v>-11.937683302596998</v>
      </c>
      <c r="AN141" s="81"/>
      <c r="AO141" s="81"/>
      <c r="AP141" s="95">
        <v>4180</v>
      </c>
      <c r="AQ141" s="94">
        <f t="shared" si="110"/>
        <v>40.300758078301484</v>
      </c>
      <c r="AR141" s="94">
        <f t="shared" si="111"/>
        <v>69.747974711870853</v>
      </c>
      <c r="AS141" s="94">
        <f t="shared" si="112"/>
        <v>108.98121048729827</v>
      </c>
      <c r="AT141" s="94">
        <f t="shared" si="113"/>
        <v>156.9329431017095</v>
      </c>
      <c r="AU141" s="94">
        <f t="shared" si="114"/>
        <v>206.0426010775482</v>
      </c>
      <c r="AV141" s="94">
        <f t="shared" si="115"/>
        <v>266.99366501236005</v>
      </c>
      <c r="AW141" s="81"/>
      <c r="AX141" s="95">
        <v>4180</v>
      </c>
      <c r="AY141" s="99">
        <f>'Max limit'!AX141*Input!PrimaryDrive_ratio*Input!Gear1_ratio*Input!FinalDrive_ratio</f>
        <v>368.90020790020787</v>
      </c>
      <c r="AZ141" s="99">
        <f t="shared" si="129"/>
        <v>6.148336798336798</v>
      </c>
      <c r="BA141" s="99">
        <f>AZ141*Input!$N$23</f>
        <v>14467.024189812886</v>
      </c>
      <c r="BB141" s="97">
        <f t="shared" si="116"/>
        <v>14.467024189812886</v>
      </c>
      <c r="BC141" s="95">
        <v>4180</v>
      </c>
      <c r="BD141" s="99">
        <f>'Max limit'!AX141*Input!PrimaryDrive_ratio*Input!Gear2_ratio*Input!FinalDrive_ratio</f>
        <v>485.30871794871791</v>
      </c>
      <c r="BE141" s="99">
        <f t="shared" si="130"/>
        <v>8.0884786324786315</v>
      </c>
      <c r="BF141" s="99">
        <f>BE141*Input!$N$23</f>
        <v>19032.17404526495</v>
      </c>
      <c r="BG141" s="100">
        <f t="shared" si="131"/>
        <v>19.032174045264949</v>
      </c>
      <c r="BH141" s="95">
        <v>4180</v>
      </c>
      <c r="BI141" s="99">
        <f>'Max limit'!AX141*Input!PrimaryDrive_ratio*Input!Gear3_ratio*Input!FinalDrive_ratio</f>
        <v>606.63589743589739</v>
      </c>
      <c r="BJ141" s="99">
        <f t="shared" si="132"/>
        <v>10.11059829059829</v>
      </c>
      <c r="BK141" s="99">
        <f>BJ141*Input!$N$23</f>
        <v>23790.217556581192</v>
      </c>
      <c r="BL141" s="100">
        <f t="shared" si="133"/>
        <v>23.790217556581194</v>
      </c>
      <c r="BM141" s="95">
        <v>4180</v>
      </c>
      <c r="BN141" s="99">
        <f>'Max limit'!AX141*Input!PrimaryDrive_ratio*Input!Gear4_ratio*Input!FinalDrive_ratio</f>
        <v>727.96307692307687</v>
      </c>
      <c r="BO141" s="99">
        <f t="shared" si="134"/>
        <v>12.132717948717948</v>
      </c>
      <c r="BP141" s="99">
        <f>BO141*Input!$N$23</f>
        <v>28548.261067897431</v>
      </c>
      <c r="BQ141" s="100">
        <f t="shared" si="135"/>
        <v>28.548261067897432</v>
      </c>
      <c r="BR141" s="95">
        <v>4180</v>
      </c>
      <c r="BS141" s="99">
        <f>'Max limit'!AX141*Input!PrimaryDrive_ratio*Input!Gear5_ratio*Input!FinalDrive_ratio</f>
        <v>834.12435897435887</v>
      </c>
      <c r="BT141" s="99">
        <f t="shared" si="136"/>
        <v>13.902072649572649</v>
      </c>
      <c r="BU141" s="99">
        <f>BT141*Input!$N$23</f>
        <v>32711.549140299136</v>
      </c>
      <c r="BV141" s="100">
        <f t="shared" si="137"/>
        <v>32.711549140299134</v>
      </c>
      <c r="BW141" s="95">
        <v>4180</v>
      </c>
      <c r="BX141" s="99">
        <f>'Max limit'!AX141*Input!PrimaryDrive_ratio*Input!Gear6_ratio*Input!FinalDrive_ratio</f>
        <v>949.5170568561872</v>
      </c>
      <c r="BY141" s="99">
        <f t="shared" si="138"/>
        <v>15.825284280936453</v>
      </c>
      <c r="BZ141" s="99">
        <f>BY141*Input!$N$23</f>
        <v>37236.862262474904</v>
      </c>
      <c r="CA141" s="100">
        <f t="shared" si="139"/>
        <v>37.236862262474901</v>
      </c>
      <c r="CC141" s="95">
        <v>4180</v>
      </c>
      <c r="CD141" s="94">
        <f t="shared" si="140"/>
        <v>14.5</v>
      </c>
      <c r="CE141" s="94">
        <f t="shared" si="141"/>
        <v>19</v>
      </c>
      <c r="CF141" s="94">
        <f t="shared" si="142"/>
        <v>24</v>
      </c>
      <c r="CG141" s="94">
        <f t="shared" si="143"/>
        <v>28.5</v>
      </c>
      <c r="CH141" s="94">
        <f t="shared" si="144"/>
        <v>32.5</v>
      </c>
      <c r="CI141" s="94">
        <f t="shared" si="145"/>
        <v>37</v>
      </c>
      <c r="CK141" s="95">
        <v>4180</v>
      </c>
      <c r="CL141" s="162">
        <f t="shared" si="146"/>
        <v>6.148336798336798</v>
      </c>
      <c r="CM141" s="162">
        <f t="shared" si="147"/>
        <v>8.0884786324786315</v>
      </c>
      <c r="CN141" s="162">
        <f t="shared" si="148"/>
        <v>10.11059829059829</v>
      </c>
      <c r="CO141" s="162">
        <f t="shared" si="149"/>
        <v>12.132717948717948</v>
      </c>
      <c r="CP141" s="162">
        <f t="shared" si="150"/>
        <v>13.902072649572649</v>
      </c>
      <c r="CQ141" s="162">
        <f t="shared" si="151"/>
        <v>15.825284280936453</v>
      </c>
    </row>
    <row r="142" spans="1:95" ht="19.5" thickTop="1" thickBot="1">
      <c r="A142" s="70">
        <v>4230</v>
      </c>
      <c r="B142" s="70">
        <v>60.753</v>
      </c>
      <c r="C142" s="70">
        <v>100.872</v>
      </c>
      <c r="D142" s="70">
        <v>57.593000000000004</v>
      </c>
      <c r="E142" s="70">
        <v>2.4609999999999999</v>
      </c>
      <c r="G142" s="92">
        <v>1</v>
      </c>
      <c r="H142" s="93">
        <f t="shared" si="152"/>
        <v>4.0732265446224254</v>
      </c>
      <c r="O142" s="95">
        <v>4190</v>
      </c>
      <c r="P142" s="94">
        <f t="shared" si="104"/>
        <v>13.088068147523588</v>
      </c>
      <c r="Q142" s="94">
        <f t="shared" si="105"/>
        <v>13.45217956712435</v>
      </c>
      <c r="R142" s="94">
        <f t="shared" si="106"/>
        <v>13.683309329592252</v>
      </c>
      <c r="S142" s="94">
        <f t="shared" si="107"/>
        <v>13.641408076623231</v>
      </c>
      <c r="T142" s="94">
        <f t="shared" si="108"/>
        <v>13.594650233737665</v>
      </c>
      <c r="U142" s="94">
        <f t="shared" si="109"/>
        <v>13.379852798757183</v>
      </c>
      <c r="V142" s="82"/>
      <c r="W142" s="95">
        <v>4190</v>
      </c>
      <c r="X142" s="161">
        <f t="shared" si="117"/>
        <v>9.2076564087912782</v>
      </c>
      <c r="Y142" s="161">
        <f t="shared" si="118"/>
        <v>9.434408120826296</v>
      </c>
      <c r="Z142" s="161">
        <f t="shared" si="119"/>
        <v>9.5559622983951602</v>
      </c>
      <c r="AA142" s="161">
        <f t="shared" si="120"/>
        <v>9.4761954763325864</v>
      </c>
      <c r="AB142" s="161">
        <f t="shared" si="121"/>
        <v>9.3908708501109945</v>
      </c>
      <c r="AC142" s="161">
        <f t="shared" si="122"/>
        <v>9.1760734151305137</v>
      </c>
      <c r="AD142" s="82"/>
      <c r="AE142" s="82"/>
      <c r="AF142" s="82"/>
      <c r="AG142" s="95">
        <v>4190</v>
      </c>
      <c r="AH142" s="161">
        <f t="shared" si="123"/>
        <v>-11.079729326511535</v>
      </c>
      <c r="AI142" s="161">
        <f t="shared" si="124"/>
        <v>-11.191806148263618</v>
      </c>
      <c r="AJ142" s="161">
        <f t="shared" si="125"/>
        <v>-11.341128796562653</v>
      </c>
      <c r="AK142" s="161">
        <f t="shared" si="126"/>
        <v>-11.523634255594809</v>
      </c>
      <c r="AL142" s="161">
        <f t="shared" si="127"/>
        <v>-11.710546806677456</v>
      </c>
      <c r="AM142" s="161">
        <f t="shared" si="128"/>
        <v>-11.942528036456377</v>
      </c>
      <c r="AN142" s="81"/>
      <c r="AO142" s="81"/>
      <c r="AP142" s="95">
        <v>4190</v>
      </c>
      <c r="AQ142" s="94">
        <f t="shared" si="110"/>
        <v>40.493815325797769</v>
      </c>
      <c r="AR142" s="94">
        <f t="shared" si="111"/>
        <v>70.082096268347613</v>
      </c>
      <c r="AS142" s="94">
        <f t="shared" si="112"/>
        <v>109.5032754192931</v>
      </c>
      <c r="AT142" s="94">
        <f t="shared" si="113"/>
        <v>157.68471660378211</v>
      </c>
      <c r="AU142" s="94">
        <f t="shared" si="114"/>
        <v>207.02963008960097</v>
      </c>
      <c r="AV142" s="94">
        <f t="shared" si="115"/>
        <v>268.27267475123602</v>
      </c>
      <c r="AW142" s="81"/>
      <c r="AX142" s="95">
        <v>4190</v>
      </c>
      <c r="AY142" s="99">
        <f>'Max limit'!AX142*Input!PrimaryDrive_ratio*Input!Gear1_ratio*Input!FinalDrive_ratio</f>
        <v>369.78274428274432</v>
      </c>
      <c r="AZ142" s="99">
        <f t="shared" si="129"/>
        <v>6.1630457380457386</v>
      </c>
      <c r="BA142" s="99">
        <f>AZ142*Input!$N$23</f>
        <v>14501.634295530144</v>
      </c>
      <c r="BB142" s="97">
        <f t="shared" si="116"/>
        <v>14.501634295530144</v>
      </c>
      <c r="BC142" s="95">
        <v>4190</v>
      </c>
      <c r="BD142" s="99">
        <f>'Max limit'!AX142*Input!PrimaryDrive_ratio*Input!Gear2_ratio*Input!FinalDrive_ratio</f>
        <v>486.46974358974359</v>
      </c>
      <c r="BE142" s="99">
        <f t="shared" si="130"/>
        <v>8.1078290598290597</v>
      </c>
      <c r="BF142" s="99">
        <f>BE142*Input!$N$23</f>
        <v>19077.705562119656</v>
      </c>
      <c r="BG142" s="100">
        <f t="shared" si="131"/>
        <v>19.077705562119657</v>
      </c>
      <c r="BH142" s="95">
        <v>4190</v>
      </c>
      <c r="BI142" s="99">
        <f>'Max limit'!AX142*Input!PrimaryDrive_ratio*Input!Gear3_ratio*Input!FinalDrive_ratio</f>
        <v>608.08717948717947</v>
      </c>
      <c r="BJ142" s="99">
        <f t="shared" si="132"/>
        <v>10.134786324786324</v>
      </c>
      <c r="BK142" s="99">
        <f>BJ142*Input!$N$23</f>
        <v>23847.131952649568</v>
      </c>
      <c r="BL142" s="100">
        <f t="shared" si="133"/>
        <v>23.847131952649569</v>
      </c>
      <c r="BM142" s="95">
        <v>4190</v>
      </c>
      <c r="BN142" s="99">
        <f>'Max limit'!AX142*Input!PrimaryDrive_ratio*Input!Gear4_ratio*Input!FinalDrive_ratio</f>
        <v>729.70461538461541</v>
      </c>
      <c r="BO142" s="99">
        <f t="shared" si="134"/>
        <v>12.16174358974359</v>
      </c>
      <c r="BP142" s="99">
        <f>BO142*Input!$N$23</f>
        <v>28616.558343179484</v>
      </c>
      <c r="BQ142" s="100">
        <f t="shared" si="135"/>
        <v>28.616558343179484</v>
      </c>
      <c r="BR142" s="95">
        <v>4190</v>
      </c>
      <c r="BS142" s="99">
        <f>'Max limit'!AX142*Input!PrimaryDrive_ratio*Input!Gear5_ratio*Input!FinalDrive_ratio</f>
        <v>836.11987179487176</v>
      </c>
      <c r="BT142" s="99">
        <f t="shared" si="136"/>
        <v>13.935331196581195</v>
      </c>
      <c r="BU142" s="99">
        <f>BT142*Input!$N$23</f>
        <v>32789.806434893151</v>
      </c>
      <c r="BV142" s="100">
        <f t="shared" si="137"/>
        <v>32.789806434893151</v>
      </c>
      <c r="BW142" s="95">
        <v>4190</v>
      </c>
      <c r="BX142" s="99">
        <f>'Max limit'!AX142*Input!PrimaryDrive_ratio*Input!Gear6_ratio*Input!FinalDrive_ratio</f>
        <v>951.78862876254175</v>
      </c>
      <c r="BY142" s="99">
        <f t="shared" si="138"/>
        <v>15.86314381270903</v>
      </c>
      <c r="BZ142" s="99">
        <f>BY142*Input!$N$23</f>
        <v>37325.945665016712</v>
      </c>
      <c r="CA142" s="100">
        <f t="shared" si="139"/>
        <v>37.325945665016711</v>
      </c>
      <c r="CC142" s="95">
        <v>4190</v>
      </c>
      <c r="CD142" s="94">
        <f t="shared" si="140"/>
        <v>14.5</v>
      </c>
      <c r="CE142" s="94">
        <f t="shared" si="141"/>
        <v>19</v>
      </c>
      <c r="CF142" s="94">
        <f t="shared" si="142"/>
        <v>24</v>
      </c>
      <c r="CG142" s="94">
        <f t="shared" si="143"/>
        <v>28.5</v>
      </c>
      <c r="CH142" s="94">
        <f t="shared" si="144"/>
        <v>33</v>
      </c>
      <c r="CI142" s="94">
        <f t="shared" si="145"/>
        <v>37.5</v>
      </c>
      <c r="CK142" s="95">
        <v>4190</v>
      </c>
      <c r="CL142" s="162">
        <f t="shared" si="146"/>
        <v>6.1630457380457386</v>
      </c>
      <c r="CM142" s="162">
        <f t="shared" si="147"/>
        <v>8.1078290598290597</v>
      </c>
      <c r="CN142" s="162">
        <f t="shared" si="148"/>
        <v>10.134786324786324</v>
      </c>
      <c r="CO142" s="162">
        <f t="shared" si="149"/>
        <v>12.16174358974359</v>
      </c>
      <c r="CP142" s="162">
        <f t="shared" si="150"/>
        <v>13.935331196581195</v>
      </c>
      <c r="CQ142" s="162">
        <f t="shared" si="151"/>
        <v>15.86314381270903</v>
      </c>
    </row>
    <row r="143" spans="1:95" ht="19.5" thickTop="1" thickBot="1">
      <c r="A143" s="70">
        <v>4240</v>
      </c>
      <c r="B143" s="70">
        <v>60.865000000000002</v>
      </c>
      <c r="C143" s="70">
        <v>100.819</v>
      </c>
      <c r="D143" s="70">
        <v>57.694000000000003</v>
      </c>
      <c r="E143" s="70">
        <v>2.4700000000000002</v>
      </c>
      <c r="G143" s="92">
        <v>1</v>
      </c>
      <c r="H143" s="93">
        <f t="shared" si="152"/>
        <v>4.1184210526315788</v>
      </c>
      <c r="O143" s="95">
        <v>4200</v>
      </c>
      <c r="P143" s="94">
        <f t="shared" si="104"/>
        <v>13.087441630574816</v>
      </c>
      <c r="Q143" s="94">
        <f t="shared" si="105"/>
        <v>13.451056880293613</v>
      </c>
      <c r="R143" s="94">
        <f t="shared" si="106"/>
        <v>13.681507289650872</v>
      </c>
      <c r="S143" s="94">
        <f t="shared" si="107"/>
        <v>13.638789332341444</v>
      </c>
      <c r="T143" s="94">
        <f t="shared" si="108"/>
        <v>13.591180159718599</v>
      </c>
      <c r="U143" s="94">
        <f t="shared" si="109"/>
        <v>13.375356215160542</v>
      </c>
      <c r="V143" s="82"/>
      <c r="W143" s="95">
        <v>4200</v>
      </c>
      <c r="X143" s="161">
        <f t="shared" si="117"/>
        <v>9.2070298918425078</v>
      </c>
      <c r="Y143" s="161">
        <f t="shared" si="118"/>
        <v>9.4332854339955592</v>
      </c>
      <c r="Z143" s="161">
        <f t="shared" si="119"/>
        <v>9.5541602584537788</v>
      </c>
      <c r="AA143" s="161">
        <f t="shared" si="120"/>
        <v>9.4735767320508018</v>
      </c>
      <c r="AB143" s="161">
        <f t="shared" si="121"/>
        <v>9.3874007760919298</v>
      </c>
      <c r="AC143" s="161">
        <f t="shared" si="122"/>
        <v>9.1715768315338728</v>
      </c>
      <c r="AD143" s="82"/>
      <c r="AE143" s="82"/>
      <c r="AF143" s="82"/>
      <c r="AG143" s="95">
        <v>4200</v>
      </c>
      <c r="AH143" s="161">
        <f t="shared" si="123"/>
        <v>-11.080462351341598</v>
      </c>
      <c r="AI143" s="161">
        <f t="shared" si="124"/>
        <v>-11.19307478438235</v>
      </c>
      <c r="AJ143" s="161">
        <f t="shared" si="125"/>
        <v>-11.343111040498172</v>
      </c>
      <c r="AK143" s="161">
        <f t="shared" si="126"/>
        <v>-11.526488686861956</v>
      </c>
      <c r="AL143" s="161">
        <f t="shared" si="127"/>
        <v>-11.714294486618046</v>
      </c>
      <c r="AM143" s="161">
        <f t="shared" si="128"/>
        <v>-11.947384346740748</v>
      </c>
      <c r="AN143" s="81"/>
      <c r="AO143" s="81"/>
      <c r="AP143" s="95">
        <v>4200</v>
      </c>
      <c r="AQ143" s="94">
        <f t="shared" si="110"/>
        <v>40.687333880934411</v>
      </c>
      <c r="AR143" s="94">
        <f t="shared" si="111"/>
        <v>70.417016203692825</v>
      </c>
      <c r="AS143" s="94">
        <f t="shared" si="112"/>
        <v>110.02658781827</v>
      </c>
      <c r="AT143" s="94">
        <f t="shared" si="113"/>
        <v>158.43828645830885</v>
      </c>
      <c r="AU143" s="94">
        <f t="shared" si="114"/>
        <v>208.0190175939168</v>
      </c>
      <c r="AV143" s="94">
        <f t="shared" si="115"/>
        <v>269.55474066631001</v>
      </c>
      <c r="AW143" s="81"/>
      <c r="AX143" s="95">
        <v>4200</v>
      </c>
      <c r="AY143" s="99">
        <f>'Max limit'!AX143*Input!PrimaryDrive_ratio*Input!Gear1_ratio*Input!FinalDrive_ratio</f>
        <v>370.66528066528065</v>
      </c>
      <c r="AZ143" s="99">
        <f t="shared" si="129"/>
        <v>6.1777546777546775</v>
      </c>
      <c r="BA143" s="99">
        <f>AZ143*Input!$N$23</f>
        <v>14536.244401247399</v>
      </c>
      <c r="BB143" s="97">
        <f t="shared" si="116"/>
        <v>14.5362444012474</v>
      </c>
      <c r="BC143" s="95">
        <v>4200</v>
      </c>
      <c r="BD143" s="99">
        <f>'Max limit'!AX143*Input!PrimaryDrive_ratio*Input!Gear2_ratio*Input!FinalDrive_ratio</f>
        <v>487.6307692307692</v>
      </c>
      <c r="BE143" s="99">
        <f t="shared" si="130"/>
        <v>8.127179487179486</v>
      </c>
      <c r="BF143" s="99">
        <f>BE143*Input!$N$23</f>
        <v>19123.237078974355</v>
      </c>
      <c r="BG143" s="100">
        <f t="shared" si="131"/>
        <v>19.123237078974356</v>
      </c>
      <c r="BH143" s="95">
        <v>4200</v>
      </c>
      <c r="BI143" s="99">
        <f>'Max limit'!AX143*Input!PrimaryDrive_ratio*Input!Gear3_ratio*Input!FinalDrive_ratio</f>
        <v>609.53846153846143</v>
      </c>
      <c r="BJ143" s="99">
        <f t="shared" si="132"/>
        <v>10.158974358974357</v>
      </c>
      <c r="BK143" s="99">
        <f>BJ143*Input!$N$23</f>
        <v>23904.04634871794</v>
      </c>
      <c r="BL143" s="100">
        <f t="shared" si="133"/>
        <v>23.904046348717941</v>
      </c>
      <c r="BM143" s="95">
        <v>4200</v>
      </c>
      <c r="BN143" s="99">
        <f>'Max limit'!AX143*Input!PrimaryDrive_ratio*Input!Gear4_ratio*Input!FinalDrive_ratio</f>
        <v>731.44615384615383</v>
      </c>
      <c r="BO143" s="99">
        <f t="shared" si="134"/>
        <v>12.190769230769231</v>
      </c>
      <c r="BP143" s="99">
        <f>BO143*Input!$N$23</f>
        <v>28684.855618461534</v>
      </c>
      <c r="BQ143" s="100">
        <f t="shared" si="135"/>
        <v>28.684855618461533</v>
      </c>
      <c r="BR143" s="95">
        <v>4200</v>
      </c>
      <c r="BS143" s="99">
        <f>'Max limit'!AX143*Input!PrimaryDrive_ratio*Input!Gear5_ratio*Input!FinalDrive_ratio</f>
        <v>838.11538461538464</v>
      </c>
      <c r="BT143" s="99">
        <f t="shared" si="136"/>
        <v>13.968589743589744</v>
      </c>
      <c r="BU143" s="99">
        <f>BT143*Input!$N$23</f>
        <v>32868.063729487178</v>
      </c>
      <c r="BV143" s="100">
        <f t="shared" si="137"/>
        <v>32.868063729487176</v>
      </c>
      <c r="BW143" s="95">
        <v>4200</v>
      </c>
      <c r="BX143" s="99">
        <f>'Max limit'!AX143*Input!PrimaryDrive_ratio*Input!Gear6_ratio*Input!FinalDrive_ratio</f>
        <v>954.06020066889641</v>
      </c>
      <c r="BY143" s="99">
        <f t="shared" si="138"/>
        <v>15.901003344481607</v>
      </c>
      <c r="BZ143" s="99">
        <f>BY143*Input!$N$23</f>
        <v>37415.029067558527</v>
      </c>
      <c r="CA143" s="100">
        <f t="shared" si="139"/>
        <v>37.415029067558528</v>
      </c>
      <c r="CC143" s="95">
        <v>4200</v>
      </c>
      <c r="CD143" s="94">
        <f t="shared" si="140"/>
        <v>14.5</v>
      </c>
      <c r="CE143" s="94">
        <f t="shared" si="141"/>
        <v>19</v>
      </c>
      <c r="CF143" s="94">
        <f t="shared" si="142"/>
        <v>24</v>
      </c>
      <c r="CG143" s="94">
        <f t="shared" si="143"/>
        <v>28.5</v>
      </c>
      <c r="CH143" s="94">
        <f t="shared" si="144"/>
        <v>33</v>
      </c>
      <c r="CI143" s="94">
        <f t="shared" si="145"/>
        <v>37.5</v>
      </c>
      <c r="CK143" s="95">
        <v>4200</v>
      </c>
      <c r="CL143" s="162">
        <f t="shared" si="146"/>
        <v>6.1777546777546775</v>
      </c>
      <c r="CM143" s="162">
        <f t="shared" si="147"/>
        <v>8.127179487179486</v>
      </c>
      <c r="CN143" s="162">
        <f t="shared" si="148"/>
        <v>10.158974358974357</v>
      </c>
      <c r="CO143" s="162">
        <f t="shared" si="149"/>
        <v>12.190769230769231</v>
      </c>
      <c r="CP143" s="162">
        <f t="shared" si="150"/>
        <v>13.968589743589744</v>
      </c>
      <c r="CQ143" s="162">
        <f t="shared" si="151"/>
        <v>15.901003344481607</v>
      </c>
    </row>
    <row r="144" spans="1:95" ht="19.5" thickTop="1" thickBot="1">
      <c r="A144" s="70">
        <v>4250</v>
      </c>
      <c r="B144" s="70">
        <v>60.973999999999997</v>
      </c>
      <c r="C144" s="70">
        <v>100.761</v>
      </c>
      <c r="D144" s="70">
        <v>57.795999999999999</v>
      </c>
      <c r="E144" s="70">
        <v>2.4750000000000001</v>
      </c>
      <c r="G144" s="92">
        <v>1</v>
      </c>
      <c r="H144" s="93">
        <f t="shared" si="152"/>
        <v>4.1636155606407321</v>
      </c>
      <c r="O144" s="95">
        <v>4210</v>
      </c>
      <c r="P144" s="94">
        <f t="shared" si="104"/>
        <v>13.086813620141065</v>
      </c>
      <c r="Q144" s="94">
        <f t="shared" si="105"/>
        <v>13.449931517212985</v>
      </c>
      <c r="R144" s="94">
        <f t="shared" si="106"/>
        <v>13.679700954024291</v>
      </c>
      <c r="S144" s="94">
        <f t="shared" si="107"/>
        <v>13.636164345522634</v>
      </c>
      <c r="T144" s="94">
        <f t="shared" si="108"/>
        <v>13.587701813771004</v>
      </c>
      <c r="U144" s="94">
        <f t="shared" si="109"/>
        <v>13.370848912651873</v>
      </c>
      <c r="V144" s="82"/>
      <c r="W144" s="95">
        <v>4210</v>
      </c>
      <c r="X144" s="161">
        <f t="shared" si="117"/>
        <v>9.2064018814087554</v>
      </c>
      <c r="Y144" s="161">
        <f t="shared" si="118"/>
        <v>9.4321600709149287</v>
      </c>
      <c r="Z144" s="161">
        <f t="shared" si="119"/>
        <v>9.5523539228271996</v>
      </c>
      <c r="AA144" s="161">
        <f t="shared" si="120"/>
        <v>9.4709517452319911</v>
      </c>
      <c r="AB144" s="161">
        <f t="shared" si="121"/>
        <v>9.3839224301443327</v>
      </c>
      <c r="AC144" s="161">
        <f t="shared" si="122"/>
        <v>9.1670695290252038</v>
      </c>
      <c r="AD144" s="82"/>
      <c r="AE144" s="82"/>
      <c r="AF144" s="82"/>
      <c r="AG144" s="95">
        <v>4210</v>
      </c>
      <c r="AH144" s="161">
        <f t="shared" si="123"/>
        <v>-11.081197123549087</v>
      </c>
      <c r="AI144" s="161">
        <f t="shared" si="124"/>
        <v>-11.194346444663463</v>
      </c>
      <c r="AJ144" s="161">
        <f t="shared" si="125"/>
        <v>-11.345098009687412</v>
      </c>
      <c r="AK144" s="161">
        <f t="shared" si="126"/>
        <v>-11.529349922494459</v>
      </c>
      <c r="AL144" s="161">
        <f t="shared" si="127"/>
        <v>-11.71805110024145</v>
      </c>
      <c r="AM144" s="161">
        <f t="shared" si="128"/>
        <v>-11.95225223345011</v>
      </c>
      <c r="AN144" s="81"/>
      <c r="AO144" s="81"/>
      <c r="AP144" s="95">
        <v>4210</v>
      </c>
      <c r="AQ144" s="94">
        <f t="shared" si="110"/>
        <v>40.881313743711424</v>
      </c>
      <c r="AR144" s="94">
        <f t="shared" si="111"/>
        <v>70.752734517906575</v>
      </c>
      <c r="AS144" s="94">
        <f t="shared" si="112"/>
        <v>110.55114768422901</v>
      </c>
      <c r="AT144" s="94">
        <f t="shared" si="113"/>
        <v>159.19365266528976</v>
      </c>
      <c r="AU144" s="94">
        <f t="shared" si="114"/>
        <v>209.01076359049534</v>
      </c>
      <c r="AV144" s="94">
        <f t="shared" si="115"/>
        <v>270.83986275758178</v>
      </c>
      <c r="AW144" s="81"/>
      <c r="AX144" s="95">
        <v>4210</v>
      </c>
      <c r="AY144" s="99">
        <f>'Max limit'!AX144*Input!PrimaryDrive_ratio*Input!Gear1_ratio*Input!FinalDrive_ratio</f>
        <v>371.54781704781703</v>
      </c>
      <c r="AZ144" s="99">
        <f t="shared" si="129"/>
        <v>6.1924636174636172</v>
      </c>
      <c r="BA144" s="99">
        <f>AZ144*Input!$N$23</f>
        <v>14570.854506964653</v>
      </c>
      <c r="BB144" s="97">
        <f t="shared" si="116"/>
        <v>14.570854506964654</v>
      </c>
      <c r="BC144" s="95">
        <v>4210</v>
      </c>
      <c r="BD144" s="99">
        <f>'Max limit'!AX144*Input!PrimaryDrive_ratio*Input!Gear2_ratio*Input!FinalDrive_ratio</f>
        <v>488.79179487179482</v>
      </c>
      <c r="BE144" s="99">
        <f t="shared" si="130"/>
        <v>8.1465299145299142</v>
      </c>
      <c r="BF144" s="99">
        <f>BE144*Input!$N$23</f>
        <v>19168.768595829057</v>
      </c>
      <c r="BG144" s="100">
        <f t="shared" si="131"/>
        <v>19.168768595829057</v>
      </c>
      <c r="BH144" s="95">
        <v>4210</v>
      </c>
      <c r="BI144" s="99">
        <f>'Max limit'!AX144*Input!PrimaryDrive_ratio*Input!Gear3_ratio*Input!FinalDrive_ratio</f>
        <v>610.98974358974351</v>
      </c>
      <c r="BJ144" s="99">
        <f t="shared" si="132"/>
        <v>10.183162393162393</v>
      </c>
      <c r="BK144" s="99">
        <f>BJ144*Input!$N$23</f>
        <v>23960.96074478632</v>
      </c>
      <c r="BL144" s="100">
        <f t="shared" si="133"/>
        <v>23.96096074478632</v>
      </c>
      <c r="BM144" s="95">
        <v>4210</v>
      </c>
      <c r="BN144" s="99">
        <f>'Max limit'!AX144*Input!PrimaryDrive_ratio*Input!Gear4_ratio*Input!FinalDrive_ratio</f>
        <v>733.18769230769226</v>
      </c>
      <c r="BO144" s="99">
        <f t="shared" si="134"/>
        <v>12.219794871794871</v>
      </c>
      <c r="BP144" s="99">
        <f>BO144*Input!$N$23</f>
        <v>28753.152893743583</v>
      </c>
      <c r="BQ144" s="100">
        <f t="shared" si="135"/>
        <v>28.753152893743582</v>
      </c>
      <c r="BR144" s="95">
        <v>4210</v>
      </c>
      <c r="BS144" s="99">
        <f>'Max limit'!AX144*Input!PrimaryDrive_ratio*Input!Gear5_ratio*Input!FinalDrive_ratio</f>
        <v>840.1108974358973</v>
      </c>
      <c r="BT144" s="99">
        <f t="shared" si="136"/>
        <v>14.001848290598288</v>
      </c>
      <c r="BU144" s="99">
        <f>BT144*Input!$N$23</f>
        <v>32946.321024081182</v>
      </c>
      <c r="BV144" s="100">
        <f t="shared" si="137"/>
        <v>32.946321024081179</v>
      </c>
      <c r="BW144" s="95">
        <v>4210</v>
      </c>
      <c r="BX144" s="99">
        <f>'Max limit'!AX144*Input!PrimaryDrive_ratio*Input!Gear6_ratio*Input!FinalDrive_ratio</f>
        <v>956.33177257525074</v>
      </c>
      <c r="BY144" s="99">
        <f t="shared" si="138"/>
        <v>15.938862876254179</v>
      </c>
      <c r="BZ144" s="99">
        <f>BY144*Input!$N$23</f>
        <v>37504.112470100321</v>
      </c>
      <c r="CA144" s="100">
        <f t="shared" si="139"/>
        <v>37.504112470100324</v>
      </c>
      <c r="CC144" s="95">
        <v>4210</v>
      </c>
      <c r="CD144" s="94">
        <f t="shared" si="140"/>
        <v>14.5</v>
      </c>
      <c r="CE144" s="94">
        <f t="shared" si="141"/>
        <v>19</v>
      </c>
      <c r="CF144" s="94">
        <f t="shared" si="142"/>
        <v>24</v>
      </c>
      <c r="CG144" s="94">
        <f t="shared" si="143"/>
        <v>29</v>
      </c>
      <c r="CH144" s="94">
        <f t="shared" si="144"/>
        <v>33</v>
      </c>
      <c r="CI144" s="94">
        <f t="shared" si="145"/>
        <v>37.5</v>
      </c>
      <c r="CK144" s="95">
        <v>4210</v>
      </c>
      <c r="CL144" s="162">
        <f t="shared" si="146"/>
        <v>6.1924636174636172</v>
      </c>
      <c r="CM144" s="162">
        <f t="shared" si="147"/>
        <v>8.1465299145299142</v>
      </c>
      <c r="CN144" s="162">
        <f t="shared" si="148"/>
        <v>10.183162393162393</v>
      </c>
      <c r="CO144" s="162">
        <f t="shared" si="149"/>
        <v>12.219794871794871</v>
      </c>
      <c r="CP144" s="162">
        <f t="shared" si="150"/>
        <v>14.001848290598288</v>
      </c>
      <c r="CQ144" s="162">
        <f t="shared" si="151"/>
        <v>15.938862876254179</v>
      </c>
    </row>
    <row r="145" spans="1:95" ht="19.5" thickTop="1" thickBot="1">
      <c r="A145" s="70">
        <v>4260</v>
      </c>
      <c r="B145" s="70">
        <v>61.085999999999999</v>
      </c>
      <c r="C145" s="70">
        <v>100.71</v>
      </c>
      <c r="D145" s="70">
        <v>57.895000000000003</v>
      </c>
      <c r="E145" s="70">
        <v>2.488</v>
      </c>
      <c r="G145" s="92">
        <v>1</v>
      </c>
      <c r="H145" s="93">
        <f t="shared" si="152"/>
        <v>4.2088100686498855</v>
      </c>
      <c r="O145" s="95">
        <v>4220</v>
      </c>
      <c r="P145" s="94">
        <f t="shared" si="104"/>
        <v>13.086184116222336</v>
      </c>
      <c r="Q145" s="94">
        <f t="shared" si="105"/>
        <v>13.448803477882457</v>
      </c>
      <c r="R145" s="94">
        <f t="shared" si="106"/>
        <v>13.677890322712512</v>
      </c>
      <c r="S145" s="94">
        <f t="shared" si="107"/>
        <v>13.633533116166799</v>
      </c>
      <c r="T145" s="94">
        <f t="shared" si="108"/>
        <v>13.584215195894876</v>
      </c>
      <c r="U145" s="94">
        <f t="shared" si="109"/>
        <v>13.366330891231174</v>
      </c>
      <c r="V145" s="82"/>
      <c r="W145" s="95">
        <v>4220</v>
      </c>
      <c r="X145" s="161">
        <f t="shared" si="117"/>
        <v>9.2057723774900246</v>
      </c>
      <c r="Y145" s="161">
        <f t="shared" si="118"/>
        <v>9.4310320315844027</v>
      </c>
      <c r="Z145" s="161">
        <f t="shared" si="119"/>
        <v>9.5505432915154174</v>
      </c>
      <c r="AA145" s="161">
        <f t="shared" si="120"/>
        <v>9.4683205158761563</v>
      </c>
      <c r="AB145" s="161">
        <f t="shared" si="121"/>
        <v>9.380435812268205</v>
      </c>
      <c r="AC145" s="161">
        <f t="shared" si="122"/>
        <v>9.1625515076045048</v>
      </c>
      <c r="AD145" s="82"/>
      <c r="AE145" s="82"/>
      <c r="AF145" s="82"/>
      <c r="AG145" s="95">
        <v>4220</v>
      </c>
      <c r="AH145" s="161">
        <f t="shared" si="123"/>
        <v>-11.081933643134001</v>
      </c>
      <c r="AI145" s="161">
        <f t="shared" si="124"/>
        <v>-11.195621129106955</v>
      </c>
      <c r="AJ145" s="161">
        <f t="shared" si="125"/>
        <v>-11.34708970413037</v>
      </c>
      <c r="AK145" s="161">
        <f t="shared" si="126"/>
        <v>-11.53221796249232</v>
      </c>
      <c r="AL145" s="161">
        <f t="shared" si="127"/>
        <v>-11.721816647547669</v>
      </c>
      <c r="AM145" s="161">
        <f t="shared" si="128"/>
        <v>-11.957131696584467</v>
      </c>
      <c r="AN145" s="81"/>
      <c r="AO145" s="81"/>
      <c r="AP145" s="95">
        <v>4220</v>
      </c>
      <c r="AQ145" s="94">
        <f t="shared" si="110"/>
        <v>41.075754914128822</v>
      </c>
      <c r="AR145" s="94">
        <f t="shared" si="111"/>
        <v>71.089251210988863</v>
      </c>
      <c r="AS145" s="94">
        <f t="shared" si="112"/>
        <v>111.07695501717005</v>
      </c>
      <c r="AT145" s="94">
        <f t="shared" si="113"/>
        <v>159.95081522472489</v>
      </c>
      <c r="AU145" s="94">
        <f t="shared" si="114"/>
        <v>210.00486807933709</v>
      </c>
      <c r="AV145" s="94">
        <f t="shared" si="115"/>
        <v>272.12804102505174</v>
      </c>
      <c r="AW145" s="81"/>
      <c r="AX145" s="95">
        <v>4220</v>
      </c>
      <c r="AY145" s="99">
        <f>'Max limit'!AX145*Input!PrimaryDrive_ratio*Input!Gear1_ratio*Input!FinalDrive_ratio</f>
        <v>372.43035343035348</v>
      </c>
      <c r="AZ145" s="99">
        <f t="shared" si="129"/>
        <v>6.2071725571725578</v>
      </c>
      <c r="BA145" s="99">
        <f>AZ145*Input!$N$23</f>
        <v>14605.464612681912</v>
      </c>
      <c r="BB145" s="97">
        <f t="shared" si="116"/>
        <v>14.605464612681912</v>
      </c>
      <c r="BC145" s="95">
        <v>4220</v>
      </c>
      <c r="BD145" s="99">
        <f>'Max limit'!AX145*Input!PrimaryDrive_ratio*Input!Gear2_ratio*Input!FinalDrive_ratio</f>
        <v>489.95282051282055</v>
      </c>
      <c r="BE145" s="99">
        <f t="shared" si="130"/>
        <v>8.1658803418803423</v>
      </c>
      <c r="BF145" s="99">
        <f>BE145*Input!$N$23</f>
        <v>19214.300112683759</v>
      </c>
      <c r="BG145" s="100">
        <f t="shared" si="131"/>
        <v>19.214300112683759</v>
      </c>
      <c r="BH145" s="95">
        <v>4220</v>
      </c>
      <c r="BI145" s="99">
        <f>'Max limit'!AX145*Input!PrimaryDrive_ratio*Input!Gear3_ratio*Input!FinalDrive_ratio</f>
        <v>612.44102564102559</v>
      </c>
      <c r="BJ145" s="99">
        <f t="shared" si="132"/>
        <v>10.207350427350427</v>
      </c>
      <c r="BK145" s="99">
        <f>BJ145*Input!$N$23</f>
        <v>24017.875140854696</v>
      </c>
      <c r="BL145" s="100">
        <f t="shared" si="133"/>
        <v>24.017875140854695</v>
      </c>
      <c r="BM145" s="95">
        <v>4220</v>
      </c>
      <c r="BN145" s="99">
        <f>'Max limit'!AX145*Input!PrimaryDrive_ratio*Input!Gear4_ratio*Input!FinalDrive_ratio</f>
        <v>734.9292307692308</v>
      </c>
      <c r="BO145" s="99">
        <f t="shared" si="134"/>
        <v>12.248820512820513</v>
      </c>
      <c r="BP145" s="99">
        <f>BO145*Input!$N$23</f>
        <v>28821.450169025637</v>
      </c>
      <c r="BQ145" s="100">
        <f t="shared" si="135"/>
        <v>28.821450169025635</v>
      </c>
      <c r="BR145" s="95">
        <v>4220</v>
      </c>
      <c r="BS145" s="99">
        <f>'Max limit'!AX145*Input!PrimaryDrive_ratio*Input!Gear5_ratio*Input!FinalDrive_ratio</f>
        <v>842.10641025641019</v>
      </c>
      <c r="BT145" s="99">
        <f t="shared" si="136"/>
        <v>14.035106837606836</v>
      </c>
      <c r="BU145" s="99">
        <f>BT145*Input!$N$23</f>
        <v>33024.578318675201</v>
      </c>
      <c r="BV145" s="100">
        <f t="shared" si="137"/>
        <v>33.024578318675204</v>
      </c>
      <c r="BW145" s="95">
        <v>4220</v>
      </c>
      <c r="BX145" s="99">
        <f>'Max limit'!AX145*Input!PrimaryDrive_ratio*Input!Gear6_ratio*Input!FinalDrive_ratio</f>
        <v>958.60334448160529</v>
      </c>
      <c r="BY145" s="99">
        <f t="shared" si="138"/>
        <v>15.976722408026754</v>
      </c>
      <c r="BZ145" s="99">
        <f>BY145*Input!$N$23</f>
        <v>37593.195872642129</v>
      </c>
      <c r="CA145" s="100">
        <f t="shared" si="139"/>
        <v>37.593195872642127</v>
      </c>
      <c r="CC145" s="95">
        <v>4220</v>
      </c>
      <c r="CD145" s="94">
        <f t="shared" si="140"/>
        <v>14.5</v>
      </c>
      <c r="CE145" s="94">
        <f t="shared" si="141"/>
        <v>19</v>
      </c>
      <c r="CF145" s="94">
        <f t="shared" si="142"/>
        <v>24</v>
      </c>
      <c r="CG145" s="94">
        <f t="shared" si="143"/>
        <v>29</v>
      </c>
      <c r="CH145" s="94">
        <f t="shared" si="144"/>
        <v>33</v>
      </c>
      <c r="CI145" s="94">
        <f t="shared" si="145"/>
        <v>37.5</v>
      </c>
      <c r="CK145" s="95">
        <v>4220</v>
      </c>
      <c r="CL145" s="162">
        <f t="shared" si="146"/>
        <v>6.2071725571725578</v>
      </c>
      <c r="CM145" s="162">
        <f t="shared" si="147"/>
        <v>8.1658803418803423</v>
      </c>
      <c r="CN145" s="162">
        <f t="shared" si="148"/>
        <v>10.207350427350427</v>
      </c>
      <c r="CO145" s="162">
        <f t="shared" si="149"/>
        <v>12.248820512820513</v>
      </c>
      <c r="CP145" s="162">
        <f t="shared" si="150"/>
        <v>14.035106837606836</v>
      </c>
      <c r="CQ145" s="162">
        <f t="shared" si="151"/>
        <v>15.976722408026754</v>
      </c>
    </row>
    <row r="146" spans="1:95" ht="19.5" thickTop="1" thickBot="1">
      <c r="A146" s="70">
        <v>4270</v>
      </c>
      <c r="B146" s="70">
        <v>61.194000000000003</v>
      </c>
      <c r="C146" s="70">
        <v>100.652</v>
      </c>
      <c r="D146" s="70">
        <v>57.993000000000002</v>
      </c>
      <c r="E146" s="70">
        <v>2.4969999999999999</v>
      </c>
      <c r="G146" s="92">
        <v>1</v>
      </c>
      <c r="H146" s="93">
        <f t="shared" si="152"/>
        <v>4.2540045766590389</v>
      </c>
      <c r="O146" s="95">
        <v>4230</v>
      </c>
      <c r="P146" s="94">
        <f t="shared" si="104"/>
        <v>13.085553118818627</v>
      </c>
      <c r="Q146" s="94">
        <f t="shared" si="105"/>
        <v>13.447672762302037</v>
      </c>
      <c r="R146" s="94">
        <f t="shared" si="106"/>
        <v>13.676075395715532</v>
      </c>
      <c r="S146" s="94">
        <f t="shared" si="107"/>
        <v>13.63089564427394</v>
      </c>
      <c r="T146" s="94">
        <f t="shared" si="108"/>
        <v>13.580720306090214</v>
      </c>
      <c r="U146" s="94">
        <f t="shared" si="109"/>
        <v>13.361802150898443</v>
      </c>
      <c r="V146" s="82"/>
      <c r="W146" s="95">
        <v>4230</v>
      </c>
      <c r="X146" s="161">
        <f t="shared" si="117"/>
        <v>9.2051413800863156</v>
      </c>
      <c r="Y146" s="161">
        <f t="shared" si="118"/>
        <v>9.4299013160039831</v>
      </c>
      <c r="Z146" s="161">
        <f t="shared" si="119"/>
        <v>9.5487283645184373</v>
      </c>
      <c r="AA146" s="161">
        <f t="shared" si="120"/>
        <v>9.4656830439832955</v>
      </c>
      <c r="AB146" s="161">
        <f t="shared" si="121"/>
        <v>9.3769409224635449</v>
      </c>
      <c r="AC146" s="161">
        <f t="shared" si="122"/>
        <v>9.158022767271774</v>
      </c>
      <c r="AD146" s="82"/>
      <c r="AE146" s="82"/>
      <c r="AF146" s="82"/>
      <c r="AG146" s="95">
        <v>4230</v>
      </c>
      <c r="AH146" s="161">
        <f t="shared" si="123"/>
        <v>-11.082671910096341</v>
      </c>
      <c r="AI146" s="161">
        <f t="shared" si="124"/>
        <v>-11.19689883771283</v>
      </c>
      <c r="AJ146" s="161">
        <f t="shared" si="125"/>
        <v>-11.349086123827048</v>
      </c>
      <c r="AK146" s="161">
        <f t="shared" si="126"/>
        <v>-11.535092806855538</v>
      </c>
      <c r="AL146" s="161">
        <f t="shared" si="127"/>
        <v>-11.725591128536703</v>
      </c>
      <c r="AM146" s="161">
        <f t="shared" si="128"/>
        <v>-11.962022736143815</v>
      </c>
      <c r="AN146" s="81"/>
      <c r="AO146" s="81"/>
      <c r="AP146" s="95">
        <v>4230</v>
      </c>
      <c r="AQ146" s="94">
        <f t="shared" si="110"/>
        <v>41.270657392186571</v>
      </c>
      <c r="AR146" s="94">
        <f t="shared" si="111"/>
        <v>71.426566282939632</v>
      </c>
      <c r="AS146" s="94">
        <f t="shared" si="112"/>
        <v>111.60400981709317</v>
      </c>
      <c r="AT146" s="94">
        <f t="shared" si="113"/>
        <v>160.70977413661421</v>
      </c>
      <c r="AU146" s="94">
        <f t="shared" si="114"/>
        <v>211.00133106044183</v>
      </c>
      <c r="AV146" s="94">
        <f t="shared" si="115"/>
        <v>273.41927546871966</v>
      </c>
      <c r="AW146" s="81"/>
      <c r="AX146" s="95">
        <v>4230</v>
      </c>
      <c r="AY146" s="99">
        <f>'Max limit'!AX146*Input!PrimaryDrive_ratio*Input!Gear1_ratio*Input!FinalDrive_ratio</f>
        <v>373.31288981288981</v>
      </c>
      <c r="AZ146" s="99">
        <f t="shared" si="129"/>
        <v>6.2218814968814966</v>
      </c>
      <c r="BA146" s="99">
        <f>AZ146*Input!$N$23</f>
        <v>14640.074718399164</v>
      </c>
      <c r="BB146" s="97">
        <f t="shared" si="116"/>
        <v>14.640074718399164</v>
      </c>
      <c r="BC146" s="95">
        <v>4230</v>
      </c>
      <c r="BD146" s="99">
        <f>'Max limit'!AX146*Input!PrimaryDrive_ratio*Input!Gear2_ratio*Input!FinalDrive_ratio</f>
        <v>491.11384615384617</v>
      </c>
      <c r="BE146" s="99">
        <f t="shared" si="130"/>
        <v>8.1852307692307686</v>
      </c>
      <c r="BF146" s="99">
        <f>BE146*Input!$N$23</f>
        <v>19259.831629538457</v>
      </c>
      <c r="BG146" s="100">
        <f t="shared" si="131"/>
        <v>19.259831629538457</v>
      </c>
      <c r="BH146" s="95">
        <v>4230</v>
      </c>
      <c r="BI146" s="99">
        <f>'Max limit'!AX146*Input!PrimaryDrive_ratio*Input!Gear3_ratio*Input!FinalDrive_ratio</f>
        <v>613.89230769230767</v>
      </c>
      <c r="BJ146" s="99">
        <f t="shared" si="132"/>
        <v>10.231538461538461</v>
      </c>
      <c r="BK146" s="99">
        <f>BJ146*Input!$N$23</f>
        <v>24074.789536923072</v>
      </c>
      <c r="BL146" s="100">
        <f t="shared" si="133"/>
        <v>24.07478953692307</v>
      </c>
      <c r="BM146" s="95">
        <v>4230</v>
      </c>
      <c r="BN146" s="99">
        <f>'Max limit'!AX146*Input!PrimaryDrive_ratio*Input!Gear4_ratio*Input!FinalDrive_ratio</f>
        <v>736.67076923076934</v>
      </c>
      <c r="BO146" s="99">
        <f t="shared" si="134"/>
        <v>12.277846153846156</v>
      </c>
      <c r="BP146" s="99">
        <f>BO146*Input!$N$23</f>
        <v>28889.74744430769</v>
      </c>
      <c r="BQ146" s="100">
        <f t="shared" si="135"/>
        <v>28.889747444307691</v>
      </c>
      <c r="BR146" s="95">
        <v>4230</v>
      </c>
      <c r="BS146" s="99">
        <f>'Max limit'!AX146*Input!PrimaryDrive_ratio*Input!Gear5_ratio*Input!FinalDrive_ratio</f>
        <v>844.10192307692307</v>
      </c>
      <c r="BT146" s="99">
        <f t="shared" si="136"/>
        <v>14.068365384615385</v>
      </c>
      <c r="BU146" s="99">
        <f>BT146*Input!$N$23</f>
        <v>33102.835613269228</v>
      </c>
      <c r="BV146" s="100">
        <f t="shared" si="137"/>
        <v>33.102835613269228</v>
      </c>
      <c r="BW146" s="95">
        <v>4230</v>
      </c>
      <c r="BX146" s="99">
        <f>'Max limit'!AX146*Input!PrimaryDrive_ratio*Input!Gear6_ratio*Input!FinalDrive_ratio</f>
        <v>960.87491638795973</v>
      </c>
      <c r="BY146" s="99">
        <f t="shared" si="138"/>
        <v>16.014581939799328</v>
      </c>
      <c r="BZ146" s="99">
        <f>BY146*Input!$N$23</f>
        <v>37682.27927518393</v>
      </c>
      <c r="CA146" s="100">
        <f t="shared" si="139"/>
        <v>37.68227927518393</v>
      </c>
      <c r="CC146" s="95">
        <v>4230</v>
      </c>
      <c r="CD146" s="94">
        <f t="shared" si="140"/>
        <v>14.5</v>
      </c>
      <c r="CE146" s="94">
        <f t="shared" si="141"/>
        <v>19.5</v>
      </c>
      <c r="CF146" s="94">
        <f t="shared" si="142"/>
        <v>24</v>
      </c>
      <c r="CG146" s="94">
        <f t="shared" si="143"/>
        <v>29</v>
      </c>
      <c r="CH146" s="94">
        <f t="shared" si="144"/>
        <v>33</v>
      </c>
      <c r="CI146" s="94">
        <f t="shared" si="145"/>
        <v>37.5</v>
      </c>
      <c r="CK146" s="95">
        <v>4230</v>
      </c>
      <c r="CL146" s="162">
        <f t="shared" si="146"/>
        <v>6.2218814968814966</v>
      </c>
      <c r="CM146" s="162">
        <f t="shared" si="147"/>
        <v>8.1852307692307686</v>
      </c>
      <c r="CN146" s="162">
        <f t="shared" si="148"/>
        <v>10.231538461538461</v>
      </c>
      <c r="CO146" s="162">
        <f t="shared" si="149"/>
        <v>12.277846153846156</v>
      </c>
      <c r="CP146" s="162">
        <f t="shared" si="150"/>
        <v>14.068365384615385</v>
      </c>
      <c r="CQ146" s="162">
        <f t="shared" si="151"/>
        <v>16.014581939799328</v>
      </c>
    </row>
    <row r="147" spans="1:95" ht="19.5" thickTop="1" thickBot="1">
      <c r="A147" s="70">
        <v>4280</v>
      </c>
      <c r="B147" s="70">
        <v>61.298000000000002</v>
      </c>
      <c r="C147" s="70">
        <v>100.58799999999999</v>
      </c>
      <c r="D147" s="70">
        <v>58.091000000000001</v>
      </c>
      <c r="E147" s="70">
        <v>2.5019999999999998</v>
      </c>
      <c r="G147" s="92">
        <v>1</v>
      </c>
      <c r="H147" s="93">
        <f t="shared" si="152"/>
        <v>4.2991990846681922</v>
      </c>
      <c r="O147" s="95">
        <v>4240</v>
      </c>
      <c r="P147" s="94">
        <f t="shared" si="104"/>
        <v>13.084920627929938</v>
      </c>
      <c r="Q147" s="94">
        <f t="shared" si="105"/>
        <v>13.446539370471724</v>
      </c>
      <c r="R147" s="94">
        <f t="shared" si="106"/>
        <v>13.674256173033351</v>
      </c>
      <c r="S147" s="94">
        <f t="shared" si="107"/>
        <v>13.628251929844055</v>
      </c>
      <c r="T147" s="94">
        <f t="shared" si="108"/>
        <v>13.577217144357025</v>
      </c>
      <c r="U147" s="94">
        <f t="shared" si="109"/>
        <v>13.357262691653682</v>
      </c>
      <c r="V147" s="82"/>
      <c r="W147" s="95">
        <v>4240</v>
      </c>
      <c r="X147" s="161">
        <f t="shared" si="117"/>
        <v>9.2045088891976281</v>
      </c>
      <c r="Y147" s="161">
        <f t="shared" si="118"/>
        <v>9.4287679241736697</v>
      </c>
      <c r="Z147" s="161">
        <f t="shared" si="119"/>
        <v>9.5469091418362577</v>
      </c>
      <c r="AA147" s="161">
        <f t="shared" si="120"/>
        <v>9.4630393295534105</v>
      </c>
      <c r="AB147" s="161">
        <f t="shared" si="121"/>
        <v>9.3734377607303525</v>
      </c>
      <c r="AC147" s="161">
        <f t="shared" si="122"/>
        <v>9.1534833080270133</v>
      </c>
      <c r="AD147" s="82"/>
      <c r="AE147" s="82"/>
      <c r="AF147" s="82"/>
      <c r="AG147" s="95">
        <v>4240</v>
      </c>
      <c r="AH147" s="161">
        <f t="shared" si="123"/>
        <v>-11.083411924436106</v>
      </c>
      <c r="AI147" s="161">
        <f t="shared" si="124"/>
        <v>-11.198179570481086</v>
      </c>
      <c r="AJ147" s="161">
        <f t="shared" si="125"/>
        <v>-11.351087268777446</v>
      </c>
      <c r="AK147" s="161">
        <f t="shared" si="126"/>
        <v>-11.537974455584111</v>
      </c>
      <c r="AL147" s="161">
        <f t="shared" si="127"/>
        <v>-11.729374543208548</v>
      </c>
      <c r="AM147" s="161">
        <f t="shared" si="128"/>
        <v>-11.966925352128156</v>
      </c>
      <c r="AN147" s="81"/>
      <c r="AO147" s="81"/>
      <c r="AP147" s="95">
        <v>4240</v>
      </c>
      <c r="AQ147" s="94">
        <f t="shared" si="110"/>
        <v>41.466021177884713</v>
      </c>
      <c r="AR147" s="94">
        <f t="shared" si="111"/>
        <v>71.764679733758953</v>
      </c>
      <c r="AS147" s="94">
        <f t="shared" si="112"/>
        <v>112.13231208399836</v>
      </c>
      <c r="AT147" s="94">
        <f t="shared" si="113"/>
        <v>161.47052940095764</v>
      </c>
      <c r="AU147" s="94">
        <f t="shared" si="114"/>
        <v>212.00015253380937</v>
      </c>
      <c r="AV147" s="94">
        <f t="shared" si="115"/>
        <v>274.71356608858571</v>
      </c>
      <c r="AW147" s="81"/>
      <c r="AX147" s="95">
        <v>4240</v>
      </c>
      <c r="AY147" s="99">
        <f>'Max limit'!AX147*Input!PrimaryDrive_ratio*Input!Gear1_ratio*Input!FinalDrive_ratio</f>
        <v>374.19542619542619</v>
      </c>
      <c r="AZ147" s="99">
        <f t="shared" si="129"/>
        <v>6.2365904365904363</v>
      </c>
      <c r="BA147" s="99">
        <f>AZ147*Input!$N$23</f>
        <v>14674.684824116421</v>
      </c>
      <c r="BB147" s="97">
        <f t="shared" si="116"/>
        <v>14.674684824116421</v>
      </c>
      <c r="BC147" s="95">
        <v>4240</v>
      </c>
      <c r="BD147" s="99">
        <f>'Max limit'!AX147*Input!PrimaryDrive_ratio*Input!Gear2_ratio*Input!FinalDrive_ratio</f>
        <v>492.27487179487179</v>
      </c>
      <c r="BE147" s="99">
        <f t="shared" si="130"/>
        <v>8.2045811965811968</v>
      </c>
      <c r="BF147" s="99">
        <f>BE147*Input!$N$23</f>
        <v>19305.36314639316</v>
      </c>
      <c r="BG147" s="100">
        <f t="shared" si="131"/>
        <v>19.305363146393159</v>
      </c>
      <c r="BH147" s="95">
        <v>4240</v>
      </c>
      <c r="BI147" s="99">
        <f>'Max limit'!AX147*Input!PrimaryDrive_ratio*Input!Gear3_ratio*Input!FinalDrive_ratio</f>
        <v>615.34358974358963</v>
      </c>
      <c r="BJ147" s="99">
        <f t="shared" si="132"/>
        <v>10.255726495726494</v>
      </c>
      <c r="BK147" s="99">
        <f>BJ147*Input!$N$23</f>
        <v>24131.703932991444</v>
      </c>
      <c r="BL147" s="100">
        <f t="shared" si="133"/>
        <v>24.131703932991446</v>
      </c>
      <c r="BM147" s="95">
        <v>4240</v>
      </c>
      <c r="BN147" s="99">
        <f>'Max limit'!AX147*Input!PrimaryDrive_ratio*Input!Gear4_ratio*Input!FinalDrive_ratio</f>
        <v>738.41230769230765</v>
      </c>
      <c r="BO147" s="99">
        <f t="shared" si="134"/>
        <v>12.306871794871794</v>
      </c>
      <c r="BP147" s="99">
        <f>BO147*Input!$N$23</f>
        <v>28958.044719589736</v>
      </c>
      <c r="BQ147" s="100">
        <f t="shared" si="135"/>
        <v>28.958044719589736</v>
      </c>
      <c r="BR147" s="95">
        <v>4240</v>
      </c>
      <c r="BS147" s="99">
        <f>'Max limit'!AX147*Input!PrimaryDrive_ratio*Input!Gear5_ratio*Input!FinalDrive_ratio</f>
        <v>846.09743589743584</v>
      </c>
      <c r="BT147" s="99">
        <f t="shared" si="136"/>
        <v>14.10162393162393</v>
      </c>
      <c r="BU147" s="99">
        <f>BT147*Input!$N$23</f>
        <v>33181.09290786324</v>
      </c>
      <c r="BV147" s="100">
        <f t="shared" si="137"/>
        <v>33.181092907863238</v>
      </c>
      <c r="BW147" s="95">
        <v>4240</v>
      </c>
      <c r="BX147" s="99">
        <f>'Max limit'!AX147*Input!PrimaryDrive_ratio*Input!Gear6_ratio*Input!FinalDrive_ratio</f>
        <v>963.14648829431428</v>
      </c>
      <c r="BY147" s="99">
        <f t="shared" si="138"/>
        <v>16.052441471571903</v>
      </c>
      <c r="BZ147" s="99">
        <f>BY147*Input!$N$23</f>
        <v>37771.362677725738</v>
      </c>
      <c r="CA147" s="100">
        <f t="shared" si="139"/>
        <v>37.77136267772574</v>
      </c>
      <c r="CC147" s="95">
        <v>4240</v>
      </c>
      <c r="CD147" s="94">
        <f t="shared" si="140"/>
        <v>14.5</v>
      </c>
      <c r="CE147" s="94">
        <f t="shared" si="141"/>
        <v>19.5</v>
      </c>
      <c r="CF147" s="94">
        <f t="shared" si="142"/>
        <v>24</v>
      </c>
      <c r="CG147" s="94">
        <f t="shared" si="143"/>
        <v>29</v>
      </c>
      <c r="CH147" s="94">
        <f t="shared" si="144"/>
        <v>33</v>
      </c>
      <c r="CI147" s="94">
        <f t="shared" si="145"/>
        <v>38</v>
      </c>
      <c r="CK147" s="95">
        <v>4240</v>
      </c>
      <c r="CL147" s="162">
        <f t="shared" si="146"/>
        <v>6.2365904365904363</v>
      </c>
      <c r="CM147" s="162">
        <f t="shared" si="147"/>
        <v>8.2045811965811968</v>
      </c>
      <c r="CN147" s="162">
        <f t="shared" si="148"/>
        <v>10.255726495726494</v>
      </c>
      <c r="CO147" s="162">
        <f t="shared" si="149"/>
        <v>12.306871794871794</v>
      </c>
      <c r="CP147" s="162">
        <f t="shared" si="150"/>
        <v>14.10162393162393</v>
      </c>
      <c r="CQ147" s="162">
        <f t="shared" si="151"/>
        <v>16.052441471571903</v>
      </c>
    </row>
    <row r="148" spans="1:95" ht="19.5" thickTop="1" thickBot="1">
      <c r="A148" s="70">
        <v>4290</v>
      </c>
      <c r="B148" s="70">
        <v>61.411000000000001</v>
      </c>
      <c r="C148" s="70">
        <v>100.538</v>
      </c>
      <c r="D148" s="70">
        <v>58.189</v>
      </c>
      <c r="E148" s="70">
        <v>2.5150000000000001</v>
      </c>
      <c r="G148" s="92">
        <v>1</v>
      </c>
      <c r="H148" s="93">
        <f t="shared" si="152"/>
        <v>4.3443935926773456</v>
      </c>
      <c r="O148" s="95">
        <v>4250</v>
      </c>
      <c r="P148" s="94">
        <f t="shared" si="104"/>
        <v>13.08428664355627</v>
      </c>
      <c r="Q148" s="94">
        <f t="shared" si="105"/>
        <v>13.445403302391515</v>
      </c>
      <c r="R148" s="94">
        <f t="shared" si="106"/>
        <v>13.672432654665972</v>
      </c>
      <c r="S148" s="94">
        <f t="shared" si="107"/>
        <v>13.625601972877147</v>
      </c>
      <c r="T148" s="94">
        <f t="shared" si="108"/>
        <v>13.573705710695299</v>
      </c>
      <c r="U148" s="94">
        <f t="shared" si="109"/>
        <v>13.352712513496892</v>
      </c>
      <c r="V148" s="82"/>
      <c r="W148" s="95">
        <v>4250</v>
      </c>
      <c r="X148" s="161">
        <f t="shared" si="117"/>
        <v>9.2038749048239605</v>
      </c>
      <c r="Y148" s="161">
        <f t="shared" si="118"/>
        <v>9.4276318560934609</v>
      </c>
      <c r="Z148" s="161">
        <f t="shared" si="119"/>
        <v>9.5450856234688768</v>
      </c>
      <c r="AA148" s="161">
        <f t="shared" si="120"/>
        <v>9.4603893725865031</v>
      </c>
      <c r="AB148" s="161">
        <f t="shared" si="121"/>
        <v>9.3699263270686295</v>
      </c>
      <c r="AC148" s="161">
        <f t="shared" si="122"/>
        <v>9.1489331298702243</v>
      </c>
      <c r="AD148" s="82"/>
      <c r="AE148" s="82"/>
      <c r="AF148" s="82"/>
      <c r="AG148" s="95">
        <v>4250</v>
      </c>
      <c r="AH148" s="161">
        <f t="shared" si="123"/>
        <v>-11.084153686153298</v>
      </c>
      <c r="AI148" s="161">
        <f t="shared" si="124"/>
        <v>-11.199463327411721</v>
      </c>
      <c r="AJ148" s="161">
        <f t="shared" si="125"/>
        <v>-11.353093138981565</v>
      </c>
      <c r="AK148" s="161">
        <f t="shared" si="126"/>
        <v>-11.540862908678042</v>
      </c>
      <c r="AL148" s="161">
        <f t="shared" si="127"/>
        <v>-11.73316689156321</v>
      </c>
      <c r="AM148" s="161">
        <f t="shared" si="128"/>
        <v>-11.97183954453749</v>
      </c>
      <c r="AN148" s="81"/>
      <c r="AO148" s="81"/>
      <c r="AP148" s="95">
        <v>4250</v>
      </c>
      <c r="AQ148" s="94">
        <f t="shared" si="110"/>
        <v>41.661846271223226</v>
      </c>
      <c r="AR148" s="94">
        <f t="shared" si="111"/>
        <v>72.103591563446798</v>
      </c>
      <c r="AS148" s="94">
        <f t="shared" si="112"/>
        <v>112.66186181788562</v>
      </c>
      <c r="AT148" s="94">
        <f t="shared" si="113"/>
        <v>162.23308101775532</v>
      </c>
      <c r="AU148" s="94">
        <f t="shared" si="114"/>
        <v>213.00133249943997</v>
      </c>
      <c r="AV148" s="94">
        <f t="shared" si="115"/>
        <v>276.01091288464983</v>
      </c>
      <c r="AW148" s="81"/>
      <c r="AX148" s="95">
        <v>4250</v>
      </c>
      <c r="AY148" s="99">
        <f>'Max limit'!AX148*Input!PrimaryDrive_ratio*Input!Gear1_ratio*Input!FinalDrive_ratio</f>
        <v>375.07796257796258</v>
      </c>
      <c r="AZ148" s="99">
        <f t="shared" si="129"/>
        <v>6.251299376299376</v>
      </c>
      <c r="BA148" s="99">
        <f>AZ148*Input!$N$23</f>
        <v>14709.294929833677</v>
      </c>
      <c r="BB148" s="97">
        <f t="shared" si="116"/>
        <v>14.709294929833677</v>
      </c>
      <c r="BC148" s="95">
        <v>4250</v>
      </c>
      <c r="BD148" s="99">
        <f>'Max limit'!AX148*Input!PrimaryDrive_ratio*Input!Gear2_ratio*Input!FinalDrive_ratio</f>
        <v>493.43589743589746</v>
      </c>
      <c r="BE148" s="99">
        <f t="shared" si="130"/>
        <v>8.2239316239316249</v>
      </c>
      <c r="BF148" s="99">
        <f>BE148*Input!$N$23</f>
        <v>19350.894663247862</v>
      </c>
      <c r="BG148" s="100">
        <f t="shared" si="131"/>
        <v>19.35089466324786</v>
      </c>
      <c r="BH148" s="95">
        <v>4250</v>
      </c>
      <c r="BI148" s="99">
        <f>'Max limit'!AX148*Input!PrimaryDrive_ratio*Input!Gear3_ratio*Input!FinalDrive_ratio</f>
        <v>616.79487179487182</v>
      </c>
      <c r="BJ148" s="99">
        <f t="shared" si="132"/>
        <v>10.27991452991453</v>
      </c>
      <c r="BK148" s="99">
        <f>BJ148*Input!$N$23</f>
        <v>24188.618329059824</v>
      </c>
      <c r="BL148" s="100">
        <f t="shared" si="133"/>
        <v>24.188618329059825</v>
      </c>
      <c r="BM148" s="95">
        <v>4250</v>
      </c>
      <c r="BN148" s="99">
        <f>'Max limit'!AX148*Input!PrimaryDrive_ratio*Input!Gear4_ratio*Input!FinalDrive_ratio</f>
        <v>740.15384615384619</v>
      </c>
      <c r="BO148" s="99">
        <f t="shared" si="134"/>
        <v>12.335897435897436</v>
      </c>
      <c r="BP148" s="99">
        <f>BO148*Input!$N$23</f>
        <v>29026.341994871793</v>
      </c>
      <c r="BQ148" s="100">
        <f t="shared" si="135"/>
        <v>29.026341994871792</v>
      </c>
      <c r="BR148" s="95">
        <v>4250</v>
      </c>
      <c r="BS148" s="99">
        <f>'Max limit'!AX148*Input!PrimaryDrive_ratio*Input!Gear5_ratio*Input!FinalDrive_ratio</f>
        <v>848.09294871794873</v>
      </c>
      <c r="BT148" s="99">
        <f t="shared" si="136"/>
        <v>14.134882478632479</v>
      </c>
      <c r="BU148" s="99">
        <f>BT148*Input!$N$23</f>
        <v>33259.350202457259</v>
      </c>
      <c r="BV148" s="100">
        <f t="shared" si="137"/>
        <v>33.259350202457256</v>
      </c>
      <c r="BW148" s="95">
        <v>4250</v>
      </c>
      <c r="BX148" s="99">
        <f>'Max limit'!AX148*Input!PrimaryDrive_ratio*Input!Gear6_ratio*Input!FinalDrive_ratio</f>
        <v>965.41806020066895</v>
      </c>
      <c r="BY148" s="99">
        <f t="shared" si="138"/>
        <v>16.090301003344482</v>
      </c>
      <c r="BZ148" s="99">
        <f>BY148*Input!$N$23</f>
        <v>37860.446080267553</v>
      </c>
      <c r="CA148" s="100">
        <f t="shared" si="139"/>
        <v>37.86044608026755</v>
      </c>
      <c r="CC148" s="95">
        <v>4250</v>
      </c>
      <c r="CD148" s="94">
        <f t="shared" si="140"/>
        <v>14.5</v>
      </c>
      <c r="CE148" s="94">
        <f t="shared" si="141"/>
        <v>19.5</v>
      </c>
      <c r="CF148" s="94">
        <f t="shared" si="142"/>
        <v>24</v>
      </c>
      <c r="CG148" s="94">
        <f t="shared" si="143"/>
        <v>29</v>
      </c>
      <c r="CH148" s="94">
        <f t="shared" si="144"/>
        <v>33.5</v>
      </c>
      <c r="CI148" s="94">
        <f t="shared" si="145"/>
        <v>38</v>
      </c>
      <c r="CK148" s="95">
        <v>4250</v>
      </c>
      <c r="CL148" s="162">
        <f t="shared" si="146"/>
        <v>6.251299376299376</v>
      </c>
      <c r="CM148" s="162">
        <f t="shared" si="147"/>
        <v>8.2239316239316249</v>
      </c>
      <c r="CN148" s="162">
        <f t="shared" si="148"/>
        <v>10.27991452991453</v>
      </c>
      <c r="CO148" s="162">
        <f t="shared" si="149"/>
        <v>12.335897435897436</v>
      </c>
      <c r="CP148" s="162">
        <f t="shared" si="150"/>
        <v>14.134882478632479</v>
      </c>
      <c r="CQ148" s="162">
        <f t="shared" si="151"/>
        <v>16.090301003344482</v>
      </c>
    </row>
    <row r="149" spans="1:95" ht="19.5" thickTop="1" thickBot="1">
      <c r="A149" s="70">
        <v>4300</v>
      </c>
      <c r="B149" s="70">
        <v>61.511000000000003</v>
      </c>
      <c r="C149" s="70">
        <v>100.46599999999999</v>
      </c>
      <c r="D149" s="70">
        <v>58.286999999999999</v>
      </c>
      <c r="E149" s="70">
        <v>2.516</v>
      </c>
      <c r="G149" s="92">
        <v>1</v>
      </c>
      <c r="H149" s="93">
        <f t="shared" si="152"/>
        <v>4.389588100686499</v>
      </c>
      <c r="O149" s="95">
        <v>4260</v>
      </c>
      <c r="P149" s="94">
        <f t="shared" si="104"/>
        <v>13.083651165697624</v>
      </c>
      <c r="Q149" s="94">
        <f t="shared" si="105"/>
        <v>13.444264558061413</v>
      </c>
      <c r="R149" s="94">
        <f t="shared" si="106"/>
        <v>13.670604840613391</v>
      </c>
      <c r="S149" s="94">
        <f t="shared" si="107"/>
        <v>13.622945773373212</v>
      </c>
      <c r="T149" s="94">
        <f t="shared" si="108"/>
        <v>13.570186005105043</v>
      </c>
      <c r="U149" s="94">
        <f t="shared" si="109"/>
        <v>13.348151616428071</v>
      </c>
      <c r="V149" s="82"/>
      <c r="W149" s="95">
        <v>4260</v>
      </c>
      <c r="X149" s="161">
        <f t="shared" si="117"/>
        <v>9.2032394269653128</v>
      </c>
      <c r="Y149" s="161">
        <f t="shared" si="118"/>
        <v>9.4264931117633584</v>
      </c>
      <c r="Z149" s="161">
        <f t="shared" si="119"/>
        <v>9.5432578094162963</v>
      </c>
      <c r="AA149" s="161">
        <f t="shared" si="120"/>
        <v>9.4577331730825698</v>
      </c>
      <c r="AB149" s="161">
        <f t="shared" si="121"/>
        <v>9.3664066214783741</v>
      </c>
      <c r="AC149" s="161">
        <f t="shared" si="122"/>
        <v>9.1443722328014019</v>
      </c>
      <c r="AD149" s="82"/>
      <c r="AE149" s="82"/>
      <c r="AF149" s="82"/>
      <c r="AG149" s="95">
        <v>4260</v>
      </c>
      <c r="AH149" s="161">
        <f t="shared" si="123"/>
        <v>-11.084897195247915</v>
      </c>
      <c r="AI149" s="161">
        <f t="shared" si="124"/>
        <v>-11.200750108504737</v>
      </c>
      <c r="AJ149" s="161">
        <f t="shared" si="125"/>
        <v>-11.355103734439403</v>
      </c>
      <c r="AK149" s="161">
        <f t="shared" si="126"/>
        <v>-11.543758166137328</v>
      </c>
      <c r="AL149" s="161">
        <f t="shared" si="127"/>
        <v>-11.736968173600687</v>
      </c>
      <c r="AM149" s="161">
        <f t="shared" si="128"/>
        <v>-11.976765313371816</v>
      </c>
      <c r="AN149" s="81"/>
      <c r="AO149" s="81"/>
      <c r="AP149" s="95">
        <v>4260</v>
      </c>
      <c r="AQ149" s="94">
        <f t="shared" si="110"/>
        <v>41.858132672202117</v>
      </c>
      <c r="AR149" s="94">
        <f t="shared" si="111"/>
        <v>72.443301772003167</v>
      </c>
      <c r="AS149" s="94">
        <f t="shared" si="112"/>
        <v>113.19265901875491</v>
      </c>
      <c r="AT149" s="94">
        <f t="shared" si="113"/>
        <v>162.99742898700711</v>
      </c>
      <c r="AU149" s="94">
        <f t="shared" si="114"/>
        <v>214.00487095733354</v>
      </c>
      <c r="AV149" s="94">
        <f t="shared" si="115"/>
        <v>277.31131585691185</v>
      </c>
      <c r="AW149" s="81"/>
      <c r="AX149" s="95">
        <v>4260</v>
      </c>
      <c r="AY149" s="99">
        <f>'Max limit'!AX149*Input!PrimaryDrive_ratio*Input!Gear1_ratio*Input!FinalDrive_ratio</f>
        <v>375.96049896049902</v>
      </c>
      <c r="AZ149" s="99">
        <f t="shared" si="129"/>
        <v>6.2660083160083166</v>
      </c>
      <c r="BA149" s="99">
        <f>AZ149*Input!$N$23</f>
        <v>14743.905035550935</v>
      </c>
      <c r="BB149" s="97">
        <f t="shared" si="116"/>
        <v>14.743905035550934</v>
      </c>
      <c r="BC149" s="95">
        <v>4260</v>
      </c>
      <c r="BD149" s="99">
        <f>'Max limit'!AX149*Input!PrimaryDrive_ratio*Input!Gear2_ratio*Input!FinalDrive_ratio</f>
        <v>494.59692307692308</v>
      </c>
      <c r="BE149" s="99">
        <f t="shared" si="130"/>
        <v>8.2432820512820513</v>
      </c>
      <c r="BF149" s="99">
        <f>BE149*Input!$N$23</f>
        <v>19396.42618010256</v>
      </c>
      <c r="BG149" s="100">
        <f t="shared" si="131"/>
        <v>19.396426180102562</v>
      </c>
      <c r="BH149" s="95">
        <v>4260</v>
      </c>
      <c r="BI149" s="99">
        <f>'Max limit'!AX149*Input!PrimaryDrive_ratio*Input!Gear3_ratio*Input!FinalDrive_ratio</f>
        <v>618.24615384615379</v>
      </c>
      <c r="BJ149" s="99">
        <f t="shared" si="132"/>
        <v>10.304102564102562</v>
      </c>
      <c r="BK149" s="99">
        <f>BJ149*Input!$N$23</f>
        <v>24245.532725128196</v>
      </c>
      <c r="BL149" s="100">
        <f t="shared" si="133"/>
        <v>24.245532725128196</v>
      </c>
      <c r="BM149" s="95">
        <v>4260</v>
      </c>
      <c r="BN149" s="99">
        <f>'Max limit'!AX149*Input!PrimaryDrive_ratio*Input!Gear4_ratio*Input!FinalDrive_ratio</f>
        <v>741.89538461538461</v>
      </c>
      <c r="BO149" s="99">
        <f t="shared" si="134"/>
        <v>12.364923076923077</v>
      </c>
      <c r="BP149" s="99">
        <f>BO149*Input!$N$23</f>
        <v>29094.639270153843</v>
      </c>
      <c r="BQ149" s="100">
        <f t="shared" si="135"/>
        <v>29.094639270153841</v>
      </c>
      <c r="BR149" s="95">
        <v>4260</v>
      </c>
      <c r="BS149" s="99">
        <f>'Max limit'!AX149*Input!PrimaryDrive_ratio*Input!Gear5_ratio*Input!FinalDrive_ratio</f>
        <v>850.08846153846139</v>
      </c>
      <c r="BT149" s="99">
        <f t="shared" si="136"/>
        <v>14.168141025641024</v>
      </c>
      <c r="BU149" s="99">
        <f>BT149*Input!$N$23</f>
        <v>33337.607497051271</v>
      </c>
      <c r="BV149" s="100">
        <f t="shared" si="137"/>
        <v>33.337607497051273</v>
      </c>
      <c r="BW149" s="95">
        <v>4260</v>
      </c>
      <c r="BX149" s="99">
        <f>'Max limit'!AX149*Input!PrimaryDrive_ratio*Input!Gear6_ratio*Input!FinalDrive_ratio</f>
        <v>967.68963210702327</v>
      </c>
      <c r="BY149" s="99">
        <f t="shared" si="138"/>
        <v>16.128160535117054</v>
      </c>
      <c r="BZ149" s="99">
        <f>BY149*Input!$N$23</f>
        <v>37949.529482809354</v>
      </c>
      <c r="CA149" s="100">
        <f t="shared" si="139"/>
        <v>37.949529482809353</v>
      </c>
      <c r="CC149" s="95">
        <v>4260</v>
      </c>
      <c r="CD149" s="94">
        <f t="shared" si="140"/>
        <v>14.5</v>
      </c>
      <c r="CE149" s="94">
        <f t="shared" si="141"/>
        <v>19.5</v>
      </c>
      <c r="CF149" s="94">
        <f t="shared" si="142"/>
        <v>24</v>
      </c>
      <c r="CG149" s="94">
        <f t="shared" si="143"/>
        <v>29</v>
      </c>
      <c r="CH149" s="94">
        <f t="shared" si="144"/>
        <v>33.5</v>
      </c>
      <c r="CI149" s="94">
        <f t="shared" si="145"/>
        <v>38</v>
      </c>
      <c r="CK149" s="95">
        <v>4260</v>
      </c>
      <c r="CL149" s="162">
        <f t="shared" si="146"/>
        <v>6.2660083160083166</v>
      </c>
      <c r="CM149" s="162">
        <f t="shared" si="147"/>
        <v>8.2432820512820513</v>
      </c>
      <c r="CN149" s="162">
        <f t="shared" si="148"/>
        <v>10.304102564102562</v>
      </c>
      <c r="CO149" s="162">
        <f t="shared" si="149"/>
        <v>12.364923076923077</v>
      </c>
      <c r="CP149" s="162">
        <f t="shared" si="150"/>
        <v>14.168141025641024</v>
      </c>
      <c r="CQ149" s="162">
        <f t="shared" si="151"/>
        <v>16.128160535117054</v>
      </c>
    </row>
    <row r="150" spans="1:95" ht="19.5" thickTop="1" thickBot="1">
      <c r="A150" s="70">
        <v>4310</v>
      </c>
      <c r="B150" s="70">
        <v>61.62</v>
      </c>
      <c r="C150" s="70">
        <v>100.41200000000001</v>
      </c>
      <c r="D150" s="70">
        <v>58.383000000000003</v>
      </c>
      <c r="E150" s="70">
        <v>2.528</v>
      </c>
      <c r="G150" s="92">
        <v>1</v>
      </c>
      <c r="H150" s="93">
        <f t="shared" si="152"/>
        <v>4.4347826086956523</v>
      </c>
      <c r="O150" s="95">
        <v>4270</v>
      </c>
      <c r="P150" s="94">
        <f t="shared" si="104"/>
        <v>13.083014194353995</v>
      </c>
      <c r="Q150" s="94">
        <f t="shared" si="105"/>
        <v>13.443123137481415</v>
      </c>
      <c r="R150" s="94">
        <f t="shared" si="106"/>
        <v>13.66877273087561</v>
      </c>
      <c r="S150" s="94">
        <f t="shared" si="107"/>
        <v>13.620283331332255</v>
      </c>
      <c r="T150" s="94">
        <f t="shared" si="108"/>
        <v>13.566658027586257</v>
      </c>
      <c r="U150" s="94">
        <f t="shared" si="109"/>
        <v>13.343580000447222</v>
      </c>
      <c r="V150" s="82"/>
      <c r="W150" s="95">
        <v>4270</v>
      </c>
      <c r="X150" s="161">
        <f t="shared" si="117"/>
        <v>9.2026024556216868</v>
      </c>
      <c r="Y150" s="161">
        <f t="shared" si="118"/>
        <v>9.4253516911833604</v>
      </c>
      <c r="Z150" s="161">
        <f t="shared" si="119"/>
        <v>9.5414256996785163</v>
      </c>
      <c r="AA150" s="161">
        <f t="shared" si="120"/>
        <v>9.4550707310416122</v>
      </c>
      <c r="AB150" s="161">
        <f t="shared" si="121"/>
        <v>9.3628786439595881</v>
      </c>
      <c r="AC150" s="161">
        <f t="shared" si="122"/>
        <v>9.1398006168205512</v>
      </c>
      <c r="AD150" s="82"/>
      <c r="AE150" s="82"/>
      <c r="AF150" s="82"/>
      <c r="AG150" s="95">
        <v>4270</v>
      </c>
      <c r="AH150" s="161">
        <f t="shared" si="123"/>
        <v>-11.085642451719957</v>
      </c>
      <c r="AI150" s="161">
        <f t="shared" si="124"/>
        <v>-11.202039913760135</v>
      </c>
      <c r="AJ150" s="161">
        <f t="shared" si="125"/>
        <v>-11.357119055150962</v>
      </c>
      <c r="AK150" s="161">
        <f t="shared" si="126"/>
        <v>-11.546660227961972</v>
      </c>
      <c r="AL150" s="161">
        <f t="shared" si="127"/>
        <v>-11.740778389320976</v>
      </c>
      <c r="AM150" s="161">
        <f t="shared" si="128"/>
        <v>-11.981702658631136</v>
      </c>
      <c r="AN150" s="81"/>
      <c r="AO150" s="81"/>
      <c r="AP150" s="95">
        <v>4270</v>
      </c>
      <c r="AQ150" s="94">
        <f t="shared" si="110"/>
        <v>42.054880380821366</v>
      </c>
      <c r="AR150" s="94">
        <f t="shared" si="111"/>
        <v>72.783810359428031</v>
      </c>
      <c r="AS150" s="94">
        <f t="shared" si="112"/>
        <v>113.72470368660632</v>
      </c>
      <c r="AT150" s="94">
        <f t="shared" si="113"/>
        <v>163.76357330871309</v>
      </c>
      <c r="AU150" s="94">
        <f t="shared" si="114"/>
        <v>215.01076790749005</v>
      </c>
      <c r="AV150" s="94">
        <f t="shared" si="115"/>
        <v>278.61477500537211</v>
      </c>
      <c r="AW150" s="81"/>
      <c r="AX150" s="95">
        <v>4270</v>
      </c>
      <c r="AY150" s="99">
        <f>'Max limit'!AX150*Input!PrimaryDrive_ratio*Input!Gear1_ratio*Input!FinalDrive_ratio</f>
        <v>376.84303534303535</v>
      </c>
      <c r="AZ150" s="99">
        <f t="shared" si="129"/>
        <v>6.2807172557172555</v>
      </c>
      <c r="BA150" s="99">
        <f>AZ150*Input!$N$23</f>
        <v>14778.515141268188</v>
      </c>
      <c r="BB150" s="97">
        <f t="shared" si="116"/>
        <v>14.778515141268189</v>
      </c>
      <c r="BC150" s="95">
        <v>4270</v>
      </c>
      <c r="BD150" s="99">
        <f>'Max limit'!AX150*Input!PrimaryDrive_ratio*Input!Gear2_ratio*Input!FinalDrive_ratio</f>
        <v>495.75794871794869</v>
      </c>
      <c r="BE150" s="99">
        <f t="shared" si="130"/>
        <v>8.2626324786324776</v>
      </c>
      <c r="BF150" s="99">
        <f>BE150*Input!$N$23</f>
        <v>19441.957696957259</v>
      </c>
      <c r="BG150" s="100">
        <f t="shared" si="131"/>
        <v>19.44195769695726</v>
      </c>
      <c r="BH150" s="95">
        <v>4270</v>
      </c>
      <c r="BI150" s="99">
        <f>'Max limit'!AX150*Input!PrimaryDrive_ratio*Input!Gear3_ratio*Input!FinalDrive_ratio</f>
        <v>619.69743589743587</v>
      </c>
      <c r="BJ150" s="99">
        <f t="shared" si="132"/>
        <v>10.328290598290598</v>
      </c>
      <c r="BK150" s="99">
        <f>BJ150*Input!$N$23</f>
        <v>24302.447121196576</v>
      </c>
      <c r="BL150" s="100">
        <f t="shared" si="133"/>
        <v>24.302447121196575</v>
      </c>
      <c r="BM150" s="95">
        <v>4270</v>
      </c>
      <c r="BN150" s="99">
        <f>'Max limit'!AX150*Input!PrimaryDrive_ratio*Input!Gear4_ratio*Input!FinalDrive_ratio</f>
        <v>743.63692307692304</v>
      </c>
      <c r="BO150" s="99">
        <f t="shared" si="134"/>
        <v>12.393948717948717</v>
      </c>
      <c r="BP150" s="99">
        <f>BO150*Input!$N$23</f>
        <v>29162.936545435892</v>
      </c>
      <c r="BQ150" s="100">
        <f t="shared" si="135"/>
        <v>29.16293654543589</v>
      </c>
      <c r="BR150" s="95">
        <v>4270</v>
      </c>
      <c r="BS150" s="99">
        <f>'Max limit'!AX150*Input!PrimaryDrive_ratio*Input!Gear5_ratio*Input!FinalDrive_ratio</f>
        <v>852.08397435897427</v>
      </c>
      <c r="BT150" s="99">
        <f t="shared" si="136"/>
        <v>14.201399572649571</v>
      </c>
      <c r="BU150" s="99">
        <f>BT150*Input!$N$23</f>
        <v>33415.86479164529</v>
      </c>
      <c r="BV150" s="100">
        <f t="shared" si="137"/>
        <v>33.415864791645291</v>
      </c>
      <c r="BW150" s="95">
        <v>4270</v>
      </c>
      <c r="BX150" s="99">
        <f>'Max limit'!AX150*Input!PrimaryDrive_ratio*Input!Gear6_ratio*Input!FinalDrive_ratio</f>
        <v>969.96120401337794</v>
      </c>
      <c r="BY150" s="99">
        <f t="shared" si="138"/>
        <v>16.166020066889633</v>
      </c>
      <c r="BZ150" s="99">
        <f>BY150*Input!$N$23</f>
        <v>38038.612885351169</v>
      </c>
      <c r="CA150" s="100">
        <f t="shared" si="139"/>
        <v>38.038612885351171</v>
      </c>
      <c r="CC150" s="95">
        <v>4270</v>
      </c>
      <c r="CD150" s="94">
        <f t="shared" si="140"/>
        <v>15</v>
      </c>
      <c r="CE150" s="94">
        <f t="shared" si="141"/>
        <v>19.5</v>
      </c>
      <c r="CF150" s="94">
        <f t="shared" si="142"/>
        <v>24.5</v>
      </c>
      <c r="CG150" s="94">
        <f t="shared" si="143"/>
        <v>29</v>
      </c>
      <c r="CH150" s="94">
        <f t="shared" si="144"/>
        <v>33.5</v>
      </c>
      <c r="CI150" s="94">
        <f t="shared" si="145"/>
        <v>38</v>
      </c>
      <c r="CK150" s="95">
        <v>4270</v>
      </c>
      <c r="CL150" s="162">
        <f t="shared" si="146"/>
        <v>6.2807172557172555</v>
      </c>
      <c r="CM150" s="162">
        <f t="shared" si="147"/>
        <v>8.2626324786324776</v>
      </c>
      <c r="CN150" s="162">
        <f t="shared" si="148"/>
        <v>10.328290598290598</v>
      </c>
      <c r="CO150" s="162">
        <f t="shared" si="149"/>
        <v>12.393948717948717</v>
      </c>
      <c r="CP150" s="162">
        <f t="shared" si="150"/>
        <v>14.201399572649571</v>
      </c>
      <c r="CQ150" s="162">
        <f t="shared" si="151"/>
        <v>16.166020066889633</v>
      </c>
    </row>
    <row r="151" spans="1:95" ht="19.5" thickTop="1" thickBot="1">
      <c r="A151" s="70">
        <v>4320</v>
      </c>
      <c r="B151" s="70">
        <v>61.722999999999999</v>
      </c>
      <c r="C151" s="70">
        <v>100.34699999999999</v>
      </c>
      <c r="D151" s="70">
        <v>58.478999999999999</v>
      </c>
      <c r="E151" s="70">
        <v>2.5339999999999998</v>
      </c>
      <c r="G151" s="92">
        <v>1</v>
      </c>
      <c r="H151" s="93">
        <f t="shared" si="152"/>
        <v>4.4799771167048057</v>
      </c>
      <c r="O151" s="95">
        <v>4280</v>
      </c>
      <c r="P151" s="94">
        <f t="shared" si="104"/>
        <v>13.082375729525392</v>
      </c>
      <c r="Q151" s="94">
        <f t="shared" si="105"/>
        <v>13.441979040651521</v>
      </c>
      <c r="R151" s="94">
        <f t="shared" si="106"/>
        <v>13.666936325452628</v>
      </c>
      <c r="S151" s="94">
        <f t="shared" si="107"/>
        <v>13.617614646754273</v>
      </c>
      <c r="T151" s="94">
        <f t="shared" si="108"/>
        <v>13.563121778138941</v>
      </c>
      <c r="U151" s="94">
        <f t="shared" si="109"/>
        <v>13.338997665554343</v>
      </c>
      <c r="V151" s="82"/>
      <c r="W151" s="95">
        <v>4280</v>
      </c>
      <c r="X151" s="161">
        <f t="shared" si="117"/>
        <v>9.2019639907930806</v>
      </c>
      <c r="Y151" s="161">
        <f t="shared" si="118"/>
        <v>9.4242075943534687</v>
      </c>
      <c r="Z151" s="161">
        <f t="shared" si="119"/>
        <v>9.5395892942555367</v>
      </c>
      <c r="AA151" s="161">
        <f t="shared" si="120"/>
        <v>9.4524020464636305</v>
      </c>
      <c r="AB151" s="161">
        <f t="shared" si="121"/>
        <v>9.3593423945122698</v>
      </c>
      <c r="AC151" s="161">
        <f t="shared" si="122"/>
        <v>9.1352182819276724</v>
      </c>
      <c r="AD151" s="82"/>
      <c r="AE151" s="82"/>
      <c r="AF151" s="82"/>
      <c r="AG151" s="95">
        <v>4280</v>
      </c>
      <c r="AH151" s="161">
        <f t="shared" si="123"/>
        <v>-11.086389455569426</v>
      </c>
      <c r="AI151" s="161">
        <f t="shared" si="124"/>
        <v>-11.203332743177913</v>
      </c>
      <c r="AJ151" s="161">
        <f t="shared" si="125"/>
        <v>-11.35913910111624</v>
      </c>
      <c r="AK151" s="161">
        <f t="shared" si="126"/>
        <v>-11.549569094151973</v>
      </c>
      <c r="AL151" s="161">
        <f t="shared" si="127"/>
        <v>-11.744597538724079</v>
      </c>
      <c r="AM151" s="161">
        <f t="shared" si="128"/>
        <v>-11.986651580315446</v>
      </c>
      <c r="AN151" s="81"/>
      <c r="AO151" s="81"/>
      <c r="AP151" s="95">
        <v>4280</v>
      </c>
      <c r="AQ151" s="94">
        <f t="shared" si="110"/>
        <v>42.252089397080994</v>
      </c>
      <c r="AR151" s="94">
        <f t="shared" si="111"/>
        <v>73.125117325721433</v>
      </c>
      <c r="AS151" s="94">
        <f t="shared" si="112"/>
        <v>114.25799582143974</v>
      </c>
      <c r="AT151" s="94">
        <f t="shared" si="113"/>
        <v>164.53151398287329</v>
      </c>
      <c r="AU151" s="94">
        <f t="shared" si="114"/>
        <v>216.01902334990956</v>
      </c>
      <c r="AV151" s="94">
        <f t="shared" si="115"/>
        <v>279.92129033002999</v>
      </c>
      <c r="AW151" s="81"/>
      <c r="AX151" s="95">
        <v>4280</v>
      </c>
      <c r="AY151" s="99">
        <f>'Max limit'!AX151*Input!PrimaryDrive_ratio*Input!Gear1_ratio*Input!FinalDrive_ratio</f>
        <v>377.72557172557168</v>
      </c>
      <c r="AZ151" s="99">
        <f t="shared" si="129"/>
        <v>6.2954261954261943</v>
      </c>
      <c r="BA151" s="99">
        <f>AZ151*Input!$N$23</f>
        <v>14813.125246985443</v>
      </c>
      <c r="BB151" s="97">
        <f t="shared" si="116"/>
        <v>14.813125246985443</v>
      </c>
      <c r="BC151" s="95">
        <v>4280</v>
      </c>
      <c r="BD151" s="99">
        <f>'Max limit'!AX151*Input!PrimaryDrive_ratio*Input!Gear2_ratio*Input!FinalDrive_ratio</f>
        <v>496.91897435897425</v>
      </c>
      <c r="BE151" s="99">
        <f t="shared" si="130"/>
        <v>8.281982905982904</v>
      </c>
      <c r="BF151" s="99">
        <f>BE151*Input!$N$23</f>
        <v>19487.489213811958</v>
      </c>
      <c r="BG151" s="100">
        <f t="shared" si="131"/>
        <v>19.487489213811958</v>
      </c>
      <c r="BH151" s="95">
        <v>4280</v>
      </c>
      <c r="BI151" s="99">
        <f>'Max limit'!AX151*Input!PrimaryDrive_ratio*Input!Gear3_ratio*Input!FinalDrive_ratio</f>
        <v>621.14871794871783</v>
      </c>
      <c r="BJ151" s="99">
        <f t="shared" si="132"/>
        <v>10.352478632478631</v>
      </c>
      <c r="BK151" s="99">
        <f>BJ151*Input!$N$23</f>
        <v>24359.361517264948</v>
      </c>
      <c r="BL151" s="100">
        <f t="shared" si="133"/>
        <v>24.359361517264947</v>
      </c>
      <c r="BM151" s="95">
        <v>4280</v>
      </c>
      <c r="BN151" s="99">
        <f>'Max limit'!AX151*Input!PrimaryDrive_ratio*Input!Gear4_ratio*Input!FinalDrive_ratio</f>
        <v>745.37846153846147</v>
      </c>
      <c r="BO151" s="99">
        <f t="shared" si="134"/>
        <v>12.422974358974358</v>
      </c>
      <c r="BP151" s="99">
        <f>BO151*Input!$N$23</f>
        <v>29231.233820717942</v>
      </c>
      <c r="BQ151" s="100">
        <f t="shared" si="135"/>
        <v>29.231233820717943</v>
      </c>
      <c r="BR151" s="95">
        <v>4280</v>
      </c>
      <c r="BS151" s="99">
        <f>'Max limit'!AX151*Input!PrimaryDrive_ratio*Input!Gear5_ratio*Input!FinalDrive_ratio</f>
        <v>854.07948717948705</v>
      </c>
      <c r="BT151" s="99">
        <f t="shared" si="136"/>
        <v>14.234658119658118</v>
      </c>
      <c r="BU151" s="99">
        <f>BT151*Input!$N$23</f>
        <v>33494.122086239309</v>
      </c>
      <c r="BV151" s="100">
        <f t="shared" si="137"/>
        <v>33.494122086239308</v>
      </c>
      <c r="BW151" s="95">
        <v>4280</v>
      </c>
      <c r="BX151" s="99">
        <f>'Max limit'!AX151*Input!PrimaryDrive_ratio*Input!Gear6_ratio*Input!FinalDrive_ratio</f>
        <v>972.23277591973226</v>
      </c>
      <c r="BY151" s="99">
        <f t="shared" si="138"/>
        <v>16.203879598662205</v>
      </c>
      <c r="BZ151" s="99">
        <f>BY151*Input!$N$23</f>
        <v>38127.696287892963</v>
      </c>
      <c r="CA151" s="100">
        <f t="shared" si="139"/>
        <v>38.12769628789296</v>
      </c>
      <c r="CC151" s="95">
        <v>4280</v>
      </c>
      <c r="CD151" s="94">
        <f t="shared" si="140"/>
        <v>15</v>
      </c>
      <c r="CE151" s="94">
        <f t="shared" si="141"/>
        <v>19.5</v>
      </c>
      <c r="CF151" s="94">
        <f t="shared" si="142"/>
        <v>24.5</v>
      </c>
      <c r="CG151" s="94">
        <f t="shared" si="143"/>
        <v>29</v>
      </c>
      <c r="CH151" s="94">
        <f t="shared" si="144"/>
        <v>33.5</v>
      </c>
      <c r="CI151" s="94">
        <f t="shared" si="145"/>
        <v>38</v>
      </c>
      <c r="CK151" s="95">
        <v>4280</v>
      </c>
      <c r="CL151" s="162">
        <f t="shared" si="146"/>
        <v>6.2954261954261943</v>
      </c>
      <c r="CM151" s="162">
        <f t="shared" si="147"/>
        <v>8.281982905982904</v>
      </c>
      <c r="CN151" s="162">
        <f t="shared" si="148"/>
        <v>10.352478632478631</v>
      </c>
      <c r="CO151" s="162">
        <f t="shared" si="149"/>
        <v>12.422974358974358</v>
      </c>
      <c r="CP151" s="162">
        <f t="shared" si="150"/>
        <v>14.234658119658118</v>
      </c>
      <c r="CQ151" s="162">
        <f t="shared" si="151"/>
        <v>16.203879598662205</v>
      </c>
    </row>
    <row r="152" spans="1:95" ht="19.5" thickTop="1" thickBot="1">
      <c r="A152" s="70">
        <v>4330</v>
      </c>
      <c r="B152" s="70">
        <v>61.831000000000003</v>
      </c>
      <c r="C152" s="70">
        <v>100.29</v>
      </c>
      <c r="D152" s="70">
        <v>58.576000000000001</v>
      </c>
      <c r="E152" s="70">
        <v>2.5419999999999998</v>
      </c>
      <c r="G152" s="92">
        <v>1</v>
      </c>
      <c r="H152" s="93">
        <f t="shared" si="152"/>
        <v>4.5251716247139591</v>
      </c>
      <c r="O152" s="95">
        <v>4290</v>
      </c>
      <c r="P152" s="94">
        <f t="shared" si="104"/>
        <v>13.081735771211806</v>
      </c>
      <c r="Q152" s="94">
        <f t="shared" si="105"/>
        <v>13.440832267571738</v>
      </c>
      <c r="R152" s="94">
        <f t="shared" si="106"/>
        <v>13.665095624344447</v>
      </c>
      <c r="S152" s="94">
        <f t="shared" si="107"/>
        <v>13.614939719639265</v>
      </c>
      <c r="T152" s="94">
        <f t="shared" si="108"/>
        <v>13.55957725676309</v>
      </c>
      <c r="U152" s="94">
        <f t="shared" si="109"/>
        <v>13.334404611749431</v>
      </c>
      <c r="V152" s="82"/>
      <c r="W152" s="95">
        <v>4290</v>
      </c>
      <c r="X152" s="161">
        <f t="shared" si="117"/>
        <v>9.201324032479496</v>
      </c>
      <c r="Y152" s="161">
        <f t="shared" si="118"/>
        <v>9.4230608212736815</v>
      </c>
      <c r="Z152" s="161">
        <f t="shared" si="119"/>
        <v>9.5377485931473558</v>
      </c>
      <c r="AA152" s="161">
        <f t="shared" si="120"/>
        <v>9.4497271193486228</v>
      </c>
      <c r="AB152" s="161">
        <f t="shared" si="121"/>
        <v>9.3557978731364191</v>
      </c>
      <c r="AC152" s="161">
        <f t="shared" si="122"/>
        <v>9.13062522812276</v>
      </c>
      <c r="AD152" s="82"/>
      <c r="AE152" s="82"/>
      <c r="AF152" s="82"/>
      <c r="AG152" s="95">
        <v>4290</v>
      </c>
      <c r="AH152" s="161">
        <f t="shared" si="123"/>
        <v>-11.08713820679632</v>
      </c>
      <c r="AI152" s="161">
        <f t="shared" si="124"/>
        <v>-11.204628596758072</v>
      </c>
      <c r="AJ152" s="161">
        <f t="shared" si="125"/>
        <v>-11.361163872335238</v>
      </c>
      <c r="AK152" s="161">
        <f t="shared" si="126"/>
        <v>-11.55248476470733</v>
      </c>
      <c r="AL152" s="161">
        <f t="shared" si="127"/>
        <v>-11.748425621809998</v>
      </c>
      <c r="AM152" s="161">
        <f t="shared" si="128"/>
        <v>-11.991612078424749</v>
      </c>
      <c r="AN152" s="81"/>
      <c r="AO152" s="81"/>
      <c r="AP152" s="95">
        <v>4290</v>
      </c>
      <c r="AQ152" s="94">
        <f t="shared" si="110"/>
        <v>42.449759720981021</v>
      </c>
      <c r="AR152" s="94">
        <f t="shared" si="111"/>
        <v>73.467222670883373</v>
      </c>
      <c r="AS152" s="94">
        <f t="shared" si="112"/>
        <v>114.79253542325525</v>
      </c>
      <c r="AT152" s="94">
        <f t="shared" si="113"/>
        <v>165.30125100948763</v>
      </c>
      <c r="AU152" s="94">
        <f t="shared" si="114"/>
        <v>217.02963728459201</v>
      </c>
      <c r="AV152" s="94">
        <f t="shared" si="115"/>
        <v>281.23086183088623</v>
      </c>
      <c r="AW152" s="81"/>
      <c r="AX152" s="95">
        <v>4290</v>
      </c>
      <c r="AY152" s="99">
        <f>'Max limit'!AX152*Input!PrimaryDrive_ratio*Input!Gear1_ratio*Input!FinalDrive_ratio</f>
        <v>378.60810810810813</v>
      </c>
      <c r="AZ152" s="99">
        <f t="shared" si="129"/>
        <v>6.3101351351351358</v>
      </c>
      <c r="BA152" s="99">
        <f>AZ152*Input!$N$23</f>
        <v>14847.735352702703</v>
      </c>
      <c r="BB152" s="97">
        <f t="shared" si="116"/>
        <v>14.847735352702703</v>
      </c>
      <c r="BC152" s="95">
        <v>4290</v>
      </c>
      <c r="BD152" s="99">
        <f>'Max limit'!AX152*Input!PrimaryDrive_ratio*Input!Gear2_ratio*Input!FinalDrive_ratio</f>
        <v>498.07999999999993</v>
      </c>
      <c r="BE152" s="99">
        <f t="shared" si="130"/>
        <v>8.3013333333333321</v>
      </c>
      <c r="BF152" s="99">
        <f>BE152*Input!$N$23</f>
        <v>19533.02073066666</v>
      </c>
      <c r="BG152" s="100">
        <f t="shared" si="131"/>
        <v>19.53302073066666</v>
      </c>
      <c r="BH152" s="95">
        <v>4290</v>
      </c>
      <c r="BI152" s="99">
        <f>'Max limit'!AX152*Input!PrimaryDrive_ratio*Input!Gear3_ratio*Input!FinalDrive_ratio</f>
        <v>622.59999999999991</v>
      </c>
      <c r="BJ152" s="99">
        <f t="shared" si="132"/>
        <v>10.376666666666665</v>
      </c>
      <c r="BK152" s="99">
        <f>BJ152*Input!$N$23</f>
        <v>24416.275913333324</v>
      </c>
      <c r="BL152" s="100">
        <f t="shared" si="133"/>
        <v>24.416275913333322</v>
      </c>
      <c r="BM152" s="95">
        <v>4290</v>
      </c>
      <c r="BN152" s="99">
        <f>'Max limit'!AX152*Input!PrimaryDrive_ratio*Input!Gear4_ratio*Input!FinalDrive_ratio</f>
        <v>747.12</v>
      </c>
      <c r="BO152" s="99">
        <f t="shared" si="134"/>
        <v>12.452</v>
      </c>
      <c r="BP152" s="99">
        <f>BO152*Input!$N$23</f>
        <v>29299.531095999995</v>
      </c>
      <c r="BQ152" s="100">
        <f t="shared" si="135"/>
        <v>29.299531095999996</v>
      </c>
      <c r="BR152" s="95">
        <v>4290</v>
      </c>
      <c r="BS152" s="99">
        <f>'Max limit'!AX152*Input!PrimaryDrive_ratio*Input!Gear5_ratio*Input!FinalDrive_ratio</f>
        <v>856.07499999999993</v>
      </c>
      <c r="BT152" s="99">
        <f t="shared" si="136"/>
        <v>14.267916666666666</v>
      </c>
      <c r="BU152" s="99">
        <f>BT152*Input!$N$23</f>
        <v>33572.379380833328</v>
      </c>
      <c r="BV152" s="100">
        <f t="shared" si="137"/>
        <v>33.572379380833326</v>
      </c>
      <c r="BW152" s="95">
        <v>4290</v>
      </c>
      <c r="BX152" s="99">
        <f>'Max limit'!AX152*Input!PrimaryDrive_ratio*Input!Gear6_ratio*Input!FinalDrive_ratio</f>
        <v>974.50434782608681</v>
      </c>
      <c r="BY152" s="99">
        <f t="shared" si="138"/>
        <v>16.24173913043478</v>
      </c>
      <c r="BZ152" s="99">
        <f>BY152*Input!$N$23</f>
        <v>38216.779690434771</v>
      </c>
      <c r="CA152" s="100">
        <f t="shared" si="139"/>
        <v>38.21677969043477</v>
      </c>
      <c r="CC152" s="95">
        <v>4290</v>
      </c>
      <c r="CD152" s="94">
        <f t="shared" si="140"/>
        <v>15</v>
      </c>
      <c r="CE152" s="94">
        <f t="shared" si="141"/>
        <v>19.5</v>
      </c>
      <c r="CF152" s="94">
        <f t="shared" si="142"/>
        <v>24.5</v>
      </c>
      <c r="CG152" s="94">
        <f t="shared" si="143"/>
        <v>29.5</v>
      </c>
      <c r="CH152" s="94">
        <f t="shared" si="144"/>
        <v>33.5</v>
      </c>
      <c r="CI152" s="94">
        <f t="shared" si="145"/>
        <v>38</v>
      </c>
      <c r="CK152" s="95">
        <v>4290</v>
      </c>
      <c r="CL152" s="162">
        <f t="shared" si="146"/>
        <v>6.3101351351351358</v>
      </c>
      <c r="CM152" s="162">
        <f t="shared" si="147"/>
        <v>8.3013333333333321</v>
      </c>
      <c r="CN152" s="162">
        <f t="shared" si="148"/>
        <v>10.376666666666665</v>
      </c>
      <c r="CO152" s="162">
        <f t="shared" si="149"/>
        <v>12.452</v>
      </c>
      <c r="CP152" s="162">
        <f t="shared" si="150"/>
        <v>14.267916666666666</v>
      </c>
      <c r="CQ152" s="162">
        <f t="shared" si="151"/>
        <v>16.24173913043478</v>
      </c>
    </row>
    <row r="153" spans="1:95" ht="19.5" thickTop="1" thickBot="1">
      <c r="A153" s="70">
        <v>4340</v>
      </c>
      <c r="B153" s="70">
        <v>61.930999999999997</v>
      </c>
      <c r="C153" s="70">
        <v>100.22199999999999</v>
      </c>
      <c r="D153" s="70">
        <v>58.673999999999999</v>
      </c>
      <c r="E153" s="70">
        <v>2.544</v>
      </c>
      <c r="G153" s="92">
        <v>1</v>
      </c>
      <c r="H153" s="93">
        <f t="shared" si="152"/>
        <v>4.5703661327231124</v>
      </c>
      <c r="O153" s="95">
        <v>4300</v>
      </c>
      <c r="P153" s="94">
        <f t="shared" si="104"/>
        <v>13.081094319413243</v>
      </c>
      <c r="Q153" s="94">
        <f t="shared" si="105"/>
        <v>13.439682818242055</v>
      </c>
      <c r="R153" s="94">
        <f t="shared" si="106"/>
        <v>13.663250627551069</v>
      </c>
      <c r="S153" s="94">
        <f t="shared" si="107"/>
        <v>13.612258549987235</v>
      </c>
      <c r="T153" s="94">
        <f t="shared" si="108"/>
        <v>13.556024463458707</v>
      </c>
      <c r="U153" s="94">
        <f t="shared" si="109"/>
        <v>13.329800839032488</v>
      </c>
      <c r="V153" s="82"/>
      <c r="W153" s="95">
        <v>4300</v>
      </c>
      <c r="X153" s="161">
        <f t="shared" si="117"/>
        <v>9.2006825806809331</v>
      </c>
      <c r="Y153" s="161">
        <f t="shared" si="118"/>
        <v>9.4219113719440006</v>
      </c>
      <c r="Z153" s="161">
        <f t="shared" si="119"/>
        <v>9.5359035963539753</v>
      </c>
      <c r="AA153" s="161">
        <f t="shared" si="120"/>
        <v>9.4470459496965926</v>
      </c>
      <c r="AB153" s="161">
        <f t="shared" si="121"/>
        <v>9.352245079832036</v>
      </c>
      <c r="AC153" s="161">
        <f t="shared" si="122"/>
        <v>9.1260214554058194</v>
      </c>
      <c r="AD153" s="82"/>
      <c r="AE153" s="82"/>
      <c r="AF153" s="82"/>
      <c r="AG153" s="95">
        <v>4300</v>
      </c>
      <c r="AH153" s="161">
        <f t="shared" si="123"/>
        <v>-11.087888705400641</v>
      </c>
      <c r="AI153" s="161">
        <f t="shared" si="124"/>
        <v>-11.205927474500612</v>
      </c>
      <c r="AJ153" s="161">
        <f t="shared" si="125"/>
        <v>-11.363193368807956</v>
      </c>
      <c r="AK153" s="161">
        <f t="shared" si="126"/>
        <v>-11.555407239628044</v>
      </c>
      <c r="AL153" s="161">
        <f t="shared" si="127"/>
        <v>-11.752262638578731</v>
      </c>
      <c r="AM153" s="161">
        <f t="shared" si="128"/>
        <v>-11.996584152959047</v>
      </c>
      <c r="AN153" s="81"/>
      <c r="AO153" s="81"/>
      <c r="AP153" s="95">
        <v>4300</v>
      </c>
      <c r="AQ153" s="94">
        <f t="shared" si="110"/>
        <v>42.647891352521391</v>
      </c>
      <c r="AR153" s="94">
        <f t="shared" si="111"/>
        <v>73.810126394913809</v>
      </c>
      <c r="AS153" s="94">
        <f t="shared" si="112"/>
        <v>115.32832249205289</v>
      </c>
      <c r="AT153" s="94">
        <f t="shared" si="113"/>
        <v>166.07278438855619</v>
      </c>
      <c r="AU153" s="94">
        <f t="shared" si="114"/>
        <v>218.04260971153747</v>
      </c>
      <c r="AV153" s="94">
        <f t="shared" si="115"/>
        <v>282.54348950794059</v>
      </c>
      <c r="AW153" s="81"/>
      <c r="AX153" s="95">
        <v>4300</v>
      </c>
      <c r="AY153" s="99">
        <f>'Max limit'!AX153*Input!PrimaryDrive_ratio*Input!Gear1_ratio*Input!FinalDrive_ratio</f>
        <v>379.49064449064451</v>
      </c>
      <c r="AZ153" s="99">
        <f t="shared" si="129"/>
        <v>6.3248440748440755</v>
      </c>
      <c r="BA153" s="99">
        <f>AZ153*Input!$N$23</f>
        <v>14882.345458419957</v>
      </c>
      <c r="BB153" s="97">
        <f t="shared" si="116"/>
        <v>14.882345458419957</v>
      </c>
      <c r="BC153" s="95">
        <v>4300</v>
      </c>
      <c r="BD153" s="99">
        <f>'Max limit'!AX153*Input!PrimaryDrive_ratio*Input!Gear2_ratio*Input!FinalDrive_ratio</f>
        <v>499.24102564102554</v>
      </c>
      <c r="BE153" s="99">
        <f t="shared" si="130"/>
        <v>8.3206837606837585</v>
      </c>
      <c r="BF153" s="99">
        <f>BE153*Input!$N$23</f>
        <v>19578.552247521358</v>
      </c>
      <c r="BG153" s="100">
        <f t="shared" si="131"/>
        <v>19.578552247521358</v>
      </c>
      <c r="BH153" s="95">
        <v>4300</v>
      </c>
      <c r="BI153" s="99">
        <f>'Max limit'!AX153*Input!PrimaryDrive_ratio*Input!Gear3_ratio*Input!FinalDrive_ratio</f>
        <v>624.05128205128199</v>
      </c>
      <c r="BJ153" s="99">
        <f t="shared" si="132"/>
        <v>10.400854700854699</v>
      </c>
      <c r="BK153" s="99">
        <f>BJ153*Input!$N$23</f>
        <v>24473.190309401703</v>
      </c>
      <c r="BL153" s="100">
        <f t="shared" si="133"/>
        <v>24.473190309401705</v>
      </c>
      <c r="BM153" s="95">
        <v>4300</v>
      </c>
      <c r="BN153" s="99">
        <f>'Max limit'!AX153*Input!PrimaryDrive_ratio*Input!Gear4_ratio*Input!FinalDrive_ratio</f>
        <v>748.86153846153854</v>
      </c>
      <c r="BO153" s="99">
        <f t="shared" si="134"/>
        <v>12.481025641025642</v>
      </c>
      <c r="BP153" s="99">
        <f>BO153*Input!$N$23</f>
        <v>29367.828371282048</v>
      </c>
      <c r="BQ153" s="100">
        <f t="shared" si="135"/>
        <v>29.367828371282048</v>
      </c>
      <c r="BR153" s="95">
        <v>4300</v>
      </c>
      <c r="BS153" s="99">
        <f>'Max limit'!AX153*Input!PrimaryDrive_ratio*Input!Gear5_ratio*Input!FinalDrive_ratio</f>
        <v>858.07051282051282</v>
      </c>
      <c r="BT153" s="99">
        <f t="shared" si="136"/>
        <v>14.301175213675213</v>
      </c>
      <c r="BU153" s="99">
        <f>BT153*Input!$N$23</f>
        <v>33650.63667542734</v>
      </c>
      <c r="BV153" s="100">
        <f t="shared" si="137"/>
        <v>33.650636675427343</v>
      </c>
      <c r="BW153" s="95">
        <v>4300</v>
      </c>
      <c r="BX153" s="99">
        <f>'Max limit'!AX153*Input!PrimaryDrive_ratio*Input!Gear6_ratio*Input!FinalDrive_ratio</f>
        <v>976.77591973244148</v>
      </c>
      <c r="BY153" s="99">
        <f t="shared" si="138"/>
        <v>16.279598662207359</v>
      </c>
      <c r="BZ153" s="99">
        <f>BY153*Input!$N$23</f>
        <v>38305.863092976586</v>
      </c>
      <c r="CA153" s="100">
        <f t="shared" si="139"/>
        <v>38.305863092976587</v>
      </c>
      <c r="CC153" s="95">
        <v>4300</v>
      </c>
      <c r="CD153" s="94">
        <f t="shared" si="140"/>
        <v>15</v>
      </c>
      <c r="CE153" s="94">
        <f t="shared" si="141"/>
        <v>19.5</v>
      </c>
      <c r="CF153" s="94">
        <f t="shared" si="142"/>
        <v>24.5</v>
      </c>
      <c r="CG153" s="94">
        <f t="shared" si="143"/>
        <v>29.5</v>
      </c>
      <c r="CH153" s="94">
        <f t="shared" si="144"/>
        <v>33.5</v>
      </c>
      <c r="CI153" s="94">
        <f t="shared" si="145"/>
        <v>38.5</v>
      </c>
      <c r="CK153" s="95">
        <v>4300</v>
      </c>
      <c r="CL153" s="162">
        <f t="shared" si="146"/>
        <v>6.3248440748440755</v>
      </c>
      <c r="CM153" s="162">
        <f t="shared" si="147"/>
        <v>8.3206837606837585</v>
      </c>
      <c r="CN153" s="162">
        <f t="shared" si="148"/>
        <v>10.400854700854699</v>
      </c>
      <c r="CO153" s="162">
        <f t="shared" si="149"/>
        <v>12.481025641025642</v>
      </c>
      <c r="CP153" s="162">
        <f t="shared" si="150"/>
        <v>14.301175213675213</v>
      </c>
      <c r="CQ153" s="162">
        <f t="shared" si="151"/>
        <v>16.279598662207359</v>
      </c>
    </row>
    <row r="154" spans="1:95" ht="19.5" thickTop="1" thickBot="1">
      <c r="A154" s="70">
        <v>4350</v>
      </c>
      <c r="B154" s="70">
        <v>62.037999999999997</v>
      </c>
      <c r="C154" s="70">
        <v>100.163</v>
      </c>
      <c r="D154" s="70">
        <v>58.767000000000003</v>
      </c>
      <c r="E154" s="70">
        <v>2.556</v>
      </c>
      <c r="G154" s="92">
        <v>1</v>
      </c>
      <c r="H154" s="93">
        <f t="shared" si="152"/>
        <v>4.6155606407322658</v>
      </c>
      <c r="O154" s="95">
        <v>4310</v>
      </c>
      <c r="P154" s="94">
        <f t="shared" si="104"/>
        <v>13.080451374129701</v>
      </c>
      <c r="Q154" s="94">
        <f t="shared" si="105"/>
        <v>13.43853069266248</v>
      </c>
      <c r="R154" s="94">
        <f t="shared" si="106"/>
        <v>13.661401335072489</v>
      </c>
      <c r="S154" s="94">
        <f t="shared" si="107"/>
        <v>13.609571137798181</v>
      </c>
      <c r="T154" s="94">
        <f t="shared" si="108"/>
        <v>13.552463398225791</v>
      </c>
      <c r="U154" s="94">
        <f t="shared" si="109"/>
        <v>13.32518634740352</v>
      </c>
      <c r="V154" s="82"/>
      <c r="W154" s="95">
        <v>4310</v>
      </c>
      <c r="X154" s="161">
        <f t="shared" si="117"/>
        <v>9.2000396353973901</v>
      </c>
      <c r="Y154" s="161">
        <f t="shared" si="118"/>
        <v>9.4207592463644261</v>
      </c>
      <c r="Z154" s="161">
        <f t="shared" si="119"/>
        <v>9.5340543038753953</v>
      </c>
      <c r="AA154" s="161">
        <f t="shared" si="120"/>
        <v>9.4443585375075365</v>
      </c>
      <c r="AB154" s="161">
        <f t="shared" si="121"/>
        <v>9.3486840145991223</v>
      </c>
      <c r="AC154" s="161">
        <f t="shared" si="122"/>
        <v>9.1214069637768489</v>
      </c>
      <c r="AD154" s="82"/>
      <c r="AE154" s="82"/>
      <c r="AF154" s="82"/>
      <c r="AG154" s="95">
        <v>4310</v>
      </c>
      <c r="AH154" s="161">
        <f t="shared" si="123"/>
        <v>-11.088640951382384</v>
      </c>
      <c r="AI154" s="161">
        <f t="shared" si="124"/>
        <v>-11.207229376405532</v>
      </c>
      <c r="AJ154" s="161">
        <f t="shared" si="125"/>
        <v>-11.365227590534394</v>
      </c>
      <c r="AK154" s="161">
        <f t="shared" si="126"/>
        <v>-11.558336518914116</v>
      </c>
      <c r="AL154" s="161">
        <f t="shared" si="127"/>
        <v>-11.756108589030278</v>
      </c>
      <c r="AM154" s="161">
        <f t="shared" si="128"/>
        <v>-12.001567803918334</v>
      </c>
      <c r="AN154" s="81"/>
      <c r="AO154" s="81"/>
      <c r="AP154" s="95">
        <v>4310</v>
      </c>
      <c r="AQ154" s="94">
        <f t="shared" si="110"/>
        <v>42.846484291702133</v>
      </c>
      <c r="AR154" s="94">
        <f t="shared" si="111"/>
        <v>74.153828497812782</v>
      </c>
      <c r="AS154" s="94">
        <f t="shared" si="112"/>
        <v>115.86535702783253</v>
      </c>
      <c r="AT154" s="94">
        <f t="shared" si="113"/>
        <v>166.84611412007882</v>
      </c>
      <c r="AU154" s="94">
        <f t="shared" si="114"/>
        <v>219.05794063074589</v>
      </c>
      <c r="AV154" s="94">
        <f t="shared" si="115"/>
        <v>283.85917336119275</v>
      </c>
      <c r="AW154" s="81"/>
      <c r="AX154" s="95">
        <v>4310</v>
      </c>
      <c r="AY154" s="99">
        <f>'Max limit'!AX154*Input!PrimaryDrive_ratio*Input!Gear1_ratio*Input!FinalDrive_ratio</f>
        <v>380.37318087318084</v>
      </c>
      <c r="AZ154" s="99">
        <f t="shared" si="129"/>
        <v>6.3395530145530143</v>
      </c>
      <c r="BA154" s="99">
        <f>AZ154*Input!$N$23</f>
        <v>14916.955564137212</v>
      </c>
      <c r="BB154" s="97">
        <f t="shared" si="116"/>
        <v>14.916955564137211</v>
      </c>
      <c r="BC154" s="95">
        <v>4310</v>
      </c>
      <c r="BD154" s="99">
        <f>'Max limit'!AX154*Input!PrimaryDrive_ratio*Input!Gear2_ratio*Input!FinalDrive_ratio</f>
        <v>500.40205128205116</v>
      </c>
      <c r="BE154" s="99">
        <f t="shared" si="130"/>
        <v>8.3400341880341866</v>
      </c>
      <c r="BF154" s="99">
        <f>BE154*Input!$N$23</f>
        <v>19624.083764376061</v>
      </c>
      <c r="BG154" s="100">
        <f t="shared" si="131"/>
        <v>19.62408376437606</v>
      </c>
      <c r="BH154" s="95">
        <v>4310</v>
      </c>
      <c r="BI154" s="99">
        <f>'Max limit'!AX154*Input!PrimaryDrive_ratio*Input!Gear3_ratio*Input!FinalDrive_ratio</f>
        <v>625.50256410256407</v>
      </c>
      <c r="BJ154" s="99">
        <f t="shared" si="132"/>
        <v>10.425042735042734</v>
      </c>
      <c r="BK154" s="99">
        <f>BJ154*Input!$N$23</f>
        <v>24530.104705470079</v>
      </c>
      <c r="BL154" s="100">
        <f t="shared" si="133"/>
        <v>24.53010470547008</v>
      </c>
      <c r="BM154" s="95">
        <v>4310</v>
      </c>
      <c r="BN154" s="99">
        <f>'Max limit'!AX154*Input!PrimaryDrive_ratio*Input!Gear4_ratio*Input!FinalDrive_ratio</f>
        <v>750.60307692307686</v>
      </c>
      <c r="BO154" s="99">
        <f t="shared" si="134"/>
        <v>12.510051282051281</v>
      </c>
      <c r="BP154" s="99">
        <f>BO154*Input!$N$23</f>
        <v>29436.125646564094</v>
      </c>
      <c r="BQ154" s="100">
        <f t="shared" si="135"/>
        <v>29.436125646564093</v>
      </c>
      <c r="BR154" s="95">
        <v>4310</v>
      </c>
      <c r="BS154" s="99">
        <f>'Max limit'!AX154*Input!PrimaryDrive_ratio*Input!Gear5_ratio*Input!FinalDrive_ratio</f>
        <v>860.06602564102548</v>
      </c>
      <c r="BT154" s="99">
        <f t="shared" si="136"/>
        <v>14.334433760683758</v>
      </c>
      <c r="BU154" s="99">
        <f>BT154*Input!$N$23</f>
        <v>33728.89397002136</v>
      </c>
      <c r="BV154" s="100">
        <f t="shared" si="137"/>
        <v>33.72889397002136</v>
      </c>
      <c r="BW154" s="95">
        <v>4310</v>
      </c>
      <c r="BX154" s="99">
        <f>'Max limit'!AX154*Input!PrimaryDrive_ratio*Input!Gear6_ratio*Input!FinalDrive_ratio</f>
        <v>979.0474916387958</v>
      </c>
      <c r="BY154" s="99">
        <f t="shared" si="138"/>
        <v>16.317458193979931</v>
      </c>
      <c r="BZ154" s="99">
        <f>BY154*Input!$N$23</f>
        <v>38394.946495518387</v>
      </c>
      <c r="CA154" s="100">
        <f t="shared" si="139"/>
        <v>38.39494649551839</v>
      </c>
      <c r="CC154" s="95">
        <v>4310</v>
      </c>
      <c r="CD154" s="94">
        <f t="shared" si="140"/>
        <v>15</v>
      </c>
      <c r="CE154" s="94">
        <f t="shared" si="141"/>
        <v>19.5</v>
      </c>
      <c r="CF154" s="94">
        <f t="shared" si="142"/>
        <v>24.5</v>
      </c>
      <c r="CG154" s="94">
        <f t="shared" si="143"/>
        <v>29.5</v>
      </c>
      <c r="CH154" s="94">
        <f t="shared" si="144"/>
        <v>33.5</v>
      </c>
      <c r="CI154" s="94">
        <f t="shared" si="145"/>
        <v>38.5</v>
      </c>
      <c r="CK154" s="95">
        <v>4310</v>
      </c>
      <c r="CL154" s="162">
        <f t="shared" si="146"/>
        <v>6.3395530145530143</v>
      </c>
      <c r="CM154" s="162">
        <f t="shared" si="147"/>
        <v>8.3400341880341866</v>
      </c>
      <c r="CN154" s="162">
        <f t="shared" si="148"/>
        <v>10.425042735042734</v>
      </c>
      <c r="CO154" s="162">
        <f t="shared" si="149"/>
        <v>12.510051282051281</v>
      </c>
      <c r="CP154" s="162">
        <f t="shared" si="150"/>
        <v>14.334433760683758</v>
      </c>
      <c r="CQ154" s="162">
        <f t="shared" si="151"/>
        <v>16.317458193979931</v>
      </c>
    </row>
    <row r="155" spans="1:95" ht="19.5" thickTop="1" thickBot="1">
      <c r="A155" s="70">
        <v>4360</v>
      </c>
      <c r="B155" s="70">
        <v>62.124000000000002</v>
      </c>
      <c r="C155" s="70">
        <v>100.072</v>
      </c>
      <c r="D155" s="70">
        <v>58.851999999999997</v>
      </c>
      <c r="E155" s="70">
        <v>2.5569999999999999</v>
      </c>
      <c r="G155" s="92">
        <v>1</v>
      </c>
      <c r="H155" s="93">
        <f t="shared" si="152"/>
        <v>4.6607551487414192</v>
      </c>
      <c r="O155" s="95">
        <v>4320</v>
      </c>
      <c r="P155" s="94">
        <f t="shared" si="104"/>
        <v>13.079806935361178</v>
      </c>
      <c r="Q155" s="94">
        <f t="shared" si="105"/>
        <v>13.43737589083301</v>
      </c>
      <c r="R155" s="94">
        <f t="shared" si="106"/>
        <v>13.659547746908707</v>
      </c>
      <c r="S155" s="94">
        <f t="shared" si="107"/>
        <v>13.6068774830721</v>
      </c>
      <c r="T155" s="94">
        <f t="shared" si="108"/>
        <v>13.548894061064347</v>
      </c>
      <c r="U155" s="94">
        <f t="shared" si="109"/>
        <v>13.320561136862517</v>
      </c>
      <c r="V155" s="82"/>
      <c r="W155" s="95">
        <v>4320</v>
      </c>
      <c r="X155" s="161">
        <f t="shared" si="117"/>
        <v>9.1993951966288687</v>
      </c>
      <c r="Y155" s="161">
        <f t="shared" si="118"/>
        <v>9.419604444534956</v>
      </c>
      <c r="Z155" s="161">
        <f t="shared" si="119"/>
        <v>9.5322007157116158</v>
      </c>
      <c r="AA155" s="161">
        <f t="shared" si="120"/>
        <v>9.4416648827814562</v>
      </c>
      <c r="AB155" s="161">
        <f t="shared" si="121"/>
        <v>9.3451146774376781</v>
      </c>
      <c r="AC155" s="161">
        <f t="shared" si="122"/>
        <v>9.1167817532358484</v>
      </c>
      <c r="AD155" s="82"/>
      <c r="AE155" s="82"/>
      <c r="AF155" s="82"/>
      <c r="AG155" s="95">
        <v>4320</v>
      </c>
      <c r="AH155" s="161">
        <f t="shared" si="123"/>
        <v>-11.089394944741557</v>
      </c>
      <c r="AI155" s="161">
        <f t="shared" si="124"/>
        <v>-11.208534302472833</v>
      </c>
      <c r="AJ155" s="161">
        <f t="shared" si="125"/>
        <v>-11.367266537514553</v>
      </c>
      <c r="AK155" s="161">
        <f t="shared" si="126"/>
        <v>-11.561272602565543</v>
      </c>
      <c r="AL155" s="161">
        <f t="shared" si="127"/>
        <v>-11.759963473164639</v>
      </c>
      <c r="AM155" s="161">
        <f t="shared" si="128"/>
        <v>-12.006563031302615</v>
      </c>
      <c r="AN155" s="81"/>
      <c r="AO155" s="81"/>
      <c r="AP155" s="95">
        <v>4320</v>
      </c>
      <c r="AQ155" s="94">
        <f t="shared" si="110"/>
        <v>43.04553853852326</v>
      </c>
      <c r="AR155" s="94">
        <f t="shared" si="111"/>
        <v>74.498328979580293</v>
      </c>
      <c r="AS155" s="94">
        <f t="shared" si="112"/>
        <v>116.40363903059428</v>
      </c>
      <c r="AT155" s="94">
        <f t="shared" si="113"/>
        <v>167.62124020405574</v>
      </c>
      <c r="AU155" s="94">
        <f t="shared" si="114"/>
        <v>220.07563004221717</v>
      </c>
      <c r="AV155" s="94">
        <f t="shared" si="115"/>
        <v>285.17791339064286</v>
      </c>
      <c r="AW155" s="81"/>
      <c r="AX155" s="95">
        <v>4320</v>
      </c>
      <c r="AY155" s="99">
        <f>'Max limit'!AX155*Input!PrimaryDrive_ratio*Input!Gear1_ratio*Input!FinalDrive_ratio</f>
        <v>381.25571725571729</v>
      </c>
      <c r="AZ155" s="99">
        <f t="shared" si="129"/>
        <v>6.3542619542619549</v>
      </c>
      <c r="BA155" s="99">
        <f>AZ155*Input!$N$23</f>
        <v>14951.565669854468</v>
      </c>
      <c r="BB155" s="97">
        <f t="shared" si="116"/>
        <v>14.951565669854467</v>
      </c>
      <c r="BC155" s="95">
        <v>4320</v>
      </c>
      <c r="BD155" s="99">
        <f>'Max limit'!AX155*Input!PrimaryDrive_ratio*Input!Gear2_ratio*Input!FinalDrive_ratio</f>
        <v>501.56307692307689</v>
      </c>
      <c r="BE155" s="99">
        <f t="shared" si="130"/>
        <v>8.3593846153846147</v>
      </c>
      <c r="BF155" s="99">
        <f>BE155*Input!$N$23</f>
        <v>19669.615281230763</v>
      </c>
      <c r="BG155" s="100">
        <f t="shared" si="131"/>
        <v>19.669615281230762</v>
      </c>
      <c r="BH155" s="95">
        <v>4320</v>
      </c>
      <c r="BI155" s="99">
        <f>'Max limit'!AX155*Input!PrimaryDrive_ratio*Input!Gear3_ratio*Input!FinalDrive_ratio</f>
        <v>626.95384615384614</v>
      </c>
      <c r="BJ155" s="99">
        <f t="shared" si="132"/>
        <v>10.44923076923077</v>
      </c>
      <c r="BK155" s="99">
        <f>BJ155*Input!$N$23</f>
        <v>24587.019101538459</v>
      </c>
      <c r="BL155" s="100">
        <f t="shared" si="133"/>
        <v>24.587019101538459</v>
      </c>
      <c r="BM155" s="95">
        <v>4320</v>
      </c>
      <c r="BN155" s="99">
        <f>'Max limit'!AX155*Input!PrimaryDrive_ratio*Input!Gear4_ratio*Input!FinalDrive_ratio</f>
        <v>752.34461538461539</v>
      </c>
      <c r="BO155" s="99">
        <f t="shared" si="134"/>
        <v>12.539076923076923</v>
      </c>
      <c r="BP155" s="99">
        <f>BO155*Input!$N$23</f>
        <v>29504.422921846148</v>
      </c>
      <c r="BQ155" s="100">
        <f t="shared" si="135"/>
        <v>29.50442292184615</v>
      </c>
      <c r="BR155" s="95">
        <v>4320</v>
      </c>
      <c r="BS155" s="99">
        <f>'Max limit'!AX155*Input!PrimaryDrive_ratio*Input!Gear5_ratio*Input!FinalDrive_ratio</f>
        <v>862.06153846153836</v>
      </c>
      <c r="BT155" s="99">
        <f t="shared" si="136"/>
        <v>14.367692307692305</v>
      </c>
      <c r="BU155" s="99">
        <f>BT155*Input!$N$23</f>
        <v>33807.151264615371</v>
      </c>
      <c r="BV155" s="100">
        <f t="shared" si="137"/>
        <v>33.807151264615371</v>
      </c>
      <c r="BW155" s="95">
        <v>4320</v>
      </c>
      <c r="BX155" s="99">
        <f>'Max limit'!AX155*Input!PrimaryDrive_ratio*Input!Gear6_ratio*Input!FinalDrive_ratio</f>
        <v>981.31906354515047</v>
      </c>
      <c r="BY155" s="99">
        <f t="shared" si="138"/>
        <v>16.355317725752506</v>
      </c>
      <c r="BZ155" s="99">
        <f>BY155*Input!$N$23</f>
        <v>38484.029898060187</v>
      </c>
      <c r="CA155" s="100">
        <f t="shared" si="139"/>
        <v>38.484029898060186</v>
      </c>
      <c r="CC155" s="95">
        <v>4320</v>
      </c>
      <c r="CD155" s="94">
        <f t="shared" si="140"/>
        <v>15</v>
      </c>
      <c r="CE155" s="94">
        <f t="shared" si="141"/>
        <v>19.5</v>
      </c>
      <c r="CF155" s="94">
        <f t="shared" si="142"/>
        <v>24.5</v>
      </c>
      <c r="CG155" s="94">
        <f t="shared" si="143"/>
        <v>29.5</v>
      </c>
      <c r="CH155" s="94">
        <f t="shared" si="144"/>
        <v>34</v>
      </c>
      <c r="CI155" s="94">
        <f t="shared" si="145"/>
        <v>38.5</v>
      </c>
      <c r="CK155" s="95">
        <v>4320</v>
      </c>
      <c r="CL155" s="162">
        <f t="shared" si="146"/>
        <v>6.3542619542619549</v>
      </c>
      <c r="CM155" s="162">
        <f t="shared" si="147"/>
        <v>8.3593846153846147</v>
      </c>
      <c r="CN155" s="162">
        <f t="shared" si="148"/>
        <v>10.44923076923077</v>
      </c>
      <c r="CO155" s="162">
        <f t="shared" si="149"/>
        <v>12.539076923076923</v>
      </c>
      <c r="CP155" s="162">
        <f t="shared" si="150"/>
        <v>14.367692307692305</v>
      </c>
      <c r="CQ155" s="162">
        <f t="shared" si="151"/>
        <v>16.355317725752506</v>
      </c>
    </row>
    <row r="156" spans="1:95" ht="19.5" thickTop="1" thickBot="1">
      <c r="A156" s="70">
        <v>4370</v>
      </c>
      <c r="B156" s="70">
        <v>62.22</v>
      </c>
      <c r="C156" s="70">
        <v>99.998000000000005</v>
      </c>
      <c r="D156" s="70">
        <v>58.936</v>
      </c>
      <c r="E156" s="70">
        <v>2.5670000000000002</v>
      </c>
      <c r="G156" s="92">
        <v>1</v>
      </c>
      <c r="H156" s="93">
        <f t="shared" si="152"/>
        <v>4.7059496567505725</v>
      </c>
      <c r="O156" s="95">
        <v>4330</v>
      </c>
      <c r="P156" s="94">
        <f t="shared" si="104"/>
        <v>13.079161003107677</v>
      </c>
      <c r="Q156" s="94">
        <f t="shared" si="105"/>
        <v>13.436218412753643</v>
      </c>
      <c r="R156" s="94">
        <f t="shared" si="106"/>
        <v>13.657689863059728</v>
      </c>
      <c r="S156" s="94">
        <f t="shared" si="107"/>
        <v>13.604177585808994</v>
      </c>
      <c r="T156" s="94">
        <f t="shared" si="108"/>
        <v>13.545316451974369</v>
      </c>
      <c r="U156" s="94">
        <f t="shared" si="109"/>
        <v>13.315925207409485</v>
      </c>
      <c r="V156" s="82"/>
      <c r="W156" s="95">
        <v>4330</v>
      </c>
      <c r="X156" s="161">
        <f t="shared" si="117"/>
        <v>9.1987492643753654</v>
      </c>
      <c r="Y156" s="161">
        <f t="shared" si="118"/>
        <v>9.4184469664555905</v>
      </c>
      <c r="Z156" s="161">
        <f t="shared" si="119"/>
        <v>9.5303428318626366</v>
      </c>
      <c r="AA156" s="161">
        <f t="shared" si="120"/>
        <v>9.4389649855183517</v>
      </c>
      <c r="AB156" s="161">
        <f t="shared" si="121"/>
        <v>9.3415370683476997</v>
      </c>
      <c r="AC156" s="161">
        <f t="shared" si="122"/>
        <v>9.1121458237828161</v>
      </c>
      <c r="AD156" s="82"/>
      <c r="AE156" s="82"/>
      <c r="AF156" s="82"/>
      <c r="AG156" s="95">
        <v>4330</v>
      </c>
      <c r="AH156" s="161">
        <f t="shared" si="123"/>
        <v>-11.090150685478152</v>
      </c>
      <c r="AI156" s="161">
        <f t="shared" si="124"/>
        <v>-11.209842252702515</v>
      </c>
      <c r="AJ156" s="161">
        <f t="shared" si="125"/>
        <v>-11.369310209748431</v>
      </c>
      <c r="AK156" s="161">
        <f t="shared" si="126"/>
        <v>-11.564215490582328</v>
      </c>
      <c r="AL156" s="161">
        <f t="shared" si="127"/>
        <v>-11.763827290981814</v>
      </c>
      <c r="AM156" s="161">
        <f t="shared" si="128"/>
        <v>-12.011569835111889</v>
      </c>
      <c r="AN156" s="81"/>
      <c r="AO156" s="81"/>
      <c r="AP156" s="95">
        <v>4330</v>
      </c>
      <c r="AQ156" s="94">
        <f t="shared" si="110"/>
        <v>43.245054092984752</v>
      </c>
      <c r="AR156" s="94">
        <f t="shared" si="111"/>
        <v>74.8436278402163</v>
      </c>
      <c r="AS156" s="94">
        <f t="shared" si="112"/>
        <v>116.94316850033802</v>
      </c>
      <c r="AT156" s="94">
        <f t="shared" si="113"/>
        <v>168.39816264048676</v>
      </c>
      <c r="AU156" s="94">
        <f t="shared" si="114"/>
        <v>221.09567794595151</v>
      </c>
      <c r="AV156" s="94">
        <f t="shared" si="115"/>
        <v>286.49970959629132</v>
      </c>
      <c r="AW156" s="81"/>
      <c r="AX156" s="95">
        <v>4330</v>
      </c>
      <c r="AY156" s="99">
        <f>'Max limit'!AX156*Input!PrimaryDrive_ratio*Input!Gear1_ratio*Input!FinalDrive_ratio</f>
        <v>382.13825363825362</v>
      </c>
      <c r="AZ156" s="99">
        <f t="shared" si="129"/>
        <v>6.3689708939708938</v>
      </c>
      <c r="BA156" s="99">
        <f>AZ156*Input!$N$23</f>
        <v>14986.175775571723</v>
      </c>
      <c r="BB156" s="97">
        <f t="shared" si="116"/>
        <v>14.986175775571722</v>
      </c>
      <c r="BC156" s="95">
        <v>4330</v>
      </c>
      <c r="BD156" s="99">
        <f>'Max limit'!AX156*Input!PrimaryDrive_ratio*Input!Gear2_ratio*Input!FinalDrive_ratio</f>
        <v>502.72410256410251</v>
      </c>
      <c r="BE156" s="99">
        <f t="shared" si="130"/>
        <v>8.3787350427350411</v>
      </c>
      <c r="BF156" s="99">
        <f>BE156*Input!$N$23</f>
        <v>19715.146798085461</v>
      </c>
      <c r="BG156" s="100">
        <f t="shared" si="131"/>
        <v>19.71514679808546</v>
      </c>
      <c r="BH156" s="95">
        <v>4330</v>
      </c>
      <c r="BI156" s="99">
        <f>'Max limit'!AX156*Input!PrimaryDrive_ratio*Input!Gear3_ratio*Input!FinalDrive_ratio</f>
        <v>628.40512820512811</v>
      </c>
      <c r="BJ156" s="99">
        <f t="shared" si="132"/>
        <v>10.473418803418802</v>
      </c>
      <c r="BK156" s="99">
        <f>BJ156*Input!$N$23</f>
        <v>24643.933497606831</v>
      </c>
      <c r="BL156" s="100">
        <f t="shared" si="133"/>
        <v>24.643933497606831</v>
      </c>
      <c r="BM156" s="95">
        <v>4330</v>
      </c>
      <c r="BN156" s="99">
        <f>'Max limit'!AX156*Input!PrimaryDrive_ratio*Input!Gear4_ratio*Input!FinalDrive_ratio</f>
        <v>754.08615384615382</v>
      </c>
      <c r="BO156" s="99">
        <f t="shared" si="134"/>
        <v>12.568102564102563</v>
      </c>
      <c r="BP156" s="99">
        <f>BO156*Input!$N$23</f>
        <v>29572.720197128197</v>
      </c>
      <c r="BQ156" s="100">
        <f t="shared" si="135"/>
        <v>29.572720197128199</v>
      </c>
      <c r="BR156" s="95">
        <v>4330</v>
      </c>
      <c r="BS156" s="99">
        <f>'Max limit'!AX156*Input!PrimaryDrive_ratio*Input!Gear5_ratio*Input!FinalDrive_ratio</f>
        <v>864.05705128205125</v>
      </c>
      <c r="BT156" s="99">
        <f t="shared" si="136"/>
        <v>14.400950854700854</v>
      </c>
      <c r="BU156" s="99">
        <f>BT156*Input!$N$23</f>
        <v>33885.408559209391</v>
      </c>
      <c r="BV156" s="100">
        <f t="shared" si="137"/>
        <v>33.885408559209388</v>
      </c>
      <c r="BW156" s="95">
        <v>4330</v>
      </c>
      <c r="BX156" s="99">
        <f>'Max limit'!AX156*Input!PrimaryDrive_ratio*Input!Gear6_ratio*Input!FinalDrive_ratio</f>
        <v>983.59063545150502</v>
      </c>
      <c r="BY156" s="99">
        <f t="shared" si="138"/>
        <v>16.393177257525085</v>
      </c>
      <c r="BZ156" s="99">
        <f>BY156*Input!$N$23</f>
        <v>38573.113300602003</v>
      </c>
      <c r="CA156" s="100">
        <f t="shared" si="139"/>
        <v>38.573113300602003</v>
      </c>
      <c r="CC156" s="95">
        <v>4330</v>
      </c>
      <c r="CD156" s="94">
        <f t="shared" si="140"/>
        <v>15</v>
      </c>
      <c r="CE156" s="94">
        <f t="shared" si="141"/>
        <v>19.5</v>
      </c>
      <c r="CF156" s="94">
        <f t="shared" si="142"/>
        <v>24.5</v>
      </c>
      <c r="CG156" s="94">
        <f t="shared" si="143"/>
        <v>29.5</v>
      </c>
      <c r="CH156" s="94">
        <f t="shared" si="144"/>
        <v>34</v>
      </c>
      <c r="CI156" s="94">
        <f t="shared" si="145"/>
        <v>38.5</v>
      </c>
      <c r="CK156" s="95">
        <v>4330</v>
      </c>
      <c r="CL156" s="162">
        <f t="shared" si="146"/>
        <v>6.3689708939708938</v>
      </c>
      <c r="CM156" s="162">
        <f t="shared" si="147"/>
        <v>8.3787350427350411</v>
      </c>
      <c r="CN156" s="162">
        <f t="shared" si="148"/>
        <v>10.473418803418802</v>
      </c>
      <c r="CO156" s="162">
        <f t="shared" si="149"/>
        <v>12.568102564102563</v>
      </c>
      <c r="CP156" s="162">
        <f t="shared" si="150"/>
        <v>14.400950854700854</v>
      </c>
      <c r="CQ156" s="162">
        <f t="shared" si="151"/>
        <v>16.393177257525085</v>
      </c>
    </row>
    <row r="157" spans="1:95" ht="19.5" thickTop="1" thickBot="1">
      <c r="A157" s="70">
        <v>4380</v>
      </c>
      <c r="B157" s="70">
        <v>62.305</v>
      </c>
      <c r="C157" s="70">
        <v>99.905000000000001</v>
      </c>
      <c r="D157" s="70">
        <v>59.018000000000001</v>
      </c>
      <c r="E157" s="70">
        <v>2.57</v>
      </c>
      <c r="G157" s="92">
        <v>1</v>
      </c>
      <c r="H157" s="93">
        <f t="shared" si="152"/>
        <v>4.7511441647597259</v>
      </c>
      <c r="O157" s="95">
        <v>4340</v>
      </c>
      <c r="P157" s="94">
        <f t="shared" si="104"/>
        <v>13.078513577369197</v>
      </c>
      <c r="Q157" s="94">
        <f t="shared" si="105"/>
        <v>13.435058258424386</v>
      </c>
      <c r="R157" s="94">
        <f t="shared" si="106"/>
        <v>13.655827683525549</v>
      </c>
      <c r="S157" s="94">
        <f t="shared" si="107"/>
        <v>13.601471446008864</v>
      </c>
      <c r="T157" s="94">
        <f t="shared" si="108"/>
        <v>13.54173057095586</v>
      </c>
      <c r="U157" s="94">
        <f t="shared" si="109"/>
        <v>13.311278559044425</v>
      </c>
      <c r="V157" s="82"/>
      <c r="W157" s="95">
        <v>4340</v>
      </c>
      <c r="X157" s="161">
        <f t="shared" si="117"/>
        <v>9.1981018386368856</v>
      </c>
      <c r="Y157" s="161">
        <f t="shared" si="118"/>
        <v>9.4172868121263313</v>
      </c>
      <c r="Z157" s="161">
        <f t="shared" si="119"/>
        <v>9.5284806523284562</v>
      </c>
      <c r="AA157" s="161">
        <f t="shared" si="120"/>
        <v>9.436258845718223</v>
      </c>
      <c r="AB157" s="161">
        <f t="shared" si="121"/>
        <v>9.3379511873291907</v>
      </c>
      <c r="AC157" s="161">
        <f t="shared" si="122"/>
        <v>9.1074991754177557</v>
      </c>
      <c r="AD157" s="82"/>
      <c r="AE157" s="82"/>
      <c r="AF157" s="82"/>
      <c r="AG157" s="95">
        <v>4340</v>
      </c>
      <c r="AH157" s="161">
        <f t="shared" si="123"/>
        <v>-11.090908173592174</v>
      </c>
      <c r="AI157" s="161">
        <f t="shared" si="124"/>
        <v>-11.211153227094577</v>
      </c>
      <c r="AJ157" s="161">
        <f t="shared" si="125"/>
        <v>-11.371358607236028</v>
      </c>
      <c r="AK157" s="161">
        <f t="shared" si="126"/>
        <v>-11.567165182964468</v>
      </c>
      <c r="AL157" s="161">
        <f t="shared" si="127"/>
        <v>-11.767700042481804</v>
      </c>
      <c r="AM157" s="161">
        <f t="shared" si="128"/>
        <v>-12.016588215346156</v>
      </c>
      <c r="AN157" s="81"/>
      <c r="AO157" s="81"/>
      <c r="AP157" s="95">
        <v>4340</v>
      </c>
      <c r="AQ157" s="94">
        <f t="shared" si="110"/>
        <v>43.445030955086636</v>
      </c>
      <c r="AR157" s="94">
        <f t="shared" si="111"/>
        <v>75.189725079720887</v>
      </c>
      <c r="AS157" s="94">
        <f t="shared" si="112"/>
        <v>117.48394543706385</v>
      </c>
      <c r="AT157" s="94">
        <f t="shared" si="113"/>
        <v>169.17688142937197</v>
      </c>
      <c r="AU157" s="94">
        <f t="shared" si="114"/>
        <v>222.1180843419489</v>
      </c>
      <c r="AV157" s="94">
        <f t="shared" si="115"/>
        <v>287.82456197813764</v>
      </c>
      <c r="AW157" s="81"/>
      <c r="AX157" s="95">
        <v>4340</v>
      </c>
      <c r="AY157" s="99">
        <f>'Max limit'!AX157*Input!PrimaryDrive_ratio*Input!Gear1_ratio*Input!FinalDrive_ratio</f>
        <v>383.02079002079</v>
      </c>
      <c r="AZ157" s="99">
        <f t="shared" si="129"/>
        <v>6.3836798336798335</v>
      </c>
      <c r="BA157" s="99">
        <f>AZ157*Input!$N$23</f>
        <v>15020.785881288979</v>
      </c>
      <c r="BB157" s="97">
        <f t="shared" si="116"/>
        <v>15.02078588128898</v>
      </c>
      <c r="BC157" s="95">
        <v>4340</v>
      </c>
      <c r="BD157" s="99">
        <f>'Max limit'!AX157*Input!PrimaryDrive_ratio*Input!Gear2_ratio*Input!FinalDrive_ratio</f>
        <v>503.88512820512813</v>
      </c>
      <c r="BE157" s="99">
        <f t="shared" si="130"/>
        <v>8.3980854700854692</v>
      </c>
      <c r="BF157" s="99">
        <f>BE157*Input!$N$23</f>
        <v>19760.678314940167</v>
      </c>
      <c r="BG157" s="100">
        <f t="shared" si="131"/>
        <v>19.760678314940169</v>
      </c>
      <c r="BH157" s="95">
        <v>4340</v>
      </c>
      <c r="BI157" s="99">
        <f>'Max limit'!AX157*Input!PrimaryDrive_ratio*Input!Gear3_ratio*Input!FinalDrive_ratio</f>
        <v>629.85641025641019</v>
      </c>
      <c r="BJ157" s="99">
        <f t="shared" si="132"/>
        <v>10.497606837606837</v>
      </c>
      <c r="BK157" s="99">
        <f>BJ157*Input!$N$23</f>
        <v>24700.847893675207</v>
      </c>
      <c r="BL157" s="100">
        <f t="shared" si="133"/>
        <v>24.700847893675206</v>
      </c>
      <c r="BM157" s="95">
        <v>4340</v>
      </c>
      <c r="BN157" s="99">
        <f>'Max limit'!AX157*Input!PrimaryDrive_ratio*Input!Gear4_ratio*Input!FinalDrive_ratio</f>
        <v>755.82769230769225</v>
      </c>
      <c r="BO157" s="99">
        <f t="shared" si="134"/>
        <v>12.597128205128204</v>
      </c>
      <c r="BP157" s="99">
        <f>BO157*Input!$N$23</f>
        <v>29641.017472410247</v>
      </c>
      <c r="BQ157" s="100">
        <f t="shared" si="135"/>
        <v>29.641017472410248</v>
      </c>
      <c r="BR157" s="95">
        <v>4340</v>
      </c>
      <c r="BS157" s="99">
        <f>'Max limit'!AX157*Input!PrimaryDrive_ratio*Input!Gear5_ratio*Input!FinalDrive_ratio</f>
        <v>866.05256410256402</v>
      </c>
      <c r="BT157" s="99">
        <f t="shared" si="136"/>
        <v>14.434209401709401</v>
      </c>
      <c r="BU157" s="99">
        <f>BT157*Input!$N$23</f>
        <v>33963.66585380341</v>
      </c>
      <c r="BV157" s="100">
        <f t="shared" si="137"/>
        <v>33.963665853803413</v>
      </c>
      <c r="BW157" s="95">
        <v>4340</v>
      </c>
      <c r="BX157" s="99">
        <f>'Max limit'!AX157*Input!PrimaryDrive_ratio*Input!Gear6_ratio*Input!FinalDrive_ratio</f>
        <v>985.86220735785946</v>
      </c>
      <c r="BY157" s="99">
        <f t="shared" si="138"/>
        <v>16.431036789297657</v>
      </c>
      <c r="BZ157" s="99">
        <f>BY157*Input!$N$23</f>
        <v>38662.196703143803</v>
      </c>
      <c r="CA157" s="100">
        <f t="shared" si="139"/>
        <v>38.662196703143806</v>
      </c>
      <c r="CC157" s="95">
        <v>4340</v>
      </c>
      <c r="CD157" s="94">
        <f t="shared" si="140"/>
        <v>15</v>
      </c>
      <c r="CE157" s="94">
        <f t="shared" si="141"/>
        <v>20</v>
      </c>
      <c r="CF157" s="94">
        <f t="shared" si="142"/>
        <v>24.5</v>
      </c>
      <c r="CG157" s="94">
        <f t="shared" si="143"/>
        <v>29.5</v>
      </c>
      <c r="CH157" s="94">
        <f t="shared" si="144"/>
        <v>34</v>
      </c>
      <c r="CI157" s="94">
        <f t="shared" si="145"/>
        <v>38.5</v>
      </c>
      <c r="CK157" s="95">
        <v>4340</v>
      </c>
      <c r="CL157" s="162">
        <f t="shared" si="146"/>
        <v>6.3836798336798335</v>
      </c>
      <c r="CM157" s="162">
        <f t="shared" si="147"/>
        <v>8.3980854700854692</v>
      </c>
      <c r="CN157" s="162">
        <f t="shared" si="148"/>
        <v>10.497606837606837</v>
      </c>
      <c r="CO157" s="162">
        <f t="shared" si="149"/>
        <v>12.597128205128204</v>
      </c>
      <c r="CP157" s="162">
        <f t="shared" si="150"/>
        <v>14.434209401709401</v>
      </c>
      <c r="CQ157" s="162">
        <f t="shared" si="151"/>
        <v>16.431036789297657</v>
      </c>
    </row>
    <row r="158" spans="1:95" ht="19.5" thickTop="1" thickBot="1">
      <c r="A158" s="70">
        <v>4390</v>
      </c>
      <c r="B158" s="70">
        <v>62.387</v>
      </c>
      <c r="C158" s="70">
        <v>99.808000000000007</v>
      </c>
      <c r="D158" s="70">
        <v>59.097999999999999</v>
      </c>
      <c r="E158" s="70">
        <v>2.57</v>
      </c>
      <c r="G158" s="92">
        <v>1</v>
      </c>
      <c r="H158" s="93">
        <f t="shared" si="152"/>
        <v>4.7963386727688793</v>
      </c>
      <c r="O158" s="95">
        <v>4350</v>
      </c>
      <c r="P158" s="94">
        <f t="shared" si="104"/>
        <v>13.077864658145735</v>
      </c>
      <c r="Q158" s="94">
        <f t="shared" si="105"/>
        <v>13.433895427845231</v>
      </c>
      <c r="R158" s="94">
        <f t="shared" si="106"/>
        <v>13.653961208306168</v>
      </c>
      <c r="S158" s="94">
        <f t="shared" si="107"/>
        <v>13.598759063671713</v>
      </c>
      <c r="T158" s="94">
        <f t="shared" si="108"/>
        <v>13.538136418008818</v>
      </c>
      <c r="U158" s="94">
        <f t="shared" si="109"/>
        <v>13.306621191767332</v>
      </c>
      <c r="V158" s="82"/>
      <c r="W158" s="95">
        <v>4350</v>
      </c>
      <c r="X158" s="161">
        <f t="shared" si="117"/>
        <v>9.1974529194134256</v>
      </c>
      <c r="Y158" s="161">
        <f t="shared" si="118"/>
        <v>9.4161239815471784</v>
      </c>
      <c r="Z158" s="161">
        <f t="shared" si="119"/>
        <v>9.5266141771090762</v>
      </c>
      <c r="AA158" s="161">
        <f t="shared" si="120"/>
        <v>9.4335464633810666</v>
      </c>
      <c r="AB158" s="161">
        <f t="shared" si="121"/>
        <v>9.3343570343821494</v>
      </c>
      <c r="AC158" s="161">
        <f t="shared" si="122"/>
        <v>9.1028418081406635</v>
      </c>
      <c r="AD158" s="82"/>
      <c r="AE158" s="82"/>
      <c r="AF158" s="82"/>
      <c r="AG158" s="95">
        <v>4350</v>
      </c>
      <c r="AH158" s="161">
        <f t="shared" si="123"/>
        <v>-11.091667409083623</v>
      </c>
      <c r="AI158" s="161">
        <f t="shared" si="124"/>
        <v>-11.212467225649021</v>
      </c>
      <c r="AJ158" s="161">
        <f t="shared" si="125"/>
        <v>-11.373411729977345</v>
      </c>
      <c r="AK158" s="161">
        <f t="shared" si="126"/>
        <v>-11.570121679711965</v>
      </c>
      <c r="AL158" s="161">
        <f t="shared" si="127"/>
        <v>-11.771581727664609</v>
      </c>
      <c r="AM158" s="161">
        <f t="shared" si="128"/>
        <v>-12.021618172005414</v>
      </c>
      <c r="AN158" s="81"/>
      <c r="AO158" s="81"/>
      <c r="AP158" s="95">
        <v>4350</v>
      </c>
      <c r="AQ158" s="94">
        <f t="shared" si="110"/>
        <v>43.645469124828878</v>
      </c>
      <c r="AR158" s="94">
        <f t="shared" si="111"/>
        <v>75.536620698093969</v>
      </c>
      <c r="AS158" s="94">
        <f t="shared" si="112"/>
        <v>118.02596984077177</v>
      </c>
      <c r="AT158" s="94">
        <f t="shared" si="113"/>
        <v>169.95739657071141</v>
      </c>
      <c r="AU158" s="94">
        <f t="shared" si="114"/>
        <v>223.14284923020921</v>
      </c>
      <c r="AV158" s="94">
        <f t="shared" si="115"/>
        <v>289.15247053618191</v>
      </c>
      <c r="AW158" s="81"/>
      <c r="AX158" s="95">
        <v>4350</v>
      </c>
      <c r="AY158" s="99">
        <f>'Max limit'!AX158*Input!PrimaryDrive_ratio*Input!Gear1_ratio*Input!FinalDrive_ratio</f>
        <v>383.90332640332645</v>
      </c>
      <c r="AZ158" s="99">
        <f t="shared" si="129"/>
        <v>6.3983887733887741</v>
      </c>
      <c r="BA158" s="99">
        <f>AZ158*Input!$N$23</f>
        <v>15055.395987006235</v>
      </c>
      <c r="BB158" s="97">
        <f t="shared" si="116"/>
        <v>15.055395987006236</v>
      </c>
      <c r="BC158" s="95">
        <v>4350</v>
      </c>
      <c r="BD158" s="99">
        <f>'Max limit'!AX158*Input!PrimaryDrive_ratio*Input!Gear2_ratio*Input!FinalDrive_ratio</f>
        <v>505.04615384615386</v>
      </c>
      <c r="BE158" s="99">
        <f t="shared" si="130"/>
        <v>8.4174358974358974</v>
      </c>
      <c r="BF158" s="99">
        <f>BE158*Input!$N$23</f>
        <v>19806.209831794869</v>
      </c>
      <c r="BG158" s="100">
        <f t="shared" si="131"/>
        <v>19.80620983179487</v>
      </c>
      <c r="BH158" s="95">
        <v>4350</v>
      </c>
      <c r="BI158" s="99">
        <f>'Max limit'!AX158*Input!PrimaryDrive_ratio*Input!Gear3_ratio*Input!FinalDrive_ratio</f>
        <v>631.30769230769226</v>
      </c>
      <c r="BJ158" s="99">
        <f t="shared" si="132"/>
        <v>10.521794871794871</v>
      </c>
      <c r="BK158" s="99">
        <f>BJ158*Input!$N$23</f>
        <v>24757.762289743583</v>
      </c>
      <c r="BL158" s="100">
        <f t="shared" si="133"/>
        <v>24.757762289743582</v>
      </c>
      <c r="BM158" s="95">
        <v>4350</v>
      </c>
      <c r="BN158" s="99">
        <f>'Max limit'!AX158*Input!PrimaryDrive_ratio*Input!Gear4_ratio*Input!FinalDrive_ratio</f>
        <v>757.56923076923078</v>
      </c>
      <c r="BO158" s="99">
        <f t="shared" si="134"/>
        <v>12.626153846153846</v>
      </c>
      <c r="BP158" s="99">
        <f>BO158*Input!$N$23</f>
        <v>29709.314747692304</v>
      </c>
      <c r="BQ158" s="100">
        <f t="shared" si="135"/>
        <v>29.709314747692304</v>
      </c>
      <c r="BR158" s="95">
        <v>4350</v>
      </c>
      <c r="BS158" s="99">
        <f>'Max limit'!AX158*Input!PrimaryDrive_ratio*Input!Gear5_ratio*Input!FinalDrive_ratio</f>
        <v>868.04807692307691</v>
      </c>
      <c r="BT158" s="99">
        <f t="shared" si="136"/>
        <v>14.467467948717948</v>
      </c>
      <c r="BU158" s="99">
        <f>BT158*Input!$N$23</f>
        <v>34041.923148397429</v>
      </c>
      <c r="BV158" s="100">
        <f t="shared" si="137"/>
        <v>34.04192314839743</v>
      </c>
      <c r="BW158" s="95">
        <v>4350</v>
      </c>
      <c r="BX158" s="99">
        <f>'Max limit'!AX158*Input!PrimaryDrive_ratio*Input!Gear6_ratio*Input!FinalDrive_ratio</f>
        <v>988.13377926421401</v>
      </c>
      <c r="BY158" s="99">
        <f t="shared" si="138"/>
        <v>16.468896321070233</v>
      </c>
      <c r="BZ158" s="99">
        <f>BY158*Input!$N$23</f>
        <v>38751.280105685611</v>
      </c>
      <c r="CA158" s="100">
        <f t="shared" si="139"/>
        <v>38.751280105685609</v>
      </c>
      <c r="CC158" s="95">
        <v>4350</v>
      </c>
      <c r="CD158" s="94">
        <f t="shared" si="140"/>
        <v>15</v>
      </c>
      <c r="CE158" s="94">
        <f t="shared" si="141"/>
        <v>20</v>
      </c>
      <c r="CF158" s="94">
        <f t="shared" si="142"/>
        <v>25</v>
      </c>
      <c r="CG158" s="94">
        <f t="shared" si="143"/>
        <v>29.5</v>
      </c>
      <c r="CH158" s="94">
        <f t="shared" si="144"/>
        <v>34</v>
      </c>
      <c r="CI158" s="94">
        <f t="shared" si="145"/>
        <v>39</v>
      </c>
      <c r="CK158" s="95">
        <v>4350</v>
      </c>
      <c r="CL158" s="162">
        <f t="shared" si="146"/>
        <v>6.3983887733887741</v>
      </c>
      <c r="CM158" s="162">
        <f t="shared" si="147"/>
        <v>8.4174358974358974</v>
      </c>
      <c r="CN158" s="162">
        <f t="shared" si="148"/>
        <v>10.521794871794871</v>
      </c>
      <c r="CO158" s="162">
        <f t="shared" si="149"/>
        <v>12.626153846153846</v>
      </c>
      <c r="CP158" s="162">
        <f t="shared" si="150"/>
        <v>14.467467948717948</v>
      </c>
      <c r="CQ158" s="162">
        <f t="shared" si="151"/>
        <v>16.468896321070233</v>
      </c>
    </row>
    <row r="159" spans="1:95" ht="19.5" thickTop="1" thickBot="1">
      <c r="A159" s="70">
        <v>4400</v>
      </c>
      <c r="B159" s="70">
        <v>62.469000000000001</v>
      </c>
      <c r="C159" s="70">
        <v>99.712999999999994</v>
      </c>
      <c r="D159" s="70">
        <v>59.168999999999997</v>
      </c>
      <c r="E159" s="70">
        <v>2.581</v>
      </c>
      <c r="G159" s="92">
        <v>1</v>
      </c>
      <c r="H159" s="93">
        <f t="shared" si="152"/>
        <v>4.8415331807780326</v>
      </c>
      <c r="O159" s="95">
        <v>4360</v>
      </c>
      <c r="P159" s="94">
        <f t="shared" si="104"/>
        <v>13.077214245437297</v>
      </c>
      <c r="Q159" s="94">
        <f t="shared" si="105"/>
        <v>13.432729921016183</v>
      </c>
      <c r="R159" s="94">
        <f t="shared" si="106"/>
        <v>13.652090437401588</v>
      </c>
      <c r="S159" s="94">
        <f t="shared" si="107"/>
        <v>13.596040438797532</v>
      </c>
      <c r="T159" s="94">
        <f t="shared" si="108"/>
        <v>13.534533993133246</v>
      </c>
      <c r="U159" s="94">
        <f t="shared" si="109"/>
        <v>13.30195310557821</v>
      </c>
      <c r="V159" s="82"/>
      <c r="W159" s="95">
        <v>4360</v>
      </c>
      <c r="X159" s="161">
        <f t="shared" si="117"/>
        <v>9.1968025067049872</v>
      </c>
      <c r="Y159" s="161">
        <f t="shared" si="118"/>
        <v>9.4149584747181301</v>
      </c>
      <c r="Z159" s="161">
        <f t="shared" si="119"/>
        <v>9.5247434062044967</v>
      </c>
      <c r="AA159" s="161">
        <f t="shared" si="120"/>
        <v>9.4308278385068895</v>
      </c>
      <c r="AB159" s="161">
        <f t="shared" si="121"/>
        <v>9.3307546095065774</v>
      </c>
      <c r="AC159" s="161">
        <f t="shared" si="122"/>
        <v>9.0981737219515413</v>
      </c>
      <c r="AD159" s="82"/>
      <c r="AE159" s="82"/>
      <c r="AF159" s="82"/>
      <c r="AG159" s="95">
        <v>4360</v>
      </c>
      <c r="AH159" s="161">
        <f t="shared" si="123"/>
        <v>-11.092428391952497</v>
      </c>
      <c r="AI159" s="161">
        <f t="shared" si="124"/>
        <v>-11.213784248365846</v>
      </c>
      <c r="AJ159" s="161">
        <f t="shared" si="125"/>
        <v>-11.375469577972384</v>
      </c>
      <c r="AK159" s="161">
        <f t="shared" si="126"/>
        <v>-11.57308498082482</v>
      </c>
      <c r="AL159" s="161">
        <f t="shared" si="127"/>
        <v>-11.775472346530227</v>
      </c>
      <c r="AM159" s="161">
        <f t="shared" si="128"/>
        <v>-12.026659705089665</v>
      </c>
      <c r="AN159" s="81"/>
      <c r="AO159" s="81"/>
      <c r="AP159" s="95">
        <v>4360</v>
      </c>
      <c r="AQ159" s="94">
        <f t="shared" si="110"/>
        <v>43.846368602211491</v>
      </c>
      <c r="AR159" s="94">
        <f t="shared" si="111"/>
        <v>75.884314695335547</v>
      </c>
      <c r="AS159" s="94">
        <f t="shared" si="112"/>
        <v>118.56924171146177</v>
      </c>
      <c r="AT159" s="94">
        <f t="shared" si="113"/>
        <v>170.73970806450495</v>
      </c>
      <c r="AU159" s="94">
        <f t="shared" si="114"/>
        <v>224.16997261073243</v>
      </c>
      <c r="AV159" s="94">
        <f t="shared" si="115"/>
        <v>290.48343527042425</v>
      </c>
      <c r="AW159" s="81"/>
      <c r="AX159" s="95">
        <v>4360</v>
      </c>
      <c r="AY159" s="99">
        <f>'Max limit'!AX159*Input!PrimaryDrive_ratio*Input!Gear1_ratio*Input!FinalDrive_ratio</f>
        <v>384.78586278586278</v>
      </c>
      <c r="AZ159" s="99">
        <f t="shared" si="129"/>
        <v>6.4130977130977129</v>
      </c>
      <c r="BA159" s="99">
        <f>AZ159*Input!$N$23</f>
        <v>15090.00609272349</v>
      </c>
      <c r="BB159" s="97">
        <f t="shared" si="116"/>
        <v>15.09000609272349</v>
      </c>
      <c r="BC159" s="95">
        <v>4360</v>
      </c>
      <c r="BD159" s="99">
        <f>'Max limit'!AX159*Input!PrimaryDrive_ratio*Input!Gear2_ratio*Input!FinalDrive_ratio</f>
        <v>506.20717948717947</v>
      </c>
      <c r="BE159" s="99">
        <f t="shared" si="130"/>
        <v>8.4367863247863237</v>
      </c>
      <c r="BF159" s="99">
        <f>BE159*Input!$N$23</f>
        <v>19851.741348649568</v>
      </c>
      <c r="BG159" s="100">
        <f t="shared" si="131"/>
        <v>19.851741348649568</v>
      </c>
      <c r="BH159" s="95">
        <v>4360</v>
      </c>
      <c r="BI159" s="99">
        <f>'Max limit'!AX159*Input!PrimaryDrive_ratio*Input!Gear3_ratio*Input!FinalDrive_ratio</f>
        <v>632.75897435897434</v>
      </c>
      <c r="BJ159" s="99">
        <f t="shared" si="132"/>
        <v>10.545982905982905</v>
      </c>
      <c r="BK159" s="99">
        <f>BJ159*Input!$N$23</f>
        <v>24814.676685811959</v>
      </c>
      <c r="BL159" s="100">
        <f t="shared" si="133"/>
        <v>24.814676685811961</v>
      </c>
      <c r="BM159" s="95">
        <v>4360</v>
      </c>
      <c r="BN159" s="99">
        <f>'Max limit'!AX159*Input!PrimaryDrive_ratio*Input!Gear4_ratio*Input!FinalDrive_ratio</f>
        <v>759.31076923076921</v>
      </c>
      <c r="BO159" s="99">
        <f t="shared" si="134"/>
        <v>12.655179487179486</v>
      </c>
      <c r="BP159" s="99">
        <f>BO159*Input!$N$23</f>
        <v>29777.612022974354</v>
      </c>
      <c r="BQ159" s="100">
        <f t="shared" si="135"/>
        <v>29.777612022974353</v>
      </c>
      <c r="BR159" s="95">
        <v>4360</v>
      </c>
      <c r="BS159" s="99">
        <f>'Max limit'!AX159*Input!PrimaryDrive_ratio*Input!Gear5_ratio*Input!FinalDrive_ratio</f>
        <v>870.04358974358979</v>
      </c>
      <c r="BT159" s="99">
        <f t="shared" si="136"/>
        <v>14.500726495726497</v>
      </c>
      <c r="BU159" s="99">
        <f>BT159*Input!$N$23</f>
        <v>34120.180442991448</v>
      </c>
      <c r="BV159" s="100">
        <f t="shared" si="137"/>
        <v>34.120180442991447</v>
      </c>
      <c r="BW159" s="95">
        <v>4360</v>
      </c>
      <c r="BX159" s="99">
        <f>'Max limit'!AX159*Input!PrimaryDrive_ratio*Input!Gear6_ratio*Input!FinalDrive_ratio</f>
        <v>990.40535117056857</v>
      </c>
      <c r="BY159" s="99">
        <f t="shared" si="138"/>
        <v>16.506755852842808</v>
      </c>
      <c r="BZ159" s="99">
        <f>BY159*Input!$N$23</f>
        <v>38840.363508227412</v>
      </c>
      <c r="CA159" s="100">
        <f t="shared" si="139"/>
        <v>38.840363508227412</v>
      </c>
      <c r="CC159" s="95">
        <v>4360</v>
      </c>
      <c r="CD159" s="94">
        <f t="shared" si="140"/>
        <v>15</v>
      </c>
      <c r="CE159" s="94">
        <f t="shared" si="141"/>
        <v>20</v>
      </c>
      <c r="CF159" s="94">
        <f t="shared" si="142"/>
        <v>25</v>
      </c>
      <c r="CG159" s="94">
        <f t="shared" si="143"/>
        <v>30</v>
      </c>
      <c r="CH159" s="94">
        <f t="shared" si="144"/>
        <v>34</v>
      </c>
      <c r="CI159" s="94">
        <f t="shared" si="145"/>
        <v>39</v>
      </c>
      <c r="CK159" s="95">
        <v>4360</v>
      </c>
      <c r="CL159" s="162">
        <f t="shared" si="146"/>
        <v>6.4130977130977129</v>
      </c>
      <c r="CM159" s="162">
        <f t="shared" si="147"/>
        <v>8.4367863247863237</v>
      </c>
      <c r="CN159" s="162">
        <f t="shared" si="148"/>
        <v>10.545982905982905</v>
      </c>
      <c r="CO159" s="162">
        <f t="shared" si="149"/>
        <v>12.655179487179486</v>
      </c>
      <c r="CP159" s="162">
        <f t="shared" si="150"/>
        <v>14.500726495726497</v>
      </c>
      <c r="CQ159" s="162">
        <f t="shared" si="151"/>
        <v>16.506755852842808</v>
      </c>
    </row>
    <row r="160" spans="1:95" ht="19.5" thickTop="1" thickBot="1">
      <c r="A160" s="70">
        <v>4410</v>
      </c>
      <c r="B160" s="70">
        <v>62.539000000000001</v>
      </c>
      <c r="C160" s="70">
        <v>99.599000000000004</v>
      </c>
      <c r="D160" s="70">
        <v>59.231999999999999</v>
      </c>
      <c r="E160" s="70">
        <v>2.5870000000000002</v>
      </c>
      <c r="G160" s="92">
        <v>1</v>
      </c>
      <c r="H160" s="93">
        <f t="shared" si="152"/>
        <v>4.886727688787186</v>
      </c>
      <c r="O160" s="95">
        <v>4370</v>
      </c>
      <c r="P160" s="94">
        <f t="shared" si="104"/>
        <v>13.07656233924388</v>
      </c>
      <c r="Q160" s="94">
        <f t="shared" si="105"/>
        <v>13.431561737937242</v>
      </c>
      <c r="R160" s="94">
        <f t="shared" si="106"/>
        <v>13.650215370811811</v>
      </c>
      <c r="S160" s="94">
        <f t="shared" si="107"/>
        <v>13.593315571386329</v>
      </c>
      <c r="T160" s="94">
        <f t="shared" si="108"/>
        <v>13.530923296329144</v>
      </c>
      <c r="U160" s="94">
        <f t="shared" si="109"/>
        <v>13.29727430047706</v>
      </c>
      <c r="V160" s="82"/>
      <c r="W160" s="95">
        <v>4370</v>
      </c>
      <c r="X160" s="161">
        <f t="shared" si="117"/>
        <v>9.1961506005115687</v>
      </c>
      <c r="Y160" s="161">
        <f t="shared" si="118"/>
        <v>9.413790291639188</v>
      </c>
      <c r="Z160" s="161">
        <f t="shared" si="119"/>
        <v>9.5228683396147158</v>
      </c>
      <c r="AA160" s="161">
        <f t="shared" si="120"/>
        <v>9.4281029710956865</v>
      </c>
      <c r="AB160" s="161">
        <f t="shared" si="121"/>
        <v>9.3271439127024731</v>
      </c>
      <c r="AC160" s="161">
        <f t="shared" si="122"/>
        <v>9.0934949168503891</v>
      </c>
      <c r="AD160" s="82"/>
      <c r="AE160" s="82"/>
      <c r="AF160" s="82"/>
      <c r="AG160" s="95">
        <v>4370</v>
      </c>
      <c r="AH160" s="161">
        <f t="shared" si="123"/>
        <v>-11.093191122198796</v>
      </c>
      <c r="AI160" s="161">
        <f t="shared" si="124"/>
        <v>-11.21510429524505</v>
      </c>
      <c r="AJ160" s="161">
        <f t="shared" si="125"/>
        <v>-11.377532151221141</v>
      </c>
      <c r="AK160" s="161">
        <f t="shared" si="126"/>
        <v>-11.576055086303031</v>
      </c>
      <c r="AL160" s="161">
        <f t="shared" si="127"/>
        <v>-11.77937189907866</v>
      </c>
      <c r="AM160" s="161">
        <f t="shared" si="128"/>
        <v>-12.03171281459891</v>
      </c>
      <c r="AN160" s="81"/>
      <c r="AO160" s="81"/>
      <c r="AP160" s="95">
        <v>4370</v>
      </c>
      <c r="AQ160" s="94">
        <f t="shared" si="110"/>
        <v>44.047729387234483</v>
      </c>
      <c r="AR160" s="94">
        <f t="shared" si="111"/>
        <v>76.232807071445663</v>
      </c>
      <c r="AS160" s="94">
        <f t="shared" si="112"/>
        <v>119.11376104913379</v>
      </c>
      <c r="AT160" s="94">
        <f t="shared" si="113"/>
        <v>171.52381591075272</v>
      </c>
      <c r="AU160" s="94">
        <f t="shared" si="114"/>
        <v>225.19945448351859</v>
      </c>
      <c r="AV160" s="94">
        <f t="shared" si="115"/>
        <v>291.81745618086472</v>
      </c>
      <c r="AW160" s="81"/>
      <c r="AX160" s="95">
        <v>4370</v>
      </c>
      <c r="AY160" s="99">
        <f>'Max limit'!AX160*Input!PrimaryDrive_ratio*Input!Gear1_ratio*Input!FinalDrive_ratio</f>
        <v>385.66839916839916</v>
      </c>
      <c r="AZ160" s="99">
        <f t="shared" si="129"/>
        <v>6.4278066528066526</v>
      </c>
      <c r="BA160" s="99">
        <f>AZ160*Input!$N$23</f>
        <v>15124.616198440746</v>
      </c>
      <c r="BB160" s="97">
        <f t="shared" si="116"/>
        <v>15.124616198440746</v>
      </c>
      <c r="BC160" s="95">
        <v>4370</v>
      </c>
      <c r="BD160" s="99">
        <f>'Max limit'!AX160*Input!PrimaryDrive_ratio*Input!Gear2_ratio*Input!FinalDrive_ratio</f>
        <v>507.36820512820509</v>
      </c>
      <c r="BE160" s="99">
        <f t="shared" si="130"/>
        <v>8.4561367521367519</v>
      </c>
      <c r="BF160" s="99">
        <f>BE160*Input!$N$23</f>
        <v>19897.27286550427</v>
      </c>
      <c r="BG160" s="100">
        <f t="shared" si="131"/>
        <v>19.89727286550427</v>
      </c>
      <c r="BH160" s="95">
        <v>4370</v>
      </c>
      <c r="BI160" s="99">
        <f>'Max limit'!AX160*Input!PrimaryDrive_ratio*Input!Gear3_ratio*Input!FinalDrive_ratio</f>
        <v>634.21025641025631</v>
      </c>
      <c r="BJ160" s="99">
        <f t="shared" si="132"/>
        <v>10.570170940170938</v>
      </c>
      <c r="BK160" s="99">
        <f>BJ160*Input!$N$23</f>
        <v>24871.591081880331</v>
      </c>
      <c r="BL160" s="100">
        <f t="shared" si="133"/>
        <v>24.871591081880332</v>
      </c>
      <c r="BM160" s="95">
        <v>4370</v>
      </c>
      <c r="BN160" s="99">
        <f>'Max limit'!AX160*Input!PrimaryDrive_ratio*Input!Gear4_ratio*Input!FinalDrive_ratio</f>
        <v>761.05230769230764</v>
      </c>
      <c r="BO160" s="99">
        <f t="shared" si="134"/>
        <v>12.684205128205127</v>
      </c>
      <c r="BP160" s="99">
        <f>BO160*Input!$N$23</f>
        <v>29845.909298256403</v>
      </c>
      <c r="BQ160" s="100">
        <f t="shared" si="135"/>
        <v>29.845909298256405</v>
      </c>
      <c r="BR160" s="95">
        <v>4370</v>
      </c>
      <c r="BS160" s="99">
        <f>'Max limit'!AX160*Input!PrimaryDrive_ratio*Input!Gear5_ratio*Input!FinalDrive_ratio</f>
        <v>872.03910256410245</v>
      </c>
      <c r="BT160" s="99">
        <f t="shared" si="136"/>
        <v>14.533985042735042</v>
      </c>
      <c r="BU160" s="99">
        <f>BT160*Input!$N$23</f>
        <v>34198.43773758546</v>
      </c>
      <c r="BV160" s="100">
        <f t="shared" si="137"/>
        <v>34.198437737585458</v>
      </c>
      <c r="BW160" s="95">
        <v>4370</v>
      </c>
      <c r="BX160" s="99">
        <f>'Max limit'!AX160*Input!PrimaryDrive_ratio*Input!Gear6_ratio*Input!FinalDrive_ratio</f>
        <v>992.676923076923</v>
      </c>
      <c r="BY160" s="99">
        <f t="shared" si="138"/>
        <v>16.544615384615383</v>
      </c>
      <c r="BZ160" s="99">
        <f>BY160*Input!$N$23</f>
        <v>38929.44691076922</v>
      </c>
      <c r="CA160" s="100">
        <f t="shared" si="139"/>
        <v>38.929446910769222</v>
      </c>
      <c r="CC160" s="95">
        <v>4370</v>
      </c>
      <c r="CD160" s="94">
        <f t="shared" si="140"/>
        <v>15</v>
      </c>
      <c r="CE160" s="94">
        <f t="shared" si="141"/>
        <v>20</v>
      </c>
      <c r="CF160" s="94">
        <f t="shared" si="142"/>
        <v>25</v>
      </c>
      <c r="CG160" s="94">
        <f t="shared" si="143"/>
        <v>30</v>
      </c>
      <c r="CH160" s="94">
        <f t="shared" si="144"/>
        <v>34</v>
      </c>
      <c r="CI160" s="94">
        <f t="shared" si="145"/>
        <v>39</v>
      </c>
      <c r="CK160" s="95">
        <v>4370</v>
      </c>
      <c r="CL160" s="162">
        <f t="shared" si="146"/>
        <v>6.4278066528066526</v>
      </c>
      <c r="CM160" s="162">
        <f t="shared" si="147"/>
        <v>8.4561367521367519</v>
      </c>
      <c r="CN160" s="162">
        <f t="shared" si="148"/>
        <v>10.570170940170938</v>
      </c>
      <c r="CO160" s="162">
        <f t="shared" si="149"/>
        <v>12.684205128205127</v>
      </c>
      <c r="CP160" s="162">
        <f t="shared" si="150"/>
        <v>14.533985042735042</v>
      </c>
      <c r="CQ160" s="162">
        <f t="shared" si="151"/>
        <v>16.544615384615383</v>
      </c>
    </row>
    <row r="161" spans="1:95" ht="19.5" thickTop="1" thickBot="1">
      <c r="A161" s="70">
        <v>4420</v>
      </c>
      <c r="B161" s="70">
        <v>62.613</v>
      </c>
      <c r="C161" s="70">
        <v>99.491</v>
      </c>
      <c r="D161" s="70">
        <v>59.295000000000002</v>
      </c>
      <c r="E161" s="70">
        <v>2.597</v>
      </c>
      <c r="G161" s="92">
        <v>1</v>
      </c>
      <c r="H161" s="93">
        <f t="shared" si="152"/>
        <v>4.9319221967963385</v>
      </c>
      <c r="O161" s="95">
        <v>4380</v>
      </c>
      <c r="P161" s="94">
        <f t="shared" si="104"/>
        <v>13.075908939565482</v>
      </c>
      <c r="Q161" s="94">
        <f t="shared" si="105"/>
        <v>13.430390878608405</v>
      </c>
      <c r="R161" s="94">
        <f t="shared" si="106"/>
        <v>13.64833600853683</v>
      </c>
      <c r="S161" s="94">
        <f t="shared" si="107"/>
        <v>13.5905844614381</v>
      </c>
      <c r="T161" s="94">
        <f t="shared" si="108"/>
        <v>13.527304327596507</v>
      </c>
      <c r="U161" s="94">
        <f t="shared" si="109"/>
        <v>13.292584776463878</v>
      </c>
      <c r="V161" s="82"/>
      <c r="W161" s="95">
        <v>4380</v>
      </c>
      <c r="X161" s="161">
        <f t="shared" si="117"/>
        <v>9.1954972008331719</v>
      </c>
      <c r="Y161" s="161">
        <f t="shared" si="118"/>
        <v>9.4126194323103505</v>
      </c>
      <c r="Z161" s="161">
        <f t="shared" si="119"/>
        <v>9.5209889773397371</v>
      </c>
      <c r="AA161" s="161">
        <f t="shared" si="120"/>
        <v>9.4253718611474593</v>
      </c>
      <c r="AB161" s="161">
        <f t="shared" si="121"/>
        <v>9.3235249439698364</v>
      </c>
      <c r="AC161" s="161">
        <f t="shared" si="122"/>
        <v>9.088805392837207</v>
      </c>
      <c r="AD161" s="82"/>
      <c r="AE161" s="82"/>
      <c r="AF161" s="82"/>
      <c r="AG161" s="95">
        <v>4380</v>
      </c>
      <c r="AH161" s="161">
        <f t="shared" si="123"/>
        <v>-11.09395559982252</v>
      </c>
      <c r="AI161" s="161">
        <f t="shared" si="124"/>
        <v>-11.216427366286636</v>
      </c>
      <c r="AJ161" s="161">
        <f t="shared" si="125"/>
        <v>-11.379599449723619</v>
      </c>
      <c r="AK161" s="161">
        <f t="shared" si="126"/>
        <v>-11.5790319961466</v>
      </c>
      <c r="AL161" s="161">
        <f t="shared" si="127"/>
        <v>-11.783280385309906</v>
      </c>
      <c r="AM161" s="161">
        <f t="shared" si="128"/>
        <v>-12.036777500533146</v>
      </c>
      <c r="AN161" s="81"/>
      <c r="AO161" s="81"/>
      <c r="AP161" s="95">
        <v>4380</v>
      </c>
      <c r="AQ161" s="94">
        <f t="shared" si="110"/>
        <v>44.249551479897846</v>
      </c>
      <c r="AR161" s="94">
        <f t="shared" si="111"/>
        <v>76.582097826424302</v>
      </c>
      <c r="AS161" s="94">
        <f t="shared" si="112"/>
        <v>119.65952785378794</v>
      </c>
      <c r="AT161" s="94">
        <f t="shared" si="113"/>
        <v>172.30972010945473</v>
      </c>
      <c r="AU161" s="94">
        <f t="shared" si="114"/>
        <v>226.23129484856784</v>
      </c>
      <c r="AV161" s="94">
        <f t="shared" si="115"/>
        <v>293.15453326750315</v>
      </c>
      <c r="AW161" s="81"/>
      <c r="AX161" s="95">
        <v>4380</v>
      </c>
      <c r="AY161" s="99">
        <f>'Max limit'!AX161*Input!PrimaryDrive_ratio*Input!Gear1_ratio*Input!FinalDrive_ratio</f>
        <v>386.55093555093555</v>
      </c>
      <c r="AZ161" s="99">
        <f t="shared" si="129"/>
        <v>6.4425155925155924</v>
      </c>
      <c r="BA161" s="99">
        <f>AZ161*Input!$N$23</f>
        <v>15159.226304158001</v>
      </c>
      <c r="BB161" s="97">
        <f t="shared" si="116"/>
        <v>15.159226304158</v>
      </c>
      <c r="BC161" s="95">
        <v>4380</v>
      </c>
      <c r="BD161" s="99">
        <f>'Max limit'!AX161*Input!PrimaryDrive_ratio*Input!Gear2_ratio*Input!FinalDrive_ratio</f>
        <v>508.52923076923076</v>
      </c>
      <c r="BE161" s="99">
        <f t="shared" si="130"/>
        <v>8.47548717948718</v>
      </c>
      <c r="BF161" s="99">
        <f>BE161*Input!$N$23</f>
        <v>19942.804382358972</v>
      </c>
      <c r="BG161" s="100">
        <f t="shared" si="131"/>
        <v>19.942804382358972</v>
      </c>
      <c r="BH161" s="95">
        <v>4380</v>
      </c>
      <c r="BI161" s="99">
        <f>'Max limit'!AX161*Input!PrimaryDrive_ratio*Input!Gear3_ratio*Input!FinalDrive_ratio</f>
        <v>635.66153846153838</v>
      </c>
      <c r="BJ161" s="99">
        <f t="shared" si="132"/>
        <v>10.594358974358974</v>
      </c>
      <c r="BK161" s="99">
        <f>BJ161*Input!$N$23</f>
        <v>24928.505477948711</v>
      </c>
      <c r="BL161" s="100">
        <f t="shared" si="133"/>
        <v>24.928505477948711</v>
      </c>
      <c r="BM161" s="95">
        <v>4380</v>
      </c>
      <c r="BN161" s="99">
        <f>'Max limit'!AX161*Input!PrimaryDrive_ratio*Input!Gear4_ratio*Input!FinalDrive_ratio</f>
        <v>762.79384615384629</v>
      </c>
      <c r="BO161" s="99">
        <f t="shared" si="134"/>
        <v>12.713230769230771</v>
      </c>
      <c r="BP161" s="99">
        <f>BO161*Input!$N$23</f>
        <v>29914.20657353846</v>
      </c>
      <c r="BQ161" s="100">
        <f t="shared" si="135"/>
        <v>29.914206573538461</v>
      </c>
      <c r="BR161" s="95">
        <v>4380</v>
      </c>
      <c r="BS161" s="99">
        <f>'Max limit'!AX161*Input!PrimaryDrive_ratio*Input!Gear5_ratio*Input!FinalDrive_ratio</f>
        <v>874.03461538461534</v>
      </c>
      <c r="BT161" s="99">
        <f t="shared" si="136"/>
        <v>14.567243589743589</v>
      </c>
      <c r="BU161" s="99">
        <f>BT161*Input!$N$23</f>
        <v>34276.695032179479</v>
      </c>
      <c r="BV161" s="100">
        <f t="shared" si="137"/>
        <v>34.276695032179482</v>
      </c>
      <c r="BW161" s="95">
        <v>4380</v>
      </c>
      <c r="BX161" s="99">
        <f>'Max limit'!AX161*Input!PrimaryDrive_ratio*Input!Gear6_ratio*Input!FinalDrive_ratio</f>
        <v>994.94849498327756</v>
      </c>
      <c r="BY161" s="99">
        <f t="shared" si="138"/>
        <v>16.582474916387959</v>
      </c>
      <c r="BZ161" s="99">
        <f>BY161*Input!$N$23</f>
        <v>39018.530313311028</v>
      </c>
      <c r="CA161" s="100">
        <f t="shared" si="139"/>
        <v>39.018530313311025</v>
      </c>
      <c r="CC161" s="95">
        <v>4380</v>
      </c>
      <c r="CD161" s="94">
        <f t="shared" si="140"/>
        <v>15</v>
      </c>
      <c r="CE161" s="94">
        <f t="shared" si="141"/>
        <v>20</v>
      </c>
      <c r="CF161" s="94">
        <f t="shared" si="142"/>
        <v>25</v>
      </c>
      <c r="CG161" s="94">
        <f t="shared" si="143"/>
        <v>30</v>
      </c>
      <c r="CH161" s="94">
        <f t="shared" si="144"/>
        <v>34.5</v>
      </c>
      <c r="CI161" s="94">
        <f t="shared" si="145"/>
        <v>39</v>
      </c>
      <c r="CK161" s="95">
        <v>4380</v>
      </c>
      <c r="CL161" s="162">
        <f t="shared" si="146"/>
        <v>6.4425155925155924</v>
      </c>
      <c r="CM161" s="162">
        <f t="shared" si="147"/>
        <v>8.47548717948718</v>
      </c>
      <c r="CN161" s="162">
        <f t="shared" si="148"/>
        <v>10.594358974358974</v>
      </c>
      <c r="CO161" s="162">
        <f t="shared" si="149"/>
        <v>12.713230769230771</v>
      </c>
      <c r="CP161" s="162">
        <f t="shared" si="150"/>
        <v>14.567243589743589</v>
      </c>
      <c r="CQ161" s="162">
        <f t="shared" si="151"/>
        <v>16.582474916387959</v>
      </c>
    </row>
    <row r="162" spans="1:95" ht="19.5" thickTop="1" thickBot="1">
      <c r="A162" s="70">
        <v>4430</v>
      </c>
      <c r="B162" s="70">
        <v>62.688000000000002</v>
      </c>
      <c r="C162" s="70">
        <v>99.385999999999996</v>
      </c>
      <c r="D162" s="70">
        <v>59.359000000000002</v>
      </c>
      <c r="E162" s="70">
        <v>2.6080000000000001</v>
      </c>
      <c r="G162" s="92">
        <v>1</v>
      </c>
      <c r="H162" s="93">
        <f t="shared" si="152"/>
        <v>4.9771167048054918</v>
      </c>
      <c r="O162" s="95">
        <v>4390</v>
      </c>
      <c r="P162" s="94">
        <f t="shared" si="104"/>
        <v>13.075254046402106</v>
      </c>
      <c r="Q162" s="94">
        <f t="shared" si="105"/>
        <v>13.429217343029674</v>
      </c>
      <c r="R162" s="94">
        <f t="shared" si="106"/>
        <v>13.64645235057665</v>
      </c>
      <c r="S162" s="94">
        <f t="shared" si="107"/>
        <v>13.58784710895285</v>
      </c>
      <c r="T162" s="94">
        <f t="shared" si="108"/>
        <v>13.52367708693534</v>
      </c>
      <c r="U162" s="94">
        <f t="shared" si="109"/>
        <v>13.287884533538664</v>
      </c>
      <c r="V162" s="82"/>
      <c r="W162" s="95">
        <v>4390</v>
      </c>
      <c r="X162" s="161">
        <f t="shared" si="117"/>
        <v>9.1948423076697949</v>
      </c>
      <c r="Y162" s="161">
        <f t="shared" si="118"/>
        <v>9.4114458967316192</v>
      </c>
      <c r="Z162" s="161">
        <f t="shared" si="119"/>
        <v>9.5191053193795572</v>
      </c>
      <c r="AA162" s="161">
        <f t="shared" si="120"/>
        <v>9.4226345086622061</v>
      </c>
      <c r="AB162" s="161">
        <f t="shared" si="121"/>
        <v>9.3198977033086692</v>
      </c>
      <c r="AC162" s="161">
        <f t="shared" si="122"/>
        <v>9.0841051499119949</v>
      </c>
      <c r="AD162" s="82"/>
      <c r="AE162" s="82"/>
      <c r="AF162" s="82"/>
      <c r="AG162" s="95">
        <v>4390</v>
      </c>
      <c r="AH162" s="161">
        <f t="shared" si="123"/>
        <v>-11.094721824823671</v>
      </c>
      <c r="AI162" s="161">
        <f t="shared" si="124"/>
        <v>-11.217753461490602</v>
      </c>
      <c r="AJ162" s="161">
        <f t="shared" si="125"/>
        <v>-11.381671473479816</v>
      </c>
      <c r="AK162" s="161">
        <f t="shared" si="126"/>
        <v>-11.582015710355524</v>
      </c>
      <c r="AL162" s="161">
        <f t="shared" si="127"/>
        <v>-11.787197805223968</v>
      </c>
      <c r="AM162" s="161">
        <f t="shared" si="128"/>
        <v>-12.041853762892377</v>
      </c>
      <c r="AN162" s="81"/>
      <c r="AO162" s="81"/>
      <c r="AP162" s="95">
        <v>4390</v>
      </c>
      <c r="AQ162" s="94">
        <f t="shared" si="110"/>
        <v>44.451834880201581</v>
      </c>
      <c r="AR162" s="94">
        <f t="shared" si="111"/>
        <v>76.932186960271437</v>
      </c>
      <c r="AS162" s="94">
        <f t="shared" si="112"/>
        <v>120.20654212542412</v>
      </c>
      <c r="AT162" s="94">
        <f t="shared" si="113"/>
        <v>173.09742066061077</v>
      </c>
      <c r="AU162" s="94">
        <f t="shared" si="114"/>
        <v>227.26549370588003</v>
      </c>
      <c r="AV162" s="94">
        <f t="shared" si="115"/>
        <v>294.49466653033966</v>
      </c>
      <c r="AW162" s="81"/>
      <c r="AX162" s="95">
        <v>4390</v>
      </c>
      <c r="AY162" s="99">
        <f>'Max limit'!AX162*Input!PrimaryDrive_ratio*Input!Gear1_ratio*Input!FinalDrive_ratio</f>
        <v>387.43347193347194</v>
      </c>
      <c r="AZ162" s="99">
        <f t="shared" si="129"/>
        <v>6.4572245322245321</v>
      </c>
      <c r="BA162" s="99">
        <f>AZ162*Input!$N$23</f>
        <v>15193.836409875257</v>
      </c>
      <c r="BB162" s="97">
        <f t="shared" si="116"/>
        <v>15.193836409875257</v>
      </c>
      <c r="BC162" s="95">
        <v>4390</v>
      </c>
      <c r="BD162" s="99">
        <f>'Max limit'!AX162*Input!PrimaryDrive_ratio*Input!Gear2_ratio*Input!FinalDrive_ratio</f>
        <v>509.69025641025638</v>
      </c>
      <c r="BE162" s="99">
        <f t="shared" si="130"/>
        <v>8.4948376068376064</v>
      </c>
      <c r="BF162" s="99">
        <f>BE162*Input!$N$23</f>
        <v>19988.335899213671</v>
      </c>
      <c r="BG162" s="100">
        <f t="shared" si="131"/>
        <v>19.98833589921367</v>
      </c>
      <c r="BH162" s="95">
        <v>4390</v>
      </c>
      <c r="BI162" s="99">
        <f>'Max limit'!AX162*Input!PrimaryDrive_ratio*Input!Gear3_ratio*Input!FinalDrive_ratio</f>
        <v>637.11282051282046</v>
      </c>
      <c r="BJ162" s="99">
        <f t="shared" si="132"/>
        <v>10.618547008547008</v>
      </c>
      <c r="BK162" s="99">
        <f>BJ162*Input!$N$23</f>
        <v>24985.419874017087</v>
      </c>
      <c r="BL162" s="100">
        <f t="shared" si="133"/>
        <v>24.985419874017087</v>
      </c>
      <c r="BM162" s="95">
        <v>4390</v>
      </c>
      <c r="BN162" s="99">
        <f>'Max limit'!AX162*Input!PrimaryDrive_ratio*Input!Gear4_ratio*Input!FinalDrive_ratio</f>
        <v>764.5353846153846</v>
      </c>
      <c r="BO162" s="99">
        <f t="shared" si="134"/>
        <v>12.74225641025641</v>
      </c>
      <c r="BP162" s="99">
        <f>BO162*Input!$N$23</f>
        <v>29982.503848820506</v>
      </c>
      <c r="BQ162" s="100">
        <f t="shared" si="135"/>
        <v>29.982503848820507</v>
      </c>
      <c r="BR162" s="95">
        <v>4390</v>
      </c>
      <c r="BS162" s="99">
        <f>'Max limit'!AX162*Input!PrimaryDrive_ratio*Input!Gear5_ratio*Input!FinalDrive_ratio</f>
        <v>876.03012820512811</v>
      </c>
      <c r="BT162" s="99">
        <f t="shared" si="136"/>
        <v>14.600502136752135</v>
      </c>
      <c r="BU162" s="99">
        <f>BT162*Input!$N$23</f>
        <v>34354.952326773498</v>
      </c>
      <c r="BV162" s="100">
        <f t="shared" si="137"/>
        <v>34.3549523267735</v>
      </c>
      <c r="BW162" s="95">
        <v>4390</v>
      </c>
      <c r="BX162" s="99">
        <f>'Max limit'!AX162*Input!PrimaryDrive_ratio*Input!Gear6_ratio*Input!FinalDrive_ratio</f>
        <v>997.22006688963211</v>
      </c>
      <c r="BY162" s="99">
        <f t="shared" si="138"/>
        <v>16.620334448160534</v>
      </c>
      <c r="BZ162" s="99">
        <f>BY162*Input!$N$23</f>
        <v>39107.613715852836</v>
      </c>
      <c r="CA162" s="100">
        <f t="shared" si="139"/>
        <v>39.107613715852835</v>
      </c>
      <c r="CC162" s="95">
        <v>4390</v>
      </c>
      <c r="CD162" s="94">
        <f t="shared" si="140"/>
        <v>15</v>
      </c>
      <c r="CE162" s="94">
        <f t="shared" si="141"/>
        <v>20</v>
      </c>
      <c r="CF162" s="94">
        <f t="shared" si="142"/>
        <v>25</v>
      </c>
      <c r="CG162" s="94">
        <f t="shared" si="143"/>
        <v>30</v>
      </c>
      <c r="CH162" s="94">
        <f t="shared" si="144"/>
        <v>34.5</v>
      </c>
      <c r="CI162" s="94">
        <f t="shared" si="145"/>
        <v>39</v>
      </c>
      <c r="CK162" s="95">
        <v>4390</v>
      </c>
      <c r="CL162" s="162">
        <f t="shared" si="146"/>
        <v>6.4572245322245321</v>
      </c>
      <c r="CM162" s="162">
        <f t="shared" si="147"/>
        <v>8.4948376068376064</v>
      </c>
      <c r="CN162" s="162">
        <f t="shared" si="148"/>
        <v>10.618547008547008</v>
      </c>
      <c r="CO162" s="162">
        <f t="shared" si="149"/>
        <v>12.74225641025641</v>
      </c>
      <c r="CP162" s="162">
        <f t="shared" si="150"/>
        <v>14.600502136752135</v>
      </c>
      <c r="CQ162" s="162">
        <f t="shared" si="151"/>
        <v>16.620334448160534</v>
      </c>
    </row>
    <row r="163" spans="1:95" ht="19.5" thickTop="1" thickBot="1">
      <c r="A163" s="70">
        <v>4440</v>
      </c>
      <c r="B163" s="70">
        <v>62.76</v>
      </c>
      <c r="C163" s="70">
        <v>99.274000000000001</v>
      </c>
      <c r="D163" s="70">
        <v>59.421999999999997</v>
      </c>
      <c r="E163" s="70">
        <v>2.6139999999999999</v>
      </c>
      <c r="G163" s="92">
        <v>1</v>
      </c>
      <c r="H163" s="93">
        <f t="shared" si="152"/>
        <v>5.0223112128146452</v>
      </c>
      <c r="O163" s="95">
        <v>4400</v>
      </c>
      <c r="P163" s="94">
        <f t="shared" si="104"/>
        <v>13.074597659753749</v>
      </c>
      <c r="Q163" s="94">
        <f t="shared" si="105"/>
        <v>13.428041131201049</v>
      </c>
      <c r="R163" s="94">
        <f t="shared" si="106"/>
        <v>13.644564396931269</v>
      </c>
      <c r="S163" s="94">
        <f t="shared" si="107"/>
        <v>13.585103513930573</v>
      </c>
      <c r="T163" s="94">
        <f t="shared" si="108"/>
        <v>13.52004157434564</v>
      </c>
      <c r="U163" s="94">
        <f t="shared" si="109"/>
        <v>13.283173571701424</v>
      </c>
      <c r="V163" s="82"/>
      <c r="W163" s="95">
        <v>4400</v>
      </c>
      <c r="X163" s="161">
        <f t="shared" si="117"/>
        <v>9.1941859210214396</v>
      </c>
      <c r="Y163" s="161">
        <f t="shared" si="118"/>
        <v>9.4102696849029925</v>
      </c>
      <c r="Z163" s="161">
        <f t="shared" si="119"/>
        <v>9.5172173657341776</v>
      </c>
      <c r="AA163" s="161">
        <f t="shared" si="120"/>
        <v>9.4198909136399305</v>
      </c>
      <c r="AB163" s="161">
        <f t="shared" si="121"/>
        <v>9.3162621907189695</v>
      </c>
      <c r="AC163" s="161">
        <f t="shared" si="122"/>
        <v>9.0793941880747528</v>
      </c>
      <c r="AD163" s="82"/>
      <c r="AE163" s="82"/>
      <c r="AF163" s="82"/>
      <c r="AG163" s="95">
        <v>4400</v>
      </c>
      <c r="AH163" s="161">
        <f t="shared" si="123"/>
        <v>-11.095489797202248</v>
      </c>
      <c r="AI163" s="161">
        <f t="shared" si="124"/>
        <v>-11.219082580856949</v>
      </c>
      <c r="AJ163" s="161">
        <f t="shared" si="125"/>
        <v>-11.383748222489734</v>
      </c>
      <c r="AK163" s="161">
        <f t="shared" si="126"/>
        <v>-11.585006228929805</v>
      </c>
      <c r="AL163" s="161">
        <f t="shared" si="127"/>
        <v>-11.791124158820843</v>
      </c>
      <c r="AM163" s="161">
        <f t="shared" si="128"/>
        <v>-12.046941601676597</v>
      </c>
      <c r="AN163" s="81"/>
      <c r="AO163" s="81"/>
      <c r="AP163" s="95">
        <v>4400</v>
      </c>
      <c r="AQ163" s="94">
        <f t="shared" si="110"/>
        <v>44.654579588145694</v>
      </c>
      <c r="AR163" s="94">
        <f t="shared" si="111"/>
        <v>77.283074472987096</v>
      </c>
      <c r="AS163" s="94">
        <f t="shared" si="112"/>
        <v>120.75480386404236</v>
      </c>
      <c r="AT163" s="94">
        <f t="shared" si="113"/>
        <v>173.88691756422099</v>
      </c>
      <c r="AU163" s="94">
        <f t="shared" si="114"/>
        <v>228.30205105545511</v>
      </c>
      <c r="AV163" s="94">
        <f t="shared" si="115"/>
        <v>295.83785596937412</v>
      </c>
      <c r="AW163" s="81"/>
      <c r="AX163" s="95">
        <v>4400</v>
      </c>
      <c r="AY163" s="99">
        <f>'Max limit'!AX163*Input!PrimaryDrive_ratio*Input!Gear1_ratio*Input!FinalDrive_ratio</f>
        <v>388.31600831600832</v>
      </c>
      <c r="AZ163" s="99">
        <f t="shared" si="129"/>
        <v>6.4719334719334718</v>
      </c>
      <c r="BA163" s="99">
        <f>AZ163*Input!$N$23</f>
        <v>15228.446515592512</v>
      </c>
      <c r="BB163" s="97">
        <f t="shared" si="116"/>
        <v>15.228446515592513</v>
      </c>
      <c r="BC163" s="95">
        <v>4400</v>
      </c>
      <c r="BD163" s="99">
        <f>'Max limit'!AX163*Input!PrimaryDrive_ratio*Input!Gear2_ratio*Input!FinalDrive_ratio</f>
        <v>510.851282051282</v>
      </c>
      <c r="BE163" s="99">
        <f t="shared" si="130"/>
        <v>8.5141880341880327</v>
      </c>
      <c r="BF163" s="99">
        <f>BE163*Input!$N$23</f>
        <v>20033.867416068369</v>
      </c>
      <c r="BG163" s="100">
        <f t="shared" si="131"/>
        <v>20.033867416068368</v>
      </c>
      <c r="BH163" s="95">
        <v>4400</v>
      </c>
      <c r="BI163" s="99">
        <f>'Max limit'!AX163*Input!PrimaryDrive_ratio*Input!Gear3_ratio*Input!FinalDrive_ratio</f>
        <v>638.56410256410254</v>
      </c>
      <c r="BJ163" s="99">
        <f t="shared" si="132"/>
        <v>10.642735042735042</v>
      </c>
      <c r="BK163" s="99">
        <f>BJ163*Input!$N$23</f>
        <v>25042.334270085463</v>
      </c>
      <c r="BL163" s="100">
        <f t="shared" si="133"/>
        <v>25.042334270085462</v>
      </c>
      <c r="BM163" s="95">
        <v>4400</v>
      </c>
      <c r="BN163" s="99">
        <f>'Max limit'!AX163*Input!PrimaryDrive_ratio*Input!Gear4_ratio*Input!FinalDrive_ratio</f>
        <v>766.27692307692303</v>
      </c>
      <c r="BO163" s="99">
        <f t="shared" si="134"/>
        <v>12.77128205128205</v>
      </c>
      <c r="BP163" s="99">
        <f>BO163*Input!$N$23</f>
        <v>30050.801124102556</v>
      </c>
      <c r="BQ163" s="100">
        <f t="shared" si="135"/>
        <v>30.050801124102556</v>
      </c>
      <c r="BR163" s="95">
        <v>4400</v>
      </c>
      <c r="BS163" s="99">
        <f>'Max limit'!AX163*Input!PrimaryDrive_ratio*Input!Gear5_ratio*Input!FinalDrive_ratio</f>
        <v>878.02564102564099</v>
      </c>
      <c r="BT163" s="99">
        <f t="shared" si="136"/>
        <v>14.633760683760682</v>
      </c>
      <c r="BU163" s="99">
        <f>BT163*Input!$N$23</f>
        <v>34433.20962136751</v>
      </c>
      <c r="BV163" s="100">
        <f t="shared" si="137"/>
        <v>34.43320962136751</v>
      </c>
      <c r="BW163" s="95">
        <v>4400</v>
      </c>
      <c r="BX163" s="99">
        <f>'Max limit'!AX163*Input!PrimaryDrive_ratio*Input!Gear6_ratio*Input!FinalDrive_ratio</f>
        <v>999.49163879598655</v>
      </c>
      <c r="BY163" s="99">
        <f t="shared" si="138"/>
        <v>16.65819397993311</v>
      </c>
      <c r="BZ163" s="99">
        <f>BY163*Input!$N$23</f>
        <v>39196.697118394637</v>
      </c>
      <c r="CA163" s="100">
        <f t="shared" si="139"/>
        <v>39.196697118394638</v>
      </c>
      <c r="CC163" s="95">
        <v>4400</v>
      </c>
      <c r="CD163" s="94">
        <f t="shared" si="140"/>
        <v>15</v>
      </c>
      <c r="CE163" s="94">
        <f t="shared" si="141"/>
        <v>20</v>
      </c>
      <c r="CF163" s="94">
        <f t="shared" si="142"/>
        <v>25</v>
      </c>
      <c r="CG163" s="94">
        <f t="shared" si="143"/>
        <v>30</v>
      </c>
      <c r="CH163" s="94">
        <f t="shared" si="144"/>
        <v>34.5</v>
      </c>
      <c r="CI163" s="94">
        <f t="shared" si="145"/>
        <v>39</v>
      </c>
      <c r="CK163" s="95">
        <v>4400</v>
      </c>
      <c r="CL163" s="162">
        <f t="shared" si="146"/>
        <v>6.4719334719334718</v>
      </c>
      <c r="CM163" s="162">
        <f t="shared" si="147"/>
        <v>8.5141880341880327</v>
      </c>
      <c r="CN163" s="162">
        <f t="shared" si="148"/>
        <v>10.642735042735042</v>
      </c>
      <c r="CO163" s="162">
        <f t="shared" si="149"/>
        <v>12.77128205128205</v>
      </c>
      <c r="CP163" s="162">
        <f t="shared" si="150"/>
        <v>14.633760683760682</v>
      </c>
      <c r="CQ163" s="162">
        <f t="shared" si="151"/>
        <v>16.65819397993311</v>
      </c>
    </row>
    <row r="164" spans="1:95" ht="19.5" thickTop="1" thickBot="1">
      <c r="A164" s="70">
        <v>4450</v>
      </c>
      <c r="B164" s="70">
        <v>62.832999999999998</v>
      </c>
      <c r="C164" s="70">
        <v>99.168000000000006</v>
      </c>
      <c r="D164" s="70">
        <v>59.485999999999997</v>
      </c>
      <c r="E164" s="70">
        <v>2.6240000000000001</v>
      </c>
      <c r="G164" s="92">
        <v>1</v>
      </c>
      <c r="H164" s="93">
        <f t="shared" si="152"/>
        <v>5.0675057208237986</v>
      </c>
      <c r="O164" s="95">
        <v>4410</v>
      </c>
      <c r="P164" s="94">
        <f t="shared" si="104"/>
        <v>13.073939779620416</v>
      </c>
      <c r="Q164" s="94">
        <f t="shared" si="105"/>
        <v>13.426862243122526</v>
      </c>
      <c r="R164" s="94">
        <f t="shared" si="106"/>
        <v>13.64267214760069</v>
      </c>
      <c r="S164" s="94">
        <f t="shared" si="107"/>
        <v>13.582353676371271</v>
      </c>
      <c r="T164" s="94">
        <f t="shared" si="108"/>
        <v>13.516397789827408</v>
      </c>
      <c r="U164" s="94">
        <f t="shared" si="109"/>
        <v>13.27845189095215</v>
      </c>
      <c r="V164" s="82"/>
      <c r="W164" s="95">
        <v>4410</v>
      </c>
      <c r="X164" s="161">
        <f t="shared" si="117"/>
        <v>9.1935280408881042</v>
      </c>
      <c r="Y164" s="161">
        <f t="shared" si="118"/>
        <v>9.4090907968244721</v>
      </c>
      <c r="Z164" s="161">
        <f t="shared" si="119"/>
        <v>9.5153251164035986</v>
      </c>
      <c r="AA164" s="161">
        <f t="shared" si="120"/>
        <v>9.4171410760806289</v>
      </c>
      <c r="AB164" s="161">
        <f t="shared" si="121"/>
        <v>9.3126184062007376</v>
      </c>
      <c r="AC164" s="161">
        <f t="shared" si="122"/>
        <v>9.0746725073254808</v>
      </c>
      <c r="AD164" s="82"/>
      <c r="AE164" s="82"/>
      <c r="AF164" s="82"/>
      <c r="AG164" s="95">
        <v>4410</v>
      </c>
      <c r="AH164" s="161">
        <f t="shared" si="123"/>
        <v>-11.096259516958249</v>
      </c>
      <c r="AI164" s="161">
        <f t="shared" si="124"/>
        <v>-11.220414724385677</v>
      </c>
      <c r="AJ164" s="161">
        <f t="shared" si="125"/>
        <v>-11.385829696753373</v>
      </c>
      <c r="AK164" s="161">
        <f t="shared" si="126"/>
        <v>-11.588003551869443</v>
      </c>
      <c r="AL164" s="161">
        <f t="shared" si="127"/>
        <v>-11.795059446100533</v>
      </c>
      <c r="AM164" s="161">
        <f t="shared" si="128"/>
        <v>-12.052041016885811</v>
      </c>
      <c r="AN164" s="81"/>
      <c r="AO164" s="81"/>
      <c r="AP164" s="95">
        <v>4410</v>
      </c>
      <c r="AQ164" s="94">
        <f t="shared" si="110"/>
        <v>44.857785603730193</v>
      </c>
      <c r="AR164" s="94">
        <f t="shared" si="111"/>
        <v>77.634760364571335</v>
      </c>
      <c r="AS164" s="94">
        <f t="shared" si="112"/>
        <v>121.30431306964269</v>
      </c>
      <c r="AT164" s="94">
        <f t="shared" si="113"/>
        <v>174.67821082028547</v>
      </c>
      <c r="AU164" s="94">
        <f t="shared" si="114"/>
        <v>229.34096689729316</v>
      </c>
      <c r="AV164" s="94">
        <f t="shared" si="115"/>
        <v>297.18410158460671</v>
      </c>
      <c r="AW164" s="81"/>
      <c r="AX164" s="95">
        <v>4410</v>
      </c>
      <c r="AY164" s="99">
        <f>'Max limit'!AX164*Input!PrimaryDrive_ratio*Input!Gear1_ratio*Input!FinalDrive_ratio</f>
        <v>389.19854469854477</v>
      </c>
      <c r="AZ164" s="99">
        <f t="shared" si="129"/>
        <v>6.4866424116424124</v>
      </c>
      <c r="BA164" s="99">
        <f>AZ164*Input!$N$23</f>
        <v>15263.05662130977</v>
      </c>
      <c r="BB164" s="97">
        <f t="shared" si="116"/>
        <v>15.26305662130977</v>
      </c>
      <c r="BC164" s="95">
        <v>4410</v>
      </c>
      <c r="BD164" s="99">
        <f>'Max limit'!AX164*Input!PrimaryDrive_ratio*Input!Gear2_ratio*Input!FinalDrive_ratio</f>
        <v>512.01230769230767</v>
      </c>
      <c r="BE164" s="99">
        <f t="shared" si="130"/>
        <v>8.5335384615384609</v>
      </c>
      <c r="BF164" s="99">
        <f>BE164*Input!$N$23</f>
        <v>20079.398932923072</v>
      </c>
      <c r="BG164" s="100">
        <f t="shared" si="131"/>
        <v>20.079398932923073</v>
      </c>
      <c r="BH164" s="95">
        <v>4410</v>
      </c>
      <c r="BI164" s="99">
        <f>'Max limit'!AX164*Input!PrimaryDrive_ratio*Input!Gear3_ratio*Input!FinalDrive_ratio</f>
        <v>640.01538461538462</v>
      </c>
      <c r="BJ164" s="99">
        <f t="shared" si="132"/>
        <v>10.666923076923077</v>
      </c>
      <c r="BK164" s="99">
        <f>BJ164*Input!$N$23</f>
        <v>25099.248666153842</v>
      </c>
      <c r="BL164" s="100">
        <f t="shared" si="133"/>
        <v>25.099248666153841</v>
      </c>
      <c r="BM164" s="95">
        <v>4410</v>
      </c>
      <c r="BN164" s="99">
        <f>'Max limit'!AX164*Input!PrimaryDrive_ratio*Input!Gear4_ratio*Input!FinalDrive_ratio</f>
        <v>768.01846153846157</v>
      </c>
      <c r="BO164" s="99">
        <f t="shared" si="134"/>
        <v>12.800307692307692</v>
      </c>
      <c r="BP164" s="99">
        <f>BO164*Input!$N$23</f>
        <v>30119.098399384609</v>
      </c>
      <c r="BQ164" s="100">
        <f t="shared" si="135"/>
        <v>30.119098399384608</v>
      </c>
      <c r="BR164" s="95">
        <v>4410</v>
      </c>
      <c r="BS164" s="99">
        <f>'Max limit'!AX164*Input!PrimaryDrive_ratio*Input!Gear5_ratio*Input!FinalDrive_ratio</f>
        <v>880.02115384615388</v>
      </c>
      <c r="BT164" s="99">
        <f t="shared" si="136"/>
        <v>14.667019230769231</v>
      </c>
      <c r="BU164" s="99">
        <f>BT164*Input!$N$23</f>
        <v>34511.46691596153</v>
      </c>
      <c r="BV164" s="100">
        <f t="shared" si="137"/>
        <v>34.511466915961527</v>
      </c>
      <c r="BW164" s="95">
        <v>4410</v>
      </c>
      <c r="BX164" s="99">
        <f>'Max limit'!AX164*Input!PrimaryDrive_ratio*Input!Gear6_ratio*Input!FinalDrive_ratio</f>
        <v>1001.7632107023411</v>
      </c>
      <c r="BY164" s="99">
        <f t="shared" si="138"/>
        <v>16.696053511705685</v>
      </c>
      <c r="BZ164" s="99">
        <f>BY164*Input!$N$23</f>
        <v>39285.780520936445</v>
      </c>
      <c r="CA164" s="100">
        <f t="shared" si="139"/>
        <v>39.285780520936449</v>
      </c>
      <c r="CC164" s="95">
        <v>4410</v>
      </c>
      <c r="CD164" s="94">
        <f t="shared" si="140"/>
        <v>15.5</v>
      </c>
      <c r="CE164" s="94">
        <f t="shared" si="141"/>
        <v>20</v>
      </c>
      <c r="CF164" s="94">
        <f t="shared" si="142"/>
        <v>25</v>
      </c>
      <c r="CG164" s="94">
        <f t="shared" si="143"/>
        <v>30</v>
      </c>
      <c r="CH164" s="94">
        <f t="shared" si="144"/>
        <v>34.5</v>
      </c>
      <c r="CI164" s="94">
        <f t="shared" si="145"/>
        <v>39.5</v>
      </c>
      <c r="CK164" s="95">
        <v>4410</v>
      </c>
      <c r="CL164" s="162">
        <f t="shared" si="146"/>
        <v>6.4866424116424124</v>
      </c>
      <c r="CM164" s="162">
        <f t="shared" si="147"/>
        <v>8.5335384615384609</v>
      </c>
      <c r="CN164" s="162">
        <f t="shared" si="148"/>
        <v>10.666923076923077</v>
      </c>
      <c r="CO164" s="162">
        <f t="shared" si="149"/>
        <v>12.800307692307692</v>
      </c>
      <c r="CP164" s="162">
        <f t="shared" si="150"/>
        <v>14.667019230769231</v>
      </c>
      <c r="CQ164" s="162">
        <f t="shared" si="151"/>
        <v>16.696053511705685</v>
      </c>
    </row>
    <row r="165" spans="1:95" ht="19.5" thickTop="1" thickBot="1">
      <c r="A165" s="70">
        <v>4460</v>
      </c>
      <c r="B165" s="70">
        <v>62.908999999999999</v>
      </c>
      <c r="C165" s="70">
        <v>99.063999999999993</v>
      </c>
      <c r="D165" s="70">
        <v>59.548999999999999</v>
      </c>
      <c r="E165" s="70">
        <v>2.6349999999999998</v>
      </c>
      <c r="G165" s="92">
        <v>1</v>
      </c>
      <c r="H165" s="93">
        <f t="shared" si="152"/>
        <v>5.1127002288329519</v>
      </c>
      <c r="O165" s="95">
        <v>4420</v>
      </c>
      <c r="P165" s="94">
        <f t="shared" si="104"/>
        <v>13.0732804060021</v>
      </c>
      <c r="Q165" s="94">
        <f t="shared" si="105"/>
        <v>13.425680678794112</v>
      </c>
      <c r="R165" s="94">
        <f t="shared" si="106"/>
        <v>13.640775602584911</v>
      </c>
      <c r="S165" s="94">
        <f t="shared" si="107"/>
        <v>13.579597596274947</v>
      </c>
      <c r="T165" s="94">
        <f t="shared" si="108"/>
        <v>13.512745733380644</v>
      </c>
      <c r="U165" s="94">
        <f t="shared" si="109"/>
        <v>13.273719491290848</v>
      </c>
      <c r="V165" s="82"/>
      <c r="W165" s="95">
        <v>4420</v>
      </c>
      <c r="X165" s="161">
        <f t="shared" si="117"/>
        <v>9.1928686672697904</v>
      </c>
      <c r="Y165" s="161">
        <f t="shared" si="118"/>
        <v>9.407909232496058</v>
      </c>
      <c r="Z165" s="161">
        <f t="shared" si="119"/>
        <v>9.5134285713878182</v>
      </c>
      <c r="AA165" s="161">
        <f t="shared" si="120"/>
        <v>9.4143849959843031</v>
      </c>
      <c r="AB165" s="161">
        <f t="shared" si="121"/>
        <v>9.308966349753975</v>
      </c>
      <c r="AC165" s="161">
        <f t="shared" si="122"/>
        <v>9.0699401076641788</v>
      </c>
      <c r="AD165" s="82"/>
      <c r="AE165" s="82"/>
      <c r="AF165" s="82"/>
      <c r="AG165" s="95">
        <v>4420</v>
      </c>
      <c r="AH165" s="161">
        <f t="shared" si="123"/>
        <v>-11.097030984091676</v>
      </c>
      <c r="AI165" s="161">
        <f t="shared" si="124"/>
        <v>-11.221749892076787</v>
      </c>
      <c r="AJ165" s="161">
        <f t="shared" si="125"/>
        <v>-11.38791589627073</v>
      </c>
      <c r="AK165" s="161">
        <f t="shared" si="126"/>
        <v>-11.591007679174439</v>
      </c>
      <c r="AL165" s="161">
        <f t="shared" si="127"/>
        <v>-11.799003667063037</v>
      </c>
      <c r="AM165" s="161">
        <f t="shared" si="128"/>
        <v>-12.057152008520019</v>
      </c>
      <c r="AN165" s="81"/>
      <c r="AO165" s="81"/>
      <c r="AP165" s="95">
        <v>4420</v>
      </c>
      <c r="AQ165" s="94">
        <f t="shared" si="110"/>
        <v>45.061452926955049</v>
      </c>
      <c r="AR165" s="94">
        <f t="shared" si="111"/>
        <v>77.987244635024069</v>
      </c>
      <c r="AS165" s="94">
        <f t="shared" si="112"/>
        <v>121.85506974222508</v>
      </c>
      <c r="AT165" s="94">
        <f t="shared" si="113"/>
        <v>175.47130042880411</v>
      </c>
      <c r="AU165" s="94">
        <f t="shared" si="114"/>
        <v>230.38224123139435</v>
      </c>
      <c r="AV165" s="94">
        <f t="shared" si="115"/>
        <v>298.53340337603726</v>
      </c>
      <c r="AW165" s="81"/>
      <c r="AX165" s="95">
        <v>4420</v>
      </c>
      <c r="AY165" s="99">
        <f>'Max limit'!AX165*Input!PrimaryDrive_ratio*Input!Gear1_ratio*Input!FinalDrive_ratio</f>
        <v>390.08108108108109</v>
      </c>
      <c r="AZ165" s="99">
        <f t="shared" si="129"/>
        <v>6.5013513513513512</v>
      </c>
      <c r="BA165" s="99">
        <f>AZ165*Input!$N$23</f>
        <v>15297.666727027025</v>
      </c>
      <c r="BB165" s="97">
        <f t="shared" si="116"/>
        <v>15.297666727027025</v>
      </c>
      <c r="BC165" s="95">
        <v>4420</v>
      </c>
      <c r="BD165" s="99">
        <f>'Max limit'!AX165*Input!PrimaryDrive_ratio*Input!Gear2_ratio*Input!FinalDrive_ratio</f>
        <v>513.17333333333329</v>
      </c>
      <c r="BE165" s="99">
        <f t="shared" si="130"/>
        <v>8.552888888888889</v>
      </c>
      <c r="BF165" s="99">
        <f>BE165*Input!$N$23</f>
        <v>20124.930449777774</v>
      </c>
      <c r="BG165" s="100">
        <f t="shared" si="131"/>
        <v>20.124930449777775</v>
      </c>
      <c r="BH165" s="95">
        <v>4420</v>
      </c>
      <c r="BI165" s="99">
        <f>'Max limit'!AX165*Input!PrimaryDrive_ratio*Input!Gear3_ratio*Input!FinalDrive_ratio</f>
        <v>641.46666666666658</v>
      </c>
      <c r="BJ165" s="99">
        <f t="shared" si="132"/>
        <v>10.691111111111109</v>
      </c>
      <c r="BK165" s="99">
        <f>BJ165*Input!$N$23</f>
        <v>25156.163062222215</v>
      </c>
      <c r="BL165" s="100">
        <f t="shared" si="133"/>
        <v>25.156163062222216</v>
      </c>
      <c r="BM165" s="95">
        <v>4420</v>
      </c>
      <c r="BN165" s="99">
        <f>'Max limit'!AX165*Input!PrimaryDrive_ratio*Input!Gear4_ratio*Input!FinalDrive_ratio</f>
        <v>769.76</v>
      </c>
      <c r="BO165" s="99">
        <f t="shared" si="134"/>
        <v>12.829333333333333</v>
      </c>
      <c r="BP165" s="99">
        <f>BO165*Input!$N$23</f>
        <v>30187.395674666659</v>
      </c>
      <c r="BQ165" s="100">
        <f t="shared" si="135"/>
        <v>30.187395674666661</v>
      </c>
      <c r="BR165" s="95">
        <v>4420</v>
      </c>
      <c r="BS165" s="99">
        <f>'Max limit'!AX165*Input!PrimaryDrive_ratio*Input!Gear5_ratio*Input!FinalDrive_ratio</f>
        <v>882.01666666666654</v>
      </c>
      <c r="BT165" s="99">
        <f t="shared" si="136"/>
        <v>14.700277777777776</v>
      </c>
      <c r="BU165" s="99">
        <f>BT165*Input!$N$23</f>
        <v>34589.724210555549</v>
      </c>
      <c r="BV165" s="100">
        <f t="shared" si="137"/>
        <v>34.589724210555552</v>
      </c>
      <c r="BW165" s="95">
        <v>4420</v>
      </c>
      <c r="BX165" s="99">
        <f>'Max limit'!AX165*Input!PrimaryDrive_ratio*Input!Gear6_ratio*Input!FinalDrive_ratio</f>
        <v>1004.0347826086955</v>
      </c>
      <c r="BY165" s="99">
        <f t="shared" si="138"/>
        <v>16.73391304347826</v>
      </c>
      <c r="BZ165" s="99">
        <f>BY165*Input!$N$23</f>
        <v>39374.863923478253</v>
      </c>
      <c r="CA165" s="100">
        <f t="shared" si="139"/>
        <v>39.374863923478252</v>
      </c>
      <c r="CC165" s="95">
        <v>4420</v>
      </c>
      <c r="CD165" s="94">
        <f t="shared" si="140"/>
        <v>15.5</v>
      </c>
      <c r="CE165" s="94">
        <f t="shared" si="141"/>
        <v>20</v>
      </c>
      <c r="CF165" s="94">
        <f t="shared" si="142"/>
        <v>25</v>
      </c>
      <c r="CG165" s="94">
        <f t="shared" si="143"/>
        <v>30</v>
      </c>
      <c r="CH165" s="94">
        <f t="shared" si="144"/>
        <v>34.5</v>
      </c>
      <c r="CI165" s="94">
        <f t="shared" si="145"/>
        <v>39.5</v>
      </c>
      <c r="CK165" s="95">
        <v>4420</v>
      </c>
      <c r="CL165" s="162">
        <f t="shared" si="146"/>
        <v>6.5013513513513512</v>
      </c>
      <c r="CM165" s="162">
        <f t="shared" si="147"/>
        <v>8.552888888888889</v>
      </c>
      <c r="CN165" s="162">
        <f t="shared" si="148"/>
        <v>10.691111111111109</v>
      </c>
      <c r="CO165" s="162">
        <f t="shared" si="149"/>
        <v>12.829333333333333</v>
      </c>
      <c r="CP165" s="162">
        <f t="shared" si="150"/>
        <v>14.700277777777776</v>
      </c>
      <c r="CQ165" s="162">
        <f t="shared" si="151"/>
        <v>16.73391304347826</v>
      </c>
    </row>
    <row r="166" spans="1:95" ht="19.5" thickTop="1" thickBot="1">
      <c r="A166" s="70">
        <v>4470</v>
      </c>
      <c r="B166" s="70">
        <v>62.988</v>
      </c>
      <c r="C166" s="70">
        <v>98.966999999999999</v>
      </c>
      <c r="D166" s="70">
        <v>59.618000000000002</v>
      </c>
      <c r="E166" s="70">
        <v>2.641</v>
      </c>
      <c r="G166" s="92">
        <v>1</v>
      </c>
      <c r="H166" s="93">
        <f t="shared" si="152"/>
        <v>5.1578947368421053</v>
      </c>
      <c r="O166" s="95">
        <v>4430</v>
      </c>
      <c r="P166" s="94">
        <f t="shared" si="104"/>
        <v>13.072619538898808</v>
      </c>
      <c r="Q166" s="94">
        <f t="shared" si="105"/>
        <v>13.424496438215803</v>
      </c>
      <c r="R166" s="94">
        <f t="shared" si="106"/>
        <v>13.638874761883933</v>
      </c>
      <c r="S166" s="94">
        <f t="shared" si="107"/>
        <v>13.576835273641596</v>
      </c>
      <c r="T166" s="94">
        <f t="shared" si="108"/>
        <v>13.509085405005349</v>
      </c>
      <c r="U166" s="94">
        <f t="shared" si="109"/>
        <v>13.268976372717516</v>
      </c>
      <c r="V166" s="82"/>
      <c r="W166" s="95">
        <v>4430</v>
      </c>
      <c r="X166" s="161">
        <f t="shared" si="117"/>
        <v>9.1922078001664964</v>
      </c>
      <c r="Y166" s="161">
        <f t="shared" si="118"/>
        <v>9.4067249919177485</v>
      </c>
      <c r="Z166" s="161">
        <f t="shared" si="119"/>
        <v>9.5115277306868382</v>
      </c>
      <c r="AA166" s="161">
        <f t="shared" si="120"/>
        <v>9.4116226733509531</v>
      </c>
      <c r="AB166" s="161">
        <f t="shared" si="121"/>
        <v>9.30530602137868</v>
      </c>
      <c r="AC166" s="161">
        <f t="shared" si="122"/>
        <v>9.0651969890908468</v>
      </c>
      <c r="AD166" s="82"/>
      <c r="AE166" s="82"/>
      <c r="AF166" s="82"/>
      <c r="AG166" s="95">
        <v>4430</v>
      </c>
      <c r="AH166" s="161">
        <f t="shared" si="123"/>
        <v>-11.09780419860253</v>
      </c>
      <c r="AI166" s="161">
        <f t="shared" si="124"/>
        <v>-11.223088083930277</v>
      </c>
      <c r="AJ166" s="161">
        <f t="shared" si="125"/>
        <v>-11.390006821041807</v>
      </c>
      <c r="AK166" s="161">
        <f t="shared" si="126"/>
        <v>-11.59401861084479</v>
      </c>
      <c r="AL166" s="161">
        <f t="shared" si="127"/>
        <v>-11.802956821708355</v>
      </c>
      <c r="AM166" s="161">
        <f t="shared" si="128"/>
        <v>-12.062274576579217</v>
      </c>
      <c r="AN166" s="81"/>
      <c r="AO166" s="81"/>
      <c r="AP166" s="95">
        <v>4430</v>
      </c>
      <c r="AQ166" s="94">
        <f t="shared" si="110"/>
        <v>45.265581557820269</v>
      </c>
      <c r="AR166" s="94">
        <f t="shared" si="111"/>
        <v>78.340527284345285</v>
      </c>
      <c r="AS166" s="94">
        <f t="shared" si="112"/>
        <v>122.40707388178956</v>
      </c>
      <c r="AT166" s="94">
        <f t="shared" si="113"/>
        <v>176.26618638977692</v>
      </c>
      <c r="AU166" s="94">
        <f t="shared" si="114"/>
        <v>231.42587405775831</v>
      </c>
      <c r="AV166" s="94">
        <f t="shared" si="115"/>
        <v>299.88576134366593</v>
      </c>
      <c r="AW166" s="81"/>
      <c r="AX166" s="95">
        <v>4430</v>
      </c>
      <c r="AY166" s="99">
        <f>'Max limit'!AX166*Input!PrimaryDrive_ratio*Input!Gear1_ratio*Input!FinalDrive_ratio</f>
        <v>390.96361746361748</v>
      </c>
      <c r="AZ166" s="99">
        <f t="shared" si="129"/>
        <v>6.5160602910602909</v>
      </c>
      <c r="BA166" s="99">
        <f>AZ166*Input!$N$23</f>
        <v>15332.276832744279</v>
      </c>
      <c r="BB166" s="97">
        <f t="shared" si="116"/>
        <v>15.332276832744279</v>
      </c>
      <c r="BC166" s="95">
        <v>4430</v>
      </c>
      <c r="BD166" s="99">
        <f>'Max limit'!AX166*Input!PrimaryDrive_ratio*Input!Gear2_ratio*Input!FinalDrive_ratio</f>
        <v>514.33435897435891</v>
      </c>
      <c r="BE166" s="99">
        <f t="shared" si="130"/>
        <v>8.5722393162393153</v>
      </c>
      <c r="BF166" s="99">
        <f>BE166*Input!$N$23</f>
        <v>20170.461966632472</v>
      </c>
      <c r="BG166" s="100">
        <f t="shared" si="131"/>
        <v>20.170461966632473</v>
      </c>
      <c r="BH166" s="95">
        <v>4430</v>
      </c>
      <c r="BI166" s="99">
        <f>'Max limit'!AX166*Input!PrimaryDrive_ratio*Input!Gear3_ratio*Input!FinalDrive_ratio</f>
        <v>642.91794871794866</v>
      </c>
      <c r="BJ166" s="99">
        <f t="shared" si="132"/>
        <v>10.715299145299145</v>
      </c>
      <c r="BK166" s="99">
        <f>BJ166*Input!$N$23</f>
        <v>25213.077458290594</v>
      </c>
      <c r="BL166" s="100">
        <f t="shared" si="133"/>
        <v>25.213077458290595</v>
      </c>
      <c r="BM166" s="95">
        <v>4430</v>
      </c>
      <c r="BN166" s="99">
        <f>'Max limit'!AX166*Input!PrimaryDrive_ratio*Input!Gear4_ratio*Input!FinalDrive_ratio</f>
        <v>771.50153846153842</v>
      </c>
      <c r="BO166" s="99">
        <f t="shared" si="134"/>
        <v>12.858358974358973</v>
      </c>
      <c r="BP166" s="99">
        <f>BO166*Input!$N$23</f>
        <v>30255.692949948709</v>
      </c>
      <c r="BQ166" s="100">
        <f t="shared" si="135"/>
        <v>30.25569294994871</v>
      </c>
      <c r="BR166" s="95">
        <v>4430</v>
      </c>
      <c r="BS166" s="99">
        <f>'Max limit'!AX166*Input!PrimaryDrive_ratio*Input!Gear5_ratio*Input!FinalDrive_ratio</f>
        <v>884.01217948717942</v>
      </c>
      <c r="BT166" s="99">
        <f t="shared" si="136"/>
        <v>14.733536324786323</v>
      </c>
      <c r="BU166" s="99">
        <f>BT166*Input!$N$23</f>
        <v>34667.981505149561</v>
      </c>
      <c r="BV166" s="100">
        <f t="shared" si="137"/>
        <v>34.667981505149562</v>
      </c>
      <c r="BW166" s="95">
        <v>4430</v>
      </c>
      <c r="BX166" s="99">
        <f>'Max limit'!AX166*Input!PrimaryDrive_ratio*Input!Gear6_ratio*Input!FinalDrive_ratio</f>
        <v>1006.3063545150501</v>
      </c>
      <c r="BY166" s="99">
        <f t="shared" si="138"/>
        <v>16.771772575250836</v>
      </c>
      <c r="BZ166" s="99">
        <f>BY166*Input!$N$23</f>
        <v>39463.947326020061</v>
      </c>
      <c r="CA166" s="100">
        <f t="shared" si="139"/>
        <v>39.463947326020062</v>
      </c>
      <c r="CC166" s="95">
        <v>4430</v>
      </c>
      <c r="CD166" s="94">
        <f t="shared" si="140"/>
        <v>15.5</v>
      </c>
      <c r="CE166" s="94">
        <f t="shared" si="141"/>
        <v>20</v>
      </c>
      <c r="CF166" s="94">
        <f t="shared" si="142"/>
        <v>25</v>
      </c>
      <c r="CG166" s="94">
        <f t="shared" si="143"/>
        <v>30.5</v>
      </c>
      <c r="CH166" s="94">
        <f t="shared" si="144"/>
        <v>34.5</v>
      </c>
      <c r="CI166" s="94">
        <f t="shared" si="145"/>
        <v>39.5</v>
      </c>
      <c r="CK166" s="95">
        <v>4430</v>
      </c>
      <c r="CL166" s="162">
        <f t="shared" si="146"/>
        <v>6.5160602910602909</v>
      </c>
      <c r="CM166" s="162">
        <f t="shared" si="147"/>
        <v>8.5722393162393153</v>
      </c>
      <c r="CN166" s="162">
        <f t="shared" si="148"/>
        <v>10.715299145299145</v>
      </c>
      <c r="CO166" s="162">
        <f t="shared" si="149"/>
        <v>12.858358974358973</v>
      </c>
      <c r="CP166" s="162">
        <f t="shared" si="150"/>
        <v>14.733536324786323</v>
      </c>
      <c r="CQ166" s="162">
        <f t="shared" si="151"/>
        <v>16.771772575250836</v>
      </c>
    </row>
    <row r="167" spans="1:95" ht="19.5" thickTop="1" thickBot="1">
      <c r="A167" s="70">
        <v>4480</v>
      </c>
      <c r="B167" s="70">
        <v>63.079000000000001</v>
      </c>
      <c r="C167" s="70">
        <v>98.888999999999996</v>
      </c>
      <c r="D167" s="70">
        <v>59.691000000000003</v>
      </c>
      <c r="E167" s="70">
        <v>2.6509999999999998</v>
      </c>
      <c r="G167" s="92">
        <v>1</v>
      </c>
      <c r="H167" s="93">
        <f t="shared" si="152"/>
        <v>5.2030892448512587</v>
      </c>
      <c r="O167" s="95">
        <v>4440</v>
      </c>
      <c r="P167" s="94">
        <f t="shared" si="104"/>
        <v>13.071957178310535</v>
      </c>
      <c r="Q167" s="94">
        <f t="shared" si="105"/>
        <v>13.423309521387599</v>
      </c>
      <c r="R167" s="94">
        <f t="shared" si="106"/>
        <v>13.636969625497752</v>
      </c>
      <c r="S167" s="94">
        <f t="shared" si="107"/>
        <v>13.574066708471223</v>
      </c>
      <c r="T167" s="94">
        <f t="shared" si="108"/>
        <v>13.505416804701525</v>
      </c>
      <c r="U167" s="94">
        <f t="shared" si="109"/>
        <v>13.264222535232154</v>
      </c>
      <c r="V167" s="82"/>
      <c r="W167" s="95">
        <v>4440</v>
      </c>
      <c r="X167" s="161">
        <f t="shared" si="117"/>
        <v>9.1915454395782241</v>
      </c>
      <c r="Y167" s="161">
        <f t="shared" si="118"/>
        <v>9.4055380750895452</v>
      </c>
      <c r="Z167" s="161">
        <f t="shared" si="119"/>
        <v>9.5096225943006587</v>
      </c>
      <c r="AA167" s="161">
        <f t="shared" si="120"/>
        <v>9.408854108180579</v>
      </c>
      <c r="AB167" s="161">
        <f t="shared" si="121"/>
        <v>9.3016374210748545</v>
      </c>
      <c r="AC167" s="161">
        <f t="shared" si="122"/>
        <v>9.0604431516054831</v>
      </c>
      <c r="AD167" s="82"/>
      <c r="AE167" s="82"/>
      <c r="AF167" s="82"/>
      <c r="AG167" s="95">
        <v>4440</v>
      </c>
      <c r="AH167" s="161">
        <f t="shared" si="123"/>
        <v>-11.098579160490809</v>
      </c>
      <c r="AI167" s="161">
        <f t="shared" si="124"/>
        <v>-11.224429299946147</v>
      </c>
      <c r="AJ167" s="161">
        <f t="shared" si="125"/>
        <v>-11.392102471066604</v>
      </c>
      <c r="AK167" s="161">
        <f t="shared" si="126"/>
        <v>-11.597036346880499</v>
      </c>
      <c r="AL167" s="161">
        <f t="shared" si="127"/>
        <v>-11.806918910036488</v>
      </c>
      <c r="AM167" s="161">
        <f t="shared" si="128"/>
        <v>-12.067408721063408</v>
      </c>
      <c r="AN167" s="81"/>
      <c r="AO167" s="81"/>
      <c r="AP167" s="95">
        <v>4440</v>
      </c>
      <c r="AQ167" s="94">
        <f t="shared" si="110"/>
        <v>45.470171496325882</v>
      </c>
      <c r="AR167" s="94">
        <f t="shared" si="111"/>
        <v>78.694608312535067</v>
      </c>
      <c r="AS167" s="94">
        <f t="shared" si="112"/>
        <v>122.96032548833607</v>
      </c>
      <c r="AT167" s="94">
        <f t="shared" si="113"/>
        <v>177.06286870320392</v>
      </c>
      <c r="AU167" s="94">
        <f t="shared" si="114"/>
        <v>232.47186537638541</v>
      </c>
      <c r="AV167" s="94">
        <f t="shared" si="115"/>
        <v>301.24117548749246</v>
      </c>
      <c r="AW167" s="81"/>
      <c r="AX167" s="95">
        <v>4440</v>
      </c>
      <c r="AY167" s="99">
        <f>'Max limit'!AX167*Input!PrimaryDrive_ratio*Input!Gear1_ratio*Input!FinalDrive_ratio</f>
        <v>391.84615384615387</v>
      </c>
      <c r="AZ167" s="99">
        <f t="shared" si="129"/>
        <v>6.5307692307692315</v>
      </c>
      <c r="BA167" s="99">
        <f>AZ167*Input!$N$23</f>
        <v>15366.886938461537</v>
      </c>
      <c r="BB167" s="97">
        <f t="shared" si="116"/>
        <v>15.366886938461537</v>
      </c>
      <c r="BC167" s="95">
        <v>4440</v>
      </c>
      <c r="BD167" s="99">
        <f>'Max limit'!AX167*Input!PrimaryDrive_ratio*Input!Gear2_ratio*Input!FinalDrive_ratio</f>
        <v>515.49538461538464</v>
      </c>
      <c r="BE167" s="99">
        <f t="shared" si="130"/>
        <v>8.5915897435897435</v>
      </c>
      <c r="BF167" s="99">
        <f>BE167*Input!$N$23</f>
        <v>20215.993483487175</v>
      </c>
      <c r="BG167" s="100">
        <f t="shared" si="131"/>
        <v>20.215993483487175</v>
      </c>
      <c r="BH167" s="95">
        <v>4440</v>
      </c>
      <c r="BI167" s="99">
        <f>'Max limit'!AX167*Input!PrimaryDrive_ratio*Input!Gear3_ratio*Input!FinalDrive_ratio</f>
        <v>644.36923076923074</v>
      </c>
      <c r="BJ167" s="99">
        <f t="shared" si="132"/>
        <v>10.739487179487179</v>
      </c>
      <c r="BK167" s="99">
        <f>BJ167*Input!$N$23</f>
        <v>25269.99185435897</v>
      </c>
      <c r="BL167" s="100">
        <f t="shared" si="133"/>
        <v>25.26999185435897</v>
      </c>
      <c r="BM167" s="95">
        <v>4440</v>
      </c>
      <c r="BN167" s="99">
        <f>'Max limit'!AX167*Input!PrimaryDrive_ratio*Input!Gear4_ratio*Input!FinalDrive_ratio</f>
        <v>773.24307692307696</v>
      </c>
      <c r="BO167" s="99">
        <f t="shared" si="134"/>
        <v>12.887384615384615</v>
      </c>
      <c r="BP167" s="99">
        <f>BO167*Input!$N$23</f>
        <v>30323.990225230762</v>
      </c>
      <c r="BQ167" s="100">
        <f t="shared" si="135"/>
        <v>30.323990225230762</v>
      </c>
      <c r="BR167" s="95">
        <v>4440</v>
      </c>
      <c r="BS167" s="99">
        <f>'Max limit'!AX167*Input!PrimaryDrive_ratio*Input!Gear5_ratio*Input!FinalDrive_ratio</f>
        <v>886.00769230769231</v>
      </c>
      <c r="BT167" s="99">
        <f t="shared" si="136"/>
        <v>14.766794871794872</v>
      </c>
      <c r="BU167" s="99">
        <f>BT167*Input!$N$23</f>
        <v>34746.238799743587</v>
      </c>
      <c r="BV167" s="100">
        <f t="shared" si="137"/>
        <v>34.746238799743587</v>
      </c>
      <c r="BW167" s="95">
        <v>4440</v>
      </c>
      <c r="BX167" s="99">
        <f>'Max limit'!AX167*Input!PrimaryDrive_ratio*Input!Gear6_ratio*Input!FinalDrive_ratio</f>
        <v>1008.5779264214046</v>
      </c>
      <c r="BY167" s="99">
        <f t="shared" si="138"/>
        <v>16.809632107023411</v>
      </c>
      <c r="BZ167" s="99">
        <f>BY167*Input!$N$23</f>
        <v>39553.030728561862</v>
      </c>
      <c r="CA167" s="100">
        <f t="shared" si="139"/>
        <v>39.553030728561865</v>
      </c>
      <c r="CC167" s="95">
        <v>4440</v>
      </c>
      <c r="CD167" s="94">
        <f t="shared" si="140"/>
        <v>15.5</v>
      </c>
      <c r="CE167" s="94">
        <f t="shared" si="141"/>
        <v>20</v>
      </c>
      <c r="CF167" s="94">
        <f t="shared" si="142"/>
        <v>25.5</v>
      </c>
      <c r="CG167" s="94">
        <f t="shared" si="143"/>
        <v>30.5</v>
      </c>
      <c r="CH167" s="94">
        <f t="shared" si="144"/>
        <v>34.5</v>
      </c>
      <c r="CI167" s="94">
        <f t="shared" si="145"/>
        <v>39.5</v>
      </c>
      <c r="CK167" s="95">
        <v>4440</v>
      </c>
      <c r="CL167" s="162">
        <f t="shared" si="146"/>
        <v>6.5307692307692315</v>
      </c>
      <c r="CM167" s="162">
        <f t="shared" si="147"/>
        <v>8.5915897435897435</v>
      </c>
      <c r="CN167" s="162">
        <f t="shared" si="148"/>
        <v>10.739487179487179</v>
      </c>
      <c r="CO167" s="162">
        <f t="shared" si="149"/>
        <v>12.887384615384615</v>
      </c>
      <c r="CP167" s="162">
        <f t="shared" si="150"/>
        <v>14.766794871794872</v>
      </c>
      <c r="CQ167" s="162">
        <f t="shared" si="151"/>
        <v>16.809632107023411</v>
      </c>
    </row>
    <row r="168" spans="1:95" ht="19.5" thickTop="1" thickBot="1">
      <c r="A168" s="70">
        <v>4490</v>
      </c>
      <c r="B168" s="70">
        <v>63.156999999999996</v>
      </c>
      <c r="C168" s="70">
        <v>98.790999999999997</v>
      </c>
      <c r="D168" s="70">
        <v>59.764000000000003</v>
      </c>
      <c r="E168" s="70">
        <v>2.6509999999999998</v>
      </c>
      <c r="G168" s="92">
        <v>1</v>
      </c>
      <c r="H168" s="93">
        <f t="shared" si="152"/>
        <v>5.248283752860412</v>
      </c>
      <c r="O168" s="95">
        <v>4450</v>
      </c>
      <c r="P168" s="94">
        <f t="shared" si="104"/>
        <v>13.071293324237283</v>
      </c>
      <c r="Q168" s="94">
        <f t="shared" si="105"/>
        <v>13.422119928309503</v>
      </c>
      <c r="R168" s="94">
        <f t="shared" si="106"/>
        <v>13.635060193426371</v>
      </c>
      <c r="S168" s="94">
        <f t="shared" si="107"/>
        <v>13.571291900763823</v>
      </c>
      <c r="T168" s="94">
        <f t="shared" si="108"/>
        <v>13.501739932469166</v>
      </c>
      <c r="U168" s="94">
        <f t="shared" si="109"/>
        <v>13.25945797883476</v>
      </c>
      <c r="V168" s="82"/>
      <c r="W168" s="95">
        <v>4450</v>
      </c>
      <c r="X168" s="161">
        <f t="shared" si="117"/>
        <v>9.1908815855049735</v>
      </c>
      <c r="Y168" s="161">
        <f t="shared" si="118"/>
        <v>9.4043484820114465</v>
      </c>
      <c r="Z168" s="161">
        <f t="shared" si="119"/>
        <v>9.5077131622292796</v>
      </c>
      <c r="AA168" s="161">
        <f t="shared" si="120"/>
        <v>9.4060793004731806</v>
      </c>
      <c r="AB168" s="161">
        <f t="shared" si="121"/>
        <v>9.2979605488424966</v>
      </c>
      <c r="AC168" s="161">
        <f t="shared" si="122"/>
        <v>9.0556785952080912</v>
      </c>
      <c r="AD168" s="82"/>
      <c r="AE168" s="82"/>
      <c r="AF168" s="82"/>
      <c r="AG168" s="95">
        <v>4450</v>
      </c>
      <c r="AH168" s="161">
        <f t="shared" si="123"/>
        <v>-11.099355869756513</v>
      </c>
      <c r="AI168" s="161">
        <f t="shared" si="124"/>
        <v>-11.225773540124397</v>
      </c>
      <c r="AJ168" s="161">
        <f t="shared" si="125"/>
        <v>-11.394202846345122</v>
      </c>
      <c r="AK168" s="161">
        <f t="shared" si="126"/>
        <v>-11.600060887281563</v>
      </c>
      <c r="AL168" s="161">
        <f t="shared" si="127"/>
        <v>-11.810889932047434</v>
      </c>
      <c r="AM168" s="161">
        <f t="shared" si="128"/>
        <v>-12.072554441972592</v>
      </c>
      <c r="AN168" s="81"/>
      <c r="AO168" s="81"/>
      <c r="AP168" s="95">
        <v>4450</v>
      </c>
      <c r="AQ168" s="94">
        <f t="shared" si="110"/>
        <v>45.675222742471867</v>
      </c>
      <c r="AR168" s="94">
        <f t="shared" si="111"/>
        <v>79.049487719593373</v>
      </c>
      <c r="AS168" s="94">
        <f t="shared" si="112"/>
        <v>123.51482456186463</v>
      </c>
      <c r="AT168" s="94">
        <f t="shared" si="113"/>
        <v>177.86134736908511</v>
      </c>
      <c r="AU168" s="94">
        <f t="shared" si="114"/>
        <v>233.52021518727531</v>
      </c>
      <c r="AV168" s="94">
        <f t="shared" si="115"/>
        <v>302.59964580751699</v>
      </c>
      <c r="AW168" s="81"/>
      <c r="AX168" s="95">
        <v>4450</v>
      </c>
      <c r="AY168" s="99">
        <f>'Max limit'!AX168*Input!PrimaryDrive_ratio*Input!Gear1_ratio*Input!FinalDrive_ratio</f>
        <v>392.72869022869025</v>
      </c>
      <c r="AZ168" s="99">
        <f t="shared" si="129"/>
        <v>6.5454781704781713</v>
      </c>
      <c r="BA168" s="99">
        <f>AZ168*Input!$N$23</f>
        <v>15401.497044178794</v>
      </c>
      <c r="BB168" s="97">
        <f t="shared" si="116"/>
        <v>15.401497044178793</v>
      </c>
      <c r="BC168" s="95">
        <v>4450</v>
      </c>
      <c r="BD168" s="99">
        <f>'Max limit'!AX168*Input!PrimaryDrive_ratio*Input!Gear2_ratio*Input!FinalDrive_ratio</f>
        <v>516.65641025641025</v>
      </c>
      <c r="BE168" s="99">
        <f t="shared" si="130"/>
        <v>8.6109401709401716</v>
      </c>
      <c r="BF168" s="99">
        <f>BE168*Input!$N$23</f>
        <v>20261.525000341877</v>
      </c>
      <c r="BG168" s="100">
        <f t="shared" si="131"/>
        <v>20.261525000341877</v>
      </c>
      <c r="BH168" s="95">
        <v>4450</v>
      </c>
      <c r="BI168" s="99">
        <f>'Max limit'!AX168*Input!PrimaryDrive_ratio*Input!Gear3_ratio*Input!FinalDrive_ratio</f>
        <v>645.82051282051282</v>
      </c>
      <c r="BJ168" s="99">
        <f t="shared" si="132"/>
        <v>10.763675213675214</v>
      </c>
      <c r="BK168" s="99">
        <f>BJ168*Input!$N$23</f>
        <v>25326.906250427346</v>
      </c>
      <c r="BL168" s="100">
        <f t="shared" si="133"/>
        <v>25.326906250427346</v>
      </c>
      <c r="BM168" s="95">
        <v>4450</v>
      </c>
      <c r="BN168" s="99">
        <f>'Max limit'!AX168*Input!PrimaryDrive_ratio*Input!Gear4_ratio*Input!FinalDrive_ratio</f>
        <v>774.98461538461549</v>
      </c>
      <c r="BO168" s="99">
        <f t="shared" si="134"/>
        <v>12.916410256410257</v>
      </c>
      <c r="BP168" s="99">
        <f>BO168*Input!$N$23</f>
        <v>30392.287500512819</v>
      </c>
      <c r="BQ168" s="100">
        <f t="shared" si="135"/>
        <v>30.392287500512818</v>
      </c>
      <c r="BR168" s="95">
        <v>4450</v>
      </c>
      <c r="BS168" s="99">
        <f>'Max limit'!AX168*Input!PrimaryDrive_ratio*Input!Gear5_ratio*Input!FinalDrive_ratio</f>
        <v>888.00320512820508</v>
      </c>
      <c r="BT168" s="99">
        <f t="shared" si="136"/>
        <v>14.800053418803419</v>
      </c>
      <c r="BU168" s="99">
        <f>BT168*Input!$N$23</f>
        <v>34824.496094337599</v>
      </c>
      <c r="BV168" s="100">
        <f t="shared" si="137"/>
        <v>34.824496094337597</v>
      </c>
      <c r="BW168" s="95">
        <v>4450</v>
      </c>
      <c r="BX168" s="99">
        <f>'Max limit'!AX168*Input!PrimaryDrive_ratio*Input!Gear6_ratio*Input!FinalDrive_ratio</f>
        <v>1010.8494983277591</v>
      </c>
      <c r="BY168" s="99">
        <f t="shared" si="138"/>
        <v>16.847491638795983</v>
      </c>
      <c r="BZ168" s="99">
        <f>BY168*Input!$N$23</f>
        <v>39642.114131103663</v>
      </c>
      <c r="CA168" s="100">
        <f t="shared" si="139"/>
        <v>39.642114131103661</v>
      </c>
      <c r="CC168" s="95">
        <v>4450</v>
      </c>
      <c r="CD168" s="94">
        <f t="shared" si="140"/>
        <v>15.5</v>
      </c>
      <c r="CE168" s="94">
        <f t="shared" si="141"/>
        <v>20.5</v>
      </c>
      <c r="CF168" s="94">
        <f t="shared" si="142"/>
        <v>25.5</v>
      </c>
      <c r="CG168" s="94">
        <f t="shared" si="143"/>
        <v>30.5</v>
      </c>
      <c r="CH168" s="94">
        <f t="shared" si="144"/>
        <v>35</v>
      </c>
      <c r="CI168" s="94">
        <f t="shared" si="145"/>
        <v>39.5</v>
      </c>
      <c r="CK168" s="95">
        <v>4450</v>
      </c>
      <c r="CL168" s="162">
        <f t="shared" si="146"/>
        <v>6.5454781704781713</v>
      </c>
      <c r="CM168" s="162">
        <f t="shared" si="147"/>
        <v>8.6109401709401716</v>
      </c>
      <c r="CN168" s="162">
        <f t="shared" si="148"/>
        <v>10.763675213675214</v>
      </c>
      <c r="CO168" s="162">
        <f t="shared" si="149"/>
        <v>12.916410256410257</v>
      </c>
      <c r="CP168" s="162">
        <f t="shared" si="150"/>
        <v>14.800053418803419</v>
      </c>
      <c r="CQ168" s="162">
        <f t="shared" si="151"/>
        <v>16.847491638795983</v>
      </c>
    </row>
    <row r="169" spans="1:95" ht="19.5" thickTop="1" thickBot="1">
      <c r="A169" s="70">
        <v>4500</v>
      </c>
      <c r="B169" s="70">
        <v>63.241999999999997</v>
      </c>
      <c r="C169" s="70">
        <v>98.703999999999994</v>
      </c>
      <c r="D169" s="70">
        <v>59.832000000000001</v>
      </c>
      <c r="E169" s="70">
        <v>2.6659999999999999</v>
      </c>
      <c r="G169" s="92">
        <v>1</v>
      </c>
      <c r="H169" s="93">
        <f t="shared" si="152"/>
        <v>5.2934782608695654</v>
      </c>
      <c r="O169" s="95">
        <v>4460</v>
      </c>
      <c r="P169" s="94">
        <f t="shared" si="104"/>
        <v>13.070627976679052</v>
      </c>
      <c r="Q169" s="94">
        <f t="shared" si="105"/>
        <v>13.420927658981508</v>
      </c>
      <c r="R169" s="94">
        <f t="shared" si="106"/>
        <v>13.633146465669792</v>
      </c>
      <c r="S169" s="94">
        <f t="shared" si="107"/>
        <v>13.568510850519399</v>
      </c>
      <c r="T169" s="94">
        <f t="shared" si="108"/>
        <v>13.498054788308274</v>
      </c>
      <c r="U169" s="94">
        <f t="shared" si="109"/>
        <v>13.254682703525338</v>
      </c>
      <c r="V169" s="82"/>
      <c r="W169" s="95">
        <v>4460</v>
      </c>
      <c r="X169" s="161">
        <f t="shared" si="117"/>
        <v>9.1902162379467409</v>
      </c>
      <c r="Y169" s="161">
        <f t="shared" si="118"/>
        <v>9.403156212683454</v>
      </c>
      <c r="Z169" s="161">
        <f t="shared" si="119"/>
        <v>9.505799434472701</v>
      </c>
      <c r="AA169" s="161">
        <f t="shared" si="120"/>
        <v>9.4032982502287563</v>
      </c>
      <c r="AB169" s="161">
        <f t="shared" si="121"/>
        <v>9.2942754046816063</v>
      </c>
      <c r="AC169" s="161">
        <f t="shared" si="122"/>
        <v>9.0509033198986657</v>
      </c>
      <c r="AD169" s="82"/>
      <c r="AE169" s="82"/>
      <c r="AF169" s="82"/>
      <c r="AG169" s="95">
        <v>4460</v>
      </c>
      <c r="AH169" s="161">
        <f t="shared" si="123"/>
        <v>-11.100134326399642</v>
      </c>
      <c r="AI169" s="161">
        <f t="shared" si="124"/>
        <v>-11.227120804465029</v>
      </c>
      <c r="AJ169" s="161">
        <f t="shared" si="125"/>
        <v>-11.396307946877359</v>
      </c>
      <c r="AK169" s="161">
        <f t="shared" si="126"/>
        <v>-11.603092232047985</v>
      </c>
      <c r="AL169" s="161">
        <f t="shared" si="127"/>
        <v>-11.814869887741196</v>
      </c>
      <c r="AM169" s="161">
        <f t="shared" si="128"/>
        <v>-12.077711739306771</v>
      </c>
      <c r="AN169" s="81"/>
      <c r="AO169" s="81"/>
      <c r="AP169" s="95">
        <v>4460</v>
      </c>
      <c r="AQ169" s="94">
        <f t="shared" si="110"/>
        <v>45.880735296258202</v>
      </c>
      <c r="AR169" s="94">
        <f t="shared" si="111"/>
        <v>79.405165505520159</v>
      </c>
      <c r="AS169" s="94">
        <f t="shared" si="112"/>
        <v>124.07057110237524</v>
      </c>
      <c r="AT169" s="94">
        <f t="shared" si="113"/>
        <v>178.66162238742038</v>
      </c>
      <c r="AU169" s="94">
        <f t="shared" si="114"/>
        <v>234.57092349042833</v>
      </c>
      <c r="AV169" s="94">
        <f t="shared" si="115"/>
        <v>303.96117230373983</v>
      </c>
      <c r="AW169" s="81"/>
      <c r="AX169" s="95">
        <v>4460</v>
      </c>
      <c r="AY169" s="99">
        <f>'Max limit'!AX169*Input!PrimaryDrive_ratio*Input!Gear1_ratio*Input!FinalDrive_ratio</f>
        <v>393.61122661122658</v>
      </c>
      <c r="AZ169" s="99">
        <f t="shared" si="129"/>
        <v>6.5601871101871101</v>
      </c>
      <c r="BA169" s="99">
        <f>AZ169*Input!$N$23</f>
        <v>15436.107149896046</v>
      </c>
      <c r="BB169" s="97">
        <f t="shared" si="116"/>
        <v>15.436107149896046</v>
      </c>
      <c r="BC169" s="95">
        <v>4460</v>
      </c>
      <c r="BD169" s="99">
        <f>'Max limit'!AX169*Input!PrimaryDrive_ratio*Input!Gear2_ratio*Input!FinalDrive_ratio</f>
        <v>517.81743589743587</v>
      </c>
      <c r="BE169" s="99">
        <f t="shared" si="130"/>
        <v>8.630290598290598</v>
      </c>
      <c r="BF169" s="99">
        <f>BE169*Input!$N$23</f>
        <v>20307.056517196575</v>
      </c>
      <c r="BG169" s="100">
        <f t="shared" si="131"/>
        <v>20.307056517196575</v>
      </c>
      <c r="BH169" s="95">
        <v>4460</v>
      </c>
      <c r="BI169" s="99">
        <f>'Max limit'!AX169*Input!PrimaryDrive_ratio*Input!Gear3_ratio*Input!FinalDrive_ratio</f>
        <v>647.27179487179478</v>
      </c>
      <c r="BJ169" s="99">
        <f t="shared" si="132"/>
        <v>10.787863247863246</v>
      </c>
      <c r="BK169" s="99">
        <f>BJ169*Input!$N$23</f>
        <v>25383.820646495718</v>
      </c>
      <c r="BL169" s="100">
        <f t="shared" si="133"/>
        <v>25.383820646495717</v>
      </c>
      <c r="BM169" s="95">
        <v>4460</v>
      </c>
      <c r="BN169" s="99">
        <f>'Max limit'!AX169*Input!PrimaryDrive_ratio*Input!Gear4_ratio*Input!FinalDrive_ratio</f>
        <v>776.72615384615381</v>
      </c>
      <c r="BO169" s="99">
        <f t="shared" si="134"/>
        <v>12.945435897435896</v>
      </c>
      <c r="BP169" s="99">
        <f>BO169*Input!$N$23</f>
        <v>30460.584775794865</v>
      </c>
      <c r="BQ169" s="100">
        <f t="shared" si="135"/>
        <v>30.460584775794864</v>
      </c>
      <c r="BR169" s="95">
        <v>4460</v>
      </c>
      <c r="BS169" s="99">
        <f>'Max limit'!AX169*Input!PrimaryDrive_ratio*Input!Gear5_ratio*Input!FinalDrive_ratio</f>
        <v>889.99871794871797</v>
      </c>
      <c r="BT169" s="99">
        <f t="shared" si="136"/>
        <v>14.833311965811966</v>
      </c>
      <c r="BU169" s="99">
        <f>BT169*Input!$N$23</f>
        <v>34902.753388931618</v>
      </c>
      <c r="BV169" s="100">
        <f t="shared" si="137"/>
        <v>34.902753388931622</v>
      </c>
      <c r="BW169" s="95">
        <v>4460</v>
      </c>
      <c r="BX169" s="99">
        <f>'Max limit'!AX169*Input!PrimaryDrive_ratio*Input!Gear6_ratio*Input!FinalDrive_ratio</f>
        <v>1013.1210702341136</v>
      </c>
      <c r="BY169" s="99">
        <f t="shared" si="138"/>
        <v>16.885351170568562</v>
      </c>
      <c r="BZ169" s="99">
        <f>BY169*Input!$N$23</f>
        <v>39731.197533645478</v>
      </c>
      <c r="CA169" s="100">
        <f t="shared" si="139"/>
        <v>39.731197533645478</v>
      </c>
      <c r="CC169" s="95">
        <v>4460</v>
      </c>
      <c r="CD169" s="94">
        <f t="shared" si="140"/>
        <v>15.5</v>
      </c>
      <c r="CE169" s="94">
        <f t="shared" si="141"/>
        <v>20.5</v>
      </c>
      <c r="CF169" s="94">
        <f t="shared" si="142"/>
        <v>25.5</v>
      </c>
      <c r="CG169" s="94">
        <f t="shared" si="143"/>
        <v>30.5</v>
      </c>
      <c r="CH169" s="94">
        <f t="shared" si="144"/>
        <v>35</v>
      </c>
      <c r="CI169" s="94">
        <f t="shared" si="145"/>
        <v>39.5</v>
      </c>
      <c r="CK169" s="95">
        <v>4460</v>
      </c>
      <c r="CL169" s="162">
        <f t="shared" si="146"/>
        <v>6.5601871101871101</v>
      </c>
      <c r="CM169" s="162">
        <f t="shared" si="147"/>
        <v>8.630290598290598</v>
      </c>
      <c r="CN169" s="162">
        <f t="shared" si="148"/>
        <v>10.787863247863246</v>
      </c>
      <c r="CO169" s="162">
        <f t="shared" si="149"/>
        <v>12.945435897435896</v>
      </c>
      <c r="CP169" s="162">
        <f t="shared" si="150"/>
        <v>14.833311965811966</v>
      </c>
      <c r="CQ169" s="162">
        <f t="shared" si="151"/>
        <v>16.885351170568562</v>
      </c>
    </row>
    <row r="170" spans="1:95" ht="19.5" thickTop="1" thickBot="1">
      <c r="A170" s="70">
        <v>4510</v>
      </c>
      <c r="B170" s="70">
        <v>63.323</v>
      </c>
      <c r="C170" s="70">
        <v>98.61</v>
      </c>
      <c r="D170" s="70">
        <v>59.9</v>
      </c>
      <c r="E170" s="70">
        <v>2.6779999999999999</v>
      </c>
      <c r="G170" s="92">
        <v>1</v>
      </c>
      <c r="H170" s="93">
        <f t="shared" si="152"/>
        <v>5.3386727688787188</v>
      </c>
      <c r="O170" s="95">
        <v>4470</v>
      </c>
      <c r="P170" s="94">
        <f t="shared" si="104"/>
        <v>13.069961135635841</v>
      </c>
      <c r="Q170" s="94">
        <f t="shared" si="105"/>
        <v>13.419732713403622</v>
      </c>
      <c r="R170" s="94">
        <f t="shared" si="106"/>
        <v>13.631228442228014</v>
      </c>
      <c r="S170" s="94">
        <f t="shared" si="107"/>
        <v>13.565723557737952</v>
      </c>
      <c r="T170" s="94">
        <f t="shared" si="108"/>
        <v>13.494361372218854</v>
      </c>
      <c r="U170" s="94">
        <f t="shared" si="109"/>
        <v>13.249896709303883</v>
      </c>
      <c r="V170" s="82"/>
      <c r="W170" s="95">
        <v>4470</v>
      </c>
      <c r="X170" s="161">
        <f t="shared" si="117"/>
        <v>9.1895493969035318</v>
      </c>
      <c r="Y170" s="161">
        <f t="shared" si="118"/>
        <v>9.4019612671055661</v>
      </c>
      <c r="Z170" s="161">
        <f t="shared" si="119"/>
        <v>9.5038814110309211</v>
      </c>
      <c r="AA170" s="161">
        <f t="shared" si="120"/>
        <v>9.4005109574473078</v>
      </c>
      <c r="AB170" s="161">
        <f t="shared" si="121"/>
        <v>9.2905819885921836</v>
      </c>
      <c r="AC170" s="161">
        <f t="shared" si="122"/>
        <v>9.0461173256772138</v>
      </c>
      <c r="AD170" s="82"/>
      <c r="AE170" s="82"/>
      <c r="AF170" s="82"/>
      <c r="AG170" s="95">
        <v>4470</v>
      </c>
      <c r="AH170" s="161">
        <f t="shared" si="123"/>
        <v>-11.1009145304202</v>
      </c>
      <c r="AI170" s="161">
        <f t="shared" si="124"/>
        <v>-11.228471092968043</v>
      </c>
      <c r="AJ170" s="161">
        <f t="shared" si="125"/>
        <v>-11.398417772663317</v>
      </c>
      <c r="AK170" s="161">
        <f t="shared" si="126"/>
        <v>-11.606130381179764</v>
      </c>
      <c r="AL170" s="161">
        <f t="shared" si="127"/>
        <v>-11.818858777117772</v>
      </c>
      <c r="AM170" s="161">
        <f t="shared" si="128"/>
        <v>-12.082880613065941</v>
      </c>
      <c r="AN170" s="81"/>
      <c r="AO170" s="81"/>
      <c r="AP170" s="95">
        <v>4470</v>
      </c>
      <c r="AQ170" s="94">
        <f t="shared" si="110"/>
        <v>46.08670915768495</v>
      </c>
      <c r="AR170" s="94">
        <f t="shared" si="111"/>
        <v>79.761641670315541</v>
      </c>
      <c r="AS170" s="94">
        <f t="shared" si="112"/>
        <v>124.62756510986796</v>
      </c>
      <c r="AT170" s="94">
        <f t="shared" si="113"/>
        <v>179.46369375820996</v>
      </c>
      <c r="AU170" s="94">
        <f t="shared" si="114"/>
        <v>235.62399028584426</v>
      </c>
      <c r="AV170" s="94">
        <f t="shared" si="115"/>
        <v>305.32575497616062</v>
      </c>
      <c r="AW170" s="81"/>
      <c r="AX170" s="95">
        <v>4470</v>
      </c>
      <c r="AY170" s="99">
        <f>'Max limit'!AX170*Input!PrimaryDrive_ratio*Input!Gear1_ratio*Input!FinalDrive_ratio</f>
        <v>394.49376299376303</v>
      </c>
      <c r="AZ170" s="99">
        <f t="shared" si="129"/>
        <v>6.5748960498960507</v>
      </c>
      <c r="BA170" s="99">
        <f>AZ170*Input!$N$23</f>
        <v>15470.717255613305</v>
      </c>
      <c r="BB170" s="97">
        <f t="shared" si="116"/>
        <v>15.470717255613305</v>
      </c>
      <c r="BC170" s="95">
        <v>4470</v>
      </c>
      <c r="BD170" s="99">
        <f>'Max limit'!AX170*Input!PrimaryDrive_ratio*Input!Gear2_ratio*Input!FinalDrive_ratio</f>
        <v>518.9784615384616</v>
      </c>
      <c r="BE170" s="99">
        <f t="shared" si="130"/>
        <v>8.6496410256410261</v>
      </c>
      <c r="BF170" s="99">
        <f>BE170*Input!$N$23</f>
        <v>20352.588034051281</v>
      </c>
      <c r="BG170" s="100">
        <f t="shared" si="131"/>
        <v>20.35258803405128</v>
      </c>
      <c r="BH170" s="95">
        <v>4470</v>
      </c>
      <c r="BI170" s="99">
        <f>'Max limit'!AX170*Input!PrimaryDrive_ratio*Input!Gear3_ratio*Input!FinalDrive_ratio</f>
        <v>648.72307692307686</v>
      </c>
      <c r="BJ170" s="99">
        <f t="shared" si="132"/>
        <v>10.81205128205128</v>
      </c>
      <c r="BK170" s="99">
        <f>BJ170*Input!$N$23</f>
        <v>25440.735042564094</v>
      </c>
      <c r="BL170" s="100">
        <f t="shared" si="133"/>
        <v>25.440735042564093</v>
      </c>
      <c r="BM170" s="95">
        <v>4470</v>
      </c>
      <c r="BN170" s="99">
        <f>'Max limit'!AX170*Input!PrimaryDrive_ratio*Input!Gear4_ratio*Input!FinalDrive_ratio</f>
        <v>778.46769230769235</v>
      </c>
      <c r="BO170" s="99">
        <f t="shared" si="134"/>
        <v>12.974461538461538</v>
      </c>
      <c r="BP170" s="99">
        <f>BO170*Input!$N$23</f>
        <v>30528.882051076918</v>
      </c>
      <c r="BQ170" s="100">
        <f t="shared" si="135"/>
        <v>30.52888205107692</v>
      </c>
      <c r="BR170" s="95">
        <v>4470</v>
      </c>
      <c r="BS170" s="99">
        <f>'Max limit'!AX170*Input!PrimaryDrive_ratio*Input!Gear5_ratio*Input!FinalDrive_ratio</f>
        <v>891.99423076923085</v>
      </c>
      <c r="BT170" s="99">
        <f t="shared" si="136"/>
        <v>14.866570512820514</v>
      </c>
      <c r="BU170" s="99">
        <f>BT170*Input!$N$23</f>
        <v>34981.010683525637</v>
      </c>
      <c r="BV170" s="100">
        <f t="shared" si="137"/>
        <v>34.981010683525639</v>
      </c>
      <c r="BW170" s="95">
        <v>4470</v>
      </c>
      <c r="BX170" s="99">
        <f>'Max limit'!AX170*Input!PrimaryDrive_ratio*Input!Gear6_ratio*Input!FinalDrive_ratio</f>
        <v>1015.3926421404682</v>
      </c>
      <c r="BY170" s="99">
        <f t="shared" si="138"/>
        <v>16.923210702341137</v>
      </c>
      <c r="BZ170" s="99">
        <f>BY170*Input!$N$23</f>
        <v>39820.280936187286</v>
      </c>
      <c r="CA170" s="100">
        <f t="shared" si="139"/>
        <v>39.820280936187288</v>
      </c>
      <c r="CC170" s="95">
        <v>4470</v>
      </c>
      <c r="CD170" s="94">
        <f t="shared" si="140"/>
        <v>15.5</v>
      </c>
      <c r="CE170" s="94">
        <f t="shared" si="141"/>
        <v>20.5</v>
      </c>
      <c r="CF170" s="94">
        <f t="shared" si="142"/>
        <v>25.5</v>
      </c>
      <c r="CG170" s="94">
        <f t="shared" si="143"/>
        <v>30.5</v>
      </c>
      <c r="CH170" s="94">
        <f t="shared" si="144"/>
        <v>35</v>
      </c>
      <c r="CI170" s="94">
        <f t="shared" si="145"/>
        <v>40</v>
      </c>
      <c r="CK170" s="95">
        <v>4470</v>
      </c>
      <c r="CL170" s="162">
        <f t="shared" si="146"/>
        <v>6.5748960498960507</v>
      </c>
      <c r="CM170" s="162">
        <f t="shared" si="147"/>
        <v>8.6496410256410261</v>
      </c>
      <c r="CN170" s="162">
        <f t="shared" si="148"/>
        <v>10.81205128205128</v>
      </c>
      <c r="CO170" s="162">
        <f t="shared" si="149"/>
        <v>12.974461538461538</v>
      </c>
      <c r="CP170" s="162">
        <f t="shared" si="150"/>
        <v>14.866570512820514</v>
      </c>
      <c r="CQ170" s="162">
        <f t="shared" si="151"/>
        <v>16.923210702341137</v>
      </c>
    </row>
    <row r="171" spans="1:95" ht="19.5" thickTop="1" thickBot="1">
      <c r="A171" s="70">
        <v>4520</v>
      </c>
      <c r="B171" s="70">
        <v>63.393000000000001</v>
      </c>
      <c r="C171" s="70">
        <v>98.501999999999995</v>
      </c>
      <c r="D171" s="70">
        <v>59.959000000000003</v>
      </c>
      <c r="E171" s="70">
        <v>2.6880000000000002</v>
      </c>
      <c r="G171" s="92">
        <v>1</v>
      </c>
      <c r="H171" s="93">
        <f t="shared" si="152"/>
        <v>5.3838672768878721</v>
      </c>
      <c r="O171" s="95">
        <v>4480</v>
      </c>
      <c r="P171" s="94">
        <f t="shared" si="104"/>
        <v>13.069292801107652</v>
      </c>
      <c r="Q171" s="94">
        <f t="shared" si="105"/>
        <v>13.418535091575839</v>
      </c>
      <c r="R171" s="94">
        <f t="shared" si="106"/>
        <v>13.629306123101037</v>
      </c>
      <c r="S171" s="94">
        <f t="shared" si="107"/>
        <v>13.562930022419478</v>
      </c>
      <c r="T171" s="94">
        <f t="shared" si="108"/>
        <v>13.490659684200901</v>
      </c>
      <c r="U171" s="94">
        <f t="shared" si="109"/>
        <v>13.245099996170401</v>
      </c>
      <c r="V171" s="82"/>
      <c r="W171" s="95">
        <v>4480</v>
      </c>
      <c r="X171" s="161">
        <f t="shared" si="117"/>
        <v>9.1888810623753425</v>
      </c>
      <c r="Y171" s="161">
        <f t="shared" si="118"/>
        <v>9.4007636452777845</v>
      </c>
      <c r="Z171" s="161">
        <f t="shared" si="119"/>
        <v>9.5019590919039416</v>
      </c>
      <c r="AA171" s="161">
        <f t="shared" si="120"/>
        <v>9.3977174221288351</v>
      </c>
      <c r="AB171" s="161">
        <f t="shared" si="121"/>
        <v>9.2868803005742322</v>
      </c>
      <c r="AC171" s="161">
        <f t="shared" si="122"/>
        <v>9.041320612543732</v>
      </c>
      <c r="AD171" s="82"/>
      <c r="AE171" s="82"/>
      <c r="AF171" s="82"/>
      <c r="AG171" s="95">
        <v>4480</v>
      </c>
      <c r="AH171" s="161">
        <f t="shared" si="123"/>
        <v>-11.10169648181818</v>
      </c>
      <c r="AI171" s="161">
        <f t="shared" si="124"/>
        <v>-11.229824405633435</v>
      </c>
      <c r="AJ171" s="161">
        <f t="shared" si="125"/>
        <v>-11.400532323702993</v>
      </c>
      <c r="AK171" s="161">
        <f t="shared" si="126"/>
        <v>-11.609175334676898</v>
      </c>
      <c r="AL171" s="161">
        <f t="shared" si="127"/>
        <v>-11.822856600177161</v>
      </c>
      <c r="AM171" s="161">
        <f t="shared" si="128"/>
        <v>-12.088061063250102</v>
      </c>
      <c r="AN171" s="81"/>
      <c r="AO171" s="81"/>
      <c r="AP171" s="95">
        <v>4480</v>
      </c>
      <c r="AQ171" s="94">
        <f t="shared" si="110"/>
        <v>46.293144326752049</v>
      </c>
      <c r="AR171" s="94">
        <f t="shared" si="111"/>
        <v>80.118916213979432</v>
      </c>
      <c r="AS171" s="94">
        <f t="shared" si="112"/>
        <v>125.1858065843428</v>
      </c>
      <c r="AT171" s="94">
        <f t="shared" si="113"/>
        <v>180.26756148145361</v>
      </c>
      <c r="AU171" s="94">
        <f t="shared" si="114"/>
        <v>236.67941557352304</v>
      </c>
      <c r="AV171" s="94">
        <f t="shared" si="115"/>
        <v>306.69339382477909</v>
      </c>
      <c r="AW171" s="81"/>
      <c r="AX171" s="95">
        <v>4480</v>
      </c>
      <c r="AY171" s="99">
        <f>'Max limit'!AX171*Input!PrimaryDrive_ratio*Input!Gear1_ratio*Input!FinalDrive_ratio</f>
        <v>395.37629937629941</v>
      </c>
      <c r="AZ171" s="99">
        <f t="shared" si="129"/>
        <v>6.5896049896049904</v>
      </c>
      <c r="BA171" s="99">
        <f>AZ171*Input!$N$23</f>
        <v>15505.327361330561</v>
      </c>
      <c r="BB171" s="97">
        <f t="shared" si="116"/>
        <v>15.505327361330561</v>
      </c>
      <c r="BC171" s="95">
        <v>4480</v>
      </c>
      <c r="BD171" s="99">
        <f>'Max limit'!AX171*Input!PrimaryDrive_ratio*Input!Gear2_ratio*Input!FinalDrive_ratio</f>
        <v>520.13948717948722</v>
      </c>
      <c r="BE171" s="99">
        <f t="shared" si="130"/>
        <v>8.6689914529914542</v>
      </c>
      <c r="BF171" s="99">
        <f>BE171*Input!$N$23</f>
        <v>20398.119550905983</v>
      </c>
      <c r="BG171" s="100">
        <f t="shared" si="131"/>
        <v>20.398119550905985</v>
      </c>
      <c r="BH171" s="95">
        <v>4480</v>
      </c>
      <c r="BI171" s="99">
        <f>'Max limit'!AX171*Input!PrimaryDrive_ratio*Input!Gear3_ratio*Input!FinalDrive_ratio</f>
        <v>650.17435897435894</v>
      </c>
      <c r="BJ171" s="99">
        <f t="shared" si="132"/>
        <v>10.836239316239316</v>
      </c>
      <c r="BK171" s="99">
        <f>BJ171*Input!$N$23</f>
        <v>25497.649438632474</v>
      </c>
      <c r="BL171" s="100">
        <f t="shared" si="133"/>
        <v>25.497649438632475</v>
      </c>
      <c r="BM171" s="95">
        <v>4480</v>
      </c>
      <c r="BN171" s="99">
        <f>'Max limit'!AX171*Input!PrimaryDrive_ratio*Input!Gear4_ratio*Input!FinalDrive_ratio</f>
        <v>780.20923076923077</v>
      </c>
      <c r="BO171" s="99">
        <f t="shared" si="134"/>
        <v>13.003487179487179</v>
      </c>
      <c r="BP171" s="99">
        <f>BO171*Input!$N$23</f>
        <v>30597.179326358968</v>
      </c>
      <c r="BQ171" s="100">
        <f t="shared" si="135"/>
        <v>30.597179326358969</v>
      </c>
      <c r="BR171" s="95">
        <v>4480</v>
      </c>
      <c r="BS171" s="99">
        <f>'Max limit'!AX171*Input!PrimaryDrive_ratio*Input!Gear5_ratio*Input!FinalDrive_ratio</f>
        <v>893.98974358974351</v>
      </c>
      <c r="BT171" s="99">
        <f t="shared" si="136"/>
        <v>14.899829059829058</v>
      </c>
      <c r="BU171" s="99">
        <f>BT171*Input!$N$23</f>
        <v>35059.267978119649</v>
      </c>
      <c r="BV171" s="100">
        <f t="shared" si="137"/>
        <v>35.059267978119649</v>
      </c>
      <c r="BW171" s="95">
        <v>4480</v>
      </c>
      <c r="BX171" s="99">
        <f>'Max limit'!AX171*Input!PrimaryDrive_ratio*Input!Gear6_ratio*Input!FinalDrive_ratio</f>
        <v>1017.6642140468226</v>
      </c>
      <c r="BY171" s="99">
        <f t="shared" si="138"/>
        <v>16.961070234113709</v>
      </c>
      <c r="BZ171" s="99">
        <f>BY171*Input!$N$23</f>
        <v>39909.364338729079</v>
      </c>
      <c r="CA171" s="100">
        <f t="shared" si="139"/>
        <v>39.909364338729077</v>
      </c>
      <c r="CC171" s="95">
        <v>4480</v>
      </c>
      <c r="CD171" s="94">
        <f t="shared" si="140"/>
        <v>15.5</v>
      </c>
      <c r="CE171" s="94">
        <f t="shared" si="141"/>
        <v>20.5</v>
      </c>
      <c r="CF171" s="94">
        <f t="shared" si="142"/>
        <v>25.5</v>
      </c>
      <c r="CG171" s="94">
        <f t="shared" si="143"/>
        <v>30.5</v>
      </c>
      <c r="CH171" s="94">
        <f t="shared" si="144"/>
        <v>35</v>
      </c>
      <c r="CI171" s="94">
        <f t="shared" si="145"/>
        <v>40</v>
      </c>
      <c r="CK171" s="95">
        <v>4480</v>
      </c>
      <c r="CL171" s="162">
        <f t="shared" si="146"/>
        <v>6.5896049896049904</v>
      </c>
      <c r="CM171" s="162">
        <f t="shared" si="147"/>
        <v>8.6689914529914542</v>
      </c>
      <c r="CN171" s="162">
        <f t="shared" si="148"/>
        <v>10.836239316239316</v>
      </c>
      <c r="CO171" s="162">
        <f t="shared" si="149"/>
        <v>13.003487179487179</v>
      </c>
      <c r="CP171" s="162">
        <f t="shared" si="150"/>
        <v>14.899829059829058</v>
      </c>
      <c r="CQ171" s="162">
        <f t="shared" si="151"/>
        <v>16.961070234113709</v>
      </c>
    </row>
    <row r="172" spans="1:95" ht="19.5" thickTop="1" thickBot="1">
      <c r="A172" s="70">
        <v>4530</v>
      </c>
      <c r="B172" s="70">
        <v>63.466999999999999</v>
      </c>
      <c r="C172" s="70">
        <v>98.399000000000001</v>
      </c>
      <c r="D172" s="70">
        <v>60.015999999999998</v>
      </c>
      <c r="E172" s="70">
        <v>2.7050000000000001</v>
      </c>
      <c r="G172" s="92">
        <v>1</v>
      </c>
      <c r="H172" s="93">
        <f t="shared" si="152"/>
        <v>5.4290617848970255</v>
      </c>
      <c r="O172" s="95">
        <v>4490</v>
      </c>
      <c r="P172" s="94">
        <f t="shared" si="104"/>
        <v>13.068622973094485</v>
      </c>
      <c r="Q172" s="94">
        <f t="shared" si="105"/>
        <v>13.417334793498162</v>
      </c>
      <c r="R172" s="94">
        <f t="shared" si="106"/>
        <v>13.627379508288856</v>
      </c>
      <c r="S172" s="94">
        <f t="shared" si="107"/>
        <v>13.560130244563982</v>
      </c>
      <c r="T172" s="94">
        <f t="shared" si="108"/>
        <v>13.486949724254416</v>
      </c>
      <c r="U172" s="94">
        <f t="shared" si="109"/>
        <v>13.240292564124886</v>
      </c>
      <c r="V172" s="82"/>
      <c r="W172" s="95">
        <v>4490</v>
      </c>
      <c r="X172" s="161">
        <f t="shared" si="117"/>
        <v>9.1882112343621749</v>
      </c>
      <c r="Y172" s="161">
        <f t="shared" si="118"/>
        <v>9.3995633472001074</v>
      </c>
      <c r="Z172" s="161">
        <f t="shared" si="119"/>
        <v>9.5000324770917626</v>
      </c>
      <c r="AA172" s="161">
        <f t="shared" si="120"/>
        <v>9.39491764427334</v>
      </c>
      <c r="AB172" s="161">
        <f t="shared" si="121"/>
        <v>9.2831703406277466</v>
      </c>
      <c r="AC172" s="161">
        <f t="shared" si="122"/>
        <v>9.0365131804982166</v>
      </c>
      <c r="AD172" s="82"/>
      <c r="AE172" s="82"/>
      <c r="AF172" s="82"/>
      <c r="AG172" s="95">
        <v>4490</v>
      </c>
      <c r="AH172" s="161">
        <f t="shared" si="123"/>
        <v>-11.102480180593588</v>
      </c>
      <c r="AI172" s="161">
        <f t="shared" si="124"/>
        <v>-11.231180742461209</v>
      </c>
      <c r="AJ172" s="161">
        <f t="shared" si="125"/>
        <v>-11.402651599996391</v>
      </c>
      <c r="AK172" s="161">
        <f t="shared" si="126"/>
        <v>-11.61222709253939</v>
      </c>
      <c r="AL172" s="161">
        <f t="shared" si="127"/>
        <v>-11.826863356919365</v>
      </c>
      <c r="AM172" s="161">
        <f t="shared" si="128"/>
        <v>-12.093253089859257</v>
      </c>
      <c r="AN172" s="81"/>
      <c r="AO172" s="81"/>
      <c r="AP172" s="95">
        <v>4490</v>
      </c>
      <c r="AQ172" s="94">
        <f t="shared" si="110"/>
        <v>46.500040803459505</v>
      </c>
      <c r="AR172" s="94">
        <f t="shared" si="111"/>
        <v>80.47698913651179</v>
      </c>
      <c r="AS172" s="94">
        <f t="shared" si="112"/>
        <v>125.74529552579965</v>
      </c>
      <c r="AT172" s="94">
        <f t="shared" si="113"/>
        <v>181.07322555715143</v>
      </c>
      <c r="AU172" s="94">
        <f t="shared" si="114"/>
        <v>237.73719935346492</v>
      </c>
      <c r="AV172" s="94">
        <f t="shared" si="115"/>
        <v>308.06408884959598</v>
      </c>
      <c r="AW172" s="81"/>
      <c r="AX172" s="95">
        <v>4490</v>
      </c>
      <c r="AY172" s="99">
        <f>'Max limit'!AX172*Input!PrimaryDrive_ratio*Input!Gear1_ratio*Input!FinalDrive_ratio</f>
        <v>396.25883575883574</v>
      </c>
      <c r="AZ172" s="99">
        <f t="shared" si="129"/>
        <v>6.6043139293139292</v>
      </c>
      <c r="BA172" s="99">
        <f>AZ172*Input!$N$23</f>
        <v>15539.937467047814</v>
      </c>
      <c r="BB172" s="97">
        <f t="shared" si="116"/>
        <v>15.539937467047814</v>
      </c>
      <c r="BC172" s="95">
        <v>4490</v>
      </c>
      <c r="BD172" s="99">
        <f>'Max limit'!AX172*Input!PrimaryDrive_ratio*Input!Gear2_ratio*Input!FinalDrive_ratio</f>
        <v>521.30051282051284</v>
      </c>
      <c r="BE172" s="99">
        <f t="shared" si="130"/>
        <v>8.6883418803418806</v>
      </c>
      <c r="BF172" s="99">
        <f>BE172*Input!$N$23</f>
        <v>20443.651067760682</v>
      </c>
      <c r="BG172" s="100">
        <f t="shared" si="131"/>
        <v>20.443651067760683</v>
      </c>
      <c r="BH172" s="95">
        <v>4490</v>
      </c>
      <c r="BI172" s="99">
        <f>'Max limit'!AX172*Input!PrimaryDrive_ratio*Input!Gear3_ratio*Input!FinalDrive_ratio</f>
        <v>651.62564102564102</v>
      </c>
      <c r="BJ172" s="99">
        <f t="shared" si="132"/>
        <v>10.860427350427351</v>
      </c>
      <c r="BK172" s="99">
        <f>BJ172*Input!$N$23</f>
        <v>25554.56383470085</v>
      </c>
      <c r="BL172" s="100">
        <f t="shared" si="133"/>
        <v>25.554563834700851</v>
      </c>
      <c r="BM172" s="95">
        <v>4490</v>
      </c>
      <c r="BN172" s="99">
        <f>'Max limit'!AX172*Input!PrimaryDrive_ratio*Input!Gear4_ratio*Input!FinalDrive_ratio</f>
        <v>781.9507692307692</v>
      </c>
      <c r="BO172" s="99">
        <f t="shared" si="134"/>
        <v>13.032512820512819</v>
      </c>
      <c r="BP172" s="99">
        <f>BO172*Input!$N$23</f>
        <v>30665.476601641018</v>
      </c>
      <c r="BQ172" s="100">
        <f t="shared" si="135"/>
        <v>30.665476601641018</v>
      </c>
      <c r="BR172" s="95">
        <v>4490</v>
      </c>
      <c r="BS172" s="99">
        <f>'Max limit'!AX172*Input!PrimaryDrive_ratio*Input!Gear5_ratio*Input!FinalDrive_ratio</f>
        <v>895.9852564102564</v>
      </c>
      <c r="BT172" s="99">
        <f t="shared" si="136"/>
        <v>14.933087606837606</v>
      </c>
      <c r="BU172" s="99">
        <f>BT172*Input!$N$23</f>
        <v>35137.525272713669</v>
      </c>
      <c r="BV172" s="100">
        <f t="shared" si="137"/>
        <v>35.137525272713667</v>
      </c>
      <c r="BW172" s="95">
        <v>4490</v>
      </c>
      <c r="BX172" s="99">
        <f>'Max limit'!AX172*Input!PrimaryDrive_ratio*Input!Gear6_ratio*Input!FinalDrive_ratio</f>
        <v>1019.9357859531772</v>
      </c>
      <c r="BY172" s="99">
        <f t="shared" si="138"/>
        <v>16.998929765886285</v>
      </c>
      <c r="BZ172" s="99">
        <f>BY172*Input!$N$23</f>
        <v>39998.447741270887</v>
      </c>
      <c r="CA172" s="100">
        <f t="shared" si="139"/>
        <v>39.998447741270887</v>
      </c>
      <c r="CC172" s="95">
        <v>4490</v>
      </c>
      <c r="CD172" s="94">
        <f t="shared" si="140"/>
        <v>15.5</v>
      </c>
      <c r="CE172" s="94">
        <f t="shared" si="141"/>
        <v>20.5</v>
      </c>
      <c r="CF172" s="94">
        <f t="shared" si="142"/>
        <v>25.5</v>
      </c>
      <c r="CG172" s="94">
        <f t="shared" si="143"/>
        <v>30.5</v>
      </c>
      <c r="CH172" s="94">
        <f t="shared" si="144"/>
        <v>35</v>
      </c>
      <c r="CI172" s="94">
        <f t="shared" si="145"/>
        <v>40</v>
      </c>
      <c r="CK172" s="95">
        <v>4490</v>
      </c>
      <c r="CL172" s="162">
        <f t="shared" si="146"/>
        <v>6.6043139293139292</v>
      </c>
      <c r="CM172" s="162">
        <f t="shared" si="147"/>
        <v>8.6883418803418806</v>
      </c>
      <c r="CN172" s="162">
        <f t="shared" si="148"/>
        <v>10.860427350427351</v>
      </c>
      <c r="CO172" s="162">
        <f t="shared" si="149"/>
        <v>13.032512820512819</v>
      </c>
      <c r="CP172" s="162">
        <f t="shared" si="150"/>
        <v>14.933087606837606</v>
      </c>
      <c r="CQ172" s="162">
        <f t="shared" si="151"/>
        <v>16.998929765886285</v>
      </c>
    </row>
    <row r="173" spans="1:95" ht="19.5" thickTop="1" thickBot="1">
      <c r="A173" s="70">
        <v>4540</v>
      </c>
      <c r="B173" s="70">
        <v>63.524999999999999</v>
      </c>
      <c r="C173" s="70">
        <v>98.271000000000001</v>
      </c>
      <c r="D173" s="70">
        <v>60.067</v>
      </c>
      <c r="E173" s="70">
        <v>2.71</v>
      </c>
      <c r="G173" s="92">
        <v>1</v>
      </c>
      <c r="H173" s="93">
        <f t="shared" si="152"/>
        <v>5.4742562929061789</v>
      </c>
      <c r="O173" s="95">
        <v>4500</v>
      </c>
      <c r="P173" s="94">
        <f t="shared" si="104"/>
        <v>13.067951651596337</v>
      </c>
      <c r="Q173" s="94">
        <f t="shared" si="105"/>
        <v>13.416131819170593</v>
      </c>
      <c r="R173" s="94">
        <f t="shared" si="106"/>
        <v>13.625448597791475</v>
      </c>
      <c r="S173" s="94">
        <f t="shared" si="107"/>
        <v>13.557324224171461</v>
      </c>
      <c r="T173" s="94">
        <f t="shared" si="108"/>
        <v>13.483231492379398</v>
      </c>
      <c r="U173" s="94">
        <f t="shared" si="109"/>
        <v>13.235474413167342</v>
      </c>
      <c r="V173" s="82"/>
      <c r="W173" s="95">
        <v>4500</v>
      </c>
      <c r="X173" s="161">
        <f t="shared" si="117"/>
        <v>9.1875399128640272</v>
      </c>
      <c r="Y173" s="161">
        <f t="shared" si="118"/>
        <v>9.3983603728725384</v>
      </c>
      <c r="Z173" s="161">
        <f t="shared" si="119"/>
        <v>9.498101566594384</v>
      </c>
      <c r="AA173" s="161">
        <f t="shared" si="120"/>
        <v>9.3921116238808171</v>
      </c>
      <c r="AB173" s="161">
        <f t="shared" si="121"/>
        <v>9.2794521087527286</v>
      </c>
      <c r="AC173" s="161">
        <f t="shared" si="122"/>
        <v>9.031695029540673</v>
      </c>
      <c r="AD173" s="82"/>
      <c r="AE173" s="82"/>
      <c r="AF173" s="82"/>
      <c r="AG173" s="95">
        <v>4500</v>
      </c>
      <c r="AH173" s="161">
        <f t="shared" si="123"/>
        <v>-11.10326562674642</v>
      </c>
      <c r="AI173" s="161">
        <f t="shared" si="124"/>
        <v>-11.232540103451365</v>
      </c>
      <c r="AJ173" s="161">
        <f t="shared" si="125"/>
        <v>-11.404775601543507</v>
      </c>
      <c r="AK173" s="161">
        <f t="shared" si="126"/>
        <v>-11.615285654767238</v>
      </c>
      <c r="AL173" s="161">
        <f t="shared" si="127"/>
        <v>-11.830879047344384</v>
      </c>
      <c r="AM173" s="161">
        <f t="shared" si="128"/>
        <v>-12.098456692893404</v>
      </c>
      <c r="AN173" s="81"/>
      <c r="AO173" s="81"/>
      <c r="AP173" s="95">
        <v>4500</v>
      </c>
      <c r="AQ173" s="94">
        <f t="shared" si="110"/>
        <v>46.707398587807354</v>
      </c>
      <c r="AR173" s="94">
        <f t="shared" si="111"/>
        <v>80.835860437912629</v>
      </c>
      <c r="AS173" s="94">
        <f t="shared" si="112"/>
        <v>126.30603193423852</v>
      </c>
      <c r="AT173" s="94">
        <f t="shared" si="113"/>
        <v>181.88068598530344</v>
      </c>
      <c r="AU173" s="94">
        <f t="shared" si="114"/>
        <v>238.79734162566962</v>
      </c>
      <c r="AV173" s="94">
        <f t="shared" si="115"/>
        <v>309.43784005061082</v>
      </c>
      <c r="AW173" s="81"/>
      <c r="AX173" s="95">
        <v>4500</v>
      </c>
      <c r="AY173" s="99">
        <f>'Max limit'!AX173*Input!PrimaryDrive_ratio*Input!Gear1_ratio*Input!FinalDrive_ratio</f>
        <v>397.14137214137213</v>
      </c>
      <c r="AZ173" s="99">
        <f t="shared" si="129"/>
        <v>6.619022869022869</v>
      </c>
      <c r="BA173" s="99">
        <f>AZ173*Input!$N$23</f>
        <v>15574.54757276507</v>
      </c>
      <c r="BB173" s="97">
        <f t="shared" si="116"/>
        <v>15.57454757276507</v>
      </c>
      <c r="BC173" s="95">
        <v>4500</v>
      </c>
      <c r="BD173" s="99">
        <f>'Max limit'!AX173*Input!PrimaryDrive_ratio*Input!Gear2_ratio*Input!FinalDrive_ratio</f>
        <v>522.46153846153834</v>
      </c>
      <c r="BE173" s="99">
        <f t="shared" si="130"/>
        <v>8.7076923076923052</v>
      </c>
      <c r="BF173" s="99">
        <f>BE173*Input!$N$23</f>
        <v>20489.182584615373</v>
      </c>
      <c r="BG173" s="100">
        <f t="shared" si="131"/>
        <v>20.489182584615374</v>
      </c>
      <c r="BH173" s="95">
        <v>4500</v>
      </c>
      <c r="BI173" s="99">
        <f>'Max limit'!AX173*Input!PrimaryDrive_ratio*Input!Gear3_ratio*Input!FinalDrive_ratio</f>
        <v>653.07692307692298</v>
      </c>
      <c r="BJ173" s="99">
        <f t="shared" si="132"/>
        <v>10.884615384615383</v>
      </c>
      <c r="BK173" s="99">
        <f>BJ173*Input!$N$23</f>
        <v>25611.478230769222</v>
      </c>
      <c r="BL173" s="100">
        <f t="shared" si="133"/>
        <v>25.611478230769222</v>
      </c>
      <c r="BM173" s="95">
        <v>4500</v>
      </c>
      <c r="BN173" s="99">
        <f>'Max limit'!AX173*Input!PrimaryDrive_ratio*Input!Gear4_ratio*Input!FinalDrive_ratio</f>
        <v>783.69230769230762</v>
      </c>
      <c r="BO173" s="99">
        <f t="shared" si="134"/>
        <v>13.06153846153846</v>
      </c>
      <c r="BP173" s="99">
        <f>BO173*Input!$N$23</f>
        <v>30733.773876923067</v>
      </c>
      <c r="BQ173" s="100">
        <f t="shared" si="135"/>
        <v>30.733773876923067</v>
      </c>
      <c r="BR173" s="95">
        <v>4500</v>
      </c>
      <c r="BS173" s="99">
        <f>'Max limit'!AX173*Input!PrimaryDrive_ratio*Input!Gear5_ratio*Input!FinalDrive_ratio</f>
        <v>897.98076923076906</v>
      </c>
      <c r="BT173" s="99">
        <f t="shared" si="136"/>
        <v>14.966346153846152</v>
      </c>
      <c r="BU173" s="99">
        <f>BT173*Input!$N$23</f>
        <v>35215.78256730768</v>
      </c>
      <c r="BV173" s="100">
        <f t="shared" si="137"/>
        <v>35.215782567307677</v>
      </c>
      <c r="BW173" s="95">
        <v>4500</v>
      </c>
      <c r="BX173" s="99">
        <f>'Max limit'!AX173*Input!PrimaryDrive_ratio*Input!Gear6_ratio*Input!FinalDrive_ratio</f>
        <v>1022.2073578595316</v>
      </c>
      <c r="BY173" s="99">
        <f t="shared" si="138"/>
        <v>17.03678929765886</v>
      </c>
      <c r="BZ173" s="99">
        <f>BY173*Input!$N$23</f>
        <v>40087.531143812696</v>
      </c>
      <c r="CA173" s="100">
        <f t="shared" si="139"/>
        <v>40.087531143812697</v>
      </c>
      <c r="CC173" s="95">
        <v>4500</v>
      </c>
      <c r="CD173" s="94">
        <f t="shared" si="140"/>
        <v>15.5</v>
      </c>
      <c r="CE173" s="94">
        <f t="shared" si="141"/>
        <v>20.5</v>
      </c>
      <c r="CF173" s="94">
        <f t="shared" si="142"/>
        <v>25.5</v>
      </c>
      <c r="CG173" s="94">
        <f t="shared" si="143"/>
        <v>30.5</v>
      </c>
      <c r="CH173" s="94">
        <f t="shared" si="144"/>
        <v>35</v>
      </c>
      <c r="CI173" s="94">
        <f t="shared" si="145"/>
        <v>40</v>
      </c>
      <c r="CK173" s="95">
        <v>4500</v>
      </c>
      <c r="CL173" s="162">
        <f t="shared" si="146"/>
        <v>6.619022869022869</v>
      </c>
      <c r="CM173" s="162">
        <f t="shared" si="147"/>
        <v>8.7076923076923052</v>
      </c>
      <c r="CN173" s="162">
        <f t="shared" si="148"/>
        <v>10.884615384615383</v>
      </c>
      <c r="CO173" s="162">
        <f t="shared" si="149"/>
        <v>13.06153846153846</v>
      </c>
      <c r="CP173" s="162">
        <f t="shared" si="150"/>
        <v>14.966346153846152</v>
      </c>
      <c r="CQ173" s="162">
        <f t="shared" si="151"/>
        <v>17.03678929765886</v>
      </c>
    </row>
    <row r="174" spans="1:95" ht="19.5" thickTop="1" thickBot="1">
      <c r="A174" s="70">
        <v>4550</v>
      </c>
      <c r="B174" s="70">
        <v>63.582999999999998</v>
      </c>
      <c r="C174" s="70">
        <v>98.146000000000001</v>
      </c>
      <c r="D174" s="70">
        <v>60.107999999999997</v>
      </c>
      <c r="E174" s="70">
        <v>2.7280000000000002</v>
      </c>
      <c r="G174" s="92">
        <v>1</v>
      </c>
      <c r="H174" s="93">
        <f t="shared" si="152"/>
        <v>5.5194508009153322</v>
      </c>
      <c r="O174" s="95">
        <v>4510</v>
      </c>
      <c r="P174" s="94">
        <f t="shared" si="104"/>
        <v>13.067278836613211</v>
      </c>
      <c r="Q174" s="94">
        <f t="shared" si="105"/>
        <v>13.414926168593126</v>
      </c>
      <c r="R174" s="94">
        <f t="shared" si="106"/>
        <v>13.623513391608897</v>
      </c>
      <c r="S174" s="94">
        <f t="shared" si="107"/>
        <v>13.554511961241912</v>
      </c>
      <c r="T174" s="94">
        <f t="shared" si="108"/>
        <v>13.479504988575851</v>
      </c>
      <c r="U174" s="94">
        <f t="shared" si="109"/>
        <v>13.230645543297769</v>
      </c>
      <c r="V174" s="82"/>
      <c r="W174" s="95">
        <v>4510</v>
      </c>
      <c r="X174" s="161">
        <f t="shared" si="117"/>
        <v>9.1868670978808993</v>
      </c>
      <c r="Y174" s="161">
        <f t="shared" si="118"/>
        <v>9.3971547222950722</v>
      </c>
      <c r="Z174" s="161">
        <f t="shared" si="119"/>
        <v>9.4961663604118058</v>
      </c>
      <c r="AA174" s="161">
        <f t="shared" si="120"/>
        <v>9.3892993609512718</v>
      </c>
      <c r="AB174" s="161">
        <f t="shared" si="121"/>
        <v>9.2757256049491801</v>
      </c>
      <c r="AC174" s="161">
        <f t="shared" si="122"/>
        <v>9.0268661596710995</v>
      </c>
      <c r="AD174" s="82"/>
      <c r="AE174" s="82"/>
      <c r="AF174" s="82"/>
      <c r="AG174" s="95">
        <v>4510</v>
      </c>
      <c r="AH174" s="161">
        <f t="shared" si="123"/>
        <v>-11.104052820276678</v>
      </c>
      <c r="AI174" s="161">
        <f t="shared" si="124"/>
        <v>-11.233902488603901</v>
      </c>
      <c r="AJ174" s="161">
        <f t="shared" si="125"/>
        <v>-11.406904328344345</v>
      </c>
      <c r="AK174" s="161">
        <f t="shared" si="126"/>
        <v>-11.618351021360445</v>
      </c>
      <c r="AL174" s="161">
        <f t="shared" si="127"/>
        <v>-11.834903671452215</v>
      </c>
      <c r="AM174" s="161">
        <f t="shared" si="128"/>
        <v>-12.103671872352542</v>
      </c>
      <c r="AN174" s="81"/>
      <c r="AO174" s="81"/>
      <c r="AP174" s="95">
        <v>4510</v>
      </c>
      <c r="AQ174" s="94">
        <f t="shared" si="110"/>
        <v>46.915217679795575</v>
      </c>
      <c r="AR174" s="94">
        <f t="shared" si="111"/>
        <v>81.19553011818212</v>
      </c>
      <c r="AS174" s="94">
        <f t="shared" si="112"/>
        <v>126.86801580965948</v>
      </c>
      <c r="AT174" s="94">
        <f t="shared" si="113"/>
        <v>182.68994276590973</v>
      </c>
      <c r="AU174" s="94">
        <f t="shared" si="114"/>
        <v>239.85984239013752</v>
      </c>
      <c r="AV174" s="94">
        <f t="shared" si="115"/>
        <v>310.81464742782384</v>
      </c>
      <c r="AW174" s="81"/>
      <c r="AX174" s="95">
        <v>4510</v>
      </c>
      <c r="AY174" s="99">
        <f>'Max limit'!AX174*Input!PrimaryDrive_ratio*Input!Gear1_ratio*Input!FinalDrive_ratio</f>
        <v>398.02390852390852</v>
      </c>
      <c r="AZ174" s="99">
        <f t="shared" si="129"/>
        <v>6.6337318087318087</v>
      </c>
      <c r="BA174" s="99">
        <f>AZ174*Input!$N$23</f>
        <v>15609.157678482326</v>
      </c>
      <c r="BB174" s="97">
        <f t="shared" si="116"/>
        <v>15.609157678482326</v>
      </c>
      <c r="BC174" s="95">
        <v>4510</v>
      </c>
      <c r="BD174" s="99">
        <f>'Max limit'!AX174*Input!PrimaryDrive_ratio*Input!Gear2_ratio*Input!FinalDrive_ratio</f>
        <v>523.62256410256407</v>
      </c>
      <c r="BE174" s="99">
        <f t="shared" si="130"/>
        <v>8.7270427350427351</v>
      </c>
      <c r="BF174" s="99">
        <f>BE174*Input!$N$23</f>
        <v>20534.714101470083</v>
      </c>
      <c r="BG174" s="100">
        <f t="shared" si="131"/>
        <v>20.534714101470083</v>
      </c>
      <c r="BH174" s="95">
        <v>4510</v>
      </c>
      <c r="BI174" s="99">
        <f>'Max limit'!AX174*Input!PrimaryDrive_ratio*Input!Gear3_ratio*Input!FinalDrive_ratio</f>
        <v>654.52820512820506</v>
      </c>
      <c r="BJ174" s="99">
        <f t="shared" si="132"/>
        <v>10.908803418803418</v>
      </c>
      <c r="BK174" s="99">
        <f>BJ174*Input!$N$23</f>
        <v>25668.392626837598</v>
      </c>
      <c r="BL174" s="100">
        <f t="shared" si="133"/>
        <v>25.668392626837598</v>
      </c>
      <c r="BM174" s="95">
        <v>4510</v>
      </c>
      <c r="BN174" s="99">
        <f>'Max limit'!AX174*Input!PrimaryDrive_ratio*Input!Gear4_ratio*Input!FinalDrive_ratio</f>
        <v>785.43384615384616</v>
      </c>
      <c r="BO174" s="99">
        <f t="shared" si="134"/>
        <v>13.090564102564104</v>
      </c>
      <c r="BP174" s="99">
        <f>BO174*Input!$N$23</f>
        <v>30802.071152205124</v>
      </c>
      <c r="BQ174" s="100">
        <f t="shared" si="135"/>
        <v>30.802071152205123</v>
      </c>
      <c r="BR174" s="95">
        <v>4510</v>
      </c>
      <c r="BS174" s="99">
        <f>'Max limit'!AX174*Input!PrimaryDrive_ratio*Input!Gear5_ratio*Input!FinalDrive_ratio</f>
        <v>899.97628205128194</v>
      </c>
      <c r="BT174" s="99">
        <f t="shared" si="136"/>
        <v>14.999604700854698</v>
      </c>
      <c r="BU174" s="99">
        <f>BT174*Input!$N$23</f>
        <v>35294.0398619017</v>
      </c>
      <c r="BV174" s="100">
        <f t="shared" si="137"/>
        <v>35.294039861901702</v>
      </c>
      <c r="BW174" s="95">
        <v>4510</v>
      </c>
      <c r="BX174" s="99">
        <f>'Max limit'!AX174*Input!PrimaryDrive_ratio*Input!Gear6_ratio*Input!FinalDrive_ratio</f>
        <v>1024.4789297658863</v>
      </c>
      <c r="BY174" s="99">
        <f t="shared" si="138"/>
        <v>17.074648829431439</v>
      </c>
      <c r="BZ174" s="99">
        <f>BY174*Input!$N$23</f>
        <v>40176.614546354511</v>
      </c>
      <c r="CA174" s="100">
        <f t="shared" si="139"/>
        <v>40.176614546354514</v>
      </c>
      <c r="CC174" s="95">
        <v>4510</v>
      </c>
      <c r="CD174" s="94">
        <f t="shared" si="140"/>
        <v>15.5</v>
      </c>
      <c r="CE174" s="94">
        <f t="shared" si="141"/>
        <v>20.5</v>
      </c>
      <c r="CF174" s="94">
        <f t="shared" si="142"/>
        <v>25.5</v>
      </c>
      <c r="CG174" s="94">
        <f t="shared" si="143"/>
        <v>31</v>
      </c>
      <c r="CH174" s="94">
        <f t="shared" si="144"/>
        <v>35.5</v>
      </c>
      <c r="CI174" s="94">
        <f t="shared" si="145"/>
        <v>40</v>
      </c>
      <c r="CK174" s="95">
        <v>4510</v>
      </c>
      <c r="CL174" s="162">
        <f t="shared" si="146"/>
        <v>6.6337318087318087</v>
      </c>
      <c r="CM174" s="162">
        <f t="shared" si="147"/>
        <v>8.7270427350427351</v>
      </c>
      <c r="CN174" s="162">
        <f t="shared" si="148"/>
        <v>10.908803418803418</v>
      </c>
      <c r="CO174" s="162">
        <f t="shared" si="149"/>
        <v>13.090564102564104</v>
      </c>
      <c r="CP174" s="162">
        <f t="shared" si="150"/>
        <v>14.999604700854698</v>
      </c>
      <c r="CQ174" s="162">
        <f t="shared" si="151"/>
        <v>17.074648829431439</v>
      </c>
    </row>
    <row r="175" spans="1:95" ht="19.5" thickTop="1" thickBot="1">
      <c r="A175" s="70">
        <v>4560</v>
      </c>
      <c r="B175" s="70">
        <v>63.628999999999998</v>
      </c>
      <c r="C175" s="70">
        <v>98.001000000000005</v>
      </c>
      <c r="D175" s="70">
        <v>60.148000000000003</v>
      </c>
      <c r="E175" s="70">
        <v>2.7330000000000001</v>
      </c>
      <c r="G175" s="92">
        <v>1</v>
      </c>
      <c r="H175" s="93">
        <f t="shared" si="152"/>
        <v>5.5646453089244847</v>
      </c>
      <c r="O175" s="95">
        <v>4520</v>
      </c>
      <c r="P175" s="94">
        <f t="shared" si="104"/>
        <v>13.066604528145103</v>
      </c>
      <c r="Q175" s="94">
        <f t="shared" si="105"/>
        <v>13.413717841765768</v>
      </c>
      <c r="R175" s="94">
        <f t="shared" si="106"/>
        <v>13.62157388974112</v>
      </c>
      <c r="S175" s="94">
        <f t="shared" si="107"/>
        <v>13.551693455775343</v>
      </c>
      <c r="T175" s="94">
        <f t="shared" si="108"/>
        <v>13.47577021284377</v>
      </c>
      <c r="U175" s="94">
        <f t="shared" si="109"/>
        <v>13.225805954516167</v>
      </c>
      <c r="V175" s="82"/>
      <c r="W175" s="95">
        <v>4520</v>
      </c>
      <c r="X175" s="161">
        <f t="shared" si="117"/>
        <v>9.1861927894127948</v>
      </c>
      <c r="Y175" s="161">
        <f t="shared" si="118"/>
        <v>9.3959463954677123</v>
      </c>
      <c r="Z175" s="161">
        <f t="shared" si="119"/>
        <v>9.4942268585440246</v>
      </c>
      <c r="AA175" s="161">
        <f t="shared" si="120"/>
        <v>9.3864808554847006</v>
      </c>
      <c r="AB175" s="161">
        <f t="shared" si="121"/>
        <v>9.2719908292170992</v>
      </c>
      <c r="AC175" s="161">
        <f t="shared" si="122"/>
        <v>9.022026570889496</v>
      </c>
      <c r="AD175" s="82"/>
      <c r="AE175" s="82"/>
      <c r="AF175" s="82"/>
      <c r="AG175" s="95">
        <v>4520</v>
      </c>
      <c r="AH175" s="161">
        <f t="shared" si="123"/>
        <v>-11.104841761184362</v>
      </c>
      <c r="AI175" s="161">
        <f t="shared" si="124"/>
        <v>-11.235267897918817</v>
      </c>
      <c r="AJ175" s="161">
        <f t="shared" si="125"/>
        <v>-11.409037780398902</v>
      </c>
      <c r="AK175" s="161">
        <f t="shared" si="126"/>
        <v>-11.621423192319007</v>
      </c>
      <c r="AL175" s="161">
        <f t="shared" si="127"/>
        <v>-11.838937229242863</v>
      </c>
      <c r="AM175" s="161">
        <f t="shared" si="128"/>
        <v>-12.108898628236675</v>
      </c>
      <c r="AN175" s="81"/>
      <c r="AO175" s="81"/>
      <c r="AP175" s="95">
        <v>4520</v>
      </c>
      <c r="AQ175" s="94">
        <f t="shared" si="110"/>
        <v>47.123498079424159</v>
      </c>
      <c r="AR175" s="94">
        <f t="shared" si="111"/>
        <v>81.555998177320035</v>
      </c>
      <c r="AS175" s="94">
        <f t="shared" si="112"/>
        <v>127.43124715206253</v>
      </c>
      <c r="AT175" s="94">
        <f t="shared" si="113"/>
        <v>183.50099589897016</v>
      </c>
      <c r="AU175" s="94">
        <f t="shared" si="114"/>
        <v>240.92470164686824</v>
      </c>
      <c r="AV175" s="94">
        <f t="shared" si="115"/>
        <v>312.19451098123449</v>
      </c>
      <c r="AW175" s="81"/>
      <c r="AX175" s="95">
        <v>4520</v>
      </c>
      <c r="AY175" s="99">
        <f>'Max limit'!AX175*Input!PrimaryDrive_ratio*Input!Gear1_ratio*Input!FinalDrive_ratio</f>
        <v>398.9064449064449</v>
      </c>
      <c r="AZ175" s="99">
        <f t="shared" si="129"/>
        <v>6.6484407484407484</v>
      </c>
      <c r="BA175" s="99">
        <f>AZ175*Input!$N$23</f>
        <v>15643.767784199581</v>
      </c>
      <c r="BB175" s="97">
        <f t="shared" si="116"/>
        <v>15.64376778419958</v>
      </c>
      <c r="BC175" s="95">
        <v>4520</v>
      </c>
      <c r="BD175" s="99">
        <f>'Max limit'!AX175*Input!PrimaryDrive_ratio*Input!Gear2_ratio*Input!FinalDrive_ratio</f>
        <v>524.78358974358969</v>
      </c>
      <c r="BE175" s="99">
        <f t="shared" si="130"/>
        <v>8.7463931623931614</v>
      </c>
      <c r="BF175" s="99">
        <f>BE175*Input!$N$23</f>
        <v>20580.245618324781</v>
      </c>
      <c r="BG175" s="100">
        <f t="shared" si="131"/>
        <v>20.580245618324781</v>
      </c>
      <c r="BH175" s="95">
        <v>4520</v>
      </c>
      <c r="BI175" s="99">
        <f>'Max limit'!AX175*Input!PrimaryDrive_ratio*Input!Gear3_ratio*Input!FinalDrive_ratio</f>
        <v>655.97948717948714</v>
      </c>
      <c r="BJ175" s="99">
        <f t="shared" si="132"/>
        <v>10.932991452991452</v>
      </c>
      <c r="BK175" s="99">
        <f>BJ175*Input!$N$23</f>
        <v>25725.307022905974</v>
      </c>
      <c r="BL175" s="100">
        <f t="shared" si="133"/>
        <v>25.725307022905973</v>
      </c>
      <c r="BM175" s="95">
        <v>4520</v>
      </c>
      <c r="BN175" s="99">
        <f>'Max limit'!AX175*Input!PrimaryDrive_ratio*Input!Gear4_ratio*Input!FinalDrive_ratio</f>
        <v>787.17538461538459</v>
      </c>
      <c r="BO175" s="99">
        <f t="shared" si="134"/>
        <v>13.119589743589744</v>
      </c>
      <c r="BP175" s="99">
        <f>BO175*Input!$N$23</f>
        <v>30870.368427487174</v>
      </c>
      <c r="BQ175" s="100">
        <f t="shared" si="135"/>
        <v>30.870368427487175</v>
      </c>
      <c r="BR175" s="95">
        <v>4520</v>
      </c>
      <c r="BS175" s="99">
        <f>'Max limit'!AX175*Input!PrimaryDrive_ratio*Input!Gear5_ratio*Input!FinalDrive_ratio</f>
        <v>901.97179487179471</v>
      </c>
      <c r="BT175" s="99">
        <f t="shared" si="136"/>
        <v>15.032863247863245</v>
      </c>
      <c r="BU175" s="99">
        <f>BT175*Input!$N$23</f>
        <v>35372.297156495712</v>
      </c>
      <c r="BV175" s="100">
        <f t="shared" si="137"/>
        <v>35.372297156495712</v>
      </c>
      <c r="BW175" s="95">
        <v>4520</v>
      </c>
      <c r="BX175" s="99">
        <f>'Max limit'!AX175*Input!PrimaryDrive_ratio*Input!Gear6_ratio*Input!FinalDrive_ratio</f>
        <v>1026.7505016722407</v>
      </c>
      <c r="BY175" s="99">
        <f t="shared" si="138"/>
        <v>17.112508361204011</v>
      </c>
      <c r="BZ175" s="99">
        <f>BY175*Input!$N$23</f>
        <v>40265.697948896304</v>
      </c>
      <c r="CA175" s="100">
        <f t="shared" si="139"/>
        <v>40.265697948896303</v>
      </c>
      <c r="CC175" s="95">
        <v>4520</v>
      </c>
      <c r="CD175" s="94">
        <f t="shared" si="140"/>
        <v>15.5</v>
      </c>
      <c r="CE175" s="94">
        <f t="shared" si="141"/>
        <v>20.5</v>
      </c>
      <c r="CF175" s="94">
        <f t="shared" si="142"/>
        <v>25.5</v>
      </c>
      <c r="CG175" s="94">
        <f t="shared" si="143"/>
        <v>31</v>
      </c>
      <c r="CH175" s="94">
        <f t="shared" si="144"/>
        <v>35.5</v>
      </c>
      <c r="CI175" s="94">
        <f t="shared" si="145"/>
        <v>40.5</v>
      </c>
      <c r="CK175" s="95">
        <v>4520</v>
      </c>
      <c r="CL175" s="162">
        <f t="shared" si="146"/>
        <v>6.6484407484407484</v>
      </c>
      <c r="CM175" s="162">
        <f t="shared" si="147"/>
        <v>8.7463931623931614</v>
      </c>
      <c r="CN175" s="162">
        <f t="shared" si="148"/>
        <v>10.932991452991452</v>
      </c>
      <c r="CO175" s="162">
        <f t="shared" si="149"/>
        <v>13.119589743589744</v>
      </c>
      <c r="CP175" s="162">
        <f t="shared" si="150"/>
        <v>15.032863247863245</v>
      </c>
      <c r="CQ175" s="162">
        <f t="shared" si="151"/>
        <v>17.112508361204011</v>
      </c>
    </row>
    <row r="176" spans="1:95" ht="19.5" thickTop="1" thickBot="1">
      <c r="A176" s="70">
        <v>4570</v>
      </c>
      <c r="B176" s="70">
        <v>63.655999999999999</v>
      </c>
      <c r="C176" s="70">
        <v>97.826999999999998</v>
      </c>
      <c r="D176" s="70">
        <v>60.161000000000001</v>
      </c>
      <c r="E176" s="70">
        <v>2.746</v>
      </c>
      <c r="G176" s="92">
        <v>1</v>
      </c>
      <c r="H176" s="93">
        <f t="shared" si="152"/>
        <v>5.6098398169336381</v>
      </c>
      <c r="O176" s="95">
        <v>4530</v>
      </c>
      <c r="P176" s="94">
        <f t="shared" si="104"/>
        <v>13.065928726192018</v>
      </c>
      <c r="Q176" s="94">
        <f t="shared" si="105"/>
        <v>13.412506838688511</v>
      </c>
      <c r="R176" s="94">
        <f t="shared" si="106"/>
        <v>13.619630092188139</v>
      </c>
      <c r="S176" s="94">
        <f t="shared" si="107"/>
        <v>13.548868707771749</v>
      </c>
      <c r="T176" s="94">
        <f t="shared" si="108"/>
        <v>13.472027165183157</v>
      </c>
      <c r="U176" s="94">
        <f t="shared" si="109"/>
        <v>13.220955646822533</v>
      </c>
      <c r="V176" s="82"/>
      <c r="W176" s="95">
        <v>4530</v>
      </c>
      <c r="X176" s="161">
        <f t="shared" si="117"/>
        <v>9.1855169874597085</v>
      </c>
      <c r="Y176" s="161">
        <f t="shared" si="118"/>
        <v>9.3947353923904586</v>
      </c>
      <c r="Z176" s="161">
        <f t="shared" si="119"/>
        <v>9.4922830609910473</v>
      </c>
      <c r="AA176" s="161">
        <f t="shared" si="120"/>
        <v>9.3836561074811051</v>
      </c>
      <c r="AB176" s="161">
        <f t="shared" si="121"/>
        <v>9.2682477815564877</v>
      </c>
      <c r="AC176" s="161">
        <f t="shared" si="122"/>
        <v>9.0171762631958625</v>
      </c>
      <c r="AD176" s="82"/>
      <c r="AE176" s="82"/>
      <c r="AF176" s="82"/>
      <c r="AG176" s="95">
        <v>4530</v>
      </c>
      <c r="AH176" s="161">
        <f t="shared" si="123"/>
        <v>-11.105632449469471</v>
      </c>
      <c r="AI176" s="161">
        <f t="shared" si="124"/>
        <v>-11.236636331396113</v>
      </c>
      <c r="AJ176" s="161">
        <f t="shared" si="125"/>
        <v>-11.411175957707179</v>
      </c>
      <c r="AK176" s="161">
        <f t="shared" si="126"/>
        <v>-11.624502167642925</v>
      </c>
      <c r="AL176" s="161">
        <f t="shared" si="127"/>
        <v>-11.842979720716324</v>
      </c>
      <c r="AM176" s="161">
        <f t="shared" si="128"/>
        <v>-12.1141369605458</v>
      </c>
      <c r="AN176" s="81"/>
      <c r="AO176" s="81"/>
      <c r="AP176" s="95">
        <v>4530</v>
      </c>
      <c r="AQ176" s="94">
        <f t="shared" si="110"/>
        <v>47.332239786693123</v>
      </c>
      <c r="AR176" s="94">
        <f t="shared" si="111"/>
        <v>81.917264615326502</v>
      </c>
      <c r="AS176" s="94">
        <f t="shared" si="112"/>
        <v>127.9957259614476</v>
      </c>
      <c r="AT176" s="94">
        <f t="shared" si="113"/>
        <v>184.31384538448469</v>
      </c>
      <c r="AU176" s="94">
        <f t="shared" si="114"/>
        <v>241.99191939586206</v>
      </c>
      <c r="AV176" s="94">
        <f t="shared" si="115"/>
        <v>313.57743071084343</v>
      </c>
      <c r="AW176" s="81"/>
      <c r="AX176" s="95">
        <v>4530</v>
      </c>
      <c r="AY176" s="99">
        <f>'Max limit'!AX176*Input!PrimaryDrive_ratio*Input!Gear1_ratio*Input!FinalDrive_ratio</f>
        <v>399.78898128898123</v>
      </c>
      <c r="AZ176" s="99">
        <f t="shared" si="129"/>
        <v>6.6631496881496872</v>
      </c>
      <c r="BA176" s="99">
        <f>AZ176*Input!$N$23</f>
        <v>15678.377889916836</v>
      </c>
      <c r="BB176" s="97">
        <f t="shared" si="116"/>
        <v>15.678377889916835</v>
      </c>
      <c r="BC176" s="95">
        <v>4530</v>
      </c>
      <c r="BD176" s="99">
        <f>'Max limit'!AX176*Input!PrimaryDrive_ratio*Input!Gear2_ratio*Input!FinalDrive_ratio</f>
        <v>525.9446153846153</v>
      </c>
      <c r="BE176" s="99">
        <f t="shared" si="130"/>
        <v>8.7657435897435878</v>
      </c>
      <c r="BF176" s="99">
        <f>BE176*Input!$N$23</f>
        <v>20625.77713517948</v>
      </c>
      <c r="BG176" s="100">
        <f t="shared" si="131"/>
        <v>20.625777135179479</v>
      </c>
      <c r="BH176" s="95">
        <v>4530</v>
      </c>
      <c r="BI176" s="99">
        <f>'Max limit'!AX176*Input!PrimaryDrive_ratio*Input!Gear3_ratio*Input!FinalDrive_ratio</f>
        <v>657.4307692307691</v>
      </c>
      <c r="BJ176" s="99">
        <f t="shared" si="132"/>
        <v>10.957179487179484</v>
      </c>
      <c r="BK176" s="99">
        <f>BJ176*Input!$N$23</f>
        <v>25782.221418974346</v>
      </c>
      <c r="BL176" s="100">
        <f t="shared" si="133"/>
        <v>25.782221418974345</v>
      </c>
      <c r="BM176" s="95">
        <v>4530</v>
      </c>
      <c r="BN176" s="99">
        <f>'Max limit'!AX176*Input!PrimaryDrive_ratio*Input!Gear4_ratio*Input!FinalDrive_ratio</f>
        <v>788.91692307692301</v>
      </c>
      <c r="BO176" s="99">
        <f t="shared" si="134"/>
        <v>13.148615384615384</v>
      </c>
      <c r="BP176" s="99">
        <f>BO176*Input!$N$23</f>
        <v>30938.665702769224</v>
      </c>
      <c r="BQ176" s="100">
        <f t="shared" si="135"/>
        <v>30.938665702769224</v>
      </c>
      <c r="BR176" s="95">
        <v>4530</v>
      </c>
      <c r="BS176" s="99">
        <f>'Max limit'!AX176*Input!PrimaryDrive_ratio*Input!Gear5_ratio*Input!FinalDrive_ratio</f>
        <v>903.9673076923076</v>
      </c>
      <c r="BT176" s="99">
        <f t="shared" si="136"/>
        <v>15.066121794871794</v>
      </c>
      <c r="BU176" s="99">
        <f>BT176*Input!$N$23</f>
        <v>35450.554451089738</v>
      </c>
      <c r="BV176" s="100">
        <f t="shared" si="137"/>
        <v>35.450554451089737</v>
      </c>
      <c r="BW176" s="95">
        <v>4530</v>
      </c>
      <c r="BX176" s="99">
        <f>'Max limit'!AX176*Input!PrimaryDrive_ratio*Input!Gear6_ratio*Input!FinalDrive_ratio</f>
        <v>1029.0220735785952</v>
      </c>
      <c r="BY176" s="99">
        <f t="shared" si="138"/>
        <v>17.150367892976586</v>
      </c>
      <c r="BZ176" s="99">
        <f>BY176*Input!$N$23</f>
        <v>40354.781351438112</v>
      </c>
      <c r="CA176" s="100">
        <f t="shared" si="139"/>
        <v>40.354781351438113</v>
      </c>
      <c r="CC176" s="95">
        <v>4530</v>
      </c>
      <c r="CD176" s="94">
        <f t="shared" si="140"/>
        <v>15.5</v>
      </c>
      <c r="CE176" s="94">
        <f t="shared" si="141"/>
        <v>20.5</v>
      </c>
      <c r="CF176" s="94">
        <f t="shared" si="142"/>
        <v>26</v>
      </c>
      <c r="CG176" s="94">
        <f t="shared" si="143"/>
        <v>31</v>
      </c>
      <c r="CH176" s="94">
        <f t="shared" si="144"/>
        <v>35.5</v>
      </c>
      <c r="CI176" s="94">
        <f t="shared" si="145"/>
        <v>40.5</v>
      </c>
      <c r="CK176" s="95">
        <v>4530</v>
      </c>
      <c r="CL176" s="162">
        <f t="shared" si="146"/>
        <v>6.6631496881496872</v>
      </c>
      <c r="CM176" s="162">
        <f t="shared" si="147"/>
        <v>8.7657435897435878</v>
      </c>
      <c r="CN176" s="162">
        <f t="shared" si="148"/>
        <v>10.957179487179484</v>
      </c>
      <c r="CO176" s="162">
        <f t="shared" si="149"/>
        <v>13.148615384615384</v>
      </c>
      <c r="CP176" s="162">
        <f t="shared" si="150"/>
        <v>15.066121794871794</v>
      </c>
      <c r="CQ176" s="162">
        <f t="shared" si="151"/>
        <v>17.150367892976586</v>
      </c>
    </row>
    <row r="177" spans="1:95" ht="19.5" thickTop="1" thickBot="1">
      <c r="A177" s="70">
        <v>4580</v>
      </c>
      <c r="B177" s="70">
        <v>63.674999999999997</v>
      </c>
      <c r="C177" s="70">
        <v>97.643000000000001</v>
      </c>
      <c r="D177" s="70">
        <v>60.171999999999997</v>
      </c>
      <c r="E177" s="70">
        <v>2.754</v>
      </c>
      <c r="G177" s="92">
        <v>1</v>
      </c>
      <c r="H177" s="93">
        <f t="shared" si="152"/>
        <v>5.6550343249427915</v>
      </c>
      <c r="O177" s="95">
        <v>4540</v>
      </c>
      <c r="P177" s="94">
        <f t="shared" si="104"/>
        <v>13.065251430753953</v>
      </c>
      <c r="Q177" s="94">
        <f t="shared" si="105"/>
        <v>13.411293159361364</v>
      </c>
      <c r="R177" s="94">
        <f t="shared" si="106"/>
        <v>13.617681998949958</v>
      </c>
      <c r="S177" s="94">
        <f t="shared" si="107"/>
        <v>13.546037717231128</v>
      </c>
      <c r="T177" s="94">
        <f t="shared" si="108"/>
        <v>13.468275845594015</v>
      </c>
      <c r="U177" s="94">
        <f t="shared" si="109"/>
        <v>13.216094620216868</v>
      </c>
      <c r="V177" s="82"/>
      <c r="W177" s="95">
        <v>4540</v>
      </c>
      <c r="X177" s="161">
        <f t="shared" si="117"/>
        <v>9.1848396920216437</v>
      </c>
      <c r="Y177" s="161">
        <f t="shared" si="118"/>
        <v>9.3935217130633095</v>
      </c>
      <c r="Z177" s="161">
        <f t="shared" si="119"/>
        <v>9.490334967752867</v>
      </c>
      <c r="AA177" s="161">
        <f t="shared" si="120"/>
        <v>9.3808251169404855</v>
      </c>
      <c r="AB177" s="161">
        <f t="shared" si="121"/>
        <v>9.2644964619673438</v>
      </c>
      <c r="AC177" s="161">
        <f t="shared" si="122"/>
        <v>9.0123152365901973</v>
      </c>
      <c r="AD177" s="82"/>
      <c r="AE177" s="82"/>
      <c r="AF177" s="82"/>
      <c r="AG177" s="95">
        <v>4540</v>
      </c>
      <c r="AH177" s="161">
        <f t="shared" si="123"/>
        <v>-11.106424885132007</v>
      </c>
      <c r="AI177" s="161">
        <f t="shared" si="124"/>
        <v>-11.238007789035793</v>
      </c>
      <c r="AJ177" s="161">
        <f t="shared" si="125"/>
        <v>-11.413318860269175</v>
      </c>
      <c r="AK177" s="161">
        <f t="shared" si="126"/>
        <v>-11.6275879473322</v>
      </c>
      <c r="AL177" s="161">
        <f t="shared" si="127"/>
        <v>-11.847031145872599</v>
      </c>
      <c r="AM177" s="161">
        <f t="shared" si="128"/>
        <v>-12.119386869279918</v>
      </c>
      <c r="AN177" s="81"/>
      <c r="AO177" s="81"/>
      <c r="AP177" s="95">
        <v>4540</v>
      </c>
      <c r="AQ177" s="94">
        <f t="shared" si="110"/>
        <v>47.541442801602493</v>
      </c>
      <c r="AR177" s="94">
        <f t="shared" si="111"/>
        <v>82.279329432201536</v>
      </c>
      <c r="AS177" s="94">
        <f t="shared" si="112"/>
        <v>128.56145223781493</v>
      </c>
      <c r="AT177" s="94">
        <f t="shared" si="113"/>
        <v>185.12849122245348</v>
      </c>
      <c r="AU177" s="94">
        <f t="shared" si="114"/>
        <v>243.06149563711867</v>
      </c>
      <c r="AV177" s="94">
        <f t="shared" si="115"/>
        <v>314.96340661665056</v>
      </c>
      <c r="AW177" s="81"/>
      <c r="AX177" s="95">
        <v>4540</v>
      </c>
      <c r="AY177" s="99">
        <f>'Max limit'!AX177*Input!PrimaryDrive_ratio*Input!Gear1_ratio*Input!FinalDrive_ratio</f>
        <v>400.67151767151773</v>
      </c>
      <c r="AZ177" s="99">
        <f t="shared" si="129"/>
        <v>6.6778586278586287</v>
      </c>
      <c r="BA177" s="99">
        <f>AZ177*Input!$N$23</f>
        <v>15712.987995634096</v>
      </c>
      <c r="BB177" s="97">
        <f t="shared" si="116"/>
        <v>15.712987995634096</v>
      </c>
      <c r="BC177" s="95">
        <v>4540</v>
      </c>
      <c r="BD177" s="99">
        <f>'Max limit'!AX177*Input!PrimaryDrive_ratio*Input!Gear2_ratio*Input!FinalDrive_ratio</f>
        <v>527.10564102564103</v>
      </c>
      <c r="BE177" s="99">
        <f t="shared" si="130"/>
        <v>8.7850940170940177</v>
      </c>
      <c r="BF177" s="99">
        <f>BE177*Input!$N$23</f>
        <v>20671.308652034186</v>
      </c>
      <c r="BG177" s="100">
        <f t="shared" si="131"/>
        <v>20.671308652034185</v>
      </c>
      <c r="BH177" s="95">
        <v>4540</v>
      </c>
      <c r="BI177" s="99">
        <f>'Max limit'!AX177*Input!PrimaryDrive_ratio*Input!Gear3_ratio*Input!FinalDrive_ratio</f>
        <v>658.88205128205129</v>
      </c>
      <c r="BJ177" s="99">
        <f t="shared" si="132"/>
        <v>10.981367521367522</v>
      </c>
      <c r="BK177" s="99">
        <f>BJ177*Input!$N$23</f>
        <v>25839.135815042733</v>
      </c>
      <c r="BL177" s="100">
        <f t="shared" si="133"/>
        <v>25.839135815042734</v>
      </c>
      <c r="BM177" s="95">
        <v>4540</v>
      </c>
      <c r="BN177" s="99">
        <f>'Max limit'!AX177*Input!PrimaryDrive_ratio*Input!Gear4_ratio*Input!FinalDrive_ratio</f>
        <v>790.65846153846155</v>
      </c>
      <c r="BO177" s="99">
        <f t="shared" si="134"/>
        <v>13.177641025641027</v>
      </c>
      <c r="BP177" s="99">
        <f>BO177*Input!$N$23</f>
        <v>31006.962978051281</v>
      </c>
      <c r="BQ177" s="100">
        <f t="shared" si="135"/>
        <v>31.006962978051281</v>
      </c>
      <c r="BR177" s="95">
        <v>4540</v>
      </c>
      <c r="BS177" s="99">
        <f>'Max limit'!AX177*Input!PrimaryDrive_ratio*Input!Gear5_ratio*Input!FinalDrive_ratio</f>
        <v>905.96282051282049</v>
      </c>
      <c r="BT177" s="99">
        <f t="shared" si="136"/>
        <v>15.099380341880341</v>
      </c>
      <c r="BU177" s="99">
        <f>BT177*Input!$N$23</f>
        <v>35528.81174568375</v>
      </c>
      <c r="BV177" s="100">
        <f t="shared" si="137"/>
        <v>35.528811745683747</v>
      </c>
      <c r="BW177" s="95">
        <v>4540</v>
      </c>
      <c r="BX177" s="99">
        <f>'Max limit'!AX177*Input!PrimaryDrive_ratio*Input!Gear6_ratio*Input!FinalDrive_ratio</f>
        <v>1031.2936454849498</v>
      </c>
      <c r="BY177" s="99">
        <f t="shared" si="138"/>
        <v>17.188227424749165</v>
      </c>
      <c r="BZ177" s="99">
        <f>BY177*Input!$N$23</f>
        <v>40443.864753979928</v>
      </c>
      <c r="CA177" s="100">
        <f t="shared" si="139"/>
        <v>40.443864753979931</v>
      </c>
      <c r="CC177" s="95">
        <v>4540</v>
      </c>
      <c r="CD177" s="94">
        <f t="shared" si="140"/>
        <v>15.5</v>
      </c>
      <c r="CE177" s="94">
        <f t="shared" si="141"/>
        <v>20.5</v>
      </c>
      <c r="CF177" s="94">
        <f t="shared" si="142"/>
        <v>26</v>
      </c>
      <c r="CG177" s="94">
        <f t="shared" si="143"/>
        <v>31</v>
      </c>
      <c r="CH177" s="94">
        <f t="shared" si="144"/>
        <v>35.5</v>
      </c>
      <c r="CI177" s="94">
        <f t="shared" si="145"/>
        <v>40.5</v>
      </c>
      <c r="CK177" s="95">
        <v>4540</v>
      </c>
      <c r="CL177" s="162">
        <f t="shared" si="146"/>
        <v>6.6778586278586287</v>
      </c>
      <c r="CM177" s="162">
        <f t="shared" si="147"/>
        <v>8.7850940170940177</v>
      </c>
      <c r="CN177" s="162">
        <f t="shared" si="148"/>
        <v>10.981367521367522</v>
      </c>
      <c r="CO177" s="162">
        <f t="shared" si="149"/>
        <v>13.177641025641027</v>
      </c>
      <c r="CP177" s="162">
        <f t="shared" si="150"/>
        <v>15.099380341880341</v>
      </c>
      <c r="CQ177" s="162">
        <f t="shared" si="151"/>
        <v>17.188227424749165</v>
      </c>
    </row>
    <row r="178" spans="1:95" ht="19.5" thickTop="1" thickBot="1">
      <c r="A178" s="70">
        <v>4590</v>
      </c>
      <c r="B178" s="70">
        <v>63.686</v>
      </c>
      <c r="C178" s="70">
        <v>97.447999999999993</v>
      </c>
      <c r="D178" s="70">
        <v>60.177</v>
      </c>
      <c r="E178" s="70">
        <v>2.7610000000000001</v>
      </c>
      <c r="G178" s="92">
        <v>1</v>
      </c>
      <c r="H178" s="93">
        <f t="shared" si="152"/>
        <v>5.7002288329519448</v>
      </c>
      <c r="O178" s="95">
        <v>4550</v>
      </c>
      <c r="P178" s="94">
        <f t="shared" si="104"/>
        <v>13.064572641830912</v>
      </c>
      <c r="Q178" s="94">
        <f t="shared" si="105"/>
        <v>13.410076803784321</v>
      </c>
      <c r="R178" s="94">
        <f t="shared" si="106"/>
        <v>13.61572961002658</v>
      </c>
      <c r="S178" s="94">
        <f t="shared" si="107"/>
        <v>13.543200484153484</v>
      </c>
      <c r="T178" s="94">
        <f t="shared" si="108"/>
        <v>13.464516254076338</v>
      </c>
      <c r="U178" s="94">
        <f t="shared" si="109"/>
        <v>13.211222874699173</v>
      </c>
      <c r="V178" s="82"/>
      <c r="W178" s="95">
        <v>4550</v>
      </c>
      <c r="X178" s="161">
        <f t="shared" si="117"/>
        <v>9.1841609030986007</v>
      </c>
      <c r="Y178" s="161">
        <f t="shared" si="118"/>
        <v>9.3923053574862667</v>
      </c>
      <c r="Z178" s="161">
        <f t="shared" si="119"/>
        <v>9.4883825788294889</v>
      </c>
      <c r="AA178" s="161">
        <f t="shared" si="120"/>
        <v>9.3779878838628417</v>
      </c>
      <c r="AB178" s="161">
        <f t="shared" si="121"/>
        <v>9.2607368704496693</v>
      </c>
      <c r="AC178" s="161">
        <f t="shared" si="122"/>
        <v>9.0074434910725039</v>
      </c>
      <c r="AD178" s="82"/>
      <c r="AE178" s="82"/>
      <c r="AF178" s="82"/>
      <c r="AG178" s="95">
        <v>4550</v>
      </c>
      <c r="AH178" s="161">
        <f t="shared" si="123"/>
        <v>-11.107219068171968</v>
      </c>
      <c r="AI178" s="161">
        <f t="shared" si="124"/>
        <v>-11.239382270837851</v>
      </c>
      <c r="AJ178" s="161">
        <f t="shared" si="125"/>
        <v>-11.415466488084892</v>
      </c>
      <c r="AK178" s="161">
        <f t="shared" si="126"/>
        <v>-11.630680531386833</v>
      </c>
      <c r="AL178" s="161">
        <f t="shared" si="127"/>
        <v>-11.85109150471169</v>
      </c>
      <c r="AM178" s="161">
        <f t="shared" si="128"/>
        <v>-12.124648354439026</v>
      </c>
      <c r="AN178" s="81"/>
      <c r="AO178" s="81"/>
      <c r="AP178" s="95">
        <v>4550</v>
      </c>
      <c r="AQ178" s="94">
        <f t="shared" si="110"/>
        <v>47.751107124152171</v>
      </c>
      <c r="AR178" s="94">
        <f t="shared" si="111"/>
        <v>82.642192627945022</v>
      </c>
      <c r="AS178" s="94">
        <f t="shared" si="112"/>
        <v>129.12842598116413</v>
      </c>
      <c r="AT178" s="94">
        <f t="shared" si="113"/>
        <v>185.94493341287637</v>
      </c>
      <c r="AU178" s="94">
        <f t="shared" si="114"/>
        <v>244.13343037063834</v>
      </c>
      <c r="AV178" s="94">
        <f t="shared" si="115"/>
        <v>316.35243869865531</v>
      </c>
      <c r="AW178" s="81"/>
      <c r="AX178" s="95">
        <v>4550</v>
      </c>
      <c r="AY178" s="99">
        <f>'Max limit'!AX178*Input!PrimaryDrive_ratio*Input!Gear1_ratio*Input!FinalDrive_ratio</f>
        <v>401.55405405405401</v>
      </c>
      <c r="AZ178" s="99">
        <f t="shared" si="129"/>
        <v>6.6925675675675667</v>
      </c>
      <c r="BA178" s="99">
        <f>AZ178*Input!$N$23</f>
        <v>15747.598101351346</v>
      </c>
      <c r="BB178" s="97">
        <f t="shared" si="116"/>
        <v>15.747598101351347</v>
      </c>
      <c r="BC178" s="95">
        <v>4550</v>
      </c>
      <c r="BD178" s="99">
        <f>'Max limit'!AX178*Input!PrimaryDrive_ratio*Input!Gear2_ratio*Input!FinalDrive_ratio</f>
        <v>528.26666666666665</v>
      </c>
      <c r="BE178" s="99">
        <f t="shared" si="130"/>
        <v>8.8044444444444441</v>
      </c>
      <c r="BF178" s="99">
        <f>BE178*Input!$N$23</f>
        <v>20716.840168888884</v>
      </c>
      <c r="BG178" s="100">
        <f t="shared" si="131"/>
        <v>20.716840168888883</v>
      </c>
      <c r="BH178" s="95">
        <v>4550</v>
      </c>
      <c r="BI178" s="99">
        <f>'Max limit'!AX178*Input!PrimaryDrive_ratio*Input!Gear3_ratio*Input!FinalDrive_ratio</f>
        <v>660.33333333333326</v>
      </c>
      <c r="BJ178" s="99">
        <f t="shared" si="132"/>
        <v>11.005555555555555</v>
      </c>
      <c r="BK178" s="99">
        <f>BJ178*Input!$N$23</f>
        <v>25896.050211111105</v>
      </c>
      <c r="BL178" s="100">
        <f t="shared" si="133"/>
        <v>25.896050211111106</v>
      </c>
      <c r="BM178" s="95">
        <v>4550</v>
      </c>
      <c r="BN178" s="99">
        <f>'Max limit'!AX178*Input!PrimaryDrive_ratio*Input!Gear4_ratio*Input!FinalDrive_ratio</f>
        <v>792.4</v>
      </c>
      <c r="BO178" s="99">
        <f t="shared" si="134"/>
        <v>13.206666666666667</v>
      </c>
      <c r="BP178" s="99">
        <f>BO178*Input!$N$23</f>
        <v>31075.26025333333</v>
      </c>
      <c r="BQ178" s="100">
        <f t="shared" si="135"/>
        <v>31.07526025333333</v>
      </c>
      <c r="BR178" s="95">
        <v>4550</v>
      </c>
      <c r="BS178" s="99">
        <f>'Max limit'!AX178*Input!PrimaryDrive_ratio*Input!Gear5_ratio*Input!FinalDrive_ratio</f>
        <v>907.95833333333314</v>
      </c>
      <c r="BT178" s="99">
        <f t="shared" si="136"/>
        <v>15.132638888888886</v>
      </c>
      <c r="BU178" s="99">
        <f>BT178*Input!$N$23</f>
        <v>35607.069040277762</v>
      </c>
      <c r="BV178" s="100">
        <f t="shared" si="137"/>
        <v>35.607069040277764</v>
      </c>
      <c r="BW178" s="95">
        <v>4550</v>
      </c>
      <c r="BX178" s="99">
        <f>'Max limit'!AX178*Input!PrimaryDrive_ratio*Input!Gear6_ratio*Input!FinalDrive_ratio</f>
        <v>1033.5652173913043</v>
      </c>
      <c r="BY178" s="99">
        <f t="shared" si="138"/>
        <v>17.226086956521737</v>
      </c>
      <c r="BZ178" s="99">
        <f>BY178*Input!$N$23</f>
        <v>40532.948156521728</v>
      </c>
      <c r="CA178" s="100">
        <f t="shared" si="139"/>
        <v>40.532948156521726</v>
      </c>
      <c r="CC178" s="95">
        <v>4550</v>
      </c>
      <c r="CD178" s="94">
        <f t="shared" si="140"/>
        <v>15.5</v>
      </c>
      <c r="CE178" s="94">
        <f t="shared" si="141"/>
        <v>20.5</v>
      </c>
      <c r="CF178" s="94">
        <f t="shared" si="142"/>
        <v>26</v>
      </c>
      <c r="CG178" s="94">
        <f t="shared" si="143"/>
        <v>31</v>
      </c>
      <c r="CH178" s="94">
        <f t="shared" si="144"/>
        <v>35.5</v>
      </c>
      <c r="CI178" s="94">
        <f t="shared" si="145"/>
        <v>40.5</v>
      </c>
      <c r="CK178" s="95">
        <v>4550</v>
      </c>
      <c r="CL178" s="162">
        <f t="shared" si="146"/>
        <v>6.6925675675675667</v>
      </c>
      <c r="CM178" s="162">
        <f t="shared" si="147"/>
        <v>8.8044444444444441</v>
      </c>
      <c r="CN178" s="162">
        <f t="shared" si="148"/>
        <v>11.005555555555555</v>
      </c>
      <c r="CO178" s="162">
        <f t="shared" si="149"/>
        <v>13.206666666666667</v>
      </c>
      <c r="CP178" s="162">
        <f t="shared" si="150"/>
        <v>15.132638888888886</v>
      </c>
      <c r="CQ178" s="162">
        <f t="shared" si="151"/>
        <v>17.226086956521737</v>
      </c>
    </row>
    <row r="179" spans="1:95" ht="19.5" thickTop="1" thickBot="1">
      <c r="A179" s="70">
        <v>4600</v>
      </c>
      <c r="B179" s="70">
        <v>63.701999999999998</v>
      </c>
      <c r="C179" s="70">
        <v>97.26</v>
      </c>
      <c r="D179" s="70">
        <v>60.177</v>
      </c>
      <c r="E179" s="70">
        <v>2.7759999999999998</v>
      </c>
      <c r="G179" s="92">
        <v>1</v>
      </c>
      <c r="H179" s="93">
        <f t="shared" si="152"/>
        <v>5.7454233409610982</v>
      </c>
      <c r="O179" s="95">
        <v>4560</v>
      </c>
      <c r="P179" s="94">
        <f t="shared" si="104"/>
        <v>13.063892359422887</v>
      </c>
      <c r="Q179" s="94">
        <f t="shared" si="105"/>
        <v>13.408857771957383</v>
      </c>
      <c r="R179" s="94">
        <f t="shared" si="106"/>
        <v>13.613772925418003</v>
      </c>
      <c r="S179" s="94">
        <f t="shared" si="107"/>
        <v>13.540357008538816</v>
      </c>
      <c r="T179" s="94">
        <f t="shared" si="108"/>
        <v>13.46074839063013</v>
      </c>
      <c r="U179" s="94">
        <f t="shared" si="109"/>
        <v>13.206340410269449</v>
      </c>
      <c r="V179" s="82"/>
      <c r="W179" s="95">
        <v>4560</v>
      </c>
      <c r="X179" s="161">
        <f t="shared" si="117"/>
        <v>9.1834806206905775</v>
      </c>
      <c r="Y179" s="161">
        <f t="shared" si="118"/>
        <v>9.3910863256593284</v>
      </c>
      <c r="Z179" s="161">
        <f t="shared" si="119"/>
        <v>9.4864258942209094</v>
      </c>
      <c r="AA179" s="161">
        <f t="shared" si="120"/>
        <v>9.3751444082481736</v>
      </c>
      <c r="AB179" s="161">
        <f t="shared" si="121"/>
        <v>9.2569690070034607</v>
      </c>
      <c r="AC179" s="161">
        <f t="shared" si="122"/>
        <v>9.0025610266427805</v>
      </c>
      <c r="AD179" s="82"/>
      <c r="AE179" s="82"/>
      <c r="AF179" s="82"/>
      <c r="AG179" s="95">
        <v>4560</v>
      </c>
      <c r="AH179" s="161">
        <f t="shared" si="123"/>
        <v>-11.108014998589356</v>
      </c>
      <c r="AI179" s="161">
        <f t="shared" si="124"/>
        <v>-11.240759776802291</v>
      </c>
      <c r="AJ179" s="161">
        <f t="shared" si="125"/>
        <v>-11.417618841154329</v>
      </c>
      <c r="AK179" s="161">
        <f t="shared" si="126"/>
        <v>-11.633779919806821</v>
      </c>
      <c r="AL179" s="161">
        <f t="shared" si="127"/>
        <v>-11.855160797233593</v>
      </c>
      <c r="AM179" s="161">
        <f t="shared" si="128"/>
        <v>-12.129921416023128</v>
      </c>
      <c r="AN179" s="81"/>
      <c r="AO179" s="81"/>
      <c r="AP179" s="95">
        <v>4560</v>
      </c>
      <c r="AQ179" s="94">
        <f t="shared" si="110"/>
        <v>47.961232754342262</v>
      </c>
      <c r="AR179" s="94">
        <f t="shared" si="111"/>
        <v>83.005854202557074</v>
      </c>
      <c r="AS179" s="94">
        <f t="shared" si="112"/>
        <v>129.69664719149543</v>
      </c>
      <c r="AT179" s="94">
        <f t="shared" si="113"/>
        <v>186.76317195575339</v>
      </c>
      <c r="AU179" s="94">
        <f t="shared" si="114"/>
        <v>245.20772359642098</v>
      </c>
      <c r="AV179" s="94">
        <f t="shared" si="115"/>
        <v>317.74452695685841</v>
      </c>
      <c r="AW179" s="81"/>
      <c r="AX179" s="95">
        <v>4560</v>
      </c>
      <c r="AY179" s="99">
        <f>'Max limit'!AX179*Input!PrimaryDrive_ratio*Input!Gear1_ratio*Input!FinalDrive_ratio</f>
        <v>402.43659043659039</v>
      </c>
      <c r="AZ179" s="99">
        <f t="shared" si="129"/>
        <v>6.7072765072765064</v>
      </c>
      <c r="BA179" s="99">
        <f>AZ179*Input!$N$23</f>
        <v>15782.208207068603</v>
      </c>
      <c r="BB179" s="97">
        <f t="shared" si="116"/>
        <v>15.782208207068603</v>
      </c>
      <c r="BC179" s="95">
        <v>4560</v>
      </c>
      <c r="BD179" s="99">
        <f>'Max limit'!AX179*Input!PrimaryDrive_ratio*Input!Gear2_ratio*Input!FinalDrive_ratio</f>
        <v>529.42769230769227</v>
      </c>
      <c r="BE179" s="99">
        <f t="shared" si="130"/>
        <v>8.8237948717948704</v>
      </c>
      <c r="BF179" s="99">
        <f>BE179*Input!$N$23</f>
        <v>20762.371685743583</v>
      </c>
      <c r="BG179" s="100">
        <f t="shared" si="131"/>
        <v>20.762371685743584</v>
      </c>
      <c r="BH179" s="95">
        <v>4560</v>
      </c>
      <c r="BI179" s="99">
        <f>'Max limit'!AX179*Input!PrimaryDrive_ratio*Input!Gear3_ratio*Input!FinalDrive_ratio</f>
        <v>661.78461538461534</v>
      </c>
      <c r="BJ179" s="99">
        <f t="shared" si="132"/>
        <v>11.029743589743589</v>
      </c>
      <c r="BK179" s="99">
        <f>BJ179*Input!$N$23</f>
        <v>25952.964607179481</v>
      </c>
      <c r="BL179" s="100">
        <f t="shared" si="133"/>
        <v>25.952964607179482</v>
      </c>
      <c r="BM179" s="95">
        <v>4560</v>
      </c>
      <c r="BN179" s="99">
        <f>'Max limit'!AX179*Input!PrimaryDrive_ratio*Input!Gear4_ratio*Input!FinalDrive_ratio</f>
        <v>794.14153846153829</v>
      </c>
      <c r="BO179" s="99">
        <f t="shared" si="134"/>
        <v>13.235692307692306</v>
      </c>
      <c r="BP179" s="99">
        <f>BO179*Input!$N$23</f>
        <v>31143.557528615376</v>
      </c>
      <c r="BQ179" s="100">
        <f t="shared" si="135"/>
        <v>31.143557528615375</v>
      </c>
      <c r="BR179" s="95">
        <v>4560</v>
      </c>
      <c r="BS179" s="99">
        <f>'Max limit'!AX179*Input!PrimaryDrive_ratio*Input!Gear5_ratio*Input!FinalDrive_ratio</f>
        <v>909.95384615384603</v>
      </c>
      <c r="BT179" s="99">
        <f t="shared" si="136"/>
        <v>15.165897435897433</v>
      </c>
      <c r="BU179" s="99">
        <f>BT179*Input!$N$23</f>
        <v>35685.326334871781</v>
      </c>
      <c r="BV179" s="100">
        <f t="shared" si="137"/>
        <v>35.685326334871782</v>
      </c>
      <c r="BW179" s="95">
        <v>4560</v>
      </c>
      <c r="BX179" s="99">
        <f>'Max limit'!AX179*Input!PrimaryDrive_ratio*Input!Gear6_ratio*Input!FinalDrive_ratio</f>
        <v>1035.8367892976587</v>
      </c>
      <c r="BY179" s="99">
        <f t="shared" si="138"/>
        <v>17.263946488294312</v>
      </c>
      <c r="BZ179" s="99">
        <f>BY179*Input!$N$23</f>
        <v>40622.031559063536</v>
      </c>
      <c r="CA179" s="100">
        <f t="shared" si="139"/>
        <v>40.622031559063537</v>
      </c>
      <c r="CC179" s="95">
        <v>4560</v>
      </c>
      <c r="CD179" s="94">
        <f t="shared" si="140"/>
        <v>16</v>
      </c>
      <c r="CE179" s="94">
        <f t="shared" si="141"/>
        <v>21</v>
      </c>
      <c r="CF179" s="94">
        <f t="shared" si="142"/>
        <v>26</v>
      </c>
      <c r="CG179" s="94">
        <f t="shared" si="143"/>
        <v>31</v>
      </c>
      <c r="CH179" s="94">
        <f t="shared" si="144"/>
        <v>35.5</v>
      </c>
      <c r="CI179" s="94">
        <f t="shared" si="145"/>
        <v>40.5</v>
      </c>
      <c r="CK179" s="95">
        <v>4560</v>
      </c>
      <c r="CL179" s="162">
        <f t="shared" si="146"/>
        <v>6.7072765072765064</v>
      </c>
      <c r="CM179" s="162">
        <f t="shared" si="147"/>
        <v>8.8237948717948704</v>
      </c>
      <c r="CN179" s="162">
        <f t="shared" si="148"/>
        <v>11.029743589743589</v>
      </c>
      <c r="CO179" s="162">
        <f t="shared" si="149"/>
        <v>13.235692307692306</v>
      </c>
      <c r="CP179" s="162">
        <f t="shared" si="150"/>
        <v>15.165897435897433</v>
      </c>
      <c r="CQ179" s="162">
        <f t="shared" si="151"/>
        <v>17.263946488294312</v>
      </c>
    </row>
    <row r="180" spans="1:95" ht="19.5" thickTop="1" thickBot="1">
      <c r="A180" s="70">
        <v>4610</v>
      </c>
      <c r="B180" s="70">
        <v>63.725999999999999</v>
      </c>
      <c r="C180" s="70">
        <v>97.085999999999999</v>
      </c>
      <c r="D180" s="70">
        <v>60.183999999999997</v>
      </c>
      <c r="E180" s="70">
        <v>2.7930000000000001</v>
      </c>
      <c r="G180" s="92">
        <v>1</v>
      </c>
      <c r="H180" s="93">
        <f t="shared" si="152"/>
        <v>5.7906178489702516</v>
      </c>
      <c r="O180" s="95">
        <v>4570</v>
      </c>
      <c r="P180" s="94">
        <f t="shared" si="104"/>
        <v>13.063210583529886</v>
      </c>
      <c r="Q180" s="94">
        <f t="shared" si="105"/>
        <v>13.407636063880551</v>
      </c>
      <c r="R180" s="94">
        <f t="shared" si="106"/>
        <v>13.611811945124222</v>
      </c>
      <c r="S180" s="94">
        <f t="shared" si="107"/>
        <v>13.537507290387122</v>
      </c>
      <c r="T180" s="94">
        <f t="shared" si="108"/>
        <v>13.456972255255391</v>
      </c>
      <c r="U180" s="94">
        <f t="shared" si="109"/>
        <v>13.201447226927694</v>
      </c>
      <c r="V180" s="82"/>
      <c r="W180" s="95">
        <v>4570</v>
      </c>
      <c r="X180" s="161">
        <f t="shared" si="117"/>
        <v>9.1827988447975759</v>
      </c>
      <c r="Y180" s="161">
        <f t="shared" si="118"/>
        <v>9.3898646175824965</v>
      </c>
      <c r="Z180" s="161">
        <f t="shared" si="119"/>
        <v>9.4844649139271304</v>
      </c>
      <c r="AA180" s="161">
        <f t="shared" si="120"/>
        <v>9.3722946900964796</v>
      </c>
      <c r="AB180" s="161">
        <f t="shared" si="121"/>
        <v>9.2531928716287215</v>
      </c>
      <c r="AC180" s="161">
        <f t="shared" si="122"/>
        <v>8.9976678433010253</v>
      </c>
      <c r="AD180" s="82"/>
      <c r="AE180" s="82"/>
      <c r="AF180" s="82"/>
      <c r="AG180" s="95">
        <v>4570</v>
      </c>
      <c r="AH180" s="161">
        <f t="shared" si="123"/>
        <v>-11.108812676384169</v>
      </c>
      <c r="AI180" s="161">
        <f t="shared" si="124"/>
        <v>-11.242140306929111</v>
      </c>
      <c r="AJ180" s="161">
        <f t="shared" si="125"/>
        <v>-11.419775919477486</v>
      </c>
      <c r="AK180" s="161">
        <f t="shared" si="126"/>
        <v>-11.636886112592167</v>
      </c>
      <c r="AL180" s="161">
        <f t="shared" si="127"/>
        <v>-11.859239023438311</v>
      </c>
      <c r="AM180" s="161">
        <f t="shared" si="128"/>
        <v>-12.135206054032224</v>
      </c>
      <c r="AN180" s="81"/>
      <c r="AO180" s="81"/>
      <c r="AP180" s="95">
        <v>4570</v>
      </c>
      <c r="AQ180" s="94">
        <f t="shared" si="110"/>
        <v>48.171819692172726</v>
      </c>
      <c r="AR180" s="94">
        <f t="shared" si="111"/>
        <v>83.370314156037651</v>
      </c>
      <c r="AS180" s="94">
        <f t="shared" si="112"/>
        <v>130.26611586880881</v>
      </c>
      <c r="AT180" s="94">
        <f t="shared" si="113"/>
        <v>187.58320685108478</v>
      </c>
      <c r="AU180" s="94">
        <f t="shared" si="114"/>
        <v>246.28437531446662</v>
      </c>
      <c r="AV180" s="94">
        <f t="shared" si="115"/>
        <v>319.13967139125941</v>
      </c>
      <c r="AW180" s="81"/>
      <c r="AX180" s="95">
        <v>4570</v>
      </c>
      <c r="AY180" s="99">
        <f>'Max limit'!AX180*Input!PrimaryDrive_ratio*Input!Gear1_ratio*Input!FinalDrive_ratio</f>
        <v>403.31912681912684</v>
      </c>
      <c r="AZ180" s="99">
        <f t="shared" si="129"/>
        <v>6.721985446985447</v>
      </c>
      <c r="BA180" s="99">
        <f>AZ180*Input!$N$23</f>
        <v>15816.818312785859</v>
      </c>
      <c r="BB180" s="97">
        <f t="shared" si="116"/>
        <v>15.816818312785859</v>
      </c>
      <c r="BC180" s="95">
        <v>4570</v>
      </c>
      <c r="BD180" s="99">
        <f>'Max limit'!AX180*Input!PrimaryDrive_ratio*Input!Gear2_ratio*Input!FinalDrive_ratio</f>
        <v>530.58871794871789</v>
      </c>
      <c r="BE180" s="99">
        <f t="shared" si="130"/>
        <v>8.8431452991452986</v>
      </c>
      <c r="BF180" s="99">
        <f>BE180*Input!$N$23</f>
        <v>20807.903202598285</v>
      </c>
      <c r="BG180" s="100">
        <f t="shared" si="131"/>
        <v>20.807903202598286</v>
      </c>
      <c r="BH180" s="95">
        <v>4570</v>
      </c>
      <c r="BI180" s="99">
        <f>'Max limit'!AX180*Input!PrimaryDrive_ratio*Input!Gear3_ratio*Input!FinalDrive_ratio</f>
        <v>663.23589743589741</v>
      </c>
      <c r="BJ180" s="99">
        <f t="shared" si="132"/>
        <v>11.053931623931623</v>
      </c>
      <c r="BK180" s="99">
        <f>BJ180*Input!$N$23</f>
        <v>26009.879003247857</v>
      </c>
      <c r="BL180" s="100">
        <f t="shared" si="133"/>
        <v>26.009879003247857</v>
      </c>
      <c r="BM180" s="95">
        <v>4570</v>
      </c>
      <c r="BN180" s="99">
        <f>'Max limit'!AX180*Input!PrimaryDrive_ratio*Input!Gear4_ratio*Input!FinalDrive_ratio</f>
        <v>795.88307692307694</v>
      </c>
      <c r="BO180" s="99">
        <f t="shared" si="134"/>
        <v>13.26471794871795</v>
      </c>
      <c r="BP180" s="99">
        <f>BO180*Input!$N$23</f>
        <v>31211.854803897433</v>
      </c>
      <c r="BQ180" s="100">
        <f t="shared" si="135"/>
        <v>31.211854803897435</v>
      </c>
      <c r="BR180" s="95">
        <v>4570</v>
      </c>
      <c r="BS180" s="99">
        <f>'Max limit'!AX180*Input!PrimaryDrive_ratio*Input!Gear5_ratio*Input!FinalDrive_ratio</f>
        <v>911.94935897435892</v>
      </c>
      <c r="BT180" s="99">
        <f t="shared" si="136"/>
        <v>15.199155982905982</v>
      </c>
      <c r="BU180" s="99">
        <f>BT180*Input!$N$23</f>
        <v>35763.5836294658</v>
      </c>
      <c r="BV180" s="100">
        <f t="shared" si="137"/>
        <v>35.763583629465799</v>
      </c>
      <c r="BW180" s="95">
        <v>4570</v>
      </c>
      <c r="BX180" s="99">
        <f>'Max limit'!AX180*Input!PrimaryDrive_ratio*Input!Gear6_ratio*Input!FinalDrive_ratio</f>
        <v>1038.1083612040134</v>
      </c>
      <c r="BY180" s="99">
        <f t="shared" si="138"/>
        <v>17.301806020066888</v>
      </c>
      <c r="BZ180" s="99">
        <f>BY180*Input!$N$23</f>
        <v>40711.114961605337</v>
      </c>
      <c r="CA180" s="100">
        <f t="shared" si="139"/>
        <v>40.71111496160534</v>
      </c>
      <c r="CC180" s="95">
        <v>4570</v>
      </c>
      <c r="CD180" s="94">
        <f t="shared" si="140"/>
        <v>16</v>
      </c>
      <c r="CE180" s="94">
        <f t="shared" si="141"/>
        <v>21</v>
      </c>
      <c r="CF180" s="94">
        <f t="shared" si="142"/>
        <v>26</v>
      </c>
      <c r="CG180" s="94">
        <f t="shared" si="143"/>
        <v>31</v>
      </c>
      <c r="CH180" s="94">
        <f t="shared" si="144"/>
        <v>36</v>
      </c>
      <c r="CI180" s="94">
        <f t="shared" si="145"/>
        <v>40.5</v>
      </c>
      <c r="CK180" s="95">
        <v>4570</v>
      </c>
      <c r="CL180" s="162">
        <f t="shared" si="146"/>
        <v>6.721985446985447</v>
      </c>
      <c r="CM180" s="162">
        <f t="shared" si="147"/>
        <v>8.8431452991452986</v>
      </c>
      <c r="CN180" s="162">
        <f t="shared" si="148"/>
        <v>11.053931623931623</v>
      </c>
      <c r="CO180" s="162">
        <f t="shared" si="149"/>
        <v>13.26471794871795</v>
      </c>
      <c r="CP180" s="162">
        <f t="shared" si="150"/>
        <v>15.199155982905982</v>
      </c>
      <c r="CQ180" s="162">
        <f t="shared" si="151"/>
        <v>17.301806020066888</v>
      </c>
    </row>
    <row r="181" spans="1:95" ht="19.5" thickTop="1" thickBot="1">
      <c r="A181" s="70">
        <v>4620</v>
      </c>
      <c r="B181" s="70">
        <v>63.758000000000003</v>
      </c>
      <c r="C181" s="70">
        <v>96.924000000000007</v>
      </c>
      <c r="D181" s="70">
        <v>60.207000000000001</v>
      </c>
      <c r="E181" s="70">
        <v>2.8010000000000002</v>
      </c>
      <c r="G181" s="92">
        <v>1</v>
      </c>
      <c r="H181" s="93">
        <f t="shared" si="152"/>
        <v>5.8358123569794049</v>
      </c>
      <c r="O181" s="95">
        <v>4580</v>
      </c>
      <c r="P181" s="94">
        <f t="shared" si="104"/>
        <v>13.062527314151906</v>
      </c>
      <c r="Q181" s="94">
        <f t="shared" si="105"/>
        <v>13.406411679553823</v>
      </c>
      <c r="R181" s="94">
        <f t="shared" si="106"/>
        <v>13.609846669145245</v>
      </c>
      <c r="S181" s="94">
        <f t="shared" si="107"/>
        <v>13.534651329698404</v>
      </c>
      <c r="T181" s="94">
        <f t="shared" si="108"/>
        <v>13.453187847952121</v>
      </c>
      <c r="U181" s="94">
        <f t="shared" si="109"/>
        <v>13.196543324673911</v>
      </c>
      <c r="V181" s="82"/>
      <c r="W181" s="95">
        <v>4580</v>
      </c>
      <c r="X181" s="161">
        <f t="shared" si="117"/>
        <v>9.1821155754195942</v>
      </c>
      <c r="Y181" s="161">
        <f t="shared" si="118"/>
        <v>9.3886402332557708</v>
      </c>
      <c r="Z181" s="161">
        <f t="shared" si="119"/>
        <v>9.4824996379481519</v>
      </c>
      <c r="AA181" s="161">
        <f t="shared" si="120"/>
        <v>9.3694387294077615</v>
      </c>
      <c r="AB181" s="161">
        <f t="shared" si="121"/>
        <v>9.2494084643254517</v>
      </c>
      <c r="AC181" s="161">
        <f t="shared" si="122"/>
        <v>8.992763941047242</v>
      </c>
      <c r="AD181" s="82"/>
      <c r="AE181" s="82"/>
      <c r="AF181" s="82"/>
      <c r="AG181" s="95">
        <v>4580</v>
      </c>
      <c r="AH181" s="161">
        <f t="shared" si="123"/>
        <v>-11.109612101556406</v>
      </c>
      <c r="AI181" s="161">
        <f t="shared" si="124"/>
        <v>-11.243523861218312</v>
      </c>
      <c r="AJ181" s="161">
        <f t="shared" si="125"/>
        <v>-11.421937723054363</v>
      </c>
      <c r="AK181" s="161">
        <f t="shared" si="126"/>
        <v>-11.63999910974287</v>
      </c>
      <c r="AL181" s="161">
        <f t="shared" si="127"/>
        <v>-11.863326183325844</v>
      </c>
      <c r="AM181" s="161">
        <f t="shared" si="128"/>
        <v>-12.14050226846631</v>
      </c>
      <c r="AN181" s="81"/>
      <c r="AO181" s="81"/>
      <c r="AP181" s="95">
        <v>4580</v>
      </c>
      <c r="AQ181" s="94">
        <f t="shared" si="110"/>
        <v>48.38286793764356</v>
      </c>
      <c r="AR181" s="94">
        <f t="shared" si="111"/>
        <v>83.735572488386708</v>
      </c>
      <c r="AS181" s="94">
        <f t="shared" si="112"/>
        <v>130.83683201310424</v>
      </c>
      <c r="AT181" s="94">
        <f t="shared" si="113"/>
        <v>188.40503809887022</v>
      </c>
      <c r="AU181" s="94">
        <f t="shared" si="114"/>
        <v>247.36338552477517</v>
      </c>
      <c r="AV181" s="94">
        <f t="shared" si="115"/>
        <v>320.53787200185837</v>
      </c>
      <c r="AW181" s="81"/>
      <c r="AX181" s="95">
        <v>4580</v>
      </c>
      <c r="AY181" s="99">
        <f>'Max limit'!AX181*Input!PrimaryDrive_ratio*Input!Gear1_ratio*Input!FinalDrive_ratio</f>
        <v>404.20166320166322</v>
      </c>
      <c r="AZ181" s="99">
        <f t="shared" si="129"/>
        <v>6.7366943866943867</v>
      </c>
      <c r="BA181" s="99">
        <f>AZ181*Input!$N$23</f>
        <v>15851.428418503116</v>
      </c>
      <c r="BB181" s="97">
        <f t="shared" si="116"/>
        <v>15.851428418503115</v>
      </c>
      <c r="BC181" s="95">
        <v>4580</v>
      </c>
      <c r="BD181" s="99">
        <f>'Max limit'!AX181*Input!PrimaryDrive_ratio*Input!Gear2_ratio*Input!FinalDrive_ratio</f>
        <v>531.7497435897435</v>
      </c>
      <c r="BE181" s="99">
        <f t="shared" si="130"/>
        <v>8.8624957264957249</v>
      </c>
      <c r="BF181" s="99">
        <f>BE181*Input!$N$23</f>
        <v>20853.434719452984</v>
      </c>
      <c r="BG181" s="100">
        <f t="shared" si="131"/>
        <v>20.853434719452984</v>
      </c>
      <c r="BH181" s="95">
        <v>4580</v>
      </c>
      <c r="BI181" s="99">
        <f>'Max limit'!AX181*Input!PrimaryDrive_ratio*Input!Gear3_ratio*Input!FinalDrive_ratio</f>
        <v>664.68717948717949</v>
      </c>
      <c r="BJ181" s="99">
        <f t="shared" si="132"/>
        <v>11.078119658119657</v>
      </c>
      <c r="BK181" s="99">
        <f>BJ181*Input!$N$23</f>
        <v>26066.793399316233</v>
      </c>
      <c r="BL181" s="100">
        <f t="shared" si="133"/>
        <v>26.066793399316232</v>
      </c>
      <c r="BM181" s="95">
        <v>4580</v>
      </c>
      <c r="BN181" s="99">
        <f>'Max limit'!AX181*Input!PrimaryDrive_ratio*Input!Gear4_ratio*Input!FinalDrive_ratio</f>
        <v>797.62461538461548</v>
      </c>
      <c r="BO181" s="99">
        <f t="shared" si="134"/>
        <v>13.293743589743592</v>
      </c>
      <c r="BP181" s="99">
        <f>BO181*Input!$N$23</f>
        <v>31280.152079179486</v>
      </c>
      <c r="BQ181" s="100">
        <f t="shared" si="135"/>
        <v>31.280152079179487</v>
      </c>
      <c r="BR181" s="95">
        <v>4580</v>
      </c>
      <c r="BS181" s="99">
        <f>'Max limit'!AX181*Input!PrimaryDrive_ratio*Input!Gear5_ratio*Input!FinalDrive_ratio</f>
        <v>913.94487179487169</v>
      </c>
      <c r="BT181" s="99">
        <f t="shared" si="136"/>
        <v>15.232414529914529</v>
      </c>
      <c r="BU181" s="99">
        <f>BT181*Input!$N$23</f>
        <v>35841.840924059819</v>
      </c>
      <c r="BV181" s="100">
        <f t="shared" si="137"/>
        <v>35.841840924059817</v>
      </c>
      <c r="BW181" s="95">
        <v>4580</v>
      </c>
      <c r="BX181" s="99">
        <f>'Max limit'!AX181*Input!PrimaryDrive_ratio*Input!Gear6_ratio*Input!FinalDrive_ratio</f>
        <v>1040.3799331103678</v>
      </c>
      <c r="BY181" s="99">
        <f t="shared" si="138"/>
        <v>17.339665551839463</v>
      </c>
      <c r="BZ181" s="99">
        <f>BY181*Input!$N$23</f>
        <v>40800.198364147145</v>
      </c>
      <c r="CA181" s="100">
        <f t="shared" si="139"/>
        <v>40.800198364147143</v>
      </c>
      <c r="CC181" s="95">
        <v>4580</v>
      </c>
      <c r="CD181" s="94">
        <f t="shared" si="140"/>
        <v>16</v>
      </c>
      <c r="CE181" s="94">
        <f t="shared" si="141"/>
        <v>21</v>
      </c>
      <c r="CF181" s="94">
        <f t="shared" si="142"/>
        <v>26</v>
      </c>
      <c r="CG181" s="94">
        <f t="shared" si="143"/>
        <v>31.5</v>
      </c>
      <c r="CH181" s="94">
        <f t="shared" si="144"/>
        <v>36</v>
      </c>
      <c r="CI181" s="94">
        <f t="shared" si="145"/>
        <v>41</v>
      </c>
      <c r="CK181" s="95">
        <v>4580</v>
      </c>
      <c r="CL181" s="162">
        <f t="shared" si="146"/>
        <v>6.7366943866943867</v>
      </c>
      <c r="CM181" s="162">
        <f t="shared" si="147"/>
        <v>8.8624957264957249</v>
      </c>
      <c r="CN181" s="162">
        <f t="shared" si="148"/>
        <v>11.078119658119657</v>
      </c>
      <c r="CO181" s="162">
        <f t="shared" si="149"/>
        <v>13.293743589743592</v>
      </c>
      <c r="CP181" s="162">
        <f t="shared" si="150"/>
        <v>15.232414529914529</v>
      </c>
      <c r="CQ181" s="162">
        <f t="shared" si="151"/>
        <v>17.339665551839463</v>
      </c>
    </row>
    <row r="182" spans="1:95" ht="19.5" thickTop="1" thickBot="1">
      <c r="A182" s="70">
        <v>4630</v>
      </c>
      <c r="B182" s="70">
        <v>63.792999999999999</v>
      </c>
      <c r="C182" s="70">
        <v>96.768000000000001</v>
      </c>
      <c r="D182" s="70">
        <v>60.23</v>
      </c>
      <c r="E182" s="70">
        <v>2.8130000000000002</v>
      </c>
      <c r="G182" s="92">
        <v>1</v>
      </c>
      <c r="H182" s="93">
        <f t="shared" si="152"/>
        <v>5.8810068649885583</v>
      </c>
      <c r="O182" s="95">
        <v>4590</v>
      </c>
      <c r="P182" s="94">
        <f t="shared" si="104"/>
        <v>13.061842551288944</v>
      </c>
      <c r="Q182" s="94">
        <f t="shared" si="105"/>
        <v>13.405184618977202</v>
      </c>
      <c r="R182" s="94">
        <f t="shared" si="106"/>
        <v>13.607877097481065</v>
      </c>
      <c r="S182" s="94">
        <f t="shared" si="107"/>
        <v>13.531789126472663</v>
      </c>
      <c r="T182" s="94">
        <f t="shared" si="108"/>
        <v>13.449395168720319</v>
      </c>
      <c r="U182" s="94">
        <f t="shared" si="109"/>
        <v>13.191628703508098</v>
      </c>
      <c r="V182" s="82"/>
      <c r="W182" s="95">
        <v>4590</v>
      </c>
      <c r="X182" s="161">
        <f t="shared" si="117"/>
        <v>9.1814308125566342</v>
      </c>
      <c r="Y182" s="161">
        <f t="shared" si="118"/>
        <v>9.3874131726791497</v>
      </c>
      <c r="Z182" s="161">
        <f t="shared" si="119"/>
        <v>9.480530066283972</v>
      </c>
      <c r="AA182" s="161">
        <f t="shared" si="120"/>
        <v>9.3665765261820191</v>
      </c>
      <c r="AB182" s="161">
        <f t="shared" si="121"/>
        <v>9.2456157850936478</v>
      </c>
      <c r="AC182" s="161">
        <f t="shared" si="122"/>
        <v>8.9878493198814269</v>
      </c>
      <c r="AD182" s="82"/>
      <c r="AE182" s="82"/>
      <c r="AF182" s="82"/>
      <c r="AG182" s="95">
        <v>4590</v>
      </c>
      <c r="AH182" s="161">
        <f t="shared" si="123"/>
        <v>-11.110413274106069</v>
      </c>
      <c r="AI182" s="161">
        <f t="shared" si="124"/>
        <v>-11.244910439669894</v>
      </c>
      <c r="AJ182" s="161">
        <f t="shared" si="125"/>
        <v>-11.424104251884959</v>
      </c>
      <c r="AK182" s="161">
        <f t="shared" si="126"/>
        <v>-11.643118911258929</v>
      </c>
      <c r="AL182" s="161">
        <f t="shared" si="127"/>
        <v>-11.867422276896191</v>
      </c>
      <c r="AM182" s="161">
        <f t="shared" si="128"/>
        <v>-12.14581005932539</v>
      </c>
      <c r="AN182" s="81"/>
      <c r="AO182" s="81"/>
      <c r="AP182" s="95">
        <v>4590</v>
      </c>
      <c r="AQ182" s="94">
        <f t="shared" si="110"/>
        <v>48.594377490754766</v>
      </c>
      <c r="AR182" s="94">
        <f t="shared" si="111"/>
        <v>84.10162919960429</v>
      </c>
      <c r="AS182" s="94">
        <f t="shared" si="112"/>
        <v>131.40879562438175</v>
      </c>
      <c r="AT182" s="94">
        <f t="shared" si="113"/>
        <v>189.2286656991098</v>
      </c>
      <c r="AU182" s="94">
        <f t="shared" si="114"/>
        <v>248.44475422734686</v>
      </c>
      <c r="AV182" s="94">
        <f t="shared" si="115"/>
        <v>321.93912878865552</v>
      </c>
      <c r="AW182" s="81"/>
      <c r="AX182" s="95">
        <v>4590</v>
      </c>
      <c r="AY182" s="99">
        <f>'Max limit'!AX182*Input!PrimaryDrive_ratio*Input!Gear1_ratio*Input!FinalDrive_ratio</f>
        <v>405.08419958419961</v>
      </c>
      <c r="AZ182" s="99">
        <f t="shared" si="129"/>
        <v>6.7514033264033264</v>
      </c>
      <c r="BA182" s="99">
        <f>AZ182*Input!$N$23</f>
        <v>15886.038524220372</v>
      </c>
      <c r="BB182" s="97">
        <f t="shared" si="116"/>
        <v>15.886038524220371</v>
      </c>
      <c r="BC182" s="95">
        <v>4590</v>
      </c>
      <c r="BD182" s="99">
        <f>'Max limit'!AX182*Input!PrimaryDrive_ratio*Input!Gear2_ratio*Input!FinalDrive_ratio</f>
        <v>532.91076923076912</v>
      </c>
      <c r="BE182" s="99">
        <f t="shared" si="130"/>
        <v>8.8818461538461513</v>
      </c>
      <c r="BF182" s="99">
        <f>BE182*Input!$N$23</f>
        <v>20898.966236307682</v>
      </c>
      <c r="BG182" s="100">
        <f t="shared" si="131"/>
        <v>20.898966236307682</v>
      </c>
      <c r="BH182" s="95">
        <v>4590</v>
      </c>
      <c r="BI182" s="99">
        <f>'Max limit'!AX182*Input!PrimaryDrive_ratio*Input!Gear3_ratio*Input!FinalDrive_ratio</f>
        <v>666.13846153846146</v>
      </c>
      <c r="BJ182" s="99">
        <f t="shared" si="132"/>
        <v>11.102307692307692</v>
      </c>
      <c r="BK182" s="99">
        <f>BJ182*Input!$N$23</f>
        <v>26123.707795384609</v>
      </c>
      <c r="BL182" s="100">
        <f t="shared" si="133"/>
        <v>26.123707795384608</v>
      </c>
      <c r="BM182" s="95">
        <v>4590</v>
      </c>
      <c r="BN182" s="99">
        <f>'Max limit'!AX182*Input!PrimaryDrive_ratio*Input!Gear4_ratio*Input!FinalDrive_ratio</f>
        <v>799.36615384615379</v>
      </c>
      <c r="BO182" s="99">
        <f t="shared" si="134"/>
        <v>13.32276923076923</v>
      </c>
      <c r="BP182" s="99">
        <f>BO182*Input!$N$23</f>
        <v>31348.449354461532</v>
      </c>
      <c r="BQ182" s="100">
        <f t="shared" si="135"/>
        <v>31.348449354461533</v>
      </c>
      <c r="BR182" s="95">
        <v>4590</v>
      </c>
      <c r="BS182" s="99">
        <f>'Max limit'!AX182*Input!PrimaryDrive_ratio*Input!Gear5_ratio*Input!FinalDrive_ratio</f>
        <v>915.94038461538457</v>
      </c>
      <c r="BT182" s="99">
        <f t="shared" si="136"/>
        <v>15.265673076923076</v>
      </c>
      <c r="BU182" s="99">
        <f>BT182*Input!$N$23</f>
        <v>35920.098218653839</v>
      </c>
      <c r="BV182" s="100">
        <f t="shared" si="137"/>
        <v>35.920098218653841</v>
      </c>
      <c r="BW182" s="95">
        <v>4590</v>
      </c>
      <c r="BX182" s="99">
        <f>'Max limit'!AX182*Input!PrimaryDrive_ratio*Input!Gear6_ratio*Input!FinalDrive_ratio</f>
        <v>1042.6515050167222</v>
      </c>
      <c r="BY182" s="99">
        <f t="shared" si="138"/>
        <v>17.377525083612039</v>
      </c>
      <c r="BZ182" s="99">
        <f>BY182*Input!$N$23</f>
        <v>40889.281766688953</v>
      </c>
      <c r="CA182" s="100">
        <f t="shared" si="139"/>
        <v>40.889281766688953</v>
      </c>
      <c r="CC182" s="95">
        <v>4590</v>
      </c>
      <c r="CD182" s="94">
        <f t="shared" si="140"/>
        <v>16</v>
      </c>
      <c r="CE182" s="94">
        <f t="shared" si="141"/>
        <v>21</v>
      </c>
      <c r="CF182" s="94">
        <f t="shared" si="142"/>
        <v>26</v>
      </c>
      <c r="CG182" s="94">
        <f t="shared" si="143"/>
        <v>31.5</v>
      </c>
      <c r="CH182" s="94">
        <f t="shared" si="144"/>
        <v>36</v>
      </c>
      <c r="CI182" s="94">
        <f t="shared" si="145"/>
        <v>41</v>
      </c>
      <c r="CK182" s="95">
        <v>4590</v>
      </c>
      <c r="CL182" s="162">
        <f t="shared" si="146"/>
        <v>6.7514033264033264</v>
      </c>
      <c r="CM182" s="162">
        <f t="shared" si="147"/>
        <v>8.8818461538461513</v>
      </c>
      <c r="CN182" s="162">
        <f t="shared" si="148"/>
        <v>11.102307692307692</v>
      </c>
      <c r="CO182" s="162">
        <f t="shared" si="149"/>
        <v>13.32276923076923</v>
      </c>
      <c r="CP182" s="162">
        <f t="shared" si="150"/>
        <v>15.265673076923076</v>
      </c>
      <c r="CQ182" s="162">
        <f t="shared" si="151"/>
        <v>17.377525083612039</v>
      </c>
    </row>
    <row r="183" spans="1:95" ht="19.5" thickTop="1" thickBot="1">
      <c r="A183" s="70">
        <v>4640</v>
      </c>
      <c r="B183" s="70">
        <v>63.822000000000003</v>
      </c>
      <c r="C183" s="70">
        <v>96.602999999999994</v>
      </c>
      <c r="D183" s="70">
        <v>60.252000000000002</v>
      </c>
      <c r="E183" s="70">
        <v>2.819</v>
      </c>
      <c r="G183" s="92">
        <v>1</v>
      </c>
      <c r="H183" s="93">
        <f t="shared" si="152"/>
        <v>5.9262013729977117</v>
      </c>
      <c r="O183" s="95">
        <v>4600</v>
      </c>
      <c r="P183" s="94">
        <f t="shared" si="104"/>
        <v>13.061156294941004</v>
      </c>
      <c r="Q183" s="94">
        <f t="shared" si="105"/>
        <v>13.403954882150689</v>
      </c>
      <c r="R183" s="94">
        <f t="shared" si="106"/>
        <v>13.605903230131688</v>
      </c>
      <c r="S183" s="94">
        <f t="shared" si="107"/>
        <v>13.528920680709893</v>
      </c>
      <c r="T183" s="94">
        <f t="shared" si="108"/>
        <v>13.445594217559984</v>
      </c>
      <c r="U183" s="94">
        <f t="shared" si="109"/>
        <v>13.186703363430253</v>
      </c>
      <c r="V183" s="82"/>
      <c r="W183" s="95">
        <v>4600</v>
      </c>
      <c r="X183" s="161">
        <f t="shared" si="117"/>
        <v>9.180744556208694</v>
      </c>
      <c r="Y183" s="161">
        <f t="shared" si="118"/>
        <v>9.386183435852633</v>
      </c>
      <c r="Z183" s="161">
        <f t="shared" si="119"/>
        <v>9.4785561989345943</v>
      </c>
      <c r="AA183" s="161">
        <f t="shared" si="120"/>
        <v>9.3637080804192525</v>
      </c>
      <c r="AB183" s="161">
        <f t="shared" si="121"/>
        <v>9.2418148339333133</v>
      </c>
      <c r="AC183" s="161">
        <f t="shared" si="122"/>
        <v>8.9829239798035818</v>
      </c>
      <c r="AD183" s="82"/>
      <c r="AE183" s="82"/>
      <c r="AF183" s="82"/>
      <c r="AG183" s="95">
        <v>4600</v>
      </c>
      <c r="AH183" s="161">
        <f t="shared" si="123"/>
        <v>-11.111216194033158</v>
      </c>
      <c r="AI183" s="161">
        <f t="shared" si="124"/>
        <v>-11.246300042283856</v>
      </c>
      <c r="AJ183" s="161">
        <f t="shared" si="125"/>
        <v>-11.426275505969276</v>
      </c>
      <c r="AK183" s="161">
        <f t="shared" si="126"/>
        <v>-11.646245517140345</v>
      </c>
      <c r="AL183" s="161">
        <f t="shared" si="127"/>
        <v>-11.871527304149351</v>
      </c>
      <c r="AM183" s="161">
        <f t="shared" si="128"/>
        <v>-12.151129426609463</v>
      </c>
      <c r="AN183" s="81"/>
      <c r="AO183" s="81"/>
      <c r="AP183" s="95">
        <v>4600</v>
      </c>
      <c r="AQ183" s="94">
        <f t="shared" si="110"/>
        <v>48.806348351506379</v>
      </c>
      <c r="AR183" s="94">
        <f t="shared" si="111"/>
        <v>84.468484289690466</v>
      </c>
      <c r="AS183" s="94">
        <f t="shared" si="112"/>
        <v>131.98200670264137</v>
      </c>
      <c r="AT183" s="94">
        <f t="shared" si="113"/>
        <v>190.05408965180362</v>
      </c>
      <c r="AU183" s="94">
        <f t="shared" si="114"/>
        <v>249.52848142218136</v>
      </c>
      <c r="AV183" s="94">
        <f t="shared" si="115"/>
        <v>323.34344175165074</v>
      </c>
      <c r="AW183" s="81"/>
      <c r="AX183" s="95">
        <v>4600</v>
      </c>
      <c r="AY183" s="99">
        <f>'Max limit'!AX183*Input!PrimaryDrive_ratio*Input!Gear1_ratio*Input!FinalDrive_ratio</f>
        <v>405.966735966736</v>
      </c>
      <c r="AZ183" s="99">
        <f t="shared" si="129"/>
        <v>6.766112266112267</v>
      </c>
      <c r="BA183" s="99">
        <f>AZ183*Input!$N$23</f>
        <v>15920.64862993763</v>
      </c>
      <c r="BB183" s="97">
        <f t="shared" si="116"/>
        <v>15.920648629937631</v>
      </c>
      <c r="BC183" s="95">
        <v>4600</v>
      </c>
      <c r="BD183" s="99">
        <f>'Max limit'!AX183*Input!PrimaryDrive_ratio*Input!Gear2_ratio*Input!FinalDrive_ratio</f>
        <v>534.07179487179485</v>
      </c>
      <c r="BE183" s="99">
        <f t="shared" si="130"/>
        <v>8.9011965811965812</v>
      </c>
      <c r="BF183" s="99">
        <f>BE183*Input!$N$23</f>
        <v>20944.497753162388</v>
      </c>
      <c r="BG183" s="100">
        <f t="shared" si="131"/>
        <v>20.944497753162388</v>
      </c>
      <c r="BH183" s="95">
        <v>4600</v>
      </c>
      <c r="BI183" s="99">
        <f>'Max limit'!AX183*Input!PrimaryDrive_ratio*Input!Gear3_ratio*Input!FinalDrive_ratio</f>
        <v>667.58974358974353</v>
      </c>
      <c r="BJ183" s="99">
        <f t="shared" si="132"/>
        <v>11.126495726495726</v>
      </c>
      <c r="BK183" s="99">
        <f>BJ183*Input!$N$23</f>
        <v>26180.622191452985</v>
      </c>
      <c r="BL183" s="100">
        <f t="shared" si="133"/>
        <v>26.180622191452986</v>
      </c>
      <c r="BM183" s="95">
        <v>4600</v>
      </c>
      <c r="BN183" s="99">
        <f>'Max limit'!AX183*Input!PrimaryDrive_ratio*Input!Gear4_ratio*Input!FinalDrive_ratio</f>
        <v>801.10769230769245</v>
      </c>
      <c r="BO183" s="99">
        <f t="shared" si="134"/>
        <v>13.351794871794874</v>
      </c>
      <c r="BP183" s="99">
        <f>BO183*Input!$N$23</f>
        <v>31416.746629743589</v>
      </c>
      <c r="BQ183" s="100">
        <f t="shared" si="135"/>
        <v>31.416746629743589</v>
      </c>
      <c r="BR183" s="95">
        <v>4600</v>
      </c>
      <c r="BS183" s="99">
        <f>'Max limit'!AX183*Input!PrimaryDrive_ratio*Input!Gear5_ratio*Input!FinalDrive_ratio</f>
        <v>917.93589743589746</v>
      </c>
      <c r="BT183" s="99">
        <f t="shared" si="136"/>
        <v>15.298931623931624</v>
      </c>
      <c r="BU183" s="99">
        <f>BT183*Input!$N$23</f>
        <v>35998.355513247858</v>
      </c>
      <c r="BV183" s="100">
        <f t="shared" si="137"/>
        <v>35.998355513247859</v>
      </c>
      <c r="BW183" s="95">
        <v>4600</v>
      </c>
      <c r="BX183" s="99">
        <f>'Max limit'!AX183*Input!PrimaryDrive_ratio*Input!Gear6_ratio*Input!FinalDrive_ratio</f>
        <v>1044.9230769230769</v>
      </c>
      <c r="BY183" s="99">
        <f t="shared" si="138"/>
        <v>17.415384615384614</v>
      </c>
      <c r="BZ183" s="99">
        <f>BY183*Input!$N$23</f>
        <v>40978.365169230761</v>
      </c>
      <c r="CA183" s="100">
        <f t="shared" si="139"/>
        <v>40.978365169230763</v>
      </c>
      <c r="CC183" s="95">
        <v>4600</v>
      </c>
      <c r="CD183" s="94">
        <f t="shared" si="140"/>
        <v>16</v>
      </c>
      <c r="CE183" s="94">
        <f t="shared" si="141"/>
        <v>21</v>
      </c>
      <c r="CF183" s="94">
        <f t="shared" si="142"/>
        <v>26</v>
      </c>
      <c r="CG183" s="94">
        <f t="shared" si="143"/>
        <v>31.5</v>
      </c>
      <c r="CH183" s="94">
        <f t="shared" si="144"/>
        <v>36</v>
      </c>
      <c r="CI183" s="94">
        <f t="shared" si="145"/>
        <v>41</v>
      </c>
      <c r="CK183" s="95">
        <v>4600</v>
      </c>
      <c r="CL183" s="162">
        <f t="shared" si="146"/>
        <v>6.766112266112267</v>
      </c>
      <c r="CM183" s="162">
        <f t="shared" si="147"/>
        <v>8.9011965811965812</v>
      </c>
      <c r="CN183" s="162">
        <f t="shared" si="148"/>
        <v>11.126495726495726</v>
      </c>
      <c r="CO183" s="162">
        <f t="shared" si="149"/>
        <v>13.351794871794874</v>
      </c>
      <c r="CP183" s="162">
        <f t="shared" si="150"/>
        <v>15.298931623931624</v>
      </c>
      <c r="CQ183" s="162">
        <f t="shared" si="151"/>
        <v>17.415384615384614</v>
      </c>
    </row>
    <row r="184" spans="1:95" ht="19.5" thickTop="1" thickBot="1">
      <c r="A184" s="70">
        <v>4650</v>
      </c>
      <c r="B184" s="70">
        <v>63.853999999999999</v>
      </c>
      <c r="C184" s="70">
        <v>96.444000000000003</v>
      </c>
      <c r="D184" s="70">
        <v>60.274999999999999</v>
      </c>
      <c r="E184" s="70">
        <v>2.8279999999999998</v>
      </c>
      <c r="G184" s="92">
        <v>1</v>
      </c>
      <c r="H184" s="93">
        <f t="shared" si="152"/>
        <v>5.971395881006865</v>
      </c>
      <c r="O184" s="95">
        <v>4610</v>
      </c>
      <c r="P184" s="94">
        <f t="shared" si="104"/>
        <v>13.060468545108085</v>
      </c>
      <c r="Q184" s="94">
        <f t="shared" si="105"/>
        <v>13.402722469074277</v>
      </c>
      <c r="R184" s="94">
        <f t="shared" si="106"/>
        <v>13.603925067097107</v>
      </c>
      <c r="S184" s="94">
        <f t="shared" si="107"/>
        <v>13.526045992410102</v>
      </c>
      <c r="T184" s="94">
        <f t="shared" si="108"/>
        <v>13.441784994471117</v>
      </c>
      <c r="U184" s="94">
        <f t="shared" si="109"/>
        <v>13.181767304440376</v>
      </c>
      <c r="V184" s="82"/>
      <c r="W184" s="95">
        <v>4610</v>
      </c>
      <c r="X184" s="161">
        <f t="shared" si="117"/>
        <v>9.1800568063757755</v>
      </c>
      <c r="Y184" s="161">
        <f t="shared" si="118"/>
        <v>9.3849510227762245</v>
      </c>
      <c r="Z184" s="161">
        <f t="shared" si="119"/>
        <v>9.4765780359000154</v>
      </c>
      <c r="AA184" s="161">
        <f t="shared" si="120"/>
        <v>9.36083339211946</v>
      </c>
      <c r="AB184" s="161">
        <f t="shared" si="121"/>
        <v>9.2380056108444482</v>
      </c>
      <c r="AC184" s="161">
        <f t="shared" si="122"/>
        <v>8.9779879208137068</v>
      </c>
      <c r="AD184" s="82"/>
      <c r="AE184" s="82"/>
      <c r="AF184" s="82"/>
      <c r="AG184" s="95">
        <v>4610</v>
      </c>
      <c r="AH184" s="161">
        <f t="shared" si="123"/>
        <v>-11.112020861337674</v>
      </c>
      <c r="AI184" s="161">
        <f t="shared" si="124"/>
        <v>-11.2476926690602</v>
      </c>
      <c r="AJ184" s="161">
        <f t="shared" si="125"/>
        <v>-11.428451485307313</v>
      </c>
      <c r="AK184" s="161">
        <f t="shared" si="126"/>
        <v>-11.649378927387119</v>
      </c>
      <c r="AL184" s="161">
        <f t="shared" si="127"/>
        <v>-11.875641265085328</v>
      </c>
      <c r="AM184" s="161">
        <f t="shared" si="128"/>
        <v>-12.156460370318527</v>
      </c>
      <c r="AN184" s="81"/>
      <c r="AO184" s="81"/>
      <c r="AP184" s="95">
        <v>4610</v>
      </c>
      <c r="AQ184" s="94">
        <f t="shared" si="110"/>
        <v>49.018780519898321</v>
      </c>
      <c r="AR184" s="94">
        <f t="shared" si="111"/>
        <v>84.836137758645094</v>
      </c>
      <c r="AS184" s="94">
        <f t="shared" si="112"/>
        <v>132.55646524788301</v>
      </c>
      <c r="AT184" s="94">
        <f t="shared" si="113"/>
        <v>190.88130995695155</v>
      </c>
      <c r="AU184" s="94">
        <f t="shared" si="114"/>
        <v>250.61456710927879</v>
      </c>
      <c r="AV184" s="94">
        <f t="shared" si="115"/>
        <v>324.75081089084375</v>
      </c>
      <c r="AW184" s="81"/>
      <c r="AX184" s="95">
        <v>4610</v>
      </c>
      <c r="AY184" s="99">
        <f>'Max limit'!AX184*Input!PrimaryDrive_ratio*Input!Gear1_ratio*Input!FinalDrive_ratio</f>
        <v>406.84927234927238</v>
      </c>
      <c r="AZ184" s="99">
        <f t="shared" si="129"/>
        <v>6.7808212058212067</v>
      </c>
      <c r="BA184" s="99">
        <f>AZ184*Input!$N$23</f>
        <v>15955.258735654885</v>
      </c>
      <c r="BB184" s="97">
        <f t="shared" si="116"/>
        <v>15.955258735654885</v>
      </c>
      <c r="BC184" s="95">
        <v>4610</v>
      </c>
      <c r="BD184" s="99">
        <f>'Max limit'!AX184*Input!PrimaryDrive_ratio*Input!Gear2_ratio*Input!FinalDrive_ratio</f>
        <v>535.23282051282047</v>
      </c>
      <c r="BE184" s="99">
        <f t="shared" si="130"/>
        <v>8.9205470085470076</v>
      </c>
      <c r="BF184" s="99">
        <f>BE184*Input!$N$23</f>
        <v>20990.029270017087</v>
      </c>
      <c r="BG184" s="100">
        <f t="shared" si="131"/>
        <v>20.990029270017086</v>
      </c>
      <c r="BH184" s="95">
        <v>4610</v>
      </c>
      <c r="BI184" s="99">
        <f>'Max limit'!AX184*Input!PrimaryDrive_ratio*Input!Gear3_ratio*Input!FinalDrive_ratio</f>
        <v>669.04102564102561</v>
      </c>
      <c r="BJ184" s="99">
        <f t="shared" si="132"/>
        <v>11.15068376068376</v>
      </c>
      <c r="BK184" s="99">
        <f>BJ184*Input!$N$23</f>
        <v>26237.536587521361</v>
      </c>
      <c r="BL184" s="100">
        <f t="shared" si="133"/>
        <v>26.237536587521362</v>
      </c>
      <c r="BM184" s="95">
        <v>4610</v>
      </c>
      <c r="BN184" s="99">
        <f>'Max limit'!AX184*Input!PrimaryDrive_ratio*Input!Gear4_ratio*Input!FinalDrive_ratio</f>
        <v>802.84923076923076</v>
      </c>
      <c r="BO184" s="99">
        <f t="shared" si="134"/>
        <v>13.380820512820513</v>
      </c>
      <c r="BP184" s="99">
        <f>BO184*Input!$N$23</f>
        <v>31485.043905025635</v>
      </c>
      <c r="BQ184" s="100">
        <f t="shared" si="135"/>
        <v>31.485043905025634</v>
      </c>
      <c r="BR184" s="95">
        <v>4610</v>
      </c>
      <c r="BS184" s="99">
        <f>'Max limit'!AX184*Input!PrimaryDrive_ratio*Input!Gear5_ratio*Input!FinalDrive_ratio</f>
        <v>919.93141025641012</v>
      </c>
      <c r="BT184" s="99">
        <f t="shared" si="136"/>
        <v>15.332190170940169</v>
      </c>
      <c r="BU184" s="99">
        <f>BT184*Input!$N$23</f>
        <v>36076.61280784187</v>
      </c>
      <c r="BV184" s="100">
        <f t="shared" si="137"/>
        <v>36.076612807841869</v>
      </c>
      <c r="BW184" s="95">
        <v>4610</v>
      </c>
      <c r="BX184" s="99">
        <f>'Max limit'!AX184*Input!PrimaryDrive_ratio*Input!Gear6_ratio*Input!FinalDrive_ratio</f>
        <v>1047.1946488294313</v>
      </c>
      <c r="BY184" s="99">
        <f t="shared" si="138"/>
        <v>17.453244147157189</v>
      </c>
      <c r="BZ184" s="99">
        <f>BY184*Input!$N$23</f>
        <v>41067.448571772562</v>
      </c>
      <c r="CA184" s="100">
        <f t="shared" si="139"/>
        <v>41.067448571772559</v>
      </c>
      <c r="CC184" s="95">
        <v>4610</v>
      </c>
      <c r="CD184" s="94">
        <f t="shared" si="140"/>
        <v>16</v>
      </c>
      <c r="CE184" s="94">
        <f t="shared" si="141"/>
        <v>21</v>
      </c>
      <c r="CF184" s="94">
        <f t="shared" si="142"/>
        <v>26</v>
      </c>
      <c r="CG184" s="94">
        <f t="shared" si="143"/>
        <v>31.5</v>
      </c>
      <c r="CH184" s="94">
        <f t="shared" si="144"/>
        <v>36</v>
      </c>
      <c r="CI184" s="94">
        <f t="shared" si="145"/>
        <v>41</v>
      </c>
      <c r="CK184" s="95">
        <v>4610</v>
      </c>
      <c r="CL184" s="162">
        <f t="shared" si="146"/>
        <v>6.7808212058212067</v>
      </c>
      <c r="CM184" s="162">
        <f t="shared" si="147"/>
        <v>8.9205470085470076</v>
      </c>
      <c r="CN184" s="162">
        <f t="shared" si="148"/>
        <v>11.15068376068376</v>
      </c>
      <c r="CO184" s="162">
        <f t="shared" si="149"/>
        <v>13.380820512820513</v>
      </c>
      <c r="CP184" s="162">
        <f t="shared" si="150"/>
        <v>15.332190170940169</v>
      </c>
      <c r="CQ184" s="162">
        <f t="shared" si="151"/>
        <v>17.453244147157189</v>
      </c>
    </row>
    <row r="185" spans="1:95" ht="19.5" thickTop="1" thickBot="1">
      <c r="A185" s="70">
        <v>4660</v>
      </c>
      <c r="B185" s="70">
        <v>63.889000000000003</v>
      </c>
      <c r="C185" s="70">
        <v>96.289000000000001</v>
      </c>
      <c r="D185" s="70">
        <v>60.298000000000002</v>
      </c>
      <c r="E185" s="70">
        <v>2.84</v>
      </c>
      <c r="G185" s="92">
        <v>1</v>
      </c>
      <c r="H185" s="93">
        <f t="shared" si="152"/>
        <v>6.0165903890160184</v>
      </c>
      <c r="O185" s="95">
        <v>4620</v>
      </c>
      <c r="P185" s="94">
        <f t="shared" si="104"/>
        <v>13.059779301790188</v>
      </c>
      <c r="Q185" s="94">
        <f t="shared" si="105"/>
        <v>13.401487379747975</v>
      </c>
      <c r="R185" s="94">
        <f t="shared" si="106"/>
        <v>13.60194260837733</v>
      </c>
      <c r="S185" s="94">
        <f t="shared" si="107"/>
        <v>13.523165061573286</v>
      </c>
      <c r="T185" s="94">
        <f t="shared" si="108"/>
        <v>13.437967499453721</v>
      </c>
      <c r="U185" s="94">
        <f t="shared" si="109"/>
        <v>13.176820526538471</v>
      </c>
      <c r="V185" s="82"/>
      <c r="W185" s="95">
        <v>4620</v>
      </c>
      <c r="X185" s="161">
        <f t="shared" si="117"/>
        <v>9.1793675630578786</v>
      </c>
      <c r="Y185" s="161">
        <f t="shared" si="118"/>
        <v>9.3837159334499187</v>
      </c>
      <c r="Z185" s="161">
        <f t="shared" si="119"/>
        <v>9.4745955771802368</v>
      </c>
      <c r="AA185" s="161">
        <f t="shared" si="120"/>
        <v>9.357952461282645</v>
      </c>
      <c r="AB185" s="161">
        <f t="shared" si="121"/>
        <v>9.2341881158270507</v>
      </c>
      <c r="AC185" s="161">
        <f t="shared" si="122"/>
        <v>8.9730411429118018</v>
      </c>
      <c r="AD185" s="82"/>
      <c r="AE185" s="82"/>
      <c r="AF185" s="82"/>
      <c r="AG185" s="95">
        <v>4620</v>
      </c>
      <c r="AH185" s="161">
        <f t="shared" si="123"/>
        <v>-11.112827276019614</v>
      </c>
      <c r="AI185" s="161">
        <f t="shared" si="124"/>
        <v>-11.249088319998924</v>
      </c>
      <c r="AJ185" s="161">
        <f t="shared" si="125"/>
        <v>-11.430632189899068</v>
      </c>
      <c r="AK185" s="161">
        <f t="shared" si="126"/>
        <v>-11.652519141999248</v>
      </c>
      <c r="AL185" s="161">
        <f t="shared" si="127"/>
        <v>-11.879764159704116</v>
      </c>
      <c r="AM185" s="161">
        <f t="shared" si="128"/>
        <v>-12.161802890452584</v>
      </c>
      <c r="AN185" s="81"/>
      <c r="AO185" s="81"/>
      <c r="AP185" s="95">
        <v>4620</v>
      </c>
      <c r="AQ185" s="94">
        <f t="shared" si="110"/>
        <v>49.231673995930635</v>
      </c>
      <c r="AR185" s="94">
        <f t="shared" si="111"/>
        <v>85.204589606468261</v>
      </c>
      <c r="AS185" s="94">
        <f t="shared" si="112"/>
        <v>133.13217126010667</v>
      </c>
      <c r="AT185" s="94">
        <f t="shared" si="113"/>
        <v>191.71032661455371</v>
      </c>
      <c r="AU185" s="94">
        <f t="shared" si="114"/>
        <v>251.70301128863923</v>
      </c>
      <c r="AV185" s="94">
        <f t="shared" si="115"/>
        <v>326.16123620623495</v>
      </c>
      <c r="AW185" s="81"/>
      <c r="AX185" s="95">
        <v>4620</v>
      </c>
      <c r="AY185" s="99">
        <f>'Max limit'!AX185*Input!PrimaryDrive_ratio*Input!Gear1_ratio*Input!FinalDrive_ratio</f>
        <v>407.73180873180871</v>
      </c>
      <c r="AZ185" s="99">
        <f t="shared" si="129"/>
        <v>6.7955301455301456</v>
      </c>
      <c r="BA185" s="99">
        <f>AZ185*Input!$N$23</f>
        <v>15989.868841372139</v>
      </c>
      <c r="BB185" s="97">
        <f t="shared" si="116"/>
        <v>15.989868841372139</v>
      </c>
      <c r="BC185" s="95">
        <v>4620</v>
      </c>
      <c r="BD185" s="99">
        <f>'Max limit'!AX185*Input!PrimaryDrive_ratio*Input!Gear2_ratio*Input!FinalDrive_ratio</f>
        <v>536.39384615384608</v>
      </c>
      <c r="BE185" s="99">
        <f t="shared" si="130"/>
        <v>8.9398974358974339</v>
      </c>
      <c r="BF185" s="99">
        <f>BE185*Input!$N$23</f>
        <v>21035.560786871785</v>
      </c>
      <c r="BG185" s="100">
        <f t="shared" si="131"/>
        <v>21.035560786871784</v>
      </c>
      <c r="BH185" s="95">
        <v>4620</v>
      </c>
      <c r="BI185" s="99">
        <f>'Max limit'!AX185*Input!PrimaryDrive_ratio*Input!Gear3_ratio*Input!FinalDrive_ratio</f>
        <v>670.49230769230758</v>
      </c>
      <c r="BJ185" s="99">
        <f t="shared" si="132"/>
        <v>11.174871794871793</v>
      </c>
      <c r="BK185" s="99">
        <f>BJ185*Input!$N$23</f>
        <v>26294.450983589733</v>
      </c>
      <c r="BL185" s="100">
        <f t="shared" si="133"/>
        <v>26.294450983589734</v>
      </c>
      <c r="BM185" s="95">
        <v>4620</v>
      </c>
      <c r="BN185" s="99">
        <f>'Max limit'!AX185*Input!PrimaryDrive_ratio*Input!Gear4_ratio*Input!FinalDrive_ratio</f>
        <v>804.59076923076918</v>
      </c>
      <c r="BO185" s="99">
        <f t="shared" si="134"/>
        <v>13.409846153846154</v>
      </c>
      <c r="BP185" s="99">
        <f>BO185*Input!$N$23</f>
        <v>31553.341180307685</v>
      </c>
      <c r="BQ185" s="100">
        <f t="shared" si="135"/>
        <v>31.553341180307687</v>
      </c>
      <c r="BR185" s="95">
        <v>4620</v>
      </c>
      <c r="BS185" s="99">
        <f>'Max limit'!AX185*Input!PrimaryDrive_ratio*Input!Gear5_ratio*Input!FinalDrive_ratio</f>
        <v>921.926923076923</v>
      </c>
      <c r="BT185" s="99">
        <f t="shared" si="136"/>
        <v>15.365448717948716</v>
      </c>
      <c r="BU185" s="99">
        <f>BT185*Input!$N$23</f>
        <v>36154.870102435889</v>
      </c>
      <c r="BV185" s="100">
        <f t="shared" si="137"/>
        <v>36.154870102435886</v>
      </c>
      <c r="BW185" s="95">
        <v>4620</v>
      </c>
      <c r="BX185" s="99">
        <f>'Max limit'!AX185*Input!PrimaryDrive_ratio*Input!Gear6_ratio*Input!FinalDrive_ratio</f>
        <v>1049.4662207357858</v>
      </c>
      <c r="BY185" s="99">
        <f t="shared" si="138"/>
        <v>17.491103678929765</v>
      </c>
      <c r="BZ185" s="99">
        <f>BY185*Input!$N$23</f>
        <v>41156.53197431437</v>
      </c>
      <c r="CA185" s="100">
        <f t="shared" si="139"/>
        <v>41.156531974314369</v>
      </c>
      <c r="CC185" s="95">
        <v>4620</v>
      </c>
      <c r="CD185" s="94">
        <f t="shared" si="140"/>
        <v>16</v>
      </c>
      <c r="CE185" s="94">
        <f t="shared" si="141"/>
        <v>21</v>
      </c>
      <c r="CF185" s="94">
        <f t="shared" si="142"/>
        <v>26.5</v>
      </c>
      <c r="CG185" s="94">
        <f t="shared" si="143"/>
        <v>31.5</v>
      </c>
      <c r="CH185" s="94">
        <f t="shared" si="144"/>
        <v>36</v>
      </c>
      <c r="CI185" s="94">
        <f t="shared" si="145"/>
        <v>41</v>
      </c>
      <c r="CK185" s="95">
        <v>4620</v>
      </c>
      <c r="CL185" s="162">
        <f t="shared" si="146"/>
        <v>6.7955301455301456</v>
      </c>
      <c r="CM185" s="162">
        <f t="shared" si="147"/>
        <v>8.9398974358974339</v>
      </c>
      <c r="CN185" s="162">
        <f t="shared" si="148"/>
        <v>11.174871794871793</v>
      </c>
      <c r="CO185" s="162">
        <f t="shared" si="149"/>
        <v>13.409846153846154</v>
      </c>
      <c r="CP185" s="162">
        <f t="shared" si="150"/>
        <v>15.365448717948716</v>
      </c>
      <c r="CQ185" s="162">
        <f t="shared" si="151"/>
        <v>17.491103678929765</v>
      </c>
    </row>
    <row r="186" spans="1:95" ht="19.5" thickTop="1" thickBot="1">
      <c r="A186" s="70">
        <v>4670</v>
      </c>
      <c r="B186" s="70">
        <v>63.927</v>
      </c>
      <c r="C186" s="70">
        <v>96.14</v>
      </c>
      <c r="D186" s="70">
        <v>60.32</v>
      </c>
      <c r="E186" s="70">
        <v>2.855</v>
      </c>
      <c r="G186" s="92">
        <v>1</v>
      </c>
      <c r="H186" s="93">
        <f t="shared" si="152"/>
        <v>6.0617848970251718</v>
      </c>
      <c r="O186" s="95">
        <v>4630</v>
      </c>
      <c r="P186" s="94">
        <f t="shared" si="104"/>
        <v>13.059088564987309</v>
      </c>
      <c r="Q186" s="94">
        <f t="shared" si="105"/>
        <v>13.400249614171774</v>
      </c>
      <c r="R186" s="94">
        <f t="shared" si="106"/>
        <v>13.59995585397235</v>
      </c>
      <c r="S186" s="94">
        <f t="shared" si="107"/>
        <v>13.520277888199448</v>
      </c>
      <c r="T186" s="94">
        <f t="shared" si="108"/>
        <v>13.43414173250779</v>
      </c>
      <c r="U186" s="94">
        <f t="shared" si="109"/>
        <v>13.171863029724536</v>
      </c>
      <c r="V186" s="82"/>
      <c r="W186" s="95">
        <v>4630</v>
      </c>
      <c r="X186" s="161">
        <f t="shared" si="117"/>
        <v>9.1786768262550016</v>
      </c>
      <c r="Y186" s="161">
        <f t="shared" si="118"/>
        <v>9.382478167873721</v>
      </c>
      <c r="Z186" s="161">
        <f t="shared" si="119"/>
        <v>9.4726088227752587</v>
      </c>
      <c r="AA186" s="161">
        <f t="shared" si="120"/>
        <v>9.3550652879088041</v>
      </c>
      <c r="AB186" s="161">
        <f t="shared" si="121"/>
        <v>9.2303623488811208</v>
      </c>
      <c r="AC186" s="161">
        <f t="shared" si="122"/>
        <v>8.9680836460978668</v>
      </c>
      <c r="AD186" s="82"/>
      <c r="AE186" s="82"/>
      <c r="AF186" s="82"/>
      <c r="AG186" s="95">
        <v>4630</v>
      </c>
      <c r="AH186" s="161">
        <f t="shared" si="123"/>
        <v>-11.113635438078981</v>
      </c>
      <c r="AI186" s="161">
        <f t="shared" si="124"/>
        <v>-11.250486995100029</v>
      </c>
      <c r="AJ186" s="161">
        <f t="shared" si="125"/>
        <v>-11.432817619744545</v>
      </c>
      <c r="AK186" s="161">
        <f t="shared" si="126"/>
        <v>-11.655666160976732</v>
      </c>
      <c r="AL186" s="161">
        <f t="shared" si="127"/>
        <v>-11.883895988005721</v>
      </c>
      <c r="AM186" s="161">
        <f t="shared" si="128"/>
        <v>-12.167156987011635</v>
      </c>
      <c r="AN186" s="81"/>
      <c r="AO186" s="81"/>
      <c r="AP186" s="95">
        <v>4630</v>
      </c>
      <c r="AQ186" s="94">
        <f t="shared" si="110"/>
        <v>49.445028779603362</v>
      </c>
      <c r="AR186" s="94">
        <f t="shared" si="111"/>
        <v>85.573839833160051</v>
      </c>
      <c r="AS186" s="94">
        <f t="shared" si="112"/>
        <v>133.7091247393125</v>
      </c>
      <c r="AT186" s="94">
        <f t="shared" si="113"/>
        <v>192.54113962461005</v>
      </c>
      <c r="AU186" s="94">
        <f t="shared" si="114"/>
        <v>252.79381396026275</v>
      </c>
      <c r="AV186" s="94">
        <f t="shared" si="115"/>
        <v>327.57471769782421</v>
      </c>
      <c r="AW186" s="81"/>
      <c r="AX186" s="95">
        <v>4630</v>
      </c>
      <c r="AY186" s="99">
        <f>'Max limit'!AX186*Input!PrimaryDrive_ratio*Input!Gear1_ratio*Input!FinalDrive_ratio</f>
        <v>408.61434511434521</v>
      </c>
      <c r="AZ186" s="99">
        <f t="shared" si="129"/>
        <v>6.8102390852390871</v>
      </c>
      <c r="BA186" s="99">
        <f>AZ186*Input!$N$23</f>
        <v>16024.478947089399</v>
      </c>
      <c r="BB186" s="97">
        <f t="shared" si="116"/>
        <v>16.024478947089399</v>
      </c>
      <c r="BC186" s="95">
        <v>4630</v>
      </c>
      <c r="BD186" s="99">
        <f>'Max limit'!AX186*Input!PrimaryDrive_ratio*Input!Gear2_ratio*Input!FinalDrive_ratio</f>
        <v>537.55487179487181</v>
      </c>
      <c r="BE186" s="99">
        <f t="shared" si="130"/>
        <v>8.9592478632478638</v>
      </c>
      <c r="BF186" s="99">
        <f>BE186*Input!$N$23</f>
        <v>21081.092303726495</v>
      </c>
      <c r="BG186" s="100">
        <f t="shared" si="131"/>
        <v>21.081092303726496</v>
      </c>
      <c r="BH186" s="95">
        <v>4630</v>
      </c>
      <c r="BI186" s="99">
        <f>'Max limit'!AX186*Input!PrimaryDrive_ratio*Input!Gear3_ratio*Input!FinalDrive_ratio</f>
        <v>671.94358974358977</v>
      </c>
      <c r="BJ186" s="99">
        <f t="shared" si="132"/>
        <v>11.199059829059829</v>
      </c>
      <c r="BK186" s="99">
        <f>BJ186*Input!$N$23</f>
        <v>26351.365379658113</v>
      </c>
      <c r="BL186" s="100">
        <f t="shared" si="133"/>
        <v>26.351365379658112</v>
      </c>
      <c r="BM186" s="95">
        <v>4630</v>
      </c>
      <c r="BN186" s="99">
        <f>'Max limit'!AX186*Input!PrimaryDrive_ratio*Input!Gear4_ratio*Input!FinalDrive_ratio</f>
        <v>806.33230769230772</v>
      </c>
      <c r="BO186" s="99">
        <f t="shared" si="134"/>
        <v>13.438871794871796</v>
      </c>
      <c r="BP186" s="99">
        <f>BO186*Input!$N$23</f>
        <v>31621.638455589738</v>
      </c>
      <c r="BQ186" s="100">
        <f t="shared" si="135"/>
        <v>31.621638455589739</v>
      </c>
      <c r="BR186" s="95">
        <v>4630</v>
      </c>
      <c r="BS186" s="99">
        <f>'Max limit'!AX186*Input!PrimaryDrive_ratio*Input!Gear5_ratio*Input!FinalDrive_ratio</f>
        <v>923.92243589743589</v>
      </c>
      <c r="BT186" s="99">
        <f t="shared" si="136"/>
        <v>15.398707264957265</v>
      </c>
      <c r="BU186" s="99">
        <f>BT186*Input!$N$23</f>
        <v>36233.127397029908</v>
      </c>
      <c r="BV186" s="100">
        <f t="shared" si="137"/>
        <v>36.233127397029911</v>
      </c>
      <c r="BW186" s="95">
        <v>4630</v>
      </c>
      <c r="BX186" s="99">
        <f>'Max limit'!AX186*Input!PrimaryDrive_ratio*Input!Gear6_ratio*Input!FinalDrive_ratio</f>
        <v>1051.7377926421404</v>
      </c>
      <c r="BY186" s="99">
        <f t="shared" si="138"/>
        <v>17.52896321070234</v>
      </c>
      <c r="BZ186" s="99">
        <f>BY186*Input!$N$23</f>
        <v>41245.615376856178</v>
      </c>
      <c r="CA186" s="100">
        <f t="shared" si="139"/>
        <v>41.245615376856179</v>
      </c>
      <c r="CC186" s="95">
        <v>4630</v>
      </c>
      <c r="CD186" s="94">
        <f t="shared" si="140"/>
        <v>16</v>
      </c>
      <c r="CE186" s="94">
        <f t="shared" si="141"/>
        <v>21</v>
      </c>
      <c r="CF186" s="94">
        <f t="shared" si="142"/>
        <v>26.5</v>
      </c>
      <c r="CG186" s="94">
        <f t="shared" si="143"/>
        <v>31.5</v>
      </c>
      <c r="CH186" s="94">
        <f t="shared" si="144"/>
        <v>36</v>
      </c>
      <c r="CI186" s="94">
        <f t="shared" si="145"/>
        <v>41</v>
      </c>
      <c r="CK186" s="95">
        <v>4630</v>
      </c>
      <c r="CL186" s="162">
        <f t="shared" si="146"/>
        <v>6.8102390852390871</v>
      </c>
      <c r="CM186" s="162">
        <f t="shared" si="147"/>
        <v>8.9592478632478638</v>
      </c>
      <c r="CN186" s="162">
        <f t="shared" si="148"/>
        <v>11.199059829059829</v>
      </c>
      <c r="CO186" s="162">
        <f t="shared" si="149"/>
        <v>13.438871794871796</v>
      </c>
      <c r="CP186" s="162">
        <f t="shared" si="150"/>
        <v>15.398707264957265</v>
      </c>
      <c r="CQ186" s="162">
        <f t="shared" si="151"/>
        <v>17.52896321070234</v>
      </c>
    </row>
    <row r="187" spans="1:95" ht="19.5" thickTop="1" thickBot="1">
      <c r="A187" s="70">
        <v>4680</v>
      </c>
      <c r="B187" s="70">
        <v>63.959000000000003</v>
      </c>
      <c r="C187" s="70">
        <v>95.983999999999995</v>
      </c>
      <c r="D187" s="70">
        <v>60.345999999999997</v>
      </c>
      <c r="E187" s="70">
        <v>2.8620000000000001</v>
      </c>
      <c r="G187" s="92">
        <v>1</v>
      </c>
      <c r="H187" s="93">
        <f t="shared" si="152"/>
        <v>6.1069794050343251</v>
      </c>
      <c r="O187" s="95">
        <v>4640</v>
      </c>
      <c r="P187" s="94">
        <f t="shared" si="104"/>
        <v>13.058396334699452</v>
      </c>
      <c r="Q187" s="94">
        <f t="shared" si="105"/>
        <v>13.39900917234568</v>
      </c>
      <c r="R187" s="94">
        <f t="shared" si="106"/>
        <v>13.597964803882174</v>
      </c>
      <c r="S187" s="94">
        <f t="shared" si="107"/>
        <v>13.517384472288581</v>
      </c>
      <c r="T187" s="94">
        <f t="shared" si="108"/>
        <v>13.430307693633329</v>
      </c>
      <c r="U187" s="94">
        <f t="shared" si="109"/>
        <v>13.166894813998569</v>
      </c>
      <c r="V187" s="82"/>
      <c r="W187" s="95">
        <v>4640</v>
      </c>
      <c r="X187" s="161">
        <f t="shared" si="117"/>
        <v>9.1779845959671444</v>
      </c>
      <c r="Y187" s="161">
        <f t="shared" si="118"/>
        <v>9.3812377260476261</v>
      </c>
      <c r="Z187" s="161">
        <f t="shared" si="119"/>
        <v>9.4706177726850793</v>
      </c>
      <c r="AA187" s="161">
        <f t="shared" si="120"/>
        <v>9.352171871997939</v>
      </c>
      <c r="AB187" s="161">
        <f t="shared" si="121"/>
        <v>9.2265283100066586</v>
      </c>
      <c r="AC187" s="161">
        <f t="shared" si="122"/>
        <v>8.9631154303719001</v>
      </c>
      <c r="AD187" s="82"/>
      <c r="AE187" s="82"/>
      <c r="AF187" s="82"/>
      <c r="AG187" s="95">
        <v>4640</v>
      </c>
      <c r="AH187" s="161">
        <f t="shared" si="123"/>
        <v>-11.114445347515773</v>
      </c>
      <c r="AI187" s="161">
        <f t="shared" si="124"/>
        <v>-11.251888694363515</v>
      </c>
      <c r="AJ187" s="161">
        <f t="shared" si="125"/>
        <v>-11.435007774843742</v>
      </c>
      <c r="AK187" s="161">
        <f t="shared" si="126"/>
        <v>-11.658819984319576</v>
      </c>
      <c r="AL187" s="161">
        <f t="shared" si="127"/>
        <v>-11.888036749990139</v>
      </c>
      <c r="AM187" s="161">
        <f t="shared" si="128"/>
        <v>-12.172522659995678</v>
      </c>
      <c r="AN187" s="81"/>
      <c r="AO187" s="81"/>
      <c r="AP187" s="95">
        <v>4640</v>
      </c>
      <c r="AQ187" s="94">
        <f t="shared" si="110"/>
        <v>49.658844870916418</v>
      </c>
      <c r="AR187" s="94">
        <f t="shared" si="111"/>
        <v>85.943888438720251</v>
      </c>
      <c r="AS187" s="94">
        <f t="shared" si="112"/>
        <v>134.28732568550029</v>
      </c>
      <c r="AT187" s="94">
        <f t="shared" si="113"/>
        <v>193.37374898712054</v>
      </c>
      <c r="AU187" s="94">
        <f t="shared" si="114"/>
        <v>253.88697512414919</v>
      </c>
      <c r="AV187" s="94">
        <f t="shared" si="115"/>
        <v>328.99125536561155</v>
      </c>
      <c r="AW187" s="81"/>
      <c r="AX187" s="95">
        <v>4640</v>
      </c>
      <c r="AY187" s="99">
        <f>'Max limit'!AX187*Input!PrimaryDrive_ratio*Input!Gear1_ratio*Input!FinalDrive_ratio</f>
        <v>409.49688149688149</v>
      </c>
      <c r="AZ187" s="99">
        <f t="shared" si="129"/>
        <v>6.824948024948025</v>
      </c>
      <c r="BA187" s="99">
        <f>AZ187*Input!$N$23</f>
        <v>16059.08905280665</v>
      </c>
      <c r="BB187" s="97">
        <f t="shared" si="116"/>
        <v>16.059089052806652</v>
      </c>
      <c r="BC187" s="95">
        <v>4640</v>
      </c>
      <c r="BD187" s="99">
        <f>'Max limit'!AX187*Input!PrimaryDrive_ratio*Input!Gear2_ratio*Input!FinalDrive_ratio</f>
        <v>538.71589743589743</v>
      </c>
      <c r="BE187" s="99">
        <f t="shared" si="130"/>
        <v>8.9785982905982902</v>
      </c>
      <c r="BF187" s="99">
        <f>BE187*Input!$N$23</f>
        <v>21126.623820581193</v>
      </c>
      <c r="BG187" s="100">
        <f t="shared" si="131"/>
        <v>21.126623820581194</v>
      </c>
      <c r="BH187" s="95">
        <v>4640</v>
      </c>
      <c r="BI187" s="99">
        <f>'Max limit'!AX187*Input!PrimaryDrive_ratio*Input!Gear3_ratio*Input!FinalDrive_ratio</f>
        <v>673.39487179487173</v>
      </c>
      <c r="BJ187" s="99">
        <f t="shared" si="132"/>
        <v>11.223247863247861</v>
      </c>
      <c r="BK187" s="99">
        <f>BJ187*Input!$N$23</f>
        <v>26408.279775726485</v>
      </c>
      <c r="BL187" s="100">
        <f t="shared" si="133"/>
        <v>26.408279775726484</v>
      </c>
      <c r="BM187" s="95">
        <v>4640</v>
      </c>
      <c r="BN187" s="99">
        <f>'Max limit'!AX187*Input!PrimaryDrive_ratio*Input!Gear4_ratio*Input!FinalDrive_ratio</f>
        <v>808.07384615384615</v>
      </c>
      <c r="BO187" s="99">
        <f t="shared" si="134"/>
        <v>13.467897435897436</v>
      </c>
      <c r="BP187" s="99">
        <f>BO187*Input!$N$23</f>
        <v>31689.935730871792</v>
      </c>
      <c r="BQ187" s="100">
        <f t="shared" si="135"/>
        <v>31.689935730871792</v>
      </c>
      <c r="BR187" s="95">
        <v>4640</v>
      </c>
      <c r="BS187" s="99">
        <f>'Max limit'!AX187*Input!PrimaryDrive_ratio*Input!Gear5_ratio*Input!FinalDrive_ratio</f>
        <v>925.91794871794866</v>
      </c>
      <c r="BT187" s="99">
        <f t="shared" si="136"/>
        <v>15.431965811965812</v>
      </c>
      <c r="BU187" s="99">
        <f>BT187*Input!$N$23</f>
        <v>36311.384691623927</v>
      </c>
      <c r="BV187" s="100">
        <f t="shared" si="137"/>
        <v>36.311384691623928</v>
      </c>
      <c r="BW187" s="95">
        <v>4640</v>
      </c>
      <c r="BX187" s="99">
        <f>'Max limit'!AX187*Input!PrimaryDrive_ratio*Input!Gear6_ratio*Input!FinalDrive_ratio</f>
        <v>1054.0093645484949</v>
      </c>
      <c r="BY187" s="99">
        <f t="shared" si="138"/>
        <v>17.566822742474915</v>
      </c>
      <c r="BZ187" s="99">
        <f>BY187*Input!$N$23</f>
        <v>41334.698779397986</v>
      </c>
      <c r="CA187" s="100">
        <f t="shared" si="139"/>
        <v>41.334698779397989</v>
      </c>
      <c r="CC187" s="95">
        <v>4640</v>
      </c>
      <c r="CD187" s="94">
        <f t="shared" si="140"/>
        <v>16</v>
      </c>
      <c r="CE187" s="94">
        <f t="shared" si="141"/>
        <v>21</v>
      </c>
      <c r="CF187" s="94">
        <f t="shared" si="142"/>
        <v>26.5</v>
      </c>
      <c r="CG187" s="94">
        <f t="shared" si="143"/>
        <v>31.5</v>
      </c>
      <c r="CH187" s="94">
        <f t="shared" si="144"/>
        <v>36.5</v>
      </c>
      <c r="CI187" s="94">
        <f t="shared" si="145"/>
        <v>41.5</v>
      </c>
      <c r="CK187" s="95">
        <v>4640</v>
      </c>
      <c r="CL187" s="162">
        <f t="shared" si="146"/>
        <v>6.824948024948025</v>
      </c>
      <c r="CM187" s="162">
        <f t="shared" si="147"/>
        <v>8.9785982905982902</v>
      </c>
      <c r="CN187" s="162">
        <f t="shared" si="148"/>
        <v>11.223247863247861</v>
      </c>
      <c r="CO187" s="162">
        <f t="shared" si="149"/>
        <v>13.467897435897436</v>
      </c>
      <c r="CP187" s="162">
        <f t="shared" si="150"/>
        <v>15.431965811965812</v>
      </c>
      <c r="CQ187" s="162">
        <f t="shared" si="151"/>
        <v>17.566822742474915</v>
      </c>
    </row>
    <row r="188" spans="1:95" ht="19.5" thickTop="1" thickBot="1">
      <c r="A188" s="70">
        <v>4690</v>
      </c>
      <c r="B188" s="70">
        <v>64.004999999999995</v>
      </c>
      <c r="C188" s="70">
        <v>95.846999999999994</v>
      </c>
      <c r="D188" s="70">
        <v>60.383000000000003</v>
      </c>
      <c r="E188" s="70">
        <v>2.8690000000000002</v>
      </c>
      <c r="G188" s="92">
        <v>1</v>
      </c>
      <c r="H188" s="93">
        <f t="shared" si="152"/>
        <v>6.1521739130434785</v>
      </c>
      <c r="O188" s="95">
        <v>4650</v>
      </c>
      <c r="P188" s="94">
        <f t="shared" si="104"/>
        <v>13.057702610926619</v>
      </c>
      <c r="Q188" s="94">
        <f t="shared" si="105"/>
        <v>13.397766054269693</v>
      </c>
      <c r="R188" s="94">
        <f t="shared" si="106"/>
        <v>13.595969458106794</v>
      </c>
      <c r="S188" s="94">
        <f t="shared" si="107"/>
        <v>13.514484813840692</v>
      </c>
      <c r="T188" s="94">
        <f t="shared" si="108"/>
        <v>13.426465382830337</v>
      </c>
      <c r="U188" s="94">
        <f t="shared" si="109"/>
        <v>13.161915879360576</v>
      </c>
      <c r="V188" s="82"/>
      <c r="W188" s="95">
        <v>4650</v>
      </c>
      <c r="X188" s="161">
        <f t="shared" si="117"/>
        <v>9.1772908721943089</v>
      </c>
      <c r="Y188" s="161">
        <f t="shared" si="118"/>
        <v>9.3799946079716374</v>
      </c>
      <c r="Z188" s="161">
        <f t="shared" si="119"/>
        <v>9.4686224269097004</v>
      </c>
      <c r="AA188" s="161">
        <f t="shared" si="120"/>
        <v>9.3492722135500497</v>
      </c>
      <c r="AB188" s="161">
        <f t="shared" si="121"/>
        <v>9.2226859992036676</v>
      </c>
      <c r="AC188" s="161">
        <f t="shared" si="122"/>
        <v>8.9581364957339069</v>
      </c>
      <c r="AD188" s="82"/>
      <c r="AE188" s="82"/>
      <c r="AF188" s="82"/>
      <c r="AG188" s="95">
        <v>4650</v>
      </c>
      <c r="AH188" s="161">
        <f t="shared" si="123"/>
        <v>-11.11525700432999</v>
      </c>
      <c r="AI188" s="161">
        <f t="shared" si="124"/>
        <v>-11.253293417789381</v>
      </c>
      <c r="AJ188" s="161">
        <f t="shared" si="125"/>
        <v>-11.437202655196659</v>
      </c>
      <c r="AK188" s="161">
        <f t="shared" si="126"/>
        <v>-11.661980612027776</v>
      </c>
      <c r="AL188" s="161">
        <f t="shared" si="127"/>
        <v>-11.892186445657371</v>
      </c>
      <c r="AM188" s="161">
        <f t="shared" si="128"/>
        <v>-12.177899909404712</v>
      </c>
      <c r="AN188" s="81"/>
      <c r="AO188" s="81"/>
      <c r="AP188" s="95">
        <v>4650</v>
      </c>
      <c r="AQ188" s="94">
        <f t="shared" si="110"/>
        <v>49.873122269869867</v>
      </c>
      <c r="AR188" s="94">
        <f t="shared" si="111"/>
        <v>86.314735423149003</v>
      </c>
      <c r="AS188" s="94">
        <f t="shared" si="112"/>
        <v>134.86677409867031</v>
      </c>
      <c r="AT188" s="94">
        <f t="shared" si="113"/>
        <v>194.20815470208524</v>
      </c>
      <c r="AU188" s="94">
        <f t="shared" si="114"/>
        <v>254.98249478029834</v>
      </c>
      <c r="AV188" s="94">
        <f t="shared" si="115"/>
        <v>330.41084920959651</v>
      </c>
      <c r="AW188" s="81"/>
      <c r="AX188" s="95">
        <v>4650</v>
      </c>
      <c r="AY188" s="99">
        <f>'Max limit'!AX188*Input!PrimaryDrive_ratio*Input!Gear1_ratio*Input!FinalDrive_ratio</f>
        <v>410.37941787941787</v>
      </c>
      <c r="AZ188" s="99">
        <f t="shared" si="129"/>
        <v>6.8396569646569647</v>
      </c>
      <c r="BA188" s="99">
        <f>AZ188*Input!$N$23</f>
        <v>16093.699158523907</v>
      </c>
      <c r="BB188" s="97">
        <f t="shared" si="116"/>
        <v>16.093699158523908</v>
      </c>
      <c r="BC188" s="95">
        <v>4650</v>
      </c>
      <c r="BD188" s="99">
        <f>'Max limit'!AX188*Input!PrimaryDrive_ratio*Input!Gear2_ratio*Input!FinalDrive_ratio</f>
        <v>539.87692307692305</v>
      </c>
      <c r="BE188" s="99">
        <f t="shared" si="130"/>
        <v>8.9979487179487183</v>
      </c>
      <c r="BF188" s="99">
        <f>BE188*Input!$N$23</f>
        <v>21172.155337435895</v>
      </c>
      <c r="BG188" s="100">
        <f t="shared" si="131"/>
        <v>21.172155337435896</v>
      </c>
      <c r="BH188" s="95">
        <v>4650</v>
      </c>
      <c r="BI188" s="99">
        <f>'Max limit'!AX188*Input!PrimaryDrive_ratio*Input!Gear3_ratio*Input!FinalDrive_ratio</f>
        <v>674.84615384615381</v>
      </c>
      <c r="BJ188" s="99">
        <f t="shared" si="132"/>
        <v>11.247435897435897</v>
      </c>
      <c r="BK188" s="99">
        <f>BJ188*Input!$N$23</f>
        <v>26465.194171794868</v>
      </c>
      <c r="BL188" s="100">
        <f t="shared" si="133"/>
        <v>26.46519417179487</v>
      </c>
      <c r="BM188" s="95">
        <v>4650</v>
      </c>
      <c r="BN188" s="99">
        <f>'Max limit'!AX188*Input!PrimaryDrive_ratio*Input!Gear4_ratio*Input!FinalDrive_ratio</f>
        <v>809.81538461538469</v>
      </c>
      <c r="BO188" s="99">
        <f t="shared" si="134"/>
        <v>13.496923076923078</v>
      </c>
      <c r="BP188" s="99">
        <f>BO188*Input!$N$23</f>
        <v>31758.233006153845</v>
      </c>
      <c r="BQ188" s="100">
        <f t="shared" si="135"/>
        <v>31.758233006153844</v>
      </c>
      <c r="BR188" s="95">
        <v>4650</v>
      </c>
      <c r="BS188" s="99">
        <f>'Max limit'!AX188*Input!PrimaryDrive_ratio*Input!Gear5_ratio*Input!FinalDrive_ratio</f>
        <v>927.91346153846132</v>
      </c>
      <c r="BT188" s="99">
        <f t="shared" si="136"/>
        <v>15.465224358974355</v>
      </c>
      <c r="BU188" s="99">
        <f>BT188*Input!$N$23</f>
        <v>36389.641986217932</v>
      </c>
      <c r="BV188" s="100">
        <f t="shared" si="137"/>
        <v>36.389641986217931</v>
      </c>
      <c r="BW188" s="95">
        <v>4650</v>
      </c>
      <c r="BX188" s="99">
        <f>'Max limit'!AX188*Input!PrimaryDrive_ratio*Input!Gear6_ratio*Input!FinalDrive_ratio</f>
        <v>1056.2809364548493</v>
      </c>
      <c r="BY188" s="99">
        <f t="shared" si="138"/>
        <v>17.604682274247487</v>
      </c>
      <c r="BZ188" s="99">
        <f>BY188*Input!$N$23</f>
        <v>41423.78218193978</v>
      </c>
      <c r="CA188" s="100">
        <f t="shared" si="139"/>
        <v>41.423782181939778</v>
      </c>
      <c r="CC188" s="95">
        <v>4650</v>
      </c>
      <c r="CD188" s="94">
        <f t="shared" si="140"/>
        <v>16</v>
      </c>
      <c r="CE188" s="94">
        <f t="shared" si="141"/>
        <v>21</v>
      </c>
      <c r="CF188" s="94">
        <f t="shared" si="142"/>
        <v>26.5</v>
      </c>
      <c r="CG188" s="94">
        <f t="shared" si="143"/>
        <v>32</v>
      </c>
      <c r="CH188" s="94">
        <f t="shared" si="144"/>
        <v>36.5</v>
      </c>
      <c r="CI188" s="94">
        <f t="shared" si="145"/>
        <v>41.5</v>
      </c>
      <c r="CK188" s="95">
        <v>4650</v>
      </c>
      <c r="CL188" s="162">
        <f t="shared" si="146"/>
        <v>6.8396569646569647</v>
      </c>
      <c r="CM188" s="162">
        <f t="shared" si="147"/>
        <v>8.9979487179487183</v>
      </c>
      <c r="CN188" s="162">
        <f t="shared" si="148"/>
        <v>11.247435897435897</v>
      </c>
      <c r="CO188" s="162">
        <f t="shared" si="149"/>
        <v>13.496923076923078</v>
      </c>
      <c r="CP188" s="162">
        <f t="shared" si="150"/>
        <v>15.465224358974355</v>
      </c>
      <c r="CQ188" s="162">
        <f t="shared" si="151"/>
        <v>17.604682274247487</v>
      </c>
    </row>
    <row r="189" spans="1:95" ht="19.5" thickTop="1" thickBot="1">
      <c r="A189" s="70">
        <v>4700</v>
      </c>
      <c r="B189" s="70">
        <v>64.046000000000006</v>
      </c>
      <c r="C189" s="70">
        <v>95.704999999999998</v>
      </c>
      <c r="D189" s="70">
        <v>60.421999999999997</v>
      </c>
      <c r="E189" s="70">
        <v>2.871</v>
      </c>
      <c r="G189" s="92">
        <v>1</v>
      </c>
      <c r="H189" s="93">
        <f t="shared" si="152"/>
        <v>6.1973684210526319</v>
      </c>
      <c r="O189" s="95">
        <v>4660</v>
      </c>
      <c r="P189" s="94">
        <f t="shared" si="104"/>
        <v>13.057007393668805</v>
      </c>
      <c r="Q189" s="94">
        <f t="shared" si="105"/>
        <v>13.396520259943809</v>
      </c>
      <c r="R189" s="94">
        <f t="shared" si="106"/>
        <v>13.593969816646217</v>
      </c>
      <c r="S189" s="94">
        <f t="shared" si="107"/>
        <v>13.511578912855779</v>
      </c>
      <c r="T189" s="94">
        <f t="shared" si="108"/>
        <v>13.422614800098811</v>
      </c>
      <c r="U189" s="94">
        <f t="shared" si="109"/>
        <v>13.156926225810549</v>
      </c>
      <c r="V189" s="82"/>
      <c r="W189" s="95">
        <v>4660</v>
      </c>
      <c r="X189" s="161">
        <f t="shared" si="117"/>
        <v>9.1765956549364933</v>
      </c>
      <c r="Y189" s="161">
        <f t="shared" si="118"/>
        <v>9.3787488136457551</v>
      </c>
      <c r="Z189" s="161">
        <f t="shared" si="119"/>
        <v>9.4666227854491236</v>
      </c>
      <c r="AA189" s="161">
        <f t="shared" si="120"/>
        <v>9.3463663125651362</v>
      </c>
      <c r="AB189" s="161">
        <f t="shared" si="121"/>
        <v>9.2188354164721407</v>
      </c>
      <c r="AC189" s="161">
        <f t="shared" si="122"/>
        <v>8.9531468421838802</v>
      </c>
      <c r="AD189" s="82"/>
      <c r="AE189" s="82"/>
      <c r="AF189" s="82"/>
      <c r="AG189" s="95">
        <v>4660</v>
      </c>
      <c r="AH189" s="161">
        <f t="shared" si="123"/>
        <v>-11.116070408521633</v>
      </c>
      <c r="AI189" s="161">
        <f t="shared" si="124"/>
        <v>-11.254701165377629</v>
      </c>
      <c r="AJ189" s="161">
        <f t="shared" si="125"/>
        <v>-11.439402260803295</v>
      </c>
      <c r="AK189" s="161">
        <f t="shared" si="126"/>
        <v>-11.665148044101333</v>
      </c>
      <c r="AL189" s="161">
        <f t="shared" si="127"/>
        <v>-11.896345075007419</v>
      </c>
      <c r="AM189" s="161">
        <f t="shared" si="128"/>
        <v>-12.18328873523874</v>
      </c>
      <c r="AN189" s="81"/>
      <c r="AO189" s="81"/>
      <c r="AP189" s="95">
        <v>4660</v>
      </c>
      <c r="AQ189" s="94">
        <f t="shared" si="110"/>
        <v>50.087860976463674</v>
      </c>
      <c r="AR189" s="94">
        <f t="shared" si="111"/>
        <v>86.686380786446279</v>
      </c>
      <c r="AS189" s="94">
        <f t="shared" si="112"/>
        <v>135.44746997882228</v>
      </c>
      <c r="AT189" s="94">
        <f t="shared" si="113"/>
        <v>195.04435676950411</v>
      </c>
      <c r="AU189" s="94">
        <f t="shared" si="114"/>
        <v>256.08037292871091</v>
      </c>
      <c r="AV189" s="94">
        <f t="shared" si="115"/>
        <v>331.83349922977999</v>
      </c>
      <c r="AW189" s="81"/>
      <c r="AX189" s="95">
        <v>4660</v>
      </c>
      <c r="AY189" s="99">
        <f>'Max limit'!AX189*Input!PrimaryDrive_ratio*Input!Gear1_ratio*Input!FinalDrive_ratio</f>
        <v>411.26195426195426</v>
      </c>
      <c r="AZ189" s="99">
        <f t="shared" si="129"/>
        <v>6.8543659043659044</v>
      </c>
      <c r="BA189" s="99">
        <f>AZ189*Input!$N$23</f>
        <v>16128.309264241161</v>
      </c>
      <c r="BB189" s="97">
        <f t="shared" si="116"/>
        <v>16.12830926424116</v>
      </c>
      <c r="BC189" s="95">
        <v>4660</v>
      </c>
      <c r="BD189" s="99">
        <f>'Max limit'!AX189*Input!PrimaryDrive_ratio*Input!Gear2_ratio*Input!FinalDrive_ratio</f>
        <v>541.03794871794878</v>
      </c>
      <c r="BE189" s="99">
        <f t="shared" si="130"/>
        <v>9.0172991452991464</v>
      </c>
      <c r="BF189" s="99">
        <f>BE189*Input!$N$23</f>
        <v>21217.686854290598</v>
      </c>
      <c r="BG189" s="100">
        <f t="shared" si="131"/>
        <v>21.217686854290598</v>
      </c>
      <c r="BH189" s="95">
        <v>4660</v>
      </c>
      <c r="BI189" s="99">
        <f>'Max limit'!AX189*Input!PrimaryDrive_ratio*Input!Gear3_ratio*Input!FinalDrive_ratio</f>
        <v>676.29743589743589</v>
      </c>
      <c r="BJ189" s="99">
        <f t="shared" si="132"/>
        <v>11.271623931623932</v>
      </c>
      <c r="BK189" s="99">
        <f>BJ189*Input!$N$23</f>
        <v>26522.108567863244</v>
      </c>
      <c r="BL189" s="100">
        <f t="shared" si="133"/>
        <v>26.522108567863246</v>
      </c>
      <c r="BM189" s="95">
        <v>4660</v>
      </c>
      <c r="BN189" s="99">
        <f>'Max limit'!AX189*Input!PrimaryDrive_ratio*Input!Gear4_ratio*Input!FinalDrive_ratio</f>
        <v>811.55692307692323</v>
      </c>
      <c r="BO189" s="99">
        <f t="shared" si="134"/>
        <v>13.525948717948721</v>
      </c>
      <c r="BP189" s="99">
        <f>BO189*Input!$N$23</f>
        <v>31826.530281435898</v>
      </c>
      <c r="BQ189" s="100">
        <f t="shared" si="135"/>
        <v>31.826530281435897</v>
      </c>
      <c r="BR189" s="95">
        <v>4660</v>
      </c>
      <c r="BS189" s="99">
        <f>'Max limit'!AX189*Input!PrimaryDrive_ratio*Input!Gear5_ratio*Input!FinalDrive_ratio</f>
        <v>929.90897435897443</v>
      </c>
      <c r="BT189" s="99">
        <f t="shared" si="136"/>
        <v>15.498482905982907</v>
      </c>
      <c r="BU189" s="99">
        <f>BT189*Input!$N$23</f>
        <v>36467.899280811966</v>
      </c>
      <c r="BV189" s="100">
        <f t="shared" si="137"/>
        <v>36.467899280811963</v>
      </c>
      <c r="BW189" s="95">
        <v>4660</v>
      </c>
      <c r="BX189" s="99">
        <f>'Max limit'!AX189*Input!PrimaryDrive_ratio*Input!Gear6_ratio*Input!FinalDrive_ratio</f>
        <v>1058.552508361204</v>
      </c>
      <c r="BY189" s="99">
        <f t="shared" si="138"/>
        <v>17.642541806020066</v>
      </c>
      <c r="BZ189" s="99">
        <f>BY189*Input!$N$23</f>
        <v>41512.865584481595</v>
      </c>
      <c r="CA189" s="100">
        <f t="shared" si="139"/>
        <v>41.512865584481595</v>
      </c>
      <c r="CC189" s="95">
        <v>4660</v>
      </c>
      <c r="CD189" s="94">
        <f t="shared" si="140"/>
        <v>16</v>
      </c>
      <c r="CE189" s="94">
        <f t="shared" si="141"/>
        <v>21</v>
      </c>
      <c r="CF189" s="94">
        <f t="shared" si="142"/>
        <v>26.5</v>
      </c>
      <c r="CG189" s="94">
        <f t="shared" si="143"/>
        <v>32</v>
      </c>
      <c r="CH189" s="94">
        <f t="shared" si="144"/>
        <v>36.5</v>
      </c>
      <c r="CI189" s="94">
        <f t="shared" si="145"/>
        <v>41.5</v>
      </c>
      <c r="CK189" s="95">
        <v>4660</v>
      </c>
      <c r="CL189" s="162">
        <f t="shared" si="146"/>
        <v>6.8543659043659044</v>
      </c>
      <c r="CM189" s="162">
        <f t="shared" si="147"/>
        <v>9.0172991452991464</v>
      </c>
      <c r="CN189" s="162">
        <f t="shared" si="148"/>
        <v>11.271623931623932</v>
      </c>
      <c r="CO189" s="162">
        <f t="shared" si="149"/>
        <v>13.525948717948721</v>
      </c>
      <c r="CP189" s="162">
        <f t="shared" si="150"/>
        <v>15.498482905982907</v>
      </c>
      <c r="CQ189" s="162">
        <f t="shared" si="151"/>
        <v>17.642541806020066</v>
      </c>
    </row>
    <row r="190" spans="1:95" ht="19.5" thickTop="1" thickBot="1">
      <c r="A190" s="70">
        <v>4710</v>
      </c>
      <c r="B190" s="70">
        <v>64.102000000000004</v>
      </c>
      <c r="C190" s="70">
        <v>95.584999999999994</v>
      </c>
      <c r="D190" s="70">
        <v>60.468000000000004</v>
      </c>
      <c r="E190" s="70">
        <v>2.8820000000000001</v>
      </c>
      <c r="G190" s="92">
        <v>1</v>
      </c>
      <c r="H190" s="93">
        <f t="shared" si="152"/>
        <v>6.2425629290617852</v>
      </c>
      <c r="O190" s="95">
        <v>4670</v>
      </c>
      <c r="P190" s="94">
        <f t="shared" si="104"/>
        <v>13.056310682926011</v>
      </c>
      <c r="Q190" s="94">
        <f t="shared" si="105"/>
        <v>13.395271789368032</v>
      </c>
      <c r="R190" s="94">
        <f t="shared" si="106"/>
        <v>13.591965879500437</v>
      </c>
      <c r="S190" s="94">
        <f t="shared" si="107"/>
        <v>13.508666769333839</v>
      </c>
      <c r="T190" s="94">
        <f t="shared" si="108"/>
        <v>13.418755945438756</v>
      </c>
      <c r="U190" s="94">
        <f t="shared" si="109"/>
        <v>13.151925853348493</v>
      </c>
      <c r="V190" s="82"/>
      <c r="W190" s="95">
        <v>4670</v>
      </c>
      <c r="X190" s="161">
        <f t="shared" si="117"/>
        <v>9.1758989441937011</v>
      </c>
      <c r="Y190" s="161">
        <f t="shared" si="118"/>
        <v>9.377500343069979</v>
      </c>
      <c r="Z190" s="161">
        <f t="shared" si="119"/>
        <v>9.4646188483033438</v>
      </c>
      <c r="AA190" s="161">
        <f t="shared" si="120"/>
        <v>9.3434541690431967</v>
      </c>
      <c r="AB190" s="161">
        <f t="shared" si="121"/>
        <v>9.2149765618120849</v>
      </c>
      <c r="AC190" s="161">
        <f t="shared" si="122"/>
        <v>8.9481464697218236</v>
      </c>
      <c r="AD190" s="82"/>
      <c r="AE190" s="82"/>
      <c r="AF190" s="82"/>
      <c r="AG190" s="95">
        <v>4670</v>
      </c>
      <c r="AH190" s="161">
        <f t="shared" si="123"/>
        <v>-11.116885560090703</v>
      </c>
      <c r="AI190" s="161">
        <f t="shared" si="124"/>
        <v>-11.256111937128257</v>
      </c>
      <c r="AJ190" s="161">
        <f t="shared" si="125"/>
        <v>-11.441606591663652</v>
      </c>
      <c r="AK190" s="161">
        <f t="shared" si="126"/>
        <v>-11.668322280540245</v>
      </c>
      <c r="AL190" s="161">
        <f t="shared" si="127"/>
        <v>-11.900512638040279</v>
      </c>
      <c r="AM190" s="161">
        <f t="shared" si="128"/>
        <v>-12.188689137497761</v>
      </c>
      <c r="AN190" s="81"/>
      <c r="AO190" s="81"/>
      <c r="AP190" s="95">
        <v>4670</v>
      </c>
      <c r="AQ190" s="94">
        <f t="shared" si="110"/>
        <v>50.303060990697887</v>
      </c>
      <c r="AR190" s="94">
        <f t="shared" si="111"/>
        <v>87.05882452861205</v>
      </c>
      <c r="AS190" s="94">
        <f t="shared" si="112"/>
        <v>136.02941332595634</v>
      </c>
      <c r="AT190" s="94">
        <f t="shared" si="113"/>
        <v>195.88235518937711</v>
      </c>
      <c r="AU190" s="94">
        <f t="shared" si="114"/>
        <v>257.18060956938609</v>
      </c>
      <c r="AV190" s="94">
        <f t="shared" si="115"/>
        <v>333.25920542616143</v>
      </c>
      <c r="AW190" s="81"/>
      <c r="AX190" s="95">
        <v>4670</v>
      </c>
      <c r="AY190" s="99">
        <f>'Max limit'!AX190*Input!PrimaryDrive_ratio*Input!Gear1_ratio*Input!FinalDrive_ratio</f>
        <v>412.1444906444907</v>
      </c>
      <c r="AZ190" s="99">
        <f t="shared" si="129"/>
        <v>6.869074844074845</v>
      </c>
      <c r="BA190" s="99">
        <f>AZ190*Input!$N$23</f>
        <v>16162.919369958419</v>
      </c>
      <c r="BB190" s="97">
        <f t="shared" si="116"/>
        <v>16.16291936995842</v>
      </c>
      <c r="BC190" s="95">
        <v>4670</v>
      </c>
      <c r="BD190" s="99">
        <f>'Max limit'!AX190*Input!PrimaryDrive_ratio*Input!Gear2_ratio*Input!FinalDrive_ratio</f>
        <v>542.1989743589744</v>
      </c>
      <c r="BE190" s="99">
        <f t="shared" si="130"/>
        <v>9.0366495726495728</v>
      </c>
      <c r="BF190" s="99">
        <f>BE190*Input!$N$23</f>
        <v>21263.218371145296</v>
      </c>
      <c r="BG190" s="100">
        <f t="shared" si="131"/>
        <v>21.263218371145296</v>
      </c>
      <c r="BH190" s="95">
        <v>4670</v>
      </c>
      <c r="BI190" s="99">
        <f>'Max limit'!AX190*Input!PrimaryDrive_ratio*Input!Gear3_ratio*Input!FinalDrive_ratio</f>
        <v>677.74871794871797</v>
      </c>
      <c r="BJ190" s="99">
        <f t="shared" si="132"/>
        <v>11.295811965811966</v>
      </c>
      <c r="BK190" s="99">
        <f>BJ190*Input!$N$23</f>
        <v>26579.02296393162</v>
      </c>
      <c r="BL190" s="100">
        <f t="shared" si="133"/>
        <v>26.579022963931621</v>
      </c>
      <c r="BM190" s="95">
        <v>4670</v>
      </c>
      <c r="BN190" s="99">
        <f>'Max limit'!AX190*Input!PrimaryDrive_ratio*Input!Gear4_ratio*Input!FinalDrive_ratio</f>
        <v>813.29846153846154</v>
      </c>
      <c r="BO190" s="99">
        <f t="shared" si="134"/>
        <v>13.554974358974359</v>
      </c>
      <c r="BP190" s="99">
        <f>BO190*Input!$N$23</f>
        <v>31894.827556717944</v>
      </c>
      <c r="BQ190" s="100">
        <f t="shared" si="135"/>
        <v>31.894827556717946</v>
      </c>
      <c r="BR190" s="95">
        <v>4670</v>
      </c>
      <c r="BS190" s="99">
        <f>'Max limit'!AX190*Input!PrimaryDrive_ratio*Input!Gear5_ratio*Input!FinalDrive_ratio</f>
        <v>931.90448717948709</v>
      </c>
      <c r="BT190" s="99">
        <f t="shared" si="136"/>
        <v>15.531741452991451</v>
      </c>
      <c r="BU190" s="99">
        <f>BT190*Input!$N$23</f>
        <v>36546.15657540597</v>
      </c>
      <c r="BV190" s="100">
        <f t="shared" si="137"/>
        <v>36.546156575405973</v>
      </c>
      <c r="BW190" s="95">
        <v>4670</v>
      </c>
      <c r="BX190" s="99">
        <f>'Max limit'!AX190*Input!PrimaryDrive_ratio*Input!Gear6_ratio*Input!FinalDrive_ratio</f>
        <v>1060.8240802675584</v>
      </c>
      <c r="BY190" s="99">
        <f t="shared" si="138"/>
        <v>17.680401337792642</v>
      </c>
      <c r="BZ190" s="99">
        <f>BY190*Input!$N$23</f>
        <v>41601.948987023403</v>
      </c>
      <c r="CA190" s="100">
        <f t="shared" si="139"/>
        <v>41.601948987023405</v>
      </c>
      <c r="CC190" s="95">
        <v>4670</v>
      </c>
      <c r="CD190" s="94">
        <f t="shared" si="140"/>
        <v>16</v>
      </c>
      <c r="CE190" s="94">
        <f t="shared" si="141"/>
        <v>21.5</v>
      </c>
      <c r="CF190" s="94">
        <f t="shared" si="142"/>
        <v>26.5</v>
      </c>
      <c r="CG190" s="94">
        <f t="shared" si="143"/>
        <v>32</v>
      </c>
      <c r="CH190" s="94">
        <f t="shared" si="144"/>
        <v>36.5</v>
      </c>
      <c r="CI190" s="94">
        <f t="shared" si="145"/>
        <v>41.5</v>
      </c>
      <c r="CK190" s="95">
        <v>4670</v>
      </c>
      <c r="CL190" s="162">
        <f t="shared" si="146"/>
        <v>6.869074844074845</v>
      </c>
      <c r="CM190" s="162">
        <f t="shared" si="147"/>
        <v>9.0366495726495728</v>
      </c>
      <c r="CN190" s="162">
        <f t="shared" si="148"/>
        <v>11.295811965811966</v>
      </c>
      <c r="CO190" s="162">
        <f t="shared" si="149"/>
        <v>13.554974358974359</v>
      </c>
      <c r="CP190" s="162">
        <f t="shared" si="150"/>
        <v>15.531741452991451</v>
      </c>
      <c r="CQ190" s="162">
        <f t="shared" si="151"/>
        <v>17.680401337792642</v>
      </c>
    </row>
    <row r="191" spans="1:95" ht="19.5" thickTop="1" thickBot="1">
      <c r="A191" s="70">
        <v>4720</v>
      </c>
      <c r="B191" s="70">
        <v>64.156999999999996</v>
      </c>
      <c r="C191" s="70">
        <v>95.465000000000003</v>
      </c>
      <c r="D191" s="70">
        <v>60.518000000000001</v>
      </c>
      <c r="E191" s="70">
        <v>2.89</v>
      </c>
      <c r="G191" s="92">
        <v>1</v>
      </c>
      <c r="H191" s="93">
        <f t="shared" si="152"/>
        <v>6.2877574370709386</v>
      </c>
      <c r="O191" s="95">
        <v>4680</v>
      </c>
      <c r="P191" s="94">
        <f t="shared" si="104"/>
        <v>13.055612478698237</v>
      </c>
      <c r="Q191" s="94">
        <f t="shared" si="105"/>
        <v>13.394020642542364</v>
      </c>
      <c r="R191" s="94">
        <f t="shared" si="106"/>
        <v>13.589957646669459</v>
      </c>
      <c r="S191" s="94">
        <f t="shared" si="107"/>
        <v>13.505748383274875</v>
      </c>
      <c r="T191" s="94">
        <f t="shared" si="108"/>
        <v>13.414888818850166</v>
      </c>
      <c r="U191" s="94">
        <f t="shared" si="109"/>
        <v>13.146914761974408</v>
      </c>
      <c r="V191" s="82"/>
      <c r="W191" s="95">
        <v>4680</v>
      </c>
      <c r="X191" s="161">
        <f t="shared" si="117"/>
        <v>9.175200739965927</v>
      </c>
      <c r="Y191" s="161">
        <f t="shared" si="118"/>
        <v>9.3762491962443075</v>
      </c>
      <c r="Z191" s="161">
        <f t="shared" si="119"/>
        <v>9.4626106154723661</v>
      </c>
      <c r="AA191" s="161">
        <f t="shared" si="120"/>
        <v>9.3405357829842348</v>
      </c>
      <c r="AB191" s="161">
        <f t="shared" si="121"/>
        <v>9.2111094352234968</v>
      </c>
      <c r="AC191" s="161">
        <f t="shared" si="122"/>
        <v>8.9431353783477388</v>
      </c>
      <c r="AD191" s="82"/>
      <c r="AE191" s="82"/>
      <c r="AF191" s="82"/>
      <c r="AG191" s="95">
        <v>4680</v>
      </c>
      <c r="AH191" s="161">
        <f t="shared" si="123"/>
        <v>-11.117702459037197</v>
      </c>
      <c r="AI191" s="161">
        <f t="shared" si="124"/>
        <v>-11.257525733041264</v>
      </c>
      <c r="AJ191" s="161">
        <f t="shared" si="125"/>
        <v>-11.443815647777727</v>
      </c>
      <c r="AK191" s="161">
        <f t="shared" si="126"/>
        <v>-11.671503321344515</v>
      </c>
      <c r="AL191" s="161">
        <f t="shared" si="127"/>
        <v>-11.904689134755955</v>
      </c>
      <c r="AM191" s="161">
        <f t="shared" si="128"/>
        <v>-12.194101116181773</v>
      </c>
      <c r="AN191" s="81"/>
      <c r="AO191" s="81"/>
      <c r="AP191" s="95">
        <v>4680</v>
      </c>
      <c r="AQ191" s="94">
        <f t="shared" si="110"/>
        <v>50.518722312572415</v>
      </c>
      <c r="AR191" s="94">
        <f t="shared" si="111"/>
        <v>87.432066649646359</v>
      </c>
      <c r="AS191" s="94">
        <f t="shared" si="112"/>
        <v>136.61260414007239</v>
      </c>
      <c r="AT191" s="94">
        <f t="shared" si="113"/>
        <v>196.7221499617043</v>
      </c>
      <c r="AU191" s="94">
        <f t="shared" si="114"/>
        <v>258.28320470232438</v>
      </c>
      <c r="AV191" s="94">
        <f t="shared" si="115"/>
        <v>334.6879677987406</v>
      </c>
      <c r="AW191" s="81"/>
      <c r="AX191" s="95">
        <v>4680</v>
      </c>
      <c r="AY191" s="99">
        <f>'Max limit'!AX191*Input!PrimaryDrive_ratio*Input!Gear1_ratio*Input!FinalDrive_ratio</f>
        <v>413.02702702702697</v>
      </c>
      <c r="AZ191" s="99">
        <f t="shared" si="129"/>
        <v>6.883783783783783</v>
      </c>
      <c r="BA191" s="99">
        <f>AZ191*Input!$N$23</f>
        <v>16197.52947567567</v>
      </c>
      <c r="BB191" s="97">
        <f t="shared" si="116"/>
        <v>16.197529475675669</v>
      </c>
      <c r="BC191" s="95">
        <v>4680</v>
      </c>
      <c r="BD191" s="99">
        <f>'Max limit'!AX191*Input!PrimaryDrive_ratio*Input!Gear2_ratio*Input!FinalDrive_ratio</f>
        <v>543.36</v>
      </c>
      <c r="BE191" s="99">
        <f t="shared" si="130"/>
        <v>9.0560000000000009</v>
      </c>
      <c r="BF191" s="99">
        <f>BE191*Input!$N$23</f>
        <v>21308.749887999998</v>
      </c>
      <c r="BG191" s="100">
        <f t="shared" si="131"/>
        <v>21.308749887999998</v>
      </c>
      <c r="BH191" s="95">
        <v>4680</v>
      </c>
      <c r="BI191" s="99">
        <f>'Max limit'!AX191*Input!PrimaryDrive_ratio*Input!Gear3_ratio*Input!FinalDrive_ratio</f>
        <v>679.19999999999993</v>
      </c>
      <c r="BJ191" s="99">
        <f t="shared" si="132"/>
        <v>11.319999999999999</v>
      </c>
      <c r="BK191" s="99">
        <f>BJ191*Input!$N$23</f>
        <v>26635.937359999993</v>
      </c>
      <c r="BL191" s="100">
        <f t="shared" si="133"/>
        <v>26.635937359999993</v>
      </c>
      <c r="BM191" s="95">
        <v>4680</v>
      </c>
      <c r="BN191" s="99">
        <f>'Max limit'!AX191*Input!PrimaryDrive_ratio*Input!Gear4_ratio*Input!FinalDrive_ratio</f>
        <v>815.04</v>
      </c>
      <c r="BO191" s="99">
        <f t="shared" si="134"/>
        <v>13.584</v>
      </c>
      <c r="BP191" s="99">
        <f>BO191*Input!$N$23</f>
        <v>31963.124831999994</v>
      </c>
      <c r="BQ191" s="100">
        <f t="shared" si="135"/>
        <v>31.963124831999995</v>
      </c>
      <c r="BR191" s="95">
        <v>4680</v>
      </c>
      <c r="BS191" s="99">
        <f>'Max limit'!AX191*Input!PrimaryDrive_ratio*Input!Gear5_ratio*Input!FinalDrive_ratio</f>
        <v>933.89999999999986</v>
      </c>
      <c r="BT191" s="99">
        <f t="shared" si="136"/>
        <v>15.564999999999998</v>
      </c>
      <c r="BU191" s="99">
        <f>BT191*Input!$N$23</f>
        <v>36624.413869999989</v>
      </c>
      <c r="BV191" s="100">
        <f t="shared" si="137"/>
        <v>36.624413869999991</v>
      </c>
      <c r="BW191" s="95">
        <v>4680</v>
      </c>
      <c r="BX191" s="99">
        <f>'Max limit'!AX191*Input!PrimaryDrive_ratio*Input!Gear6_ratio*Input!FinalDrive_ratio</f>
        <v>1063.0956521739129</v>
      </c>
      <c r="BY191" s="99">
        <f t="shared" si="138"/>
        <v>17.718260869565214</v>
      </c>
      <c r="BZ191" s="99">
        <f>BY191*Input!$N$23</f>
        <v>41691.032389565204</v>
      </c>
      <c r="CA191" s="100">
        <f t="shared" si="139"/>
        <v>41.691032389565201</v>
      </c>
      <c r="CC191" s="95">
        <v>4680</v>
      </c>
      <c r="CD191" s="94">
        <f t="shared" si="140"/>
        <v>16</v>
      </c>
      <c r="CE191" s="94">
        <f t="shared" si="141"/>
        <v>21.5</v>
      </c>
      <c r="CF191" s="94">
        <f t="shared" si="142"/>
        <v>26.5</v>
      </c>
      <c r="CG191" s="94">
        <f t="shared" si="143"/>
        <v>32</v>
      </c>
      <c r="CH191" s="94">
        <f t="shared" si="144"/>
        <v>36.5</v>
      </c>
      <c r="CI191" s="94">
        <f t="shared" si="145"/>
        <v>41.5</v>
      </c>
      <c r="CK191" s="95">
        <v>4680</v>
      </c>
      <c r="CL191" s="162">
        <f t="shared" si="146"/>
        <v>6.883783783783783</v>
      </c>
      <c r="CM191" s="162">
        <f t="shared" si="147"/>
        <v>9.0560000000000009</v>
      </c>
      <c r="CN191" s="162">
        <f t="shared" si="148"/>
        <v>11.319999999999999</v>
      </c>
      <c r="CO191" s="162">
        <f t="shared" si="149"/>
        <v>13.584</v>
      </c>
      <c r="CP191" s="162">
        <f t="shared" si="150"/>
        <v>15.564999999999998</v>
      </c>
      <c r="CQ191" s="162">
        <f t="shared" si="151"/>
        <v>17.718260869565214</v>
      </c>
    </row>
    <row r="192" spans="1:95" ht="19.5" thickTop="1" thickBot="1">
      <c r="A192" s="70">
        <v>4730</v>
      </c>
      <c r="B192" s="70">
        <v>64.212999999999994</v>
      </c>
      <c r="C192" s="70">
        <v>95.344999999999999</v>
      </c>
      <c r="D192" s="70">
        <v>60.569000000000003</v>
      </c>
      <c r="E192" s="70">
        <v>2.8969999999999998</v>
      </c>
      <c r="G192" s="92">
        <v>1</v>
      </c>
      <c r="H192" s="93">
        <f t="shared" si="152"/>
        <v>6.332951945080092</v>
      </c>
      <c r="O192" s="95">
        <v>4690</v>
      </c>
      <c r="P192" s="94">
        <f t="shared" si="104"/>
        <v>13.054912780985486</v>
      </c>
      <c r="Q192" s="94">
        <f t="shared" si="105"/>
        <v>13.392766819466797</v>
      </c>
      <c r="R192" s="94">
        <f t="shared" si="106"/>
        <v>13.58794511815328</v>
      </c>
      <c r="S192" s="94">
        <f t="shared" si="107"/>
        <v>13.502823754678889</v>
      </c>
      <c r="T192" s="94">
        <f t="shared" si="108"/>
        <v>13.411013420333047</v>
      </c>
      <c r="U192" s="94">
        <f t="shared" si="109"/>
        <v>13.141892951688291</v>
      </c>
      <c r="V192" s="82"/>
      <c r="W192" s="95">
        <v>4690</v>
      </c>
      <c r="X192" s="161">
        <f t="shared" si="117"/>
        <v>9.1745010422531745</v>
      </c>
      <c r="Y192" s="161">
        <f t="shared" si="118"/>
        <v>9.3749953731687423</v>
      </c>
      <c r="Z192" s="161">
        <f t="shared" si="119"/>
        <v>9.460598086956189</v>
      </c>
      <c r="AA192" s="161">
        <f t="shared" si="120"/>
        <v>9.3376111543882452</v>
      </c>
      <c r="AB192" s="161">
        <f t="shared" si="121"/>
        <v>9.2072340367063763</v>
      </c>
      <c r="AC192" s="161">
        <f t="shared" si="122"/>
        <v>8.9381135680616222</v>
      </c>
      <c r="AD192" s="82"/>
      <c r="AE192" s="82"/>
      <c r="AF192" s="82"/>
      <c r="AG192" s="95">
        <v>4690</v>
      </c>
      <c r="AH192" s="161">
        <f t="shared" si="123"/>
        <v>-11.118521105361117</v>
      </c>
      <c r="AI192" s="161">
        <f t="shared" si="124"/>
        <v>-11.258942553116654</v>
      </c>
      <c r="AJ192" s="161">
        <f t="shared" si="125"/>
        <v>-11.446029429145524</v>
      </c>
      <c r="AK192" s="161">
        <f t="shared" si="126"/>
        <v>-11.67469116651414</v>
      </c>
      <c r="AL192" s="161">
        <f t="shared" si="127"/>
        <v>-11.908874565154445</v>
      </c>
      <c r="AM192" s="161">
        <f t="shared" si="128"/>
        <v>-12.19952467129078</v>
      </c>
      <c r="AN192" s="81"/>
      <c r="AO192" s="81"/>
      <c r="AP192" s="95">
        <v>4690</v>
      </c>
      <c r="AQ192" s="94">
        <f t="shared" si="110"/>
        <v>50.734844942087378</v>
      </c>
      <c r="AR192" s="94">
        <f t="shared" si="111"/>
        <v>87.806107149549177</v>
      </c>
      <c r="AS192" s="94">
        <f t="shared" si="112"/>
        <v>137.19704242117055</v>
      </c>
      <c r="AT192" s="94">
        <f t="shared" si="113"/>
        <v>197.56374108648569</v>
      </c>
      <c r="AU192" s="94">
        <f t="shared" si="114"/>
        <v>259.38815832752573</v>
      </c>
      <c r="AV192" s="94">
        <f t="shared" si="115"/>
        <v>336.11978634751819</v>
      </c>
      <c r="AW192" s="81"/>
      <c r="AX192" s="95">
        <v>4690</v>
      </c>
      <c r="AY192" s="99">
        <f>'Max limit'!AX192*Input!PrimaryDrive_ratio*Input!Gear1_ratio*Input!FinalDrive_ratio</f>
        <v>413.90956340956348</v>
      </c>
      <c r="AZ192" s="99">
        <f t="shared" si="129"/>
        <v>6.8984927234927245</v>
      </c>
      <c r="BA192" s="99">
        <f>AZ192*Input!$N$23</f>
        <v>16232.13958139293</v>
      </c>
      <c r="BB192" s="97">
        <f t="shared" si="116"/>
        <v>16.232139581392929</v>
      </c>
      <c r="BC192" s="95">
        <v>4690</v>
      </c>
      <c r="BD192" s="99">
        <f>'Max limit'!AX192*Input!PrimaryDrive_ratio*Input!Gear2_ratio*Input!FinalDrive_ratio</f>
        <v>544.52102564102563</v>
      </c>
      <c r="BE192" s="99">
        <f t="shared" si="130"/>
        <v>9.0753504273504273</v>
      </c>
      <c r="BF192" s="99">
        <f>BE192*Input!$N$23</f>
        <v>21354.281404854697</v>
      </c>
      <c r="BG192" s="100">
        <f t="shared" si="131"/>
        <v>21.354281404854696</v>
      </c>
      <c r="BH192" s="95">
        <v>4690</v>
      </c>
      <c r="BI192" s="99">
        <f>'Max limit'!AX192*Input!PrimaryDrive_ratio*Input!Gear3_ratio*Input!FinalDrive_ratio</f>
        <v>680.65128205128201</v>
      </c>
      <c r="BJ192" s="99">
        <f t="shared" si="132"/>
        <v>11.344188034188033</v>
      </c>
      <c r="BK192" s="99">
        <f>BJ192*Input!$N$23</f>
        <v>26692.851756068369</v>
      </c>
      <c r="BL192" s="100">
        <f t="shared" si="133"/>
        <v>26.692851756068368</v>
      </c>
      <c r="BM192" s="95">
        <v>4690</v>
      </c>
      <c r="BN192" s="99">
        <f>'Max limit'!AX192*Input!PrimaryDrive_ratio*Input!Gear4_ratio*Input!FinalDrive_ratio</f>
        <v>816.7815384615385</v>
      </c>
      <c r="BO192" s="99">
        <f t="shared" si="134"/>
        <v>13.613025641025642</v>
      </c>
      <c r="BP192" s="99">
        <f>BO192*Input!$N$23</f>
        <v>32031.422107282047</v>
      </c>
      <c r="BQ192" s="100">
        <f t="shared" si="135"/>
        <v>32.031422107282047</v>
      </c>
      <c r="BR192" s="95">
        <v>4690</v>
      </c>
      <c r="BS192" s="99">
        <f>'Max limit'!AX192*Input!PrimaryDrive_ratio*Input!Gear5_ratio*Input!FinalDrive_ratio</f>
        <v>935.89551282051286</v>
      </c>
      <c r="BT192" s="99">
        <f t="shared" si="136"/>
        <v>15.598258547008548</v>
      </c>
      <c r="BU192" s="99">
        <f>BT192*Input!$N$23</f>
        <v>36702.671164594016</v>
      </c>
      <c r="BV192" s="100">
        <f t="shared" si="137"/>
        <v>36.702671164594015</v>
      </c>
      <c r="BW192" s="95">
        <v>4690</v>
      </c>
      <c r="BX192" s="99">
        <f>'Max limit'!AX192*Input!PrimaryDrive_ratio*Input!Gear6_ratio*Input!FinalDrive_ratio</f>
        <v>1065.3672240802675</v>
      </c>
      <c r="BY192" s="99">
        <f t="shared" si="138"/>
        <v>17.756120401337792</v>
      </c>
      <c r="BZ192" s="99">
        <f>BY192*Input!$N$23</f>
        <v>41780.115792107019</v>
      </c>
      <c r="CA192" s="100">
        <f t="shared" si="139"/>
        <v>41.780115792107019</v>
      </c>
      <c r="CC192" s="95">
        <v>4690</v>
      </c>
      <c r="CD192" s="94">
        <f t="shared" si="140"/>
        <v>16</v>
      </c>
      <c r="CE192" s="94">
        <f t="shared" si="141"/>
        <v>21.5</v>
      </c>
      <c r="CF192" s="94">
        <f t="shared" si="142"/>
        <v>26.5</v>
      </c>
      <c r="CG192" s="94">
        <f t="shared" si="143"/>
        <v>32</v>
      </c>
      <c r="CH192" s="94">
        <f t="shared" si="144"/>
        <v>36.5</v>
      </c>
      <c r="CI192" s="94">
        <f t="shared" si="145"/>
        <v>42</v>
      </c>
      <c r="CK192" s="95">
        <v>4690</v>
      </c>
      <c r="CL192" s="162">
        <f t="shared" si="146"/>
        <v>6.8984927234927245</v>
      </c>
      <c r="CM192" s="162">
        <f t="shared" si="147"/>
        <v>9.0753504273504273</v>
      </c>
      <c r="CN192" s="162">
        <f t="shared" si="148"/>
        <v>11.344188034188033</v>
      </c>
      <c r="CO192" s="162">
        <f t="shared" si="149"/>
        <v>13.613025641025642</v>
      </c>
      <c r="CP192" s="162">
        <f t="shared" si="150"/>
        <v>15.598258547008548</v>
      </c>
      <c r="CQ192" s="162">
        <f t="shared" si="151"/>
        <v>17.756120401337792</v>
      </c>
    </row>
    <row r="193" spans="1:95" ht="19.5" thickTop="1" thickBot="1">
      <c r="A193" s="70">
        <v>4740</v>
      </c>
      <c r="B193" s="70">
        <v>64.278000000000006</v>
      </c>
      <c r="C193" s="70">
        <v>95.241</v>
      </c>
      <c r="D193" s="70">
        <v>60.622</v>
      </c>
      <c r="E193" s="70">
        <v>2.9079999999999999</v>
      </c>
      <c r="G193" s="92">
        <v>1</v>
      </c>
      <c r="H193" s="93">
        <f t="shared" si="152"/>
        <v>6.3781464530892444</v>
      </c>
      <c r="O193" s="95">
        <v>4700</v>
      </c>
      <c r="P193" s="94">
        <f t="shared" si="104"/>
        <v>13.054211589787752</v>
      </c>
      <c r="Q193" s="94">
        <f t="shared" si="105"/>
        <v>13.391510320141336</v>
      </c>
      <c r="R193" s="94">
        <f t="shared" si="106"/>
        <v>13.585928293951902</v>
      </c>
      <c r="S193" s="94">
        <f t="shared" si="107"/>
        <v>13.499892883545877</v>
      </c>
      <c r="T193" s="94">
        <f t="shared" si="108"/>
        <v>13.407129749887394</v>
      </c>
      <c r="U193" s="94">
        <f t="shared" si="109"/>
        <v>13.136860422490145</v>
      </c>
      <c r="V193" s="82"/>
      <c r="W193" s="95">
        <v>4700</v>
      </c>
      <c r="X193" s="161">
        <f t="shared" si="117"/>
        <v>9.1737998510554437</v>
      </c>
      <c r="Y193" s="161">
        <f t="shared" si="118"/>
        <v>9.3737388738432816</v>
      </c>
      <c r="Z193" s="161">
        <f t="shared" si="119"/>
        <v>9.4585812627548087</v>
      </c>
      <c r="AA193" s="161">
        <f t="shared" si="120"/>
        <v>9.3346802832552349</v>
      </c>
      <c r="AB193" s="161">
        <f t="shared" si="121"/>
        <v>9.2033503662607252</v>
      </c>
      <c r="AC193" s="161">
        <f t="shared" si="122"/>
        <v>8.9330810388634756</v>
      </c>
      <c r="AD193" s="82"/>
      <c r="AE193" s="82"/>
      <c r="AF193" s="82"/>
      <c r="AG193" s="95">
        <v>4700</v>
      </c>
      <c r="AH193" s="161">
        <f t="shared" si="123"/>
        <v>-11.119341499062463</v>
      </c>
      <c r="AI193" s="161">
        <f t="shared" si="124"/>
        <v>-11.260362397354424</v>
      </c>
      <c r="AJ193" s="161">
        <f t="shared" si="125"/>
        <v>-11.448247935767039</v>
      </c>
      <c r="AK193" s="161">
        <f t="shared" si="126"/>
        <v>-11.677885816049123</v>
      </c>
      <c r="AL193" s="161">
        <f t="shared" si="127"/>
        <v>-11.913068929235747</v>
      </c>
      <c r="AM193" s="161">
        <f t="shared" si="128"/>
        <v>-12.204959802824778</v>
      </c>
      <c r="AN193" s="81"/>
      <c r="AO193" s="81"/>
      <c r="AP193" s="95">
        <v>4700</v>
      </c>
      <c r="AQ193" s="94">
        <f t="shared" si="110"/>
        <v>50.951428879242691</v>
      </c>
      <c r="AR193" s="94">
        <f t="shared" si="111"/>
        <v>88.180946028320506</v>
      </c>
      <c r="AS193" s="94">
        <f t="shared" si="112"/>
        <v>137.78272816925084</v>
      </c>
      <c r="AT193" s="94">
        <f t="shared" si="113"/>
        <v>198.40712856372122</v>
      </c>
      <c r="AU193" s="94">
        <f t="shared" si="114"/>
        <v>260.49547044498985</v>
      </c>
      <c r="AV193" s="94">
        <f t="shared" si="115"/>
        <v>337.55466107249356</v>
      </c>
      <c r="AW193" s="81"/>
      <c r="AX193" s="95">
        <v>4700</v>
      </c>
      <c r="AY193" s="99">
        <f>'Max limit'!AX193*Input!PrimaryDrive_ratio*Input!Gear1_ratio*Input!FinalDrive_ratio</f>
        <v>414.7920997920998</v>
      </c>
      <c r="AZ193" s="99">
        <f t="shared" si="129"/>
        <v>6.9132016632016633</v>
      </c>
      <c r="BA193" s="99">
        <f>AZ193*Input!$N$23</f>
        <v>16266.749687110185</v>
      </c>
      <c r="BB193" s="97">
        <f t="shared" si="116"/>
        <v>16.266749687110185</v>
      </c>
      <c r="BC193" s="95">
        <v>4700</v>
      </c>
      <c r="BD193" s="99">
        <f>'Max limit'!AX193*Input!PrimaryDrive_ratio*Input!Gear2_ratio*Input!FinalDrive_ratio</f>
        <v>545.68205128205125</v>
      </c>
      <c r="BE193" s="99">
        <f t="shared" si="130"/>
        <v>9.0947008547008537</v>
      </c>
      <c r="BF193" s="99">
        <f>BE193*Input!$N$23</f>
        <v>21399.812921709396</v>
      </c>
      <c r="BG193" s="100">
        <f t="shared" si="131"/>
        <v>21.399812921709394</v>
      </c>
      <c r="BH193" s="95">
        <v>4700</v>
      </c>
      <c r="BI193" s="99">
        <f>'Max limit'!AX193*Input!PrimaryDrive_ratio*Input!Gear3_ratio*Input!FinalDrive_ratio</f>
        <v>682.10256410256409</v>
      </c>
      <c r="BJ193" s="99">
        <f t="shared" si="132"/>
        <v>11.368376068376069</v>
      </c>
      <c r="BK193" s="99">
        <f>BJ193*Input!$N$23</f>
        <v>26749.766152136748</v>
      </c>
      <c r="BL193" s="100">
        <f t="shared" si="133"/>
        <v>26.749766152136747</v>
      </c>
      <c r="BM193" s="95">
        <v>4700</v>
      </c>
      <c r="BN193" s="99">
        <f>'Max limit'!AX193*Input!PrimaryDrive_ratio*Input!Gear4_ratio*Input!FinalDrive_ratio</f>
        <v>818.52307692307693</v>
      </c>
      <c r="BO193" s="99">
        <f t="shared" si="134"/>
        <v>13.642051282051282</v>
      </c>
      <c r="BP193" s="99">
        <f>BO193*Input!$N$23</f>
        <v>32099.719382564097</v>
      </c>
      <c r="BQ193" s="100">
        <f t="shared" si="135"/>
        <v>32.099719382564096</v>
      </c>
      <c r="BR193" s="95">
        <v>4700</v>
      </c>
      <c r="BS193" s="99">
        <f>'Max limit'!AX193*Input!PrimaryDrive_ratio*Input!Gear5_ratio*Input!FinalDrive_ratio</f>
        <v>937.89102564102564</v>
      </c>
      <c r="BT193" s="99">
        <f t="shared" si="136"/>
        <v>15.631517094017093</v>
      </c>
      <c r="BU193" s="99">
        <f>BT193*Input!$N$23</f>
        <v>36780.928459188028</v>
      </c>
      <c r="BV193" s="100">
        <f t="shared" si="137"/>
        <v>36.780928459188026</v>
      </c>
      <c r="BW193" s="95">
        <v>4700</v>
      </c>
      <c r="BX193" s="99">
        <f>'Max limit'!AX193*Input!PrimaryDrive_ratio*Input!Gear6_ratio*Input!FinalDrive_ratio</f>
        <v>1067.638795986622</v>
      </c>
      <c r="BY193" s="99">
        <f t="shared" si="138"/>
        <v>17.793979933110368</v>
      </c>
      <c r="BZ193" s="99">
        <f>BY193*Input!$N$23</f>
        <v>41869.19919464882</v>
      </c>
      <c r="CA193" s="100">
        <f t="shared" si="139"/>
        <v>41.869199194648822</v>
      </c>
      <c r="CC193" s="95">
        <v>4700</v>
      </c>
      <c r="CD193" s="94">
        <f t="shared" si="140"/>
        <v>16.5</v>
      </c>
      <c r="CE193" s="94">
        <f t="shared" si="141"/>
        <v>21.5</v>
      </c>
      <c r="CF193" s="94">
        <f t="shared" si="142"/>
        <v>26.5</v>
      </c>
      <c r="CG193" s="94">
        <f t="shared" si="143"/>
        <v>32</v>
      </c>
      <c r="CH193" s="94">
        <f t="shared" si="144"/>
        <v>37</v>
      </c>
      <c r="CI193" s="94">
        <f t="shared" si="145"/>
        <v>42</v>
      </c>
      <c r="CK193" s="95">
        <v>4700</v>
      </c>
      <c r="CL193" s="162">
        <f t="shared" si="146"/>
        <v>6.9132016632016633</v>
      </c>
      <c r="CM193" s="162">
        <f t="shared" si="147"/>
        <v>9.0947008547008537</v>
      </c>
      <c r="CN193" s="162">
        <f t="shared" si="148"/>
        <v>11.368376068376069</v>
      </c>
      <c r="CO193" s="162">
        <f t="shared" si="149"/>
        <v>13.642051282051282</v>
      </c>
      <c r="CP193" s="162">
        <f t="shared" si="150"/>
        <v>15.631517094017093</v>
      </c>
      <c r="CQ193" s="162">
        <f t="shared" si="151"/>
        <v>17.793979933110368</v>
      </c>
    </row>
    <row r="194" spans="1:95" ht="19.5" thickTop="1" thickBot="1">
      <c r="A194" s="70">
        <v>4750</v>
      </c>
      <c r="B194" s="70">
        <v>64.338999999999999</v>
      </c>
      <c r="C194" s="70">
        <v>95.131</v>
      </c>
      <c r="D194" s="70">
        <v>60.674999999999997</v>
      </c>
      <c r="E194" s="70">
        <v>2.9159999999999999</v>
      </c>
      <c r="G194" s="92">
        <v>1</v>
      </c>
      <c r="H194" s="93">
        <f t="shared" si="152"/>
        <v>6.4233409610983978</v>
      </c>
      <c r="O194" s="95">
        <v>4710</v>
      </c>
      <c r="P194" s="94">
        <f t="shared" si="104"/>
        <v>13.053508905105042</v>
      </c>
      <c r="Q194" s="94">
        <f t="shared" si="105"/>
        <v>13.39025114456598</v>
      </c>
      <c r="R194" s="94">
        <f t="shared" si="106"/>
        <v>13.583907174065324</v>
      </c>
      <c r="S194" s="94">
        <f t="shared" si="107"/>
        <v>13.496955769875841</v>
      </c>
      <c r="T194" s="94">
        <f t="shared" si="108"/>
        <v>13.403237807513211</v>
      </c>
      <c r="U194" s="94">
        <f t="shared" si="109"/>
        <v>13.13181717437997</v>
      </c>
      <c r="V194" s="82"/>
      <c r="W194" s="95">
        <v>4710</v>
      </c>
      <c r="X194" s="161">
        <f t="shared" si="117"/>
        <v>9.1730971663727328</v>
      </c>
      <c r="Y194" s="161">
        <f t="shared" si="118"/>
        <v>9.3724796982679255</v>
      </c>
      <c r="Z194" s="161">
        <f t="shared" si="119"/>
        <v>9.4565601428682307</v>
      </c>
      <c r="AA194" s="161">
        <f t="shared" si="120"/>
        <v>9.3317431695851987</v>
      </c>
      <c r="AB194" s="161">
        <f t="shared" si="121"/>
        <v>9.1994584238865418</v>
      </c>
      <c r="AC194" s="161">
        <f t="shared" si="122"/>
        <v>8.9280377907532991</v>
      </c>
      <c r="AD194" s="82"/>
      <c r="AE194" s="82"/>
      <c r="AF194" s="82"/>
      <c r="AG194" s="95">
        <v>4710</v>
      </c>
      <c r="AH194" s="161">
        <f t="shared" si="123"/>
        <v>-11.120163640141234</v>
      </c>
      <c r="AI194" s="161">
        <f t="shared" si="124"/>
        <v>-11.261785265754575</v>
      </c>
      <c r="AJ194" s="161">
        <f t="shared" si="125"/>
        <v>-11.450471167642275</v>
      </c>
      <c r="AK194" s="161">
        <f t="shared" si="126"/>
        <v>-11.681087269949463</v>
      </c>
      <c r="AL194" s="161">
        <f t="shared" si="127"/>
        <v>-11.917272226999867</v>
      </c>
      <c r="AM194" s="161">
        <f t="shared" si="128"/>
        <v>-12.210406510783766</v>
      </c>
      <c r="AN194" s="81"/>
      <c r="AO194" s="81"/>
      <c r="AP194" s="95">
        <v>4710</v>
      </c>
      <c r="AQ194" s="94">
        <f t="shared" si="110"/>
        <v>51.168474124038376</v>
      </c>
      <c r="AR194" s="94">
        <f t="shared" si="111"/>
        <v>88.556583285960428</v>
      </c>
      <c r="AS194" s="94">
        <f t="shared" si="112"/>
        <v>138.36966138431313</v>
      </c>
      <c r="AT194" s="94">
        <f t="shared" si="113"/>
        <v>199.25231239341093</v>
      </c>
      <c r="AU194" s="94">
        <f t="shared" si="114"/>
        <v>261.60514105471702</v>
      </c>
      <c r="AV194" s="94">
        <f t="shared" si="115"/>
        <v>338.99259197366695</v>
      </c>
      <c r="AW194" s="81"/>
      <c r="AX194" s="95">
        <v>4710</v>
      </c>
      <c r="AY194" s="99">
        <f>'Max limit'!AX194*Input!PrimaryDrive_ratio*Input!Gear1_ratio*Input!FinalDrive_ratio</f>
        <v>415.67463617463619</v>
      </c>
      <c r="AZ194" s="99">
        <f t="shared" si="129"/>
        <v>6.927910602910603</v>
      </c>
      <c r="BA194" s="99">
        <f>AZ194*Input!$N$23</f>
        <v>16301.359792827439</v>
      </c>
      <c r="BB194" s="97">
        <f t="shared" si="116"/>
        <v>16.301359792827441</v>
      </c>
      <c r="BC194" s="95">
        <v>4710</v>
      </c>
      <c r="BD194" s="99">
        <f>'Max limit'!AX194*Input!PrimaryDrive_ratio*Input!Gear2_ratio*Input!FinalDrive_ratio</f>
        <v>546.84307692307686</v>
      </c>
      <c r="BE194" s="99">
        <f t="shared" si="130"/>
        <v>9.1140512820512818</v>
      </c>
      <c r="BF194" s="99">
        <f>BE194*Input!$N$23</f>
        <v>21445.344438564098</v>
      </c>
      <c r="BG194" s="100">
        <f t="shared" si="131"/>
        <v>21.445344438564099</v>
      </c>
      <c r="BH194" s="95">
        <v>4710</v>
      </c>
      <c r="BI194" s="99">
        <f>'Max limit'!AX194*Input!PrimaryDrive_ratio*Input!Gear3_ratio*Input!FinalDrive_ratio</f>
        <v>683.55384615384605</v>
      </c>
      <c r="BJ194" s="99">
        <f t="shared" si="132"/>
        <v>11.392564102564101</v>
      </c>
      <c r="BK194" s="99">
        <f>BJ194*Input!$N$23</f>
        <v>26806.68054820512</v>
      </c>
      <c r="BL194" s="100">
        <f t="shared" si="133"/>
        <v>26.806680548205119</v>
      </c>
      <c r="BM194" s="95">
        <v>4710</v>
      </c>
      <c r="BN194" s="99">
        <f>'Max limit'!AX194*Input!PrimaryDrive_ratio*Input!Gear4_ratio*Input!FinalDrive_ratio</f>
        <v>820.26461538461524</v>
      </c>
      <c r="BO194" s="99">
        <f t="shared" si="134"/>
        <v>13.671076923076921</v>
      </c>
      <c r="BP194" s="99">
        <f>BO194*Input!$N$23</f>
        <v>32168.016657846143</v>
      </c>
      <c r="BQ194" s="100">
        <f t="shared" si="135"/>
        <v>32.168016657846145</v>
      </c>
      <c r="BR194" s="95">
        <v>4710</v>
      </c>
      <c r="BS194" s="99">
        <f>'Max limit'!AX194*Input!PrimaryDrive_ratio*Input!Gear5_ratio*Input!FinalDrive_ratio</f>
        <v>939.88653846153829</v>
      </c>
      <c r="BT194" s="99">
        <f t="shared" si="136"/>
        <v>15.664775641025638</v>
      </c>
      <c r="BU194" s="99">
        <f>BT194*Input!$N$23</f>
        <v>36859.18575378204</v>
      </c>
      <c r="BV194" s="100">
        <f t="shared" si="137"/>
        <v>36.859185753782043</v>
      </c>
      <c r="BW194" s="95">
        <v>4710</v>
      </c>
      <c r="BX194" s="99">
        <f>'Max limit'!AX194*Input!PrimaryDrive_ratio*Input!Gear6_ratio*Input!FinalDrive_ratio</f>
        <v>1069.9103678929766</v>
      </c>
      <c r="BY194" s="99">
        <f t="shared" si="138"/>
        <v>17.831839464882943</v>
      </c>
      <c r="BZ194" s="99">
        <f>BY194*Input!$N$23</f>
        <v>41958.282597190628</v>
      </c>
      <c r="CA194" s="100">
        <f t="shared" si="139"/>
        <v>41.958282597190625</v>
      </c>
      <c r="CC194" s="95">
        <v>4710</v>
      </c>
      <c r="CD194" s="94">
        <f t="shared" si="140"/>
        <v>16.5</v>
      </c>
      <c r="CE194" s="94">
        <f t="shared" si="141"/>
        <v>21.5</v>
      </c>
      <c r="CF194" s="94">
        <f t="shared" si="142"/>
        <v>27</v>
      </c>
      <c r="CG194" s="94">
        <f t="shared" si="143"/>
        <v>32</v>
      </c>
      <c r="CH194" s="94">
        <f t="shared" si="144"/>
        <v>37</v>
      </c>
      <c r="CI194" s="94">
        <f t="shared" si="145"/>
        <v>42</v>
      </c>
      <c r="CK194" s="95">
        <v>4710</v>
      </c>
      <c r="CL194" s="162">
        <f t="shared" si="146"/>
        <v>6.927910602910603</v>
      </c>
      <c r="CM194" s="162">
        <f t="shared" si="147"/>
        <v>9.1140512820512818</v>
      </c>
      <c r="CN194" s="162">
        <f t="shared" si="148"/>
        <v>11.392564102564101</v>
      </c>
      <c r="CO194" s="162">
        <f t="shared" si="149"/>
        <v>13.671076923076921</v>
      </c>
      <c r="CP194" s="162">
        <f t="shared" si="150"/>
        <v>15.664775641025638</v>
      </c>
      <c r="CQ194" s="162">
        <f t="shared" si="151"/>
        <v>17.831839464882943</v>
      </c>
    </row>
    <row r="195" spans="1:95" ht="19.5" thickTop="1" thickBot="1">
      <c r="A195" s="70">
        <v>4760</v>
      </c>
      <c r="B195" s="70">
        <v>64.397999999999996</v>
      </c>
      <c r="C195" s="70">
        <v>95.018000000000001</v>
      </c>
      <c r="D195" s="70">
        <v>60.725999999999999</v>
      </c>
      <c r="E195" s="70">
        <v>2.923</v>
      </c>
      <c r="G195" s="92">
        <v>1</v>
      </c>
      <c r="H195" s="93">
        <f t="shared" si="152"/>
        <v>6.4685354691075512</v>
      </c>
      <c r="O195" s="95">
        <v>4720</v>
      </c>
      <c r="P195" s="94">
        <f t="shared" si="104"/>
        <v>13.052804726937351</v>
      </c>
      <c r="Q195" s="94">
        <f t="shared" si="105"/>
        <v>13.388989292740732</v>
      </c>
      <c r="R195" s="94">
        <f t="shared" si="106"/>
        <v>13.581881758493545</v>
      </c>
      <c r="S195" s="94">
        <f t="shared" si="107"/>
        <v>13.494012413668779</v>
      </c>
      <c r="T195" s="94">
        <f t="shared" si="108"/>
        <v>13.399337593210497</v>
      </c>
      <c r="U195" s="94">
        <f t="shared" si="109"/>
        <v>13.126763207357763</v>
      </c>
      <c r="V195" s="82"/>
      <c r="W195" s="95">
        <v>4720</v>
      </c>
      <c r="X195" s="161">
        <f t="shared" si="117"/>
        <v>9.1723929882050417</v>
      </c>
      <c r="Y195" s="161">
        <f t="shared" si="118"/>
        <v>9.3712178464426774</v>
      </c>
      <c r="Z195" s="161">
        <f t="shared" si="119"/>
        <v>9.4545347272964531</v>
      </c>
      <c r="AA195" s="161">
        <f t="shared" si="120"/>
        <v>9.3287998133781365</v>
      </c>
      <c r="AB195" s="161">
        <f t="shared" si="121"/>
        <v>9.195558209583826</v>
      </c>
      <c r="AC195" s="161">
        <f t="shared" si="122"/>
        <v>8.9229838237310943</v>
      </c>
      <c r="AD195" s="82"/>
      <c r="AE195" s="82"/>
      <c r="AF195" s="82"/>
      <c r="AG195" s="95">
        <v>4720</v>
      </c>
      <c r="AH195" s="161">
        <f t="shared" si="123"/>
        <v>-11.120987528597432</v>
      </c>
      <c r="AI195" s="161">
        <f t="shared" si="124"/>
        <v>-11.263211158317107</v>
      </c>
      <c r="AJ195" s="161">
        <f t="shared" si="125"/>
        <v>-11.452699124771231</v>
      </c>
      <c r="AK195" s="161">
        <f t="shared" si="126"/>
        <v>-11.684295528215161</v>
      </c>
      <c r="AL195" s="161">
        <f t="shared" si="127"/>
        <v>-11.921484458446798</v>
      </c>
      <c r="AM195" s="161">
        <f t="shared" si="128"/>
        <v>-12.21586479516775</v>
      </c>
      <c r="AN195" s="81"/>
      <c r="AO195" s="81"/>
      <c r="AP195" s="95">
        <v>4720</v>
      </c>
      <c r="AQ195" s="94">
        <f t="shared" si="110"/>
        <v>51.385980676474453</v>
      </c>
      <c r="AR195" s="94">
        <f t="shared" si="111"/>
        <v>88.933018922468804</v>
      </c>
      <c r="AS195" s="94">
        <f t="shared" si="112"/>
        <v>138.95784206635747</v>
      </c>
      <c r="AT195" s="94">
        <f t="shared" si="113"/>
        <v>200.09929257555487</v>
      </c>
      <c r="AU195" s="94">
        <f t="shared" si="114"/>
        <v>262.7171701567072</v>
      </c>
      <c r="AV195" s="94">
        <f t="shared" si="115"/>
        <v>340.43357905103841</v>
      </c>
      <c r="AW195" s="81"/>
      <c r="AX195" s="95">
        <v>4720</v>
      </c>
      <c r="AY195" s="99">
        <f>'Max limit'!AX195*Input!PrimaryDrive_ratio*Input!Gear1_ratio*Input!FinalDrive_ratio</f>
        <v>416.55717255717258</v>
      </c>
      <c r="AZ195" s="99">
        <f t="shared" si="129"/>
        <v>6.9426195426195427</v>
      </c>
      <c r="BA195" s="99">
        <f>AZ195*Input!$N$23</f>
        <v>16335.969898544696</v>
      </c>
      <c r="BB195" s="97">
        <f t="shared" si="116"/>
        <v>16.335969898544697</v>
      </c>
      <c r="BC195" s="95">
        <v>4720</v>
      </c>
      <c r="BD195" s="99">
        <f>'Max limit'!AX195*Input!PrimaryDrive_ratio*Input!Gear2_ratio*Input!FinalDrive_ratio</f>
        <v>548.00410256410248</v>
      </c>
      <c r="BE195" s="99">
        <f t="shared" si="130"/>
        <v>9.1334017094017081</v>
      </c>
      <c r="BF195" s="99">
        <f>BE195*Input!$N$23</f>
        <v>21490.875955418796</v>
      </c>
      <c r="BG195" s="100">
        <f t="shared" si="131"/>
        <v>21.490875955418797</v>
      </c>
      <c r="BH195" s="95">
        <v>4720</v>
      </c>
      <c r="BI195" s="99">
        <f>'Max limit'!AX195*Input!PrimaryDrive_ratio*Input!Gear3_ratio*Input!FinalDrive_ratio</f>
        <v>685.00512820512802</v>
      </c>
      <c r="BJ195" s="99">
        <f t="shared" si="132"/>
        <v>11.416752136752134</v>
      </c>
      <c r="BK195" s="99">
        <f>BJ195*Input!$N$23</f>
        <v>26863.594944273493</v>
      </c>
      <c r="BL195" s="100">
        <f t="shared" si="133"/>
        <v>26.863594944273494</v>
      </c>
      <c r="BM195" s="95">
        <v>4720</v>
      </c>
      <c r="BN195" s="99">
        <f>'Max limit'!AX195*Input!PrimaryDrive_ratio*Input!Gear4_ratio*Input!FinalDrive_ratio</f>
        <v>822.00615384615389</v>
      </c>
      <c r="BO195" s="99">
        <f t="shared" si="134"/>
        <v>13.700102564102565</v>
      </c>
      <c r="BP195" s="99">
        <f>BO195*Input!$N$23</f>
        <v>32236.3139331282</v>
      </c>
      <c r="BQ195" s="100">
        <f t="shared" si="135"/>
        <v>32.236313933128201</v>
      </c>
      <c r="BR195" s="95">
        <v>4720</v>
      </c>
      <c r="BS195" s="99">
        <f>'Max limit'!AX195*Input!PrimaryDrive_ratio*Input!Gear5_ratio*Input!FinalDrive_ratio</f>
        <v>941.88205128205118</v>
      </c>
      <c r="BT195" s="99">
        <f t="shared" si="136"/>
        <v>15.698034188034187</v>
      </c>
      <c r="BU195" s="99">
        <f>BT195*Input!$N$23</f>
        <v>36937.443048376059</v>
      </c>
      <c r="BV195" s="100">
        <f t="shared" si="137"/>
        <v>36.937443048376061</v>
      </c>
      <c r="BW195" s="95">
        <v>4720</v>
      </c>
      <c r="BX195" s="99">
        <f>'Max limit'!AX195*Input!PrimaryDrive_ratio*Input!Gear6_ratio*Input!FinalDrive_ratio</f>
        <v>1072.1819397993308</v>
      </c>
      <c r="BY195" s="99">
        <f t="shared" si="138"/>
        <v>17.869698996655515</v>
      </c>
      <c r="BZ195" s="99">
        <f>BY195*Input!$N$23</f>
        <v>42047.365999732428</v>
      </c>
      <c r="CA195" s="100">
        <f t="shared" si="139"/>
        <v>42.047365999732428</v>
      </c>
      <c r="CC195" s="95">
        <v>4720</v>
      </c>
      <c r="CD195" s="94">
        <f t="shared" si="140"/>
        <v>16.5</v>
      </c>
      <c r="CE195" s="94">
        <f t="shared" si="141"/>
        <v>21.5</v>
      </c>
      <c r="CF195" s="94">
        <f t="shared" si="142"/>
        <v>27</v>
      </c>
      <c r="CG195" s="94">
        <f t="shared" si="143"/>
        <v>32</v>
      </c>
      <c r="CH195" s="94">
        <f t="shared" si="144"/>
        <v>37</v>
      </c>
      <c r="CI195" s="94">
        <f t="shared" si="145"/>
        <v>42</v>
      </c>
      <c r="CK195" s="95">
        <v>4720</v>
      </c>
      <c r="CL195" s="162">
        <f t="shared" si="146"/>
        <v>6.9426195426195427</v>
      </c>
      <c r="CM195" s="162">
        <f t="shared" si="147"/>
        <v>9.1334017094017081</v>
      </c>
      <c r="CN195" s="162">
        <f t="shared" si="148"/>
        <v>11.416752136752134</v>
      </c>
      <c r="CO195" s="162">
        <f t="shared" si="149"/>
        <v>13.700102564102565</v>
      </c>
      <c r="CP195" s="162">
        <f t="shared" si="150"/>
        <v>15.698034188034187</v>
      </c>
      <c r="CQ195" s="162">
        <f t="shared" si="151"/>
        <v>17.869698996655515</v>
      </c>
    </row>
    <row r="196" spans="1:95" ht="19.5" thickTop="1" thickBot="1">
      <c r="A196" s="70">
        <v>4770</v>
      </c>
      <c r="B196" s="70">
        <v>64.460999999999999</v>
      </c>
      <c r="C196" s="70">
        <v>94.911000000000001</v>
      </c>
      <c r="D196" s="70">
        <v>60.774000000000001</v>
      </c>
      <c r="E196" s="70">
        <v>2.9369999999999998</v>
      </c>
      <c r="G196" s="92">
        <v>1</v>
      </c>
      <c r="H196" s="93">
        <f t="shared" si="152"/>
        <v>6.5137299771167045</v>
      </c>
      <c r="O196" s="95">
        <v>4730</v>
      </c>
      <c r="P196" s="94">
        <f t="shared" si="104"/>
        <v>13.052099055284684</v>
      </c>
      <c r="Q196" s="94">
        <f t="shared" si="105"/>
        <v>13.387724764665586</v>
      </c>
      <c r="R196" s="94">
        <f t="shared" si="106"/>
        <v>13.579852047236567</v>
      </c>
      <c r="S196" s="94">
        <f t="shared" si="107"/>
        <v>13.491062814924693</v>
      </c>
      <c r="T196" s="94">
        <f t="shared" si="108"/>
        <v>13.395429106979249</v>
      </c>
      <c r="U196" s="94">
        <f t="shared" si="109"/>
        <v>13.121698521423525</v>
      </c>
      <c r="V196" s="82"/>
      <c r="W196" s="95">
        <v>4730</v>
      </c>
      <c r="X196" s="161">
        <f t="shared" si="117"/>
        <v>9.171687316552374</v>
      </c>
      <c r="Y196" s="161">
        <f t="shared" si="118"/>
        <v>9.3699533183675339</v>
      </c>
      <c r="Z196" s="161">
        <f t="shared" si="119"/>
        <v>9.4525050160394759</v>
      </c>
      <c r="AA196" s="161">
        <f t="shared" si="120"/>
        <v>9.3258502146340501</v>
      </c>
      <c r="AB196" s="161">
        <f t="shared" si="121"/>
        <v>9.1916497233525796</v>
      </c>
      <c r="AC196" s="161">
        <f t="shared" si="122"/>
        <v>8.9179191377968561</v>
      </c>
      <c r="AD196" s="82"/>
      <c r="AE196" s="82"/>
      <c r="AF196" s="82"/>
      <c r="AG196" s="95">
        <v>4730</v>
      </c>
      <c r="AH196" s="161">
        <f t="shared" si="123"/>
        <v>-11.121813164431055</v>
      </c>
      <c r="AI196" s="161">
        <f t="shared" si="124"/>
        <v>-11.264640075042021</v>
      </c>
      <c r="AJ196" s="161">
        <f t="shared" si="125"/>
        <v>-11.454931807153907</v>
      </c>
      <c r="AK196" s="161">
        <f t="shared" si="126"/>
        <v>-11.687510590846214</v>
      </c>
      <c r="AL196" s="161">
        <f t="shared" si="127"/>
        <v>-11.925705623576546</v>
      </c>
      <c r="AM196" s="161">
        <f t="shared" si="128"/>
        <v>-12.221334655976726</v>
      </c>
      <c r="AN196" s="81"/>
      <c r="AO196" s="81"/>
      <c r="AP196" s="95">
        <v>4730</v>
      </c>
      <c r="AQ196" s="94">
        <f t="shared" si="110"/>
        <v>51.603948536550881</v>
      </c>
      <c r="AR196" s="94">
        <f t="shared" si="111"/>
        <v>89.310252937845704</v>
      </c>
      <c r="AS196" s="94">
        <f t="shared" si="112"/>
        <v>139.54727021538397</v>
      </c>
      <c r="AT196" s="94">
        <f t="shared" si="113"/>
        <v>200.948069110153</v>
      </c>
      <c r="AU196" s="94">
        <f t="shared" si="114"/>
        <v>263.83155775096037</v>
      </c>
      <c r="AV196" s="94">
        <f t="shared" si="115"/>
        <v>341.87762230460788</v>
      </c>
      <c r="AW196" s="81"/>
      <c r="AX196" s="95">
        <v>4730</v>
      </c>
      <c r="AY196" s="99">
        <f>'Max limit'!AX196*Input!PrimaryDrive_ratio*Input!Gear1_ratio*Input!FinalDrive_ratio</f>
        <v>417.43970893970896</v>
      </c>
      <c r="AZ196" s="99">
        <f t="shared" si="129"/>
        <v>6.9573284823284824</v>
      </c>
      <c r="BA196" s="99">
        <f>AZ196*Input!$N$23</f>
        <v>16370.580004261952</v>
      </c>
      <c r="BB196" s="97">
        <f t="shared" si="116"/>
        <v>16.370580004261953</v>
      </c>
      <c r="BC196" s="95">
        <v>4730</v>
      </c>
      <c r="BD196" s="99">
        <f>'Max limit'!AX196*Input!PrimaryDrive_ratio*Input!Gear2_ratio*Input!FinalDrive_ratio</f>
        <v>549.1651282051281</v>
      </c>
      <c r="BE196" s="99">
        <f t="shared" si="130"/>
        <v>9.1527521367521345</v>
      </c>
      <c r="BF196" s="99">
        <f>BE196*Input!$N$23</f>
        <v>21536.407472273495</v>
      </c>
      <c r="BG196" s="100">
        <f t="shared" si="131"/>
        <v>21.536407472273496</v>
      </c>
      <c r="BH196" s="95">
        <v>4730</v>
      </c>
      <c r="BI196" s="99">
        <f>'Max limit'!AX196*Input!PrimaryDrive_ratio*Input!Gear3_ratio*Input!FinalDrive_ratio</f>
        <v>686.45641025641021</v>
      </c>
      <c r="BJ196" s="99">
        <f t="shared" si="132"/>
        <v>11.44094017094017</v>
      </c>
      <c r="BK196" s="99">
        <f>BJ196*Input!$N$23</f>
        <v>26920.509340341872</v>
      </c>
      <c r="BL196" s="100">
        <f t="shared" si="133"/>
        <v>26.920509340341873</v>
      </c>
      <c r="BM196" s="95">
        <v>4730</v>
      </c>
      <c r="BN196" s="99">
        <f>'Max limit'!AX196*Input!PrimaryDrive_ratio*Input!Gear4_ratio*Input!FinalDrive_ratio</f>
        <v>823.74769230769243</v>
      </c>
      <c r="BO196" s="99">
        <f t="shared" si="134"/>
        <v>13.729128205128207</v>
      </c>
      <c r="BP196" s="99">
        <f>BO196*Input!$N$23</f>
        <v>32304.611208410257</v>
      </c>
      <c r="BQ196" s="100">
        <f t="shared" si="135"/>
        <v>32.304611208410257</v>
      </c>
      <c r="BR196" s="95">
        <v>4730</v>
      </c>
      <c r="BS196" s="99">
        <f>'Max limit'!AX196*Input!PrimaryDrive_ratio*Input!Gear5_ratio*Input!FinalDrive_ratio</f>
        <v>943.87756410256407</v>
      </c>
      <c r="BT196" s="99">
        <f t="shared" si="136"/>
        <v>15.731292735042734</v>
      </c>
      <c r="BU196" s="99">
        <f>BT196*Input!$N$23</f>
        <v>37015.700342970078</v>
      </c>
      <c r="BV196" s="100">
        <f t="shared" si="137"/>
        <v>37.015700342970078</v>
      </c>
      <c r="BW196" s="95">
        <v>4730</v>
      </c>
      <c r="BX196" s="99">
        <f>'Max limit'!AX196*Input!PrimaryDrive_ratio*Input!Gear6_ratio*Input!FinalDrive_ratio</f>
        <v>1074.4535117056855</v>
      </c>
      <c r="BY196" s="99">
        <f t="shared" si="138"/>
        <v>17.90755852842809</v>
      </c>
      <c r="BZ196" s="99">
        <f>BY196*Input!$N$23</f>
        <v>42136.449402274229</v>
      </c>
      <c r="CA196" s="100">
        <f t="shared" si="139"/>
        <v>42.136449402274231</v>
      </c>
      <c r="CC196" s="95">
        <v>4730</v>
      </c>
      <c r="CD196" s="94">
        <f t="shared" si="140"/>
        <v>16.5</v>
      </c>
      <c r="CE196" s="94">
        <f t="shared" si="141"/>
        <v>21.5</v>
      </c>
      <c r="CF196" s="94">
        <f t="shared" si="142"/>
        <v>27</v>
      </c>
      <c r="CG196" s="94">
        <f t="shared" si="143"/>
        <v>32.5</v>
      </c>
      <c r="CH196" s="94">
        <f t="shared" si="144"/>
        <v>37</v>
      </c>
      <c r="CI196" s="94">
        <f t="shared" si="145"/>
        <v>42</v>
      </c>
      <c r="CK196" s="95">
        <v>4730</v>
      </c>
      <c r="CL196" s="162">
        <f t="shared" si="146"/>
        <v>6.9573284823284824</v>
      </c>
      <c r="CM196" s="162">
        <f t="shared" si="147"/>
        <v>9.1527521367521345</v>
      </c>
      <c r="CN196" s="162">
        <f t="shared" si="148"/>
        <v>11.44094017094017</v>
      </c>
      <c r="CO196" s="162">
        <f t="shared" si="149"/>
        <v>13.729128205128207</v>
      </c>
      <c r="CP196" s="162">
        <f t="shared" si="150"/>
        <v>15.731292735042734</v>
      </c>
      <c r="CQ196" s="162">
        <f t="shared" si="151"/>
        <v>17.90755852842809</v>
      </c>
    </row>
    <row r="197" spans="1:95" ht="19.5" thickTop="1" thickBot="1">
      <c r="A197" s="70">
        <v>4780</v>
      </c>
      <c r="B197" s="70">
        <v>64.522000000000006</v>
      </c>
      <c r="C197" s="70">
        <v>94.802000000000007</v>
      </c>
      <c r="D197" s="70">
        <v>60.820999999999998</v>
      </c>
      <c r="E197" s="70">
        <v>2.95</v>
      </c>
      <c r="G197" s="92">
        <v>1</v>
      </c>
      <c r="H197" s="93">
        <f t="shared" si="152"/>
        <v>6.5589244851258579</v>
      </c>
      <c r="O197" s="95">
        <v>4740</v>
      </c>
      <c r="P197" s="94">
        <f t="shared" si="104"/>
        <v>13.051391890147034</v>
      </c>
      <c r="Q197" s="94">
        <f t="shared" si="105"/>
        <v>13.386457560340549</v>
      </c>
      <c r="R197" s="94">
        <f t="shared" si="106"/>
        <v>13.577818040294391</v>
      </c>
      <c r="S197" s="94">
        <f t="shared" si="107"/>
        <v>13.488106973643584</v>
      </c>
      <c r="T197" s="94">
        <f t="shared" si="108"/>
        <v>13.391512348819472</v>
      </c>
      <c r="U197" s="94">
        <f t="shared" si="109"/>
        <v>13.11662311657726</v>
      </c>
      <c r="V197" s="82"/>
      <c r="W197" s="95">
        <v>4740</v>
      </c>
      <c r="X197" s="161">
        <f t="shared" si="117"/>
        <v>9.1709801514147244</v>
      </c>
      <c r="Y197" s="161">
        <f t="shared" si="118"/>
        <v>9.3686861140424949</v>
      </c>
      <c r="Z197" s="161">
        <f t="shared" si="119"/>
        <v>9.4504710090972956</v>
      </c>
      <c r="AA197" s="161">
        <f t="shared" si="120"/>
        <v>9.3228943733529412</v>
      </c>
      <c r="AB197" s="161">
        <f t="shared" si="121"/>
        <v>9.1877329651928008</v>
      </c>
      <c r="AC197" s="161">
        <f t="shared" si="122"/>
        <v>8.9128437329505896</v>
      </c>
      <c r="AD197" s="82"/>
      <c r="AE197" s="82"/>
      <c r="AF197" s="82"/>
      <c r="AG197" s="95">
        <v>4740</v>
      </c>
      <c r="AH197" s="161">
        <f t="shared" si="123"/>
        <v>-11.122640547642103</v>
      </c>
      <c r="AI197" s="161">
        <f t="shared" si="124"/>
        <v>-11.266072015929314</v>
      </c>
      <c r="AJ197" s="161">
        <f t="shared" si="125"/>
        <v>-11.457169214790303</v>
      </c>
      <c r="AK197" s="161">
        <f t="shared" si="126"/>
        <v>-11.690732457842625</v>
      </c>
      <c r="AL197" s="161">
        <f t="shared" si="127"/>
        <v>-11.929935722389105</v>
      </c>
      <c r="AM197" s="161">
        <f t="shared" si="128"/>
        <v>-12.226816093210694</v>
      </c>
      <c r="AN197" s="81"/>
      <c r="AO197" s="81"/>
      <c r="AP197" s="95">
        <v>4740</v>
      </c>
      <c r="AQ197" s="94">
        <f t="shared" si="110"/>
        <v>51.822377704267687</v>
      </c>
      <c r="AR197" s="94">
        <f t="shared" si="111"/>
        <v>89.688285332091169</v>
      </c>
      <c r="AS197" s="94">
        <f t="shared" si="112"/>
        <v>140.13794583139247</v>
      </c>
      <c r="AT197" s="94">
        <f t="shared" si="113"/>
        <v>201.79864199720518</v>
      </c>
      <c r="AU197" s="94">
        <f t="shared" si="114"/>
        <v>264.94830383747643</v>
      </c>
      <c r="AV197" s="94">
        <f t="shared" si="115"/>
        <v>343.3247217343756</v>
      </c>
      <c r="AW197" s="81"/>
      <c r="AX197" s="95">
        <v>4740</v>
      </c>
      <c r="AY197" s="99">
        <f>'Max limit'!AX197*Input!PrimaryDrive_ratio*Input!Gear1_ratio*Input!FinalDrive_ratio</f>
        <v>418.32224532224535</v>
      </c>
      <c r="AZ197" s="99">
        <f t="shared" si="129"/>
        <v>6.9720374220374222</v>
      </c>
      <c r="BA197" s="99">
        <f>AZ197*Input!$N$23</f>
        <v>16405.190109979209</v>
      </c>
      <c r="BB197" s="97">
        <f t="shared" si="116"/>
        <v>16.405190109979209</v>
      </c>
      <c r="BC197" s="95">
        <v>4740</v>
      </c>
      <c r="BD197" s="99">
        <f>'Max limit'!AX197*Input!PrimaryDrive_ratio*Input!Gear2_ratio*Input!FinalDrive_ratio</f>
        <v>550.32615384615372</v>
      </c>
      <c r="BE197" s="99">
        <f t="shared" si="130"/>
        <v>9.1721025641025626</v>
      </c>
      <c r="BF197" s="99">
        <f>BE197*Input!$N$23</f>
        <v>21581.938989128197</v>
      </c>
      <c r="BG197" s="100">
        <f t="shared" si="131"/>
        <v>21.581938989128197</v>
      </c>
      <c r="BH197" s="95">
        <v>4740</v>
      </c>
      <c r="BI197" s="99">
        <f>'Max limit'!AX197*Input!PrimaryDrive_ratio*Input!Gear3_ratio*Input!FinalDrive_ratio</f>
        <v>687.90769230769229</v>
      </c>
      <c r="BJ197" s="99">
        <f t="shared" si="132"/>
        <v>11.465128205128204</v>
      </c>
      <c r="BK197" s="99">
        <f>BJ197*Input!$N$23</f>
        <v>26977.423736410248</v>
      </c>
      <c r="BL197" s="100">
        <f t="shared" si="133"/>
        <v>26.977423736410248</v>
      </c>
      <c r="BM197" s="95">
        <v>4740</v>
      </c>
      <c r="BN197" s="99">
        <f>'Max limit'!AX197*Input!PrimaryDrive_ratio*Input!Gear4_ratio*Input!FinalDrive_ratio</f>
        <v>825.48923076923074</v>
      </c>
      <c r="BO197" s="99">
        <f t="shared" si="134"/>
        <v>13.758153846153846</v>
      </c>
      <c r="BP197" s="99">
        <f>BO197*Input!$N$23</f>
        <v>32372.908483692299</v>
      </c>
      <c r="BQ197" s="100">
        <f t="shared" si="135"/>
        <v>32.372908483692299</v>
      </c>
      <c r="BR197" s="95">
        <v>4740</v>
      </c>
      <c r="BS197" s="99">
        <f>'Max limit'!AX197*Input!PrimaryDrive_ratio*Input!Gear5_ratio*Input!FinalDrive_ratio</f>
        <v>945.87307692307684</v>
      </c>
      <c r="BT197" s="99">
        <f t="shared" si="136"/>
        <v>15.764551282051281</v>
      </c>
      <c r="BU197" s="99">
        <f>BT197*Input!$N$23</f>
        <v>37093.957637564097</v>
      </c>
      <c r="BV197" s="100">
        <f t="shared" si="137"/>
        <v>37.093957637564095</v>
      </c>
      <c r="BW197" s="95">
        <v>4740</v>
      </c>
      <c r="BX197" s="99">
        <f>'Max limit'!AX197*Input!PrimaryDrive_ratio*Input!Gear6_ratio*Input!FinalDrive_ratio</f>
        <v>1076.7250836120402</v>
      </c>
      <c r="BY197" s="99">
        <f t="shared" si="138"/>
        <v>17.945418060200669</v>
      </c>
      <c r="BZ197" s="99">
        <f>BY197*Input!$N$23</f>
        <v>42225.532804816045</v>
      </c>
      <c r="CA197" s="100">
        <f t="shared" si="139"/>
        <v>42.225532804816048</v>
      </c>
      <c r="CC197" s="95">
        <v>4740</v>
      </c>
      <c r="CD197" s="94">
        <f t="shared" si="140"/>
        <v>16.5</v>
      </c>
      <c r="CE197" s="94">
        <f t="shared" si="141"/>
        <v>21.5</v>
      </c>
      <c r="CF197" s="94">
        <f t="shared" si="142"/>
        <v>27</v>
      </c>
      <c r="CG197" s="94">
        <f t="shared" si="143"/>
        <v>32.5</v>
      </c>
      <c r="CH197" s="94">
        <f t="shared" si="144"/>
        <v>37</v>
      </c>
      <c r="CI197" s="94">
        <f t="shared" si="145"/>
        <v>42</v>
      </c>
      <c r="CK197" s="95">
        <v>4740</v>
      </c>
      <c r="CL197" s="162">
        <f t="shared" si="146"/>
        <v>6.9720374220374222</v>
      </c>
      <c r="CM197" s="162">
        <f t="shared" si="147"/>
        <v>9.1721025641025626</v>
      </c>
      <c r="CN197" s="162">
        <f t="shared" si="148"/>
        <v>11.465128205128204</v>
      </c>
      <c r="CO197" s="162">
        <f t="shared" si="149"/>
        <v>13.758153846153846</v>
      </c>
      <c r="CP197" s="162">
        <f t="shared" si="150"/>
        <v>15.764551282051281</v>
      </c>
      <c r="CQ197" s="162">
        <f t="shared" si="151"/>
        <v>17.945418060200669</v>
      </c>
    </row>
    <row r="198" spans="1:95" ht="19.5" thickTop="1" thickBot="1">
      <c r="A198" s="70">
        <v>4790</v>
      </c>
      <c r="B198" s="70">
        <v>64.567999999999998</v>
      </c>
      <c r="C198" s="70">
        <v>94.673000000000002</v>
      </c>
      <c r="D198" s="70">
        <v>60.86</v>
      </c>
      <c r="E198" s="70">
        <v>2.9580000000000002</v>
      </c>
      <c r="G198" s="92">
        <v>1</v>
      </c>
      <c r="H198" s="93">
        <f t="shared" si="152"/>
        <v>6.6041189931350113</v>
      </c>
      <c r="O198" s="95">
        <v>4750</v>
      </c>
      <c r="P198" s="94">
        <f t="shared" ref="P198:P261" si="153">(($H$10*$H$14*($H$5-$H$7)-(AQ198*($H$5-($H$10*$H$9)))))/(H$34*($H$5-($H$9*$H$10)))</f>
        <v>13.050683231524406</v>
      </c>
      <c r="Q198" s="94">
        <f t="shared" ref="Q198:Q261" si="154">(($H$10*$H$14*($H$5-$H$7)-(AR198*($H$5-($H$10*$H$9)))))/(I$34*($H$5-($H$9*$H$10)))</f>
        <v>13.385187679765616</v>
      </c>
      <c r="R198" s="94">
        <f t="shared" ref="R198:R261" si="155">(($H$10*$H$14*($H$5-$H$7)-(AS198*($H$5-($H$10*$H$9)))))/(J$34*($H$5-($H$9*$H$10)))</f>
        <v>13.575779737667011</v>
      </c>
      <c r="S198" s="94">
        <f t="shared" ref="S198:S261" si="156">(($H$10*$H$14*($H$5-$H$7)-(AT198*($H$5-($H$10*$H$9)))))/(K$34*($H$5-($H$9*$H$10)))</f>
        <v>13.485144889825449</v>
      </c>
      <c r="T198" s="94">
        <f t="shared" ref="T198:T261" si="157">(($H$10*$H$14*($H$5-$H$7)-(AU198*($H$5-($H$10*$H$9)))))/(L$34*($H$5-($H$9*$H$10)))</f>
        <v>13.38758731873116</v>
      </c>
      <c r="U198" s="94">
        <f t="shared" ref="U198:U261" si="158">(($H$10*$H$14*($H$5-$H$7)-(AV198*($H$5-($H$10*$H$9)))))/(M$34*($H$5-($H$9*$H$10)))</f>
        <v>13.111536992818964</v>
      </c>
      <c r="V198" s="82"/>
      <c r="W198" s="95">
        <v>4750</v>
      </c>
      <c r="X198" s="161">
        <f t="shared" si="117"/>
        <v>9.1702714927920983</v>
      </c>
      <c r="Y198" s="161">
        <f t="shared" si="118"/>
        <v>9.3674162334675621</v>
      </c>
      <c r="Z198" s="161">
        <f t="shared" si="119"/>
        <v>9.4484327064699194</v>
      </c>
      <c r="AA198" s="161">
        <f t="shared" si="120"/>
        <v>9.3199322895348065</v>
      </c>
      <c r="AB198" s="161">
        <f t="shared" si="121"/>
        <v>9.1838079351044897</v>
      </c>
      <c r="AC198" s="161">
        <f t="shared" si="122"/>
        <v>8.9077576091922932</v>
      </c>
      <c r="AD198" s="82"/>
      <c r="AE198" s="82"/>
      <c r="AF198" s="82"/>
      <c r="AG198" s="95">
        <v>4750</v>
      </c>
      <c r="AH198" s="161">
        <f t="shared" si="123"/>
        <v>-11.123469678230578</v>
      </c>
      <c r="AI198" s="161">
        <f t="shared" si="124"/>
        <v>-11.267506980978988</v>
      </c>
      <c r="AJ198" s="161">
        <f t="shared" si="125"/>
        <v>-11.459411347680419</v>
      </c>
      <c r="AK198" s="161">
        <f t="shared" si="126"/>
        <v>-11.693961129204391</v>
      </c>
      <c r="AL198" s="161">
        <f t="shared" si="127"/>
        <v>-11.934174754884481</v>
      </c>
      <c r="AM198" s="161">
        <f t="shared" si="128"/>
        <v>-12.232309106869653</v>
      </c>
      <c r="AN198" s="81"/>
      <c r="AO198" s="81"/>
      <c r="AP198" s="95">
        <v>4750</v>
      </c>
      <c r="AQ198" s="94">
        <f t="shared" ref="AQ198:AQ261" si="159">0.5*$L$5*$L$9*$L$7*($BB198^2)</f>
        <v>52.041268179624851</v>
      </c>
      <c r="AR198" s="94">
        <f t="shared" ref="AR198:AR261" si="160">0.5*$L$5*$L$9*$L$7*($BG198^2)</f>
        <v>90.067116105205145</v>
      </c>
      <c r="AS198" s="94">
        <f t="shared" ref="AS198:AS261" si="161">0.5*$L$5*$L$9*$L$7*($BL198^2)</f>
        <v>140.72986891438299</v>
      </c>
      <c r="AT198" s="94">
        <f t="shared" ref="AT198:AT261" si="162">0.5*$L$5*$L$9*$L$7*($BQ198^2)</f>
        <v>202.65101123671167</v>
      </c>
      <c r="AU198" s="94">
        <f t="shared" ref="AU198:AU261" si="163">0.5*$L$5*$L$9*$L$7*($BV198^2)</f>
        <v>266.06740841625543</v>
      </c>
      <c r="AV198" s="94">
        <f t="shared" ref="AV198:AV261" si="164">0.5*$L$5*$L$9*$L$7*($CA198^2)</f>
        <v>344.77487734034105</v>
      </c>
      <c r="AW198" s="81"/>
      <c r="AX198" s="95">
        <v>4750</v>
      </c>
      <c r="AY198" s="99">
        <f>'Max limit'!AX198*Input!PrimaryDrive_ratio*Input!Gear1_ratio*Input!FinalDrive_ratio</f>
        <v>419.20478170478168</v>
      </c>
      <c r="AZ198" s="99">
        <f t="shared" si="129"/>
        <v>6.986746361746361</v>
      </c>
      <c r="BA198" s="99">
        <f>AZ198*Input!$N$23</f>
        <v>16439.800215696461</v>
      </c>
      <c r="BB198" s="97">
        <f t="shared" ref="BB198:BB261" si="165">BA198/1000</f>
        <v>16.439800215696462</v>
      </c>
      <c r="BC198" s="95">
        <v>4750</v>
      </c>
      <c r="BD198" s="99">
        <f>'Max limit'!AX198*Input!PrimaryDrive_ratio*Input!Gear2_ratio*Input!FinalDrive_ratio</f>
        <v>551.48717948717945</v>
      </c>
      <c r="BE198" s="99">
        <f t="shared" si="130"/>
        <v>9.1914529914529908</v>
      </c>
      <c r="BF198" s="99">
        <f>BE198*Input!$N$23</f>
        <v>21627.470505982899</v>
      </c>
      <c r="BG198" s="100">
        <f t="shared" si="131"/>
        <v>21.627470505982899</v>
      </c>
      <c r="BH198" s="95">
        <v>4750</v>
      </c>
      <c r="BI198" s="99">
        <f>'Max limit'!AX198*Input!PrimaryDrive_ratio*Input!Gear3_ratio*Input!FinalDrive_ratio</f>
        <v>689.35897435897425</v>
      </c>
      <c r="BJ198" s="99">
        <f t="shared" si="132"/>
        <v>11.489316239316237</v>
      </c>
      <c r="BK198" s="99">
        <f>BJ198*Input!$N$23</f>
        <v>27034.338132478621</v>
      </c>
      <c r="BL198" s="100">
        <f t="shared" si="133"/>
        <v>27.03433813247862</v>
      </c>
      <c r="BM198" s="95">
        <v>4750</v>
      </c>
      <c r="BN198" s="99">
        <f>'Max limit'!AX198*Input!PrimaryDrive_ratio*Input!Gear4_ratio*Input!FinalDrive_ratio</f>
        <v>827.23076923076917</v>
      </c>
      <c r="BO198" s="99">
        <f t="shared" si="134"/>
        <v>13.787179487179486</v>
      </c>
      <c r="BP198" s="99">
        <f>BO198*Input!$N$23</f>
        <v>32441.205758974353</v>
      </c>
      <c r="BQ198" s="100">
        <f t="shared" si="135"/>
        <v>32.441205758974355</v>
      </c>
      <c r="BR198" s="95">
        <v>4750</v>
      </c>
      <c r="BS198" s="99">
        <f>'Max limit'!AX198*Input!PrimaryDrive_ratio*Input!Gear5_ratio*Input!FinalDrive_ratio</f>
        <v>947.86858974358972</v>
      </c>
      <c r="BT198" s="99">
        <f t="shared" si="136"/>
        <v>15.797809829059828</v>
      </c>
      <c r="BU198" s="99">
        <f>BT198*Input!$N$23</f>
        <v>37172.214932158109</v>
      </c>
      <c r="BV198" s="100">
        <f t="shared" si="137"/>
        <v>37.172214932158106</v>
      </c>
      <c r="BW198" s="95">
        <v>4750</v>
      </c>
      <c r="BX198" s="99">
        <f>'Max limit'!AX198*Input!PrimaryDrive_ratio*Input!Gear6_ratio*Input!FinalDrive_ratio</f>
        <v>1078.9966555183944</v>
      </c>
      <c r="BY198" s="99">
        <f t="shared" si="138"/>
        <v>17.983277591973241</v>
      </c>
      <c r="BZ198" s="99">
        <f>BY198*Input!$N$23</f>
        <v>42314.616207357845</v>
      </c>
      <c r="CA198" s="100">
        <f t="shared" si="139"/>
        <v>42.314616207357844</v>
      </c>
      <c r="CC198" s="95">
        <v>4750</v>
      </c>
      <c r="CD198" s="94">
        <f t="shared" si="140"/>
        <v>16.5</v>
      </c>
      <c r="CE198" s="94">
        <f t="shared" si="141"/>
        <v>21.5</v>
      </c>
      <c r="CF198" s="94">
        <f t="shared" si="142"/>
        <v>27</v>
      </c>
      <c r="CG198" s="94">
        <f t="shared" si="143"/>
        <v>32.5</v>
      </c>
      <c r="CH198" s="94">
        <f t="shared" si="144"/>
        <v>37</v>
      </c>
      <c r="CI198" s="94">
        <f t="shared" si="145"/>
        <v>42.5</v>
      </c>
      <c r="CK198" s="95">
        <v>4750</v>
      </c>
      <c r="CL198" s="162">
        <f t="shared" si="146"/>
        <v>6.986746361746361</v>
      </c>
      <c r="CM198" s="162">
        <f t="shared" si="147"/>
        <v>9.1914529914529908</v>
      </c>
      <c r="CN198" s="162">
        <f t="shared" si="148"/>
        <v>11.489316239316237</v>
      </c>
      <c r="CO198" s="162">
        <f t="shared" si="149"/>
        <v>13.787179487179486</v>
      </c>
      <c r="CP198" s="162">
        <f t="shared" si="150"/>
        <v>15.797809829059828</v>
      </c>
      <c r="CQ198" s="162">
        <f t="shared" si="151"/>
        <v>17.983277591973241</v>
      </c>
    </row>
    <row r="199" spans="1:95" ht="19.5" thickTop="1" thickBot="1">
      <c r="A199" s="70">
        <v>4800</v>
      </c>
      <c r="B199" s="70">
        <v>64.623999999999995</v>
      </c>
      <c r="C199" s="70">
        <v>94.557000000000002</v>
      </c>
      <c r="D199" s="70">
        <v>60.898000000000003</v>
      </c>
      <c r="E199" s="70">
        <v>2.9750000000000001</v>
      </c>
      <c r="G199" s="92">
        <v>1</v>
      </c>
      <c r="H199" s="93">
        <f t="shared" si="152"/>
        <v>6.6493135011441646</v>
      </c>
      <c r="O199" s="95">
        <v>4760</v>
      </c>
      <c r="P199" s="94">
        <f t="shared" si="153"/>
        <v>13.0499730794168</v>
      </c>
      <c r="Q199" s="94">
        <f t="shared" si="154"/>
        <v>13.383915122940788</v>
      </c>
      <c r="R199" s="94">
        <f t="shared" si="155"/>
        <v>13.573737139354433</v>
      </c>
      <c r="S199" s="94">
        <f t="shared" si="156"/>
        <v>13.48217656347029</v>
      </c>
      <c r="T199" s="94">
        <f t="shared" si="157"/>
        <v>13.383654016714319</v>
      </c>
      <c r="U199" s="94">
        <f t="shared" si="158"/>
        <v>13.106440150148636</v>
      </c>
      <c r="V199" s="82"/>
      <c r="W199" s="95">
        <v>4760</v>
      </c>
      <c r="X199" s="161">
        <f t="shared" ref="X199:X262" si="166">(($H$14*$H$7)-(AQ199*$H$9))/(H$34*$H$9)</f>
        <v>9.1695613406844902</v>
      </c>
      <c r="Y199" s="161">
        <f t="shared" ref="Y199:Y262" si="167">(($H$14*$H$7)-(AR199*$H$9))/(I$34*$H$9)</f>
        <v>9.366143676642734</v>
      </c>
      <c r="Z199" s="161">
        <f t="shared" ref="Z199:Z262" si="168">(($H$14*$H$7)-(AS199*$H$9))/(J$34*$H$9)</f>
        <v>9.4463901081573418</v>
      </c>
      <c r="AA199" s="161">
        <f t="shared" ref="AA199:AA262" si="169">(($H$14*$H$7)-(AT199*$H$9))/(K$34*$H$9)</f>
        <v>9.3169639631796475</v>
      </c>
      <c r="AB199" s="161">
        <f t="shared" ref="AB199:AB262" si="170">(($H$14*$H$7)-(AU199*$H$9))/(L$34*$H$9)</f>
        <v>9.179874633087648</v>
      </c>
      <c r="AC199" s="161">
        <f t="shared" ref="AC199:AC262" si="171">(($H$14*$H$7)-(AV199*$H$9))/(M$34*$H$9)</f>
        <v>8.9026607665219668</v>
      </c>
      <c r="AD199" s="82"/>
      <c r="AE199" s="82"/>
      <c r="AF199" s="82"/>
      <c r="AG199" s="95">
        <v>4760</v>
      </c>
      <c r="AH199" s="161">
        <f t="shared" ref="AH199:AH262" si="172">-(($H$13*($H$5-$H$8))/$H$9)-(AQ199/$H$12)</f>
        <v>-11.124300556196477</v>
      </c>
      <c r="AI199" s="161">
        <f t="shared" ref="AI199:AI262" si="173">-(($H$13*($H$5-$H$8))/$H$9)-(AR199/$H$12)</f>
        <v>-11.268944970191042</v>
      </c>
      <c r="AJ199" s="161">
        <f t="shared" ref="AJ199:AJ262" si="174">-(($H$13*($H$5-$H$8))/$H$9)-(AS199/$H$12)</f>
        <v>-11.461658205824255</v>
      </c>
      <c r="AK199" s="161">
        <f t="shared" ref="AK199:AK262" si="175">-(($H$13*($H$5-$H$8))/$H$9)-(AT199/$H$12)</f>
        <v>-11.697196604931515</v>
      </c>
      <c r="AL199" s="161">
        <f t="shared" ref="AL199:AL262" si="176">-(($H$13*($H$5-$H$8))/$H$9)-(AU199/$H$12)</f>
        <v>-11.93842272106267</v>
      </c>
      <c r="AM199" s="161">
        <f t="shared" ref="AM199:AM262" si="177">-(($H$13*($H$5-$H$8))/$H$9)-(AV199/$H$12)</f>
        <v>-12.237813696953607</v>
      </c>
      <c r="AN199" s="81"/>
      <c r="AO199" s="81"/>
      <c r="AP199" s="95">
        <v>4760</v>
      </c>
      <c r="AQ199" s="94">
        <f t="shared" si="159"/>
        <v>52.260619962622435</v>
      </c>
      <c r="AR199" s="94">
        <f t="shared" si="160"/>
        <v>90.446745257187615</v>
      </c>
      <c r="AS199" s="94">
        <f t="shared" si="161"/>
        <v>141.32303946435573</v>
      </c>
      <c r="AT199" s="94">
        <f t="shared" si="162"/>
        <v>203.50517682867226</v>
      </c>
      <c r="AU199" s="94">
        <f t="shared" si="163"/>
        <v>267.18887148729755</v>
      </c>
      <c r="AV199" s="94">
        <f t="shared" si="164"/>
        <v>346.22808912250474</v>
      </c>
      <c r="AW199" s="81"/>
      <c r="AX199" s="95">
        <v>4760</v>
      </c>
      <c r="AY199" s="99">
        <f>'Max limit'!AX199*Input!PrimaryDrive_ratio*Input!Gear1_ratio*Input!FinalDrive_ratio</f>
        <v>420.08731808731812</v>
      </c>
      <c r="AZ199" s="99">
        <f t="shared" ref="AZ199:AZ262" si="178">AY199 / 60</f>
        <v>7.0014553014553025</v>
      </c>
      <c r="BA199" s="99">
        <f>AZ199*Input!$N$23</f>
        <v>16474.410321413721</v>
      </c>
      <c r="BB199" s="97">
        <f t="shared" si="165"/>
        <v>16.474410321413721</v>
      </c>
      <c r="BC199" s="95">
        <v>4760</v>
      </c>
      <c r="BD199" s="99">
        <f>'Max limit'!AX199*Input!PrimaryDrive_ratio*Input!Gear2_ratio*Input!FinalDrive_ratio</f>
        <v>552.64820512820506</v>
      </c>
      <c r="BE199" s="99">
        <f t="shared" ref="BE199:BE262" si="179">BD199/60</f>
        <v>9.2108034188034171</v>
      </c>
      <c r="BF199" s="99">
        <f>BE199*Input!$N$23</f>
        <v>21673.002022837598</v>
      </c>
      <c r="BG199" s="100">
        <f t="shared" ref="BG199:BG262" si="180">BF199/1000</f>
        <v>21.673002022837597</v>
      </c>
      <c r="BH199" s="95">
        <v>4760</v>
      </c>
      <c r="BI199" s="99">
        <f>'Max limit'!AX199*Input!PrimaryDrive_ratio*Input!Gear3_ratio*Input!FinalDrive_ratio</f>
        <v>690.81025641025644</v>
      </c>
      <c r="BJ199" s="99">
        <f t="shared" ref="BJ199:BJ262" si="181">BI199/60</f>
        <v>11.513504273504275</v>
      </c>
      <c r="BK199" s="99">
        <f>BJ199*Input!$N$23</f>
        <v>27091.252528547007</v>
      </c>
      <c r="BL199" s="100">
        <f t="shared" ref="BL199:BL262" si="182">BK199/1000</f>
        <v>27.091252528547006</v>
      </c>
      <c r="BM199" s="95">
        <v>4760</v>
      </c>
      <c r="BN199" s="99">
        <f>'Max limit'!AX199*Input!PrimaryDrive_ratio*Input!Gear4_ratio*Input!FinalDrive_ratio</f>
        <v>828.97230769230771</v>
      </c>
      <c r="BO199" s="99">
        <f t="shared" ref="BO199:BO262" si="183">BN199/60</f>
        <v>13.816205128205128</v>
      </c>
      <c r="BP199" s="99">
        <f>BO199*Input!$N$23</f>
        <v>32509.503034256406</v>
      </c>
      <c r="BQ199" s="100">
        <f t="shared" ref="BQ199:BQ262" si="184">BP199/1000</f>
        <v>32.509503034256404</v>
      </c>
      <c r="BR199" s="95">
        <v>4760</v>
      </c>
      <c r="BS199" s="99">
        <f>'Max limit'!AX199*Input!PrimaryDrive_ratio*Input!Gear5_ratio*Input!FinalDrive_ratio</f>
        <v>949.86410256410261</v>
      </c>
      <c r="BT199" s="99">
        <f t="shared" ref="BT199:BT262" si="185">BS199/60</f>
        <v>15.831068376068377</v>
      </c>
      <c r="BU199" s="99">
        <f>BT199*Input!$N$23</f>
        <v>37250.472226752128</v>
      </c>
      <c r="BV199" s="100">
        <f t="shared" ref="BV199:BV262" si="186">BU199/1000</f>
        <v>37.25047222675213</v>
      </c>
      <c r="BW199" s="95">
        <v>4760</v>
      </c>
      <c r="BX199" s="99">
        <f>'Max limit'!AX199*Input!PrimaryDrive_ratio*Input!Gear6_ratio*Input!FinalDrive_ratio</f>
        <v>1081.2682274247491</v>
      </c>
      <c r="BY199" s="99">
        <f t="shared" ref="BY199:BY262" si="187">BX199/60</f>
        <v>18.021137123745817</v>
      </c>
      <c r="BZ199" s="99">
        <f>BY199*Input!$N$23</f>
        <v>42403.699609899653</v>
      </c>
      <c r="CA199" s="100">
        <f t="shared" ref="CA199:CA262" si="188">BZ199/1000</f>
        <v>42.403699609899654</v>
      </c>
      <c r="CC199" s="95">
        <v>4760</v>
      </c>
      <c r="CD199" s="94">
        <f t="shared" ref="CD199:CD262" si="189">MROUND($BB199,0.5)</f>
        <v>16.5</v>
      </c>
      <c r="CE199" s="94">
        <f t="shared" ref="CE199:CE262" si="190">MROUND($BG199,0.5)</f>
        <v>21.5</v>
      </c>
      <c r="CF199" s="94">
        <f t="shared" ref="CF199:CF262" si="191">MROUND($BL199,0.5)</f>
        <v>27</v>
      </c>
      <c r="CG199" s="94">
        <f t="shared" ref="CG199:CG262" si="192">MROUND($BQ199,0.5)</f>
        <v>32.5</v>
      </c>
      <c r="CH199" s="94">
        <f t="shared" ref="CH199:CH262" si="193">MROUND($BV199,0.5)</f>
        <v>37.5</v>
      </c>
      <c r="CI199" s="94">
        <f t="shared" ref="CI199:CI262" si="194">MROUND($CA199,0.5)</f>
        <v>42.5</v>
      </c>
      <c r="CK199" s="95">
        <v>4760</v>
      </c>
      <c r="CL199" s="162">
        <f t="shared" ref="CL199:CL262" si="195">$AY199/60</f>
        <v>7.0014553014553025</v>
      </c>
      <c r="CM199" s="162">
        <f t="shared" ref="CM199:CM262" si="196">$BD199/60</f>
        <v>9.2108034188034171</v>
      </c>
      <c r="CN199" s="162">
        <f t="shared" ref="CN199:CN262" si="197">$BI199/60</f>
        <v>11.513504273504275</v>
      </c>
      <c r="CO199" s="162">
        <f t="shared" ref="CO199:CO262" si="198">$BN199/60</f>
        <v>13.816205128205128</v>
      </c>
      <c r="CP199" s="162">
        <f t="shared" ref="CP199:CP262" si="199">$BS199/60</f>
        <v>15.831068376068377</v>
      </c>
      <c r="CQ199" s="162">
        <f t="shared" ref="CQ199:CQ262" si="200">$BX199/60</f>
        <v>18.021137123745817</v>
      </c>
    </row>
    <row r="200" spans="1:95" ht="19.5" thickTop="1" thickBot="1">
      <c r="A200" s="70">
        <v>4810</v>
      </c>
      <c r="B200" s="70">
        <v>64.674000000000007</v>
      </c>
      <c r="C200" s="70">
        <v>94.433999999999997</v>
      </c>
      <c r="D200" s="70">
        <v>60.942999999999998</v>
      </c>
      <c r="E200" s="70">
        <v>2.9790000000000001</v>
      </c>
      <c r="G200" s="92">
        <v>1</v>
      </c>
      <c r="H200" s="93">
        <f t="shared" si="152"/>
        <v>6.694508009153318</v>
      </c>
      <c r="O200" s="95">
        <v>4770</v>
      </c>
      <c r="P200" s="94">
        <f t="shared" si="153"/>
        <v>13.049261433824215</v>
      </c>
      <c r="Q200" s="94">
        <f t="shared" si="154"/>
        <v>13.382639889866066</v>
      </c>
      <c r="R200" s="94">
        <f t="shared" si="155"/>
        <v>13.571690245356654</v>
      </c>
      <c r="S200" s="94">
        <f t="shared" si="156"/>
        <v>13.479201994578105</v>
      </c>
      <c r="T200" s="94">
        <f t="shared" si="157"/>
        <v>13.379712442768943</v>
      </c>
      <c r="U200" s="94">
        <f t="shared" si="158"/>
        <v>13.101332588566278</v>
      </c>
      <c r="V200" s="82"/>
      <c r="W200" s="95">
        <v>4770</v>
      </c>
      <c r="X200" s="161">
        <f t="shared" si="166"/>
        <v>9.1688496950919056</v>
      </c>
      <c r="Y200" s="161">
        <f t="shared" si="167"/>
        <v>9.3648684435680121</v>
      </c>
      <c r="Z200" s="161">
        <f t="shared" si="168"/>
        <v>9.4443432141595629</v>
      </c>
      <c r="AA200" s="161">
        <f t="shared" si="169"/>
        <v>9.3139893942874643</v>
      </c>
      <c r="AB200" s="161">
        <f t="shared" si="170"/>
        <v>9.1759330591422739</v>
      </c>
      <c r="AC200" s="161">
        <f t="shared" si="171"/>
        <v>8.8975532049396087</v>
      </c>
      <c r="AD200" s="82"/>
      <c r="AE200" s="82"/>
      <c r="AF200" s="82"/>
      <c r="AG200" s="95">
        <v>4770</v>
      </c>
      <c r="AH200" s="161">
        <f t="shared" si="172"/>
        <v>-11.125133181539802</v>
      </c>
      <c r="AI200" s="161">
        <f t="shared" si="173"/>
        <v>-11.270385983565477</v>
      </c>
      <c r="AJ200" s="161">
        <f t="shared" si="174"/>
        <v>-11.463909789221811</v>
      </c>
      <c r="AK200" s="161">
        <f t="shared" si="175"/>
        <v>-11.700438885023994</v>
      </c>
      <c r="AL200" s="161">
        <f t="shared" si="176"/>
        <v>-11.942679620923675</v>
      </c>
      <c r="AM200" s="161">
        <f t="shared" si="177"/>
        <v>-12.243329863462552</v>
      </c>
      <c r="AN200" s="81"/>
      <c r="AO200" s="81"/>
      <c r="AP200" s="95">
        <v>4770</v>
      </c>
      <c r="AQ200" s="94">
        <f t="shared" si="159"/>
        <v>52.480433053260334</v>
      </c>
      <c r="AR200" s="94">
        <f t="shared" si="160"/>
        <v>90.827172788038638</v>
      </c>
      <c r="AS200" s="94">
        <f t="shared" si="161"/>
        <v>141.91745748131046</v>
      </c>
      <c r="AT200" s="94">
        <f t="shared" si="162"/>
        <v>204.36113877308699</v>
      </c>
      <c r="AU200" s="94">
        <f t="shared" si="163"/>
        <v>268.31269305060255</v>
      </c>
      <c r="AV200" s="94">
        <f t="shared" si="164"/>
        <v>347.6843570808665</v>
      </c>
      <c r="AW200" s="81"/>
      <c r="AX200" s="95">
        <v>4770</v>
      </c>
      <c r="AY200" s="99">
        <f>'Max limit'!AX200*Input!PrimaryDrive_ratio*Input!Gear1_ratio*Input!FinalDrive_ratio</f>
        <v>420.96985446985445</v>
      </c>
      <c r="AZ200" s="99">
        <f t="shared" si="178"/>
        <v>7.0161642411642413</v>
      </c>
      <c r="BA200" s="99">
        <f>AZ200*Input!$N$23</f>
        <v>16509.020427130974</v>
      </c>
      <c r="BB200" s="97">
        <f t="shared" si="165"/>
        <v>16.509020427130974</v>
      </c>
      <c r="BC200" s="95">
        <v>4770</v>
      </c>
      <c r="BD200" s="99">
        <f>'Max limit'!AX200*Input!PrimaryDrive_ratio*Input!Gear2_ratio*Input!FinalDrive_ratio</f>
        <v>553.80923076923068</v>
      </c>
      <c r="BE200" s="99">
        <f t="shared" si="179"/>
        <v>9.2301538461538453</v>
      </c>
      <c r="BF200" s="99">
        <f>BE200*Input!$N$23</f>
        <v>21718.5335396923</v>
      </c>
      <c r="BG200" s="100">
        <f t="shared" si="180"/>
        <v>21.718533539692299</v>
      </c>
      <c r="BH200" s="95">
        <v>4770</v>
      </c>
      <c r="BI200" s="99">
        <f>'Max limit'!AX200*Input!PrimaryDrive_ratio*Input!Gear3_ratio*Input!FinalDrive_ratio</f>
        <v>692.26153846153841</v>
      </c>
      <c r="BJ200" s="99">
        <f t="shared" si="181"/>
        <v>11.537692307692307</v>
      </c>
      <c r="BK200" s="99">
        <f>BJ200*Input!$N$23</f>
        <v>27148.16692461538</v>
      </c>
      <c r="BL200" s="100">
        <f t="shared" si="182"/>
        <v>27.148166924615381</v>
      </c>
      <c r="BM200" s="95">
        <v>4770</v>
      </c>
      <c r="BN200" s="99">
        <f>'Max limit'!AX200*Input!PrimaryDrive_ratio*Input!Gear4_ratio*Input!FinalDrive_ratio</f>
        <v>830.71384615384613</v>
      </c>
      <c r="BO200" s="99">
        <f t="shared" si="183"/>
        <v>13.845230769230769</v>
      </c>
      <c r="BP200" s="99">
        <f>BO200*Input!$N$23</f>
        <v>32577.800309538456</v>
      </c>
      <c r="BQ200" s="100">
        <f t="shared" si="184"/>
        <v>32.577800309538453</v>
      </c>
      <c r="BR200" s="95">
        <v>4770</v>
      </c>
      <c r="BS200" s="99">
        <f>'Max limit'!AX200*Input!PrimaryDrive_ratio*Input!Gear5_ratio*Input!FinalDrive_ratio</f>
        <v>951.85961538461527</v>
      </c>
      <c r="BT200" s="99">
        <f t="shared" si="185"/>
        <v>15.864326923076922</v>
      </c>
      <c r="BU200" s="99">
        <f>BT200*Input!$N$23</f>
        <v>37328.729521346148</v>
      </c>
      <c r="BV200" s="100">
        <f t="shared" si="186"/>
        <v>37.328729521346148</v>
      </c>
      <c r="BW200" s="95">
        <v>4770</v>
      </c>
      <c r="BX200" s="99">
        <f>'Max limit'!AX200*Input!PrimaryDrive_ratio*Input!Gear6_ratio*Input!FinalDrive_ratio</f>
        <v>1083.5397993311037</v>
      </c>
      <c r="BY200" s="99">
        <f t="shared" si="187"/>
        <v>18.058996655518396</v>
      </c>
      <c r="BZ200" s="99">
        <f>BY200*Input!$N$23</f>
        <v>42492.783012441469</v>
      </c>
      <c r="CA200" s="100">
        <f t="shared" si="188"/>
        <v>42.492783012441471</v>
      </c>
      <c r="CC200" s="95">
        <v>4770</v>
      </c>
      <c r="CD200" s="94">
        <f t="shared" si="189"/>
        <v>16.5</v>
      </c>
      <c r="CE200" s="94">
        <f t="shared" si="190"/>
        <v>21.5</v>
      </c>
      <c r="CF200" s="94">
        <f t="shared" si="191"/>
        <v>27</v>
      </c>
      <c r="CG200" s="94">
        <f t="shared" si="192"/>
        <v>32.5</v>
      </c>
      <c r="CH200" s="94">
        <f t="shared" si="193"/>
        <v>37.5</v>
      </c>
      <c r="CI200" s="94">
        <f t="shared" si="194"/>
        <v>42.5</v>
      </c>
      <c r="CK200" s="95">
        <v>4770</v>
      </c>
      <c r="CL200" s="162">
        <f t="shared" si="195"/>
        <v>7.0161642411642413</v>
      </c>
      <c r="CM200" s="162">
        <f t="shared" si="196"/>
        <v>9.2301538461538453</v>
      </c>
      <c r="CN200" s="162">
        <f t="shared" si="197"/>
        <v>11.537692307692307</v>
      </c>
      <c r="CO200" s="162">
        <f t="shared" si="198"/>
        <v>13.845230769230769</v>
      </c>
      <c r="CP200" s="162">
        <f t="shared" si="199"/>
        <v>15.864326923076922</v>
      </c>
      <c r="CQ200" s="162">
        <f t="shared" si="200"/>
        <v>18.058996655518396</v>
      </c>
    </row>
    <row r="201" spans="1:95" ht="19.5" thickTop="1" thickBot="1">
      <c r="A201" s="70">
        <v>4820</v>
      </c>
      <c r="B201" s="70">
        <v>64.736000000000004</v>
      </c>
      <c r="C201" s="70">
        <v>94.326999999999998</v>
      </c>
      <c r="D201" s="70">
        <v>60.991</v>
      </c>
      <c r="E201" s="70">
        <v>2.9910000000000001</v>
      </c>
      <c r="G201" s="92">
        <v>1</v>
      </c>
      <c r="H201" s="93">
        <f t="shared" si="152"/>
        <v>6.7397025171624714</v>
      </c>
      <c r="O201" s="95">
        <v>4780</v>
      </c>
      <c r="P201" s="94">
        <f t="shared" si="153"/>
        <v>13.04854829474665</v>
      </c>
      <c r="Q201" s="94">
        <f t="shared" si="154"/>
        <v>13.381361980541451</v>
      </c>
      <c r="R201" s="94">
        <f t="shared" si="155"/>
        <v>13.569639055673678</v>
      </c>
      <c r="S201" s="94">
        <f t="shared" si="156"/>
        <v>13.476221183148899</v>
      </c>
      <c r="T201" s="94">
        <f t="shared" si="157"/>
        <v>13.37576259689504</v>
      </c>
      <c r="U201" s="94">
        <f t="shared" si="158"/>
        <v>13.096214308071891</v>
      </c>
      <c r="V201" s="82"/>
      <c r="W201" s="95">
        <v>4780</v>
      </c>
      <c r="X201" s="161">
        <f t="shared" si="166"/>
        <v>9.1681365560143409</v>
      </c>
      <c r="Y201" s="161">
        <f t="shared" si="167"/>
        <v>9.3635905342433965</v>
      </c>
      <c r="Z201" s="161">
        <f t="shared" si="168"/>
        <v>9.4422920244765844</v>
      </c>
      <c r="AA201" s="161">
        <f t="shared" si="169"/>
        <v>9.3110085828582552</v>
      </c>
      <c r="AB201" s="161">
        <f t="shared" si="170"/>
        <v>9.1719832132683692</v>
      </c>
      <c r="AC201" s="161">
        <f t="shared" si="171"/>
        <v>8.8924349244452223</v>
      </c>
      <c r="AD201" s="82"/>
      <c r="AE201" s="82"/>
      <c r="AF201" s="82"/>
      <c r="AG201" s="95">
        <v>4780</v>
      </c>
      <c r="AH201" s="161">
        <f t="shared" si="172"/>
        <v>-11.125967554260553</v>
      </c>
      <c r="AI201" s="161">
        <f t="shared" si="173"/>
        <v>-11.271830021102295</v>
      </c>
      <c r="AJ201" s="161">
        <f t="shared" si="174"/>
        <v>-11.466166097873087</v>
      </c>
      <c r="AK201" s="161">
        <f t="shared" si="175"/>
        <v>-11.703687969481832</v>
      </c>
      <c r="AL201" s="161">
        <f t="shared" si="176"/>
        <v>-11.946945454467492</v>
      </c>
      <c r="AM201" s="161">
        <f t="shared" si="177"/>
        <v>-12.248857606396491</v>
      </c>
      <c r="AN201" s="81"/>
      <c r="AO201" s="81"/>
      <c r="AP201" s="95">
        <v>4780</v>
      </c>
      <c r="AQ201" s="94">
        <f t="shared" si="159"/>
        <v>52.700707451538648</v>
      </c>
      <c r="AR201" s="94">
        <f t="shared" si="160"/>
        <v>91.208398697758184</v>
      </c>
      <c r="AS201" s="94">
        <f t="shared" si="161"/>
        <v>142.51312296524719</v>
      </c>
      <c r="AT201" s="94">
        <f t="shared" si="162"/>
        <v>205.21889706995594</v>
      </c>
      <c r="AU201" s="94">
        <f t="shared" si="163"/>
        <v>269.43887310617043</v>
      </c>
      <c r="AV201" s="94">
        <f t="shared" si="164"/>
        <v>349.143681215426</v>
      </c>
      <c r="AW201" s="81"/>
      <c r="AX201" s="95">
        <v>4780</v>
      </c>
      <c r="AY201" s="99">
        <f>'Max limit'!AX201*Input!PrimaryDrive_ratio*Input!Gear1_ratio*Input!FinalDrive_ratio</f>
        <v>421.85239085239084</v>
      </c>
      <c r="AZ201" s="99">
        <f t="shared" si="178"/>
        <v>7.030873180873181</v>
      </c>
      <c r="BA201" s="99">
        <f>AZ201*Input!$N$23</f>
        <v>16543.63053284823</v>
      </c>
      <c r="BB201" s="97">
        <f t="shared" si="165"/>
        <v>16.54363053284823</v>
      </c>
      <c r="BC201" s="95">
        <v>4780</v>
      </c>
      <c r="BD201" s="99">
        <f>'Max limit'!AX201*Input!PrimaryDrive_ratio*Input!Gear2_ratio*Input!FinalDrive_ratio</f>
        <v>554.9702564102563</v>
      </c>
      <c r="BE201" s="99">
        <f t="shared" si="179"/>
        <v>9.2495042735042716</v>
      </c>
      <c r="BF201" s="99">
        <f>BE201*Input!$N$23</f>
        <v>21764.065056546999</v>
      </c>
      <c r="BG201" s="100">
        <f t="shared" si="180"/>
        <v>21.764065056547</v>
      </c>
      <c r="BH201" s="95">
        <v>4780</v>
      </c>
      <c r="BI201" s="99">
        <f>'Max limit'!AX201*Input!PrimaryDrive_ratio*Input!Gear3_ratio*Input!FinalDrive_ratio</f>
        <v>693.71282051282037</v>
      </c>
      <c r="BJ201" s="99">
        <f t="shared" si="181"/>
        <v>11.56188034188034</v>
      </c>
      <c r="BK201" s="99">
        <f>BJ201*Input!$N$23</f>
        <v>27205.081320683752</v>
      </c>
      <c r="BL201" s="100">
        <f t="shared" si="182"/>
        <v>27.205081320683753</v>
      </c>
      <c r="BM201" s="95">
        <v>4780</v>
      </c>
      <c r="BN201" s="99">
        <f>'Max limit'!AX201*Input!PrimaryDrive_ratio*Input!Gear4_ratio*Input!FinalDrive_ratio</f>
        <v>832.45538461538445</v>
      </c>
      <c r="BO201" s="99">
        <f t="shared" si="183"/>
        <v>13.874256410256407</v>
      </c>
      <c r="BP201" s="99">
        <f>BO201*Input!$N$23</f>
        <v>32646.097584820502</v>
      </c>
      <c r="BQ201" s="100">
        <f t="shared" si="184"/>
        <v>32.646097584820502</v>
      </c>
      <c r="BR201" s="95">
        <v>4780</v>
      </c>
      <c r="BS201" s="99">
        <f>'Max limit'!AX201*Input!PrimaryDrive_ratio*Input!Gear5_ratio*Input!FinalDrive_ratio</f>
        <v>953.85512820512804</v>
      </c>
      <c r="BT201" s="99">
        <f t="shared" si="185"/>
        <v>15.897585470085467</v>
      </c>
      <c r="BU201" s="99">
        <f>BT201*Input!$N$23</f>
        <v>37406.986815940159</v>
      </c>
      <c r="BV201" s="100">
        <f t="shared" si="186"/>
        <v>37.406986815940158</v>
      </c>
      <c r="BW201" s="95">
        <v>4780</v>
      </c>
      <c r="BX201" s="99">
        <f>'Max limit'!AX201*Input!PrimaryDrive_ratio*Input!Gear6_ratio*Input!FinalDrive_ratio</f>
        <v>1085.8113712374582</v>
      </c>
      <c r="BY201" s="99">
        <f t="shared" si="187"/>
        <v>18.096856187290971</v>
      </c>
      <c r="BZ201" s="99">
        <f>BY201*Input!$N$23</f>
        <v>42581.866414983269</v>
      </c>
      <c r="CA201" s="100">
        <f t="shared" si="188"/>
        <v>42.581866414983267</v>
      </c>
      <c r="CC201" s="95">
        <v>4780</v>
      </c>
      <c r="CD201" s="94">
        <f t="shared" si="189"/>
        <v>16.5</v>
      </c>
      <c r="CE201" s="94">
        <f t="shared" si="190"/>
        <v>22</v>
      </c>
      <c r="CF201" s="94">
        <f t="shared" si="191"/>
        <v>27</v>
      </c>
      <c r="CG201" s="94">
        <f t="shared" si="192"/>
        <v>32.5</v>
      </c>
      <c r="CH201" s="94">
        <f t="shared" si="193"/>
        <v>37.5</v>
      </c>
      <c r="CI201" s="94">
        <f t="shared" si="194"/>
        <v>42.5</v>
      </c>
      <c r="CK201" s="95">
        <v>4780</v>
      </c>
      <c r="CL201" s="162">
        <f t="shared" si="195"/>
        <v>7.030873180873181</v>
      </c>
      <c r="CM201" s="162">
        <f t="shared" si="196"/>
        <v>9.2495042735042716</v>
      </c>
      <c r="CN201" s="162">
        <f t="shared" si="197"/>
        <v>11.56188034188034</v>
      </c>
      <c r="CO201" s="162">
        <f t="shared" si="198"/>
        <v>13.874256410256407</v>
      </c>
      <c r="CP201" s="162">
        <f t="shared" si="199"/>
        <v>15.897585470085467</v>
      </c>
      <c r="CQ201" s="162">
        <f t="shared" si="200"/>
        <v>18.096856187290971</v>
      </c>
    </row>
    <row r="202" spans="1:95" ht="19.5" thickTop="1" thickBot="1">
      <c r="A202" s="70">
        <v>4830</v>
      </c>
      <c r="B202" s="70">
        <v>64.787999999999997</v>
      </c>
      <c r="C202" s="70">
        <v>94.207999999999998</v>
      </c>
      <c r="D202" s="70">
        <v>61.042999999999999</v>
      </c>
      <c r="E202" s="70">
        <v>2.9910000000000001</v>
      </c>
      <c r="G202" s="92">
        <v>1</v>
      </c>
      <c r="H202" s="93">
        <f t="shared" si="152"/>
        <v>6.7848970251716247</v>
      </c>
      <c r="O202" s="95">
        <v>4790</v>
      </c>
      <c r="P202" s="94">
        <f t="shared" si="153"/>
        <v>13.047833662184106</v>
      </c>
      <c r="Q202" s="94">
        <f t="shared" si="154"/>
        <v>13.38008139496694</v>
      </c>
      <c r="R202" s="94">
        <f t="shared" si="155"/>
        <v>13.5675835703055</v>
      </c>
      <c r="S202" s="94">
        <f t="shared" si="156"/>
        <v>13.473234129182664</v>
      </c>
      <c r="T202" s="94">
        <f t="shared" si="157"/>
        <v>13.371804479092601</v>
      </c>
      <c r="U202" s="94">
        <f t="shared" si="158"/>
        <v>13.091085308665475</v>
      </c>
      <c r="V202" s="82"/>
      <c r="W202" s="95">
        <v>4790</v>
      </c>
      <c r="X202" s="161">
        <f t="shared" si="166"/>
        <v>9.167421923451796</v>
      </c>
      <c r="Y202" s="161">
        <f t="shared" si="167"/>
        <v>9.3623099486688854</v>
      </c>
      <c r="Z202" s="161">
        <f t="shared" si="168"/>
        <v>9.4402365391084064</v>
      </c>
      <c r="AA202" s="161">
        <f t="shared" si="169"/>
        <v>9.3080215288920218</v>
      </c>
      <c r="AB202" s="161">
        <f t="shared" si="170"/>
        <v>9.1680250954659321</v>
      </c>
      <c r="AC202" s="161">
        <f t="shared" si="171"/>
        <v>8.887305925038806</v>
      </c>
      <c r="AD202" s="82"/>
      <c r="AE202" s="82"/>
      <c r="AF202" s="82"/>
      <c r="AG202" s="95">
        <v>4790</v>
      </c>
      <c r="AH202" s="161">
        <f t="shared" si="172"/>
        <v>-11.126803674358731</v>
      </c>
      <c r="AI202" s="161">
        <f t="shared" si="173"/>
        <v>-11.273277082801492</v>
      </c>
      <c r="AJ202" s="161">
        <f t="shared" si="174"/>
        <v>-11.468427131778082</v>
      </c>
      <c r="AK202" s="161">
        <f t="shared" si="175"/>
        <v>-11.706943858305026</v>
      </c>
      <c r="AL202" s="161">
        <f t="shared" si="176"/>
        <v>-11.951220221694125</v>
      </c>
      <c r="AM202" s="161">
        <f t="shared" si="177"/>
        <v>-12.254396925755421</v>
      </c>
      <c r="AN202" s="81"/>
      <c r="AO202" s="81"/>
      <c r="AP202" s="95">
        <v>4790</v>
      </c>
      <c r="AQ202" s="94">
        <f t="shared" si="159"/>
        <v>52.921443157457325</v>
      </c>
      <c r="AR202" s="94">
        <f t="shared" si="160"/>
        <v>91.590422986346283</v>
      </c>
      <c r="AS202" s="94">
        <f t="shared" si="161"/>
        <v>143.11003591616605</v>
      </c>
      <c r="AT202" s="94">
        <f t="shared" si="162"/>
        <v>206.07845171927914</v>
      </c>
      <c r="AU202" s="94">
        <f t="shared" si="163"/>
        <v>270.56741165400138</v>
      </c>
      <c r="AV202" s="94">
        <f t="shared" si="164"/>
        <v>350.60606152618368</v>
      </c>
      <c r="AW202" s="81"/>
      <c r="AX202" s="95">
        <v>4790</v>
      </c>
      <c r="AY202" s="99">
        <f>'Max limit'!AX202*Input!PrimaryDrive_ratio*Input!Gear1_ratio*Input!FinalDrive_ratio</f>
        <v>422.73492723492723</v>
      </c>
      <c r="AZ202" s="99">
        <f t="shared" si="178"/>
        <v>7.0455821205821207</v>
      </c>
      <c r="BA202" s="99">
        <f>AZ202*Input!$N$23</f>
        <v>16578.240638565487</v>
      </c>
      <c r="BB202" s="97">
        <f t="shared" si="165"/>
        <v>16.578240638565486</v>
      </c>
      <c r="BC202" s="95">
        <v>4790</v>
      </c>
      <c r="BD202" s="99">
        <f>'Max limit'!AX202*Input!PrimaryDrive_ratio*Input!Gear2_ratio*Input!FinalDrive_ratio</f>
        <v>556.13128205128203</v>
      </c>
      <c r="BE202" s="99">
        <f t="shared" si="179"/>
        <v>9.2688547008546998</v>
      </c>
      <c r="BF202" s="99">
        <f>BE202*Input!$N$23</f>
        <v>21809.596573401705</v>
      </c>
      <c r="BG202" s="100">
        <f t="shared" si="180"/>
        <v>21.809596573401706</v>
      </c>
      <c r="BH202" s="95">
        <v>4790</v>
      </c>
      <c r="BI202" s="99">
        <f>'Max limit'!AX202*Input!PrimaryDrive_ratio*Input!Gear3_ratio*Input!FinalDrive_ratio</f>
        <v>695.16410256410256</v>
      </c>
      <c r="BJ202" s="99">
        <f t="shared" si="181"/>
        <v>11.586068376068376</v>
      </c>
      <c r="BK202" s="99">
        <f>BJ202*Input!$N$23</f>
        <v>27261.995716752132</v>
      </c>
      <c r="BL202" s="100">
        <f t="shared" si="182"/>
        <v>27.261995716752132</v>
      </c>
      <c r="BM202" s="95">
        <v>4790</v>
      </c>
      <c r="BN202" s="99">
        <f>'Max limit'!AX202*Input!PrimaryDrive_ratio*Input!Gear4_ratio*Input!FinalDrive_ratio</f>
        <v>834.1969230769231</v>
      </c>
      <c r="BO202" s="99">
        <f t="shared" si="183"/>
        <v>13.903282051282051</v>
      </c>
      <c r="BP202" s="99">
        <f>BO202*Input!$N$23</f>
        <v>32714.394860102559</v>
      </c>
      <c r="BQ202" s="100">
        <f t="shared" si="184"/>
        <v>32.714394860102558</v>
      </c>
      <c r="BR202" s="95">
        <v>4790</v>
      </c>
      <c r="BS202" s="99">
        <f>'Max limit'!AX202*Input!PrimaryDrive_ratio*Input!Gear5_ratio*Input!FinalDrive_ratio</f>
        <v>955.85064102564104</v>
      </c>
      <c r="BT202" s="99">
        <f t="shared" si="185"/>
        <v>15.930844017094017</v>
      </c>
      <c r="BU202" s="99">
        <f>BT202*Input!$N$23</f>
        <v>37485.244110534179</v>
      </c>
      <c r="BV202" s="100">
        <f t="shared" si="186"/>
        <v>37.485244110534175</v>
      </c>
      <c r="BW202" s="95">
        <v>4790</v>
      </c>
      <c r="BX202" s="99">
        <f>'Max limit'!AX202*Input!PrimaryDrive_ratio*Input!Gear6_ratio*Input!FinalDrive_ratio</f>
        <v>1088.0829431438126</v>
      </c>
      <c r="BY202" s="99">
        <f t="shared" si="187"/>
        <v>18.134715719063543</v>
      </c>
      <c r="BZ202" s="99">
        <f>BY202*Input!$N$23</f>
        <v>42670.94981752507</v>
      </c>
      <c r="CA202" s="100">
        <f t="shared" si="188"/>
        <v>42.67094981752507</v>
      </c>
      <c r="CC202" s="95">
        <v>4790</v>
      </c>
      <c r="CD202" s="94">
        <f t="shared" si="189"/>
        <v>16.5</v>
      </c>
      <c r="CE202" s="94">
        <f t="shared" si="190"/>
        <v>22</v>
      </c>
      <c r="CF202" s="94">
        <f t="shared" si="191"/>
        <v>27.5</v>
      </c>
      <c r="CG202" s="94">
        <f t="shared" si="192"/>
        <v>32.5</v>
      </c>
      <c r="CH202" s="94">
        <f t="shared" si="193"/>
        <v>37.5</v>
      </c>
      <c r="CI202" s="94">
        <f t="shared" si="194"/>
        <v>42.5</v>
      </c>
      <c r="CK202" s="95">
        <v>4790</v>
      </c>
      <c r="CL202" s="162">
        <f t="shared" si="195"/>
        <v>7.0455821205821207</v>
      </c>
      <c r="CM202" s="162">
        <f t="shared" si="196"/>
        <v>9.2688547008546998</v>
      </c>
      <c r="CN202" s="162">
        <f t="shared" si="197"/>
        <v>11.586068376068376</v>
      </c>
      <c r="CO202" s="162">
        <f t="shared" si="198"/>
        <v>13.903282051282051</v>
      </c>
      <c r="CP202" s="162">
        <f t="shared" si="199"/>
        <v>15.930844017094017</v>
      </c>
      <c r="CQ202" s="162">
        <f t="shared" si="200"/>
        <v>18.134715719063543</v>
      </c>
    </row>
    <row r="203" spans="1:95" ht="19.5" thickTop="1" thickBot="1">
      <c r="A203" s="70">
        <v>4840</v>
      </c>
      <c r="B203" s="70">
        <v>64.853999999999999</v>
      </c>
      <c r="C203" s="70">
        <v>94.108999999999995</v>
      </c>
      <c r="D203" s="70">
        <v>61.107999999999997</v>
      </c>
      <c r="E203" s="70">
        <v>2.9910000000000001</v>
      </c>
      <c r="G203" s="92">
        <v>1</v>
      </c>
      <c r="H203" s="93">
        <f t="shared" ref="H203:H266" si="201">1 + (ROW() - ROW($H$74)) * (79 / 1748)</f>
        <v>6.8300915331807781</v>
      </c>
      <c r="O203" s="95">
        <v>4800</v>
      </c>
      <c r="P203" s="94">
        <f t="shared" si="153"/>
        <v>13.047117536136582</v>
      </c>
      <c r="Q203" s="94">
        <f t="shared" si="154"/>
        <v>13.378798133142533</v>
      </c>
      <c r="R203" s="94">
        <f t="shared" si="155"/>
        <v>13.565523789252122</v>
      </c>
      <c r="S203" s="94">
        <f t="shared" si="156"/>
        <v>13.470240832679409</v>
      </c>
      <c r="T203" s="94">
        <f t="shared" si="157"/>
        <v>13.367838089361632</v>
      </c>
      <c r="U203" s="94">
        <f t="shared" si="158"/>
        <v>13.085945590347027</v>
      </c>
      <c r="V203" s="82"/>
      <c r="W203" s="95">
        <v>4800</v>
      </c>
      <c r="X203" s="161">
        <f t="shared" si="166"/>
        <v>9.1667057974042727</v>
      </c>
      <c r="Y203" s="161">
        <f t="shared" si="167"/>
        <v>9.3610266868444807</v>
      </c>
      <c r="Z203" s="161">
        <f t="shared" si="168"/>
        <v>9.4381767580550306</v>
      </c>
      <c r="AA203" s="161">
        <f t="shared" si="169"/>
        <v>9.3050282323887643</v>
      </c>
      <c r="AB203" s="161">
        <f t="shared" si="170"/>
        <v>9.1640587057349627</v>
      </c>
      <c r="AC203" s="161">
        <f t="shared" si="171"/>
        <v>8.8821662067203562</v>
      </c>
      <c r="AD203" s="82"/>
      <c r="AE203" s="82"/>
      <c r="AF203" s="82"/>
      <c r="AG203" s="95">
        <v>4800</v>
      </c>
      <c r="AH203" s="161">
        <f t="shared" si="172"/>
        <v>-11.127641541834333</v>
      </c>
      <c r="AI203" s="161">
        <f t="shared" si="173"/>
        <v>-11.27472716866307</v>
      </c>
      <c r="AJ203" s="161">
        <f t="shared" si="174"/>
        <v>-11.470692890936798</v>
      </c>
      <c r="AK203" s="161">
        <f t="shared" si="175"/>
        <v>-11.710206551493576</v>
      </c>
      <c r="AL203" s="161">
        <f t="shared" si="176"/>
        <v>-11.955503922603572</v>
      </c>
      <c r="AM203" s="161">
        <f t="shared" si="177"/>
        <v>-12.259947821539345</v>
      </c>
      <c r="AN203" s="81"/>
      <c r="AO203" s="81"/>
      <c r="AP203" s="95">
        <v>4800</v>
      </c>
      <c r="AQ203" s="94">
        <f t="shared" si="159"/>
        <v>53.142640171016374</v>
      </c>
      <c r="AR203" s="94">
        <f t="shared" si="160"/>
        <v>91.973245653802877</v>
      </c>
      <c r="AS203" s="94">
        <f t="shared" si="161"/>
        <v>143.70819633406694</v>
      </c>
      <c r="AT203" s="94">
        <f t="shared" si="162"/>
        <v>206.93980272105651</v>
      </c>
      <c r="AU203" s="94">
        <f t="shared" si="163"/>
        <v>271.69830869409537</v>
      </c>
      <c r="AV203" s="94">
        <f t="shared" si="164"/>
        <v>352.0714980131396</v>
      </c>
      <c r="AW203" s="81"/>
      <c r="AX203" s="95">
        <v>4800</v>
      </c>
      <c r="AY203" s="99">
        <f>'Max limit'!AX203*Input!PrimaryDrive_ratio*Input!Gear1_ratio*Input!FinalDrive_ratio</f>
        <v>423.61746361746367</v>
      </c>
      <c r="AZ203" s="99">
        <f t="shared" si="178"/>
        <v>7.0602910602910613</v>
      </c>
      <c r="BA203" s="99">
        <f>AZ203*Input!$N$23</f>
        <v>16612.850744282743</v>
      </c>
      <c r="BB203" s="97">
        <f t="shared" si="165"/>
        <v>16.612850744282742</v>
      </c>
      <c r="BC203" s="95">
        <v>4800</v>
      </c>
      <c r="BD203" s="99">
        <f>'Max limit'!AX203*Input!PrimaryDrive_ratio*Input!Gear2_ratio*Input!FinalDrive_ratio</f>
        <v>557.29230769230765</v>
      </c>
      <c r="BE203" s="99">
        <f t="shared" si="179"/>
        <v>9.2882051282051279</v>
      </c>
      <c r="BF203" s="99">
        <f>BE203*Input!$N$23</f>
        <v>21855.128090256407</v>
      </c>
      <c r="BG203" s="100">
        <f t="shared" si="180"/>
        <v>21.855128090256407</v>
      </c>
      <c r="BH203" s="95">
        <v>4800</v>
      </c>
      <c r="BI203" s="99">
        <f>'Max limit'!AX203*Input!PrimaryDrive_ratio*Input!Gear3_ratio*Input!FinalDrive_ratio</f>
        <v>696.61538461538453</v>
      </c>
      <c r="BJ203" s="99">
        <f t="shared" si="181"/>
        <v>11.610256410256408</v>
      </c>
      <c r="BK203" s="99">
        <f>BJ203*Input!$N$23</f>
        <v>27318.910112820504</v>
      </c>
      <c r="BL203" s="100">
        <f t="shared" si="182"/>
        <v>27.318910112820504</v>
      </c>
      <c r="BM203" s="95">
        <v>4800</v>
      </c>
      <c r="BN203" s="99">
        <f>'Max limit'!AX203*Input!PrimaryDrive_ratio*Input!Gear4_ratio*Input!FinalDrive_ratio</f>
        <v>835.93846153846164</v>
      </c>
      <c r="BO203" s="99">
        <f t="shared" si="183"/>
        <v>13.932307692307694</v>
      </c>
      <c r="BP203" s="99">
        <f>BO203*Input!$N$23</f>
        <v>32782.692135384612</v>
      </c>
      <c r="BQ203" s="100">
        <f t="shared" si="184"/>
        <v>32.782692135384615</v>
      </c>
      <c r="BR203" s="95">
        <v>4800</v>
      </c>
      <c r="BS203" s="99">
        <f>'Max limit'!AX203*Input!PrimaryDrive_ratio*Input!Gear5_ratio*Input!FinalDrive_ratio</f>
        <v>957.84615384615381</v>
      </c>
      <c r="BT203" s="99">
        <f t="shared" si="185"/>
        <v>15.964102564102564</v>
      </c>
      <c r="BU203" s="99">
        <f>BT203*Input!$N$23</f>
        <v>37563.501405128198</v>
      </c>
      <c r="BV203" s="100">
        <f t="shared" si="186"/>
        <v>37.5635014051282</v>
      </c>
      <c r="BW203" s="95">
        <v>4800</v>
      </c>
      <c r="BX203" s="99">
        <f>'Max limit'!AX203*Input!PrimaryDrive_ratio*Input!Gear6_ratio*Input!FinalDrive_ratio</f>
        <v>1090.3545150501673</v>
      </c>
      <c r="BY203" s="99">
        <f t="shared" si="187"/>
        <v>18.172575250836122</v>
      </c>
      <c r="BZ203" s="99">
        <f>BY203*Input!$N$23</f>
        <v>42760.033220066885</v>
      </c>
      <c r="CA203" s="100">
        <f t="shared" si="188"/>
        <v>42.760033220066887</v>
      </c>
      <c r="CC203" s="95">
        <v>4800</v>
      </c>
      <c r="CD203" s="94">
        <f t="shared" si="189"/>
        <v>16.5</v>
      </c>
      <c r="CE203" s="94">
        <f t="shared" si="190"/>
        <v>22</v>
      </c>
      <c r="CF203" s="94">
        <f t="shared" si="191"/>
        <v>27.5</v>
      </c>
      <c r="CG203" s="94">
        <f t="shared" si="192"/>
        <v>33</v>
      </c>
      <c r="CH203" s="94">
        <f t="shared" si="193"/>
        <v>37.5</v>
      </c>
      <c r="CI203" s="94">
        <f t="shared" si="194"/>
        <v>43</v>
      </c>
      <c r="CK203" s="95">
        <v>4800</v>
      </c>
      <c r="CL203" s="162">
        <f t="shared" si="195"/>
        <v>7.0602910602910613</v>
      </c>
      <c r="CM203" s="162">
        <f t="shared" si="196"/>
        <v>9.2882051282051279</v>
      </c>
      <c r="CN203" s="162">
        <f t="shared" si="197"/>
        <v>11.610256410256408</v>
      </c>
      <c r="CO203" s="162">
        <f t="shared" si="198"/>
        <v>13.932307692307694</v>
      </c>
      <c r="CP203" s="162">
        <f t="shared" si="199"/>
        <v>15.964102564102564</v>
      </c>
      <c r="CQ203" s="162">
        <f t="shared" si="200"/>
        <v>18.172575250836122</v>
      </c>
    </row>
    <row r="204" spans="1:95" ht="19.5" thickTop="1" thickBot="1">
      <c r="A204" s="70">
        <v>4850</v>
      </c>
      <c r="B204" s="70">
        <v>64.933000000000007</v>
      </c>
      <c r="C204" s="70">
        <v>94.03</v>
      </c>
      <c r="D204" s="70">
        <v>61.173000000000002</v>
      </c>
      <c r="E204" s="70">
        <v>3.0049999999999999</v>
      </c>
      <c r="G204" s="92">
        <v>1</v>
      </c>
      <c r="H204" s="93">
        <f t="shared" si="201"/>
        <v>6.8752860411899315</v>
      </c>
      <c r="O204" s="95">
        <v>4810</v>
      </c>
      <c r="P204" s="94">
        <f t="shared" si="153"/>
        <v>13.046399916604079</v>
      </c>
      <c r="Q204" s="94">
        <f t="shared" si="154"/>
        <v>13.377512195068235</v>
      </c>
      <c r="R204" s="94">
        <f t="shared" si="155"/>
        <v>13.563459712513545</v>
      </c>
      <c r="S204" s="94">
        <f t="shared" si="156"/>
        <v>13.467241293639125</v>
      </c>
      <c r="T204" s="94">
        <f t="shared" si="157"/>
        <v>13.363863427702132</v>
      </c>
      <c r="U204" s="94">
        <f t="shared" si="158"/>
        <v>13.080795153116549</v>
      </c>
      <c r="V204" s="82"/>
      <c r="W204" s="95">
        <v>4810</v>
      </c>
      <c r="X204" s="161">
        <f t="shared" si="166"/>
        <v>9.1659881778717693</v>
      </c>
      <c r="Y204" s="161">
        <f t="shared" si="167"/>
        <v>9.3597407487701805</v>
      </c>
      <c r="Z204" s="161">
        <f t="shared" si="168"/>
        <v>9.4361126813164518</v>
      </c>
      <c r="AA204" s="161">
        <f t="shared" si="169"/>
        <v>9.3020286933484826</v>
      </c>
      <c r="AB204" s="161">
        <f t="shared" si="170"/>
        <v>9.1600840440754627</v>
      </c>
      <c r="AC204" s="161">
        <f t="shared" si="171"/>
        <v>8.8770157694898799</v>
      </c>
      <c r="AD204" s="82"/>
      <c r="AE204" s="82"/>
      <c r="AF204" s="82"/>
      <c r="AG204" s="95">
        <v>4810</v>
      </c>
      <c r="AH204" s="161">
        <f t="shared" si="172"/>
        <v>-11.128481156687361</v>
      </c>
      <c r="AI204" s="161">
        <f t="shared" si="173"/>
        <v>-11.276180278687029</v>
      </c>
      <c r="AJ204" s="161">
        <f t="shared" si="174"/>
        <v>-11.472963375349233</v>
      </c>
      <c r="AK204" s="161">
        <f t="shared" si="175"/>
        <v>-11.713476049047483</v>
      </c>
      <c r="AL204" s="161">
        <f t="shared" si="176"/>
        <v>-11.959796557195833</v>
      </c>
      <c r="AM204" s="161">
        <f t="shared" si="177"/>
        <v>-12.26551029374826</v>
      </c>
      <c r="AN204" s="81"/>
      <c r="AO204" s="81"/>
      <c r="AP204" s="95">
        <v>4810</v>
      </c>
      <c r="AQ204" s="94">
        <f t="shared" si="159"/>
        <v>53.364298492215774</v>
      </c>
      <c r="AR204" s="94">
        <f t="shared" si="160"/>
        <v>92.356866700127966</v>
      </c>
      <c r="AS204" s="94">
        <f t="shared" si="161"/>
        <v>144.3076042189499</v>
      </c>
      <c r="AT204" s="94">
        <f t="shared" si="162"/>
        <v>207.80295007528798</v>
      </c>
      <c r="AU204" s="94">
        <f t="shared" si="163"/>
        <v>272.8315642264522</v>
      </c>
      <c r="AV204" s="94">
        <f t="shared" si="164"/>
        <v>353.5399906762932</v>
      </c>
      <c r="AW204" s="81"/>
      <c r="AX204" s="95">
        <v>4810</v>
      </c>
      <c r="AY204" s="99">
        <f>'Max limit'!AX204*Input!PrimaryDrive_ratio*Input!Gear1_ratio*Input!FinalDrive_ratio</f>
        <v>424.49999999999994</v>
      </c>
      <c r="AZ204" s="99">
        <f t="shared" si="178"/>
        <v>7.0749999999999993</v>
      </c>
      <c r="BA204" s="99">
        <f>AZ204*Input!$N$23</f>
        <v>16647.460849999996</v>
      </c>
      <c r="BB204" s="97">
        <f t="shared" si="165"/>
        <v>16.647460849999995</v>
      </c>
      <c r="BC204" s="95">
        <v>4810</v>
      </c>
      <c r="BD204" s="99">
        <f>'Max limit'!AX204*Input!PrimaryDrive_ratio*Input!Gear2_ratio*Input!FinalDrive_ratio</f>
        <v>558.45333333333326</v>
      </c>
      <c r="BE204" s="99">
        <f t="shared" si="179"/>
        <v>9.3075555555555542</v>
      </c>
      <c r="BF204" s="99">
        <f>BE204*Input!$N$23</f>
        <v>21900.659607111105</v>
      </c>
      <c r="BG204" s="100">
        <f t="shared" si="180"/>
        <v>21.900659607111105</v>
      </c>
      <c r="BH204" s="95">
        <v>4810</v>
      </c>
      <c r="BI204" s="99">
        <f>'Max limit'!AX204*Input!PrimaryDrive_ratio*Input!Gear3_ratio*Input!FinalDrive_ratio</f>
        <v>698.06666666666649</v>
      </c>
      <c r="BJ204" s="99">
        <f t="shared" si="181"/>
        <v>11.634444444444442</v>
      </c>
      <c r="BK204" s="99">
        <f>BJ204*Input!$N$23</f>
        <v>27375.82450888888</v>
      </c>
      <c r="BL204" s="100">
        <f t="shared" si="182"/>
        <v>27.375824508888879</v>
      </c>
      <c r="BM204" s="95">
        <v>4810</v>
      </c>
      <c r="BN204" s="99">
        <f>'Max limit'!AX204*Input!PrimaryDrive_ratio*Input!Gear4_ratio*Input!FinalDrive_ratio</f>
        <v>837.68</v>
      </c>
      <c r="BO204" s="99">
        <f t="shared" si="183"/>
        <v>13.961333333333332</v>
      </c>
      <c r="BP204" s="99">
        <f>BO204*Input!$N$23</f>
        <v>32850.989410666662</v>
      </c>
      <c r="BQ204" s="100">
        <f t="shared" si="184"/>
        <v>32.850989410666664</v>
      </c>
      <c r="BR204" s="95">
        <v>4810</v>
      </c>
      <c r="BS204" s="99">
        <f>'Max limit'!AX204*Input!PrimaryDrive_ratio*Input!Gear5_ratio*Input!FinalDrive_ratio</f>
        <v>959.84166666666647</v>
      </c>
      <c r="BT204" s="99">
        <f t="shared" si="185"/>
        <v>15.997361111111108</v>
      </c>
      <c r="BU204" s="99">
        <f>BT204*Input!$N$23</f>
        <v>37641.75869972221</v>
      </c>
      <c r="BV204" s="100">
        <f t="shared" si="186"/>
        <v>37.64175869972221</v>
      </c>
      <c r="BW204" s="95">
        <v>4810</v>
      </c>
      <c r="BX204" s="99">
        <f>'Max limit'!AX204*Input!PrimaryDrive_ratio*Input!Gear6_ratio*Input!FinalDrive_ratio</f>
        <v>1092.6260869565217</v>
      </c>
      <c r="BY204" s="99">
        <f t="shared" si="187"/>
        <v>18.210434782608694</v>
      </c>
      <c r="BZ204" s="99">
        <f>BY204*Input!$N$23</f>
        <v>42849.116622608686</v>
      </c>
      <c r="CA204" s="100">
        <f t="shared" si="188"/>
        <v>42.849116622608683</v>
      </c>
      <c r="CC204" s="95">
        <v>4810</v>
      </c>
      <c r="CD204" s="94">
        <f t="shared" si="189"/>
        <v>16.5</v>
      </c>
      <c r="CE204" s="94">
        <f t="shared" si="190"/>
        <v>22</v>
      </c>
      <c r="CF204" s="94">
        <f t="shared" si="191"/>
        <v>27.5</v>
      </c>
      <c r="CG204" s="94">
        <f t="shared" si="192"/>
        <v>33</v>
      </c>
      <c r="CH204" s="94">
        <f t="shared" si="193"/>
        <v>37.5</v>
      </c>
      <c r="CI204" s="94">
        <f t="shared" si="194"/>
        <v>43</v>
      </c>
      <c r="CK204" s="95">
        <v>4810</v>
      </c>
      <c r="CL204" s="162">
        <f t="shared" si="195"/>
        <v>7.0749999999999993</v>
      </c>
      <c r="CM204" s="162">
        <f t="shared" si="196"/>
        <v>9.3075555555555542</v>
      </c>
      <c r="CN204" s="162">
        <f t="shared" si="197"/>
        <v>11.634444444444442</v>
      </c>
      <c r="CO204" s="162">
        <f t="shared" si="198"/>
        <v>13.961333333333332</v>
      </c>
      <c r="CP204" s="162">
        <f t="shared" si="199"/>
        <v>15.997361111111108</v>
      </c>
      <c r="CQ204" s="162">
        <f t="shared" si="200"/>
        <v>18.210434782608694</v>
      </c>
    </row>
    <row r="205" spans="1:95" ht="19.5" thickTop="1" thickBot="1">
      <c r="A205" s="70">
        <v>4860</v>
      </c>
      <c r="B205" s="70">
        <v>65.010999999999996</v>
      </c>
      <c r="C205" s="70">
        <v>93.948999999999998</v>
      </c>
      <c r="D205" s="70">
        <v>61.244</v>
      </c>
      <c r="E205" s="70">
        <v>3.0110000000000001</v>
      </c>
      <c r="G205" s="92">
        <v>1</v>
      </c>
      <c r="H205" s="93">
        <f t="shared" si="201"/>
        <v>6.9204805491990848</v>
      </c>
      <c r="O205" s="95">
        <v>4820</v>
      </c>
      <c r="P205" s="94">
        <f t="shared" si="153"/>
        <v>13.045680803586597</v>
      </c>
      <c r="Q205" s="94">
        <f t="shared" si="154"/>
        <v>13.376223580744041</v>
      </c>
      <c r="R205" s="94">
        <f t="shared" si="155"/>
        <v>13.561391340089767</v>
      </c>
      <c r="S205" s="94">
        <f t="shared" si="156"/>
        <v>13.464235512061819</v>
      </c>
      <c r="T205" s="94">
        <f t="shared" si="157"/>
        <v>13.359880494114098</v>
      </c>
      <c r="U205" s="94">
        <f t="shared" si="158"/>
        <v>13.075633996974041</v>
      </c>
      <c r="V205" s="82"/>
      <c r="W205" s="95">
        <v>4820</v>
      </c>
      <c r="X205" s="161">
        <f t="shared" si="166"/>
        <v>9.1652690648542876</v>
      </c>
      <c r="Y205" s="161">
        <f t="shared" si="167"/>
        <v>9.3584521344459866</v>
      </c>
      <c r="Z205" s="161">
        <f t="shared" si="168"/>
        <v>9.4340443088926751</v>
      </c>
      <c r="AA205" s="161">
        <f t="shared" si="169"/>
        <v>9.2990229117711767</v>
      </c>
      <c r="AB205" s="161">
        <f t="shared" si="170"/>
        <v>9.1561011104874286</v>
      </c>
      <c r="AC205" s="161">
        <f t="shared" si="171"/>
        <v>8.8718546133473737</v>
      </c>
      <c r="AD205" s="82"/>
      <c r="AE205" s="82"/>
      <c r="AF205" s="82"/>
      <c r="AG205" s="95">
        <v>4820</v>
      </c>
      <c r="AH205" s="161">
        <f t="shared" si="172"/>
        <v>-11.129322518917816</v>
      </c>
      <c r="AI205" s="161">
        <f t="shared" si="173"/>
        <v>-11.277636412873369</v>
      </c>
      <c r="AJ205" s="161">
        <f t="shared" si="174"/>
        <v>-11.475238585015388</v>
      </c>
      <c r="AK205" s="161">
        <f t="shared" si="175"/>
        <v>-11.716752350966747</v>
      </c>
      <c r="AL205" s="161">
        <f t="shared" si="176"/>
        <v>-11.964098125470908</v>
      </c>
      <c r="AM205" s="161">
        <f t="shared" si="177"/>
        <v>-12.271084342382169</v>
      </c>
      <c r="AN205" s="81"/>
      <c r="AO205" s="81"/>
      <c r="AP205" s="95">
        <v>4820</v>
      </c>
      <c r="AQ205" s="94">
        <f t="shared" si="159"/>
        <v>53.586418121055601</v>
      </c>
      <c r="AR205" s="94">
        <f t="shared" si="160"/>
        <v>92.741286125321594</v>
      </c>
      <c r="AS205" s="94">
        <f t="shared" si="161"/>
        <v>144.90825957081498</v>
      </c>
      <c r="AT205" s="94">
        <f t="shared" si="162"/>
        <v>208.66789378197362</v>
      </c>
      <c r="AU205" s="94">
        <f t="shared" si="163"/>
        <v>273.96717825107214</v>
      </c>
      <c r="AV205" s="94">
        <f t="shared" si="164"/>
        <v>355.01153951564493</v>
      </c>
      <c r="AW205" s="81"/>
      <c r="AX205" s="95">
        <v>4820</v>
      </c>
      <c r="AY205" s="99">
        <f>'Max limit'!AX205*Input!PrimaryDrive_ratio*Input!Gear1_ratio*Input!FinalDrive_ratio</f>
        <v>425.38253638253644</v>
      </c>
      <c r="AZ205" s="99">
        <f t="shared" si="178"/>
        <v>7.0897089397089408</v>
      </c>
      <c r="BA205" s="99">
        <f>AZ205*Input!$N$23</f>
        <v>16682.070955717256</v>
      </c>
      <c r="BB205" s="97">
        <f t="shared" si="165"/>
        <v>16.682070955717254</v>
      </c>
      <c r="BC205" s="95">
        <v>4820</v>
      </c>
      <c r="BD205" s="99">
        <f>'Max limit'!AX205*Input!PrimaryDrive_ratio*Input!Gear2_ratio*Input!FinalDrive_ratio</f>
        <v>559.61435897435899</v>
      </c>
      <c r="BE205" s="99">
        <f t="shared" si="179"/>
        <v>9.3269059829059824</v>
      </c>
      <c r="BF205" s="99">
        <f>BE205*Input!$N$23</f>
        <v>21946.191123965807</v>
      </c>
      <c r="BG205" s="100">
        <f t="shared" si="180"/>
        <v>21.946191123965807</v>
      </c>
      <c r="BH205" s="95">
        <v>4820</v>
      </c>
      <c r="BI205" s="99">
        <f>'Max limit'!AX205*Input!PrimaryDrive_ratio*Input!Gear3_ratio*Input!FinalDrive_ratio</f>
        <v>699.51794871794868</v>
      </c>
      <c r="BJ205" s="99">
        <f t="shared" si="181"/>
        <v>11.658632478632478</v>
      </c>
      <c r="BK205" s="99">
        <f>BJ205*Input!$N$23</f>
        <v>27432.738904957259</v>
      </c>
      <c r="BL205" s="100">
        <f t="shared" si="182"/>
        <v>27.432738904957258</v>
      </c>
      <c r="BM205" s="95">
        <v>4820</v>
      </c>
      <c r="BN205" s="99">
        <f>'Max limit'!AX205*Input!PrimaryDrive_ratio*Input!Gear4_ratio*Input!FinalDrive_ratio</f>
        <v>839.42153846153849</v>
      </c>
      <c r="BO205" s="99">
        <f t="shared" si="183"/>
        <v>13.990358974358974</v>
      </c>
      <c r="BP205" s="99">
        <f>BO205*Input!$N$23</f>
        <v>32919.286685948711</v>
      </c>
      <c r="BQ205" s="100">
        <f t="shared" si="184"/>
        <v>32.919286685948713</v>
      </c>
      <c r="BR205" s="95">
        <v>4820</v>
      </c>
      <c r="BS205" s="99">
        <f>'Max limit'!AX205*Input!PrimaryDrive_ratio*Input!Gear5_ratio*Input!FinalDrive_ratio</f>
        <v>961.83717948717958</v>
      </c>
      <c r="BT205" s="99">
        <f t="shared" si="185"/>
        <v>16.030619658119658</v>
      </c>
      <c r="BU205" s="99">
        <f>BT205*Input!$N$23</f>
        <v>37720.015994316236</v>
      </c>
      <c r="BV205" s="100">
        <f t="shared" si="186"/>
        <v>37.720015994316235</v>
      </c>
      <c r="BW205" s="95">
        <v>4820</v>
      </c>
      <c r="BX205" s="99">
        <f>'Max limit'!AX205*Input!PrimaryDrive_ratio*Input!Gear6_ratio*Input!FinalDrive_ratio</f>
        <v>1094.8976588628761</v>
      </c>
      <c r="BY205" s="99">
        <f t="shared" si="187"/>
        <v>18.248294314381269</v>
      </c>
      <c r="BZ205" s="99">
        <f>BY205*Input!$N$23</f>
        <v>42938.200025150487</v>
      </c>
      <c r="CA205" s="100">
        <f t="shared" si="188"/>
        <v>42.938200025150486</v>
      </c>
      <c r="CC205" s="95">
        <v>4820</v>
      </c>
      <c r="CD205" s="94">
        <f t="shared" si="189"/>
        <v>16.5</v>
      </c>
      <c r="CE205" s="94">
        <f t="shared" si="190"/>
        <v>22</v>
      </c>
      <c r="CF205" s="94">
        <f t="shared" si="191"/>
        <v>27.5</v>
      </c>
      <c r="CG205" s="94">
        <f t="shared" si="192"/>
        <v>33</v>
      </c>
      <c r="CH205" s="94">
        <f t="shared" si="193"/>
        <v>37.5</v>
      </c>
      <c r="CI205" s="94">
        <f t="shared" si="194"/>
        <v>43</v>
      </c>
      <c r="CK205" s="95">
        <v>4820</v>
      </c>
      <c r="CL205" s="162">
        <f t="shared" si="195"/>
        <v>7.0897089397089408</v>
      </c>
      <c r="CM205" s="162">
        <f t="shared" si="196"/>
        <v>9.3269059829059824</v>
      </c>
      <c r="CN205" s="162">
        <f t="shared" si="197"/>
        <v>11.658632478632478</v>
      </c>
      <c r="CO205" s="162">
        <f t="shared" si="198"/>
        <v>13.990358974358974</v>
      </c>
      <c r="CP205" s="162">
        <f t="shared" si="199"/>
        <v>16.030619658119658</v>
      </c>
      <c r="CQ205" s="162">
        <f t="shared" si="200"/>
        <v>18.248294314381269</v>
      </c>
    </row>
    <row r="206" spans="1:95" ht="19.5" thickTop="1" thickBot="1">
      <c r="A206" s="70">
        <v>4870</v>
      </c>
      <c r="B206" s="70">
        <v>65.094999999999999</v>
      </c>
      <c r="C206" s="70">
        <v>93.876999999999995</v>
      </c>
      <c r="D206" s="70">
        <v>61.319000000000003</v>
      </c>
      <c r="E206" s="70">
        <v>3.0190000000000001</v>
      </c>
      <c r="G206" s="92">
        <v>1</v>
      </c>
      <c r="H206" s="93">
        <f t="shared" si="201"/>
        <v>6.9656750572082382</v>
      </c>
      <c r="O206" s="95">
        <v>4830</v>
      </c>
      <c r="P206" s="94">
        <f t="shared" si="153"/>
        <v>13.044960197084137</v>
      </c>
      <c r="Q206" s="94">
        <f t="shared" si="154"/>
        <v>13.37493229016995</v>
      </c>
      <c r="R206" s="94">
        <f t="shared" si="155"/>
        <v>13.55931867198079</v>
      </c>
      <c r="S206" s="94">
        <f t="shared" si="156"/>
        <v>13.461223487947489</v>
      </c>
      <c r="T206" s="94">
        <f t="shared" si="157"/>
        <v>13.355889288597533</v>
      </c>
      <c r="U206" s="94">
        <f t="shared" si="158"/>
        <v>13.070462121919505</v>
      </c>
      <c r="V206" s="82"/>
      <c r="W206" s="95">
        <v>4830</v>
      </c>
      <c r="X206" s="161">
        <f t="shared" si="166"/>
        <v>9.1645484583518275</v>
      </c>
      <c r="Y206" s="161">
        <f t="shared" si="167"/>
        <v>9.3571608438718972</v>
      </c>
      <c r="Z206" s="161">
        <f t="shared" si="168"/>
        <v>9.4319716407836971</v>
      </c>
      <c r="AA206" s="161">
        <f t="shared" si="169"/>
        <v>9.2960108876568448</v>
      </c>
      <c r="AB206" s="161">
        <f t="shared" si="170"/>
        <v>9.1521099049708639</v>
      </c>
      <c r="AC206" s="161">
        <f t="shared" si="171"/>
        <v>8.8666827382928339</v>
      </c>
      <c r="AD206" s="82"/>
      <c r="AE206" s="82"/>
      <c r="AF206" s="82"/>
      <c r="AG206" s="95">
        <v>4830</v>
      </c>
      <c r="AH206" s="161">
        <f t="shared" si="172"/>
        <v>-11.130165628525694</v>
      </c>
      <c r="AI206" s="161">
        <f t="shared" si="173"/>
        <v>-11.279095571222088</v>
      </c>
      <c r="AJ206" s="161">
        <f t="shared" si="174"/>
        <v>-11.477518519935265</v>
      </c>
      <c r="AK206" s="161">
        <f t="shared" si="175"/>
        <v>-11.720035457251367</v>
      </c>
      <c r="AL206" s="161">
        <f t="shared" si="176"/>
        <v>-11.968408627428797</v>
      </c>
      <c r="AM206" s="161">
        <f t="shared" si="177"/>
        <v>-12.27666996744107</v>
      </c>
      <c r="AN206" s="81"/>
      <c r="AO206" s="81"/>
      <c r="AP206" s="95">
        <v>4830</v>
      </c>
      <c r="AQ206" s="94">
        <f t="shared" si="159"/>
        <v>53.808999057535765</v>
      </c>
      <c r="AR206" s="94">
        <f t="shared" si="160"/>
        <v>93.126503929383745</v>
      </c>
      <c r="AS206" s="94">
        <f t="shared" si="161"/>
        <v>145.51016238966213</v>
      </c>
      <c r="AT206" s="94">
        <f t="shared" si="162"/>
        <v>209.53463384111342</v>
      </c>
      <c r="AU206" s="94">
        <f t="shared" si="163"/>
        <v>275.10515076795485</v>
      </c>
      <c r="AV206" s="94">
        <f t="shared" si="164"/>
        <v>356.48614453119495</v>
      </c>
      <c r="AW206" s="81"/>
      <c r="AX206" s="95">
        <v>4830</v>
      </c>
      <c r="AY206" s="99">
        <f>'Max limit'!AX206*Input!PrimaryDrive_ratio*Input!Gear1_ratio*Input!FinalDrive_ratio</f>
        <v>426.26507276507272</v>
      </c>
      <c r="AZ206" s="99">
        <f t="shared" si="178"/>
        <v>7.1044178794178787</v>
      </c>
      <c r="BA206" s="99">
        <f>AZ206*Input!$N$23</f>
        <v>16716.681061434509</v>
      </c>
      <c r="BB206" s="97">
        <f t="shared" si="165"/>
        <v>16.71668106143451</v>
      </c>
      <c r="BC206" s="95">
        <v>4830</v>
      </c>
      <c r="BD206" s="99">
        <f>'Max limit'!AX206*Input!PrimaryDrive_ratio*Input!Gear2_ratio*Input!FinalDrive_ratio</f>
        <v>560.77538461538461</v>
      </c>
      <c r="BE206" s="99">
        <f t="shared" si="179"/>
        <v>9.3462564102564105</v>
      </c>
      <c r="BF206" s="99">
        <f>BE206*Input!$N$23</f>
        <v>21991.72264082051</v>
      </c>
      <c r="BG206" s="100">
        <f t="shared" si="180"/>
        <v>21.991722640820509</v>
      </c>
      <c r="BH206" s="95">
        <v>4830</v>
      </c>
      <c r="BI206" s="99">
        <f>'Max limit'!AX206*Input!PrimaryDrive_ratio*Input!Gear3_ratio*Input!FinalDrive_ratio</f>
        <v>700.96923076923076</v>
      </c>
      <c r="BJ206" s="99">
        <f t="shared" si="181"/>
        <v>11.682820512820513</v>
      </c>
      <c r="BK206" s="99">
        <f>BJ206*Input!$N$23</f>
        <v>27489.653301025635</v>
      </c>
      <c r="BL206" s="100">
        <f t="shared" si="182"/>
        <v>27.489653301025637</v>
      </c>
      <c r="BM206" s="95">
        <v>4830</v>
      </c>
      <c r="BN206" s="99">
        <f>'Max limit'!AX206*Input!PrimaryDrive_ratio*Input!Gear4_ratio*Input!FinalDrive_ratio</f>
        <v>841.16307692307691</v>
      </c>
      <c r="BO206" s="99">
        <f t="shared" si="183"/>
        <v>14.019384615384615</v>
      </c>
      <c r="BP206" s="99">
        <f>BO206*Input!$N$23</f>
        <v>32987.583961230761</v>
      </c>
      <c r="BQ206" s="100">
        <f t="shared" si="184"/>
        <v>32.987583961230762</v>
      </c>
      <c r="BR206" s="95">
        <v>4830</v>
      </c>
      <c r="BS206" s="99">
        <f>'Max limit'!AX206*Input!PrimaryDrive_ratio*Input!Gear5_ratio*Input!FinalDrive_ratio</f>
        <v>963.83269230769224</v>
      </c>
      <c r="BT206" s="99">
        <f t="shared" si="185"/>
        <v>16.063878205128205</v>
      </c>
      <c r="BU206" s="99">
        <f>BT206*Input!$N$23</f>
        <v>37798.273288910248</v>
      </c>
      <c r="BV206" s="100">
        <f t="shared" si="186"/>
        <v>37.798273288910245</v>
      </c>
      <c r="BW206" s="95">
        <v>4830</v>
      </c>
      <c r="BX206" s="99">
        <f>'Max limit'!AX206*Input!PrimaryDrive_ratio*Input!Gear6_ratio*Input!FinalDrive_ratio</f>
        <v>1097.1692307692308</v>
      </c>
      <c r="BY206" s="99">
        <f t="shared" si="187"/>
        <v>18.286153846153848</v>
      </c>
      <c r="BZ206" s="99">
        <f>BY206*Input!$N$23</f>
        <v>43027.283427692302</v>
      </c>
      <c r="CA206" s="100">
        <f t="shared" si="188"/>
        <v>43.027283427692304</v>
      </c>
      <c r="CC206" s="95">
        <v>4830</v>
      </c>
      <c r="CD206" s="94">
        <f t="shared" si="189"/>
        <v>16.5</v>
      </c>
      <c r="CE206" s="94">
        <f t="shared" si="190"/>
        <v>22</v>
      </c>
      <c r="CF206" s="94">
        <f t="shared" si="191"/>
        <v>27.5</v>
      </c>
      <c r="CG206" s="94">
        <f t="shared" si="192"/>
        <v>33</v>
      </c>
      <c r="CH206" s="94">
        <f t="shared" si="193"/>
        <v>38</v>
      </c>
      <c r="CI206" s="94">
        <f t="shared" si="194"/>
        <v>43</v>
      </c>
      <c r="CK206" s="95">
        <v>4830</v>
      </c>
      <c r="CL206" s="162">
        <f t="shared" si="195"/>
        <v>7.1044178794178787</v>
      </c>
      <c r="CM206" s="162">
        <f t="shared" si="196"/>
        <v>9.3462564102564105</v>
      </c>
      <c r="CN206" s="162">
        <f t="shared" si="197"/>
        <v>11.682820512820513</v>
      </c>
      <c r="CO206" s="162">
        <f t="shared" si="198"/>
        <v>14.019384615384615</v>
      </c>
      <c r="CP206" s="162">
        <f t="shared" si="199"/>
        <v>16.063878205128205</v>
      </c>
      <c r="CQ206" s="162">
        <f t="shared" si="200"/>
        <v>18.286153846153848</v>
      </c>
    </row>
    <row r="207" spans="1:95" ht="19.5" thickTop="1" thickBot="1">
      <c r="A207" s="70">
        <v>4880</v>
      </c>
      <c r="B207" s="70">
        <v>65.183000000000007</v>
      </c>
      <c r="C207" s="70">
        <v>93.811000000000007</v>
      </c>
      <c r="D207" s="70">
        <v>61.393999999999998</v>
      </c>
      <c r="E207" s="70">
        <v>3.0310000000000001</v>
      </c>
      <c r="G207" s="92">
        <v>1</v>
      </c>
      <c r="H207" s="93">
        <f t="shared" si="201"/>
        <v>7.0108695652173916</v>
      </c>
      <c r="O207" s="95">
        <v>4840</v>
      </c>
      <c r="P207" s="94">
        <f t="shared" si="153"/>
        <v>13.044238097096697</v>
      </c>
      <c r="Q207" s="94">
        <f t="shared" si="154"/>
        <v>13.373638323345968</v>
      </c>
      <c r="R207" s="94">
        <f t="shared" si="155"/>
        <v>13.557241708186613</v>
      </c>
      <c r="S207" s="94">
        <f t="shared" si="156"/>
        <v>13.458205221296135</v>
      </c>
      <c r="T207" s="94">
        <f t="shared" si="157"/>
        <v>13.351889811152439</v>
      </c>
      <c r="U207" s="94">
        <f t="shared" si="158"/>
        <v>13.065279527952937</v>
      </c>
      <c r="V207" s="82"/>
      <c r="W207" s="95">
        <v>4840</v>
      </c>
      <c r="X207" s="161">
        <f t="shared" si="166"/>
        <v>9.1638263583643855</v>
      </c>
      <c r="Y207" s="161">
        <f t="shared" si="167"/>
        <v>9.3558668770479141</v>
      </c>
      <c r="Z207" s="161">
        <f t="shared" si="168"/>
        <v>9.4298946769895196</v>
      </c>
      <c r="AA207" s="161">
        <f t="shared" si="169"/>
        <v>9.2929926210054905</v>
      </c>
      <c r="AB207" s="161">
        <f t="shared" si="170"/>
        <v>9.1481104275257685</v>
      </c>
      <c r="AC207" s="161">
        <f t="shared" si="171"/>
        <v>8.861500144326266</v>
      </c>
      <c r="AD207" s="82"/>
      <c r="AE207" s="82"/>
      <c r="AF207" s="82"/>
      <c r="AG207" s="95">
        <v>4840</v>
      </c>
      <c r="AH207" s="161">
        <f t="shared" si="172"/>
        <v>-11.131010485511</v>
      </c>
      <c r="AI207" s="161">
        <f t="shared" si="173"/>
        <v>-11.28055775373319</v>
      </c>
      <c r="AJ207" s="161">
        <f t="shared" si="174"/>
        <v>-11.47980318010886</v>
      </c>
      <c r="AK207" s="161">
        <f t="shared" si="175"/>
        <v>-11.723325367901344</v>
      </c>
      <c r="AL207" s="161">
        <f t="shared" si="176"/>
        <v>-11.9727280630695</v>
      </c>
      <c r="AM207" s="161">
        <f t="shared" si="177"/>
        <v>-12.282267168924964</v>
      </c>
      <c r="AN207" s="81"/>
      <c r="AO207" s="81"/>
      <c r="AP207" s="95">
        <v>4840</v>
      </c>
      <c r="AQ207" s="94">
        <f t="shared" si="159"/>
        <v>54.032041301656314</v>
      </c>
      <c r="AR207" s="94">
        <f t="shared" si="160"/>
        <v>93.512520112314405</v>
      </c>
      <c r="AS207" s="94">
        <f t="shared" si="161"/>
        <v>146.11331267549127</v>
      </c>
      <c r="AT207" s="94">
        <f t="shared" si="162"/>
        <v>210.40317025270741</v>
      </c>
      <c r="AU207" s="94">
        <f t="shared" si="163"/>
        <v>276.24548177710068</v>
      </c>
      <c r="AV207" s="94">
        <f t="shared" si="164"/>
        <v>357.96380572294265</v>
      </c>
      <c r="AW207" s="81"/>
      <c r="AX207" s="95">
        <v>4840</v>
      </c>
      <c r="AY207" s="99">
        <f>'Max limit'!AX207*Input!PrimaryDrive_ratio*Input!Gear1_ratio*Input!FinalDrive_ratio</f>
        <v>427.14760914760916</v>
      </c>
      <c r="AZ207" s="99">
        <f t="shared" si="178"/>
        <v>7.1191268191268193</v>
      </c>
      <c r="BA207" s="99">
        <f>AZ207*Input!$N$23</f>
        <v>16751.291167151765</v>
      </c>
      <c r="BB207" s="97">
        <f t="shared" si="165"/>
        <v>16.751291167151766</v>
      </c>
      <c r="BC207" s="95">
        <v>4840</v>
      </c>
      <c r="BD207" s="99">
        <f>'Max limit'!AX207*Input!PrimaryDrive_ratio*Input!Gear2_ratio*Input!FinalDrive_ratio</f>
        <v>561.93641025641023</v>
      </c>
      <c r="BE207" s="99">
        <f t="shared" si="179"/>
        <v>9.3656068376068369</v>
      </c>
      <c r="BF207" s="99">
        <f>BE207*Input!$N$23</f>
        <v>22037.254157675208</v>
      </c>
      <c r="BG207" s="100">
        <f t="shared" si="180"/>
        <v>22.037254157675207</v>
      </c>
      <c r="BH207" s="95">
        <v>4840</v>
      </c>
      <c r="BI207" s="99">
        <f>'Max limit'!AX207*Input!PrimaryDrive_ratio*Input!Gear3_ratio*Input!FinalDrive_ratio</f>
        <v>702.42051282051273</v>
      </c>
      <c r="BJ207" s="99">
        <f t="shared" si="181"/>
        <v>11.707008547008545</v>
      </c>
      <c r="BK207" s="99">
        <f>BJ207*Input!$N$23</f>
        <v>27546.567697094008</v>
      </c>
      <c r="BL207" s="100">
        <f t="shared" si="182"/>
        <v>27.546567697094009</v>
      </c>
      <c r="BM207" s="95">
        <v>4840</v>
      </c>
      <c r="BN207" s="99">
        <f>'Max limit'!AX207*Input!PrimaryDrive_ratio*Input!Gear4_ratio*Input!FinalDrive_ratio</f>
        <v>842.90461538461534</v>
      </c>
      <c r="BO207" s="99">
        <f t="shared" si="183"/>
        <v>14.048410256410255</v>
      </c>
      <c r="BP207" s="99">
        <f>BO207*Input!$N$23</f>
        <v>33055.881236512811</v>
      </c>
      <c r="BQ207" s="100">
        <f t="shared" si="184"/>
        <v>33.055881236512811</v>
      </c>
      <c r="BR207" s="95">
        <v>4840</v>
      </c>
      <c r="BS207" s="99">
        <f>'Max limit'!AX207*Input!PrimaryDrive_ratio*Input!Gear5_ratio*Input!FinalDrive_ratio</f>
        <v>965.8282051282049</v>
      </c>
      <c r="BT207" s="99">
        <f t="shared" si="185"/>
        <v>16.097136752136748</v>
      </c>
      <c r="BU207" s="99">
        <f>BT207*Input!$N$23</f>
        <v>37876.53058350426</v>
      </c>
      <c r="BV207" s="100">
        <f t="shared" si="186"/>
        <v>37.876530583504262</v>
      </c>
      <c r="BW207" s="95">
        <v>4840</v>
      </c>
      <c r="BX207" s="99">
        <f>'Max limit'!AX207*Input!PrimaryDrive_ratio*Input!Gear6_ratio*Input!FinalDrive_ratio</f>
        <v>1099.4408026755852</v>
      </c>
      <c r="BY207" s="99">
        <f t="shared" si="187"/>
        <v>18.32401337792642</v>
      </c>
      <c r="BZ207" s="99">
        <f>BY207*Input!$N$23</f>
        <v>43116.366830234103</v>
      </c>
      <c r="CA207" s="100">
        <f t="shared" si="188"/>
        <v>43.116366830234099</v>
      </c>
      <c r="CC207" s="95">
        <v>4840</v>
      </c>
      <c r="CD207" s="94">
        <f t="shared" si="189"/>
        <v>17</v>
      </c>
      <c r="CE207" s="94">
        <f t="shared" si="190"/>
        <v>22</v>
      </c>
      <c r="CF207" s="94">
        <f t="shared" si="191"/>
        <v>27.5</v>
      </c>
      <c r="CG207" s="94">
        <f t="shared" si="192"/>
        <v>33</v>
      </c>
      <c r="CH207" s="94">
        <f t="shared" si="193"/>
        <v>38</v>
      </c>
      <c r="CI207" s="94">
        <f t="shared" si="194"/>
        <v>43</v>
      </c>
      <c r="CK207" s="95">
        <v>4840</v>
      </c>
      <c r="CL207" s="162">
        <f t="shared" si="195"/>
        <v>7.1191268191268193</v>
      </c>
      <c r="CM207" s="162">
        <f t="shared" si="196"/>
        <v>9.3656068376068369</v>
      </c>
      <c r="CN207" s="162">
        <f t="shared" si="197"/>
        <v>11.707008547008545</v>
      </c>
      <c r="CO207" s="162">
        <f t="shared" si="198"/>
        <v>14.048410256410255</v>
      </c>
      <c r="CP207" s="162">
        <f t="shared" si="199"/>
        <v>16.097136752136748</v>
      </c>
      <c r="CQ207" s="162">
        <f t="shared" si="200"/>
        <v>18.32401337792642</v>
      </c>
    </row>
    <row r="208" spans="1:95" ht="19.5" thickTop="1" thickBot="1">
      <c r="A208" s="70">
        <v>4890</v>
      </c>
      <c r="B208" s="70">
        <v>65.274000000000001</v>
      </c>
      <c r="C208" s="70">
        <v>93.75</v>
      </c>
      <c r="D208" s="70">
        <v>61.478999999999999</v>
      </c>
      <c r="E208" s="70">
        <v>3.0350000000000001</v>
      </c>
      <c r="G208" s="92">
        <v>1</v>
      </c>
      <c r="H208" s="93">
        <f t="shared" si="201"/>
        <v>7.0560640732265449</v>
      </c>
      <c r="O208" s="95">
        <v>4850</v>
      </c>
      <c r="P208" s="94">
        <f t="shared" si="153"/>
        <v>13.043514503624277</v>
      </c>
      <c r="Q208" s="94">
        <f t="shared" si="154"/>
        <v>13.37234168027209</v>
      </c>
      <c r="R208" s="94">
        <f t="shared" si="155"/>
        <v>13.555160448707234</v>
      </c>
      <c r="S208" s="94">
        <f t="shared" si="156"/>
        <v>13.455180712107753</v>
      </c>
      <c r="T208" s="94">
        <f t="shared" si="157"/>
        <v>13.347882061778812</v>
      </c>
      <c r="U208" s="94">
        <f t="shared" si="158"/>
        <v>13.060086215074339</v>
      </c>
      <c r="V208" s="82"/>
      <c r="W208" s="95">
        <v>4850</v>
      </c>
      <c r="X208" s="161">
        <f t="shared" si="166"/>
        <v>9.163102764891967</v>
      </c>
      <c r="Y208" s="161">
        <f t="shared" si="167"/>
        <v>9.3545702339740355</v>
      </c>
      <c r="Z208" s="161">
        <f t="shared" si="168"/>
        <v>9.4278134175101407</v>
      </c>
      <c r="AA208" s="161">
        <f t="shared" si="169"/>
        <v>9.2899681118171102</v>
      </c>
      <c r="AB208" s="161">
        <f t="shared" si="170"/>
        <v>9.1441026781521408</v>
      </c>
      <c r="AC208" s="161">
        <f t="shared" si="171"/>
        <v>8.8563068314476681</v>
      </c>
      <c r="AD208" s="82"/>
      <c r="AE208" s="82"/>
      <c r="AF208" s="82"/>
      <c r="AG208" s="95">
        <v>4850</v>
      </c>
      <c r="AH208" s="161">
        <f t="shared" si="172"/>
        <v>-11.13185708987373</v>
      </c>
      <c r="AI208" s="161">
        <f t="shared" si="173"/>
        <v>-11.282022960406671</v>
      </c>
      <c r="AJ208" s="161">
        <f t="shared" si="174"/>
        <v>-11.482092565536174</v>
      </c>
      <c r="AK208" s="161">
        <f t="shared" si="175"/>
        <v>-11.726622082916679</v>
      </c>
      <c r="AL208" s="161">
        <f t="shared" si="176"/>
        <v>-11.97705643239302</v>
      </c>
      <c r="AM208" s="161">
        <f t="shared" si="177"/>
        <v>-12.287875946833848</v>
      </c>
      <c r="AN208" s="81"/>
      <c r="AO208" s="81"/>
      <c r="AP208" s="95">
        <v>4850</v>
      </c>
      <c r="AQ208" s="94">
        <f t="shared" si="159"/>
        <v>54.255544853417227</v>
      </c>
      <c r="AR208" s="94">
        <f t="shared" si="160"/>
        <v>93.899334674113675</v>
      </c>
      <c r="AS208" s="94">
        <f t="shared" si="161"/>
        <v>146.71771042830252</v>
      </c>
      <c r="AT208" s="94">
        <f t="shared" si="162"/>
        <v>211.27350301675568</v>
      </c>
      <c r="AU208" s="94">
        <f t="shared" si="163"/>
        <v>277.38817127850956</v>
      </c>
      <c r="AV208" s="94">
        <f t="shared" si="164"/>
        <v>359.44452309088859</v>
      </c>
      <c r="AW208" s="81"/>
      <c r="AX208" s="95">
        <v>4850</v>
      </c>
      <c r="AY208" s="99">
        <f>'Max limit'!AX208*Input!PrimaryDrive_ratio*Input!Gear1_ratio*Input!FinalDrive_ratio</f>
        <v>428.03014553014555</v>
      </c>
      <c r="AZ208" s="99">
        <f t="shared" si="178"/>
        <v>7.133835758835759</v>
      </c>
      <c r="BA208" s="99">
        <f>AZ208*Input!$N$23</f>
        <v>16785.901272869021</v>
      </c>
      <c r="BB208" s="97">
        <f t="shared" si="165"/>
        <v>16.785901272869022</v>
      </c>
      <c r="BC208" s="95">
        <v>4850</v>
      </c>
      <c r="BD208" s="99">
        <f>'Max limit'!AX208*Input!PrimaryDrive_ratio*Input!Gear2_ratio*Input!FinalDrive_ratio</f>
        <v>563.09743589743596</v>
      </c>
      <c r="BE208" s="99">
        <f t="shared" si="179"/>
        <v>9.3849572649572668</v>
      </c>
      <c r="BF208" s="99">
        <f>BE208*Input!$N$23</f>
        <v>22082.785674529914</v>
      </c>
      <c r="BG208" s="100">
        <f t="shared" si="180"/>
        <v>22.082785674529916</v>
      </c>
      <c r="BH208" s="95">
        <v>4850</v>
      </c>
      <c r="BI208" s="99">
        <f>'Max limit'!AX208*Input!PrimaryDrive_ratio*Input!Gear3_ratio*Input!FinalDrive_ratio</f>
        <v>703.87179487179492</v>
      </c>
      <c r="BJ208" s="99">
        <f t="shared" si="181"/>
        <v>11.731196581196581</v>
      </c>
      <c r="BK208" s="99">
        <f>BJ208*Input!$N$23</f>
        <v>27603.482093162387</v>
      </c>
      <c r="BL208" s="100">
        <f t="shared" si="182"/>
        <v>27.603482093162388</v>
      </c>
      <c r="BM208" s="95">
        <v>4850</v>
      </c>
      <c r="BN208" s="99">
        <f>'Max limit'!AX208*Input!PrimaryDrive_ratio*Input!Gear4_ratio*Input!FinalDrive_ratio</f>
        <v>844.64615384615388</v>
      </c>
      <c r="BO208" s="99">
        <f t="shared" si="183"/>
        <v>14.077435897435898</v>
      </c>
      <c r="BP208" s="99">
        <f>BO208*Input!$N$23</f>
        <v>33124.178511794868</v>
      </c>
      <c r="BQ208" s="100">
        <f t="shared" si="184"/>
        <v>33.124178511794867</v>
      </c>
      <c r="BR208" s="95">
        <v>4850</v>
      </c>
      <c r="BS208" s="99">
        <f>'Max limit'!AX208*Input!PrimaryDrive_ratio*Input!Gear5_ratio*Input!FinalDrive_ratio</f>
        <v>967.82371794871801</v>
      </c>
      <c r="BT208" s="99">
        <f t="shared" si="185"/>
        <v>16.130395299145299</v>
      </c>
      <c r="BU208" s="99">
        <f>BT208*Input!$N$23</f>
        <v>37954.787878098286</v>
      </c>
      <c r="BV208" s="100">
        <f t="shared" si="186"/>
        <v>37.954787878098287</v>
      </c>
      <c r="BW208" s="95">
        <v>4850</v>
      </c>
      <c r="BX208" s="99">
        <f>'Max limit'!AX208*Input!PrimaryDrive_ratio*Input!Gear6_ratio*Input!FinalDrive_ratio</f>
        <v>1101.7123745819397</v>
      </c>
      <c r="BY208" s="99">
        <f t="shared" si="187"/>
        <v>18.361872909698995</v>
      </c>
      <c r="BZ208" s="99">
        <f>BY208*Input!$N$23</f>
        <v>43205.450232775911</v>
      </c>
      <c r="CA208" s="100">
        <f t="shared" si="188"/>
        <v>43.20545023277591</v>
      </c>
      <c r="CC208" s="95">
        <v>4850</v>
      </c>
      <c r="CD208" s="94">
        <f t="shared" si="189"/>
        <v>17</v>
      </c>
      <c r="CE208" s="94">
        <f t="shared" si="190"/>
        <v>22</v>
      </c>
      <c r="CF208" s="94">
        <f t="shared" si="191"/>
        <v>27.5</v>
      </c>
      <c r="CG208" s="94">
        <f t="shared" si="192"/>
        <v>33</v>
      </c>
      <c r="CH208" s="94">
        <f t="shared" si="193"/>
        <v>38</v>
      </c>
      <c r="CI208" s="94">
        <f t="shared" si="194"/>
        <v>43</v>
      </c>
      <c r="CK208" s="95">
        <v>4850</v>
      </c>
      <c r="CL208" s="162">
        <f t="shared" si="195"/>
        <v>7.133835758835759</v>
      </c>
      <c r="CM208" s="162">
        <f t="shared" si="196"/>
        <v>9.3849572649572668</v>
      </c>
      <c r="CN208" s="162">
        <f t="shared" si="197"/>
        <v>11.731196581196581</v>
      </c>
      <c r="CO208" s="162">
        <f t="shared" si="198"/>
        <v>14.077435897435898</v>
      </c>
      <c r="CP208" s="162">
        <f t="shared" si="199"/>
        <v>16.130395299145299</v>
      </c>
      <c r="CQ208" s="162">
        <f t="shared" si="200"/>
        <v>18.361872909698995</v>
      </c>
    </row>
    <row r="209" spans="1:95" ht="19.5" thickTop="1" thickBot="1">
      <c r="A209" s="70">
        <v>4900</v>
      </c>
      <c r="B209" s="70">
        <v>65.370999999999995</v>
      </c>
      <c r="C209" s="70">
        <v>93.697000000000003</v>
      </c>
      <c r="D209" s="70">
        <v>61.564</v>
      </c>
      <c r="E209" s="70">
        <v>3.0459999999999998</v>
      </c>
      <c r="G209" s="92">
        <v>1</v>
      </c>
      <c r="H209" s="93">
        <f t="shared" si="201"/>
        <v>7.1012585812356983</v>
      </c>
      <c r="O209" s="95">
        <v>4860</v>
      </c>
      <c r="P209" s="94">
        <f t="shared" si="153"/>
        <v>13.042789416666878</v>
      </c>
      <c r="Q209" s="94">
        <f t="shared" si="154"/>
        <v>13.371042360948318</v>
      </c>
      <c r="R209" s="94">
        <f t="shared" si="155"/>
        <v>13.553074893542657</v>
      </c>
      <c r="S209" s="94">
        <f t="shared" si="156"/>
        <v>13.45214996038235</v>
      </c>
      <c r="T209" s="94">
        <f t="shared" si="157"/>
        <v>13.34386604047665</v>
      </c>
      <c r="U209" s="94">
        <f t="shared" si="158"/>
        <v>13.054882183283709</v>
      </c>
      <c r="V209" s="82"/>
      <c r="W209" s="95">
        <v>4860</v>
      </c>
      <c r="X209" s="161">
        <f t="shared" si="166"/>
        <v>9.1623776779345683</v>
      </c>
      <c r="Y209" s="161">
        <f t="shared" si="167"/>
        <v>9.3532709146502633</v>
      </c>
      <c r="Z209" s="161">
        <f t="shared" si="168"/>
        <v>9.425727862345564</v>
      </c>
      <c r="AA209" s="161">
        <f t="shared" si="169"/>
        <v>9.2869373600917058</v>
      </c>
      <c r="AB209" s="161">
        <f t="shared" si="170"/>
        <v>9.1400866568499808</v>
      </c>
      <c r="AC209" s="161">
        <f t="shared" si="171"/>
        <v>8.8511027996570419</v>
      </c>
      <c r="AD209" s="82"/>
      <c r="AE209" s="82"/>
      <c r="AF209" s="82"/>
      <c r="AG209" s="95">
        <v>4860</v>
      </c>
      <c r="AH209" s="161">
        <f t="shared" si="172"/>
        <v>-11.132705441613886</v>
      </c>
      <c r="AI209" s="161">
        <f t="shared" si="173"/>
        <v>-11.283491191242534</v>
      </c>
      <c r="AJ209" s="161">
        <f t="shared" si="174"/>
        <v>-11.484386676217209</v>
      </c>
      <c r="AK209" s="161">
        <f t="shared" si="175"/>
        <v>-11.729925602297369</v>
      </c>
      <c r="AL209" s="161">
        <f t="shared" si="176"/>
        <v>-11.981393735399351</v>
      </c>
      <c r="AM209" s="161">
        <f t="shared" si="177"/>
        <v>-12.293496301167727</v>
      </c>
      <c r="AN209" s="81"/>
      <c r="AO209" s="81"/>
      <c r="AP209" s="95">
        <v>4860</v>
      </c>
      <c r="AQ209" s="94">
        <f t="shared" si="159"/>
        <v>54.479509712818512</v>
      </c>
      <c r="AR209" s="94">
        <f t="shared" si="160"/>
        <v>94.286947614781354</v>
      </c>
      <c r="AS209" s="94">
        <f t="shared" si="161"/>
        <v>147.32335564809586</v>
      </c>
      <c r="AT209" s="94">
        <f t="shared" si="162"/>
        <v>212.14563213325789</v>
      </c>
      <c r="AU209" s="94">
        <f t="shared" si="163"/>
        <v>278.53321927218116</v>
      </c>
      <c r="AV209" s="94">
        <f t="shared" si="164"/>
        <v>360.92829663503238</v>
      </c>
      <c r="AW209" s="81"/>
      <c r="AX209" s="95">
        <v>4860</v>
      </c>
      <c r="AY209" s="99">
        <f>'Max limit'!AX209*Input!PrimaryDrive_ratio*Input!Gear1_ratio*Input!FinalDrive_ratio</f>
        <v>428.91268191268193</v>
      </c>
      <c r="AZ209" s="99">
        <f t="shared" si="178"/>
        <v>7.1485446985446988</v>
      </c>
      <c r="BA209" s="99">
        <f>AZ209*Input!$N$23</f>
        <v>16820.511378586278</v>
      </c>
      <c r="BB209" s="97">
        <f t="shared" si="165"/>
        <v>16.820511378586279</v>
      </c>
      <c r="BC209" s="95">
        <v>4860</v>
      </c>
      <c r="BD209" s="99">
        <f>'Max limit'!AX209*Input!PrimaryDrive_ratio*Input!Gear2_ratio*Input!FinalDrive_ratio</f>
        <v>564.25846153846157</v>
      </c>
      <c r="BE209" s="99">
        <f t="shared" si="179"/>
        <v>9.4043076923076931</v>
      </c>
      <c r="BF209" s="99">
        <f>BE209*Input!$N$23</f>
        <v>22128.317191384613</v>
      </c>
      <c r="BG209" s="100">
        <f t="shared" si="180"/>
        <v>22.128317191384614</v>
      </c>
      <c r="BH209" s="95">
        <v>4860</v>
      </c>
      <c r="BI209" s="99">
        <f>'Max limit'!AX209*Input!PrimaryDrive_ratio*Input!Gear3_ratio*Input!FinalDrive_ratio</f>
        <v>705.32307692307688</v>
      </c>
      <c r="BJ209" s="99">
        <f t="shared" si="181"/>
        <v>11.755384615384616</v>
      </c>
      <c r="BK209" s="99">
        <f>BJ209*Input!$N$23</f>
        <v>27660.396489230763</v>
      </c>
      <c r="BL209" s="100">
        <f t="shared" si="182"/>
        <v>27.660396489230763</v>
      </c>
      <c r="BM209" s="95">
        <v>4860</v>
      </c>
      <c r="BN209" s="99">
        <f>'Max limit'!AX209*Input!PrimaryDrive_ratio*Input!Gear4_ratio*Input!FinalDrive_ratio</f>
        <v>846.38769230769219</v>
      </c>
      <c r="BO209" s="99">
        <f t="shared" si="183"/>
        <v>14.106461538461536</v>
      </c>
      <c r="BP209" s="99">
        <f>BO209*Input!$N$23</f>
        <v>33192.47578707691</v>
      </c>
      <c r="BQ209" s="100">
        <f t="shared" si="184"/>
        <v>33.192475787076908</v>
      </c>
      <c r="BR209" s="95">
        <v>4860</v>
      </c>
      <c r="BS209" s="99">
        <f>'Max limit'!AX209*Input!PrimaryDrive_ratio*Input!Gear5_ratio*Input!FinalDrive_ratio</f>
        <v>969.81923076923067</v>
      </c>
      <c r="BT209" s="99">
        <f t="shared" si="185"/>
        <v>16.163653846153846</v>
      </c>
      <c r="BU209" s="99">
        <f>BT209*Input!$N$23</f>
        <v>38033.045172692298</v>
      </c>
      <c r="BV209" s="100">
        <f t="shared" si="186"/>
        <v>38.033045172692297</v>
      </c>
      <c r="BW209" s="95">
        <v>4860</v>
      </c>
      <c r="BX209" s="99">
        <f>'Max limit'!AX209*Input!PrimaryDrive_ratio*Input!Gear6_ratio*Input!FinalDrive_ratio</f>
        <v>1103.9839464882941</v>
      </c>
      <c r="BY209" s="99">
        <f t="shared" si="187"/>
        <v>18.399732441471567</v>
      </c>
      <c r="BZ209" s="99">
        <f>BY209*Input!$N$23</f>
        <v>43294.533635317704</v>
      </c>
      <c r="CA209" s="100">
        <f t="shared" si="188"/>
        <v>43.294533635317705</v>
      </c>
      <c r="CC209" s="95">
        <v>4860</v>
      </c>
      <c r="CD209" s="94">
        <f t="shared" si="189"/>
        <v>17</v>
      </c>
      <c r="CE209" s="94">
        <f t="shared" si="190"/>
        <v>22</v>
      </c>
      <c r="CF209" s="94">
        <f t="shared" si="191"/>
        <v>27.5</v>
      </c>
      <c r="CG209" s="94">
        <f t="shared" si="192"/>
        <v>33</v>
      </c>
      <c r="CH209" s="94">
        <f t="shared" si="193"/>
        <v>38</v>
      </c>
      <c r="CI209" s="94">
        <f t="shared" si="194"/>
        <v>43.5</v>
      </c>
      <c r="CK209" s="95">
        <v>4860</v>
      </c>
      <c r="CL209" s="162">
        <f t="shared" si="195"/>
        <v>7.1485446985446988</v>
      </c>
      <c r="CM209" s="162">
        <f t="shared" si="196"/>
        <v>9.4043076923076931</v>
      </c>
      <c r="CN209" s="162">
        <f t="shared" si="197"/>
        <v>11.755384615384616</v>
      </c>
      <c r="CO209" s="162">
        <f t="shared" si="198"/>
        <v>14.106461538461536</v>
      </c>
      <c r="CP209" s="162">
        <f t="shared" si="199"/>
        <v>16.163653846153846</v>
      </c>
      <c r="CQ209" s="162">
        <f t="shared" si="200"/>
        <v>18.399732441471567</v>
      </c>
    </row>
    <row r="210" spans="1:95" ht="19.5" thickTop="1" thickBot="1">
      <c r="A210" s="70">
        <v>4910</v>
      </c>
      <c r="B210" s="70">
        <v>65.47</v>
      </c>
      <c r="C210" s="70">
        <v>93.647999999999996</v>
      </c>
      <c r="D210" s="70">
        <v>61.651000000000003</v>
      </c>
      <c r="E210" s="70">
        <v>3.056</v>
      </c>
      <c r="G210" s="92">
        <v>1</v>
      </c>
      <c r="H210" s="93">
        <f t="shared" si="201"/>
        <v>7.1464530892448517</v>
      </c>
      <c r="O210" s="95">
        <v>4870</v>
      </c>
      <c r="P210" s="94">
        <f t="shared" si="153"/>
        <v>13.042062836224501</v>
      </c>
      <c r="Q210" s="94">
        <f t="shared" si="154"/>
        <v>13.369740365374652</v>
      </c>
      <c r="R210" s="94">
        <f t="shared" si="155"/>
        <v>13.550985042692879</v>
      </c>
      <c r="S210" s="94">
        <f t="shared" si="156"/>
        <v>13.449112966119921</v>
      </c>
      <c r="T210" s="94">
        <f t="shared" si="157"/>
        <v>13.339841747245961</v>
      </c>
      <c r="U210" s="94">
        <f t="shared" si="158"/>
        <v>13.049667432581051</v>
      </c>
      <c r="V210" s="82"/>
      <c r="W210" s="95">
        <v>4870</v>
      </c>
      <c r="X210" s="161">
        <f t="shared" si="166"/>
        <v>9.1616510974921912</v>
      </c>
      <c r="Y210" s="161">
        <f t="shared" si="167"/>
        <v>9.3519689190765973</v>
      </c>
      <c r="Z210" s="161">
        <f t="shared" si="168"/>
        <v>9.4236380114957861</v>
      </c>
      <c r="AA210" s="161">
        <f t="shared" si="169"/>
        <v>9.2839003658292771</v>
      </c>
      <c r="AB210" s="161">
        <f t="shared" si="170"/>
        <v>9.1360623636192901</v>
      </c>
      <c r="AC210" s="161">
        <f t="shared" si="171"/>
        <v>8.8458880489543823</v>
      </c>
      <c r="AD210" s="82"/>
      <c r="AE210" s="82"/>
      <c r="AF210" s="82"/>
      <c r="AG210" s="95">
        <v>4870</v>
      </c>
      <c r="AH210" s="161">
        <f t="shared" si="172"/>
        <v>-11.133555540731468</v>
      </c>
      <c r="AI210" s="161">
        <f t="shared" si="173"/>
        <v>-11.284962446240778</v>
      </c>
      <c r="AJ210" s="161">
        <f t="shared" si="174"/>
        <v>-11.486685512151965</v>
      </c>
      <c r="AK210" s="161">
        <f t="shared" si="175"/>
        <v>-11.733235926043417</v>
      </c>
      <c r="AL210" s="161">
        <f t="shared" si="176"/>
        <v>-11.985739972088497</v>
      </c>
      <c r="AM210" s="161">
        <f t="shared" si="177"/>
        <v>-12.299128231926598</v>
      </c>
      <c r="AN210" s="81"/>
      <c r="AO210" s="81"/>
      <c r="AP210" s="95">
        <v>4870</v>
      </c>
      <c r="AQ210" s="94">
        <f t="shared" si="159"/>
        <v>54.703935879860161</v>
      </c>
      <c r="AR210" s="94">
        <f t="shared" si="160"/>
        <v>94.675358934317586</v>
      </c>
      <c r="AS210" s="94">
        <f t="shared" si="161"/>
        <v>147.93024833487118</v>
      </c>
      <c r="AT210" s="94">
        <f t="shared" si="162"/>
        <v>213.01955760221452</v>
      </c>
      <c r="AU210" s="94">
        <f t="shared" si="163"/>
        <v>279.68062575811575</v>
      </c>
      <c r="AV210" s="94">
        <f t="shared" si="164"/>
        <v>362.41512635537447</v>
      </c>
      <c r="AW210" s="81"/>
      <c r="AX210" s="95">
        <v>4870</v>
      </c>
      <c r="AY210" s="99">
        <f>'Max limit'!AX210*Input!PrimaryDrive_ratio*Input!Gear1_ratio*Input!FinalDrive_ratio</f>
        <v>429.79521829521832</v>
      </c>
      <c r="AZ210" s="99">
        <f t="shared" si="178"/>
        <v>7.1632536382536385</v>
      </c>
      <c r="BA210" s="99">
        <f>AZ210*Input!$N$23</f>
        <v>16855.12148430353</v>
      </c>
      <c r="BB210" s="97">
        <f t="shared" si="165"/>
        <v>16.855121484303531</v>
      </c>
      <c r="BC210" s="95">
        <v>4870</v>
      </c>
      <c r="BD210" s="99">
        <f>'Max limit'!AX210*Input!PrimaryDrive_ratio*Input!Gear2_ratio*Input!FinalDrive_ratio</f>
        <v>565.41948717948719</v>
      </c>
      <c r="BE210" s="99">
        <f t="shared" si="179"/>
        <v>9.4236581196581195</v>
      </c>
      <c r="BF210" s="99">
        <f>BE210*Input!$N$23</f>
        <v>22173.848708239311</v>
      </c>
      <c r="BG210" s="100">
        <f t="shared" si="180"/>
        <v>22.173848708239312</v>
      </c>
      <c r="BH210" s="95">
        <v>4870</v>
      </c>
      <c r="BI210" s="99">
        <f>'Max limit'!AX210*Input!PrimaryDrive_ratio*Input!Gear3_ratio*Input!FinalDrive_ratio</f>
        <v>706.77435897435885</v>
      </c>
      <c r="BJ210" s="99">
        <f t="shared" si="181"/>
        <v>11.779572649572648</v>
      </c>
      <c r="BK210" s="99">
        <f>BJ210*Input!$N$23</f>
        <v>27717.310885299135</v>
      </c>
      <c r="BL210" s="100">
        <f t="shared" si="182"/>
        <v>27.717310885299135</v>
      </c>
      <c r="BM210" s="95">
        <v>4870</v>
      </c>
      <c r="BN210" s="99">
        <f>'Max limit'!AX210*Input!PrimaryDrive_ratio*Input!Gear4_ratio*Input!FinalDrive_ratio</f>
        <v>848.12923076923084</v>
      </c>
      <c r="BO210" s="99">
        <f t="shared" si="183"/>
        <v>14.13548717948718</v>
      </c>
      <c r="BP210" s="99">
        <f>BO210*Input!$N$23</f>
        <v>33260.773062358967</v>
      </c>
      <c r="BQ210" s="100">
        <f t="shared" si="184"/>
        <v>33.260773062358965</v>
      </c>
      <c r="BR210" s="95">
        <v>4870</v>
      </c>
      <c r="BS210" s="99">
        <f>'Max limit'!AX210*Input!PrimaryDrive_ratio*Input!Gear5_ratio*Input!FinalDrive_ratio</f>
        <v>971.81474358974344</v>
      </c>
      <c r="BT210" s="99">
        <f t="shared" si="185"/>
        <v>16.196912393162389</v>
      </c>
      <c r="BU210" s="99">
        <f>BT210*Input!$N$23</f>
        <v>38111.30246728631</v>
      </c>
      <c r="BV210" s="100">
        <f t="shared" si="186"/>
        <v>38.111302467286308</v>
      </c>
      <c r="BW210" s="95">
        <v>4870</v>
      </c>
      <c r="BX210" s="99">
        <f>'Max limit'!AX210*Input!PrimaryDrive_ratio*Input!Gear6_ratio*Input!FinalDrive_ratio</f>
        <v>1106.2555183946488</v>
      </c>
      <c r="BY210" s="99">
        <f t="shared" si="187"/>
        <v>18.437591973244146</v>
      </c>
      <c r="BZ210" s="99">
        <f>BY210*Input!$N$23</f>
        <v>43383.61703785952</v>
      </c>
      <c r="CA210" s="100">
        <f t="shared" si="188"/>
        <v>43.383617037859523</v>
      </c>
      <c r="CC210" s="95">
        <v>4870</v>
      </c>
      <c r="CD210" s="94">
        <f t="shared" si="189"/>
        <v>17</v>
      </c>
      <c r="CE210" s="94">
        <f t="shared" si="190"/>
        <v>22</v>
      </c>
      <c r="CF210" s="94">
        <f t="shared" si="191"/>
        <v>27.5</v>
      </c>
      <c r="CG210" s="94">
        <f t="shared" si="192"/>
        <v>33.5</v>
      </c>
      <c r="CH210" s="94">
        <f t="shared" si="193"/>
        <v>38</v>
      </c>
      <c r="CI210" s="94">
        <f t="shared" si="194"/>
        <v>43.5</v>
      </c>
      <c r="CK210" s="95">
        <v>4870</v>
      </c>
      <c r="CL210" s="162">
        <f t="shared" si="195"/>
        <v>7.1632536382536385</v>
      </c>
      <c r="CM210" s="162">
        <f t="shared" si="196"/>
        <v>9.4236581196581195</v>
      </c>
      <c r="CN210" s="162">
        <f t="shared" si="197"/>
        <v>11.779572649572648</v>
      </c>
      <c r="CO210" s="162">
        <f t="shared" si="198"/>
        <v>14.13548717948718</v>
      </c>
      <c r="CP210" s="162">
        <f t="shared" si="199"/>
        <v>16.196912393162389</v>
      </c>
      <c r="CQ210" s="162">
        <f t="shared" si="200"/>
        <v>18.437591973244146</v>
      </c>
    </row>
    <row r="211" spans="1:95" ht="19.5" thickTop="1" thickBot="1">
      <c r="A211" s="70">
        <v>4920</v>
      </c>
      <c r="B211" s="70">
        <v>65.575000000000003</v>
      </c>
      <c r="C211" s="70">
        <v>93.608000000000004</v>
      </c>
      <c r="D211" s="70">
        <v>61.74</v>
      </c>
      <c r="E211" s="70">
        <v>3.0720000000000001</v>
      </c>
      <c r="G211" s="92">
        <v>1</v>
      </c>
      <c r="H211" s="93">
        <f t="shared" si="201"/>
        <v>7.191647597254005</v>
      </c>
      <c r="O211" s="95">
        <v>4880</v>
      </c>
      <c r="P211" s="94">
        <f t="shared" si="153"/>
        <v>13.041334762297144</v>
      </c>
      <c r="Q211" s="94">
        <f t="shared" si="154"/>
        <v>13.36843569355109</v>
      </c>
      <c r="R211" s="94">
        <f t="shared" si="155"/>
        <v>13.5488908961579</v>
      </c>
      <c r="S211" s="94">
        <f t="shared" si="156"/>
        <v>13.446069729320465</v>
      </c>
      <c r="T211" s="94">
        <f t="shared" si="157"/>
        <v>13.335809182086736</v>
      </c>
      <c r="U211" s="94">
        <f t="shared" si="158"/>
        <v>13.044441962966362</v>
      </c>
      <c r="V211" s="82"/>
      <c r="W211" s="95">
        <v>4880</v>
      </c>
      <c r="X211" s="161">
        <f t="shared" si="166"/>
        <v>9.160923023564834</v>
      </c>
      <c r="Y211" s="161">
        <f t="shared" si="167"/>
        <v>9.3506642472530359</v>
      </c>
      <c r="Z211" s="161">
        <f t="shared" si="168"/>
        <v>9.4215438649608085</v>
      </c>
      <c r="AA211" s="161">
        <f t="shared" si="169"/>
        <v>9.2808571290298243</v>
      </c>
      <c r="AB211" s="161">
        <f t="shared" si="170"/>
        <v>9.1320297984600671</v>
      </c>
      <c r="AC211" s="161">
        <f t="shared" si="171"/>
        <v>8.8406625793396945</v>
      </c>
      <c r="AD211" s="82"/>
      <c r="AE211" s="82"/>
      <c r="AF211" s="82"/>
      <c r="AG211" s="95">
        <v>4880</v>
      </c>
      <c r="AH211" s="161">
        <f t="shared" si="172"/>
        <v>-11.134407387226476</v>
      </c>
      <c r="AI211" s="161">
        <f t="shared" si="173"/>
        <v>-11.286436725401401</v>
      </c>
      <c r="AJ211" s="161">
        <f t="shared" si="174"/>
        <v>-11.48898907334044</v>
      </c>
      <c r="AK211" s="161">
        <f t="shared" si="175"/>
        <v>-11.736553054154822</v>
      </c>
      <c r="AL211" s="161">
        <f t="shared" si="176"/>
        <v>-11.99009514246046</v>
      </c>
      <c r="AM211" s="161">
        <f t="shared" si="177"/>
        <v>-12.304771739110462</v>
      </c>
      <c r="AN211" s="81"/>
      <c r="AO211" s="81"/>
      <c r="AP211" s="95">
        <v>4880</v>
      </c>
      <c r="AQ211" s="94">
        <f t="shared" si="159"/>
        <v>54.928823354542196</v>
      </c>
      <c r="AR211" s="94">
        <f t="shared" si="160"/>
        <v>95.064568632722356</v>
      </c>
      <c r="AS211" s="94">
        <f t="shared" si="161"/>
        <v>148.53838848862867</v>
      </c>
      <c r="AT211" s="94">
        <f t="shared" si="162"/>
        <v>213.89527942362531</v>
      </c>
      <c r="AU211" s="94">
        <f t="shared" si="163"/>
        <v>280.83039073631363</v>
      </c>
      <c r="AV211" s="94">
        <f t="shared" si="164"/>
        <v>363.9050122519144</v>
      </c>
      <c r="AW211" s="81"/>
      <c r="AX211" s="95">
        <v>4880</v>
      </c>
      <c r="AY211" s="99">
        <f>'Max limit'!AX211*Input!PrimaryDrive_ratio*Input!Gear1_ratio*Input!FinalDrive_ratio</f>
        <v>430.67775467775471</v>
      </c>
      <c r="AZ211" s="99">
        <f t="shared" si="178"/>
        <v>7.1779625779625782</v>
      </c>
      <c r="BA211" s="99">
        <f>AZ211*Input!$N$23</f>
        <v>16889.731590020787</v>
      </c>
      <c r="BB211" s="97">
        <f t="shared" si="165"/>
        <v>16.889731590020787</v>
      </c>
      <c r="BC211" s="95">
        <v>4880</v>
      </c>
      <c r="BD211" s="99">
        <f>'Max limit'!AX211*Input!PrimaryDrive_ratio*Input!Gear2_ratio*Input!FinalDrive_ratio</f>
        <v>566.58051282051281</v>
      </c>
      <c r="BE211" s="99">
        <f t="shared" si="179"/>
        <v>9.4430085470085476</v>
      </c>
      <c r="BF211" s="99">
        <f>BE211*Input!$N$23</f>
        <v>22219.380225094013</v>
      </c>
      <c r="BG211" s="100">
        <f t="shared" si="180"/>
        <v>22.219380225094014</v>
      </c>
      <c r="BH211" s="95">
        <v>4880</v>
      </c>
      <c r="BI211" s="99">
        <f>'Max limit'!AX211*Input!PrimaryDrive_ratio*Input!Gear3_ratio*Input!FinalDrive_ratio</f>
        <v>708.22564102564104</v>
      </c>
      <c r="BJ211" s="99">
        <f t="shared" si="181"/>
        <v>11.803760683760684</v>
      </c>
      <c r="BK211" s="99">
        <f>BJ211*Input!$N$23</f>
        <v>27774.225281367519</v>
      </c>
      <c r="BL211" s="100">
        <f t="shared" si="182"/>
        <v>27.774225281367517</v>
      </c>
      <c r="BM211" s="95">
        <v>4880</v>
      </c>
      <c r="BN211" s="99">
        <f>'Max limit'!AX211*Input!PrimaryDrive_ratio*Input!Gear4_ratio*Input!FinalDrive_ratio</f>
        <v>849.87076923076938</v>
      </c>
      <c r="BO211" s="99">
        <f t="shared" si="183"/>
        <v>14.164512820512822</v>
      </c>
      <c r="BP211" s="99">
        <f>BO211*Input!$N$23</f>
        <v>33329.070337641024</v>
      </c>
      <c r="BQ211" s="100">
        <f t="shared" si="184"/>
        <v>33.329070337641021</v>
      </c>
      <c r="BR211" s="95">
        <v>4880</v>
      </c>
      <c r="BS211" s="99">
        <f>'Max limit'!AX211*Input!PrimaryDrive_ratio*Input!Gear5_ratio*Input!FinalDrive_ratio</f>
        <v>973.81025641025633</v>
      </c>
      <c r="BT211" s="99">
        <f t="shared" si="185"/>
        <v>16.23017094017094</v>
      </c>
      <c r="BU211" s="99">
        <f>BT211*Input!$N$23</f>
        <v>38189.559761880337</v>
      </c>
      <c r="BV211" s="100">
        <f t="shared" si="186"/>
        <v>38.189559761880339</v>
      </c>
      <c r="BW211" s="95">
        <v>4880</v>
      </c>
      <c r="BX211" s="99">
        <f>'Max limit'!AX211*Input!PrimaryDrive_ratio*Input!Gear6_ratio*Input!FinalDrive_ratio</f>
        <v>1108.5270903010032</v>
      </c>
      <c r="BY211" s="99">
        <f t="shared" si="187"/>
        <v>18.475451505016721</v>
      </c>
      <c r="BZ211" s="99">
        <f>BY211*Input!$N$23</f>
        <v>43472.700440401328</v>
      </c>
      <c r="CA211" s="100">
        <f t="shared" si="188"/>
        <v>43.472700440401326</v>
      </c>
      <c r="CC211" s="95">
        <v>4880</v>
      </c>
      <c r="CD211" s="94">
        <f t="shared" si="189"/>
        <v>17</v>
      </c>
      <c r="CE211" s="94">
        <f t="shared" si="190"/>
        <v>22</v>
      </c>
      <c r="CF211" s="94">
        <f t="shared" si="191"/>
        <v>28</v>
      </c>
      <c r="CG211" s="94">
        <f t="shared" si="192"/>
        <v>33.5</v>
      </c>
      <c r="CH211" s="94">
        <f t="shared" si="193"/>
        <v>38</v>
      </c>
      <c r="CI211" s="94">
        <f t="shared" si="194"/>
        <v>43.5</v>
      </c>
      <c r="CK211" s="95">
        <v>4880</v>
      </c>
      <c r="CL211" s="162">
        <f t="shared" si="195"/>
        <v>7.1779625779625782</v>
      </c>
      <c r="CM211" s="162">
        <f t="shared" si="196"/>
        <v>9.4430085470085476</v>
      </c>
      <c r="CN211" s="162">
        <f t="shared" si="197"/>
        <v>11.803760683760684</v>
      </c>
      <c r="CO211" s="162">
        <f t="shared" si="198"/>
        <v>14.164512820512822</v>
      </c>
      <c r="CP211" s="162">
        <f t="shared" si="199"/>
        <v>16.23017094017094</v>
      </c>
      <c r="CQ211" s="162">
        <f t="shared" si="200"/>
        <v>18.475451505016721</v>
      </c>
    </row>
    <row r="212" spans="1:95" ht="19.5" thickTop="1" thickBot="1">
      <c r="A212" s="70">
        <v>4930</v>
      </c>
      <c r="B212" s="70">
        <v>65.671999999999997</v>
      </c>
      <c r="C212" s="70">
        <v>93.555999999999997</v>
      </c>
      <c r="D212" s="70">
        <v>61.83</v>
      </c>
      <c r="E212" s="70">
        <v>3.077</v>
      </c>
      <c r="G212" s="92">
        <v>1</v>
      </c>
      <c r="H212" s="93">
        <f t="shared" si="201"/>
        <v>7.2368421052631575</v>
      </c>
      <c r="O212" s="95">
        <v>4890</v>
      </c>
      <c r="P212" s="94">
        <f t="shared" si="153"/>
        <v>13.040605194884808</v>
      </c>
      <c r="Q212" s="94">
        <f t="shared" si="154"/>
        <v>13.367128345477635</v>
      </c>
      <c r="R212" s="94">
        <f t="shared" si="155"/>
        <v>13.546792453937723</v>
      </c>
      <c r="S212" s="94">
        <f t="shared" si="156"/>
        <v>13.443020249983988</v>
      </c>
      <c r="T212" s="94">
        <f t="shared" si="157"/>
        <v>13.331768344998983</v>
      </c>
      <c r="U212" s="94">
        <f t="shared" si="158"/>
        <v>13.039205774439646</v>
      </c>
      <c r="V212" s="82"/>
      <c r="W212" s="95">
        <v>4890</v>
      </c>
      <c r="X212" s="161">
        <f t="shared" si="166"/>
        <v>9.1601934561524967</v>
      </c>
      <c r="Y212" s="161">
        <f t="shared" si="167"/>
        <v>9.3493568991795808</v>
      </c>
      <c r="Z212" s="161">
        <f t="shared" si="168"/>
        <v>9.4194454227406315</v>
      </c>
      <c r="AA212" s="161">
        <f t="shared" si="169"/>
        <v>9.2778076496933455</v>
      </c>
      <c r="AB212" s="161">
        <f t="shared" si="170"/>
        <v>9.1279889613723117</v>
      </c>
      <c r="AC212" s="161">
        <f t="shared" si="171"/>
        <v>8.8354263908129749</v>
      </c>
      <c r="AD212" s="82"/>
      <c r="AE212" s="82"/>
      <c r="AF212" s="82"/>
      <c r="AG212" s="95">
        <v>4890</v>
      </c>
      <c r="AH212" s="161">
        <f t="shared" si="172"/>
        <v>-11.135260981098909</v>
      </c>
      <c r="AI212" s="161">
        <f t="shared" si="173"/>
        <v>-11.287914028724407</v>
      </c>
      <c r="AJ212" s="161">
        <f t="shared" si="174"/>
        <v>-11.491297359782635</v>
      </c>
      <c r="AK212" s="161">
        <f t="shared" si="175"/>
        <v>-11.739876986631582</v>
      </c>
      <c r="AL212" s="161">
        <f t="shared" si="176"/>
        <v>-11.994459246515234</v>
      </c>
      <c r="AM212" s="161">
        <f t="shared" si="177"/>
        <v>-12.310426822719318</v>
      </c>
      <c r="AN212" s="81"/>
      <c r="AO212" s="81"/>
      <c r="AP212" s="95">
        <v>4890</v>
      </c>
      <c r="AQ212" s="94">
        <f t="shared" si="159"/>
        <v>55.154172136864617</v>
      </c>
      <c r="AR212" s="94">
        <f t="shared" si="160"/>
        <v>95.454576709995621</v>
      </c>
      <c r="AS212" s="94">
        <f t="shared" si="161"/>
        <v>149.14777610936821</v>
      </c>
      <c r="AT212" s="94">
        <f t="shared" si="162"/>
        <v>214.77279759749027</v>
      </c>
      <c r="AU212" s="94">
        <f t="shared" si="163"/>
        <v>281.98251420677417</v>
      </c>
      <c r="AV212" s="94">
        <f t="shared" si="164"/>
        <v>365.39795432465235</v>
      </c>
      <c r="AW212" s="81"/>
      <c r="AX212" s="95">
        <v>4890</v>
      </c>
      <c r="AY212" s="99">
        <f>'Max limit'!AX212*Input!PrimaryDrive_ratio*Input!Gear1_ratio*Input!FinalDrive_ratio</f>
        <v>431.56029106029109</v>
      </c>
      <c r="AZ212" s="99">
        <f t="shared" si="178"/>
        <v>7.1926715176715179</v>
      </c>
      <c r="BA212" s="99">
        <f>AZ212*Input!$N$23</f>
        <v>16924.341695738043</v>
      </c>
      <c r="BB212" s="97">
        <f t="shared" si="165"/>
        <v>16.924341695738043</v>
      </c>
      <c r="BC212" s="95">
        <v>4890</v>
      </c>
      <c r="BD212" s="99">
        <f>'Max limit'!AX212*Input!PrimaryDrive_ratio*Input!Gear2_ratio*Input!FinalDrive_ratio</f>
        <v>567.74153846153843</v>
      </c>
      <c r="BE212" s="99">
        <f t="shared" si="179"/>
        <v>9.462358974358974</v>
      </c>
      <c r="BF212" s="99">
        <f>BE212*Input!$N$23</f>
        <v>22264.911741948712</v>
      </c>
      <c r="BG212" s="100">
        <f t="shared" si="180"/>
        <v>22.264911741948712</v>
      </c>
      <c r="BH212" s="95">
        <v>4890</v>
      </c>
      <c r="BI212" s="99">
        <f>'Max limit'!AX212*Input!PrimaryDrive_ratio*Input!Gear3_ratio*Input!FinalDrive_ratio</f>
        <v>709.67692307692312</v>
      </c>
      <c r="BJ212" s="99">
        <f t="shared" si="181"/>
        <v>11.827948717948718</v>
      </c>
      <c r="BK212" s="99">
        <f>BJ212*Input!$N$23</f>
        <v>27831.139677435895</v>
      </c>
      <c r="BL212" s="100">
        <f t="shared" si="182"/>
        <v>27.831139677435896</v>
      </c>
      <c r="BM212" s="95">
        <v>4890</v>
      </c>
      <c r="BN212" s="99">
        <f>'Max limit'!AX212*Input!PrimaryDrive_ratio*Input!Gear4_ratio*Input!FinalDrive_ratio</f>
        <v>851.6123076923077</v>
      </c>
      <c r="BO212" s="99">
        <f t="shared" si="183"/>
        <v>14.193538461538461</v>
      </c>
      <c r="BP212" s="99">
        <f>BO212*Input!$N$23</f>
        <v>33397.367612923073</v>
      </c>
      <c r="BQ212" s="100">
        <f t="shared" si="184"/>
        <v>33.397367612923077</v>
      </c>
      <c r="BR212" s="95">
        <v>4890</v>
      </c>
      <c r="BS212" s="99">
        <f>'Max limit'!AX212*Input!PrimaryDrive_ratio*Input!Gear5_ratio*Input!FinalDrive_ratio</f>
        <v>975.80576923076922</v>
      </c>
      <c r="BT212" s="99">
        <f t="shared" si="185"/>
        <v>16.263429487179486</v>
      </c>
      <c r="BU212" s="99">
        <f>BT212*Input!$N$23</f>
        <v>38267.817056474349</v>
      </c>
      <c r="BV212" s="100">
        <f t="shared" si="186"/>
        <v>38.26781705647435</v>
      </c>
      <c r="BW212" s="95">
        <v>4890</v>
      </c>
      <c r="BX212" s="99">
        <f>'Max limit'!AX212*Input!PrimaryDrive_ratio*Input!Gear6_ratio*Input!FinalDrive_ratio</f>
        <v>1110.7986622073577</v>
      </c>
      <c r="BY212" s="99">
        <f t="shared" si="187"/>
        <v>18.513311036789293</v>
      </c>
      <c r="BZ212" s="99">
        <f>BY212*Input!$N$23</f>
        <v>43561.783842943129</v>
      </c>
      <c r="CA212" s="100">
        <f t="shared" si="188"/>
        <v>43.561783842943129</v>
      </c>
      <c r="CC212" s="95">
        <v>4890</v>
      </c>
      <c r="CD212" s="94">
        <f t="shared" si="189"/>
        <v>17</v>
      </c>
      <c r="CE212" s="94">
        <f t="shared" si="190"/>
        <v>22.5</v>
      </c>
      <c r="CF212" s="94">
        <f t="shared" si="191"/>
        <v>28</v>
      </c>
      <c r="CG212" s="94">
        <f t="shared" si="192"/>
        <v>33.5</v>
      </c>
      <c r="CH212" s="94">
        <f t="shared" si="193"/>
        <v>38.5</v>
      </c>
      <c r="CI212" s="94">
        <f t="shared" si="194"/>
        <v>43.5</v>
      </c>
      <c r="CK212" s="95">
        <v>4890</v>
      </c>
      <c r="CL212" s="162">
        <f t="shared" si="195"/>
        <v>7.1926715176715179</v>
      </c>
      <c r="CM212" s="162">
        <f t="shared" si="196"/>
        <v>9.462358974358974</v>
      </c>
      <c r="CN212" s="162">
        <f t="shared" si="197"/>
        <v>11.827948717948718</v>
      </c>
      <c r="CO212" s="162">
        <f t="shared" si="198"/>
        <v>14.193538461538461</v>
      </c>
      <c r="CP212" s="162">
        <f t="shared" si="199"/>
        <v>16.263429487179486</v>
      </c>
      <c r="CQ212" s="162">
        <f t="shared" si="200"/>
        <v>18.513311036789293</v>
      </c>
    </row>
    <row r="213" spans="1:95" ht="19.5" thickTop="1" thickBot="1">
      <c r="A213" s="70">
        <v>4940</v>
      </c>
      <c r="B213" s="70">
        <v>65.786000000000001</v>
      </c>
      <c r="C213" s="70">
        <v>93.528999999999996</v>
      </c>
      <c r="D213" s="70">
        <v>61.933999999999997</v>
      </c>
      <c r="E213" s="70">
        <v>3.0859999999999999</v>
      </c>
      <c r="G213" s="92">
        <v>1</v>
      </c>
      <c r="H213" s="93">
        <f t="shared" si="201"/>
        <v>7.2820366132723109</v>
      </c>
      <c r="O213" s="95">
        <v>4900</v>
      </c>
      <c r="P213" s="94">
        <f t="shared" si="153"/>
        <v>13.039874133987492</v>
      </c>
      <c r="Q213" s="94">
        <f t="shared" si="154"/>
        <v>13.365818321154284</v>
      </c>
      <c r="R213" s="94">
        <f t="shared" si="155"/>
        <v>13.544689716032348</v>
      </c>
      <c r="S213" s="94">
        <f t="shared" si="156"/>
        <v>13.439964528110487</v>
      </c>
      <c r="T213" s="94">
        <f t="shared" si="157"/>
        <v>13.327719235982697</v>
      </c>
      <c r="U213" s="94">
        <f t="shared" si="158"/>
        <v>13.033958867000894</v>
      </c>
      <c r="V213" s="82"/>
      <c r="W213" s="95">
        <v>4900</v>
      </c>
      <c r="X213" s="161">
        <f t="shared" si="166"/>
        <v>9.159462395255181</v>
      </c>
      <c r="Y213" s="161">
        <f t="shared" si="167"/>
        <v>9.348046874856232</v>
      </c>
      <c r="Z213" s="161">
        <f t="shared" si="168"/>
        <v>9.4173426848352548</v>
      </c>
      <c r="AA213" s="161">
        <f t="shared" si="169"/>
        <v>9.2747519278198425</v>
      </c>
      <c r="AB213" s="161">
        <f t="shared" si="170"/>
        <v>9.1239398523560258</v>
      </c>
      <c r="AC213" s="161">
        <f t="shared" si="171"/>
        <v>8.8301794833742253</v>
      </c>
      <c r="AD213" s="82"/>
      <c r="AE213" s="82"/>
      <c r="AF213" s="82"/>
      <c r="AG213" s="95">
        <v>4900</v>
      </c>
      <c r="AH213" s="161">
        <f t="shared" si="172"/>
        <v>-11.136116322348769</v>
      </c>
      <c r="AI213" s="161">
        <f t="shared" si="173"/>
        <v>-11.289394356209792</v>
      </c>
      <c r="AJ213" s="161">
        <f t="shared" si="174"/>
        <v>-11.49361037147855</v>
      </c>
      <c r="AK213" s="161">
        <f t="shared" si="175"/>
        <v>-11.7432077234737</v>
      </c>
      <c r="AL213" s="161">
        <f t="shared" si="176"/>
        <v>-11.998832284252822</v>
      </c>
      <c r="AM213" s="161">
        <f t="shared" si="177"/>
        <v>-12.316093482753168</v>
      </c>
      <c r="AN213" s="81"/>
      <c r="AO213" s="81"/>
      <c r="AP213" s="95">
        <v>4900</v>
      </c>
      <c r="AQ213" s="94">
        <f t="shared" si="159"/>
        <v>55.379982226827373</v>
      </c>
      <c r="AR213" s="94">
        <f t="shared" si="160"/>
        <v>95.84538316613741</v>
      </c>
      <c r="AS213" s="94">
        <f t="shared" si="161"/>
        <v>149.75841119708971</v>
      </c>
      <c r="AT213" s="94">
        <f t="shared" si="162"/>
        <v>215.65211212380927</v>
      </c>
      <c r="AU213" s="94">
        <f t="shared" si="163"/>
        <v>283.13699616949771</v>
      </c>
      <c r="AV213" s="94">
        <f t="shared" si="164"/>
        <v>366.89395257358859</v>
      </c>
      <c r="AW213" s="81"/>
      <c r="AX213" s="95">
        <v>4900</v>
      </c>
      <c r="AY213" s="99">
        <f>'Max limit'!AX213*Input!PrimaryDrive_ratio*Input!Gear1_ratio*Input!FinalDrive_ratio</f>
        <v>432.44282744282742</v>
      </c>
      <c r="AZ213" s="99">
        <f t="shared" si="178"/>
        <v>7.2073804573804567</v>
      </c>
      <c r="BA213" s="99">
        <f>AZ213*Input!$N$23</f>
        <v>16958.951801455296</v>
      </c>
      <c r="BB213" s="97">
        <f t="shared" si="165"/>
        <v>16.958951801455296</v>
      </c>
      <c r="BC213" s="95">
        <v>4900</v>
      </c>
      <c r="BD213" s="99">
        <f>'Max limit'!AX213*Input!PrimaryDrive_ratio*Input!Gear2_ratio*Input!FinalDrive_ratio</f>
        <v>568.90256410256404</v>
      </c>
      <c r="BE213" s="99">
        <f t="shared" si="179"/>
        <v>9.4817094017094004</v>
      </c>
      <c r="BF213" s="99">
        <f>BE213*Input!$N$23</f>
        <v>22310.443258803411</v>
      </c>
      <c r="BG213" s="100">
        <f t="shared" si="180"/>
        <v>22.31044325880341</v>
      </c>
      <c r="BH213" s="95">
        <v>4900</v>
      </c>
      <c r="BI213" s="99">
        <f>'Max limit'!AX213*Input!PrimaryDrive_ratio*Input!Gear3_ratio*Input!FinalDrive_ratio</f>
        <v>711.12820512820497</v>
      </c>
      <c r="BJ213" s="99">
        <f t="shared" si="181"/>
        <v>11.852136752136749</v>
      </c>
      <c r="BK213" s="99">
        <f>BJ213*Input!$N$23</f>
        <v>27888.054073504263</v>
      </c>
      <c r="BL213" s="100">
        <f t="shared" si="182"/>
        <v>27.888054073504264</v>
      </c>
      <c r="BM213" s="95">
        <v>4900</v>
      </c>
      <c r="BN213" s="99">
        <f>'Max limit'!AX213*Input!PrimaryDrive_ratio*Input!Gear4_ratio*Input!FinalDrive_ratio</f>
        <v>853.35384615384612</v>
      </c>
      <c r="BO213" s="99">
        <f t="shared" si="183"/>
        <v>14.222564102564101</v>
      </c>
      <c r="BP213" s="99">
        <f>BO213*Input!$N$23</f>
        <v>33465.664888205123</v>
      </c>
      <c r="BQ213" s="100">
        <f t="shared" si="184"/>
        <v>33.465664888205126</v>
      </c>
      <c r="BR213" s="95">
        <v>4900</v>
      </c>
      <c r="BS213" s="99">
        <f>'Max limit'!AX213*Input!PrimaryDrive_ratio*Input!Gear5_ratio*Input!FinalDrive_ratio</f>
        <v>977.80128205128187</v>
      </c>
      <c r="BT213" s="99">
        <f t="shared" si="185"/>
        <v>16.29668803418803</v>
      </c>
      <c r="BU213" s="99">
        <f>BT213*Input!$N$23</f>
        <v>38346.074351068361</v>
      </c>
      <c r="BV213" s="100">
        <f t="shared" si="186"/>
        <v>38.34607435106836</v>
      </c>
      <c r="BW213" s="95">
        <v>4900</v>
      </c>
      <c r="BX213" s="99">
        <f>'Max limit'!AX213*Input!PrimaryDrive_ratio*Input!Gear6_ratio*Input!FinalDrive_ratio</f>
        <v>1113.0702341137123</v>
      </c>
      <c r="BY213" s="99">
        <f t="shared" si="187"/>
        <v>18.551170568561872</v>
      </c>
      <c r="BZ213" s="99">
        <f>BY213*Input!$N$23</f>
        <v>43650.867245484944</v>
      </c>
      <c r="CA213" s="100">
        <f t="shared" si="188"/>
        <v>43.650867245484946</v>
      </c>
      <c r="CC213" s="95">
        <v>4900</v>
      </c>
      <c r="CD213" s="94">
        <f t="shared" si="189"/>
        <v>17</v>
      </c>
      <c r="CE213" s="94">
        <f t="shared" si="190"/>
        <v>22.5</v>
      </c>
      <c r="CF213" s="94">
        <f t="shared" si="191"/>
        <v>28</v>
      </c>
      <c r="CG213" s="94">
        <f t="shared" si="192"/>
        <v>33.5</v>
      </c>
      <c r="CH213" s="94">
        <f t="shared" si="193"/>
        <v>38.5</v>
      </c>
      <c r="CI213" s="94">
        <f t="shared" si="194"/>
        <v>43.5</v>
      </c>
      <c r="CK213" s="95">
        <v>4900</v>
      </c>
      <c r="CL213" s="162">
        <f t="shared" si="195"/>
        <v>7.2073804573804567</v>
      </c>
      <c r="CM213" s="162">
        <f t="shared" si="196"/>
        <v>9.4817094017094004</v>
      </c>
      <c r="CN213" s="162">
        <f t="shared" si="197"/>
        <v>11.852136752136749</v>
      </c>
      <c r="CO213" s="162">
        <f t="shared" si="198"/>
        <v>14.222564102564101</v>
      </c>
      <c r="CP213" s="162">
        <f t="shared" si="199"/>
        <v>16.29668803418803</v>
      </c>
      <c r="CQ213" s="162">
        <f t="shared" si="200"/>
        <v>18.551170568561872</v>
      </c>
    </row>
    <row r="214" spans="1:95" ht="19.5" thickTop="1" thickBot="1">
      <c r="A214" s="70">
        <v>4950</v>
      </c>
      <c r="B214" s="70">
        <v>65.903999999999996</v>
      </c>
      <c r="C214" s="70">
        <v>93.507000000000005</v>
      </c>
      <c r="D214" s="70">
        <v>62.040999999999997</v>
      </c>
      <c r="E214" s="70">
        <v>3.0960000000000001</v>
      </c>
      <c r="G214" s="92">
        <v>1</v>
      </c>
      <c r="H214" s="93">
        <f t="shared" si="201"/>
        <v>7.3272311212814643</v>
      </c>
      <c r="O214" s="95">
        <v>4910</v>
      </c>
      <c r="P214" s="94">
        <f t="shared" si="153"/>
        <v>13.039141579605197</v>
      </c>
      <c r="Q214" s="94">
        <f t="shared" si="154"/>
        <v>13.36450562058104</v>
      </c>
      <c r="R214" s="94">
        <f t="shared" si="155"/>
        <v>13.542582682441768</v>
      </c>
      <c r="S214" s="94">
        <f t="shared" si="156"/>
        <v>13.43690256369996</v>
      </c>
      <c r="T214" s="94">
        <f t="shared" si="157"/>
        <v>13.323661855037876</v>
      </c>
      <c r="U214" s="94">
        <f t="shared" si="158"/>
        <v>13.028701240650115</v>
      </c>
      <c r="V214" s="82"/>
      <c r="W214" s="95">
        <v>4910</v>
      </c>
      <c r="X214" s="161">
        <f t="shared" si="166"/>
        <v>9.158729840872887</v>
      </c>
      <c r="Y214" s="161">
        <f t="shared" si="167"/>
        <v>9.3467341742829859</v>
      </c>
      <c r="Z214" s="161">
        <f t="shared" si="168"/>
        <v>9.4152356512446769</v>
      </c>
      <c r="AA214" s="161">
        <f t="shared" si="169"/>
        <v>9.2716899634093171</v>
      </c>
      <c r="AB214" s="161">
        <f t="shared" si="170"/>
        <v>9.1198824714112074</v>
      </c>
      <c r="AC214" s="161">
        <f t="shared" si="171"/>
        <v>8.8249218570234458</v>
      </c>
      <c r="AD214" s="82"/>
      <c r="AE214" s="82"/>
      <c r="AF214" s="82"/>
      <c r="AG214" s="95">
        <v>4910</v>
      </c>
      <c r="AH214" s="161">
        <f t="shared" si="172"/>
        <v>-11.136973410976054</v>
      </c>
      <c r="AI214" s="161">
        <f t="shared" si="173"/>
        <v>-11.290877707857558</v>
      </c>
      <c r="AJ214" s="161">
        <f t="shared" si="174"/>
        <v>-11.495928108428185</v>
      </c>
      <c r="AK214" s="161">
        <f t="shared" si="175"/>
        <v>-11.746545264681174</v>
      </c>
      <c r="AL214" s="161">
        <f t="shared" si="176"/>
        <v>-12.003214255673226</v>
      </c>
      <c r="AM214" s="161">
        <f t="shared" si="177"/>
        <v>-12.321771719212009</v>
      </c>
      <c r="AN214" s="81"/>
      <c r="AO214" s="81"/>
      <c r="AP214" s="95">
        <v>4910</v>
      </c>
      <c r="AQ214" s="94">
        <f t="shared" si="159"/>
        <v>55.606253624430579</v>
      </c>
      <c r="AR214" s="94">
        <f t="shared" si="160"/>
        <v>96.236988001147807</v>
      </c>
      <c r="AS214" s="94">
        <f t="shared" si="161"/>
        <v>150.37029375179338</v>
      </c>
      <c r="AT214" s="94">
        <f t="shared" si="162"/>
        <v>216.5332230025825</v>
      </c>
      <c r="AU214" s="94">
        <f t="shared" si="163"/>
        <v>284.29383662448441</v>
      </c>
      <c r="AV214" s="94">
        <f t="shared" si="164"/>
        <v>368.39300699872263</v>
      </c>
      <c r="AW214" s="81"/>
      <c r="AX214" s="95">
        <v>4910</v>
      </c>
      <c r="AY214" s="99">
        <f>'Max limit'!AX214*Input!PrimaryDrive_ratio*Input!Gear1_ratio*Input!FinalDrive_ratio</f>
        <v>433.32536382536392</v>
      </c>
      <c r="AZ214" s="99">
        <f t="shared" si="178"/>
        <v>7.2220893970893991</v>
      </c>
      <c r="BA214" s="99">
        <f>AZ214*Input!$N$23</f>
        <v>16993.56190717256</v>
      </c>
      <c r="BB214" s="97">
        <f t="shared" si="165"/>
        <v>16.993561907172559</v>
      </c>
      <c r="BC214" s="95">
        <v>4910</v>
      </c>
      <c r="BD214" s="99">
        <f>'Max limit'!AX214*Input!PrimaryDrive_ratio*Input!Gear2_ratio*Input!FinalDrive_ratio</f>
        <v>570.06358974358977</v>
      </c>
      <c r="BE214" s="99">
        <f t="shared" si="179"/>
        <v>9.5010598290598303</v>
      </c>
      <c r="BF214" s="99">
        <f>BE214*Input!$N$23</f>
        <v>22355.97477565812</v>
      </c>
      <c r="BG214" s="100">
        <f t="shared" si="180"/>
        <v>22.355974775658119</v>
      </c>
      <c r="BH214" s="95">
        <v>4910</v>
      </c>
      <c r="BI214" s="99">
        <f>'Max limit'!AX214*Input!PrimaryDrive_ratio*Input!Gear3_ratio*Input!FinalDrive_ratio</f>
        <v>712.57948717948716</v>
      </c>
      <c r="BJ214" s="99">
        <f t="shared" si="181"/>
        <v>11.876324786324785</v>
      </c>
      <c r="BK214" s="99">
        <f>BJ214*Input!$N$23</f>
        <v>27944.968469572643</v>
      </c>
      <c r="BL214" s="100">
        <f t="shared" si="182"/>
        <v>27.944968469572643</v>
      </c>
      <c r="BM214" s="95">
        <v>4910</v>
      </c>
      <c r="BN214" s="99">
        <f>'Max limit'!AX214*Input!PrimaryDrive_ratio*Input!Gear4_ratio*Input!FinalDrive_ratio</f>
        <v>855.09538461538466</v>
      </c>
      <c r="BO214" s="99">
        <f t="shared" si="183"/>
        <v>14.251589743589744</v>
      </c>
      <c r="BP214" s="99">
        <f>BO214*Input!$N$23</f>
        <v>33533.962163487173</v>
      </c>
      <c r="BQ214" s="100">
        <f t="shared" si="184"/>
        <v>33.533962163487175</v>
      </c>
      <c r="BR214" s="95">
        <v>4910</v>
      </c>
      <c r="BS214" s="99">
        <f>'Max limit'!AX214*Input!PrimaryDrive_ratio*Input!Gear5_ratio*Input!FinalDrive_ratio</f>
        <v>979.79679487179476</v>
      </c>
      <c r="BT214" s="99">
        <f t="shared" si="185"/>
        <v>16.32994658119658</v>
      </c>
      <c r="BU214" s="99">
        <f>BT214*Input!$N$23</f>
        <v>38424.331645662387</v>
      </c>
      <c r="BV214" s="100">
        <f t="shared" si="186"/>
        <v>38.424331645662384</v>
      </c>
      <c r="BW214" s="95">
        <v>4910</v>
      </c>
      <c r="BX214" s="99">
        <f>'Max limit'!AX214*Input!PrimaryDrive_ratio*Input!Gear6_ratio*Input!FinalDrive_ratio</f>
        <v>1115.341806020067</v>
      </c>
      <c r="BY214" s="99">
        <f t="shared" si="187"/>
        <v>18.589030100334451</v>
      </c>
      <c r="BZ214" s="99">
        <f>BY214*Input!$N$23</f>
        <v>43739.950648026752</v>
      </c>
      <c r="CA214" s="100">
        <f t="shared" si="188"/>
        <v>43.739950648026749</v>
      </c>
      <c r="CC214" s="95">
        <v>4910</v>
      </c>
      <c r="CD214" s="94">
        <f t="shared" si="189"/>
        <v>17</v>
      </c>
      <c r="CE214" s="94">
        <f t="shared" si="190"/>
        <v>22.5</v>
      </c>
      <c r="CF214" s="94">
        <f t="shared" si="191"/>
        <v>28</v>
      </c>
      <c r="CG214" s="94">
        <f t="shared" si="192"/>
        <v>33.5</v>
      </c>
      <c r="CH214" s="94">
        <f t="shared" si="193"/>
        <v>38.5</v>
      </c>
      <c r="CI214" s="94">
        <f t="shared" si="194"/>
        <v>43.5</v>
      </c>
      <c r="CK214" s="95">
        <v>4910</v>
      </c>
      <c r="CL214" s="162">
        <f t="shared" si="195"/>
        <v>7.2220893970893991</v>
      </c>
      <c r="CM214" s="162">
        <f t="shared" si="196"/>
        <v>9.5010598290598303</v>
      </c>
      <c r="CN214" s="162">
        <f t="shared" si="197"/>
        <v>11.876324786324785</v>
      </c>
      <c r="CO214" s="162">
        <f t="shared" si="198"/>
        <v>14.251589743589744</v>
      </c>
      <c r="CP214" s="162">
        <f t="shared" si="199"/>
        <v>16.32994658119658</v>
      </c>
      <c r="CQ214" s="162">
        <f t="shared" si="200"/>
        <v>18.589030100334451</v>
      </c>
    </row>
    <row r="215" spans="1:95" ht="19.5" thickTop="1" thickBot="1">
      <c r="A215" s="70">
        <v>4960</v>
      </c>
      <c r="B215" s="70">
        <v>66.02</v>
      </c>
      <c r="C215" s="70">
        <v>93.483000000000004</v>
      </c>
      <c r="D215" s="70">
        <v>62.149000000000001</v>
      </c>
      <c r="E215" s="70">
        <v>3.1019999999999999</v>
      </c>
      <c r="G215" s="92">
        <v>1</v>
      </c>
      <c r="H215" s="93">
        <f t="shared" si="201"/>
        <v>7.3724256292906176</v>
      </c>
      <c r="O215" s="95">
        <v>4920</v>
      </c>
      <c r="P215" s="94">
        <f t="shared" si="153"/>
        <v>13.038407531737924</v>
      </c>
      <c r="Q215" s="94">
        <f t="shared" si="154"/>
        <v>13.3631902437579</v>
      </c>
      <c r="R215" s="94">
        <f t="shared" si="155"/>
        <v>13.540471353165991</v>
      </c>
      <c r="S215" s="94">
        <f t="shared" si="156"/>
        <v>13.43383435675241</v>
      </c>
      <c r="T215" s="94">
        <f t="shared" si="157"/>
        <v>13.319596202164528</v>
      </c>
      <c r="U215" s="94">
        <f t="shared" si="158"/>
        <v>13.023432895387309</v>
      </c>
      <c r="V215" s="82"/>
      <c r="W215" s="95">
        <v>4920</v>
      </c>
      <c r="X215" s="161">
        <f t="shared" si="166"/>
        <v>9.1579957930056128</v>
      </c>
      <c r="Y215" s="161">
        <f t="shared" si="167"/>
        <v>9.3454187974598462</v>
      </c>
      <c r="Z215" s="161">
        <f t="shared" si="168"/>
        <v>9.4131243219688994</v>
      </c>
      <c r="AA215" s="161">
        <f t="shared" si="169"/>
        <v>9.2686217564617657</v>
      </c>
      <c r="AB215" s="161">
        <f t="shared" si="170"/>
        <v>9.1158168185378567</v>
      </c>
      <c r="AC215" s="161">
        <f t="shared" si="171"/>
        <v>8.8196535117606381</v>
      </c>
      <c r="AD215" s="82"/>
      <c r="AE215" s="82"/>
      <c r="AF215" s="82"/>
      <c r="AG215" s="95">
        <v>4920</v>
      </c>
      <c r="AH215" s="161">
        <f t="shared" si="172"/>
        <v>-11.137832246980764</v>
      </c>
      <c r="AI215" s="161">
        <f t="shared" si="173"/>
        <v>-11.292364083667705</v>
      </c>
      <c r="AJ215" s="161">
        <f t="shared" si="174"/>
        <v>-11.498250570631541</v>
      </c>
      <c r="AK215" s="161">
        <f t="shared" si="175"/>
        <v>-11.749889610254005</v>
      </c>
      <c r="AL215" s="161">
        <f t="shared" si="176"/>
        <v>-12.007605160776444</v>
      </c>
      <c r="AM215" s="161">
        <f t="shared" si="177"/>
        <v>-12.327461532095841</v>
      </c>
      <c r="AN215" s="81"/>
      <c r="AO215" s="81"/>
      <c r="AP215" s="95">
        <v>4920</v>
      </c>
      <c r="AQ215" s="94">
        <f t="shared" si="159"/>
        <v>55.832986329674057</v>
      </c>
      <c r="AR215" s="94">
        <f t="shared" si="160"/>
        <v>96.629391215026629</v>
      </c>
      <c r="AS215" s="94">
        <f t="shared" si="161"/>
        <v>150.98342377347913</v>
      </c>
      <c r="AT215" s="94">
        <f t="shared" si="162"/>
        <v>217.41613023380995</v>
      </c>
      <c r="AU215" s="94">
        <f t="shared" si="163"/>
        <v>285.45303557173389</v>
      </c>
      <c r="AV215" s="94">
        <f t="shared" si="164"/>
        <v>369.89511760005456</v>
      </c>
      <c r="AW215" s="81"/>
      <c r="AX215" s="95">
        <v>4920</v>
      </c>
      <c r="AY215" s="99">
        <f>'Max limit'!AX215*Input!PrimaryDrive_ratio*Input!Gear1_ratio*Input!FinalDrive_ratio</f>
        <v>434.2079002079002</v>
      </c>
      <c r="AZ215" s="99">
        <f t="shared" si="178"/>
        <v>7.2367983367983362</v>
      </c>
      <c r="BA215" s="99">
        <f>AZ215*Input!$N$23</f>
        <v>17028.172012889809</v>
      </c>
      <c r="BB215" s="97">
        <f t="shared" si="165"/>
        <v>17.028172012889808</v>
      </c>
      <c r="BC215" s="95">
        <v>4920</v>
      </c>
      <c r="BD215" s="99">
        <f>'Max limit'!AX215*Input!PrimaryDrive_ratio*Input!Gear2_ratio*Input!FinalDrive_ratio</f>
        <v>571.22461538461539</v>
      </c>
      <c r="BE215" s="99">
        <f t="shared" si="179"/>
        <v>9.5204102564102566</v>
      </c>
      <c r="BF215" s="99">
        <f>BE215*Input!$N$23</f>
        <v>22401.506292512819</v>
      </c>
      <c r="BG215" s="100">
        <f t="shared" si="180"/>
        <v>22.401506292512817</v>
      </c>
      <c r="BH215" s="95">
        <v>4920</v>
      </c>
      <c r="BI215" s="99">
        <f>'Max limit'!AX215*Input!PrimaryDrive_ratio*Input!Gear3_ratio*Input!FinalDrive_ratio</f>
        <v>714.03076923076924</v>
      </c>
      <c r="BJ215" s="99">
        <f t="shared" si="181"/>
        <v>11.900512820512821</v>
      </c>
      <c r="BK215" s="99">
        <f>BJ215*Input!$N$23</f>
        <v>28001.882865641022</v>
      </c>
      <c r="BL215" s="100">
        <f t="shared" si="182"/>
        <v>28.001882865641022</v>
      </c>
      <c r="BM215" s="95">
        <v>4920</v>
      </c>
      <c r="BN215" s="99">
        <f>'Max limit'!AX215*Input!PrimaryDrive_ratio*Input!Gear4_ratio*Input!FinalDrive_ratio</f>
        <v>856.83692307692309</v>
      </c>
      <c r="BO215" s="99">
        <f t="shared" si="183"/>
        <v>14.280615384615384</v>
      </c>
      <c r="BP215" s="99">
        <f>BO215*Input!$N$23</f>
        <v>33602.259438769222</v>
      </c>
      <c r="BQ215" s="100">
        <f t="shared" si="184"/>
        <v>33.602259438769224</v>
      </c>
      <c r="BR215" s="95">
        <v>4920</v>
      </c>
      <c r="BS215" s="99">
        <f>'Max limit'!AX215*Input!PrimaryDrive_ratio*Input!Gear5_ratio*Input!FinalDrive_ratio</f>
        <v>981.79230769230765</v>
      </c>
      <c r="BT215" s="99">
        <f t="shared" si="185"/>
        <v>16.363205128205127</v>
      </c>
      <c r="BU215" s="99">
        <f>BT215*Input!$N$23</f>
        <v>38502.588940256399</v>
      </c>
      <c r="BV215" s="100">
        <f t="shared" si="186"/>
        <v>38.502588940256402</v>
      </c>
      <c r="BW215" s="95">
        <v>4920</v>
      </c>
      <c r="BX215" s="99">
        <f>'Max limit'!AX215*Input!PrimaryDrive_ratio*Input!Gear6_ratio*Input!FinalDrive_ratio</f>
        <v>1117.6133779264212</v>
      </c>
      <c r="BY215" s="99">
        <f t="shared" si="187"/>
        <v>18.626889632107019</v>
      </c>
      <c r="BZ215" s="99">
        <f>BY215*Input!$N$23</f>
        <v>43829.034050568545</v>
      </c>
      <c r="CA215" s="100">
        <f t="shared" si="188"/>
        <v>43.829034050568545</v>
      </c>
      <c r="CC215" s="95">
        <v>4920</v>
      </c>
      <c r="CD215" s="94">
        <f t="shared" si="189"/>
        <v>17</v>
      </c>
      <c r="CE215" s="94">
        <f t="shared" si="190"/>
        <v>22.5</v>
      </c>
      <c r="CF215" s="94">
        <f t="shared" si="191"/>
        <v>28</v>
      </c>
      <c r="CG215" s="94">
        <f t="shared" si="192"/>
        <v>33.5</v>
      </c>
      <c r="CH215" s="94">
        <f t="shared" si="193"/>
        <v>38.5</v>
      </c>
      <c r="CI215" s="94">
        <f t="shared" si="194"/>
        <v>44</v>
      </c>
      <c r="CK215" s="95">
        <v>4920</v>
      </c>
      <c r="CL215" s="162">
        <f t="shared" si="195"/>
        <v>7.2367983367983362</v>
      </c>
      <c r="CM215" s="162">
        <f t="shared" si="196"/>
        <v>9.5204102564102566</v>
      </c>
      <c r="CN215" s="162">
        <f t="shared" si="197"/>
        <v>11.900512820512821</v>
      </c>
      <c r="CO215" s="162">
        <f t="shared" si="198"/>
        <v>14.280615384615384</v>
      </c>
      <c r="CP215" s="162">
        <f t="shared" si="199"/>
        <v>16.363205128205127</v>
      </c>
      <c r="CQ215" s="162">
        <f t="shared" si="200"/>
        <v>18.626889632107019</v>
      </c>
    </row>
    <row r="216" spans="1:95" ht="19.5" thickTop="1" thickBot="1">
      <c r="A216" s="70">
        <v>4970</v>
      </c>
      <c r="B216" s="70">
        <v>66.150000000000006</v>
      </c>
      <c r="C216" s="70">
        <v>93.477999999999994</v>
      </c>
      <c r="D216" s="70">
        <v>62.262</v>
      </c>
      <c r="E216" s="70">
        <v>3.1179999999999999</v>
      </c>
      <c r="G216" s="92">
        <v>1</v>
      </c>
      <c r="H216" s="93">
        <f t="shared" si="201"/>
        <v>7.417620137299771</v>
      </c>
      <c r="O216" s="95">
        <v>4930</v>
      </c>
      <c r="P216" s="94">
        <f t="shared" si="153"/>
        <v>13.037671990385672</v>
      </c>
      <c r="Q216" s="94">
        <f t="shared" si="154"/>
        <v>13.361872190684869</v>
      </c>
      <c r="R216" s="94">
        <f t="shared" si="155"/>
        <v>13.538355728205016</v>
      </c>
      <c r="S216" s="94">
        <f t="shared" si="156"/>
        <v>13.430759907267833</v>
      </c>
      <c r="T216" s="94">
        <f t="shared" si="157"/>
        <v>13.315522277362646</v>
      </c>
      <c r="U216" s="94">
        <f t="shared" si="158"/>
        <v>13.018153831212469</v>
      </c>
      <c r="V216" s="82"/>
      <c r="W216" s="95">
        <v>4930</v>
      </c>
      <c r="X216" s="161">
        <f t="shared" si="166"/>
        <v>9.1572602516533603</v>
      </c>
      <c r="Y216" s="161">
        <f t="shared" si="167"/>
        <v>9.3441007443868127</v>
      </c>
      <c r="Z216" s="161">
        <f t="shared" si="168"/>
        <v>9.4110086970079223</v>
      </c>
      <c r="AA216" s="161">
        <f t="shared" si="169"/>
        <v>9.2655473069771901</v>
      </c>
      <c r="AB216" s="161">
        <f t="shared" si="170"/>
        <v>9.1117428937359755</v>
      </c>
      <c r="AC216" s="161">
        <f t="shared" si="171"/>
        <v>8.8143744475857986</v>
      </c>
      <c r="AD216" s="82"/>
      <c r="AE216" s="82"/>
      <c r="AF216" s="82"/>
      <c r="AG216" s="95">
        <v>4930</v>
      </c>
      <c r="AH216" s="161">
        <f t="shared" si="172"/>
        <v>-11.138692830362899</v>
      </c>
      <c r="AI216" s="161">
        <f t="shared" si="173"/>
        <v>-11.293853483640234</v>
      </c>
      <c r="AJ216" s="161">
        <f t="shared" si="174"/>
        <v>-11.500577758088616</v>
      </c>
      <c r="AK216" s="161">
        <f t="shared" si="175"/>
        <v>-11.753240760192194</v>
      </c>
      <c r="AL216" s="161">
        <f t="shared" si="176"/>
        <v>-12.012004999562476</v>
      </c>
      <c r="AM216" s="161">
        <f t="shared" si="177"/>
        <v>-12.333162921404668</v>
      </c>
      <c r="AN216" s="81"/>
      <c r="AO216" s="81"/>
      <c r="AP216" s="95">
        <v>4930</v>
      </c>
      <c r="AQ216" s="94">
        <f t="shared" si="159"/>
        <v>56.060180342557985</v>
      </c>
      <c r="AR216" s="94">
        <f t="shared" si="160"/>
        <v>97.022592807774032</v>
      </c>
      <c r="AS216" s="94">
        <f t="shared" si="161"/>
        <v>151.59780126214687</v>
      </c>
      <c r="AT216" s="94">
        <f t="shared" si="162"/>
        <v>218.30083381749148</v>
      </c>
      <c r="AU216" s="94">
        <f t="shared" si="163"/>
        <v>286.61459301124643</v>
      </c>
      <c r="AV216" s="94">
        <f t="shared" si="164"/>
        <v>371.40028437758485</v>
      </c>
      <c r="AW216" s="81"/>
      <c r="AX216" s="95">
        <v>4930</v>
      </c>
      <c r="AY216" s="99">
        <f>'Max limit'!AX216*Input!PrimaryDrive_ratio*Input!Gear1_ratio*Input!FinalDrive_ratio</f>
        <v>435.09043659043664</v>
      </c>
      <c r="AZ216" s="99">
        <f t="shared" si="178"/>
        <v>7.2515072765072777</v>
      </c>
      <c r="BA216" s="99">
        <f>AZ216*Input!$N$23</f>
        <v>17062.782118607069</v>
      </c>
      <c r="BB216" s="97">
        <f t="shared" si="165"/>
        <v>17.062782118607068</v>
      </c>
      <c r="BC216" s="95">
        <v>4930</v>
      </c>
      <c r="BD216" s="99">
        <f>'Max limit'!AX216*Input!PrimaryDrive_ratio*Input!Gear2_ratio*Input!FinalDrive_ratio</f>
        <v>572.38564102564101</v>
      </c>
      <c r="BE216" s="99">
        <f t="shared" si="179"/>
        <v>9.539760683760683</v>
      </c>
      <c r="BF216" s="99">
        <f>BE216*Input!$N$23</f>
        <v>22447.037809367517</v>
      </c>
      <c r="BG216" s="100">
        <f t="shared" si="180"/>
        <v>22.447037809367519</v>
      </c>
      <c r="BH216" s="95">
        <v>4930</v>
      </c>
      <c r="BI216" s="99">
        <f>'Max limit'!AX216*Input!PrimaryDrive_ratio*Input!Gear3_ratio*Input!FinalDrive_ratio</f>
        <v>715.4820512820512</v>
      </c>
      <c r="BJ216" s="99">
        <f t="shared" si="181"/>
        <v>11.924700854700854</v>
      </c>
      <c r="BK216" s="99">
        <f>BJ216*Input!$N$23</f>
        <v>28058.797261709395</v>
      </c>
      <c r="BL216" s="100">
        <f t="shared" si="182"/>
        <v>28.058797261709394</v>
      </c>
      <c r="BM216" s="95">
        <v>4930</v>
      </c>
      <c r="BN216" s="99">
        <f>'Max limit'!AX216*Input!PrimaryDrive_ratio*Input!Gear4_ratio*Input!FinalDrive_ratio</f>
        <v>858.5784615384614</v>
      </c>
      <c r="BO216" s="99">
        <f t="shared" si="183"/>
        <v>14.309641025641023</v>
      </c>
      <c r="BP216" s="99">
        <f>BO216*Input!$N$23</f>
        <v>33670.556714051272</v>
      </c>
      <c r="BQ216" s="100">
        <f t="shared" si="184"/>
        <v>33.670556714051273</v>
      </c>
      <c r="BR216" s="95">
        <v>4930</v>
      </c>
      <c r="BS216" s="99">
        <f>'Max limit'!AX216*Input!PrimaryDrive_ratio*Input!Gear5_ratio*Input!FinalDrive_ratio</f>
        <v>983.78782051282042</v>
      </c>
      <c r="BT216" s="99">
        <f t="shared" si="185"/>
        <v>16.396463675213674</v>
      </c>
      <c r="BU216" s="99">
        <f>BT216*Input!$N$23</f>
        <v>38580.846234850418</v>
      </c>
      <c r="BV216" s="100">
        <f t="shared" si="186"/>
        <v>38.580846234850419</v>
      </c>
      <c r="BW216" s="95">
        <v>4930</v>
      </c>
      <c r="BX216" s="99">
        <f>'Max limit'!AX216*Input!PrimaryDrive_ratio*Input!Gear6_ratio*Input!FinalDrive_ratio</f>
        <v>1119.8849498327759</v>
      </c>
      <c r="BY216" s="99">
        <f t="shared" si="187"/>
        <v>18.664749163879598</v>
      </c>
      <c r="BZ216" s="99">
        <f>BY216*Input!$N$23</f>
        <v>43918.117453110361</v>
      </c>
      <c r="CA216" s="100">
        <f t="shared" si="188"/>
        <v>43.918117453110362</v>
      </c>
      <c r="CC216" s="95">
        <v>4930</v>
      </c>
      <c r="CD216" s="94">
        <f t="shared" si="189"/>
        <v>17</v>
      </c>
      <c r="CE216" s="94">
        <f t="shared" si="190"/>
        <v>22.5</v>
      </c>
      <c r="CF216" s="94">
        <f t="shared" si="191"/>
        <v>28</v>
      </c>
      <c r="CG216" s="94">
        <f t="shared" si="192"/>
        <v>33.5</v>
      </c>
      <c r="CH216" s="94">
        <f t="shared" si="193"/>
        <v>38.5</v>
      </c>
      <c r="CI216" s="94">
        <f t="shared" si="194"/>
        <v>44</v>
      </c>
      <c r="CK216" s="95">
        <v>4930</v>
      </c>
      <c r="CL216" s="162">
        <f t="shared" si="195"/>
        <v>7.2515072765072777</v>
      </c>
      <c r="CM216" s="162">
        <f t="shared" si="196"/>
        <v>9.539760683760683</v>
      </c>
      <c r="CN216" s="162">
        <f t="shared" si="197"/>
        <v>11.924700854700854</v>
      </c>
      <c r="CO216" s="162">
        <f t="shared" si="198"/>
        <v>14.309641025641023</v>
      </c>
      <c r="CP216" s="162">
        <f t="shared" si="199"/>
        <v>16.396463675213674</v>
      </c>
      <c r="CQ216" s="162">
        <f t="shared" si="200"/>
        <v>18.664749163879598</v>
      </c>
    </row>
    <row r="217" spans="1:95" ht="19.5" thickTop="1" thickBot="1">
      <c r="A217" s="70">
        <v>4980</v>
      </c>
      <c r="B217" s="70">
        <v>66.272999999999996</v>
      </c>
      <c r="C217" s="70">
        <v>93.465000000000003</v>
      </c>
      <c r="D217" s="70">
        <v>62.375</v>
      </c>
      <c r="E217" s="70">
        <v>3.1269999999999998</v>
      </c>
      <c r="G217" s="92">
        <v>1</v>
      </c>
      <c r="H217" s="93">
        <f t="shared" si="201"/>
        <v>7.4628146453089244</v>
      </c>
      <c r="O217" s="95">
        <v>4940</v>
      </c>
      <c r="P217" s="94">
        <f t="shared" si="153"/>
        <v>13.036934955548439</v>
      </c>
      <c r="Q217" s="94">
        <f t="shared" si="154"/>
        <v>13.360551461361938</v>
      </c>
      <c r="R217" s="94">
        <f t="shared" si="155"/>
        <v>13.536235807558839</v>
      </c>
      <c r="S217" s="94">
        <f t="shared" si="156"/>
        <v>13.427679215246231</v>
      </c>
      <c r="T217" s="94">
        <f t="shared" si="157"/>
        <v>13.311440080632233</v>
      </c>
      <c r="U217" s="94">
        <f t="shared" si="158"/>
        <v>13.012864048125598</v>
      </c>
      <c r="V217" s="82"/>
      <c r="W217" s="95">
        <v>4940</v>
      </c>
      <c r="X217" s="161">
        <f t="shared" si="166"/>
        <v>9.1565232168161277</v>
      </c>
      <c r="Y217" s="161">
        <f t="shared" si="167"/>
        <v>9.3427800150638856</v>
      </c>
      <c r="Z217" s="161">
        <f t="shared" si="168"/>
        <v>9.4088887763617457</v>
      </c>
      <c r="AA217" s="161">
        <f t="shared" si="169"/>
        <v>9.2624666149555885</v>
      </c>
      <c r="AB217" s="161">
        <f t="shared" si="170"/>
        <v>9.1076606970055618</v>
      </c>
      <c r="AC217" s="161">
        <f t="shared" si="171"/>
        <v>8.8090846644989291</v>
      </c>
      <c r="AD217" s="82"/>
      <c r="AE217" s="82"/>
      <c r="AF217" s="82"/>
      <c r="AG217" s="95">
        <v>4940</v>
      </c>
      <c r="AH217" s="161">
        <f t="shared" si="172"/>
        <v>-11.139555161122461</v>
      </c>
      <c r="AI217" s="161">
        <f t="shared" si="173"/>
        <v>-11.295345907775141</v>
      </c>
      <c r="AJ217" s="161">
        <f t="shared" si="174"/>
        <v>-11.50290967079941</v>
      </c>
      <c r="AK217" s="161">
        <f t="shared" si="175"/>
        <v>-11.756598714495738</v>
      </c>
      <c r="AL217" s="161">
        <f t="shared" si="176"/>
        <v>-12.016413772031324</v>
      </c>
      <c r="AM217" s="161">
        <f t="shared" si="177"/>
        <v>-12.338875887138489</v>
      </c>
      <c r="AN217" s="81"/>
      <c r="AO217" s="81"/>
      <c r="AP217" s="95">
        <v>4940</v>
      </c>
      <c r="AQ217" s="94">
        <f t="shared" si="159"/>
        <v>56.287835663082269</v>
      </c>
      <c r="AR217" s="94">
        <f t="shared" si="160"/>
        <v>97.416592779389958</v>
      </c>
      <c r="AS217" s="94">
        <f t="shared" si="161"/>
        <v>152.21342621779672</v>
      </c>
      <c r="AT217" s="94">
        <f t="shared" si="162"/>
        <v>219.18733375362731</v>
      </c>
      <c r="AU217" s="94">
        <f t="shared" si="163"/>
        <v>287.77850894302196</v>
      </c>
      <c r="AV217" s="94">
        <f t="shared" si="164"/>
        <v>372.90850733131322</v>
      </c>
      <c r="AW217" s="81"/>
      <c r="AX217" s="95">
        <v>4940</v>
      </c>
      <c r="AY217" s="99">
        <f>'Max limit'!AX217*Input!PrimaryDrive_ratio*Input!Gear1_ratio*Input!FinalDrive_ratio</f>
        <v>435.97297297297303</v>
      </c>
      <c r="AZ217" s="99">
        <f t="shared" si="178"/>
        <v>7.2662162162162174</v>
      </c>
      <c r="BA217" s="99">
        <f>AZ217*Input!$N$23</f>
        <v>17097.392224324325</v>
      </c>
      <c r="BB217" s="97">
        <f t="shared" si="165"/>
        <v>17.097392224324324</v>
      </c>
      <c r="BC217" s="95">
        <v>4940</v>
      </c>
      <c r="BD217" s="99">
        <f>'Max limit'!AX217*Input!PrimaryDrive_ratio*Input!Gear2_ratio*Input!FinalDrive_ratio</f>
        <v>573.54666666666674</v>
      </c>
      <c r="BE217" s="99">
        <f t="shared" si="179"/>
        <v>9.5591111111111129</v>
      </c>
      <c r="BF217" s="99">
        <f>BE217*Input!$N$23</f>
        <v>22492.569326222223</v>
      </c>
      <c r="BG217" s="100">
        <f t="shared" si="180"/>
        <v>22.492569326222224</v>
      </c>
      <c r="BH217" s="95">
        <v>4940</v>
      </c>
      <c r="BI217" s="99">
        <f>'Max limit'!AX217*Input!PrimaryDrive_ratio*Input!Gear3_ratio*Input!FinalDrive_ratio</f>
        <v>716.93333333333339</v>
      </c>
      <c r="BJ217" s="99">
        <f t="shared" si="181"/>
        <v>11.94888888888889</v>
      </c>
      <c r="BK217" s="99">
        <f>BJ217*Input!$N$23</f>
        <v>28115.711657777774</v>
      </c>
      <c r="BL217" s="100">
        <f t="shared" si="182"/>
        <v>28.115711657777773</v>
      </c>
      <c r="BM217" s="95">
        <v>4940</v>
      </c>
      <c r="BN217" s="99">
        <f>'Max limit'!AX217*Input!PrimaryDrive_ratio*Input!Gear4_ratio*Input!FinalDrive_ratio</f>
        <v>860.32</v>
      </c>
      <c r="BO217" s="99">
        <f t="shared" si="183"/>
        <v>14.338666666666667</v>
      </c>
      <c r="BP217" s="99">
        <f>BO217*Input!$N$23</f>
        <v>33738.853989333329</v>
      </c>
      <c r="BQ217" s="100">
        <f t="shared" si="184"/>
        <v>33.738853989333329</v>
      </c>
      <c r="BR217" s="95">
        <v>4940</v>
      </c>
      <c r="BS217" s="99">
        <f>'Max limit'!AX217*Input!PrimaryDrive_ratio*Input!Gear5_ratio*Input!FinalDrive_ratio</f>
        <v>985.7833333333333</v>
      </c>
      <c r="BT217" s="99">
        <f t="shared" si="185"/>
        <v>16.429722222222221</v>
      </c>
      <c r="BU217" s="99">
        <f>BT217*Input!$N$23</f>
        <v>38659.103529444437</v>
      </c>
      <c r="BV217" s="100">
        <f t="shared" si="186"/>
        <v>38.659103529444437</v>
      </c>
      <c r="BW217" s="95">
        <v>4940</v>
      </c>
      <c r="BX217" s="99">
        <f>'Max limit'!AX217*Input!PrimaryDrive_ratio*Input!Gear6_ratio*Input!FinalDrive_ratio</f>
        <v>1122.1565217391305</v>
      </c>
      <c r="BY217" s="99">
        <f t="shared" si="187"/>
        <v>18.702608695652177</v>
      </c>
      <c r="BZ217" s="99">
        <f>BY217*Input!$N$23</f>
        <v>44007.200855652176</v>
      </c>
      <c r="CA217" s="100">
        <f t="shared" si="188"/>
        <v>44.007200855652179</v>
      </c>
      <c r="CC217" s="95">
        <v>4940</v>
      </c>
      <c r="CD217" s="94">
        <f t="shared" si="189"/>
        <v>17</v>
      </c>
      <c r="CE217" s="94">
        <f t="shared" si="190"/>
        <v>22.5</v>
      </c>
      <c r="CF217" s="94">
        <f t="shared" si="191"/>
        <v>28</v>
      </c>
      <c r="CG217" s="94">
        <f t="shared" si="192"/>
        <v>33.5</v>
      </c>
      <c r="CH217" s="94">
        <f t="shared" si="193"/>
        <v>38.5</v>
      </c>
      <c r="CI217" s="94">
        <f t="shared" si="194"/>
        <v>44</v>
      </c>
      <c r="CK217" s="95">
        <v>4940</v>
      </c>
      <c r="CL217" s="162">
        <f t="shared" si="195"/>
        <v>7.2662162162162174</v>
      </c>
      <c r="CM217" s="162">
        <f t="shared" si="196"/>
        <v>9.5591111111111129</v>
      </c>
      <c r="CN217" s="162">
        <f t="shared" si="197"/>
        <v>11.94888888888889</v>
      </c>
      <c r="CO217" s="162">
        <f t="shared" si="198"/>
        <v>14.338666666666667</v>
      </c>
      <c r="CP217" s="162">
        <f t="shared" si="199"/>
        <v>16.429722222222221</v>
      </c>
      <c r="CQ217" s="162">
        <f t="shared" si="200"/>
        <v>18.702608695652177</v>
      </c>
    </row>
    <row r="218" spans="1:95" ht="19.5" thickTop="1" thickBot="1">
      <c r="A218" s="70">
        <v>4990</v>
      </c>
      <c r="B218" s="70">
        <v>66.393000000000001</v>
      </c>
      <c r="C218" s="70">
        <v>93.445999999999998</v>
      </c>
      <c r="D218" s="70">
        <v>62.493000000000002</v>
      </c>
      <c r="E218" s="70">
        <v>3.1280000000000001</v>
      </c>
      <c r="G218" s="92">
        <v>1</v>
      </c>
      <c r="H218" s="93">
        <f t="shared" si="201"/>
        <v>7.5080091533180777</v>
      </c>
      <c r="O218" s="95">
        <v>4950</v>
      </c>
      <c r="P218" s="94">
        <f t="shared" si="153"/>
        <v>13.036196427226226</v>
      </c>
      <c r="Q218" s="94">
        <f t="shared" si="154"/>
        <v>13.359228055789117</v>
      </c>
      <c r="R218" s="94">
        <f t="shared" si="155"/>
        <v>13.534111591227461</v>
      </c>
      <c r="S218" s="94">
        <f t="shared" si="156"/>
        <v>13.424592280687607</v>
      </c>
      <c r="T218" s="94">
        <f t="shared" si="157"/>
        <v>13.307349611973288</v>
      </c>
      <c r="U218" s="94">
        <f t="shared" si="158"/>
        <v>13.007563546126701</v>
      </c>
      <c r="V218" s="82"/>
      <c r="W218" s="95">
        <v>4950</v>
      </c>
      <c r="X218" s="161">
        <f t="shared" si="166"/>
        <v>9.1557846884939167</v>
      </c>
      <c r="Y218" s="161">
        <f t="shared" si="167"/>
        <v>9.3414566094910629</v>
      </c>
      <c r="Z218" s="161">
        <f t="shared" si="168"/>
        <v>9.4067645600303678</v>
      </c>
      <c r="AA218" s="161">
        <f t="shared" si="169"/>
        <v>9.2593796803969628</v>
      </c>
      <c r="AB218" s="161">
        <f t="shared" si="170"/>
        <v>9.1035702283466176</v>
      </c>
      <c r="AC218" s="161">
        <f t="shared" si="171"/>
        <v>8.8037841625000315</v>
      </c>
      <c r="AD218" s="82"/>
      <c r="AE218" s="82"/>
      <c r="AF218" s="82"/>
      <c r="AG218" s="95">
        <v>4950</v>
      </c>
      <c r="AH218" s="161">
        <f t="shared" si="172"/>
        <v>-11.140419239259449</v>
      </c>
      <c r="AI218" s="161">
        <f t="shared" si="173"/>
        <v>-11.296841356072431</v>
      </c>
      <c r="AJ218" s="161">
        <f t="shared" si="174"/>
        <v>-11.505246308763924</v>
      </c>
      <c r="AK218" s="161">
        <f t="shared" si="175"/>
        <v>-11.759963473164639</v>
      </c>
      <c r="AL218" s="161">
        <f t="shared" si="176"/>
        <v>-12.020831478182984</v>
      </c>
      <c r="AM218" s="161">
        <f t="shared" si="177"/>
        <v>-12.344600429297298</v>
      </c>
      <c r="AN218" s="81"/>
      <c r="AO218" s="81"/>
      <c r="AP218" s="95">
        <v>4950</v>
      </c>
      <c r="AQ218" s="94">
        <f t="shared" si="159"/>
        <v>56.515952291246919</v>
      </c>
      <c r="AR218" s="94">
        <f t="shared" si="160"/>
        <v>97.811391129874337</v>
      </c>
      <c r="AS218" s="94">
        <f t="shared" si="161"/>
        <v>152.83029864042865</v>
      </c>
      <c r="AT218" s="94">
        <f t="shared" si="162"/>
        <v>220.07563004221734</v>
      </c>
      <c r="AU218" s="94">
        <f t="shared" si="163"/>
        <v>288.94478336706044</v>
      </c>
      <c r="AV218" s="94">
        <f t="shared" si="164"/>
        <v>374.41978646123903</v>
      </c>
      <c r="AW218" s="81"/>
      <c r="AX218" s="95">
        <v>4950</v>
      </c>
      <c r="AY218" s="99">
        <f>'Max limit'!AX218*Input!PrimaryDrive_ratio*Input!Gear1_ratio*Input!FinalDrive_ratio</f>
        <v>436.85550935550941</v>
      </c>
      <c r="AZ218" s="99">
        <f t="shared" si="178"/>
        <v>7.2809251559251571</v>
      </c>
      <c r="BA218" s="99">
        <f>AZ218*Input!$N$23</f>
        <v>17132.002330041581</v>
      </c>
      <c r="BB218" s="97">
        <f t="shared" si="165"/>
        <v>17.13200233004158</v>
      </c>
      <c r="BC218" s="95">
        <v>4950</v>
      </c>
      <c r="BD218" s="99">
        <f>'Max limit'!AX218*Input!PrimaryDrive_ratio*Input!Gear2_ratio*Input!FinalDrive_ratio</f>
        <v>574.70769230769224</v>
      </c>
      <c r="BE218" s="99">
        <f t="shared" si="179"/>
        <v>9.5784615384615375</v>
      </c>
      <c r="BF218" s="99">
        <f>BE218*Input!$N$23</f>
        <v>22538.100843076918</v>
      </c>
      <c r="BG218" s="100">
        <f t="shared" si="180"/>
        <v>22.538100843076919</v>
      </c>
      <c r="BH218" s="95">
        <v>4950</v>
      </c>
      <c r="BI218" s="99">
        <f>'Max limit'!AX218*Input!PrimaryDrive_ratio*Input!Gear3_ratio*Input!FinalDrive_ratio</f>
        <v>718.38461538461536</v>
      </c>
      <c r="BJ218" s="99">
        <f t="shared" si="181"/>
        <v>11.973076923076922</v>
      </c>
      <c r="BK218" s="99">
        <f>BJ218*Input!$N$23</f>
        <v>28172.626053846147</v>
      </c>
      <c r="BL218" s="100">
        <f t="shared" si="182"/>
        <v>28.172626053846148</v>
      </c>
      <c r="BM218" s="95">
        <v>4950</v>
      </c>
      <c r="BN218" s="99">
        <f>'Max limit'!AX218*Input!PrimaryDrive_ratio*Input!Gear4_ratio*Input!FinalDrive_ratio</f>
        <v>862.06153846153859</v>
      </c>
      <c r="BO218" s="99">
        <f t="shared" si="183"/>
        <v>14.367692307692311</v>
      </c>
      <c r="BP218" s="99">
        <f>BO218*Input!$N$23</f>
        <v>33807.151264615386</v>
      </c>
      <c r="BQ218" s="100">
        <f t="shared" si="184"/>
        <v>33.807151264615385</v>
      </c>
      <c r="BR218" s="95">
        <v>4950</v>
      </c>
      <c r="BS218" s="99">
        <f>'Max limit'!AX218*Input!PrimaryDrive_ratio*Input!Gear5_ratio*Input!FinalDrive_ratio</f>
        <v>987.77884615384619</v>
      </c>
      <c r="BT218" s="99">
        <f t="shared" si="185"/>
        <v>16.462980769230771</v>
      </c>
      <c r="BU218" s="99">
        <f>BT218*Input!$N$23</f>
        <v>38737.360824038456</v>
      </c>
      <c r="BV218" s="100">
        <f t="shared" si="186"/>
        <v>38.737360824038454</v>
      </c>
      <c r="BW218" s="95">
        <v>4950</v>
      </c>
      <c r="BX218" s="99">
        <f>'Max limit'!AX218*Input!PrimaryDrive_ratio*Input!Gear6_ratio*Input!FinalDrive_ratio</f>
        <v>1124.4280936454848</v>
      </c>
      <c r="BY218" s="99">
        <f t="shared" si="187"/>
        <v>18.740468227424746</v>
      </c>
      <c r="BZ218" s="99">
        <f>BY218*Input!$N$23</f>
        <v>44096.284258193962</v>
      </c>
      <c r="CA218" s="100">
        <f t="shared" si="188"/>
        <v>44.096284258193961</v>
      </c>
      <c r="CC218" s="95">
        <v>4950</v>
      </c>
      <c r="CD218" s="94">
        <f t="shared" si="189"/>
        <v>17</v>
      </c>
      <c r="CE218" s="94">
        <f t="shared" si="190"/>
        <v>22.5</v>
      </c>
      <c r="CF218" s="94">
        <f t="shared" si="191"/>
        <v>28</v>
      </c>
      <c r="CG218" s="94">
        <f t="shared" si="192"/>
        <v>34</v>
      </c>
      <c r="CH218" s="94">
        <f t="shared" si="193"/>
        <v>38.5</v>
      </c>
      <c r="CI218" s="94">
        <f t="shared" si="194"/>
        <v>44</v>
      </c>
      <c r="CK218" s="95">
        <v>4950</v>
      </c>
      <c r="CL218" s="162">
        <f t="shared" si="195"/>
        <v>7.2809251559251571</v>
      </c>
      <c r="CM218" s="162">
        <f t="shared" si="196"/>
        <v>9.5784615384615375</v>
      </c>
      <c r="CN218" s="162">
        <f t="shared" si="197"/>
        <v>11.973076923076922</v>
      </c>
      <c r="CO218" s="162">
        <f t="shared" si="198"/>
        <v>14.367692307692311</v>
      </c>
      <c r="CP218" s="162">
        <f t="shared" si="199"/>
        <v>16.462980769230771</v>
      </c>
      <c r="CQ218" s="162">
        <f t="shared" si="200"/>
        <v>18.740468227424746</v>
      </c>
    </row>
    <row r="219" spans="1:95" ht="19.5" thickTop="1" thickBot="1">
      <c r="A219" s="70">
        <v>5000</v>
      </c>
      <c r="B219" s="70">
        <v>66.525999999999996</v>
      </c>
      <c r="C219" s="70">
        <v>93.447000000000003</v>
      </c>
      <c r="D219" s="70">
        <v>62.613</v>
      </c>
      <c r="E219" s="70">
        <v>3.1389999999999998</v>
      </c>
      <c r="G219" s="92">
        <v>1</v>
      </c>
      <c r="H219" s="93">
        <f t="shared" si="201"/>
        <v>7.5532036613272311</v>
      </c>
      <c r="O219" s="95">
        <v>4960</v>
      </c>
      <c r="P219" s="94">
        <f t="shared" si="153"/>
        <v>13.035456405419037</v>
      </c>
      <c r="Q219" s="94">
        <f t="shared" si="154"/>
        <v>13.357901973966401</v>
      </c>
      <c r="R219" s="94">
        <f t="shared" si="155"/>
        <v>13.531983079210885</v>
      </c>
      <c r="S219" s="94">
        <f t="shared" si="156"/>
        <v>13.421499103591957</v>
      </c>
      <c r="T219" s="94">
        <f t="shared" si="157"/>
        <v>13.30325087138581</v>
      </c>
      <c r="U219" s="94">
        <f t="shared" si="158"/>
        <v>13.002252325215771</v>
      </c>
      <c r="V219" s="82"/>
      <c r="W219" s="95">
        <v>4960</v>
      </c>
      <c r="X219" s="161">
        <f t="shared" si="166"/>
        <v>9.1550446666867273</v>
      </c>
      <c r="Y219" s="161">
        <f t="shared" si="167"/>
        <v>9.3401305276683448</v>
      </c>
      <c r="Z219" s="161">
        <f t="shared" si="168"/>
        <v>9.404636048013792</v>
      </c>
      <c r="AA219" s="161">
        <f t="shared" si="169"/>
        <v>9.2562865033013146</v>
      </c>
      <c r="AB219" s="161">
        <f t="shared" si="170"/>
        <v>9.0994714877591392</v>
      </c>
      <c r="AC219" s="161">
        <f t="shared" si="171"/>
        <v>8.7984729415891003</v>
      </c>
      <c r="AD219" s="82"/>
      <c r="AE219" s="82"/>
      <c r="AF219" s="82"/>
      <c r="AG219" s="95">
        <v>4960</v>
      </c>
      <c r="AH219" s="161">
        <f t="shared" si="172"/>
        <v>-11.141285064773861</v>
      </c>
      <c r="AI219" s="161">
        <f t="shared" si="173"/>
        <v>-11.298339828532102</v>
      </c>
      <c r="AJ219" s="161">
        <f t="shared" si="174"/>
        <v>-11.50758767198216</v>
      </c>
      <c r="AK219" s="161">
        <f t="shared" si="175"/>
        <v>-11.763335036198898</v>
      </c>
      <c r="AL219" s="161">
        <f t="shared" si="176"/>
        <v>-12.02525811801746</v>
      </c>
      <c r="AM219" s="161">
        <f t="shared" si="177"/>
        <v>-12.350336547881103</v>
      </c>
      <c r="AN219" s="81"/>
      <c r="AO219" s="81"/>
      <c r="AP219" s="95">
        <v>4960</v>
      </c>
      <c r="AQ219" s="94">
        <f t="shared" si="159"/>
        <v>56.744530227051897</v>
      </c>
      <c r="AR219" s="94">
        <f t="shared" si="160"/>
        <v>98.206987859227254</v>
      </c>
      <c r="AS219" s="94">
        <f t="shared" si="161"/>
        <v>153.44841853004257</v>
      </c>
      <c r="AT219" s="94">
        <f t="shared" si="162"/>
        <v>220.96572268326133</v>
      </c>
      <c r="AU219" s="94">
        <f t="shared" si="163"/>
        <v>290.1134162833618</v>
      </c>
      <c r="AV219" s="94">
        <f t="shared" si="164"/>
        <v>375.93412176736342</v>
      </c>
      <c r="AW219" s="81"/>
      <c r="AX219" s="95">
        <v>4960</v>
      </c>
      <c r="AY219" s="99">
        <f>'Max limit'!AX219*Input!PrimaryDrive_ratio*Input!Gear1_ratio*Input!FinalDrive_ratio</f>
        <v>437.73804573804568</v>
      </c>
      <c r="AZ219" s="99">
        <f t="shared" si="178"/>
        <v>7.295634095634095</v>
      </c>
      <c r="BA219" s="99">
        <f>AZ219*Input!$N$23</f>
        <v>17166.612435758831</v>
      </c>
      <c r="BB219" s="97">
        <f t="shared" si="165"/>
        <v>17.166612435758829</v>
      </c>
      <c r="BC219" s="95">
        <v>4960</v>
      </c>
      <c r="BD219" s="99">
        <f>'Max limit'!AX219*Input!PrimaryDrive_ratio*Input!Gear2_ratio*Input!FinalDrive_ratio</f>
        <v>575.86871794871786</v>
      </c>
      <c r="BE219" s="99">
        <f t="shared" si="179"/>
        <v>9.5978119658119638</v>
      </c>
      <c r="BF219" s="99">
        <f>BE219*Input!$N$23</f>
        <v>22583.632359931617</v>
      </c>
      <c r="BG219" s="100">
        <f t="shared" si="180"/>
        <v>22.583632359931617</v>
      </c>
      <c r="BH219" s="95">
        <v>4960</v>
      </c>
      <c r="BI219" s="99">
        <f>'Max limit'!AX219*Input!PrimaryDrive_ratio*Input!Gear3_ratio*Input!FinalDrive_ratio</f>
        <v>719.83589743589732</v>
      </c>
      <c r="BJ219" s="99">
        <f t="shared" si="181"/>
        <v>11.997264957264955</v>
      </c>
      <c r="BK219" s="99">
        <f>BJ219*Input!$N$23</f>
        <v>28229.540449914519</v>
      </c>
      <c r="BL219" s="100">
        <f t="shared" si="182"/>
        <v>28.22954044991452</v>
      </c>
      <c r="BM219" s="95">
        <v>4960</v>
      </c>
      <c r="BN219" s="99">
        <f>'Max limit'!AX219*Input!PrimaryDrive_ratio*Input!Gear4_ratio*Input!FinalDrive_ratio</f>
        <v>863.8030769230769</v>
      </c>
      <c r="BO219" s="99">
        <f t="shared" si="183"/>
        <v>14.396717948717948</v>
      </c>
      <c r="BP219" s="99">
        <f>BO219*Input!$N$23</f>
        <v>33875.448539897428</v>
      </c>
      <c r="BQ219" s="100">
        <f t="shared" si="184"/>
        <v>33.875448539897427</v>
      </c>
      <c r="BR219" s="95">
        <v>4960</v>
      </c>
      <c r="BS219" s="99">
        <f>'Max limit'!AX219*Input!PrimaryDrive_ratio*Input!Gear5_ratio*Input!FinalDrive_ratio</f>
        <v>989.77435897435885</v>
      </c>
      <c r="BT219" s="99">
        <f t="shared" si="185"/>
        <v>16.496239316239315</v>
      </c>
      <c r="BU219" s="99">
        <f>BT219*Input!$N$23</f>
        <v>38815.618118632468</v>
      </c>
      <c r="BV219" s="100">
        <f t="shared" si="186"/>
        <v>38.815618118632472</v>
      </c>
      <c r="BW219" s="95">
        <v>4960</v>
      </c>
      <c r="BX219" s="99">
        <f>'Max limit'!AX219*Input!PrimaryDrive_ratio*Input!Gear6_ratio*Input!FinalDrive_ratio</f>
        <v>1126.6996655518394</v>
      </c>
      <c r="BY219" s="99">
        <f t="shared" si="187"/>
        <v>18.778327759197325</v>
      </c>
      <c r="BZ219" s="99">
        <f>BY219*Input!$N$23</f>
        <v>44185.367660735777</v>
      </c>
      <c r="CA219" s="100">
        <f t="shared" si="188"/>
        <v>44.185367660735778</v>
      </c>
      <c r="CC219" s="95">
        <v>4960</v>
      </c>
      <c r="CD219" s="94">
        <f t="shared" si="189"/>
        <v>17</v>
      </c>
      <c r="CE219" s="94">
        <f t="shared" si="190"/>
        <v>22.5</v>
      </c>
      <c r="CF219" s="94">
        <f t="shared" si="191"/>
        <v>28</v>
      </c>
      <c r="CG219" s="94">
        <f t="shared" si="192"/>
        <v>34</v>
      </c>
      <c r="CH219" s="94">
        <f t="shared" si="193"/>
        <v>39</v>
      </c>
      <c r="CI219" s="94">
        <f t="shared" si="194"/>
        <v>44</v>
      </c>
      <c r="CK219" s="95">
        <v>4960</v>
      </c>
      <c r="CL219" s="162">
        <f t="shared" si="195"/>
        <v>7.295634095634095</v>
      </c>
      <c r="CM219" s="162">
        <f t="shared" si="196"/>
        <v>9.5978119658119638</v>
      </c>
      <c r="CN219" s="162">
        <f t="shared" si="197"/>
        <v>11.997264957264955</v>
      </c>
      <c r="CO219" s="162">
        <f t="shared" si="198"/>
        <v>14.396717948717948</v>
      </c>
      <c r="CP219" s="162">
        <f t="shared" si="199"/>
        <v>16.496239316239315</v>
      </c>
      <c r="CQ219" s="162">
        <f t="shared" si="200"/>
        <v>18.778327759197325</v>
      </c>
    </row>
    <row r="220" spans="1:95" ht="19.5" thickTop="1" thickBot="1">
      <c r="A220" s="70">
        <v>5010</v>
      </c>
      <c r="B220" s="70">
        <v>66.652000000000001</v>
      </c>
      <c r="C220" s="70">
        <v>93.436000000000007</v>
      </c>
      <c r="D220" s="70">
        <v>62.735999999999997</v>
      </c>
      <c r="E220" s="70">
        <v>3.141</v>
      </c>
      <c r="G220" s="92">
        <v>1</v>
      </c>
      <c r="H220" s="93">
        <f t="shared" si="201"/>
        <v>7.5983981693363845</v>
      </c>
      <c r="O220" s="95">
        <v>4970</v>
      </c>
      <c r="P220" s="94">
        <f t="shared" si="153"/>
        <v>13.034714890126867</v>
      </c>
      <c r="Q220" s="94">
        <f t="shared" si="154"/>
        <v>13.356573215893787</v>
      </c>
      <c r="R220" s="94">
        <f t="shared" si="155"/>
        <v>13.529850271509106</v>
      </c>
      <c r="S220" s="94">
        <f t="shared" si="156"/>
        <v>13.418399683959285</v>
      </c>
      <c r="T220" s="94">
        <f t="shared" si="157"/>
        <v>13.299143858869801</v>
      </c>
      <c r="U220" s="94">
        <f t="shared" si="158"/>
        <v>12.996930385392812</v>
      </c>
      <c r="V220" s="82"/>
      <c r="W220" s="95">
        <v>4970</v>
      </c>
      <c r="X220" s="161">
        <f t="shared" si="166"/>
        <v>9.1543031513945561</v>
      </c>
      <c r="Y220" s="161">
        <f t="shared" si="167"/>
        <v>9.3388017695957348</v>
      </c>
      <c r="Z220" s="161">
        <f t="shared" si="168"/>
        <v>9.4025032403120132</v>
      </c>
      <c r="AA220" s="161">
        <f t="shared" si="169"/>
        <v>9.2531870836686405</v>
      </c>
      <c r="AB220" s="161">
        <f t="shared" si="170"/>
        <v>9.0953644752431302</v>
      </c>
      <c r="AC220" s="161">
        <f t="shared" si="171"/>
        <v>8.793151001766141</v>
      </c>
      <c r="AD220" s="82"/>
      <c r="AE220" s="82"/>
      <c r="AF220" s="82"/>
      <c r="AG220" s="95">
        <v>4970</v>
      </c>
      <c r="AH220" s="161">
        <f t="shared" si="172"/>
        <v>-11.142152637665701</v>
      </c>
      <c r="AI220" s="161">
        <f t="shared" si="173"/>
        <v>-11.299841325154153</v>
      </c>
      <c r="AJ220" s="161">
        <f t="shared" si="174"/>
        <v>-11.509933760454114</v>
      </c>
      <c r="AK220" s="161">
        <f t="shared" si="175"/>
        <v>-11.766713403598512</v>
      </c>
      <c r="AL220" s="161">
        <f t="shared" si="176"/>
        <v>-12.029693691534749</v>
      </c>
      <c r="AM220" s="161">
        <f t="shared" si="177"/>
        <v>-12.356084242889898</v>
      </c>
      <c r="AN220" s="81"/>
      <c r="AO220" s="81"/>
      <c r="AP220" s="95">
        <v>4970</v>
      </c>
      <c r="AQ220" s="94">
        <f t="shared" si="159"/>
        <v>56.973569470497345</v>
      </c>
      <c r="AR220" s="94">
        <f t="shared" si="160"/>
        <v>98.603382967448738</v>
      </c>
      <c r="AS220" s="94">
        <f t="shared" si="161"/>
        <v>154.06778588663866</v>
      </c>
      <c r="AT220" s="94">
        <f t="shared" si="162"/>
        <v>221.85761167675963</v>
      </c>
      <c r="AU220" s="94">
        <f t="shared" si="163"/>
        <v>291.28440769192622</v>
      </c>
      <c r="AV220" s="94">
        <f t="shared" si="164"/>
        <v>377.4515132496856</v>
      </c>
      <c r="AW220" s="81"/>
      <c r="AX220" s="95">
        <v>4970</v>
      </c>
      <c r="AY220" s="99">
        <f>'Max limit'!AX220*Input!PrimaryDrive_ratio*Input!Gear1_ratio*Input!FinalDrive_ratio</f>
        <v>438.62058212058213</v>
      </c>
      <c r="AZ220" s="99">
        <f t="shared" si="178"/>
        <v>7.3103430353430356</v>
      </c>
      <c r="BA220" s="99">
        <f>AZ220*Input!$N$23</f>
        <v>17201.222541476091</v>
      </c>
      <c r="BB220" s="97">
        <f t="shared" si="165"/>
        <v>17.201222541476092</v>
      </c>
      <c r="BC220" s="95">
        <v>4970</v>
      </c>
      <c r="BD220" s="99">
        <f>'Max limit'!AX220*Input!PrimaryDrive_ratio*Input!Gear2_ratio*Input!FinalDrive_ratio</f>
        <v>577.02974358974348</v>
      </c>
      <c r="BE220" s="99">
        <f t="shared" si="179"/>
        <v>9.617162393162392</v>
      </c>
      <c r="BF220" s="99">
        <f>BE220*Input!$N$23</f>
        <v>22629.163876786319</v>
      </c>
      <c r="BG220" s="100">
        <f t="shared" si="180"/>
        <v>22.629163876786318</v>
      </c>
      <c r="BH220" s="95">
        <v>4970</v>
      </c>
      <c r="BI220" s="99">
        <f>'Max limit'!AX220*Input!PrimaryDrive_ratio*Input!Gear3_ratio*Input!FinalDrive_ratio</f>
        <v>721.2871794871794</v>
      </c>
      <c r="BJ220" s="99">
        <f t="shared" si="181"/>
        <v>12.021452991452991</v>
      </c>
      <c r="BK220" s="99">
        <f>BJ220*Input!$N$23</f>
        <v>28286.454845982898</v>
      </c>
      <c r="BL220" s="100">
        <f t="shared" si="182"/>
        <v>28.286454845982899</v>
      </c>
      <c r="BM220" s="95">
        <v>4970</v>
      </c>
      <c r="BN220" s="99">
        <f>'Max limit'!AX220*Input!PrimaryDrive_ratio*Input!Gear4_ratio*Input!FinalDrive_ratio</f>
        <v>865.54461538461533</v>
      </c>
      <c r="BO220" s="99">
        <f t="shared" si="183"/>
        <v>14.425743589743588</v>
      </c>
      <c r="BP220" s="99">
        <f>BO220*Input!$N$23</f>
        <v>33943.745815179478</v>
      </c>
      <c r="BQ220" s="100">
        <f t="shared" si="184"/>
        <v>33.943745815179476</v>
      </c>
      <c r="BR220" s="95">
        <v>4970</v>
      </c>
      <c r="BS220" s="99">
        <f>'Max limit'!AX220*Input!PrimaryDrive_ratio*Input!Gear5_ratio*Input!FinalDrive_ratio</f>
        <v>991.76987179487162</v>
      </c>
      <c r="BT220" s="99">
        <f t="shared" si="185"/>
        <v>16.529497863247862</v>
      </c>
      <c r="BU220" s="99">
        <f>BT220*Input!$N$23</f>
        <v>38893.875413226488</v>
      </c>
      <c r="BV220" s="100">
        <f t="shared" si="186"/>
        <v>38.893875413226489</v>
      </c>
      <c r="BW220" s="95">
        <v>4970</v>
      </c>
      <c r="BX220" s="99">
        <f>'Max limit'!AX220*Input!PrimaryDrive_ratio*Input!Gear6_ratio*Input!FinalDrive_ratio</f>
        <v>1128.9712374581939</v>
      </c>
      <c r="BY220" s="99">
        <f t="shared" si="187"/>
        <v>18.816187290969896</v>
      </c>
      <c r="BZ220" s="99">
        <f>BY220*Input!$N$23</f>
        <v>44274.451063277578</v>
      </c>
      <c r="CA220" s="100">
        <f t="shared" si="188"/>
        <v>44.274451063277581</v>
      </c>
      <c r="CC220" s="95">
        <v>4970</v>
      </c>
      <c r="CD220" s="94">
        <f t="shared" si="189"/>
        <v>17</v>
      </c>
      <c r="CE220" s="94">
        <f t="shared" si="190"/>
        <v>22.5</v>
      </c>
      <c r="CF220" s="94">
        <f t="shared" si="191"/>
        <v>28.5</v>
      </c>
      <c r="CG220" s="94">
        <f t="shared" si="192"/>
        <v>34</v>
      </c>
      <c r="CH220" s="94">
        <f t="shared" si="193"/>
        <v>39</v>
      </c>
      <c r="CI220" s="94">
        <f t="shared" si="194"/>
        <v>44.5</v>
      </c>
      <c r="CK220" s="95">
        <v>4970</v>
      </c>
      <c r="CL220" s="162">
        <f t="shared" si="195"/>
        <v>7.3103430353430356</v>
      </c>
      <c r="CM220" s="162">
        <f t="shared" si="196"/>
        <v>9.617162393162392</v>
      </c>
      <c r="CN220" s="162">
        <f t="shared" si="197"/>
        <v>12.021452991452991</v>
      </c>
      <c r="CO220" s="162">
        <f t="shared" si="198"/>
        <v>14.425743589743588</v>
      </c>
      <c r="CP220" s="162">
        <f t="shared" si="199"/>
        <v>16.529497863247862</v>
      </c>
      <c r="CQ220" s="162">
        <f t="shared" si="200"/>
        <v>18.816187290969896</v>
      </c>
    </row>
    <row r="221" spans="1:95" ht="19.5" thickTop="1" thickBot="1">
      <c r="A221" s="70">
        <v>5020</v>
      </c>
      <c r="B221" s="70">
        <v>66.793000000000006</v>
      </c>
      <c r="C221" s="70">
        <v>93.447999999999993</v>
      </c>
      <c r="D221" s="70">
        <v>62.868000000000002</v>
      </c>
      <c r="E221" s="70">
        <v>3.1480000000000001</v>
      </c>
      <c r="G221" s="92">
        <v>1</v>
      </c>
      <c r="H221" s="93">
        <f t="shared" si="201"/>
        <v>7.6435926773455378</v>
      </c>
      <c r="O221" s="95">
        <v>4980</v>
      </c>
      <c r="P221" s="94">
        <f t="shared" si="153"/>
        <v>13.033971881349718</v>
      </c>
      <c r="Q221" s="94">
        <f t="shared" si="154"/>
        <v>13.355241781571282</v>
      </c>
      <c r="R221" s="94">
        <f t="shared" si="155"/>
        <v>13.527713168122128</v>
      </c>
      <c r="S221" s="94">
        <f t="shared" si="156"/>
        <v>13.415294021789585</v>
      </c>
      <c r="T221" s="94">
        <f t="shared" si="157"/>
        <v>13.29502857442526</v>
      </c>
      <c r="U221" s="94">
        <f t="shared" si="158"/>
        <v>12.991597726657821</v>
      </c>
      <c r="V221" s="82"/>
      <c r="W221" s="95">
        <v>4980</v>
      </c>
      <c r="X221" s="161">
        <f t="shared" si="166"/>
        <v>9.1535601426174082</v>
      </c>
      <c r="Y221" s="161">
        <f t="shared" si="167"/>
        <v>9.3374703352732276</v>
      </c>
      <c r="Z221" s="161">
        <f t="shared" si="168"/>
        <v>9.4003661369250366</v>
      </c>
      <c r="AA221" s="161">
        <f t="shared" si="169"/>
        <v>9.2500814214989422</v>
      </c>
      <c r="AB221" s="161">
        <f t="shared" si="170"/>
        <v>9.0912491907985924</v>
      </c>
      <c r="AC221" s="161">
        <f t="shared" si="171"/>
        <v>8.7878183430311516</v>
      </c>
      <c r="AD221" s="82"/>
      <c r="AE221" s="82"/>
      <c r="AF221" s="82"/>
      <c r="AG221" s="95">
        <v>4980</v>
      </c>
      <c r="AH221" s="161">
        <f t="shared" si="172"/>
        <v>-11.143021957934964</v>
      </c>
      <c r="AI221" s="161">
        <f t="shared" si="173"/>
        <v>-11.301345845938584</v>
      </c>
      <c r="AJ221" s="161">
        <f t="shared" si="174"/>
        <v>-11.512284574179789</v>
      </c>
      <c r="AK221" s="161">
        <f t="shared" si="175"/>
        <v>-11.770098575363484</v>
      </c>
      <c r="AL221" s="161">
        <f t="shared" si="176"/>
        <v>-12.034138198734853</v>
      </c>
      <c r="AM221" s="161">
        <f t="shared" si="177"/>
        <v>-12.361843514323688</v>
      </c>
      <c r="AN221" s="81"/>
      <c r="AO221" s="81"/>
      <c r="AP221" s="95">
        <v>4980</v>
      </c>
      <c r="AQ221" s="94">
        <f t="shared" si="159"/>
        <v>57.203070021583088</v>
      </c>
      <c r="AR221" s="94">
        <f t="shared" si="160"/>
        <v>99.000576454538717</v>
      </c>
      <c r="AS221" s="94">
        <f t="shared" si="161"/>
        <v>154.68840071021683</v>
      </c>
      <c r="AT221" s="94">
        <f t="shared" si="162"/>
        <v>222.75129702271215</v>
      </c>
      <c r="AU221" s="94">
        <f t="shared" si="163"/>
        <v>292.45775759275347</v>
      </c>
      <c r="AV221" s="94">
        <f t="shared" si="164"/>
        <v>378.97196090820597</v>
      </c>
      <c r="AW221" s="81"/>
      <c r="AX221" s="95">
        <v>4980</v>
      </c>
      <c r="AY221" s="99">
        <f>'Max limit'!AX221*Input!PrimaryDrive_ratio*Input!Gear1_ratio*Input!FinalDrive_ratio</f>
        <v>439.50311850311851</v>
      </c>
      <c r="AZ221" s="99">
        <f t="shared" si="178"/>
        <v>7.3250519750519754</v>
      </c>
      <c r="BA221" s="99">
        <f>AZ221*Input!$N$23</f>
        <v>17235.832647193343</v>
      </c>
      <c r="BB221" s="97">
        <f t="shared" si="165"/>
        <v>17.235832647193345</v>
      </c>
      <c r="BC221" s="95">
        <v>4980</v>
      </c>
      <c r="BD221" s="99">
        <f>'Max limit'!AX221*Input!PrimaryDrive_ratio*Input!Gear2_ratio*Input!FinalDrive_ratio</f>
        <v>578.19076923076921</v>
      </c>
      <c r="BE221" s="99">
        <f t="shared" si="179"/>
        <v>9.6365128205128201</v>
      </c>
      <c r="BF221" s="99">
        <f>BE221*Input!$N$23</f>
        <v>22674.695393641021</v>
      </c>
      <c r="BG221" s="100">
        <f t="shared" si="180"/>
        <v>22.67469539364102</v>
      </c>
      <c r="BH221" s="95">
        <v>4980</v>
      </c>
      <c r="BI221" s="99">
        <f>'Max limit'!AX221*Input!PrimaryDrive_ratio*Input!Gear3_ratio*Input!FinalDrive_ratio</f>
        <v>722.73846153846159</v>
      </c>
      <c r="BJ221" s="99">
        <f t="shared" si="181"/>
        <v>12.045641025641027</v>
      </c>
      <c r="BK221" s="99">
        <f>BJ221*Input!$N$23</f>
        <v>28343.369242051282</v>
      </c>
      <c r="BL221" s="100">
        <f t="shared" si="182"/>
        <v>28.343369242051281</v>
      </c>
      <c r="BM221" s="95">
        <v>4980</v>
      </c>
      <c r="BN221" s="99">
        <f>'Max limit'!AX221*Input!PrimaryDrive_ratio*Input!Gear4_ratio*Input!FinalDrive_ratio</f>
        <v>867.28615384615387</v>
      </c>
      <c r="BO221" s="99">
        <f t="shared" si="183"/>
        <v>14.454769230769232</v>
      </c>
      <c r="BP221" s="99">
        <f>BO221*Input!$N$23</f>
        <v>34012.043090461535</v>
      </c>
      <c r="BQ221" s="100">
        <f t="shared" si="184"/>
        <v>34.012043090461532</v>
      </c>
      <c r="BR221" s="95">
        <v>4980</v>
      </c>
      <c r="BS221" s="99">
        <f>'Max limit'!AX221*Input!PrimaryDrive_ratio*Input!Gear5_ratio*Input!FinalDrive_ratio</f>
        <v>993.76538461538462</v>
      </c>
      <c r="BT221" s="99">
        <f t="shared" si="185"/>
        <v>16.562756410256409</v>
      </c>
      <c r="BU221" s="99">
        <f>BT221*Input!$N$23</f>
        <v>38972.132707820499</v>
      </c>
      <c r="BV221" s="100">
        <f t="shared" si="186"/>
        <v>38.972132707820499</v>
      </c>
      <c r="BW221" s="95">
        <v>4980</v>
      </c>
      <c r="BX221" s="99">
        <f>'Max limit'!AX221*Input!PrimaryDrive_ratio*Input!Gear6_ratio*Input!FinalDrive_ratio</f>
        <v>1131.2428093645485</v>
      </c>
      <c r="BY221" s="99">
        <f t="shared" si="187"/>
        <v>18.854046822742475</v>
      </c>
      <c r="BZ221" s="99">
        <f>BY221*Input!$N$23</f>
        <v>44363.534465819394</v>
      </c>
      <c r="CA221" s="100">
        <f t="shared" si="188"/>
        <v>44.363534465819392</v>
      </c>
      <c r="CC221" s="95">
        <v>4980</v>
      </c>
      <c r="CD221" s="94">
        <f t="shared" si="189"/>
        <v>17</v>
      </c>
      <c r="CE221" s="94">
        <f t="shared" si="190"/>
        <v>22.5</v>
      </c>
      <c r="CF221" s="94">
        <f t="shared" si="191"/>
        <v>28.5</v>
      </c>
      <c r="CG221" s="94">
        <f t="shared" si="192"/>
        <v>34</v>
      </c>
      <c r="CH221" s="94">
        <f t="shared" si="193"/>
        <v>39</v>
      </c>
      <c r="CI221" s="94">
        <f t="shared" si="194"/>
        <v>44.5</v>
      </c>
      <c r="CK221" s="95">
        <v>4980</v>
      </c>
      <c r="CL221" s="162">
        <f t="shared" si="195"/>
        <v>7.3250519750519754</v>
      </c>
      <c r="CM221" s="162">
        <f t="shared" si="196"/>
        <v>9.6365128205128201</v>
      </c>
      <c r="CN221" s="162">
        <f t="shared" si="197"/>
        <v>12.045641025641027</v>
      </c>
      <c r="CO221" s="162">
        <f t="shared" si="198"/>
        <v>14.454769230769232</v>
      </c>
      <c r="CP221" s="162">
        <f t="shared" si="199"/>
        <v>16.562756410256409</v>
      </c>
      <c r="CQ221" s="162">
        <f t="shared" si="200"/>
        <v>18.854046822742475</v>
      </c>
    </row>
    <row r="222" spans="1:95" ht="19.5" thickTop="1" thickBot="1">
      <c r="A222" s="70">
        <v>5030</v>
      </c>
      <c r="B222" s="70">
        <v>66.935000000000002</v>
      </c>
      <c r="C222" s="70">
        <v>93.459000000000003</v>
      </c>
      <c r="D222" s="70">
        <v>63.000999999999998</v>
      </c>
      <c r="E222" s="70">
        <v>3.1539999999999999</v>
      </c>
      <c r="G222" s="92">
        <v>1</v>
      </c>
      <c r="H222" s="93">
        <f t="shared" si="201"/>
        <v>7.6887871853546912</v>
      </c>
      <c r="O222" s="95">
        <v>4990</v>
      </c>
      <c r="P222" s="94">
        <f t="shared" si="153"/>
        <v>13.03322737908759</v>
      </c>
      <c r="Q222" s="94">
        <f t="shared" si="154"/>
        <v>13.353907670998883</v>
      </c>
      <c r="R222" s="94">
        <f t="shared" si="155"/>
        <v>13.525571769049952</v>
      </c>
      <c r="S222" s="94">
        <f t="shared" si="156"/>
        <v>13.412182117082862</v>
      </c>
      <c r="T222" s="94">
        <f t="shared" si="157"/>
        <v>13.290905018052189</v>
      </c>
      <c r="U222" s="94">
        <f t="shared" si="158"/>
        <v>12.986254349010801</v>
      </c>
      <c r="V222" s="82"/>
      <c r="W222" s="95">
        <v>4990</v>
      </c>
      <c r="X222" s="161">
        <f t="shared" si="166"/>
        <v>9.1528156403552803</v>
      </c>
      <c r="Y222" s="161">
        <f t="shared" si="167"/>
        <v>9.3361362247008284</v>
      </c>
      <c r="Z222" s="161">
        <f t="shared" si="168"/>
        <v>9.3982247378528605</v>
      </c>
      <c r="AA222" s="161">
        <f t="shared" si="169"/>
        <v>9.2469695167922179</v>
      </c>
      <c r="AB222" s="161">
        <f t="shared" si="170"/>
        <v>9.0871256344255187</v>
      </c>
      <c r="AC222" s="161">
        <f t="shared" si="171"/>
        <v>8.7824749653841323</v>
      </c>
      <c r="AD222" s="82"/>
      <c r="AE222" s="82"/>
      <c r="AF222" s="82"/>
      <c r="AG222" s="95">
        <v>4990</v>
      </c>
      <c r="AH222" s="161">
        <f t="shared" si="172"/>
        <v>-11.143893025581654</v>
      </c>
      <c r="AI222" s="161">
        <f t="shared" si="173"/>
        <v>-11.302853390885396</v>
      </c>
      <c r="AJ222" s="161">
        <f t="shared" si="174"/>
        <v>-11.514640113159183</v>
      </c>
      <c r="AK222" s="161">
        <f t="shared" si="175"/>
        <v>-11.773490551493813</v>
      </c>
      <c r="AL222" s="161">
        <f t="shared" si="176"/>
        <v>-12.038591639617771</v>
      </c>
      <c r="AM222" s="161">
        <f t="shared" si="177"/>
        <v>-12.367614362182469</v>
      </c>
      <c r="AN222" s="81"/>
      <c r="AO222" s="81"/>
      <c r="AP222" s="95">
        <v>4990</v>
      </c>
      <c r="AQ222" s="94">
        <f t="shared" si="159"/>
        <v>57.433031880309237</v>
      </c>
      <c r="AR222" s="94">
        <f t="shared" si="160"/>
        <v>99.398568320497205</v>
      </c>
      <c r="AS222" s="94">
        <f t="shared" si="161"/>
        <v>155.31026300077687</v>
      </c>
      <c r="AT222" s="94">
        <f t="shared" si="162"/>
        <v>223.64677872111889</v>
      </c>
      <c r="AU222" s="94">
        <f t="shared" si="163"/>
        <v>293.63346598584383</v>
      </c>
      <c r="AV222" s="94">
        <f t="shared" si="164"/>
        <v>380.49546474292424</v>
      </c>
      <c r="AW222" s="81"/>
      <c r="AX222" s="95">
        <v>4990</v>
      </c>
      <c r="AY222" s="99">
        <f>'Max limit'!AX222*Input!PrimaryDrive_ratio*Input!Gear1_ratio*Input!FinalDrive_ratio</f>
        <v>440.3856548856549</v>
      </c>
      <c r="AZ222" s="99">
        <f t="shared" si="178"/>
        <v>7.3397609147609151</v>
      </c>
      <c r="BA222" s="99">
        <f>AZ222*Input!$N$23</f>
        <v>17270.4427529106</v>
      </c>
      <c r="BB222" s="97">
        <f t="shared" si="165"/>
        <v>17.270442752910601</v>
      </c>
      <c r="BC222" s="95">
        <v>4990</v>
      </c>
      <c r="BD222" s="99">
        <f>'Max limit'!AX222*Input!PrimaryDrive_ratio*Input!Gear2_ratio*Input!FinalDrive_ratio</f>
        <v>579.35179487179482</v>
      </c>
      <c r="BE222" s="99">
        <f t="shared" si="179"/>
        <v>9.6558632478632465</v>
      </c>
      <c r="BF222" s="99">
        <f>BE222*Input!$N$23</f>
        <v>22720.226910495719</v>
      </c>
      <c r="BG222" s="100">
        <f t="shared" si="180"/>
        <v>22.720226910495718</v>
      </c>
      <c r="BH222" s="95">
        <v>4990</v>
      </c>
      <c r="BI222" s="99">
        <f>'Max limit'!AX222*Input!PrimaryDrive_ratio*Input!Gear3_ratio*Input!FinalDrive_ratio</f>
        <v>724.18974358974344</v>
      </c>
      <c r="BJ222" s="99">
        <f t="shared" si="181"/>
        <v>12.069829059829058</v>
      </c>
      <c r="BK222" s="99">
        <f>BJ222*Input!$N$23</f>
        <v>28400.283638119647</v>
      </c>
      <c r="BL222" s="100">
        <f t="shared" si="182"/>
        <v>28.400283638119646</v>
      </c>
      <c r="BM222" s="95">
        <v>4990</v>
      </c>
      <c r="BN222" s="99">
        <f>'Max limit'!AX222*Input!PrimaryDrive_ratio*Input!Gear4_ratio*Input!FinalDrive_ratio</f>
        <v>869.02769230769229</v>
      </c>
      <c r="BO222" s="99">
        <f t="shared" si="183"/>
        <v>14.483794871794872</v>
      </c>
      <c r="BP222" s="99">
        <f>BO222*Input!$N$23</f>
        <v>34080.340365743585</v>
      </c>
      <c r="BQ222" s="100">
        <f t="shared" si="184"/>
        <v>34.080340365743588</v>
      </c>
      <c r="BR222" s="95">
        <v>4990</v>
      </c>
      <c r="BS222" s="99">
        <f>'Max limit'!AX222*Input!PrimaryDrive_ratio*Input!Gear5_ratio*Input!FinalDrive_ratio</f>
        <v>995.76089743589739</v>
      </c>
      <c r="BT222" s="99">
        <f t="shared" si="185"/>
        <v>16.596014957264956</v>
      </c>
      <c r="BU222" s="99">
        <f>BT222*Input!$N$23</f>
        <v>39050.390002414519</v>
      </c>
      <c r="BV222" s="100">
        <f t="shared" si="186"/>
        <v>39.050390002414517</v>
      </c>
      <c r="BW222" s="95">
        <v>4990</v>
      </c>
      <c r="BX222" s="99">
        <f>'Max limit'!AX222*Input!PrimaryDrive_ratio*Input!Gear6_ratio*Input!FinalDrive_ratio</f>
        <v>1133.514381270903</v>
      </c>
      <c r="BY222" s="99">
        <f t="shared" si="187"/>
        <v>18.891906354515051</v>
      </c>
      <c r="BZ222" s="99">
        <f>BY222*Input!$N$23</f>
        <v>44452.617868361194</v>
      </c>
      <c r="CA222" s="100">
        <f t="shared" si="188"/>
        <v>44.452617868361195</v>
      </c>
      <c r="CC222" s="95">
        <v>4990</v>
      </c>
      <c r="CD222" s="94">
        <f t="shared" si="189"/>
        <v>17.5</v>
      </c>
      <c r="CE222" s="94">
        <f t="shared" si="190"/>
        <v>22.5</v>
      </c>
      <c r="CF222" s="94">
        <f t="shared" si="191"/>
        <v>28.5</v>
      </c>
      <c r="CG222" s="94">
        <f t="shared" si="192"/>
        <v>34</v>
      </c>
      <c r="CH222" s="94">
        <f t="shared" si="193"/>
        <v>39</v>
      </c>
      <c r="CI222" s="94">
        <f t="shared" si="194"/>
        <v>44.5</v>
      </c>
      <c r="CK222" s="95">
        <v>4990</v>
      </c>
      <c r="CL222" s="162">
        <f t="shared" si="195"/>
        <v>7.3397609147609151</v>
      </c>
      <c r="CM222" s="162">
        <f t="shared" si="196"/>
        <v>9.6558632478632465</v>
      </c>
      <c r="CN222" s="162">
        <f t="shared" si="197"/>
        <v>12.069829059829058</v>
      </c>
      <c r="CO222" s="162">
        <f t="shared" si="198"/>
        <v>14.483794871794872</v>
      </c>
      <c r="CP222" s="162">
        <f t="shared" si="199"/>
        <v>16.596014957264956</v>
      </c>
      <c r="CQ222" s="162">
        <f t="shared" si="200"/>
        <v>18.891906354515051</v>
      </c>
    </row>
    <row r="223" spans="1:95" ht="19.5" thickTop="1" thickBot="1">
      <c r="A223" s="70">
        <v>5040</v>
      </c>
      <c r="B223" s="70">
        <v>67.075999999999993</v>
      </c>
      <c r="C223" s="70">
        <v>93.471000000000004</v>
      </c>
      <c r="D223" s="70">
        <v>63.139000000000003</v>
      </c>
      <c r="E223" s="70">
        <v>3.1560000000000001</v>
      </c>
      <c r="G223" s="92">
        <v>1</v>
      </c>
      <c r="H223" s="93">
        <f t="shared" si="201"/>
        <v>7.7339816933638446</v>
      </c>
      <c r="O223" s="95">
        <v>5000</v>
      </c>
      <c r="P223" s="94">
        <f t="shared" si="153"/>
        <v>13.03248138334048</v>
      </c>
      <c r="Q223" s="94">
        <f t="shared" si="154"/>
        <v>13.352570884176586</v>
      </c>
      <c r="R223" s="94">
        <f t="shared" si="155"/>
        <v>13.523426074292574</v>
      </c>
      <c r="S223" s="94">
        <f t="shared" si="156"/>
        <v>13.409063969839114</v>
      </c>
      <c r="T223" s="94">
        <f t="shared" si="157"/>
        <v>13.286773189750583</v>
      </c>
      <c r="U223" s="94">
        <f t="shared" si="158"/>
        <v>12.980900252451752</v>
      </c>
      <c r="V223" s="82"/>
      <c r="W223" s="95">
        <v>5000</v>
      </c>
      <c r="X223" s="161">
        <f t="shared" si="166"/>
        <v>9.1520696446081722</v>
      </c>
      <c r="Y223" s="161">
        <f t="shared" si="167"/>
        <v>9.3347994378785319</v>
      </c>
      <c r="Z223" s="161">
        <f t="shared" si="168"/>
        <v>9.396079043095483</v>
      </c>
      <c r="AA223" s="161">
        <f t="shared" si="169"/>
        <v>9.2438513695484712</v>
      </c>
      <c r="AB223" s="161">
        <f t="shared" si="170"/>
        <v>9.0829938061239144</v>
      </c>
      <c r="AC223" s="161">
        <f t="shared" si="171"/>
        <v>8.7771208688250812</v>
      </c>
      <c r="AD223" s="82"/>
      <c r="AE223" s="82"/>
      <c r="AF223" s="82"/>
      <c r="AG223" s="95">
        <v>5000</v>
      </c>
      <c r="AH223" s="161">
        <f t="shared" si="172"/>
        <v>-11.144765840605769</v>
      </c>
      <c r="AI223" s="161">
        <f t="shared" si="173"/>
        <v>-11.304363959994591</v>
      </c>
      <c r="AJ223" s="161">
        <f t="shared" si="174"/>
        <v>-11.517000377392298</v>
      </c>
      <c r="AK223" s="161">
        <f t="shared" si="175"/>
        <v>-11.776889331989496</v>
      </c>
      <c r="AL223" s="161">
        <f t="shared" si="176"/>
        <v>-12.043054014183504</v>
      </c>
      <c r="AM223" s="161">
        <f t="shared" si="177"/>
        <v>-12.373396786466243</v>
      </c>
      <c r="AN223" s="81"/>
      <c r="AO223" s="81"/>
      <c r="AP223" s="95">
        <v>5000</v>
      </c>
      <c r="AQ223" s="94">
        <f t="shared" si="159"/>
        <v>57.663455046675757</v>
      </c>
      <c r="AR223" s="94">
        <f t="shared" si="160"/>
        <v>99.797358565324302</v>
      </c>
      <c r="AS223" s="94">
        <f t="shared" si="161"/>
        <v>155.93337275831911</v>
      </c>
      <c r="AT223" s="94">
        <f t="shared" si="162"/>
        <v>224.5440567719796</v>
      </c>
      <c r="AU223" s="94">
        <f t="shared" si="163"/>
        <v>294.81153287119724</v>
      </c>
      <c r="AV223" s="94">
        <f t="shared" si="164"/>
        <v>382.02202475384058</v>
      </c>
      <c r="AW223" s="81"/>
      <c r="AX223" s="95">
        <v>5000</v>
      </c>
      <c r="AY223" s="99">
        <f>'Max limit'!AX223*Input!PrimaryDrive_ratio*Input!Gear1_ratio*Input!FinalDrive_ratio</f>
        <v>441.26819126819123</v>
      </c>
      <c r="AZ223" s="99">
        <f t="shared" si="178"/>
        <v>7.3544698544698539</v>
      </c>
      <c r="BA223" s="99">
        <f>AZ223*Input!$N$23</f>
        <v>17305.052858627856</v>
      </c>
      <c r="BB223" s="97">
        <f t="shared" si="165"/>
        <v>17.305052858627857</v>
      </c>
      <c r="BC223" s="95">
        <v>5000</v>
      </c>
      <c r="BD223" s="99">
        <f>'Max limit'!AX223*Input!PrimaryDrive_ratio*Input!Gear2_ratio*Input!FinalDrive_ratio</f>
        <v>580.51282051282044</v>
      </c>
      <c r="BE223" s="99">
        <f t="shared" si="179"/>
        <v>9.6752136752136746</v>
      </c>
      <c r="BF223" s="99">
        <f>BE223*Input!$N$23</f>
        <v>22765.758427350422</v>
      </c>
      <c r="BG223" s="100">
        <f t="shared" si="180"/>
        <v>22.765758427350423</v>
      </c>
      <c r="BH223" s="95">
        <v>5000</v>
      </c>
      <c r="BI223" s="99">
        <f>'Max limit'!AX223*Input!PrimaryDrive_ratio*Input!Gear3_ratio*Input!FinalDrive_ratio</f>
        <v>725.64102564102552</v>
      </c>
      <c r="BJ223" s="99">
        <f t="shared" si="181"/>
        <v>12.094017094017092</v>
      </c>
      <c r="BK223" s="99">
        <f>BJ223*Input!$N$23</f>
        <v>28457.198034188023</v>
      </c>
      <c r="BL223" s="100">
        <f t="shared" si="182"/>
        <v>28.457198034188021</v>
      </c>
      <c r="BM223" s="95">
        <v>5000</v>
      </c>
      <c r="BN223" s="99">
        <f>'Max limit'!AX223*Input!PrimaryDrive_ratio*Input!Gear4_ratio*Input!FinalDrive_ratio</f>
        <v>870.7692307692306</v>
      </c>
      <c r="BO223" s="99">
        <f t="shared" si="183"/>
        <v>14.512820512820509</v>
      </c>
      <c r="BP223" s="99">
        <f>BO223*Input!$N$23</f>
        <v>34148.637641025627</v>
      </c>
      <c r="BQ223" s="100">
        <f t="shared" si="184"/>
        <v>34.14863764102563</v>
      </c>
      <c r="BR223" s="95">
        <v>5000</v>
      </c>
      <c r="BS223" s="99">
        <f>'Max limit'!AX223*Input!PrimaryDrive_ratio*Input!Gear5_ratio*Input!FinalDrive_ratio</f>
        <v>997.75641025641005</v>
      </c>
      <c r="BT223" s="99">
        <f t="shared" si="185"/>
        <v>16.629273504273502</v>
      </c>
      <c r="BU223" s="99">
        <f>BT223*Input!$N$23</f>
        <v>39128.647297008538</v>
      </c>
      <c r="BV223" s="100">
        <f t="shared" si="186"/>
        <v>39.128647297008541</v>
      </c>
      <c r="BW223" s="95">
        <v>5000</v>
      </c>
      <c r="BX223" s="99">
        <f>'Max limit'!AX223*Input!PrimaryDrive_ratio*Input!Gear6_ratio*Input!FinalDrive_ratio</f>
        <v>1135.7859531772574</v>
      </c>
      <c r="BY223" s="99">
        <f t="shared" si="187"/>
        <v>18.929765886287623</v>
      </c>
      <c r="BZ223" s="99">
        <f>BY223*Input!$N$23</f>
        <v>44541.701270902995</v>
      </c>
      <c r="CA223" s="100">
        <f t="shared" si="188"/>
        <v>44.541701270902998</v>
      </c>
      <c r="CC223" s="95">
        <v>5000</v>
      </c>
      <c r="CD223" s="94">
        <f t="shared" si="189"/>
        <v>17.5</v>
      </c>
      <c r="CE223" s="94">
        <f t="shared" si="190"/>
        <v>23</v>
      </c>
      <c r="CF223" s="94">
        <f t="shared" si="191"/>
        <v>28.5</v>
      </c>
      <c r="CG223" s="94">
        <f t="shared" si="192"/>
        <v>34</v>
      </c>
      <c r="CH223" s="94">
        <f t="shared" si="193"/>
        <v>39</v>
      </c>
      <c r="CI223" s="94">
        <f t="shared" si="194"/>
        <v>44.5</v>
      </c>
      <c r="CK223" s="95">
        <v>5000</v>
      </c>
      <c r="CL223" s="162">
        <f t="shared" si="195"/>
        <v>7.3544698544698539</v>
      </c>
      <c r="CM223" s="162">
        <f t="shared" si="196"/>
        <v>9.6752136752136746</v>
      </c>
      <c r="CN223" s="162">
        <f t="shared" si="197"/>
        <v>12.094017094017092</v>
      </c>
      <c r="CO223" s="162">
        <f t="shared" si="198"/>
        <v>14.512820512820509</v>
      </c>
      <c r="CP223" s="162">
        <f t="shared" si="199"/>
        <v>16.629273504273502</v>
      </c>
      <c r="CQ223" s="162">
        <f t="shared" si="200"/>
        <v>18.929765886287623</v>
      </c>
    </row>
    <row r="224" spans="1:95" ht="19.5" thickTop="1" thickBot="1">
      <c r="A224" s="70">
        <v>5050</v>
      </c>
      <c r="B224" s="70">
        <v>67.233000000000004</v>
      </c>
      <c r="C224" s="70">
        <v>93.504000000000005</v>
      </c>
      <c r="D224" s="70">
        <v>63.283000000000001</v>
      </c>
      <c r="E224" s="70">
        <v>3.1669999999999998</v>
      </c>
      <c r="G224" s="92">
        <v>1</v>
      </c>
      <c r="H224" s="93">
        <f t="shared" si="201"/>
        <v>7.7791762013729979</v>
      </c>
      <c r="O224" s="95">
        <v>5010</v>
      </c>
      <c r="P224" s="94">
        <f t="shared" si="153"/>
        <v>13.031733894108395</v>
      </c>
      <c r="Q224" s="94">
        <f t="shared" si="154"/>
        <v>13.351231421104398</v>
      </c>
      <c r="R224" s="94">
        <f t="shared" si="155"/>
        <v>13.521276083849999</v>
      </c>
      <c r="S224" s="94">
        <f t="shared" si="156"/>
        <v>13.405939580058341</v>
      </c>
      <c r="T224" s="94">
        <f t="shared" si="157"/>
        <v>13.282633089520449</v>
      </c>
      <c r="U224" s="94">
        <f t="shared" si="158"/>
        <v>12.975535436980671</v>
      </c>
      <c r="V224" s="82"/>
      <c r="W224" s="95">
        <v>5010</v>
      </c>
      <c r="X224" s="161">
        <f t="shared" si="166"/>
        <v>9.1513221553760857</v>
      </c>
      <c r="Y224" s="161">
        <f t="shared" si="167"/>
        <v>9.3334599748063436</v>
      </c>
      <c r="Z224" s="161">
        <f t="shared" si="168"/>
        <v>9.393929052652906</v>
      </c>
      <c r="AA224" s="161">
        <f t="shared" si="169"/>
        <v>9.2407269797676985</v>
      </c>
      <c r="AB224" s="161">
        <f t="shared" si="170"/>
        <v>9.0788537058937795</v>
      </c>
      <c r="AC224" s="161">
        <f t="shared" si="171"/>
        <v>8.771756053354002</v>
      </c>
      <c r="AD224" s="82"/>
      <c r="AE224" s="82"/>
      <c r="AF224" s="82"/>
      <c r="AG224" s="95">
        <v>5010</v>
      </c>
      <c r="AH224" s="161">
        <f t="shared" si="172"/>
        <v>-11.145640403007311</v>
      </c>
      <c r="AI224" s="161">
        <f t="shared" si="173"/>
        <v>-11.305877553266164</v>
      </c>
      <c r="AJ224" s="161">
        <f t="shared" si="174"/>
        <v>-11.519365366879132</v>
      </c>
      <c r="AK224" s="161">
        <f t="shared" si="175"/>
        <v>-11.780294916850538</v>
      </c>
      <c r="AL224" s="161">
        <f t="shared" si="176"/>
        <v>-12.047525322432049</v>
      </c>
      <c r="AM224" s="161">
        <f t="shared" si="177"/>
        <v>-12.379190787175009</v>
      </c>
      <c r="AN224" s="81"/>
      <c r="AO224" s="81"/>
      <c r="AP224" s="95">
        <v>5010</v>
      </c>
      <c r="AQ224" s="94">
        <f t="shared" si="159"/>
        <v>57.894339520682642</v>
      </c>
      <c r="AR224" s="94">
        <f t="shared" si="160"/>
        <v>100.19694718901987</v>
      </c>
      <c r="AS224" s="94">
        <f t="shared" si="161"/>
        <v>156.55772998284354</v>
      </c>
      <c r="AT224" s="94">
        <f t="shared" si="162"/>
        <v>225.44313117529475</v>
      </c>
      <c r="AU224" s="94">
        <f t="shared" si="163"/>
        <v>295.99195824881343</v>
      </c>
      <c r="AV224" s="94">
        <f t="shared" si="164"/>
        <v>383.551640940955</v>
      </c>
      <c r="AW224" s="81"/>
      <c r="AX224" s="95">
        <v>5010</v>
      </c>
      <c r="AY224" s="99">
        <f>'Max limit'!AX224*Input!PrimaryDrive_ratio*Input!Gear1_ratio*Input!FinalDrive_ratio</f>
        <v>442.15072765072767</v>
      </c>
      <c r="AZ224" s="99">
        <f t="shared" si="178"/>
        <v>7.3691787941787945</v>
      </c>
      <c r="BA224" s="99">
        <f>AZ224*Input!$N$23</f>
        <v>17339.662964345112</v>
      </c>
      <c r="BB224" s="97">
        <f t="shared" si="165"/>
        <v>17.339662964345113</v>
      </c>
      <c r="BC224" s="95">
        <v>5010</v>
      </c>
      <c r="BD224" s="99">
        <f>'Max limit'!AX224*Input!PrimaryDrive_ratio*Input!Gear2_ratio*Input!FinalDrive_ratio</f>
        <v>581.67384615384617</v>
      </c>
      <c r="BE224" s="99">
        <f t="shared" si="179"/>
        <v>9.6945641025641027</v>
      </c>
      <c r="BF224" s="99">
        <f>BE224*Input!$N$23</f>
        <v>22811.289944205124</v>
      </c>
      <c r="BG224" s="100">
        <f t="shared" si="180"/>
        <v>22.811289944205125</v>
      </c>
      <c r="BH224" s="95">
        <v>5010</v>
      </c>
      <c r="BI224" s="99">
        <f>'Max limit'!AX224*Input!PrimaryDrive_ratio*Input!Gear3_ratio*Input!FinalDrive_ratio</f>
        <v>727.09230769230771</v>
      </c>
      <c r="BJ224" s="99">
        <f t="shared" si="181"/>
        <v>12.118205128205128</v>
      </c>
      <c r="BK224" s="99">
        <f>BJ224*Input!$N$23</f>
        <v>28514.112430256406</v>
      </c>
      <c r="BL224" s="100">
        <f t="shared" si="182"/>
        <v>28.514112430256407</v>
      </c>
      <c r="BM224" s="95">
        <v>5010</v>
      </c>
      <c r="BN224" s="99">
        <f>'Max limit'!AX224*Input!PrimaryDrive_ratio*Input!Gear4_ratio*Input!FinalDrive_ratio</f>
        <v>872.51076923076926</v>
      </c>
      <c r="BO224" s="99">
        <f t="shared" si="183"/>
        <v>14.541846153846155</v>
      </c>
      <c r="BP224" s="99">
        <f>BO224*Input!$N$23</f>
        <v>34216.934916307691</v>
      </c>
      <c r="BQ224" s="100">
        <f t="shared" si="184"/>
        <v>34.216934916307693</v>
      </c>
      <c r="BR224" s="95">
        <v>5010</v>
      </c>
      <c r="BS224" s="99">
        <f>'Max limit'!AX224*Input!PrimaryDrive_ratio*Input!Gear5_ratio*Input!FinalDrive_ratio</f>
        <v>999.75192307692294</v>
      </c>
      <c r="BT224" s="99">
        <f t="shared" si="185"/>
        <v>16.662532051282049</v>
      </c>
      <c r="BU224" s="99">
        <f>BT224*Input!$N$23</f>
        <v>39206.90459160255</v>
      </c>
      <c r="BV224" s="100">
        <f t="shared" si="186"/>
        <v>39.206904591602552</v>
      </c>
      <c r="BW224" s="95">
        <v>5010</v>
      </c>
      <c r="BX224" s="99">
        <f>'Max limit'!AX224*Input!PrimaryDrive_ratio*Input!Gear6_ratio*Input!FinalDrive_ratio</f>
        <v>1138.0575250836121</v>
      </c>
      <c r="BY224" s="99">
        <f t="shared" si="187"/>
        <v>18.967625418060202</v>
      </c>
      <c r="BZ224" s="99">
        <f>BY224*Input!$N$23</f>
        <v>44630.78467344481</v>
      </c>
      <c r="CA224" s="100">
        <f t="shared" si="188"/>
        <v>44.630784673444808</v>
      </c>
      <c r="CC224" s="95">
        <v>5010</v>
      </c>
      <c r="CD224" s="94">
        <f t="shared" si="189"/>
        <v>17.5</v>
      </c>
      <c r="CE224" s="94">
        <f t="shared" si="190"/>
        <v>23</v>
      </c>
      <c r="CF224" s="94">
        <f t="shared" si="191"/>
        <v>28.5</v>
      </c>
      <c r="CG224" s="94">
        <f t="shared" si="192"/>
        <v>34</v>
      </c>
      <c r="CH224" s="94">
        <f t="shared" si="193"/>
        <v>39</v>
      </c>
      <c r="CI224" s="94">
        <f t="shared" si="194"/>
        <v>44.5</v>
      </c>
      <c r="CK224" s="95">
        <v>5010</v>
      </c>
      <c r="CL224" s="162">
        <f t="shared" si="195"/>
        <v>7.3691787941787945</v>
      </c>
      <c r="CM224" s="162">
        <f t="shared" si="196"/>
        <v>9.6945641025641027</v>
      </c>
      <c r="CN224" s="162">
        <f t="shared" si="197"/>
        <v>12.118205128205128</v>
      </c>
      <c r="CO224" s="162">
        <f t="shared" si="198"/>
        <v>14.541846153846155</v>
      </c>
      <c r="CP224" s="162">
        <f t="shared" si="199"/>
        <v>16.662532051282049</v>
      </c>
      <c r="CQ224" s="162">
        <f t="shared" si="200"/>
        <v>18.967625418060202</v>
      </c>
    </row>
    <row r="225" spans="1:95" ht="19.5" thickTop="1" thickBot="1">
      <c r="A225" s="70">
        <v>5060</v>
      </c>
      <c r="B225" s="70">
        <v>67.378</v>
      </c>
      <c r="C225" s="70">
        <v>93.521000000000001</v>
      </c>
      <c r="D225" s="70">
        <v>63.426000000000002</v>
      </c>
      <c r="E225" s="70">
        <v>3.1680000000000001</v>
      </c>
      <c r="G225" s="92">
        <v>1</v>
      </c>
      <c r="H225" s="93">
        <f t="shared" si="201"/>
        <v>7.8243707093821513</v>
      </c>
      <c r="O225" s="95">
        <v>5020</v>
      </c>
      <c r="P225" s="94">
        <f t="shared" si="153"/>
        <v>13.030984911391329</v>
      </c>
      <c r="Q225" s="94">
        <f t="shared" si="154"/>
        <v>13.349889281782312</v>
      </c>
      <c r="R225" s="94">
        <f t="shared" si="155"/>
        <v>13.519121797722223</v>
      </c>
      <c r="S225" s="94">
        <f t="shared" si="156"/>
        <v>13.402808947740542</v>
      </c>
      <c r="T225" s="94">
        <f t="shared" si="157"/>
        <v>13.278484717361781</v>
      </c>
      <c r="U225" s="94">
        <f t="shared" si="158"/>
        <v>12.970159902597562</v>
      </c>
      <c r="V225" s="82"/>
      <c r="W225" s="95">
        <v>5020</v>
      </c>
      <c r="X225" s="161">
        <f t="shared" si="166"/>
        <v>9.1505731726590191</v>
      </c>
      <c r="Y225" s="161">
        <f t="shared" si="167"/>
        <v>9.3321178354842598</v>
      </c>
      <c r="Z225" s="161">
        <f t="shared" si="168"/>
        <v>9.3917747665251294</v>
      </c>
      <c r="AA225" s="161">
        <f t="shared" si="169"/>
        <v>9.2375963474498999</v>
      </c>
      <c r="AB225" s="161">
        <f t="shared" si="170"/>
        <v>9.0747053337351122</v>
      </c>
      <c r="AC225" s="161">
        <f t="shared" si="171"/>
        <v>8.766380518970891</v>
      </c>
      <c r="AD225" s="82"/>
      <c r="AE225" s="82"/>
      <c r="AF225" s="82"/>
      <c r="AG225" s="95">
        <v>5020</v>
      </c>
      <c r="AH225" s="161">
        <f t="shared" si="172"/>
        <v>-11.146516712786278</v>
      </c>
      <c r="AI225" s="161">
        <f t="shared" si="173"/>
        <v>-11.307394170700119</v>
      </c>
      <c r="AJ225" s="161">
        <f t="shared" si="174"/>
        <v>-11.521735081619687</v>
      </c>
      <c r="AK225" s="161">
        <f t="shared" si="175"/>
        <v>-11.783707306076938</v>
      </c>
      <c r="AL225" s="161">
        <f t="shared" si="176"/>
        <v>-12.052005564363411</v>
      </c>
      <c r="AM225" s="161">
        <f t="shared" si="177"/>
        <v>-12.384996364308769</v>
      </c>
      <c r="AN225" s="81"/>
      <c r="AO225" s="81"/>
      <c r="AP225" s="95">
        <v>5020</v>
      </c>
      <c r="AQ225" s="94">
        <f t="shared" si="159"/>
        <v>58.125685302329885</v>
      </c>
      <c r="AR225" s="94">
        <f t="shared" si="160"/>
        <v>100.59733419158391</v>
      </c>
      <c r="AS225" s="94">
        <f t="shared" si="161"/>
        <v>157.18333467434988</v>
      </c>
      <c r="AT225" s="94">
        <f t="shared" si="162"/>
        <v>226.34400193106393</v>
      </c>
      <c r="AU225" s="94">
        <f t="shared" si="163"/>
        <v>297.17474211869268</v>
      </c>
      <c r="AV225" s="94">
        <f t="shared" si="164"/>
        <v>385.08431330426737</v>
      </c>
      <c r="AW225" s="81"/>
      <c r="AX225" s="95">
        <v>5020</v>
      </c>
      <c r="AY225" s="99">
        <f>'Max limit'!AX225*Input!PrimaryDrive_ratio*Input!Gear1_ratio*Input!FinalDrive_ratio</f>
        <v>443.033264033264</v>
      </c>
      <c r="AZ225" s="99">
        <f t="shared" si="178"/>
        <v>7.3838877338877333</v>
      </c>
      <c r="BA225" s="99">
        <f>AZ225*Input!$N$23</f>
        <v>17374.273070062365</v>
      </c>
      <c r="BB225" s="97">
        <f t="shared" si="165"/>
        <v>17.374273070062365</v>
      </c>
      <c r="BC225" s="95">
        <v>5020</v>
      </c>
      <c r="BD225" s="99">
        <f>'Max limit'!AX225*Input!PrimaryDrive_ratio*Input!Gear2_ratio*Input!FinalDrive_ratio</f>
        <v>582.83487179487179</v>
      </c>
      <c r="BE225" s="99">
        <f t="shared" si="179"/>
        <v>9.7139145299145291</v>
      </c>
      <c r="BF225" s="99">
        <f>BE225*Input!$N$23</f>
        <v>22856.821461059822</v>
      </c>
      <c r="BG225" s="100">
        <f t="shared" si="180"/>
        <v>22.856821461059823</v>
      </c>
      <c r="BH225" s="95">
        <v>5020</v>
      </c>
      <c r="BI225" s="99">
        <f>'Max limit'!AX225*Input!PrimaryDrive_ratio*Input!Gear3_ratio*Input!FinalDrive_ratio</f>
        <v>728.54358974358968</v>
      </c>
      <c r="BJ225" s="99">
        <f t="shared" si="181"/>
        <v>12.14239316239316</v>
      </c>
      <c r="BK225" s="99">
        <f>BJ225*Input!$N$23</f>
        <v>28571.026826324778</v>
      </c>
      <c r="BL225" s="100">
        <f t="shared" si="182"/>
        <v>28.571026826324779</v>
      </c>
      <c r="BM225" s="95">
        <v>5020</v>
      </c>
      <c r="BN225" s="99">
        <f>'Max limit'!AX225*Input!PrimaryDrive_ratio*Input!Gear4_ratio*Input!FinalDrive_ratio</f>
        <v>874.2523076923078</v>
      </c>
      <c r="BO225" s="99">
        <f t="shared" si="183"/>
        <v>14.570871794871797</v>
      </c>
      <c r="BP225" s="99">
        <f>BO225*Input!$N$23</f>
        <v>34285.232191589741</v>
      </c>
      <c r="BQ225" s="100">
        <f t="shared" si="184"/>
        <v>34.285232191589742</v>
      </c>
      <c r="BR225" s="95">
        <v>5020</v>
      </c>
      <c r="BS225" s="99">
        <f>'Max limit'!AX225*Input!PrimaryDrive_ratio*Input!Gear5_ratio*Input!FinalDrive_ratio</f>
        <v>1001.7474358974358</v>
      </c>
      <c r="BT225" s="99">
        <f t="shared" si="185"/>
        <v>16.695790598290596</v>
      </c>
      <c r="BU225" s="99">
        <f>BT225*Input!$N$23</f>
        <v>39285.161886196569</v>
      </c>
      <c r="BV225" s="100">
        <f t="shared" si="186"/>
        <v>39.285161886196569</v>
      </c>
      <c r="BW225" s="95">
        <v>5020</v>
      </c>
      <c r="BX225" s="99">
        <f>'Max limit'!AX225*Input!PrimaryDrive_ratio*Input!Gear6_ratio*Input!FinalDrive_ratio</f>
        <v>1140.3290969899665</v>
      </c>
      <c r="BY225" s="99">
        <f t="shared" si="187"/>
        <v>19.005484949832773</v>
      </c>
      <c r="BZ225" s="99">
        <f>BY225*Input!$N$23</f>
        <v>44719.868075986611</v>
      </c>
      <c r="CA225" s="100">
        <f t="shared" si="188"/>
        <v>44.719868075986611</v>
      </c>
      <c r="CC225" s="95">
        <v>5020</v>
      </c>
      <c r="CD225" s="94">
        <f t="shared" si="189"/>
        <v>17.5</v>
      </c>
      <c r="CE225" s="94">
        <f t="shared" si="190"/>
        <v>23</v>
      </c>
      <c r="CF225" s="94">
        <f t="shared" si="191"/>
        <v>28.5</v>
      </c>
      <c r="CG225" s="94">
        <f t="shared" si="192"/>
        <v>34.5</v>
      </c>
      <c r="CH225" s="94">
        <f t="shared" si="193"/>
        <v>39.5</v>
      </c>
      <c r="CI225" s="94">
        <f t="shared" si="194"/>
        <v>44.5</v>
      </c>
      <c r="CK225" s="95">
        <v>5020</v>
      </c>
      <c r="CL225" s="162">
        <f t="shared" si="195"/>
        <v>7.3838877338877333</v>
      </c>
      <c r="CM225" s="162">
        <f t="shared" si="196"/>
        <v>9.7139145299145291</v>
      </c>
      <c r="CN225" s="162">
        <f t="shared" si="197"/>
        <v>12.14239316239316</v>
      </c>
      <c r="CO225" s="162">
        <f t="shared" si="198"/>
        <v>14.570871794871797</v>
      </c>
      <c r="CP225" s="162">
        <f t="shared" si="199"/>
        <v>16.695790598290596</v>
      </c>
      <c r="CQ225" s="162">
        <f t="shared" si="200"/>
        <v>19.005484949832773</v>
      </c>
    </row>
    <row r="226" spans="1:95" ht="19.5" thickTop="1" thickBot="1">
      <c r="A226" s="70">
        <v>5070</v>
      </c>
      <c r="B226" s="70">
        <v>67.539000000000001</v>
      </c>
      <c r="C226" s="70">
        <v>93.558999999999997</v>
      </c>
      <c r="D226" s="70">
        <v>63.573999999999998</v>
      </c>
      <c r="E226" s="70">
        <v>3.1789999999999998</v>
      </c>
      <c r="G226" s="92">
        <v>1</v>
      </c>
      <c r="H226" s="93">
        <f t="shared" si="201"/>
        <v>7.8695652173913047</v>
      </c>
      <c r="O226" s="95">
        <v>5030</v>
      </c>
      <c r="P226" s="94">
        <f t="shared" si="153"/>
        <v>13.030234435189284</v>
      </c>
      <c r="Q226" s="94">
        <f t="shared" si="154"/>
        <v>13.348544466210337</v>
      </c>
      <c r="R226" s="94">
        <f t="shared" si="155"/>
        <v>13.516963215909247</v>
      </c>
      <c r="S226" s="94">
        <f t="shared" si="156"/>
        <v>13.399672072885723</v>
      </c>
      <c r="T226" s="94">
        <f t="shared" si="157"/>
        <v>13.274328073274583</v>
      </c>
      <c r="U226" s="94">
        <f t="shared" si="158"/>
        <v>12.964773649302421</v>
      </c>
      <c r="V226" s="82"/>
      <c r="W226" s="95">
        <v>5030</v>
      </c>
      <c r="X226" s="161">
        <f t="shared" si="166"/>
        <v>9.149822696456976</v>
      </c>
      <c r="Y226" s="161">
        <f t="shared" si="167"/>
        <v>9.3307730199122805</v>
      </c>
      <c r="Z226" s="161">
        <f t="shared" si="168"/>
        <v>9.3896161847121533</v>
      </c>
      <c r="AA226" s="161">
        <f t="shared" si="169"/>
        <v>9.2344594725950806</v>
      </c>
      <c r="AB226" s="161">
        <f t="shared" si="170"/>
        <v>9.0705486896479126</v>
      </c>
      <c r="AC226" s="161">
        <f t="shared" si="171"/>
        <v>8.7609942656757518</v>
      </c>
      <c r="AD226" s="82"/>
      <c r="AE226" s="82"/>
      <c r="AF226" s="82"/>
      <c r="AG226" s="95">
        <v>5030</v>
      </c>
      <c r="AH226" s="161">
        <f t="shared" si="172"/>
        <v>-11.14739476994267</v>
      </c>
      <c r="AI226" s="161">
        <f t="shared" si="173"/>
        <v>-11.308913812296455</v>
      </c>
      <c r="AJ226" s="161">
        <f t="shared" si="174"/>
        <v>-11.524109521613962</v>
      </c>
      <c r="AK226" s="161">
        <f t="shared" si="175"/>
        <v>-11.787126499668693</v>
      </c>
      <c r="AL226" s="161">
        <f t="shared" si="176"/>
        <v>-12.056494739977584</v>
      </c>
      <c r="AM226" s="161">
        <f t="shared" si="177"/>
        <v>-12.390813517867519</v>
      </c>
      <c r="AN226" s="81"/>
      <c r="AO226" s="81"/>
      <c r="AP226" s="95">
        <v>5030</v>
      </c>
      <c r="AQ226" s="94">
        <f t="shared" si="159"/>
        <v>58.357492391617527</v>
      </c>
      <c r="AR226" s="94">
        <f t="shared" si="160"/>
        <v>100.99851957301651</v>
      </c>
      <c r="AS226" s="94">
        <f t="shared" si="161"/>
        <v>157.8101868328383</v>
      </c>
      <c r="AT226" s="94">
        <f t="shared" si="162"/>
        <v>227.24666903928721</v>
      </c>
      <c r="AU226" s="94">
        <f t="shared" si="163"/>
        <v>298.35988448083486</v>
      </c>
      <c r="AV226" s="94">
        <f t="shared" si="164"/>
        <v>386.6200418437777</v>
      </c>
      <c r="AW226" s="81"/>
      <c r="AX226" s="95">
        <v>5030</v>
      </c>
      <c r="AY226" s="99">
        <f>'Max limit'!AX226*Input!PrimaryDrive_ratio*Input!Gear1_ratio*Input!FinalDrive_ratio</f>
        <v>443.91580041580039</v>
      </c>
      <c r="AZ226" s="99">
        <f t="shared" si="178"/>
        <v>7.3985966735966731</v>
      </c>
      <c r="BA226" s="99">
        <f>AZ226*Input!$N$23</f>
        <v>17408.883175779622</v>
      </c>
      <c r="BB226" s="97">
        <f t="shared" si="165"/>
        <v>17.408883175779621</v>
      </c>
      <c r="BC226" s="95">
        <v>5030</v>
      </c>
      <c r="BD226" s="99">
        <f>'Max limit'!AX226*Input!PrimaryDrive_ratio*Input!Gear2_ratio*Input!FinalDrive_ratio</f>
        <v>583.9958974358974</v>
      </c>
      <c r="BE226" s="99">
        <f t="shared" si="179"/>
        <v>9.7332649572649572</v>
      </c>
      <c r="BF226" s="99">
        <f>BE226*Input!$N$23</f>
        <v>22902.352977914525</v>
      </c>
      <c r="BG226" s="100">
        <f t="shared" si="180"/>
        <v>22.902352977914525</v>
      </c>
      <c r="BH226" s="95">
        <v>5030</v>
      </c>
      <c r="BI226" s="99">
        <f>'Max limit'!AX226*Input!PrimaryDrive_ratio*Input!Gear3_ratio*Input!FinalDrive_ratio</f>
        <v>729.99487179487164</v>
      </c>
      <c r="BJ226" s="99">
        <f t="shared" si="181"/>
        <v>12.166581196581195</v>
      </c>
      <c r="BK226" s="99">
        <f>BJ226*Input!$N$23</f>
        <v>28627.941222393154</v>
      </c>
      <c r="BL226" s="100">
        <f t="shared" si="182"/>
        <v>28.627941222393154</v>
      </c>
      <c r="BM226" s="95">
        <v>5030</v>
      </c>
      <c r="BN226" s="99">
        <f>'Max limit'!AX226*Input!PrimaryDrive_ratio*Input!Gear4_ratio*Input!FinalDrive_ratio</f>
        <v>875.99384615384611</v>
      </c>
      <c r="BO226" s="99">
        <f t="shared" si="183"/>
        <v>14.599897435897436</v>
      </c>
      <c r="BP226" s="99">
        <f>BO226*Input!$N$23</f>
        <v>34353.529466871791</v>
      </c>
      <c r="BQ226" s="100">
        <f t="shared" si="184"/>
        <v>34.353529466871791</v>
      </c>
      <c r="BR226" s="95">
        <v>5030</v>
      </c>
      <c r="BS226" s="99">
        <f>'Max limit'!AX226*Input!PrimaryDrive_ratio*Input!Gear5_ratio*Input!FinalDrive_ratio</f>
        <v>1003.7429487179486</v>
      </c>
      <c r="BT226" s="99">
        <f t="shared" si="185"/>
        <v>16.729049145299143</v>
      </c>
      <c r="BU226" s="99">
        <f>BT226*Input!$N$23</f>
        <v>39363.419180790588</v>
      </c>
      <c r="BV226" s="100">
        <f t="shared" si="186"/>
        <v>39.363419180790586</v>
      </c>
      <c r="BW226" s="95">
        <v>5030</v>
      </c>
      <c r="BX226" s="99">
        <f>'Max limit'!AX226*Input!PrimaryDrive_ratio*Input!Gear6_ratio*Input!FinalDrive_ratio</f>
        <v>1142.6006688963209</v>
      </c>
      <c r="BY226" s="99">
        <f t="shared" si="187"/>
        <v>19.043344481605349</v>
      </c>
      <c r="BZ226" s="99">
        <f>BY226*Input!$N$23</f>
        <v>44808.951478528412</v>
      </c>
      <c r="CA226" s="100">
        <f t="shared" si="188"/>
        <v>44.808951478528414</v>
      </c>
      <c r="CC226" s="95">
        <v>5030</v>
      </c>
      <c r="CD226" s="94">
        <f t="shared" si="189"/>
        <v>17.5</v>
      </c>
      <c r="CE226" s="94">
        <f t="shared" si="190"/>
        <v>23</v>
      </c>
      <c r="CF226" s="94">
        <f t="shared" si="191"/>
        <v>28.5</v>
      </c>
      <c r="CG226" s="94">
        <f t="shared" si="192"/>
        <v>34.5</v>
      </c>
      <c r="CH226" s="94">
        <f t="shared" si="193"/>
        <v>39.5</v>
      </c>
      <c r="CI226" s="94">
        <f t="shared" si="194"/>
        <v>45</v>
      </c>
      <c r="CK226" s="95">
        <v>5030</v>
      </c>
      <c r="CL226" s="162">
        <f t="shared" si="195"/>
        <v>7.3985966735966731</v>
      </c>
      <c r="CM226" s="162">
        <f t="shared" si="196"/>
        <v>9.7332649572649572</v>
      </c>
      <c r="CN226" s="162">
        <f t="shared" si="197"/>
        <v>12.166581196581195</v>
      </c>
      <c r="CO226" s="162">
        <f t="shared" si="198"/>
        <v>14.599897435897436</v>
      </c>
      <c r="CP226" s="162">
        <f t="shared" si="199"/>
        <v>16.729049145299143</v>
      </c>
      <c r="CQ226" s="162">
        <f t="shared" si="200"/>
        <v>19.043344481605349</v>
      </c>
    </row>
    <row r="227" spans="1:95" ht="19.5" thickTop="1" thickBot="1">
      <c r="A227" s="70">
        <v>5080</v>
      </c>
      <c r="B227" s="70">
        <v>67.692999999999998</v>
      </c>
      <c r="C227" s="70">
        <v>93.588999999999999</v>
      </c>
      <c r="D227" s="70">
        <v>63.722999999999999</v>
      </c>
      <c r="E227" s="70">
        <v>3.1829999999999998</v>
      </c>
      <c r="G227" s="92">
        <v>1</v>
      </c>
      <c r="H227" s="93">
        <f t="shared" si="201"/>
        <v>7.914759725400458</v>
      </c>
      <c r="O227" s="95">
        <v>5040</v>
      </c>
      <c r="P227" s="94">
        <f t="shared" si="153"/>
        <v>13.029482465502262</v>
      </c>
      <c r="Q227" s="94">
        <f t="shared" si="154"/>
        <v>13.347196974388462</v>
      </c>
      <c r="R227" s="94">
        <f t="shared" si="155"/>
        <v>13.514800338411067</v>
      </c>
      <c r="S227" s="94">
        <f t="shared" si="156"/>
        <v>13.396528955493878</v>
      </c>
      <c r="T227" s="94">
        <f t="shared" si="157"/>
        <v>13.270163157258853</v>
      </c>
      <c r="U227" s="94">
        <f t="shared" si="158"/>
        <v>12.95937667709525</v>
      </c>
      <c r="V227" s="82"/>
      <c r="W227" s="95">
        <v>5040</v>
      </c>
      <c r="X227" s="161">
        <f t="shared" si="166"/>
        <v>9.1490707267699509</v>
      </c>
      <c r="Y227" s="161">
        <f t="shared" si="167"/>
        <v>9.3294255280904075</v>
      </c>
      <c r="Z227" s="161">
        <f t="shared" si="168"/>
        <v>9.3874533072139759</v>
      </c>
      <c r="AA227" s="161">
        <f t="shared" si="169"/>
        <v>9.2313163552032336</v>
      </c>
      <c r="AB227" s="161">
        <f t="shared" si="170"/>
        <v>9.0663837736321824</v>
      </c>
      <c r="AC227" s="161">
        <f t="shared" si="171"/>
        <v>8.7555972934685791</v>
      </c>
      <c r="AD227" s="82"/>
      <c r="AE227" s="82"/>
      <c r="AF227" s="82"/>
      <c r="AG227" s="95">
        <v>5040</v>
      </c>
      <c r="AH227" s="161">
        <f t="shared" si="172"/>
        <v>-11.148274574476488</v>
      </c>
      <c r="AI227" s="161">
        <f t="shared" si="173"/>
        <v>-11.310436478055172</v>
      </c>
      <c r="AJ227" s="161">
        <f t="shared" si="174"/>
        <v>-11.526488686861956</v>
      </c>
      <c r="AK227" s="161">
        <f t="shared" si="175"/>
        <v>-11.790552497625804</v>
      </c>
      <c r="AL227" s="161">
        <f t="shared" si="176"/>
        <v>-12.060992849274573</v>
      </c>
      <c r="AM227" s="161">
        <f t="shared" si="177"/>
        <v>-12.396642247851265</v>
      </c>
      <c r="AN227" s="81"/>
      <c r="AO227" s="81"/>
      <c r="AP227" s="95">
        <v>5040</v>
      </c>
      <c r="AQ227" s="94">
        <f t="shared" si="159"/>
        <v>58.58976078854554</v>
      </c>
      <c r="AR227" s="94">
        <f t="shared" si="160"/>
        <v>101.40050333331762</v>
      </c>
      <c r="AS227" s="94">
        <f t="shared" si="161"/>
        <v>158.43828645830885</v>
      </c>
      <c r="AT227" s="94">
        <f t="shared" si="162"/>
        <v>228.15113249996475</v>
      </c>
      <c r="AU227" s="94">
        <f t="shared" si="163"/>
        <v>299.54738533523994</v>
      </c>
      <c r="AV227" s="94">
        <f t="shared" si="164"/>
        <v>388.15882655948627</v>
      </c>
      <c r="AW227" s="81"/>
      <c r="AX227" s="95">
        <v>5040</v>
      </c>
      <c r="AY227" s="99">
        <f>'Max limit'!AX227*Input!PrimaryDrive_ratio*Input!Gear1_ratio*Input!FinalDrive_ratio</f>
        <v>444.79833679833678</v>
      </c>
      <c r="AZ227" s="99">
        <f t="shared" si="178"/>
        <v>7.4133056133056128</v>
      </c>
      <c r="BA227" s="99">
        <f>AZ227*Input!$N$23</f>
        <v>17443.493281496878</v>
      </c>
      <c r="BB227" s="97">
        <f t="shared" si="165"/>
        <v>17.443493281496878</v>
      </c>
      <c r="BC227" s="95">
        <v>5040</v>
      </c>
      <c r="BD227" s="99">
        <f>'Max limit'!AX227*Input!PrimaryDrive_ratio*Input!Gear2_ratio*Input!FinalDrive_ratio</f>
        <v>585.15692307692302</v>
      </c>
      <c r="BE227" s="99">
        <f t="shared" si="179"/>
        <v>9.7526153846153836</v>
      </c>
      <c r="BF227" s="99">
        <f>BE227*Input!$N$23</f>
        <v>22947.884494769223</v>
      </c>
      <c r="BG227" s="100">
        <f t="shared" si="180"/>
        <v>22.947884494769223</v>
      </c>
      <c r="BH227" s="95">
        <v>5040</v>
      </c>
      <c r="BI227" s="99">
        <f>'Max limit'!AX227*Input!PrimaryDrive_ratio*Input!Gear3_ratio*Input!FinalDrive_ratio</f>
        <v>731.44615384615383</v>
      </c>
      <c r="BJ227" s="99">
        <f t="shared" si="181"/>
        <v>12.190769230769231</v>
      </c>
      <c r="BK227" s="99">
        <f>BJ227*Input!$N$23</f>
        <v>28684.855618461534</v>
      </c>
      <c r="BL227" s="100">
        <f t="shared" si="182"/>
        <v>28.684855618461533</v>
      </c>
      <c r="BM227" s="95">
        <v>5040</v>
      </c>
      <c r="BN227" s="99">
        <f>'Max limit'!AX227*Input!PrimaryDrive_ratio*Input!Gear4_ratio*Input!FinalDrive_ratio</f>
        <v>877.73538461538465</v>
      </c>
      <c r="BO227" s="99">
        <f t="shared" si="183"/>
        <v>14.628923076923078</v>
      </c>
      <c r="BP227" s="99">
        <f>BO227*Input!$N$23</f>
        <v>34421.82674215384</v>
      </c>
      <c r="BQ227" s="100">
        <f t="shared" si="184"/>
        <v>34.42182674215384</v>
      </c>
      <c r="BR227" s="95">
        <v>5040</v>
      </c>
      <c r="BS227" s="99">
        <f>'Max limit'!AX227*Input!PrimaryDrive_ratio*Input!Gear5_ratio*Input!FinalDrive_ratio</f>
        <v>1005.7384615384615</v>
      </c>
      <c r="BT227" s="99">
        <f t="shared" si="185"/>
        <v>16.76230769230769</v>
      </c>
      <c r="BU227" s="99">
        <f>BT227*Input!$N$23</f>
        <v>39441.6764753846</v>
      </c>
      <c r="BV227" s="100">
        <f t="shared" si="186"/>
        <v>39.441676475384597</v>
      </c>
      <c r="BW227" s="95">
        <v>5040</v>
      </c>
      <c r="BX227" s="99">
        <f>'Max limit'!AX227*Input!PrimaryDrive_ratio*Input!Gear6_ratio*Input!FinalDrive_ratio</f>
        <v>1144.8722408026756</v>
      </c>
      <c r="BY227" s="99">
        <f t="shared" si="187"/>
        <v>19.081204013377928</v>
      </c>
      <c r="BZ227" s="99">
        <f>BY227*Input!$N$23</f>
        <v>44898.034881070227</v>
      </c>
      <c r="CA227" s="100">
        <f t="shared" si="188"/>
        <v>44.898034881070224</v>
      </c>
      <c r="CC227" s="95">
        <v>5040</v>
      </c>
      <c r="CD227" s="94">
        <f t="shared" si="189"/>
        <v>17.5</v>
      </c>
      <c r="CE227" s="94">
        <f t="shared" si="190"/>
        <v>23</v>
      </c>
      <c r="CF227" s="94">
        <f t="shared" si="191"/>
        <v>28.5</v>
      </c>
      <c r="CG227" s="94">
        <f t="shared" si="192"/>
        <v>34.5</v>
      </c>
      <c r="CH227" s="94">
        <f t="shared" si="193"/>
        <v>39.5</v>
      </c>
      <c r="CI227" s="94">
        <f t="shared" si="194"/>
        <v>45</v>
      </c>
      <c r="CK227" s="95">
        <v>5040</v>
      </c>
      <c r="CL227" s="162">
        <f t="shared" si="195"/>
        <v>7.4133056133056128</v>
      </c>
      <c r="CM227" s="162">
        <f t="shared" si="196"/>
        <v>9.7526153846153836</v>
      </c>
      <c r="CN227" s="162">
        <f t="shared" si="197"/>
        <v>12.190769230769231</v>
      </c>
      <c r="CO227" s="162">
        <f t="shared" si="198"/>
        <v>14.628923076923078</v>
      </c>
      <c r="CP227" s="162">
        <f t="shared" si="199"/>
        <v>16.76230769230769</v>
      </c>
      <c r="CQ227" s="162">
        <f t="shared" si="200"/>
        <v>19.081204013377928</v>
      </c>
    </row>
    <row r="228" spans="1:95" ht="19.5" thickTop="1" thickBot="1">
      <c r="A228" s="70">
        <v>5090</v>
      </c>
      <c r="B228" s="70">
        <v>67.858000000000004</v>
      </c>
      <c r="C228" s="70">
        <v>93.631</v>
      </c>
      <c r="D228" s="70">
        <v>63.872999999999998</v>
      </c>
      <c r="E228" s="70">
        <v>3.1949999999999998</v>
      </c>
      <c r="G228" s="92">
        <v>1</v>
      </c>
      <c r="H228" s="93">
        <f t="shared" si="201"/>
        <v>7.9599542334096114</v>
      </c>
      <c r="O228" s="95">
        <v>5050</v>
      </c>
      <c r="P228" s="94">
        <f t="shared" si="153"/>
        <v>13.028729002330257</v>
      </c>
      <c r="Q228" s="94">
        <f t="shared" si="154"/>
        <v>13.345846806316693</v>
      </c>
      <c r="R228" s="94">
        <f t="shared" si="155"/>
        <v>13.512633165227694</v>
      </c>
      <c r="S228" s="94">
        <f t="shared" si="156"/>
        <v>13.393379595565007</v>
      </c>
      <c r="T228" s="94">
        <f t="shared" si="157"/>
        <v>13.265989969314589</v>
      </c>
      <c r="U228" s="94">
        <f t="shared" si="158"/>
        <v>12.953968985976051</v>
      </c>
      <c r="V228" s="82"/>
      <c r="W228" s="95">
        <v>5050</v>
      </c>
      <c r="X228" s="161">
        <f t="shared" si="166"/>
        <v>9.1483172635979475</v>
      </c>
      <c r="Y228" s="161">
        <f t="shared" si="167"/>
        <v>9.3280753600186408</v>
      </c>
      <c r="Z228" s="161">
        <f t="shared" si="168"/>
        <v>9.3852861340305989</v>
      </c>
      <c r="AA228" s="161">
        <f t="shared" si="169"/>
        <v>9.2281669952743641</v>
      </c>
      <c r="AB228" s="161">
        <f t="shared" si="170"/>
        <v>9.062210585687918</v>
      </c>
      <c r="AC228" s="161">
        <f t="shared" si="171"/>
        <v>8.7501896023493799</v>
      </c>
      <c r="AD228" s="82"/>
      <c r="AE228" s="82"/>
      <c r="AF228" s="82"/>
      <c r="AG228" s="95">
        <v>5050</v>
      </c>
      <c r="AH228" s="161">
        <f t="shared" si="172"/>
        <v>-11.149156126387734</v>
      </c>
      <c r="AI228" s="161">
        <f t="shared" si="173"/>
        <v>-11.311962167976269</v>
      </c>
      <c r="AJ228" s="161">
        <f t="shared" si="174"/>
        <v>-11.52887257736367</v>
      </c>
      <c r="AK228" s="161">
        <f t="shared" si="175"/>
        <v>-11.793985299948272</v>
      </c>
      <c r="AL228" s="161">
        <f t="shared" si="176"/>
        <v>-12.065499892254378</v>
      </c>
      <c r="AM228" s="161">
        <f t="shared" si="177"/>
        <v>-12.402482554260001</v>
      </c>
      <c r="AN228" s="81"/>
      <c r="AO228" s="81"/>
      <c r="AP228" s="95">
        <v>5050</v>
      </c>
      <c r="AQ228" s="94">
        <f t="shared" si="159"/>
        <v>58.822490493113925</v>
      </c>
      <c r="AR228" s="94">
        <f t="shared" si="160"/>
        <v>101.80328547248726</v>
      </c>
      <c r="AS228" s="94">
        <f t="shared" si="161"/>
        <v>159.06763355076137</v>
      </c>
      <c r="AT228" s="94">
        <f t="shared" si="162"/>
        <v>229.05739231309639</v>
      </c>
      <c r="AU228" s="94">
        <f t="shared" si="163"/>
        <v>300.73724468190835</v>
      </c>
      <c r="AV228" s="94">
        <f t="shared" si="164"/>
        <v>389.70066745139275</v>
      </c>
      <c r="AW228" s="81"/>
      <c r="AX228" s="95">
        <v>5050</v>
      </c>
      <c r="AY228" s="99">
        <f>'Max limit'!AX228*Input!PrimaryDrive_ratio*Input!Gear1_ratio*Input!FinalDrive_ratio</f>
        <v>445.68087318087316</v>
      </c>
      <c r="AZ228" s="99">
        <f t="shared" si="178"/>
        <v>7.4280145530145525</v>
      </c>
      <c r="BA228" s="99">
        <f>AZ228*Input!$N$23</f>
        <v>17478.103387214134</v>
      </c>
      <c r="BB228" s="97">
        <f t="shared" si="165"/>
        <v>17.478103387214134</v>
      </c>
      <c r="BC228" s="95">
        <v>5050</v>
      </c>
      <c r="BD228" s="99">
        <f>'Max limit'!AX228*Input!PrimaryDrive_ratio*Input!Gear2_ratio*Input!FinalDrive_ratio</f>
        <v>586.31794871794864</v>
      </c>
      <c r="BE228" s="99">
        <f t="shared" si="179"/>
        <v>9.7719658119658099</v>
      </c>
      <c r="BF228" s="99">
        <f>BE228*Input!$N$23</f>
        <v>22993.416011623922</v>
      </c>
      <c r="BG228" s="100">
        <f t="shared" si="180"/>
        <v>22.993416011623921</v>
      </c>
      <c r="BH228" s="95">
        <v>5050</v>
      </c>
      <c r="BI228" s="99">
        <f>'Max limit'!AX228*Input!PrimaryDrive_ratio*Input!Gear3_ratio*Input!FinalDrive_ratio</f>
        <v>732.8974358974358</v>
      </c>
      <c r="BJ228" s="99">
        <f t="shared" si="181"/>
        <v>12.214957264957263</v>
      </c>
      <c r="BK228" s="99">
        <f>BJ228*Input!$N$23</f>
        <v>28741.770014529906</v>
      </c>
      <c r="BL228" s="100">
        <f t="shared" si="182"/>
        <v>28.741770014529905</v>
      </c>
      <c r="BM228" s="95">
        <v>5050</v>
      </c>
      <c r="BN228" s="99">
        <f>'Max limit'!AX228*Input!PrimaryDrive_ratio*Input!Gear4_ratio*Input!FinalDrive_ratio</f>
        <v>879.47692307692307</v>
      </c>
      <c r="BO228" s="99">
        <f t="shared" si="183"/>
        <v>14.657948717948718</v>
      </c>
      <c r="BP228" s="99">
        <f>BO228*Input!$N$23</f>
        <v>34490.12401743589</v>
      </c>
      <c r="BQ228" s="100">
        <f t="shared" si="184"/>
        <v>34.490124017435889</v>
      </c>
      <c r="BR228" s="95">
        <v>5050</v>
      </c>
      <c r="BS228" s="99">
        <f>'Max limit'!AX228*Input!PrimaryDrive_ratio*Input!Gear5_ratio*Input!FinalDrive_ratio</f>
        <v>1007.7339743589744</v>
      </c>
      <c r="BT228" s="99">
        <f t="shared" si="185"/>
        <v>16.795566239316241</v>
      </c>
      <c r="BU228" s="99">
        <f>BT228*Input!$N$23</f>
        <v>39519.933769978627</v>
      </c>
      <c r="BV228" s="100">
        <f t="shared" si="186"/>
        <v>39.519933769978628</v>
      </c>
      <c r="BW228" s="95">
        <v>5050</v>
      </c>
      <c r="BX228" s="99">
        <f>'Max limit'!AX228*Input!PrimaryDrive_ratio*Input!Gear6_ratio*Input!FinalDrive_ratio</f>
        <v>1147.14381270903</v>
      </c>
      <c r="BY228" s="99">
        <f t="shared" si="187"/>
        <v>19.1190635451505</v>
      </c>
      <c r="BZ228" s="99">
        <f>BY228*Input!$N$23</f>
        <v>44987.118283612028</v>
      </c>
      <c r="CA228" s="100">
        <f t="shared" si="188"/>
        <v>44.987118283612027</v>
      </c>
      <c r="CC228" s="95">
        <v>5050</v>
      </c>
      <c r="CD228" s="94">
        <f t="shared" si="189"/>
        <v>17.5</v>
      </c>
      <c r="CE228" s="94">
        <f t="shared" si="190"/>
        <v>23</v>
      </c>
      <c r="CF228" s="94">
        <f t="shared" si="191"/>
        <v>28.5</v>
      </c>
      <c r="CG228" s="94">
        <f t="shared" si="192"/>
        <v>34.5</v>
      </c>
      <c r="CH228" s="94">
        <f t="shared" si="193"/>
        <v>39.5</v>
      </c>
      <c r="CI228" s="94">
        <f t="shared" si="194"/>
        <v>45</v>
      </c>
      <c r="CK228" s="95">
        <v>5050</v>
      </c>
      <c r="CL228" s="162">
        <f t="shared" si="195"/>
        <v>7.4280145530145525</v>
      </c>
      <c r="CM228" s="162">
        <f t="shared" si="196"/>
        <v>9.7719658119658099</v>
      </c>
      <c r="CN228" s="162">
        <f t="shared" si="197"/>
        <v>12.214957264957263</v>
      </c>
      <c r="CO228" s="162">
        <f t="shared" si="198"/>
        <v>14.657948717948718</v>
      </c>
      <c r="CP228" s="162">
        <f t="shared" si="199"/>
        <v>16.795566239316241</v>
      </c>
      <c r="CQ228" s="162">
        <f t="shared" si="200"/>
        <v>19.1190635451505</v>
      </c>
    </row>
    <row r="229" spans="1:95" ht="19.5" thickTop="1" thickBot="1">
      <c r="A229" s="70">
        <v>5100</v>
      </c>
      <c r="B229" s="70">
        <v>68.025999999999996</v>
      </c>
      <c r="C229" s="70">
        <v>93.679000000000002</v>
      </c>
      <c r="D229" s="70">
        <v>64.031999999999996</v>
      </c>
      <c r="E229" s="70">
        <v>3.202</v>
      </c>
      <c r="G229" s="92">
        <v>1</v>
      </c>
      <c r="H229" s="93">
        <f t="shared" si="201"/>
        <v>8.0051487414187648</v>
      </c>
      <c r="O229" s="95">
        <v>5060</v>
      </c>
      <c r="P229" s="94">
        <f t="shared" si="153"/>
        <v>13.027974045673275</v>
      </c>
      <c r="Q229" s="94">
        <f t="shared" si="154"/>
        <v>13.344493961995033</v>
      </c>
      <c r="R229" s="94">
        <f t="shared" si="155"/>
        <v>13.510461696359116</v>
      </c>
      <c r="S229" s="94">
        <f t="shared" si="156"/>
        <v>13.390223993099111</v>
      </c>
      <c r="T229" s="94">
        <f t="shared" si="157"/>
        <v>13.261808509441794</v>
      </c>
      <c r="U229" s="94">
        <f t="shared" si="158"/>
        <v>12.948550575944816</v>
      </c>
      <c r="V229" s="82"/>
      <c r="W229" s="95">
        <v>5060</v>
      </c>
      <c r="X229" s="161">
        <f t="shared" si="166"/>
        <v>9.1475623069409657</v>
      </c>
      <c r="Y229" s="161">
        <f t="shared" si="167"/>
        <v>9.3267225156969786</v>
      </c>
      <c r="Z229" s="161">
        <f t="shared" si="168"/>
        <v>9.3831146651620223</v>
      </c>
      <c r="AA229" s="161">
        <f t="shared" si="169"/>
        <v>9.2250113928084687</v>
      </c>
      <c r="AB229" s="161">
        <f t="shared" si="170"/>
        <v>9.0580291258151249</v>
      </c>
      <c r="AC229" s="161">
        <f t="shared" si="171"/>
        <v>8.7447711923181473</v>
      </c>
      <c r="AD229" s="82"/>
      <c r="AE229" s="82"/>
      <c r="AF229" s="82"/>
      <c r="AG229" s="95">
        <v>5060</v>
      </c>
      <c r="AH229" s="161">
        <f t="shared" si="172"/>
        <v>-11.150039425676402</v>
      </c>
      <c r="AI229" s="161">
        <f t="shared" si="173"/>
        <v>-11.313490882059746</v>
      </c>
      <c r="AJ229" s="161">
        <f t="shared" si="174"/>
        <v>-11.531261193119104</v>
      </c>
      <c r="AK229" s="161">
        <f t="shared" si="175"/>
        <v>-11.797424906636097</v>
      </c>
      <c r="AL229" s="161">
        <f t="shared" si="176"/>
        <v>-12.070015868916997</v>
      </c>
      <c r="AM229" s="161">
        <f t="shared" si="177"/>
        <v>-12.40833443709373</v>
      </c>
      <c r="AN229" s="81"/>
      <c r="AO229" s="81"/>
      <c r="AP229" s="95">
        <v>5060</v>
      </c>
      <c r="AQ229" s="94">
        <f t="shared" si="159"/>
        <v>59.05568150532266</v>
      </c>
      <c r="AR229" s="94">
        <f t="shared" si="160"/>
        <v>102.20686599052544</v>
      </c>
      <c r="AS229" s="94">
        <f t="shared" si="161"/>
        <v>159.698228110196</v>
      </c>
      <c r="AT229" s="94">
        <f t="shared" si="162"/>
        <v>229.96544847868228</v>
      </c>
      <c r="AU229" s="94">
        <f t="shared" si="163"/>
        <v>301.92946252083937</v>
      </c>
      <c r="AV229" s="94">
        <f t="shared" si="164"/>
        <v>391.24556451949735</v>
      </c>
      <c r="AW229" s="81"/>
      <c r="AX229" s="95">
        <v>5060</v>
      </c>
      <c r="AY229" s="99">
        <f>'Max limit'!AX229*Input!PrimaryDrive_ratio*Input!Gear1_ratio*Input!FinalDrive_ratio</f>
        <v>446.56340956340955</v>
      </c>
      <c r="AZ229" s="99">
        <f t="shared" si="178"/>
        <v>7.4427234927234922</v>
      </c>
      <c r="BA229" s="99">
        <f>AZ229*Input!$N$23</f>
        <v>17512.713492931387</v>
      </c>
      <c r="BB229" s="97">
        <f t="shared" si="165"/>
        <v>17.512713492931386</v>
      </c>
      <c r="BC229" s="95">
        <v>5060</v>
      </c>
      <c r="BD229" s="99">
        <f>'Max limit'!AX229*Input!PrimaryDrive_ratio*Input!Gear2_ratio*Input!FinalDrive_ratio</f>
        <v>587.47897435897426</v>
      </c>
      <c r="BE229" s="99">
        <f t="shared" si="179"/>
        <v>9.7913162393162381</v>
      </c>
      <c r="BF229" s="99">
        <f>BE229*Input!$N$23</f>
        <v>23038.947528478624</v>
      </c>
      <c r="BG229" s="100">
        <f t="shared" si="180"/>
        <v>23.038947528478623</v>
      </c>
      <c r="BH229" s="95">
        <v>5060</v>
      </c>
      <c r="BI229" s="99">
        <f>'Max limit'!AX229*Input!PrimaryDrive_ratio*Input!Gear3_ratio*Input!FinalDrive_ratio</f>
        <v>734.34871794871788</v>
      </c>
      <c r="BJ229" s="99">
        <f t="shared" si="181"/>
        <v>12.239145299145298</v>
      </c>
      <c r="BK229" s="99">
        <f>BJ229*Input!$N$23</f>
        <v>28798.684410598282</v>
      </c>
      <c r="BL229" s="100">
        <f t="shared" si="182"/>
        <v>28.79868441059828</v>
      </c>
      <c r="BM229" s="95">
        <v>5060</v>
      </c>
      <c r="BN229" s="99">
        <f>'Max limit'!AX229*Input!PrimaryDrive_ratio*Input!Gear4_ratio*Input!FinalDrive_ratio</f>
        <v>881.2184615384615</v>
      </c>
      <c r="BO229" s="99">
        <f t="shared" si="183"/>
        <v>14.686974358974359</v>
      </c>
      <c r="BP229" s="99">
        <f>BO229*Input!$N$23</f>
        <v>34558.42129271794</v>
      </c>
      <c r="BQ229" s="100">
        <f t="shared" si="184"/>
        <v>34.558421292717938</v>
      </c>
      <c r="BR229" s="95">
        <v>5060</v>
      </c>
      <c r="BS229" s="99">
        <f>'Max limit'!AX229*Input!PrimaryDrive_ratio*Input!Gear5_ratio*Input!FinalDrive_ratio</f>
        <v>1009.729487179487</v>
      </c>
      <c r="BT229" s="99">
        <f t="shared" si="185"/>
        <v>16.828824786324784</v>
      </c>
      <c r="BU229" s="99">
        <f>BT229*Input!$N$23</f>
        <v>39598.191064572638</v>
      </c>
      <c r="BV229" s="100">
        <f t="shared" si="186"/>
        <v>39.598191064572639</v>
      </c>
      <c r="BW229" s="95">
        <v>5060</v>
      </c>
      <c r="BX229" s="99">
        <f>'Max limit'!AX229*Input!PrimaryDrive_ratio*Input!Gear6_ratio*Input!FinalDrive_ratio</f>
        <v>1149.4153846153845</v>
      </c>
      <c r="BY229" s="99">
        <f t="shared" si="187"/>
        <v>19.156923076923075</v>
      </c>
      <c r="BZ229" s="99">
        <f>BY229*Input!$N$23</f>
        <v>45076.201686153836</v>
      </c>
      <c r="CA229" s="100">
        <f t="shared" si="188"/>
        <v>45.076201686153837</v>
      </c>
      <c r="CC229" s="95">
        <v>5060</v>
      </c>
      <c r="CD229" s="94">
        <f t="shared" si="189"/>
        <v>17.5</v>
      </c>
      <c r="CE229" s="94">
        <f t="shared" si="190"/>
        <v>23</v>
      </c>
      <c r="CF229" s="94">
        <f t="shared" si="191"/>
        <v>29</v>
      </c>
      <c r="CG229" s="94">
        <f t="shared" si="192"/>
        <v>34.5</v>
      </c>
      <c r="CH229" s="94">
        <f t="shared" si="193"/>
        <v>39.5</v>
      </c>
      <c r="CI229" s="94">
        <f t="shared" si="194"/>
        <v>45</v>
      </c>
      <c r="CK229" s="95">
        <v>5060</v>
      </c>
      <c r="CL229" s="162">
        <f t="shared" si="195"/>
        <v>7.4427234927234922</v>
      </c>
      <c r="CM229" s="162">
        <f t="shared" si="196"/>
        <v>9.7913162393162381</v>
      </c>
      <c r="CN229" s="162">
        <f t="shared" si="197"/>
        <v>12.239145299145298</v>
      </c>
      <c r="CO229" s="162">
        <f t="shared" si="198"/>
        <v>14.686974358974359</v>
      </c>
      <c r="CP229" s="162">
        <f t="shared" si="199"/>
        <v>16.828824786324784</v>
      </c>
      <c r="CQ229" s="162">
        <f t="shared" si="200"/>
        <v>19.156923076923075</v>
      </c>
    </row>
    <row r="230" spans="1:95" ht="19.5" thickTop="1" thickBot="1">
      <c r="A230" s="70">
        <v>5110</v>
      </c>
      <c r="B230" s="70">
        <v>68.203000000000003</v>
      </c>
      <c r="C230" s="70">
        <v>93.74</v>
      </c>
      <c r="D230" s="70">
        <v>64.191000000000003</v>
      </c>
      <c r="E230" s="70">
        <v>3.2189999999999999</v>
      </c>
      <c r="G230" s="92">
        <v>1</v>
      </c>
      <c r="H230" s="93">
        <f t="shared" si="201"/>
        <v>8.0503432494279181</v>
      </c>
      <c r="O230" s="95">
        <v>5070</v>
      </c>
      <c r="P230" s="94">
        <f t="shared" si="153"/>
        <v>13.027217595531313</v>
      </c>
      <c r="Q230" s="94">
        <f t="shared" si="154"/>
        <v>13.343138441423477</v>
      </c>
      <c r="R230" s="94">
        <f t="shared" si="155"/>
        <v>13.508285931805339</v>
      </c>
      <c r="S230" s="94">
        <f t="shared" si="156"/>
        <v>13.387062148096193</v>
      </c>
      <c r="T230" s="94">
        <f t="shared" si="157"/>
        <v>13.25761877764047</v>
      </c>
      <c r="U230" s="94">
        <f t="shared" si="158"/>
        <v>12.943121447001555</v>
      </c>
      <c r="V230" s="82"/>
      <c r="W230" s="95">
        <v>5070</v>
      </c>
      <c r="X230" s="161">
        <f t="shared" si="166"/>
        <v>9.1468058567990038</v>
      </c>
      <c r="Y230" s="161">
        <f t="shared" si="167"/>
        <v>9.3253669951254228</v>
      </c>
      <c r="Z230" s="161">
        <f t="shared" si="168"/>
        <v>9.3809389006082462</v>
      </c>
      <c r="AA230" s="161">
        <f t="shared" si="169"/>
        <v>9.2218495478055509</v>
      </c>
      <c r="AB230" s="161">
        <f t="shared" si="170"/>
        <v>9.0538393940137993</v>
      </c>
      <c r="AC230" s="161">
        <f t="shared" si="171"/>
        <v>8.7393420633748882</v>
      </c>
      <c r="AD230" s="82"/>
      <c r="AE230" s="82"/>
      <c r="AF230" s="82"/>
      <c r="AG230" s="95">
        <v>5070</v>
      </c>
      <c r="AH230" s="161">
        <f t="shared" si="172"/>
        <v>-11.150924472342497</v>
      </c>
      <c r="AI230" s="161">
        <f t="shared" si="173"/>
        <v>-11.315022620305605</v>
      </c>
      <c r="AJ230" s="161">
        <f t="shared" si="174"/>
        <v>-11.533654534128258</v>
      </c>
      <c r="AK230" s="161">
        <f t="shared" si="175"/>
        <v>-11.80087131768928</v>
      </c>
      <c r="AL230" s="161">
        <f t="shared" si="176"/>
        <v>-12.074540779262428</v>
      </c>
      <c r="AM230" s="161">
        <f t="shared" si="177"/>
        <v>-12.414197896352453</v>
      </c>
      <c r="AN230" s="81"/>
      <c r="AO230" s="81"/>
      <c r="AP230" s="95">
        <v>5070</v>
      </c>
      <c r="AQ230" s="94">
        <f t="shared" si="159"/>
        <v>59.289333825171816</v>
      </c>
      <c r="AR230" s="94">
        <f t="shared" si="160"/>
        <v>102.61124488743216</v>
      </c>
      <c r="AS230" s="94">
        <f t="shared" si="161"/>
        <v>160.33007013661279</v>
      </c>
      <c r="AT230" s="94">
        <f t="shared" si="162"/>
        <v>230.87530099672239</v>
      </c>
      <c r="AU230" s="94">
        <f t="shared" si="163"/>
        <v>303.12403885203344</v>
      </c>
      <c r="AV230" s="94">
        <f t="shared" si="164"/>
        <v>392.79351776380008</v>
      </c>
      <c r="AW230" s="81"/>
      <c r="AX230" s="95">
        <v>5070</v>
      </c>
      <c r="AY230" s="99">
        <f>'Max limit'!AX230*Input!PrimaryDrive_ratio*Input!Gear1_ratio*Input!FinalDrive_ratio</f>
        <v>447.44594594594599</v>
      </c>
      <c r="AZ230" s="99">
        <f t="shared" si="178"/>
        <v>7.4574324324324328</v>
      </c>
      <c r="BA230" s="99">
        <f>AZ230*Input!$N$23</f>
        <v>17547.323598648647</v>
      </c>
      <c r="BB230" s="97">
        <f t="shared" si="165"/>
        <v>17.547323598648646</v>
      </c>
      <c r="BC230" s="95">
        <v>5070</v>
      </c>
      <c r="BD230" s="99">
        <f>'Max limit'!AX230*Input!PrimaryDrive_ratio*Input!Gear2_ratio*Input!FinalDrive_ratio</f>
        <v>588.64</v>
      </c>
      <c r="BE230" s="99">
        <f t="shared" si="179"/>
        <v>9.8106666666666662</v>
      </c>
      <c r="BF230" s="99">
        <f>BE230*Input!$N$23</f>
        <v>23084.47904533333</v>
      </c>
      <c r="BG230" s="100">
        <f t="shared" si="180"/>
        <v>23.084479045333328</v>
      </c>
      <c r="BH230" s="95">
        <v>5070</v>
      </c>
      <c r="BI230" s="99">
        <f>'Max limit'!AX230*Input!PrimaryDrive_ratio*Input!Gear3_ratio*Input!FinalDrive_ratio</f>
        <v>735.80000000000007</v>
      </c>
      <c r="BJ230" s="99">
        <f t="shared" si="181"/>
        <v>12.263333333333334</v>
      </c>
      <c r="BK230" s="99">
        <f>BJ230*Input!$N$23</f>
        <v>28855.598806666661</v>
      </c>
      <c r="BL230" s="100">
        <f t="shared" si="182"/>
        <v>28.855598806666663</v>
      </c>
      <c r="BM230" s="95">
        <v>5070</v>
      </c>
      <c r="BN230" s="99">
        <f>'Max limit'!AX230*Input!PrimaryDrive_ratio*Input!Gear4_ratio*Input!FinalDrive_ratio</f>
        <v>882.96</v>
      </c>
      <c r="BO230" s="99">
        <f t="shared" si="183"/>
        <v>14.716000000000001</v>
      </c>
      <c r="BP230" s="99">
        <f>BO230*Input!$N$23</f>
        <v>34626.718567999997</v>
      </c>
      <c r="BQ230" s="100">
        <f t="shared" si="184"/>
        <v>34.626718567999994</v>
      </c>
      <c r="BR230" s="95">
        <v>5070</v>
      </c>
      <c r="BS230" s="99">
        <f>'Max limit'!AX230*Input!PrimaryDrive_ratio*Input!Gear5_ratio*Input!FinalDrive_ratio</f>
        <v>1011.7249999999999</v>
      </c>
      <c r="BT230" s="99">
        <f t="shared" si="185"/>
        <v>16.862083333333331</v>
      </c>
      <c r="BU230" s="99">
        <f>BT230*Input!$N$23</f>
        <v>39676.448359166658</v>
      </c>
      <c r="BV230" s="100">
        <f t="shared" si="186"/>
        <v>39.676448359166656</v>
      </c>
      <c r="BW230" s="95">
        <v>5070</v>
      </c>
      <c r="BX230" s="99">
        <f>'Max limit'!AX230*Input!PrimaryDrive_ratio*Input!Gear6_ratio*Input!FinalDrive_ratio</f>
        <v>1151.6869565217391</v>
      </c>
      <c r="BY230" s="99">
        <f t="shared" si="187"/>
        <v>19.194782608695654</v>
      </c>
      <c r="BZ230" s="99">
        <f>BY230*Input!$N$23</f>
        <v>45165.285088695651</v>
      </c>
      <c r="CA230" s="100">
        <f t="shared" si="188"/>
        <v>45.165285088695654</v>
      </c>
      <c r="CC230" s="95">
        <v>5070</v>
      </c>
      <c r="CD230" s="94">
        <f t="shared" si="189"/>
        <v>17.5</v>
      </c>
      <c r="CE230" s="94">
        <f t="shared" si="190"/>
        <v>23</v>
      </c>
      <c r="CF230" s="94">
        <f t="shared" si="191"/>
        <v>29</v>
      </c>
      <c r="CG230" s="94">
        <f t="shared" si="192"/>
        <v>34.5</v>
      </c>
      <c r="CH230" s="94">
        <f t="shared" si="193"/>
        <v>39.5</v>
      </c>
      <c r="CI230" s="94">
        <f t="shared" si="194"/>
        <v>45</v>
      </c>
      <c r="CK230" s="95">
        <v>5070</v>
      </c>
      <c r="CL230" s="162">
        <f t="shared" si="195"/>
        <v>7.4574324324324328</v>
      </c>
      <c r="CM230" s="162">
        <f t="shared" si="196"/>
        <v>9.8106666666666662</v>
      </c>
      <c r="CN230" s="162">
        <f t="shared" si="197"/>
        <v>12.263333333333334</v>
      </c>
      <c r="CO230" s="162">
        <f t="shared" si="198"/>
        <v>14.716000000000001</v>
      </c>
      <c r="CP230" s="162">
        <f t="shared" si="199"/>
        <v>16.862083333333331</v>
      </c>
      <c r="CQ230" s="162">
        <f t="shared" si="200"/>
        <v>19.194782608695654</v>
      </c>
    </row>
    <row r="231" spans="1:95" ht="19.5" thickTop="1" thickBot="1">
      <c r="A231" s="70">
        <v>5120</v>
      </c>
      <c r="B231" s="70">
        <v>68.376000000000005</v>
      </c>
      <c r="C231" s="70">
        <v>93.793999999999997</v>
      </c>
      <c r="D231" s="70">
        <v>64.344999999999999</v>
      </c>
      <c r="E231" s="70">
        <v>3.2360000000000002</v>
      </c>
      <c r="G231" s="92">
        <v>1</v>
      </c>
      <c r="H231" s="93">
        <f t="shared" si="201"/>
        <v>8.0955377574370715</v>
      </c>
      <c r="O231" s="95">
        <v>5080</v>
      </c>
      <c r="P231" s="94">
        <f t="shared" si="153"/>
        <v>13.026459651904371</v>
      </c>
      <c r="Q231" s="94">
        <f t="shared" si="154"/>
        <v>13.341780244602026</v>
      </c>
      <c r="R231" s="94">
        <f t="shared" si="155"/>
        <v>13.506105871566364</v>
      </c>
      <c r="S231" s="94">
        <f t="shared" si="156"/>
        <v>13.383894060556248</v>
      </c>
      <c r="T231" s="94">
        <f t="shared" si="157"/>
        <v>13.25342077391061</v>
      </c>
      <c r="U231" s="94">
        <f t="shared" si="158"/>
        <v>12.937681599146266</v>
      </c>
      <c r="V231" s="82"/>
      <c r="W231" s="95">
        <v>5080</v>
      </c>
      <c r="X231" s="161">
        <f t="shared" si="166"/>
        <v>9.1460479131720636</v>
      </c>
      <c r="Y231" s="161">
        <f t="shared" si="167"/>
        <v>9.3240087983039714</v>
      </c>
      <c r="Z231" s="161">
        <f t="shared" si="168"/>
        <v>9.3787588403692688</v>
      </c>
      <c r="AA231" s="161">
        <f t="shared" si="169"/>
        <v>9.2186814602656071</v>
      </c>
      <c r="AB231" s="161">
        <f t="shared" si="170"/>
        <v>9.0496413902839397</v>
      </c>
      <c r="AC231" s="161">
        <f t="shared" si="171"/>
        <v>8.7339022155195956</v>
      </c>
      <c r="AD231" s="82"/>
      <c r="AE231" s="82"/>
      <c r="AF231" s="82"/>
      <c r="AG231" s="95">
        <v>5080</v>
      </c>
      <c r="AH231" s="161">
        <f t="shared" si="172"/>
        <v>-11.151811266386018</v>
      </c>
      <c r="AI231" s="161">
        <f t="shared" si="173"/>
        <v>-11.316557382713844</v>
      </c>
      <c r="AJ231" s="161">
        <f t="shared" si="174"/>
        <v>-11.536052600391132</v>
      </c>
      <c r="AK231" s="161">
        <f t="shared" si="175"/>
        <v>-11.804324533107819</v>
      </c>
      <c r="AL231" s="161">
        <f t="shared" si="176"/>
        <v>-12.079074623290674</v>
      </c>
      <c r="AM231" s="161">
        <f t="shared" si="177"/>
        <v>-12.420072932036167</v>
      </c>
      <c r="AN231" s="81"/>
      <c r="AO231" s="81"/>
      <c r="AP231" s="95">
        <v>5080</v>
      </c>
      <c r="AQ231" s="94">
        <f t="shared" si="159"/>
        <v>59.523447452661316</v>
      </c>
      <c r="AR231" s="94">
        <f t="shared" si="160"/>
        <v>103.01642216320738</v>
      </c>
      <c r="AS231" s="94">
        <f t="shared" si="161"/>
        <v>160.96315963001152</v>
      </c>
      <c r="AT231" s="94">
        <f t="shared" si="162"/>
        <v>231.78694986721649</v>
      </c>
      <c r="AU231" s="94">
        <f t="shared" si="163"/>
        <v>304.32097367549056</v>
      </c>
      <c r="AV231" s="94">
        <f t="shared" si="164"/>
        <v>394.34452718430038</v>
      </c>
      <c r="AW231" s="81"/>
      <c r="AX231" s="95">
        <v>5080</v>
      </c>
      <c r="AY231" s="99">
        <f>'Max limit'!AX231*Input!PrimaryDrive_ratio*Input!Gear1_ratio*Input!FinalDrive_ratio</f>
        <v>448.32848232848238</v>
      </c>
      <c r="AZ231" s="99">
        <f t="shared" si="178"/>
        <v>7.4721413721413734</v>
      </c>
      <c r="BA231" s="99">
        <f>AZ231*Input!$N$23</f>
        <v>17581.933704365903</v>
      </c>
      <c r="BB231" s="97">
        <f t="shared" si="165"/>
        <v>17.581933704365902</v>
      </c>
      <c r="BC231" s="95">
        <v>5080</v>
      </c>
      <c r="BD231" s="99">
        <f>'Max limit'!AX231*Input!PrimaryDrive_ratio*Input!Gear2_ratio*Input!FinalDrive_ratio</f>
        <v>589.8010256410256</v>
      </c>
      <c r="BE231" s="99">
        <f t="shared" si="179"/>
        <v>9.8300170940170926</v>
      </c>
      <c r="BF231" s="99">
        <f>BE231*Input!$N$23</f>
        <v>23130.010562188028</v>
      </c>
      <c r="BG231" s="100">
        <f t="shared" si="180"/>
        <v>23.13001056218803</v>
      </c>
      <c r="BH231" s="95">
        <v>5080</v>
      </c>
      <c r="BI231" s="99">
        <f>'Max limit'!AX231*Input!PrimaryDrive_ratio*Input!Gear3_ratio*Input!FinalDrive_ratio</f>
        <v>737.25128205128192</v>
      </c>
      <c r="BJ231" s="99">
        <f t="shared" si="181"/>
        <v>12.287521367521366</v>
      </c>
      <c r="BK231" s="99">
        <f>BJ231*Input!$N$23</f>
        <v>28912.513202735034</v>
      </c>
      <c r="BL231" s="100">
        <f t="shared" si="182"/>
        <v>28.912513202735035</v>
      </c>
      <c r="BM231" s="95">
        <v>5080</v>
      </c>
      <c r="BN231" s="99">
        <f>'Max limit'!AX231*Input!PrimaryDrive_ratio*Input!Gear4_ratio*Input!FinalDrive_ratio</f>
        <v>884.70153846153835</v>
      </c>
      <c r="BO231" s="99">
        <f t="shared" si="183"/>
        <v>14.74502564102564</v>
      </c>
      <c r="BP231" s="99">
        <f>BO231*Input!$N$23</f>
        <v>34695.015843282039</v>
      </c>
      <c r="BQ231" s="100">
        <f t="shared" si="184"/>
        <v>34.695015843282036</v>
      </c>
      <c r="BR231" s="95">
        <v>5080</v>
      </c>
      <c r="BS231" s="99">
        <f>'Max limit'!AX231*Input!PrimaryDrive_ratio*Input!Gear5_ratio*Input!FinalDrive_ratio</f>
        <v>1013.7205128205128</v>
      </c>
      <c r="BT231" s="99">
        <f t="shared" si="185"/>
        <v>16.895341880341881</v>
      </c>
      <c r="BU231" s="99">
        <f>BT231*Input!$N$23</f>
        <v>39754.705653760677</v>
      </c>
      <c r="BV231" s="100">
        <f t="shared" si="186"/>
        <v>39.754705653760674</v>
      </c>
      <c r="BW231" s="95">
        <v>5080</v>
      </c>
      <c r="BX231" s="99">
        <f>'Max limit'!AX231*Input!PrimaryDrive_ratio*Input!Gear6_ratio*Input!FinalDrive_ratio</f>
        <v>1153.9585284280936</v>
      </c>
      <c r="BY231" s="99">
        <f t="shared" si="187"/>
        <v>19.232642140468226</v>
      </c>
      <c r="BZ231" s="99">
        <f>BY231*Input!$N$23</f>
        <v>45254.368491237445</v>
      </c>
      <c r="CA231" s="100">
        <f t="shared" si="188"/>
        <v>45.254368491237443</v>
      </c>
      <c r="CC231" s="95">
        <v>5080</v>
      </c>
      <c r="CD231" s="94">
        <f t="shared" si="189"/>
        <v>17.5</v>
      </c>
      <c r="CE231" s="94">
        <f t="shared" si="190"/>
        <v>23</v>
      </c>
      <c r="CF231" s="94">
        <f t="shared" si="191"/>
        <v>29</v>
      </c>
      <c r="CG231" s="94">
        <f t="shared" si="192"/>
        <v>34.5</v>
      </c>
      <c r="CH231" s="94">
        <f t="shared" si="193"/>
        <v>40</v>
      </c>
      <c r="CI231" s="94">
        <f t="shared" si="194"/>
        <v>45.5</v>
      </c>
      <c r="CK231" s="95">
        <v>5080</v>
      </c>
      <c r="CL231" s="162">
        <f t="shared" si="195"/>
        <v>7.4721413721413734</v>
      </c>
      <c r="CM231" s="162">
        <f t="shared" si="196"/>
        <v>9.8300170940170926</v>
      </c>
      <c r="CN231" s="162">
        <f t="shared" si="197"/>
        <v>12.287521367521366</v>
      </c>
      <c r="CO231" s="162">
        <f t="shared" si="198"/>
        <v>14.74502564102564</v>
      </c>
      <c r="CP231" s="162">
        <f t="shared" si="199"/>
        <v>16.895341880341881</v>
      </c>
      <c r="CQ231" s="162">
        <f t="shared" si="200"/>
        <v>19.232642140468226</v>
      </c>
    </row>
    <row r="232" spans="1:95" ht="19.5" thickTop="1" thickBot="1">
      <c r="A232" s="70">
        <v>5130</v>
      </c>
      <c r="B232" s="70">
        <v>68.527000000000001</v>
      </c>
      <c r="C232" s="70">
        <v>93.816999999999993</v>
      </c>
      <c r="D232" s="70">
        <v>64.492999999999995</v>
      </c>
      <c r="E232" s="70">
        <v>3.2360000000000002</v>
      </c>
      <c r="G232" s="92">
        <v>1</v>
      </c>
      <c r="H232" s="93">
        <f t="shared" si="201"/>
        <v>8.1407322654462249</v>
      </c>
      <c r="O232" s="95">
        <v>5090</v>
      </c>
      <c r="P232" s="94">
        <f t="shared" si="153"/>
        <v>13.025700214792453</v>
      </c>
      <c r="Q232" s="94">
        <f t="shared" si="154"/>
        <v>13.340419371530681</v>
      </c>
      <c r="R232" s="94">
        <f t="shared" si="155"/>
        <v>13.503921515642185</v>
      </c>
      <c r="S232" s="94">
        <f t="shared" si="156"/>
        <v>13.38071973047928</v>
      </c>
      <c r="T232" s="94">
        <f t="shared" si="157"/>
        <v>13.249214498252222</v>
      </c>
      <c r="U232" s="94">
        <f t="shared" si="158"/>
        <v>12.932231032378946</v>
      </c>
      <c r="V232" s="82"/>
      <c r="W232" s="95">
        <v>5090</v>
      </c>
      <c r="X232" s="161">
        <f t="shared" si="166"/>
        <v>9.1452884760601432</v>
      </c>
      <c r="Y232" s="161">
        <f t="shared" si="167"/>
        <v>9.3226479252326264</v>
      </c>
      <c r="Z232" s="161">
        <f t="shared" si="168"/>
        <v>9.3765744844450936</v>
      </c>
      <c r="AA232" s="161">
        <f t="shared" si="169"/>
        <v>9.2155071301886373</v>
      </c>
      <c r="AB232" s="161">
        <f t="shared" si="170"/>
        <v>9.0454351146255512</v>
      </c>
      <c r="AC232" s="161">
        <f t="shared" si="171"/>
        <v>8.7284516487522765</v>
      </c>
      <c r="AD232" s="82"/>
      <c r="AE232" s="82"/>
      <c r="AF232" s="82"/>
      <c r="AG232" s="95">
        <v>5090</v>
      </c>
      <c r="AH232" s="161">
        <f t="shared" si="172"/>
        <v>-11.152699807806965</v>
      </c>
      <c r="AI232" s="161">
        <f t="shared" si="173"/>
        <v>-11.318095169284465</v>
      </c>
      <c r="AJ232" s="161">
        <f t="shared" si="174"/>
        <v>-11.538455391907727</v>
      </c>
      <c r="AK232" s="161">
        <f t="shared" si="175"/>
        <v>-11.807784552891714</v>
      </c>
      <c r="AL232" s="161">
        <f t="shared" si="176"/>
        <v>-12.083617401001735</v>
      </c>
      <c r="AM232" s="161">
        <f t="shared" si="177"/>
        <v>-12.425959544144874</v>
      </c>
      <c r="AN232" s="81"/>
      <c r="AO232" s="81"/>
      <c r="AP232" s="95">
        <v>5090</v>
      </c>
      <c r="AQ232" s="94">
        <f t="shared" si="159"/>
        <v>59.758022387791151</v>
      </c>
      <c r="AR232" s="94">
        <f t="shared" si="160"/>
        <v>103.42239781785113</v>
      </c>
      <c r="AS232" s="94">
        <f t="shared" si="161"/>
        <v>161.59749659039235</v>
      </c>
      <c r="AT232" s="94">
        <f t="shared" si="162"/>
        <v>232.70039509016519</v>
      </c>
      <c r="AU232" s="94">
        <f t="shared" si="163"/>
        <v>305.52026699121058</v>
      </c>
      <c r="AV232" s="94">
        <f t="shared" si="164"/>
        <v>395.89859278099908</v>
      </c>
      <c r="AW232" s="81"/>
      <c r="AX232" s="95">
        <v>5090</v>
      </c>
      <c r="AY232" s="99">
        <f>'Max limit'!AX232*Input!PrimaryDrive_ratio*Input!Gear1_ratio*Input!FinalDrive_ratio</f>
        <v>449.21101871101865</v>
      </c>
      <c r="AZ232" s="99">
        <f t="shared" si="178"/>
        <v>7.4868503118503105</v>
      </c>
      <c r="BA232" s="99">
        <f>AZ232*Input!$N$23</f>
        <v>17616.543810083152</v>
      </c>
      <c r="BB232" s="97">
        <f t="shared" si="165"/>
        <v>17.616543810083151</v>
      </c>
      <c r="BC232" s="95">
        <v>5090</v>
      </c>
      <c r="BD232" s="99">
        <f>'Max limit'!AX232*Input!PrimaryDrive_ratio*Input!Gear2_ratio*Input!FinalDrive_ratio</f>
        <v>590.96205128205122</v>
      </c>
      <c r="BE232" s="99">
        <f t="shared" si="179"/>
        <v>9.8493675213675207</v>
      </c>
      <c r="BF232" s="99">
        <f>BE232*Input!$N$23</f>
        <v>23175.542079042731</v>
      </c>
      <c r="BG232" s="100">
        <f t="shared" si="180"/>
        <v>23.175542079042732</v>
      </c>
      <c r="BH232" s="95">
        <v>5090</v>
      </c>
      <c r="BI232" s="99">
        <f>'Max limit'!AX232*Input!PrimaryDrive_ratio*Input!Gear3_ratio*Input!FinalDrive_ratio</f>
        <v>738.702564102564</v>
      </c>
      <c r="BJ232" s="99">
        <f t="shared" si="181"/>
        <v>12.3117094017094</v>
      </c>
      <c r="BK232" s="99">
        <f>BJ232*Input!$N$23</f>
        <v>28969.42759880341</v>
      </c>
      <c r="BL232" s="100">
        <f t="shared" si="182"/>
        <v>28.96942759880341</v>
      </c>
      <c r="BM232" s="95">
        <v>5090</v>
      </c>
      <c r="BN232" s="99">
        <f>'Max limit'!AX232*Input!PrimaryDrive_ratio*Input!Gear4_ratio*Input!FinalDrive_ratio</f>
        <v>886.443076923077</v>
      </c>
      <c r="BO232" s="99">
        <f t="shared" si="183"/>
        <v>14.774051282051284</v>
      </c>
      <c r="BP232" s="99">
        <f>BO232*Input!$N$23</f>
        <v>34763.313118564103</v>
      </c>
      <c r="BQ232" s="100">
        <f t="shared" si="184"/>
        <v>34.763313118564106</v>
      </c>
      <c r="BR232" s="95">
        <v>5090</v>
      </c>
      <c r="BS232" s="99">
        <f>'Max limit'!AX232*Input!PrimaryDrive_ratio*Input!Gear5_ratio*Input!FinalDrive_ratio</f>
        <v>1015.7160256410256</v>
      </c>
      <c r="BT232" s="99">
        <f t="shared" si="185"/>
        <v>16.928600427350425</v>
      </c>
      <c r="BU232" s="99">
        <f>BT232*Input!$N$23</f>
        <v>39832.962948354689</v>
      </c>
      <c r="BV232" s="100">
        <f t="shared" si="186"/>
        <v>39.832962948354691</v>
      </c>
      <c r="BW232" s="95">
        <v>5090</v>
      </c>
      <c r="BX232" s="99">
        <f>'Max limit'!AX232*Input!PrimaryDrive_ratio*Input!Gear6_ratio*Input!FinalDrive_ratio</f>
        <v>1156.230100334448</v>
      </c>
      <c r="BY232" s="99">
        <f t="shared" si="187"/>
        <v>19.270501672240801</v>
      </c>
      <c r="BZ232" s="99">
        <f>BY232*Input!$N$23</f>
        <v>45343.451893779253</v>
      </c>
      <c r="CA232" s="100">
        <f t="shared" si="188"/>
        <v>45.343451893779253</v>
      </c>
      <c r="CC232" s="95">
        <v>5090</v>
      </c>
      <c r="CD232" s="94">
        <f t="shared" si="189"/>
        <v>17.5</v>
      </c>
      <c r="CE232" s="94">
        <f t="shared" si="190"/>
        <v>23</v>
      </c>
      <c r="CF232" s="94">
        <f t="shared" si="191"/>
        <v>29</v>
      </c>
      <c r="CG232" s="94">
        <f t="shared" si="192"/>
        <v>35</v>
      </c>
      <c r="CH232" s="94">
        <f t="shared" si="193"/>
        <v>40</v>
      </c>
      <c r="CI232" s="94">
        <f t="shared" si="194"/>
        <v>45.5</v>
      </c>
      <c r="CK232" s="95">
        <v>5090</v>
      </c>
      <c r="CL232" s="162">
        <f t="shared" si="195"/>
        <v>7.4868503118503105</v>
      </c>
      <c r="CM232" s="162">
        <f t="shared" si="196"/>
        <v>9.8493675213675207</v>
      </c>
      <c r="CN232" s="162">
        <f t="shared" si="197"/>
        <v>12.3117094017094</v>
      </c>
      <c r="CO232" s="162">
        <f t="shared" si="198"/>
        <v>14.774051282051284</v>
      </c>
      <c r="CP232" s="162">
        <f t="shared" si="199"/>
        <v>16.928600427350425</v>
      </c>
      <c r="CQ232" s="162">
        <f t="shared" si="200"/>
        <v>19.270501672240801</v>
      </c>
    </row>
    <row r="233" spans="1:95" ht="19.5" thickTop="1" thickBot="1">
      <c r="A233" s="70">
        <v>5140</v>
      </c>
      <c r="B233" s="70">
        <v>68.683999999999997</v>
      </c>
      <c r="C233" s="70">
        <v>93.85</v>
      </c>
      <c r="D233" s="70">
        <v>64.641999999999996</v>
      </c>
      <c r="E233" s="70">
        <v>3.242</v>
      </c>
      <c r="G233" s="92">
        <v>1</v>
      </c>
      <c r="H233" s="93">
        <f t="shared" si="201"/>
        <v>8.1859267734553782</v>
      </c>
      <c r="O233" s="95">
        <v>5100</v>
      </c>
      <c r="P233" s="94">
        <f t="shared" si="153"/>
        <v>13.024939284195554</v>
      </c>
      <c r="Q233" s="94">
        <f t="shared" si="154"/>
        <v>13.33905582220944</v>
      </c>
      <c r="R233" s="94">
        <f t="shared" si="155"/>
        <v>13.50173286403281</v>
      </c>
      <c r="S233" s="94">
        <f t="shared" si="156"/>
        <v>13.377539157865288</v>
      </c>
      <c r="T233" s="94">
        <f t="shared" si="157"/>
        <v>13.244999950665299</v>
      </c>
      <c r="U233" s="94">
        <f t="shared" si="158"/>
        <v>12.926769746699593</v>
      </c>
      <c r="V233" s="82"/>
      <c r="W233" s="95">
        <v>5100</v>
      </c>
      <c r="X233" s="161">
        <f t="shared" si="166"/>
        <v>9.1445275454632426</v>
      </c>
      <c r="Y233" s="161">
        <f t="shared" si="167"/>
        <v>9.3212843759113859</v>
      </c>
      <c r="Z233" s="161">
        <f t="shared" si="168"/>
        <v>9.374385832835717</v>
      </c>
      <c r="AA233" s="161">
        <f t="shared" si="169"/>
        <v>9.2123265575746434</v>
      </c>
      <c r="AB233" s="161">
        <f t="shared" si="170"/>
        <v>9.0412205670386303</v>
      </c>
      <c r="AC233" s="161">
        <f t="shared" si="171"/>
        <v>8.722990363072924</v>
      </c>
      <c r="AD233" s="82"/>
      <c r="AE233" s="82"/>
      <c r="AF233" s="82"/>
      <c r="AG233" s="95">
        <v>5100</v>
      </c>
      <c r="AH233" s="161">
        <f t="shared" si="172"/>
        <v>-11.153590096605337</v>
      </c>
      <c r="AI233" s="161">
        <f t="shared" si="173"/>
        <v>-11.319635980017466</v>
      </c>
      <c r="AJ233" s="161">
        <f t="shared" si="174"/>
        <v>-11.540862908678042</v>
      </c>
      <c r="AK233" s="161">
        <f t="shared" si="175"/>
        <v>-11.811251377040968</v>
      </c>
      <c r="AL233" s="161">
        <f t="shared" si="176"/>
        <v>-12.088169112395612</v>
      </c>
      <c r="AM233" s="161">
        <f t="shared" si="177"/>
        <v>-12.431857732678573</v>
      </c>
      <c r="AN233" s="81"/>
      <c r="AO233" s="81"/>
      <c r="AP233" s="95">
        <v>5100</v>
      </c>
      <c r="AQ233" s="94">
        <f t="shared" si="159"/>
        <v>59.993058630561478</v>
      </c>
      <c r="AR233" s="94">
        <f t="shared" si="160"/>
        <v>103.8291718513634</v>
      </c>
      <c r="AS233" s="94">
        <f t="shared" si="161"/>
        <v>162.23308101775532</v>
      </c>
      <c r="AT233" s="94">
        <f t="shared" si="162"/>
        <v>233.61563666556771</v>
      </c>
      <c r="AU233" s="94">
        <f t="shared" si="163"/>
        <v>306.7219187991937</v>
      </c>
      <c r="AV233" s="94">
        <f t="shared" si="164"/>
        <v>397.4557145538958</v>
      </c>
      <c r="AW233" s="81"/>
      <c r="AX233" s="95">
        <v>5100</v>
      </c>
      <c r="AY233" s="99">
        <f>'Max limit'!AX233*Input!PrimaryDrive_ratio*Input!Gear1_ratio*Input!FinalDrive_ratio</f>
        <v>450.09355509355515</v>
      </c>
      <c r="AZ233" s="99">
        <f t="shared" si="178"/>
        <v>7.5015592515592528</v>
      </c>
      <c r="BA233" s="99">
        <f>AZ233*Input!$N$23</f>
        <v>17651.153915800416</v>
      </c>
      <c r="BB233" s="97">
        <f t="shared" si="165"/>
        <v>17.651153915800418</v>
      </c>
      <c r="BC233" s="95">
        <v>5100</v>
      </c>
      <c r="BD233" s="99">
        <f>'Max limit'!AX233*Input!PrimaryDrive_ratio*Input!Gear2_ratio*Input!FinalDrive_ratio</f>
        <v>592.12307692307695</v>
      </c>
      <c r="BE233" s="99">
        <f t="shared" si="179"/>
        <v>9.8687179487179488</v>
      </c>
      <c r="BF233" s="99">
        <f>BE233*Input!$N$23</f>
        <v>23221.073595897433</v>
      </c>
      <c r="BG233" s="100">
        <f t="shared" si="180"/>
        <v>23.221073595897433</v>
      </c>
      <c r="BH233" s="95">
        <v>5100</v>
      </c>
      <c r="BI233" s="99">
        <f>'Max limit'!AX233*Input!PrimaryDrive_ratio*Input!Gear3_ratio*Input!FinalDrive_ratio</f>
        <v>740.15384615384619</v>
      </c>
      <c r="BJ233" s="99">
        <f t="shared" si="181"/>
        <v>12.335897435897436</v>
      </c>
      <c r="BK233" s="99">
        <f>BJ233*Input!$N$23</f>
        <v>29026.341994871793</v>
      </c>
      <c r="BL233" s="100">
        <f t="shared" si="182"/>
        <v>29.026341994871792</v>
      </c>
      <c r="BM233" s="95">
        <v>5100</v>
      </c>
      <c r="BN233" s="99">
        <f>'Max limit'!AX233*Input!PrimaryDrive_ratio*Input!Gear4_ratio*Input!FinalDrive_ratio</f>
        <v>888.18461538461554</v>
      </c>
      <c r="BO233" s="99">
        <f t="shared" si="183"/>
        <v>14.803076923076926</v>
      </c>
      <c r="BP233" s="99">
        <f>BO233*Input!$N$23</f>
        <v>34831.610393846153</v>
      </c>
      <c r="BQ233" s="100">
        <f t="shared" si="184"/>
        <v>34.831610393846155</v>
      </c>
      <c r="BR233" s="95">
        <v>5100</v>
      </c>
      <c r="BS233" s="99">
        <f>'Max limit'!AX233*Input!PrimaryDrive_ratio*Input!Gear5_ratio*Input!FinalDrive_ratio</f>
        <v>1017.7115384615385</v>
      </c>
      <c r="BT233" s="99">
        <f t="shared" si="185"/>
        <v>16.961858974358975</v>
      </c>
      <c r="BU233" s="99">
        <f>BT233*Input!$N$23</f>
        <v>39911.220242948715</v>
      </c>
      <c r="BV233" s="100">
        <f t="shared" si="186"/>
        <v>39.911220242948716</v>
      </c>
      <c r="BW233" s="95">
        <v>5100</v>
      </c>
      <c r="BX233" s="99">
        <f>'Max limit'!AX233*Input!PrimaryDrive_ratio*Input!Gear6_ratio*Input!FinalDrive_ratio</f>
        <v>1158.5016722408027</v>
      </c>
      <c r="BY233" s="99">
        <f t="shared" si="187"/>
        <v>19.308361204013377</v>
      </c>
      <c r="BZ233" s="99">
        <f>BY233*Input!$N$23</f>
        <v>45432.535296321061</v>
      </c>
      <c r="CA233" s="100">
        <f t="shared" si="188"/>
        <v>45.432535296321063</v>
      </c>
      <c r="CC233" s="95">
        <v>5100</v>
      </c>
      <c r="CD233" s="94">
        <f t="shared" si="189"/>
        <v>17.5</v>
      </c>
      <c r="CE233" s="94">
        <f t="shared" si="190"/>
        <v>23</v>
      </c>
      <c r="CF233" s="94">
        <f t="shared" si="191"/>
        <v>29</v>
      </c>
      <c r="CG233" s="94">
        <f t="shared" si="192"/>
        <v>35</v>
      </c>
      <c r="CH233" s="94">
        <f t="shared" si="193"/>
        <v>40</v>
      </c>
      <c r="CI233" s="94">
        <f t="shared" si="194"/>
        <v>45.5</v>
      </c>
      <c r="CK233" s="95">
        <v>5100</v>
      </c>
      <c r="CL233" s="162">
        <f t="shared" si="195"/>
        <v>7.5015592515592528</v>
      </c>
      <c r="CM233" s="162">
        <f t="shared" si="196"/>
        <v>9.8687179487179488</v>
      </c>
      <c r="CN233" s="162">
        <f t="shared" si="197"/>
        <v>12.335897435897436</v>
      </c>
      <c r="CO233" s="162">
        <f t="shared" si="198"/>
        <v>14.803076923076926</v>
      </c>
      <c r="CP233" s="162">
        <f t="shared" si="199"/>
        <v>16.961858974358975</v>
      </c>
      <c r="CQ233" s="162">
        <f t="shared" si="200"/>
        <v>19.308361204013377</v>
      </c>
    </row>
    <row r="234" spans="1:95" ht="19.5" thickTop="1" thickBot="1">
      <c r="A234" s="70">
        <v>5150</v>
      </c>
      <c r="B234" s="70">
        <v>68.853999999999999</v>
      </c>
      <c r="C234" s="70">
        <v>93.9</v>
      </c>
      <c r="D234" s="70">
        <v>64.804000000000002</v>
      </c>
      <c r="E234" s="70">
        <v>3.2490000000000001</v>
      </c>
      <c r="G234" s="92">
        <v>1</v>
      </c>
      <c r="H234" s="93">
        <f t="shared" si="201"/>
        <v>8.2311212814645316</v>
      </c>
      <c r="O234" s="95">
        <v>5110</v>
      </c>
      <c r="P234" s="94">
        <f t="shared" si="153"/>
        <v>13.024176860113675</v>
      </c>
      <c r="Q234" s="94">
        <f t="shared" si="154"/>
        <v>13.337689596638306</v>
      </c>
      <c r="R234" s="94">
        <f t="shared" si="155"/>
        <v>13.499539916738232</v>
      </c>
      <c r="S234" s="94">
        <f t="shared" si="156"/>
        <v>13.374352342714269</v>
      </c>
      <c r="T234" s="94">
        <f t="shared" si="157"/>
        <v>13.240777131149848</v>
      </c>
      <c r="U234" s="94">
        <f t="shared" si="158"/>
        <v>12.921297742108212</v>
      </c>
      <c r="V234" s="82"/>
      <c r="W234" s="95">
        <v>5110</v>
      </c>
      <c r="X234" s="161">
        <f t="shared" si="166"/>
        <v>9.1437651213813638</v>
      </c>
      <c r="Y234" s="161">
        <f t="shared" si="167"/>
        <v>9.3199181503402517</v>
      </c>
      <c r="Z234" s="161">
        <f t="shared" si="168"/>
        <v>9.3721928855411409</v>
      </c>
      <c r="AA234" s="161">
        <f t="shared" si="169"/>
        <v>9.209139742423627</v>
      </c>
      <c r="AB234" s="161">
        <f t="shared" si="170"/>
        <v>9.0369977475231771</v>
      </c>
      <c r="AC234" s="161">
        <f t="shared" si="171"/>
        <v>8.7175183584815432</v>
      </c>
      <c r="AD234" s="82"/>
      <c r="AE234" s="82"/>
      <c r="AF234" s="82"/>
      <c r="AG234" s="95">
        <v>5110</v>
      </c>
      <c r="AH234" s="161">
        <f t="shared" si="172"/>
        <v>-11.154482132781135</v>
      </c>
      <c r="AI234" s="161">
        <f t="shared" si="173"/>
        <v>-11.321179814912847</v>
      </c>
      <c r="AJ234" s="161">
        <f t="shared" si="174"/>
        <v>-11.543275150702074</v>
      </c>
      <c r="AK234" s="161">
        <f t="shared" si="175"/>
        <v>-11.814725005555577</v>
      </c>
      <c r="AL234" s="161">
        <f t="shared" si="176"/>
        <v>-12.0927297574723</v>
      </c>
      <c r="AM234" s="161">
        <f t="shared" si="177"/>
        <v>-12.437767497637266</v>
      </c>
      <c r="AN234" s="81"/>
      <c r="AO234" s="81"/>
      <c r="AP234" s="95">
        <v>5110</v>
      </c>
      <c r="AQ234" s="94">
        <f t="shared" si="159"/>
        <v>60.228556180972078</v>
      </c>
      <c r="AR234" s="94">
        <f t="shared" si="160"/>
        <v>104.2367442637442</v>
      </c>
      <c r="AS234" s="94">
        <f t="shared" si="161"/>
        <v>162.86991291210023</v>
      </c>
      <c r="AT234" s="94">
        <f t="shared" si="162"/>
        <v>234.53267459342445</v>
      </c>
      <c r="AU234" s="94">
        <f t="shared" si="163"/>
        <v>307.9259290994396</v>
      </c>
      <c r="AV234" s="94">
        <f t="shared" si="164"/>
        <v>399.01589250299043</v>
      </c>
      <c r="AW234" s="81"/>
      <c r="AX234" s="95">
        <v>5110</v>
      </c>
      <c r="AY234" s="99">
        <f>'Max limit'!AX234*Input!PrimaryDrive_ratio*Input!Gear1_ratio*Input!FinalDrive_ratio</f>
        <v>450.97609147609148</v>
      </c>
      <c r="AZ234" s="99">
        <f t="shared" si="178"/>
        <v>7.5162681912681917</v>
      </c>
      <c r="BA234" s="99">
        <f>AZ234*Input!$N$23</f>
        <v>17685.764021517669</v>
      </c>
      <c r="BB234" s="97">
        <f t="shared" si="165"/>
        <v>17.68576402151767</v>
      </c>
      <c r="BC234" s="95">
        <v>5110</v>
      </c>
      <c r="BD234" s="99">
        <f>'Max limit'!AX234*Input!PrimaryDrive_ratio*Input!Gear2_ratio*Input!FinalDrive_ratio</f>
        <v>593.28410256410257</v>
      </c>
      <c r="BE234" s="99">
        <f t="shared" si="179"/>
        <v>9.888068376068377</v>
      </c>
      <c r="BF234" s="99">
        <f>BE234*Input!$N$23</f>
        <v>23266.605112752135</v>
      </c>
      <c r="BG234" s="100">
        <f t="shared" si="180"/>
        <v>23.266605112752135</v>
      </c>
      <c r="BH234" s="95">
        <v>5110</v>
      </c>
      <c r="BI234" s="99">
        <f>'Max limit'!AX234*Input!PrimaryDrive_ratio*Input!Gear3_ratio*Input!FinalDrive_ratio</f>
        <v>741.60512820512815</v>
      </c>
      <c r="BJ234" s="99">
        <f t="shared" si="181"/>
        <v>12.360085470085469</v>
      </c>
      <c r="BK234" s="99">
        <f>BJ234*Input!$N$23</f>
        <v>29083.256390940162</v>
      </c>
      <c r="BL234" s="100">
        <f t="shared" si="182"/>
        <v>29.083256390940161</v>
      </c>
      <c r="BM234" s="95">
        <v>5110</v>
      </c>
      <c r="BN234" s="99">
        <f>'Max limit'!AX234*Input!PrimaryDrive_ratio*Input!Gear4_ratio*Input!FinalDrive_ratio</f>
        <v>889.92615384615385</v>
      </c>
      <c r="BO234" s="99">
        <f t="shared" si="183"/>
        <v>14.832102564102565</v>
      </c>
      <c r="BP234" s="99">
        <f>BO234*Input!$N$23</f>
        <v>34899.907669128203</v>
      </c>
      <c r="BQ234" s="100">
        <f t="shared" si="184"/>
        <v>34.899907669128204</v>
      </c>
      <c r="BR234" s="95">
        <v>5110</v>
      </c>
      <c r="BS234" s="99">
        <f>'Max limit'!AX234*Input!PrimaryDrive_ratio*Input!Gear5_ratio*Input!FinalDrive_ratio</f>
        <v>1019.7070512820513</v>
      </c>
      <c r="BT234" s="99">
        <f t="shared" si="185"/>
        <v>16.995117521367522</v>
      </c>
      <c r="BU234" s="99">
        <f>BT234*Input!$N$23</f>
        <v>39989.477537542727</v>
      </c>
      <c r="BV234" s="100">
        <f t="shared" si="186"/>
        <v>39.989477537542726</v>
      </c>
      <c r="BW234" s="95">
        <v>5110</v>
      </c>
      <c r="BX234" s="99">
        <f>'Max limit'!AX234*Input!PrimaryDrive_ratio*Input!Gear6_ratio*Input!FinalDrive_ratio</f>
        <v>1160.7732441471571</v>
      </c>
      <c r="BY234" s="99">
        <f t="shared" si="187"/>
        <v>19.346220735785952</v>
      </c>
      <c r="BZ234" s="99">
        <f>BY234*Input!$N$23</f>
        <v>45521.618698862869</v>
      </c>
      <c r="CA234" s="100">
        <f t="shared" si="188"/>
        <v>45.521618698862866</v>
      </c>
      <c r="CC234" s="95">
        <v>5110</v>
      </c>
      <c r="CD234" s="94">
        <f t="shared" si="189"/>
        <v>17.5</v>
      </c>
      <c r="CE234" s="94">
        <f t="shared" si="190"/>
        <v>23.5</v>
      </c>
      <c r="CF234" s="94">
        <f t="shared" si="191"/>
        <v>29</v>
      </c>
      <c r="CG234" s="94">
        <f t="shared" si="192"/>
        <v>35</v>
      </c>
      <c r="CH234" s="94">
        <f t="shared" si="193"/>
        <v>40</v>
      </c>
      <c r="CI234" s="94">
        <f t="shared" si="194"/>
        <v>45.5</v>
      </c>
      <c r="CK234" s="95">
        <v>5110</v>
      </c>
      <c r="CL234" s="162">
        <f t="shared" si="195"/>
        <v>7.5162681912681917</v>
      </c>
      <c r="CM234" s="162">
        <f t="shared" si="196"/>
        <v>9.888068376068377</v>
      </c>
      <c r="CN234" s="162">
        <f t="shared" si="197"/>
        <v>12.360085470085469</v>
      </c>
      <c r="CO234" s="162">
        <f t="shared" si="198"/>
        <v>14.832102564102565</v>
      </c>
      <c r="CP234" s="162">
        <f t="shared" si="199"/>
        <v>16.995117521367522</v>
      </c>
      <c r="CQ234" s="162">
        <f t="shared" si="200"/>
        <v>19.346220735785952</v>
      </c>
    </row>
    <row r="235" spans="1:95" ht="19.5" thickTop="1" thickBot="1">
      <c r="A235" s="70">
        <v>5160</v>
      </c>
      <c r="B235" s="70">
        <v>69.02</v>
      </c>
      <c r="C235" s="70">
        <v>93.944000000000003</v>
      </c>
      <c r="D235" s="70">
        <v>64.968000000000004</v>
      </c>
      <c r="E235" s="70">
        <v>3.2490000000000001</v>
      </c>
      <c r="G235" s="92">
        <v>1</v>
      </c>
      <c r="H235" s="93">
        <f t="shared" si="201"/>
        <v>8.276315789473685</v>
      </c>
      <c r="O235" s="95">
        <v>5120</v>
      </c>
      <c r="P235" s="94">
        <f t="shared" si="153"/>
        <v>13.023412942546816</v>
      </c>
      <c r="Q235" s="94">
        <f t="shared" si="154"/>
        <v>13.336320694817276</v>
      </c>
      <c r="R235" s="94">
        <f t="shared" si="155"/>
        <v>13.497342673758457</v>
      </c>
      <c r="S235" s="94">
        <f t="shared" si="156"/>
        <v>13.371159285026229</v>
      </c>
      <c r="T235" s="94">
        <f t="shared" si="157"/>
        <v>13.236546039705861</v>
      </c>
      <c r="U235" s="94">
        <f t="shared" si="158"/>
        <v>12.915815018604802</v>
      </c>
      <c r="V235" s="82"/>
      <c r="W235" s="95">
        <v>5120</v>
      </c>
      <c r="X235" s="161">
        <f t="shared" si="166"/>
        <v>9.1430012038145065</v>
      </c>
      <c r="Y235" s="161">
        <f t="shared" si="167"/>
        <v>9.3185492485192238</v>
      </c>
      <c r="Z235" s="161">
        <f t="shared" si="168"/>
        <v>9.3699956425613653</v>
      </c>
      <c r="AA235" s="161">
        <f t="shared" si="169"/>
        <v>9.2059466847355864</v>
      </c>
      <c r="AB235" s="161">
        <f t="shared" si="170"/>
        <v>9.0327666560791933</v>
      </c>
      <c r="AC235" s="161">
        <f t="shared" si="171"/>
        <v>8.7120356349781307</v>
      </c>
      <c r="AD235" s="82"/>
      <c r="AE235" s="82"/>
      <c r="AF235" s="82"/>
      <c r="AG235" s="95">
        <v>5120</v>
      </c>
      <c r="AH235" s="161">
        <f t="shared" si="172"/>
        <v>-11.155375916334359</v>
      </c>
      <c r="AI235" s="161">
        <f t="shared" si="173"/>
        <v>-11.32272667397061</v>
      </c>
      <c r="AJ235" s="161">
        <f t="shared" si="174"/>
        <v>-11.545692117979829</v>
      </c>
      <c r="AK235" s="161">
        <f t="shared" si="175"/>
        <v>-11.818205438435541</v>
      </c>
      <c r="AL235" s="161">
        <f t="shared" si="176"/>
        <v>-12.097299336231803</v>
      </c>
      <c r="AM235" s="161">
        <f t="shared" si="177"/>
        <v>-12.44368883902095</v>
      </c>
      <c r="AN235" s="81"/>
      <c r="AO235" s="81"/>
      <c r="AP235" s="95">
        <v>5120</v>
      </c>
      <c r="AQ235" s="94">
        <f t="shared" si="159"/>
        <v>60.464515039023084</v>
      </c>
      <c r="AR235" s="94">
        <f t="shared" si="160"/>
        <v>104.64511505499348</v>
      </c>
      <c r="AS235" s="94">
        <f t="shared" si="161"/>
        <v>163.50799227342719</v>
      </c>
      <c r="AT235" s="94">
        <f t="shared" si="162"/>
        <v>235.45150887373538</v>
      </c>
      <c r="AU235" s="94">
        <f t="shared" si="163"/>
        <v>309.13229789194838</v>
      </c>
      <c r="AV235" s="94">
        <f t="shared" si="164"/>
        <v>400.57912662828312</v>
      </c>
      <c r="AW235" s="81"/>
      <c r="AX235" s="95">
        <v>5120</v>
      </c>
      <c r="AY235" s="99">
        <f>'Max limit'!AX235*Input!PrimaryDrive_ratio*Input!Gear1_ratio*Input!FinalDrive_ratio</f>
        <v>451.85862785862787</v>
      </c>
      <c r="AZ235" s="99">
        <f t="shared" si="178"/>
        <v>7.5309771309771314</v>
      </c>
      <c r="BA235" s="99">
        <f>AZ235*Input!$N$23</f>
        <v>17720.374127234925</v>
      </c>
      <c r="BB235" s="97">
        <f t="shared" si="165"/>
        <v>17.720374127234926</v>
      </c>
      <c r="BC235" s="95">
        <v>5120</v>
      </c>
      <c r="BD235" s="99">
        <f>'Max limit'!AX235*Input!PrimaryDrive_ratio*Input!Gear2_ratio*Input!FinalDrive_ratio</f>
        <v>594.44512820512819</v>
      </c>
      <c r="BE235" s="99">
        <f t="shared" si="179"/>
        <v>9.9074188034188033</v>
      </c>
      <c r="BF235" s="99">
        <f>BE235*Input!$N$23</f>
        <v>23312.136629606834</v>
      </c>
      <c r="BG235" s="100">
        <f t="shared" si="180"/>
        <v>23.312136629606833</v>
      </c>
      <c r="BH235" s="95">
        <v>5120</v>
      </c>
      <c r="BI235" s="99">
        <f>'Max limit'!AX235*Input!PrimaryDrive_ratio*Input!Gear3_ratio*Input!FinalDrive_ratio</f>
        <v>743.05641025641012</v>
      </c>
      <c r="BJ235" s="99">
        <f t="shared" si="181"/>
        <v>12.384273504273501</v>
      </c>
      <c r="BK235" s="99">
        <f>BJ235*Input!$N$23</f>
        <v>29140.170787008534</v>
      </c>
      <c r="BL235" s="100">
        <f t="shared" si="182"/>
        <v>29.140170787008532</v>
      </c>
      <c r="BM235" s="95">
        <v>5120</v>
      </c>
      <c r="BN235" s="99">
        <f>'Max limit'!AX235*Input!PrimaryDrive_ratio*Input!Gear4_ratio*Input!FinalDrive_ratio</f>
        <v>891.66769230769228</v>
      </c>
      <c r="BO235" s="99">
        <f t="shared" si="183"/>
        <v>14.861128205128205</v>
      </c>
      <c r="BP235" s="99">
        <f>BO235*Input!$N$23</f>
        <v>34968.204944410252</v>
      </c>
      <c r="BQ235" s="100">
        <f t="shared" si="184"/>
        <v>34.968204944410253</v>
      </c>
      <c r="BR235" s="95">
        <v>5120</v>
      </c>
      <c r="BS235" s="99">
        <f>'Max limit'!AX235*Input!PrimaryDrive_ratio*Input!Gear5_ratio*Input!FinalDrive_ratio</f>
        <v>1021.702564102564</v>
      </c>
      <c r="BT235" s="99">
        <f t="shared" si="185"/>
        <v>17.028376068376065</v>
      </c>
      <c r="BU235" s="99">
        <f>BT235*Input!$N$23</f>
        <v>40067.734832136739</v>
      </c>
      <c r="BV235" s="100">
        <f t="shared" si="186"/>
        <v>40.067734832136736</v>
      </c>
      <c r="BW235" s="95">
        <v>5120</v>
      </c>
      <c r="BX235" s="99">
        <f>'Max limit'!AX235*Input!PrimaryDrive_ratio*Input!Gear6_ratio*Input!FinalDrive_ratio</f>
        <v>1163.0448160535116</v>
      </c>
      <c r="BY235" s="99">
        <f t="shared" si="187"/>
        <v>19.384080267558527</v>
      </c>
      <c r="BZ235" s="99">
        <f>BY235*Input!$N$23</f>
        <v>45610.70210140467</v>
      </c>
      <c r="CA235" s="100">
        <f t="shared" si="188"/>
        <v>45.610702101404669</v>
      </c>
      <c r="CC235" s="95">
        <v>5120</v>
      </c>
      <c r="CD235" s="94">
        <f t="shared" si="189"/>
        <v>17.5</v>
      </c>
      <c r="CE235" s="94">
        <f t="shared" si="190"/>
        <v>23.5</v>
      </c>
      <c r="CF235" s="94">
        <f t="shared" si="191"/>
        <v>29</v>
      </c>
      <c r="CG235" s="94">
        <f t="shared" si="192"/>
        <v>35</v>
      </c>
      <c r="CH235" s="94">
        <f t="shared" si="193"/>
        <v>40</v>
      </c>
      <c r="CI235" s="94">
        <f t="shared" si="194"/>
        <v>45.5</v>
      </c>
      <c r="CK235" s="95">
        <v>5120</v>
      </c>
      <c r="CL235" s="162">
        <f t="shared" si="195"/>
        <v>7.5309771309771314</v>
      </c>
      <c r="CM235" s="162">
        <f t="shared" si="196"/>
        <v>9.9074188034188033</v>
      </c>
      <c r="CN235" s="162">
        <f t="shared" si="197"/>
        <v>12.384273504273501</v>
      </c>
      <c r="CO235" s="162">
        <f t="shared" si="198"/>
        <v>14.861128205128205</v>
      </c>
      <c r="CP235" s="162">
        <f t="shared" si="199"/>
        <v>17.028376068376065</v>
      </c>
      <c r="CQ235" s="162">
        <f t="shared" si="200"/>
        <v>19.384080267558527</v>
      </c>
    </row>
    <row r="236" spans="1:95" ht="19.5" thickTop="1" thickBot="1">
      <c r="A236" s="70">
        <v>5170</v>
      </c>
      <c r="B236" s="70">
        <v>69.19</v>
      </c>
      <c r="C236" s="70">
        <v>93.992000000000004</v>
      </c>
      <c r="D236" s="70">
        <v>65.132999999999996</v>
      </c>
      <c r="E236" s="70">
        <v>3.2519999999999998</v>
      </c>
      <c r="G236" s="92">
        <v>1</v>
      </c>
      <c r="H236" s="93">
        <f t="shared" si="201"/>
        <v>8.3215102974828383</v>
      </c>
      <c r="O236" s="95">
        <v>5130</v>
      </c>
      <c r="P236" s="94">
        <f t="shared" si="153"/>
        <v>13.022647531494979</v>
      </c>
      <c r="Q236" s="94">
        <f t="shared" si="154"/>
        <v>13.334949116746353</v>
      </c>
      <c r="R236" s="94">
        <f t="shared" si="155"/>
        <v>13.49514113509348</v>
      </c>
      <c r="S236" s="94">
        <f t="shared" si="156"/>
        <v>13.367959984801162</v>
      </c>
      <c r="T236" s="94">
        <f t="shared" si="157"/>
        <v>13.232306676333344</v>
      </c>
      <c r="U236" s="94">
        <f t="shared" si="158"/>
        <v>12.910321576189359</v>
      </c>
      <c r="V236" s="82"/>
      <c r="W236" s="95">
        <v>5130</v>
      </c>
      <c r="X236" s="161">
        <f t="shared" si="166"/>
        <v>9.142235792762671</v>
      </c>
      <c r="Y236" s="161">
        <f t="shared" si="167"/>
        <v>9.3171776704483005</v>
      </c>
      <c r="Z236" s="161">
        <f t="shared" si="168"/>
        <v>9.3677941038963883</v>
      </c>
      <c r="AA236" s="161">
        <f t="shared" si="169"/>
        <v>9.2027473845105181</v>
      </c>
      <c r="AB236" s="161">
        <f t="shared" si="170"/>
        <v>9.0285272927066753</v>
      </c>
      <c r="AC236" s="161">
        <f t="shared" si="171"/>
        <v>8.70654219256269</v>
      </c>
      <c r="AD236" s="82"/>
      <c r="AE236" s="82"/>
      <c r="AF236" s="82"/>
      <c r="AG236" s="95">
        <v>5130</v>
      </c>
      <c r="AH236" s="161">
        <f t="shared" si="172"/>
        <v>-11.156271447265008</v>
      </c>
      <c r="AI236" s="161">
        <f t="shared" si="173"/>
        <v>-11.324276557190753</v>
      </c>
      <c r="AJ236" s="161">
        <f t="shared" si="174"/>
        <v>-11.548113810511303</v>
      </c>
      <c r="AK236" s="161">
        <f t="shared" si="175"/>
        <v>-11.821692675680863</v>
      </c>
      <c r="AL236" s="161">
        <f t="shared" si="176"/>
        <v>-12.101877848674121</v>
      </c>
      <c r="AM236" s="161">
        <f t="shared" si="177"/>
        <v>-12.449621756829627</v>
      </c>
      <c r="AN236" s="81"/>
      <c r="AO236" s="81"/>
      <c r="AP236" s="95">
        <v>5130</v>
      </c>
      <c r="AQ236" s="94">
        <f t="shared" si="159"/>
        <v>60.700935204714447</v>
      </c>
      <c r="AR236" s="94">
        <f t="shared" si="160"/>
        <v>105.0542842251113</v>
      </c>
      <c r="AS236" s="94">
        <f t="shared" si="161"/>
        <v>164.14731910173646</v>
      </c>
      <c r="AT236" s="94">
        <f t="shared" si="162"/>
        <v>236.37213950650045</v>
      </c>
      <c r="AU236" s="94">
        <f t="shared" si="163"/>
        <v>310.34102517672056</v>
      </c>
      <c r="AV236" s="94">
        <f t="shared" si="164"/>
        <v>402.14541692977389</v>
      </c>
      <c r="AW236" s="81"/>
      <c r="AX236" s="95">
        <v>5130</v>
      </c>
      <c r="AY236" s="99">
        <f>'Max limit'!AX236*Input!PrimaryDrive_ratio*Input!Gear1_ratio*Input!FinalDrive_ratio</f>
        <v>452.74116424116426</v>
      </c>
      <c r="AZ236" s="99">
        <f t="shared" si="178"/>
        <v>7.5456860706860711</v>
      </c>
      <c r="BA236" s="99">
        <f>AZ236*Input!$N$23</f>
        <v>17754.984232952182</v>
      </c>
      <c r="BB236" s="97">
        <f t="shared" si="165"/>
        <v>17.754984232952182</v>
      </c>
      <c r="BC236" s="95">
        <v>5130</v>
      </c>
      <c r="BD236" s="99">
        <f>'Max limit'!AX236*Input!PrimaryDrive_ratio*Input!Gear2_ratio*Input!FinalDrive_ratio</f>
        <v>595.60615384615392</v>
      </c>
      <c r="BE236" s="99">
        <f t="shared" si="179"/>
        <v>9.9267692307692315</v>
      </c>
      <c r="BF236" s="99">
        <f>BE236*Input!$N$23</f>
        <v>23357.668146461536</v>
      </c>
      <c r="BG236" s="100">
        <f t="shared" si="180"/>
        <v>23.357668146461535</v>
      </c>
      <c r="BH236" s="95">
        <v>5130</v>
      </c>
      <c r="BI236" s="99">
        <f>'Max limit'!AX236*Input!PrimaryDrive_ratio*Input!Gear3_ratio*Input!FinalDrive_ratio</f>
        <v>744.50769230769231</v>
      </c>
      <c r="BJ236" s="99">
        <f t="shared" si="181"/>
        <v>12.408461538461539</v>
      </c>
      <c r="BK236" s="99">
        <f>BJ236*Input!$N$23</f>
        <v>29197.085183076921</v>
      </c>
      <c r="BL236" s="100">
        <f t="shared" si="182"/>
        <v>29.197085183076922</v>
      </c>
      <c r="BM236" s="95">
        <v>5130</v>
      </c>
      <c r="BN236" s="99">
        <f>'Max limit'!AX236*Input!PrimaryDrive_ratio*Input!Gear4_ratio*Input!FinalDrive_ratio</f>
        <v>893.40923076923082</v>
      </c>
      <c r="BO236" s="99">
        <f t="shared" si="183"/>
        <v>14.890153846153847</v>
      </c>
      <c r="BP236" s="99">
        <f>BO236*Input!$N$23</f>
        <v>35036.502219692302</v>
      </c>
      <c r="BQ236" s="100">
        <f t="shared" si="184"/>
        <v>35.036502219692302</v>
      </c>
      <c r="BR236" s="95">
        <v>5130</v>
      </c>
      <c r="BS236" s="99">
        <f>'Max limit'!AX236*Input!PrimaryDrive_ratio*Input!Gear5_ratio*Input!FinalDrive_ratio</f>
        <v>1023.6980769230769</v>
      </c>
      <c r="BT236" s="99">
        <f t="shared" si="185"/>
        <v>17.061634615384616</v>
      </c>
      <c r="BU236" s="99">
        <f>BT236*Input!$N$23</f>
        <v>40145.992126730765</v>
      </c>
      <c r="BV236" s="100">
        <f t="shared" si="186"/>
        <v>40.145992126730768</v>
      </c>
      <c r="BW236" s="95">
        <v>5130</v>
      </c>
      <c r="BX236" s="99">
        <f>'Max limit'!AX236*Input!PrimaryDrive_ratio*Input!Gear6_ratio*Input!FinalDrive_ratio</f>
        <v>1165.3163879598662</v>
      </c>
      <c r="BY236" s="99">
        <f t="shared" si="187"/>
        <v>19.421939799331103</v>
      </c>
      <c r="BZ236" s="99">
        <f>BY236*Input!$N$23</f>
        <v>45699.785503946478</v>
      </c>
      <c r="CA236" s="100">
        <f t="shared" si="188"/>
        <v>45.69978550394648</v>
      </c>
      <c r="CC236" s="95">
        <v>5130</v>
      </c>
      <c r="CD236" s="94">
        <f t="shared" si="189"/>
        <v>18</v>
      </c>
      <c r="CE236" s="94">
        <f t="shared" si="190"/>
        <v>23.5</v>
      </c>
      <c r="CF236" s="94">
        <f t="shared" si="191"/>
        <v>29</v>
      </c>
      <c r="CG236" s="94">
        <f t="shared" si="192"/>
        <v>35</v>
      </c>
      <c r="CH236" s="94">
        <f t="shared" si="193"/>
        <v>40</v>
      </c>
      <c r="CI236" s="94">
        <f t="shared" si="194"/>
        <v>45.5</v>
      </c>
      <c r="CK236" s="95">
        <v>5130</v>
      </c>
      <c r="CL236" s="162">
        <f t="shared" si="195"/>
        <v>7.5456860706860711</v>
      </c>
      <c r="CM236" s="162">
        <f t="shared" si="196"/>
        <v>9.9267692307692315</v>
      </c>
      <c r="CN236" s="162">
        <f t="shared" si="197"/>
        <v>12.408461538461539</v>
      </c>
      <c r="CO236" s="162">
        <f t="shared" si="198"/>
        <v>14.890153846153847</v>
      </c>
      <c r="CP236" s="162">
        <f t="shared" si="199"/>
        <v>17.061634615384616</v>
      </c>
      <c r="CQ236" s="162">
        <f t="shared" si="200"/>
        <v>19.421939799331103</v>
      </c>
    </row>
    <row r="237" spans="1:95" ht="19.5" thickTop="1" thickBot="1">
      <c r="A237" s="70">
        <v>5180</v>
      </c>
      <c r="B237" s="70">
        <v>69.372</v>
      </c>
      <c r="C237" s="70">
        <v>94.058000000000007</v>
      </c>
      <c r="D237" s="70">
        <v>65.302000000000007</v>
      </c>
      <c r="E237" s="70">
        <v>3.2629999999999999</v>
      </c>
      <c r="G237" s="92">
        <v>1</v>
      </c>
      <c r="H237" s="93">
        <f t="shared" si="201"/>
        <v>8.3667048054919917</v>
      </c>
      <c r="O237" s="95">
        <v>5140</v>
      </c>
      <c r="P237" s="94">
        <f t="shared" si="153"/>
        <v>13.021880626958163</v>
      </c>
      <c r="Q237" s="94">
        <f t="shared" si="154"/>
        <v>13.333574862425538</v>
      </c>
      <c r="R237" s="94">
        <f t="shared" si="155"/>
        <v>13.492935300743303</v>
      </c>
      <c r="S237" s="94">
        <f t="shared" si="156"/>
        <v>13.364754442039072</v>
      </c>
      <c r="T237" s="94">
        <f t="shared" si="157"/>
        <v>13.228059041032298</v>
      </c>
      <c r="U237" s="94">
        <f t="shared" si="158"/>
        <v>12.904817414861887</v>
      </c>
      <c r="V237" s="82"/>
      <c r="W237" s="95">
        <v>5140</v>
      </c>
      <c r="X237" s="161">
        <f t="shared" si="166"/>
        <v>9.1414688882258535</v>
      </c>
      <c r="Y237" s="161">
        <f t="shared" si="167"/>
        <v>9.3158034161274816</v>
      </c>
      <c r="Z237" s="161">
        <f t="shared" si="168"/>
        <v>9.3655882695462118</v>
      </c>
      <c r="AA237" s="161">
        <f t="shared" si="169"/>
        <v>9.1995418417484291</v>
      </c>
      <c r="AB237" s="161">
        <f t="shared" si="170"/>
        <v>9.0242796574056285</v>
      </c>
      <c r="AC237" s="161">
        <f t="shared" si="171"/>
        <v>8.7010380312352176</v>
      </c>
      <c r="AD237" s="82"/>
      <c r="AE237" s="82"/>
      <c r="AF237" s="82"/>
      <c r="AG237" s="95">
        <v>5140</v>
      </c>
      <c r="AH237" s="161">
        <f t="shared" si="172"/>
        <v>-11.157168725573083</v>
      </c>
      <c r="AI237" s="161">
        <f t="shared" si="173"/>
        <v>-11.325829464573278</v>
      </c>
      <c r="AJ237" s="161">
        <f t="shared" si="174"/>
        <v>-11.550540228296496</v>
      </c>
      <c r="AK237" s="161">
        <f t="shared" si="175"/>
        <v>-11.825186717291542</v>
      </c>
      <c r="AL237" s="161">
        <f t="shared" si="176"/>
        <v>-12.106465294799253</v>
      </c>
      <c r="AM237" s="161">
        <f t="shared" si="177"/>
        <v>-12.455566251063296</v>
      </c>
      <c r="AN237" s="81"/>
      <c r="AO237" s="81"/>
      <c r="AP237" s="95">
        <v>5140</v>
      </c>
      <c r="AQ237" s="94">
        <f t="shared" si="159"/>
        <v>60.937816678046197</v>
      </c>
      <c r="AR237" s="94">
        <f t="shared" si="160"/>
        <v>105.46425177409769</v>
      </c>
      <c r="AS237" s="94">
        <f t="shared" si="161"/>
        <v>164.7878933970276</v>
      </c>
      <c r="AT237" s="94">
        <f t="shared" si="162"/>
        <v>237.29456649171973</v>
      </c>
      <c r="AU237" s="94">
        <f t="shared" si="163"/>
        <v>311.55211095375518</v>
      </c>
      <c r="AV237" s="94">
        <f t="shared" si="164"/>
        <v>403.71476340746261</v>
      </c>
      <c r="AW237" s="81"/>
      <c r="AX237" s="95">
        <v>5140</v>
      </c>
      <c r="AY237" s="99">
        <f>'Max limit'!AX237*Input!PrimaryDrive_ratio*Input!Gear1_ratio*Input!FinalDrive_ratio</f>
        <v>453.62370062370064</v>
      </c>
      <c r="AZ237" s="99">
        <f t="shared" si="178"/>
        <v>7.5603950103950108</v>
      </c>
      <c r="BA237" s="99">
        <f>AZ237*Input!$N$23</f>
        <v>17789.594338669438</v>
      </c>
      <c r="BB237" s="97">
        <f t="shared" si="165"/>
        <v>17.789594338669438</v>
      </c>
      <c r="BC237" s="95">
        <v>5140</v>
      </c>
      <c r="BD237" s="99">
        <f>'Max limit'!AX237*Input!PrimaryDrive_ratio*Input!Gear2_ratio*Input!FinalDrive_ratio</f>
        <v>596.76717948717953</v>
      </c>
      <c r="BE237" s="99">
        <f t="shared" si="179"/>
        <v>9.9461196581196596</v>
      </c>
      <c r="BF237" s="99">
        <f>BE237*Input!$N$23</f>
        <v>23403.199663316238</v>
      </c>
      <c r="BG237" s="100">
        <f t="shared" si="180"/>
        <v>23.403199663316236</v>
      </c>
      <c r="BH237" s="95">
        <v>5140</v>
      </c>
      <c r="BI237" s="99">
        <f>'Max limit'!AX237*Input!PrimaryDrive_ratio*Input!Gear3_ratio*Input!FinalDrive_ratio</f>
        <v>745.95897435897427</v>
      </c>
      <c r="BJ237" s="99">
        <f t="shared" si="181"/>
        <v>12.432649572649572</v>
      </c>
      <c r="BK237" s="99">
        <f>BJ237*Input!$N$23</f>
        <v>29253.999579145293</v>
      </c>
      <c r="BL237" s="100">
        <f t="shared" si="182"/>
        <v>29.253999579145294</v>
      </c>
      <c r="BM237" s="95">
        <v>5140</v>
      </c>
      <c r="BN237" s="99">
        <f>'Max limit'!AX237*Input!PrimaryDrive_ratio*Input!Gear4_ratio*Input!FinalDrive_ratio</f>
        <v>895.15076923076924</v>
      </c>
      <c r="BO237" s="99">
        <f t="shared" si="183"/>
        <v>14.919179487179488</v>
      </c>
      <c r="BP237" s="99">
        <f>BO237*Input!$N$23</f>
        <v>35104.799494974352</v>
      </c>
      <c r="BQ237" s="100">
        <f t="shared" si="184"/>
        <v>35.104799494974351</v>
      </c>
      <c r="BR237" s="95">
        <v>5140</v>
      </c>
      <c r="BS237" s="99">
        <f>'Max limit'!AX237*Input!PrimaryDrive_ratio*Input!Gear5_ratio*Input!FinalDrive_ratio</f>
        <v>1025.6935897435897</v>
      </c>
      <c r="BT237" s="99">
        <f t="shared" si="185"/>
        <v>17.094893162393159</v>
      </c>
      <c r="BU237" s="99">
        <f>BT237*Input!$N$23</f>
        <v>40224.24942132477</v>
      </c>
      <c r="BV237" s="100">
        <f t="shared" si="186"/>
        <v>40.224249421324771</v>
      </c>
      <c r="BW237" s="95">
        <v>5140</v>
      </c>
      <c r="BX237" s="99">
        <f>'Max limit'!AX237*Input!PrimaryDrive_ratio*Input!Gear6_ratio*Input!FinalDrive_ratio</f>
        <v>1167.5879598662207</v>
      </c>
      <c r="BY237" s="99">
        <f t="shared" si="187"/>
        <v>19.459799331103678</v>
      </c>
      <c r="BZ237" s="99">
        <f>BY237*Input!$N$23</f>
        <v>45788.868906488286</v>
      </c>
      <c r="CA237" s="100">
        <f t="shared" si="188"/>
        <v>45.788868906488283</v>
      </c>
      <c r="CC237" s="95">
        <v>5140</v>
      </c>
      <c r="CD237" s="94">
        <f t="shared" si="189"/>
        <v>18</v>
      </c>
      <c r="CE237" s="94">
        <f t="shared" si="190"/>
        <v>23.5</v>
      </c>
      <c r="CF237" s="94">
        <f t="shared" si="191"/>
        <v>29.5</v>
      </c>
      <c r="CG237" s="94">
        <f t="shared" si="192"/>
        <v>35</v>
      </c>
      <c r="CH237" s="94">
        <f t="shared" si="193"/>
        <v>40</v>
      </c>
      <c r="CI237" s="94">
        <f t="shared" si="194"/>
        <v>46</v>
      </c>
      <c r="CK237" s="95">
        <v>5140</v>
      </c>
      <c r="CL237" s="162">
        <f t="shared" si="195"/>
        <v>7.5603950103950108</v>
      </c>
      <c r="CM237" s="162">
        <f t="shared" si="196"/>
        <v>9.9461196581196596</v>
      </c>
      <c r="CN237" s="162">
        <f t="shared" si="197"/>
        <v>12.432649572649572</v>
      </c>
      <c r="CO237" s="162">
        <f t="shared" si="198"/>
        <v>14.919179487179488</v>
      </c>
      <c r="CP237" s="162">
        <f t="shared" si="199"/>
        <v>17.094893162393159</v>
      </c>
      <c r="CQ237" s="162">
        <f t="shared" si="200"/>
        <v>19.459799331103678</v>
      </c>
    </row>
    <row r="238" spans="1:95" ht="19.5" thickTop="1" thickBot="1">
      <c r="A238" s="70">
        <v>5190</v>
      </c>
      <c r="B238" s="70">
        <v>69.543999999999997</v>
      </c>
      <c r="C238" s="70">
        <v>94.108999999999995</v>
      </c>
      <c r="D238" s="70">
        <v>65.471000000000004</v>
      </c>
      <c r="E238" s="70">
        <v>3.2629999999999999</v>
      </c>
      <c r="G238" s="92">
        <v>1</v>
      </c>
      <c r="H238" s="93">
        <f t="shared" si="201"/>
        <v>8.4118993135011451</v>
      </c>
      <c r="O238" s="95">
        <v>5150</v>
      </c>
      <c r="P238" s="94">
        <f t="shared" si="153"/>
        <v>13.021112228936369</v>
      </c>
      <c r="Q238" s="94">
        <f t="shared" si="154"/>
        <v>13.332197931854823</v>
      </c>
      <c r="R238" s="94">
        <f t="shared" si="155"/>
        <v>13.490725170707927</v>
      </c>
      <c r="S238" s="94">
        <f t="shared" si="156"/>
        <v>13.361542656739957</v>
      </c>
      <c r="T238" s="94">
        <f t="shared" si="157"/>
        <v>13.223803133802717</v>
      </c>
      <c r="U238" s="94">
        <f t="shared" si="158"/>
        <v>12.899302534622384</v>
      </c>
      <c r="V238" s="82"/>
      <c r="W238" s="95">
        <v>5150</v>
      </c>
      <c r="X238" s="161">
        <f t="shared" si="166"/>
        <v>9.1407004902040594</v>
      </c>
      <c r="Y238" s="161">
        <f t="shared" si="167"/>
        <v>9.3144264855567691</v>
      </c>
      <c r="Z238" s="161">
        <f t="shared" si="168"/>
        <v>9.3633781395108358</v>
      </c>
      <c r="AA238" s="161">
        <f t="shared" si="169"/>
        <v>9.1963300564493125</v>
      </c>
      <c r="AB238" s="161">
        <f t="shared" si="170"/>
        <v>9.0200237501760476</v>
      </c>
      <c r="AC238" s="161">
        <f t="shared" si="171"/>
        <v>8.6955231509957152</v>
      </c>
      <c r="AD238" s="82"/>
      <c r="AE238" s="82"/>
      <c r="AF238" s="82"/>
      <c r="AG238" s="95">
        <v>5150</v>
      </c>
      <c r="AH238" s="161">
        <f t="shared" si="172"/>
        <v>-11.158067751258583</v>
      </c>
      <c r="AI238" s="161">
        <f t="shared" si="173"/>
        <v>-11.327385396118181</v>
      </c>
      <c r="AJ238" s="161">
        <f t="shared" si="174"/>
        <v>-11.55297137133541</v>
      </c>
      <c r="AK238" s="161">
        <f t="shared" si="175"/>
        <v>-11.828687563267579</v>
      </c>
      <c r="AL238" s="161">
        <f t="shared" si="176"/>
        <v>-12.1110616746072</v>
      </c>
      <c r="AM238" s="161">
        <f t="shared" si="177"/>
        <v>-12.461522321721958</v>
      </c>
      <c r="AN238" s="81"/>
      <c r="AO238" s="81"/>
      <c r="AP238" s="95">
        <v>5150</v>
      </c>
      <c r="AQ238" s="94">
        <f t="shared" si="159"/>
        <v>61.175159459018289</v>
      </c>
      <c r="AR238" s="94">
        <f t="shared" si="160"/>
        <v>105.87501770195254</v>
      </c>
      <c r="AS238" s="94">
        <f t="shared" si="161"/>
        <v>165.42971515930083</v>
      </c>
      <c r="AT238" s="94">
        <f t="shared" si="162"/>
        <v>238.21878982939316</v>
      </c>
      <c r="AU238" s="94">
        <f t="shared" si="163"/>
        <v>312.76555522305318</v>
      </c>
      <c r="AV238" s="94">
        <f t="shared" si="164"/>
        <v>405.28716606134952</v>
      </c>
      <c r="AW238" s="81"/>
      <c r="AX238" s="95">
        <v>5150</v>
      </c>
      <c r="AY238" s="99">
        <f>'Max limit'!AX238*Input!PrimaryDrive_ratio*Input!Gear1_ratio*Input!FinalDrive_ratio</f>
        <v>454.50623700623697</v>
      </c>
      <c r="AZ238" s="99">
        <f t="shared" si="178"/>
        <v>7.5751039501039497</v>
      </c>
      <c r="BA238" s="99">
        <f>AZ238*Input!$N$23</f>
        <v>17824.204444386691</v>
      </c>
      <c r="BB238" s="97">
        <f t="shared" si="165"/>
        <v>17.824204444386691</v>
      </c>
      <c r="BC238" s="95">
        <v>5150</v>
      </c>
      <c r="BD238" s="99">
        <f>'Max limit'!AX238*Input!PrimaryDrive_ratio*Input!Gear2_ratio*Input!FinalDrive_ratio</f>
        <v>597.92820512820515</v>
      </c>
      <c r="BE238" s="99">
        <f t="shared" si="179"/>
        <v>9.9654700854700859</v>
      </c>
      <c r="BF238" s="99">
        <f>BE238*Input!$N$23</f>
        <v>23448.731180170937</v>
      </c>
      <c r="BG238" s="100">
        <f t="shared" si="180"/>
        <v>23.448731180170938</v>
      </c>
      <c r="BH238" s="95">
        <v>5150</v>
      </c>
      <c r="BI238" s="99">
        <f>'Max limit'!AX238*Input!PrimaryDrive_ratio*Input!Gear3_ratio*Input!FinalDrive_ratio</f>
        <v>747.41025641025635</v>
      </c>
      <c r="BJ238" s="99">
        <f t="shared" si="181"/>
        <v>12.456837606837606</v>
      </c>
      <c r="BK238" s="99">
        <f>BJ238*Input!$N$23</f>
        <v>29310.913975213669</v>
      </c>
      <c r="BL238" s="100">
        <f t="shared" si="182"/>
        <v>29.310913975213669</v>
      </c>
      <c r="BM238" s="95">
        <v>5150</v>
      </c>
      <c r="BN238" s="99">
        <f>'Max limit'!AX238*Input!PrimaryDrive_ratio*Input!Gear4_ratio*Input!FinalDrive_ratio</f>
        <v>896.89230769230755</v>
      </c>
      <c r="BO238" s="99">
        <f t="shared" si="183"/>
        <v>14.948205128205126</v>
      </c>
      <c r="BP238" s="99">
        <f>BO238*Input!$N$23</f>
        <v>35173.096770256401</v>
      </c>
      <c r="BQ238" s="100">
        <f t="shared" si="184"/>
        <v>35.1730967702564</v>
      </c>
      <c r="BR238" s="95">
        <v>5150</v>
      </c>
      <c r="BS238" s="99">
        <f>'Max limit'!AX238*Input!PrimaryDrive_ratio*Input!Gear5_ratio*Input!FinalDrive_ratio</f>
        <v>1027.6891025641025</v>
      </c>
      <c r="BT238" s="99">
        <f t="shared" si="185"/>
        <v>17.12815170940171</v>
      </c>
      <c r="BU238" s="99">
        <f>BT238*Input!$N$23</f>
        <v>40302.506715918797</v>
      </c>
      <c r="BV238" s="100">
        <f t="shared" si="186"/>
        <v>40.302506715918796</v>
      </c>
      <c r="BW238" s="95">
        <v>5150</v>
      </c>
      <c r="BX238" s="99">
        <f>'Max limit'!AX238*Input!PrimaryDrive_ratio*Input!Gear6_ratio*Input!FinalDrive_ratio</f>
        <v>1169.8595317725751</v>
      </c>
      <c r="BY238" s="99">
        <f t="shared" si="187"/>
        <v>19.497658862876253</v>
      </c>
      <c r="BZ238" s="99">
        <f>BY238*Input!$N$23</f>
        <v>45877.952309030094</v>
      </c>
      <c r="CA238" s="100">
        <f t="shared" si="188"/>
        <v>45.877952309030093</v>
      </c>
      <c r="CC238" s="95">
        <v>5150</v>
      </c>
      <c r="CD238" s="94">
        <f t="shared" si="189"/>
        <v>18</v>
      </c>
      <c r="CE238" s="94">
        <f t="shared" si="190"/>
        <v>23.5</v>
      </c>
      <c r="CF238" s="94">
        <f t="shared" si="191"/>
        <v>29.5</v>
      </c>
      <c r="CG238" s="94">
        <f t="shared" si="192"/>
        <v>35</v>
      </c>
      <c r="CH238" s="94">
        <f t="shared" si="193"/>
        <v>40.5</v>
      </c>
      <c r="CI238" s="94">
        <f t="shared" si="194"/>
        <v>46</v>
      </c>
      <c r="CK238" s="95">
        <v>5150</v>
      </c>
      <c r="CL238" s="162">
        <f t="shared" si="195"/>
        <v>7.5751039501039497</v>
      </c>
      <c r="CM238" s="162">
        <f t="shared" si="196"/>
        <v>9.9654700854700859</v>
      </c>
      <c r="CN238" s="162">
        <f t="shared" si="197"/>
        <v>12.456837606837606</v>
      </c>
      <c r="CO238" s="162">
        <f t="shared" si="198"/>
        <v>14.948205128205126</v>
      </c>
      <c r="CP238" s="162">
        <f t="shared" si="199"/>
        <v>17.12815170940171</v>
      </c>
      <c r="CQ238" s="162">
        <f t="shared" si="200"/>
        <v>19.497658862876253</v>
      </c>
    </row>
    <row r="239" spans="1:95" ht="19.5" thickTop="1" thickBot="1">
      <c r="A239" s="70">
        <v>5200</v>
      </c>
      <c r="B239" s="70">
        <v>69.727999999999994</v>
      </c>
      <c r="C239" s="70">
        <v>94.177000000000007</v>
      </c>
      <c r="D239" s="70">
        <v>65.643000000000001</v>
      </c>
      <c r="E239" s="70">
        <v>3.2730000000000001</v>
      </c>
      <c r="G239" s="92">
        <v>1</v>
      </c>
      <c r="H239" s="93">
        <f t="shared" si="201"/>
        <v>8.4570938215102984</v>
      </c>
      <c r="O239" s="95">
        <v>5160</v>
      </c>
      <c r="P239" s="94">
        <f t="shared" si="153"/>
        <v>13.020342337429595</v>
      </c>
      <c r="Q239" s="94">
        <f t="shared" si="154"/>
        <v>13.330818325034215</v>
      </c>
      <c r="R239" s="94">
        <f t="shared" si="155"/>
        <v>13.488510744987352</v>
      </c>
      <c r="S239" s="94">
        <f t="shared" si="156"/>
        <v>13.358324628903816</v>
      </c>
      <c r="T239" s="94">
        <f t="shared" si="157"/>
        <v>13.219538954644605</v>
      </c>
      <c r="U239" s="94">
        <f t="shared" si="158"/>
        <v>12.893776935470852</v>
      </c>
      <c r="V239" s="82"/>
      <c r="W239" s="95">
        <v>5160</v>
      </c>
      <c r="X239" s="161">
        <f t="shared" si="166"/>
        <v>9.1399305986972852</v>
      </c>
      <c r="Y239" s="161">
        <f t="shared" si="167"/>
        <v>9.3130468787361629</v>
      </c>
      <c r="Z239" s="161">
        <f t="shared" si="168"/>
        <v>9.3611637137902601</v>
      </c>
      <c r="AA239" s="161">
        <f t="shared" si="169"/>
        <v>9.1931120286131733</v>
      </c>
      <c r="AB239" s="161">
        <f t="shared" si="170"/>
        <v>9.0157595710179361</v>
      </c>
      <c r="AC239" s="161">
        <f t="shared" si="171"/>
        <v>8.6899975518441828</v>
      </c>
      <c r="AD239" s="82"/>
      <c r="AE239" s="82"/>
      <c r="AF239" s="82"/>
      <c r="AG239" s="95">
        <v>5160</v>
      </c>
      <c r="AH239" s="161">
        <f t="shared" si="172"/>
        <v>-11.158968524321509</v>
      </c>
      <c r="AI239" s="161">
        <f t="shared" si="173"/>
        <v>-11.328944351825468</v>
      </c>
      <c r="AJ239" s="161">
        <f t="shared" si="174"/>
        <v>-11.555407239628044</v>
      </c>
      <c r="AK239" s="161">
        <f t="shared" si="175"/>
        <v>-11.832195213608971</v>
      </c>
      <c r="AL239" s="161">
        <f t="shared" si="176"/>
        <v>-12.11566698809796</v>
      </c>
      <c r="AM239" s="161">
        <f t="shared" si="177"/>
        <v>-12.467489968805612</v>
      </c>
      <c r="AN239" s="81"/>
      <c r="AO239" s="81"/>
      <c r="AP239" s="95">
        <v>5160</v>
      </c>
      <c r="AQ239" s="94">
        <f t="shared" si="159"/>
        <v>61.412963547630795</v>
      </c>
      <c r="AR239" s="94">
        <f t="shared" si="160"/>
        <v>106.28658200867596</v>
      </c>
      <c r="AS239" s="94">
        <f t="shared" si="161"/>
        <v>166.07278438855619</v>
      </c>
      <c r="AT239" s="94">
        <f t="shared" si="162"/>
        <v>239.14480951952086</v>
      </c>
      <c r="AU239" s="94">
        <f t="shared" si="163"/>
        <v>313.98135798461396</v>
      </c>
      <c r="AV239" s="94">
        <f t="shared" si="164"/>
        <v>406.86262489143428</v>
      </c>
      <c r="AW239" s="81"/>
      <c r="AX239" s="95">
        <v>5160</v>
      </c>
      <c r="AY239" s="99">
        <f>'Max limit'!AX239*Input!PrimaryDrive_ratio*Input!Gear1_ratio*Input!FinalDrive_ratio</f>
        <v>455.38877338877342</v>
      </c>
      <c r="AZ239" s="99">
        <f t="shared" si="178"/>
        <v>7.5898128898128903</v>
      </c>
      <c r="BA239" s="99">
        <f>AZ239*Input!$N$23</f>
        <v>17858.814550103947</v>
      </c>
      <c r="BB239" s="97">
        <f t="shared" si="165"/>
        <v>17.858814550103947</v>
      </c>
      <c r="BC239" s="95">
        <v>5160</v>
      </c>
      <c r="BD239" s="99">
        <f>'Max limit'!AX239*Input!PrimaryDrive_ratio*Input!Gear2_ratio*Input!FinalDrive_ratio</f>
        <v>599.08923076923088</v>
      </c>
      <c r="BE239" s="99">
        <f t="shared" si="179"/>
        <v>9.9848205128205141</v>
      </c>
      <c r="BF239" s="99">
        <f>BE239*Input!$N$23</f>
        <v>23494.262697025639</v>
      </c>
      <c r="BG239" s="100">
        <f t="shared" si="180"/>
        <v>23.49426269702564</v>
      </c>
      <c r="BH239" s="95">
        <v>5160</v>
      </c>
      <c r="BI239" s="99">
        <f>'Max limit'!AX239*Input!PrimaryDrive_ratio*Input!Gear3_ratio*Input!FinalDrive_ratio</f>
        <v>748.86153846153854</v>
      </c>
      <c r="BJ239" s="99">
        <f t="shared" si="181"/>
        <v>12.481025641025642</v>
      </c>
      <c r="BK239" s="99">
        <f>BJ239*Input!$N$23</f>
        <v>29367.828371282048</v>
      </c>
      <c r="BL239" s="100">
        <f t="shared" si="182"/>
        <v>29.367828371282048</v>
      </c>
      <c r="BM239" s="95">
        <v>5160</v>
      </c>
      <c r="BN239" s="99">
        <f>'Max limit'!AX239*Input!PrimaryDrive_ratio*Input!Gear4_ratio*Input!FinalDrive_ratio</f>
        <v>898.63384615384621</v>
      </c>
      <c r="BO239" s="99">
        <f t="shared" si="183"/>
        <v>14.97723076923077</v>
      </c>
      <c r="BP239" s="99">
        <f>BO239*Input!$N$23</f>
        <v>35241.394045538458</v>
      </c>
      <c r="BQ239" s="100">
        <f t="shared" si="184"/>
        <v>35.241394045538456</v>
      </c>
      <c r="BR239" s="95">
        <v>5160</v>
      </c>
      <c r="BS239" s="99">
        <f>'Max limit'!AX239*Input!PrimaryDrive_ratio*Input!Gear5_ratio*Input!FinalDrive_ratio</f>
        <v>1029.6846153846154</v>
      </c>
      <c r="BT239" s="99">
        <f t="shared" si="185"/>
        <v>17.161410256410257</v>
      </c>
      <c r="BU239" s="99">
        <f>BT239*Input!$N$23</f>
        <v>40380.764010512816</v>
      </c>
      <c r="BV239" s="100">
        <f t="shared" si="186"/>
        <v>40.380764010512813</v>
      </c>
      <c r="BW239" s="95">
        <v>5160</v>
      </c>
      <c r="BX239" s="99">
        <f>'Max limit'!AX239*Input!PrimaryDrive_ratio*Input!Gear6_ratio*Input!FinalDrive_ratio</f>
        <v>1172.1311036789298</v>
      </c>
      <c r="BY239" s="99">
        <f t="shared" si="187"/>
        <v>19.535518394648829</v>
      </c>
      <c r="BZ239" s="99">
        <f>BY239*Input!$N$23</f>
        <v>45967.035711571894</v>
      </c>
      <c r="CA239" s="100">
        <f t="shared" si="188"/>
        <v>45.967035711571896</v>
      </c>
      <c r="CC239" s="95">
        <v>5160</v>
      </c>
      <c r="CD239" s="94">
        <f t="shared" si="189"/>
        <v>18</v>
      </c>
      <c r="CE239" s="94">
        <f t="shared" si="190"/>
        <v>23.5</v>
      </c>
      <c r="CF239" s="94">
        <f t="shared" si="191"/>
        <v>29.5</v>
      </c>
      <c r="CG239" s="94">
        <f t="shared" si="192"/>
        <v>35</v>
      </c>
      <c r="CH239" s="94">
        <f t="shared" si="193"/>
        <v>40.5</v>
      </c>
      <c r="CI239" s="94">
        <f t="shared" si="194"/>
        <v>46</v>
      </c>
      <c r="CK239" s="95">
        <v>5160</v>
      </c>
      <c r="CL239" s="162">
        <f t="shared" si="195"/>
        <v>7.5898128898128903</v>
      </c>
      <c r="CM239" s="162">
        <f t="shared" si="196"/>
        <v>9.9848205128205141</v>
      </c>
      <c r="CN239" s="162">
        <f t="shared" si="197"/>
        <v>12.481025641025642</v>
      </c>
      <c r="CO239" s="162">
        <f t="shared" si="198"/>
        <v>14.97723076923077</v>
      </c>
      <c r="CP239" s="162">
        <f t="shared" si="199"/>
        <v>17.161410256410257</v>
      </c>
      <c r="CQ239" s="162">
        <f t="shared" si="200"/>
        <v>19.535518394648829</v>
      </c>
    </row>
    <row r="240" spans="1:95" ht="19.5" thickTop="1" thickBot="1">
      <c r="A240" s="70">
        <v>5210</v>
      </c>
      <c r="B240" s="70">
        <v>69.91</v>
      </c>
      <c r="C240" s="70">
        <v>94.241</v>
      </c>
      <c r="D240" s="70">
        <v>65.817999999999998</v>
      </c>
      <c r="E240" s="70">
        <v>3.2789999999999999</v>
      </c>
      <c r="G240" s="92">
        <v>1</v>
      </c>
      <c r="H240" s="93">
        <f t="shared" si="201"/>
        <v>8.5022883295194518</v>
      </c>
      <c r="O240" s="95">
        <v>5170</v>
      </c>
      <c r="P240" s="94">
        <f t="shared" si="153"/>
        <v>13.01957095243784</v>
      </c>
      <c r="Q240" s="94">
        <f t="shared" si="154"/>
        <v>13.329436041963715</v>
      </c>
      <c r="R240" s="94">
        <f t="shared" si="155"/>
        <v>13.486292023581576</v>
      </c>
      <c r="S240" s="94">
        <f t="shared" si="156"/>
        <v>13.355100358530649</v>
      </c>
      <c r="T240" s="94">
        <f t="shared" si="157"/>
        <v>13.215266503557963</v>
      </c>
      <c r="U240" s="94">
        <f t="shared" si="158"/>
        <v>12.888240617407291</v>
      </c>
      <c r="V240" s="82"/>
      <c r="W240" s="95">
        <v>5170</v>
      </c>
      <c r="X240" s="161">
        <f t="shared" si="166"/>
        <v>9.1391592137055309</v>
      </c>
      <c r="Y240" s="161">
        <f t="shared" si="167"/>
        <v>9.3116645956656612</v>
      </c>
      <c r="Z240" s="161">
        <f t="shared" si="168"/>
        <v>9.3589449923844832</v>
      </c>
      <c r="AA240" s="161">
        <f t="shared" si="169"/>
        <v>9.1898877582400083</v>
      </c>
      <c r="AB240" s="161">
        <f t="shared" si="170"/>
        <v>9.0114871199312923</v>
      </c>
      <c r="AC240" s="161">
        <f t="shared" si="171"/>
        <v>8.6844612337806204</v>
      </c>
      <c r="AD240" s="82"/>
      <c r="AE240" s="82"/>
      <c r="AF240" s="82"/>
      <c r="AG240" s="95">
        <v>5170</v>
      </c>
      <c r="AH240" s="161">
        <f t="shared" si="172"/>
        <v>-11.159871044761861</v>
      </c>
      <c r="AI240" s="161">
        <f t="shared" si="173"/>
        <v>-11.330506331695133</v>
      </c>
      <c r="AJ240" s="161">
        <f t="shared" si="174"/>
        <v>-11.557847833174398</v>
      </c>
      <c r="AK240" s="161">
        <f t="shared" si="175"/>
        <v>-11.835709668315721</v>
      </c>
      <c r="AL240" s="161">
        <f t="shared" si="176"/>
        <v>-12.120281235271534</v>
      </c>
      <c r="AM240" s="161">
        <f t="shared" si="177"/>
        <v>-12.47346919231426</v>
      </c>
      <c r="AN240" s="81"/>
      <c r="AO240" s="81"/>
      <c r="AP240" s="95">
        <v>5170</v>
      </c>
      <c r="AQ240" s="94">
        <f t="shared" si="159"/>
        <v>61.651228943883659</v>
      </c>
      <c r="AR240" s="94">
        <f t="shared" si="160"/>
        <v>106.69894469426785</v>
      </c>
      <c r="AS240" s="94">
        <f t="shared" si="161"/>
        <v>166.71710108479346</v>
      </c>
      <c r="AT240" s="94">
        <f t="shared" si="162"/>
        <v>240.07262556210276</v>
      </c>
      <c r="AU240" s="94">
        <f t="shared" si="163"/>
        <v>315.19951923843769</v>
      </c>
      <c r="AV240" s="94">
        <f t="shared" si="164"/>
        <v>408.44113989771722</v>
      </c>
      <c r="AW240" s="81"/>
      <c r="AX240" s="95">
        <v>5170</v>
      </c>
      <c r="AY240" s="99">
        <f>'Max limit'!AX240*Input!PrimaryDrive_ratio*Input!Gear1_ratio*Input!FinalDrive_ratio</f>
        <v>456.27130977130975</v>
      </c>
      <c r="AZ240" s="99">
        <f t="shared" si="178"/>
        <v>7.6045218295218291</v>
      </c>
      <c r="BA240" s="99">
        <f>AZ240*Input!$N$23</f>
        <v>17893.424655821203</v>
      </c>
      <c r="BB240" s="97">
        <f t="shared" si="165"/>
        <v>17.893424655821203</v>
      </c>
      <c r="BC240" s="95">
        <v>5170</v>
      </c>
      <c r="BD240" s="99">
        <f>'Max limit'!AX240*Input!PrimaryDrive_ratio*Input!Gear2_ratio*Input!FinalDrive_ratio</f>
        <v>600.25025641025638</v>
      </c>
      <c r="BE240" s="99">
        <f t="shared" si="179"/>
        <v>10.00417094017094</v>
      </c>
      <c r="BF240" s="99">
        <f>BE240*Input!$N$23</f>
        <v>23539.794213880337</v>
      </c>
      <c r="BG240" s="100">
        <f t="shared" si="180"/>
        <v>23.539794213880338</v>
      </c>
      <c r="BH240" s="95">
        <v>5170</v>
      </c>
      <c r="BI240" s="99">
        <f>'Max limit'!AX240*Input!PrimaryDrive_ratio*Input!Gear3_ratio*Input!FinalDrive_ratio</f>
        <v>750.31282051282039</v>
      </c>
      <c r="BJ240" s="99">
        <f t="shared" si="181"/>
        <v>12.505213675213673</v>
      </c>
      <c r="BK240" s="99">
        <f>BJ240*Input!$N$23</f>
        <v>29424.742767350417</v>
      </c>
      <c r="BL240" s="100">
        <f t="shared" si="182"/>
        <v>29.424742767350416</v>
      </c>
      <c r="BM240" s="95">
        <v>5170</v>
      </c>
      <c r="BN240" s="99">
        <f>'Max limit'!AX240*Input!PrimaryDrive_ratio*Input!Gear4_ratio*Input!FinalDrive_ratio</f>
        <v>900.37538461538475</v>
      </c>
      <c r="BO240" s="99">
        <f t="shared" si="183"/>
        <v>15.006256410256412</v>
      </c>
      <c r="BP240" s="99">
        <f>BO240*Input!$N$23</f>
        <v>35309.691320820515</v>
      </c>
      <c r="BQ240" s="100">
        <f t="shared" si="184"/>
        <v>35.309691320820512</v>
      </c>
      <c r="BR240" s="95">
        <v>5170</v>
      </c>
      <c r="BS240" s="99">
        <f>'Max limit'!AX240*Input!PrimaryDrive_ratio*Input!Gear5_ratio*Input!FinalDrive_ratio</f>
        <v>1031.6801282051281</v>
      </c>
      <c r="BT240" s="99">
        <f t="shared" si="185"/>
        <v>17.1946688034188</v>
      </c>
      <c r="BU240" s="99">
        <f>BT240*Input!$N$23</f>
        <v>40459.02130510682</v>
      </c>
      <c r="BV240" s="100">
        <f t="shared" si="186"/>
        <v>40.459021305106823</v>
      </c>
      <c r="BW240" s="95">
        <v>5170</v>
      </c>
      <c r="BX240" s="99">
        <f>'Max limit'!AX240*Input!PrimaryDrive_ratio*Input!Gear6_ratio*Input!FinalDrive_ratio</f>
        <v>1174.4026755852842</v>
      </c>
      <c r="BY240" s="99">
        <f t="shared" si="187"/>
        <v>19.573377926421404</v>
      </c>
      <c r="BZ240" s="99">
        <f>BY240*Input!$N$23</f>
        <v>46056.119114113702</v>
      </c>
      <c r="CA240" s="100">
        <f t="shared" si="188"/>
        <v>46.056119114113706</v>
      </c>
      <c r="CC240" s="95">
        <v>5170</v>
      </c>
      <c r="CD240" s="94">
        <f t="shared" si="189"/>
        <v>18</v>
      </c>
      <c r="CE240" s="94">
        <f t="shared" si="190"/>
        <v>23.5</v>
      </c>
      <c r="CF240" s="94">
        <f t="shared" si="191"/>
        <v>29.5</v>
      </c>
      <c r="CG240" s="94">
        <f t="shared" si="192"/>
        <v>35.5</v>
      </c>
      <c r="CH240" s="94">
        <f t="shared" si="193"/>
        <v>40.5</v>
      </c>
      <c r="CI240" s="94">
        <f t="shared" si="194"/>
        <v>46</v>
      </c>
      <c r="CK240" s="95">
        <v>5170</v>
      </c>
      <c r="CL240" s="162">
        <f t="shared" si="195"/>
        <v>7.6045218295218291</v>
      </c>
      <c r="CM240" s="162">
        <f t="shared" si="196"/>
        <v>10.00417094017094</v>
      </c>
      <c r="CN240" s="162">
        <f t="shared" si="197"/>
        <v>12.505213675213673</v>
      </c>
      <c r="CO240" s="162">
        <f t="shared" si="198"/>
        <v>15.006256410256412</v>
      </c>
      <c r="CP240" s="162">
        <f t="shared" si="199"/>
        <v>17.1946688034188</v>
      </c>
      <c r="CQ240" s="162">
        <f t="shared" si="200"/>
        <v>19.573377926421404</v>
      </c>
    </row>
    <row r="241" spans="1:95" ht="19.5" thickTop="1" thickBot="1">
      <c r="A241" s="70">
        <v>5220</v>
      </c>
      <c r="B241" s="70">
        <v>70.102999999999994</v>
      </c>
      <c r="C241" s="70">
        <v>94.320999999999998</v>
      </c>
      <c r="D241" s="70">
        <v>65.992999999999995</v>
      </c>
      <c r="E241" s="70">
        <v>3.294</v>
      </c>
      <c r="G241" s="92">
        <v>1</v>
      </c>
      <c r="H241" s="93">
        <f t="shared" si="201"/>
        <v>8.5474828375286052</v>
      </c>
      <c r="O241" s="95">
        <v>5180</v>
      </c>
      <c r="P241" s="94">
        <f t="shared" si="153"/>
        <v>13.018798073961108</v>
      </c>
      <c r="Q241" s="94">
        <f t="shared" si="154"/>
        <v>13.328051082643322</v>
      </c>
      <c r="R241" s="94">
        <f t="shared" si="155"/>
        <v>13.4840690064906</v>
      </c>
      <c r="S241" s="94">
        <f t="shared" si="156"/>
        <v>13.351869845620461</v>
      </c>
      <c r="T241" s="94">
        <f t="shared" si="157"/>
        <v>13.210985780542785</v>
      </c>
      <c r="U241" s="94">
        <f t="shared" si="158"/>
        <v>12.882693580431699</v>
      </c>
      <c r="V241" s="82"/>
      <c r="W241" s="95">
        <v>5180</v>
      </c>
      <c r="X241" s="161">
        <f t="shared" si="166"/>
        <v>9.1383863352287982</v>
      </c>
      <c r="Y241" s="161">
        <f t="shared" si="167"/>
        <v>9.3102796363452658</v>
      </c>
      <c r="Z241" s="161">
        <f t="shared" si="168"/>
        <v>9.3567219752935085</v>
      </c>
      <c r="AA241" s="161">
        <f t="shared" si="169"/>
        <v>9.186657245329819</v>
      </c>
      <c r="AB241" s="161">
        <f t="shared" si="170"/>
        <v>9.007206396916116</v>
      </c>
      <c r="AC241" s="161">
        <f t="shared" si="171"/>
        <v>8.6789141968050281</v>
      </c>
      <c r="AD241" s="82"/>
      <c r="AE241" s="82"/>
      <c r="AF241" s="82"/>
      <c r="AG241" s="95">
        <v>5180</v>
      </c>
      <c r="AH241" s="161">
        <f t="shared" si="172"/>
        <v>-11.160775312579638</v>
      </c>
      <c r="AI241" s="161">
        <f t="shared" si="173"/>
        <v>-11.332071335727182</v>
      </c>
      <c r="AJ241" s="161">
        <f t="shared" si="174"/>
        <v>-11.560293151974472</v>
      </c>
      <c r="AK241" s="161">
        <f t="shared" si="175"/>
        <v>-11.839230927387826</v>
      </c>
      <c r="AL241" s="161">
        <f t="shared" si="176"/>
        <v>-12.124904416127924</v>
      </c>
      <c r="AM241" s="161">
        <f t="shared" si="177"/>
        <v>-12.4794599922479</v>
      </c>
      <c r="AN241" s="81"/>
      <c r="AO241" s="81"/>
      <c r="AP241" s="95">
        <v>5180</v>
      </c>
      <c r="AQ241" s="94">
        <f t="shared" si="159"/>
        <v>61.889955647776873</v>
      </c>
      <c r="AR241" s="94">
        <f t="shared" si="160"/>
        <v>107.11210575872828</v>
      </c>
      <c r="AS241" s="94">
        <f t="shared" si="161"/>
        <v>167.36266524801289</v>
      </c>
      <c r="AT241" s="94">
        <f t="shared" si="162"/>
        <v>241.00223795713862</v>
      </c>
      <c r="AU241" s="94">
        <f t="shared" si="163"/>
        <v>316.42003898452452</v>
      </c>
      <c r="AV241" s="94">
        <f t="shared" si="164"/>
        <v>410.02271108019795</v>
      </c>
      <c r="AW241" s="81"/>
      <c r="AX241" s="95">
        <v>5180</v>
      </c>
      <c r="AY241" s="99">
        <f>'Max limit'!AX241*Input!PrimaryDrive_ratio*Input!Gear1_ratio*Input!FinalDrive_ratio</f>
        <v>457.15384615384613</v>
      </c>
      <c r="AZ241" s="99">
        <f t="shared" si="178"/>
        <v>7.6192307692307688</v>
      </c>
      <c r="BA241" s="99">
        <f>AZ241*Input!$N$23</f>
        <v>17928.034761538456</v>
      </c>
      <c r="BB241" s="97">
        <f t="shared" si="165"/>
        <v>17.928034761538456</v>
      </c>
      <c r="BC241" s="95">
        <v>5180</v>
      </c>
      <c r="BD241" s="99">
        <f>'Max limit'!AX241*Input!PrimaryDrive_ratio*Input!Gear2_ratio*Input!FinalDrive_ratio</f>
        <v>601.411282051282</v>
      </c>
      <c r="BE241" s="99">
        <f t="shared" si="179"/>
        <v>10.023521367521367</v>
      </c>
      <c r="BF241" s="99">
        <f>BE241*Input!$N$23</f>
        <v>23585.325730735036</v>
      </c>
      <c r="BG241" s="100">
        <f t="shared" si="180"/>
        <v>23.585325730735036</v>
      </c>
      <c r="BH241" s="95">
        <v>5180</v>
      </c>
      <c r="BI241" s="99">
        <f>'Max limit'!AX241*Input!PrimaryDrive_ratio*Input!Gear3_ratio*Input!FinalDrive_ratio</f>
        <v>751.76410256410247</v>
      </c>
      <c r="BJ241" s="99">
        <f t="shared" si="181"/>
        <v>12.529401709401707</v>
      </c>
      <c r="BK241" s="99">
        <f>BJ241*Input!$N$23</f>
        <v>29481.657163418793</v>
      </c>
      <c r="BL241" s="100">
        <f t="shared" si="182"/>
        <v>29.481657163418792</v>
      </c>
      <c r="BM241" s="95">
        <v>5180</v>
      </c>
      <c r="BN241" s="99">
        <f>'Max limit'!AX241*Input!PrimaryDrive_ratio*Input!Gear4_ratio*Input!FinalDrive_ratio</f>
        <v>902.11692307692306</v>
      </c>
      <c r="BO241" s="99">
        <f t="shared" si="183"/>
        <v>15.035282051282051</v>
      </c>
      <c r="BP241" s="99">
        <f>BO241*Input!$N$23</f>
        <v>35377.988596102557</v>
      </c>
      <c r="BQ241" s="100">
        <f t="shared" si="184"/>
        <v>35.377988596102554</v>
      </c>
      <c r="BR241" s="95">
        <v>5180</v>
      </c>
      <c r="BS241" s="99">
        <f>'Max limit'!AX241*Input!PrimaryDrive_ratio*Input!Gear5_ratio*Input!FinalDrive_ratio</f>
        <v>1033.675641025641</v>
      </c>
      <c r="BT241" s="99">
        <f t="shared" si="185"/>
        <v>17.22792735042735</v>
      </c>
      <c r="BU241" s="99">
        <f>BT241*Input!$N$23</f>
        <v>40537.278599700847</v>
      </c>
      <c r="BV241" s="100">
        <f t="shared" si="186"/>
        <v>40.537278599700848</v>
      </c>
      <c r="BW241" s="95">
        <v>5180</v>
      </c>
      <c r="BX241" s="99">
        <f>'Max limit'!AX241*Input!PrimaryDrive_ratio*Input!Gear6_ratio*Input!FinalDrive_ratio</f>
        <v>1176.6742474916387</v>
      </c>
      <c r="BY241" s="99">
        <f t="shared" si="187"/>
        <v>19.611237458193976</v>
      </c>
      <c r="BZ241" s="99">
        <f>BY241*Input!$N$23</f>
        <v>46145.202516655503</v>
      </c>
      <c r="CA241" s="100">
        <f t="shared" si="188"/>
        <v>46.145202516655502</v>
      </c>
      <c r="CC241" s="95">
        <v>5180</v>
      </c>
      <c r="CD241" s="94">
        <f t="shared" si="189"/>
        <v>18</v>
      </c>
      <c r="CE241" s="94">
        <f t="shared" si="190"/>
        <v>23.5</v>
      </c>
      <c r="CF241" s="94">
        <f t="shared" si="191"/>
        <v>29.5</v>
      </c>
      <c r="CG241" s="94">
        <f t="shared" si="192"/>
        <v>35.5</v>
      </c>
      <c r="CH241" s="94">
        <f t="shared" si="193"/>
        <v>40.5</v>
      </c>
      <c r="CI241" s="94">
        <f t="shared" si="194"/>
        <v>46</v>
      </c>
      <c r="CK241" s="95">
        <v>5180</v>
      </c>
      <c r="CL241" s="162">
        <f t="shared" si="195"/>
        <v>7.6192307692307688</v>
      </c>
      <c r="CM241" s="162">
        <f t="shared" si="196"/>
        <v>10.023521367521367</v>
      </c>
      <c r="CN241" s="162">
        <f t="shared" si="197"/>
        <v>12.529401709401707</v>
      </c>
      <c r="CO241" s="162">
        <f t="shared" si="198"/>
        <v>15.035282051282051</v>
      </c>
      <c r="CP241" s="162">
        <f t="shared" si="199"/>
        <v>17.22792735042735</v>
      </c>
      <c r="CQ241" s="162">
        <f t="shared" si="200"/>
        <v>19.611237458193976</v>
      </c>
    </row>
    <row r="242" spans="1:95" ht="19.5" thickTop="1" thickBot="1">
      <c r="A242" s="70">
        <v>5230</v>
      </c>
      <c r="B242" s="70">
        <v>70.302999999999997</v>
      </c>
      <c r="C242" s="70">
        <v>94.409000000000006</v>
      </c>
      <c r="D242" s="70">
        <v>66.180999999999997</v>
      </c>
      <c r="E242" s="70">
        <v>3.3039999999999998</v>
      </c>
      <c r="G242" s="92">
        <v>1</v>
      </c>
      <c r="H242" s="93">
        <f t="shared" si="201"/>
        <v>8.5926773455377585</v>
      </c>
      <c r="O242" s="95">
        <v>5190</v>
      </c>
      <c r="P242" s="94">
        <f t="shared" si="153"/>
        <v>13.018023701999397</v>
      </c>
      <c r="Q242" s="94">
        <f t="shared" si="154"/>
        <v>13.326663447073031</v>
      </c>
      <c r="R242" s="94">
        <f t="shared" si="155"/>
        <v>13.481841693714424</v>
      </c>
      <c r="S242" s="94">
        <f t="shared" si="156"/>
        <v>13.348633090173248</v>
      </c>
      <c r="T242" s="94">
        <f t="shared" si="157"/>
        <v>13.20669678559908</v>
      </c>
      <c r="U242" s="94">
        <f t="shared" si="158"/>
        <v>12.877135824544077</v>
      </c>
      <c r="V242" s="82"/>
      <c r="W242" s="95">
        <v>5190</v>
      </c>
      <c r="X242" s="161">
        <f t="shared" si="166"/>
        <v>9.1376119632670854</v>
      </c>
      <c r="Y242" s="161">
        <f t="shared" si="167"/>
        <v>9.3088920007749749</v>
      </c>
      <c r="Z242" s="161">
        <f t="shared" si="168"/>
        <v>9.3544946625173324</v>
      </c>
      <c r="AA242" s="161">
        <f t="shared" si="169"/>
        <v>9.1834204898826055</v>
      </c>
      <c r="AB242" s="161">
        <f t="shared" si="170"/>
        <v>9.002917401972411</v>
      </c>
      <c r="AC242" s="161">
        <f t="shared" si="171"/>
        <v>8.6733564409174058</v>
      </c>
      <c r="AD242" s="82"/>
      <c r="AE242" s="82"/>
      <c r="AF242" s="82"/>
      <c r="AG242" s="95">
        <v>5190</v>
      </c>
      <c r="AH242" s="161">
        <f t="shared" si="172"/>
        <v>-11.161681327774842</v>
      </c>
      <c r="AI242" s="161">
        <f t="shared" si="173"/>
        <v>-11.333639363921609</v>
      </c>
      <c r="AJ242" s="161">
        <f t="shared" si="174"/>
        <v>-11.562743196028265</v>
      </c>
      <c r="AK242" s="161">
        <f t="shared" si="175"/>
        <v>-11.84275899082529</v>
      </c>
      <c r="AL242" s="161">
        <f t="shared" si="176"/>
        <v>-12.129536530667128</v>
      </c>
      <c r="AM242" s="161">
        <f t="shared" si="177"/>
        <v>-12.485462368606532</v>
      </c>
      <c r="AN242" s="81"/>
      <c r="AO242" s="81"/>
      <c r="AP242" s="95">
        <v>5190</v>
      </c>
      <c r="AQ242" s="94">
        <f t="shared" si="159"/>
        <v>62.129143659310493</v>
      </c>
      <c r="AR242" s="94">
        <f t="shared" si="160"/>
        <v>107.52606520205721</v>
      </c>
      <c r="AS242" s="94">
        <f t="shared" si="161"/>
        <v>168.00947687821449</v>
      </c>
      <c r="AT242" s="94">
        <f t="shared" si="162"/>
        <v>241.93364670462884</v>
      </c>
      <c r="AU242" s="94">
        <f t="shared" si="163"/>
        <v>317.64291722287413</v>
      </c>
      <c r="AV242" s="94">
        <f t="shared" si="164"/>
        <v>411.60733843887692</v>
      </c>
      <c r="AW242" s="81"/>
      <c r="AX242" s="95">
        <v>5190</v>
      </c>
      <c r="AY242" s="99">
        <f>'Max limit'!AX242*Input!PrimaryDrive_ratio*Input!Gear1_ratio*Input!FinalDrive_ratio</f>
        <v>458.03638253638252</v>
      </c>
      <c r="AZ242" s="99">
        <f t="shared" si="178"/>
        <v>7.6339397089397085</v>
      </c>
      <c r="BA242" s="99">
        <f>AZ242*Input!$N$23</f>
        <v>17962.644867255713</v>
      </c>
      <c r="BB242" s="97">
        <f t="shared" si="165"/>
        <v>17.962644867255712</v>
      </c>
      <c r="BC242" s="95">
        <v>5190</v>
      </c>
      <c r="BD242" s="99">
        <f>'Max limit'!AX242*Input!PrimaryDrive_ratio*Input!Gear2_ratio*Input!FinalDrive_ratio</f>
        <v>602.57230769230762</v>
      </c>
      <c r="BE242" s="99">
        <f t="shared" si="179"/>
        <v>10.042871794871793</v>
      </c>
      <c r="BF242" s="99">
        <f>BE242*Input!$N$23</f>
        <v>23630.857247589734</v>
      </c>
      <c r="BG242" s="100">
        <f t="shared" si="180"/>
        <v>23.630857247589734</v>
      </c>
      <c r="BH242" s="95">
        <v>5190</v>
      </c>
      <c r="BI242" s="99">
        <f>'Max limit'!AX242*Input!PrimaryDrive_ratio*Input!Gear3_ratio*Input!FinalDrive_ratio</f>
        <v>753.21538461538455</v>
      </c>
      <c r="BJ242" s="99">
        <f t="shared" si="181"/>
        <v>12.553589743589743</v>
      </c>
      <c r="BK242" s="99">
        <f>BJ242*Input!$N$23</f>
        <v>29538.571559487173</v>
      </c>
      <c r="BL242" s="100">
        <f t="shared" si="182"/>
        <v>29.538571559487174</v>
      </c>
      <c r="BM242" s="95">
        <v>5190</v>
      </c>
      <c r="BN242" s="99">
        <f>'Max limit'!AX242*Input!PrimaryDrive_ratio*Input!Gear4_ratio*Input!FinalDrive_ratio</f>
        <v>903.85846153846148</v>
      </c>
      <c r="BO242" s="99">
        <f t="shared" si="183"/>
        <v>15.064307692307692</v>
      </c>
      <c r="BP242" s="99">
        <f>BO242*Input!$N$23</f>
        <v>35446.285871384607</v>
      </c>
      <c r="BQ242" s="100">
        <f t="shared" si="184"/>
        <v>35.44628587138461</v>
      </c>
      <c r="BR242" s="95">
        <v>5190</v>
      </c>
      <c r="BS242" s="99">
        <f>'Max limit'!AX242*Input!PrimaryDrive_ratio*Input!Gear5_ratio*Input!FinalDrive_ratio</f>
        <v>1035.6711538461536</v>
      </c>
      <c r="BT242" s="99">
        <f t="shared" si="185"/>
        <v>17.261185897435894</v>
      </c>
      <c r="BU242" s="99">
        <f>BT242*Input!$N$23</f>
        <v>40615.535894294859</v>
      </c>
      <c r="BV242" s="100">
        <f t="shared" si="186"/>
        <v>40.615535894294858</v>
      </c>
      <c r="BW242" s="95">
        <v>5190</v>
      </c>
      <c r="BX242" s="99">
        <f>'Max limit'!AX242*Input!PrimaryDrive_ratio*Input!Gear6_ratio*Input!FinalDrive_ratio</f>
        <v>1178.9458193979931</v>
      </c>
      <c r="BY242" s="99">
        <f t="shared" si="187"/>
        <v>19.649096989966552</v>
      </c>
      <c r="BZ242" s="99">
        <f>BY242*Input!$N$23</f>
        <v>46234.285919197311</v>
      </c>
      <c r="CA242" s="100">
        <f t="shared" si="188"/>
        <v>46.234285919197312</v>
      </c>
      <c r="CC242" s="95">
        <v>5190</v>
      </c>
      <c r="CD242" s="94">
        <f t="shared" si="189"/>
        <v>18</v>
      </c>
      <c r="CE242" s="94">
        <f t="shared" si="190"/>
        <v>23.5</v>
      </c>
      <c r="CF242" s="94">
        <f t="shared" si="191"/>
        <v>29.5</v>
      </c>
      <c r="CG242" s="94">
        <f t="shared" si="192"/>
        <v>35.5</v>
      </c>
      <c r="CH242" s="94">
        <f t="shared" si="193"/>
        <v>40.5</v>
      </c>
      <c r="CI242" s="94">
        <f t="shared" si="194"/>
        <v>46</v>
      </c>
      <c r="CK242" s="95">
        <v>5190</v>
      </c>
      <c r="CL242" s="162">
        <f t="shared" si="195"/>
        <v>7.6339397089397085</v>
      </c>
      <c r="CM242" s="162">
        <f t="shared" si="196"/>
        <v>10.042871794871793</v>
      </c>
      <c r="CN242" s="162">
        <f t="shared" si="197"/>
        <v>12.553589743589743</v>
      </c>
      <c r="CO242" s="162">
        <f t="shared" si="198"/>
        <v>15.064307692307692</v>
      </c>
      <c r="CP242" s="162">
        <f t="shared" si="199"/>
        <v>17.261185897435894</v>
      </c>
      <c r="CQ242" s="162">
        <f t="shared" si="200"/>
        <v>19.649096989966552</v>
      </c>
    </row>
    <row r="243" spans="1:95" ht="19.5" thickTop="1" thickBot="1">
      <c r="A243" s="70">
        <v>5240</v>
      </c>
      <c r="B243" s="70">
        <v>70.507000000000005</v>
      </c>
      <c r="C243" s="70">
        <v>94.501999999999995</v>
      </c>
      <c r="D243" s="70">
        <v>66.373000000000005</v>
      </c>
      <c r="E243" s="70">
        <v>3.3140000000000001</v>
      </c>
      <c r="G243" s="92">
        <v>1</v>
      </c>
      <c r="H243" s="93">
        <f t="shared" si="201"/>
        <v>8.6378718535469119</v>
      </c>
      <c r="O243" s="95">
        <v>5200</v>
      </c>
      <c r="P243" s="94">
        <f t="shared" si="153"/>
        <v>13.017247836552706</v>
      </c>
      <c r="Q243" s="94">
        <f t="shared" si="154"/>
        <v>13.325273135252845</v>
      </c>
      <c r="R243" s="94">
        <f t="shared" si="155"/>
        <v>13.479610085253048</v>
      </c>
      <c r="S243" s="94">
        <f t="shared" si="156"/>
        <v>13.34539009218901</v>
      </c>
      <c r="T243" s="94">
        <f t="shared" si="157"/>
        <v>13.202399518726841</v>
      </c>
      <c r="U243" s="94">
        <f t="shared" si="158"/>
        <v>12.871567349744423</v>
      </c>
      <c r="V243" s="82"/>
      <c r="W243" s="95">
        <v>5200</v>
      </c>
      <c r="X243" s="161">
        <f t="shared" si="166"/>
        <v>9.1368360978203942</v>
      </c>
      <c r="Y243" s="161">
        <f t="shared" si="167"/>
        <v>9.3075016889547921</v>
      </c>
      <c r="Z243" s="161">
        <f t="shared" si="168"/>
        <v>9.3522630540559568</v>
      </c>
      <c r="AA243" s="161">
        <f t="shared" si="169"/>
        <v>9.1801774918983678</v>
      </c>
      <c r="AB243" s="161">
        <f t="shared" si="170"/>
        <v>8.9986201351001718</v>
      </c>
      <c r="AC243" s="161">
        <f t="shared" si="171"/>
        <v>8.6677879661177535</v>
      </c>
      <c r="AD243" s="82"/>
      <c r="AE243" s="82"/>
      <c r="AF243" s="82"/>
      <c r="AG243" s="95">
        <v>5200</v>
      </c>
      <c r="AH243" s="161">
        <f t="shared" si="172"/>
        <v>-11.16258909034747</v>
      </c>
      <c r="AI243" s="161">
        <f t="shared" si="173"/>
        <v>-11.335210416278418</v>
      </c>
      <c r="AJ243" s="161">
        <f t="shared" si="174"/>
        <v>-11.565197965335779</v>
      </c>
      <c r="AK243" s="161">
        <f t="shared" si="175"/>
        <v>-11.846293858628108</v>
      </c>
      <c r="AL243" s="161">
        <f t="shared" si="176"/>
        <v>-12.134177578889146</v>
      </c>
      <c r="AM243" s="161">
        <f t="shared" si="177"/>
        <v>-12.491476321390158</v>
      </c>
      <c r="AN243" s="81"/>
      <c r="AO243" s="81"/>
      <c r="AP243" s="95">
        <v>5200</v>
      </c>
      <c r="AQ243" s="94">
        <f t="shared" si="159"/>
        <v>62.3687929784845</v>
      </c>
      <c r="AR243" s="94">
        <f t="shared" si="160"/>
        <v>107.94082302425477</v>
      </c>
      <c r="AS243" s="94">
        <f t="shared" si="161"/>
        <v>168.65753597539805</v>
      </c>
      <c r="AT243" s="94">
        <f t="shared" si="162"/>
        <v>242.86685180457326</v>
      </c>
      <c r="AU243" s="94">
        <f t="shared" si="163"/>
        <v>318.86815395348674</v>
      </c>
      <c r="AV243" s="94">
        <f t="shared" si="164"/>
        <v>413.19502197375402</v>
      </c>
      <c r="AW243" s="81"/>
      <c r="AX243" s="95">
        <v>5200</v>
      </c>
      <c r="AY243" s="99">
        <f>'Max limit'!AX243*Input!PrimaryDrive_ratio*Input!Gear1_ratio*Input!FinalDrive_ratio</f>
        <v>458.91891891891896</v>
      </c>
      <c r="AZ243" s="99">
        <f t="shared" si="178"/>
        <v>7.6486486486486491</v>
      </c>
      <c r="BA243" s="99">
        <f>AZ243*Input!$N$23</f>
        <v>17997.254972972973</v>
      </c>
      <c r="BB243" s="97">
        <f t="shared" si="165"/>
        <v>17.997254972972971</v>
      </c>
      <c r="BC243" s="95">
        <v>5200</v>
      </c>
      <c r="BD243" s="99">
        <f>'Max limit'!AX243*Input!PrimaryDrive_ratio*Input!Gear2_ratio*Input!FinalDrive_ratio</f>
        <v>603.73333333333335</v>
      </c>
      <c r="BE243" s="99">
        <f t="shared" si="179"/>
        <v>10.062222222222223</v>
      </c>
      <c r="BF243" s="99">
        <f>BE243*Input!$N$23</f>
        <v>23676.388764444444</v>
      </c>
      <c r="BG243" s="100">
        <f t="shared" si="180"/>
        <v>23.676388764444443</v>
      </c>
      <c r="BH243" s="95">
        <v>5200</v>
      </c>
      <c r="BI243" s="99">
        <f>'Max limit'!AX243*Input!PrimaryDrive_ratio*Input!Gear3_ratio*Input!FinalDrive_ratio</f>
        <v>754.66666666666663</v>
      </c>
      <c r="BJ243" s="99">
        <f t="shared" si="181"/>
        <v>12.577777777777778</v>
      </c>
      <c r="BK243" s="99">
        <f>BJ243*Input!$N$23</f>
        <v>29595.485955555549</v>
      </c>
      <c r="BL243" s="100">
        <f t="shared" si="182"/>
        <v>29.595485955555549</v>
      </c>
      <c r="BM243" s="95">
        <v>5200</v>
      </c>
      <c r="BN243" s="99">
        <f>'Max limit'!AX243*Input!PrimaryDrive_ratio*Input!Gear4_ratio*Input!FinalDrive_ratio</f>
        <v>905.6</v>
      </c>
      <c r="BO243" s="99">
        <f t="shared" si="183"/>
        <v>15.093333333333334</v>
      </c>
      <c r="BP243" s="99">
        <f>BO243*Input!$N$23</f>
        <v>35514.583146666664</v>
      </c>
      <c r="BQ243" s="100">
        <f t="shared" si="184"/>
        <v>35.514583146666666</v>
      </c>
      <c r="BR243" s="95">
        <v>5200</v>
      </c>
      <c r="BS243" s="99">
        <f>'Max limit'!AX243*Input!PrimaryDrive_ratio*Input!Gear5_ratio*Input!FinalDrive_ratio</f>
        <v>1037.6666666666665</v>
      </c>
      <c r="BT243" s="99">
        <f t="shared" si="185"/>
        <v>17.294444444444441</v>
      </c>
      <c r="BU243" s="99">
        <f>BT243*Input!$N$23</f>
        <v>40693.793188888871</v>
      </c>
      <c r="BV243" s="100">
        <f t="shared" si="186"/>
        <v>40.693793188888868</v>
      </c>
      <c r="BW243" s="95">
        <v>5200</v>
      </c>
      <c r="BX243" s="99">
        <f>'Max limit'!AX243*Input!PrimaryDrive_ratio*Input!Gear6_ratio*Input!FinalDrive_ratio</f>
        <v>1181.2173913043478</v>
      </c>
      <c r="BY243" s="99">
        <f t="shared" si="187"/>
        <v>19.68695652173913</v>
      </c>
      <c r="BZ243" s="99">
        <f>BY243*Input!$N$23</f>
        <v>46323.369321739119</v>
      </c>
      <c r="CA243" s="100">
        <f t="shared" si="188"/>
        <v>46.323369321739122</v>
      </c>
      <c r="CC243" s="95">
        <v>5200</v>
      </c>
      <c r="CD243" s="94">
        <f t="shared" si="189"/>
        <v>18</v>
      </c>
      <c r="CE243" s="94">
        <f t="shared" si="190"/>
        <v>23.5</v>
      </c>
      <c r="CF243" s="94">
        <f t="shared" si="191"/>
        <v>29.5</v>
      </c>
      <c r="CG243" s="94">
        <f t="shared" si="192"/>
        <v>35.5</v>
      </c>
      <c r="CH243" s="94">
        <f t="shared" si="193"/>
        <v>40.5</v>
      </c>
      <c r="CI243" s="94">
        <f t="shared" si="194"/>
        <v>46.5</v>
      </c>
      <c r="CK243" s="95">
        <v>5200</v>
      </c>
      <c r="CL243" s="162">
        <f t="shared" si="195"/>
        <v>7.6486486486486491</v>
      </c>
      <c r="CM243" s="162">
        <f t="shared" si="196"/>
        <v>10.062222222222223</v>
      </c>
      <c r="CN243" s="162">
        <f t="shared" si="197"/>
        <v>12.577777777777778</v>
      </c>
      <c r="CO243" s="162">
        <f t="shared" si="198"/>
        <v>15.093333333333334</v>
      </c>
      <c r="CP243" s="162">
        <f t="shared" si="199"/>
        <v>17.294444444444441</v>
      </c>
      <c r="CQ243" s="162">
        <f t="shared" si="200"/>
        <v>19.68695652173913</v>
      </c>
    </row>
    <row r="244" spans="1:95" ht="19.5" thickTop="1" thickBot="1">
      <c r="A244" s="70">
        <v>5250</v>
      </c>
      <c r="B244" s="70">
        <v>70.718000000000004</v>
      </c>
      <c r="C244" s="70">
        <v>94.603999999999999</v>
      </c>
      <c r="D244" s="70">
        <v>66.566000000000003</v>
      </c>
      <c r="E244" s="70">
        <v>3.3290000000000002</v>
      </c>
      <c r="G244" s="92">
        <v>1</v>
      </c>
      <c r="H244" s="93">
        <f t="shared" si="201"/>
        <v>8.6830663615560653</v>
      </c>
      <c r="O244" s="95">
        <v>5210</v>
      </c>
      <c r="P244" s="94">
        <f t="shared" si="153"/>
        <v>13.016470477621034</v>
      </c>
      <c r="Q244" s="94">
        <f t="shared" si="154"/>
        <v>13.323880147182766</v>
      </c>
      <c r="R244" s="94">
        <f t="shared" si="155"/>
        <v>13.477374181106473</v>
      </c>
      <c r="S244" s="94">
        <f t="shared" si="156"/>
        <v>13.342140851667748</v>
      </c>
      <c r="T244" s="94">
        <f t="shared" si="157"/>
        <v>13.198093979926071</v>
      </c>
      <c r="U244" s="94">
        <f t="shared" si="158"/>
        <v>12.86598815603274</v>
      </c>
      <c r="V244" s="82"/>
      <c r="W244" s="95">
        <v>5210</v>
      </c>
      <c r="X244" s="161">
        <f t="shared" si="166"/>
        <v>9.1360587388887247</v>
      </c>
      <c r="Y244" s="161">
        <f t="shared" si="167"/>
        <v>9.3061087008847121</v>
      </c>
      <c r="Z244" s="161">
        <f t="shared" si="168"/>
        <v>9.3500271499093799</v>
      </c>
      <c r="AA244" s="161">
        <f t="shared" si="169"/>
        <v>9.1769282513771042</v>
      </c>
      <c r="AB244" s="161">
        <f t="shared" si="170"/>
        <v>8.9943145962994002</v>
      </c>
      <c r="AC244" s="161">
        <f t="shared" si="171"/>
        <v>8.6622087724060712</v>
      </c>
      <c r="AD244" s="82"/>
      <c r="AE244" s="82"/>
      <c r="AF244" s="82"/>
      <c r="AG244" s="95">
        <v>5210</v>
      </c>
      <c r="AH244" s="161">
        <f t="shared" si="172"/>
        <v>-11.163498600297524</v>
      </c>
      <c r="AI244" s="161">
        <f t="shared" si="173"/>
        <v>-11.336784492797607</v>
      </c>
      <c r="AJ244" s="161">
        <f t="shared" si="174"/>
        <v>-11.567657459897012</v>
      </c>
      <c r="AK244" s="161">
        <f t="shared" si="175"/>
        <v>-11.849835530796286</v>
      </c>
      <c r="AL244" s="161">
        <f t="shared" si="176"/>
        <v>-12.138827560793978</v>
      </c>
      <c r="AM244" s="161">
        <f t="shared" si="177"/>
        <v>-12.497501850598775</v>
      </c>
      <c r="AN244" s="81"/>
      <c r="AO244" s="81"/>
      <c r="AP244" s="95">
        <v>5210</v>
      </c>
      <c r="AQ244" s="94">
        <f t="shared" si="159"/>
        <v>62.608903605298835</v>
      </c>
      <c r="AR244" s="94">
        <f t="shared" si="160"/>
        <v>108.35637922532075</v>
      </c>
      <c r="AS244" s="94">
        <f t="shared" si="161"/>
        <v>169.30684253956363</v>
      </c>
      <c r="AT244" s="94">
        <f t="shared" si="162"/>
        <v>243.80185325697178</v>
      </c>
      <c r="AU244" s="94">
        <f t="shared" si="163"/>
        <v>320.09574917636263</v>
      </c>
      <c r="AV244" s="94">
        <f t="shared" si="164"/>
        <v>414.78576168482897</v>
      </c>
      <c r="AW244" s="81"/>
      <c r="AX244" s="95">
        <v>5210</v>
      </c>
      <c r="AY244" s="99">
        <f>'Max limit'!AX244*Input!PrimaryDrive_ratio*Input!Gear1_ratio*Input!FinalDrive_ratio</f>
        <v>459.80145530145535</v>
      </c>
      <c r="AZ244" s="99">
        <f t="shared" si="178"/>
        <v>7.6633575883575888</v>
      </c>
      <c r="BA244" s="99">
        <f>AZ244*Input!$N$23</f>
        <v>18031.865078690225</v>
      </c>
      <c r="BB244" s="97">
        <f t="shared" si="165"/>
        <v>18.031865078690224</v>
      </c>
      <c r="BC244" s="95">
        <v>5210</v>
      </c>
      <c r="BD244" s="99">
        <f>'Max limit'!AX244*Input!PrimaryDrive_ratio*Input!Gear2_ratio*Input!FinalDrive_ratio</f>
        <v>604.89435897435897</v>
      </c>
      <c r="BE244" s="99">
        <f t="shared" si="179"/>
        <v>10.081572649572649</v>
      </c>
      <c r="BF244" s="99">
        <f>BE244*Input!$N$23</f>
        <v>23721.920281299143</v>
      </c>
      <c r="BG244" s="100">
        <f t="shared" si="180"/>
        <v>23.721920281299141</v>
      </c>
      <c r="BH244" s="95">
        <v>5210</v>
      </c>
      <c r="BI244" s="99">
        <f>'Max limit'!AX244*Input!PrimaryDrive_ratio*Input!Gear3_ratio*Input!FinalDrive_ratio</f>
        <v>756.11794871794859</v>
      </c>
      <c r="BJ244" s="99">
        <f t="shared" si="181"/>
        <v>12.60196581196581</v>
      </c>
      <c r="BK244" s="99">
        <f>BJ244*Input!$N$23</f>
        <v>29652.400351623921</v>
      </c>
      <c r="BL244" s="100">
        <f t="shared" si="182"/>
        <v>29.652400351623921</v>
      </c>
      <c r="BM244" s="95">
        <v>5210</v>
      </c>
      <c r="BN244" s="99">
        <f>'Max limit'!AX244*Input!PrimaryDrive_ratio*Input!Gear4_ratio*Input!FinalDrive_ratio</f>
        <v>907.34153846153845</v>
      </c>
      <c r="BO244" s="99">
        <f t="shared" si="183"/>
        <v>15.122358974358974</v>
      </c>
      <c r="BP244" s="99">
        <f>BO244*Input!$N$23</f>
        <v>35582.880421948714</v>
      </c>
      <c r="BQ244" s="100">
        <f t="shared" si="184"/>
        <v>35.582880421948715</v>
      </c>
      <c r="BR244" s="95">
        <v>5210</v>
      </c>
      <c r="BS244" s="99">
        <f>'Max limit'!AX244*Input!PrimaryDrive_ratio*Input!Gear5_ratio*Input!FinalDrive_ratio</f>
        <v>1039.6621794871794</v>
      </c>
      <c r="BT244" s="99">
        <f t="shared" si="185"/>
        <v>17.327702991452991</v>
      </c>
      <c r="BU244" s="99">
        <f>BT244*Input!$N$23</f>
        <v>40772.050483482897</v>
      </c>
      <c r="BV244" s="100">
        <f t="shared" si="186"/>
        <v>40.7720504834829</v>
      </c>
      <c r="BW244" s="95">
        <v>5210</v>
      </c>
      <c r="BX244" s="99">
        <f>'Max limit'!AX244*Input!PrimaryDrive_ratio*Input!Gear6_ratio*Input!FinalDrive_ratio</f>
        <v>1183.4889632107024</v>
      </c>
      <c r="BY244" s="99">
        <f t="shared" si="187"/>
        <v>19.724816053511706</v>
      </c>
      <c r="BZ244" s="99">
        <f>BY244*Input!$N$23</f>
        <v>46412.452724280927</v>
      </c>
      <c r="CA244" s="100">
        <f t="shared" si="188"/>
        <v>46.412452724280925</v>
      </c>
      <c r="CC244" s="95">
        <v>5210</v>
      </c>
      <c r="CD244" s="94">
        <f t="shared" si="189"/>
        <v>18</v>
      </c>
      <c r="CE244" s="94">
        <f t="shared" si="190"/>
        <v>23.5</v>
      </c>
      <c r="CF244" s="94">
        <f t="shared" si="191"/>
        <v>29.5</v>
      </c>
      <c r="CG244" s="94">
        <f t="shared" si="192"/>
        <v>35.5</v>
      </c>
      <c r="CH244" s="94">
        <f t="shared" si="193"/>
        <v>41</v>
      </c>
      <c r="CI244" s="94">
        <f t="shared" si="194"/>
        <v>46.5</v>
      </c>
      <c r="CK244" s="95">
        <v>5210</v>
      </c>
      <c r="CL244" s="162">
        <f t="shared" si="195"/>
        <v>7.6633575883575888</v>
      </c>
      <c r="CM244" s="162">
        <f t="shared" si="196"/>
        <v>10.081572649572649</v>
      </c>
      <c r="CN244" s="162">
        <f t="shared" si="197"/>
        <v>12.60196581196581</v>
      </c>
      <c r="CO244" s="162">
        <f t="shared" si="198"/>
        <v>15.122358974358974</v>
      </c>
      <c r="CP244" s="162">
        <f t="shared" si="199"/>
        <v>17.327702991452991</v>
      </c>
      <c r="CQ244" s="162">
        <f t="shared" si="200"/>
        <v>19.724816053511706</v>
      </c>
    </row>
    <row r="245" spans="1:95" ht="19.5" thickTop="1" thickBot="1">
      <c r="A245" s="70">
        <v>5260</v>
      </c>
      <c r="B245" s="70">
        <v>70.927000000000007</v>
      </c>
      <c r="C245" s="70">
        <v>94.703000000000003</v>
      </c>
      <c r="D245" s="70">
        <v>66.766999999999996</v>
      </c>
      <c r="E245" s="70">
        <v>3.335</v>
      </c>
      <c r="G245" s="92">
        <v>1</v>
      </c>
      <c r="H245" s="93">
        <f t="shared" si="201"/>
        <v>8.7282608695652186</v>
      </c>
      <c r="O245" s="95">
        <v>5220</v>
      </c>
      <c r="P245" s="94">
        <f t="shared" si="153"/>
        <v>13.015691625204383</v>
      </c>
      <c r="Q245" s="94">
        <f t="shared" si="154"/>
        <v>13.322484482862793</v>
      </c>
      <c r="R245" s="94">
        <f t="shared" si="155"/>
        <v>13.475133981274698</v>
      </c>
      <c r="S245" s="94">
        <f t="shared" si="156"/>
        <v>13.338885368609461</v>
      </c>
      <c r="T245" s="94">
        <f t="shared" si="157"/>
        <v>13.193780169196769</v>
      </c>
      <c r="U245" s="94">
        <f t="shared" si="158"/>
        <v>12.860398243409028</v>
      </c>
      <c r="V245" s="82"/>
      <c r="W245" s="95">
        <v>5220</v>
      </c>
      <c r="X245" s="161">
        <f t="shared" si="166"/>
        <v>9.135279886472075</v>
      </c>
      <c r="Y245" s="161">
        <f t="shared" si="167"/>
        <v>9.3047130365647384</v>
      </c>
      <c r="Z245" s="161">
        <f t="shared" si="168"/>
        <v>9.3477869500776052</v>
      </c>
      <c r="AA245" s="161">
        <f t="shared" si="169"/>
        <v>9.1736727683188182</v>
      </c>
      <c r="AB245" s="161">
        <f t="shared" si="170"/>
        <v>8.9900007855700999</v>
      </c>
      <c r="AC245" s="161">
        <f t="shared" si="171"/>
        <v>8.6566188597823572</v>
      </c>
      <c r="AD245" s="82"/>
      <c r="AE245" s="82"/>
      <c r="AF245" s="82"/>
      <c r="AG245" s="95">
        <v>5220</v>
      </c>
      <c r="AH245" s="161">
        <f t="shared" si="172"/>
        <v>-11.164409857625005</v>
      </c>
      <c r="AI245" s="161">
        <f t="shared" si="173"/>
        <v>-11.338361593479178</v>
      </c>
      <c r="AJ245" s="161">
        <f t="shared" si="174"/>
        <v>-11.570121679711965</v>
      </c>
      <c r="AK245" s="161">
        <f t="shared" si="175"/>
        <v>-11.853384007329817</v>
      </c>
      <c r="AL245" s="161">
        <f t="shared" si="176"/>
        <v>-12.143486476381623</v>
      </c>
      <c r="AM245" s="161">
        <f t="shared" si="177"/>
        <v>-12.503538956232385</v>
      </c>
      <c r="AN245" s="81"/>
      <c r="AO245" s="81"/>
      <c r="AP245" s="95">
        <v>5220</v>
      </c>
      <c r="AQ245" s="94">
        <f t="shared" si="159"/>
        <v>62.849475539753541</v>
      </c>
      <c r="AR245" s="94">
        <f t="shared" si="160"/>
        <v>108.77273380525527</v>
      </c>
      <c r="AS245" s="94">
        <f t="shared" si="161"/>
        <v>169.95739657071132</v>
      </c>
      <c r="AT245" s="94">
        <f t="shared" si="162"/>
        <v>244.73865106182433</v>
      </c>
      <c r="AU245" s="94">
        <f t="shared" si="163"/>
        <v>321.32570289150112</v>
      </c>
      <c r="AV245" s="94">
        <f t="shared" si="164"/>
        <v>416.37955757210193</v>
      </c>
      <c r="AW245" s="81"/>
      <c r="AX245" s="95">
        <v>5220</v>
      </c>
      <c r="AY245" s="99">
        <f>'Max limit'!AX245*Input!PrimaryDrive_ratio*Input!Gear1_ratio*Input!FinalDrive_ratio</f>
        <v>460.68399168399162</v>
      </c>
      <c r="AZ245" s="99">
        <f t="shared" si="178"/>
        <v>7.6780665280665268</v>
      </c>
      <c r="BA245" s="99">
        <f>AZ245*Input!$N$23</f>
        <v>18066.475184407478</v>
      </c>
      <c r="BB245" s="97">
        <f t="shared" si="165"/>
        <v>18.066475184407476</v>
      </c>
      <c r="BC245" s="95">
        <v>5220</v>
      </c>
      <c r="BD245" s="99">
        <f>'Max limit'!AX245*Input!PrimaryDrive_ratio*Input!Gear2_ratio*Input!FinalDrive_ratio</f>
        <v>606.05538461538458</v>
      </c>
      <c r="BE245" s="99">
        <f t="shared" si="179"/>
        <v>10.100923076923076</v>
      </c>
      <c r="BF245" s="99">
        <f>BE245*Input!$N$23</f>
        <v>23767.451798153841</v>
      </c>
      <c r="BG245" s="100">
        <f t="shared" si="180"/>
        <v>23.767451798153839</v>
      </c>
      <c r="BH245" s="95">
        <v>5220</v>
      </c>
      <c r="BI245" s="99">
        <f>'Max limit'!AX245*Input!PrimaryDrive_ratio*Input!Gear3_ratio*Input!FinalDrive_ratio</f>
        <v>757.56923076923067</v>
      </c>
      <c r="BJ245" s="99">
        <f t="shared" si="181"/>
        <v>12.626153846153844</v>
      </c>
      <c r="BK245" s="99">
        <f>BJ245*Input!$N$23</f>
        <v>29709.314747692297</v>
      </c>
      <c r="BL245" s="100">
        <f t="shared" si="182"/>
        <v>29.709314747692297</v>
      </c>
      <c r="BM245" s="95">
        <v>5220</v>
      </c>
      <c r="BN245" s="99">
        <f>'Max limit'!AX245*Input!PrimaryDrive_ratio*Input!Gear4_ratio*Input!FinalDrive_ratio</f>
        <v>909.08307692307676</v>
      </c>
      <c r="BO245" s="99">
        <f t="shared" si="183"/>
        <v>15.151384615384613</v>
      </c>
      <c r="BP245" s="99">
        <f>BO245*Input!$N$23</f>
        <v>35651.177697230756</v>
      </c>
      <c r="BQ245" s="100">
        <f t="shared" si="184"/>
        <v>35.651177697230757</v>
      </c>
      <c r="BR245" s="95">
        <v>5220</v>
      </c>
      <c r="BS245" s="99">
        <f>'Max limit'!AX245*Input!PrimaryDrive_ratio*Input!Gear5_ratio*Input!FinalDrive_ratio</f>
        <v>1041.6576923076921</v>
      </c>
      <c r="BT245" s="99">
        <f t="shared" si="185"/>
        <v>17.360961538461535</v>
      </c>
      <c r="BU245" s="99">
        <f>BT245*Input!$N$23</f>
        <v>40850.307778076909</v>
      </c>
      <c r="BV245" s="100">
        <f t="shared" si="186"/>
        <v>40.85030777807691</v>
      </c>
      <c r="BW245" s="95">
        <v>5220</v>
      </c>
      <c r="BX245" s="99">
        <f>'Max limit'!AX245*Input!PrimaryDrive_ratio*Input!Gear6_ratio*Input!FinalDrive_ratio</f>
        <v>1185.7605351170566</v>
      </c>
      <c r="BY245" s="99">
        <f t="shared" si="187"/>
        <v>19.762675585284278</v>
      </c>
      <c r="BZ245" s="99">
        <f>BY245*Input!$N$23</f>
        <v>46501.536126822728</v>
      </c>
      <c r="CA245" s="100">
        <f t="shared" si="188"/>
        <v>46.501536126822728</v>
      </c>
      <c r="CC245" s="95">
        <v>5220</v>
      </c>
      <c r="CD245" s="94">
        <f t="shared" si="189"/>
        <v>18</v>
      </c>
      <c r="CE245" s="94">
        <f t="shared" si="190"/>
        <v>24</v>
      </c>
      <c r="CF245" s="94">
        <f t="shared" si="191"/>
        <v>29.5</v>
      </c>
      <c r="CG245" s="94">
        <f t="shared" si="192"/>
        <v>35.5</v>
      </c>
      <c r="CH245" s="94">
        <f t="shared" si="193"/>
        <v>41</v>
      </c>
      <c r="CI245" s="94">
        <f t="shared" si="194"/>
        <v>46.5</v>
      </c>
      <c r="CK245" s="95">
        <v>5220</v>
      </c>
      <c r="CL245" s="162">
        <f t="shared" si="195"/>
        <v>7.6780665280665268</v>
      </c>
      <c r="CM245" s="162">
        <f t="shared" si="196"/>
        <v>10.100923076923076</v>
      </c>
      <c r="CN245" s="162">
        <f t="shared" si="197"/>
        <v>12.626153846153844</v>
      </c>
      <c r="CO245" s="162">
        <f t="shared" si="198"/>
        <v>15.151384615384613</v>
      </c>
      <c r="CP245" s="162">
        <f t="shared" si="199"/>
        <v>17.360961538461535</v>
      </c>
      <c r="CQ245" s="162">
        <f t="shared" si="200"/>
        <v>19.762675585284278</v>
      </c>
    </row>
    <row r="246" spans="1:95" ht="19.5" thickTop="1" thickBot="1">
      <c r="A246" s="70">
        <v>5270</v>
      </c>
      <c r="B246" s="70">
        <v>71.141000000000005</v>
      </c>
      <c r="C246" s="70">
        <v>94.808999999999997</v>
      </c>
      <c r="D246" s="70">
        <v>66.968000000000004</v>
      </c>
      <c r="E246" s="70">
        <v>3.3450000000000002</v>
      </c>
      <c r="G246" s="92">
        <v>1</v>
      </c>
      <c r="H246" s="93">
        <f t="shared" si="201"/>
        <v>8.773455377574372</v>
      </c>
      <c r="O246" s="95">
        <v>5230</v>
      </c>
      <c r="P246" s="94">
        <f t="shared" si="153"/>
        <v>13.014911279302755</v>
      </c>
      <c r="Q246" s="94">
        <f t="shared" si="154"/>
        <v>13.321086142292923</v>
      </c>
      <c r="R246" s="94">
        <f t="shared" si="155"/>
        <v>13.472889485757721</v>
      </c>
      <c r="S246" s="94">
        <f t="shared" si="156"/>
        <v>13.335623643014149</v>
      </c>
      <c r="T246" s="94">
        <f t="shared" si="157"/>
        <v>13.189458086538936</v>
      </c>
      <c r="U246" s="94">
        <f t="shared" si="158"/>
        <v>12.854797611873284</v>
      </c>
      <c r="V246" s="82"/>
      <c r="W246" s="95">
        <v>5230</v>
      </c>
      <c r="X246" s="161">
        <f t="shared" si="166"/>
        <v>9.1344995405704452</v>
      </c>
      <c r="Y246" s="161">
        <f t="shared" si="167"/>
        <v>9.3033146959948692</v>
      </c>
      <c r="Z246" s="161">
        <f t="shared" si="168"/>
        <v>9.3455424545606292</v>
      </c>
      <c r="AA246" s="161">
        <f t="shared" si="169"/>
        <v>9.1704110427235062</v>
      </c>
      <c r="AB246" s="161">
        <f t="shared" si="170"/>
        <v>8.9856787029122653</v>
      </c>
      <c r="AC246" s="161">
        <f t="shared" si="171"/>
        <v>8.6510182282466133</v>
      </c>
      <c r="AD246" s="82"/>
      <c r="AE246" s="82"/>
      <c r="AF246" s="82"/>
      <c r="AG246" s="95">
        <v>5230</v>
      </c>
      <c r="AH246" s="161">
        <f t="shared" si="172"/>
        <v>-11.16532286232991</v>
      </c>
      <c r="AI246" s="161">
        <f t="shared" si="173"/>
        <v>-11.339941718323129</v>
      </c>
      <c r="AJ246" s="161">
        <f t="shared" si="174"/>
        <v>-11.57259062478064</v>
      </c>
      <c r="AK246" s="161">
        <f t="shared" si="175"/>
        <v>-11.856939288228707</v>
      </c>
      <c r="AL246" s="161">
        <f t="shared" si="176"/>
        <v>-12.148154325652085</v>
      </c>
      <c r="AM246" s="161">
        <f t="shared" si="177"/>
        <v>-12.509587638290988</v>
      </c>
      <c r="AN246" s="81"/>
      <c r="AO246" s="81"/>
      <c r="AP246" s="95">
        <v>5230</v>
      </c>
      <c r="AQ246" s="94">
        <f t="shared" si="159"/>
        <v>63.090508781848698</v>
      </c>
      <c r="AR246" s="94">
        <f t="shared" si="160"/>
        <v>109.18988676405837</v>
      </c>
      <c r="AS246" s="94">
        <f t="shared" si="161"/>
        <v>170.6091980688411</v>
      </c>
      <c r="AT246" s="94">
        <f t="shared" si="162"/>
        <v>245.67724521913129</v>
      </c>
      <c r="AU246" s="94">
        <f t="shared" si="163"/>
        <v>322.55801509890267</v>
      </c>
      <c r="AV246" s="94">
        <f t="shared" si="164"/>
        <v>417.97640963557319</v>
      </c>
      <c r="AW246" s="81"/>
      <c r="AX246" s="95">
        <v>5230</v>
      </c>
      <c r="AY246" s="99">
        <f>'Max limit'!AX246*Input!PrimaryDrive_ratio*Input!Gear1_ratio*Input!FinalDrive_ratio</f>
        <v>461.56652806652812</v>
      </c>
      <c r="AZ246" s="99">
        <f t="shared" si="178"/>
        <v>7.6927754677754683</v>
      </c>
      <c r="BA246" s="99">
        <f>AZ246*Input!$N$23</f>
        <v>18101.085290124738</v>
      </c>
      <c r="BB246" s="97">
        <f t="shared" si="165"/>
        <v>18.10108529012474</v>
      </c>
      <c r="BC246" s="95">
        <v>5230</v>
      </c>
      <c r="BD246" s="99">
        <f>'Max limit'!AX246*Input!PrimaryDrive_ratio*Input!Gear2_ratio*Input!FinalDrive_ratio</f>
        <v>607.2164102564102</v>
      </c>
      <c r="BE246" s="99">
        <f t="shared" si="179"/>
        <v>10.120273504273504</v>
      </c>
      <c r="BF246" s="99">
        <f>BE246*Input!$N$23</f>
        <v>23812.983315008543</v>
      </c>
      <c r="BG246" s="100">
        <f t="shared" si="180"/>
        <v>23.812983315008545</v>
      </c>
      <c r="BH246" s="95">
        <v>5230</v>
      </c>
      <c r="BI246" s="99">
        <f>'Max limit'!AX246*Input!PrimaryDrive_ratio*Input!Gear3_ratio*Input!FinalDrive_ratio</f>
        <v>759.02051282051275</v>
      </c>
      <c r="BJ246" s="99">
        <f t="shared" si="181"/>
        <v>12.650341880341879</v>
      </c>
      <c r="BK246" s="99">
        <f>BJ246*Input!$N$23</f>
        <v>29766.229143760673</v>
      </c>
      <c r="BL246" s="100">
        <f t="shared" si="182"/>
        <v>29.766229143760672</v>
      </c>
      <c r="BM246" s="95">
        <v>5230</v>
      </c>
      <c r="BN246" s="99">
        <f>'Max limit'!AX246*Input!PrimaryDrive_ratio*Input!Gear4_ratio*Input!FinalDrive_ratio</f>
        <v>910.8246153846153</v>
      </c>
      <c r="BO246" s="99">
        <f t="shared" si="183"/>
        <v>15.180410256410255</v>
      </c>
      <c r="BP246" s="99">
        <f>BO246*Input!$N$23</f>
        <v>35719.474972512813</v>
      </c>
      <c r="BQ246" s="100">
        <f t="shared" si="184"/>
        <v>35.719474972512813</v>
      </c>
      <c r="BR246" s="95">
        <v>5230</v>
      </c>
      <c r="BS246" s="99">
        <f>'Max limit'!AX246*Input!PrimaryDrive_ratio*Input!Gear5_ratio*Input!FinalDrive_ratio</f>
        <v>1043.6532051282049</v>
      </c>
      <c r="BT246" s="99">
        <f t="shared" si="185"/>
        <v>17.394220085470081</v>
      </c>
      <c r="BU246" s="99">
        <f>BT246*Input!$N$23</f>
        <v>40928.565072670921</v>
      </c>
      <c r="BV246" s="100">
        <f t="shared" si="186"/>
        <v>40.928565072670921</v>
      </c>
      <c r="BW246" s="95">
        <v>5230</v>
      </c>
      <c r="BX246" s="99">
        <f>'Max limit'!AX246*Input!PrimaryDrive_ratio*Input!Gear6_ratio*Input!FinalDrive_ratio</f>
        <v>1188.0321070234113</v>
      </c>
      <c r="BY246" s="99">
        <f t="shared" si="187"/>
        <v>19.800535117056857</v>
      </c>
      <c r="BZ246" s="99">
        <f>BY246*Input!$N$23</f>
        <v>46590.619529364543</v>
      </c>
      <c r="CA246" s="100">
        <f t="shared" si="188"/>
        <v>46.590619529364545</v>
      </c>
      <c r="CC246" s="95">
        <v>5230</v>
      </c>
      <c r="CD246" s="94">
        <f t="shared" si="189"/>
        <v>18</v>
      </c>
      <c r="CE246" s="94">
        <f t="shared" si="190"/>
        <v>24</v>
      </c>
      <c r="CF246" s="94">
        <f t="shared" si="191"/>
        <v>30</v>
      </c>
      <c r="CG246" s="94">
        <f t="shared" si="192"/>
        <v>35.5</v>
      </c>
      <c r="CH246" s="94">
        <f t="shared" si="193"/>
        <v>41</v>
      </c>
      <c r="CI246" s="94">
        <f t="shared" si="194"/>
        <v>46.5</v>
      </c>
      <c r="CK246" s="95">
        <v>5230</v>
      </c>
      <c r="CL246" s="162">
        <f t="shared" si="195"/>
        <v>7.6927754677754683</v>
      </c>
      <c r="CM246" s="162">
        <f t="shared" si="196"/>
        <v>10.120273504273504</v>
      </c>
      <c r="CN246" s="162">
        <f t="shared" si="197"/>
        <v>12.650341880341879</v>
      </c>
      <c r="CO246" s="162">
        <f t="shared" si="198"/>
        <v>15.180410256410255</v>
      </c>
      <c r="CP246" s="162">
        <f t="shared" si="199"/>
        <v>17.394220085470081</v>
      </c>
      <c r="CQ246" s="162">
        <f t="shared" si="200"/>
        <v>19.800535117056857</v>
      </c>
    </row>
    <row r="247" spans="1:95" ht="19.5" thickTop="1" thickBot="1">
      <c r="A247" s="70">
        <v>5280</v>
      </c>
      <c r="B247" s="70">
        <v>71.355999999999995</v>
      </c>
      <c r="C247" s="70">
        <v>94.915999999999997</v>
      </c>
      <c r="D247" s="70">
        <v>67.171999999999997</v>
      </c>
      <c r="E247" s="70">
        <v>3.3540000000000001</v>
      </c>
      <c r="G247" s="92">
        <v>1</v>
      </c>
      <c r="H247" s="93">
        <f t="shared" si="201"/>
        <v>8.8186498855835254</v>
      </c>
      <c r="O247" s="95">
        <v>5240</v>
      </c>
      <c r="P247" s="94">
        <f t="shared" si="153"/>
        <v>13.014129439916148</v>
      </c>
      <c r="Q247" s="94">
        <f t="shared" si="154"/>
        <v>13.319685125473164</v>
      </c>
      <c r="R247" s="94">
        <f t="shared" si="155"/>
        <v>13.470640694555547</v>
      </c>
      <c r="S247" s="94">
        <f t="shared" si="156"/>
        <v>13.332355674881812</v>
      </c>
      <c r="T247" s="94">
        <f t="shared" si="157"/>
        <v>13.185127731952569</v>
      </c>
      <c r="U247" s="94">
        <f t="shared" si="158"/>
        <v>12.84918626142551</v>
      </c>
      <c r="V247" s="82"/>
      <c r="W247" s="95">
        <v>5240</v>
      </c>
      <c r="X247" s="161">
        <f t="shared" si="166"/>
        <v>9.1337177011838371</v>
      </c>
      <c r="Y247" s="161">
        <f t="shared" si="167"/>
        <v>9.301913679175108</v>
      </c>
      <c r="Z247" s="161">
        <f t="shared" si="168"/>
        <v>9.3432936633584518</v>
      </c>
      <c r="AA247" s="161">
        <f t="shared" si="169"/>
        <v>9.1671430745911699</v>
      </c>
      <c r="AB247" s="161">
        <f t="shared" si="170"/>
        <v>8.9813483483258985</v>
      </c>
      <c r="AC247" s="161">
        <f t="shared" si="171"/>
        <v>8.6454068777988411</v>
      </c>
      <c r="AD247" s="82"/>
      <c r="AE247" s="82"/>
      <c r="AF247" s="82"/>
      <c r="AG247" s="95">
        <v>5240</v>
      </c>
      <c r="AH247" s="161">
        <f t="shared" si="172"/>
        <v>-11.166237614412241</v>
      </c>
      <c r="AI247" s="161">
        <f t="shared" si="173"/>
        <v>-11.34152486732946</v>
      </c>
      <c r="AJ247" s="161">
        <f t="shared" si="174"/>
        <v>-11.575064295103033</v>
      </c>
      <c r="AK247" s="161">
        <f t="shared" si="175"/>
        <v>-11.860501373492955</v>
      </c>
      <c r="AL247" s="161">
        <f t="shared" si="176"/>
        <v>-12.152831108605358</v>
      </c>
      <c r="AM247" s="161">
        <f t="shared" si="177"/>
        <v>-12.515647896774583</v>
      </c>
      <c r="AN247" s="81"/>
      <c r="AO247" s="81"/>
      <c r="AP247" s="95">
        <v>5240</v>
      </c>
      <c r="AQ247" s="94">
        <f t="shared" si="159"/>
        <v>63.332003331584161</v>
      </c>
      <c r="AR247" s="94">
        <f t="shared" si="160"/>
        <v>109.60783810172991</v>
      </c>
      <c r="AS247" s="94">
        <f t="shared" si="161"/>
        <v>171.262247033953</v>
      </c>
      <c r="AT247" s="94">
        <f t="shared" si="162"/>
        <v>246.6176357288924</v>
      </c>
      <c r="AU247" s="94">
        <f t="shared" si="163"/>
        <v>323.79268579856733</v>
      </c>
      <c r="AV247" s="94">
        <f t="shared" si="164"/>
        <v>419.57631787524218</v>
      </c>
      <c r="AW247" s="81"/>
      <c r="AX247" s="95">
        <v>5240</v>
      </c>
      <c r="AY247" s="99">
        <f>'Max limit'!AX247*Input!PrimaryDrive_ratio*Input!Gear1_ratio*Input!FinalDrive_ratio</f>
        <v>462.44906444906445</v>
      </c>
      <c r="AZ247" s="99">
        <f t="shared" si="178"/>
        <v>7.7074844074844071</v>
      </c>
      <c r="BA247" s="99">
        <f>AZ247*Input!$N$23</f>
        <v>18135.695395841991</v>
      </c>
      <c r="BB247" s="97">
        <f t="shared" si="165"/>
        <v>18.135695395841992</v>
      </c>
      <c r="BC247" s="95">
        <v>5240</v>
      </c>
      <c r="BD247" s="99">
        <f>'Max limit'!AX247*Input!PrimaryDrive_ratio*Input!Gear2_ratio*Input!FinalDrive_ratio</f>
        <v>608.37743589743582</v>
      </c>
      <c r="BE247" s="99">
        <f t="shared" si="179"/>
        <v>10.13962393162393</v>
      </c>
      <c r="BF247" s="99">
        <f>BE247*Input!$N$23</f>
        <v>23858.514831863242</v>
      </c>
      <c r="BG247" s="100">
        <f t="shared" si="180"/>
        <v>23.858514831863243</v>
      </c>
      <c r="BH247" s="95">
        <v>5240</v>
      </c>
      <c r="BI247" s="99">
        <f>'Max limit'!AX247*Input!PrimaryDrive_ratio*Input!Gear3_ratio*Input!FinalDrive_ratio</f>
        <v>760.47179487179483</v>
      </c>
      <c r="BJ247" s="99">
        <f t="shared" si="181"/>
        <v>12.674529914529915</v>
      </c>
      <c r="BK247" s="99">
        <f>BJ247*Input!$N$23</f>
        <v>29823.143539829056</v>
      </c>
      <c r="BL247" s="100">
        <f t="shared" si="182"/>
        <v>29.823143539829054</v>
      </c>
      <c r="BM247" s="95">
        <v>5240</v>
      </c>
      <c r="BN247" s="99">
        <f>'Max limit'!AX247*Input!PrimaryDrive_ratio*Input!Gear4_ratio*Input!FinalDrive_ratio</f>
        <v>912.56615384615395</v>
      </c>
      <c r="BO247" s="99">
        <f t="shared" si="183"/>
        <v>15.209435897435899</v>
      </c>
      <c r="BP247" s="99">
        <f>BO247*Input!$N$23</f>
        <v>35787.77224779487</v>
      </c>
      <c r="BQ247" s="100">
        <f t="shared" si="184"/>
        <v>35.787772247794869</v>
      </c>
      <c r="BR247" s="95">
        <v>5240</v>
      </c>
      <c r="BS247" s="99">
        <f>'Max limit'!AX247*Input!PrimaryDrive_ratio*Input!Gear5_ratio*Input!FinalDrive_ratio</f>
        <v>1045.6487179487178</v>
      </c>
      <c r="BT247" s="99">
        <f t="shared" si="185"/>
        <v>17.427478632478632</v>
      </c>
      <c r="BU247" s="99">
        <f>BT247*Input!$N$23</f>
        <v>41006.822367264947</v>
      </c>
      <c r="BV247" s="100">
        <f t="shared" si="186"/>
        <v>41.006822367264945</v>
      </c>
      <c r="BW247" s="95">
        <v>5240</v>
      </c>
      <c r="BX247" s="99">
        <f>'Max limit'!AX247*Input!PrimaryDrive_ratio*Input!Gear6_ratio*Input!FinalDrive_ratio</f>
        <v>1190.303678929766</v>
      </c>
      <c r="BY247" s="99">
        <f t="shared" si="187"/>
        <v>19.838394648829432</v>
      </c>
      <c r="BZ247" s="99">
        <f>BY247*Input!$N$23</f>
        <v>46679.702931906351</v>
      </c>
      <c r="CA247" s="100">
        <f t="shared" si="188"/>
        <v>46.679702931906348</v>
      </c>
      <c r="CC247" s="95">
        <v>5240</v>
      </c>
      <c r="CD247" s="94">
        <f t="shared" si="189"/>
        <v>18</v>
      </c>
      <c r="CE247" s="94">
        <f t="shared" si="190"/>
        <v>24</v>
      </c>
      <c r="CF247" s="94">
        <f t="shared" si="191"/>
        <v>30</v>
      </c>
      <c r="CG247" s="94">
        <f t="shared" si="192"/>
        <v>36</v>
      </c>
      <c r="CH247" s="94">
        <f t="shared" si="193"/>
        <v>41</v>
      </c>
      <c r="CI247" s="94">
        <f t="shared" si="194"/>
        <v>46.5</v>
      </c>
      <c r="CK247" s="95">
        <v>5240</v>
      </c>
      <c r="CL247" s="162">
        <f t="shared" si="195"/>
        <v>7.7074844074844071</v>
      </c>
      <c r="CM247" s="162">
        <f t="shared" si="196"/>
        <v>10.13962393162393</v>
      </c>
      <c r="CN247" s="162">
        <f t="shared" si="197"/>
        <v>12.674529914529915</v>
      </c>
      <c r="CO247" s="162">
        <f t="shared" si="198"/>
        <v>15.209435897435899</v>
      </c>
      <c r="CP247" s="162">
        <f t="shared" si="199"/>
        <v>17.427478632478632</v>
      </c>
      <c r="CQ247" s="162">
        <f t="shared" si="200"/>
        <v>19.838394648829432</v>
      </c>
    </row>
    <row r="248" spans="1:95" ht="19.5" thickTop="1" thickBot="1">
      <c r="A248" s="70">
        <v>5290</v>
      </c>
      <c r="B248" s="70">
        <v>71.581000000000003</v>
      </c>
      <c r="C248" s="70">
        <v>95.034999999999997</v>
      </c>
      <c r="D248" s="70">
        <v>67.379000000000005</v>
      </c>
      <c r="E248" s="70">
        <v>3.37</v>
      </c>
      <c r="G248" s="92">
        <v>1</v>
      </c>
      <c r="H248" s="93">
        <f t="shared" si="201"/>
        <v>8.863844393592677</v>
      </c>
      <c r="O248" s="95">
        <v>5250</v>
      </c>
      <c r="P248" s="94">
        <f t="shared" si="153"/>
        <v>13.01334610704456</v>
      </c>
      <c r="Q248" s="94">
        <f t="shared" si="154"/>
        <v>13.318281432403506</v>
      </c>
      <c r="R248" s="94">
        <f t="shared" si="155"/>
        <v>13.46838760766817</v>
      </c>
      <c r="S248" s="94">
        <f t="shared" si="156"/>
        <v>13.329081464212452</v>
      </c>
      <c r="T248" s="94">
        <f t="shared" si="157"/>
        <v>13.180789105437672</v>
      </c>
      <c r="U248" s="94">
        <f t="shared" si="158"/>
        <v>12.843564192065708</v>
      </c>
      <c r="V248" s="82"/>
      <c r="W248" s="95">
        <v>5250</v>
      </c>
      <c r="X248" s="161">
        <f t="shared" si="166"/>
        <v>9.1329343683122506</v>
      </c>
      <c r="Y248" s="161">
        <f t="shared" si="167"/>
        <v>9.3005099861054514</v>
      </c>
      <c r="Z248" s="161">
        <f t="shared" si="168"/>
        <v>9.3410405764710767</v>
      </c>
      <c r="AA248" s="161">
        <f t="shared" si="169"/>
        <v>9.1638688639218095</v>
      </c>
      <c r="AB248" s="161">
        <f t="shared" si="170"/>
        <v>8.977009721811001</v>
      </c>
      <c r="AC248" s="161">
        <f t="shared" si="171"/>
        <v>8.639784808439039</v>
      </c>
      <c r="AD248" s="82"/>
      <c r="AE248" s="82"/>
      <c r="AF248" s="82"/>
      <c r="AG248" s="95">
        <v>5250</v>
      </c>
      <c r="AH248" s="161">
        <f t="shared" si="172"/>
        <v>-11.167154113871998</v>
      </c>
      <c r="AI248" s="161">
        <f t="shared" si="173"/>
        <v>-11.343111040498172</v>
      </c>
      <c r="AJ248" s="161">
        <f t="shared" si="174"/>
        <v>-11.577542690679145</v>
      </c>
      <c r="AK248" s="161">
        <f t="shared" si="175"/>
        <v>-11.864070263122557</v>
      </c>
      <c r="AL248" s="161">
        <f t="shared" si="176"/>
        <v>-12.15751682524145</v>
      </c>
      <c r="AM248" s="161">
        <f t="shared" si="177"/>
        <v>-12.52171973168317</v>
      </c>
      <c r="AN248" s="81"/>
      <c r="AO248" s="81"/>
      <c r="AP248" s="95">
        <v>5250</v>
      </c>
      <c r="AQ248" s="94">
        <f t="shared" si="159"/>
        <v>63.573959188960032</v>
      </c>
      <c r="AR248" s="94">
        <f t="shared" si="160"/>
        <v>110.02658781827</v>
      </c>
      <c r="AS248" s="94">
        <f t="shared" si="161"/>
        <v>171.91654346604693</v>
      </c>
      <c r="AT248" s="94">
        <f t="shared" si="162"/>
        <v>247.55982259110749</v>
      </c>
      <c r="AU248" s="94">
        <f t="shared" si="163"/>
        <v>325.02971499049499</v>
      </c>
      <c r="AV248" s="94">
        <f t="shared" si="164"/>
        <v>421.17928229110913</v>
      </c>
      <c r="AW248" s="81"/>
      <c r="AX248" s="95">
        <v>5250</v>
      </c>
      <c r="AY248" s="99">
        <f>'Max limit'!AX248*Input!PrimaryDrive_ratio*Input!Gear1_ratio*Input!FinalDrive_ratio</f>
        <v>463.33160083160084</v>
      </c>
      <c r="AZ248" s="99">
        <f t="shared" si="178"/>
        <v>7.7221933471933477</v>
      </c>
      <c r="BA248" s="99">
        <f>AZ248*Input!$N$23</f>
        <v>18170.305501559251</v>
      </c>
      <c r="BB248" s="97">
        <f t="shared" si="165"/>
        <v>18.170305501559252</v>
      </c>
      <c r="BC248" s="95">
        <v>5250</v>
      </c>
      <c r="BD248" s="99">
        <f>'Max limit'!AX248*Input!PrimaryDrive_ratio*Input!Gear2_ratio*Input!FinalDrive_ratio</f>
        <v>609.53846153846143</v>
      </c>
      <c r="BE248" s="99">
        <f t="shared" si="179"/>
        <v>10.158974358974357</v>
      </c>
      <c r="BF248" s="99">
        <f>BE248*Input!$N$23</f>
        <v>23904.04634871794</v>
      </c>
      <c r="BG248" s="100">
        <f t="shared" si="180"/>
        <v>23.904046348717941</v>
      </c>
      <c r="BH248" s="95">
        <v>5250</v>
      </c>
      <c r="BI248" s="99">
        <f>'Max limit'!AX248*Input!PrimaryDrive_ratio*Input!Gear3_ratio*Input!FinalDrive_ratio</f>
        <v>761.92307692307679</v>
      </c>
      <c r="BJ248" s="99">
        <f t="shared" si="181"/>
        <v>12.698717948717947</v>
      </c>
      <c r="BK248" s="99">
        <f>BJ248*Input!$N$23</f>
        <v>29880.057935897428</v>
      </c>
      <c r="BL248" s="100">
        <f t="shared" si="182"/>
        <v>29.88005793589743</v>
      </c>
      <c r="BM248" s="95">
        <v>5250</v>
      </c>
      <c r="BN248" s="99">
        <f>'Max limit'!AX248*Input!PrimaryDrive_ratio*Input!Gear4_ratio*Input!FinalDrive_ratio</f>
        <v>914.30769230769226</v>
      </c>
      <c r="BO248" s="99">
        <f t="shared" si="183"/>
        <v>15.238461538461538</v>
      </c>
      <c r="BP248" s="99">
        <f>BO248*Input!$N$23</f>
        <v>35856.069523076912</v>
      </c>
      <c r="BQ248" s="100">
        <f t="shared" si="184"/>
        <v>35.856069523076911</v>
      </c>
      <c r="BR248" s="95">
        <v>5250</v>
      </c>
      <c r="BS248" s="99">
        <f>'Max limit'!AX248*Input!PrimaryDrive_ratio*Input!Gear5_ratio*Input!FinalDrive_ratio</f>
        <v>1047.6442307692307</v>
      </c>
      <c r="BT248" s="99">
        <f t="shared" si="185"/>
        <v>17.460737179487179</v>
      </c>
      <c r="BU248" s="99">
        <f>BT248*Input!$N$23</f>
        <v>41085.079661858967</v>
      </c>
      <c r="BV248" s="100">
        <f t="shared" si="186"/>
        <v>41.08507966185897</v>
      </c>
      <c r="BW248" s="95">
        <v>5250</v>
      </c>
      <c r="BX248" s="99">
        <f>'Max limit'!AX248*Input!PrimaryDrive_ratio*Input!Gear6_ratio*Input!FinalDrive_ratio</f>
        <v>1192.5752508361202</v>
      </c>
      <c r="BY248" s="99">
        <f t="shared" si="187"/>
        <v>19.876254180602004</v>
      </c>
      <c r="BZ248" s="99">
        <f>BY248*Input!$N$23</f>
        <v>46768.786334448145</v>
      </c>
      <c r="CA248" s="100">
        <f t="shared" si="188"/>
        <v>46.768786334448144</v>
      </c>
      <c r="CC248" s="95">
        <v>5250</v>
      </c>
      <c r="CD248" s="94">
        <f t="shared" si="189"/>
        <v>18</v>
      </c>
      <c r="CE248" s="94">
        <f t="shared" si="190"/>
        <v>24</v>
      </c>
      <c r="CF248" s="94">
        <f t="shared" si="191"/>
        <v>30</v>
      </c>
      <c r="CG248" s="94">
        <f t="shared" si="192"/>
        <v>36</v>
      </c>
      <c r="CH248" s="94">
        <f t="shared" si="193"/>
        <v>41</v>
      </c>
      <c r="CI248" s="94">
        <f t="shared" si="194"/>
        <v>47</v>
      </c>
      <c r="CK248" s="95">
        <v>5250</v>
      </c>
      <c r="CL248" s="162">
        <f t="shared" si="195"/>
        <v>7.7221933471933477</v>
      </c>
      <c r="CM248" s="162">
        <f t="shared" si="196"/>
        <v>10.158974358974357</v>
      </c>
      <c r="CN248" s="162">
        <f t="shared" si="197"/>
        <v>12.698717948717947</v>
      </c>
      <c r="CO248" s="162">
        <f t="shared" si="198"/>
        <v>15.238461538461538</v>
      </c>
      <c r="CP248" s="162">
        <f t="shared" si="199"/>
        <v>17.460737179487179</v>
      </c>
      <c r="CQ248" s="162">
        <f t="shared" si="200"/>
        <v>19.876254180602004</v>
      </c>
    </row>
    <row r="249" spans="1:95" ht="19.5" thickTop="1" thickBot="1">
      <c r="A249" s="70">
        <v>5300</v>
      </c>
      <c r="B249" s="70">
        <v>71.807000000000002</v>
      </c>
      <c r="C249" s="70">
        <v>95.155000000000001</v>
      </c>
      <c r="D249" s="70">
        <v>67.584999999999994</v>
      </c>
      <c r="E249" s="70">
        <v>3.387</v>
      </c>
      <c r="G249" s="92">
        <v>1</v>
      </c>
      <c r="H249" s="93">
        <f t="shared" si="201"/>
        <v>8.9090389016018303</v>
      </c>
      <c r="O249" s="95">
        <v>5260</v>
      </c>
      <c r="P249" s="94">
        <f t="shared" si="153"/>
        <v>13.012561280687994</v>
      </c>
      <c r="Q249" s="94">
        <f t="shared" si="154"/>
        <v>13.316875063083954</v>
      </c>
      <c r="R249" s="94">
        <f t="shared" si="155"/>
        <v>13.466130225095593</v>
      </c>
      <c r="S249" s="94">
        <f t="shared" si="156"/>
        <v>13.325801011006067</v>
      </c>
      <c r="T249" s="94">
        <f t="shared" si="157"/>
        <v>13.17644220699424</v>
      </c>
      <c r="U249" s="94">
        <f t="shared" si="158"/>
        <v>12.837931403793872</v>
      </c>
      <c r="V249" s="82"/>
      <c r="W249" s="95">
        <v>5260</v>
      </c>
      <c r="X249" s="161">
        <f t="shared" si="166"/>
        <v>9.132149541955684</v>
      </c>
      <c r="Y249" s="161">
        <f t="shared" si="167"/>
        <v>9.2991036167858994</v>
      </c>
      <c r="Z249" s="161">
        <f t="shared" si="168"/>
        <v>9.338783193898502</v>
      </c>
      <c r="AA249" s="161">
        <f t="shared" si="169"/>
        <v>9.160588410715425</v>
      </c>
      <c r="AB249" s="161">
        <f t="shared" si="170"/>
        <v>8.9726628233675729</v>
      </c>
      <c r="AC249" s="161">
        <f t="shared" si="171"/>
        <v>8.6341520201672051</v>
      </c>
      <c r="AD249" s="82"/>
      <c r="AE249" s="82"/>
      <c r="AF249" s="82"/>
      <c r="AG249" s="95">
        <v>5260</v>
      </c>
      <c r="AH249" s="161">
        <f t="shared" si="172"/>
        <v>-11.16807236070918</v>
      </c>
      <c r="AI249" s="161">
        <f t="shared" si="173"/>
        <v>-11.344700237829265</v>
      </c>
      <c r="AJ249" s="161">
        <f t="shared" si="174"/>
        <v>-11.580025811508978</v>
      </c>
      <c r="AK249" s="161">
        <f t="shared" si="175"/>
        <v>-11.867645957117517</v>
      </c>
      <c r="AL249" s="161">
        <f t="shared" si="176"/>
        <v>-12.162211475560353</v>
      </c>
      <c r="AM249" s="161">
        <f t="shared" si="177"/>
        <v>-12.527803143016749</v>
      </c>
      <c r="AN249" s="81"/>
      <c r="AO249" s="81"/>
      <c r="AP249" s="95">
        <v>5260</v>
      </c>
      <c r="AQ249" s="94">
        <f t="shared" si="159"/>
        <v>63.816376353976246</v>
      </c>
      <c r="AR249" s="94">
        <f t="shared" si="160"/>
        <v>110.44613591367867</v>
      </c>
      <c r="AS249" s="94">
        <f t="shared" si="161"/>
        <v>172.57208736512288</v>
      </c>
      <c r="AT249" s="94">
        <f t="shared" si="162"/>
        <v>248.50380580577695</v>
      </c>
      <c r="AU249" s="94">
        <f t="shared" si="163"/>
        <v>326.26910267468554</v>
      </c>
      <c r="AV249" s="94">
        <f t="shared" si="164"/>
        <v>422.78530288317438</v>
      </c>
      <c r="AW249" s="81"/>
      <c r="AX249" s="95">
        <v>5260</v>
      </c>
      <c r="AY249" s="99">
        <f>'Max limit'!AX249*Input!PrimaryDrive_ratio*Input!Gear1_ratio*Input!FinalDrive_ratio</f>
        <v>464.21413721413722</v>
      </c>
      <c r="AZ249" s="99">
        <f t="shared" si="178"/>
        <v>7.7369022869022874</v>
      </c>
      <c r="BA249" s="99">
        <f>AZ249*Input!$N$23</f>
        <v>18204.915607276504</v>
      </c>
      <c r="BB249" s="97">
        <f t="shared" si="165"/>
        <v>18.204915607276504</v>
      </c>
      <c r="BC249" s="95">
        <v>5260</v>
      </c>
      <c r="BD249" s="99">
        <f>'Max limit'!AX249*Input!PrimaryDrive_ratio*Input!Gear2_ratio*Input!FinalDrive_ratio</f>
        <v>610.69948717948716</v>
      </c>
      <c r="BE249" s="99">
        <f t="shared" si="179"/>
        <v>10.178324786324787</v>
      </c>
      <c r="BF249" s="99">
        <f>BE249*Input!$N$23</f>
        <v>23949.577865572646</v>
      </c>
      <c r="BG249" s="100">
        <f t="shared" si="180"/>
        <v>23.949577865572646</v>
      </c>
      <c r="BH249" s="95">
        <v>5260</v>
      </c>
      <c r="BI249" s="99">
        <f>'Max limit'!AX249*Input!PrimaryDrive_ratio*Input!Gear3_ratio*Input!FinalDrive_ratio</f>
        <v>763.37435897435887</v>
      </c>
      <c r="BJ249" s="99">
        <f t="shared" si="181"/>
        <v>12.722905982905981</v>
      </c>
      <c r="BK249" s="99">
        <f>BJ249*Input!$N$23</f>
        <v>29936.972331965804</v>
      </c>
      <c r="BL249" s="100">
        <f t="shared" si="182"/>
        <v>29.936972331965805</v>
      </c>
      <c r="BM249" s="95">
        <v>5260</v>
      </c>
      <c r="BN249" s="99">
        <f>'Max limit'!AX249*Input!PrimaryDrive_ratio*Input!Gear4_ratio*Input!FinalDrive_ratio</f>
        <v>916.0492307692308</v>
      </c>
      <c r="BO249" s="99">
        <f t="shared" si="183"/>
        <v>15.26748717948718</v>
      </c>
      <c r="BP249" s="99">
        <f>BO249*Input!$N$23</f>
        <v>35924.366798358969</v>
      </c>
      <c r="BQ249" s="100">
        <f t="shared" si="184"/>
        <v>35.924366798358967</v>
      </c>
      <c r="BR249" s="95">
        <v>5260</v>
      </c>
      <c r="BS249" s="99">
        <f>'Max limit'!AX249*Input!PrimaryDrive_ratio*Input!Gear5_ratio*Input!FinalDrive_ratio</f>
        <v>1049.6397435897436</v>
      </c>
      <c r="BT249" s="99">
        <f t="shared" si="185"/>
        <v>17.493995726495726</v>
      </c>
      <c r="BU249" s="99">
        <f>BT249*Input!$N$23</f>
        <v>41163.336956452986</v>
      </c>
      <c r="BV249" s="100">
        <f t="shared" si="186"/>
        <v>41.163336956452987</v>
      </c>
      <c r="BW249" s="95">
        <v>5260</v>
      </c>
      <c r="BX249" s="99">
        <f>'Max limit'!AX249*Input!PrimaryDrive_ratio*Input!Gear6_ratio*Input!FinalDrive_ratio</f>
        <v>1194.8468227424748</v>
      </c>
      <c r="BY249" s="99">
        <f t="shared" si="187"/>
        <v>19.914113712374579</v>
      </c>
      <c r="BZ249" s="99">
        <f>BY249*Input!$N$23</f>
        <v>46857.869736989953</v>
      </c>
      <c r="CA249" s="100">
        <f t="shared" si="188"/>
        <v>46.857869736989954</v>
      </c>
      <c r="CC249" s="95">
        <v>5260</v>
      </c>
      <c r="CD249" s="94">
        <f t="shared" si="189"/>
        <v>18</v>
      </c>
      <c r="CE249" s="94">
        <f t="shared" si="190"/>
        <v>24</v>
      </c>
      <c r="CF249" s="94">
        <f t="shared" si="191"/>
        <v>30</v>
      </c>
      <c r="CG249" s="94">
        <f t="shared" si="192"/>
        <v>36</v>
      </c>
      <c r="CH249" s="94">
        <f t="shared" si="193"/>
        <v>41</v>
      </c>
      <c r="CI249" s="94">
        <f t="shared" si="194"/>
        <v>47</v>
      </c>
      <c r="CK249" s="95">
        <v>5260</v>
      </c>
      <c r="CL249" s="162">
        <f t="shared" si="195"/>
        <v>7.7369022869022874</v>
      </c>
      <c r="CM249" s="162">
        <f t="shared" si="196"/>
        <v>10.178324786324787</v>
      </c>
      <c r="CN249" s="162">
        <f t="shared" si="197"/>
        <v>12.722905982905981</v>
      </c>
      <c r="CO249" s="162">
        <f t="shared" si="198"/>
        <v>15.26748717948718</v>
      </c>
      <c r="CP249" s="162">
        <f t="shared" si="199"/>
        <v>17.493995726495726</v>
      </c>
      <c r="CQ249" s="162">
        <f t="shared" si="200"/>
        <v>19.914113712374579</v>
      </c>
    </row>
    <row r="250" spans="1:95" ht="19.5" thickTop="1" thickBot="1">
      <c r="A250" s="70">
        <v>5310</v>
      </c>
      <c r="B250" s="70">
        <v>72.034000000000006</v>
      </c>
      <c r="C250" s="70">
        <v>95.275999999999996</v>
      </c>
      <c r="D250" s="70">
        <v>67.792000000000002</v>
      </c>
      <c r="E250" s="70">
        <v>3.403</v>
      </c>
      <c r="G250" s="92">
        <v>1</v>
      </c>
      <c r="H250" s="93">
        <f t="shared" si="201"/>
        <v>8.9542334096109837</v>
      </c>
      <c r="O250" s="95">
        <v>5270</v>
      </c>
      <c r="P250" s="94">
        <f t="shared" si="153"/>
        <v>13.011774960846449</v>
      </c>
      <c r="Q250" s="94">
        <f t="shared" si="154"/>
        <v>13.315466017514508</v>
      </c>
      <c r="R250" s="94">
        <f t="shared" si="155"/>
        <v>13.463868546837817</v>
      </c>
      <c r="S250" s="94">
        <f t="shared" si="156"/>
        <v>13.322514315262657</v>
      </c>
      <c r="T250" s="94">
        <f t="shared" si="157"/>
        <v>13.172087036622282</v>
      </c>
      <c r="U250" s="94">
        <f t="shared" si="158"/>
        <v>12.83228789661001</v>
      </c>
      <c r="V250" s="82"/>
      <c r="W250" s="95">
        <v>5270</v>
      </c>
      <c r="X250" s="161">
        <f t="shared" si="166"/>
        <v>9.131363222114139</v>
      </c>
      <c r="Y250" s="161">
        <f t="shared" si="167"/>
        <v>9.2976945712164536</v>
      </c>
      <c r="Z250" s="161">
        <f t="shared" si="168"/>
        <v>9.336521515640726</v>
      </c>
      <c r="AA250" s="161">
        <f t="shared" si="169"/>
        <v>9.1573017149720144</v>
      </c>
      <c r="AB250" s="161">
        <f t="shared" si="170"/>
        <v>8.9683076529956125</v>
      </c>
      <c r="AC250" s="161">
        <f t="shared" si="171"/>
        <v>8.6285085129833412</v>
      </c>
      <c r="AD250" s="82"/>
      <c r="AE250" s="82"/>
      <c r="AF250" s="82"/>
      <c r="AG250" s="95">
        <v>5270</v>
      </c>
      <c r="AH250" s="161">
        <f t="shared" si="172"/>
        <v>-11.168992354923789</v>
      </c>
      <c r="AI250" s="161">
        <f t="shared" si="173"/>
        <v>-11.34629245932274</v>
      </c>
      <c r="AJ250" s="161">
        <f t="shared" si="174"/>
        <v>-11.582513657592532</v>
      </c>
      <c r="AK250" s="161">
        <f t="shared" si="175"/>
        <v>-11.871228455477834</v>
      </c>
      <c r="AL250" s="161">
        <f t="shared" si="176"/>
        <v>-12.16691505956207</v>
      </c>
      <c r="AM250" s="161">
        <f t="shared" si="177"/>
        <v>-12.533898130775324</v>
      </c>
      <c r="AN250" s="81"/>
      <c r="AO250" s="81"/>
      <c r="AP250" s="95">
        <v>5270</v>
      </c>
      <c r="AQ250" s="94">
        <f t="shared" si="159"/>
        <v>64.059254826632838</v>
      </c>
      <c r="AR250" s="94">
        <f t="shared" si="160"/>
        <v>110.86648238795577</v>
      </c>
      <c r="AS250" s="94">
        <f t="shared" si="161"/>
        <v>173.22887873118091</v>
      </c>
      <c r="AT250" s="94">
        <f t="shared" si="162"/>
        <v>249.44958537290051</v>
      </c>
      <c r="AU250" s="94">
        <f t="shared" si="163"/>
        <v>327.51084885113892</v>
      </c>
      <c r="AV250" s="94">
        <f t="shared" si="164"/>
        <v>424.3943796514377</v>
      </c>
      <c r="AW250" s="81"/>
      <c r="AX250" s="95">
        <v>5270</v>
      </c>
      <c r="AY250" s="99">
        <f>'Max limit'!AX250*Input!PrimaryDrive_ratio*Input!Gear1_ratio*Input!FinalDrive_ratio</f>
        <v>465.09667359667361</v>
      </c>
      <c r="AZ250" s="99">
        <f t="shared" si="178"/>
        <v>7.7516112266112271</v>
      </c>
      <c r="BA250" s="99">
        <f>AZ250*Input!$N$23</f>
        <v>18239.52571299376</v>
      </c>
      <c r="BB250" s="97">
        <f t="shared" si="165"/>
        <v>18.23952571299376</v>
      </c>
      <c r="BC250" s="95">
        <v>5270</v>
      </c>
      <c r="BD250" s="99">
        <f>'Max limit'!AX250*Input!PrimaryDrive_ratio*Input!Gear2_ratio*Input!FinalDrive_ratio</f>
        <v>611.86051282051278</v>
      </c>
      <c r="BE250" s="99">
        <f t="shared" si="179"/>
        <v>10.197675213675213</v>
      </c>
      <c r="BF250" s="99">
        <f>BE250*Input!$N$23</f>
        <v>23995.109382427345</v>
      </c>
      <c r="BG250" s="100">
        <f t="shared" si="180"/>
        <v>23.995109382427344</v>
      </c>
      <c r="BH250" s="95">
        <v>5270</v>
      </c>
      <c r="BI250" s="99">
        <f>'Max limit'!AX250*Input!PrimaryDrive_ratio*Input!Gear3_ratio*Input!FinalDrive_ratio</f>
        <v>764.82564102564095</v>
      </c>
      <c r="BJ250" s="99">
        <f t="shared" si="181"/>
        <v>12.747094017094016</v>
      </c>
      <c r="BK250" s="99">
        <f>BJ250*Input!$N$23</f>
        <v>29993.88672803418</v>
      </c>
      <c r="BL250" s="100">
        <f t="shared" si="182"/>
        <v>29.99388672803418</v>
      </c>
      <c r="BM250" s="95">
        <v>5270</v>
      </c>
      <c r="BN250" s="99">
        <f>'Max limit'!AX250*Input!PrimaryDrive_ratio*Input!Gear4_ratio*Input!FinalDrive_ratio</f>
        <v>917.79076923076923</v>
      </c>
      <c r="BO250" s="99">
        <f t="shared" si="183"/>
        <v>15.29651282051282</v>
      </c>
      <c r="BP250" s="99">
        <f>BO250*Input!$N$23</f>
        <v>35992.664073641019</v>
      </c>
      <c r="BQ250" s="100">
        <f t="shared" si="184"/>
        <v>35.992664073641016</v>
      </c>
      <c r="BR250" s="95">
        <v>5270</v>
      </c>
      <c r="BS250" s="99">
        <f>'Max limit'!AX250*Input!PrimaryDrive_ratio*Input!Gear5_ratio*Input!FinalDrive_ratio</f>
        <v>1051.6352564102563</v>
      </c>
      <c r="BT250" s="99">
        <f t="shared" si="185"/>
        <v>17.527254273504273</v>
      </c>
      <c r="BU250" s="99">
        <f>BT250*Input!$N$23</f>
        <v>41241.594251046998</v>
      </c>
      <c r="BV250" s="100">
        <f t="shared" si="186"/>
        <v>41.241594251046997</v>
      </c>
      <c r="BW250" s="95">
        <v>5270</v>
      </c>
      <c r="BX250" s="99">
        <f>'Max limit'!AX250*Input!PrimaryDrive_ratio*Input!Gear6_ratio*Input!FinalDrive_ratio</f>
        <v>1197.1183946488295</v>
      </c>
      <c r="BY250" s="99">
        <f t="shared" si="187"/>
        <v>19.951973244147158</v>
      </c>
      <c r="BZ250" s="99">
        <f>BY250*Input!$N$23</f>
        <v>46946.953139531768</v>
      </c>
      <c r="CA250" s="100">
        <f t="shared" si="188"/>
        <v>46.946953139531772</v>
      </c>
      <c r="CC250" s="95">
        <v>5270</v>
      </c>
      <c r="CD250" s="94">
        <f t="shared" si="189"/>
        <v>18</v>
      </c>
      <c r="CE250" s="94">
        <f t="shared" si="190"/>
        <v>24</v>
      </c>
      <c r="CF250" s="94">
        <f t="shared" si="191"/>
        <v>30</v>
      </c>
      <c r="CG250" s="94">
        <f t="shared" si="192"/>
        <v>36</v>
      </c>
      <c r="CH250" s="94">
        <f t="shared" si="193"/>
        <v>41</v>
      </c>
      <c r="CI250" s="94">
        <f t="shared" si="194"/>
        <v>47</v>
      </c>
      <c r="CK250" s="95">
        <v>5270</v>
      </c>
      <c r="CL250" s="162">
        <f t="shared" si="195"/>
        <v>7.7516112266112271</v>
      </c>
      <c r="CM250" s="162">
        <f t="shared" si="196"/>
        <v>10.197675213675213</v>
      </c>
      <c r="CN250" s="162">
        <f t="shared" si="197"/>
        <v>12.747094017094016</v>
      </c>
      <c r="CO250" s="162">
        <f t="shared" si="198"/>
        <v>15.29651282051282</v>
      </c>
      <c r="CP250" s="162">
        <f t="shared" si="199"/>
        <v>17.527254273504273</v>
      </c>
      <c r="CQ250" s="162">
        <f t="shared" si="200"/>
        <v>19.951973244147158</v>
      </c>
    </row>
    <row r="251" spans="1:95" ht="19.5" thickTop="1" thickBot="1">
      <c r="A251" s="70">
        <v>5320</v>
      </c>
      <c r="B251" s="70">
        <v>72.253</v>
      </c>
      <c r="C251" s="70">
        <v>95.385999999999996</v>
      </c>
      <c r="D251" s="70">
        <v>68</v>
      </c>
      <c r="E251" s="70">
        <v>3.4129999999999998</v>
      </c>
      <c r="G251" s="92">
        <v>1</v>
      </c>
      <c r="H251" s="93">
        <f t="shared" si="201"/>
        <v>8.9994279176201371</v>
      </c>
      <c r="O251" s="95">
        <v>5280</v>
      </c>
      <c r="P251" s="94">
        <f t="shared" si="153"/>
        <v>13.010987147519923</v>
      </c>
      <c r="Q251" s="94">
        <f t="shared" si="154"/>
        <v>13.314054295695167</v>
      </c>
      <c r="R251" s="94">
        <f t="shared" si="155"/>
        <v>13.461602572894842</v>
      </c>
      <c r="S251" s="94">
        <f t="shared" si="156"/>
        <v>13.319221376982224</v>
      </c>
      <c r="T251" s="94">
        <f t="shared" si="157"/>
        <v>13.167723594321789</v>
      </c>
      <c r="U251" s="94">
        <f t="shared" si="158"/>
        <v>12.826633670514116</v>
      </c>
      <c r="V251" s="82"/>
      <c r="W251" s="95">
        <v>5280</v>
      </c>
      <c r="X251" s="161">
        <f t="shared" si="166"/>
        <v>9.1305754087876139</v>
      </c>
      <c r="Y251" s="161">
        <f t="shared" si="167"/>
        <v>9.2962828493971141</v>
      </c>
      <c r="Z251" s="161">
        <f t="shared" si="168"/>
        <v>9.3342555416977486</v>
      </c>
      <c r="AA251" s="161">
        <f t="shared" si="169"/>
        <v>9.1540087766915796</v>
      </c>
      <c r="AB251" s="161">
        <f t="shared" si="170"/>
        <v>8.9639442106951197</v>
      </c>
      <c r="AC251" s="161">
        <f t="shared" si="171"/>
        <v>8.6228542868874474</v>
      </c>
      <c r="AD251" s="82"/>
      <c r="AE251" s="82"/>
      <c r="AF251" s="82"/>
      <c r="AG251" s="95">
        <v>5280</v>
      </c>
      <c r="AH251" s="161">
        <f t="shared" si="172"/>
        <v>-11.169914096515823</v>
      </c>
      <c r="AI251" s="161">
        <f t="shared" si="173"/>
        <v>-11.347887704978595</v>
      </c>
      <c r="AJ251" s="161">
        <f t="shared" si="174"/>
        <v>-11.585006228929805</v>
      </c>
      <c r="AK251" s="161">
        <f t="shared" si="175"/>
        <v>-11.874817758203507</v>
      </c>
      <c r="AL251" s="161">
        <f t="shared" si="176"/>
        <v>-12.171627577246602</v>
      </c>
      <c r="AM251" s="161">
        <f t="shared" si="177"/>
        <v>-12.540004694958888</v>
      </c>
      <c r="AN251" s="81"/>
      <c r="AO251" s="81"/>
      <c r="AP251" s="95">
        <v>5280</v>
      </c>
      <c r="AQ251" s="94">
        <f t="shared" si="159"/>
        <v>64.302594606929816</v>
      </c>
      <c r="AR251" s="94">
        <f t="shared" si="160"/>
        <v>111.28762724110142</v>
      </c>
      <c r="AS251" s="94">
        <f t="shared" si="161"/>
        <v>173.88691756422099</v>
      </c>
      <c r="AT251" s="94">
        <f t="shared" si="162"/>
        <v>250.39716129247824</v>
      </c>
      <c r="AU251" s="94">
        <f t="shared" si="163"/>
        <v>328.75495351985535</v>
      </c>
      <c r="AV251" s="94">
        <f t="shared" si="164"/>
        <v>426.00651259589887</v>
      </c>
      <c r="AW251" s="81"/>
      <c r="AX251" s="95">
        <v>5280</v>
      </c>
      <c r="AY251" s="99">
        <f>'Max limit'!AX251*Input!PrimaryDrive_ratio*Input!Gear1_ratio*Input!FinalDrive_ratio</f>
        <v>465.97920997920994</v>
      </c>
      <c r="AZ251" s="99">
        <f t="shared" si="178"/>
        <v>7.766320166320166</v>
      </c>
      <c r="BA251" s="99">
        <f>AZ251*Input!$N$23</f>
        <v>18274.135818711016</v>
      </c>
      <c r="BB251" s="97">
        <f t="shared" si="165"/>
        <v>18.274135818711017</v>
      </c>
      <c r="BC251" s="95">
        <v>5280</v>
      </c>
      <c r="BD251" s="99">
        <f>'Max limit'!AX251*Input!PrimaryDrive_ratio*Input!Gear2_ratio*Input!FinalDrive_ratio</f>
        <v>613.0215384615384</v>
      </c>
      <c r="BE251" s="99">
        <f t="shared" si="179"/>
        <v>10.217025641025639</v>
      </c>
      <c r="BF251" s="99">
        <f>BE251*Input!$N$23</f>
        <v>24040.640899282043</v>
      </c>
      <c r="BG251" s="100">
        <f t="shared" si="180"/>
        <v>24.040640899282042</v>
      </c>
      <c r="BH251" s="95">
        <v>5280</v>
      </c>
      <c r="BI251" s="99">
        <f>'Max limit'!AX251*Input!PrimaryDrive_ratio*Input!Gear3_ratio*Input!FinalDrive_ratio</f>
        <v>766.27692307692303</v>
      </c>
      <c r="BJ251" s="99">
        <f t="shared" si="181"/>
        <v>12.77128205128205</v>
      </c>
      <c r="BK251" s="99">
        <f>BJ251*Input!$N$23</f>
        <v>30050.801124102556</v>
      </c>
      <c r="BL251" s="100">
        <f t="shared" si="182"/>
        <v>30.050801124102556</v>
      </c>
      <c r="BM251" s="95">
        <v>5280</v>
      </c>
      <c r="BN251" s="99">
        <f>'Max limit'!AX251*Input!PrimaryDrive_ratio*Input!Gear4_ratio*Input!FinalDrive_ratio</f>
        <v>919.53230769230765</v>
      </c>
      <c r="BO251" s="99">
        <f t="shared" si="183"/>
        <v>15.325538461538461</v>
      </c>
      <c r="BP251" s="99">
        <f>BO251*Input!$N$23</f>
        <v>36060.961348923069</v>
      </c>
      <c r="BQ251" s="100">
        <f t="shared" si="184"/>
        <v>36.060961348923065</v>
      </c>
      <c r="BR251" s="95">
        <v>5280</v>
      </c>
      <c r="BS251" s="99">
        <f>'Max limit'!AX251*Input!PrimaryDrive_ratio*Input!Gear5_ratio*Input!FinalDrive_ratio</f>
        <v>1053.6307692307691</v>
      </c>
      <c r="BT251" s="99">
        <f t="shared" si="185"/>
        <v>17.56051282051282</v>
      </c>
      <c r="BU251" s="99">
        <f>BT251*Input!$N$23</f>
        <v>41319.851545641017</v>
      </c>
      <c r="BV251" s="100">
        <f t="shared" si="186"/>
        <v>41.319851545641015</v>
      </c>
      <c r="BW251" s="95">
        <v>5280</v>
      </c>
      <c r="BX251" s="99">
        <f>'Max limit'!AX251*Input!PrimaryDrive_ratio*Input!Gear6_ratio*Input!FinalDrive_ratio</f>
        <v>1199.3899665551839</v>
      </c>
      <c r="BY251" s="99">
        <f t="shared" si="187"/>
        <v>19.989832775919734</v>
      </c>
      <c r="BZ251" s="99">
        <f>BY251*Input!$N$23</f>
        <v>47036.036542073576</v>
      </c>
      <c r="CA251" s="100">
        <f t="shared" si="188"/>
        <v>47.036036542073575</v>
      </c>
      <c r="CC251" s="95">
        <v>5280</v>
      </c>
      <c r="CD251" s="94">
        <f t="shared" si="189"/>
        <v>18.5</v>
      </c>
      <c r="CE251" s="94">
        <f t="shared" si="190"/>
        <v>24</v>
      </c>
      <c r="CF251" s="94">
        <f t="shared" si="191"/>
        <v>30</v>
      </c>
      <c r="CG251" s="94">
        <f t="shared" si="192"/>
        <v>36</v>
      </c>
      <c r="CH251" s="94">
        <f t="shared" si="193"/>
        <v>41.5</v>
      </c>
      <c r="CI251" s="94">
        <f t="shared" si="194"/>
        <v>47</v>
      </c>
      <c r="CK251" s="95">
        <v>5280</v>
      </c>
      <c r="CL251" s="162">
        <f t="shared" si="195"/>
        <v>7.766320166320166</v>
      </c>
      <c r="CM251" s="162">
        <f t="shared" si="196"/>
        <v>10.217025641025639</v>
      </c>
      <c r="CN251" s="162">
        <f t="shared" si="197"/>
        <v>12.77128205128205</v>
      </c>
      <c r="CO251" s="162">
        <f t="shared" si="198"/>
        <v>15.325538461538461</v>
      </c>
      <c r="CP251" s="162">
        <f t="shared" si="199"/>
        <v>17.56051282051282</v>
      </c>
      <c r="CQ251" s="162">
        <f t="shared" si="200"/>
        <v>19.989832775919734</v>
      </c>
    </row>
    <row r="252" spans="1:95" ht="19.5" thickTop="1" thickBot="1">
      <c r="A252" s="70">
        <v>5330</v>
      </c>
      <c r="B252" s="70">
        <v>72.474999999999994</v>
      </c>
      <c r="C252" s="70">
        <v>95.5</v>
      </c>
      <c r="D252" s="70">
        <v>68.209000000000003</v>
      </c>
      <c r="E252" s="70">
        <v>3.423</v>
      </c>
      <c r="G252" s="92">
        <v>1</v>
      </c>
      <c r="H252" s="93">
        <f t="shared" si="201"/>
        <v>9.0446224256292904</v>
      </c>
      <c r="O252" s="95">
        <v>5290</v>
      </c>
      <c r="P252" s="94">
        <f t="shared" si="153"/>
        <v>13.01019784070842</v>
      </c>
      <c r="Q252" s="94">
        <f t="shared" si="154"/>
        <v>13.312639897625932</v>
      </c>
      <c r="R252" s="94">
        <f t="shared" si="155"/>
        <v>13.459332303266667</v>
      </c>
      <c r="S252" s="94">
        <f t="shared" si="156"/>
        <v>13.315922196164765</v>
      </c>
      <c r="T252" s="94">
        <f t="shared" si="157"/>
        <v>13.163351880092764</v>
      </c>
      <c r="U252" s="94">
        <f t="shared" si="158"/>
        <v>12.820968725506193</v>
      </c>
      <c r="V252" s="82"/>
      <c r="W252" s="95">
        <v>5290</v>
      </c>
      <c r="X252" s="161">
        <f t="shared" si="166"/>
        <v>9.1297861019761086</v>
      </c>
      <c r="Y252" s="161">
        <f t="shared" si="167"/>
        <v>9.2948684513278774</v>
      </c>
      <c r="Z252" s="161">
        <f t="shared" si="168"/>
        <v>9.3319852720695735</v>
      </c>
      <c r="AA252" s="161">
        <f t="shared" si="169"/>
        <v>9.1507095958741207</v>
      </c>
      <c r="AB252" s="161">
        <f t="shared" si="170"/>
        <v>8.9595724964660945</v>
      </c>
      <c r="AC252" s="161">
        <f t="shared" si="171"/>
        <v>8.6171893418795236</v>
      </c>
      <c r="AD252" s="82"/>
      <c r="AE252" s="82"/>
      <c r="AF252" s="82"/>
      <c r="AG252" s="95">
        <v>5290</v>
      </c>
      <c r="AH252" s="161">
        <f t="shared" si="172"/>
        <v>-11.170837585485282</v>
      </c>
      <c r="AI252" s="161">
        <f t="shared" si="173"/>
        <v>-11.34948597479683</v>
      </c>
      <c r="AJ252" s="161">
        <f t="shared" si="174"/>
        <v>-11.587503525520798</v>
      </c>
      <c r="AK252" s="161">
        <f t="shared" si="175"/>
        <v>-11.878413865294537</v>
      </c>
      <c r="AL252" s="161">
        <f t="shared" si="176"/>
        <v>-12.176349028613949</v>
      </c>
      <c r="AM252" s="161">
        <f t="shared" si="177"/>
        <v>-12.546122835567445</v>
      </c>
      <c r="AN252" s="81"/>
      <c r="AO252" s="81"/>
      <c r="AP252" s="95">
        <v>5290</v>
      </c>
      <c r="AQ252" s="94">
        <f t="shared" si="159"/>
        <v>64.546395694867158</v>
      </c>
      <c r="AR252" s="94">
        <f t="shared" si="160"/>
        <v>111.70957047311565</v>
      </c>
      <c r="AS252" s="94">
        <f t="shared" si="161"/>
        <v>174.54620386424315</v>
      </c>
      <c r="AT252" s="94">
        <f t="shared" si="162"/>
        <v>251.34653356451034</v>
      </c>
      <c r="AU252" s="94">
        <f t="shared" si="163"/>
        <v>330.00141668083489</v>
      </c>
      <c r="AV252" s="94">
        <f t="shared" si="164"/>
        <v>427.62170171655799</v>
      </c>
      <c r="AW252" s="81"/>
      <c r="AX252" s="95">
        <v>5290</v>
      </c>
      <c r="AY252" s="99">
        <f>'Max limit'!AX252*Input!PrimaryDrive_ratio*Input!Gear1_ratio*Input!FinalDrive_ratio</f>
        <v>466.86174636174638</v>
      </c>
      <c r="AZ252" s="99">
        <f t="shared" si="178"/>
        <v>7.7810291060291066</v>
      </c>
      <c r="BA252" s="99">
        <f>AZ252*Input!$N$23</f>
        <v>18308.745924428273</v>
      </c>
      <c r="BB252" s="97">
        <f t="shared" si="165"/>
        <v>18.308745924428273</v>
      </c>
      <c r="BC252" s="95">
        <v>5290</v>
      </c>
      <c r="BD252" s="99">
        <f>'Max limit'!AX252*Input!PrimaryDrive_ratio*Input!Gear2_ratio*Input!FinalDrive_ratio</f>
        <v>614.18256410256413</v>
      </c>
      <c r="BE252" s="99">
        <f t="shared" si="179"/>
        <v>10.236376068376069</v>
      </c>
      <c r="BF252" s="99">
        <f>BE252*Input!$N$23</f>
        <v>24086.172416136749</v>
      </c>
      <c r="BG252" s="100">
        <f t="shared" si="180"/>
        <v>24.086172416136748</v>
      </c>
      <c r="BH252" s="95">
        <v>5290</v>
      </c>
      <c r="BI252" s="99">
        <f>'Max limit'!AX252*Input!PrimaryDrive_ratio*Input!Gear3_ratio*Input!FinalDrive_ratio</f>
        <v>767.7282051282051</v>
      </c>
      <c r="BJ252" s="99">
        <f t="shared" si="181"/>
        <v>12.795470085470084</v>
      </c>
      <c r="BK252" s="99">
        <f>BJ252*Input!$N$23</f>
        <v>30107.715520170932</v>
      </c>
      <c r="BL252" s="100">
        <f t="shared" si="182"/>
        <v>30.107715520170931</v>
      </c>
      <c r="BM252" s="95">
        <v>5290</v>
      </c>
      <c r="BN252" s="99">
        <f>'Max limit'!AX252*Input!PrimaryDrive_ratio*Input!Gear4_ratio*Input!FinalDrive_ratio</f>
        <v>921.27384615384619</v>
      </c>
      <c r="BO252" s="99">
        <f t="shared" si="183"/>
        <v>15.354564102564103</v>
      </c>
      <c r="BP252" s="99">
        <f>BO252*Input!$N$23</f>
        <v>36129.258624205126</v>
      </c>
      <c r="BQ252" s="100">
        <f t="shared" si="184"/>
        <v>36.129258624205129</v>
      </c>
      <c r="BR252" s="95">
        <v>5290</v>
      </c>
      <c r="BS252" s="99">
        <f>'Max limit'!AX252*Input!PrimaryDrive_ratio*Input!Gear5_ratio*Input!FinalDrive_ratio</f>
        <v>1055.626282051282</v>
      </c>
      <c r="BT252" s="99">
        <f t="shared" si="185"/>
        <v>17.593771367521366</v>
      </c>
      <c r="BU252" s="99">
        <f>BT252*Input!$N$23</f>
        <v>41398.108840235036</v>
      </c>
      <c r="BV252" s="100">
        <f t="shared" si="186"/>
        <v>41.398108840235039</v>
      </c>
      <c r="BW252" s="95">
        <v>5290</v>
      </c>
      <c r="BX252" s="99">
        <f>'Max limit'!AX252*Input!PrimaryDrive_ratio*Input!Gear6_ratio*Input!FinalDrive_ratio</f>
        <v>1201.6615384615384</v>
      </c>
      <c r="BY252" s="99">
        <f t="shared" si="187"/>
        <v>20.027692307692305</v>
      </c>
      <c r="BZ252" s="99">
        <f>BY252*Input!$N$23</f>
        <v>47125.11994461537</v>
      </c>
      <c r="CA252" s="100">
        <f t="shared" si="188"/>
        <v>47.125119944615371</v>
      </c>
      <c r="CC252" s="95">
        <v>5290</v>
      </c>
      <c r="CD252" s="94">
        <f t="shared" si="189"/>
        <v>18.5</v>
      </c>
      <c r="CE252" s="94">
        <f t="shared" si="190"/>
        <v>24</v>
      </c>
      <c r="CF252" s="94">
        <f t="shared" si="191"/>
        <v>30</v>
      </c>
      <c r="CG252" s="94">
        <f t="shared" si="192"/>
        <v>36</v>
      </c>
      <c r="CH252" s="94">
        <f t="shared" si="193"/>
        <v>41.5</v>
      </c>
      <c r="CI252" s="94">
        <f t="shared" si="194"/>
        <v>47</v>
      </c>
      <c r="CK252" s="95">
        <v>5290</v>
      </c>
      <c r="CL252" s="162">
        <f t="shared" si="195"/>
        <v>7.7810291060291066</v>
      </c>
      <c r="CM252" s="162">
        <f t="shared" si="196"/>
        <v>10.236376068376069</v>
      </c>
      <c r="CN252" s="162">
        <f t="shared" si="197"/>
        <v>12.795470085470084</v>
      </c>
      <c r="CO252" s="162">
        <f t="shared" si="198"/>
        <v>15.354564102564103</v>
      </c>
      <c r="CP252" s="162">
        <f t="shared" si="199"/>
        <v>17.593771367521366</v>
      </c>
      <c r="CQ252" s="162">
        <f t="shared" si="200"/>
        <v>20.027692307692305</v>
      </c>
    </row>
    <row r="253" spans="1:95" ht="19.5" thickTop="1" thickBot="1">
      <c r="A253" s="70">
        <v>5340</v>
      </c>
      <c r="B253" s="70">
        <v>72.703000000000003</v>
      </c>
      <c r="C253" s="70">
        <v>95.62</v>
      </c>
      <c r="D253" s="70">
        <v>68.430000000000007</v>
      </c>
      <c r="E253" s="70">
        <v>3.427</v>
      </c>
      <c r="G253" s="92">
        <v>1</v>
      </c>
      <c r="H253" s="93">
        <f t="shared" si="201"/>
        <v>9.0898169336384438</v>
      </c>
      <c r="O253" s="95">
        <v>5300</v>
      </c>
      <c r="P253" s="94">
        <f t="shared" si="153"/>
        <v>13.009407040411936</v>
      </c>
      <c r="Q253" s="94">
        <f t="shared" si="154"/>
        <v>13.311222823306803</v>
      </c>
      <c r="R253" s="94">
        <f t="shared" si="155"/>
        <v>13.45705773795329</v>
      </c>
      <c r="S253" s="94">
        <f t="shared" si="156"/>
        <v>13.31261677281028</v>
      </c>
      <c r="T253" s="94">
        <f t="shared" si="157"/>
        <v>13.15897189393521</v>
      </c>
      <c r="U253" s="94">
        <f t="shared" si="158"/>
        <v>12.815293061586239</v>
      </c>
      <c r="V253" s="82"/>
      <c r="W253" s="95">
        <v>5300</v>
      </c>
      <c r="X253" s="161">
        <f t="shared" si="166"/>
        <v>9.1289953016796268</v>
      </c>
      <c r="Y253" s="161">
        <f t="shared" si="167"/>
        <v>9.2934513770087488</v>
      </c>
      <c r="Z253" s="161">
        <f t="shared" si="168"/>
        <v>9.3297107067561988</v>
      </c>
      <c r="AA253" s="161">
        <f t="shared" si="169"/>
        <v>9.1474041725196393</v>
      </c>
      <c r="AB253" s="161">
        <f t="shared" si="170"/>
        <v>8.9551925103085388</v>
      </c>
      <c r="AC253" s="161">
        <f t="shared" si="171"/>
        <v>8.6115136779595698</v>
      </c>
      <c r="AD253" s="82"/>
      <c r="AE253" s="82"/>
      <c r="AF253" s="82"/>
      <c r="AG253" s="95">
        <v>5300</v>
      </c>
      <c r="AH253" s="161">
        <f t="shared" si="172"/>
        <v>-11.171762821832168</v>
      </c>
      <c r="AI253" s="161">
        <f t="shared" si="173"/>
        <v>-11.351087268777446</v>
      </c>
      <c r="AJ253" s="161">
        <f t="shared" si="174"/>
        <v>-11.590005547365511</v>
      </c>
      <c r="AK253" s="161">
        <f t="shared" si="175"/>
        <v>-11.882016776750923</v>
      </c>
      <c r="AL253" s="161">
        <f t="shared" si="176"/>
        <v>-12.181079413664108</v>
      </c>
      <c r="AM253" s="161">
        <f t="shared" si="177"/>
        <v>-12.552252552600995</v>
      </c>
      <c r="AN253" s="81"/>
      <c r="AO253" s="81"/>
      <c r="AP253" s="95">
        <v>5300</v>
      </c>
      <c r="AQ253" s="94">
        <f t="shared" si="159"/>
        <v>64.790658090444865</v>
      </c>
      <c r="AR253" s="94">
        <f t="shared" si="160"/>
        <v>112.13231208399837</v>
      </c>
      <c r="AS253" s="94">
        <f t="shared" si="161"/>
        <v>175.20673763124739</v>
      </c>
      <c r="AT253" s="94">
        <f t="shared" si="162"/>
        <v>252.29770218899628</v>
      </c>
      <c r="AU253" s="94">
        <f t="shared" si="163"/>
        <v>331.25023833407704</v>
      </c>
      <c r="AV253" s="94">
        <f t="shared" si="164"/>
        <v>429.2399470134153</v>
      </c>
      <c r="AW253" s="81"/>
      <c r="AX253" s="95">
        <v>5300</v>
      </c>
      <c r="AY253" s="99">
        <f>'Max limit'!AX253*Input!PrimaryDrive_ratio*Input!Gear1_ratio*Input!FinalDrive_ratio</f>
        <v>467.74428274428271</v>
      </c>
      <c r="AZ253" s="99">
        <f t="shared" si="178"/>
        <v>7.7957380457380454</v>
      </c>
      <c r="BA253" s="99">
        <f>AZ253*Input!$N$23</f>
        <v>18343.356030145525</v>
      </c>
      <c r="BB253" s="97">
        <f t="shared" si="165"/>
        <v>18.343356030145525</v>
      </c>
      <c r="BC253" s="95">
        <v>5300</v>
      </c>
      <c r="BD253" s="99">
        <f>'Max limit'!AX253*Input!PrimaryDrive_ratio*Input!Gear2_ratio*Input!FinalDrive_ratio</f>
        <v>615.34358974358975</v>
      </c>
      <c r="BE253" s="99">
        <f t="shared" si="179"/>
        <v>10.255726495726496</v>
      </c>
      <c r="BF253" s="99">
        <f>BE253*Input!$N$23</f>
        <v>24131.703932991448</v>
      </c>
      <c r="BG253" s="100">
        <f t="shared" si="180"/>
        <v>24.131703932991449</v>
      </c>
      <c r="BH253" s="95">
        <v>5300</v>
      </c>
      <c r="BI253" s="99">
        <f>'Max limit'!AX253*Input!PrimaryDrive_ratio*Input!Gear3_ratio*Input!FinalDrive_ratio</f>
        <v>769.17948717948707</v>
      </c>
      <c r="BJ253" s="99">
        <f t="shared" si="181"/>
        <v>12.819658119658119</v>
      </c>
      <c r="BK253" s="99">
        <f>BJ253*Input!$N$23</f>
        <v>30164.629916239308</v>
      </c>
      <c r="BL253" s="100">
        <f t="shared" si="182"/>
        <v>30.164629916239306</v>
      </c>
      <c r="BM253" s="95">
        <v>5300</v>
      </c>
      <c r="BN253" s="99">
        <f>'Max limit'!AX253*Input!PrimaryDrive_ratio*Input!Gear4_ratio*Input!FinalDrive_ratio</f>
        <v>923.01538461538451</v>
      </c>
      <c r="BO253" s="99">
        <f t="shared" si="183"/>
        <v>15.383589743589742</v>
      </c>
      <c r="BP253" s="99">
        <f>BO253*Input!$N$23</f>
        <v>36197.555899487168</v>
      </c>
      <c r="BQ253" s="100">
        <f t="shared" si="184"/>
        <v>36.19755589948717</v>
      </c>
      <c r="BR253" s="95">
        <v>5300</v>
      </c>
      <c r="BS253" s="99">
        <f>'Max limit'!AX253*Input!PrimaryDrive_ratio*Input!Gear5_ratio*Input!FinalDrive_ratio</f>
        <v>1057.6217948717947</v>
      </c>
      <c r="BT253" s="99">
        <f t="shared" si="185"/>
        <v>17.62702991452991</v>
      </c>
      <c r="BU253" s="99">
        <f>BT253*Input!$N$23</f>
        <v>41476.366134829041</v>
      </c>
      <c r="BV253" s="100">
        <f t="shared" si="186"/>
        <v>41.476366134829043</v>
      </c>
      <c r="BW253" s="95">
        <v>5300</v>
      </c>
      <c r="BX253" s="99">
        <f>'Max limit'!AX253*Input!PrimaryDrive_ratio*Input!Gear6_ratio*Input!FinalDrive_ratio</f>
        <v>1203.9331103678928</v>
      </c>
      <c r="BY253" s="99">
        <f t="shared" si="187"/>
        <v>20.065551839464881</v>
      </c>
      <c r="BZ253" s="99">
        <f>BY253*Input!$N$23</f>
        <v>47214.203347157178</v>
      </c>
      <c r="CA253" s="100">
        <f t="shared" si="188"/>
        <v>47.214203347157181</v>
      </c>
      <c r="CC253" s="95">
        <v>5300</v>
      </c>
      <c r="CD253" s="94">
        <f t="shared" si="189"/>
        <v>18.5</v>
      </c>
      <c r="CE253" s="94">
        <f t="shared" si="190"/>
        <v>24</v>
      </c>
      <c r="CF253" s="94">
        <f t="shared" si="191"/>
        <v>30</v>
      </c>
      <c r="CG253" s="94">
        <f t="shared" si="192"/>
        <v>36</v>
      </c>
      <c r="CH253" s="94">
        <f t="shared" si="193"/>
        <v>41.5</v>
      </c>
      <c r="CI253" s="94">
        <f t="shared" si="194"/>
        <v>47</v>
      </c>
      <c r="CK253" s="95">
        <v>5300</v>
      </c>
      <c r="CL253" s="162">
        <f t="shared" si="195"/>
        <v>7.7957380457380454</v>
      </c>
      <c r="CM253" s="162">
        <f t="shared" si="196"/>
        <v>10.255726495726496</v>
      </c>
      <c r="CN253" s="162">
        <f t="shared" si="197"/>
        <v>12.819658119658119</v>
      </c>
      <c r="CO253" s="162">
        <f t="shared" si="198"/>
        <v>15.383589743589742</v>
      </c>
      <c r="CP253" s="162">
        <f t="shared" si="199"/>
        <v>17.62702991452991</v>
      </c>
      <c r="CQ253" s="162">
        <f t="shared" si="200"/>
        <v>20.065551839464881</v>
      </c>
    </row>
    <row r="254" spans="1:95" ht="19.5" thickTop="1" thickBot="1">
      <c r="A254" s="70">
        <v>5350</v>
      </c>
      <c r="B254" s="70">
        <v>72.941999999999993</v>
      </c>
      <c r="C254" s="70">
        <v>95.754999999999995</v>
      </c>
      <c r="D254" s="70">
        <v>68.650999999999996</v>
      </c>
      <c r="E254" s="70">
        <v>3.4420000000000002</v>
      </c>
      <c r="G254" s="92">
        <v>1</v>
      </c>
      <c r="H254" s="93">
        <f t="shared" si="201"/>
        <v>9.1350114416475972</v>
      </c>
      <c r="O254" s="95">
        <v>5310</v>
      </c>
      <c r="P254" s="94">
        <f t="shared" si="153"/>
        <v>13.008614746630474</v>
      </c>
      <c r="Q254" s="94">
        <f t="shared" si="154"/>
        <v>13.309803072737779</v>
      </c>
      <c r="R254" s="94">
        <f t="shared" si="155"/>
        <v>13.454778876954718</v>
      </c>
      <c r="S254" s="94">
        <f t="shared" si="156"/>
        <v>13.309305106918774</v>
      </c>
      <c r="T254" s="94">
        <f t="shared" si="157"/>
        <v>13.154583635849121</v>
      </c>
      <c r="U254" s="94">
        <f t="shared" si="158"/>
        <v>12.809606678754255</v>
      </c>
      <c r="V254" s="82"/>
      <c r="W254" s="95">
        <v>5310</v>
      </c>
      <c r="X254" s="161">
        <f t="shared" si="166"/>
        <v>9.1282030078981649</v>
      </c>
      <c r="Y254" s="161">
        <f t="shared" si="167"/>
        <v>9.2920316264397247</v>
      </c>
      <c r="Z254" s="161">
        <f t="shared" si="168"/>
        <v>9.3274318457576229</v>
      </c>
      <c r="AA254" s="161">
        <f t="shared" si="169"/>
        <v>9.1440925066281302</v>
      </c>
      <c r="AB254" s="161">
        <f t="shared" si="170"/>
        <v>8.9508042522224507</v>
      </c>
      <c r="AC254" s="161">
        <f t="shared" si="171"/>
        <v>8.605827295127586</v>
      </c>
      <c r="AD254" s="82"/>
      <c r="AE254" s="82"/>
      <c r="AF254" s="82"/>
      <c r="AG254" s="95">
        <v>5310</v>
      </c>
      <c r="AH254" s="161">
        <f t="shared" si="172"/>
        <v>-11.172689805556479</v>
      </c>
      <c r="AI254" s="161">
        <f t="shared" si="173"/>
        <v>-11.352691586920443</v>
      </c>
      <c r="AJ254" s="161">
        <f t="shared" si="174"/>
        <v>-11.592512294463944</v>
      </c>
      <c r="AK254" s="161">
        <f t="shared" si="175"/>
        <v>-11.885626492572667</v>
      </c>
      <c r="AL254" s="161">
        <f t="shared" si="176"/>
        <v>-12.185818732397085</v>
      </c>
      <c r="AM254" s="161">
        <f t="shared" si="177"/>
        <v>-12.558393846059539</v>
      </c>
      <c r="AN254" s="81"/>
      <c r="AO254" s="81"/>
      <c r="AP254" s="95">
        <v>5310</v>
      </c>
      <c r="AQ254" s="94">
        <f t="shared" si="159"/>
        <v>65.03538179366295</v>
      </c>
      <c r="AR254" s="94">
        <f t="shared" si="160"/>
        <v>112.55585207374959</v>
      </c>
      <c r="AS254" s="94">
        <f t="shared" si="161"/>
        <v>175.86851886523374</v>
      </c>
      <c r="AT254" s="94">
        <f t="shared" si="162"/>
        <v>253.25066716593665</v>
      </c>
      <c r="AU254" s="94">
        <f t="shared" si="163"/>
        <v>332.50141847958253</v>
      </c>
      <c r="AV254" s="94">
        <f t="shared" si="164"/>
        <v>430.86124848647069</v>
      </c>
      <c r="AW254" s="81"/>
      <c r="AX254" s="95">
        <v>5310</v>
      </c>
      <c r="AY254" s="99">
        <f>'Max limit'!AX254*Input!PrimaryDrive_ratio*Input!Gear1_ratio*Input!FinalDrive_ratio</f>
        <v>468.6268191268191</v>
      </c>
      <c r="AZ254" s="99">
        <f t="shared" si="178"/>
        <v>7.8104469854469851</v>
      </c>
      <c r="BA254" s="99">
        <f>AZ254*Input!$N$23</f>
        <v>18377.966135862782</v>
      </c>
      <c r="BB254" s="97">
        <f t="shared" si="165"/>
        <v>18.377966135862781</v>
      </c>
      <c r="BC254" s="95">
        <v>5310</v>
      </c>
      <c r="BD254" s="99">
        <f>'Max limit'!AX254*Input!PrimaryDrive_ratio*Input!Gear2_ratio*Input!FinalDrive_ratio</f>
        <v>616.50461538461536</v>
      </c>
      <c r="BE254" s="99">
        <f t="shared" si="179"/>
        <v>10.275076923076922</v>
      </c>
      <c r="BF254" s="99">
        <f>BE254*Input!$N$23</f>
        <v>24177.235449846146</v>
      </c>
      <c r="BG254" s="100">
        <f t="shared" si="180"/>
        <v>24.177235449846147</v>
      </c>
      <c r="BH254" s="95">
        <v>5310</v>
      </c>
      <c r="BI254" s="99">
        <f>'Max limit'!AX254*Input!PrimaryDrive_ratio*Input!Gear3_ratio*Input!FinalDrive_ratio</f>
        <v>770.63076923076915</v>
      </c>
      <c r="BJ254" s="99">
        <f t="shared" si="181"/>
        <v>12.843846153846153</v>
      </c>
      <c r="BK254" s="99">
        <f>BJ254*Input!$N$23</f>
        <v>30221.544312307684</v>
      </c>
      <c r="BL254" s="100">
        <f t="shared" si="182"/>
        <v>30.221544312307685</v>
      </c>
      <c r="BM254" s="95">
        <v>5310</v>
      </c>
      <c r="BN254" s="99">
        <f>'Max limit'!AX254*Input!PrimaryDrive_ratio*Input!Gear4_ratio*Input!FinalDrive_ratio</f>
        <v>924.75692307692316</v>
      </c>
      <c r="BO254" s="99">
        <f t="shared" si="183"/>
        <v>15.412615384615385</v>
      </c>
      <c r="BP254" s="99">
        <f>BO254*Input!$N$23</f>
        <v>36265.853174769225</v>
      </c>
      <c r="BQ254" s="100">
        <f t="shared" si="184"/>
        <v>36.265853174769227</v>
      </c>
      <c r="BR254" s="95">
        <v>5310</v>
      </c>
      <c r="BS254" s="99">
        <f>'Max limit'!AX254*Input!PrimaryDrive_ratio*Input!Gear5_ratio*Input!FinalDrive_ratio</f>
        <v>1059.6173076923076</v>
      </c>
      <c r="BT254" s="99">
        <f t="shared" si="185"/>
        <v>17.66028846153846</v>
      </c>
      <c r="BU254" s="99">
        <f>BT254*Input!$N$23</f>
        <v>41554.623429423067</v>
      </c>
      <c r="BV254" s="100">
        <f t="shared" si="186"/>
        <v>41.554623429423067</v>
      </c>
      <c r="BW254" s="95">
        <v>5310</v>
      </c>
      <c r="BX254" s="99">
        <f>'Max limit'!AX254*Input!PrimaryDrive_ratio*Input!Gear6_ratio*Input!FinalDrive_ratio</f>
        <v>1206.2046822742475</v>
      </c>
      <c r="BY254" s="99">
        <f t="shared" si="187"/>
        <v>20.10341137123746</v>
      </c>
      <c r="BZ254" s="99">
        <f>BY254*Input!$N$23</f>
        <v>47303.286749698993</v>
      </c>
      <c r="CA254" s="100">
        <f t="shared" si="188"/>
        <v>47.303286749698991</v>
      </c>
      <c r="CC254" s="95">
        <v>5310</v>
      </c>
      <c r="CD254" s="94">
        <f t="shared" si="189"/>
        <v>18.5</v>
      </c>
      <c r="CE254" s="94">
        <f t="shared" si="190"/>
        <v>24</v>
      </c>
      <c r="CF254" s="94">
        <f t="shared" si="191"/>
        <v>30</v>
      </c>
      <c r="CG254" s="94">
        <f t="shared" si="192"/>
        <v>36.5</v>
      </c>
      <c r="CH254" s="94">
        <f t="shared" si="193"/>
        <v>41.5</v>
      </c>
      <c r="CI254" s="94">
        <f t="shared" si="194"/>
        <v>47.5</v>
      </c>
      <c r="CK254" s="95">
        <v>5310</v>
      </c>
      <c r="CL254" s="162">
        <f t="shared" si="195"/>
        <v>7.8104469854469851</v>
      </c>
      <c r="CM254" s="162">
        <f t="shared" si="196"/>
        <v>10.275076923076922</v>
      </c>
      <c r="CN254" s="162">
        <f t="shared" si="197"/>
        <v>12.843846153846153</v>
      </c>
      <c r="CO254" s="162">
        <f t="shared" si="198"/>
        <v>15.412615384615385</v>
      </c>
      <c r="CP254" s="162">
        <f t="shared" si="199"/>
        <v>17.66028846153846</v>
      </c>
      <c r="CQ254" s="162">
        <f t="shared" si="200"/>
        <v>20.10341137123746</v>
      </c>
    </row>
    <row r="255" spans="1:95" ht="19.5" thickTop="1" thickBot="1">
      <c r="A255" s="70">
        <v>5360</v>
      </c>
      <c r="B255" s="70">
        <v>73.174000000000007</v>
      </c>
      <c r="C255" s="70">
        <v>95.881</v>
      </c>
      <c r="D255" s="70">
        <v>68.869</v>
      </c>
      <c r="E255" s="70">
        <v>3.4529999999999998</v>
      </c>
      <c r="G255" s="92">
        <v>1</v>
      </c>
      <c r="H255" s="93">
        <f t="shared" si="201"/>
        <v>9.1802059496567505</v>
      </c>
      <c r="O255" s="95">
        <v>5320</v>
      </c>
      <c r="P255" s="94">
        <f t="shared" si="153"/>
        <v>13.007820959364032</v>
      </c>
      <c r="Q255" s="94">
        <f t="shared" si="154"/>
        <v>13.308380645918861</v>
      </c>
      <c r="R255" s="94">
        <f t="shared" si="155"/>
        <v>13.452495720270939</v>
      </c>
      <c r="S255" s="94">
        <f t="shared" si="156"/>
        <v>13.305987198490241</v>
      </c>
      <c r="T255" s="94">
        <f t="shared" si="157"/>
        <v>13.150187105834501</v>
      </c>
      <c r="U255" s="94">
        <f t="shared" si="158"/>
        <v>12.80390957701024</v>
      </c>
      <c r="V255" s="82"/>
      <c r="W255" s="95">
        <v>5320</v>
      </c>
      <c r="X255" s="161">
        <f t="shared" si="166"/>
        <v>9.1274092206317228</v>
      </c>
      <c r="Y255" s="161">
        <f t="shared" si="167"/>
        <v>9.2906091996208051</v>
      </c>
      <c r="Z255" s="161">
        <f t="shared" si="168"/>
        <v>9.3251486890738473</v>
      </c>
      <c r="AA255" s="161">
        <f t="shared" si="169"/>
        <v>9.1407745981995969</v>
      </c>
      <c r="AB255" s="161">
        <f t="shared" si="170"/>
        <v>8.946407722207832</v>
      </c>
      <c r="AC255" s="161">
        <f t="shared" si="171"/>
        <v>8.6001301933835723</v>
      </c>
      <c r="AD255" s="82"/>
      <c r="AE255" s="82"/>
      <c r="AF255" s="82"/>
      <c r="AG255" s="95">
        <v>5320</v>
      </c>
      <c r="AH255" s="161">
        <f t="shared" si="172"/>
        <v>-11.173618536658216</v>
      </c>
      <c r="AI255" s="161">
        <f t="shared" si="173"/>
        <v>-11.354298929225822</v>
      </c>
      <c r="AJ255" s="161">
        <f t="shared" si="174"/>
        <v>-11.595023766816098</v>
      </c>
      <c r="AK255" s="161">
        <f t="shared" si="175"/>
        <v>-11.889243012759767</v>
      </c>
      <c r="AL255" s="161">
        <f t="shared" si="176"/>
        <v>-12.190566984812873</v>
      </c>
      <c r="AM255" s="161">
        <f t="shared" si="177"/>
        <v>-12.564546715943074</v>
      </c>
      <c r="AN255" s="81"/>
      <c r="AO255" s="81"/>
      <c r="AP255" s="95">
        <v>5320</v>
      </c>
      <c r="AQ255" s="94">
        <f t="shared" si="159"/>
        <v>65.280566804521413</v>
      </c>
      <c r="AR255" s="94">
        <f t="shared" si="160"/>
        <v>112.98019044236939</v>
      </c>
      <c r="AS255" s="94">
        <f t="shared" si="161"/>
        <v>176.53154756620211</v>
      </c>
      <c r="AT255" s="94">
        <f t="shared" si="162"/>
        <v>254.20542849533115</v>
      </c>
      <c r="AU255" s="94">
        <f t="shared" si="163"/>
        <v>333.7549571173509</v>
      </c>
      <c r="AV255" s="94">
        <f t="shared" si="164"/>
        <v>432.48560613572391</v>
      </c>
      <c r="AW255" s="81"/>
      <c r="AX255" s="95">
        <v>5320</v>
      </c>
      <c r="AY255" s="99">
        <f>'Max limit'!AX255*Input!PrimaryDrive_ratio*Input!Gear1_ratio*Input!FinalDrive_ratio</f>
        <v>469.50935550935549</v>
      </c>
      <c r="AZ255" s="99">
        <f t="shared" si="178"/>
        <v>7.8251559251559248</v>
      </c>
      <c r="BA255" s="99">
        <f>AZ255*Input!$N$23</f>
        <v>18412.576241580038</v>
      </c>
      <c r="BB255" s="97">
        <f t="shared" si="165"/>
        <v>18.412576241580037</v>
      </c>
      <c r="BC255" s="95">
        <v>5320</v>
      </c>
      <c r="BD255" s="99">
        <f>'Max limit'!AX255*Input!PrimaryDrive_ratio*Input!Gear2_ratio*Input!FinalDrive_ratio</f>
        <v>617.66564102564109</v>
      </c>
      <c r="BE255" s="99">
        <f t="shared" si="179"/>
        <v>10.294427350427352</v>
      </c>
      <c r="BF255" s="99">
        <f>BE255*Input!$N$23</f>
        <v>24222.766966700852</v>
      </c>
      <c r="BG255" s="100">
        <f t="shared" si="180"/>
        <v>24.222766966700853</v>
      </c>
      <c r="BH255" s="95">
        <v>5320</v>
      </c>
      <c r="BI255" s="99">
        <f>'Max limit'!AX255*Input!PrimaryDrive_ratio*Input!Gear3_ratio*Input!FinalDrive_ratio</f>
        <v>772.08205128205122</v>
      </c>
      <c r="BJ255" s="99">
        <f t="shared" si="181"/>
        <v>12.868034188034187</v>
      </c>
      <c r="BK255" s="99">
        <f>BJ255*Input!$N$23</f>
        <v>30278.45870837606</v>
      </c>
      <c r="BL255" s="100">
        <f t="shared" si="182"/>
        <v>30.278458708376061</v>
      </c>
      <c r="BM255" s="95">
        <v>5320</v>
      </c>
      <c r="BN255" s="99">
        <f>'Max limit'!AX255*Input!PrimaryDrive_ratio*Input!Gear4_ratio*Input!FinalDrive_ratio</f>
        <v>926.4984615384617</v>
      </c>
      <c r="BO255" s="99">
        <f t="shared" si="183"/>
        <v>15.441641025641028</v>
      </c>
      <c r="BP255" s="99">
        <f>BO255*Input!$N$23</f>
        <v>36334.150450051282</v>
      </c>
      <c r="BQ255" s="100">
        <f t="shared" si="184"/>
        <v>36.334150450051283</v>
      </c>
      <c r="BR255" s="95">
        <v>5320</v>
      </c>
      <c r="BS255" s="99">
        <f>'Max limit'!AX255*Input!PrimaryDrive_ratio*Input!Gear5_ratio*Input!FinalDrive_ratio</f>
        <v>1061.6128205128205</v>
      </c>
      <c r="BT255" s="99">
        <f t="shared" si="185"/>
        <v>17.693547008547007</v>
      </c>
      <c r="BU255" s="99">
        <f>BT255*Input!$N$23</f>
        <v>41632.880724017086</v>
      </c>
      <c r="BV255" s="100">
        <f t="shared" si="186"/>
        <v>41.632880724017085</v>
      </c>
      <c r="BW255" s="95">
        <v>5320</v>
      </c>
      <c r="BX255" s="99">
        <f>'Max limit'!AX255*Input!PrimaryDrive_ratio*Input!Gear6_ratio*Input!FinalDrive_ratio</f>
        <v>1208.4762541806019</v>
      </c>
      <c r="BY255" s="99">
        <f t="shared" si="187"/>
        <v>20.141270903010032</v>
      </c>
      <c r="BZ255" s="99">
        <f>BY255*Input!$N$23</f>
        <v>47392.370152240794</v>
      </c>
      <c r="CA255" s="100">
        <f t="shared" si="188"/>
        <v>47.392370152240794</v>
      </c>
      <c r="CC255" s="95">
        <v>5320</v>
      </c>
      <c r="CD255" s="94">
        <f t="shared" si="189"/>
        <v>18.5</v>
      </c>
      <c r="CE255" s="94">
        <f t="shared" si="190"/>
        <v>24</v>
      </c>
      <c r="CF255" s="94">
        <f t="shared" si="191"/>
        <v>30.5</v>
      </c>
      <c r="CG255" s="94">
        <f t="shared" si="192"/>
        <v>36.5</v>
      </c>
      <c r="CH255" s="94">
        <f t="shared" si="193"/>
        <v>41.5</v>
      </c>
      <c r="CI255" s="94">
        <f t="shared" si="194"/>
        <v>47.5</v>
      </c>
      <c r="CK255" s="95">
        <v>5320</v>
      </c>
      <c r="CL255" s="162">
        <f t="shared" si="195"/>
        <v>7.8251559251559248</v>
      </c>
      <c r="CM255" s="162">
        <f t="shared" si="196"/>
        <v>10.294427350427352</v>
      </c>
      <c r="CN255" s="162">
        <f t="shared" si="197"/>
        <v>12.868034188034187</v>
      </c>
      <c r="CO255" s="162">
        <f t="shared" si="198"/>
        <v>15.441641025641028</v>
      </c>
      <c r="CP255" s="162">
        <f t="shared" si="199"/>
        <v>17.693547008547007</v>
      </c>
      <c r="CQ255" s="162">
        <f t="shared" si="200"/>
        <v>20.141270903010032</v>
      </c>
    </row>
    <row r="256" spans="1:95" ht="19.5" thickTop="1" thickBot="1">
      <c r="A256" s="70">
        <v>5370</v>
      </c>
      <c r="B256" s="70">
        <v>73.397000000000006</v>
      </c>
      <c r="C256" s="70">
        <v>95.995000000000005</v>
      </c>
      <c r="D256" s="70">
        <v>69.081999999999994</v>
      </c>
      <c r="E256" s="70">
        <v>3.4609999999999999</v>
      </c>
      <c r="G256" s="92">
        <v>1</v>
      </c>
      <c r="H256" s="93">
        <f t="shared" si="201"/>
        <v>9.2254004576659039</v>
      </c>
      <c r="O256" s="95">
        <v>5330</v>
      </c>
      <c r="P256" s="94">
        <f t="shared" si="153"/>
        <v>13.00702567861261</v>
      </c>
      <c r="Q256" s="94">
        <f t="shared" si="154"/>
        <v>13.306955542850048</v>
      </c>
      <c r="R256" s="94">
        <f t="shared" si="155"/>
        <v>13.450208267901965</v>
      </c>
      <c r="S256" s="94">
        <f t="shared" si="156"/>
        <v>13.302663047524684</v>
      </c>
      <c r="T256" s="94">
        <f t="shared" si="157"/>
        <v>13.145782303891352</v>
      </c>
      <c r="U256" s="94">
        <f t="shared" si="158"/>
        <v>12.798201756354196</v>
      </c>
      <c r="V256" s="82"/>
      <c r="W256" s="95">
        <v>5330</v>
      </c>
      <c r="X256" s="161">
        <f t="shared" si="166"/>
        <v>9.1266139398803023</v>
      </c>
      <c r="Y256" s="161">
        <f t="shared" si="167"/>
        <v>9.2891840965519918</v>
      </c>
      <c r="Z256" s="161">
        <f t="shared" si="168"/>
        <v>9.3228612367048722</v>
      </c>
      <c r="AA256" s="161">
        <f t="shared" si="169"/>
        <v>9.1374504472340412</v>
      </c>
      <c r="AB256" s="161">
        <f t="shared" si="170"/>
        <v>8.9420029202646809</v>
      </c>
      <c r="AC256" s="161">
        <f t="shared" si="171"/>
        <v>8.5944223727275268</v>
      </c>
      <c r="AD256" s="82"/>
      <c r="AE256" s="82"/>
      <c r="AF256" s="82"/>
      <c r="AG256" s="95">
        <v>5330</v>
      </c>
      <c r="AH256" s="161">
        <f t="shared" si="172"/>
        <v>-11.174549015137378</v>
      </c>
      <c r="AI256" s="161">
        <f t="shared" si="173"/>
        <v>-11.35590929569358</v>
      </c>
      <c r="AJ256" s="161">
        <f t="shared" si="174"/>
        <v>-11.597539964421969</v>
      </c>
      <c r="AK256" s="161">
        <f t="shared" si="175"/>
        <v>-11.892866337312224</v>
      </c>
      <c r="AL256" s="161">
        <f t="shared" si="176"/>
        <v>-12.195324170911475</v>
      </c>
      <c r="AM256" s="161">
        <f t="shared" si="177"/>
        <v>-12.570711162251602</v>
      </c>
      <c r="AN256" s="81"/>
      <c r="AO256" s="81"/>
      <c r="AP256" s="95">
        <v>5330</v>
      </c>
      <c r="AQ256" s="94">
        <f t="shared" si="159"/>
        <v>65.526213123020256</v>
      </c>
      <c r="AR256" s="94">
        <f t="shared" si="160"/>
        <v>113.40532718985764</v>
      </c>
      <c r="AS256" s="94">
        <f t="shared" si="161"/>
        <v>177.19582373415255</v>
      </c>
      <c r="AT256" s="94">
        <f t="shared" si="162"/>
        <v>255.16198617717967</v>
      </c>
      <c r="AU256" s="94">
        <f t="shared" si="163"/>
        <v>335.01085424738193</v>
      </c>
      <c r="AV256" s="94">
        <f t="shared" si="164"/>
        <v>434.11301996117521</v>
      </c>
      <c r="AW256" s="81"/>
      <c r="AX256" s="95">
        <v>5330</v>
      </c>
      <c r="AY256" s="99">
        <f>'Max limit'!AX256*Input!PrimaryDrive_ratio*Input!Gear1_ratio*Input!FinalDrive_ratio</f>
        <v>470.39189189189187</v>
      </c>
      <c r="AZ256" s="99">
        <f t="shared" si="178"/>
        <v>7.8398648648648646</v>
      </c>
      <c r="BA256" s="99">
        <f>AZ256*Input!$N$23</f>
        <v>18447.186347297295</v>
      </c>
      <c r="BB256" s="97">
        <f t="shared" si="165"/>
        <v>18.447186347297293</v>
      </c>
      <c r="BC256" s="95">
        <v>5330</v>
      </c>
      <c r="BD256" s="99">
        <f>'Max limit'!AX256*Input!PrimaryDrive_ratio*Input!Gear2_ratio*Input!FinalDrive_ratio</f>
        <v>618.82666666666671</v>
      </c>
      <c r="BE256" s="99">
        <f t="shared" si="179"/>
        <v>10.313777777777778</v>
      </c>
      <c r="BF256" s="99">
        <f>BE256*Input!$N$23</f>
        <v>24268.298483555551</v>
      </c>
      <c r="BG256" s="100">
        <f t="shared" si="180"/>
        <v>24.268298483555551</v>
      </c>
      <c r="BH256" s="95">
        <v>5330</v>
      </c>
      <c r="BI256" s="99">
        <f>'Max limit'!AX256*Input!PrimaryDrive_ratio*Input!Gear3_ratio*Input!FinalDrive_ratio</f>
        <v>773.5333333333333</v>
      </c>
      <c r="BJ256" s="99">
        <f t="shared" si="181"/>
        <v>12.892222222222221</v>
      </c>
      <c r="BK256" s="99">
        <f>BJ256*Input!$N$23</f>
        <v>30335.373104444436</v>
      </c>
      <c r="BL256" s="100">
        <f t="shared" si="182"/>
        <v>30.335373104444436</v>
      </c>
      <c r="BM256" s="95">
        <v>5330</v>
      </c>
      <c r="BN256" s="99">
        <f>'Max limit'!AX256*Input!PrimaryDrive_ratio*Input!Gear4_ratio*Input!FinalDrive_ratio</f>
        <v>928.24</v>
      </c>
      <c r="BO256" s="99">
        <f t="shared" si="183"/>
        <v>15.470666666666666</v>
      </c>
      <c r="BP256" s="99">
        <f>BO256*Input!$N$23</f>
        <v>36402.447725333324</v>
      </c>
      <c r="BQ256" s="100">
        <f t="shared" si="184"/>
        <v>36.402447725333325</v>
      </c>
      <c r="BR256" s="95">
        <v>5330</v>
      </c>
      <c r="BS256" s="99">
        <f>'Max limit'!AX256*Input!PrimaryDrive_ratio*Input!Gear5_ratio*Input!FinalDrive_ratio</f>
        <v>1063.6083333333331</v>
      </c>
      <c r="BT256" s="99">
        <f t="shared" si="185"/>
        <v>17.726805555555551</v>
      </c>
      <c r="BU256" s="99">
        <f>BT256*Input!$N$23</f>
        <v>41711.138018611091</v>
      </c>
      <c r="BV256" s="100">
        <f t="shared" si="186"/>
        <v>41.711138018611088</v>
      </c>
      <c r="BW256" s="95">
        <v>5330</v>
      </c>
      <c r="BX256" s="99">
        <f>'Max limit'!AX256*Input!PrimaryDrive_ratio*Input!Gear6_ratio*Input!FinalDrive_ratio</f>
        <v>1210.7478260869564</v>
      </c>
      <c r="BY256" s="99">
        <f t="shared" si="187"/>
        <v>20.179130434782607</v>
      </c>
      <c r="BZ256" s="99">
        <f>BY256*Input!$N$23</f>
        <v>47481.453554782594</v>
      </c>
      <c r="CA256" s="100">
        <f t="shared" si="188"/>
        <v>47.481453554782597</v>
      </c>
      <c r="CC256" s="95">
        <v>5330</v>
      </c>
      <c r="CD256" s="94">
        <f t="shared" si="189"/>
        <v>18.5</v>
      </c>
      <c r="CE256" s="94">
        <f t="shared" si="190"/>
        <v>24.5</v>
      </c>
      <c r="CF256" s="94">
        <f t="shared" si="191"/>
        <v>30.5</v>
      </c>
      <c r="CG256" s="94">
        <f t="shared" si="192"/>
        <v>36.5</v>
      </c>
      <c r="CH256" s="94">
        <f t="shared" si="193"/>
        <v>41.5</v>
      </c>
      <c r="CI256" s="94">
        <f t="shared" si="194"/>
        <v>47.5</v>
      </c>
      <c r="CK256" s="95">
        <v>5330</v>
      </c>
      <c r="CL256" s="162">
        <f t="shared" si="195"/>
        <v>7.8398648648648646</v>
      </c>
      <c r="CM256" s="162">
        <f t="shared" si="196"/>
        <v>10.313777777777778</v>
      </c>
      <c r="CN256" s="162">
        <f t="shared" si="197"/>
        <v>12.892222222222221</v>
      </c>
      <c r="CO256" s="162">
        <f t="shared" si="198"/>
        <v>15.470666666666666</v>
      </c>
      <c r="CP256" s="162">
        <f t="shared" si="199"/>
        <v>17.726805555555551</v>
      </c>
      <c r="CQ256" s="162">
        <f t="shared" si="200"/>
        <v>20.179130434782607</v>
      </c>
    </row>
    <row r="257" spans="1:95" ht="19.5" thickTop="1" thickBot="1">
      <c r="A257" s="70">
        <v>5380</v>
      </c>
      <c r="B257" s="70">
        <v>73.629000000000005</v>
      </c>
      <c r="C257" s="70">
        <v>96.119</v>
      </c>
      <c r="D257" s="70">
        <v>69.295000000000002</v>
      </c>
      <c r="E257" s="70">
        <v>3.4780000000000002</v>
      </c>
      <c r="G257" s="92">
        <v>1</v>
      </c>
      <c r="H257" s="93">
        <f t="shared" si="201"/>
        <v>9.2705949656750573</v>
      </c>
      <c r="O257" s="95">
        <v>5340</v>
      </c>
      <c r="P257" s="94">
        <f t="shared" si="153"/>
        <v>13.006228904376211</v>
      </c>
      <c r="Q257" s="94">
        <f t="shared" si="154"/>
        <v>13.305527763531341</v>
      </c>
      <c r="R257" s="94">
        <f t="shared" si="155"/>
        <v>13.447916519847789</v>
      </c>
      <c r="S257" s="94">
        <f t="shared" si="156"/>
        <v>13.299332654022102</v>
      </c>
      <c r="T257" s="94">
        <f t="shared" si="157"/>
        <v>13.141369230019665</v>
      </c>
      <c r="U257" s="94">
        <f t="shared" si="158"/>
        <v>12.792483216786122</v>
      </c>
      <c r="V257" s="82"/>
      <c r="W257" s="95">
        <v>5340</v>
      </c>
      <c r="X257" s="161">
        <f t="shared" si="166"/>
        <v>9.1258171656439018</v>
      </c>
      <c r="Y257" s="161">
        <f t="shared" si="167"/>
        <v>9.2877563172332849</v>
      </c>
      <c r="Z257" s="161">
        <f t="shared" si="168"/>
        <v>9.3205694886506976</v>
      </c>
      <c r="AA257" s="161">
        <f t="shared" si="169"/>
        <v>9.1341200537314613</v>
      </c>
      <c r="AB257" s="161">
        <f t="shared" si="170"/>
        <v>8.9375898463929975</v>
      </c>
      <c r="AC257" s="161">
        <f t="shared" si="171"/>
        <v>8.5887038331594532</v>
      </c>
      <c r="AD257" s="82"/>
      <c r="AE257" s="82"/>
      <c r="AF257" s="82"/>
      <c r="AG257" s="95">
        <v>5340</v>
      </c>
      <c r="AH257" s="161">
        <f t="shared" si="172"/>
        <v>-11.175481240993966</v>
      </c>
      <c r="AI257" s="161">
        <f t="shared" si="173"/>
        <v>-11.357522686323719</v>
      </c>
      <c r="AJ257" s="161">
        <f t="shared" si="174"/>
        <v>-11.600060887281563</v>
      </c>
      <c r="AK257" s="161">
        <f t="shared" si="175"/>
        <v>-11.896496466230039</v>
      </c>
      <c r="AL257" s="161">
        <f t="shared" si="176"/>
        <v>-12.200090290692895</v>
      </c>
      <c r="AM257" s="161">
        <f t="shared" si="177"/>
        <v>-12.576887184985122</v>
      </c>
      <c r="AN257" s="81"/>
      <c r="AO257" s="81"/>
      <c r="AP257" s="95">
        <v>5340</v>
      </c>
      <c r="AQ257" s="94">
        <f t="shared" si="159"/>
        <v>65.772320749159476</v>
      </c>
      <c r="AR257" s="94">
        <f t="shared" si="160"/>
        <v>113.83126231621449</v>
      </c>
      <c r="AS257" s="94">
        <f t="shared" si="161"/>
        <v>177.861347369085</v>
      </c>
      <c r="AT257" s="94">
        <f t="shared" si="162"/>
        <v>256.12034021148247</v>
      </c>
      <c r="AU257" s="94">
        <f t="shared" si="163"/>
        <v>336.26910986967647</v>
      </c>
      <c r="AV257" s="94">
        <f t="shared" si="164"/>
        <v>435.74348996282458</v>
      </c>
      <c r="AW257" s="81"/>
      <c r="AX257" s="95">
        <v>5340</v>
      </c>
      <c r="AY257" s="99">
        <f>'Max limit'!AX257*Input!PrimaryDrive_ratio*Input!Gear1_ratio*Input!FinalDrive_ratio</f>
        <v>471.27442827442832</v>
      </c>
      <c r="AZ257" s="99">
        <f t="shared" si="178"/>
        <v>7.8545738045738052</v>
      </c>
      <c r="BA257" s="99">
        <f>AZ257*Input!$N$23</f>
        <v>18481.796453014551</v>
      </c>
      <c r="BB257" s="97">
        <f t="shared" si="165"/>
        <v>18.48179645301455</v>
      </c>
      <c r="BC257" s="95">
        <v>5340</v>
      </c>
      <c r="BD257" s="99">
        <f>'Max limit'!AX257*Input!PrimaryDrive_ratio*Input!Gear2_ratio*Input!FinalDrive_ratio</f>
        <v>619.98769230769233</v>
      </c>
      <c r="BE257" s="99">
        <f t="shared" si="179"/>
        <v>10.333128205128206</v>
      </c>
      <c r="BF257" s="99">
        <f>BE257*Input!$N$23</f>
        <v>24313.830000410257</v>
      </c>
      <c r="BG257" s="100">
        <f t="shared" si="180"/>
        <v>24.313830000410256</v>
      </c>
      <c r="BH257" s="95">
        <v>5340</v>
      </c>
      <c r="BI257" s="99">
        <f>'Max limit'!AX257*Input!PrimaryDrive_ratio*Input!Gear3_ratio*Input!FinalDrive_ratio</f>
        <v>774.98461538461527</v>
      </c>
      <c r="BJ257" s="99">
        <f t="shared" si="181"/>
        <v>12.916410256410254</v>
      </c>
      <c r="BK257" s="99">
        <f>BJ257*Input!$N$23</f>
        <v>30392.287500512808</v>
      </c>
      <c r="BL257" s="100">
        <f t="shared" si="182"/>
        <v>30.392287500512808</v>
      </c>
      <c r="BM257" s="95">
        <v>5340</v>
      </c>
      <c r="BN257" s="99">
        <f>'Max limit'!AX257*Input!PrimaryDrive_ratio*Input!Gear4_ratio*Input!FinalDrive_ratio</f>
        <v>929.98153846153843</v>
      </c>
      <c r="BO257" s="99">
        <f t="shared" si="183"/>
        <v>15.499692307692307</v>
      </c>
      <c r="BP257" s="99">
        <f>BO257*Input!$N$23</f>
        <v>36470.745000615374</v>
      </c>
      <c r="BQ257" s="100">
        <f t="shared" si="184"/>
        <v>36.470745000615373</v>
      </c>
      <c r="BR257" s="95">
        <v>5340</v>
      </c>
      <c r="BS257" s="99">
        <f>'Max limit'!AX257*Input!PrimaryDrive_ratio*Input!Gear5_ratio*Input!FinalDrive_ratio</f>
        <v>1065.603846153846</v>
      </c>
      <c r="BT257" s="99">
        <f t="shared" si="185"/>
        <v>17.760064102564101</v>
      </c>
      <c r="BU257" s="99">
        <f>BT257*Input!$N$23</f>
        <v>41789.395313205117</v>
      </c>
      <c r="BV257" s="100">
        <f t="shared" si="186"/>
        <v>41.789395313205119</v>
      </c>
      <c r="BW257" s="95">
        <v>5340</v>
      </c>
      <c r="BX257" s="99">
        <f>'Max limit'!AX257*Input!PrimaryDrive_ratio*Input!Gear6_ratio*Input!FinalDrive_ratio</f>
        <v>1213.019397993311</v>
      </c>
      <c r="BY257" s="99">
        <f t="shared" si="187"/>
        <v>20.216989966555182</v>
      </c>
      <c r="BZ257" s="99">
        <f>BY257*Input!$N$23</f>
        <v>47570.536957324402</v>
      </c>
      <c r="CA257" s="100">
        <f t="shared" si="188"/>
        <v>47.5705369573244</v>
      </c>
      <c r="CC257" s="95">
        <v>5340</v>
      </c>
      <c r="CD257" s="94">
        <f t="shared" si="189"/>
        <v>18.5</v>
      </c>
      <c r="CE257" s="94">
        <f t="shared" si="190"/>
        <v>24.5</v>
      </c>
      <c r="CF257" s="94">
        <f t="shared" si="191"/>
        <v>30.5</v>
      </c>
      <c r="CG257" s="94">
        <f t="shared" si="192"/>
        <v>36.5</v>
      </c>
      <c r="CH257" s="94">
        <f t="shared" si="193"/>
        <v>42</v>
      </c>
      <c r="CI257" s="94">
        <f t="shared" si="194"/>
        <v>47.5</v>
      </c>
      <c r="CK257" s="95">
        <v>5340</v>
      </c>
      <c r="CL257" s="162">
        <f t="shared" si="195"/>
        <v>7.8545738045738052</v>
      </c>
      <c r="CM257" s="162">
        <f t="shared" si="196"/>
        <v>10.333128205128206</v>
      </c>
      <c r="CN257" s="162">
        <f t="shared" si="197"/>
        <v>12.916410256410254</v>
      </c>
      <c r="CO257" s="162">
        <f t="shared" si="198"/>
        <v>15.499692307692307</v>
      </c>
      <c r="CP257" s="162">
        <f t="shared" si="199"/>
        <v>17.760064102564101</v>
      </c>
      <c r="CQ257" s="162">
        <f t="shared" si="200"/>
        <v>20.216989966555182</v>
      </c>
    </row>
    <row r="258" spans="1:95" ht="19.5" thickTop="1" thickBot="1">
      <c r="A258" s="70">
        <v>5390</v>
      </c>
      <c r="B258" s="70">
        <v>73.86</v>
      </c>
      <c r="C258" s="70">
        <v>96.241</v>
      </c>
      <c r="D258" s="70">
        <v>69.506</v>
      </c>
      <c r="E258" s="70">
        <v>3.4940000000000002</v>
      </c>
      <c r="G258" s="92">
        <v>1</v>
      </c>
      <c r="H258" s="93">
        <f t="shared" si="201"/>
        <v>9.3157894736842106</v>
      </c>
      <c r="O258" s="95">
        <v>5350</v>
      </c>
      <c r="P258" s="94">
        <f t="shared" si="153"/>
        <v>13.005430636654832</v>
      </c>
      <c r="Q258" s="94">
        <f t="shared" si="154"/>
        <v>13.304097307962738</v>
      </c>
      <c r="R258" s="94">
        <f t="shared" si="155"/>
        <v>13.445620476108413</v>
      </c>
      <c r="S258" s="94">
        <f t="shared" si="156"/>
        <v>13.295996017982496</v>
      </c>
      <c r="T258" s="94">
        <f t="shared" si="157"/>
        <v>13.136947884219452</v>
      </c>
      <c r="U258" s="94">
        <f t="shared" si="158"/>
        <v>12.786753958306017</v>
      </c>
      <c r="V258" s="82"/>
      <c r="W258" s="95">
        <v>5350</v>
      </c>
      <c r="X258" s="161">
        <f t="shared" si="166"/>
        <v>9.1250188979225229</v>
      </c>
      <c r="Y258" s="161">
        <f t="shared" si="167"/>
        <v>9.2863258616646824</v>
      </c>
      <c r="Z258" s="161">
        <f t="shared" si="168"/>
        <v>9.3182734449113216</v>
      </c>
      <c r="AA258" s="161">
        <f t="shared" si="169"/>
        <v>9.1307834176918554</v>
      </c>
      <c r="AB258" s="161">
        <f t="shared" si="170"/>
        <v>8.9331685005927834</v>
      </c>
      <c r="AC258" s="161">
        <f t="shared" si="171"/>
        <v>8.5829745746793478</v>
      </c>
      <c r="AD258" s="82"/>
      <c r="AE258" s="82"/>
      <c r="AF258" s="82"/>
      <c r="AG258" s="95">
        <v>5350</v>
      </c>
      <c r="AH258" s="161">
        <f t="shared" si="172"/>
        <v>-11.17641521422798</v>
      </c>
      <c r="AI258" s="161">
        <f t="shared" si="173"/>
        <v>-11.35913910111624</v>
      </c>
      <c r="AJ258" s="161">
        <f t="shared" si="174"/>
        <v>-11.602586535394876</v>
      </c>
      <c r="AK258" s="161">
        <f t="shared" si="175"/>
        <v>-11.900133399513209</v>
      </c>
      <c r="AL258" s="161">
        <f t="shared" si="176"/>
        <v>-12.204865344157126</v>
      </c>
      <c r="AM258" s="161">
        <f t="shared" si="177"/>
        <v>-12.583074784143635</v>
      </c>
      <c r="AN258" s="81"/>
      <c r="AO258" s="81"/>
      <c r="AP258" s="95">
        <v>5350</v>
      </c>
      <c r="AQ258" s="94">
        <f t="shared" si="159"/>
        <v>66.018889682939061</v>
      </c>
      <c r="AR258" s="94">
        <f t="shared" si="160"/>
        <v>114.25799582143979</v>
      </c>
      <c r="AS258" s="94">
        <f t="shared" si="161"/>
        <v>178.52811847099966</v>
      </c>
      <c r="AT258" s="94">
        <f t="shared" si="162"/>
        <v>257.08049059823946</v>
      </c>
      <c r="AU258" s="94">
        <f t="shared" si="163"/>
        <v>337.52972398423367</v>
      </c>
      <c r="AV258" s="94">
        <f t="shared" si="164"/>
        <v>437.37701614067208</v>
      </c>
      <c r="AW258" s="81"/>
      <c r="AX258" s="95">
        <v>5350</v>
      </c>
      <c r="AY258" s="99">
        <f>'Max limit'!AX258*Input!PrimaryDrive_ratio*Input!Gear1_ratio*Input!FinalDrive_ratio</f>
        <v>472.1569646569647</v>
      </c>
      <c r="AZ258" s="99">
        <f t="shared" si="178"/>
        <v>7.8692827442827449</v>
      </c>
      <c r="BA258" s="99">
        <f>AZ258*Input!$N$23</f>
        <v>18516.406558731807</v>
      </c>
      <c r="BB258" s="97">
        <f t="shared" si="165"/>
        <v>18.516406558731806</v>
      </c>
      <c r="BC258" s="95">
        <v>5350</v>
      </c>
      <c r="BD258" s="99">
        <f>'Max limit'!AX258*Input!PrimaryDrive_ratio*Input!Gear2_ratio*Input!FinalDrive_ratio</f>
        <v>621.14871794871794</v>
      </c>
      <c r="BE258" s="99">
        <f t="shared" si="179"/>
        <v>10.352478632478633</v>
      </c>
      <c r="BF258" s="99">
        <f>BE258*Input!$N$23</f>
        <v>24359.361517264955</v>
      </c>
      <c r="BG258" s="100">
        <f t="shared" si="180"/>
        <v>24.359361517264954</v>
      </c>
      <c r="BH258" s="95">
        <v>5350</v>
      </c>
      <c r="BI258" s="99">
        <f>'Max limit'!AX258*Input!PrimaryDrive_ratio*Input!Gear3_ratio*Input!FinalDrive_ratio</f>
        <v>776.43589743589735</v>
      </c>
      <c r="BJ258" s="99">
        <f t="shared" si="181"/>
        <v>12.94059829059829</v>
      </c>
      <c r="BK258" s="99">
        <f>BJ258*Input!$N$23</f>
        <v>30449.201896581191</v>
      </c>
      <c r="BL258" s="100">
        <f t="shared" si="182"/>
        <v>30.44920189658119</v>
      </c>
      <c r="BM258" s="95">
        <v>5350</v>
      </c>
      <c r="BN258" s="99">
        <f>'Max limit'!AX258*Input!PrimaryDrive_ratio*Input!Gear4_ratio*Input!FinalDrive_ratio</f>
        <v>931.72307692307697</v>
      </c>
      <c r="BO258" s="99">
        <f t="shared" si="183"/>
        <v>15.528717948717949</v>
      </c>
      <c r="BP258" s="99">
        <f>BO258*Input!$N$23</f>
        <v>36539.042275897431</v>
      </c>
      <c r="BQ258" s="100">
        <f t="shared" si="184"/>
        <v>36.53904227589743</v>
      </c>
      <c r="BR258" s="95">
        <v>5350</v>
      </c>
      <c r="BS258" s="99">
        <f>'Max limit'!AX258*Input!PrimaryDrive_ratio*Input!Gear5_ratio*Input!FinalDrive_ratio</f>
        <v>1067.5993589743589</v>
      </c>
      <c r="BT258" s="99">
        <f t="shared" si="185"/>
        <v>17.793322649572648</v>
      </c>
      <c r="BU258" s="99">
        <f>BT258*Input!$N$23</f>
        <v>41867.652607799137</v>
      </c>
      <c r="BV258" s="100">
        <f t="shared" si="186"/>
        <v>41.867652607799137</v>
      </c>
      <c r="BW258" s="95">
        <v>5350</v>
      </c>
      <c r="BX258" s="99">
        <f>'Max limit'!AX258*Input!PrimaryDrive_ratio*Input!Gear6_ratio*Input!FinalDrive_ratio</f>
        <v>1215.2909698996655</v>
      </c>
      <c r="BY258" s="99">
        <f t="shared" si="187"/>
        <v>20.254849498327758</v>
      </c>
      <c r="BZ258" s="99">
        <f>BY258*Input!$N$23</f>
        <v>47659.62035986621</v>
      </c>
      <c r="CA258" s="100">
        <f t="shared" si="188"/>
        <v>47.65962035986621</v>
      </c>
      <c r="CC258" s="95">
        <v>5350</v>
      </c>
      <c r="CD258" s="94">
        <f t="shared" si="189"/>
        <v>18.5</v>
      </c>
      <c r="CE258" s="94">
        <f t="shared" si="190"/>
        <v>24.5</v>
      </c>
      <c r="CF258" s="94">
        <f t="shared" si="191"/>
        <v>30.5</v>
      </c>
      <c r="CG258" s="94">
        <f t="shared" si="192"/>
        <v>36.5</v>
      </c>
      <c r="CH258" s="94">
        <f t="shared" si="193"/>
        <v>42</v>
      </c>
      <c r="CI258" s="94">
        <f t="shared" si="194"/>
        <v>47.5</v>
      </c>
      <c r="CK258" s="95">
        <v>5350</v>
      </c>
      <c r="CL258" s="162">
        <f t="shared" si="195"/>
        <v>7.8692827442827449</v>
      </c>
      <c r="CM258" s="162">
        <f t="shared" si="196"/>
        <v>10.352478632478633</v>
      </c>
      <c r="CN258" s="162">
        <f t="shared" si="197"/>
        <v>12.94059829059829</v>
      </c>
      <c r="CO258" s="162">
        <f t="shared" si="198"/>
        <v>15.528717948717949</v>
      </c>
      <c r="CP258" s="162">
        <f t="shared" si="199"/>
        <v>17.793322649572648</v>
      </c>
      <c r="CQ258" s="162">
        <f t="shared" si="200"/>
        <v>20.254849498327758</v>
      </c>
    </row>
    <row r="259" spans="1:95" ht="19.5" thickTop="1" thickBot="1">
      <c r="A259" s="70">
        <v>5400</v>
      </c>
      <c r="B259" s="70">
        <v>74.076999999999998</v>
      </c>
      <c r="C259" s="70">
        <v>96.344999999999999</v>
      </c>
      <c r="D259" s="70">
        <v>69.718000000000004</v>
      </c>
      <c r="E259" s="70">
        <v>3.4969999999999999</v>
      </c>
      <c r="G259" s="92">
        <v>1</v>
      </c>
      <c r="H259" s="93">
        <f t="shared" si="201"/>
        <v>9.360983981693364</v>
      </c>
      <c r="O259" s="95">
        <v>5360</v>
      </c>
      <c r="P259" s="94">
        <f t="shared" si="153"/>
        <v>13.004630875448473</v>
      </c>
      <c r="Q259" s="94">
        <f t="shared" si="154"/>
        <v>13.302664176144241</v>
      </c>
      <c r="R259" s="94">
        <f t="shared" si="155"/>
        <v>13.443320136683839</v>
      </c>
      <c r="S259" s="94">
        <f t="shared" si="156"/>
        <v>13.292653139405868</v>
      </c>
      <c r="T259" s="94">
        <f t="shared" si="157"/>
        <v>13.132518266490704</v>
      </c>
      <c r="U259" s="94">
        <f t="shared" si="158"/>
        <v>12.781013980913883</v>
      </c>
      <c r="V259" s="82"/>
      <c r="W259" s="95">
        <v>5360</v>
      </c>
      <c r="X259" s="161">
        <f t="shared" si="166"/>
        <v>9.1242191367161638</v>
      </c>
      <c r="Y259" s="161">
        <f t="shared" si="167"/>
        <v>9.2848927298461863</v>
      </c>
      <c r="Z259" s="161">
        <f t="shared" si="168"/>
        <v>9.3159731054867478</v>
      </c>
      <c r="AA259" s="161">
        <f t="shared" si="169"/>
        <v>9.1274405391152236</v>
      </c>
      <c r="AB259" s="161">
        <f t="shared" si="170"/>
        <v>8.9287388828640353</v>
      </c>
      <c r="AC259" s="161">
        <f t="shared" si="171"/>
        <v>8.5772345972872124</v>
      </c>
      <c r="AD259" s="82"/>
      <c r="AE259" s="82"/>
      <c r="AF259" s="82"/>
      <c r="AG259" s="95">
        <v>5360</v>
      </c>
      <c r="AH259" s="161">
        <f t="shared" si="172"/>
        <v>-11.177350934839419</v>
      </c>
      <c r="AI259" s="161">
        <f t="shared" si="173"/>
        <v>-11.36075854007114</v>
      </c>
      <c r="AJ259" s="161">
        <f t="shared" si="174"/>
        <v>-11.605116908761909</v>
      </c>
      <c r="AK259" s="161">
        <f t="shared" si="175"/>
        <v>-11.903777137161736</v>
      </c>
      <c r="AL259" s="161">
        <f t="shared" si="176"/>
        <v>-12.209649331304172</v>
      </c>
      <c r="AM259" s="161">
        <f t="shared" si="177"/>
        <v>-12.589273959727141</v>
      </c>
      <c r="AN259" s="81"/>
      <c r="AO259" s="81"/>
      <c r="AP259" s="95">
        <v>5360</v>
      </c>
      <c r="AQ259" s="94">
        <f t="shared" si="159"/>
        <v>66.265919924359039</v>
      </c>
      <c r="AR259" s="94">
        <f t="shared" si="160"/>
        <v>114.68552770553363</v>
      </c>
      <c r="AS259" s="94">
        <f t="shared" si="161"/>
        <v>179.19613703989629</v>
      </c>
      <c r="AT259" s="94">
        <f t="shared" si="162"/>
        <v>258.04243733745062</v>
      </c>
      <c r="AU259" s="94">
        <f t="shared" si="163"/>
        <v>338.79269659105381</v>
      </c>
      <c r="AV259" s="94">
        <f t="shared" si="164"/>
        <v>439.0135984947176</v>
      </c>
      <c r="AW259" s="81"/>
      <c r="AX259" s="95">
        <v>5360</v>
      </c>
      <c r="AY259" s="99">
        <f>'Max limit'!AX259*Input!PrimaryDrive_ratio*Input!Gear1_ratio*Input!FinalDrive_ratio</f>
        <v>473.03950103950109</v>
      </c>
      <c r="AZ259" s="99">
        <f t="shared" si="178"/>
        <v>7.8839916839916846</v>
      </c>
      <c r="BA259" s="99">
        <f>AZ259*Input!$N$23</f>
        <v>18551.016664449064</v>
      </c>
      <c r="BB259" s="97">
        <f t="shared" si="165"/>
        <v>18.551016664449065</v>
      </c>
      <c r="BC259" s="95">
        <v>5360</v>
      </c>
      <c r="BD259" s="99">
        <f>'Max limit'!AX259*Input!PrimaryDrive_ratio*Input!Gear2_ratio*Input!FinalDrive_ratio</f>
        <v>622.30974358974356</v>
      </c>
      <c r="BE259" s="99">
        <f t="shared" si="179"/>
        <v>10.371829059829059</v>
      </c>
      <c r="BF259" s="99">
        <f>BE259*Input!$N$23</f>
        <v>24404.893034119654</v>
      </c>
      <c r="BG259" s="100">
        <f t="shared" si="180"/>
        <v>24.404893034119652</v>
      </c>
      <c r="BH259" s="95">
        <v>5360</v>
      </c>
      <c r="BI259" s="99">
        <f>'Max limit'!AX259*Input!PrimaryDrive_ratio*Input!Gear3_ratio*Input!FinalDrive_ratio</f>
        <v>777.88717948717942</v>
      </c>
      <c r="BJ259" s="99">
        <f t="shared" si="181"/>
        <v>12.964786324786324</v>
      </c>
      <c r="BK259" s="99">
        <f>BJ259*Input!$N$23</f>
        <v>30506.116292649567</v>
      </c>
      <c r="BL259" s="100">
        <f t="shared" si="182"/>
        <v>30.506116292649565</v>
      </c>
      <c r="BM259" s="95">
        <v>5360</v>
      </c>
      <c r="BN259" s="99">
        <f>'Max limit'!AX259*Input!PrimaryDrive_ratio*Input!Gear4_ratio*Input!FinalDrive_ratio</f>
        <v>933.4646153846154</v>
      </c>
      <c r="BO259" s="99">
        <f t="shared" si="183"/>
        <v>15.557743589743589</v>
      </c>
      <c r="BP259" s="99">
        <f>BO259*Input!$N$23</f>
        <v>36607.339551179481</v>
      </c>
      <c r="BQ259" s="100">
        <f t="shared" si="184"/>
        <v>36.607339551179479</v>
      </c>
      <c r="BR259" s="95">
        <v>5360</v>
      </c>
      <c r="BS259" s="99">
        <f>'Max limit'!AX259*Input!PrimaryDrive_ratio*Input!Gear5_ratio*Input!FinalDrive_ratio</f>
        <v>1069.5948717948718</v>
      </c>
      <c r="BT259" s="99">
        <f t="shared" si="185"/>
        <v>17.826581196581195</v>
      </c>
      <c r="BU259" s="99">
        <f>BT259*Input!$N$23</f>
        <v>41945.909902393149</v>
      </c>
      <c r="BV259" s="100">
        <f t="shared" si="186"/>
        <v>41.945909902393147</v>
      </c>
      <c r="BW259" s="95">
        <v>5360</v>
      </c>
      <c r="BX259" s="99">
        <f>'Max limit'!AX259*Input!PrimaryDrive_ratio*Input!Gear6_ratio*Input!FinalDrive_ratio</f>
        <v>1217.5625418060199</v>
      </c>
      <c r="BY259" s="99">
        <f t="shared" si="187"/>
        <v>20.292709030100333</v>
      </c>
      <c r="BZ259" s="99">
        <f>BY259*Input!$N$23</f>
        <v>47748.703762408019</v>
      </c>
      <c r="CA259" s="100">
        <f t="shared" si="188"/>
        <v>47.74870376240802</v>
      </c>
      <c r="CC259" s="95">
        <v>5360</v>
      </c>
      <c r="CD259" s="94">
        <f t="shared" si="189"/>
        <v>18.5</v>
      </c>
      <c r="CE259" s="94">
        <f t="shared" si="190"/>
        <v>24.5</v>
      </c>
      <c r="CF259" s="94">
        <f t="shared" si="191"/>
        <v>30.5</v>
      </c>
      <c r="CG259" s="94">
        <f t="shared" si="192"/>
        <v>36.5</v>
      </c>
      <c r="CH259" s="94">
        <f t="shared" si="193"/>
        <v>42</v>
      </c>
      <c r="CI259" s="94">
        <f t="shared" si="194"/>
        <v>47.5</v>
      </c>
      <c r="CK259" s="95">
        <v>5360</v>
      </c>
      <c r="CL259" s="162">
        <f t="shared" si="195"/>
        <v>7.8839916839916846</v>
      </c>
      <c r="CM259" s="162">
        <f t="shared" si="196"/>
        <v>10.371829059829059</v>
      </c>
      <c r="CN259" s="162">
        <f t="shared" si="197"/>
        <v>12.964786324786324</v>
      </c>
      <c r="CO259" s="162">
        <f t="shared" si="198"/>
        <v>15.557743589743589</v>
      </c>
      <c r="CP259" s="162">
        <f t="shared" si="199"/>
        <v>17.826581196581195</v>
      </c>
      <c r="CQ259" s="162">
        <f t="shared" si="200"/>
        <v>20.292709030100333</v>
      </c>
    </row>
    <row r="260" spans="1:95" ht="19.5" thickTop="1" thickBot="1">
      <c r="A260" s="70">
        <v>5410</v>
      </c>
      <c r="B260" s="70">
        <v>74.307000000000002</v>
      </c>
      <c r="C260" s="70">
        <v>96.465999999999994</v>
      </c>
      <c r="D260" s="70">
        <v>69.929000000000002</v>
      </c>
      <c r="E260" s="70">
        <v>3.5129999999999999</v>
      </c>
      <c r="G260" s="92">
        <v>1</v>
      </c>
      <c r="H260" s="93">
        <f t="shared" si="201"/>
        <v>9.4061784897025174</v>
      </c>
      <c r="O260" s="95">
        <v>5370</v>
      </c>
      <c r="P260" s="94">
        <f t="shared" si="153"/>
        <v>13.003829620757136</v>
      </c>
      <c r="Q260" s="94">
        <f t="shared" si="154"/>
        <v>13.301228368075851</v>
      </c>
      <c r="R260" s="94">
        <f t="shared" si="155"/>
        <v>13.441015501574066</v>
      </c>
      <c r="S260" s="94">
        <f t="shared" si="156"/>
        <v>13.289304018292214</v>
      </c>
      <c r="T260" s="94">
        <f t="shared" si="157"/>
        <v>13.128080376833427</v>
      </c>
      <c r="U260" s="94">
        <f t="shared" si="158"/>
        <v>12.77526328460972</v>
      </c>
      <c r="V260" s="82"/>
      <c r="W260" s="95">
        <v>5370</v>
      </c>
      <c r="X260" s="161">
        <f t="shared" si="166"/>
        <v>9.1234178820248282</v>
      </c>
      <c r="Y260" s="161">
        <f t="shared" si="167"/>
        <v>9.2834569217777965</v>
      </c>
      <c r="Z260" s="161">
        <f t="shared" si="168"/>
        <v>9.313668470376971</v>
      </c>
      <c r="AA260" s="161">
        <f t="shared" si="169"/>
        <v>9.1240914180015693</v>
      </c>
      <c r="AB260" s="161">
        <f t="shared" si="170"/>
        <v>8.9243009932067583</v>
      </c>
      <c r="AC260" s="161">
        <f t="shared" si="171"/>
        <v>8.5714839009830488</v>
      </c>
      <c r="AD260" s="82"/>
      <c r="AE260" s="82"/>
      <c r="AF260" s="82"/>
      <c r="AG260" s="95">
        <v>5370</v>
      </c>
      <c r="AH260" s="161">
        <f t="shared" si="172"/>
        <v>-11.178288402828283</v>
      </c>
      <c r="AI260" s="161">
        <f t="shared" si="173"/>
        <v>-11.362381003188423</v>
      </c>
      <c r="AJ260" s="161">
        <f t="shared" si="174"/>
        <v>-11.607652007382661</v>
      </c>
      <c r="AK260" s="161">
        <f t="shared" si="175"/>
        <v>-11.907427679175619</v>
      </c>
      <c r="AL260" s="161">
        <f t="shared" si="176"/>
        <v>-12.214442252134033</v>
      </c>
      <c r="AM260" s="161">
        <f t="shared" si="177"/>
        <v>-12.595484711735638</v>
      </c>
      <c r="AN260" s="81"/>
      <c r="AO260" s="81"/>
      <c r="AP260" s="95">
        <v>5370</v>
      </c>
      <c r="AQ260" s="94">
        <f t="shared" si="159"/>
        <v>66.513411473419353</v>
      </c>
      <c r="AR260" s="94">
        <f t="shared" si="160"/>
        <v>115.11385796849602</v>
      </c>
      <c r="AS260" s="94">
        <f t="shared" si="161"/>
        <v>179.86540307577502</v>
      </c>
      <c r="AT260" s="94">
        <f t="shared" si="162"/>
        <v>259.00618042911589</v>
      </c>
      <c r="AU260" s="94">
        <f t="shared" si="163"/>
        <v>340.05802769013712</v>
      </c>
      <c r="AV260" s="94">
        <f t="shared" si="164"/>
        <v>440.65323702496096</v>
      </c>
      <c r="AW260" s="81"/>
      <c r="AX260" s="95">
        <v>5370</v>
      </c>
      <c r="AY260" s="99">
        <f>'Max limit'!AX260*Input!PrimaryDrive_ratio*Input!Gear1_ratio*Input!FinalDrive_ratio</f>
        <v>473.92203742203742</v>
      </c>
      <c r="AZ260" s="99">
        <f t="shared" si="178"/>
        <v>7.8987006237006234</v>
      </c>
      <c r="BA260" s="99">
        <f>AZ260*Input!$N$23</f>
        <v>18585.626770166316</v>
      </c>
      <c r="BB260" s="97">
        <f t="shared" si="165"/>
        <v>18.585626770166318</v>
      </c>
      <c r="BC260" s="95">
        <v>5370</v>
      </c>
      <c r="BD260" s="99">
        <f>'Max limit'!AX260*Input!PrimaryDrive_ratio*Input!Gear2_ratio*Input!FinalDrive_ratio</f>
        <v>623.47076923076918</v>
      </c>
      <c r="BE260" s="99">
        <f t="shared" si="179"/>
        <v>10.391179487179487</v>
      </c>
      <c r="BF260" s="99">
        <f>BE260*Input!$N$23</f>
        <v>24450.424550974356</v>
      </c>
      <c r="BG260" s="100">
        <f t="shared" si="180"/>
        <v>24.450424550974358</v>
      </c>
      <c r="BH260" s="95">
        <v>5370</v>
      </c>
      <c r="BI260" s="99">
        <f>'Max limit'!AX260*Input!PrimaryDrive_ratio*Input!Gear3_ratio*Input!FinalDrive_ratio</f>
        <v>779.3384615384615</v>
      </c>
      <c r="BJ260" s="99">
        <f t="shared" si="181"/>
        <v>12.988974358974358</v>
      </c>
      <c r="BK260" s="99">
        <f>BJ260*Input!$N$23</f>
        <v>30563.030688717943</v>
      </c>
      <c r="BL260" s="100">
        <f t="shared" si="182"/>
        <v>30.563030688717944</v>
      </c>
      <c r="BM260" s="95">
        <v>5370</v>
      </c>
      <c r="BN260" s="99">
        <f>'Max limit'!AX260*Input!PrimaryDrive_ratio*Input!Gear4_ratio*Input!FinalDrive_ratio</f>
        <v>935.20615384615371</v>
      </c>
      <c r="BO260" s="99">
        <f t="shared" si="183"/>
        <v>15.586769230769228</v>
      </c>
      <c r="BP260" s="99">
        <f>BO260*Input!$N$23</f>
        <v>36675.636826461523</v>
      </c>
      <c r="BQ260" s="100">
        <f t="shared" si="184"/>
        <v>36.67563682646152</v>
      </c>
      <c r="BR260" s="95">
        <v>5370</v>
      </c>
      <c r="BS260" s="99">
        <f>'Max limit'!AX260*Input!PrimaryDrive_ratio*Input!Gear5_ratio*Input!FinalDrive_ratio</f>
        <v>1071.5903846153847</v>
      </c>
      <c r="BT260" s="99">
        <f t="shared" si="185"/>
        <v>17.859839743589745</v>
      </c>
      <c r="BU260" s="99">
        <f>BT260*Input!$N$23</f>
        <v>42024.167196987175</v>
      </c>
      <c r="BV260" s="100">
        <f t="shared" si="186"/>
        <v>42.024167196987172</v>
      </c>
      <c r="BW260" s="95">
        <v>5370</v>
      </c>
      <c r="BX260" s="99">
        <f>'Max limit'!AX260*Input!PrimaryDrive_ratio*Input!Gear6_ratio*Input!FinalDrive_ratio</f>
        <v>1219.8341137123746</v>
      </c>
      <c r="BY260" s="99">
        <f t="shared" si="187"/>
        <v>20.330568561872909</v>
      </c>
      <c r="BZ260" s="99">
        <f>BY260*Input!$N$23</f>
        <v>47837.787164949819</v>
      </c>
      <c r="CA260" s="100">
        <f t="shared" si="188"/>
        <v>47.837787164949816</v>
      </c>
      <c r="CC260" s="95">
        <v>5370</v>
      </c>
      <c r="CD260" s="94">
        <f t="shared" si="189"/>
        <v>18.5</v>
      </c>
      <c r="CE260" s="94">
        <f t="shared" si="190"/>
        <v>24.5</v>
      </c>
      <c r="CF260" s="94">
        <f t="shared" si="191"/>
        <v>30.5</v>
      </c>
      <c r="CG260" s="94">
        <f t="shared" si="192"/>
        <v>36.5</v>
      </c>
      <c r="CH260" s="94">
        <f t="shared" si="193"/>
        <v>42</v>
      </c>
      <c r="CI260" s="94">
        <f t="shared" si="194"/>
        <v>48</v>
      </c>
      <c r="CK260" s="95">
        <v>5370</v>
      </c>
      <c r="CL260" s="162">
        <f t="shared" si="195"/>
        <v>7.8987006237006234</v>
      </c>
      <c r="CM260" s="162">
        <f t="shared" si="196"/>
        <v>10.391179487179487</v>
      </c>
      <c r="CN260" s="162">
        <f t="shared" si="197"/>
        <v>12.988974358974358</v>
      </c>
      <c r="CO260" s="162">
        <f t="shared" si="198"/>
        <v>15.586769230769228</v>
      </c>
      <c r="CP260" s="162">
        <f t="shared" si="199"/>
        <v>17.859839743589745</v>
      </c>
      <c r="CQ260" s="162">
        <f t="shared" si="200"/>
        <v>20.330568561872909</v>
      </c>
    </row>
    <row r="261" spans="1:95" ht="19.5" thickTop="1" thickBot="1">
      <c r="A261" s="70">
        <v>5420</v>
      </c>
      <c r="B261" s="70">
        <v>74.534000000000006</v>
      </c>
      <c r="C261" s="70">
        <v>96.581999999999994</v>
      </c>
      <c r="D261" s="70">
        <v>70.144999999999996</v>
      </c>
      <c r="E261" s="70">
        <v>3.5219999999999998</v>
      </c>
      <c r="G261" s="92">
        <v>1</v>
      </c>
      <c r="H261" s="93">
        <f t="shared" si="201"/>
        <v>9.4513729977116707</v>
      </c>
      <c r="O261" s="95">
        <v>5380</v>
      </c>
      <c r="P261" s="94">
        <f t="shared" si="153"/>
        <v>13.003026872580818</v>
      </c>
      <c r="Q261" s="94">
        <f t="shared" si="154"/>
        <v>13.299789883757564</v>
      </c>
      <c r="R261" s="94">
        <f t="shared" si="155"/>
        <v>13.43870657077909</v>
      </c>
      <c r="S261" s="94">
        <f t="shared" si="156"/>
        <v>13.285948654641533</v>
      </c>
      <c r="T261" s="94">
        <f t="shared" si="157"/>
        <v>13.123634215247616</v>
      </c>
      <c r="U261" s="94">
        <f t="shared" si="158"/>
        <v>12.769501869393522</v>
      </c>
      <c r="V261" s="82"/>
      <c r="W261" s="95">
        <v>5380</v>
      </c>
      <c r="X261" s="161">
        <f t="shared" si="166"/>
        <v>9.1226151338485106</v>
      </c>
      <c r="Y261" s="161">
        <f t="shared" si="167"/>
        <v>9.2820184374595094</v>
      </c>
      <c r="Z261" s="161">
        <f t="shared" si="168"/>
        <v>9.3113595395819964</v>
      </c>
      <c r="AA261" s="161">
        <f t="shared" si="169"/>
        <v>9.1207360543508909</v>
      </c>
      <c r="AB261" s="161">
        <f t="shared" si="170"/>
        <v>8.9198548316209472</v>
      </c>
      <c r="AC261" s="161">
        <f t="shared" si="171"/>
        <v>8.5657224857668535</v>
      </c>
      <c r="AD261" s="82"/>
      <c r="AE261" s="82"/>
      <c r="AF261" s="82"/>
      <c r="AG261" s="95">
        <v>5380</v>
      </c>
      <c r="AH261" s="161">
        <f t="shared" si="172"/>
        <v>-11.179227618194574</v>
      </c>
      <c r="AI261" s="161">
        <f t="shared" si="173"/>
        <v>-11.364006490468086</v>
      </c>
      <c r="AJ261" s="161">
        <f t="shared" si="174"/>
        <v>-11.610191831257135</v>
      </c>
      <c r="AK261" s="161">
        <f t="shared" si="175"/>
        <v>-11.911085025554859</v>
      </c>
      <c r="AL261" s="161">
        <f t="shared" si="176"/>
        <v>-12.219244106646709</v>
      </c>
      <c r="AM261" s="161">
        <f t="shared" si="177"/>
        <v>-12.60170704016913</v>
      </c>
      <c r="AN261" s="81"/>
      <c r="AO261" s="81"/>
      <c r="AP261" s="95">
        <v>5380</v>
      </c>
      <c r="AQ261" s="94">
        <f t="shared" si="159"/>
        <v>66.761364330120074</v>
      </c>
      <c r="AR261" s="94">
        <f t="shared" si="160"/>
        <v>115.54298661032692</v>
      </c>
      <c r="AS261" s="94">
        <f t="shared" si="161"/>
        <v>180.53591657863578</v>
      </c>
      <c r="AT261" s="94">
        <f t="shared" si="162"/>
        <v>259.97171987323543</v>
      </c>
      <c r="AU261" s="94">
        <f t="shared" si="163"/>
        <v>341.32571728148338</v>
      </c>
      <c r="AV261" s="94">
        <f t="shared" si="164"/>
        <v>442.2959317314025</v>
      </c>
      <c r="AW261" s="81"/>
      <c r="AX261" s="95">
        <v>5380</v>
      </c>
      <c r="AY261" s="99">
        <f>'Max limit'!AX261*Input!PrimaryDrive_ratio*Input!Gear1_ratio*Input!FinalDrive_ratio</f>
        <v>474.80457380457386</v>
      </c>
      <c r="AZ261" s="99">
        <f t="shared" si="178"/>
        <v>7.913409563409564</v>
      </c>
      <c r="BA261" s="99">
        <f>AZ261*Input!$N$23</f>
        <v>18620.236875883573</v>
      </c>
      <c r="BB261" s="97">
        <f t="shared" si="165"/>
        <v>18.620236875883574</v>
      </c>
      <c r="BC261" s="95">
        <v>5380</v>
      </c>
      <c r="BD261" s="99">
        <f>'Max limit'!AX261*Input!PrimaryDrive_ratio*Input!Gear2_ratio*Input!FinalDrive_ratio</f>
        <v>624.63179487179491</v>
      </c>
      <c r="BE261" s="99">
        <f t="shared" si="179"/>
        <v>10.410529914529915</v>
      </c>
      <c r="BF261" s="99">
        <f>BE261*Input!$N$23</f>
        <v>24495.956067829058</v>
      </c>
      <c r="BG261" s="100">
        <f t="shared" si="180"/>
        <v>24.495956067829059</v>
      </c>
      <c r="BH261" s="95">
        <v>5380</v>
      </c>
      <c r="BI261" s="99">
        <f>'Max limit'!AX261*Input!PrimaryDrive_ratio*Input!Gear3_ratio*Input!FinalDrive_ratio</f>
        <v>780.78974358974358</v>
      </c>
      <c r="BJ261" s="99">
        <f t="shared" si="181"/>
        <v>13.013162393162393</v>
      </c>
      <c r="BK261" s="99">
        <f>BJ261*Input!$N$23</f>
        <v>30619.945084786319</v>
      </c>
      <c r="BL261" s="100">
        <f t="shared" si="182"/>
        <v>30.61994508478632</v>
      </c>
      <c r="BM261" s="95">
        <v>5380</v>
      </c>
      <c r="BN261" s="99">
        <f>'Max limit'!AX261*Input!PrimaryDrive_ratio*Input!Gear4_ratio*Input!FinalDrive_ratio</f>
        <v>936.94769230769225</v>
      </c>
      <c r="BO261" s="99">
        <f t="shared" si="183"/>
        <v>15.61579487179487</v>
      </c>
      <c r="BP261" s="99">
        <f>BO261*Input!$N$23</f>
        <v>36743.93410174358</v>
      </c>
      <c r="BQ261" s="100">
        <f t="shared" si="184"/>
        <v>36.743934101743577</v>
      </c>
      <c r="BR261" s="95">
        <v>5380</v>
      </c>
      <c r="BS261" s="99">
        <f>'Max limit'!AX261*Input!PrimaryDrive_ratio*Input!Gear5_ratio*Input!FinalDrive_ratio</f>
        <v>1073.5858974358976</v>
      </c>
      <c r="BT261" s="99">
        <f t="shared" si="185"/>
        <v>17.893098290598292</v>
      </c>
      <c r="BU261" s="99">
        <f>BT261*Input!$N$23</f>
        <v>42102.424491581194</v>
      </c>
      <c r="BV261" s="100">
        <f t="shared" si="186"/>
        <v>42.102424491581196</v>
      </c>
      <c r="BW261" s="95">
        <v>5380</v>
      </c>
      <c r="BX261" s="99">
        <f>'Max limit'!AX261*Input!PrimaryDrive_ratio*Input!Gear6_ratio*Input!FinalDrive_ratio</f>
        <v>1222.105685618729</v>
      </c>
      <c r="BY261" s="99">
        <f t="shared" si="187"/>
        <v>20.368428093645484</v>
      </c>
      <c r="BZ261" s="99">
        <f>BY261*Input!$N$23</f>
        <v>47926.870567491627</v>
      </c>
      <c r="CA261" s="100">
        <f t="shared" si="188"/>
        <v>47.926870567491626</v>
      </c>
      <c r="CC261" s="95">
        <v>5380</v>
      </c>
      <c r="CD261" s="94">
        <f t="shared" si="189"/>
        <v>18.5</v>
      </c>
      <c r="CE261" s="94">
        <f t="shared" si="190"/>
        <v>24.5</v>
      </c>
      <c r="CF261" s="94">
        <f t="shared" si="191"/>
        <v>30.5</v>
      </c>
      <c r="CG261" s="94">
        <f t="shared" si="192"/>
        <v>36.5</v>
      </c>
      <c r="CH261" s="94">
        <f t="shared" si="193"/>
        <v>42</v>
      </c>
      <c r="CI261" s="94">
        <f t="shared" si="194"/>
        <v>48</v>
      </c>
      <c r="CK261" s="95">
        <v>5380</v>
      </c>
      <c r="CL261" s="162">
        <f t="shared" si="195"/>
        <v>7.913409563409564</v>
      </c>
      <c r="CM261" s="162">
        <f t="shared" si="196"/>
        <v>10.410529914529915</v>
      </c>
      <c r="CN261" s="162">
        <f t="shared" si="197"/>
        <v>13.013162393162393</v>
      </c>
      <c r="CO261" s="162">
        <f t="shared" si="198"/>
        <v>15.61579487179487</v>
      </c>
      <c r="CP261" s="162">
        <f t="shared" si="199"/>
        <v>17.893098290598292</v>
      </c>
      <c r="CQ261" s="162">
        <f t="shared" si="200"/>
        <v>20.368428093645484</v>
      </c>
    </row>
    <row r="262" spans="1:95" ht="19.5" thickTop="1" thickBot="1">
      <c r="A262" s="70">
        <v>5430</v>
      </c>
      <c r="B262" s="70">
        <v>74.763000000000005</v>
      </c>
      <c r="C262" s="70">
        <v>96.7</v>
      </c>
      <c r="D262" s="70">
        <v>70.361999999999995</v>
      </c>
      <c r="E262" s="70">
        <v>3.532</v>
      </c>
      <c r="G262" s="92">
        <v>1</v>
      </c>
      <c r="H262" s="93">
        <f t="shared" si="201"/>
        <v>9.4965675057208241</v>
      </c>
      <c r="O262" s="95">
        <v>5390</v>
      </c>
      <c r="P262" s="94">
        <f t="shared" ref="P262:P325" si="202">(($H$10*$H$14*($H$5-$H$7)-(AQ262*($H$5-($H$10*$H$9)))))/(H$34*($H$5-($H$9*$H$10)))</f>
        <v>13.002222630919524</v>
      </c>
      <c r="Q262" s="94">
        <f t="shared" ref="Q262:Q325" si="203">(($H$10*$H$14*($H$5-$H$7)-(AR262*($H$5-($H$10*$H$9)))))/(I$34*($H$5-($H$9*$H$10)))</f>
        <v>13.298348723189386</v>
      </c>
      <c r="R262" s="94">
        <f t="shared" ref="R262:R325" si="204">(($H$10*$H$14*($H$5-$H$7)-(AS262*($H$5-($H$10*$H$9)))))/(J$34*($H$5-($H$9*$H$10)))</f>
        <v>13.436393344298915</v>
      </c>
      <c r="S262" s="94">
        <f t="shared" ref="S262:S325" si="205">(($H$10*$H$14*($H$5-$H$7)-(AT262*($H$5-($H$10*$H$9)))))/(K$34*($H$5-($H$9*$H$10)))</f>
        <v>13.282587048453829</v>
      </c>
      <c r="T262" s="94">
        <f t="shared" ref="T262:T325" si="206">(($H$10*$H$14*($H$5-$H$7)-(AU262*($H$5-($H$10*$H$9)))))/(L$34*($H$5-($H$9*$H$10)))</f>
        <v>13.119179781733276</v>
      </c>
      <c r="U262" s="94">
        <f t="shared" ref="U262:U325" si="207">(($H$10*$H$14*($H$5-$H$7)-(AV262*($H$5-($H$10*$H$9)))))/(M$34*($H$5-($H$9*$H$10)))</f>
        <v>12.763729735265299</v>
      </c>
      <c r="V262" s="82"/>
      <c r="W262" s="95">
        <v>5390</v>
      </c>
      <c r="X262" s="161">
        <f t="shared" si="166"/>
        <v>9.1218108921872147</v>
      </c>
      <c r="Y262" s="161">
        <f t="shared" si="167"/>
        <v>9.2805772768913304</v>
      </c>
      <c r="Z262" s="161">
        <f t="shared" si="168"/>
        <v>9.3090463131018222</v>
      </c>
      <c r="AA262" s="161">
        <f t="shared" si="169"/>
        <v>9.1173744481631847</v>
      </c>
      <c r="AB262" s="161">
        <f t="shared" si="170"/>
        <v>8.9154003981066055</v>
      </c>
      <c r="AC262" s="161">
        <f t="shared" si="171"/>
        <v>8.5599503516386282</v>
      </c>
      <c r="AD262" s="82"/>
      <c r="AE262" s="82"/>
      <c r="AF262" s="82"/>
      <c r="AG262" s="95">
        <v>5390</v>
      </c>
      <c r="AH262" s="161">
        <f t="shared" si="172"/>
        <v>-11.180168580938291</v>
      </c>
      <c r="AI262" s="161">
        <f t="shared" si="173"/>
        <v>-11.365635001910128</v>
      </c>
      <c r="AJ262" s="161">
        <f t="shared" si="174"/>
        <v>-11.612736380385327</v>
      </c>
      <c r="AK262" s="161">
        <f t="shared" si="175"/>
        <v>-11.914749176299457</v>
      </c>
      <c r="AL262" s="161">
        <f t="shared" si="176"/>
        <v>-12.224054894842196</v>
      </c>
      <c r="AM262" s="161">
        <f t="shared" si="177"/>
        <v>-12.607940945027611</v>
      </c>
      <c r="AN262" s="81"/>
      <c r="AO262" s="81"/>
      <c r="AP262" s="95">
        <v>5390</v>
      </c>
      <c r="AQ262" s="94">
        <f t="shared" ref="AQ262:AQ325" si="208">0.5*$L$5*$L$9*$L$7*($BB262^2)</f>
        <v>67.009778494461159</v>
      </c>
      <c r="AR262" s="94">
        <f t="shared" ref="AR262:AR325" si="209">0.5*$L$5*$L$9*$L$7*($BG262^2)</f>
        <v>115.97291363102629</v>
      </c>
      <c r="AS262" s="94">
        <f t="shared" ref="AS262:AS325" si="210">0.5*$L$5*$L$9*$L$7*($BL262^2)</f>
        <v>181.20767754847859</v>
      </c>
      <c r="AT262" s="94">
        <f t="shared" ref="AT262:AT325" si="211">0.5*$L$5*$L$9*$L$7*($BQ262^2)</f>
        <v>260.93905566980925</v>
      </c>
      <c r="AU262" s="94">
        <f t="shared" ref="AU262:AU325" si="212">0.5*$L$5*$L$9*$L$7*($BV262^2)</f>
        <v>342.59576536509229</v>
      </c>
      <c r="AV262" s="94">
        <f t="shared" ref="AV262:AV325" si="213">0.5*$L$5*$L$9*$L$7*($CA262^2)</f>
        <v>443.94168261404195</v>
      </c>
      <c r="AW262" s="81"/>
      <c r="AX262" s="95">
        <v>5390</v>
      </c>
      <c r="AY262" s="99">
        <f>'Max limit'!AX262*Input!PrimaryDrive_ratio*Input!Gear1_ratio*Input!FinalDrive_ratio</f>
        <v>475.68711018711019</v>
      </c>
      <c r="AZ262" s="99">
        <f t="shared" si="178"/>
        <v>7.9281185031185029</v>
      </c>
      <c r="BA262" s="99">
        <f>AZ262*Input!$N$23</f>
        <v>18654.846981600829</v>
      </c>
      <c r="BB262" s="97">
        <f t="shared" ref="BB262:BB325" si="214">BA262/1000</f>
        <v>18.65484698160083</v>
      </c>
      <c r="BC262" s="95">
        <v>5390</v>
      </c>
      <c r="BD262" s="99">
        <f>'Max limit'!AX262*Input!PrimaryDrive_ratio*Input!Gear2_ratio*Input!FinalDrive_ratio</f>
        <v>625.79282051282041</v>
      </c>
      <c r="BE262" s="99">
        <f t="shared" si="179"/>
        <v>10.42988034188034</v>
      </c>
      <c r="BF262" s="99">
        <f>BE262*Input!$N$23</f>
        <v>24541.487584683753</v>
      </c>
      <c r="BG262" s="100">
        <f t="shared" si="180"/>
        <v>24.541487584683754</v>
      </c>
      <c r="BH262" s="95">
        <v>5390</v>
      </c>
      <c r="BI262" s="99">
        <f>'Max limit'!AX262*Input!PrimaryDrive_ratio*Input!Gear3_ratio*Input!FinalDrive_ratio</f>
        <v>782.24102564102554</v>
      </c>
      <c r="BJ262" s="99">
        <f t="shared" si="181"/>
        <v>13.037350427350425</v>
      </c>
      <c r="BK262" s="99">
        <f>BJ262*Input!$N$23</f>
        <v>30676.859480854691</v>
      </c>
      <c r="BL262" s="100">
        <f t="shared" si="182"/>
        <v>30.676859480854691</v>
      </c>
      <c r="BM262" s="95">
        <v>5390</v>
      </c>
      <c r="BN262" s="99">
        <f>'Max limit'!AX262*Input!PrimaryDrive_ratio*Input!Gear4_ratio*Input!FinalDrive_ratio</f>
        <v>938.6892307692309</v>
      </c>
      <c r="BO262" s="99">
        <f t="shared" si="183"/>
        <v>15.644820512820514</v>
      </c>
      <c r="BP262" s="99">
        <f>BO262*Input!$N$23</f>
        <v>36812.231377025637</v>
      </c>
      <c r="BQ262" s="100">
        <f t="shared" si="184"/>
        <v>36.81223137702564</v>
      </c>
      <c r="BR262" s="95">
        <v>5390</v>
      </c>
      <c r="BS262" s="99">
        <f>'Max limit'!AX262*Input!PrimaryDrive_ratio*Input!Gear5_ratio*Input!FinalDrive_ratio</f>
        <v>1075.5814102564102</v>
      </c>
      <c r="BT262" s="99">
        <f t="shared" si="185"/>
        <v>17.926356837606836</v>
      </c>
      <c r="BU262" s="99">
        <f>BT262*Input!$N$23</f>
        <v>42180.681786175199</v>
      </c>
      <c r="BV262" s="100">
        <f t="shared" si="186"/>
        <v>42.180681786175199</v>
      </c>
      <c r="BW262" s="95">
        <v>5390</v>
      </c>
      <c r="BX262" s="99">
        <f>'Max limit'!AX262*Input!PrimaryDrive_ratio*Input!Gear6_ratio*Input!FinalDrive_ratio</f>
        <v>1224.3772575250835</v>
      </c>
      <c r="BY262" s="99">
        <f t="shared" si="187"/>
        <v>20.406287625418056</v>
      </c>
      <c r="BZ262" s="99">
        <f>BY262*Input!$N$23</f>
        <v>48015.953970033428</v>
      </c>
      <c r="CA262" s="100">
        <f t="shared" si="188"/>
        <v>48.015953970033429</v>
      </c>
      <c r="CC262" s="95">
        <v>5390</v>
      </c>
      <c r="CD262" s="94">
        <f t="shared" si="189"/>
        <v>18.5</v>
      </c>
      <c r="CE262" s="94">
        <f t="shared" si="190"/>
        <v>24.5</v>
      </c>
      <c r="CF262" s="94">
        <f t="shared" si="191"/>
        <v>30.5</v>
      </c>
      <c r="CG262" s="94">
        <f t="shared" si="192"/>
        <v>37</v>
      </c>
      <c r="CH262" s="94">
        <f t="shared" si="193"/>
        <v>42</v>
      </c>
      <c r="CI262" s="94">
        <f t="shared" si="194"/>
        <v>48</v>
      </c>
      <c r="CK262" s="95">
        <v>5390</v>
      </c>
      <c r="CL262" s="162">
        <f t="shared" si="195"/>
        <v>7.9281185031185029</v>
      </c>
      <c r="CM262" s="162">
        <f t="shared" si="196"/>
        <v>10.42988034188034</v>
      </c>
      <c r="CN262" s="162">
        <f t="shared" si="197"/>
        <v>13.037350427350425</v>
      </c>
      <c r="CO262" s="162">
        <f t="shared" si="198"/>
        <v>15.644820512820514</v>
      </c>
      <c r="CP262" s="162">
        <f t="shared" si="199"/>
        <v>17.926356837606836</v>
      </c>
      <c r="CQ262" s="162">
        <f t="shared" si="200"/>
        <v>20.406287625418056</v>
      </c>
    </row>
    <row r="263" spans="1:95" ht="19.5" thickTop="1" thickBot="1">
      <c r="A263" s="70">
        <v>5440</v>
      </c>
      <c r="B263" s="70">
        <v>74.988</v>
      </c>
      <c r="C263" s="70">
        <v>96.811999999999998</v>
      </c>
      <c r="D263" s="70">
        <v>70.578999999999994</v>
      </c>
      <c r="E263" s="70">
        <v>3.536</v>
      </c>
      <c r="G263" s="92">
        <v>1</v>
      </c>
      <c r="H263" s="93">
        <f t="shared" si="201"/>
        <v>9.5417620137299775</v>
      </c>
      <c r="O263" s="95">
        <v>5400</v>
      </c>
      <c r="P263" s="94">
        <f t="shared" si="202"/>
        <v>13.001416895773248</v>
      </c>
      <c r="Q263" s="94">
        <f t="shared" si="203"/>
        <v>13.296904886371312</v>
      </c>
      <c r="R263" s="94">
        <f t="shared" si="204"/>
        <v>13.43407582213354</v>
      </c>
      <c r="S263" s="94">
        <f t="shared" si="205"/>
        <v>13.2792191997291</v>
      </c>
      <c r="T263" s="94">
        <f t="shared" si="206"/>
        <v>13.114717076290402</v>
      </c>
      <c r="U263" s="94">
        <f t="shared" si="207"/>
        <v>12.757946882225042</v>
      </c>
      <c r="V263" s="82"/>
      <c r="W263" s="95">
        <v>5400</v>
      </c>
      <c r="X263" s="161">
        <f t="shared" ref="X263:X326" si="215">(($H$14*$H$7)-(AQ263*$H$9))/(H$34*$H$9)</f>
        <v>9.1210051570409405</v>
      </c>
      <c r="Y263" s="161">
        <f t="shared" ref="Y263:Y326" si="216">(($H$14*$H$7)-(AR263*$H$9))/(I$34*$H$9)</f>
        <v>9.2791334400732559</v>
      </c>
      <c r="Z263" s="161">
        <f t="shared" ref="Z263:Z326" si="217">(($H$14*$H$7)-(AS263*$H$9))/(J$34*$H$9)</f>
        <v>9.3067287909364467</v>
      </c>
      <c r="AA263" s="161">
        <f t="shared" ref="AA263:AA326" si="218">(($H$14*$H$7)-(AT263*$H$9))/(K$34*$H$9)</f>
        <v>9.114006599438456</v>
      </c>
      <c r="AB263" s="161">
        <f t="shared" ref="AB263:AB326" si="219">(($H$14*$H$7)-(AU263*$H$9))/(L$34*$H$9)</f>
        <v>8.9109376926637331</v>
      </c>
      <c r="AC263" s="161">
        <f t="shared" ref="AC263:AC326" si="220">(($H$14*$H$7)-(AV263*$H$9))/(M$34*$H$9)</f>
        <v>8.5541674985983729</v>
      </c>
      <c r="AD263" s="82"/>
      <c r="AE263" s="82"/>
      <c r="AF263" s="82"/>
      <c r="AG263" s="95">
        <v>5400</v>
      </c>
      <c r="AH263" s="161">
        <f t="shared" ref="AH263:AH326" si="221">-(($H$13*($H$5-$H$8))/$H$9)-(AQ263/$H$12)</f>
        <v>-11.181111291059432</v>
      </c>
      <c r="AI263" s="161">
        <f t="shared" ref="AI263:AI326" si="222">-(($H$13*($H$5-$H$8))/$H$9)-(AR263/$H$12)</f>
        <v>-11.367266537514553</v>
      </c>
      <c r="AJ263" s="161">
        <f t="shared" ref="AJ263:AJ326" si="223">-(($H$13*($H$5-$H$8))/$H$9)-(AS263/$H$12)</f>
        <v>-11.615285654767238</v>
      </c>
      <c r="AK263" s="161">
        <f t="shared" ref="AK263:AK326" si="224">-(($H$13*($H$5-$H$8))/$H$9)-(AT263/$H$12)</f>
        <v>-11.918420131409412</v>
      </c>
      <c r="AL263" s="161">
        <f t="shared" ref="AL263:AL326" si="225">-(($H$13*($H$5-$H$8))/$H$9)-(AU263/$H$12)</f>
        <v>-12.2288746167205</v>
      </c>
      <c r="AM263" s="161">
        <f t="shared" ref="AM263:AM326" si="226">-(($H$13*($H$5-$H$8))/$H$9)-(AV263/$H$12)</f>
        <v>-12.614186426311088</v>
      </c>
      <c r="AN263" s="81"/>
      <c r="AO263" s="81"/>
      <c r="AP263" s="95">
        <v>5400</v>
      </c>
      <c r="AQ263" s="94">
        <f t="shared" si="208"/>
        <v>67.25865396644258</v>
      </c>
      <c r="AR263" s="94">
        <f t="shared" si="209"/>
        <v>116.40363903059423</v>
      </c>
      <c r="AS263" s="94">
        <f t="shared" si="210"/>
        <v>181.88068598530344</v>
      </c>
      <c r="AT263" s="94">
        <f t="shared" si="211"/>
        <v>261.90818781883712</v>
      </c>
      <c r="AU263" s="94">
        <f t="shared" si="212"/>
        <v>343.86817194096437</v>
      </c>
      <c r="AV263" s="94">
        <f t="shared" si="213"/>
        <v>445.59048967287976</v>
      </c>
      <c r="AW263" s="81"/>
      <c r="AX263" s="95">
        <v>5400</v>
      </c>
      <c r="AY263" s="99">
        <f>'Max limit'!AX263*Input!PrimaryDrive_ratio*Input!Gear1_ratio*Input!FinalDrive_ratio</f>
        <v>476.56964656964658</v>
      </c>
      <c r="AZ263" s="99">
        <f t="shared" ref="AZ263:AZ326" si="227">AY263 / 60</f>
        <v>7.9428274428274426</v>
      </c>
      <c r="BA263" s="99">
        <f>AZ263*Input!$N$23</f>
        <v>18689.457087318082</v>
      </c>
      <c r="BB263" s="97">
        <f t="shared" si="214"/>
        <v>18.689457087318083</v>
      </c>
      <c r="BC263" s="95">
        <v>5400</v>
      </c>
      <c r="BD263" s="99">
        <f>'Max limit'!AX263*Input!PrimaryDrive_ratio*Input!Gear2_ratio*Input!FinalDrive_ratio</f>
        <v>626.95384615384603</v>
      </c>
      <c r="BE263" s="99">
        <f t="shared" ref="BE263:BE326" si="228">BD263/60</f>
        <v>10.449230769230768</v>
      </c>
      <c r="BF263" s="99">
        <f>BE263*Input!$N$23</f>
        <v>24587.019101538455</v>
      </c>
      <c r="BG263" s="100">
        <f t="shared" ref="BG263:BG326" si="229">BF263/1000</f>
        <v>24.587019101538456</v>
      </c>
      <c r="BH263" s="95">
        <v>5400</v>
      </c>
      <c r="BI263" s="99">
        <f>'Max limit'!AX263*Input!PrimaryDrive_ratio*Input!Gear3_ratio*Input!FinalDrive_ratio</f>
        <v>783.69230769230762</v>
      </c>
      <c r="BJ263" s="99">
        <f t="shared" ref="BJ263:BJ326" si="230">BI263/60</f>
        <v>13.06153846153846</v>
      </c>
      <c r="BK263" s="99">
        <f>BJ263*Input!$N$23</f>
        <v>30733.773876923067</v>
      </c>
      <c r="BL263" s="100">
        <f t="shared" ref="BL263:BL326" si="231">BK263/1000</f>
        <v>30.733773876923067</v>
      </c>
      <c r="BM263" s="95">
        <v>5400</v>
      </c>
      <c r="BN263" s="99">
        <f>'Max limit'!AX263*Input!PrimaryDrive_ratio*Input!Gear4_ratio*Input!FinalDrive_ratio</f>
        <v>940.43076923076922</v>
      </c>
      <c r="BO263" s="99">
        <f t="shared" ref="BO263:BO326" si="232">BN263/60</f>
        <v>15.673846153846153</v>
      </c>
      <c r="BP263" s="99">
        <f>BO263*Input!$N$23</f>
        <v>36880.528652307687</v>
      </c>
      <c r="BQ263" s="100">
        <f t="shared" ref="BQ263:BQ326" si="233">BP263/1000</f>
        <v>36.880528652307689</v>
      </c>
      <c r="BR263" s="95">
        <v>5400</v>
      </c>
      <c r="BS263" s="99">
        <f>'Max limit'!AX263*Input!PrimaryDrive_ratio*Input!Gear5_ratio*Input!FinalDrive_ratio</f>
        <v>1077.5769230769229</v>
      </c>
      <c r="BT263" s="99">
        <f t="shared" ref="BT263:BT326" si="234">BS263/60</f>
        <v>17.959615384615383</v>
      </c>
      <c r="BU263" s="99">
        <f>BT263*Input!$N$23</f>
        <v>42258.939080769218</v>
      </c>
      <c r="BV263" s="100">
        <f t="shared" ref="BV263:BV326" si="235">BU263/1000</f>
        <v>42.258939080769217</v>
      </c>
      <c r="BW263" s="95">
        <v>5400</v>
      </c>
      <c r="BX263" s="99">
        <f>'Max limit'!AX263*Input!PrimaryDrive_ratio*Input!Gear6_ratio*Input!FinalDrive_ratio</f>
        <v>1226.6488294314381</v>
      </c>
      <c r="BY263" s="99">
        <f t="shared" ref="BY263:BY326" si="236">BX263/60</f>
        <v>20.444147157190635</v>
      </c>
      <c r="BZ263" s="99">
        <f>BY263*Input!$N$23</f>
        <v>48105.037372575243</v>
      </c>
      <c r="CA263" s="100">
        <f t="shared" ref="CA263:CA326" si="237">BZ263/1000</f>
        <v>48.105037372575246</v>
      </c>
      <c r="CC263" s="95">
        <v>5400</v>
      </c>
      <c r="CD263" s="94">
        <f t="shared" ref="CD263:CD326" si="238">MROUND($BB263,0.5)</f>
        <v>18.5</v>
      </c>
      <c r="CE263" s="94">
        <f t="shared" ref="CE263:CE326" si="239">MROUND($BG263,0.5)</f>
        <v>24.5</v>
      </c>
      <c r="CF263" s="94">
        <f t="shared" ref="CF263:CF326" si="240">MROUND($BL263,0.5)</f>
        <v>30.5</v>
      </c>
      <c r="CG263" s="94">
        <f t="shared" ref="CG263:CG326" si="241">MROUND($BQ263,0.5)</f>
        <v>37</v>
      </c>
      <c r="CH263" s="94">
        <f t="shared" ref="CH263:CH326" si="242">MROUND($BV263,0.5)</f>
        <v>42.5</v>
      </c>
      <c r="CI263" s="94">
        <f t="shared" ref="CI263:CI326" si="243">MROUND($CA263,0.5)</f>
        <v>48</v>
      </c>
      <c r="CK263" s="95">
        <v>5400</v>
      </c>
      <c r="CL263" s="162">
        <f t="shared" ref="CL263:CL326" si="244">$AY263/60</f>
        <v>7.9428274428274426</v>
      </c>
      <c r="CM263" s="162">
        <f t="shared" ref="CM263:CM326" si="245">$BD263/60</f>
        <v>10.449230769230768</v>
      </c>
      <c r="CN263" s="162">
        <f t="shared" ref="CN263:CN326" si="246">$BI263/60</f>
        <v>13.06153846153846</v>
      </c>
      <c r="CO263" s="162">
        <f t="shared" ref="CO263:CO326" si="247">$BN263/60</f>
        <v>15.673846153846153</v>
      </c>
      <c r="CP263" s="162">
        <f t="shared" ref="CP263:CP326" si="248">$BS263/60</f>
        <v>17.959615384615383</v>
      </c>
      <c r="CQ263" s="162">
        <f t="shared" ref="CQ263:CQ326" si="249">$BX263/60</f>
        <v>20.444147157190635</v>
      </c>
    </row>
    <row r="264" spans="1:95" ht="19.5" thickTop="1" thickBot="1">
      <c r="A264" s="70">
        <v>5450</v>
      </c>
      <c r="B264" s="70">
        <v>75.224000000000004</v>
      </c>
      <c r="C264" s="70">
        <v>96.94</v>
      </c>
      <c r="D264" s="70">
        <v>70.8</v>
      </c>
      <c r="E264" s="70">
        <v>3.5489999999999999</v>
      </c>
      <c r="G264" s="92">
        <v>1</v>
      </c>
      <c r="H264" s="93">
        <f t="shared" si="201"/>
        <v>9.5869565217391308</v>
      </c>
      <c r="O264" s="95">
        <v>5410</v>
      </c>
      <c r="P264" s="94">
        <f t="shared" si="202"/>
        <v>13.000609667141994</v>
      </c>
      <c r="Q264" s="94">
        <f t="shared" si="203"/>
        <v>13.295458373303342</v>
      </c>
      <c r="R264" s="94">
        <f t="shared" si="204"/>
        <v>13.431754004282965</v>
      </c>
      <c r="S264" s="94">
        <f t="shared" si="205"/>
        <v>13.275845108467346</v>
      </c>
      <c r="T264" s="94">
        <f t="shared" si="206"/>
        <v>13.110246098918996</v>
      </c>
      <c r="U264" s="94">
        <f t="shared" si="207"/>
        <v>12.752153310272758</v>
      </c>
      <c r="V264" s="82"/>
      <c r="W264" s="95">
        <v>5410</v>
      </c>
      <c r="X264" s="161">
        <f t="shared" si="215"/>
        <v>9.1201979284096861</v>
      </c>
      <c r="Y264" s="161">
        <f t="shared" si="216"/>
        <v>9.2776869270052877</v>
      </c>
      <c r="Z264" s="161">
        <f t="shared" si="217"/>
        <v>9.3044069730858716</v>
      </c>
      <c r="AA264" s="161">
        <f t="shared" si="218"/>
        <v>9.110632508176705</v>
      </c>
      <c r="AB264" s="161">
        <f t="shared" si="219"/>
        <v>8.9064667152923267</v>
      </c>
      <c r="AC264" s="161">
        <f t="shared" si="220"/>
        <v>8.5483739266460876</v>
      </c>
      <c r="AD264" s="82"/>
      <c r="AE264" s="82"/>
      <c r="AF264" s="82"/>
      <c r="AG264" s="95">
        <v>5410</v>
      </c>
      <c r="AH264" s="161">
        <f t="shared" si="221"/>
        <v>-11.182055748558</v>
      </c>
      <c r="AI264" s="161">
        <f t="shared" si="222"/>
        <v>-11.368901097281357</v>
      </c>
      <c r="AJ264" s="161">
        <f t="shared" si="223"/>
        <v>-11.617839654402871</v>
      </c>
      <c r="AK264" s="161">
        <f t="shared" si="224"/>
        <v>-11.922097890884721</v>
      </c>
      <c r="AL264" s="161">
        <f t="shared" si="225"/>
        <v>-12.233703272281618</v>
      </c>
      <c r="AM264" s="161">
        <f t="shared" si="226"/>
        <v>-12.620443484019557</v>
      </c>
      <c r="AN264" s="81"/>
      <c r="AO264" s="81"/>
      <c r="AP264" s="95">
        <v>5410</v>
      </c>
      <c r="AQ264" s="94">
        <f t="shared" si="208"/>
        <v>67.507990746064408</v>
      </c>
      <c r="AR264" s="94">
        <f t="shared" si="209"/>
        <v>116.83516280903066</v>
      </c>
      <c r="AS264" s="94">
        <f t="shared" si="210"/>
        <v>182.55494188911047</v>
      </c>
      <c r="AT264" s="94">
        <f t="shared" si="211"/>
        <v>262.8791163203191</v>
      </c>
      <c r="AU264" s="94">
        <f t="shared" si="212"/>
        <v>345.14293700909946</v>
      </c>
      <c r="AV264" s="94">
        <f t="shared" si="213"/>
        <v>447.24235290791518</v>
      </c>
      <c r="AW264" s="81"/>
      <c r="AX264" s="95">
        <v>5410</v>
      </c>
      <c r="AY264" s="99">
        <f>'Max limit'!AX264*Input!PrimaryDrive_ratio*Input!Gear1_ratio*Input!FinalDrive_ratio</f>
        <v>477.45218295218291</v>
      </c>
      <c r="AZ264" s="99">
        <f t="shared" si="227"/>
        <v>7.9575363825363814</v>
      </c>
      <c r="BA264" s="99">
        <f>AZ264*Input!$N$23</f>
        <v>18724.067193035338</v>
      </c>
      <c r="BB264" s="97">
        <f t="shared" si="214"/>
        <v>18.724067193035339</v>
      </c>
      <c r="BC264" s="95">
        <v>5410</v>
      </c>
      <c r="BD264" s="99">
        <f>'Max limit'!AX264*Input!PrimaryDrive_ratio*Input!Gear2_ratio*Input!FinalDrive_ratio</f>
        <v>628.11487179487165</v>
      </c>
      <c r="BE264" s="99">
        <f t="shared" si="228"/>
        <v>10.468581196581194</v>
      </c>
      <c r="BF264" s="99">
        <f>BE264*Input!$N$23</f>
        <v>24632.550618393154</v>
      </c>
      <c r="BG264" s="100">
        <f t="shared" si="229"/>
        <v>24.632550618393154</v>
      </c>
      <c r="BH264" s="95">
        <v>5410</v>
      </c>
      <c r="BI264" s="99">
        <f>'Max limit'!AX264*Input!PrimaryDrive_ratio*Input!Gear3_ratio*Input!FinalDrive_ratio</f>
        <v>785.1435897435897</v>
      </c>
      <c r="BJ264" s="99">
        <f t="shared" si="230"/>
        <v>13.085726495726496</v>
      </c>
      <c r="BK264" s="99">
        <f>BJ264*Input!$N$23</f>
        <v>30790.688272991447</v>
      </c>
      <c r="BL264" s="100">
        <f t="shared" si="231"/>
        <v>30.790688272991446</v>
      </c>
      <c r="BM264" s="95">
        <v>5410</v>
      </c>
      <c r="BN264" s="99">
        <f>'Max limit'!AX264*Input!PrimaryDrive_ratio*Input!Gear4_ratio*Input!FinalDrive_ratio</f>
        <v>942.17230769230764</v>
      </c>
      <c r="BO264" s="99">
        <f t="shared" si="232"/>
        <v>15.702871794871793</v>
      </c>
      <c r="BP264" s="99">
        <f>BO264*Input!$N$23</f>
        <v>36948.825927589736</v>
      </c>
      <c r="BQ264" s="100">
        <f t="shared" si="233"/>
        <v>36.948825927589738</v>
      </c>
      <c r="BR264" s="95">
        <v>5410</v>
      </c>
      <c r="BS264" s="99">
        <f>'Max limit'!AX264*Input!PrimaryDrive_ratio*Input!Gear5_ratio*Input!FinalDrive_ratio</f>
        <v>1079.5724358974358</v>
      </c>
      <c r="BT264" s="99">
        <f t="shared" si="234"/>
        <v>17.992873931623929</v>
      </c>
      <c r="BU264" s="99">
        <f>BT264*Input!$N$23</f>
        <v>42337.196375363237</v>
      </c>
      <c r="BV264" s="100">
        <f t="shared" si="235"/>
        <v>42.337196375363234</v>
      </c>
      <c r="BW264" s="95">
        <v>5410</v>
      </c>
      <c r="BX264" s="99">
        <f>'Max limit'!AX264*Input!PrimaryDrive_ratio*Input!Gear6_ratio*Input!FinalDrive_ratio</f>
        <v>1228.9204013377926</v>
      </c>
      <c r="BY264" s="99">
        <f t="shared" si="236"/>
        <v>20.48200668896321</v>
      </c>
      <c r="BZ264" s="99">
        <f>BY264*Input!$N$23</f>
        <v>48194.120775117044</v>
      </c>
      <c r="CA264" s="100">
        <f t="shared" si="237"/>
        <v>48.194120775117042</v>
      </c>
      <c r="CC264" s="95">
        <v>5410</v>
      </c>
      <c r="CD264" s="94">
        <f t="shared" si="238"/>
        <v>18.5</v>
      </c>
      <c r="CE264" s="94">
        <f t="shared" si="239"/>
        <v>24.5</v>
      </c>
      <c r="CF264" s="94">
        <f t="shared" si="240"/>
        <v>31</v>
      </c>
      <c r="CG264" s="94">
        <f t="shared" si="241"/>
        <v>37</v>
      </c>
      <c r="CH264" s="94">
        <f t="shared" si="242"/>
        <v>42.5</v>
      </c>
      <c r="CI264" s="94">
        <f t="shared" si="243"/>
        <v>48</v>
      </c>
      <c r="CK264" s="95">
        <v>5410</v>
      </c>
      <c r="CL264" s="162">
        <f t="shared" si="244"/>
        <v>7.9575363825363814</v>
      </c>
      <c r="CM264" s="162">
        <f t="shared" si="245"/>
        <v>10.468581196581194</v>
      </c>
      <c r="CN264" s="162">
        <f t="shared" si="246"/>
        <v>13.085726495726496</v>
      </c>
      <c r="CO264" s="162">
        <f t="shared" si="247"/>
        <v>15.702871794871793</v>
      </c>
      <c r="CP264" s="162">
        <f t="shared" si="248"/>
        <v>17.992873931623929</v>
      </c>
      <c r="CQ264" s="162">
        <f t="shared" si="249"/>
        <v>20.48200668896321</v>
      </c>
    </row>
    <row r="265" spans="1:95" ht="19.5" thickTop="1" thickBot="1">
      <c r="A265" s="70">
        <v>5460</v>
      </c>
      <c r="B265" s="70">
        <v>75.454999999999998</v>
      </c>
      <c r="C265" s="70">
        <v>97.058000000000007</v>
      </c>
      <c r="D265" s="70">
        <v>71.022000000000006</v>
      </c>
      <c r="E265" s="70">
        <v>3.5550000000000002</v>
      </c>
      <c r="G265" s="92">
        <v>1</v>
      </c>
      <c r="H265" s="93">
        <f t="shared" si="201"/>
        <v>9.6321510297482842</v>
      </c>
      <c r="O265" s="95">
        <v>5420</v>
      </c>
      <c r="P265" s="94">
        <f t="shared" si="202"/>
        <v>12.999800945025761</v>
      </c>
      <c r="Q265" s="94">
        <f t="shared" si="203"/>
        <v>13.294009183985478</v>
      </c>
      <c r="R265" s="94">
        <f t="shared" si="204"/>
        <v>13.42942789074719</v>
      </c>
      <c r="S265" s="94">
        <f t="shared" si="205"/>
        <v>13.272464774668569</v>
      </c>
      <c r="T265" s="94">
        <f t="shared" si="206"/>
        <v>13.10576684961906</v>
      </c>
      <c r="U265" s="94">
        <f t="shared" si="207"/>
        <v>12.746349019408441</v>
      </c>
      <c r="V265" s="82"/>
      <c r="W265" s="95">
        <v>5420</v>
      </c>
      <c r="X265" s="161">
        <f t="shared" si="215"/>
        <v>9.1193892062934516</v>
      </c>
      <c r="Y265" s="161">
        <f t="shared" si="216"/>
        <v>9.2762377376874241</v>
      </c>
      <c r="Z265" s="161">
        <f t="shared" si="217"/>
        <v>9.302080859550097</v>
      </c>
      <c r="AA265" s="161">
        <f t="shared" si="218"/>
        <v>9.1072521743779262</v>
      </c>
      <c r="AB265" s="161">
        <f t="shared" si="219"/>
        <v>8.9019874659923914</v>
      </c>
      <c r="AC265" s="161">
        <f t="shared" si="220"/>
        <v>8.5425696357817724</v>
      </c>
      <c r="AD265" s="82"/>
      <c r="AE265" s="82"/>
      <c r="AF265" s="82"/>
      <c r="AG265" s="95">
        <v>5420</v>
      </c>
      <c r="AH265" s="161">
        <f t="shared" si="221"/>
        <v>-11.183001953433994</v>
      </c>
      <c r="AI265" s="161">
        <f t="shared" si="222"/>
        <v>-11.370538681210542</v>
      </c>
      <c r="AJ265" s="161">
        <f t="shared" si="223"/>
        <v>-11.620398379292224</v>
      </c>
      <c r="AK265" s="161">
        <f t="shared" si="224"/>
        <v>-11.92578245472539</v>
      </c>
      <c r="AL265" s="161">
        <f t="shared" si="225"/>
        <v>-12.23854086152555</v>
      </c>
      <c r="AM265" s="161">
        <f t="shared" si="226"/>
        <v>-12.626712118153016</v>
      </c>
      <c r="AN265" s="81"/>
      <c r="AO265" s="81"/>
      <c r="AP265" s="95">
        <v>5420</v>
      </c>
      <c r="AQ265" s="94">
        <f t="shared" si="208"/>
        <v>67.757788833326629</v>
      </c>
      <c r="AR265" s="94">
        <f t="shared" si="209"/>
        <v>117.26748496633566</v>
      </c>
      <c r="AS265" s="94">
        <f t="shared" si="210"/>
        <v>183.23044525989951</v>
      </c>
      <c r="AT265" s="94">
        <f t="shared" si="211"/>
        <v>263.8518411742553</v>
      </c>
      <c r="AU265" s="94">
        <f t="shared" si="212"/>
        <v>346.42006056949742</v>
      </c>
      <c r="AV265" s="94">
        <f t="shared" si="213"/>
        <v>448.89727231914878</v>
      </c>
      <c r="AW265" s="81"/>
      <c r="AX265" s="95">
        <v>5420</v>
      </c>
      <c r="AY265" s="99">
        <f>'Max limit'!AX265*Input!PrimaryDrive_ratio*Input!Gear1_ratio*Input!FinalDrive_ratio</f>
        <v>478.33471933471935</v>
      </c>
      <c r="AZ265" s="99">
        <f t="shared" si="227"/>
        <v>7.9722453222453229</v>
      </c>
      <c r="BA265" s="99">
        <f>AZ265*Input!$N$23</f>
        <v>18758.677298752598</v>
      </c>
      <c r="BB265" s="97">
        <f t="shared" si="214"/>
        <v>18.758677298752598</v>
      </c>
      <c r="BC265" s="95">
        <v>5420</v>
      </c>
      <c r="BD265" s="99">
        <f>'Max limit'!AX265*Input!PrimaryDrive_ratio*Input!Gear2_ratio*Input!FinalDrive_ratio</f>
        <v>629.27589743589738</v>
      </c>
      <c r="BE265" s="99">
        <f t="shared" si="228"/>
        <v>10.487931623931622</v>
      </c>
      <c r="BF265" s="99">
        <f>BE265*Input!$N$23</f>
        <v>24678.082135247856</v>
      </c>
      <c r="BG265" s="100">
        <f t="shared" si="229"/>
        <v>24.678082135247855</v>
      </c>
      <c r="BH265" s="95">
        <v>5420</v>
      </c>
      <c r="BI265" s="99">
        <f>'Max limit'!AX265*Input!PrimaryDrive_ratio*Input!Gear3_ratio*Input!FinalDrive_ratio</f>
        <v>786.59487179487178</v>
      </c>
      <c r="BJ265" s="99">
        <f t="shared" si="230"/>
        <v>13.10991452991453</v>
      </c>
      <c r="BK265" s="99">
        <f>BJ265*Input!$N$23</f>
        <v>30847.602669059823</v>
      </c>
      <c r="BL265" s="100">
        <f t="shared" si="231"/>
        <v>30.847602669059821</v>
      </c>
      <c r="BM265" s="95">
        <v>5420</v>
      </c>
      <c r="BN265" s="99">
        <f>'Max limit'!AX265*Input!PrimaryDrive_ratio*Input!Gear4_ratio*Input!FinalDrive_ratio</f>
        <v>943.91384615384618</v>
      </c>
      <c r="BO265" s="99">
        <f t="shared" si="232"/>
        <v>15.731897435897435</v>
      </c>
      <c r="BP265" s="99">
        <f>BO265*Input!$N$23</f>
        <v>37017.123202871786</v>
      </c>
      <c r="BQ265" s="100">
        <f t="shared" si="233"/>
        <v>37.017123202871787</v>
      </c>
      <c r="BR265" s="95">
        <v>5420</v>
      </c>
      <c r="BS265" s="99">
        <f>'Max limit'!AX265*Input!PrimaryDrive_ratio*Input!Gear5_ratio*Input!FinalDrive_ratio</f>
        <v>1081.5679487179486</v>
      </c>
      <c r="BT265" s="99">
        <f t="shared" si="234"/>
        <v>18.026132478632476</v>
      </c>
      <c r="BU265" s="99">
        <f>BT265*Input!$N$23</f>
        <v>42415.453669957249</v>
      </c>
      <c r="BV265" s="100">
        <f t="shared" si="235"/>
        <v>42.415453669957252</v>
      </c>
      <c r="BW265" s="95">
        <v>5420</v>
      </c>
      <c r="BX265" s="99">
        <f>'Max limit'!AX265*Input!PrimaryDrive_ratio*Input!Gear6_ratio*Input!FinalDrive_ratio</f>
        <v>1231.191973244147</v>
      </c>
      <c r="BY265" s="99">
        <f t="shared" si="236"/>
        <v>20.519866220735782</v>
      </c>
      <c r="BZ265" s="99">
        <f>BY265*Input!$N$23</f>
        <v>48283.204177658845</v>
      </c>
      <c r="CA265" s="100">
        <f t="shared" si="237"/>
        <v>48.283204177658845</v>
      </c>
      <c r="CC265" s="95">
        <v>5420</v>
      </c>
      <c r="CD265" s="94">
        <f t="shared" si="238"/>
        <v>19</v>
      </c>
      <c r="CE265" s="94">
        <f t="shared" si="239"/>
        <v>24.5</v>
      </c>
      <c r="CF265" s="94">
        <f t="shared" si="240"/>
        <v>31</v>
      </c>
      <c r="CG265" s="94">
        <f t="shared" si="241"/>
        <v>37</v>
      </c>
      <c r="CH265" s="94">
        <f t="shared" si="242"/>
        <v>42.5</v>
      </c>
      <c r="CI265" s="94">
        <f t="shared" si="243"/>
        <v>48.5</v>
      </c>
      <c r="CK265" s="95">
        <v>5420</v>
      </c>
      <c r="CL265" s="162">
        <f t="shared" si="244"/>
        <v>7.9722453222453229</v>
      </c>
      <c r="CM265" s="162">
        <f t="shared" si="245"/>
        <v>10.487931623931622</v>
      </c>
      <c r="CN265" s="162">
        <f t="shared" si="246"/>
        <v>13.10991452991453</v>
      </c>
      <c r="CO265" s="162">
        <f t="shared" si="247"/>
        <v>15.731897435897435</v>
      </c>
      <c r="CP265" s="162">
        <f t="shared" si="248"/>
        <v>18.026132478632476</v>
      </c>
      <c r="CQ265" s="162">
        <f t="shared" si="249"/>
        <v>20.519866220735782</v>
      </c>
    </row>
    <row r="266" spans="1:95" ht="19.5" thickTop="1" thickBot="1">
      <c r="A266" s="70">
        <v>5470</v>
      </c>
      <c r="B266" s="70">
        <v>75.686999999999998</v>
      </c>
      <c r="C266" s="70">
        <v>97.179000000000002</v>
      </c>
      <c r="D266" s="70">
        <v>71.244</v>
      </c>
      <c r="E266" s="70">
        <v>3.5619999999999998</v>
      </c>
      <c r="G266" s="92">
        <v>1</v>
      </c>
      <c r="H266" s="93">
        <f t="shared" si="201"/>
        <v>9.6773455377574376</v>
      </c>
      <c r="O266" s="95">
        <v>5430</v>
      </c>
      <c r="P266" s="94">
        <f t="shared" si="202"/>
        <v>12.998990729424548</v>
      </c>
      <c r="Q266" s="94">
        <f t="shared" si="203"/>
        <v>13.292557318417721</v>
      </c>
      <c r="R266" s="94">
        <f t="shared" si="204"/>
        <v>13.427097481526214</v>
      </c>
      <c r="S266" s="94">
        <f t="shared" si="205"/>
        <v>13.269078198332767</v>
      </c>
      <c r="T266" s="94">
        <f t="shared" si="206"/>
        <v>13.101279328390591</v>
      </c>
      <c r="U266" s="94">
        <f t="shared" si="207"/>
        <v>12.740534009632096</v>
      </c>
      <c r="V266" s="82"/>
      <c r="W266" s="95">
        <v>5430</v>
      </c>
      <c r="X266" s="161">
        <f t="shared" si="215"/>
        <v>9.1185789906922388</v>
      </c>
      <c r="Y266" s="161">
        <f t="shared" si="216"/>
        <v>9.2747858721196668</v>
      </c>
      <c r="Z266" s="161">
        <f t="shared" si="217"/>
        <v>9.2997504503291211</v>
      </c>
      <c r="AA266" s="161">
        <f t="shared" si="218"/>
        <v>9.103865598042125</v>
      </c>
      <c r="AB266" s="161">
        <f t="shared" si="219"/>
        <v>8.897499944763922</v>
      </c>
      <c r="AC266" s="161">
        <f t="shared" si="220"/>
        <v>8.5367546260054272</v>
      </c>
      <c r="AD266" s="82"/>
      <c r="AE266" s="82"/>
      <c r="AF266" s="82"/>
      <c r="AG266" s="95">
        <v>5430</v>
      </c>
      <c r="AH266" s="161">
        <f t="shared" si="221"/>
        <v>-11.183949905687411</v>
      </c>
      <c r="AI266" s="161">
        <f t="shared" si="222"/>
        <v>-11.372179289302109</v>
      </c>
      <c r="AJ266" s="161">
        <f t="shared" si="223"/>
        <v>-11.622961829435296</v>
      </c>
      <c r="AK266" s="161">
        <f t="shared" si="224"/>
        <v>-11.929473822931413</v>
      </c>
      <c r="AL266" s="161">
        <f t="shared" si="225"/>
        <v>-12.243387384452296</v>
      </c>
      <c r="AM266" s="161">
        <f t="shared" si="226"/>
        <v>-12.63299232871147</v>
      </c>
      <c r="AN266" s="81"/>
      <c r="AO266" s="81"/>
      <c r="AP266" s="95">
        <v>5430</v>
      </c>
      <c r="AQ266" s="94">
        <f t="shared" si="208"/>
        <v>68.008048228229185</v>
      </c>
      <c r="AR266" s="94">
        <f t="shared" si="209"/>
        <v>117.70060550250918</v>
      </c>
      <c r="AS266" s="94">
        <f t="shared" si="210"/>
        <v>183.90719609767061</v>
      </c>
      <c r="AT266" s="94">
        <f t="shared" si="211"/>
        <v>264.82636238064566</v>
      </c>
      <c r="AU266" s="94">
        <f t="shared" si="212"/>
        <v>347.69954262215845</v>
      </c>
      <c r="AV266" s="94">
        <f t="shared" si="213"/>
        <v>450.55524790658063</v>
      </c>
      <c r="AW266" s="81"/>
      <c r="AX266" s="95">
        <v>5430</v>
      </c>
      <c r="AY266" s="99">
        <f>'Max limit'!AX266*Input!PrimaryDrive_ratio*Input!Gear1_ratio*Input!FinalDrive_ratio</f>
        <v>479.21725571725568</v>
      </c>
      <c r="AZ266" s="99">
        <f t="shared" si="227"/>
        <v>7.9869542619542617</v>
      </c>
      <c r="BA266" s="99">
        <f>AZ266*Input!$N$23</f>
        <v>18793.287404469851</v>
      </c>
      <c r="BB266" s="97">
        <f t="shared" si="214"/>
        <v>18.793287404469851</v>
      </c>
      <c r="BC266" s="95">
        <v>5430</v>
      </c>
      <c r="BD266" s="99">
        <f>'Max limit'!AX266*Input!PrimaryDrive_ratio*Input!Gear2_ratio*Input!FinalDrive_ratio</f>
        <v>630.43692307692299</v>
      </c>
      <c r="BE266" s="99">
        <f t="shared" si="228"/>
        <v>10.507282051282051</v>
      </c>
      <c r="BF266" s="99">
        <f>BE266*Input!$N$23</f>
        <v>24723.613652102558</v>
      </c>
      <c r="BG266" s="100">
        <f t="shared" si="229"/>
        <v>24.723613652102557</v>
      </c>
      <c r="BH266" s="95">
        <v>5430</v>
      </c>
      <c r="BI266" s="99">
        <f>'Max limit'!AX266*Input!PrimaryDrive_ratio*Input!Gear3_ratio*Input!FinalDrive_ratio</f>
        <v>788.04615384615374</v>
      </c>
      <c r="BJ266" s="99">
        <f t="shared" si="230"/>
        <v>13.134102564102562</v>
      </c>
      <c r="BK266" s="99">
        <f>BJ266*Input!$N$23</f>
        <v>30904.517065128195</v>
      </c>
      <c r="BL266" s="100">
        <f t="shared" si="231"/>
        <v>30.904517065128196</v>
      </c>
      <c r="BM266" s="95">
        <v>5430</v>
      </c>
      <c r="BN266" s="99">
        <f>'Max limit'!AX266*Input!PrimaryDrive_ratio*Input!Gear4_ratio*Input!FinalDrive_ratio</f>
        <v>945.65538461538461</v>
      </c>
      <c r="BO266" s="99">
        <f t="shared" si="232"/>
        <v>15.760923076923076</v>
      </c>
      <c r="BP266" s="99">
        <f>BO266*Input!$N$23</f>
        <v>37085.420478153836</v>
      </c>
      <c r="BQ266" s="100">
        <f t="shared" si="233"/>
        <v>37.085420478153836</v>
      </c>
      <c r="BR266" s="95">
        <v>5430</v>
      </c>
      <c r="BS266" s="99">
        <f>'Max limit'!AX266*Input!PrimaryDrive_ratio*Input!Gear5_ratio*Input!FinalDrive_ratio</f>
        <v>1083.5634615384613</v>
      </c>
      <c r="BT266" s="99">
        <f t="shared" si="234"/>
        <v>18.059391025641023</v>
      </c>
      <c r="BU266" s="99">
        <f>BT266*Input!$N$23</f>
        <v>42493.710964551268</v>
      </c>
      <c r="BV266" s="100">
        <f t="shared" si="235"/>
        <v>42.493710964551269</v>
      </c>
      <c r="BW266" s="95">
        <v>5430</v>
      </c>
      <c r="BX266" s="99">
        <f>'Max limit'!AX266*Input!PrimaryDrive_ratio*Input!Gear6_ratio*Input!FinalDrive_ratio</f>
        <v>1233.4635451505017</v>
      </c>
      <c r="BY266" s="99">
        <f t="shared" si="236"/>
        <v>20.557725752508361</v>
      </c>
      <c r="BZ266" s="99">
        <f>BY266*Input!$N$23</f>
        <v>48372.28758020066</v>
      </c>
      <c r="CA266" s="100">
        <f t="shared" si="237"/>
        <v>48.372287580200663</v>
      </c>
      <c r="CC266" s="95">
        <v>5430</v>
      </c>
      <c r="CD266" s="94">
        <f t="shared" si="238"/>
        <v>19</v>
      </c>
      <c r="CE266" s="94">
        <f t="shared" si="239"/>
        <v>24.5</v>
      </c>
      <c r="CF266" s="94">
        <f t="shared" si="240"/>
        <v>31</v>
      </c>
      <c r="CG266" s="94">
        <f t="shared" si="241"/>
        <v>37</v>
      </c>
      <c r="CH266" s="94">
        <f t="shared" si="242"/>
        <v>42.5</v>
      </c>
      <c r="CI266" s="94">
        <f t="shared" si="243"/>
        <v>48.5</v>
      </c>
      <c r="CK266" s="95">
        <v>5430</v>
      </c>
      <c r="CL266" s="162">
        <f t="shared" si="244"/>
        <v>7.9869542619542617</v>
      </c>
      <c r="CM266" s="162">
        <f t="shared" si="245"/>
        <v>10.507282051282051</v>
      </c>
      <c r="CN266" s="162">
        <f t="shared" si="246"/>
        <v>13.134102564102562</v>
      </c>
      <c r="CO266" s="162">
        <f t="shared" si="247"/>
        <v>15.760923076923076</v>
      </c>
      <c r="CP266" s="162">
        <f t="shared" si="248"/>
        <v>18.059391025641023</v>
      </c>
      <c r="CQ266" s="162">
        <f t="shared" si="249"/>
        <v>20.557725752508361</v>
      </c>
    </row>
    <row r="267" spans="1:95" ht="19.5" thickTop="1" thickBot="1">
      <c r="A267" s="70">
        <v>5480</v>
      </c>
      <c r="B267" s="70">
        <v>75.921999999999997</v>
      </c>
      <c r="C267" s="70">
        <v>97.302999999999997</v>
      </c>
      <c r="D267" s="70">
        <v>71.465999999999994</v>
      </c>
      <c r="E267" s="70">
        <v>3.573</v>
      </c>
      <c r="G267" s="92">
        <v>1</v>
      </c>
      <c r="H267" s="93">
        <f t="shared" ref="H267:H330" si="250">1 + (ROW() - ROW($H$74)) * (79 / 1748)</f>
        <v>9.7225400457665909</v>
      </c>
      <c r="O267" s="95">
        <v>5440</v>
      </c>
      <c r="P267" s="94">
        <f t="shared" si="202"/>
        <v>12.998179020338357</v>
      </c>
      <c r="Q267" s="94">
        <f t="shared" si="203"/>
        <v>13.291102776600068</v>
      </c>
      <c r="R267" s="94">
        <f t="shared" si="204"/>
        <v>13.424762776620041</v>
      </c>
      <c r="S267" s="94">
        <f t="shared" si="205"/>
        <v>13.26568537945994</v>
      </c>
      <c r="T267" s="94">
        <f t="shared" si="206"/>
        <v>13.096783535233591</v>
      </c>
      <c r="U267" s="94">
        <f t="shared" si="207"/>
        <v>12.734708280943719</v>
      </c>
      <c r="V267" s="82"/>
      <c r="W267" s="95">
        <v>5440</v>
      </c>
      <c r="X267" s="161">
        <f t="shared" si="215"/>
        <v>9.1177672816060475</v>
      </c>
      <c r="Y267" s="161">
        <f t="shared" si="216"/>
        <v>9.2733313303020157</v>
      </c>
      <c r="Z267" s="161">
        <f t="shared" si="217"/>
        <v>9.2974157454229474</v>
      </c>
      <c r="AA267" s="161">
        <f t="shared" si="218"/>
        <v>9.1004727791692979</v>
      </c>
      <c r="AB267" s="161">
        <f t="shared" si="219"/>
        <v>8.893004151606922</v>
      </c>
      <c r="AC267" s="161">
        <f t="shared" si="220"/>
        <v>8.5309288973170503</v>
      </c>
      <c r="AD267" s="82"/>
      <c r="AE267" s="82"/>
      <c r="AF267" s="82"/>
      <c r="AG267" s="95">
        <v>5440</v>
      </c>
      <c r="AH267" s="161">
        <f t="shared" si="221"/>
        <v>-11.184899605318256</v>
      </c>
      <c r="AI267" s="161">
        <f t="shared" si="222"/>
        <v>-11.373822921556055</v>
      </c>
      <c r="AJ267" s="161">
        <f t="shared" si="223"/>
        <v>-11.625530004832088</v>
      </c>
      <c r="AK267" s="161">
        <f t="shared" si="224"/>
        <v>-11.933171995502795</v>
      </c>
      <c r="AL267" s="161">
        <f t="shared" si="225"/>
        <v>-12.248242841061856</v>
      </c>
      <c r="AM267" s="161">
        <f t="shared" si="226"/>
        <v>-12.639284115694917</v>
      </c>
      <c r="AN267" s="81"/>
      <c r="AO267" s="81"/>
      <c r="AP267" s="95">
        <v>5440</v>
      </c>
      <c r="AQ267" s="94">
        <f t="shared" si="208"/>
        <v>68.258768930772121</v>
      </c>
      <c r="AR267" s="94">
        <f t="shared" si="209"/>
        <v>118.13452441755118</v>
      </c>
      <c r="AS267" s="94">
        <f t="shared" si="210"/>
        <v>184.58519440242372</v>
      </c>
      <c r="AT267" s="94">
        <f t="shared" si="211"/>
        <v>265.8026799394903</v>
      </c>
      <c r="AU267" s="94">
        <f t="shared" si="212"/>
        <v>348.98138316708241</v>
      </c>
      <c r="AV267" s="94">
        <f t="shared" si="213"/>
        <v>452.21627967021033</v>
      </c>
      <c r="AW267" s="81"/>
      <c r="AX267" s="95">
        <v>5440</v>
      </c>
      <c r="AY267" s="99">
        <f>'Max limit'!AX267*Input!PrimaryDrive_ratio*Input!Gear1_ratio*Input!FinalDrive_ratio</f>
        <v>480.09979209979207</v>
      </c>
      <c r="AZ267" s="99">
        <f t="shared" si="227"/>
        <v>8.0016632016632006</v>
      </c>
      <c r="BA267" s="99">
        <f>AZ267*Input!$N$23</f>
        <v>18827.897510187104</v>
      </c>
      <c r="BB267" s="97">
        <f t="shared" si="214"/>
        <v>18.827897510187103</v>
      </c>
      <c r="BC267" s="95">
        <v>5440</v>
      </c>
      <c r="BD267" s="99">
        <f>'Max limit'!AX267*Input!PrimaryDrive_ratio*Input!Gear2_ratio*Input!FinalDrive_ratio</f>
        <v>631.59794871794861</v>
      </c>
      <c r="BE267" s="99">
        <f t="shared" si="228"/>
        <v>10.526632478632477</v>
      </c>
      <c r="BF267" s="99">
        <f>BE267*Input!$N$23</f>
        <v>24769.145168957257</v>
      </c>
      <c r="BG267" s="100">
        <f t="shared" si="229"/>
        <v>24.769145168957255</v>
      </c>
      <c r="BH267" s="95">
        <v>5440</v>
      </c>
      <c r="BI267" s="99">
        <f>'Max limit'!AX267*Input!PrimaryDrive_ratio*Input!Gear3_ratio*Input!FinalDrive_ratio</f>
        <v>789.49743589743571</v>
      </c>
      <c r="BJ267" s="99">
        <f t="shared" si="230"/>
        <v>13.158290598290595</v>
      </c>
      <c r="BK267" s="99">
        <f>BJ267*Input!$N$23</f>
        <v>30961.431461196567</v>
      </c>
      <c r="BL267" s="100">
        <f t="shared" si="231"/>
        <v>30.961431461196568</v>
      </c>
      <c r="BM267" s="95">
        <v>5440</v>
      </c>
      <c r="BN267" s="99">
        <f>'Max limit'!AX267*Input!PrimaryDrive_ratio*Input!Gear4_ratio*Input!FinalDrive_ratio</f>
        <v>947.39692307692314</v>
      </c>
      <c r="BO267" s="99">
        <f t="shared" si="232"/>
        <v>15.78994871794872</v>
      </c>
      <c r="BP267" s="99">
        <f>BO267*Input!$N$23</f>
        <v>37153.717753435893</v>
      </c>
      <c r="BQ267" s="100">
        <f t="shared" si="233"/>
        <v>37.153717753435892</v>
      </c>
      <c r="BR267" s="95">
        <v>5440</v>
      </c>
      <c r="BS267" s="99">
        <f>'Max limit'!AX267*Input!PrimaryDrive_ratio*Input!Gear5_ratio*Input!FinalDrive_ratio</f>
        <v>1085.5589743589742</v>
      </c>
      <c r="BT267" s="99">
        <f t="shared" si="234"/>
        <v>18.09264957264957</v>
      </c>
      <c r="BU267" s="99">
        <f>BT267*Input!$N$23</f>
        <v>42571.968259145287</v>
      </c>
      <c r="BV267" s="100">
        <f t="shared" si="235"/>
        <v>42.571968259145287</v>
      </c>
      <c r="BW267" s="95">
        <v>5440</v>
      </c>
      <c r="BX267" s="99">
        <f>'Max limit'!AX267*Input!PrimaryDrive_ratio*Input!Gear6_ratio*Input!FinalDrive_ratio</f>
        <v>1235.7351170568561</v>
      </c>
      <c r="BY267" s="99">
        <f t="shared" si="236"/>
        <v>20.595585284280936</v>
      </c>
      <c r="BZ267" s="99">
        <f>BY267*Input!$N$23</f>
        <v>48461.370982742468</v>
      </c>
      <c r="CA267" s="100">
        <f t="shared" si="237"/>
        <v>48.461370982742466</v>
      </c>
      <c r="CC267" s="95">
        <v>5440</v>
      </c>
      <c r="CD267" s="94">
        <f t="shared" si="238"/>
        <v>19</v>
      </c>
      <c r="CE267" s="94">
        <f t="shared" si="239"/>
        <v>25</v>
      </c>
      <c r="CF267" s="94">
        <f t="shared" si="240"/>
        <v>31</v>
      </c>
      <c r="CG267" s="94">
        <f t="shared" si="241"/>
        <v>37</v>
      </c>
      <c r="CH267" s="94">
        <f t="shared" si="242"/>
        <v>42.5</v>
      </c>
      <c r="CI267" s="94">
        <f t="shared" si="243"/>
        <v>48.5</v>
      </c>
      <c r="CK267" s="95">
        <v>5440</v>
      </c>
      <c r="CL267" s="162">
        <f t="shared" si="244"/>
        <v>8.0016632016632006</v>
      </c>
      <c r="CM267" s="162">
        <f t="shared" si="245"/>
        <v>10.526632478632477</v>
      </c>
      <c r="CN267" s="162">
        <f t="shared" si="246"/>
        <v>13.158290598290595</v>
      </c>
      <c r="CO267" s="162">
        <f t="shared" si="247"/>
        <v>15.78994871794872</v>
      </c>
      <c r="CP267" s="162">
        <f t="shared" si="248"/>
        <v>18.09264957264957</v>
      </c>
      <c r="CQ267" s="162">
        <f t="shared" si="249"/>
        <v>20.595585284280936</v>
      </c>
    </row>
    <row r="268" spans="1:95" ht="19.5" thickTop="1" thickBot="1">
      <c r="A268" s="70">
        <v>5490</v>
      </c>
      <c r="B268" s="70">
        <v>76.152000000000001</v>
      </c>
      <c r="C268" s="70">
        <v>97.42</v>
      </c>
      <c r="D268" s="70">
        <v>71.688999999999993</v>
      </c>
      <c r="E268" s="70">
        <v>3.5779999999999998</v>
      </c>
      <c r="G268" s="92">
        <v>1</v>
      </c>
      <c r="H268" s="93">
        <f t="shared" si="250"/>
        <v>9.7677345537757443</v>
      </c>
      <c r="O268" s="95">
        <v>5450</v>
      </c>
      <c r="P268" s="94">
        <f t="shared" si="202"/>
        <v>12.997365817767186</v>
      </c>
      <c r="Q268" s="94">
        <f t="shared" si="203"/>
        <v>13.289645558532522</v>
      </c>
      <c r="R268" s="94">
        <f t="shared" si="204"/>
        <v>13.422423776028666</v>
      </c>
      <c r="S268" s="94">
        <f t="shared" si="205"/>
        <v>13.262286318050089</v>
      </c>
      <c r="T268" s="94">
        <f t="shared" si="206"/>
        <v>13.09227947014806</v>
      </c>
      <c r="U268" s="94">
        <f t="shared" si="207"/>
        <v>12.728871833343316</v>
      </c>
      <c r="V268" s="82"/>
      <c r="W268" s="95">
        <v>5450</v>
      </c>
      <c r="X268" s="161">
        <f t="shared" si="215"/>
        <v>9.1169540790348762</v>
      </c>
      <c r="Y268" s="161">
        <f t="shared" si="216"/>
        <v>9.2718741122344674</v>
      </c>
      <c r="Z268" s="161">
        <f t="shared" si="217"/>
        <v>9.2950767448315723</v>
      </c>
      <c r="AA268" s="161">
        <f t="shared" si="218"/>
        <v>9.0970737177594465</v>
      </c>
      <c r="AB268" s="161">
        <f t="shared" si="219"/>
        <v>8.8885000865213897</v>
      </c>
      <c r="AC268" s="161">
        <f t="shared" si="220"/>
        <v>8.5250924497166451</v>
      </c>
      <c r="AD268" s="82"/>
      <c r="AE268" s="82"/>
      <c r="AF268" s="82"/>
      <c r="AG268" s="95">
        <v>5450</v>
      </c>
      <c r="AH268" s="161">
        <f t="shared" si="221"/>
        <v>-11.185851052326527</v>
      </c>
      <c r="AI268" s="161">
        <f t="shared" si="222"/>
        <v>-11.375469577972384</v>
      </c>
      <c r="AJ268" s="161">
        <f t="shared" si="223"/>
        <v>-11.628102905482601</v>
      </c>
      <c r="AK268" s="161">
        <f t="shared" si="224"/>
        <v>-11.936876972439533</v>
      </c>
      <c r="AL268" s="161">
        <f t="shared" si="225"/>
        <v>-12.25310723135423</v>
      </c>
      <c r="AM268" s="161">
        <f t="shared" si="226"/>
        <v>-12.645587479103353</v>
      </c>
      <c r="AN268" s="81"/>
      <c r="AO268" s="81"/>
      <c r="AP268" s="95">
        <v>5450</v>
      </c>
      <c r="AQ268" s="94">
        <f t="shared" si="208"/>
        <v>68.509950940955449</v>
      </c>
      <c r="AR268" s="94">
        <f t="shared" si="209"/>
        <v>118.56924171146177</v>
      </c>
      <c r="AS268" s="94">
        <f t="shared" si="210"/>
        <v>185.26444017415895</v>
      </c>
      <c r="AT268" s="94">
        <f t="shared" si="211"/>
        <v>266.78079385078911</v>
      </c>
      <c r="AU268" s="94">
        <f t="shared" si="212"/>
        <v>350.26558220426921</v>
      </c>
      <c r="AV268" s="94">
        <f t="shared" si="213"/>
        <v>453.88036761003781</v>
      </c>
      <c r="AW268" s="81"/>
      <c r="AX268" s="95">
        <v>5450</v>
      </c>
      <c r="AY268" s="99">
        <f>'Max limit'!AX268*Input!PrimaryDrive_ratio*Input!Gear1_ratio*Input!FinalDrive_ratio</f>
        <v>480.98232848232846</v>
      </c>
      <c r="AZ268" s="99">
        <f t="shared" si="227"/>
        <v>8.0163721413721412</v>
      </c>
      <c r="BA268" s="99">
        <f>AZ268*Input!$N$23</f>
        <v>18862.507615904364</v>
      </c>
      <c r="BB268" s="97">
        <f t="shared" si="214"/>
        <v>18.862507615904363</v>
      </c>
      <c r="BC268" s="95">
        <v>5450</v>
      </c>
      <c r="BD268" s="99">
        <f>'Max limit'!AX268*Input!PrimaryDrive_ratio*Input!Gear2_ratio*Input!FinalDrive_ratio</f>
        <v>632.75897435897434</v>
      </c>
      <c r="BE268" s="99">
        <f t="shared" si="228"/>
        <v>10.545982905982905</v>
      </c>
      <c r="BF268" s="99">
        <f>BE268*Input!$N$23</f>
        <v>24814.676685811959</v>
      </c>
      <c r="BG268" s="100">
        <f t="shared" si="229"/>
        <v>24.814676685811961</v>
      </c>
      <c r="BH268" s="95">
        <v>5450</v>
      </c>
      <c r="BI268" s="99">
        <f>'Max limit'!AX268*Input!PrimaryDrive_ratio*Input!Gear3_ratio*Input!FinalDrive_ratio</f>
        <v>790.94871794871779</v>
      </c>
      <c r="BJ268" s="99">
        <f t="shared" si="230"/>
        <v>13.182478632478629</v>
      </c>
      <c r="BK268" s="99">
        <f>BJ268*Input!$N$23</f>
        <v>31018.345857264943</v>
      </c>
      <c r="BL268" s="100">
        <f t="shared" si="231"/>
        <v>31.018345857264944</v>
      </c>
      <c r="BM268" s="95">
        <v>5450</v>
      </c>
      <c r="BN268" s="99">
        <f>'Max limit'!AX268*Input!PrimaryDrive_ratio*Input!Gear4_ratio*Input!FinalDrive_ratio</f>
        <v>949.13846153846168</v>
      </c>
      <c r="BO268" s="99">
        <f t="shared" si="232"/>
        <v>15.818974358974362</v>
      </c>
      <c r="BP268" s="99">
        <f>BO268*Input!$N$23</f>
        <v>37222.015028717949</v>
      </c>
      <c r="BQ268" s="100">
        <f t="shared" si="233"/>
        <v>37.222015028717948</v>
      </c>
      <c r="BR268" s="95">
        <v>5450</v>
      </c>
      <c r="BS268" s="99">
        <f>'Max limit'!AX268*Input!PrimaryDrive_ratio*Input!Gear5_ratio*Input!FinalDrive_ratio</f>
        <v>1087.5544871794871</v>
      </c>
      <c r="BT268" s="99">
        <f t="shared" si="234"/>
        <v>18.125908119658117</v>
      </c>
      <c r="BU268" s="99">
        <f>BT268*Input!$N$23</f>
        <v>42650.225553739299</v>
      </c>
      <c r="BV268" s="100">
        <f t="shared" si="235"/>
        <v>42.650225553739297</v>
      </c>
      <c r="BW268" s="95">
        <v>5450</v>
      </c>
      <c r="BX268" s="99">
        <f>'Max limit'!AX268*Input!PrimaryDrive_ratio*Input!Gear6_ratio*Input!FinalDrive_ratio</f>
        <v>1238.0066889632105</v>
      </c>
      <c r="BY268" s="99">
        <f t="shared" si="236"/>
        <v>20.633444816053508</v>
      </c>
      <c r="BZ268" s="99">
        <f>BY268*Input!$N$23</f>
        <v>48550.454385284262</v>
      </c>
      <c r="CA268" s="100">
        <f t="shared" si="237"/>
        <v>48.550454385284262</v>
      </c>
      <c r="CC268" s="95">
        <v>5450</v>
      </c>
      <c r="CD268" s="94">
        <f t="shared" si="238"/>
        <v>19</v>
      </c>
      <c r="CE268" s="94">
        <f t="shared" si="239"/>
        <v>25</v>
      </c>
      <c r="CF268" s="94">
        <f t="shared" si="240"/>
        <v>31</v>
      </c>
      <c r="CG268" s="94">
        <f t="shared" si="241"/>
        <v>37</v>
      </c>
      <c r="CH268" s="94">
        <f t="shared" si="242"/>
        <v>42.5</v>
      </c>
      <c r="CI268" s="94">
        <f t="shared" si="243"/>
        <v>48.5</v>
      </c>
      <c r="CK268" s="95">
        <v>5450</v>
      </c>
      <c r="CL268" s="162">
        <f t="shared" si="244"/>
        <v>8.0163721413721412</v>
      </c>
      <c r="CM268" s="162">
        <f t="shared" si="245"/>
        <v>10.545982905982905</v>
      </c>
      <c r="CN268" s="162">
        <f t="shared" si="246"/>
        <v>13.182478632478629</v>
      </c>
      <c r="CO268" s="162">
        <f t="shared" si="247"/>
        <v>15.818974358974362</v>
      </c>
      <c r="CP268" s="162">
        <f t="shared" si="248"/>
        <v>18.125908119658117</v>
      </c>
      <c r="CQ268" s="162">
        <f t="shared" si="249"/>
        <v>20.633444816053508</v>
      </c>
    </row>
    <row r="269" spans="1:95" ht="19.5" thickTop="1" thickBot="1">
      <c r="A269" s="70">
        <v>5500</v>
      </c>
      <c r="B269" s="70">
        <v>76.387</v>
      </c>
      <c r="C269" s="70">
        <v>97.543999999999997</v>
      </c>
      <c r="D269" s="70">
        <v>71.906999999999996</v>
      </c>
      <c r="E269" s="70">
        <v>3.5920000000000001</v>
      </c>
      <c r="G269" s="92">
        <v>1</v>
      </c>
      <c r="H269" s="93">
        <f t="shared" si="250"/>
        <v>9.8129290617848977</v>
      </c>
      <c r="O269" s="95">
        <v>5460</v>
      </c>
      <c r="P269" s="94">
        <f t="shared" si="202"/>
        <v>12.996551121711034</v>
      </c>
      <c r="Q269" s="94">
        <f t="shared" si="203"/>
        <v>13.288185664215082</v>
      </c>
      <c r="R269" s="94">
        <f t="shared" si="204"/>
        <v>13.420080479752091</v>
      </c>
      <c r="S269" s="94">
        <f t="shared" si="205"/>
        <v>13.258881014103215</v>
      </c>
      <c r="T269" s="94">
        <f t="shared" si="206"/>
        <v>13.087767133133994</v>
      </c>
      <c r="U269" s="94">
        <f t="shared" si="207"/>
        <v>12.723024666830877</v>
      </c>
      <c r="V269" s="82"/>
      <c r="W269" s="95">
        <v>5460</v>
      </c>
      <c r="X269" s="161">
        <f t="shared" si="215"/>
        <v>9.1161393829787265</v>
      </c>
      <c r="Y269" s="161">
        <f t="shared" si="216"/>
        <v>9.2704142179170272</v>
      </c>
      <c r="Z269" s="161">
        <f t="shared" si="217"/>
        <v>9.2927334485549977</v>
      </c>
      <c r="AA269" s="161">
        <f t="shared" si="218"/>
        <v>9.093668413812571</v>
      </c>
      <c r="AB269" s="161">
        <f t="shared" si="219"/>
        <v>8.8839877495073249</v>
      </c>
      <c r="AC269" s="161">
        <f t="shared" si="220"/>
        <v>8.5192452832042083</v>
      </c>
      <c r="AD269" s="82"/>
      <c r="AE269" s="82"/>
      <c r="AF269" s="82"/>
      <c r="AG269" s="95">
        <v>5460</v>
      </c>
      <c r="AH269" s="161">
        <f t="shared" si="221"/>
        <v>-11.186804246712223</v>
      </c>
      <c r="AI269" s="161">
        <f t="shared" si="222"/>
        <v>-11.377119258551092</v>
      </c>
      <c r="AJ269" s="161">
        <f t="shared" si="223"/>
        <v>-11.630680531386833</v>
      </c>
      <c r="AK269" s="161">
        <f t="shared" si="224"/>
        <v>-11.940588753741627</v>
      </c>
      <c r="AL269" s="161">
        <f t="shared" si="225"/>
        <v>-12.25798055532942</v>
      </c>
      <c r="AM269" s="161">
        <f t="shared" si="226"/>
        <v>-12.651902418936785</v>
      </c>
      <c r="AN269" s="81"/>
      <c r="AO269" s="81"/>
      <c r="AP269" s="95">
        <v>5460</v>
      </c>
      <c r="AQ269" s="94">
        <f t="shared" si="208"/>
        <v>68.761594258779127</v>
      </c>
      <c r="AR269" s="94">
        <f t="shared" si="209"/>
        <v>119.00475738424086</v>
      </c>
      <c r="AS269" s="94">
        <f t="shared" si="210"/>
        <v>185.94493341287637</v>
      </c>
      <c r="AT269" s="94">
        <f t="shared" si="211"/>
        <v>267.76070411454202</v>
      </c>
      <c r="AU269" s="94">
        <f t="shared" si="212"/>
        <v>351.5521397337194</v>
      </c>
      <c r="AV269" s="94">
        <f t="shared" si="213"/>
        <v>455.54751172606382</v>
      </c>
      <c r="AW269" s="81"/>
      <c r="AX269" s="95">
        <v>5460</v>
      </c>
      <c r="AY269" s="99">
        <f>'Max limit'!AX269*Input!PrimaryDrive_ratio*Input!Gear1_ratio*Input!FinalDrive_ratio</f>
        <v>481.86486486486484</v>
      </c>
      <c r="AZ269" s="99">
        <f t="shared" si="227"/>
        <v>8.03108108108108</v>
      </c>
      <c r="BA269" s="99">
        <f>AZ269*Input!$N$23</f>
        <v>18897.117721621617</v>
      </c>
      <c r="BB269" s="97">
        <f t="shared" si="214"/>
        <v>18.897117721621616</v>
      </c>
      <c r="BC269" s="95">
        <v>5460</v>
      </c>
      <c r="BD269" s="99">
        <f>'Max limit'!AX269*Input!PrimaryDrive_ratio*Input!Gear2_ratio*Input!FinalDrive_ratio</f>
        <v>633.91999999999996</v>
      </c>
      <c r="BE269" s="99">
        <f t="shared" si="228"/>
        <v>10.565333333333333</v>
      </c>
      <c r="BF269" s="99">
        <f>BE269*Input!$N$23</f>
        <v>24860.208202666661</v>
      </c>
      <c r="BG269" s="100">
        <f t="shared" si="229"/>
        <v>24.860208202666662</v>
      </c>
      <c r="BH269" s="95">
        <v>5460</v>
      </c>
      <c r="BI269" s="99">
        <f>'Max limit'!AX269*Input!PrimaryDrive_ratio*Input!Gear3_ratio*Input!FinalDrive_ratio</f>
        <v>792.4</v>
      </c>
      <c r="BJ269" s="99">
        <f t="shared" si="230"/>
        <v>13.206666666666667</v>
      </c>
      <c r="BK269" s="99">
        <f>BJ269*Input!$N$23</f>
        <v>31075.26025333333</v>
      </c>
      <c r="BL269" s="100">
        <f t="shared" si="231"/>
        <v>31.07526025333333</v>
      </c>
      <c r="BM269" s="95">
        <v>5460</v>
      </c>
      <c r="BN269" s="99">
        <f>'Max limit'!AX269*Input!PrimaryDrive_ratio*Input!Gear4_ratio*Input!FinalDrive_ratio</f>
        <v>950.88000000000011</v>
      </c>
      <c r="BO269" s="99">
        <f t="shared" si="232"/>
        <v>15.848000000000003</v>
      </c>
      <c r="BP269" s="99">
        <f>BO269*Input!$N$23</f>
        <v>37290.312303999999</v>
      </c>
      <c r="BQ269" s="100">
        <f t="shared" si="233"/>
        <v>37.290312303999997</v>
      </c>
      <c r="BR269" s="95">
        <v>5460</v>
      </c>
      <c r="BS269" s="99">
        <f>'Max limit'!AX269*Input!PrimaryDrive_ratio*Input!Gear5_ratio*Input!FinalDrive_ratio</f>
        <v>1089.55</v>
      </c>
      <c r="BT269" s="99">
        <f t="shared" si="234"/>
        <v>18.159166666666668</v>
      </c>
      <c r="BU269" s="99">
        <f>BT269*Input!$N$23</f>
        <v>42728.482848333326</v>
      </c>
      <c r="BV269" s="100">
        <f t="shared" si="235"/>
        <v>42.728482848333329</v>
      </c>
      <c r="BW269" s="95">
        <v>5460</v>
      </c>
      <c r="BX269" s="99">
        <f>'Max limit'!AX269*Input!PrimaryDrive_ratio*Input!Gear6_ratio*Input!FinalDrive_ratio</f>
        <v>1240.2782608695652</v>
      </c>
      <c r="BY269" s="99">
        <f t="shared" si="236"/>
        <v>20.671304347826087</v>
      </c>
      <c r="BZ269" s="99">
        <f>BY269*Input!$N$23</f>
        <v>48639.537787826077</v>
      </c>
      <c r="CA269" s="100">
        <f t="shared" si="237"/>
        <v>48.639537787826079</v>
      </c>
      <c r="CC269" s="95">
        <v>5460</v>
      </c>
      <c r="CD269" s="94">
        <f t="shared" si="238"/>
        <v>19</v>
      </c>
      <c r="CE269" s="94">
        <f t="shared" si="239"/>
        <v>25</v>
      </c>
      <c r="CF269" s="94">
        <f t="shared" si="240"/>
        <v>31</v>
      </c>
      <c r="CG269" s="94">
        <f t="shared" si="241"/>
        <v>37.5</v>
      </c>
      <c r="CH269" s="94">
        <f t="shared" si="242"/>
        <v>42.5</v>
      </c>
      <c r="CI269" s="94">
        <f t="shared" si="243"/>
        <v>48.5</v>
      </c>
      <c r="CK269" s="95">
        <v>5460</v>
      </c>
      <c r="CL269" s="162">
        <f t="shared" si="244"/>
        <v>8.03108108108108</v>
      </c>
      <c r="CM269" s="162">
        <f t="shared" si="245"/>
        <v>10.565333333333333</v>
      </c>
      <c r="CN269" s="162">
        <f t="shared" si="246"/>
        <v>13.206666666666667</v>
      </c>
      <c r="CO269" s="162">
        <f t="shared" si="247"/>
        <v>15.848000000000003</v>
      </c>
      <c r="CP269" s="162">
        <f t="shared" si="248"/>
        <v>18.159166666666668</v>
      </c>
      <c r="CQ269" s="162">
        <f t="shared" si="249"/>
        <v>20.671304347826087</v>
      </c>
    </row>
    <row r="270" spans="1:95" ht="19.5" thickTop="1" thickBot="1">
      <c r="A270" s="70">
        <v>5510</v>
      </c>
      <c r="B270" s="70">
        <v>76.623000000000005</v>
      </c>
      <c r="C270" s="70">
        <v>97.667000000000002</v>
      </c>
      <c r="D270" s="70">
        <v>72.123000000000005</v>
      </c>
      <c r="E270" s="70">
        <v>3.6080000000000001</v>
      </c>
      <c r="G270" s="92">
        <v>1</v>
      </c>
      <c r="H270" s="93">
        <f t="shared" si="250"/>
        <v>9.858123569794051</v>
      </c>
      <c r="O270" s="95">
        <v>5470</v>
      </c>
      <c r="P270" s="94">
        <f t="shared" si="202"/>
        <v>12.995734932169904</v>
      </c>
      <c r="Q270" s="94">
        <f t="shared" si="203"/>
        <v>13.286723093647746</v>
      </c>
      <c r="R270" s="94">
        <f t="shared" si="204"/>
        <v>13.417732887790317</v>
      </c>
      <c r="S270" s="94">
        <f t="shared" si="205"/>
        <v>13.255469467619315</v>
      </c>
      <c r="T270" s="94">
        <f t="shared" si="206"/>
        <v>13.083246524191399</v>
      </c>
      <c r="U270" s="94">
        <f t="shared" si="207"/>
        <v>12.717166781406414</v>
      </c>
      <c r="V270" s="82"/>
      <c r="W270" s="95">
        <v>5470</v>
      </c>
      <c r="X270" s="161">
        <f t="shared" si="215"/>
        <v>9.1153231934375967</v>
      </c>
      <c r="Y270" s="161">
        <f t="shared" si="216"/>
        <v>9.2689516473496898</v>
      </c>
      <c r="Z270" s="161">
        <f t="shared" si="217"/>
        <v>9.2903858565932236</v>
      </c>
      <c r="AA270" s="161">
        <f t="shared" si="218"/>
        <v>9.0902568673286712</v>
      </c>
      <c r="AB270" s="161">
        <f t="shared" si="219"/>
        <v>8.8794671405647296</v>
      </c>
      <c r="AC270" s="161">
        <f t="shared" si="220"/>
        <v>8.5133873977797432</v>
      </c>
      <c r="AD270" s="82"/>
      <c r="AE270" s="82"/>
      <c r="AF270" s="82"/>
      <c r="AG270" s="95">
        <v>5470</v>
      </c>
      <c r="AH270" s="161">
        <f t="shared" si="221"/>
        <v>-11.187759188475344</v>
      </c>
      <c r="AI270" s="161">
        <f t="shared" si="222"/>
        <v>-11.378771963292182</v>
      </c>
      <c r="AJ270" s="161">
        <f t="shared" si="223"/>
        <v>-11.633262882544784</v>
      </c>
      <c r="AK270" s="161">
        <f t="shared" si="224"/>
        <v>-11.944307339409079</v>
      </c>
      <c r="AL270" s="161">
        <f t="shared" si="225"/>
        <v>-12.262862812987423</v>
      </c>
      <c r="AM270" s="161">
        <f t="shared" si="226"/>
        <v>-12.658228935195208</v>
      </c>
      <c r="AN270" s="81"/>
      <c r="AO270" s="81"/>
      <c r="AP270" s="95">
        <v>5470</v>
      </c>
      <c r="AQ270" s="94">
        <f t="shared" si="208"/>
        <v>69.013698884243198</v>
      </c>
      <c r="AR270" s="94">
        <f t="shared" si="209"/>
        <v>119.44107143588843</v>
      </c>
      <c r="AS270" s="94">
        <f t="shared" si="210"/>
        <v>186.62667411857569</v>
      </c>
      <c r="AT270" s="94">
        <f t="shared" si="211"/>
        <v>268.74241073074904</v>
      </c>
      <c r="AU270" s="94">
        <f t="shared" si="212"/>
        <v>352.84105575543231</v>
      </c>
      <c r="AV270" s="94">
        <f t="shared" si="213"/>
        <v>457.21771201828744</v>
      </c>
      <c r="AW270" s="81"/>
      <c r="AX270" s="95">
        <v>5470</v>
      </c>
      <c r="AY270" s="99">
        <f>'Max limit'!AX270*Input!PrimaryDrive_ratio*Input!Gear1_ratio*Input!FinalDrive_ratio</f>
        <v>482.74740124740129</v>
      </c>
      <c r="AZ270" s="99">
        <f t="shared" si="227"/>
        <v>8.0457900207900206</v>
      </c>
      <c r="BA270" s="99">
        <f>AZ270*Input!$N$23</f>
        <v>18931.727827338873</v>
      </c>
      <c r="BB270" s="97">
        <f t="shared" si="214"/>
        <v>18.931727827338872</v>
      </c>
      <c r="BC270" s="95">
        <v>5470</v>
      </c>
      <c r="BD270" s="99">
        <f>'Max limit'!AX270*Input!PrimaryDrive_ratio*Input!Gear2_ratio*Input!FinalDrive_ratio</f>
        <v>635.08102564102558</v>
      </c>
      <c r="BE270" s="99">
        <f t="shared" si="228"/>
        <v>10.58468376068376</v>
      </c>
      <c r="BF270" s="99">
        <f>BE270*Input!$N$23</f>
        <v>24905.73971952136</v>
      </c>
      <c r="BG270" s="100">
        <f t="shared" si="229"/>
        <v>24.90573971952136</v>
      </c>
      <c r="BH270" s="95">
        <v>5470</v>
      </c>
      <c r="BI270" s="99">
        <f>'Max limit'!AX270*Input!PrimaryDrive_ratio*Input!Gear3_ratio*Input!FinalDrive_ratio</f>
        <v>793.85128205128194</v>
      </c>
      <c r="BJ270" s="99">
        <f t="shared" si="230"/>
        <v>13.2308547008547</v>
      </c>
      <c r="BK270" s="99">
        <f>BJ270*Input!$N$23</f>
        <v>31132.174649401702</v>
      </c>
      <c r="BL270" s="100">
        <f t="shared" si="231"/>
        <v>31.132174649401701</v>
      </c>
      <c r="BM270" s="95">
        <v>5470</v>
      </c>
      <c r="BN270" s="99">
        <f>'Max limit'!AX270*Input!PrimaryDrive_ratio*Input!Gear4_ratio*Input!FinalDrive_ratio</f>
        <v>952.62153846153842</v>
      </c>
      <c r="BO270" s="99">
        <f t="shared" si="232"/>
        <v>15.877025641025641</v>
      </c>
      <c r="BP270" s="99">
        <f>BO270*Input!$N$23</f>
        <v>37358.609579282049</v>
      </c>
      <c r="BQ270" s="100">
        <f t="shared" si="233"/>
        <v>37.358609579282046</v>
      </c>
      <c r="BR270" s="95">
        <v>5470</v>
      </c>
      <c r="BS270" s="99">
        <f>'Max limit'!AX270*Input!PrimaryDrive_ratio*Input!Gear5_ratio*Input!FinalDrive_ratio</f>
        <v>1091.5455128205128</v>
      </c>
      <c r="BT270" s="99">
        <f t="shared" si="234"/>
        <v>18.192425213675214</v>
      </c>
      <c r="BU270" s="99">
        <f>BT270*Input!$N$23</f>
        <v>42806.740142927345</v>
      </c>
      <c r="BV270" s="100">
        <f t="shared" si="235"/>
        <v>42.806740142927346</v>
      </c>
      <c r="BW270" s="95">
        <v>5470</v>
      </c>
      <c r="BX270" s="99">
        <f>'Max limit'!AX270*Input!PrimaryDrive_ratio*Input!Gear6_ratio*Input!FinalDrive_ratio</f>
        <v>1242.5498327759196</v>
      </c>
      <c r="BY270" s="99">
        <f t="shared" si="236"/>
        <v>20.709163879598659</v>
      </c>
      <c r="BZ270" s="99">
        <f>BY270*Input!$N$23</f>
        <v>48728.621190367878</v>
      </c>
      <c r="CA270" s="100">
        <f t="shared" si="237"/>
        <v>48.728621190367875</v>
      </c>
      <c r="CC270" s="95">
        <v>5470</v>
      </c>
      <c r="CD270" s="94">
        <f t="shared" si="238"/>
        <v>19</v>
      </c>
      <c r="CE270" s="94">
        <f t="shared" si="239"/>
        <v>25</v>
      </c>
      <c r="CF270" s="94">
        <f t="shared" si="240"/>
        <v>31</v>
      </c>
      <c r="CG270" s="94">
        <f t="shared" si="241"/>
        <v>37.5</v>
      </c>
      <c r="CH270" s="94">
        <f t="shared" si="242"/>
        <v>43</v>
      </c>
      <c r="CI270" s="94">
        <f t="shared" si="243"/>
        <v>48.5</v>
      </c>
      <c r="CK270" s="95">
        <v>5470</v>
      </c>
      <c r="CL270" s="162">
        <f t="shared" si="244"/>
        <v>8.0457900207900206</v>
      </c>
      <c r="CM270" s="162">
        <f t="shared" si="245"/>
        <v>10.58468376068376</v>
      </c>
      <c r="CN270" s="162">
        <f t="shared" si="246"/>
        <v>13.2308547008547</v>
      </c>
      <c r="CO270" s="162">
        <f t="shared" si="247"/>
        <v>15.877025641025641</v>
      </c>
      <c r="CP270" s="162">
        <f t="shared" si="248"/>
        <v>18.192425213675214</v>
      </c>
      <c r="CQ270" s="162">
        <f t="shared" si="249"/>
        <v>20.709163879598659</v>
      </c>
    </row>
    <row r="271" spans="1:95" ht="19.5" thickTop="1" thickBot="1">
      <c r="A271" s="70">
        <v>5520</v>
      </c>
      <c r="B271" s="70">
        <v>76.856999999999999</v>
      </c>
      <c r="C271" s="70">
        <v>97.787999999999997</v>
      </c>
      <c r="D271" s="70">
        <v>72.338999999999999</v>
      </c>
      <c r="E271" s="70">
        <v>3.6240000000000001</v>
      </c>
      <c r="G271" s="92">
        <v>1</v>
      </c>
      <c r="H271" s="93">
        <f t="shared" si="250"/>
        <v>9.9033180778032044</v>
      </c>
      <c r="O271" s="95">
        <v>5480</v>
      </c>
      <c r="P271" s="94">
        <f t="shared" si="202"/>
        <v>12.994917249143798</v>
      </c>
      <c r="Q271" s="94">
        <f t="shared" si="203"/>
        <v>13.285257846830513</v>
      </c>
      <c r="R271" s="94">
        <f t="shared" si="204"/>
        <v>13.415381000143341</v>
      </c>
      <c r="S271" s="94">
        <f t="shared" si="205"/>
        <v>13.25205167859839</v>
      </c>
      <c r="T271" s="94">
        <f t="shared" si="206"/>
        <v>13.078717643320271</v>
      </c>
      <c r="U271" s="94">
        <f t="shared" si="207"/>
        <v>12.711298177069915</v>
      </c>
      <c r="V271" s="82"/>
      <c r="W271" s="95">
        <v>5480</v>
      </c>
      <c r="X271" s="161">
        <f t="shared" si="215"/>
        <v>9.1145055104114867</v>
      </c>
      <c r="Y271" s="161">
        <f t="shared" si="216"/>
        <v>9.2674864005324604</v>
      </c>
      <c r="Z271" s="161">
        <f t="shared" si="217"/>
        <v>9.2880339689462481</v>
      </c>
      <c r="AA271" s="161">
        <f t="shared" si="218"/>
        <v>9.0868390783077473</v>
      </c>
      <c r="AB271" s="161">
        <f t="shared" si="219"/>
        <v>8.8749382596936019</v>
      </c>
      <c r="AC271" s="161">
        <f t="shared" si="220"/>
        <v>8.5075187934432481</v>
      </c>
      <c r="AD271" s="82"/>
      <c r="AE271" s="82"/>
      <c r="AF271" s="82"/>
      <c r="AG271" s="95">
        <v>5480</v>
      </c>
      <c r="AH271" s="161">
        <f t="shared" si="221"/>
        <v>-11.188715877615891</v>
      </c>
      <c r="AI271" s="161">
        <f t="shared" si="222"/>
        <v>-11.380427692195653</v>
      </c>
      <c r="AJ271" s="161">
        <f t="shared" si="223"/>
        <v>-11.635849958956458</v>
      </c>
      <c r="AK271" s="161">
        <f t="shared" si="224"/>
        <v>-11.948032729441886</v>
      </c>
      <c r="AL271" s="161">
        <f t="shared" si="225"/>
        <v>-12.267754004328241</v>
      </c>
      <c r="AM271" s="161">
        <f t="shared" si="226"/>
        <v>-12.664567027878624</v>
      </c>
      <c r="AN271" s="81"/>
      <c r="AO271" s="81"/>
      <c r="AP271" s="95">
        <v>5480</v>
      </c>
      <c r="AQ271" s="94">
        <f t="shared" si="208"/>
        <v>69.266264817347661</v>
      </c>
      <c r="AR271" s="94">
        <f t="shared" si="209"/>
        <v>119.87818386640457</v>
      </c>
      <c r="AS271" s="94">
        <f t="shared" si="210"/>
        <v>187.30966229125713</v>
      </c>
      <c r="AT271" s="94">
        <f t="shared" si="211"/>
        <v>269.7259136994104</v>
      </c>
      <c r="AU271" s="94">
        <f t="shared" si="212"/>
        <v>354.1323302694081</v>
      </c>
      <c r="AV271" s="94">
        <f t="shared" si="213"/>
        <v>458.89096848670926</v>
      </c>
      <c r="AW271" s="81"/>
      <c r="AX271" s="95">
        <v>5480</v>
      </c>
      <c r="AY271" s="99">
        <f>'Max limit'!AX271*Input!PrimaryDrive_ratio*Input!Gear1_ratio*Input!FinalDrive_ratio</f>
        <v>483.62993762993767</v>
      </c>
      <c r="AZ271" s="99">
        <f t="shared" si="227"/>
        <v>8.0604989604989612</v>
      </c>
      <c r="BA271" s="99">
        <f>AZ271*Input!$N$23</f>
        <v>18966.337933056133</v>
      </c>
      <c r="BB271" s="97">
        <f t="shared" si="214"/>
        <v>18.966337933056131</v>
      </c>
      <c r="BC271" s="95">
        <v>5480</v>
      </c>
      <c r="BD271" s="99">
        <f>'Max limit'!AX271*Input!PrimaryDrive_ratio*Input!Gear2_ratio*Input!FinalDrive_ratio</f>
        <v>636.24205128205131</v>
      </c>
      <c r="BE271" s="99">
        <f t="shared" si="228"/>
        <v>10.604034188034188</v>
      </c>
      <c r="BF271" s="99">
        <f>BE271*Input!$N$23</f>
        <v>24951.271236376062</v>
      </c>
      <c r="BG271" s="100">
        <f t="shared" si="229"/>
        <v>24.951271236376062</v>
      </c>
      <c r="BH271" s="95">
        <v>5480</v>
      </c>
      <c r="BI271" s="99">
        <f>'Max limit'!AX271*Input!PrimaryDrive_ratio*Input!Gear3_ratio*Input!FinalDrive_ratio</f>
        <v>795.30256410256402</v>
      </c>
      <c r="BJ271" s="99">
        <f t="shared" si="230"/>
        <v>13.255042735042734</v>
      </c>
      <c r="BK271" s="99">
        <f>BJ271*Input!$N$23</f>
        <v>31189.089045470078</v>
      </c>
      <c r="BL271" s="100">
        <f t="shared" si="231"/>
        <v>31.189089045470077</v>
      </c>
      <c r="BM271" s="95">
        <v>5480</v>
      </c>
      <c r="BN271" s="99">
        <f>'Max limit'!AX271*Input!PrimaryDrive_ratio*Input!Gear4_ratio*Input!FinalDrive_ratio</f>
        <v>954.36307692307696</v>
      </c>
      <c r="BO271" s="99">
        <f t="shared" si="232"/>
        <v>15.906051282051283</v>
      </c>
      <c r="BP271" s="99">
        <f>BO271*Input!$N$23</f>
        <v>37426.906854564098</v>
      </c>
      <c r="BQ271" s="100">
        <f t="shared" si="233"/>
        <v>37.426906854564102</v>
      </c>
      <c r="BR271" s="95">
        <v>5480</v>
      </c>
      <c r="BS271" s="99">
        <f>'Max limit'!AX271*Input!PrimaryDrive_ratio*Input!Gear5_ratio*Input!FinalDrive_ratio</f>
        <v>1093.5410256410257</v>
      </c>
      <c r="BT271" s="99">
        <f t="shared" si="234"/>
        <v>18.225683760683761</v>
      </c>
      <c r="BU271" s="99">
        <f>BT271*Input!$N$23</f>
        <v>42884.997437521364</v>
      </c>
      <c r="BV271" s="100">
        <f t="shared" si="235"/>
        <v>42.884997437521363</v>
      </c>
      <c r="BW271" s="95">
        <v>5480</v>
      </c>
      <c r="BX271" s="99">
        <f>'Max limit'!AX271*Input!PrimaryDrive_ratio*Input!Gear6_ratio*Input!FinalDrive_ratio</f>
        <v>1244.8214046822741</v>
      </c>
      <c r="BY271" s="99">
        <f t="shared" si="236"/>
        <v>20.747023411371234</v>
      </c>
      <c r="BZ271" s="99">
        <f>BY271*Input!$N$23</f>
        <v>48817.704592909686</v>
      </c>
      <c r="CA271" s="100">
        <f t="shared" si="237"/>
        <v>48.817704592909685</v>
      </c>
      <c r="CC271" s="95">
        <v>5480</v>
      </c>
      <c r="CD271" s="94">
        <f t="shared" si="238"/>
        <v>19</v>
      </c>
      <c r="CE271" s="94">
        <f t="shared" si="239"/>
        <v>25</v>
      </c>
      <c r="CF271" s="94">
        <f t="shared" si="240"/>
        <v>31</v>
      </c>
      <c r="CG271" s="94">
        <f t="shared" si="241"/>
        <v>37.5</v>
      </c>
      <c r="CH271" s="94">
        <f t="shared" si="242"/>
        <v>43</v>
      </c>
      <c r="CI271" s="94">
        <f t="shared" si="243"/>
        <v>49</v>
      </c>
      <c r="CK271" s="95">
        <v>5480</v>
      </c>
      <c r="CL271" s="162">
        <f t="shared" si="244"/>
        <v>8.0604989604989612</v>
      </c>
      <c r="CM271" s="162">
        <f t="shared" si="245"/>
        <v>10.604034188034188</v>
      </c>
      <c r="CN271" s="162">
        <f t="shared" si="246"/>
        <v>13.255042735042734</v>
      </c>
      <c r="CO271" s="162">
        <f t="shared" si="247"/>
        <v>15.906051282051283</v>
      </c>
      <c r="CP271" s="162">
        <f t="shared" si="248"/>
        <v>18.225683760683761</v>
      </c>
      <c r="CQ271" s="162">
        <f t="shared" si="249"/>
        <v>20.747023411371234</v>
      </c>
    </row>
    <row r="272" spans="1:95" ht="19.5" thickTop="1" thickBot="1">
      <c r="A272" s="70">
        <v>5530</v>
      </c>
      <c r="B272" s="70">
        <v>77.076999999999998</v>
      </c>
      <c r="C272" s="70">
        <v>97.89</v>
      </c>
      <c r="D272" s="70">
        <v>72.549000000000007</v>
      </c>
      <c r="E272" s="70">
        <v>3.6309999999999998</v>
      </c>
      <c r="G272" s="92">
        <v>1</v>
      </c>
      <c r="H272" s="93">
        <f t="shared" si="250"/>
        <v>9.9485125858123578</v>
      </c>
      <c r="O272" s="95">
        <v>5490</v>
      </c>
      <c r="P272" s="94">
        <f t="shared" si="202"/>
        <v>12.99409807263271</v>
      </c>
      <c r="Q272" s="94">
        <f t="shared" si="203"/>
        <v>13.28378992376339</v>
      </c>
      <c r="R272" s="94">
        <f t="shared" si="204"/>
        <v>13.413024816811165</v>
      </c>
      <c r="S272" s="94">
        <f t="shared" si="205"/>
        <v>13.248627647040442</v>
      </c>
      <c r="T272" s="94">
        <f t="shared" si="206"/>
        <v>13.074180490520613</v>
      </c>
      <c r="U272" s="94">
        <f t="shared" si="207"/>
        <v>12.70541885382139</v>
      </c>
      <c r="V272" s="82"/>
      <c r="W272" s="95">
        <v>5490</v>
      </c>
      <c r="X272" s="161">
        <f t="shared" si="215"/>
        <v>9.1136863339003984</v>
      </c>
      <c r="Y272" s="161">
        <f t="shared" si="216"/>
        <v>9.2660184774653356</v>
      </c>
      <c r="Z272" s="161">
        <f t="shared" si="217"/>
        <v>9.2856777856140731</v>
      </c>
      <c r="AA272" s="161">
        <f t="shared" si="218"/>
        <v>9.0834150467497974</v>
      </c>
      <c r="AB272" s="161">
        <f t="shared" si="219"/>
        <v>8.8704011068939437</v>
      </c>
      <c r="AC272" s="161">
        <f t="shared" si="220"/>
        <v>8.5016394701947196</v>
      </c>
      <c r="AD272" s="82"/>
      <c r="AE272" s="82"/>
      <c r="AF272" s="82"/>
      <c r="AG272" s="95">
        <v>5490</v>
      </c>
      <c r="AH272" s="161">
        <f t="shared" si="221"/>
        <v>-11.189674314133864</v>
      </c>
      <c r="AI272" s="161">
        <f t="shared" si="222"/>
        <v>-11.382086445261503</v>
      </c>
      <c r="AJ272" s="161">
        <f t="shared" si="223"/>
        <v>-11.638441760621848</v>
      </c>
      <c r="AK272" s="161">
        <f t="shared" si="224"/>
        <v>-11.951764923840051</v>
      </c>
      <c r="AL272" s="161">
        <f t="shared" si="225"/>
        <v>-12.272654129351872</v>
      </c>
      <c r="AM272" s="161">
        <f t="shared" si="226"/>
        <v>-12.670916696987033</v>
      </c>
      <c r="AN272" s="81"/>
      <c r="AO272" s="81"/>
      <c r="AP272" s="95">
        <v>5490</v>
      </c>
      <c r="AQ272" s="94">
        <f t="shared" si="208"/>
        <v>69.519292058092503</v>
      </c>
      <c r="AR272" s="94">
        <f t="shared" si="209"/>
        <v>120.31609467578926</v>
      </c>
      <c r="AS272" s="94">
        <f t="shared" si="210"/>
        <v>187.99389793092064</v>
      </c>
      <c r="AT272" s="94">
        <f t="shared" si="211"/>
        <v>270.7112130205258</v>
      </c>
      <c r="AU272" s="94">
        <f t="shared" si="212"/>
        <v>355.42596327564672</v>
      </c>
      <c r="AV272" s="94">
        <f t="shared" si="213"/>
        <v>460.56728113132914</v>
      </c>
      <c r="AW272" s="81"/>
      <c r="AX272" s="95">
        <v>5490</v>
      </c>
      <c r="AY272" s="99">
        <f>'Max limit'!AX272*Input!PrimaryDrive_ratio*Input!Gear1_ratio*Input!FinalDrive_ratio</f>
        <v>484.51247401247406</v>
      </c>
      <c r="AZ272" s="99">
        <f t="shared" si="227"/>
        <v>8.0752079002079018</v>
      </c>
      <c r="BA272" s="99">
        <f>AZ272*Input!$N$23</f>
        <v>19000.948038773389</v>
      </c>
      <c r="BB272" s="97">
        <f t="shared" si="214"/>
        <v>19.000948038773391</v>
      </c>
      <c r="BC272" s="95">
        <v>5490</v>
      </c>
      <c r="BD272" s="99">
        <f>'Max limit'!AX272*Input!PrimaryDrive_ratio*Input!Gear2_ratio*Input!FinalDrive_ratio</f>
        <v>637.40307692307692</v>
      </c>
      <c r="BE272" s="99">
        <f t="shared" si="228"/>
        <v>10.623384615384616</v>
      </c>
      <c r="BF272" s="99">
        <f>BE272*Input!$N$23</f>
        <v>24996.802753230768</v>
      </c>
      <c r="BG272" s="100">
        <f t="shared" si="229"/>
        <v>24.996802753230767</v>
      </c>
      <c r="BH272" s="95">
        <v>5490</v>
      </c>
      <c r="BI272" s="99">
        <f>'Max limit'!AX272*Input!PrimaryDrive_ratio*Input!Gear3_ratio*Input!FinalDrive_ratio</f>
        <v>796.75384615384598</v>
      </c>
      <c r="BJ272" s="99">
        <f t="shared" si="230"/>
        <v>13.279230769230766</v>
      </c>
      <c r="BK272" s="99">
        <f>BJ272*Input!$N$23</f>
        <v>31246.003441538451</v>
      </c>
      <c r="BL272" s="100">
        <f t="shared" si="231"/>
        <v>31.246003441538452</v>
      </c>
      <c r="BM272" s="95">
        <v>5490</v>
      </c>
      <c r="BN272" s="99">
        <f>'Max limit'!AX272*Input!PrimaryDrive_ratio*Input!Gear4_ratio*Input!FinalDrive_ratio</f>
        <v>956.10461538461539</v>
      </c>
      <c r="BO272" s="99">
        <f t="shared" si="232"/>
        <v>15.935076923076924</v>
      </c>
      <c r="BP272" s="99">
        <f>BO272*Input!$N$23</f>
        <v>37495.204129846148</v>
      </c>
      <c r="BQ272" s="100">
        <f t="shared" si="233"/>
        <v>37.495204129846151</v>
      </c>
      <c r="BR272" s="95">
        <v>5490</v>
      </c>
      <c r="BS272" s="99">
        <f>'Max limit'!AX272*Input!PrimaryDrive_ratio*Input!Gear5_ratio*Input!FinalDrive_ratio</f>
        <v>1095.5365384615384</v>
      </c>
      <c r="BT272" s="99">
        <f t="shared" si="234"/>
        <v>18.258942307692305</v>
      </c>
      <c r="BU272" s="99">
        <f>BT272*Input!$N$23</f>
        <v>42963.254732115369</v>
      </c>
      <c r="BV272" s="100">
        <f t="shared" si="235"/>
        <v>42.963254732115367</v>
      </c>
      <c r="BW272" s="95">
        <v>5490</v>
      </c>
      <c r="BX272" s="99">
        <f>'Max limit'!AX272*Input!PrimaryDrive_ratio*Input!Gear6_ratio*Input!FinalDrive_ratio</f>
        <v>1247.0929765886285</v>
      </c>
      <c r="BY272" s="99">
        <f t="shared" si="236"/>
        <v>20.78488294314381</v>
      </c>
      <c r="BZ272" s="99">
        <f>BY272*Input!$N$23</f>
        <v>48906.787995451486</v>
      </c>
      <c r="CA272" s="100">
        <f t="shared" si="237"/>
        <v>48.906787995451488</v>
      </c>
      <c r="CC272" s="95">
        <v>5490</v>
      </c>
      <c r="CD272" s="94">
        <f t="shared" si="238"/>
        <v>19</v>
      </c>
      <c r="CE272" s="94">
        <f t="shared" si="239"/>
        <v>25</v>
      </c>
      <c r="CF272" s="94">
        <f t="shared" si="240"/>
        <v>31</v>
      </c>
      <c r="CG272" s="94">
        <f t="shared" si="241"/>
        <v>37.5</v>
      </c>
      <c r="CH272" s="94">
        <f t="shared" si="242"/>
        <v>43</v>
      </c>
      <c r="CI272" s="94">
        <f t="shared" si="243"/>
        <v>49</v>
      </c>
      <c r="CK272" s="95">
        <v>5490</v>
      </c>
      <c r="CL272" s="162">
        <f t="shared" si="244"/>
        <v>8.0752079002079018</v>
      </c>
      <c r="CM272" s="162">
        <f t="shared" si="245"/>
        <v>10.623384615384616</v>
      </c>
      <c r="CN272" s="162">
        <f t="shared" si="246"/>
        <v>13.279230769230766</v>
      </c>
      <c r="CO272" s="162">
        <f t="shared" si="247"/>
        <v>15.935076923076924</v>
      </c>
      <c r="CP272" s="162">
        <f t="shared" si="248"/>
        <v>18.258942307692305</v>
      </c>
      <c r="CQ272" s="162">
        <f t="shared" si="249"/>
        <v>20.78488294314381</v>
      </c>
    </row>
    <row r="273" spans="1:95" ht="19.5" thickTop="1" thickBot="1">
      <c r="A273" s="70">
        <v>5540</v>
      </c>
      <c r="B273" s="70">
        <v>77.302999999999997</v>
      </c>
      <c r="C273" s="70">
        <v>97.998999999999995</v>
      </c>
      <c r="D273" s="70">
        <v>72.760000000000005</v>
      </c>
      <c r="E273" s="70">
        <v>3.6429999999999998</v>
      </c>
      <c r="G273" s="92">
        <v>1</v>
      </c>
      <c r="H273" s="93">
        <f t="shared" si="250"/>
        <v>9.9937070938215111</v>
      </c>
      <c r="O273" s="95">
        <v>5500</v>
      </c>
      <c r="P273" s="94">
        <f t="shared" si="202"/>
        <v>12.993277402636643</v>
      </c>
      <c r="Q273" s="94">
        <f t="shared" si="203"/>
        <v>13.28231932444637</v>
      </c>
      <c r="R273" s="94">
        <f t="shared" si="204"/>
        <v>13.41066433779379</v>
      </c>
      <c r="S273" s="94">
        <f t="shared" si="205"/>
        <v>13.245197372945466</v>
      </c>
      <c r="T273" s="94">
        <f t="shared" si="206"/>
        <v>13.06963506579242</v>
      </c>
      <c r="U273" s="94">
        <f t="shared" si="207"/>
        <v>12.699528811660834</v>
      </c>
      <c r="V273" s="82"/>
      <c r="W273" s="95">
        <v>5500</v>
      </c>
      <c r="X273" s="161">
        <f t="shared" si="215"/>
        <v>9.1128656639043335</v>
      </c>
      <c r="Y273" s="161">
        <f t="shared" si="216"/>
        <v>9.264547878148317</v>
      </c>
      <c r="Z273" s="161">
        <f t="shared" si="217"/>
        <v>9.2833173065966985</v>
      </c>
      <c r="AA273" s="161">
        <f t="shared" si="218"/>
        <v>9.0799847726548251</v>
      </c>
      <c r="AB273" s="161">
        <f t="shared" si="219"/>
        <v>8.8658556821657513</v>
      </c>
      <c r="AC273" s="161">
        <f t="shared" si="220"/>
        <v>8.4957494280341646</v>
      </c>
      <c r="AD273" s="82"/>
      <c r="AE273" s="82"/>
      <c r="AF273" s="82"/>
      <c r="AG273" s="95">
        <v>5500</v>
      </c>
      <c r="AH273" s="161">
        <f t="shared" si="221"/>
        <v>-11.190634498029262</v>
      </c>
      <c r="AI273" s="161">
        <f t="shared" si="222"/>
        <v>-11.383748222489734</v>
      </c>
      <c r="AJ273" s="161">
        <f t="shared" si="223"/>
        <v>-11.641038287540962</v>
      </c>
      <c r="AK273" s="161">
        <f t="shared" si="224"/>
        <v>-11.955503922603572</v>
      </c>
      <c r="AL273" s="161">
        <f t="shared" si="225"/>
        <v>-12.27756318805832</v>
      </c>
      <c r="AM273" s="161">
        <f t="shared" si="226"/>
        <v>-12.677277942520433</v>
      </c>
      <c r="AN273" s="81"/>
      <c r="AO273" s="81"/>
      <c r="AP273" s="95">
        <v>5500</v>
      </c>
      <c r="AQ273" s="94">
        <f t="shared" si="208"/>
        <v>69.772780606477653</v>
      </c>
      <c r="AR273" s="94">
        <f t="shared" si="209"/>
        <v>120.75480386404236</v>
      </c>
      <c r="AS273" s="94">
        <f t="shared" si="210"/>
        <v>188.6793810375662</v>
      </c>
      <c r="AT273" s="94">
        <f t="shared" si="211"/>
        <v>271.69830869409537</v>
      </c>
      <c r="AU273" s="94">
        <f t="shared" si="212"/>
        <v>356.72195477414863</v>
      </c>
      <c r="AV273" s="94">
        <f t="shared" si="213"/>
        <v>462.2466499521471</v>
      </c>
      <c r="AW273" s="81"/>
      <c r="AX273" s="95">
        <v>5500</v>
      </c>
      <c r="AY273" s="99">
        <f>'Max limit'!AX273*Input!PrimaryDrive_ratio*Input!Gear1_ratio*Input!FinalDrive_ratio</f>
        <v>485.39501039501033</v>
      </c>
      <c r="AZ273" s="99">
        <f t="shared" si="227"/>
        <v>8.0899168399168389</v>
      </c>
      <c r="BA273" s="99">
        <f>AZ273*Input!$N$23</f>
        <v>19035.558144490638</v>
      </c>
      <c r="BB273" s="97">
        <f t="shared" si="214"/>
        <v>19.03555814449064</v>
      </c>
      <c r="BC273" s="95">
        <v>5500</v>
      </c>
      <c r="BD273" s="99">
        <f>'Max limit'!AX273*Input!PrimaryDrive_ratio*Input!Gear2_ratio*Input!FinalDrive_ratio</f>
        <v>638.56410256410254</v>
      </c>
      <c r="BE273" s="99">
        <f t="shared" si="228"/>
        <v>10.642735042735042</v>
      </c>
      <c r="BF273" s="99">
        <f>BE273*Input!$N$23</f>
        <v>25042.334270085463</v>
      </c>
      <c r="BG273" s="100">
        <f t="shared" si="229"/>
        <v>25.042334270085462</v>
      </c>
      <c r="BH273" s="95">
        <v>5500</v>
      </c>
      <c r="BI273" s="99">
        <f>'Max limit'!AX273*Input!PrimaryDrive_ratio*Input!Gear3_ratio*Input!FinalDrive_ratio</f>
        <v>798.20512820512818</v>
      </c>
      <c r="BJ273" s="99">
        <f t="shared" si="230"/>
        <v>13.303418803418802</v>
      </c>
      <c r="BK273" s="99">
        <f>BJ273*Input!$N$23</f>
        <v>31302.91783760683</v>
      </c>
      <c r="BL273" s="100">
        <f t="shared" si="231"/>
        <v>31.302917837606831</v>
      </c>
      <c r="BM273" s="95">
        <v>5500</v>
      </c>
      <c r="BN273" s="99">
        <f>'Max limit'!AX273*Input!PrimaryDrive_ratio*Input!Gear4_ratio*Input!FinalDrive_ratio</f>
        <v>957.84615384615381</v>
      </c>
      <c r="BO273" s="99">
        <f t="shared" si="232"/>
        <v>15.964102564102564</v>
      </c>
      <c r="BP273" s="99">
        <f>BO273*Input!$N$23</f>
        <v>37563.501405128198</v>
      </c>
      <c r="BQ273" s="100">
        <f t="shared" si="233"/>
        <v>37.5635014051282</v>
      </c>
      <c r="BR273" s="95">
        <v>5500</v>
      </c>
      <c r="BS273" s="99">
        <f>'Max limit'!AX273*Input!PrimaryDrive_ratio*Input!Gear5_ratio*Input!FinalDrive_ratio</f>
        <v>1097.532051282051</v>
      </c>
      <c r="BT273" s="99">
        <f t="shared" si="234"/>
        <v>18.292200854700852</v>
      </c>
      <c r="BU273" s="99">
        <f>BT273*Input!$N$23</f>
        <v>43041.512026709388</v>
      </c>
      <c r="BV273" s="100">
        <f t="shared" si="235"/>
        <v>43.041512026709391</v>
      </c>
      <c r="BW273" s="95">
        <v>5500</v>
      </c>
      <c r="BX273" s="99">
        <f>'Max limit'!AX273*Input!PrimaryDrive_ratio*Input!Gear6_ratio*Input!FinalDrive_ratio</f>
        <v>1249.3645484949832</v>
      </c>
      <c r="BY273" s="99">
        <f t="shared" si="236"/>
        <v>20.822742474916385</v>
      </c>
      <c r="BZ273" s="99">
        <f>BY273*Input!$N$23</f>
        <v>48995.871397993295</v>
      </c>
      <c r="CA273" s="100">
        <f t="shared" si="237"/>
        <v>48.995871397993298</v>
      </c>
      <c r="CC273" s="95">
        <v>5500</v>
      </c>
      <c r="CD273" s="94">
        <f t="shared" si="238"/>
        <v>19</v>
      </c>
      <c r="CE273" s="94">
        <f t="shared" si="239"/>
        <v>25</v>
      </c>
      <c r="CF273" s="94">
        <f t="shared" si="240"/>
        <v>31.5</v>
      </c>
      <c r="CG273" s="94">
        <f t="shared" si="241"/>
        <v>37.5</v>
      </c>
      <c r="CH273" s="94">
        <f t="shared" si="242"/>
        <v>43</v>
      </c>
      <c r="CI273" s="94">
        <f t="shared" si="243"/>
        <v>49</v>
      </c>
      <c r="CK273" s="95">
        <v>5500</v>
      </c>
      <c r="CL273" s="162">
        <f t="shared" si="244"/>
        <v>8.0899168399168389</v>
      </c>
      <c r="CM273" s="162">
        <f t="shared" si="245"/>
        <v>10.642735042735042</v>
      </c>
      <c r="CN273" s="162">
        <f t="shared" si="246"/>
        <v>13.303418803418802</v>
      </c>
      <c r="CO273" s="162">
        <f t="shared" si="247"/>
        <v>15.964102564102564</v>
      </c>
      <c r="CP273" s="162">
        <f t="shared" si="248"/>
        <v>18.292200854700852</v>
      </c>
      <c r="CQ273" s="162">
        <f t="shared" si="249"/>
        <v>20.822742474916385</v>
      </c>
    </row>
    <row r="274" spans="1:95" ht="19.5" thickTop="1" thickBot="1">
      <c r="A274" s="70">
        <v>5550</v>
      </c>
      <c r="B274" s="70">
        <v>77.522000000000006</v>
      </c>
      <c r="C274" s="70">
        <v>98.100999999999999</v>
      </c>
      <c r="D274" s="70">
        <v>72.963999999999999</v>
      </c>
      <c r="E274" s="70">
        <v>3.6560000000000001</v>
      </c>
      <c r="G274" s="92">
        <v>1</v>
      </c>
      <c r="H274" s="93">
        <f t="shared" si="250"/>
        <v>10.038901601830664</v>
      </c>
      <c r="O274" s="95">
        <v>5510</v>
      </c>
      <c r="P274" s="94">
        <f t="shared" si="202"/>
        <v>12.992455239155596</v>
      </c>
      <c r="Q274" s="94">
        <f t="shared" si="203"/>
        <v>13.280846048879457</v>
      </c>
      <c r="R274" s="94">
        <f t="shared" si="204"/>
        <v>13.408299563091218</v>
      </c>
      <c r="S274" s="94">
        <f t="shared" si="205"/>
        <v>13.241760856313469</v>
      </c>
      <c r="T274" s="94">
        <f t="shared" si="206"/>
        <v>13.065081369135699</v>
      </c>
      <c r="U274" s="94">
        <f t="shared" si="207"/>
        <v>12.693628050588245</v>
      </c>
      <c r="V274" s="82"/>
      <c r="W274" s="95">
        <v>5510</v>
      </c>
      <c r="X274" s="161">
        <f t="shared" si="215"/>
        <v>9.1120435004232867</v>
      </c>
      <c r="Y274" s="161">
        <f t="shared" si="216"/>
        <v>9.263074602581403</v>
      </c>
      <c r="Z274" s="161">
        <f t="shared" si="217"/>
        <v>9.2809525318941244</v>
      </c>
      <c r="AA274" s="161">
        <f t="shared" si="218"/>
        <v>9.076548256022825</v>
      </c>
      <c r="AB274" s="161">
        <f t="shared" si="219"/>
        <v>8.86130198550903</v>
      </c>
      <c r="AC274" s="161">
        <f t="shared" si="220"/>
        <v>8.489848666961576</v>
      </c>
      <c r="AD274" s="82"/>
      <c r="AE274" s="82"/>
      <c r="AF274" s="82"/>
      <c r="AG274" s="95">
        <v>5510</v>
      </c>
      <c r="AH274" s="161">
        <f t="shared" si="221"/>
        <v>-11.191596429302086</v>
      </c>
      <c r="AI274" s="161">
        <f t="shared" si="222"/>
        <v>-11.385413023880346</v>
      </c>
      <c r="AJ274" s="161">
        <f t="shared" si="223"/>
        <v>-11.643639539713794</v>
      </c>
      <c r="AK274" s="161">
        <f t="shared" si="224"/>
        <v>-11.95924972573245</v>
      </c>
      <c r="AL274" s="161">
        <f t="shared" si="225"/>
        <v>-12.282481180447579</v>
      </c>
      <c r="AM274" s="161">
        <f t="shared" si="226"/>
        <v>-12.683650764478829</v>
      </c>
      <c r="AN274" s="81"/>
      <c r="AO274" s="81"/>
      <c r="AP274" s="95">
        <v>5510</v>
      </c>
      <c r="AQ274" s="94">
        <f t="shared" si="208"/>
        <v>70.026730462503252</v>
      </c>
      <c r="AR274" s="94">
        <f t="shared" si="209"/>
        <v>121.19431143116402</v>
      </c>
      <c r="AS274" s="94">
        <f t="shared" si="210"/>
        <v>189.3661116111939</v>
      </c>
      <c r="AT274" s="94">
        <f t="shared" si="211"/>
        <v>272.68720072011928</v>
      </c>
      <c r="AU274" s="94">
        <f t="shared" si="212"/>
        <v>358.02030476491348</v>
      </c>
      <c r="AV274" s="94">
        <f t="shared" si="213"/>
        <v>463.92907494916307</v>
      </c>
      <c r="AW274" s="81"/>
      <c r="AX274" s="95">
        <v>5510</v>
      </c>
      <c r="AY274" s="99">
        <f>'Max limit'!AX274*Input!PrimaryDrive_ratio*Input!Gear1_ratio*Input!FinalDrive_ratio</f>
        <v>486.27754677754683</v>
      </c>
      <c r="AZ274" s="99">
        <f t="shared" si="227"/>
        <v>8.1046257796257812</v>
      </c>
      <c r="BA274" s="99">
        <f>AZ274*Input!$N$23</f>
        <v>19070.168250207902</v>
      </c>
      <c r="BB274" s="97">
        <f t="shared" si="214"/>
        <v>19.070168250207903</v>
      </c>
      <c r="BC274" s="95">
        <v>5510</v>
      </c>
      <c r="BD274" s="99">
        <f>'Max limit'!AX274*Input!PrimaryDrive_ratio*Input!Gear2_ratio*Input!FinalDrive_ratio</f>
        <v>639.72512820512816</v>
      </c>
      <c r="BE274" s="99">
        <f t="shared" si="228"/>
        <v>10.662085470085469</v>
      </c>
      <c r="BF274" s="99">
        <f>BE274*Input!$N$23</f>
        <v>25087.865786940161</v>
      </c>
      <c r="BG274" s="100">
        <f t="shared" si="229"/>
        <v>25.08786578694016</v>
      </c>
      <c r="BH274" s="95">
        <v>5510</v>
      </c>
      <c r="BI274" s="99">
        <f>'Max limit'!AX274*Input!PrimaryDrive_ratio*Input!Gear3_ratio*Input!FinalDrive_ratio</f>
        <v>799.65641025641025</v>
      </c>
      <c r="BJ274" s="99">
        <f t="shared" si="230"/>
        <v>13.327606837606838</v>
      </c>
      <c r="BK274" s="99">
        <f>BJ274*Input!$N$23</f>
        <v>31359.83223367521</v>
      </c>
      <c r="BL274" s="100">
        <f t="shared" si="231"/>
        <v>31.35983223367521</v>
      </c>
      <c r="BM274" s="95">
        <v>5510</v>
      </c>
      <c r="BN274" s="99">
        <f>'Max limit'!AX274*Input!PrimaryDrive_ratio*Input!Gear4_ratio*Input!FinalDrive_ratio</f>
        <v>959.58769230769235</v>
      </c>
      <c r="BO274" s="99">
        <f t="shared" si="232"/>
        <v>15.993128205128206</v>
      </c>
      <c r="BP274" s="99">
        <f>BO274*Input!$N$23</f>
        <v>37631.798680410255</v>
      </c>
      <c r="BQ274" s="100">
        <f t="shared" si="233"/>
        <v>37.631798680410256</v>
      </c>
      <c r="BR274" s="95">
        <v>5510</v>
      </c>
      <c r="BS274" s="99">
        <f>'Max limit'!AX274*Input!PrimaryDrive_ratio*Input!Gear5_ratio*Input!FinalDrive_ratio</f>
        <v>1099.5275641025642</v>
      </c>
      <c r="BT274" s="99">
        <f t="shared" si="234"/>
        <v>18.325459401709402</v>
      </c>
      <c r="BU274" s="99">
        <f>BT274*Input!$N$23</f>
        <v>43119.769321303414</v>
      </c>
      <c r="BV274" s="100">
        <f t="shared" si="235"/>
        <v>43.119769321303416</v>
      </c>
      <c r="BW274" s="95">
        <v>5510</v>
      </c>
      <c r="BX274" s="99">
        <f>'Max limit'!AX274*Input!PrimaryDrive_ratio*Input!Gear6_ratio*Input!FinalDrive_ratio</f>
        <v>1251.6361204013378</v>
      </c>
      <c r="BY274" s="99">
        <f t="shared" si="236"/>
        <v>20.860602006688964</v>
      </c>
      <c r="BZ274" s="99">
        <f>BY274*Input!$N$23</f>
        <v>49084.95480053511</v>
      </c>
      <c r="CA274" s="100">
        <f t="shared" si="237"/>
        <v>49.084954800535108</v>
      </c>
      <c r="CC274" s="95">
        <v>5510</v>
      </c>
      <c r="CD274" s="94">
        <f t="shared" si="238"/>
        <v>19</v>
      </c>
      <c r="CE274" s="94">
        <f t="shared" si="239"/>
        <v>25</v>
      </c>
      <c r="CF274" s="94">
        <f t="shared" si="240"/>
        <v>31.5</v>
      </c>
      <c r="CG274" s="94">
        <f t="shared" si="241"/>
        <v>37.5</v>
      </c>
      <c r="CH274" s="94">
        <f t="shared" si="242"/>
        <v>43</v>
      </c>
      <c r="CI274" s="94">
        <f t="shared" si="243"/>
        <v>49</v>
      </c>
      <c r="CK274" s="95">
        <v>5510</v>
      </c>
      <c r="CL274" s="162">
        <f t="shared" si="244"/>
        <v>8.1046257796257812</v>
      </c>
      <c r="CM274" s="162">
        <f t="shared" si="245"/>
        <v>10.662085470085469</v>
      </c>
      <c r="CN274" s="162">
        <f t="shared" si="246"/>
        <v>13.327606837606838</v>
      </c>
      <c r="CO274" s="162">
        <f t="shared" si="247"/>
        <v>15.993128205128206</v>
      </c>
      <c r="CP274" s="162">
        <f t="shared" si="248"/>
        <v>18.325459401709402</v>
      </c>
      <c r="CQ274" s="162">
        <f t="shared" si="249"/>
        <v>20.860602006688964</v>
      </c>
    </row>
    <row r="275" spans="1:95" ht="19.5" thickTop="1" thickBot="1">
      <c r="A275" s="70">
        <v>5560</v>
      </c>
      <c r="B275" s="70">
        <v>77.72</v>
      </c>
      <c r="C275" s="70">
        <v>98.174999999999997</v>
      </c>
      <c r="D275" s="70">
        <v>73.159000000000006</v>
      </c>
      <c r="E275" s="70">
        <v>3.657</v>
      </c>
      <c r="G275" s="92">
        <v>1</v>
      </c>
      <c r="H275" s="93">
        <f t="shared" si="250"/>
        <v>10.084096109839818</v>
      </c>
      <c r="O275" s="95">
        <v>5520</v>
      </c>
      <c r="P275" s="94">
        <f t="shared" si="202"/>
        <v>12.991631582189569</v>
      </c>
      <c r="Q275" s="94">
        <f t="shared" si="203"/>
        <v>13.27937009706265</v>
      </c>
      <c r="R275" s="94">
        <f t="shared" si="204"/>
        <v>13.405930492703442</v>
      </c>
      <c r="S275" s="94">
        <f t="shared" si="205"/>
        <v>13.238318097144445</v>
      </c>
      <c r="T275" s="94">
        <f t="shared" si="206"/>
        <v>13.060519400550445</v>
      </c>
      <c r="U275" s="94">
        <f t="shared" si="207"/>
        <v>12.68771657060363</v>
      </c>
      <c r="V275" s="82"/>
      <c r="W275" s="95">
        <v>5520</v>
      </c>
      <c r="X275" s="161">
        <f t="shared" si="215"/>
        <v>9.1112198434572615</v>
      </c>
      <c r="Y275" s="161">
        <f t="shared" si="216"/>
        <v>9.2615986507645935</v>
      </c>
      <c r="Z275" s="161">
        <f t="shared" si="217"/>
        <v>9.2785834615063489</v>
      </c>
      <c r="AA275" s="161">
        <f t="shared" si="218"/>
        <v>9.0731054968538025</v>
      </c>
      <c r="AB275" s="161">
        <f t="shared" si="219"/>
        <v>8.8567400169237764</v>
      </c>
      <c r="AC275" s="161">
        <f t="shared" si="220"/>
        <v>8.4839371869769611</v>
      </c>
      <c r="AD275" s="82"/>
      <c r="AE275" s="82"/>
      <c r="AF275" s="82"/>
      <c r="AG275" s="95">
        <v>5520</v>
      </c>
      <c r="AH275" s="161">
        <f t="shared" si="221"/>
        <v>-11.192560107952335</v>
      </c>
      <c r="AI275" s="161">
        <f t="shared" si="222"/>
        <v>-11.387080849433341</v>
      </c>
      <c r="AJ275" s="161">
        <f t="shared" si="223"/>
        <v>-11.646245517140345</v>
      </c>
      <c r="AK275" s="161">
        <f t="shared" si="224"/>
        <v>-11.963002333226685</v>
      </c>
      <c r="AL275" s="161">
        <f t="shared" si="225"/>
        <v>-12.287408106519653</v>
      </c>
      <c r="AM275" s="161">
        <f t="shared" si="226"/>
        <v>-12.690035162862214</v>
      </c>
      <c r="AN275" s="81"/>
      <c r="AO275" s="81"/>
      <c r="AP275" s="95">
        <v>5520</v>
      </c>
      <c r="AQ275" s="94">
        <f t="shared" si="208"/>
        <v>70.281141626169159</v>
      </c>
      <c r="AR275" s="94">
        <f t="shared" si="209"/>
        <v>121.63461737715431</v>
      </c>
      <c r="AS275" s="94">
        <f t="shared" si="210"/>
        <v>190.05408965180354</v>
      </c>
      <c r="AT275" s="94">
        <f t="shared" si="211"/>
        <v>273.67788909859718</v>
      </c>
      <c r="AU275" s="94">
        <f t="shared" si="212"/>
        <v>359.32101324794098</v>
      </c>
      <c r="AV275" s="94">
        <f t="shared" si="213"/>
        <v>465.61455612237694</v>
      </c>
      <c r="AW275" s="81"/>
      <c r="AX275" s="95">
        <v>5520</v>
      </c>
      <c r="AY275" s="99">
        <f>'Max limit'!AX275*Input!PrimaryDrive_ratio*Input!Gear1_ratio*Input!FinalDrive_ratio</f>
        <v>487.16008316008316</v>
      </c>
      <c r="AZ275" s="99">
        <f t="shared" si="227"/>
        <v>8.1193347193347201</v>
      </c>
      <c r="BA275" s="99">
        <f>AZ275*Input!$N$23</f>
        <v>19104.778355925155</v>
      </c>
      <c r="BB275" s="97">
        <f t="shared" si="214"/>
        <v>19.104778355925156</v>
      </c>
      <c r="BC275" s="95">
        <v>5520</v>
      </c>
      <c r="BD275" s="99">
        <f>'Max limit'!AX275*Input!PrimaryDrive_ratio*Input!Gear2_ratio*Input!FinalDrive_ratio</f>
        <v>640.88615384615377</v>
      </c>
      <c r="BE275" s="99">
        <f t="shared" si="228"/>
        <v>10.681435897435897</v>
      </c>
      <c r="BF275" s="99">
        <f>BE275*Input!$N$23</f>
        <v>25133.397303794867</v>
      </c>
      <c r="BG275" s="100">
        <f t="shared" si="229"/>
        <v>25.133397303794869</v>
      </c>
      <c r="BH275" s="95">
        <v>5520</v>
      </c>
      <c r="BI275" s="99">
        <f>'Max limit'!AX275*Input!PrimaryDrive_ratio*Input!Gear3_ratio*Input!FinalDrive_ratio</f>
        <v>801.10769230769222</v>
      </c>
      <c r="BJ275" s="99">
        <f t="shared" si="230"/>
        <v>13.351794871794871</v>
      </c>
      <c r="BK275" s="99">
        <f>BJ275*Input!$N$23</f>
        <v>31416.746629743582</v>
      </c>
      <c r="BL275" s="100">
        <f t="shared" si="231"/>
        <v>31.416746629743582</v>
      </c>
      <c r="BM275" s="95">
        <v>5520</v>
      </c>
      <c r="BN275" s="99">
        <f>'Max limit'!AX275*Input!PrimaryDrive_ratio*Input!Gear4_ratio*Input!FinalDrive_ratio</f>
        <v>961.32923076923089</v>
      </c>
      <c r="BO275" s="99">
        <f t="shared" si="232"/>
        <v>16.022153846153849</v>
      </c>
      <c r="BP275" s="99">
        <f>BO275*Input!$N$23</f>
        <v>37700.095955692304</v>
      </c>
      <c r="BQ275" s="100">
        <f t="shared" si="233"/>
        <v>37.700095955692305</v>
      </c>
      <c r="BR275" s="95">
        <v>5520</v>
      </c>
      <c r="BS275" s="99">
        <f>'Max limit'!AX275*Input!PrimaryDrive_ratio*Input!Gear5_ratio*Input!FinalDrive_ratio</f>
        <v>1101.5230769230768</v>
      </c>
      <c r="BT275" s="99">
        <f t="shared" si="234"/>
        <v>18.358717948717945</v>
      </c>
      <c r="BU275" s="99">
        <f>BT275*Input!$N$23</f>
        <v>43198.026615897419</v>
      </c>
      <c r="BV275" s="100">
        <f t="shared" si="235"/>
        <v>43.198026615897419</v>
      </c>
      <c r="BW275" s="95">
        <v>5520</v>
      </c>
      <c r="BX275" s="99">
        <f>'Max limit'!AX275*Input!PrimaryDrive_ratio*Input!Gear6_ratio*Input!FinalDrive_ratio</f>
        <v>1253.9076923076921</v>
      </c>
      <c r="BY275" s="99">
        <f t="shared" si="236"/>
        <v>20.898461538461536</v>
      </c>
      <c r="BZ275" s="99">
        <f>BY275*Input!$N$23</f>
        <v>49174.038203076911</v>
      </c>
      <c r="CA275" s="100">
        <f t="shared" si="237"/>
        <v>49.174038203076911</v>
      </c>
      <c r="CC275" s="95">
        <v>5520</v>
      </c>
      <c r="CD275" s="94">
        <f t="shared" si="238"/>
        <v>19</v>
      </c>
      <c r="CE275" s="94">
        <f t="shared" si="239"/>
        <v>25</v>
      </c>
      <c r="CF275" s="94">
        <f t="shared" si="240"/>
        <v>31.5</v>
      </c>
      <c r="CG275" s="94">
        <f t="shared" si="241"/>
        <v>37.5</v>
      </c>
      <c r="CH275" s="94">
        <f t="shared" si="242"/>
        <v>43</v>
      </c>
      <c r="CI275" s="94">
        <f t="shared" si="243"/>
        <v>49</v>
      </c>
      <c r="CK275" s="95">
        <v>5520</v>
      </c>
      <c r="CL275" s="162">
        <f t="shared" si="244"/>
        <v>8.1193347193347201</v>
      </c>
      <c r="CM275" s="162">
        <f t="shared" si="245"/>
        <v>10.681435897435897</v>
      </c>
      <c r="CN275" s="162">
        <f t="shared" si="246"/>
        <v>13.351794871794871</v>
      </c>
      <c r="CO275" s="162">
        <f t="shared" si="247"/>
        <v>16.022153846153849</v>
      </c>
      <c r="CP275" s="162">
        <f t="shared" si="248"/>
        <v>18.358717948717945</v>
      </c>
      <c r="CQ275" s="162">
        <f t="shared" si="249"/>
        <v>20.898461538461536</v>
      </c>
    </row>
    <row r="276" spans="1:95" ht="19.5" thickTop="1" thickBot="1">
      <c r="A276" s="70">
        <v>5570</v>
      </c>
      <c r="B276" s="70">
        <v>77.924000000000007</v>
      </c>
      <c r="C276" s="70">
        <v>98.256</v>
      </c>
      <c r="D276" s="70">
        <v>73.353999999999999</v>
      </c>
      <c r="E276" s="70">
        <v>3.6640000000000001</v>
      </c>
      <c r="G276" s="92">
        <v>1</v>
      </c>
      <c r="H276" s="93">
        <f t="shared" si="250"/>
        <v>10.129290617848969</v>
      </c>
      <c r="O276" s="95">
        <v>5530</v>
      </c>
      <c r="P276" s="94">
        <f t="shared" si="202"/>
        <v>12.990806431738568</v>
      </c>
      <c r="Q276" s="94">
        <f t="shared" si="203"/>
        <v>13.277891468995946</v>
      </c>
      <c r="R276" s="94">
        <f t="shared" si="204"/>
        <v>13.403557126630467</v>
      </c>
      <c r="S276" s="94">
        <f t="shared" si="205"/>
        <v>13.2348690954384</v>
      </c>
      <c r="T276" s="94">
        <f t="shared" si="206"/>
        <v>13.05594916003666</v>
      </c>
      <c r="U276" s="94">
        <f t="shared" si="207"/>
        <v>12.681794371706982</v>
      </c>
      <c r="V276" s="82"/>
      <c r="W276" s="95">
        <v>5530</v>
      </c>
      <c r="X276" s="161">
        <f t="shared" si="215"/>
        <v>9.1103946930062563</v>
      </c>
      <c r="Y276" s="161">
        <f t="shared" si="216"/>
        <v>9.2601200226978921</v>
      </c>
      <c r="Z276" s="161">
        <f t="shared" si="217"/>
        <v>9.2762100954333757</v>
      </c>
      <c r="AA276" s="161">
        <f t="shared" si="218"/>
        <v>9.0696564951477558</v>
      </c>
      <c r="AB276" s="161">
        <f t="shared" si="219"/>
        <v>8.8521697764099887</v>
      </c>
      <c r="AC276" s="161">
        <f t="shared" si="220"/>
        <v>8.4780149880803126</v>
      </c>
      <c r="AD276" s="82"/>
      <c r="AE276" s="82"/>
      <c r="AF276" s="82"/>
      <c r="AG276" s="95">
        <v>5530</v>
      </c>
      <c r="AH276" s="161">
        <f t="shared" si="221"/>
        <v>-11.193525533980011</v>
      </c>
      <c r="AI276" s="161">
        <f t="shared" si="222"/>
        <v>-11.388751699148715</v>
      </c>
      <c r="AJ276" s="161">
        <f t="shared" si="223"/>
        <v>-11.648856219820617</v>
      </c>
      <c r="AK276" s="161">
        <f t="shared" si="224"/>
        <v>-11.966761745086275</v>
      </c>
      <c r="AL276" s="161">
        <f t="shared" si="225"/>
        <v>-12.292343966274542</v>
      </c>
      <c r="AM276" s="161">
        <f t="shared" si="226"/>
        <v>-12.696431137670594</v>
      </c>
      <c r="AN276" s="81"/>
      <c r="AO276" s="81"/>
      <c r="AP276" s="95">
        <v>5530</v>
      </c>
      <c r="AQ276" s="94">
        <f t="shared" si="208"/>
        <v>70.536014097475459</v>
      </c>
      <c r="AR276" s="94">
        <f t="shared" si="209"/>
        <v>122.07572170201301</v>
      </c>
      <c r="AS276" s="94">
        <f t="shared" si="210"/>
        <v>190.74331515939528</v>
      </c>
      <c r="AT276" s="94">
        <f t="shared" si="211"/>
        <v>274.67037382952924</v>
      </c>
      <c r="AU276" s="94">
        <f t="shared" si="212"/>
        <v>360.62408022323166</v>
      </c>
      <c r="AV276" s="94">
        <f t="shared" si="213"/>
        <v>467.30309347178905</v>
      </c>
      <c r="AW276" s="81"/>
      <c r="AX276" s="95">
        <v>5530</v>
      </c>
      <c r="AY276" s="99">
        <f>'Max limit'!AX276*Input!PrimaryDrive_ratio*Input!Gear1_ratio*Input!FinalDrive_ratio</f>
        <v>488.04261954261955</v>
      </c>
      <c r="AZ276" s="99">
        <f t="shared" si="227"/>
        <v>8.1340436590436589</v>
      </c>
      <c r="BA276" s="99">
        <f>AZ276*Input!$N$23</f>
        <v>19139.388461642407</v>
      </c>
      <c r="BB276" s="97">
        <f t="shared" si="214"/>
        <v>19.139388461642408</v>
      </c>
      <c r="BC276" s="95">
        <v>5530</v>
      </c>
      <c r="BD276" s="99">
        <f>'Max limit'!AX276*Input!PrimaryDrive_ratio*Input!Gear2_ratio*Input!FinalDrive_ratio</f>
        <v>642.04717948717939</v>
      </c>
      <c r="BE276" s="99">
        <f t="shared" si="228"/>
        <v>10.700786324786323</v>
      </c>
      <c r="BF276" s="99">
        <f>BE276*Input!$N$23</f>
        <v>25178.928820649566</v>
      </c>
      <c r="BG276" s="100">
        <f t="shared" si="229"/>
        <v>25.178928820649567</v>
      </c>
      <c r="BH276" s="95">
        <v>5530</v>
      </c>
      <c r="BI276" s="99">
        <f>'Max limit'!AX276*Input!PrimaryDrive_ratio*Input!Gear3_ratio*Input!FinalDrive_ratio</f>
        <v>802.55897435897418</v>
      </c>
      <c r="BJ276" s="99">
        <f t="shared" si="230"/>
        <v>13.375982905982903</v>
      </c>
      <c r="BK276" s="99">
        <f>BJ276*Input!$N$23</f>
        <v>31473.661025811954</v>
      </c>
      <c r="BL276" s="100">
        <f t="shared" si="231"/>
        <v>31.473661025811953</v>
      </c>
      <c r="BM276" s="95">
        <v>5530</v>
      </c>
      <c r="BN276" s="99">
        <f>'Max limit'!AX276*Input!PrimaryDrive_ratio*Input!Gear4_ratio*Input!FinalDrive_ratio</f>
        <v>963.0707692307692</v>
      </c>
      <c r="BO276" s="99">
        <f t="shared" si="232"/>
        <v>16.051179487179486</v>
      </c>
      <c r="BP276" s="99">
        <f>BO276*Input!$N$23</f>
        <v>37768.393230974347</v>
      </c>
      <c r="BQ276" s="100">
        <f t="shared" si="233"/>
        <v>37.768393230974347</v>
      </c>
      <c r="BR276" s="95">
        <v>5530</v>
      </c>
      <c r="BS276" s="99">
        <f>'Max limit'!AX276*Input!PrimaryDrive_ratio*Input!Gear5_ratio*Input!FinalDrive_ratio</f>
        <v>1103.5185897435895</v>
      </c>
      <c r="BT276" s="99">
        <f t="shared" si="234"/>
        <v>18.391976495726492</v>
      </c>
      <c r="BU276" s="99">
        <f>BT276*Input!$N$23</f>
        <v>43276.283910491438</v>
      </c>
      <c r="BV276" s="100">
        <f t="shared" si="235"/>
        <v>43.276283910491436</v>
      </c>
      <c r="BW276" s="95">
        <v>5530</v>
      </c>
      <c r="BX276" s="99">
        <f>'Max limit'!AX276*Input!PrimaryDrive_ratio*Input!Gear6_ratio*Input!FinalDrive_ratio</f>
        <v>1256.1792642140467</v>
      </c>
      <c r="BY276" s="99">
        <f t="shared" si="236"/>
        <v>20.936321070234111</v>
      </c>
      <c r="BZ276" s="99">
        <f>BY276*Input!$N$23</f>
        <v>49263.121605618719</v>
      </c>
      <c r="CA276" s="100">
        <f t="shared" si="237"/>
        <v>49.263121605618721</v>
      </c>
      <c r="CC276" s="95">
        <v>5530</v>
      </c>
      <c r="CD276" s="94">
        <f t="shared" si="238"/>
        <v>19</v>
      </c>
      <c r="CE276" s="94">
        <f t="shared" si="239"/>
        <v>25</v>
      </c>
      <c r="CF276" s="94">
        <f t="shared" si="240"/>
        <v>31.5</v>
      </c>
      <c r="CG276" s="94">
        <f t="shared" si="241"/>
        <v>38</v>
      </c>
      <c r="CH276" s="94">
        <f t="shared" si="242"/>
        <v>43.5</v>
      </c>
      <c r="CI276" s="94">
        <f t="shared" si="243"/>
        <v>49.5</v>
      </c>
      <c r="CK276" s="95">
        <v>5530</v>
      </c>
      <c r="CL276" s="162">
        <f t="shared" si="244"/>
        <v>8.1340436590436589</v>
      </c>
      <c r="CM276" s="162">
        <f t="shared" si="245"/>
        <v>10.700786324786323</v>
      </c>
      <c r="CN276" s="162">
        <f t="shared" si="246"/>
        <v>13.375982905982903</v>
      </c>
      <c r="CO276" s="162">
        <f t="shared" si="247"/>
        <v>16.051179487179486</v>
      </c>
      <c r="CP276" s="162">
        <f t="shared" si="248"/>
        <v>18.391976495726492</v>
      </c>
      <c r="CQ276" s="162">
        <f t="shared" si="249"/>
        <v>20.936321070234111</v>
      </c>
    </row>
    <row r="277" spans="1:95" ht="19.5" thickTop="1" thickBot="1">
      <c r="A277" s="70">
        <v>5580</v>
      </c>
      <c r="B277" s="70">
        <v>78.138000000000005</v>
      </c>
      <c r="C277" s="70">
        <v>98.349000000000004</v>
      </c>
      <c r="D277" s="70">
        <v>73.548000000000002</v>
      </c>
      <c r="E277" s="70">
        <v>3.68</v>
      </c>
      <c r="G277" s="92">
        <v>1</v>
      </c>
      <c r="H277" s="93">
        <f t="shared" si="250"/>
        <v>10.174485125858123</v>
      </c>
      <c r="O277" s="95">
        <v>5540</v>
      </c>
      <c r="P277" s="94">
        <f t="shared" si="202"/>
        <v>12.98997978780258</v>
      </c>
      <c r="Q277" s="94">
        <f t="shared" si="203"/>
        <v>13.27641016467935</v>
      </c>
      <c r="R277" s="94">
        <f t="shared" si="204"/>
        <v>13.401179464872294</v>
      </c>
      <c r="S277" s="94">
        <f t="shared" si="205"/>
        <v>13.231413851195327</v>
      </c>
      <c r="T277" s="94">
        <f t="shared" si="206"/>
        <v>13.051370647594341</v>
      </c>
      <c r="U277" s="94">
        <f t="shared" si="207"/>
        <v>12.675861453898307</v>
      </c>
      <c r="V277" s="82"/>
      <c r="W277" s="95">
        <v>5540</v>
      </c>
      <c r="X277" s="161">
        <f t="shared" si="215"/>
        <v>9.1095680490702726</v>
      </c>
      <c r="Y277" s="161">
        <f t="shared" si="216"/>
        <v>9.2586387183812953</v>
      </c>
      <c r="Z277" s="161">
        <f t="shared" si="217"/>
        <v>9.2738324336752012</v>
      </c>
      <c r="AA277" s="161">
        <f t="shared" si="218"/>
        <v>9.0662012509046832</v>
      </c>
      <c r="AB277" s="161">
        <f t="shared" si="219"/>
        <v>8.8475912639676704</v>
      </c>
      <c r="AC277" s="161">
        <f t="shared" si="220"/>
        <v>8.472082070271636</v>
      </c>
      <c r="AD277" s="82"/>
      <c r="AE277" s="82"/>
      <c r="AF277" s="82"/>
      <c r="AG277" s="95">
        <v>5540</v>
      </c>
      <c r="AH277" s="161">
        <f t="shared" si="221"/>
        <v>-11.194492707385113</v>
      </c>
      <c r="AI277" s="161">
        <f t="shared" si="222"/>
        <v>-11.390425573026469</v>
      </c>
      <c r="AJ277" s="161">
        <f t="shared" si="223"/>
        <v>-11.651471647754608</v>
      </c>
      <c r="AK277" s="161">
        <f t="shared" si="224"/>
        <v>-11.970527961311223</v>
      </c>
      <c r="AL277" s="161">
        <f t="shared" si="225"/>
        <v>-12.297288759712247</v>
      </c>
      <c r="AM277" s="161">
        <f t="shared" si="226"/>
        <v>-12.702838688903963</v>
      </c>
      <c r="AN277" s="81"/>
      <c r="AO277" s="81"/>
      <c r="AP277" s="95">
        <v>5540</v>
      </c>
      <c r="AQ277" s="94">
        <f t="shared" si="208"/>
        <v>70.791347876422165</v>
      </c>
      <c r="AR277" s="94">
        <f t="shared" si="209"/>
        <v>122.51762440574026</v>
      </c>
      <c r="AS277" s="94">
        <f t="shared" si="210"/>
        <v>191.4337881339691</v>
      </c>
      <c r="AT277" s="94">
        <f t="shared" si="211"/>
        <v>275.66465491291564</v>
      </c>
      <c r="AU277" s="94">
        <f t="shared" si="212"/>
        <v>361.92950569078556</v>
      </c>
      <c r="AV277" s="94">
        <f t="shared" si="213"/>
        <v>468.99468699739896</v>
      </c>
      <c r="AW277" s="81"/>
      <c r="AX277" s="95">
        <v>5540</v>
      </c>
      <c r="AY277" s="99">
        <f>'Max limit'!AX277*Input!PrimaryDrive_ratio*Input!Gear1_ratio*Input!FinalDrive_ratio</f>
        <v>488.92515592515593</v>
      </c>
      <c r="AZ277" s="99">
        <f t="shared" si="227"/>
        <v>8.1487525987525995</v>
      </c>
      <c r="BA277" s="99">
        <f>AZ277*Input!$N$23</f>
        <v>19173.998567359668</v>
      </c>
      <c r="BB277" s="97">
        <f t="shared" si="214"/>
        <v>19.173998567359668</v>
      </c>
      <c r="BC277" s="95">
        <v>5540</v>
      </c>
      <c r="BD277" s="99">
        <f>'Max limit'!AX277*Input!PrimaryDrive_ratio*Input!Gear2_ratio*Input!FinalDrive_ratio</f>
        <v>643.20820512820512</v>
      </c>
      <c r="BE277" s="99">
        <f t="shared" si="228"/>
        <v>10.720136752136751</v>
      </c>
      <c r="BF277" s="99">
        <f>BE277*Input!$N$23</f>
        <v>25224.460337504268</v>
      </c>
      <c r="BG277" s="100">
        <f t="shared" si="229"/>
        <v>25.224460337504269</v>
      </c>
      <c r="BH277" s="95">
        <v>5540</v>
      </c>
      <c r="BI277" s="99">
        <f>'Max limit'!AX277*Input!PrimaryDrive_ratio*Input!Gear3_ratio*Input!FinalDrive_ratio</f>
        <v>804.01025641025626</v>
      </c>
      <c r="BJ277" s="99">
        <f t="shared" si="230"/>
        <v>13.400170940170938</v>
      </c>
      <c r="BK277" s="99">
        <f>BJ277*Input!$N$23</f>
        <v>31530.57542188033</v>
      </c>
      <c r="BL277" s="100">
        <f t="shared" si="231"/>
        <v>31.530575421880329</v>
      </c>
      <c r="BM277" s="95">
        <v>5540</v>
      </c>
      <c r="BN277" s="99">
        <f>'Max limit'!AX277*Input!PrimaryDrive_ratio*Input!Gear4_ratio*Input!FinalDrive_ratio</f>
        <v>964.81230769230785</v>
      </c>
      <c r="BO277" s="99">
        <f t="shared" si="232"/>
        <v>16.080205128205129</v>
      </c>
      <c r="BP277" s="99">
        <f>BO277*Input!$N$23</f>
        <v>37836.690506256404</v>
      </c>
      <c r="BQ277" s="100">
        <f t="shared" si="233"/>
        <v>37.836690506256403</v>
      </c>
      <c r="BR277" s="95">
        <v>5540</v>
      </c>
      <c r="BS277" s="99">
        <f>'Max limit'!AX277*Input!PrimaryDrive_ratio*Input!Gear5_ratio*Input!FinalDrive_ratio</f>
        <v>1105.5141025641026</v>
      </c>
      <c r="BT277" s="99">
        <f t="shared" si="234"/>
        <v>18.425235042735043</v>
      </c>
      <c r="BU277" s="99">
        <f>BT277*Input!$N$23</f>
        <v>43354.541205085465</v>
      </c>
      <c r="BV277" s="100">
        <f t="shared" si="235"/>
        <v>43.354541205085468</v>
      </c>
      <c r="BW277" s="95">
        <v>5540</v>
      </c>
      <c r="BX277" s="99">
        <f>'Max limit'!AX277*Input!PrimaryDrive_ratio*Input!Gear6_ratio*Input!FinalDrive_ratio</f>
        <v>1258.4508361204014</v>
      </c>
      <c r="BY277" s="99">
        <f t="shared" si="236"/>
        <v>20.97418060200669</v>
      </c>
      <c r="BZ277" s="99">
        <f>BY277*Input!$N$23</f>
        <v>49352.205008160527</v>
      </c>
      <c r="CA277" s="100">
        <f t="shared" si="237"/>
        <v>49.352205008160524</v>
      </c>
      <c r="CC277" s="95">
        <v>5540</v>
      </c>
      <c r="CD277" s="94">
        <f t="shared" si="238"/>
        <v>19</v>
      </c>
      <c r="CE277" s="94">
        <f t="shared" si="239"/>
        <v>25</v>
      </c>
      <c r="CF277" s="94">
        <f t="shared" si="240"/>
        <v>31.5</v>
      </c>
      <c r="CG277" s="94">
        <f t="shared" si="241"/>
        <v>38</v>
      </c>
      <c r="CH277" s="94">
        <f t="shared" si="242"/>
        <v>43.5</v>
      </c>
      <c r="CI277" s="94">
        <f t="shared" si="243"/>
        <v>49.5</v>
      </c>
      <c r="CK277" s="95">
        <v>5540</v>
      </c>
      <c r="CL277" s="162">
        <f t="shared" si="244"/>
        <v>8.1487525987525995</v>
      </c>
      <c r="CM277" s="162">
        <f t="shared" si="245"/>
        <v>10.720136752136751</v>
      </c>
      <c r="CN277" s="162">
        <f t="shared" si="246"/>
        <v>13.400170940170938</v>
      </c>
      <c r="CO277" s="162">
        <f t="shared" si="247"/>
        <v>16.080205128205129</v>
      </c>
      <c r="CP277" s="162">
        <f t="shared" si="248"/>
        <v>18.425235042735043</v>
      </c>
      <c r="CQ277" s="162">
        <f t="shared" si="249"/>
        <v>20.97418060200669</v>
      </c>
    </row>
    <row r="278" spans="1:95" ht="19.5" thickTop="1" thickBot="1">
      <c r="A278" s="70">
        <v>5590</v>
      </c>
      <c r="B278" s="70">
        <v>78.34</v>
      </c>
      <c r="C278" s="70">
        <v>98.426000000000002</v>
      </c>
      <c r="D278" s="70">
        <v>73.742999999999995</v>
      </c>
      <c r="E278" s="70">
        <v>3.6850000000000001</v>
      </c>
      <c r="G278" s="92">
        <v>1</v>
      </c>
      <c r="H278" s="93">
        <f t="shared" si="250"/>
        <v>10.219679633867276</v>
      </c>
      <c r="O278" s="95">
        <v>5550</v>
      </c>
      <c r="P278" s="94">
        <f t="shared" si="202"/>
        <v>12.989151650381618</v>
      </c>
      <c r="Q278" s="94">
        <f t="shared" si="203"/>
        <v>13.274926184112857</v>
      </c>
      <c r="R278" s="94">
        <f t="shared" si="204"/>
        <v>13.39879750742892</v>
      </c>
      <c r="S278" s="94">
        <f t="shared" si="205"/>
        <v>13.227952364415231</v>
      </c>
      <c r="T278" s="94">
        <f t="shared" si="206"/>
        <v>13.04678386322349</v>
      </c>
      <c r="U278" s="94">
        <f t="shared" si="207"/>
        <v>12.669917817177598</v>
      </c>
      <c r="V278" s="82"/>
      <c r="W278" s="95">
        <v>5550</v>
      </c>
      <c r="X278" s="161">
        <f t="shared" si="215"/>
        <v>9.1087399116493106</v>
      </c>
      <c r="Y278" s="161">
        <f t="shared" si="216"/>
        <v>9.2571547378148029</v>
      </c>
      <c r="Z278" s="161">
        <f t="shared" si="217"/>
        <v>9.2714504762318271</v>
      </c>
      <c r="AA278" s="161">
        <f t="shared" si="218"/>
        <v>9.0627397641245881</v>
      </c>
      <c r="AB278" s="161">
        <f t="shared" si="219"/>
        <v>8.8430044795968215</v>
      </c>
      <c r="AC278" s="161">
        <f t="shared" si="220"/>
        <v>8.4661384335509293</v>
      </c>
      <c r="AD278" s="82"/>
      <c r="AE278" s="82"/>
      <c r="AF278" s="82"/>
      <c r="AG278" s="95">
        <v>5550</v>
      </c>
      <c r="AH278" s="161">
        <f t="shared" si="221"/>
        <v>-11.195461628167639</v>
      </c>
      <c r="AI278" s="161">
        <f t="shared" si="222"/>
        <v>-11.392102471066604</v>
      </c>
      <c r="AJ278" s="161">
        <f t="shared" si="223"/>
        <v>-11.65409180094232</v>
      </c>
      <c r="AK278" s="161">
        <f t="shared" si="224"/>
        <v>-11.974300981901528</v>
      </c>
      <c r="AL278" s="161">
        <f t="shared" si="225"/>
        <v>-12.302242486832764</v>
      </c>
      <c r="AM278" s="161">
        <f t="shared" si="226"/>
        <v>-12.709257816562326</v>
      </c>
      <c r="AN278" s="81"/>
      <c r="AO278" s="81"/>
      <c r="AP278" s="95">
        <v>5550</v>
      </c>
      <c r="AQ278" s="94">
        <f t="shared" si="208"/>
        <v>71.047142963009193</v>
      </c>
      <c r="AR278" s="94">
        <f t="shared" si="209"/>
        <v>122.96032548833607</v>
      </c>
      <c r="AS278" s="94">
        <f t="shared" si="210"/>
        <v>192.12550857552509</v>
      </c>
      <c r="AT278" s="94">
        <f t="shared" si="211"/>
        <v>276.66073234875608</v>
      </c>
      <c r="AU278" s="94">
        <f t="shared" si="212"/>
        <v>363.23728965060195</v>
      </c>
      <c r="AV278" s="94">
        <f t="shared" si="213"/>
        <v>470.68933669920676</v>
      </c>
      <c r="AW278" s="81"/>
      <c r="AX278" s="95">
        <v>5550</v>
      </c>
      <c r="AY278" s="99">
        <f>'Max limit'!AX278*Input!PrimaryDrive_ratio*Input!Gear1_ratio*Input!FinalDrive_ratio</f>
        <v>489.80769230769232</v>
      </c>
      <c r="AZ278" s="99">
        <f t="shared" si="227"/>
        <v>8.1634615384615383</v>
      </c>
      <c r="BA278" s="99">
        <f>AZ278*Input!$N$23</f>
        <v>19208.60867307692</v>
      </c>
      <c r="BB278" s="97">
        <f t="shared" si="214"/>
        <v>19.20860867307692</v>
      </c>
      <c r="BC278" s="95">
        <v>5550</v>
      </c>
      <c r="BD278" s="99">
        <f>'Max limit'!AX278*Input!PrimaryDrive_ratio*Input!Gear2_ratio*Input!FinalDrive_ratio</f>
        <v>644.36923076923074</v>
      </c>
      <c r="BE278" s="99">
        <f t="shared" si="228"/>
        <v>10.739487179487179</v>
      </c>
      <c r="BF278" s="99">
        <f>BE278*Input!$N$23</f>
        <v>25269.99185435897</v>
      </c>
      <c r="BG278" s="100">
        <f t="shared" si="229"/>
        <v>25.26999185435897</v>
      </c>
      <c r="BH278" s="95">
        <v>5550</v>
      </c>
      <c r="BI278" s="99">
        <f>'Max limit'!AX278*Input!PrimaryDrive_ratio*Input!Gear3_ratio*Input!FinalDrive_ratio</f>
        <v>805.46153846153845</v>
      </c>
      <c r="BJ278" s="99">
        <f t="shared" si="230"/>
        <v>13.424358974358974</v>
      </c>
      <c r="BK278" s="99">
        <f>BJ278*Input!$N$23</f>
        <v>31587.48981794871</v>
      </c>
      <c r="BL278" s="100">
        <f t="shared" si="231"/>
        <v>31.587489817948711</v>
      </c>
      <c r="BM278" s="95">
        <v>5550</v>
      </c>
      <c r="BN278" s="99">
        <f>'Max limit'!AX278*Input!PrimaryDrive_ratio*Input!Gear4_ratio*Input!FinalDrive_ratio</f>
        <v>966.55384615384617</v>
      </c>
      <c r="BO278" s="99">
        <f t="shared" si="232"/>
        <v>16.10923076923077</v>
      </c>
      <c r="BP278" s="99">
        <f>BO278*Input!$N$23</f>
        <v>37904.987781538453</v>
      </c>
      <c r="BQ278" s="100">
        <f t="shared" si="233"/>
        <v>37.904987781538452</v>
      </c>
      <c r="BR278" s="95">
        <v>5550</v>
      </c>
      <c r="BS278" s="99">
        <f>'Max limit'!AX278*Input!PrimaryDrive_ratio*Input!Gear5_ratio*Input!FinalDrive_ratio</f>
        <v>1107.5096153846152</v>
      </c>
      <c r="BT278" s="99">
        <f t="shared" si="234"/>
        <v>18.458493589743586</v>
      </c>
      <c r="BU278" s="99">
        <f>BT278*Input!$N$23</f>
        <v>43432.798499679469</v>
      </c>
      <c r="BV278" s="100">
        <f t="shared" si="235"/>
        <v>43.432798499679471</v>
      </c>
      <c r="BW278" s="95">
        <v>5550</v>
      </c>
      <c r="BX278" s="99">
        <f>'Max limit'!AX278*Input!PrimaryDrive_ratio*Input!Gear6_ratio*Input!FinalDrive_ratio</f>
        <v>1260.7224080267556</v>
      </c>
      <c r="BY278" s="99">
        <f t="shared" si="236"/>
        <v>21.012040133779259</v>
      </c>
      <c r="BZ278" s="99">
        <f>BY278*Input!$N$23</f>
        <v>49441.28841070232</v>
      </c>
      <c r="CA278" s="100">
        <f t="shared" si="237"/>
        <v>49.44128841070232</v>
      </c>
      <c r="CC278" s="95">
        <v>5550</v>
      </c>
      <c r="CD278" s="94">
        <f t="shared" si="238"/>
        <v>19</v>
      </c>
      <c r="CE278" s="94">
        <f t="shared" si="239"/>
        <v>25.5</v>
      </c>
      <c r="CF278" s="94">
        <f t="shared" si="240"/>
        <v>31.5</v>
      </c>
      <c r="CG278" s="94">
        <f t="shared" si="241"/>
        <v>38</v>
      </c>
      <c r="CH278" s="94">
        <f t="shared" si="242"/>
        <v>43.5</v>
      </c>
      <c r="CI278" s="94">
        <f t="shared" si="243"/>
        <v>49.5</v>
      </c>
      <c r="CK278" s="95">
        <v>5550</v>
      </c>
      <c r="CL278" s="162">
        <f t="shared" si="244"/>
        <v>8.1634615384615383</v>
      </c>
      <c r="CM278" s="162">
        <f t="shared" si="245"/>
        <v>10.739487179487179</v>
      </c>
      <c r="CN278" s="162">
        <f t="shared" si="246"/>
        <v>13.424358974358974</v>
      </c>
      <c r="CO278" s="162">
        <f t="shared" si="247"/>
        <v>16.10923076923077</v>
      </c>
      <c r="CP278" s="162">
        <f t="shared" si="248"/>
        <v>18.458493589743586</v>
      </c>
      <c r="CQ278" s="162">
        <f t="shared" si="249"/>
        <v>21.012040133779259</v>
      </c>
    </row>
    <row r="279" spans="1:95" ht="19.5" thickTop="1" thickBot="1">
      <c r="A279" s="70">
        <v>5600</v>
      </c>
      <c r="B279" s="70">
        <v>78.552000000000007</v>
      </c>
      <c r="C279" s="70">
        <v>98.516000000000005</v>
      </c>
      <c r="D279" s="70">
        <v>73.938000000000002</v>
      </c>
      <c r="E279" s="70">
        <v>3.6989999999999998</v>
      </c>
      <c r="G279" s="92">
        <v>1</v>
      </c>
      <c r="H279" s="93">
        <f t="shared" si="250"/>
        <v>10.26487414187643</v>
      </c>
      <c r="O279" s="95">
        <v>5560</v>
      </c>
      <c r="P279" s="94">
        <f t="shared" si="202"/>
        <v>12.988322019475678</v>
      </c>
      <c r="Q279" s="94">
        <f t="shared" si="203"/>
        <v>13.273439527296471</v>
      </c>
      <c r="R279" s="94">
        <f t="shared" si="204"/>
        <v>13.396411254300345</v>
      </c>
      <c r="S279" s="94">
        <f t="shared" si="205"/>
        <v>13.224484635098111</v>
      </c>
      <c r="T279" s="94">
        <f t="shared" si="206"/>
        <v>13.042188806924111</v>
      </c>
      <c r="U279" s="94">
        <f t="shared" si="207"/>
        <v>12.66396346154486</v>
      </c>
      <c r="V279" s="82"/>
      <c r="W279" s="95">
        <v>5560</v>
      </c>
      <c r="X279" s="161">
        <f t="shared" si="215"/>
        <v>9.1079102807433685</v>
      </c>
      <c r="Y279" s="161">
        <f t="shared" si="216"/>
        <v>9.2556680809984169</v>
      </c>
      <c r="Z279" s="161">
        <f t="shared" si="217"/>
        <v>9.2690642231032516</v>
      </c>
      <c r="AA279" s="161">
        <f t="shared" si="218"/>
        <v>9.0592720348074671</v>
      </c>
      <c r="AB279" s="161">
        <f t="shared" si="219"/>
        <v>8.8384094232974402</v>
      </c>
      <c r="AC279" s="161">
        <f t="shared" si="220"/>
        <v>8.4601840779181909</v>
      </c>
      <c r="AD279" s="82"/>
      <c r="AE279" s="82"/>
      <c r="AF279" s="82"/>
      <c r="AG279" s="95">
        <v>5560</v>
      </c>
      <c r="AH279" s="161">
        <f t="shared" si="221"/>
        <v>-11.196432296327592</v>
      </c>
      <c r="AI279" s="161">
        <f t="shared" si="222"/>
        <v>-11.39378239326912</v>
      </c>
      <c r="AJ279" s="161">
        <f t="shared" si="223"/>
        <v>-11.656716679383752</v>
      </c>
      <c r="AK279" s="161">
        <f t="shared" si="224"/>
        <v>-11.978080806857191</v>
      </c>
      <c r="AL279" s="161">
        <f t="shared" si="225"/>
        <v>-12.307205147636095</v>
      </c>
      <c r="AM279" s="161">
        <f t="shared" si="226"/>
        <v>-12.715688520645685</v>
      </c>
      <c r="AN279" s="81"/>
      <c r="AO279" s="81"/>
      <c r="AP279" s="95">
        <v>5560</v>
      </c>
      <c r="AQ279" s="94">
        <f t="shared" si="208"/>
        <v>71.3033993572366</v>
      </c>
      <c r="AR279" s="94">
        <f t="shared" si="209"/>
        <v>123.40382494980034</v>
      </c>
      <c r="AS279" s="94">
        <f t="shared" si="210"/>
        <v>192.81847648406298</v>
      </c>
      <c r="AT279" s="94">
        <f t="shared" si="211"/>
        <v>277.65860613705075</v>
      </c>
      <c r="AU279" s="94">
        <f t="shared" si="212"/>
        <v>364.54743210268174</v>
      </c>
      <c r="AV279" s="94">
        <f t="shared" si="213"/>
        <v>472.38704257721304</v>
      </c>
      <c r="AW279" s="81"/>
      <c r="AX279" s="95">
        <v>5560</v>
      </c>
      <c r="AY279" s="99">
        <f>'Max limit'!AX279*Input!PrimaryDrive_ratio*Input!Gear1_ratio*Input!FinalDrive_ratio</f>
        <v>490.69022869022865</v>
      </c>
      <c r="AZ279" s="99">
        <f t="shared" si="227"/>
        <v>8.1781704781704772</v>
      </c>
      <c r="BA279" s="99">
        <f>AZ279*Input!$N$23</f>
        <v>19243.218778794173</v>
      </c>
      <c r="BB279" s="97">
        <f t="shared" si="214"/>
        <v>19.243218778794173</v>
      </c>
      <c r="BC279" s="95">
        <v>5560</v>
      </c>
      <c r="BD279" s="99">
        <f>'Max limit'!AX279*Input!PrimaryDrive_ratio*Input!Gear2_ratio*Input!FinalDrive_ratio</f>
        <v>645.53025641025636</v>
      </c>
      <c r="BE279" s="99">
        <f t="shared" si="228"/>
        <v>10.758837606837606</v>
      </c>
      <c r="BF279" s="99">
        <f>BE279*Input!$N$23</f>
        <v>25315.523371213669</v>
      </c>
      <c r="BG279" s="100">
        <f t="shared" si="229"/>
        <v>25.315523371213668</v>
      </c>
      <c r="BH279" s="95">
        <v>5560</v>
      </c>
      <c r="BI279" s="99">
        <f>'Max limit'!AX279*Input!PrimaryDrive_ratio*Input!Gear3_ratio*Input!FinalDrive_ratio</f>
        <v>806.91282051282042</v>
      </c>
      <c r="BJ279" s="99">
        <f t="shared" si="230"/>
        <v>13.448547008547006</v>
      </c>
      <c r="BK279" s="99">
        <f>BJ279*Input!$N$23</f>
        <v>31644.404214017082</v>
      </c>
      <c r="BL279" s="100">
        <f t="shared" si="231"/>
        <v>31.644404214017083</v>
      </c>
      <c r="BM279" s="95">
        <v>5560</v>
      </c>
      <c r="BN279" s="99">
        <f>'Max limit'!AX279*Input!PrimaryDrive_ratio*Input!Gear4_ratio*Input!FinalDrive_ratio</f>
        <v>968.29538461538459</v>
      </c>
      <c r="BO279" s="99">
        <f t="shared" si="232"/>
        <v>16.13825641025641</v>
      </c>
      <c r="BP279" s="99">
        <f>BO279*Input!$N$23</f>
        <v>37973.285056820503</v>
      </c>
      <c r="BQ279" s="100">
        <f t="shared" si="233"/>
        <v>37.973285056820501</v>
      </c>
      <c r="BR279" s="95">
        <v>5560</v>
      </c>
      <c r="BS279" s="99">
        <f>'Max limit'!AX279*Input!PrimaryDrive_ratio*Input!Gear5_ratio*Input!FinalDrive_ratio</f>
        <v>1109.5051282051281</v>
      </c>
      <c r="BT279" s="99">
        <f t="shared" si="234"/>
        <v>18.491752136752137</v>
      </c>
      <c r="BU279" s="99">
        <f>BT279*Input!$N$23</f>
        <v>43511.055794273496</v>
      </c>
      <c r="BV279" s="100">
        <f t="shared" si="235"/>
        <v>43.511055794273496</v>
      </c>
      <c r="BW279" s="95">
        <v>5560</v>
      </c>
      <c r="BX279" s="99">
        <f>'Max limit'!AX279*Input!PrimaryDrive_ratio*Input!Gear6_ratio*Input!FinalDrive_ratio</f>
        <v>1262.9939799331103</v>
      </c>
      <c r="BY279" s="99">
        <f t="shared" si="236"/>
        <v>21.049899665551838</v>
      </c>
      <c r="BZ279" s="99">
        <f>BY279*Input!$N$23</f>
        <v>49530.371813244135</v>
      </c>
      <c r="CA279" s="100">
        <f t="shared" si="237"/>
        <v>49.530371813244138</v>
      </c>
      <c r="CC279" s="95">
        <v>5560</v>
      </c>
      <c r="CD279" s="94">
        <f t="shared" si="238"/>
        <v>19</v>
      </c>
      <c r="CE279" s="94">
        <f t="shared" si="239"/>
        <v>25.5</v>
      </c>
      <c r="CF279" s="94">
        <f t="shared" si="240"/>
        <v>31.5</v>
      </c>
      <c r="CG279" s="94">
        <f t="shared" si="241"/>
        <v>38</v>
      </c>
      <c r="CH279" s="94">
        <f t="shared" si="242"/>
        <v>43.5</v>
      </c>
      <c r="CI279" s="94">
        <f t="shared" si="243"/>
        <v>49.5</v>
      </c>
      <c r="CK279" s="95">
        <v>5560</v>
      </c>
      <c r="CL279" s="162">
        <f t="shared" si="244"/>
        <v>8.1781704781704772</v>
      </c>
      <c r="CM279" s="162">
        <f t="shared" si="245"/>
        <v>10.758837606837606</v>
      </c>
      <c r="CN279" s="162">
        <f t="shared" si="246"/>
        <v>13.448547008547006</v>
      </c>
      <c r="CO279" s="162">
        <f t="shared" si="247"/>
        <v>16.13825641025641</v>
      </c>
      <c r="CP279" s="162">
        <f t="shared" si="248"/>
        <v>18.491752136752137</v>
      </c>
      <c r="CQ279" s="162">
        <f t="shared" si="249"/>
        <v>21.049899665551838</v>
      </c>
    </row>
    <row r="280" spans="1:95" ht="19.5" thickTop="1" thickBot="1">
      <c r="A280" s="70">
        <v>5610</v>
      </c>
      <c r="B280" s="70">
        <v>78.763999999999996</v>
      </c>
      <c r="C280" s="70">
        <v>98.606999999999999</v>
      </c>
      <c r="D280" s="70">
        <v>74.137</v>
      </c>
      <c r="E280" s="70">
        <v>3.7109999999999999</v>
      </c>
      <c r="G280" s="92">
        <v>1</v>
      </c>
      <c r="H280" s="93">
        <f t="shared" si="250"/>
        <v>10.310068649885583</v>
      </c>
      <c r="O280" s="95">
        <v>5570</v>
      </c>
      <c r="P280" s="94">
        <f t="shared" si="202"/>
        <v>12.987490895084756</v>
      </c>
      <c r="Q280" s="94">
        <f t="shared" si="203"/>
        <v>13.27195019423019</v>
      </c>
      <c r="R280" s="94">
        <f t="shared" si="204"/>
        <v>13.394020705486572</v>
      </c>
      <c r="S280" s="94">
        <f t="shared" si="205"/>
        <v>13.221010663243966</v>
      </c>
      <c r="T280" s="94">
        <f t="shared" si="206"/>
        <v>13.037585478696196</v>
      </c>
      <c r="U280" s="94">
        <f t="shared" si="207"/>
        <v>12.657998387000092</v>
      </c>
      <c r="V280" s="82"/>
      <c r="W280" s="95">
        <v>5570</v>
      </c>
      <c r="X280" s="161">
        <f t="shared" si="215"/>
        <v>9.1070791563524462</v>
      </c>
      <c r="Y280" s="161">
        <f t="shared" si="216"/>
        <v>9.2541787479321371</v>
      </c>
      <c r="Z280" s="161">
        <f t="shared" si="217"/>
        <v>9.2666736742894784</v>
      </c>
      <c r="AA280" s="161">
        <f t="shared" si="218"/>
        <v>9.0557980629533219</v>
      </c>
      <c r="AB280" s="161">
        <f t="shared" si="219"/>
        <v>8.8338060950695265</v>
      </c>
      <c r="AC280" s="161">
        <f t="shared" si="220"/>
        <v>8.4542190033734226</v>
      </c>
      <c r="AD280" s="82"/>
      <c r="AE280" s="82"/>
      <c r="AF280" s="82"/>
      <c r="AG280" s="95">
        <v>5570</v>
      </c>
      <c r="AH280" s="161">
        <f t="shared" si="221"/>
        <v>-11.197404711864969</v>
      </c>
      <c r="AI280" s="161">
        <f t="shared" si="222"/>
        <v>-11.395465339634018</v>
      </c>
      <c r="AJ280" s="161">
        <f t="shared" si="223"/>
        <v>-11.659346283078904</v>
      </c>
      <c r="AK280" s="161">
        <f t="shared" si="224"/>
        <v>-11.981867436178209</v>
      </c>
      <c r="AL280" s="161">
        <f t="shared" si="225"/>
        <v>-12.312176742122242</v>
      </c>
      <c r="AM280" s="161">
        <f t="shared" si="226"/>
        <v>-12.722130801154034</v>
      </c>
      <c r="AN280" s="81"/>
      <c r="AO280" s="81"/>
      <c r="AP280" s="95">
        <v>5570</v>
      </c>
      <c r="AQ280" s="94">
        <f t="shared" si="208"/>
        <v>71.560117059104456</v>
      </c>
      <c r="AR280" s="94">
        <f t="shared" si="209"/>
        <v>123.84812279013322</v>
      </c>
      <c r="AS280" s="94">
        <f t="shared" si="210"/>
        <v>193.51269185958307</v>
      </c>
      <c r="AT280" s="94">
        <f t="shared" si="211"/>
        <v>278.65827627779953</v>
      </c>
      <c r="AU280" s="94">
        <f t="shared" si="212"/>
        <v>365.8599330470243</v>
      </c>
      <c r="AV280" s="94">
        <f t="shared" si="213"/>
        <v>474.08780463141727</v>
      </c>
      <c r="AW280" s="81"/>
      <c r="AX280" s="95">
        <v>5570</v>
      </c>
      <c r="AY280" s="99">
        <f>'Max limit'!AX280*Input!PrimaryDrive_ratio*Input!Gear1_ratio*Input!FinalDrive_ratio</f>
        <v>491.57276507276515</v>
      </c>
      <c r="AZ280" s="99">
        <f t="shared" si="227"/>
        <v>8.1928794178794195</v>
      </c>
      <c r="BA280" s="99">
        <f>AZ280*Input!$N$23</f>
        <v>19277.828884511437</v>
      </c>
      <c r="BB280" s="97">
        <f t="shared" si="214"/>
        <v>19.277828884511436</v>
      </c>
      <c r="BC280" s="95">
        <v>5570</v>
      </c>
      <c r="BD280" s="99">
        <f>'Max limit'!AX280*Input!PrimaryDrive_ratio*Input!Gear2_ratio*Input!FinalDrive_ratio</f>
        <v>646.69128205128209</v>
      </c>
      <c r="BE280" s="99">
        <f t="shared" si="228"/>
        <v>10.778188034188036</v>
      </c>
      <c r="BF280" s="99">
        <f>BE280*Input!$N$23</f>
        <v>25361.054888068375</v>
      </c>
      <c r="BG280" s="100">
        <f t="shared" si="229"/>
        <v>25.361054888068374</v>
      </c>
      <c r="BH280" s="95">
        <v>5570</v>
      </c>
      <c r="BI280" s="99">
        <f>'Max limit'!AX280*Input!PrimaryDrive_ratio*Input!Gear3_ratio*Input!FinalDrive_ratio</f>
        <v>808.3641025641025</v>
      </c>
      <c r="BJ280" s="99">
        <f t="shared" si="230"/>
        <v>13.472735042735042</v>
      </c>
      <c r="BK280" s="99">
        <f>BJ280*Input!$N$23</f>
        <v>31701.318610085462</v>
      </c>
      <c r="BL280" s="100">
        <f t="shared" si="231"/>
        <v>31.701318610085462</v>
      </c>
      <c r="BM280" s="95">
        <v>5570</v>
      </c>
      <c r="BN280" s="99">
        <f>'Max limit'!AX280*Input!PrimaryDrive_ratio*Input!Gear4_ratio*Input!FinalDrive_ratio</f>
        <v>970.03692307692313</v>
      </c>
      <c r="BO280" s="99">
        <f t="shared" si="232"/>
        <v>16.167282051282051</v>
      </c>
      <c r="BP280" s="99">
        <f>BO280*Input!$N$23</f>
        <v>38041.582332102553</v>
      </c>
      <c r="BQ280" s="100">
        <f t="shared" si="233"/>
        <v>38.04158233210255</v>
      </c>
      <c r="BR280" s="95">
        <v>5570</v>
      </c>
      <c r="BS280" s="99">
        <f>'Max limit'!AX280*Input!PrimaryDrive_ratio*Input!Gear5_ratio*Input!FinalDrive_ratio</f>
        <v>1111.500641025641</v>
      </c>
      <c r="BT280" s="99">
        <f t="shared" si="234"/>
        <v>18.525010683760684</v>
      </c>
      <c r="BU280" s="99">
        <f>BT280*Input!$N$23</f>
        <v>43589.313088867515</v>
      </c>
      <c r="BV280" s="100">
        <f t="shared" si="235"/>
        <v>43.589313088867513</v>
      </c>
      <c r="BW280" s="95">
        <v>5570</v>
      </c>
      <c r="BX280" s="99">
        <f>'Max limit'!AX280*Input!PrimaryDrive_ratio*Input!Gear6_ratio*Input!FinalDrive_ratio</f>
        <v>1265.2655518394649</v>
      </c>
      <c r="BY280" s="99">
        <f t="shared" si="236"/>
        <v>21.087759197324417</v>
      </c>
      <c r="BZ280" s="99">
        <f>BY280*Input!$N$23</f>
        <v>49619.455215785951</v>
      </c>
      <c r="CA280" s="100">
        <f t="shared" si="237"/>
        <v>49.619455215785948</v>
      </c>
      <c r="CC280" s="95">
        <v>5570</v>
      </c>
      <c r="CD280" s="94">
        <f t="shared" si="238"/>
        <v>19.5</v>
      </c>
      <c r="CE280" s="94">
        <f t="shared" si="239"/>
        <v>25.5</v>
      </c>
      <c r="CF280" s="94">
        <f t="shared" si="240"/>
        <v>31.5</v>
      </c>
      <c r="CG280" s="94">
        <f t="shared" si="241"/>
        <v>38</v>
      </c>
      <c r="CH280" s="94">
        <f t="shared" si="242"/>
        <v>43.5</v>
      </c>
      <c r="CI280" s="94">
        <f t="shared" si="243"/>
        <v>49.5</v>
      </c>
      <c r="CK280" s="95">
        <v>5570</v>
      </c>
      <c r="CL280" s="162">
        <f t="shared" si="244"/>
        <v>8.1928794178794195</v>
      </c>
      <c r="CM280" s="162">
        <f t="shared" si="245"/>
        <v>10.778188034188036</v>
      </c>
      <c r="CN280" s="162">
        <f t="shared" si="246"/>
        <v>13.472735042735042</v>
      </c>
      <c r="CO280" s="162">
        <f t="shared" si="247"/>
        <v>16.167282051282051</v>
      </c>
      <c r="CP280" s="162">
        <f t="shared" si="248"/>
        <v>18.525010683760684</v>
      </c>
      <c r="CQ280" s="162">
        <f t="shared" si="249"/>
        <v>21.087759197324417</v>
      </c>
    </row>
    <row r="281" spans="1:95" ht="19.5" thickTop="1" thickBot="1">
      <c r="A281" s="70">
        <v>5620</v>
      </c>
      <c r="B281" s="70">
        <v>78.971999999999994</v>
      </c>
      <c r="C281" s="70">
        <v>98.691000000000003</v>
      </c>
      <c r="D281" s="70">
        <v>74.334999999999994</v>
      </c>
      <c r="E281" s="70">
        <v>3.718</v>
      </c>
      <c r="G281" s="92">
        <v>1</v>
      </c>
      <c r="H281" s="93">
        <f t="shared" si="250"/>
        <v>10.355263157894736</v>
      </c>
      <c r="O281" s="95">
        <v>5580</v>
      </c>
      <c r="P281" s="94">
        <f t="shared" si="202"/>
        <v>12.986658277208857</v>
      </c>
      <c r="Q281" s="94">
        <f t="shared" si="203"/>
        <v>13.270458184914016</v>
      </c>
      <c r="R281" s="94">
        <f t="shared" si="204"/>
        <v>13.391625860987597</v>
      </c>
      <c r="S281" s="94">
        <f t="shared" si="205"/>
        <v>13.217530448852793</v>
      </c>
      <c r="T281" s="94">
        <f t="shared" si="206"/>
        <v>13.032973878539751</v>
      </c>
      <c r="U281" s="94">
        <f t="shared" si="207"/>
        <v>12.652022593543295</v>
      </c>
      <c r="V281" s="82"/>
      <c r="W281" s="95">
        <v>5580</v>
      </c>
      <c r="X281" s="161">
        <f t="shared" si="215"/>
        <v>9.1062465384765456</v>
      </c>
      <c r="Y281" s="161">
        <f t="shared" si="216"/>
        <v>9.2526867386159619</v>
      </c>
      <c r="Z281" s="161">
        <f t="shared" si="217"/>
        <v>9.2642788297905039</v>
      </c>
      <c r="AA281" s="161">
        <f t="shared" si="218"/>
        <v>9.0523178485621507</v>
      </c>
      <c r="AB281" s="161">
        <f t="shared" si="219"/>
        <v>8.8291944949130823</v>
      </c>
      <c r="AC281" s="161">
        <f t="shared" si="220"/>
        <v>8.448243209916626</v>
      </c>
      <c r="AD281" s="82"/>
      <c r="AE281" s="82"/>
      <c r="AF281" s="82"/>
      <c r="AG281" s="95">
        <v>5580</v>
      </c>
      <c r="AH281" s="161">
        <f t="shared" si="221"/>
        <v>-11.198378874779774</v>
      </c>
      <c r="AI281" s="161">
        <f t="shared" si="222"/>
        <v>-11.397151310161295</v>
      </c>
      <c r="AJ281" s="161">
        <f t="shared" si="223"/>
        <v>-11.661980612027776</v>
      </c>
      <c r="AK281" s="161">
        <f t="shared" si="224"/>
        <v>-11.985660869864585</v>
      </c>
      <c r="AL281" s="161">
        <f t="shared" si="225"/>
        <v>-12.317157270291201</v>
      </c>
      <c r="AM281" s="161">
        <f t="shared" si="226"/>
        <v>-12.728584658087374</v>
      </c>
      <c r="AN281" s="81"/>
      <c r="AO281" s="81"/>
      <c r="AP281" s="95">
        <v>5580</v>
      </c>
      <c r="AQ281" s="94">
        <f t="shared" si="208"/>
        <v>71.817296068612578</v>
      </c>
      <c r="AR281" s="94">
        <f t="shared" si="209"/>
        <v>124.29321900933454</v>
      </c>
      <c r="AS281" s="94">
        <f t="shared" si="210"/>
        <v>194.20815470208512</v>
      </c>
      <c r="AT281" s="94">
        <f t="shared" si="211"/>
        <v>279.65974277100275</v>
      </c>
      <c r="AU281" s="94">
        <f t="shared" si="212"/>
        <v>367.17479248362974</v>
      </c>
      <c r="AV281" s="94">
        <f t="shared" si="213"/>
        <v>475.79162286181918</v>
      </c>
      <c r="AW281" s="81"/>
      <c r="AX281" s="95">
        <v>5580</v>
      </c>
      <c r="AY281" s="99">
        <f>'Max limit'!AX281*Input!PrimaryDrive_ratio*Input!Gear1_ratio*Input!FinalDrive_ratio</f>
        <v>492.45530145530142</v>
      </c>
      <c r="AZ281" s="99">
        <f t="shared" si="227"/>
        <v>8.2075883575883566</v>
      </c>
      <c r="BA281" s="99">
        <f>AZ281*Input!$N$23</f>
        <v>19312.438990228686</v>
      </c>
      <c r="BB281" s="97">
        <f t="shared" si="214"/>
        <v>19.312438990228685</v>
      </c>
      <c r="BC281" s="95">
        <v>5580</v>
      </c>
      <c r="BD281" s="99">
        <f>'Max limit'!AX281*Input!PrimaryDrive_ratio*Input!Gear2_ratio*Input!FinalDrive_ratio</f>
        <v>647.8523076923077</v>
      </c>
      <c r="BE281" s="99">
        <f t="shared" si="228"/>
        <v>10.797538461538462</v>
      </c>
      <c r="BF281" s="99">
        <f>BE281*Input!$N$23</f>
        <v>25406.586404923073</v>
      </c>
      <c r="BG281" s="100">
        <f t="shared" si="229"/>
        <v>25.406586404923072</v>
      </c>
      <c r="BH281" s="95">
        <v>5580</v>
      </c>
      <c r="BI281" s="99">
        <f>'Max limit'!AX281*Input!PrimaryDrive_ratio*Input!Gear3_ratio*Input!FinalDrive_ratio</f>
        <v>809.81538461538446</v>
      </c>
      <c r="BJ281" s="99">
        <f t="shared" si="230"/>
        <v>13.496923076923075</v>
      </c>
      <c r="BK281" s="99">
        <f>BJ281*Input!$N$23</f>
        <v>31758.233006153834</v>
      </c>
      <c r="BL281" s="100">
        <f t="shared" si="231"/>
        <v>31.758233006153834</v>
      </c>
      <c r="BM281" s="95">
        <v>5580</v>
      </c>
      <c r="BN281" s="99">
        <f>'Max limit'!AX281*Input!PrimaryDrive_ratio*Input!Gear4_ratio*Input!FinalDrive_ratio</f>
        <v>971.77846153846156</v>
      </c>
      <c r="BO281" s="99">
        <f t="shared" si="232"/>
        <v>16.196307692307691</v>
      </c>
      <c r="BP281" s="99">
        <f>BO281*Input!$N$23</f>
        <v>38109.87960738461</v>
      </c>
      <c r="BQ281" s="100">
        <f t="shared" si="233"/>
        <v>38.109879607384613</v>
      </c>
      <c r="BR281" s="95">
        <v>5580</v>
      </c>
      <c r="BS281" s="99">
        <f>'Max limit'!AX281*Input!PrimaryDrive_ratio*Input!Gear5_ratio*Input!FinalDrive_ratio</f>
        <v>1113.4961538461539</v>
      </c>
      <c r="BT281" s="99">
        <f t="shared" si="234"/>
        <v>18.558269230769231</v>
      </c>
      <c r="BU281" s="99">
        <f>BT281*Input!$N$23</f>
        <v>43667.570383461527</v>
      </c>
      <c r="BV281" s="100">
        <f t="shared" si="235"/>
        <v>43.667570383461523</v>
      </c>
      <c r="BW281" s="95">
        <v>5580</v>
      </c>
      <c r="BX281" s="99">
        <f>'Max limit'!AX281*Input!PrimaryDrive_ratio*Input!Gear6_ratio*Input!FinalDrive_ratio</f>
        <v>1267.5371237458194</v>
      </c>
      <c r="BY281" s="99">
        <f t="shared" si="236"/>
        <v>21.125618729096988</v>
      </c>
      <c r="BZ281" s="99">
        <f>BY281*Input!$N$23</f>
        <v>49708.538618327744</v>
      </c>
      <c r="CA281" s="100">
        <f t="shared" si="237"/>
        <v>49.708538618327744</v>
      </c>
      <c r="CC281" s="95">
        <v>5580</v>
      </c>
      <c r="CD281" s="94">
        <f t="shared" si="238"/>
        <v>19.5</v>
      </c>
      <c r="CE281" s="94">
        <f t="shared" si="239"/>
        <v>25.5</v>
      </c>
      <c r="CF281" s="94">
        <f t="shared" si="240"/>
        <v>32</v>
      </c>
      <c r="CG281" s="94">
        <f t="shared" si="241"/>
        <v>38</v>
      </c>
      <c r="CH281" s="94">
        <f t="shared" si="242"/>
        <v>43.5</v>
      </c>
      <c r="CI281" s="94">
        <f t="shared" si="243"/>
        <v>49.5</v>
      </c>
      <c r="CK281" s="95">
        <v>5580</v>
      </c>
      <c r="CL281" s="162">
        <f t="shared" si="244"/>
        <v>8.2075883575883566</v>
      </c>
      <c r="CM281" s="162">
        <f t="shared" si="245"/>
        <v>10.797538461538462</v>
      </c>
      <c r="CN281" s="162">
        <f t="shared" si="246"/>
        <v>13.496923076923075</v>
      </c>
      <c r="CO281" s="162">
        <f t="shared" si="247"/>
        <v>16.196307692307691</v>
      </c>
      <c r="CP281" s="162">
        <f t="shared" si="248"/>
        <v>18.558269230769231</v>
      </c>
      <c r="CQ281" s="162">
        <f t="shared" si="249"/>
        <v>21.125618729096988</v>
      </c>
    </row>
    <row r="282" spans="1:95" ht="19.5" thickTop="1" thickBot="1">
      <c r="A282" s="70">
        <v>5630</v>
      </c>
      <c r="B282" s="70">
        <v>79.186999999999998</v>
      </c>
      <c r="C282" s="70">
        <v>98.783000000000001</v>
      </c>
      <c r="D282" s="70">
        <v>74.531999999999996</v>
      </c>
      <c r="E282" s="70">
        <v>3.7330000000000001</v>
      </c>
      <c r="G282" s="92">
        <v>1</v>
      </c>
      <c r="H282" s="93">
        <f t="shared" si="250"/>
        <v>10.40045766590389</v>
      </c>
      <c r="O282" s="95">
        <v>5590</v>
      </c>
      <c r="P282" s="94">
        <f t="shared" si="202"/>
        <v>12.985824165847974</v>
      </c>
      <c r="Q282" s="94">
        <f t="shared" si="203"/>
        <v>13.268963499347946</v>
      </c>
      <c r="R282" s="94">
        <f t="shared" si="204"/>
        <v>13.389226720803421</v>
      </c>
      <c r="S282" s="94">
        <f t="shared" si="205"/>
        <v>13.214043991924601</v>
      </c>
      <c r="T282" s="94">
        <f t="shared" si="206"/>
        <v>13.028354006454775</v>
      </c>
      <c r="U282" s="94">
        <f t="shared" si="207"/>
        <v>12.646036081174467</v>
      </c>
      <c r="V282" s="82"/>
      <c r="W282" s="95">
        <v>5590</v>
      </c>
      <c r="X282" s="161">
        <f t="shared" si="215"/>
        <v>9.1054124271156649</v>
      </c>
      <c r="Y282" s="161">
        <f t="shared" si="216"/>
        <v>9.251192053049893</v>
      </c>
      <c r="Z282" s="161">
        <f t="shared" si="217"/>
        <v>9.2618796896063298</v>
      </c>
      <c r="AA282" s="161">
        <f t="shared" si="218"/>
        <v>9.0488313916339571</v>
      </c>
      <c r="AB282" s="161">
        <f t="shared" si="219"/>
        <v>8.8245746228281057</v>
      </c>
      <c r="AC282" s="161">
        <f t="shared" si="220"/>
        <v>8.4422566975477995</v>
      </c>
      <c r="AD282" s="82"/>
      <c r="AE282" s="82"/>
      <c r="AF282" s="82"/>
      <c r="AG282" s="95">
        <v>5590</v>
      </c>
      <c r="AH282" s="161">
        <f t="shared" si="221"/>
        <v>-11.199354785072003</v>
      </c>
      <c r="AI282" s="161">
        <f t="shared" si="222"/>
        <v>-11.398840304850953</v>
      </c>
      <c r="AJ282" s="161">
        <f t="shared" si="223"/>
        <v>-11.664619666230367</v>
      </c>
      <c r="AK282" s="161">
        <f t="shared" si="224"/>
        <v>-11.989461107916316</v>
      </c>
      <c r="AL282" s="161">
        <f t="shared" si="225"/>
        <v>-12.322146732142977</v>
      </c>
      <c r="AM282" s="161">
        <f t="shared" si="226"/>
        <v>-12.735050091445709</v>
      </c>
      <c r="AN282" s="81"/>
      <c r="AO282" s="81"/>
      <c r="AP282" s="95">
        <v>5590</v>
      </c>
      <c r="AQ282" s="94">
        <f t="shared" si="208"/>
        <v>72.07493638576112</v>
      </c>
      <c r="AR282" s="94">
        <f t="shared" si="209"/>
        <v>124.73911360740433</v>
      </c>
      <c r="AS282" s="94">
        <f t="shared" si="210"/>
        <v>194.90486501156937</v>
      </c>
      <c r="AT282" s="94">
        <f t="shared" si="211"/>
        <v>280.66300561666003</v>
      </c>
      <c r="AU282" s="94">
        <f t="shared" si="212"/>
        <v>368.4920104124983</v>
      </c>
      <c r="AV282" s="94">
        <f t="shared" si="213"/>
        <v>477.49849726841944</v>
      </c>
      <c r="AW282" s="81"/>
      <c r="AX282" s="95">
        <v>5590</v>
      </c>
      <c r="AY282" s="99">
        <f>'Max limit'!AX282*Input!PrimaryDrive_ratio*Input!Gear1_ratio*Input!FinalDrive_ratio</f>
        <v>493.33783783783781</v>
      </c>
      <c r="AZ282" s="99">
        <f t="shared" si="227"/>
        <v>8.2222972972972972</v>
      </c>
      <c r="BA282" s="99">
        <f>AZ282*Input!$N$23</f>
        <v>19347.049095945942</v>
      </c>
      <c r="BB282" s="97">
        <f t="shared" si="214"/>
        <v>19.347049095945941</v>
      </c>
      <c r="BC282" s="95">
        <v>5590</v>
      </c>
      <c r="BD282" s="99">
        <f>'Max limit'!AX282*Input!PrimaryDrive_ratio*Input!Gear2_ratio*Input!FinalDrive_ratio</f>
        <v>649.01333333333321</v>
      </c>
      <c r="BE282" s="99">
        <f t="shared" si="228"/>
        <v>10.816888888888887</v>
      </c>
      <c r="BF282" s="99">
        <f>BE282*Input!$N$23</f>
        <v>25452.117921777768</v>
      </c>
      <c r="BG282" s="100">
        <f t="shared" si="229"/>
        <v>25.452117921777766</v>
      </c>
      <c r="BH282" s="95">
        <v>5590</v>
      </c>
      <c r="BI282" s="99">
        <f>'Max limit'!AX282*Input!PrimaryDrive_ratio*Input!Gear3_ratio*Input!FinalDrive_ratio</f>
        <v>811.26666666666665</v>
      </c>
      <c r="BJ282" s="99">
        <f t="shared" si="230"/>
        <v>13.521111111111111</v>
      </c>
      <c r="BK282" s="99">
        <f>BJ282*Input!$N$23</f>
        <v>31815.147402222217</v>
      </c>
      <c r="BL282" s="100">
        <f t="shared" si="231"/>
        <v>31.815147402222216</v>
      </c>
      <c r="BM282" s="95">
        <v>5590</v>
      </c>
      <c r="BN282" s="99">
        <f>'Max limit'!AX282*Input!PrimaryDrive_ratio*Input!Gear4_ratio*Input!FinalDrive_ratio</f>
        <v>973.5200000000001</v>
      </c>
      <c r="BO282" s="99">
        <f t="shared" si="232"/>
        <v>16.225333333333335</v>
      </c>
      <c r="BP282" s="99">
        <f>BO282*Input!$N$23</f>
        <v>38178.176882666667</v>
      </c>
      <c r="BQ282" s="100">
        <f t="shared" si="233"/>
        <v>38.178176882666669</v>
      </c>
      <c r="BR282" s="95">
        <v>5590</v>
      </c>
      <c r="BS282" s="99">
        <f>'Max limit'!AX282*Input!PrimaryDrive_ratio*Input!Gear5_ratio*Input!FinalDrive_ratio</f>
        <v>1115.4916666666666</v>
      </c>
      <c r="BT282" s="99">
        <f t="shared" si="234"/>
        <v>18.591527777777777</v>
      </c>
      <c r="BU282" s="99">
        <f>BT282*Input!$N$23</f>
        <v>43745.827678055546</v>
      </c>
      <c r="BV282" s="100">
        <f t="shared" si="235"/>
        <v>43.745827678055548</v>
      </c>
      <c r="BW282" s="95">
        <v>5590</v>
      </c>
      <c r="BX282" s="99">
        <f>'Max limit'!AX282*Input!PrimaryDrive_ratio*Input!Gear6_ratio*Input!FinalDrive_ratio</f>
        <v>1269.8086956521738</v>
      </c>
      <c r="BY282" s="99">
        <f t="shared" si="236"/>
        <v>21.163478260869564</v>
      </c>
      <c r="BZ282" s="99">
        <f>BY282*Input!$N$23</f>
        <v>49797.622020869552</v>
      </c>
      <c r="CA282" s="100">
        <f t="shared" si="237"/>
        <v>49.797622020869554</v>
      </c>
      <c r="CC282" s="95">
        <v>5590</v>
      </c>
      <c r="CD282" s="94">
        <f t="shared" si="238"/>
        <v>19.5</v>
      </c>
      <c r="CE282" s="94">
        <f t="shared" si="239"/>
        <v>25.5</v>
      </c>
      <c r="CF282" s="94">
        <f t="shared" si="240"/>
        <v>32</v>
      </c>
      <c r="CG282" s="94">
        <f t="shared" si="241"/>
        <v>38</v>
      </c>
      <c r="CH282" s="94">
        <f t="shared" si="242"/>
        <v>43.5</v>
      </c>
      <c r="CI282" s="94">
        <f t="shared" si="243"/>
        <v>50</v>
      </c>
      <c r="CK282" s="95">
        <v>5590</v>
      </c>
      <c r="CL282" s="162">
        <f t="shared" si="244"/>
        <v>8.2222972972972972</v>
      </c>
      <c r="CM282" s="162">
        <f t="shared" si="245"/>
        <v>10.816888888888887</v>
      </c>
      <c r="CN282" s="162">
        <f t="shared" si="246"/>
        <v>13.521111111111111</v>
      </c>
      <c r="CO282" s="162">
        <f t="shared" si="247"/>
        <v>16.225333333333335</v>
      </c>
      <c r="CP282" s="162">
        <f t="shared" si="248"/>
        <v>18.591527777777777</v>
      </c>
      <c r="CQ282" s="162">
        <f t="shared" si="249"/>
        <v>21.163478260869564</v>
      </c>
    </row>
    <row r="283" spans="1:95" ht="19.5" thickTop="1" thickBot="1">
      <c r="A283" s="70">
        <v>5640</v>
      </c>
      <c r="B283" s="70">
        <v>79.388999999999996</v>
      </c>
      <c r="C283" s="70">
        <v>98.861000000000004</v>
      </c>
      <c r="D283" s="70">
        <v>74.727000000000004</v>
      </c>
      <c r="E283" s="70">
        <v>3.7389999999999999</v>
      </c>
      <c r="G283" s="92">
        <v>1</v>
      </c>
      <c r="H283" s="93">
        <f t="shared" si="250"/>
        <v>10.445652173913043</v>
      </c>
      <c r="O283" s="95">
        <v>5600</v>
      </c>
      <c r="P283" s="94">
        <f t="shared" si="202"/>
        <v>12.984988561002115</v>
      </c>
      <c r="Q283" s="94">
        <f t="shared" si="203"/>
        <v>13.267466137531983</v>
      </c>
      <c r="R283" s="94">
        <f t="shared" si="204"/>
        <v>13.386823284934048</v>
      </c>
      <c r="S283" s="94">
        <f t="shared" si="205"/>
        <v>13.210551292459382</v>
      </c>
      <c r="T283" s="94">
        <f t="shared" si="206"/>
        <v>13.023725862441266</v>
      </c>
      <c r="U283" s="94">
        <f t="shared" si="207"/>
        <v>12.640038849893608</v>
      </c>
      <c r="V283" s="82"/>
      <c r="W283" s="95">
        <v>5600</v>
      </c>
      <c r="X283" s="161">
        <f t="shared" si="215"/>
        <v>9.1045768222698058</v>
      </c>
      <c r="Y283" s="161">
        <f t="shared" si="216"/>
        <v>9.2496946912339268</v>
      </c>
      <c r="Z283" s="161">
        <f t="shared" si="217"/>
        <v>9.2594762537369562</v>
      </c>
      <c r="AA283" s="161">
        <f t="shared" si="218"/>
        <v>9.0453386921687393</v>
      </c>
      <c r="AB283" s="161">
        <f t="shared" si="219"/>
        <v>8.8199464788145985</v>
      </c>
      <c r="AC283" s="161">
        <f t="shared" si="220"/>
        <v>8.4362594662669395</v>
      </c>
      <c r="AD283" s="82"/>
      <c r="AE283" s="82"/>
      <c r="AF283" s="82"/>
      <c r="AG283" s="95">
        <v>5600</v>
      </c>
      <c r="AH283" s="161">
        <f t="shared" si="221"/>
        <v>-11.200332442741658</v>
      </c>
      <c r="AI283" s="161">
        <f t="shared" si="222"/>
        <v>-11.400532323702993</v>
      </c>
      <c r="AJ283" s="161">
        <f t="shared" si="223"/>
        <v>-11.667263445686679</v>
      </c>
      <c r="AK283" s="161">
        <f t="shared" si="224"/>
        <v>-11.993268150333405</v>
      </c>
      <c r="AL283" s="161">
        <f t="shared" si="225"/>
        <v>-12.327145127677566</v>
      </c>
      <c r="AM283" s="161">
        <f t="shared" si="226"/>
        <v>-12.741527101229035</v>
      </c>
      <c r="AN283" s="81"/>
      <c r="AO283" s="81"/>
      <c r="AP283" s="95">
        <v>5600</v>
      </c>
      <c r="AQ283" s="94">
        <f t="shared" si="208"/>
        <v>72.333038010550027</v>
      </c>
      <c r="AR283" s="94">
        <f t="shared" si="209"/>
        <v>125.1858065843428</v>
      </c>
      <c r="AS283" s="94">
        <f t="shared" si="210"/>
        <v>195.60282278803564</v>
      </c>
      <c r="AT283" s="94">
        <f t="shared" si="211"/>
        <v>281.66806481477136</v>
      </c>
      <c r="AU283" s="94">
        <f t="shared" si="212"/>
        <v>369.8115868336298</v>
      </c>
      <c r="AV283" s="94">
        <f t="shared" si="213"/>
        <v>479.20842785121783</v>
      </c>
      <c r="AW283" s="81"/>
      <c r="AX283" s="95">
        <v>5600</v>
      </c>
      <c r="AY283" s="99">
        <f>'Max limit'!AX283*Input!PrimaryDrive_ratio*Input!Gear1_ratio*Input!FinalDrive_ratio</f>
        <v>494.2203742203742</v>
      </c>
      <c r="AZ283" s="99">
        <f t="shared" si="227"/>
        <v>8.237006237006236</v>
      </c>
      <c r="BA283" s="99">
        <f>AZ283*Input!$N$23</f>
        <v>19381.659201663195</v>
      </c>
      <c r="BB283" s="97">
        <f t="shared" si="214"/>
        <v>19.381659201663194</v>
      </c>
      <c r="BC283" s="95">
        <v>5600</v>
      </c>
      <c r="BD283" s="99">
        <f>'Max limit'!AX283*Input!PrimaryDrive_ratio*Input!Gear2_ratio*Input!FinalDrive_ratio</f>
        <v>650.17435897435894</v>
      </c>
      <c r="BE283" s="99">
        <f t="shared" si="228"/>
        <v>10.836239316239316</v>
      </c>
      <c r="BF283" s="99">
        <f>BE283*Input!$N$23</f>
        <v>25497.649438632474</v>
      </c>
      <c r="BG283" s="100">
        <f t="shared" si="229"/>
        <v>25.497649438632475</v>
      </c>
      <c r="BH283" s="95">
        <v>5600</v>
      </c>
      <c r="BI283" s="99">
        <f>'Max limit'!AX283*Input!PrimaryDrive_ratio*Input!Gear3_ratio*Input!FinalDrive_ratio</f>
        <v>812.71794871794873</v>
      </c>
      <c r="BJ283" s="99">
        <f t="shared" si="230"/>
        <v>13.545299145299145</v>
      </c>
      <c r="BK283" s="99">
        <f>BJ283*Input!$N$23</f>
        <v>31872.061798290593</v>
      </c>
      <c r="BL283" s="100">
        <f t="shared" si="231"/>
        <v>31.872061798290595</v>
      </c>
      <c r="BM283" s="95">
        <v>5600</v>
      </c>
      <c r="BN283" s="99">
        <f>'Max limit'!AX283*Input!PrimaryDrive_ratio*Input!Gear4_ratio*Input!FinalDrive_ratio</f>
        <v>975.26153846153863</v>
      </c>
      <c r="BO283" s="99">
        <f t="shared" si="232"/>
        <v>16.254358974358976</v>
      </c>
      <c r="BP283" s="99">
        <f>BO283*Input!$N$23</f>
        <v>38246.474157948716</v>
      </c>
      <c r="BQ283" s="100">
        <f t="shared" si="233"/>
        <v>38.246474157948718</v>
      </c>
      <c r="BR283" s="95">
        <v>5600</v>
      </c>
      <c r="BS283" s="99">
        <f>'Max limit'!AX283*Input!PrimaryDrive_ratio*Input!Gear5_ratio*Input!FinalDrive_ratio</f>
        <v>1117.4871794871794</v>
      </c>
      <c r="BT283" s="99">
        <f t="shared" si="234"/>
        <v>18.624786324786324</v>
      </c>
      <c r="BU283" s="99">
        <f>BT283*Input!$N$23</f>
        <v>43824.084972649565</v>
      </c>
      <c r="BV283" s="100">
        <f t="shared" si="235"/>
        <v>43.824084972649565</v>
      </c>
      <c r="BW283" s="95">
        <v>5600</v>
      </c>
      <c r="BX283" s="99">
        <f>'Max limit'!AX283*Input!PrimaryDrive_ratio*Input!Gear6_ratio*Input!FinalDrive_ratio</f>
        <v>1272.0802675585285</v>
      </c>
      <c r="BY283" s="99">
        <f t="shared" si="236"/>
        <v>21.201337792642143</v>
      </c>
      <c r="BZ283" s="99">
        <f>BY283*Input!$N$23</f>
        <v>49886.705423411368</v>
      </c>
      <c r="CA283" s="100">
        <f t="shared" si="237"/>
        <v>49.886705423411371</v>
      </c>
      <c r="CC283" s="95">
        <v>5600</v>
      </c>
      <c r="CD283" s="94">
        <f t="shared" si="238"/>
        <v>19.5</v>
      </c>
      <c r="CE283" s="94">
        <f t="shared" si="239"/>
        <v>25.5</v>
      </c>
      <c r="CF283" s="94">
        <f t="shared" si="240"/>
        <v>32</v>
      </c>
      <c r="CG283" s="94">
        <f t="shared" si="241"/>
        <v>38</v>
      </c>
      <c r="CH283" s="94">
        <f t="shared" si="242"/>
        <v>44</v>
      </c>
      <c r="CI283" s="94">
        <f t="shared" si="243"/>
        <v>50</v>
      </c>
      <c r="CK283" s="95">
        <v>5600</v>
      </c>
      <c r="CL283" s="162">
        <f t="shared" si="244"/>
        <v>8.237006237006236</v>
      </c>
      <c r="CM283" s="162">
        <f t="shared" si="245"/>
        <v>10.836239316239316</v>
      </c>
      <c r="CN283" s="162">
        <f t="shared" si="246"/>
        <v>13.545299145299145</v>
      </c>
      <c r="CO283" s="162">
        <f t="shared" si="247"/>
        <v>16.254358974358976</v>
      </c>
      <c r="CP283" s="162">
        <f t="shared" si="248"/>
        <v>18.624786324786324</v>
      </c>
      <c r="CQ283" s="162">
        <f t="shared" si="249"/>
        <v>21.201337792642143</v>
      </c>
    </row>
    <row r="284" spans="1:95" ht="19.5" thickTop="1" thickBot="1">
      <c r="A284" s="70">
        <v>5650</v>
      </c>
      <c r="B284" s="70">
        <v>79.599999999999994</v>
      </c>
      <c r="C284" s="70">
        <v>98.947000000000003</v>
      </c>
      <c r="D284" s="70">
        <v>74.921999999999997</v>
      </c>
      <c r="E284" s="70">
        <v>3.7519999999999998</v>
      </c>
      <c r="G284" s="92">
        <v>1</v>
      </c>
      <c r="H284" s="93">
        <f t="shared" si="250"/>
        <v>10.490846681922196</v>
      </c>
      <c r="O284" s="95">
        <v>5610</v>
      </c>
      <c r="P284" s="94">
        <f t="shared" si="202"/>
        <v>12.98415146267128</v>
      </c>
      <c r="Q284" s="94">
        <f t="shared" si="203"/>
        <v>13.265966099466123</v>
      </c>
      <c r="R284" s="94">
        <f t="shared" si="204"/>
        <v>13.384415553379474</v>
      </c>
      <c r="S284" s="94">
        <f t="shared" si="205"/>
        <v>13.207052350457138</v>
      </c>
      <c r="T284" s="94">
        <f t="shared" si="206"/>
        <v>13.019089446499228</v>
      </c>
      <c r="U284" s="94">
        <f t="shared" si="207"/>
        <v>12.634030899700722</v>
      </c>
      <c r="V284" s="82"/>
      <c r="W284" s="95">
        <v>5610</v>
      </c>
      <c r="X284" s="161">
        <f t="shared" si="215"/>
        <v>9.1037397239389684</v>
      </c>
      <c r="Y284" s="161">
        <f t="shared" si="216"/>
        <v>9.2481946531680705</v>
      </c>
      <c r="Z284" s="161">
        <f t="shared" si="217"/>
        <v>9.2570685221823812</v>
      </c>
      <c r="AA284" s="161">
        <f t="shared" si="218"/>
        <v>9.0418397501664955</v>
      </c>
      <c r="AB284" s="161">
        <f t="shared" si="219"/>
        <v>8.8153100628725571</v>
      </c>
      <c r="AC284" s="161">
        <f t="shared" si="220"/>
        <v>8.430251516074053</v>
      </c>
      <c r="AD284" s="82"/>
      <c r="AE284" s="82"/>
      <c r="AF284" s="82"/>
      <c r="AG284" s="95">
        <v>5610</v>
      </c>
      <c r="AH284" s="161">
        <f t="shared" si="221"/>
        <v>-11.201311847788737</v>
      </c>
      <c r="AI284" s="161">
        <f t="shared" si="222"/>
        <v>-11.402227366717414</v>
      </c>
      <c r="AJ284" s="161">
        <f t="shared" si="223"/>
        <v>-11.66991195039671</v>
      </c>
      <c r="AK284" s="161">
        <f t="shared" si="224"/>
        <v>-11.997081997115851</v>
      </c>
      <c r="AL284" s="161">
        <f t="shared" si="225"/>
        <v>-12.332152456894969</v>
      </c>
      <c r="AM284" s="161">
        <f t="shared" si="226"/>
        <v>-12.748015687437354</v>
      </c>
      <c r="AN284" s="81"/>
      <c r="AO284" s="81"/>
      <c r="AP284" s="95">
        <v>5610</v>
      </c>
      <c r="AQ284" s="94">
        <f t="shared" si="208"/>
        <v>72.591600942979355</v>
      </c>
      <c r="AR284" s="94">
        <f t="shared" si="209"/>
        <v>125.63329794014969</v>
      </c>
      <c r="AS284" s="94">
        <f t="shared" si="210"/>
        <v>196.3020280314839</v>
      </c>
      <c r="AT284" s="94">
        <f t="shared" si="211"/>
        <v>282.6749203653369</v>
      </c>
      <c r="AU284" s="94">
        <f t="shared" si="212"/>
        <v>371.1335217470243</v>
      </c>
      <c r="AV284" s="94">
        <f t="shared" si="213"/>
        <v>480.9214146102139</v>
      </c>
      <c r="AW284" s="81"/>
      <c r="AX284" s="95">
        <v>5610</v>
      </c>
      <c r="AY284" s="99">
        <f>'Max limit'!AX284*Input!PrimaryDrive_ratio*Input!Gear1_ratio*Input!FinalDrive_ratio</f>
        <v>495.10291060291064</v>
      </c>
      <c r="AZ284" s="99">
        <f t="shared" si="227"/>
        <v>8.2517151767151766</v>
      </c>
      <c r="BA284" s="99">
        <f>AZ284*Input!$N$23</f>
        <v>19416.269307380455</v>
      </c>
      <c r="BB284" s="97">
        <f t="shared" si="214"/>
        <v>19.416269307380453</v>
      </c>
      <c r="BC284" s="95">
        <v>5610</v>
      </c>
      <c r="BD284" s="99">
        <f>'Max limit'!AX284*Input!PrimaryDrive_ratio*Input!Gear2_ratio*Input!FinalDrive_ratio</f>
        <v>651.33538461538456</v>
      </c>
      <c r="BE284" s="99">
        <f t="shared" si="228"/>
        <v>10.855589743589743</v>
      </c>
      <c r="BF284" s="99">
        <f>BE284*Input!$N$23</f>
        <v>25543.180955487172</v>
      </c>
      <c r="BG284" s="100">
        <f t="shared" si="229"/>
        <v>25.543180955487173</v>
      </c>
      <c r="BH284" s="95">
        <v>5610</v>
      </c>
      <c r="BI284" s="99">
        <f>'Max limit'!AX284*Input!PrimaryDrive_ratio*Input!Gear3_ratio*Input!FinalDrive_ratio</f>
        <v>814.16923076923069</v>
      </c>
      <c r="BJ284" s="99">
        <f t="shared" si="230"/>
        <v>13.569487179487178</v>
      </c>
      <c r="BK284" s="99">
        <f>BJ284*Input!$N$23</f>
        <v>31928.976194358966</v>
      </c>
      <c r="BL284" s="100">
        <f t="shared" si="231"/>
        <v>31.928976194358967</v>
      </c>
      <c r="BM284" s="95">
        <v>5610</v>
      </c>
      <c r="BN284" s="99">
        <f>'Max limit'!AX284*Input!PrimaryDrive_ratio*Input!Gear4_ratio*Input!FinalDrive_ratio</f>
        <v>977.00307692307706</v>
      </c>
      <c r="BO284" s="99">
        <f t="shared" si="232"/>
        <v>16.283384615384616</v>
      </c>
      <c r="BP284" s="99">
        <f>BO284*Input!$N$23</f>
        <v>38314.771433230766</v>
      </c>
      <c r="BQ284" s="100">
        <f t="shared" si="233"/>
        <v>38.314771433230767</v>
      </c>
      <c r="BR284" s="95">
        <v>5610</v>
      </c>
      <c r="BS284" s="99">
        <f>'Max limit'!AX284*Input!PrimaryDrive_ratio*Input!Gear5_ratio*Input!FinalDrive_ratio</f>
        <v>1119.4826923076923</v>
      </c>
      <c r="BT284" s="99">
        <f t="shared" si="234"/>
        <v>18.658044871794871</v>
      </c>
      <c r="BU284" s="99">
        <f>BT284*Input!$N$23</f>
        <v>43902.342267243585</v>
      </c>
      <c r="BV284" s="100">
        <f t="shared" si="235"/>
        <v>43.902342267243583</v>
      </c>
      <c r="BW284" s="95">
        <v>5610</v>
      </c>
      <c r="BX284" s="99">
        <f>'Max limit'!AX284*Input!PrimaryDrive_ratio*Input!Gear6_ratio*Input!FinalDrive_ratio</f>
        <v>1274.3518394648829</v>
      </c>
      <c r="BY284" s="99">
        <f t="shared" si="236"/>
        <v>21.239197324414715</v>
      </c>
      <c r="BZ284" s="99">
        <f>BY284*Input!$N$23</f>
        <v>49975.788825953168</v>
      </c>
      <c r="CA284" s="100">
        <f t="shared" si="237"/>
        <v>49.975788825953167</v>
      </c>
      <c r="CC284" s="95">
        <v>5610</v>
      </c>
      <c r="CD284" s="94">
        <f t="shared" si="238"/>
        <v>19.5</v>
      </c>
      <c r="CE284" s="94">
        <f t="shared" si="239"/>
        <v>25.5</v>
      </c>
      <c r="CF284" s="94">
        <f t="shared" si="240"/>
        <v>32</v>
      </c>
      <c r="CG284" s="94">
        <f t="shared" si="241"/>
        <v>38.5</v>
      </c>
      <c r="CH284" s="94">
        <f t="shared" si="242"/>
        <v>44</v>
      </c>
      <c r="CI284" s="94">
        <f t="shared" si="243"/>
        <v>50</v>
      </c>
      <c r="CK284" s="95">
        <v>5610</v>
      </c>
      <c r="CL284" s="162">
        <f t="shared" si="244"/>
        <v>8.2517151767151766</v>
      </c>
      <c r="CM284" s="162">
        <f t="shared" si="245"/>
        <v>10.855589743589743</v>
      </c>
      <c r="CN284" s="162">
        <f t="shared" si="246"/>
        <v>13.569487179487178</v>
      </c>
      <c r="CO284" s="162">
        <f t="shared" si="247"/>
        <v>16.283384615384616</v>
      </c>
      <c r="CP284" s="162">
        <f t="shared" si="248"/>
        <v>18.658044871794871</v>
      </c>
      <c r="CQ284" s="162">
        <f t="shared" si="249"/>
        <v>21.239197324414715</v>
      </c>
    </row>
    <row r="285" spans="1:95" ht="19.5" thickTop="1" thickBot="1">
      <c r="A285" s="70">
        <v>5660</v>
      </c>
      <c r="B285" s="70">
        <v>79.798000000000002</v>
      </c>
      <c r="C285" s="70">
        <v>99.019000000000005</v>
      </c>
      <c r="D285" s="70">
        <v>75.103999999999999</v>
      </c>
      <c r="E285" s="70">
        <v>3.766</v>
      </c>
      <c r="G285" s="92">
        <v>1</v>
      </c>
      <c r="H285" s="93">
        <f t="shared" si="250"/>
        <v>10.53604118993135</v>
      </c>
      <c r="O285" s="95">
        <v>5620</v>
      </c>
      <c r="P285" s="94">
        <f t="shared" si="202"/>
        <v>12.98331287085546</v>
      </c>
      <c r="Q285" s="94">
        <f t="shared" si="203"/>
        <v>13.264463385150371</v>
      </c>
      <c r="R285" s="94">
        <f t="shared" si="204"/>
        <v>13.3820035261397</v>
      </c>
      <c r="S285" s="94">
        <f t="shared" si="205"/>
        <v>13.203547165917872</v>
      </c>
      <c r="T285" s="94">
        <f t="shared" si="206"/>
        <v>13.014444758628654</v>
      </c>
      <c r="U285" s="94">
        <f t="shared" si="207"/>
        <v>12.628012230595804</v>
      </c>
      <c r="V285" s="82"/>
      <c r="W285" s="95">
        <v>5620</v>
      </c>
      <c r="X285" s="161">
        <f t="shared" si="215"/>
        <v>9.1029011321231508</v>
      </c>
      <c r="Y285" s="161">
        <f t="shared" si="216"/>
        <v>9.246691938852317</v>
      </c>
      <c r="Z285" s="161">
        <f t="shared" si="217"/>
        <v>9.2546564949426084</v>
      </c>
      <c r="AA285" s="161">
        <f t="shared" si="218"/>
        <v>9.0383345656272258</v>
      </c>
      <c r="AB285" s="161">
        <f t="shared" si="219"/>
        <v>8.8106653750019852</v>
      </c>
      <c r="AC285" s="161">
        <f t="shared" si="220"/>
        <v>8.4242328469691348</v>
      </c>
      <c r="AD285" s="82"/>
      <c r="AE285" s="82"/>
      <c r="AF285" s="82"/>
      <c r="AG285" s="95">
        <v>5620</v>
      </c>
      <c r="AH285" s="161">
        <f t="shared" si="221"/>
        <v>-11.202293000213245</v>
      </c>
      <c r="AI285" s="161">
        <f t="shared" si="222"/>
        <v>-11.403925433894214</v>
      </c>
      <c r="AJ285" s="161">
        <f t="shared" si="223"/>
        <v>-11.672565180360461</v>
      </c>
      <c r="AK285" s="161">
        <f t="shared" si="224"/>
        <v>-12.000902648263652</v>
      </c>
      <c r="AL285" s="161">
        <f t="shared" si="225"/>
        <v>-12.337168719795185</v>
      </c>
      <c r="AM285" s="161">
        <f t="shared" si="226"/>
        <v>-12.754515850070666</v>
      </c>
      <c r="AN285" s="81"/>
      <c r="AO285" s="81"/>
      <c r="AP285" s="95">
        <v>5620</v>
      </c>
      <c r="AQ285" s="94">
        <f t="shared" si="208"/>
        <v>72.850625183049047</v>
      </c>
      <c r="AR285" s="94">
        <f t="shared" si="209"/>
        <v>126.0815876748251</v>
      </c>
      <c r="AS285" s="94">
        <f t="shared" si="210"/>
        <v>197.00248074191418</v>
      </c>
      <c r="AT285" s="94">
        <f t="shared" si="211"/>
        <v>283.68357226835661</v>
      </c>
      <c r="AU285" s="94">
        <f t="shared" si="212"/>
        <v>372.45781515268158</v>
      </c>
      <c r="AV285" s="94">
        <f t="shared" si="213"/>
        <v>482.6374575454081</v>
      </c>
      <c r="AW285" s="81"/>
      <c r="AX285" s="95">
        <v>5620</v>
      </c>
      <c r="AY285" s="99">
        <f>'Max limit'!AX285*Input!PrimaryDrive_ratio*Input!Gear1_ratio*Input!FinalDrive_ratio</f>
        <v>495.98544698544703</v>
      </c>
      <c r="AZ285" s="99">
        <f t="shared" si="227"/>
        <v>8.2664241164241172</v>
      </c>
      <c r="BA285" s="99">
        <f>AZ285*Input!$N$23</f>
        <v>19450.879413097711</v>
      </c>
      <c r="BB285" s="97">
        <f t="shared" si="214"/>
        <v>19.450879413097713</v>
      </c>
      <c r="BC285" s="95">
        <v>5620</v>
      </c>
      <c r="BD285" s="99">
        <f>'Max limit'!AX285*Input!PrimaryDrive_ratio*Input!Gear2_ratio*Input!FinalDrive_ratio</f>
        <v>652.49641025641017</v>
      </c>
      <c r="BE285" s="99">
        <f t="shared" si="228"/>
        <v>10.874940170940169</v>
      </c>
      <c r="BF285" s="99">
        <f>BE285*Input!$N$23</f>
        <v>25588.712472341871</v>
      </c>
      <c r="BG285" s="100">
        <f t="shared" si="229"/>
        <v>25.588712472341872</v>
      </c>
      <c r="BH285" s="95">
        <v>5620</v>
      </c>
      <c r="BI285" s="99">
        <f>'Max limit'!AX285*Input!PrimaryDrive_ratio*Input!Gear3_ratio*Input!FinalDrive_ratio</f>
        <v>815.62051282051266</v>
      </c>
      <c r="BJ285" s="99">
        <f t="shared" si="230"/>
        <v>13.59367521367521</v>
      </c>
      <c r="BK285" s="99">
        <f>BJ285*Input!$N$23</f>
        <v>31985.890590427338</v>
      </c>
      <c r="BL285" s="100">
        <f t="shared" si="231"/>
        <v>31.985890590427339</v>
      </c>
      <c r="BM285" s="95">
        <v>5620</v>
      </c>
      <c r="BN285" s="99">
        <f>'Max limit'!AX285*Input!PrimaryDrive_ratio*Input!Gear4_ratio*Input!FinalDrive_ratio</f>
        <v>978.74461538461537</v>
      </c>
      <c r="BO285" s="99">
        <f t="shared" si="232"/>
        <v>16.312410256410256</v>
      </c>
      <c r="BP285" s="99">
        <f>BO285*Input!$N$23</f>
        <v>38383.068708512816</v>
      </c>
      <c r="BQ285" s="100">
        <f t="shared" si="233"/>
        <v>38.383068708512816</v>
      </c>
      <c r="BR285" s="95">
        <v>5620</v>
      </c>
      <c r="BS285" s="99">
        <f>'Max limit'!AX285*Input!PrimaryDrive_ratio*Input!Gear5_ratio*Input!FinalDrive_ratio</f>
        <v>1121.478205128205</v>
      </c>
      <c r="BT285" s="99">
        <f t="shared" si="234"/>
        <v>18.691303418803418</v>
      </c>
      <c r="BU285" s="99">
        <f>BT285*Input!$N$23</f>
        <v>43980.599561837596</v>
      </c>
      <c r="BV285" s="100">
        <f t="shared" si="235"/>
        <v>43.980599561837593</v>
      </c>
      <c r="BW285" s="95">
        <v>5620</v>
      </c>
      <c r="BX285" s="99">
        <f>'Max limit'!AX285*Input!PrimaryDrive_ratio*Input!Gear6_ratio*Input!FinalDrive_ratio</f>
        <v>1276.6234113712374</v>
      </c>
      <c r="BY285" s="99">
        <f t="shared" si="236"/>
        <v>21.27705685618729</v>
      </c>
      <c r="BZ285" s="99">
        <f>BY285*Input!$N$23</f>
        <v>50064.872228494969</v>
      </c>
      <c r="CA285" s="100">
        <f t="shared" si="237"/>
        <v>50.06487222849497</v>
      </c>
      <c r="CC285" s="95">
        <v>5620</v>
      </c>
      <c r="CD285" s="94">
        <f t="shared" si="238"/>
        <v>19.5</v>
      </c>
      <c r="CE285" s="94">
        <f t="shared" si="239"/>
        <v>25.5</v>
      </c>
      <c r="CF285" s="94">
        <f t="shared" si="240"/>
        <v>32</v>
      </c>
      <c r="CG285" s="94">
        <f t="shared" si="241"/>
        <v>38.5</v>
      </c>
      <c r="CH285" s="94">
        <f t="shared" si="242"/>
        <v>44</v>
      </c>
      <c r="CI285" s="94">
        <f t="shared" si="243"/>
        <v>50</v>
      </c>
      <c r="CK285" s="95">
        <v>5620</v>
      </c>
      <c r="CL285" s="162">
        <f t="shared" si="244"/>
        <v>8.2664241164241172</v>
      </c>
      <c r="CM285" s="162">
        <f t="shared" si="245"/>
        <v>10.874940170940169</v>
      </c>
      <c r="CN285" s="162">
        <f t="shared" si="246"/>
        <v>13.59367521367521</v>
      </c>
      <c r="CO285" s="162">
        <f t="shared" si="247"/>
        <v>16.312410256410256</v>
      </c>
      <c r="CP285" s="162">
        <f t="shared" si="248"/>
        <v>18.691303418803418</v>
      </c>
      <c r="CQ285" s="162">
        <f t="shared" si="249"/>
        <v>21.27705685618729</v>
      </c>
    </row>
    <row r="286" spans="1:95" ht="19.5" thickTop="1" thickBot="1">
      <c r="A286" s="70">
        <v>5670</v>
      </c>
      <c r="B286" s="70">
        <v>79.983999999999995</v>
      </c>
      <c r="C286" s="70">
        <v>99.073999999999998</v>
      </c>
      <c r="D286" s="70">
        <v>75.283000000000001</v>
      </c>
      <c r="E286" s="70">
        <v>3.77</v>
      </c>
      <c r="G286" s="92">
        <v>1</v>
      </c>
      <c r="H286" s="93">
        <f t="shared" si="250"/>
        <v>10.581235697940503</v>
      </c>
      <c r="O286" s="95">
        <v>5630</v>
      </c>
      <c r="P286" s="94">
        <f t="shared" si="202"/>
        <v>12.982472785554664</v>
      </c>
      <c r="Q286" s="94">
        <f t="shared" si="203"/>
        <v>13.262957994584724</v>
      </c>
      <c r="R286" s="94">
        <f t="shared" si="204"/>
        <v>13.379587203214726</v>
      </c>
      <c r="S286" s="94">
        <f t="shared" si="205"/>
        <v>13.200035738841578</v>
      </c>
      <c r="T286" s="94">
        <f t="shared" si="206"/>
        <v>13.009791798829552</v>
      </c>
      <c r="U286" s="94">
        <f t="shared" si="207"/>
        <v>12.621982842578857</v>
      </c>
      <c r="V286" s="82"/>
      <c r="W286" s="95">
        <v>5630</v>
      </c>
      <c r="X286" s="161">
        <f t="shared" si="215"/>
        <v>9.1020610468223548</v>
      </c>
      <c r="Y286" s="161">
        <f t="shared" si="216"/>
        <v>9.245186548286668</v>
      </c>
      <c r="Z286" s="161">
        <f t="shared" si="217"/>
        <v>9.2522401720176344</v>
      </c>
      <c r="AA286" s="161">
        <f t="shared" si="218"/>
        <v>9.0348231385509354</v>
      </c>
      <c r="AB286" s="161">
        <f t="shared" si="219"/>
        <v>8.8060124152028827</v>
      </c>
      <c r="AC286" s="161">
        <f t="shared" si="220"/>
        <v>8.4182034589521866</v>
      </c>
      <c r="AD286" s="82"/>
      <c r="AE286" s="82"/>
      <c r="AF286" s="82"/>
      <c r="AG286" s="95">
        <v>5630</v>
      </c>
      <c r="AH286" s="161">
        <f t="shared" si="221"/>
        <v>-11.203275900015177</v>
      </c>
      <c r="AI286" s="161">
        <f t="shared" si="222"/>
        <v>-11.405626525233396</v>
      </c>
      <c r="AJ286" s="161">
        <f t="shared" si="223"/>
        <v>-11.675223135577932</v>
      </c>
      <c r="AK286" s="161">
        <f t="shared" si="224"/>
        <v>-12.004730103776811</v>
      </c>
      <c r="AL286" s="161">
        <f t="shared" si="225"/>
        <v>-12.342193916378218</v>
      </c>
      <c r="AM286" s="161">
        <f t="shared" si="226"/>
        <v>-12.76102758912897</v>
      </c>
      <c r="AN286" s="81"/>
      <c r="AO286" s="81"/>
      <c r="AP286" s="95">
        <v>5630</v>
      </c>
      <c r="AQ286" s="94">
        <f t="shared" si="208"/>
        <v>73.110110730759061</v>
      </c>
      <c r="AR286" s="94">
        <f t="shared" si="209"/>
        <v>126.53067578836909</v>
      </c>
      <c r="AS286" s="94">
        <f t="shared" si="210"/>
        <v>197.70418091932666</v>
      </c>
      <c r="AT286" s="94">
        <f t="shared" si="211"/>
        <v>284.69402052383043</v>
      </c>
      <c r="AU286" s="94">
        <f t="shared" si="212"/>
        <v>373.78446705060207</v>
      </c>
      <c r="AV286" s="94">
        <f t="shared" si="213"/>
        <v>484.35655665680042</v>
      </c>
      <c r="AW286" s="81"/>
      <c r="AX286" s="95">
        <v>5630</v>
      </c>
      <c r="AY286" s="99">
        <f>'Max limit'!AX286*Input!PrimaryDrive_ratio*Input!Gear1_ratio*Input!FinalDrive_ratio</f>
        <v>496.86798336798341</v>
      </c>
      <c r="AZ286" s="99">
        <f t="shared" si="227"/>
        <v>8.2811330561330561</v>
      </c>
      <c r="BA286" s="99">
        <f>AZ286*Input!$N$23</f>
        <v>19485.489518814964</v>
      </c>
      <c r="BB286" s="97">
        <f t="shared" si="214"/>
        <v>19.485489518814965</v>
      </c>
      <c r="BC286" s="95">
        <v>5630</v>
      </c>
      <c r="BD286" s="99">
        <f>'Max limit'!AX286*Input!PrimaryDrive_ratio*Input!Gear2_ratio*Input!FinalDrive_ratio</f>
        <v>653.6574358974359</v>
      </c>
      <c r="BE286" s="99">
        <f t="shared" si="228"/>
        <v>10.894290598290599</v>
      </c>
      <c r="BF286" s="99">
        <f>BE286*Input!$N$23</f>
        <v>25634.243989196577</v>
      </c>
      <c r="BG286" s="100">
        <f t="shared" si="229"/>
        <v>25.634243989196577</v>
      </c>
      <c r="BH286" s="95">
        <v>5630</v>
      </c>
      <c r="BI286" s="99">
        <f>'Max limit'!AX286*Input!PrimaryDrive_ratio*Input!Gear3_ratio*Input!FinalDrive_ratio</f>
        <v>817.07179487179474</v>
      </c>
      <c r="BJ286" s="99">
        <f t="shared" si="230"/>
        <v>13.617863247863246</v>
      </c>
      <c r="BK286" s="99">
        <f>BJ286*Input!$N$23</f>
        <v>32042.804986495717</v>
      </c>
      <c r="BL286" s="100">
        <f t="shared" si="231"/>
        <v>32.042804986495717</v>
      </c>
      <c r="BM286" s="95">
        <v>5630</v>
      </c>
      <c r="BN286" s="99">
        <f>'Max limit'!AX286*Input!PrimaryDrive_ratio*Input!Gear4_ratio*Input!FinalDrive_ratio</f>
        <v>980.48615384615391</v>
      </c>
      <c r="BO286" s="99">
        <f t="shared" si="232"/>
        <v>16.341435897435897</v>
      </c>
      <c r="BP286" s="99">
        <f>BO286*Input!$N$23</f>
        <v>38451.365983794865</v>
      </c>
      <c r="BQ286" s="100">
        <f t="shared" si="233"/>
        <v>38.451365983794865</v>
      </c>
      <c r="BR286" s="95">
        <v>5630</v>
      </c>
      <c r="BS286" s="99">
        <f>'Max limit'!AX286*Input!PrimaryDrive_ratio*Input!Gear5_ratio*Input!FinalDrive_ratio</f>
        <v>1123.4737179487179</v>
      </c>
      <c r="BT286" s="99">
        <f t="shared" si="234"/>
        <v>18.724561965811965</v>
      </c>
      <c r="BU286" s="99">
        <f>BT286*Input!$N$23</f>
        <v>44058.856856431616</v>
      </c>
      <c r="BV286" s="100">
        <f t="shared" si="235"/>
        <v>44.058856856431618</v>
      </c>
      <c r="BW286" s="95">
        <v>5630</v>
      </c>
      <c r="BX286" s="99">
        <f>'Max limit'!AX286*Input!PrimaryDrive_ratio*Input!Gear6_ratio*Input!FinalDrive_ratio</f>
        <v>1278.894983277592</v>
      </c>
      <c r="BY286" s="99">
        <f t="shared" si="236"/>
        <v>21.314916387959865</v>
      </c>
      <c r="BZ286" s="99">
        <f>BY286*Input!$N$23</f>
        <v>50153.955631036777</v>
      </c>
      <c r="CA286" s="100">
        <f t="shared" si="237"/>
        <v>50.15395563103678</v>
      </c>
      <c r="CC286" s="95">
        <v>5630</v>
      </c>
      <c r="CD286" s="94">
        <f t="shared" si="238"/>
        <v>19.5</v>
      </c>
      <c r="CE286" s="94">
        <f t="shared" si="239"/>
        <v>25.5</v>
      </c>
      <c r="CF286" s="94">
        <f t="shared" si="240"/>
        <v>32</v>
      </c>
      <c r="CG286" s="94">
        <f t="shared" si="241"/>
        <v>38.5</v>
      </c>
      <c r="CH286" s="94">
        <f t="shared" si="242"/>
        <v>44</v>
      </c>
      <c r="CI286" s="94">
        <f t="shared" si="243"/>
        <v>50</v>
      </c>
      <c r="CK286" s="95">
        <v>5630</v>
      </c>
      <c r="CL286" s="162">
        <f t="shared" si="244"/>
        <v>8.2811330561330561</v>
      </c>
      <c r="CM286" s="162">
        <f t="shared" si="245"/>
        <v>10.894290598290599</v>
      </c>
      <c r="CN286" s="162">
        <f t="shared" si="246"/>
        <v>13.617863247863246</v>
      </c>
      <c r="CO286" s="162">
        <f t="shared" si="247"/>
        <v>16.341435897435897</v>
      </c>
      <c r="CP286" s="162">
        <f t="shared" si="248"/>
        <v>18.724561965811965</v>
      </c>
      <c r="CQ286" s="162">
        <f t="shared" si="249"/>
        <v>21.314916387959865</v>
      </c>
    </row>
    <row r="287" spans="1:95" ht="19.5" thickTop="1" thickBot="1">
      <c r="A287" s="70">
        <v>5680</v>
      </c>
      <c r="B287" s="70">
        <v>80.180999999999997</v>
      </c>
      <c r="C287" s="70">
        <v>99.143000000000001</v>
      </c>
      <c r="D287" s="70">
        <v>75.460999999999999</v>
      </c>
      <c r="E287" s="70">
        <v>3.786</v>
      </c>
      <c r="G287" s="92">
        <v>1</v>
      </c>
      <c r="H287" s="93">
        <f t="shared" si="250"/>
        <v>10.626430205949656</v>
      </c>
      <c r="O287" s="95">
        <v>5640</v>
      </c>
      <c r="P287" s="94">
        <f t="shared" si="202"/>
        <v>12.981631206768888</v>
      </c>
      <c r="Q287" s="94">
        <f t="shared" si="203"/>
        <v>13.261449927769181</v>
      </c>
      <c r="R287" s="94">
        <f t="shared" si="204"/>
        <v>13.377166584604552</v>
      </c>
      <c r="S287" s="94">
        <f t="shared" si="205"/>
        <v>13.196518069228262</v>
      </c>
      <c r="T287" s="94">
        <f t="shared" si="206"/>
        <v>13.005130567101917</v>
      </c>
      <c r="U287" s="94">
        <f t="shared" si="207"/>
        <v>12.615942735649877</v>
      </c>
      <c r="V287" s="82"/>
      <c r="W287" s="95">
        <v>5640</v>
      </c>
      <c r="X287" s="161">
        <f t="shared" si="215"/>
        <v>9.1012194680365788</v>
      </c>
      <c r="Y287" s="161">
        <f t="shared" si="216"/>
        <v>9.243678481471127</v>
      </c>
      <c r="Z287" s="161">
        <f t="shared" si="217"/>
        <v>9.2498195534074608</v>
      </c>
      <c r="AA287" s="161">
        <f t="shared" si="218"/>
        <v>9.0313054689376173</v>
      </c>
      <c r="AB287" s="161">
        <f t="shared" si="219"/>
        <v>8.8013511834752478</v>
      </c>
      <c r="AC287" s="161">
        <f t="shared" si="220"/>
        <v>8.4121633520232084</v>
      </c>
      <c r="AD287" s="82"/>
      <c r="AE287" s="82"/>
      <c r="AF287" s="82"/>
      <c r="AG287" s="95">
        <v>5640</v>
      </c>
      <c r="AH287" s="161">
        <f t="shared" si="221"/>
        <v>-11.204260547194535</v>
      </c>
      <c r="AI287" s="161">
        <f t="shared" si="222"/>
        <v>-11.407330640734958</v>
      </c>
      <c r="AJ287" s="161">
        <f t="shared" si="223"/>
        <v>-11.677885816049123</v>
      </c>
      <c r="AK287" s="161">
        <f t="shared" si="224"/>
        <v>-12.008564363655326</v>
      </c>
      <c r="AL287" s="161">
        <f t="shared" si="225"/>
        <v>-12.347228046644064</v>
      </c>
      <c r="AM287" s="161">
        <f t="shared" si="226"/>
        <v>-12.767550904612266</v>
      </c>
      <c r="AN287" s="81"/>
      <c r="AO287" s="81"/>
      <c r="AP287" s="95">
        <v>5640</v>
      </c>
      <c r="AQ287" s="94">
        <f t="shared" si="208"/>
        <v>73.37005758610951</v>
      </c>
      <c r="AR287" s="94">
        <f t="shared" si="209"/>
        <v>126.98056228078156</v>
      </c>
      <c r="AS287" s="94">
        <f t="shared" si="210"/>
        <v>198.40712856372122</v>
      </c>
      <c r="AT287" s="94">
        <f t="shared" si="211"/>
        <v>285.70626513175853</v>
      </c>
      <c r="AU287" s="94">
        <f t="shared" si="212"/>
        <v>375.11347744078546</v>
      </c>
      <c r="AV287" s="94">
        <f t="shared" si="213"/>
        <v>486.07871194439065</v>
      </c>
      <c r="AW287" s="81"/>
      <c r="AX287" s="95">
        <v>5640</v>
      </c>
      <c r="AY287" s="99">
        <f>'Max limit'!AX287*Input!PrimaryDrive_ratio*Input!Gear1_ratio*Input!FinalDrive_ratio</f>
        <v>497.7505197505198</v>
      </c>
      <c r="AZ287" s="99">
        <f t="shared" si="227"/>
        <v>8.2958419958419967</v>
      </c>
      <c r="BA287" s="99">
        <f>AZ287*Input!$N$23</f>
        <v>19520.099624532224</v>
      </c>
      <c r="BB287" s="97">
        <f t="shared" si="214"/>
        <v>19.520099624532225</v>
      </c>
      <c r="BC287" s="95">
        <v>5640</v>
      </c>
      <c r="BD287" s="99">
        <f>'Max limit'!AX287*Input!PrimaryDrive_ratio*Input!Gear2_ratio*Input!FinalDrive_ratio</f>
        <v>654.81846153846152</v>
      </c>
      <c r="BE287" s="99">
        <f t="shared" si="228"/>
        <v>10.913641025641025</v>
      </c>
      <c r="BF287" s="99">
        <f>BE287*Input!$N$23</f>
        <v>25679.775506051275</v>
      </c>
      <c r="BG287" s="100">
        <f t="shared" si="229"/>
        <v>25.679775506051275</v>
      </c>
      <c r="BH287" s="95">
        <v>5640</v>
      </c>
      <c r="BI287" s="99">
        <f>'Max limit'!AX287*Input!PrimaryDrive_ratio*Input!Gear3_ratio*Input!FinalDrive_ratio</f>
        <v>818.52307692307693</v>
      </c>
      <c r="BJ287" s="99">
        <f t="shared" si="230"/>
        <v>13.642051282051282</v>
      </c>
      <c r="BK287" s="99">
        <f>BJ287*Input!$N$23</f>
        <v>32099.719382564097</v>
      </c>
      <c r="BL287" s="100">
        <f t="shared" si="231"/>
        <v>32.099719382564096</v>
      </c>
      <c r="BM287" s="95">
        <v>5640</v>
      </c>
      <c r="BN287" s="99">
        <f>'Max limit'!AX287*Input!PrimaryDrive_ratio*Input!Gear4_ratio*Input!FinalDrive_ratio</f>
        <v>982.22769230769234</v>
      </c>
      <c r="BO287" s="99">
        <f t="shared" si="232"/>
        <v>16.370461538461537</v>
      </c>
      <c r="BP287" s="99">
        <f>BO287*Input!$N$23</f>
        <v>38519.663259076915</v>
      </c>
      <c r="BQ287" s="100">
        <f t="shared" si="233"/>
        <v>38.519663259076914</v>
      </c>
      <c r="BR287" s="95">
        <v>5640</v>
      </c>
      <c r="BS287" s="99">
        <f>'Max limit'!AX287*Input!PrimaryDrive_ratio*Input!Gear5_ratio*Input!FinalDrive_ratio</f>
        <v>1125.4692307692308</v>
      </c>
      <c r="BT287" s="99">
        <f t="shared" si="234"/>
        <v>18.757820512820512</v>
      </c>
      <c r="BU287" s="99">
        <f>BT287*Input!$N$23</f>
        <v>44137.114151025635</v>
      </c>
      <c r="BV287" s="100">
        <f t="shared" si="235"/>
        <v>44.137114151025635</v>
      </c>
      <c r="BW287" s="95">
        <v>5640</v>
      </c>
      <c r="BX287" s="99">
        <f>'Max limit'!AX287*Input!PrimaryDrive_ratio*Input!Gear6_ratio*Input!FinalDrive_ratio</f>
        <v>1281.1665551839465</v>
      </c>
      <c r="BY287" s="99">
        <f t="shared" si="236"/>
        <v>21.352775919732441</v>
      </c>
      <c r="BZ287" s="99">
        <f>BY287*Input!$N$23</f>
        <v>50243.039033578585</v>
      </c>
      <c r="CA287" s="100">
        <f t="shared" si="237"/>
        <v>50.243039033578583</v>
      </c>
      <c r="CC287" s="95">
        <v>5640</v>
      </c>
      <c r="CD287" s="94">
        <f t="shared" si="238"/>
        <v>19.5</v>
      </c>
      <c r="CE287" s="94">
        <f t="shared" si="239"/>
        <v>25.5</v>
      </c>
      <c r="CF287" s="94">
        <f t="shared" si="240"/>
        <v>32</v>
      </c>
      <c r="CG287" s="94">
        <f t="shared" si="241"/>
        <v>38.5</v>
      </c>
      <c r="CH287" s="94">
        <f t="shared" si="242"/>
        <v>44</v>
      </c>
      <c r="CI287" s="94">
        <f t="shared" si="243"/>
        <v>50</v>
      </c>
      <c r="CK287" s="95">
        <v>5640</v>
      </c>
      <c r="CL287" s="162">
        <f t="shared" si="244"/>
        <v>8.2958419958419967</v>
      </c>
      <c r="CM287" s="162">
        <f t="shared" si="245"/>
        <v>10.913641025641025</v>
      </c>
      <c r="CN287" s="162">
        <f t="shared" si="246"/>
        <v>13.642051282051282</v>
      </c>
      <c r="CO287" s="162">
        <f t="shared" si="247"/>
        <v>16.370461538461537</v>
      </c>
      <c r="CP287" s="162">
        <f t="shared" si="248"/>
        <v>18.757820512820512</v>
      </c>
      <c r="CQ287" s="162">
        <f t="shared" si="249"/>
        <v>21.352775919732441</v>
      </c>
    </row>
    <row r="288" spans="1:95" ht="19.5" thickTop="1" thickBot="1">
      <c r="A288" s="70">
        <v>5690</v>
      </c>
      <c r="B288" s="70">
        <v>80.361999999999995</v>
      </c>
      <c r="C288" s="70">
        <v>99.192999999999998</v>
      </c>
      <c r="D288" s="70">
        <v>75.634</v>
      </c>
      <c r="E288" s="70">
        <v>3.794</v>
      </c>
      <c r="G288" s="92">
        <v>1</v>
      </c>
      <c r="H288" s="93">
        <f t="shared" si="250"/>
        <v>10.67162471395881</v>
      </c>
      <c r="O288" s="95">
        <v>5650</v>
      </c>
      <c r="P288" s="94">
        <f t="shared" si="202"/>
        <v>12.980788134498134</v>
      </c>
      <c r="Q288" s="94">
        <f t="shared" si="203"/>
        <v>13.259939184703745</v>
      </c>
      <c r="R288" s="94">
        <f t="shared" si="204"/>
        <v>13.374741670309179</v>
      </c>
      <c r="S288" s="94">
        <f t="shared" si="205"/>
        <v>13.192994157077921</v>
      </c>
      <c r="T288" s="94">
        <f t="shared" si="206"/>
        <v>13.00046106344575</v>
      </c>
      <c r="U288" s="94">
        <f t="shared" si="207"/>
        <v>12.609891909808869</v>
      </c>
      <c r="V288" s="82"/>
      <c r="W288" s="95">
        <v>5650</v>
      </c>
      <c r="X288" s="161">
        <f t="shared" si="215"/>
        <v>9.1003763957658244</v>
      </c>
      <c r="Y288" s="161">
        <f t="shared" si="216"/>
        <v>9.2421677384056906</v>
      </c>
      <c r="Z288" s="161">
        <f t="shared" si="217"/>
        <v>9.2473946391120858</v>
      </c>
      <c r="AA288" s="161">
        <f t="shared" si="218"/>
        <v>9.0277815567872768</v>
      </c>
      <c r="AB288" s="161">
        <f t="shared" si="219"/>
        <v>8.7966816798190806</v>
      </c>
      <c r="AC288" s="161">
        <f t="shared" si="220"/>
        <v>8.4061125261821985</v>
      </c>
      <c r="AD288" s="82"/>
      <c r="AE288" s="82"/>
      <c r="AF288" s="82"/>
      <c r="AG288" s="95">
        <v>5650</v>
      </c>
      <c r="AH288" s="161">
        <f t="shared" si="221"/>
        <v>-11.205246941751318</v>
      </c>
      <c r="AI288" s="161">
        <f t="shared" si="222"/>
        <v>-11.409037780398902</v>
      </c>
      <c r="AJ288" s="161">
        <f t="shared" si="223"/>
        <v>-11.680553221774035</v>
      </c>
      <c r="AK288" s="161">
        <f t="shared" si="224"/>
        <v>-12.012405427899198</v>
      </c>
      <c r="AL288" s="161">
        <f t="shared" si="225"/>
        <v>-12.352271110592724</v>
      </c>
      <c r="AM288" s="161">
        <f t="shared" si="226"/>
        <v>-12.774085796520556</v>
      </c>
      <c r="AN288" s="81"/>
      <c r="AO288" s="81"/>
      <c r="AP288" s="95">
        <v>5650</v>
      </c>
      <c r="AQ288" s="94">
        <f t="shared" si="208"/>
        <v>73.630465749100267</v>
      </c>
      <c r="AR288" s="94">
        <f t="shared" si="209"/>
        <v>127.43124715206253</v>
      </c>
      <c r="AS288" s="94">
        <f t="shared" si="210"/>
        <v>199.11132367509774</v>
      </c>
      <c r="AT288" s="94">
        <f t="shared" si="211"/>
        <v>286.72030609214073</v>
      </c>
      <c r="AU288" s="94">
        <f t="shared" si="212"/>
        <v>376.44484632323156</v>
      </c>
      <c r="AV288" s="94">
        <f t="shared" si="213"/>
        <v>487.80392340817906</v>
      </c>
      <c r="AW288" s="81"/>
      <c r="AX288" s="95">
        <v>5650</v>
      </c>
      <c r="AY288" s="99">
        <f>'Max limit'!AX288*Input!PrimaryDrive_ratio*Input!Gear1_ratio*Input!FinalDrive_ratio</f>
        <v>498.63305613305613</v>
      </c>
      <c r="AZ288" s="99">
        <f t="shared" si="227"/>
        <v>8.3105509355509355</v>
      </c>
      <c r="BA288" s="99">
        <f>AZ288*Input!$N$23</f>
        <v>19554.709730249477</v>
      </c>
      <c r="BB288" s="97">
        <f t="shared" si="214"/>
        <v>19.554709730249478</v>
      </c>
      <c r="BC288" s="95">
        <v>5650</v>
      </c>
      <c r="BD288" s="99">
        <f>'Max limit'!AX288*Input!PrimaryDrive_ratio*Input!Gear2_ratio*Input!FinalDrive_ratio</f>
        <v>655.97948717948714</v>
      </c>
      <c r="BE288" s="99">
        <f t="shared" si="228"/>
        <v>10.932991452991452</v>
      </c>
      <c r="BF288" s="99">
        <f>BE288*Input!$N$23</f>
        <v>25725.307022905974</v>
      </c>
      <c r="BG288" s="100">
        <f t="shared" si="229"/>
        <v>25.725307022905973</v>
      </c>
      <c r="BH288" s="95">
        <v>5650</v>
      </c>
      <c r="BI288" s="99">
        <f>'Max limit'!AX288*Input!PrimaryDrive_ratio*Input!Gear3_ratio*Input!FinalDrive_ratio</f>
        <v>819.97435897435889</v>
      </c>
      <c r="BJ288" s="99">
        <f t="shared" si="230"/>
        <v>13.666239316239315</v>
      </c>
      <c r="BK288" s="99">
        <f>BJ288*Input!$N$23</f>
        <v>32156.633778632469</v>
      </c>
      <c r="BL288" s="100">
        <f t="shared" si="231"/>
        <v>32.156633778632468</v>
      </c>
      <c r="BM288" s="95">
        <v>5650</v>
      </c>
      <c r="BN288" s="99">
        <f>'Max limit'!AX288*Input!PrimaryDrive_ratio*Input!Gear4_ratio*Input!FinalDrive_ratio</f>
        <v>983.96923076923076</v>
      </c>
      <c r="BO288" s="99">
        <f t="shared" si="232"/>
        <v>16.399487179487178</v>
      </c>
      <c r="BP288" s="99">
        <f>BO288*Input!$N$23</f>
        <v>38587.960534358965</v>
      </c>
      <c r="BQ288" s="100">
        <f t="shared" si="233"/>
        <v>38.587960534358963</v>
      </c>
      <c r="BR288" s="95">
        <v>5650</v>
      </c>
      <c r="BS288" s="99">
        <f>'Max limit'!AX288*Input!PrimaryDrive_ratio*Input!Gear5_ratio*Input!FinalDrive_ratio</f>
        <v>1127.4647435897434</v>
      </c>
      <c r="BT288" s="99">
        <f t="shared" si="234"/>
        <v>18.791079059829055</v>
      </c>
      <c r="BU288" s="99">
        <f>BT288*Input!$N$23</f>
        <v>44215.371445619639</v>
      </c>
      <c r="BV288" s="100">
        <f t="shared" si="235"/>
        <v>44.215371445619638</v>
      </c>
      <c r="BW288" s="95">
        <v>5650</v>
      </c>
      <c r="BX288" s="99">
        <f>'Max limit'!AX288*Input!PrimaryDrive_ratio*Input!Gear6_ratio*Input!FinalDrive_ratio</f>
        <v>1283.4381270903009</v>
      </c>
      <c r="BY288" s="99">
        <f t="shared" si="236"/>
        <v>21.390635451505016</v>
      </c>
      <c r="BZ288" s="99">
        <f>BY288*Input!$N$23</f>
        <v>50332.122436120393</v>
      </c>
      <c r="CA288" s="100">
        <f t="shared" si="237"/>
        <v>50.332122436120393</v>
      </c>
      <c r="CC288" s="95">
        <v>5650</v>
      </c>
      <c r="CD288" s="94">
        <f t="shared" si="238"/>
        <v>19.5</v>
      </c>
      <c r="CE288" s="94">
        <f t="shared" si="239"/>
        <v>25.5</v>
      </c>
      <c r="CF288" s="94">
        <f t="shared" si="240"/>
        <v>32</v>
      </c>
      <c r="CG288" s="94">
        <f t="shared" si="241"/>
        <v>38.5</v>
      </c>
      <c r="CH288" s="94">
        <f t="shared" si="242"/>
        <v>44</v>
      </c>
      <c r="CI288" s="94">
        <f t="shared" si="243"/>
        <v>50.5</v>
      </c>
      <c r="CK288" s="95">
        <v>5650</v>
      </c>
      <c r="CL288" s="162">
        <f t="shared" si="244"/>
        <v>8.3105509355509355</v>
      </c>
      <c r="CM288" s="162">
        <f t="shared" si="245"/>
        <v>10.932991452991452</v>
      </c>
      <c r="CN288" s="162">
        <f t="shared" si="246"/>
        <v>13.666239316239315</v>
      </c>
      <c r="CO288" s="162">
        <f t="shared" si="247"/>
        <v>16.399487179487178</v>
      </c>
      <c r="CP288" s="162">
        <f t="shared" si="248"/>
        <v>18.791079059829055</v>
      </c>
      <c r="CQ288" s="162">
        <f t="shared" si="249"/>
        <v>21.390635451505016</v>
      </c>
    </row>
    <row r="289" spans="1:95" ht="19.5" thickTop="1" thickBot="1">
      <c r="A289" s="70">
        <v>5700</v>
      </c>
      <c r="B289" s="70">
        <v>80.546999999999997</v>
      </c>
      <c r="C289" s="70">
        <v>99.247</v>
      </c>
      <c r="D289" s="70">
        <v>75.805999999999997</v>
      </c>
      <c r="E289" s="70">
        <v>3.8039999999999998</v>
      </c>
      <c r="G289" s="92">
        <v>1</v>
      </c>
      <c r="H289" s="93">
        <f t="shared" si="250"/>
        <v>10.716819221967963</v>
      </c>
      <c r="O289" s="95">
        <v>5660</v>
      </c>
      <c r="P289" s="94">
        <f t="shared" si="202"/>
        <v>12.979943568742398</v>
      </c>
      <c r="Q289" s="94">
        <f t="shared" si="203"/>
        <v>13.258425765388415</v>
      </c>
      <c r="R289" s="94">
        <f t="shared" si="204"/>
        <v>13.372312460328605</v>
      </c>
      <c r="S289" s="94">
        <f t="shared" si="205"/>
        <v>13.189464002390553</v>
      </c>
      <c r="T289" s="94">
        <f t="shared" si="206"/>
        <v>12.995783287861052</v>
      </c>
      <c r="U289" s="94">
        <f t="shared" si="207"/>
        <v>12.603830365055833</v>
      </c>
      <c r="V289" s="82"/>
      <c r="W289" s="95">
        <v>5660</v>
      </c>
      <c r="X289" s="161">
        <f t="shared" si="215"/>
        <v>9.0995318300100898</v>
      </c>
      <c r="Y289" s="161">
        <f t="shared" si="216"/>
        <v>9.2406543190903587</v>
      </c>
      <c r="Z289" s="161">
        <f t="shared" si="217"/>
        <v>9.2449654291315131</v>
      </c>
      <c r="AA289" s="161">
        <f t="shared" si="218"/>
        <v>9.0242514020999103</v>
      </c>
      <c r="AB289" s="161">
        <f t="shared" si="219"/>
        <v>8.7920039042343809</v>
      </c>
      <c r="AC289" s="161">
        <f t="shared" si="220"/>
        <v>8.4000509814291622</v>
      </c>
      <c r="AD289" s="82"/>
      <c r="AE289" s="82"/>
      <c r="AF289" s="82"/>
      <c r="AG289" s="95">
        <v>5660</v>
      </c>
      <c r="AH289" s="161">
        <f t="shared" si="221"/>
        <v>-11.206235083685527</v>
      </c>
      <c r="AI289" s="161">
        <f t="shared" si="222"/>
        <v>-11.410747944225227</v>
      </c>
      <c r="AJ289" s="161">
        <f t="shared" si="223"/>
        <v>-11.683225352752666</v>
      </c>
      <c r="AK289" s="161">
        <f t="shared" si="224"/>
        <v>-12.016253296508427</v>
      </c>
      <c r="AL289" s="161">
        <f t="shared" si="225"/>
        <v>-12.357323108224199</v>
      </c>
      <c r="AM289" s="161">
        <f t="shared" si="226"/>
        <v>-12.780632264853836</v>
      </c>
      <c r="AN289" s="81"/>
      <c r="AO289" s="81"/>
      <c r="AP289" s="95">
        <v>5660</v>
      </c>
      <c r="AQ289" s="94">
        <f t="shared" si="208"/>
        <v>73.891335219731431</v>
      </c>
      <c r="AR289" s="94">
        <f t="shared" si="209"/>
        <v>127.8827304022121</v>
      </c>
      <c r="AS289" s="94">
        <f t="shared" si="210"/>
        <v>199.81676625345631</v>
      </c>
      <c r="AT289" s="94">
        <f t="shared" si="211"/>
        <v>287.73614340497727</v>
      </c>
      <c r="AU289" s="94">
        <f t="shared" si="212"/>
        <v>377.77857369794089</v>
      </c>
      <c r="AV289" s="94">
        <f t="shared" si="213"/>
        <v>489.53219104816526</v>
      </c>
      <c r="AW289" s="81"/>
      <c r="AX289" s="95">
        <v>5660</v>
      </c>
      <c r="AY289" s="99">
        <f>'Max limit'!AX289*Input!PrimaryDrive_ratio*Input!Gear1_ratio*Input!FinalDrive_ratio</f>
        <v>499.51559251559252</v>
      </c>
      <c r="AZ289" s="99">
        <f t="shared" si="227"/>
        <v>8.3252598752598761</v>
      </c>
      <c r="BA289" s="99">
        <f>AZ289*Input!$N$23</f>
        <v>19589.319835966733</v>
      </c>
      <c r="BB289" s="97">
        <f t="shared" si="214"/>
        <v>19.589319835966734</v>
      </c>
      <c r="BC289" s="95">
        <v>5660</v>
      </c>
      <c r="BD289" s="99">
        <f>'Max limit'!AX289*Input!PrimaryDrive_ratio*Input!Gear2_ratio*Input!FinalDrive_ratio</f>
        <v>657.14051282051275</v>
      </c>
      <c r="BE289" s="99">
        <f t="shared" si="228"/>
        <v>10.95234188034188</v>
      </c>
      <c r="BF289" s="99">
        <f>BE289*Input!$N$23</f>
        <v>25770.83853976068</v>
      </c>
      <c r="BG289" s="100">
        <f t="shared" si="229"/>
        <v>25.770838539760678</v>
      </c>
      <c r="BH289" s="95">
        <v>5660</v>
      </c>
      <c r="BI289" s="99">
        <f>'Max limit'!AX289*Input!PrimaryDrive_ratio*Input!Gear3_ratio*Input!FinalDrive_ratio</f>
        <v>821.42564102564086</v>
      </c>
      <c r="BJ289" s="99">
        <f t="shared" si="230"/>
        <v>13.690427350427347</v>
      </c>
      <c r="BK289" s="99">
        <f>BJ289*Input!$N$23</f>
        <v>32213.548174700842</v>
      </c>
      <c r="BL289" s="100">
        <f t="shared" si="231"/>
        <v>32.21354817470084</v>
      </c>
      <c r="BM289" s="95">
        <v>5660</v>
      </c>
      <c r="BN289" s="99">
        <f>'Max limit'!AX289*Input!PrimaryDrive_ratio*Input!Gear4_ratio*Input!FinalDrive_ratio</f>
        <v>985.7107692307693</v>
      </c>
      <c r="BO289" s="99">
        <f t="shared" si="232"/>
        <v>16.428512820512822</v>
      </c>
      <c r="BP289" s="99">
        <f>BO289*Input!$N$23</f>
        <v>38656.257809641022</v>
      </c>
      <c r="BQ289" s="100">
        <f t="shared" si="233"/>
        <v>38.656257809641019</v>
      </c>
      <c r="BR289" s="95">
        <v>5660</v>
      </c>
      <c r="BS289" s="99">
        <f>'Max limit'!AX289*Input!PrimaryDrive_ratio*Input!Gear5_ratio*Input!FinalDrive_ratio</f>
        <v>1129.4602564102561</v>
      </c>
      <c r="BT289" s="99">
        <f t="shared" si="234"/>
        <v>18.824337606837602</v>
      </c>
      <c r="BU289" s="99">
        <f>BT289*Input!$N$23</f>
        <v>44293.628740213659</v>
      </c>
      <c r="BV289" s="100">
        <f t="shared" si="235"/>
        <v>44.293628740213656</v>
      </c>
      <c r="BW289" s="95">
        <v>5660</v>
      </c>
      <c r="BX289" s="99">
        <f>'Max limit'!AX289*Input!PrimaryDrive_ratio*Input!Gear6_ratio*Input!FinalDrive_ratio</f>
        <v>1285.7096989966553</v>
      </c>
      <c r="BY289" s="99">
        <f t="shared" si="236"/>
        <v>21.428494983277588</v>
      </c>
      <c r="BZ289" s="99">
        <f>BY289*Input!$N$23</f>
        <v>50421.205838662187</v>
      </c>
      <c r="CA289" s="100">
        <f t="shared" si="237"/>
        <v>50.421205838662189</v>
      </c>
      <c r="CC289" s="95">
        <v>5660</v>
      </c>
      <c r="CD289" s="94">
        <f t="shared" si="238"/>
        <v>19.5</v>
      </c>
      <c r="CE289" s="94">
        <f t="shared" si="239"/>
        <v>26</v>
      </c>
      <c r="CF289" s="94">
        <f t="shared" si="240"/>
        <v>32</v>
      </c>
      <c r="CG289" s="94">
        <f t="shared" si="241"/>
        <v>38.5</v>
      </c>
      <c r="CH289" s="94">
        <f t="shared" si="242"/>
        <v>44.5</v>
      </c>
      <c r="CI289" s="94">
        <f t="shared" si="243"/>
        <v>50.5</v>
      </c>
      <c r="CK289" s="95">
        <v>5660</v>
      </c>
      <c r="CL289" s="162">
        <f t="shared" si="244"/>
        <v>8.3252598752598761</v>
      </c>
      <c r="CM289" s="162">
        <f t="shared" si="245"/>
        <v>10.95234188034188</v>
      </c>
      <c r="CN289" s="162">
        <f t="shared" si="246"/>
        <v>13.690427350427347</v>
      </c>
      <c r="CO289" s="162">
        <f t="shared" si="247"/>
        <v>16.428512820512822</v>
      </c>
      <c r="CP289" s="162">
        <f t="shared" si="248"/>
        <v>18.824337606837602</v>
      </c>
      <c r="CQ289" s="162">
        <f t="shared" si="249"/>
        <v>21.428494983277588</v>
      </c>
    </row>
    <row r="290" spans="1:95" ht="19.5" thickTop="1" thickBot="1">
      <c r="A290" s="70">
        <v>5710</v>
      </c>
      <c r="B290" s="70">
        <v>80.724000000000004</v>
      </c>
      <c r="C290" s="70">
        <v>99.29</v>
      </c>
      <c r="D290" s="70">
        <v>75.977000000000004</v>
      </c>
      <c r="E290" s="70">
        <v>3.8079999999999998</v>
      </c>
      <c r="G290" s="92">
        <v>1</v>
      </c>
      <c r="H290" s="93">
        <f t="shared" si="250"/>
        <v>10.762013729977117</v>
      </c>
      <c r="O290" s="95">
        <v>5670</v>
      </c>
      <c r="P290" s="94">
        <f t="shared" si="202"/>
        <v>12.979097509501687</v>
      </c>
      <c r="Q290" s="94">
        <f t="shared" si="203"/>
        <v>13.256909669823189</v>
      </c>
      <c r="R290" s="94">
        <f t="shared" si="204"/>
        <v>13.369878954662832</v>
      </c>
      <c r="S290" s="94">
        <f t="shared" si="205"/>
        <v>13.185927605166162</v>
      </c>
      <c r="T290" s="94">
        <f t="shared" si="206"/>
        <v>12.99109724034782</v>
      </c>
      <c r="U290" s="94">
        <f t="shared" si="207"/>
        <v>12.597758101390761</v>
      </c>
      <c r="V290" s="82"/>
      <c r="W290" s="95">
        <v>5670</v>
      </c>
      <c r="X290" s="161">
        <f t="shared" si="215"/>
        <v>9.0986857707693769</v>
      </c>
      <c r="Y290" s="161">
        <f t="shared" si="216"/>
        <v>9.2391382235251331</v>
      </c>
      <c r="Z290" s="161">
        <f t="shared" si="217"/>
        <v>9.242531923465739</v>
      </c>
      <c r="AA290" s="161">
        <f t="shared" si="218"/>
        <v>9.0207150048755196</v>
      </c>
      <c r="AB290" s="161">
        <f t="shared" si="219"/>
        <v>8.7873178567211507</v>
      </c>
      <c r="AC290" s="161">
        <f t="shared" si="220"/>
        <v>8.3939787177640923</v>
      </c>
      <c r="AD290" s="82"/>
      <c r="AE290" s="82"/>
      <c r="AF290" s="82"/>
      <c r="AG290" s="95">
        <v>5670</v>
      </c>
      <c r="AH290" s="161">
        <f t="shared" si="221"/>
        <v>-11.20722497299716</v>
      </c>
      <c r="AI290" s="161">
        <f t="shared" si="222"/>
        <v>-11.412461132213931</v>
      </c>
      <c r="AJ290" s="161">
        <f t="shared" si="223"/>
        <v>-11.685902208985018</v>
      </c>
      <c r="AK290" s="161">
        <f t="shared" si="224"/>
        <v>-12.020107969483012</v>
      </c>
      <c r="AL290" s="161">
        <f t="shared" si="225"/>
        <v>-12.362384039538489</v>
      </c>
      <c r="AM290" s="161">
        <f t="shared" si="226"/>
        <v>-12.787190309612111</v>
      </c>
      <c r="AN290" s="81"/>
      <c r="AO290" s="81"/>
      <c r="AP290" s="95">
        <v>5670</v>
      </c>
      <c r="AQ290" s="94">
        <f t="shared" si="208"/>
        <v>74.152665998002973</v>
      </c>
      <c r="AR290" s="94">
        <f t="shared" si="209"/>
        <v>128.33501203123018</v>
      </c>
      <c r="AS290" s="94">
        <f t="shared" si="210"/>
        <v>200.52345629879704</v>
      </c>
      <c r="AT290" s="94">
        <f t="shared" si="211"/>
        <v>288.75377707026792</v>
      </c>
      <c r="AU290" s="94">
        <f t="shared" si="212"/>
        <v>379.11465956491338</v>
      </c>
      <c r="AV290" s="94">
        <f t="shared" si="213"/>
        <v>491.26351486434976</v>
      </c>
      <c r="AW290" s="81"/>
      <c r="AX290" s="95">
        <v>5670</v>
      </c>
      <c r="AY290" s="99">
        <f>'Max limit'!AX290*Input!PrimaryDrive_ratio*Input!Gear1_ratio*Input!FinalDrive_ratio</f>
        <v>500.3981288981289</v>
      </c>
      <c r="AZ290" s="99">
        <f t="shared" si="227"/>
        <v>8.3399688149688149</v>
      </c>
      <c r="BA290" s="99">
        <f>AZ290*Input!$N$23</f>
        <v>19623.929941683989</v>
      </c>
      <c r="BB290" s="97">
        <f t="shared" si="214"/>
        <v>19.62392994168399</v>
      </c>
      <c r="BC290" s="95">
        <v>5670</v>
      </c>
      <c r="BD290" s="99">
        <f>'Max limit'!AX290*Input!PrimaryDrive_ratio*Input!Gear2_ratio*Input!FinalDrive_ratio</f>
        <v>658.30153846153848</v>
      </c>
      <c r="BE290" s="99">
        <f t="shared" si="228"/>
        <v>10.971692307692308</v>
      </c>
      <c r="BF290" s="99">
        <f>BE290*Input!$N$23</f>
        <v>25816.370056615382</v>
      </c>
      <c r="BG290" s="100">
        <f t="shared" si="229"/>
        <v>25.816370056615384</v>
      </c>
      <c r="BH290" s="95">
        <v>5670</v>
      </c>
      <c r="BI290" s="99">
        <f>'Max limit'!AX290*Input!PrimaryDrive_ratio*Input!Gear3_ratio*Input!FinalDrive_ratio</f>
        <v>822.87692307692294</v>
      </c>
      <c r="BJ290" s="99">
        <f t="shared" si="230"/>
        <v>13.714615384615382</v>
      </c>
      <c r="BK290" s="99">
        <f>BJ290*Input!$N$23</f>
        <v>32270.462570769218</v>
      </c>
      <c r="BL290" s="100">
        <f t="shared" si="231"/>
        <v>32.270462570769219</v>
      </c>
      <c r="BM290" s="95">
        <v>5670</v>
      </c>
      <c r="BN290" s="99">
        <f>'Max limit'!AX290*Input!PrimaryDrive_ratio*Input!Gear4_ratio*Input!FinalDrive_ratio</f>
        <v>987.45230769230784</v>
      </c>
      <c r="BO290" s="99">
        <f t="shared" si="232"/>
        <v>16.457538461538466</v>
      </c>
      <c r="BP290" s="99">
        <f>BO290*Input!$N$23</f>
        <v>38724.555084923079</v>
      </c>
      <c r="BQ290" s="100">
        <f t="shared" si="233"/>
        <v>38.724555084923075</v>
      </c>
      <c r="BR290" s="95">
        <v>5670</v>
      </c>
      <c r="BS290" s="99">
        <f>'Max limit'!AX290*Input!PrimaryDrive_ratio*Input!Gear5_ratio*Input!FinalDrive_ratio</f>
        <v>1131.4557692307692</v>
      </c>
      <c r="BT290" s="99">
        <f t="shared" si="234"/>
        <v>18.857596153846153</v>
      </c>
      <c r="BU290" s="99">
        <f>BT290*Input!$N$23</f>
        <v>44371.886034807685</v>
      </c>
      <c r="BV290" s="100">
        <f t="shared" si="235"/>
        <v>44.371886034807687</v>
      </c>
      <c r="BW290" s="95">
        <v>5670</v>
      </c>
      <c r="BX290" s="99">
        <f>'Max limit'!AX290*Input!PrimaryDrive_ratio*Input!Gear6_ratio*Input!FinalDrive_ratio</f>
        <v>1287.98127090301</v>
      </c>
      <c r="BY290" s="99">
        <f t="shared" si="236"/>
        <v>21.466354515050167</v>
      </c>
      <c r="BZ290" s="99">
        <f>BY290*Input!$N$23</f>
        <v>50510.289241204002</v>
      </c>
      <c r="CA290" s="100">
        <f t="shared" si="237"/>
        <v>50.510289241203999</v>
      </c>
      <c r="CC290" s="95">
        <v>5670</v>
      </c>
      <c r="CD290" s="94">
        <f t="shared" si="238"/>
        <v>19.5</v>
      </c>
      <c r="CE290" s="94">
        <f t="shared" si="239"/>
        <v>26</v>
      </c>
      <c r="CF290" s="94">
        <f t="shared" si="240"/>
        <v>32.5</v>
      </c>
      <c r="CG290" s="94">
        <f t="shared" si="241"/>
        <v>38.5</v>
      </c>
      <c r="CH290" s="94">
        <f t="shared" si="242"/>
        <v>44.5</v>
      </c>
      <c r="CI290" s="94">
        <f t="shared" si="243"/>
        <v>50.5</v>
      </c>
      <c r="CK290" s="95">
        <v>5670</v>
      </c>
      <c r="CL290" s="162">
        <f t="shared" si="244"/>
        <v>8.3399688149688149</v>
      </c>
      <c r="CM290" s="162">
        <f t="shared" si="245"/>
        <v>10.971692307692308</v>
      </c>
      <c r="CN290" s="162">
        <f t="shared" si="246"/>
        <v>13.714615384615382</v>
      </c>
      <c r="CO290" s="162">
        <f t="shared" si="247"/>
        <v>16.457538461538466</v>
      </c>
      <c r="CP290" s="162">
        <f t="shared" si="248"/>
        <v>18.857596153846153</v>
      </c>
      <c r="CQ290" s="162">
        <f t="shared" si="249"/>
        <v>21.466354515050167</v>
      </c>
    </row>
    <row r="291" spans="1:95" ht="19.5" thickTop="1" thickBot="1">
      <c r="A291" s="70">
        <v>5720</v>
      </c>
      <c r="B291" s="70">
        <v>80.908000000000001</v>
      </c>
      <c r="C291" s="70">
        <v>99.341999999999999</v>
      </c>
      <c r="D291" s="70">
        <v>76.146000000000001</v>
      </c>
      <c r="E291" s="70">
        <v>3.8210000000000002</v>
      </c>
      <c r="G291" s="92">
        <v>1</v>
      </c>
      <c r="H291" s="93">
        <f t="shared" si="250"/>
        <v>10.80720823798627</v>
      </c>
      <c r="O291" s="95">
        <v>5680</v>
      </c>
      <c r="P291" s="94">
        <f t="shared" si="202"/>
        <v>12.978249956775993</v>
      </c>
      <c r="Q291" s="94">
        <f t="shared" si="203"/>
        <v>13.255390898008068</v>
      </c>
      <c r="R291" s="94">
        <f t="shared" si="204"/>
        <v>13.367441153311859</v>
      </c>
      <c r="S291" s="94">
        <f t="shared" si="205"/>
        <v>13.182384965404747</v>
      </c>
      <c r="T291" s="94">
        <f t="shared" si="206"/>
        <v>12.986402920906059</v>
      </c>
      <c r="U291" s="94">
        <f t="shared" si="207"/>
        <v>12.591675118813663</v>
      </c>
      <c r="V291" s="82"/>
      <c r="W291" s="95">
        <v>5680</v>
      </c>
      <c r="X291" s="161">
        <f t="shared" si="215"/>
        <v>9.0978382180436839</v>
      </c>
      <c r="Y291" s="161">
        <f t="shared" si="216"/>
        <v>9.2376194517100139</v>
      </c>
      <c r="Z291" s="161">
        <f t="shared" si="217"/>
        <v>9.2400941221147654</v>
      </c>
      <c r="AA291" s="161">
        <f t="shared" si="218"/>
        <v>9.0171723651141047</v>
      </c>
      <c r="AB291" s="161">
        <f t="shared" si="219"/>
        <v>8.7826235372793882</v>
      </c>
      <c r="AC291" s="161">
        <f t="shared" si="220"/>
        <v>8.3878957351869943</v>
      </c>
      <c r="AD291" s="82"/>
      <c r="AE291" s="82"/>
      <c r="AF291" s="82"/>
      <c r="AG291" s="95">
        <v>5680</v>
      </c>
      <c r="AH291" s="161">
        <f t="shared" si="221"/>
        <v>-11.208216609686222</v>
      </c>
      <c r="AI291" s="161">
        <f t="shared" si="222"/>
        <v>-11.414177344365017</v>
      </c>
      <c r="AJ291" s="161">
        <f t="shared" si="223"/>
        <v>-11.688583790471089</v>
      </c>
      <c r="AK291" s="161">
        <f t="shared" si="224"/>
        <v>-12.023969446822955</v>
      </c>
      <c r="AL291" s="161">
        <f t="shared" si="225"/>
        <v>-12.367453904535591</v>
      </c>
      <c r="AM291" s="161">
        <f t="shared" si="226"/>
        <v>-12.793759930795378</v>
      </c>
      <c r="AN291" s="81"/>
      <c r="AO291" s="81"/>
      <c r="AP291" s="95">
        <v>5680</v>
      </c>
      <c r="AQ291" s="94">
        <f t="shared" si="208"/>
        <v>74.41445808391488</v>
      </c>
      <c r="AR291" s="94">
        <f t="shared" si="209"/>
        <v>128.78809203911675</v>
      </c>
      <c r="AS291" s="94">
        <f t="shared" si="210"/>
        <v>201.23139381111986</v>
      </c>
      <c r="AT291" s="94">
        <f t="shared" si="211"/>
        <v>289.77320708801267</v>
      </c>
      <c r="AU291" s="94">
        <f t="shared" si="212"/>
        <v>380.45310392414837</v>
      </c>
      <c r="AV291" s="94">
        <f t="shared" si="213"/>
        <v>492.99789485673227</v>
      </c>
      <c r="AW291" s="81"/>
      <c r="AX291" s="95">
        <v>5680</v>
      </c>
      <c r="AY291" s="99">
        <f>'Max limit'!AX291*Input!PrimaryDrive_ratio*Input!Gear1_ratio*Input!FinalDrive_ratio</f>
        <v>501.28066528066529</v>
      </c>
      <c r="AZ291" s="99">
        <f t="shared" si="227"/>
        <v>8.3546777546777555</v>
      </c>
      <c r="BA291" s="99">
        <f>AZ291*Input!$N$23</f>
        <v>19658.540047401246</v>
      </c>
      <c r="BB291" s="97">
        <f t="shared" si="214"/>
        <v>19.658540047401246</v>
      </c>
      <c r="BC291" s="95">
        <v>5680</v>
      </c>
      <c r="BD291" s="99">
        <f>'Max limit'!AX291*Input!PrimaryDrive_ratio*Input!Gear2_ratio*Input!FinalDrive_ratio</f>
        <v>659.4625641025641</v>
      </c>
      <c r="BE291" s="99">
        <f t="shared" si="228"/>
        <v>10.991042735042734</v>
      </c>
      <c r="BF291" s="99">
        <f>BE291*Input!$N$23</f>
        <v>25861.901573470081</v>
      </c>
      <c r="BG291" s="100">
        <f t="shared" si="229"/>
        <v>25.861901573470082</v>
      </c>
      <c r="BH291" s="95">
        <v>5680</v>
      </c>
      <c r="BI291" s="99">
        <f>'Max limit'!AX291*Input!PrimaryDrive_ratio*Input!Gear3_ratio*Input!FinalDrive_ratio</f>
        <v>824.32820512820513</v>
      </c>
      <c r="BJ291" s="99">
        <f t="shared" si="230"/>
        <v>13.738803418803419</v>
      </c>
      <c r="BK291" s="99">
        <f>BJ291*Input!$N$23</f>
        <v>32327.376966837601</v>
      </c>
      <c r="BL291" s="100">
        <f t="shared" si="231"/>
        <v>32.327376966837598</v>
      </c>
      <c r="BM291" s="95">
        <v>5680</v>
      </c>
      <c r="BN291" s="99">
        <f>'Max limit'!AX291*Input!PrimaryDrive_ratio*Input!Gear4_ratio*Input!FinalDrive_ratio</f>
        <v>989.19384615384615</v>
      </c>
      <c r="BO291" s="99">
        <f t="shared" si="232"/>
        <v>16.486564102564103</v>
      </c>
      <c r="BP291" s="99">
        <f>BO291*Input!$N$23</f>
        <v>38792.852360205121</v>
      </c>
      <c r="BQ291" s="100">
        <f t="shared" si="233"/>
        <v>38.792852360205124</v>
      </c>
      <c r="BR291" s="95">
        <v>5680</v>
      </c>
      <c r="BS291" s="99">
        <f>'Max limit'!AX291*Input!PrimaryDrive_ratio*Input!Gear5_ratio*Input!FinalDrive_ratio</f>
        <v>1133.4512820512819</v>
      </c>
      <c r="BT291" s="99">
        <f t="shared" si="234"/>
        <v>18.890854700854696</v>
      </c>
      <c r="BU291" s="99">
        <f>BT291*Input!$N$23</f>
        <v>44450.14332940169</v>
      </c>
      <c r="BV291" s="100">
        <f t="shared" si="235"/>
        <v>44.450143329401691</v>
      </c>
      <c r="BW291" s="95">
        <v>5680</v>
      </c>
      <c r="BX291" s="99">
        <f>'Max limit'!AX291*Input!PrimaryDrive_ratio*Input!Gear6_ratio*Input!FinalDrive_ratio</f>
        <v>1290.2528428093644</v>
      </c>
      <c r="BY291" s="99">
        <f t="shared" si="236"/>
        <v>21.504214046822742</v>
      </c>
      <c r="BZ291" s="99">
        <f>BY291*Input!$N$23</f>
        <v>50599.37264374581</v>
      </c>
      <c r="CA291" s="100">
        <f t="shared" si="237"/>
        <v>50.599372643745809</v>
      </c>
      <c r="CC291" s="95">
        <v>5680</v>
      </c>
      <c r="CD291" s="94">
        <f t="shared" si="238"/>
        <v>19.5</v>
      </c>
      <c r="CE291" s="94">
        <f t="shared" si="239"/>
        <v>26</v>
      </c>
      <c r="CF291" s="94">
        <f t="shared" si="240"/>
        <v>32.5</v>
      </c>
      <c r="CG291" s="94">
        <f t="shared" si="241"/>
        <v>39</v>
      </c>
      <c r="CH291" s="94">
        <f t="shared" si="242"/>
        <v>44.5</v>
      </c>
      <c r="CI291" s="94">
        <f t="shared" si="243"/>
        <v>50.5</v>
      </c>
      <c r="CK291" s="95">
        <v>5680</v>
      </c>
      <c r="CL291" s="162">
        <f t="shared" si="244"/>
        <v>8.3546777546777555</v>
      </c>
      <c r="CM291" s="162">
        <f t="shared" si="245"/>
        <v>10.991042735042734</v>
      </c>
      <c r="CN291" s="162">
        <f t="shared" si="246"/>
        <v>13.738803418803419</v>
      </c>
      <c r="CO291" s="162">
        <f t="shared" si="247"/>
        <v>16.486564102564103</v>
      </c>
      <c r="CP291" s="162">
        <f t="shared" si="248"/>
        <v>18.890854700854696</v>
      </c>
      <c r="CQ291" s="162">
        <f t="shared" si="249"/>
        <v>21.504214046822742</v>
      </c>
    </row>
    <row r="292" spans="1:95" ht="19.5" thickTop="1" thickBot="1">
      <c r="A292" s="70">
        <v>5730</v>
      </c>
      <c r="B292" s="70">
        <v>81.082999999999998</v>
      </c>
      <c r="C292" s="70">
        <v>99.384</v>
      </c>
      <c r="D292" s="70">
        <v>76.313999999999993</v>
      </c>
      <c r="E292" s="70">
        <v>3.8260000000000001</v>
      </c>
      <c r="G292" s="92">
        <v>1</v>
      </c>
      <c r="H292" s="93">
        <f t="shared" si="250"/>
        <v>10.852402745995423</v>
      </c>
      <c r="O292" s="95">
        <v>5690</v>
      </c>
      <c r="P292" s="94">
        <f t="shared" si="202"/>
        <v>12.977400910565322</v>
      </c>
      <c r="Q292" s="94">
        <f t="shared" si="203"/>
        <v>13.253869449943053</v>
      </c>
      <c r="R292" s="94">
        <f t="shared" si="204"/>
        <v>13.364999056275684</v>
      </c>
      <c r="S292" s="94">
        <f t="shared" si="205"/>
        <v>13.178836083106306</v>
      </c>
      <c r="T292" s="94">
        <f t="shared" si="206"/>
        <v>12.981700329535764</v>
      </c>
      <c r="U292" s="94">
        <f t="shared" si="207"/>
        <v>12.585581417324534</v>
      </c>
      <c r="V292" s="82"/>
      <c r="W292" s="95">
        <v>5690</v>
      </c>
      <c r="X292" s="161">
        <f t="shared" si="215"/>
        <v>9.0969891718330125</v>
      </c>
      <c r="Y292" s="161">
        <f t="shared" si="216"/>
        <v>9.2360980036449991</v>
      </c>
      <c r="Z292" s="161">
        <f t="shared" si="217"/>
        <v>9.2376520250785905</v>
      </c>
      <c r="AA292" s="161">
        <f t="shared" si="218"/>
        <v>9.0136234828156656</v>
      </c>
      <c r="AB292" s="161">
        <f t="shared" si="219"/>
        <v>8.777920945909095</v>
      </c>
      <c r="AC292" s="161">
        <f t="shared" si="220"/>
        <v>8.3818020336978645</v>
      </c>
      <c r="AD292" s="82"/>
      <c r="AE292" s="82"/>
      <c r="AF292" s="82"/>
      <c r="AG292" s="95">
        <v>5690</v>
      </c>
      <c r="AH292" s="161">
        <f t="shared" si="221"/>
        <v>-11.209209993752706</v>
      </c>
      <c r="AI292" s="161">
        <f t="shared" si="222"/>
        <v>-11.415896580678483</v>
      </c>
      <c r="AJ292" s="161">
        <f t="shared" si="223"/>
        <v>-11.691270097210881</v>
      </c>
      <c r="AK292" s="161">
        <f t="shared" si="224"/>
        <v>-12.027837728528255</v>
      </c>
      <c r="AL292" s="161">
        <f t="shared" si="225"/>
        <v>-12.372532703215509</v>
      </c>
      <c r="AM292" s="161">
        <f t="shared" si="226"/>
        <v>-12.800341128403637</v>
      </c>
      <c r="AN292" s="81"/>
      <c r="AO292" s="81"/>
      <c r="AP292" s="95">
        <v>5690</v>
      </c>
      <c r="AQ292" s="94">
        <f t="shared" si="208"/>
        <v>74.676711477467137</v>
      </c>
      <c r="AR292" s="94">
        <f t="shared" si="209"/>
        <v>129.24197042587184</v>
      </c>
      <c r="AS292" s="94">
        <f t="shared" si="210"/>
        <v>201.94057879042472</v>
      </c>
      <c r="AT292" s="94">
        <f t="shared" si="211"/>
        <v>290.79443345821164</v>
      </c>
      <c r="AU292" s="94">
        <f t="shared" si="212"/>
        <v>381.79390677564669</v>
      </c>
      <c r="AV292" s="94">
        <f t="shared" si="213"/>
        <v>494.73533102531269</v>
      </c>
      <c r="AW292" s="81"/>
      <c r="AX292" s="95">
        <v>5690</v>
      </c>
      <c r="AY292" s="99">
        <f>'Max limit'!AX292*Input!PrimaryDrive_ratio*Input!Gear1_ratio*Input!FinalDrive_ratio</f>
        <v>502.16320166320162</v>
      </c>
      <c r="AZ292" s="99">
        <f t="shared" si="227"/>
        <v>8.3693866943866944</v>
      </c>
      <c r="BA292" s="99">
        <f>AZ292*Input!$N$23</f>
        <v>19693.150153118499</v>
      </c>
      <c r="BB292" s="97">
        <f t="shared" si="214"/>
        <v>19.693150153118498</v>
      </c>
      <c r="BC292" s="95">
        <v>5690</v>
      </c>
      <c r="BD292" s="99">
        <f>'Max limit'!AX292*Input!PrimaryDrive_ratio*Input!Gear2_ratio*Input!FinalDrive_ratio</f>
        <v>660.62358974358972</v>
      </c>
      <c r="BE292" s="99">
        <f t="shared" si="228"/>
        <v>11.010393162393163</v>
      </c>
      <c r="BF292" s="99">
        <f>BE292*Input!$N$23</f>
        <v>25907.433090324783</v>
      </c>
      <c r="BG292" s="100">
        <f t="shared" si="229"/>
        <v>25.907433090324783</v>
      </c>
      <c r="BH292" s="95">
        <v>5690</v>
      </c>
      <c r="BI292" s="99">
        <f>'Max limit'!AX292*Input!PrimaryDrive_ratio*Input!Gear3_ratio*Input!FinalDrive_ratio</f>
        <v>825.77948717948709</v>
      </c>
      <c r="BJ292" s="99">
        <f t="shared" si="230"/>
        <v>13.762991452991452</v>
      </c>
      <c r="BK292" s="99">
        <f>BJ292*Input!$N$23</f>
        <v>32384.291362905973</v>
      </c>
      <c r="BL292" s="100">
        <f t="shared" si="231"/>
        <v>32.384291362905977</v>
      </c>
      <c r="BM292" s="95">
        <v>5690</v>
      </c>
      <c r="BN292" s="99">
        <f>'Max limit'!AX292*Input!PrimaryDrive_ratio*Input!Gear4_ratio*Input!FinalDrive_ratio</f>
        <v>990.93538461538458</v>
      </c>
      <c r="BO292" s="99">
        <f t="shared" si="232"/>
        <v>16.515589743589743</v>
      </c>
      <c r="BP292" s="99">
        <f>BO292*Input!$N$23</f>
        <v>38861.149635487171</v>
      </c>
      <c r="BQ292" s="100">
        <f t="shared" si="233"/>
        <v>38.861149635487173</v>
      </c>
      <c r="BR292" s="95">
        <v>5690</v>
      </c>
      <c r="BS292" s="99">
        <f>'Max limit'!AX292*Input!PrimaryDrive_ratio*Input!Gear5_ratio*Input!FinalDrive_ratio</f>
        <v>1135.4467948717947</v>
      </c>
      <c r="BT292" s="99">
        <f t="shared" si="234"/>
        <v>18.924113247863247</v>
      </c>
      <c r="BU292" s="99">
        <f>BT292*Input!$N$23</f>
        <v>44528.400623995716</v>
      </c>
      <c r="BV292" s="100">
        <f t="shared" si="235"/>
        <v>44.528400623995715</v>
      </c>
      <c r="BW292" s="95">
        <v>5690</v>
      </c>
      <c r="BX292" s="99">
        <f>'Max limit'!AX292*Input!PrimaryDrive_ratio*Input!Gear6_ratio*Input!FinalDrive_ratio</f>
        <v>1292.5244147157189</v>
      </c>
      <c r="BY292" s="99">
        <f t="shared" si="236"/>
        <v>21.542073578595314</v>
      </c>
      <c r="BZ292" s="99">
        <f>BY292*Input!$N$23</f>
        <v>50688.456046287611</v>
      </c>
      <c r="CA292" s="100">
        <f t="shared" si="237"/>
        <v>50.688456046287612</v>
      </c>
      <c r="CC292" s="95">
        <v>5690</v>
      </c>
      <c r="CD292" s="94">
        <f t="shared" si="238"/>
        <v>19.5</v>
      </c>
      <c r="CE292" s="94">
        <f t="shared" si="239"/>
        <v>26</v>
      </c>
      <c r="CF292" s="94">
        <f t="shared" si="240"/>
        <v>32.5</v>
      </c>
      <c r="CG292" s="94">
        <f t="shared" si="241"/>
        <v>39</v>
      </c>
      <c r="CH292" s="94">
        <f t="shared" si="242"/>
        <v>44.5</v>
      </c>
      <c r="CI292" s="94">
        <f t="shared" si="243"/>
        <v>50.5</v>
      </c>
      <c r="CK292" s="95">
        <v>5690</v>
      </c>
      <c r="CL292" s="162">
        <f t="shared" si="244"/>
        <v>8.3693866943866944</v>
      </c>
      <c r="CM292" s="162">
        <f t="shared" si="245"/>
        <v>11.010393162393163</v>
      </c>
      <c r="CN292" s="162">
        <f t="shared" si="246"/>
        <v>13.762991452991452</v>
      </c>
      <c r="CO292" s="162">
        <f t="shared" si="247"/>
        <v>16.515589743589743</v>
      </c>
      <c r="CP292" s="162">
        <f t="shared" si="248"/>
        <v>18.924113247863247</v>
      </c>
      <c r="CQ292" s="162">
        <f t="shared" si="249"/>
        <v>21.542073578595314</v>
      </c>
    </row>
    <row r="293" spans="1:95" ht="19.5" thickTop="1" thickBot="1">
      <c r="A293" s="70">
        <v>5740</v>
      </c>
      <c r="B293" s="70">
        <v>81.257000000000005</v>
      </c>
      <c r="C293" s="70">
        <v>99.423000000000002</v>
      </c>
      <c r="D293" s="70">
        <v>76.477000000000004</v>
      </c>
      <c r="E293" s="70">
        <v>3.8340000000000001</v>
      </c>
      <c r="G293" s="92">
        <v>1</v>
      </c>
      <c r="H293" s="93">
        <f t="shared" si="250"/>
        <v>10.897597254004577</v>
      </c>
      <c r="O293" s="95">
        <v>5700</v>
      </c>
      <c r="P293" s="94">
        <f t="shared" si="202"/>
        <v>12.976550370869671</v>
      </c>
      <c r="Q293" s="94">
        <f t="shared" si="203"/>
        <v>13.252345325628145</v>
      </c>
      <c r="R293" s="94">
        <f t="shared" si="204"/>
        <v>13.362552663554311</v>
      </c>
      <c r="S293" s="94">
        <f t="shared" si="205"/>
        <v>13.175280958270845</v>
      </c>
      <c r="T293" s="94">
        <f t="shared" si="206"/>
        <v>12.976989466236938</v>
      </c>
      <c r="U293" s="94">
        <f t="shared" si="207"/>
        <v>12.579476996923376</v>
      </c>
      <c r="V293" s="82"/>
      <c r="W293" s="95">
        <v>5700</v>
      </c>
      <c r="X293" s="161">
        <f t="shared" si="215"/>
        <v>9.096138632137361</v>
      </c>
      <c r="Y293" s="161">
        <f t="shared" si="216"/>
        <v>9.2345738793300907</v>
      </c>
      <c r="Z293" s="161">
        <f t="shared" si="217"/>
        <v>9.2352056323572178</v>
      </c>
      <c r="AA293" s="161">
        <f t="shared" si="218"/>
        <v>9.0100683579802006</v>
      </c>
      <c r="AB293" s="161">
        <f t="shared" si="219"/>
        <v>8.7732100826102695</v>
      </c>
      <c r="AC293" s="161">
        <f t="shared" si="220"/>
        <v>8.3756976132967047</v>
      </c>
      <c r="AD293" s="82"/>
      <c r="AE293" s="82"/>
      <c r="AF293" s="82"/>
      <c r="AG293" s="95">
        <v>5700</v>
      </c>
      <c r="AH293" s="161">
        <f t="shared" si="221"/>
        <v>-11.210205125196619</v>
      </c>
      <c r="AI293" s="161">
        <f t="shared" si="222"/>
        <v>-11.417618841154329</v>
      </c>
      <c r="AJ293" s="161">
        <f t="shared" si="223"/>
        <v>-11.693961129204391</v>
      </c>
      <c r="AK293" s="161">
        <f t="shared" si="224"/>
        <v>-12.03171281459891</v>
      </c>
      <c r="AL293" s="161">
        <f t="shared" si="225"/>
        <v>-12.37762043557824</v>
      </c>
      <c r="AM293" s="161">
        <f t="shared" si="226"/>
        <v>-12.806933902436889</v>
      </c>
      <c r="AN293" s="81"/>
      <c r="AO293" s="81"/>
      <c r="AP293" s="95">
        <v>5700</v>
      </c>
      <c r="AQ293" s="94">
        <f t="shared" si="208"/>
        <v>74.939426178659829</v>
      </c>
      <c r="AR293" s="94">
        <f t="shared" si="209"/>
        <v>129.69664719149543</v>
      </c>
      <c r="AS293" s="94">
        <f t="shared" si="210"/>
        <v>202.65101123671167</v>
      </c>
      <c r="AT293" s="94">
        <f t="shared" si="211"/>
        <v>291.81745618086484</v>
      </c>
      <c r="AU293" s="94">
        <f t="shared" si="212"/>
        <v>383.13706811940784</v>
      </c>
      <c r="AV293" s="94">
        <f t="shared" si="213"/>
        <v>496.47582337009123</v>
      </c>
      <c r="AW293" s="81"/>
      <c r="AX293" s="95">
        <v>5700</v>
      </c>
      <c r="AY293" s="99">
        <f>'Max limit'!AX293*Input!PrimaryDrive_ratio*Input!Gear1_ratio*Input!FinalDrive_ratio</f>
        <v>503.04573804573806</v>
      </c>
      <c r="AZ293" s="99">
        <f t="shared" si="227"/>
        <v>8.384095634095635</v>
      </c>
      <c r="BA293" s="99">
        <f>AZ293*Input!$N$23</f>
        <v>19727.760258835759</v>
      </c>
      <c r="BB293" s="97">
        <f t="shared" si="214"/>
        <v>19.727760258835758</v>
      </c>
      <c r="BC293" s="95">
        <v>5700</v>
      </c>
      <c r="BD293" s="99">
        <f>'Max limit'!AX293*Input!PrimaryDrive_ratio*Input!Gear2_ratio*Input!FinalDrive_ratio</f>
        <v>661.78461538461534</v>
      </c>
      <c r="BE293" s="99">
        <f t="shared" si="228"/>
        <v>11.029743589743589</v>
      </c>
      <c r="BF293" s="99">
        <f>BE293*Input!$N$23</f>
        <v>25952.964607179481</v>
      </c>
      <c r="BG293" s="100">
        <f t="shared" si="229"/>
        <v>25.952964607179482</v>
      </c>
      <c r="BH293" s="95">
        <v>5700</v>
      </c>
      <c r="BI293" s="99">
        <f>'Max limit'!AX293*Input!PrimaryDrive_ratio*Input!Gear3_ratio*Input!FinalDrive_ratio</f>
        <v>827.23076923076917</v>
      </c>
      <c r="BJ293" s="99">
        <f t="shared" si="230"/>
        <v>13.787179487179486</v>
      </c>
      <c r="BK293" s="99">
        <f>BJ293*Input!$N$23</f>
        <v>32441.205758974353</v>
      </c>
      <c r="BL293" s="100">
        <f t="shared" si="231"/>
        <v>32.441205758974355</v>
      </c>
      <c r="BM293" s="95">
        <v>5700</v>
      </c>
      <c r="BN293" s="99">
        <f>'Max limit'!AX293*Input!PrimaryDrive_ratio*Input!Gear4_ratio*Input!FinalDrive_ratio</f>
        <v>992.67692307692312</v>
      </c>
      <c r="BO293" s="99">
        <f t="shared" si="232"/>
        <v>16.544615384615387</v>
      </c>
      <c r="BP293" s="99">
        <f>BO293*Input!$N$23</f>
        <v>38929.446910769228</v>
      </c>
      <c r="BQ293" s="100">
        <f t="shared" si="233"/>
        <v>38.929446910769229</v>
      </c>
      <c r="BR293" s="95">
        <v>5700</v>
      </c>
      <c r="BS293" s="99">
        <f>'Max limit'!AX293*Input!PrimaryDrive_ratio*Input!Gear5_ratio*Input!FinalDrive_ratio</f>
        <v>1137.4423076923076</v>
      </c>
      <c r="BT293" s="99">
        <f t="shared" si="234"/>
        <v>18.957371794871793</v>
      </c>
      <c r="BU293" s="99">
        <f>BT293*Input!$N$23</f>
        <v>44606.657918589735</v>
      </c>
      <c r="BV293" s="100">
        <f t="shared" si="235"/>
        <v>44.606657918589733</v>
      </c>
      <c r="BW293" s="95">
        <v>5700</v>
      </c>
      <c r="BX293" s="99">
        <f>'Max limit'!AX293*Input!PrimaryDrive_ratio*Input!Gear6_ratio*Input!FinalDrive_ratio</f>
        <v>1294.7959866220735</v>
      </c>
      <c r="BY293" s="99">
        <f t="shared" si="236"/>
        <v>21.579933110367893</v>
      </c>
      <c r="BZ293" s="99">
        <f>BY293*Input!$N$23</f>
        <v>50777.539448829426</v>
      </c>
      <c r="CA293" s="100">
        <f t="shared" si="237"/>
        <v>50.777539448829422</v>
      </c>
      <c r="CC293" s="95">
        <v>5700</v>
      </c>
      <c r="CD293" s="94">
        <f t="shared" si="238"/>
        <v>19.5</v>
      </c>
      <c r="CE293" s="94">
        <f t="shared" si="239"/>
        <v>26</v>
      </c>
      <c r="CF293" s="94">
        <f t="shared" si="240"/>
        <v>32.5</v>
      </c>
      <c r="CG293" s="94">
        <f t="shared" si="241"/>
        <v>39</v>
      </c>
      <c r="CH293" s="94">
        <f t="shared" si="242"/>
        <v>44.5</v>
      </c>
      <c r="CI293" s="94">
        <f t="shared" si="243"/>
        <v>51</v>
      </c>
      <c r="CK293" s="95">
        <v>5700</v>
      </c>
      <c r="CL293" s="162">
        <f t="shared" si="244"/>
        <v>8.384095634095635</v>
      </c>
      <c r="CM293" s="162">
        <f t="shared" si="245"/>
        <v>11.029743589743589</v>
      </c>
      <c r="CN293" s="162">
        <f t="shared" si="246"/>
        <v>13.787179487179486</v>
      </c>
      <c r="CO293" s="162">
        <f t="shared" si="247"/>
        <v>16.544615384615387</v>
      </c>
      <c r="CP293" s="162">
        <f t="shared" si="248"/>
        <v>18.957371794871793</v>
      </c>
      <c r="CQ293" s="162">
        <f t="shared" si="249"/>
        <v>21.579933110367893</v>
      </c>
    </row>
    <row r="294" spans="1:95" ht="19.5" thickTop="1" thickBot="1">
      <c r="A294" s="70">
        <v>5750</v>
      </c>
      <c r="B294" s="70">
        <v>81.421000000000006</v>
      </c>
      <c r="C294" s="70">
        <v>99.450999999999993</v>
      </c>
      <c r="D294" s="70">
        <v>76.638999999999996</v>
      </c>
      <c r="E294" s="70">
        <v>3.835</v>
      </c>
      <c r="G294" s="92">
        <v>1</v>
      </c>
      <c r="H294" s="93">
        <f t="shared" si="250"/>
        <v>10.94279176201373</v>
      </c>
      <c r="O294" s="95">
        <v>5710</v>
      </c>
      <c r="P294" s="94">
        <f t="shared" si="202"/>
        <v>12.975698337689041</v>
      </c>
      <c r="Q294" s="94">
        <f t="shared" si="203"/>
        <v>13.250818525063341</v>
      </c>
      <c r="R294" s="94">
        <f t="shared" si="204"/>
        <v>13.360101975147735</v>
      </c>
      <c r="S294" s="94">
        <f t="shared" si="205"/>
        <v>13.171719590898357</v>
      </c>
      <c r="T294" s="94">
        <f t="shared" si="206"/>
        <v>12.972270331009581</v>
      </c>
      <c r="U294" s="94">
        <f t="shared" si="207"/>
        <v>12.573361857610188</v>
      </c>
      <c r="V294" s="82"/>
      <c r="W294" s="95">
        <v>5710</v>
      </c>
      <c r="X294" s="161">
        <f t="shared" si="215"/>
        <v>9.0952865989567311</v>
      </c>
      <c r="Y294" s="161">
        <f t="shared" si="216"/>
        <v>9.2330470787652885</v>
      </c>
      <c r="Z294" s="161">
        <f t="shared" si="217"/>
        <v>9.2327549439506438</v>
      </c>
      <c r="AA294" s="161">
        <f t="shared" si="218"/>
        <v>9.0065069906077131</v>
      </c>
      <c r="AB294" s="161">
        <f t="shared" si="219"/>
        <v>8.7684909473829116</v>
      </c>
      <c r="AC294" s="161">
        <f t="shared" si="220"/>
        <v>8.3695824739835167</v>
      </c>
      <c r="AD294" s="82"/>
      <c r="AE294" s="82"/>
      <c r="AF294" s="82"/>
      <c r="AG294" s="95">
        <v>5710</v>
      </c>
      <c r="AH294" s="161">
        <f t="shared" si="221"/>
        <v>-11.211202004017956</v>
      </c>
      <c r="AI294" s="161">
        <f t="shared" si="222"/>
        <v>-11.419344125792557</v>
      </c>
      <c r="AJ294" s="161">
        <f t="shared" si="223"/>
        <v>-11.69665688645162</v>
      </c>
      <c r="AK294" s="161">
        <f t="shared" si="224"/>
        <v>-12.035594705034923</v>
      </c>
      <c r="AL294" s="161">
        <f t="shared" si="225"/>
        <v>-12.382717101623786</v>
      </c>
      <c r="AM294" s="161">
        <f t="shared" si="226"/>
        <v>-12.813538252895134</v>
      </c>
      <c r="AN294" s="81"/>
      <c r="AO294" s="81"/>
      <c r="AP294" s="95">
        <v>5710</v>
      </c>
      <c r="AQ294" s="94">
        <f t="shared" si="208"/>
        <v>75.202602187492815</v>
      </c>
      <c r="AR294" s="94">
        <f t="shared" si="209"/>
        <v>130.15212233598754</v>
      </c>
      <c r="AS294" s="94">
        <f t="shared" si="210"/>
        <v>203.36269114998049</v>
      </c>
      <c r="AT294" s="94">
        <f t="shared" si="211"/>
        <v>292.84227525597214</v>
      </c>
      <c r="AU294" s="94">
        <f t="shared" si="212"/>
        <v>384.48258795543205</v>
      </c>
      <c r="AV294" s="94">
        <f t="shared" si="213"/>
        <v>498.21937189106762</v>
      </c>
      <c r="AW294" s="81"/>
      <c r="AX294" s="95">
        <v>5710</v>
      </c>
      <c r="AY294" s="99">
        <f>'Max limit'!AX294*Input!PrimaryDrive_ratio*Input!Gear1_ratio*Input!FinalDrive_ratio</f>
        <v>503.92827442827439</v>
      </c>
      <c r="AZ294" s="99">
        <f t="shared" si="227"/>
        <v>8.3988045738045738</v>
      </c>
      <c r="BA294" s="99">
        <f>AZ294*Input!$N$23</f>
        <v>19762.370364553011</v>
      </c>
      <c r="BB294" s="97">
        <f t="shared" si="214"/>
        <v>19.762370364553011</v>
      </c>
      <c r="BC294" s="95">
        <v>5710</v>
      </c>
      <c r="BD294" s="99">
        <f>'Max limit'!AX294*Input!PrimaryDrive_ratio*Input!Gear2_ratio*Input!FinalDrive_ratio</f>
        <v>662.94564102564095</v>
      </c>
      <c r="BE294" s="99">
        <f t="shared" si="228"/>
        <v>11.049094017094015</v>
      </c>
      <c r="BF294" s="99">
        <f>BE294*Input!$N$23</f>
        <v>25998.49612403418</v>
      </c>
      <c r="BG294" s="100">
        <f t="shared" si="229"/>
        <v>25.99849612403418</v>
      </c>
      <c r="BH294" s="95">
        <v>5710</v>
      </c>
      <c r="BI294" s="99">
        <f>'Max limit'!AX294*Input!PrimaryDrive_ratio*Input!Gear3_ratio*Input!FinalDrive_ratio</f>
        <v>828.68205128205113</v>
      </c>
      <c r="BJ294" s="99">
        <f t="shared" si="230"/>
        <v>13.811367521367519</v>
      </c>
      <c r="BK294" s="99">
        <f>BJ294*Input!$N$23</f>
        <v>32498.120155042721</v>
      </c>
      <c r="BL294" s="100">
        <f t="shared" si="231"/>
        <v>32.49812015504272</v>
      </c>
      <c r="BM294" s="95">
        <v>5710</v>
      </c>
      <c r="BN294" s="99">
        <f>'Max limit'!AX294*Input!PrimaryDrive_ratio*Input!Gear4_ratio*Input!FinalDrive_ratio</f>
        <v>994.41846153846154</v>
      </c>
      <c r="BO294" s="99">
        <f t="shared" si="232"/>
        <v>16.573641025641027</v>
      </c>
      <c r="BP294" s="99">
        <f>BO294*Input!$N$23</f>
        <v>38997.744186051277</v>
      </c>
      <c r="BQ294" s="100">
        <f t="shared" si="233"/>
        <v>38.997744186051278</v>
      </c>
      <c r="BR294" s="95">
        <v>5710</v>
      </c>
      <c r="BS294" s="99">
        <f>'Max limit'!AX294*Input!PrimaryDrive_ratio*Input!Gear5_ratio*Input!FinalDrive_ratio</f>
        <v>1139.4378205128205</v>
      </c>
      <c r="BT294" s="99">
        <f t="shared" si="234"/>
        <v>18.99063034188034</v>
      </c>
      <c r="BU294" s="99">
        <f>BT294*Input!$N$23</f>
        <v>44684.915213183747</v>
      </c>
      <c r="BV294" s="100">
        <f t="shared" si="235"/>
        <v>44.68491521318375</v>
      </c>
      <c r="BW294" s="95">
        <v>5710</v>
      </c>
      <c r="BX294" s="99">
        <f>'Max limit'!AX294*Input!PrimaryDrive_ratio*Input!Gear6_ratio*Input!FinalDrive_ratio</f>
        <v>1297.067558528428</v>
      </c>
      <c r="BY294" s="99">
        <f t="shared" si="236"/>
        <v>21.617792642140465</v>
      </c>
      <c r="BZ294" s="99">
        <f>BY294*Input!$N$23</f>
        <v>50866.622851371219</v>
      </c>
      <c r="CA294" s="100">
        <f t="shared" si="237"/>
        <v>50.866622851371218</v>
      </c>
      <c r="CC294" s="95">
        <v>5710</v>
      </c>
      <c r="CD294" s="94">
        <f t="shared" si="238"/>
        <v>20</v>
      </c>
      <c r="CE294" s="94">
        <f t="shared" si="239"/>
        <v>26</v>
      </c>
      <c r="CF294" s="94">
        <f t="shared" si="240"/>
        <v>32.5</v>
      </c>
      <c r="CG294" s="94">
        <f t="shared" si="241"/>
        <v>39</v>
      </c>
      <c r="CH294" s="94">
        <f t="shared" si="242"/>
        <v>44.5</v>
      </c>
      <c r="CI294" s="94">
        <f t="shared" si="243"/>
        <v>51</v>
      </c>
      <c r="CK294" s="95">
        <v>5710</v>
      </c>
      <c r="CL294" s="162">
        <f t="shared" si="244"/>
        <v>8.3988045738045738</v>
      </c>
      <c r="CM294" s="162">
        <f t="shared" si="245"/>
        <v>11.049094017094015</v>
      </c>
      <c r="CN294" s="162">
        <f t="shared" si="246"/>
        <v>13.811367521367519</v>
      </c>
      <c r="CO294" s="162">
        <f t="shared" si="247"/>
        <v>16.573641025641027</v>
      </c>
      <c r="CP294" s="162">
        <f t="shared" si="248"/>
        <v>18.99063034188034</v>
      </c>
      <c r="CQ294" s="162">
        <f t="shared" si="249"/>
        <v>21.617792642140465</v>
      </c>
    </row>
    <row r="295" spans="1:95" ht="19.5" thickTop="1" thickBot="1">
      <c r="A295" s="70">
        <v>5760</v>
      </c>
      <c r="B295" s="70">
        <v>81.593999999999994</v>
      </c>
      <c r="C295" s="70">
        <v>99.489000000000004</v>
      </c>
      <c r="D295" s="70">
        <v>76.8</v>
      </c>
      <c r="E295" s="70">
        <v>3.8450000000000002</v>
      </c>
      <c r="G295" s="92">
        <v>1</v>
      </c>
      <c r="H295" s="93">
        <f t="shared" si="250"/>
        <v>10.987986270022883</v>
      </c>
      <c r="O295" s="95">
        <v>5720</v>
      </c>
      <c r="P295" s="94">
        <f t="shared" si="202"/>
        <v>12.974844811023432</v>
      </c>
      <c r="Q295" s="94">
        <f t="shared" si="203"/>
        <v>13.249289048248643</v>
      </c>
      <c r="R295" s="94">
        <f t="shared" si="204"/>
        <v>13.357646991055963</v>
      </c>
      <c r="S295" s="94">
        <f t="shared" si="205"/>
        <v>13.168151980988844</v>
      </c>
      <c r="T295" s="94">
        <f t="shared" si="206"/>
        <v>12.967542923853692</v>
      </c>
      <c r="U295" s="94">
        <f t="shared" si="207"/>
        <v>12.567235999384968</v>
      </c>
      <c r="V295" s="82"/>
      <c r="W295" s="95">
        <v>5720</v>
      </c>
      <c r="X295" s="161">
        <f t="shared" si="215"/>
        <v>9.0944330722911229</v>
      </c>
      <c r="Y295" s="161">
        <f t="shared" si="216"/>
        <v>9.2315176019505891</v>
      </c>
      <c r="Z295" s="161">
        <f t="shared" si="217"/>
        <v>9.2302999598588702</v>
      </c>
      <c r="AA295" s="161">
        <f t="shared" si="218"/>
        <v>9.0029393806981997</v>
      </c>
      <c r="AB295" s="161">
        <f t="shared" si="219"/>
        <v>8.7637635402270231</v>
      </c>
      <c r="AC295" s="161">
        <f t="shared" si="220"/>
        <v>8.363456615758297</v>
      </c>
      <c r="AD295" s="82"/>
      <c r="AE295" s="82"/>
      <c r="AF295" s="82"/>
      <c r="AG295" s="95">
        <v>5720</v>
      </c>
      <c r="AH295" s="161">
        <f t="shared" si="221"/>
        <v>-11.212200630216719</v>
      </c>
      <c r="AI295" s="161">
        <f t="shared" si="222"/>
        <v>-11.421072434593166</v>
      </c>
      <c r="AJ295" s="161">
        <f t="shared" si="223"/>
        <v>-11.699357368952573</v>
      </c>
      <c r="AK295" s="161">
        <f t="shared" si="224"/>
        <v>-12.039483399836293</v>
      </c>
      <c r="AL295" s="161">
        <f t="shared" si="225"/>
        <v>-12.387822701352146</v>
      </c>
      <c r="AM295" s="161">
        <f t="shared" si="226"/>
        <v>-12.82015417977837</v>
      </c>
      <c r="AN295" s="81"/>
      <c r="AO295" s="81"/>
      <c r="AP295" s="95">
        <v>5720</v>
      </c>
      <c r="AQ295" s="94">
        <f t="shared" si="208"/>
        <v>75.466239503966207</v>
      </c>
      <c r="AR295" s="94">
        <f t="shared" si="209"/>
        <v>130.60839585934824</v>
      </c>
      <c r="AS295" s="94">
        <f t="shared" si="210"/>
        <v>204.07561853023157</v>
      </c>
      <c r="AT295" s="94">
        <f t="shared" si="211"/>
        <v>293.86889068353349</v>
      </c>
      <c r="AU295" s="94">
        <f t="shared" si="212"/>
        <v>385.83046628371915</v>
      </c>
      <c r="AV295" s="94">
        <f t="shared" si="213"/>
        <v>499.9659765882422</v>
      </c>
      <c r="AW295" s="81"/>
      <c r="AX295" s="95">
        <v>5720</v>
      </c>
      <c r="AY295" s="99">
        <f>'Max limit'!AX295*Input!PrimaryDrive_ratio*Input!Gear1_ratio*Input!FinalDrive_ratio</f>
        <v>504.81081081081078</v>
      </c>
      <c r="AZ295" s="99">
        <f t="shared" si="227"/>
        <v>8.4135135135135126</v>
      </c>
      <c r="BA295" s="99">
        <f>AZ295*Input!$N$23</f>
        <v>19796.980470270264</v>
      </c>
      <c r="BB295" s="97">
        <f t="shared" si="214"/>
        <v>19.796980470270263</v>
      </c>
      <c r="BC295" s="95">
        <v>5720</v>
      </c>
      <c r="BD295" s="99">
        <f>'Max limit'!AX295*Input!PrimaryDrive_ratio*Input!Gear2_ratio*Input!FinalDrive_ratio</f>
        <v>664.10666666666657</v>
      </c>
      <c r="BE295" s="99">
        <f t="shared" si="228"/>
        <v>11.068444444444443</v>
      </c>
      <c r="BF295" s="99">
        <f>BE295*Input!$N$23</f>
        <v>26044.027640888882</v>
      </c>
      <c r="BG295" s="100">
        <f t="shared" si="229"/>
        <v>26.044027640888881</v>
      </c>
      <c r="BH295" s="95">
        <v>5720</v>
      </c>
      <c r="BI295" s="99">
        <f>'Max limit'!AX295*Input!PrimaryDrive_ratio*Input!Gear3_ratio*Input!FinalDrive_ratio</f>
        <v>830.13333333333321</v>
      </c>
      <c r="BJ295" s="99">
        <f t="shared" si="230"/>
        <v>13.835555555555553</v>
      </c>
      <c r="BK295" s="99">
        <f>BJ295*Input!$N$23</f>
        <v>32555.034551111101</v>
      </c>
      <c r="BL295" s="100">
        <f t="shared" si="231"/>
        <v>32.555034551111099</v>
      </c>
      <c r="BM295" s="95">
        <v>5720</v>
      </c>
      <c r="BN295" s="99">
        <f>'Max limit'!AX295*Input!PrimaryDrive_ratio*Input!Gear4_ratio*Input!FinalDrive_ratio</f>
        <v>996.15999999999985</v>
      </c>
      <c r="BO295" s="99">
        <f t="shared" si="232"/>
        <v>16.602666666666664</v>
      </c>
      <c r="BP295" s="99">
        <f>BO295*Input!$N$23</f>
        <v>39066.04146133332</v>
      </c>
      <c r="BQ295" s="100">
        <f t="shared" si="233"/>
        <v>39.06604146133332</v>
      </c>
      <c r="BR295" s="95">
        <v>5720</v>
      </c>
      <c r="BS295" s="99">
        <f>'Max limit'!AX295*Input!PrimaryDrive_ratio*Input!Gear5_ratio*Input!FinalDrive_ratio</f>
        <v>1141.4333333333332</v>
      </c>
      <c r="BT295" s="99">
        <f t="shared" si="234"/>
        <v>19.023888888888887</v>
      </c>
      <c r="BU295" s="99">
        <f>BT295*Input!$N$23</f>
        <v>44763.172507777766</v>
      </c>
      <c r="BV295" s="100">
        <f t="shared" si="235"/>
        <v>44.763172507777767</v>
      </c>
      <c r="BW295" s="95">
        <v>5720</v>
      </c>
      <c r="BX295" s="99">
        <f>'Max limit'!AX295*Input!PrimaryDrive_ratio*Input!Gear6_ratio*Input!FinalDrive_ratio</f>
        <v>1299.3391304347824</v>
      </c>
      <c r="BY295" s="99">
        <f t="shared" si="236"/>
        <v>21.65565217391304</v>
      </c>
      <c r="BZ295" s="99">
        <f>BY295*Input!$N$23</f>
        <v>50955.706253913027</v>
      </c>
      <c r="CA295" s="100">
        <f t="shared" si="237"/>
        <v>50.955706253913029</v>
      </c>
      <c r="CC295" s="95">
        <v>5720</v>
      </c>
      <c r="CD295" s="94">
        <f t="shared" si="238"/>
        <v>20</v>
      </c>
      <c r="CE295" s="94">
        <f t="shared" si="239"/>
        <v>26</v>
      </c>
      <c r="CF295" s="94">
        <f t="shared" si="240"/>
        <v>32.5</v>
      </c>
      <c r="CG295" s="94">
        <f t="shared" si="241"/>
        <v>39</v>
      </c>
      <c r="CH295" s="94">
        <f t="shared" si="242"/>
        <v>45</v>
      </c>
      <c r="CI295" s="94">
        <f t="shared" si="243"/>
        <v>51</v>
      </c>
      <c r="CK295" s="95">
        <v>5720</v>
      </c>
      <c r="CL295" s="162">
        <f t="shared" si="244"/>
        <v>8.4135135135135126</v>
      </c>
      <c r="CM295" s="162">
        <f t="shared" si="245"/>
        <v>11.068444444444443</v>
      </c>
      <c r="CN295" s="162">
        <f t="shared" si="246"/>
        <v>13.835555555555553</v>
      </c>
      <c r="CO295" s="162">
        <f t="shared" si="247"/>
        <v>16.602666666666664</v>
      </c>
      <c r="CP295" s="162">
        <f t="shared" si="248"/>
        <v>19.023888888888887</v>
      </c>
      <c r="CQ295" s="162">
        <f t="shared" si="249"/>
        <v>21.65565217391304</v>
      </c>
    </row>
    <row r="296" spans="1:95" ht="19.5" thickTop="1" thickBot="1">
      <c r="A296" s="70">
        <v>5770</v>
      </c>
      <c r="B296" s="70">
        <v>81.757000000000005</v>
      </c>
      <c r="C296" s="70">
        <v>99.515000000000001</v>
      </c>
      <c r="D296" s="70">
        <v>76.956000000000003</v>
      </c>
      <c r="E296" s="70">
        <v>3.85</v>
      </c>
      <c r="G296" s="92">
        <v>1</v>
      </c>
      <c r="H296" s="93">
        <f t="shared" si="250"/>
        <v>11.033180778032037</v>
      </c>
      <c r="O296" s="95">
        <v>5730</v>
      </c>
      <c r="P296" s="94">
        <f t="shared" si="202"/>
        <v>12.973989790872844</v>
      </c>
      <c r="Q296" s="94">
        <f t="shared" si="203"/>
        <v>13.247756895184052</v>
      </c>
      <c r="R296" s="94">
        <f t="shared" si="204"/>
        <v>13.35518771127899</v>
      </c>
      <c r="S296" s="94">
        <f t="shared" si="205"/>
        <v>13.164578128542306</v>
      </c>
      <c r="T296" s="94">
        <f t="shared" si="206"/>
        <v>12.962807244769273</v>
      </c>
      <c r="U296" s="94">
        <f t="shared" si="207"/>
        <v>12.561099422247716</v>
      </c>
      <c r="V296" s="82"/>
      <c r="W296" s="95">
        <v>5730</v>
      </c>
      <c r="X296" s="161">
        <f t="shared" si="215"/>
        <v>9.0935780521405345</v>
      </c>
      <c r="Y296" s="161">
        <f t="shared" si="216"/>
        <v>9.2299854488859978</v>
      </c>
      <c r="Z296" s="161">
        <f t="shared" si="217"/>
        <v>9.2278406800818971</v>
      </c>
      <c r="AA296" s="161">
        <f t="shared" si="218"/>
        <v>8.999365528251662</v>
      </c>
      <c r="AB296" s="161">
        <f t="shared" si="219"/>
        <v>8.7590278611426022</v>
      </c>
      <c r="AC296" s="161">
        <f t="shared" si="220"/>
        <v>8.3573200386210456</v>
      </c>
      <c r="AD296" s="82"/>
      <c r="AE296" s="82"/>
      <c r="AF296" s="82"/>
      <c r="AG296" s="95">
        <v>5730</v>
      </c>
      <c r="AH296" s="161">
        <f t="shared" si="221"/>
        <v>-11.213201003792907</v>
      </c>
      <c r="AI296" s="161">
        <f t="shared" si="222"/>
        <v>-11.422803767556156</v>
      </c>
      <c r="AJ296" s="161">
        <f t="shared" si="223"/>
        <v>-11.702062576707243</v>
      </c>
      <c r="AK296" s="161">
        <f t="shared" si="224"/>
        <v>-12.043378899003018</v>
      </c>
      <c r="AL296" s="161">
        <f t="shared" si="225"/>
        <v>-12.392937234763322</v>
      </c>
      <c r="AM296" s="161">
        <f t="shared" si="226"/>
        <v>-12.826781683086601</v>
      </c>
      <c r="AN296" s="81"/>
      <c r="AO296" s="81"/>
      <c r="AP296" s="95">
        <v>5730</v>
      </c>
      <c r="AQ296" s="94">
        <f t="shared" si="208"/>
        <v>75.730338128080007</v>
      </c>
      <c r="AR296" s="94">
        <f t="shared" si="209"/>
        <v>131.06546776157742</v>
      </c>
      <c r="AS296" s="94">
        <f t="shared" si="210"/>
        <v>204.7897933774648</v>
      </c>
      <c r="AT296" s="94">
        <f t="shared" si="211"/>
        <v>294.89730246354924</v>
      </c>
      <c r="AU296" s="94">
        <f t="shared" si="212"/>
        <v>387.18070310426924</v>
      </c>
      <c r="AV296" s="94">
        <f t="shared" si="213"/>
        <v>501.71563746161507</v>
      </c>
      <c r="AW296" s="81"/>
      <c r="AX296" s="95">
        <v>5730</v>
      </c>
      <c r="AY296" s="99">
        <f>'Max limit'!AX296*Input!PrimaryDrive_ratio*Input!Gear1_ratio*Input!FinalDrive_ratio</f>
        <v>505.69334719334717</v>
      </c>
      <c r="AZ296" s="99">
        <f t="shared" si="227"/>
        <v>8.4282224532224532</v>
      </c>
      <c r="BA296" s="99">
        <f>AZ296*Input!$N$23</f>
        <v>19831.590575987524</v>
      </c>
      <c r="BB296" s="97">
        <f t="shared" si="214"/>
        <v>19.831590575987523</v>
      </c>
      <c r="BC296" s="95">
        <v>5730</v>
      </c>
      <c r="BD296" s="99">
        <f>'Max limit'!AX296*Input!PrimaryDrive_ratio*Input!Gear2_ratio*Input!FinalDrive_ratio</f>
        <v>665.2676923076923</v>
      </c>
      <c r="BE296" s="99">
        <f t="shared" si="228"/>
        <v>11.087794871794872</v>
      </c>
      <c r="BF296" s="99">
        <f>BE296*Input!$N$23</f>
        <v>26089.559157743584</v>
      </c>
      <c r="BG296" s="100">
        <f t="shared" si="229"/>
        <v>26.089559157743583</v>
      </c>
      <c r="BH296" s="95">
        <v>5730</v>
      </c>
      <c r="BI296" s="99">
        <f>'Max limit'!AX296*Input!PrimaryDrive_ratio*Input!Gear3_ratio*Input!FinalDrive_ratio</f>
        <v>831.5846153846154</v>
      </c>
      <c r="BJ296" s="99">
        <f t="shared" si="230"/>
        <v>13.859743589743591</v>
      </c>
      <c r="BK296" s="99">
        <f>BJ296*Input!$N$23</f>
        <v>32611.948947179484</v>
      </c>
      <c r="BL296" s="100">
        <f t="shared" si="231"/>
        <v>32.611948947179485</v>
      </c>
      <c r="BM296" s="95">
        <v>5730</v>
      </c>
      <c r="BN296" s="99">
        <f>'Max limit'!AX296*Input!PrimaryDrive_ratio*Input!Gear4_ratio*Input!FinalDrive_ratio</f>
        <v>997.90153846153851</v>
      </c>
      <c r="BO296" s="99">
        <f t="shared" si="232"/>
        <v>16.631692307692308</v>
      </c>
      <c r="BP296" s="99">
        <f>BO296*Input!$N$23</f>
        <v>39134.338736615377</v>
      </c>
      <c r="BQ296" s="100">
        <f t="shared" si="233"/>
        <v>39.134338736615376</v>
      </c>
      <c r="BR296" s="95">
        <v>5730</v>
      </c>
      <c r="BS296" s="99">
        <f>'Max limit'!AX296*Input!PrimaryDrive_ratio*Input!Gear5_ratio*Input!FinalDrive_ratio</f>
        <v>1143.4288461538461</v>
      </c>
      <c r="BT296" s="99">
        <f t="shared" si="234"/>
        <v>19.057147435897434</v>
      </c>
      <c r="BU296" s="99">
        <f>BT296*Input!$N$23</f>
        <v>44841.429802371786</v>
      </c>
      <c r="BV296" s="100">
        <f t="shared" si="235"/>
        <v>44.841429802371785</v>
      </c>
      <c r="BW296" s="95">
        <v>5730</v>
      </c>
      <c r="BX296" s="99">
        <f>'Max limit'!AX296*Input!PrimaryDrive_ratio*Input!Gear6_ratio*Input!FinalDrive_ratio</f>
        <v>1301.6107023411371</v>
      </c>
      <c r="BY296" s="99">
        <f t="shared" si="236"/>
        <v>21.693511705685619</v>
      </c>
      <c r="BZ296" s="99">
        <f>BY296*Input!$N$23</f>
        <v>51044.789656454843</v>
      </c>
      <c r="CA296" s="100">
        <f t="shared" si="237"/>
        <v>51.044789656454846</v>
      </c>
      <c r="CC296" s="95">
        <v>5730</v>
      </c>
      <c r="CD296" s="94">
        <f t="shared" si="238"/>
        <v>20</v>
      </c>
      <c r="CE296" s="94">
        <f t="shared" si="239"/>
        <v>26</v>
      </c>
      <c r="CF296" s="94">
        <f t="shared" si="240"/>
        <v>32.5</v>
      </c>
      <c r="CG296" s="94">
        <f t="shared" si="241"/>
        <v>39</v>
      </c>
      <c r="CH296" s="94">
        <f t="shared" si="242"/>
        <v>45</v>
      </c>
      <c r="CI296" s="94">
        <f t="shared" si="243"/>
        <v>51</v>
      </c>
      <c r="CK296" s="95">
        <v>5730</v>
      </c>
      <c r="CL296" s="162">
        <f t="shared" si="244"/>
        <v>8.4282224532224532</v>
      </c>
      <c r="CM296" s="162">
        <f t="shared" si="245"/>
        <v>11.087794871794872</v>
      </c>
      <c r="CN296" s="162">
        <f t="shared" si="246"/>
        <v>13.859743589743591</v>
      </c>
      <c r="CO296" s="162">
        <f t="shared" si="247"/>
        <v>16.631692307692308</v>
      </c>
      <c r="CP296" s="162">
        <f t="shared" si="248"/>
        <v>19.057147435897434</v>
      </c>
      <c r="CQ296" s="162">
        <f t="shared" si="249"/>
        <v>21.693511705685619</v>
      </c>
    </row>
    <row r="297" spans="1:95" ht="19.5" thickTop="1" thickBot="1">
      <c r="A297" s="70">
        <v>5780</v>
      </c>
      <c r="B297" s="70">
        <v>81.927000000000007</v>
      </c>
      <c r="C297" s="70">
        <v>99.55</v>
      </c>
      <c r="D297" s="70">
        <v>77.113</v>
      </c>
      <c r="E297" s="70">
        <v>3.8610000000000002</v>
      </c>
      <c r="G297" s="92">
        <v>1</v>
      </c>
      <c r="H297" s="93">
        <f t="shared" si="250"/>
        <v>11.07837528604119</v>
      </c>
      <c r="O297" s="95">
        <v>5740</v>
      </c>
      <c r="P297" s="94">
        <f t="shared" si="202"/>
        <v>12.973133277237276</v>
      </c>
      <c r="Q297" s="94">
        <f t="shared" si="203"/>
        <v>13.246222065869565</v>
      </c>
      <c r="R297" s="94">
        <f t="shared" si="204"/>
        <v>13.352724135816816</v>
      </c>
      <c r="S297" s="94">
        <f t="shared" si="205"/>
        <v>13.160998033558743</v>
      </c>
      <c r="T297" s="94">
        <f t="shared" si="206"/>
        <v>12.95806329375632</v>
      </c>
      <c r="U297" s="94">
        <f t="shared" si="207"/>
        <v>12.554952126198437</v>
      </c>
      <c r="V297" s="82"/>
      <c r="W297" s="95">
        <v>5740</v>
      </c>
      <c r="X297" s="161">
        <f t="shared" si="215"/>
        <v>9.092721538504966</v>
      </c>
      <c r="Y297" s="161">
        <f t="shared" si="216"/>
        <v>9.2284506195715093</v>
      </c>
      <c r="Z297" s="161">
        <f t="shared" si="217"/>
        <v>9.2253771046197244</v>
      </c>
      <c r="AA297" s="161">
        <f t="shared" si="218"/>
        <v>8.9957854332680984</v>
      </c>
      <c r="AB297" s="161">
        <f t="shared" si="219"/>
        <v>8.754283910129649</v>
      </c>
      <c r="AC297" s="161">
        <f t="shared" si="220"/>
        <v>8.3511727425717677</v>
      </c>
      <c r="AD297" s="82"/>
      <c r="AE297" s="82"/>
      <c r="AF297" s="82"/>
      <c r="AG297" s="95">
        <v>5740</v>
      </c>
      <c r="AH297" s="161">
        <f t="shared" si="221"/>
        <v>-11.214203124746522</v>
      </c>
      <c r="AI297" s="161">
        <f t="shared" si="222"/>
        <v>-11.424538124681526</v>
      </c>
      <c r="AJ297" s="161">
        <f t="shared" si="223"/>
        <v>-11.704772509715635</v>
      </c>
      <c r="AK297" s="161">
        <f t="shared" si="224"/>
        <v>-12.047281202535101</v>
      </c>
      <c r="AL297" s="161">
        <f t="shared" si="225"/>
        <v>-12.398060701857309</v>
      </c>
      <c r="AM297" s="161">
        <f t="shared" si="226"/>
        <v>-12.833420762819822</v>
      </c>
      <c r="AN297" s="81"/>
      <c r="AO297" s="81"/>
      <c r="AP297" s="95">
        <v>5740</v>
      </c>
      <c r="AQ297" s="94">
        <f t="shared" si="208"/>
        <v>75.994898059834156</v>
      </c>
      <c r="AR297" s="94">
        <f t="shared" si="209"/>
        <v>131.52333804267511</v>
      </c>
      <c r="AS297" s="94">
        <f t="shared" si="210"/>
        <v>205.50521569167992</v>
      </c>
      <c r="AT297" s="94">
        <f t="shared" si="211"/>
        <v>295.92751059601926</v>
      </c>
      <c r="AU297" s="94">
        <f t="shared" si="212"/>
        <v>388.53329841708216</v>
      </c>
      <c r="AV297" s="94">
        <f t="shared" si="213"/>
        <v>503.46835451118545</v>
      </c>
      <c r="AW297" s="81"/>
      <c r="AX297" s="95">
        <v>5740</v>
      </c>
      <c r="AY297" s="99">
        <f>'Max limit'!AX297*Input!PrimaryDrive_ratio*Input!Gear1_ratio*Input!FinalDrive_ratio</f>
        <v>506.57588357588361</v>
      </c>
      <c r="AZ297" s="99">
        <f t="shared" si="227"/>
        <v>8.4429313929313938</v>
      </c>
      <c r="BA297" s="99">
        <f>AZ297*Input!$N$23</f>
        <v>19866.20068170478</v>
      </c>
      <c r="BB297" s="97">
        <f t="shared" si="214"/>
        <v>19.866200681704779</v>
      </c>
      <c r="BC297" s="95">
        <v>5740</v>
      </c>
      <c r="BD297" s="99">
        <f>'Max limit'!AX297*Input!PrimaryDrive_ratio*Input!Gear2_ratio*Input!FinalDrive_ratio</f>
        <v>666.42871794871792</v>
      </c>
      <c r="BE297" s="99">
        <f t="shared" si="228"/>
        <v>11.107145299145298</v>
      </c>
      <c r="BF297" s="99">
        <f>BE297*Input!$N$23</f>
        <v>26135.090674598283</v>
      </c>
      <c r="BG297" s="100">
        <f t="shared" si="229"/>
        <v>26.135090674598281</v>
      </c>
      <c r="BH297" s="95">
        <v>5740</v>
      </c>
      <c r="BI297" s="99">
        <f>'Max limit'!AX297*Input!PrimaryDrive_ratio*Input!Gear3_ratio*Input!FinalDrive_ratio</f>
        <v>833.03589743589737</v>
      </c>
      <c r="BJ297" s="99">
        <f t="shared" si="230"/>
        <v>13.883931623931623</v>
      </c>
      <c r="BK297" s="99">
        <f>BJ297*Input!$N$23</f>
        <v>32668.863343247856</v>
      </c>
      <c r="BL297" s="100">
        <f t="shared" si="231"/>
        <v>32.668863343247857</v>
      </c>
      <c r="BM297" s="95">
        <v>5740</v>
      </c>
      <c r="BN297" s="99">
        <f>'Max limit'!AX297*Input!PrimaryDrive_ratio*Input!Gear4_ratio*Input!FinalDrive_ratio</f>
        <v>999.64307692307705</v>
      </c>
      <c r="BO297" s="99">
        <f t="shared" si="232"/>
        <v>16.660717948717952</v>
      </c>
      <c r="BP297" s="99">
        <f>BO297*Input!$N$23</f>
        <v>39202.636011897441</v>
      </c>
      <c r="BQ297" s="100">
        <f t="shared" si="233"/>
        <v>39.20263601189744</v>
      </c>
      <c r="BR297" s="95">
        <v>5740</v>
      </c>
      <c r="BS297" s="99">
        <f>'Max limit'!AX297*Input!PrimaryDrive_ratio*Input!Gear5_ratio*Input!FinalDrive_ratio</f>
        <v>1145.4243589743589</v>
      </c>
      <c r="BT297" s="99">
        <f t="shared" si="234"/>
        <v>19.090405982905981</v>
      </c>
      <c r="BU297" s="99">
        <f>BT297*Input!$N$23</f>
        <v>44919.687096965798</v>
      </c>
      <c r="BV297" s="100">
        <f t="shared" si="235"/>
        <v>44.919687096965795</v>
      </c>
      <c r="BW297" s="95">
        <v>5740</v>
      </c>
      <c r="BX297" s="99">
        <f>'Max limit'!AX297*Input!PrimaryDrive_ratio*Input!Gear6_ratio*Input!FinalDrive_ratio</f>
        <v>1303.8822742474915</v>
      </c>
      <c r="BY297" s="99">
        <f t="shared" si="236"/>
        <v>21.731371237458191</v>
      </c>
      <c r="BZ297" s="99">
        <f>BY297*Input!$N$23</f>
        <v>51133.873058996644</v>
      </c>
      <c r="CA297" s="100">
        <f t="shared" si="237"/>
        <v>51.133873058996642</v>
      </c>
      <c r="CC297" s="95">
        <v>5740</v>
      </c>
      <c r="CD297" s="94">
        <f t="shared" si="238"/>
        <v>20</v>
      </c>
      <c r="CE297" s="94">
        <f t="shared" si="239"/>
        <v>26</v>
      </c>
      <c r="CF297" s="94">
        <f t="shared" si="240"/>
        <v>32.5</v>
      </c>
      <c r="CG297" s="94">
        <f t="shared" si="241"/>
        <v>39</v>
      </c>
      <c r="CH297" s="94">
        <f t="shared" si="242"/>
        <v>45</v>
      </c>
      <c r="CI297" s="94">
        <f t="shared" si="243"/>
        <v>51</v>
      </c>
      <c r="CK297" s="95">
        <v>5740</v>
      </c>
      <c r="CL297" s="162">
        <f t="shared" si="244"/>
        <v>8.4429313929313938</v>
      </c>
      <c r="CM297" s="162">
        <f t="shared" si="245"/>
        <v>11.107145299145298</v>
      </c>
      <c r="CN297" s="162">
        <f t="shared" si="246"/>
        <v>13.883931623931623</v>
      </c>
      <c r="CO297" s="162">
        <f t="shared" si="247"/>
        <v>16.660717948717952</v>
      </c>
      <c r="CP297" s="162">
        <f t="shared" si="248"/>
        <v>19.090405982905981</v>
      </c>
      <c r="CQ297" s="162">
        <f t="shared" si="249"/>
        <v>21.731371237458191</v>
      </c>
    </row>
    <row r="298" spans="1:95" ht="19.5" thickTop="1" thickBot="1">
      <c r="A298" s="70">
        <v>5790</v>
      </c>
      <c r="B298" s="70">
        <v>82.084999999999994</v>
      </c>
      <c r="C298" s="70">
        <v>99.57</v>
      </c>
      <c r="D298" s="70">
        <v>77.263999999999996</v>
      </c>
      <c r="E298" s="70">
        <v>3.8660000000000001</v>
      </c>
      <c r="G298" s="92">
        <v>1</v>
      </c>
      <c r="H298" s="93">
        <f t="shared" si="250"/>
        <v>11.123569794050344</v>
      </c>
      <c r="O298" s="95">
        <v>5750</v>
      </c>
      <c r="P298" s="94">
        <f t="shared" si="202"/>
        <v>12.972275270116727</v>
      </c>
      <c r="Q298" s="94">
        <f t="shared" si="203"/>
        <v>13.244684560305185</v>
      </c>
      <c r="R298" s="94">
        <f t="shared" si="204"/>
        <v>13.350256264669444</v>
      </c>
      <c r="S298" s="94">
        <f t="shared" si="205"/>
        <v>13.157411696038157</v>
      </c>
      <c r="T298" s="94">
        <f t="shared" si="206"/>
        <v>12.953311070814834</v>
      </c>
      <c r="U298" s="94">
        <f t="shared" si="207"/>
        <v>12.548794111237127</v>
      </c>
      <c r="V298" s="82"/>
      <c r="W298" s="95">
        <v>5750</v>
      </c>
      <c r="X298" s="161">
        <f t="shared" si="215"/>
        <v>9.0918635313844192</v>
      </c>
      <c r="Y298" s="161">
        <f t="shared" si="216"/>
        <v>9.2269131140071288</v>
      </c>
      <c r="Z298" s="161">
        <f t="shared" si="217"/>
        <v>9.2229092334723504</v>
      </c>
      <c r="AA298" s="161">
        <f t="shared" si="218"/>
        <v>8.9921990957475124</v>
      </c>
      <c r="AB298" s="161">
        <f t="shared" si="219"/>
        <v>8.7495316871881634</v>
      </c>
      <c r="AC298" s="161">
        <f t="shared" si="220"/>
        <v>8.345014727610458</v>
      </c>
      <c r="AD298" s="82"/>
      <c r="AE298" s="82"/>
      <c r="AF298" s="82"/>
      <c r="AG298" s="95">
        <v>5750</v>
      </c>
      <c r="AH298" s="161">
        <f t="shared" si="221"/>
        <v>-11.215206993077562</v>
      </c>
      <c r="AI298" s="161">
        <f t="shared" si="222"/>
        <v>-11.426275505969276</v>
      </c>
      <c r="AJ298" s="161">
        <f t="shared" si="223"/>
        <v>-11.707487167977744</v>
      </c>
      <c r="AK298" s="161">
        <f t="shared" si="224"/>
        <v>-12.05119031043254</v>
      </c>
      <c r="AL298" s="161">
        <f t="shared" si="225"/>
        <v>-12.403193102634113</v>
      </c>
      <c r="AM298" s="161">
        <f t="shared" si="226"/>
        <v>-12.840071418978036</v>
      </c>
      <c r="AN298" s="81"/>
      <c r="AO298" s="81"/>
      <c r="AP298" s="95">
        <v>5750</v>
      </c>
      <c r="AQ298" s="94">
        <f t="shared" si="208"/>
        <v>76.259919299228656</v>
      </c>
      <c r="AR298" s="94">
        <f t="shared" si="209"/>
        <v>131.98200670264137</v>
      </c>
      <c r="AS298" s="94">
        <f t="shared" si="210"/>
        <v>206.22188547287709</v>
      </c>
      <c r="AT298" s="94">
        <f t="shared" si="211"/>
        <v>296.95951508094299</v>
      </c>
      <c r="AU298" s="94">
        <f t="shared" si="212"/>
        <v>389.88825222215831</v>
      </c>
      <c r="AV298" s="94">
        <f t="shared" si="213"/>
        <v>505.22412773695407</v>
      </c>
      <c r="AW298" s="81"/>
      <c r="AX298" s="95">
        <v>5750</v>
      </c>
      <c r="AY298" s="99">
        <f>'Max limit'!AX298*Input!PrimaryDrive_ratio*Input!Gear1_ratio*Input!FinalDrive_ratio</f>
        <v>507.45841995842</v>
      </c>
      <c r="AZ298" s="99">
        <f t="shared" si="227"/>
        <v>8.4576403326403327</v>
      </c>
      <c r="BA298" s="99">
        <f>AZ298*Input!$N$23</f>
        <v>19900.810787422033</v>
      </c>
      <c r="BB298" s="97">
        <f t="shared" si="214"/>
        <v>19.900810787422031</v>
      </c>
      <c r="BC298" s="95">
        <v>5750</v>
      </c>
      <c r="BD298" s="99">
        <f>'Max limit'!AX298*Input!PrimaryDrive_ratio*Input!Gear2_ratio*Input!FinalDrive_ratio</f>
        <v>667.58974358974353</v>
      </c>
      <c r="BE298" s="99">
        <f t="shared" si="228"/>
        <v>11.126495726495726</v>
      </c>
      <c r="BF298" s="99">
        <f>BE298*Input!$N$23</f>
        <v>26180.622191452985</v>
      </c>
      <c r="BG298" s="100">
        <f t="shared" si="229"/>
        <v>26.180622191452986</v>
      </c>
      <c r="BH298" s="95">
        <v>5750</v>
      </c>
      <c r="BI298" s="99">
        <f>'Max limit'!AX298*Input!PrimaryDrive_ratio*Input!Gear3_ratio*Input!FinalDrive_ratio</f>
        <v>834.48717948717933</v>
      </c>
      <c r="BJ298" s="99">
        <f t="shared" si="230"/>
        <v>13.908119658119656</v>
      </c>
      <c r="BK298" s="99">
        <f>BJ298*Input!$N$23</f>
        <v>32725.777739316229</v>
      </c>
      <c r="BL298" s="100">
        <f t="shared" si="231"/>
        <v>32.725777739316229</v>
      </c>
      <c r="BM298" s="95">
        <v>5750</v>
      </c>
      <c r="BN298" s="99">
        <f>'Max limit'!AX298*Input!PrimaryDrive_ratio*Input!Gear4_ratio*Input!FinalDrive_ratio</f>
        <v>1001.3846153846154</v>
      </c>
      <c r="BO298" s="99">
        <f t="shared" si="232"/>
        <v>16.689743589743589</v>
      </c>
      <c r="BP298" s="99">
        <f>BO298*Input!$N$23</f>
        <v>39270.933287179476</v>
      </c>
      <c r="BQ298" s="100">
        <f t="shared" si="233"/>
        <v>39.270933287179474</v>
      </c>
      <c r="BR298" s="95">
        <v>5750</v>
      </c>
      <c r="BS298" s="99">
        <f>'Max limit'!AX298*Input!PrimaryDrive_ratio*Input!Gear5_ratio*Input!FinalDrive_ratio</f>
        <v>1147.4198717948716</v>
      </c>
      <c r="BT298" s="99">
        <f t="shared" si="234"/>
        <v>19.123664529914528</v>
      </c>
      <c r="BU298" s="99">
        <f>BT298*Input!$N$23</f>
        <v>44997.944391559817</v>
      </c>
      <c r="BV298" s="100">
        <f t="shared" si="235"/>
        <v>44.99794439155982</v>
      </c>
      <c r="BW298" s="95">
        <v>5750</v>
      </c>
      <c r="BX298" s="99">
        <f>'Max limit'!AX298*Input!PrimaryDrive_ratio*Input!Gear6_ratio*Input!FinalDrive_ratio</f>
        <v>1306.153846153846</v>
      </c>
      <c r="BY298" s="99">
        <f t="shared" si="236"/>
        <v>21.769230769230766</v>
      </c>
      <c r="BZ298" s="99">
        <f>BY298*Input!$N$23</f>
        <v>51222.956461538444</v>
      </c>
      <c r="CA298" s="100">
        <f t="shared" si="237"/>
        <v>51.222956461538445</v>
      </c>
      <c r="CC298" s="95">
        <v>5750</v>
      </c>
      <c r="CD298" s="94">
        <f t="shared" si="238"/>
        <v>20</v>
      </c>
      <c r="CE298" s="94">
        <f t="shared" si="239"/>
        <v>26</v>
      </c>
      <c r="CF298" s="94">
        <f t="shared" si="240"/>
        <v>32.5</v>
      </c>
      <c r="CG298" s="94">
        <f t="shared" si="241"/>
        <v>39.5</v>
      </c>
      <c r="CH298" s="94">
        <f t="shared" si="242"/>
        <v>45</v>
      </c>
      <c r="CI298" s="94">
        <f t="shared" si="243"/>
        <v>51</v>
      </c>
      <c r="CK298" s="95">
        <v>5750</v>
      </c>
      <c r="CL298" s="162">
        <f t="shared" si="244"/>
        <v>8.4576403326403327</v>
      </c>
      <c r="CM298" s="162">
        <f t="shared" si="245"/>
        <v>11.126495726495726</v>
      </c>
      <c r="CN298" s="162">
        <f t="shared" si="246"/>
        <v>13.908119658119656</v>
      </c>
      <c r="CO298" s="162">
        <f t="shared" si="247"/>
        <v>16.689743589743589</v>
      </c>
      <c r="CP298" s="162">
        <f t="shared" si="248"/>
        <v>19.123664529914528</v>
      </c>
      <c r="CQ298" s="162">
        <f t="shared" si="249"/>
        <v>21.769230769230766</v>
      </c>
    </row>
    <row r="299" spans="1:95" ht="19.5" thickTop="1" thickBot="1">
      <c r="A299" s="70">
        <v>5800</v>
      </c>
      <c r="B299" s="70">
        <v>82.251999999999995</v>
      </c>
      <c r="C299" s="70">
        <v>99.599000000000004</v>
      </c>
      <c r="D299" s="70">
        <v>77.412999999999997</v>
      </c>
      <c r="E299" s="70">
        <v>3.8820000000000001</v>
      </c>
      <c r="G299" s="92">
        <v>1</v>
      </c>
      <c r="H299" s="93">
        <f t="shared" si="250"/>
        <v>11.168764302059497</v>
      </c>
      <c r="O299" s="95">
        <v>5760</v>
      </c>
      <c r="P299" s="94">
        <f t="shared" si="202"/>
        <v>12.971415769511202</v>
      </c>
      <c r="Q299" s="94">
        <f t="shared" si="203"/>
        <v>13.243144378490907</v>
      </c>
      <c r="R299" s="94">
        <f t="shared" si="204"/>
        <v>13.347784097836868</v>
      </c>
      <c r="S299" s="94">
        <f t="shared" si="205"/>
        <v>13.153819115980545</v>
      </c>
      <c r="T299" s="94">
        <f t="shared" si="206"/>
        <v>12.948550575944816</v>
      </c>
      <c r="U299" s="94">
        <f t="shared" si="207"/>
        <v>12.542625377363787</v>
      </c>
      <c r="V299" s="82"/>
      <c r="W299" s="95">
        <v>5760</v>
      </c>
      <c r="X299" s="161">
        <f t="shared" si="215"/>
        <v>9.0910040307788922</v>
      </c>
      <c r="Y299" s="161">
        <f t="shared" si="216"/>
        <v>9.2253729321928528</v>
      </c>
      <c r="Z299" s="161">
        <f t="shared" si="217"/>
        <v>9.2204370666397768</v>
      </c>
      <c r="AA299" s="161">
        <f t="shared" si="218"/>
        <v>8.9886065156899022</v>
      </c>
      <c r="AB299" s="161">
        <f t="shared" si="219"/>
        <v>8.7447711923181473</v>
      </c>
      <c r="AC299" s="161">
        <f t="shared" si="220"/>
        <v>8.3388459937371167</v>
      </c>
      <c r="AD299" s="82"/>
      <c r="AE299" s="82"/>
      <c r="AF299" s="82"/>
      <c r="AG299" s="95">
        <v>5760</v>
      </c>
      <c r="AH299" s="161">
        <f t="shared" si="221"/>
        <v>-11.216212608786027</v>
      </c>
      <c r="AI299" s="161">
        <f t="shared" si="222"/>
        <v>-11.428015911419408</v>
      </c>
      <c r="AJ299" s="161">
        <f t="shared" si="223"/>
        <v>-11.710206551493576</v>
      </c>
      <c r="AK299" s="161">
        <f t="shared" si="224"/>
        <v>-12.055106222695336</v>
      </c>
      <c r="AL299" s="161">
        <f t="shared" si="225"/>
        <v>-12.40833443709373</v>
      </c>
      <c r="AM299" s="161">
        <f t="shared" si="226"/>
        <v>-12.846733651561244</v>
      </c>
      <c r="AN299" s="81"/>
      <c r="AO299" s="81"/>
      <c r="AP299" s="95">
        <v>5760</v>
      </c>
      <c r="AQ299" s="94">
        <f t="shared" si="208"/>
        <v>76.525401846263605</v>
      </c>
      <c r="AR299" s="94">
        <f t="shared" si="209"/>
        <v>132.44147374147613</v>
      </c>
      <c r="AS299" s="94">
        <f t="shared" si="210"/>
        <v>206.93980272105642</v>
      </c>
      <c r="AT299" s="94">
        <f t="shared" si="211"/>
        <v>297.99331591832134</v>
      </c>
      <c r="AU299" s="94">
        <f t="shared" si="212"/>
        <v>391.24556451949735</v>
      </c>
      <c r="AV299" s="94">
        <f t="shared" si="213"/>
        <v>506.98295713892094</v>
      </c>
      <c r="AW299" s="81"/>
      <c r="AX299" s="95">
        <v>5760</v>
      </c>
      <c r="AY299" s="99">
        <f>'Max limit'!AX299*Input!PrimaryDrive_ratio*Input!Gear1_ratio*Input!FinalDrive_ratio</f>
        <v>508.34095634095638</v>
      </c>
      <c r="AZ299" s="99">
        <f t="shared" si="227"/>
        <v>8.4723492723492733</v>
      </c>
      <c r="BA299" s="99">
        <f>AZ299*Input!$N$23</f>
        <v>19935.420893139293</v>
      </c>
      <c r="BB299" s="97">
        <f t="shared" si="214"/>
        <v>19.935420893139295</v>
      </c>
      <c r="BC299" s="95">
        <v>5760</v>
      </c>
      <c r="BD299" s="99">
        <f>'Max limit'!AX299*Input!PrimaryDrive_ratio*Input!Gear2_ratio*Input!FinalDrive_ratio</f>
        <v>668.75076923076927</v>
      </c>
      <c r="BE299" s="99">
        <f t="shared" si="228"/>
        <v>11.145846153846154</v>
      </c>
      <c r="BF299" s="99">
        <f>BE299*Input!$N$23</f>
        <v>26226.153708307687</v>
      </c>
      <c r="BG299" s="100">
        <f t="shared" si="229"/>
        <v>26.226153708307688</v>
      </c>
      <c r="BH299" s="95">
        <v>5760</v>
      </c>
      <c r="BI299" s="99">
        <f>'Max limit'!AX299*Input!PrimaryDrive_ratio*Input!Gear3_ratio*Input!FinalDrive_ratio</f>
        <v>835.93846153846141</v>
      </c>
      <c r="BJ299" s="99">
        <f t="shared" si="230"/>
        <v>13.93230769230769</v>
      </c>
      <c r="BK299" s="99">
        <f>BJ299*Input!$N$23</f>
        <v>32782.692135384605</v>
      </c>
      <c r="BL299" s="100">
        <f t="shared" si="231"/>
        <v>32.782692135384607</v>
      </c>
      <c r="BM299" s="95">
        <v>5760</v>
      </c>
      <c r="BN299" s="99">
        <f>'Max limit'!AX299*Input!PrimaryDrive_ratio*Input!Gear4_ratio*Input!FinalDrive_ratio</f>
        <v>1003.126153846154</v>
      </c>
      <c r="BO299" s="99">
        <f t="shared" si="232"/>
        <v>16.718769230769233</v>
      </c>
      <c r="BP299" s="99">
        <f>BO299*Input!$N$23</f>
        <v>39339.23056246154</v>
      </c>
      <c r="BQ299" s="100">
        <f t="shared" si="233"/>
        <v>39.339230562461537</v>
      </c>
      <c r="BR299" s="95">
        <v>5760</v>
      </c>
      <c r="BS299" s="99">
        <f>'Max limit'!AX299*Input!PrimaryDrive_ratio*Input!Gear5_ratio*Input!FinalDrive_ratio</f>
        <v>1149.4153846153845</v>
      </c>
      <c r="BT299" s="99">
        <f t="shared" si="234"/>
        <v>19.156923076923075</v>
      </c>
      <c r="BU299" s="99">
        <f>BT299*Input!$N$23</f>
        <v>45076.201686153836</v>
      </c>
      <c r="BV299" s="100">
        <f t="shared" si="235"/>
        <v>45.076201686153837</v>
      </c>
      <c r="BW299" s="95">
        <v>5760</v>
      </c>
      <c r="BX299" s="99">
        <f>'Max limit'!AX299*Input!PrimaryDrive_ratio*Input!Gear6_ratio*Input!FinalDrive_ratio</f>
        <v>1308.4254180602006</v>
      </c>
      <c r="BY299" s="99">
        <f t="shared" si="236"/>
        <v>21.807090301003345</v>
      </c>
      <c r="BZ299" s="99">
        <f>BY299*Input!$N$23</f>
        <v>51312.03986408026</v>
      </c>
      <c r="CA299" s="100">
        <f t="shared" si="237"/>
        <v>51.312039864080262</v>
      </c>
      <c r="CC299" s="95">
        <v>5760</v>
      </c>
      <c r="CD299" s="94">
        <f t="shared" si="238"/>
        <v>20</v>
      </c>
      <c r="CE299" s="94">
        <f t="shared" si="239"/>
        <v>26</v>
      </c>
      <c r="CF299" s="94">
        <f t="shared" si="240"/>
        <v>33</v>
      </c>
      <c r="CG299" s="94">
        <f t="shared" si="241"/>
        <v>39.5</v>
      </c>
      <c r="CH299" s="94">
        <f t="shared" si="242"/>
        <v>45</v>
      </c>
      <c r="CI299" s="94">
        <f t="shared" si="243"/>
        <v>51.5</v>
      </c>
      <c r="CK299" s="95">
        <v>5760</v>
      </c>
      <c r="CL299" s="162">
        <f t="shared" si="244"/>
        <v>8.4723492723492733</v>
      </c>
      <c r="CM299" s="162">
        <f t="shared" si="245"/>
        <v>11.145846153846154</v>
      </c>
      <c r="CN299" s="162">
        <f t="shared" si="246"/>
        <v>13.93230769230769</v>
      </c>
      <c r="CO299" s="162">
        <f t="shared" si="247"/>
        <v>16.718769230769233</v>
      </c>
      <c r="CP299" s="162">
        <f t="shared" si="248"/>
        <v>19.156923076923075</v>
      </c>
      <c r="CQ299" s="162">
        <f t="shared" si="249"/>
        <v>21.807090301003345</v>
      </c>
    </row>
    <row r="300" spans="1:95" ht="19.5" thickTop="1" thickBot="1">
      <c r="A300" s="70">
        <v>5810</v>
      </c>
      <c r="B300" s="70">
        <v>82.409000000000006</v>
      </c>
      <c r="C300" s="70">
        <v>99.617999999999995</v>
      </c>
      <c r="D300" s="70">
        <v>77.561999999999998</v>
      </c>
      <c r="E300" s="70">
        <v>3.8889999999999998</v>
      </c>
      <c r="G300" s="92">
        <v>1</v>
      </c>
      <c r="H300" s="93">
        <f t="shared" si="250"/>
        <v>11.21395881006865</v>
      </c>
      <c r="O300" s="95">
        <v>5770</v>
      </c>
      <c r="P300" s="94">
        <f t="shared" si="202"/>
        <v>12.970554775420696</v>
      </c>
      <c r="Q300" s="94">
        <f t="shared" si="203"/>
        <v>13.241601520426739</v>
      </c>
      <c r="R300" s="94">
        <f t="shared" si="204"/>
        <v>13.345307635319097</v>
      </c>
      <c r="S300" s="94">
        <f t="shared" si="205"/>
        <v>13.150220293385908</v>
      </c>
      <c r="T300" s="94">
        <f t="shared" si="206"/>
        <v>12.94378180914627</v>
      </c>
      <c r="U300" s="94">
        <f t="shared" si="207"/>
        <v>12.536445924578418</v>
      </c>
      <c r="V300" s="82"/>
      <c r="W300" s="95">
        <v>5770</v>
      </c>
      <c r="X300" s="161">
        <f t="shared" si="215"/>
        <v>9.0901430366883869</v>
      </c>
      <c r="Y300" s="161">
        <f t="shared" si="216"/>
        <v>9.2238300741286832</v>
      </c>
      <c r="Z300" s="161">
        <f t="shared" si="217"/>
        <v>9.2179606041220019</v>
      </c>
      <c r="AA300" s="161">
        <f t="shared" si="218"/>
        <v>8.985007693095266</v>
      </c>
      <c r="AB300" s="161">
        <f t="shared" si="219"/>
        <v>8.7400024255196023</v>
      </c>
      <c r="AC300" s="161">
        <f t="shared" si="220"/>
        <v>8.3326665409517471</v>
      </c>
      <c r="AD300" s="82"/>
      <c r="AE300" s="82"/>
      <c r="AF300" s="82"/>
      <c r="AG300" s="95">
        <v>5770</v>
      </c>
      <c r="AH300" s="161">
        <f t="shared" si="221"/>
        <v>-11.217219971871918</v>
      </c>
      <c r="AI300" s="161">
        <f t="shared" si="222"/>
        <v>-11.42975934103192</v>
      </c>
      <c r="AJ300" s="161">
        <f t="shared" si="223"/>
        <v>-11.712930660263126</v>
      </c>
      <c r="AK300" s="161">
        <f t="shared" si="224"/>
        <v>-12.05902893932349</v>
      </c>
      <c r="AL300" s="161">
        <f t="shared" si="225"/>
        <v>-12.413484705236161</v>
      </c>
      <c r="AM300" s="161">
        <f t="shared" si="226"/>
        <v>-12.853407460569443</v>
      </c>
      <c r="AN300" s="81"/>
      <c r="AO300" s="81"/>
      <c r="AP300" s="95">
        <v>5770</v>
      </c>
      <c r="AQ300" s="94">
        <f t="shared" si="208"/>
        <v>76.791345700938848</v>
      </c>
      <c r="AR300" s="94">
        <f t="shared" si="209"/>
        <v>132.90173915917939</v>
      </c>
      <c r="AS300" s="94">
        <f t="shared" si="210"/>
        <v>207.65896743621781</v>
      </c>
      <c r="AT300" s="94">
        <f t="shared" si="211"/>
        <v>299.02891310815369</v>
      </c>
      <c r="AU300" s="94">
        <f t="shared" si="212"/>
        <v>392.60523530909916</v>
      </c>
      <c r="AV300" s="94">
        <f t="shared" si="213"/>
        <v>508.74484271708542</v>
      </c>
      <c r="AW300" s="81"/>
      <c r="AX300" s="95">
        <v>5770</v>
      </c>
      <c r="AY300" s="99">
        <f>'Max limit'!AX300*Input!PrimaryDrive_ratio*Input!Gear1_ratio*Input!FinalDrive_ratio</f>
        <v>509.22349272349277</v>
      </c>
      <c r="AZ300" s="99">
        <f t="shared" si="227"/>
        <v>8.4870582120582121</v>
      </c>
      <c r="BA300" s="99">
        <f>AZ300*Input!$N$23</f>
        <v>19970.030998856546</v>
      </c>
      <c r="BB300" s="97">
        <f t="shared" si="214"/>
        <v>19.970030998856547</v>
      </c>
      <c r="BC300" s="95">
        <v>5770</v>
      </c>
      <c r="BD300" s="99">
        <f>'Max limit'!AX300*Input!PrimaryDrive_ratio*Input!Gear2_ratio*Input!FinalDrive_ratio</f>
        <v>669.91179487179488</v>
      </c>
      <c r="BE300" s="99">
        <f t="shared" si="228"/>
        <v>11.165196581196581</v>
      </c>
      <c r="BF300" s="99">
        <f>BE300*Input!$N$23</f>
        <v>26271.685225162386</v>
      </c>
      <c r="BG300" s="100">
        <f t="shared" si="229"/>
        <v>26.271685225162386</v>
      </c>
      <c r="BH300" s="95">
        <v>5770</v>
      </c>
      <c r="BI300" s="99">
        <f>'Max limit'!AX300*Input!PrimaryDrive_ratio*Input!Gear3_ratio*Input!FinalDrive_ratio</f>
        <v>837.3897435897436</v>
      </c>
      <c r="BJ300" s="99">
        <f t="shared" si="230"/>
        <v>13.956495726495726</v>
      </c>
      <c r="BK300" s="99">
        <f>BJ300*Input!$N$23</f>
        <v>32839.606531452984</v>
      </c>
      <c r="BL300" s="100">
        <f t="shared" si="231"/>
        <v>32.839606531452986</v>
      </c>
      <c r="BM300" s="95">
        <v>5770</v>
      </c>
      <c r="BN300" s="99">
        <f>'Max limit'!AX300*Input!PrimaryDrive_ratio*Input!Gear4_ratio*Input!FinalDrive_ratio</f>
        <v>1004.8676923076923</v>
      </c>
      <c r="BO300" s="99">
        <f t="shared" si="232"/>
        <v>16.747794871794873</v>
      </c>
      <c r="BP300" s="99">
        <f>BO300*Input!$N$23</f>
        <v>39407.52783774359</v>
      </c>
      <c r="BQ300" s="100">
        <f t="shared" si="233"/>
        <v>39.407527837743586</v>
      </c>
      <c r="BR300" s="95">
        <v>5770</v>
      </c>
      <c r="BS300" s="99">
        <f>'Max limit'!AX300*Input!PrimaryDrive_ratio*Input!Gear5_ratio*Input!FinalDrive_ratio</f>
        <v>1151.4108974358974</v>
      </c>
      <c r="BT300" s="99">
        <f t="shared" si="234"/>
        <v>19.190181623931622</v>
      </c>
      <c r="BU300" s="99">
        <f>BT300*Input!$N$23</f>
        <v>45154.458980747848</v>
      </c>
      <c r="BV300" s="100">
        <f t="shared" si="235"/>
        <v>45.154458980747847</v>
      </c>
      <c r="BW300" s="95">
        <v>5770</v>
      </c>
      <c r="BX300" s="99">
        <f>'Max limit'!AX300*Input!PrimaryDrive_ratio*Input!Gear6_ratio*Input!FinalDrive_ratio</f>
        <v>1310.6969899665551</v>
      </c>
      <c r="BY300" s="99">
        <f t="shared" si="236"/>
        <v>21.844949832775917</v>
      </c>
      <c r="BZ300" s="99">
        <f>BY300*Input!$N$23</f>
        <v>51401.12326662206</v>
      </c>
      <c r="CA300" s="100">
        <f t="shared" si="237"/>
        <v>51.401123266622058</v>
      </c>
      <c r="CC300" s="95">
        <v>5770</v>
      </c>
      <c r="CD300" s="94">
        <f t="shared" si="238"/>
        <v>20</v>
      </c>
      <c r="CE300" s="94">
        <f t="shared" si="239"/>
        <v>26.5</v>
      </c>
      <c r="CF300" s="94">
        <f t="shared" si="240"/>
        <v>33</v>
      </c>
      <c r="CG300" s="94">
        <f t="shared" si="241"/>
        <v>39.5</v>
      </c>
      <c r="CH300" s="94">
        <f t="shared" si="242"/>
        <v>45</v>
      </c>
      <c r="CI300" s="94">
        <f t="shared" si="243"/>
        <v>51.5</v>
      </c>
      <c r="CK300" s="95">
        <v>5770</v>
      </c>
      <c r="CL300" s="162">
        <f t="shared" si="244"/>
        <v>8.4870582120582121</v>
      </c>
      <c r="CM300" s="162">
        <f t="shared" si="245"/>
        <v>11.165196581196581</v>
      </c>
      <c r="CN300" s="162">
        <f t="shared" si="246"/>
        <v>13.956495726495726</v>
      </c>
      <c r="CO300" s="162">
        <f t="shared" si="247"/>
        <v>16.747794871794873</v>
      </c>
      <c r="CP300" s="162">
        <f t="shared" si="248"/>
        <v>19.190181623931622</v>
      </c>
      <c r="CQ300" s="162">
        <f t="shared" si="249"/>
        <v>21.844949832775917</v>
      </c>
    </row>
    <row r="301" spans="1:95" ht="19.5" thickTop="1" thickBot="1">
      <c r="A301" s="70">
        <v>5820</v>
      </c>
      <c r="B301" s="70">
        <v>82.572999999999993</v>
      </c>
      <c r="C301" s="70">
        <v>99.644999999999996</v>
      </c>
      <c r="D301" s="70">
        <v>77.712999999999994</v>
      </c>
      <c r="E301" s="70">
        <v>3.899</v>
      </c>
      <c r="G301" s="92">
        <v>1</v>
      </c>
      <c r="H301" s="93">
        <f t="shared" si="250"/>
        <v>11.259153318077804</v>
      </c>
      <c r="O301" s="95">
        <v>5780</v>
      </c>
      <c r="P301" s="94">
        <f t="shared" si="202"/>
        <v>12.969692287845213</v>
      </c>
      <c r="Q301" s="94">
        <f t="shared" si="203"/>
        <v>13.240055986112672</v>
      </c>
      <c r="R301" s="94">
        <f t="shared" si="204"/>
        <v>13.342826877116124</v>
      </c>
      <c r="S301" s="94">
        <f t="shared" si="205"/>
        <v>13.146615228254248</v>
      </c>
      <c r="T301" s="94">
        <f t="shared" si="206"/>
        <v>12.939004770419192</v>
      </c>
      <c r="U301" s="94">
        <f t="shared" si="207"/>
        <v>12.530255752881018</v>
      </c>
      <c r="V301" s="82"/>
      <c r="W301" s="95">
        <v>5780</v>
      </c>
      <c r="X301" s="161">
        <f t="shared" si="215"/>
        <v>9.0892805491129032</v>
      </c>
      <c r="Y301" s="161">
        <f t="shared" si="216"/>
        <v>9.222284539814618</v>
      </c>
      <c r="Z301" s="161">
        <f t="shared" si="217"/>
        <v>9.2154798459190292</v>
      </c>
      <c r="AA301" s="161">
        <f t="shared" si="218"/>
        <v>8.9814026279636057</v>
      </c>
      <c r="AB301" s="161">
        <f t="shared" si="219"/>
        <v>8.7352253867925214</v>
      </c>
      <c r="AC301" s="161">
        <f t="shared" si="220"/>
        <v>8.3264763692543475</v>
      </c>
      <c r="AD301" s="82"/>
      <c r="AE301" s="82"/>
      <c r="AF301" s="82"/>
      <c r="AG301" s="95">
        <v>5780</v>
      </c>
      <c r="AH301" s="161">
        <f t="shared" si="221"/>
        <v>-11.218229082335235</v>
      </c>
      <c r="AI301" s="161">
        <f t="shared" si="222"/>
        <v>-11.431505794806814</v>
      </c>
      <c r="AJ301" s="161">
        <f t="shared" si="223"/>
        <v>-11.715659494286397</v>
      </c>
      <c r="AK301" s="161">
        <f t="shared" si="224"/>
        <v>-12.062958460316999</v>
      </c>
      <c r="AL301" s="161">
        <f t="shared" si="225"/>
        <v>-12.418643907061409</v>
      </c>
      <c r="AM301" s="161">
        <f t="shared" si="226"/>
        <v>-12.860092846002637</v>
      </c>
      <c r="AN301" s="81"/>
      <c r="AO301" s="81"/>
      <c r="AP301" s="95">
        <v>5780</v>
      </c>
      <c r="AQ301" s="94">
        <f t="shared" si="208"/>
        <v>77.057750863254469</v>
      </c>
      <c r="AR301" s="94">
        <f t="shared" si="209"/>
        <v>133.36280295575116</v>
      </c>
      <c r="AS301" s="94">
        <f t="shared" si="210"/>
        <v>208.37937961836121</v>
      </c>
      <c r="AT301" s="94">
        <f t="shared" si="211"/>
        <v>300.06630665044031</v>
      </c>
      <c r="AU301" s="94">
        <f t="shared" si="212"/>
        <v>393.96726459096413</v>
      </c>
      <c r="AV301" s="94">
        <f t="shared" si="213"/>
        <v>510.50978447144831</v>
      </c>
      <c r="AW301" s="81"/>
      <c r="AX301" s="95">
        <v>5780</v>
      </c>
      <c r="AY301" s="99">
        <f>'Max limit'!AX301*Input!PrimaryDrive_ratio*Input!Gear1_ratio*Input!FinalDrive_ratio</f>
        <v>510.1060291060291</v>
      </c>
      <c r="AZ301" s="99">
        <f t="shared" si="227"/>
        <v>8.5017671517671509</v>
      </c>
      <c r="BA301" s="99">
        <f>AZ301*Input!$N$23</f>
        <v>20004.641104573799</v>
      </c>
      <c r="BB301" s="97">
        <f t="shared" si="214"/>
        <v>20.0046411045738</v>
      </c>
      <c r="BC301" s="95">
        <v>5780</v>
      </c>
      <c r="BD301" s="99">
        <f>'Max limit'!AX301*Input!PrimaryDrive_ratio*Input!Gear2_ratio*Input!FinalDrive_ratio</f>
        <v>671.0728205128205</v>
      </c>
      <c r="BE301" s="99">
        <f t="shared" si="228"/>
        <v>11.184547008547009</v>
      </c>
      <c r="BF301" s="99">
        <f>BE301*Input!$N$23</f>
        <v>26317.216742017088</v>
      </c>
      <c r="BG301" s="100">
        <f t="shared" si="229"/>
        <v>26.317216742017088</v>
      </c>
      <c r="BH301" s="95">
        <v>5780</v>
      </c>
      <c r="BI301" s="99">
        <f>'Max limit'!AX301*Input!PrimaryDrive_ratio*Input!Gear3_ratio*Input!FinalDrive_ratio</f>
        <v>838.84102564102557</v>
      </c>
      <c r="BJ301" s="99">
        <f t="shared" si="230"/>
        <v>13.980683760683759</v>
      </c>
      <c r="BK301" s="99">
        <f>BJ301*Input!$N$23</f>
        <v>32896.520927521356</v>
      </c>
      <c r="BL301" s="100">
        <f t="shared" si="231"/>
        <v>32.896520927521358</v>
      </c>
      <c r="BM301" s="95">
        <v>5780</v>
      </c>
      <c r="BN301" s="99">
        <f>'Max limit'!AX301*Input!PrimaryDrive_ratio*Input!Gear4_ratio*Input!FinalDrive_ratio</f>
        <v>1006.6092307692307</v>
      </c>
      <c r="BO301" s="99">
        <f t="shared" si="232"/>
        <v>16.776820512820514</v>
      </c>
      <c r="BP301" s="99">
        <f>BO301*Input!$N$23</f>
        <v>39475.825113025639</v>
      </c>
      <c r="BQ301" s="100">
        <f t="shared" si="233"/>
        <v>39.475825113025643</v>
      </c>
      <c r="BR301" s="95">
        <v>5780</v>
      </c>
      <c r="BS301" s="99">
        <f>'Max limit'!AX301*Input!PrimaryDrive_ratio*Input!Gear5_ratio*Input!FinalDrive_ratio</f>
        <v>1153.40641025641</v>
      </c>
      <c r="BT301" s="99">
        <f t="shared" si="234"/>
        <v>19.223440170940169</v>
      </c>
      <c r="BU301" s="99">
        <f>BT301*Input!$N$23</f>
        <v>45232.716275341867</v>
      </c>
      <c r="BV301" s="100">
        <f t="shared" si="235"/>
        <v>45.232716275341865</v>
      </c>
      <c r="BW301" s="95">
        <v>5780</v>
      </c>
      <c r="BX301" s="99">
        <f>'Max limit'!AX301*Input!PrimaryDrive_ratio*Input!Gear6_ratio*Input!FinalDrive_ratio</f>
        <v>1312.9685618729095</v>
      </c>
      <c r="BY301" s="99">
        <f t="shared" si="236"/>
        <v>21.882809364548493</v>
      </c>
      <c r="BZ301" s="99">
        <f>BY301*Input!$N$23</f>
        <v>51490.206669163868</v>
      </c>
      <c r="CA301" s="100">
        <f t="shared" si="237"/>
        <v>51.490206669163868</v>
      </c>
      <c r="CC301" s="95">
        <v>5780</v>
      </c>
      <c r="CD301" s="94">
        <f t="shared" si="238"/>
        <v>20</v>
      </c>
      <c r="CE301" s="94">
        <f t="shared" si="239"/>
        <v>26.5</v>
      </c>
      <c r="CF301" s="94">
        <f t="shared" si="240"/>
        <v>33</v>
      </c>
      <c r="CG301" s="94">
        <f t="shared" si="241"/>
        <v>39.5</v>
      </c>
      <c r="CH301" s="94">
        <f t="shared" si="242"/>
        <v>45</v>
      </c>
      <c r="CI301" s="94">
        <f t="shared" si="243"/>
        <v>51.5</v>
      </c>
      <c r="CK301" s="95">
        <v>5780</v>
      </c>
      <c r="CL301" s="162">
        <f t="shared" si="244"/>
        <v>8.5017671517671509</v>
      </c>
      <c r="CM301" s="162">
        <f t="shared" si="245"/>
        <v>11.184547008547009</v>
      </c>
      <c r="CN301" s="162">
        <f t="shared" si="246"/>
        <v>13.980683760683759</v>
      </c>
      <c r="CO301" s="162">
        <f t="shared" si="247"/>
        <v>16.776820512820514</v>
      </c>
      <c r="CP301" s="162">
        <f t="shared" si="248"/>
        <v>19.223440170940169</v>
      </c>
      <c r="CQ301" s="162">
        <f t="shared" si="249"/>
        <v>21.882809364548493</v>
      </c>
    </row>
    <row r="302" spans="1:95" ht="19.5" thickTop="1" thickBot="1">
      <c r="A302" s="70">
        <v>5830</v>
      </c>
      <c r="B302" s="70">
        <v>82.730999999999995</v>
      </c>
      <c r="C302" s="70">
        <v>99.664000000000001</v>
      </c>
      <c r="D302" s="70">
        <v>77.864000000000004</v>
      </c>
      <c r="E302" s="70">
        <v>3.9039999999999999</v>
      </c>
      <c r="G302" s="92">
        <v>1</v>
      </c>
      <c r="H302" s="93">
        <f t="shared" si="250"/>
        <v>11.304347826086957</v>
      </c>
      <c r="O302" s="95">
        <v>5790</v>
      </c>
      <c r="P302" s="94">
        <f t="shared" si="202"/>
        <v>12.968828306784747</v>
      </c>
      <c r="Q302" s="94">
        <f t="shared" si="203"/>
        <v>13.238507775548713</v>
      </c>
      <c r="R302" s="94">
        <f t="shared" si="204"/>
        <v>13.340341823227948</v>
      </c>
      <c r="S302" s="94">
        <f t="shared" si="205"/>
        <v>13.143003920585565</v>
      </c>
      <c r="T302" s="94">
        <f t="shared" si="206"/>
        <v>12.934219459763579</v>
      </c>
      <c r="U302" s="94">
        <f t="shared" si="207"/>
        <v>12.524054862271587</v>
      </c>
      <c r="V302" s="82"/>
      <c r="W302" s="95">
        <v>5790</v>
      </c>
      <c r="X302" s="161">
        <f t="shared" si="215"/>
        <v>9.0884165680524394</v>
      </c>
      <c r="Y302" s="161">
        <f t="shared" si="216"/>
        <v>9.2207363292506592</v>
      </c>
      <c r="Z302" s="161">
        <f t="shared" si="217"/>
        <v>9.212994792030857</v>
      </c>
      <c r="AA302" s="161">
        <f t="shared" si="218"/>
        <v>8.9777913202949211</v>
      </c>
      <c r="AB302" s="161">
        <f t="shared" si="219"/>
        <v>8.7304400761369099</v>
      </c>
      <c r="AC302" s="161">
        <f t="shared" si="220"/>
        <v>8.320275478644918</v>
      </c>
      <c r="AD302" s="82"/>
      <c r="AE302" s="82"/>
      <c r="AF302" s="82"/>
      <c r="AG302" s="95">
        <v>5790</v>
      </c>
      <c r="AH302" s="161">
        <f t="shared" si="221"/>
        <v>-11.219239940175978</v>
      </c>
      <c r="AI302" s="161">
        <f t="shared" si="222"/>
        <v>-11.433255272744088</v>
      </c>
      <c r="AJ302" s="161">
        <f t="shared" si="223"/>
        <v>-11.718393053563387</v>
      </c>
      <c r="AK302" s="161">
        <f t="shared" si="224"/>
        <v>-12.066894785675865</v>
      </c>
      <c r="AL302" s="161">
        <f t="shared" si="225"/>
        <v>-12.423812042569468</v>
      </c>
      <c r="AM302" s="161">
        <f t="shared" si="226"/>
        <v>-12.866789807860821</v>
      </c>
      <c r="AN302" s="81"/>
      <c r="AO302" s="81"/>
      <c r="AP302" s="95">
        <v>5790</v>
      </c>
      <c r="AQ302" s="94">
        <f t="shared" si="208"/>
        <v>77.324617333210512</v>
      </c>
      <c r="AR302" s="94">
        <f t="shared" si="209"/>
        <v>133.82466513119155</v>
      </c>
      <c r="AS302" s="94">
        <f t="shared" si="210"/>
        <v>209.10103926748673</v>
      </c>
      <c r="AT302" s="94">
        <f t="shared" si="211"/>
        <v>301.10549654518104</v>
      </c>
      <c r="AU302" s="94">
        <f t="shared" si="212"/>
        <v>395.33165236509211</v>
      </c>
      <c r="AV302" s="94">
        <f t="shared" si="213"/>
        <v>512.27778240200905</v>
      </c>
      <c r="AW302" s="81"/>
      <c r="AX302" s="95">
        <v>5790</v>
      </c>
      <c r="AY302" s="99">
        <f>'Max limit'!AX302*Input!PrimaryDrive_ratio*Input!Gear1_ratio*Input!FinalDrive_ratio</f>
        <v>510.98856548856554</v>
      </c>
      <c r="AZ302" s="99">
        <f t="shared" si="227"/>
        <v>8.5164760914760915</v>
      </c>
      <c r="BA302" s="99">
        <f>AZ302*Input!$N$23</f>
        <v>20039.251210291059</v>
      </c>
      <c r="BB302" s="97">
        <f t="shared" si="214"/>
        <v>20.039251210291059</v>
      </c>
      <c r="BC302" s="95">
        <v>5790</v>
      </c>
      <c r="BD302" s="99">
        <f>'Max limit'!AX302*Input!PrimaryDrive_ratio*Input!Gear2_ratio*Input!FinalDrive_ratio</f>
        <v>672.23384615384623</v>
      </c>
      <c r="BE302" s="99">
        <f t="shared" si="228"/>
        <v>11.203897435897437</v>
      </c>
      <c r="BF302" s="99">
        <f>BE302*Input!$N$23</f>
        <v>26362.748258871794</v>
      </c>
      <c r="BG302" s="100">
        <f t="shared" si="229"/>
        <v>26.362748258871793</v>
      </c>
      <c r="BH302" s="95">
        <v>5790</v>
      </c>
      <c r="BI302" s="99">
        <f>'Max limit'!AX302*Input!PrimaryDrive_ratio*Input!Gear3_ratio*Input!FinalDrive_ratio</f>
        <v>840.29230769230765</v>
      </c>
      <c r="BJ302" s="99">
        <f t="shared" si="230"/>
        <v>14.004871794871795</v>
      </c>
      <c r="BK302" s="99">
        <f>BJ302*Input!$N$23</f>
        <v>32953.435323589736</v>
      </c>
      <c r="BL302" s="100">
        <f t="shared" si="231"/>
        <v>32.953435323589737</v>
      </c>
      <c r="BM302" s="95">
        <v>5790</v>
      </c>
      <c r="BN302" s="99">
        <f>'Max limit'!AX302*Input!PrimaryDrive_ratio*Input!Gear4_ratio*Input!FinalDrive_ratio</f>
        <v>1008.3507692307693</v>
      </c>
      <c r="BO302" s="99">
        <f t="shared" si="232"/>
        <v>16.805846153846154</v>
      </c>
      <c r="BP302" s="99">
        <f>BO302*Input!$N$23</f>
        <v>39544.122388307689</v>
      </c>
      <c r="BQ302" s="100">
        <f t="shared" si="233"/>
        <v>39.544122388307692</v>
      </c>
      <c r="BR302" s="95">
        <v>5790</v>
      </c>
      <c r="BS302" s="99">
        <f>'Max limit'!AX302*Input!PrimaryDrive_ratio*Input!Gear5_ratio*Input!FinalDrive_ratio</f>
        <v>1155.4019230769229</v>
      </c>
      <c r="BT302" s="99">
        <f t="shared" si="234"/>
        <v>19.256698717948716</v>
      </c>
      <c r="BU302" s="99">
        <f>BT302*Input!$N$23</f>
        <v>45310.973569935886</v>
      </c>
      <c r="BV302" s="100">
        <f t="shared" si="235"/>
        <v>45.310973569935889</v>
      </c>
      <c r="BW302" s="95">
        <v>5790</v>
      </c>
      <c r="BX302" s="99">
        <f>'Max limit'!AX302*Input!PrimaryDrive_ratio*Input!Gear6_ratio*Input!FinalDrive_ratio</f>
        <v>1315.2401337792642</v>
      </c>
      <c r="BY302" s="99">
        <f t="shared" si="236"/>
        <v>21.920668896321068</v>
      </c>
      <c r="BZ302" s="99">
        <f>BY302*Input!$N$23</f>
        <v>51579.290071705669</v>
      </c>
      <c r="CA302" s="100">
        <f t="shared" si="237"/>
        <v>51.579290071705671</v>
      </c>
      <c r="CC302" s="95">
        <v>5790</v>
      </c>
      <c r="CD302" s="94">
        <f t="shared" si="238"/>
        <v>20</v>
      </c>
      <c r="CE302" s="94">
        <f t="shared" si="239"/>
        <v>26.5</v>
      </c>
      <c r="CF302" s="94">
        <f t="shared" si="240"/>
        <v>33</v>
      </c>
      <c r="CG302" s="94">
        <f t="shared" si="241"/>
        <v>39.5</v>
      </c>
      <c r="CH302" s="94">
        <f t="shared" si="242"/>
        <v>45.5</v>
      </c>
      <c r="CI302" s="94">
        <f t="shared" si="243"/>
        <v>51.5</v>
      </c>
      <c r="CK302" s="95">
        <v>5790</v>
      </c>
      <c r="CL302" s="162">
        <f t="shared" si="244"/>
        <v>8.5164760914760915</v>
      </c>
      <c r="CM302" s="162">
        <f t="shared" si="245"/>
        <v>11.203897435897437</v>
      </c>
      <c r="CN302" s="162">
        <f t="shared" si="246"/>
        <v>14.004871794871795</v>
      </c>
      <c r="CO302" s="162">
        <f t="shared" si="247"/>
        <v>16.805846153846154</v>
      </c>
      <c r="CP302" s="162">
        <f t="shared" si="248"/>
        <v>19.256698717948716</v>
      </c>
      <c r="CQ302" s="162">
        <f t="shared" si="249"/>
        <v>21.920668896321068</v>
      </c>
    </row>
    <row r="303" spans="1:95" ht="19.5" thickTop="1" thickBot="1">
      <c r="A303" s="70">
        <v>5840</v>
      </c>
      <c r="B303" s="70">
        <v>82.894000000000005</v>
      </c>
      <c r="C303" s="70">
        <v>99.69</v>
      </c>
      <c r="D303" s="70">
        <v>78.015000000000001</v>
      </c>
      <c r="E303" s="70">
        <v>3.915</v>
      </c>
      <c r="G303" s="92">
        <v>1</v>
      </c>
      <c r="H303" s="93">
        <f t="shared" si="250"/>
        <v>11.34954233409611</v>
      </c>
      <c r="O303" s="95">
        <v>5800</v>
      </c>
      <c r="P303" s="94">
        <f t="shared" si="202"/>
        <v>12.967962832239307</v>
      </c>
      <c r="Q303" s="94">
        <f t="shared" si="203"/>
        <v>13.236956888734859</v>
      </c>
      <c r="R303" s="94">
        <f t="shared" si="204"/>
        <v>13.337852473654577</v>
      </c>
      <c r="S303" s="94">
        <f t="shared" si="205"/>
        <v>13.139386370379853</v>
      </c>
      <c r="T303" s="94">
        <f t="shared" si="206"/>
        <v>12.929425877179437</v>
      </c>
      <c r="U303" s="94">
        <f t="shared" si="207"/>
        <v>12.517843252750128</v>
      </c>
      <c r="V303" s="82"/>
      <c r="W303" s="95">
        <v>5800</v>
      </c>
      <c r="X303" s="161">
        <f t="shared" si="215"/>
        <v>9.0875510935069954</v>
      </c>
      <c r="Y303" s="161">
        <f t="shared" si="216"/>
        <v>9.2191854424368049</v>
      </c>
      <c r="Z303" s="161">
        <f t="shared" si="217"/>
        <v>9.2105054424574835</v>
      </c>
      <c r="AA303" s="161">
        <f t="shared" si="218"/>
        <v>8.9741737700892124</v>
      </c>
      <c r="AB303" s="161">
        <f t="shared" si="219"/>
        <v>8.725646493552766</v>
      </c>
      <c r="AC303" s="161">
        <f t="shared" si="220"/>
        <v>8.3140638691234567</v>
      </c>
      <c r="AD303" s="82"/>
      <c r="AE303" s="82"/>
      <c r="AF303" s="82"/>
      <c r="AG303" s="95">
        <v>5800</v>
      </c>
      <c r="AH303" s="161">
        <f t="shared" si="221"/>
        <v>-11.220252545394146</v>
      </c>
      <c r="AI303" s="161">
        <f t="shared" si="222"/>
        <v>-11.435007774843742</v>
      </c>
      <c r="AJ303" s="161">
        <f t="shared" si="223"/>
        <v>-11.721131338094098</v>
      </c>
      <c r="AK303" s="161">
        <f t="shared" si="224"/>
        <v>-12.070837915400089</v>
      </c>
      <c r="AL303" s="161">
        <f t="shared" si="225"/>
        <v>-12.428989111760343</v>
      </c>
      <c r="AM303" s="161">
        <f t="shared" si="226"/>
        <v>-12.873498346143997</v>
      </c>
      <c r="AN303" s="81"/>
      <c r="AO303" s="81"/>
      <c r="AP303" s="95">
        <v>5800</v>
      </c>
      <c r="AQ303" s="94">
        <f t="shared" si="208"/>
        <v>77.591945110806876</v>
      </c>
      <c r="AR303" s="94">
        <f t="shared" si="209"/>
        <v>134.28732568550041</v>
      </c>
      <c r="AS303" s="94">
        <f t="shared" si="210"/>
        <v>209.82394638359426</v>
      </c>
      <c r="AT303" s="94">
        <f t="shared" si="211"/>
        <v>302.14648279237588</v>
      </c>
      <c r="AU303" s="94">
        <f t="shared" si="212"/>
        <v>396.69839863148292</v>
      </c>
      <c r="AV303" s="94">
        <f t="shared" si="213"/>
        <v>514.04883650876775</v>
      </c>
      <c r="AW303" s="81"/>
      <c r="AX303" s="95">
        <v>5800</v>
      </c>
      <c r="AY303" s="99">
        <f>'Max limit'!AX303*Input!PrimaryDrive_ratio*Input!Gear1_ratio*Input!FinalDrive_ratio</f>
        <v>511.87110187110187</v>
      </c>
      <c r="AZ303" s="99">
        <f t="shared" si="227"/>
        <v>8.5311850311850304</v>
      </c>
      <c r="BA303" s="99">
        <f>AZ303*Input!$N$23</f>
        <v>20073.861316008311</v>
      </c>
      <c r="BB303" s="97">
        <f t="shared" si="214"/>
        <v>20.073861316008312</v>
      </c>
      <c r="BC303" s="95">
        <v>5800</v>
      </c>
      <c r="BD303" s="99">
        <f>'Max limit'!AX303*Input!PrimaryDrive_ratio*Input!Gear2_ratio*Input!FinalDrive_ratio</f>
        <v>673.39487179487185</v>
      </c>
      <c r="BE303" s="99">
        <f t="shared" si="228"/>
        <v>11.223247863247865</v>
      </c>
      <c r="BF303" s="99">
        <f>BE303*Input!$N$23</f>
        <v>26408.279775726496</v>
      </c>
      <c r="BG303" s="100">
        <f t="shared" si="229"/>
        <v>26.408279775726495</v>
      </c>
      <c r="BH303" s="95">
        <v>5800</v>
      </c>
      <c r="BI303" s="99">
        <f>'Max limit'!AX303*Input!PrimaryDrive_ratio*Input!Gear3_ratio*Input!FinalDrive_ratio</f>
        <v>841.74358974358961</v>
      </c>
      <c r="BJ303" s="99">
        <f t="shared" si="230"/>
        <v>14.029059829059827</v>
      </c>
      <c r="BK303" s="99">
        <f>BJ303*Input!$N$23</f>
        <v>33010.349719658108</v>
      </c>
      <c r="BL303" s="100">
        <f t="shared" si="231"/>
        <v>33.010349719658109</v>
      </c>
      <c r="BM303" s="95">
        <v>5800</v>
      </c>
      <c r="BN303" s="99">
        <f>'Max limit'!AX303*Input!PrimaryDrive_ratio*Input!Gear4_ratio*Input!FinalDrive_ratio</f>
        <v>1010.0923076923077</v>
      </c>
      <c r="BO303" s="99">
        <f t="shared" si="232"/>
        <v>16.834871794871795</v>
      </c>
      <c r="BP303" s="99">
        <f>BO303*Input!$N$23</f>
        <v>39612.419663589739</v>
      </c>
      <c r="BQ303" s="100">
        <f t="shared" si="233"/>
        <v>39.612419663589741</v>
      </c>
      <c r="BR303" s="95">
        <v>5800</v>
      </c>
      <c r="BS303" s="99">
        <f>'Max limit'!AX303*Input!PrimaryDrive_ratio*Input!Gear5_ratio*Input!FinalDrive_ratio</f>
        <v>1157.3974358974358</v>
      </c>
      <c r="BT303" s="99">
        <f t="shared" si="234"/>
        <v>19.289957264957263</v>
      </c>
      <c r="BU303" s="99">
        <f>BT303*Input!$N$23</f>
        <v>45389.230864529898</v>
      </c>
      <c r="BV303" s="100">
        <f t="shared" si="235"/>
        <v>45.3892308645299</v>
      </c>
      <c r="BW303" s="95">
        <v>5800</v>
      </c>
      <c r="BX303" s="99">
        <f>'Max limit'!AX303*Input!PrimaryDrive_ratio*Input!Gear6_ratio*Input!FinalDrive_ratio</f>
        <v>1317.5117056856186</v>
      </c>
      <c r="BY303" s="99">
        <f t="shared" si="236"/>
        <v>21.958528428093643</v>
      </c>
      <c r="BZ303" s="99">
        <f>BY303*Input!$N$23</f>
        <v>51668.373474247477</v>
      </c>
      <c r="CA303" s="100">
        <f t="shared" si="237"/>
        <v>51.668373474247474</v>
      </c>
      <c r="CC303" s="95">
        <v>5800</v>
      </c>
      <c r="CD303" s="94">
        <f t="shared" si="238"/>
        <v>20</v>
      </c>
      <c r="CE303" s="94">
        <f t="shared" si="239"/>
        <v>26.5</v>
      </c>
      <c r="CF303" s="94">
        <f t="shared" si="240"/>
        <v>33</v>
      </c>
      <c r="CG303" s="94">
        <f t="shared" si="241"/>
        <v>39.5</v>
      </c>
      <c r="CH303" s="94">
        <f t="shared" si="242"/>
        <v>45.5</v>
      </c>
      <c r="CI303" s="94">
        <f t="shared" si="243"/>
        <v>51.5</v>
      </c>
      <c r="CK303" s="95">
        <v>5800</v>
      </c>
      <c r="CL303" s="162">
        <f t="shared" si="244"/>
        <v>8.5311850311850304</v>
      </c>
      <c r="CM303" s="162">
        <f t="shared" si="245"/>
        <v>11.223247863247865</v>
      </c>
      <c r="CN303" s="162">
        <f t="shared" si="246"/>
        <v>14.029059829059827</v>
      </c>
      <c r="CO303" s="162">
        <f t="shared" si="247"/>
        <v>16.834871794871795</v>
      </c>
      <c r="CP303" s="162">
        <f t="shared" si="248"/>
        <v>19.289957264957263</v>
      </c>
      <c r="CQ303" s="162">
        <f t="shared" si="249"/>
        <v>21.958528428093643</v>
      </c>
    </row>
    <row r="304" spans="1:95" ht="19.5" thickTop="1" thickBot="1">
      <c r="A304" s="70">
        <v>5850</v>
      </c>
      <c r="B304" s="70">
        <v>83.05</v>
      </c>
      <c r="C304" s="70">
        <v>99.706999999999994</v>
      </c>
      <c r="D304" s="70">
        <v>78.162999999999997</v>
      </c>
      <c r="E304" s="70">
        <v>3.92</v>
      </c>
      <c r="G304" s="92">
        <v>1</v>
      </c>
      <c r="H304" s="93">
        <f t="shared" si="250"/>
        <v>11.394736842105264</v>
      </c>
      <c r="O304" s="95">
        <v>5810</v>
      </c>
      <c r="P304" s="94">
        <f t="shared" si="202"/>
        <v>12.967095864208884</v>
      </c>
      <c r="Q304" s="94">
        <f t="shared" si="203"/>
        <v>13.235403325671111</v>
      </c>
      <c r="R304" s="94">
        <f t="shared" si="204"/>
        <v>13.335358828396004</v>
      </c>
      <c r="S304" s="94">
        <f t="shared" si="205"/>
        <v>13.13576257763712</v>
      </c>
      <c r="T304" s="94">
        <f t="shared" si="206"/>
        <v>12.924624022666762</v>
      </c>
      <c r="U304" s="94">
        <f t="shared" si="207"/>
        <v>12.511620924316636</v>
      </c>
      <c r="V304" s="82"/>
      <c r="W304" s="95">
        <v>5810</v>
      </c>
      <c r="X304" s="161">
        <f t="shared" si="215"/>
        <v>9.0866841254765731</v>
      </c>
      <c r="Y304" s="161">
        <f t="shared" si="216"/>
        <v>9.2176318793730569</v>
      </c>
      <c r="Z304" s="161">
        <f t="shared" si="217"/>
        <v>9.2080117971989104</v>
      </c>
      <c r="AA304" s="161">
        <f t="shared" si="218"/>
        <v>8.9705499773464776</v>
      </c>
      <c r="AB304" s="161">
        <f t="shared" si="219"/>
        <v>8.7208446390400916</v>
      </c>
      <c r="AC304" s="161">
        <f t="shared" si="220"/>
        <v>8.3078415406899655</v>
      </c>
      <c r="AD304" s="82"/>
      <c r="AE304" s="82"/>
      <c r="AF304" s="82"/>
      <c r="AG304" s="95">
        <v>5810</v>
      </c>
      <c r="AH304" s="161">
        <f t="shared" si="221"/>
        <v>-11.221266897989739</v>
      </c>
      <c r="AI304" s="161">
        <f t="shared" si="222"/>
        <v>-11.436763301105778</v>
      </c>
      <c r="AJ304" s="161">
        <f t="shared" si="223"/>
        <v>-11.723874347878528</v>
      </c>
      <c r="AK304" s="161">
        <f t="shared" si="224"/>
        <v>-12.074787849489669</v>
      </c>
      <c r="AL304" s="161">
        <f t="shared" si="225"/>
        <v>-12.434175114634032</v>
      </c>
      <c r="AM304" s="161">
        <f t="shared" si="226"/>
        <v>-12.880218460852168</v>
      </c>
      <c r="AN304" s="81"/>
      <c r="AO304" s="81"/>
      <c r="AP304" s="95">
        <v>5810</v>
      </c>
      <c r="AQ304" s="94">
        <f t="shared" si="208"/>
        <v>77.859734196043675</v>
      </c>
      <c r="AR304" s="94">
        <f t="shared" si="209"/>
        <v>134.75078461867773</v>
      </c>
      <c r="AS304" s="94">
        <f t="shared" si="210"/>
        <v>210.54810096668393</v>
      </c>
      <c r="AT304" s="94">
        <f t="shared" si="211"/>
        <v>303.18926539202499</v>
      </c>
      <c r="AU304" s="94">
        <f t="shared" si="212"/>
        <v>398.06750339013684</v>
      </c>
      <c r="AV304" s="94">
        <f t="shared" si="213"/>
        <v>515.8229467917248</v>
      </c>
      <c r="AW304" s="81"/>
      <c r="AX304" s="95">
        <v>5810</v>
      </c>
      <c r="AY304" s="99">
        <f>'Max limit'!AX304*Input!PrimaryDrive_ratio*Input!Gear1_ratio*Input!FinalDrive_ratio</f>
        <v>512.75363825363831</v>
      </c>
      <c r="AZ304" s="99">
        <f t="shared" si="227"/>
        <v>8.5458939708939727</v>
      </c>
      <c r="BA304" s="99">
        <f>AZ304*Input!$N$23</f>
        <v>20108.471421725571</v>
      </c>
      <c r="BB304" s="97">
        <f t="shared" si="214"/>
        <v>20.108471421725572</v>
      </c>
      <c r="BC304" s="95">
        <v>5810</v>
      </c>
      <c r="BD304" s="99">
        <f>'Max limit'!AX304*Input!PrimaryDrive_ratio*Input!Gear2_ratio*Input!FinalDrive_ratio</f>
        <v>674.55589743589735</v>
      </c>
      <c r="BE304" s="99">
        <f t="shared" si="228"/>
        <v>11.24259829059829</v>
      </c>
      <c r="BF304" s="99">
        <f>BE304*Input!$N$23</f>
        <v>26453.811292581191</v>
      </c>
      <c r="BG304" s="100">
        <f t="shared" si="229"/>
        <v>26.453811292581189</v>
      </c>
      <c r="BH304" s="95">
        <v>5810</v>
      </c>
      <c r="BI304" s="99">
        <f>'Max limit'!AX304*Input!PrimaryDrive_ratio*Input!Gear3_ratio*Input!FinalDrive_ratio</f>
        <v>843.19487179487169</v>
      </c>
      <c r="BJ304" s="99">
        <f t="shared" si="230"/>
        <v>14.053247863247861</v>
      </c>
      <c r="BK304" s="99">
        <f>BJ304*Input!$N$23</f>
        <v>33067.264115726488</v>
      </c>
      <c r="BL304" s="100">
        <f t="shared" si="231"/>
        <v>33.067264115726488</v>
      </c>
      <c r="BM304" s="95">
        <v>5810</v>
      </c>
      <c r="BN304" s="99">
        <f>'Max limit'!AX304*Input!PrimaryDrive_ratio*Input!Gear4_ratio*Input!FinalDrive_ratio</f>
        <v>1011.8338461538463</v>
      </c>
      <c r="BO304" s="99">
        <f t="shared" si="232"/>
        <v>16.863897435897439</v>
      </c>
      <c r="BP304" s="99">
        <f>BO304*Input!$N$23</f>
        <v>39680.716938871796</v>
      </c>
      <c r="BQ304" s="100">
        <f t="shared" si="233"/>
        <v>39.680716938871797</v>
      </c>
      <c r="BR304" s="95">
        <v>5810</v>
      </c>
      <c r="BS304" s="99">
        <f>'Max limit'!AX304*Input!PrimaryDrive_ratio*Input!Gear5_ratio*Input!FinalDrive_ratio</f>
        <v>1159.3929487179487</v>
      </c>
      <c r="BT304" s="99">
        <f t="shared" si="234"/>
        <v>19.323215811965813</v>
      </c>
      <c r="BU304" s="99">
        <f>BT304*Input!$N$23</f>
        <v>45467.488159123925</v>
      </c>
      <c r="BV304" s="100">
        <f t="shared" si="235"/>
        <v>45.467488159123924</v>
      </c>
      <c r="BW304" s="95">
        <v>5810</v>
      </c>
      <c r="BX304" s="99">
        <f>'Max limit'!AX304*Input!PrimaryDrive_ratio*Input!Gear6_ratio*Input!FinalDrive_ratio</f>
        <v>1319.7832775919733</v>
      </c>
      <c r="BY304" s="99">
        <f t="shared" si="236"/>
        <v>21.996387959866222</v>
      </c>
      <c r="BZ304" s="99">
        <f>BY304*Input!$N$23</f>
        <v>51757.456876789292</v>
      </c>
      <c r="CA304" s="100">
        <f t="shared" si="237"/>
        <v>51.757456876789291</v>
      </c>
      <c r="CC304" s="95">
        <v>5810</v>
      </c>
      <c r="CD304" s="94">
        <f t="shared" si="238"/>
        <v>20</v>
      </c>
      <c r="CE304" s="94">
        <f t="shared" si="239"/>
        <v>26.5</v>
      </c>
      <c r="CF304" s="94">
        <f t="shared" si="240"/>
        <v>33</v>
      </c>
      <c r="CG304" s="94">
        <f t="shared" si="241"/>
        <v>39.5</v>
      </c>
      <c r="CH304" s="94">
        <f t="shared" si="242"/>
        <v>45.5</v>
      </c>
      <c r="CI304" s="94">
        <f t="shared" si="243"/>
        <v>52</v>
      </c>
      <c r="CK304" s="95">
        <v>5810</v>
      </c>
      <c r="CL304" s="162">
        <f t="shared" si="244"/>
        <v>8.5458939708939727</v>
      </c>
      <c r="CM304" s="162">
        <f t="shared" si="245"/>
        <v>11.24259829059829</v>
      </c>
      <c r="CN304" s="162">
        <f t="shared" si="246"/>
        <v>14.053247863247861</v>
      </c>
      <c r="CO304" s="162">
        <f t="shared" si="247"/>
        <v>16.863897435897439</v>
      </c>
      <c r="CP304" s="162">
        <f t="shared" si="248"/>
        <v>19.323215811965813</v>
      </c>
      <c r="CQ304" s="162">
        <f t="shared" si="249"/>
        <v>21.996387959866222</v>
      </c>
    </row>
    <row r="305" spans="1:95" ht="19.5" thickTop="1" thickBot="1">
      <c r="A305" s="70">
        <v>5860</v>
      </c>
      <c r="B305" s="70">
        <v>83.209000000000003</v>
      </c>
      <c r="C305" s="70">
        <v>99.727000000000004</v>
      </c>
      <c r="D305" s="70">
        <v>78.311999999999998</v>
      </c>
      <c r="E305" s="70">
        <v>3.9289999999999998</v>
      </c>
      <c r="G305" s="92">
        <v>1</v>
      </c>
      <c r="H305" s="93">
        <f t="shared" si="250"/>
        <v>11.439931350114417</v>
      </c>
      <c r="O305" s="95">
        <v>5820</v>
      </c>
      <c r="P305" s="94">
        <f t="shared" si="202"/>
        <v>12.966227402693484</v>
      </c>
      <c r="Q305" s="94">
        <f t="shared" si="203"/>
        <v>13.233847086357468</v>
      </c>
      <c r="R305" s="94">
        <f t="shared" si="204"/>
        <v>13.332860887452229</v>
      </c>
      <c r="S305" s="94">
        <f t="shared" si="205"/>
        <v>13.132132542357363</v>
      </c>
      <c r="T305" s="94">
        <f t="shared" si="206"/>
        <v>12.919813896225554</v>
      </c>
      <c r="U305" s="94">
        <f t="shared" si="207"/>
        <v>12.505387876971113</v>
      </c>
      <c r="V305" s="82"/>
      <c r="W305" s="95">
        <v>5820</v>
      </c>
      <c r="X305" s="161">
        <f t="shared" si="215"/>
        <v>9.0858156639611725</v>
      </c>
      <c r="Y305" s="161">
        <f t="shared" si="216"/>
        <v>9.2160756400594135</v>
      </c>
      <c r="Z305" s="161">
        <f t="shared" si="217"/>
        <v>9.2055138562551377</v>
      </c>
      <c r="AA305" s="161">
        <f t="shared" si="218"/>
        <v>8.9669199420667187</v>
      </c>
      <c r="AB305" s="161">
        <f t="shared" si="219"/>
        <v>8.7160345125988865</v>
      </c>
      <c r="AC305" s="161">
        <f t="shared" si="220"/>
        <v>8.3016084933444461</v>
      </c>
      <c r="AD305" s="82"/>
      <c r="AE305" s="82"/>
      <c r="AF305" s="82"/>
      <c r="AG305" s="95">
        <v>5820</v>
      </c>
      <c r="AH305" s="161">
        <f t="shared" si="221"/>
        <v>-11.222282997962759</v>
      </c>
      <c r="AI305" s="161">
        <f t="shared" si="222"/>
        <v>-11.438521851530194</v>
      </c>
      <c r="AJ305" s="161">
        <f t="shared" si="223"/>
        <v>-11.726622082916679</v>
      </c>
      <c r="AK305" s="161">
        <f t="shared" si="224"/>
        <v>-12.078744587944605</v>
      </c>
      <c r="AL305" s="161">
        <f t="shared" si="225"/>
        <v>-12.439370051190535</v>
      </c>
      <c r="AM305" s="161">
        <f t="shared" si="226"/>
        <v>-12.88695015198533</v>
      </c>
      <c r="AN305" s="81"/>
      <c r="AO305" s="81"/>
      <c r="AP305" s="95">
        <v>5820</v>
      </c>
      <c r="AQ305" s="94">
        <f t="shared" si="208"/>
        <v>78.12798458892081</v>
      </c>
      <c r="AR305" s="94">
        <f t="shared" si="209"/>
        <v>135.21504193072366</v>
      </c>
      <c r="AS305" s="94">
        <f t="shared" si="210"/>
        <v>211.27350301675568</v>
      </c>
      <c r="AT305" s="94">
        <f t="shared" si="211"/>
        <v>304.23384434412827</v>
      </c>
      <c r="AU305" s="94">
        <f t="shared" si="212"/>
        <v>399.43896664105364</v>
      </c>
      <c r="AV305" s="94">
        <f t="shared" si="213"/>
        <v>517.60011325087964</v>
      </c>
      <c r="AW305" s="81"/>
      <c r="AX305" s="95">
        <v>5820</v>
      </c>
      <c r="AY305" s="99">
        <f>'Max limit'!AX305*Input!PrimaryDrive_ratio*Input!Gear1_ratio*Input!FinalDrive_ratio</f>
        <v>513.6361746361747</v>
      </c>
      <c r="AZ305" s="99">
        <f t="shared" si="227"/>
        <v>8.5606029106029116</v>
      </c>
      <c r="BA305" s="99">
        <f>AZ305*Input!$N$23</f>
        <v>20143.081527442828</v>
      </c>
      <c r="BB305" s="97">
        <f t="shared" si="214"/>
        <v>20.143081527442828</v>
      </c>
      <c r="BC305" s="95">
        <v>5820</v>
      </c>
      <c r="BD305" s="99">
        <f>'Max limit'!AX305*Input!PrimaryDrive_ratio*Input!Gear2_ratio*Input!FinalDrive_ratio</f>
        <v>675.71692307692308</v>
      </c>
      <c r="BE305" s="99">
        <f t="shared" si="228"/>
        <v>11.261948717948718</v>
      </c>
      <c r="BF305" s="99">
        <f>BE305*Input!$N$23</f>
        <v>26499.342809435893</v>
      </c>
      <c r="BG305" s="100">
        <f t="shared" si="229"/>
        <v>26.499342809435895</v>
      </c>
      <c r="BH305" s="95">
        <v>5820</v>
      </c>
      <c r="BI305" s="99">
        <f>'Max limit'!AX305*Input!PrimaryDrive_ratio*Input!Gear3_ratio*Input!FinalDrive_ratio</f>
        <v>844.64615384615388</v>
      </c>
      <c r="BJ305" s="99">
        <f t="shared" si="230"/>
        <v>14.077435897435898</v>
      </c>
      <c r="BK305" s="99">
        <f>BJ305*Input!$N$23</f>
        <v>33124.178511794868</v>
      </c>
      <c r="BL305" s="100">
        <f t="shared" si="231"/>
        <v>33.124178511794867</v>
      </c>
      <c r="BM305" s="95">
        <v>5820</v>
      </c>
      <c r="BN305" s="99">
        <f>'Max limit'!AX305*Input!PrimaryDrive_ratio*Input!Gear4_ratio*Input!FinalDrive_ratio</f>
        <v>1013.5753846153848</v>
      </c>
      <c r="BO305" s="99">
        <f t="shared" si="232"/>
        <v>16.892923076923079</v>
      </c>
      <c r="BP305" s="99">
        <f>BO305*Input!$N$23</f>
        <v>39749.014214153845</v>
      </c>
      <c r="BQ305" s="100">
        <f t="shared" si="233"/>
        <v>39.749014214153846</v>
      </c>
      <c r="BR305" s="95">
        <v>5820</v>
      </c>
      <c r="BS305" s="99">
        <f>'Max limit'!AX305*Input!PrimaryDrive_ratio*Input!Gear5_ratio*Input!FinalDrive_ratio</f>
        <v>1161.3884615384616</v>
      </c>
      <c r="BT305" s="99">
        <f t="shared" si="234"/>
        <v>19.35647435897436</v>
      </c>
      <c r="BU305" s="99">
        <f>BT305*Input!$N$23</f>
        <v>45545.745453717944</v>
      </c>
      <c r="BV305" s="100">
        <f t="shared" si="235"/>
        <v>45.545745453717942</v>
      </c>
      <c r="BW305" s="95">
        <v>5820</v>
      </c>
      <c r="BX305" s="99">
        <f>'Max limit'!AX305*Input!PrimaryDrive_ratio*Input!Gear6_ratio*Input!FinalDrive_ratio</f>
        <v>1322.0548494983277</v>
      </c>
      <c r="BY305" s="99">
        <f t="shared" si="236"/>
        <v>22.034247491638794</v>
      </c>
      <c r="BZ305" s="99">
        <f>BY305*Input!$N$23</f>
        <v>51846.540279331093</v>
      </c>
      <c r="CA305" s="100">
        <f t="shared" si="237"/>
        <v>51.846540279331094</v>
      </c>
      <c r="CC305" s="95">
        <v>5820</v>
      </c>
      <c r="CD305" s="94">
        <f t="shared" si="238"/>
        <v>20</v>
      </c>
      <c r="CE305" s="94">
        <f t="shared" si="239"/>
        <v>26.5</v>
      </c>
      <c r="CF305" s="94">
        <f t="shared" si="240"/>
        <v>33</v>
      </c>
      <c r="CG305" s="94">
        <f t="shared" si="241"/>
        <v>39.5</v>
      </c>
      <c r="CH305" s="94">
        <f t="shared" si="242"/>
        <v>45.5</v>
      </c>
      <c r="CI305" s="94">
        <f t="shared" si="243"/>
        <v>52</v>
      </c>
      <c r="CK305" s="95">
        <v>5820</v>
      </c>
      <c r="CL305" s="162">
        <f t="shared" si="244"/>
        <v>8.5606029106029116</v>
      </c>
      <c r="CM305" s="162">
        <f t="shared" si="245"/>
        <v>11.261948717948718</v>
      </c>
      <c r="CN305" s="162">
        <f t="shared" si="246"/>
        <v>14.077435897435898</v>
      </c>
      <c r="CO305" s="162">
        <f t="shared" si="247"/>
        <v>16.892923076923079</v>
      </c>
      <c r="CP305" s="162">
        <f t="shared" si="248"/>
        <v>19.35647435897436</v>
      </c>
      <c r="CQ305" s="162">
        <f t="shared" si="249"/>
        <v>22.034247491638794</v>
      </c>
    </row>
    <row r="306" spans="1:95" ht="19.5" thickTop="1" thickBot="1">
      <c r="A306" s="70">
        <v>5870</v>
      </c>
      <c r="B306" s="70">
        <v>83.358000000000004</v>
      </c>
      <c r="C306" s="70">
        <v>99.734999999999999</v>
      </c>
      <c r="D306" s="70">
        <v>78.459000000000003</v>
      </c>
      <c r="E306" s="70">
        <v>3.9289999999999998</v>
      </c>
      <c r="G306" s="92">
        <v>1</v>
      </c>
      <c r="H306" s="93">
        <f t="shared" si="250"/>
        <v>11.48512585812357</v>
      </c>
      <c r="O306" s="95">
        <v>5830</v>
      </c>
      <c r="P306" s="94">
        <f t="shared" si="202"/>
        <v>12.965357447693101</v>
      </c>
      <c r="Q306" s="94">
        <f t="shared" si="203"/>
        <v>13.232288170793931</v>
      </c>
      <c r="R306" s="94">
        <f t="shared" si="204"/>
        <v>13.330358650823259</v>
      </c>
      <c r="S306" s="94">
        <f t="shared" si="205"/>
        <v>13.128496264540578</v>
      </c>
      <c r="T306" s="94">
        <f t="shared" si="206"/>
        <v>12.914995497855815</v>
      </c>
      <c r="U306" s="94">
        <f t="shared" si="207"/>
        <v>12.499144110713564</v>
      </c>
      <c r="V306" s="82"/>
      <c r="W306" s="95">
        <v>5830</v>
      </c>
      <c r="X306" s="161">
        <f t="shared" si="215"/>
        <v>9.0849457089607935</v>
      </c>
      <c r="Y306" s="161">
        <f t="shared" si="216"/>
        <v>9.2145167244958781</v>
      </c>
      <c r="Z306" s="161">
        <f t="shared" si="217"/>
        <v>9.2030116196261638</v>
      </c>
      <c r="AA306" s="161">
        <f t="shared" si="218"/>
        <v>8.9632836642499374</v>
      </c>
      <c r="AB306" s="161">
        <f t="shared" si="219"/>
        <v>8.7112161142291473</v>
      </c>
      <c r="AC306" s="161">
        <f t="shared" si="220"/>
        <v>8.2953647270868949</v>
      </c>
      <c r="AD306" s="82"/>
      <c r="AE306" s="82"/>
      <c r="AF306" s="82"/>
      <c r="AG306" s="95">
        <v>5830</v>
      </c>
      <c r="AH306" s="161">
        <f t="shared" si="221"/>
        <v>-11.223300845313204</v>
      </c>
      <c r="AI306" s="161">
        <f t="shared" si="222"/>
        <v>-11.440283426116991</v>
      </c>
      <c r="AJ306" s="161">
        <f t="shared" si="223"/>
        <v>-11.729374543208548</v>
      </c>
      <c r="AK306" s="161">
        <f t="shared" si="224"/>
        <v>-12.082708130764898</v>
      </c>
      <c r="AL306" s="161">
        <f t="shared" si="225"/>
        <v>-12.444573921429853</v>
      </c>
      <c r="AM306" s="161">
        <f t="shared" si="226"/>
        <v>-12.893693419543485</v>
      </c>
      <c r="AN306" s="81"/>
      <c r="AO306" s="81"/>
      <c r="AP306" s="95">
        <v>5830</v>
      </c>
      <c r="AQ306" s="94">
        <f t="shared" si="208"/>
        <v>78.396696289438324</v>
      </c>
      <c r="AR306" s="94">
        <f t="shared" si="209"/>
        <v>135.68009762163805</v>
      </c>
      <c r="AS306" s="94">
        <f t="shared" si="210"/>
        <v>212.00015253380937</v>
      </c>
      <c r="AT306" s="94">
        <f t="shared" si="211"/>
        <v>305.28021964868566</v>
      </c>
      <c r="AU306" s="94">
        <f t="shared" si="212"/>
        <v>400.81278838423356</v>
      </c>
      <c r="AV306" s="94">
        <f t="shared" si="213"/>
        <v>519.3803358862325</v>
      </c>
      <c r="AW306" s="81"/>
      <c r="AX306" s="95">
        <v>5830</v>
      </c>
      <c r="AY306" s="99">
        <f>'Max limit'!AX306*Input!PrimaryDrive_ratio*Input!Gear1_ratio*Input!FinalDrive_ratio</f>
        <v>514.51871101871109</v>
      </c>
      <c r="AZ306" s="99">
        <f t="shared" si="227"/>
        <v>8.5753118503118522</v>
      </c>
      <c r="BA306" s="99">
        <f>AZ306*Input!$N$23</f>
        <v>20177.691633160084</v>
      </c>
      <c r="BB306" s="97">
        <f t="shared" si="214"/>
        <v>20.177691633160084</v>
      </c>
      <c r="BC306" s="95">
        <v>5830</v>
      </c>
      <c r="BD306" s="99">
        <f>'Max limit'!AX306*Input!PrimaryDrive_ratio*Input!Gear2_ratio*Input!FinalDrive_ratio</f>
        <v>676.8779487179487</v>
      </c>
      <c r="BE306" s="99">
        <f t="shared" si="228"/>
        <v>11.281299145299146</v>
      </c>
      <c r="BF306" s="99">
        <f>BE306*Input!$N$23</f>
        <v>26544.874326290595</v>
      </c>
      <c r="BG306" s="100">
        <f t="shared" si="229"/>
        <v>26.544874326290596</v>
      </c>
      <c r="BH306" s="95">
        <v>5830</v>
      </c>
      <c r="BI306" s="99">
        <f>'Max limit'!AX306*Input!PrimaryDrive_ratio*Input!Gear3_ratio*Input!FinalDrive_ratio</f>
        <v>846.09743589743584</v>
      </c>
      <c r="BJ306" s="99">
        <f t="shared" si="230"/>
        <v>14.10162393162393</v>
      </c>
      <c r="BK306" s="99">
        <f>BJ306*Input!$N$23</f>
        <v>33181.09290786324</v>
      </c>
      <c r="BL306" s="100">
        <f t="shared" si="231"/>
        <v>33.181092907863238</v>
      </c>
      <c r="BM306" s="95">
        <v>5830</v>
      </c>
      <c r="BN306" s="99">
        <f>'Max limit'!AX306*Input!PrimaryDrive_ratio*Input!Gear4_ratio*Input!FinalDrive_ratio</f>
        <v>1015.3169230769231</v>
      </c>
      <c r="BO306" s="99">
        <f t="shared" si="232"/>
        <v>16.92194871794872</v>
      </c>
      <c r="BP306" s="99">
        <f>BO306*Input!$N$23</f>
        <v>39817.311489435895</v>
      </c>
      <c r="BQ306" s="100">
        <f t="shared" si="233"/>
        <v>39.817311489435895</v>
      </c>
      <c r="BR306" s="95">
        <v>5830</v>
      </c>
      <c r="BS306" s="99">
        <f>'Max limit'!AX306*Input!PrimaryDrive_ratio*Input!Gear5_ratio*Input!FinalDrive_ratio</f>
        <v>1163.3839743589745</v>
      </c>
      <c r="BT306" s="99">
        <f t="shared" si="234"/>
        <v>19.389732905982907</v>
      </c>
      <c r="BU306" s="99">
        <f>BT306*Input!$N$23</f>
        <v>45624.002748311963</v>
      </c>
      <c r="BV306" s="100">
        <f t="shared" si="235"/>
        <v>45.624002748311966</v>
      </c>
      <c r="BW306" s="95">
        <v>5830</v>
      </c>
      <c r="BX306" s="99">
        <f>'Max limit'!AX306*Input!PrimaryDrive_ratio*Input!Gear6_ratio*Input!FinalDrive_ratio</f>
        <v>1324.3264214046822</v>
      </c>
      <c r="BY306" s="99">
        <f t="shared" si="236"/>
        <v>22.07210702341137</v>
      </c>
      <c r="BZ306" s="99">
        <f>BY306*Input!$N$23</f>
        <v>51935.623681872894</v>
      </c>
      <c r="CA306" s="100">
        <f t="shared" si="237"/>
        <v>51.935623681872897</v>
      </c>
      <c r="CC306" s="95">
        <v>5830</v>
      </c>
      <c r="CD306" s="94">
        <f t="shared" si="238"/>
        <v>20</v>
      </c>
      <c r="CE306" s="94">
        <f t="shared" si="239"/>
        <v>26.5</v>
      </c>
      <c r="CF306" s="94">
        <f t="shared" si="240"/>
        <v>33</v>
      </c>
      <c r="CG306" s="94">
        <f t="shared" si="241"/>
        <v>40</v>
      </c>
      <c r="CH306" s="94">
        <f t="shared" si="242"/>
        <v>45.5</v>
      </c>
      <c r="CI306" s="94">
        <f t="shared" si="243"/>
        <v>52</v>
      </c>
      <c r="CK306" s="95">
        <v>5830</v>
      </c>
      <c r="CL306" s="162">
        <f t="shared" si="244"/>
        <v>8.5753118503118522</v>
      </c>
      <c r="CM306" s="162">
        <f t="shared" si="245"/>
        <v>11.281299145299146</v>
      </c>
      <c r="CN306" s="162">
        <f t="shared" si="246"/>
        <v>14.10162393162393</v>
      </c>
      <c r="CO306" s="162">
        <f t="shared" si="247"/>
        <v>16.92194871794872</v>
      </c>
      <c r="CP306" s="162">
        <f t="shared" si="248"/>
        <v>19.389732905982907</v>
      </c>
      <c r="CQ306" s="162">
        <f t="shared" si="249"/>
        <v>22.07210702341137</v>
      </c>
    </row>
    <row r="307" spans="1:95" ht="19.5" thickTop="1" thickBot="1">
      <c r="A307" s="70">
        <v>5880</v>
      </c>
      <c r="B307" s="70">
        <v>83.516999999999996</v>
      </c>
      <c r="C307" s="70">
        <v>99.756</v>
      </c>
      <c r="D307" s="70">
        <v>78.605000000000004</v>
      </c>
      <c r="E307" s="70">
        <v>3.94</v>
      </c>
      <c r="G307" s="92">
        <v>1</v>
      </c>
      <c r="H307" s="93">
        <f t="shared" si="250"/>
        <v>11.530320366132724</v>
      </c>
      <c r="O307" s="95">
        <v>5840</v>
      </c>
      <c r="P307" s="94">
        <f t="shared" si="202"/>
        <v>12.964485999207744</v>
      </c>
      <c r="Q307" s="94">
        <f t="shared" si="203"/>
        <v>13.2307265789805</v>
      </c>
      <c r="R307" s="94">
        <f t="shared" si="204"/>
        <v>13.327852118509085</v>
      </c>
      <c r="S307" s="94">
        <f t="shared" si="205"/>
        <v>13.124853744186773</v>
      </c>
      <c r="T307" s="94">
        <f t="shared" si="206"/>
        <v>12.910168827557545</v>
      </c>
      <c r="U307" s="94">
        <f t="shared" si="207"/>
        <v>12.492889625543983</v>
      </c>
      <c r="V307" s="82"/>
      <c r="W307" s="95">
        <v>5840</v>
      </c>
      <c r="X307" s="161">
        <f t="shared" si="215"/>
        <v>9.0840742604754325</v>
      </c>
      <c r="Y307" s="161">
        <f t="shared" si="216"/>
        <v>9.2129551326824455</v>
      </c>
      <c r="Z307" s="161">
        <f t="shared" si="217"/>
        <v>9.200505087311992</v>
      </c>
      <c r="AA307" s="161">
        <f t="shared" si="218"/>
        <v>8.9596411438961301</v>
      </c>
      <c r="AB307" s="161">
        <f t="shared" si="219"/>
        <v>8.7063894439308775</v>
      </c>
      <c r="AC307" s="161">
        <f t="shared" si="220"/>
        <v>8.2891102419173137</v>
      </c>
      <c r="AD307" s="82"/>
      <c r="AE307" s="82"/>
      <c r="AF307" s="82"/>
      <c r="AG307" s="95">
        <v>5840</v>
      </c>
      <c r="AH307" s="161">
        <f t="shared" si="221"/>
        <v>-11.224320440041074</v>
      </c>
      <c r="AI307" s="161">
        <f t="shared" si="222"/>
        <v>-11.442048024866169</v>
      </c>
      <c r="AJ307" s="161">
        <f t="shared" si="223"/>
        <v>-11.732131728754139</v>
      </c>
      <c r="AK307" s="161">
        <f t="shared" si="224"/>
        <v>-12.086678477950548</v>
      </c>
      <c r="AL307" s="161">
        <f t="shared" si="225"/>
        <v>-12.449786725351984</v>
      </c>
      <c r="AM307" s="161">
        <f t="shared" si="226"/>
        <v>-12.900448263526632</v>
      </c>
      <c r="AN307" s="81"/>
      <c r="AO307" s="81"/>
      <c r="AP307" s="95">
        <v>5840</v>
      </c>
      <c r="AQ307" s="94">
        <f t="shared" si="208"/>
        <v>78.66586929759616</v>
      </c>
      <c r="AR307" s="94">
        <f t="shared" si="209"/>
        <v>136.14595169142095</v>
      </c>
      <c r="AS307" s="94">
        <f t="shared" si="210"/>
        <v>212.72804951784516</v>
      </c>
      <c r="AT307" s="94">
        <f t="shared" si="211"/>
        <v>306.32839130569721</v>
      </c>
      <c r="AU307" s="94">
        <f t="shared" si="212"/>
        <v>402.18896861967613</v>
      </c>
      <c r="AV307" s="94">
        <f t="shared" si="213"/>
        <v>521.16361469778349</v>
      </c>
      <c r="AW307" s="81"/>
      <c r="AX307" s="95">
        <v>5840</v>
      </c>
      <c r="AY307" s="99">
        <f>'Max limit'!AX307*Input!PrimaryDrive_ratio*Input!Gear1_ratio*Input!FinalDrive_ratio</f>
        <v>515.40124740124736</v>
      </c>
      <c r="AZ307" s="99">
        <f t="shared" si="227"/>
        <v>8.5900207900207892</v>
      </c>
      <c r="BA307" s="99">
        <f>AZ307*Input!$N$23</f>
        <v>20212.301738877333</v>
      </c>
      <c r="BB307" s="97">
        <f t="shared" si="214"/>
        <v>20.212301738877333</v>
      </c>
      <c r="BC307" s="95">
        <v>5840</v>
      </c>
      <c r="BD307" s="99">
        <f>'Max limit'!AX307*Input!PrimaryDrive_ratio*Input!Gear2_ratio*Input!FinalDrive_ratio</f>
        <v>678.03897435897431</v>
      </c>
      <c r="BE307" s="99">
        <f t="shared" si="228"/>
        <v>11.300649572649572</v>
      </c>
      <c r="BF307" s="99">
        <f>BE307*Input!$N$23</f>
        <v>26590.405843145294</v>
      </c>
      <c r="BG307" s="100">
        <f t="shared" si="229"/>
        <v>26.590405843145295</v>
      </c>
      <c r="BH307" s="95">
        <v>5840</v>
      </c>
      <c r="BI307" s="99">
        <f>'Max limit'!AX307*Input!PrimaryDrive_ratio*Input!Gear3_ratio*Input!FinalDrive_ratio</f>
        <v>847.54871794871781</v>
      </c>
      <c r="BJ307" s="99">
        <f t="shared" si="230"/>
        <v>14.125811965811964</v>
      </c>
      <c r="BK307" s="99">
        <f>BJ307*Input!$N$23</f>
        <v>33238.007303931612</v>
      </c>
      <c r="BL307" s="100">
        <f t="shared" si="231"/>
        <v>33.23800730393161</v>
      </c>
      <c r="BM307" s="95">
        <v>5840</v>
      </c>
      <c r="BN307" s="99">
        <f>'Max limit'!AX307*Input!PrimaryDrive_ratio*Input!Gear4_ratio*Input!FinalDrive_ratio</f>
        <v>1017.0584615384615</v>
      </c>
      <c r="BO307" s="99">
        <f t="shared" si="232"/>
        <v>16.95097435897436</v>
      </c>
      <c r="BP307" s="99">
        <f>BO307*Input!$N$23</f>
        <v>39885.608764717945</v>
      </c>
      <c r="BQ307" s="100">
        <f t="shared" si="233"/>
        <v>39.885608764717944</v>
      </c>
      <c r="BR307" s="95">
        <v>5840</v>
      </c>
      <c r="BS307" s="99">
        <f>'Max limit'!AX307*Input!PrimaryDrive_ratio*Input!Gear5_ratio*Input!FinalDrive_ratio</f>
        <v>1165.3794871794871</v>
      </c>
      <c r="BT307" s="99">
        <f t="shared" si="234"/>
        <v>19.42299145299145</v>
      </c>
      <c r="BU307" s="99">
        <f>BT307*Input!$N$23</f>
        <v>45702.260042905968</v>
      </c>
      <c r="BV307" s="100">
        <f t="shared" si="235"/>
        <v>45.702260042905969</v>
      </c>
      <c r="BW307" s="95">
        <v>5840</v>
      </c>
      <c r="BX307" s="99">
        <f>'Max limit'!AX307*Input!PrimaryDrive_ratio*Input!Gear6_ratio*Input!FinalDrive_ratio</f>
        <v>1326.5979933110368</v>
      </c>
      <c r="BY307" s="99">
        <f t="shared" si="236"/>
        <v>22.109966555183949</v>
      </c>
      <c r="BZ307" s="99">
        <f>BY307*Input!$N$23</f>
        <v>52024.707084414709</v>
      </c>
      <c r="CA307" s="100">
        <f t="shared" si="237"/>
        <v>52.024707084414707</v>
      </c>
      <c r="CC307" s="95">
        <v>5840</v>
      </c>
      <c r="CD307" s="94">
        <f t="shared" si="238"/>
        <v>20</v>
      </c>
      <c r="CE307" s="94">
        <f t="shared" si="239"/>
        <v>26.5</v>
      </c>
      <c r="CF307" s="94">
        <f t="shared" si="240"/>
        <v>33</v>
      </c>
      <c r="CG307" s="94">
        <f t="shared" si="241"/>
        <v>40</v>
      </c>
      <c r="CH307" s="94">
        <f t="shared" si="242"/>
        <v>45.5</v>
      </c>
      <c r="CI307" s="94">
        <f t="shared" si="243"/>
        <v>52</v>
      </c>
      <c r="CK307" s="95">
        <v>5840</v>
      </c>
      <c r="CL307" s="162">
        <f t="shared" si="244"/>
        <v>8.5900207900207892</v>
      </c>
      <c r="CM307" s="162">
        <f t="shared" si="245"/>
        <v>11.300649572649572</v>
      </c>
      <c r="CN307" s="162">
        <f t="shared" si="246"/>
        <v>14.125811965811964</v>
      </c>
      <c r="CO307" s="162">
        <f t="shared" si="247"/>
        <v>16.95097435897436</v>
      </c>
      <c r="CP307" s="162">
        <f t="shared" si="248"/>
        <v>19.42299145299145</v>
      </c>
      <c r="CQ307" s="162">
        <f t="shared" si="249"/>
        <v>22.109966555183949</v>
      </c>
    </row>
    <row r="308" spans="1:95" ht="19.5" thickTop="1" thickBot="1">
      <c r="A308" s="70">
        <v>5890</v>
      </c>
      <c r="B308" s="70">
        <v>83.677999999999997</v>
      </c>
      <c r="C308" s="70">
        <v>99.778000000000006</v>
      </c>
      <c r="D308" s="70">
        <v>78.748999999999995</v>
      </c>
      <c r="E308" s="70">
        <v>3.9550000000000001</v>
      </c>
      <c r="G308" s="92">
        <v>1</v>
      </c>
      <c r="H308" s="93">
        <f t="shared" si="250"/>
        <v>11.575514874141877</v>
      </c>
      <c r="O308" s="95">
        <v>5850</v>
      </c>
      <c r="P308" s="94">
        <f t="shared" si="202"/>
        <v>12.963613057237403</v>
      </c>
      <c r="Q308" s="94">
        <f t="shared" si="203"/>
        <v>13.229162310917175</v>
      </c>
      <c r="R308" s="94">
        <f t="shared" si="204"/>
        <v>13.325341290509712</v>
      </c>
      <c r="S308" s="94">
        <f t="shared" si="205"/>
        <v>13.121204981295939</v>
      </c>
      <c r="T308" s="94">
        <f t="shared" si="206"/>
        <v>12.905333885330746</v>
      </c>
      <c r="U308" s="94">
        <f t="shared" si="207"/>
        <v>12.48662442146237</v>
      </c>
      <c r="V308" s="82"/>
      <c r="W308" s="95">
        <v>5850</v>
      </c>
      <c r="X308" s="161">
        <f t="shared" si="215"/>
        <v>9.083201318505095</v>
      </c>
      <c r="Y308" s="161">
        <f t="shared" si="216"/>
        <v>9.2113908646191192</v>
      </c>
      <c r="Z308" s="161">
        <f t="shared" si="217"/>
        <v>9.1979942593126189</v>
      </c>
      <c r="AA308" s="161">
        <f t="shared" si="218"/>
        <v>8.9559923810052986</v>
      </c>
      <c r="AB308" s="161">
        <f t="shared" si="219"/>
        <v>8.7015545017040754</v>
      </c>
      <c r="AC308" s="161">
        <f t="shared" si="220"/>
        <v>8.2828450378357026</v>
      </c>
      <c r="AD308" s="82"/>
      <c r="AE308" s="82"/>
      <c r="AF308" s="82"/>
      <c r="AG308" s="95">
        <v>5850</v>
      </c>
      <c r="AH308" s="161">
        <f t="shared" si="221"/>
        <v>-11.225341782146371</v>
      </c>
      <c r="AI308" s="161">
        <f t="shared" si="222"/>
        <v>-11.443815647777727</v>
      </c>
      <c r="AJ308" s="161">
        <f t="shared" si="223"/>
        <v>-11.73489363955345</v>
      </c>
      <c r="AK308" s="161">
        <f t="shared" si="224"/>
        <v>-12.090655629501555</v>
      </c>
      <c r="AL308" s="161">
        <f t="shared" si="225"/>
        <v>-12.455008462956929</v>
      </c>
      <c r="AM308" s="161">
        <f t="shared" si="226"/>
        <v>-12.907214683934772</v>
      </c>
      <c r="AN308" s="81"/>
      <c r="AO308" s="81"/>
      <c r="AP308" s="95">
        <v>5850</v>
      </c>
      <c r="AQ308" s="94">
        <f t="shared" si="208"/>
        <v>78.935503613394459</v>
      </c>
      <c r="AR308" s="94">
        <f t="shared" si="209"/>
        <v>136.61260414007239</v>
      </c>
      <c r="AS308" s="94">
        <f t="shared" si="210"/>
        <v>213.45719396886309</v>
      </c>
      <c r="AT308" s="94">
        <f t="shared" si="211"/>
        <v>307.37835931516292</v>
      </c>
      <c r="AU308" s="94">
        <f t="shared" si="212"/>
        <v>403.56750734738193</v>
      </c>
      <c r="AV308" s="94">
        <f t="shared" si="213"/>
        <v>522.94994968553237</v>
      </c>
      <c r="AW308" s="81"/>
      <c r="AX308" s="95">
        <v>5850</v>
      </c>
      <c r="AY308" s="99">
        <f>'Max limit'!AX308*Input!PrimaryDrive_ratio*Input!Gear1_ratio*Input!FinalDrive_ratio</f>
        <v>516.28378378378386</v>
      </c>
      <c r="AZ308" s="99">
        <f t="shared" si="227"/>
        <v>8.6047297297297316</v>
      </c>
      <c r="BA308" s="99">
        <f>AZ308*Input!$N$23</f>
        <v>20246.911844594597</v>
      </c>
      <c r="BB308" s="97">
        <f t="shared" si="214"/>
        <v>20.246911844594596</v>
      </c>
      <c r="BC308" s="95">
        <v>5850</v>
      </c>
      <c r="BD308" s="99">
        <f>'Max limit'!AX308*Input!PrimaryDrive_ratio*Input!Gear2_ratio*Input!FinalDrive_ratio</f>
        <v>679.19999999999993</v>
      </c>
      <c r="BE308" s="99">
        <f t="shared" si="228"/>
        <v>11.319999999999999</v>
      </c>
      <c r="BF308" s="99">
        <f>BE308*Input!$N$23</f>
        <v>26635.937359999993</v>
      </c>
      <c r="BG308" s="100">
        <f t="shared" si="229"/>
        <v>26.635937359999993</v>
      </c>
      <c r="BH308" s="95">
        <v>5850</v>
      </c>
      <c r="BI308" s="99">
        <f>'Max limit'!AX308*Input!PrimaryDrive_ratio*Input!Gear3_ratio*Input!FinalDrive_ratio</f>
        <v>848.99999999999989</v>
      </c>
      <c r="BJ308" s="99">
        <f t="shared" si="230"/>
        <v>14.149999999999999</v>
      </c>
      <c r="BK308" s="99">
        <f>BJ308*Input!$N$23</f>
        <v>33294.921699999992</v>
      </c>
      <c r="BL308" s="100">
        <f t="shared" si="231"/>
        <v>33.294921699999989</v>
      </c>
      <c r="BM308" s="95">
        <v>5850</v>
      </c>
      <c r="BN308" s="99">
        <f>'Max limit'!AX308*Input!PrimaryDrive_ratio*Input!Gear4_ratio*Input!FinalDrive_ratio</f>
        <v>1018.8000000000001</v>
      </c>
      <c r="BO308" s="99">
        <f t="shared" si="232"/>
        <v>16.98</v>
      </c>
      <c r="BP308" s="99">
        <f>BO308*Input!$N$23</f>
        <v>39953.906039999994</v>
      </c>
      <c r="BQ308" s="100">
        <f t="shared" si="233"/>
        <v>39.953906039999993</v>
      </c>
      <c r="BR308" s="95">
        <v>5850</v>
      </c>
      <c r="BS308" s="99">
        <f>'Max limit'!AX308*Input!PrimaryDrive_ratio*Input!Gear5_ratio*Input!FinalDrive_ratio</f>
        <v>1167.375</v>
      </c>
      <c r="BT308" s="99">
        <f t="shared" si="234"/>
        <v>19.456250000000001</v>
      </c>
      <c r="BU308" s="99">
        <f>BT308*Input!$N$23</f>
        <v>45780.517337499994</v>
      </c>
      <c r="BV308" s="100">
        <f t="shared" si="235"/>
        <v>45.780517337499994</v>
      </c>
      <c r="BW308" s="95">
        <v>5850</v>
      </c>
      <c r="BX308" s="99">
        <f>'Max limit'!AX308*Input!PrimaryDrive_ratio*Input!Gear6_ratio*Input!FinalDrive_ratio</f>
        <v>1328.8695652173913</v>
      </c>
      <c r="BY308" s="99">
        <f t="shared" si="236"/>
        <v>22.14782608695652</v>
      </c>
      <c r="BZ308" s="99">
        <f>BY308*Input!$N$23</f>
        <v>52113.79048695651</v>
      </c>
      <c r="CA308" s="100">
        <f t="shared" si="237"/>
        <v>52.113790486956511</v>
      </c>
      <c r="CC308" s="95">
        <v>5850</v>
      </c>
      <c r="CD308" s="94">
        <f t="shared" si="238"/>
        <v>20</v>
      </c>
      <c r="CE308" s="94">
        <f t="shared" si="239"/>
        <v>26.5</v>
      </c>
      <c r="CF308" s="94">
        <f t="shared" si="240"/>
        <v>33.5</v>
      </c>
      <c r="CG308" s="94">
        <f t="shared" si="241"/>
        <v>40</v>
      </c>
      <c r="CH308" s="94">
        <f t="shared" si="242"/>
        <v>46</v>
      </c>
      <c r="CI308" s="94">
        <f t="shared" si="243"/>
        <v>52</v>
      </c>
      <c r="CK308" s="95">
        <v>5850</v>
      </c>
      <c r="CL308" s="162">
        <f t="shared" si="244"/>
        <v>8.6047297297297316</v>
      </c>
      <c r="CM308" s="162">
        <f t="shared" si="245"/>
        <v>11.319999999999999</v>
      </c>
      <c r="CN308" s="162">
        <f t="shared" si="246"/>
        <v>14.149999999999999</v>
      </c>
      <c r="CO308" s="162">
        <f t="shared" si="247"/>
        <v>16.98</v>
      </c>
      <c r="CP308" s="162">
        <f t="shared" si="248"/>
        <v>19.456250000000001</v>
      </c>
      <c r="CQ308" s="162">
        <f t="shared" si="249"/>
        <v>22.14782608695652</v>
      </c>
    </row>
    <row r="309" spans="1:95" ht="19.5" thickTop="1" thickBot="1">
      <c r="A309" s="70">
        <v>5900</v>
      </c>
      <c r="B309" s="70">
        <v>83.822000000000003</v>
      </c>
      <c r="C309" s="70">
        <v>99.78</v>
      </c>
      <c r="D309" s="70">
        <v>78.888000000000005</v>
      </c>
      <c r="E309" s="70">
        <v>3.9590000000000001</v>
      </c>
      <c r="G309" s="92">
        <v>1</v>
      </c>
      <c r="H309" s="93">
        <f t="shared" si="250"/>
        <v>11.620709382151031</v>
      </c>
      <c r="O309" s="95">
        <v>5860</v>
      </c>
      <c r="P309" s="94">
        <f t="shared" si="202"/>
        <v>12.962738621782085</v>
      </c>
      <c r="Q309" s="94">
        <f t="shared" si="203"/>
        <v>13.227595366603953</v>
      </c>
      <c r="R309" s="94">
        <f t="shared" si="204"/>
        <v>13.32282616682514</v>
      </c>
      <c r="S309" s="94">
        <f t="shared" si="205"/>
        <v>13.117549975868084</v>
      </c>
      <c r="T309" s="94">
        <f t="shared" si="206"/>
        <v>12.900490671175412</v>
      </c>
      <c r="U309" s="94">
        <f t="shared" si="207"/>
        <v>12.480348498468731</v>
      </c>
      <c r="V309" s="82"/>
      <c r="W309" s="95">
        <v>5860</v>
      </c>
      <c r="X309" s="161">
        <f t="shared" si="215"/>
        <v>9.0823268830497774</v>
      </c>
      <c r="Y309" s="161">
        <f t="shared" si="216"/>
        <v>9.2098239203058991</v>
      </c>
      <c r="Z309" s="161">
        <f t="shared" si="217"/>
        <v>9.1954791356280445</v>
      </c>
      <c r="AA309" s="161">
        <f t="shared" si="218"/>
        <v>8.9523373755774411</v>
      </c>
      <c r="AB309" s="161">
        <f t="shared" si="219"/>
        <v>8.6967112875487427</v>
      </c>
      <c r="AC309" s="161">
        <f t="shared" si="220"/>
        <v>8.2765691148420615</v>
      </c>
      <c r="AD309" s="82"/>
      <c r="AE309" s="82"/>
      <c r="AF309" s="82"/>
      <c r="AG309" s="95">
        <v>5860</v>
      </c>
      <c r="AH309" s="161">
        <f t="shared" si="221"/>
        <v>-11.226364871629093</v>
      </c>
      <c r="AI309" s="161">
        <f t="shared" si="222"/>
        <v>-11.445586294851667</v>
      </c>
      <c r="AJ309" s="161">
        <f t="shared" si="223"/>
        <v>-11.73766027560648</v>
      </c>
      <c r="AK309" s="161">
        <f t="shared" si="224"/>
        <v>-12.094639585417918</v>
      </c>
      <c r="AL309" s="161">
        <f t="shared" si="225"/>
        <v>-12.46023913424469</v>
      </c>
      <c r="AM309" s="161">
        <f t="shared" si="226"/>
        <v>-12.913992680767905</v>
      </c>
      <c r="AN309" s="81"/>
      <c r="AO309" s="81"/>
      <c r="AP309" s="95">
        <v>5860</v>
      </c>
      <c r="AQ309" s="94">
        <f t="shared" si="208"/>
        <v>79.205599236833052</v>
      </c>
      <c r="AR309" s="94">
        <f t="shared" si="209"/>
        <v>137.08005496759239</v>
      </c>
      <c r="AS309" s="94">
        <f t="shared" si="210"/>
        <v>214.18758588686308</v>
      </c>
      <c r="AT309" s="94">
        <f t="shared" si="211"/>
        <v>308.43012367708286</v>
      </c>
      <c r="AU309" s="94">
        <f t="shared" si="212"/>
        <v>404.94840456735034</v>
      </c>
      <c r="AV309" s="94">
        <f t="shared" si="213"/>
        <v>524.7393408494795</v>
      </c>
      <c r="AW309" s="81"/>
      <c r="AX309" s="95">
        <v>5860</v>
      </c>
      <c r="AY309" s="99">
        <f>'Max limit'!AX309*Input!PrimaryDrive_ratio*Input!Gear1_ratio*Input!FinalDrive_ratio</f>
        <v>517.16632016632013</v>
      </c>
      <c r="AZ309" s="99">
        <f t="shared" si="227"/>
        <v>8.6194386694386687</v>
      </c>
      <c r="BA309" s="99">
        <f>AZ309*Input!$N$23</f>
        <v>20281.521950311846</v>
      </c>
      <c r="BB309" s="97">
        <f t="shared" si="214"/>
        <v>20.281521950311845</v>
      </c>
      <c r="BC309" s="95">
        <v>5860</v>
      </c>
      <c r="BD309" s="99">
        <f>'Max limit'!AX309*Input!PrimaryDrive_ratio*Input!Gear2_ratio*Input!FinalDrive_ratio</f>
        <v>680.36102564102555</v>
      </c>
      <c r="BE309" s="99">
        <f t="shared" si="228"/>
        <v>11.339350427350427</v>
      </c>
      <c r="BF309" s="99">
        <f>BE309*Input!$N$23</f>
        <v>26681.468876854695</v>
      </c>
      <c r="BG309" s="100">
        <f t="shared" si="229"/>
        <v>26.681468876854694</v>
      </c>
      <c r="BH309" s="95">
        <v>5860</v>
      </c>
      <c r="BI309" s="99">
        <f>'Max limit'!AX309*Input!PrimaryDrive_ratio*Input!Gear3_ratio*Input!FinalDrive_ratio</f>
        <v>850.45128205128208</v>
      </c>
      <c r="BJ309" s="99">
        <f t="shared" si="230"/>
        <v>14.174188034188035</v>
      </c>
      <c r="BK309" s="99">
        <f>BJ309*Input!$N$23</f>
        <v>33351.836096068371</v>
      </c>
      <c r="BL309" s="100">
        <f t="shared" si="231"/>
        <v>33.351836096068368</v>
      </c>
      <c r="BM309" s="95">
        <v>5860</v>
      </c>
      <c r="BN309" s="99">
        <f>'Max limit'!AX309*Input!PrimaryDrive_ratio*Input!Gear4_ratio*Input!FinalDrive_ratio</f>
        <v>1020.5415384615385</v>
      </c>
      <c r="BO309" s="99">
        <f t="shared" si="232"/>
        <v>17.009025641025641</v>
      </c>
      <c r="BP309" s="99">
        <f>BO309*Input!$N$23</f>
        <v>40022.203315282044</v>
      </c>
      <c r="BQ309" s="100">
        <f t="shared" si="233"/>
        <v>40.022203315282042</v>
      </c>
      <c r="BR309" s="95">
        <v>5860</v>
      </c>
      <c r="BS309" s="99">
        <f>'Max limit'!AX309*Input!PrimaryDrive_ratio*Input!Gear5_ratio*Input!FinalDrive_ratio</f>
        <v>1169.3705128205127</v>
      </c>
      <c r="BT309" s="99">
        <f t="shared" si="234"/>
        <v>19.489508547008544</v>
      </c>
      <c r="BU309" s="99">
        <f>BT309*Input!$N$23</f>
        <v>45858.774632093999</v>
      </c>
      <c r="BV309" s="100">
        <f t="shared" si="235"/>
        <v>45.858774632093997</v>
      </c>
      <c r="BW309" s="95">
        <v>5860</v>
      </c>
      <c r="BX309" s="99">
        <f>'Max limit'!AX309*Input!PrimaryDrive_ratio*Input!Gear6_ratio*Input!FinalDrive_ratio</f>
        <v>1331.1411371237457</v>
      </c>
      <c r="BY309" s="99">
        <f t="shared" si="236"/>
        <v>22.185685618729096</v>
      </c>
      <c r="BZ309" s="99">
        <f>BY309*Input!$N$23</f>
        <v>52202.873889498318</v>
      </c>
      <c r="CA309" s="100">
        <f t="shared" si="237"/>
        <v>52.202873889498321</v>
      </c>
      <c r="CC309" s="95">
        <v>5860</v>
      </c>
      <c r="CD309" s="94">
        <f t="shared" si="238"/>
        <v>20.5</v>
      </c>
      <c r="CE309" s="94">
        <f t="shared" si="239"/>
        <v>26.5</v>
      </c>
      <c r="CF309" s="94">
        <f t="shared" si="240"/>
        <v>33.5</v>
      </c>
      <c r="CG309" s="94">
        <f t="shared" si="241"/>
        <v>40</v>
      </c>
      <c r="CH309" s="94">
        <f t="shared" si="242"/>
        <v>46</v>
      </c>
      <c r="CI309" s="94">
        <f t="shared" si="243"/>
        <v>52</v>
      </c>
      <c r="CK309" s="95">
        <v>5860</v>
      </c>
      <c r="CL309" s="162">
        <f t="shared" si="244"/>
        <v>8.6194386694386687</v>
      </c>
      <c r="CM309" s="162">
        <f t="shared" si="245"/>
        <v>11.339350427350427</v>
      </c>
      <c r="CN309" s="162">
        <f t="shared" si="246"/>
        <v>14.174188034188035</v>
      </c>
      <c r="CO309" s="162">
        <f t="shared" si="247"/>
        <v>17.009025641025641</v>
      </c>
      <c r="CP309" s="162">
        <f t="shared" si="248"/>
        <v>19.489508547008544</v>
      </c>
      <c r="CQ309" s="162">
        <f t="shared" si="249"/>
        <v>22.185685618729096</v>
      </c>
    </row>
    <row r="310" spans="1:95" ht="19.5" thickTop="1" thickBot="1">
      <c r="A310" s="70">
        <v>5910</v>
      </c>
      <c r="B310" s="70">
        <v>83.977000000000004</v>
      </c>
      <c r="C310" s="70">
        <v>99.796000000000006</v>
      </c>
      <c r="D310" s="70">
        <v>79.025999999999996</v>
      </c>
      <c r="E310" s="70">
        <v>3.9740000000000002</v>
      </c>
      <c r="G310" s="92">
        <v>1</v>
      </c>
      <c r="H310" s="93">
        <f t="shared" si="250"/>
        <v>11.665903890160184</v>
      </c>
      <c r="O310" s="95">
        <v>5870</v>
      </c>
      <c r="P310" s="94">
        <f t="shared" si="202"/>
        <v>12.961862692841787</v>
      </c>
      <c r="Q310" s="94">
        <f t="shared" si="203"/>
        <v>13.22602574604084</v>
      </c>
      <c r="R310" s="94">
        <f t="shared" si="204"/>
        <v>13.320306747455366</v>
      </c>
      <c r="S310" s="94">
        <f t="shared" si="205"/>
        <v>13.113888727903202</v>
      </c>
      <c r="T310" s="94">
        <f t="shared" si="206"/>
        <v>12.895639185091547</v>
      </c>
      <c r="U310" s="94">
        <f t="shared" si="207"/>
        <v>12.474061856563059</v>
      </c>
      <c r="V310" s="82"/>
      <c r="W310" s="95">
        <v>5870</v>
      </c>
      <c r="X310" s="161">
        <f t="shared" si="215"/>
        <v>9.0814509541094797</v>
      </c>
      <c r="Y310" s="161">
        <f t="shared" si="216"/>
        <v>9.2082542997427836</v>
      </c>
      <c r="Z310" s="161">
        <f t="shared" si="217"/>
        <v>9.1929597162582724</v>
      </c>
      <c r="AA310" s="161">
        <f t="shared" si="218"/>
        <v>8.9486761276125613</v>
      </c>
      <c r="AB310" s="161">
        <f t="shared" si="219"/>
        <v>8.6918598014648758</v>
      </c>
      <c r="AC310" s="161">
        <f t="shared" si="220"/>
        <v>8.2702824729363904</v>
      </c>
      <c r="AD310" s="82"/>
      <c r="AE310" s="82"/>
      <c r="AF310" s="82"/>
      <c r="AG310" s="95">
        <v>5870</v>
      </c>
      <c r="AH310" s="161">
        <f t="shared" si="221"/>
        <v>-11.227389708489241</v>
      </c>
      <c r="AI310" s="161">
        <f t="shared" si="222"/>
        <v>-11.447359966087987</v>
      </c>
      <c r="AJ310" s="161">
        <f t="shared" si="223"/>
        <v>-11.740431636913231</v>
      </c>
      <c r="AK310" s="161">
        <f t="shared" si="224"/>
        <v>-12.098630345699638</v>
      </c>
      <c r="AL310" s="161">
        <f t="shared" si="225"/>
        <v>-12.465478739215264</v>
      </c>
      <c r="AM310" s="161">
        <f t="shared" si="226"/>
        <v>-12.92078225402603</v>
      </c>
      <c r="AN310" s="81"/>
      <c r="AO310" s="81"/>
      <c r="AP310" s="95">
        <v>5870</v>
      </c>
      <c r="AQ310" s="94">
        <f t="shared" si="208"/>
        <v>79.476156167912052</v>
      </c>
      <c r="AR310" s="94">
        <f t="shared" si="209"/>
        <v>137.54830417398085</v>
      </c>
      <c r="AS310" s="94">
        <f t="shared" si="210"/>
        <v>214.91922527184519</v>
      </c>
      <c r="AT310" s="94">
        <f t="shared" si="211"/>
        <v>309.48368439145696</v>
      </c>
      <c r="AU310" s="94">
        <f t="shared" si="212"/>
        <v>406.33166027958202</v>
      </c>
      <c r="AV310" s="94">
        <f t="shared" si="213"/>
        <v>526.53178818962431</v>
      </c>
      <c r="AW310" s="81"/>
      <c r="AX310" s="95">
        <v>5870</v>
      </c>
      <c r="AY310" s="99">
        <f>'Max limit'!AX310*Input!PrimaryDrive_ratio*Input!Gear1_ratio*Input!FinalDrive_ratio</f>
        <v>518.04885654885652</v>
      </c>
      <c r="AZ310" s="99">
        <f t="shared" si="227"/>
        <v>8.6341476091476093</v>
      </c>
      <c r="BA310" s="99">
        <f>AZ310*Input!$N$23</f>
        <v>20316.132056029102</v>
      </c>
      <c r="BB310" s="97">
        <f t="shared" si="214"/>
        <v>20.316132056029101</v>
      </c>
      <c r="BC310" s="95">
        <v>5870</v>
      </c>
      <c r="BD310" s="99">
        <f>'Max limit'!AX310*Input!PrimaryDrive_ratio*Input!Gear2_ratio*Input!FinalDrive_ratio</f>
        <v>681.52205128205117</v>
      </c>
      <c r="BE310" s="99">
        <f t="shared" si="228"/>
        <v>11.358700854700853</v>
      </c>
      <c r="BF310" s="99">
        <f>BE310*Input!$N$23</f>
        <v>26727.000393709393</v>
      </c>
      <c r="BG310" s="100">
        <f t="shared" si="229"/>
        <v>26.727000393709393</v>
      </c>
      <c r="BH310" s="95">
        <v>5870</v>
      </c>
      <c r="BI310" s="99">
        <f>'Max limit'!AX310*Input!PrimaryDrive_ratio*Input!Gear3_ratio*Input!FinalDrive_ratio</f>
        <v>851.90256410256404</v>
      </c>
      <c r="BJ310" s="99">
        <f t="shared" si="230"/>
        <v>14.198376068376067</v>
      </c>
      <c r="BK310" s="99">
        <f>BJ310*Input!$N$23</f>
        <v>33408.750492136744</v>
      </c>
      <c r="BL310" s="100">
        <f t="shared" si="231"/>
        <v>33.408750492136747</v>
      </c>
      <c r="BM310" s="95">
        <v>5870</v>
      </c>
      <c r="BN310" s="99">
        <f>'Max limit'!AX310*Input!PrimaryDrive_ratio*Input!Gear4_ratio*Input!FinalDrive_ratio</f>
        <v>1022.2830769230768</v>
      </c>
      <c r="BO310" s="99">
        <f t="shared" si="232"/>
        <v>17.038051282051281</v>
      </c>
      <c r="BP310" s="99">
        <f>BO310*Input!$N$23</f>
        <v>40090.500590564094</v>
      </c>
      <c r="BQ310" s="100">
        <f t="shared" si="233"/>
        <v>40.090500590564091</v>
      </c>
      <c r="BR310" s="95">
        <v>5870</v>
      </c>
      <c r="BS310" s="99">
        <f>'Max limit'!AX310*Input!PrimaryDrive_ratio*Input!Gear5_ratio*Input!FinalDrive_ratio</f>
        <v>1171.3660256410255</v>
      </c>
      <c r="BT310" s="99">
        <f t="shared" si="234"/>
        <v>19.522767094017091</v>
      </c>
      <c r="BU310" s="99">
        <f>BT310*Input!$N$23</f>
        <v>45937.031926688018</v>
      </c>
      <c r="BV310" s="100">
        <f t="shared" si="235"/>
        <v>45.937031926688014</v>
      </c>
      <c r="BW310" s="95">
        <v>5870</v>
      </c>
      <c r="BX310" s="99">
        <f>'Max limit'!AX310*Input!PrimaryDrive_ratio*Input!Gear6_ratio*Input!FinalDrive_ratio</f>
        <v>1333.4127090301004</v>
      </c>
      <c r="BY310" s="99">
        <f t="shared" si="236"/>
        <v>22.223545150501671</v>
      </c>
      <c r="BZ310" s="99">
        <f>BY310*Input!$N$23</f>
        <v>52291.957292040119</v>
      </c>
      <c r="CA310" s="100">
        <f t="shared" si="237"/>
        <v>52.291957292040117</v>
      </c>
      <c r="CC310" s="95">
        <v>5870</v>
      </c>
      <c r="CD310" s="94">
        <f t="shared" si="238"/>
        <v>20.5</v>
      </c>
      <c r="CE310" s="94">
        <f t="shared" si="239"/>
        <v>26.5</v>
      </c>
      <c r="CF310" s="94">
        <f t="shared" si="240"/>
        <v>33.5</v>
      </c>
      <c r="CG310" s="94">
        <f t="shared" si="241"/>
        <v>40</v>
      </c>
      <c r="CH310" s="94">
        <f t="shared" si="242"/>
        <v>46</v>
      </c>
      <c r="CI310" s="94">
        <f t="shared" si="243"/>
        <v>52.5</v>
      </c>
      <c r="CK310" s="95">
        <v>5870</v>
      </c>
      <c r="CL310" s="162">
        <f t="shared" si="244"/>
        <v>8.6341476091476093</v>
      </c>
      <c r="CM310" s="162">
        <f t="shared" si="245"/>
        <v>11.358700854700853</v>
      </c>
      <c r="CN310" s="162">
        <f t="shared" si="246"/>
        <v>14.198376068376067</v>
      </c>
      <c r="CO310" s="162">
        <f t="shared" si="247"/>
        <v>17.038051282051281</v>
      </c>
      <c r="CP310" s="162">
        <f t="shared" si="248"/>
        <v>19.522767094017091</v>
      </c>
      <c r="CQ310" s="162">
        <f t="shared" si="249"/>
        <v>22.223545150501671</v>
      </c>
    </row>
    <row r="311" spans="1:95" ht="19.5" thickTop="1" thickBot="1">
      <c r="A311" s="70">
        <v>5920</v>
      </c>
      <c r="B311" s="70">
        <v>84.129000000000005</v>
      </c>
      <c r="C311" s="70">
        <v>99.807000000000002</v>
      </c>
      <c r="D311" s="70">
        <v>79.161000000000001</v>
      </c>
      <c r="E311" s="70">
        <v>3.9889999999999999</v>
      </c>
      <c r="G311" s="92">
        <v>1</v>
      </c>
      <c r="H311" s="93">
        <f t="shared" si="250"/>
        <v>11.711098398169337</v>
      </c>
      <c r="O311" s="95">
        <v>5880</v>
      </c>
      <c r="P311" s="94">
        <f t="shared" si="202"/>
        <v>12.960985270416513</v>
      </c>
      <c r="Q311" s="94">
        <f t="shared" si="203"/>
        <v>13.224453449227829</v>
      </c>
      <c r="R311" s="94">
        <f t="shared" si="204"/>
        <v>13.317783032400392</v>
      </c>
      <c r="S311" s="94">
        <f t="shared" si="205"/>
        <v>13.1102212374013</v>
      </c>
      <c r="T311" s="94">
        <f t="shared" si="206"/>
        <v>12.890779427079149</v>
      </c>
      <c r="U311" s="94">
        <f t="shared" si="207"/>
        <v>12.467764495745357</v>
      </c>
      <c r="V311" s="82"/>
      <c r="W311" s="95">
        <v>5880</v>
      </c>
      <c r="X311" s="161">
        <f t="shared" si="215"/>
        <v>9.0805735316842036</v>
      </c>
      <c r="Y311" s="161">
        <f t="shared" si="216"/>
        <v>9.2066820029297745</v>
      </c>
      <c r="Z311" s="161">
        <f t="shared" si="217"/>
        <v>9.1904360012033006</v>
      </c>
      <c r="AA311" s="161">
        <f t="shared" si="218"/>
        <v>8.9450086371106554</v>
      </c>
      <c r="AB311" s="161">
        <f t="shared" si="219"/>
        <v>8.6870000434524801</v>
      </c>
      <c r="AC311" s="161">
        <f t="shared" si="220"/>
        <v>8.2639851121186876</v>
      </c>
      <c r="AD311" s="82"/>
      <c r="AE311" s="82"/>
      <c r="AF311" s="82"/>
      <c r="AG311" s="95">
        <v>5880</v>
      </c>
      <c r="AH311" s="161">
        <f t="shared" si="221"/>
        <v>-11.228416292726815</v>
      </c>
      <c r="AI311" s="161">
        <f t="shared" si="222"/>
        <v>-11.449136661486687</v>
      </c>
      <c r="AJ311" s="161">
        <f t="shared" si="223"/>
        <v>-11.743207723473699</v>
      </c>
      <c r="AK311" s="161">
        <f t="shared" si="224"/>
        <v>-12.102627910346715</v>
      </c>
      <c r="AL311" s="161">
        <f t="shared" si="225"/>
        <v>-12.470727277868653</v>
      </c>
      <c r="AM311" s="161">
        <f t="shared" si="226"/>
        <v>-12.927583403709148</v>
      </c>
      <c r="AN311" s="81"/>
      <c r="AO311" s="81"/>
      <c r="AP311" s="95">
        <v>5880</v>
      </c>
      <c r="AQ311" s="94">
        <f t="shared" si="208"/>
        <v>79.747174406631402</v>
      </c>
      <c r="AR311" s="94">
        <f t="shared" si="209"/>
        <v>138.01735175923784</v>
      </c>
      <c r="AS311" s="94">
        <f t="shared" si="210"/>
        <v>215.6521121238091</v>
      </c>
      <c r="AT311" s="94">
        <f t="shared" si="211"/>
        <v>310.53904145828534</v>
      </c>
      <c r="AU311" s="94">
        <f t="shared" si="212"/>
        <v>407.71727448407682</v>
      </c>
      <c r="AV311" s="94">
        <f t="shared" si="213"/>
        <v>528.32729170596747</v>
      </c>
      <c r="AW311" s="81"/>
      <c r="AX311" s="95">
        <v>5880</v>
      </c>
      <c r="AY311" s="99">
        <f>'Max limit'!AX311*Input!PrimaryDrive_ratio*Input!Gear1_ratio*Input!FinalDrive_ratio</f>
        <v>518.93139293139291</v>
      </c>
      <c r="AZ311" s="99">
        <f t="shared" si="227"/>
        <v>8.6488565488565481</v>
      </c>
      <c r="BA311" s="99">
        <f>AZ311*Input!$N$23</f>
        <v>20350.742161746355</v>
      </c>
      <c r="BB311" s="97">
        <f t="shared" si="214"/>
        <v>20.350742161746354</v>
      </c>
      <c r="BC311" s="95">
        <v>5880</v>
      </c>
      <c r="BD311" s="99">
        <f>'Max limit'!AX311*Input!PrimaryDrive_ratio*Input!Gear2_ratio*Input!FinalDrive_ratio</f>
        <v>682.68307692307678</v>
      </c>
      <c r="BE311" s="99">
        <f t="shared" si="228"/>
        <v>11.378051282051279</v>
      </c>
      <c r="BF311" s="99">
        <f>BE311*Input!$N$23</f>
        <v>26772.531910564092</v>
      </c>
      <c r="BG311" s="100">
        <f t="shared" si="229"/>
        <v>26.772531910564091</v>
      </c>
      <c r="BH311" s="95">
        <v>5880</v>
      </c>
      <c r="BI311" s="99">
        <f>'Max limit'!AX311*Input!PrimaryDrive_ratio*Input!Gear3_ratio*Input!FinalDrive_ratio</f>
        <v>853.35384615384589</v>
      </c>
      <c r="BJ311" s="99">
        <f t="shared" si="230"/>
        <v>14.222564102564098</v>
      </c>
      <c r="BK311" s="99">
        <f>BJ311*Input!$N$23</f>
        <v>33465.664888205109</v>
      </c>
      <c r="BL311" s="100">
        <f t="shared" si="231"/>
        <v>33.465664888205112</v>
      </c>
      <c r="BM311" s="95">
        <v>5880</v>
      </c>
      <c r="BN311" s="99">
        <f>'Max limit'!AX311*Input!PrimaryDrive_ratio*Input!Gear4_ratio*Input!FinalDrive_ratio</f>
        <v>1024.0246153846153</v>
      </c>
      <c r="BO311" s="99">
        <f t="shared" si="232"/>
        <v>17.067076923076922</v>
      </c>
      <c r="BP311" s="99">
        <f>BO311*Input!$N$23</f>
        <v>40158.797865846143</v>
      </c>
      <c r="BQ311" s="100">
        <f t="shared" si="233"/>
        <v>40.158797865846147</v>
      </c>
      <c r="BR311" s="95">
        <v>5880</v>
      </c>
      <c r="BS311" s="99">
        <f>'Max limit'!AX311*Input!PrimaryDrive_ratio*Input!Gear5_ratio*Input!FinalDrive_ratio</f>
        <v>1173.3615384615382</v>
      </c>
      <c r="BT311" s="99">
        <f t="shared" si="234"/>
        <v>19.556025641025638</v>
      </c>
      <c r="BU311" s="99">
        <f>BT311*Input!$N$23</f>
        <v>46015.289221282037</v>
      </c>
      <c r="BV311" s="100">
        <f t="shared" si="235"/>
        <v>46.015289221282039</v>
      </c>
      <c r="BW311" s="95">
        <v>5880</v>
      </c>
      <c r="BX311" s="99">
        <f>'Max limit'!AX311*Input!PrimaryDrive_ratio*Input!Gear6_ratio*Input!FinalDrive_ratio</f>
        <v>1335.6842809364548</v>
      </c>
      <c r="BY311" s="99">
        <f t="shared" si="236"/>
        <v>22.261404682274247</v>
      </c>
      <c r="BZ311" s="99">
        <f>BY311*Input!$N$23</f>
        <v>52381.040694581927</v>
      </c>
      <c r="CA311" s="100">
        <f t="shared" si="237"/>
        <v>52.381040694581927</v>
      </c>
      <c r="CC311" s="95">
        <v>5880</v>
      </c>
      <c r="CD311" s="94">
        <f t="shared" si="238"/>
        <v>20.5</v>
      </c>
      <c r="CE311" s="94">
        <f t="shared" si="239"/>
        <v>27</v>
      </c>
      <c r="CF311" s="94">
        <f t="shared" si="240"/>
        <v>33.5</v>
      </c>
      <c r="CG311" s="94">
        <f t="shared" si="241"/>
        <v>40</v>
      </c>
      <c r="CH311" s="94">
        <f t="shared" si="242"/>
        <v>46</v>
      </c>
      <c r="CI311" s="94">
        <f t="shared" si="243"/>
        <v>52.5</v>
      </c>
      <c r="CK311" s="95">
        <v>5880</v>
      </c>
      <c r="CL311" s="162">
        <f t="shared" si="244"/>
        <v>8.6488565488565481</v>
      </c>
      <c r="CM311" s="162">
        <f t="shared" si="245"/>
        <v>11.378051282051279</v>
      </c>
      <c r="CN311" s="162">
        <f t="shared" si="246"/>
        <v>14.222564102564098</v>
      </c>
      <c r="CO311" s="162">
        <f t="shared" si="247"/>
        <v>17.067076923076922</v>
      </c>
      <c r="CP311" s="162">
        <f t="shared" si="248"/>
        <v>19.556025641025638</v>
      </c>
      <c r="CQ311" s="162">
        <f t="shared" si="249"/>
        <v>22.261404682274247</v>
      </c>
    </row>
    <row r="312" spans="1:95" ht="19.5" thickTop="1" thickBot="1">
      <c r="A312" s="70">
        <v>5930</v>
      </c>
      <c r="B312" s="70">
        <v>84.277000000000001</v>
      </c>
      <c r="C312" s="70">
        <v>99.813999999999993</v>
      </c>
      <c r="D312" s="70">
        <v>79.290999999999997</v>
      </c>
      <c r="E312" s="70">
        <v>4.0049999999999999</v>
      </c>
      <c r="G312" s="92">
        <v>1</v>
      </c>
      <c r="H312" s="93">
        <f t="shared" si="250"/>
        <v>11.756292906178489</v>
      </c>
      <c r="O312" s="95">
        <v>5890</v>
      </c>
      <c r="P312" s="94">
        <f t="shared" si="202"/>
        <v>12.960106354506255</v>
      </c>
      <c r="Q312" s="94">
        <f t="shared" si="203"/>
        <v>13.222878476164924</v>
      </c>
      <c r="R312" s="94">
        <f t="shared" si="204"/>
        <v>13.315255021660219</v>
      </c>
      <c r="S312" s="94">
        <f t="shared" si="205"/>
        <v>13.106547504362368</v>
      </c>
      <c r="T312" s="94">
        <f t="shared" si="206"/>
        <v>12.885911397138221</v>
      </c>
      <c r="U312" s="94">
        <f t="shared" si="207"/>
        <v>12.461456416015626</v>
      </c>
      <c r="V312" s="82"/>
      <c r="W312" s="95">
        <v>5890</v>
      </c>
      <c r="X312" s="161">
        <f t="shared" si="215"/>
        <v>9.0796946157739473</v>
      </c>
      <c r="Y312" s="161">
        <f t="shared" si="216"/>
        <v>9.2051070298668698</v>
      </c>
      <c r="Z312" s="161">
        <f t="shared" si="217"/>
        <v>9.1879079904631276</v>
      </c>
      <c r="AA312" s="161">
        <f t="shared" si="218"/>
        <v>8.9413349040717254</v>
      </c>
      <c r="AB312" s="161">
        <f t="shared" si="219"/>
        <v>8.6821320135115503</v>
      </c>
      <c r="AC312" s="161">
        <f t="shared" si="220"/>
        <v>8.2576770323889566</v>
      </c>
      <c r="AD312" s="82"/>
      <c r="AE312" s="82"/>
      <c r="AF312" s="82"/>
      <c r="AG312" s="95">
        <v>5890</v>
      </c>
      <c r="AH312" s="161">
        <f t="shared" si="221"/>
        <v>-11.229444624341813</v>
      </c>
      <c r="AI312" s="161">
        <f t="shared" si="222"/>
        <v>-11.450916381047769</v>
      </c>
      <c r="AJ312" s="161">
        <f t="shared" si="223"/>
        <v>-11.745988535287889</v>
      </c>
      <c r="AK312" s="161">
        <f t="shared" si="224"/>
        <v>-12.10663227935915</v>
      </c>
      <c r="AL312" s="161">
        <f t="shared" si="225"/>
        <v>-12.475984750204855</v>
      </c>
      <c r="AM312" s="161">
        <f t="shared" si="226"/>
        <v>-12.934396129817259</v>
      </c>
      <c r="AN312" s="81"/>
      <c r="AO312" s="81"/>
      <c r="AP312" s="95">
        <v>5890</v>
      </c>
      <c r="AQ312" s="94">
        <f t="shared" si="208"/>
        <v>80.018653952991215</v>
      </c>
      <c r="AR312" s="94">
        <f t="shared" si="209"/>
        <v>138.48719772336349</v>
      </c>
      <c r="AS312" s="94">
        <f t="shared" si="210"/>
        <v>216.38624644275544</v>
      </c>
      <c r="AT312" s="94">
        <f t="shared" si="211"/>
        <v>311.59619487756788</v>
      </c>
      <c r="AU312" s="94">
        <f t="shared" si="212"/>
        <v>409.1052471808344</v>
      </c>
      <c r="AV312" s="94">
        <f t="shared" si="213"/>
        <v>530.12585139850853</v>
      </c>
      <c r="AW312" s="81"/>
      <c r="AX312" s="95">
        <v>5890</v>
      </c>
      <c r="AY312" s="99">
        <f>'Max limit'!AX312*Input!PrimaryDrive_ratio*Input!Gear1_ratio*Input!FinalDrive_ratio</f>
        <v>519.81392931392929</v>
      </c>
      <c r="AZ312" s="99">
        <f t="shared" si="227"/>
        <v>8.6635654885654887</v>
      </c>
      <c r="BA312" s="99">
        <f>AZ312*Input!$N$23</f>
        <v>20385.352267463615</v>
      </c>
      <c r="BB312" s="97">
        <f t="shared" si="214"/>
        <v>20.385352267463617</v>
      </c>
      <c r="BC312" s="95">
        <v>5890</v>
      </c>
      <c r="BD312" s="99">
        <f>'Max limit'!AX312*Input!PrimaryDrive_ratio*Input!Gear2_ratio*Input!FinalDrive_ratio</f>
        <v>683.84410256410251</v>
      </c>
      <c r="BE312" s="99">
        <f t="shared" si="228"/>
        <v>11.397401709401709</v>
      </c>
      <c r="BF312" s="99">
        <f>BE312*Input!$N$23</f>
        <v>26818.063427418798</v>
      </c>
      <c r="BG312" s="100">
        <f t="shared" si="229"/>
        <v>26.818063427418799</v>
      </c>
      <c r="BH312" s="95">
        <v>5890</v>
      </c>
      <c r="BI312" s="99">
        <f>'Max limit'!AX312*Input!PrimaryDrive_ratio*Input!Gear3_ratio*Input!FinalDrive_ratio</f>
        <v>854.80512820512809</v>
      </c>
      <c r="BJ312" s="99">
        <f t="shared" si="230"/>
        <v>14.246752136752134</v>
      </c>
      <c r="BK312" s="99">
        <f>BJ312*Input!$N$23</f>
        <v>33522.579284273495</v>
      </c>
      <c r="BL312" s="100">
        <f t="shared" si="231"/>
        <v>33.522579284273498</v>
      </c>
      <c r="BM312" s="95">
        <v>5890</v>
      </c>
      <c r="BN312" s="99">
        <f>'Max limit'!AX312*Input!PrimaryDrive_ratio*Input!Gear4_ratio*Input!FinalDrive_ratio</f>
        <v>1025.7661538461539</v>
      </c>
      <c r="BO312" s="99">
        <f t="shared" si="232"/>
        <v>17.096102564102566</v>
      </c>
      <c r="BP312" s="99">
        <f>BO312*Input!$N$23</f>
        <v>40227.0951411282</v>
      </c>
      <c r="BQ312" s="100">
        <f t="shared" si="233"/>
        <v>40.227095141128203</v>
      </c>
      <c r="BR312" s="95">
        <v>5890</v>
      </c>
      <c r="BS312" s="99">
        <f>'Max limit'!AX312*Input!PrimaryDrive_ratio*Input!Gear5_ratio*Input!FinalDrive_ratio</f>
        <v>1175.3570512820511</v>
      </c>
      <c r="BT312" s="99">
        <f t="shared" si="234"/>
        <v>19.589284188034185</v>
      </c>
      <c r="BU312" s="99">
        <f>BT312*Input!$N$23</f>
        <v>46093.546515876056</v>
      </c>
      <c r="BV312" s="100">
        <f t="shared" si="235"/>
        <v>46.093546515876056</v>
      </c>
      <c r="BW312" s="95">
        <v>5890</v>
      </c>
      <c r="BX312" s="99">
        <f>'Max limit'!AX312*Input!PrimaryDrive_ratio*Input!Gear6_ratio*Input!FinalDrive_ratio</f>
        <v>1337.9558528428092</v>
      </c>
      <c r="BY312" s="99">
        <f t="shared" si="236"/>
        <v>22.299264214046822</v>
      </c>
      <c r="BZ312" s="99">
        <f>BY312*Input!$N$23</f>
        <v>52470.124097123735</v>
      </c>
      <c r="CA312" s="100">
        <f t="shared" si="237"/>
        <v>52.470124097123737</v>
      </c>
      <c r="CC312" s="95">
        <v>5890</v>
      </c>
      <c r="CD312" s="94">
        <f t="shared" si="238"/>
        <v>20.5</v>
      </c>
      <c r="CE312" s="94">
        <f t="shared" si="239"/>
        <v>27</v>
      </c>
      <c r="CF312" s="94">
        <f t="shared" si="240"/>
        <v>33.5</v>
      </c>
      <c r="CG312" s="94">
        <f t="shared" si="241"/>
        <v>40</v>
      </c>
      <c r="CH312" s="94">
        <f t="shared" si="242"/>
        <v>46</v>
      </c>
      <c r="CI312" s="94">
        <f t="shared" si="243"/>
        <v>52.5</v>
      </c>
      <c r="CK312" s="95">
        <v>5890</v>
      </c>
      <c r="CL312" s="162">
        <f t="shared" si="244"/>
        <v>8.6635654885654887</v>
      </c>
      <c r="CM312" s="162">
        <f t="shared" si="245"/>
        <v>11.397401709401709</v>
      </c>
      <c r="CN312" s="162">
        <f t="shared" si="246"/>
        <v>14.246752136752134</v>
      </c>
      <c r="CO312" s="162">
        <f t="shared" si="247"/>
        <v>17.096102564102566</v>
      </c>
      <c r="CP312" s="162">
        <f t="shared" si="248"/>
        <v>19.589284188034185</v>
      </c>
      <c r="CQ312" s="162">
        <f t="shared" si="249"/>
        <v>22.299264214046822</v>
      </c>
    </row>
    <row r="313" spans="1:95" ht="19.5" thickTop="1" thickBot="1">
      <c r="A313" s="70">
        <v>5940</v>
      </c>
      <c r="B313" s="70">
        <v>84.424999999999997</v>
      </c>
      <c r="C313" s="70">
        <v>99.820999999999998</v>
      </c>
      <c r="D313" s="70">
        <v>79.421999999999997</v>
      </c>
      <c r="E313" s="70">
        <v>4.0209999999999999</v>
      </c>
      <c r="G313" s="92">
        <v>1</v>
      </c>
      <c r="H313" s="93">
        <f t="shared" si="250"/>
        <v>11.801487414187642</v>
      </c>
      <c r="O313" s="95">
        <v>5900</v>
      </c>
      <c r="P313" s="94">
        <f t="shared" si="202"/>
        <v>12.959225945111021</v>
      </c>
      <c r="Q313" s="94">
        <f t="shared" si="203"/>
        <v>13.221300826852126</v>
      </c>
      <c r="R313" s="94">
        <f t="shared" si="204"/>
        <v>13.312722715234846</v>
      </c>
      <c r="S313" s="94">
        <f t="shared" si="205"/>
        <v>13.102867528786415</v>
      </c>
      <c r="T313" s="94">
        <f t="shared" si="206"/>
        <v>12.881035095268761</v>
      </c>
      <c r="U313" s="94">
        <f t="shared" si="207"/>
        <v>12.455137617373865</v>
      </c>
      <c r="V313" s="82"/>
      <c r="W313" s="95">
        <v>5900</v>
      </c>
      <c r="X313" s="161">
        <f t="shared" si="215"/>
        <v>9.0788142063787127</v>
      </c>
      <c r="Y313" s="161">
        <f t="shared" si="216"/>
        <v>9.2035293805540714</v>
      </c>
      <c r="Z313" s="161">
        <f t="shared" si="217"/>
        <v>9.185375684037755</v>
      </c>
      <c r="AA313" s="161">
        <f t="shared" si="218"/>
        <v>8.9376549284957711</v>
      </c>
      <c r="AB313" s="161">
        <f t="shared" si="219"/>
        <v>8.6772557116420916</v>
      </c>
      <c r="AC313" s="161">
        <f t="shared" si="220"/>
        <v>8.2513582337471956</v>
      </c>
      <c r="AD313" s="82"/>
      <c r="AE313" s="82"/>
      <c r="AF313" s="82"/>
      <c r="AG313" s="95">
        <v>5900</v>
      </c>
      <c r="AH313" s="161">
        <f t="shared" si="221"/>
        <v>-11.230474703334238</v>
      </c>
      <c r="AI313" s="161">
        <f t="shared" si="222"/>
        <v>-11.452699124771231</v>
      </c>
      <c r="AJ313" s="161">
        <f t="shared" si="223"/>
        <v>-11.748774072355801</v>
      </c>
      <c r="AK313" s="161">
        <f t="shared" si="224"/>
        <v>-12.110643452736939</v>
      </c>
      <c r="AL313" s="161">
        <f t="shared" si="225"/>
        <v>-12.481251156223873</v>
      </c>
      <c r="AM313" s="161">
        <f t="shared" si="226"/>
        <v>-12.941220432350359</v>
      </c>
      <c r="AN313" s="81"/>
      <c r="AO313" s="81"/>
      <c r="AP313" s="95">
        <v>5900</v>
      </c>
      <c r="AQ313" s="94">
        <f t="shared" si="208"/>
        <v>80.290594806991308</v>
      </c>
      <c r="AR313" s="94">
        <f t="shared" si="209"/>
        <v>138.95784206635753</v>
      </c>
      <c r="AS313" s="94">
        <f t="shared" si="210"/>
        <v>217.1216282286837</v>
      </c>
      <c r="AT313" s="94">
        <f t="shared" si="211"/>
        <v>312.65514464930453</v>
      </c>
      <c r="AU313" s="94">
        <f t="shared" si="212"/>
        <v>410.49557836985485</v>
      </c>
      <c r="AV313" s="94">
        <f t="shared" si="213"/>
        <v>531.92746726724761</v>
      </c>
      <c r="AW313" s="81"/>
      <c r="AX313" s="95">
        <v>5900</v>
      </c>
      <c r="AY313" s="99">
        <f>'Max limit'!AX313*Input!PrimaryDrive_ratio*Input!Gear1_ratio*Input!FinalDrive_ratio</f>
        <v>520.69646569646568</v>
      </c>
      <c r="AZ313" s="99">
        <f t="shared" si="227"/>
        <v>8.6782744282744275</v>
      </c>
      <c r="BA313" s="99">
        <f>AZ313*Input!$N$23</f>
        <v>20419.962373180868</v>
      </c>
      <c r="BB313" s="97">
        <f t="shared" si="214"/>
        <v>20.419962373180869</v>
      </c>
      <c r="BC313" s="95">
        <v>5900</v>
      </c>
      <c r="BD313" s="99">
        <f>'Max limit'!AX313*Input!PrimaryDrive_ratio*Input!Gear2_ratio*Input!FinalDrive_ratio</f>
        <v>685.00512820512813</v>
      </c>
      <c r="BE313" s="99">
        <f t="shared" si="228"/>
        <v>11.416752136752136</v>
      </c>
      <c r="BF313" s="99">
        <f>BE313*Input!$N$23</f>
        <v>26863.594944273496</v>
      </c>
      <c r="BG313" s="100">
        <f t="shared" si="229"/>
        <v>26.863594944273498</v>
      </c>
      <c r="BH313" s="95">
        <v>5900</v>
      </c>
      <c r="BI313" s="99">
        <f>'Max limit'!AX313*Input!PrimaryDrive_ratio*Input!Gear3_ratio*Input!FinalDrive_ratio</f>
        <v>856.25641025641016</v>
      </c>
      <c r="BJ313" s="99">
        <f t="shared" si="230"/>
        <v>14.27094017094017</v>
      </c>
      <c r="BK313" s="99">
        <f>BJ313*Input!$N$23</f>
        <v>33579.493680341875</v>
      </c>
      <c r="BL313" s="100">
        <f t="shared" si="231"/>
        <v>33.579493680341876</v>
      </c>
      <c r="BM313" s="95">
        <v>5900</v>
      </c>
      <c r="BN313" s="99">
        <f>'Max limit'!AX313*Input!PrimaryDrive_ratio*Input!Gear4_ratio*Input!FinalDrive_ratio</f>
        <v>1027.5076923076924</v>
      </c>
      <c r="BO313" s="99">
        <f t="shared" si="232"/>
        <v>17.125128205128206</v>
      </c>
      <c r="BP313" s="99">
        <f>BO313*Input!$N$23</f>
        <v>40295.39241641025</v>
      </c>
      <c r="BQ313" s="100">
        <f t="shared" si="233"/>
        <v>40.295392416410252</v>
      </c>
      <c r="BR313" s="95">
        <v>5900</v>
      </c>
      <c r="BS313" s="99">
        <f>'Max limit'!AX313*Input!PrimaryDrive_ratio*Input!Gear5_ratio*Input!FinalDrive_ratio</f>
        <v>1177.352564102564</v>
      </c>
      <c r="BT313" s="99">
        <f t="shared" si="234"/>
        <v>19.622542735042732</v>
      </c>
      <c r="BU313" s="99">
        <f>BT313*Input!$N$23</f>
        <v>46171.803810470068</v>
      </c>
      <c r="BV313" s="100">
        <f t="shared" si="235"/>
        <v>46.171803810470067</v>
      </c>
      <c r="BW313" s="95">
        <v>5900</v>
      </c>
      <c r="BX313" s="99">
        <f>'Max limit'!AX313*Input!PrimaryDrive_ratio*Input!Gear6_ratio*Input!FinalDrive_ratio</f>
        <v>1340.2274247491639</v>
      </c>
      <c r="BY313" s="99">
        <f t="shared" si="236"/>
        <v>22.337123745819397</v>
      </c>
      <c r="BZ313" s="99">
        <f>BY313*Input!$N$23</f>
        <v>52559.207499665543</v>
      </c>
      <c r="CA313" s="100">
        <f t="shared" si="237"/>
        <v>52.55920749966554</v>
      </c>
      <c r="CC313" s="95">
        <v>5900</v>
      </c>
      <c r="CD313" s="94">
        <f t="shared" si="238"/>
        <v>20.5</v>
      </c>
      <c r="CE313" s="94">
        <f t="shared" si="239"/>
        <v>27</v>
      </c>
      <c r="CF313" s="94">
        <f t="shared" si="240"/>
        <v>33.5</v>
      </c>
      <c r="CG313" s="94">
        <f t="shared" si="241"/>
        <v>40.5</v>
      </c>
      <c r="CH313" s="94">
        <f t="shared" si="242"/>
        <v>46</v>
      </c>
      <c r="CI313" s="94">
        <f t="shared" si="243"/>
        <v>52.5</v>
      </c>
      <c r="CK313" s="95">
        <v>5900</v>
      </c>
      <c r="CL313" s="162">
        <f t="shared" si="244"/>
        <v>8.6782744282744275</v>
      </c>
      <c r="CM313" s="162">
        <f t="shared" si="245"/>
        <v>11.416752136752136</v>
      </c>
      <c r="CN313" s="162">
        <f t="shared" si="246"/>
        <v>14.27094017094017</v>
      </c>
      <c r="CO313" s="162">
        <f t="shared" si="247"/>
        <v>17.125128205128206</v>
      </c>
      <c r="CP313" s="162">
        <f t="shared" si="248"/>
        <v>19.622542735042732</v>
      </c>
      <c r="CQ313" s="162">
        <f t="shared" si="249"/>
        <v>22.337123745819397</v>
      </c>
    </row>
    <row r="314" spans="1:95" ht="19.5" thickTop="1" thickBot="1">
      <c r="A314" s="70">
        <v>5950</v>
      </c>
      <c r="B314" s="70">
        <v>84.572000000000003</v>
      </c>
      <c r="C314" s="70">
        <v>99.828000000000003</v>
      </c>
      <c r="D314" s="70">
        <v>79.552000000000007</v>
      </c>
      <c r="E314" s="70">
        <v>4.0359999999999996</v>
      </c>
      <c r="G314" s="92">
        <v>1</v>
      </c>
      <c r="H314" s="93">
        <f t="shared" si="250"/>
        <v>11.846681922196796</v>
      </c>
      <c r="O314" s="95">
        <v>5910</v>
      </c>
      <c r="P314" s="94">
        <f t="shared" si="202"/>
        <v>12.958344042230808</v>
      </c>
      <c r="Q314" s="94">
        <f t="shared" si="203"/>
        <v>13.219720501289434</v>
      </c>
      <c r="R314" s="94">
        <f t="shared" si="204"/>
        <v>13.310186113124274</v>
      </c>
      <c r="S314" s="94">
        <f t="shared" si="205"/>
        <v>13.099181310673437</v>
      </c>
      <c r="T314" s="94">
        <f t="shared" si="206"/>
        <v>12.876150521470768</v>
      </c>
      <c r="U314" s="94">
        <f t="shared" si="207"/>
        <v>12.448808099820072</v>
      </c>
      <c r="V314" s="82"/>
      <c r="W314" s="95">
        <v>5910</v>
      </c>
      <c r="X314" s="161">
        <f t="shared" si="215"/>
        <v>9.077932303498498</v>
      </c>
      <c r="Y314" s="161">
        <f t="shared" si="216"/>
        <v>9.2019490549913794</v>
      </c>
      <c r="Z314" s="161">
        <f t="shared" si="217"/>
        <v>9.1828390819271828</v>
      </c>
      <c r="AA314" s="161">
        <f t="shared" si="218"/>
        <v>8.9339687103827927</v>
      </c>
      <c r="AB314" s="161">
        <f t="shared" si="219"/>
        <v>8.6723711378440989</v>
      </c>
      <c r="AC314" s="161">
        <f t="shared" si="220"/>
        <v>8.2450287161934028</v>
      </c>
      <c r="AD314" s="82"/>
      <c r="AE314" s="82"/>
      <c r="AF314" s="82"/>
      <c r="AG314" s="95">
        <v>5910</v>
      </c>
      <c r="AH314" s="161">
        <f t="shared" si="221"/>
        <v>-11.231506529704088</v>
      </c>
      <c r="AI314" s="161">
        <f t="shared" si="222"/>
        <v>-11.454484892657074</v>
      </c>
      <c r="AJ314" s="161">
        <f t="shared" si="223"/>
        <v>-11.751564334677429</v>
      </c>
      <c r="AK314" s="161">
        <f t="shared" si="224"/>
        <v>-12.114661430480087</v>
      </c>
      <c r="AL314" s="161">
        <f t="shared" si="225"/>
        <v>-12.486526495925705</v>
      </c>
      <c r="AM314" s="161">
        <f t="shared" si="226"/>
        <v>-12.948056311308456</v>
      </c>
      <c r="AN314" s="81"/>
      <c r="AO314" s="81"/>
      <c r="AP314" s="95">
        <v>5910</v>
      </c>
      <c r="AQ314" s="94">
        <f t="shared" si="208"/>
        <v>80.562996968631808</v>
      </c>
      <c r="AR314" s="94">
        <f t="shared" si="209"/>
        <v>139.42928478822009</v>
      </c>
      <c r="AS314" s="94">
        <f t="shared" si="210"/>
        <v>217.85825748159391</v>
      </c>
      <c r="AT314" s="94">
        <f t="shared" si="211"/>
        <v>313.71589077349529</v>
      </c>
      <c r="AU314" s="94">
        <f t="shared" si="212"/>
        <v>411.88826805113848</v>
      </c>
      <c r="AV314" s="94">
        <f t="shared" si="213"/>
        <v>533.73213931218493</v>
      </c>
      <c r="AW314" s="81"/>
      <c r="AX314" s="95">
        <v>5910</v>
      </c>
      <c r="AY314" s="99">
        <f>'Max limit'!AX314*Input!PrimaryDrive_ratio*Input!Gear1_ratio*Input!FinalDrive_ratio</f>
        <v>521.57900207900207</v>
      </c>
      <c r="AZ314" s="99">
        <f t="shared" si="227"/>
        <v>8.6929833679833681</v>
      </c>
      <c r="BA314" s="99">
        <f>AZ314*Input!$N$23</f>
        <v>20454.572478898124</v>
      </c>
      <c r="BB314" s="97">
        <f t="shared" si="214"/>
        <v>20.454572478898125</v>
      </c>
      <c r="BC314" s="95">
        <v>5910</v>
      </c>
      <c r="BD314" s="99">
        <f>'Max limit'!AX314*Input!PrimaryDrive_ratio*Input!Gear2_ratio*Input!FinalDrive_ratio</f>
        <v>686.16615384615375</v>
      </c>
      <c r="BE314" s="99">
        <f t="shared" si="228"/>
        <v>11.436102564102562</v>
      </c>
      <c r="BF314" s="99">
        <f>BE314*Input!$N$23</f>
        <v>26909.126461128195</v>
      </c>
      <c r="BG314" s="100">
        <f t="shared" si="229"/>
        <v>26.909126461128196</v>
      </c>
      <c r="BH314" s="95">
        <v>5910</v>
      </c>
      <c r="BI314" s="99">
        <f>'Max limit'!AX314*Input!PrimaryDrive_ratio*Input!Gear3_ratio*Input!FinalDrive_ratio</f>
        <v>857.70769230769213</v>
      </c>
      <c r="BJ314" s="99">
        <f t="shared" si="230"/>
        <v>14.295128205128202</v>
      </c>
      <c r="BK314" s="99">
        <f>BJ314*Input!$N$23</f>
        <v>33636.408076410247</v>
      </c>
      <c r="BL314" s="100">
        <f t="shared" si="231"/>
        <v>33.636408076410248</v>
      </c>
      <c r="BM314" s="95">
        <v>5910</v>
      </c>
      <c r="BN314" s="99">
        <f>'Max limit'!AX314*Input!PrimaryDrive_ratio*Input!Gear4_ratio*Input!FinalDrive_ratio</f>
        <v>1029.2492307692307</v>
      </c>
      <c r="BO314" s="99">
        <f t="shared" si="232"/>
        <v>17.154153846153847</v>
      </c>
      <c r="BP314" s="99">
        <f>BO314*Input!$N$23</f>
        <v>40363.6896916923</v>
      </c>
      <c r="BQ314" s="100">
        <f t="shared" si="233"/>
        <v>40.363689691692301</v>
      </c>
      <c r="BR314" s="95">
        <v>5910</v>
      </c>
      <c r="BS314" s="99">
        <f>'Max limit'!AX314*Input!PrimaryDrive_ratio*Input!Gear5_ratio*Input!FinalDrive_ratio</f>
        <v>1179.3480769230769</v>
      </c>
      <c r="BT314" s="99">
        <f t="shared" si="234"/>
        <v>19.655801282051282</v>
      </c>
      <c r="BU314" s="99">
        <f>BT314*Input!$N$23</f>
        <v>46250.061105064095</v>
      </c>
      <c r="BV314" s="100">
        <f t="shared" si="235"/>
        <v>46.250061105064091</v>
      </c>
      <c r="BW314" s="95">
        <v>5910</v>
      </c>
      <c r="BX314" s="99">
        <f>'Max limit'!AX314*Input!PrimaryDrive_ratio*Input!Gear6_ratio*Input!FinalDrive_ratio</f>
        <v>1342.4989966555183</v>
      </c>
      <c r="BY314" s="99">
        <f t="shared" si="236"/>
        <v>22.374983277591973</v>
      </c>
      <c r="BZ314" s="99">
        <f>BY314*Input!$N$23</f>
        <v>52648.290902207351</v>
      </c>
      <c r="CA314" s="100">
        <f t="shared" si="237"/>
        <v>52.64829090220735</v>
      </c>
      <c r="CC314" s="95">
        <v>5910</v>
      </c>
      <c r="CD314" s="94">
        <f t="shared" si="238"/>
        <v>20.5</v>
      </c>
      <c r="CE314" s="94">
        <f t="shared" si="239"/>
        <v>27</v>
      </c>
      <c r="CF314" s="94">
        <f t="shared" si="240"/>
        <v>33.5</v>
      </c>
      <c r="CG314" s="94">
        <f t="shared" si="241"/>
        <v>40.5</v>
      </c>
      <c r="CH314" s="94">
        <f t="shared" si="242"/>
        <v>46.5</v>
      </c>
      <c r="CI314" s="94">
        <f t="shared" si="243"/>
        <v>52.5</v>
      </c>
      <c r="CK314" s="95">
        <v>5910</v>
      </c>
      <c r="CL314" s="162">
        <f t="shared" si="244"/>
        <v>8.6929833679833681</v>
      </c>
      <c r="CM314" s="162">
        <f t="shared" si="245"/>
        <v>11.436102564102562</v>
      </c>
      <c r="CN314" s="162">
        <f t="shared" si="246"/>
        <v>14.295128205128202</v>
      </c>
      <c r="CO314" s="162">
        <f t="shared" si="247"/>
        <v>17.154153846153847</v>
      </c>
      <c r="CP314" s="162">
        <f t="shared" si="248"/>
        <v>19.655801282051282</v>
      </c>
      <c r="CQ314" s="162">
        <f t="shared" si="249"/>
        <v>22.374983277591973</v>
      </c>
    </row>
    <row r="315" spans="1:95" ht="19.5" thickTop="1" thickBot="1">
      <c r="A315" s="70">
        <v>5960</v>
      </c>
      <c r="B315" s="70">
        <v>84.706999999999994</v>
      </c>
      <c r="C315" s="70">
        <v>99.819000000000003</v>
      </c>
      <c r="D315" s="70">
        <v>79.683000000000007</v>
      </c>
      <c r="E315" s="70">
        <v>4.0380000000000003</v>
      </c>
      <c r="G315" s="92">
        <v>1</v>
      </c>
      <c r="H315" s="93">
        <f t="shared" si="250"/>
        <v>11.891876430205949</v>
      </c>
      <c r="O315" s="95">
        <v>5920</v>
      </c>
      <c r="P315" s="94">
        <f t="shared" si="202"/>
        <v>12.957460645865616</v>
      </c>
      <c r="Q315" s="94">
        <f t="shared" si="203"/>
        <v>13.218137499476844</v>
      </c>
      <c r="R315" s="94">
        <f t="shared" si="204"/>
        <v>13.307645215328503</v>
      </c>
      <c r="S315" s="94">
        <f t="shared" si="205"/>
        <v>13.095488850023433</v>
      </c>
      <c r="T315" s="94">
        <f t="shared" si="206"/>
        <v>12.871257675744245</v>
      </c>
      <c r="U315" s="94">
        <f t="shared" si="207"/>
        <v>12.442467863354251</v>
      </c>
      <c r="V315" s="82"/>
      <c r="W315" s="95">
        <v>5920</v>
      </c>
      <c r="X315" s="161">
        <f t="shared" si="215"/>
        <v>9.0770489071333049</v>
      </c>
      <c r="Y315" s="161">
        <f t="shared" si="216"/>
        <v>9.2003660531787901</v>
      </c>
      <c r="Z315" s="161">
        <f t="shared" si="217"/>
        <v>9.1802981841314093</v>
      </c>
      <c r="AA315" s="161">
        <f t="shared" si="218"/>
        <v>8.9302762497327883</v>
      </c>
      <c r="AB315" s="161">
        <f t="shared" si="219"/>
        <v>8.6674782921175737</v>
      </c>
      <c r="AC315" s="161">
        <f t="shared" si="220"/>
        <v>8.2386884797275819</v>
      </c>
      <c r="AD315" s="82"/>
      <c r="AE315" s="82"/>
      <c r="AF315" s="82"/>
      <c r="AG315" s="95">
        <v>5920</v>
      </c>
      <c r="AH315" s="161">
        <f t="shared" si="221"/>
        <v>-11.232540103451365</v>
      </c>
      <c r="AI315" s="161">
        <f t="shared" si="222"/>
        <v>-11.456273684705298</v>
      </c>
      <c r="AJ315" s="161">
        <f t="shared" si="223"/>
        <v>-11.75435932225278</v>
      </c>
      <c r="AK315" s="161">
        <f t="shared" si="224"/>
        <v>-12.118686212588591</v>
      </c>
      <c r="AL315" s="161">
        <f t="shared" si="225"/>
        <v>-12.491810769310352</v>
      </c>
      <c r="AM315" s="161">
        <f t="shared" si="226"/>
        <v>-12.954903766691544</v>
      </c>
      <c r="AN315" s="81"/>
      <c r="AO315" s="81"/>
      <c r="AP315" s="95">
        <v>5920</v>
      </c>
      <c r="AQ315" s="94">
        <f t="shared" si="208"/>
        <v>80.8358604379127</v>
      </c>
      <c r="AR315" s="94">
        <f t="shared" si="209"/>
        <v>139.90152588895126</v>
      </c>
      <c r="AS315" s="94">
        <f t="shared" si="210"/>
        <v>218.59613420148634</v>
      </c>
      <c r="AT315" s="94">
        <f t="shared" si="211"/>
        <v>314.77843325014027</v>
      </c>
      <c r="AU315" s="94">
        <f t="shared" si="212"/>
        <v>413.28331622468517</v>
      </c>
      <c r="AV315" s="94">
        <f t="shared" si="213"/>
        <v>535.53986753331981</v>
      </c>
      <c r="AW315" s="81"/>
      <c r="AX315" s="95">
        <v>5920</v>
      </c>
      <c r="AY315" s="99">
        <f>'Max limit'!AX315*Input!PrimaryDrive_ratio*Input!Gear1_ratio*Input!FinalDrive_ratio</f>
        <v>522.46153846153857</v>
      </c>
      <c r="AZ315" s="99">
        <f t="shared" si="227"/>
        <v>8.7076923076923087</v>
      </c>
      <c r="BA315" s="99">
        <f>AZ315*Input!$N$23</f>
        <v>20489.182584615384</v>
      </c>
      <c r="BB315" s="97">
        <f t="shared" si="214"/>
        <v>20.489182584615385</v>
      </c>
      <c r="BC315" s="95">
        <v>5920</v>
      </c>
      <c r="BD315" s="99">
        <f>'Max limit'!AX315*Input!PrimaryDrive_ratio*Input!Gear2_ratio*Input!FinalDrive_ratio</f>
        <v>687.32717948717948</v>
      </c>
      <c r="BE315" s="99">
        <f t="shared" si="228"/>
        <v>11.455452991452992</v>
      </c>
      <c r="BF315" s="99">
        <f>BE315*Input!$N$23</f>
        <v>26954.657977982901</v>
      </c>
      <c r="BG315" s="100">
        <f t="shared" si="229"/>
        <v>26.954657977982901</v>
      </c>
      <c r="BH315" s="95">
        <v>5920</v>
      </c>
      <c r="BI315" s="99">
        <f>'Max limit'!AX315*Input!PrimaryDrive_ratio*Input!Gear3_ratio*Input!FinalDrive_ratio</f>
        <v>859.15897435897432</v>
      </c>
      <c r="BJ315" s="99">
        <f t="shared" si="230"/>
        <v>14.319316239316239</v>
      </c>
      <c r="BK315" s="99">
        <f>BJ315*Input!$N$23</f>
        <v>33693.322472478627</v>
      </c>
      <c r="BL315" s="100">
        <f t="shared" si="231"/>
        <v>33.693322472478627</v>
      </c>
      <c r="BM315" s="95">
        <v>5920</v>
      </c>
      <c r="BN315" s="99">
        <f>'Max limit'!AX315*Input!PrimaryDrive_ratio*Input!Gear4_ratio*Input!FinalDrive_ratio</f>
        <v>1030.9907692307693</v>
      </c>
      <c r="BO315" s="99">
        <f t="shared" si="232"/>
        <v>17.183179487179487</v>
      </c>
      <c r="BP315" s="99">
        <f>BO315*Input!$N$23</f>
        <v>40431.986966974349</v>
      </c>
      <c r="BQ315" s="100">
        <f t="shared" si="233"/>
        <v>40.43198696697435</v>
      </c>
      <c r="BR315" s="95">
        <v>5920</v>
      </c>
      <c r="BS315" s="99">
        <f>'Max limit'!AX315*Input!PrimaryDrive_ratio*Input!Gear5_ratio*Input!FinalDrive_ratio</f>
        <v>1181.3435897435897</v>
      </c>
      <c r="BT315" s="99">
        <f t="shared" si="234"/>
        <v>19.689059829059829</v>
      </c>
      <c r="BU315" s="99">
        <f>BT315*Input!$N$23</f>
        <v>46328.318399658114</v>
      </c>
      <c r="BV315" s="100">
        <f t="shared" si="235"/>
        <v>46.328318399658116</v>
      </c>
      <c r="BW315" s="95">
        <v>5920</v>
      </c>
      <c r="BX315" s="99">
        <f>'Max limit'!AX315*Input!PrimaryDrive_ratio*Input!Gear6_ratio*Input!FinalDrive_ratio</f>
        <v>1344.7705685618728</v>
      </c>
      <c r="BY315" s="99">
        <f t="shared" si="236"/>
        <v>22.412842809364545</v>
      </c>
      <c r="BZ315" s="99">
        <f>BY315*Input!$N$23</f>
        <v>52737.374304749144</v>
      </c>
      <c r="CA315" s="100">
        <f t="shared" si="237"/>
        <v>52.737374304749146</v>
      </c>
      <c r="CC315" s="95">
        <v>5920</v>
      </c>
      <c r="CD315" s="94">
        <f t="shared" si="238"/>
        <v>20.5</v>
      </c>
      <c r="CE315" s="94">
        <f t="shared" si="239"/>
        <v>27</v>
      </c>
      <c r="CF315" s="94">
        <f t="shared" si="240"/>
        <v>33.5</v>
      </c>
      <c r="CG315" s="94">
        <f t="shared" si="241"/>
        <v>40.5</v>
      </c>
      <c r="CH315" s="94">
        <f t="shared" si="242"/>
        <v>46.5</v>
      </c>
      <c r="CI315" s="94">
        <f t="shared" si="243"/>
        <v>52.5</v>
      </c>
      <c r="CK315" s="95">
        <v>5920</v>
      </c>
      <c r="CL315" s="162">
        <f t="shared" si="244"/>
        <v>8.7076923076923087</v>
      </c>
      <c r="CM315" s="162">
        <f t="shared" si="245"/>
        <v>11.455452991452992</v>
      </c>
      <c r="CN315" s="162">
        <f t="shared" si="246"/>
        <v>14.319316239316239</v>
      </c>
      <c r="CO315" s="162">
        <f t="shared" si="247"/>
        <v>17.183179487179487</v>
      </c>
      <c r="CP315" s="162">
        <f t="shared" si="248"/>
        <v>19.689059829059829</v>
      </c>
      <c r="CQ315" s="162">
        <f t="shared" si="249"/>
        <v>22.412842809364545</v>
      </c>
    </row>
    <row r="316" spans="1:95" ht="19.5" thickTop="1" thickBot="1">
      <c r="A316" s="70">
        <v>5970</v>
      </c>
      <c r="B316" s="70">
        <v>84.849000000000004</v>
      </c>
      <c r="C316" s="70">
        <v>99.819000000000003</v>
      </c>
      <c r="D316" s="70">
        <v>79.81</v>
      </c>
      <c r="E316" s="70">
        <v>4.0519999999999996</v>
      </c>
      <c r="G316" s="92">
        <v>1</v>
      </c>
      <c r="H316" s="93">
        <f t="shared" si="250"/>
        <v>11.937070938215102</v>
      </c>
      <c r="O316" s="95">
        <v>5930</v>
      </c>
      <c r="P316" s="94">
        <f t="shared" si="202"/>
        <v>12.956575756015441</v>
      </c>
      <c r="Q316" s="94">
        <f t="shared" si="203"/>
        <v>13.216551821414365</v>
      </c>
      <c r="R316" s="94">
        <f t="shared" si="204"/>
        <v>13.305100021847529</v>
      </c>
      <c r="S316" s="94">
        <f t="shared" si="205"/>
        <v>13.091790146836404</v>
      </c>
      <c r="T316" s="94">
        <f t="shared" si="206"/>
        <v>12.866356558089189</v>
      </c>
      <c r="U316" s="94">
        <f t="shared" si="207"/>
        <v>12.4361169079764</v>
      </c>
      <c r="V316" s="82"/>
      <c r="W316" s="95">
        <v>5930</v>
      </c>
      <c r="X316" s="161">
        <f t="shared" si="215"/>
        <v>9.0761640172831317</v>
      </c>
      <c r="Y316" s="161">
        <f t="shared" si="216"/>
        <v>9.1987803751163089</v>
      </c>
      <c r="Z316" s="161">
        <f t="shared" si="217"/>
        <v>9.1777529906504363</v>
      </c>
      <c r="AA316" s="161">
        <f t="shared" si="218"/>
        <v>8.9265775465457597</v>
      </c>
      <c r="AB316" s="161">
        <f t="shared" si="219"/>
        <v>8.662577174462518</v>
      </c>
      <c r="AC316" s="161">
        <f t="shared" si="220"/>
        <v>8.2323375243497292</v>
      </c>
      <c r="AD316" s="82"/>
      <c r="AE316" s="82"/>
      <c r="AF316" s="82"/>
      <c r="AG316" s="95">
        <v>5930</v>
      </c>
      <c r="AH316" s="161">
        <f t="shared" si="221"/>
        <v>-11.233575424576067</v>
      </c>
      <c r="AI316" s="161">
        <f t="shared" si="222"/>
        <v>-11.458065500915904</v>
      </c>
      <c r="AJ316" s="161">
        <f t="shared" si="223"/>
        <v>-11.75715903508185</v>
      </c>
      <c r="AK316" s="161">
        <f t="shared" si="224"/>
        <v>-12.12271779906245</v>
      </c>
      <c r="AL316" s="161">
        <f t="shared" si="225"/>
        <v>-12.497103976377812</v>
      </c>
      <c r="AM316" s="161">
        <f t="shared" si="226"/>
        <v>-12.961762798499624</v>
      </c>
      <c r="AN316" s="81"/>
      <c r="AO316" s="81"/>
      <c r="AP316" s="95">
        <v>5930</v>
      </c>
      <c r="AQ316" s="94">
        <f t="shared" si="208"/>
        <v>81.109185214833929</v>
      </c>
      <c r="AR316" s="94">
        <f t="shared" si="209"/>
        <v>140.37456536855086</v>
      </c>
      <c r="AS316" s="94">
        <f t="shared" si="210"/>
        <v>219.3352583883607</v>
      </c>
      <c r="AT316" s="94">
        <f t="shared" si="211"/>
        <v>315.84277207923941</v>
      </c>
      <c r="AU316" s="94">
        <f t="shared" si="212"/>
        <v>414.68072289049451</v>
      </c>
      <c r="AV316" s="94">
        <f t="shared" si="213"/>
        <v>537.35065193065293</v>
      </c>
      <c r="AW316" s="81"/>
      <c r="AX316" s="95">
        <v>5930</v>
      </c>
      <c r="AY316" s="99">
        <f>'Max limit'!AX316*Input!PrimaryDrive_ratio*Input!Gear1_ratio*Input!FinalDrive_ratio</f>
        <v>523.34407484407484</v>
      </c>
      <c r="AZ316" s="99">
        <f t="shared" si="227"/>
        <v>8.7224012474012476</v>
      </c>
      <c r="BA316" s="99">
        <f>AZ316*Input!$N$23</f>
        <v>20523.792690332637</v>
      </c>
      <c r="BB316" s="97">
        <f t="shared" si="214"/>
        <v>20.523792690332638</v>
      </c>
      <c r="BC316" s="95">
        <v>5930</v>
      </c>
      <c r="BD316" s="99">
        <f>'Max limit'!AX316*Input!PrimaryDrive_ratio*Input!Gear2_ratio*Input!FinalDrive_ratio</f>
        <v>688.4882051282051</v>
      </c>
      <c r="BE316" s="99">
        <f t="shared" si="228"/>
        <v>11.474803418803418</v>
      </c>
      <c r="BF316" s="99">
        <f>BE316*Input!$N$23</f>
        <v>27000.189494837599</v>
      </c>
      <c r="BG316" s="100">
        <f t="shared" si="229"/>
        <v>27.000189494837599</v>
      </c>
      <c r="BH316" s="95">
        <v>5930</v>
      </c>
      <c r="BI316" s="99">
        <f>'Max limit'!AX316*Input!PrimaryDrive_ratio*Input!Gear3_ratio*Input!FinalDrive_ratio</f>
        <v>860.61025641025628</v>
      </c>
      <c r="BJ316" s="99">
        <f t="shared" si="230"/>
        <v>14.343504273504271</v>
      </c>
      <c r="BK316" s="99">
        <f>BJ316*Input!$N$23</f>
        <v>33750.236868546999</v>
      </c>
      <c r="BL316" s="100">
        <f t="shared" si="231"/>
        <v>33.750236868546999</v>
      </c>
      <c r="BM316" s="95">
        <v>5930</v>
      </c>
      <c r="BN316" s="99">
        <f>'Max limit'!AX316*Input!PrimaryDrive_ratio*Input!Gear4_ratio*Input!FinalDrive_ratio</f>
        <v>1032.7323076923076</v>
      </c>
      <c r="BO316" s="99">
        <f t="shared" si="232"/>
        <v>17.212205128205127</v>
      </c>
      <c r="BP316" s="99">
        <f>BO316*Input!$N$23</f>
        <v>40500.284242256399</v>
      </c>
      <c r="BQ316" s="100">
        <f t="shared" si="233"/>
        <v>40.500284242256399</v>
      </c>
      <c r="BR316" s="95">
        <v>5930</v>
      </c>
      <c r="BS316" s="99">
        <f>'Max limit'!AX316*Input!PrimaryDrive_ratio*Input!Gear5_ratio*Input!FinalDrive_ratio</f>
        <v>1183.3391025641026</v>
      </c>
      <c r="BT316" s="99">
        <f t="shared" si="234"/>
        <v>19.722318376068376</v>
      </c>
      <c r="BU316" s="99">
        <f>BT316*Input!$N$23</f>
        <v>46406.575694252126</v>
      </c>
      <c r="BV316" s="100">
        <f t="shared" si="235"/>
        <v>46.406575694252126</v>
      </c>
      <c r="BW316" s="95">
        <v>5930</v>
      </c>
      <c r="BX316" s="99">
        <f>'Max limit'!AX316*Input!PrimaryDrive_ratio*Input!Gear6_ratio*Input!FinalDrive_ratio</f>
        <v>1347.0421404682272</v>
      </c>
      <c r="BY316" s="99">
        <f t="shared" si="236"/>
        <v>22.45070234113712</v>
      </c>
      <c r="BZ316" s="99">
        <f>BY316*Input!$N$23</f>
        <v>52826.457707290952</v>
      </c>
      <c r="CA316" s="100">
        <f t="shared" si="237"/>
        <v>52.826457707290949</v>
      </c>
      <c r="CC316" s="95">
        <v>5930</v>
      </c>
      <c r="CD316" s="94">
        <f t="shared" si="238"/>
        <v>20.5</v>
      </c>
      <c r="CE316" s="94">
        <f t="shared" si="239"/>
        <v>27</v>
      </c>
      <c r="CF316" s="94">
        <f t="shared" si="240"/>
        <v>34</v>
      </c>
      <c r="CG316" s="94">
        <f t="shared" si="241"/>
        <v>40.5</v>
      </c>
      <c r="CH316" s="94">
        <f t="shared" si="242"/>
        <v>46.5</v>
      </c>
      <c r="CI316" s="94">
        <f t="shared" si="243"/>
        <v>53</v>
      </c>
      <c r="CK316" s="95">
        <v>5930</v>
      </c>
      <c r="CL316" s="162">
        <f t="shared" si="244"/>
        <v>8.7224012474012476</v>
      </c>
      <c r="CM316" s="162">
        <f t="shared" si="245"/>
        <v>11.474803418803418</v>
      </c>
      <c r="CN316" s="162">
        <f t="shared" si="246"/>
        <v>14.343504273504271</v>
      </c>
      <c r="CO316" s="162">
        <f t="shared" si="247"/>
        <v>17.212205128205127</v>
      </c>
      <c r="CP316" s="162">
        <f t="shared" si="248"/>
        <v>19.722318376068376</v>
      </c>
      <c r="CQ316" s="162">
        <f t="shared" si="249"/>
        <v>22.45070234113712</v>
      </c>
    </row>
    <row r="317" spans="1:95" ht="19.5" thickTop="1" thickBot="1">
      <c r="A317" s="70">
        <v>5980</v>
      </c>
      <c r="B317" s="70">
        <v>84.974000000000004</v>
      </c>
      <c r="C317" s="70">
        <v>99.799000000000007</v>
      </c>
      <c r="D317" s="70">
        <v>79.930000000000007</v>
      </c>
      <c r="E317" s="70">
        <v>4.056</v>
      </c>
      <c r="G317" s="92">
        <v>1</v>
      </c>
      <c r="H317" s="93">
        <f t="shared" si="250"/>
        <v>11.982265446224256</v>
      </c>
      <c r="O317" s="95">
        <v>5940</v>
      </c>
      <c r="P317" s="94">
        <f t="shared" si="202"/>
        <v>12.955689372680292</v>
      </c>
      <c r="Q317" s="94">
        <f t="shared" si="203"/>
        <v>13.214963467101986</v>
      </c>
      <c r="R317" s="94">
        <f t="shared" si="204"/>
        <v>13.302550532681357</v>
      </c>
      <c r="S317" s="94">
        <f t="shared" si="205"/>
        <v>13.088085201112353</v>
      </c>
      <c r="T317" s="94">
        <f t="shared" si="206"/>
        <v>12.861447168505599</v>
      </c>
      <c r="U317" s="94">
        <f t="shared" si="207"/>
        <v>12.429755233686516</v>
      </c>
      <c r="V317" s="82"/>
      <c r="W317" s="95">
        <v>5940</v>
      </c>
      <c r="X317" s="161">
        <f t="shared" si="215"/>
        <v>9.0752776339479801</v>
      </c>
      <c r="Y317" s="161">
        <f t="shared" si="216"/>
        <v>9.1971920208039322</v>
      </c>
      <c r="Z317" s="161">
        <f t="shared" si="217"/>
        <v>9.1752035014842637</v>
      </c>
      <c r="AA317" s="161">
        <f t="shared" si="218"/>
        <v>8.9228726008217087</v>
      </c>
      <c r="AB317" s="161">
        <f t="shared" si="219"/>
        <v>8.6576677848789316</v>
      </c>
      <c r="AC317" s="161">
        <f t="shared" si="220"/>
        <v>8.2259758500598466</v>
      </c>
      <c r="AD317" s="82"/>
      <c r="AE317" s="82"/>
      <c r="AF317" s="82"/>
      <c r="AG317" s="95">
        <v>5940</v>
      </c>
      <c r="AH317" s="161">
        <f t="shared" si="221"/>
        <v>-11.234612493078194</v>
      </c>
      <c r="AI317" s="161">
        <f t="shared" si="222"/>
        <v>-11.459860341288888</v>
      </c>
      <c r="AJ317" s="161">
        <f t="shared" si="223"/>
        <v>-11.759963473164639</v>
      </c>
      <c r="AK317" s="161">
        <f t="shared" si="224"/>
        <v>-12.126756189901668</v>
      </c>
      <c r="AL317" s="161">
        <f t="shared" si="225"/>
        <v>-12.502406117128086</v>
      </c>
      <c r="AM317" s="161">
        <f t="shared" si="226"/>
        <v>-12.968633406732696</v>
      </c>
      <c r="AN317" s="81"/>
      <c r="AO317" s="81"/>
      <c r="AP317" s="95">
        <v>5940</v>
      </c>
      <c r="AQ317" s="94">
        <f t="shared" si="208"/>
        <v>81.382971299395521</v>
      </c>
      <c r="AR317" s="94">
        <f t="shared" si="209"/>
        <v>140.84840322701899</v>
      </c>
      <c r="AS317" s="94">
        <f t="shared" si="210"/>
        <v>220.07563004221717</v>
      </c>
      <c r="AT317" s="94">
        <f t="shared" si="211"/>
        <v>316.90890726079272</v>
      </c>
      <c r="AU317" s="94">
        <f t="shared" si="212"/>
        <v>416.08048804856696</v>
      </c>
      <c r="AV317" s="94">
        <f t="shared" si="213"/>
        <v>539.16449250418441</v>
      </c>
      <c r="AW317" s="81"/>
      <c r="AX317" s="95">
        <v>5940</v>
      </c>
      <c r="AY317" s="99">
        <f>'Max limit'!AX317*Input!PrimaryDrive_ratio*Input!Gear1_ratio*Input!FinalDrive_ratio</f>
        <v>524.22661122661123</v>
      </c>
      <c r="AZ317" s="99">
        <f t="shared" si="227"/>
        <v>8.7371101871101864</v>
      </c>
      <c r="BA317" s="99">
        <f>AZ317*Input!$N$23</f>
        <v>20558.40279604989</v>
      </c>
      <c r="BB317" s="97">
        <f t="shared" si="214"/>
        <v>20.55840279604989</v>
      </c>
      <c r="BC317" s="95">
        <v>5940</v>
      </c>
      <c r="BD317" s="99">
        <f>'Max limit'!AX317*Input!PrimaryDrive_ratio*Input!Gear2_ratio*Input!FinalDrive_ratio</f>
        <v>689.64923076923071</v>
      </c>
      <c r="BE317" s="99">
        <f t="shared" si="228"/>
        <v>11.494153846153845</v>
      </c>
      <c r="BF317" s="99">
        <f>BE317*Input!$N$23</f>
        <v>27045.721011692298</v>
      </c>
      <c r="BG317" s="100">
        <f t="shared" si="229"/>
        <v>27.045721011692297</v>
      </c>
      <c r="BH317" s="95">
        <v>5940</v>
      </c>
      <c r="BI317" s="99">
        <f>'Max limit'!AX317*Input!PrimaryDrive_ratio*Input!Gear3_ratio*Input!FinalDrive_ratio</f>
        <v>862.06153846153836</v>
      </c>
      <c r="BJ317" s="99">
        <f t="shared" si="230"/>
        <v>14.367692307692305</v>
      </c>
      <c r="BK317" s="99">
        <f>BJ317*Input!$N$23</f>
        <v>33807.151264615371</v>
      </c>
      <c r="BL317" s="100">
        <f t="shared" si="231"/>
        <v>33.807151264615371</v>
      </c>
      <c r="BM317" s="95">
        <v>5940</v>
      </c>
      <c r="BN317" s="99">
        <f>'Max limit'!AX317*Input!PrimaryDrive_ratio*Input!Gear4_ratio*Input!FinalDrive_ratio</f>
        <v>1034.4738461538461</v>
      </c>
      <c r="BO317" s="99">
        <f t="shared" si="232"/>
        <v>17.241230769230768</v>
      </c>
      <c r="BP317" s="99">
        <f>BO317*Input!$N$23</f>
        <v>40568.581517538449</v>
      </c>
      <c r="BQ317" s="100">
        <f t="shared" si="233"/>
        <v>40.568581517538448</v>
      </c>
      <c r="BR317" s="95">
        <v>5940</v>
      </c>
      <c r="BS317" s="99">
        <f>'Max limit'!AX317*Input!PrimaryDrive_ratio*Input!Gear5_ratio*Input!FinalDrive_ratio</f>
        <v>1185.3346153846153</v>
      </c>
      <c r="BT317" s="99">
        <f t="shared" si="234"/>
        <v>19.755576923076923</v>
      </c>
      <c r="BU317" s="99">
        <f>BT317*Input!$N$23</f>
        <v>46484.832988846145</v>
      </c>
      <c r="BV317" s="100">
        <f t="shared" si="235"/>
        <v>46.484832988846144</v>
      </c>
      <c r="BW317" s="95">
        <v>5940</v>
      </c>
      <c r="BX317" s="99">
        <f>'Max limit'!AX317*Input!PrimaryDrive_ratio*Input!Gear6_ratio*Input!FinalDrive_ratio</f>
        <v>1349.3137123745819</v>
      </c>
      <c r="BY317" s="99">
        <f t="shared" si="236"/>
        <v>22.488561872909699</v>
      </c>
      <c r="BZ317" s="99">
        <f>BY317*Input!$N$23</f>
        <v>52915.541109832768</v>
      </c>
      <c r="CA317" s="100">
        <f t="shared" si="237"/>
        <v>52.915541109832766</v>
      </c>
      <c r="CC317" s="95">
        <v>5940</v>
      </c>
      <c r="CD317" s="94">
        <f t="shared" si="238"/>
        <v>20.5</v>
      </c>
      <c r="CE317" s="94">
        <f t="shared" si="239"/>
        <v>27</v>
      </c>
      <c r="CF317" s="94">
        <f t="shared" si="240"/>
        <v>34</v>
      </c>
      <c r="CG317" s="94">
        <f t="shared" si="241"/>
        <v>40.5</v>
      </c>
      <c r="CH317" s="94">
        <f t="shared" si="242"/>
        <v>46.5</v>
      </c>
      <c r="CI317" s="94">
        <f t="shared" si="243"/>
        <v>53</v>
      </c>
      <c r="CK317" s="95">
        <v>5940</v>
      </c>
      <c r="CL317" s="162">
        <f t="shared" si="244"/>
        <v>8.7371101871101864</v>
      </c>
      <c r="CM317" s="162">
        <f t="shared" si="245"/>
        <v>11.494153846153845</v>
      </c>
      <c r="CN317" s="162">
        <f t="shared" si="246"/>
        <v>14.367692307692305</v>
      </c>
      <c r="CO317" s="162">
        <f t="shared" si="247"/>
        <v>17.241230769230768</v>
      </c>
      <c r="CP317" s="162">
        <f t="shared" si="248"/>
        <v>19.755576923076923</v>
      </c>
      <c r="CQ317" s="162">
        <f t="shared" si="249"/>
        <v>22.488561872909699</v>
      </c>
    </row>
    <row r="318" spans="1:95" ht="19.5" thickTop="1" thickBot="1">
      <c r="A318" s="70">
        <v>5990</v>
      </c>
      <c r="B318" s="70">
        <v>85.111000000000004</v>
      </c>
      <c r="C318" s="70">
        <v>99.793000000000006</v>
      </c>
      <c r="D318" s="70">
        <v>80.05</v>
      </c>
      <c r="E318" s="70">
        <v>4.0709999999999997</v>
      </c>
      <c r="G318" s="92">
        <v>1</v>
      </c>
      <c r="H318" s="93">
        <f t="shared" si="250"/>
        <v>12.027459954233409</v>
      </c>
      <c r="O318" s="95">
        <v>5950</v>
      </c>
      <c r="P318" s="94">
        <f t="shared" si="202"/>
        <v>12.95480149586016</v>
      </c>
      <c r="Q318" s="94">
        <f t="shared" si="203"/>
        <v>13.213372436539716</v>
      </c>
      <c r="R318" s="94">
        <f t="shared" si="204"/>
        <v>13.299996747829985</v>
      </c>
      <c r="S318" s="94">
        <f t="shared" si="205"/>
        <v>13.084374012851274</v>
      </c>
      <c r="T318" s="94">
        <f t="shared" si="206"/>
        <v>12.85652950699348</v>
      </c>
      <c r="U318" s="94">
        <f t="shared" si="207"/>
        <v>12.423382840484603</v>
      </c>
      <c r="V318" s="82"/>
      <c r="W318" s="95">
        <v>5950</v>
      </c>
      <c r="X318" s="161">
        <f t="shared" si="215"/>
        <v>9.0743897571278502</v>
      </c>
      <c r="Y318" s="161">
        <f t="shared" si="216"/>
        <v>9.1956009902416618</v>
      </c>
      <c r="Z318" s="161">
        <f t="shared" si="217"/>
        <v>9.1726497166328915</v>
      </c>
      <c r="AA318" s="161">
        <f t="shared" si="218"/>
        <v>8.91916141256063</v>
      </c>
      <c r="AB318" s="161">
        <f t="shared" si="219"/>
        <v>8.6527501233668129</v>
      </c>
      <c r="AC318" s="161">
        <f t="shared" si="220"/>
        <v>8.2196034568579357</v>
      </c>
      <c r="AD318" s="82"/>
      <c r="AE318" s="82"/>
      <c r="AF318" s="82"/>
      <c r="AG318" s="95">
        <v>5950</v>
      </c>
      <c r="AH318" s="161">
        <f t="shared" si="221"/>
        <v>-11.235651308957747</v>
      </c>
      <c r="AI318" s="161">
        <f t="shared" si="222"/>
        <v>-11.461658205824255</v>
      </c>
      <c r="AJ318" s="161">
        <f t="shared" si="223"/>
        <v>-11.762772636501149</v>
      </c>
      <c r="AK318" s="161">
        <f t="shared" si="224"/>
        <v>-12.130801385106242</v>
      </c>
      <c r="AL318" s="161">
        <f t="shared" si="225"/>
        <v>-12.507717191561174</v>
      </c>
      <c r="AM318" s="161">
        <f t="shared" si="226"/>
        <v>-12.975515591390762</v>
      </c>
      <c r="AN318" s="81"/>
      <c r="AO318" s="81"/>
      <c r="AP318" s="95">
        <v>5950</v>
      </c>
      <c r="AQ318" s="94">
        <f t="shared" si="208"/>
        <v>81.657218691597535</v>
      </c>
      <c r="AR318" s="94">
        <f t="shared" si="209"/>
        <v>141.32303946435573</v>
      </c>
      <c r="AS318" s="94">
        <f t="shared" si="210"/>
        <v>220.81724916305583</v>
      </c>
      <c r="AT318" s="94">
        <f t="shared" si="211"/>
        <v>317.97683879480047</v>
      </c>
      <c r="AU318" s="94">
        <f t="shared" si="212"/>
        <v>417.48261169890236</v>
      </c>
      <c r="AV318" s="94">
        <f t="shared" si="213"/>
        <v>540.98138925391345</v>
      </c>
      <c r="AW318" s="81"/>
      <c r="AX318" s="95">
        <v>5950</v>
      </c>
      <c r="AY318" s="99">
        <f>'Max limit'!AX318*Input!PrimaryDrive_ratio*Input!Gear1_ratio*Input!FinalDrive_ratio</f>
        <v>525.10914760914761</v>
      </c>
      <c r="AZ318" s="99">
        <f t="shared" si="227"/>
        <v>8.751819126819127</v>
      </c>
      <c r="BA318" s="99">
        <f>AZ318*Input!$N$23</f>
        <v>20593.01290176715</v>
      </c>
      <c r="BB318" s="97">
        <f t="shared" si="214"/>
        <v>20.59301290176715</v>
      </c>
      <c r="BC318" s="95">
        <v>5950</v>
      </c>
      <c r="BD318" s="99">
        <f>'Max limit'!AX318*Input!PrimaryDrive_ratio*Input!Gear2_ratio*Input!FinalDrive_ratio</f>
        <v>690.81025641025644</v>
      </c>
      <c r="BE318" s="99">
        <f t="shared" si="228"/>
        <v>11.513504273504275</v>
      </c>
      <c r="BF318" s="99">
        <f>BE318*Input!$N$23</f>
        <v>27091.252528547007</v>
      </c>
      <c r="BG318" s="100">
        <f t="shared" si="229"/>
        <v>27.091252528547006</v>
      </c>
      <c r="BH318" s="95">
        <v>5950</v>
      </c>
      <c r="BI318" s="99">
        <f>'Max limit'!AX318*Input!PrimaryDrive_ratio*Input!Gear3_ratio*Input!FinalDrive_ratio</f>
        <v>863.51282051282055</v>
      </c>
      <c r="BJ318" s="99">
        <f t="shared" si="230"/>
        <v>14.391880341880343</v>
      </c>
      <c r="BK318" s="99">
        <f>BJ318*Input!$N$23</f>
        <v>33864.065660683758</v>
      </c>
      <c r="BL318" s="100">
        <f t="shared" si="231"/>
        <v>33.864065660683757</v>
      </c>
      <c r="BM318" s="95">
        <v>5950</v>
      </c>
      <c r="BN318" s="99">
        <f>'Max limit'!AX318*Input!PrimaryDrive_ratio*Input!Gear4_ratio*Input!FinalDrive_ratio</f>
        <v>1036.2153846153847</v>
      </c>
      <c r="BO318" s="99">
        <f t="shared" si="232"/>
        <v>17.270256410256412</v>
      </c>
      <c r="BP318" s="99">
        <f>BO318*Input!$N$23</f>
        <v>40636.878792820513</v>
      </c>
      <c r="BQ318" s="100">
        <f t="shared" si="233"/>
        <v>40.636878792820511</v>
      </c>
      <c r="BR318" s="95">
        <v>5950</v>
      </c>
      <c r="BS318" s="99">
        <f>'Max limit'!AX318*Input!PrimaryDrive_ratio*Input!Gear5_ratio*Input!FinalDrive_ratio</f>
        <v>1187.3301282051282</v>
      </c>
      <c r="BT318" s="99">
        <f t="shared" si="234"/>
        <v>19.78883547008547</v>
      </c>
      <c r="BU318" s="99">
        <f>BT318*Input!$N$23</f>
        <v>46563.090283440164</v>
      </c>
      <c r="BV318" s="100">
        <f t="shared" si="235"/>
        <v>46.563090283440161</v>
      </c>
      <c r="BW318" s="95">
        <v>5950</v>
      </c>
      <c r="BX318" s="99">
        <f>'Max limit'!AX318*Input!PrimaryDrive_ratio*Input!Gear6_ratio*Input!FinalDrive_ratio</f>
        <v>1351.5852842809363</v>
      </c>
      <c r="BY318" s="99">
        <f t="shared" si="236"/>
        <v>22.526421404682271</v>
      </c>
      <c r="BZ318" s="99">
        <f>BY318*Input!$N$23</f>
        <v>53004.624512374561</v>
      </c>
      <c r="CA318" s="100">
        <f t="shared" si="237"/>
        <v>53.004624512374562</v>
      </c>
      <c r="CC318" s="95">
        <v>5950</v>
      </c>
      <c r="CD318" s="94">
        <f t="shared" si="238"/>
        <v>20.5</v>
      </c>
      <c r="CE318" s="94">
        <f t="shared" si="239"/>
        <v>27</v>
      </c>
      <c r="CF318" s="94">
        <f t="shared" si="240"/>
        <v>34</v>
      </c>
      <c r="CG318" s="94">
        <f t="shared" si="241"/>
        <v>40.5</v>
      </c>
      <c r="CH318" s="94">
        <f t="shared" si="242"/>
        <v>46.5</v>
      </c>
      <c r="CI318" s="94">
        <f t="shared" si="243"/>
        <v>53</v>
      </c>
      <c r="CK318" s="95">
        <v>5950</v>
      </c>
      <c r="CL318" s="162">
        <f t="shared" si="244"/>
        <v>8.751819126819127</v>
      </c>
      <c r="CM318" s="162">
        <f t="shared" si="245"/>
        <v>11.513504273504275</v>
      </c>
      <c r="CN318" s="162">
        <f t="shared" si="246"/>
        <v>14.391880341880343</v>
      </c>
      <c r="CO318" s="162">
        <f t="shared" si="247"/>
        <v>17.270256410256412</v>
      </c>
      <c r="CP318" s="162">
        <f t="shared" si="248"/>
        <v>19.78883547008547</v>
      </c>
      <c r="CQ318" s="162">
        <f t="shared" si="249"/>
        <v>22.526421404682271</v>
      </c>
    </row>
    <row r="319" spans="1:95" ht="19.5" thickTop="1" thickBot="1">
      <c r="A319" s="70">
        <v>6000</v>
      </c>
      <c r="B319" s="70">
        <v>85.241</v>
      </c>
      <c r="C319" s="70">
        <v>99.778999999999996</v>
      </c>
      <c r="D319" s="70">
        <v>80.162999999999997</v>
      </c>
      <c r="E319" s="70">
        <v>4.0869999999999997</v>
      </c>
      <c r="G319" s="92">
        <v>1</v>
      </c>
      <c r="H319" s="93">
        <f t="shared" si="250"/>
        <v>12.072654462242562</v>
      </c>
      <c r="O319" s="95">
        <v>5960</v>
      </c>
      <c r="P319" s="94">
        <f t="shared" si="202"/>
        <v>12.95391212555505</v>
      </c>
      <c r="Q319" s="94">
        <f t="shared" si="203"/>
        <v>13.21177872972755</v>
      </c>
      <c r="R319" s="94">
        <f t="shared" si="204"/>
        <v>13.297438667293413</v>
      </c>
      <c r="S319" s="94">
        <f t="shared" si="205"/>
        <v>13.080656582053173</v>
      </c>
      <c r="T319" s="94">
        <f t="shared" si="206"/>
        <v>12.851603573552831</v>
      </c>
      <c r="U319" s="94">
        <f t="shared" si="207"/>
        <v>12.416999728370662</v>
      </c>
      <c r="V319" s="82"/>
      <c r="W319" s="95">
        <v>5960</v>
      </c>
      <c r="X319" s="161">
        <f t="shared" si="215"/>
        <v>9.0735003868227402</v>
      </c>
      <c r="Y319" s="161">
        <f t="shared" si="216"/>
        <v>9.1940072834294959</v>
      </c>
      <c r="Z319" s="161">
        <f t="shared" si="217"/>
        <v>9.1700916360963198</v>
      </c>
      <c r="AA319" s="161">
        <f t="shared" si="218"/>
        <v>8.9154439817625288</v>
      </c>
      <c r="AB319" s="161">
        <f t="shared" si="219"/>
        <v>8.6478241899261601</v>
      </c>
      <c r="AC319" s="161">
        <f t="shared" si="220"/>
        <v>8.2132203447439913</v>
      </c>
      <c r="AD319" s="82"/>
      <c r="AE319" s="82"/>
      <c r="AF319" s="82"/>
      <c r="AG319" s="95">
        <v>5960</v>
      </c>
      <c r="AH319" s="161">
        <f t="shared" si="221"/>
        <v>-11.236691872214726</v>
      </c>
      <c r="AI319" s="161">
        <f t="shared" si="222"/>
        <v>-11.463459094522001</v>
      </c>
      <c r="AJ319" s="161">
        <f t="shared" si="223"/>
        <v>-11.765586525091379</v>
      </c>
      <c r="AK319" s="161">
        <f t="shared" si="224"/>
        <v>-12.134853384676173</v>
      </c>
      <c r="AL319" s="161">
        <f t="shared" si="225"/>
        <v>-12.513037199677077</v>
      </c>
      <c r="AM319" s="161">
        <f t="shared" si="226"/>
        <v>-12.98240935247382</v>
      </c>
      <c r="AN319" s="81"/>
      <c r="AO319" s="81"/>
      <c r="AP319" s="95">
        <v>5960</v>
      </c>
      <c r="AQ319" s="94">
        <f t="shared" si="208"/>
        <v>81.931927391439871</v>
      </c>
      <c r="AR319" s="94">
        <f t="shared" si="209"/>
        <v>141.79847408056094</v>
      </c>
      <c r="AS319" s="94">
        <f t="shared" si="210"/>
        <v>221.56011575087643</v>
      </c>
      <c r="AT319" s="94">
        <f t="shared" si="211"/>
        <v>319.04656668126216</v>
      </c>
      <c r="AU319" s="94">
        <f t="shared" si="212"/>
        <v>418.88709384150081</v>
      </c>
      <c r="AV319" s="94">
        <f t="shared" si="213"/>
        <v>542.80134217984084</v>
      </c>
      <c r="AW319" s="81"/>
      <c r="AX319" s="95">
        <v>5960</v>
      </c>
      <c r="AY319" s="99">
        <f>'Max limit'!AX319*Input!PrimaryDrive_ratio*Input!Gear1_ratio*Input!FinalDrive_ratio</f>
        <v>525.991683991684</v>
      </c>
      <c r="AZ319" s="99">
        <f t="shared" si="227"/>
        <v>8.7665280665280658</v>
      </c>
      <c r="BA319" s="99">
        <f>AZ319*Input!$N$23</f>
        <v>20627.623007484402</v>
      </c>
      <c r="BB319" s="97">
        <f t="shared" si="214"/>
        <v>20.627623007484402</v>
      </c>
      <c r="BC319" s="95">
        <v>5960</v>
      </c>
      <c r="BD319" s="99">
        <f>'Max limit'!AX319*Input!PrimaryDrive_ratio*Input!Gear2_ratio*Input!FinalDrive_ratio</f>
        <v>691.97128205128206</v>
      </c>
      <c r="BE319" s="99">
        <f t="shared" si="228"/>
        <v>11.532854700854701</v>
      </c>
      <c r="BF319" s="99">
        <f>BE319*Input!$N$23</f>
        <v>27136.784045401706</v>
      </c>
      <c r="BG319" s="100">
        <f t="shared" si="229"/>
        <v>27.136784045401704</v>
      </c>
      <c r="BH319" s="95">
        <v>5960</v>
      </c>
      <c r="BI319" s="99">
        <f>'Max limit'!AX319*Input!PrimaryDrive_ratio*Input!Gear3_ratio*Input!FinalDrive_ratio</f>
        <v>864.96410256410252</v>
      </c>
      <c r="BJ319" s="99">
        <f t="shared" si="230"/>
        <v>14.416068376068376</v>
      </c>
      <c r="BK319" s="99">
        <f>BJ319*Input!$N$23</f>
        <v>33920.980056752131</v>
      </c>
      <c r="BL319" s="100">
        <f t="shared" si="231"/>
        <v>33.920980056752128</v>
      </c>
      <c r="BM319" s="95">
        <v>5960</v>
      </c>
      <c r="BN319" s="99">
        <f>'Max limit'!AX319*Input!PrimaryDrive_ratio*Input!Gear4_ratio*Input!FinalDrive_ratio</f>
        <v>1037.9569230769232</v>
      </c>
      <c r="BO319" s="99">
        <f t="shared" si="232"/>
        <v>17.299282051282052</v>
      </c>
      <c r="BP319" s="99">
        <f>BO319*Input!$N$23</f>
        <v>40705.176068102563</v>
      </c>
      <c r="BQ319" s="100">
        <f t="shared" si="233"/>
        <v>40.70517606810256</v>
      </c>
      <c r="BR319" s="95">
        <v>5960</v>
      </c>
      <c r="BS319" s="99">
        <f>'Max limit'!AX319*Input!PrimaryDrive_ratio*Input!Gear5_ratio*Input!FinalDrive_ratio</f>
        <v>1189.3256410256411</v>
      </c>
      <c r="BT319" s="99">
        <f t="shared" si="234"/>
        <v>19.822094017094017</v>
      </c>
      <c r="BU319" s="99">
        <f>BT319*Input!$N$23</f>
        <v>46641.347578034176</v>
      </c>
      <c r="BV319" s="100">
        <f t="shared" si="235"/>
        <v>46.641347578034178</v>
      </c>
      <c r="BW319" s="95">
        <v>5960</v>
      </c>
      <c r="BX319" s="99">
        <f>'Max limit'!AX319*Input!PrimaryDrive_ratio*Input!Gear6_ratio*Input!FinalDrive_ratio</f>
        <v>1353.8568561872908</v>
      </c>
      <c r="BY319" s="99">
        <f t="shared" si="236"/>
        <v>22.564280936454846</v>
      </c>
      <c r="BZ319" s="99">
        <f>BY319*Input!$N$23</f>
        <v>53093.707914916369</v>
      </c>
      <c r="CA319" s="100">
        <f t="shared" si="237"/>
        <v>53.093707914916372</v>
      </c>
      <c r="CC319" s="95">
        <v>5960</v>
      </c>
      <c r="CD319" s="94">
        <f t="shared" si="238"/>
        <v>20.5</v>
      </c>
      <c r="CE319" s="94">
        <f t="shared" si="239"/>
        <v>27</v>
      </c>
      <c r="CF319" s="94">
        <f t="shared" si="240"/>
        <v>34</v>
      </c>
      <c r="CG319" s="94">
        <f t="shared" si="241"/>
        <v>40.5</v>
      </c>
      <c r="CH319" s="94">
        <f t="shared" si="242"/>
        <v>46.5</v>
      </c>
      <c r="CI319" s="94">
        <f t="shared" si="243"/>
        <v>53</v>
      </c>
      <c r="CK319" s="95">
        <v>5960</v>
      </c>
      <c r="CL319" s="162">
        <f t="shared" si="244"/>
        <v>8.7665280665280658</v>
      </c>
      <c r="CM319" s="162">
        <f t="shared" si="245"/>
        <v>11.532854700854701</v>
      </c>
      <c r="CN319" s="162">
        <f t="shared" si="246"/>
        <v>14.416068376068376</v>
      </c>
      <c r="CO319" s="162">
        <f t="shared" si="247"/>
        <v>17.299282051282052</v>
      </c>
      <c r="CP319" s="162">
        <f t="shared" si="248"/>
        <v>19.822094017094017</v>
      </c>
      <c r="CQ319" s="162">
        <f t="shared" si="249"/>
        <v>22.564280936454846</v>
      </c>
    </row>
    <row r="320" spans="1:95" ht="19.5" thickTop="1" thickBot="1">
      <c r="A320" s="70">
        <v>6010</v>
      </c>
      <c r="B320" s="70">
        <v>85.367999999999995</v>
      </c>
      <c r="C320" s="70">
        <v>99.760999999999996</v>
      </c>
      <c r="D320" s="70">
        <v>80.272000000000006</v>
      </c>
      <c r="E320" s="70">
        <v>4.1029999999999998</v>
      </c>
      <c r="G320" s="92">
        <v>1</v>
      </c>
      <c r="H320" s="93">
        <f t="shared" si="250"/>
        <v>12.117848970251716</v>
      </c>
      <c r="O320" s="95">
        <v>5970</v>
      </c>
      <c r="P320" s="94">
        <f t="shared" si="202"/>
        <v>12.953021261764963</v>
      </c>
      <c r="Q320" s="94">
        <f t="shared" si="203"/>
        <v>13.210182346665491</v>
      </c>
      <c r="R320" s="94">
        <f t="shared" si="204"/>
        <v>13.29487629107164</v>
      </c>
      <c r="S320" s="94">
        <f t="shared" si="205"/>
        <v>13.076932908718046</v>
      </c>
      <c r="T320" s="94">
        <f t="shared" si="206"/>
        <v>12.846669368183647</v>
      </c>
      <c r="U320" s="94">
        <f t="shared" si="207"/>
        <v>12.410605897344688</v>
      </c>
      <c r="V320" s="82"/>
      <c r="W320" s="95">
        <v>5970</v>
      </c>
      <c r="X320" s="161">
        <f t="shared" si="215"/>
        <v>9.0726095230326518</v>
      </c>
      <c r="Y320" s="161">
        <f t="shared" si="216"/>
        <v>9.1924109003674364</v>
      </c>
      <c r="Z320" s="161">
        <f t="shared" si="217"/>
        <v>9.1675292598745468</v>
      </c>
      <c r="AA320" s="161">
        <f t="shared" si="218"/>
        <v>8.9117203084274035</v>
      </c>
      <c r="AB320" s="161">
        <f t="shared" si="219"/>
        <v>8.6428899845569784</v>
      </c>
      <c r="AC320" s="161">
        <f t="shared" si="220"/>
        <v>8.2068265137180187</v>
      </c>
      <c r="AD320" s="82"/>
      <c r="AE320" s="82"/>
      <c r="AF320" s="82"/>
      <c r="AG320" s="95">
        <v>5970</v>
      </c>
      <c r="AH320" s="161">
        <f t="shared" si="221"/>
        <v>-11.237734182849129</v>
      </c>
      <c r="AI320" s="161">
        <f t="shared" si="222"/>
        <v>-11.465263007382129</v>
      </c>
      <c r="AJ320" s="161">
        <f t="shared" si="223"/>
        <v>-11.768405138935329</v>
      </c>
      <c r="AK320" s="161">
        <f t="shared" si="224"/>
        <v>-12.13891218861146</v>
      </c>
      <c r="AL320" s="161">
        <f t="shared" si="225"/>
        <v>-12.518366141475795</v>
      </c>
      <c r="AM320" s="161">
        <f t="shared" si="226"/>
        <v>-12.989314689981871</v>
      </c>
      <c r="AN320" s="81"/>
      <c r="AO320" s="81"/>
      <c r="AP320" s="95">
        <v>5970</v>
      </c>
      <c r="AQ320" s="94">
        <f t="shared" si="208"/>
        <v>82.207097398922585</v>
      </c>
      <c r="AR320" s="94">
        <f t="shared" si="209"/>
        <v>142.27470707563467</v>
      </c>
      <c r="AS320" s="94">
        <f t="shared" si="210"/>
        <v>222.30422980567909</v>
      </c>
      <c r="AT320" s="94">
        <f t="shared" si="211"/>
        <v>320.11809092017796</v>
      </c>
      <c r="AU320" s="94">
        <f t="shared" si="212"/>
        <v>420.29393447636215</v>
      </c>
      <c r="AV320" s="94">
        <f t="shared" si="213"/>
        <v>544.62435128196626</v>
      </c>
      <c r="AW320" s="81"/>
      <c r="AX320" s="95">
        <v>5970</v>
      </c>
      <c r="AY320" s="99">
        <f>'Max limit'!AX320*Input!PrimaryDrive_ratio*Input!Gear1_ratio*Input!FinalDrive_ratio</f>
        <v>526.87422037422027</v>
      </c>
      <c r="AZ320" s="99">
        <f t="shared" si="227"/>
        <v>8.7812370062370046</v>
      </c>
      <c r="BA320" s="99">
        <f>AZ320*Input!$N$23</f>
        <v>20662.233113201655</v>
      </c>
      <c r="BB320" s="97">
        <f t="shared" si="214"/>
        <v>20.662233113201655</v>
      </c>
      <c r="BC320" s="95">
        <v>5970</v>
      </c>
      <c r="BD320" s="99">
        <f>'Max limit'!AX320*Input!PrimaryDrive_ratio*Input!Gear2_ratio*Input!FinalDrive_ratio</f>
        <v>693.13230769230768</v>
      </c>
      <c r="BE320" s="99">
        <f t="shared" si="228"/>
        <v>11.552205128205127</v>
      </c>
      <c r="BF320" s="99">
        <f>BE320*Input!$N$23</f>
        <v>27182.315562256405</v>
      </c>
      <c r="BG320" s="100">
        <f t="shared" si="229"/>
        <v>27.182315562256406</v>
      </c>
      <c r="BH320" s="95">
        <v>5970</v>
      </c>
      <c r="BI320" s="99">
        <f>'Max limit'!AX320*Input!PrimaryDrive_ratio*Input!Gear3_ratio*Input!FinalDrive_ratio</f>
        <v>866.41538461538448</v>
      </c>
      <c r="BJ320" s="99">
        <f t="shared" si="230"/>
        <v>14.440256410256408</v>
      </c>
      <c r="BK320" s="99">
        <f>BJ320*Input!$N$23</f>
        <v>33977.894452820503</v>
      </c>
      <c r="BL320" s="100">
        <f t="shared" si="231"/>
        <v>33.9778944528205</v>
      </c>
      <c r="BM320" s="95">
        <v>5970</v>
      </c>
      <c r="BN320" s="99">
        <f>'Max limit'!AX320*Input!PrimaryDrive_ratio*Input!Gear4_ratio*Input!FinalDrive_ratio</f>
        <v>1039.6984615384615</v>
      </c>
      <c r="BO320" s="99">
        <f t="shared" si="232"/>
        <v>17.328307692307693</v>
      </c>
      <c r="BP320" s="99">
        <f>BO320*Input!$N$23</f>
        <v>40773.473343384612</v>
      </c>
      <c r="BQ320" s="100">
        <f t="shared" si="233"/>
        <v>40.773473343384609</v>
      </c>
      <c r="BR320" s="95">
        <v>5970</v>
      </c>
      <c r="BS320" s="99">
        <f>'Max limit'!AX320*Input!PrimaryDrive_ratio*Input!Gear5_ratio*Input!FinalDrive_ratio</f>
        <v>1191.3211538461537</v>
      </c>
      <c r="BT320" s="99">
        <f t="shared" si="234"/>
        <v>19.855352564102564</v>
      </c>
      <c r="BU320" s="99">
        <f>BT320*Input!$N$23</f>
        <v>46719.604872628195</v>
      </c>
      <c r="BV320" s="100">
        <f t="shared" si="235"/>
        <v>46.719604872628196</v>
      </c>
      <c r="BW320" s="95">
        <v>5970</v>
      </c>
      <c r="BX320" s="99">
        <f>'Max limit'!AX320*Input!PrimaryDrive_ratio*Input!Gear6_ratio*Input!FinalDrive_ratio</f>
        <v>1356.1284280936454</v>
      </c>
      <c r="BY320" s="99">
        <f t="shared" si="236"/>
        <v>22.602140468227425</v>
      </c>
      <c r="BZ320" s="99">
        <f>BY320*Input!$N$23</f>
        <v>53182.791317458184</v>
      </c>
      <c r="CA320" s="100">
        <f t="shared" si="237"/>
        <v>53.182791317458182</v>
      </c>
      <c r="CC320" s="95">
        <v>5970</v>
      </c>
      <c r="CD320" s="94">
        <f t="shared" si="238"/>
        <v>20.5</v>
      </c>
      <c r="CE320" s="94">
        <f t="shared" si="239"/>
        <v>27</v>
      </c>
      <c r="CF320" s="94">
        <f t="shared" si="240"/>
        <v>34</v>
      </c>
      <c r="CG320" s="94">
        <f t="shared" si="241"/>
        <v>41</v>
      </c>
      <c r="CH320" s="94">
        <f t="shared" si="242"/>
        <v>46.5</v>
      </c>
      <c r="CI320" s="94">
        <f t="shared" si="243"/>
        <v>53</v>
      </c>
      <c r="CK320" s="95">
        <v>5970</v>
      </c>
      <c r="CL320" s="162">
        <f t="shared" si="244"/>
        <v>8.7812370062370046</v>
      </c>
      <c r="CM320" s="162">
        <f t="shared" si="245"/>
        <v>11.552205128205127</v>
      </c>
      <c r="CN320" s="162">
        <f t="shared" si="246"/>
        <v>14.440256410256408</v>
      </c>
      <c r="CO320" s="162">
        <f t="shared" si="247"/>
        <v>17.328307692307693</v>
      </c>
      <c r="CP320" s="162">
        <f t="shared" si="248"/>
        <v>19.855352564102564</v>
      </c>
      <c r="CQ320" s="162">
        <f t="shared" si="249"/>
        <v>22.602140468227425</v>
      </c>
    </row>
    <row r="321" spans="1:95" ht="19.5" thickTop="1" thickBot="1">
      <c r="A321" s="70">
        <v>6020</v>
      </c>
      <c r="B321" s="70">
        <v>85.495999999999995</v>
      </c>
      <c r="C321" s="70">
        <v>99.744</v>
      </c>
      <c r="D321" s="70">
        <v>80.384</v>
      </c>
      <c r="E321" s="70">
        <v>4.117</v>
      </c>
      <c r="G321" s="92">
        <v>1</v>
      </c>
      <c r="H321" s="93">
        <f t="shared" si="250"/>
        <v>12.163043478260869</v>
      </c>
      <c r="O321" s="95">
        <v>5980</v>
      </c>
      <c r="P321" s="94">
        <f t="shared" si="202"/>
        <v>12.952128904489893</v>
      </c>
      <c r="Q321" s="94">
        <f t="shared" si="203"/>
        <v>13.208583287353536</v>
      </c>
      <c r="R321" s="94">
        <f t="shared" si="204"/>
        <v>13.292309619164667</v>
      </c>
      <c r="S321" s="94">
        <f t="shared" si="205"/>
        <v>13.073202992845895</v>
      </c>
      <c r="T321" s="94">
        <f t="shared" si="206"/>
        <v>12.841726890885933</v>
      </c>
      <c r="U321" s="94">
        <f t="shared" si="207"/>
        <v>12.404201347406687</v>
      </c>
      <c r="V321" s="82"/>
      <c r="W321" s="95">
        <v>5980</v>
      </c>
      <c r="X321" s="161">
        <f t="shared" si="215"/>
        <v>9.0717171657575832</v>
      </c>
      <c r="Y321" s="161">
        <f t="shared" si="216"/>
        <v>9.1908118410554813</v>
      </c>
      <c r="Z321" s="161">
        <f t="shared" si="217"/>
        <v>9.1649625879675742</v>
      </c>
      <c r="AA321" s="161">
        <f t="shared" si="218"/>
        <v>8.9079903925552522</v>
      </c>
      <c r="AB321" s="161">
        <f t="shared" si="219"/>
        <v>8.6379475072592626</v>
      </c>
      <c r="AC321" s="161">
        <f t="shared" si="220"/>
        <v>8.2004219637800162</v>
      </c>
      <c r="AD321" s="82"/>
      <c r="AE321" s="82"/>
      <c r="AF321" s="82"/>
      <c r="AG321" s="95">
        <v>5980</v>
      </c>
      <c r="AH321" s="161">
        <f t="shared" si="221"/>
        <v>-11.23877824086096</v>
      </c>
      <c r="AI321" s="161">
        <f t="shared" si="222"/>
        <v>-11.467069944404638</v>
      </c>
      <c r="AJ321" s="161">
        <f t="shared" si="223"/>
        <v>-11.771228478032997</v>
      </c>
      <c r="AK321" s="161">
        <f t="shared" si="224"/>
        <v>-12.142977796912104</v>
      </c>
      <c r="AL321" s="161">
        <f t="shared" si="225"/>
        <v>-12.523704016957327</v>
      </c>
      <c r="AM321" s="161">
        <f t="shared" si="226"/>
        <v>-12.996231603914914</v>
      </c>
      <c r="AN321" s="81"/>
      <c r="AO321" s="81"/>
      <c r="AP321" s="95">
        <v>5980</v>
      </c>
      <c r="AQ321" s="94">
        <f t="shared" si="208"/>
        <v>82.482728714045763</v>
      </c>
      <c r="AR321" s="94">
        <f t="shared" si="209"/>
        <v>142.75173844957692</v>
      </c>
      <c r="AS321" s="94">
        <f t="shared" si="210"/>
        <v>223.04959132746379</v>
      </c>
      <c r="AT321" s="94">
        <f t="shared" si="211"/>
        <v>321.19141151154815</v>
      </c>
      <c r="AU321" s="94">
        <f t="shared" si="212"/>
        <v>421.70313360348649</v>
      </c>
      <c r="AV321" s="94">
        <f t="shared" si="213"/>
        <v>546.45041656028957</v>
      </c>
      <c r="AW321" s="81"/>
      <c r="AX321" s="95">
        <v>5980</v>
      </c>
      <c r="AY321" s="99">
        <f>'Max limit'!AX321*Input!PrimaryDrive_ratio*Input!Gear1_ratio*Input!FinalDrive_ratio</f>
        <v>527.75675675675677</v>
      </c>
      <c r="AZ321" s="99">
        <f t="shared" si="227"/>
        <v>8.795945945945947</v>
      </c>
      <c r="BA321" s="99">
        <f>AZ321*Input!$N$23</f>
        <v>20696.843218918919</v>
      </c>
      <c r="BB321" s="97">
        <f t="shared" si="214"/>
        <v>20.696843218918918</v>
      </c>
      <c r="BC321" s="95">
        <v>5980</v>
      </c>
      <c r="BD321" s="99">
        <f>'Max limit'!AX321*Input!PrimaryDrive_ratio*Input!Gear2_ratio*Input!FinalDrive_ratio</f>
        <v>694.29333333333329</v>
      </c>
      <c r="BE321" s="99">
        <f t="shared" si="228"/>
        <v>11.571555555555555</v>
      </c>
      <c r="BF321" s="99">
        <f>BE321*Input!$N$23</f>
        <v>27227.847079111107</v>
      </c>
      <c r="BG321" s="100">
        <f t="shared" si="229"/>
        <v>27.227847079111108</v>
      </c>
      <c r="BH321" s="95">
        <v>5980</v>
      </c>
      <c r="BI321" s="99">
        <f>'Max limit'!AX321*Input!PrimaryDrive_ratio*Input!Gear3_ratio*Input!FinalDrive_ratio</f>
        <v>867.86666666666656</v>
      </c>
      <c r="BJ321" s="99">
        <f t="shared" si="230"/>
        <v>14.464444444444442</v>
      </c>
      <c r="BK321" s="99">
        <f>BJ321*Input!$N$23</f>
        <v>34034.808848888875</v>
      </c>
      <c r="BL321" s="100">
        <f t="shared" si="231"/>
        <v>34.034808848888872</v>
      </c>
      <c r="BM321" s="95">
        <v>5980</v>
      </c>
      <c r="BN321" s="99">
        <f>'Max limit'!AX321*Input!PrimaryDrive_ratio*Input!Gear4_ratio*Input!FinalDrive_ratio</f>
        <v>1041.44</v>
      </c>
      <c r="BO321" s="99">
        <f t="shared" si="232"/>
        <v>17.357333333333333</v>
      </c>
      <c r="BP321" s="99">
        <f>BO321*Input!$N$23</f>
        <v>40841.770618666662</v>
      </c>
      <c r="BQ321" s="100">
        <f t="shared" si="233"/>
        <v>40.841770618666665</v>
      </c>
      <c r="BR321" s="95">
        <v>5980</v>
      </c>
      <c r="BS321" s="99">
        <f>'Max limit'!AX321*Input!PrimaryDrive_ratio*Input!Gear5_ratio*Input!FinalDrive_ratio</f>
        <v>1193.3166666666666</v>
      </c>
      <c r="BT321" s="99">
        <f t="shared" si="234"/>
        <v>19.888611111111111</v>
      </c>
      <c r="BU321" s="99">
        <f>BT321*Input!$N$23</f>
        <v>46797.862167222214</v>
      </c>
      <c r="BV321" s="100">
        <f t="shared" si="235"/>
        <v>46.797862167222213</v>
      </c>
      <c r="BW321" s="95">
        <v>5980</v>
      </c>
      <c r="BX321" s="99">
        <f>'Max limit'!AX321*Input!PrimaryDrive_ratio*Input!Gear6_ratio*Input!FinalDrive_ratio</f>
        <v>1358.3999999999999</v>
      </c>
      <c r="BY321" s="99">
        <f t="shared" si="236"/>
        <v>22.639999999999997</v>
      </c>
      <c r="BZ321" s="99">
        <f>BY321*Input!$N$23</f>
        <v>53271.874719999985</v>
      </c>
      <c r="CA321" s="100">
        <f t="shared" si="237"/>
        <v>53.271874719999985</v>
      </c>
      <c r="CC321" s="95">
        <v>5980</v>
      </c>
      <c r="CD321" s="94">
        <f t="shared" si="238"/>
        <v>20.5</v>
      </c>
      <c r="CE321" s="94">
        <f t="shared" si="239"/>
        <v>27</v>
      </c>
      <c r="CF321" s="94">
        <f t="shared" si="240"/>
        <v>34</v>
      </c>
      <c r="CG321" s="94">
        <f t="shared" si="241"/>
        <v>41</v>
      </c>
      <c r="CH321" s="94">
        <f t="shared" si="242"/>
        <v>47</v>
      </c>
      <c r="CI321" s="94">
        <f t="shared" si="243"/>
        <v>53.5</v>
      </c>
      <c r="CK321" s="95">
        <v>5980</v>
      </c>
      <c r="CL321" s="162">
        <f t="shared" si="244"/>
        <v>8.795945945945947</v>
      </c>
      <c r="CM321" s="162">
        <f t="shared" si="245"/>
        <v>11.571555555555555</v>
      </c>
      <c r="CN321" s="162">
        <f t="shared" si="246"/>
        <v>14.464444444444442</v>
      </c>
      <c r="CO321" s="162">
        <f t="shared" si="247"/>
        <v>17.357333333333333</v>
      </c>
      <c r="CP321" s="162">
        <f t="shared" si="248"/>
        <v>19.888611111111111</v>
      </c>
      <c r="CQ321" s="162">
        <f t="shared" si="249"/>
        <v>22.639999999999997</v>
      </c>
    </row>
    <row r="322" spans="1:95" ht="19.5" thickTop="1" thickBot="1">
      <c r="A322" s="70">
        <v>6030</v>
      </c>
      <c r="B322" s="70">
        <v>85.628</v>
      </c>
      <c r="C322" s="70">
        <v>99.733000000000004</v>
      </c>
      <c r="D322" s="70">
        <v>80.506</v>
      </c>
      <c r="E322" s="70">
        <v>4.1210000000000004</v>
      </c>
      <c r="G322" s="92">
        <v>1</v>
      </c>
      <c r="H322" s="93">
        <f t="shared" si="250"/>
        <v>12.208237986270023</v>
      </c>
      <c r="O322" s="95">
        <v>5990</v>
      </c>
      <c r="P322" s="94">
        <f t="shared" si="202"/>
        <v>12.951235053729844</v>
      </c>
      <c r="Q322" s="94">
        <f t="shared" si="203"/>
        <v>13.206981551791687</v>
      </c>
      <c r="R322" s="94">
        <f t="shared" si="204"/>
        <v>13.289738651572494</v>
      </c>
      <c r="S322" s="94">
        <f t="shared" si="205"/>
        <v>13.069466834436721</v>
      </c>
      <c r="T322" s="94">
        <f t="shared" si="206"/>
        <v>12.836776141659689</v>
      </c>
      <c r="U322" s="94">
        <f t="shared" si="207"/>
        <v>12.397786078556653</v>
      </c>
      <c r="V322" s="82"/>
      <c r="W322" s="95">
        <v>5990</v>
      </c>
      <c r="X322" s="161">
        <f t="shared" si="215"/>
        <v>9.0708233149975346</v>
      </c>
      <c r="Y322" s="161">
        <f t="shared" si="216"/>
        <v>9.1892101054936326</v>
      </c>
      <c r="Z322" s="161">
        <f t="shared" si="217"/>
        <v>9.1623916203754021</v>
      </c>
      <c r="AA322" s="161">
        <f t="shared" si="218"/>
        <v>8.9042542341460766</v>
      </c>
      <c r="AB322" s="161">
        <f t="shared" si="219"/>
        <v>8.632996758033018</v>
      </c>
      <c r="AC322" s="161">
        <f t="shared" si="220"/>
        <v>8.1940066949299837</v>
      </c>
      <c r="AD322" s="82"/>
      <c r="AE322" s="82"/>
      <c r="AF322" s="82"/>
      <c r="AG322" s="95">
        <v>5990</v>
      </c>
      <c r="AH322" s="161">
        <f t="shared" si="221"/>
        <v>-11.239824046250215</v>
      </c>
      <c r="AI322" s="161">
        <f t="shared" si="222"/>
        <v>-11.468879905589528</v>
      </c>
      <c r="AJ322" s="161">
        <f t="shared" si="223"/>
        <v>-11.774056542384388</v>
      </c>
      <c r="AK322" s="161">
        <f t="shared" si="224"/>
        <v>-12.147050209578106</v>
      </c>
      <c r="AL322" s="161">
        <f t="shared" si="225"/>
        <v>-12.52905082612167</v>
      </c>
      <c r="AM322" s="161">
        <f t="shared" si="226"/>
        <v>-13.00316009427295</v>
      </c>
      <c r="AN322" s="81"/>
      <c r="AO322" s="81"/>
      <c r="AP322" s="95">
        <v>5990</v>
      </c>
      <c r="AQ322" s="94">
        <f t="shared" si="208"/>
        <v>82.758821336809206</v>
      </c>
      <c r="AR322" s="94">
        <f t="shared" si="209"/>
        <v>143.22956820238767</v>
      </c>
      <c r="AS322" s="94">
        <f t="shared" si="210"/>
        <v>223.79620031623077</v>
      </c>
      <c r="AT322" s="94">
        <f t="shared" si="211"/>
        <v>322.26652845537245</v>
      </c>
      <c r="AU322" s="94">
        <f t="shared" si="212"/>
        <v>423.11469122287349</v>
      </c>
      <c r="AV322" s="94">
        <f t="shared" si="213"/>
        <v>548.27953801481112</v>
      </c>
      <c r="AW322" s="81"/>
      <c r="AX322" s="95">
        <v>5990</v>
      </c>
      <c r="AY322" s="99">
        <f>'Max limit'!AX322*Input!PrimaryDrive_ratio*Input!Gear1_ratio*Input!FinalDrive_ratio</f>
        <v>528.63929313929316</v>
      </c>
      <c r="AZ322" s="99">
        <f t="shared" si="227"/>
        <v>8.8106548856548859</v>
      </c>
      <c r="BA322" s="99">
        <f>AZ322*Input!$N$23</f>
        <v>20731.453324636172</v>
      </c>
      <c r="BB322" s="97">
        <f t="shared" si="214"/>
        <v>20.731453324636171</v>
      </c>
      <c r="BC322" s="95">
        <v>5990</v>
      </c>
      <c r="BD322" s="99">
        <f>'Max limit'!AX322*Input!PrimaryDrive_ratio*Input!Gear2_ratio*Input!FinalDrive_ratio</f>
        <v>695.45435897435891</v>
      </c>
      <c r="BE322" s="99">
        <f t="shared" si="228"/>
        <v>11.590905982905982</v>
      </c>
      <c r="BF322" s="99">
        <f>BE322*Input!$N$23</f>
        <v>27273.378595965805</v>
      </c>
      <c r="BG322" s="100">
        <f t="shared" si="229"/>
        <v>27.273378595965806</v>
      </c>
      <c r="BH322" s="95">
        <v>5990</v>
      </c>
      <c r="BI322" s="99">
        <f>'Max limit'!AX322*Input!PrimaryDrive_ratio*Input!Gear3_ratio*Input!FinalDrive_ratio</f>
        <v>869.31794871794864</v>
      </c>
      <c r="BJ322" s="99">
        <f t="shared" si="230"/>
        <v>14.488632478632477</v>
      </c>
      <c r="BK322" s="99">
        <f>BJ322*Input!$N$23</f>
        <v>34091.723244957255</v>
      </c>
      <c r="BL322" s="100">
        <f t="shared" si="231"/>
        <v>34.091723244957258</v>
      </c>
      <c r="BM322" s="95">
        <v>5990</v>
      </c>
      <c r="BN322" s="99">
        <f>'Max limit'!AX322*Input!PrimaryDrive_ratio*Input!Gear4_ratio*Input!FinalDrive_ratio</f>
        <v>1043.1815384615386</v>
      </c>
      <c r="BO322" s="99">
        <f t="shared" si="232"/>
        <v>17.386358974358977</v>
      </c>
      <c r="BP322" s="99">
        <f>BO322*Input!$N$23</f>
        <v>40910.067893948719</v>
      </c>
      <c r="BQ322" s="100">
        <f t="shared" si="233"/>
        <v>40.910067893948721</v>
      </c>
      <c r="BR322" s="95">
        <v>5990</v>
      </c>
      <c r="BS322" s="99">
        <f>'Max limit'!AX322*Input!PrimaryDrive_ratio*Input!Gear5_ratio*Input!FinalDrive_ratio</f>
        <v>1195.3121794871793</v>
      </c>
      <c r="BT322" s="99">
        <f t="shared" si="234"/>
        <v>19.921869658119654</v>
      </c>
      <c r="BU322" s="99">
        <f>BT322*Input!$N$23</f>
        <v>46876.119461816219</v>
      </c>
      <c r="BV322" s="100">
        <f t="shared" si="235"/>
        <v>46.876119461816216</v>
      </c>
      <c r="BW322" s="95">
        <v>5990</v>
      </c>
      <c r="BX322" s="99">
        <f>'Max limit'!AX322*Input!PrimaryDrive_ratio*Input!Gear6_ratio*Input!FinalDrive_ratio</f>
        <v>1360.6715719063543</v>
      </c>
      <c r="BY322" s="99">
        <f t="shared" si="236"/>
        <v>22.677859531772572</v>
      </c>
      <c r="BZ322" s="99">
        <f>BY322*Input!$N$23</f>
        <v>53360.958122541793</v>
      </c>
      <c r="CA322" s="100">
        <f t="shared" si="237"/>
        <v>53.360958122541795</v>
      </c>
      <c r="CC322" s="95">
        <v>5990</v>
      </c>
      <c r="CD322" s="94">
        <f t="shared" si="238"/>
        <v>20.5</v>
      </c>
      <c r="CE322" s="94">
        <f t="shared" si="239"/>
        <v>27.5</v>
      </c>
      <c r="CF322" s="94">
        <f t="shared" si="240"/>
        <v>34</v>
      </c>
      <c r="CG322" s="94">
        <f t="shared" si="241"/>
        <v>41</v>
      </c>
      <c r="CH322" s="94">
        <f t="shared" si="242"/>
        <v>47</v>
      </c>
      <c r="CI322" s="94">
        <f t="shared" si="243"/>
        <v>53.5</v>
      </c>
      <c r="CK322" s="95">
        <v>5990</v>
      </c>
      <c r="CL322" s="162">
        <f t="shared" si="244"/>
        <v>8.8106548856548859</v>
      </c>
      <c r="CM322" s="162">
        <f t="shared" si="245"/>
        <v>11.590905982905982</v>
      </c>
      <c r="CN322" s="162">
        <f t="shared" si="246"/>
        <v>14.488632478632477</v>
      </c>
      <c r="CO322" s="162">
        <f t="shared" si="247"/>
        <v>17.386358974358977</v>
      </c>
      <c r="CP322" s="162">
        <f t="shared" si="248"/>
        <v>19.921869658119654</v>
      </c>
      <c r="CQ322" s="162">
        <f t="shared" si="249"/>
        <v>22.677859531772572</v>
      </c>
    </row>
    <row r="323" spans="1:95" ht="19.5" thickTop="1" thickBot="1">
      <c r="A323" s="70">
        <v>6040</v>
      </c>
      <c r="B323" s="70">
        <v>85.771000000000001</v>
      </c>
      <c r="C323" s="70">
        <v>99.733000000000004</v>
      </c>
      <c r="D323" s="70">
        <v>80.628</v>
      </c>
      <c r="E323" s="70">
        <v>4.1349999999999998</v>
      </c>
      <c r="G323" s="92">
        <v>1</v>
      </c>
      <c r="H323" s="93">
        <f t="shared" si="250"/>
        <v>12.253432494279176</v>
      </c>
      <c r="O323" s="95">
        <v>6000</v>
      </c>
      <c r="P323" s="94">
        <f t="shared" si="202"/>
        <v>12.950339709484819</v>
      </c>
      <c r="Q323" s="94">
        <f t="shared" si="203"/>
        <v>13.205377139979943</v>
      </c>
      <c r="R323" s="94">
        <f t="shared" si="204"/>
        <v>13.287163388295124</v>
      </c>
      <c r="S323" s="94">
        <f t="shared" si="205"/>
        <v>13.065724433490521</v>
      </c>
      <c r="T323" s="94">
        <f t="shared" si="206"/>
        <v>12.831817120504908</v>
      </c>
      <c r="U323" s="94">
        <f t="shared" si="207"/>
        <v>12.39136009079459</v>
      </c>
      <c r="V323" s="82"/>
      <c r="W323" s="95">
        <v>6000</v>
      </c>
      <c r="X323" s="161">
        <f t="shared" si="215"/>
        <v>9.0699279707525076</v>
      </c>
      <c r="Y323" s="161">
        <f t="shared" si="216"/>
        <v>9.1876056936818902</v>
      </c>
      <c r="Z323" s="161">
        <f t="shared" si="217"/>
        <v>9.1598163570980304</v>
      </c>
      <c r="AA323" s="161">
        <f t="shared" si="218"/>
        <v>8.9005118331998787</v>
      </c>
      <c r="AB323" s="161">
        <f t="shared" si="219"/>
        <v>8.6280377368782393</v>
      </c>
      <c r="AC323" s="161">
        <f t="shared" si="220"/>
        <v>8.1875807071679212</v>
      </c>
      <c r="AD323" s="82"/>
      <c r="AE323" s="82"/>
      <c r="AF323" s="82"/>
      <c r="AG323" s="95">
        <v>6000</v>
      </c>
      <c r="AH323" s="161">
        <f t="shared" si="221"/>
        <v>-11.240871599016897</v>
      </c>
      <c r="AI323" s="161">
        <f t="shared" si="222"/>
        <v>-11.470692890936798</v>
      </c>
      <c r="AJ323" s="161">
        <f t="shared" si="223"/>
        <v>-11.776889331989496</v>
      </c>
      <c r="AK323" s="161">
        <f t="shared" si="224"/>
        <v>-12.151129426609463</v>
      </c>
      <c r="AL323" s="161">
        <f t="shared" si="225"/>
        <v>-12.534406568968832</v>
      </c>
      <c r="AM323" s="161">
        <f t="shared" si="226"/>
        <v>-13.010100161055977</v>
      </c>
      <c r="AN323" s="81"/>
      <c r="AO323" s="81"/>
      <c r="AP323" s="95">
        <v>6000</v>
      </c>
      <c r="AQ323" s="94">
        <f t="shared" si="208"/>
        <v>83.03537526721307</v>
      </c>
      <c r="AR323" s="94">
        <f t="shared" si="209"/>
        <v>143.70819633406694</v>
      </c>
      <c r="AS323" s="94">
        <f t="shared" si="210"/>
        <v>224.5440567719796</v>
      </c>
      <c r="AT323" s="94">
        <f t="shared" si="211"/>
        <v>323.34344175165074</v>
      </c>
      <c r="AU323" s="94">
        <f t="shared" si="212"/>
        <v>424.52860733452388</v>
      </c>
      <c r="AV323" s="94">
        <f t="shared" si="213"/>
        <v>550.11171564553024</v>
      </c>
      <c r="AW323" s="81"/>
      <c r="AX323" s="95">
        <v>6000</v>
      </c>
      <c r="AY323" s="99">
        <f>'Max limit'!AX323*Input!PrimaryDrive_ratio*Input!Gear1_ratio*Input!FinalDrive_ratio</f>
        <v>529.52182952182955</v>
      </c>
      <c r="AZ323" s="99">
        <f t="shared" si="227"/>
        <v>8.8253638253638265</v>
      </c>
      <c r="BA323" s="99">
        <f>AZ323*Input!$N$23</f>
        <v>20766.063430353428</v>
      </c>
      <c r="BB323" s="97">
        <f t="shared" si="214"/>
        <v>20.766063430353427</v>
      </c>
      <c r="BC323" s="95">
        <v>6000</v>
      </c>
      <c r="BD323" s="99">
        <f>'Max limit'!AX323*Input!PrimaryDrive_ratio*Input!Gear2_ratio*Input!FinalDrive_ratio</f>
        <v>696.61538461538453</v>
      </c>
      <c r="BE323" s="99">
        <f t="shared" si="228"/>
        <v>11.610256410256408</v>
      </c>
      <c r="BF323" s="99">
        <f>BE323*Input!$N$23</f>
        <v>27318.910112820504</v>
      </c>
      <c r="BG323" s="100">
        <f t="shared" si="229"/>
        <v>27.318910112820504</v>
      </c>
      <c r="BH323" s="95">
        <v>6000</v>
      </c>
      <c r="BI323" s="99">
        <f>'Max limit'!AX323*Input!PrimaryDrive_ratio*Input!Gear3_ratio*Input!FinalDrive_ratio</f>
        <v>870.7692307692306</v>
      </c>
      <c r="BJ323" s="99">
        <f t="shared" si="230"/>
        <v>14.512820512820509</v>
      </c>
      <c r="BK323" s="99">
        <f>BJ323*Input!$N$23</f>
        <v>34148.637641025627</v>
      </c>
      <c r="BL323" s="100">
        <f t="shared" si="231"/>
        <v>34.14863764102563</v>
      </c>
      <c r="BM323" s="95">
        <v>6000</v>
      </c>
      <c r="BN323" s="99">
        <f>'Max limit'!AX323*Input!PrimaryDrive_ratio*Input!Gear4_ratio*Input!FinalDrive_ratio</f>
        <v>1044.9230769230769</v>
      </c>
      <c r="BO323" s="99">
        <f t="shared" si="232"/>
        <v>17.415384615384614</v>
      </c>
      <c r="BP323" s="99">
        <f>BO323*Input!$N$23</f>
        <v>40978.365169230761</v>
      </c>
      <c r="BQ323" s="100">
        <f t="shared" si="233"/>
        <v>40.978365169230763</v>
      </c>
      <c r="BR323" s="95">
        <v>6000</v>
      </c>
      <c r="BS323" s="99">
        <f>'Max limit'!AX323*Input!PrimaryDrive_ratio*Input!Gear5_ratio*Input!FinalDrive_ratio</f>
        <v>1197.3076923076922</v>
      </c>
      <c r="BT323" s="99">
        <f t="shared" si="234"/>
        <v>19.955128205128201</v>
      </c>
      <c r="BU323" s="99">
        <f>BT323*Input!$N$23</f>
        <v>46954.376756410238</v>
      </c>
      <c r="BV323" s="100">
        <f t="shared" si="235"/>
        <v>46.954376756410241</v>
      </c>
      <c r="BW323" s="95">
        <v>6000</v>
      </c>
      <c r="BX323" s="99">
        <f>'Max limit'!AX323*Input!PrimaryDrive_ratio*Input!Gear6_ratio*Input!FinalDrive_ratio</f>
        <v>1362.943143812709</v>
      </c>
      <c r="BY323" s="99">
        <f t="shared" si="236"/>
        <v>22.715719063545148</v>
      </c>
      <c r="BZ323" s="99">
        <f>BY323*Input!$N$23</f>
        <v>53450.041525083594</v>
      </c>
      <c r="CA323" s="100">
        <f t="shared" si="237"/>
        <v>53.450041525083591</v>
      </c>
      <c r="CC323" s="95">
        <v>6000</v>
      </c>
      <c r="CD323" s="94">
        <f t="shared" si="238"/>
        <v>21</v>
      </c>
      <c r="CE323" s="94">
        <f t="shared" si="239"/>
        <v>27.5</v>
      </c>
      <c r="CF323" s="94">
        <f t="shared" si="240"/>
        <v>34</v>
      </c>
      <c r="CG323" s="94">
        <f t="shared" si="241"/>
        <v>41</v>
      </c>
      <c r="CH323" s="94">
        <f t="shared" si="242"/>
        <v>47</v>
      </c>
      <c r="CI323" s="94">
        <f t="shared" si="243"/>
        <v>53.5</v>
      </c>
      <c r="CK323" s="95">
        <v>6000</v>
      </c>
      <c r="CL323" s="162">
        <f t="shared" si="244"/>
        <v>8.8253638253638265</v>
      </c>
      <c r="CM323" s="162">
        <f t="shared" si="245"/>
        <v>11.610256410256408</v>
      </c>
      <c r="CN323" s="162">
        <f t="shared" si="246"/>
        <v>14.512820512820509</v>
      </c>
      <c r="CO323" s="162">
        <f t="shared" si="247"/>
        <v>17.415384615384614</v>
      </c>
      <c r="CP323" s="162">
        <f t="shared" si="248"/>
        <v>19.955128205128201</v>
      </c>
      <c r="CQ323" s="162">
        <f t="shared" si="249"/>
        <v>22.715719063545148</v>
      </c>
    </row>
    <row r="324" spans="1:95" ht="19.5" thickTop="1" thickBot="1">
      <c r="A324" s="70">
        <v>6050</v>
      </c>
      <c r="B324" s="70">
        <v>85.911000000000001</v>
      </c>
      <c r="C324" s="70">
        <v>99.731999999999999</v>
      </c>
      <c r="D324" s="70">
        <v>80.75</v>
      </c>
      <c r="E324" s="70">
        <v>4.1509999999999998</v>
      </c>
      <c r="G324" s="92">
        <v>1</v>
      </c>
      <c r="H324" s="93">
        <f t="shared" si="250"/>
        <v>12.298627002288329</v>
      </c>
      <c r="O324" s="95">
        <v>6010</v>
      </c>
      <c r="P324" s="94">
        <f t="shared" si="202"/>
        <v>12.949442871754812</v>
      </c>
      <c r="Q324" s="94">
        <f t="shared" si="203"/>
        <v>13.203770051918305</v>
      </c>
      <c r="R324" s="94">
        <f t="shared" si="204"/>
        <v>13.284583829332551</v>
      </c>
      <c r="S324" s="94">
        <f t="shared" si="205"/>
        <v>13.061975790007295</v>
      </c>
      <c r="T324" s="94">
        <f t="shared" si="206"/>
        <v>12.826849827421601</v>
      </c>
      <c r="U324" s="94">
        <f t="shared" si="207"/>
        <v>12.384923384120496</v>
      </c>
      <c r="V324" s="82"/>
      <c r="W324" s="95">
        <v>6010</v>
      </c>
      <c r="X324" s="161">
        <f t="shared" si="215"/>
        <v>9.0690311330225022</v>
      </c>
      <c r="Y324" s="161">
        <f t="shared" si="216"/>
        <v>9.1859986056202505</v>
      </c>
      <c r="Z324" s="161">
        <f t="shared" si="217"/>
        <v>9.1572367981354574</v>
      </c>
      <c r="AA324" s="161">
        <f t="shared" si="218"/>
        <v>8.896763189716653</v>
      </c>
      <c r="AB324" s="161">
        <f t="shared" si="219"/>
        <v>8.6230704437949299</v>
      </c>
      <c r="AC324" s="161">
        <f t="shared" si="220"/>
        <v>8.1811440004938287</v>
      </c>
      <c r="AD324" s="82"/>
      <c r="AE324" s="82"/>
      <c r="AF324" s="82"/>
      <c r="AG324" s="95">
        <v>6010</v>
      </c>
      <c r="AH324" s="161">
        <f t="shared" si="221"/>
        <v>-11.241920899161004</v>
      </c>
      <c r="AI324" s="161">
        <f t="shared" si="222"/>
        <v>-11.472508900446448</v>
      </c>
      <c r="AJ324" s="161">
        <f t="shared" si="223"/>
        <v>-11.779726846848327</v>
      </c>
      <c r="AK324" s="161">
        <f t="shared" si="224"/>
        <v>-12.155215448006178</v>
      </c>
      <c r="AL324" s="161">
        <f t="shared" si="225"/>
        <v>-12.539771245498805</v>
      </c>
      <c r="AM324" s="161">
        <f t="shared" si="226"/>
        <v>-13.017051804263996</v>
      </c>
      <c r="AN324" s="81"/>
      <c r="AO324" s="81"/>
      <c r="AP324" s="95">
        <v>6010</v>
      </c>
      <c r="AQ324" s="94">
        <f t="shared" si="208"/>
        <v>83.312390505257312</v>
      </c>
      <c r="AR324" s="94">
        <f t="shared" si="209"/>
        <v>144.18762284461479</v>
      </c>
      <c r="AS324" s="94">
        <f t="shared" si="210"/>
        <v>225.29316069471071</v>
      </c>
      <c r="AT324" s="94">
        <f t="shared" si="211"/>
        <v>324.42215140038337</v>
      </c>
      <c r="AU324" s="94">
        <f t="shared" si="212"/>
        <v>425.94488193843728</v>
      </c>
      <c r="AV324" s="94">
        <f t="shared" si="213"/>
        <v>551.94694945244771</v>
      </c>
      <c r="AW324" s="81"/>
      <c r="AX324" s="95">
        <v>6010</v>
      </c>
      <c r="AY324" s="99">
        <f>'Max limit'!AX324*Input!PrimaryDrive_ratio*Input!Gear1_ratio*Input!FinalDrive_ratio</f>
        <v>530.40436590436593</v>
      </c>
      <c r="AZ324" s="99">
        <f t="shared" si="227"/>
        <v>8.8400727650727653</v>
      </c>
      <c r="BA324" s="99">
        <f>AZ324*Input!$N$23</f>
        <v>20800.673536070684</v>
      </c>
      <c r="BB324" s="97">
        <f t="shared" si="214"/>
        <v>20.800673536070683</v>
      </c>
      <c r="BC324" s="95">
        <v>6010</v>
      </c>
      <c r="BD324" s="99">
        <f>'Max limit'!AX324*Input!PrimaryDrive_ratio*Input!Gear2_ratio*Input!FinalDrive_ratio</f>
        <v>697.77641025641026</v>
      </c>
      <c r="BE324" s="99">
        <f t="shared" si="228"/>
        <v>11.629606837606838</v>
      </c>
      <c r="BF324" s="99">
        <f>BE324*Input!$N$23</f>
        <v>27364.44162967521</v>
      </c>
      <c r="BG324" s="100">
        <f t="shared" si="229"/>
        <v>27.364441629675209</v>
      </c>
      <c r="BH324" s="95">
        <v>6010</v>
      </c>
      <c r="BI324" s="99">
        <f>'Max limit'!AX324*Input!PrimaryDrive_ratio*Input!Gear3_ratio*Input!FinalDrive_ratio</f>
        <v>872.22051282051279</v>
      </c>
      <c r="BJ324" s="99">
        <f t="shared" si="230"/>
        <v>14.537008547008547</v>
      </c>
      <c r="BK324" s="99">
        <f>BJ324*Input!$N$23</f>
        <v>34205.552037094014</v>
      </c>
      <c r="BL324" s="100">
        <f t="shared" si="231"/>
        <v>34.205552037094016</v>
      </c>
      <c r="BM324" s="95">
        <v>6010</v>
      </c>
      <c r="BN324" s="99">
        <f>'Max limit'!AX324*Input!PrimaryDrive_ratio*Input!Gear4_ratio*Input!FinalDrive_ratio</f>
        <v>1046.6646153846154</v>
      </c>
      <c r="BO324" s="99">
        <f t="shared" si="232"/>
        <v>17.444410256410258</v>
      </c>
      <c r="BP324" s="99">
        <f>BO324*Input!$N$23</f>
        <v>41046.662444512818</v>
      </c>
      <c r="BQ324" s="100">
        <f t="shared" si="233"/>
        <v>41.046662444512819</v>
      </c>
      <c r="BR324" s="95">
        <v>6010</v>
      </c>
      <c r="BS324" s="99">
        <f>'Max limit'!AX324*Input!PrimaryDrive_ratio*Input!Gear5_ratio*Input!FinalDrive_ratio</f>
        <v>1199.303205128205</v>
      </c>
      <c r="BT324" s="99">
        <f t="shared" si="234"/>
        <v>19.988386752136751</v>
      </c>
      <c r="BU324" s="99">
        <f>BT324*Input!$N$23</f>
        <v>47032.634051004265</v>
      </c>
      <c r="BV324" s="100">
        <f t="shared" si="235"/>
        <v>47.032634051004266</v>
      </c>
      <c r="BW324" s="95">
        <v>6010</v>
      </c>
      <c r="BX324" s="99">
        <f>'Max limit'!AX324*Input!PrimaryDrive_ratio*Input!Gear6_ratio*Input!FinalDrive_ratio</f>
        <v>1365.2147157190634</v>
      </c>
      <c r="BY324" s="99">
        <f t="shared" si="236"/>
        <v>22.753578595317723</v>
      </c>
      <c r="BZ324" s="99">
        <f>BY324*Input!$N$23</f>
        <v>53539.124927625402</v>
      </c>
      <c r="CA324" s="100">
        <f t="shared" si="237"/>
        <v>53.539124927625402</v>
      </c>
      <c r="CC324" s="95">
        <v>6010</v>
      </c>
      <c r="CD324" s="94">
        <f t="shared" si="238"/>
        <v>21</v>
      </c>
      <c r="CE324" s="94">
        <f t="shared" si="239"/>
        <v>27.5</v>
      </c>
      <c r="CF324" s="94">
        <f t="shared" si="240"/>
        <v>34</v>
      </c>
      <c r="CG324" s="94">
        <f t="shared" si="241"/>
        <v>41</v>
      </c>
      <c r="CH324" s="94">
        <f t="shared" si="242"/>
        <v>47</v>
      </c>
      <c r="CI324" s="94">
        <f t="shared" si="243"/>
        <v>53.5</v>
      </c>
      <c r="CK324" s="95">
        <v>6010</v>
      </c>
      <c r="CL324" s="162">
        <f t="shared" si="244"/>
        <v>8.8400727650727653</v>
      </c>
      <c r="CM324" s="162">
        <f t="shared" si="245"/>
        <v>11.629606837606838</v>
      </c>
      <c r="CN324" s="162">
        <f t="shared" si="246"/>
        <v>14.537008547008547</v>
      </c>
      <c r="CO324" s="162">
        <f t="shared" si="247"/>
        <v>17.444410256410258</v>
      </c>
      <c r="CP324" s="162">
        <f t="shared" si="248"/>
        <v>19.988386752136751</v>
      </c>
      <c r="CQ324" s="162">
        <f t="shared" si="249"/>
        <v>22.753578595317723</v>
      </c>
    </row>
    <row r="325" spans="1:95" ht="19.5" thickTop="1" thickBot="1">
      <c r="A325" s="70">
        <v>6060</v>
      </c>
      <c r="B325" s="70">
        <v>86.048000000000002</v>
      </c>
      <c r="C325" s="70">
        <v>99.725999999999999</v>
      </c>
      <c r="D325" s="70">
        <v>80.87</v>
      </c>
      <c r="E325" s="70">
        <v>4.1669999999999998</v>
      </c>
      <c r="G325" s="92">
        <v>1</v>
      </c>
      <c r="H325" s="93">
        <f t="shared" si="250"/>
        <v>12.343821510297483</v>
      </c>
      <c r="O325" s="95">
        <v>6020</v>
      </c>
      <c r="P325" s="94">
        <f t="shared" si="202"/>
        <v>12.948544540539828</v>
      </c>
      <c r="Q325" s="94">
        <f t="shared" si="203"/>
        <v>13.202160287606773</v>
      </c>
      <c r="R325" s="94">
        <f t="shared" si="204"/>
        <v>13.281999974684778</v>
      </c>
      <c r="S325" s="94">
        <f t="shared" si="205"/>
        <v>13.058220903987049</v>
      </c>
      <c r="T325" s="94">
        <f t="shared" si="206"/>
        <v>12.821874262409759</v>
      </c>
      <c r="U325" s="94">
        <f t="shared" si="207"/>
        <v>12.378475958534372</v>
      </c>
      <c r="V325" s="82"/>
      <c r="W325" s="95">
        <v>6020</v>
      </c>
      <c r="X325" s="161">
        <f t="shared" si="215"/>
        <v>9.0681328018075167</v>
      </c>
      <c r="Y325" s="161">
        <f t="shared" si="216"/>
        <v>9.1843888413087189</v>
      </c>
      <c r="Z325" s="161">
        <f t="shared" si="217"/>
        <v>9.1546529434876867</v>
      </c>
      <c r="AA325" s="161">
        <f t="shared" si="218"/>
        <v>8.8930083036964049</v>
      </c>
      <c r="AB325" s="161">
        <f t="shared" si="219"/>
        <v>8.61809487878309</v>
      </c>
      <c r="AC325" s="161">
        <f t="shared" si="220"/>
        <v>8.1746965749077045</v>
      </c>
      <c r="AD325" s="82"/>
      <c r="AE325" s="82"/>
      <c r="AF325" s="82"/>
      <c r="AG325" s="95">
        <v>6020</v>
      </c>
      <c r="AH325" s="161">
        <f t="shared" si="221"/>
        <v>-11.242971946682536</v>
      </c>
      <c r="AI325" s="161">
        <f t="shared" si="222"/>
        <v>-11.474327934118479</v>
      </c>
      <c r="AJ325" s="161">
        <f t="shared" si="223"/>
        <v>-11.782569086960876</v>
      </c>
      <c r="AK325" s="161">
        <f t="shared" si="224"/>
        <v>-12.159308273768248</v>
      </c>
      <c r="AL325" s="161">
        <f t="shared" si="225"/>
        <v>-12.545144855711595</v>
      </c>
      <c r="AM325" s="161">
        <f t="shared" si="226"/>
        <v>-13.024015023897011</v>
      </c>
      <c r="AN325" s="81"/>
      <c r="AO325" s="81"/>
      <c r="AP325" s="95">
        <v>6020</v>
      </c>
      <c r="AQ325" s="94">
        <f t="shared" si="208"/>
        <v>83.589867050941933</v>
      </c>
      <c r="AR325" s="94">
        <f t="shared" si="209"/>
        <v>144.66784773403111</v>
      </c>
      <c r="AS325" s="94">
        <f t="shared" si="210"/>
        <v>226.04351208442367</v>
      </c>
      <c r="AT325" s="94">
        <f t="shared" si="211"/>
        <v>325.50265740156999</v>
      </c>
      <c r="AU325" s="94">
        <f t="shared" si="212"/>
        <v>427.36351503461321</v>
      </c>
      <c r="AV325" s="94">
        <f t="shared" si="213"/>
        <v>553.78523943556343</v>
      </c>
      <c r="AW325" s="81"/>
      <c r="AX325" s="95">
        <v>6020</v>
      </c>
      <c r="AY325" s="99">
        <f>'Max limit'!AX325*Input!PrimaryDrive_ratio*Input!Gear1_ratio*Input!FinalDrive_ratio</f>
        <v>531.28690228690232</v>
      </c>
      <c r="AZ325" s="99">
        <f t="shared" si="227"/>
        <v>8.8547817047817059</v>
      </c>
      <c r="BA325" s="99">
        <f>AZ325*Input!$N$23</f>
        <v>20835.283641787941</v>
      </c>
      <c r="BB325" s="97">
        <f t="shared" si="214"/>
        <v>20.835283641787942</v>
      </c>
      <c r="BC325" s="95">
        <v>6020</v>
      </c>
      <c r="BD325" s="99">
        <f>'Max limit'!AX325*Input!PrimaryDrive_ratio*Input!Gear2_ratio*Input!FinalDrive_ratio</f>
        <v>698.93743589743588</v>
      </c>
      <c r="BE325" s="99">
        <f t="shared" si="228"/>
        <v>11.648957264957264</v>
      </c>
      <c r="BF325" s="99">
        <f>BE325*Input!$N$23</f>
        <v>27409.973146529908</v>
      </c>
      <c r="BG325" s="100">
        <f t="shared" si="229"/>
        <v>27.409973146529907</v>
      </c>
      <c r="BH325" s="95">
        <v>6020</v>
      </c>
      <c r="BI325" s="99">
        <f>'Max limit'!AX325*Input!PrimaryDrive_ratio*Input!Gear3_ratio*Input!FinalDrive_ratio</f>
        <v>873.67179487179476</v>
      </c>
      <c r="BJ325" s="99">
        <f t="shared" si="230"/>
        <v>14.56119658119658</v>
      </c>
      <c r="BK325" s="99">
        <f>BJ325*Input!$N$23</f>
        <v>34262.466433162386</v>
      </c>
      <c r="BL325" s="100">
        <f t="shared" si="231"/>
        <v>34.262466433162388</v>
      </c>
      <c r="BM325" s="95">
        <v>6020</v>
      </c>
      <c r="BN325" s="99">
        <f>'Max limit'!AX325*Input!PrimaryDrive_ratio*Input!Gear4_ratio*Input!FinalDrive_ratio</f>
        <v>1048.4061538461538</v>
      </c>
      <c r="BO325" s="99">
        <f t="shared" si="232"/>
        <v>17.473435897435895</v>
      </c>
      <c r="BP325" s="99">
        <f>BO325*Input!$N$23</f>
        <v>41114.959719794861</v>
      </c>
      <c r="BQ325" s="100">
        <f t="shared" si="233"/>
        <v>41.114959719794861</v>
      </c>
      <c r="BR325" s="95">
        <v>6020</v>
      </c>
      <c r="BS325" s="99">
        <f>'Max limit'!AX325*Input!PrimaryDrive_ratio*Input!Gear5_ratio*Input!FinalDrive_ratio</f>
        <v>1201.2987179487177</v>
      </c>
      <c r="BT325" s="99">
        <f t="shared" si="234"/>
        <v>20.021645299145295</v>
      </c>
      <c r="BU325" s="99">
        <f>BT325*Input!$N$23</f>
        <v>47110.891345598269</v>
      </c>
      <c r="BV325" s="100">
        <f t="shared" si="235"/>
        <v>47.110891345598269</v>
      </c>
      <c r="BW325" s="95">
        <v>6020</v>
      </c>
      <c r="BX325" s="99">
        <f>'Max limit'!AX325*Input!PrimaryDrive_ratio*Input!Gear6_ratio*Input!FinalDrive_ratio</f>
        <v>1367.4862876254178</v>
      </c>
      <c r="BY325" s="99">
        <f t="shared" si="236"/>
        <v>22.791438127090299</v>
      </c>
      <c r="BZ325" s="99">
        <f>BY325*Input!$N$23</f>
        <v>53628.20833016721</v>
      </c>
      <c r="CA325" s="100">
        <f t="shared" si="237"/>
        <v>53.628208330167212</v>
      </c>
      <c r="CC325" s="95">
        <v>6020</v>
      </c>
      <c r="CD325" s="94">
        <f t="shared" si="238"/>
        <v>21</v>
      </c>
      <c r="CE325" s="94">
        <f t="shared" si="239"/>
        <v>27.5</v>
      </c>
      <c r="CF325" s="94">
        <f t="shared" si="240"/>
        <v>34.5</v>
      </c>
      <c r="CG325" s="94">
        <f t="shared" si="241"/>
        <v>41</v>
      </c>
      <c r="CH325" s="94">
        <f t="shared" si="242"/>
        <v>47</v>
      </c>
      <c r="CI325" s="94">
        <f t="shared" si="243"/>
        <v>53.5</v>
      </c>
      <c r="CK325" s="95">
        <v>6020</v>
      </c>
      <c r="CL325" s="162">
        <f t="shared" si="244"/>
        <v>8.8547817047817059</v>
      </c>
      <c r="CM325" s="162">
        <f t="shared" si="245"/>
        <v>11.648957264957264</v>
      </c>
      <c r="CN325" s="162">
        <f t="shared" si="246"/>
        <v>14.56119658119658</v>
      </c>
      <c r="CO325" s="162">
        <f t="shared" si="247"/>
        <v>17.473435897435895</v>
      </c>
      <c r="CP325" s="162">
        <f t="shared" si="248"/>
        <v>20.021645299145295</v>
      </c>
      <c r="CQ325" s="162">
        <f t="shared" si="249"/>
        <v>22.791438127090299</v>
      </c>
    </row>
    <row r="326" spans="1:95" ht="19.5" thickTop="1" thickBot="1">
      <c r="A326" s="70">
        <v>6070</v>
      </c>
      <c r="B326" s="70">
        <v>86.186999999999998</v>
      </c>
      <c r="C326" s="70">
        <v>99.721999999999994</v>
      </c>
      <c r="D326" s="70">
        <v>80.991</v>
      </c>
      <c r="E326" s="70">
        <v>4.1820000000000004</v>
      </c>
      <c r="G326" s="92">
        <v>1</v>
      </c>
      <c r="H326" s="93">
        <f t="shared" si="250"/>
        <v>12.389016018306636</v>
      </c>
      <c r="O326" s="95">
        <v>6030</v>
      </c>
      <c r="P326" s="94">
        <f t="shared" ref="P326:P389" si="251">(($H$10*$H$14*($H$5-$H$7)-(AQ326*($H$5-($H$10*$H$9)))))/(H$34*($H$5-($H$9*$H$10)))</f>
        <v>12.947644715839864</v>
      </c>
      <c r="Q326" s="94">
        <f t="shared" ref="Q326:Q389" si="252">(($H$10*$H$14*($H$5-$H$7)-(AR326*($H$5-($H$10*$H$9)))))/(I$34*($H$5-($H$9*$H$10)))</f>
        <v>13.200547847045346</v>
      </c>
      <c r="R326" s="94">
        <f t="shared" ref="R326:R389" si="253">(($H$10*$H$14*($H$5-$H$7)-(AS326*($H$5-($H$10*$H$9)))))/(J$34*($H$5-($H$9*$H$10)))</f>
        <v>13.279411824351806</v>
      </c>
      <c r="S326" s="94">
        <f t="shared" ref="S326:S389" si="254">(($H$10*$H$14*($H$5-$H$7)-(AT326*($H$5-($H$10*$H$9)))))/(K$34*($H$5-($H$9*$H$10)))</f>
        <v>13.054459775429775</v>
      </c>
      <c r="T326" s="94">
        <f t="shared" ref="T326:T389" si="255">(($H$10*$H$14*($H$5-$H$7)-(AU326*($H$5-($H$10*$H$9)))))/(L$34*($H$5-($H$9*$H$10)))</f>
        <v>12.816890425469387</v>
      </c>
      <c r="U326" s="94">
        <f t="shared" ref="U326:U389" si="256">(($H$10*$H$14*($H$5-$H$7)-(AV326*($H$5-($H$10*$H$9)))))/(M$34*($H$5-($H$9*$H$10)))</f>
        <v>12.372017814036219</v>
      </c>
      <c r="V326" s="82"/>
      <c r="W326" s="95">
        <v>6030</v>
      </c>
      <c r="X326" s="161">
        <f t="shared" si="215"/>
        <v>9.0672329771075528</v>
      </c>
      <c r="Y326" s="161">
        <f t="shared" si="216"/>
        <v>9.1827764007472918</v>
      </c>
      <c r="Z326" s="161">
        <f t="shared" si="217"/>
        <v>9.1520647931547146</v>
      </c>
      <c r="AA326" s="161">
        <f t="shared" si="218"/>
        <v>8.8892471751391309</v>
      </c>
      <c r="AB326" s="161">
        <f t="shared" si="219"/>
        <v>8.6131110418427159</v>
      </c>
      <c r="AC326" s="161">
        <f t="shared" si="220"/>
        <v>8.1682384304095503</v>
      </c>
      <c r="AD326" s="82"/>
      <c r="AE326" s="82"/>
      <c r="AF326" s="82"/>
      <c r="AG326" s="95">
        <v>6030</v>
      </c>
      <c r="AH326" s="161">
        <f t="shared" si="221"/>
        <v>-11.244024741581494</v>
      </c>
      <c r="AI326" s="161">
        <f t="shared" si="222"/>
        <v>-11.476149991952893</v>
      </c>
      <c r="AJ326" s="161">
        <f t="shared" si="223"/>
        <v>-11.785416052327145</v>
      </c>
      <c r="AK326" s="161">
        <f t="shared" si="224"/>
        <v>-12.163407903895676</v>
      </c>
      <c r="AL326" s="161">
        <f t="shared" si="225"/>
        <v>-12.550527399607196</v>
      </c>
      <c r="AM326" s="161">
        <f t="shared" si="226"/>
        <v>-13.030989819955018</v>
      </c>
      <c r="AN326" s="81"/>
      <c r="AO326" s="81"/>
      <c r="AP326" s="95">
        <v>6030</v>
      </c>
      <c r="AQ326" s="94">
        <f t="shared" ref="AQ326:AQ389" si="257">0.5*$L$5*$L$9*$L$7*($BB326^2)</f>
        <v>83.86780490426689</v>
      </c>
      <c r="AR326" s="94">
        <f t="shared" ref="AR326:AR389" si="258">0.5*$L$5*$L$9*$L$7*($BG326^2)</f>
        <v>145.1488710023159</v>
      </c>
      <c r="AS326" s="94">
        <f t="shared" ref="AS326:AS389" si="259">0.5*$L$5*$L$9*$L$7*($BL326^2)</f>
        <v>226.79511094111871</v>
      </c>
      <c r="AT326" s="94">
        <f t="shared" ref="AT326:AT389" si="260">0.5*$L$5*$L$9*$L$7*($BQ326^2)</f>
        <v>326.584959755211</v>
      </c>
      <c r="AU326" s="94">
        <f t="shared" ref="AU326:AU389" si="261">0.5*$L$5*$L$9*$L$7*($BV326^2)</f>
        <v>428.78450662305238</v>
      </c>
      <c r="AV326" s="94">
        <f t="shared" ref="AV326:AV389" si="262">0.5*$L$5*$L$9*$L$7*($CA326^2)</f>
        <v>555.62658559487681</v>
      </c>
      <c r="AW326" s="81"/>
      <c r="AX326" s="95">
        <v>6030</v>
      </c>
      <c r="AY326" s="99">
        <f>'Max limit'!AX326*Input!PrimaryDrive_ratio*Input!Gear1_ratio*Input!FinalDrive_ratio</f>
        <v>532.1694386694387</v>
      </c>
      <c r="AZ326" s="99">
        <f t="shared" si="227"/>
        <v>8.8694906444906447</v>
      </c>
      <c r="BA326" s="99">
        <f>AZ326*Input!$N$23</f>
        <v>20869.893747505193</v>
      </c>
      <c r="BB326" s="97">
        <f t="shared" ref="BB326:BB389" si="263">BA326/1000</f>
        <v>20.869893747505195</v>
      </c>
      <c r="BC326" s="95">
        <v>6030</v>
      </c>
      <c r="BD326" s="99">
        <f>'Max limit'!AX326*Input!PrimaryDrive_ratio*Input!Gear2_ratio*Input!FinalDrive_ratio</f>
        <v>700.09846153846138</v>
      </c>
      <c r="BE326" s="99">
        <f t="shared" si="228"/>
        <v>11.668307692307689</v>
      </c>
      <c r="BF326" s="99">
        <f>BE326*Input!$N$23</f>
        <v>27455.504663384603</v>
      </c>
      <c r="BG326" s="100">
        <f t="shared" si="229"/>
        <v>27.455504663384602</v>
      </c>
      <c r="BH326" s="95">
        <v>6030</v>
      </c>
      <c r="BI326" s="99">
        <f>'Max limit'!AX326*Input!PrimaryDrive_ratio*Input!Gear3_ratio*Input!FinalDrive_ratio</f>
        <v>875.12307692307684</v>
      </c>
      <c r="BJ326" s="99">
        <f t="shared" si="230"/>
        <v>14.585384615384614</v>
      </c>
      <c r="BK326" s="99">
        <f>BJ326*Input!$N$23</f>
        <v>34319.380829230759</v>
      </c>
      <c r="BL326" s="100">
        <f t="shared" si="231"/>
        <v>34.319380829230759</v>
      </c>
      <c r="BM326" s="95">
        <v>6030</v>
      </c>
      <c r="BN326" s="99">
        <f>'Max limit'!AX326*Input!PrimaryDrive_ratio*Input!Gear4_ratio*Input!FinalDrive_ratio</f>
        <v>1050.1476923076923</v>
      </c>
      <c r="BO326" s="99">
        <f t="shared" si="232"/>
        <v>17.502461538461539</v>
      </c>
      <c r="BP326" s="99">
        <f>BO326*Input!$N$23</f>
        <v>41183.256995076918</v>
      </c>
      <c r="BQ326" s="100">
        <f t="shared" si="233"/>
        <v>41.183256995076917</v>
      </c>
      <c r="BR326" s="95">
        <v>6030</v>
      </c>
      <c r="BS326" s="99">
        <f>'Max limit'!AX326*Input!PrimaryDrive_ratio*Input!Gear5_ratio*Input!FinalDrive_ratio</f>
        <v>1203.2942307692306</v>
      </c>
      <c r="BT326" s="99">
        <f t="shared" si="234"/>
        <v>20.054903846153842</v>
      </c>
      <c r="BU326" s="99">
        <f>BT326*Input!$N$23</f>
        <v>47189.148640192288</v>
      </c>
      <c r="BV326" s="100">
        <f t="shared" si="235"/>
        <v>47.189148640192286</v>
      </c>
      <c r="BW326" s="95">
        <v>6030</v>
      </c>
      <c r="BX326" s="99">
        <f>'Max limit'!AX326*Input!PrimaryDrive_ratio*Input!Gear6_ratio*Input!FinalDrive_ratio</f>
        <v>1369.7578595317725</v>
      </c>
      <c r="BY326" s="99">
        <f t="shared" si="236"/>
        <v>22.829297658862874</v>
      </c>
      <c r="BZ326" s="99">
        <f>BY326*Input!$N$23</f>
        <v>53717.291732709018</v>
      </c>
      <c r="CA326" s="100">
        <f t="shared" si="237"/>
        <v>53.717291732709015</v>
      </c>
      <c r="CC326" s="95">
        <v>6030</v>
      </c>
      <c r="CD326" s="94">
        <f t="shared" si="238"/>
        <v>21</v>
      </c>
      <c r="CE326" s="94">
        <f t="shared" si="239"/>
        <v>27.5</v>
      </c>
      <c r="CF326" s="94">
        <f t="shared" si="240"/>
        <v>34.5</v>
      </c>
      <c r="CG326" s="94">
        <f t="shared" si="241"/>
        <v>41</v>
      </c>
      <c r="CH326" s="94">
        <f t="shared" si="242"/>
        <v>47</v>
      </c>
      <c r="CI326" s="94">
        <f t="shared" si="243"/>
        <v>53.5</v>
      </c>
      <c r="CK326" s="95">
        <v>6030</v>
      </c>
      <c r="CL326" s="162">
        <f t="shared" si="244"/>
        <v>8.8694906444906447</v>
      </c>
      <c r="CM326" s="162">
        <f t="shared" si="245"/>
        <v>11.668307692307689</v>
      </c>
      <c r="CN326" s="162">
        <f t="shared" si="246"/>
        <v>14.585384615384614</v>
      </c>
      <c r="CO326" s="162">
        <f t="shared" si="247"/>
        <v>17.502461538461539</v>
      </c>
      <c r="CP326" s="162">
        <f t="shared" si="248"/>
        <v>20.054903846153842</v>
      </c>
      <c r="CQ326" s="162">
        <f t="shared" si="249"/>
        <v>22.829297658862874</v>
      </c>
    </row>
    <row r="327" spans="1:95" ht="19.5" thickTop="1" thickBot="1">
      <c r="A327" s="70">
        <v>6080</v>
      </c>
      <c r="B327" s="70">
        <v>86.334999999999994</v>
      </c>
      <c r="C327" s="70">
        <v>99.73</v>
      </c>
      <c r="D327" s="70">
        <v>81.123000000000005</v>
      </c>
      <c r="E327" s="70">
        <v>4.1970000000000001</v>
      </c>
      <c r="G327" s="92">
        <v>1</v>
      </c>
      <c r="H327" s="93">
        <f t="shared" si="250"/>
        <v>12.434210526315789</v>
      </c>
      <c r="O327" s="95">
        <v>6040</v>
      </c>
      <c r="P327" s="94">
        <f t="shared" si="251"/>
        <v>12.94674339765492</v>
      </c>
      <c r="Q327" s="94">
        <f t="shared" si="252"/>
        <v>13.198932730234025</v>
      </c>
      <c r="R327" s="94">
        <f t="shared" si="253"/>
        <v>13.276819378333633</v>
      </c>
      <c r="S327" s="94">
        <f t="shared" si="254"/>
        <v>13.050692404335479</v>
      </c>
      <c r="T327" s="94">
        <f t="shared" si="255"/>
        <v>12.811898316600482</v>
      </c>
      <c r="U327" s="94">
        <f t="shared" si="256"/>
        <v>12.365548950626037</v>
      </c>
      <c r="V327" s="82"/>
      <c r="W327" s="95">
        <v>6040</v>
      </c>
      <c r="X327" s="161">
        <f t="shared" ref="X327:X390" si="264">(($H$14*$H$7)-(AQ327*$H$9))/(H$34*$H$9)</f>
        <v>9.0663316589226088</v>
      </c>
      <c r="Y327" s="161">
        <f t="shared" ref="Y327:Y390" si="265">(($H$14*$H$7)-(AR327*$H$9))/(I$34*$H$9)</f>
        <v>9.1811612839359711</v>
      </c>
      <c r="Z327" s="161">
        <f t="shared" ref="Z327:Z390" si="266">(($H$14*$H$7)-(AS327*$H$9))/(J$34*$H$9)</f>
        <v>9.1494723471365411</v>
      </c>
      <c r="AA327" s="161">
        <f t="shared" ref="AA327:AA390" si="267">(($H$14*$H$7)-(AT327*$H$9))/(K$34*$H$9)</f>
        <v>8.8854798040448326</v>
      </c>
      <c r="AB327" s="161">
        <f t="shared" ref="AB327:AB390" si="268">(($H$14*$H$7)-(AU327*$H$9))/(L$34*$H$9)</f>
        <v>8.6081189329738113</v>
      </c>
      <c r="AC327" s="161">
        <f t="shared" ref="AC327:AC390" si="269">(($H$14*$H$7)-(AV327*$H$9))/(M$34*$H$9)</f>
        <v>8.1617695669993662</v>
      </c>
      <c r="AD327" s="82"/>
      <c r="AE327" s="82"/>
      <c r="AF327" s="82"/>
      <c r="AG327" s="95">
        <v>6040</v>
      </c>
      <c r="AH327" s="161">
        <f t="shared" ref="AH327:AH390" si="270">-(($H$13*($H$5-$H$8))/$H$9)-(AQ327/$H$12)</f>
        <v>-11.245079283857878</v>
      </c>
      <c r="AI327" s="161">
        <f t="shared" ref="AI327:AI390" si="271">-(($H$13*($H$5-$H$8))/$H$9)-(AR327/$H$12)</f>
        <v>-11.477975073949686</v>
      </c>
      <c r="AJ327" s="161">
        <f t="shared" ref="AJ327:AJ390" si="272">-(($H$13*($H$5-$H$8))/$H$9)-(AS327/$H$12)</f>
        <v>-11.788267742947134</v>
      </c>
      <c r="AK327" s="161">
        <f t="shared" ref="AK327:AK390" si="273">-(($H$13*($H$5-$H$8))/$H$9)-(AT327/$H$12)</f>
        <v>-12.167514338388461</v>
      </c>
      <c r="AL327" s="161">
        <f t="shared" ref="AL327:AL390" si="274">-(($H$13*($H$5-$H$8))/$H$9)-(AU327/$H$12)</f>
        <v>-12.555918877185615</v>
      </c>
      <c r="AM327" s="161">
        <f t="shared" ref="AM327:AM390" si="275">-(($H$13*($H$5-$H$8))/$H$9)-(AV327/$H$12)</f>
        <v>-13.037976192438016</v>
      </c>
      <c r="AN327" s="81"/>
      <c r="AO327" s="81"/>
      <c r="AP327" s="95">
        <v>6040</v>
      </c>
      <c r="AQ327" s="94">
        <f t="shared" si="257"/>
        <v>84.146204065232283</v>
      </c>
      <c r="AR327" s="94">
        <f t="shared" si="258"/>
        <v>145.63069264946938</v>
      </c>
      <c r="AS327" s="94">
        <f t="shared" si="259"/>
        <v>227.54795726479588</v>
      </c>
      <c r="AT327" s="94">
        <f t="shared" si="260"/>
        <v>327.66905846130612</v>
      </c>
      <c r="AU327" s="94">
        <f t="shared" si="261"/>
        <v>430.20785670375483</v>
      </c>
      <c r="AV327" s="94">
        <f t="shared" si="262"/>
        <v>557.47098793038856</v>
      </c>
      <c r="AW327" s="81"/>
      <c r="AX327" s="95">
        <v>6040</v>
      </c>
      <c r="AY327" s="99">
        <f>'Max limit'!AX327*Input!PrimaryDrive_ratio*Input!Gear1_ratio*Input!FinalDrive_ratio</f>
        <v>533.05197505197509</v>
      </c>
      <c r="AZ327" s="99">
        <f t="shared" ref="AZ327:AZ390" si="276">AY327 / 60</f>
        <v>8.8841995841995853</v>
      </c>
      <c r="BA327" s="99">
        <f>AZ327*Input!$N$23</f>
        <v>20904.503853222453</v>
      </c>
      <c r="BB327" s="97">
        <f t="shared" si="263"/>
        <v>20.904503853222455</v>
      </c>
      <c r="BC327" s="95">
        <v>6040</v>
      </c>
      <c r="BD327" s="99">
        <f>'Max limit'!AX327*Input!PrimaryDrive_ratio*Input!Gear2_ratio*Input!FinalDrive_ratio</f>
        <v>701.25948717948711</v>
      </c>
      <c r="BE327" s="99">
        <f t="shared" ref="BE327:BE390" si="277">BD327/60</f>
        <v>11.687658119658119</v>
      </c>
      <c r="BF327" s="99">
        <f>BE327*Input!$N$23</f>
        <v>27501.036180239309</v>
      </c>
      <c r="BG327" s="100">
        <f t="shared" ref="BG327:BG390" si="278">BF327/1000</f>
        <v>27.501036180239311</v>
      </c>
      <c r="BH327" s="95">
        <v>6040</v>
      </c>
      <c r="BI327" s="99">
        <f>'Max limit'!AX327*Input!PrimaryDrive_ratio*Input!Gear3_ratio*Input!FinalDrive_ratio</f>
        <v>876.57435897435903</v>
      </c>
      <c r="BJ327" s="99">
        <f t="shared" ref="BJ327:BJ390" si="279">BI327/60</f>
        <v>14.60957264957265</v>
      </c>
      <c r="BK327" s="99">
        <f>BJ327*Input!$N$23</f>
        <v>34376.295225299138</v>
      </c>
      <c r="BL327" s="100">
        <f t="shared" ref="BL327:BL390" si="280">BK327/1000</f>
        <v>34.376295225299138</v>
      </c>
      <c r="BM327" s="95">
        <v>6040</v>
      </c>
      <c r="BN327" s="99">
        <f>'Max limit'!AX327*Input!PrimaryDrive_ratio*Input!Gear4_ratio*Input!FinalDrive_ratio</f>
        <v>1051.8892307692308</v>
      </c>
      <c r="BO327" s="99">
        <f t="shared" ref="BO327:BO390" si="281">BN327/60</f>
        <v>17.531487179487179</v>
      </c>
      <c r="BP327" s="99">
        <f>BO327*Input!$N$23</f>
        <v>41251.554270358967</v>
      </c>
      <c r="BQ327" s="100">
        <f t="shared" ref="BQ327:BQ390" si="282">BP327/1000</f>
        <v>41.251554270358966</v>
      </c>
      <c r="BR327" s="95">
        <v>6040</v>
      </c>
      <c r="BS327" s="99">
        <f>'Max limit'!AX327*Input!PrimaryDrive_ratio*Input!Gear5_ratio*Input!FinalDrive_ratio</f>
        <v>1205.2897435897435</v>
      </c>
      <c r="BT327" s="99">
        <f t="shared" ref="BT327:BT390" si="283">BS327/60</f>
        <v>20.088162393162392</v>
      </c>
      <c r="BU327" s="99">
        <f>BT327*Input!$N$23</f>
        <v>47267.405934786315</v>
      </c>
      <c r="BV327" s="100">
        <f t="shared" ref="BV327:BV390" si="284">BU327/1000</f>
        <v>47.267405934786318</v>
      </c>
      <c r="BW327" s="95">
        <v>6040</v>
      </c>
      <c r="BX327" s="99">
        <f>'Max limit'!AX327*Input!PrimaryDrive_ratio*Input!Gear6_ratio*Input!FinalDrive_ratio</f>
        <v>1372.0294314381272</v>
      </c>
      <c r="BY327" s="99">
        <f t="shared" ref="BY327:BY390" si="285">BX327/60</f>
        <v>22.867157190635453</v>
      </c>
      <c r="BZ327" s="99">
        <f>BY327*Input!$N$23</f>
        <v>53806.375135250833</v>
      </c>
      <c r="CA327" s="100">
        <f t="shared" ref="CA327:CA390" si="286">BZ327/1000</f>
        <v>53.806375135250832</v>
      </c>
      <c r="CC327" s="95">
        <v>6040</v>
      </c>
      <c r="CD327" s="94">
        <f t="shared" ref="CD327:CD390" si="287">MROUND($BB327,0.5)</f>
        <v>21</v>
      </c>
      <c r="CE327" s="94">
        <f t="shared" ref="CE327:CE390" si="288">MROUND($BG327,0.5)</f>
        <v>27.5</v>
      </c>
      <c r="CF327" s="94">
        <f t="shared" ref="CF327:CF390" si="289">MROUND($BL327,0.5)</f>
        <v>34.5</v>
      </c>
      <c r="CG327" s="94">
        <f t="shared" ref="CG327:CG390" si="290">MROUND($BQ327,0.5)</f>
        <v>41.5</v>
      </c>
      <c r="CH327" s="94">
        <f t="shared" ref="CH327:CH390" si="291">MROUND($BV327,0.5)</f>
        <v>47.5</v>
      </c>
      <c r="CI327" s="94">
        <f t="shared" ref="CI327:CI390" si="292">MROUND($CA327,0.5)</f>
        <v>54</v>
      </c>
      <c r="CK327" s="95">
        <v>6040</v>
      </c>
      <c r="CL327" s="162">
        <f t="shared" ref="CL327:CL390" si="293">$AY327/60</f>
        <v>8.8841995841995853</v>
      </c>
      <c r="CM327" s="162">
        <f t="shared" ref="CM327:CM390" si="294">$BD327/60</f>
        <v>11.687658119658119</v>
      </c>
      <c r="CN327" s="162">
        <f t="shared" ref="CN327:CN390" si="295">$BI327/60</f>
        <v>14.60957264957265</v>
      </c>
      <c r="CO327" s="162">
        <f t="shared" ref="CO327:CO390" si="296">$BN327/60</f>
        <v>17.531487179487179</v>
      </c>
      <c r="CP327" s="162">
        <f t="shared" ref="CP327:CP390" si="297">$BS327/60</f>
        <v>20.088162393162392</v>
      </c>
      <c r="CQ327" s="162">
        <f t="shared" ref="CQ327:CQ390" si="298">$BX327/60</f>
        <v>22.867157190635453</v>
      </c>
    </row>
    <row r="328" spans="1:95" ht="19.5" thickTop="1" thickBot="1">
      <c r="A328" s="70">
        <v>6090</v>
      </c>
      <c r="B328" s="70">
        <v>86.474999999999994</v>
      </c>
      <c r="C328" s="70">
        <v>99.727000000000004</v>
      </c>
      <c r="D328" s="70">
        <v>81.256</v>
      </c>
      <c r="E328" s="70">
        <v>4.202</v>
      </c>
      <c r="G328" s="92">
        <v>1</v>
      </c>
      <c r="H328" s="93">
        <f t="shared" si="250"/>
        <v>12.479405034324943</v>
      </c>
      <c r="O328" s="95">
        <v>6050</v>
      </c>
      <c r="P328" s="94">
        <f t="shared" si="251"/>
        <v>12.945840585984996</v>
      </c>
      <c r="Q328" s="94">
        <f t="shared" si="252"/>
        <v>13.197314937172811</v>
      </c>
      <c r="R328" s="94">
        <f t="shared" si="253"/>
        <v>13.274222636630263</v>
      </c>
      <c r="S328" s="94">
        <f t="shared" si="254"/>
        <v>13.046918790704154</v>
      </c>
      <c r="T328" s="94">
        <f t="shared" si="255"/>
        <v>12.806897935803043</v>
      </c>
      <c r="U328" s="94">
        <f t="shared" si="256"/>
        <v>12.359069368303823</v>
      </c>
      <c r="V328" s="82"/>
      <c r="W328" s="95">
        <v>6050</v>
      </c>
      <c r="X328" s="161">
        <f t="shared" si="264"/>
        <v>9.0654288472526865</v>
      </c>
      <c r="Y328" s="161">
        <f t="shared" si="265"/>
        <v>9.1795434908747549</v>
      </c>
      <c r="Z328" s="161">
        <f t="shared" si="266"/>
        <v>9.1468756054331699</v>
      </c>
      <c r="AA328" s="161">
        <f t="shared" si="267"/>
        <v>8.8817061904135102</v>
      </c>
      <c r="AB328" s="161">
        <f t="shared" si="268"/>
        <v>8.6031185521763742</v>
      </c>
      <c r="AC328" s="161">
        <f t="shared" si="269"/>
        <v>8.1552899846771538</v>
      </c>
      <c r="AD328" s="82"/>
      <c r="AE328" s="82"/>
      <c r="AF328" s="82"/>
      <c r="AG328" s="95">
        <v>6050</v>
      </c>
      <c r="AH328" s="161">
        <f t="shared" si="270"/>
        <v>-11.246135573511687</v>
      </c>
      <c r="AI328" s="161">
        <f t="shared" si="271"/>
        <v>-11.47980318010886</v>
      </c>
      <c r="AJ328" s="161">
        <f t="shared" si="272"/>
        <v>-11.791124158820843</v>
      </c>
      <c r="AK328" s="161">
        <f t="shared" si="273"/>
        <v>-12.171627577246602</v>
      </c>
      <c r="AL328" s="161">
        <f t="shared" si="274"/>
        <v>-12.561319288446846</v>
      </c>
      <c r="AM328" s="161">
        <f t="shared" si="275"/>
        <v>-13.044974141346007</v>
      </c>
      <c r="AN328" s="81"/>
      <c r="AO328" s="81"/>
      <c r="AP328" s="95">
        <v>6050</v>
      </c>
      <c r="AQ328" s="94">
        <f t="shared" si="257"/>
        <v>84.425064533837968</v>
      </c>
      <c r="AR328" s="94">
        <f t="shared" si="258"/>
        <v>146.11331267549127</v>
      </c>
      <c r="AS328" s="94">
        <f t="shared" si="259"/>
        <v>228.30205105545511</v>
      </c>
      <c r="AT328" s="94">
        <f t="shared" si="260"/>
        <v>328.75495351985546</v>
      </c>
      <c r="AU328" s="94">
        <f t="shared" si="261"/>
        <v>431.63356527671993</v>
      </c>
      <c r="AV328" s="94">
        <f t="shared" si="262"/>
        <v>559.31844644209798</v>
      </c>
      <c r="AW328" s="81"/>
      <c r="AX328" s="95">
        <v>6050</v>
      </c>
      <c r="AY328" s="99">
        <f>'Max limit'!AX328*Input!PrimaryDrive_ratio*Input!Gear1_ratio*Input!FinalDrive_ratio</f>
        <v>533.93451143451148</v>
      </c>
      <c r="AZ328" s="99">
        <f t="shared" si="276"/>
        <v>8.8989085239085242</v>
      </c>
      <c r="BA328" s="99">
        <f>AZ328*Input!$N$23</f>
        <v>20939.113958939706</v>
      </c>
      <c r="BB328" s="97">
        <f t="shared" si="263"/>
        <v>20.939113958939707</v>
      </c>
      <c r="BC328" s="95">
        <v>6050</v>
      </c>
      <c r="BD328" s="99">
        <f>'Max limit'!AX328*Input!PrimaryDrive_ratio*Input!Gear2_ratio*Input!FinalDrive_ratio</f>
        <v>702.42051282051273</v>
      </c>
      <c r="BE328" s="99">
        <f t="shared" si="277"/>
        <v>11.707008547008545</v>
      </c>
      <c r="BF328" s="99">
        <f>BE328*Input!$N$23</f>
        <v>27546.567697094008</v>
      </c>
      <c r="BG328" s="100">
        <f t="shared" si="278"/>
        <v>27.546567697094009</v>
      </c>
      <c r="BH328" s="95">
        <v>6050</v>
      </c>
      <c r="BI328" s="99">
        <f>'Max limit'!AX328*Input!PrimaryDrive_ratio*Input!Gear3_ratio*Input!FinalDrive_ratio</f>
        <v>878.02564102564099</v>
      </c>
      <c r="BJ328" s="99">
        <f t="shared" si="279"/>
        <v>14.633760683760682</v>
      </c>
      <c r="BK328" s="99">
        <f>BJ328*Input!$N$23</f>
        <v>34433.20962136751</v>
      </c>
      <c r="BL328" s="100">
        <f t="shared" si="280"/>
        <v>34.43320962136751</v>
      </c>
      <c r="BM328" s="95">
        <v>6050</v>
      </c>
      <c r="BN328" s="99">
        <f>'Max limit'!AX328*Input!PrimaryDrive_ratio*Input!Gear4_ratio*Input!FinalDrive_ratio</f>
        <v>1053.6307692307694</v>
      </c>
      <c r="BO328" s="99">
        <f t="shared" si="281"/>
        <v>17.560512820512823</v>
      </c>
      <c r="BP328" s="99">
        <f>BO328*Input!$N$23</f>
        <v>41319.851545641024</v>
      </c>
      <c r="BQ328" s="100">
        <f t="shared" si="282"/>
        <v>41.319851545641022</v>
      </c>
      <c r="BR328" s="95">
        <v>6050</v>
      </c>
      <c r="BS328" s="99">
        <f>'Max limit'!AX328*Input!PrimaryDrive_ratio*Input!Gear5_ratio*Input!FinalDrive_ratio</f>
        <v>1207.2852564102564</v>
      </c>
      <c r="BT328" s="99">
        <f t="shared" si="283"/>
        <v>20.121420940170939</v>
      </c>
      <c r="BU328" s="99">
        <f>BT328*Input!$N$23</f>
        <v>47345.663229380334</v>
      </c>
      <c r="BV328" s="100">
        <f t="shared" si="284"/>
        <v>47.345663229380335</v>
      </c>
      <c r="BW328" s="95">
        <v>6050</v>
      </c>
      <c r="BX328" s="99">
        <f>'Max limit'!AX328*Input!PrimaryDrive_ratio*Input!Gear6_ratio*Input!FinalDrive_ratio</f>
        <v>1374.3010033444814</v>
      </c>
      <c r="BY328" s="99">
        <f t="shared" si="285"/>
        <v>22.905016722408025</v>
      </c>
      <c r="BZ328" s="99">
        <f>BY328*Input!$N$23</f>
        <v>53895.458537792627</v>
      </c>
      <c r="CA328" s="100">
        <f t="shared" si="286"/>
        <v>53.895458537792628</v>
      </c>
      <c r="CC328" s="95">
        <v>6050</v>
      </c>
      <c r="CD328" s="94">
        <f t="shared" si="287"/>
        <v>21</v>
      </c>
      <c r="CE328" s="94">
        <f t="shared" si="288"/>
        <v>27.5</v>
      </c>
      <c r="CF328" s="94">
        <f t="shared" si="289"/>
        <v>34.5</v>
      </c>
      <c r="CG328" s="94">
        <f t="shared" si="290"/>
        <v>41.5</v>
      </c>
      <c r="CH328" s="94">
        <f t="shared" si="291"/>
        <v>47.5</v>
      </c>
      <c r="CI328" s="94">
        <f t="shared" si="292"/>
        <v>54</v>
      </c>
      <c r="CK328" s="95">
        <v>6050</v>
      </c>
      <c r="CL328" s="162">
        <f t="shared" si="293"/>
        <v>8.8989085239085242</v>
      </c>
      <c r="CM328" s="162">
        <f t="shared" si="294"/>
        <v>11.707008547008545</v>
      </c>
      <c r="CN328" s="162">
        <f t="shared" si="295"/>
        <v>14.633760683760682</v>
      </c>
      <c r="CO328" s="162">
        <f t="shared" si="296"/>
        <v>17.560512820512823</v>
      </c>
      <c r="CP328" s="162">
        <f t="shared" si="297"/>
        <v>20.121420940170939</v>
      </c>
      <c r="CQ328" s="162">
        <f t="shared" si="298"/>
        <v>22.905016722408025</v>
      </c>
    </row>
    <row r="329" spans="1:95" ht="19.5" thickTop="1" thickBot="1">
      <c r="A329" s="70">
        <v>6100</v>
      </c>
      <c r="B329" s="70">
        <v>86.623000000000005</v>
      </c>
      <c r="C329" s="70">
        <v>99.733999999999995</v>
      </c>
      <c r="D329" s="70">
        <v>81.39</v>
      </c>
      <c r="E329" s="70">
        <v>4.2149999999999999</v>
      </c>
      <c r="G329" s="92">
        <v>1</v>
      </c>
      <c r="H329" s="93">
        <f t="shared" si="250"/>
        <v>12.524599542334096</v>
      </c>
      <c r="O329" s="95">
        <v>6060</v>
      </c>
      <c r="P329" s="94">
        <f t="shared" si="251"/>
        <v>12.944936280830095</v>
      </c>
      <c r="Q329" s="94">
        <f t="shared" si="252"/>
        <v>13.195694467861697</v>
      </c>
      <c r="R329" s="94">
        <f t="shared" si="253"/>
        <v>13.271621599241691</v>
      </c>
      <c r="S329" s="94">
        <f t="shared" si="254"/>
        <v>13.043138934535808</v>
      </c>
      <c r="T329" s="94">
        <f t="shared" si="255"/>
        <v>12.801889283077076</v>
      </c>
      <c r="U329" s="94">
        <f t="shared" si="256"/>
        <v>12.352579067069579</v>
      </c>
      <c r="V329" s="82"/>
      <c r="W329" s="95">
        <v>6060</v>
      </c>
      <c r="X329" s="161">
        <f t="shared" si="264"/>
        <v>9.0645245420977858</v>
      </c>
      <c r="Y329" s="161">
        <f t="shared" si="265"/>
        <v>9.1779230215636449</v>
      </c>
      <c r="Z329" s="161">
        <f t="shared" si="266"/>
        <v>9.1442745680445974</v>
      </c>
      <c r="AA329" s="161">
        <f t="shared" si="267"/>
        <v>8.8779263342451653</v>
      </c>
      <c r="AB329" s="161">
        <f t="shared" si="268"/>
        <v>8.5981098994504066</v>
      </c>
      <c r="AC329" s="161">
        <f t="shared" si="269"/>
        <v>8.1487996834429097</v>
      </c>
      <c r="AD329" s="82"/>
      <c r="AE329" s="82"/>
      <c r="AF329" s="82"/>
      <c r="AG329" s="95">
        <v>6060</v>
      </c>
      <c r="AH329" s="161">
        <f t="shared" si="270"/>
        <v>-11.247193610542922</v>
      </c>
      <c r="AI329" s="161">
        <f t="shared" si="271"/>
        <v>-11.481634310430413</v>
      </c>
      <c r="AJ329" s="161">
        <f t="shared" si="272"/>
        <v>-11.793985299948272</v>
      </c>
      <c r="AK329" s="161">
        <f t="shared" si="273"/>
        <v>-12.1757476204701</v>
      </c>
      <c r="AL329" s="161">
        <f t="shared" si="274"/>
        <v>-12.566728633390891</v>
      </c>
      <c r="AM329" s="161">
        <f t="shared" si="275"/>
        <v>-13.051983666678989</v>
      </c>
      <c r="AN329" s="81"/>
      <c r="AO329" s="81"/>
      <c r="AP329" s="95">
        <v>6060</v>
      </c>
      <c r="AQ329" s="94">
        <f t="shared" si="257"/>
        <v>84.704386310084047</v>
      </c>
      <c r="AR329" s="94">
        <f t="shared" si="258"/>
        <v>146.59673108038166</v>
      </c>
      <c r="AS329" s="94">
        <f t="shared" si="259"/>
        <v>229.05739231309639</v>
      </c>
      <c r="AT329" s="94">
        <f t="shared" si="260"/>
        <v>329.8426449308588</v>
      </c>
      <c r="AU329" s="94">
        <f t="shared" si="261"/>
        <v>433.06163234194787</v>
      </c>
      <c r="AV329" s="94">
        <f t="shared" si="262"/>
        <v>561.16896113000564</v>
      </c>
      <c r="AW329" s="81"/>
      <c r="AX329" s="95">
        <v>6060</v>
      </c>
      <c r="AY329" s="99">
        <f>'Max limit'!AX329*Input!PrimaryDrive_ratio*Input!Gear1_ratio*Input!FinalDrive_ratio</f>
        <v>534.81704781704775</v>
      </c>
      <c r="AZ329" s="99">
        <f t="shared" si="276"/>
        <v>8.913617463617463</v>
      </c>
      <c r="BA329" s="99">
        <f>AZ329*Input!$N$23</f>
        <v>20973.724064656959</v>
      </c>
      <c r="BB329" s="97">
        <f t="shared" si="263"/>
        <v>20.97372406465696</v>
      </c>
      <c r="BC329" s="95">
        <v>6060</v>
      </c>
      <c r="BD329" s="99">
        <f>'Max limit'!AX329*Input!PrimaryDrive_ratio*Input!Gear2_ratio*Input!FinalDrive_ratio</f>
        <v>703.58153846153834</v>
      </c>
      <c r="BE329" s="99">
        <f t="shared" si="277"/>
        <v>11.726358974358972</v>
      </c>
      <c r="BF329" s="99">
        <f>BE329*Input!$N$23</f>
        <v>27592.099213948706</v>
      </c>
      <c r="BG329" s="100">
        <f t="shared" si="278"/>
        <v>27.592099213948707</v>
      </c>
      <c r="BH329" s="95">
        <v>6060</v>
      </c>
      <c r="BI329" s="99">
        <f>'Max limit'!AX329*Input!PrimaryDrive_ratio*Input!Gear3_ratio*Input!FinalDrive_ratio</f>
        <v>879.47692307692296</v>
      </c>
      <c r="BJ329" s="99">
        <f t="shared" si="279"/>
        <v>14.657948717948717</v>
      </c>
      <c r="BK329" s="99">
        <f>BJ329*Input!$N$23</f>
        <v>34490.12401743589</v>
      </c>
      <c r="BL329" s="100">
        <f t="shared" si="280"/>
        <v>34.490124017435889</v>
      </c>
      <c r="BM329" s="95">
        <v>6060</v>
      </c>
      <c r="BN329" s="99">
        <f>'Max limit'!AX329*Input!PrimaryDrive_ratio*Input!Gear4_ratio*Input!FinalDrive_ratio</f>
        <v>1055.3723076923077</v>
      </c>
      <c r="BO329" s="99">
        <f t="shared" si="281"/>
        <v>17.58953846153846</v>
      </c>
      <c r="BP329" s="99">
        <f>BO329*Input!$N$23</f>
        <v>41388.148820923067</v>
      </c>
      <c r="BQ329" s="100">
        <f t="shared" si="282"/>
        <v>41.388148820923064</v>
      </c>
      <c r="BR329" s="95">
        <v>6060</v>
      </c>
      <c r="BS329" s="99">
        <f>'Max limit'!AX329*Input!PrimaryDrive_ratio*Input!Gear5_ratio*Input!FinalDrive_ratio</f>
        <v>1209.2807692307692</v>
      </c>
      <c r="BT329" s="99">
        <f t="shared" si="283"/>
        <v>20.154679487179486</v>
      </c>
      <c r="BU329" s="99">
        <f>BT329*Input!$N$23</f>
        <v>47423.920523974346</v>
      </c>
      <c r="BV329" s="100">
        <f t="shared" si="284"/>
        <v>47.423920523974346</v>
      </c>
      <c r="BW329" s="95">
        <v>6060</v>
      </c>
      <c r="BX329" s="99">
        <f>'Max limit'!AX329*Input!PrimaryDrive_ratio*Input!Gear6_ratio*Input!FinalDrive_ratio</f>
        <v>1376.5725752508361</v>
      </c>
      <c r="BY329" s="99">
        <f t="shared" si="285"/>
        <v>22.9428762541806</v>
      </c>
      <c r="BZ329" s="99">
        <f>BY329*Input!$N$23</f>
        <v>53984.541940334435</v>
      </c>
      <c r="CA329" s="100">
        <f t="shared" si="286"/>
        <v>53.984541940334438</v>
      </c>
      <c r="CC329" s="95">
        <v>6060</v>
      </c>
      <c r="CD329" s="94">
        <f t="shared" si="287"/>
        <v>21</v>
      </c>
      <c r="CE329" s="94">
        <f t="shared" si="288"/>
        <v>27.5</v>
      </c>
      <c r="CF329" s="94">
        <f t="shared" si="289"/>
        <v>34.5</v>
      </c>
      <c r="CG329" s="94">
        <f t="shared" si="290"/>
        <v>41.5</v>
      </c>
      <c r="CH329" s="94">
        <f t="shared" si="291"/>
        <v>47.5</v>
      </c>
      <c r="CI329" s="94">
        <f t="shared" si="292"/>
        <v>54</v>
      </c>
      <c r="CK329" s="95">
        <v>6060</v>
      </c>
      <c r="CL329" s="162">
        <f t="shared" si="293"/>
        <v>8.913617463617463</v>
      </c>
      <c r="CM329" s="162">
        <f t="shared" si="294"/>
        <v>11.726358974358972</v>
      </c>
      <c r="CN329" s="162">
        <f t="shared" si="295"/>
        <v>14.657948717948717</v>
      </c>
      <c r="CO329" s="162">
        <f t="shared" si="296"/>
        <v>17.58953846153846</v>
      </c>
      <c r="CP329" s="162">
        <f t="shared" si="297"/>
        <v>20.154679487179486</v>
      </c>
      <c r="CQ329" s="162">
        <f t="shared" si="298"/>
        <v>22.9428762541806</v>
      </c>
    </row>
    <row r="330" spans="1:95" ht="19.5" thickTop="1" thickBot="1">
      <c r="A330" s="70">
        <v>6110</v>
      </c>
      <c r="B330" s="70">
        <v>86.774000000000001</v>
      </c>
      <c r="C330" s="70">
        <v>99.744</v>
      </c>
      <c r="D330" s="70">
        <v>81.525999999999996</v>
      </c>
      <c r="E330" s="70">
        <v>4.2270000000000003</v>
      </c>
      <c r="G330" s="92">
        <v>1</v>
      </c>
      <c r="H330" s="93">
        <f t="shared" si="250"/>
        <v>12.569794050343249</v>
      </c>
      <c r="O330" s="95">
        <v>6070</v>
      </c>
      <c r="P330" s="94">
        <f t="shared" si="251"/>
        <v>12.944030482190213</v>
      </c>
      <c r="Q330" s="94">
        <f t="shared" si="252"/>
        <v>13.194071322300694</v>
      </c>
      <c r="R330" s="94">
        <f t="shared" si="253"/>
        <v>13.269016266167917</v>
      </c>
      <c r="S330" s="94">
        <f t="shared" si="254"/>
        <v>13.039352835830439</v>
      </c>
      <c r="T330" s="94">
        <f t="shared" si="255"/>
        <v>12.796872358422577</v>
      </c>
      <c r="U330" s="94">
        <f t="shared" si="256"/>
        <v>12.346078046923303</v>
      </c>
      <c r="V330" s="82"/>
      <c r="W330" s="95">
        <v>6070</v>
      </c>
      <c r="X330" s="161">
        <f t="shared" si="264"/>
        <v>9.063618743457905</v>
      </c>
      <c r="Y330" s="161">
        <f t="shared" si="265"/>
        <v>9.1762998760026395</v>
      </c>
      <c r="Z330" s="161">
        <f t="shared" si="266"/>
        <v>9.1416692349708253</v>
      </c>
      <c r="AA330" s="161">
        <f t="shared" si="267"/>
        <v>8.8741402355397945</v>
      </c>
      <c r="AB330" s="161">
        <f t="shared" si="268"/>
        <v>8.5930929747959066</v>
      </c>
      <c r="AC330" s="161">
        <f t="shared" si="269"/>
        <v>8.1422986632966339</v>
      </c>
      <c r="AD330" s="82"/>
      <c r="AE330" s="82"/>
      <c r="AF330" s="82"/>
      <c r="AG330" s="95">
        <v>6070</v>
      </c>
      <c r="AH330" s="161">
        <f t="shared" si="270"/>
        <v>-11.248253394951584</v>
      </c>
      <c r="AI330" s="161">
        <f t="shared" si="271"/>
        <v>-11.483468464914349</v>
      </c>
      <c r="AJ330" s="161">
        <f t="shared" si="272"/>
        <v>-11.796851166329422</v>
      </c>
      <c r="AK330" s="161">
        <f t="shared" si="273"/>
        <v>-12.179874468058955</v>
      </c>
      <c r="AL330" s="161">
        <f t="shared" si="274"/>
        <v>-12.572146912017752</v>
      </c>
      <c r="AM330" s="161">
        <f t="shared" si="275"/>
        <v>-13.059004768436965</v>
      </c>
      <c r="AN330" s="81"/>
      <c r="AO330" s="81"/>
      <c r="AP330" s="95">
        <v>6070</v>
      </c>
      <c r="AQ330" s="94">
        <f t="shared" si="257"/>
        <v>84.984169393970546</v>
      </c>
      <c r="AR330" s="94">
        <f t="shared" si="258"/>
        <v>147.08094786414065</v>
      </c>
      <c r="AS330" s="94">
        <f t="shared" si="259"/>
        <v>229.81398103771974</v>
      </c>
      <c r="AT330" s="94">
        <f t="shared" si="260"/>
        <v>330.93213269431652</v>
      </c>
      <c r="AU330" s="94">
        <f t="shared" si="261"/>
        <v>434.49205789943903</v>
      </c>
      <c r="AV330" s="94">
        <f t="shared" si="262"/>
        <v>563.02253199411132</v>
      </c>
      <c r="AW330" s="81"/>
      <c r="AX330" s="95">
        <v>6070</v>
      </c>
      <c r="AY330" s="99">
        <f>'Max limit'!AX330*Input!PrimaryDrive_ratio*Input!Gear1_ratio*Input!FinalDrive_ratio</f>
        <v>535.69958419958425</v>
      </c>
      <c r="AZ330" s="99">
        <f t="shared" si="276"/>
        <v>8.9283264033264036</v>
      </c>
      <c r="BA330" s="99">
        <f>AZ330*Input!$N$23</f>
        <v>21008.334170374219</v>
      </c>
      <c r="BB330" s="97">
        <f t="shared" si="263"/>
        <v>21.008334170374219</v>
      </c>
      <c r="BC330" s="95">
        <v>6070</v>
      </c>
      <c r="BD330" s="99">
        <f>'Max limit'!AX330*Input!PrimaryDrive_ratio*Input!Gear2_ratio*Input!FinalDrive_ratio</f>
        <v>704.74256410256407</v>
      </c>
      <c r="BE330" s="99">
        <f t="shared" si="277"/>
        <v>11.745709401709401</v>
      </c>
      <c r="BF330" s="99">
        <f>BE330*Input!$N$23</f>
        <v>27637.630730803412</v>
      </c>
      <c r="BG330" s="100">
        <f t="shared" si="278"/>
        <v>27.637630730803412</v>
      </c>
      <c r="BH330" s="95">
        <v>6070</v>
      </c>
      <c r="BI330" s="99">
        <f>'Max limit'!AX330*Input!PrimaryDrive_ratio*Input!Gear3_ratio*Input!FinalDrive_ratio</f>
        <v>880.92820512820504</v>
      </c>
      <c r="BJ330" s="99">
        <f t="shared" si="279"/>
        <v>14.682136752136751</v>
      </c>
      <c r="BK330" s="99">
        <f>BJ330*Input!$N$23</f>
        <v>34547.038413504262</v>
      </c>
      <c r="BL330" s="100">
        <f t="shared" si="280"/>
        <v>34.547038413504261</v>
      </c>
      <c r="BM330" s="95">
        <v>6070</v>
      </c>
      <c r="BN330" s="99">
        <f>'Max limit'!AX330*Input!PrimaryDrive_ratio*Input!Gear4_ratio*Input!FinalDrive_ratio</f>
        <v>1057.1138461538462</v>
      </c>
      <c r="BO330" s="99">
        <f t="shared" si="281"/>
        <v>17.618564102564104</v>
      </c>
      <c r="BP330" s="99">
        <f>BO330*Input!$N$23</f>
        <v>41456.446096205123</v>
      </c>
      <c r="BQ330" s="100">
        <f t="shared" si="282"/>
        <v>41.45644609620512</v>
      </c>
      <c r="BR330" s="95">
        <v>6070</v>
      </c>
      <c r="BS330" s="99">
        <f>'Max limit'!AX330*Input!PrimaryDrive_ratio*Input!Gear5_ratio*Input!FinalDrive_ratio</f>
        <v>1211.2762820512821</v>
      </c>
      <c r="BT330" s="99">
        <f t="shared" si="283"/>
        <v>20.187938034188036</v>
      </c>
      <c r="BU330" s="99">
        <f>BT330*Input!$N$23</f>
        <v>47502.177818568372</v>
      </c>
      <c r="BV330" s="100">
        <f t="shared" si="284"/>
        <v>47.50217781856837</v>
      </c>
      <c r="BW330" s="95">
        <v>6070</v>
      </c>
      <c r="BX330" s="99">
        <f>'Max limit'!AX330*Input!PrimaryDrive_ratio*Input!Gear6_ratio*Input!FinalDrive_ratio</f>
        <v>1378.8441471571907</v>
      </c>
      <c r="BY330" s="99">
        <f t="shared" si="285"/>
        <v>22.980735785953179</v>
      </c>
      <c r="BZ330" s="99">
        <f>BY330*Input!$N$23</f>
        <v>54073.62534287625</v>
      </c>
      <c r="CA330" s="100">
        <f t="shared" si="286"/>
        <v>54.073625342876248</v>
      </c>
      <c r="CC330" s="95">
        <v>6070</v>
      </c>
      <c r="CD330" s="94">
        <f t="shared" si="287"/>
        <v>21</v>
      </c>
      <c r="CE330" s="94">
        <f t="shared" si="288"/>
        <v>27.5</v>
      </c>
      <c r="CF330" s="94">
        <f t="shared" si="289"/>
        <v>34.5</v>
      </c>
      <c r="CG330" s="94">
        <f t="shared" si="290"/>
        <v>41.5</v>
      </c>
      <c r="CH330" s="94">
        <f t="shared" si="291"/>
        <v>47.5</v>
      </c>
      <c r="CI330" s="94">
        <f t="shared" si="292"/>
        <v>54</v>
      </c>
      <c r="CK330" s="95">
        <v>6070</v>
      </c>
      <c r="CL330" s="162">
        <f t="shared" si="293"/>
        <v>8.9283264033264036</v>
      </c>
      <c r="CM330" s="162">
        <f t="shared" si="294"/>
        <v>11.745709401709401</v>
      </c>
      <c r="CN330" s="162">
        <f t="shared" si="295"/>
        <v>14.682136752136751</v>
      </c>
      <c r="CO330" s="162">
        <f t="shared" si="296"/>
        <v>17.618564102564104</v>
      </c>
      <c r="CP330" s="162">
        <f t="shared" si="297"/>
        <v>20.187938034188036</v>
      </c>
      <c r="CQ330" s="162">
        <f t="shared" si="298"/>
        <v>22.980735785953179</v>
      </c>
    </row>
    <row r="331" spans="1:95" ht="19.5" thickTop="1" thickBot="1">
      <c r="A331" s="70">
        <v>6120</v>
      </c>
      <c r="B331" s="70">
        <v>86.915999999999997</v>
      </c>
      <c r="C331" s="70">
        <v>99.744</v>
      </c>
      <c r="D331" s="70">
        <v>81.662000000000006</v>
      </c>
      <c r="E331" s="70">
        <v>4.2320000000000002</v>
      </c>
      <c r="G331" s="92">
        <v>1</v>
      </c>
      <c r="H331" s="93">
        <f t="shared" ref="H331:H394" si="299">1 + (ROW() - ROW($H$74)) * (79 / 1748)</f>
        <v>12.614988558352403</v>
      </c>
      <c r="O331" s="95">
        <v>6080</v>
      </c>
      <c r="P331" s="94">
        <f t="shared" si="251"/>
        <v>12.943123190065354</v>
      </c>
      <c r="Q331" s="94">
        <f t="shared" si="252"/>
        <v>13.192445500489795</v>
      </c>
      <c r="R331" s="94">
        <f t="shared" si="253"/>
        <v>13.266406637408945</v>
      </c>
      <c r="S331" s="94">
        <f t="shared" si="254"/>
        <v>13.03556049458804</v>
      </c>
      <c r="T331" s="94">
        <f t="shared" si="255"/>
        <v>12.791847161839543</v>
      </c>
      <c r="U331" s="94">
        <f t="shared" si="256"/>
        <v>12.339566307865001</v>
      </c>
      <c r="V331" s="82"/>
      <c r="W331" s="95">
        <v>6080</v>
      </c>
      <c r="X331" s="161">
        <f t="shared" si="264"/>
        <v>9.062711451333044</v>
      </c>
      <c r="Y331" s="161">
        <f t="shared" si="265"/>
        <v>9.1746740541917404</v>
      </c>
      <c r="Z331" s="161">
        <f t="shared" si="266"/>
        <v>9.1390596062118536</v>
      </c>
      <c r="AA331" s="161">
        <f t="shared" si="267"/>
        <v>8.8703478942973977</v>
      </c>
      <c r="AB331" s="161">
        <f t="shared" si="268"/>
        <v>8.5880677782128743</v>
      </c>
      <c r="AC331" s="161">
        <f t="shared" si="269"/>
        <v>8.1357869242383316</v>
      </c>
      <c r="AD331" s="82"/>
      <c r="AE331" s="82"/>
      <c r="AF331" s="82"/>
      <c r="AG331" s="95">
        <v>6080</v>
      </c>
      <c r="AH331" s="161">
        <f t="shared" si="270"/>
        <v>-11.24931492673767</v>
      </c>
      <c r="AI331" s="161">
        <f t="shared" si="271"/>
        <v>-11.485305643560665</v>
      </c>
      <c r="AJ331" s="161">
        <f t="shared" si="272"/>
        <v>-11.79972175796429</v>
      </c>
      <c r="AK331" s="161">
        <f t="shared" si="273"/>
        <v>-12.184008120013166</v>
      </c>
      <c r="AL331" s="161">
        <f t="shared" si="274"/>
        <v>-12.577574124327427</v>
      </c>
      <c r="AM331" s="161">
        <f t="shared" si="275"/>
        <v>-13.066037446619934</v>
      </c>
      <c r="AN331" s="81"/>
      <c r="AO331" s="81"/>
      <c r="AP331" s="95">
        <v>6080</v>
      </c>
      <c r="AQ331" s="94">
        <f t="shared" si="257"/>
        <v>85.264413785497396</v>
      </c>
      <c r="AR331" s="94">
        <f t="shared" si="258"/>
        <v>147.56596302676809</v>
      </c>
      <c r="AS331" s="94">
        <f t="shared" si="259"/>
        <v>230.57181722932521</v>
      </c>
      <c r="AT331" s="94">
        <f t="shared" si="260"/>
        <v>332.0234168102283</v>
      </c>
      <c r="AU331" s="94">
        <f t="shared" si="261"/>
        <v>435.92484194919308</v>
      </c>
      <c r="AV331" s="94">
        <f t="shared" si="262"/>
        <v>564.87915903441467</v>
      </c>
      <c r="AW331" s="81"/>
      <c r="AX331" s="95">
        <v>6080</v>
      </c>
      <c r="AY331" s="99">
        <f>'Max limit'!AX331*Input!PrimaryDrive_ratio*Input!Gear1_ratio*Input!FinalDrive_ratio</f>
        <v>536.58212058212064</v>
      </c>
      <c r="AZ331" s="99">
        <f t="shared" si="276"/>
        <v>8.9430353430353442</v>
      </c>
      <c r="BA331" s="99">
        <f>AZ331*Input!$N$23</f>
        <v>21042.944276091475</v>
      </c>
      <c r="BB331" s="97">
        <f t="shared" si="263"/>
        <v>21.042944276091475</v>
      </c>
      <c r="BC331" s="95">
        <v>6080</v>
      </c>
      <c r="BD331" s="99">
        <f>'Max limit'!AX331*Input!PrimaryDrive_ratio*Input!Gear2_ratio*Input!FinalDrive_ratio</f>
        <v>705.90358974358969</v>
      </c>
      <c r="BE331" s="99">
        <f t="shared" si="277"/>
        <v>11.765059829059828</v>
      </c>
      <c r="BF331" s="99">
        <f>BE331*Input!$N$23</f>
        <v>27683.162247658111</v>
      </c>
      <c r="BG331" s="100">
        <f t="shared" si="278"/>
        <v>27.68316224765811</v>
      </c>
      <c r="BH331" s="95">
        <v>6080</v>
      </c>
      <c r="BI331" s="99">
        <f>'Max limit'!AX331*Input!PrimaryDrive_ratio*Input!Gear3_ratio*Input!FinalDrive_ratio</f>
        <v>882.37948717948711</v>
      </c>
      <c r="BJ331" s="99">
        <f t="shared" si="279"/>
        <v>14.706324786324785</v>
      </c>
      <c r="BK331" s="99">
        <f>BJ331*Input!$N$23</f>
        <v>34603.952809572642</v>
      </c>
      <c r="BL331" s="100">
        <f t="shared" si="280"/>
        <v>34.60395280957264</v>
      </c>
      <c r="BM331" s="95">
        <v>6080</v>
      </c>
      <c r="BN331" s="99">
        <f>'Max limit'!AX331*Input!PrimaryDrive_ratio*Input!Gear4_ratio*Input!FinalDrive_ratio</f>
        <v>1058.8553846153845</v>
      </c>
      <c r="BO331" s="99">
        <f t="shared" si="281"/>
        <v>17.647589743589741</v>
      </c>
      <c r="BP331" s="99">
        <f>BO331*Input!$N$23</f>
        <v>41524.743371487166</v>
      </c>
      <c r="BQ331" s="100">
        <f t="shared" si="282"/>
        <v>41.524743371487169</v>
      </c>
      <c r="BR331" s="95">
        <v>6080</v>
      </c>
      <c r="BS331" s="99">
        <f>'Max limit'!AX331*Input!PrimaryDrive_ratio*Input!Gear5_ratio*Input!FinalDrive_ratio</f>
        <v>1213.2717948717948</v>
      </c>
      <c r="BT331" s="99">
        <f t="shared" si="283"/>
        <v>20.22119658119658</v>
      </c>
      <c r="BU331" s="99">
        <f>BT331*Input!$N$23</f>
        <v>47580.435113162384</v>
      </c>
      <c r="BV331" s="100">
        <f t="shared" si="284"/>
        <v>47.580435113162387</v>
      </c>
      <c r="BW331" s="95">
        <v>6080</v>
      </c>
      <c r="BX331" s="99">
        <f>'Max limit'!AX331*Input!PrimaryDrive_ratio*Input!Gear6_ratio*Input!FinalDrive_ratio</f>
        <v>1381.1157190635449</v>
      </c>
      <c r="BY331" s="99">
        <f t="shared" si="285"/>
        <v>23.018595317725747</v>
      </c>
      <c r="BZ331" s="99">
        <f>BY331*Input!$N$23</f>
        <v>54162.708745418036</v>
      </c>
      <c r="CA331" s="100">
        <f t="shared" si="286"/>
        <v>54.162708745418037</v>
      </c>
      <c r="CC331" s="95">
        <v>6080</v>
      </c>
      <c r="CD331" s="94">
        <f t="shared" si="287"/>
        <v>21</v>
      </c>
      <c r="CE331" s="94">
        <f t="shared" si="288"/>
        <v>27.5</v>
      </c>
      <c r="CF331" s="94">
        <f t="shared" si="289"/>
        <v>34.5</v>
      </c>
      <c r="CG331" s="94">
        <f t="shared" si="290"/>
        <v>41.5</v>
      </c>
      <c r="CH331" s="94">
        <f t="shared" si="291"/>
        <v>47.5</v>
      </c>
      <c r="CI331" s="94">
        <f t="shared" si="292"/>
        <v>54</v>
      </c>
      <c r="CK331" s="95">
        <v>6080</v>
      </c>
      <c r="CL331" s="162">
        <f t="shared" si="293"/>
        <v>8.9430353430353442</v>
      </c>
      <c r="CM331" s="162">
        <f t="shared" si="294"/>
        <v>11.765059829059828</v>
      </c>
      <c r="CN331" s="162">
        <f t="shared" si="295"/>
        <v>14.706324786324785</v>
      </c>
      <c r="CO331" s="162">
        <f t="shared" si="296"/>
        <v>17.647589743589741</v>
      </c>
      <c r="CP331" s="162">
        <f t="shared" si="297"/>
        <v>20.22119658119658</v>
      </c>
      <c r="CQ331" s="162">
        <f t="shared" si="298"/>
        <v>23.018595317725747</v>
      </c>
    </row>
    <row r="332" spans="1:95" ht="19.5" thickTop="1" thickBot="1">
      <c r="A332" s="70">
        <v>6130</v>
      </c>
      <c r="B332" s="70">
        <v>87.066999999999993</v>
      </c>
      <c r="C332" s="70">
        <v>99.754000000000005</v>
      </c>
      <c r="D332" s="70">
        <v>81.796000000000006</v>
      </c>
      <c r="E332" s="70">
        <v>4.2469999999999999</v>
      </c>
      <c r="G332" s="92">
        <v>1</v>
      </c>
      <c r="H332" s="93">
        <f t="shared" si="299"/>
        <v>12.660183066361556</v>
      </c>
      <c r="O332" s="95">
        <v>6090</v>
      </c>
      <c r="P332" s="94">
        <f t="shared" si="251"/>
        <v>12.942214404455514</v>
      </c>
      <c r="Q332" s="94">
        <f t="shared" si="252"/>
        <v>13.190817002429</v>
      </c>
      <c r="R332" s="94">
        <f t="shared" si="253"/>
        <v>13.263792712964774</v>
      </c>
      <c r="S332" s="94">
        <f t="shared" si="254"/>
        <v>13.031761910808619</v>
      </c>
      <c r="T332" s="94">
        <f t="shared" si="255"/>
        <v>12.78681369332798</v>
      </c>
      <c r="U332" s="94">
        <f t="shared" si="256"/>
        <v>12.333043849894665</v>
      </c>
      <c r="V332" s="82"/>
      <c r="W332" s="95">
        <v>6090</v>
      </c>
      <c r="X332" s="161">
        <f t="shared" si="264"/>
        <v>9.0618026657232047</v>
      </c>
      <c r="Y332" s="161">
        <f t="shared" si="265"/>
        <v>9.1730455561309459</v>
      </c>
      <c r="Z332" s="161">
        <f t="shared" si="266"/>
        <v>9.1364456817676825</v>
      </c>
      <c r="AA332" s="161">
        <f t="shared" si="267"/>
        <v>8.8665493105179785</v>
      </c>
      <c r="AB332" s="161">
        <f t="shared" si="268"/>
        <v>8.5830343097013113</v>
      </c>
      <c r="AC332" s="161">
        <f t="shared" si="269"/>
        <v>8.1292644662679958</v>
      </c>
      <c r="AD332" s="82"/>
      <c r="AE332" s="82"/>
      <c r="AF332" s="82"/>
      <c r="AG332" s="95">
        <v>6090</v>
      </c>
      <c r="AH332" s="161">
        <f t="shared" si="270"/>
        <v>-11.250378205901182</v>
      </c>
      <c r="AI332" s="161">
        <f t="shared" si="271"/>
        <v>-11.487145846369362</v>
      </c>
      <c r="AJ332" s="161">
        <f t="shared" si="272"/>
        <v>-11.80259707485288</v>
      </c>
      <c r="AK332" s="161">
        <f t="shared" si="273"/>
        <v>-12.188148576332734</v>
      </c>
      <c r="AL332" s="161">
        <f t="shared" si="274"/>
        <v>-12.583010270319914</v>
      </c>
      <c r="AM332" s="161">
        <f t="shared" si="275"/>
        <v>-13.073081701227895</v>
      </c>
      <c r="AN332" s="81"/>
      <c r="AO332" s="81"/>
      <c r="AP332" s="95">
        <v>6090</v>
      </c>
      <c r="AQ332" s="94">
        <f t="shared" si="257"/>
        <v>85.545119484664582</v>
      </c>
      <c r="AR332" s="94">
        <f t="shared" si="258"/>
        <v>148.05177656826416</v>
      </c>
      <c r="AS332" s="94">
        <f t="shared" si="259"/>
        <v>231.33090088791261</v>
      </c>
      <c r="AT332" s="94">
        <f t="shared" si="260"/>
        <v>333.11649727859441</v>
      </c>
      <c r="AU332" s="94">
        <f t="shared" si="261"/>
        <v>437.3599844912099</v>
      </c>
      <c r="AV332" s="94">
        <f t="shared" si="262"/>
        <v>566.7388422509166</v>
      </c>
      <c r="AW332" s="81"/>
      <c r="AX332" s="95">
        <v>6090</v>
      </c>
      <c r="AY332" s="99">
        <f>'Max limit'!AX332*Input!PrimaryDrive_ratio*Input!Gear1_ratio*Input!FinalDrive_ratio</f>
        <v>537.46465696465702</v>
      </c>
      <c r="AZ332" s="99">
        <f t="shared" si="276"/>
        <v>8.957744282744283</v>
      </c>
      <c r="BA332" s="99">
        <f>AZ332*Input!$N$23</f>
        <v>21077.554381808728</v>
      </c>
      <c r="BB332" s="97">
        <f t="shared" si="263"/>
        <v>21.077554381808728</v>
      </c>
      <c r="BC332" s="95">
        <v>6090</v>
      </c>
      <c r="BD332" s="99">
        <f>'Max limit'!AX332*Input!PrimaryDrive_ratio*Input!Gear2_ratio*Input!FinalDrive_ratio</f>
        <v>707.06461538461531</v>
      </c>
      <c r="BE332" s="99">
        <f t="shared" si="277"/>
        <v>11.784410256410256</v>
      </c>
      <c r="BF332" s="99">
        <f>BE332*Input!$N$23</f>
        <v>27728.693764512816</v>
      </c>
      <c r="BG332" s="100">
        <f t="shared" si="278"/>
        <v>27.728693764512816</v>
      </c>
      <c r="BH332" s="95">
        <v>6090</v>
      </c>
      <c r="BI332" s="99">
        <f>'Max limit'!AX332*Input!PrimaryDrive_ratio*Input!Gear3_ratio*Input!FinalDrive_ratio</f>
        <v>883.83076923076908</v>
      </c>
      <c r="BJ332" s="99">
        <f t="shared" si="279"/>
        <v>14.730512820512818</v>
      </c>
      <c r="BK332" s="99">
        <f>BJ332*Input!$N$23</f>
        <v>34660.867205641014</v>
      </c>
      <c r="BL332" s="100">
        <f t="shared" si="280"/>
        <v>34.660867205641011</v>
      </c>
      <c r="BM332" s="95">
        <v>6090</v>
      </c>
      <c r="BN332" s="99">
        <f>'Max limit'!AX332*Input!PrimaryDrive_ratio*Input!Gear4_ratio*Input!FinalDrive_ratio</f>
        <v>1060.5969230769231</v>
      </c>
      <c r="BO332" s="99">
        <f t="shared" si="281"/>
        <v>17.676615384615385</v>
      </c>
      <c r="BP332" s="99">
        <f>BO332*Input!$N$23</f>
        <v>41593.040646769223</v>
      </c>
      <c r="BQ332" s="100">
        <f t="shared" si="282"/>
        <v>41.593040646769225</v>
      </c>
      <c r="BR332" s="95">
        <v>6090</v>
      </c>
      <c r="BS332" s="99">
        <f>'Max limit'!AX332*Input!PrimaryDrive_ratio*Input!Gear5_ratio*Input!FinalDrive_ratio</f>
        <v>1215.2673076923077</v>
      </c>
      <c r="BT332" s="99">
        <f t="shared" si="283"/>
        <v>20.254455128205127</v>
      </c>
      <c r="BU332" s="99">
        <f>BT332*Input!$N$23</f>
        <v>47658.692407756396</v>
      </c>
      <c r="BV332" s="100">
        <f t="shared" si="284"/>
        <v>47.658692407756398</v>
      </c>
      <c r="BW332" s="95">
        <v>6090</v>
      </c>
      <c r="BX332" s="99">
        <f>'Max limit'!AX332*Input!PrimaryDrive_ratio*Input!Gear6_ratio*Input!FinalDrive_ratio</f>
        <v>1383.3872909698996</v>
      </c>
      <c r="BY332" s="99">
        <f t="shared" si="285"/>
        <v>23.056454849498326</v>
      </c>
      <c r="BZ332" s="99">
        <f>BY332*Input!$N$23</f>
        <v>54251.792147959852</v>
      </c>
      <c r="CA332" s="100">
        <f t="shared" si="286"/>
        <v>54.251792147959854</v>
      </c>
      <c r="CC332" s="95">
        <v>6090</v>
      </c>
      <c r="CD332" s="94">
        <f t="shared" si="287"/>
        <v>21</v>
      </c>
      <c r="CE332" s="94">
        <f t="shared" si="288"/>
        <v>27.5</v>
      </c>
      <c r="CF332" s="94">
        <f t="shared" si="289"/>
        <v>34.5</v>
      </c>
      <c r="CG332" s="94">
        <f t="shared" si="290"/>
        <v>41.5</v>
      </c>
      <c r="CH332" s="94">
        <f t="shared" si="291"/>
        <v>47.5</v>
      </c>
      <c r="CI332" s="94">
        <f t="shared" si="292"/>
        <v>54.5</v>
      </c>
      <c r="CK332" s="95">
        <v>6090</v>
      </c>
      <c r="CL332" s="162">
        <f t="shared" si="293"/>
        <v>8.957744282744283</v>
      </c>
      <c r="CM332" s="162">
        <f t="shared" si="294"/>
        <v>11.784410256410256</v>
      </c>
      <c r="CN332" s="162">
        <f t="shared" si="295"/>
        <v>14.730512820512818</v>
      </c>
      <c r="CO332" s="162">
        <f t="shared" si="296"/>
        <v>17.676615384615385</v>
      </c>
      <c r="CP332" s="162">
        <f t="shared" si="297"/>
        <v>20.254455128205127</v>
      </c>
      <c r="CQ332" s="162">
        <f t="shared" si="298"/>
        <v>23.056454849498326</v>
      </c>
    </row>
    <row r="333" spans="1:95" ht="19.5" thickTop="1" thickBot="1">
      <c r="A333" s="70">
        <v>6140</v>
      </c>
      <c r="B333" s="70">
        <v>87.216999999999999</v>
      </c>
      <c r="C333" s="70">
        <v>99.763999999999996</v>
      </c>
      <c r="D333" s="70">
        <v>81.929000000000002</v>
      </c>
      <c r="E333" s="70">
        <v>4.2619999999999996</v>
      </c>
      <c r="G333" s="92">
        <v>1</v>
      </c>
      <c r="H333" s="93">
        <f t="shared" si="299"/>
        <v>12.70537757437071</v>
      </c>
      <c r="O333" s="95">
        <v>6100</v>
      </c>
      <c r="P333" s="94">
        <f t="shared" si="251"/>
        <v>12.941304125360697</v>
      </c>
      <c r="Q333" s="94">
        <f t="shared" si="252"/>
        <v>13.189185828118312</v>
      </c>
      <c r="R333" s="94">
        <f t="shared" si="253"/>
        <v>13.261174492835403</v>
      </c>
      <c r="S333" s="94">
        <f t="shared" si="254"/>
        <v>13.027957084492174</v>
      </c>
      <c r="T333" s="94">
        <f t="shared" si="255"/>
        <v>12.781771952887885</v>
      </c>
      <c r="U333" s="94">
        <f t="shared" si="256"/>
        <v>12.326510673012303</v>
      </c>
      <c r="V333" s="82"/>
      <c r="W333" s="95">
        <v>6100</v>
      </c>
      <c r="X333" s="161">
        <f t="shared" si="264"/>
        <v>9.0608923866283853</v>
      </c>
      <c r="Y333" s="161">
        <f t="shared" si="265"/>
        <v>9.1714143818202576</v>
      </c>
      <c r="Z333" s="161">
        <f t="shared" si="266"/>
        <v>9.1338274616383117</v>
      </c>
      <c r="AA333" s="161">
        <f t="shared" si="267"/>
        <v>8.8627444842015333</v>
      </c>
      <c r="AB333" s="161">
        <f t="shared" si="268"/>
        <v>8.577992569261216</v>
      </c>
      <c r="AC333" s="161">
        <f t="shared" si="269"/>
        <v>8.1227312893856336</v>
      </c>
      <c r="AD333" s="82"/>
      <c r="AE333" s="82"/>
      <c r="AF333" s="82"/>
      <c r="AG333" s="95">
        <v>6100</v>
      </c>
      <c r="AH333" s="161">
        <f t="shared" si="270"/>
        <v>-11.251443232442121</v>
      </c>
      <c r="AI333" s="161">
        <f t="shared" si="271"/>
        <v>-11.48898907334044</v>
      </c>
      <c r="AJ333" s="161">
        <f t="shared" si="272"/>
        <v>-11.805477116995188</v>
      </c>
      <c r="AK333" s="161">
        <f t="shared" si="273"/>
        <v>-12.19229583701766</v>
      </c>
      <c r="AL333" s="161">
        <f t="shared" si="274"/>
        <v>-12.588455349995218</v>
      </c>
      <c r="AM333" s="161">
        <f t="shared" si="275"/>
        <v>-13.080137532260848</v>
      </c>
      <c r="AN333" s="81"/>
      <c r="AO333" s="81"/>
      <c r="AP333" s="95">
        <v>6100</v>
      </c>
      <c r="AQ333" s="94">
        <f t="shared" si="257"/>
        <v>85.82628649147216</v>
      </c>
      <c r="AR333" s="94">
        <f t="shared" si="258"/>
        <v>148.53838848862864</v>
      </c>
      <c r="AS333" s="94">
        <f t="shared" si="259"/>
        <v>232.09123201348214</v>
      </c>
      <c r="AT333" s="94">
        <f t="shared" si="260"/>
        <v>334.21137409941451</v>
      </c>
      <c r="AU333" s="94">
        <f t="shared" si="261"/>
        <v>438.79748552548989</v>
      </c>
      <c r="AV333" s="94">
        <f t="shared" si="262"/>
        <v>568.60158164361621</v>
      </c>
      <c r="AW333" s="81"/>
      <c r="AX333" s="95">
        <v>6100</v>
      </c>
      <c r="AY333" s="99">
        <f>'Max limit'!AX333*Input!PrimaryDrive_ratio*Input!Gear1_ratio*Input!FinalDrive_ratio</f>
        <v>538.3471933471933</v>
      </c>
      <c r="AZ333" s="99">
        <f t="shared" si="276"/>
        <v>8.9724532224532219</v>
      </c>
      <c r="BA333" s="99">
        <f>AZ333*Input!$N$23</f>
        <v>21112.164487525981</v>
      </c>
      <c r="BB333" s="97">
        <f t="shared" si="263"/>
        <v>21.11216448752598</v>
      </c>
      <c r="BC333" s="95">
        <v>6100</v>
      </c>
      <c r="BD333" s="99">
        <f>'Max limit'!AX333*Input!PrimaryDrive_ratio*Input!Gear2_ratio*Input!FinalDrive_ratio</f>
        <v>708.22564102564093</v>
      </c>
      <c r="BE333" s="99">
        <f t="shared" si="277"/>
        <v>11.803760683760682</v>
      </c>
      <c r="BF333" s="99">
        <f>BE333*Input!$N$23</f>
        <v>27774.225281367515</v>
      </c>
      <c r="BG333" s="100">
        <f t="shared" si="278"/>
        <v>27.774225281367514</v>
      </c>
      <c r="BH333" s="95">
        <v>6100</v>
      </c>
      <c r="BI333" s="99">
        <f>'Max limit'!AX333*Input!PrimaryDrive_ratio*Input!Gear3_ratio*Input!FinalDrive_ratio</f>
        <v>885.28205128205104</v>
      </c>
      <c r="BJ333" s="99">
        <f t="shared" si="279"/>
        <v>14.75470085470085</v>
      </c>
      <c r="BK333" s="99">
        <f>BJ333*Input!$N$23</f>
        <v>34717.781601709386</v>
      </c>
      <c r="BL333" s="100">
        <f t="shared" si="280"/>
        <v>34.717781601709383</v>
      </c>
      <c r="BM333" s="95">
        <v>6100</v>
      </c>
      <c r="BN333" s="99">
        <f>'Max limit'!AX333*Input!PrimaryDrive_ratio*Input!Gear4_ratio*Input!FinalDrive_ratio</f>
        <v>1062.3384615384616</v>
      </c>
      <c r="BO333" s="99">
        <f t="shared" si="281"/>
        <v>17.705641025641025</v>
      </c>
      <c r="BP333" s="99">
        <f>BO333*Input!$N$23</f>
        <v>41661.337922051272</v>
      </c>
      <c r="BQ333" s="100">
        <f t="shared" si="282"/>
        <v>41.661337922051274</v>
      </c>
      <c r="BR333" s="95">
        <v>6100</v>
      </c>
      <c r="BS333" s="99">
        <f>'Max limit'!AX333*Input!PrimaryDrive_ratio*Input!Gear5_ratio*Input!FinalDrive_ratio</f>
        <v>1217.2628205128203</v>
      </c>
      <c r="BT333" s="99">
        <f t="shared" si="283"/>
        <v>20.287713675213674</v>
      </c>
      <c r="BU333" s="99">
        <f>BT333*Input!$N$23</f>
        <v>47736.949702350415</v>
      </c>
      <c r="BV333" s="100">
        <f t="shared" si="284"/>
        <v>47.736949702350415</v>
      </c>
      <c r="BW333" s="95">
        <v>6100</v>
      </c>
      <c r="BX333" s="99">
        <f>'Max limit'!AX333*Input!PrimaryDrive_ratio*Input!Gear6_ratio*Input!FinalDrive_ratio</f>
        <v>1385.658862876254</v>
      </c>
      <c r="BY333" s="99">
        <f t="shared" si="285"/>
        <v>23.094314381270902</v>
      </c>
      <c r="BZ333" s="99">
        <f>BY333*Input!$N$23</f>
        <v>54340.87555050166</v>
      </c>
      <c r="CA333" s="100">
        <f t="shared" si="286"/>
        <v>54.340875550501657</v>
      </c>
      <c r="CC333" s="95">
        <v>6100</v>
      </c>
      <c r="CD333" s="94">
        <f t="shared" si="287"/>
        <v>21</v>
      </c>
      <c r="CE333" s="94">
        <f t="shared" si="288"/>
        <v>28</v>
      </c>
      <c r="CF333" s="94">
        <f t="shared" si="289"/>
        <v>34.5</v>
      </c>
      <c r="CG333" s="94">
        <f t="shared" si="290"/>
        <v>41.5</v>
      </c>
      <c r="CH333" s="94">
        <f t="shared" si="291"/>
        <v>47.5</v>
      </c>
      <c r="CI333" s="94">
        <f t="shared" si="292"/>
        <v>54.5</v>
      </c>
      <c r="CK333" s="95">
        <v>6100</v>
      </c>
      <c r="CL333" s="162">
        <f t="shared" si="293"/>
        <v>8.9724532224532219</v>
      </c>
      <c r="CM333" s="162">
        <f t="shared" si="294"/>
        <v>11.803760683760682</v>
      </c>
      <c r="CN333" s="162">
        <f t="shared" si="295"/>
        <v>14.75470085470085</v>
      </c>
      <c r="CO333" s="162">
        <f t="shared" si="296"/>
        <v>17.705641025641025</v>
      </c>
      <c r="CP333" s="162">
        <f t="shared" si="297"/>
        <v>20.287713675213674</v>
      </c>
      <c r="CQ333" s="162">
        <f t="shared" si="298"/>
        <v>23.094314381270902</v>
      </c>
    </row>
    <row r="334" spans="1:95" ht="19.5" thickTop="1" thickBot="1">
      <c r="A334" s="70">
        <v>6150</v>
      </c>
      <c r="B334" s="70">
        <v>87.369</v>
      </c>
      <c r="C334" s="70">
        <v>99.775000000000006</v>
      </c>
      <c r="D334" s="70">
        <v>82.063999999999993</v>
      </c>
      <c r="E334" s="70">
        <v>4.2779999999999996</v>
      </c>
      <c r="G334" s="92">
        <v>1</v>
      </c>
      <c r="H334" s="93">
        <f t="shared" si="299"/>
        <v>12.750572082379863</v>
      </c>
      <c r="O334" s="95">
        <v>6110</v>
      </c>
      <c r="P334" s="94">
        <f t="shared" si="251"/>
        <v>12.940392352780897</v>
      </c>
      <c r="Q334" s="94">
        <f t="shared" si="252"/>
        <v>13.187551977557732</v>
      </c>
      <c r="R334" s="94">
        <f t="shared" si="253"/>
        <v>13.258551977020831</v>
      </c>
      <c r="S334" s="94">
        <f t="shared" si="254"/>
        <v>13.024146015638705</v>
      </c>
      <c r="T334" s="94">
        <f t="shared" si="255"/>
        <v>12.776721940519257</v>
      </c>
      <c r="U334" s="94">
        <f t="shared" si="256"/>
        <v>12.319966777217907</v>
      </c>
      <c r="V334" s="82"/>
      <c r="W334" s="95">
        <v>6110</v>
      </c>
      <c r="X334" s="161">
        <f t="shared" si="264"/>
        <v>9.0599806140485875</v>
      </c>
      <c r="Y334" s="161">
        <f t="shared" si="265"/>
        <v>9.1697805312596756</v>
      </c>
      <c r="Z334" s="161">
        <f t="shared" si="266"/>
        <v>9.1312049458237379</v>
      </c>
      <c r="AA334" s="161">
        <f t="shared" si="267"/>
        <v>8.8589334153480621</v>
      </c>
      <c r="AB334" s="161">
        <f t="shared" si="268"/>
        <v>8.5729425568925901</v>
      </c>
      <c r="AC334" s="161">
        <f t="shared" si="269"/>
        <v>8.1161873935912379</v>
      </c>
      <c r="AD334" s="82"/>
      <c r="AE334" s="82"/>
      <c r="AF334" s="82"/>
      <c r="AG334" s="95">
        <v>6110</v>
      </c>
      <c r="AH334" s="161">
        <f t="shared" si="270"/>
        <v>-11.252510006360485</v>
      </c>
      <c r="AI334" s="161">
        <f t="shared" si="271"/>
        <v>-11.490835324473899</v>
      </c>
      <c r="AJ334" s="161">
        <f t="shared" si="272"/>
        <v>-11.808361884391218</v>
      </c>
      <c r="AK334" s="161">
        <f t="shared" si="273"/>
        <v>-12.196449902067942</v>
      </c>
      <c r="AL334" s="161">
        <f t="shared" si="274"/>
        <v>-12.593909363353335</v>
      </c>
      <c r="AM334" s="161">
        <f t="shared" si="275"/>
        <v>-13.087204939718795</v>
      </c>
      <c r="AN334" s="81"/>
      <c r="AO334" s="81"/>
      <c r="AP334" s="95">
        <v>6110</v>
      </c>
      <c r="AQ334" s="94">
        <f t="shared" si="257"/>
        <v>86.107914805920146</v>
      </c>
      <c r="AR334" s="94">
        <f t="shared" si="258"/>
        <v>149.02579878786176</v>
      </c>
      <c r="AS334" s="94">
        <f t="shared" si="259"/>
        <v>232.85281060603401</v>
      </c>
      <c r="AT334" s="94">
        <f t="shared" si="260"/>
        <v>335.30804727268895</v>
      </c>
      <c r="AU334" s="94">
        <f t="shared" si="261"/>
        <v>440.23734505203288</v>
      </c>
      <c r="AV334" s="94">
        <f t="shared" si="262"/>
        <v>570.46737721251418</v>
      </c>
      <c r="AW334" s="81"/>
      <c r="AX334" s="95">
        <v>6110</v>
      </c>
      <c r="AY334" s="99">
        <f>'Max limit'!AX334*Input!PrimaryDrive_ratio*Input!Gear1_ratio*Input!FinalDrive_ratio</f>
        <v>539.2297297297298</v>
      </c>
      <c r="AZ334" s="99">
        <f t="shared" si="276"/>
        <v>8.9871621621621625</v>
      </c>
      <c r="BA334" s="99">
        <f>AZ334*Input!$N$23</f>
        <v>21146.774593243241</v>
      </c>
      <c r="BB334" s="97">
        <f t="shared" si="263"/>
        <v>21.14677459324324</v>
      </c>
      <c r="BC334" s="95">
        <v>6110</v>
      </c>
      <c r="BD334" s="99">
        <f>'Max limit'!AX334*Input!PrimaryDrive_ratio*Input!Gear2_ratio*Input!FinalDrive_ratio</f>
        <v>709.38666666666666</v>
      </c>
      <c r="BE334" s="99">
        <f t="shared" si="277"/>
        <v>11.82311111111111</v>
      </c>
      <c r="BF334" s="99">
        <f>BE334*Input!$N$23</f>
        <v>27819.756798222217</v>
      </c>
      <c r="BG334" s="100">
        <f t="shared" si="278"/>
        <v>27.819756798222219</v>
      </c>
      <c r="BH334" s="95">
        <v>6110</v>
      </c>
      <c r="BI334" s="99">
        <f>'Max limit'!AX334*Input!PrimaryDrive_ratio*Input!Gear3_ratio*Input!FinalDrive_ratio</f>
        <v>886.73333333333323</v>
      </c>
      <c r="BJ334" s="99">
        <f t="shared" si="279"/>
        <v>14.778888888888888</v>
      </c>
      <c r="BK334" s="99">
        <f>BJ334*Input!$N$23</f>
        <v>34774.695997777773</v>
      </c>
      <c r="BL334" s="100">
        <f t="shared" si="280"/>
        <v>34.774695997777776</v>
      </c>
      <c r="BM334" s="95">
        <v>6110</v>
      </c>
      <c r="BN334" s="99">
        <f>'Max limit'!AX334*Input!PrimaryDrive_ratio*Input!Gear4_ratio*Input!FinalDrive_ratio</f>
        <v>1064.0800000000002</v>
      </c>
      <c r="BO334" s="99">
        <f t="shared" si="281"/>
        <v>17.734666666666669</v>
      </c>
      <c r="BP334" s="99">
        <f>BO334*Input!$N$23</f>
        <v>41729.635197333329</v>
      </c>
      <c r="BQ334" s="100">
        <f t="shared" si="282"/>
        <v>41.72963519733333</v>
      </c>
      <c r="BR334" s="95">
        <v>6110</v>
      </c>
      <c r="BS334" s="99">
        <f>'Max limit'!AX334*Input!PrimaryDrive_ratio*Input!Gear5_ratio*Input!FinalDrive_ratio</f>
        <v>1219.2583333333332</v>
      </c>
      <c r="BT334" s="99">
        <f t="shared" si="283"/>
        <v>20.32097222222222</v>
      </c>
      <c r="BU334" s="99">
        <f>BT334*Input!$N$23</f>
        <v>47815.206996944435</v>
      </c>
      <c r="BV334" s="100">
        <f t="shared" si="284"/>
        <v>47.815206996944433</v>
      </c>
      <c r="BW334" s="95">
        <v>6110</v>
      </c>
      <c r="BX334" s="99">
        <f>'Max limit'!AX334*Input!PrimaryDrive_ratio*Input!Gear6_ratio*Input!FinalDrive_ratio</f>
        <v>1387.9304347826087</v>
      </c>
      <c r="BY334" s="99">
        <f t="shared" si="285"/>
        <v>23.132173913043477</v>
      </c>
      <c r="BZ334" s="99">
        <f>BY334*Input!$N$23</f>
        <v>54429.958953043468</v>
      </c>
      <c r="CA334" s="100">
        <f t="shared" si="286"/>
        <v>54.429958953043467</v>
      </c>
      <c r="CC334" s="95">
        <v>6110</v>
      </c>
      <c r="CD334" s="94">
        <f t="shared" si="287"/>
        <v>21</v>
      </c>
      <c r="CE334" s="94">
        <f t="shared" si="288"/>
        <v>28</v>
      </c>
      <c r="CF334" s="94">
        <f t="shared" si="289"/>
        <v>35</v>
      </c>
      <c r="CG334" s="94">
        <f t="shared" si="290"/>
        <v>41.5</v>
      </c>
      <c r="CH334" s="94">
        <f t="shared" si="291"/>
        <v>48</v>
      </c>
      <c r="CI334" s="94">
        <f t="shared" si="292"/>
        <v>54.5</v>
      </c>
      <c r="CK334" s="95">
        <v>6110</v>
      </c>
      <c r="CL334" s="162">
        <f t="shared" si="293"/>
        <v>8.9871621621621625</v>
      </c>
      <c r="CM334" s="162">
        <f t="shared" si="294"/>
        <v>11.82311111111111</v>
      </c>
      <c r="CN334" s="162">
        <f t="shared" si="295"/>
        <v>14.778888888888888</v>
      </c>
      <c r="CO334" s="162">
        <f t="shared" si="296"/>
        <v>17.734666666666669</v>
      </c>
      <c r="CP334" s="162">
        <f t="shared" si="297"/>
        <v>20.32097222222222</v>
      </c>
      <c r="CQ334" s="162">
        <f t="shared" si="298"/>
        <v>23.132173913043477</v>
      </c>
    </row>
    <row r="335" spans="1:95" ht="19.5" thickTop="1" thickBot="1">
      <c r="A335" s="70">
        <v>6160</v>
      </c>
      <c r="B335" s="70">
        <v>87.518000000000001</v>
      </c>
      <c r="C335" s="70">
        <v>99.784000000000006</v>
      </c>
      <c r="D335" s="70">
        <v>82.206999999999994</v>
      </c>
      <c r="E335" s="70">
        <v>4.2830000000000004</v>
      </c>
      <c r="G335" s="92">
        <v>1</v>
      </c>
      <c r="H335" s="93">
        <f t="shared" si="299"/>
        <v>12.795766590389016</v>
      </c>
      <c r="O335" s="95">
        <v>6120</v>
      </c>
      <c r="P335" s="94">
        <f t="shared" si="251"/>
        <v>12.939479086716121</v>
      </c>
      <c r="Q335" s="94">
        <f t="shared" si="252"/>
        <v>13.185915450747252</v>
      </c>
      <c r="R335" s="94">
        <f t="shared" si="253"/>
        <v>13.255925165521059</v>
      </c>
      <c r="S335" s="94">
        <f t="shared" si="254"/>
        <v>13.020328704248213</v>
      </c>
      <c r="T335" s="94">
        <f t="shared" si="255"/>
        <v>12.771663656222099</v>
      </c>
      <c r="U335" s="94">
        <f t="shared" si="256"/>
        <v>12.313412162511483</v>
      </c>
      <c r="V335" s="82"/>
      <c r="W335" s="95">
        <v>6120</v>
      </c>
      <c r="X335" s="161">
        <f t="shared" si="264"/>
        <v>9.0590673479838113</v>
      </c>
      <c r="Y335" s="161">
        <f t="shared" si="265"/>
        <v>9.1681440044491982</v>
      </c>
      <c r="Z335" s="161">
        <f t="shared" si="266"/>
        <v>9.1285781343239663</v>
      </c>
      <c r="AA335" s="161">
        <f t="shared" si="267"/>
        <v>8.8551161039575685</v>
      </c>
      <c r="AB335" s="161">
        <f t="shared" si="268"/>
        <v>8.5678842725954318</v>
      </c>
      <c r="AC335" s="161">
        <f t="shared" si="269"/>
        <v>8.1096327788848122</v>
      </c>
      <c r="AD335" s="82"/>
      <c r="AE335" s="82"/>
      <c r="AF335" s="82"/>
      <c r="AG335" s="95">
        <v>6120</v>
      </c>
      <c r="AH335" s="161">
        <f t="shared" si="270"/>
        <v>-11.253578527656273</v>
      </c>
      <c r="AI335" s="161">
        <f t="shared" si="271"/>
        <v>-11.492684599769738</v>
      </c>
      <c r="AJ335" s="161">
        <f t="shared" si="272"/>
        <v>-11.811251377040966</v>
      </c>
      <c r="AK335" s="161">
        <f t="shared" si="273"/>
        <v>-12.200610771483579</v>
      </c>
      <c r="AL335" s="161">
        <f t="shared" si="274"/>
        <v>-12.599372310394266</v>
      </c>
      <c r="AM335" s="161">
        <f t="shared" si="275"/>
        <v>-13.094283923601733</v>
      </c>
      <c r="AN335" s="81"/>
      <c r="AO335" s="81"/>
      <c r="AP335" s="95">
        <v>6120</v>
      </c>
      <c r="AQ335" s="94">
        <f t="shared" si="257"/>
        <v>86.390004428008467</v>
      </c>
      <c r="AR335" s="94">
        <f t="shared" si="258"/>
        <v>149.51400746596332</v>
      </c>
      <c r="AS335" s="94">
        <f t="shared" si="259"/>
        <v>233.61563666556762</v>
      </c>
      <c r="AT335" s="94">
        <f t="shared" si="260"/>
        <v>336.40651679841733</v>
      </c>
      <c r="AU335" s="94">
        <f t="shared" si="261"/>
        <v>441.67956307083847</v>
      </c>
      <c r="AV335" s="94">
        <f t="shared" si="262"/>
        <v>572.33622895760993</v>
      </c>
      <c r="AW335" s="81"/>
      <c r="AX335" s="95">
        <v>6120</v>
      </c>
      <c r="AY335" s="99">
        <f>'Max limit'!AX335*Input!PrimaryDrive_ratio*Input!Gear1_ratio*Input!FinalDrive_ratio</f>
        <v>540.11226611226607</v>
      </c>
      <c r="AZ335" s="99">
        <f t="shared" si="276"/>
        <v>9.0018711018711013</v>
      </c>
      <c r="BA335" s="99">
        <f>AZ335*Input!$N$23</f>
        <v>21181.384698960494</v>
      </c>
      <c r="BB335" s="97">
        <f t="shared" si="263"/>
        <v>21.181384698960493</v>
      </c>
      <c r="BC335" s="95">
        <v>6120</v>
      </c>
      <c r="BD335" s="99">
        <f>'Max limit'!AX335*Input!PrimaryDrive_ratio*Input!Gear2_ratio*Input!FinalDrive_ratio</f>
        <v>710.54769230769227</v>
      </c>
      <c r="BE335" s="99">
        <f t="shared" si="277"/>
        <v>11.842461538461539</v>
      </c>
      <c r="BF335" s="99">
        <f>BE335*Input!$N$23</f>
        <v>27865.288315076919</v>
      </c>
      <c r="BG335" s="100">
        <f t="shared" si="278"/>
        <v>27.865288315076921</v>
      </c>
      <c r="BH335" s="95">
        <v>6120</v>
      </c>
      <c r="BI335" s="99">
        <f>'Max limit'!AX335*Input!PrimaryDrive_ratio*Input!Gear3_ratio*Input!FinalDrive_ratio</f>
        <v>888.18461538461531</v>
      </c>
      <c r="BJ335" s="99">
        <f t="shared" si="279"/>
        <v>14.803076923076922</v>
      </c>
      <c r="BK335" s="99">
        <f>BJ335*Input!$N$23</f>
        <v>34831.610393846146</v>
      </c>
      <c r="BL335" s="100">
        <f t="shared" si="280"/>
        <v>34.831610393846148</v>
      </c>
      <c r="BM335" s="95">
        <v>6120</v>
      </c>
      <c r="BN335" s="99">
        <f>'Max limit'!AX335*Input!PrimaryDrive_ratio*Input!Gear4_ratio*Input!FinalDrive_ratio</f>
        <v>1065.8215384615385</v>
      </c>
      <c r="BO335" s="99">
        <f t="shared" si="281"/>
        <v>17.763692307692306</v>
      </c>
      <c r="BP335" s="99">
        <f>BO335*Input!$N$23</f>
        <v>41797.932472615372</v>
      </c>
      <c r="BQ335" s="100">
        <f t="shared" si="282"/>
        <v>41.797932472615372</v>
      </c>
      <c r="BR335" s="95">
        <v>6120</v>
      </c>
      <c r="BS335" s="99">
        <f>'Max limit'!AX335*Input!PrimaryDrive_ratio*Input!Gear5_ratio*Input!FinalDrive_ratio</f>
        <v>1221.2538461538459</v>
      </c>
      <c r="BT335" s="99">
        <f t="shared" si="283"/>
        <v>20.354230769230764</v>
      </c>
      <c r="BU335" s="99">
        <f>BT335*Input!$N$23</f>
        <v>47893.464291538439</v>
      </c>
      <c r="BV335" s="100">
        <f t="shared" si="284"/>
        <v>47.893464291538436</v>
      </c>
      <c r="BW335" s="95">
        <v>6120</v>
      </c>
      <c r="BX335" s="99">
        <f>'Max limit'!AX335*Input!PrimaryDrive_ratio*Input!Gear6_ratio*Input!FinalDrive_ratio</f>
        <v>1390.2020066889631</v>
      </c>
      <c r="BY335" s="99">
        <f t="shared" si="285"/>
        <v>23.170033444816053</v>
      </c>
      <c r="BZ335" s="99">
        <f>BY335*Input!$N$23</f>
        <v>54519.042355585276</v>
      </c>
      <c r="CA335" s="100">
        <f t="shared" si="286"/>
        <v>54.519042355585277</v>
      </c>
      <c r="CC335" s="95">
        <v>6120</v>
      </c>
      <c r="CD335" s="94">
        <f t="shared" si="287"/>
        <v>21</v>
      </c>
      <c r="CE335" s="94">
        <f t="shared" si="288"/>
        <v>28</v>
      </c>
      <c r="CF335" s="94">
        <f t="shared" si="289"/>
        <v>35</v>
      </c>
      <c r="CG335" s="94">
        <f t="shared" si="290"/>
        <v>42</v>
      </c>
      <c r="CH335" s="94">
        <f t="shared" si="291"/>
        <v>48</v>
      </c>
      <c r="CI335" s="94">
        <f t="shared" si="292"/>
        <v>54.5</v>
      </c>
      <c r="CK335" s="95">
        <v>6120</v>
      </c>
      <c r="CL335" s="162">
        <f t="shared" si="293"/>
        <v>9.0018711018711013</v>
      </c>
      <c r="CM335" s="162">
        <f t="shared" si="294"/>
        <v>11.842461538461539</v>
      </c>
      <c r="CN335" s="162">
        <f t="shared" si="295"/>
        <v>14.803076923076922</v>
      </c>
      <c r="CO335" s="162">
        <f t="shared" si="296"/>
        <v>17.763692307692306</v>
      </c>
      <c r="CP335" s="162">
        <f t="shared" si="297"/>
        <v>20.354230769230764</v>
      </c>
      <c r="CQ335" s="162">
        <f t="shared" si="298"/>
        <v>23.170033444816053</v>
      </c>
    </row>
    <row r="336" spans="1:95" ht="19.5" thickTop="1" thickBot="1">
      <c r="A336" s="70">
        <v>6170</v>
      </c>
      <c r="B336" s="70">
        <v>87.676000000000002</v>
      </c>
      <c r="C336" s="70">
        <v>99.801000000000002</v>
      </c>
      <c r="D336" s="70">
        <v>82.35</v>
      </c>
      <c r="E336" s="70">
        <v>4.2949999999999999</v>
      </c>
      <c r="G336" s="92">
        <v>1</v>
      </c>
      <c r="H336" s="93">
        <f t="shared" si="299"/>
        <v>12.84096109839817</v>
      </c>
      <c r="O336" s="95">
        <v>6130</v>
      </c>
      <c r="P336" s="94">
        <f t="shared" si="251"/>
        <v>12.938564327166365</v>
      </c>
      <c r="Q336" s="94">
        <f t="shared" si="252"/>
        <v>13.18427624768688</v>
      </c>
      <c r="R336" s="94">
        <f t="shared" si="253"/>
        <v>13.253294058336088</v>
      </c>
      <c r="S336" s="94">
        <f t="shared" si="254"/>
        <v>13.016505150320693</v>
      </c>
      <c r="T336" s="94">
        <f t="shared" si="255"/>
        <v>12.766597099996408</v>
      </c>
      <c r="U336" s="94">
        <f t="shared" si="256"/>
        <v>12.306846828893029</v>
      </c>
      <c r="V336" s="82"/>
      <c r="W336" s="95">
        <v>6130</v>
      </c>
      <c r="X336" s="161">
        <f t="shared" si="264"/>
        <v>9.058152588434055</v>
      </c>
      <c r="Y336" s="161">
        <f t="shared" si="265"/>
        <v>9.1665048013888271</v>
      </c>
      <c r="Z336" s="161">
        <f t="shared" si="266"/>
        <v>9.1259470271389951</v>
      </c>
      <c r="AA336" s="161">
        <f t="shared" si="267"/>
        <v>8.8512925500300508</v>
      </c>
      <c r="AB336" s="161">
        <f t="shared" si="268"/>
        <v>8.5628177163697394</v>
      </c>
      <c r="AC336" s="161">
        <f t="shared" si="269"/>
        <v>8.1030674452663582</v>
      </c>
      <c r="AD336" s="82"/>
      <c r="AE336" s="82"/>
      <c r="AF336" s="82"/>
      <c r="AG336" s="95">
        <v>6130</v>
      </c>
      <c r="AH336" s="161">
        <f t="shared" si="270"/>
        <v>-11.254648796329487</v>
      </c>
      <c r="AI336" s="161">
        <f t="shared" si="271"/>
        <v>-11.494536899227958</v>
      </c>
      <c r="AJ336" s="161">
        <f t="shared" si="272"/>
        <v>-11.814145594944435</v>
      </c>
      <c r="AK336" s="161">
        <f t="shared" si="273"/>
        <v>-12.204778445264575</v>
      </c>
      <c r="AL336" s="161">
        <f t="shared" si="274"/>
        <v>-12.604844191118012</v>
      </c>
      <c r="AM336" s="161">
        <f t="shared" si="275"/>
        <v>-13.101374483909662</v>
      </c>
      <c r="AN336" s="81"/>
      <c r="AO336" s="81"/>
      <c r="AP336" s="95">
        <v>6130</v>
      </c>
      <c r="AQ336" s="94">
        <f t="shared" si="257"/>
        <v>86.672555357737139</v>
      </c>
      <c r="AR336" s="94">
        <f t="shared" si="258"/>
        <v>150.00301452293337</v>
      </c>
      <c r="AS336" s="94">
        <f t="shared" si="259"/>
        <v>234.37971019208334</v>
      </c>
      <c r="AT336" s="94">
        <f t="shared" si="260"/>
        <v>337.50678267659998</v>
      </c>
      <c r="AU336" s="94">
        <f t="shared" si="261"/>
        <v>443.12413958190757</v>
      </c>
      <c r="AV336" s="94">
        <f t="shared" si="262"/>
        <v>574.20813687890359</v>
      </c>
      <c r="AW336" s="81"/>
      <c r="AX336" s="95">
        <v>6130</v>
      </c>
      <c r="AY336" s="99">
        <f>'Max limit'!AX336*Input!PrimaryDrive_ratio*Input!Gear1_ratio*Input!FinalDrive_ratio</f>
        <v>540.99480249480246</v>
      </c>
      <c r="AZ336" s="99">
        <f t="shared" si="276"/>
        <v>9.0165800415800401</v>
      </c>
      <c r="BA336" s="99">
        <f>AZ336*Input!$N$23</f>
        <v>21215.994804677746</v>
      </c>
      <c r="BB336" s="97">
        <f t="shared" si="263"/>
        <v>21.215994804677745</v>
      </c>
      <c r="BC336" s="95">
        <v>6130</v>
      </c>
      <c r="BD336" s="99">
        <f>'Max limit'!AX336*Input!PrimaryDrive_ratio*Input!Gear2_ratio*Input!FinalDrive_ratio</f>
        <v>711.70871794871789</v>
      </c>
      <c r="BE336" s="99">
        <f t="shared" si="277"/>
        <v>11.861811965811965</v>
      </c>
      <c r="BF336" s="99">
        <f>BE336*Input!$N$23</f>
        <v>27910.819831931618</v>
      </c>
      <c r="BG336" s="100">
        <f t="shared" si="278"/>
        <v>27.910819831931619</v>
      </c>
      <c r="BH336" s="95">
        <v>6130</v>
      </c>
      <c r="BI336" s="99">
        <f>'Max limit'!AX336*Input!PrimaryDrive_ratio*Input!Gear3_ratio*Input!FinalDrive_ratio</f>
        <v>889.63589743589728</v>
      </c>
      <c r="BJ336" s="99">
        <f t="shared" si="279"/>
        <v>14.827264957264955</v>
      </c>
      <c r="BK336" s="99">
        <f>BJ336*Input!$N$23</f>
        <v>34888.524789914518</v>
      </c>
      <c r="BL336" s="100">
        <f t="shared" si="280"/>
        <v>34.88852478991452</v>
      </c>
      <c r="BM336" s="95">
        <v>6130</v>
      </c>
      <c r="BN336" s="99">
        <f>'Max limit'!AX336*Input!PrimaryDrive_ratio*Input!Gear4_ratio*Input!FinalDrive_ratio</f>
        <v>1067.5630769230768</v>
      </c>
      <c r="BO336" s="99">
        <f t="shared" si="281"/>
        <v>17.792717948717947</v>
      </c>
      <c r="BP336" s="99">
        <f>BO336*Input!$N$23</f>
        <v>41866.229747897421</v>
      </c>
      <c r="BQ336" s="100">
        <f t="shared" si="282"/>
        <v>41.866229747897421</v>
      </c>
      <c r="BR336" s="95">
        <v>6130</v>
      </c>
      <c r="BS336" s="99">
        <f>'Max limit'!AX336*Input!PrimaryDrive_ratio*Input!Gear5_ratio*Input!FinalDrive_ratio</f>
        <v>1223.2493589743588</v>
      </c>
      <c r="BT336" s="99">
        <f t="shared" si="283"/>
        <v>20.387489316239314</v>
      </c>
      <c r="BU336" s="99">
        <f>BT336*Input!$N$23</f>
        <v>47971.721586132466</v>
      </c>
      <c r="BV336" s="100">
        <f t="shared" si="284"/>
        <v>47.971721586132468</v>
      </c>
      <c r="BW336" s="95">
        <v>6130</v>
      </c>
      <c r="BX336" s="99">
        <f>'Max limit'!AX336*Input!PrimaryDrive_ratio*Input!Gear6_ratio*Input!FinalDrive_ratio</f>
        <v>1392.4735785953176</v>
      </c>
      <c r="BY336" s="99">
        <f t="shared" si="285"/>
        <v>23.207892976588628</v>
      </c>
      <c r="BZ336" s="99">
        <f>BY336*Input!$N$23</f>
        <v>54608.125758127077</v>
      </c>
      <c r="CA336" s="100">
        <f t="shared" si="286"/>
        <v>54.608125758127073</v>
      </c>
      <c r="CC336" s="95">
        <v>6130</v>
      </c>
      <c r="CD336" s="94">
        <f t="shared" si="287"/>
        <v>21</v>
      </c>
      <c r="CE336" s="94">
        <f t="shared" si="288"/>
        <v>28</v>
      </c>
      <c r="CF336" s="94">
        <f t="shared" si="289"/>
        <v>35</v>
      </c>
      <c r="CG336" s="94">
        <f t="shared" si="290"/>
        <v>42</v>
      </c>
      <c r="CH336" s="94">
        <f t="shared" si="291"/>
        <v>48</v>
      </c>
      <c r="CI336" s="94">
        <f t="shared" si="292"/>
        <v>54.5</v>
      </c>
      <c r="CK336" s="95">
        <v>6130</v>
      </c>
      <c r="CL336" s="162">
        <f t="shared" si="293"/>
        <v>9.0165800415800401</v>
      </c>
      <c r="CM336" s="162">
        <f t="shared" si="294"/>
        <v>11.861811965811965</v>
      </c>
      <c r="CN336" s="162">
        <f t="shared" si="295"/>
        <v>14.827264957264955</v>
      </c>
      <c r="CO336" s="162">
        <f t="shared" si="296"/>
        <v>17.792717948717947</v>
      </c>
      <c r="CP336" s="162">
        <f t="shared" si="297"/>
        <v>20.387489316239314</v>
      </c>
      <c r="CQ336" s="162">
        <f t="shared" si="298"/>
        <v>23.207892976588628</v>
      </c>
    </row>
    <row r="337" spans="1:95" ht="19.5" thickTop="1" thickBot="1">
      <c r="A337" s="70">
        <v>6180</v>
      </c>
      <c r="B337" s="70">
        <v>87.837999999999994</v>
      </c>
      <c r="C337" s="70">
        <v>99.823999999999998</v>
      </c>
      <c r="D337" s="70">
        <v>82.495000000000005</v>
      </c>
      <c r="E337" s="70">
        <v>4.3099999999999996</v>
      </c>
      <c r="G337" s="92">
        <v>1</v>
      </c>
      <c r="H337" s="93">
        <f t="shared" si="299"/>
        <v>12.886155606407323</v>
      </c>
      <c r="O337" s="95">
        <v>6140</v>
      </c>
      <c r="P337" s="94">
        <f t="shared" si="251"/>
        <v>12.937648074131628</v>
      </c>
      <c r="Q337" s="94">
        <f t="shared" si="252"/>
        <v>13.182634368376615</v>
      </c>
      <c r="R337" s="94">
        <f t="shared" si="253"/>
        <v>13.250658655465916</v>
      </c>
      <c r="S337" s="94">
        <f t="shared" si="254"/>
        <v>13.012675353856149</v>
      </c>
      <c r="T337" s="94">
        <f t="shared" si="255"/>
        <v>12.761522271842185</v>
      </c>
      <c r="U337" s="94">
        <f t="shared" si="256"/>
        <v>12.300270776362543</v>
      </c>
      <c r="V337" s="82"/>
      <c r="W337" s="95">
        <v>6140</v>
      </c>
      <c r="X337" s="161">
        <f t="shared" si="264"/>
        <v>9.0572363353993204</v>
      </c>
      <c r="Y337" s="161">
        <f t="shared" si="265"/>
        <v>9.1648629220785605</v>
      </c>
      <c r="Z337" s="161">
        <f t="shared" si="266"/>
        <v>9.1233116242688226</v>
      </c>
      <c r="AA337" s="161">
        <f t="shared" si="267"/>
        <v>8.847462753565507</v>
      </c>
      <c r="AB337" s="161">
        <f t="shared" si="268"/>
        <v>8.5577428882155164</v>
      </c>
      <c r="AC337" s="161">
        <f t="shared" si="269"/>
        <v>8.0964913927358744</v>
      </c>
      <c r="AD337" s="82"/>
      <c r="AE337" s="82"/>
      <c r="AF337" s="82"/>
      <c r="AG337" s="95">
        <v>6140</v>
      </c>
      <c r="AH337" s="161">
        <f t="shared" si="270"/>
        <v>-11.255720812380128</v>
      </c>
      <c r="AI337" s="161">
        <f t="shared" si="271"/>
        <v>-11.496392222848559</v>
      </c>
      <c r="AJ337" s="161">
        <f t="shared" si="272"/>
        <v>-11.817044538101625</v>
      </c>
      <c r="AK337" s="161">
        <f t="shared" si="273"/>
        <v>-12.208952923410926</v>
      </c>
      <c r="AL337" s="161">
        <f t="shared" si="274"/>
        <v>-12.610325005524572</v>
      </c>
      <c r="AM337" s="161">
        <f t="shared" si="275"/>
        <v>-13.108476620642588</v>
      </c>
      <c r="AN337" s="81"/>
      <c r="AO337" s="81"/>
      <c r="AP337" s="95">
        <v>6140</v>
      </c>
      <c r="AQ337" s="94">
        <f t="shared" si="257"/>
        <v>86.95556759510626</v>
      </c>
      <c r="AR337" s="94">
        <f t="shared" si="258"/>
        <v>150.49281995877197</v>
      </c>
      <c r="AS337" s="94">
        <f t="shared" si="259"/>
        <v>235.14503118558122</v>
      </c>
      <c r="AT337" s="94">
        <f t="shared" si="260"/>
        <v>338.60884490723714</v>
      </c>
      <c r="AU337" s="94">
        <f t="shared" si="261"/>
        <v>444.57107458523944</v>
      </c>
      <c r="AV337" s="94">
        <f t="shared" si="262"/>
        <v>576.08310097639549</v>
      </c>
      <c r="AW337" s="81"/>
      <c r="AX337" s="95">
        <v>6140</v>
      </c>
      <c r="AY337" s="99">
        <f>'Max limit'!AX337*Input!PrimaryDrive_ratio*Input!Gear1_ratio*Input!FinalDrive_ratio</f>
        <v>541.87733887733884</v>
      </c>
      <c r="AZ337" s="99">
        <f t="shared" si="276"/>
        <v>9.0312889812889807</v>
      </c>
      <c r="BA337" s="99">
        <f>AZ337*Input!$N$23</f>
        <v>21250.604910395006</v>
      </c>
      <c r="BB337" s="97">
        <f t="shared" si="263"/>
        <v>21.250604910395005</v>
      </c>
      <c r="BC337" s="95">
        <v>6140</v>
      </c>
      <c r="BD337" s="99">
        <f>'Max limit'!AX337*Input!PrimaryDrive_ratio*Input!Gear2_ratio*Input!FinalDrive_ratio</f>
        <v>712.86974358974362</v>
      </c>
      <c r="BE337" s="99">
        <f t="shared" si="277"/>
        <v>11.881162393162393</v>
      </c>
      <c r="BF337" s="99">
        <f>BE337*Input!$N$23</f>
        <v>27956.35134878632</v>
      </c>
      <c r="BG337" s="100">
        <f t="shared" si="278"/>
        <v>27.95635134878632</v>
      </c>
      <c r="BH337" s="95">
        <v>6140</v>
      </c>
      <c r="BI337" s="99">
        <f>'Max limit'!AX337*Input!PrimaryDrive_ratio*Input!Gear3_ratio*Input!FinalDrive_ratio</f>
        <v>891.08717948717947</v>
      </c>
      <c r="BJ337" s="99">
        <f t="shared" si="279"/>
        <v>14.851452991452991</v>
      </c>
      <c r="BK337" s="99">
        <f>BJ337*Input!$N$23</f>
        <v>34945.439185982897</v>
      </c>
      <c r="BL337" s="100">
        <f t="shared" si="280"/>
        <v>34.945439185982899</v>
      </c>
      <c r="BM337" s="95">
        <v>6140</v>
      </c>
      <c r="BN337" s="99">
        <f>'Max limit'!AX337*Input!PrimaryDrive_ratio*Input!Gear4_ratio*Input!FinalDrive_ratio</f>
        <v>1069.3046153846155</v>
      </c>
      <c r="BO337" s="99">
        <f t="shared" si="281"/>
        <v>17.821743589743594</v>
      </c>
      <c r="BP337" s="99">
        <f>BO337*Input!$N$23</f>
        <v>41934.527023179493</v>
      </c>
      <c r="BQ337" s="100">
        <f t="shared" si="282"/>
        <v>41.934527023179491</v>
      </c>
      <c r="BR337" s="95">
        <v>6140</v>
      </c>
      <c r="BS337" s="99">
        <f>'Max limit'!AX337*Input!PrimaryDrive_ratio*Input!Gear5_ratio*Input!FinalDrive_ratio</f>
        <v>1225.2448717948716</v>
      </c>
      <c r="BT337" s="99">
        <f t="shared" si="283"/>
        <v>20.420747863247861</v>
      </c>
      <c r="BU337" s="99">
        <f>BT337*Input!$N$23</f>
        <v>48049.978880726485</v>
      </c>
      <c r="BV337" s="100">
        <f t="shared" si="284"/>
        <v>48.049978880726485</v>
      </c>
      <c r="BW337" s="95">
        <v>6140</v>
      </c>
      <c r="BX337" s="99">
        <f>'Max limit'!AX337*Input!PrimaryDrive_ratio*Input!Gear6_ratio*Input!FinalDrive_ratio</f>
        <v>1394.7451505016722</v>
      </c>
      <c r="BY337" s="99">
        <f t="shared" si="285"/>
        <v>23.245752508361203</v>
      </c>
      <c r="BZ337" s="99">
        <f>BY337*Input!$N$23</f>
        <v>54697.209160668885</v>
      </c>
      <c r="CA337" s="100">
        <f t="shared" si="286"/>
        <v>54.697209160668883</v>
      </c>
      <c r="CC337" s="95">
        <v>6140</v>
      </c>
      <c r="CD337" s="94">
        <f t="shared" si="287"/>
        <v>21.5</v>
      </c>
      <c r="CE337" s="94">
        <f t="shared" si="288"/>
        <v>28</v>
      </c>
      <c r="CF337" s="94">
        <f t="shared" si="289"/>
        <v>35</v>
      </c>
      <c r="CG337" s="94">
        <f t="shared" si="290"/>
        <v>42</v>
      </c>
      <c r="CH337" s="94">
        <f t="shared" si="291"/>
        <v>48</v>
      </c>
      <c r="CI337" s="94">
        <f t="shared" si="292"/>
        <v>54.5</v>
      </c>
      <c r="CK337" s="95">
        <v>6140</v>
      </c>
      <c r="CL337" s="162">
        <f t="shared" si="293"/>
        <v>9.0312889812889807</v>
      </c>
      <c r="CM337" s="162">
        <f t="shared" si="294"/>
        <v>11.881162393162393</v>
      </c>
      <c r="CN337" s="162">
        <f t="shared" si="295"/>
        <v>14.851452991452991</v>
      </c>
      <c r="CO337" s="162">
        <f t="shared" si="296"/>
        <v>17.821743589743594</v>
      </c>
      <c r="CP337" s="162">
        <f t="shared" si="297"/>
        <v>20.420747863247861</v>
      </c>
      <c r="CQ337" s="162">
        <f t="shared" si="298"/>
        <v>23.245752508361203</v>
      </c>
    </row>
    <row r="338" spans="1:95" ht="19.5" thickTop="1" thickBot="1">
      <c r="A338" s="70">
        <v>6190</v>
      </c>
      <c r="B338" s="70">
        <v>88.001000000000005</v>
      </c>
      <c r="C338" s="70">
        <v>99.847999999999999</v>
      </c>
      <c r="D338" s="70">
        <v>82.641000000000005</v>
      </c>
      <c r="E338" s="70">
        <v>4.3259999999999996</v>
      </c>
      <c r="G338" s="92">
        <v>1</v>
      </c>
      <c r="H338" s="93">
        <f t="shared" si="299"/>
        <v>12.931350114416476</v>
      </c>
      <c r="O338" s="95">
        <v>6150</v>
      </c>
      <c r="P338" s="94">
        <f t="shared" si="251"/>
        <v>12.936730327611915</v>
      </c>
      <c r="Q338" s="94">
        <f t="shared" si="252"/>
        <v>13.180989812816453</v>
      </c>
      <c r="R338" s="94">
        <f t="shared" si="253"/>
        <v>13.248018956910546</v>
      </c>
      <c r="S338" s="94">
        <f t="shared" si="254"/>
        <v>13.008839314854582</v>
      </c>
      <c r="T338" s="94">
        <f t="shared" si="255"/>
        <v>12.756439171759434</v>
      </c>
      <c r="U338" s="94">
        <f t="shared" si="256"/>
        <v>12.29368400492003</v>
      </c>
      <c r="V338" s="82"/>
      <c r="W338" s="95">
        <v>6150</v>
      </c>
      <c r="X338" s="161">
        <f t="shared" si="264"/>
        <v>9.0563185888796056</v>
      </c>
      <c r="Y338" s="161">
        <f t="shared" si="265"/>
        <v>9.1632183665184002</v>
      </c>
      <c r="Z338" s="161">
        <f t="shared" si="266"/>
        <v>9.1206719257134523</v>
      </c>
      <c r="AA338" s="161">
        <f t="shared" si="267"/>
        <v>8.8436267145639409</v>
      </c>
      <c r="AB338" s="161">
        <f t="shared" si="268"/>
        <v>8.5526597881327646</v>
      </c>
      <c r="AC338" s="161">
        <f t="shared" si="269"/>
        <v>8.0899046212933587</v>
      </c>
      <c r="AD338" s="82"/>
      <c r="AE338" s="82"/>
      <c r="AF338" s="82"/>
      <c r="AG338" s="95">
        <v>6150</v>
      </c>
      <c r="AH338" s="161">
        <f t="shared" si="270"/>
        <v>-11.256794575808195</v>
      </c>
      <c r="AI338" s="161">
        <f t="shared" si="271"/>
        <v>-11.498250570631541</v>
      </c>
      <c r="AJ338" s="161">
        <f t="shared" si="272"/>
        <v>-11.819948206512532</v>
      </c>
      <c r="AK338" s="161">
        <f t="shared" si="273"/>
        <v>-12.213134205922634</v>
      </c>
      <c r="AL338" s="161">
        <f t="shared" si="274"/>
        <v>-12.615814753613945</v>
      </c>
      <c r="AM338" s="161">
        <f t="shared" si="275"/>
        <v>-13.115590333800505</v>
      </c>
      <c r="AN338" s="81"/>
      <c r="AO338" s="81"/>
      <c r="AP338" s="95">
        <v>6150</v>
      </c>
      <c r="AQ338" s="94">
        <f t="shared" si="257"/>
        <v>87.239041140115745</v>
      </c>
      <c r="AR338" s="94">
        <f t="shared" si="258"/>
        <v>150.98342377347913</v>
      </c>
      <c r="AS338" s="94">
        <f t="shared" si="259"/>
        <v>235.91159964606103</v>
      </c>
      <c r="AT338" s="94">
        <f t="shared" si="260"/>
        <v>339.71270349032795</v>
      </c>
      <c r="AU338" s="94">
        <f t="shared" si="261"/>
        <v>446.02036808083409</v>
      </c>
      <c r="AV338" s="94">
        <f t="shared" si="262"/>
        <v>577.9611212500854</v>
      </c>
      <c r="AW338" s="81"/>
      <c r="AX338" s="95">
        <v>6150</v>
      </c>
      <c r="AY338" s="99">
        <f>'Max limit'!AX338*Input!PrimaryDrive_ratio*Input!Gear1_ratio*Input!FinalDrive_ratio</f>
        <v>542.75987525987523</v>
      </c>
      <c r="AZ338" s="99">
        <f t="shared" si="276"/>
        <v>9.0459979209979213</v>
      </c>
      <c r="BA338" s="99">
        <f>AZ338*Input!$N$23</f>
        <v>21285.215016112263</v>
      </c>
      <c r="BB338" s="97">
        <f t="shared" si="263"/>
        <v>21.285215016112264</v>
      </c>
      <c r="BC338" s="95">
        <v>6150</v>
      </c>
      <c r="BD338" s="99">
        <f>'Max limit'!AX338*Input!PrimaryDrive_ratio*Input!Gear2_ratio*Input!FinalDrive_ratio</f>
        <v>714.03076923076924</v>
      </c>
      <c r="BE338" s="99">
        <f t="shared" si="277"/>
        <v>11.900512820512821</v>
      </c>
      <c r="BF338" s="99">
        <f>BE338*Input!$N$23</f>
        <v>28001.882865641022</v>
      </c>
      <c r="BG338" s="100">
        <f t="shared" si="278"/>
        <v>28.001882865641022</v>
      </c>
      <c r="BH338" s="95">
        <v>6150</v>
      </c>
      <c r="BI338" s="99">
        <f>'Max limit'!AX338*Input!PrimaryDrive_ratio*Input!Gear3_ratio*Input!FinalDrive_ratio</f>
        <v>892.53846153846143</v>
      </c>
      <c r="BJ338" s="99">
        <f t="shared" si="279"/>
        <v>14.875641025641023</v>
      </c>
      <c r="BK338" s="99">
        <f>BJ338*Input!$N$23</f>
        <v>35002.35358205127</v>
      </c>
      <c r="BL338" s="100">
        <f t="shared" si="280"/>
        <v>35.002353582051271</v>
      </c>
      <c r="BM338" s="95">
        <v>6150</v>
      </c>
      <c r="BN338" s="99">
        <f>'Max limit'!AX338*Input!PrimaryDrive_ratio*Input!Gear4_ratio*Input!FinalDrive_ratio</f>
        <v>1071.0461538461539</v>
      </c>
      <c r="BO338" s="99">
        <f t="shared" si="281"/>
        <v>17.850769230769231</v>
      </c>
      <c r="BP338" s="99">
        <f>BO338*Input!$N$23</f>
        <v>42002.824298461528</v>
      </c>
      <c r="BQ338" s="100">
        <f t="shared" si="282"/>
        <v>42.002824298461526</v>
      </c>
      <c r="BR338" s="95">
        <v>6150</v>
      </c>
      <c r="BS338" s="99">
        <f>'Max limit'!AX338*Input!PrimaryDrive_ratio*Input!Gear5_ratio*Input!FinalDrive_ratio</f>
        <v>1227.2403846153845</v>
      </c>
      <c r="BT338" s="99">
        <f t="shared" si="283"/>
        <v>20.454006410256408</v>
      </c>
      <c r="BU338" s="99">
        <f>BT338*Input!$N$23</f>
        <v>48128.236175320497</v>
      </c>
      <c r="BV338" s="100">
        <f t="shared" si="284"/>
        <v>48.128236175320495</v>
      </c>
      <c r="BW338" s="95">
        <v>6150</v>
      </c>
      <c r="BX338" s="99">
        <f>'Max limit'!AX338*Input!PrimaryDrive_ratio*Input!Gear6_ratio*Input!FinalDrive_ratio</f>
        <v>1397.0167224080265</v>
      </c>
      <c r="BY338" s="99">
        <f t="shared" si="285"/>
        <v>23.283612040133775</v>
      </c>
      <c r="BZ338" s="99">
        <f>BY338*Input!$N$23</f>
        <v>54786.292563210685</v>
      </c>
      <c r="CA338" s="100">
        <f t="shared" si="286"/>
        <v>54.786292563210687</v>
      </c>
      <c r="CC338" s="95">
        <v>6150</v>
      </c>
      <c r="CD338" s="94">
        <f t="shared" si="287"/>
        <v>21.5</v>
      </c>
      <c r="CE338" s="94">
        <f t="shared" si="288"/>
        <v>28</v>
      </c>
      <c r="CF338" s="94">
        <f t="shared" si="289"/>
        <v>35</v>
      </c>
      <c r="CG338" s="94">
        <f t="shared" si="290"/>
        <v>42</v>
      </c>
      <c r="CH338" s="94">
        <f t="shared" si="291"/>
        <v>48</v>
      </c>
      <c r="CI338" s="94">
        <f t="shared" si="292"/>
        <v>55</v>
      </c>
      <c r="CK338" s="95">
        <v>6150</v>
      </c>
      <c r="CL338" s="162">
        <f t="shared" si="293"/>
        <v>9.0459979209979213</v>
      </c>
      <c r="CM338" s="162">
        <f t="shared" si="294"/>
        <v>11.900512820512821</v>
      </c>
      <c r="CN338" s="162">
        <f t="shared" si="295"/>
        <v>14.875641025641023</v>
      </c>
      <c r="CO338" s="162">
        <f t="shared" si="296"/>
        <v>17.850769230769231</v>
      </c>
      <c r="CP338" s="162">
        <f t="shared" si="297"/>
        <v>20.454006410256408</v>
      </c>
      <c r="CQ338" s="162">
        <f t="shared" si="298"/>
        <v>23.283612040133775</v>
      </c>
    </row>
    <row r="339" spans="1:95" ht="19.5" thickTop="1" thickBot="1">
      <c r="A339" s="70">
        <v>6200</v>
      </c>
      <c r="B339" s="70">
        <v>88.164000000000001</v>
      </c>
      <c r="C339" s="70">
        <v>99.870999999999995</v>
      </c>
      <c r="D339" s="70">
        <v>82.787000000000006</v>
      </c>
      <c r="E339" s="70">
        <v>4.3410000000000002</v>
      </c>
      <c r="G339" s="92">
        <v>1</v>
      </c>
      <c r="H339" s="93">
        <f t="shared" si="299"/>
        <v>12.97654462242563</v>
      </c>
      <c r="O339" s="95">
        <v>6160</v>
      </c>
      <c r="P339" s="94">
        <f t="shared" si="251"/>
        <v>12.935811087607222</v>
      </c>
      <c r="Q339" s="94">
        <f t="shared" si="252"/>
        <v>13.179342581006399</v>
      </c>
      <c r="R339" s="94">
        <f t="shared" si="253"/>
        <v>13.245374962669974</v>
      </c>
      <c r="S339" s="94">
        <f t="shared" si="254"/>
        <v>13.004997033315993</v>
      </c>
      <c r="T339" s="94">
        <f t="shared" si="255"/>
        <v>12.751347799748148</v>
      </c>
      <c r="U339" s="94">
        <f t="shared" si="256"/>
        <v>12.287086514565482</v>
      </c>
      <c r="V339" s="82"/>
      <c r="W339" s="95">
        <v>6160</v>
      </c>
      <c r="X339" s="161">
        <f t="shared" si="264"/>
        <v>9.0553993488749107</v>
      </c>
      <c r="Y339" s="161">
        <f t="shared" si="265"/>
        <v>9.1615711347083444</v>
      </c>
      <c r="Z339" s="161">
        <f t="shared" si="266"/>
        <v>9.1180279314728807</v>
      </c>
      <c r="AA339" s="161">
        <f t="shared" si="267"/>
        <v>8.8397844330253488</v>
      </c>
      <c r="AB339" s="161">
        <f t="shared" si="268"/>
        <v>8.5475684161214787</v>
      </c>
      <c r="AC339" s="161">
        <f t="shared" si="269"/>
        <v>8.0833071309388149</v>
      </c>
      <c r="AD339" s="82"/>
      <c r="AE339" s="82"/>
      <c r="AF339" s="82"/>
      <c r="AG339" s="95">
        <v>6160</v>
      </c>
      <c r="AH339" s="161">
        <f t="shared" si="270"/>
        <v>-11.257870086613686</v>
      </c>
      <c r="AI339" s="161">
        <f t="shared" si="271"/>
        <v>-11.500111942576902</v>
      </c>
      <c r="AJ339" s="161">
        <f t="shared" si="272"/>
        <v>-11.822856600177161</v>
      </c>
      <c r="AK339" s="161">
        <f t="shared" si="273"/>
        <v>-12.217322292799699</v>
      </c>
      <c r="AL339" s="161">
        <f t="shared" si="274"/>
        <v>-12.621313435386135</v>
      </c>
      <c r="AM339" s="161">
        <f t="shared" si="275"/>
        <v>-13.122715623383412</v>
      </c>
      <c r="AN339" s="81"/>
      <c r="AO339" s="81"/>
      <c r="AP339" s="95">
        <v>6160</v>
      </c>
      <c r="AQ339" s="94">
        <f t="shared" si="257"/>
        <v>87.522975992765552</v>
      </c>
      <c r="AR339" s="94">
        <f t="shared" si="258"/>
        <v>151.47482596705476</v>
      </c>
      <c r="AS339" s="94">
        <f t="shared" si="259"/>
        <v>236.67941557352304</v>
      </c>
      <c r="AT339" s="94">
        <f t="shared" si="260"/>
        <v>340.81835842587304</v>
      </c>
      <c r="AU339" s="94">
        <f t="shared" si="261"/>
        <v>447.47202006869202</v>
      </c>
      <c r="AV339" s="94">
        <f t="shared" si="262"/>
        <v>579.84219769997321</v>
      </c>
      <c r="AW339" s="81"/>
      <c r="AX339" s="95">
        <v>6160</v>
      </c>
      <c r="AY339" s="99">
        <f>'Max limit'!AX339*Input!PrimaryDrive_ratio*Input!Gear1_ratio*Input!FinalDrive_ratio</f>
        <v>543.64241164241162</v>
      </c>
      <c r="AZ339" s="99">
        <f t="shared" si="276"/>
        <v>9.0607068607068602</v>
      </c>
      <c r="BA339" s="99">
        <f>AZ339*Input!$N$23</f>
        <v>21319.825121829515</v>
      </c>
      <c r="BB339" s="97">
        <f t="shared" si="263"/>
        <v>21.319825121829517</v>
      </c>
      <c r="BC339" s="95">
        <v>6160</v>
      </c>
      <c r="BD339" s="99">
        <f>'Max limit'!AX339*Input!PrimaryDrive_ratio*Input!Gear2_ratio*Input!FinalDrive_ratio</f>
        <v>715.19179487179485</v>
      </c>
      <c r="BE339" s="99">
        <f t="shared" si="277"/>
        <v>11.919863247863248</v>
      </c>
      <c r="BF339" s="99">
        <f>BE339*Input!$N$23</f>
        <v>28047.414382495721</v>
      </c>
      <c r="BG339" s="100">
        <f t="shared" si="278"/>
        <v>28.04741438249572</v>
      </c>
      <c r="BH339" s="95">
        <v>6160</v>
      </c>
      <c r="BI339" s="99">
        <f>'Max limit'!AX339*Input!PrimaryDrive_ratio*Input!Gear3_ratio*Input!FinalDrive_ratio</f>
        <v>893.98974358974351</v>
      </c>
      <c r="BJ339" s="99">
        <f t="shared" si="279"/>
        <v>14.899829059829058</v>
      </c>
      <c r="BK339" s="99">
        <f>BJ339*Input!$N$23</f>
        <v>35059.267978119649</v>
      </c>
      <c r="BL339" s="100">
        <f t="shared" si="280"/>
        <v>35.059267978119649</v>
      </c>
      <c r="BM339" s="95">
        <v>6160</v>
      </c>
      <c r="BN339" s="99">
        <f>'Max limit'!AX339*Input!PrimaryDrive_ratio*Input!Gear4_ratio*Input!FinalDrive_ratio</f>
        <v>1072.7876923076922</v>
      </c>
      <c r="BO339" s="99">
        <f t="shared" si="281"/>
        <v>17.879794871794868</v>
      </c>
      <c r="BP339" s="99">
        <f>BO339*Input!$N$23</f>
        <v>42071.12157374357</v>
      </c>
      <c r="BQ339" s="100">
        <f t="shared" si="282"/>
        <v>42.071121573743568</v>
      </c>
      <c r="BR339" s="95">
        <v>6160</v>
      </c>
      <c r="BS339" s="99">
        <f>'Max limit'!AX339*Input!PrimaryDrive_ratio*Input!Gear5_ratio*Input!FinalDrive_ratio</f>
        <v>1229.2358974358974</v>
      </c>
      <c r="BT339" s="99">
        <f t="shared" si="283"/>
        <v>20.487264957264959</v>
      </c>
      <c r="BU339" s="99">
        <f>BT339*Input!$N$23</f>
        <v>48206.493469914523</v>
      </c>
      <c r="BV339" s="100">
        <f t="shared" si="284"/>
        <v>48.20649346991452</v>
      </c>
      <c r="BW339" s="95">
        <v>6160</v>
      </c>
      <c r="BX339" s="99">
        <f>'Max limit'!AX339*Input!PrimaryDrive_ratio*Input!Gear6_ratio*Input!FinalDrive_ratio</f>
        <v>1399.2882943143811</v>
      </c>
      <c r="BY339" s="99">
        <f t="shared" si="285"/>
        <v>23.321471571906351</v>
      </c>
      <c r="BZ339" s="99">
        <f>BY339*Input!$N$23</f>
        <v>54875.375965752486</v>
      </c>
      <c r="CA339" s="100">
        <f t="shared" si="286"/>
        <v>54.87537596575249</v>
      </c>
      <c r="CC339" s="95">
        <v>6160</v>
      </c>
      <c r="CD339" s="94">
        <f t="shared" si="287"/>
        <v>21.5</v>
      </c>
      <c r="CE339" s="94">
        <f t="shared" si="288"/>
        <v>28</v>
      </c>
      <c r="CF339" s="94">
        <f t="shared" si="289"/>
        <v>35</v>
      </c>
      <c r="CG339" s="94">
        <f t="shared" si="290"/>
        <v>42</v>
      </c>
      <c r="CH339" s="94">
        <f t="shared" si="291"/>
        <v>48</v>
      </c>
      <c r="CI339" s="94">
        <f t="shared" si="292"/>
        <v>55</v>
      </c>
      <c r="CK339" s="95">
        <v>6160</v>
      </c>
      <c r="CL339" s="162">
        <f t="shared" si="293"/>
        <v>9.0607068607068602</v>
      </c>
      <c r="CM339" s="162">
        <f t="shared" si="294"/>
        <v>11.919863247863248</v>
      </c>
      <c r="CN339" s="162">
        <f t="shared" si="295"/>
        <v>14.899829059829058</v>
      </c>
      <c r="CO339" s="162">
        <f t="shared" si="296"/>
        <v>17.879794871794868</v>
      </c>
      <c r="CP339" s="162">
        <f t="shared" si="297"/>
        <v>20.487264957264959</v>
      </c>
      <c r="CQ339" s="162">
        <f t="shared" si="298"/>
        <v>23.321471571906351</v>
      </c>
    </row>
    <row r="340" spans="1:95" ht="19.5" thickTop="1" thickBot="1">
      <c r="A340" s="70">
        <v>6210</v>
      </c>
      <c r="B340" s="70">
        <v>88.334999999999994</v>
      </c>
      <c r="C340" s="70">
        <v>99.903000000000006</v>
      </c>
      <c r="D340" s="70">
        <v>82.944999999999993</v>
      </c>
      <c r="E340" s="70">
        <v>4.351</v>
      </c>
      <c r="G340" s="92">
        <v>1</v>
      </c>
      <c r="H340" s="93">
        <f t="shared" si="299"/>
        <v>13.021739130434783</v>
      </c>
      <c r="O340" s="95">
        <v>6170</v>
      </c>
      <c r="P340" s="94">
        <f t="shared" si="251"/>
        <v>12.934890354117549</v>
      </c>
      <c r="Q340" s="94">
        <f t="shared" si="252"/>
        <v>13.177692672946449</v>
      </c>
      <c r="R340" s="94">
        <f t="shared" si="253"/>
        <v>13.242726672744201</v>
      </c>
      <c r="S340" s="94">
        <f t="shared" si="254"/>
        <v>13.001148509240377</v>
      </c>
      <c r="T340" s="94">
        <f t="shared" si="255"/>
        <v>12.746248155808329</v>
      </c>
      <c r="U340" s="94">
        <f t="shared" si="256"/>
        <v>12.280478305298908</v>
      </c>
      <c r="V340" s="82"/>
      <c r="W340" s="95">
        <v>6170</v>
      </c>
      <c r="X340" s="161">
        <f t="shared" si="264"/>
        <v>9.0544786153852375</v>
      </c>
      <c r="Y340" s="161">
        <f t="shared" si="265"/>
        <v>9.1599212266483949</v>
      </c>
      <c r="Z340" s="161">
        <f t="shared" si="266"/>
        <v>9.1153796415471096</v>
      </c>
      <c r="AA340" s="161">
        <f t="shared" si="267"/>
        <v>8.8359359089497325</v>
      </c>
      <c r="AB340" s="161">
        <f t="shared" si="268"/>
        <v>8.5424687721816603</v>
      </c>
      <c r="AC340" s="161">
        <f t="shared" si="269"/>
        <v>8.0766989216722376</v>
      </c>
      <c r="AD340" s="82"/>
      <c r="AE340" s="82"/>
      <c r="AF340" s="82"/>
      <c r="AG340" s="95">
        <v>6170</v>
      </c>
      <c r="AH340" s="161">
        <f t="shared" si="270"/>
        <v>-11.258947344796603</v>
      </c>
      <c r="AI340" s="161">
        <f t="shared" si="271"/>
        <v>-11.501976338684646</v>
      </c>
      <c r="AJ340" s="161">
        <f t="shared" si="272"/>
        <v>-11.82576971909551</v>
      </c>
      <c r="AK340" s="161">
        <f t="shared" si="273"/>
        <v>-12.221517184042122</v>
      </c>
      <c r="AL340" s="161">
        <f t="shared" si="274"/>
        <v>-12.626821050841139</v>
      </c>
      <c r="AM340" s="161">
        <f t="shared" si="275"/>
        <v>-13.129852489391315</v>
      </c>
      <c r="AN340" s="81"/>
      <c r="AO340" s="81"/>
      <c r="AP340" s="95">
        <v>6170</v>
      </c>
      <c r="AQ340" s="94">
        <f t="shared" si="257"/>
        <v>87.807372153055795</v>
      </c>
      <c r="AR340" s="94">
        <f t="shared" si="258"/>
        <v>151.9670265394989</v>
      </c>
      <c r="AS340" s="94">
        <f t="shared" si="259"/>
        <v>237.44847896796713</v>
      </c>
      <c r="AT340" s="94">
        <f t="shared" si="260"/>
        <v>341.92580971387258</v>
      </c>
      <c r="AU340" s="94">
        <f t="shared" si="261"/>
        <v>448.92603054881295</v>
      </c>
      <c r="AV340" s="94">
        <f t="shared" si="262"/>
        <v>581.72633032605927</v>
      </c>
      <c r="AW340" s="81"/>
      <c r="AX340" s="95">
        <v>6170</v>
      </c>
      <c r="AY340" s="99">
        <f>'Max limit'!AX340*Input!PrimaryDrive_ratio*Input!Gear1_ratio*Input!FinalDrive_ratio</f>
        <v>544.524948024948</v>
      </c>
      <c r="AZ340" s="99">
        <f t="shared" si="276"/>
        <v>9.0754158004158008</v>
      </c>
      <c r="BA340" s="99">
        <f>AZ340*Input!$N$23</f>
        <v>21354.435227546775</v>
      </c>
      <c r="BB340" s="97">
        <f t="shared" si="263"/>
        <v>21.354435227546777</v>
      </c>
      <c r="BC340" s="95">
        <v>6170</v>
      </c>
      <c r="BD340" s="99">
        <f>'Max limit'!AX340*Input!PrimaryDrive_ratio*Input!Gear2_ratio*Input!FinalDrive_ratio</f>
        <v>716.35282051282047</v>
      </c>
      <c r="BE340" s="99">
        <f t="shared" si="277"/>
        <v>11.939213675213674</v>
      </c>
      <c r="BF340" s="99">
        <f>BE340*Input!$N$23</f>
        <v>28092.945899350419</v>
      </c>
      <c r="BG340" s="100">
        <f t="shared" si="278"/>
        <v>28.092945899350418</v>
      </c>
      <c r="BH340" s="95">
        <v>6170</v>
      </c>
      <c r="BI340" s="99">
        <f>'Max limit'!AX340*Input!PrimaryDrive_ratio*Input!Gear3_ratio*Input!FinalDrive_ratio</f>
        <v>895.44102564102559</v>
      </c>
      <c r="BJ340" s="99">
        <f t="shared" si="279"/>
        <v>14.924017094017094</v>
      </c>
      <c r="BK340" s="99">
        <f>BJ340*Input!$N$23</f>
        <v>35116.182374188029</v>
      </c>
      <c r="BL340" s="100">
        <f t="shared" si="280"/>
        <v>35.116182374188028</v>
      </c>
      <c r="BM340" s="95">
        <v>6170</v>
      </c>
      <c r="BN340" s="99">
        <f>'Max limit'!AX340*Input!PrimaryDrive_ratio*Input!Gear4_ratio*Input!FinalDrive_ratio</f>
        <v>1074.5292307692307</v>
      </c>
      <c r="BO340" s="99">
        <f t="shared" si="281"/>
        <v>17.908820512820512</v>
      </c>
      <c r="BP340" s="99">
        <f>BO340*Input!$N$23</f>
        <v>42139.418849025635</v>
      </c>
      <c r="BQ340" s="100">
        <f t="shared" si="282"/>
        <v>42.139418849025631</v>
      </c>
      <c r="BR340" s="95">
        <v>6170</v>
      </c>
      <c r="BS340" s="99">
        <f>'Max limit'!AX340*Input!PrimaryDrive_ratio*Input!Gear5_ratio*Input!FinalDrive_ratio</f>
        <v>1231.2314102564103</v>
      </c>
      <c r="BT340" s="99">
        <f t="shared" si="283"/>
        <v>20.520523504273505</v>
      </c>
      <c r="BU340" s="99">
        <f>BT340*Input!$N$23</f>
        <v>48284.750764508542</v>
      </c>
      <c r="BV340" s="100">
        <f t="shared" si="284"/>
        <v>48.284750764508544</v>
      </c>
      <c r="BW340" s="95">
        <v>6170</v>
      </c>
      <c r="BX340" s="99">
        <f>'Max limit'!AX340*Input!PrimaryDrive_ratio*Input!Gear6_ratio*Input!FinalDrive_ratio</f>
        <v>1401.5598662207358</v>
      </c>
      <c r="BY340" s="99">
        <f t="shared" si="285"/>
        <v>23.35933110367893</v>
      </c>
      <c r="BZ340" s="99">
        <f>BY340*Input!$N$23</f>
        <v>54964.459368294301</v>
      </c>
      <c r="CA340" s="100">
        <f t="shared" si="286"/>
        <v>54.9644593682943</v>
      </c>
      <c r="CC340" s="95">
        <v>6170</v>
      </c>
      <c r="CD340" s="94">
        <f t="shared" si="287"/>
        <v>21.5</v>
      </c>
      <c r="CE340" s="94">
        <f t="shared" si="288"/>
        <v>28</v>
      </c>
      <c r="CF340" s="94">
        <f t="shared" si="289"/>
        <v>35</v>
      </c>
      <c r="CG340" s="94">
        <f t="shared" si="290"/>
        <v>42</v>
      </c>
      <c r="CH340" s="94">
        <f t="shared" si="291"/>
        <v>48.5</v>
      </c>
      <c r="CI340" s="94">
        <f t="shared" si="292"/>
        <v>55</v>
      </c>
      <c r="CK340" s="95">
        <v>6170</v>
      </c>
      <c r="CL340" s="162">
        <f t="shared" si="293"/>
        <v>9.0754158004158008</v>
      </c>
      <c r="CM340" s="162">
        <f t="shared" si="294"/>
        <v>11.939213675213674</v>
      </c>
      <c r="CN340" s="162">
        <f t="shared" si="295"/>
        <v>14.924017094017094</v>
      </c>
      <c r="CO340" s="162">
        <f t="shared" si="296"/>
        <v>17.908820512820512</v>
      </c>
      <c r="CP340" s="162">
        <f t="shared" si="297"/>
        <v>20.520523504273505</v>
      </c>
      <c r="CQ340" s="162">
        <f t="shared" si="298"/>
        <v>23.35933110367893</v>
      </c>
    </row>
    <row r="341" spans="1:95" ht="19.5" thickTop="1" thickBot="1">
      <c r="A341" s="70">
        <v>6220</v>
      </c>
      <c r="B341" s="70">
        <v>88.507999999999996</v>
      </c>
      <c r="C341" s="70">
        <v>99.938000000000002</v>
      </c>
      <c r="D341" s="70">
        <v>83.11</v>
      </c>
      <c r="E341" s="70">
        <v>4.3579999999999997</v>
      </c>
      <c r="G341" s="92">
        <v>1</v>
      </c>
      <c r="H341" s="93">
        <f t="shared" si="299"/>
        <v>13.066933638443937</v>
      </c>
      <c r="O341" s="95">
        <v>6180</v>
      </c>
      <c r="P341" s="94">
        <f t="shared" si="251"/>
        <v>12.933968127142895</v>
      </c>
      <c r="Q341" s="94">
        <f t="shared" si="252"/>
        <v>13.176040088636606</v>
      </c>
      <c r="R341" s="94">
        <f t="shared" si="253"/>
        <v>13.24007408713323</v>
      </c>
      <c r="S341" s="94">
        <f t="shared" si="254"/>
        <v>12.997293742627734</v>
      </c>
      <c r="T341" s="94">
        <f t="shared" si="255"/>
        <v>12.741140239939982</v>
      </c>
      <c r="U341" s="94">
        <f t="shared" si="256"/>
        <v>12.273859377120303</v>
      </c>
      <c r="V341" s="82"/>
      <c r="W341" s="95">
        <v>6180</v>
      </c>
      <c r="X341" s="161">
        <f t="shared" si="264"/>
        <v>9.0535563884105859</v>
      </c>
      <c r="Y341" s="161">
        <f t="shared" si="265"/>
        <v>9.1582686423385518</v>
      </c>
      <c r="Z341" s="161">
        <f t="shared" si="266"/>
        <v>9.1127270559361371</v>
      </c>
      <c r="AA341" s="161">
        <f t="shared" si="267"/>
        <v>8.8320811423370902</v>
      </c>
      <c r="AB341" s="161">
        <f t="shared" si="268"/>
        <v>8.5373608563133114</v>
      </c>
      <c r="AC341" s="161">
        <f t="shared" si="269"/>
        <v>8.070079993493632</v>
      </c>
      <c r="AD341" s="82"/>
      <c r="AE341" s="82"/>
      <c r="AF341" s="82"/>
      <c r="AG341" s="95">
        <v>6180</v>
      </c>
      <c r="AH341" s="161">
        <f t="shared" si="270"/>
        <v>-11.260026350356947</v>
      </c>
      <c r="AI341" s="161">
        <f t="shared" si="271"/>
        <v>-11.503843758954769</v>
      </c>
      <c r="AJ341" s="161">
        <f t="shared" si="272"/>
        <v>-11.828687563267579</v>
      </c>
      <c r="AK341" s="161">
        <f t="shared" si="273"/>
        <v>-12.225718879649902</v>
      </c>
      <c r="AL341" s="161">
        <f t="shared" si="274"/>
        <v>-12.632337599978955</v>
      </c>
      <c r="AM341" s="161">
        <f t="shared" si="275"/>
        <v>-13.137000931824208</v>
      </c>
      <c r="AN341" s="81"/>
      <c r="AO341" s="81"/>
      <c r="AP341" s="95">
        <v>6180</v>
      </c>
      <c r="AQ341" s="94">
        <f t="shared" si="257"/>
        <v>88.092229620986373</v>
      </c>
      <c r="AR341" s="94">
        <f t="shared" si="258"/>
        <v>152.46002549081163</v>
      </c>
      <c r="AS341" s="94">
        <f t="shared" si="259"/>
        <v>238.21878982939316</v>
      </c>
      <c r="AT341" s="94">
        <f t="shared" si="260"/>
        <v>343.0350573543264</v>
      </c>
      <c r="AU341" s="94">
        <f t="shared" si="261"/>
        <v>450.38239952119642</v>
      </c>
      <c r="AV341" s="94">
        <f t="shared" si="262"/>
        <v>583.61351912834323</v>
      </c>
      <c r="AW341" s="81"/>
      <c r="AX341" s="95">
        <v>6180</v>
      </c>
      <c r="AY341" s="99">
        <f>'Max limit'!AX341*Input!PrimaryDrive_ratio*Input!Gear1_ratio*Input!FinalDrive_ratio</f>
        <v>545.4074844074845</v>
      </c>
      <c r="AZ341" s="99">
        <f t="shared" si="276"/>
        <v>9.0901247401247414</v>
      </c>
      <c r="BA341" s="99">
        <f>AZ341*Input!$N$23</f>
        <v>21389.045333264032</v>
      </c>
      <c r="BB341" s="97">
        <f t="shared" si="263"/>
        <v>21.389045333264033</v>
      </c>
      <c r="BC341" s="95">
        <v>6180</v>
      </c>
      <c r="BD341" s="99">
        <f>'Max limit'!AX341*Input!PrimaryDrive_ratio*Input!Gear2_ratio*Input!FinalDrive_ratio</f>
        <v>717.51384615384609</v>
      </c>
      <c r="BE341" s="99">
        <f t="shared" si="277"/>
        <v>11.958564102564102</v>
      </c>
      <c r="BF341" s="99">
        <f>BE341*Input!$N$23</f>
        <v>28138.477416205122</v>
      </c>
      <c r="BG341" s="100">
        <f t="shared" si="278"/>
        <v>28.13847741620512</v>
      </c>
      <c r="BH341" s="95">
        <v>6180</v>
      </c>
      <c r="BI341" s="99">
        <f>'Max limit'!AX341*Input!PrimaryDrive_ratio*Input!Gear3_ratio*Input!FinalDrive_ratio</f>
        <v>896.89230769230755</v>
      </c>
      <c r="BJ341" s="99">
        <f t="shared" si="279"/>
        <v>14.948205128205126</v>
      </c>
      <c r="BK341" s="99">
        <f>BJ341*Input!$N$23</f>
        <v>35173.096770256401</v>
      </c>
      <c r="BL341" s="100">
        <f t="shared" si="280"/>
        <v>35.1730967702564</v>
      </c>
      <c r="BM341" s="95">
        <v>6180</v>
      </c>
      <c r="BN341" s="99">
        <f>'Max limit'!AX341*Input!PrimaryDrive_ratio*Input!Gear4_ratio*Input!FinalDrive_ratio</f>
        <v>1076.2707692307692</v>
      </c>
      <c r="BO341" s="99">
        <f t="shared" si="281"/>
        <v>17.937846153846156</v>
      </c>
      <c r="BP341" s="99">
        <f>BO341*Input!$N$23</f>
        <v>42207.716124307692</v>
      </c>
      <c r="BQ341" s="100">
        <f t="shared" si="282"/>
        <v>42.207716124307694</v>
      </c>
      <c r="BR341" s="95">
        <v>6180</v>
      </c>
      <c r="BS341" s="99">
        <f>'Max limit'!AX341*Input!PrimaryDrive_ratio*Input!Gear5_ratio*Input!FinalDrive_ratio</f>
        <v>1233.226923076923</v>
      </c>
      <c r="BT341" s="99">
        <f t="shared" si="283"/>
        <v>20.553782051282049</v>
      </c>
      <c r="BU341" s="99">
        <f>BT341*Input!$N$23</f>
        <v>48363.008059102547</v>
      </c>
      <c r="BV341" s="100">
        <f t="shared" si="284"/>
        <v>48.363008059102548</v>
      </c>
      <c r="BW341" s="95">
        <v>6180</v>
      </c>
      <c r="BX341" s="99">
        <f>'Max limit'!AX341*Input!PrimaryDrive_ratio*Input!Gear6_ratio*Input!FinalDrive_ratio</f>
        <v>1403.8314381270902</v>
      </c>
      <c r="BY341" s="99">
        <f t="shared" si="285"/>
        <v>23.397190635451505</v>
      </c>
      <c r="BZ341" s="99">
        <f>BY341*Input!$N$23</f>
        <v>55053.542770836109</v>
      </c>
      <c r="CA341" s="100">
        <f t="shared" si="286"/>
        <v>55.05354277083611</v>
      </c>
      <c r="CC341" s="95">
        <v>6180</v>
      </c>
      <c r="CD341" s="94">
        <f t="shared" si="287"/>
        <v>21.5</v>
      </c>
      <c r="CE341" s="94">
        <f t="shared" si="288"/>
        <v>28</v>
      </c>
      <c r="CF341" s="94">
        <f t="shared" si="289"/>
        <v>35</v>
      </c>
      <c r="CG341" s="94">
        <f t="shared" si="290"/>
        <v>42</v>
      </c>
      <c r="CH341" s="94">
        <f t="shared" si="291"/>
        <v>48.5</v>
      </c>
      <c r="CI341" s="94">
        <f t="shared" si="292"/>
        <v>55</v>
      </c>
      <c r="CK341" s="95">
        <v>6180</v>
      </c>
      <c r="CL341" s="162">
        <f t="shared" si="293"/>
        <v>9.0901247401247414</v>
      </c>
      <c r="CM341" s="162">
        <f t="shared" si="294"/>
        <v>11.958564102564102</v>
      </c>
      <c r="CN341" s="162">
        <f t="shared" si="295"/>
        <v>14.948205128205126</v>
      </c>
      <c r="CO341" s="162">
        <f t="shared" si="296"/>
        <v>17.937846153846156</v>
      </c>
      <c r="CP341" s="162">
        <f t="shared" si="297"/>
        <v>20.553782051282049</v>
      </c>
      <c r="CQ341" s="162">
        <f t="shared" si="298"/>
        <v>23.397190635451505</v>
      </c>
    </row>
    <row r="342" spans="1:95" ht="19.5" thickTop="1" thickBot="1">
      <c r="A342" s="70">
        <v>6230</v>
      </c>
      <c r="B342" s="70">
        <v>88.682000000000002</v>
      </c>
      <c r="C342" s="70">
        <v>99.974000000000004</v>
      </c>
      <c r="D342" s="70">
        <v>83.274000000000001</v>
      </c>
      <c r="E342" s="70">
        <v>4.3639999999999999</v>
      </c>
      <c r="G342" s="92">
        <v>1</v>
      </c>
      <c r="H342" s="93">
        <f t="shared" si="299"/>
        <v>13.11212814645309</v>
      </c>
      <c r="O342" s="95">
        <v>6190</v>
      </c>
      <c r="P342" s="94">
        <f t="shared" si="251"/>
        <v>12.933044406683264</v>
      </c>
      <c r="Q342" s="94">
        <f t="shared" si="252"/>
        <v>13.174384828076867</v>
      </c>
      <c r="R342" s="94">
        <f t="shared" si="253"/>
        <v>13.23741720583706</v>
      </c>
      <c r="S342" s="94">
        <f t="shared" si="254"/>
        <v>12.99343273347807</v>
      </c>
      <c r="T342" s="94">
        <f t="shared" si="255"/>
        <v>12.736024052143101</v>
      </c>
      <c r="U342" s="94">
        <f t="shared" si="256"/>
        <v>12.267229730029666</v>
      </c>
      <c r="V342" s="82"/>
      <c r="W342" s="95">
        <v>6190</v>
      </c>
      <c r="X342" s="161">
        <f t="shared" si="264"/>
        <v>9.0526326679509541</v>
      </c>
      <c r="Y342" s="161">
        <f t="shared" si="265"/>
        <v>9.1566133817788113</v>
      </c>
      <c r="Z342" s="161">
        <f t="shared" si="266"/>
        <v>9.1100701746399668</v>
      </c>
      <c r="AA342" s="161">
        <f t="shared" si="267"/>
        <v>8.8282201331874237</v>
      </c>
      <c r="AB342" s="161">
        <f t="shared" si="268"/>
        <v>8.5322446685164302</v>
      </c>
      <c r="AC342" s="161">
        <f t="shared" si="269"/>
        <v>8.0634503464029965</v>
      </c>
      <c r="AD342" s="82"/>
      <c r="AE342" s="82"/>
      <c r="AF342" s="82"/>
      <c r="AG342" s="95">
        <v>6190</v>
      </c>
      <c r="AH342" s="161">
        <f t="shared" si="270"/>
        <v>-11.261107103294716</v>
      </c>
      <c r="AI342" s="161">
        <f t="shared" si="271"/>
        <v>-11.505714203387274</v>
      </c>
      <c r="AJ342" s="161">
        <f t="shared" si="272"/>
        <v>-11.831610132693367</v>
      </c>
      <c r="AK342" s="161">
        <f t="shared" si="273"/>
        <v>-12.229927379623037</v>
      </c>
      <c r="AL342" s="161">
        <f t="shared" si="274"/>
        <v>-12.637863082799585</v>
      </c>
      <c r="AM342" s="161">
        <f t="shared" si="275"/>
        <v>-13.144160950682094</v>
      </c>
      <c r="AN342" s="81"/>
      <c r="AO342" s="81"/>
      <c r="AP342" s="95">
        <v>6190</v>
      </c>
      <c r="AQ342" s="94">
        <f t="shared" si="257"/>
        <v>88.377548396557302</v>
      </c>
      <c r="AR342" s="94">
        <f t="shared" si="258"/>
        <v>152.95382282099285</v>
      </c>
      <c r="AS342" s="94">
        <f t="shared" si="259"/>
        <v>238.99034815780126</v>
      </c>
      <c r="AT342" s="94">
        <f t="shared" si="260"/>
        <v>344.14610134723409</v>
      </c>
      <c r="AU342" s="94">
        <f t="shared" si="261"/>
        <v>451.84112698584312</v>
      </c>
      <c r="AV342" s="94">
        <f t="shared" si="262"/>
        <v>585.5037641068252</v>
      </c>
      <c r="AW342" s="81"/>
      <c r="AX342" s="95">
        <v>6190</v>
      </c>
      <c r="AY342" s="99">
        <f>'Max limit'!AX342*Input!PrimaryDrive_ratio*Input!Gear1_ratio*Input!FinalDrive_ratio</f>
        <v>546.29002079002078</v>
      </c>
      <c r="AZ342" s="99">
        <f t="shared" si="276"/>
        <v>9.1048336798336802</v>
      </c>
      <c r="BA342" s="99">
        <f>AZ342*Input!$N$23</f>
        <v>21423.655438981285</v>
      </c>
      <c r="BB342" s="97">
        <f t="shared" si="263"/>
        <v>21.423655438981285</v>
      </c>
      <c r="BC342" s="95">
        <v>6190</v>
      </c>
      <c r="BD342" s="99">
        <f>'Max limit'!AX342*Input!PrimaryDrive_ratio*Input!Gear2_ratio*Input!FinalDrive_ratio</f>
        <v>718.67487179487171</v>
      </c>
      <c r="BE342" s="99">
        <f t="shared" si="277"/>
        <v>11.977914529914528</v>
      </c>
      <c r="BF342" s="99">
        <f>BE342*Input!$N$23</f>
        <v>28184.00893305982</v>
      </c>
      <c r="BG342" s="100">
        <f t="shared" si="278"/>
        <v>28.184008933059822</v>
      </c>
      <c r="BH342" s="95">
        <v>6190</v>
      </c>
      <c r="BI342" s="99">
        <f>'Max limit'!AX342*Input!PrimaryDrive_ratio*Input!Gear3_ratio*Input!FinalDrive_ratio</f>
        <v>898.34358974358952</v>
      </c>
      <c r="BJ342" s="99">
        <f t="shared" si="279"/>
        <v>14.972393162393159</v>
      </c>
      <c r="BK342" s="99">
        <f>BJ342*Input!$N$23</f>
        <v>35230.011166324774</v>
      </c>
      <c r="BL342" s="100">
        <f t="shared" si="280"/>
        <v>35.230011166324772</v>
      </c>
      <c r="BM342" s="95">
        <v>6190</v>
      </c>
      <c r="BN342" s="99">
        <f>'Max limit'!AX342*Input!PrimaryDrive_ratio*Input!Gear4_ratio*Input!FinalDrive_ratio</f>
        <v>1078.0123076923078</v>
      </c>
      <c r="BO342" s="99">
        <f t="shared" si="281"/>
        <v>17.966871794871796</v>
      </c>
      <c r="BP342" s="99">
        <f>BO342*Input!$N$23</f>
        <v>42276.013399589741</v>
      </c>
      <c r="BQ342" s="100">
        <f t="shared" si="282"/>
        <v>42.276013399589743</v>
      </c>
      <c r="BR342" s="95">
        <v>6190</v>
      </c>
      <c r="BS342" s="99">
        <f>'Max limit'!AX342*Input!PrimaryDrive_ratio*Input!Gear5_ratio*Input!FinalDrive_ratio</f>
        <v>1235.2224358974358</v>
      </c>
      <c r="BT342" s="99">
        <f t="shared" si="283"/>
        <v>20.587040598290596</v>
      </c>
      <c r="BU342" s="99">
        <f>BT342*Input!$N$23</f>
        <v>48441.265353696566</v>
      </c>
      <c r="BV342" s="100">
        <f t="shared" si="284"/>
        <v>48.441265353696565</v>
      </c>
      <c r="BW342" s="95">
        <v>6190</v>
      </c>
      <c r="BX342" s="99">
        <f>'Max limit'!AX342*Input!PrimaryDrive_ratio*Input!Gear6_ratio*Input!FinalDrive_ratio</f>
        <v>1406.1030100334447</v>
      </c>
      <c r="BY342" s="99">
        <f t="shared" si="285"/>
        <v>23.435050167224077</v>
      </c>
      <c r="BZ342" s="99">
        <f>BY342*Input!$N$23</f>
        <v>55142.62617337791</v>
      </c>
      <c r="CA342" s="100">
        <f t="shared" si="286"/>
        <v>55.142626173377913</v>
      </c>
      <c r="CC342" s="95">
        <v>6190</v>
      </c>
      <c r="CD342" s="94">
        <f t="shared" si="287"/>
        <v>21.5</v>
      </c>
      <c r="CE342" s="94">
        <f t="shared" si="288"/>
        <v>28</v>
      </c>
      <c r="CF342" s="94">
        <f t="shared" si="289"/>
        <v>35</v>
      </c>
      <c r="CG342" s="94">
        <f t="shared" si="290"/>
        <v>42.5</v>
      </c>
      <c r="CH342" s="94">
        <f t="shared" si="291"/>
        <v>48.5</v>
      </c>
      <c r="CI342" s="94">
        <f t="shared" si="292"/>
        <v>55</v>
      </c>
      <c r="CK342" s="95">
        <v>6190</v>
      </c>
      <c r="CL342" s="162">
        <f t="shared" si="293"/>
        <v>9.1048336798336802</v>
      </c>
      <c r="CM342" s="162">
        <f t="shared" si="294"/>
        <v>11.977914529914528</v>
      </c>
      <c r="CN342" s="162">
        <f t="shared" si="295"/>
        <v>14.972393162393159</v>
      </c>
      <c r="CO342" s="162">
        <f t="shared" si="296"/>
        <v>17.966871794871796</v>
      </c>
      <c r="CP342" s="162">
        <f t="shared" si="297"/>
        <v>20.587040598290596</v>
      </c>
      <c r="CQ342" s="162">
        <f t="shared" si="298"/>
        <v>23.435050167224077</v>
      </c>
    </row>
    <row r="343" spans="1:95" ht="19.5" thickTop="1" thickBot="1">
      <c r="A343" s="70">
        <v>6240</v>
      </c>
      <c r="B343" s="70">
        <v>88.87</v>
      </c>
      <c r="C343" s="70">
        <v>100.026</v>
      </c>
      <c r="D343" s="70">
        <v>83.45</v>
      </c>
      <c r="E343" s="70">
        <v>4.375</v>
      </c>
      <c r="G343" s="92">
        <v>1</v>
      </c>
      <c r="H343" s="93">
        <f t="shared" si="299"/>
        <v>13.157322654462243</v>
      </c>
      <c r="O343" s="95">
        <v>6200</v>
      </c>
      <c r="P343" s="94">
        <f t="shared" si="251"/>
        <v>12.932119192738654</v>
      </c>
      <c r="Q343" s="94">
        <f t="shared" si="252"/>
        <v>13.172726891267233</v>
      </c>
      <c r="R343" s="94">
        <f t="shared" si="253"/>
        <v>13.234756028855687</v>
      </c>
      <c r="S343" s="94">
        <f t="shared" si="254"/>
        <v>12.989565481791377</v>
      </c>
      <c r="T343" s="94">
        <f t="shared" si="255"/>
        <v>12.730899592417687</v>
      </c>
      <c r="U343" s="94">
        <f t="shared" si="256"/>
        <v>12.260589364027</v>
      </c>
      <c r="V343" s="82"/>
      <c r="W343" s="95">
        <v>6200</v>
      </c>
      <c r="X343" s="161">
        <f t="shared" si="264"/>
        <v>9.051707454006344</v>
      </c>
      <c r="Y343" s="161">
        <f t="shared" si="265"/>
        <v>9.154955444969179</v>
      </c>
      <c r="Z343" s="161">
        <f t="shared" si="266"/>
        <v>9.1074089976585952</v>
      </c>
      <c r="AA343" s="161">
        <f t="shared" si="267"/>
        <v>8.8243528815007348</v>
      </c>
      <c r="AB343" s="161">
        <f t="shared" si="268"/>
        <v>8.5271202087910183</v>
      </c>
      <c r="AC343" s="161">
        <f t="shared" si="269"/>
        <v>8.056809980400331</v>
      </c>
      <c r="AD343" s="82"/>
      <c r="AE343" s="82"/>
      <c r="AF343" s="82"/>
      <c r="AG343" s="95">
        <v>6200</v>
      </c>
      <c r="AH343" s="161">
        <f t="shared" si="270"/>
        <v>-11.26218960360991</v>
      </c>
      <c r="AI343" s="161">
        <f t="shared" si="271"/>
        <v>-11.50758767198216</v>
      </c>
      <c r="AJ343" s="161">
        <f t="shared" si="272"/>
        <v>-11.834537427372876</v>
      </c>
      <c r="AK343" s="161">
        <f t="shared" si="273"/>
        <v>-12.234142683961529</v>
      </c>
      <c r="AL343" s="161">
        <f t="shared" si="274"/>
        <v>-12.643397499303031</v>
      </c>
      <c r="AM343" s="161">
        <f t="shared" si="275"/>
        <v>-13.151332545964973</v>
      </c>
      <c r="AN343" s="81"/>
      <c r="AO343" s="81"/>
      <c r="AP343" s="95">
        <v>6200</v>
      </c>
      <c r="AQ343" s="94">
        <f t="shared" si="257"/>
        <v>88.663328479768651</v>
      </c>
      <c r="AR343" s="94">
        <f t="shared" si="258"/>
        <v>153.4484185300426</v>
      </c>
      <c r="AS343" s="94">
        <f t="shared" si="259"/>
        <v>239.76315395319153</v>
      </c>
      <c r="AT343" s="94">
        <f t="shared" si="260"/>
        <v>345.25894169259612</v>
      </c>
      <c r="AU343" s="94">
        <f t="shared" si="261"/>
        <v>453.30221294275282</v>
      </c>
      <c r="AV343" s="94">
        <f t="shared" si="262"/>
        <v>587.39706526150542</v>
      </c>
      <c r="AW343" s="81"/>
      <c r="AX343" s="95">
        <v>6200</v>
      </c>
      <c r="AY343" s="99">
        <f>'Max limit'!AX343*Input!PrimaryDrive_ratio*Input!Gear1_ratio*Input!FinalDrive_ratio</f>
        <v>547.17255717255728</v>
      </c>
      <c r="AZ343" s="99">
        <f t="shared" si="276"/>
        <v>9.1195426195426208</v>
      </c>
      <c r="BA343" s="99">
        <f>AZ343*Input!$N$23</f>
        <v>21458.265544698545</v>
      </c>
      <c r="BB343" s="97">
        <f t="shared" si="263"/>
        <v>21.458265544698545</v>
      </c>
      <c r="BC343" s="95">
        <v>6200</v>
      </c>
      <c r="BD343" s="99">
        <f>'Max limit'!AX343*Input!PrimaryDrive_ratio*Input!Gear2_ratio*Input!FinalDrive_ratio</f>
        <v>719.83589743589744</v>
      </c>
      <c r="BE343" s="99">
        <f t="shared" si="277"/>
        <v>11.997264957264957</v>
      </c>
      <c r="BF343" s="99">
        <f>BE343*Input!$N$23</f>
        <v>28229.540449914522</v>
      </c>
      <c r="BG343" s="100">
        <f t="shared" si="278"/>
        <v>28.229540449914523</v>
      </c>
      <c r="BH343" s="95">
        <v>6200</v>
      </c>
      <c r="BI343" s="99">
        <f>'Max limit'!AX343*Input!PrimaryDrive_ratio*Input!Gear3_ratio*Input!FinalDrive_ratio</f>
        <v>899.79487179487171</v>
      </c>
      <c r="BJ343" s="99">
        <f t="shared" si="279"/>
        <v>14.996581196581195</v>
      </c>
      <c r="BK343" s="99">
        <f>BJ343*Input!$N$23</f>
        <v>35286.925562393153</v>
      </c>
      <c r="BL343" s="100">
        <f t="shared" si="280"/>
        <v>35.286925562393151</v>
      </c>
      <c r="BM343" s="95">
        <v>6200</v>
      </c>
      <c r="BN343" s="99">
        <f>'Max limit'!AX343*Input!PrimaryDrive_ratio*Input!Gear4_ratio*Input!FinalDrive_ratio</f>
        <v>1079.7538461538463</v>
      </c>
      <c r="BO343" s="99">
        <f t="shared" si="281"/>
        <v>17.99589743589744</v>
      </c>
      <c r="BP343" s="99">
        <f>BO343*Input!$N$23</f>
        <v>42344.310674871798</v>
      </c>
      <c r="BQ343" s="100">
        <f t="shared" si="282"/>
        <v>42.344310674871799</v>
      </c>
      <c r="BR343" s="95">
        <v>6200</v>
      </c>
      <c r="BS343" s="99">
        <f>'Max limit'!AX343*Input!PrimaryDrive_ratio*Input!Gear5_ratio*Input!FinalDrive_ratio</f>
        <v>1237.2179487179487</v>
      </c>
      <c r="BT343" s="99">
        <f t="shared" si="283"/>
        <v>20.620299145299146</v>
      </c>
      <c r="BU343" s="99">
        <f>BT343*Input!$N$23</f>
        <v>48519.522648290593</v>
      </c>
      <c r="BV343" s="100">
        <f t="shared" si="284"/>
        <v>48.519522648290589</v>
      </c>
      <c r="BW343" s="95">
        <v>6200</v>
      </c>
      <c r="BX343" s="99">
        <f>'Max limit'!AX343*Input!PrimaryDrive_ratio*Input!Gear6_ratio*Input!FinalDrive_ratio</f>
        <v>1408.3745819397993</v>
      </c>
      <c r="BY343" s="99">
        <f t="shared" si="285"/>
        <v>23.472909698996656</v>
      </c>
      <c r="BZ343" s="99">
        <f>BY343*Input!$N$23</f>
        <v>55231.709575919725</v>
      </c>
      <c r="CA343" s="100">
        <f t="shared" si="286"/>
        <v>55.231709575919723</v>
      </c>
      <c r="CC343" s="95">
        <v>6200</v>
      </c>
      <c r="CD343" s="94">
        <f t="shared" si="287"/>
        <v>21.5</v>
      </c>
      <c r="CE343" s="94">
        <f t="shared" si="288"/>
        <v>28</v>
      </c>
      <c r="CF343" s="94">
        <f t="shared" si="289"/>
        <v>35.5</v>
      </c>
      <c r="CG343" s="94">
        <f t="shared" si="290"/>
        <v>42.5</v>
      </c>
      <c r="CH343" s="94">
        <f t="shared" si="291"/>
        <v>48.5</v>
      </c>
      <c r="CI343" s="94">
        <f t="shared" si="292"/>
        <v>55</v>
      </c>
      <c r="CK343" s="95">
        <v>6200</v>
      </c>
      <c r="CL343" s="162">
        <f t="shared" si="293"/>
        <v>9.1195426195426208</v>
      </c>
      <c r="CM343" s="162">
        <f t="shared" si="294"/>
        <v>11.997264957264957</v>
      </c>
      <c r="CN343" s="162">
        <f t="shared" si="295"/>
        <v>14.996581196581195</v>
      </c>
      <c r="CO343" s="162">
        <f t="shared" si="296"/>
        <v>17.99589743589744</v>
      </c>
      <c r="CP343" s="162">
        <f t="shared" si="297"/>
        <v>20.620299145299146</v>
      </c>
      <c r="CQ343" s="162">
        <f t="shared" si="298"/>
        <v>23.472909698996656</v>
      </c>
    </row>
    <row r="344" spans="1:95" ht="19.5" thickTop="1" thickBot="1">
      <c r="A344" s="70">
        <v>6250</v>
      </c>
      <c r="B344" s="70">
        <v>89.063999999999993</v>
      </c>
      <c r="C344" s="70">
        <v>100.083</v>
      </c>
      <c r="D344" s="70">
        <v>83.626999999999995</v>
      </c>
      <c r="E344" s="70">
        <v>4.3899999999999997</v>
      </c>
      <c r="G344" s="92">
        <v>1</v>
      </c>
      <c r="H344" s="93">
        <f t="shared" si="299"/>
        <v>13.202517162471397</v>
      </c>
      <c r="O344" s="95">
        <v>6210</v>
      </c>
      <c r="P344" s="94">
        <f t="shared" si="251"/>
        <v>12.931192485309065</v>
      </c>
      <c r="Q344" s="94">
        <f t="shared" si="252"/>
        <v>13.171066278207705</v>
      </c>
      <c r="R344" s="94">
        <f t="shared" si="253"/>
        <v>13.232090556189116</v>
      </c>
      <c r="S344" s="94">
        <f t="shared" si="254"/>
        <v>12.985691987567664</v>
      </c>
      <c r="T344" s="94">
        <f t="shared" si="255"/>
        <v>12.725766860763743</v>
      </c>
      <c r="U344" s="94">
        <f t="shared" si="256"/>
        <v>12.253938279112305</v>
      </c>
      <c r="V344" s="82"/>
      <c r="W344" s="95">
        <v>6210</v>
      </c>
      <c r="X344" s="161">
        <f t="shared" si="264"/>
        <v>9.0507807465767538</v>
      </c>
      <c r="Y344" s="161">
        <f t="shared" si="265"/>
        <v>9.1532948319096512</v>
      </c>
      <c r="Z344" s="161">
        <f t="shared" si="266"/>
        <v>9.1047435249920241</v>
      </c>
      <c r="AA344" s="161">
        <f t="shared" si="267"/>
        <v>8.82047938727702</v>
      </c>
      <c r="AB344" s="161">
        <f t="shared" si="268"/>
        <v>8.5219874771370741</v>
      </c>
      <c r="AC344" s="161">
        <f t="shared" si="269"/>
        <v>8.0501588954856356</v>
      </c>
      <c r="AD344" s="82"/>
      <c r="AE344" s="82"/>
      <c r="AF344" s="82"/>
      <c r="AG344" s="95">
        <v>6210</v>
      </c>
      <c r="AH344" s="161">
        <f t="shared" si="270"/>
        <v>-11.263273851302531</v>
      </c>
      <c r="AI344" s="161">
        <f t="shared" si="271"/>
        <v>-11.509464164739425</v>
      </c>
      <c r="AJ344" s="161">
        <f t="shared" si="272"/>
        <v>-11.837469447306104</v>
      </c>
      <c r="AK344" s="161">
        <f t="shared" si="273"/>
        <v>-12.238364792665378</v>
      </c>
      <c r="AL344" s="161">
        <f t="shared" si="274"/>
        <v>-12.648940849489291</v>
      </c>
      <c r="AM344" s="161">
        <f t="shared" si="275"/>
        <v>-13.158515717672845</v>
      </c>
      <c r="AN344" s="81"/>
      <c r="AO344" s="81"/>
      <c r="AP344" s="95">
        <v>6210</v>
      </c>
      <c r="AQ344" s="94">
        <f t="shared" si="257"/>
        <v>88.949569870620337</v>
      </c>
      <c r="AR344" s="94">
        <f t="shared" si="258"/>
        <v>153.9438126179609</v>
      </c>
      <c r="AS344" s="94">
        <f t="shared" si="259"/>
        <v>240.53720721556377</v>
      </c>
      <c r="AT344" s="94">
        <f t="shared" si="260"/>
        <v>346.37357839041209</v>
      </c>
      <c r="AU344" s="94">
        <f t="shared" si="261"/>
        <v>454.76565739192534</v>
      </c>
      <c r="AV344" s="94">
        <f t="shared" si="262"/>
        <v>589.29342259238342</v>
      </c>
      <c r="AW344" s="81"/>
      <c r="AX344" s="95">
        <v>6210</v>
      </c>
      <c r="AY344" s="99">
        <f>'Max limit'!AX344*Input!PrimaryDrive_ratio*Input!Gear1_ratio*Input!FinalDrive_ratio</f>
        <v>548.05509355509355</v>
      </c>
      <c r="AZ344" s="99">
        <f t="shared" si="276"/>
        <v>9.1342515592515596</v>
      </c>
      <c r="BA344" s="99">
        <f>AZ344*Input!$N$23</f>
        <v>21492.875650415797</v>
      </c>
      <c r="BB344" s="97">
        <f t="shared" si="263"/>
        <v>21.492875650415797</v>
      </c>
      <c r="BC344" s="95">
        <v>6210</v>
      </c>
      <c r="BD344" s="99">
        <f>'Max limit'!AX344*Input!PrimaryDrive_ratio*Input!Gear2_ratio*Input!FinalDrive_ratio</f>
        <v>720.99692307692305</v>
      </c>
      <c r="BE344" s="99">
        <f t="shared" si="277"/>
        <v>12.016615384615385</v>
      </c>
      <c r="BF344" s="99">
        <f>BE344*Input!$N$23</f>
        <v>28275.071966769225</v>
      </c>
      <c r="BG344" s="100">
        <f t="shared" si="278"/>
        <v>28.275071966769225</v>
      </c>
      <c r="BH344" s="95">
        <v>6210</v>
      </c>
      <c r="BI344" s="99">
        <f>'Max limit'!AX344*Input!PrimaryDrive_ratio*Input!Gear3_ratio*Input!FinalDrive_ratio</f>
        <v>901.24615384615379</v>
      </c>
      <c r="BJ344" s="99">
        <f t="shared" si="279"/>
        <v>15.020769230769229</v>
      </c>
      <c r="BK344" s="99">
        <f>BJ344*Input!$N$23</f>
        <v>35343.839958461525</v>
      </c>
      <c r="BL344" s="100">
        <f t="shared" si="280"/>
        <v>35.343839958461523</v>
      </c>
      <c r="BM344" s="95">
        <v>6210</v>
      </c>
      <c r="BN344" s="99">
        <f>'Max limit'!AX344*Input!PrimaryDrive_ratio*Input!Gear4_ratio*Input!FinalDrive_ratio</f>
        <v>1081.4953846153846</v>
      </c>
      <c r="BO344" s="99">
        <f t="shared" si="281"/>
        <v>18.024923076923077</v>
      </c>
      <c r="BP344" s="99">
        <f>BO344*Input!$N$23</f>
        <v>42412.607950153841</v>
      </c>
      <c r="BQ344" s="100">
        <f t="shared" si="282"/>
        <v>42.412607950153841</v>
      </c>
      <c r="BR344" s="95">
        <v>6210</v>
      </c>
      <c r="BS344" s="99">
        <f>'Max limit'!AX344*Input!PrimaryDrive_ratio*Input!Gear5_ratio*Input!FinalDrive_ratio</f>
        <v>1239.2134615384614</v>
      </c>
      <c r="BT344" s="99">
        <f t="shared" si="283"/>
        <v>20.65355769230769</v>
      </c>
      <c r="BU344" s="99">
        <f>BT344*Input!$N$23</f>
        <v>48597.779942884597</v>
      </c>
      <c r="BV344" s="100">
        <f t="shared" si="284"/>
        <v>48.5977799428846</v>
      </c>
      <c r="BW344" s="95">
        <v>6210</v>
      </c>
      <c r="BX344" s="99">
        <f>'Max limit'!AX344*Input!PrimaryDrive_ratio*Input!Gear6_ratio*Input!FinalDrive_ratio</f>
        <v>1410.6461538461538</v>
      </c>
      <c r="BY344" s="99">
        <f t="shared" si="285"/>
        <v>23.510769230769231</v>
      </c>
      <c r="BZ344" s="99">
        <f>BY344*Input!$N$23</f>
        <v>55320.792978461526</v>
      </c>
      <c r="CA344" s="100">
        <f t="shared" si="286"/>
        <v>55.320792978461526</v>
      </c>
      <c r="CC344" s="95">
        <v>6210</v>
      </c>
      <c r="CD344" s="94">
        <f t="shared" si="287"/>
        <v>21.5</v>
      </c>
      <c r="CE344" s="94">
        <f t="shared" si="288"/>
        <v>28.5</v>
      </c>
      <c r="CF344" s="94">
        <f t="shared" si="289"/>
        <v>35.5</v>
      </c>
      <c r="CG344" s="94">
        <f t="shared" si="290"/>
        <v>42.5</v>
      </c>
      <c r="CH344" s="94">
        <f t="shared" si="291"/>
        <v>48.5</v>
      </c>
      <c r="CI344" s="94">
        <f t="shared" si="292"/>
        <v>55.5</v>
      </c>
      <c r="CK344" s="95">
        <v>6210</v>
      </c>
      <c r="CL344" s="162">
        <f t="shared" si="293"/>
        <v>9.1342515592515596</v>
      </c>
      <c r="CM344" s="162">
        <f t="shared" si="294"/>
        <v>12.016615384615385</v>
      </c>
      <c r="CN344" s="162">
        <f t="shared" si="295"/>
        <v>15.020769230769229</v>
      </c>
      <c r="CO344" s="162">
        <f t="shared" si="296"/>
        <v>18.024923076923077</v>
      </c>
      <c r="CP344" s="162">
        <f t="shared" si="297"/>
        <v>20.65355769230769</v>
      </c>
      <c r="CQ344" s="162">
        <f t="shared" si="298"/>
        <v>23.510769230769231</v>
      </c>
    </row>
    <row r="345" spans="1:95" ht="19.5" thickTop="1" thickBot="1">
      <c r="A345" s="70">
        <v>6260</v>
      </c>
      <c r="B345" s="70">
        <v>89.254999999999995</v>
      </c>
      <c r="C345" s="70">
        <v>100.13800000000001</v>
      </c>
      <c r="D345" s="70">
        <v>83.802000000000007</v>
      </c>
      <c r="E345" s="70">
        <v>4.4039999999999999</v>
      </c>
      <c r="G345" s="92">
        <v>1</v>
      </c>
      <c r="H345" s="93">
        <f t="shared" si="299"/>
        <v>13.24771167048055</v>
      </c>
      <c r="O345" s="95">
        <v>6220</v>
      </c>
      <c r="P345" s="94">
        <f t="shared" si="251"/>
        <v>12.930264284394495</v>
      </c>
      <c r="Q345" s="94">
        <f t="shared" si="252"/>
        <v>13.169402988898284</v>
      </c>
      <c r="R345" s="94">
        <f t="shared" si="253"/>
        <v>13.229420787837347</v>
      </c>
      <c r="S345" s="94">
        <f t="shared" si="254"/>
        <v>12.981812250806925</v>
      </c>
      <c r="T345" s="94">
        <f t="shared" si="255"/>
        <v>12.720625857181266</v>
      </c>
      <c r="U345" s="94">
        <f t="shared" si="256"/>
        <v>12.247276475285579</v>
      </c>
      <c r="V345" s="82"/>
      <c r="W345" s="95">
        <v>6220</v>
      </c>
      <c r="X345" s="161">
        <f t="shared" si="264"/>
        <v>9.0498525456621852</v>
      </c>
      <c r="Y345" s="161">
        <f t="shared" si="265"/>
        <v>9.1516315426002297</v>
      </c>
      <c r="Z345" s="161">
        <f t="shared" si="266"/>
        <v>9.1020737566402516</v>
      </c>
      <c r="AA345" s="161">
        <f t="shared" si="267"/>
        <v>8.8165996505162809</v>
      </c>
      <c r="AB345" s="161">
        <f t="shared" si="268"/>
        <v>8.5168464735545975</v>
      </c>
      <c r="AC345" s="161">
        <f t="shared" si="269"/>
        <v>8.0434970916589101</v>
      </c>
      <c r="AD345" s="82"/>
      <c r="AE345" s="82"/>
      <c r="AF345" s="82"/>
      <c r="AG345" s="95">
        <v>6220</v>
      </c>
      <c r="AH345" s="161">
        <f t="shared" si="270"/>
        <v>-11.264359846372576</v>
      </c>
      <c r="AI345" s="161">
        <f t="shared" si="271"/>
        <v>-11.511343681659072</v>
      </c>
      <c r="AJ345" s="161">
        <f t="shared" si="272"/>
        <v>-11.840406192493052</v>
      </c>
      <c r="AK345" s="161">
        <f t="shared" si="273"/>
        <v>-12.242593705734583</v>
      </c>
      <c r="AL345" s="161">
        <f t="shared" si="274"/>
        <v>-12.654493133358365</v>
      </c>
      <c r="AM345" s="161">
        <f t="shared" si="275"/>
        <v>-13.165710465805709</v>
      </c>
      <c r="AN345" s="81"/>
      <c r="AO345" s="81"/>
      <c r="AP345" s="95">
        <v>6220</v>
      </c>
      <c r="AQ345" s="94">
        <f t="shared" si="257"/>
        <v>89.236272569112373</v>
      </c>
      <c r="AR345" s="94">
        <f t="shared" si="258"/>
        <v>154.44000508474764</v>
      </c>
      <c r="AS345" s="94">
        <f t="shared" si="259"/>
        <v>241.3125079449182</v>
      </c>
      <c r="AT345" s="94">
        <f t="shared" si="260"/>
        <v>347.49001144068228</v>
      </c>
      <c r="AU345" s="94">
        <f t="shared" si="261"/>
        <v>456.23146033336099</v>
      </c>
      <c r="AV345" s="94">
        <f t="shared" si="262"/>
        <v>591.19283609945944</v>
      </c>
      <c r="AW345" s="81"/>
      <c r="AX345" s="95">
        <v>6220</v>
      </c>
      <c r="AY345" s="99">
        <f>'Max limit'!AX345*Input!PrimaryDrive_ratio*Input!Gear1_ratio*Input!FinalDrive_ratio</f>
        <v>548.93762993762994</v>
      </c>
      <c r="AZ345" s="99">
        <f t="shared" si="276"/>
        <v>9.1489604989604985</v>
      </c>
      <c r="BA345" s="99">
        <f>AZ345*Input!$N$23</f>
        <v>21527.48575613305</v>
      </c>
      <c r="BB345" s="97">
        <f t="shared" si="263"/>
        <v>21.52748575613305</v>
      </c>
      <c r="BC345" s="95">
        <v>6220</v>
      </c>
      <c r="BD345" s="99">
        <f>'Max limit'!AX345*Input!PrimaryDrive_ratio*Input!Gear2_ratio*Input!FinalDrive_ratio</f>
        <v>722.15794871794867</v>
      </c>
      <c r="BE345" s="99">
        <f t="shared" si="277"/>
        <v>12.035965811965811</v>
      </c>
      <c r="BF345" s="99">
        <f>BE345*Input!$N$23</f>
        <v>28320.603483623923</v>
      </c>
      <c r="BG345" s="100">
        <f t="shared" si="278"/>
        <v>28.320603483623923</v>
      </c>
      <c r="BH345" s="95">
        <v>6220</v>
      </c>
      <c r="BI345" s="99">
        <f>'Max limit'!AX345*Input!PrimaryDrive_ratio*Input!Gear3_ratio*Input!FinalDrive_ratio</f>
        <v>902.69743589743575</v>
      </c>
      <c r="BJ345" s="99">
        <f t="shared" si="279"/>
        <v>15.044957264957263</v>
      </c>
      <c r="BK345" s="99">
        <f>BJ345*Input!$N$23</f>
        <v>35400.754354529905</v>
      </c>
      <c r="BL345" s="100">
        <f t="shared" si="280"/>
        <v>35.400754354529901</v>
      </c>
      <c r="BM345" s="95">
        <v>6220</v>
      </c>
      <c r="BN345" s="99">
        <f>'Max limit'!AX345*Input!PrimaryDrive_ratio*Input!Gear4_ratio*Input!FinalDrive_ratio</f>
        <v>1083.2369230769229</v>
      </c>
      <c r="BO345" s="99">
        <f t="shared" si="281"/>
        <v>18.053948717948717</v>
      </c>
      <c r="BP345" s="99">
        <f>BO345*Input!$N$23</f>
        <v>42480.90522543589</v>
      </c>
      <c r="BQ345" s="100">
        <f t="shared" si="282"/>
        <v>42.48090522543589</v>
      </c>
      <c r="BR345" s="95">
        <v>6220</v>
      </c>
      <c r="BS345" s="99">
        <f>'Max limit'!AX345*Input!PrimaryDrive_ratio*Input!Gear5_ratio*Input!FinalDrive_ratio</f>
        <v>1241.2089743589743</v>
      </c>
      <c r="BT345" s="99">
        <f t="shared" si="283"/>
        <v>20.686816239316236</v>
      </c>
      <c r="BU345" s="99">
        <f>BT345*Input!$N$23</f>
        <v>48676.037237478617</v>
      </c>
      <c r="BV345" s="100">
        <f t="shared" si="284"/>
        <v>48.676037237478617</v>
      </c>
      <c r="BW345" s="95">
        <v>6220</v>
      </c>
      <c r="BX345" s="99">
        <f>'Max limit'!AX345*Input!PrimaryDrive_ratio*Input!Gear6_ratio*Input!FinalDrive_ratio</f>
        <v>1412.9177257525082</v>
      </c>
      <c r="BY345" s="99">
        <f t="shared" si="285"/>
        <v>23.548628762541803</v>
      </c>
      <c r="BZ345" s="99">
        <f>BY345*Input!$N$23</f>
        <v>55409.876381003327</v>
      </c>
      <c r="CA345" s="100">
        <f t="shared" si="286"/>
        <v>55.409876381003329</v>
      </c>
      <c r="CC345" s="95">
        <v>6220</v>
      </c>
      <c r="CD345" s="94">
        <f t="shared" si="287"/>
        <v>21.5</v>
      </c>
      <c r="CE345" s="94">
        <f t="shared" si="288"/>
        <v>28.5</v>
      </c>
      <c r="CF345" s="94">
        <f t="shared" si="289"/>
        <v>35.5</v>
      </c>
      <c r="CG345" s="94">
        <f t="shared" si="290"/>
        <v>42.5</v>
      </c>
      <c r="CH345" s="94">
        <f t="shared" si="291"/>
        <v>48.5</v>
      </c>
      <c r="CI345" s="94">
        <f t="shared" si="292"/>
        <v>55.5</v>
      </c>
      <c r="CK345" s="95">
        <v>6220</v>
      </c>
      <c r="CL345" s="162">
        <f t="shared" si="293"/>
        <v>9.1489604989604985</v>
      </c>
      <c r="CM345" s="162">
        <f t="shared" si="294"/>
        <v>12.035965811965811</v>
      </c>
      <c r="CN345" s="162">
        <f t="shared" si="295"/>
        <v>15.044957264957263</v>
      </c>
      <c r="CO345" s="162">
        <f t="shared" si="296"/>
        <v>18.053948717948717</v>
      </c>
      <c r="CP345" s="162">
        <f t="shared" si="297"/>
        <v>20.686816239316236</v>
      </c>
      <c r="CQ345" s="162">
        <f t="shared" si="298"/>
        <v>23.548628762541803</v>
      </c>
    </row>
    <row r="346" spans="1:95" ht="19.5" thickTop="1" thickBot="1">
      <c r="A346" s="70">
        <v>6270</v>
      </c>
      <c r="B346" s="70">
        <v>89.433000000000007</v>
      </c>
      <c r="C346" s="70">
        <v>100.17700000000001</v>
      </c>
      <c r="D346" s="70">
        <v>83.974999999999994</v>
      </c>
      <c r="E346" s="70">
        <v>4.4059999999999997</v>
      </c>
      <c r="G346" s="92">
        <v>1</v>
      </c>
      <c r="H346" s="93">
        <f t="shared" si="299"/>
        <v>13.292906178489703</v>
      </c>
      <c r="O346" s="95">
        <v>6230</v>
      </c>
      <c r="P346" s="94">
        <f t="shared" si="251"/>
        <v>12.929334589994946</v>
      </c>
      <c r="Q346" s="94">
        <f t="shared" si="252"/>
        <v>13.167737023338965</v>
      </c>
      <c r="R346" s="94">
        <f t="shared" si="253"/>
        <v>13.226746723800373</v>
      </c>
      <c r="S346" s="94">
        <f t="shared" si="254"/>
        <v>12.97792627150916</v>
      </c>
      <c r="T346" s="94">
        <f t="shared" si="255"/>
        <v>12.715476581670258</v>
      </c>
      <c r="U346" s="94">
        <f t="shared" si="256"/>
        <v>12.240603952546822</v>
      </c>
      <c r="V346" s="82"/>
      <c r="W346" s="95">
        <v>6230</v>
      </c>
      <c r="X346" s="161">
        <f t="shared" si="264"/>
        <v>9.0489228512626365</v>
      </c>
      <c r="Y346" s="161">
        <f t="shared" si="265"/>
        <v>9.1499655770409127</v>
      </c>
      <c r="Z346" s="161">
        <f t="shared" si="266"/>
        <v>9.0993996926032814</v>
      </c>
      <c r="AA346" s="161">
        <f t="shared" si="267"/>
        <v>8.8127136712185177</v>
      </c>
      <c r="AB346" s="161">
        <f t="shared" si="268"/>
        <v>8.5116971980435903</v>
      </c>
      <c r="AC346" s="161">
        <f t="shared" si="269"/>
        <v>8.0368245689201547</v>
      </c>
      <c r="AD346" s="82"/>
      <c r="AE346" s="82"/>
      <c r="AF346" s="82"/>
      <c r="AG346" s="95">
        <v>6230</v>
      </c>
      <c r="AH346" s="161">
        <f t="shared" si="270"/>
        <v>-11.265447588820047</v>
      </c>
      <c r="AI346" s="161">
        <f t="shared" si="271"/>
        <v>-11.5132262227411</v>
      </c>
      <c r="AJ346" s="161">
        <f t="shared" si="272"/>
        <v>-11.84334766293372</v>
      </c>
      <c r="AK346" s="161">
        <f t="shared" si="273"/>
        <v>-12.246829423169146</v>
      </c>
      <c r="AL346" s="161">
        <f t="shared" si="274"/>
        <v>-12.660054350910254</v>
      </c>
      <c r="AM346" s="161">
        <f t="shared" si="275"/>
        <v>-13.172916790363566</v>
      </c>
      <c r="AN346" s="81"/>
      <c r="AO346" s="81"/>
      <c r="AP346" s="95">
        <v>6230</v>
      </c>
      <c r="AQ346" s="94">
        <f t="shared" si="257"/>
        <v>89.523436575244858</v>
      </c>
      <c r="AR346" s="94">
        <f t="shared" si="258"/>
        <v>154.93699593040301</v>
      </c>
      <c r="AS346" s="94">
        <f t="shared" si="259"/>
        <v>242.08905614125473</v>
      </c>
      <c r="AT346" s="94">
        <f t="shared" si="260"/>
        <v>348.60824084340675</v>
      </c>
      <c r="AU346" s="94">
        <f t="shared" si="261"/>
        <v>457.69962176705968</v>
      </c>
      <c r="AV346" s="94">
        <f t="shared" si="262"/>
        <v>593.09530578273359</v>
      </c>
      <c r="AW346" s="81"/>
      <c r="AX346" s="95">
        <v>6230</v>
      </c>
      <c r="AY346" s="99">
        <f>'Max limit'!AX346*Input!PrimaryDrive_ratio*Input!Gear1_ratio*Input!FinalDrive_ratio</f>
        <v>549.82016632016632</v>
      </c>
      <c r="AZ346" s="99">
        <f t="shared" si="276"/>
        <v>9.1636694386694391</v>
      </c>
      <c r="BA346" s="99">
        <f>AZ346*Input!$N$23</f>
        <v>21562.09586185031</v>
      </c>
      <c r="BB346" s="97">
        <f t="shared" si="263"/>
        <v>21.56209586185031</v>
      </c>
      <c r="BC346" s="95">
        <v>6230</v>
      </c>
      <c r="BD346" s="99">
        <f>'Max limit'!AX346*Input!PrimaryDrive_ratio*Input!Gear2_ratio*Input!FinalDrive_ratio</f>
        <v>723.3189743589744</v>
      </c>
      <c r="BE346" s="99">
        <f t="shared" si="277"/>
        <v>12.055316239316239</v>
      </c>
      <c r="BF346" s="99">
        <f>BE346*Input!$N$23</f>
        <v>28366.135000478629</v>
      </c>
      <c r="BG346" s="100">
        <f t="shared" si="278"/>
        <v>28.366135000478629</v>
      </c>
      <c r="BH346" s="95">
        <v>6230</v>
      </c>
      <c r="BI346" s="99">
        <f>'Max limit'!AX346*Input!PrimaryDrive_ratio*Input!Gear3_ratio*Input!FinalDrive_ratio</f>
        <v>904.14871794871794</v>
      </c>
      <c r="BJ346" s="99">
        <f t="shared" si="279"/>
        <v>15.069145299145299</v>
      </c>
      <c r="BK346" s="99">
        <f>BJ346*Input!$N$23</f>
        <v>35457.668750598285</v>
      </c>
      <c r="BL346" s="100">
        <f t="shared" si="280"/>
        <v>35.457668750598287</v>
      </c>
      <c r="BM346" s="95">
        <v>6230</v>
      </c>
      <c r="BN346" s="99">
        <f>'Max limit'!AX346*Input!PrimaryDrive_ratio*Input!Gear4_ratio*Input!FinalDrive_ratio</f>
        <v>1084.9784615384615</v>
      </c>
      <c r="BO346" s="99">
        <f t="shared" si="281"/>
        <v>18.082974358974358</v>
      </c>
      <c r="BP346" s="99">
        <f>BO346*Input!$N$23</f>
        <v>42549.20250071794</v>
      </c>
      <c r="BQ346" s="100">
        <f t="shared" si="282"/>
        <v>42.549202500717939</v>
      </c>
      <c r="BR346" s="95">
        <v>6230</v>
      </c>
      <c r="BS346" s="99">
        <f>'Max limit'!AX346*Input!PrimaryDrive_ratio*Input!Gear5_ratio*Input!FinalDrive_ratio</f>
        <v>1243.2044871794872</v>
      </c>
      <c r="BT346" s="99">
        <f t="shared" si="283"/>
        <v>20.720074786324787</v>
      </c>
      <c r="BU346" s="99">
        <f>BT346*Input!$N$23</f>
        <v>48754.294532072643</v>
      </c>
      <c r="BV346" s="100">
        <f t="shared" si="284"/>
        <v>48.754294532072642</v>
      </c>
      <c r="BW346" s="95">
        <v>6230</v>
      </c>
      <c r="BX346" s="99">
        <f>'Max limit'!AX346*Input!PrimaryDrive_ratio*Input!Gear6_ratio*Input!FinalDrive_ratio</f>
        <v>1415.1892976588629</v>
      </c>
      <c r="BY346" s="99">
        <f t="shared" si="285"/>
        <v>23.586488294314382</v>
      </c>
      <c r="BZ346" s="99">
        <f>BY346*Input!$N$23</f>
        <v>55498.959783545142</v>
      </c>
      <c r="CA346" s="100">
        <f t="shared" si="286"/>
        <v>55.498959783545139</v>
      </c>
      <c r="CC346" s="95">
        <v>6230</v>
      </c>
      <c r="CD346" s="94">
        <f t="shared" si="287"/>
        <v>21.5</v>
      </c>
      <c r="CE346" s="94">
        <f t="shared" si="288"/>
        <v>28.5</v>
      </c>
      <c r="CF346" s="94">
        <f t="shared" si="289"/>
        <v>35.5</v>
      </c>
      <c r="CG346" s="94">
        <f t="shared" si="290"/>
        <v>42.5</v>
      </c>
      <c r="CH346" s="94">
        <f t="shared" si="291"/>
        <v>49</v>
      </c>
      <c r="CI346" s="94">
        <f t="shared" si="292"/>
        <v>55.5</v>
      </c>
      <c r="CK346" s="95">
        <v>6230</v>
      </c>
      <c r="CL346" s="162">
        <f t="shared" si="293"/>
        <v>9.1636694386694391</v>
      </c>
      <c r="CM346" s="162">
        <f t="shared" si="294"/>
        <v>12.055316239316239</v>
      </c>
      <c r="CN346" s="162">
        <f t="shared" si="295"/>
        <v>15.069145299145299</v>
      </c>
      <c r="CO346" s="162">
        <f t="shared" si="296"/>
        <v>18.082974358974358</v>
      </c>
      <c r="CP346" s="162">
        <f t="shared" si="297"/>
        <v>20.720074786324787</v>
      </c>
      <c r="CQ346" s="162">
        <f t="shared" si="298"/>
        <v>23.586488294314382</v>
      </c>
    </row>
    <row r="347" spans="1:95" ht="19.5" thickTop="1" thickBot="1">
      <c r="A347" s="70">
        <v>6280</v>
      </c>
      <c r="B347" s="70">
        <v>89.623000000000005</v>
      </c>
      <c r="C347" s="70">
        <v>100.23099999999999</v>
      </c>
      <c r="D347" s="70">
        <v>84.147999999999996</v>
      </c>
      <c r="E347" s="70">
        <v>4.4219999999999997</v>
      </c>
      <c r="G347" s="92">
        <v>1</v>
      </c>
      <c r="H347" s="93">
        <f t="shared" si="299"/>
        <v>13.338100686498857</v>
      </c>
      <c r="O347" s="95">
        <v>6240</v>
      </c>
      <c r="P347" s="94">
        <f t="shared" si="251"/>
        <v>12.928403402110421</v>
      </c>
      <c r="Q347" s="94">
        <f t="shared" si="252"/>
        <v>13.166068381529756</v>
      </c>
      <c r="R347" s="94">
        <f t="shared" si="253"/>
        <v>13.224068364078201</v>
      </c>
      <c r="S347" s="94">
        <f t="shared" si="254"/>
        <v>12.974034049674373</v>
      </c>
      <c r="T347" s="94">
        <f t="shared" si="255"/>
        <v>12.71031903423072</v>
      </c>
      <c r="U347" s="94">
        <f t="shared" si="256"/>
        <v>12.233920710896037</v>
      </c>
      <c r="V347" s="82"/>
      <c r="W347" s="95">
        <v>6240</v>
      </c>
      <c r="X347" s="161">
        <f t="shared" si="264"/>
        <v>9.0479916633781095</v>
      </c>
      <c r="Y347" s="161">
        <f t="shared" si="265"/>
        <v>9.1482969352317021</v>
      </c>
      <c r="Z347" s="161">
        <f t="shared" si="266"/>
        <v>9.0967213328811098</v>
      </c>
      <c r="AA347" s="161">
        <f t="shared" si="267"/>
        <v>8.8088214493837302</v>
      </c>
      <c r="AB347" s="161">
        <f t="shared" si="268"/>
        <v>8.5065396506040507</v>
      </c>
      <c r="AC347" s="161">
        <f t="shared" si="269"/>
        <v>8.0301413272693676</v>
      </c>
      <c r="AD347" s="82"/>
      <c r="AE347" s="82"/>
      <c r="AF347" s="82"/>
      <c r="AG347" s="95">
        <v>6240</v>
      </c>
      <c r="AH347" s="161">
        <f t="shared" si="270"/>
        <v>-11.266537078644944</v>
      </c>
      <c r="AI347" s="161">
        <f t="shared" si="271"/>
        <v>-11.515111787985509</v>
      </c>
      <c r="AJ347" s="161">
        <f t="shared" si="272"/>
        <v>-11.846293858628108</v>
      </c>
      <c r="AK347" s="161">
        <f t="shared" si="273"/>
        <v>-12.251071944969064</v>
      </c>
      <c r="AL347" s="161">
        <f t="shared" si="274"/>
        <v>-12.665624502144956</v>
      </c>
      <c r="AM347" s="161">
        <f t="shared" si="275"/>
        <v>-13.180134691346414</v>
      </c>
      <c r="AN347" s="81"/>
      <c r="AO347" s="81"/>
      <c r="AP347" s="95">
        <v>6240</v>
      </c>
      <c r="AQ347" s="94">
        <f t="shared" si="257"/>
        <v>89.811061889017651</v>
      </c>
      <c r="AR347" s="94">
        <f t="shared" si="258"/>
        <v>155.43478515492686</v>
      </c>
      <c r="AS347" s="94">
        <f t="shared" si="259"/>
        <v>242.86685180457317</v>
      </c>
      <c r="AT347" s="94">
        <f t="shared" si="260"/>
        <v>349.72826659858544</v>
      </c>
      <c r="AU347" s="94">
        <f t="shared" si="261"/>
        <v>459.17014169302098</v>
      </c>
      <c r="AV347" s="94">
        <f t="shared" si="262"/>
        <v>595.00083164220575</v>
      </c>
      <c r="AW347" s="81"/>
      <c r="AX347" s="95">
        <v>6240</v>
      </c>
      <c r="AY347" s="99">
        <f>'Max limit'!AX347*Input!PrimaryDrive_ratio*Input!Gear1_ratio*Input!FinalDrive_ratio</f>
        <v>550.70270270270271</v>
      </c>
      <c r="AZ347" s="99">
        <f t="shared" si="276"/>
        <v>9.1783783783783779</v>
      </c>
      <c r="BA347" s="99">
        <f>AZ347*Input!$N$23</f>
        <v>21596.705967567563</v>
      </c>
      <c r="BB347" s="97">
        <f t="shared" si="263"/>
        <v>21.596705967567562</v>
      </c>
      <c r="BC347" s="95">
        <v>6240</v>
      </c>
      <c r="BD347" s="99">
        <f>'Max limit'!AX347*Input!PrimaryDrive_ratio*Input!Gear2_ratio*Input!FinalDrive_ratio</f>
        <v>724.48</v>
      </c>
      <c r="BE347" s="99">
        <f t="shared" si="277"/>
        <v>12.074666666666667</v>
      </c>
      <c r="BF347" s="99">
        <f>BE347*Input!$N$23</f>
        <v>28411.666517333331</v>
      </c>
      <c r="BG347" s="100">
        <f t="shared" si="278"/>
        <v>28.41166651733333</v>
      </c>
      <c r="BH347" s="95">
        <v>6240</v>
      </c>
      <c r="BI347" s="99">
        <f>'Max limit'!AX347*Input!PrimaryDrive_ratio*Input!Gear3_ratio*Input!FinalDrive_ratio</f>
        <v>905.59999999999991</v>
      </c>
      <c r="BJ347" s="99">
        <f t="shared" si="279"/>
        <v>15.093333333333332</v>
      </c>
      <c r="BK347" s="99">
        <f>BJ347*Input!$N$23</f>
        <v>35514.583146666657</v>
      </c>
      <c r="BL347" s="100">
        <f t="shared" si="280"/>
        <v>35.514583146666659</v>
      </c>
      <c r="BM347" s="95">
        <v>6240</v>
      </c>
      <c r="BN347" s="99">
        <f>'Max limit'!AX347*Input!PrimaryDrive_ratio*Input!Gear4_ratio*Input!FinalDrive_ratio</f>
        <v>1086.72</v>
      </c>
      <c r="BO347" s="99">
        <f t="shared" si="281"/>
        <v>18.112000000000002</v>
      </c>
      <c r="BP347" s="99">
        <f>BO347*Input!$N$23</f>
        <v>42617.499775999997</v>
      </c>
      <c r="BQ347" s="100">
        <f t="shared" si="282"/>
        <v>42.617499775999995</v>
      </c>
      <c r="BR347" s="95">
        <v>6240</v>
      </c>
      <c r="BS347" s="99">
        <f>'Max limit'!AX347*Input!PrimaryDrive_ratio*Input!Gear5_ratio*Input!FinalDrive_ratio</f>
        <v>1245.1999999999998</v>
      </c>
      <c r="BT347" s="99">
        <f t="shared" si="283"/>
        <v>20.75333333333333</v>
      </c>
      <c r="BU347" s="99">
        <f>BT347*Input!$N$23</f>
        <v>48832.551826666648</v>
      </c>
      <c r="BV347" s="100">
        <f t="shared" si="284"/>
        <v>48.832551826666645</v>
      </c>
      <c r="BW347" s="95">
        <v>6240</v>
      </c>
      <c r="BX347" s="99">
        <f>'Max limit'!AX347*Input!PrimaryDrive_ratio*Input!Gear6_ratio*Input!FinalDrive_ratio</f>
        <v>1417.4608695652173</v>
      </c>
      <c r="BY347" s="99">
        <f t="shared" si="285"/>
        <v>23.624347826086954</v>
      </c>
      <c r="BZ347" s="99">
        <f>BY347*Input!$N$23</f>
        <v>55588.043186086943</v>
      </c>
      <c r="CA347" s="100">
        <f t="shared" si="286"/>
        <v>55.588043186086942</v>
      </c>
      <c r="CC347" s="95">
        <v>6240</v>
      </c>
      <c r="CD347" s="94">
        <f t="shared" si="287"/>
        <v>21.5</v>
      </c>
      <c r="CE347" s="94">
        <f t="shared" si="288"/>
        <v>28.5</v>
      </c>
      <c r="CF347" s="94">
        <f t="shared" si="289"/>
        <v>35.5</v>
      </c>
      <c r="CG347" s="94">
        <f t="shared" si="290"/>
        <v>42.5</v>
      </c>
      <c r="CH347" s="94">
        <f t="shared" si="291"/>
        <v>49</v>
      </c>
      <c r="CI347" s="94">
        <f t="shared" si="292"/>
        <v>55.5</v>
      </c>
      <c r="CK347" s="95">
        <v>6240</v>
      </c>
      <c r="CL347" s="162">
        <f t="shared" si="293"/>
        <v>9.1783783783783779</v>
      </c>
      <c r="CM347" s="162">
        <f t="shared" si="294"/>
        <v>12.074666666666667</v>
      </c>
      <c r="CN347" s="162">
        <f t="shared" si="295"/>
        <v>15.093333333333332</v>
      </c>
      <c r="CO347" s="162">
        <f t="shared" si="296"/>
        <v>18.112000000000002</v>
      </c>
      <c r="CP347" s="162">
        <f t="shared" si="297"/>
        <v>20.75333333333333</v>
      </c>
      <c r="CQ347" s="162">
        <f t="shared" si="298"/>
        <v>23.624347826086954</v>
      </c>
    </row>
    <row r="348" spans="1:95" ht="19.5" thickTop="1" thickBot="1">
      <c r="A348" s="70">
        <v>6290</v>
      </c>
      <c r="B348" s="70">
        <v>89.807000000000002</v>
      </c>
      <c r="C348" s="70">
        <v>100.276</v>
      </c>
      <c r="D348" s="70">
        <v>84.316000000000003</v>
      </c>
      <c r="E348" s="70">
        <v>4.4370000000000003</v>
      </c>
      <c r="G348" s="92">
        <v>1</v>
      </c>
      <c r="H348" s="93">
        <f t="shared" si="299"/>
        <v>13.38329519450801</v>
      </c>
      <c r="O348" s="95">
        <v>6250</v>
      </c>
      <c r="P348" s="94">
        <f t="shared" si="251"/>
        <v>12.927470720740912</v>
      </c>
      <c r="Q348" s="94">
        <f t="shared" si="252"/>
        <v>13.16439706347065</v>
      </c>
      <c r="R348" s="94">
        <f t="shared" si="253"/>
        <v>13.221385708670832</v>
      </c>
      <c r="S348" s="94">
        <f t="shared" si="254"/>
        <v>12.970135585302559</v>
      </c>
      <c r="T348" s="94">
        <f t="shared" si="255"/>
        <v>12.70515321486265</v>
      </c>
      <c r="U348" s="94">
        <f t="shared" si="256"/>
        <v>12.227226750333221</v>
      </c>
      <c r="V348" s="82"/>
      <c r="W348" s="95">
        <v>6250</v>
      </c>
      <c r="X348" s="161">
        <f t="shared" si="264"/>
        <v>9.0470589820086023</v>
      </c>
      <c r="Y348" s="161">
        <f t="shared" si="265"/>
        <v>9.1466256171725959</v>
      </c>
      <c r="Z348" s="161">
        <f t="shared" si="266"/>
        <v>9.0940386774737387</v>
      </c>
      <c r="AA348" s="161">
        <f t="shared" si="267"/>
        <v>8.8049229850119168</v>
      </c>
      <c r="AB348" s="161">
        <f t="shared" si="268"/>
        <v>8.5013738312359788</v>
      </c>
      <c r="AC348" s="161">
        <f t="shared" si="269"/>
        <v>8.0234473667065522</v>
      </c>
      <c r="AD348" s="82"/>
      <c r="AE348" s="82"/>
      <c r="AF348" s="82"/>
      <c r="AG348" s="95">
        <v>6250</v>
      </c>
      <c r="AH348" s="161">
        <f t="shared" si="270"/>
        <v>-11.267628315847267</v>
      </c>
      <c r="AI348" s="161">
        <f t="shared" si="271"/>
        <v>-11.517000377392298</v>
      </c>
      <c r="AJ348" s="161">
        <f t="shared" si="272"/>
        <v>-11.849244779576217</v>
      </c>
      <c r="AK348" s="161">
        <f t="shared" si="273"/>
        <v>-12.25532127113434</v>
      </c>
      <c r="AL348" s="161">
        <f t="shared" si="274"/>
        <v>-12.671203587062474</v>
      </c>
      <c r="AM348" s="161">
        <f t="shared" si="275"/>
        <v>-13.187364168754256</v>
      </c>
      <c r="AN348" s="81"/>
      <c r="AO348" s="81"/>
      <c r="AP348" s="95">
        <v>6250</v>
      </c>
      <c r="AQ348" s="94">
        <f t="shared" si="257"/>
        <v>90.099148510430851</v>
      </c>
      <c r="AR348" s="94">
        <f t="shared" si="258"/>
        <v>155.93337275831911</v>
      </c>
      <c r="AS348" s="94">
        <f t="shared" si="259"/>
        <v>243.64589493487378</v>
      </c>
      <c r="AT348" s="94">
        <f t="shared" si="260"/>
        <v>350.85008870621823</v>
      </c>
      <c r="AU348" s="94">
        <f t="shared" si="261"/>
        <v>460.64302011124556</v>
      </c>
      <c r="AV348" s="94">
        <f t="shared" si="262"/>
        <v>596.90941367787582</v>
      </c>
      <c r="AW348" s="81"/>
      <c r="AX348" s="95">
        <v>6250</v>
      </c>
      <c r="AY348" s="99">
        <f>'Max limit'!AX348*Input!PrimaryDrive_ratio*Input!Gear1_ratio*Input!FinalDrive_ratio</f>
        <v>551.5852390852391</v>
      </c>
      <c r="AZ348" s="99">
        <f t="shared" si="276"/>
        <v>9.1930873180873185</v>
      </c>
      <c r="BA348" s="99">
        <f>AZ348*Input!$N$23</f>
        <v>21631.316073284819</v>
      </c>
      <c r="BB348" s="97">
        <f t="shared" si="263"/>
        <v>21.631316073284818</v>
      </c>
      <c r="BC348" s="95">
        <v>6250</v>
      </c>
      <c r="BD348" s="99">
        <f>'Max limit'!AX348*Input!PrimaryDrive_ratio*Input!Gear2_ratio*Input!FinalDrive_ratio</f>
        <v>725.64102564102552</v>
      </c>
      <c r="BE348" s="99">
        <f t="shared" si="277"/>
        <v>12.094017094017092</v>
      </c>
      <c r="BF348" s="99">
        <f>BE348*Input!$N$23</f>
        <v>28457.198034188023</v>
      </c>
      <c r="BG348" s="100">
        <f t="shared" si="278"/>
        <v>28.457198034188021</v>
      </c>
      <c r="BH348" s="95">
        <v>6250</v>
      </c>
      <c r="BI348" s="99">
        <f>'Max limit'!AX348*Input!PrimaryDrive_ratio*Input!Gear3_ratio*Input!FinalDrive_ratio</f>
        <v>907.05128205128199</v>
      </c>
      <c r="BJ348" s="99">
        <f t="shared" si="279"/>
        <v>15.117521367521366</v>
      </c>
      <c r="BK348" s="99">
        <f>BJ348*Input!$N$23</f>
        <v>35571.497542735036</v>
      </c>
      <c r="BL348" s="100">
        <f t="shared" si="280"/>
        <v>35.571497542735038</v>
      </c>
      <c r="BM348" s="95">
        <v>6250</v>
      </c>
      <c r="BN348" s="99">
        <f>'Max limit'!AX348*Input!PrimaryDrive_ratio*Input!Gear4_ratio*Input!FinalDrive_ratio</f>
        <v>1088.4615384615386</v>
      </c>
      <c r="BO348" s="99">
        <f t="shared" si="281"/>
        <v>18.141025641025642</v>
      </c>
      <c r="BP348" s="99">
        <f>BO348*Input!$N$23</f>
        <v>42685.797051282047</v>
      </c>
      <c r="BQ348" s="100">
        <f t="shared" si="282"/>
        <v>42.685797051282044</v>
      </c>
      <c r="BR348" s="95">
        <v>6250</v>
      </c>
      <c r="BS348" s="99">
        <f>'Max limit'!AX348*Input!PrimaryDrive_ratio*Input!Gear5_ratio*Input!FinalDrive_ratio</f>
        <v>1247.1955128205127</v>
      </c>
      <c r="BT348" s="99">
        <f t="shared" si="283"/>
        <v>20.786591880341877</v>
      </c>
      <c r="BU348" s="99">
        <f>BT348*Input!$N$23</f>
        <v>48910.809121260667</v>
      </c>
      <c r="BV348" s="100">
        <f t="shared" si="284"/>
        <v>48.910809121260669</v>
      </c>
      <c r="BW348" s="95">
        <v>6250</v>
      </c>
      <c r="BX348" s="99">
        <f>'Max limit'!AX348*Input!PrimaryDrive_ratio*Input!Gear6_ratio*Input!FinalDrive_ratio</f>
        <v>1419.7324414715717</v>
      </c>
      <c r="BY348" s="99">
        <f t="shared" si="285"/>
        <v>23.662207357859529</v>
      </c>
      <c r="BZ348" s="99">
        <f>BY348*Input!$N$23</f>
        <v>55677.126588628744</v>
      </c>
      <c r="CA348" s="100">
        <f t="shared" si="286"/>
        <v>55.677126588628745</v>
      </c>
      <c r="CC348" s="95">
        <v>6250</v>
      </c>
      <c r="CD348" s="94">
        <f t="shared" si="287"/>
        <v>21.5</v>
      </c>
      <c r="CE348" s="94">
        <f t="shared" si="288"/>
        <v>28.5</v>
      </c>
      <c r="CF348" s="94">
        <f t="shared" si="289"/>
        <v>35.5</v>
      </c>
      <c r="CG348" s="94">
        <f t="shared" si="290"/>
        <v>42.5</v>
      </c>
      <c r="CH348" s="94">
        <f t="shared" si="291"/>
        <v>49</v>
      </c>
      <c r="CI348" s="94">
        <f t="shared" si="292"/>
        <v>55.5</v>
      </c>
      <c r="CK348" s="95">
        <v>6250</v>
      </c>
      <c r="CL348" s="162">
        <f t="shared" si="293"/>
        <v>9.1930873180873185</v>
      </c>
      <c r="CM348" s="162">
        <f t="shared" si="294"/>
        <v>12.094017094017092</v>
      </c>
      <c r="CN348" s="162">
        <f t="shared" si="295"/>
        <v>15.117521367521366</v>
      </c>
      <c r="CO348" s="162">
        <f t="shared" si="296"/>
        <v>18.141025641025642</v>
      </c>
      <c r="CP348" s="162">
        <f t="shared" si="297"/>
        <v>20.786591880341877</v>
      </c>
      <c r="CQ348" s="162">
        <f t="shared" si="298"/>
        <v>23.662207357859529</v>
      </c>
    </row>
    <row r="349" spans="1:95" ht="19.5" thickTop="1" thickBot="1">
      <c r="A349" s="70">
        <v>6300</v>
      </c>
      <c r="B349" s="70">
        <v>89.986000000000004</v>
      </c>
      <c r="C349" s="70">
        <v>100.31699999999999</v>
      </c>
      <c r="D349" s="70">
        <v>84.483000000000004</v>
      </c>
      <c r="E349" s="70">
        <v>4.452</v>
      </c>
      <c r="G349" s="92">
        <v>1</v>
      </c>
      <c r="H349" s="93">
        <f t="shared" si="299"/>
        <v>13.428489702517162</v>
      </c>
      <c r="O349" s="95">
        <v>6260</v>
      </c>
      <c r="P349" s="94">
        <f t="shared" si="251"/>
        <v>12.926536545886426</v>
      </c>
      <c r="Q349" s="94">
        <f t="shared" si="252"/>
        <v>13.16272306916165</v>
      </c>
      <c r="R349" s="94">
        <f t="shared" si="253"/>
        <v>13.218698757578261</v>
      </c>
      <c r="S349" s="94">
        <f t="shared" si="254"/>
        <v>12.966230878393722</v>
      </c>
      <c r="T349" s="94">
        <f t="shared" si="255"/>
        <v>12.699979123566044</v>
      </c>
      <c r="U349" s="94">
        <f t="shared" si="256"/>
        <v>12.220522070858374</v>
      </c>
      <c r="V349" s="82"/>
      <c r="W349" s="95">
        <v>6260</v>
      </c>
      <c r="X349" s="161">
        <f t="shared" si="264"/>
        <v>9.0461248071541167</v>
      </c>
      <c r="Y349" s="161">
        <f t="shared" si="265"/>
        <v>9.1449516228635961</v>
      </c>
      <c r="Z349" s="161">
        <f t="shared" si="266"/>
        <v>9.0913517263811681</v>
      </c>
      <c r="AA349" s="161">
        <f t="shared" si="267"/>
        <v>8.801018278103081</v>
      </c>
      <c r="AB349" s="161">
        <f t="shared" si="268"/>
        <v>8.4961997399393763</v>
      </c>
      <c r="AC349" s="161">
        <f t="shared" si="269"/>
        <v>8.0167426872317051</v>
      </c>
      <c r="AD349" s="82"/>
      <c r="AE349" s="82"/>
      <c r="AF349" s="82"/>
      <c r="AG349" s="95">
        <v>6260</v>
      </c>
      <c r="AH349" s="161">
        <f t="shared" si="270"/>
        <v>-11.268721300427014</v>
      </c>
      <c r="AI349" s="161">
        <f t="shared" si="271"/>
        <v>-11.518891990961468</v>
      </c>
      <c r="AJ349" s="161">
        <f t="shared" si="272"/>
        <v>-11.852200425778046</v>
      </c>
      <c r="AK349" s="161">
        <f t="shared" si="273"/>
        <v>-12.259577401664973</v>
      </c>
      <c r="AL349" s="161">
        <f t="shared" si="274"/>
        <v>-12.676791605662807</v>
      </c>
      <c r="AM349" s="161">
        <f t="shared" si="275"/>
        <v>-13.194605222587089</v>
      </c>
      <c r="AN349" s="81"/>
      <c r="AO349" s="81"/>
      <c r="AP349" s="95">
        <v>6260</v>
      </c>
      <c r="AQ349" s="94">
        <f t="shared" si="257"/>
        <v>90.387696439484415</v>
      </c>
      <c r="AR349" s="94">
        <f t="shared" si="258"/>
        <v>156.43275874058011</v>
      </c>
      <c r="AS349" s="94">
        <f t="shared" si="259"/>
        <v>244.42618553215635</v>
      </c>
      <c r="AT349" s="94">
        <f t="shared" si="260"/>
        <v>351.9737071663053</v>
      </c>
      <c r="AU349" s="94">
        <f t="shared" si="261"/>
        <v>462.11825702173326</v>
      </c>
      <c r="AV349" s="94">
        <f t="shared" si="262"/>
        <v>598.82105188974424</v>
      </c>
      <c r="AW349" s="81"/>
      <c r="AX349" s="95">
        <v>6260</v>
      </c>
      <c r="AY349" s="99">
        <f>'Max limit'!AX349*Input!PrimaryDrive_ratio*Input!Gear1_ratio*Input!FinalDrive_ratio</f>
        <v>552.46777546777548</v>
      </c>
      <c r="AZ349" s="99">
        <f t="shared" si="276"/>
        <v>9.2077962577962573</v>
      </c>
      <c r="BA349" s="99">
        <f>AZ349*Input!$N$23</f>
        <v>21665.926179002076</v>
      </c>
      <c r="BB349" s="97">
        <f t="shared" si="263"/>
        <v>21.665926179002074</v>
      </c>
      <c r="BC349" s="95">
        <v>6260</v>
      </c>
      <c r="BD349" s="99">
        <f>'Max limit'!AX349*Input!PrimaryDrive_ratio*Input!Gear2_ratio*Input!FinalDrive_ratio</f>
        <v>726.80205128205125</v>
      </c>
      <c r="BE349" s="99">
        <f t="shared" si="277"/>
        <v>12.11336752136752</v>
      </c>
      <c r="BF349" s="99">
        <f>BE349*Input!$N$23</f>
        <v>28502.729551042728</v>
      </c>
      <c r="BG349" s="100">
        <f t="shared" si="278"/>
        <v>28.50272955104273</v>
      </c>
      <c r="BH349" s="95">
        <v>6260</v>
      </c>
      <c r="BI349" s="99">
        <f>'Max limit'!AX349*Input!PrimaryDrive_ratio*Input!Gear3_ratio*Input!FinalDrive_ratio</f>
        <v>908.50256410256407</v>
      </c>
      <c r="BJ349" s="99">
        <f t="shared" si="279"/>
        <v>15.1417094017094</v>
      </c>
      <c r="BK349" s="99">
        <f>BJ349*Input!$N$23</f>
        <v>35628.411938803409</v>
      </c>
      <c r="BL349" s="100">
        <f t="shared" si="280"/>
        <v>35.62841193880341</v>
      </c>
      <c r="BM349" s="95">
        <v>6260</v>
      </c>
      <c r="BN349" s="99">
        <f>'Max limit'!AX349*Input!PrimaryDrive_ratio*Input!Gear4_ratio*Input!FinalDrive_ratio</f>
        <v>1090.2030769230771</v>
      </c>
      <c r="BO349" s="99">
        <f t="shared" si="281"/>
        <v>18.170051282051286</v>
      </c>
      <c r="BP349" s="99">
        <f>BO349*Input!$N$23</f>
        <v>42754.094326564104</v>
      </c>
      <c r="BQ349" s="100">
        <f t="shared" si="282"/>
        <v>42.7540943265641</v>
      </c>
      <c r="BR349" s="95">
        <v>6260</v>
      </c>
      <c r="BS349" s="99">
        <f>'Max limit'!AX349*Input!PrimaryDrive_ratio*Input!Gear5_ratio*Input!FinalDrive_ratio</f>
        <v>1249.1910256410256</v>
      </c>
      <c r="BT349" s="99">
        <f t="shared" si="283"/>
        <v>20.819850427350428</v>
      </c>
      <c r="BU349" s="99">
        <f>BT349*Input!$N$23</f>
        <v>48989.066415854693</v>
      </c>
      <c r="BV349" s="100">
        <f t="shared" si="284"/>
        <v>48.989066415854694</v>
      </c>
      <c r="BW349" s="95">
        <v>6260</v>
      </c>
      <c r="BX349" s="99">
        <f>'Max limit'!AX349*Input!PrimaryDrive_ratio*Input!Gear6_ratio*Input!FinalDrive_ratio</f>
        <v>1422.0040133779264</v>
      </c>
      <c r="BY349" s="99">
        <f t="shared" si="285"/>
        <v>23.700066889632108</v>
      </c>
      <c r="BZ349" s="99">
        <f>BY349*Input!$N$23</f>
        <v>55766.209991170559</v>
      </c>
      <c r="CA349" s="100">
        <f t="shared" si="286"/>
        <v>55.766209991170562</v>
      </c>
      <c r="CC349" s="95">
        <v>6260</v>
      </c>
      <c r="CD349" s="94">
        <f t="shared" si="287"/>
        <v>21.5</v>
      </c>
      <c r="CE349" s="94">
        <f t="shared" si="288"/>
        <v>28.5</v>
      </c>
      <c r="CF349" s="94">
        <f t="shared" si="289"/>
        <v>35.5</v>
      </c>
      <c r="CG349" s="94">
        <f t="shared" si="290"/>
        <v>43</v>
      </c>
      <c r="CH349" s="94">
        <f t="shared" si="291"/>
        <v>49</v>
      </c>
      <c r="CI349" s="94">
        <f t="shared" si="292"/>
        <v>56</v>
      </c>
      <c r="CK349" s="95">
        <v>6260</v>
      </c>
      <c r="CL349" s="162">
        <f t="shared" si="293"/>
        <v>9.2077962577962573</v>
      </c>
      <c r="CM349" s="162">
        <f t="shared" si="294"/>
        <v>12.11336752136752</v>
      </c>
      <c r="CN349" s="162">
        <f t="shared" si="295"/>
        <v>15.1417094017094</v>
      </c>
      <c r="CO349" s="162">
        <f t="shared" si="296"/>
        <v>18.170051282051286</v>
      </c>
      <c r="CP349" s="162">
        <f t="shared" si="297"/>
        <v>20.819850427350428</v>
      </c>
      <c r="CQ349" s="162">
        <f t="shared" si="298"/>
        <v>23.700066889632108</v>
      </c>
    </row>
    <row r="350" spans="1:95" ht="19.5" thickTop="1" thickBot="1">
      <c r="A350" s="70">
        <v>6310</v>
      </c>
      <c r="B350" s="70">
        <v>90.165999999999997</v>
      </c>
      <c r="C350" s="70">
        <v>100.358</v>
      </c>
      <c r="D350" s="70">
        <v>84.649000000000001</v>
      </c>
      <c r="E350" s="70">
        <v>4.4669999999999996</v>
      </c>
      <c r="G350" s="92">
        <v>1</v>
      </c>
      <c r="H350" s="93">
        <f t="shared" si="299"/>
        <v>13.473684210526315</v>
      </c>
      <c r="O350" s="95">
        <v>6270</v>
      </c>
      <c r="P350" s="94">
        <f t="shared" si="251"/>
        <v>12.925600877546961</v>
      </c>
      <c r="Q350" s="94">
        <f t="shared" si="252"/>
        <v>13.161046398602757</v>
      </c>
      <c r="R350" s="94">
        <f t="shared" si="253"/>
        <v>13.216007510800489</v>
      </c>
      <c r="S350" s="94">
        <f t="shared" si="254"/>
        <v>12.96231992894786</v>
      </c>
      <c r="T350" s="94">
        <f t="shared" si="255"/>
        <v>12.694796760340909</v>
      </c>
      <c r="U350" s="94">
        <f t="shared" si="256"/>
        <v>12.213806672471497</v>
      </c>
      <c r="V350" s="82"/>
      <c r="W350" s="95">
        <v>6270</v>
      </c>
      <c r="X350" s="161">
        <f t="shared" si="264"/>
        <v>9.045189138814651</v>
      </c>
      <c r="Y350" s="161">
        <f t="shared" si="265"/>
        <v>9.1432749523047008</v>
      </c>
      <c r="Z350" s="161">
        <f t="shared" si="266"/>
        <v>9.0886604796033961</v>
      </c>
      <c r="AA350" s="161">
        <f t="shared" si="267"/>
        <v>8.7971073286572175</v>
      </c>
      <c r="AB350" s="161">
        <f t="shared" si="268"/>
        <v>8.4910173767142414</v>
      </c>
      <c r="AC350" s="161">
        <f t="shared" si="269"/>
        <v>8.0100272888448281</v>
      </c>
      <c r="AD350" s="82"/>
      <c r="AE350" s="82"/>
      <c r="AF350" s="82"/>
      <c r="AG350" s="95">
        <v>6270</v>
      </c>
      <c r="AH350" s="161">
        <f t="shared" si="270"/>
        <v>-11.269816032384188</v>
      </c>
      <c r="AI350" s="161">
        <f t="shared" si="271"/>
        <v>-11.520786628693019</v>
      </c>
      <c r="AJ350" s="161">
        <f t="shared" si="272"/>
        <v>-11.855160797233593</v>
      </c>
      <c r="AK350" s="161">
        <f t="shared" si="273"/>
        <v>-12.263840336560962</v>
      </c>
      <c r="AL350" s="161">
        <f t="shared" si="274"/>
        <v>-12.682388557945952</v>
      </c>
      <c r="AM350" s="161">
        <f t="shared" si="275"/>
        <v>-13.201857852844917</v>
      </c>
      <c r="AN350" s="81"/>
      <c r="AO350" s="81"/>
      <c r="AP350" s="95">
        <v>6270</v>
      </c>
      <c r="AQ350" s="94">
        <f t="shared" si="257"/>
        <v>90.676705676178358</v>
      </c>
      <c r="AR350" s="94">
        <f t="shared" si="258"/>
        <v>156.9329431017095</v>
      </c>
      <c r="AS350" s="94">
        <f t="shared" si="259"/>
        <v>245.20772359642098</v>
      </c>
      <c r="AT350" s="94">
        <f t="shared" si="260"/>
        <v>353.09912197884643</v>
      </c>
      <c r="AU350" s="94">
        <f t="shared" si="261"/>
        <v>463.59585242448361</v>
      </c>
      <c r="AV350" s="94">
        <f t="shared" si="262"/>
        <v>600.73574627781034</v>
      </c>
      <c r="AW350" s="81"/>
      <c r="AX350" s="95">
        <v>6270</v>
      </c>
      <c r="AY350" s="99">
        <f>'Max limit'!AX350*Input!PrimaryDrive_ratio*Input!Gear1_ratio*Input!FinalDrive_ratio</f>
        <v>553.35031185031187</v>
      </c>
      <c r="AZ350" s="99">
        <f t="shared" si="276"/>
        <v>9.2225051975051979</v>
      </c>
      <c r="BA350" s="99">
        <f>AZ350*Input!$N$23</f>
        <v>21700.536284719332</v>
      </c>
      <c r="BB350" s="97">
        <f t="shared" si="263"/>
        <v>21.70053628471933</v>
      </c>
      <c r="BC350" s="95">
        <v>6270</v>
      </c>
      <c r="BD350" s="99">
        <f>'Max limit'!AX350*Input!PrimaryDrive_ratio*Input!Gear2_ratio*Input!FinalDrive_ratio</f>
        <v>727.96307692307687</v>
      </c>
      <c r="BE350" s="99">
        <f t="shared" si="277"/>
        <v>12.132717948717948</v>
      </c>
      <c r="BF350" s="99">
        <f>BE350*Input!$N$23</f>
        <v>28548.261067897431</v>
      </c>
      <c r="BG350" s="100">
        <f t="shared" si="278"/>
        <v>28.548261067897432</v>
      </c>
      <c r="BH350" s="95">
        <v>6270</v>
      </c>
      <c r="BI350" s="99">
        <f>'Max limit'!AX350*Input!PrimaryDrive_ratio*Input!Gear3_ratio*Input!FinalDrive_ratio</f>
        <v>909.95384615384603</v>
      </c>
      <c r="BJ350" s="99">
        <f t="shared" si="279"/>
        <v>15.165897435897433</v>
      </c>
      <c r="BK350" s="99">
        <f>BJ350*Input!$N$23</f>
        <v>35685.326334871781</v>
      </c>
      <c r="BL350" s="100">
        <f t="shared" si="280"/>
        <v>35.685326334871782</v>
      </c>
      <c r="BM350" s="95">
        <v>6270</v>
      </c>
      <c r="BN350" s="99">
        <f>'Max limit'!AX350*Input!PrimaryDrive_ratio*Input!Gear4_ratio*Input!FinalDrive_ratio</f>
        <v>1091.9446153846154</v>
      </c>
      <c r="BO350" s="99">
        <f t="shared" si="281"/>
        <v>18.199076923076923</v>
      </c>
      <c r="BP350" s="99">
        <f>BO350*Input!$N$23</f>
        <v>42822.391601846146</v>
      </c>
      <c r="BQ350" s="100">
        <f t="shared" si="282"/>
        <v>42.822391601846149</v>
      </c>
      <c r="BR350" s="95">
        <v>6270</v>
      </c>
      <c r="BS350" s="99">
        <f>'Max limit'!AX350*Input!PrimaryDrive_ratio*Input!Gear5_ratio*Input!FinalDrive_ratio</f>
        <v>1251.1865384615385</v>
      </c>
      <c r="BT350" s="99">
        <f t="shared" si="283"/>
        <v>20.853108974358975</v>
      </c>
      <c r="BU350" s="99">
        <f>BT350*Input!$N$23</f>
        <v>49067.323710448713</v>
      </c>
      <c r="BV350" s="100">
        <f t="shared" si="284"/>
        <v>49.067323710448711</v>
      </c>
      <c r="BW350" s="95">
        <v>6270</v>
      </c>
      <c r="BX350" s="99">
        <f>'Max limit'!AX350*Input!PrimaryDrive_ratio*Input!Gear6_ratio*Input!FinalDrive_ratio</f>
        <v>1424.2755852842809</v>
      </c>
      <c r="BY350" s="99">
        <f t="shared" si="285"/>
        <v>23.73792642140468</v>
      </c>
      <c r="BZ350" s="99">
        <f>BY350*Input!$N$23</f>
        <v>55855.29339371236</v>
      </c>
      <c r="CA350" s="100">
        <f t="shared" si="286"/>
        <v>55.855293393712358</v>
      </c>
      <c r="CC350" s="95">
        <v>6270</v>
      </c>
      <c r="CD350" s="94">
        <f t="shared" si="287"/>
        <v>21.5</v>
      </c>
      <c r="CE350" s="94">
        <f t="shared" si="288"/>
        <v>28.5</v>
      </c>
      <c r="CF350" s="94">
        <f t="shared" si="289"/>
        <v>35.5</v>
      </c>
      <c r="CG350" s="94">
        <f t="shared" si="290"/>
        <v>43</v>
      </c>
      <c r="CH350" s="94">
        <f t="shared" si="291"/>
        <v>49</v>
      </c>
      <c r="CI350" s="94">
        <f t="shared" si="292"/>
        <v>56</v>
      </c>
      <c r="CK350" s="95">
        <v>6270</v>
      </c>
      <c r="CL350" s="162">
        <f t="shared" si="293"/>
        <v>9.2225051975051979</v>
      </c>
      <c r="CM350" s="162">
        <f t="shared" si="294"/>
        <v>12.132717948717948</v>
      </c>
      <c r="CN350" s="162">
        <f t="shared" si="295"/>
        <v>15.165897435897433</v>
      </c>
      <c r="CO350" s="162">
        <f t="shared" si="296"/>
        <v>18.199076923076923</v>
      </c>
      <c r="CP350" s="162">
        <f t="shared" si="297"/>
        <v>20.853108974358975</v>
      </c>
      <c r="CQ350" s="162">
        <f t="shared" si="298"/>
        <v>23.73792642140468</v>
      </c>
    </row>
    <row r="351" spans="1:95" ht="19.5" thickTop="1" thickBot="1">
      <c r="A351" s="70">
        <v>6320</v>
      </c>
      <c r="B351" s="70">
        <v>90.350999999999999</v>
      </c>
      <c r="C351" s="70">
        <v>100.40600000000001</v>
      </c>
      <c r="D351" s="70">
        <v>84.817999999999998</v>
      </c>
      <c r="E351" s="70">
        <v>4.4829999999999997</v>
      </c>
      <c r="G351" s="92">
        <v>1</v>
      </c>
      <c r="H351" s="93">
        <f t="shared" si="299"/>
        <v>13.518878718535468</v>
      </c>
      <c r="O351" s="95">
        <v>6280</v>
      </c>
      <c r="P351" s="94">
        <f t="shared" si="251"/>
        <v>12.924663715722518</v>
      </c>
      <c r="Q351" s="94">
        <f t="shared" si="252"/>
        <v>13.159367051793966</v>
      </c>
      <c r="R351" s="94">
        <f t="shared" si="253"/>
        <v>13.21331196833752</v>
      </c>
      <c r="S351" s="94">
        <f t="shared" si="254"/>
        <v>12.958402736964976</v>
      </c>
      <c r="T351" s="94">
        <f t="shared" si="255"/>
        <v>12.689606125187245</v>
      </c>
      <c r="U351" s="94">
        <f t="shared" si="256"/>
        <v>12.20708055517259</v>
      </c>
      <c r="V351" s="82"/>
      <c r="W351" s="95">
        <v>6280</v>
      </c>
      <c r="X351" s="161">
        <f t="shared" si="264"/>
        <v>9.0442519769902088</v>
      </c>
      <c r="Y351" s="161">
        <f t="shared" si="265"/>
        <v>9.1415956054959135</v>
      </c>
      <c r="Z351" s="161">
        <f t="shared" si="266"/>
        <v>9.0859649371404263</v>
      </c>
      <c r="AA351" s="161">
        <f t="shared" si="267"/>
        <v>8.7931901366743315</v>
      </c>
      <c r="AB351" s="161">
        <f t="shared" si="268"/>
        <v>8.4858267415605741</v>
      </c>
      <c r="AC351" s="161">
        <f t="shared" si="269"/>
        <v>8.0033011715459228</v>
      </c>
      <c r="AD351" s="82"/>
      <c r="AE351" s="82"/>
      <c r="AF351" s="82"/>
      <c r="AG351" s="95">
        <v>6280</v>
      </c>
      <c r="AH351" s="161">
        <f t="shared" si="270"/>
        <v>-11.270912511718789</v>
      </c>
      <c r="AI351" s="161">
        <f t="shared" si="271"/>
        <v>-11.52268429058695</v>
      </c>
      <c r="AJ351" s="161">
        <f t="shared" si="272"/>
        <v>-11.85812589394286</v>
      </c>
      <c r="AK351" s="161">
        <f t="shared" si="273"/>
        <v>-12.268110075822309</v>
      </c>
      <c r="AL351" s="161">
        <f t="shared" si="274"/>
        <v>-12.687994443911911</v>
      </c>
      <c r="AM351" s="161">
        <f t="shared" si="275"/>
        <v>-13.209122059527736</v>
      </c>
      <c r="AN351" s="81"/>
      <c r="AO351" s="81"/>
      <c r="AP351" s="95">
        <v>6280</v>
      </c>
      <c r="AQ351" s="94">
        <f t="shared" si="257"/>
        <v>90.966176220512637</v>
      </c>
      <c r="AR351" s="94">
        <f t="shared" si="258"/>
        <v>157.43392584170741</v>
      </c>
      <c r="AS351" s="94">
        <f t="shared" si="259"/>
        <v>245.99050912766782</v>
      </c>
      <c r="AT351" s="94">
        <f t="shared" si="260"/>
        <v>354.22633314384171</v>
      </c>
      <c r="AU351" s="94">
        <f t="shared" si="261"/>
        <v>465.07580631949685</v>
      </c>
      <c r="AV351" s="94">
        <f t="shared" si="262"/>
        <v>602.65349684207467</v>
      </c>
      <c r="AW351" s="81"/>
      <c r="AX351" s="95">
        <v>6280</v>
      </c>
      <c r="AY351" s="99">
        <f>'Max limit'!AX351*Input!PrimaryDrive_ratio*Input!Gear1_ratio*Input!FinalDrive_ratio</f>
        <v>554.23284823284826</v>
      </c>
      <c r="AZ351" s="99">
        <f t="shared" si="276"/>
        <v>9.2372141372141368</v>
      </c>
      <c r="BA351" s="99">
        <f>AZ351*Input!$N$23</f>
        <v>21735.146390436585</v>
      </c>
      <c r="BB351" s="97">
        <f t="shared" si="263"/>
        <v>21.735146390436583</v>
      </c>
      <c r="BC351" s="95">
        <v>6280</v>
      </c>
      <c r="BD351" s="99">
        <f>'Max limit'!AX351*Input!PrimaryDrive_ratio*Input!Gear2_ratio*Input!FinalDrive_ratio</f>
        <v>729.12410256410249</v>
      </c>
      <c r="BE351" s="99">
        <f t="shared" si="277"/>
        <v>12.152068376068375</v>
      </c>
      <c r="BF351" s="99">
        <f>BE351*Input!$N$23</f>
        <v>28593.792584752129</v>
      </c>
      <c r="BG351" s="100">
        <f t="shared" si="278"/>
        <v>28.59379258475213</v>
      </c>
      <c r="BH351" s="95">
        <v>6280</v>
      </c>
      <c r="BI351" s="99">
        <f>'Max limit'!AX351*Input!PrimaryDrive_ratio*Input!Gear3_ratio*Input!FinalDrive_ratio</f>
        <v>911.40512820512799</v>
      </c>
      <c r="BJ351" s="99">
        <f t="shared" si="279"/>
        <v>15.190085470085467</v>
      </c>
      <c r="BK351" s="99">
        <f>BJ351*Input!$N$23</f>
        <v>35742.240730940161</v>
      </c>
      <c r="BL351" s="100">
        <f t="shared" si="280"/>
        <v>35.742240730940161</v>
      </c>
      <c r="BM351" s="95">
        <v>6280</v>
      </c>
      <c r="BN351" s="99">
        <f>'Max limit'!AX351*Input!PrimaryDrive_ratio*Input!Gear4_ratio*Input!FinalDrive_ratio</f>
        <v>1093.6861538461537</v>
      </c>
      <c r="BO351" s="99">
        <f t="shared" si="281"/>
        <v>18.228102564102564</v>
      </c>
      <c r="BP351" s="99">
        <f>BO351*Input!$N$23</f>
        <v>42890.688877128196</v>
      </c>
      <c r="BQ351" s="100">
        <f t="shared" si="282"/>
        <v>42.890688877128198</v>
      </c>
      <c r="BR351" s="95">
        <v>6280</v>
      </c>
      <c r="BS351" s="99">
        <f>'Max limit'!AX351*Input!PrimaryDrive_ratio*Input!Gear5_ratio*Input!FinalDrive_ratio</f>
        <v>1253.1820512820511</v>
      </c>
      <c r="BT351" s="99">
        <f t="shared" si="283"/>
        <v>20.886367521367518</v>
      </c>
      <c r="BU351" s="99">
        <f>BT351*Input!$N$23</f>
        <v>49145.581005042717</v>
      </c>
      <c r="BV351" s="100">
        <f t="shared" si="284"/>
        <v>49.145581005042715</v>
      </c>
      <c r="BW351" s="95">
        <v>6280</v>
      </c>
      <c r="BX351" s="99">
        <f>'Max limit'!AX351*Input!PrimaryDrive_ratio*Input!Gear6_ratio*Input!FinalDrive_ratio</f>
        <v>1426.5471571906353</v>
      </c>
      <c r="BY351" s="99">
        <f t="shared" si="285"/>
        <v>23.775785953177255</v>
      </c>
      <c r="BZ351" s="99">
        <f>BY351*Input!$N$23</f>
        <v>55944.376796254168</v>
      </c>
      <c r="CA351" s="100">
        <f t="shared" si="286"/>
        <v>55.944376796254168</v>
      </c>
      <c r="CC351" s="95">
        <v>6280</v>
      </c>
      <c r="CD351" s="94">
        <f t="shared" si="287"/>
        <v>21.5</v>
      </c>
      <c r="CE351" s="94">
        <f t="shared" si="288"/>
        <v>28.5</v>
      </c>
      <c r="CF351" s="94">
        <f t="shared" si="289"/>
        <v>35.5</v>
      </c>
      <c r="CG351" s="94">
        <f t="shared" si="290"/>
        <v>43</v>
      </c>
      <c r="CH351" s="94">
        <f t="shared" si="291"/>
        <v>49</v>
      </c>
      <c r="CI351" s="94">
        <f t="shared" si="292"/>
        <v>56</v>
      </c>
      <c r="CK351" s="95">
        <v>6280</v>
      </c>
      <c r="CL351" s="162">
        <f t="shared" si="293"/>
        <v>9.2372141372141368</v>
      </c>
      <c r="CM351" s="162">
        <f t="shared" si="294"/>
        <v>12.152068376068375</v>
      </c>
      <c r="CN351" s="162">
        <f t="shared" si="295"/>
        <v>15.190085470085467</v>
      </c>
      <c r="CO351" s="162">
        <f t="shared" si="296"/>
        <v>18.228102564102564</v>
      </c>
      <c r="CP351" s="162">
        <f t="shared" si="297"/>
        <v>20.886367521367518</v>
      </c>
      <c r="CQ351" s="162">
        <f t="shared" si="298"/>
        <v>23.775785953177255</v>
      </c>
    </row>
    <row r="352" spans="1:95" ht="19.5" thickTop="1" thickBot="1">
      <c r="A352" s="70">
        <v>6330</v>
      </c>
      <c r="B352" s="70">
        <v>90.537999999999997</v>
      </c>
      <c r="C352" s="70">
        <v>100.45399999999999</v>
      </c>
      <c r="D352" s="70">
        <v>84.986999999999995</v>
      </c>
      <c r="E352" s="70">
        <v>4.4969999999999999</v>
      </c>
      <c r="G352" s="92">
        <v>1</v>
      </c>
      <c r="H352" s="93">
        <f t="shared" si="299"/>
        <v>13.564073226544622</v>
      </c>
      <c r="O352" s="95">
        <v>6290</v>
      </c>
      <c r="P352" s="94">
        <f t="shared" si="251"/>
        <v>12.923725060413094</v>
      </c>
      <c r="Q352" s="94">
        <f t="shared" si="252"/>
        <v>13.157685028735283</v>
      </c>
      <c r="R352" s="94">
        <f t="shared" si="253"/>
        <v>13.210612130189348</v>
      </c>
      <c r="S352" s="94">
        <f t="shared" si="254"/>
        <v>12.954479302445066</v>
      </c>
      <c r="T352" s="94">
        <f t="shared" si="255"/>
        <v>12.684407218105045</v>
      </c>
      <c r="U352" s="94">
        <f t="shared" si="256"/>
        <v>12.200343718961653</v>
      </c>
      <c r="V352" s="82"/>
      <c r="W352" s="95">
        <v>6290</v>
      </c>
      <c r="X352" s="161">
        <f t="shared" si="264"/>
        <v>9.0433133216807846</v>
      </c>
      <c r="Y352" s="161">
        <f t="shared" si="265"/>
        <v>9.1399135824372291</v>
      </c>
      <c r="Z352" s="161">
        <f t="shared" si="266"/>
        <v>9.0832650989922552</v>
      </c>
      <c r="AA352" s="161">
        <f t="shared" si="267"/>
        <v>8.7892667021544213</v>
      </c>
      <c r="AB352" s="161">
        <f t="shared" si="268"/>
        <v>8.4806278344783745</v>
      </c>
      <c r="AC352" s="161">
        <f t="shared" si="269"/>
        <v>7.996564335334984</v>
      </c>
      <c r="AD352" s="82"/>
      <c r="AE352" s="82"/>
      <c r="AF352" s="82"/>
      <c r="AG352" s="95">
        <v>6290</v>
      </c>
      <c r="AH352" s="161">
        <f t="shared" si="270"/>
        <v>-11.272010738430815</v>
      </c>
      <c r="AI352" s="161">
        <f t="shared" si="271"/>
        <v>-11.524584976643263</v>
      </c>
      <c r="AJ352" s="161">
        <f t="shared" si="272"/>
        <v>-11.861095715905849</v>
      </c>
      <c r="AK352" s="161">
        <f t="shared" si="273"/>
        <v>-12.27238661944901</v>
      </c>
      <c r="AL352" s="161">
        <f t="shared" si="274"/>
        <v>-12.693609263560687</v>
      </c>
      <c r="AM352" s="161">
        <f t="shared" si="275"/>
        <v>-13.216397842635548</v>
      </c>
      <c r="AN352" s="81"/>
      <c r="AO352" s="81"/>
      <c r="AP352" s="95">
        <v>6290</v>
      </c>
      <c r="AQ352" s="94">
        <f t="shared" si="257"/>
        <v>91.256108072487379</v>
      </c>
      <c r="AR352" s="94">
        <f t="shared" si="258"/>
        <v>157.9357069605739</v>
      </c>
      <c r="AS352" s="94">
        <f t="shared" si="259"/>
        <v>246.77454212589669</v>
      </c>
      <c r="AT352" s="94">
        <f t="shared" si="260"/>
        <v>355.35534066129128</v>
      </c>
      <c r="AU352" s="94">
        <f t="shared" si="261"/>
        <v>466.55811870677354</v>
      </c>
      <c r="AV352" s="94">
        <f t="shared" si="262"/>
        <v>604.57430358253725</v>
      </c>
      <c r="AW352" s="81"/>
      <c r="AX352" s="95">
        <v>6290</v>
      </c>
      <c r="AY352" s="99">
        <f>'Max limit'!AX352*Input!PrimaryDrive_ratio*Input!Gear1_ratio*Input!FinalDrive_ratio</f>
        <v>555.11538461538464</v>
      </c>
      <c r="AZ352" s="99">
        <f t="shared" si="276"/>
        <v>9.2519230769230774</v>
      </c>
      <c r="BA352" s="99">
        <f>AZ352*Input!$N$23</f>
        <v>21769.756496153845</v>
      </c>
      <c r="BB352" s="97">
        <f t="shared" si="263"/>
        <v>21.769756496153846</v>
      </c>
      <c r="BC352" s="95">
        <v>6290</v>
      </c>
      <c r="BD352" s="99">
        <f>'Max limit'!AX352*Input!PrimaryDrive_ratio*Input!Gear2_ratio*Input!FinalDrive_ratio</f>
        <v>730.28512820512822</v>
      </c>
      <c r="BE352" s="99">
        <f t="shared" si="277"/>
        <v>12.171418803418804</v>
      </c>
      <c r="BF352" s="99">
        <f>BE352*Input!$N$23</f>
        <v>28639.324101606835</v>
      </c>
      <c r="BG352" s="100">
        <f t="shared" si="278"/>
        <v>28.639324101606835</v>
      </c>
      <c r="BH352" s="95">
        <v>6290</v>
      </c>
      <c r="BI352" s="99">
        <f>'Max limit'!AX352*Input!PrimaryDrive_ratio*Input!Gear3_ratio*Input!FinalDrive_ratio</f>
        <v>912.85641025641019</v>
      </c>
      <c r="BJ352" s="99">
        <f t="shared" si="279"/>
        <v>15.214273504273503</v>
      </c>
      <c r="BK352" s="99">
        <f>BJ352*Input!$N$23</f>
        <v>35799.15512700854</v>
      </c>
      <c r="BL352" s="100">
        <f t="shared" si="280"/>
        <v>35.79915512700854</v>
      </c>
      <c r="BM352" s="95">
        <v>6290</v>
      </c>
      <c r="BN352" s="99">
        <f>'Max limit'!AX352*Input!PrimaryDrive_ratio*Input!Gear4_ratio*Input!FinalDrive_ratio</f>
        <v>1095.4276923076925</v>
      </c>
      <c r="BO352" s="99">
        <f t="shared" si="281"/>
        <v>18.257128205128208</v>
      </c>
      <c r="BP352" s="99">
        <f>BO352*Input!$N$23</f>
        <v>42958.986152410253</v>
      </c>
      <c r="BQ352" s="100">
        <f t="shared" si="282"/>
        <v>42.958986152410255</v>
      </c>
      <c r="BR352" s="95">
        <v>6290</v>
      </c>
      <c r="BS352" s="99">
        <f>'Max limit'!AX352*Input!PrimaryDrive_ratio*Input!Gear5_ratio*Input!FinalDrive_ratio</f>
        <v>1255.1775641025642</v>
      </c>
      <c r="BT352" s="99">
        <f t="shared" si="283"/>
        <v>20.919626068376072</v>
      </c>
      <c r="BU352" s="99">
        <f>BT352*Input!$N$23</f>
        <v>49223.838299636751</v>
      </c>
      <c r="BV352" s="100">
        <f t="shared" si="284"/>
        <v>49.223838299636753</v>
      </c>
      <c r="BW352" s="95">
        <v>6290</v>
      </c>
      <c r="BX352" s="99">
        <f>'Max limit'!AX352*Input!PrimaryDrive_ratio*Input!Gear6_ratio*Input!FinalDrive_ratio</f>
        <v>1428.81872909699</v>
      </c>
      <c r="BY352" s="99">
        <f t="shared" si="285"/>
        <v>23.813645484949834</v>
      </c>
      <c r="BZ352" s="99">
        <f>BY352*Input!$N$23</f>
        <v>56033.460198795983</v>
      </c>
      <c r="CA352" s="100">
        <f t="shared" si="286"/>
        <v>56.033460198795986</v>
      </c>
      <c r="CC352" s="95">
        <v>6290</v>
      </c>
      <c r="CD352" s="94">
        <f t="shared" si="287"/>
        <v>22</v>
      </c>
      <c r="CE352" s="94">
        <f t="shared" si="288"/>
        <v>28.5</v>
      </c>
      <c r="CF352" s="94">
        <f t="shared" si="289"/>
        <v>36</v>
      </c>
      <c r="CG352" s="94">
        <f t="shared" si="290"/>
        <v>43</v>
      </c>
      <c r="CH352" s="94">
        <f t="shared" si="291"/>
        <v>49</v>
      </c>
      <c r="CI352" s="94">
        <f t="shared" si="292"/>
        <v>56</v>
      </c>
      <c r="CK352" s="95">
        <v>6290</v>
      </c>
      <c r="CL352" s="162">
        <f t="shared" si="293"/>
        <v>9.2519230769230774</v>
      </c>
      <c r="CM352" s="162">
        <f t="shared" si="294"/>
        <v>12.171418803418804</v>
      </c>
      <c r="CN352" s="162">
        <f t="shared" si="295"/>
        <v>15.214273504273503</v>
      </c>
      <c r="CO352" s="162">
        <f t="shared" si="296"/>
        <v>18.257128205128208</v>
      </c>
      <c r="CP352" s="162">
        <f t="shared" si="297"/>
        <v>20.919626068376072</v>
      </c>
      <c r="CQ352" s="162">
        <f t="shared" si="298"/>
        <v>23.813645484949834</v>
      </c>
    </row>
    <row r="353" spans="1:95" ht="19.5" thickTop="1" thickBot="1">
      <c r="A353" s="70">
        <v>6340</v>
      </c>
      <c r="B353" s="70">
        <v>90.722999999999999</v>
      </c>
      <c r="C353" s="70">
        <v>100.501</v>
      </c>
      <c r="D353" s="70">
        <v>85.155000000000001</v>
      </c>
      <c r="E353" s="70">
        <v>4.5129999999999999</v>
      </c>
      <c r="G353" s="92">
        <v>1</v>
      </c>
      <c r="H353" s="93">
        <f t="shared" si="299"/>
        <v>13.609267734553775</v>
      </c>
      <c r="O353" s="95">
        <v>6300</v>
      </c>
      <c r="P353" s="94">
        <f t="shared" si="251"/>
        <v>12.92278491161869</v>
      </c>
      <c r="Q353" s="94">
        <f t="shared" si="252"/>
        <v>13.156000329426705</v>
      </c>
      <c r="R353" s="94">
        <f t="shared" si="253"/>
        <v>13.207907996355976</v>
      </c>
      <c r="S353" s="94">
        <f t="shared" si="254"/>
        <v>12.950549625388129</v>
      </c>
      <c r="T353" s="94">
        <f t="shared" si="255"/>
        <v>12.679200039094315</v>
      </c>
      <c r="U353" s="94">
        <f t="shared" si="256"/>
        <v>12.193596163838688</v>
      </c>
      <c r="V353" s="82"/>
      <c r="W353" s="95">
        <v>6300</v>
      </c>
      <c r="X353" s="161">
        <f t="shared" si="264"/>
        <v>9.0423731728863821</v>
      </c>
      <c r="Y353" s="161">
        <f t="shared" si="265"/>
        <v>9.1382288831286509</v>
      </c>
      <c r="Z353" s="161">
        <f t="shared" si="266"/>
        <v>9.0805609651588846</v>
      </c>
      <c r="AA353" s="161">
        <f t="shared" si="267"/>
        <v>8.7853370250974852</v>
      </c>
      <c r="AB353" s="161">
        <f t="shared" si="268"/>
        <v>8.4754206554676443</v>
      </c>
      <c r="AC353" s="161">
        <f t="shared" si="269"/>
        <v>7.9898167802120188</v>
      </c>
      <c r="AD353" s="82"/>
      <c r="AE353" s="82"/>
      <c r="AF353" s="82"/>
      <c r="AG353" s="95">
        <v>6300</v>
      </c>
      <c r="AH353" s="161">
        <f t="shared" si="270"/>
        <v>-11.273110712520266</v>
      </c>
      <c r="AI353" s="161">
        <f t="shared" si="271"/>
        <v>-11.526488686861956</v>
      </c>
      <c r="AJ353" s="161">
        <f t="shared" si="272"/>
        <v>-11.864070263122557</v>
      </c>
      <c r="AK353" s="161">
        <f t="shared" si="273"/>
        <v>-12.27666996744107</v>
      </c>
      <c r="AL353" s="161">
        <f t="shared" si="274"/>
        <v>-12.699233016892274</v>
      </c>
      <c r="AM353" s="161">
        <f t="shared" si="275"/>
        <v>-13.223685202168351</v>
      </c>
      <c r="AN353" s="81"/>
      <c r="AO353" s="81"/>
      <c r="AP353" s="95">
        <v>6300</v>
      </c>
      <c r="AQ353" s="94">
        <f t="shared" si="257"/>
        <v>91.546501232102457</v>
      </c>
      <c r="AR353" s="94">
        <f t="shared" si="258"/>
        <v>158.43828645830885</v>
      </c>
      <c r="AS353" s="94">
        <f t="shared" si="259"/>
        <v>247.55982259110749</v>
      </c>
      <c r="AT353" s="94">
        <f t="shared" si="260"/>
        <v>356.48614453119495</v>
      </c>
      <c r="AU353" s="94">
        <f t="shared" si="261"/>
        <v>468.04278958631284</v>
      </c>
      <c r="AV353" s="94">
        <f t="shared" si="262"/>
        <v>606.49816649919728</v>
      </c>
      <c r="AW353" s="81"/>
      <c r="AX353" s="95">
        <v>6300</v>
      </c>
      <c r="AY353" s="99">
        <f>'Max limit'!AX353*Input!PrimaryDrive_ratio*Input!Gear1_ratio*Input!FinalDrive_ratio</f>
        <v>555.99792099792103</v>
      </c>
      <c r="AZ353" s="99">
        <f t="shared" si="276"/>
        <v>9.266632016632018</v>
      </c>
      <c r="BA353" s="99">
        <f>AZ353*Input!$N$23</f>
        <v>21804.366601871101</v>
      </c>
      <c r="BB353" s="97">
        <f t="shared" si="263"/>
        <v>21.804366601871102</v>
      </c>
      <c r="BC353" s="95">
        <v>6300</v>
      </c>
      <c r="BD353" s="99">
        <f>'Max limit'!AX353*Input!PrimaryDrive_ratio*Input!Gear2_ratio*Input!FinalDrive_ratio</f>
        <v>731.44615384615383</v>
      </c>
      <c r="BE353" s="99">
        <f t="shared" si="277"/>
        <v>12.190769230769231</v>
      </c>
      <c r="BF353" s="99">
        <f>BE353*Input!$N$23</f>
        <v>28684.855618461534</v>
      </c>
      <c r="BG353" s="100">
        <f t="shared" si="278"/>
        <v>28.684855618461533</v>
      </c>
      <c r="BH353" s="95">
        <v>6300</v>
      </c>
      <c r="BI353" s="99">
        <f>'Max limit'!AX353*Input!PrimaryDrive_ratio*Input!Gear3_ratio*Input!FinalDrive_ratio</f>
        <v>914.30769230769226</v>
      </c>
      <c r="BJ353" s="99">
        <f t="shared" si="279"/>
        <v>15.238461538461538</v>
      </c>
      <c r="BK353" s="99">
        <f>BJ353*Input!$N$23</f>
        <v>35856.069523076912</v>
      </c>
      <c r="BL353" s="100">
        <f t="shared" si="280"/>
        <v>35.856069523076911</v>
      </c>
      <c r="BM353" s="95">
        <v>6300</v>
      </c>
      <c r="BN353" s="99">
        <f>'Max limit'!AX353*Input!PrimaryDrive_ratio*Input!Gear4_ratio*Input!FinalDrive_ratio</f>
        <v>1097.1692307692308</v>
      </c>
      <c r="BO353" s="99">
        <f t="shared" si="281"/>
        <v>18.286153846153848</v>
      </c>
      <c r="BP353" s="99">
        <f>BO353*Input!$N$23</f>
        <v>43027.283427692302</v>
      </c>
      <c r="BQ353" s="100">
        <f t="shared" si="282"/>
        <v>43.027283427692304</v>
      </c>
      <c r="BR353" s="95">
        <v>6300</v>
      </c>
      <c r="BS353" s="99">
        <f>'Max limit'!AX353*Input!PrimaryDrive_ratio*Input!Gear5_ratio*Input!FinalDrive_ratio</f>
        <v>1257.1730769230769</v>
      </c>
      <c r="BT353" s="99">
        <f t="shared" si="283"/>
        <v>20.952884615384615</v>
      </c>
      <c r="BU353" s="99">
        <f>BT353*Input!$N$23</f>
        <v>49302.095594230763</v>
      </c>
      <c r="BV353" s="100">
        <f t="shared" si="284"/>
        <v>49.302095594230764</v>
      </c>
      <c r="BW353" s="95">
        <v>6300</v>
      </c>
      <c r="BX353" s="99">
        <f>'Max limit'!AX353*Input!PrimaryDrive_ratio*Input!Gear6_ratio*Input!FinalDrive_ratio</f>
        <v>1431.0903010033444</v>
      </c>
      <c r="BY353" s="99">
        <f t="shared" si="285"/>
        <v>23.851505016722406</v>
      </c>
      <c r="BZ353" s="99">
        <f>BY353*Input!$N$23</f>
        <v>56122.543601337777</v>
      </c>
      <c r="CA353" s="100">
        <f t="shared" si="286"/>
        <v>56.122543601337775</v>
      </c>
      <c r="CC353" s="95">
        <v>6300</v>
      </c>
      <c r="CD353" s="94">
        <f t="shared" si="287"/>
        <v>22</v>
      </c>
      <c r="CE353" s="94">
        <f t="shared" si="288"/>
        <v>28.5</v>
      </c>
      <c r="CF353" s="94">
        <f t="shared" si="289"/>
        <v>36</v>
      </c>
      <c r="CG353" s="94">
        <f t="shared" si="290"/>
        <v>43</v>
      </c>
      <c r="CH353" s="94">
        <f t="shared" si="291"/>
        <v>49.5</v>
      </c>
      <c r="CI353" s="94">
        <f t="shared" si="292"/>
        <v>56</v>
      </c>
      <c r="CK353" s="95">
        <v>6300</v>
      </c>
      <c r="CL353" s="162">
        <f t="shared" si="293"/>
        <v>9.266632016632018</v>
      </c>
      <c r="CM353" s="162">
        <f t="shared" si="294"/>
        <v>12.190769230769231</v>
      </c>
      <c r="CN353" s="162">
        <f t="shared" si="295"/>
        <v>15.238461538461538</v>
      </c>
      <c r="CO353" s="162">
        <f t="shared" si="296"/>
        <v>18.286153846153848</v>
      </c>
      <c r="CP353" s="162">
        <f t="shared" si="297"/>
        <v>20.952884615384615</v>
      </c>
      <c r="CQ353" s="162">
        <f t="shared" si="298"/>
        <v>23.851505016722406</v>
      </c>
    </row>
    <row r="354" spans="1:95" ht="19.5" thickTop="1" thickBot="1">
      <c r="A354" s="70">
        <v>6350</v>
      </c>
      <c r="B354" s="70">
        <v>90.906999999999996</v>
      </c>
      <c r="C354" s="70">
        <v>100.54600000000001</v>
      </c>
      <c r="D354" s="70">
        <v>85.320999999999998</v>
      </c>
      <c r="E354" s="70">
        <v>4.5279999999999996</v>
      </c>
      <c r="G354" s="92">
        <v>1</v>
      </c>
      <c r="H354" s="93">
        <f t="shared" si="299"/>
        <v>13.654462242562929</v>
      </c>
      <c r="O354" s="95">
        <v>6310</v>
      </c>
      <c r="P354" s="94">
        <f t="shared" si="251"/>
        <v>12.921843269339311</v>
      </c>
      <c r="Q354" s="94">
        <f t="shared" si="252"/>
        <v>13.154312953868232</v>
      </c>
      <c r="R354" s="94">
        <f t="shared" si="253"/>
        <v>13.205199566837406</v>
      </c>
      <c r="S354" s="94">
        <f t="shared" si="254"/>
        <v>12.946613705794169</v>
      </c>
      <c r="T354" s="94">
        <f t="shared" si="255"/>
        <v>12.673984588155054</v>
      </c>
      <c r="U354" s="94">
        <f t="shared" si="256"/>
        <v>12.186837889803689</v>
      </c>
      <c r="V354" s="82"/>
      <c r="W354" s="95">
        <v>6310</v>
      </c>
      <c r="X354" s="161">
        <f t="shared" si="264"/>
        <v>9.0414315306069994</v>
      </c>
      <c r="Y354" s="161">
        <f t="shared" si="265"/>
        <v>9.136541507570179</v>
      </c>
      <c r="Z354" s="161">
        <f t="shared" si="266"/>
        <v>9.0778525356403144</v>
      </c>
      <c r="AA354" s="161">
        <f t="shared" si="267"/>
        <v>8.7814011055035266</v>
      </c>
      <c r="AB354" s="161">
        <f t="shared" si="268"/>
        <v>8.4702052045283853</v>
      </c>
      <c r="AC354" s="161">
        <f t="shared" si="269"/>
        <v>7.9830585061770201</v>
      </c>
      <c r="AD354" s="82"/>
      <c r="AE354" s="82"/>
      <c r="AF354" s="82"/>
      <c r="AG354" s="95">
        <v>6310</v>
      </c>
      <c r="AH354" s="161">
        <f t="shared" si="270"/>
        <v>-11.274212433987142</v>
      </c>
      <c r="AI354" s="161">
        <f t="shared" si="271"/>
        <v>-11.52839542124303</v>
      </c>
      <c r="AJ354" s="161">
        <f t="shared" si="272"/>
        <v>-11.867049535592985</v>
      </c>
      <c r="AK354" s="161">
        <f t="shared" si="273"/>
        <v>-12.280960119798486</v>
      </c>
      <c r="AL354" s="161">
        <f t="shared" si="274"/>
        <v>-12.704865703906675</v>
      </c>
      <c r="AM354" s="161">
        <f t="shared" si="275"/>
        <v>-13.23098413812615</v>
      </c>
      <c r="AN354" s="81"/>
      <c r="AO354" s="81"/>
      <c r="AP354" s="95">
        <v>6310</v>
      </c>
      <c r="AQ354" s="94">
        <f t="shared" si="257"/>
        <v>91.837355699357857</v>
      </c>
      <c r="AR354" s="94">
        <f t="shared" si="258"/>
        <v>158.9416643349123</v>
      </c>
      <c r="AS354" s="94">
        <f t="shared" si="259"/>
        <v>248.3463505233004</v>
      </c>
      <c r="AT354" s="94">
        <f t="shared" si="260"/>
        <v>357.61874475355262</v>
      </c>
      <c r="AU354" s="94">
        <f t="shared" si="261"/>
        <v>469.52981895811484</v>
      </c>
      <c r="AV354" s="94">
        <f t="shared" si="262"/>
        <v>608.42508559205578</v>
      </c>
      <c r="AW354" s="81"/>
      <c r="AX354" s="95">
        <v>6310</v>
      </c>
      <c r="AY354" s="99">
        <f>'Max limit'!AX354*Input!PrimaryDrive_ratio*Input!Gear1_ratio*Input!FinalDrive_ratio</f>
        <v>556.88045738045741</v>
      </c>
      <c r="AZ354" s="99">
        <f t="shared" si="276"/>
        <v>9.2813409563409568</v>
      </c>
      <c r="BA354" s="99">
        <f>AZ354*Input!$N$23</f>
        <v>21838.976707588354</v>
      </c>
      <c r="BB354" s="97">
        <f t="shared" si="263"/>
        <v>21.838976707588355</v>
      </c>
      <c r="BC354" s="95">
        <v>6310</v>
      </c>
      <c r="BD354" s="99">
        <f>'Max limit'!AX354*Input!PrimaryDrive_ratio*Input!Gear2_ratio*Input!FinalDrive_ratio</f>
        <v>732.60717948717945</v>
      </c>
      <c r="BE354" s="99">
        <f t="shared" si="277"/>
        <v>12.210119658119657</v>
      </c>
      <c r="BF354" s="99">
        <f>BE354*Input!$N$23</f>
        <v>28730.387135316232</v>
      </c>
      <c r="BG354" s="100">
        <f t="shared" si="278"/>
        <v>28.730387135316231</v>
      </c>
      <c r="BH354" s="95">
        <v>6310</v>
      </c>
      <c r="BI354" s="99">
        <f>'Max limit'!AX354*Input!PrimaryDrive_ratio*Input!Gear3_ratio*Input!FinalDrive_ratio</f>
        <v>915.75897435897423</v>
      </c>
      <c r="BJ354" s="99">
        <f t="shared" si="279"/>
        <v>15.26264957264957</v>
      </c>
      <c r="BK354" s="99">
        <f>BJ354*Input!$N$23</f>
        <v>35912.983919145285</v>
      </c>
      <c r="BL354" s="100">
        <f t="shared" si="280"/>
        <v>35.912983919145283</v>
      </c>
      <c r="BM354" s="95">
        <v>6310</v>
      </c>
      <c r="BN354" s="99">
        <f>'Max limit'!AX354*Input!PrimaryDrive_ratio*Input!Gear4_ratio*Input!FinalDrive_ratio</f>
        <v>1098.9107692307691</v>
      </c>
      <c r="BO354" s="99">
        <f t="shared" si="281"/>
        <v>18.315179487179485</v>
      </c>
      <c r="BP354" s="99">
        <f>BO354*Input!$N$23</f>
        <v>43095.580702974345</v>
      </c>
      <c r="BQ354" s="100">
        <f t="shared" si="282"/>
        <v>43.095580702974345</v>
      </c>
      <c r="BR354" s="95">
        <v>6310</v>
      </c>
      <c r="BS354" s="99">
        <f>'Max limit'!AX354*Input!PrimaryDrive_ratio*Input!Gear5_ratio*Input!FinalDrive_ratio</f>
        <v>1259.1685897435896</v>
      </c>
      <c r="BT354" s="99">
        <f t="shared" si="283"/>
        <v>20.986143162393159</v>
      </c>
      <c r="BU354" s="99">
        <f>BT354*Input!$N$23</f>
        <v>49380.352888824767</v>
      </c>
      <c r="BV354" s="100">
        <f t="shared" si="284"/>
        <v>49.380352888824767</v>
      </c>
      <c r="BW354" s="95">
        <v>6310</v>
      </c>
      <c r="BX354" s="99">
        <f>'Max limit'!AX354*Input!PrimaryDrive_ratio*Input!Gear6_ratio*Input!FinalDrive_ratio</f>
        <v>1433.3618729096991</v>
      </c>
      <c r="BY354" s="99">
        <f t="shared" si="285"/>
        <v>23.889364548494985</v>
      </c>
      <c r="BZ354" s="99">
        <f>BY354*Input!$N$23</f>
        <v>56211.627003879592</v>
      </c>
      <c r="CA354" s="100">
        <f t="shared" si="286"/>
        <v>56.211627003879592</v>
      </c>
      <c r="CC354" s="95">
        <v>6310</v>
      </c>
      <c r="CD354" s="94">
        <f t="shared" si="287"/>
        <v>22</v>
      </c>
      <c r="CE354" s="94">
        <f t="shared" si="288"/>
        <v>28.5</v>
      </c>
      <c r="CF354" s="94">
        <f t="shared" si="289"/>
        <v>36</v>
      </c>
      <c r="CG354" s="94">
        <f t="shared" si="290"/>
        <v>43</v>
      </c>
      <c r="CH354" s="94">
        <f t="shared" si="291"/>
        <v>49.5</v>
      </c>
      <c r="CI354" s="94">
        <f t="shared" si="292"/>
        <v>56</v>
      </c>
      <c r="CK354" s="95">
        <v>6310</v>
      </c>
      <c r="CL354" s="162">
        <f t="shared" si="293"/>
        <v>9.2813409563409568</v>
      </c>
      <c r="CM354" s="162">
        <f t="shared" si="294"/>
        <v>12.210119658119657</v>
      </c>
      <c r="CN354" s="162">
        <f t="shared" si="295"/>
        <v>15.26264957264957</v>
      </c>
      <c r="CO354" s="162">
        <f t="shared" si="296"/>
        <v>18.315179487179485</v>
      </c>
      <c r="CP354" s="162">
        <f t="shared" si="297"/>
        <v>20.986143162393159</v>
      </c>
      <c r="CQ354" s="162">
        <f t="shared" si="298"/>
        <v>23.889364548494985</v>
      </c>
    </row>
    <row r="355" spans="1:95" ht="19.5" thickTop="1" thickBot="1">
      <c r="A355" s="70">
        <v>6360</v>
      </c>
      <c r="B355" s="70">
        <v>91.09</v>
      </c>
      <c r="C355" s="70">
        <v>100.59</v>
      </c>
      <c r="D355" s="70">
        <v>85.486999999999995</v>
      </c>
      <c r="E355" s="70">
        <v>4.5430000000000001</v>
      </c>
      <c r="G355" s="92">
        <v>1</v>
      </c>
      <c r="H355" s="93">
        <f t="shared" si="299"/>
        <v>13.699656750572082</v>
      </c>
      <c r="O355" s="95">
        <v>6320</v>
      </c>
      <c r="P355" s="94">
        <f t="shared" si="251"/>
        <v>12.920900133574948</v>
      </c>
      <c r="Q355" s="94">
        <f t="shared" si="252"/>
        <v>13.152622902059868</v>
      </c>
      <c r="R355" s="94">
        <f t="shared" si="253"/>
        <v>13.202486841633634</v>
      </c>
      <c r="S355" s="94">
        <f t="shared" si="254"/>
        <v>12.942671543663185</v>
      </c>
      <c r="T355" s="94">
        <f t="shared" si="255"/>
        <v>12.668760865287259</v>
      </c>
      <c r="U355" s="94">
        <f t="shared" si="256"/>
        <v>12.180068896856664</v>
      </c>
      <c r="V355" s="82"/>
      <c r="W355" s="95">
        <v>6320</v>
      </c>
      <c r="X355" s="161">
        <f t="shared" si="264"/>
        <v>9.0404883948426384</v>
      </c>
      <c r="Y355" s="161">
        <f t="shared" si="265"/>
        <v>9.1348514557618117</v>
      </c>
      <c r="Z355" s="161">
        <f t="shared" si="266"/>
        <v>9.0751398104365428</v>
      </c>
      <c r="AA355" s="161">
        <f t="shared" si="267"/>
        <v>8.7774589433725421</v>
      </c>
      <c r="AB355" s="161">
        <f t="shared" si="268"/>
        <v>8.4649814816605904</v>
      </c>
      <c r="AC355" s="161">
        <f t="shared" si="269"/>
        <v>7.9762895132299931</v>
      </c>
      <c r="AD355" s="82"/>
      <c r="AE355" s="82"/>
      <c r="AF355" s="82"/>
      <c r="AG355" s="95">
        <v>6320</v>
      </c>
      <c r="AH355" s="161">
        <f t="shared" si="270"/>
        <v>-11.275315902831444</v>
      </c>
      <c r="AI355" s="161">
        <f t="shared" si="271"/>
        <v>-11.530305179786485</v>
      </c>
      <c r="AJ355" s="161">
        <f t="shared" si="272"/>
        <v>-11.870033533317132</v>
      </c>
      <c r="AK355" s="161">
        <f t="shared" si="273"/>
        <v>-12.285257076521258</v>
      </c>
      <c r="AL355" s="161">
        <f t="shared" si="274"/>
        <v>-12.710507324603894</v>
      </c>
      <c r="AM355" s="161">
        <f t="shared" si="275"/>
        <v>-13.238294650508937</v>
      </c>
      <c r="AN355" s="81"/>
      <c r="AO355" s="81"/>
      <c r="AP355" s="95">
        <v>6320</v>
      </c>
      <c r="AQ355" s="94">
        <f t="shared" si="257"/>
        <v>92.128671474253693</v>
      </c>
      <c r="AR355" s="94">
        <f t="shared" si="258"/>
        <v>159.44584059038434</v>
      </c>
      <c r="AS355" s="94">
        <f t="shared" si="259"/>
        <v>249.13412592247548</v>
      </c>
      <c r="AT355" s="94">
        <f t="shared" si="260"/>
        <v>358.75314132836479</v>
      </c>
      <c r="AU355" s="94">
        <f t="shared" si="261"/>
        <v>471.01920682218042</v>
      </c>
      <c r="AV355" s="94">
        <f t="shared" si="262"/>
        <v>610.35506086111207</v>
      </c>
      <c r="AW355" s="81"/>
      <c r="AX355" s="95">
        <v>6320</v>
      </c>
      <c r="AY355" s="99">
        <f>'Max limit'!AX355*Input!PrimaryDrive_ratio*Input!Gear1_ratio*Input!FinalDrive_ratio</f>
        <v>557.7629937629938</v>
      </c>
      <c r="AZ355" s="99">
        <f t="shared" si="276"/>
        <v>9.2960498960498974</v>
      </c>
      <c r="BA355" s="99">
        <f>AZ355*Input!$N$23</f>
        <v>21873.586813305614</v>
      </c>
      <c r="BB355" s="97">
        <f t="shared" si="263"/>
        <v>21.873586813305614</v>
      </c>
      <c r="BC355" s="95">
        <v>6320</v>
      </c>
      <c r="BD355" s="99">
        <f>'Max limit'!AX355*Input!PrimaryDrive_ratio*Input!Gear2_ratio*Input!FinalDrive_ratio</f>
        <v>733.76820512820507</v>
      </c>
      <c r="BE355" s="99">
        <f t="shared" si="277"/>
        <v>12.229470085470085</v>
      </c>
      <c r="BF355" s="99">
        <f>BE355*Input!$N$23</f>
        <v>28775.918652170934</v>
      </c>
      <c r="BG355" s="100">
        <f t="shared" si="278"/>
        <v>28.775918652170933</v>
      </c>
      <c r="BH355" s="95">
        <v>6320</v>
      </c>
      <c r="BI355" s="99">
        <f>'Max limit'!AX355*Input!PrimaryDrive_ratio*Input!Gear3_ratio*Input!FinalDrive_ratio</f>
        <v>917.21025641025642</v>
      </c>
      <c r="BJ355" s="99">
        <f t="shared" si="279"/>
        <v>15.286837606837606</v>
      </c>
      <c r="BK355" s="99">
        <f>BJ355*Input!$N$23</f>
        <v>35969.898315213664</v>
      </c>
      <c r="BL355" s="100">
        <f t="shared" si="280"/>
        <v>35.969898315213662</v>
      </c>
      <c r="BM355" s="95">
        <v>6320</v>
      </c>
      <c r="BN355" s="99">
        <f>'Max limit'!AX355*Input!PrimaryDrive_ratio*Input!Gear4_ratio*Input!FinalDrive_ratio</f>
        <v>1100.6523076923077</v>
      </c>
      <c r="BO355" s="99">
        <f t="shared" si="281"/>
        <v>18.344205128205129</v>
      </c>
      <c r="BP355" s="99">
        <f>BO355*Input!$N$23</f>
        <v>43163.877978256402</v>
      </c>
      <c r="BQ355" s="100">
        <f t="shared" si="282"/>
        <v>43.163877978256401</v>
      </c>
      <c r="BR355" s="95">
        <v>6320</v>
      </c>
      <c r="BS355" s="99">
        <f>'Max limit'!AX355*Input!PrimaryDrive_ratio*Input!Gear5_ratio*Input!FinalDrive_ratio</f>
        <v>1261.1641025641027</v>
      </c>
      <c r="BT355" s="99">
        <f t="shared" si="283"/>
        <v>21.019401709401713</v>
      </c>
      <c r="BU355" s="99">
        <f>BT355*Input!$N$23</f>
        <v>49458.610183418801</v>
      </c>
      <c r="BV355" s="100">
        <f t="shared" si="284"/>
        <v>49.458610183418799</v>
      </c>
      <c r="BW355" s="95">
        <v>6320</v>
      </c>
      <c r="BX355" s="99">
        <f>'Max limit'!AX355*Input!PrimaryDrive_ratio*Input!Gear6_ratio*Input!FinalDrive_ratio</f>
        <v>1435.6334448160535</v>
      </c>
      <c r="BY355" s="99">
        <f t="shared" si="285"/>
        <v>23.927224080267557</v>
      </c>
      <c r="BZ355" s="99">
        <f>BY355*Input!$N$23</f>
        <v>56300.710406421393</v>
      </c>
      <c r="CA355" s="100">
        <f t="shared" si="286"/>
        <v>56.300710406421395</v>
      </c>
      <c r="CC355" s="95">
        <v>6320</v>
      </c>
      <c r="CD355" s="94">
        <f t="shared" si="287"/>
        <v>22</v>
      </c>
      <c r="CE355" s="94">
        <f t="shared" si="288"/>
        <v>29</v>
      </c>
      <c r="CF355" s="94">
        <f t="shared" si="289"/>
        <v>36</v>
      </c>
      <c r="CG355" s="94">
        <f t="shared" si="290"/>
        <v>43</v>
      </c>
      <c r="CH355" s="94">
        <f t="shared" si="291"/>
        <v>49.5</v>
      </c>
      <c r="CI355" s="94">
        <f t="shared" si="292"/>
        <v>56.5</v>
      </c>
      <c r="CK355" s="95">
        <v>6320</v>
      </c>
      <c r="CL355" s="162">
        <f t="shared" si="293"/>
        <v>9.2960498960498974</v>
      </c>
      <c r="CM355" s="162">
        <f t="shared" si="294"/>
        <v>12.229470085470085</v>
      </c>
      <c r="CN355" s="162">
        <f t="shared" si="295"/>
        <v>15.286837606837606</v>
      </c>
      <c r="CO355" s="162">
        <f t="shared" si="296"/>
        <v>18.344205128205129</v>
      </c>
      <c r="CP355" s="162">
        <f t="shared" si="297"/>
        <v>21.019401709401713</v>
      </c>
      <c r="CQ355" s="162">
        <f t="shared" si="298"/>
        <v>23.927224080267557</v>
      </c>
    </row>
    <row r="356" spans="1:95" ht="19.5" thickTop="1" thickBot="1">
      <c r="A356" s="70">
        <v>6370</v>
      </c>
      <c r="B356" s="70">
        <v>91.271000000000001</v>
      </c>
      <c r="C356" s="70">
        <v>100.63200000000001</v>
      </c>
      <c r="D356" s="70">
        <v>85.655000000000001</v>
      </c>
      <c r="E356" s="70">
        <v>4.5540000000000003</v>
      </c>
      <c r="G356" s="92">
        <v>1</v>
      </c>
      <c r="H356" s="93">
        <f t="shared" si="299"/>
        <v>13.744851258581235</v>
      </c>
      <c r="O356" s="95">
        <v>6330</v>
      </c>
      <c r="P356" s="94">
        <f t="shared" si="251"/>
        <v>12.919955504325607</v>
      </c>
      <c r="Q356" s="94">
        <f t="shared" si="252"/>
        <v>13.150930174001605</v>
      </c>
      <c r="R356" s="94">
        <f t="shared" si="253"/>
        <v>13.199769820744665</v>
      </c>
      <c r="S356" s="94">
        <f t="shared" si="254"/>
        <v>12.938723138995178</v>
      </c>
      <c r="T356" s="94">
        <f t="shared" si="255"/>
        <v>12.663528870490934</v>
      </c>
      <c r="U356" s="94">
        <f t="shared" si="256"/>
        <v>12.173289184997607</v>
      </c>
      <c r="V356" s="82"/>
      <c r="W356" s="95">
        <v>6330</v>
      </c>
      <c r="X356" s="161">
        <f t="shared" si="264"/>
        <v>9.0395437655932991</v>
      </c>
      <c r="Y356" s="161">
        <f t="shared" si="265"/>
        <v>9.1331587277035506</v>
      </c>
      <c r="Z356" s="161">
        <f t="shared" si="266"/>
        <v>9.0724227895475735</v>
      </c>
      <c r="AA356" s="161">
        <f t="shared" si="267"/>
        <v>8.7735105387045333</v>
      </c>
      <c r="AB356" s="161">
        <f t="shared" si="268"/>
        <v>8.4597494868642649</v>
      </c>
      <c r="AC356" s="161">
        <f t="shared" si="269"/>
        <v>7.9695098013709362</v>
      </c>
      <c r="AD356" s="82"/>
      <c r="AE356" s="82"/>
      <c r="AF356" s="82"/>
      <c r="AG356" s="95">
        <v>6330</v>
      </c>
      <c r="AH356" s="161">
        <f t="shared" si="270"/>
        <v>-11.276421119053172</v>
      </c>
      <c r="AI356" s="161">
        <f t="shared" si="271"/>
        <v>-11.53221796249232</v>
      </c>
      <c r="AJ356" s="161">
        <f t="shared" si="272"/>
        <v>-11.873022256295</v>
      </c>
      <c r="AK356" s="161">
        <f t="shared" si="273"/>
        <v>-12.289560837609388</v>
      </c>
      <c r="AL356" s="161">
        <f t="shared" si="274"/>
        <v>-12.716157878983925</v>
      </c>
      <c r="AM356" s="161">
        <f t="shared" si="275"/>
        <v>-13.24561673931672</v>
      </c>
      <c r="AN356" s="81"/>
      <c r="AO356" s="81"/>
      <c r="AP356" s="95">
        <v>6330</v>
      </c>
      <c r="AQ356" s="94">
        <f t="shared" si="257"/>
        <v>92.42044855678985</v>
      </c>
      <c r="AR356" s="94">
        <f t="shared" si="258"/>
        <v>159.95081522472483</v>
      </c>
      <c r="AS356" s="94">
        <f t="shared" si="259"/>
        <v>249.92314878863257</v>
      </c>
      <c r="AT356" s="94">
        <f t="shared" si="260"/>
        <v>359.88933425563096</v>
      </c>
      <c r="AU356" s="94">
        <f t="shared" si="261"/>
        <v>472.51095317850871</v>
      </c>
      <c r="AV356" s="94">
        <f t="shared" si="262"/>
        <v>612.28809230636648</v>
      </c>
      <c r="AW356" s="81"/>
      <c r="AX356" s="95">
        <v>6330</v>
      </c>
      <c r="AY356" s="99">
        <f>'Max limit'!AX356*Input!PrimaryDrive_ratio*Input!Gear1_ratio*Input!FinalDrive_ratio</f>
        <v>558.64553014553019</v>
      </c>
      <c r="AZ356" s="99">
        <f t="shared" si="276"/>
        <v>9.3107588357588362</v>
      </c>
      <c r="BA356" s="99">
        <f>AZ356*Input!$N$23</f>
        <v>21908.196919022866</v>
      </c>
      <c r="BB356" s="97">
        <f t="shared" si="263"/>
        <v>21.908196919022867</v>
      </c>
      <c r="BC356" s="95">
        <v>6330</v>
      </c>
      <c r="BD356" s="99">
        <f>'Max limit'!AX356*Input!PrimaryDrive_ratio*Input!Gear2_ratio*Input!FinalDrive_ratio</f>
        <v>734.92923076923068</v>
      </c>
      <c r="BE356" s="99">
        <f t="shared" si="277"/>
        <v>12.248820512820512</v>
      </c>
      <c r="BF356" s="99">
        <f>BE356*Input!$N$23</f>
        <v>28821.450169025633</v>
      </c>
      <c r="BG356" s="100">
        <f t="shared" si="278"/>
        <v>28.821450169025631</v>
      </c>
      <c r="BH356" s="95">
        <v>6330</v>
      </c>
      <c r="BI356" s="99">
        <f>'Max limit'!AX356*Input!PrimaryDrive_ratio*Input!Gear3_ratio*Input!FinalDrive_ratio</f>
        <v>918.66153846153838</v>
      </c>
      <c r="BJ356" s="99">
        <f t="shared" si="279"/>
        <v>15.31102564102564</v>
      </c>
      <c r="BK356" s="99">
        <f>BJ356*Input!$N$23</f>
        <v>36026.812711282044</v>
      </c>
      <c r="BL356" s="100">
        <f t="shared" si="280"/>
        <v>36.026812711282041</v>
      </c>
      <c r="BM356" s="95">
        <v>6330</v>
      </c>
      <c r="BN356" s="99">
        <f>'Max limit'!AX356*Input!PrimaryDrive_ratio*Input!Gear4_ratio*Input!FinalDrive_ratio</f>
        <v>1102.3938461538462</v>
      </c>
      <c r="BO356" s="99">
        <f t="shared" si="281"/>
        <v>18.373230769230769</v>
      </c>
      <c r="BP356" s="99">
        <f>BO356*Input!$N$23</f>
        <v>43232.175253538451</v>
      </c>
      <c r="BQ356" s="100">
        <f t="shared" si="282"/>
        <v>43.23217525353845</v>
      </c>
      <c r="BR356" s="95">
        <v>6330</v>
      </c>
      <c r="BS356" s="99">
        <f>'Max limit'!AX356*Input!PrimaryDrive_ratio*Input!Gear5_ratio*Input!FinalDrive_ratio</f>
        <v>1263.1596153846153</v>
      </c>
      <c r="BT356" s="99">
        <f t="shared" si="283"/>
        <v>21.052660256410256</v>
      </c>
      <c r="BU356" s="99">
        <f>BT356*Input!$N$23</f>
        <v>49536.867478012813</v>
      </c>
      <c r="BV356" s="100">
        <f t="shared" si="284"/>
        <v>49.536867478012816</v>
      </c>
      <c r="BW356" s="95">
        <v>6330</v>
      </c>
      <c r="BX356" s="99">
        <f>'Max limit'!AX356*Input!PrimaryDrive_ratio*Input!Gear6_ratio*Input!FinalDrive_ratio</f>
        <v>1437.9050167224079</v>
      </c>
      <c r="BY356" s="99">
        <f t="shared" si="285"/>
        <v>23.965083612040132</v>
      </c>
      <c r="BZ356" s="99">
        <f>BY356*Input!$N$23</f>
        <v>56389.793808963201</v>
      </c>
      <c r="CA356" s="100">
        <f t="shared" si="286"/>
        <v>56.389793808963198</v>
      </c>
      <c r="CC356" s="95">
        <v>6330</v>
      </c>
      <c r="CD356" s="94">
        <f t="shared" si="287"/>
        <v>22</v>
      </c>
      <c r="CE356" s="94">
        <f t="shared" si="288"/>
        <v>29</v>
      </c>
      <c r="CF356" s="94">
        <f t="shared" si="289"/>
        <v>36</v>
      </c>
      <c r="CG356" s="94">
        <f t="shared" si="290"/>
        <v>43</v>
      </c>
      <c r="CH356" s="94">
        <f t="shared" si="291"/>
        <v>49.5</v>
      </c>
      <c r="CI356" s="94">
        <f t="shared" si="292"/>
        <v>56.5</v>
      </c>
      <c r="CK356" s="95">
        <v>6330</v>
      </c>
      <c r="CL356" s="162">
        <f t="shared" si="293"/>
        <v>9.3107588357588362</v>
      </c>
      <c r="CM356" s="162">
        <f t="shared" si="294"/>
        <v>12.248820512820512</v>
      </c>
      <c r="CN356" s="162">
        <f t="shared" si="295"/>
        <v>15.31102564102564</v>
      </c>
      <c r="CO356" s="162">
        <f t="shared" si="296"/>
        <v>18.373230769230769</v>
      </c>
      <c r="CP356" s="162">
        <f t="shared" si="297"/>
        <v>21.052660256410256</v>
      </c>
      <c r="CQ356" s="162">
        <f t="shared" si="298"/>
        <v>23.965083612040132</v>
      </c>
    </row>
    <row r="357" spans="1:95" ht="19.5" thickTop="1" thickBot="1">
      <c r="A357" s="70">
        <v>6380</v>
      </c>
      <c r="B357" s="70">
        <v>91.447000000000003</v>
      </c>
      <c r="C357" s="70">
        <v>100.66800000000001</v>
      </c>
      <c r="D357" s="70">
        <v>85.823999999999998</v>
      </c>
      <c r="E357" s="70">
        <v>4.5590000000000002</v>
      </c>
      <c r="G357" s="92">
        <v>1</v>
      </c>
      <c r="H357" s="93">
        <f t="shared" si="299"/>
        <v>13.790045766590389</v>
      </c>
      <c r="O357" s="95">
        <v>6340</v>
      </c>
      <c r="P357" s="94">
        <f t="shared" si="251"/>
        <v>12.919009381591289</v>
      </c>
      <c r="Q357" s="94">
        <f t="shared" si="252"/>
        <v>13.149234769693448</v>
      </c>
      <c r="R357" s="94">
        <f t="shared" si="253"/>
        <v>13.197048504170494</v>
      </c>
      <c r="S357" s="94">
        <f t="shared" si="254"/>
        <v>12.934768491790141</v>
      </c>
      <c r="T357" s="94">
        <f t="shared" si="255"/>
        <v>12.65828860376608</v>
      </c>
      <c r="U357" s="94">
        <f t="shared" si="256"/>
        <v>12.166498754226518</v>
      </c>
      <c r="V357" s="82"/>
      <c r="W357" s="95">
        <v>6340</v>
      </c>
      <c r="X357" s="161">
        <f t="shared" si="264"/>
        <v>9.0385976428589796</v>
      </c>
      <c r="Y357" s="161">
        <f t="shared" si="265"/>
        <v>9.1314633233953959</v>
      </c>
      <c r="Z357" s="161">
        <f t="shared" si="266"/>
        <v>9.0697014729734011</v>
      </c>
      <c r="AA357" s="161">
        <f t="shared" si="267"/>
        <v>8.7695558914995004</v>
      </c>
      <c r="AB357" s="161">
        <f t="shared" si="268"/>
        <v>8.4545092201394088</v>
      </c>
      <c r="AC357" s="161">
        <f t="shared" si="269"/>
        <v>7.9627193705998485</v>
      </c>
      <c r="AD357" s="82"/>
      <c r="AE357" s="82"/>
      <c r="AF357" s="82"/>
      <c r="AG357" s="95">
        <v>6340</v>
      </c>
      <c r="AH357" s="161">
        <f t="shared" si="270"/>
        <v>-11.277528082652326</v>
      </c>
      <c r="AI357" s="161">
        <f t="shared" si="271"/>
        <v>-11.534133769360535</v>
      </c>
      <c r="AJ357" s="161">
        <f t="shared" si="272"/>
        <v>-11.876015704526589</v>
      </c>
      <c r="AK357" s="161">
        <f t="shared" si="273"/>
        <v>-12.293871403062875</v>
      </c>
      <c r="AL357" s="161">
        <f t="shared" si="274"/>
        <v>-12.72181736704677</v>
      </c>
      <c r="AM357" s="161">
        <f t="shared" si="275"/>
        <v>-13.252950404549495</v>
      </c>
      <c r="AN357" s="81"/>
      <c r="AO357" s="81"/>
      <c r="AP357" s="95">
        <v>6340</v>
      </c>
      <c r="AQ357" s="94">
        <f t="shared" si="257"/>
        <v>92.7126869469664</v>
      </c>
      <c r="AR357" s="94">
        <f t="shared" si="258"/>
        <v>160.45658823793391</v>
      </c>
      <c r="AS357" s="94">
        <f t="shared" si="259"/>
        <v>250.71341912177192</v>
      </c>
      <c r="AT357" s="94">
        <f t="shared" si="260"/>
        <v>361.02732353535157</v>
      </c>
      <c r="AU357" s="94">
        <f t="shared" si="261"/>
        <v>474.00505802709966</v>
      </c>
      <c r="AV357" s="94">
        <f t="shared" si="262"/>
        <v>614.22417992781902</v>
      </c>
      <c r="AW357" s="81"/>
      <c r="AX357" s="95">
        <v>6340</v>
      </c>
      <c r="AY357" s="99">
        <f>'Max limit'!AX357*Input!PrimaryDrive_ratio*Input!Gear1_ratio*Input!FinalDrive_ratio</f>
        <v>559.52806652806657</v>
      </c>
      <c r="AZ357" s="99">
        <f t="shared" si="276"/>
        <v>9.3254677754677768</v>
      </c>
      <c r="BA357" s="99">
        <f>AZ357*Input!$N$23</f>
        <v>21942.807024740123</v>
      </c>
      <c r="BB357" s="97">
        <f t="shared" si="263"/>
        <v>21.942807024740123</v>
      </c>
      <c r="BC357" s="95">
        <v>6340</v>
      </c>
      <c r="BD357" s="99">
        <f>'Max limit'!AX357*Input!PrimaryDrive_ratio*Input!Gear2_ratio*Input!FinalDrive_ratio</f>
        <v>736.0902564102563</v>
      </c>
      <c r="BE357" s="99">
        <f t="shared" si="277"/>
        <v>12.268170940170938</v>
      </c>
      <c r="BF357" s="99">
        <f>BE357*Input!$N$23</f>
        <v>28866.981685880331</v>
      </c>
      <c r="BG357" s="100">
        <f t="shared" si="278"/>
        <v>28.866981685880333</v>
      </c>
      <c r="BH357" s="95">
        <v>6340</v>
      </c>
      <c r="BI357" s="99">
        <f>'Max limit'!AX357*Input!PrimaryDrive_ratio*Input!Gear3_ratio*Input!FinalDrive_ratio</f>
        <v>920.11282051282046</v>
      </c>
      <c r="BJ357" s="99">
        <f t="shared" si="279"/>
        <v>15.335213675213675</v>
      </c>
      <c r="BK357" s="99">
        <f>BJ357*Input!$N$23</f>
        <v>36083.727107350423</v>
      </c>
      <c r="BL357" s="100">
        <f t="shared" si="280"/>
        <v>36.083727107350427</v>
      </c>
      <c r="BM357" s="95">
        <v>6340</v>
      </c>
      <c r="BN357" s="99">
        <f>'Max limit'!AX357*Input!PrimaryDrive_ratio*Input!Gear4_ratio*Input!FinalDrive_ratio</f>
        <v>1104.1353846153847</v>
      </c>
      <c r="BO357" s="99">
        <f t="shared" si="281"/>
        <v>18.402256410256413</v>
      </c>
      <c r="BP357" s="99">
        <f>BO357*Input!$N$23</f>
        <v>43300.472528820515</v>
      </c>
      <c r="BQ357" s="100">
        <f t="shared" si="282"/>
        <v>43.300472528820514</v>
      </c>
      <c r="BR357" s="95">
        <v>6340</v>
      </c>
      <c r="BS357" s="99">
        <f>'Max limit'!AX357*Input!PrimaryDrive_ratio*Input!Gear5_ratio*Input!FinalDrive_ratio</f>
        <v>1265.155128205128</v>
      </c>
      <c r="BT357" s="99">
        <f t="shared" si="283"/>
        <v>21.085918803418799</v>
      </c>
      <c r="BU357" s="99">
        <f>BT357*Input!$N$23</f>
        <v>49615.124772606818</v>
      </c>
      <c r="BV357" s="100">
        <f t="shared" si="284"/>
        <v>49.615124772606819</v>
      </c>
      <c r="BW357" s="95">
        <v>6340</v>
      </c>
      <c r="BX357" s="99">
        <f>'Max limit'!AX357*Input!PrimaryDrive_ratio*Input!Gear6_ratio*Input!FinalDrive_ratio</f>
        <v>1440.1765886287626</v>
      </c>
      <c r="BY357" s="99">
        <f t="shared" si="285"/>
        <v>24.002943143812711</v>
      </c>
      <c r="BZ357" s="99">
        <f>BY357*Input!$N$23</f>
        <v>56478.877211505009</v>
      </c>
      <c r="CA357" s="100">
        <f t="shared" si="286"/>
        <v>56.478877211505008</v>
      </c>
      <c r="CC357" s="95">
        <v>6340</v>
      </c>
      <c r="CD357" s="94">
        <f t="shared" si="287"/>
        <v>22</v>
      </c>
      <c r="CE357" s="94">
        <f t="shared" si="288"/>
        <v>29</v>
      </c>
      <c r="CF357" s="94">
        <f t="shared" si="289"/>
        <v>36</v>
      </c>
      <c r="CG357" s="94">
        <f t="shared" si="290"/>
        <v>43.5</v>
      </c>
      <c r="CH357" s="94">
        <f t="shared" si="291"/>
        <v>49.5</v>
      </c>
      <c r="CI357" s="94">
        <f t="shared" si="292"/>
        <v>56.5</v>
      </c>
      <c r="CK357" s="95">
        <v>6340</v>
      </c>
      <c r="CL357" s="162">
        <f t="shared" si="293"/>
        <v>9.3254677754677768</v>
      </c>
      <c r="CM357" s="162">
        <f t="shared" si="294"/>
        <v>12.268170940170938</v>
      </c>
      <c r="CN357" s="162">
        <f t="shared" si="295"/>
        <v>15.335213675213675</v>
      </c>
      <c r="CO357" s="162">
        <f t="shared" si="296"/>
        <v>18.402256410256413</v>
      </c>
      <c r="CP357" s="162">
        <f t="shared" si="297"/>
        <v>21.085918803418799</v>
      </c>
      <c r="CQ357" s="162">
        <f t="shared" si="298"/>
        <v>24.002943143812711</v>
      </c>
    </row>
    <row r="358" spans="1:95" ht="19.5" thickTop="1" thickBot="1">
      <c r="A358" s="70">
        <v>6390</v>
      </c>
      <c r="B358" s="70">
        <v>91.634</v>
      </c>
      <c r="C358" s="70">
        <v>100.715</v>
      </c>
      <c r="D358" s="70">
        <v>85.994</v>
      </c>
      <c r="E358" s="70">
        <v>4.5739999999999998</v>
      </c>
      <c r="G358" s="92">
        <v>1</v>
      </c>
      <c r="H358" s="93">
        <f t="shared" si="299"/>
        <v>13.835240274599542</v>
      </c>
      <c r="O358" s="95">
        <v>6350</v>
      </c>
      <c r="P358" s="94">
        <f t="shared" si="251"/>
        <v>12.91806176537199</v>
      </c>
      <c r="Q358" s="94">
        <f t="shared" si="252"/>
        <v>13.1475366891354</v>
      </c>
      <c r="R358" s="94">
        <f t="shared" si="253"/>
        <v>13.194322891911122</v>
      </c>
      <c r="S358" s="94">
        <f t="shared" si="254"/>
        <v>12.930807602048086</v>
      </c>
      <c r="T358" s="94">
        <f t="shared" si="255"/>
        <v>12.653040065112688</v>
      </c>
      <c r="U358" s="94">
        <f t="shared" si="256"/>
        <v>12.159697604543402</v>
      </c>
      <c r="V358" s="82"/>
      <c r="W358" s="95">
        <v>6350</v>
      </c>
      <c r="X358" s="161">
        <f t="shared" si="264"/>
        <v>9.0376500266396818</v>
      </c>
      <c r="Y358" s="161">
        <f t="shared" si="265"/>
        <v>9.1297652428373439</v>
      </c>
      <c r="Z358" s="161">
        <f t="shared" si="266"/>
        <v>9.0669758607140309</v>
      </c>
      <c r="AA358" s="161">
        <f t="shared" si="267"/>
        <v>8.7655950017574433</v>
      </c>
      <c r="AB358" s="161">
        <f t="shared" si="268"/>
        <v>8.4492606814860203</v>
      </c>
      <c r="AC358" s="161">
        <f t="shared" si="269"/>
        <v>7.9559182209167307</v>
      </c>
      <c r="AD358" s="82"/>
      <c r="AE358" s="82"/>
      <c r="AF358" s="82"/>
      <c r="AG358" s="95">
        <v>6350</v>
      </c>
      <c r="AH358" s="161">
        <f t="shared" si="270"/>
        <v>-11.278636793628905</v>
      </c>
      <c r="AI358" s="161">
        <f t="shared" si="271"/>
        <v>-11.536052600391132</v>
      </c>
      <c r="AJ358" s="161">
        <f t="shared" si="272"/>
        <v>-11.879013878011897</v>
      </c>
      <c r="AK358" s="161">
        <f t="shared" si="273"/>
        <v>-12.298188772881717</v>
      </c>
      <c r="AL358" s="161">
        <f t="shared" si="274"/>
        <v>-12.72748578879243</v>
      </c>
      <c r="AM358" s="161">
        <f t="shared" si="275"/>
        <v>-13.260295646207261</v>
      </c>
      <c r="AN358" s="81"/>
      <c r="AO358" s="81"/>
      <c r="AP358" s="95">
        <v>6350</v>
      </c>
      <c r="AQ358" s="94">
        <f t="shared" si="257"/>
        <v>93.005386644783343</v>
      </c>
      <c r="AR358" s="94">
        <f t="shared" si="258"/>
        <v>160.96315963001152</v>
      </c>
      <c r="AS358" s="94">
        <f t="shared" si="259"/>
        <v>251.50493692189298</v>
      </c>
      <c r="AT358" s="94">
        <f t="shared" si="260"/>
        <v>362.16710916752584</v>
      </c>
      <c r="AU358" s="94">
        <f t="shared" si="261"/>
        <v>475.5015213679539</v>
      </c>
      <c r="AV358" s="94">
        <f t="shared" si="262"/>
        <v>616.16332372546935</v>
      </c>
      <c r="AW358" s="81"/>
      <c r="AX358" s="95">
        <v>6350</v>
      </c>
      <c r="AY358" s="99">
        <f>'Max limit'!AX358*Input!PrimaryDrive_ratio*Input!Gear1_ratio*Input!FinalDrive_ratio</f>
        <v>560.41060291060296</v>
      </c>
      <c r="AZ358" s="99">
        <f t="shared" si="276"/>
        <v>9.3401767151767157</v>
      </c>
      <c r="BA358" s="99">
        <f>AZ358*Input!$N$23</f>
        <v>21977.417130457379</v>
      </c>
      <c r="BB358" s="97">
        <f t="shared" si="263"/>
        <v>21.977417130457379</v>
      </c>
      <c r="BC358" s="95">
        <v>6350</v>
      </c>
      <c r="BD358" s="99">
        <f>'Max limit'!AX358*Input!PrimaryDrive_ratio*Input!Gear2_ratio*Input!FinalDrive_ratio</f>
        <v>737.25128205128192</v>
      </c>
      <c r="BE358" s="99">
        <f t="shared" si="277"/>
        <v>12.287521367521366</v>
      </c>
      <c r="BF358" s="99">
        <f>BE358*Input!$N$23</f>
        <v>28912.513202735034</v>
      </c>
      <c r="BG358" s="100">
        <f t="shared" si="278"/>
        <v>28.912513202735035</v>
      </c>
      <c r="BH358" s="95">
        <v>6350</v>
      </c>
      <c r="BI358" s="99">
        <f>'Max limit'!AX358*Input!PrimaryDrive_ratio*Input!Gear3_ratio*Input!FinalDrive_ratio</f>
        <v>921.56410256410243</v>
      </c>
      <c r="BJ358" s="99">
        <f t="shared" si="279"/>
        <v>15.359401709401707</v>
      </c>
      <c r="BK358" s="99">
        <f>BJ358*Input!$N$23</f>
        <v>36140.641503418788</v>
      </c>
      <c r="BL358" s="100">
        <f t="shared" si="280"/>
        <v>36.140641503418792</v>
      </c>
      <c r="BM358" s="95">
        <v>6350</v>
      </c>
      <c r="BN358" s="99">
        <f>'Max limit'!AX358*Input!PrimaryDrive_ratio*Input!Gear4_ratio*Input!FinalDrive_ratio</f>
        <v>1105.876923076923</v>
      </c>
      <c r="BO358" s="99">
        <f t="shared" si="281"/>
        <v>18.43128205128205</v>
      </c>
      <c r="BP358" s="99">
        <f>BO358*Input!$N$23</f>
        <v>43368.769804102551</v>
      </c>
      <c r="BQ358" s="100">
        <f t="shared" si="282"/>
        <v>43.368769804102548</v>
      </c>
      <c r="BR358" s="95">
        <v>6350</v>
      </c>
      <c r="BS358" s="99">
        <f>'Max limit'!AX358*Input!PrimaryDrive_ratio*Input!Gear5_ratio*Input!FinalDrive_ratio</f>
        <v>1267.1506410256409</v>
      </c>
      <c r="BT358" s="99">
        <f t="shared" si="283"/>
        <v>21.119177350427346</v>
      </c>
      <c r="BU358" s="99">
        <f>BT358*Input!$N$23</f>
        <v>49693.382067200837</v>
      </c>
      <c r="BV358" s="100">
        <f t="shared" si="284"/>
        <v>49.693382067200837</v>
      </c>
      <c r="BW358" s="95">
        <v>6350</v>
      </c>
      <c r="BX358" s="99">
        <f>'Max limit'!AX358*Input!PrimaryDrive_ratio*Input!Gear6_ratio*Input!FinalDrive_ratio</f>
        <v>1442.4481605351168</v>
      </c>
      <c r="BY358" s="99">
        <f t="shared" si="285"/>
        <v>24.04080267558528</v>
      </c>
      <c r="BZ358" s="99">
        <f>BY358*Input!$N$23</f>
        <v>56567.960614046802</v>
      </c>
      <c r="CA358" s="100">
        <f t="shared" si="286"/>
        <v>56.567960614046804</v>
      </c>
      <c r="CC358" s="95">
        <v>6350</v>
      </c>
      <c r="CD358" s="94">
        <f t="shared" si="287"/>
        <v>22</v>
      </c>
      <c r="CE358" s="94">
        <f t="shared" si="288"/>
        <v>29</v>
      </c>
      <c r="CF358" s="94">
        <f t="shared" si="289"/>
        <v>36</v>
      </c>
      <c r="CG358" s="94">
        <f t="shared" si="290"/>
        <v>43.5</v>
      </c>
      <c r="CH358" s="94">
        <f t="shared" si="291"/>
        <v>49.5</v>
      </c>
      <c r="CI358" s="94">
        <f t="shared" si="292"/>
        <v>56.5</v>
      </c>
      <c r="CK358" s="95">
        <v>6350</v>
      </c>
      <c r="CL358" s="162">
        <f t="shared" si="293"/>
        <v>9.3401767151767157</v>
      </c>
      <c r="CM358" s="162">
        <f t="shared" si="294"/>
        <v>12.287521367521366</v>
      </c>
      <c r="CN358" s="162">
        <f t="shared" si="295"/>
        <v>15.359401709401707</v>
      </c>
      <c r="CO358" s="162">
        <f t="shared" si="296"/>
        <v>18.43128205128205</v>
      </c>
      <c r="CP358" s="162">
        <f t="shared" si="297"/>
        <v>21.119177350427346</v>
      </c>
      <c r="CQ358" s="162">
        <f t="shared" si="298"/>
        <v>24.04080267558528</v>
      </c>
    </row>
    <row r="359" spans="1:95" ht="19.5" thickTop="1" thickBot="1">
      <c r="A359" s="70">
        <v>6400</v>
      </c>
      <c r="B359" s="70">
        <v>91.825000000000003</v>
      </c>
      <c r="C359" s="70">
        <v>100.767</v>
      </c>
      <c r="D359" s="70">
        <v>86.167000000000002</v>
      </c>
      <c r="E359" s="70">
        <v>4.5890000000000004</v>
      </c>
      <c r="G359" s="92">
        <v>1</v>
      </c>
      <c r="H359" s="93">
        <f t="shared" si="299"/>
        <v>13.880434782608695</v>
      </c>
      <c r="O359" s="95">
        <v>6360</v>
      </c>
      <c r="P359" s="94">
        <f t="shared" si="251"/>
        <v>12.917112655667713</v>
      </c>
      <c r="Q359" s="94">
        <f t="shared" si="252"/>
        <v>13.145835932327454</v>
      </c>
      <c r="R359" s="94">
        <f t="shared" si="253"/>
        <v>13.191592983966553</v>
      </c>
      <c r="S359" s="94">
        <f t="shared" si="254"/>
        <v>12.926840469769003</v>
      </c>
      <c r="T359" s="94">
        <f t="shared" si="255"/>
        <v>12.647783254530768</v>
      </c>
      <c r="U359" s="94">
        <f t="shared" si="256"/>
        <v>12.152885735948253</v>
      </c>
      <c r="V359" s="82"/>
      <c r="W359" s="95">
        <v>6360</v>
      </c>
      <c r="X359" s="161">
        <f t="shared" si="264"/>
        <v>9.0367009169354038</v>
      </c>
      <c r="Y359" s="161">
        <f t="shared" si="265"/>
        <v>9.1280644860293982</v>
      </c>
      <c r="Z359" s="161">
        <f t="shared" si="266"/>
        <v>9.0642459527694612</v>
      </c>
      <c r="AA359" s="161">
        <f t="shared" si="267"/>
        <v>8.7616278694783603</v>
      </c>
      <c r="AB359" s="161">
        <f t="shared" si="268"/>
        <v>8.4440038709040994</v>
      </c>
      <c r="AC359" s="161">
        <f t="shared" si="269"/>
        <v>7.949106352321583</v>
      </c>
      <c r="AD359" s="82"/>
      <c r="AE359" s="82"/>
      <c r="AF359" s="82"/>
      <c r="AG359" s="95">
        <v>6360</v>
      </c>
      <c r="AH359" s="161">
        <f t="shared" si="270"/>
        <v>-11.27974725198291</v>
      </c>
      <c r="AI359" s="161">
        <f t="shared" si="271"/>
        <v>-11.537974455584111</v>
      </c>
      <c r="AJ359" s="161">
        <f t="shared" si="272"/>
        <v>-11.882016776750923</v>
      </c>
      <c r="AK359" s="161">
        <f t="shared" si="273"/>
        <v>-12.302512947065917</v>
      </c>
      <c r="AL359" s="161">
        <f t="shared" si="274"/>
        <v>-12.733163144220905</v>
      </c>
      <c r="AM359" s="161">
        <f t="shared" si="275"/>
        <v>-13.26765246429002</v>
      </c>
      <c r="AN359" s="81"/>
      <c r="AO359" s="81"/>
      <c r="AP359" s="95">
        <v>6360</v>
      </c>
      <c r="AQ359" s="94">
        <f t="shared" si="257"/>
        <v>93.298547650240636</v>
      </c>
      <c r="AR359" s="94">
        <f t="shared" si="258"/>
        <v>161.47052940095764</v>
      </c>
      <c r="AS359" s="94">
        <f t="shared" si="259"/>
        <v>252.29770218899628</v>
      </c>
      <c r="AT359" s="94">
        <f t="shared" si="260"/>
        <v>363.30869115215478</v>
      </c>
      <c r="AU359" s="94">
        <f t="shared" si="261"/>
        <v>477.00034320107113</v>
      </c>
      <c r="AV359" s="94">
        <f t="shared" si="262"/>
        <v>618.10552369931793</v>
      </c>
      <c r="AW359" s="81"/>
      <c r="AX359" s="95">
        <v>6360</v>
      </c>
      <c r="AY359" s="99">
        <f>'Max limit'!AX359*Input!PrimaryDrive_ratio*Input!Gear1_ratio*Input!FinalDrive_ratio</f>
        <v>561.29313929313935</v>
      </c>
      <c r="AZ359" s="99">
        <f t="shared" si="276"/>
        <v>9.3548856548856563</v>
      </c>
      <c r="BA359" s="99">
        <f>AZ359*Input!$N$23</f>
        <v>22012.027236174636</v>
      </c>
      <c r="BB359" s="97">
        <f t="shared" si="263"/>
        <v>22.012027236174635</v>
      </c>
      <c r="BC359" s="95">
        <v>6360</v>
      </c>
      <c r="BD359" s="99">
        <f>'Max limit'!AX359*Input!PrimaryDrive_ratio*Input!Gear2_ratio*Input!FinalDrive_ratio</f>
        <v>738.41230769230765</v>
      </c>
      <c r="BE359" s="99">
        <f t="shared" si="277"/>
        <v>12.306871794871794</v>
      </c>
      <c r="BF359" s="99">
        <f>BE359*Input!$N$23</f>
        <v>28958.044719589736</v>
      </c>
      <c r="BG359" s="100">
        <f t="shared" si="278"/>
        <v>28.958044719589736</v>
      </c>
      <c r="BH359" s="95">
        <v>6360</v>
      </c>
      <c r="BI359" s="99">
        <f>'Max limit'!AX359*Input!PrimaryDrive_ratio*Input!Gear3_ratio*Input!FinalDrive_ratio</f>
        <v>923.01538461538451</v>
      </c>
      <c r="BJ359" s="99">
        <f t="shared" si="279"/>
        <v>15.383589743589742</v>
      </c>
      <c r="BK359" s="99">
        <f>BJ359*Input!$N$23</f>
        <v>36197.555899487168</v>
      </c>
      <c r="BL359" s="100">
        <f t="shared" si="280"/>
        <v>36.19755589948717</v>
      </c>
      <c r="BM359" s="95">
        <v>6360</v>
      </c>
      <c r="BN359" s="99">
        <f>'Max limit'!AX359*Input!PrimaryDrive_ratio*Input!Gear4_ratio*Input!FinalDrive_ratio</f>
        <v>1107.6184615384616</v>
      </c>
      <c r="BO359" s="99">
        <f t="shared" si="281"/>
        <v>18.460307692307694</v>
      </c>
      <c r="BP359" s="99">
        <f>BO359*Input!$N$23</f>
        <v>43437.067079384615</v>
      </c>
      <c r="BQ359" s="100">
        <f t="shared" si="282"/>
        <v>43.437067079384612</v>
      </c>
      <c r="BR359" s="95">
        <v>6360</v>
      </c>
      <c r="BS359" s="99">
        <f>'Max limit'!AX359*Input!PrimaryDrive_ratio*Input!Gear5_ratio*Input!FinalDrive_ratio</f>
        <v>1269.1461538461538</v>
      </c>
      <c r="BT359" s="99">
        <f t="shared" si="283"/>
        <v>21.152435897435897</v>
      </c>
      <c r="BU359" s="99">
        <f>BT359*Input!$N$23</f>
        <v>49771.639361794863</v>
      </c>
      <c r="BV359" s="100">
        <f t="shared" si="284"/>
        <v>49.771639361794861</v>
      </c>
      <c r="BW359" s="95">
        <v>6360</v>
      </c>
      <c r="BX359" s="99">
        <f>'Max limit'!AX359*Input!PrimaryDrive_ratio*Input!Gear6_ratio*Input!FinalDrive_ratio</f>
        <v>1444.7197324414715</v>
      </c>
      <c r="BY359" s="99">
        <f t="shared" si="285"/>
        <v>24.078662207357858</v>
      </c>
      <c r="BZ359" s="99">
        <f>BY359*Input!$N$23</f>
        <v>56657.044016588618</v>
      </c>
      <c r="CA359" s="100">
        <f t="shared" si="286"/>
        <v>56.657044016588614</v>
      </c>
      <c r="CC359" s="95">
        <v>6360</v>
      </c>
      <c r="CD359" s="94">
        <f t="shared" si="287"/>
        <v>22</v>
      </c>
      <c r="CE359" s="94">
        <f t="shared" si="288"/>
        <v>29</v>
      </c>
      <c r="CF359" s="94">
        <f t="shared" si="289"/>
        <v>36</v>
      </c>
      <c r="CG359" s="94">
        <f t="shared" si="290"/>
        <v>43.5</v>
      </c>
      <c r="CH359" s="94">
        <f t="shared" si="291"/>
        <v>50</v>
      </c>
      <c r="CI359" s="94">
        <f t="shared" si="292"/>
        <v>56.5</v>
      </c>
      <c r="CK359" s="95">
        <v>6360</v>
      </c>
      <c r="CL359" s="162">
        <f t="shared" si="293"/>
        <v>9.3548856548856563</v>
      </c>
      <c r="CM359" s="162">
        <f t="shared" si="294"/>
        <v>12.306871794871794</v>
      </c>
      <c r="CN359" s="162">
        <f t="shared" si="295"/>
        <v>15.383589743589742</v>
      </c>
      <c r="CO359" s="162">
        <f t="shared" si="296"/>
        <v>18.460307692307694</v>
      </c>
      <c r="CP359" s="162">
        <f t="shared" si="297"/>
        <v>21.152435897435897</v>
      </c>
      <c r="CQ359" s="162">
        <f t="shared" si="298"/>
        <v>24.078662207357858</v>
      </c>
    </row>
    <row r="360" spans="1:95" ht="19.5" thickTop="1" thickBot="1">
      <c r="A360" s="70">
        <v>6410</v>
      </c>
      <c r="B360" s="70">
        <v>92.016999999999996</v>
      </c>
      <c r="C360" s="70">
        <v>100.82</v>
      </c>
      <c r="D360" s="70">
        <v>86.340999999999994</v>
      </c>
      <c r="E360" s="70">
        <v>4.6040000000000001</v>
      </c>
      <c r="G360" s="92">
        <v>1</v>
      </c>
      <c r="H360" s="93">
        <f t="shared" si="299"/>
        <v>13.925629290617849</v>
      </c>
      <c r="O360" s="95">
        <v>6370</v>
      </c>
      <c r="P360" s="94">
        <f t="shared" si="251"/>
        <v>12.916162052478455</v>
      </c>
      <c r="Q360" s="94">
        <f t="shared" si="252"/>
        <v>13.144132499269615</v>
      </c>
      <c r="R360" s="94">
        <f t="shared" si="253"/>
        <v>13.188858780336783</v>
      </c>
      <c r="S360" s="94">
        <f t="shared" si="254"/>
        <v>12.922867094952895</v>
      </c>
      <c r="T360" s="94">
        <f t="shared" si="255"/>
        <v>12.642518172020317</v>
      </c>
      <c r="U360" s="94">
        <f t="shared" si="256"/>
        <v>12.146063148441076</v>
      </c>
      <c r="V360" s="82"/>
      <c r="W360" s="95">
        <v>6370</v>
      </c>
      <c r="X360" s="161">
        <f t="shared" si="264"/>
        <v>9.0357503137461457</v>
      </c>
      <c r="Y360" s="161">
        <f t="shared" si="265"/>
        <v>9.1263610529715606</v>
      </c>
      <c r="Z360" s="161">
        <f t="shared" si="266"/>
        <v>9.0615117491396902</v>
      </c>
      <c r="AA360" s="161">
        <f t="shared" si="267"/>
        <v>8.757654494662253</v>
      </c>
      <c r="AB360" s="161">
        <f t="shared" si="268"/>
        <v>8.4387387883936462</v>
      </c>
      <c r="AC360" s="161">
        <f t="shared" si="269"/>
        <v>7.9422837648144062</v>
      </c>
      <c r="AD360" s="82"/>
      <c r="AE360" s="82"/>
      <c r="AF360" s="82"/>
      <c r="AG360" s="95">
        <v>6370</v>
      </c>
      <c r="AH360" s="161">
        <f t="shared" si="270"/>
        <v>-11.280859457714341</v>
      </c>
      <c r="AI360" s="161">
        <f t="shared" si="271"/>
        <v>-11.539899334939468</v>
      </c>
      <c r="AJ360" s="161">
        <f t="shared" si="272"/>
        <v>-11.885024400743671</v>
      </c>
      <c r="AK360" s="161">
        <f t="shared" si="273"/>
        <v>-12.306843925615475</v>
      </c>
      <c r="AL360" s="161">
        <f t="shared" si="274"/>
        <v>-12.738849433332192</v>
      </c>
      <c r="AM360" s="161">
        <f t="shared" si="275"/>
        <v>-13.275020858797772</v>
      </c>
      <c r="AN360" s="81"/>
      <c r="AO360" s="81"/>
      <c r="AP360" s="95">
        <v>6370</v>
      </c>
      <c r="AQ360" s="94">
        <f t="shared" si="257"/>
        <v>93.592169963338279</v>
      </c>
      <c r="AR360" s="94">
        <f t="shared" si="258"/>
        <v>161.97869755077224</v>
      </c>
      <c r="AS360" s="94">
        <f t="shared" si="259"/>
        <v>253.09171492308161</v>
      </c>
      <c r="AT360" s="94">
        <f t="shared" si="260"/>
        <v>364.45206948923766</v>
      </c>
      <c r="AU360" s="94">
        <f t="shared" si="261"/>
        <v>478.50152352645119</v>
      </c>
      <c r="AV360" s="94">
        <f t="shared" si="262"/>
        <v>620.05077984936429</v>
      </c>
      <c r="AW360" s="81"/>
      <c r="AX360" s="95">
        <v>6370</v>
      </c>
      <c r="AY360" s="99">
        <f>'Max limit'!AX360*Input!PrimaryDrive_ratio*Input!Gear1_ratio*Input!FinalDrive_ratio</f>
        <v>562.17567567567573</v>
      </c>
      <c r="AZ360" s="99">
        <f t="shared" si="276"/>
        <v>9.3695945945945951</v>
      </c>
      <c r="BA360" s="99">
        <f>AZ360*Input!$N$23</f>
        <v>22046.637341891888</v>
      </c>
      <c r="BB360" s="97">
        <f t="shared" si="263"/>
        <v>22.046637341891888</v>
      </c>
      <c r="BC360" s="95">
        <v>6370</v>
      </c>
      <c r="BD360" s="99">
        <f>'Max limit'!AX360*Input!PrimaryDrive_ratio*Input!Gear2_ratio*Input!FinalDrive_ratio</f>
        <v>739.57333333333327</v>
      </c>
      <c r="BE360" s="99">
        <f t="shared" si="277"/>
        <v>12.326222222222221</v>
      </c>
      <c r="BF360" s="99">
        <f>BE360*Input!$N$23</f>
        <v>29003.576236444434</v>
      </c>
      <c r="BG360" s="100">
        <f t="shared" si="278"/>
        <v>29.003576236444434</v>
      </c>
      <c r="BH360" s="95">
        <v>6370</v>
      </c>
      <c r="BI360" s="99">
        <f>'Max limit'!AX360*Input!PrimaryDrive_ratio*Input!Gear3_ratio*Input!FinalDrive_ratio</f>
        <v>924.46666666666647</v>
      </c>
      <c r="BJ360" s="99">
        <f t="shared" si="279"/>
        <v>15.407777777777774</v>
      </c>
      <c r="BK360" s="99">
        <f>BJ360*Input!$N$23</f>
        <v>36254.47029555554</v>
      </c>
      <c r="BL360" s="100">
        <f t="shared" si="280"/>
        <v>36.254470295555542</v>
      </c>
      <c r="BM360" s="95">
        <v>6370</v>
      </c>
      <c r="BN360" s="99">
        <f>'Max limit'!AX360*Input!PrimaryDrive_ratio*Input!Gear4_ratio*Input!FinalDrive_ratio</f>
        <v>1109.3599999999999</v>
      </c>
      <c r="BO360" s="99">
        <f t="shared" si="281"/>
        <v>18.489333333333331</v>
      </c>
      <c r="BP360" s="99">
        <f>BO360*Input!$N$23</f>
        <v>43505.364354666657</v>
      </c>
      <c r="BQ360" s="100">
        <f t="shared" si="282"/>
        <v>43.505364354666661</v>
      </c>
      <c r="BR360" s="95">
        <v>6370</v>
      </c>
      <c r="BS360" s="99">
        <f>'Max limit'!AX360*Input!PrimaryDrive_ratio*Input!Gear5_ratio*Input!FinalDrive_ratio</f>
        <v>1271.1416666666664</v>
      </c>
      <c r="BT360" s="99">
        <f t="shared" si="283"/>
        <v>21.18569444444444</v>
      </c>
      <c r="BU360" s="99">
        <f>BT360*Input!$N$23</f>
        <v>49849.896656388868</v>
      </c>
      <c r="BV360" s="100">
        <f t="shared" si="284"/>
        <v>49.849896656388871</v>
      </c>
      <c r="BW360" s="95">
        <v>6370</v>
      </c>
      <c r="BX360" s="99">
        <f>'Max limit'!AX360*Input!PrimaryDrive_ratio*Input!Gear6_ratio*Input!FinalDrive_ratio</f>
        <v>1446.9913043478259</v>
      </c>
      <c r="BY360" s="99">
        <f t="shared" si="285"/>
        <v>24.11652173913043</v>
      </c>
      <c r="BZ360" s="99">
        <f>BY360*Input!$N$23</f>
        <v>56746.127419130411</v>
      </c>
      <c r="CA360" s="100">
        <f t="shared" si="286"/>
        <v>56.74612741913041</v>
      </c>
      <c r="CC360" s="95">
        <v>6370</v>
      </c>
      <c r="CD360" s="94">
        <f t="shared" si="287"/>
        <v>22</v>
      </c>
      <c r="CE360" s="94">
        <f t="shared" si="288"/>
        <v>29</v>
      </c>
      <c r="CF360" s="94">
        <f t="shared" si="289"/>
        <v>36.5</v>
      </c>
      <c r="CG360" s="94">
        <f t="shared" si="290"/>
        <v>43.5</v>
      </c>
      <c r="CH360" s="94">
        <f t="shared" si="291"/>
        <v>50</v>
      </c>
      <c r="CI360" s="94">
        <f t="shared" si="292"/>
        <v>56.5</v>
      </c>
      <c r="CK360" s="95">
        <v>6370</v>
      </c>
      <c r="CL360" s="162">
        <f t="shared" si="293"/>
        <v>9.3695945945945951</v>
      </c>
      <c r="CM360" s="162">
        <f t="shared" si="294"/>
        <v>12.326222222222221</v>
      </c>
      <c r="CN360" s="162">
        <f t="shared" si="295"/>
        <v>15.407777777777774</v>
      </c>
      <c r="CO360" s="162">
        <f t="shared" si="296"/>
        <v>18.489333333333331</v>
      </c>
      <c r="CP360" s="162">
        <f t="shared" si="297"/>
        <v>21.18569444444444</v>
      </c>
      <c r="CQ360" s="162">
        <f t="shared" si="298"/>
        <v>24.11652173913043</v>
      </c>
    </row>
    <row r="361" spans="1:95" ht="19.5" thickTop="1" thickBot="1">
      <c r="A361" s="70">
        <v>6420</v>
      </c>
      <c r="B361" s="70">
        <v>92.21</v>
      </c>
      <c r="C361" s="70">
        <v>100.875</v>
      </c>
      <c r="D361" s="70">
        <v>86.518000000000001</v>
      </c>
      <c r="E361" s="70">
        <v>4.6189999999999998</v>
      </c>
      <c r="G361" s="92">
        <v>1</v>
      </c>
      <c r="H361" s="93">
        <f t="shared" si="299"/>
        <v>13.970823798627002</v>
      </c>
      <c r="O361" s="95">
        <v>6380</v>
      </c>
      <c r="P361" s="94">
        <f t="shared" si="251"/>
        <v>12.915209955804221</v>
      </c>
      <c r="Q361" s="94">
        <f t="shared" si="252"/>
        <v>13.14242638996188</v>
      </c>
      <c r="R361" s="94">
        <f t="shared" si="253"/>
        <v>13.186120281021811</v>
      </c>
      <c r="S361" s="94">
        <f t="shared" si="254"/>
        <v>12.918887477599766</v>
      </c>
      <c r="T361" s="94">
        <f t="shared" si="255"/>
        <v>12.637244817581333</v>
      </c>
      <c r="U361" s="94">
        <f t="shared" si="256"/>
        <v>12.139229842021868</v>
      </c>
      <c r="V361" s="82"/>
      <c r="W361" s="95">
        <v>6380</v>
      </c>
      <c r="X361" s="161">
        <f t="shared" si="264"/>
        <v>9.034798217071911</v>
      </c>
      <c r="Y361" s="161">
        <f t="shared" si="265"/>
        <v>9.1246549436638258</v>
      </c>
      <c r="Z361" s="161">
        <f t="shared" si="266"/>
        <v>9.0587732498247195</v>
      </c>
      <c r="AA361" s="161">
        <f t="shared" si="267"/>
        <v>8.7536748773091215</v>
      </c>
      <c r="AB361" s="161">
        <f t="shared" si="268"/>
        <v>8.4334654339546624</v>
      </c>
      <c r="AC361" s="161">
        <f t="shared" si="269"/>
        <v>7.9354504583951977</v>
      </c>
      <c r="AD361" s="82"/>
      <c r="AE361" s="82"/>
      <c r="AF361" s="82"/>
      <c r="AG361" s="95">
        <v>6380</v>
      </c>
      <c r="AH361" s="161">
        <f t="shared" si="270"/>
        <v>-11.281973410823197</v>
      </c>
      <c r="AI361" s="161">
        <f t="shared" si="271"/>
        <v>-11.541827238457207</v>
      </c>
      <c r="AJ361" s="161">
        <f t="shared" si="272"/>
        <v>-11.888036749990139</v>
      </c>
      <c r="AK361" s="161">
        <f t="shared" si="273"/>
        <v>-12.311181708530388</v>
      </c>
      <c r="AL361" s="161">
        <f t="shared" si="274"/>
        <v>-12.744544656126294</v>
      </c>
      <c r="AM361" s="161">
        <f t="shared" si="275"/>
        <v>-13.282400829730518</v>
      </c>
      <c r="AN361" s="81"/>
      <c r="AO361" s="81"/>
      <c r="AP361" s="95">
        <v>6380</v>
      </c>
      <c r="AQ361" s="94">
        <f t="shared" si="257"/>
        <v>93.8862535840763</v>
      </c>
      <c r="AR361" s="94">
        <f t="shared" si="258"/>
        <v>162.48766407945541</v>
      </c>
      <c r="AS361" s="94">
        <f t="shared" si="259"/>
        <v>253.88697512414919</v>
      </c>
      <c r="AT361" s="94">
        <f t="shared" si="260"/>
        <v>365.59724417877482</v>
      </c>
      <c r="AU361" s="94">
        <f t="shared" si="261"/>
        <v>480.00506234409431</v>
      </c>
      <c r="AV361" s="94">
        <f t="shared" si="262"/>
        <v>621.99909217560912</v>
      </c>
      <c r="AW361" s="81"/>
      <c r="AX361" s="95">
        <v>6380</v>
      </c>
      <c r="AY361" s="99">
        <f>'Max limit'!AX361*Input!PrimaryDrive_ratio*Input!Gear1_ratio*Input!FinalDrive_ratio</f>
        <v>563.05821205821201</v>
      </c>
      <c r="AZ361" s="99">
        <f t="shared" si="276"/>
        <v>9.3843035343035339</v>
      </c>
      <c r="BA361" s="99">
        <f>AZ361*Input!$N$23</f>
        <v>22081.247447609141</v>
      </c>
      <c r="BB361" s="97">
        <f t="shared" si="263"/>
        <v>22.08124744760914</v>
      </c>
      <c r="BC361" s="95">
        <v>6380</v>
      </c>
      <c r="BD361" s="99">
        <f>'Max limit'!AX361*Input!PrimaryDrive_ratio*Input!Gear2_ratio*Input!FinalDrive_ratio</f>
        <v>740.73435897435888</v>
      </c>
      <c r="BE361" s="99">
        <f t="shared" si="277"/>
        <v>12.345572649572649</v>
      </c>
      <c r="BF361" s="99">
        <f>BE361*Input!$N$23</f>
        <v>29049.107753299137</v>
      </c>
      <c r="BG361" s="100">
        <f t="shared" si="278"/>
        <v>29.049107753299136</v>
      </c>
      <c r="BH361" s="95">
        <v>6380</v>
      </c>
      <c r="BI361" s="99">
        <f>'Max limit'!AX361*Input!PrimaryDrive_ratio*Input!Gear3_ratio*Input!FinalDrive_ratio</f>
        <v>925.91794871794866</v>
      </c>
      <c r="BJ361" s="99">
        <f t="shared" si="279"/>
        <v>15.431965811965812</v>
      </c>
      <c r="BK361" s="99">
        <f>BJ361*Input!$N$23</f>
        <v>36311.384691623927</v>
      </c>
      <c r="BL361" s="100">
        <f t="shared" si="280"/>
        <v>36.311384691623928</v>
      </c>
      <c r="BM361" s="95">
        <v>6380</v>
      </c>
      <c r="BN361" s="99">
        <f>'Max limit'!AX361*Input!PrimaryDrive_ratio*Input!Gear4_ratio*Input!FinalDrive_ratio</f>
        <v>1111.1015384615384</v>
      </c>
      <c r="BO361" s="99">
        <f t="shared" si="281"/>
        <v>18.518358974358975</v>
      </c>
      <c r="BP361" s="99">
        <f>BO361*Input!$N$23</f>
        <v>43573.661629948714</v>
      </c>
      <c r="BQ361" s="100">
        <f t="shared" si="282"/>
        <v>43.573661629948717</v>
      </c>
      <c r="BR361" s="95">
        <v>6380</v>
      </c>
      <c r="BS361" s="99">
        <f>'Max limit'!AX361*Input!PrimaryDrive_ratio*Input!Gear5_ratio*Input!FinalDrive_ratio</f>
        <v>1273.1371794871793</v>
      </c>
      <c r="BT361" s="99">
        <f t="shared" si="283"/>
        <v>21.218952991452987</v>
      </c>
      <c r="BU361" s="99">
        <f>BT361*Input!$N$23</f>
        <v>49928.153950982887</v>
      </c>
      <c r="BV361" s="100">
        <f t="shared" si="284"/>
        <v>49.928153950982889</v>
      </c>
      <c r="BW361" s="95">
        <v>6380</v>
      </c>
      <c r="BX361" s="99">
        <f>'Max limit'!AX361*Input!PrimaryDrive_ratio*Input!Gear6_ratio*Input!FinalDrive_ratio</f>
        <v>1449.2628762541806</v>
      </c>
      <c r="BY361" s="99">
        <f t="shared" si="285"/>
        <v>24.154381270903009</v>
      </c>
      <c r="BZ361" s="99">
        <f>BY361*Input!$N$23</f>
        <v>56835.210821672226</v>
      </c>
      <c r="CA361" s="100">
        <f t="shared" si="286"/>
        <v>56.835210821672227</v>
      </c>
      <c r="CC361" s="95">
        <v>6380</v>
      </c>
      <c r="CD361" s="94">
        <f t="shared" si="287"/>
        <v>22</v>
      </c>
      <c r="CE361" s="94">
        <f t="shared" si="288"/>
        <v>29</v>
      </c>
      <c r="CF361" s="94">
        <f t="shared" si="289"/>
        <v>36.5</v>
      </c>
      <c r="CG361" s="94">
        <f t="shared" si="290"/>
        <v>43.5</v>
      </c>
      <c r="CH361" s="94">
        <f t="shared" si="291"/>
        <v>50</v>
      </c>
      <c r="CI361" s="94">
        <f t="shared" si="292"/>
        <v>57</v>
      </c>
      <c r="CK361" s="95">
        <v>6380</v>
      </c>
      <c r="CL361" s="162">
        <f t="shared" si="293"/>
        <v>9.3843035343035339</v>
      </c>
      <c r="CM361" s="162">
        <f t="shared" si="294"/>
        <v>12.345572649572649</v>
      </c>
      <c r="CN361" s="162">
        <f t="shared" si="295"/>
        <v>15.431965811965812</v>
      </c>
      <c r="CO361" s="162">
        <f t="shared" si="296"/>
        <v>18.518358974358975</v>
      </c>
      <c r="CP361" s="162">
        <f t="shared" si="297"/>
        <v>21.218952991452987</v>
      </c>
      <c r="CQ361" s="162">
        <f t="shared" si="298"/>
        <v>24.154381270903009</v>
      </c>
    </row>
    <row r="362" spans="1:95" ht="19.5" thickTop="1" thickBot="1">
      <c r="A362" s="70">
        <v>6430</v>
      </c>
      <c r="B362" s="70">
        <v>92.397000000000006</v>
      </c>
      <c r="C362" s="70">
        <v>100.922</v>
      </c>
      <c r="D362" s="70">
        <v>86.698999999999998</v>
      </c>
      <c r="E362" s="70">
        <v>4.6230000000000002</v>
      </c>
      <c r="G362" s="92">
        <v>1</v>
      </c>
      <c r="H362" s="93">
        <f t="shared" si="299"/>
        <v>14.016018306636155</v>
      </c>
      <c r="O362" s="95">
        <v>6390</v>
      </c>
      <c r="P362" s="94">
        <f t="shared" si="251"/>
        <v>12.914256365645006</v>
      </c>
      <c r="Q362" s="94">
        <f t="shared" si="252"/>
        <v>13.140717604404252</v>
      </c>
      <c r="R362" s="94">
        <f t="shared" si="253"/>
        <v>13.183377486021641</v>
      </c>
      <c r="S362" s="94">
        <f t="shared" si="254"/>
        <v>12.914901617709607</v>
      </c>
      <c r="T362" s="94">
        <f t="shared" si="255"/>
        <v>12.631963191213817</v>
      </c>
      <c r="U362" s="94">
        <f t="shared" si="256"/>
        <v>12.132385816690629</v>
      </c>
      <c r="V362" s="82"/>
      <c r="W362" s="95">
        <v>6390</v>
      </c>
      <c r="X362" s="161">
        <f t="shared" si="264"/>
        <v>9.0338446269126944</v>
      </c>
      <c r="Y362" s="161">
        <f t="shared" si="265"/>
        <v>9.122946158106199</v>
      </c>
      <c r="Z362" s="161">
        <f t="shared" si="266"/>
        <v>9.0560304548245494</v>
      </c>
      <c r="AA362" s="161">
        <f t="shared" si="267"/>
        <v>8.7496890174189641</v>
      </c>
      <c r="AB362" s="161">
        <f t="shared" si="268"/>
        <v>8.428183807587148</v>
      </c>
      <c r="AC362" s="161">
        <f t="shared" si="269"/>
        <v>7.9286064330639583</v>
      </c>
      <c r="AD362" s="82"/>
      <c r="AE362" s="82"/>
      <c r="AF362" s="82"/>
      <c r="AG362" s="95">
        <v>6390</v>
      </c>
      <c r="AH362" s="161">
        <f t="shared" si="270"/>
        <v>-11.283089111309479</v>
      </c>
      <c r="AI362" s="161">
        <f t="shared" si="271"/>
        <v>-11.543758166137328</v>
      </c>
      <c r="AJ362" s="161">
        <f t="shared" si="272"/>
        <v>-11.891053824490326</v>
      </c>
      <c r="AK362" s="161">
        <f t="shared" si="273"/>
        <v>-12.315526295810658</v>
      </c>
      <c r="AL362" s="161">
        <f t="shared" si="274"/>
        <v>-12.750248812603212</v>
      </c>
      <c r="AM362" s="161">
        <f t="shared" si="275"/>
        <v>-13.289792377088254</v>
      </c>
      <c r="AN362" s="81"/>
      <c r="AO362" s="81"/>
      <c r="AP362" s="95">
        <v>6390</v>
      </c>
      <c r="AQ362" s="94">
        <f t="shared" si="257"/>
        <v>94.180798512454757</v>
      </c>
      <c r="AR362" s="94">
        <f t="shared" si="258"/>
        <v>162.99742898700711</v>
      </c>
      <c r="AS362" s="94">
        <f t="shared" si="259"/>
        <v>254.68348279219862</v>
      </c>
      <c r="AT362" s="94">
        <f t="shared" si="260"/>
        <v>366.74421522076608</v>
      </c>
      <c r="AU362" s="94">
        <f t="shared" si="261"/>
        <v>481.51095965400049</v>
      </c>
      <c r="AV362" s="94">
        <f t="shared" si="262"/>
        <v>623.95046067805185</v>
      </c>
      <c r="AW362" s="81"/>
      <c r="AX362" s="95">
        <v>6390</v>
      </c>
      <c r="AY362" s="99">
        <f>'Max limit'!AX362*Input!PrimaryDrive_ratio*Input!Gear1_ratio*Input!FinalDrive_ratio</f>
        <v>563.94074844074851</v>
      </c>
      <c r="AZ362" s="99">
        <f t="shared" si="276"/>
        <v>9.3990124740124745</v>
      </c>
      <c r="BA362" s="99">
        <f>AZ362*Input!$N$23</f>
        <v>22115.857553326401</v>
      </c>
      <c r="BB362" s="97">
        <f t="shared" si="263"/>
        <v>22.1158575533264</v>
      </c>
      <c r="BC362" s="95">
        <v>6390</v>
      </c>
      <c r="BD362" s="99">
        <f>'Max limit'!AX362*Input!PrimaryDrive_ratio*Input!Gear2_ratio*Input!FinalDrive_ratio</f>
        <v>741.89538461538461</v>
      </c>
      <c r="BE362" s="99">
        <f t="shared" si="277"/>
        <v>12.364923076923077</v>
      </c>
      <c r="BF362" s="99">
        <f>BE362*Input!$N$23</f>
        <v>29094.639270153843</v>
      </c>
      <c r="BG362" s="100">
        <f t="shared" si="278"/>
        <v>29.094639270153841</v>
      </c>
      <c r="BH362" s="95">
        <v>6390</v>
      </c>
      <c r="BI362" s="99">
        <f>'Max limit'!AX362*Input!PrimaryDrive_ratio*Input!Gear3_ratio*Input!FinalDrive_ratio</f>
        <v>927.36923076923074</v>
      </c>
      <c r="BJ362" s="99">
        <f t="shared" si="279"/>
        <v>15.456153846153846</v>
      </c>
      <c r="BK362" s="99">
        <f>BJ362*Input!$N$23</f>
        <v>36368.2990876923</v>
      </c>
      <c r="BL362" s="100">
        <f t="shared" si="280"/>
        <v>36.3682990876923</v>
      </c>
      <c r="BM362" s="95">
        <v>6390</v>
      </c>
      <c r="BN362" s="99">
        <f>'Max limit'!AX362*Input!PrimaryDrive_ratio*Input!Gear4_ratio*Input!FinalDrive_ratio</f>
        <v>1112.843076923077</v>
      </c>
      <c r="BO362" s="99">
        <f t="shared" si="281"/>
        <v>18.547384615384615</v>
      </c>
      <c r="BP362" s="99">
        <f>BO362*Input!$N$23</f>
        <v>43641.958905230764</v>
      </c>
      <c r="BQ362" s="100">
        <f t="shared" si="282"/>
        <v>43.641958905230766</v>
      </c>
      <c r="BR362" s="95">
        <v>6390</v>
      </c>
      <c r="BS362" s="99">
        <f>'Max limit'!AX362*Input!PrimaryDrive_ratio*Input!Gear5_ratio*Input!FinalDrive_ratio</f>
        <v>1275.1326923076922</v>
      </c>
      <c r="BT362" s="99">
        <f t="shared" si="283"/>
        <v>21.252211538461538</v>
      </c>
      <c r="BU362" s="99">
        <f>BT362*Input!$N$23</f>
        <v>50006.411245576914</v>
      </c>
      <c r="BV362" s="100">
        <f t="shared" si="284"/>
        <v>50.006411245576913</v>
      </c>
      <c r="BW362" s="95">
        <v>6390</v>
      </c>
      <c r="BX362" s="99">
        <f>'Max limit'!AX362*Input!PrimaryDrive_ratio*Input!Gear6_ratio*Input!FinalDrive_ratio</f>
        <v>1451.534448160535</v>
      </c>
      <c r="BY362" s="99">
        <f t="shared" si="285"/>
        <v>24.192240802675585</v>
      </c>
      <c r="BZ362" s="99">
        <f>BY362*Input!$N$23</f>
        <v>56924.294224214034</v>
      </c>
      <c r="CA362" s="100">
        <f t="shared" si="286"/>
        <v>56.924294224214037</v>
      </c>
      <c r="CC362" s="95">
        <v>6390</v>
      </c>
      <c r="CD362" s="94">
        <f t="shared" si="287"/>
        <v>22</v>
      </c>
      <c r="CE362" s="94">
        <f t="shared" si="288"/>
        <v>29</v>
      </c>
      <c r="CF362" s="94">
        <f t="shared" si="289"/>
        <v>36.5</v>
      </c>
      <c r="CG362" s="94">
        <f t="shared" si="290"/>
        <v>43.5</v>
      </c>
      <c r="CH362" s="94">
        <f t="shared" si="291"/>
        <v>50</v>
      </c>
      <c r="CI362" s="94">
        <f t="shared" si="292"/>
        <v>57</v>
      </c>
      <c r="CK362" s="95">
        <v>6390</v>
      </c>
      <c r="CL362" s="162">
        <f t="shared" si="293"/>
        <v>9.3990124740124745</v>
      </c>
      <c r="CM362" s="162">
        <f t="shared" si="294"/>
        <v>12.364923076923077</v>
      </c>
      <c r="CN362" s="162">
        <f t="shared" si="295"/>
        <v>15.456153846153846</v>
      </c>
      <c r="CO362" s="162">
        <f t="shared" si="296"/>
        <v>18.547384615384615</v>
      </c>
      <c r="CP362" s="162">
        <f t="shared" si="297"/>
        <v>21.252211538461538</v>
      </c>
      <c r="CQ362" s="162">
        <f t="shared" si="298"/>
        <v>24.192240802675585</v>
      </c>
    </row>
    <row r="363" spans="1:95" ht="19.5" thickTop="1" thickBot="1">
      <c r="A363" s="70">
        <v>6440</v>
      </c>
      <c r="B363" s="70">
        <v>92.58</v>
      </c>
      <c r="C363" s="70">
        <v>100.965</v>
      </c>
      <c r="D363" s="70">
        <v>86.88</v>
      </c>
      <c r="E363" s="70">
        <v>4.6230000000000002</v>
      </c>
      <c r="G363" s="92">
        <v>1</v>
      </c>
      <c r="H363" s="93">
        <f t="shared" si="299"/>
        <v>14.061212814645309</v>
      </c>
      <c r="O363" s="95">
        <v>6400</v>
      </c>
      <c r="P363" s="94">
        <f t="shared" si="251"/>
        <v>12.913301282000811</v>
      </c>
      <c r="Q363" s="94">
        <f t="shared" si="252"/>
        <v>13.139006142596729</v>
      </c>
      <c r="R363" s="94">
        <f t="shared" si="253"/>
        <v>13.180630395336273</v>
      </c>
      <c r="S363" s="94">
        <f t="shared" si="254"/>
        <v>12.910909515282427</v>
      </c>
      <c r="T363" s="94">
        <f t="shared" si="255"/>
        <v>12.62667329291777</v>
      </c>
      <c r="U363" s="94">
        <f t="shared" si="256"/>
        <v>12.125531072447361</v>
      </c>
      <c r="V363" s="82"/>
      <c r="W363" s="95">
        <v>6400</v>
      </c>
      <c r="X363" s="161">
        <f t="shared" si="264"/>
        <v>9.0328895432685012</v>
      </c>
      <c r="Y363" s="161">
        <f t="shared" si="265"/>
        <v>9.121234696298675</v>
      </c>
      <c r="Z363" s="161">
        <f t="shared" si="266"/>
        <v>9.0532833641391797</v>
      </c>
      <c r="AA363" s="161">
        <f t="shared" si="267"/>
        <v>8.7456969149917843</v>
      </c>
      <c r="AB363" s="161">
        <f t="shared" si="268"/>
        <v>8.4228939092910995</v>
      </c>
      <c r="AC363" s="161">
        <f t="shared" si="269"/>
        <v>7.9217516888206925</v>
      </c>
      <c r="AD363" s="82"/>
      <c r="AE363" s="82"/>
      <c r="AF363" s="82"/>
      <c r="AG363" s="95">
        <v>6400</v>
      </c>
      <c r="AH363" s="161">
        <f t="shared" si="270"/>
        <v>-11.284206559173185</v>
      </c>
      <c r="AI363" s="161">
        <f t="shared" si="271"/>
        <v>-11.545692117979829</v>
      </c>
      <c r="AJ363" s="161">
        <f t="shared" si="272"/>
        <v>-11.894075624244234</v>
      </c>
      <c r="AK363" s="161">
        <f t="shared" si="273"/>
        <v>-12.319877687456284</v>
      </c>
      <c r="AL363" s="161">
        <f t="shared" si="274"/>
        <v>-12.755961902762943</v>
      </c>
      <c r="AM363" s="161">
        <f t="shared" si="275"/>
        <v>-13.297195500870984</v>
      </c>
      <c r="AN363" s="81"/>
      <c r="AO363" s="81"/>
      <c r="AP363" s="95">
        <v>6400</v>
      </c>
      <c r="AQ363" s="94">
        <f t="shared" si="257"/>
        <v>94.475804748473521</v>
      </c>
      <c r="AR363" s="94">
        <f t="shared" si="258"/>
        <v>163.50799227342728</v>
      </c>
      <c r="AS363" s="94">
        <f t="shared" si="259"/>
        <v>255.4812379272301</v>
      </c>
      <c r="AT363" s="94">
        <f t="shared" si="260"/>
        <v>367.89298261521162</v>
      </c>
      <c r="AU363" s="94">
        <f t="shared" si="261"/>
        <v>483.01921545616943</v>
      </c>
      <c r="AV363" s="94">
        <f t="shared" si="262"/>
        <v>625.90488535669226</v>
      </c>
      <c r="AW363" s="81"/>
      <c r="AX363" s="95">
        <v>6400</v>
      </c>
      <c r="AY363" s="99">
        <f>'Max limit'!AX363*Input!PrimaryDrive_ratio*Input!Gear1_ratio*Input!FinalDrive_ratio</f>
        <v>564.82328482328478</v>
      </c>
      <c r="AZ363" s="99">
        <f t="shared" si="276"/>
        <v>9.4137214137214134</v>
      </c>
      <c r="BA363" s="99">
        <f>AZ363*Input!$N$23</f>
        <v>22150.467659043654</v>
      </c>
      <c r="BB363" s="97">
        <f t="shared" si="263"/>
        <v>22.150467659043652</v>
      </c>
      <c r="BC363" s="95">
        <v>6400</v>
      </c>
      <c r="BD363" s="99">
        <f>'Max limit'!AX363*Input!PrimaryDrive_ratio*Input!Gear2_ratio*Input!FinalDrive_ratio</f>
        <v>743.05641025641023</v>
      </c>
      <c r="BE363" s="99">
        <f t="shared" si="277"/>
        <v>12.384273504273503</v>
      </c>
      <c r="BF363" s="99">
        <f>BE363*Input!$N$23</f>
        <v>29140.170787008541</v>
      </c>
      <c r="BG363" s="100">
        <f t="shared" si="278"/>
        <v>29.14017078700854</v>
      </c>
      <c r="BH363" s="95">
        <v>6400</v>
      </c>
      <c r="BI363" s="99">
        <f>'Max limit'!AX363*Input!PrimaryDrive_ratio*Input!Gear3_ratio*Input!FinalDrive_ratio</f>
        <v>928.8205128205127</v>
      </c>
      <c r="BJ363" s="99">
        <f t="shared" si="279"/>
        <v>15.480341880341879</v>
      </c>
      <c r="BK363" s="99">
        <f>BJ363*Input!$N$23</f>
        <v>36425.213483760672</v>
      </c>
      <c r="BL363" s="100">
        <f t="shared" si="280"/>
        <v>36.425213483760672</v>
      </c>
      <c r="BM363" s="95">
        <v>6400</v>
      </c>
      <c r="BN363" s="99">
        <f>'Max limit'!AX363*Input!PrimaryDrive_ratio*Input!Gear4_ratio*Input!FinalDrive_ratio</f>
        <v>1114.5846153846155</v>
      </c>
      <c r="BO363" s="99">
        <f t="shared" si="281"/>
        <v>18.576410256410259</v>
      </c>
      <c r="BP363" s="99">
        <f>BO363*Input!$N$23</f>
        <v>43710.256180512821</v>
      </c>
      <c r="BQ363" s="100">
        <f t="shared" si="282"/>
        <v>43.710256180512822</v>
      </c>
      <c r="BR363" s="95">
        <v>6400</v>
      </c>
      <c r="BS363" s="99">
        <f>'Max limit'!AX363*Input!PrimaryDrive_ratio*Input!Gear5_ratio*Input!FinalDrive_ratio</f>
        <v>1277.1282051282051</v>
      </c>
      <c r="BT363" s="99">
        <f t="shared" si="283"/>
        <v>21.285470085470084</v>
      </c>
      <c r="BU363" s="99">
        <f>BT363*Input!$N$23</f>
        <v>50084.668540170926</v>
      </c>
      <c r="BV363" s="100">
        <f t="shared" si="284"/>
        <v>50.084668540170924</v>
      </c>
      <c r="BW363" s="95">
        <v>6400</v>
      </c>
      <c r="BX363" s="99">
        <f>'Max limit'!AX363*Input!PrimaryDrive_ratio*Input!Gear6_ratio*Input!FinalDrive_ratio</f>
        <v>1453.8060200668895</v>
      </c>
      <c r="BY363" s="99">
        <f t="shared" si="285"/>
        <v>24.230100334448156</v>
      </c>
      <c r="BZ363" s="99">
        <f>BY363*Input!$N$23</f>
        <v>57013.377626755835</v>
      </c>
      <c r="CA363" s="100">
        <f t="shared" si="286"/>
        <v>57.013377626755833</v>
      </c>
      <c r="CC363" s="95">
        <v>6400</v>
      </c>
      <c r="CD363" s="94">
        <f t="shared" si="287"/>
        <v>22</v>
      </c>
      <c r="CE363" s="94">
        <f t="shared" si="288"/>
        <v>29</v>
      </c>
      <c r="CF363" s="94">
        <f t="shared" si="289"/>
        <v>36.5</v>
      </c>
      <c r="CG363" s="94">
        <f t="shared" si="290"/>
        <v>43.5</v>
      </c>
      <c r="CH363" s="94">
        <f t="shared" si="291"/>
        <v>50</v>
      </c>
      <c r="CI363" s="94">
        <f t="shared" si="292"/>
        <v>57</v>
      </c>
      <c r="CK363" s="95">
        <v>6400</v>
      </c>
      <c r="CL363" s="162">
        <f t="shared" si="293"/>
        <v>9.4137214137214134</v>
      </c>
      <c r="CM363" s="162">
        <f t="shared" si="294"/>
        <v>12.384273504273503</v>
      </c>
      <c r="CN363" s="162">
        <f t="shared" si="295"/>
        <v>15.480341880341879</v>
      </c>
      <c r="CO363" s="162">
        <f t="shared" si="296"/>
        <v>18.576410256410259</v>
      </c>
      <c r="CP363" s="162">
        <f t="shared" si="297"/>
        <v>21.285470085470084</v>
      </c>
      <c r="CQ363" s="162">
        <f t="shared" si="298"/>
        <v>24.230100334448156</v>
      </c>
    </row>
    <row r="364" spans="1:95" ht="19.5" thickTop="1" thickBot="1">
      <c r="A364" s="70">
        <v>6450</v>
      </c>
      <c r="B364" s="70">
        <v>92.766000000000005</v>
      </c>
      <c r="C364" s="70">
        <v>101.011</v>
      </c>
      <c r="D364" s="70">
        <v>87.063000000000002</v>
      </c>
      <c r="E364" s="70">
        <v>4.6239999999999997</v>
      </c>
      <c r="G364" s="92">
        <v>1</v>
      </c>
      <c r="H364" s="93">
        <f t="shared" si="299"/>
        <v>14.106407322654462</v>
      </c>
      <c r="O364" s="95">
        <v>6410</v>
      </c>
      <c r="P364" s="94">
        <f t="shared" si="251"/>
        <v>12.912344704871636</v>
      </c>
      <c r="Q364" s="94">
        <f t="shared" si="252"/>
        <v>13.137292004539312</v>
      </c>
      <c r="R364" s="94">
        <f t="shared" si="253"/>
        <v>13.1778790089657</v>
      </c>
      <c r="S364" s="94">
        <f t="shared" si="254"/>
        <v>12.906911170318224</v>
      </c>
      <c r="T364" s="94">
        <f t="shared" si="255"/>
        <v>12.621375122693189</v>
      </c>
      <c r="U364" s="94">
        <f t="shared" si="256"/>
        <v>12.118665609292062</v>
      </c>
      <c r="V364" s="82"/>
      <c r="W364" s="95">
        <v>6410</v>
      </c>
      <c r="X364" s="161">
        <f t="shared" si="264"/>
        <v>9.0319329661393262</v>
      </c>
      <c r="Y364" s="161">
        <f t="shared" si="265"/>
        <v>9.1195205582412591</v>
      </c>
      <c r="Z364" s="161">
        <f t="shared" si="266"/>
        <v>9.0505319777686086</v>
      </c>
      <c r="AA364" s="161">
        <f t="shared" si="267"/>
        <v>8.7416985700275802</v>
      </c>
      <c r="AB364" s="161">
        <f t="shared" si="268"/>
        <v>8.4175957390665221</v>
      </c>
      <c r="AC364" s="161">
        <f t="shared" si="269"/>
        <v>7.9148862256653922</v>
      </c>
      <c r="AD364" s="82"/>
      <c r="AE364" s="82"/>
      <c r="AF364" s="82"/>
      <c r="AG364" s="95">
        <v>6410</v>
      </c>
      <c r="AH364" s="161">
        <f t="shared" si="270"/>
        <v>-11.28532575441432</v>
      </c>
      <c r="AI364" s="161">
        <f t="shared" si="271"/>
        <v>-11.54762909398471</v>
      </c>
      <c r="AJ364" s="161">
        <f t="shared" si="272"/>
        <v>-11.897102149251861</v>
      </c>
      <c r="AK364" s="161">
        <f t="shared" si="273"/>
        <v>-12.324235883467267</v>
      </c>
      <c r="AL364" s="161">
        <f t="shared" si="274"/>
        <v>-12.761683926605489</v>
      </c>
      <c r="AM364" s="161">
        <f t="shared" si="275"/>
        <v>-13.304610201078708</v>
      </c>
      <c r="AN364" s="81"/>
      <c r="AO364" s="81"/>
      <c r="AP364" s="95">
        <v>6410</v>
      </c>
      <c r="AQ364" s="94">
        <f t="shared" si="257"/>
        <v>94.771272292132664</v>
      </c>
      <c r="AR364" s="94">
        <f t="shared" si="258"/>
        <v>164.01935393871608</v>
      </c>
      <c r="AS364" s="94">
        <f t="shared" si="259"/>
        <v>256.28024052924366</v>
      </c>
      <c r="AT364" s="94">
        <f t="shared" si="260"/>
        <v>369.04354636211104</v>
      </c>
      <c r="AU364" s="94">
        <f t="shared" si="261"/>
        <v>484.52982975060132</v>
      </c>
      <c r="AV364" s="94">
        <f t="shared" si="262"/>
        <v>627.86236621153114</v>
      </c>
      <c r="AW364" s="81"/>
      <c r="AX364" s="95">
        <v>6410</v>
      </c>
      <c r="AY364" s="99">
        <f>'Max limit'!AX364*Input!PrimaryDrive_ratio*Input!Gear1_ratio*Input!FinalDrive_ratio</f>
        <v>565.70582120582117</v>
      </c>
      <c r="AZ364" s="99">
        <f t="shared" si="276"/>
        <v>9.4284303534303522</v>
      </c>
      <c r="BA364" s="99">
        <f>AZ364*Input!$N$23</f>
        <v>22185.077764760907</v>
      </c>
      <c r="BB364" s="97">
        <f t="shared" si="263"/>
        <v>22.185077764760905</v>
      </c>
      <c r="BC364" s="95">
        <v>6410</v>
      </c>
      <c r="BD364" s="99">
        <f>'Max limit'!AX364*Input!PrimaryDrive_ratio*Input!Gear2_ratio*Input!FinalDrive_ratio</f>
        <v>744.21743589743585</v>
      </c>
      <c r="BE364" s="99">
        <f t="shared" si="277"/>
        <v>12.403623931623931</v>
      </c>
      <c r="BF364" s="99">
        <f>BE364*Input!$N$23</f>
        <v>29185.702303863243</v>
      </c>
      <c r="BG364" s="100">
        <f t="shared" si="278"/>
        <v>29.185702303863245</v>
      </c>
      <c r="BH364" s="95">
        <v>6410</v>
      </c>
      <c r="BI364" s="99">
        <f>'Max limit'!AX364*Input!PrimaryDrive_ratio*Input!Gear3_ratio*Input!FinalDrive_ratio</f>
        <v>930.27179487179467</v>
      </c>
      <c r="BJ364" s="99">
        <f t="shared" si="279"/>
        <v>15.504529914529911</v>
      </c>
      <c r="BK364" s="99">
        <f>BJ364*Input!$N$23</f>
        <v>36482.127879829044</v>
      </c>
      <c r="BL364" s="100">
        <f t="shared" si="280"/>
        <v>36.482127879829044</v>
      </c>
      <c r="BM364" s="95">
        <v>6410</v>
      </c>
      <c r="BN364" s="99">
        <f>'Max limit'!AX364*Input!PrimaryDrive_ratio*Input!Gear4_ratio*Input!FinalDrive_ratio</f>
        <v>1116.3261538461538</v>
      </c>
      <c r="BO364" s="99">
        <f t="shared" si="281"/>
        <v>18.605435897435896</v>
      </c>
      <c r="BP364" s="99">
        <f>BO364*Input!$N$23</f>
        <v>43778.553455794863</v>
      </c>
      <c r="BQ364" s="100">
        <f t="shared" si="282"/>
        <v>43.778553455794864</v>
      </c>
      <c r="BR364" s="95">
        <v>6410</v>
      </c>
      <c r="BS364" s="99">
        <f>'Max limit'!AX364*Input!PrimaryDrive_ratio*Input!Gear5_ratio*Input!FinalDrive_ratio</f>
        <v>1279.1237179487177</v>
      </c>
      <c r="BT364" s="99">
        <f t="shared" si="283"/>
        <v>21.318728632478628</v>
      </c>
      <c r="BU364" s="99">
        <f>BT364*Input!$N$23</f>
        <v>50162.925834764937</v>
      </c>
      <c r="BV364" s="100">
        <f t="shared" si="284"/>
        <v>50.162925834764934</v>
      </c>
      <c r="BW364" s="95">
        <v>6410</v>
      </c>
      <c r="BX364" s="99">
        <f>'Max limit'!AX364*Input!PrimaryDrive_ratio*Input!Gear6_ratio*Input!FinalDrive_ratio</f>
        <v>1456.0775919732441</v>
      </c>
      <c r="BY364" s="99">
        <f t="shared" si="285"/>
        <v>24.267959866220735</v>
      </c>
      <c r="BZ364" s="99">
        <f>BY364*Input!$N$23</f>
        <v>57102.46102929765</v>
      </c>
      <c r="CA364" s="100">
        <f t="shared" si="286"/>
        <v>57.10246102929765</v>
      </c>
      <c r="CC364" s="95">
        <v>6410</v>
      </c>
      <c r="CD364" s="94">
        <f t="shared" si="287"/>
        <v>22</v>
      </c>
      <c r="CE364" s="94">
        <f t="shared" si="288"/>
        <v>29</v>
      </c>
      <c r="CF364" s="94">
        <f t="shared" si="289"/>
        <v>36.5</v>
      </c>
      <c r="CG364" s="94">
        <f t="shared" si="290"/>
        <v>44</v>
      </c>
      <c r="CH364" s="94">
        <f t="shared" si="291"/>
        <v>50</v>
      </c>
      <c r="CI364" s="94">
        <f t="shared" si="292"/>
        <v>57</v>
      </c>
      <c r="CK364" s="95">
        <v>6410</v>
      </c>
      <c r="CL364" s="162">
        <f t="shared" si="293"/>
        <v>9.4284303534303522</v>
      </c>
      <c r="CM364" s="162">
        <f t="shared" si="294"/>
        <v>12.403623931623931</v>
      </c>
      <c r="CN364" s="162">
        <f t="shared" si="295"/>
        <v>15.504529914529911</v>
      </c>
      <c r="CO364" s="162">
        <f t="shared" si="296"/>
        <v>18.605435897435896</v>
      </c>
      <c r="CP364" s="162">
        <f t="shared" si="297"/>
        <v>21.318728632478628</v>
      </c>
      <c r="CQ364" s="162">
        <f t="shared" si="298"/>
        <v>24.267959866220735</v>
      </c>
    </row>
    <row r="365" spans="1:95" ht="19.5" thickTop="1" thickBot="1">
      <c r="A365" s="70">
        <v>6460</v>
      </c>
      <c r="B365" s="70">
        <v>92.966999999999999</v>
      </c>
      <c r="C365" s="70">
        <v>101.074</v>
      </c>
      <c r="D365" s="70">
        <v>87.247</v>
      </c>
      <c r="E365" s="70">
        <v>4.6379999999999999</v>
      </c>
      <c r="G365" s="92">
        <v>1</v>
      </c>
      <c r="H365" s="93">
        <f t="shared" si="299"/>
        <v>14.151601830663616</v>
      </c>
      <c r="O365" s="95">
        <v>6420</v>
      </c>
      <c r="P365" s="94">
        <f t="shared" si="251"/>
        <v>12.911386634257484</v>
      </c>
      <c r="Q365" s="94">
        <f t="shared" si="252"/>
        <v>13.135575190232</v>
      </c>
      <c r="R365" s="94">
        <f t="shared" si="253"/>
        <v>13.175123326909931</v>
      </c>
      <c r="S365" s="94">
        <f t="shared" si="254"/>
        <v>12.902906582816993</v>
      </c>
      <c r="T365" s="94">
        <f t="shared" si="255"/>
        <v>12.616068680540078</v>
      </c>
      <c r="U365" s="94">
        <f t="shared" si="256"/>
        <v>12.111789427224734</v>
      </c>
      <c r="V365" s="82"/>
      <c r="W365" s="95">
        <v>6420</v>
      </c>
      <c r="X365" s="161">
        <f t="shared" si="264"/>
        <v>9.0309748955251745</v>
      </c>
      <c r="Y365" s="161">
        <f t="shared" si="265"/>
        <v>9.1178037439339459</v>
      </c>
      <c r="Z365" s="161">
        <f t="shared" si="266"/>
        <v>9.047776295712838</v>
      </c>
      <c r="AA365" s="161">
        <f t="shared" si="267"/>
        <v>8.7376939825263502</v>
      </c>
      <c r="AB365" s="161">
        <f t="shared" si="268"/>
        <v>8.4122892969134089</v>
      </c>
      <c r="AC365" s="161">
        <f t="shared" si="269"/>
        <v>7.9080100435980638</v>
      </c>
      <c r="AD365" s="82"/>
      <c r="AE365" s="82"/>
      <c r="AF365" s="82"/>
      <c r="AG365" s="95">
        <v>6420</v>
      </c>
      <c r="AH365" s="161">
        <f t="shared" si="270"/>
        <v>-11.286446697032877</v>
      </c>
      <c r="AI365" s="161">
        <f t="shared" si="271"/>
        <v>-11.549569094151973</v>
      </c>
      <c r="AJ365" s="161">
        <f t="shared" si="272"/>
        <v>-11.900133399513209</v>
      </c>
      <c r="AK365" s="161">
        <f t="shared" si="273"/>
        <v>-12.328600883843608</v>
      </c>
      <c r="AL365" s="161">
        <f t="shared" si="274"/>
        <v>-12.767414884130849</v>
      </c>
      <c r="AM365" s="161">
        <f t="shared" si="275"/>
        <v>-13.312036477711423</v>
      </c>
      <c r="AN365" s="81"/>
      <c r="AO365" s="81"/>
      <c r="AP365" s="95">
        <v>6420</v>
      </c>
      <c r="AQ365" s="94">
        <f t="shared" si="257"/>
        <v>95.067201143432271</v>
      </c>
      <c r="AR365" s="94">
        <f t="shared" si="258"/>
        <v>164.53151398287332</v>
      </c>
      <c r="AS365" s="94">
        <f t="shared" si="259"/>
        <v>257.08049059823941</v>
      </c>
      <c r="AT365" s="94">
        <f t="shared" si="260"/>
        <v>370.19590646146497</v>
      </c>
      <c r="AU365" s="94">
        <f t="shared" si="261"/>
        <v>486.04280253729667</v>
      </c>
      <c r="AV365" s="94">
        <f t="shared" si="262"/>
        <v>629.82290324256792</v>
      </c>
      <c r="AW365" s="81"/>
      <c r="AX365" s="95">
        <v>6420</v>
      </c>
      <c r="AY365" s="99">
        <f>'Max limit'!AX365*Input!PrimaryDrive_ratio*Input!Gear1_ratio*Input!FinalDrive_ratio</f>
        <v>566.58835758835755</v>
      </c>
      <c r="AZ365" s="99">
        <f t="shared" si="276"/>
        <v>9.4431392931392928</v>
      </c>
      <c r="BA365" s="99">
        <f>AZ365*Input!$N$23</f>
        <v>22219.687870478167</v>
      </c>
      <c r="BB365" s="97">
        <f t="shared" si="263"/>
        <v>22.219687870478168</v>
      </c>
      <c r="BC365" s="95">
        <v>6420</v>
      </c>
      <c r="BD365" s="99">
        <f>'Max limit'!AX365*Input!PrimaryDrive_ratio*Input!Gear2_ratio*Input!FinalDrive_ratio</f>
        <v>745.37846153846158</v>
      </c>
      <c r="BE365" s="99">
        <f t="shared" si="277"/>
        <v>12.42297435897436</v>
      </c>
      <c r="BF365" s="99">
        <f>BE365*Input!$N$23</f>
        <v>29231.233820717945</v>
      </c>
      <c r="BG365" s="100">
        <f t="shared" si="278"/>
        <v>29.231233820717947</v>
      </c>
      <c r="BH365" s="95">
        <v>6420</v>
      </c>
      <c r="BI365" s="99">
        <f>'Max limit'!AX365*Input!PrimaryDrive_ratio*Input!Gear3_ratio*Input!FinalDrive_ratio</f>
        <v>931.72307692307686</v>
      </c>
      <c r="BJ365" s="99">
        <f t="shared" si="279"/>
        <v>15.528717948717947</v>
      </c>
      <c r="BK365" s="99">
        <f>BJ365*Input!$N$23</f>
        <v>36539.042275897424</v>
      </c>
      <c r="BL365" s="100">
        <f t="shared" si="280"/>
        <v>36.539042275897422</v>
      </c>
      <c r="BM365" s="95">
        <v>6420</v>
      </c>
      <c r="BN365" s="99">
        <f>'Max limit'!AX365*Input!PrimaryDrive_ratio*Input!Gear4_ratio*Input!FinalDrive_ratio</f>
        <v>1118.0676923076924</v>
      </c>
      <c r="BO365" s="99">
        <f t="shared" si="281"/>
        <v>18.63446153846154</v>
      </c>
      <c r="BP365" s="99">
        <f>BO365*Input!$N$23</f>
        <v>43846.85073107692</v>
      </c>
      <c r="BQ365" s="100">
        <f t="shared" si="282"/>
        <v>43.84685073107692</v>
      </c>
      <c r="BR365" s="95">
        <v>6420</v>
      </c>
      <c r="BS365" s="99">
        <f>'Max limit'!AX365*Input!PrimaryDrive_ratio*Input!Gear5_ratio*Input!FinalDrive_ratio</f>
        <v>1281.1192307692309</v>
      </c>
      <c r="BT365" s="99">
        <f t="shared" si="283"/>
        <v>21.351987179487182</v>
      </c>
      <c r="BU365" s="99">
        <f>BT365*Input!$N$23</f>
        <v>50241.183129358971</v>
      </c>
      <c r="BV365" s="100">
        <f t="shared" si="284"/>
        <v>50.241183129358973</v>
      </c>
      <c r="BW365" s="95">
        <v>6420</v>
      </c>
      <c r="BX365" s="99">
        <f>'Max limit'!AX365*Input!PrimaryDrive_ratio*Input!Gear6_ratio*Input!FinalDrive_ratio</f>
        <v>1458.3491638795986</v>
      </c>
      <c r="BY365" s="99">
        <f t="shared" si="285"/>
        <v>24.305819397993311</v>
      </c>
      <c r="BZ365" s="99">
        <f>BY365*Input!$N$23</f>
        <v>57191.544431839451</v>
      </c>
      <c r="CA365" s="100">
        <f t="shared" si="286"/>
        <v>57.191544431839453</v>
      </c>
      <c r="CC365" s="95">
        <v>6420</v>
      </c>
      <c r="CD365" s="94">
        <f t="shared" si="287"/>
        <v>22</v>
      </c>
      <c r="CE365" s="94">
        <f t="shared" si="288"/>
        <v>29</v>
      </c>
      <c r="CF365" s="94">
        <f t="shared" si="289"/>
        <v>36.5</v>
      </c>
      <c r="CG365" s="94">
        <f t="shared" si="290"/>
        <v>44</v>
      </c>
      <c r="CH365" s="94">
        <f t="shared" si="291"/>
        <v>50</v>
      </c>
      <c r="CI365" s="94">
        <f t="shared" si="292"/>
        <v>57</v>
      </c>
      <c r="CK365" s="95">
        <v>6420</v>
      </c>
      <c r="CL365" s="162">
        <f t="shared" si="293"/>
        <v>9.4431392931392928</v>
      </c>
      <c r="CM365" s="162">
        <f t="shared" si="294"/>
        <v>12.42297435897436</v>
      </c>
      <c r="CN365" s="162">
        <f t="shared" si="295"/>
        <v>15.528717948717947</v>
      </c>
      <c r="CO365" s="162">
        <f t="shared" si="296"/>
        <v>18.63446153846154</v>
      </c>
      <c r="CP365" s="162">
        <f t="shared" si="297"/>
        <v>21.351987179487182</v>
      </c>
      <c r="CQ365" s="162">
        <f t="shared" si="298"/>
        <v>24.305819397993311</v>
      </c>
    </row>
    <row r="366" spans="1:95" ht="19.5" thickTop="1" thickBot="1">
      <c r="A366" s="70">
        <v>6470</v>
      </c>
      <c r="B366" s="70">
        <v>93.165999999999997</v>
      </c>
      <c r="C366" s="70">
        <v>101.133</v>
      </c>
      <c r="D366" s="70">
        <v>87.432000000000002</v>
      </c>
      <c r="E366" s="70">
        <v>4.6500000000000004</v>
      </c>
      <c r="G366" s="92">
        <v>1</v>
      </c>
      <c r="H366" s="93">
        <f t="shared" si="299"/>
        <v>14.196796338672769</v>
      </c>
      <c r="O366" s="95">
        <v>6430</v>
      </c>
      <c r="P366" s="94">
        <f t="shared" si="251"/>
        <v>12.910427070158352</v>
      </c>
      <c r="Q366" s="94">
        <f t="shared" si="252"/>
        <v>13.133855699674793</v>
      </c>
      <c r="R366" s="94">
        <f t="shared" si="253"/>
        <v>13.172363349168959</v>
      </c>
      <c r="S366" s="94">
        <f t="shared" si="254"/>
        <v>12.89889575277874</v>
      </c>
      <c r="T366" s="94">
        <f t="shared" si="255"/>
        <v>12.610753966458438</v>
      </c>
      <c r="U366" s="94">
        <f t="shared" si="256"/>
        <v>12.104902526245375</v>
      </c>
      <c r="V366" s="82"/>
      <c r="W366" s="95">
        <v>6430</v>
      </c>
      <c r="X366" s="161">
        <f t="shared" si="264"/>
        <v>9.0300153314260427</v>
      </c>
      <c r="Y366" s="161">
        <f t="shared" si="265"/>
        <v>9.116084253376739</v>
      </c>
      <c r="Z366" s="161">
        <f t="shared" si="266"/>
        <v>9.0450163179718679</v>
      </c>
      <c r="AA366" s="161">
        <f t="shared" si="267"/>
        <v>8.733683152488096</v>
      </c>
      <c r="AB366" s="161">
        <f t="shared" si="268"/>
        <v>8.4069745828317668</v>
      </c>
      <c r="AC366" s="161">
        <f t="shared" si="269"/>
        <v>7.9011231426187063</v>
      </c>
      <c r="AD366" s="82"/>
      <c r="AE366" s="82"/>
      <c r="AF366" s="82"/>
      <c r="AG366" s="95">
        <v>6430</v>
      </c>
      <c r="AH366" s="161">
        <f t="shared" si="270"/>
        <v>-11.287569387028862</v>
      </c>
      <c r="AI366" s="161">
        <f t="shared" si="271"/>
        <v>-11.551512118481616</v>
      </c>
      <c r="AJ366" s="161">
        <f t="shared" si="272"/>
        <v>-11.903169375028275</v>
      </c>
      <c r="AK366" s="161">
        <f t="shared" si="273"/>
        <v>-12.332972688585304</v>
      </c>
      <c r="AL366" s="161">
        <f t="shared" si="274"/>
        <v>-12.773154775339023</v>
      </c>
      <c r="AM366" s="161">
        <f t="shared" si="275"/>
        <v>-13.319474330769129</v>
      </c>
      <c r="AN366" s="81"/>
      <c r="AO366" s="81"/>
      <c r="AP366" s="95">
        <v>6430</v>
      </c>
      <c r="AQ366" s="94">
        <f t="shared" si="257"/>
        <v>95.363591302372157</v>
      </c>
      <c r="AR366" s="94">
        <f t="shared" si="258"/>
        <v>165.04447240589906</v>
      </c>
      <c r="AS366" s="94">
        <f t="shared" si="259"/>
        <v>257.88198813421724</v>
      </c>
      <c r="AT366" s="94">
        <f t="shared" si="260"/>
        <v>371.35006291327289</v>
      </c>
      <c r="AU366" s="94">
        <f t="shared" si="261"/>
        <v>487.5581338162545</v>
      </c>
      <c r="AV366" s="94">
        <f t="shared" si="262"/>
        <v>631.78649644980237</v>
      </c>
      <c r="AW366" s="81"/>
      <c r="AX366" s="95">
        <v>6430</v>
      </c>
      <c r="AY366" s="99">
        <f>'Max limit'!AX366*Input!PrimaryDrive_ratio*Input!Gear1_ratio*Input!FinalDrive_ratio</f>
        <v>567.47089397089394</v>
      </c>
      <c r="AZ366" s="99">
        <f t="shared" si="276"/>
        <v>9.4578482328482316</v>
      </c>
      <c r="BA366" s="99">
        <f>AZ366*Input!$N$23</f>
        <v>22254.297976195419</v>
      </c>
      <c r="BB366" s="97">
        <f t="shared" si="263"/>
        <v>22.254297976195421</v>
      </c>
      <c r="BC366" s="95">
        <v>6430</v>
      </c>
      <c r="BD366" s="99">
        <f>'Max limit'!AX366*Input!PrimaryDrive_ratio*Input!Gear2_ratio*Input!FinalDrive_ratio</f>
        <v>746.5394871794872</v>
      </c>
      <c r="BE366" s="99">
        <f t="shared" si="277"/>
        <v>12.442324786324786</v>
      </c>
      <c r="BF366" s="99">
        <f>BE366*Input!$N$23</f>
        <v>29276.765337572644</v>
      </c>
      <c r="BG366" s="100">
        <f t="shared" si="278"/>
        <v>29.276765337572645</v>
      </c>
      <c r="BH366" s="95">
        <v>6430</v>
      </c>
      <c r="BI366" s="99">
        <f>'Max limit'!AX366*Input!PrimaryDrive_ratio*Input!Gear3_ratio*Input!FinalDrive_ratio</f>
        <v>933.17435897435894</v>
      </c>
      <c r="BJ366" s="99">
        <f t="shared" si="279"/>
        <v>15.552905982905981</v>
      </c>
      <c r="BK366" s="99">
        <f>BJ366*Input!$N$23</f>
        <v>36595.956671965803</v>
      </c>
      <c r="BL366" s="100">
        <f t="shared" si="280"/>
        <v>36.595956671965801</v>
      </c>
      <c r="BM366" s="95">
        <v>6430</v>
      </c>
      <c r="BN366" s="99">
        <f>'Max limit'!AX366*Input!PrimaryDrive_ratio*Input!Gear4_ratio*Input!FinalDrive_ratio</f>
        <v>1119.8092307692309</v>
      </c>
      <c r="BO366" s="99">
        <f t="shared" si="281"/>
        <v>18.663487179487181</v>
      </c>
      <c r="BP366" s="99">
        <f>BO366*Input!$N$23</f>
        <v>43915.14800635897</v>
      </c>
      <c r="BQ366" s="100">
        <f t="shared" si="282"/>
        <v>43.915148006358969</v>
      </c>
      <c r="BR366" s="95">
        <v>6430</v>
      </c>
      <c r="BS366" s="99">
        <f>'Max limit'!AX366*Input!PrimaryDrive_ratio*Input!Gear5_ratio*Input!FinalDrive_ratio</f>
        <v>1283.1147435897435</v>
      </c>
      <c r="BT366" s="99">
        <f t="shared" si="283"/>
        <v>21.385245726495725</v>
      </c>
      <c r="BU366" s="99">
        <f>BT366*Input!$N$23</f>
        <v>50319.440423952983</v>
      </c>
      <c r="BV366" s="100">
        <f t="shared" si="284"/>
        <v>50.319440423952983</v>
      </c>
      <c r="BW366" s="95">
        <v>6430</v>
      </c>
      <c r="BX366" s="99">
        <f>'Max limit'!AX366*Input!PrimaryDrive_ratio*Input!Gear6_ratio*Input!FinalDrive_ratio</f>
        <v>1460.620735785953</v>
      </c>
      <c r="BY366" s="99">
        <f t="shared" si="285"/>
        <v>24.343678929765883</v>
      </c>
      <c r="BZ366" s="99">
        <f>BY366*Input!$N$23</f>
        <v>57280.627834381252</v>
      </c>
      <c r="CA366" s="100">
        <f t="shared" si="286"/>
        <v>57.280627834381249</v>
      </c>
      <c r="CC366" s="95">
        <v>6430</v>
      </c>
      <c r="CD366" s="94">
        <f t="shared" si="287"/>
        <v>22.5</v>
      </c>
      <c r="CE366" s="94">
        <f t="shared" si="288"/>
        <v>29.5</v>
      </c>
      <c r="CF366" s="94">
        <f t="shared" si="289"/>
        <v>36.5</v>
      </c>
      <c r="CG366" s="94">
        <f t="shared" si="290"/>
        <v>44</v>
      </c>
      <c r="CH366" s="94">
        <f t="shared" si="291"/>
        <v>50.5</v>
      </c>
      <c r="CI366" s="94">
        <f t="shared" si="292"/>
        <v>57.5</v>
      </c>
      <c r="CK366" s="95">
        <v>6430</v>
      </c>
      <c r="CL366" s="162">
        <f t="shared" si="293"/>
        <v>9.4578482328482316</v>
      </c>
      <c r="CM366" s="162">
        <f t="shared" si="294"/>
        <v>12.442324786324786</v>
      </c>
      <c r="CN366" s="162">
        <f t="shared" si="295"/>
        <v>15.552905982905981</v>
      </c>
      <c r="CO366" s="162">
        <f t="shared" si="296"/>
        <v>18.663487179487181</v>
      </c>
      <c r="CP366" s="162">
        <f t="shared" si="297"/>
        <v>21.385245726495725</v>
      </c>
      <c r="CQ366" s="162">
        <f t="shared" si="298"/>
        <v>24.343678929765883</v>
      </c>
    </row>
    <row r="367" spans="1:95" ht="19.5" thickTop="1" thickBot="1">
      <c r="A367" s="70">
        <v>6480</v>
      </c>
      <c r="B367" s="70">
        <v>93.364000000000004</v>
      </c>
      <c r="C367" s="70">
        <v>101.191</v>
      </c>
      <c r="D367" s="70">
        <v>87.623000000000005</v>
      </c>
      <c r="E367" s="70">
        <v>4.6550000000000002</v>
      </c>
      <c r="G367" s="92">
        <v>1</v>
      </c>
      <c r="H367" s="93">
        <f t="shared" si="299"/>
        <v>14.241990846681922</v>
      </c>
      <c r="O367" s="95">
        <v>6440</v>
      </c>
      <c r="P367" s="94">
        <f t="shared" si="251"/>
        <v>12.90946601257424</v>
      </c>
      <c r="Q367" s="94">
        <f t="shared" si="252"/>
        <v>13.132133532867694</v>
      </c>
      <c r="R367" s="94">
        <f t="shared" si="253"/>
        <v>13.16959907574279</v>
      </c>
      <c r="S367" s="94">
        <f t="shared" si="254"/>
        <v>12.894878680203462</v>
      </c>
      <c r="T367" s="94">
        <f t="shared" si="255"/>
        <v>12.605430980448263</v>
      </c>
      <c r="U367" s="94">
        <f t="shared" si="256"/>
        <v>12.098004906353985</v>
      </c>
      <c r="V367" s="82"/>
      <c r="W367" s="95">
        <v>6440</v>
      </c>
      <c r="X367" s="161">
        <f t="shared" si="264"/>
        <v>9.0290542738419308</v>
      </c>
      <c r="Y367" s="161">
        <f t="shared" si="265"/>
        <v>9.1143620865696384</v>
      </c>
      <c r="Z367" s="161">
        <f t="shared" si="266"/>
        <v>9.0422520445456964</v>
      </c>
      <c r="AA367" s="161">
        <f t="shared" si="267"/>
        <v>8.7296660799128176</v>
      </c>
      <c r="AB367" s="161">
        <f t="shared" si="268"/>
        <v>8.4016515968215923</v>
      </c>
      <c r="AC367" s="161">
        <f t="shared" si="269"/>
        <v>7.8942255227273153</v>
      </c>
      <c r="AD367" s="82"/>
      <c r="AE367" s="82"/>
      <c r="AF367" s="82"/>
      <c r="AG367" s="95">
        <v>6440</v>
      </c>
      <c r="AH367" s="161">
        <f t="shared" si="270"/>
        <v>-11.288693824402273</v>
      </c>
      <c r="AI367" s="161">
        <f t="shared" si="271"/>
        <v>-11.553458166973639</v>
      </c>
      <c r="AJ367" s="161">
        <f t="shared" si="272"/>
        <v>-11.906210075797063</v>
      </c>
      <c r="AK367" s="161">
        <f t="shared" si="273"/>
        <v>-12.337351297692358</v>
      </c>
      <c r="AL367" s="161">
        <f t="shared" si="274"/>
        <v>-12.778903600230011</v>
      </c>
      <c r="AM367" s="161">
        <f t="shared" si="275"/>
        <v>-13.32692376025183</v>
      </c>
      <c r="AN367" s="81"/>
      <c r="AO367" s="81"/>
      <c r="AP367" s="95">
        <v>6440</v>
      </c>
      <c r="AQ367" s="94">
        <f t="shared" si="257"/>
        <v>95.660442768952436</v>
      </c>
      <c r="AR367" s="94">
        <f t="shared" si="258"/>
        <v>165.55822920779335</v>
      </c>
      <c r="AS367" s="94">
        <f t="shared" si="259"/>
        <v>258.68473313717698</v>
      </c>
      <c r="AT367" s="94">
        <f t="shared" si="260"/>
        <v>372.50601571753498</v>
      </c>
      <c r="AU367" s="94">
        <f t="shared" si="261"/>
        <v>489.07582358747521</v>
      </c>
      <c r="AV367" s="94">
        <f t="shared" si="262"/>
        <v>633.75314583323541</v>
      </c>
      <c r="AW367" s="81"/>
      <c r="AX367" s="95">
        <v>6440</v>
      </c>
      <c r="AY367" s="99">
        <f>'Max limit'!AX367*Input!PrimaryDrive_ratio*Input!Gear1_ratio*Input!FinalDrive_ratio</f>
        <v>568.35343035343033</v>
      </c>
      <c r="AZ367" s="99">
        <f t="shared" si="276"/>
        <v>9.4725571725571722</v>
      </c>
      <c r="BA367" s="99">
        <f>AZ367*Input!$N$23</f>
        <v>22288.908081912676</v>
      </c>
      <c r="BB367" s="97">
        <f t="shared" si="263"/>
        <v>22.288908081912677</v>
      </c>
      <c r="BC367" s="95">
        <v>6440</v>
      </c>
      <c r="BD367" s="99">
        <f>'Max limit'!AX367*Input!PrimaryDrive_ratio*Input!Gear2_ratio*Input!FinalDrive_ratio</f>
        <v>747.70051282051281</v>
      </c>
      <c r="BE367" s="99">
        <f t="shared" si="277"/>
        <v>12.461675213675214</v>
      </c>
      <c r="BF367" s="99">
        <f>BE367*Input!$N$23</f>
        <v>29322.296854427346</v>
      </c>
      <c r="BG367" s="100">
        <f t="shared" si="278"/>
        <v>29.322296854427346</v>
      </c>
      <c r="BH367" s="95">
        <v>6440</v>
      </c>
      <c r="BI367" s="99">
        <f>'Max limit'!AX367*Input!PrimaryDrive_ratio*Input!Gear3_ratio*Input!FinalDrive_ratio</f>
        <v>934.6256410256409</v>
      </c>
      <c r="BJ367" s="99">
        <f t="shared" si="279"/>
        <v>15.577094017094016</v>
      </c>
      <c r="BK367" s="99">
        <f>BJ367*Input!$N$23</f>
        <v>36652.871068034176</v>
      </c>
      <c r="BL367" s="100">
        <f t="shared" si="280"/>
        <v>36.652871068034173</v>
      </c>
      <c r="BM367" s="95">
        <v>6440</v>
      </c>
      <c r="BN367" s="99">
        <f>'Max limit'!AX367*Input!PrimaryDrive_ratio*Input!Gear4_ratio*Input!FinalDrive_ratio</f>
        <v>1121.5507692307692</v>
      </c>
      <c r="BO367" s="99">
        <f t="shared" si="281"/>
        <v>18.692512820512821</v>
      </c>
      <c r="BP367" s="99">
        <f>BO367*Input!$N$23</f>
        <v>43983.445281641019</v>
      </c>
      <c r="BQ367" s="100">
        <f t="shared" si="282"/>
        <v>43.983445281641018</v>
      </c>
      <c r="BR367" s="95">
        <v>6440</v>
      </c>
      <c r="BS367" s="99">
        <f>'Max limit'!AX367*Input!PrimaryDrive_ratio*Input!Gear5_ratio*Input!FinalDrive_ratio</f>
        <v>1285.1102564102562</v>
      </c>
      <c r="BT367" s="99">
        <f t="shared" si="283"/>
        <v>21.418504273504269</v>
      </c>
      <c r="BU367" s="99">
        <f>BT367*Input!$N$23</f>
        <v>50397.697718546988</v>
      </c>
      <c r="BV367" s="100">
        <f t="shared" si="284"/>
        <v>50.397697718546986</v>
      </c>
      <c r="BW367" s="95">
        <v>6440</v>
      </c>
      <c r="BX367" s="99">
        <f>'Max limit'!AX367*Input!PrimaryDrive_ratio*Input!Gear6_ratio*Input!FinalDrive_ratio</f>
        <v>1462.8923076923077</v>
      </c>
      <c r="BY367" s="99">
        <f t="shared" si="285"/>
        <v>24.381538461538462</v>
      </c>
      <c r="BZ367" s="99">
        <f>BY367*Input!$N$23</f>
        <v>57369.711236923067</v>
      </c>
      <c r="CA367" s="100">
        <f t="shared" si="286"/>
        <v>57.369711236923067</v>
      </c>
      <c r="CC367" s="95">
        <v>6440</v>
      </c>
      <c r="CD367" s="94">
        <f t="shared" si="287"/>
        <v>22.5</v>
      </c>
      <c r="CE367" s="94">
        <f t="shared" si="288"/>
        <v>29.5</v>
      </c>
      <c r="CF367" s="94">
        <f t="shared" si="289"/>
        <v>36.5</v>
      </c>
      <c r="CG367" s="94">
        <f t="shared" si="290"/>
        <v>44</v>
      </c>
      <c r="CH367" s="94">
        <f t="shared" si="291"/>
        <v>50.5</v>
      </c>
      <c r="CI367" s="94">
        <f t="shared" si="292"/>
        <v>57.5</v>
      </c>
      <c r="CK367" s="95">
        <v>6440</v>
      </c>
      <c r="CL367" s="162">
        <f t="shared" si="293"/>
        <v>9.4725571725571722</v>
      </c>
      <c r="CM367" s="162">
        <f t="shared" si="294"/>
        <v>12.461675213675214</v>
      </c>
      <c r="CN367" s="162">
        <f t="shared" si="295"/>
        <v>15.577094017094016</v>
      </c>
      <c r="CO367" s="162">
        <f t="shared" si="296"/>
        <v>18.692512820512821</v>
      </c>
      <c r="CP367" s="162">
        <f t="shared" si="297"/>
        <v>21.418504273504269</v>
      </c>
      <c r="CQ367" s="162">
        <f t="shared" si="298"/>
        <v>24.381538461538462</v>
      </c>
    </row>
    <row r="368" spans="1:95" ht="19.5" thickTop="1" thickBot="1">
      <c r="A368" s="70">
        <v>6490</v>
      </c>
      <c r="B368" s="70">
        <v>93.572000000000003</v>
      </c>
      <c r="C368" s="70">
        <v>101.26</v>
      </c>
      <c r="D368" s="70">
        <v>87.813999999999993</v>
      </c>
      <c r="E368" s="70">
        <v>4.6689999999999996</v>
      </c>
      <c r="G368" s="92">
        <v>1</v>
      </c>
      <c r="H368" s="93">
        <f t="shared" si="299"/>
        <v>14.287185354691076</v>
      </c>
      <c r="O368" s="95">
        <v>6450</v>
      </c>
      <c r="P368" s="94">
        <f t="shared" si="251"/>
        <v>12.90850346150515</v>
      </c>
      <c r="Q368" s="94">
        <f t="shared" si="252"/>
        <v>13.130408689810698</v>
      </c>
      <c r="R368" s="94">
        <f t="shared" si="253"/>
        <v>13.16683050663142</v>
      </c>
      <c r="S368" s="94">
        <f t="shared" si="254"/>
        <v>12.890855365091159</v>
      </c>
      <c r="T368" s="94">
        <f t="shared" si="255"/>
        <v>12.600099722509555</v>
      </c>
      <c r="U368" s="94">
        <f t="shared" si="256"/>
        <v>12.091096567550567</v>
      </c>
      <c r="V368" s="82"/>
      <c r="W368" s="95">
        <v>6450</v>
      </c>
      <c r="X368" s="161">
        <f t="shared" si="264"/>
        <v>9.0280917227728406</v>
      </c>
      <c r="Y368" s="161">
        <f t="shared" si="265"/>
        <v>9.1126372435126441</v>
      </c>
      <c r="Z368" s="161">
        <f t="shared" si="266"/>
        <v>9.0394834754343272</v>
      </c>
      <c r="AA368" s="161">
        <f t="shared" si="267"/>
        <v>8.725642764800515</v>
      </c>
      <c r="AB368" s="161">
        <f t="shared" si="268"/>
        <v>8.3963203388828873</v>
      </c>
      <c r="AC368" s="161">
        <f t="shared" si="269"/>
        <v>7.8873171839238978</v>
      </c>
      <c r="AD368" s="82"/>
      <c r="AE368" s="82"/>
      <c r="AF368" s="82"/>
      <c r="AG368" s="95">
        <v>6450</v>
      </c>
      <c r="AH368" s="161">
        <f t="shared" si="270"/>
        <v>-11.289820009153109</v>
      </c>
      <c r="AI368" s="161">
        <f t="shared" si="271"/>
        <v>-11.555407239628044</v>
      </c>
      <c r="AJ368" s="161">
        <f t="shared" si="272"/>
        <v>-11.909255501819571</v>
      </c>
      <c r="AK368" s="161">
        <f t="shared" si="273"/>
        <v>-12.341736711164769</v>
      </c>
      <c r="AL368" s="161">
        <f t="shared" si="274"/>
        <v>-12.784661358803813</v>
      </c>
      <c r="AM368" s="161">
        <f t="shared" si="275"/>
        <v>-13.334384766159522</v>
      </c>
      <c r="AN368" s="81"/>
      <c r="AO368" s="81"/>
      <c r="AP368" s="95">
        <v>6450</v>
      </c>
      <c r="AQ368" s="94">
        <f t="shared" si="257"/>
        <v>95.957755543173164</v>
      </c>
      <c r="AR368" s="94">
        <f t="shared" si="258"/>
        <v>166.07278438855619</v>
      </c>
      <c r="AS368" s="94">
        <f t="shared" si="259"/>
        <v>259.48872560711891</v>
      </c>
      <c r="AT368" s="94">
        <f t="shared" si="260"/>
        <v>373.66376487425129</v>
      </c>
      <c r="AU368" s="94">
        <f t="shared" si="261"/>
        <v>490.59587185095933</v>
      </c>
      <c r="AV368" s="94">
        <f t="shared" si="262"/>
        <v>635.72285139286612</v>
      </c>
      <c r="AW368" s="81"/>
      <c r="AX368" s="95">
        <v>6450</v>
      </c>
      <c r="AY368" s="99">
        <f>'Max limit'!AX368*Input!PrimaryDrive_ratio*Input!Gear1_ratio*Input!FinalDrive_ratio</f>
        <v>569.23596673596683</v>
      </c>
      <c r="AZ368" s="99">
        <f t="shared" si="276"/>
        <v>9.4872661122661146</v>
      </c>
      <c r="BA368" s="99">
        <f>AZ368*Input!$N$23</f>
        <v>22323.518187629939</v>
      </c>
      <c r="BB368" s="97">
        <f t="shared" si="263"/>
        <v>22.32351818762994</v>
      </c>
      <c r="BC368" s="95">
        <v>6450</v>
      </c>
      <c r="BD368" s="99">
        <f>'Max limit'!AX368*Input!PrimaryDrive_ratio*Input!Gear2_ratio*Input!FinalDrive_ratio</f>
        <v>748.86153846153854</v>
      </c>
      <c r="BE368" s="99">
        <f t="shared" si="277"/>
        <v>12.481025641025642</v>
      </c>
      <c r="BF368" s="99">
        <f>BE368*Input!$N$23</f>
        <v>29367.828371282048</v>
      </c>
      <c r="BG368" s="100">
        <f t="shared" si="278"/>
        <v>29.367828371282048</v>
      </c>
      <c r="BH368" s="95">
        <v>6450</v>
      </c>
      <c r="BI368" s="99">
        <f>'Max limit'!AX368*Input!PrimaryDrive_ratio*Input!Gear3_ratio*Input!FinalDrive_ratio</f>
        <v>936.07692307692298</v>
      </c>
      <c r="BJ368" s="99">
        <f t="shared" si="279"/>
        <v>15.60128205128205</v>
      </c>
      <c r="BK368" s="99">
        <f>BJ368*Input!$N$23</f>
        <v>36709.785464102555</v>
      </c>
      <c r="BL368" s="100">
        <f t="shared" si="280"/>
        <v>36.709785464102552</v>
      </c>
      <c r="BM368" s="95">
        <v>6450</v>
      </c>
      <c r="BN368" s="99">
        <f>'Max limit'!AX368*Input!PrimaryDrive_ratio*Input!Gear4_ratio*Input!FinalDrive_ratio</f>
        <v>1123.2923076923078</v>
      </c>
      <c r="BO368" s="99">
        <f t="shared" si="281"/>
        <v>18.721538461538461</v>
      </c>
      <c r="BP368" s="99">
        <f>BO368*Input!$N$23</f>
        <v>44051.742556923069</v>
      </c>
      <c r="BQ368" s="100">
        <f t="shared" si="282"/>
        <v>44.051742556923067</v>
      </c>
      <c r="BR368" s="95">
        <v>6450</v>
      </c>
      <c r="BS368" s="99">
        <f>'Max limit'!AX368*Input!PrimaryDrive_ratio*Input!Gear5_ratio*Input!FinalDrive_ratio</f>
        <v>1287.1057692307693</v>
      </c>
      <c r="BT368" s="99">
        <f t="shared" si="283"/>
        <v>21.451762820512823</v>
      </c>
      <c r="BU368" s="99">
        <f>BT368*Input!$N$23</f>
        <v>50475.955013141021</v>
      </c>
      <c r="BV368" s="100">
        <f t="shared" si="284"/>
        <v>50.475955013141018</v>
      </c>
      <c r="BW368" s="95">
        <v>6450</v>
      </c>
      <c r="BX368" s="99">
        <f>'Max limit'!AX368*Input!PrimaryDrive_ratio*Input!Gear6_ratio*Input!FinalDrive_ratio</f>
        <v>1465.1638795986621</v>
      </c>
      <c r="BY368" s="99">
        <f t="shared" si="285"/>
        <v>24.419397993311033</v>
      </c>
      <c r="BZ368" s="99">
        <f>BY368*Input!$N$23</f>
        <v>57458.794639464868</v>
      </c>
      <c r="CA368" s="100">
        <f t="shared" si="286"/>
        <v>57.45879463946487</v>
      </c>
      <c r="CC368" s="95">
        <v>6450</v>
      </c>
      <c r="CD368" s="94">
        <f t="shared" si="287"/>
        <v>22.5</v>
      </c>
      <c r="CE368" s="94">
        <f t="shared" si="288"/>
        <v>29.5</v>
      </c>
      <c r="CF368" s="94">
        <f t="shared" si="289"/>
        <v>36.5</v>
      </c>
      <c r="CG368" s="94">
        <f t="shared" si="290"/>
        <v>44</v>
      </c>
      <c r="CH368" s="94">
        <f t="shared" si="291"/>
        <v>50.5</v>
      </c>
      <c r="CI368" s="94">
        <f t="shared" si="292"/>
        <v>57.5</v>
      </c>
      <c r="CK368" s="95">
        <v>6450</v>
      </c>
      <c r="CL368" s="162">
        <f t="shared" si="293"/>
        <v>9.4872661122661146</v>
      </c>
      <c r="CM368" s="162">
        <f t="shared" si="294"/>
        <v>12.481025641025642</v>
      </c>
      <c r="CN368" s="162">
        <f t="shared" si="295"/>
        <v>15.60128205128205</v>
      </c>
      <c r="CO368" s="162">
        <f t="shared" si="296"/>
        <v>18.721538461538461</v>
      </c>
      <c r="CP368" s="162">
        <f t="shared" si="297"/>
        <v>21.451762820512823</v>
      </c>
      <c r="CQ368" s="162">
        <f t="shared" si="298"/>
        <v>24.419397993311033</v>
      </c>
    </row>
    <row r="369" spans="1:95" ht="19.5" thickTop="1" thickBot="1">
      <c r="A369" s="70">
        <v>6500</v>
      </c>
      <c r="B369" s="70">
        <v>93.781999999999996</v>
      </c>
      <c r="C369" s="70">
        <v>101.33199999999999</v>
      </c>
      <c r="D369" s="70">
        <v>88.007000000000005</v>
      </c>
      <c r="E369" s="70">
        <v>4.6840000000000002</v>
      </c>
      <c r="G369" s="92">
        <v>1</v>
      </c>
      <c r="H369" s="93">
        <f t="shared" si="299"/>
        <v>14.332379862700229</v>
      </c>
      <c r="O369" s="95">
        <v>6460</v>
      </c>
      <c r="P369" s="94">
        <f t="shared" si="251"/>
        <v>12.90753941695108</v>
      </c>
      <c r="Q369" s="94">
        <f t="shared" si="252"/>
        <v>13.128681170503807</v>
      </c>
      <c r="R369" s="94">
        <f t="shared" si="253"/>
        <v>13.16405764183485</v>
      </c>
      <c r="S369" s="94">
        <f t="shared" si="254"/>
        <v>12.886825807441831</v>
      </c>
      <c r="T369" s="94">
        <f t="shared" si="255"/>
        <v>12.594760192642319</v>
      </c>
      <c r="U369" s="94">
        <f t="shared" si="256"/>
        <v>12.084177509835119</v>
      </c>
      <c r="V369" s="82"/>
      <c r="W369" s="95">
        <v>6460</v>
      </c>
      <c r="X369" s="161">
        <f t="shared" si="264"/>
        <v>9.0271276782187702</v>
      </c>
      <c r="Y369" s="161">
        <f t="shared" si="265"/>
        <v>9.1109097242057544</v>
      </c>
      <c r="Z369" s="161">
        <f t="shared" si="266"/>
        <v>9.0367106106377566</v>
      </c>
      <c r="AA369" s="161">
        <f t="shared" si="267"/>
        <v>8.7216132071511883</v>
      </c>
      <c r="AB369" s="161">
        <f t="shared" si="268"/>
        <v>8.3909808090156481</v>
      </c>
      <c r="AC369" s="161">
        <f t="shared" si="269"/>
        <v>7.8803981262084495</v>
      </c>
      <c r="AD369" s="82"/>
      <c r="AE369" s="82"/>
      <c r="AF369" s="82"/>
      <c r="AG369" s="95">
        <v>6460</v>
      </c>
      <c r="AH369" s="161">
        <f t="shared" si="270"/>
        <v>-11.29094794128137</v>
      </c>
      <c r="AI369" s="161">
        <f t="shared" si="271"/>
        <v>-11.557359336444829</v>
      </c>
      <c r="AJ369" s="161">
        <f t="shared" si="272"/>
        <v>-11.912305653095798</v>
      </c>
      <c r="AK369" s="161">
        <f t="shared" si="273"/>
        <v>-12.346128929002536</v>
      </c>
      <c r="AL369" s="161">
        <f t="shared" si="274"/>
        <v>-12.790428051060431</v>
      </c>
      <c r="AM369" s="161">
        <f t="shared" si="275"/>
        <v>-13.341857348492205</v>
      </c>
      <c r="AN369" s="81"/>
      <c r="AO369" s="81"/>
      <c r="AP369" s="95">
        <v>6460</v>
      </c>
      <c r="AQ369" s="94">
        <f t="shared" si="257"/>
        <v>96.255529625034143</v>
      </c>
      <c r="AR369" s="94">
        <f t="shared" si="258"/>
        <v>166.58813794818747</v>
      </c>
      <c r="AS369" s="94">
        <f t="shared" si="259"/>
        <v>260.29396554404292</v>
      </c>
      <c r="AT369" s="94">
        <f t="shared" si="260"/>
        <v>374.82331038342176</v>
      </c>
      <c r="AU369" s="94">
        <f t="shared" si="261"/>
        <v>492.11827860670621</v>
      </c>
      <c r="AV369" s="94">
        <f t="shared" si="262"/>
        <v>637.69561312869473</v>
      </c>
      <c r="AW369" s="81"/>
      <c r="AX369" s="95">
        <v>6460</v>
      </c>
      <c r="AY369" s="99">
        <f>'Max limit'!AX369*Input!PrimaryDrive_ratio*Input!Gear1_ratio*Input!FinalDrive_ratio</f>
        <v>570.1185031185031</v>
      </c>
      <c r="AZ369" s="99">
        <f t="shared" si="276"/>
        <v>9.5019750519750517</v>
      </c>
      <c r="BA369" s="99">
        <f>AZ369*Input!$N$23</f>
        <v>22358.128293347188</v>
      </c>
      <c r="BB369" s="97">
        <f t="shared" si="263"/>
        <v>22.358128293347189</v>
      </c>
      <c r="BC369" s="95">
        <v>6460</v>
      </c>
      <c r="BD369" s="99">
        <f>'Max limit'!AX369*Input!PrimaryDrive_ratio*Input!Gear2_ratio*Input!FinalDrive_ratio</f>
        <v>750.02256410256416</v>
      </c>
      <c r="BE369" s="99">
        <f t="shared" si="277"/>
        <v>12.500376068376069</v>
      </c>
      <c r="BF369" s="99">
        <f>BE369*Input!$N$23</f>
        <v>29413.359888136747</v>
      </c>
      <c r="BG369" s="100">
        <f t="shared" si="278"/>
        <v>29.413359888136746</v>
      </c>
      <c r="BH369" s="95">
        <v>6460</v>
      </c>
      <c r="BI369" s="99">
        <f>'Max limit'!AX369*Input!PrimaryDrive_ratio*Input!Gear3_ratio*Input!FinalDrive_ratio</f>
        <v>937.52820512820495</v>
      </c>
      <c r="BJ369" s="99">
        <f t="shared" si="279"/>
        <v>15.625470085470083</v>
      </c>
      <c r="BK369" s="99">
        <f>BJ369*Input!$N$23</f>
        <v>36766.699860170927</v>
      </c>
      <c r="BL369" s="100">
        <f t="shared" si="280"/>
        <v>36.766699860170931</v>
      </c>
      <c r="BM369" s="95">
        <v>6460</v>
      </c>
      <c r="BN369" s="99">
        <f>'Max limit'!AX369*Input!PrimaryDrive_ratio*Input!Gear4_ratio*Input!FinalDrive_ratio</f>
        <v>1125.0338461538461</v>
      </c>
      <c r="BO369" s="99">
        <f t="shared" si="281"/>
        <v>18.750564102564102</v>
      </c>
      <c r="BP369" s="99">
        <f>BO369*Input!$N$23</f>
        <v>44120.039832205119</v>
      </c>
      <c r="BQ369" s="100">
        <f t="shared" si="282"/>
        <v>44.120039832205116</v>
      </c>
      <c r="BR369" s="95">
        <v>6460</v>
      </c>
      <c r="BS369" s="99">
        <f>'Max limit'!AX369*Input!PrimaryDrive_ratio*Input!Gear5_ratio*Input!FinalDrive_ratio</f>
        <v>1289.1012820512819</v>
      </c>
      <c r="BT369" s="99">
        <f t="shared" si="283"/>
        <v>21.485021367521366</v>
      </c>
      <c r="BU369" s="99">
        <f>BT369*Input!$N$23</f>
        <v>50554.212307735033</v>
      </c>
      <c r="BV369" s="100">
        <f t="shared" si="284"/>
        <v>50.554212307735035</v>
      </c>
      <c r="BW369" s="95">
        <v>6460</v>
      </c>
      <c r="BX369" s="99">
        <f>'Max limit'!AX369*Input!PrimaryDrive_ratio*Input!Gear6_ratio*Input!FinalDrive_ratio</f>
        <v>1467.4354515050165</v>
      </c>
      <c r="BY369" s="99">
        <f t="shared" si="285"/>
        <v>24.457257525083609</v>
      </c>
      <c r="BZ369" s="99">
        <f>BY369*Input!$N$23</f>
        <v>57547.878042006669</v>
      </c>
      <c r="CA369" s="100">
        <f t="shared" si="286"/>
        <v>57.547878042006666</v>
      </c>
      <c r="CC369" s="95">
        <v>6460</v>
      </c>
      <c r="CD369" s="94">
        <f t="shared" si="287"/>
        <v>22.5</v>
      </c>
      <c r="CE369" s="94">
        <f t="shared" si="288"/>
        <v>29.5</v>
      </c>
      <c r="CF369" s="94">
        <f t="shared" si="289"/>
        <v>37</v>
      </c>
      <c r="CG369" s="94">
        <f t="shared" si="290"/>
        <v>44</v>
      </c>
      <c r="CH369" s="94">
        <f t="shared" si="291"/>
        <v>50.5</v>
      </c>
      <c r="CI369" s="94">
        <f t="shared" si="292"/>
        <v>57.5</v>
      </c>
      <c r="CK369" s="95">
        <v>6460</v>
      </c>
      <c r="CL369" s="162">
        <f t="shared" si="293"/>
        <v>9.5019750519750517</v>
      </c>
      <c r="CM369" s="162">
        <f t="shared" si="294"/>
        <v>12.500376068376069</v>
      </c>
      <c r="CN369" s="162">
        <f t="shared" si="295"/>
        <v>15.625470085470083</v>
      </c>
      <c r="CO369" s="162">
        <f t="shared" si="296"/>
        <v>18.750564102564102</v>
      </c>
      <c r="CP369" s="162">
        <f t="shared" si="297"/>
        <v>21.485021367521366</v>
      </c>
      <c r="CQ369" s="162">
        <f t="shared" si="298"/>
        <v>24.457257525083609</v>
      </c>
    </row>
    <row r="370" spans="1:95" ht="19.5" thickTop="1" thickBot="1">
      <c r="A370" s="70">
        <v>6510</v>
      </c>
      <c r="B370" s="70">
        <v>94.001000000000005</v>
      </c>
      <c r="C370" s="70">
        <v>101.413</v>
      </c>
      <c r="D370" s="70">
        <v>88.207999999999998</v>
      </c>
      <c r="E370" s="70">
        <v>4.6989999999999998</v>
      </c>
      <c r="G370" s="92">
        <v>1</v>
      </c>
      <c r="H370" s="93">
        <f t="shared" si="299"/>
        <v>14.377574370709382</v>
      </c>
      <c r="O370" s="95">
        <v>6470</v>
      </c>
      <c r="P370" s="94">
        <f t="shared" si="251"/>
        <v>12.906573878912031</v>
      </c>
      <c r="Q370" s="94">
        <f t="shared" si="252"/>
        <v>13.126950974947025</v>
      </c>
      <c r="R370" s="94">
        <f t="shared" si="253"/>
        <v>13.161280481353078</v>
      </c>
      <c r="S370" s="94">
        <f t="shared" si="254"/>
        <v>12.882790007255476</v>
      </c>
      <c r="T370" s="94">
        <f t="shared" si="255"/>
        <v>12.589412390846549</v>
      </c>
      <c r="U370" s="94">
        <f t="shared" si="256"/>
        <v>12.077247733207638</v>
      </c>
      <c r="V370" s="82"/>
      <c r="W370" s="95">
        <v>6470</v>
      </c>
      <c r="X370" s="161">
        <f t="shared" si="264"/>
        <v>9.0261621401797214</v>
      </c>
      <c r="Y370" s="161">
        <f t="shared" si="265"/>
        <v>9.109179528648971</v>
      </c>
      <c r="Z370" s="161">
        <f t="shared" si="266"/>
        <v>9.0339334501559865</v>
      </c>
      <c r="AA370" s="161">
        <f t="shared" si="267"/>
        <v>8.7175774069648337</v>
      </c>
      <c r="AB370" s="161">
        <f t="shared" si="268"/>
        <v>8.3856330072198784</v>
      </c>
      <c r="AC370" s="161">
        <f t="shared" si="269"/>
        <v>7.8734683495809694</v>
      </c>
      <c r="AD370" s="82"/>
      <c r="AE370" s="82"/>
      <c r="AF370" s="82"/>
      <c r="AG370" s="95">
        <v>6470</v>
      </c>
      <c r="AH370" s="161">
        <f t="shared" si="270"/>
        <v>-11.292077620787056</v>
      </c>
      <c r="AI370" s="161">
        <f t="shared" si="271"/>
        <v>-11.559314457423996</v>
      </c>
      <c r="AJ370" s="161">
        <f t="shared" si="272"/>
        <v>-11.915360529625744</v>
      </c>
      <c r="AK370" s="161">
        <f t="shared" si="273"/>
        <v>-12.35052795120566</v>
      </c>
      <c r="AL370" s="161">
        <f t="shared" si="274"/>
        <v>-12.796203676999861</v>
      </c>
      <c r="AM370" s="161">
        <f t="shared" si="275"/>
        <v>-13.349341507249884</v>
      </c>
      <c r="AN370" s="81"/>
      <c r="AO370" s="81"/>
      <c r="AP370" s="95">
        <v>6470</v>
      </c>
      <c r="AQ370" s="94">
        <f t="shared" si="257"/>
        <v>96.553765014535543</v>
      </c>
      <c r="AR370" s="94">
        <f t="shared" si="258"/>
        <v>167.10428988668733</v>
      </c>
      <c r="AS370" s="94">
        <f t="shared" si="259"/>
        <v>261.10045294794895</v>
      </c>
      <c r="AT370" s="94">
        <f t="shared" si="260"/>
        <v>375.9846522450465</v>
      </c>
      <c r="AU370" s="94">
        <f t="shared" si="261"/>
        <v>493.64304385471581</v>
      </c>
      <c r="AV370" s="94">
        <f t="shared" si="262"/>
        <v>639.67143104072181</v>
      </c>
      <c r="AW370" s="81"/>
      <c r="AX370" s="95">
        <v>6470</v>
      </c>
      <c r="AY370" s="99">
        <f>'Max limit'!AX370*Input!PrimaryDrive_ratio*Input!Gear1_ratio*Input!FinalDrive_ratio</f>
        <v>571.00103950103949</v>
      </c>
      <c r="AZ370" s="99">
        <f t="shared" si="276"/>
        <v>9.5166839916839923</v>
      </c>
      <c r="BA370" s="99">
        <f>AZ370*Input!$N$23</f>
        <v>22392.738399064445</v>
      </c>
      <c r="BB370" s="97">
        <f t="shared" si="263"/>
        <v>22.392738399064445</v>
      </c>
      <c r="BC370" s="95">
        <v>6470</v>
      </c>
      <c r="BD370" s="99">
        <f>'Max limit'!AX370*Input!PrimaryDrive_ratio*Input!Gear2_ratio*Input!FinalDrive_ratio</f>
        <v>751.18358974358966</v>
      </c>
      <c r="BE370" s="99">
        <f t="shared" si="277"/>
        <v>12.519726495726495</v>
      </c>
      <c r="BF370" s="99">
        <f>BE370*Input!$N$23</f>
        <v>29458.891404991446</v>
      </c>
      <c r="BG370" s="100">
        <f t="shared" si="278"/>
        <v>29.458891404991444</v>
      </c>
      <c r="BH370" s="95">
        <v>6470</v>
      </c>
      <c r="BI370" s="99">
        <f>'Max limit'!AX370*Input!PrimaryDrive_ratio*Input!Gear3_ratio*Input!FinalDrive_ratio</f>
        <v>938.97948717948714</v>
      </c>
      <c r="BJ370" s="99">
        <f t="shared" si="279"/>
        <v>15.649658119658119</v>
      </c>
      <c r="BK370" s="99">
        <f>BJ370*Input!$N$23</f>
        <v>36823.614256239307</v>
      </c>
      <c r="BL370" s="100">
        <f t="shared" si="280"/>
        <v>36.82361425623931</v>
      </c>
      <c r="BM370" s="95">
        <v>6470</v>
      </c>
      <c r="BN370" s="99">
        <f>'Max limit'!AX370*Input!PrimaryDrive_ratio*Input!Gear4_ratio*Input!FinalDrive_ratio</f>
        <v>1126.7753846153846</v>
      </c>
      <c r="BO370" s="99">
        <f t="shared" si="281"/>
        <v>18.779589743589742</v>
      </c>
      <c r="BP370" s="99">
        <f>BO370*Input!$N$23</f>
        <v>44188.337107487168</v>
      </c>
      <c r="BQ370" s="100">
        <f t="shared" si="282"/>
        <v>44.188337107487172</v>
      </c>
      <c r="BR370" s="95">
        <v>6470</v>
      </c>
      <c r="BS370" s="99">
        <f>'Max limit'!AX370*Input!PrimaryDrive_ratio*Input!Gear5_ratio*Input!FinalDrive_ratio</f>
        <v>1291.0967948717946</v>
      </c>
      <c r="BT370" s="99">
        <f t="shared" si="283"/>
        <v>21.518279914529909</v>
      </c>
      <c r="BU370" s="99">
        <f>BT370*Input!$N$23</f>
        <v>50632.469602329038</v>
      </c>
      <c r="BV370" s="100">
        <f t="shared" si="284"/>
        <v>50.632469602329039</v>
      </c>
      <c r="BW370" s="95">
        <v>6470</v>
      </c>
      <c r="BX370" s="99">
        <f>'Max limit'!AX370*Input!PrimaryDrive_ratio*Input!Gear6_ratio*Input!FinalDrive_ratio</f>
        <v>1469.7070234113712</v>
      </c>
      <c r="BY370" s="99">
        <f t="shared" si="285"/>
        <v>24.495117056856188</v>
      </c>
      <c r="BZ370" s="99">
        <f>BY370*Input!$N$23</f>
        <v>57636.961444548484</v>
      </c>
      <c r="CA370" s="100">
        <f t="shared" si="286"/>
        <v>57.636961444548483</v>
      </c>
      <c r="CC370" s="95">
        <v>6470</v>
      </c>
      <c r="CD370" s="94">
        <f t="shared" si="287"/>
        <v>22.5</v>
      </c>
      <c r="CE370" s="94">
        <f t="shared" si="288"/>
        <v>29.5</v>
      </c>
      <c r="CF370" s="94">
        <f t="shared" si="289"/>
        <v>37</v>
      </c>
      <c r="CG370" s="94">
        <f t="shared" si="290"/>
        <v>44</v>
      </c>
      <c r="CH370" s="94">
        <f t="shared" si="291"/>
        <v>50.5</v>
      </c>
      <c r="CI370" s="94">
        <f t="shared" si="292"/>
        <v>57.5</v>
      </c>
      <c r="CK370" s="95">
        <v>6470</v>
      </c>
      <c r="CL370" s="162">
        <f t="shared" si="293"/>
        <v>9.5166839916839923</v>
      </c>
      <c r="CM370" s="162">
        <f t="shared" si="294"/>
        <v>12.519726495726495</v>
      </c>
      <c r="CN370" s="162">
        <f t="shared" si="295"/>
        <v>15.649658119658119</v>
      </c>
      <c r="CO370" s="162">
        <f t="shared" si="296"/>
        <v>18.779589743589742</v>
      </c>
      <c r="CP370" s="162">
        <f t="shared" si="297"/>
        <v>21.518279914529909</v>
      </c>
      <c r="CQ370" s="162">
        <f t="shared" si="298"/>
        <v>24.495117056856188</v>
      </c>
    </row>
    <row r="371" spans="1:95" ht="19.5" thickTop="1" thickBot="1">
      <c r="A371" s="70">
        <v>6520</v>
      </c>
      <c r="B371" s="70">
        <v>94.228999999999999</v>
      </c>
      <c r="C371" s="70">
        <v>101.502</v>
      </c>
      <c r="D371" s="70">
        <v>88.41</v>
      </c>
      <c r="E371" s="70">
        <v>4.7220000000000004</v>
      </c>
      <c r="G371" s="92">
        <v>1</v>
      </c>
      <c r="H371" s="93">
        <f t="shared" si="299"/>
        <v>14.422768878718536</v>
      </c>
      <c r="O371" s="95">
        <v>6480</v>
      </c>
      <c r="P371" s="94">
        <f t="shared" si="251"/>
        <v>12.905606847388002</v>
      </c>
      <c r="Q371" s="94">
        <f t="shared" si="252"/>
        <v>13.125218103140346</v>
      </c>
      <c r="R371" s="94">
        <f t="shared" si="253"/>
        <v>13.15849902518611</v>
      </c>
      <c r="S371" s="94">
        <f t="shared" si="254"/>
        <v>12.878747964532101</v>
      </c>
      <c r="T371" s="94">
        <f t="shared" si="255"/>
        <v>12.584056317122247</v>
      </c>
      <c r="U371" s="94">
        <f t="shared" si="256"/>
        <v>12.070307237668128</v>
      </c>
      <c r="V371" s="82"/>
      <c r="W371" s="95">
        <v>6480</v>
      </c>
      <c r="X371" s="161">
        <f t="shared" si="264"/>
        <v>9.0251951086556943</v>
      </c>
      <c r="Y371" s="161">
        <f t="shared" si="265"/>
        <v>9.107446656842292</v>
      </c>
      <c r="Z371" s="161">
        <f t="shared" si="266"/>
        <v>9.0311519939890168</v>
      </c>
      <c r="AA371" s="161">
        <f t="shared" si="267"/>
        <v>8.7135353642414586</v>
      </c>
      <c r="AB371" s="161">
        <f t="shared" si="268"/>
        <v>8.380276933495578</v>
      </c>
      <c r="AC371" s="161">
        <f t="shared" si="269"/>
        <v>7.8665278540414612</v>
      </c>
      <c r="AD371" s="82"/>
      <c r="AE371" s="82"/>
      <c r="AF371" s="82"/>
      <c r="AG371" s="95">
        <v>6480</v>
      </c>
      <c r="AH371" s="161">
        <f t="shared" si="270"/>
        <v>-11.293209047670169</v>
      </c>
      <c r="AI371" s="161">
        <f t="shared" si="271"/>
        <v>-11.561272602565543</v>
      </c>
      <c r="AJ371" s="161">
        <f t="shared" si="272"/>
        <v>-11.918420131409412</v>
      </c>
      <c r="AK371" s="161">
        <f t="shared" si="273"/>
        <v>-12.354933777774139</v>
      </c>
      <c r="AL371" s="161">
        <f t="shared" si="274"/>
        <v>-12.801988236622106</v>
      </c>
      <c r="AM371" s="161">
        <f t="shared" si="275"/>
        <v>-13.356837242432555</v>
      </c>
      <c r="AN371" s="81"/>
      <c r="AO371" s="81"/>
      <c r="AP371" s="95">
        <v>6480</v>
      </c>
      <c r="AQ371" s="94">
        <f t="shared" si="257"/>
        <v>96.852461711677336</v>
      </c>
      <c r="AR371" s="94">
        <f t="shared" si="258"/>
        <v>167.62124020405574</v>
      </c>
      <c r="AS371" s="94">
        <f t="shared" si="259"/>
        <v>261.90818781883712</v>
      </c>
      <c r="AT371" s="94">
        <f t="shared" si="260"/>
        <v>377.14779045912542</v>
      </c>
      <c r="AU371" s="94">
        <f t="shared" si="261"/>
        <v>495.17016759498875</v>
      </c>
      <c r="AV371" s="94">
        <f t="shared" si="262"/>
        <v>641.65030512894657</v>
      </c>
      <c r="AW371" s="81"/>
      <c r="AX371" s="95">
        <v>6480</v>
      </c>
      <c r="AY371" s="99">
        <f>'Max limit'!AX371*Input!PrimaryDrive_ratio*Input!Gear1_ratio*Input!FinalDrive_ratio</f>
        <v>571.88357588357587</v>
      </c>
      <c r="AZ371" s="99">
        <f t="shared" si="276"/>
        <v>9.5313929313929311</v>
      </c>
      <c r="BA371" s="99">
        <f>AZ371*Input!$N$23</f>
        <v>22427.348504781701</v>
      </c>
      <c r="BB371" s="97">
        <f t="shared" si="263"/>
        <v>22.427348504781701</v>
      </c>
      <c r="BC371" s="95">
        <v>6480</v>
      </c>
      <c r="BD371" s="99">
        <f>'Max limit'!AX371*Input!PrimaryDrive_ratio*Input!Gear2_ratio*Input!FinalDrive_ratio</f>
        <v>752.34461538461539</v>
      </c>
      <c r="BE371" s="99">
        <f t="shared" si="277"/>
        <v>12.539076923076923</v>
      </c>
      <c r="BF371" s="99">
        <f>BE371*Input!$N$23</f>
        <v>29504.422921846148</v>
      </c>
      <c r="BG371" s="100">
        <f t="shared" si="278"/>
        <v>29.50442292184615</v>
      </c>
      <c r="BH371" s="95">
        <v>6480</v>
      </c>
      <c r="BI371" s="99">
        <f>'Max limit'!AX371*Input!PrimaryDrive_ratio*Input!Gear3_ratio*Input!FinalDrive_ratio</f>
        <v>940.43076923076922</v>
      </c>
      <c r="BJ371" s="99">
        <f t="shared" si="279"/>
        <v>15.673846153846153</v>
      </c>
      <c r="BK371" s="99">
        <f>BJ371*Input!$N$23</f>
        <v>36880.528652307687</v>
      </c>
      <c r="BL371" s="100">
        <f t="shared" si="280"/>
        <v>36.880528652307689</v>
      </c>
      <c r="BM371" s="95">
        <v>6480</v>
      </c>
      <c r="BN371" s="99">
        <f>'Max limit'!AX371*Input!PrimaryDrive_ratio*Input!Gear4_ratio*Input!FinalDrive_ratio</f>
        <v>1128.5169230769231</v>
      </c>
      <c r="BO371" s="99">
        <f t="shared" si="281"/>
        <v>18.808615384615386</v>
      </c>
      <c r="BP371" s="99">
        <f>BO371*Input!$N$23</f>
        <v>44256.634382769225</v>
      </c>
      <c r="BQ371" s="100">
        <f t="shared" si="282"/>
        <v>44.256634382769228</v>
      </c>
      <c r="BR371" s="95">
        <v>6480</v>
      </c>
      <c r="BS371" s="99">
        <f>'Max limit'!AX371*Input!PrimaryDrive_ratio*Input!Gear5_ratio*Input!FinalDrive_ratio</f>
        <v>1293.0923076923075</v>
      </c>
      <c r="BT371" s="99">
        <f t="shared" si="283"/>
        <v>21.55153846153846</v>
      </c>
      <c r="BU371" s="99">
        <f>BT371*Input!$N$23</f>
        <v>50710.726896923064</v>
      </c>
      <c r="BV371" s="100">
        <f t="shared" si="284"/>
        <v>50.710726896923063</v>
      </c>
      <c r="BW371" s="95">
        <v>6480</v>
      </c>
      <c r="BX371" s="99">
        <f>'Max limit'!AX371*Input!PrimaryDrive_ratio*Input!Gear6_ratio*Input!FinalDrive_ratio</f>
        <v>1471.9785953177256</v>
      </c>
      <c r="BY371" s="99">
        <f t="shared" si="285"/>
        <v>24.53297658862876</v>
      </c>
      <c r="BZ371" s="99">
        <f>BY371*Input!$N$23</f>
        <v>57726.044847090285</v>
      </c>
      <c r="CA371" s="100">
        <f t="shared" si="286"/>
        <v>57.726044847090286</v>
      </c>
      <c r="CC371" s="95">
        <v>6480</v>
      </c>
      <c r="CD371" s="94">
        <f t="shared" si="287"/>
        <v>22.5</v>
      </c>
      <c r="CE371" s="94">
        <f t="shared" si="288"/>
        <v>29.5</v>
      </c>
      <c r="CF371" s="94">
        <f t="shared" si="289"/>
        <v>37</v>
      </c>
      <c r="CG371" s="94">
        <f t="shared" si="290"/>
        <v>44.5</v>
      </c>
      <c r="CH371" s="94">
        <f t="shared" si="291"/>
        <v>50.5</v>
      </c>
      <c r="CI371" s="94">
        <f t="shared" si="292"/>
        <v>57.5</v>
      </c>
      <c r="CK371" s="95">
        <v>6480</v>
      </c>
      <c r="CL371" s="162">
        <f t="shared" si="293"/>
        <v>9.5313929313929311</v>
      </c>
      <c r="CM371" s="162">
        <f t="shared" si="294"/>
        <v>12.539076923076923</v>
      </c>
      <c r="CN371" s="162">
        <f t="shared" si="295"/>
        <v>15.673846153846153</v>
      </c>
      <c r="CO371" s="162">
        <f t="shared" si="296"/>
        <v>18.808615384615386</v>
      </c>
      <c r="CP371" s="162">
        <f t="shared" si="297"/>
        <v>21.55153846153846</v>
      </c>
      <c r="CQ371" s="162">
        <f t="shared" si="298"/>
        <v>24.53297658862876</v>
      </c>
    </row>
    <row r="372" spans="1:95" ht="19.5" thickTop="1" thickBot="1">
      <c r="A372" s="70">
        <v>6530</v>
      </c>
      <c r="B372" s="70">
        <v>94.451999999999998</v>
      </c>
      <c r="C372" s="70">
        <v>101.587</v>
      </c>
      <c r="D372" s="70">
        <v>88.611000000000004</v>
      </c>
      <c r="E372" s="70">
        <v>4.742</v>
      </c>
      <c r="G372" s="92">
        <v>1</v>
      </c>
      <c r="H372" s="93">
        <f t="shared" si="299"/>
        <v>14.467963386727689</v>
      </c>
      <c r="O372" s="95">
        <v>6490</v>
      </c>
      <c r="P372" s="94">
        <f t="shared" si="251"/>
        <v>12.904638322378995</v>
      </c>
      <c r="Q372" s="94">
        <f t="shared" si="252"/>
        <v>13.123482555083772</v>
      </c>
      <c r="R372" s="94">
        <f t="shared" si="253"/>
        <v>13.155713273333941</v>
      </c>
      <c r="S372" s="94">
        <f t="shared" si="254"/>
        <v>12.8746996792717</v>
      </c>
      <c r="T372" s="94">
        <f t="shared" si="255"/>
        <v>12.578691971469414</v>
      </c>
      <c r="U372" s="94">
        <f t="shared" si="256"/>
        <v>12.06335602321659</v>
      </c>
      <c r="V372" s="82"/>
      <c r="W372" s="95">
        <v>6490</v>
      </c>
      <c r="X372" s="161">
        <f t="shared" si="264"/>
        <v>9.0242265836466871</v>
      </c>
      <c r="Y372" s="161">
        <f t="shared" si="265"/>
        <v>9.1057111087857194</v>
      </c>
      <c r="Z372" s="161">
        <f t="shared" si="266"/>
        <v>9.0283662421368476</v>
      </c>
      <c r="AA372" s="161">
        <f t="shared" si="267"/>
        <v>8.7094870789810575</v>
      </c>
      <c r="AB372" s="161">
        <f t="shared" si="268"/>
        <v>8.3749125878427435</v>
      </c>
      <c r="AC372" s="161">
        <f t="shared" si="269"/>
        <v>7.8595766395899211</v>
      </c>
      <c r="AD372" s="82"/>
      <c r="AE372" s="82"/>
      <c r="AF372" s="82"/>
      <c r="AG372" s="95">
        <v>6490</v>
      </c>
      <c r="AH372" s="161">
        <f t="shared" si="270"/>
        <v>-11.294342221930709</v>
      </c>
      <c r="AI372" s="161">
        <f t="shared" si="271"/>
        <v>-11.56323377186947</v>
      </c>
      <c r="AJ372" s="161">
        <f t="shared" si="272"/>
        <v>-11.921484458446798</v>
      </c>
      <c r="AK372" s="161">
        <f t="shared" si="273"/>
        <v>-12.359346408707978</v>
      </c>
      <c r="AL372" s="161">
        <f t="shared" si="274"/>
        <v>-12.807781729927168</v>
      </c>
      <c r="AM372" s="161">
        <f t="shared" si="275"/>
        <v>-13.364344554040217</v>
      </c>
      <c r="AN372" s="81"/>
      <c r="AO372" s="81"/>
      <c r="AP372" s="95">
        <v>6490</v>
      </c>
      <c r="AQ372" s="94">
        <f t="shared" si="257"/>
        <v>97.151619716459479</v>
      </c>
      <c r="AR372" s="94">
        <f t="shared" si="258"/>
        <v>168.13898890029262</v>
      </c>
      <c r="AS372" s="94">
        <f t="shared" si="259"/>
        <v>262.7171701567072</v>
      </c>
      <c r="AT372" s="94">
        <f t="shared" si="260"/>
        <v>378.31272502565844</v>
      </c>
      <c r="AU372" s="94">
        <f t="shared" si="261"/>
        <v>496.69964982752452</v>
      </c>
      <c r="AV372" s="94">
        <f t="shared" si="262"/>
        <v>643.63223539336968</v>
      </c>
      <c r="AW372" s="81"/>
      <c r="AX372" s="95">
        <v>6490</v>
      </c>
      <c r="AY372" s="99">
        <f>'Max limit'!AX372*Input!PrimaryDrive_ratio*Input!Gear1_ratio*Input!FinalDrive_ratio</f>
        <v>572.76611226611226</v>
      </c>
      <c r="AZ372" s="99">
        <f t="shared" si="276"/>
        <v>9.5461018711018717</v>
      </c>
      <c r="BA372" s="99">
        <f>AZ372*Input!$N$23</f>
        <v>22461.958610498958</v>
      </c>
      <c r="BB372" s="97">
        <f t="shared" si="263"/>
        <v>22.461958610498957</v>
      </c>
      <c r="BC372" s="95">
        <v>6490</v>
      </c>
      <c r="BD372" s="99">
        <f>'Max limit'!AX372*Input!PrimaryDrive_ratio*Input!Gear2_ratio*Input!FinalDrive_ratio</f>
        <v>753.50564102564101</v>
      </c>
      <c r="BE372" s="99">
        <f t="shared" si="277"/>
        <v>12.558427350427349</v>
      </c>
      <c r="BF372" s="99">
        <f>BE372*Input!$N$23</f>
        <v>29549.954438700846</v>
      </c>
      <c r="BG372" s="100">
        <f t="shared" si="278"/>
        <v>29.549954438700848</v>
      </c>
      <c r="BH372" s="95">
        <v>6490</v>
      </c>
      <c r="BI372" s="99">
        <f>'Max limit'!AX372*Input!PrimaryDrive_ratio*Input!Gear3_ratio*Input!FinalDrive_ratio</f>
        <v>941.88205128205118</v>
      </c>
      <c r="BJ372" s="99">
        <f t="shared" si="279"/>
        <v>15.698034188034187</v>
      </c>
      <c r="BK372" s="99">
        <f>BJ372*Input!$N$23</f>
        <v>36937.443048376059</v>
      </c>
      <c r="BL372" s="100">
        <f t="shared" si="280"/>
        <v>36.937443048376061</v>
      </c>
      <c r="BM372" s="95">
        <v>6490</v>
      </c>
      <c r="BN372" s="99">
        <f>'Max limit'!AX372*Input!PrimaryDrive_ratio*Input!Gear4_ratio*Input!FinalDrive_ratio</f>
        <v>1130.2584615384617</v>
      </c>
      <c r="BO372" s="99">
        <f t="shared" si="281"/>
        <v>18.837641025641027</v>
      </c>
      <c r="BP372" s="99">
        <f>BO372*Input!$N$23</f>
        <v>44324.931658051275</v>
      </c>
      <c r="BQ372" s="100">
        <f t="shared" si="282"/>
        <v>44.324931658051277</v>
      </c>
      <c r="BR372" s="95">
        <v>6490</v>
      </c>
      <c r="BS372" s="99">
        <f>'Max limit'!AX372*Input!PrimaryDrive_ratio*Input!Gear5_ratio*Input!FinalDrive_ratio</f>
        <v>1295.0878205128204</v>
      </c>
      <c r="BT372" s="99">
        <f t="shared" si="283"/>
        <v>21.584797008547007</v>
      </c>
      <c r="BU372" s="99">
        <f>BT372*Input!$N$23</f>
        <v>50788.984191517084</v>
      </c>
      <c r="BV372" s="100">
        <f t="shared" si="284"/>
        <v>50.788984191517081</v>
      </c>
      <c r="BW372" s="95">
        <v>6490</v>
      </c>
      <c r="BX372" s="99">
        <f>'Max limit'!AX372*Input!PrimaryDrive_ratio*Input!Gear6_ratio*Input!FinalDrive_ratio</f>
        <v>1474.2501672240801</v>
      </c>
      <c r="BY372" s="99">
        <f t="shared" si="285"/>
        <v>24.570836120401335</v>
      </c>
      <c r="BZ372" s="99">
        <f>BY372*Input!$N$23</f>
        <v>57815.128249632093</v>
      </c>
      <c r="CA372" s="100">
        <f t="shared" si="286"/>
        <v>57.815128249632096</v>
      </c>
      <c r="CC372" s="95">
        <v>6490</v>
      </c>
      <c r="CD372" s="94">
        <f t="shared" si="287"/>
        <v>22.5</v>
      </c>
      <c r="CE372" s="94">
        <f t="shared" si="288"/>
        <v>29.5</v>
      </c>
      <c r="CF372" s="94">
        <f t="shared" si="289"/>
        <v>37</v>
      </c>
      <c r="CG372" s="94">
        <f t="shared" si="290"/>
        <v>44.5</v>
      </c>
      <c r="CH372" s="94">
        <f t="shared" si="291"/>
        <v>51</v>
      </c>
      <c r="CI372" s="94">
        <f t="shared" si="292"/>
        <v>58</v>
      </c>
      <c r="CK372" s="95">
        <v>6490</v>
      </c>
      <c r="CL372" s="162">
        <f t="shared" si="293"/>
        <v>9.5461018711018717</v>
      </c>
      <c r="CM372" s="162">
        <f t="shared" si="294"/>
        <v>12.558427350427349</v>
      </c>
      <c r="CN372" s="162">
        <f t="shared" si="295"/>
        <v>15.698034188034187</v>
      </c>
      <c r="CO372" s="162">
        <f t="shared" si="296"/>
        <v>18.837641025641027</v>
      </c>
      <c r="CP372" s="162">
        <f t="shared" si="297"/>
        <v>21.584797008547007</v>
      </c>
      <c r="CQ372" s="162">
        <f t="shared" si="298"/>
        <v>24.570836120401335</v>
      </c>
    </row>
    <row r="373" spans="1:95" ht="19.5" thickTop="1" thickBot="1">
      <c r="A373" s="70">
        <v>6540</v>
      </c>
      <c r="B373" s="70">
        <v>94.671000000000006</v>
      </c>
      <c r="C373" s="70">
        <v>101.667</v>
      </c>
      <c r="D373" s="70">
        <v>88.811999999999998</v>
      </c>
      <c r="E373" s="70">
        <v>4.7569999999999997</v>
      </c>
      <c r="G373" s="92">
        <v>1</v>
      </c>
      <c r="H373" s="93">
        <f t="shared" si="299"/>
        <v>14.513157894736842</v>
      </c>
      <c r="O373" s="95">
        <v>6500</v>
      </c>
      <c r="P373" s="94">
        <f t="shared" si="251"/>
        <v>12.903668303885011</v>
      </c>
      <c r="Q373" s="94">
        <f t="shared" si="252"/>
        <v>13.121744330777304</v>
      </c>
      <c r="R373" s="94">
        <f t="shared" si="253"/>
        <v>13.152923225796568</v>
      </c>
      <c r="S373" s="94">
        <f t="shared" si="254"/>
        <v>12.870645151474275</v>
      </c>
      <c r="T373" s="94">
        <f t="shared" si="255"/>
        <v>12.573319353888051</v>
      </c>
      <c r="U373" s="94">
        <f t="shared" si="256"/>
        <v>12.05639408985302</v>
      </c>
      <c r="V373" s="82"/>
      <c r="W373" s="95">
        <v>6500</v>
      </c>
      <c r="X373" s="161">
        <f t="shared" si="264"/>
        <v>9.0232565651526997</v>
      </c>
      <c r="Y373" s="161">
        <f t="shared" si="265"/>
        <v>9.1039728844792513</v>
      </c>
      <c r="Z373" s="161">
        <f t="shared" si="266"/>
        <v>9.025576194599477</v>
      </c>
      <c r="AA373" s="161">
        <f t="shared" si="267"/>
        <v>8.7054325511836321</v>
      </c>
      <c r="AB373" s="161">
        <f t="shared" si="268"/>
        <v>8.3695399702613802</v>
      </c>
      <c r="AC373" s="161">
        <f t="shared" si="269"/>
        <v>7.8526147062263503</v>
      </c>
      <c r="AD373" s="82"/>
      <c r="AE373" s="82"/>
      <c r="AF373" s="82"/>
      <c r="AG373" s="95">
        <v>6500</v>
      </c>
      <c r="AH373" s="161">
        <f t="shared" si="270"/>
        <v>-11.295477143568672</v>
      </c>
      <c r="AI373" s="161">
        <f t="shared" si="271"/>
        <v>-11.565197965335779</v>
      </c>
      <c r="AJ373" s="161">
        <f t="shared" si="272"/>
        <v>-11.924553510737905</v>
      </c>
      <c r="AK373" s="161">
        <f t="shared" si="273"/>
        <v>-12.363765844007171</v>
      </c>
      <c r="AL373" s="161">
        <f t="shared" si="274"/>
        <v>-12.813584156915041</v>
      </c>
      <c r="AM373" s="161">
        <f t="shared" si="275"/>
        <v>-13.371863442072872</v>
      </c>
      <c r="AN373" s="81"/>
      <c r="AO373" s="81"/>
      <c r="AP373" s="95">
        <v>6500</v>
      </c>
      <c r="AQ373" s="94">
        <f t="shared" si="257"/>
        <v>97.451239028882</v>
      </c>
      <c r="AR373" s="94">
        <f t="shared" si="258"/>
        <v>168.65753597539805</v>
      </c>
      <c r="AS373" s="94">
        <f t="shared" si="259"/>
        <v>263.52739996155935</v>
      </c>
      <c r="AT373" s="94">
        <f t="shared" si="260"/>
        <v>379.47945594464562</v>
      </c>
      <c r="AU373" s="94">
        <f t="shared" si="261"/>
        <v>498.23149055232329</v>
      </c>
      <c r="AV373" s="94">
        <f t="shared" si="262"/>
        <v>645.6172218339907</v>
      </c>
      <c r="AW373" s="81"/>
      <c r="AX373" s="95">
        <v>6500</v>
      </c>
      <c r="AY373" s="99">
        <f>'Max limit'!AX373*Input!PrimaryDrive_ratio*Input!Gear1_ratio*Input!FinalDrive_ratio</f>
        <v>573.64864864864865</v>
      </c>
      <c r="AZ373" s="99">
        <f t="shared" si="276"/>
        <v>9.5608108108108105</v>
      </c>
      <c r="BA373" s="99">
        <f>AZ373*Input!$N$23</f>
        <v>22496.56871621621</v>
      </c>
      <c r="BB373" s="97">
        <f t="shared" si="263"/>
        <v>22.49656871621621</v>
      </c>
      <c r="BC373" s="95">
        <v>6500</v>
      </c>
      <c r="BD373" s="99">
        <f>'Max limit'!AX373*Input!PrimaryDrive_ratio*Input!Gear2_ratio*Input!FinalDrive_ratio</f>
        <v>754.66666666666663</v>
      </c>
      <c r="BE373" s="99">
        <f t="shared" si="277"/>
        <v>12.577777777777778</v>
      </c>
      <c r="BF373" s="99">
        <f>BE373*Input!$N$23</f>
        <v>29595.485955555549</v>
      </c>
      <c r="BG373" s="100">
        <f t="shared" si="278"/>
        <v>29.595485955555549</v>
      </c>
      <c r="BH373" s="95">
        <v>6500</v>
      </c>
      <c r="BI373" s="99">
        <f>'Max limit'!AX373*Input!PrimaryDrive_ratio*Input!Gear3_ratio*Input!FinalDrive_ratio</f>
        <v>943.33333333333314</v>
      </c>
      <c r="BJ373" s="99">
        <f t="shared" si="279"/>
        <v>15.72222222222222</v>
      </c>
      <c r="BK373" s="99">
        <f>BJ373*Input!$N$23</f>
        <v>36994.357444444431</v>
      </c>
      <c r="BL373" s="100">
        <f t="shared" si="280"/>
        <v>36.994357444444432</v>
      </c>
      <c r="BM373" s="95">
        <v>6500</v>
      </c>
      <c r="BN373" s="99">
        <f>'Max limit'!AX373*Input!PrimaryDrive_ratio*Input!Gear4_ratio*Input!FinalDrive_ratio</f>
        <v>1132</v>
      </c>
      <c r="BO373" s="99">
        <f t="shared" si="281"/>
        <v>18.866666666666667</v>
      </c>
      <c r="BP373" s="99">
        <f>BO373*Input!$N$23</f>
        <v>44393.228933333325</v>
      </c>
      <c r="BQ373" s="100">
        <f t="shared" si="282"/>
        <v>44.393228933333326</v>
      </c>
      <c r="BR373" s="95">
        <v>6500</v>
      </c>
      <c r="BS373" s="99">
        <f>'Max limit'!AX373*Input!PrimaryDrive_ratio*Input!Gear5_ratio*Input!FinalDrive_ratio</f>
        <v>1297.0833333333333</v>
      </c>
      <c r="BT373" s="99">
        <f t="shared" si="283"/>
        <v>21.618055555555554</v>
      </c>
      <c r="BU373" s="99">
        <f>BT373*Input!$N$23</f>
        <v>50867.241486111096</v>
      </c>
      <c r="BV373" s="100">
        <f t="shared" si="284"/>
        <v>50.867241486111098</v>
      </c>
      <c r="BW373" s="95">
        <v>6500</v>
      </c>
      <c r="BX373" s="99">
        <f>'Max limit'!AX373*Input!PrimaryDrive_ratio*Input!Gear6_ratio*Input!FinalDrive_ratio</f>
        <v>1476.5217391304348</v>
      </c>
      <c r="BY373" s="99">
        <f t="shared" si="285"/>
        <v>24.608695652173914</v>
      </c>
      <c r="BZ373" s="99">
        <f>BY373*Input!$N$23</f>
        <v>57904.211652173908</v>
      </c>
      <c r="CA373" s="100">
        <f t="shared" si="286"/>
        <v>57.904211652173906</v>
      </c>
      <c r="CC373" s="95">
        <v>6500</v>
      </c>
      <c r="CD373" s="94">
        <f t="shared" si="287"/>
        <v>22.5</v>
      </c>
      <c r="CE373" s="94">
        <f t="shared" si="288"/>
        <v>29.5</v>
      </c>
      <c r="CF373" s="94">
        <f t="shared" si="289"/>
        <v>37</v>
      </c>
      <c r="CG373" s="94">
        <f t="shared" si="290"/>
        <v>44.5</v>
      </c>
      <c r="CH373" s="94">
        <f t="shared" si="291"/>
        <v>51</v>
      </c>
      <c r="CI373" s="94">
        <f t="shared" si="292"/>
        <v>58</v>
      </c>
      <c r="CK373" s="95">
        <v>6500</v>
      </c>
      <c r="CL373" s="162">
        <f t="shared" si="293"/>
        <v>9.5608108108108105</v>
      </c>
      <c r="CM373" s="162">
        <f t="shared" si="294"/>
        <v>12.577777777777778</v>
      </c>
      <c r="CN373" s="162">
        <f t="shared" si="295"/>
        <v>15.72222222222222</v>
      </c>
      <c r="CO373" s="162">
        <f t="shared" si="296"/>
        <v>18.866666666666667</v>
      </c>
      <c r="CP373" s="162">
        <f t="shared" si="297"/>
        <v>21.618055555555554</v>
      </c>
      <c r="CQ373" s="162">
        <f t="shared" si="298"/>
        <v>24.608695652173914</v>
      </c>
    </row>
    <row r="374" spans="1:95" ht="19.5" thickTop="1" thickBot="1">
      <c r="A374" s="70">
        <v>6550</v>
      </c>
      <c r="B374" s="70">
        <v>94.89</v>
      </c>
      <c r="C374" s="70">
        <v>101.746</v>
      </c>
      <c r="D374" s="70">
        <v>89.013999999999996</v>
      </c>
      <c r="E374" s="70">
        <v>4.7709999999999999</v>
      </c>
      <c r="G374" s="92">
        <v>1</v>
      </c>
      <c r="H374" s="93">
        <f t="shared" si="299"/>
        <v>14.558352402745996</v>
      </c>
      <c r="O374" s="95">
        <v>6510</v>
      </c>
      <c r="P374" s="94">
        <f t="shared" si="251"/>
        <v>12.902696791906044</v>
      </c>
      <c r="Q374" s="94">
        <f t="shared" si="252"/>
        <v>13.120003430220942</v>
      </c>
      <c r="R374" s="94">
        <f t="shared" si="253"/>
        <v>13.150128882574</v>
      </c>
      <c r="S374" s="94">
        <f t="shared" si="254"/>
        <v>12.866584381139823</v>
      </c>
      <c r="T374" s="94">
        <f t="shared" si="255"/>
        <v>12.567938464378154</v>
      </c>
      <c r="U374" s="94">
        <f t="shared" si="256"/>
        <v>12.049421437577422</v>
      </c>
      <c r="V374" s="82"/>
      <c r="W374" s="95">
        <v>6510</v>
      </c>
      <c r="X374" s="161">
        <f t="shared" si="264"/>
        <v>9.022285053173734</v>
      </c>
      <c r="Y374" s="161">
        <f t="shared" si="265"/>
        <v>9.1022319839228896</v>
      </c>
      <c r="Z374" s="161">
        <f t="shared" si="266"/>
        <v>9.0227818513769069</v>
      </c>
      <c r="AA374" s="161">
        <f t="shared" si="267"/>
        <v>8.7013717808491826</v>
      </c>
      <c r="AB374" s="161">
        <f t="shared" si="268"/>
        <v>8.3641590807514827</v>
      </c>
      <c r="AC374" s="161">
        <f t="shared" si="269"/>
        <v>7.8456420539507521</v>
      </c>
      <c r="AD374" s="82"/>
      <c r="AE374" s="82"/>
      <c r="AF374" s="82"/>
      <c r="AG374" s="95">
        <v>6510</v>
      </c>
      <c r="AH374" s="161">
        <f t="shared" si="270"/>
        <v>-11.296613812584063</v>
      </c>
      <c r="AI374" s="161">
        <f t="shared" si="271"/>
        <v>-11.567165182964468</v>
      </c>
      <c r="AJ374" s="161">
        <f t="shared" si="272"/>
        <v>-11.927627288282732</v>
      </c>
      <c r="AK374" s="161">
        <f t="shared" si="273"/>
        <v>-12.368192083671723</v>
      </c>
      <c r="AL374" s="161">
        <f t="shared" si="274"/>
        <v>-12.819395517585729</v>
      </c>
      <c r="AM374" s="161">
        <f t="shared" si="275"/>
        <v>-13.379393906530519</v>
      </c>
      <c r="AN374" s="81"/>
      <c r="AO374" s="81"/>
      <c r="AP374" s="95">
        <v>6510</v>
      </c>
      <c r="AQ374" s="94">
        <f t="shared" si="257"/>
        <v>97.751319648944929</v>
      </c>
      <c r="AR374" s="94">
        <f t="shared" si="258"/>
        <v>169.17688142937197</v>
      </c>
      <c r="AS374" s="94">
        <f t="shared" si="259"/>
        <v>264.3388772333937</v>
      </c>
      <c r="AT374" s="94">
        <f t="shared" si="260"/>
        <v>380.64798321608697</v>
      </c>
      <c r="AU374" s="94">
        <f t="shared" si="261"/>
        <v>499.76568976938512</v>
      </c>
      <c r="AV374" s="94">
        <f t="shared" si="262"/>
        <v>647.60526445080939</v>
      </c>
      <c r="AW374" s="81"/>
      <c r="AX374" s="95">
        <v>6510</v>
      </c>
      <c r="AY374" s="99">
        <f>'Max limit'!AX374*Input!PrimaryDrive_ratio*Input!Gear1_ratio*Input!FinalDrive_ratio</f>
        <v>574.53118503118503</v>
      </c>
      <c r="AZ374" s="99">
        <f t="shared" si="276"/>
        <v>9.5755197505197511</v>
      </c>
      <c r="BA374" s="99">
        <f>AZ374*Input!$N$23</f>
        <v>22531.17882193347</v>
      </c>
      <c r="BB374" s="97">
        <f t="shared" si="263"/>
        <v>22.531178821933469</v>
      </c>
      <c r="BC374" s="95">
        <v>6510</v>
      </c>
      <c r="BD374" s="99">
        <f>'Max limit'!AX374*Input!PrimaryDrive_ratio*Input!Gear2_ratio*Input!FinalDrive_ratio</f>
        <v>755.82769230769225</v>
      </c>
      <c r="BE374" s="99">
        <f t="shared" si="277"/>
        <v>12.597128205128204</v>
      </c>
      <c r="BF374" s="99">
        <f>BE374*Input!$N$23</f>
        <v>29641.017472410247</v>
      </c>
      <c r="BG374" s="100">
        <f t="shared" si="278"/>
        <v>29.641017472410248</v>
      </c>
      <c r="BH374" s="95">
        <v>6510</v>
      </c>
      <c r="BI374" s="99">
        <f>'Max limit'!AX374*Input!PrimaryDrive_ratio*Input!Gear3_ratio*Input!FinalDrive_ratio</f>
        <v>944.78461538461534</v>
      </c>
      <c r="BJ374" s="99">
        <f t="shared" si="279"/>
        <v>15.746410256410256</v>
      </c>
      <c r="BK374" s="99">
        <f>BJ374*Input!$N$23</f>
        <v>37051.271840512811</v>
      </c>
      <c r="BL374" s="100">
        <f t="shared" si="280"/>
        <v>37.051271840512811</v>
      </c>
      <c r="BM374" s="95">
        <v>6510</v>
      </c>
      <c r="BN374" s="99">
        <f>'Max limit'!AX374*Input!PrimaryDrive_ratio*Input!Gear4_ratio*Input!FinalDrive_ratio</f>
        <v>1133.7415384615385</v>
      </c>
      <c r="BO374" s="99">
        <f t="shared" si="281"/>
        <v>18.895692307692308</v>
      </c>
      <c r="BP374" s="99">
        <f>BO374*Input!$N$23</f>
        <v>44461.526208615374</v>
      </c>
      <c r="BQ374" s="100">
        <f t="shared" si="282"/>
        <v>44.461526208615375</v>
      </c>
      <c r="BR374" s="95">
        <v>6510</v>
      </c>
      <c r="BS374" s="99">
        <f>'Max limit'!AX374*Input!PrimaryDrive_ratio*Input!Gear5_ratio*Input!FinalDrive_ratio</f>
        <v>1299.0788461538461</v>
      </c>
      <c r="BT374" s="99">
        <f t="shared" si="283"/>
        <v>21.651314102564104</v>
      </c>
      <c r="BU374" s="99">
        <f>BT374*Input!$N$23</f>
        <v>50945.498780705122</v>
      </c>
      <c r="BV374" s="100">
        <f t="shared" si="284"/>
        <v>50.945498780705122</v>
      </c>
      <c r="BW374" s="95">
        <v>6510</v>
      </c>
      <c r="BX374" s="99">
        <f>'Max limit'!AX374*Input!PrimaryDrive_ratio*Input!Gear6_ratio*Input!FinalDrive_ratio</f>
        <v>1478.7933110367892</v>
      </c>
      <c r="BY374" s="99">
        <f t="shared" si="285"/>
        <v>24.646555183946486</v>
      </c>
      <c r="BZ374" s="99">
        <f>BY374*Input!$N$23</f>
        <v>57993.295054715702</v>
      </c>
      <c r="CA374" s="100">
        <f t="shared" si="286"/>
        <v>57.993295054715702</v>
      </c>
      <c r="CC374" s="95">
        <v>6510</v>
      </c>
      <c r="CD374" s="94">
        <f t="shared" si="287"/>
        <v>22.5</v>
      </c>
      <c r="CE374" s="94">
        <f t="shared" si="288"/>
        <v>29.5</v>
      </c>
      <c r="CF374" s="94">
        <f t="shared" si="289"/>
        <v>37</v>
      </c>
      <c r="CG374" s="94">
        <f t="shared" si="290"/>
        <v>44.5</v>
      </c>
      <c r="CH374" s="94">
        <f t="shared" si="291"/>
        <v>51</v>
      </c>
      <c r="CI374" s="94">
        <f t="shared" si="292"/>
        <v>58</v>
      </c>
      <c r="CK374" s="95">
        <v>6510</v>
      </c>
      <c r="CL374" s="162">
        <f t="shared" si="293"/>
        <v>9.5755197505197511</v>
      </c>
      <c r="CM374" s="162">
        <f t="shared" si="294"/>
        <v>12.597128205128204</v>
      </c>
      <c r="CN374" s="162">
        <f t="shared" si="295"/>
        <v>15.746410256410256</v>
      </c>
      <c r="CO374" s="162">
        <f t="shared" si="296"/>
        <v>18.895692307692308</v>
      </c>
      <c r="CP374" s="162">
        <f t="shared" si="297"/>
        <v>21.651314102564104</v>
      </c>
      <c r="CQ374" s="162">
        <f t="shared" si="298"/>
        <v>24.646555183946486</v>
      </c>
    </row>
    <row r="375" spans="1:95" ht="19.5" thickTop="1" thickBot="1">
      <c r="A375" s="70">
        <v>6560</v>
      </c>
      <c r="B375" s="70">
        <v>95.117000000000004</v>
      </c>
      <c r="C375" s="70">
        <v>101.83499999999999</v>
      </c>
      <c r="D375" s="70">
        <v>89.224000000000004</v>
      </c>
      <c r="E375" s="70">
        <v>4.7869999999999999</v>
      </c>
      <c r="G375" s="92">
        <v>1</v>
      </c>
      <c r="H375" s="93">
        <f t="shared" si="299"/>
        <v>14.603546910755149</v>
      </c>
      <c r="O375" s="95">
        <v>6520</v>
      </c>
      <c r="P375" s="94">
        <f t="shared" si="251"/>
        <v>12.901723786442098</v>
      </c>
      <c r="Q375" s="94">
        <f t="shared" si="252"/>
        <v>13.118259853414687</v>
      </c>
      <c r="R375" s="94">
        <f t="shared" si="253"/>
        <v>13.14733024366623</v>
      </c>
      <c r="S375" s="94">
        <f t="shared" si="254"/>
        <v>12.86251736826835</v>
      </c>
      <c r="T375" s="94">
        <f t="shared" si="255"/>
        <v>12.562549302939724</v>
      </c>
      <c r="U375" s="94">
        <f t="shared" si="256"/>
        <v>12.04243806638979</v>
      </c>
      <c r="V375" s="82"/>
      <c r="W375" s="95">
        <v>6520</v>
      </c>
      <c r="X375" s="161">
        <f t="shared" si="264"/>
        <v>9.0213120477097899</v>
      </c>
      <c r="Y375" s="161">
        <f t="shared" si="265"/>
        <v>9.1004884071166323</v>
      </c>
      <c r="Z375" s="161">
        <f t="shared" si="266"/>
        <v>9.0199832124691373</v>
      </c>
      <c r="AA375" s="161">
        <f t="shared" si="267"/>
        <v>8.6973047679777071</v>
      </c>
      <c r="AB375" s="161">
        <f t="shared" si="268"/>
        <v>8.3587699193130529</v>
      </c>
      <c r="AC375" s="161">
        <f t="shared" si="269"/>
        <v>7.8386586827631213</v>
      </c>
      <c r="AD375" s="82"/>
      <c r="AE375" s="82"/>
      <c r="AF375" s="82"/>
      <c r="AG375" s="95">
        <v>6520</v>
      </c>
      <c r="AH375" s="161">
        <f t="shared" si="270"/>
        <v>-11.297752228976877</v>
      </c>
      <c r="AI375" s="161">
        <f t="shared" si="271"/>
        <v>-11.569135424755538</v>
      </c>
      <c r="AJ375" s="161">
        <f t="shared" si="272"/>
        <v>-11.930705791081278</v>
      </c>
      <c r="AK375" s="161">
        <f t="shared" si="273"/>
        <v>-12.372625127701628</v>
      </c>
      <c r="AL375" s="161">
        <f t="shared" si="274"/>
        <v>-12.825215811939232</v>
      </c>
      <c r="AM375" s="161">
        <f t="shared" si="275"/>
        <v>-13.386935947413159</v>
      </c>
      <c r="AN375" s="81"/>
      <c r="AO375" s="81"/>
      <c r="AP375" s="95">
        <v>6520</v>
      </c>
      <c r="AQ375" s="94">
        <f t="shared" si="257"/>
        <v>98.051861576648164</v>
      </c>
      <c r="AR375" s="94">
        <f t="shared" si="258"/>
        <v>169.6970252622144</v>
      </c>
      <c r="AS375" s="94">
        <f t="shared" si="259"/>
        <v>265.15160197221013</v>
      </c>
      <c r="AT375" s="94">
        <f t="shared" si="260"/>
        <v>381.81830683998248</v>
      </c>
      <c r="AU375" s="94">
        <f t="shared" si="261"/>
        <v>501.30224747870977</v>
      </c>
      <c r="AV375" s="94">
        <f t="shared" si="262"/>
        <v>649.59636324382654</v>
      </c>
      <c r="AW375" s="81"/>
      <c r="AX375" s="95">
        <v>6520</v>
      </c>
      <c r="AY375" s="99">
        <f>'Max limit'!AX375*Input!PrimaryDrive_ratio*Input!Gear1_ratio*Input!FinalDrive_ratio</f>
        <v>575.41372141372142</v>
      </c>
      <c r="AZ375" s="99">
        <f t="shared" si="276"/>
        <v>9.59022869022869</v>
      </c>
      <c r="BA375" s="99">
        <f>AZ375*Input!$N$23</f>
        <v>22565.788927650723</v>
      </c>
      <c r="BB375" s="97">
        <f t="shared" si="263"/>
        <v>22.565788927650722</v>
      </c>
      <c r="BC375" s="95">
        <v>6520</v>
      </c>
      <c r="BD375" s="99">
        <f>'Max limit'!AX375*Input!PrimaryDrive_ratio*Input!Gear2_ratio*Input!FinalDrive_ratio</f>
        <v>756.98871794871786</v>
      </c>
      <c r="BE375" s="99">
        <f t="shared" si="277"/>
        <v>12.61647863247863</v>
      </c>
      <c r="BF375" s="99">
        <f>BE375*Input!$N$23</f>
        <v>29686.548989264946</v>
      </c>
      <c r="BG375" s="100">
        <f t="shared" si="278"/>
        <v>29.686548989264946</v>
      </c>
      <c r="BH375" s="95">
        <v>6520</v>
      </c>
      <c r="BI375" s="99">
        <f>'Max limit'!AX375*Input!PrimaryDrive_ratio*Input!Gear3_ratio*Input!FinalDrive_ratio</f>
        <v>946.23589743589741</v>
      </c>
      <c r="BJ375" s="99">
        <f t="shared" si="279"/>
        <v>15.77059829059829</v>
      </c>
      <c r="BK375" s="99">
        <f>BJ375*Input!$N$23</f>
        <v>37108.18623658119</v>
      </c>
      <c r="BL375" s="100">
        <f t="shared" si="280"/>
        <v>37.10818623658119</v>
      </c>
      <c r="BM375" s="95">
        <v>6520</v>
      </c>
      <c r="BN375" s="99">
        <f>'Max limit'!AX375*Input!PrimaryDrive_ratio*Input!Gear4_ratio*Input!FinalDrive_ratio</f>
        <v>1135.4830769230769</v>
      </c>
      <c r="BO375" s="99">
        <f t="shared" si="281"/>
        <v>18.924717948717948</v>
      </c>
      <c r="BP375" s="99">
        <f>BO375*Input!$N$23</f>
        <v>44529.823483897424</v>
      </c>
      <c r="BQ375" s="100">
        <f t="shared" si="282"/>
        <v>44.529823483897424</v>
      </c>
      <c r="BR375" s="95">
        <v>6520</v>
      </c>
      <c r="BS375" s="99">
        <f>'Max limit'!AX375*Input!PrimaryDrive_ratio*Input!Gear5_ratio*Input!FinalDrive_ratio</f>
        <v>1301.074358974359</v>
      </c>
      <c r="BT375" s="99">
        <f t="shared" si="283"/>
        <v>21.684572649572651</v>
      </c>
      <c r="BU375" s="99">
        <f>BT375*Input!$N$23</f>
        <v>51023.756075299141</v>
      </c>
      <c r="BV375" s="100">
        <f t="shared" si="284"/>
        <v>51.02375607529914</v>
      </c>
      <c r="BW375" s="95">
        <v>6520</v>
      </c>
      <c r="BX375" s="99">
        <f>'Max limit'!AX375*Input!PrimaryDrive_ratio*Input!Gear6_ratio*Input!FinalDrive_ratio</f>
        <v>1481.0648829431436</v>
      </c>
      <c r="BY375" s="99">
        <f t="shared" si="285"/>
        <v>24.684414715719061</v>
      </c>
      <c r="BZ375" s="99">
        <f>BY375*Input!$N$23</f>
        <v>58082.37845725751</v>
      </c>
      <c r="CA375" s="100">
        <f t="shared" si="286"/>
        <v>58.082378457257512</v>
      </c>
      <c r="CC375" s="95">
        <v>6520</v>
      </c>
      <c r="CD375" s="94">
        <f t="shared" si="287"/>
        <v>22.5</v>
      </c>
      <c r="CE375" s="94">
        <f t="shared" si="288"/>
        <v>29.5</v>
      </c>
      <c r="CF375" s="94">
        <f t="shared" si="289"/>
        <v>37</v>
      </c>
      <c r="CG375" s="94">
        <f t="shared" si="290"/>
        <v>44.5</v>
      </c>
      <c r="CH375" s="94">
        <f t="shared" si="291"/>
        <v>51</v>
      </c>
      <c r="CI375" s="94">
        <f t="shared" si="292"/>
        <v>58</v>
      </c>
      <c r="CK375" s="95">
        <v>6520</v>
      </c>
      <c r="CL375" s="162">
        <f t="shared" si="293"/>
        <v>9.59022869022869</v>
      </c>
      <c r="CM375" s="162">
        <f t="shared" si="294"/>
        <v>12.61647863247863</v>
      </c>
      <c r="CN375" s="162">
        <f t="shared" si="295"/>
        <v>15.77059829059829</v>
      </c>
      <c r="CO375" s="162">
        <f t="shared" si="296"/>
        <v>18.924717948717948</v>
      </c>
      <c r="CP375" s="162">
        <f t="shared" si="297"/>
        <v>21.684572649572651</v>
      </c>
      <c r="CQ375" s="162">
        <f t="shared" si="298"/>
        <v>24.684414715719061</v>
      </c>
    </row>
    <row r="376" spans="1:95" ht="19.5" thickTop="1" thickBot="1">
      <c r="A376" s="70">
        <v>6570</v>
      </c>
      <c r="B376" s="70">
        <v>95.346999999999994</v>
      </c>
      <c r="C376" s="70">
        <v>101.925</v>
      </c>
      <c r="D376" s="70">
        <v>89.436000000000007</v>
      </c>
      <c r="E376" s="70">
        <v>4.8010000000000002</v>
      </c>
      <c r="G376" s="92">
        <v>1</v>
      </c>
      <c r="H376" s="93">
        <f t="shared" si="299"/>
        <v>14.648741418764303</v>
      </c>
      <c r="O376" s="95">
        <v>6530</v>
      </c>
      <c r="P376" s="94">
        <f t="shared" si="251"/>
        <v>12.900749287493174</v>
      </c>
      <c r="Q376" s="94">
        <f t="shared" si="252"/>
        <v>13.116513600358536</v>
      </c>
      <c r="R376" s="94">
        <f t="shared" si="253"/>
        <v>13.144527309073261</v>
      </c>
      <c r="S376" s="94">
        <f t="shared" si="254"/>
        <v>12.858444112859852</v>
      </c>
      <c r="T376" s="94">
        <f t="shared" si="255"/>
        <v>12.557151869572765</v>
      </c>
      <c r="U376" s="94">
        <f t="shared" si="256"/>
        <v>12.035443976290132</v>
      </c>
      <c r="V376" s="82"/>
      <c r="W376" s="95">
        <v>6530</v>
      </c>
      <c r="X376" s="161">
        <f t="shared" si="264"/>
        <v>9.0203375487608657</v>
      </c>
      <c r="Y376" s="161">
        <f t="shared" si="265"/>
        <v>9.0987421540604814</v>
      </c>
      <c r="Z376" s="161">
        <f t="shared" si="266"/>
        <v>9.017180277876168</v>
      </c>
      <c r="AA376" s="161">
        <f t="shared" si="267"/>
        <v>8.6932315125692075</v>
      </c>
      <c r="AB376" s="161">
        <f t="shared" si="268"/>
        <v>8.353372485946096</v>
      </c>
      <c r="AC376" s="161">
        <f t="shared" si="269"/>
        <v>7.8316645926634623</v>
      </c>
      <c r="AD376" s="82"/>
      <c r="AE376" s="82"/>
      <c r="AF376" s="82"/>
      <c r="AG376" s="95">
        <v>6530</v>
      </c>
      <c r="AH376" s="161">
        <f t="shared" si="270"/>
        <v>-11.298892392747119</v>
      </c>
      <c r="AI376" s="161">
        <f t="shared" si="271"/>
        <v>-11.571108690708989</v>
      </c>
      <c r="AJ376" s="161">
        <f t="shared" si="272"/>
        <v>-11.933789019133545</v>
      </c>
      <c r="AK376" s="161">
        <f t="shared" si="273"/>
        <v>-12.377064976096893</v>
      </c>
      <c r="AL376" s="161">
        <f t="shared" si="274"/>
        <v>-12.831045039975548</v>
      </c>
      <c r="AM376" s="161">
        <f t="shared" si="275"/>
        <v>-13.394489564720793</v>
      </c>
      <c r="AN376" s="81"/>
      <c r="AO376" s="81"/>
      <c r="AP376" s="95">
        <v>6530</v>
      </c>
      <c r="AQ376" s="94">
        <f t="shared" si="257"/>
        <v>98.352864811991822</v>
      </c>
      <c r="AR376" s="94">
        <f t="shared" si="258"/>
        <v>170.2179674739254</v>
      </c>
      <c r="AS376" s="94">
        <f t="shared" si="259"/>
        <v>265.96557417800847</v>
      </c>
      <c r="AT376" s="94">
        <f t="shared" si="260"/>
        <v>382.99042681633216</v>
      </c>
      <c r="AU376" s="94">
        <f t="shared" si="261"/>
        <v>502.84116368029714</v>
      </c>
      <c r="AV376" s="94">
        <f t="shared" si="262"/>
        <v>651.59051821304161</v>
      </c>
      <c r="AW376" s="81"/>
      <c r="AX376" s="95">
        <v>6530</v>
      </c>
      <c r="AY376" s="99">
        <f>'Max limit'!AX376*Input!PrimaryDrive_ratio*Input!Gear1_ratio*Input!FinalDrive_ratio</f>
        <v>576.29625779625781</v>
      </c>
      <c r="AZ376" s="99">
        <f t="shared" si="276"/>
        <v>9.6049376299376306</v>
      </c>
      <c r="BA376" s="99">
        <f>AZ376*Input!$N$23</f>
        <v>22600.399033367979</v>
      </c>
      <c r="BB376" s="97">
        <f t="shared" si="263"/>
        <v>22.600399033367978</v>
      </c>
      <c r="BC376" s="95">
        <v>6530</v>
      </c>
      <c r="BD376" s="99">
        <f>'Max limit'!AX376*Input!PrimaryDrive_ratio*Input!Gear2_ratio*Input!FinalDrive_ratio</f>
        <v>758.14974358974348</v>
      </c>
      <c r="BE376" s="99">
        <f t="shared" si="277"/>
        <v>12.635829059829058</v>
      </c>
      <c r="BF376" s="99">
        <f>BE376*Input!$N$23</f>
        <v>29732.080506119648</v>
      </c>
      <c r="BG376" s="100">
        <f t="shared" si="278"/>
        <v>29.732080506119647</v>
      </c>
      <c r="BH376" s="95">
        <v>6530</v>
      </c>
      <c r="BI376" s="99">
        <f>'Max limit'!AX376*Input!PrimaryDrive_ratio*Input!Gear3_ratio*Input!FinalDrive_ratio</f>
        <v>947.68717948717938</v>
      </c>
      <c r="BJ376" s="99">
        <f t="shared" si="279"/>
        <v>15.794786324786322</v>
      </c>
      <c r="BK376" s="99">
        <f>BJ376*Input!$N$23</f>
        <v>37165.100632649563</v>
      </c>
      <c r="BL376" s="100">
        <f t="shared" si="280"/>
        <v>37.165100632649562</v>
      </c>
      <c r="BM376" s="95">
        <v>6530</v>
      </c>
      <c r="BN376" s="99">
        <f>'Max limit'!AX376*Input!PrimaryDrive_ratio*Input!Gear4_ratio*Input!FinalDrive_ratio</f>
        <v>1137.2246153846154</v>
      </c>
      <c r="BO376" s="99">
        <f t="shared" si="281"/>
        <v>18.953743589743588</v>
      </c>
      <c r="BP376" s="99">
        <f>BO376*Input!$N$23</f>
        <v>44598.120759179474</v>
      </c>
      <c r="BQ376" s="100">
        <f t="shared" si="282"/>
        <v>44.598120759179473</v>
      </c>
      <c r="BR376" s="95">
        <v>6530</v>
      </c>
      <c r="BS376" s="99">
        <f>'Max limit'!AX376*Input!PrimaryDrive_ratio*Input!Gear5_ratio*Input!FinalDrive_ratio</f>
        <v>1303.0698717948717</v>
      </c>
      <c r="BT376" s="99">
        <f t="shared" si="283"/>
        <v>21.717831196581194</v>
      </c>
      <c r="BU376" s="99">
        <f>BT376*Input!$N$23</f>
        <v>51102.013369893146</v>
      </c>
      <c r="BV376" s="100">
        <f t="shared" si="284"/>
        <v>51.102013369893143</v>
      </c>
      <c r="BW376" s="95">
        <v>6530</v>
      </c>
      <c r="BX376" s="99">
        <f>'Max limit'!AX376*Input!PrimaryDrive_ratio*Input!Gear6_ratio*Input!FinalDrive_ratio</f>
        <v>1483.3364548494983</v>
      </c>
      <c r="BY376" s="99">
        <f t="shared" si="285"/>
        <v>24.722274247491637</v>
      </c>
      <c r="BZ376" s="99">
        <f>BY376*Input!$N$23</f>
        <v>58171.461859799318</v>
      </c>
      <c r="CA376" s="100">
        <f t="shared" si="286"/>
        <v>58.171461859799315</v>
      </c>
      <c r="CC376" s="95">
        <v>6530</v>
      </c>
      <c r="CD376" s="94">
        <f t="shared" si="287"/>
        <v>22.5</v>
      </c>
      <c r="CE376" s="94">
        <f t="shared" si="288"/>
        <v>29.5</v>
      </c>
      <c r="CF376" s="94">
        <f t="shared" si="289"/>
        <v>37</v>
      </c>
      <c r="CG376" s="94">
        <f t="shared" si="290"/>
        <v>44.5</v>
      </c>
      <c r="CH376" s="94">
        <f t="shared" si="291"/>
        <v>51</v>
      </c>
      <c r="CI376" s="94">
        <f t="shared" si="292"/>
        <v>58</v>
      </c>
      <c r="CK376" s="95">
        <v>6530</v>
      </c>
      <c r="CL376" s="162">
        <f t="shared" si="293"/>
        <v>9.6049376299376306</v>
      </c>
      <c r="CM376" s="162">
        <f t="shared" si="294"/>
        <v>12.635829059829058</v>
      </c>
      <c r="CN376" s="162">
        <f t="shared" si="295"/>
        <v>15.794786324786322</v>
      </c>
      <c r="CO376" s="162">
        <f t="shared" si="296"/>
        <v>18.953743589743588</v>
      </c>
      <c r="CP376" s="162">
        <f t="shared" si="297"/>
        <v>21.717831196581194</v>
      </c>
      <c r="CQ376" s="162">
        <f t="shared" si="298"/>
        <v>24.722274247491637</v>
      </c>
    </row>
    <row r="377" spans="1:95" ht="19.5" thickTop="1" thickBot="1">
      <c r="A377" s="70">
        <v>6580</v>
      </c>
      <c r="B377" s="70">
        <v>95.575999999999993</v>
      </c>
      <c r="C377" s="70">
        <v>102.015</v>
      </c>
      <c r="D377" s="70">
        <v>89.647999999999996</v>
      </c>
      <c r="E377" s="70">
        <v>4.8159999999999998</v>
      </c>
      <c r="G377" s="92">
        <v>1</v>
      </c>
      <c r="H377" s="93">
        <f t="shared" si="299"/>
        <v>14.693935926773456</v>
      </c>
      <c r="O377" s="95">
        <v>6540</v>
      </c>
      <c r="P377" s="94">
        <f t="shared" si="251"/>
        <v>12.899773295059273</v>
      </c>
      <c r="Q377" s="94">
        <f t="shared" si="252"/>
        <v>13.114764671052489</v>
      </c>
      <c r="R377" s="94">
        <f t="shared" si="253"/>
        <v>13.141720078795093</v>
      </c>
      <c r="S377" s="94">
        <f t="shared" si="254"/>
        <v>12.854364614914326</v>
      </c>
      <c r="T377" s="94">
        <f t="shared" si="255"/>
        <v>12.551746164277274</v>
      </c>
      <c r="U377" s="94">
        <f t="shared" si="256"/>
        <v>12.028439167278441</v>
      </c>
      <c r="V377" s="82"/>
      <c r="W377" s="95">
        <v>6540</v>
      </c>
      <c r="X377" s="161">
        <f t="shared" si="264"/>
        <v>9.0193615563269631</v>
      </c>
      <c r="Y377" s="161">
        <f t="shared" si="265"/>
        <v>9.0969932247544349</v>
      </c>
      <c r="Z377" s="161">
        <f t="shared" si="266"/>
        <v>9.0143730475979993</v>
      </c>
      <c r="AA377" s="161">
        <f t="shared" si="267"/>
        <v>8.6891520146236836</v>
      </c>
      <c r="AB377" s="161">
        <f t="shared" si="268"/>
        <v>8.3479667806506033</v>
      </c>
      <c r="AC377" s="161">
        <f t="shared" si="269"/>
        <v>7.8246597836517706</v>
      </c>
      <c r="AD377" s="82"/>
      <c r="AE377" s="82"/>
      <c r="AF377" s="82"/>
      <c r="AG377" s="95">
        <v>6540</v>
      </c>
      <c r="AH377" s="161">
        <f t="shared" si="270"/>
        <v>-11.300034303894785</v>
      </c>
      <c r="AI377" s="161">
        <f t="shared" si="271"/>
        <v>-11.57308498082482</v>
      </c>
      <c r="AJ377" s="161">
        <f t="shared" si="272"/>
        <v>-11.936876972439531</v>
      </c>
      <c r="AK377" s="161">
        <f t="shared" si="273"/>
        <v>-12.381511628857515</v>
      </c>
      <c r="AL377" s="161">
        <f t="shared" si="274"/>
        <v>-12.836883201694679</v>
      </c>
      <c r="AM377" s="161">
        <f t="shared" si="275"/>
        <v>-13.402054758453419</v>
      </c>
      <c r="AN377" s="81"/>
      <c r="AO377" s="81"/>
      <c r="AP377" s="95">
        <v>6540</v>
      </c>
      <c r="AQ377" s="94">
        <f t="shared" si="257"/>
        <v>98.654329354975886</v>
      </c>
      <c r="AR377" s="94">
        <f t="shared" si="258"/>
        <v>170.73970806450495</v>
      </c>
      <c r="AS377" s="94">
        <f t="shared" si="259"/>
        <v>266.78079385078888</v>
      </c>
      <c r="AT377" s="94">
        <f t="shared" si="260"/>
        <v>384.16434314513629</v>
      </c>
      <c r="AU377" s="94">
        <f t="shared" si="261"/>
        <v>504.38243837414797</v>
      </c>
      <c r="AV377" s="94">
        <f t="shared" si="262"/>
        <v>653.58772935845491</v>
      </c>
      <c r="AW377" s="81"/>
      <c r="AX377" s="95">
        <v>6540</v>
      </c>
      <c r="AY377" s="99">
        <f>'Max limit'!AX377*Input!PrimaryDrive_ratio*Input!Gear1_ratio*Input!FinalDrive_ratio</f>
        <v>577.17879417879431</v>
      </c>
      <c r="AZ377" s="99">
        <f t="shared" si="276"/>
        <v>9.6196465696465712</v>
      </c>
      <c r="BA377" s="99">
        <f>AZ377*Input!$N$23</f>
        <v>22635.009139085239</v>
      </c>
      <c r="BB377" s="97">
        <f t="shared" si="263"/>
        <v>22.635009139085238</v>
      </c>
      <c r="BC377" s="95">
        <v>6540</v>
      </c>
      <c r="BD377" s="99">
        <f>'Max limit'!AX377*Input!PrimaryDrive_ratio*Input!Gear2_ratio*Input!FinalDrive_ratio</f>
        <v>759.31076923076921</v>
      </c>
      <c r="BE377" s="99">
        <f t="shared" si="277"/>
        <v>12.655179487179486</v>
      </c>
      <c r="BF377" s="99">
        <f>BE377*Input!$N$23</f>
        <v>29777.612022974354</v>
      </c>
      <c r="BG377" s="100">
        <f t="shared" si="278"/>
        <v>29.777612022974353</v>
      </c>
      <c r="BH377" s="95">
        <v>6540</v>
      </c>
      <c r="BI377" s="99">
        <f>'Max limit'!AX377*Input!PrimaryDrive_ratio*Input!Gear3_ratio*Input!FinalDrive_ratio</f>
        <v>949.13846153846146</v>
      </c>
      <c r="BJ377" s="99">
        <f t="shared" si="279"/>
        <v>15.818974358974357</v>
      </c>
      <c r="BK377" s="99">
        <f>BJ377*Input!$N$23</f>
        <v>37222.015028717935</v>
      </c>
      <c r="BL377" s="100">
        <f t="shared" si="280"/>
        <v>37.222015028717934</v>
      </c>
      <c r="BM377" s="95">
        <v>6540</v>
      </c>
      <c r="BN377" s="99">
        <f>'Max limit'!AX377*Input!PrimaryDrive_ratio*Input!Gear4_ratio*Input!FinalDrive_ratio</f>
        <v>1138.9661538461539</v>
      </c>
      <c r="BO377" s="99">
        <f t="shared" si="281"/>
        <v>18.982769230769232</v>
      </c>
      <c r="BP377" s="99">
        <f>BO377*Input!$N$23</f>
        <v>44666.418034461538</v>
      </c>
      <c r="BQ377" s="100">
        <f t="shared" si="282"/>
        <v>44.666418034461536</v>
      </c>
      <c r="BR377" s="95">
        <v>6540</v>
      </c>
      <c r="BS377" s="99">
        <f>'Max limit'!AX377*Input!PrimaryDrive_ratio*Input!Gear5_ratio*Input!FinalDrive_ratio</f>
        <v>1305.0653846153846</v>
      </c>
      <c r="BT377" s="99">
        <f t="shared" si="283"/>
        <v>21.751089743589741</v>
      </c>
      <c r="BU377" s="99">
        <f>BT377*Input!$N$23</f>
        <v>51180.270664487165</v>
      </c>
      <c r="BV377" s="100">
        <f t="shared" si="284"/>
        <v>51.180270664487168</v>
      </c>
      <c r="BW377" s="95">
        <v>6540</v>
      </c>
      <c r="BX377" s="99">
        <f>'Max limit'!AX377*Input!PrimaryDrive_ratio*Input!Gear6_ratio*Input!FinalDrive_ratio</f>
        <v>1485.608026755853</v>
      </c>
      <c r="BY377" s="99">
        <f t="shared" si="285"/>
        <v>24.760133779264216</v>
      </c>
      <c r="BZ377" s="99">
        <f>BY377*Input!$N$23</f>
        <v>58260.545262341133</v>
      </c>
      <c r="CA377" s="100">
        <f t="shared" si="286"/>
        <v>58.260545262341132</v>
      </c>
      <c r="CC377" s="95">
        <v>6540</v>
      </c>
      <c r="CD377" s="94">
        <f t="shared" si="287"/>
        <v>22.5</v>
      </c>
      <c r="CE377" s="94">
        <f t="shared" si="288"/>
        <v>30</v>
      </c>
      <c r="CF377" s="94">
        <f t="shared" si="289"/>
        <v>37</v>
      </c>
      <c r="CG377" s="94">
        <f t="shared" si="290"/>
        <v>44.5</v>
      </c>
      <c r="CH377" s="94">
        <f t="shared" si="291"/>
        <v>51</v>
      </c>
      <c r="CI377" s="94">
        <f t="shared" si="292"/>
        <v>58.5</v>
      </c>
      <c r="CK377" s="95">
        <v>6540</v>
      </c>
      <c r="CL377" s="162">
        <f t="shared" si="293"/>
        <v>9.6196465696465712</v>
      </c>
      <c r="CM377" s="162">
        <f t="shared" si="294"/>
        <v>12.655179487179486</v>
      </c>
      <c r="CN377" s="162">
        <f t="shared" si="295"/>
        <v>15.818974358974357</v>
      </c>
      <c r="CO377" s="162">
        <f t="shared" si="296"/>
        <v>18.982769230769232</v>
      </c>
      <c r="CP377" s="162">
        <f t="shared" si="297"/>
        <v>21.751089743589741</v>
      </c>
      <c r="CQ377" s="162">
        <f t="shared" si="298"/>
        <v>24.760133779264216</v>
      </c>
    </row>
    <row r="378" spans="1:95" ht="19.5" thickTop="1" thickBot="1">
      <c r="A378" s="70">
        <v>6590</v>
      </c>
      <c r="B378" s="70">
        <v>95.802000000000007</v>
      </c>
      <c r="C378" s="70">
        <v>102.1</v>
      </c>
      <c r="D378" s="70">
        <v>89.855999999999995</v>
      </c>
      <c r="E378" s="70">
        <v>4.83</v>
      </c>
      <c r="G378" s="92">
        <v>1</v>
      </c>
      <c r="H378" s="93">
        <f t="shared" si="299"/>
        <v>14.739130434782609</v>
      </c>
      <c r="O378" s="95">
        <v>6550</v>
      </c>
      <c r="P378" s="94">
        <f t="shared" si="251"/>
        <v>12.898795809140388</v>
      </c>
      <c r="Q378" s="94">
        <f t="shared" si="252"/>
        <v>13.113013065496551</v>
      </c>
      <c r="R378" s="94">
        <f t="shared" si="253"/>
        <v>13.138908552831721</v>
      </c>
      <c r="S378" s="94">
        <f t="shared" si="254"/>
        <v>12.85027887443178</v>
      </c>
      <c r="T378" s="94">
        <f t="shared" si="255"/>
        <v>12.546332187053249</v>
      </c>
      <c r="U378" s="94">
        <f t="shared" si="256"/>
        <v>12.021423639354721</v>
      </c>
      <c r="V378" s="82"/>
      <c r="W378" s="95">
        <v>6550</v>
      </c>
      <c r="X378" s="161">
        <f t="shared" si="264"/>
        <v>9.0183840704080804</v>
      </c>
      <c r="Y378" s="161">
        <f t="shared" si="265"/>
        <v>9.0952416191984948</v>
      </c>
      <c r="Z378" s="161">
        <f t="shared" si="266"/>
        <v>9.0115615216346274</v>
      </c>
      <c r="AA378" s="161">
        <f t="shared" si="267"/>
        <v>8.6850662741411355</v>
      </c>
      <c r="AB378" s="161">
        <f t="shared" si="268"/>
        <v>8.3425528034265781</v>
      </c>
      <c r="AC378" s="161">
        <f t="shared" si="269"/>
        <v>7.8176442557280517</v>
      </c>
      <c r="AD378" s="82"/>
      <c r="AE378" s="82"/>
      <c r="AF378" s="82"/>
      <c r="AG378" s="95">
        <v>6550</v>
      </c>
      <c r="AH378" s="161">
        <f t="shared" si="270"/>
        <v>-11.301177962419878</v>
      </c>
      <c r="AI378" s="161">
        <f t="shared" si="271"/>
        <v>-11.575064295103033</v>
      </c>
      <c r="AJ378" s="161">
        <f t="shared" si="272"/>
        <v>-11.939969650999238</v>
      </c>
      <c r="AK378" s="161">
        <f t="shared" si="273"/>
        <v>-12.385965085983493</v>
      </c>
      <c r="AL378" s="161">
        <f t="shared" si="274"/>
        <v>-12.842730297096626</v>
      </c>
      <c r="AM378" s="161">
        <f t="shared" si="275"/>
        <v>-13.409631528611035</v>
      </c>
      <c r="AN378" s="81"/>
      <c r="AO378" s="81"/>
      <c r="AP378" s="95">
        <v>6550</v>
      </c>
      <c r="AQ378" s="94">
        <f t="shared" si="257"/>
        <v>98.956255205600272</v>
      </c>
      <c r="AR378" s="94">
        <f t="shared" si="258"/>
        <v>171.262247033953</v>
      </c>
      <c r="AS378" s="94">
        <f t="shared" si="259"/>
        <v>267.59726099055149</v>
      </c>
      <c r="AT378" s="94">
        <f t="shared" si="260"/>
        <v>385.34005582639435</v>
      </c>
      <c r="AU378" s="94">
        <f t="shared" si="261"/>
        <v>505.92607156026168</v>
      </c>
      <c r="AV378" s="94">
        <f t="shared" si="262"/>
        <v>655.58799668006577</v>
      </c>
      <c r="AW378" s="81"/>
      <c r="AX378" s="95">
        <v>6550</v>
      </c>
      <c r="AY378" s="99">
        <f>'Max limit'!AX378*Input!PrimaryDrive_ratio*Input!Gear1_ratio*Input!FinalDrive_ratio</f>
        <v>578.06133056133058</v>
      </c>
      <c r="AZ378" s="99">
        <f t="shared" si="276"/>
        <v>9.63435550935551</v>
      </c>
      <c r="BA378" s="99">
        <f>AZ378*Input!$N$23</f>
        <v>22669.619244802492</v>
      </c>
      <c r="BB378" s="97">
        <f t="shared" si="263"/>
        <v>22.669619244802494</v>
      </c>
      <c r="BC378" s="95">
        <v>6550</v>
      </c>
      <c r="BD378" s="99">
        <f>'Max limit'!AX378*Input!PrimaryDrive_ratio*Input!Gear2_ratio*Input!FinalDrive_ratio</f>
        <v>760.47179487179483</v>
      </c>
      <c r="BE378" s="99">
        <f t="shared" si="277"/>
        <v>12.674529914529915</v>
      </c>
      <c r="BF378" s="99">
        <f>BE378*Input!$N$23</f>
        <v>29823.143539829056</v>
      </c>
      <c r="BG378" s="100">
        <f t="shared" si="278"/>
        <v>29.823143539829054</v>
      </c>
      <c r="BH378" s="95">
        <v>6550</v>
      </c>
      <c r="BI378" s="99">
        <f>'Max limit'!AX378*Input!PrimaryDrive_ratio*Input!Gear3_ratio*Input!FinalDrive_ratio</f>
        <v>950.58974358974342</v>
      </c>
      <c r="BJ378" s="99">
        <f t="shared" si="279"/>
        <v>15.843162393162391</v>
      </c>
      <c r="BK378" s="99">
        <f>BJ378*Input!$N$23</f>
        <v>37278.929424786314</v>
      </c>
      <c r="BL378" s="100">
        <f t="shared" si="280"/>
        <v>37.278929424786313</v>
      </c>
      <c r="BM378" s="95">
        <v>6550</v>
      </c>
      <c r="BN378" s="99">
        <f>'Max limit'!AX378*Input!PrimaryDrive_ratio*Input!Gear4_ratio*Input!FinalDrive_ratio</f>
        <v>1140.7076923076925</v>
      </c>
      <c r="BO378" s="99">
        <f t="shared" si="281"/>
        <v>19.011794871794873</v>
      </c>
      <c r="BP378" s="99">
        <f>BO378*Input!$N$23</f>
        <v>44734.715309743588</v>
      </c>
      <c r="BQ378" s="100">
        <f t="shared" si="282"/>
        <v>44.734715309743585</v>
      </c>
      <c r="BR378" s="95">
        <v>6550</v>
      </c>
      <c r="BS378" s="99">
        <f>'Max limit'!AX378*Input!PrimaryDrive_ratio*Input!Gear5_ratio*Input!FinalDrive_ratio</f>
        <v>1307.0608974358975</v>
      </c>
      <c r="BT378" s="99">
        <f t="shared" si="283"/>
        <v>21.784348290598292</v>
      </c>
      <c r="BU378" s="99">
        <f>BT378*Input!$N$23</f>
        <v>51258.527959081192</v>
      </c>
      <c r="BV378" s="100">
        <f t="shared" si="284"/>
        <v>51.258527959081192</v>
      </c>
      <c r="BW378" s="95">
        <v>6550</v>
      </c>
      <c r="BX378" s="99">
        <f>'Max limit'!AX378*Input!PrimaryDrive_ratio*Input!Gear6_ratio*Input!FinalDrive_ratio</f>
        <v>1487.8795986622072</v>
      </c>
      <c r="BY378" s="99">
        <f t="shared" si="285"/>
        <v>24.797993311036787</v>
      </c>
      <c r="BZ378" s="99">
        <f>BY378*Input!$N$23</f>
        <v>58349.628664882926</v>
      </c>
      <c r="CA378" s="100">
        <f t="shared" si="286"/>
        <v>58.349628664882928</v>
      </c>
      <c r="CC378" s="95">
        <v>6550</v>
      </c>
      <c r="CD378" s="94">
        <f t="shared" si="287"/>
        <v>22.5</v>
      </c>
      <c r="CE378" s="94">
        <f t="shared" si="288"/>
        <v>30</v>
      </c>
      <c r="CF378" s="94">
        <f t="shared" si="289"/>
        <v>37.5</v>
      </c>
      <c r="CG378" s="94">
        <f t="shared" si="290"/>
        <v>44.5</v>
      </c>
      <c r="CH378" s="94">
        <f t="shared" si="291"/>
        <v>51.5</v>
      </c>
      <c r="CI378" s="94">
        <f t="shared" si="292"/>
        <v>58.5</v>
      </c>
      <c r="CK378" s="95">
        <v>6550</v>
      </c>
      <c r="CL378" s="162">
        <f t="shared" si="293"/>
        <v>9.63435550935551</v>
      </c>
      <c r="CM378" s="162">
        <f t="shared" si="294"/>
        <v>12.674529914529915</v>
      </c>
      <c r="CN378" s="162">
        <f t="shared" si="295"/>
        <v>15.843162393162391</v>
      </c>
      <c r="CO378" s="162">
        <f t="shared" si="296"/>
        <v>19.011794871794873</v>
      </c>
      <c r="CP378" s="162">
        <f t="shared" si="297"/>
        <v>21.784348290598292</v>
      </c>
      <c r="CQ378" s="162">
        <f t="shared" si="298"/>
        <v>24.797993311036787</v>
      </c>
    </row>
    <row r="379" spans="1:95" ht="19.5" thickTop="1" thickBot="1">
      <c r="A379" s="70">
        <v>6600</v>
      </c>
      <c r="B379" s="70">
        <v>96.027000000000001</v>
      </c>
      <c r="C379" s="70">
        <v>102.185</v>
      </c>
      <c r="D379" s="70">
        <v>90.063999999999993</v>
      </c>
      <c r="E379" s="70">
        <v>4.8449999999999998</v>
      </c>
      <c r="G379" s="92">
        <v>1</v>
      </c>
      <c r="H379" s="93">
        <f t="shared" si="299"/>
        <v>14.784324942791763</v>
      </c>
      <c r="O379" s="95">
        <v>6560</v>
      </c>
      <c r="P379" s="94">
        <f t="shared" si="251"/>
        <v>12.897816829736527</v>
      </c>
      <c r="Q379" s="94">
        <f t="shared" si="252"/>
        <v>13.111258783690715</v>
      </c>
      <c r="R379" s="94">
        <f t="shared" si="253"/>
        <v>13.136092731183153</v>
      </c>
      <c r="S379" s="94">
        <f t="shared" si="254"/>
        <v>12.846186891412206</v>
      </c>
      <c r="T379" s="94">
        <f t="shared" si="255"/>
        <v>12.540909937900693</v>
      </c>
      <c r="U379" s="94">
        <f t="shared" si="256"/>
        <v>12.014397392518971</v>
      </c>
      <c r="V379" s="82"/>
      <c r="W379" s="95">
        <v>6560</v>
      </c>
      <c r="X379" s="161">
        <f t="shared" si="264"/>
        <v>9.0174050910042194</v>
      </c>
      <c r="Y379" s="161">
        <f t="shared" si="265"/>
        <v>9.093487337392661</v>
      </c>
      <c r="Z379" s="161">
        <f t="shared" si="266"/>
        <v>9.0087456999860578</v>
      </c>
      <c r="AA379" s="161">
        <f t="shared" si="267"/>
        <v>8.6809742911215633</v>
      </c>
      <c r="AB379" s="161">
        <f t="shared" si="268"/>
        <v>8.3371305542740242</v>
      </c>
      <c r="AC379" s="161">
        <f t="shared" si="269"/>
        <v>7.8106180088923018</v>
      </c>
      <c r="AD379" s="82"/>
      <c r="AE379" s="82"/>
      <c r="AF379" s="82"/>
      <c r="AG379" s="95">
        <v>6560</v>
      </c>
      <c r="AH379" s="161">
        <f t="shared" si="270"/>
        <v>-11.302323368322396</v>
      </c>
      <c r="AI379" s="161">
        <f t="shared" si="271"/>
        <v>-11.577046633543626</v>
      </c>
      <c r="AJ379" s="161">
        <f t="shared" si="272"/>
        <v>-11.943067054812666</v>
      </c>
      <c r="AK379" s="161">
        <f t="shared" si="273"/>
        <v>-12.390425347474826</v>
      </c>
      <c r="AL379" s="161">
        <f t="shared" si="274"/>
        <v>-12.848586326181385</v>
      </c>
      <c r="AM379" s="161">
        <f t="shared" si="275"/>
        <v>-13.417219875193645</v>
      </c>
      <c r="AN379" s="81"/>
      <c r="AO379" s="81"/>
      <c r="AP379" s="95">
        <v>6560</v>
      </c>
      <c r="AQ379" s="94">
        <f t="shared" si="257"/>
        <v>99.258642363865007</v>
      </c>
      <c r="AR379" s="94">
        <f t="shared" si="258"/>
        <v>171.78558438226958</v>
      </c>
      <c r="AS379" s="94">
        <f t="shared" si="259"/>
        <v>268.41497559729618</v>
      </c>
      <c r="AT379" s="94">
        <f t="shared" si="260"/>
        <v>386.51756486010652</v>
      </c>
      <c r="AU379" s="94">
        <f t="shared" si="261"/>
        <v>507.47206323863793</v>
      </c>
      <c r="AV379" s="94">
        <f t="shared" si="262"/>
        <v>657.59132017787488</v>
      </c>
      <c r="AW379" s="81"/>
      <c r="AX379" s="95">
        <v>6560</v>
      </c>
      <c r="AY379" s="99">
        <f>'Max limit'!AX379*Input!PrimaryDrive_ratio*Input!Gear1_ratio*Input!FinalDrive_ratio</f>
        <v>578.94386694386696</v>
      </c>
      <c r="AZ379" s="99">
        <f t="shared" si="276"/>
        <v>9.6490644490644488</v>
      </c>
      <c r="BA379" s="99">
        <f>AZ379*Input!$N$23</f>
        <v>22704.229350519745</v>
      </c>
      <c r="BB379" s="97">
        <f t="shared" si="263"/>
        <v>22.704229350519746</v>
      </c>
      <c r="BC379" s="95">
        <v>6560</v>
      </c>
      <c r="BD379" s="99">
        <f>'Max limit'!AX379*Input!PrimaryDrive_ratio*Input!Gear2_ratio*Input!FinalDrive_ratio</f>
        <v>761.63282051282044</v>
      </c>
      <c r="BE379" s="99">
        <f t="shared" si="277"/>
        <v>12.693880341880341</v>
      </c>
      <c r="BF379" s="99">
        <f>BE379*Input!$N$23</f>
        <v>29868.675056683755</v>
      </c>
      <c r="BG379" s="100">
        <f t="shared" si="278"/>
        <v>29.868675056683756</v>
      </c>
      <c r="BH379" s="95">
        <v>6560</v>
      </c>
      <c r="BI379" s="99">
        <f>'Max limit'!AX379*Input!PrimaryDrive_ratio*Input!Gear3_ratio*Input!FinalDrive_ratio</f>
        <v>952.04102564102561</v>
      </c>
      <c r="BJ379" s="99">
        <f t="shared" si="279"/>
        <v>15.867350427350427</v>
      </c>
      <c r="BK379" s="99">
        <f>BJ379*Input!$N$23</f>
        <v>37335.843820854694</v>
      </c>
      <c r="BL379" s="100">
        <f t="shared" si="280"/>
        <v>37.335843820854691</v>
      </c>
      <c r="BM379" s="95">
        <v>6560</v>
      </c>
      <c r="BN379" s="99">
        <f>'Max limit'!AX379*Input!PrimaryDrive_ratio*Input!Gear4_ratio*Input!FinalDrive_ratio</f>
        <v>1142.4492307692308</v>
      </c>
      <c r="BO379" s="99">
        <f t="shared" si="281"/>
        <v>19.040820512820513</v>
      </c>
      <c r="BP379" s="99">
        <f>BO379*Input!$N$23</f>
        <v>44803.012585025637</v>
      </c>
      <c r="BQ379" s="100">
        <f t="shared" si="282"/>
        <v>44.803012585025634</v>
      </c>
      <c r="BR379" s="95">
        <v>6560</v>
      </c>
      <c r="BS379" s="99">
        <f>'Max limit'!AX379*Input!PrimaryDrive_ratio*Input!Gear5_ratio*Input!FinalDrive_ratio</f>
        <v>1309.0564102564101</v>
      </c>
      <c r="BT379" s="99">
        <f t="shared" si="283"/>
        <v>21.817606837606835</v>
      </c>
      <c r="BU379" s="99">
        <f>BT379*Input!$N$23</f>
        <v>51336.785253675196</v>
      </c>
      <c r="BV379" s="100">
        <f t="shared" si="284"/>
        <v>51.336785253675195</v>
      </c>
      <c r="BW379" s="95">
        <v>6560</v>
      </c>
      <c r="BX379" s="99">
        <f>'Max limit'!AX379*Input!PrimaryDrive_ratio*Input!Gear6_ratio*Input!FinalDrive_ratio</f>
        <v>1490.1511705685618</v>
      </c>
      <c r="BY379" s="99">
        <f t="shared" si="285"/>
        <v>24.835852842809363</v>
      </c>
      <c r="BZ379" s="99">
        <f>BY379*Input!$N$23</f>
        <v>58438.712067424734</v>
      </c>
      <c r="CA379" s="100">
        <f t="shared" si="286"/>
        <v>58.438712067424731</v>
      </c>
      <c r="CC379" s="95">
        <v>6560</v>
      </c>
      <c r="CD379" s="94">
        <f t="shared" si="287"/>
        <v>22.5</v>
      </c>
      <c r="CE379" s="94">
        <f t="shared" si="288"/>
        <v>30</v>
      </c>
      <c r="CF379" s="94">
        <f t="shared" si="289"/>
        <v>37.5</v>
      </c>
      <c r="CG379" s="94">
        <f t="shared" si="290"/>
        <v>45</v>
      </c>
      <c r="CH379" s="94">
        <f t="shared" si="291"/>
        <v>51.5</v>
      </c>
      <c r="CI379" s="94">
        <f t="shared" si="292"/>
        <v>58.5</v>
      </c>
      <c r="CK379" s="95">
        <v>6560</v>
      </c>
      <c r="CL379" s="162">
        <f t="shared" si="293"/>
        <v>9.6490644490644488</v>
      </c>
      <c r="CM379" s="162">
        <f t="shared" si="294"/>
        <v>12.693880341880341</v>
      </c>
      <c r="CN379" s="162">
        <f t="shared" si="295"/>
        <v>15.867350427350427</v>
      </c>
      <c r="CO379" s="162">
        <f t="shared" si="296"/>
        <v>19.040820512820513</v>
      </c>
      <c r="CP379" s="162">
        <f t="shared" si="297"/>
        <v>21.817606837606835</v>
      </c>
      <c r="CQ379" s="162">
        <f t="shared" si="298"/>
        <v>24.835852842809363</v>
      </c>
    </row>
    <row r="380" spans="1:95" ht="19.5" thickTop="1" thickBot="1">
      <c r="A380" s="70">
        <v>6610</v>
      </c>
      <c r="B380" s="70">
        <v>96.253</v>
      </c>
      <c r="C380" s="70">
        <v>102.271</v>
      </c>
      <c r="D380" s="70">
        <v>90.272999999999996</v>
      </c>
      <c r="E380" s="70">
        <v>4.8600000000000003</v>
      </c>
      <c r="G380" s="92">
        <v>1</v>
      </c>
      <c r="H380" s="93">
        <f t="shared" si="299"/>
        <v>14.829519450800916</v>
      </c>
      <c r="O380" s="95">
        <v>6570</v>
      </c>
      <c r="P380" s="94">
        <f t="shared" si="251"/>
        <v>12.896836356847688</v>
      </c>
      <c r="Q380" s="94">
        <f t="shared" si="252"/>
        <v>13.109501825634984</v>
      </c>
      <c r="R380" s="94">
        <f t="shared" si="253"/>
        <v>13.133272613849382</v>
      </c>
      <c r="S380" s="94">
        <f t="shared" si="254"/>
        <v>12.842088665855609</v>
      </c>
      <c r="T380" s="94">
        <f t="shared" si="255"/>
        <v>12.535479416819609</v>
      </c>
      <c r="U380" s="94">
        <f t="shared" si="256"/>
        <v>12.007360426771191</v>
      </c>
      <c r="V380" s="82"/>
      <c r="W380" s="95">
        <v>6570</v>
      </c>
      <c r="X380" s="161">
        <f t="shared" si="264"/>
        <v>9.0164246181153782</v>
      </c>
      <c r="Y380" s="161">
        <f t="shared" si="265"/>
        <v>9.0917303793369317</v>
      </c>
      <c r="Z380" s="161">
        <f t="shared" si="266"/>
        <v>9.0059255826522886</v>
      </c>
      <c r="AA380" s="161">
        <f t="shared" si="267"/>
        <v>8.6768760655649668</v>
      </c>
      <c r="AB380" s="161">
        <f t="shared" si="268"/>
        <v>8.3317000331929378</v>
      </c>
      <c r="AC380" s="161">
        <f t="shared" si="269"/>
        <v>7.8035810431445203</v>
      </c>
      <c r="AD380" s="82"/>
      <c r="AE380" s="82"/>
      <c r="AF380" s="82"/>
      <c r="AG380" s="95">
        <v>6570</v>
      </c>
      <c r="AH380" s="161">
        <f t="shared" si="270"/>
        <v>-11.303470521602339</v>
      </c>
      <c r="AI380" s="161">
        <f t="shared" si="271"/>
        <v>-11.579031996146599</v>
      </c>
      <c r="AJ380" s="161">
        <f t="shared" si="272"/>
        <v>-11.946169183879812</v>
      </c>
      <c r="AK380" s="161">
        <f t="shared" si="273"/>
        <v>-12.394892413331517</v>
      </c>
      <c r="AL380" s="161">
        <f t="shared" si="274"/>
        <v>-12.854451288948958</v>
      </c>
      <c r="AM380" s="161">
        <f t="shared" si="275"/>
        <v>-13.424819798201248</v>
      </c>
      <c r="AN380" s="81"/>
      <c r="AO380" s="81"/>
      <c r="AP380" s="95">
        <v>6570</v>
      </c>
      <c r="AQ380" s="94">
        <f t="shared" si="257"/>
        <v>99.56149082977015</v>
      </c>
      <c r="AR380" s="94">
        <f t="shared" si="258"/>
        <v>172.30972010945462</v>
      </c>
      <c r="AS380" s="94">
        <f t="shared" si="259"/>
        <v>269.23393767102283</v>
      </c>
      <c r="AT380" s="94">
        <f t="shared" si="260"/>
        <v>387.69687024627285</v>
      </c>
      <c r="AU380" s="94">
        <f t="shared" si="261"/>
        <v>509.02041340927735</v>
      </c>
      <c r="AV380" s="94">
        <f t="shared" si="262"/>
        <v>659.59769985188211</v>
      </c>
      <c r="AW380" s="81"/>
      <c r="AX380" s="95">
        <v>6570</v>
      </c>
      <c r="AY380" s="99">
        <f>'Max limit'!AX380*Input!PrimaryDrive_ratio*Input!Gear1_ratio*Input!FinalDrive_ratio</f>
        <v>579.82640332640324</v>
      </c>
      <c r="AZ380" s="99">
        <f t="shared" si="276"/>
        <v>9.6637733887733877</v>
      </c>
      <c r="BA380" s="99">
        <f>AZ380*Input!$N$23</f>
        <v>22738.839456237001</v>
      </c>
      <c r="BB380" s="97">
        <f t="shared" si="263"/>
        <v>22.738839456237002</v>
      </c>
      <c r="BC380" s="95">
        <v>6570</v>
      </c>
      <c r="BD380" s="99">
        <f>'Max limit'!AX380*Input!PrimaryDrive_ratio*Input!Gear2_ratio*Input!FinalDrive_ratio</f>
        <v>762.79384615384606</v>
      </c>
      <c r="BE380" s="99">
        <f t="shared" si="277"/>
        <v>12.713230769230767</v>
      </c>
      <c r="BF380" s="99">
        <f>BE380*Input!$N$23</f>
        <v>29914.206573538453</v>
      </c>
      <c r="BG380" s="100">
        <f t="shared" si="278"/>
        <v>29.914206573538454</v>
      </c>
      <c r="BH380" s="95">
        <v>6570</v>
      </c>
      <c r="BI380" s="99">
        <f>'Max limit'!AX380*Input!PrimaryDrive_ratio*Input!Gear3_ratio*Input!FinalDrive_ratio</f>
        <v>953.49230769230758</v>
      </c>
      <c r="BJ380" s="99">
        <f t="shared" si="279"/>
        <v>15.89153846153846</v>
      </c>
      <c r="BK380" s="99">
        <f>BJ380*Input!$N$23</f>
        <v>37392.758216923066</v>
      </c>
      <c r="BL380" s="100">
        <f t="shared" si="280"/>
        <v>37.392758216923063</v>
      </c>
      <c r="BM380" s="95">
        <v>6570</v>
      </c>
      <c r="BN380" s="99">
        <f>'Max limit'!AX380*Input!PrimaryDrive_ratio*Input!Gear4_ratio*Input!FinalDrive_ratio</f>
        <v>1144.1907692307691</v>
      </c>
      <c r="BO380" s="99">
        <f t="shared" si="281"/>
        <v>19.06984615384615</v>
      </c>
      <c r="BP380" s="99">
        <f>BO380*Input!$N$23</f>
        <v>44871.309860307672</v>
      </c>
      <c r="BQ380" s="100">
        <f t="shared" si="282"/>
        <v>44.871309860307676</v>
      </c>
      <c r="BR380" s="95">
        <v>6570</v>
      </c>
      <c r="BS380" s="99">
        <f>'Max limit'!AX380*Input!PrimaryDrive_ratio*Input!Gear5_ratio*Input!FinalDrive_ratio</f>
        <v>1311.0519230769228</v>
      </c>
      <c r="BT380" s="99">
        <f t="shared" si="283"/>
        <v>21.850865384615378</v>
      </c>
      <c r="BU380" s="99">
        <f>BT380*Input!$N$23</f>
        <v>51415.042548269208</v>
      </c>
      <c r="BV380" s="100">
        <f t="shared" si="284"/>
        <v>51.415042548269206</v>
      </c>
      <c r="BW380" s="95">
        <v>6570</v>
      </c>
      <c r="BX380" s="99">
        <f>'Max limit'!AX380*Input!PrimaryDrive_ratio*Input!Gear6_ratio*Input!FinalDrive_ratio</f>
        <v>1492.4227424749163</v>
      </c>
      <c r="BY380" s="99">
        <f t="shared" si="285"/>
        <v>24.873712374581938</v>
      </c>
      <c r="BZ380" s="99">
        <f>BY380*Input!$N$23</f>
        <v>58527.795469966542</v>
      </c>
      <c r="CA380" s="100">
        <f t="shared" si="286"/>
        <v>58.527795469966541</v>
      </c>
      <c r="CC380" s="95">
        <v>6570</v>
      </c>
      <c r="CD380" s="94">
        <f t="shared" si="287"/>
        <v>22.5</v>
      </c>
      <c r="CE380" s="94">
        <f t="shared" si="288"/>
        <v>30</v>
      </c>
      <c r="CF380" s="94">
        <f t="shared" si="289"/>
        <v>37.5</v>
      </c>
      <c r="CG380" s="94">
        <f t="shared" si="290"/>
        <v>45</v>
      </c>
      <c r="CH380" s="94">
        <f t="shared" si="291"/>
        <v>51.5</v>
      </c>
      <c r="CI380" s="94">
        <f t="shared" si="292"/>
        <v>58.5</v>
      </c>
      <c r="CK380" s="95">
        <v>6570</v>
      </c>
      <c r="CL380" s="162">
        <f t="shared" si="293"/>
        <v>9.6637733887733877</v>
      </c>
      <c r="CM380" s="162">
        <f t="shared" si="294"/>
        <v>12.713230769230767</v>
      </c>
      <c r="CN380" s="162">
        <f t="shared" si="295"/>
        <v>15.89153846153846</v>
      </c>
      <c r="CO380" s="162">
        <f t="shared" si="296"/>
        <v>19.06984615384615</v>
      </c>
      <c r="CP380" s="162">
        <f t="shared" si="297"/>
        <v>21.850865384615378</v>
      </c>
      <c r="CQ380" s="162">
        <f t="shared" si="298"/>
        <v>24.873712374581938</v>
      </c>
    </row>
    <row r="381" spans="1:95" ht="19.5" thickTop="1" thickBot="1">
      <c r="A381" s="70">
        <v>6620</v>
      </c>
      <c r="B381" s="70">
        <v>96.481999999999999</v>
      </c>
      <c r="C381" s="70">
        <v>102.35899999999999</v>
      </c>
      <c r="D381" s="70">
        <v>90.483999999999995</v>
      </c>
      <c r="E381" s="70">
        <v>4.875</v>
      </c>
      <c r="G381" s="92">
        <v>1</v>
      </c>
      <c r="H381" s="93">
        <f t="shared" si="299"/>
        <v>14.874713958810069</v>
      </c>
      <c r="O381" s="95">
        <v>6580</v>
      </c>
      <c r="P381" s="94">
        <f t="shared" si="251"/>
        <v>12.895854390473867</v>
      </c>
      <c r="Q381" s="94">
        <f t="shared" si="252"/>
        <v>13.107742191329363</v>
      </c>
      <c r="R381" s="94">
        <f t="shared" si="253"/>
        <v>13.130448200830411</v>
      </c>
      <c r="S381" s="94">
        <f t="shared" si="254"/>
        <v>12.837984197761987</v>
      </c>
      <c r="T381" s="94">
        <f t="shared" si="255"/>
        <v>12.530040623809986</v>
      </c>
      <c r="U381" s="94">
        <f t="shared" si="256"/>
        <v>12.00031274211138</v>
      </c>
      <c r="V381" s="82"/>
      <c r="W381" s="95">
        <v>6580</v>
      </c>
      <c r="X381" s="161">
        <f t="shared" si="264"/>
        <v>9.0154426517415587</v>
      </c>
      <c r="Y381" s="161">
        <f t="shared" si="265"/>
        <v>9.0899707450313088</v>
      </c>
      <c r="Z381" s="161">
        <f t="shared" si="266"/>
        <v>9.0031011696333199</v>
      </c>
      <c r="AA381" s="161">
        <f t="shared" si="267"/>
        <v>8.6727715974713426</v>
      </c>
      <c r="AB381" s="161">
        <f t="shared" si="268"/>
        <v>8.3262612401833174</v>
      </c>
      <c r="AC381" s="161">
        <f t="shared" si="269"/>
        <v>7.7965333584847087</v>
      </c>
      <c r="AD381" s="82"/>
      <c r="AE381" s="82"/>
      <c r="AF381" s="82"/>
      <c r="AG381" s="95">
        <v>6580</v>
      </c>
      <c r="AH381" s="161">
        <f t="shared" si="270"/>
        <v>-11.304619422259709</v>
      </c>
      <c r="AI381" s="161">
        <f t="shared" si="271"/>
        <v>-11.581020382911953</v>
      </c>
      <c r="AJ381" s="161">
        <f t="shared" si="272"/>
        <v>-11.949276038200679</v>
      </c>
      <c r="AK381" s="161">
        <f t="shared" si="273"/>
        <v>-12.399366283553565</v>
      </c>
      <c r="AL381" s="161">
        <f t="shared" si="274"/>
        <v>-12.860325185399347</v>
      </c>
      <c r="AM381" s="161">
        <f t="shared" si="275"/>
        <v>-13.432431297633844</v>
      </c>
      <c r="AN381" s="81"/>
      <c r="AO381" s="81"/>
      <c r="AP381" s="95">
        <v>6580</v>
      </c>
      <c r="AQ381" s="94">
        <f t="shared" si="257"/>
        <v>99.864800603315686</v>
      </c>
      <c r="AR381" s="94">
        <f t="shared" si="258"/>
        <v>172.83465421550829</v>
      </c>
      <c r="AS381" s="94">
        <f t="shared" si="259"/>
        <v>270.05414721173162</v>
      </c>
      <c r="AT381" s="94">
        <f t="shared" si="260"/>
        <v>388.8779719848938</v>
      </c>
      <c r="AU381" s="94">
        <f t="shared" si="261"/>
        <v>510.57112207218029</v>
      </c>
      <c r="AV381" s="94">
        <f t="shared" si="262"/>
        <v>661.60713570208748</v>
      </c>
      <c r="AW381" s="81"/>
      <c r="AX381" s="95">
        <v>6580</v>
      </c>
      <c r="AY381" s="99">
        <f>'Max limit'!AX381*Input!PrimaryDrive_ratio*Input!Gear1_ratio*Input!FinalDrive_ratio</f>
        <v>580.70893970893974</v>
      </c>
      <c r="AZ381" s="99">
        <f t="shared" si="276"/>
        <v>9.6784823284823283</v>
      </c>
      <c r="BA381" s="99">
        <f>AZ381*Input!$N$23</f>
        <v>22773.449561954258</v>
      </c>
      <c r="BB381" s="97">
        <f t="shared" si="263"/>
        <v>22.773449561954259</v>
      </c>
      <c r="BC381" s="95">
        <v>6580</v>
      </c>
      <c r="BD381" s="99">
        <f>'Max limit'!AX381*Input!PrimaryDrive_ratio*Input!Gear2_ratio*Input!FinalDrive_ratio</f>
        <v>763.95487179487179</v>
      </c>
      <c r="BE381" s="99">
        <f t="shared" si="277"/>
        <v>12.732581196581197</v>
      </c>
      <c r="BF381" s="99">
        <f>BE381*Input!$N$23</f>
        <v>29959.738090393159</v>
      </c>
      <c r="BG381" s="100">
        <f t="shared" si="278"/>
        <v>29.959738090393159</v>
      </c>
      <c r="BH381" s="95">
        <v>6580</v>
      </c>
      <c r="BI381" s="99">
        <f>'Max limit'!AX381*Input!PrimaryDrive_ratio*Input!Gear3_ratio*Input!FinalDrive_ratio</f>
        <v>954.94358974358965</v>
      </c>
      <c r="BJ381" s="99">
        <f t="shared" si="279"/>
        <v>15.915726495726494</v>
      </c>
      <c r="BK381" s="99">
        <f>BJ381*Input!$N$23</f>
        <v>37449.672612991439</v>
      </c>
      <c r="BL381" s="100">
        <f t="shared" si="280"/>
        <v>37.449672612991442</v>
      </c>
      <c r="BM381" s="95">
        <v>6580</v>
      </c>
      <c r="BN381" s="99">
        <f>'Max limit'!AX381*Input!PrimaryDrive_ratio*Input!Gear4_ratio*Input!FinalDrive_ratio</f>
        <v>1145.9323076923079</v>
      </c>
      <c r="BO381" s="99">
        <f t="shared" si="281"/>
        <v>19.098871794871798</v>
      </c>
      <c r="BP381" s="99">
        <f>BO381*Input!$N$23</f>
        <v>44939.607135589744</v>
      </c>
      <c r="BQ381" s="100">
        <f t="shared" si="282"/>
        <v>44.939607135589746</v>
      </c>
      <c r="BR381" s="95">
        <v>6580</v>
      </c>
      <c r="BS381" s="99">
        <f>'Max limit'!AX381*Input!PrimaryDrive_ratio*Input!Gear5_ratio*Input!FinalDrive_ratio</f>
        <v>1313.0474358974359</v>
      </c>
      <c r="BT381" s="99">
        <f t="shared" si="283"/>
        <v>21.884123931623932</v>
      </c>
      <c r="BU381" s="99">
        <f>BT381*Input!$N$23</f>
        <v>51493.299842863242</v>
      </c>
      <c r="BV381" s="100">
        <f t="shared" si="284"/>
        <v>51.493299842863244</v>
      </c>
      <c r="BW381" s="95">
        <v>6580</v>
      </c>
      <c r="BX381" s="99">
        <f>'Max limit'!AX381*Input!PrimaryDrive_ratio*Input!Gear6_ratio*Input!FinalDrive_ratio</f>
        <v>1494.6943143812707</v>
      </c>
      <c r="BY381" s="99">
        <f t="shared" si="285"/>
        <v>24.911571906354514</v>
      </c>
      <c r="BZ381" s="99">
        <f>BY381*Input!$N$23</f>
        <v>58616.87887250835</v>
      </c>
      <c r="CA381" s="100">
        <f t="shared" si="286"/>
        <v>58.616878872508352</v>
      </c>
      <c r="CC381" s="95">
        <v>6580</v>
      </c>
      <c r="CD381" s="94">
        <f t="shared" si="287"/>
        <v>23</v>
      </c>
      <c r="CE381" s="94">
        <f t="shared" si="288"/>
        <v>30</v>
      </c>
      <c r="CF381" s="94">
        <f t="shared" si="289"/>
        <v>37.5</v>
      </c>
      <c r="CG381" s="94">
        <f t="shared" si="290"/>
        <v>45</v>
      </c>
      <c r="CH381" s="94">
        <f t="shared" si="291"/>
        <v>51.5</v>
      </c>
      <c r="CI381" s="94">
        <f t="shared" si="292"/>
        <v>58.5</v>
      </c>
      <c r="CK381" s="95">
        <v>6580</v>
      </c>
      <c r="CL381" s="162">
        <f t="shared" si="293"/>
        <v>9.6784823284823283</v>
      </c>
      <c r="CM381" s="162">
        <f t="shared" si="294"/>
        <v>12.732581196581197</v>
      </c>
      <c r="CN381" s="162">
        <f t="shared" si="295"/>
        <v>15.915726495726494</v>
      </c>
      <c r="CO381" s="162">
        <f t="shared" si="296"/>
        <v>19.098871794871798</v>
      </c>
      <c r="CP381" s="162">
        <f t="shared" si="297"/>
        <v>21.884123931623932</v>
      </c>
      <c r="CQ381" s="162">
        <f t="shared" si="298"/>
        <v>24.911571906354514</v>
      </c>
    </row>
    <row r="382" spans="1:95" ht="19.5" thickTop="1" thickBot="1">
      <c r="A382" s="70">
        <v>6630</v>
      </c>
      <c r="B382" s="70">
        <v>96.701999999999998</v>
      </c>
      <c r="C382" s="70">
        <v>102.438</v>
      </c>
      <c r="D382" s="70">
        <v>90.695999999999998</v>
      </c>
      <c r="E382" s="70">
        <v>4.8810000000000002</v>
      </c>
      <c r="G382" s="92">
        <v>1</v>
      </c>
      <c r="H382" s="93">
        <f t="shared" si="299"/>
        <v>14.919908466819223</v>
      </c>
      <c r="O382" s="95">
        <v>6590</v>
      </c>
      <c r="P382" s="94">
        <f t="shared" si="251"/>
        <v>12.894870930615069</v>
      </c>
      <c r="Q382" s="94">
        <f t="shared" si="252"/>
        <v>13.105979880773845</v>
      </c>
      <c r="R382" s="94">
        <f t="shared" si="253"/>
        <v>13.127619492126243</v>
      </c>
      <c r="S382" s="94">
        <f t="shared" si="254"/>
        <v>12.83387348713134</v>
      </c>
      <c r="T382" s="94">
        <f t="shared" si="255"/>
        <v>12.524593558871839</v>
      </c>
      <c r="U382" s="94">
        <f t="shared" si="256"/>
        <v>11.993254338539538</v>
      </c>
      <c r="V382" s="82"/>
      <c r="W382" s="95">
        <v>6590</v>
      </c>
      <c r="X382" s="161">
        <f t="shared" si="264"/>
        <v>9.014459191882759</v>
      </c>
      <c r="Y382" s="161">
        <f t="shared" si="265"/>
        <v>9.0882084344757903</v>
      </c>
      <c r="Z382" s="161">
        <f t="shared" si="266"/>
        <v>9.0002724609291498</v>
      </c>
      <c r="AA382" s="161">
        <f t="shared" si="267"/>
        <v>8.6686608868406978</v>
      </c>
      <c r="AB382" s="161">
        <f t="shared" si="268"/>
        <v>8.3208141752451681</v>
      </c>
      <c r="AC382" s="161">
        <f t="shared" si="269"/>
        <v>7.7894749549128699</v>
      </c>
      <c r="AD382" s="82"/>
      <c r="AE382" s="82"/>
      <c r="AF382" s="82"/>
      <c r="AG382" s="95">
        <v>6590</v>
      </c>
      <c r="AH382" s="161">
        <f t="shared" si="270"/>
        <v>-11.305770070294503</v>
      </c>
      <c r="AI382" s="161">
        <f t="shared" si="271"/>
        <v>-11.58301179383969</v>
      </c>
      <c r="AJ382" s="161">
        <f t="shared" si="272"/>
        <v>-11.952387617775265</v>
      </c>
      <c r="AK382" s="161">
        <f t="shared" si="273"/>
        <v>-12.403846958140969</v>
      </c>
      <c r="AL382" s="161">
        <f t="shared" si="274"/>
        <v>-12.86620801553255</v>
      </c>
      <c r="AM382" s="161">
        <f t="shared" si="275"/>
        <v>-13.440054373491432</v>
      </c>
      <c r="AN382" s="81"/>
      <c r="AO382" s="81"/>
      <c r="AP382" s="95">
        <v>6590</v>
      </c>
      <c r="AQ382" s="94">
        <f t="shared" si="257"/>
        <v>100.16857168450154</v>
      </c>
      <c r="AR382" s="94">
        <f t="shared" si="258"/>
        <v>173.36038670043038</v>
      </c>
      <c r="AS382" s="94">
        <f t="shared" si="259"/>
        <v>270.87560421942237</v>
      </c>
      <c r="AT382" s="94">
        <f t="shared" si="260"/>
        <v>390.06087007596841</v>
      </c>
      <c r="AU382" s="94">
        <f t="shared" si="261"/>
        <v>512.12418922734548</v>
      </c>
      <c r="AV382" s="94">
        <f t="shared" si="262"/>
        <v>663.61962772849029</v>
      </c>
      <c r="AW382" s="81"/>
      <c r="AX382" s="95">
        <v>6590</v>
      </c>
      <c r="AY382" s="99">
        <f>'Max limit'!AX382*Input!PrimaryDrive_ratio*Input!Gear1_ratio*Input!FinalDrive_ratio</f>
        <v>581.59147609147601</v>
      </c>
      <c r="AZ382" s="99">
        <f t="shared" si="276"/>
        <v>9.6931912681912671</v>
      </c>
      <c r="BA382" s="99">
        <f>AZ382*Input!$N$23</f>
        <v>22808.05966767151</v>
      </c>
      <c r="BB382" s="97">
        <f t="shared" si="263"/>
        <v>22.808059667671511</v>
      </c>
      <c r="BC382" s="95">
        <v>6590</v>
      </c>
      <c r="BD382" s="99">
        <f>'Max limit'!AX382*Input!PrimaryDrive_ratio*Input!Gear2_ratio*Input!FinalDrive_ratio</f>
        <v>765.11589743589741</v>
      </c>
      <c r="BE382" s="99">
        <f t="shared" si="277"/>
        <v>12.751931623931624</v>
      </c>
      <c r="BF382" s="99">
        <f>BE382*Input!$N$23</f>
        <v>30005.269607247857</v>
      </c>
      <c r="BG382" s="100">
        <f t="shared" si="278"/>
        <v>30.005269607247858</v>
      </c>
      <c r="BH382" s="95">
        <v>6590</v>
      </c>
      <c r="BI382" s="99">
        <f>'Max limit'!AX382*Input!PrimaryDrive_ratio*Input!Gear3_ratio*Input!FinalDrive_ratio</f>
        <v>956.39487179487162</v>
      </c>
      <c r="BJ382" s="99">
        <f t="shared" si="279"/>
        <v>15.939914529914526</v>
      </c>
      <c r="BK382" s="99">
        <f>BJ382*Input!$N$23</f>
        <v>37506.587009059811</v>
      </c>
      <c r="BL382" s="100">
        <f t="shared" si="280"/>
        <v>37.506587009059814</v>
      </c>
      <c r="BM382" s="95">
        <v>6590</v>
      </c>
      <c r="BN382" s="99">
        <f>'Max limit'!AX382*Input!PrimaryDrive_ratio*Input!Gear4_ratio*Input!FinalDrive_ratio</f>
        <v>1147.6738461538462</v>
      </c>
      <c r="BO382" s="99">
        <f t="shared" si="281"/>
        <v>19.127897435897435</v>
      </c>
      <c r="BP382" s="99">
        <f>BO382*Input!$N$23</f>
        <v>45007.904410871786</v>
      </c>
      <c r="BQ382" s="100">
        <f t="shared" si="282"/>
        <v>45.007904410871788</v>
      </c>
      <c r="BR382" s="95">
        <v>6590</v>
      </c>
      <c r="BS382" s="99">
        <f>'Max limit'!AX382*Input!PrimaryDrive_ratio*Input!Gear5_ratio*Input!FinalDrive_ratio</f>
        <v>1315.0429487179485</v>
      </c>
      <c r="BT382" s="99">
        <f t="shared" si="283"/>
        <v>21.917382478632476</v>
      </c>
      <c r="BU382" s="99">
        <f>BT382*Input!$N$23</f>
        <v>51571.557137457246</v>
      </c>
      <c r="BV382" s="100">
        <f t="shared" si="284"/>
        <v>51.571557137457248</v>
      </c>
      <c r="BW382" s="95">
        <v>6590</v>
      </c>
      <c r="BX382" s="99">
        <f>'Max limit'!AX382*Input!PrimaryDrive_ratio*Input!Gear6_ratio*Input!FinalDrive_ratio</f>
        <v>1496.9658862876252</v>
      </c>
      <c r="BY382" s="99">
        <f t="shared" si="285"/>
        <v>24.949431438127085</v>
      </c>
      <c r="BZ382" s="99">
        <f>BY382*Input!$N$23</f>
        <v>58705.962275050144</v>
      </c>
      <c r="CA382" s="100">
        <f t="shared" si="286"/>
        <v>58.70596227505014</v>
      </c>
      <c r="CC382" s="95">
        <v>6590</v>
      </c>
      <c r="CD382" s="94">
        <f t="shared" si="287"/>
        <v>23</v>
      </c>
      <c r="CE382" s="94">
        <f t="shared" si="288"/>
        <v>30</v>
      </c>
      <c r="CF382" s="94">
        <f t="shared" si="289"/>
        <v>37.5</v>
      </c>
      <c r="CG382" s="94">
        <f t="shared" si="290"/>
        <v>45</v>
      </c>
      <c r="CH382" s="94">
        <f t="shared" si="291"/>
        <v>51.5</v>
      </c>
      <c r="CI382" s="94">
        <f t="shared" si="292"/>
        <v>58.5</v>
      </c>
      <c r="CK382" s="95">
        <v>6590</v>
      </c>
      <c r="CL382" s="162">
        <f t="shared" si="293"/>
        <v>9.6931912681912671</v>
      </c>
      <c r="CM382" s="162">
        <f t="shared" si="294"/>
        <v>12.751931623931624</v>
      </c>
      <c r="CN382" s="162">
        <f t="shared" si="295"/>
        <v>15.939914529914526</v>
      </c>
      <c r="CO382" s="162">
        <f t="shared" si="296"/>
        <v>19.127897435897435</v>
      </c>
      <c r="CP382" s="162">
        <f t="shared" si="297"/>
        <v>21.917382478632476</v>
      </c>
      <c r="CQ382" s="162">
        <f t="shared" si="298"/>
        <v>24.949431438127085</v>
      </c>
    </row>
    <row r="383" spans="1:95" ht="19.5" thickTop="1" thickBot="1">
      <c r="A383" s="70">
        <v>6640</v>
      </c>
      <c r="B383" s="70">
        <v>96.915999999999997</v>
      </c>
      <c r="C383" s="70">
        <v>102.51</v>
      </c>
      <c r="D383" s="70">
        <v>90.897999999999996</v>
      </c>
      <c r="E383" s="70">
        <v>4.8899999999999997</v>
      </c>
      <c r="G383" s="92">
        <v>1</v>
      </c>
      <c r="H383" s="93">
        <f t="shared" si="299"/>
        <v>14.965102974828376</v>
      </c>
      <c r="O383" s="95">
        <v>6600</v>
      </c>
      <c r="P383" s="94">
        <f t="shared" si="251"/>
        <v>12.893885977271289</v>
      </c>
      <c r="Q383" s="94">
        <f t="shared" si="252"/>
        <v>13.104214893968431</v>
      </c>
      <c r="R383" s="94">
        <f t="shared" si="253"/>
        <v>13.124786487736872</v>
      </c>
      <c r="S383" s="94">
        <f t="shared" si="254"/>
        <v>12.829756533963669</v>
      </c>
      <c r="T383" s="94">
        <f t="shared" si="255"/>
        <v>12.519138222005155</v>
      </c>
      <c r="U383" s="94">
        <f t="shared" si="256"/>
        <v>11.986185216055668</v>
      </c>
      <c r="V383" s="82"/>
      <c r="W383" s="95">
        <v>6600</v>
      </c>
      <c r="X383" s="161">
        <f t="shared" si="264"/>
        <v>9.013474238538981</v>
      </c>
      <c r="Y383" s="161">
        <f t="shared" si="265"/>
        <v>9.0864434476703781</v>
      </c>
      <c r="Z383" s="161">
        <f t="shared" si="266"/>
        <v>8.9974394565397802</v>
      </c>
      <c r="AA383" s="161">
        <f t="shared" si="267"/>
        <v>8.664543933673027</v>
      </c>
      <c r="AB383" s="161">
        <f t="shared" si="268"/>
        <v>8.3153588383784864</v>
      </c>
      <c r="AC383" s="161">
        <f t="shared" si="269"/>
        <v>7.7824058324289984</v>
      </c>
      <c r="AD383" s="82"/>
      <c r="AE383" s="82"/>
      <c r="AF383" s="82"/>
      <c r="AG383" s="95">
        <v>6600</v>
      </c>
      <c r="AH383" s="161">
        <f t="shared" si="270"/>
        <v>-11.306922465706725</v>
      </c>
      <c r="AI383" s="161">
        <f t="shared" si="271"/>
        <v>-11.585006228929805</v>
      </c>
      <c r="AJ383" s="161">
        <f t="shared" si="272"/>
        <v>-11.955503922603572</v>
      </c>
      <c r="AK383" s="161">
        <f t="shared" si="273"/>
        <v>-12.40833443709373</v>
      </c>
      <c r="AL383" s="161">
        <f t="shared" si="274"/>
        <v>-12.872099779348567</v>
      </c>
      <c r="AM383" s="161">
        <f t="shared" si="275"/>
        <v>-13.447689025774013</v>
      </c>
      <c r="AN383" s="81"/>
      <c r="AO383" s="81"/>
      <c r="AP383" s="95">
        <v>6600</v>
      </c>
      <c r="AQ383" s="94">
        <f t="shared" si="257"/>
        <v>100.47280407332777</v>
      </c>
      <c r="AR383" s="94">
        <f t="shared" si="258"/>
        <v>173.88691756422099</v>
      </c>
      <c r="AS383" s="94">
        <f t="shared" si="259"/>
        <v>271.69830869409537</v>
      </c>
      <c r="AT383" s="94">
        <f t="shared" si="260"/>
        <v>391.24556451949735</v>
      </c>
      <c r="AU383" s="94">
        <f t="shared" si="261"/>
        <v>513.67961487477396</v>
      </c>
      <c r="AV383" s="94">
        <f t="shared" si="262"/>
        <v>665.63517593109179</v>
      </c>
      <c r="AW383" s="81"/>
      <c r="AX383" s="95">
        <v>6600</v>
      </c>
      <c r="AY383" s="99">
        <f>'Max limit'!AX383*Input!PrimaryDrive_ratio*Input!Gear1_ratio*Input!FinalDrive_ratio</f>
        <v>582.4740124740124</v>
      </c>
      <c r="AZ383" s="99">
        <f t="shared" si="276"/>
        <v>9.7079002079002059</v>
      </c>
      <c r="BA383" s="99">
        <f>AZ383*Input!$N$23</f>
        <v>22842.669773388763</v>
      </c>
      <c r="BB383" s="97">
        <f t="shared" si="263"/>
        <v>22.842669773388764</v>
      </c>
      <c r="BC383" s="95">
        <v>6600</v>
      </c>
      <c r="BD383" s="99">
        <f>'Max limit'!AX383*Input!PrimaryDrive_ratio*Input!Gear2_ratio*Input!FinalDrive_ratio</f>
        <v>766.27692307692303</v>
      </c>
      <c r="BE383" s="99">
        <f t="shared" si="277"/>
        <v>12.77128205128205</v>
      </c>
      <c r="BF383" s="99">
        <f>BE383*Input!$N$23</f>
        <v>30050.801124102556</v>
      </c>
      <c r="BG383" s="100">
        <f t="shared" si="278"/>
        <v>30.050801124102556</v>
      </c>
      <c r="BH383" s="95">
        <v>6600</v>
      </c>
      <c r="BI383" s="99">
        <f>'Max limit'!AX383*Input!PrimaryDrive_ratio*Input!Gear3_ratio*Input!FinalDrive_ratio</f>
        <v>957.84615384615381</v>
      </c>
      <c r="BJ383" s="99">
        <f t="shared" si="279"/>
        <v>15.964102564102564</v>
      </c>
      <c r="BK383" s="99">
        <f>BJ383*Input!$N$23</f>
        <v>37563.501405128198</v>
      </c>
      <c r="BL383" s="100">
        <f t="shared" si="280"/>
        <v>37.5635014051282</v>
      </c>
      <c r="BM383" s="95">
        <v>6600</v>
      </c>
      <c r="BN383" s="99">
        <f>'Max limit'!AX383*Input!PrimaryDrive_ratio*Input!Gear4_ratio*Input!FinalDrive_ratio</f>
        <v>1149.4153846153845</v>
      </c>
      <c r="BO383" s="99">
        <f t="shared" si="281"/>
        <v>19.156923076923075</v>
      </c>
      <c r="BP383" s="99">
        <f>BO383*Input!$N$23</f>
        <v>45076.201686153836</v>
      </c>
      <c r="BQ383" s="100">
        <f t="shared" si="282"/>
        <v>45.076201686153837</v>
      </c>
      <c r="BR383" s="95">
        <v>6600</v>
      </c>
      <c r="BS383" s="99">
        <f>'Max limit'!AX383*Input!PrimaryDrive_ratio*Input!Gear5_ratio*Input!FinalDrive_ratio</f>
        <v>1317.0384615384614</v>
      </c>
      <c r="BT383" s="99">
        <f t="shared" si="283"/>
        <v>21.950641025641023</v>
      </c>
      <c r="BU383" s="99">
        <f>BT383*Input!$N$23</f>
        <v>51649.814432051266</v>
      </c>
      <c r="BV383" s="100">
        <f t="shared" si="284"/>
        <v>51.649814432051265</v>
      </c>
      <c r="BW383" s="95">
        <v>6600</v>
      </c>
      <c r="BX383" s="99">
        <f>'Max limit'!AX383*Input!PrimaryDrive_ratio*Input!Gear6_ratio*Input!FinalDrive_ratio</f>
        <v>1499.2374581939798</v>
      </c>
      <c r="BY383" s="99">
        <f t="shared" si="285"/>
        <v>24.987290969899664</v>
      </c>
      <c r="BZ383" s="99">
        <f>BY383*Input!$N$23</f>
        <v>58795.045677591959</v>
      </c>
      <c r="CA383" s="100">
        <f t="shared" si="286"/>
        <v>58.795045677591958</v>
      </c>
      <c r="CC383" s="95">
        <v>6600</v>
      </c>
      <c r="CD383" s="94">
        <f t="shared" si="287"/>
        <v>23</v>
      </c>
      <c r="CE383" s="94">
        <f t="shared" si="288"/>
        <v>30</v>
      </c>
      <c r="CF383" s="94">
        <f t="shared" si="289"/>
        <v>37.5</v>
      </c>
      <c r="CG383" s="94">
        <f t="shared" si="290"/>
        <v>45</v>
      </c>
      <c r="CH383" s="94">
        <f t="shared" si="291"/>
        <v>51.5</v>
      </c>
      <c r="CI383" s="94">
        <f t="shared" si="292"/>
        <v>59</v>
      </c>
      <c r="CK383" s="95">
        <v>6600</v>
      </c>
      <c r="CL383" s="162">
        <f t="shared" si="293"/>
        <v>9.7079002079002059</v>
      </c>
      <c r="CM383" s="162">
        <f t="shared" si="294"/>
        <v>12.77128205128205</v>
      </c>
      <c r="CN383" s="162">
        <f t="shared" si="295"/>
        <v>15.964102564102564</v>
      </c>
      <c r="CO383" s="162">
        <f t="shared" si="296"/>
        <v>19.156923076923075</v>
      </c>
      <c r="CP383" s="162">
        <f t="shared" si="297"/>
        <v>21.950641025641023</v>
      </c>
      <c r="CQ383" s="162">
        <f t="shared" si="298"/>
        <v>24.987290969899664</v>
      </c>
    </row>
    <row r="384" spans="1:95" ht="19.5" thickTop="1" thickBot="1">
      <c r="A384" s="70">
        <v>6650</v>
      </c>
      <c r="B384" s="70">
        <v>97.129000000000005</v>
      </c>
      <c r="C384" s="70">
        <v>102.58199999999999</v>
      </c>
      <c r="D384" s="70">
        <v>91.093999999999994</v>
      </c>
      <c r="E384" s="70">
        <v>4.9050000000000002</v>
      </c>
      <c r="G384" s="92">
        <v>1</v>
      </c>
      <c r="H384" s="93">
        <f t="shared" si="299"/>
        <v>15.01029748283753</v>
      </c>
      <c r="O384" s="95">
        <v>6610</v>
      </c>
      <c r="P384" s="94">
        <f t="shared" si="251"/>
        <v>12.892899530442532</v>
      </c>
      <c r="Q384" s="94">
        <f t="shared" si="252"/>
        <v>13.102447230913125</v>
      </c>
      <c r="R384" s="94">
        <f t="shared" si="253"/>
        <v>13.121949187662304</v>
      </c>
      <c r="S384" s="94">
        <f t="shared" si="254"/>
        <v>12.825633338258974</v>
      </c>
      <c r="T384" s="94">
        <f t="shared" si="255"/>
        <v>12.51367461320994</v>
      </c>
      <c r="U384" s="94">
        <f t="shared" si="256"/>
        <v>11.979105374659767</v>
      </c>
      <c r="V384" s="82"/>
      <c r="W384" s="95">
        <v>6610</v>
      </c>
      <c r="X384" s="161">
        <f t="shared" si="264"/>
        <v>9.0124877917102229</v>
      </c>
      <c r="Y384" s="161">
        <f t="shared" si="265"/>
        <v>9.0846757846150705</v>
      </c>
      <c r="Z384" s="161">
        <f t="shared" si="266"/>
        <v>8.994602156465211</v>
      </c>
      <c r="AA384" s="161">
        <f t="shared" si="267"/>
        <v>8.6604207379683302</v>
      </c>
      <c r="AB384" s="161">
        <f t="shared" si="268"/>
        <v>8.3098952295832706</v>
      </c>
      <c r="AC384" s="161">
        <f t="shared" si="269"/>
        <v>7.775325991033097</v>
      </c>
      <c r="AD384" s="82"/>
      <c r="AE384" s="82"/>
      <c r="AF384" s="82"/>
      <c r="AG384" s="95">
        <v>6610</v>
      </c>
      <c r="AH384" s="161">
        <f t="shared" si="270"/>
        <v>-11.308076608496371</v>
      </c>
      <c r="AI384" s="161">
        <f t="shared" si="271"/>
        <v>-11.587003688182302</v>
      </c>
      <c r="AJ384" s="161">
        <f t="shared" si="272"/>
        <v>-11.958624952685598</v>
      </c>
      <c r="AK384" s="161">
        <f t="shared" si="273"/>
        <v>-12.412828720411849</v>
      </c>
      <c r="AL384" s="161">
        <f t="shared" si="274"/>
        <v>-12.878000476847397</v>
      </c>
      <c r="AM384" s="161">
        <f t="shared" si="275"/>
        <v>-13.455335254481586</v>
      </c>
      <c r="AN384" s="81"/>
      <c r="AO384" s="81"/>
      <c r="AP384" s="95">
        <v>6610</v>
      </c>
      <c r="AQ384" s="94">
        <f t="shared" si="257"/>
        <v>100.77749776979446</v>
      </c>
      <c r="AR384" s="94">
        <f t="shared" si="258"/>
        <v>174.41424680688021</v>
      </c>
      <c r="AS384" s="94">
        <f t="shared" si="259"/>
        <v>272.5222606357504</v>
      </c>
      <c r="AT384" s="94">
        <f t="shared" si="260"/>
        <v>392.43205531548045</v>
      </c>
      <c r="AU384" s="94">
        <f t="shared" si="261"/>
        <v>515.2373990144655</v>
      </c>
      <c r="AV384" s="94">
        <f t="shared" si="262"/>
        <v>667.65378030989109</v>
      </c>
      <c r="AW384" s="81"/>
      <c r="AX384" s="95">
        <v>6610</v>
      </c>
      <c r="AY384" s="99">
        <f>'Max limit'!AX384*Input!PrimaryDrive_ratio*Input!Gear1_ratio*Input!FinalDrive_ratio</f>
        <v>583.3565488565489</v>
      </c>
      <c r="AZ384" s="99">
        <f t="shared" si="276"/>
        <v>9.7226091476091483</v>
      </c>
      <c r="BA384" s="99">
        <f>AZ384*Input!$N$23</f>
        <v>22877.279879106027</v>
      </c>
      <c r="BB384" s="97">
        <f t="shared" si="263"/>
        <v>22.877279879106027</v>
      </c>
      <c r="BC384" s="95">
        <v>6610</v>
      </c>
      <c r="BD384" s="99">
        <f>'Max limit'!AX384*Input!PrimaryDrive_ratio*Input!Gear2_ratio*Input!FinalDrive_ratio</f>
        <v>767.43794871794876</v>
      </c>
      <c r="BE384" s="99">
        <f t="shared" si="277"/>
        <v>12.79063247863248</v>
      </c>
      <c r="BF384" s="99">
        <f>BE384*Input!$N$23</f>
        <v>30096.332640957262</v>
      </c>
      <c r="BG384" s="100">
        <f t="shared" si="278"/>
        <v>30.096332640957261</v>
      </c>
      <c r="BH384" s="95">
        <v>6610</v>
      </c>
      <c r="BI384" s="99">
        <f>'Max limit'!AX384*Input!PrimaryDrive_ratio*Input!Gear3_ratio*Input!FinalDrive_ratio</f>
        <v>959.29743589743589</v>
      </c>
      <c r="BJ384" s="99">
        <f t="shared" si="279"/>
        <v>15.988290598290599</v>
      </c>
      <c r="BK384" s="99">
        <f>BJ384*Input!$N$23</f>
        <v>37620.415801196577</v>
      </c>
      <c r="BL384" s="100">
        <f t="shared" si="280"/>
        <v>37.620415801196579</v>
      </c>
      <c r="BM384" s="95">
        <v>6610</v>
      </c>
      <c r="BN384" s="99">
        <f>'Max limit'!AX384*Input!PrimaryDrive_ratio*Input!Gear4_ratio*Input!FinalDrive_ratio</f>
        <v>1151.156923076923</v>
      </c>
      <c r="BO384" s="99">
        <f t="shared" si="281"/>
        <v>19.185948717948715</v>
      </c>
      <c r="BP384" s="99">
        <f>BO384*Input!$N$23</f>
        <v>45144.498961435886</v>
      </c>
      <c r="BQ384" s="100">
        <f t="shared" si="282"/>
        <v>45.144498961435886</v>
      </c>
      <c r="BR384" s="95">
        <v>6610</v>
      </c>
      <c r="BS384" s="99">
        <f>'Max limit'!AX384*Input!PrimaryDrive_ratio*Input!Gear5_ratio*Input!FinalDrive_ratio</f>
        <v>1319.0339743589743</v>
      </c>
      <c r="BT384" s="99">
        <f t="shared" si="283"/>
        <v>21.983899572649573</v>
      </c>
      <c r="BU384" s="99">
        <f>BT384*Input!$N$23</f>
        <v>51728.071726645292</v>
      </c>
      <c r="BV384" s="100">
        <f t="shared" si="284"/>
        <v>51.72807172664529</v>
      </c>
      <c r="BW384" s="95">
        <v>6610</v>
      </c>
      <c r="BX384" s="99">
        <f>'Max limit'!AX384*Input!PrimaryDrive_ratio*Input!Gear6_ratio*Input!FinalDrive_ratio</f>
        <v>1501.5090301003345</v>
      </c>
      <c r="BY384" s="99">
        <f t="shared" si="285"/>
        <v>25.02515050167224</v>
      </c>
      <c r="BZ384" s="99">
        <f>BY384*Input!$N$23</f>
        <v>58884.129080133767</v>
      </c>
      <c r="CA384" s="100">
        <f t="shared" si="286"/>
        <v>58.884129080133768</v>
      </c>
      <c r="CC384" s="95">
        <v>6610</v>
      </c>
      <c r="CD384" s="94">
        <f t="shared" si="287"/>
        <v>23</v>
      </c>
      <c r="CE384" s="94">
        <f t="shared" si="288"/>
        <v>30</v>
      </c>
      <c r="CF384" s="94">
        <f t="shared" si="289"/>
        <v>37.5</v>
      </c>
      <c r="CG384" s="94">
        <f t="shared" si="290"/>
        <v>45</v>
      </c>
      <c r="CH384" s="94">
        <f t="shared" si="291"/>
        <v>51.5</v>
      </c>
      <c r="CI384" s="94">
        <f t="shared" si="292"/>
        <v>59</v>
      </c>
      <c r="CK384" s="95">
        <v>6610</v>
      </c>
      <c r="CL384" s="162">
        <f t="shared" si="293"/>
        <v>9.7226091476091483</v>
      </c>
      <c r="CM384" s="162">
        <f t="shared" si="294"/>
        <v>12.79063247863248</v>
      </c>
      <c r="CN384" s="162">
        <f t="shared" si="295"/>
        <v>15.988290598290599</v>
      </c>
      <c r="CO384" s="162">
        <f t="shared" si="296"/>
        <v>19.185948717948715</v>
      </c>
      <c r="CP384" s="162">
        <f t="shared" si="297"/>
        <v>21.983899572649573</v>
      </c>
      <c r="CQ384" s="162">
        <f t="shared" si="298"/>
        <v>25.02515050167224</v>
      </c>
    </row>
    <row r="385" spans="1:95" ht="19.5" thickTop="1" thickBot="1">
      <c r="A385" s="70">
        <v>6660</v>
      </c>
      <c r="B385" s="70">
        <v>97.343000000000004</v>
      </c>
      <c r="C385" s="70">
        <v>102.65300000000001</v>
      </c>
      <c r="D385" s="70">
        <v>91.290999999999997</v>
      </c>
      <c r="E385" s="70">
        <v>4.92</v>
      </c>
      <c r="G385" s="92">
        <v>1</v>
      </c>
      <c r="H385" s="93">
        <f t="shared" si="299"/>
        <v>15.055491990846681</v>
      </c>
      <c r="O385" s="95">
        <v>6620</v>
      </c>
      <c r="P385" s="94">
        <f t="shared" si="251"/>
        <v>12.891911590128794</v>
      </c>
      <c r="Q385" s="94">
        <f t="shared" si="252"/>
        <v>13.100676891607923</v>
      </c>
      <c r="R385" s="94">
        <f t="shared" si="253"/>
        <v>13.119107591902534</v>
      </c>
      <c r="S385" s="94">
        <f t="shared" si="254"/>
        <v>12.821503900017253</v>
      </c>
      <c r="T385" s="94">
        <f t="shared" si="255"/>
        <v>12.508202732486195</v>
      </c>
      <c r="U385" s="94">
        <f t="shared" si="256"/>
        <v>11.972014814351835</v>
      </c>
      <c r="V385" s="82"/>
      <c r="W385" s="95">
        <v>6620</v>
      </c>
      <c r="X385" s="161">
        <f t="shared" si="264"/>
        <v>9.0114998513964863</v>
      </c>
      <c r="Y385" s="161">
        <f t="shared" si="265"/>
        <v>9.0829054453098692</v>
      </c>
      <c r="Z385" s="161">
        <f t="shared" si="266"/>
        <v>8.9917605607054405</v>
      </c>
      <c r="AA385" s="161">
        <f t="shared" si="267"/>
        <v>8.656291299726611</v>
      </c>
      <c r="AB385" s="161">
        <f t="shared" si="268"/>
        <v>8.3044233488595243</v>
      </c>
      <c r="AC385" s="161">
        <f t="shared" si="269"/>
        <v>7.7682354307251664</v>
      </c>
      <c r="AD385" s="82"/>
      <c r="AE385" s="82"/>
      <c r="AF385" s="82"/>
      <c r="AG385" s="95">
        <v>6620</v>
      </c>
      <c r="AH385" s="161">
        <f t="shared" si="270"/>
        <v>-11.309232498663443</v>
      </c>
      <c r="AI385" s="161">
        <f t="shared" si="271"/>
        <v>-11.58900417159718</v>
      </c>
      <c r="AJ385" s="161">
        <f t="shared" si="272"/>
        <v>-11.961750708021343</v>
      </c>
      <c r="AK385" s="161">
        <f t="shared" si="273"/>
        <v>-12.417329808095323</v>
      </c>
      <c r="AL385" s="161">
        <f t="shared" si="274"/>
        <v>-12.883910108029044</v>
      </c>
      <c r="AM385" s="161">
        <f t="shared" si="275"/>
        <v>-13.462993059614151</v>
      </c>
      <c r="AN385" s="81"/>
      <c r="AO385" s="81"/>
      <c r="AP385" s="95">
        <v>6620</v>
      </c>
      <c r="AQ385" s="94">
        <f t="shared" si="257"/>
        <v>101.08265277390147</v>
      </c>
      <c r="AR385" s="94">
        <f t="shared" si="258"/>
        <v>174.9423744284079</v>
      </c>
      <c r="AS385" s="94">
        <f t="shared" si="259"/>
        <v>273.34746004438722</v>
      </c>
      <c r="AT385" s="94">
        <f t="shared" si="260"/>
        <v>393.62034246391784</v>
      </c>
      <c r="AU385" s="94">
        <f t="shared" si="261"/>
        <v>516.79754164641997</v>
      </c>
      <c r="AV385" s="94">
        <f t="shared" si="262"/>
        <v>669.6754408648884</v>
      </c>
      <c r="AW385" s="81"/>
      <c r="AX385" s="95">
        <v>6620</v>
      </c>
      <c r="AY385" s="99">
        <f>'Max limit'!AX385*Input!PrimaryDrive_ratio*Input!Gear1_ratio*Input!FinalDrive_ratio</f>
        <v>584.23908523908528</v>
      </c>
      <c r="AZ385" s="99">
        <f t="shared" si="276"/>
        <v>9.7373180873180889</v>
      </c>
      <c r="BA385" s="99">
        <f>AZ385*Input!$N$23</f>
        <v>22911.889984823283</v>
      </c>
      <c r="BB385" s="97">
        <f t="shared" si="263"/>
        <v>22.911889984823283</v>
      </c>
      <c r="BC385" s="95">
        <v>6620</v>
      </c>
      <c r="BD385" s="99">
        <f>'Max limit'!AX385*Input!PrimaryDrive_ratio*Input!Gear2_ratio*Input!FinalDrive_ratio</f>
        <v>768.59897435897437</v>
      </c>
      <c r="BE385" s="99">
        <f t="shared" si="277"/>
        <v>12.809982905982906</v>
      </c>
      <c r="BF385" s="99">
        <f>BE385*Input!$N$23</f>
        <v>30141.86415781196</v>
      </c>
      <c r="BG385" s="100">
        <f t="shared" si="278"/>
        <v>30.141864157811959</v>
      </c>
      <c r="BH385" s="95">
        <v>6620</v>
      </c>
      <c r="BI385" s="99">
        <f>'Max limit'!AX385*Input!PrimaryDrive_ratio*Input!Gear3_ratio*Input!FinalDrive_ratio</f>
        <v>960.74871794871785</v>
      </c>
      <c r="BJ385" s="99">
        <f t="shared" si="279"/>
        <v>16.012478632478629</v>
      </c>
      <c r="BK385" s="99">
        <f>BJ385*Input!$N$23</f>
        <v>37677.330197264942</v>
      </c>
      <c r="BL385" s="100">
        <f t="shared" si="280"/>
        <v>37.677330197264943</v>
      </c>
      <c r="BM385" s="95">
        <v>6620</v>
      </c>
      <c r="BN385" s="99">
        <f>'Max limit'!AX385*Input!PrimaryDrive_ratio*Input!Gear4_ratio*Input!FinalDrive_ratio</f>
        <v>1152.8984615384616</v>
      </c>
      <c r="BO385" s="99">
        <f t="shared" si="281"/>
        <v>19.214974358974359</v>
      </c>
      <c r="BP385" s="99">
        <f>BO385*Input!$N$23</f>
        <v>45212.796236717943</v>
      </c>
      <c r="BQ385" s="100">
        <f t="shared" si="282"/>
        <v>45.212796236717942</v>
      </c>
      <c r="BR385" s="95">
        <v>6620</v>
      </c>
      <c r="BS385" s="99">
        <f>'Max limit'!AX385*Input!PrimaryDrive_ratio*Input!Gear5_ratio*Input!FinalDrive_ratio</f>
        <v>1321.0294871794872</v>
      </c>
      <c r="BT385" s="99">
        <f t="shared" si="283"/>
        <v>22.01715811965812</v>
      </c>
      <c r="BU385" s="99">
        <f>BT385*Input!$N$23</f>
        <v>51806.329021239311</v>
      </c>
      <c r="BV385" s="100">
        <f t="shared" si="284"/>
        <v>51.806329021239314</v>
      </c>
      <c r="BW385" s="95">
        <v>6620</v>
      </c>
      <c r="BX385" s="99">
        <f>'Max limit'!AX385*Input!PrimaryDrive_ratio*Input!Gear6_ratio*Input!FinalDrive_ratio</f>
        <v>1503.7806020066887</v>
      </c>
      <c r="BY385" s="99">
        <f t="shared" si="285"/>
        <v>25.063010033444812</v>
      </c>
      <c r="BZ385" s="99">
        <f>BY385*Input!$N$23</f>
        <v>58973.212482675568</v>
      </c>
      <c r="CA385" s="100">
        <f t="shared" si="286"/>
        <v>58.973212482675571</v>
      </c>
      <c r="CC385" s="95">
        <v>6620</v>
      </c>
      <c r="CD385" s="94">
        <f t="shared" si="287"/>
        <v>23</v>
      </c>
      <c r="CE385" s="94">
        <f t="shared" si="288"/>
        <v>30</v>
      </c>
      <c r="CF385" s="94">
        <f t="shared" si="289"/>
        <v>37.5</v>
      </c>
      <c r="CG385" s="94">
        <f t="shared" si="290"/>
        <v>45</v>
      </c>
      <c r="CH385" s="94">
        <f t="shared" si="291"/>
        <v>52</v>
      </c>
      <c r="CI385" s="94">
        <f t="shared" si="292"/>
        <v>59</v>
      </c>
      <c r="CK385" s="95">
        <v>6620</v>
      </c>
      <c r="CL385" s="162">
        <f t="shared" si="293"/>
        <v>9.7373180873180889</v>
      </c>
      <c r="CM385" s="162">
        <f t="shared" si="294"/>
        <v>12.809982905982906</v>
      </c>
      <c r="CN385" s="162">
        <f t="shared" si="295"/>
        <v>16.012478632478629</v>
      </c>
      <c r="CO385" s="162">
        <f t="shared" si="296"/>
        <v>19.214974358974359</v>
      </c>
      <c r="CP385" s="162">
        <f t="shared" si="297"/>
        <v>22.01715811965812</v>
      </c>
      <c r="CQ385" s="162">
        <f t="shared" si="298"/>
        <v>25.063010033444812</v>
      </c>
    </row>
    <row r="386" spans="1:95" ht="19.5" thickTop="1" thickBot="1">
      <c r="A386" s="70">
        <v>6670</v>
      </c>
      <c r="B386" s="70">
        <v>97.557000000000002</v>
      </c>
      <c r="C386" s="70">
        <v>102.724</v>
      </c>
      <c r="D386" s="70">
        <v>91.486999999999995</v>
      </c>
      <c r="E386" s="70">
        <v>4.9349999999999996</v>
      </c>
      <c r="G386" s="92">
        <v>1</v>
      </c>
      <c r="H386" s="93">
        <f t="shared" si="299"/>
        <v>15.100686498855834</v>
      </c>
      <c r="O386" s="95">
        <v>6630</v>
      </c>
      <c r="P386" s="94">
        <f t="shared" si="251"/>
        <v>12.890922156330079</v>
      </c>
      <c r="Q386" s="94">
        <f t="shared" si="252"/>
        <v>13.098903876052827</v>
      </c>
      <c r="R386" s="94">
        <f t="shared" si="253"/>
        <v>13.116261700457564</v>
      </c>
      <c r="S386" s="94">
        <f t="shared" si="254"/>
        <v>12.81736821923851</v>
      </c>
      <c r="T386" s="94">
        <f t="shared" si="255"/>
        <v>12.502722579833918</v>
      </c>
      <c r="U386" s="94">
        <f t="shared" si="256"/>
        <v>11.964913535131874</v>
      </c>
      <c r="V386" s="82"/>
      <c r="W386" s="95">
        <v>6630</v>
      </c>
      <c r="X386" s="161">
        <f t="shared" si="264"/>
        <v>9.0105104175977697</v>
      </c>
      <c r="Y386" s="161">
        <f t="shared" si="265"/>
        <v>9.0811324297547724</v>
      </c>
      <c r="Z386" s="161">
        <f t="shared" si="266"/>
        <v>8.9889146692604722</v>
      </c>
      <c r="AA386" s="161">
        <f t="shared" si="267"/>
        <v>8.6521556189478677</v>
      </c>
      <c r="AB386" s="161">
        <f t="shared" si="268"/>
        <v>8.2989431962072473</v>
      </c>
      <c r="AC386" s="161">
        <f t="shared" si="269"/>
        <v>7.7611341515052059</v>
      </c>
      <c r="AD386" s="82"/>
      <c r="AE386" s="82"/>
      <c r="AF386" s="82"/>
      <c r="AG386" s="95">
        <v>6630</v>
      </c>
      <c r="AH386" s="161">
        <f t="shared" si="270"/>
        <v>-11.310390136207941</v>
      </c>
      <c r="AI386" s="161">
        <f t="shared" si="271"/>
        <v>-11.591007679174439</v>
      </c>
      <c r="AJ386" s="161">
        <f t="shared" si="272"/>
        <v>-11.964881188610811</v>
      </c>
      <c r="AK386" s="161">
        <f t="shared" si="273"/>
        <v>-12.421837700144156</v>
      </c>
      <c r="AL386" s="161">
        <f t="shared" si="274"/>
        <v>-12.889828672893502</v>
      </c>
      <c r="AM386" s="161">
        <f t="shared" si="275"/>
        <v>-13.47066244117171</v>
      </c>
      <c r="AN386" s="81"/>
      <c r="AO386" s="81"/>
      <c r="AP386" s="95">
        <v>6630</v>
      </c>
      <c r="AQ386" s="94">
        <f t="shared" si="257"/>
        <v>101.38826908564887</v>
      </c>
      <c r="AR386" s="94">
        <f t="shared" si="258"/>
        <v>175.47130042880411</v>
      </c>
      <c r="AS386" s="94">
        <f t="shared" si="259"/>
        <v>274.1739069200064</v>
      </c>
      <c r="AT386" s="94">
        <f t="shared" si="260"/>
        <v>394.81042596480944</v>
      </c>
      <c r="AU386" s="94">
        <f t="shared" si="261"/>
        <v>518.36004277063716</v>
      </c>
      <c r="AV386" s="94">
        <f t="shared" si="262"/>
        <v>671.70015759608373</v>
      </c>
      <c r="AW386" s="81"/>
      <c r="AX386" s="95">
        <v>6630</v>
      </c>
      <c r="AY386" s="99">
        <f>'Max limit'!AX386*Input!PrimaryDrive_ratio*Input!Gear1_ratio*Input!FinalDrive_ratio</f>
        <v>585.12162162162167</v>
      </c>
      <c r="AZ386" s="99">
        <f t="shared" si="276"/>
        <v>9.7520270270270277</v>
      </c>
      <c r="BA386" s="99">
        <f>AZ386*Input!$N$23</f>
        <v>22946.50009054054</v>
      </c>
      <c r="BB386" s="97">
        <f t="shared" si="263"/>
        <v>22.946500090540539</v>
      </c>
      <c r="BC386" s="95">
        <v>6630</v>
      </c>
      <c r="BD386" s="99">
        <f>'Max limit'!AX386*Input!PrimaryDrive_ratio*Input!Gear2_ratio*Input!FinalDrive_ratio</f>
        <v>769.76</v>
      </c>
      <c r="BE386" s="99">
        <f t="shared" si="277"/>
        <v>12.829333333333333</v>
      </c>
      <c r="BF386" s="99">
        <f>BE386*Input!$N$23</f>
        <v>30187.395674666659</v>
      </c>
      <c r="BG386" s="100">
        <f t="shared" si="278"/>
        <v>30.187395674666661</v>
      </c>
      <c r="BH386" s="95">
        <v>6630</v>
      </c>
      <c r="BI386" s="99">
        <f>'Max limit'!AX386*Input!PrimaryDrive_ratio*Input!Gear3_ratio*Input!FinalDrive_ratio</f>
        <v>962.19999999999982</v>
      </c>
      <c r="BJ386" s="99">
        <f t="shared" si="279"/>
        <v>16.036666666666665</v>
      </c>
      <c r="BK386" s="99">
        <f>BJ386*Input!$N$23</f>
        <v>37734.244593333322</v>
      </c>
      <c r="BL386" s="100">
        <f t="shared" si="280"/>
        <v>37.734244593333322</v>
      </c>
      <c r="BM386" s="95">
        <v>6630</v>
      </c>
      <c r="BN386" s="99">
        <f>'Max limit'!AX386*Input!PrimaryDrive_ratio*Input!Gear4_ratio*Input!FinalDrive_ratio</f>
        <v>1154.6400000000001</v>
      </c>
      <c r="BO386" s="99">
        <f t="shared" si="281"/>
        <v>19.244000000000003</v>
      </c>
      <c r="BP386" s="99">
        <f>BO386*Input!$N$23</f>
        <v>45281.093511999999</v>
      </c>
      <c r="BQ386" s="100">
        <f t="shared" si="282"/>
        <v>45.281093511999998</v>
      </c>
      <c r="BR386" s="95">
        <v>6630</v>
      </c>
      <c r="BS386" s="99">
        <f>'Max limit'!AX386*Input!PrimaryDrive_ratio*Input!Gear5_ratio*Input!FinalDrive_ratio</f>
        <v>1323.0249999999999</v>
      </c>
      <c r="BT386" s="99">
        <f t="shared" si="283"/>
        <v>22.050416666666663</v>
      </c>
      <c r="BU386" s="99">
        <f>BT386*Input!$N$23</f>
        <v>51884.586315833316</v>
      </c>
      <c r="BV386" s="100">
        <f t="shared" si="284"/>
        <v>51.884586315833317</v>
      </c>
      <c r="BW386" s="95">
        <v>6630</v>
      </c>
      <c r="BX386" s="99">
        <f>'Max limit'!AX386*Input!PrimaryDrive_ratio*Input!Gear6_ratio*Input!FinalDrive_ratio</f>
        <v>1506.0521739130434</v>
      </c>
      <c r="BY386" s="99">
        <f t="shared" si="285"/>
        <v>25.100869565217391</v>
      </c>
      <c r="BZ386" s="99">
        <f>BY386*Input!$N$23</f>
        <v>59062.295885217376</v>
      </c>
      <c r="CA386" s="100">
        <f t="shared" si="286"/>
        <v>59.062295885217374</v>
      </c>
      <c r="CC386" s="95">
        <v>6630</v>
      </c>
      <c r="CD386" s="94">
        <f t="shared" si="287"/>
        <v>23</v>
      </c>
      <c r="CE386" s="94">
        <f t="shared" si="288"/>
        <v>30</v>
      </c>
      <c r="CF386" s="94">
        <f t="shared" si="289"/>
        <v>37.5</v>
      </c>
      <c r="CG386" s="94">
        <f t="shared" si="290"/>
        <v>45.5</v>
      </c>
      <c r="CH386" s="94">
        <f t="shared" si="291"/>
        <v>52</v>
      </c>
      <c r="CI386" s="94">
        <f t="shared" si="292"/>
        <v>59</v>
      </c>
      <c r="CK386" s="95">
        <v>6630</v>
      </c>
      <c r="CL386" s="162">
        <f t="shared" si="293"/>
        <v>9.7520270270270277</v>
      </c>
      <c r="CM386" s="162">
        <f t="shared" si="294"/>
        <v>12.829333333333333</v>
      </c>
      <c r="CN386" s="162">
        <f t="shared" si="295"/>
        <v>16.036666666666665</v>
      </c>
      <c r="CO386" s="162">
        <f t="shared" si="296"/>
        <v>19.244000000000003</v>
      </c>
      <c r="CP386" s="162">
        <f t="shared" si="297"/>
        <v>22.050416666666663</v>
      </c>
      <c r="CQ386" s="162">
        <f t="shared" si="298"/>
        <v>25.100869565217391</v>
      </c>
    </row>
    <row r="387" spans="1:95" ht="19.5" thickTop="1" thickBot="1">
      <c r="A387" s="70">
        <v>6680</v>
      </c>
      <c r="B387" s="70">
        <v>97.772000000000006</v>
      </c>
      <c r="C387" s="70">
        <v>102.79600000000001</v>
      </c>
      <c r="D387" s="70">
        <v>91.683000000000007</v>
      </c>
      <c r="E387" s="70">
        <v>4.9509999999999996</v>
      </c>
      <c r="G387" s="92">
        <v>1</v>
      </c>
      <c r="H387" s="93">
        <f t="shared" si="299"/>
        <v>15.145881006864988</v>
      </c>
      <c r="O387" s="95">
        <v>6640</v>
      </c>
      <c r="P387" s="94">
        <f t="shared" si="251"/>
        <v>12.889931229046384</v>
      </c>
      <c r="Q387" s="94">
        <f t="shared" si="252"/>
        <v>13.097128184247836</v>
      </c>
      <c r="R387" s="94">
        <f t="shared" si="253"/>
        <v>13.113411513327394</v>
      </c>
      <c r="S387" s="94">
        <f t="shared" si="254"/>
        <v>12.813226295922741</v>
      </c>
      <c r="T387" s="94">
        <f t="shared" si="255"/>
        <v>12.497234155253107</v>
      </c>
      <c r="U387" s="94">
        <f t="shared" si="256"/>
        <v>11.957801536999883</v>
      </c>
      <c r="V387" s="82"/>
      <c r="W387" s="95">
        <v>6640</v>
      </c>
      <c r="X387" s="161">
        <f t="shared" si="264"/>
        <v>9.0095194903140747</v>
      </c>
      <c r="Y387" s="161">
        <f t="shared" si="265"/>
        <v>9.0793567379497819</v>
      </c>
      <c r="Z387" s="161">
        <f t="shared" si="266"/>
        <v>8.9860644821303026</v>
      </c>
      <c r="AA387" s="161">
        <f t="shared" si="267"/>
        <v>8.6480136956320965</v>
      </c>
      <c r="AB387" s="161">
        <f t="shared" si="268"/>
        <v>8.2934547716264397</v>
      </c>
      <c r="AC387" s="161">
        <f t="shared" si="269"/>
        <v>7.7540221533732128</v>
      </c>
      <c r="AD387" s="82"/>
      <c r="AE387" s="82"/>
      <c r="AF387" s="82"/>
      <c r="AG387" s="95">
        <v>6640</v>
      </c>
      <c r="AH387" s="161">
        <f t="shared" si="270"/>
        <v>-11.311549521129864</v>
      </c>
      <c r="AI387" s="161">
        <f t="shared" si="271"/>
        <v>-11.593014210914077</v>
      </c>
      <c r="AJ387" s="161">
        <f t="shared" si="272"/>
        <v>-11.968016394453997</v>
      </c>
      <c r="AK387" s="161">
        <f t="shared" si="273"/>
        <v>-12.426352396558343</v>
      </c>
      <c r="AL387" s="161">
        <f t="shared" si="274"/>
        <v>-12.895756171440777</v>
      </c>
      <c r="AM387" s="161">
        <f t="shared" si="275"/>
        <v>-13.47834339915426</v>
      </c>
      <c r="AN387" s="81"/>
      <c r="AO387" s="81"/>
      <c r="AP387" s="95">
        <v>6640</v>
      </c>
      <c r="AQ387" s="94">
        <f t="shared" si="257"/>
        <v>101.69434670503662</v>
      </c>
      <c r="AR387" s="94">
        <f t="shared" si="258"/>
        <v>176.00102480806888</v>
      </c>
      <c r="AS387" s="94">
        <f t="shared" si="259"/>
        <v>275.00160126260749</v>
      </c>
      <c r="AT387" s="94">
        <f t="shared" si="260"/>
        <v>396.00230581815504</v>
      </c>
      <c r="AU387" s="94">
        <f t="shared" si="261"/>
        <v>519.92490238711753</v>
      </c>
      <c r="AV387" s="94">
        <f t="shared" si="262"/>
        <v>673.72793050347718</v>
      </c>
      <c r="AW387" s="81"/>
      <c r="AX387" s="95">
        <v>6640</v>
      </c>
      <c r="AY387" s="99">
        <f>'Max limit'!AX387*Input!PrimaryDrive_ratio*Input!Gear1_ratio*Input!FinalDrive_ratio</f>
        <v>586.00415800415806</v>
      </c>
      <c r="AZ387" s="99">
        <f t="shared" si="276"/>
        <v>9.7667359667359683</v>
      </c>
      <c r="BA387" s="99">
        <f>AZ387*Input!$N$23</f>
        <v>22981.110196257796</v>
      </c>
      <c r="BB387" s="97">
        <f t="shared" si="263"/>
        <v>22.981110196257795</v>
      </c>
      <c r="BC387" s="95">
        <v>6640</v>
      </c>
      <c r="BD387" s="99">
        <f>'Max limit'!AX387*Input!PrimaryDrive_ratio*Input!Gear2_ratio*Input!FinalDrive_ratio</f>
        <v>770.92102564102561</v>
      </c>
      <c r="BE387" s="99">
        <f t="shared" si="277"/>
        <v>12.848683760683761</v>
      </c>
      <c r="BF387" s="99">
        <f>BE387*Input!$N$23</f>
        <v>30232.927191521361</v>
      </c>
      <c r="BG387" s="100">
        <f t="shared" si="278"/>
        <v>30.232927191521362</v>
      </c>
      <c r="BH387" s="95">
        <v>6640</v>
      </c>
      <c r="BI387" s="99">
        <f>'Max limit'!AX387*Input!PrimaryDrive_ratio*Input!Gear3_ratio*Input!FinalDrive_ratio</f>
        <v>963.6512820512819</v>
      </c>
      <c r="BJ387" s="99">
        <f t="shared" si="279"/>
        <v>16.060854700854698</v>
      </c>
      <c r="BK387" s="99">
        <f>BJ387*Input!$N$23</f>
        <v>37791.158989401694</v>
      </c>
      <c r="BL387" s="100">
        <f t="shared" si="280"/>
        <v>37.791158989401694</v>
      </c>
      <c r="BM387" s="95">
        <v>6640</v>
      </c>
      <c r="BN387" s="99">
        <f>'Max limit'!AX387*Input!PrimaryDrive_ratio*Input!Gear4_ratio*Input!FinalDrive_ratio</f>
        <v>1156.3815384615386</v>
      </c>
      <c r="BO387" s="99">
        <f t="shared" si="281"/>
        <v>19.273025641025644</v>
      </c>
      <c r="BP387" s="99">
        <f>BO387*Input!$N$23</f>
        <v>45349.390787282049</v>
      </c>
      <c r="BQ387" s="100">
        <f t="shared" si="282"/>
        <v>45.349390787282047</v>
      </c>
      <c r="BR387" s="95">
        <v>6640</v>
      </c>
      <c r="BS387" s="99">
        <f>'Max limit'!AX387*Input!PrimaryDrive_ratio*Input!Gear5_ratio*Input!FinalDrive_ratio</f>
        <v>1325.0205128205127</v>
      </c>
      <c r="BT387" s="99">
        <f t="shared" si="283"/>
        <v>22.083675213675214</v>
      </c>
      <c r="BU387" s="99">
        <f>BT387*Input!$N$23</f>
        <v>51962.843610427342</v>
      </c>
      <c r="BV387" s="100">
        <f t="shared" si="284"/>
        <v>51.962843610427342</v>
      </c>
      <c r="BW387" s="95">
        <v>6640</v>
      </c>
      <c r="BX387" s="99">
        <f>'Max limit'!AX387*Input!PrimaryDrive_ratio*Input!Gear6_ratio*Input!FinalDrive_ratio</f>
        <v>1508.323745819398</v>
      </c>
      <c r="BY387" s="99">
        <f t="shared" si="285"/>
        <v>25.138729096989966</v>
      </c>
      <c r="BZ387" s="99">
        <f>BY387*Input!$N$23</f>
        <v>59151.379287759184</v>
      </c>
      <c r="CA387" s="100">
        <f t="shared" si="286"/>
        <v>59.151379287759184</v>
      </c>
      <c r="CC387" s="95">
        <v>6640</v>
      </c>
      <c r="CD387" s="94">
        <f t="shared" si="287"/>
        <v>23</v>
      </c>
      <c r="CE387" s="94">
        <f t="shared" si="288"/>
        <v>30</v>
      </c>
      <c r="CF387" s="94">
        <f t="shared" si="289"/>
        <v>38</v>
      </c>
      <c r="CG387" s="94">
        <f t="shared" si="290"/>
        <v>45.5</v>
      </c>
      <c r="CH387" s="94">
        <f t="shared" si="291"/>
        <v>52</v>
      </c>
      <c r="CI387" s="94">
        <f t="shared" si="292"/>
        <v>59</v>
      </c>
      <c r="CK387" s="95">
        <v>6640</v>
      </c>
      <c r="CL387" s="162">
        <f t="shared" si="293"/>
        <v>9.7667359667359683</v>
      </c>
      <c r="CM387" s="162">
        <f t="shared" si="294"/>
        <v>12.848683760683761</v>
      </c>
      <c r="CN387" s="162">
        <f t="shared" si="295"/>
        <v>16.060854700854698</v>
      </c>
      <c r="CO387" s="162">
        <f t="shared" si="296"/>
        <v>19.273025641025644</v>
      </c>
      <c r="CP387" s="162">
        <f t="shared" si="297"/>
        <v>22.083675213675214</v>
      </c>
      <c r="CQ387" s="162">
        <f t="shared" si="298"/>
        <v>25.138729096989966</v>
      </c>
    </row>
    <row r="388" spans="1:95" ht="19.5" thickTop="1" thickBot="1">
      <c r="A388" s="70">
        <v>6690</v>
      </c>
      <c r="B388" s="70">
        <v>98.001999999999995</v>
      </c>
      <c r="C388" s="70">
        <v>102.884</v>
      </c>
      <c r="D388" s="70">
        <v>91.885000000000005</v>
      </c>
      <c r="E388" s="70">
        <v>4.976</v>
      </c>
      <c r="G388" s="92">
        <v>1</v>
      </c>
      <c r="H388" s="93">
        <f t="shared" si="299"/>
        <v>15.191075514874141</v>
      </c>
      <c r="O388" s="95">
        <v>6650</v>
      </c>
      <c r="P388" s="94">
        <f t="shared" si="251"/>
        <v>12.888938808277709</v>
      </c>
      <c r="Q388" s="94">
        <f t="shared" si="252"/>
        <v>13.095349816192952</v>
      </c>
      <c r="R388" s="94">
        <f t="shared" si="253"/>
        <v>13.110557030512028</v>
      </c>
      <c r="S388" s="94">
        <f t="shared" si="254"/>
        <v>12.809078130069947</v>
      </c>
      <c r="T388" s="94">
        <f t="shared" si="255"/>
        <v>12.491737458743769</v>
      </c>
      <c r="U388" s="94">
        <f t="shared" si="256"/>
        <v>11.950678819955861</v>
      </c>
      <c r="V388" s="82"/>
      <c r="W388" s="95">
        <v>6650</v>
      </c>
      <c r="X388" s="161">
        <f t="shared" si="264"/>
        <v>9.0085270695454014</v>
      </c>
      <c r="Y388" s="161">
        <f t="shared" si="265"/>
        <v>9.0775783698948977</v>
      </c>
      <c r="Z388" s="161">
        <f t="shared" si="266"/>
        <v>8.9832099993149335</v>
      </c>
      <c r="AA388" s="161">
        <f t="shared" si="267"/>
        <v>8.6438655297793048</v>
      </c>
      <c r="AB388" s="161">
        <f t="shared" si="268"/>
        <v>8.287958075117098</v>
      </c>
      <c r="AC388" s="161">
        <f t="shared" si="269"/>
        <v>7.7468994363291923</v>
      </c>
      <c r="AD388" s="82"/>
      <c r="AE388" s="82"/>
      <c r="AF388" s="82"/>
      <c r="AG388" s="95">
        <v>6650</v>
      </c>
      <c r="AH388" s="161">
        <f t="shared" si="270"/>
        <v>-11.312710653429214</v>
      </c>
      <c r="AI388" s="161">
        <f t="shared" si="271"/>
        <v>-11.595023766816098</v>
      </c>
      <c r="AJ388" s="161">
        <f t="shared" si="272"/>
        <v>-11.971156325550902</v>
      </c>
      <c r="AK388" s="161">
        <f t="shared" si="273"/>
        <v>-12.430873897337888</v>
      </c>
      <c r="AL388" s="161">
        <f t="shared" si="274"/>
        <v>-12.901692603670865</v>
      </c>
      <c r="AM388" s="161">
        <f t="shared" si="275"/>
        <v>-13.486035933561803</v>
      </c>
      <c r="AN388" s="81"/>
      <c r="AO388" s="81"/>
      <c r="AP388" s="95">
        <v>6650</v>
      </c>
      <c r="AQ388" s="94">
        <f t="shared" si="257"/>
        <v>102.00088563206474</v>
      </c>
      <c r="AR388" s="94">
        <f t="shared" si="258"/>
        <v>176.53154756620211</v>
      </c>
      <c r="AS388" s="94">
        <f t="shared" si="259"/>
        <v>275.83054307219078</v>
      </c>
      <c r="AT388" s="94">
        <f t="shared" si="260"/>
        <v>397.19598202395485</v>
      </c>
      <c r="AU388" s="94">
        <f t="shared" si="261"/>
        <v>521.49212049586083</v>
      </c>
      <c r="AV388" s="94">
        <f t="shared" si="262"/>
        <v>675.75875958706854</v>
      </c>
      <c r="AW388" s="81"/>
      <c r="AX388" s="95">
        <v>6650</v>
      </c>
      <c r="AY388" s="99">
        <f>'Max limit'!AX388*Input!PrimaryDrive_ratio*Input!Gear1_ratio*Input!FinalDrive_ratio</f>
        <v>586.88669438669444</v>
      </c>
      <c r="AZ388" s="99">
        <f t="shared" si="276"/>
        <v>9.7814449064449072</v>
      </c>
      <c r="BA388" s="99">
        <f>AZ388*Input!$N$23</f>
        <v>23015.720301975049</v>
      </c>
      <c r="BB388" s="97">
        <f t="shared" si="263"/>
        <v>23.015720301975048</v>
      </c>
      <c r="BC388" s="95">
        <v>6650</v>
      </c>
      <c r="BD388" s="99">
        <f>'Max limit'!AX388*Input!PrimaryDrive_ratio*Input!Gear2_ratio*Input!FinalDrive_ratio</f>
        <v>772.08205128205122</v>
      </c>
      <c r="BE388" s="99">
        <f t="shared" si="277"/>
        <v>12.868034188034187</v>
      </c>
      <c r="BF388" s="99">
        <f>BE388*Input!$N$23</f>
        <v>30278.45870837606</v>
      </c>
      <c r="BG388" s="100">
        <f t="shared" si="278"/>
        <v>30.278458708376061</v>
      </c>
      <c r="BH388" s="95">
        <v>6650</v>
      </c>
      <c r="BI388" s="99">
        <f>'Max limit'!AX388*Input!PrimaryDrive_ratio*Input!Gear3_ratio*Input!FinalDrive_ratio</f>
        <v>965.10256410256409</v>
      </c>
      <c r="BJ388" s="99">
        <f t="shared" si="279"/>
        <v>16.085042735042734</v>
      </c>
      <c r="BK388" s="99">
        <f>BJ388*Input!$N$23</f>
        <v>37848.073385470074</v>
      </c>
      <c r="BL388" s="100">
        <f t="shared" si="280"/>
        <v>37.848073385470073</v>
      </c>
      <c r="BM388" s="95">
        <v>6650</v>
      </c>
      <c r="BN388" s="99">
        <f>'Max limit'!AX388*Input!PrimaryDrive_ratio*Input!Gear4_ratio*Input!FinalDrive_ratio</f>
        <v>1158.123076923077</v>
      </c>
      <c r="BO388" s="99">
        <f t="shared" si="281"/>
        <v>19.302051282051284</v>
      </c>
      <c r="BP388" s="99">
        <f>BO388*Input!$N$23</f>
        <v>45417.688062564099</v>
      </c>
      <c r="BQ388" s="100">
        <f t="shared" si="282"/>
        <v>45.417688062564096</v>
      </c>
      <c r="BR388" s="95">
        <v>6650</v>
      </c>
      <c r="BS388" s="99">
        <f>'Max limit'!AX388*Input!PrimaryDrive_ratio*Input!Gear5_ratio*Input!FinalDrive_ratio</f>
        <v>1327.0160256410256</v>
      </c>
      <c r="BT388" s="99">
        <f t="shared" si="283"/>
        <v>22.116933760683761</v>
      </c>
      <c r="BU388" s="99">
        <f>BT388*Input!$N$23</f>
        <v>52041.100905021362</v>
      </c>
      <c r="BV388" s="100">
        <f t="shared" si="284"/>
        <v>52.041100905021359</v>
      </c>
      <c r="BW388" s="95">
        <v>6650</v>
      </c>
      <c r="BX388" s="99">
        <f>'Max limit'!AX388*Input!PrimaryDrive_ratio*Input!Gear6_ratio*Input!FinalDrive_ratio</f>
        <v>1510.5953177257522</v>
      </c>
      <c r="BY388" s="99">
        <f t="shared" si="285"/>
        <v>25.176588628762538</v>
      </c>
      <c r="BZ388" s="99">
        <f>BY388*Input!$N$23</f>
        <v>59240.462690300985</v>
      </c>
      <c r="CA388" s="100">
        <f t="shared" si="286"/>
        <v>59.240462690300987</v>
      </c>
      <c r="CC388" s="95">
        <v>6650</v>
      </c>
      <c r="CD388" s="94">
        <f t="shared" si="287"/>
        <v>23</v>
      </c>
      <c r="CE388" s="94">
        <f t="shared" si="288"/>
        <v>30.5</v>
      </c>
      <c r="CF388" s="94">
        <f t="shared" si="289"/>
        <v>38</v>
      </c>
      <c r="CG388" s="94">
        <f t="shared" si="290"/>
        <v>45.5</v>
      </c>
      <c r="CH388" s="94">
        <f t="shared" si="291"/>
        <v>52</v>
      </c>
      <c r="CI388" s="94">
        <f t="shared" si="292"/>
        <v>59</v>
      </c>
      <c r="CK388" s="95">
        <v>6650</v>
      </c>
      <c r="CL388" s="162">
        <f t="shared" si="293"/>
        <v>9.7814449064449072</v>
      </c>
      <c r="CM388" s="162">
        <f t="shared" si="294"/>
        <v>12.868034188034187</v>
      </c>
      <c r="CN388" s="162">
        <f t="shared" si="295"/>
        <v>16.085042735042734</v>
      </c>
      <c r="CO388" s="162">
        <f t="shared" si="296"/>
        <v>19.302051282051284</v>
      </c>
      <c r="CP388" s="162">
        <f t="shared" si="297"/>
        <v>22.116933760683761</v>
      </c>
      <c r="CQ388" s="162">
        <f t="shared" si="298"/>
        <v>25.176588628762538</v>
      </c>
    </row>
    <row r="389" spans="1:95" ht="19.5" thickTop="1" thickBot="1">
      <c r="A389" s="70">
        <v>6700</v>
      </c>
      <c r="B389" s="70">
        <v>98.24</v>
      </c>
      <c r="C389" s="70">
        <v>102.98</v>
      </c>
      <c r="D389" s="70">
        <v>92.103999999999999</v>
      </c>
      <c r="E389" s="70">
        <v>4.992</v>
      </c>
      <c r="G389" s="92">
        <v>1</v>
      </c>
      <c r="H389" s="93">
        <f t="shared" si="299"/>
        <v>15.236270022883295</v>
      </c>
      <c r="O389" s="95">
        <v>6660</v>
      </c>
      <c r="P389" s="94">
        <f t="shared" si="251"/>
        <v>12.887944894024056</v>
      </c>
      <c r="Q389" s="94">
        <f t="shared" si="252"/>
        <v>13.093568771888174</v>
      </c>
      <c r="R389" s="94">
        <f t="shared" si="253"/>
        <v>13.107698252011456</v>
      </c>
      <c r="S389" s="94">
        <f t="shared" si="254"/>
        <v>12.804923721680131</v>
      </c>
      <c r="T389" s="94">
        <f t="shared" si="255"/>
        <v>12.486232490305895</v>
      </c>
      <c r="U389" s="94">
        <f t="shared" si="256"/>
        <v>11.94354538399981</v>
      </c>
      <c r="V389" s="82"/>
      <c r="W389" s="95">
        <v>6660</v>
      </c>
      <c r="X389" s="161">
        <f t="shared" si="264"/>
        <v>9.0075331552917479</v>
      </c>
      <c r="Y389" s="161">
        <f t="shared" si="265"/>
        <v>9.0757973255901181</v>
      </c>
      <c r="Z389" s="161">
        <f t="shared" si="266"/>
        <v>8.9803512208143648</v>
      </c>
      <c r="AA389" s="161">
        <f t="shared" si="267"/>
        <v>8.639711121389487</v>
      </c>
      <c r="AB389" s="161">
        <f t="shared" si="268"/>
        <v>8.2824531066792257</v>
      </c>
      <c r="AC389" s="161">
        <f t="shared" si="269"/>
        <v>7.7397660003731401</v>
      </c>
      <c r="AD389" s="82"/>
      <c r="AE389" s="82"/>
      <c r="AF389" s="82"/>
      <c r="AG389" s="95">
        <v>6660</v>
      </c>
      <c r="AH389" s="161">
        <f t="shared" si="270"/>
        <v>-11.313873533105987</v>
      </c>
      <c r="AI389" s="161">
        <f t="shared" si="271"/>
        <v>-11.597036346880497</v>
      </c>
      <c r="AJ389" s="161">
        <f t="shared" si="272"/>
        <v>-11.974300981901528</v>
      </c>
      <c r="AK389" s="161">
        <f t="shared" si="273"/>
        <v>-12.435402202482788</v>
      </c>
      <c r="AL389" s="161">
        <f t="shared" si="274"/>
        <v>-12.907637969583767</v>
      </c>
      <c r="AM389" s="161">
        <f t="shared" si="275"/>
        <v>-13.49374004439434</v>
      </c>
      <c r="AN389" s="81"/>
      <c r="AO389" s="81"/>
      <c r="AP389" s="95">
        <v>6660</v>
      </c>
      <c r="AQ389" s="94">
        <f t="shared" si="257"/>
        <v>102.30788586673323</v>
      </c>
      <c r="AR389" s="94">
        <f t="shared" si="258"/>
        <v>177.06286870320386</v>
      </c>
      <c r="AS389" s="94">
        <f t="shared" si="259"/>
        <v>276.66073234875597</v>
      </c>
      <c r="AT389" s="94">
        <f t="shared" si="260"/>
        <v>398.39145458220867</v>
      </c>
      <c r="AU389" s="94">
        <f t="shared" si="261"/>
        <v>523.06169709686696</v>
      </c>
      <c r="AV389" s="94">
        <f t="shared" si="262"/>
        <v>677.79264484685814</v>
      </c>
      <c r="AW389" s="81"/>
      <c r="AX389" s="95">
        <v>6660</v>
      </c>
      <c r="AY389" s="99">
        <f>'Max limit'!AX389*Input!PrimaryDrive_ratio*Input!Gear1_ratio*Input!FinalDrive_ratio</f>
        <v>587.76923076923072</v>
      </c>
      <c r="AZ389" s="99">
        <f t="shared" si="276"/>
        <v>9.796153846153846</v>
      </c>
      <c r="BA389" s="99">
        <f>AZ389*Input!$N$23</f>
        <v>23050.330407692305</v>
      </c>
      <c r="BB389" s="97">
        <f t="shared" si="263"/>
        <v>23.050330407692304</v>
      </c>
      <c r="BC389" s="95">
        <v>6660</v>
      </c>
      <c r="BD389" s="99">
        <f>'Max limit'!AX389*Input!PrimaryDrive_ratio*Input!Gear2_ratio*Input!FinalDrive_ratio</f>
        <v>773.24307692307684</v>
      </c>
      <c r="BE389" s="99">
        <f t="shared" si="277"/>
        <v>12.887384615384613</v>
      </c>
      <c r="BF389" s="99">
        <f>BE389*Input!$N$23</f>
        <v>30323.990225230758</v>
      </c>
      <c r="BG389" s="100">
        <f t="shared" si="278"/>
        <v>30.323990225230759</v>
      </c>
      <c r="BH389" s="95">
        <v>6660</v>
      </c>
      <c r="BI389" s="99">
        <f>'Max limit'!AX389*Input!PrimaryDrive_ratio*Input!Gear3_ratio*Input!FinalDrive_ratio</f>
        <v>966.55384615384605</v>
      </c>
      <c r="BJ389" s="99">
        <f t="shared" si="279"/>
        <v>16.109230769230766</v>
      </c>
      <c r="BK389" s="99">
        <f>BJ389*Input!$N$23</f>
        <v>37904.987781538446</v>
      </c>
      <c r="BL389" s="100">
        <f t="shared" si="280"/>
        <v>37.904987781538445</v>
      </c>
      <c r="BM389" s="95">
        <v>6660</v>
      </c>
      <c r="BN389" s="99">
        <f>'Max limit'!AX389*Input!PrimaryDrive_ratio*Input!Gear4_ratio*Input!FinalDrive_ratio</f>
        <v>1159.8646153846153</v>
      </c>
      <c r="BO389" s="99">
        <f t="shared" si="281"/>
        <v>19.331076923076921</v>
      </c>
      <c r="BP389" s="99">
        <f>BO389*Input!$N$23</f>
        <v>45485.985337846141</v>
      </c>
      <c r="BQ389" s="100">
        <f t="shared" si="282"/>
        <v>45.485985337846138</v>
      </c>
      <c r="BR389" s="95">
        <v>6660</v>
      </c>
      <c r="BS389" s="99">
        <f>'Max limit'!AX389*Input!PrimaryDrive_ratio*Input!Gear5_ratio*Input!FinalDrive_ratio</f>
        <v>1329.0115384615383</v>
      </c>
      <c r="BT389" s="99">
        <f t="shared" si="283"/>
        <v>22.150192307692304</v>
      </c>
      <c r="BU389" s="99">
        <f>BT389*Input!$N$23</f>
        <v>52119.358199615366</v>
      </c>
      <c r="BV389" s="100">
        <f t="shared" si="284"/>
        <v>52.11935819961537</v>
      </c>
      <c r="BW389" s="95">
        <v>6660</v>
      </c>
      <c r="BX389" s="99">
        <f>'Max limit'!AX389*Input!PrimaryDrive_ratio*Input!Gear6_ratio*Input!FinalDrive_ratio</f>
        <v>1512.8668896321069</v>
      </c>
      <c r="BY389" s="99">
        <f t="shared" si="285"/>
        <v>25.214448160535117</v>
      </c>
      <c r="BZ389" s="99">
        <f>BY389*Input!$N$23</f>
        <v>59329.5460928428</v>
      </c>
      <c r="CA389" s="100">
        <f t="shared" si="286"/>
        <v>59.329546092842797</v>
      </c>
      <c r="CC389" s="95">
        <v>6660</v>
      </c>
      <c r="CD389" s="94">
        <f t="shared" si="287"/>
        <v>23</v>
      </c>
      <c r="CE389" s="94">
        <f t="shared" si="288"/>
        <v>30.5</v>
      </c>
      <c r="CF389" s="94">
        <f t="shared" si="289"/>
        <v>38</v>
      </c>
      <c r="CG389" s="94">
        <f t="shared" si="290"/>
        <v>45.5</v>
      </c>
      <c r="CH389" s="94">
        <f t="shared" si="291"/>
        <v>52</v>
      </c>
      <c r="CI389" s="94">
        <f t="shared" si="292"/>
        <v>59.5</v>
      </c>
      <c r="CK389" s="95">
        <v>6660</v>
      </c>
      <c r="CL389" s="162">
        <f t="shared" si="293"/>
        <v>9.796153846153846</v>
      </c>
      <c r="CM389" s="162">
        <f t="shared" si="294"/>
        <v>12.887384615384613</v>
      </c>
      <c r="CN389" s="162">
        <f t="shared" si="295"/>
        <v>16.109230769230766</v>
      </c>
      <c r="CO389" s="162">
        <f t="shared" si="296"/>
        <v>19.331076923076921</v>
      </c>
      <c r="CP389" s="162">
        <f t="shared" si="297"/>
        <v>22.150192307692304</v>
      </c>
      <c r="CQ389" s="162">
        <f t="shared" si="298"/>
        <v>25.214448160535117</v>
      </c>
    </row>
    <row r="390" spans="1:95" ht="19.5" thickTop="1" thickBot="1">
      <c r="A390" s="70">
        <v>6710</v>
      </c>
      <c r="B390" s="70">
        <v>98.477000000000004</v>
      </c>
      <c r="C390" s="70">
        <v>103.075</v>
      </c>
      <c r="D390" s="70">
        <v>92.325000000000003</v>
      </c>
      <c r="E390" s="70">
        <v>5.0069999999999997</v>
      </c>
      <c r="G390" s="92">
        <v>1</v>
      </c>
      <c r="H390" s="93">
        <f t="shared" si="299"/>
        <v>15.281464530892448</v>
      </c>
      <c r="O390" s="95">
        <v>6670</v>
      </c>
      <c r="P390" s="94">
        <f t="shared" ref="P390:P453" si="300">(($H$10*$H$14*($H$5-$H$7)-(AQ390*($H$5-($H$10*$H$9)))))/(H$34*($H$5-($H$9*$H$10)))</f>
        <v>12.886949486285422</v>
      </c>
      <c r="Q390" s="94">
        <f t="shared" ref="Q390:Q453" si="301">(($H$10*$H$14*($H$5-$H$7)-(AR390*($H$5-($H$10*$H$9)))))/(I$34*($H$5-($H$9*$H$10)))</f>
        <v>13.091785051333499</v>
      </c>
      <c r="R390" s="94">
        <f t="shared" ref="R390:R453" si="302">(($H$10*$H$14*($H$5-$H$7)-(AS390*($H$5-($H$10*$H$9)))))/(J$34*($H$5-($H$9*$H$10)))</f>
        <v>13.104835177825688</v>
      </c>
      <c r="S390" s="94">
        <f t="shared" ref="S390:S453" si="303">(($H$10*$H$14*($H$5-$H$7)-(AT390*($H$5-($H$10*$H$9)))))/(K$34*($H$5-($H$9*$H$10)))</f>
        <v>12.800763070753286</v>
      </c>
      <c r="T390" s="94">
        <f t="shared" ref="T390:T453" si="304">(($H$10*$H$14*($H$5-$H$7)-(AU390*($H$5-($H$10*$H$9)))))/(L$34*($H$5-($H$9*$H$10)))</f>
        <v>12.480719249939492</v>
      </c>
      <c r="U390" s="94">
        <f t="shared" ref="U390:U453" si="305">(($H$10*$H$14*($H$5-$H$7)-(AV390*($H$5-($H$10*$H$9)))))/(M$34*($H$5-($H$9*$H$10)))</f>
        <v>11.936401229131727</v>
      </c>
      <c r="V390" s="82"/>
      <c r="W390" s="95">
        <v>6670</v>
      </c>
      <c r="X390" s="161">
        <f t="shared" si="264"/>
        <v>9.0065377475531143</v>
      </c>
      <c r="Y390" s="161">
        <f t="shared" si="265"/>
        <v>9.0740136050354447</v>
      </c>
      <c r="Z390" s="161">
        <f t="shared" si="266"/>
        <v>8.9774881466285965</v>
      </c>
      <c r="AA390" s="161">
        <f t="shared" si="267"/>
        <v>8.6355504704626433</v>
      </c>
      <c r="AB390" s="161">
        <f t="shared" si="268"/>
        <v>8.2769398663128211</v>
      </c>
      <c r="AC390" s="161">
        <f t="shared" si="269"/>
        <v>7.7326218455050579</v>
      </c>
      <c r="AD390" s="82"/>
      <c r="AE390" s="82"/>
      <c r="AF390" s="82"/>
      <c r="AG390" s="95">
        <v>6670</v>
      </c>
      <c r="AH390" s="161">
        <f t="shared" si="270"/>
        <v>-11.315038160160189</v>
      </c>
      <c r="AI390" s="161">
        <f t="shared" si="271"/>
        <v>-11.599051951107279</v>
      </c>
      <c r="AJ390" s="161">
        <f t="shared" si="272"/>
        <v>-11.977450363505875</v>
      </c>
      <c r="AK390" s="161">
        <f t="shared" si="273"/>
        <v>-12.439937311993049</v>
      </c>
      <c r="AL390" s="161">
        <f t="shared" si="274"/>
        <v>-12.913592269179485</v>
      </c>
      <c r="AM390" s="161">
        <f t="shared" si="275"/>
        <v>-13.501455731651868</v>
      </c>
      <c r="AN390" s="81"/>
      <c r="AO390" s="81"/>
      <c r="AP390" s="95">
        <v>6670</v>
      </c>
      <c r="AQ390" s="94">
        <f t="shared" ref="AQ390:AQ453" si="306">0.5*$L$5*$L$9*$L$7*($BB390^2)</f>
        <v>102.61534740904212</v>
      </c>
      <c r="AR390" s="94">
        <f t="shared" ref="AR390:AR453" si="307">0.5*$L$5*$L$9*$L$7*($BG390^2)</f>
        <v>177.59498821907425</v>
      </c>
      <c r="AS390" s="94">
        <f t="shared" ref="AS390:AS453" si="308">0.5*$L$5*$L$9*$L$7*($BL390^2)</f>
        <v>277.49216909230336</v>
      </c>
      <c r="AT390" s="94">
        <f t="shared" ref="AT390:AT453" si="309">0.5*$L$5*$L$9*$L$7*($BQ390^2)</f>
        <v>399.5887234929171</v>
      </c>
      <c r="AU390" s="94">
        <f t="shared" ref="AU390:AU453" si="310">0.5*$L$5*$L$9*$L$7*($BV390^2)</f>
        <v>524.63363219013638</v>
      </c>
      <c r="AV390" s="94">
        <f t="shared" ref="AV390:AV453" si="311">0.5*$L$5*$L$9*$L$7*($CA390^2)</f>
        <v>679.82958628284564</v>
      </c>
      <c r="AW390" s="81"/>
      <c r="AX390" s="95">
        <v>6670</v>
      </c>
      <c r="AY390" s="99">
        <f>'Max limit'!AX390*Input!PrimaryDrive_ratio*Input!Gear1_ratio*Input!FinalDrive_ratio</f>
        <v>588.65176715176722</v>
      </c>
      <c r="AZ390" s="99">
        <f t="shared" si="276"/>
        <v>9.8108627858627866</v>
      </c>
      <c r="BA390" s="99">
        <f>AZ390*Input!$N$23</f>
        <v>23084.940513409561</v>
      </c>
      <c r="BB390" s="97">
        <f t="shared" ref="BB390:BB453" si="312">BA390/1000</f>
        <v>23.08494051340956</v>
      </c>
      <c r="BC390" s="95">
        <v>6670</v>
      </c>
      <c r="BD390" s="99">
        <f>'Max limit'!AX390*Input!PrimaryDrive_ratio*Input!Gear2_ratio*Input!FinalDrive_ratio</f>
        <v>774.40410256410257</v>
      </c>
      <c r="BE390" s="99">
        <f t="shared" si="277"/>
        <v>12.906735042735043</v>
      </c>
      <c r="BF390" s="99">
        <f>BE390*Input!$N$23</f>
        <v>30369.521742085468</v>
      </c>
      <c r="BG390" s="100">
        <f t="shared" si="278"/>
        <v>30.369521742085468</v>
      </c>
      <c r="BH390" s="95">
        <v>6670</v>
      </c>
      <c r="BI390" s="99">
        <f>'Max limit'!AX390*Input!PrimaryDrive_ratio*Input!Gear3_ratio*Input!FinalDrive_ratio</f>
        <v>968.00512820512813</v>
      </c>
      <c r="BJ390" s="99">
        <f t="shared" si="279"/>
        <v>16.133418803418802</v>
      </c>
      <c r="BK390" s="99">
        <f>BJ390*Input!$N$23</f>
        <v>37961.902177606826</v>
      </c>
      <c r="BL390" s="100">
        <f t="shared" si="280"/>
        <v>37.961902177606824</v>
      </c>
      <c r="BM390" s="95">
        <v>6670</v>
      </c>
      <c r="BN390" s="99">
        <f>'Max limit'!AX390*Input!PrimaryDrive_ratio*Input!Gear4_ratio*Input!FinalDrive_ratio</f>
        <v>1161.6061538461538</v>
      </c>
      <c r="BO390" s="99">
        <f t="shared" si="281"/>
        <v>19.360102564102565</v>
      </c>
      <c r="BP390" s="99">
        <f>BO390*Input!$N$23</f>
        <v>45554.282613128198</v>
      </c>
      <c r="BQ390" s="100">
        <f t="shared" si="282"/>
        <v>45.554282613128201</v>
      </c>
      <c r="BR390" s="95">
        <v>6670</v>
      </c>
      <c r="BS390" s="99">
        <f>'Max limit'!AX390*Input!PrimaryDrive_ratio*Input!Gear5_ratio*Input!FinalDrive_ratio</f>
        <v>1331.0070512820512</v>
      </c>
      <c r="BT390" s="99">
        <f t="shared" si="283"/>
        <v>22.183450854700855</v>
      </c>
      <c r="BU390" s="99">
        <f>BT390*Input!$N$23</f>
        <v>52197.615494209393</v>
      </c>
      <c r="BV390" s="100">
        <f t="shared" si="284"/>
        <v>52.197615494209394</v>
      </c>
      <c r="BW390" s="95">
        <v>6670</v>
      </c>
      <c r="BX390" s="99">
        <f>'Max limit'!AX390*Input!PrimaryDrive_ratio*Input!Gear6_ratio*Input!FinalDrive_ratio</f>
        <v>1515.1384615384616</v>
      </c>
      <c r="BY390" s="99">
        <f t="shared" si="285"/>
        <v>25.252307692307692</v>
      </c>
      <c r="BZ390" s="99">
        <f>BY390*Input!$N$23</f>
        <v>59418.629495384608</v>
      </c>
      <c r="CA390" s="100">
        <f t="shared" si="286"/>
        <v>59.418629495384607</v>
      </c>
      <c r="CC390" s="95">
        <v>6670</v>
      </c>
      <c r="CD390" s="94">
        <f t="shared" si="287"/>
        <v>23</v>
      </c>
      <c r="CE390" s="94">
        <f t="shared" si="288"/>
        <v>30.5</v>
      </c>
      <c r="CF390" s="94">
        <f t="shared" si="289"/>
        <v>38</v>
      </c>
      <c r="CG390" s="94">
        <f t="shared" si="290"/>
        <v>45.5</v>
      </c>
      <c r="CH390" s="94">
        <f t="shared" si="291"/>
        <v>52</v>
      </c>
      <c r="CI390" s="94">
        <f t="shared" si="292"/>
        <v>59.5</v>
      </c>
      <c r="CK390" s="95">
        <v>6670</v>
      </c>
      <c r="CL390" s="162">
        <f t="shared" si="293"/>
        <v>9.8108627858627866</v>
      </c>
      <c r="CM390" s="162">
        <f t="shared" si="294"/>
        <v>12.906735042735043</v>
      </c>
      <c r="CN390" s="162">
        <f t="shared" si="295"/>
        <v>16.133418803418802</v>
      </c>
      <c r="CO390" s="162">
        <f t="shared" si="296"/>
        <v>19.360102564102565</v>
      </c>
      <c r="CP390" s="162">
        <f t="shared" si="297"/>
        <v>22.183450854700855</v>
      </c>
      <c r="CQ390" s="162">
        <f t="shared" si="298"/>
        <v>25.252307692307692</v>
      </c>
    </row>
    <row r="391" spans="1:95" ht="19.5" thickTop="1" thickBot="1">
      <c r="A391" s="70">
        <v>6720</v>
      </c>
      <c r="B391" s="70">
        <v>98.713999999999999</v>
      </c>
      <c r="C391" s="70">
        <v>103.169</v>
      </c>
      <c r="D391" s="70">
        <v>92.549000000000007</v>
      </c>
      <c r="E391" s="70">
        <v>5.0170000000000003</v>
      </c>
      <c r="G391" s="92">
        <v>1</v>
      </c>
      <c r="H391" s="93">
        <f t="shared" si="299"/>
        <v>15.326659038901601</v>
      </c>
      <c r="O391" s="95">
        <v>6680</v>
      </c>
      <c r="P391" s="94">
        <f t="shared" si="300"/>
        <v>12.885952585061812</v>
      </c>
      <c r="Q391" s="94">
        <f t="shared" si="301"/>
        <v>13.089998654528932</v>
      </c>
      <c r="R391" s="94">
        <f t="shared" si="302"/>
        <v>13.10196780795472</v>
      </c>
      <c r="S391" s="94">
        <f t="shared" si="303"/>
        <v>12.79659617728942</v>
      </c>
      <c r="T391" s="94">
        <f t="shared" si="304"/>
        <v>12.475197737644553</v>
      </c>
      <c r="U391" s="94">
        <f t="shared" si="305"/>
        <v>11.929246355351616</v>
      </c>
      <c r="V391" s="82"/>
      <c r="W391" s="95">
        <v>6680</v>
      </c>
      <c r="X391" s="161">
        <f t="shared" ref="X391:X454" si="313">(($H$14*$H$7)-(AQ391*$H$9))/(H$34*$H$9)</f>
        <v>9.0055408463295024</v>
      </c>
      <c r="Y391" s="161">
        <f t="shared" ref="Y391:Y454" si="314">(($H$14*$H$7)-(AR391*$H$9))/(I$34*$H$9)</f>
        <v>9.0722272082308759</v>
      </c>
      <c r="Z391" s="161">
        <f t="shared" ref="Z391:Z454" si="315">(($H$14*$H$7)-(AS391*$H$9))/(J$34*$H$9)</f>
        <v>8.9746207767576269</v>
      </c>
      <c r="AA391" s="161">
        <f t="shared" ref="AA391:AA454" si="316">(($H$14*$H$7)-(AT391*$H$9))/(K$34*$H$9)</f>
        <v>8.6313835769987772</v>
      </c>
      <c r="AB391" s="161">
        <f t="shared" ref="AB391:AB454" si="317">(($H$14*$H$7)-(AU391*$H$9))/(L$34*$H$9)</f>
        <v>8.2714183540178858</v>
      </c>
      <c r="AC391" s="161">
        <f t="shared" ref="AC391:AC454" si="318">(($H$14*$H$7)-(AV391*$H$9))/(M$34*$H$9)</f>
        <v>7.7254669717249458</v>
      </c>
      <c r="AD391" s="82"/>
      <c r="AE391" s="82"/>
      <c r="AF391" s="82"/>
      <c r="AG391" s="95">
        <v>6680</v>
      </c>
      <c r="AH391" s="161">
        <f t="shared" ref="AH391:AH454" si="319">-(($H$13*($H$5-$H$8))/$H$9)-(AQ391/$H$12)</f>
        <v>-11.316204534591813</v>
      </c>
      <c r="AI391" s="161">
        <f t="shared" ref="AI391:AI454" si="320">-(($H$13*($H$5-$H$8))/$H$9)-(AR391/$H$12)</f>
        <v>-11.601070579496442</v>
      </c>
      <c r="AJ391" s="161">
        <f t="shared" ref="AJ391:AJ454" si="321">-(($H$13*($H$5-$H$8))/$H$9)-(AS391/$H$12)</f>
        <v>-11.980604470363941</v>
      </c>
      <c r="AK391" s="161">
        <f t="shared" ref="AK391:AK454" si="322">-(($H$13*($H$5-$H$8))/$H$9)-(AT391/$H$12)</f>
        <v>-12.444479225868664</v>
      </c>
      <c r="AL391" s="161">
        <f t="shared" ref="AL391:AL454" si="323">-(($H$13*($H$5-$H$8))/$H$9)-(AU391/$H$12)</f>
        <v>-12.919555502458016</v>
      </c>
      <c r="AM391" s="161">
        <f t="shared" ref="AM391:AM454" si="324">-(($H$13*($H$5-$H$8))/$H$9)-(AV391/$H$12)</f>
        <v>-13.509182995334388</v>
      </c>
      <c r="AN391" s="81"/>
      <c r="AO391" s="81"/>
      <c r="AP391" s="95">
        <v>6680</v>
      </c>
      <c r="AQ391" s="94">
        <f t="shared" si="306"/>
        <v>102.92327025899137</v>
      </c>
      <c r="AR391" s="94">
        <f t="shared" si="307"/>
        <v>178.12790611381305</v>
      </c>
      <c r="AS391" s="94">
        <f t="shared" si="308"/>
        <v>278.32485330283276</v>
      </c>
      <c r="AT391" s="94">
        <f t="shared" si="309"/>
        <v>400.78778875607946</v>
      </c>
      <c r="AU391" s="94">
        <f t="shared" si="310"/>
        <v>526.20792577566851</v>
      </c>
      <c r="AV391" s="94">
        <f t="shared" si="311"/>
        <v>681.86958389503116</v>
      </c>
      <c r="AW391" s="81"/>
      <c r="AX391" s="95">
        <v>6680</v>
      </c>
      <c r="AY391" s="99">
        <f>'Max limit'!AX391*Input!PrimaryDrive_ratio*Input!Gear1_ratio*Input!FinalDrive_ratio</f>
        <v>589.53430353430349</v>
      </c>
      <c r="AZ391" s="99">
        <f t="shared" ref="AZ391:AZ454" si="325">AY391 / 60</f>
        <v>9.8255717255717254</v>
      </c>
      <c r="BA391" s="99">
        <f>AZ391*Input!$N$23</f>
        <v>23119.550619126814</v>
      </c>
      <c r="BB391" s="97">
        <f t="shared" si="312"/>
        <v>23.119550619126816</v>
      </c>
      <c r="BC391" s="95">
        <v>6680</v>
      </c>
      <c r="BD391" s="99">
        <f>'Max limit'!AX391*Input!PrimaryDrive_ratio*Input!Gear2_ratio*Input!FinalDrive_ratio</f>
        <v>775.56512820512819</v>
      </c>
      <c r="BE391" s="99">
        <f t="shared" ref="BE391:BE454" si="326">BD391/60</f>
        <v>12.92608547008547</v>
      </c>
      <c r="BF391" s="99">
        <f>BE391*Input!$N$23</f>
        <v>30415.053258940166</v>
      </c>
      <c r="BG391" s="100">
        <f t="shared" ref="BG391:BG454" si="327">BF391/1000</f>
        <v>30.415053258940166</v>
      </c>
      <c r="BH391" s="95">
        <v>6680</v>
      </c>
      <c r="BI391" s="99">
        <f>'Max limit'!AX391*Input!PrimaryDrive_ratio*Input!Gear3_ratio*Input!FinalDrive_ratio</f>
        <v>969.45641025641009</v>
      </c>
      <c r="BJ391" s="99">
        <f t="shared" ref="BJ391:BJ454" si="328">BI391/60</f>
        <v>16.157606837606835</v>
      </c>
      <c r="BK391" s="99">
        <f>BJ391*Input!$N$23</f>
        <v>38018.816573675198</v>
      </c>
      <c r="BL391" s="100">
        <f t="shared" ref="BL391:BL454" si="329">BK391/1000</f>
        <v>38.018816573675196</v>
      </c>
      <c r="BM391" s="95">
        <v>6680</v>
      </c>
      <c r="BN391" s="99">
        <f>'Max limit'!AX391*Input!PrimaryDrive_ratio*Input!Gear4_ratio*Input!FinalDrive_ratio</f>
        <v>1163.3476923076923</v>
      </c>
      <c r="BO391" s="99">
        <f t="shared" ref="BO391:BO454" si="330">BN391/60</f>
        <v>19.389128205128205</v>
      </c>
      <c r="BP391" s="99">
        <f>BO391*Input!$N$23</f>
        <v>45622.579888410248</v>
      </c>
      <c r="BQ391" s="100">
        <f t="shared" ref="BQ391:BQ454" si="331">BP391/1000</f>
        <v>45.62257988841025</v>
      </c>
      <c r="BR391" s="95">
        <v>6680</v>
      </c>
      <c r="BS391" s="99">
        <f>'Max limit'!AX391*Input!PrimaryDrive_ratio*Input!Gear5_ratio*Input!FinalDrive_ratio</f>
        <v>1333.0025641025641</v>
      </c>
      <c r="BT391" s="99">
        <f t="shared" ref="BT391:BT454" si="332">BS391/60</f>
        <v>22.216709401709402</v>
      </c>
      <c r="BU391" s="99">
        <f>BT391*Input!$N$23</f>
        <v>52275.872788803412</v>
      </c>
      <c r="BV391" s="100">
        <f t="shared" ref="BV391:BV454" si="333">BU391/1000</f>
        <v>52.275872788803412</v>
      </c>
      <c r="BW391" s="95">
        <v>6680</v>
      </c>
      <c r="BX391" s="99">
        <f>'Max limit'!AX391*Input!PrimaryDrive_ratio*Input!Gear6_ratio*Input!FinalDrive_ratio</f>
        <v>1517.410033444816</v>
      </c>
      <c r="BY391" s="99">
        <f t="shared" ref="BY391:BY454" si="334">BX391/60</f>
        <v>25.290167224080268</v>
      </c>
      <c r="BZ391" s="99">
        <f>BY391*Input!$N$23</f>
        <v>59507.712897926409</v>
      </c>
      <c r="CA391" s="100">
        <f t="shared" ref="CA391:CA454" si="335">BZ391/1000</f>
        <v>59.50771289792641</v>
      </c>
      <c r="CC391" s="95">
        <v>6680</v>
      </c>
      <c r="CD391" s="94">
        <f t="shared" ref="CD391:CD454" si="336">MROUND($BB391,0.5)</f>
        <v>23</v>
      </c>
      <c r="CE391" s="94">
        <f t="shared" ref="CE391:CE454" si="337">MROUND($BG391,0.5)</f>
        <v>30.5</v>
      </c>
      <c r="CF391" s="94">
        <f t="shared" ref="CF391:CF454" si="338">MROUND($BL391,0.5)</f>
        <v>38</v>
      </c>
      <c r="CG391" s="94">
        <f t="shared" ref="CG391:CG454" si="339">MROUND($BQ391,0.5)</f>
        <v>45.5</v>
      </c>
      <c r="CH391" s="94">
        <f t="shared" ref="CH391:CH454" si="340">MROUND($BV391,0.5)</f>
        <v>52.5</v>
      </c>
      <c r="CI391" s="94">
        <f t="shared" ref="CI391:CI454" si="341">MROUND($CA391,0.5)</f>
        <v>59.5</v>
      </c>
      <c r="CK391" s="95">
        <v>6680</v>
      </c>
      <c r="CL391" s="162">
        <f t="shared" ref="CL391:CL454" si="342">$AY391/60</f>
        <v>9.8255717255717254</v>
      </c>
      <c r="CM391" s="162">
        <f t="shared" ref="CM391:CM454" si="343">$BD391/60</f>
        <v>12.92608547008547</v>
      </c>
      <c r="CN391" s="162">
        <f t="shared" ref="CN391:CN454" si="344">$BI391/60</f>
        <v>16.157606837606835</v>
      </c>
      <c r="CO391" s="162">
        <f t="shared" ref="CO391:CO454" si="345">$BN391/60</f>
        <v>19.389128205128205</v>
      </c>
      <c r="CP391" s="162">
        <f t="shared" ref="CP391:CP454" si="346">$BS391/60</f>
        <v>22.216709401709402</v>
      </c>
      <c r="CQ391" s="162">
        <f t="shared" ref="CQ391:CQ454" si="347">$BX391/60</f>
        <v>25.290167224080268</v>
      </c>
    </row>
    <row r="392" spans="1:95" ht="19.5" thickTop="1" thickBot="1">
      <c r="A392" s="70">
        <v>6730</v>
      </c>
      <c r="B392" s="70">
        <v>98.95</v>
      </c>
      <c r="C392" s="70">
        <v>103.262</v>
      </c>
      <c r="D392" s="70">
        <v>92.775999999999996</v>
      </c>
      <c r="E392" s="70">
        <v>5.0220000000000002</v>
      </c>
      <c r="G392" s="92">
        <v>1</v>
      </c>
      <c r="H392" s="93">
        <f t="shared" si="299"/>
        <v>15.371853546910755</v>
      </c>
      <c r="O392" s="95">
        <v>6690</v>
      </c>
      <c r="P392" s="94">
        <f t="shared" si="300"/>
        <v>12.884954190353222</v>
      </c>
      <c r="Q392" s="94">
        <f t="shared" si="301"/>
        <v>13.088209581474468</v>
      </c>
      <c r="R392" s="94">
        <f t="shared" si="302"/>
        <v>13.099096142398549</v>
      </c>
      <c r="S392" s="94">
        <f t="shared" si="303"/>
        <v>12.792423041288528</v>
      </c>
      <c r="T392" s="94">
        <f t="shared" si="304"/>
        <v>12.469667953421087</v>
      </c>
      <c r="U392" s="94">
        <f t="shared" si="305"/>
        <v>11.922080762659474</v>
      </c>
      <c r="V392" s="82"/>
      <c r="W392" s="95">
        <v>6690</v>
      </c>
      <c r="X392" s="161">
        <f t="shared" si="313"/>
        <v>9.0045424516209103</v>
      </c>
      <c r="Y392" s="161">
        <f t="shared" si="314"/>
        <v>9.0704381351764152</v>
      </c>
      <c r="Z392" s="161">
        <f t="shared" si="315"/>
        <v>8.9717491112014578</v>
      </c>
      <c r="AA392" s="161">
        <f t="shared" si="316"/>
        <v>8.6272104409978851</v>
      </c>
      <c r="AB392" s="161">
        <f t="shared" si="317"/>
        <v>8.2658885697944182</v>
      </c>
      <c r="AC392" s="161">
        <f t="shared" si="318"/>
        <v>7.7183013790328054</v>
      </c>
      <c r="AD392" s="82"/>
      <c r="AE392" s="82"/>
      <c r="AF392" s="82"/>
      <c r="AG392" s="95">
        <v>6690</v>
      </c>
      <c r="AH392" s="161">
        <f t="shared" si="319"/>
        <v>-11.317372656400865</v>
      </c>
      <c r="AI392" s="161">
        <f t="shared" si="320"/>
        <v>-11.603092232047985</v>
      </c>
      <c r="AJ392" s="161">
        <f t="shared" si="321"/>
        <v>-11.983763302475726</v>
      </c>
      <c r="AK392" s="161">
        <f t="shared" si="322"/>
        <v>-12.449027944109634</v>
      </c>
      <c r="AL392" s="161">
        <f t="shared" si="323"/>
        <v>-12.92552766941936</v>
      </c>
      <c r="AM392" s="161">
        <f t="shared" si="324"/>
        <v>-13.516921835441901</v>
      </c>
      <c r="AN392" s="81"/>
      <c r="AO392" s="81"/>
      <c r="AP392" s="95">
        <v>6690</v>
      </c>
      <c r="AQ392" s="94">
        <f t="shared" si="306"/>
        <v>103.23165441658095</v>
      </c>
      <c r="AR392" s="94">
        <f t="shared" si="307"/>
        <v>178.66162238742029</v>
      </c>
      <c r="AS392" s="94">
        <f t="shared" si="308"/>
        <v>279.15878498034431</v>
      </c>
      <c r="AT392" s="94">
        <f t="shared" si="309"/>
        <v>401.98865037169611</v>
      </c>
      <c r="AU392" s="94">
        <f t="shared" si="310"/>
        <v>527.78457785346336</v>
      </c>
      <c r="AV392" s="94">
        <f t="shared" si="311"/>
        <v>683.91263768341435</v>
      </c>
      <c r="AW392" s="81"/>
      <c r="AX392" s="95">
        <v>6690</v>
      </c>
      <c r="AY392" s="99">
        <f>'Max limit'!AX392*Input!PrimaryDrive_ratio*Input!Gear1_ratio*Input!FinalDrive_ratio</f>
        <v>590.41683991683988</v>
      </c>
      <c r="AZ392" s="99">
        <f t="shared" si="325"/>
        <v>9.8402806652806643</v>
      </c>
      <c r="BA392" s="99">
        <f>AZ392*Input!$N$23</f>
        <v>23154.160724844067</v>
      </c>
      <c r="BB392" s="97">
        <f t="shared" si="312"/>
        <v>23.154160724844068</v>
      </c>
      <c r="BC392" s="95">
        <v>6690</v>
      </c>
      <c r="BD392" s="99">
        <f>'Max limit'!AX392*Input!PrimaryDrive_ratio*Input!Gear2_ratio*Input!FinalDrive_ratio</f>
        <v>776.72615384615369</v>
      </c>
      <c r="BE392" s="99">
        <f t="shared" si="326"/>
        <v>12.945435897435894</v>
      </c>
      <c r="BF392" s="99">
        <f>BE392*Input!$N$23</f>
        <v>30460.584775794858</v>
      </c>
      <c r="BG392" s="100">
        <f t="shared" si="327"/>
        <v>30.460584775794857</v>
      </c>
      <c r="BH392" s="95">
        <v>6690</v>
      </c>
      <c r="BI392" s="99">
        <f>'Max limit'!AX392*Input!PrimaryDrive_ratio*Input!Gear3_ratio*Input!FinalDrive_ratio</f>
        <v>970.90769230769229</v>
      </c>
      <c r="BJ392" s="99">
        <f t="shared" si="328"/>
        <v>16.181794871794871</v>
      </c>
      <c r="BK392" s="99">
        <f>BJ392*Input!$N$23</f>
        <v>38075.730969743578</v>
      </c>
      <c r="BL392" s="100">
        <f t="shared" si="329"/>
        <v>38.075730969743574</v>
      </c>
      <c r="BM392" s="95">
        <v>6690</v>
      </c>
      <c r="BN392" s="99">
        <f>'Max limit'!AX392*Input!PrimaryDrive_ratio*Input!Gear4_ratio*Input!FinalDrive_ratio</f>
        <v>1165.0892307692309</v>
      </c>
      <c r="BO392" s="99">
        <f t="shared" si="330"/>
        <v>19.418153846153849</v>
      </c>
      <c r="BP392" s="99">
        <f>BO392*Input!$N$23</f>
        <v>45690.877163692305</v>
      </c>
      <c r="BQ392" s="100">
        <f t="shared" si="331"/>
        <v>45.690877163692306</v>
      </c>
      <c r="BR392" s="95">
        <v>6690</v>
      </c>
      <c r="BS392" s="99">
        <f>'Max limit'!AX392*Input!PrimaryDrive_ratio*Input!Gear5_ratio*Input!FinalDrive_ratio</f>
        <v>1334.9980769230767</v>
      </c>
      <c r="BT392" s="99">
        <f t="shared" si="332"/>
        <v>22.249967948717945</v>
      </c>
      <c r="BU392" s="99">
        <f>BT392*Input!$N$23</f>
        <v>52354.130083397416</v>
      </c>
      <c r="BV392" s="100">
        <f t="shared" si="333"/>
        <v>52.354130083397415</v>
      </c>
      <c r="BW392" s="95">
        <v>6690</v>
      </c>
      <c r="BX392" s="99">
        <f>'Max limit'!AX392*Input!PrimaryDrive_ratio*Input!Gear6_ratio*Input!FinalDrive_ratio</f>
        <v>1519.6816053511704</v>
      </c>
      <c r="BY392" s="99">
        <f t="shared" si="334"/>
        <v>25.328026755852839</v>
      </c>
      <c r="BZ392" s="99">
        <f>BY392*Input!$N$23</f>
        <v>59596.79630046821</v>
      </c>
      <c r="CA392" s="100">
        <f t="shared" si="335"/>
        <v>59.596796300468206</v>
      </c>
      <c r="CC392" s="95">
        <v>6690</v>
      </c>
      <c r="CD392" s="94">
        <f t="shared" si="336"/>
        <v>23</v>
      </c>
      <c r="CE392" s="94">
        <f t="shared" si="337"/>
        <v>30.5</v>
      </c>
      <c r="CF392" s="94">
        <f t="shared" si="338"/>
        <v>38</v>
      </c>
      <c r="CG392" s="94">
        <f t="shared" si="339"/>
        <v>45.5</v>
      </c>
      <c r="CH392" s="94">
        <f t="shared" si="340"/>
        <v>52.5</v>
      </c>
      <c r="CI392" s="94">
        <f t="shared" si="341"/>
        <v>59.5</v>
      </c>
      <c r="CK392" s="95">
        <v>6690</v>
      </c>
      <c r="CL392" s="162">
        <f t="shared" si="342"/>
        <v>9.8402806652806643</v>
      </c>
      <c r="CM392" s="162">
        <f t="shared" si="343"/>
        <v>12.945435897435894</v>
      </c>
      <c r="CN392" s="162">
        <f t="shared" si="344"/>
        <v>16.181794871794871</v>
      </c>
      <c r="CO392" s="162">
        <f t="shared" si="345"/>
        <v>19.418153846153849</v>
      </c>
      <c r="CP392" s="162">
        <f t="shared" si="346"/>
        <v>22.249967948717945</v>
      </c>
      <c r="CQ392" s="162">
        <f t="shared" si="347"/>
        <v>25.328026755852839</v>
      </c>
    </row>
    <row r="393" spans="1:95" ht="19.5" thickTop="1" thickBot="1">
      <c r="A393" s="70">
        <v>6740</v>
      </c>
      <c r="B393" s="70">
        <v>99.194000000000003</v>
      </c>
      <c r="C393" s="70">
        <v>103.363</v>
      </c>
      <c r="D393" s="70">
        <v>93.004000000000005</v>
      </c>
      <c r="E393" s="70">
        <v>5.0359999999999996</v>
      </c>
      <c r="G393" s="92">
        <v>1</v>
      </c>
      <c r="H393" s="93">
        <f t="shared" si="299"/>
        <v>15.417048054919908</v>
      </c>
      <c r="O393" s="95">
        <v>6700</v>
      </c>
      <c r="P393" s="94">
        <f t="shared" si="300"/>
        <v>12.883954302159649</v>
      </c>
      <c r="Q393" s="94">
        <f t="shared" si="301"/>
        <v>13.086417832170111</v>
      </c>
      <c r="R393" s="94">
        <f t="shared" si="302"/>
        <v>13.096220181157182</v>
      </c>
      <c r="S393" s="94">
        <f t="shared" si="303"/>
        <v>12.788243662750611</v>
      </c>
      <c r="T393" s="94">
        <f t="shared" si="304"/>
        <v>12.464129897269087</v>
      </c>
      <c r="U393" s="94">
        <f t="shared" si="305"/>
        <v>11.914904451055301</v>
      </c>
      <c r="V393" s="82"/>
      <c r="W393" s="95">
        <v>6700</v>
      </c>
      <c r="X393" s="161">
        <f t="shared" si="313"/>
        <v>9.0035425634273416</v>
      </c>
      <c r="Y393" s="161">
        <f t="shared" si="314"/>
        <v>9.0686463858720572</v>
      </c>
      <c r="Z393" s="161">
        <f t="shared" si="315"/>
        <v>8.9688731499600891</v>
      </c>
      <c r="AA393" s="161">
        <f t="shared" si="316"/>
        <v>8.6230310624599689</v>
      </c>
      <c r="AB393" s="161">
        <f t="shared" si="317"/>
        <v>8.2603505136424182</v>
      </c>
      <c r="AC393" s="161">
        <f t="shared" si="318"/>
        <v>7.7111250674286325</v>
      </c>
      <c r="AD393" s="82"/>
      <c r="AE393" s="82"/>
      <c r="AF393" s="82"/>
      <c r="AG393" s="95">
        <v>6700</v>
      </c>
      <c r="AH393" s="161">
        <f t="shared" si="319"/>
        <v>-11.318542525587343</v>
      </c>
      <c r="AI393" s="161">
        <f t="shared" si="320"/>
        <v>-11.605116908761909</v>
      </c>
      <c r="AJ393" s="161">
        <f t="shared" si="321"/>
        <v>-11.986926859841233</v>
      </c>
      <c r="AK393" s="161">
        <f t="shared" si="322"/>
        <v>-12.453583466715964</v>
      </c>
      <c r="AL393" s="161">
        <f t="shared" si="323"/>
        <v>-12.93150877006352</v>
      </c>
      <c r="AM393" s="161">
        <f t="shared" si="324"/>
        <v>-13.524672251974408</v>
      </c>
      <c r="AN393" s="81"/>
      <c r="AO393" s="81"/>
      <c r="AP393" s="95">
        <v>6700</v>
      </c>
      <c r="AQ393" s="94">
        <f t="shared" si="306"/>
        <v>103.54049988181099</v>
      </c>
      <c r="AR393" s="94">
        <f t="shared" si="307"/>
        <v>179.19613703989629</v>
      </c>
      <c r="AS393" s="94">
        <f t="shared" si="308"/>
        <v>279.99396412483804</v>
      </c>
      <c r="AT393" s="94">
        <f t="shared" si="309"/>
        <v>403.19130833976681</v>
      </c>
      <c r="AU393" s="94">
        <f t="shared" si="310"/>
        <v>529.36358842352161</v>
      </c>
      <c r="AV393" s="94">
        <f t="shared" si="311"/>
        <v>685.95874764799623</v>
      </c>
      <c r="AW393" s="81"/>
      <c r="AX393" s="95">
        <v>6700</v>
      </c>
      <c r="AY393" s="99">
        <f>'Max limit'!AX393*Input!PrimaryDrive_ratio*Input!Gear1_ratio*Input!FinalDrive_ratio</f>
        <v>591.29937629937626</v>
      </c>
      <c r="AZ393" s="99">
        <f t="shared" si="325"/>
        <v>9.8549896049896049</v>
      </c>
      <c r="BA393" s="99">
        <f>AZ393*Input!$N$23</f>
        <v>23188.770830561327</v>
      </c>
      <c r="BB393" s="97">
        <f t="shared" si="312"/>
        <v>23.188770830561328</v>
      </c>
      <c r="BC393" s="95">
        <v>6700</v>
      </c>
      <c r="BD393" s="99">
        <f>'Max limit'!AX393*Input!PrimaryDrive_ratio*Input!Gear2_ratio*Input!FinalDrive_ratio</f>
        <v>777.88717948717942</v>
      </c>
      <c r="BE393" s="99">
        <f t="shared" si="326"/>
        <v>12.964786324786324</v>
      </c>
      <c r="BF393" s="99">
        <f>BE393*Input!$N$23</f>
        <v>30506.116292649567</v>
      </c>
      <c r="BG393" s="100">
        <f t="shared" si="327"/>
        <v>30.506116292649565</v>
      </c>
      <c r="BH393" s="95">
        <v>6700</v>
      </c>
      <c r="BI393" s="99">
        <f>'Max limit'!AX393*Input!PrimaryDrive_ratio*Input!Gear3_ratio*Input!FinalDrive_ratio</f>
        <v>972.35897435897436</v>
      </c>
      <c r="BJ393" s="99">
        <f t="shared" si="328"/>
        <v>16.205982905982907</v>
      </c>
      <c r="BK393" s="99">
        <f>BJ393*Input!$N$23</f>
        <v>38132.645365811964</v>
      </c>
      <c r="BL393" s="100">
        <f t="shared" si="329"/>
        <v>38.132645365811968</v>
      </c>
      <c r="BM393" s="95">
        <v>6700</v>
      </c>
      <c r="BN393" s="99">
        <f>'Max limit'!AX393*Input!PrimaryDrive_ratio*Input!Gear4_ratio*Input!FinalDrive_ratio</f>
        <v>1166.8307692307694</v>
      </c>
      <c r="BO393" s="99">
        <f t="shared" si="330"/>
        <v>19.44717948717949</v>
      </c>
      <c r="BP393" s="99">
        <f>BO393*Input!$N$23</f>
        <v>45759.174438974354</v>
      </c>
      <c r="BQ393" s="100">
        <f t="shared" si="331"/>
        <v>45.759174438974355</v>
      </c>
      <c r="BR393" s="95">
        <v>6700</v>
      </c>
      <c r="BS393" s="99">
        <f>'Max limit'!AX393*Input!PrimaryDrive_ratio*Input!Gear5_ratio*Input!FinalDrive_ratio</f>
        <v>1336.9935897435896</v>
      </c>
      <c r="BT393" s="99">
        <f t="shared" si="332"/>
        <v>22.283226495726492</v>
      </c>
      <c r="BU393" s="99">
        <f>BT393*Input!$N$23</f>
        <v>52432.387377991436</v>
      </c>
      <c r="BV393" s="100">
        <f t="shared" si="333"/>
        <v>52.432387377991432</v>
      </c>
      <c r="BW393" s="95">
        <v>6700</v>
      </c>
      <c r="BX393" s="99">
        <f>'Max limit'!AX393*Input!PrimaryDrive_ratio*Input!Gear6_ratio*Input!FinalDrive_ratio</f>
        <v>1521.9531772575251</v>
      </c>
      <c r="BY393" s="99">
        <f t="shared" si="334"/>
        <v>25.365886287625418</v>
      </c>
      <c r="BZ393" s="99">
        <f>BY393*Input!$N$23</f>
        <v>59685.879703010025</v>
      </c>
      <c r="CA393" s="100">
        <f t="shared" si="335"/>
        <v>59.685879703010023</v>
      </c>
      <c r="CC393" s="95">
        <v>6700</v>
      </c>
      <c r="CD393" s="94">
        <f t="shared" si="336"/>
        <v>23</v>
      </c>
      <c r="CE393" s="94">
        <f t="shared" si="337"/>
        <v>30.5</v>
      </c>
      <c r="CF393" s="94">
        <f t="shared" si="338"/>
        <v>38</v>
      </c>
      <c r="CG393" s="94">
        <f t="shared" si="339"/>
        <v>46</v>
      </c>
      <c r="CH393" s="94">
        <f t="shared" si="340"/>
        <v>52.5</v>
      </c>
      <c r="CI393" s="94">
        <f t="shared" si="341"/>
        <v>59.5</v>
      </c>
      <c r="CK393" s="95">
        <v>6700</v>
      </c>
      <c r="CL393" s="162">
        <f t="shared" si="342"/>
        <v>9.8549896049896049</v>
      </c>
      <c r="CM393" s="162">
        <f t="shared" si="343"/>
        <v>12.964786324786324</v>
      </c>
      <c r="CN393" s="162">
        <f t="shared" si="344"/>
        <v>16.205982905982907</v>
      </c>
      <c r="CO393" s="162">
        <f t="shared" si="345"/>
        <v>19.44717948717949</v>
      </c>
      <c r="CP393" s="162">
        <f t="shared" si="346"/>
        <v>22.283226495726492</v>
      </c>
      <c r="CQ393" s="162">
        <f t="shared" si="347"/>
        <v>25.365886287625418</v>
      </c>
    </row>
    <row r="394" spans="1:95" ht="19.5" thickTop="1" thickBot="1">
      <c r="A394" s="70">
        <v>6750</v>
      </c>
      <c r="B394" s="70">
        <v>99.45</v>
      </c>
      <c r="C394" s="70">
        <v>103.477</v>
      </c>
      <c r="D394" s="70">
        <v>93.242000000000004</v>
      </c>
      <c r="E394" s="70">
        <v>5.0510000000000002</v>
      </c>
      <c r="G394" s="92">
        <v>1</v>
      </c>
      <c r="H394" s="93">
        <f t="shared" si="299"/>
        <v>15.462242562929061</v>
      </c>
      <c r="O394" s="95">
        <v>6710</v>
      </c>
      <c r="P394" s="94">
        <f t="shared" si="300"/>
        <v>12.882952920481102</v>
      </c>
      <c r="Q394" s="94">
        <f t="shared" si="301"/>
        <v>13.08462340661586</v>
      </c>
      <c r="R394" s="94">
        <f t="shared" si="302"/>
        <v>13.093339924230611</v>
      </c>
      <c r="S394" s="94">
        <f t="shared" si="303"/>
        <v>12.784058041675673</v>
      </c>
      <c r="T394" s="94">
        <f t="shared" si="304"/>
        <v>12.458583569188553</v>
      </c>
      <c r="U394" s="94">
        <f t="shared" si="305"/>
        <v>11.907717420539099</v>
      </c>
      <c r="V394" s="82"/>
      <c r="W394" s="95">
        <v>6710</v>
      </c>
      <c r="X394" s="161">
        <f t="shared" si="313"/>
        <v>9.002541181748791</v>
      </c>
      <c r="Y394" s="161">
        <f t="shared" si="314"/>
        <v>9.0668519603178037</v>
      </c>
      <c r="Z394" s="161">
        <f t="shared" si="315"/>
        <v>8.9659928930335191</v>
      </c>
      <c r="AA394" s="161">
        <f t="shared" si="316"/>
        <v>8.6188454413850284</v>
      </c>
      <c r="AB394" s="161">
        <f t="shared" si="317"/>
        <v>8.2548041855618859</v>
      </c>
      <c r="AC394" s="161">
        <f t="shared" si="318"/>
        <v>7.7039380369124295</v>
      </c>
      <c r="AD394" s="82"/>
      <c r="AE394" s="82"/>
      <c r="AF394" s="82"/>
      <c r="AG394" s="95">
        <v>6710</v>
      </c>
      <c r="AH394" s="161">
        <f t="shared" si="319"/>
        <v>-11.319714142151247</v>
      </c>
      <c r="AI394" s="161">
        <f t="shared" si="320"/>
        <v>-11.607144609638214</v>
      </c>
      <c r="AJ394" s="161">
        <f t="shared" si="321"/>
        <v>-11.99009514246046</v>
      </c>
      <c r="AK394" s="161">
        <f t="shared" si="322"/>
        <v>-12.458145793687649</v>
      </c>
      <c r="AL394" s="161">
        <f t="shared" si="323"/>
        <v>-12.937498804390493</v>
      </c>
      <c r="AM394" s="161">
        <f t="shared" si="324"/>
        <v>-13.532434244931906</v>
      </c>
      <c r="AN394" s="81"/>
      <c r="AO394" s="81"/>
      <c r="AP394" s="95">
        <v>6710</v>
      </c>
      <c r="AQ394" s="94">
        <f t="shared" si="306"/>
        <v>103.84980665468136</v>
      </c>
      <c r="AR394" s="94">
        <f t="shared" si="307"/>
        <v>179.73145007124069</v>
      </c>
      <c r="AS394" s="94">
        <f t="shared" si="308"/>
        <v>280.83039073631363</v>
      </c>
      <c r="AT394" s="94">
        <f t="shared" si="309"/>
        <v>404.39576266029161</v>
      </c>
      <c r="AU394" s="94">
        <f t="shared" si="310"/>
        <v>530.94495748584291</v>
      </c>
      <c r="AV394" s="94">
        <f t="shared" si="311"/>
        <v>688.00791378877591</v>
      </c>
      <c r="AW394" s="81"/>
      <c r="AX394" s="95">
        <v>6710</v>
      </c>
      <c r="AY394" s="99">
        <f>'Max limit'!AX394*Input!PrimaryDrive_ratio*Input!Gear1_ratio*Input!FinalDrive_ratio</f>
        <v>592.18191268191276</v>
      </c>
      <c r="AZ394" s="99">
        <f t="shared" si="325"/>
        <v>9.8696985446985455</v>
      </c>
      <c r="BA394" s="99">
        <f>AZ394*Input!$N$23</f>
        <v>23223.380936278583</v>
      </c>
      <c r="BB394" s="97">
        <f t="shared" si="312"/>
        <v>23.223380936278584</v>
      </c>
      <c r="BC394" s="95">
        <v>6710</v>
      </c>
      <c r="BD394" s="99">
        <f>'Max limit'!AX394*Input!PrimaryDrive_ratio*Input!Gear2_ratio*Input!FinalDrive_ratio</f>
        <v>779.04820512820504</v>
      </c>
      <c r="BE394" s="99">
        <f t="shared" si="326"/>
        <v>12.984136752136751</v>
      </c>
      <c r="BF394" s="99">
        <f>BE394*Input!$N$23</f>
        <v>30551.647809504266</v>
      </c>
      <c r="BG394" s="100">
        <f t="shared" si="327"/>
        <v>30.551647809504267</v>
      </c>
      <c r="BH394" s="95">
        <v>6710</v>
      </c>
      <c r="BI394" s="99">
        <f>'Max limit'!AX394*Input!PrimaryDrive_ratio*Input!Gear3_ratio*Input!FinalDrive_ratio</f>
        <v>973.81025641025633</v>
      </c>
      <c r="BJ394" s="99">
        <f t="shared" si="328"/>
        <v>16.23017094017094</v>
      </c>
      <c r="BK394" s="99">
        <f>BJ394*Input!$N$23</f>
        <v>38189.559761880337</v>
      </c>
      <c r="BL394" s="100">
        <f t="shared" si="329"/>
        <v>38.189559761880339</v>
      </c>
      <c r="BM394" s="95">
        <v>6710</v>
      </c>
      <c r="BN394" s="99">
        <f>'Max limit'!AX394*Input!PrimaryDrive_ratio*Input!Gear4_ratio*Input!FinalDrive_ratio</f>
        <v>1168.5723076923077</v>
      </c>
      <c r="BO394" s="99">
        <f t="shared" si="330"/>
        <v>19.47620512820513</v>
      </c>
      <c r="BP394" s="99">
        <f>BO394*Input!$N$23</f>
        <v>45827.471714256404</v>
      </c>
      <c r="BQ394" s="100">
        <f t="shared" si="331"/>
        <v>45.827471714256404</v>
      </c>
      <c r="BR394" s="95">
        <v>6710</v>
      </c>
      <c r="BS394" s="99">
        <f>'Max limit'!AX394*Input!PrimaryDrive_ratio*Input!Gear5_ratio*Input!FinalDrive_ratio</f>
        <v>1338.9891025641025</v>
      </c>
      <c r="BT394" s="99">
        <f t="shared" si="332"/>
        <v>22.316485042735042</v>
      </c>
      <c r="BU394" s="99">
        <f>BT394*Input!$N$23</f>
        <v>52510.644672585462</v>
      </c>
      <c r="BV394" s="100">
        <f t="shared" si="333"/>
        <v>52.510644672585464</v>
      </c>
      <c r="BW394" s="95">
        <v>6710</v>
      </c>
      <c r="BX394" s="99">
        <f>'Max limit'!AX394*Input!PrimaryDrive_ratio*Input!Gear6_ratio*Input!FinalDrive_ratio</f>
        <v>1524.2247491638796</v>
      </c>
      <c r="BY394" s="99">
        <f t="shared" si="334"/>
        <v>25.403745819397994</v>
      </c>
      <c r="BZ394" s="99">
        <f>BY394*Input!$N$23</f>
        <v>59774.963105551833</v>
      </c>
      <c r="CA394" s="100">
        <f t="shared" si="335"/>
        <v>59.774963105551834</v>
      </c>
      <c r="CC394" s="95">
        <v>6710</v>
      </c>
      <c r="CD394" s="94">
        <f t="shared" si="336"/>
        <v>23</v>
      </c>
      <c r="CE394" s="94">
        <f t="shared" si="337"/>
        <v>30.5</v>
      </c>
      <c r="CF394" s="94">
        <f t="shared" si="338"/>
        <v>38</v>
      </c>
      <c r="CG394" s="94">
        <f t="shared" si="339"/>
        <v>46</v>
      </c>
      <c r="CH394" s="94">
        <f t="shared" si="340"/>
        <v>52.5</v>
      </c>
      <c r="CI394" s="94">
        <f t="shared" si="341"/>
        <v>60</v>
      </c>
      <c r="CK394" s="95">
        <v>6710</v>
      </c>
      <c r="CL394" s="162">
        <f t="shared" si="342"/>
        <v>9.8696985446985455</v>
      </c>
      <c r="CM394" s="162">
        <f t="shared" si="343"/>
        <v>12.984136752136751</v>
      </c>
      <c r="CN394" s="162">
        <f t="shared" si="344"/>
        <v>16.23017094017094</v>
      </c>
      <c r="CO394" s="162">
        <f t="shared" si="345"/>
        <v>19.47620512820513</v>
      </c>
      <c r="CP394" s="162">
        <f t="shared" si="346"/>
        <v>22.316485042735042</v>
      </c>
      <c r="CQ394" s="162">
        <f t="shared" si="347"/>
        <v>25.403745819397994</v>
      </c>
    </row>
    <row r="395" spans="1:95" ht="19.5" thickTop="1" thickBot="1">
      <c r="A395" s="70">
        <v>6760</v>
      </c>
      <c r="B395" s="70">
        <v>99.701999999999998</v>
      </c>
      <c r="C395" s="70">
        <v>103.58499999999999</v>
      </c>
      <c r="D395" s="70">
        <v>93.483999999999995</v>
      </c>
      <c r="E395" s="70">
        <v>5.0579999999999998</v>
      </c>
      <c r="G395" s="92">
        <v>1</v>
      </c>
      <c r="H395" s="93">
        <f t="shared" ref="H395:H458" si="348">1 + (ROW() - ROW($H$74)) * (79 / 1748)</f>
        <v>15.507437070938215</v>
      </c>
      <c r="O395" s="95">
        <v>6720</v>
      </c>
      <c r="P395" s="94">
        <f t="shared" si="300"/>
        <v>12.881950045317572</v>
      </c>
      <c r="Q395" s="94">
        <f t="shared" si="301"/>
        <v>13.082826304811711</v>
      </c>
      <c r="R395" s="94">
        <f t="shared" si="302"/>
        <v>13.090455371618843</v>
      </c>
      <c r="S395" s="94">
        <f t="shared" si="303"/>
        <v>12.779866178063708</v>
      </c>
      <c r="T395" s="94">
        <f t="shared" si="304"/>
        <v>12.453028969179494</v>
      </c>
      <c r="U395" s="94">
        <f t="shared" si="305"/>
        <v>11.900519671110866</v>
      </c>
      <c r="V395" s="82"/>
      <c r="W395" s="95">
        <v>6720</v>
      </c>
      <c r="X395" s="161">
        <f t="shared" si="313"/>
        <v>9.0015383065852621</v>
      </c>
      <c r="Y395" s="161">
        <f t="shared" si="314"/>
        <v>9.0650548585136583</v>
      </c>
      <c r="Z395" s="161">
        <f t="shared" si="315"/>
        <v>8.9631083404217495</v>
      </c>
      <c r="AA395" s="161">
        <f t="shared" si="316"/>
        <v>8.6146535777730637</v>
      </c>
      <c r="AB395" s="161">
        <f t="shared" si="317"/>
        <v>8.2492495855528229</v>
      </c>
      <c r="AC395" s="161">
        <f t="shared" si="318"/>
        <v>7.6967402874841975</v>
      </c>
      <c r="AD395" s="82"/>
      <c r="AE395" s="82"/>
      <c r="AF395" s="82"/>
      <c r="AG395" s="95">
        <v>6720</v>
      </c>
      <c r="AH395" s="161">
        <f t="shared" si="319"/>
        <v>-11.320887506092575</v>
      </c>
      <c r="AI395" s="161">
        <f t="shared" si="320"/>
        <v>-11.609175334676898</v>
      </c>
      <c r="AJ395" s="161">
        <f t="shared" si="321"/>
        <v>-11.993268150333405</v>
      </c>
      <c r="AK395" s="161">
        <f t="shared" si="322"/>
        <v>-12.46271492502469</v>
      </c>
      <c r="AL395" s="161">
        <f t="shared" si="323"/>
        <v>-12.943497772400281</v>
      </c>
      <c r="AM395" s="161">
        <f t="shared" si="324"/>
        <v>-13.540207814314398</v>
      </c>
      <c r="AN395" s="81"/>
      <c r="AO395" s="81"/>
      <c r="AP395" s="95">
        <v>6720</v>
      </c>
      <c r="AQ395" s="94">
        <f t="shared" si="306"/>
        <v>104.15957473519208</v>
      </c>
      <c r="AR395" s="94">
        <f t="shared" si="307"/>
        <v>180.26756148145355</v>
      </c>
      <c r="AS395" s="94">
        <f t="shared" si="308"/>
        <v>281.6680648147713</v>
      </c>
      <c r="AT395" s="94">
        <f t="shared" si="309"/>
        <v>405.60201333327046</v>
      </c>
      <c r="AU395" s="94">
        <f t="shared" si="310"/>
        <v>532.52868504042669</v>
      </c>
      <c r="AV395" s="94">
        <f t="shared" si="311"/>
        <v>690.06013610575337</v>
      </c>
      <c r="AW395" s="81"/>
      <c r="AX395" s="95">
        <v>6720</v>
      </c>
      <c r="AY395" s="99">
        <f>'Max limit'!AX395*Input!PrimaryDrive_ratio*Input!Gear1_ratio*Input!FinalDrive_ratio</f>
        <v>593.06444906444904</v>
      </c>
      <c r="AZ395" s="99">
        <f t="shared" si="325"/>
        <v>9.8844074844074843</v>
      </c>
      <c r="BA395" s="99">
        <f>AZ395*Input!$N$23</f>
        <v>23257.991041995836</v>
      </c>
      <c r="BB395" s="97">
        <f t="shared" si="312"/>
        <v>23.257991041995837</v>
      </c>
      <c r="BC395" s="95">
        <v>6720</v>
      </c>
      <c r="BD395" s="99">
        <f>'Max limit'!AX395*Input!PrimaryDrive_ratio*Input!Gear2_ratio*Input!FinalDrive_ratio</f>
        <v>780.20923076923066</v>
      </c>
      <c r="BE395" s="99">
        <f t="shared" si="326"/>
        <v>13.003487179487177</v>
      </c>
      <c r="BF395" s="99">
        <f>BE395*Input!$N$23</f>
        <v>30597.179326358964</v>
      </c>
      <c r="BG395" s="100">
        <f t="shared" si="327"/>
        <v>30.597179326358965</v>
      </c>
      <c r="BH395" s="95">
        <v>6720</v>
      </c>
      <c r="BI395" s="99">
        <f>'Max limit'!AX395*Input!PrimaryDrive_ratio*Input!Gear3_ratio*Input!FinalDrive_ratio</f>
        <v>975.26153846153829</v>
      </c>
      <c r="BJ395" s="99">
        <f t="shared" si="328"/>
        <v>16.254358974358972</v>
      </c>
      <c r="BK395" s="99">
        <f>BJ395*Input!$N$23</f>
        <v>38246.474157948709</v>
      </c>
      <c r="BL395" s="100">
        <f t="shared" si="329"/>
        <v>38.246474157948711</v>
      </c>
      <c r="BM395" s="95">
        <v>6720</v>
      </c>
      <c r="BN395" s="99">
        <f>'Max limit'!AX395*Input!PrimaryDrive_ratio*Input!Gear4_ratio*Input!FinalDrive_ratio</f>
        <v>1170.313846153846</v>
      </c>
      <c r="BO395" s="99">
        <f t="shared" si="330"/>
        <v>19.505230769230767</v>
      </c>
      <c r="BP395" s="99">
        <f>BO395*Input!$N$23</f>
        <v>45895.768989538446</v>
      </c>
      <c r="BQ395" s="100">
        <f t="shared" si="331"/>
        <v>45.895768989538446</v>
      </c>
      <c r="BR395" s="95">
        <v>6720</v>
      </c>
      <c r="BS395" s="99">
        <f>'Max limit'!AX395*Input!PrimaryDrive_ratio*Input!Gear5_ratio*Input!FinalDrive_ratio</f>
        <v>1340.9846153846152</v>
      </c>
      <c r="BT395" s="99">
        <f t="shared" si="332"/>
        <v>22.349743589743586</v>
      </c>
      <c r="BU395" s="99">
        <f>BT395*Input!$N$23</f>
        <v>52588.901967179467</v>
      </c>
      <c r="BV395" s="100">
        <f t="shared" si="333"/>
        <v>52.588901967179467</v>
      </c>
      <c r="BW395" s="95">
        <v>6720</v>
      </c>
      <c r="BX395" s="99">
        <f>'Max limit'!AX395*Input!PrimaryDrive_ratio*Input!Gear6_ratio*Input!FinalDrive_ratio</f>
        <v>1526.496321070234</v>
      </c>
      <c r="BY395" s="99">
        <f t="shared" si="334"/>
        <v>25.441605351170566</v>
      </c>
      <c r="BZ395" s="99">
        <f>BY395*Input!$N$23</f>
        <v>59864.046508093626</v>
      </c>
      <c r="CA395" s="100">
        <f t="shared" si="335"/>
        <v>59.864046508093629</v>
      </c>
      <c r="CC395" s="95">
        <v>6720</v>
      </c>
      <c r="CD395" s="94">
        <f t="shared" si="336"/>
        <v>23.5</v>
      </c>
      <c r="CE395" s="94">
        <f t="shared" si="337"/>
        <v>30.5</v>
      </c>
      <c r="CF395" s="94">
        <f t="shared" si="338"/>
        <v>38</v>
      </c>
      <c r="CG395" s="94">
        <f t="shared" si="339"/>
        <v>46</v>
      </c>
      <c r="CH395" s="94">
        <f t="shared" si="340"/>
        <v>52.5</v>
      </c>
      <c r="CI395" s="94">
        <f t="shared" si="341"/>
        <v>60</v>
      </c>
      <c r="CK395" s="95">
        <v>6720</v>
      </c>
      <c r="CL395" s="162">
        <f t="shared" si="342"/>
        <v>9.8844074844074843</v>
      </c>
      <c r="CM395" s="162">
        <f t="shared" si="343"/>
        <v>13.003487179487177</v>
      </c>
      <c r="CN395" s="162">
        <f t="shared" si="344"/>
        <v>16.254358974358972</v>
      </c>
      <c r="CO395" s="162">
        <f t="shared" si="345"/>
        <v>19.505230769230767</v>
      </c>
      <c r="CP395" s="162">
        <f t="shared" si="346"/>
        <v>22.349743589743586</v>
      </c>
      <c r="CQ395" s="162">
        <f t="shared" si="347"/>
        <v>25.441605351170566</v>
      </c>
    </row>
    <row r="396" spans="1:95" ht="19.5" thickTop="1" thickBot="1">
      <c r="A396" s="70">
        <v>6770</v>
      </c>
      <c r="B396" s="70">
        <v>99.953000000000003</v>
      </c>
      <c r="C396" s="70">
        <v>103.693</v>
      </c>
      <c r="D396" s="70">
        <v>93.724000000000004</v>
      </c>
      <c r="E396" s="70">
        <v>5.0659999999999998</v>
      </c>
      <c r="G396" s="92">
        <v>1</v>
      </c>
      <c r="H396" s="93">
        <f t="shared" si="348"/>
        <v>15.552631578947368</v>
      </c>
      <c r="O396" s="95">
        <v>6730</v>
      </c>
      <c r="P396" s="94">
        <f t="shared" si="300"/>
        <v>12.880945676669064</v>
      </c>
      <c r="Q396" s="94">
        <f t="shared" si="301"/>
        <v>13.08102652675767</v>
      </c>
      <c r="R396" s="94">
        <f t="shared" si="302"/>
        <v>13.087566523321875</v>
      </c>
      <c r="S396" s="94">
        <f t="shared" si="303"/>
        <v>12.775668071914717</v>
      </c>
      <c r="T396" s="94">
        <f t="shared" si="304"/>
        <v>12.447466097241898</v>
      </c>
      <c r="U396" s="94">
        <f t="shared" si="305"/>
        <v>11.893311202770604</v>
      </c>
      <c r="V396" s="82"/>
      <c r="W396" s="95">
        <v>6730</v>
      </c>
      <c r="X396" s="161">
        <f t="shared" si="313"/>
        <v>9.0005339379367548</v>
      </c>
      <c r="Y396" s="161">
        <f t="shared" si="314"/>
        <v>9.0632550804596175</v>
      </c>
      <c r="Z396" s="161">
        <f t="shared" si="315"/>
        <v>8.9602194921247822</v>
      </c>
      <c r="AA396" s="161">
        <f t="shared" si="316"/>
        <v>8.6104554716240731</v>
      </c>
      <c r="AB396" s="161">
        <f t="shared" si="317"/>
        <v>8.2436867136152294</v>
      </c>
      <c r="AC396" s="161">
        <f t="shared" si="318"/>
        <v>7.6895318191439346</v>
      </c>
      <c r="AD396" s="82"/>
      <c r="AE396" s="82"/>
      <c r="AF396" s="82"/>
      <c r="AG396" s="95">
        <v>6730</v>
      </c>
      <c r="AH396" s="161">
        <f t="shared" si="319"/>
        <v>-11.322062617411328</v>
      </c>
      <c r="AI396" s="161">
        <f t="shared" si="320"/>
        <v>-11.611209083877965</v>
      </c>
      <c r="AJ396" s="161">
        <f t="shared" si="321"/>
        <v>-11.996445883460071</v>
      </c>
      <c r="AK396" s="161">
        <f t="shared" si="322"/>
        <v>-12.46729086072709</v>
      </c>
      <c r="AL396" s="161">
        <f t="shared" si="323"/>
        <v>-12.949505674092883</v>
      </c>
      <c r="AM396" s="161">
        <f t="shared" si="324"/>
        <v>-13.547992960121881</v>
      </c>
      <c r="AN396" s="81"/>
      <c r="AO396" s="81"/>
      <c r="AP396" s="95">
        <v>6730</v>
      </c>
      <c r="AQ396" s="94">
        <f t="shared" si="306"/>
        <v>104.46980412334322</v>
      </c>
      <c r="AR396" s="94">
        <f t="shared" si="307"/>
        <v>180.80447127053506</v>
      </c>
      <c r="AS396" s="94">
        <f t="shared" si="308"/>
        <v>282.50698636021099</v>
      </c>
      <c r="AT396" s="94">
        <f t="shared" si="309"/>
        <v>406.81006035870411</v>
      </c>
      <c r="AU396" s="94">
        <f t="shared" si="310"/>
        <v>534.11477108727377</v>
      </c>
      <c r="AV396" s="94">
        <f t="shared" si="311"/>
        <v>692.11541459892908</v>
      </c>
      <c r="AW396" s="81"/>
      <c r="AX396" s="95">
        <v>6730</v>
      </c>
      <c r="AY396" s="99">
        <f>'Max limit'!AX396*Input!PrimaryDrive_ratio*Input!Gear1_ratio*Input!FinalDrive_ratio</f>
        <v>593.94698544698554</v>
      </c>
      <c r="AZ396" s="99">
        <f t="shared" si="325"/>
        <v>9.8991164241164249</v>
      </c>
      <c r="BA396" s="99">
        <f>AZ396*Input!$N$23</f>
        <v>23292.601147713096</v>
      </c>
      <c r="BB396" s="97">
        <f t="shared" si="312"/>
        <v>23.292601147713096</v>
      </c>
      <c r="BC396" s="95">
        <v>6730</v>
      </c>
      <c r="BD396" s="99">
        <f>'Max limit'!AX396*Input!PrimaryDrive_ratio*Input!Gear2_ratio*Input!FinalDrive_ratio</f>
        <v>781.37025641025639</v>
      </c>
      <c r="BE396" s="99">
        <f t="shared" si="326"/>
        <v>13.022837606837607</v>
      </c>
      <c r="BF396" s="99">
        <f>BE396*Input!$N$23</f>
        <v>30642.71084321367</v>
      </c>
      <c r="BG396" s="100">
        <f t="shared" si="327"/>
        <v>30.642710843213671</v>
      </c>
      <c r="BH396" s="95">
        <v>6730</v>
      </c>
      <c r="BI396" s="99">
        <f>'Max limit'!AX396*Input!PrimaryDrive_ratio*Input!Gear3_ratio*Input!FinalDrive_ratio</f>
        <v>976.71282051282037</v>
      </c>
      <c r="BJ396" s="99">
        <f t="shared" si="328"/>
        <v>16.278547008547005</v>
      </c>
      <c r="BK396" s="99">
        <f>BJ396*Input!$N$23</f>
        <v>38303.388554017081</v>
      </c>
      <c r="BL396" s="100">
        <f t="shared" si="329"/>
        <v>38.303388554017083</v>
      </c>
      <c r="BM396" s="95">
        <v>6730</v>
      </c>
      <c r="BN396" s="99">
        <f>'Max limit'!AX396*Input!PrimaryDrive_ratio*Input!Gear4_ratio*Input!FinalDrive_ratio</f>
        <v>1172.0553846153848</v>
      </c>
      <c r="BO396" s="99">
        <f t="shared" si="330"/>
        <v>19.534256410256415</v>
      </c>
      <c r="BP396" s="99">
        <f>BO396*Input!$N$23</f>
        <v>45964.066264820518</v>
      </c>
      <c r="BQ396" s="100">
        <f t="shared" si="331"/>
        <v>45.964066264820516</v>
      </c>
      <c r="BR396" s="95">
        <v>6730</v>
      </c>
      <c r="BS396" s="99">
        <f>'Max limit'!AX396*Input!PrimaryDrive_ratio*Input!Gear5_ratio*Input!FinalDrive_ratio</f>
        <v>1342.980128205128</v>
      </c>
      <c r="BT396" s="99">
        <f t="shared" si="332"/>
        <v>22.383002136752133</v>
      </c>
      <c r="BU396" s="99">
        <f>BT396*Input!$N$23</f>
        <v>52667.159261773486</v>
      </c>
      <c r="BV396" s="100">
        <f t="shared" si="333"/>
        <v>52.667159261773485</v>
      </c>
      <c r="BW396" s="95">
        <v>6730</v>
      </c>
      <c r="BX396" s="99">
        <f>'Max limit'!AX396*Input!PrimaryDrive_ratio*Input!Gear6_ratio*Input!FinalDrive_ratio</f>
        <v>1528.7678929765887</v>
      </c>
      <c r="BY396" s="99">
        <f t="shared" si="334"/>
        <v>25.479464882943144</v>
      </c>
      <c r="BZ396" s="99">
        <f>BY396*Input!$N$23</f>
        <v>59953.129910635442</v>
      </c>
      <c r="CA396" s="100">
        <f t="shared" si="335"/>
        <v>59.95312991063544</v>
      </c>
      <c r="CC396" s="95">
        <v>6730</v>
      </c>
      <c r="CD396" s="94">
        <f t="shared" si="336"/>
        <v>23.5</v>
      </c>
      <c r="CE396" s="94">
        <f t="shared" si="337"/>
        <v>30.5</v>
      </c>
      <c r="CF396" s="94">
        <f t="shared" si="338"/>
        <v>38.5</v>
      </c>
      <c r="CG396" s="94">
        <f t="shared" si="339"/>
        <v>46</v>
      </c>
      <c r="CH396" s="94">
        <f t="shared" si="340"/>
        <v>52.5</v>
      </c>
      <c r="CI396" s="94">
        <f t="shared" si="341"/>
        <v>60</v>
      </c>
      <c r="CK396" s="95">
        <v>6730</v>
      </c>
      <c r="CL396" s="162">
        <f t="shared" si="342"/>
        <v>9.8991164241164249</v>
      </c>
      <c r="CM396" s="162">
        <f t="shared" si="343"/>
        <v>13.022837606837607</v>
      </c>
      <c r="CN396" s="162">
        <f t="shared" si="344"/>
        <v>16.278547008547005</v>
      </c>
      <c r="CO396" s="162">
        <f t="shared" si="345"/>
        <v>19.534256410256415</v>
      </c>
      <c r="CP396" s="162">
        <f t="shared" si="346"/>
        <v>22.383002136752133</v>
      </c>
      <c r="CQ396" s="162">
        <f t="shared" si="347"/>
        <v>25.479464882943144</v>
      </c>
    </row>
    <row r="397" spans="1:95" ht="19.5" thickTop="1" thickBot="1">
      <c r="A397" s="70">
        <v>6780</v>
      </c>
      <c r="B397" s="70">
        <v>100.188</v>
      </c>
      <c r="C397" s="70">
        <v>103.783</v>
      </c>
      <c r="D397" s="70">
        <v>93.950999999999993</v>
      </c>
      <c r="E397" s="70">
        <v>5.0709999999999997</v>
      </c>
      <c r="G397" s="92">
        <v>1</v>
      </c>
      <c r="H397" s="93">
        <f t="shared" si="348"/>
        <v>15.597826086956522</v>
      </c>
      <c r="O397" s="95">
        <v>6740</v>
      </c>
      <c r="P397" s="94">
        <f t="shared" si="300"/>
        <v>12.879939814535579</v>
      </c>
      <c r="Q397" s="94">
        <f t="shared" si="301"/>
        <v>13.079224072453735</v>
      </c>
      <c r="R397" s="94">
        <f t="shared" si="302"/>
        <v>13.084673379339705</v>
      </c>
      <c r="S397" s="94">
        <f t="shared" si="303"/>
        <v>12.771463723228702</v>
      </c>
      <c r="T397" s="94">
        <f t="shared" si="304"/>
        <v>12.441894953375771</v>
      </c>
      <c r="U397" s="94">
        <f t="shared" si="305"/>
        <v>11.886092015518312</v>
      </c>
      <c r="V397" s="82"/>
      <c r="W397" s="95">
        <v>6740</v>
      </c>
      <c r="X397" s="161">
        <f t="shared" si="313"/>
        <v>8.9995280758032674</v>
      </c>
      <c r="Y397" s="161">
        <f t="shared" si="314"/>
        <v>9.0614526261556829</v>
      </c>
      <c r="Z397" s="161">
        <f t="shared" si="315"/>
        <v>8.9573263481426117</v>
      </c>
      <c r="AA397" s="161">
        <f t="shared" si="316"/>
        <v>8.60625112293806</v>
      </c>
      <c r="AB397" s="161">
        <f t="shared" si="317"/>
        <v>8.2381155697491018</v>
      </c>
      <c r="AC397" s="161">
        <f t="shared" si="318"/>
        <v>7.6823126318916417</v>
      </c>
      <c r="AD397" s="82"/>
      <c r="AE397" s="82"/>
      <c r="AF397" s="82"/>
      <c r="AG397" s="95">
        <v>6740</v>
      </c>
      <c r="AH397" s="161">
        <f t="shared" si="319"/>
        <v>-11.323239476107508</v>
      </c>
      <c r="AI397" s="161">
        <f t="shared" si="320"/>
        <v>-11.613245857241411</v>
      </c>
      <c r="AJ397" s="161">
        <f t="shared" si="321"/>
        <v>-11.999628341840456</v>
      </c>
      <c r="AK397" s="161">
        <f t="shared" si="322"/>
        <v>-12.471873600794844</v>
      </c>
      <c r="AL397" s="161">
        <f t="shared" si="323"/>
        <v>-12.955522509468301</v>
      </c>
      <c r="AM397" s="161">
        <f t="shared" si="324"/>
        <v>-13.555789682354359</v>
      </c>
      <c r="AN397" s="81"/>
      <c r="AO397" s="81"/>
      <c r="AP397" s="95">
        <v>6740</v>
      </c>
      <c r="AQ397" s="94">
        <f t="shared" si="306"/>
        <v>104.78049481913469</v>
      </c>
      <c r="AR397" s="94">
        <f t="shared" si="307"/>
        <v>181.342179438485</v>
      </c>
      <c r="AS397" s="94">
        <f t="shared" si="308"/>
        <v>283.34715537263298</v>
      </c>
      <c r="AT397" s="94">
        <f t="shared" si="309"/>
        <v>408.01990373659135</v>
      </c>
      <c r="AU397" s="94">
        <f t="shared" si="310"/>
        <v>535.70321562638389</v>
      </c>
      <c r="AV397" s="94">
        <f t="shared" si="311"/>
        <v>694.17374926830291</v>
      </c>
      <c r="AW397" s="81"/>
      <c r="AX397" s="95">
        <v>6740</v>
      </c>
      <c r="AY397" s="99">
        <f>'Max limit'!AX397*Input!PrimaryDrive_ratio*Input!Gear1_ratio*Input!FinalDrive_ratio</f>
        <v>594.82952182952181</v>
      </c>
      <c r="AZ397" s="99">
        <f t="shared" si="325"/>
        <v>9.9138253638253637</v>
      </c>
      <c r="BA397" s="99">
        <f>AZ397*Input!$N$23</f>
        <v>23327.211253430349</v>
      </c>
      <c r="BB397" s="97">
        <f t="shared" si="312"/>
        <v>23.327211253430349</v>
      </c>
      <c r="BC397" s="95">
        <v>6740</v>
      </c>
      <c r="BD397" s="99">
        <f>'Max limit'!AX397*Input!PrimaryDrive_ratio*Input!Gear2_ratio*Input!FinalDrive_ratio</f>
        <v>782.53128205128201</v>
      </c>
      <c r="BE397" s="99">
        <f t="shared" si="326"/>
        <v>13.042188034188033</v>
      </c>
      <c r="BF397" s="99">
        <f>BE397*Input!$N$23</f>
        <v>30688.242360068369</v>
      </c>
      <c r="BG397" s="100">
        <f t="shared" si="327"/>
        <v>30.688242360068369</v>
      </c>
      <c r="BH397" s="95">
        <v>6740</v>
      </c>
      <c r="BI397" s="99">
        <f>'Max limit'!AX397*Input!PrimaryDrive_ratio*Input!Gear3_ratio*Input!FinalDrive_ratio</f>
        <v>978.16410256410256</v>
      </c>
      <c r="BJ397" s="99">
        <f t="shared" si="328"/>
        <v>16.302735042735044</v>
      </c>
      <c r="BK397" s="99">
        <f>BJ397*Input!$N$23</f>
        <v>38360.302950085468</v>
      </c>
      <c r="BL397" s="100">
        <f t="shared" si="329"/>
        <v>38.360302950085469</v>
      </c>
      <c r="BM397" s="95">
        <v>6740</v>
      </c>
      <c r="BN397" s="99">
        <f>'Max limit'!AX397*Input!PrimaryDrive_ratio*Input!Gear4_ratio*Input!FinalDrive_ratio</f>
        <v>1173.7969230769231</v>
      </c>
      <c r="BO397" s="99">
        <f t="shared" si="330"/>
        <v>19.563282051282052</v>
      </c>
      <c r="BP397" s="99">
        <f>BO397*Input!$N$23</f>
        <v>46032.36354010256</v>
      </c>
      <c r="BQ397" s="100">
        <f t="shared" si="331"/>
        <v>46.032363540102558</v>
      </c>
      <c r="BR397" s="95">
        <v>6740</v>
      </c>
      <c r="BS397" s="99">
        <f>'Max limit'!AX397*Input!PrimaryDrive_ratio*Input!Gear5_ratio*Input!FinalDrive_ratio</f>
        <v>1344.9756410256409</v>
      </c>
      <c r="BT397" s="99">
        <f t="shared" si="332"/>
        <v>22.416260683760683</v>
      </c>
      <c r="BU397" s="99">
        <f>BT397*Input!$N$23</f>
        <v>52745.416556367512</v>
      </c>
      <c r="BV397" s="100">
        <f t="shared" si="333"/>
        <v>52.745416556367509</v>
      </c>
      <c r="BW397" s="95">
        <v>6740</v>
      </c>
      <c r="BX397" s="99">
        <f>'Max limit'!AX397*Input!PrimaryDrive_ratio*Input!Gear6_ratio*Input!FinalDrive_ratio</f>
        <v>1531.0394648829431</v>
      </c>
      <c r="BY397" s="99">
        <f t="shared" si="334"/>
        <v>25.51732441471572</v>
      </c>
      <c r="BZ397" s="99">
        <f>BY397*Input!$N$23</f>
        <v>60042.21331317725</v>
      </c>
      <c r="CA397" s="100">
        <f t="shared" si="335"/>
        <v>60.04221331317725</v>
      </c>
      <c r="CC397" s="95">
        <v>6740</v>
      </c>
      <c r="CD397" s="94">
        <f t="shared" si="336"/>
        <v>23.5</v>
      </c>
      <c r="CE397" s="94">
        <f t="shared" si="337"/>
        <v>30.5</v>
      </c>
      <c r="CF397" s="94">
        <f t="shared" si="338"/>
        <v>38.5</v>
      </c>
      <c r="CG397" s="94">
        <f t="shared" si="339"/>
        <v>46</v>
      </c>
      <c r="CH397" s="94">
        <f t="shared" si="340"/>
        <v>52.5</v>
      </c>
      <c r="CI397" s="94">
        <f t="shared" si="341"/>
        <v>60</v>
      </c>
      <c r="CK397" s="95">
        <v>6740</v>
      </c>
      <c r="CL397" s="162">
        <f t="shared" si="342"/>
        <v>9.9138253638253637</v>
      </c>
      <c r="CM397" s="162">
        <f t="shared" si="343"/>
        <v>13.042188034188033</v>
      </c>
      <c r="CN397" s="162">
        <f t="shared" si="344"/>
        <v>16.302735042735044</v>
      </c>
      <c r="CO397" s="162">
        <f t="shared" si="345"/>
        <v>19.563282051282052</v>
      </c>
      <c r="CP397" s="162">
        <f t="shared" si="346"/>
        <v>22.416260683760683</v>
      </c>
      <c r="CQ397" s="162">
        <f t="shared" si="347"/>
        <v>25.51732441471572</v>
      </c>
    </row>
    <row r="398" spans="1:95" ht="19.5" thickTop="1" thickBot="1">
      <c r="A398" s="70">
        <v>6790</v>
      </c>
      <c r="B398" s="70">
        <v>100.42700000000001</v>
      </c>
      <c r="C398" s="70">
        <v>103.877</v>
      </c>
      <c r="D398" s="70">
        <v>94.177000000000007</v>
      </c>
      <c r="E398" s="70">
        <v>5.0810000000000004</v>
      </c>
      <c r="G398" s="92">
        <v>1</v>
      </c>
      <c r="H398" s="93">
        <f t="shared" si="348"/>
        <v>15.643020594965675</v>
      </c>
      <c r="O398" s="95">
        <v>6750</v>
      </c>
      <c r="P398" s="94">
        <f t="shared" si="300"/>
        <v>12.878932458917111</v>
      </c>
      <c r="Q398" s="94">
        <f t="shared" si="301"/>
        <v>13.077418941899909</v>
      </c>
      <c r="R398" s="94">
        <f t="shared" si="302"/>
        <v>13.081775939672337</v>
      </c>
      <c r="S398" s="94">
        <f t="shared" si="303"/>
        <v>12.767253132005665</v>
      </c>
      <c r="T398" s="94">
        <f t="shared" si="304"/>
        <v>12.436315537581113</v>
      </c>
      <c r="U398" s="94">
        <f t="shared" si="305"/>
        <v>11.878862109353989</v>
      </c>
      <c r="V398" s="82"/>
      <c r="W398" s="95">
        <v>6750</v>
      </c>
      <c r="X398" s="161">
        <f t="shared" si="313"/>
        <v>8.9985207201848016</v>
      </c>
      <c r="Y398" s="161">
        <f t="shared" si="314"/>
        <v>9.0596474956018529</v>
      </c>
      <c r="Z398" s="161">
        <f t="shared" si="315"/>
        <v>8.9544289084752435</v>
      </c>
      <c r="AA398" s="161">
        <f t="shared" si="316"/>
        <v>8.602040531715021</v>
      </c>
      <c r="AB398" s="161">
        <f t="shared" si="317"/>
        <v>8.2325361539544417</v>
      </c>
      <c r="AC398" s="161">
        <f t="shared" si="318"/>
        <v>7.6750827257273189</v>
      </c>
      <c r="AD398" s="82"/>
      <c r="AE398" s="82"/>
      <c r="AF398" s="82"/>
      <c r="AG398" s="95">
        <v>6750</v>
      </c>
      <c r="AH398" s="161">
        <f t="shared" si="319"/>
        <v>-11.324418082181113</v>
      </c>
      <c r="AI398" s="161">
        <f t="shared" si="320"/>
        <v>-11.615285654767238</v>
      </c>
      <c r="AJ398" s="161">
        <f t="shared" si="321"/>
        <v>-12.002815525474562</v>
      </c>
      <c r="AK398" s="161">
        <f t="shared" si="322"/>
        <v>-12.476463145227957</v>
      </c>
      <c r="AL398" s="161">
        <f t="shared" si="323"/>
        <v>-12.961548278526532</v>
      </c>
      <c r="AM398" s="161">
        <f t="shared" si="324"/>
        <v>-13.563597981011826</v>
      </c>
      <c r="AN398" s="81"/>
      <c r="AO398" s="81"/>
      <c r="AP398" s="95">
        <v>6750</v>
      </c>
      <c r="AQ398" s="94">
        <f t="shared" si="306"/>
        <v>105.0916468225665</v>
      </c>
      <c r="AR398" s="94">
        <f t="shared" si="307"/>
        <v>181.88068598530344</v>
      </c>
      <c r="AS398" s="94">
        <f t="shared" si="308"/>
        <v>284.18857185203677</v>
      </c>
      <c r="AT398" s="94">
        <f t="shared" si="309"/>
        <v>409.23154346693292</v>
      </c>
      <c r="AU398" s="94">
        <f t="shared" si="310"/>
        <v>537.29401865775696</v>
      </c>
      <c r="AV398" s="94">
        <f t="shared" si="311"/>
        <v>696.23514011387454</v>
      </c>
      <c r="AW398" s="81"/>
      <c r="AX398" s="95">
        <v>6750</v>
      </c>
      <c r="AY398" s="99">
        <f>'Max limit'!AX398*Input!PrimaryDrive_ratio*Input!Gear1_ratio*Input!FinalDrive_ratio</f>
        <v>595.7120582120582</v>
      </c>
      <c r="AZ398" s="99">
        <f t="shared" si="325"/>
        <v>9.9285343035343026</v>
      </c>
      <c r="BA398" s="99">
        <f>AZ398*Input!$N$23</f>
        <v>23361.821359147601</v>
      </c>
      <c r="BB398" s="97">
        <f t="shared" si="312"/>
        <v>23.361821359147601</v>
      </c>
      <c r="BC398" s="95">
        <v>6750</v>
      </c>
      <c r="BD398" s="99">
        <f>'Max limit'!AX398*Input!PrimaryDrive_ratio*Input!Gear2_ratio*Input!FinalDrive_ratio</f>
        <v>783.69230769230762</v>
      </c>
      <c r="BE398" s="99">
        <f t="shared" si="326"/>
        <v>13.06153846153846</v>
      </c>
      <c r="BF398" s="99">
        <f>BE398*Input!$N$23</f>
        <v>30733.773876923067</v>
      </c>
      <c r="BG398" s="100">
        <f t="shared" si="327"/>
        <v>30.733773876923067</v>
      </c>
      <c r="BH398" s="95">
        <v>6750</v>
      </c>
      <c r="BI398" s="99">
        <f>'Max limit'!AX398*Input!PrimaryDrive_ratio*Input!Gear3_ratio*Input!FinalDrive_ratio</f>
        <v>979.61538461538453</v>
      </c>
      <c r="BJ398" s="99">
        <f t="shared" si="328"/>
        <v>16.326923076923077</v>
      </c>
      <c r="BK398" s="99">
        <f>BJ398*Input!$N$23</f>
        <v>38417.21734615384</v>
      </c>
      <c r="BL398" s="100">
        <f t="shared" si="329"/>
        <v>38.417217346153841</v>
      </c>
      <c r="BM398" s="95">
        <v>6750</v>
      </c>
      <c r="BN398" s="99">
        <f>'Max limit'!AX398*Input!PrimaryDrive_ratio*Input!Gear4_ratio*Input!FinalDrive_ratio</f>
        <v>1175.5384615384614</v>
      </c>
      <c r="BO398" s="99">
        <f t="shared" si="330"/>
        <v>19.592307692307692</v>
      </c>
      <c r="BP398" s="99">
        <f>BO398*Input!$N$23</f>
        <v>46100.66081538461</v>
      </c>
      <c r="BQ398" s="100">
        <f t="shared" si="331"/>
        <v>46.100660815384607</v>
      </c>
      <c r="BR398" s="95">
        <v>6750</v>
      </c>
      <c r="BS398" s="99">
        <f>'Max limit'!AX398*Input!PrimaryDrive_ratio*Input!Gear5_ratio*Input!FinalDrive_ratio</f>
        <v>1346.9711538461538</v>
      </c>
      <c r="BT398" s="99">
        <f t="shared" si="332"/>
        <v>22.44951923076923</v>
      </c>
      <c r="BU398" s="99">
        <f>BT398*Input!$N$23</f>
        <v>52823.673850961524</v>
      </c>
      <c r="BV398" s="100">
        <f t="shared" si="333"/>
        <v>52.823673850961526</v>
      </c>
      <c r="BW398" s="95">
        <v>6750</v>
      </c>
      <c r="BX398" s="99">
        <f>'Max limit'!AX398*Input!PrimaryDrive_ratio*Input!Gear6_ratio*Input!FinalDrive_ratio</f>
        <v>1533.3110367892975</v>
      </c>
      <c r="BY398" s="99">
        <f t="shared" si="334"/>
        <v>25.555183946488292</v>
      </c>
      <c r="BZ398" s="99">
        <f>BY398*Input!$N$23</f>
        <v>60131.296715719051</v>
      </c>
      <c r="CA398" s="100">
        <f t="shared" si="335"/>
        <v>60.131296715719053</v>
      </c>
      <c r="CC398" s="95">
        <v>6750</v>
      </c>
      <c r="CD398" s="94">
        <f t="shared" si="336"/>
        <v>23.5</v>
      </c>
      <c r="CE398" s="94">
        <f t="shared" si="337"/>
        <v>30.5</v>
      </c>
      <c r="CF398" s="94">
        <f t="shared" si="338"/>
        <v>38.5</v>
      </c>
      <c r="CG398" s="94">
        <f t="shared" si="339"/>
        <v>46</v>
      </c>
      <c r="CH398" s="94">
        <f t="shared" si="340"/>
        <v>53</v>
      </c>
      <c r="CI398" s="94">
        <f t="shared" si="341"/>
        <v>60</v>
      </c>
      <c r="CK398" s="95">
        <v>6750</v>
      </c>
      <c r="CL398" s="162">
        <f t="shared" si="342"/>
        <v>9.9285343035343026</v>
      </c>
      <c r="CM398" s="162">
        <f t="shared" si="343"/>
        <v>13.06153846153846</v>
      </c>
      <c r="CN398" s="162">
        <f t="shared" si="344"/>
        <v>16.326923076923077</v>
      </c>
      <c r="CO398" s="162">
        <f t="shared" si="345"/>
        <v>19.592307692307692</v>
      </c>
      <c r="CP398" s="162">
        <f t="shared" si="346"/>
        <v>22.44951923076923</v>
      </c>
      <c r="CQ398" s="162">
        <f t="shared" si="347"/>
        <v>25.555183946488292</v>
      </c>
    </row>
    <row r="399" spans="1:95" ht="19.5" thickTop="1" thickBot="1">
      <c r="A399" s="70">
        <v>6800</v>
      </c>
      <c r="B399" s="70">
        <v>100.66500000000001</v>
      </c>
      <c r="C399" s="70">
        <v>103.97</v>
      </c>
      <c r="D399" s="70">
        <v>94.397999999999996</v>
      </c>
      <c r="E399" s="70">
        <v>5.0960000000000001</v>
      </c>
      <c r="G399" s="92">
        <v>1</v>
      </c>
      <c r="H399" s="93">
        <f t="shared" si="348"/>
        <v>15.688215102974828</v>
      </c>
      <c r="O399" s="95">
        <v>6760</v>
      </c>
      <c r="P399" s="94">
        <f t="shared" si="300"/>
        <v>12.877923609813665</v>
      </c>
      <c r="Q399" s="94">
        <f t="shared" si="301"/>
        <v>13.075611135096183</v>
      </c>
      <c r="R399" s="94">
        <f t="shared" si="302"/>
        <v>13.078874204319767</v>
      </c>
      <c r="S399" s="94">
        <f t="shared" si="303"/>
        <v>12.763036298245602</v>
      </c>
      <c r="T399" s="94">
        <f t="shared" si="304"/>
        <v>12.430727849857922</v>
      </c>
      <c r="U399" s="94">
        <f t="shared" si="305"/>
        <v>11.871621484277636</v>
      </c>
      <c r="V399" s="82"/>
      <c r="W399" s="95">
        <v>6760</v>
      </c>
      <c r="X399" s="161">
        <f t="shared" si="313"/>
        <v>8.9975118710813557</v>
      </c>
      <c r="Y399" s="161">
        <f t="shared" si="314"/>
        <v>9.0578396887981292</v>
      </c>
      <c r="Z399" s="161">
        <f t="shared" si="315"/>
        <v>8.951527173122674</v>
      </c>
      <c r="AA399" s="161">
        <f t="shared" si="316"/>
        <v>8.5978236979549578</v>
      </c>
      <c r="AB399" s="161">
        <f t="shared" si="317"/>
        <v>8.2269484662312529</v>
      </c>
      <c r="AC399" s="161">
        <f t="shared" si="318"/>
        <v>7.6678421006509669</v>
      </c>
      <c r="AD399" s="82"/>
      <c r="AE399" s="82"/>
      <c r="AF399" s="82"/>
      <c r="AG399" s="95">
        <v>6760</v>
      </c>
      <c r="AH399" s="161">
        <f t="shared" si="319"/>
        <v>-11.325598435632145</v>
      </c>
      <c r="AI399" s="161">
        <f t="shared" si="320"/>
        <v>-11.617328476455448</v>
      </c>
      <c r="AJ399" s="161">
        <f t="shared" si="321"/>
        <v>-12.006007434362386</v>
      </c>
      <c r="AK399" s="161">
        <f t="shared" si="322"/>
        <v>-12.481059494026425</v>
      </c>
      <c r="AL399" s="161">
        <f t="shared" si="323"/>
        <v>-12.967582981267578</v>
      </c>
      <c r="AM399" s="161">
        <f t="shared" si="324"/>
        <v>-13.571417856094287</v>
      </c>
      <c r="AN399" s="81"/>
      <c r="AO399" s="81"/>
      <c r="AP399" s="95">
        <v>6760</v>
      </c>
      <c r="AQ399" s="94">
        <f t="shared" si="306"/>
        <v>105.40326013363878</v>
      </c>
      <c r="AR399" s="94">
        <f t="shared" si="307"/>
        <v>182.41999091099055</v>
      </c>
      <c r="AS399" s="94">
        <f t="shared" si="308"/>
        <v>285.03123579842264</v>
      </c>
      <c r="AT399" s="94">
        <f t="shared" si="309"/>
        <v>410.44497954972866</v>
      </c>
      <c r="AU399" s="94">
        <f t="shared" si="310"/>
        <v>538.88718018139286</v>
      </c>
      <c r="AV399" s="94">
        <f t="shared" si="311"/>
        <v>698.29958713564417</v>
      </c>
      <c r="AW399" s="81"/>
      <c r="AX399" s="95">
        <v>6760</v>
      </c>
      <c r="AY399" s="99">
        <f>'Max limit'!AX399*Input!PrimaryDrive_ratio*Input!Gear1_ratio*Input!FinalDrive_ratio</f>
        <v>596.59459459459458</v>
      </c>
      <c r="AZ399" s="99">
        <f t="shared" si="325"/>
        <v>9.9432432432432432</v>
      </c>
      <c r="BA399" s="99">
        <f>AZ399*Input!$N$23</f>
        <v>23396.431464864861</v>
      </c>
      <c r="BB399" s="97">
        <f t="shared" si="312"/>
        <v>23.396431464864861</v>
      </c>
      <c r="BC399" s="95">
        <v>6760</v>
      </c>
      <c r="BD399" s="99">
        <f>'Max limit'!AX399*Input!PrimaryDrive_ratio*Input!Gear2_ratio*Input!FinalDrive_ratio</f>
        <v>784.85333333333335</v>
      </c>
      <c r="BE399" s="99">
        <f t="shared" si="326"/>
        <v>13.080888888888889</v>
      </c>
      <c r="BF399" s="99">
        <f>BE399*Input!$N$23</f>
        <v>30779.305393777773</v>
      </c>
      <c r="BG399" s="100">
        <f t="shared" si="327"/>
        <v>30.779305393777772</v>
      </c>
      <c r="BH399" s="95">
        <v>6760</v>
      </c>
      <c r="BI399" s="99">
        <f>'Max limit'!AX399*Input!PrimaryDrive_ratio*Input!Gear3_ratio*Input!FinalDrive_ratio</f>
        <v>981.06666666666661</v>
      </c>
      <c r="BJ399" s="99">
        <f t="shared" si="328"/>
        <v>16.351111111111109</v>
      </c>
      <c r="BK399" s="99">
        <f>BJ399*Input!$N$23</f>
        <v>38474.131742222213</v>
      </c>
      <c r="BL399" s="100">
        <f t="shared" si="329"/>
        <v>38.474131742222212</v>
      </c>
      <c r="BM399" s="95">
        <v>6760</v>
      </c>
      <c r="BN399" s="99">
        <f>'Max limit'!AX399*Input!PrimaryDrive_ratio*Input!Gear4_ratio*Input!FinalDrive_ratio</f>
        <v>1177.28</v>
      </c>
      <c r="BO399" s="99">
        <f t="shared" si="330"/>
        <v>19.621333333333332</v>
      </c>
      <c r="BP399" s="99">
        <f>BO399*Input!$N$23</f>
        <v>46168.95809066666</v>
      </c>
      <c r="BQ399" s="100">
        <f t="shared" si="331"/>
        <v>46.168958090666656</v>
      </c>
      <c r="BR399" s="95">
        <v>6760</v>
      </c>
      <c r="BS399" s="99">
        <f>'Max limit'!AX399*Input!PrimaryDrive_ratio*Input!Gear5_ratio*Input!FinalDrive_ratio</f>
        <v>1348.9666666666667</v>
      </c>
      <c r="BT399" s="99">
        <f t="shared" si="332"/>
        <v>22.482777777777777</v>
      </c>
      <c r="BU399" s="99">
        <f>BT399*Input!$N$23</f>
        <v>52901.931145555543</v>
      </c>
      <c r="BV399" s="100">
        <f t="shared" si="333"/>
        <v>52.901931145555544</v>
      </c>
      <c r="BW399" s="95">
        <v>6760</v>
      </c>
      <c r="BX399" s="99">
        <f>'Max limit'!AX399*Input!PrimaryDrive_ratio*Input!Gear6_ratio*Input!FinalDrive_ratio</f>
        <v>1535.5826086956522</v>
      </c>
      <c r="BY399" s="99">
        <f t="shared" si="334"/>
        <v>25.593043478260871</v>
      </c>
      <c r="BZ399" s="99">
        <f>BY399*Input!$N$23</f>
        <v>60220.380118260859</v>
      </c>
      <c r="CA399" s="100">
        <f t="shared" si="335"/>
        <v>60.220380118260856</v>
      </c>
      <c r="CC399" s="95">
        <v>6760</v>
      </c>
      <c r="CD399" s="94">
        <f t="shared" si="336"/>
        <v>23.5</v>
      </c>
      <c r="CE399" s="94">
        <f t="shared" si="337"/>
        <v>31</v>
      </c>
      <c r="CF399" s="94">
        <f t="shared" si="338"/>
        <v>38.5</v>
      </c>
      <c r="CG399" s="94">
        <f t="shared" si="339"/>
        <v>46</v>
      </c>
      <c r="CH399" s="94">
        <f t="shared" si="340"/>
        <v>53</v>
      </c>
      <c r="CI399" s="94">
        <f t="shared" si="341"/>
        <v>60</v>
      </c>
      <c r="CK399" s="95">
        <v>6760</v>
      </c>
      <c r="CL399" s="162">
        <f t="shared" si="342"/>
        <v>9.9432432432432432</v>
      </c>
      <c r="CM399" s="162">
        <f t="shared" si="343"/>
        <v>13.080888888888889</v>
      </c>
      <c r="CN399" s="162">
        <f t="shared" si="344"/>
        <v>16.351111111111109</v>
      </c>
      <c r="CO399" s="162">
        <f t="shared" si="345"/>
        <v>19.621333333333332</v>
      </c>
      <c r="CP399" s="162">
        <f t="shared" si="346"/>
        <v>22.482777777777777</v>
      </c>
      <c r="CQ399" s="162">
        <f t="shared" si="347"/>
        <v>25.593043478260871</v>
      </c>
    </row>
    <row r="400" spans="1:95" ht="19.5" thickTop="1" thickBot="1">
      <c r="A400" s="70">
        <v>6810</v>
      </c>
      <c r="B400" s="70">
        <v>100.893</v>
      </c>
      <c r="C400" s="70">
        <v>104.053</v>
      </c>
      <c r="D400" s="70">
        <v>94.608999999999995</v>
      </c>
      <c r="E400" s="70">
        <v>5.1100000000000003</v>
      </c>
      <c r="G400" s="92">
        <v>1</v>
      </c>
      <c r="H400" s="93">
        <f t="shared" si="348"/>
        <v>15.733409610983982</v>
      </c>
      <c r="O400" s="95">
        <v>6770</v>
      </c>
      <c r="P400" s="94">
        <f t="shared" si="300"/>
        <v>12.876913267225239</v>
      </c>
      <c r="Q400" s="94">
        <f t="shared" si="301"/>
        <v>13.073800652042564</v>
      </c>
      <c r="R400" s="94">
        <f t="shared" si="302"/>
        <v>13.075968173281998</v>
      </c>
      <c r="S400" s="94">
        <f t="shared" si="303"/>
        <v>12.758813221948511</v>
      </c>
      <c r="T400" s="94">
        <f t="shared" si="304"/>
        <v>12.425131890206201</v>
      </c>
      <c r="U400" s="94">
        <f t="shared" si="305"/>
        <v>11.864370140289253</v>
      </c>
      <c r="V400" s="82"/>
      <c r="W400" s="95">
        <v>6770</v>
      </c>
      <c r="X400" s="161">
        <f t="shared" si="313"/>
        <v>8.9965015284929315</v>
      </c>
      <c r="Y400" s="161">
        <f t="shared" si="314"/>
        <v>9.0560292057445082</v>
      </c>
      <c r="Z400" s="161">
        <f t="shared" si="315"/>
        <v>8.9486211420849067</v>
      </c>
      <c r="AA400" s="161">
        <f t="shared" si="316"/>
        <v>8.5936006216578704</v>
      </c>
      <c r="AB400" s="161">
        <f t="shared" si="317"/>
        <v>8.2213525065795316</v>
      </c>
      <c r="AC400" s="161">
        <f t="shared" si="318"/>
        <v>7.6605907566625833</v>
      </c>
      <c r="AD400" s="82"/>
      <c r="AE400" s="82"/>
      <c r="AF400" s="82"/>
      <c r="AG400" s="95">
        <v>6770</v>
      </c>
      <c r="AH400" s="161">
        <f t="shared" si="319"/>
        <v>-11.326780536460602</v>
      </c>
      <c r="AI400" s="161">
        <f t="shared" si="320"/>
        <v>-11.619374322306037</v>
      </c>
      <c r="AJ400" s="161">
        <f t="shared" si="321"/>
        <v>-12.009204068503932</v>
      </c>
      <c r="AK400" s="161">
        <f t="shared" si="322"/>
        <v>-12.485662647190251</v>
      </c>
      <c r="AL400" s="161">
        <f t="shared" si="323"/>
        <v>-12.973626617691437</v>
      </c>
      <c r="AM400" s="161">
        <f t="shared" si="324"/>
        <v>-13.57924930760174</v>
      </c>
      <c r="AN400" s="81"/>
      <c r="AO400" s="81"/>
      <c r="AP400" s="95">
        <v>6770</v>
      </c>
      <c r="AQ400" s="94">
        <f t="shared" si="306"/>
        <v>105.71533475235135</v>
      </c>
      <c r="AR400" s="94">
        <f t="shared" si="307"/>
        <v>182.96009421554604</v>
      </c>
      <c r="AS400" s="94">
        <f t="shared" si="308"/>
        <v>285.87514721179059</v>
      </c>
      <c r="AT400" s="94">
        <f t="shared" si="309"/>
        <v>411.66021198497884</v>
      </c>
      <c r="AU400" s="94">
        <f t="shared" si="310"/>
        <v>540.48270019729182</v>
      </c>
      <c r="AV400" s="94">
        <f t="shared" si="311"/>
        <v>700.36709033361194</v>
      </c>
      <c r="AW400" s="81"/>
      <c r="AX400" s="95">
        <v>6770</v>
      </c>
      <c r="AY400" s="99">
        <f>'Max limit'!AX400*Input!PrimaryDrive_ratio*Input!Gear1_ratio*Input!FinalDrive_ratio</f>
        <v>597.47713097713097</v>
      </c>
      <c r="AZ400" s="99">
        <f t="shared" si="325"/>
        <v>9.957952182952182</v>
      </c>
      <c r="BA400" s="99">
        <f>AZ400*Input!$N$23</f>
        <v>23431.041570582114</v>
      </c>
      <c r="BB400" s="97">
        <f t="shared" si="312"/>
        <v>23.431041570582114</v>
      </c>
      <c r="BC400" s="95">
        <v>6770</v>
      </c>
      <c r="BD400" s="99">
        <f>'Max limit'!AX400*Input!PrimaryDrive_ratio*Input!Gear2_ratio*Input!FinalDrive_ratio</f>
        <v>786.01435897435897</v>
      </c>
      <c r="BE400" s="99">
        <f t="shared" si="326"/>
        <v>13.100239316239316</v>
      </c>
      <c r="BF400" s="99">
        <f>BE400*Input!$N$23</f>
        <v>30824.836910632472</v>
      </c>
      <c r="BG400" s="100">
        <f t="shared" si="327"/>
        <v>30.82483691063247</v>
      </c>
      <c r="BH400" s="95">
        <v>6770</v>
      </c>
      <c r="BI400" s="99">
        <f>'Max limit'!AX400*Input!PrimaryDrive_ratio*Input!Gear3_ratio*Input!FinalDrive_ratio</f>
        <v>982.51794871794857</v>
      </c>
      <c r="BJ400" s="99">
        <f t="shared" si="328"/>
        <v>16.375299145299142</v>
      </c>
      <c r="BK400" s="99">
        <f>BJ400*Input!$N$23</f>
        <v>38531.046138290585</v>
      </c>
      <c r="BL400" s="100">
        <f t="shared" si="329"/>
        <v>38.531046138290584</v>
      </c>
      <c r="BM400" s="95">
        <v>6770</v>
      </c>
      <c r="BN400" s="99">
        <f>'Max limit'!AX400*Input!PrimaryDrive_ratio*Input!Gear4_ratio*Input!FinalDrive_ratio</f>
        <v>1179.0215384615385</v>
      </c>
      <c r="BO400" s="99">
        <f t="shared" si="330"/>
        <v>19.650358974358976</v>
      </c>
      <c r="BP400" s="99">
        <f>BO400*Input!$N$23</f>
        <v>46237.255365948717</v>
      </c>
      <c r="BQ400" s="100">
        <f t="shared" si="331"/>
        <v>46.23725536594872</v>
      </c>
      <c r="BR400" s="95">
        <v>6770</v>
      </c>
      <c r="BS400" s="99">
        <f>'Max limit'!AX400*Input!PrimaryDrive_ratio*Input!Gear5_ratio*Input!FinalDrive_ratio</f>
        <v>1350.9621794871794</v>
      </c>
      <c r="BT400" s="99">
        <f t="shared" si="332"/>
        <v>22.516036324786324</v>
      </c>
      <c r="BU400" s="99">
        <f>BT400*Input!$N$23</f>
        <v>52980.188440149563</v>
      </c>
      <c r="BV400" s="100">
        <f t="shared" si="333"/>
        <v>52.980188440149561</v>
      </c>
      <c r="BW400" s="95">
        <v>6770</v>
      </c>
      <c r="BX400" s="99">
        <f>'Max limit'!AX400*Input!PrimaryDrive_ratio*Input!Gear6_ratio*Input!FinalDrive_ratio</f>
        <v>1537.8541806020066</v>
      </c>
      <c r="BY400" s="99">
        <f t="shared" si="334"/>
        <v>25.630903010033443</v>
      </c>
      <c r="BZ400" s="99">
        <f>BY400*Input!$N$23</f>
        <v>60309.463520802659</v>
      </c>
      <c r="CA400" s="100">
        <f t="shared" si="335"/>
        <v>60.309463520802659</v>
      </c>
      <c r="CC400" s="95">
        <v>6770</v>
      </c>
      <c r="CD400" s="94">
        <f t="shared" si="336"/>
        <v>23.5</v>
      </c>
      <c r="CE400" s="94">
        <f t="shared" si="337"/>
        <v>31</v>
      </c>
      <c r="CF400" s="94">
        <f t="shared" si="338"/>
        <v>38.5</v>
      </c>
      <c r="CG400" s="94">
        <f t="shared" si="339"/>
        <v>46</v>
      </c>
      <c r="CH400" s="94">
        <f t="shared" si="340"/>
        <v>53</v>
      </c>
      <c r="CI400" s="94">
        <f t="shared" si="341"/>
        <v>60.5</v>
      </c>
      <c r="CK400" s="95">
        <v>6770</v>
      </c>
      <c r="CL400" s="162">
        <f t="shared" si="342"/>
        <v>9.957952182952182</v>
      </c>
      <c r="CM400" s="162">
        <f t="shared" si="343"/>
        <v>13.100239316239316</v>
      </c>
      <c r="CN400" s="162">
        <f t="shared" si="344"/>
        <v>16.375299145299142</v>
      </c>
      <c r="CO400" s="162">
        <f t="shared" si="345"/>
        <v>19.650358974358976</v>
      </c>
      <c r="CP400" s="162">
        <f t="shared" si="346"/>
        <v>22.516036324786324</v>
      </c>
      <c r="CQ400" s="162">
        <f t="shared" si="347"/>
        <v>25.630903010033443</v>
      </c>
    </row>
    <row r="401" spans="1:95" ht="19.5" thickTop="1" thickBot="1">
      <c r="A401" s="70">
        <v>6820</v>
      </c>
      <c r="B401" s="70">
        <v>101.122</v>
      </c>
      <c r="C401" s="70">
        <v>104.136</v>
      </c>
      <c r="D401" s="70">
        <v>94.820999999999998</v>
      </c>
      <c r="E401" s="70">
        <v>5.125</v>
      </c>
      <c r="G401" s="92">
        <v>1</v>
      </c>
      <c r="H401" s="93">
        <f t="shared" si="348"/>
        <v>15.778604118993135</v>
      </c>
      <c r="O401" s="95">
        <v>6780</v>
      </c>
      <c r="P401" s="94">
        <f t="shared" si="300"/>
        <v>12.875901431151837</v>
      </c>
      <c r="Q401" s="94">
        <f t="shared" si="301"/>
        <v>13.07198749273905</v>
      </c>
      <c r="R401" s="94">
        <f t="shared" si="302"/>
        <v>13.073057846559031</v>
      </c>
      <c r="S401" s="94">
        <f t="shared" si="303"/>
        <v>12.754583903114399</v>
      </c>
      <c r="T401" s="94">
        <f t="shared" si="304"/>
        <v>12.419527658625949</v>
      </c>
      <c r="U401" s="94">
        <f t="shared" si="305"/>
        <v>11.85710807738884</v>
      </c>
      <c r="V401" s="82"/>
      <c r="W401" s="95">
        <v>6780</v>
      </c>
      <c r="X401" s="161">
        <f t="shared" si="313"/>
        <v>8.9954896924195271</v>
      </c>
      <c r="Y401" s="161">
        <f t="shared" si="314"/>
        <v>9.0542160464409953</v>
      </c>
      <c r="Z401" s="161">
        <f t="shared" si="315"/>
        <v>8.945710815361938</v>
      </c>
      <c r="AA401" s="161">
        <f t="shared" si="316"/>
        <v>8.5893713028237588</v>
      </c>
      <c r="AB401" s="161">
        <f t="shared" si="317"/>
        <v>8.2157482749992781</v>
      </c>
      <c r="AC401" s="161">
        <f t="shared" si="318"/>
        <v>7.6533286937621714</v>
      </c>
      <c r="AD401" s="82"/>
      <c r="AE401" s="82"/>
      <c r="AF401" s="82"/>
      <c r="AG401" s="95">
        <v>6780</v>
      </c>
      <c r="AH401" s="161">
        <f t="shared" si="319"/>
        <v>-11.327964384666485</v>
      </c>
      <c r="AI401" s="161">
        <f t="shared" si="320"/>
        <v>-11.621423192319007</v>
      </c>
      <c r="AJ401" s="161">
        <f t="shared" si="321"/>
        <v>-12.012405427899198</v>
      </c>
      <c r="AK401" s="161">
        <f t="shared" si="322"/>
        <v>-12.490272604719433</v>
      </c>
      <c r="AL401" s="161">
        <f t="shared" si="323"/>
        <v>-12.97967918779811</v>
      </c>
      <c r="AM401" s="161">
        <f t="shared" si="324"/>
        <v>-13.587092335534187</v>
      </c>
      <c r="AN401" s="81"/>
      <c r="AO401" s="81"/>
      <c r="AP401" s="95">
        <v>6780</v>
      </c>
      <c r="AQ401" s="94">
        <f t="shared" si="306"/>
        <v>106.02787067870435</v>
      </c>
      <c r="AR401" s="94">
        <f t="shared" si="307"/>
        <v>183.50099589897016</v>
      </c>
      <c r="AS401" s="94">
        <f t="shared" si="308"/>
        <v>286.72030609214073</v>
      </c>
      <c r="AT401" s="94">
        <f t="shared" si="309"/>
        <v>412.87724077268291</v>
      </c>
      <c r="AU401" s="94">
        <f t="shared" si="310"/>
        <v>542.0805787054536</v>
      </c>
      <c r="AV401" s="94">
        <f t="shared" si="311"/>
        <v>702.43764970777784</v>
      </c>
      <c r="AW401" s="81"/>
      <c r="AX401" s="95">
        <v>6780</v>
      </c>
      <c r="AY401" s="99">
        <f>'Max limit'!AX401*Input!PrimaryDrive_ratio*Input!Gear1_ratio*Input!FinalDrive_ratio</f>
        <v>598.35966735966736</v>
      </c>
      <c r="AZ401" s="99">
        <f t="shared" si="325"/>
        <v>9.9726611226611226</v>
      </c>
      <c r="BA401" s="99">
        <f>AZ401*Input!$N$23</f>
        <v>23465.651676299371</v>
      </c>
      <c r="BB401" s="97">
        <f t="shared" si="312"/>
        <v>23.46565167629937</v>
      </c>
      <c r="BC401" s="95">
        <v>6780</v>
      </c>
      <c r="BD401" s="99">
        <f>'Max limit'!AX401*Input!PrimaryDrive_ratio*Input!Gear2_ratio*Input!FinalDrive_ratio</f>
        <v>787.17538461538459</v>
      </c>
      <c r="BE401" s="99">
        <f t="shared" si="326"/>
        <v>13.119589743589744</v>
      </c>
      <c r="BF401" s="99">
        <f>BE401*Input!$N$23</f>
        <v>30870.368427487174</v>
      </c>
      <c r="BG401" s="100">
        <f t="shared" si="327"/>
        <v>30.870368427487175</v>
      </c>
      <c r="BH401" s="95">
        <v>6780</v>
      </c>
      <c r="BI401" s="99">
        <f>'Max limit'!AX401*Input!PrimaryDrive_ratio*Input!Gear3_ratio*Input!FinalDrive_ratio</f>
        <v>983.96923076923076</v>
      </c>
      <c r="BJ401" s="99">
        <f t="shared" si="328"/>
        <v>16.399487179487178</v>
      </c>
      <c r="BK401" s="99">
        <f>BJ401*Input!$N$23</f>
        <v>38587.960534358965</v>
      </c>
      <c r="BL401" s="100">
        <f t="shared" si="329"/>
        <v>38.587960534358963</v>
      </c>
      <c r="BM401" s="95">
        <v>6780</v>
      </c>
      <c r="BN401" s="99">
        <f>'Max limit'!AX401*Input!PrimaryDrive_ratio*Input!Gear4_ratio*Input!FinalDrive_ratio</f>
        <v>1180.7630769230771</v>
      </c>
      <c r="BO401" s="99">
        <f t="shared" si="330"/>
        <v>19.679384615384617</v>
      </c>
      <c r="BP401" s="99">
        <f>BO401*Input!$N$23</f>
        <v>46305.552641230766</v>
      </c>
      <c r="BQ401" s="100">
        <f t="shared" si="331"/>
        <v>46.305552641230769</v>
      </c>
      <c r="BR401" s="95">
        <v>6780</v>
      </c>
      <c r="BS401" s="99">
        <f>'Max limit'!AX401*Input!PrimaryDrive_ratio*Input!Gear5_ratio*Input!FinalDrive_ratio</f>
        <v>1352.9576923076922</v>
      </c>
      <c r="BT401" s="99">
        <f t="shared" si="332"/>
        <v>22.549294871794871</v>
      </c>
      <c r="BU401" s="99">
        <f>BT401*Input!$N$23</f>
        <v>53058.445734743575</v>
      </c>
      <c r="BV401" s="100">
        <f t="shared" si="333"/>
        <v>53.058445734743572</v>
      </c>
      <c r="BW401" s="95">
        <v>6780</v>
      </c>
      <c r="BX401" s="99">
        <f>'Max limit'!AX401*Input!PrimaryDrive_ratio*Input!Gear6_ratio*Input!FinalDrive_ratio</f>
        <v>1540.1257525083611</v>
      </c>
      <c r="BY401" s="99">
        <f t="shared" si="334"/>
        <v>25.668762541806018</v>
      </c>
      <c r="BZ401" s="99">
        <f>BY401*Input!$N$23</f>
        <v>60398.546923344467</v>
      </c>
      <c r="CA401" s="100">
        <f t="shared" si="335"/>
        <v>60.398546923344469</v>
      </c>
      <c r="CC401" s="95">
        <v>6780</v>
      </c>
      <c r="CD401" s="94">
        <f t="shared" si="336"/>
        <v>23.5</v>
      </c>
      <c r="CE401" s="94">
        <f t="shared" si="337"/>
        <v>31</v>
      </c>
      <c r="CF401" s="94">
        <f t="shared" si="338"/>
        <v>38.5</v>
      </c>
      <c r="CG401" s="94">
        <f t="shared" si="339"/>
        <v>46.5</v>
      </c>
      <c r="CH401" s="94">
        <f t="shared" si="340"/>
        <v>53</v>
      </c>
      <c r="CI401" s="94">
        <f t="shared" si="341"/>
        <v>60.5</v>
      </c>
      <c r="CK401" s="95">
        <v>6780</v>
      </c>
      <c r="CL401" s="162">
        <f t="shared" si="342"/>
        <v>9.9726611226611226</v>
      </c>
      <c r="CM401" s="162">
        <f t="shared" si="343"/>
        <v>13.119589743589744</v>
      </c>
      <c r="CN401" s="162">
        <f t="shared" si="344"/>
        <v>16.399487179487178</v>
      </c>
      <c r="CO401" s="162">
        <f t="shared" si="345"/>
        <v>19.679384615384617</v>
      </c>
      <c r="CP401" s="162">
        <f t="shared" si="346"/>
        <v>22.549294871794871</v>
      </c>
      <c r="CQ401" s="162">
        <f t="shared" si="347"/>
        <v>25.668762541806018</v>
      </c>
    </row>
    <row r="402" spans="1:95" ht="19.5" thickTop="1" thickBot="1">
      <c r="A402" s="70">
        <v>6830</v>
      </c>
      <c r="B402" s="70">
        <v>101.348</v>
      </c>
      <c r="C402" s="70">
        <v>104.21599999999999</v>
      </c>
      <c r="D402" s="70">
        <v>95.028000000000006</v>
      </c>
      <c r="E402" s="70">
        <v>5.1379999999999999</v>
      </c>
      <c r="G402" s="92">
        <v>1</v>
      </c>
      <c r="H402" s="93">
        <f t="shared" si="348"/>
        <v>15.823798627002288</v>
      </c>
      <c r="O402" s="95">
        <v>6790</v>
      </c>
      <c r="P402" s="94">
        <f t="shared" si="300"/>
        <v>12.874888101593454</v>
      </c>
      <c r="Q402" s="94">
        <f t="shared" si="301"/>
        <v>13.070171657185643</v>
      </c>
      <c r="R402" s="94">
        <f t="shared" si="302"/>
        <v>13.070143224150861</v>
      </c>
      <c r="S402" s="94">
        <f t="shared" si="303"/>
        <v>12.750348341743262</v>
      </c>
      <c r="T402" s="94">
        <f t="shared" si="304"/>
        <v>12.413915155117163</v>
      </c>
      <c r="U402" s="94">
        <f t="shared" si="305"/>
        <v>11.849835295576396</v>
      </c>
      <c r="V402" s="82"/>
      <c r="W402" s="95">
        <v>6790</v>
      </c>
      <c r="X402" s="161">
        <f t="shared" si="313"/>
        <v>8.9944763628611444</v>
      </c>
      <c r="Y402" s="161">
        <f t="shared" si="314"/>
        <v>9.0524002108875887</v>
      </c>
      <c r="Z402" s="161">
        <f t="shared" si="315"/>
        <v>8.9427961929537698</v>
      </c>
      <c r="AA402" s="161">
        <f t="shared" si="316"/>
        <v>8.5851357414526213</v>
      </c>
      <c r="AB402" s="161">
        <f t="shared" si="317"/>
        <v>8.2101357714904921</v>
      </c>
      <c r="AC402" s="161">
        <f t="shared" si="318"/>
        <v>7.6460559119497269</v>
      </c>
      <c r="AD402" s="82"/>
      <c r="AE402" s="82"/>
      <c r="AF402" s="82"/>
      <c r="AG402" s="95">
        <v>6790</v>
      </c>
      <c r="AH402" s="161">
        <f t="shared" si="319"/>
        <v>-11.329149980249793</v>
      </c>
      <c r="AI402" s="161">
        <f t="shared" si="320"/>
        <v>-11.623475086494357</v>
      </c>
      <c r="AJ402" s="161">
        <f t="shared" si="321"/>
        <v>-12.015611512548183</v>
      </c>
      <c r="AK402" s="161">
        <f t="shared" si="322"/>
        <v>-12.494889366613972</v>
      </c>
      <c r="AL402" s="161">
        <f t="shared" si="323"/>
        <v>-12.985740691587598</v>
      </c>
      <c r="AM402" s="161">
        <f t="shared" si="324"/>
        <v>-13.594946939891626</v>
      </c>
      <c r="AN402" s="81"/>
      <c r="AO402" s="81"/>
      <c r="AP402" s="95">
        <v>6790</v>
      </c>
      <c r="AQ402" s="94">
        <f t="shared" si="306"/>
        <v>106.34086791269775</v>
      </c>
      <c r="AR402" s="94">
        <f t="shared" si="307"/>
        <v>184.04269596126269</v>
      </c>
      <c r="AS402" s="94">
        <f t="shared" si="308"/>
        <v>287.56671243947284</v>
      </c>
      <c r="AT402" s="94">
        <f t="shared" si="309"/>
        <v>414.0960659128412</v>
      </c>
      <c r="AU402" s="94">
        <f t="shared" si="310"/>
        <v>543.68081570587844</v>
      </c>
      <c r="AV402" s="94">
        <f t="shared" si="311"/>
        <v>704.51126525814163</v>
      </c>
      <c r="AW402" s="81"/>
      <c r="AX402" s="95">
        <v>6790</v>
      </c>
      <c r="AY402" s="99">
        <f>'Max limit'!AX402*Input!PrimaryDrive_ratio*Input!Gear1_ratio*Input!FinalDrive_ratio</f>
        <v>599.24220374220374</v>
      </c>
      <c r="AZ402" s="99">
        <f t="shared" si="325"/>
        <v>9.9873700623700632</v>
      </c>
      <c r="BA402" s="99">
        <f>AZ402*Input!$N$23</f>
        <v>23500.261782016631</v>
      </c>
      <c r="BB402" s="97">
        <f t="shared" si="312"/>
        <v>23.500261782016629</v>
      </c>
      <c r="BC402" s="95">
        <v>6790</v>
      </c>
      <c r="BD402" s="99">
        <f>'Max limit'!AX402*Input!PrimaryDrive_ratio*Input!Gear2_ratio*Input!FinalDrive_ratio</f>
        <v>788.3364102564102</v>
      </c>
      <c r="BE402" s="99">
        <f t="shared" si="326"/>
        <v>13.13894017094017</v>
      </c>
      <c r="BF402" s="99">
        <f>BE402*Input!$N$23</f>
        <v>30915.899944341872</v>
      </c>
      <c r="BG402" s="100">
        <f t="shared" si="327"/>
        <v>30.915899944341874</v>
      </c>
      <c r="BH402" s="95">
        <v>6790</v>
      </c>
      <c r="BI402" s="99">
        <f>'Max limit'!AX402*Input!PrimaryDrive_ratio*Input!Gear3_ratio*Input!FinalDrive_ratio</f>
        <v>985.42051282051261</v>
      </c>
      <c r="BJ402" s="99">
        <f t="shared" si="328"/>
        <v>16.42367521367521</v>
      </c>
      <c r="BK402" s="99">
        <f>BJ402*Input!$N$23</f>
        <v>38644.874930427337</v>
      </c>
      <c r="BL402" s="100">
        <f t="shared" si="329"/>
        <v>38.644874930427335</v>
      </c>
      <c r="BM402" s="95">
        <v>6790</v>
      </c>
      <c r="BN402" s="99">
        <f>'Max limit'!AX402*Input!PrimaryDrive_ratio*Input!Gear4_ratio*Input!FinalDrive_ratio</f>
        <v>1182.5046153846154</v>
      </c>
      <c r="BO402" s="99">
        <f t="shared" si="330"/>
        <v>19.708410256410257</v>
      </c>
      <c r="BP402" s="99">
        <f>BO402*Input!$N$23</f>
        <v>46373.849916512816</v>
      </c>
      <c r="BQ402" s="100">
        <f t="shared" si="331"/>
        <v>46.373849916512818</v>
      </c>
      <c r="BR402" s="95">
        <v>6790</v>
      </c>
      <c r="BS402" s="99">
        <f>'Max limit'!AX402*Input!PrimaryDrive_ratio*Input!Gear5_ratio*Input!FinalDrive_ratio</f>
        <v>1354.9532051282049</v>
      </c>
      <c r="BT402" s="99">
        <f t="shared" si="332"/>
        <v>22.582553418803414</v>
      </c>
      <c r="BU402" s="99">
        <f>BT402*Input!$N$23</f>
        <v>53136.703029337586</v>
      </c>
      <c r="BV402" s="100">
        <f t="shared" si="333"/>
        <v>53.136703029337589</v>
      </c>
      <c r="BW402" s="95">
        <v>6790</v>
      </c>
      <c r="BX402" s="99">
        <f>'Max limit'!AX402*Input!PrimaryDrive_ratio*Input!Gear6_ratio*Input!FinalDrive_ratio</f>
        <v>1542.3973244147155</v>
      </c>
      <c r="BY402" s="99">
        <f t="shared" si="334"/>
        <v>25.706622073578593</v>
      </c>
      <c r="BZ402" s="99">
        <f>BY402*Input!$N$23</f>
        <v>60487.630325886275</v>
      </c>
      <c r="CA402" s="100">
        <f t="shared" si="335"/>
        <v>60.487630325886272</v>
      </c>
      <c r="CC402" s="95">
        <v>6790</v>
      </c>
      <c r="CD402" s="94">
        <f t="shared" si="336"/>
        <v>23.5</v>
      </c>
      <c r="CE402" s="94">
        <f t="shared" si="337"/>
        <v>31</v>
      </c>
      <c r="CF402" s="94">
        <f t="shared" si="338"/>
        <v>38.5</v>
      </c>
      <c r="CG402" s="94">
        <f t="shared" si="339"/>
        <v>46.5</v>
      </c>
      <c r="CH402" s="94">
        <f t="shared" si="340"/>
        <v>53</v>
      </c>
      <c r="CI402" s="94">
        <f t="shared" si="341"/>
        <v>60.5</v>
      </c>
      <c r="CK402" s="95">
        <v>6790</v>
      </c>
      <c r="CL402" s="162">
        <f t="shared" si="342"/>
        <v>9.9873700623700632</v>
      </c>
      <c r="CM402" s="162">
        <f t="shared" si="343"/>
        <v>13.13894017094017</v>
      </c>
      <c r="CN402" s="162">
        <f t="shared" si="344"/>
        <v>16.42367521367521</v>
      </c>
      <c r="CO402" s="162">
        <f t="shared" si="345"/>
        <v>19.708410256410257</v>
      </c>
      <c r="CP402" s="162">
        <f t="shared" si="346"/>
        <v>22.582553418803414</v>
      </c>
      <c r="CQ402" s="162">
        <f t="shared" si="347"/>
        <v>25.706622073578593</v>
      </c>
    </row>
    <row r="403" spans="1:95" ht="19.5" thickTop="1" thickBot="1">
      <c r="A403" s="70">
        <v>6840</v>
      </c>
      <c r="B403" s="70">
        <v>101.563</v>
      </c>
      <c r="C403" s="70">
        <v>104.285</v>
      </c>
      <c r="D403" s="70">
        <v>95.233000000000004</v>
      </c>
      <c r="E403" s="70">
        <v>5.141</v>
      </c>
      <c r="G403" s="92">
        <v>1</v>
      </c>
      <c r="H403" s="93">
        <f t="shared" si="348"/>
        <v>15.868993135011442</v>
      </c>
      <c r="O403" s="95">
        <v>6800</v>
      </c>
      <c r="P403" s="94">
        <f t="shared" si="300"/>
        <v>12.873873278550091</v>
      </c>
      <c r="Q403" s="94">
        <f t="shared" si="301"/>
        <v>13.068353145382343</v>
      </c>
      <c r="R403" s="94">
        <f t="shared" si="302"/>
        <v>13.067224306057492</v>
      </c>
      <c r="S403" s="94">
        <f t="shared" si="303"/>
        <v>12.746106537835104</v>
      </c>
      <c r="T403" s="94">
        <f t="shared" si="304"/>
        <v>12.408294379679846</v>
      </c>
      <c r="U403" s="94">
        <f t="shared" si="305"/>
        <v>11.842551794851923</v>
      </c>
      <c r="V403" s="82"/>
      <c r="W403" s="95">
        <v>6800</v>
      </c>
      <c r="X403" s="161">
        <f t="shared" si="313"/>
        <v>8.9934615398177815</v>
      </c>
      <c r="Y403" s="161">
        <f t="shared" si="314"/>
        <v>9.0505816990842867</v>
      </c>
      <c r="Z403" s="161">
        <f t="shared" si="315"/>
        <v>8.9398772748604003</v>
      </c>
      <c r="AA403" s="161">
        <f t="shared" si="316"/>
        <v>8.5808939375444595</v>
      </c>
      <c r="AB403" s="161">
        <f t="shared" si="317"/>
        <v>8.2045149960531756</v>
      </c>
      <c r="AC403" s="161">
        <f t="shared" si="318"/>
        <v>7.6387724112252533</v>
      </c>
      <c r="AD403" s="82"/>
      <c r="AE403" s="82"/>
      <c r="AF403" s="82"/>
      <c r="AG403" s="95">
        <v>6800</v>
      </c>
      <c r="AH403" s="161">
        <f t="shared" si="319"/>
        <v>-11.330337323210527</v>
      </c>
      <c r="AI403" s="161">
        <f t="shared" si="320"/>
        <v>-11.625530004832088</v>
      </c>
      <c r="AJ403" s="161">
        <f t="shared" si="321"/>
        <v>-12.018822322450889</v>
      </c>
      <c r="AK403" s="161">
        <f t="shared" si="322"/>
        <v>-12.499512932873868</v>
      </c>
      <c r="AL403" s="161">
        <f t="shared" si="323"/>
        <v>-12.991811129059901</v>
      </c>
      <c r="AM403" s="161">
        <f t="shared" si="324"/>
        <v>-13.602813120674057</v>
      </c>
      <c r="AN403" s="81"/>
      <c r="AO403" s="81"/>
      <c r="AP403" s="95">
        <v>6800</v>
      </c>
      <c r="AQ403" s="94">
        <f t="shared" si="306"/>
        <v>106.65432645433145</v>
      </c>
      <c r="AR403" s="94">
        <f t="shared" si="307"/>
        <v>184.58519440242375</v>
      </c>
      <c r="AS403" s="94">
        <f t="shared" si="308"/>
        <v>288.41436625378714</v>
      </c>
      <c r="AT403" s="94">
        <f t="shared" si="309"/>
        <v>415.31668740545359</v>
      </c>
      <c r="AU403" s="94">
        <f t="shared" si="310"/>
        <v>545.28341119856634</v>
      </c>
      <c r="AV403" s="94">
        <f t="shared" si="311"/>
        <v>706.58793698470345</v>
      </c>
      <c r="AW403" s="81"/>
      <c r="AX403" s="95">
        <v>6800</v>
      </c>
      <c r="AY403" s="99">
        <f>'Max limit'!AX403*Input!PrimaryDrive_ratio*Input!Gear1_ratio*Input!FinalDrive_ratio</f>
        <v>600.12474012474013</v>
      </c>
      <c r="AZ403" s="99">
        <f t="shared" si="325"/>
        <v>10.002079002079002</v>
      </c>
      <c r="BA403" s="99">
        <f>AZ403*Input!$N$23</f>
        <v>23534.871887733883</v>
      </c>
      <c r="BB403" s="97">
        <f t="shared" si="312"/>
        <v>23.534871887733882</v>
      </c>
      <c r="BC403" s="95">
        <v>6800</v>
      </c>
      <c r="BD403" s="99">
        <f>'Max limit'!AX403*Input!PrimaryDrive_ratio*Input!Gear2_ratio*Input!FinalDrive_ratio</f>
        <v>789.49743589743582</v>
      </c>
      <c r="BE403" s="99">
        <f t="shared" si="326"/>
        <v>13.158290598290597</v>
      </c>
      <c r="BF403" s="99">
        <f>BE403*Input!$N$23</f>
        <v>30961.431461196571</v>
      </c>
      <c r="BG403" s="100">
        <f t="shared" si="327"/>
        <v>30.961431461196572</v>
      </c>
      <c r="BH403" s="95">
        <v>6800</v>
      </c>
      <c r="BI403" s="99">
        <f>'Max limit'!AX403*Input!PrimaryDrive_ratio*Input!Gear3_ratio*Input!FinalDrive_ratio</f>
        <v>986.8717948717948</v>
      </c>
      <c r="BJ403" s="99">
        <f t="shared" si="328"/>
        <v>16.447863247863246</v>
      </c>
      <c r="BK403" s="99">
        <f>BJ403*Input!$N$23</f>
        <v>38701.789326495717</v>
      </c>
      <c r="BL403" s="100">
        <f t="shared" si="329"/>
        <v>38.701789326495714</v>
      </c>
      <c r="BM403" s="95">
        <v>6800</v>
      </c>
      <c r="BN403" s="99">
        <f>'Max limit'!AX403*Input!PrimaryDrive_ratio*Input!Gear4_ratio*Input!FinalDrive_ratio</f>
        <v>1184.2461538461539</v>
      </c>
      <c r="BO403" s="99">
        <f t="shared" si="330"/>
        <v>19.737435897435898</v>
      </c>
      <c r="BP403" s="99">
        <f>BO403*Input!$N$23</f>
        <v>46442.147191794866</v>
      </c>
      <c r="BQ403" s="100">
        <f t="shared" si="331"/>
        <v>46.442147191794867</v>
      </c>
      <c r="BR403" s="95">
        <v>6800</v>
      </c>
      <c r="BS403" s="99">
        <f>'Max limit'!AX403*Input!PrimaryDrive_ratio*Input!Gear5_ratio*Input!FinalDrive_ratio</f>
        <v>1356.9487179487178</v>
      </c>
      <c r="BT403" s="99">
        <f t="shared" si="332"/>
        <v>22.615811965811965</v>
      </c>
      <c r="BU403" s="99">
        <f>BT403*Input!$N$23</f>
        <v>53214.960323931613</v>
      </c>
      <c r="BV403" s="100">
        <f t="shared" si="333"/>
        <v>53.214960323931614</v>
      </c>
      <c r="BW403" s="95">
        <v>6800</v>
      </c>
      <c r="BX403" s="99">
        <f>'Max limit'!AX403*Input!PrimaryDrive_ratio*Input!Gear6_ratio*Input!FinalDrive_ratio</f>
        <v>1544.6688963210702</v>
      </c>
      <c r="BY403" s="99">
        <f t="shared" si="334"/>
        <v>25.744481605351169</v>
      </c>
      <c r="BZ403" s="99">
        <f>BY403*Input!$N$23</f>
        <v>60576.713728428076</v>
      </c>
      <c r="CA403" s="100">
        <f t="shared" si="335"/>
        <v>60.576713728428075</v>
      </c>
      <c r="CC403" s="95">
        <v>6800</v>
      </c>
      <c r="CD403" s="94">
        <f t="shared" si="336"/>
        <v>23.5</v>
      </c>
      <c r="CE403" s="94">
        <f t="shared" si="337"/>
        <v>31</v>
      </c>
      <c r="CF403" s="94">
        <f t="shared" si="338"/>
        <v>38.5</v>
      </c>
      <c r="CG403" s="94">
        <f t="shared" si="339"/>
        <v>46.5</v>
      </c>
      <c r="CH403" s="94">
        <f t="shared" si="340"/>
        <v>53</v>
      </c>
      <c r="CI403" s="94">
        <f t="shared" si="341"/>
        <v>60.5</v>
      </c>
      <c r="CK403" s="95">
        <v>6800</v>
      </c>
      <c r="CL403" s="162">
        <f t="shared" si="342"/>
        <v>10.002079002079002</v>
      </c>
      <c r="CM403" s="162">
        <f t="shared" si="343"/>
        <v>13.158290598290597</v>
      </c>
      <c r="CN403" s="162">
        <f t="shared" si="344"/>
        <v>16.447863247863246</v>
      </c>
      <c r="CO403" s="162">
        <f t="shared" si="345"/>
        <v>19.737435897435898</v>
      </c>
      <c r="CP403" s="162">
        <f t="shared" si="346"/>
        <v>22.615811965811965</v>
      </c>
      <c r="CQ403" s="162">
        <f t="shared" si="347"/>
        <v>25.744481605351169</v>
      </c>
    </row>
    <row r="404" spans="1:95" ht="19.5" thickTop="1" thickBot="1">
      <c r="A404" s="70">
        <v>6850</v>
      </c>
      <c r="B404" s="70">
        <v>101.789</v>
      </c>
      <c r="C404" s="70">
        <v>104.364</v>
      </c>
      <c r="D404" s="70">
        <v>95.438000000000002</v>
      </c>
      <c r="E404" s="70">
        <v>5.1539999999999999</v>
      </c>
      <c r="G404" s="92">
        <v>1</v>
      </c>
      <c r="H404" s="93">
        <f t="shared" si="348"/>
        <v>15.914187643020595</v>
      </c>
      <c r="O404" s="95">
        <v>6810</v>
      </c>
      <c r="P404" s="94">
        <f t="shared" si="300"/>
        <v>12.872856962021752</v>
      </c>
      <c r="Q404" s="94">
        <f t="shared" si="301"/>
        <v>13.066531957329143</v>
      </c>
      <c r="R404" s="94">
        <f t="shared" si="302"/>
        <v>13.064301092278924</v>
      </c>
      <c r="S404" s="94">
        <f t="shared" si="303"/>
        <v>12.741858491389916</v>
      </c>
      <c r="T404" s="94">
        <f t="shared" si="304"/>
        <v>12.402665332313996</v>
      </c>
      <c r="U404" s="94">
        <f t="shared" si="305"/>
        <v>11.835257575215419</v>
      </c>
      <c r="V404" s="82"/>
      <c r="W404" s="95">
        <v>6810</v>
      </c>
      <c r="X404" s="161">
        <f t="shared" si="313"/>
        <v>8.9924452232894403</v>
      </c>
      <c r="Y404" s="161">
        <f t="shared" si="314"/>
        <v>9.0487605110310909</v>
      </c>
      <c r="Z404" s="161">
        <f t="shared" si="315"/>
        <v>8.936954061081833</v>
      </c>
      <c r="AA404" s="161">
        <f t="shared" si="316"/>
        <v>8.5766458910992753</v>
      </c>
      <c r="AB404" s="161">
        <f t="shared" si="317"/>
        <v>8.1988859486873267</v>
      </c>
      <c r="AC404" s="161">
        <f t="shared" si="318"/>
        <v>7.6314781915887497</v>
      </c>
      <c r="AD404" s="82"/>
      <c r="AE404" s="82"/>
      <c r="AF404" s="82"/>
      <c r="AG404" s="95">
        <v>6810</v>
      </c>
      <c r="AH404" s="161">
        <f t="shared" si="319"/>
        <v>-11.331526413548685</v>
      </c>
      <c r="AI404" s="161">
        <f t="shared" si="320"/>
        <v>-11.6275879473322</v>
      </c>
      <c r="AJ404" s="161">
        <f t="shared" si="321"/>
        <v>-12.022037857607314</v>
      </c>
      <c r="AK404" s="161">
        <f t="shared" si="322"/>
        <v>-12.50414330349912</v>
      </c>
      <c r="AL404" s="161">
        <f t="shared" si="323"/>
        <v>-12.997890500215018</v>
      </c>
      <c r="AM404" s="161">
        <f t="shared" si="324"/>
        <v>-13.610690877881481</v>
      </c>
      <c r="AN404" s="81"/>
      <c r="AO404" s="81"/>
      <c r="AP404" s="95">
        <v>6810</v>
      </c>
      <c r="AQ404" s="94">
        <f t="shared" si="306"/>
        <v>106.96824630360558</v>
      </c>
      <c r="AR404" s="94">
        <f t="shared" si="307"/>
        <v>185.12849122245339</v>
      </c>
      <c r="AS404" s="94">
        <f t="shared" si="308"/>
        <v>289.26326753508334</v>
      </c>
      <c r="AT404" s="94">
        <f t="shared" si="309"/>
        <v>416.53910525052021</v>
      </c>
      <c r="AU404" s="94">
        <f t="shared" si="310"/>
        <v>546.88836518351729</v>
      </c>
      <c r="AV404" s="94">
        <f t="shared" si="311"/>
        <v>708.66766488746339</v>
      </c>
      <c r="AW404" s="81"/>
      <c r="AX404" s="95">
        <v>6810</v>
      </c>
      <c r="AY404" s="99">
        <f>'Max limit'!AX404*Input!PrimaryDrive_ratio*Input!Gear1_ratio*Input!FinalDrive_ratio</f>
        <v>601.00727650727652</v>
      </c>
      <c r="AZ404" s="99">
        <f t="shared" si="325"/>
        <v>10.016787941787943</v>
      </c>
      <c r="BA404" s="99">
        <f>AZ404*Input!$N$23</f>
        <v>23569.48199345114</v>
      </c>
      <c r="BB404" s="97">
        <f t="shared" si="312"/>
        <v>23.569481993451141</v>
      </c>
      <c r="BC404" s="95">
        <v>6810</v>
      </c>
      <c r="BD404" s="99">
        <f>'Max limit'!AX404*Input!PrimaryDrive_ratio*Input!Gear2_ratio*Input!FinalDrive_ratio</f>
        <v>790.65846153846144</v>
      </c>
      <c r="BE404" s="99">
        <f t="shared" si="326"/>
        <v>13.177641025641025</v>
      </c>
      <c r="BF404" s="99">
        <f>BE404*Input!$N$23</f>
        <v>31006.962978051273</v>
      </c>
      <c r="BG404" s="100">
        <f t="shared" si="327"/>
        <v>31.006962978051273</v>
      </c>
      <c r="BH404" s="95">
        <v>6810</v>
      </c>
      <c r="BI404" s="99">
        <f>'Max limit'!AX404*Input!PrimaryDrive_ratio*Input!Gear3_ratio*Input!FinalDrive_ratio</f>
        <v>988.32307692307677</v>
      </c>
      <c r="BJ404" s="99">
        <f t="shared" si="328"/>
        <v>16.472051282051279</v>
      </c>
      <c r="BK404" s="99">
        <f>BJ404*Input!$N$23</f>
        <v>38758.703722564089</v>
      </c>
      <c r="BL404" s="100">
        <f t="shared" si="329"/>
        <v>38.758703722564086</v>
      </c>
      <c r="BM404" s="95">
        <v>6810</v>
      </c>
      <c r="BN404" s="99">
        <f>'Max limit'!AX404*Input!PrimaryDrive_ratio*Input!Gear4_ratio*Input!FinalDrive_ratio</f>
        <v>1185.9876923076922</v>
      </c>
      <c r="BO404" s="99">
        <f t="shared" si="330"/>
        <v>19.766461538461538</v>
      </c>
      <c r="BP404" s="99">
        <f>BO404*Input!$N$23</f>
        <v>46510.444467076915</v>
      </c>
      <c r="BQ404" s="100">
        <f t="shared" si="331"/>
        <v>46.510444467076915</v>
      </c>
      <c r="BR404" s="95">
        <v>6810</v>
      </c>
      <c r="BS404" s="99">
        <f>'Max limit'!AX404*Input!PrimaryDrive_ratio*Input!Gear5_ratio*Input!FinalDrive_ratio</f>
        <v>1358.9442307692307</v>
      </c>
      <c r="BT404" s="99">
        <f t="shared" si="332"/>
        <v>22.649070512820511</v>
      </c>
      <c r="BU404" s="99">
        <f>BT404*Input!$N$23</f>
        <v>53293.217618525632</v>
      </c>
      <c r="BV404" s="100">
        <f t="shared" si="333"/>
        <v>53.293217618525631</v>
      </c>
      <c r="BW404" s="95">
        <v>6810</v>
      </c>
      <c r="BX404" s="99">
        <f>'Max limit'!AX404*Input!PrimaryDrive_ratio*Input!Gear6_ratio*Input!FinalDrive_ratio</f>
        <v>1546.9404682274246</v>
      </c>
      <c r="BY404" s="99">
        <f t="shared" si="334"/>
        <v>25.782341137123744</v>
      </c>
      <c r="BZ404" s="99">
        <f>BY404*Input!$N$23</f>
        <v>60665.797130969884</v>
      </c>
      <c r="CA404" s="100">
        <f t="shared" si="335"/>
        <v>60.665797130969885</v>
      </c>
      <c r="CC404" s="95">
        <v>6810</v>
      </c>
      <c r="CD404" s="94">
        <f t="shared" si="336"/>
        <v>23.5</v>
      </c>
      <c r="CE404" s="94">
        <f t="shared" si="337"/>
        <v>31</v>
      </c>
      <c r="CF404" s="94">
        <f t="shared" si="338"/>
        <v>39</v>
      </c>
      <c r="CG404" s="94">
        <f t="shared" si="339"/>
        <v>46.5</v>
      </c>
      <c r="CH404" s="94">
        <f t="shared" si="340"/>
        <v>53.5</v>
      </c>
      <c r="CI404" s="94">
        <f t="shared" si="341"/>
        <v>60.5</v>
      </c>
      <c r="CK404" s="95">
        <v>6810</v>
      </c>
      <c r="CL404" s="162">
        <f t="shared" si="342"/>
        <v>10.016787941787943</v>
      </c>
      <c r="CM404" s="162">
        <f t="shared" si="343"/>
        <v>13.177641025641025</v>
      </c>
      <c r="CN404" s="162">
        <f t="shared" si="344"/>
        <v>16.472051282051279</v>
      </c>
      <c r="CO404" s="162">
        <f t="shared" si="345"/>
        <v>19.766461538461538</v>
      </c>
      <c r="CP404" s="162">
        <f t="shared" si="346"/>
        <v>22.649070512820511</v>
      </c>
      <c r="CQ404" s="162">
        <f t="shared" si="347"/>
        <v>25.782341137123744</v>
      </c>
    </row>
    <row r="405" spans="1:95" ht="19.5" thickTop="1" thickBot="1">
      <c r="A405" s="70">
        <v>6860</v>
      </c>
      <c r="B405" s="70">
        <v>102.01600000000001</v>
      </c>
      <c r="C405" s="70">
        <v>104.444</v>
      </c>
      <c r="D405" s="70">
        <v>95.647999999999996</v>
      </c>
      <c r="E405" s="70">
        <v>5.1680000000000001</v>
      </c>
      <c r="G405" s="92">
        <v>1</v>
      </c>
      <c r="H405" s="93">
        <f t="shared" si="348"/>
        <v>15.959382151029748</v>
      </c>
      <c r="O405" s="95">
        <v>6820</v>
      </c>
      <c r="P405" s="94">
        <f t="shared" si="300"/>
        <v>12.871839152008429</v>
      </c>
      <c r="Q405" s="94">
        <f t="shared" si="301"/>
        <v>13.064708093026054</v>
      </c>
      <c r="R405" s="94">
        <f t="shared" si="302"/>
        <v>13.061373582815156</v>
      </c>
      <c r="S405" s="94">
        <f t="shared" si="303"/>
        <v>12.737604202407708</v>
      </c>
      <c r="T405" s="94">
        <f t="shared" si="304"/>
        <v>12.397028013019616</v>
      </c>
      <c r="U405" s="94">
        <f t="shared" si="305"/>
        <v>11.827952636666886</v>
      </c>
      <c r="V405" s="82"/>
      <c r="W405" s="95">
        <v>6820</v>
      </c>
      <c r="X405" s="161">
        <f t="shared" si="313"/>
        <v>8.9914274132761189</v>
      </c>
      <c r="Y405" s="161">
        <f t="shared" si="314"/>
        <v>9.0469366467279979</v>
      </c>
      <c r="Z405" s="161">
        <f t="shared" si="315"/>
        <v>8.9340265516180644</v>
      </c>
      <c r="AA405" s="161">
        <f t="shared" si="316"/>
        <v>8.5723916021170652</v>
      </c>
      <c r="AB405" s="161">
        <f t="shared" si="317"/>
        <v>8.1932486293929472</v>
      </c>
      <c r="AC405" s="161">
        <f t="shared" si="318"/>
        <v>7.6241732530402162</v>
      </c>
      <c r="AD405" s="82"/>
      <c r="AE405" s="82"/>
      <c r="AF405" s="82"/>
      <c r="AG405" s="95">
        <v>6820</v>
      </c>
      <c r="AH405" s="161">
        <f t="shared" si="319"/>
        <v>-11.33271725126427</v>
      </c>
      <c r="AI405" s="161">
        <f t="shared" si="320"/>
        <v>-11.629648913994693</v>
      </c>
      <c r="AJ405" s="161">
        <f t="shared" si="321"/>
        <v>-12.02525811801746</v>
      </c>
      <c r="AK405" s="161">
        <f t="shared" si="322"/>
        <v>-12.508780478489729</v>
      </c>
      <c r="AL405" s="161">
        <f t="shared" si="323"/>
        <v>-13.003978805052947</v>
      </c>
      <c r="AM405" s="161">
        <f t="shared" si="324"/>
        <v>-13.618580211513898</v>
      </c>
      <c r="AN405" s="81"/>
      <c r="AO405" s="81"/>
      <c r="AP405" s="95">
        <v>6820</v>
      </c>
      <c r="AQ405" s="94">
        <f t="shared" si="306"/>
        <v>107.28262746052006</v>
      </c>
      <c r="AR405" s="94">
        <f t="shared" si="307"/>
        <v>185.6725864213515</v>
      </c>
      <c r="AS405" s="94">
        <f t="shared" si="308"/>
        <v>290.1134162833618</v>
      </c>
      <c r="AT405" s="94">
        <f t="shared" si="309"/>
        <v>417.76331944804099</v>
      </c>
      <c r="AU405" s="94">
        <f t="shared" si="310"/>
        <v>548.49567766073062</v>
      </c>
      <c r="AV405" s="94">
        <f t="shared" si="311"/>
        <v>710.75044896642123</v>
      </c>
      <c r="AW405" s="81"/>
      <c r="AX405" s="95">
        <v>6820</v>
      </c>
      <c r="AY405" s="99">
        <f>'Max limit'!AX405*Input!PrimaryDrive_ratio*Input!Gear1_ratio*Input!FinalDrive_ratio</f>
        <v>601.8898128898129</v>
      </c>
      <c r="AZ405" s="99">
        <f t="shared" si="325"/>
        <v>10.031496881496881</v>
      </c>
      <c r="BA405" s="99">
        <f>AZ405*Input!$N$23</f>
        <v>23604.092099168396</v>
      </c>
      <c r="BB405" s="97">
        <f t="shared" si="312"/>
        <v>23.604092099168398</v>
      </c>
      <c r="BC405" s="95">
        <v>6820</v>
      </c>
      <c r="BD405" s="99">
        <f>'Max limit'!AX405*Input!PrimaryDrive_ratio*Input!Gear2_ratio*Input!FinalDrive_ratio</f>
        <v>791.81948717948706</v>
      </c>
      <c r="BE405" s="99">
        <f t="shared" si="326"/>
        <v>13.196991452991451</v>
      </c>
      <c r="BF405" s="99">
        <f>BE405*Input!$N$23</f>
        <v>31052.494494905972</v>
      </c>
      <c r="BG405" s="100">
        <f t="shared" si="327"/>
        <v>31.052494494905972</v>
      </c>
      <c r="BH405" s="95">
        <v>6820</v>
      </c>
      <c r="BI405" s="99">
        <f>'Max limit'!AX405*Input!PrimaryDrive_ratio*Input!Gear3_ratio*Input!FinalDrive_ratio</f>
        <v>989.77435897435885</v>
      </c>
      <c r="BJ405" s="99">
        <f t="shared" si="328"/>
        <v>16.496239316239315</v>
      </c>
      <c r="BK405" s="99">
        <f>BJ405*Input!$N$23</f>
        <v>38815.618118632468</v>
      </c>
      <c r="BL405" s="100">
        <f t="shared" si="329"/>
        <v>38.815618118632472</v>
      </c>
      <c r="BM405" s="95">
        <v>6820</v>
      </c>
      <c r="BN405" s="99">
        <f>'Max limit'!AX405*Input!PrimaryDrive_ratio*Input!Gear4_ratio*Input!FinalDrive_ratio</f>
        <v>1187.7292307692308</v>
      </c>
      <c r="BO405" s="99">
        <f t="shared" si="330"/>
        <v>19.795487179487179</v>
      </c>
      <c r="BP405" s="99">
        <f>BO405*Input!$N$23</f>
        <v>46578.741742358965</v>
      </c>
      <c r="BQ405" s="100">
        <f t="shared" si="331"/>
        <v>46.578741742358964</v>
      </c>
      <c r="BR405" s="95">
        <v>6820</v>
      </c>
      <c r="BS405" s="99">
        <f>'Max limit'!AX405*Input!PrimaryDrive_ratio*Input!Gear5_ratio*Input!FinalDrive_ratio</f>
        <v>1360.9397435897433</v>
      </c>
      <c r="BT405" s="99">
        <f t="shared" si="332"/>
        <v>22.682329059829055</v>
      </c>
      <c r="BU405" s="99">
        <f>BT405*Input!$N$23</f>
        <v>53371.474913119637</v>
      </c>
      <c r="BV405" s="100">
        <f t="shared" si="333"/>
        <v>53.371474913119634</v>
      </c>
      <c r="BW405" s="95">
        <v>6820</v>
      </c>
      <c r="BX405" s="99">
        <f>'Max limit'!AX405*Input!PrimaryDrive_ratio*Input!Gear6_ratio*Input!FinalDrive_ratio</f>
        <v>1549.2120401337791</v>
      </c>
      <c r="BY405" s="99">
        <f t="shared" si="334"/>
        <v>25.820200668896316</v>
      </c>
      <c r="BZ405" s="99">
        <f>BY405*Input!$N$23</f>
        <v>60754.880533511685</v>
      </c>
      <c r="CA405" s="100">
        <f t="shared" si="335"/>
        <v>60.754880533511688</v>
      </c>
      <c r="CC405" s="95">
        <v>6820</v>
      </c>
      <c r="CD405" s="94">
        <f t="shared" si="336"/>
        <v>23.5</v>
      </c>
      <c r="CE405" s="94">
        <f t="shared" si="337"/>
        <v>31</v>
      </c>
      <c r="CF405" s="94">
        <f t="shared" si="338"/>
        <v>39</v>
      </c>
      <c r="CG405" s="94">
        <f t="shared" si="339"/>
        <v>46.5</v>
      </c>
      <c r="CH405" s="94">
        <f t="shared" si="340"/>
        <v>53.5</v>
      </c>
      <c r="CI405" s="94">
        <f t="shared" si="341"/>
        <v>61</v>
      </c>
      <c r="CK405" s="95">
        <v>6820</v>
      </c>
      <c r="CL405" s="162">
        <f t="shared" si="342"/>
        <v>10.031496881496881</v>
      </c>
      <c r="CM405" s="162">
        <f t="shared" si="343"/>
        <v>13.196991452991451</v>
      </c>
      <c r="CN405" s="162">
        <f t="shared" si="344"/>
        <v>16.496239316239315</v>
      </c>
      <c r="CO405" s="162">
        <f t="shared" si="345"/>
        <v>19.795487179487179</v>
      </c>
      <c r="CP405" s="162">
        <f t="shared" si="346"/>
        <v>22.682329059829055</v>
      </c>
      <c r="CQ405" s="162">
        <f t="shared" si="347"/>
        <v>25.820200668896316</v>
      </c>
    </row>
    <row r="406" spans="1:95" ht="19.5" thickTop="1" thickBot="1">
      <c r="A406" s="70">
        <v>6870</v>
      </c>
      <c r="B406" s="70">
        <v>102.241</v>
      </c>
      <c r="C406" s="70">
        <v>104.52200000000001</v>
      </c>
      <c r="D406" s="70">
        <v>95.858000000000004</v>
      </c>
      <c r="E406" s="70">
        <v>5.18</v>
      </c>
      <c r="G406" s="92">
        <v>1</v>
      </c>
      <c r="H406" s="93">
        <f t="shared" si="348"/>
        <v>16.004576659038904</v>
      </c>
      <c r="O406" s="95">
        <v>6830</v>
      </c>
      <c r="P406" s="94">
        <f t="shared" si="300"/>
        <v>12.870819848510129</v>
      </c>
      <c r="Q406" s="94">
        <f t="shared" si="301"/>
        <v>13.062881552473067</v>
      </c>
      <c r="R406" s="94">
        <f t="shared" si="302"/>
        <v>13.058441777666188</v>
      </c>
      <c r="S406" s="94">
        <f t="shared" si="303"/>
        <v>12.733343670888472</v>
      </c>
      <c r="T406" s="94">
        <f t="shared" si="304"/>
        <v>12.391382421796704</v>
      </c>
      <c r="U406" s="94">
        <f t="shared" si="305"/>
        <v>11.820636979206322</v>
      </c>
      <c r="V406" s="82"/>
      <c r="W406" s="95">
        <v>6830</v>
      </c>
      <c r="X406" s="161">
        <f t="shared" si="313"/>
        <v>8.990408109777821</v>
      </c>
      <c r="Y406" s="161">
        <f t="shared" si="314"/>
        <v>9.045110106175013</v>
      </c>
      <c r="Z406" s="161">
        <f t="shared" si="315"/>
        <v>8.9310947464690944</v>
      </c>
      <c r="AA406" s="161">
        <f t="shared" si="316"/>
        <v>8.5681310705978291</v>
      </c>
      <c r="AB406" s="161">
        <f t="shared" si="317"/>
        <v>8.1876030381700335</v>
      </c>
      <c r="AC406" s="161">
        <f t="shared" si="318"/>
        <v>7.6168575955796527</v>
      </c>
      <c r="AD406" s="82"/>
      <c r="AE406" s="82"/>
      <c r="AF406" s="82"/>
      <c r="AG406" s="95">
        <v>6830</v>
      </c>
      <c r="AH406" s="161">
        <f t="shared" si="319"/>
        <v>-11.333909836357282</v>
      </c>
      <c r="AI406" s="161">
        <f t="shared" si="320"/>
        <v>-11.631712904819567</v>
      </c>
      <c r="AJ406" s="161">
        <f t="shared" si="321"/>
        <v>-12.028483103681324</v>
      </c>
      <c r="AK406" s="161">
        <f t="shared" si="322"/>
        <v>-12.513424457845696</v>
      </c>
      <c r="AL406" s="161">
        <f t="shared" si="323"/>
        <v>-13.010076043573694</v>
      </c>
      <c r="AM406" s="161">
        <f t="shared" si="324"/>
        <v>-13.626481121571306</v>
      </c>
      <c r="AN406" s="81"/>
      <c r="AO406" s="81"/>
      <c r="AP406" s="95">
        <v>6830</v>
      </c>
      <c r="AQ406" s="94">
        <f t="shared" si="306"/>
        <v>107.5974699250749</v>
      </c>
      <c r="AR406" s="94">
        <f t="shared" si="307"/>
        <v>186.21747999911824</v>
      </c>
      <c r="AS406" s="94">
        <f t="shared" si="308"/>
        <v>290.96481249862234</v>
      </c>
      <c r="AT406" s="94">
        <f t="shared" si="309"/>
        <v>418.9893299980161</v>
      </c>
      <c r="AU406" s="94">
        <f t="shared" si="310"/>
        <v>550.10534863020769</v>
      </c>
      <c r="AV406" s="94">
        <f t="shared" si="311"/>
        <v>712.83628922157743</v>
      </c>
      <c r="AW406" s="81"/>
      <c r="AX406" s="95">
        <v>6830</v>
      </c>
      <c r="AY406" s="99">
        <f>'Max limit'!AX406*Input!PrimaryDrive_ratio*Input!Gear1_ratio*Input!FinalDrive_ratio</f>
        <v>602.77234927234929</v>
      </c>
      <c r="AZ406" s="99">
        <f t="shared" si="325"/>
        <v>10.046205821205822</v>
      </c>
      <c r="BA406" s="99">
        <f>AZ406*Input!$N$23</f>
        <v>23638.702204885652</v>
      </c>
      <c r="BB406" s="97">
        <f t="shared" si="312"/>
        <v>23.638702204885654</v>
      </c>
      <c r="BC406" s="95">
        <v>6830</v>
      </c>
      <c r="BD406" s="99">
        <f>'Max limit'!AX406*Input!PrimaryDrive_ratio*Input!Gear2_ratio*Input!FinalDrive_ratio</f>
        <v>792.98051282051279</v>
      </c>
      <c r="BE406" s="99">
        <f t="shared" si="326"/>
        <v>13.216341880341879</v>
      </c>
      <c r="BF406" s="99">
        <f>BE406*Input!$N$23</f>
        <v>31098.026011760678</v>
      </c>
      <c r="BG406" s="100">
        <f t="shared" si="327"/>
        <v>31.098026011760677</v>
      </c>
      <c r="BH406" s="95">
        <v>6830</v>
      </c>
      <c r="BI406" s="99">
        <f>'Max limit'!AX406*Input!PrimaryDrive_ratio*Input!Gear3_ratio*Input!FinalDrive_ratio</f>
        <v>991.22564102564104</v>
      </c>
      <c r="BJ406" s="99">
        <f t="shared" si="328"/>
        <v>16.520427350427351</v>
      </c>
      <c r="BK406" s="99">
        <f>BJ406*Input!$N$23</f>
        <v>38872.532514700848</v>
      </c>
      <c r="BL406" s="100">
        <f t="shared" si="329"/>
        <v>38.87253251470085</v>
      </c>
      <c r="BM406" s="95">
        <v>6830</v>
      </c>
      <c r="BN406" s="99">
        <f>'Max limit'!AX406*Input!PrimaryDrive_ratio*Input!Gear4_ratio*Input!FinalDrive_ratio</f>
        <v>1189.4707692307693</v>
      </c>
      <c r="BO406" s="99">
        <f t="shared" si="330"/>
        <v>19.824512820512822</v>
      </c>
      <c r="BP406" s="99">
        <f>BO406*Input!$N$23</f>
        <v>46647.039017641022</v>
      </c>
      <c r="BQ406" s="100">
        <f t="shared" si="331"/>
        <v>46.647039017641021</v>
      </c>
      <c r="BR406" s="95">
        <v>6830</v>
      </c>
      <c r="BS406" s="99">
        <f>'Max limit'!AX406*Input!PrimaryDrive_ratio*Input!Gear5_ratio*Input!FinalDrive_ratio</f>
        <v>1362.9352564102562</v>
      </c>
      <c r="BT406" s="99">
        <f t="shared" si="332"/>
        <v>22.715587606837605</v>
      </c>
      <c r="BU406" s="99">
        <f>BT406*Input!$N$23</f>
        <v>53449.732207713663</v>
      </c>
      <c r="BV406" s="100">
        <f t="shared" si="333"/>
        <v>53.449732207713666</v>
      </c>
      <c r="BW406" s="95">
        <v>6830</v>
      </c>
      <c r="BX406" s="99">
        <f>'Max limit'!AX406*Input!PrimaryDrive_ratio*Input!Gear6_ratio*Input!FinalDrive_ratio</f>
        <v>1551.4836120401337</v>
      </c>
      <c r="BY406" s="99">
        <f t="shared" si="334"/>
        <v>25.858060200668895</v>
      </c>
      <c r="BZ406" s="99">
        <f>BY406*Input!$N$23</f>
        <v>60843.9639360535</v>
      </c>
      <c r="CA406" s="100">
        <f t="shared" si="335"/>
        <v>60.843963936053498</v>
      </c>
      <c r="CC406" s="95">
        <v>6830</v>
      </c>
      <c r="CD406" s="94">
        <f t="shared" si="336"/>
        <v>23.5</v>
      </c>
      <c r="CE406" s="94">
        <f t="shared" si="337"/>
        <v>31</v>
      </c>
      <c r="CF406" s="94">
        <f t="shared" si="338"/>
        <v>39</v>
      </c>
      <c r="CG406" s="94">
        <f t="shared" si="339"/>
        <v>46.5</v>
      </c>
      <c r="CH406" s="94">
        <f t="shared" si="340"/>
        <v>53.5</v>
      </c>
      <c r="CI406" s="94">
        <f t="shared" si="341"/>
        <v>61</v>
      </c>
      <c r="CK406" s="95">
        <v>6830</v>
      </c>
      <c r="CL406" s="162">
        <f t="shared" si="342"/>
        <v>10.046205821205822</v>
      </c>
      <c r="CM406" s="162">
        <f t="shared" si="343"/>
        <v>13.216341880341879</v>
      </c>
      <c r="CN406" s="162">
        <f t="shared" si="344"/>
        <v>16.520427350427351</v>
      </c>
      <c r="CO406" s="162">
        <f t="shared" si="345"/>
        <v>19.824512820512822</v>
      </c>
      <c r="CP406" s="162">
        <f t="shared" si="346"/>
        <v>22.715587606837605</v>
      </c>
      <c r="CQ406" s="162">
        <f t="shared" si="347"/>
        <v>25.858060200668895</v>
      </c>
    </row>
    <row r="407" spans="1:95" ht="19.5" thickTop="1" thickBot="1">
      <c r="A407" s="70">
        <v>6880</v>
      </c>
      <c r="B407" s="70">
        <v>102.45099999999999</v>
      </c>
      <c r="C407" s="70">
        <v>104.584</v>
      </c>
      <c r="D407" s="70">
        <v>96.063000000000002</v>
      </c>
      <c r="E407" s="70">
        <v>5.1829999999999998</v>
      </c>
      <c r="G407" s="92">
        <v>1</v>
      </c>
      <c r="H407" s="93">
        <f t="shared" si="348"/>
        <v>16.049771167048057</v>
      </c>
      <c r="O407" s="95">
        <v>6840</v>
      </c>
      <c r="P407" s="94">
        <f t="shared" si="300"/>
        <v>12.869799051526849</v>
      </c>
      <c r="Q407" s="94">
        <f t="shared" si="301"/>
        <v>13.061052335670189</v>
      </c>
      <c r="R407" s="94">
        <f t="shared" si="302"/>
        <v>13.05550567683202</v>
      </c>
      <c r="S407" s="94">
        <f t="shared" si="303"/>
        <v>12.729076896832213</v>
      </c>
      <c r="T407" s="94">
        <f t="shared" si="304"/>
        <v>12.385728558645258</v>
      </c>
      <c r="U407" s="94">
        <f t="shared" si="305"/>
        <v>11.813310602833727</v>
      </c>
      <c r="V407" s="82"/>
      <c r="W407" s="95">
        <v>6840</v>
      </c>
      <c r="X407" s="161">
        <f t="shared" si="313"/>
        <v>8.9893873127945412</v>
      </c>
      <c r="Y407" s="161">
        <f t="shared" si="314"/>
        <v>9.0432808893721344</v>
      </c>
      <c r="Z407" s="161">
        <f t="shared" si="315"/>
        <v>8.9281586456349267</v>
      </c>
      <c r="AA407" s="161">
        <f t="shared" si="316"/>
        <v>8.5638642965415706</v>
      </c>
      <c r="AB407" s="161">
        <f t="shared" si="317"/>
        <v>8.1819491750185893</v>
      </c>
      <c r="AC407" s="161">
        <f t="shared" si="318"/>
        <v>7.6095312192070583</v>
      </c>
      <c r="AD407" s="82"/>
      <c r="AE407" s="82"/>
      <c r="AF407" s="82"/>
      <c r="AG407" s="95">
        <v>6840</v>
      </c>
      <c r="AH407" s="161">
        <f t="shared" si="319"/>
        <v>-11.335104168827719</v>
      </c>
      <c r="AI407" s="161">
        <f t="shared" si="320"/>
        <v>-11.633779919806821</v>
      </c>
      <c r="AJ407" s="161">
        <f t="shared" si="321"/>
        <v>-12.03171281459891</v>
      </c>
      <c r="AK407" s="161">
        <f t="shared" si="322"/>
        <v>-12.518075241567018</v>
      </c>
      <c r="AL407" s="161">
        <f t="shared" si="323"/>
        <v>-13.016182215777254</v>
      </c>
      <c r="AM407" s="161">
        <f t="shared" si="324"/>
        <v>-13.634393608053708</v>
      </c>
      <c r="AN407" s="81"/>
      <c r="AO407" s="81"/>
      <c r="AP407" s="95">
        <v>6840</v>
      </c>
      <c r="AQ407" s="94">
        <f t="shared" si="306"/>
        <v>107.91277369727013</v>
      </c>
      <c r="AR407" s="94">
        <f t="shared" si="307"/>
        <v>186.76317195575339</v>
      </c>
      <c r="AS407" s="94">
        <f t="shared" si="308"/>
        <v>291.81745618086472</v>
      </c>
      <c r="AT407" s="94">
        <f t="shared" si="309"/>
        <v>420.21713690044521</v>
      </c>
      <c r="AU407" s="94">
        <f t="shared" si="310"/>
        <v>551.71737809194747</v>
      </c>
      <c r="AV407" s="94">
        <f t="shared" si="311"/>
        <v>714.9251856529313</v>
      </c>
      <c r="AW407" s="81"/>
      <c r="AX407" s="95">
        <v>6840</v>
      </c>
      <c r="AY407" s="99">
        <f>'Max limit'!AX407*Input!PrimaryDrive_ratio*Input!Gear1_ratio*Input!FinalDrive_ratio</f>
        <v>603.65488565488567</v>
      </c>
      <c r="AZ407" s="99">
        <f t="shared" si="325"/>
        <v>10.060914760914761</v>
      </c>
      <c r="BA407" s="99">
        <f>AZ407*Input!$N$23</f>
        <v>23673.312310602905</v>
      </c>
      <c r="BB407" s="97">
        <f t="shared" si="312"/>
        <v>23.673312310602906</v>
      </c>
      <c r="BC407" s="95">
        <v>6840</v>
      </c>
      <c r="BD407" s="99">
        <f>'Max limit'!AX407*Input!PrimaryDrive_ratio*Input!Gear2_ratio*Input!FinalDrive_ratio</f>
        <v>794.14153846153829</v>
      </c>
      <c r="BE407" s="99">
        <f t="shared" si="326"/>
        <v>13.235692307692306</v>
      </c>
      <c r="BF407" s="99">
        <f>BE407*Input!$N$23</f>
        <v>31143.557528615376</v>
      </c>
      <c r="BG407" s="100">
        <f t="shared" si="327"/>
        <v>31.143557528615375</v>
      </c>
      <c r="BH407" s="95">
        <v>6840</v>
      </c>
      <c r="BI407" s="99">
        <f>'Max limit'!AX407*Input!PrimaryDrive_ratio*Input!Gear3_ratio*Input!FinalDrive_ratio</f>
        <v>992.676923076923</v>
      </c>
      <c r="BJ407" s="99">
        <f t="shared" si="328"/>
        <v>16.544615384615383</v>
      </c>
      <c r="BK407" s="99">
        <f>BJ407*Input!$N$23</f>
        <v>38929.44691076922</v>
      </c>
      <c r="BL407" s="100">
        <f t="shared" si="329"/>
        <v>38.929446910769222</v>
      </c>
      <c r="BM407" s="95">
        <v>6840</v>
      </c>
      <c r="BN407" s="99">
        <f>'Max limit'!AX407*Input!PrimaryDrive_ratio*Input!Gear4_ratio*Input!FinalDrive_ratio</f>
        <v>1191.2123076923078</v>
      </c>
      <c r="BO407" s="99">
        <f t="shared" si="330"/>
        <v>19.853538461538463</v>
      </c>
      <c r="BP407" s="99">
        <f>BO407*Input!$N$23</f>
        <v>46715.336292923072</v>
      </c>
      <c r="BQ407" s="100">
        <f t="shared" si="331"/>
        <v>46.71533629292307</v>
      </c>
      <c r="BR407" s="95">
        <v>6840</v>
      </c>
      <c r="BS407" s="99">
        <f>'Max limit'!AX407*Input!PrimaryDrive_ratio*Input!Gear5_ratio*Input!FinalDrive_ratio</f>
        <v>1364.9307692307691</v>
      </c>
      <c r="BT407" s="99">
        <f t="shared" si="332"/>
        <v>22.748846153846152</v>
      </c>
      <c r="BU407" s="99">
        <f>BT407*Input!$N$23</f>
        <v>53527.989502307682</v>
      </c>
      <c r="BV407" s="100">
        <f t="shared" si="333"/>
        <v>53.527989502307683</v>
      </c>
      <c r="BW407" s="95">
        <v>6840</v>
      </c>
      <c r="BX407" s="99">
        <f>'Max limit'!AX407*Input!PrimaryDrive_ratio*Input!Gear6_ratio*Input!FinalDrive_ratio</f>
        <v>1553.7551839464882</v>
      </c>
      <c r="BY407" s="99">
        <f t="shared" si="334"/>
        <v>25.89591973244147</v>
      </c>
      <c r="BZ407" s="99">
        <f>BY407*Input!$N$23</f>
        <v>60933.047338595301</v>
      </c>
      <c r="CA407" s="100">
        <f t="shared" si="335"/>
        <v>60.933047338595301</v>
      </c>
      <c r="CC407" s="95">
        <v>6840</v>
      </c>
      <c r="CD407" s="94">
        <f t="shared" si="336"/>
        <v>23.5</v>
      </c>
      <c r="CE407" s="94">
        <f t="shared" si="337"/>
        <v>31</v>
      </c>
      <c r="CF407" s="94">
        <f t="shared" si="338"/>
        <v>39</v>
      </c>
      <c r="CG407" s="94">
        <f t="shared" si="339"/>
        <v>46.5</v>
      </c>
      <c r="CH407" s="94">
        <f t="shared" si="340"/>
        <v>53.5</v>
      </c>
      <c r="CI407" s="94">
        <f t="shared" si="341"/>
        <v>61</v>
      </c>
      <c r="CK407" s="95">
        <v>6840</v>
      </c>
      <c r="CL407" s="162">
        <f t="shared" si="342"/>
        <v>10.060914760914761</v>
      </c>
      <c r="CM407" s="162">
        <f t="shared" si="343"/>
        <v>13.235692307692306</v>
      </c>
      <c r="CN407" s="162">
        <f t="shared" si="344"/>
        <v>16.544615384615383</v>
      </c>
      <c r="CO407" s="162">
        <f t="shared" si="345"/>
        <v>19.853538461538463</v>
      </c>
      <c r="CP407" s="162">
        <f t="shared" si="346"/>
        <v>22.748846153846152</v>
      </c>
      <c r="CQ407" s="162">
        <f t="shared" si="347"/>
        <v>25.89591973244147</v>
      </c>
    </row>
    <row r="408" spans="1:95" ht="19.5" thickTop="1" thickBot="1">
      <c r="A408" s="70">
        <v>6890</v>
      </c>
      <c r="B408" s="70">
        <v>102.66200000000001</v>
      </c>
      <c r="C408" s="70">
        <v>104.648</v>
      </c>
      <c r="D408" s="70">
        <v>96.257999999999996</v>
      </c>
      <c r="E408" s="70">
        <v>5.1970000000000001</v>
      </c>
      <c r="G408" s="92">
        <v>1</v>
      </c>
      <c r="H408" s="93">
        <f t="shared" si="348"/>
        <v>16.09496567505721</v>
      </c>
      <c r="O408" s="95">
        <v>6850</v>
      </c>
      <c r="P408" s="94">
        <f t="shared" si="300"/>
        <v>12.868776761058593</v>
      </c>
      <c r="Q408" s="94">
        <f t="shared" si="301"/>
        <v>13.059220442617413</v>
      </c>
      <c r="R408" s="94">
        <f t="shared" si="302"/>
        <v>13.052565280312651</v>
      </c>
      <c r="S408" s="94">
        <f t="shared" si="303"/>
        <v>12.72480388023893</v>
      </c>
      <c r="T408" s="94">
        <f t="shared" si="304"/>
        <v>12.380066423565284</v>
      </c>
      <c r="U408" s="94">
        <f t="shared" si="305"/>
        <v>11.805973507549103</v>
      </c>
      <c r="V408" s="82"/>
      <c r="W408" s="95">
        <v>6850</v>
      </c>
      <c r="X408" s="161">
        <f t="shared" si="313"/>
        <v>8.988365022326283</v>
      </c>
      <c r="Y408" s="161">
        <f t="shared" si="314"/>
        <v>9.0414489963193585</v>
      </c>
      <c r="Z408" s="161">
        <f t="shared" si="315"/>
        <v>8.9252182491155594</v>
      </c>
      <c r="AA408" s="161">
        <f t="shared" si="316"/>
        <v>8.5595912799482861</v>
      </c>
      <c r="AB408" s="161">
        <f t="shared" si="317"/>
        <v>8.1762870399386145</v>
      </c>
      <c r="AC408" s="161">
        <f t="shared" si="318"/>
        <v>7.6021941239224349</v>
      </c>
      <c r="AD408" s="82"/>
      <c r="AE408" s="82"/>
      <c r="AF408" s="82"/>
      <c r="AG408" s="95">
        <v>6850</v>
      </c>
      <c r="AH408" s="161">
        <f t="shared" si="319"/>
        <v>-11.336300248675581</v>
      </c>
      <c r="AI408" s="161">
        <f t="shared" si="320"/>
        <v>-11.635849958956458</v>
      </c>
      <c r="AJ408" s="161">
        <f t="shared" si="321"/>
        <v>-12.034947250770216</v>
      </c>
      <c r="AK408" s="161">
        <f t="shared" si="322"/>
        <v>-12.522732829653698</v>
      </c>
      <c r="AL408" s="161">
        <f t="shared" si="323"/>
        <v>-13.022297321663627</v>
      </c>
      <c r="AM408" s="161">
        <f t="shared" si="324"/>
        <v>-13.642317670961102</v>
      </c>
      <c r="AN408" s="81"/>
      <c r="AO408" s="81"/>
      <c r="AP408" s="95">
        <v>6850</v>
      </c>
      <c r="AQ408" s="94">
        <f t="shared" si="306"/>
        <v>108.2285387771057</v>
      </c>
      <c r="AR408" s="94">
        <f t="shared" si="307"/>
        <v>187.30966229125713</v>
      </c>
      <c r="AS408" s="94">
        <f t="shared" si="308"/>
        <v>292.67134733008925</v>
      </c>
      <c r="AT408" s="94">
        <f t="shared" si="309"/>
        <v>421.4467401553286</v>
      </c>
      <c r="AU408" s="94">
        <f t="shared" si="310"/>
        <v>553.33176604594996</v>
      </c>
      <c r="AV408" s="94">
        <f t="shared" si="311"/>
        <v>717.01713826048331</v>
      </c>
      <c r="AW408" s="81"/>
      <c r="AX408" s="95">
        <v>6850</v>
      </c>
      <c r="AY408" s="99">
        <f>'Max limit'!AX408*Input!PrimaryDrive_ratio*Input!Gear1_ratio*Input!FinalDrive_ratio</f>
        <v>604.53742203742195</v>
      </c>
      <c r="AZ408" s="99">
        <f t="shared" si="325"/>
        <v>10.0756237006237</v>
      </c>
      <c r="BA408" s="99">
        <f>AZ408*Input!$N$23</f>
        <v>23707.922416320162</v>
      </c>
      <c r="BB408" s="97">
        <f t="shared" si="312"/>
        <v>23.707922416320162</v>
      </c>
      <c r="BC408" s="95">
        <v>6850</v>
      </c>
      <c r="BD408" s="99">
        <f>'Max limit'!AX408*Input!PrimaryDrive_ratio*Input!Gear2_ratio*Input!FinalDrive_ratio</f>
        <v>795.30256410256402</v>
      </c>
      <c r="BE408" s="99">
        <f t="shared" si="326"/>
        <v>13.255042735042734</v>
      </c>
      <c r="BF408" s="99">
        <f>BE408*Input!$N$23</f>
        <v>31189.089045470078</v>
      </c>
      <c r="BG408" s="100">
        <f t="shared" si="327"/>
        <v>31.189089045470077</v>
      </c>
      <c r="BH408" s="95">
        <v>6850</v>
      </c>
      <c r="BI408" s="99">
        <f>'Max limit'!AX408*Input!PrimaryDrive_ratio*Input!Gear3_ratio*Input!FinalDrive_ratio</f>
        <v>994.12820512820497</v>
      </c>
      <c r="BJ408" s="99">
        <f t="shared" si="328"/>
        <v>16.568803418803416</v>
      </c>
      <c r="BK408" s="99">
        <f>BJ408*Input!$N$23</f>
        <v>38986.361306837593</v>
      </c>
      <c r="BL408" s="100">
        <f t="shared" si="329"/>
        <v>38.986361306837594</v>
      </c>
      <c r="BM408" s="95">
        <v>6850</v>
      </c>
      <c r="BN408" s="99">
        <f>'Max limit'!AX408*Input!PrimaryDrive_ratio*Input!Gear4_ratio*Input!FinalDrive_ratio</f>
        <v>1192.9538461538461</v>
      </c>
      <c r="BO408" s="99">
        <f t="shared" si="330"/>
        <v>19.882564102564103</v>
      </c>
      <c r="BP408" s="99">
        <f>BO408*Input!$N$23</f>
        <v>46783.633568205121</v>
      </c>
      <c r="BQ408" s="100">
        <f t="shared" si="331"/>
        <v>46.783633568205119</v>
      </c>
      <c r="BR408" s="95">
        <v>6850</v>
      </c>
      <c r="BS408" s="99">
        <f>'Max limit'!AX408*Input!PrimaryDrive_ratio*Input!Gear5_ratio*Input!FinalDrive_ratio</f>
        <v>1366.926282051282</v>
      </c>
      <c r="BT408" s="99">
        <f t="shared" si="332"/>
        <v>22.782104700854699</v>
      </c>
      <c r="BU408" s="99">
        <f>BT408*Input!$N$23</f>
        <v>53606.246796901694</v>
      </c>
      <c r="BV408" s="100">
        <f t="shared" si="333"/>
        <v>53.606246796901694</v>
      </c>
      <c r="BW408" s="95">
        <v>6850</v>
      </c>
      <c r="BX408" s="99">
        <f>'Max limit'!AX408*Input!PrimaryDrive_ratio*Input!Gear6_ratio*Input!FinalDrive_ratio</f>
        <v>1556.0267558528426</v>
      </c>
      <c r="BY408" s="99">
        <f t="shared" si="334"/>
        <v>25.933779264214042</v>
      </c>
      <c r="BZ408" s="99">
        <f>BY408*Input!$N$23</f>
        <v>61022.130741137102</v>
      </c>
      <c r="CA408" s="100">
        <f t="shared" si="335"/>
        <v>61.022130741137104</v>
      </c>
      <c r="CC408" s="95">
        <v>6850</v>
      </c>
      <c r="CD408" s="94">
        <f t="shared" si="336"/>
        <v>23.5</v>
      </c>
      <c r="CE408" s="94">
        <f t="shared" si="337"/>
        <v>31</v>
      </c>
      <c r="CF408" s="94">
        <f t="shared" si="338"/>
        <v>39</v>
      </c>
      <c r="CG408" s="94">
        <f t="shared" si="339"/>
        <v>47</v>
      </c>
      <c r="CH408" s="94">
        <f t="shared" si="340"/>
        <v>53.5</v>
      </c>
      <c r="CI408" s="94">
        <f t="shared" si="341"/>
        <v>61</v>
      </c>
      <c r="CK408" s="95">
        <v>6850</v>
      </c>
      <c r="CL408" s="162">
        <f t="shared" si="342"/>
        <v>10.0756237006237</v>
      </c>
      <c r="CM408" s="162">
        <f t="shared" si="343"/>
        <v>13.255042735042734</v>
      </c>
      <c r="CN408" s="162">
        <f t="shared" si="344"/>
        <v>16.568803418803416</v>
      </c>
      <c r="CO408" s="162">
        <f t="shared" si="345"/>
        <v>19.882564102564103</v>
      </c>
      <c r="CP408" s="162">
        <f t="shared" si="346"/>
        <v>22.782104700854699</v>
      </c>
      <c r="CQ408" s="162">
        <f t="shared" si="347"/>
        <v>25.933779264214042</v>
      </c>
    </row>
    <row r="409" spans="1:95" ht="19.5" thickTop="1" thickBot="1">
      <c r="A409" s="70">
        <v>6900</v>
      </c>
      <c r="B409" s="70">
        <v>102.874</v>
      </c>
      <c r="C409" s="70">
        <v>104.712</v>
      </c>
      <c r="D409" s="70">
        <v>96.451999999999998</v>
      </c>
      <c r="E409" s="70">
        <v>5.2119999999999997</v>
      </c>
      <c r="G409" s="92">
        <v>1</v>
      </c>
      <c r="H409" s="93">
        <f t="shared" si="348"/>
        <v>16.140160183066364</v>
      </c>
      <c r="O409" s="95">
        <v>6860</v>
      </c>
      <c r="P409" s="94">
        <f t="shared" si="300"/>
        <v>12.867752977105354</v>
      </c>
      <c r="Q409" s="94">
        <f t="shared" si="301"/>
        <v>13.057385873314743</v>
      </c>
      <c r="R409" s="94">
        <f t="shared" si="302"/>
        <v>13.049620588108084</v>
      </c>
      <c r="S409" s="94">
        <f t="shared" si="303"/>
        <v>12.72052462110862</v>
      </c>
      <c r="T409" s="94">
        <f t="shared" si="304"/>
        <v>12.374396016556776</v>
      </c>
      <c r="U409" s="94">
        <f t="shared" si="305"/>
        <v>11.798625693352449</v>
      </c>
      <c r="V409" s="82"/>
      <c r="W409" s="95">
        <v>6860</v>
      </c>
      <c r="X409" s="161">
        <f t="shared" si="313"/>
        <v>8.9873412383730447</v>
      </c>
      <c r="Y409" s="161">
        <f t="shared" si="314"/>
        <v>9.0396144270166889</v>
      </c>
      <c r="Z409" s="161">
        <f t="shared" si="315"/>
        <v>8.9222735569109908</v>
      </c>
      <c r="AA409" s="161">
        <f t="shared" si="316"/>
        <v>8.5553120208179774</v>
      </c>
      <c r="AB409" s="161">
        <f t="shared" si="317"/>
        <v>8.1706166329301073</v>
      </c>
      <c r="AC409" s="161">
        <f t="shared" si="318"/>
        <v>7.5948463097257806</v>
      </c>
      <c r="AD409" s="82"/>
      <c r="AE409" s="82"/>
      <c r="AF409" s="82"/>
      <c r="AG409" s="95">
        <v>6860</v>
      </c>
      <c r="AH409" s="161">
        <f t="shared" si="319"/>
        <v>-11.337498075900868</v>
      </c>
      <c r="AI409" s="161">
        <f t="shared" si="320"/>
        <v>-11.637923022268474</v>
      </c>
      <c r="AJ409" s="161">
        <f t="shared" si="321"/>
        <v>-12.038186412195241</v>
      </c>
      <c r="AK409" s="161">
        <f t="shared" si="322"/>
        <v>-12.527397222105733</v>
      </c>
      <c r="AL409" s="161">
        <f t="shared" si="323"/>
        <v>-13.028421361232816</v>
      </c>
      <c r="AM409" s="161">
        <f t="shared" si="324"/>
        <v>-13.650253310293488</v>
      </c>
      <c r="AN409" s="81"/>
      <c r="AO409" s="81"/>
      <c r="AP409" s="95">
        <v>6860</v>
      </c>
      <c r="AQ409" s="94">
        <f t="shared" si="306"/>
        <v>108.54476516458169</v>
      </c>
      <c r="AR409" s="94">
        <f t="shared" si="307"/>
        <v>187.85695100562941</v>
      </c>
      <c r="AS409" s="94">
        <f t="shared" si="308"/>
        <v>293.52648594629591</v>
      </c>
      <c r="AT409" s="94">
        <f t="shared" si="309"/>
        <v>422.67813976266609</v>
      </c>
      <c r="AU409" s="94">
        <f t="shared" si="310"/>
        <v>554.94851249221574</v>
      </c>
      <c r="AV409" s="94">
        <f t="shared" si="311"/>
        <v>719.11214704423332</v>
      </c>
      <c r="AW409" s="81"/>
      <c r="AX409" s="95">
        <v>6860</v>
      </c>
      <c r="AY409" s="99">
        <f>'Max limit'!AX409*Input!PrimaryDrive_ratio*Input!Gear1_ratio*Input!FinalDrive_ratio</f>
        <v>605.41995841995845</v>
      </c>
      <c r="AZ409" s="99">
        <f t="shared" si="325"/>
        <v>10.09033264033264</v>
      </c>
      <c r="BA409" s="99">
        <f>AZ409*Input!$N$23</f>
        <v>23742.532522037418</v>
      </c>
      <c r="BB409" s="97">
        <f t="shared" si="312"/>
        <v>23.742532522037418</v>
      </c>
      <c r="BC409" s="95">
        <v>6860</v>
      </c>
      <c r="BD409" s="99">
        <f>'Max limit'!AX409*Input!PrimaryDrive_ratio*Input!Gear2_ratio*Input!FinalDrive_ratio</f>
        <v>796.46358974358975</v>
      </c>
      <c r="BE409" s="99">
        <f t="shared" si="326"/>
        <v>13.274393162393162</v>
      </c>
      <c r="BF409" s="99">
        <f>BE409*Input!$N$23</f>
        <v>31234.620562324781</v>
      </c>
      <c r="BG409" s="100">
        <f t="shared" si="327"/>
        <v>31.234620562324782</v>
      </c>
      <c r="BH409" s="95">
        <v>6860</v>
      </c>
      <c r="BI409" s="99">
        <f>'Max limit'!AX409*Input!PrimaryDrive_ratio*Input!Gear3_ratio*Input!FinalDrive_ratio</f>
        <v>995.57948717948705</v>
      </c>
      <c r="BJ409" s="99">
        <f t="shared" si="328"/>
        <v>16.592991452991452</v>
      </c>
      <c r="BK409" s="99">
        <f>BJ409*Input!$N$23</f>
        <v>39043.275702905972</v>
      </c>
      <c r="BL409" s="100">
        <f t="shared" si="329"/>
        <v>39.043275702905973</v>
      </c>
      <c r="BM409" s="95">
        <v>6860</v>
      </c>
      <c r="BN409" s="99">
        <f>'Max limit'!AX409*Input!PrimaryDrive_ratio*Input!Gear4_ratio*Input!FinalDrive_ratio</f>
        <v>1194.6953846153847</v>
      </c>
      <c r="BO409" s="99">
        <f t="shared" si="330"/>
        <v>19.911589743589744</v>
      </c>
      <c r="BP409" s="99">
        <f>BO409*Input!$N$23</f>
        <v>46851.930843487171</v>
      </c>
      <c r="BQ409" s="100">
        <f t="shared" si="331"/>
        <v>46.851930843487168</v>
      </c>
      <c r="BR409" s="95">
        <v>6860</v>
      </c>
      <c r="BS409" s="99">
        <f>'Max limit'!AX409*Input!PrimaryDrive_ratio*Input!Gear5_ratio*Input!FinalDrive_ratio</f>
        <v>1368.9217948717949</v>
      </c>
      <c r="BT409" s="99">
        <f t="shared" si="332"/>
        <v>22.81536324786325</v>
      </c>
      <c r="BU409" s="99">
        <f>BT409*Input!$N$23</f>
        <v>53684.504091495721</v>
      </c>
      <c r="BV409" s="100">
        <f t="shared" si="333"/>
        <v>53.684504091495718</v>
      </c>
      <c r="BW409" s="95">
        <v>6860</v>
      </c>
      <c r="BX409" s="99">
        <f>'Max limit'!AX409*Input!PrimaryDrive_ratio*Input!Gear6_ratio*Input!FinalDrive_ratio</f>
        <v>1558.2983277591973</v>
      </c>
      <c r="BY409" s="99">
        <f t="shared" si="334"/>
        <v>25.971638795986621</v>
      </c>
      <c r="BZ409" s="99">
        <f>BY409*Input!$N$23</f>
        <v>61111.214143678917</v>
      </c>
      <c r="CA409" s="100">
        <f t="shared" si="335"/>
        <v>61.111214143678914</v>
      </c>
      <c r="CC409" s="95">
        <v>6860</v>
      </c>
      <c r="CD409" s="94">
        <f t="shared" si="336"/>
        <v>23.5</v>
      </c>
      <c r="CE409" s="94">
        <f t="shared" si="337"/>
        <v>31</v>
      </c>
      <c r="CF409" s="94">
        <f t="shared" si="338"/>
        <v>39</v>
      </c>
      <c r="CG409" s="94">
        <f t="shared" si="339"/>
        <v>47</v>
      </c>
      <c r="CH409" s="94">
        <f t="shared" si="340"/>
        <v>53.5</v>
      </c>
      <c r="CI409" s="94">
        <f t="shared" si="341"/>
        <v>61</v>
      </c>
      <c r="CK409" s="95">
        <v>6860</v>
      </c>
      <c r="CL409" s="162">
        <f t="shared" si="342"/>
        <v>10.09033264033264</v>
      </c>
      <c r="CM409" s="162">
        <f t="shared" si="343"/>
        <v>13.274393162393162</v>
      </c>
      <c r="CN409" s="162">
        <f t="shared" si="344"/>
        <v>16.592991452991452</v>
      </c>
      <c r="CO409" s="162">
        <f t="shared" si="345"/>
        <v>19.911589743589744</v>
      </c>
      <c r="CP409" s="162">
        <f t="shared" si="346"/>
        <v>22.81536324786325</v>
      </c>
      <c r="CQ409" s="162">
        <f t="shared" si="347"/>
        <v>25.971638795986621</v>
      </c>
    </row>
    <row r="410" spans="1:95" ht="19.5" thickTop="1" thickBot="1">
      <c r="A410" s="70">
        <v>6910</v>
      </c>
      <c r="B410" s="70">
        <v>103.093</v>
      </c>
      <c r="C410" s="70">
        <v>104.783</v>
      </c>
      <c r="D410" s="70">
        <v>96.655000000000001</v>
      </c>
      <c r="E410" s="70">
        <v>5.226</v>
      </c>
      <c r="G410" s="92">
        <v>1</v>
      </c>
      <c r="H410" s="93">
        <f t="shared" si="348"/>
        <v>16.185354691075517</v>
      </c>
      <c r="O410" s="95">
        <v>6870</v>
      </c>
      <c r="P410" s="94">
        <f t="shared" si="300"/>
        <v>12.866727699667138</v>
      </c>
      <c r="Q410" s="94">
        <f t="shared" si="301"/>
        <v>13.05554862776218</v>
      </c>
      <c r="R410" s="94">
        <f t="shared" si="302"/>
        <v>13.046671600218316</v>
      </c>
      <c r="S410" s="94">
        <f t="shared" si="303"/>
        <v>12.716239119441289</v>
      </c>
      <c r="T410" s="94">
        <f t="shared" si="304"/>
        <v>12.368717337619737</v>
      </c>
      <c r="U410" s="94">
        <f t="shared" si="305"/>
        <v>11.791267160243764</v>
      </c>
      <c r="V410" s="82"/>
      <c r="W410" s="95">
        <v>6870</v>
      </c>
      <c r="X410" s="161">
        <f t="shared" si="313"/>
        <v>8.986315960934828</v>
      </c>
      <c r="Y410" s="161">
        <f t="shared" si="314"/>
        <v>9.0377771814641257</v>
      </c>
      <c r="Z410" s="161">
        <f t="shared" si="315"/>
        <v>8.9193245690212226</v>
      </c>
      <c r="AA410" s="161">
        <f t="shared" si="316"/>
        <v>8.5510265191506463</v>
      </c>
      <c r="AB410" s="161">
        <f t="shared" si="317"/>
        <v>8.1649379539930678</v>
      </c>
      <c r="AC410" s="161">
        <f t="shared" si="318"/>
        <v>7.5874877766170963</v>
      </c>
      <c r="AD410" s="82"/>
      <c r="AE410" s="82"/>
      <c r="AF410" s="82"/>
      <c r="AG410" s="95">
        <v>6870</v>
      </c>
      <c r="AH410" s="161">
        <f t="shared" si="319"/>
        <v>-11.338697650503581</v>
      </c>
      <c r="AI410" s="161">
        <f t="shared" si="320"/>
        <v>-11.63999910974287</v>
      </c>
      <c r="AJ410" s="161">
        <f t="shared" si="321"/>
        <v>-12.041430298873985</v>
      </c>
      <c r="AK410" s="161">
        <f t="shared" si="322"/>
        <v>-12.532068418923126</v>
      </c>
      <c r="AL410" s="161">
        <f t="shared" si="323"/>
        <v>-13.034554334484818</v>
      </c>
      <c r="AM410" s="161">
        <f t="shared" si="324"/>
        <v>-13.658200526050868</v>
      </c>
      <c r="AN410" s="81"/>
      <c r="AO410" s="81"/>
      <c r="AP410" s="95">
        <v>6870</v>
      </c>
      <c r="AQ410" s="94">
        <f t="shared" si="306"/>
        <v>108.86145285969801</v>
      </c>
      <c r="AR410" s="94">
        <f t="shared" si="307"/>
        <v>188.40503809887014</v>
      </c>
      <c r="AS410" s="94">
        <f t="shared" si="308"/>
        <v>294.38287202948464</v>
      </c>
      <c r="AT410" s="94">
        <f t="shared" si="309"/>
        <v>423.91133572245792</v>
      </c>
      <c r="AU410" s="94">
        <f t="shared" si="310"/>
        <v>556.56761743074446</v>
      </c>
      <c r="AV410" s="94">
        <f t="shared" si="311"/>
        <v>721.21021200418159</v>
      </c>
      <c r="AW410" s="81"/>
      <c r="AX410" s="95">
        <v>6870</v>
      </c>
      <c r="AY410" s="99">
        <f>'Max limit'!AX410*Input!PrimaryDrive_ratio*Input!Gear1_ratio*Input!FinalDrive_ratio</f>
        <v>606.30249480249472</v>
      </c>
      <c r="AZ410" s="99">
        <f t="shared" si="325"/>
        <v>10.105041580041579</v>
      </c>
      <c r="BA410" s="99">
        <f>AZ410*Input!$N$23</f>
        <v>23777.142627754671</v>
      </c>
      <c r="BB410" s="97">
        <f t="shared" si="312"/>
        <v>23.777142627754671</v>
      </c>
      <c r="BC410" s="95">
        <v>6870</v>
      </c>
      <c r="BD410" s="99">
        <f>'Max limit'!AX410*Input!PrimaryDrive_ratio*Input!Gear2_ratio*Input!FinalDrive_ratio</f>
        <v>797.62461538461525</v>
      </c>
      <c r="BE410" s="99">
        <f t="shared" si="326"/>
        <v>13.293743589743588</v>
      </c>
      <c r="BF410" s="99">
        <f>BE410*Input!$N$23</f>
        <v>31280.152079179479</v>
      </c>
      <c r="BG410" s="100">
        <f t="shared" si="327"/>
        <v>31.28015207917948</v>
      </c>
      <c r="BH410" s="95">
        <v>6870</v>
      </c>
      <c r="BI410" s="99">
        <f>'Max limit'!AX410*Input!PrimaryDrive_ratio*Input!Gear3_ratio*Input!FinalDrive_ratio</f>
        <v>997.03076923076924</v>
      </c>
      <c r="BJ410" s="99">
        <f t="shared" si="328"/>
        <v>16.617179487179488</v>
      </c>
      <c r="BK410" s="99">
        <f>BJ410*Input!$N$23</f>
        <v>39100.190098974352</v>
      </c>
      <c r="BL410" s="100">
        <f t="shared" si="329"/>
        <v>39.100190098974352</v>
      </c>
      <c r="BM410" s="95">
        <v>6870</v>
      </c>
      <c r="BN410" s="99">
        <f>'Max limit'!AX410*Input!PrimaryDrive_ratio*Input!Gear4_ratio*Input!FinalDrive_ratio</f>
        <v>1196.436923076923</v>
      </c>
      <c r="BO410" s="99">
        <f t="shared" si="330"/>
        <v>19.940615384615384</v>
      </c>
      <c r="BP410" s="99">
        <f>BO410*Input!$N$23</f>
        <v>46920.228118769221</v>
      </c>
      <c r="BQ410" s="100">
        <f t="shared" si="331"/>
        <v>46.920228118769224</v>
      </c>
      <c r="BR410" s="95">
        <v>6870</v>
      </c>
      <c r="BS410" s="99">
        <f>'Max limit'!AX410*Input!PrimaryDrive_ratio*Input!Gear5_ratio*Input!FinalDrive_ratio</f>
        <v>1370.9173076923075</v>
      </c>
      <c r="BT410" s="99">
        <f t="shared" si="332"/>
        <v>22.848621794871793</v>
      </c>
      <c r="BU410" s="99">
        <f>BT410*Input!$N$23</f>
        <v>53762.761386089733</v>
      </c>
      <c r="BV410" s="100">
        <f t="shared" si="333"/>
        <v>53.762761386089736</v>
      </c>
      <c r="BW410" s="95">
        <v>6870</v>
      </c>
      <c r="BX410" s="99">
        <f>'Max limit'!AX410*Input!PrimaryDrive_ratio*Input!Gear6_ratio*Input!FinalDrive_ratio</f>
        <v>1560.5698996655517</v>
      </c>
      <c r="BY410" s="99">
        <f t="shared" si="334"/>
        <v>26.009498327759196</v>
      </c>
      <c r="BZ410" s="99">
        <f>BY410*Input!$N$23</f>
        <v>61200.297546220725</v>
      </c>
      <c r="CA410" s="100">
        <f t="shared" si="335"/>
        <v>61.200297546220725</v>
      </c>
      <c r="CC410" s="95">
        <v>6870</v>
      </c>
      <c r="CD410" s="94">
        <f t="shared" si="336"/>
        <v>24</v>
      </c>
      <c r="CE410" s="94">
        <f t="shared" si="337"/>
        <v>31.5</v>
      </c>
      <c r="CF410" s="94">
        <f t="shared" si="338"/>
        <v>39</v>
      </c>
      <c r="CG410" s="94">
        <f t="shared" si="339"/>
        <v>47</v>
      </c>
      <c r="CH410" s="94">
        <f t="shared" si="340"/>
        <v>54</v>
      </c>
      <c r="CI410" s="94">
        <f t="shared" si="341"/>
        <v>61</v>
      </c>
      <c r="CK410" s="95">
        <v>6870</v>
      </c>
      <c r="CL410" s="162">
        <f t="shared" si="342"/>
        <v>10.105041580041579</v>
      </c>
      <c r="CM410" s="162">
        <f t="shared" si="343"/>
        <v>13.293743589743588</v>
      </c>
      <c r="CN410" s="162">
        <f t="shared" si="344"/>
        <v>16.617179487179488</v>
      </c>
      <c r="CO410" s="162">
        <f t="shared" si="345"/>
        <v>19.940615384615384</v>
      </c>
      <c r="CP410" s="162">
        <f t="shared" si="346"/>
        <v>22.848621794871793</v>
      </c>
      <c r="CQ410" s="162">
        <f t="shared" si="347"/>
        <v>26.009498327759196</v>
      </c>
    </row>
    <row r="411" spans="1:95" ht="19.5" thickTop="1" thickBot="1">
      <c r="A411" s="70">
        <v>6920</v>
      </c>
      <c r="B411" s="70">
        <v>103.315</v>
      </c>
      <c r="C411" s="70">
        <v>104.857</v>
      </c>
      <c r="D411" s="70">
        <v>96.86</v>
      </c>
      <c r="E411" s="70">
        <v>5.24</v>
      </c>
      <c r="G411" s="92">
        <v>1</v>
      </c>
      <c r="H411" s="93">
        <f t="shared" si="348"/>
        <v>16.23054919908467</v>
      </c>
      <c r="O411" s="95">
        <v>6880</v>
      </c>
      <c r="P411" s="94">
        <f t="shared" si="300"/>
        <v>12.865700928743943</v>
      </c>
      <c r="Q411" s="94">
        <f t="shared" si="301"/>
        <v>13.053708705959721</v>
      </c>
      <c r="R411" s="94">
        <f t="shared" si="302"/>
        <v>13.043718316643346</v>
      </c>
      <c r="S411" s="94">
        <f t="shared" si="303"/>
        <v>12.711947375236932</v>
      </c>
      <c r="T411" s="94">
        <f t="shared" si="304"/>
        <v>12.363030386754165</v>
      </c>
      <c r="U411" s="94">
        <f t="shared" si="305"/>
        <v>11.78389790822305</v>
      </c>
      <c r="V411" s="82"/>
      <c r="W411" s="95">
        <v>6880</v>
      </c>
      <c r="X411" s="161">
        <f t="shared" si="313"/>
        <v>8.985289190011633</v>
      </c>
      <c r="Y411" s="161">
        <f t="shared" si="314"/>
        <v>9.0359372596616687</v>
      </c>
      <c r="Z411" s="161">
        <f t="shared" si="315"/>
        <v>8.9163712854462549</v>
      </c>
      <c r="AA411" s="161">
        <f t="shared" si="316"/>
        <v>8.5467347749462874</v>
      </c>
      <c r="AB411" s="161">
        <f t="shared" si="317"/>
        <v>8.1592510031274976</v>
      </c>
      <c r="AC411" s="161">
        <f t="shared" si="318"/>
        <v>7.580118524596382</v>
      </c>
      <c r="AD411" s="82"/>
      <c r="AE411" s="82"/>
      <c r="AF411" s="82"/>
      <c r="AG411" s="95">
        <v>6880</v>
      </c>
      <c r="AH411" s="161">
        <f t="shared" si="319"/>
        <v>-11.33989897248372</v>
      </c>
      <c r="AI411" s="161">
        <f t="shared" si="320"/>
        <v>-11.642078221379647</v>
      </c>
      <c r="AJ411" s="161">
        <f t="shared" si="321"/>
        <v>-12.04467891080645</v>
      </c>
      <c r="AK411" s="161">
        <f t="shared" si="322"/>
        <v>-12.536746420105876</v>
      </c>
      <c r="AL411" s="161">
        <f t="shared" si="323"/>
        <v>-13.040696241419635</v>
      </c>
      <c r="AM411" s="161">
        <f t="shared" si="324"/>
        <v>-13.666159318233239</v>
      </c>
      <c r="AN411" s="81"/>
      <c r="AO411" s="81"/>
      <c r="AP411" s="95">
        <v>6880</v>
      </c>
      <c r="AQ411" s="94">
        <f t="shared" si="306"/>
        <v>109.17860186245476</v>
      </c>
      <c r="AR411" s="94">
        <f t="shared" si="307"/>
        <v>188.95392357097941</v>
      </c>
      <c r="AS411" s="94">
        <f t="shared" si="308"/>
        <v>295.24050557965523</v>
      </c>
      <c r="AT411" s="94">
        <f t="shared" si="309"/>
        <v>425.14632803470374</v>
      </c>
      <c r="AU411" s="94">
        <f t="shared" si="310"/>
        <v>558.1890808615359</v>
      </c>
      <c r="AV411" s="94">
        <f t="shared" si="311"/>
        <v>723.31133314032752</v>
      </c>
      <c r="AW411" s="81"/>
      <c r="AX411" s="95">
        <v>6880</v>
      </c>
      <c r="AY411" s="99">
        <f>'Max limit'!AX411*Input!PrimaryDrive_ratio*Input!Gear1_ratio*Input!FinalDrive_ratio</f>
        <v>607.18503118503122</v>
      </c>
      <c r="AZ411" s="99">
        <f t="shared" si="325"/>
        <v>10.11975051975052</v>
      </c>
      <c r="BA411" s="99">
        <f>AZ411*Input!$N$23</f>
        <v>23811.752733471931</v>
      </c>
      <c r="BB411" s="97">
        <f t="shared" si="312"/>
        <v>23.811752733471931</v>
      </c>
      <c r="BC411" s="95">
        <v>6880</v>
      </c>
      <c r="BD411" s="99">
        <f>'Max limit'!AX411*Input!PrimaryDrive_ratio*Input!Gear2_ratio*Input!FinalDrive_ratio</f>
        <v>798.78564102564098</v>
      </c>
      <c r="BE411" s="99">
        <f t="shared" si="326"/>
        <v>13.313094017094016</v>
      </c>
      <c r="BF411" s="99">
        <f>BE411*Input!$N$23</f>
        <v>31325.683596034181</v>
      </c>
      <c r="BG411" s="100">
        <f t="shared" si="327"/>
        <v>31.325683596034182</v>
      </c>
      <c r="BH411" s="95">
        <v>6880</v>
      </c>
      <c r="BI411" s="99">
        <f>'Max limit'!AX411*Input!PrimaryDrive_ratio*Input!Gear3_ratio*Input!FinalDrive_ratio</f>
        <v>998.48205128205109</v>
      </c>
      <c r="BJ411" s="99">
        <f t="shared" si="328"/>
        <v>16.641367521367517</v>
      </c>
      <c r="BK411" s="99">
        <f>BJ411*Input!$N$23</f>
        <v>39157.104495042717</v>
      </c>
      <c r="BL411" s="100">
        <f t="shared" si="329"/>
        <v>39.157104495042717</v>
      </c>
      <c r="BM411" s="95">
        <v>6880</v>
      </c>
      <c r="BN411" s="99">
        <f>'Max limit'!AX411*Input!PrimaryDrive_ratio*Input!Gear4_ratio*Input!FinalDrive_ratio</f>
        <v>1198.1784615384615</v>
      </c>
      <c r="BO411" s="99">
        <f t="shared" si="330"/>
        <v>19.969641025641025</v>
      </c>
      <c r="BP411" s="99">
        <f>BO411*Input!$N$23</f>
        <v>46988.52539405127</v>
      </c>
      <c r="BQ411" s="100">
        <f t="shared" si="331"/>
        <v>46.988525394051273</v>
      </c>
      <c r="BR411" s="95">
        <v>6880</v>
      </c>
      <c r="BS411" s="99">
        <f>'Max limit'!AX411*Input!PrimaryDrive_ratio*Input!Gear5_ratio*Input!FinalDrive_ratio</f>
        <v>1372.9128205128204</v>
      </c>
      <c r="BT411" s="99">
        <f t="shared" si="332"/>
        <v>22.88188034188034</v>
      </c>
      <c r="BU411" s="99">
        <f>BT411*Input!$N$23</f>
        <v>53841.018680683745</v>
      </c>
      <c r="BV411" s="100">
        <f t="shared" si="333"/>
        <v>53.841018680683746</v>
      </c>
      <c r="BW411" s="95">
        <v>6880</v>
      </c>
      <c r="BX411" s="99">
        <f>'Max limit'!AX411*Input!PrimaryDrive_ratio*Input!Gear6_ratio*Input!FinalDrive_ratio</f>
        <v>1562.8414715719061</v>
      </c>
      <c r="BY411" s="99">
        <f t="shared" si="334"/>
        <v>26.047357859531768</v>
      </c>
      <c r="BZ411" s="99">
        <f>BY411*Input!$N$23</f>
        <v>61289.380948762519</v>
      </c>
      <c r="CA411" s="100">
        <f t="shared" si="335"/>
        <v>61.289380948762521</v>
      </c>
      <c r="CC411" s="95">
        <v>6880</v>
      </c>
      <c r="CD411" s="94">
        <f t="shared" si="336"/>
        <v>24</v>
      </c>
      <c r="CE411" s="94">
        <f t="shared" si="337"/>
        <v>31.5</v>
      </c>
      <c r="CF411" s="94">
        <f t="shared" si="338"/>
        <v>39</v>
      </c>
      <c r="CG411" s="94">
        <f t="shared" si="339"/>
        <v>47</v>
      </c>
      <c r="CH411" s="94">
        <f t="shared" si="340"/>
        <v>54</v>
      </c>
      <c r="CI411" s="94">
        <f t="shared" si="341"/>
        <v>61.5</v>
      </c>
      <c r="CK411" s="95">
        <v>6880</v>
      </c>
      <c r="CL411" s="162">
        <f t="shared" si="342"/>
        <v>10.11975051975052</v>
      </c>
      <c r="CM411" s="162">
        <f t="shared" si="343"/>
        <v>13.313094017094016</v>
      </c>
      <c r="CN411" s="162">
        <f t="shared" si="344"/>
        <v>16.641367521367517</v>
      </c>
      <c r="CO411" s="162">
        <f t="shared" si="345"/>
        <v>19.969641025641025</v>
      </c>
      <c r="CP411" s="162">
        <f t="shared" si="346"/>
        <v>22.88188034188034</v>
      </c>
      <c r="CQ411" s="162">
        <f t="shared" si="347"/>
        <v>26.047357859531768</v>
      </c>
    </row>
    <row r="412" spans="1:95" ht="19.5" thickTop="1" thickBot="1">
      <c r="A412" s="70">
        <v>6930</v>
      </c>
      <c r="B412" s="70">
        <v>103.538</v>
      </c>
      <c r="C412" s="70">
        <v>104.932</v>
      </c>
      <c r="D412" s="70">
        <v>97.066000000000003</v>
      </c>
      <c r="E412" s="70">
        <v>5.2549999999999999</v>
      </c>
      <c r="G412" s="92">
        <v>1</v>
      </c>
      <c r="H412" s="93">
        <f t="shared" si="348"/>
        <v>16.275743707093824</v>
      </c>
      <c r="O412" s="95">
        <v>6890</v>
      </c>
      <c r="P412" s="94">
        <f t="shared" si="300"/>
        <v>12.864672664335767</v>
      </c>
      <c r="Q412" s="94">
        <f t="shared" si="301"/>
        <v>13.051866107907371</v>
      </c>
      <c r="R412" s="94">
        <f t="shared" si="302"/>
        <v>13.040760737383179</v>
      </c>
      <c r="S412" s="94">
        <f t="shared" si="303"/>
        <v>12.707649388495549</v>
      </c>
      <c r="T412" s="94">
        <f t="shared" si="304"/>
        <v>12.357335163960062</v>
      </c>
      <c r="U412" s="94">
        <f t="shared" si="305"/>
        <v>11.776517937290306</v>
      </c>
      <c r="V412" s="82"/>
      <c r="W412" s="95">
        <v>6890</v>
      </c>
      <c r="X412" s="161">
        <f t="shared" si="313"/>
        <v>8.9842609256034578</v>
      </c>
      <c r="Y412" s="161">
        <f t="shared" si="314"/>
        <v>9.0340946616093145</v>
      </c>
      <c r="Z412" s="161">
        <f t="shared" si="315"/>
        <v>8.9134137061860859</v>
      </c>
      <c r="AA412" s="161">
        <f t="shared" si="316"/>
        <v>8.5424367882049062</v>
      </c>
      <c r="AB412" s="161">
        <f t="shared" si="317"/>
        <v>8.1535557803333951</v>
      </c>
      <c r="AC412" s="161">
        <f t="shared" si="318"/>
        <v>7.5727385536636369</v>
      </c>
      <c r="AD412" s="82"/>
      <c r="AE412" s="82"/>
      <c r="AF412" s="82"/>
      <c r="AG412" s="95">
        <v>6890</v>
      </c>
      <c r="AH412" s="161">
        <f t="shared" si="319"/>
        <v>-11.341102041841285</v>
      </c>
      <c r="AI412" s="161">
        <f t="shared" si="320"/>
        <v>-11.644160357178807</v>
      </c>
      <c r="AJ412" s="161">
        <f t="shared" si="321"/>
        <v>-12.047932247992636</v>
      </c>
      <c r="AK412" s="161">
        <f t="shared" si="322"/>
        <v>-12.541431225653982</v>
      </c>
      <c r="AL412" s="161">
        <f t="shared" si="323"/>
        <v>-13.046847082037266</v>
      </c>
      <c r="AM412" s="161">
        <f t="shared" si="324"/>
        <v>-13.674129686840603</v>
      </c>
      <c r="AN412" s="81"/>
      <c r="AO412" s="81"/>
      <c r="AP412" s="95">
        <v>6890</v>
      </c>
      <c r="AQ412" s="94">
        <f t="shared" si="306"/>
        <v>109.49621217285186</v>
      </c>
      <c r="AR412" s="94">
        <f t="shared" si="307"/>
        <v>189.50360742195724</v>
      </c>
      <c r="AS412" s="94">
        <f t="shared" si="308"/>
        <v>296.09938659680807</v>
      </c>
      <c r="AT412" s="94">
        <f t="shared" si="309"/>
        <v>426.38311669940384</v>
      </c>
      <c r="AU412" s="94">
        <f t="shared" si="310"/>
        <v>559.81290278459039</v>
      </c>
      <c r="AV412" s="94">
        <f t="shared" si="311"/>
        <v>725.4155104526717</v>
      </c>
      <c r="AW412" s="81"/>
      <c r="AX412" s="95">
        <v>6890</v>
      </c>
      <c r="AY412" s="99">
        <f>'Max limit'!AX412*Input!PrimaryDrive_ratio*Input!Gear1_ratio*Input!FinalDrive_ratio</f>
        <v>608.06756756756761</v>
      </c>
      <c r="AZ412" s="99">
        <f t="shared" si="325"/>
        <v>10.13445945945946</v>
      </c>
      <c r="BA412" s="99">
        <f>AZ412*Input!$N$23</f>
        <v>23846.362839189187</v>
      </c>
      <c r="BB412" s="97">
        <f t="shared" si="312"/>
        <v>23.846362839189187</v>
      </c>
      <c r="BC412" s="95">
        <v>6890</v>
      </c>
      <c r="BD412" s="99">
        <f>'Max limit'!AX412*Input!PrimaryDrive_ratio*Input!Gear2_ratio*Input!FinalDrive_ratio</f>
        <v>799.94666666666672</v>
      </c>
      <c r="BE412" s="99">
        <f t="shared" si="326"/>
        <v>13.332444444444445</v>
      </c>
      <c r="BF412" s="99">
        <f>BE412*Input!$N$23</f>
        <v>31371.215112888884</v>
      </c>
      <c r="BG412" s="100">
        <f t="shared" si="327"/>
        <v>31.371215112888883</v>
      </c>
      <c r="BH412" s="95">
        <v>6890</v>
      </c>
      <c r="BI412" s="99">
        <f>'Max limit'!AX412*Input!PrimaryDrive_ratio*Input!Gear3_ratio*Input!FinalDrive_ratio</f>
        <v>999.93333333333328</v>
      </c>
      <c r="BJ412" s="99">
        <f t="shared" si="328"/>
        <v>16.665555555555553</v>
      </c>
      <c r="BK412" s="99">
        <f>BJ412*Input!$N$23</f>
        <v>39214.018891111096</v>
      </c>
      <c r="BL412" s="100">
        <f t="shared" si="329"/>
        <v>39.214018891111095</v>
      </c>
      <c r="BM412" s="95">
        <v>6890</v>
      </c>
      <c r="BN412" s="99">
        <f>'Max limit'!AX412*Input!PrimaryDrive_ratio*Input!Gear4_ratio*Input!FinalDrive_ratio</f>
        <v>1199.92</v>
      </c>
      <c r="BO412" s="99">
        <f t="shared" si="330"/>
        <v>19.998666666666669</v>
      </c>
      <c r="BP412" s="99">
        <f>BO412*Input!$N$23</f>
        <v>47056.822669333327</v>
      </c>
      <c r="BQ412" s="100">
        <f t="shared" si="331"/>
        <v>47.056822669333329</v>
      </c>
      <c r="BR412" s="95">
        <v>6890</v>
      </c>
      <c r="BS412" s="99">
        <f>'Max limit'!AX412*Input!PrimaryDrive_ratio*Input!Gear5_ratio*Input!FinalDrive_ratio</f>
        <v>1374.9083333333333</v>
      </c>
      <c r="BT412" s="99">
        <f t="shared" si="332"/>
        <v>22.915138888888887</v>
      </c>
      <c r="BU412" s="99">
        <f>BT412*Input!$N$23</f>
        <v>53919.275975277764</v>
      </c>
      <c r="BV412" s="100">
        <f t="shared" si="333"/>
        <v>53.919275975277763</v>
      </c>
      <c r="BW412" s="95">
        <v>6890</v>
      </c>
      <c r="BX412" s="99">
        <f>'Max limit'!AX412*Input!PrimaryDrive_ratio*Input!Gear6_ratio*Input!FinalDrive_ratio</f>
        <v>1565.1130434782608</v>
      </c>
      <c r="BY412" s="99">
        <f t="shared" si="334"/>
        <v>26.085217391304347</v>
      </c>
      <c r="BZ412" s="99">
        <f>BY412*Input!$N$23</f>
        <v>61378.464351304334</v>
      </c>
      <c r="CA412" s="100">
        <f t="shared" si="335"/>
        <v>61.378464351304331</v>
      </c>
      <c r="CC412" s="95">
        <v>6890</v>
      </c>
      <c r="CD412" s="94">
        <f t="shared" si="336"/>
        <v>24</v>
      </c>
      <c r="CE412" s="94">
        <f t="shared" si="337"/>
        <v>31.5</v>
      </c>
      <c r="CF412" s="94">
        <f t="shared" si="338"/>
        <v>39</v>
      </c>
      <c r="CG412" s="94">
        <f t="shared" si="339"/>
        <v>47</v>
      </c>
      <c r="CH412" s="94">
        <f t="shared" si="340"/>
        <v>54</v>
      </c>
      <c r="CI412" s="94">
        <f t="shared" si="341"/>
        <v>61.5</v>
      </c>
      <c r="CK412" s="95">
        <v>6890</v>
      </c>
      <c r="CL412" s="162">
        <f t="shared" si="342"/>
        <v>10.13445945945946</v>
      </c>
      <c r="CM412" s="162">
        <f t="shared" si="343"/>
        <v>13.332444444444445</v>
      </c>
      <c r="CN412" s="162">
        <f t="shared" si="344"/>
        <v>16.665555555555553</v>
      </c>
      <c r="CO412" s="162">
        <f t="shared" si="345"/>
        <v>19.998666666666669</v>
      </c>
      <c r="CP412" s="162">
        <f t="shared" si="346"/>
        <v>22.915138888888887</v>
      </c>
      <c r="CQ412" s="162">
        <f t="shared" si="347"/>
        <v>26.085217391304347</v>
      </c>
    </row>
    <row r="413" spans="1:95" ht="19.5" thickTop="1" thickBot="1">
      <c r="A413" s="70">
        <v>6940</v>
      </c>
      <c r="B413" s="70">
        <v>103.77</v>
      </c>
      <c r="C413" s="70">
        <v>105.015</v>
      </c>
      <c r="D413" s="70">
        <v>97.281000000000006</v>
      </c>
      <c r="E413" s="70">
        <v>5.2690000000000001</v>
      </c>
      <c r="G413" s="92">
        <v>1</v>
      </c>
      <c r="H413" s="93">
        <f t="shared" si="348"/>
        <v>16.320938215102977</v>
      </c>
      <c r="O413" s="95">
        <v>6900</v>
      </c>
      <c r="P413" s="94">
        <f t="shared" si="300"/>
        <v>12.863642906442614</v>
      </c>
      <c r="Q413" s="94">
        <f t="shared" si="301"/>
        <v>13.050020833605121</v>
      </c>
      <c r="R413" s="94">
        <f t="shared" si="302"/>
        <v>13.037798862437812</v>
      </c>
      <c r="S413" s="94">
        <f t="shared" si="303"/>
        <v>12.703345159217141</v>
      </c>
      <c r="T413" s="94">
        <f t="shared" si="304"/>
        <v>12.351631669237431</v>
      </c>
      <c r="U413" s="94">
        <f t="shared" si="305"/>
        <v>11.769127247445532</v>
      </c>
      <c r="V413" s="82"/>
      <c r="W413" s="95">
        <v>6900</v>
      </c>
      <c r="X413" s="161">
        <f t="shared" si="313"/>
        <v>8.9832311677103043</v>
      </c>
      <c r="Y413" s="161">
        <f t="shared" si="314"/>
        <v>9.0322493873070684</v>
      </c>
      <c r="Z413" s="161">
        <f t="shared" si="315"/>
        <v>8.9104518312407173</v>
      </c>
      <c r="AA413" s="161">
        <f t="shared" si="316"/>
        <v>8.5381325589265007</v>
      </c>
      <c r="AB413" s="161">
        <f t="shared" si="317"/>
        <v>8.1478522856107602</v>
      </c>
      <c r="AC413" s="161">
        <f t="shared" si="318"/>
        <v>7.5653478638188618</v>
      </c>
      <c r="AD413" s="82"/>
      <c r="AE413" s="82"/>
      <c r="AF413" s="82"/>
      <c r="AG413" s="95">
        <v>6900</v>
      </c>
      <c r="AH413" s="161">
        <f t="shared" si="319"/>
        <v>-11.342306858576276</v>
      </c>
      <c r="AI413" s="161">
        <f t="shared" si="320"/>
        <v>-11.646245517140345</v>
      </c>
      <c r="AJ413" s="161">
        <f t="shared" si="321"/>
        <v>-12.05119031043254</v>
      </c>
      <c r="AK413" s="161">
        <f t="shared" si="322"/>
        <v>-12.546122835567445</v>
      </c>
      <c r="AL413" s="161">
        <f t="shared" si="323"/>
        <v>-13.05300685633771</v>
      </c>
      <c r="AM413" s="161">
        <f t="shared" si="324"/>
        <v>-13.68211163187296</v>
      </c>
      <c r="AN413" s="81"/>
      <c r="AO413" s="81"/>
      <c r="AP413" s="95">
        <v>6900</v>
      </c>
      <c r="AQ413" s="94">
        <f t="shared" si="306"/>
        <v>109.81428379088929</v>
      </c>
      <c r="AR413" s="94">
        <f t="shared" si="307"/>
        <v>190.05408965180354</v>
      </c>
      <c r="AS413" s="94">
        <f t="shared" si="308"/>
        <v>296.95951508094299</v>
      </c>
      <c r="AT413" s="94">
        <f t="shared" si="309"/>
        <v>427.62170171655799</v>
      </c>
      <c r="AU413" s="94">
        <f t="shared" si="310"/>
        <v>561.43908319990794</v>
      </c>
      <c r="AV413" s="94">
        <f t="shared" si="311"/>
        <v>727.52274394121378</v>
      </c>
      <c r="AW413" s="81"/>
      <c r="AX413" s="95">
        <v>6900</v>
      </c>
      <c r="AY413" s="99">
        <f>'Max limit'!AX413*Input!PrimaryDrive_ratio*Input!Gear1_ratio*Input!FinalDrive_ratio</f>
        <v>608.95010395010399</v>
      </c>
      <c r="AZ413" s="99">
        <f t="shared" si="325"/>
        <v>10.149168399168399</v>
      </c>
      <c r="BA413" s="99">
        <f>AZ413*Input!$N$23</f>
        <v>23880.97294490644</v>
      </c>
      <c r="BB413" s="97">
        <f t="shared" si="312"/>
        <v>23.880972944906439</v>
      </c>
      <c r="BC413" s="95">
        <v>6900</v>
      </c>
      <c r="BD413" s="99">
        <f>'Max limit'!AX413*Input!PrimaryDrive_ratio*Input!Gear2_ratio*Input!FinalDrive_ratio</f>
        <v>801.10769230769222</v>
      </c>
      <c r="BE413" s="99">
        <f t="shared" si="326"/>
        <v>13.351794871794871</v>
      </c>
      <c r="BF413" s="99">
        <f>BE413*Input!$N$23</f>
        <v>31416.746629743582</v>
      </c>
      <c r="BG413" s="100">
        <f t="shared" si="327"/>
        <v>31.416746629743582</v>
      </c>
      <c r="BH413" s="95">
        <v>6900</v>
      </c>
      <c r="BI413" s="99">
        <f>'Max limit'!AX413*Input!PrimaryDrive_ratio*Input!Gear3_ratio*Input!FinalDrive_ratio</f>
        <v>1001.3846153846152</v>
      </c>
      <c r="BJ413" s="99">
        <f t="shared" si="328"/>
        <v>16.689743589743589</v>
      </c>
      <c r="BK413" s="99">
        <f>BJ413*Input!$N$23</f>
        <v>39270.933287179476</v>
      </c>
      <c r="BL413" s="100">
        <f t="shared" si="329"/>
        <v>39.270933287179474</v>
      </c>
      <c r="BM413" s="95">
        <v>6900</v>
      </c>
      <c r="BN413" s="99">
        <f>'Max limit'!AX413*Input!PrimaryDrive_ratio*Input!Gear4_ratio*Input!FinalDrive_ratio</f>
        <v>1201.6615384615384</v>
      </c>
      <c r="BO413" s="99">
        <f t="shared" si="330"/>
        <v>20.027692307692305</v>
      </c>
      <c r="BP413" s="99">
        <f>BO413*Input!$N$23</f>
        <v>47125.11994461537</v>
      </c>
      <c r="BQ413" s="100">
        <f t="shared" si="331"/>
        <v>47.125119944615371</v>
      </c>
      <c r="BR413" s="95">
        <v>6900</v>
      </c>
      <c r="BS413" s="99">
        <f>'Max limit'!AX413*Input!PrimaryDrive_ratio*Input!Gear5_ratio*Input!FinalDrive_ratio</f>
        <v>1376.903846153846</v>
      </c>
      <c r="BT413" s="99">
        <f t="shared" si="332"/>
        <v>22.948397435897434</v>
      </c>
      <c r="BU413" s="99">
        <f>BT413*Input!$N$23</f>
        <v>53997.533269871783</v>
      </c>
      <c r="BV413" s="100">
        <f t="shared" si="333"/>
        <v>53.997533269871781</v>
      </c>
      <c r="BW413" s="95">
        <v>6900</v>
      </c>
      <c r="BX413" s="99">
        <f>'Max limit'!AX413*Input!PrimaryDrive_ratio*Input!Gear6_ratio*Input!FinalDrive_ratio</f>
        <v>1567.3846153846152</v>
      </c>
      <c r="BY413" s="99">
        <f t="shared" si="334"/>
        <v>26.123076923076919</v>
      </c>
      <c r="BZ413" s="99">
        <f>BY413*Input!$N$23</f>
        <v>61467.547753846135</v>
      </c>
      <c r="CA413" s="100">
        <f t="shared" si="335"/>
        <v>61.467547753846134</v>
      </c>
      <c r="CC413" s="95">
        <v>6900</v>
      </c>
      <c r="CD413" s="94">
        <f t="shared" si="336"/>
        <v>24</v>
      </c>
      <c r="CE413" s="94">
        <f t="shared" si="337"/>
        <v>31.5</v>
      </c>
      <c r="CF413" s="94">
        <f t="shared" si="338"/>
        <v>39.5</v>
      </c>
      <c r="CG413" s="94">
        <f t="shared" si="339"/>
        <v>47</v>
      </c>
      <c r="CH413" s="94">
        <f t="shared" si="340"/>
        <v>54</v>
      </c>
      <c r="CI413" s="94">
        <f t="shared" si="341"/>
        <v>61.5</v>
      </c>
      <c r="CK413" s="95">
        <v>6900</v>
      </c>
      <c r="CL413" s="162">
        <f t="shared" si="342"/>
        <v>10.149168399168399</v>
      </c>
      <c r="CM413" s="162">
        <f t="shared" si="343"/>
        <v>13.351794871794871</v>
      </c>
      <c r="CN413" s="162">
        <f t="shared" si="344"/>
        <v>16.689743589743589</v>
      </c>
      <c r="CO413" s="162">
        <f t="shared" si="345"/>
        <v>20.027692307692305</v>
      </c>
      <c r="CP413" s="162">
        <f t="shared" si="346"/>
        <v>22.948397435897434</v>
      </c>
      <c r="CQ413" s="162">
        <f t="shared" si="347"/>
        <v>26.123076923076919</v>
      </c>
    </row>
    <row r="414" spans="1:95" ht="19.5" thickTop="1" thickBot="1">
      <c r="A414" s="70">
        <v>6950</v>
      </c>
      <c r="B414" s="70">
        <v>104.002</v>
      </c>
      <c r="C414" s="70">
        <v>105.098</v>
      </c>
      <c r="D414" s="70">
        <v>97.495999999999995</v>
      </c>
      <c r="E414" s="70">
        <v>5.2830000000000004</v>
      </c>
      <c r="G414" s="92">
        <v>1</v>
      </c>
      <c r="H414" s="93">
        <f t="shared" si="348"/>
        <v>16.366132723112131</v>
      </c>
      <c r="O414" s="95">
        <v>6910</v>
      </c>
      <c r="P414" s="94">
        <f t="shared" si="300"/>
        <v>12.862611655064478</v>
      </c>
      <c r="Q414" s="94">
        <f t="shared" si="301"/>
        <v>13.048172883052981</v>
      </c>
      <c r="R414" s="94">
        <f t="shared" si="302"/>
        <v>13.034832691807242</v>
      </c>
      <c r="S414" s="94">
        <f t="shared" si="303"/>
        <v>12.699034687401712</v>
      </c>
      <c r="T414" s="94">
        <f t="shared" si="304"/>
        <v>12.345919902586264</v>
      </c>
      <c r="U414" s="94">
        <f t="shared" si="305"/>
        <v>11.761725838688726</v>
      </c>
      <c r="V414" s="82"/>
      <c r="W414" s="95">
        <v>6910</v>
      </c>
      <c r="X414" s="161">
        <f t="shared" si="313"/>
        <v>8.9821999163321706</v>
      </c>
      <c r="Y414" s="161">
        <f t="shared" si="314"/>
        <v>9.0304014367549268</v>
      </c>
      <c r="Z414" s="161">
        <f t="shared" si="315"/>
        <v>8.9074856606101491</v>
      </c>
      <c r="AA414" s="161">
        <f t="shared" si="316"/>
        <v>8.5338220871110693</v>
      </c>
      <c r="AB414" s="161">
        <f t="shared" si="317"/>
        <v>8.142140518959593</v>
      </c>
      <c r="AC414" s="161">
        <f t="shared" si="318"/>
        <v>7.5579464550620559</v>
      </c>
      <c r="AD414" s="82"/>
      <c r="AE414" s="82"/>
      <c r="AF414" s="82"/>
      <c r="AG414" s="95">
        <v>6910</v>
      </c>
      <c r="AH414" s="161">
        <f t="shared" si="319"/>
        <v>-11.343513422688693</v>
      </c>
      <c r="AI414" s="161">
        <f t="shared" si="320"/>
        <v>-11.648333701264265</v>
      </c>
      <c r="AJ414" s="161">
        <f t="shared" si="321"/>
        <v>-12.054453098126164</v>
      </c>
      <c r="AK414" s="161">
        <f t="shared" si="322"/>
        <v>-12.550821249846265</v>
      </c>
      <c r="AL414" s="161">
        <f t="shared" si="323"/>
        <v>-13.05917556432097</v>
      </c>
      <c r="AM414" s="161">
        <f t="shared" si="324"/>
        <v>-13.690105153330311</v>
      </c>
      <c r="AN414" s="81"/>
      <c r="AO414" s="81"/>
      <c r="AP414" s="95">
        <v>6910</v>
      </c>
      <c r="AQ414" s="94">
        <f t="shared" si="306"/>
        <v>110.13281671656716</v>
      </c>
      <c r="AR414" s="94">
        <f t="shared" si="307"/>
        <v>190.60537026051841</v>
      </c>
      <c r="AS414" s="94">
        <f t="shared" si="308"/>
        <v>297.82089103205988</v>
      </c>
      <c r="AT414" s="94">
        <f t="shared" si="309"/>
        <v>428.86208308616642</v>
      </c>
      <c r="AU414" s="94">
        <f t="shared" si="310"/>
        <v>563.06762210748843</v>
      </c>
      <c r="AV414" s="94">
        <f t="shared" si="311"/>
        <v>729.63303360595432</v>
      </c>
      <c r="AW414" s="81"/>
      <c r="AX414" s="95">
        <v>6910</v>
      </c>
      <c r="AY414" s="99">
        <f>'Max limit'!AX414*Input!PrimaryDrive_ratio*Input!Gear1_ratio*Input!FinalDrive_ratio</f>
        <v>609.83264033264038</v>
      </c>
      <c r="AZ414" s="99">
        <f t="shared" si="325"/>
        <v>10.16387733887734</v>
      </c>
      <c r="BA414" s="99">
        <f>AZ414*Input!$N$23</f>
        <v>23915.5830506237</v>
      </c>
      <c r="BB414" s="97">
        <f t="shared" si="312"/>
        <v>23.915583050623699</v>
      </c>
      <c r="BC414" s="95">
        <v>6910</v>
      </c>
      <c r="BD414" s="99">
        <f>'Max limit'!AX414*Input!PrimaryDrive_ratio*Input!Gear2_ratio*Input!FinalDrive_ratio</f>
        <v>802.26871794871795</v>
      </c>
      <c r="BE414" s="99">
        <f t="shared" si="326"/>
        <v>13.371145299145299</v>
      </c>
      <c r="BF414" s="99">
        <f>BE414*Input!$N$23</f>
        <v>31462.278146598284</v>
      </c>
      <c r="BG414" s="100">
        <f t="shared" si="327"/>
        <v>31.462278146598283</v>
      </c>
      <c r="BH414" s="95">
        <v>6910</v>
      </c>
      <c r="BI414" s="99">
        <f>'Max limit'!AX414*Input!PrimaryDrive_ratio*Input!Gear3_ratio*Input!FinalDrive_ratio</f>
        <v>1002.8358974358973</v>
      </c>
      <c r="BJ414" s="99">
        <f t="shared" si="328"/>
        <v>16.713931623931622</v>
      </c>
      <c r="BK414" s="99">
        <f>BJ414*Input!$N$23</f>
        <v>39327.847683247848</v>
      </c>
      <c r="BL414" s="100">
        <f t="shared" si="329"/>
        <v>39.327847683247846</v>
      </c>
      <c r="BM414" s="95">
        <v>6910</v>
      </c>
      <c r="BN414" s="99">
        <f>'Max limit'!AX414*Input!PrimaryDrive_ratio*Input!Gear4_ratio*Input!FinalDrive_ratio</f>
        <v>1203.4030769230769</v>
      </c>
      <c r="BO414" s="99">
        <f t="shared" si="330"/>
        <v>20.056717948717949</v>
      </c>
      <c r="BP414" s="99">
        <f>BO414*Input!$N$23</f>
        <v>47193.417219897427</v>
      </c>
      <c r="BQ414" s="100">
        <f t="shared" si="331"/>
        <v>47.193417219897427</v>
      </c>
      <c r="BR414" s="95">
        <v>6910</v>
      </c>
      <c r="BS414" s="99">
        <f>'Max limit'!AX414*Input!PrimaryDrive_ratio*Input!Gear5_ratio*Input!FinalDrive_ratio</f>
        <v>1378.8993589743588</v>
      </c>
      <c r="BT414" s="99">
        <f t="shared" si="332"/>
        <v>22.981655982905981</v>
      </c>
      <c r="BU414" s="99">
        <f>BT414*Input!$N$23</f>
        <v>54075.790564465795</v>
      </c>
      <c r="BV414" s="100">
        <f t="shared" si="333"/>
        <v>54.075790564465798</v>
      </c>
      <c r="BW414" s="95">
        <v>6910</v>
      </c>
      <c r="BX414" s="99">
        <f>'Max limit'!AX414*Input!PrimaryDrive_ratio*Input!Gear6_ratio*Input!FinalDrive_ratio</f>
        <v>1569.6561872909699</v>
      </c>
      <c r="BY414" s="99">
        <f t="shared" si="334"/>
        <v>26.160936454849498</v>
      </c>
      <c r="BZ414" s="99">
        <f>BY414*Input!$N$23</f>
        <v>61556.63115638795</v>
      </c>
      <c r="CA414" s="100">
        <f t="shared" si="335"/>
        <v>61.556631156387951</v>
      </c>
      <c r="CC414" s="95">
        <v>6910</v>
      </c>
      <c r="CD414" s="94">
        <f t="shared" si="336"/>
        <v>24</v>
      </c>
      <c r="CE414" s="94">
        <f t="shared" si="337"/>
        <v>31.5</v>
      </c>
      <c r="CF414" s="94">
        <f t="shared" si="338"/>
        <v>39.5</v>
      </c>
      <c r="CG414" s="94">
        <f t="shared" si="339"/>
        <v>47</v>
      </c>
      <c r="CH414" s="94">
        <f t="shared" si="340"/>
        <v>54</v>
      </c>
      <c r="CI414" s="94">
        <f t="shared" si="341"/>
        <v>61.5</v>
      </c>
      <c r="CK414" s="95">
        <v>6910</v>
      </c>
      <c r="CL414" s="162">
        <f t="shared" si="342"/>
        <v>10.16387733887734</v>
      </c>
      <c r="CM414" s="162">
        <f t="shared" si="343"/>
        <v>13.371145299145299</v>
      </c>
      <c r="CN414" s="162">
        <f t="shared" si="344"/>
        <v>16.713931623931622</v>
      </c>
      <c r="CO414" s="162">
        <f t="shared" si="345"/>
        <v>20.056717948717949</v>
      </c>
      <c r="CP414" s="162">
        <f t="shared" si="346"/>
        <v>22.981655982905981</v>
      </c>
      <c r="CQ414" s="162">
        <f t="shared" si="347"/>
        <v>26.160936454849498</v>
      </c>
    </row>
    <row r="415" spans="1:95" ht="19.5" thickTop="1" thickBot="1">
      <c r="A415" s="70">
        <v>6960</v>
      </c>
      <c r="B415" s="70">
        <v>104.24299999999999</v>
      </c>
      <c r="C415" s="70">
        <v>105.191</v>
      </c>
      <c r="D415" s="70">
        <v>97.72</v>
      </c>
      <c r="E415" s="70">
        <v>5.2969999999999997</v>
      </c>
      <c r="G415" s="92">
        <v>1</v>
      </c>
      <c r="H415" s="93">
        <f t="shared" si="348"/>
        <v>16.411327231121284</v>
      </c>
      <c r="O415" s="95">
        <v>6920</v>
      </c>
      <c r="P415" s="94">
        <f t="shared" si="300"/>
        <v>12.861578910201366</v>
      </c>
      <c r="Q415" s="94">
        <f t="shared" si="301"/>
        <v>13.046322256250946</v>
      </c>
      <c r="R415" s="94">
        <f t="shared" si="302"/>
        <v>13.031862225491475</v>
      </c>
      <c r="S415" s="94">
        <f t="shared" si="303"/>
        <v>12.694717973049256</v>
      </c>
      <c r="T415" s="94">
        <f t="shared" si="304"/>
        <v>12.340199864006566</v>
      </c>
      <c r="U415" s="94">
        <f t="shared" si="305"/>
        <v>11.75431371101989</v>
      </c>
      <c r="V415" s="82"/>
      <c r="W415" s="95">
        <v>6920</v>
      </c>
      <c r="X415" s="161">
        <f t="shared" si="313"/>
        <v>8.9811671714690586</v>
      </c>
      <c r="Y415" s="161">
        <f t="shared" si="314"/>
        <v>9.0285508099528897</v>
      </c>
      <c r="Z415" s="161">
        <f t="shared" si="315"/>
        <v>8.9045151942943832</v>
      </c>
      <c r="AA415" s="161">
        <f t="shared" si="316"/>
        <v>8.5295053727586136</v>
      </c>
      <c r="AB415" s="161">
        <f t="shared" si="317"/>
        <v>8.1364204803798952</v>
      </c>
      <c r="AC415" s="161">
        <f t="shared" si="318"/>
        <v>7.5505343273932217</v>
      </c>
      <c r="AD415" s="82"/>
      <c r="AE415" s="82"/>
      <c r="AF415" s="82"/>
      <c r="AG415" s="95">
        <v>6920</v>
      </c>
      <c r="AH415" s="161">
        <f t="shared" si="319"/>
        <v>-11.344721734178533</v>
      </c>
      <c r="AI415" s="161">
        <f t="shared" si="320"/>
        <v>-11.650424909550566</v>
      </c>
      <c r="AJ415" s="161">
        <f t="shared" si="321"/>
        <v>-12.05772061107351</v>
      </c>
      <c r="AK415" s="161">
        <f t="shared" si="322"/>
        <v>-12.555526468490442</v>
      </c>
      <c r="AL415" s="161">
        <f t="shared" si="323"/>
        <v>-13.065353205987044</v>
      </c>
      <c r="AM415" s="161">
        <f t="shared" si="324"/>
        <v>-13.698110251212652</v>
      </c>
      <c r="AN415" s="81"/>
      <c r="AO415" s="81"/>
      <c r="AP415" s="95">
        <v>6920</v>
      </c>
      <c r="AQ415" s="94">
        <f t="shared" si="306"/>
        <v>110.45181094988533</v>
      </c>
      <c r="AR415" s="94">
        <f t="shared" si="307"/>
        <v>191.15744924810178</v>
      </c>
      <c r="AS415" s="94">
        <f t="shared" si="308"/>
        <v>298.68351445015895</v>
      </c>
      <c r="AT415" s="94">
        <f t="shared" si="309"/>
        <v>430.10426080822901</v>
      </c>
      <c r="AU415" s="94">
        <f t="shared" si="310"/>
        <v>564.69851950733187</v>
      </c>
      <c r="AV415" s="94">
        <f t="shared" si="311"/>
        <v>731.74637944689266</v>
      </c>
      <c r="AW415" s="81"/>
      <c r="AX415" s="95">
        <v>6920</v>
      </c>
      <c r="AY415" s="99">
        <f>'Max limit'!AX415*Input!PrimaryDrive_ratio*Input!Gear1_ratio*Input!FinalDrive_ratio</f>
        <v>610.71517671517677</v>
      </c>
      <c r="AZ415" s="99">
        <f t="shared" si="325"/>
        <v>10.178586278586279</v>
      </c>
      <c r="BA415" s="99">
        <f>AZ415*Input!$N$23</f>
        <v>23950.193156340953</v>
      </c>
      <c r="BB415" s="97">
        <f t="shared" si="312"/>
        <v>23.950193156340951</v>
      </c>
      <c r="BC415" s="95">
        <v>6920</v>
      </c>
      <c r="BD415" s="99">
        <f>'Max limit'!AX415*Input!PrimaryDrive_ratio*Input!Gear2_ratio*Input!FinalDrive_ratio</f>
        <v>803.42974358974368</v>
      </c>
      <c r="BE415" s="99">
        <f t="shared" si="326"/>
        <v>13.390495726495727</v>
      </c>
      <c r="BF415" s="99">
        <f>BE415*Input!$N$23</f>
        <v>31507.809663452987</v>
      </c>
      <c r="BG415" s="100">
        <f t="shared" si="327"/>
        <v>31.507809663452985</v>
      </c>
      <c r="BH415" s="95">
        <v>6920</v>
      </c>
      <c r="BI415" s="99">
        <f>'Max limit'!AX415*Input!PrimaryDrive_ratio*Input!Gear3_ratio*Input!FinalDrive_ratio</f>
        <v>1004.2871794871795</v>
      </c>
      <c r="BJ415" s="99">
        <f t="shared" si="328"/>
        <v>16.738119658119658</v>
      </c>
      <c r="BK415" s="99">
        <f>BJ415*Input!$N$23</f>
        <v>39384.762079316228</v>
      </c>
      <c r="BL415" s="100">
        <f t="shared" si="329"/>
        <v>39.384762079316225</v>
      </c>
      <c r="BM415" s="95">
        <v>6920</v>
      </c>
      <c r="BN415" s="99">
        <f>'Max limit'!AX415*Input!PrimaryDrive_ratio*Input!Gear4_ratio*Input!FinalDrive_ratio</f>
        <v>1205.1446153846155</v>
      </c>
      <c r="BO415" s="99">
        <f t="shared" si="330"/>
        <v>20.08574358974359</v>
      </c>
      <c r="BP415" s="99">
        <f>BO415*Input!$N$23</f>
        <v>47261.714495179476</v>
      </c>
      <c r="BQ415" s="100">
        <f t="shared" si="331"/>
        <v>47.261714495179476</v>
      </c>
      <c r="BR415" s="95">
        <v>6920</v>
      </c>
      <c r="BS415" s="99">
        <f>'Max limit'!AX415*Input!PrimaryDrive_ratio*Input!Gear5_ratio*Input!FinalDrive_ratio</f>
        <v>1380.8948717948717</v>
      </c>
      <c r="BT415" s="99">
        <f t="shared" si="332"/>
        <v>23.014914529914527</v>
      </c>
      <c r="BU415" s="99">
        <f>BT415*Input!$N$23</f>
        <v>54154.047859059814</v>
      </c>
      <c r="BV415" s="100">
        <f t="shared" si="333"/>
        <v>54.154047859059816</v>
      </c>
      <c r="BW415" s="95">
        <v>6920</v>
      </c>
      <c r="BX415" s="99">
        <f>'Max limit'!AX415*Input!PrimaryDrive_ratio*Input!Gear6_ratio*Input!FinalDrive_ratio</f>
        <v>1571.9277591973243</v>
      </c>
      <c r="BY415" s="99">
        <f t="shared" si="334"/>
        <v>26.198795986622073</v>
      </c>
      <c r="BZ415" s="99">
        <f>BY415*Input!$N$23</f>
        <v>61645.714558929758</v>
      </c>
      <c r="CA415" s="100">
        <f t="shared" si="335"/>
        <v>61.645714558929761</v>
      </c>
      <c r="CC415" s="95">
        <v>6920</v>
      </c>
      <c r="CD415" s="94">
        <f t="shared" si="336"/>
        <v>24</v>
      </c>
      <c r="CE415" s="94">
        <f t="shared" si="337"/>
        <v>31.5</v>
      </c>
      <c r="CF415" s="94">
        <f t="shared" si="338"/>
        <v>39.5</v>
      </c>
      <c r="CG415" s="94">
        <f t="shared" si="339"/>
        <v>47.5</v>
      </c>
      <c r="CH415" s="94">
        <f t="shared" si="340"/>
        <v>54</v>
      </c>
      <c r="CI415" s="94">
        <f t="shared" si="341"/>
        <v>61.5</v>
      </c>
      <c r="CK415" s="95">
        <v>6920</v>
      </c>
      <c r="CL415" s="162">
        <f t="shared" si="342"/>
        <v>10.178586278586279</v>
      </c>
      <c r="CM415" s="162">
        <f t="shared" si="343"/>
        <v>13.390495726495727</v>
      </c>
      <c r="CN415" s="162">
        <f t="shared" si="344"/>
        <v>16.738119658119658</v>
      </c>
      <c r="CO415" s="162">
        <f t="shared" si="345"/>
        <v>20.08574358974359</v>
      </c>
      <c r="CP415" s="162">
        <f t="shared" si="346"/>
        <v>23.014914529914527</v>
      </c>
      <c r="CQ415" s="162">
        <f t="shared" si="347"/>
        <v>26.198795986622073</v>
      </c>
    </row>
    <row r="416" spans="1:95" ht="19.5" thickTop="1" thickBot="1">
      <c r="A416" s="70">
        <v>6970</v>
      </c>
      <c r="B416" s="70">
        <v>104.497</v>
      </c>
      <c r="C416" s="70">
        <v>105.29600000000001</v>
      </c>
      <c r="D416" s="70">
        <v>97.956999999999994</v>
      </c>
      <c r="E416" s="70">
        <v>5.3109999999999999</v>
      </c>
      <c r="G416" s="92">
        <v>1</v>
      </c>
      <c r="H416" s="93">
        <f t="shared" si="348"/>
        <v>16.456521739130437</v>
      </c>
      <c r="O416" s="95">
        <v>6930</v>
      </c>
      <c r="P416" s="94">
        <f t="shared" si="300"/>
        <v>12.860544671853278</v>
      </c>
      <c r="Q416" s="94">
        <f t="shared" si="301"/>
        <v>13.044468953199013</v>
      </c>
      <c r="R416" s="94">
        <f t="shared" si="302"/>
        <v>13.028887463490509</v>
      </c>
      <c r="S416" s="94">
        <f t="shared" si="303"/>
        <v>12.690395016159776</v>
      </c>
      <c r="T416" s="94">
        <f t="shared" si="304"/>
        <v>12.334471553498336</v>
      </c>
      <c r="U416" s="94">
        <f t="shared" si="305"/>
        <v>11.746890864439028</v>
      </c>
      <c r="V416" s="82"/>
      <c r="W416" s="95">
        <v>6930</v>
      </c>
      <c r="X416" s="161">
        <f t="shared" si="313"/>
        <v>8.9801329331209665</v>
      </c>
      <c r="Y416" s="161">
        <f t="shared" si="314"/>
        <v>9.0266975069009607</v>
      </c>
      <c r="Z416" s="161">
        <f t="shared" si="315"/>
        <v>8.9015404322934142</v>
      </c>
      <c r="AA416" s="161">
        <f t="shared" si="316"/>
        <v>8.5251824158691321</v>
      </c>
      <c r="AB416" s="161">
        <f t="shared" si="317"/>
        <v>8.1306921698716668</v>
      </c>
      <c r="AC416" s="161">
        <f t="shared" si="318"/>
        <v>7.5431114808123567</v>
      </c>
      <c r="AD416" s="82"/>
      <c r="AE416" s="82"/>
      <c r="AF416" s="82"/>
      <c r="AG416" s="95">
        <v>6930</v>
      </c>
      <c r="AH416" s="161">
        <f t="shared" si="319"/>
        <v>-11.345931793045802</v>
      </c>
      <c r="AI416" s="161">
        <f t="shared" si="320"/>
        <v>-11.652519141999248</v>
      </c>
      <c r="AJ416" s="161">
        <f t="shared" si="321"/>
        <v>-12.060992849274573</v>
      </c>
      <c r="AK416" s="161">
        <f t="shared" si="322"/>
        <v>-12.560238491499975</v>
      </c>
      <c r="AL416" s="161">
        <f t="shared" si="323"/>
        <v>-13.071539781335932</v>
      </c>
      <c r="AM416" s="161">
        <f t="shared" si="324"/>
        <v>-13.706126925519985</v>
      </c>
      <c r="AN416" s="81"/>
      <c r="AO416" s="81"/>
      <c r="AP416" s="95">
        <v>6930</v>
      </c>
      <c r="AQ416" s="94">
        <f t="shared" si="306"/>
        <v>110.77126649084391</v>
      </c>
      <c r="AR416" s="94">
        <f t="shared" si="307"/>
        <v>191.71032661455371</v>
      </c>
      <c r="AS416" s="94">
        <f t="shared" si="308"/>
        <v>299.54738533523994</v>
      </c>
      <c r="AT416" s="94">
        <f t="shared" si="309"/>
        <v>431.348234882746</v>
      </c>
      <c r="AU416" s="94">
        <f t="shared" si="310"/>
        <v>566.33177539943836</v>
      </c>
      <c r="AV416" s="94">
        <f t="shared" si="311"/>
        <v>733.86278146402856</v>
      </c>
      <c r="AW416" s="81"/>
      <c r="AX416" s="95">
        <v>6930</v>
      </c>
      <c r="AY416" s="99">
        <f>'Max limit'!AX416*Input!PrimaryDrive_ratio*Input!Gear1_ratio*Input!FinalDrive_ratio</f>
        <v>611.59771309771315</v>
      </c>
      <c r="AZ416" s="99">
        <f t="shared" si="325"/>
        <v>10.193295218295219</v>
      </c>
      <c r="BA416" s="99">
        <f>AZ416*Input!$N$23</f>
        <v>23984.803262058209</v>
      </c>
      <c r="BB416" s="97">
        <f t="shared" si="312"/>
        <v>23.984803262058207</v>
      </c>
      <c r="BC416" s="95">
        <v>6930</v>
      </c>
      <c r="BD416" s="99">
        <f>'Max limit'!AX416*Input!PrimaryDrive_ratio*Input!Gear2_ratio*Input!FinalDrive_ratio</f>
        <v>804.59076923076918</v>
      </c>
      <c r="BE416" s="99">
        <f t="shared" si="326"/>
        <v>13.409846153846154</v>
      </c>
      <c r="BF416" s="99">
        <f>BE416*Input!$N$23</f>
        <v>31553.341180307685</v>
      </c>
      <c r="BG416" s="100">
        <f t="shared" si="327"/>
        <v>31.553341180307687</v>
      </c>
      <c r="BH416" s="95">
        <v>6930</v>
      </c>
      <c r="BI416" s="99">
        <f>'Max limit'!AX416*Input!PrimaryDrive_ratio*Input!Gear3_ratio*Input!FinalDrive_ratio</f>
        <v>1005.7384615384615</v>
      </c>
      <c r="BJ416" s="99">
        <f t="shared" si="328"/>
        <v>16.76230769230769</v>
      </c>
      <c r="BK416" s="99">
        <f>BJ416*Input!$N$23</f>
        <v>39441.6764753846</v>
      </c>
      <c r="BL416" s="100">
        <f t="shared" si="329"/>
        <v>39.441676475384597</v>
      </c>
      <c r="BM416" s="95">
        <v>6930</v>
      </c>
      <c r="BN416" s="99">
        <f>'Max limit'!AX416*Input!PrimaryDrive_ratio*Input!Gear4_ratio*Input!FinalDrive_ratio</f>
        <v>1206.886153846154</v>
      </c>
      <c r="BO416" s="99">
        <f t="shared" si="330"/>
        <v>20.114769230769234</v>
      </c>
      <c r="BP416" s="99">
        <f>BO416*Input!$N$23</f>
        <v>47330.01177046154</v>
      </c>
      <c r="BQ416" s="100">
        <f t="shared" si="331"/>
        <v>47.330011770461539</v>
      </c>
      <c r="BR416" s="95">
        <v>6930</v>
      </c>
      <c r="BS416" s="99">
        <f>'Max limit'!AX416*Input!PrimaryDrive_ratio*Input!Gear5_ratio*Input!FinalDrive_ratio</f>
        <v>1382.8903846153844</v>
      </c>
      <c r="BT416" s="99">
        <f t="shared" si="332"/>
        <v>23.048173076923074</v>
      </c>
      <c r="BU416" s="99">
        <f>BT416*Input!$N$23</f>
        <v>54232.305153653833</v>
      </c>
      <c r="BV416" s="100">
        <f t="shared" si="333"/>
        <v>54.232305153653833</v>
      </c>
      <c r="BW416" s="95">
        <v>6930</v>
      </c>
      <c r="BX416" s="99">
        <f>'Max limit'!AX416*Input!PrimaryDrive_ratio*Input!Gear6_ratio*Input!FinalDrive_ratio</f>
        <v>1574.1993311036788</v>
      </c>
      <c r="BY416" s="99">
        <f t="shared" si="334"/>
        <v>26.236655518394645</v>
      </c>
      <c r="BZ416" s="99">
        <f>BY416*Input!$N$23</f>
        <v>61734.797961471551</v>
      </c>
      <c r="CA416" s="100">
        <f t="shared" si="335"/>
        <v>61.73479796147155</v>
      </c>
      <c r="CC416" s="95">
        <v>6930</v>
      </c>
      <c r="CD416" s="94">
        <f t="shared" si="336"/>
        <v>24</v>
      </c>
      <c r="CE416" s="94">
        <f t="shared" si="337"/>
        <v>31.5</v>
      </c>
      <c r="CF416" s="94">
        <f t="shared" si="338"/>
        <v>39.5</v>
      </c>
      <c r="CG416" s="94">
        <f t="shared" si="339"/>
        <v>47.5</v>
      </c>
      <c r="CH416" s="94">
        <f t="shared" si="340"/>
        <v>54</v>
      </c>
      <c r="CI416" s="94">
        <f t="shared" si="341"/>
        <v>61.5</v>
      </c>
      <c r="CK416" s="95">
        <v>6930</v>
      </c>
      <c r="CL416" s="162">
        <f t="shared" si="342"/>
        <v>10.193295218295219</v>
      </c>
      <c r="CM416" s="162">
        <f t="shared" si="343"/>
        <v>13.409846153846154</v>
      </c>
      <c r="CN416" s="162">
        <f t="shared" si="344"/>
        <v>16.76230769230769</v>
      </c>
      <c r="CO416" s="162">
        <f t="shared" si="345"/>
        <v>20.114769230769234</v>
      </c>
      <c r="CP416" s="162">
        <f t="shared" si="346"/>
        <v>23.048173076923074</v>
      </c>
      <c r="CQ416" s="162">
        <f t="shared" si="347"/>
        <v>26.236655518394645</v>
      </c>
    </row>
    <row r="417" spans="1:95" ht="19.5" thickTop="1" thickBot="1">
      <c r="A417" s="70">
        <v>6980</v>
      </c>
      <c r="B417" s="70">
        <v>104.751</v>
      </c>
      <c r="C417" s="70">
        <v>105.4</v>
      </c>
      <c r="D417" s="70">
        <v>98.192999999999998</v>
      </c>
      <c r="E417" s="70">
        <v>5.3259999999999996</v>
      </c>
      <c r="G417" s="92">
        <v>1</v>
      </c>
      <c r="H417" s="93">
        <f t="shared" si="348"/>
        <v>16.501716247139591</v>
      </c>
      <c r="O417" s="95">
        <v>6940</v>
      </c>
      <c r="P417" s="94">
        <f t="shared" si="300"/>
        <v>12.859508940020206</v>
      </c>
      <c r="Q417" s="94">
        <f t="shared" si="301"/>
        <v>13.042612973897189</v>
      </c>
      <c r="R417" s="94">
        <f t="shared" si="302"/>
        <v>13.025908405804339</v>
      </c>
      <c r="S417" s="94">
        <f t="shared" si="303"/>
        <v>12.686065816733272</v>
      </c>
      <c r="T417" s="94">
        <f t="shared" si="304"/>
        <v>12.328734971061575</v>
      </c>
      <c r="U417" s="94">
        <f t="shared" si="305"/>
        <v>11.73945729894613</v>
      </c>
      <c r="V417" s="82"/>
      <c r="W417" s="95">
        <v>6940</v>
      </c>
      <c r="X417" s="161">
        <f t="shared" si="313"/>
        <v>8.979097201287896</v>
      </c>
      <c r="Y417" s="161">
        <f t="shared" si="314"/>
        <v>9.0248415275991345</v>
      </c>
      <c r="Z417" s="161">
        <f t="shared" si="315"/>
        <v>8.8985613746072456</v>
      </c>
      <c r="AA417" s="161">
        <f t="shared" si="316"/>
        <v>8.5208532164426298</v>
      </c>
      <c r="AB417" s="161">
        <f t="shared" si="317"/>
        <v>8.1249555874349042</v>
      </c>
      <c r="AC417" s="161">
        <f t="shared" si="318"/>
        <v>7.5356779153194609</v>
      </c>
      <c r="AD417" s="82"/>
      <c r="AE417" s="82"/>
      <c r="AF417" s="82"/>
      <c r="AG417" s="95">
        <v>6940</v>
      </c>
      <c r="AH417" s="161">
        <f t="shared" si="319"/>
        <v>-11.347143599290494</v>
      </c>
      <c r="AI417" s="161">
        <f t="shared" si="320"/>
        <v>-11.65461639861031</v>
      </c>
      <c r="AJ417" s="161">
        <f t="shared" si="321"/>
        <v>-12.064269812729359</v>
      </c>
      <c r="AK417" s="161">
        <f t="shared" si="322"/>
        <v>-12.564957318874864</v>
      </c>
      <c r="AL417" s="161">
        <f t="shared" si="323"/>
        <v>-13.077735290367634</v>
      </c>
      <c r="AM417" s="161">
        <f t="shared" si="324"/>
        <v>-13.714155176252312</v>
      </c>
      <c r="AN417" s="81"/>
      <c r="AO417" s="81"/>
      <c r="AP417" s="95">
        <v>6940</v>
      </c>
      <c r="AQ417" s="94">
        <f t="shared" si="306"/>
        <v>111.09118333944281</v>
      </c>
      <c r="AR417" s="94">
        <f t="shared" si="307"/>
        <v>192.26400235987413</v>
      </c>
      <c r="AS417" s="94">
        <f t="shared" si="308"/>
        <v>300.41250368730317</v>
      </c>
      <c r="AT417" s="94">
        <f t="shared" si="309"/>
        <v>432.59400530971658</v>
      </c>
      <c r="AU417" s="94">
        <f t="shared" si="310"/>
        <v>567.96738978380768</v>
      </c>
      <c r="AV417" s="94">
        <f t="shared" si="311"/>
        <v>735.98223965736315</v>
      </c>
      <c r="AW417" s="81"/>
      <c r="AX417" s="95">
        <v>6940</v>
      </c>
      <c r="AY417" s="99">
        <f>'Max limit'!AX417*Input!PrimaryDrive_ratio*Input!Gear1_ratio*Input!FinalDrive_ratio</f>
        <v>612.48024948024943</v>
      </c>
      <c r="AZ417" s="99">
        <f t="shared" si="325"/>
        <v>10.208004158004156</v>
      </c>
      <c r="BA417" s="99">
        <f>AZ417*Input!$N$23</f>
        <v>24019.413367775458</v>
      </c>
      <c r="BB417" s="97">
        <f t="shared" si="312"/>
        <v>24.019413367775456</v>
      </c>
      <c r="BC417" s="95">
        <v>6940</v>
      </c>
      <c r="BD417" s="99">
        <f>'Max limit'!AX417*Input!PrimaryDrive_ratio*Input!Gear2_ratio*Input!FinalDrive_ratio</f>
        <v>805.75179487179491</v>
      </c>
      <c r="BE417" s="99">
        <f t="shared" si="326"/>
        <v>13.429196581196582</v>
      </c>
      <c r="BF417" s="99">
        <f>BE417*Input!$N$23</f>
        <v>31598.872697162387</v>
      </c>
      <c r="BG417" s="100">
        <f t="shared" si="327"/>
        <v>31.598872697162388</v>
      </c>
      <c r="BH417" s="95">
        <v>6940</v>
      </c>
      <c r="BI417" s="99">
        <f>'Max limit'!AX417*Input!PrimaryDrive_ratio*Input!Gear3_ratio*Input!FinalDrive_ratio</f>
        <v>1007.1897435897434</v>
      </c>
      <c r="BJ417" s="99">
        <f t="shared" si="328"/>
        <v>16.786495726495723</v>
      </c>
      <c r="BK417" s="99">
        <f>BJ417*Input!$N$23</f>
        <v>39498.590871452972</v>
      </c>
      <c r="BL417" s="100">
        <f t="shared" si="329"/>
        <v>39.498590871452976</v>
      </c>
      <c r="BM417" s="95">
        <v>6940</v>
      </c>
      <c r="BN417" s="99">
        <f>'Max limit'!AX417*Input!PrimaryDrive_ratio*Input!Gear4_ratio*Input!FinalDrive_ratio</f>
        <v>1208.6276923076923</v>
      </c>
      <c r="BO417" s="99">
        <f t="shared" si="330"/>
        <v>20.143794871794871</v>
      </c>
      <c r="BP417" s="99">
        <f>BO417*Input!$N$23</f>
        <v>47398.309045743576</v>
      </c>
      <c r="BQ417" s="100">
        <f t="shared" si="331"/>
        <v>47.398309045743574</v>
      </c>
      <c r="BR417" s="95">
        <v>6940</v>
      </c>
      <c r="BS417" s="99">
        <f>'Max limit'!AX417*Input!PrimaryDrive_ratio*Input!Gear5_ratio*Input!FinalDrive_ratio</f>
        <v>1384.8858974358973</v>
      </c>
      <c r="BT417" s="99">
        <f t="shared" si="332"/>
        <v>23.081431623931621</v>
      </c>
      <c r="BU417" s="99">
        <f>BT417*Input!$N$23</f>
        <v>54310.562448247845</v>
      </c>
      <c r="BV417" s="100">
        <f t="shared" si="333"/>
        <v>54.310562448247843</v>
      </c>
      <c r="BW417" s="95">
        <v>6940</v>
      </c>
      <c r="BX417" s="99">
        <f>'Max limit'!AX417*Input!PrimaryDrive_ratio*Input!Gear6_ratio*Input!FinalDrive_ratio</f>
        <v>1576.4709030100335</v>
      </c>
      <c r="BY417" s="99">
        <f t="shared" si="334"/>
        <v>26.274515050167224</v>
      </c>
      <c r="BZ417" s="99">
        <f>BY417*Input!$N$23</f>
        <v>61823.881364013367</v>
      </c>
      <c r="CA417" s="100">
        <f t="shared" si="335"/>
        <v>61.823881364013367</v>
      </c>
      <c r="CC417" s="95">
        <v>6940</v>
      </c>
      <c r="CD417" s="94">
        <f t="shared" si="336"/>
        <v>24</v>
      </c>
      <c r="CE417" s="94">
        <f t="shared" si="337"/>
        <v>31.5</v>
      </c>
      <c r="CF417" s="94">
        <f t="shared" si="338"/>
        <v>39.5</v>
      </c>
      <c r="CG417" s="94">
        <f t="shared" si="339"/>
        <v>47.5</v>
      </c>
      <c r="CH417" s="94">
        <f t="shared" si="340"/>
        <v>54.5</v>
      </c>
      <c r="CI417" s="94">
        <f t="shared" si="341"/>
        <v>62</v>
      </c>
      <c r="CK417" s="95">
        <v>6940</v>
      </c>
      <c r="CL417" s="162">
        <f t="shared" si="342"/>
        <v>10.208004158004156</v>
      </c>
      <c r="CM417" s="162">
        <f t="shared" si="343"/>
        <v>13.429196581196582</v>
      </c>
      <c r="CN417" s="162">
        <f t="shared" si="344"/>
        <v>16.786495726495723</v>
      </c>
      <c r="CO417" s="162">
        <f t="shared" si="345"/>
        <v>20.143794871794871</v>
      </c>
      <c r="CP417" s="162">
        <f t="shared" si="346"/>
        <v>23.081431623931621</v>
      </c>
      <c r="CQ417" s="162">
        <f t="shared" si="347"/>
        <v>26.274515050167224</v>
      </c>
    </row>
    <row r="418" spans="1:95" ht="19.5" thickTop="1" thickBot="1">
      <c r="A418" s="70">
        <v>6990</v>
      </c>
      <c r="B418" s="70">
        <v>104.997</v>
      </c>
      <c r="C418" s="70">
        <v>105.497</v>
      </c>
      <c r="D418" s="70">
        <v>98.423000000000002</v>
      </c>
      <c r="E418" s="70">
        <v>5.34</v>
      </c>
      <c r="G418" s="92">
        <v>1</v>
      </c>
      <c r="H418" s="93">
        <f t="shared" si="348"/>
        <v>16.546910755148744</v>
      </c>
      <c r="O418" s="95">
        <v>6950</v>
      </c>
      <c r="P418" s="94">
        <f t="shared" si="300"/>
        <v>12.858471714702153</v>
      </c>
      <c r="Q418" s="94">
        <f t="shared" si="301"/>
        <v>13.040754318345469</v>
      </c>
      <c r="R418" s="94">
        <f t="shared" si="302"/>
        <v>13.022925052432971</v>
      </c>
      <c r="S418" s="94">
        <f t="shared" si="303"/>
        <v>12.681730374769741</v>
      </c>
      <c r="T418" s="94">
        <f t="shared" si="304"/>
        <v>12.32299011669628</v>
      </c>
      <c r="U418" s="94">
        <f t="shared" si="305"/>
        <v>11.732013014541206</v>
      </c>
      <c r="V418" s="82"/>
      <c r="W418" s="95">
        <v>6950</v>
      </c>
      <c r="X418" s="161">
        <f t="shared" si="313"/>
        <v>8.9780599759698454</v>
      </c>
      <c r="Y418" s="161">
        <f t="shared" si="314"/>
        <v>9.0229828720474163</v>
      </c>
      <c r="Z418" s="161">
        <f t="shared" si="315"/>
        <v>8.8955780212358793</v>
      </c>
      <c r="AA418" s="161">
        <f t="shared" si="316"/>
        <v>8.5165177744790981</v>
      </c>
      <c r="AB418" s="161">
        <f t="shared" si="317"/>
        <v>8.1192107330696111</v>
      </c>
      <c r="AC418" s="161">
        <f t="shared" si="318"/>
        <v>7.5282336309145359</v>
      </c>
      <c r="AD418" s="82"/>
      <c r="AE418" s="82"/>
      <c r="AF418" s="82"/>
      <c r="AG418" s="95">
        <v>6950</v>
      </c>
      <c r="AH418" s="161">
        <f t="shared" si="319"/>
        <v>-11.348357152912612</v>
      </c>
      <c r="AI418" s="161">
        <f t="shared" si="320"/>
        <v>-11.656716679383752</v>
      </c>
      <c r="AJ418" s="161">
        <f t="shared" si="321"/>
        <v>-12.067551501437864</v>
      </c>
      <c r="AK418" s="161">
        <f t="shared" si="322"/>
        <v>-12.569682950615112</v>
      </c>
      <c r="AL418" s="161">
        <f t="shared" si="323"/>
        <v>-13.083939733082151</v>
      </c>
      <c r="AM418" s="161">
        <f t="shared" si="324"/>
        <v>-13.722195003409633</v>
      </c>
      <c r="AN418" s="81"/>
      <c r="AO418" s="81"/>
      <c r="AP418" s="95">
        <v>6950</v>
      </c>
      <c r="AQ418" s="94">
        <f t="shared" si="306"/>
        <v>111.41156149568225</v>
      </c>
      <c r="AR418" s="94">
        <f t="shared" si="307"/>
        <v>192.81847648406304</v>
      </c>
      <c r="AS418" s="94">
        <f t="shared" si="308"/>
        <v>301.27886950634854</v>
      </c>
      <c r="AT418" s="94">
        <f t="shared" si="309"/>
        <v>433.84157208914195</v>
      </c>
      <c r="AU418" s="94">
        <f t="shared" si="310"/>
        <v>569.60536266044016</v>
      </c>
      <c r="AV418" s="94">
        <f t="shared" si="311"/>
        <v>738.10475402689553</v>
      </c>
      <c r="AW418" s="81"/>
      <c r="AX418" s="95">
        <v>6950</v>
      </c>
      <c r="AY418" s="99">
        <f>'Max limit'!AX418*Input!PrimaryDrive_ratio*Input!Gear1_ratio*Input!FinalDrive_ratio</f>
        <v>613.36278586278593</v>
      </c>
      <c r="AZ418" s="99">
        <f t="shared" si="325"/>
        <v>10.222713097713099</v>
      </c>
      <c r="BA418" s="99">
        <f>AZ418*Input!$N$23</f>
        <v>24054.023473492722</v>
      </c>
      <c r="BB418" s="97">
        <f t="shared" si="312"/>
        <v>24.054023473492723</v>
      </c>
      <c r="BC418" s="95">
        <v>6950</v>
      </c>
      <c r="BD418" s="99">
        <f>'Max limit'!AX418*Input!PrimaryDrive_ratio*Input!Gear2_ratio*Input!FinalDrive_ratio</f>
        <v>806.91282051282053</v>
      </c>
      <c r="BE418" s="99">
        <f t="shared" si="326"/>
        <v>13.448547008547008</v>
      </c>
      <c r="BF418" s="99">
        <f>BE418*Input!$N$23</f>
        <v>31644.404214017086</v>
      </c>
      <c r="BG418" s="100">
        <f t="shared" si="327"/>
        <v>31.644404214017086</v>
      </c>
      <c r="BH418" s="95">
        <v>6950</v>
      </c>
      <c r="BI418" s="99">
        <f>'Max limit'!AX418*Input!PrimaryDrive_ratio*Input!Gear3_ratio*Input!FinalDrive_ratio</f>
        <v>1008.6410256410255</v>
      </c>
      <c r="BJ418" s="99">
        <f t="shared" si="328"/>
        <v>16.810683760683759</v>
      </c>
      <c r="BK418" s="99">
        <f>BJ418*Input!$N$23</f>
        <v>39555.505267521359</v>
      </c>
      <c r="BL418" s="100">
        <f t="shared" si="329"/>
        <v>39.555505267521362</v>
      </c>
      <c r="BM418" s="95">
        <v>6950</v>
      </c>
      <c r="BN418" s="99">
        <f>'Max limit'!AX418*Input!PrimaryDrive_ratio*Input!Gear4_ratio*Input!FinalDrive_ratio</f>
        <v>1210.3692307692309</v>
      </c>
      <c r="BO418" s="99">
        <f t="shared" si="330"/>
        <v>20.172820512820515</v>
      </c>
      <c r="BP418" s="99">
        <f>BO418*Input!$N$23</f>
        <v>47466.60632102564</v>
      </c>
      <c r="BQ418" s="100">
        <f t="shared" si="331"/>
        <v>47.466606321025637</v>
      </c>
      <c r="BR418" s="95">
        <v>6950</v>
      </c>
      <c r="BS418" s="99">
        <f>'Max limit'!AX418*Input!PrimaryDrive_ratio*Input!Gear5_ratio*Input!FinalDrive_ratio</f>
        <v>1386.8814102564102</v>
      </c>
      <c r="BT418" s="99">
        <f t="shared" si="332"/>
        <v>23.114690170940168</v>
      </c>
      <c r="BU418" s="99">
        <f>BT418*Input!$N$23</f>
        <v>54388.819742841864</v>
      </c>
      <c r="BV418" s="100">
        <f t="shared" si="333"/>
        <v>54.388819742841868</v>
      </c>
      <c r="BW418" s="95">
        <v>6950</v>
      </c>
      <c r="BX418" s="99">
        <f>'Max limit'!AX418*Input!PrimaryDrive_ratio*Input!Gear6_ratio*Input!FinalDrive_ratio</f>
        <v>1578.7424749163879</v>
      </c>
      <c r="BY418" s="99">
        <f t="shared" si="334"/>
        <v>26.3123745819398</v>
      </c>
      <c r="BZ418" s="99">
        <f>BY418*Input!$N$23</f>
        <v>61912.964766555175</v>
      </c>
      <c r="CA418" s="100">
        <f t="shared" si="335"/>
        <v>61.912964766555177</v>
      </c>
      <c r="CC418" s="95">
        <v>6950</v>
      </c>
      <c r="CD418" s="94">
        <f t="shared" si="336"/>
        <v>24</v>
      </c>
      <c r="CE418" s="94">
        <f t="shared" si="337"/>
        <v>31.5</v>
      </c>
      <c r="CF418" s="94">
        <f t="shared" si="338"/>
        <v>39.5</v>
      </c>
      <c r="CG418" s="94">
        <f t="shared" si="339"/>
        <v>47.5</v>
      </c>
      <c r="CH418" s="94">
        <f t="shared" si="340"/>
        <v>54.5</v>
      </c>
      <c r="CI418" s="94">
        <f t="shared" si="341"/>
        <v>62</v>
      </c>
      <c r="CK418" s="95">
        <v>6950</v>
      </c>
      <c r="CL418" s="162">
        <f t="shared" si="342"/>
        <v>10.222713097713099</v>
      </c>
      <c r="CM418" s="162">
        <f t="shared" si="343"/>
        <v>13.448547008547008</v>
      </c>
      <c r="CN418" s="162">
        <f t="shared" si="344"/>
        <v>16.810683760683759</v>
      </c>
      <c r="CO418" s="162">
        <f t="shared" si="345"/>
        <v>20.172820512820515</v>
      </c>
      <c r="CP418" s="162">
        <f t="shared" si="346"/>
        <v>23.114690170940168</v>
      </c>
      <c r="CQ418" s="162">
        <f t="shared" si="347"/>
        <v>26.3123745819398</v>
      </c>
    </row>
    <row r="419" spans="1:95" ht="19.5" thickTop="1" thickBot="1">
      <c r="A419" s="70">
        <v>7000</v>
      </c>
      <c r="B419" s="70">
        <v>105.241</v>
      </c>
      <c r="C419" s="70">
        <v>105.59099999999999</v>
      </c>
      <c r="D419" s="70">
        <v>98.649000000000001</v>
      </c>
      <c r="E419" s="70">
        <v>5.3540000000000001</v>
      </c>
      <c r="G419" s="92">
        <v>1</v>
      </c>
      <c r="H419" s="93">
        <f t="shared" si="348"/>
        <v>16.592105263157897</v>
      </c>
      <c r="O419" s="95">
        <v>6960</v>
      </c>
      <c r="P419" s="94">
        <f t="shared" si="300"/>
        <v>12.857432995899124</v>
      </c>
      <c r="Q419" s="94">
        <f t="shared" si="301"/>
        <v>13.038892986543855</v>
      </c>
      <c r="R419" s="94">
        <f t="shared" si="302"/>
        <v>13.019937403376401</v>
      </c>
      <c r="S419" s="94">
        <f t="shared" si="303"/>
        <v>12.677388690269188</v>
      </c>
      <c r="T419" s="94">
        <f t="shared" si="304"/>
        <v>12.317236990402456</v>
      </c>
      <c r="U419" s="94">
        <f t="shared" si="305"/>
        <v>11.72455801122425</v>
      </c>
      <c r="V419" s="82"/>
      <c r="W419" s="95">
        <v>6960</v>
      </c>
      <c r="X419" s="161">
        <f t="shared" si="313"/>
        <v>8.9770212571668164</v>
      </c>
      <c r="Y419" s="161">
        <f t="shared" si="314"/>
        <v>9.0211215402458027</v>
      </c>
      <c r="Z419" s="161">
        <f t="shared" si="315"/>
        <v>8.8925903721793098</v>
      </c>
      <c r="AA419" s="161">
        <f t="shared" si="316"/>
        <v>8.5121760899785457</v>
      </c>
      <c r="AB419" s="161">
        <f t="shared" si="317"/>
        <v>8.1134576067757873</v>
      </c>
      <c r="AC419" s="161">
        <f t="shared" si="318"/>
        <v>7.5207786275975801</v>
      </c>
      <c r="AD419" s="82"/>
      <c r="AE419" s="82"/>
      <c r="AF419" s="82"/>
      <c r="AG419" s="95">
        <v>6960</v>
      </c>
      <c r="AH419" s="161">
        <f t="shared" si="319"/>
        <v>-11.349572453912158</v>
      </c>
      <c r="AI419" s="161">
        <f t="shared" si="320"/>
        <v>-11.658819984319576</v>
      </c>
      <c r="AJ419" s="161">
        <f t="shared" si="321"/>
        <v>-12.070837915400089</v>
      </c>
      <c r="AK419" s="161">
        <f t="shared" si="322"/>
        <v>-12.574415386720714</v>
      </c>
      <c r="AL419" s="161">
        <f t="shared" si="323"/>
        <v>-13.090153109479481</v>
      </c>
      <c r="AM419" s="161">
        <f t="shared" si="324"/>
        <v>-13.730246406991945</v>
      </c>
      <c r="AN419" s="81"/>
      <c r="AO419" s="81"/>
      <c r="AP419" s="95">
        <v>6960</v>
      </c>
      <c r="AQ419" s="94">
        <f t="shared" si="306"/>
        <v>111.73240095956191</v>
      </c>
      <c r="AR419" s="94">
        <f t="shared" si="307"/>
        <v>193.37374898712054</v>
      </c>
      <c r="AS419" s="94">
        <f t="shared" si="308"/>
        <v>302.14648279237588</v>
      </c>
      <c r="AT419" s="94">
        <f t="shared" si="309"/>
        <v>435.09093522102108</v>
      </c>
      <c r="AU419" s="94">
        <f t="shared" si="310"/>
        <v>571.2456940293356</v>
      </c>
      <c r="AV419" s="94">
        <f t="shared" si="311"/>
        <v>740.23032457262582</v>
      </c>
      <c r="AW419" s="81"/>
      <c r="AX419" s="95">
        <v>6960</v>
      </c>
      <c r="AY419" s="99">
        <f>'Max limit'!AX419*Input!PrimaryDrive_ratio*Input!Gear1_ratio*Input!FinalDrive_ratio</f>
        <v>614.2453222453222</v>
      </c>
      <c r="AZ419" s="99">
        <f t="shared" si="325"/>
        <v>10.237422037422037</v>
      </c>
      <c r="BA419" s="99">
        <f>AZ419*Input!$N$23</f>
        <v>24088.633579209974</v>
      </c>
      <c r="BB419" s="97">
        <f t="shared" si="312"/>
        <v>24.088633579209976</v>
      </c>
      <c r="BC419" s="95">
        <v>6960</v>
      </c>
      <c r="BD419" s="99">
        <f>'Max limit'!AX419*Input!PrimaryDrive_ratio*Input!Gear2_ratio*Input!FinalDrive_ratio</f>
        <v>808.07384615384615</v>
      </c>
      <c r="BE419" s="99">
        <f t="shared" si="326"/>
        <v>13.467897435897436</v>
      </c>
      <c r="BF419" s="99">
        <f>BE419*Input!$N$23</f>
        <v>31689.935730871792</v>
      </c>
      <c r="BG419" s="100">
        <f t="shared" si="327"/>
        <v>31.689935730871792</v>
      </c>
      <c r="BH419" s="95">
        <v>6960</v>
      </c>
      <c r="BI419" s="99">
        <f>'Max limit'!AX419*Input!PrimaryDrive_ratio*Input!Gear3_ratio*Input!FinalDrive_ratio</f>
        <v>1010.0923076923077</v>
      </c>
      <c r="BJ419" s="99">
        <f t="shared" si="328"/>
        <v>16.834871794871795</v>
      </c>
      <c r="BK419" s="99">
        <f>BJ419*Input!$N$23</f>
        <v>39612.419663589739</v>
      </c>
      <c r="BL419" s="100">
        <f t="shared" si="329"/>
        <v>39.612419663589741</v>
      </c>
      <c r="BM419" s="95">
        <v>6960</v>
      </c>
      <c r="BN419" s="99">
        <f>'Max limit'!AX419*Input!PrimaryDrive_ratio*Input!Gear4_ratio*Input!FinalDrive_ratio</f>
        <v>1212.1107692307692</v>
      </c>
      <c r="BO419" s="99">
        <f t="shared" si="330"/>
        <v>20.201846153846152</v>
      </c>
      <c r="BP419" s="99">
        <f>BO419*Input!$N$23</f>
        <v>47534.903596307682</v>
      </c>
      <c r="BQ419" s="100">
        <f t="shared" si="331"/>
        <v>47.534903596307679</v>
      </c>
      <c r="BR419" s="95">
        <v>6960</v>
      </c>
      <c r="BS419" s="99">
        <f>'Max limit'!AX419*Input!PrimaryDrive_ratio*Input!Gear5_ratio*Input!FinalDrive_ratio</f>
        <v>1388.876923076923</v>
      </c>
      <c r="BT419" s="99">
        <f t="shared" si="332"/>
        <v>23.147948717948719</v>
      </c>
      <c r="BU419" s="99">
        <f>BT419*Input!$N$23</f>
        <v>54467.077037435891</v>
      </c>
      <c r="BV419" s="100">
        <f t="shared" si="333"/>
        <v>54.467077037435892</v>
      </c>
      <c r="BW419" s="95">
        <v>6960</v>
      </c>
      <c r="BX419" s="99">
        <f>'Max limit'!AX419*Input!PrimaryDrive_ratio*Input!Gear6_ratio*Input!FinalDrive_ratio</f>
        <v>1581.0140468227426</v>
      </c>
      <c r="BY419" s="99">
        <f t="shared" si="334"/>
        <v>26.350234113712375</v>
      </c>
      <c r="BZ419" s="99">
        <f>BY419*Input!$N$23</f>
        <v>62002.048169096983</v>
      </c>
      <c r="CA419" s="100">
        <f t="shared" si="335"/>
        <v>62.00204816909698</v>
      </c>
      <c r="CC419" s="95">
        <v>6960</v>
      </c>
      <c r="CD419" s="94">
        <f t="shared" si="336"/>
        <v>24</v>
      </c>
      <c r="CE419" s="94">
        <f t="shared" si="337"/>
        <v>31.5</v>
      </c>
      <c r="CF419" s="94">
        <f t="shared" si="338"/>
        <v>39.5</v>
      </c>
      <c r="CG419" s="94">
        <f t="shared" si="339"/>
        <v>47.5</v>
      </c>
      <c r="CH419" s="94">
        <f t="shared" si="340"/>
        <v>54.5</v>
      </c>
      <c r="CI419" s="94">
        <f t="shared" si="341"/>
        <v>62</v>
      </c>
      <c r="CK419" s="95">
        <v>6960</v>
      </c>
      <c r="CL419" s="162">
        <f t="shared" si="342"/>
        <v>10.237422037422037</v>
      </c>
      <c r="CM419" s="162">
        <f t="shared" si="343"/>
        <v>13.467897435897436</v>
      </c>
      <c r="CN419" s="162">
        <f t="shared" si="344"/>
        <v>16.834871794871795</v>
      </c>
      <c r="CO419" s="162">
        <f t="shared" si="345"/>
        <v>20.201846153846152</v>
      </c>
      <c r="CP419" s="162">
        <f t="shared" si="346"/>
        <v>23.147948717948719</v>
      </c>
      <c r="CQ419" s="162">
        <f t="shared" si="347"/>
        <v>26.350234113712375</v>
      </c>
    </row>
    <row r="420" spans="1:95" ht="19.5" thickTop="1" thickBot="1">
      <c r="A420" s="70">
        <v>7010</v>
      </c>
      <c r="B420" s="70">
        <v>105.485</v>
      </c>
      <c r="C420" s="70">
        <v>105.685</v>
      </c>
      <c r="D420" s="70">
        <v>98.876999999999995</v>
      </c>
      <c r="E420" s="70">
        <v>5.3680000000000003</v>
      </c>
      <c r="G420" s="92">
        <v>1</v>
      </c>
      <c r="H420" s="93">
        <f t="shared" si="348"/>
        <v>16.637299771167051</v>
      </c>
      <c r="O420" s="95">
        <v>6970</v>
      </c>
      <c r="P420" s="94">
        <f t="shared" si="300"/>
        <v>12.856392783611117</v>
      </c>
      <c r="Q420" s="94">
        <f t="shared" si="301"/>
        <v>13.037028978492346</v>
      </c>
      <c r="R420" s="94">
        <f t="shared" si="302"/>
        <v>13.016945458634634</v>
      </c>
      <c r="S420" s="94">
        <f t="shared" si="303"/>
        <v>12.673040763231612</v>
      </c>
      <c r="T420" s="94">
        <f t="shared" si="304"/>
        <v>12.3114755921801</v>
      </c>
      <c r="U420" s="94">
        <f t="shared" si="305"/>
        <v>11.717092288995266</v>
      </c>
      <c r="V420" s="82"/>
      <c r="W420" s="95">
        <v>6970</v>
      </c>
      <c r="X420" s="161">
        <f t="shared" si="313"/>
        <v>8.9759810448788073</v>
      </c>
      <c r="Y420" s="161">
        <f t="shared" si="314"/>
        <v>9.0192575321942936</v>
      </c>
      <c r="Z420" s="161">
        <f t="shared" si="315"/>
        <v>8.8895984274375426</v>
      </c>
      <c r="AA420" s="161">
        <f t="shared" si="316"/>
        <v>8.5078281629409673</v>
      </c>
      <c r="AB420" s="161">
        <f t="shared" si="317"/>
        <v>8.1076962085534294</v>
      </c>
      <c r="AC420" s="161">
        <f t="shared" si="318"/>
        <v>7.5133129053685961</v>
      </c>
      <c r="AD420" s="82"/>
      <c r="AE420" s="82"/>
      <c r="AF420" s="82"/>
      <c r="AG420" s="95">
        <v>6970</v>
      </c>
      <c r="AH420" s="161">
        <f t="shared" si="319"/>
        <v>-11.350789502289127</v>
      </c>
      <c r="AI420" s="161">
        <f t="shared" si="320"/>
        <v>-11.660926313417781</v>
      </c>
      <c r="AJ420" s="161">
        <f t="shared" si="321"/>
        <v>-12.074129054616034</v>
      </c>
      <c r="AK420" s="161">
        <f t="shared" si="322"/>
        <v>-12.579154627191675</v>
      </c>
      <c r="AL420" s="161">
        <f t="shared" si="323"/>
        <v>-13.096375419559628</v>
      </c>
      <c r="AM420" s="161">
        <f t="shared" si="324"/>
        <v>-13.738309386999248</v>
      </c>
      <c r="AN420" s="81"/>
      <c r="AO420" s="81"/>
      <c r="AP420" s="95">
        <v>6970</v>
      </c>
      <c r="AQ420" s="94">
        <f t="shared" si="306"/>
        <v>112.05370173108197</v>
      </c>
      <c r="AR420" s="94">
        <f t="shared" si="307"/>
        <v>193.9298198690465</v>
      </c>
      <c r="AS420" s="94">
        <f t="shared" si="308"/>
        <v>303.01534354538518</v>
      </c>
      <c r="AT420" s="94">
        <f t="shared" si="309"/>
        <v>436.34209470535478</v>
      </c>
      <c r="AU420" s="94">
        <f t="shared" si="310"/>
        <v>572.88838389049397</v>
      </c>
      <c r="AV420" s="94">
        <f t="shared" si="311"/>
        <v>742.358951294554</v>
      </c>
      <c r="AW420" s="81"/>
      <c r="AX420" s="95">
        <v>6970</v>
      </c>
      <c r="AY420" s="99">
        <f>'Max limit'!AX420*Input!PrimaryDrive_ratio*Input!Gear1_ratio*Input!FinalDrive_ratio</f>
        <v>615.12785862785859</v>
      </c>
      <c r="AZ420" s="99">
        <f t="shared" si="325"/>
        <v>10.252130977130976</v>
      </c>
      <c r="BA420" s="99">
        <f>AZ420*Input!$N$23</f>
        <v>24123.243684927227</v>
      </c>
      <c r="BB420" s="97">
        <f t="shared" si="312"/>
        <v>24.123243684927228</v>
      </c>
      <c r="BC420" s="95">
        <v>6970</v>
      </c>
      <c r="BD420" s="99">
        <f>'Max limit'!AX420*Input!PrimaryDrive_ratio*Input!Gear2_ratio*Input!FinalDrive_ratio</f>
        <v>809.23487179487176</v>
      </c>
      <c r="BE420" s="99">
        <f t="shared" si="326"/>
        <v>13.487247863247863</v>
      </c>
      <c r="BF420" s="99">
        <f>BE420*Input!$N$23</f>
        <v>31735.46724772649</v>
      </c>
      <c r="BG420" s="100">
        <f t="shared" si="327"/>
        <v>31.73546724772649</v>
      </c>
      <c r="BH420" s="95">
        <v>6970</v>
      </c>
      <c r="BI420" s="99">
        <f>'Max limit'!AX420*Input!PrimaryDrive_ratio*Input!Gear3_ratio*Input!FinalDrive_ratio</f>
        <v>1011.5435897435896</v>
      </c>
      <c r="BJ420" s="99">
        <f t="shared" si="328"/>
        <v>16.859059829059827</v>
      </c>
      <c r="BK420" s="99">
        <f>BJ420*Input!$N$23</f>
        <v>39669.334059658111</v>
      </c>
      <c r="BL420" s="100">
        <f t="shared" si="329"/>
        <v>39.669334059658112</v>
      </c>
      <c r="BM420" s="95">
        <v>6970</v>
      </c>
      <c r="BN420" s="99">
        <f>'Max limit'!AX420*Input!PrimaryDrive_ratio*Input!Gear4_ratio*Input!FinalDrive_ratio</f>
        <v>1213.8523076923077</v>
      </c>
      <c r="BO420" s="99">
        <f t="shared" si="330"/>
        <v>20.230871794871796</v>
      </c>
      <c r="BP420" s="99">
        <f>BO420*Input!$N$23</f>
        <v>47603.200871589739</v>
      </c>
      <c r="BQ420" s="100">
        <f t="shared" si="331"/>
        <v>47.603200871589742</v>
      </c>
      <c r="BR420" s="95">
        <v>6970</v>
      </c>
      <c r="BS420" s="99">
        <f>'Max limit'!AX420*Input!PrimaryDrive_ratio*Input!Gear5_ratio*Input!FinalDrive_ratio</f>
        <v>1390.8724358974359</v>
      </c>
      <c r="BT420" s="99">
        <f t="shared" si="332"/>
        <v>23.181207264957266</v>
      </c>
      <c r="BU420" s="99">
        <f>BT420*Input!$N$23</f>
        <v>54545.33433202991</v>
      </c>
      <c r="BV420" s="100">
        <f t="shared" si="333"/>
        <v>54.54533433202991</v>
      </c>
      <c r="BW420" s="95">
        <v>6970</v>
      </c>
      <c r="BX420" s="99">
        <f>'Max limit'!AX420*Input!PrimaryDrive_ratio*Input!Gear6_ratio*Input!FinalDrive_ratio</f>
        <v>1583.2856187290968</v>
      </c>
      <c r="BY420" s="99">
        <f t="shared" si="334"/>
        <v>26.388093645484947</v>
      </c>
      <c r="BZ420" s="99">
        <f>BY420*Input!$N$23</f>
        <v>62091.131571638776</v>
      </c>
      <c r="CA420" s="100">
        <f t="shared" si="335"/>
        <v>62.091131571638776</v>
      </c>
      <c r="CC420" s="95">
        <v>6970</v>
      </c>
      <c r="CD420" s="94">
        <f t="shared" si="336"/>
        <v>24</v>
      </c>
      <c r="CE420" s="94">
        <f t="shared" si="337"/>
        <v>31.5</v>
      </c>
      <c r="CF420" s="94">
        <f t="shared" si="338"/>
        <v>39.5</v>
      </c>
      <c r="CG420" s="94">
        <f t="shared" si="339"/>
        <v>47.5</v>
      </c>
      <c r="CH420" s="94">
        <f t="shared" si="340"/>
        <v>54.5</v>
      </c>
      <c r="CI420" s="94">
        <f t="shared" si="341"/>
        <v>62</v>
      </c>
      <c r="CK420" s="95">
        <v>6970</v>
      </c>
      <c r="CL420" s="162">
        <f t="shared" si="342"/>
        <v>10.252130977130976</v>
      </c>
      <c r="CM420" s="162">
        <f t="shared" si="343"/>
        <v>13.487247863247863</v>
      </c>
      <c r="CN420" s="162">
        <f t="shared" si="344"/>
        <v>16.859059829059827</v>
      </c>
      <c r="CO420" s="162">
        <f t="shared" si="345"/>
        <v>20.230871794871796</v>
      </c>
      <c r="CP420" s="162">
        <f t="shared" si="346"/>
        <v>23.181207264957266</v>
      </c>
      <c r="CQ420" s="162">
        <f t="shared" si="347"/>
        <v>26.388093645484947</v>
      </c>
    </row>
    <row r="421" spans="1:95" ht="19.5" thickTop="1" thickBot="1">
      <c r="A421" s="70">
        <v>7020</v>
      </c>
      <c r="B421" s="70">
        <v>105.738</v>
      </c>
      <c r="C421" s="70">
        <v>105.78700000000001</v>
      </c>
      <c r="D421" s="70">
        <v>99.111999999999995</v>
      </c>
      <c r="E421" s="70">
        <v>5.3819999999999997</v>
      </c>
      <c r="G421" s="92">
        <v>1</v>
      </c>
      <c r="H421" s="93">
        <f t="shared" si="348"/>
        <v>16.682494279176204</v>
      </c>
      <c r="O421" s="95">
        <v>6980</v>
      </c>
      <c r="P421" s="94">
        <f t="shared" si="300"/>
        <v>12.855351077838129</v>
      </c>
      <c r="Q421" s="94">
        <f t="shared" si="301"/>
        <v>13.035162294190945</v>
      </c>
      <c r="R421" s="94">
        <f t="shared" si="302"/>
        <v>13.013949218207669</v>
      </c>
      <c r="S421" s="94">
        <f t="shared" si="303"/>
        <v>12.668686593657009</v>
      </c>
      <c r="T421" s="94">
        <f t="shared" si="304"/>
        <v>12.305705922029212</v>
      </c>
      <c r="U421" s="94">
        <f t="shared" si="305"/>
        <v>11.709615847854248</v>
      </c>
      <c r="V421" s="82"/>
      <c r="W421" s="95">
        <v>6980</v>
      </c>
      <c r="X421" s="161">
        <f t="shared" si="313"/>
        <v>8.9749393391058199</v>
      </c>
      <c r="Y421" s="161">
        <f t="shared" si="314"/>
        <v>9.0173908478928908</v>
      </c>
      <c r="Z421" s="161">
        <f t="shared" si="315"/>
        <v>8.886602187010574</v>
      </c>
      <c r="AA421" s="161">
        <f t="shared" si="316"/>
        <v>8.5034739933663648</v>
      </c>
      <c r="AB421" s="161">
        <f t="shared" si="317"/>
        <v>8.1019265384025427</v>
      </c>
      <c r="AC421" s="161">
        <f t="shared" si="318"/>
        <v>7.5058364642275794</v>
      </c>
      <c r="AD421" s="82"/>
      <c r="AE421" s="82"/>
      <c r="AF421" s="82"/>
      <c r="AG421" s="95">
        <v>6980</v>
      </c>
      <c r="AH421" s="161">
        <f t="shared" si="319"/>
        <v>-11.352008298043522</v>
      </c>
      <c r="AI421" s="161">
        <f t="shared" si="320"/>
        <v>-11.663035666678367</v>
      </c>
      <c r="AJ421" s="161">
        <f t="shared" si="321"/>
        <v>-12.077424919085697</v>
      </c>
      <c r="AK421" s="161">
        <f t="shared" si="322"/>
        <v>-12.583900672027992</v>
      </c>
      <c r="AL421" s="161">
        <f t="shared" si="323"/>
        <v>-13.102606663322586</v>
      </c>
      <c r="AM421" s="161">
        <f t="shared" si="324"/>
        <v>-13.746383943431546</v>
      </c>
      <c r="AN421" s="81"/>
      <c r="AO421" s="81"/>
      <c r="AP421" s="95">
        <v>6980</v>
      </c>
      <c r="AQ421" s="94">
        <f t="shared" si="306"/>
        <v>112.37546381024249</v>
      </c>
      <c r="AR421" s="94">
        <f t="shared" si="307"/>
        <v>194.48668912984107</v>
      </c>
      <c r="AS421" s="94">
        <f t="shared" si="308"/>
        <v>303.88545176537662</v>
      </c>
      <c r="AT421" s="94">
        <f t="shared" si="309"/>
        <v>437.59505054214236</v>
      </c>
      <c r="AU421" s="94">
        <f t="shared" si="310"/>
        <v>574.53343224391506</v>
      </c>
      <c r="AV421" s="94">
        <f t="shared" si="311"/>
        <v>744.49063419268055</v>
      </c>
      <c r="AW421" s="81"/>
      <c r="AX421" s="95">
        <v>6980</v>
      </c>
      <c r="AY421" s="99">
        <f>'Max limit'!AX421*Input!PrimaryDrive_ratio*Input!Gear1_ratio*Input!FinalDrive_ratio</f>
        <v>616.01039501039509</v>
      </c>
      <c r="AZ421" s="99">
        <f t="shared" si="325"/>
        <v>10.266839916839919</v>
      </c>
      <c r="BA421" s="99">
        <f>AZ421*Input!$N$23</f>
        <v>24157.853790644491</v>
      </c>
      <c r="BB421" s="97">
        <f t="shared" si="312"/>
        <v>24.157853790644491</v>
      </c>
      <c r="BC421" s="95">
        <v>6980</v>
      </c>
      <c r="BD421" s="99">
        <f>'Max limit'!AX421*Input!PrimaryDrive_ratio*Input!Gear2_ratio*Input!FinalDrive_ratio</f>
        <v>810.3958974358975</v>
      </c>
      <c r="BE421" s="99">
        <f t="shared" si="326"/>
        <v>13.506598290598292</v>
      </c>
      <c r="BF421" s="99">
        <f>BE421*Input!$N$23</f>
        <v>31780.998764581196</v>
      </c>
      <c r="BG421" s="100">
        <f t="shared" si="327"/>
        <v>31.780998764581195</v>
      </c>
      <c r="BH421" s="95">
        <v>6980</v>
      </c>
      <c r="BI421" s="99">
        <f>'Max limit'!AX421*Input!PrimaryDrive_ratio*Input!Gear3_ratio*Input!FinalDrive_ratio</f>
        <v>1012.9948717948718</v>
      </c>
      <c r="BJ421" s="99">
        <f t="shared" si="328"/>
        <v>16.883247863247863</v>
      </c>
      <c r="BK421" s="99">
        <f>BJ421*Input!$N$23</f>
        <v>39726.248455726491</v>
      </c>
      <c r="BL421" s="100">
        <f t="shared" si="329"/>
        <v>39.726248455726491</v>
      </c>
      <c r="BM421" s="95">
        <v>6980</v>
      </c>
      <c r="BN421" s="99">
        <f>'Max limit'!AX421*Input!PrimaryDrive_ratio*Input!Gear4_ratio*Input!FinalDrive_ratio</f>
        <v>1215.5938461538462</v>
      </c>
      <c r="BO421" s="99">
        <f t="shared" si="330"/>
        <v>20.259897435897436</v>
      </c>
      <c r="BP421" s="99">
        <f>BO421*Input!$N$23</f>
        <v>47671.498146871789</v>
      </c>
      <c r="BQ421" s="100">
        <f t="shared" si="331"/>
        <v>47.671498146871791</v>
      </c>
      <c r="BR421" s="95">
        <v>6980</v>
      </c>
      <c r="BS421" s="99">
        <f>'Max limit'!AX421*Input!PrimaryDrive_ratio*Input!Gear5_ratio*Input!FinalDrive_ratio</f>
        <v>1392.8679487179488</v>
      </c>
      <c r="BT421" s="99">
        <f t="shared" si="332"/>
        <v>23.214465811965812</v>
      </c>
      <c r="BU421" s="99">
        <f>BT421*Input!$N$23</f>
        <v>54623.591626623922</v>
      </c>
      <c r="BV421" s="100">
        <f t="shared" si="333"/>
        <v>54.62359162662392</v>
      </c>
      <c r="BW421" s="95">
        <v>6980</v>
      </c>
      <c r="BX421" s="99">
        <f>'Max limit'!AX421*Input!PrimaryDrive_ratio*Input!Gear6_ratio*Input!FinalDrive_ratio</f>
        <v>1585.5571906354514</v>
      </c>
      <c r="BY421" s="99">
        <f t="shared" si="334"/>
        <v>26.425953177257522</v>
      </c>
      <c r="BZ421" s="99">
        <f>BY421*Input!$N$23</f>
        <v>62180.214974180584</v>
      </c>
      <c r="CA421" s="100">
        <f t="shared" si="335"/>
        <v>62.180214974180586</v>
      </c>
      <c r="CC421" s="95">
        <v>6980</v>
      </c>
      <c r="CD421" s="94">
        <f t="shared" si="336"/>
        <v>24</v>
      </c>
      <c r="CE421" s="94">
        <f t="shared" si="337"/>
        <v>32</v>
      </c>
      <c r="CF421" s="94">
        <f t="shared" si="338"/>
        <v>39.5</v>
      </c>
      <c r="CG421" s="94">
        <f t="shared" si="339"/>
        <v>47.5</v>
      </c>
      <c r="CH421" s="94">
        <f t="shared" si="340"/>
        <v>54.5</v>
      </c>
      <c r="CI421" s="94">
        <f t="shared" si="341"/>
        <v>62</v>
      </c>
      <c r="CK421" s="95">
        <v>6980</v>
      </c>
      <c r="CL421" s="162">
        <f t="shared" si="342"/>
        <v>10.266839916839919</v>
      </c>
      <c r="CM421" s="162">
        <f t="shared" si="343"/>
        <v>13.506598290598292</v>
      </c>
      <c r="CN421" s="162">
        <f t="shared" si="344"/>
        <v>16.883247863247863</v>
      </c>
      <c r="CO421" s="162">
        <f t="shared" si="345"/>
        <v>20.259897435897436</v>
      </c>
      <c r="CP421" s="162">
        <f t="shared" si="346"/>
        <v>23.214465811965812</v>
      </c>
      <c r="CQ421" s="162">
        <f t="shared" si="347"/>
        <v>26.425953177257522</v>
      </c>
    </row>
    <row r="422" spans="1:95" ht="19.5" thickTop="1" thickBot="1">
      <c r="A422" s="70">
        <v>7030</v>
      </c>
      <c r="B422" s="70">
        <v>105.991</v>
      </c>
      <c r="C422" s="70">
        <v>105.89</v>
      </c>
      <c r="D422" s="70">
        <v>99.349000000000004</v>
      </c>
      <c r="E422" s="70">
        <v>5.3959999999999999</v>
      </c>
      <c r="G422" s="92">
        <v>1</v>
      </c>
      <c r="H422" s="93">
        <f t="shared" si="348"/>
        <v>16.727688787185354</v>
      </c>
      <c r="O422" s="95">
        <v>6990</v>
      </c>
      <c r="P422" s="94">
        <f t="shared" si="300"/>
        <v>12.854307878580162</v>
      </c>
      <c r="Q422" s="94">
        <f t="shared" si="301"/>
        <v>13.033292933639647</v>
      </c>
      <c r="R422" s="94">
        <f t="shared" si="302"/>
        <v>13.010948682095499</v>
      </c>
      <c r="S422" s="94">
        <f t="shared" si="303"/>
        <v>12.66432618154538</v>
      </c>
      <c r="T422" s="94">
        <f t="shared" si="304"/>
        <v>12.299927979949791</v>
      </c>
      <c r="U422" s="94">
        <f t="shared" si="305"/>
        <v>11.702128687801203</v>
      </c>
      <c r="V422" s="82"/>
      <c r="W422" s="95">
        <v>6990</v>
      </c>
      <c r="X422" s="161">
        <f t="shared" si="313"/>
        <v>8.9738961398478523</v>
      </c>
      <c r="Y422" s="161">
        <f t="shared" si="314"/>
        <v>9.0155214873415925</v>
      </c>
      <c r="Z422" s="161">
        <f t="shared" si="315"/>
        <v>8.8836016508984077</v>
      </c>
      <c r="AA422" s="161">
        <f t="shared" si="316"/>
        <v>8.4991135812547363</v>
      </c>
      <c r="AB422" s="161">
        <f t="shared" si="317"/>
        <v>8.0961485963231219</v>
      </c>
      <c r="AC422" s="161">
        <f t="shared" si="318"/>
        <v>7.4983493041745337</v>
      </c>
      <c r="AD422" s="82"/>
      <c r="AE422" s="82"/>
      <c r="AF422" s="82"/>
      <c r="AG422" s="95">
        <v>6990</v>
      </c>
      <c r="AH422" s="161">
        <f t="shared" si="319"/>
        <v>-11.353228841175344</v>
      </c>
      <c r="AI422" s="161">
        <f t="shared" si="320"/>
        <v>-11.665148044101331</v>
      </c>
      <c r="AJ422" s="161">
        <f t="shared" si="321"/>
        <v>-12.080725508809081</v>
      </c>
      <c r="AK422" s="161">
        <f t="shared" si="322"/>
        <v>-12.588653521229666</v>
      </c>
      <c r="AL422" s="161">
        <f t="shared" si="323"/>
        <v>-13.10884684076836</v>
      </c>
      <c r="AM422" s="161">
        <f t="shared" si="324"/>
        <v>-13.754470076288834</v>
      </c>
      <c r="AN422" s="81"/>
      <c r="AO422" s="81"/>
      <c r="AP422" s="95">
        <v>6990</v>
      </c>
      <c r="AQ422" s="94">
        <f t="shared" si="306"/>
        <v>112.69768719704328</v>
      </c>
      <c r="AR422" s="94">
        <f t="shared" si="307"/>
        <v>195.04435676950402</v>
      </c>
      <c r="AS422" s="94">
        <f t="shared" si="308"/>
        <v>304.75680745235007</v>
      </c>
      <c r="AT422" s="94">
        <f t="shared" si="309"/>
        <v>438.84980273138433</v>
      </c>
      <c r="AU422" s="94">
        <f t="shared" si="310"/>
        <v>576.18083908959943</v>
      </c>
      <c r="AV422" s="94">
        <f t="shared" si="311"/>
        <v>746.62537326700487</v>
      </c>
      <c r="AW422" s="81"/>
      <c r="AX422" s="95">
        <v>6990</v>
      </c>
      <c r="AY422" s="99">
        <f>'Max limit'!AX422*Input!PrimaryDrive_ratio*Input!Gear1_ratio*Input!FinalDrive_ratio</f>
        <v>616.89293139293147</v>
      </c>
      <c r="AZ422" s="99">
        <f t="shared" si="325"/>
        <v>10.281548856548858</v>
      </c>
      <c r="BA422" s="99">
        <f>AZ422*Input!$N$23</f>
        <v>24192.463896361744</v>
      </c>
      <c r="BB422" s="97">
        <f t="shared" si="312"/>
        <v>24.192463896361744</v>
      </c>
      <c r="BC422" s="95">
        <v>6990</v>
      </c>
      <c r="BD422" s="99">
        <f>'Max limit'!AX422*Input!PrimaryDrive_ratio*Input!Gear2_ratio*Input!FinalDrive_ratio</f>
        <v>811.556923076923</v>
      </c>
      <c r="BE422" s="99">
        <f t="shared" si="326"/>
        <v>13.525948717948717</v>
      </c>
      <c r="BF422" s="99">
        <f>BE422*Input!$N$23</f>
        <v>31826.530281435891</v>
      </c>
      <c r="BG422" s="100">
        <f t="shared" si="327"/>
        <v>31.82653028143589</v>
      </c>
      <c r="BH422" s="95">
        <v>6990</v>
      </c>
      <c r="BI422" s="99">
        <f>'Max limit'!AX422*Input!PrimaryDrive_ratio*Input!Gear3_ratio*Input!FinalDrive_ratio</f>
        <v>1014.4461538461537</v>
      </c>
      <c r="BJ422" s="99">
        <f t="shared" si="328"/>
        <v>16.907435897435896</v>
      </c>
      <c r="BK422" s="99">
        <f>BJ422*Input!$N$23</f>
        <v>39783.162851794863</v>
      </c>
      <c r="BL422" s="100">
        <f t="shared" si="329"/>
        <v>39.783162851794863</v>
      </c>
      <c r="BM422" s="95">
        <v>6990</v>
      </c>
      <c r="BN422" s="99">
        <f>'Max limit'!AX422*Input!PrimaryDrive_ratio*Input!Gear4_ratio*Input!FinalDrive_ratio</f>
        <v>1217.3353846153848</v>
      </c>
      <c r="BO422" s="99">
        <f t="shared" si="330"/>
        <v>20.28892307692308</v>
      </c>
      <c r="BP422" s="99">
        <f>BO422*Input!$N$23</f>
        <v>47739.795422153846</v>
      </c>
      <c r="BQ422" s="100">
        <f t="shared" si="331"/>
        <v>47.739795422153847</v>
      </c>
      <c r="BR422" s="95">
        <v>6990</v>
      </c>
      <c r="BS422" s="99">
        <f>'Max limit'!AX422*Input!PrimaryDrive_ratio*Input!Gear5_ratio*Input!FinalDrive_ratio</f>
        <v>1394.8634615384615</v>
      </c>
      <c r="BT422" s="99">
        <f t="shared" si="332"/>
        <v>23.247724358974359</v>
      </c>
      <c r="BU422" s="99">
        <f>BT422*Input!$N$23</f>
        <v>54701.848921217941</v>
      </c>
      <c r="BV422" s="100">
        <f t="shared" si="333"/>
        <v>54.701848921217945</v>
      </c>
      <c r="BW422" s="95">
        <v>6990</v>
      </c>
      <c r="BX422" s="99">
        <f>'Max limit'!AX422*Input!PrimaryDrive_ratio*Input!Gear6_ratio*Input!FinalDrive_ratio</f>
        <v>1587.8287625418059</v>
      </c>
      <c r="BY422" s="99">
        <f t="shared" si="334"/>
        <v>26.463812709030098</v>
      </c>
      <c r="BZ422" s="99">
        <f>BY422*Input!$N$23</f>
        <v>62269.298376722392</v>
      </c>
      <c r="CA422" s="100">
        <f t="shared" si="335"/>
        <v>62.269298376722389</v>
      </c>
      <c r="CC422" s="95">
        <v>6990</v>
      </c>
      <c r="CD422" s="94">
        <f t="shared" si="336"/>
        <v>24</v>
      </c>
      <c r="CE422" s="94">
        <f t="shared" si="337"/>
        <v>32</v>
      </c>
      <c r="CF422" s="94">
        <f t="shared" si="338"/>
        <v>40</v>
      </c>
      <c r="CG422" s="94">
        <f t="shared" si="339"/>
        <v>47.5</v>
      </c>
      <c r="CH422" s="94">
        <f t="shared" si="340"/>
        <v>54.5</v>
      </c>
      <c r="CI422" s="94">
        <f t="shared" si="341"/>
        <v>62.5</v>
      </c>
      <c r="CK422" s="95">
        <v>6990</v>
      </c>
      <c r="CL422" s="162">
        <f t="shared" si="342"/>
        <v>10.281548856548858</v>
      </c>
      <c r="CM422" s="162">
        <f t="shared" si="343"/>
        <v>13.525948717948717</v>
      </c>
      <c r="CN422" s="162">
        <f t="shared" si="344"/>
        <v>16.907435897435896</v>
      </c>
      <c r="CO422" s="162">
        <f t="shared" si="345"/>
        <v>20.28892307692308</v>
      </c>
      <c r="CP422" s="162">
        <f t="shared" si="346"/>
        <v>23.247724358974359</v>
      </c>
      <c r="CQ422" s="162">
        <f t="shared" si="347"/>
        <v>26.463812709030098</v>
      </c>
    </row>
    <row r="423" spans="1:95" ht="19.5" thickTop="1" thickBot="1">
      <c r="A423" s="70">
        <v>7040</v>
      </c>
      <c r="B423" s="70">
        <v>106.245</v>
      </c>
      <c r="C423" s="70">
        <v>105.99299999999999</v>
      </c>
      <c r="D423" s="70">
        <v>99.585999999999999</v>
      </c>
      <c r="E423" s="70">
        <v>5.41</v>
      </c>
      <c r="G423" s="92">
        <v>1</v>
      </c>
      <c r="H423" s="93">
        <f t="shared" si="348"/>
        <v>16.772883295194507</v>
      </c>
      <c r="O423" s="95">
        <v>7000</v>
      </c>
      <c r="P423" s="94">
        <f t="shared" si="300"/>
        <v>12.853263185837216</v>
      </c>
      <c r="Q423" s="94">
        <f t="shared" si="301"/>
        <v>13.031420896838455</v>
      </c>
      <c r="R423" s="94">
        <f t="shared" si="302"/>
        <v>13.007943850298131</v>
      </c>
      <c r="S423" s="94">
        <f t="shared" si="303"/>
        <v>12.659959526896731</v>
      </c>
      <c r="T423" s="94">
        <f t="shared" si="304"/>
        <v>12.294141765941839</v>
      </c>
      <c r="U423" s="94">
        <f t="shared" si="305"/>
        <v>11.694630808836127</v>
      </c>
      <c r="V423" s="82"/>
      <c r="W423" s="95">
        <v>7000</v>
      </c>
      <c r="X423" s="161">
        <f t="shared" si="313"/>
        <v>8.9728514471049063</v>
      </c>
      <c r="Y423" s="161">
        <f t="shared" si="314"/>
        <v>9.0136494505404006</v>
      </c>
      <c r="Z423" s="161">
        <f t="shared" si="315"/>
        <v>8.88059681910104</v>
      </c>
      <c r="AA423" s="161">
        <f t="shared" si="316"/>
        <v>8.4947469266060871</v>
      </c>
      <c r="AB423" s="161">
        <f t="shared" si="317"/>
        <v>8.0903623823151705</v>
      </c>
      <c r="AC423" s="161">
        <f t="shared" si="318"/>
        <v>7.4908514252094562</v>
      </c>
      <c r="AD423" s="82"/>
      <c r="AE423" s="82"/>
      <c r="AF423" s="82"/>
      <c r="AG423" s="95">
        <v>7000</v>
      </c>
      <c r="AH423" s="161">
        <f t="shared" si="319"/>
        <v>-11.354451131684591</v>
      </c>
      <c r="AI423" s="161">
        <f t="shared" si="320"/>
        <v>-11.667263445686679</v>
      </c>
      <c r="AJ423" s="161">
        <f t="shared" si="321"/>
        <v>-12.084030823786186</v>
      </c>
      <c r="AK423" s="161">
        <f t="shared" si="322"/>
        <v>-12.593413174796696</v>
      </c>
      <c r="AL423" s="161">
        <f t="shared" si="323"/>
        <v>-13.115095951896947</v>
      </c>
      <c r="AM423" s="161">
        <f t="shared" si="324"/>
        <v>-13.762567785571118</v>
      </c>
      <c r="AN423" s="81"/>
      <c r="AO423" s="81"/>
      <c r="AP423" s="95">
        <v>7000</v>
      </c>
      <c r="AQ423" s="94">
        <f t="shared" si="306"/>
        <v>113.02037189148449</v>
      </c>
      <c r="AR423" s="94">
        <f t="shared" si="307"/>
        <v>195.60282278803564</v>
      </c>
      <c r="AS423" s="94">
        <f t="shared" si="308"/>
        <v>305.62941060630556</v>
      </c>
      <c r="AT423" s="94">
        <f t="shared" si="309"/>
        <v>440.10635127308012</v>
      </c>
      <c r="AU423" s="94">
        <f t="shared" si="310"/>
        <v>577.8306044275464</v>
      </c>
      <c r="AV423" s="94">
        <f t="shared" si="311"/>
        <v>748.76316851752767</v>
      </c>
      <c r="AW423" s="81"/>
      <c r="AX423" s="95">
        <v>7000</v>
      </c>
      <c r="AY423" s="99">
        <f>'Max limit'!AX423*Input!PrimaryDrive_ratio*Input!Gear1_ratio*Input!FinalDrive_ratio</f>
        <v>617.77546777546775</v>
      </c>
      <c r="AZ423" s="99">
        <f t="shared" si="325"/>
        <v>10.296257796257796</v>
      </c>
      <c r="BA423" s="99">
        <f>AZ423*Input!$N$23</f>
        <v>24227.074002079</v>
      </c>
      <c r="BB423" s="97">
        <f t="shared" si="312"/>
        <v>24.227074002079</v>
      </c>
      <c r="BC423" s="95">
        <v>7000</v>
      </c>
      <c r="BD423" s="99">
        <f>'Max limit'!AX423*Input!PrimaryDrive_ratio*Input!Gear2_ratio*Input!FinalDrive_ratio</f>
        <v>812.71794871794873</v>
      </c>
      <c r="BE423" s="99">
        <f t="shared" si="326"/>
        <v>13.545299145299145</v>
      </c>
      <c r="BF423" s="99">
        <f>BE423*Input!$N$23</f>
        <v>31872.061798290593</v>
      </c>
      <c r="BG423" s="100">
        <f t="shared" si="327"/>
        <v>31.872061798290595</v>
      </c>
      <c r="BH423" s="95">
        <v>7000</v>
      </c>
      <c r="BI423" s="99">
        <f>'Max limit'!AX423*Input!PrimaryDrive_ratio*Input!Gear3_ratio*Input!FinalDrive_ratio</f>
        <v>1015.8974358974358</v>
      </c>
      <c r="BJ423" s="99">
        <f t="shared" si="328"/>
        <v>16.931623931623928</v>
      </c>
      <c r="BK423" s="99">
        <f>BJ423*Input!$N$23</f>
        <v>39840.077247863235</v>
      </c>
      <c r="BL423" s="100">
        <f t="shared" si="329"/>
        <v>39.840077247863235</v>
      </c>
      <c r="BM423" s="95">
        <v>7000</v>
      </c>
      <c r="BN423" s="99">
        <f>'Max limit'!AX423*Input!PrimaryDrive_ratio*Input!Gear4_ratio*Input!FinalDrive_ratio</f>
        <v>1219.0769230769231</v>
      </c>
      <c r="BO423" s="99">
        <f t="shared" si="330"/>
        <v>20.317948717948717</v>
      </c>
      <c r="BP423" s="99">
        <f>BO423*Input!$N$23</f>
        <v>47808.092697435888</v>
      </c>
      <c r="BQ423" s="100">
        <f t="shared" si="331"/>
        <v>47.808092697435889</v>
      </c>
      <c r="BR423" s="95">
        <v>7000</v>
      </c>
      <c r="BS423" s="99">
        <f>'Max limit'!AX423*Input!PrimaryDrive_ratio*Input!Gear5_ratio*Input!FinalDrive_ratio</f>
        <v>1396.8589743589741</v>
      </c>
      <c r="BT423" s="99">
        <f t="shared" si="332"/>
        <v>23.280982905982903</v>
      </c>
      <c r="BU423" s="99">
        <f>BT423*Input!$N$23</f>
        <v>54780.106215811946</v>
      </c>
      <c r="BV423" s="100">
        <f t="shared" si="333"/>
        <v>54.780106215811948</v>
      </c>
      <c r="BW423" s="95">
        <v>7000</v>
      </c>
      <c r="BX423" s="99">
        <f>'Max limit'!AX423*Input!PrimaryDrive_ratio*Input!Gear6_ratio*Input!FinalDrive_ratio</f>
        <v>1590.1003344481605</v>
      </c>
      <c r="BY423" s="99">
        <f t="shared" si="334"/>
        <v>26.501672240802677</v>
      </c>
      <c r="BZ423" s="99">
        <f>BY423*Input!$N$23</f>
        <v>62358.381779264208</v>
      </c>
      <c r="CA423" s="100">
        <f t="shared" si="335"/>
        <v>62.358381779264207</v>
      </c>
      <c r="CC423" s="95">
        <v>7000</v>
      </c>
      <c r="CD423" s="94">
        <f t="shared" si="336"/>
        <v>24</v>
      </c>
      <c r="CE423" s="94">
        <f t="shared" si="337"/>
        <v>32</v>
      </c>
      <c r="CF423" s="94">
        <f t="shared" si="338"/>
        <v>40</v>
      </c>
      <c r="CG423" s="94">
        <f t="shared" si="339"/>
        <v>48</v>
      </c>
      <c r="CH423" s="94">
        <f t="shared" si="340"/>
        <v>55</v>
      </c>
      <c r="CI423" s="94">
        <f t="shared" si="341"/>
        <v>62.5</v>
      </c>
      <c r="CK423" s="95">
        <v>7000</v>
      </c>
      <c r="CL423" s="162">
        <f t="shared" si="342"/>
        <v>10.296257796257796</v>
      </c>
      <c r="CM423" s="162">
        <f t="shared" si="343"/>
        <v>13.545299145299145</v>
      </c>
      <c r="CN423" s="162">
        <f t="shared" si="344"/>
        <v>16.931623931623928</v>
      </c>
      <c r="CO423" s="162">
        <f t="shared" si="345"/>
        <v>20.317948717948717</v>
      </c>
      <c r="CP423" s="162">
        <f t="shared" si="346"/>
        <v>23.280982905982903</v>
      </c>
      <c r="CQ423" s="162">
        <f t="shared" si="347"/>
        <v>26.501672240802677</v>
      </c>
    </row>
    <row r="424" spans="1:95" ht="19.5" thickTop="1" thickBot="1">
      <c r="A424" s="70">
        <v>7050</v>
      </c>
      <c r="B424" s="70">
        <v>106.498</v>
      </c>
      <c r="C424" s="70">
        <v>106.095</v>
      </c>
      <c r="D424" s="70">
        <v>99.822000000000003</v>
      </c>
      <c r="E424" s="70">
        <v>5.4240000000000004</v>
      </c>
      <c r="G424" s="92">
        <v>1</v>
      </c>
      <c r="H424" s="93">
        <f t="shared" si="348"/>
        <v>16.818077803203661</v>
      </c>
      <c r="O424" s="95">
        <v>7010</v>
      </c>
      <c r="P424" s="94">
        <f t="shared" si="300"/>
        <v>12.852216999609292</v>
      </c>
      <c r="Q424" s="94">
        <f t="shared" si="301"/>
        <v>13.029546183787369</v>
      </c>
      <c r="R424" s="94">
        <f t="shared" si="302"/>
        <v>13.004934722815566</v>
      </c>
      <c r="S424" s="94">
        <f t="shared" si="303"/>
        <v>12.655586629711053</v>
      </c>
      <c r="T424" s="94">
        <f t="shared" si="304"/>
        <v>12.288347280005356</v>
      </c>
      <c r="U424" s="94">
        <f t="shared" si="305"/>
        <v>11.687122210959021</v>
      </c>
      <c r="V424" s="82"/>
      <c r="W424" s="95">
        <v>7010</v>
      </c>
      <c r="X424" s="161">
        <f t="shared" si="313"/>
        <v>8.9718052608769803</v>
      </c>
      <c r="Y424" s="161">
        <f t="shared" si="314"/>
        <v>9.0117747374893149</v>
      </c>
      <c r="Z424" s="161">
        <f t="shared" si="315"/>
        <v>8.8775876916184711</v>
      </c>
      <c r="AA424" s="161">
        <f t="shared" si="316"/>
        <v>8.4903740294204084</v>
      </c>
      <c r="AB424" s="161">
        <f t="shared" si="317"/>
        <v>8.0845678963786867</v>
      </c>
      <c r="AC424" s="161">
        <f t="shared" si="318"/>
        <v>7.4833428273323515</v>
      </c>
      <c r="AD424" s="82"/>
      <c r="AE424" s="82"/>
      <c r="AF424" s="82"/>
      <c r="AG424" s="95">
        <v>7010</v>
      </c>
      <c r="AH424" s="161">
        <f t="shared" si="319"/>
        <v>-11.355675169571263</v>
      </c>
      <c r="AI424" s="161">
        <f t="shared" si="320"/>
        <v>-11.669381871434407</v>
      </c>
      <c r="AJ424" s="161">
        <f t="shared" si="321"/>
        <v>-12.087340864017012</v>
      </c>
      <c r="AK424" s="161">
        <f t="shared" si="322"/>
        <v>-12.598179632729083</v>
      </c>
      <c r="AL424" s="161">
        <f t="shared" si="323"/>
        <v>-13.121353996708351</v>
      </c>
      <c r="AM424" s="161">
        <f t="shared" si="324"/>
        <v>-13.770677071278392</v>
      </c>
      <c r="AN424" s="81"/>
      <c r="AO424" s="81"/>
      <c r="AP424" s="95">
        <v>7010</v>
      </c>
      <c r="AQ424" s="94">
        <f t="shared" si="306"/>
        <v>113.34351789356604</v>
      </c>
      <c r="AR424" s="94">
        <f t="shared" si="307"/>
        <v>196.16208718543578</v>
      </c>
      <c r="AS424" s="94">
        <f t="shared" si="308"/>
        <v>306.50326122724334</v>
      </c>
      <c r="AT424" s="94">
        <f t="shared" si="309"/>
        <v>441.36469616723036</v>
      </c>
      <c r="AU424" s="94">
        <f t="shared" si="310"/>
        <v>579.48272825775678</v>
      </c>
      <c r="AV424" s="94">
        <f t="shared" si="311"/>
        <v>750.90401994424792</v>
      </c>
      <c r="AW424" s="81"/>
      <c r="AX424" s="95">
        <v>7010</v>
      </c>
      <c r="AY424" s="99">
        <f>'Max limit'!AX424*Input!PrimaryDrive_ratio*Input!Gear1_ratio*Input!FinalDrive_ratio</f>
        <v>618.65800415800425</v>
      </c>
      <c r="AZ424" s="99">
        <f t="shared" si="325"/>
        <v>10.310966735966737</v>
      </c>
      <c r="BA424" s="99">
        <f>AZ424*Input!$N$23</f>
        <v>24261.684107796256</v>
      </c>
      <c r="BB424" s="97">
        <f t="shared" si="312"/>
        <v>24.261684107796256</v>
      </c>
      <c r="BC424" s="95">
        <v>7010</v>
      </c>
      <c r="BD424" s="99">
        <f>'Max limit'!AX424*Input!PrimaryDrive_ratio*Input!Gear2_ratio*Input!FinalDrive_ratio</f>
        <v>813.87897435897446</v>
      </c>
      <c r="BE424" s="99">
        <f t="shared" si="326"/>
        <v>13.564649572649575</v>
      </c>
      <c r="BF424" s="99">
        <f>BE424*Input!$N$23</f>
        <v>31917.593315145299</v>
      </c>
      <c r="BG424" s="100">
        <f t="shared" si="327"/>
        <v>31.9175933151453</v>
      </c>
      <c r="BH424" s="95">
        <v>7010</v>
      </c>
      <c r="BI424" s="99">
        <f>'Max limit'!AX424*Input!PrimaryDrive_ratio*Input!Gear3_ratio*Input!FinalDrive_ratio</f>
        <v>1017.348717948718</v>
      </c>
      <c r="BJ424" s="99">
        <f t="shared" si="328"/>
        <v>16.955811965811968</v>
      </c>
      <c r="BK424" s="99">
        <f>BJ424*Input!$N$23</f>
        <v>39896.991643931622</v>
      </c>
      <c r="BL424" s="100">
        <f t="shared" si="329"/>
        <v>39.896991643931621</v>
      </c>
      <c r="BM424" s="95">
        <v>7010</v>
      </c>
      <c r="BN424" s="99">
        <f>'Max limit'!AX424*Input!PrimaryDrive_ratio*Input!Gear4_ratio*Input!FinalDrive_ratio</f>
        <v>1220.8184615384616</v>
      </c>
      <c r="BO424" s="99">
        <f t="shared" si="330"/>
        <v>20.346974358974361</v>
      </c>
      <c r="BP424" s="99">
        <f>BO424*Input!$N$23</f>
        <v>47876.389972717945</v>
      </c>
      <c r="BQ424" s="100">
        <f t="shared" si="331"/>
        <v>47.876389972717945</v>
      </c>
      <c r="BR424" s="95">
        <v>7010</v>
      </c>
      <c r="BS424" s="99">
        <f>'Max limit'!AX424*Input!PrimaryDrive_ratio*Input!Gear5_ratio*Input!FinalDrive_ratio</f>
        <v>1398.8544871794873</v>
      </c>
      <c r="BT424" s="99">
        <f t="shared" si="332"/>
        <v>23.314241452991453</v>
      </c>
      <c r="BU424" s="99">
        <f>BT424*Input!$N$23</f>
        <v>54858.363510405972</v>
      </c>
      <c r="BV424" s="100">
        <f t="shared" si="333"/>
        <v>54.858363510405972</v>
      </c>
      <c r="BW424" s="95">
        <v>7010</v>
      </c>
      <c r="BX424" s="99">
        <f>'Max limit'!AX424*Input!PrimaryDrive_ratio*Input!Gear6_ratio*Input!FinalDrive_ratio</f>
        <v>1592.371906354515</v>
      </c>
      <c r="BY424" s="99">
        <f t="shared" si="334"/>
        <v>26.539531772575248</v>
      </c>
      <c r="BZ424" s="99">
        <f>BY424*Input!$N$23</f>
        <v>62447.465181806001</v>
      </c>
      <c r="CA424" s="100">
        <f t="shared" si="335"/>
        <v>62.447465181806002</v>
      </c>
      <c r="CC424" s="95">
        <v>7010</v>
      </c>
      <c r="CD424" s="94">
        <f t="shared" si="336"/>
        <v>24.5</v>
      </c>
      <c r="CE424" s="94">
        <f t="shared" si="337"/>
        <v>32</v>
      </c>
      <c r="CF424" s="94">
        <f t="shared" si="338"/>
        <v>40</v>
      </c>
      <c r="CG424" s="94">
        <f t="shared" si="339"/>
        <v>48</v>
      </c>
      <c r="CH424" s="94">
        <f t="shared" si="340"/>
        <v>55</v>
      </c>
      <c r="CI424" s="94">
        <f t="shared" si="341"/>
        <v>62.5</v>
      </c>
      <c r="CK424" s="95">
        <v>7010</v>
      </c>
      <c r="CL424" s="162">
        <f t="shared" si="342"/>
        <v>10.310966735966737</v>
      </c>
      <c r="CM424" s="162">
        <f t="shared" si="343"/>
        <v>13.564649572649575</v>
      </c>
      <c r="CN424" s="162">
        <f t="shared" si="344"/>
        <v>16.955811965811968</v>
      </c>
      <c r="CO424" s="162">
        <f t="shared" si="345"/>
        <v>20.346974358974361</v>
      </c>
      <c r="CP424" s="162">
        <f t="shared" si="346"/>
        <v>23.314241452991453</v>
      </c>
      <c r="CQ424" s="162">
        <f t="shared" si="347"/>
        <v>26.539531772575248</v>
      </c>
    </row>
    <row r="425" spans="1:95" ht="19.5" thickTop="1" thickBot="1">
      <c r="A425" s="70">
        <v>7060</v>
      </c>
      <c r="B425" s="70">
        <v>106.739</v>
      </c>
      <c r="C425" s="70">
        <v>106.184</v>
      </c>
      <c r="D425" s="70">
        <v>100.059</v>
      </c>
      <c r="E425" s="70">
        <v>5.4249999999999998</v>
      </c>
      <c r="G425" s="92">
        <v>1</v>
      </c>
      <c r="H425" s="93">
        <f t="shared" si="348"/>
        <v>16.863272311212814</v>
      </c>
      <c r="O425" s="95">
        <v>7020</v>
      </c>
      <c r="P425" s="94">
        <f t="shared" si="300"/>
        <v>12.851169319896387</v>
      </c>
      <c r="Q425" s="94">
        <f t="shared" si="301"/>
        <v>13.027668794486388</v>
      </c>
      <c r="R425" s="94">
        <f t="shared" si="302"/>
        <v>13.001921299647796</v>
      </c>
      <c r="S425" s="94">
        <f t="shared" si="303"/>
        <v>12.651207489988352</v>
      </c>
      <c r="T425" s="94">
        <f t="shared" si="304"/>
        <v>12.282544522140341</v>
      </c>
      <c r="U425" s="94">
        <f t="shared" si="305"/>
        <v>11.679602894169882</v>
      </c>
      <c r="V425" s="82"/>
      <c r="W425" s="95">
        <v>7020</v>
      </c>
      <c r="X425" s="161">
        <f t="shared" si="313"/>
        <v>8.9707575811640776</v>
      </c>
      <c r="Y425" s="161">
        <f t="shared" si="314"/>
        <v>9.0098973481883338</v>
      </c>
      <c r="Z425" s="161">
        <f t="shared" si="315"/>
        <v>8.8745742684507043</v>
      </c>
      <c r="AA425" s="161">
        <f t="shared" si="316"/>
        <v>8.4859948896977091</v>
      </c>
      <c r="AB425" s="161">
        <f t="shared" si="317"/>
        <v>8.0787651385136723</v>
      </c>
      <c r="AC425" s="161">
        <f t="shared" si="318"/>
        <v>7.4758235105432131</v>
      </c>
      <c r="AD425" s="82"/>
      <c r="AE425" s="82"/>
      <c r="AF425" s="82"/>
      <c r="AG425" s="95">
        <v>7020</v>
      </c>
      <c r="AH425" s="161">
        <f t="shared" si="319"/>
        <v>-11.356900954835362</v>
      </c>
      <c r="AI425" s="161">
        <f t="shared" si="320"/>
        <v>-11.671503321344515</v>
      </c>
      <c r="AJ425" s="161">
        <f t="shared" si="321"/>
        <v>-12.090655629501555</v>
      </c>
      <c r="AK425" s="161">
        <f t="shared" si="322"/>
        <v>-12.602952895026826</v>
      </c>
      <c r="AL425" s="161">
        <f t="shared" si="323"/>
        <v>-13.127620975202566</v>
      </c>
      <c r="AM425" s="161">
        <f t="shared" si="324"/>
        <v>-13.778797933410662</v>
      </c>
      <c r="AN425" s="81"/>
      <c r="AO425" s="81"/>
      <c r="AP425" s="95">
        <v>7020</v>
      </c>
      <c r="AQ425" s="94">
        <f t="shared" si="306"/>
        <v>113.66712520328798</v>
      </c>
      <c r="AR425" s="94">
        <f t="shared" si="307"/>
        <v>196.7221499617043</v>
      </c>
      <c r="AS425" s="94">
        <f t="shared" si="308"/>
        <v>307.37835931516292</v>
      </c>
      <c r="AT425" s="94">
        <f t="shared" si="309"/>
        <v>442.6248374138346</v>
      </c>
      <c r="AU425" s="94">
        <f t="shared" si="310"/>
        <v>581.13721058022986</v>
      </c>
      <c r="AV425" s="94">
        <f t="shared" si="311"/>
        <v>753.04792754716686</v>
      </c>
      <c r="AW425" s="81"/>
      <c r="AX425" s="95">
        <v>7020</v>
      </c>
      <c r="AY425" s="99">
        <f>'Max limit'!AX425*Input!PrimaryDrive_ratio*Input!Gear1_ratio*Input!FinalDrive_ratio</f>
        <v>619.54054054054052</v>
      </c>
      <c r="AZ425" s="99">
        <f t="shared" si="325"/>
        <v>10.325675675675676</v>
      </c>
      <c r="BA425" s="99">
        <f>AZ425*Input!$N$23</f>
        <v>24296.294213513509</v>
      </c>
      <c r="BB425" s="97">
        <f t="shared" si="312"/>
        <v>24.296294213513509</v>
      </c>
      <c r="BC425" s="95">
        <v>7020</v>
      </c>
      <c r="BD425" s="99">
        <f>'Max limit'!AX425*Input!PrimaryDrive_ratio*Input!Gear2_ratio*Input!FinalDrive_ratio</f>
        <v>815.04</v>
      </c>
      <c r="BE425" s="99">
        <f t="shared" si="326"/>
        <v>13.584</v>
      </c>
      <c r="BF425" s="99">
        <f>BE425*Input!$N$23</f>
        <v>31963.124831999994</v>
      </c>
      <c r="BG425" s="100">
        <f t="shared" si="327"/>
        <v>31.963124831999995</v>
      </c>
      <c r="BH425" s="95">
        <v>7020</v>
      </c>
      <c r="BI425" s="99">
        <f>'Max limit'!AX425*Input!PrimaryDrive_ratio*Input!Gear3_ratio*Input!FinalDrive_ratio</f>
        <v>1018.8</v>
      </c>
      <c r="BJ425" s="99">
        <f t="shared" si="328"/>
        <v>16.98</v>
      </c>
      <c r="BK425" s="99">
        <f>BJ425*Input!$N$23</f>
        <v>39953.906039999994</v>
      </c>
      <c r="BL425" s="100">
        <f t="shared" si="329"/>
        <v>39.953906039999993</v>
      </c>
      <c r="BM425" s="95">
        <v>7020</v>
      </c>
      <c r="BN425" s="99">
        <f>'Max limit'!AX425*Input!PrimaryDrive_ratio*Input!Gear4_ratio*Input!FinalDrive_ratio</f>
        <v>1222.56</v>
      </c>
      <c r="BO425" s="99">
        <f t="shared" si="330"/>
        <v>20.375999999999998</v>
      </c>
      <c r="BP425" s="99">
        <f>BO425*Input!$N$23</f>
        <v>47944.687247999987</v>
      </c>
      <c r="BQ425" s="100">
        <f t="shared" si="331"/>
        <v>47.944687247999987</v>
      </c>
      <c r="BR425" s="95">
        <v>7020</v>
      </c>
      <c r="BS425" s="99">
        <f>'Max limit'!AX425*Input!PrimaryDrive_ratio*Input!Gear5_ratio*Input!FinalDrive_ratio</f>
        <v>1400.85</v>
      </c>
      <c r="BT425" s="99">
        <f t="shared" si="332"/>
        <v>23.3475</v>
      </c>
      <c r="BU425" s="99">
        <f>BT425*Input!$N$23</f>
        <v>54936.620804999991</v>
      </c>
      <c r="BV425" s="100">
        <f t="shared" si="333"/>
        <v>54.93662080499999</v>
      </c>
      <c r="BW425" s="95">
        <v>7020</v>
      </c>
      <c r="BX425" s="99">
        <f>'Max limit'!AX425*Input!PrimaryDrive_ratio*Input!Gear6_ratio*Input!FinalDrive_ratio</f>
        <v>1594.6434782608696</v>
      </c>
      <c r="BY425" s="99">
        <f t="shared" si="334"/>
        <v>26.577391304347827</v>
      </c>
      <c r="BZ425" s="99">
        <f>BY425*Input!$N$23</f>
        <v>62536.548584347816</v>
      </c>
      <c r="CA425" s="100">
        <f t="shared" si="335"/>
        <v>62.53654858434782</v>
      </c>
      <c r="CC425" s="95">
        <v>7020</v>
      </c>
      <c r="CD425" s="94">
        <f t="shared" si="336"/>
        <v>24.5</v>
      </c>
      <c r="CE425" s="94">
        <f t="shared" si="337"/>
        <v>32</v>
      </c>
      <c r="CF425" s="94">
        <f t="shared" si="338"/>
        <v>40</v>
      </c>
      <c r="CG425" s="94">
        <f t="shared" si="339"/>
        <v>48</v>
      </c>
      <c r="CH425" s="94">
        <f t="shared" si="340"/>
        <v>55</v>
      </c>
      <c r="CI425" s="94">
        <f t="shared" si="341"/>
        <v>62.5</v>
      </c>
      <c r="CK425" s="95">
        <v>7020</v>
      </c>
      <c r="CL425" s="162">
        <f t="shared" si="342"/>
        <v>10.325675675675676</v>
      </c>
      <c r="CM425" s="162">
        <f t="shared" si="343"/>
        <v>13.584</v>
      </c>
      <c r="CN425" s="162">
        <f t="shared" si="344"/>
        <v>16.98</v>
      </c>
      <c r="CO425" s="162">
        <f t="shared" si="345"/>
        <v>20.375999999999998</v>
      </c>
      <c r="CP425" s="162">
        <f t="shared" si="346"/>
        <v>23.3475</v>
      </c>
      <c r="CQ425" s="162">
        <f t="shared" si="347"/>
        <v>26.577391304347827</v>
      </c>
    </row>
    <row r="426" spans="1:95" ht="19.5" thickTop="1" thickBot="1">
      <c r="A426" s="70">
        <v>7070</v>
      </c>
      <c r="B426" s="70">
        <v>106.991</v>
      </c>
      <c r="C426" s="70">
        <v>106.28400000000001</v>
      </c>
      <c r="D426" s="70">
        <v>100.295</v>
      </c>
      <c r="E426" s="70">
        <v>5.4379999999999997</v>
      </c>
      <c r="G426" s="92">
        <v>1</v>
      </c>
      <c r="H426" s="93">
        <f t="shared" si="348"/>
        <v>16.908466819221967</v>
      </c>
      <c r="O426" s="95">
        <v>7030</v>
      </c>
      <c r="P426" s="94">
        <f t="shared" si="300"/>
        <v>12.850120146698501</v>
      </c>
      <c r="Q426" s="94">
        <f t="shared" si="301"/>
        <v>13.025788728935513</v>
      </c>
      <c r="R426" s="94">
        <f t="shared" si="302"/>
        <v>12.998903580794831</v>
      </c>
      <c r="S426" s="94">
        <f t="shared" si="303"/>
        <v>12.646822107728626</v>
      </c>
      <c r="T426" s="94">
        <f t="shared" si="304"/>
        <v>12.276733492346795</v>
      </c>
      <c r="U426" s="94">
        <f t="shared" si="305"/>
        <v>11.672072858468717</v>
      </c>
      <c r="V426" s="82"/>
      <c r="W426" s="95">
        <v>7030</v>
      </c>
      <c r="X426" s="161">
        <f t="shared" si="313"/>
        <v>8.9697084079661931</v>
      </c>
      <c r="Y426" s="161">
        <f t="shared" si="314"/>
        <v>9.0080172826374589</v>
      </c>
      <c r="Z426" s="161">
        <f t="shared" si="315"/>
        <v>8.871556549597738</v>
      </c>
      <c r="AA426" s="161">
        <f t="shared" si="316"/>
        <v>8.4816095074379838</v>
      </c>
      <c r="AB426" s="161">
        <f t="shared" si="317"/>
        <v>8.0729541087201255</v>
      </c>
      <c r="AC426" s="161">
        <f t="shared" si="318"/>
        <v>7.4682934748420475</v>
      </c>
      <c r="AD426" s="82"/>
      <c r="AE426" s="82"/>
      <c r="AF426" s="82"/>
      <c r="AG426" s="95">
        <v>7030</v>
      </c>
      <c r="AH426" s="161">
        <f t="shared" si="319"/>
        <v>-11.358128487476886</v>
      </c>
      <c r="AI426" s="161">
        <f t="shared" si="320"/>
        <v>-11.673627795417003</v>
      </c>
      <c r="AJ426" s="161">
        <f t="shared" si="321"/>
        <v>-12.093975120239818</v>
      </c>
      <c r="AK426" s="161">
        <f t="shared" si="322"/>
        <v>-12.607732961689926</v>
      </c>
      <c r="AL426" s="161">
        <f t="shared" si="323"/>
        <v>-13.133896887379596</v>
      </c>
      <c r="AM426" s="161">
        <f t="shared" si="324"/>
        <v>-13.786930371967919</v>
      </c>
      <c r="AN426" s="81"/>
      <c r="AO426" s="81"/>
      <c r="AP426" s="95">
        <v>7030</v>
      </c>
      <c r="AQ426" s="94">
        <f t="shared" si="306"/>
        <v>113.99119382065027</v>
      </c>
      <c r="AR426" s="94">
        <f t="shared" si="307"/>
        <v>197.28301111684132</v>
      </c>
      <c r="AS426" s="94">
        <f t="shared" si="308"/>
        <v>308.25470487006464</v>
      </c>
      <c r="AT426" s="94">
        <f t="shared" si="309"/>
        <v>443.88677501289322</v>
      </c>
      <c r="AU426" s="94">
        <f t="shared" si="310"/>
        <v>582.79405139496578</v>
      </c>
      <c r="AV426" s="94">
        <f t="shared" si="311"/>
        <v>755.19489132628314</v>
      </c>
      <c r="AW426" s="81"/>
      <c r="AX426" s="95">
        <v>7030</v>
      </c>
      <c r="AY426" s="99">
        <f>'Max limit'!AX426*Input!PrimaryDrive_ratio*Input!Gear1_ratio*Input!FinalDrive_ratio</f>
        <v>620.42307692307691</v>
      </c>
      <c r="AZ426" s="99">
        <f t="shared" si="325"/>
        <v>10.340384615384615</v>
      </c>
      <c r="BA426" s="99">
        <f>AZ426*Input!$N$23</f>
        <v>24330.904319230762</v>
      </c>
      <c r="BB426" s="97">
        <f t="shared" si="312"/>
        <v>24.330904319230761</v>
      </c>
      <c r="BC426" s="95">
        <v>7030</v>
      </c>
      <c r="BD426" s="99">
        <f>'Max limit'!AX426*Input!PrimaryDrive_ratio*Input!Gear2_ratio*Input!FinalDrive_ratio</f>
        <v>816.20102564102547</v>
      </c>
      <c r="BE426" s="99">
        <f t="shared" si="326"/>
        <v>13.603350427350424</v>
      </c>
      <c r="BF426" s="99">
        <f>BE426*Input!$N$23</f>
        <v>32008.656348854689</v>
      </c>
      <c r="BG426" s="100">
        <f t="shared" si="327"/>
        <v>32.008656348854686</v>
      </c>
      <c r="BH426" s="95">
        <v>7030</v>
      </c>
      <c r="BI426" s="99">
        <f>'Max limit'!AX426*Input!PrimaryDrive_ratio*Input!Gear3_ratio*Input!FinalDrive_ratio</f>
        <v>1020.2512820512819</v>
      </c>
      <c r="BJ426" s="99">
        <f t="shared" si="328"/>
        <v>17.004188034188033</v>
      </c>
      <c r="BK426" s="99">
        <f>BJ426*Input!$N$23</f>
        <v>40010.820436068367</v>
      </c>
      <c r="BL426" s="100">
        <f t="shared" si="329"/>
        <v>40.010820436068364</v>
      </c>
      <c r="BM426" s="95">
        <v>7030</v>
      </c>
      <c r="BN426" s="99">
        <f>'Max limit'!AX426*Input!PrimaryDrive_ratio*Input!Gear4_ratio*Input!FinalDrive_ratio</f>
        <v>1224.3015384615385</v>
      </c>
      <c r="BO426" s="99">
        <f t="shared" si="330"/>
        <v>20.405025641025642</v>
      </c>
      <c r="BP426" s="99">
        <f>BO426*Input!$N$23</f>
        <v>48012.984523282044</v>
      </c>
      <c r="BQ426" s="100">
        <f t="shared" si="331"/>
        <v>48.012984523282043</v>
      </c>
      <c r="BR426" s="95">
        <v>7030</v>
      </c>
      <c r="BS426" s="99">
        <f>'Max limit'!AX426*Input!PrimaryDrive_ratio*Input!Gear5_ratio*Input!FinalDrive_ratio</f>
        <v>1402.8455128205126</v>
      </c>
      <c r="BT426" s="99">
        <f t="shared" si="332"/>
        <v>23.380758547008544</v>
      </c>
      <c r="BU426" s="99">
        <f>BT426*Input!$N$23</f>
        <v>55014.878099593996</v>
      </c>
      <c r="BV426" s="100">
        <f t="shared" si="333"/>
        <v>55.014878099593993</v>
      </c>
      <c r="BW426" s="95">
        <v>7030</v>
      </c>
      <c r="BX426" s="99">
        <f>'Max limit'!AX426*Input!PrimaryDrive_ratio*Input!Gear6_ratio*Input!FinalDrive_ratio</f>
        <v>1596.9150501672239</v>
      </c>
      <c r="BY426" s="99">
        <f t="shared" si="334"/>
        <v>26.615250836120399</v>
      </c>
      <c r="BZ426" s="99">
        <f>BY426*Input!$N$23</f>
        <v>62625.631986889617</v>
      </c>
      <c r="CA426" s="100">
        <f t="shared" si="335"/>
        <v>62.625631986889616</v>
      </c>
      <c r="CC426" s="95">
        <v>7030</v>
      </c>
      <c r="CD426" s="94">
        <f t="shared" si="336"/>
        <v>24.5</v>
      </c>
      <c r="CE426" s="94">
        <f t="shared" si="337"/>
        <v>32</v>
      </c>
      <c r="CF426" s="94">
        <f t="shared" si="338"/>
        <v>40</v>
      </c>
      <c r="CG426" s="94">
        <f t="shared" si="339"/>
        <v>48</v>
      </c>
      <c r="CH426" s="94">
        <f t="shared" si="340"/>
        <v>55</v>
      </c>
      <c r="CI426" s="94">
        <f t="shared" si="341"/>
        <v>62.5</v>
      </c>
      <c r="CK426" s="95">
        <v>7030</v>
      </c>
      <c r="CL426" s="162">
        <f t="shared" si="342"/>
        <v>10.340384615384615</v>
      </c>
      <c r="CM426" s="162">
        <f t="shared" si="343"/>
        <v>13.603350427350424</v>
      </c>
      <c r="CN426" s="162">
        <f t="shared" si="344"/>
        <v>17.004188034188033</v>
      </c>
      <c r="CO426" s="162">
        <f t="shared" si="345"/>
        <v>20.405025641025642</v>
      </c>
      <c r="CP426" s="162">
        <f t="shared" si="346"/>
        <v>23.380758547008544</v>
      </c>
      <c r="CQ426" s="162">
        <f t="shared" si="347"/>
        <v>26.615250836120399</v>
      </c>
    </row>
    <row r="427" spans="1:95" ht="19.5" thickTop="1" thickBot="1">
      <c r="A427" s="70">
        <v>7080</v>
      </c>
      <c r="B427" s="70">
        <v>107.245</v>
      </c>
      <c r="C427" s="70">
        <v>106.386</v>
      </c>
      <c r="D427" s="70">
        <v>100.532</v>
      </c>
      <c r="E427" s="70">
        <v>5.4530000000000003</v>
      </c>
      <c r="G427" s="92">
        <v>1</v>
      </c>
      <c r="H427" s="93">
        <f t="shared" si="348"/>
        <v>16.953661327231121</v>
      </c>
      <c r="O427" s="95">
        <v>7040</v>
      </c>
      <c r="P427" s="94">
        <f t="shared" si="300"/>
        <v>12.84906948001564</v>
      </c>
      <c r="Q427" s="94">
        <f t="shared" si="301"/>
        <v>13.023905987134743</v>
      </c>
      <c r="R427" s="94">
        <f t="shared" si="302"/>
        <v>12.995881566256662</v>
      </c>
      <c r="S427" s="94">
        <f t="shared" si="303"/>
        <v>12.642430482931879</v>
      </c>
      <c r="T427" s="94">
        <f t="shared" si="304"/>
        <v>12.270914190624715</v>
      </c>
      <c r="U427" s="94">
        <f t="shared" si="305"/>
        <v>11.664532103855521</v>
      </c>
      <c r="V427" s="82"/>
      <c r="W427" s="95">
        <v>7040</v>
      </c>
      <c r="X427" s="161">
        <f t="shared" si="313"/>
        <v>8.9686577412833302</v>
      </c>
      <c r="Y427" s="161">
        <f t="shared" si="314"/>
        <v>9.0061345408366904</v>
      </c>
      <c r="Z427" s="161">
        <f t="shared" si="315"/>
        <v>8.8685345350595703</v>
      </c>
      <c r="AA427" s="161">
        <f t="shared" si="316"/>
        <v>8.4772178826412343</v>
      </c>
      <c r="AB427" s="161">
        <f t="shared" si="317"/>
        <v>8.0671348069980446</v>
      </c>
      <c r="AC427" s="161">
        <f t="shared" si="318"/>
        <v>7.4607527202288511</v>
      </c>
      <c r="AD427" s="82"/>
      <c r="AE427" s="82"/>
      <c r="AF427" s="82"/>
      <c r="AG427" s="95">
        <v>7040</v>
      </c>
      <c r="AH427" s="161">
        <f t="shared" si="319"/>
        <v>-11.359357767495835</v>
      </c>
      <c r="AI427" s="161">
        <f t="shared" si="320"/>
        <v>-11.675755293651873</v>
      </c>
      <c r="AJ427" s="161">
        <f t="shared" si="321"/>
        <v>-12.097299336231803</v>
      </c>
      <c r="AK427" s="161">
        <f t="shared" si="322"/>
        <v>-12.612519832718384</v>
      </c>
      <c r="AL427" s="161">
        <f t="shared" si="323"/>
        <v>-13.140181733239441</v>
      </c>
      <c r="AM427" s="161">
        <f t="shared" si="324"/>
        <v>-13.795074386950173</v>
      </c>
      <c r="AN427" s="81"/>
      <c r="AO427" s="81"/>
      <c r="AP427" s="95">
        <v>7040</v>
      </c>
      <c r="AQ427" s="94">
        <f t="shared" si="306"/>
        <v>114.31572374565299</v>
      </c>
      <c r="AR427" s="94">
        <f t="shared" si="307"/>
        <v>197.84467065084704</v>
      </c>
      <c r="AS427" s="94">
        <f t="shared" si="308"/>
        <v>309.13229789194838</v>
      </c>
      <c r="AT427" s="94">
        <f t="shared" si="309"/>
        <v>445.15050896440567</v>
      </c>
      <c r="AU427" s="94">
        <f t="shared" si="310"/>
        <v>584.45325070196509</v>
      </c>
      <c r="AV427" s="94">
        <f t="shared" si="311"/>
        <v>757.34491128159789</v>
      </c>
      <c r="AW427" s="81"/>
      <c r="AX427" s="95">
        <v>7040</v>
      </c>
      <c r="AY427" s="99">
        <f>'Max limit'!AX427*Input!PrimaryDrive_ratio*Input!Gear1_ratio*Input!FinalDrive_ratio</f>
        <v>621.30561330561329</v>
      </c>
      <c r="AZ427" s="99">
        <f t="shared" si="325"/>
        <v>10.355093555093555</v>
      </c>
      <c r="BA427" s="99">
        <f>AZ427*Input!$N$23</f>
        <v>24365.514424948022</v>
      </c>
      <c r="BB427" s="97">
        <f t="shared" si="312"/>
        <v>24.365514424948021</v>
      </c>
      <c r="BC427" s="95">
        <v>7040</v>
      </c>
      <c r="BD427" s="99">
        <f>'Max limit'!AX427*Input!PrimaryDrive_ratio*Input!Gear2_ratio*Input!FinalDrive_ratio</f>
        <v>817.3620512820512</v>
      </c>
      <c r="BE427" s="99">
        <f t="shared" si="326"/>
        <v>13.622700854700854</v>
      </c>
      <c r="BF427" s="99">
        <f>BE427*Input!$N$23</f>
        <v>32054.187865709395</v>
      </c>
      <c r="BG427" s="100">
        <f t="shared" si="327"/>
        <v>32.054187865709395</v>
      </c>
      <c r="BH427" s="95">
        <v>7040</v>
      </c>
      <c r="BI427" s="99">
        <f>'Max limit'!AX427*Input!PrimaryDrive_ratio*Input!Gear3_ratio*Input!FinalDrive_ratio</f>
        <v>1021.702564102564</v>
      </c>
      <c r="BJ427" s="99">
        <f t="shared" si="328"/>
        <v>17.028376068376065</v>
      </c>
      <c r="BK427" s="99">
        <f>BJ427*Input!$N$23</f>
        <v>40067.734832136739</v>
      </c>
      <c r="BL427" s="100">
        <f t="shared" si="329"/>
        <v>40.067734832136736</v>
      </c>
      <c r="BM427" s="95">
        <v>7040</v>
      </c>
      <c r="BN427" s="99">
        <f>'Max limit'!AX427*Input!PrimaryDrive_ratio*Input!Gear4_ratio*Input!FinalDrive_ratio</f>
        <v>1226.0430769230768</v>
      </c>
      <c r="BO427" s="99">
        <f t="shared" si="330"/>
        <v>20.434051282051279</v>
      </c>
      <c r="BP427" s="99">
        <f>BO427*Input!$N$23</f>
        <v>48081.281798564087</v>
      </c>
      <c r="BQ427" s="100">
        <f t="shared" si="331"/>
        <v>48.081281798564085</v>
      </c>
      <c r="BR427" s="95">
        <v>7040</v>
      </c>
      <c r="BS427" s="99">
        <f>'Max limit'!AX427*Input!PrimaryDrive_ratio*Input!Gear5_ratio*Input!FinalDrive_ratio</f>
        <v>1404.8410256410255</v>
      </c>
      <c r="BT427" s="99">
        <f t="shared" si="332"/>
        <v>23.41401709401709</v>
      </c>
      <c r="BU427" s="99">
        <f>BT427*Input!$N$23</f>
        <v>55093.135394188015</v>
      </c>
      <c r="BV427" s="100">
        <f t="shared" si="333"/>
        <v>55.093135394188018</v>
      </c>
      <c r="BW427" s="95">
        <v>7040</v>
      </c>
      <c r="BX427" s="99">
        <f>'Max limit'!AX427*Input!PrimaryDrive_ratio*Input!Gear6_ratio*Input!FinalDrive_ratio</f>
        <v>1599.1866220735785</v>
      </c>
      <c r="BY427" s="99">
        <f t="shared" si="334"/>
        <v>26.653110367892975</v>
      </c>
      <c r="BZ427" s="99">
        <f>BY427*Input!$N$23</f>
        <v>62714.715389431425</v>
      </c>
      <c r="CA427" s="100">
        <f t="shared" si="335"/>
        <v>62.714715389431426</v>
      </c>
      <c r="CC427" s="95">
        <v>7040</v>
      </c>
      <c r="CD427" s="94">
        <f t="shared" si="336"/>
        <v>24.5</v>
      </c>
      <c r="CE427" s="94">
        <f t="shared" si="337"/>
        <v>32</v>
      </c>
      <c r="CF427" s="94">
        <f t="shared" si="338"/>
        <v>40</v>
      </c>
      <c r="CG427" s="94">
        <f t="shared" si="339"/>
        <v>48</v>
      </c>
      <c r="CH427" s="94">
        <f t="shared" si="340"/>
        <v>55</v>
      </c>
      <c r="CI427" s="94">
        <f t="shared" si="341"/>
        <v>62.5</v>
      </c>
      <c r="CK427" s="95">
        <v>7040</v>
      </c>
      <c r="CL427" s="162">
        <f t="shared" si="342"/>
        <v>10.355093555093555</v>
      </c>
      <c r="CM427" s="162">
        <f t="shared" si="343"/>
        <v>13.622700854700854</v>
      </c>
      <c r="CN427" s="162">
        <f t="shared" si="344"/>
        <v>17.028376068376065</v>
      </c>
      <c r="CO427" s="162">
        <f t="shared" si="345"/>
        <v>20.434051282051279</v>
      </c>
      <c r="CP427" s="162">
        <f t="shared" si="346"/>
        <v>23.41401709401709</v>
      </c>
      <c r="CQ427" s="162">
        <f t="shared" si="347"/>
        <v>26.653110367892975</v>
      </c>
    </row>
    <row r="428" spans="1:95" ht="19.5" thickTop="1" thickBot="1">
      <c r="A428" s="70">
        <v>7090</v>
      </c>
      <c r="B428" s="70">
        <v>107.499</v>
      </c>
      <c r="C428" s="70">
        <v>106.48699999999999</v>
      </c>
      <c r="D428" s="70">
        <v>100.76900000000001</v>
      </c>
      <c r="E428" s="70">
        <v>5.4669999999999996</v>
      </c>
      <c r="G428" s="92">
        <v>1</v>
      </c>
      <c r="H428" s="93">
        <f t="shared" si="348"/>
        <v>16.998855835240274</v>
      </c>
      <c r="O428" s="95">
        <v>7050</v>
      </c>
      <c r="P428" s="94">
        <f t="shared" si="300"/>
        <v>12.848017319847798</v>
      </c>
      <c r="Q428" s="94">
        <f t="shared" si="301"/>
        <v>13.022020569084079</v>
      </c>
      <c r="R428" s="94">
        <f t="shared" si="302"/>
        <v>12.992855256033295</v>
      </c>
      <c r="S428" s="94">
        <f t="shared" si="303"/>
        <v>12.638032615598103</v>
      </c>
      <c r="T428" s="94">
        <f t="shared" si="304"/>
        <v>12.265086616974104</v>
      </c>
      <c r="U428" s="94">
        <f t="shared" si="305"/>
        <v>11.656980630330294</v>
      </c>
      <c r="V428" s="82"/>
      <c r="W428" s="95">
        <v>7050</v>
      </c>
      <c r="X428" s="161">
        <f t="shared" si="313"/>
        <v>8.9676055811154889</v>
      </c>
      <c r="Y428" s="161">
        <f t="shared" si="314"/>
        <v>9.0042491227860246</v>
      </c>
      <c r="Z428" s="161">
        <f t="shared" si="315"/>
        <v>8.8655082248362032</v>
      </c>
      <c r="AA428" s="161">
        <f t="shared" si="316"/>
        <v>8.4728200153074607</v>
      </c>
      <c r="AB428" s="161">
        <f t="shared" si="317"/>
        <v>8.0613072333474349</v>
      </c>
      <c r="AC428" s="161">
        <f t="shared" si="318"/>
        <v>7.4532012467036246</v>
      </c>
      <c r="AD428" s="82"/>
      <c r="AE428" s="82"/>
      <c r="AF428" s="82"/>
      <c r="AG428" s="95">
        <v>7050</v>
      </c>
      <c r="AH428" s="161">
        <f t="shared" si="319"/>
        <v>-11.360588794892211</v>
      </c>
      <c r="AI428" s="161">
        <f t="shared" si="320"/>
        <v>-11.677885816049123</v>
      </c>
      <c r="AJ428" s="161">
        <f t="shared" si="321"/>
        <v>-12.100628277477508</v>
      </c>
      <c r="AK428" s="161">
        <f t="shared" si="322"/>
        <v>-12.617313508112197</v>
      </c>
      <c r="AL428" s="161">
        <f t="shared" si="323"/>
        <v>-13.1464755127821</v>
      </c>
      <c r="AM428" s="161">
        <f t="shared" si="324"/>
        <v>-13.803229978357416</v>
      </c>
      <c r="AN428" s="81"/>
      <c r="AO428" s="81"/>
      <c r="AP428" s="95">
        <v>7050</v>
      </c>
      <c r="AQ428" s="94">
        <f t="shared" si="306"/>
        <v>114.64071497829603</v>
      </c>
      <c r="AR428" s="94">
        <f t="shared" si="307"/>
        <v>198.40712856372122</v>
      </c>
      <c r="AS428" s="94">
        <f t="shared" si="308"/>
        <v>310.01113838081432</v>
      </c>
      <c r="AT428" s="94">
        <f t="shared" si="309"/>
        <v>446.41603926837269</v>
      </c>
      <c r="AU428" s="94">
        <f t="shared" si="310"/>
        <v>586.11480850122712</v>
      </c>
      <c r="AV428" s="94">
        <f t="shared" si="311"/>
        <v>759.49798741311042</v>
      </c>
      <c r="AW428" s="81"/>
      <c r="AX428" s="95">
        <v>7050</v>
      </c>
      <c r="AY428" s="99">
        <f>'Max limit'!AX428*Input!PrimaryDrive_ratio*Input!Gear1_ratio*Input!FinalDrive_ratio</f>
        <v>622.18814968814968</v>
      </c>
      <c r="AZ428" s="99">
        <f t="shared" si="325"/>
        <v>10.369802494802494</v>
      </c>
      <c r="BA428" s="99">
        <f>AZ428*Input!$N$23</f>
        <v>24400.124530665275</v>
      </c>
      <c r="BB428" s="97">
        <f t="shared" si="312"/>
        <v>24.400124530665273</v>
      </c>
      <c r="BC428" s="95">
        <v>7050</v>
      </c>
      <c r="BD428" s="99">
        <f>'Max limit'!AX428*Input!PrimaryDrive_ratio*Input!Gear2_ratio*Input!FinalDrive_ratio</f>
        <v>818.52307692307693</v>
      </c>
      <c r="BE428" s="99">
        <f t="shared" si="326"/>
        <v>13.642051282051282</v>
      </c>
      <c r="BF428" s="99">
        <f>BE428*Input!$N$23</f>
        <v>32099.719382564097</v>
      </c>
      <c r="BG428" s="100">
        <f t="shared" si="327"/>
        <v>32.099719382564096</v>
      </c>
      <c r="BH428" s="95">
        <v>7050</v>
      </c>
      <c r="BI428" s="99">
        <f>'Max limit'!AX428*Input!PrimaryDrive_ratio*Input!Gear3_ratio*Input!FinalDrive_ratio</f>
        <v>1023.1538461538462</v>
      </c>
      <c r="BJ428" s="99">
        <f t="shared" si="328"/>
        <v>17.052564102564101</v>
      </c>
      <c r="BK428" s="99">
        <f>BJ428*Input!$N$23</f>
        <v>40124.649228205119</v>
      </c>
      <c r="BL428" s="100">
        <f t="shared" si="329"/>
        <v>40.124649228205115</v>
      </c>
      <c r="BM428" s="95">
        <v>7050</v>
      </c>
      <c r="BN428" s="99">
        <f>'Max limit'!AX428*Input!PrimaryDrive_ratio*Input!Gear4_ratio*Input!FinalDrive_ratio</f>
        <v>1227.7846153846153</v>
      </c>
      <c r="BO428" s="99">
        <f t="shared" si="330"/>
        <v>20.463076923076922</v>
      </c>
      <c r="BP428" s="99">
        <f>BO428*Input!$N$23</f>
        <v>48149.579073846144</v>
      </c>
      <c r="BQ428" s="100">
        <f t="shared" si="331"/>
        <v>48.149579073846141</v>
      </c>
      <c r="BR428" s="95">
        <v>7050</v>
      </c>
      <c r="BS428" s="99">
        <f>'Max limit'!AX428*Input!PrimaryDrive_ratio*Input!Gear5_ratio*Input!FinalDrive_ratio</f>
        <v>1406.8365384615383</v>
      </c>
      <c r="BT428" s="99">
        <f t="shared" si="332"/>
        <v>23.447275641025637</v>
      </c>
      <c r="BU428" s="99">
        <f>BT428*Input!$N$23</f>
        <v>55171.392688782034</v>
      </c>
      <c r="BV428" s="100">
        <f t="shared" si="333"/>
        <v>55.171392688782035</v>
      </c>
      <c r="BW428" s="95">
        <v>7050</v>
      </c>
      <c r="BX428" s="99">
        <f>'Max limit'!AX428*Input!PrimaryDrive_ratio*Input!Gear6_ratio*Input!FinalDrive_ratio</f>
        <v>1601.458193979933</v>
      </c>
      <c r="BY428" s="99">
        <f t="shared" si="334"/>
        <v>26.69096989966555</v>
      </c>
      <c r="BZ428" s="99">
        <f>BY428*Input!$N$23</f>
        <v>62803.798791973226</v>
      </c>
      <c r="CA428" s="100">
        <f t="shared" si="335"/>
        <v>62.803798791973229</v>
      </c>
      <c r="CC428" s="95">
        <v>7050</v>
      </c>
      <c r="CD428" s="94">
        <f t="shared" si="336"/>
        <v>24.5</v>
      </c>
      <c r="CE428" s="94">
        <f t="shared" si="337"/>
        <v>32</v>
      </c>
      <c r="CF428" s="94">
        <f t="shared" si="338"/>
        <v>40</v>
      </c>
      <c r="CG428" s="94">
        <f t="shared" si="339"/>
        <v>48</v>
      </c>
      <c r="CH428" s="94">
        <f t="shared" si="340"/>
        <v>55</v>
      </c>
      <c r="CI428" s="94">
        <f t="shared" si="341"/>
        <v>63</v>
      </c>
      <c r="CK428" s="95">
        <v>7050</v>
      </c>
      <c r="CL428" s="162">
        <f t="shared" si="342"/>
        <v>10.369802494802494</v>
      </c>
      <c r="CM428" s="162">
        <f t="shared" si="343"/>
        <v>13.642051282051282</v>
      </c>
      <c r="CN428" s="162">
        <f t="shared" si="344"/>
        <v>17.052564102564101</v>
      </c>
      <c r="CO428" s="162">
        <f t="shared" si="345"/>
        <v>20.463076923076922</v>
      </c>
      <c r="CP428" s="162">
        <f t="shared" si="346"/>
        <v>23.447275641025637</v>
      </c>
      <c r="CQ428" s="162">
        <f t="shared" si="347"/>
        <v>26.69096989966555</v>
      </c>
    </row>
    <row r="429" spans="1:95" ht="19.5" thickTop="1" thickBot="1">
      <c r="A429" s="70">
        <v>7100</v>
      </c>
      <c r="B429" s="70">
        <v>107.75700000000001</v>
      </c>
      <c r="C429" s="70">
        <v>106.593</v>
      </c>
      <c r="D429" s="70">
        <v>101.014</v>
      </c>
      <c r="E429" s="70">
        <v>5.48</v>
      </c>
      <c r="G429" s="92">
        <v>1</v>
      </c>
      <c r="H429" s="93">
        <f t="shared" si="348"/>
        <v>17.044050343249427</v>
      </c>
      <c r="O429" s="95">
        <v>7060</v>
      </c>
      <c r="P429" s="94">
        <f t="shared" si="300"/>
        <v>12.846963666194977</v>
      </c>
      <c r="Q429" s="94">
        <f t="shared" si="301"/>
        <v>13.020132474783521</v>
      </c>
      <c r="R429" s="94">
        <f t="shared" si="302"/>
        <v>12.989824650124728</v>
      </c>
      <c r="S429" s="94">
        <f t="shared" si="303"/>
        <v>12.633628505727305</v>
      </c>
      <c r="T429" s="94">
        <f t="shared" si="304"/>
        <v>12.259250771394964</v>
      </c>
      <c r="U429" s="94">
        <f t="shared" si="305"/>
        <v>11.649418437893038</v>
      </c>
      <c r="V429" s="82"/>
      <c r="W429" s="95">
        <v>7060</v>
      </c>
      <c r="X429" s="161">
        <f t="shared" si="313"/>
        <v>8.9665519274626657</v>
      </c>
      <c r="Y429" s="161">
        <f t="shared" si="314"/>
        <v>9.0023610284854669</v>
      </c>
      <c r="Z429" s="161">
        <f t="shared" si="315"/>
        <v>8.8624776189276346</v>
      </c>
      <c r="AA429" s="161">
        <f t="shared" si="316"/>
        <v>8.468415905436661</v>
      </c>
      <c r="AB429" s="161">
        <f t="shared" si="317"/>
        <v>8.0554713877682929</v>
      </c>
      <c r="AC429" s="161">
        <f t="shared" si="318"/>
        <v>7.4456390542663673</v>
      </c>
      <c r="AD429" s="82"/>
      <c r="AE429" s="82"/>
      <c r="AF429" s="82"/>
      <c r="AG429" s="95">
        <v>7060</v>
      </c>
      <c r="AH429" s="161">
        <f t="shared" si="319"/>
        <v>-11.361821569666011</v>
      </c>
      <c r="AI429" s="161">
        <f t="shared" si="320"/>
        <v>-11.680019362608755</v>
      </c>
      <c r="AJ429" s="161">
        <f t="shared" si="321"/>
        <v>-12.10396194397693</v>
      </c>
      <c r="AK429" s="161">
        <f t="shared" si="322"/>
        <v>-12.622113987871369</v>
      </c>
      <c r="AL429" s="161">
        <f t="shared" si="323"/>
        <v>-13.152778226007573</v>
      </c>
      <c r="AM429" s="161">
        <f t="shared" si="324"/>
        <v>-13.811397146189654</v>
      </c>
      <c r="AN429" s="81"/>
      <c r="AO429" s="81"/>
      <c r="AP429" s="95">
        <v>7060</v>
      </c>
      <c r="AQ429" s="94">
        <f t="shared" si="306"/>
        <v>114.96616751857947</v>
      </c>
      <c r="AR429" s="94">
        <f t="shared" si="307"/>
        <v>198.97038485546381</v>
      </c>
      <c r="AS429" s="94">
        <f t="shared" si="308"/>
        <v>310.89122633666233</v>
      </c>
      <c r="AT429" s="94">
        <f t="shared" si="309"/>
        <v>447.68336592479369</v>
      </c>
      <c r="AU429" s="94">
        <f t="shared" si="310"/>
        <v>587.77872479275197</v>
      </c>
      <c r="AV429" s="94">
        <f t="shared" si="311"/>
        <v>761.65411972082109</v>
      </c>
      <c r="AW429" s="81"/>
      <c r="AX429" s="95">
        <v>7060</v>
      </c>
      <c r="AY429" s="99">
        <f>'Max limit'!AX429*Input!PrimaryDrive_ratio*Input!Gear1_ratio*Input!FinalDrive_ratio</f>
        <v>623.07068607068607</v>
      </c>
      <c r="AZ429" s="99">
        <f t="shared" si="325"/>
        <v>10.384511434511435</v>
      </c>
      <c r="BA429" s="99">
        <f>AZ429*Input!$N$23</f>
        <v>24434.734636382531</v>
      </c>
      <c r="BB429" s="97">
        <f t="shared" si="312"/>
        <v>24.43473463638253</v>
      </c>
      <c r="BC429" s="95">
        <v>7060</v>
      </c>
      <c r="BD429" s="99">
        <f>'Max limit'!AX429*Input!PrimaryDrive_ratio*Input!Gear2_ratio*Input!FinalDrive_ratio</f>
        <v>819.68410256410243</v>
      </c>
      <c r="BE429" s="99">
        <f t="shared" si="326"/>
        <v>13.661401709401707</v>
      </c>
      <c r="BF429" s="99">
        <f>BE429*Input!$N$23</f>
        <v>32145.250899418792</v>
      </c>
      <c r="BG429" s="100">
        <f t="shared" si="327"/>
        <v>32.145250899418791</v>
      </c>
      <c r="BH429" s="95">
        <v>7060</v>
      </c>
      <c r="BI429" s="99">
        <f>'Max limit'!AX429*Input!PrimaryDrive_ratio*Input!Gear3_ratio*Input!FinalDrive_ratio</f>
        <v>1024.605128205128</v>
      </c>
      <c r="BJ429" s="99">
        <f t="shared" si="328"/>
        <v>17.076752136752134</v>
      </c>
      <c r="BK429" s="99">
        <f>BJ429*Input!$N$23</f>
        <v>40181.563624273491</v>
      </c>
      <c r="BL429" s="100">
        <f t="shared" si="329"/>
        <v>40.181563624273494</v>
      </c>
      <c r="BM429" s="95">
        <v>7060</v>
      </c>
      <c r="BN429" s="99">
        <f>'Max limit'!AX429*Input!PrimaryDrive_ratio*Input!Gear4_ratio*Input!FinalDrive_ratio</f>
        <v>1229.5261538461539</v>
      </c>
      <c r="BO429" s="99">
        <f t="shared" si="330"/>
        <v>20.492102564102563</v>
      </c>
      <c r="BP429" s="99">
        <f>BO429*Input!$N$23</f>
        <v>48217.876349128193</v>
      </c>
      <c r="BQ429" s="100">
        <f t="shared" si="331"/>
        <v>48.21787634912819</v>
      </c>
      <c r="BR429" s="95">
        <v>7060</v>
      </c>
      <c r="BS429" s="99">
        <f>'Max limit'!AX429*Input!PrimaryDrive_ratio*Input!Gear5_ratio*Input!FinalDrive_ratio</f>
        <v>1408.832051282051</v>
      </c>
      <c r="BT429" s="99">
        <f t="shared" si="332"/>
        <v>23.480534188034184</v>
      </c>
      <c r="BU429" s="99">
        <f>BT429*Input!$N$23</f>
        <v>55249.649983376046</v>
      </c>
      <c r="BV429" s="100">
        <f t="shared" si="333"/>
        <v>55.249649983376045</v>
      </c>
      <c r="BW429" s="95">
        <v>7060</v>
      </c>
      <c r="BX429" s="99">
        <f>'Max limit'!AX429*Input!PrimaryDrive_ratio*Input!Gear6_ratio*Input!FinalDrive_ratio</f>
        <v>1603.7297658862876</v>
      </c>
      <c r="BY429" s="99">
        <f t="shared" si="334"/>
        <v>26.728829431438125</v>
      </c>
      <c r="BZ429" s="99">
        <f>BY429*Input!$N$23</f>
        <v>62892.882194515034</v>
      </c>
      <c r="CA429" s="100">
        <f t="shared" si="335"/>
        <v>62.892882194515032</v>
      </c>
      <c r="CC429" s="95">
        <v>7060</v>
      </c>
      <c r="CD429" s="94">
        <f t="shared" si="336"/>
        <v>24.5</v>
      </c>
      <c r="CE429" s="94">
        <f t="shared" si="337"/>
        <v>32</v>
      </c>
      <c r="CF429" s="94">
        <f t="shared" si="338"/>
        <v>40</v>
      </c>
      <c r="CG429" s="94">
        <f t="shared" si="339"/>
        <v>48</v>
      </c>
      <c r="CH429" s="94">
        <f t="shared" si="340"/>
        <v>55</v>
      </c>
      <c r="CI429" s="94">
        <f t="shared" si="341"/>
        <v>63</v>
      </c>
      <c r="CK429" s="95">
        <v>7060</v>
      </c>
      <c r="CL429" s="162">
        <f t="shared" si="342"/>
        <v>10.384511434511435</v>
      </c>
      <c r="CM429" s="162">
        <f t="shared" si="343"/>
        <v>13.661401709401707</v>
      </c>
      <c r="CN429" s="162">
        <f t="shared" si="344"/>
        <v>17.076752136752134</v>
      </c>
      <c r="CO429" s="162">
        <f t="shared" si="345"/>
        <v>20.492102564102563</v>
      </c>
      <c r="CP429" s="162">
        <f t="shared" si="346"/>
        <v>23.480534188034184</v>
      </c>
      <c r="CQ429" s="162">
        <f t="shared" si="347"/>
        <v>26.728829431438125</v>
      </c>
    </row>
    <row r="430" spans="1:95" ht="19.5" thickTop="1" thickBot="1">
      <c r="A430" s="70">
        <v>7110</v>
      </c>
      <c r="B430" s="70">
        <v>108.01600000000001</v>
      </c>
      <c r="C430" s="70">
        <v>106.69799999999999</v>
      </c>
      <c r="D430" s="70">
        <v>101.261</v>
      </c>
      <c r="E430" s="70">
        <v>5.4939999999999998</v>
      </c>
      <c r="G430" s="92">
        <v>1</v>
      </c>
      <c r="H430" s="93">
        <f t="shared" si="348"/>
        <v>17.089244851258581</v>
      </c>
      <c r="O430" s="95">
        <v>7070</v>
      </c>
      <c r="P430" s="94">
        <f t="shared" si="300"/>
        <v>12.845908519057176</v>
      </c>
      <c r="Q430" s="94">
        <f t="shared" si="301"/>
        <v>13.018241704233068</v>
      </c>
      <c r="R430" s="94">
        <f t="shared" si="302"/>
        <v>12.98678974853096</v>
      </c>
      <c r="S430" s="94">
        <f t="shared" si="303"/>
        <v>12.62921815331948</v>
      </c>
      <c r="T430" s="94">
        <f t="shared" si="304"/>
        <v>12.253406653887289</v>
      </c>
      <c r="U430" s="94">
        <f t="shared" si="305"/>
        <v>11.641845526543749</v>
      </c>
      <c r="V430" s="82"/>
      <c r="W430" s="95">
        <v>7070</v>
      </c>
      <c r="X430" s="161">
        <f t="shared" si="313"/>
        <v>8.965496780324866</v>
      </c>
      <c r="Y430" s="161">
        <f t="shared" si="314"/>
        <v>9.000470257935012</v>
      </c>
      <c r="Z430" s="161">
        <f t="shared" si="315"/>
        <v>8.8594427173338683</v>
      </c>
      <c r="AA430" s="161">
        <f t="shared" si="316"/>
        <v>8.4640055530288372</v>
      </c>
      <c r="AB430" s="161">
        <f t="shared" si="317"/>
        <v>8.0496272702606184</v>
      </c>
      <c r="AC430" s="161">
        <f t="shared" si="318"/>
        <v>7.4380661429170809</v>
      </c>
      <c r="AD430" s="82"/>
      <c r="AE430" s="82"/>
      <c r="AF430" s="82"/>
      <c r="AG430" s="95">
        <v>7070</v>
      </c>
      <c r="AH430" s="161">
        <f t="shared" si="319"/>
        <v>-11.363056091817239</v>
      </c>
      <c r="AI430" s="161">
        <f t="shared" si="320"/>
        <v>-11.682155933330767</v>
      </c>
      <c r="AJ430" s="161">
        <f t="shared" si="321"/>
        <v>-12.107300335730075</v>
      </c>
      <c r="AK430" s="161">
        <f t="shared" si="322"/>
        <v>-12.626921271995897</v>
      </c>
      <c r="AL430" s="161">
        <f t="shared" si="323"/>
        <v>-13.159089872915862</v>
      </c>
      <c r="AM430" s="161">
        <f t="shared" si="324"/>
        <v>-13.819575890446883</v>
      </c>
      <c r="AN430" s="81"/>
      <c r="AO430" s="81"/>
      <c r="AP430" s="95">
        <v>7070</v>
      </c>
      <c r="AQ430" s="94">
        <f t="shared" si="306"/>
        <v>115.29208136650328</v>
      </c>
      <c r="AR430" s="94">
        <f t="shared" si="307"/>
        <v>199.53443952607512</v>
      </c>
      <c r="AS430" s="94">
        <f t="shared" si="308"/>
        <v>311.77256175949236</v>
      </c>
      <c r="AT430" s="94">
        <f t="shared" si="309"/>
        <v>448.95248893366914</v>
      </c>
      <c r="AU430" s="94">
        <f t="shared" si="310"/>
        <v>589.44499957654</v>
      </c>
      <c r="AV430" s="94">
        <f t="shared" si="311"/>
        <v>763.81330820472965</v>
      </c>
      <c r="AW430" s="81"/>
      <c r="AX430" s="95">
        <v>7070</v>
      </c>
      <c r="AY430" s="99">
        <f>'Max limit'!AX430*Input!PrimaryDrive_ratio*Input!Gear1_ratio*Input!FinalDrive_ratio</f>
        <v>623.95322245322245</v>
      </c>
      <c r="AZ430" s="99">
        <f t="shared" si="325"/>
        <v>10.399220374220373</v>
      </c>
      <c r="BA430" s="99">
        <f>AZ430*Input!$N$23</f>
        <v>24469.344742099787</v>
      </c>
      <c r="BB430" s="97">
        <f t="shared" si="312"/>
        <v>24.469344742099786</v>
      </c>
      <c r="BC430" s="95">
        <v>7070</v>
      </c>
      <c r="BD430" s="99">
        <f>'Max limit'!AX430*Input!PrimaryDrive_ratio*Input!Gear2_ratio*Input!FinalDrive_ratio</f>
        <v>820.84512820512816</v>
      </c>
      <c r="BE430" s="99">
        <f t="shared" si="326"/>
        <v>13.680752136752137</v>
      </c>
      <c r="BF430" s="99">
        <f>BE430*Input!$N$23</f>
        <v>32190.782416273498</v>
      </c>
      <c r="BG430" s="100">
        <f t="shared" si="327"/>
        <v>32.1907824162735</v>
      </c>
      <c r="BH430" s="95">
        <v>7070</v>
      </c>
      <c r="BI430" s="99">
        <f>'Max limit'!AX430*Input!PrimaryDrive_ratio*Input!Gear3_ratio*Input!FinalDrive_ratio</f>
        <v>1026.0564102564101</v>
      </c>
      <c r="BJ430" s="99">
        <f t="shared" si="328"/>
        <v>17.10094017094017</v>
      </c>
      <c r="BK430" s="99">
        <f>BJ430*Input!$N$23</f>
        <v>40238.47802034187</v>
      </c>
      <c r="BL430" s="100">
        <f t="shared" si="329"/>
        <v>40.238478020341873</v>
      </c>
      <c r="BM430" s="95">
        <v>7070</v>
      </c>
      <c r="BN430" s="99">
        <f>'Max limit'!AX430*Input!PrimaryDrive_ratio*Input!Gear4_ratio*Input!FinalDrive_ratio</f>
        <v>1231.2676923076924</v>
      </c>
      <c r="BO430" s="99">
        <f t="shared" si="330"/>
        <v>20.521128205128207</v>
      </c>
      <c r="BP430" s="99">
        <f>BO430*Input!$N$23</f>
        <v>48286.17362441025</v>
      </c>
      <c r="BQ430" s="100">
        <f t="shared" si="331"/>
        <v>48.286173624410253</v>
      </c>
      <c r="BR430" s="95">
        <v>7070</v>
      </c>
      <c r="BS430" s="99">
        <f>'Max limit'!AX430*Input!PrimaryDrive_ratio*Input!Gear5_ratio*Input!FinalDrive_ratio</f>
        <v>1410.8275641025639</v>
      </c>
      <c r="BT430" s="99">
        <f t="shared" si="332"/>
        <v>23.513792735042731</v>
      </c>
      <c r="BU430" s="99">
        <f>BT430*Input!$N$23</f>
        <v>55327.907277970065</v>
      </c>
      <c r="BV430" s="100">
        <f t="shared" si="333"/>
        <v>55.327907277970063</v>
      </c>
      <c r="BW430" s="95">
        <v>7070</v>
      </c>
      <c r="BX430" s="99">
        <f>'Max limit'!AX430*Input!PrimaryDrive_ratio*Input!Gear6_ratio*Input!FinalDrive_ratio</f>
        <v>1606.0013377926418</v>
      </c>
      <c r="BY430" s="99">
        <f t="shared" si="334"/>
        <v>26.766688963210697</v>
      </c>
      <c r="BZ430" s="99">
        <f>BY430*Input!$N$23</f>
        <v>62981.965597056835</v>
      </c>
      <c r="CA430" s="100">
        <f t="shared" si="335"/>
        <v>62.981965597056835</v>
      </c>
      <c r="CC430" s="95">
        <v>7070</v>
      </c>
      <c r="CD430" s="94">
        <f t="shared" si="336"/>
        <v>24.5</v>
      </c>
      <c r="CE430" s="94">
        <f t="shared" si="337"/>
        <v>32</v>
      </c>
      <c r="CF430" s="94">
        <f t="shared" si="338"/>
        <v>40</v>
      </c>
      <c r="CG430" s="94">
        <f t="shared" si="339"/>
        <v>48.5</v>
      </c>
      <c r="CH430" s="94">
        <f t="shared" si="340"/>
        <v>55.5</v>
      </c>
      <c r="CI430" s="94">
        <f t="shared" si="341"/>
        <v>63</v>
      </c>
      <c r="CK430" s="95">
        <v>7070</v>
      </c>
      <c r="CL430" s="162">
        <f t="shared" si="342"/>
        <v>10.399220374220373</v>
      </c>
      <c r="CM430" s="162">
        <f t="shared" si="343"/>
        <v>13.680752136752137</v>
      </c>
      <c r="CN430" s="162">
        <f t="shared" si="344"/>
        <v>17.10094017094017</v>
      </c>
      <c r="CO430" s="162">
        <f t="shared" si="345"/>
        <v>20.521128205128207</v>
      </c>
      <c r="CP430" s="162">
        <f t="shared" si="346"/>
        <v>23.513792735042731</v>
      </c>
      <c r="CQ430" s="162">
        <f t="shared" si="347"/>
        <v>26.766688963210697</v>
      </c>
    </row>
    <row r="431" spans="1:95" ht="19.5" thickTop="1" thickBot="1">
      <c r="A431" s="70">
        <v>7120</v>
      </c>
      <c r="B431" s="70">
        <v>108.274</v>
      </c>
      <c r="C431" s="70">
        <v>106.803</v>
      </c>
      <c r="D431" s="70">
        <v>101.506</v>
      </c>
      <c r="E431" s="70">
        <v>5.508</v>
      </c>
      <c r="G431" s="92">
        <v>1</v>
      </c>
      <c r="H431" s="93">
        <f t="shared" si="348"/>
        <v>17.134439359267734</v>
      </c>
      <c r="O431" s="95">
        <v>7080</v>
      </c>
      <c r="P431" s="94">
        <f t="shared" si="300"/>
        <v>12.844851878434397</v>
      </c>
      <c r="Q431" s="94">
        <f t="shared" si="301"/>
        <v>13.016348257432719</v>
      </c>
      <c r="R431" s="94">
        <f t="shared" si="302"/>
        <v>12.983750551251994</v>
      </c>
      <c r="S431" s="94">
        <f t="shared" si="303"/>
        <v>12.624801558374632</v>
      </c>
      <c r="T431" s="94">
        <f t="shared" si="304"/>
        <v>12.247554264451082</v>
      </c>
      <c r="U431" s="94">
        <f t="shared" si="305"/>
        <v>11.634261896282434</v>
      </c>
      <c r="V431" s="82"/>
      <c r="W431" s="95">
        <v>7080</v>
      </c>
      <c r="X431" s="161">
        <f t="shared" si="313"/>
        <v>8.9644401397020861</v>
      </c>
      <c r="Y431" s="161">
        <f t="shared" si="314"/>
        <v>8.9985768111346651</v>
      </c>
      <c r="Z431" s="161">
        <f t="shared" si="315"/>
        <v>8.8564035200549007</v>
      </c>
      <c r="AA431" s="161">
        <f t="shared" si="316"/>
        <v>8.4595889580839891</v>
      </c>
      <c r="AB431" s="161">
        <f t="shared" si="317"/>
        <v>8.0437748808244134</v>
      </c>
      <c r="AC431" s="161">
        <f t="shared" si="318"/>
        <v>7.4304825126557619</v>
      </c>
      <c r="AD431" s="82"/>
      <c r="AE431" s="82"/>
      <c r="AF431" s="82"/>
      <c r="AG431" s="95">
        <v>7080</v>
      </c>
      <c r="AH431" s="161">
        <f t="shared" si="319"/>
        <v>-11.364292361345891</v>
      </c>
      <c r="AI431" s="161">
        <f t="shared" si="320"/>
        <v>-11.684295528215161</v>
      </c>
      <c r="AJ431" s="161">
        <f t="shared" si="321"/>
        <v>-12.110643452736939</v>
      </c>
      <c r="AK431" s="161">
        <f t="shared" si="322"/>
        <v>-12.631735360485781</v>
      </c>
      <c r="AL431" s="161">
        <f t="shared" si="323"/>
        <v>-13.165410453506965</v>
      </c>
      <c r="AM431" s="161">
        <f t="shared" si="324"/>
        <v>-13.827766211129108</v>
      </c>
      <c r="AN431" s="81"/>
      <c r="AO431" s="81"/>
      <c r="AP431" s="95">
        <v>7080</v>
      </c>
      <c r="AQ431" s="94">
        <f t="shared" si="306"/>
        <v>115.61845652206753</v>
      </c>
      <c r="AR431" s="94">
        <f t="shared" si="307"/>
        <v>200.09929257555487</v>
      </c>
      <c r="AS431" s="94">
        <f t="shared" si="308"/>
        <v>312.65514464930436</v>
      </c>
      <c r="AT431" s="94">
        <f t="shared" si="309"/>
        <v>450.22340829499859</v>
      </c>
      <c r="AU431" s="94">
        <f t="shared" si="310"/>
        <v>591.11363285259108</v>
      </c>
      <c r="AV431" s="94">
        <f t="shared" si="311"/>
        <v>765.9755528648368</v>
      </c>
      <c r="AW431" s="81"/>
      <c r="AX431" s="95">
        <v>7080</v>
      </c>
      <c r="AY431" s="99">
        <f>'Max limit'!AX431*Input!PrimaryDrive_ratio*Input!Gear1_ratio*Input!FinalDrive_ratio</f>
        <v>624.83575883575895</v>
      </c>
      <c r="AZ431" s="99">
        <f t="shared" si="325"/>
        <v>10.413929313929316</v>
      </c>
      <c r="BA431" s="99">
        <f>AZ431*Input!$N$23</f>
        <v>24503.954847817047</v>
      </c>
      <c r="BB431" s="97">
        <f t="shared" si="312"/>
        <v>24.503954847817049</v>
      </c>
      <c r="BC431" s="95">
        <v>7080</v>
      </c>
      <c r="BD431" s="99">
        <f>'Max limit'!AX431*Input!PrimaryDrive_ratio*Input!Gear2_ratio*Input!FinalDrive_ratio</f>
        <v>822.00615384615389</v>
      </c>
      <c r="BE431" s="99">
        <f t="shared" si="326"/>
        <v>13.700102564102565</v>
      </c>
      <c r="BF431" s="99">
        <f>BE431*Input!$N$23</f>
        <v>32236.3139331282</v>
      </c>
      <c r="BG431" s="100">
        <f t="shared" si="327"/>
        <v>32.236313933128201</v>
      </c>
      <c r="BH431" s="95">
        <v>7080</v>
      </c>
      <c r="BI431" s="99">
        <f>'Max limit'!AX431*Input!PrimaryDrive_ratio*Input!Gear3_ratio*Input!FinalDrive_ratio</f>
        <v>1027.5076923076922</v>
      </c>
      <c r="BJ431" s="99">
        <f t="shared" si="328"/>
        <v>17.125128205128203</v>
      </c>
      <c r="BK431" s="99">
        <f>BJ431*Input!$N$23</f>
        <v>40295.392416410243</v>
      </c>
      <c r="BL431" s="100">
        <f t="shared" si="329"/>
        <v>40.295392416410245</v>
      </c>
      <c r="BM431" s="95">
        <v>7080</v>
      </c>
      <c r="BN431" s="99">
        <f>'Max limit'!AX431*Input!PrimaryDrive_ratio*Input!Gear4_ratio*Input!FinalDrive_ratio</f>
        <v>1233.009230769231</v>
      </c>
      <c r="BO431" s="99">
        <f t="shared" si="330"/>
        <v>20.550153846153851</v>
      </c>
      <c r="BP431" s="99">
        <f>BO431*Input!$N$23</f>
        <v>48354.470899692307</v>
      </c>
      <c r="BQ431" s="100">
        <f t="shared" si="331"/>
        <v>48.354470899692309</v>
      </c>
      <c r="BR431" s="95">
        <v>7080</v>
      </c>
      <c r="BS431" s="99">
        <f>'Max limit'!AX431*Input!PrimaryDrive_ratio*Input!Gear5_ratio*Input!FinalDrive_ratio</f>
        <v>1412.8230769230768</v>
      </c>
      <c r="BT431" s="99">
        <f t="shared" si="332"/>
        <v>23.547051282051278</v>
      </c>
      <c r="BU431" s="99">
        <f>BT431*Input!$N$23</f>
        <v>55406.164572564085</v>
      </c>
      <c r="BV431" s="100">
        <f t="shared" si="333"/>
        <v>55.406164572564087</v>
      </c>
      <c r="BW431" s="95">
        <v>7080</v>
      </c>
      <c r="BX431" s="99">
        <f>'Max limit'!AX431*Input!PrimaryDrive_ratio*Input!Gear6_ratio*Input!FinalDrive_ratio</f>
        <v>1608.2729096989967</v>
      </c>
      <c r="BY431" s="99">
        <f t="shared" si="334"/>
        <v>26.80454849498328</v>
      </c>
      <c r="BZ431" s="99">
        <f>BY431*Input!$N$23</f>
        <v>63071.048999598657</v>
      </c>
      <c r="CA431" s="100">
        <f t="shared" si="335"/>
        <v>63.071048999598659</v>
      </c>
      <c r="CC431" s="95">
        <v>7080</v>
      </c>
      <c r="CD431" s="94">
        <f t="shared" si="336"/>
        <v>24.5</v>
      </c>
      <c r="CE431" s="94">
        <f t="shared" si="337"/>
        <v>32</v>
      </c>
      <c r="CF431" s="94">
        <f t="shared" si="338"/>
        <v>40.5</v>
      </c>
      <c r="CG431" s="94">
        <f t="shared" si="339"/>
        <v>48.5</v>
      </c>
      <c r="CH431" s="94">
        <f t="shared" si="340"/>
        <v>55.5</v>
      </c>
      <c r="CI431" s="94">
        <f t="shared" si="341"/>
        <v>63</v>
      </c>
      <c r="CK431" s="95">
        <v>7080</v>
      </c>
      <c r="CL431" s="162">
        <f t="shared" si="342"/>
        <v>10.413929313929316</v>
      </c>
      <c r="CM431" s="162">
        <f t="shared" si="343"/>
        <v>13.700102564102565</v>
      </c>
      <c r="CN431" s="162">
        <f t="shared" si="344"/>
        <v>17.125128205128203</v>
      </c>
      <c r="CO431" s="162">
        <f t="shared" si="345"/>
        <v>20.550153846153851</v>
      </c>
      <c r="CP431" s="162">
        <f t="shared" si="346"/>
        <v>23.547051282051278</v>
      </c>
      <c r="CQ431" s="162">
        <f t="shared" si="347"/>
        <v>26.80454849498328</v>
      </c>
    </row>
    <row r="432" spans="1:95" ht="19.5" thickTop="1" thickBot="1">
      <c r="A432" s="70">
        <v>7130</v>
      </c>
      <c r="B432" s="70">
        <v>108.53400000000001</v>
      </c>
      <c r="C432" s="70">
        <v>106.91</v>
      </c>
      <c r="D432" s="70">
        <v>101.748</v>
      </c>
      <c r="E432" s="70">
        <v>5.524</v>
      </c>
      <c r="G432" s="92">
        <v>1</v>
      </c>
      <c r="H432" s="93">
        <f t="shared" si="348"/>
        <v>17.179633867276888</v>
      </c>
      <c r="O432" s="95">
        <v>7090</v>
      </c>
      <c r="P432" s="94">
        <f t="shared" si="300"/>
        <v>12.843793744326639</v>
      </c>
      <c r="Q432" s="94">
        <f t="shared" si="301"/>
        <v>13.014452134382477</v>
      </c>
      <c r="R432" s="94">
        <f t="shared" si="302"/>
        <v>12.980707058287825</v>
      </c>
      <c r="S432" s="94">
        <f t="shared" si="303"/>
        <v>12.620378720892761</v>
      </c>
      <c r="T432" s="94">
        <f t="shared" si="304"/>
        <v>12.241693603086345</v>
      </c>
      <c r="U432" s="94">
        <f t="shared" si="305"/>
        <v>11.626667547109088</v>
      </c>
      <c r="V432" s="82"/>
      <c r="W432" s="95">
        <v>7090</v>
      </c>
      <c r="X432" s="161">
        <f t="shared" si="313"/>
        <v>8.9633820055943279</v>
      </c>
      <c r="Y432" s="161">
        <f t="shared" si="314"/>
        <v>8.9966806880844228</v>
      </c>
      <c r="Z432" s="161">
        <f t="shared" si="315"/>
        <v>8.8533600270907336</v>
      </c>
      <c r="AA432" s="161">
        <f t="shared" si="316"/>
        <v>8.4551661206021187</v>
      </c>
      <c r="AB432" s="161">
        <f t="shared" si="317"/>
        <v>8.037914219459676</v>
      </c>
      <c r="AC432" s="161">
        <f t="shared" si="318"/>
        <v>7.4228881634824173</v>
      </c>
      <c r="AD432" s="82"/>
      <c r="AE432" s="82"/>
      <c r="AF432" s="82"/>
      <c r="AG432" s="95">
        <v>7090</v>
      </c>
      <c r="AH432" s="161">
        <f t="shared" si="319"/>
        <v>-11.365530378251968</v>
      </c>
      <c r="AI432" s="161">
        <f t="shared" si="320"/>
        <v>-11.686438147261935</v>
      </c>
      <c r="AJ432" s="161">
        <f t="shared" si="321"/>
        <v>-12.113991294997524</v>
      </c>
      <c r="AK432" s="161">
        <f t="shared" si="322"/>
        <v>-12.636556253341022</v>
      </c>
      <c r="AL432" s="161">
        <f t="shared" si="323"/>
        <v>-13.171739967780882</v>
      </c>
      <c r="AM432" s="161">
        <f t="shared" si="324"/>
        <v>-13.835968108236321</v>
      </c>
      <c r="AN432" s="81"/>
      <c r="AO432" s="81"/>
      <c r="AP432" s="95">
        <v>7090</v>
      </c>
      <c r="AQ432" s="94">
        <f t="shared" si="306"/>
        <v>115.94529298527203</v>
      </c>
      <c r="AR432" s="94">
        <f t="shared" si="307"/>
        <v>200.66494400390306</v>
      </c>
      <c r="AS432" s="94">
        <f t="shared" si="308"/>
        <v>313.53897500609861</v>
      </c>
      <c r="AT432" s="94">
        <f t="shared" si="309"/>
        <v>451.49612400878203</v>
      </c>
      <c r="AU432" s="94">
        <f t="shared" si="310"/>
        <v>592.78462462090522</v>
      </c>
      <c r="AV432" s="94">
        <f t="shared" si="311"/>
        <v>768.14085370114105</v>
      </c>
      <c r="AW432" s="81"/>
      <c r="AX432" s="95">
        <v>7090</v>
      </c>
      <c r="AY432" s="99">
        <f>'Max limit'!AX432*Input!PrimaryDrive_ratio*Input!Gear1_ratio*Input!FinalDrive_ratio</f>
        <v>625.71829521829522</v>
      </c>
      <c r="AZ432" s="99">
        <f t="shared" si="325"/>
        <v>10.428638253638253</v>
      </c>
      <c r="BA432" s="99">
        <f>AZ432*Input!$N$23</f>
        <v>24538.564953534296</v>
      </c>
      <c r="BB432" s="97">
        <f t="shared" si="312"/>
        <v>24.538564953534298</v>
      </c>
      <c r="BC432" s="95">
        <v>7090</v>
      </c>
      <c r="BD432" s="99">
        <f>'Max limit'!AX432*Input!PrimaryDrive_ratio*Input!Gear2_ratio*Input!FinalDrive_ratio</f>
        <v>823.1671794871794</v>
      </c>
      <c r="BE432" s="99">
        <f t="shared" si="326"/>
        <v>13.719452991452989</v>
      </c>
      <c r="BF432" s="99">
        <f>BE432*Input!$N$23</f>
        <v>32281.845449982895</v>
      </c>
      <c r="BG432" s="100">
        <f t="shared" si="327"/>
        <v>32.281845449982896</v>
      </c>
      <c r="BH432" s="95">
        <v>7090</v>
      </c>
      <c r="BI432" s="99">
        <f>'Max limit'!AX432*Input!PrimaryDrive_ratio*Input!Gear3_ratio*Input!FinalDrive_ratio</f>
        <v>1028.9589743589743</v>
      </c>
      <c r="BJ432" s="99">
        <f t="shared" si="328"/>
        <v>17.149316239316239</v>
      </c>
      <c r="BK432" s="99">
        <f>BJ432*Input!$N$23</f>
        <v>40352.306812478622</v>
      </c>
      <c r="BL432" s="100">
        <f t="shared" si="329"/>
        <v>40.352306812478623</v>
      </c>
      <c r="BM432" s="95">
        <v>7090</v>
      </c>
      <c r="BN432" s="99">
        <f>'Max limit'!AX432*Input!PrimaryDrive_ratio*Input!Gear4_ratio*Input!FinalDrive_ratio</f>
        <v>1234.7507692307693</v>
      </c>
      <c r="BO432" s="99">
        <f t="shared" si="330"/>
        <v>20.579179487179488</v>
      </c>
      <c r="BP432" s="99">
        <f>BO432*Input!$N$23</f>
        <v>48422.76817497435</v>
      </c>
      <c r="BQ432" s="100">
        <f t="shared" si="331"/>
        <v>48.422768174974351</v>
      </c>
      <c r="BR432" s="95">
        <v>7090</v>
      </c>
      <c r="BS432" s="99">
        <f>'Max limit'!AX432*Input!PrimaryDrive_ratio*Input!Gear5_ratio*Input!FinalDrive_ratio</f>
        <v>1414.8185897435897</v>
      </c>
      <c r="BT432" s="99">
        <f t="shared" si="332"/>
        <v>23.580309829059829</v>
      </c>
      <c r="BU432" s="99">
        <f>BT432*Input!$N$23</f>
        <v>55484.421867158111</v>
      </c>
      <c r="BV432" s="100">
        <f t="shared" si="333"/>
        <v>55.484421867158112</v>
      </c>
      <c r="BW432" s="95">
        <v>7090</v>
      </c>
      <c r="BX432" s="99">
        <f>'Max limit'!AX432*Input!PrimaryDrive_ratio*Input!Gear6_ratio*Input!FinalDrive_ratio</f>
        <v>1610.5444816053509</v>
      </c>
      <c r="BY432" s="99">
        <f t="shared" si="334"/>
        <v>26.842408026755848</v>
      </c>
      <c r="BZ432" s="99">
        <f>BY432*Input!$N$23</f>
        <v>63160.132402140443</v>
      </c>
      <c r="CA432" s="100">
        <f t="shared" si="335"/>
        <v>63.160132402140441</v>
      </c>
      <c r="CC432" s="95">
        <v>7090</v>
      </c>
      <c r="CD432" s="94">
        <f t="shared" si="336"/>
        <v>24.5</v>
      </c>
      <c r="CE432" s="94">
        <f t="shared" si="337"/>
        <v>32.5</v>
      </c>
      <c r="CF432" s="94">
        <f t="shared" si="338"/>
        <v>40.5</v>
      </c>
      <c r="CG432" s="94">
        <f t="shared" si="339"/>
        <v>48.5</v>
      </c>
      <c r="CH432" s="94">
        <f t="shared" si="340"/>
        <v>55.5</v>
      </c>
      <c r="CI432" s="94">
        <f t="shared" si="341"/>
        <v>63</v>
      </c>
      <c r="CK432" s="95">
        <v>7090</v>
      </c>
      <c r="CL432" s="162">
        <f t="shared" si="342"/>
        <v>10.428638253638253</v>
      </c>
      <c r="CM432" s="162">
        <f t="shared" si="343"/>
        <v>13.719452991452989</v>
      </c>
      <c r="CN432" s="162">
        <f t="shared" si="344"/>
        <v>17.149316239316239</v>
      </c>
      <c r="CO432" s="162">
        <f t="shared" si="345"/>
        <v>20.579179487179488</v>
      </c>
      <c r="CP432" s="162">
        <f t="shared" si="346"/>
        <v>23.580309829059829</v>
      </c>
      <c r="CQ432" s="162">
        <f t="shared" si="347"/>
        <v>26.842408026755848</v>
      </c>
    </row>
    <row r="433" spans="1:95" ht="19.5" thickTop="1" thickBot="1">
      <c r="A433" s="70">
        <v>7140</v>
      </c>
      <c r="B433" s="70">
        <v>108.80500000000001</v>
      </c>
      <c r="C433" s="70">
        <v>107.026</v>
      </c>
      <c r="D433" s="70">
        <v>101.989</v>
      </c>
      <c r="E433" s="70">
        <v>5.5490000000000004</v>
      </c>
      <c r="G433" s="92">
        <v>1</v>
      </c>
      <c r="H433" s="93">
        <f t="shared" si="348"/>
        <v>17.224828375286041</v>
      </c>
      <c r="O433" s="95">
        <v>7100</v>
      </c>
      <c r="P433" s="94">
        <f t="shared" si="300"/>
        <v>12.842734116733901</v>
      </c>
      <c r="Q433" s="94">
        <f t="shared" si="301"/>
        <v>13.012553335082341</v>
      </c>
      <c r="R433" s="94">
        <f t="shared" si="302"/>
        <v>12.977659269638458</v>
      </c>
      <c r="S433" s="94">
        <f t="shared" si="303"/>
        <v>12.615949640873866</v>
      </c>
      <c r="T433" s="94">
        <f t="shared" si="304"/>
        <v>12.235824669793075</v>
      </c>
      <c r="U433" s="94">
        <f t="shared" si="305"/>
        <v>11.619062479023707</v>
      </c>
      <c r="V433" s="82"/>
      <c r="W433" s="95">
        <v>7100</v>
      </c>
      <c r="X433" s="161">
        <f t="shared" si="313"/>
        <v>8.9623223780015895</v>
      </c>
      <c r="Y433" s="161">
        <f t="shared" si="314"/>
        <v>8.9947818887842867</v>
      </c>
      <c r="Z433" s="161">
        <f t="shared" si="315"/>
        <v>8.8503122384413668</v>
      </c>
      <c r="AA433" s="161">
        <f t="shared" si="316"/>
        <v>8.4507370405832223</v>
      </c>
      <c r="AB433" s="161">
        <f t="shared" si="317"/>
        <v>8.0320452861664062</v>
      </c>
      <c r="AC433" s="161">
        <f t="shared" si="318"/>
        <v>7.4152830953970383</v>
      </c>
      <c r="AD433" s="82"/>
      <c r="AE433" s="82"/>
      <c r="AF433" s="82"/>
      <c r="AG433" s="95">
        <v>7100</v>
      </c>
      <c r="AH433" s="161">
        <f t="shared" si="319"/>
        <v>-11.366770142535472</v>
      </c>
      <c r="AI433" s="161">
        <f t="shared" si="320"/>
        <v>-11.688583790471089</v>
      </c>
      <c r="AJ433" s="161">
        <f t="shared" si="321"/>
        <v>-12.117343862511827</v>
      </c>
      <c r="AK433" s="161">
        <f t="shared" si="322"/>
        <v>-12.641383950561618</v>
      </c>
      <c r="AL433" s="161">
        <f t="shared" si="323"/>
        <v>-13.178078415737613</v>
      </c>
      <c r="AM433" s="161">
        <f t="shared" si="324"/>
        <v>-13.844181581768529</v>
      </c>
      <c r="AN433" s="81"/>
      <c r="AO433" s="81"/>
      <c r="AP433" s="95">
        <v>7100</v>
      </c>
      <c r="AQ433" s="94">
        <f t="shared" si="306"/>
        <v>116.272590756117</v>
      </c>
      <c r="AR433" s="94">
        <f t="shared" si="307"/>
        <v>201.23139381111986</v>
      </c>
      <c r="AS433" s="94">
        <f t="shared" si="308"/>
        <v>314.42405282987477</v>
      </c>
      <c r="AT433" s="94">
        <f t="shared" si="309"/>
        <v>452.77063607501964</v>
      </c>
      <c r="AU433" s="94">
        <f t="shared" si="310"/>
        <v>594.45797488148207</v>
      </c>
      <c r="AV433" s="94">
        <f t="shared" si="311"/>
        <v>770.30921071364412</v>
      </c>
      <c r="AW433" s="81"/>
      <c r="AX433" s="95">
        <v>7100</v>
      </c>
      <c r="AY433" s="99">
        <f>'Max limit'!AX433*Input!PrimaryDrive_ratio*Input!Gear1_ratio*Input!FinalDrive_ratio</f>
        <v>626.60083160083161</v>
      </c>
      <c r="AZ433" s="99">
        <f t="shared" si="325"/>
        <v>10.443347193347194</v>
      </c>
      <c r="BA433" s="99">
        <f>AZ433*Input!$N$23</f>
        <v>24573.175059251556</v>
      </c>
      <c r="BB433" s="97">
        <f t="shared" si="312"/>
        <v>24.573175059251557</v>
      </c>
      <c r="BC433" s="95">
        <v>7100</v>
      </c>
      <c r="BD433" s="99">
        <f>'Max limit'!AX433*Input!PrimaryDrive_ratio*Input!Gear2_ratio*Input!FinalDrive_ratio</f>
        <v>824.32820512820513</v>
      </c>
      <c r="BE433" s="99">
        <f t="shared" si="326"/>
        <v>13.738803418803419</v>
      </c>
      <c r="BF433" s="99">
        <f>BE433*Input!$N$23</f>
        <v>32327.376966837601</v>
      </c>
      <c r="BG433" s="100">
        <f t="shared" si="327"/>
        <v>32.327376966837598</v>
      </c>
      <c r="BH433" s="95">
        <v>7100</v>
      </c>
      <c r="BI433" s="99">
        <f>'Max limit'!AX433*Input!PrimaryDrive_ratio*Input!Gear3_ratio*Input!FinalDrive_ratio</f>
        <v>1030.4102564102564</v>
      </c>
      <c r="BJ433" s="99">
        <f t="shared" si="328"/>
        <v>17.173504273504271</v>
      </c>
      <c r="BK433" s="99">
        <f>BJ433*Input!$N$23</f>
        <v>40409.221208546995</v>
      </c>
      <c r="BL433" s="100">
        <f t="shared" si="329"/>
        <v>40.409221208546995</v>
      </c>
      <c r="BM433" s="95">
        <v>7100</v>
      </c>
      <c r="BN433" s="99">
        <f>'Max limit'!AX433*Input!PrimaryDrive_ratio*Input!Gear4_ratio*Input!FinalDrive_ratio</f>
        <v>1236.4923076923076</v>
      </c>
      <c r="BO433" s="99">
        <f t="shared" si="330"/>
        <v>20.608205128205125</v>
      </c>
      <c r="BP433" s="99">
        <f>BO433*Input!$N$23</f>
        <v>48491.065450256392</v>
      </c>
      <c r="BQ433" s="100">
        <f t="shared" si="331"/>
        <v>48.491065450256393</v>
      </c>
      <c r="BR433" s="95">
        <v>7100</v>
      </c>
      <c r="BS433" s="99">
        <f>'Max limit'!AX433*Input!PrimaryDrive_ratio*Input!Gear5_ratio*Input!FinalDrive_ratio</f>
        <v>1416.8141025641025</v>
      </c>
      <c r="BT433" s="99">
        <f t="shared" si="332"/>
        <v>23.613568376068375</v>
      </c>
      <c r="BU433" s="99">
        <f>BT433*Input!$N$23</f>
        <v>55562.679161752123</v>
      </c>
      <c r="BV433" s="100">
        <f t="shared" si="333"/>
        <v>55.562679161752122</v>
      </c>
      <c r="BW433" s="95">
        <v>7100</v>
      </c>
      <c r="BX433" s="99">
        <f>'Max limit'!AX433*Input!PrimaryDrive_ratio*Input!Gear6_ratio*Input!FinalDrive_ratio</f>
        <v>1612.8160535117056</v>
      </c>
      <c r="BY433" s="99">
        <f t="shared" si="334"/>
        <v>26.880267558528427</v>
      </c>
      <c r="BZ433" s="99">
        <f>BY433*Input!$N$23</f>
        <v>63249.215804682259</v>
      </c>
      <c r="CA433" s="100">
        <f t="shared" si="335"/>
        <v>63.249215804682258</v>
      </c>
      <c r="CC433" s="95">
        <v>7100</v>
      </c>
      <c r="CD433" s="94">
        <f t="shared" si="336"/>
        <v>24.5</v>
      </c>
      <c r="CE433" s="94">
        <f t="shared" si="337"/>
        <v>32.5</v>
      </c>
      <c r="CF433" s="94">
        <f t="shared" si="338"/>
        <v>40.5</v>
      </c>
      <c r="CG433" s="94">
        <f t="shared" si="339"/>
        <v>48.5</v>
      </c>
      <c r="CH433" s="94">
        <f t="shared" si="340"/>
        <v>55.5</v>
      </c>
      <c r="CI433" s="94">
        <f t="shared" si="341"/>
        <v>63</v>
      </c>
      <c r="CK433" s="95">
        <v>7100</v>
      </c>
      <c r="CL433" s="162">
        <f t="shared" si="342"/>
        <v>10.443347193347194</v>
      </c>
      <c r="CM433" s="162">
        <f t="shared" si="343"/>
        <v>13.738803418803419</v>
      </c>
      <c r="CN433" s="162">
        <f t="shared" si="344"/>
        <v>17.173504273504271</v>
      </c>
      <c r="CO433" s="162">
        <f t="shared" si="345"/>
        <v>20.608205128205125</v>
      </c>
      <c r="CP433" s="162">
        <f t="shared" si="346"/>
        <v>23.613568376068375</v>
      </c>
      <c r="CQ433" s="162">
        <f t="shared" si="347"/>
        <v>26.880267558528427</v>
      </c>
    </row>
    <row r="434" spans="1:95" ht="19.5" thickTop="1" thickBot="1">
      <c r="A434" s="70">
        <v>7150</v>
      </c>
      <c r="B434" s="70">
        <v>109.069</v>
      </c>
      <c r="C434" s="70">
        <v>107.136</v>
      </c>
      <c r="D434" s="70">
        <v>102.236</v>
      </c>
      <c r="E434" s="70">
        <v>5.5640000000000001</v>
      </c>
      <c r="G434" s="92">
        <v>1</v>
      </c>
      <c r="H434" s="93">
        <f t="shared" si="348"/>
        <v>17.270022883295194</v>
      </c>
      <c r="O434" s="95">
        <v>7110</v>
      </c>
      <c r="P434" s="94">
        <f t="shared" si="300"/>
        <v>12.841672995656182</v>
      </c>
      <c r="Q434" s="94">
        <f t="shared" si="301"/>
        <v>13.01065185953231</v>
      </c>
      <c r="R434" s="94">
        <f t="shared" si="302"/>
        <v>12.974607185303892</v>
      </c>
      <c r="S434" s="94">
        <f t="shared" si="303"/>
        <v>12.611514318317942</v>
      </c>
      <c r="T434" s="94">
        <f t="shared" si="304"/>
        <v>12.229947464571275</v>
      </c>
      <c r="U434" s="94">
        <f t="shared" si="305"/>
        <v>11.6114466920263</v>
      </c>
      <c r="V434" s="82"/>
      <c r="W434" s="95">
        <v>7110</v>
      </c>
      <c r="X434" s="161">
        <f t="shared" si="313"/>
        <v>8.961261256923871</v>
      </c>
      <c r="Y434" s="161">
        <f t="shared" si="314"/>
        <v>8.9928804132342552</v>
      </c>
      <c r="Z434" s="161">
        <f t="shared" si="315"/>
        <v>8.8472601541067988</v>
      </c>
      <c r="AA434" s="161">
        <f t="shared" si="316"/>
        <v>8.4463017180272999</v>
      </c>
      <c r="AB434" s="161">
        <f t="shared" si="317"/>
        <v>8.0261680809446059</v>
      </c>
      <c r="AC434" s="161">
        <f t="shared" si="318"/>
        <v>7.4076673083996303</v>
      </c>
      <c r="AD434" s="82"/>
      <c r="AE434" s="82"/>
      <c r="AF434" s="82"/>
      <c r="AG434" s="95">
        <v>7110</v>
      </c>
      <c r="AH434" s="161">
        <f t="shared" si="319"/>
        <v>-11.368011654196401</v>
      </c>
      <c r="AI434" s="161">
        <f t="shared" si="320"/>
        <v>-11.690732457842625</v>
      </c>
      <c r="AJ434" s="161">
        <f t="shared" si="321"/>
        <v>-12.12070115527985</v>
      </c>
      <c r="AK434" s="161">
        <f t="shared" si="322"/>
        <v>-12.646218452147572</v>
      </c>
      <c r="AL434" s="161">
        <f t="shared" si="323"/>
        <v>-13.184425797377157</v>
      </c>
      <c r="AM434" s="161">
        <f t="shared" si="324"/>
        <v>-13.85240663172573</v>
      </c>
      <c r="AN434" s="81"/>
      <c r="AO434" s="81"/>
      <c r="AP434" s="95">
        <v>7110</v>
      </c>
      <c r="AQ434" s="94">
        <f t="shared" si="306"/>
        <v>116.6003498346023</v>
      </c>
      <c r="AR434" s="94">
        <f t="shared" si="307"/>
        <v>201.79864199720518</v>
      </c>
      <c r="AS434" s="94">
        <f t="shared" si="308"/>
        <v>315.31037812063306</v>
      </c>
      <c r="AT434" s="94">
        <f t="shared" si="309"/>
        <v>454.04694449371164</v>
      </c>
      <c r="AU434" s="94">
        <f t="shared" si="310"/>
        <v>596.13368363432187</v>
      </c>
      <c r="AV434" s="94">
        <f t="shared" si="311"/>
        <v>772.48062390234509</v>
      </c>
      <c r="AW434" s="81"/>
      <c r="AX434" s="95">
        <v>7110</v>
      </c>
      <c r="AY434" s="99">
        <f>'Max limit'!AX434*Input!PrimaryDrive_ratio*Input!Gear1_ratio*Input!FinalDrive_ratio</f>
        <v>627.483367983368</v>
      </c>
      <c r="AZ434" s="99">
        <f t="shared" si="325"/>
        <v>10.458056133056134</v>
      </c>
      <c r="BA434" s="99">
        <f>AZ434*Input!$N$23</f>
        <v>24607.785164968813</v>
      </c>
      <c r="BB434" s="97">
        <f t="shared" si="312"/>
        <v>24.607785164968814</v>
      </c>
      <c r="BC434" s="95">
        <v>7110</v>
      </c>
      <c r="BD434" s="99">
        <f>'Max limit'!AX434*Input!PrimaryDrive_ratio*Input!Gear2_ratio*Input!FinalDrive_ratio</f>
        <v>825.48923076923074</v>
      </c>
      <c r="BE434" s="99">
        <f t="shared" si="326"/>
        <v>13.758153846153846</v>
      </c>
      <c r="BF434" s="99">
        <f>BE434*Input!$N$23</f>
        <v>32372.908483692299</v>
      </c>
      <c r="BG434" s="100">
        <f t="shared" si="327"/>
        <v>32.372908483692299</v>
      </c>
      <c r="BH434" s="95">
        <v>7110</v>
      </c>
      <c r="BI434" s="99">
        <f>'Max limit'!AX434*Input!PrimaryDrive_ratio*Input!Gear3_ratio*Input!FinalDrive_ratio</f>
        <v>1031.8615384615384</v>
      </c>
      <c r="BJ434" s="99">
        <f t="shared" si="328"/>
        <v>17.197692307692307</v>
      </c>
      <c r="BK434" s="99">
        <f>BJ434*Input!$N$23</f>
        <v>40466.135604615374</v>
      </c>
      <c r="BL434" s="100">
        <f t="shared" si="329"/>
        <v>40.466135604615374</v>
      </c>
      <c r="BM434" s="95">
        <v>7110</v>
      </c>
      <c r="BN434" s="99">
        <f>'Max limit'!AX434*Input!PrimaryDrive_ratio*Input!Gear4_ratio*Input!FinalDrive_ratio</f>
        <v>1238.2338461538461</v>
      </c>
      <c r="BO434" s="99">
        <f t="shared" si="330"/>
        <v>20.637230769230769</v>
      </c>
      <c r="BP434" s="99">
        <f>BO434*Input!$N$23</f>
        <v>48559.362725538449</v>
      </c>
      <c r="BQ434" s="100">
        <f t="shared" si="331"/>
        <v>48.559362725538449</v>
      </c>
      <c r="BR434" s="95">
        <v>7110</v>
      </c>
      <c r="BS434" s="99">
        <f>'Max limit'!AX434*Input!PrimaryDrive_ratio*Input!Gear5_ratio*Input!FinalDrive_ratio</f>
        <v>1418.8096153846154</v>
      </c>
      <c r="BT434" s="99">
        <f t="shared" si="332"/>
        <v>23.646826923076922</v>
      </c>
      <c r="BU434" s="99">
        <f>BT434*Input!$N$23</f>
        <v>55640.936456346142</v>
      </c>
      <c r="BV434" s="100">
        <f t="shared" si="333"/>
        <v>55.640936456346139</v>
      </c>
      <c r="BW434" s="95">
        <v>7110</v>
      </c>
      <c r="BX434" s="99">
        <f>'Max limit'!AX434*Input!PrimaryDrive_ratio*Input!Gear6_ratio*Input!FinalDrive_ratio</f>
        <v>1615.08762541806</v>
      </c>
      <c r="BY434" s="99">
        <f t="shared" si="334"/>
        <v>26.918127090301002</v>
      </c>
      <c r="BZ434" s="99">
        <f>BY434*Input!$N$23</f>
        <v>63338.299207224067</v>
      </c>
      <c r="CA434" s="100">
        <f t="shared" si="335"/>
        <v>63.338299207224068</v>
      </c>
      <c r="CC434" s="95">
        <v>7110</v>
      </c>
      <c r="CD434" s="94">
        <f t="shared" si="336"/>
        <v>24.5</v>
      </c>
      <c r="CE434" s="94">
        <f t="shared" si="337"/>
        <v>32.5</v>
      </c>
      <c r="CF434" s="94">
        <f t="shared" si="338"/>
        <v>40.5</v>
      </c>
      <c r="CG434" s="94">
        <f t="shared" si="339"/>
        <v>48.5</v>
      </c>
      <c r="CH434" s="94">
        <f t="shared" si="340"/>
        <v>55.5</v>
      </c>
      <c r="CI434" s="94">
        <f t="shared" si="341"/>
        <v>63.5</v>
      </c>
      <c r="CK434" s="95">
        <v>7110</v>
      </c>
      <c r="CL434" s="162">
        <f t="shared" si="342"/>
        <v>10.458056133056134</v>
      </c>
      <c r="CM434" s="162">
        <f t="shared" si="343"/>
        <v>13.758153846153846</v>
      </c>
      <c r="CN434" s="162">
        <f t="shared" si="344"/>
        <v>17.197692307692307</v>
      </c>
      <c r="CO434" s="162">
        <f t="shared" si="345"/>
        <v>20.637230769230769</v>
      </c>
      <c r="CP434" s="162">
        <f t="shared" si="346"/>
        <v>23.646826923076922</v>
      </c>
      <c r="CQ434" s="162">
        <f t="shared" si="347"/>
        <v>26.918127090301002</v>
      </c>
    </row>
    <row r="435" spans="1:95" ht="19.5" thickTop="1" thickBot="1">
      <c r="A435" s="70">
        <v>7160</v>
      </c>
      <c r="B435" s="70">
        <v>109.33799999999999</v>
      </c>
      <c r="C435" s="70">
        <v>107.25</v>
      </c>
      <c r="D435" s="70">
        <v>102.488</v>
      </c>
      <c r="E435" s="70">
        <v>5.5780000000000003</v>
      </c>
      <c r="G435" s="92">
        <v>1</v>
      </c>
      <c r="H435" s="93">
        <f t="shared" si="348"/>
        <v>17.315217391304348</v>
      </c>
      <c r="O435" s="95">
        <v>7120</v>
      </c>
      <c r="P435" s="94">
        <f t="shared" si="300"/>
        <v>12.840610381093486</v>
      </c>
      <c r="Q435" s="94">
        <f t="shared" si="301"/>
        <v>13.008747707732384</v>
      </c>
      <c r="R435" s="94">
        <f t="shared" si="302"/>
        <v>12.971550805284126</v>
      </c>
      <c r="S435" s="94">
        <f t="shared" si="303"/>
        <v>12.607072753224998</v>
      </c>
      <c r="T435" s="94">
        <f t="shared" si="304"/>
        <v>12.224061987420942</v>
      </c>
      <c r="U435" s="94">
        <f t="shared" si="305"/>
        <v>11.603820186116863</v>
      </c>
      <c r="V435" s="82"/>
      <c r="W435" s="95">
        <v>7120</v>
      </c>
      <c r="X435" s="161">
        <f t="shared" si="313"/>
        <v>8.9601986423611759</v>
      </c>
      <c r="Y435" s="161">
        <f t="shared" si="314"/>
        <v>8.9909762614343283</v>
      </c>
      <c r="Z435" s="161">
        <f t="shared" si="315"/>
        <v>8.844203774087033</v>
      </c>
      <c r="AA435" s="161">
        <f t="shared" si="316"/>
        <v>8.4418601529343533</v>
      </c>
      <c r="AB435" s="161">
        <f t="shared" si="317"/>
        <v>8.0202826037942732</v>
      </c>
      <c r="AC435" s="161">
        <f t="shared" si="318"/>
        <v>7.4000408024901931</v>
      </c>
      <c r="AD435" s="82"/>
      <c r="AE435" s="82"/>
      <c r="AF435" s="82"/>
      <c r="AG435" s="95">
        <v>7120</v>
      </c>
      <c r="AH435" s="161">
        <f t="shared" si="319"/>
        <v>-11.369254913234755</v>
      </c>
      <c r="AI435" s="161">
        <f t="shared" si="320"/>
        <v>-11.692884149376541</v>
      </c>
      <c r="AJ435" s="161">
        <f t="shared" si="321"/>
        <v>-12.124063173301595</v>
      </c>
      <c r="AK435" s="161">
        <f t="shared" si="322"/>
        <v>-12.651059758098885</v>
      </c>
      <c r="AL435" s="161">
        <f t="shared" si="323"/>
        <v>-13.190782112699516</v>
      </c>
      <c r="AM435" s="161">
        <f t="shared" si="324"/>
        <v>-13.860643258107922</v>
      </c>
      <c r="AN435" s="81"/>
      <c r="AO435" s="81"/>
      <c r="AP435" s="95">
        <v>7120</v>
      </c>
      <c r="AQ435" s="94">
        <f t="shared" si="306"/>
        <v>116.92857022072795</v>
      </c>
      <c r="AR435" s="94">
        <f t="shared" si="307"/>
        <v>202.366688562159</v>
      </c>
      <c r="AS435" s="94">
        <f t="shared" si="308"/>
        <v>316.19795087837338</v>
      </c>
      <c r="AT435" s="94">
        <f t="shared" si="309"/>
        <v>455.32504926485797</v>
      </c>
      <c r="AU435" s="94">
        <f t="shared" si="310"/>
        <v>597.81175087942495</v>
      </c>
      <c r="AV435" s="94">
        <f t="shared" si="311"/>
        <v>774.65509326724384</v>
      </c>
      <c r="AW435" s="81"/>
      <c r="AX435" s="95">
        <v>7120</v>
      </c>
      <c r="AY435" s="99">
        <f>'Max limit'!AX435*Input!PrimaryDrive_ratio*Input!Gear1_ratio*Input!FinalDrive_ratio</f>
        <v>628.36590436590438</v>
      </c>
      <c r="AZ435" s="99">
        <f t="shared" si="325"/>
        <v>10.472765072765073</v>
      </c>
      <c r="BA435" s="99">
        <f>AZ435*Input!$N$23</f>
        <v>24642.395270686065</v>
      </c>
      <c r="BB435" s="97">
        <f t="shared" si="312"/>
        <v>24.642395270686066</v>
      </c>
      <c r="BC435" s="95">
        <v>7120</v>
      </c>
      <c r="BD435" s="99">
        <f>'Max limit'!AX435*Input!PrimaryDrive_ratio*Input!Gear2_ratio*Input!FinalDrive_ratio</f>
        <v>826.65025641025636</v>
      </c>
      <c r="BE435" s="99">
        <f t="shared" si="326"/>
        <v>13.777504273504272</v>
      </c>
      <c r="BF435" s="99">
        <f>BE435*Input!$N$23</f>
        <v>32418.440000546998</v>
      </c>
      <c r="BG435" s="100">
        <f t="shared" si="327"/>
        <v>32.418440000547001</v>
      </c>
      <c r="BH435" s="95">
        <v>7120</v>
      </c>
      <c r="BI435" s="99">
        <f>'Max limit'!AX435*Input!PrimaryDrive_ratio*Input!Gear3_ratio*Input!FinalDrive_ratio</f>
        <v>1033.3128205128203</v>
      </c>
      <c r="BJ435" s="99">
        <f t="shared" si="328"/>
        <v>17.22188034188034</v>
      </c>
      <c r="BK435" s="99">
        <f>BJ435*Input!$N$23</f>
        <v>40523.050000683746</v>
      </c>
      <c r="BL435" s="100">
        <f t="shared" si="329"/>
        <v>40.523050000683746</v>
      </c>
      <c r="BM435" s="95">
        <v>7120</v>
      </c>
      <c r="BN435" s="99">
        <f>'Max limit'!AX435*Input!PrimaryDrive_ratio*Input!Gear4_ratio*Input!FinalDrive_ratio</f>
        <v>1239.9753846153847</v>
      </c>
      <c r="BO435" s="99">
        <f t="shared" si="330"/>
        <v>20.666256410256413</v>
      </c>
      <c r="BP435" s="99">
        <f>BO435*Input!$N$23</f>
        <v>48627.660000820513</v>
      </c>
      <c r="BQ435" s="100">
        <f t="shared" si="331"/>
        <v>48.627660000820512</v>
      </c>
      <c r="BR435" s="95">
        <v>7120</v>
      </c>
      <c r="BS435" s="99">
        <f>'Max limit'!AX435*Input!PrimaryDrive_ratio*Input!Gear5_ratio*Input!FinalDrive_ratio</f>
        <v>1420.8051282051281</v>
      </c>
      <c r="BT435" s="99">
        <f t="shared" si="332"/>
        <v>23.680085470085469</v>
      </c>
      <c r="BU435" s="99">
        <f>BT435*Input!$N$23</f>
        <v>55719.193750940161</v>
      </c>
      <c r="BV435" s="100">
        <f t="shared" si="333"/>
        <v>55.719193750940164</v>
      </c>
      <c r="BW435" s="95">
        <v>7120</v>
      </c>
      <c r="BX435" s="99">
        <f>'Max limit'!AX435*Input!PrimaryDrive_ratio*Input!Gear6_ratio*Input!FinalDrive_ratio</f>
        <v>1617.3591973244147</v>
      </c>
      <c r="BY435" s="99">
        <f t="shared" si="334"/>
        <v>26.955986622073578</v>
      </c>
      <c r="BZ435" s="99">
        <f>BY435*Input!$N$23</f>
        <v>63427.382609765875</v>
      </c>
      <c r="CA435" s="100">
        <f t="shared" si="335"/>
        <v>63.427382609765871</v>
      </c>
      <c r="CC435" s="95">
        <v>7120</v>
      </c>
      <c r="CD435" s="94">
        <f t="shared" si="336"/>
        <v>24.5</v>
      </c>
      <c r="CE435" s="94">
        <f t="shared" si="337"/>
        <v>32.5</v>
      </c>
      <c r="CF435" s="94">
        <f t="shared" si="338"/>
        <v>40.5</v>
      </c>
      <c r="CG435" s="94">
        <f t="shared" si="339"/>
        <v>48.5</v>
      </c>
      <c r="CH435" s="94">
        <f t="shared" si="340"/>
        <v>55.5</v>
      </c>
      <c r="CI435" s="94">
        <f t="shared" si="341"/>
        <v>63.5</v>
      </c>
      <c r="CK435" s="95">
        <v>7120</v>
      </c>
      <c r="CL435" s="162">
        <f t="shared" si="342"/>
        <v>10.472765072765073</v>
      </c>
      <c r="CM435" s="162">
        <f t="shared" si="343"/>
        <v>13.777504273504272</v>
      </c>
      <c r="CN435" s="162">
        <f t="shared" si="344"/>
        <v>17.22188034188034</v>
      </c>
      <c r="CO435" s="162">
        <f t="shared" si="345"/>
        <v>20.666256410256413</v>
      </c>
      <c r="CP435" s="162">
        <f t="shared" si="346"/>
        <v>23.680085470085469</v>
      </c>
      <c r="CQ435" s="162">
        <f t="shared" si="347"/>
        <v>26.955986622073578</v>
      </c>
    </row>
    <row r="436" spans="1:95" ht="19.5" thickTop="1" thickBot="1">
      <c r="A436" s="70">
        <v>7170</v>
      </c>
      <c r="B436" s="70">
        <v>109.607</v>
      </c>
      <c r="C436" s="70">
        <v>107.364</v>
      </c>
      <c r="D436" s="70">
        <v>102.74</v>
      </c>
      <c r="E436" s="70">
        <v>5.5919999999999996</v>
      </c>
      <c r="G436" s="92">
        <v>1</v>
      </c>
      <c r="H436" s="93">
        <f t="shared" si="348"/>
        <v>17.360411899313501</v>
      </c>
      <c r="O436" s="95">
        <v>7130</v>
      </c>
      <c r="P436" s="94">
        <f t="shared" si="300"/>
        <v>12.83954627304581</v>
      </c>
      <c r="Q436" s="94">
        <f t="shared" si="301"/>
        <v>13.006840879682564</v>
      </c>
      <c r="R436" s="94">
        <f t="shared" si="302"/>
        <v>12.968490129579159</v>
      </c>
      <c r="S436" s="94">
        <f t="shared" si="303"/>
        <v>12.602624945595027</v>
      </c>
      <c r="T436" s="94">
        <f t="shared" si="304"/>
        <v>12.218168238342079</v>
      </c>
      <c r="U436" s="94">
        <f t="shared" si="305"/>
        <v>11.596182961295396</v>
      </c>
      <c r="V436" s="82"/>
      <c r="W436" s="95">
        <v>7130</v>
      </c>
      <c r="X436" s="161">
        <f t="shared" si="313"/>
        <v>8.9591345343135007</v>
      </c>
      <c r="Y436" s="161">
        <f t="shared" si="314"/>
        <v>8.9890694333845094</v>
      </c>
      <c r="Z436" s="161">
        <f t="shared" si="315"/>
        <v>8.8411430983820658</v>
      </c>
      <c r="AA436" s="161">
        <f t="shared" si="316"/>
        <v>8.4374123453043843</v>
      </c>
      <c r="AB436" s="161">
        <f t="shared" si="317"/>
        <v>8.0143888547154081</v>
      </c>
      <c r="AC436" s="161">
        <f t="shared" si="318"/>
        <v>7.3924035776687278</v>
      </c>
      <c r="AD436" s="82"/>
      <c r="AE436" s="82"/>
      <c r="AF436" s="82"/>
      <c r="AG436" s="95">
        <v>7130</v>
      </c>
      <c r="AH436" s="161">
        <f t="shared" si="319"/>
        <v>-11.370499919650536</v>
      </c>
      <c r="AI436" s="161">
        <f t="shared" si="320"/>
        <v>-11.695038865072837</v>
      </c>
      <c r="AJ436" s="161">
        <f t="shared" si="321"/>
        <v>-12.127429916577059</v>
      </c>
      <c r="AK436" s="161">
        <f t="shared" si="322"/>
        <v>-12.655907868415552</v>
      </c>
      <c r="AL436" s="161">
        <f t="shared" si="323"/>
        <v>-13.197147361704689</v>
      </c>
      <c r="AM436" s="161">
        <f t="shared" si="324"/>
        <v>-13.868891460915107</v>
      </c>
      <c r="AN436" s="81"/>
      <c r="AO436" s="81"/>
      <c r="AP436" s="95">
        <v>7130</v>
      </c>
      <c r="AQ436" s="94">
        <f t="shared" si="306"/>
        <v>117.25725191449401</v>
      </c>
      <c r="AR436" s="94">
        <f t="shared" si="307"/>
        <v>202.9355335059814</v>
      </c>
      <c r="AS436" s="94">
        <f t="shared" si="308"/>
        <v>317.08677110309583</v>
      </c>
      <c r="AT436" s="94">
        <f t="shared" si="309"/>
        <v>456.60495038845824</v>
      </c>
      <c r="AU436" s="94">
        <f t="shared" si="310"/>
        <v>599.4921766167904</v>
      </c>
      <c r="AV436" s="94">
        <f t="shared" si="311"/>
        <v>776.8326188083405</v>
      </c>
      <c r="AW436" s="81"/>
      <c r="AX436" s="95">
        <v>7130</v>
      </c>
      <c r="AY436" s="99">
        <f>'Max limit'!AX436*Input!PrimaryDrive_ratio*Input!Gear1_ratio*Input!FinalDrive_ratio</f>
        <v>629.24844074844066</v>
      </c>
      <c r="AZ436" s="99">
        <f t="shared" si="325"/>
        <v>10.487474012474012</v>
      </c>
      <c r="BA436" s="99">
        <f>AZ436*Input!$N$23</f>
        <v>24677.005376403322</v>
      </c>
      <c r="BB436" s="97">
        <f t="shared" si="312"/>
        <v>24.677005376403322</v>
      </c>
      <c r="BC436" s="95">
        <v>7130</v>
      </c>
      <c r="BD436" s="99">
        <f>'Max limit'!AX436*Input!PrimaryDrive_ratio*Input!Gear2_ratio*Input!FinalDrive_ratio</f>
        <v>827.81128205128198</v>
      </c>
      <c r="BE436" s="99">
        <f t="shared" si="326"/>
        <v>13.7968547008547</v>
      </c>
      <c r="BF436" s="99">
        <f>BE436*Input!$N$23</f>
        <v>32463.971517401704</v>
      </c>
      <c r="BG436" s="100">
        <f t="shared" si="327"/>
        <v>32.463971517401703</v>
      </c>
      <c r="BH436" s="95">
        <v>7130</v>
      </c>
      <c r="BI436" s="99">
        <f>'Max limit'!AX436*Input!PrimaryDrive_ratio*Input!Gear3_ratio*Input!FinalDrive_ratio</f>
        <v>1034.7641025641026</v>
      </c>
      <c r="BJ436" s="99">
        <f t="shared" si="328"/>
        <v>17.246068376068376</v>
      </c>
      <c r="BK436" s="99">
        <f>BJ436*Input!$N$23</f>
        <v>40579.964396752126</v>
      </c>
      <c r="BL436" s="100">
        <f t="shared" si="329"/>
        <v>40.579964396752125</v>
      </c>
      <c r="BM436" s="95">
        <v>7130</v>
      </c>
      <c r="BN436" s="99">
        <f>'Max limit'!AX436*Input!PrimaryDrive_ratio*Input!Gear4_ratio*Input!FinalDrive_ratio</f>
        <v>1241.7169230769232</v>
      </c>
      <c r="BO436" s="99">
        <f t="shared" si="330"/>
        <v>20.695282051282053</v>
      </c>
      <c r="BP436" s="99">
        <f>BO436*Input!$N$23</f>
        <v>48695.957276102563</v>
      </c>
      <c r="BQ436" s="100">
        <f t="shared" si="331"/>
        <v>48.695957276102561</v>
      </c>
      <c r="BR436" s="95">
        <v>7130</v>
      </c>
      <c r="BS436" s="99">
        <f>'Max limit'!AX436*Input!PrimaryDrive_ratio*Input!Gear5_ratio*Input!FinalDrive_ratio</f>
        <v>1422.8006410256407</v>
      </c>
      <c r="BT436" s="99">
        <f t="shared" si="332"/>
        <v>23.713344017094013</v>
      </c>
      <c r="BU436" s="99">
        <f>BT436*Input!$N$23</f>
        <v>55797.451045534166</v>
      </c>
      <c r="BV436" s="100">
        <f t="shared" si="333"/>
        <v>55.797451045534167</v>
      </c>
      <c r="BW436" s="95">
        <v>7130</v>
      </c>
      <c r="BX436" s="99">
        <f>'Max limit'!AX436*Input!PrimaryDrive_ratio*Input!Gear6_ratio*Input!FinalDrive_ratio</f>
        <v>1619.6307692307689</v>
      </c>
      <c r="BY436" s="99">
        <f t="shared" si="334"/>
        <v>26.99384615384615</v>
      </c>
      <c r="BZ436" s="99">
        <f>BY436*Input!$N$23</f>
        <v>63516.466012307668</v>
      </c>
      <c r="CA436" s="100">
        <f t="shared" si="335"/>
        <v>63.516466012307667</v>
      </c>
      <c r="CC436" s="95">
        <v>7130</v>
      </c>
      <c r="CD436" s="94">
        <f t="shared" si="336"/>
        <v>24.5</v>
      </c>
      <c r="CE436" s="94">
        <f t="shared" si="337"/>
        <v>32.5</v>
      </c>
      <c r="CF436" s="94">
        <f t="shared" si="338"/>
        <v>40.5</v>
      </c>
      <c r="CG436" s="94">
        <f t="shared" si="339"/>
        <v>48.5</v>
      </c>
      <c r="CH436" s="94">
        <f t="shared" si="340"/>
        <v>56</v>
      </c>
      <c r="CI436" s="94">
        <f t="shared" si="341"/>
        <v>63.5</v>
      </c>
      <c r="CK436" s="95">
        <v>7130</v>
      </c>
      <c r="CL436" s="162">
        <f t="shared" si="342"/>
        <v>10.487474012474012</v>
      </c>
      <c r="CM436" s="162">
        <f t="shared" si="343"/>
        <v>13.7968547008547</v>
      </c>
      <c r="CN436" s="162">
        <f t="shared" si="344"/>
        <v>17.246068376068376</v>
      </c>
      <c r="CO436" s="162">
        <f t="shared" si="345"/>
        <v>20.695282051282053</v>
      </c>
      <c r="CP436" s="162">
        <f t="shared" si="346"/>
        <v>23.713344017094013</v>
      </c>
      <c r="CQ436" s="162">
        <f t="shared" si="347"/>
        <v>26.99384615384615</v>
      </c>
    </row>
    <row r="437" spans="1:95" ht="19.5" thickTop="1" thickBot="1">
      <c r="A437" s="70">
        <v>7180</v>
      </c>
      <c r="B437" s="70">
        <v>109.883</v>
      </c>
      <c r="C437" s="70">
        <v>107.485</v>
      </c>
      <c r="D437" s="70">
        <v>102.999</v>
      </c>
      <c r="E437" s="70">
        <v>5.6050000000000004</v>
      </c>
      <c r="G437" s="92">
        <v>1</v>
      </c>
      <c r="H437" s="93">
        <f t="shared" si="348"/>
        <v>17.405606407322654</v>
      </c>
      <c r="O437" s="95">
        <v>7140</v>
      </c>
      <c r="P437" s="94">
        <f t="shared" si="300"/>
        <v>12.838480671513155</v>
      </c>
      <c r="Q437" s="94">
        <f t="shared" si="301"/>
        <v>13.004931375382849</v>
      </c>
      <c r="R437" s="94">
        <f t="shared" si="302"/>
        <v>12.965425158188991</v>
      </c>
      <c r="S437" s="94">
        <f t="shared" si="303"/>
        <v>12.59817089542803</v>
      </c>
      <c r="T437" s="94">
        <f t="shared" si="304"/>
        <v>12.212266217334681</v>
      </c>
      <c r="U437" s="94">
        <f t="shared" si="305"/>
        <v>11.588535017561897</v>
      </c>
      <c r="V437" s="82"/>
      <c r="W437" s="95">
        <v>7140</v>
      </c>
      <c r="X437" s="161">
        <f t="shared" si="313"/>
        <v>8.9580689327808454</v>
      </c>
      <c r="Y437" s="161">
        <f t="shared" si="314"/>
        <v>8.987159929084795</v>
      </c>
      <c r="Z437" s="161">
        <f t="shared" si="315"/>
        <v>8.8380781269918973</v>
      </c>
      <c r="AA437" s="161">
        <f t="shared" si="316"/>
        <v>8.4329582951373876</v>
      </c>
      <c r="AB437" s="161">
        <f t="shared" si="317"/>
        <v>8.0084868337080124</v>
      </c>
      <c r="AC437" s="161">
        <f t="shared" si="318"/>
        <v>7.384755633935228</v>
      </c>
      <c r="AD437" s="82"/>
      <c r="AE437" s="82"/>
      <c r="AF437" s="82"/>
      <c r="AG437" s="95">
        <v>7140</v>
      </c>
      <c r="AH437" s="161">
        <f t="shared" si="319"/>
        <v>-11.371746673443742</v>
      </c>
      <c r="AI437" s="161">
        <f t="shared" si="320"/>
        <v>-11.697196604931515</v>
      </c>
      <c r="AJ437" s="161">
        <f t="shared" si="321"/>
        <v>-12.130801385106242</v>
      </c>
      <c r="AK437" s="161">
        <f t="shared" si="322"/>
        <v>-12.660762783097576</v>
      </c>
      <c r="AL437" s="161">
        <f t="shared" si="323"/>
        <v>-13.203521544392679</v>
      </c>
      <c r="AM437" s="161">
        <f t="shared" si="324"/>
        <v>-13.877151240147285</v>
      </c>
      <c r="AN437" s="81"/>
      <c r="AO437" s="81"/>
      <c r="AP437" s="95">
        <v>7140</v>
      </c>
      <c r="AQ437" s="94">
        <f t="shared" si="306"/>
        <v>117.58639491590043</v>
      </c>
      <c r="AR437" s="94">
        <f t="shared" si="307"/>
        <v>203.50517682867226</v>
      </c>
      <c r="AS437" s="94">
        <f t="shared" si="308"/>
        <v>317.97683879480047</v>
      </c>
      <c r="AT437" s="94">
        <f t="shared" si="309"/>
        <v>457.88664786451272</v>
      </c>
      <c r="AU437" s="94">
        <f t="shared" si="310"/>
        <v>601.17496084641937</v>
      </c>
      <c r="AV437" s="94">
        <f t="shared" si="311"/>
        <v>779.01320052563551</v>
      </c>
      <c r="AW437" s="81"/>
      <c r="AX437" s="95">
        <v>7140</v>
      </c>
      <c r="AY437" s="99">
        <f>'Max limit'!AX437*Input!PrimaryDrive_ratio*Input!Gear1_ratio*Input!FinalDrive_ratio</f>
        <v>630.13097713097716</v>
      </c>
      <c r="AZ437" s="99">
        <f t="shared" si="325"/>
        <v>10.502182952182952</v>
      </c>
      <c r="BA437" s="99">
        <f>AZ437*Input!$N$23</f>
        <v>24711.615482120578</v>
      </c>
      <c r="BB437" s="97">
        <f t="shared" si="312"/>
        <v>24.711615482120578</v>
      </c>
      <c r="BC437" s="95">
        <v>7140</v>
      </c>
      <c r="BD437" s="99">
        <f>'Max limit'!AX437*Input!PrimaryDrive_ratio*Input!Gear2_ratio*Input!FinalDrive_ratio</f>
        <v>828.97230769230771</v>
      </c>
      <c r="BE437" s="99">
        <f t="shared" si="326"/>
        <v>13.816205128205128</v>
      </c>
      <c r="BF437" s="99">
        <f>BE437*Input!$N$23</f>
        <v>32509.503034256406</v>
      </c>
      <c r="BG437" s="100">
        <f t="shared" si="327"/>
        <v>32.509503034256404</v>
      </c>
      <c r="BH437" s="95">
        <v>7140</v>
      </c>
      <c r="BI437" s="99">
        <f>'Max limit'!AX437*Input!PrimaryDrive_ratio*Input!Gear3_ratio*Input!FinalDrive_ratio</f>
        <v>1036.2153846153847</v>
      </c>
      <c r="BJ437" s="99">
        <f t="shared" si="328"/>
        <v>17.270256410256412</v>
      </c>
      <c r="BK437" s="99">
        <f>BJ437*Input!$N$23</f>
        <v>40636.878792820513</v>
      </c>
      <c r="BL437" s="100">
        <f t="shared" si="329"/>
        <v>40.636878792820511</v>
      </c>
      <c r="BM437" s="95">
        <v>7140</v>
      </c>
      <c r="BN437" s="99">
        <f>'Max limit'!AX437*Input!PrimaryDrive_ratio*Input!Gear4_ratio*Input!FinalDrive_ratio</f>
        <v>1243.4584615384617</v>
      </c>
      <c r="BO437" s="99">
        <f t="shared" si="330"/>
        <v>20.724307692307697</v>
      </c>
      <c r="BP437" s="99">
        <f>BO437*Input!$N$23</f>
        <v>48764.25455138462</v>
      </c>
      <c r="BQ437" s="100">
        <f t="shared" si="331"/>
        <v>48.764254551384617</v>
      </c>
      <c r="BR437" s="95">
        <v>7140</v>
      </c>
      <c r="BS437" s="99">
        <f>'Max limit'!AX437*Input!PrimaryDrive_ratio*Input!Gear5_ratio*Input!FinalDrive_ratio</f>
        <v>1424.7961538461539</v>
      </c>
      <c r="BT437" s="99">
        <f t="shared" si="332"/>
        <v>23.746602564102563</v>
      </c>
      <c r="BU437" s="99">
        <f>BT437*Input!$N$23</f>
        <v>55875.708340128193</v>
      </c>
      <c r="BV437" s="100">
        <f t="shared" si="333"/>
        <v>55.875708340128192</v>
      </c>
      <c r="BW437" s="95">
        <v>7140</v>
      </c>
      <c r="BX437" s="99">
        <f>'Max limit'!AX437*Input!PrimaryDrive_ratio*Input!Gear6_ratio*Input!FinalDrive_ratio</f>
        <v>1621.9023411371236</v>
      </c>
      <c r="BY437" s="99">
        <f t="shared" si="334"/>
        <v>27.031705685618725</v>
      </c>
      <c r="BZ437" s="99">
        <f>BY437*Input!$N$23</f>
        <v>63605.549414849476</v>
      </c>
      <c r="CA437" s="100">
        <f t="shared" si="335"/>
        <v>63.605549414849477</v>
      </c>
      <c r="CC437" s="95">
        <v>7140</v>
      </c>
      <c r="CD437" s="94">
        <f t="shared" si="336"/>
        <v>24.5</v>
      </c>
      <c r="CE437" s="94">
        <f t="shared" si="337"/>
        <v>32.5</v>
      </c>
      <c r="CF437" s="94">
        <f t="shared" si="338"/>
        <v>40.5</v>
      </c>
      <c r="CG437" s="94">
        <f t="shared" si="339"/>
        <v>49</v>
      </c>
      <c r="CH437" s="94">
        <f t="shared" si="340"/>
        <v>56</v>
      </c>
      <c r="CI437" s="94">
        <f t="shared" si="341"/>
        <v>63.5</v>
      </c>
      <c r="CK437" s="95">
        <v>7140</v>
      </c>
      <c r="CL437" s="162">
        <f t="shared" si="342"/>
        <v>10.502182952182952</v>
      </c>
      <c r="CM437" s="162">
        <f t="shared" si="343"/>
        <v>13.816205128205128</v>
      </c>
      <c r="CN437" s="162">
        <f t="shared" si="344"/>
        <v>17.270256410256412</v>
      </c>
      <c r="CO437" s="162">
        <f t="shared" si="345"/>
        <v>20.724307692307697</v>
      </c>
      <c r="CP437" s="162">
        <f t="shared" si="346"/>
        <v>23.746602564102563</v>
      </c>
      <c r="CQ437" s="162">
        <f t="shared" si="347"/>
        <v>27.031705685618725</v>
      </c>
    </row>
    <row r="438" spans="1:95" ht="19.5" thickTop="1" thickBot="1">
      <c r="A438" s="70">
        <v>7190</v>
      </c>
      <c r="B438" s="70">
        <v>110.16200000000001</v>
      </c>
      <c r="C438" s="70">
        <v>107.607</v>
      </c>
      <c r="D438" s="70">
        <v>103.26</v>
      </c>
      <c r="E438" s="70">
        <v>5.6189999999999998</v>
      </c>
      <c r="G438" s="92">
        <v>1</v>
      </c>
      <c r="H438" s="93">
        <f t="shared" si="348"/>
        <v>17.450800915331808</v>
      </c>
      <c r="O438" s="95">
        <v>7150</v>
      </c>
      <c r="P438" s="94">
        <f t="shared" si="300"/>
        <v>12.837413576495521</v>
      </c>
      <c r="Q438" s="94">
        <f t="shared" si="301"/>
        <v>13.003019194833241</v>
      </c>
      <c r="R438" s="94">
        <f t="shared" si="302"/>
        <v>12.962355891113624</v>
      </c>
      <c r="S438" s="94">
        <f t="shared" si="303"/>
        <v>12.593710602724013</v>
      </c>
      <c r="T438" s="94">
        <f t="shared" si="304"/>
        <v>12.206355924398755</v>
      </c>
      <c r="U438" s="94">
        <f t="shared" si="305"/>
        <v>11.580876354916368</v>
      </c>
      <c r="V438" s="82"/>
      <c r="W438" s="95">
        <v>7150</v>
      </c>
      <c r="X438" s="161">
        <f t="shared" si="313"/>
        <v>8.9570018377632117</v>
      </c>
      <c r="Y438" s="161">
        <f t="shared" si="314"/>
        <v>8.9852477485351852</v>
      </c>
      <c r="Z438" s="161">
        <f t="shared" si="315"/>
        <v>8.8350088599165311</v>
      </c>
      <c r="AA438" s="161">
        <f t="shared" si="316"/>
        <v>8.4284980024333702</v>
      </c>
      <c r="AB438" s="161">
        <f t="shared" si="317"/>
        <v>8.0025765407720844</v>
      </c>
      <c r="AC438" s="161">
        <f t="shared" si="318"/>
        <v>7.3770969712897001</v>
      </c>
      <c r="AD438" s="82"/>
      <c r="AE438" s="82"/>
      <c r="AF438" s="82"/>
      <c r="AG438" s="95">
        <v>7150</v>
      </c>
      <c r="AH438" s="161">
        <f t="shared" si="319"/>
        <v>-11.372995174614374</v>
      </c>
      <c r="AI438" s="161">
        <f t="shared" si="320"/>
        <v>-11.699357368952573</v>
      </c>
      <c r="AJ438" s="161">
        <f t="shared" si="321"/>
        <v>-12.134177578889146</v>
      </c>
      <c r="AK438" s="161">
        <f t="shared" si="322"/>
        <v>-12.665624502144958</v>
      </c>
      <c r="AL438" s="161">
        <f t="shared" si="323"/>
        <v>-13.209904660763479</v>
      </c>
      <c r="AM438" s="161">
        <f t="shared" si="324"/>
        <v>-13.885422595804455</v>
      </c>
      <c r="AN438" s="81"/>
      <c r="AO438" s="81"/>
      <c r="AP438" s="95">
        <v>7150</v>
      </c>
      <c r="AQ438" s="94">
        <f t="shared" si="306"/>
        <v>117.91599922494724</v>
      </c>
      <c r="AR438" s="94">
        <f t="shared" si="307"/>
        <v>204.07561853023157</v>
      </c>
      <c r="AS438" s="94">
        <f t="shared" si="308"/>
        <v>318.86815395348674</v>
      </c>
      <c r="AT438" s="94">
        <f t="shared" si="309"/>
        <v>459.17014169302126</v>
      </c>
      <c r="AU438" s="94">
        <f t="shared" si="310"/>
        <v>602.86010356831116</v>
      </c>
      <c r="AV438" s="94">
        <f t="shared" si="311"/>
        <v>781.19683841912854</v>
      </c>
      <c r="AW438" s="81"/>
      <c r="AX438" s="95">
        <v>7150</v>
      </c>
      <c r="AY438" s="99">
        <f>'Max limit'!AX438*Input!PrimaryDrive_ratio*Input!Gear1_ratio*Input!FinalDrive_ratio</f>
        <v>631.01351351351354</v>
      </c>
      <c r="AZ438" s="99">
        <f t="shared" si="325"/>
        <v>10.516891891891893</v>
      </c>
      <c r="BA438" s="99">
        <f>AZ438*Input!$N$23</f>
        <v>24746.225587837835</v>
      </c>
      <c r="BB438" s="97">
        <f t="shared" si="312"/>
        <v>24.746225587837834</v>
      </c>
      <c r="BC438" s="95">
        <v>7150</v>
      </c>
      <c r="BD438" s="99">
        <f>'Max limit'!AX438*Input!PrimaryDrive_ratio*Input!Gear2_ratio*Input!FinalDrive_ratio</f>
        <v>830.13333333333321</v>
      </c>
      <c r="BE438" s="99">
        <f t="shared" si="326"/>
        <v>13.835555555555553</v>
      </c>
      <c r="BF438" s="99">
        <f>BE438*Input!$N$23</f>
        <v>32555.034551111101</v>
      </c>
      <c r="BG438" s="100">
        <f t="shared" si="327"/>
        <v>32.555034551111099</v>
      </c>
      <c r="BH438" s="95">
        <v>7150</v>
      </c>
      <c r="BI438" s="99">
        <f>'Max limit'!AX438*Input!PrimaryDrive_ratio*Input!Gear3_ratio*Input!FinalDrive_ratio</f>
        <v>1037.6666666666665</v>
      </c>
      <c r="BJ438" s="99">
        <f t="shared" si="328"/>
        <v>17.294444444444441</v>
      </c>
      <c r="BK438" s="99">
        <f>BJ438*Input!$N$23</f>
        <v>40693.793188888871</v>
      </c>
      <c r="BL438" s="100">
        <f t="shared" si="329"/>
        <v>40.693793188888868</v>
      </c>
      <c r="BM438" s="95">
        <v>7150</v>
      </c>
      <c r="BN438" s="99">
        <f>'Max limit'!AX438*Input!PrimaryDrive_ratio*Input!Gear4_ratio*Input!FinalDrive_ratio</f>
        <v>1245.2</v>
      </c>
      <c r="BO438" s="99">
        <f t="shared" si="330"/>
        <v>20.753333333333334</v>
      </c>
      <c r="BP438" s="99">
        <f>BO438*Input!$N$23</f>
        <v>48832.551826666662</v>
      </c>
      <c r="BQ438" s="100">
        <f t="shared" si="331"/>
        <v>48.832551826666659</v>
      </c>
      <c r="BR438" s="95">
        <v>7150</v>
      </c>
      <c r="BS438" s="99">
        <f>'Max limit'!AX438*Input!PrimaryDrive_ratio*Input!Gear5_ratio*Input!FinalDrive_ratio</f>
        <v>1426.7916666666665</v>
      </c>
      <c r="BT438" s="99">
        <f t="shared" si="332"/>
        <v>23.77986111111111</v>
      </c>
      <c r="BU438" s="99">
        <f>BT438*Input!$N$23</f>
        <v>55953.965634722212</v>
      </c>
      <c r="BV438" s="100">
        <f t="shared" si="333"/>
        <v>55.953965634722209</v>
      </c>
      <c r="BW438" s="95">
        <v>7150</v>
      </c>
      <c r="BX438" s="99">
        <f>'Max limit'!AX438*Input!PrimaryDrive_ratio*Input!Gear6_ratio*Input!FinalDrive_ratio</f>
        <v>1624.173913043478</v>
      </c>
      <c r="BY438" s="99">
        <f t="shared" si="334"/>
        <v>27.0695652173913</v>
      </c>
      <c r="BZ438" s="99">
        <f>BY438*Input!$N$23</f>
        <v>63694.632817391284</v>
      </c>
      <c r="CA438" s="100">
        <f t="shared" si="335"/>
        <v>63.694632817391287</v>
      </c>
      <c r="CC438" s="95">
        <v>7150</v>
      </c>
      <c r="CD438" s="94">
        <f t="shared" si="336"/>
        <v>24.5</v>
      </c>
      <c r="CE438" s="94">
        <f t="shared" si="337"/>
        <v>32.5</v>
      </c>
      <c r="CF438" s="94">
        <f t="shared" si="338"/>
        <v>40.5</v>
      </c>
      <c r="CG438" s="94">
        <f t="shared" si="339"/>
        <v>49</v>
      </c>
      <c r="CH438" s="94">
        <f t="shared" si="340"/>
        <v>56</v>
      </c>
      <c r="CI438" s="94">
        <f t="shared" si="341"/>
        <v>63.5</v>
      </c>
      <c r="CK438" s="95">
        <v>7150</v>
      </c>
      <c r="CL438" s="162">
        <f t="shared" si="342"/>
        <v>10.516891891891893</v>
      </c>
      <c r="CM438" s="162">
        <f t="shared" si="343"/>
        <v>13.835555555555553</v>
      </c>
      <c r="CN438" s="162">
        <f t="shared" si="344"/>
        <v>17.294444444444441</v>
      </c>
      <c r="CO438" s="162">
        <f t="shared" si="345"/>
        <v>20.753333333333334</v>
      </c>
      <c r="CP438" s="162">
        <f t="shared" si="346"/>
        <v>23.77986111111111</v>
      </c>
      <c r="CQ438" s="162">
        <f t="shared" si="347"/>
        <v>27.0695652173913</v>
      </c>
    </row>
    <row r="439" spans="1:95" ht="19.5" thickTop="1" thickBot="1">
      <c r="A439" s="70">
        <v>7200</v>
      </c>
      <c r="B439" s="70">
        <v>110.44</v>
      </c>
      <c r="C439" s="70">
        <v>107.729</v>
      </c>
      <c r="D439" s="70">
        <v>103.52200000000001</v>
      </c>
      <c r="E439" s="70">
        <v>5.633</v>
      </c>
      <c r="G439" s="92">
        <v>1</v>
      </c>
      <c r="H439" s="93">
        <f t="shared" si="348"/>
        <v>17.495995423340961</v>
      </c>
      <c r="O439" s="95">
        <v>7160</v>
      </c>
      <c r="P439" s="94">
        <f t="shared" si="300"/>
        <v>12.836344987992907</v>
      </c>
      <c r="Q439" s="94">
        <f t="shared" si="301"/>
        <v>13.001104338033738</v>
      </c>
      <c r="R439" s="94">
        <f t="shared" si="302"/>
        <v>12.959282328353057</v>
      </c>
      <c r="S439" s="94">
        <f t="shared" si="303"/>
        <v>12.589244067482969</v>
      </c>
      <c r="T439" s="94">
        <f t="shared" si="304"/>
        <v>12.200437359534295</v>
      </c>
      <c r="U439" s="94">
        <f t="shared" si="305"/>
        <v>11.573206973358811</v>
      </c>
      <c r="V439" s="82"/>
      <c r="W439" s="95">
        <v>7160</v>
      </c>
      <c r="X439" s="161">
        <f t="shared" si="313"/>
        <v>8.9559332492605979</v>
      </c>
      <c r="Y439" s="161">
        <f t="shared" si="314"/>
        <v>8.9833328917356816</v>
      </c>
      <c r="Z439" s="161">
        <f t="shared" si="315"/>
        <v>8.8319352971559653</v>
      </c>
      <c r="AA439" s="161">
        <f t="shared" si="316"/>
        <v>8.4240314671923251</v>
      </c>
      <c r="AB439" s="161">
        <f t="shared" si="317"/>
        <v>7.9966579759076248</v>
      </c>
      <c r="AC439" s="161">
        <f t="shared" si="318"/>
        <v>7.3694275897321413</v>
      </c>
      <c r="AD439" s="82"/>
      <c r="AE439" s="82"/>
      <c r="AF439" s="82"/>
      <c r="AG439" s="95">
        <v>7160</v>
      </c>
      <c r="AH439" s="161">
        <f t="shared" si="319"/>
        <v>-11.374245423162431</v>
      </c>
      <c r="AI439" s="161">
        <f t="shared" si="320"/>
        <v>-11.701521157136012</v>
      </c>
      <c r="AJ439" s="161">
        <f t="shared" si="321"/>
        <v>-12.137558497925768</v>
      </c>
      <c r="AK439" s="161">
        <f t="shared" si="322"/>
        <v>-12.670493025557695</v>
      </c>
      <c r="AL439" s="161">
        <f t="shared" si="323"/>
        <v>-13.216296710817096</v>
      </c>
      <c r="AM439" s="161">
        <f t="shared" si="324"/>
        <v>-13.893705527886617</v>
      </c>
      <c r="AN439" s="81"/>
      <c r="AO439" s="81"/>
      <c r="AP439" s="95">
        <v>7160</v>
      </c>
      <c r="AQ439" s="94">
        <f t="shared" si="306"/>
        <v>118.24606484163441</v>
      </c>
      <c r="AR439" s="94">
        <f t="shared" si="307"/>
        <v>204.64685861065959</v>
      </c>
      <c r="AS439" s="94">
        <f t="shared" si="308"/>
        <v>319.76071657915543</v>
      </c>
      <c r="AT439" s="94">
        <f t="shared" si="309"/>
        <v>460.45543187398408</v>
      </c>
      <c r="AU439" s="94">
        <f t="shared" si="310"/>
        <v>604.54760478246578</v>
      </c>
      <c r="AV439" s="94">
        <f t="shared" si="311"/>
        <v>783.38353248881958</v>
      </c>
      <c r="AW439" s="81"/>
      <c r="AX439" s="95">
        <v>7160</v>
      </c>
      <c r="AY439" s="99">
        <f>'Max limit'!AX439*Input!PrimaryDrive_ratio*Input!Gear1_ratio*Input!FinalDrive_ratio</f>
        <v>631.89604989604993</v>
      </c>
      <c r="AZ439" s="99">
        <f t="shared" si="325"/>
        <v>10.531600831600832</v>
      </c>
      <c r="BA439" s="99">
        <f>AZ439*Input!$N$23</f>
        <v>24780.835693555091</v>
      </c>
      <c r="BB439" s="97">
        <f t="shared" si="312"/>
        <v>24.78083569355509</v>
      </c>
      <c r="BC439" s="95">
        <v>7160</v>
      </c>
      <c r="BD439" s="99">
        <f>'Max limit'!AX439*Input!PrimaryDrive_ratio*Input!Gear2_ratio*Input!FinalDrive_ratio</f>
        <v>831.29435897435894</v>
      </c>
      <c r="BE439" s="99">
        <f t="shared" si="326"/>
        <v>13.854905982905983</v>
      </c>
      <c r="BF439" s="99">
        <f>BE439*Input!$N$23</f>
        <v>32600.566067965807</v>
      </c>
      <c r="BG439" s="100">
        <f t="shared" si="327"/>
        <v>32.600566067965808</v>
      </c>
      <c r="BH439" s="95">
        <v>7160</v>
      </c>
      <c r="BI439" s="99">
        <f>'Max limit'!AX439*Input!PrimaryDrive_ratio*Input!Gear3_ratio*Input!FinalDrive_ratio</f>
        <v>1039.1179487179486</v>
      </c>
      <c r="BJ439" s="99">
        <f t="shared" si="328"/>
        <v>17.318632478632477</v>
      </c>
      <c r="BK439" s="99">
        <f>BJ439*Input!$N$23</f>
        <v>40750.70758495725</v>
      </c>
      <c r="BL439" s="100">
        <f t="shared" si="329"/>
        <v>40.750707584957247</v>
      </c>
      <c r="BM439" s="95">
        <v>7160</v>
      </c>
      <c r="BN439" s="99">
        <f>'Max limit'!AX439*Input!PrimaryDrive_ratio*Input!Gear4_ratio*Input!FinalDrive_ratio</f>
        <v>1246.9415384615384</v>
      </c>
      <c r="BO439" s="99">
        <f t="shared" si="330"/>
        <v>20.782358974358974</v>
      </c>
      <c r="BP439" s="99">
        <f>BO439*Input!$N$23</f>
        <v>48900.849101948712</v>
      </c>
      <c r="BQ439" s="100">
        <f t="shared" si="331"/>
        <v>48.900849101948715</v>
      </c>
      <c r="BR439" s="95">
        <v>7160</v>
      </c>
      <c r="BS439" s="99">
        <f>'Max limit'!AX439*Input!PrimaryDrive_ratio*Input!Gear5_ratio*Input!FinalDrive_ratio</f>
        <v>1428.7871794871792</v>
      </c>
      <c r="BT439" s="99">
        <f t="shared" si="332"/>
        <v>23.813119658119653</v>
      </c>
      <c r="BU439" s="99">
        <f>BT439*Input!$N$23</f>
        <v>56032.222929316216</v>
      </c>
      <c r="BV439" s="100">
        <f t="shared" si="333"/>
        <v>56.03222292931622</v>
      </c>
      <c r="BW439" s="95">
        <v>7160</v>
      </c>
      <c r="BX439" s="99">
        <f>'Max limit'!AX439*Input!PrimaryDrive_ratio*Input!Gear6_ratio*Input!FinalDrive_ratio</f>
        <v>1626.4454849498327</v>
      </c>
      <c r="BY439" s="99">
        <f t="shared" si="334"/>
        <v>27.107424749163879</v>
      </c>
      <c r="BZ439" s="99">
        <f>BY439*Input!$N$23</f>
        <v>63783.7162199331</v>
      </c>
      <c r="CA439" s="100">
        <f t="shared" si="335"/>
        <v>63.783716219933098</v>
      </c>
      <c r="CC439" s="95">
        <v>7160</v>
      </c>
      <c r="CD439" s="94">
        <f t="shared" si="336"/>
        <v>25</v>
      </c>
      <c r="CE439" s="94">
        <f t="shared" si="337"/>
        <v>32.5</v>
      </c>
      <c r="CF439" s="94">
        <f t="shared" si="338"/>
        <v>41</v>
      </c>
      <c r="CG439" s="94">
        <f t="shared" si="339"/>
        <v>49</v>
      </c>
      <c r="CH439" s="94">
        <f t="shared" si="340"/>
        <v>56</v>
      </c>
      <c r="CI439" s="94">
        <f t="shared" si="341"/>
        <v>64</v>
      </c>
      <c r="CK439" s="95">
        <v>7160</v>
      </c>
      <c r="CL439" s="162">
        <f t="shared" si="342"/>
        <v>10.531600831600832</v>
      </c>
      <c r="CM439" s="162">
        <f t="shared" si="343"/>
        <v>13.854905982905983</v>
      </c>
      <c r="CN439" s="162">
        <f t="shared" si="344"/>
        <v>17.318632478632477</v>
      </c>
      <c r="CO439" s="162">
        <f t="shared" si="345"/>
        <v>20.782358974358974</v>
      </c>
      <c r="CP439" s="162">
        <f t="shared" si="346"/>
        <v>23.813119658119653</v>
      </c>
      <c r="CQ439" s="162">
        <f t="shared" si="347"/>
        <v>27.107424749163879</v>
      </c>
    </row>
    <row r="440" spans="1:95" ht="19.5" thickTop="1" thickBot="1">
      <c r="A440" s="70">
        <v>7210</v>
      </c>
      <c r="B440" s="70">
        <v>110.71899999999999</v>
      </c>
      <c r="C440" s="70">
        <v>107.851</v>
      </c>
      <c r="D440" s="70">
        <v>103.78400000000001</v>
      </c>
      <c r="E440" s="70">
        <v>5.6470000000000002</v>
      </c>
      <c r="G440" s="92">
        <v>1</v>
      </c>
      <c r="H440" s="93">
        <f t="shared" si="348"/>
        <v>17.541189931350115</v>
      </c>
      <c r="O440" s="95">
        <v>7170</v>
      </c>
      <c r="P440" s="94">
        <f t="shared" si="300"/>
        <v>12.835274906005315</v>
      </c>
      <c r="Q440" s="94">
        <f t="shared" si="301"/>
        <v>12.999186804984339</v>
      </c>
      <c r="R440" s="94">
        <f t="shared" si="302"/>
        <v>12.95620446990729</v>
      </c>
      <c r="S440" s="94">
        <f t="shared" si="303"/>
        <v>12.5847712897049</v>
      </c>
      <c r="T440" s="94">
        <f t="shared" si="304"/>
        <v>12.194510522741302</v>
      </c>
      <c r="U440" s="94">
        <f t="shared" si="305"/>
        <v>11.565526872889222</v>
      </c>
      <c r="V440" s="82"/>
      <c r="W440" s="95">
        <v>7170</v>
      </c>
      <c r="X440" s="161">
        <f t="shared" si="313"/>
        <v>8.9548631672730057</v>
      </c>
      <c r="Y440" s="161">
        <f t="shared" si="314"/>
        <v>8.9814153586862826</v>
      </c>
      <c r="Z440" s="161">
        <f t="shared" si="315"/>
        <v>8.8288574387101963</v>
      </c>
      <c r="AA440" s="161">
        <f t="shared" si="316"/>
        <v>8.4195586894142558</v>
      </c>
      <c r="AB440" s="161">
        <f t="shared" si="317"/>
        <v>7.9907311391146338</v>
      </c>
      <c r="AC440" s="161">
        <f t="shared" si="318"/>
        <v>7.3617474892625525</v>
      </c>
      <c r="AD440" s="82"/>
      <c r="AE440" s="82"/>
      <c r="AF440" s="82"/>
      <c r="AG440" s="95">
        <v>7170</v>
      </c>
      <c r="AH440" s="161">
        <f t="shared" si="319"/>
        <v>-11.375497419087914</v>
      </c>
      <c r="AI440" s="161">
        <f t="shared" si="320"/>
        <v>-11.703687969481832</v>
      </c>
      <c r="AJ440" s="161">
        <f t="shared" si="321"/>
        <v>-12.140944142216114</v>
      </c>
      <c r="AK440" s="161">
        <f t="shared" si="322"/>
        <v>-12.67536835333579</v>
      </c>
      <c r="AL440" s="161">
        <f t="shared" si="323"/>
        <v>-13.222697694553528</v>
      </c>
      <c r="AM440" s="161">
        <f t="shared" si="324"/>
        <v>-13.902000036393774</v>
      </c>
      <c r="AN440" s="81"/>
      <c r="AO440" s="81"/>
      <c r="AP440" s="95">
        <v>7170</v>
      </c>
      <c r="AQ440" s="94">
        <f t="shared" si="306"/>
        <v>118.57659176596196</v>
      </c>
      <c r="AR440" s="94">
        <f t="shared" si="307"/>
        <v>205.21889706995603</v>
      </c>
      <c r="AS440" s="94">
        <f t="shared" si="308"/>
        <v>320.65452667180637</v>
      </c>
      <c r="AT440" s="94">
        <f t="shared" si="309"/>
        <v>461.74251840740106</v>
      </c>
      <c r="AU440" s="94">
        <f t="shared" si="310"/>
        <v>606.23746448888369</v>
      </c>
      <c r="AV440" s="94">
        <f t="shared" si="311"/>
        <v>785.57328273470876</v>
      </c>
      <c r="AW440" s="81"/>
      <c r="AX440" s="95">
        <v>7170</v>
      </c>
      <c r="AY440" s="99">
        <f>'Max limit'!AX440*Input!PrimaryDrive_ratio*Input!Gear1_ratio*Input!FinalDrive_ratio</f>
        <v>632.77858627858632</v>
      </c>
      <c r="AZ440" s="99">
        <f t="shared" si="325"/>
        <v>10.546309771309772</v>
      </c>
      <c r="BA440" s="99">
        <f>AZ440*Input!$N$23</f>
        <v>24815.445799272347</v>
      </c>
      <c r="BB440" s="97">
        <f t="shared" si="312"/>
        <v>24.815445799272347</v>
      </c>
      <c r="BC440" s="95">
        <v>7170</v>
      </c>
      <c r="BD440" s="99">
        <f>'Max limit'!AX440*Input!PrimaryDrive_ratio*Input!Gear2_ratio*Input!FinalDrive_ratio</f>
        <v>832.45538461538467</v>
      </c>
      <c r="BE440" s="99">
        <f t="shared" si="326"/>
        <v>13.874256410256411</v>
      </c>
      <c r="BF440" s="99">
        <f>BE440*Input!$N$23</f>
        <v>32646.097584820509</v>
      </c>
      <c r="BG440" s="100">
        <f t="shared" si="327"/>
        <v>32.646097584820509</v>
      </c>
      <c r="BH440" s="95">
        <v>7170</v>
      </c>
      <c r="BI440" s="99">
        <f>'Max limit'!AX440*Input!PrimaryDrive_ratio*Input!Gear3_ratio*Input!FinalDrive_ratio</f>
        <v>1040.5692307692307</v>
      </c>
      <c r="BJ440" s="99">
        <f t="shared" si="328"/>
        <v>17.342820512820513</v>
      </c>
      <c r="BK440" s="99">
        <f>BJ440*Input!$N$23</f>
        <v>40807.621981025637</v>
      </c>
      <c r="BL440" s="100">
        <f t="shared" si="329"/>
        <v>40.80762198102564</v>
      </c>
      <c r="BM440" s="95">
        <v>7170</v>
      </c>
      <c r="BN440" s="99">
        <f>'Max limit'!AX440*Input!PrimaryDrive_ratio*Input!Gear4_ratio*Input!FinalDrive_ratio</f>
        <v>1248.6830769230769</v>
      </c>
      <c r="BO440" s="99">
        <f t="shared" si="330"/>
        <v>20.811384615384615</v>
      </c>
      <c r="BP440" s="99">
        <f>BO440*Input!$N$23</f>
        <v>48969.146377230762</v>
      </c>
      <c r="BQ440" s="100">
        <f t="shared" si="331"/>
        <v>48.969146377230764</v>
      </c>
      <c r="BR440" s="95">
        <v>7170</v>
      </c>
      <c r="BS440" s="99">
        <f>'Max limit'!AX440*Input!PrimaryDrive_ratio*Input!Gear5_ratio*Input!FinalDrive_ratio</f>
        <v>1430.7826923076923</v>
      </c>
      <c r="BT440" s="99">
        <f t="shared" si="332"/>
        <v>23.846378205128204</v>
      </c>
      <c r="BU440" s="99">
        <f>BT440*Input!$N$23</f>
        <v>56110.480223910243</v>
      </c>
      <c r="BV440" s="100">
        <f t="shared" si="333"/>
        <v>56.110480223910244</v>
      </c>
      <c r="BW440" s="95">
        <v>7170</v>
      </c>
      <c r="BX440" s="99">
        <f>'Max limit'!AX440*Input!PrimaryDrive_ratio*Input!Gear6_ratio*Input!FinalDrive_ratio</f>
        <v>1628.7170568561874</v>
      </c>
      <c r="BY440" s="99">
        <f t="shared" si="334"/>
        <v>27.145284280936455</v>
      </c>
      <c r="BZ440" s="99">
        <f>BY440*Input!$N$23</f>
        <v>63872.799622474908</v>
      </c>
      <c r="CA440" s="100">
        <f t="shared" si="335"/>
        <v>63.872799622474908</v>
      </c>
      <c r="CC440" s="95">
        <v>7170</v>
      </c>
      <c r="CD440" s="94">
        <f t="shared" si="336"/>
        <v>25</v>
      </c>
      <c r="CE440" s="94">
        <f t="shared" si="337"/>
        <v>32.5</v>
      </c>
      <c r="CF440" s="94">
        <f t="shared" si="338"/>
        <v>41</v>
      </c>
      <c r="CG440" s="94">
        <f t="shared" si="339"/>
        <v>49</v>
      </c>
      <c r="CH440" s="94">
        <f t="shared" si="340"/>
        <v>56</v>
      </c>
      <c r="CI440" s="94">
        <f t="shared" si="341"/>
        <v>64</v>
      </c>
      <c r="CK440" s="95">
        <v>7170</v>
      </c>
      <c r="CL440" s="162">
        <f t="shared" si="342"/>
        <v>10.546309771309772</v>
      </c>
      <c r="CM440" s="162">
        <f t="shared" si="343"/>
        <v>13.874256410256411</v>
      </c>
      <c r="CN440" s="162">
        <f t="shared" si="344"/>
        <v>17.342820512820513</v>
      </c>
      <c r="CO440" s="162">
        <f t="shared" si="345"/>
        <v>20.811384615384615</v>
      </c>
      <c r="CP440" s="162">
        <f t="shared" si="346"/>
        <v>23.846378205128204</v>
      </c>
      <c r="CQ440" s="162">
        <f t="shared" si="347"/>
        <v>27.145284280936455</v>
      </c>
    </row>
    <row r="441" spans="1:95" ht="19.5" thickTop="1" thickBot="1">
      <c r="A441" s="70">
        <v>7220</v>
      </c>
      <c r="B441" s="70">
        <v>110.997</v>
      </c>
      <c r="C441" s="70">
        <v>107.973</v>
      </c>
      <c r="D441" s="70">
        <v>104.045</v>
      </c>
      <c r="E441" s="70">
        <v>5.66</v>
      </c>
      <c r="G441" s="92">
        <v>1</v>
      </c>
      <c r="H441" s="93">
        <f t="shared" si="348"/>
        <v>17.586384439359268</v>
      </c>
      <c r="O441" s="95">
        <v>7180</v>
      </c>
      <c r="P441" s="94">
        <f t="shared" si="300"/>
        <v>12.834203330532745</v>
      </c>
      <c r="Q441" s="94">
        <f t="shared" si="301"/>
        <v>12.997266595685046</v>
      </c>
      <c r="R441" s="94">
        <f t="shared" si="302"/>
        <v>12.953122315776323</v>
      </c>
      <c r="S441" s="94">
        <f t="shared" si="303"/>
        <v>12.580292269389806</v>
      </c>
      <c r="T441" s="94">
        <f t="shared" si="304"/>
        <v>12.18857541401978</v>
      </c>
      <c r="U441" s="94">
        <f t="shared" si="305"/>
        <v>11.557836053507604</v>
      </c>
      <c r="V441" s="82"/>
      <c r="W441" s="95">
        <v>7180</v>
      </c>
      <c r="X441" s="161">
        <f t="shared" si="313"/>
        <v>8.9537915918004352</v>
      </c>
      <c r="Y441" s="161">
        <f t="shared" si="314"/>
        <v>8.9794951493869917</v>
      </c>
      <c r="Z441" s="161">
        <f t="shared" si="315"/>
        <v>8.8257752845792297</v>
      </c>
      <c r="AA441" s="161">
        <f t="shared" si="316"/>
        <v>8.4150796690991641</v>
      </c>
      <c r="AB441" s="161">
        <f t="shared" si="317"/>
        <v>7.9847960303931096</v>
      </c>
      <c r="AC441" s="161">
        <f t="shared" si="318"/>
        <v>7.3540566698809346</v>
      </c>
      <c r="AD441" s="82"/>
      <c r="AE441" s="82"/>
      <c r="AF441" s="82"/>
      <c r="AG441" s="95">
        <v>7180</v>
      </c>
      <c r="AH441" s="161">
        <f t="shared" si="319"/>
        <v>-11.376751162390823</v>
      </c>
      <c r="AI441" s="161">
        <f t="shared" si="320"/>
        <v>-11.705857805990032</v>
      </c>
      <c r="AJ441" s="161">
        <f t="shared" si="321"/>
        <v>-12.144334511760176</v>
      </c>
      <c r="AK441" s="161">
        <f t="shared" si="322"/>
        <v>-12.680250485479242</v>
      </c>
      <c r="AL441" s="161">
        <f t="shared" si="323"/>
        <v>-13.229107611972772</v>
      </c>
      <c r="AM441" s="161">
        <f t="shared" si="324"/>
        <v>-13.910306121325922</v>
      </c>
      <c r="AN441" s="81"/>
      <c r="AO441" s="81"/>
      <c r="AP441" s="95">
        <v>7180</v>
      </c>
      <c r="AQ441" s="94">
        <f t="shared" si="306"/>
        <v>118.90757999792986</v>
      </c>
      <c r="AR441" s="94">
        <f t="shared" si="307"/>
        <v>205.79173390812093</v>
      </c>
      <c r="AS441" s="94">
        <f t="shared" si="308"/>
        <v>321.54958423143904</v>
      </c>
      <c r="AT441" s="94">
        <f t="shared" si="309"/>
        <v>463.03140129327238</v>
      </c>
      <c r="AU441" s="94">
        <f t="shared" si="310"/>
        <v>607.92968268756431</v>
      </c>
      <c r="AV441" s="94">
        <f t="shared" si="311"/>
        <v>787.76608915679572</v>
      </c>
      <c r="AW441" s="81"/>
      <c r="AX441" s="95">
        <v>7180</v>
      </c>
      <c r="AY441" s="99">
        <f>'Max limit'!AX441*Input!PrimaryDrive_ratio*Input!Gear1_ratio*Input!FinalDrive_ratio</f>
        <v>633.6611226611227</v>
      </c>
      <c r="AZ441" s="99">
        <f t="shared" si="325"/>
        <v>10.561018711018711</v>
      </c>
      <c r="BA441" s="99">
        <f>AZ441*Input!$N$23</f>
        <v>24850.0559049896</v>
      </c>
      <c r="BB441" s="97">
        <f t="shared" si="312"/>
        <v>24.850055904989599</v>
      </c>
      <c r="BC441" s="95">
        <v>7180</v>
      </c>
      <c r="BD441" s="99">
        <f>'Max limit'!AX441*Input!PrimaryDrive_ratio*Input!Gear2_ratio*Input!FinalDrive_ratio</f>
        <v>833.61641025641018</v>
      </c>
      <c r="BE441" s="99">
        <f t="shared" si="326"/>
        <v>13.893606837606836</v>
      </c>
      <c r="BF441" s="99">
        <f>BE441*Input!$N$23</f>
        <v>32691.629101675204</v>
      </c>
      <c r="BG441" s="100">
        <f t="shared" si="327"/>
        <v>32.691629101675204</v>
      </c>
      <c r="BH441" s="95">
        <v>7180</v>
      </c>
      <c r="BI441" s="99">
        <f>'Max limit'!AX441*Input!PrimaryDrive_ratio*Input!Gear3_ratio*Input!FinalDrive_ratio</f>
        <v>1042.0205128205127</v>
      </c>
      <c r="BJ441" s="99">
        <f t="shared" si="328"/>
        <v>17.367008547008545</v>
      </c>
      <c r="BK441" s="99">
        <f>BJ441*Input!$N$23</f>
        <v>40864.536377094009</v>
      </c>
      <c r="BL441" s="100">
        <f t="shared" si="329"/>
        <v>40.864536377094012</v>
      </c>
      <c r="BM441" s="95">
        <v>7180</v>
      </c>
      <c r="BN441" s="99">
        <f>'Max limit'!AX441*Input!PrimaryDrive_ratio*Input!Gear4_ratio*Input!FinalDrive_ratio</f>
        <v>1250.4246153846154</v>
      </c>
      <c r="BO441" s="99">
        <f t="shared" si="330"/>
        <v>20.840410256410259</v>
      </c>
      <c r="BP441" s="99">
        <f>BO441*Input!$N$23</f>
        <v>49037.443652512819</v>
      </c>
      <c r="BQ441" s="100">
        <f t="shared" si="331"/>
        <v>49.03744365251282</v>
      </c>
      <c r="BR441" s="95">
        <v>7180</v>
      </c>
      <c r="BS441" s="99">
        <f>'Max limit'!AX441*Input!PrimaryDrive_ratio*Input!Gear5_ratio*Input!FinalDrive_ratio</f>
        <v>1432.7782051282049</v>
      </c>
      <c r="BT441" s="99">
        <f t="shared" si="332"/>
        <v>23.879636752136751</v>
      </c>
      <c r="BU441" s="99">
        <f>BT441*Input!$N$23</f>
        <v>56188.737518504262</v>
      </c>
      <c r="BV441" s="100">
        <f t="shared" si="333"/>
        <v>56.188737518504261</v>
      </c>
      <c r="BW441" s="95">
        <v>7180</v>
      </c>
      <c r="BX441" s="99">
        <f>'Max limit'!AX441*Input!PrimaryDrive_ratio*Input!Gear6_ratio*Input!FinalDrive_ratio</f>
        <v>1630.9886287625418</v>
      </c>
      <c r="BY441" s="99">
        <f t="shared" si="334"/>
        <v>27.18314381270903</v>
      </c>
      <c r="BZ441" s="99">
        <f>BY441*Input!$N$23</f>
        <v>63961.883025016708</v>
      </c>
      <c r="CA441" s="100">
        <f t="shared" si="335"/>
        <v>63.961883025016711</v>
      </c>
      <c r="CC441" s="95">
        <v>7180</v>
      </c>
      <c r="CD441" s="94">
        <f t="shared" si="336"/>
        <v>25</v>
      </c>
      <c r="CE441" s="94">
        <f t="shared" si="337"/>
        <v>32.5</v>
      </c>
      <c r="CF441" s="94">
        <f t="shared" si="338"/>
        <v>41</v>
      </c>
      <c r="CG441" s="94">
        <f t="shared" si="339"/>
        <v>49</v>
      </c>
      <c r="CH441" s="94">
        <f t="shared" si="340"/>
        <v>56</v>
      </c>
      <c r="CI441" s="94">
        <f t="shared" si="341"/>
        <v>64</v>
      </c>
      <c r="CK441" s="95">
        <v>7180</v>
      </c>
      <c r="CL441" s="162">
        <f t="shared" si="342"/>
        <v>10.561018711018711</v>
      </c>
      <c r="CM441" s="162">
        <f t="shared" si="343"/>
        <v>13.893606837606836</v>
      </c>
      <c r="CN441" s="162">
        <f t="shared" si="344"/>
        <v>17.367008547008545</v>
      </c>
      <c r="CO441" s="162">
        <f t="shared" si="345"/>
        <v>20.840410256410259</v>
      </c>
      <c r="CP441" s="162">
        <f t="shared" si="346"/>
        <v>23.879636752136751</v>
      </c>
      <c r="CQ441" s="162">
        <f t="shared" si="347"/>
        <v>27.18314381270903</v>
      </c>
    </row>
    <row r="442" spans="1:95" ht="19.5" thickTop="1" thickBot="1">
      <c r="A442" s="70">
        <v>7230</v>
      </c>
      <c r="B442" s="70">
        <v>111.283</v>
      </c>
      <c r="C442" s="70">
        <v>108.101</v>
      </c>
      <c r="D442" s="70">
        <v>104.31399999999999</v>
      </c>
      <c r="E442" s="70">
        <v>5.6740000000000004</v>
      </c>
      <c r="G442" s="92">
        <v>1</v>
      </c>
      <c r="H442" s="93">
        <f t="shared" si="348"/>
        <v>17.631578947368421</v>
      </c>
      <c r="O442" s="95">
        <v>7190</v>
      </c>
      <c r="P442" s="94">
        <f t="shared" si="300"/>
        <v>12.833130261575194</v>
      </c>
      <c r="Q442" s="94">
        <f t="shared" si="301"/>
        <v>12.99534371013586</v>
      </c>
      <c r="R442" s="94">
        <f t="shared" si="302"/>
        <v>12.950035865960157</v>
      </c>
      <c r="S442" s="94">
        <f t="shared" si="303"/>
        <v>12.575807006537689</v>
      </c>
      <c r="T442" s="94">
        <f t="shared" si="304"/>
        <v>12.182632033369725</v>
      </c>
      <c r="U442" s="94">
        <f t="shared" si="305"/>
        <v>11.550134515213957</v>
      </c>
      <c r="V442" s="82"/>
      <c r="W442" s="95">
        <v>7190</v>
      </c>
      <c r="X442" s="161">
        <f t="shared" si="313"/>
        <v>8.9527185228428827</v>
      </c>
      <c r="Y442" s="161">
        <f t="shared" si="314"/>
        <v>8.9775722638378035</v>
      </c>
      <c r="Z442" s="161">
        <f t="shared" si="315"/>
        <v>8.8226888347630634</v>
      </c>
      <c r="AA442" s="161">
        <f t="shared" si="316"/>
        <v>8.4105944062470464</v>
      </c>
      <c r="AB442" s="161">
        <f t="shared" si="317"/>
        <v>7.9788526497430556</v>
      </c>
      <c r="AC442" s="161">
        <f t="shared" si="318"/>
        <v>7.3463551315872877</v>
      </c>
      <c r="AD442" s="82"/>
      <c r="AE442" s="82"/>
      <c r="AF442" s="82"/>
      <c r="AG442" s="95">
        <v>7190</v>
      </c>
      <c r="AH442" s="161">
        <f t="shared" si="319"/>
        <v>-11.378006653071157</v>
      </c>
      <c r="AI442" s="161">
        <f t="shared" si="320"/>
        <v>-11.708030666660614</v>
      </c>
      <c r="AJ442" s="161">
        <f t="shared" si="321"/>
        <v>-12.147729606557959</v>
      </c>
      <c r="AK442" s="161">
        <f t="shared" si="322"/>
        <v>-12.685139421988049</v>
      </c>
      <c r="AL442" s="161">
        <f t="shared" si="323"/>
        <v>-13.23552646307483</v>
      </c>
      <c r="AM442" s="161">
        <f t="shared" si="324"/>
        <v>-13.918623782683062</v>
      </c>
      <c r="AN442" s="81"/>
      <c r="AO442" s="81"/>
      <c r="AP442" s="95">
        <v>7190</v>
      </c>
      <c r="AQ442" s="94">
        <f t="shared" si="306"/>
        <v>119.23902953753819</v>
      </c>
      <c r="AR442" s="94">
        <f t="shared" si="307"/>
        <v>206.3653691251545</v>
      </c>
      <c r="AS442" s="94">
        <f t="shared" si="308"/>
        <v>322.44588925805391</v>
      </c>
      <c r="AT442" s="94">
        <f t="shared" si="309"/>
        <v>464.32208053159746</v>
      </c>
      <c r="AU442" s="94">
        <f t="shared" si="310"/>
        <v>609.62425937850787</v>
      </c>
      <c r="AV442" s="94">
        <f t="shared" si="311"/>
        <v>789.96195175508058</v>
      </c>
      <c r="AW442" s="81"/>
      <c r="AX442" s="95">
        <v>7190</v>
      </c>
      <c r="AY442" s="99">
        <f>'Max limit'!AX442*Input!PrimaryDrive_ratio*Input!Gear1_ratio*Input!FinalDrive_ratio</f>
        <v>634.54365904365909</v>
      </c>
      <c r="AZ442" s="99">
        <f t="shared" si="325"/>
        <v>10.575727650727652</v>
      </c>
      <c r="BA442" s="99">
        <f>AZ442*Input!$N$23</f>
        <v>24884.66601070686</v>
      </c>
      <c r="BB442" s="97">
        <f t="shared" si="312"/>
        <v>24.884666010706859</v>
      </c>
      <c r="BC442" s="95">
        <v>7190</v>
      </c>
      <c r="BD442" s="99">
        <f>'Max limit'!AX442*Input!PrimaryDrive_ratio*Input!Gear2_ratio*Input!FinalDrive_ratio</f>
        <v>834.77743589743591</v>
      </c>
      <c r="BE442" s="99">
        <f t="shared" si="326"/>
        <v>13.912957264957265</v>
      </c>
      <c r="BF442" s="99">
        <f>BE442*Input!$N$23</f>
        <v>32737.16061852991</v>
      </c>
      <c r="BG442" s="100">
        <f t="shared" si="327"/>
        <v>32.737160618529913</v>
      </c>
      <c r="BH442" s="95">
        <v>7190</v>
      </c>
      <c r="BI442" s="99">
        <f>'Max limit'!AX442*Input!PrimaryDrive_ratio*Input!Gear3_ratio*Input!FinalDrive_ratio</f>
        <v>1043.4717948717948</v>
      </c>
      <c r="BJ442" s="99">
        <f t="shared" si="328"/>
        <v>17.391196581196581</v>
      </c>
      <c r="BK442" s="99">
        <f>BJ442*Input!$N$23</f>
        <v>40921.450773162389</v>
      </c>
      <c r="BL442" s="100">
        <f t="shared" si="329"/>
        <v>40.921450773162391</v>
      </c>
      <c r="BM442" s="95">
        <v>7190</v>
      </c>
      <c r="BN442" s="99">
        <f>'Max limit'!AX442*Input!PrimaryDrive_ratio*Input!Gear4_ratio*Input!FinalDrive_ratio</f>
        <v>1252.1661538461537</v>
      </c>
      <c r="BO442" s="99">
        <f t="shared" si="330"/>
        <v>20.869435897435896</v>
      </c>
      <c r="BP442" s="99">
        <f>BO442*Input!$N$23</f>
        <v>49105.740927794861</v>
      </c>
      <c r="BQ442" s="100">
        <f t="shared" si="331"/>
        <v>49.105740927794862</v>
      </c>
      <c r="BR442" s="95">
        <v>7190</v>
      </c>
      <c r="BS442" s="99">
        <f>'Max limit'!AX442*Input!PrimaryDrive_ratio*Input!Gear5_ratio*Input!FinalDrive_ratio</f>
        <v>1434.7737179487178</v>
      </c>
      <c r="BT442" s="99">
        <f t="shared" si="332"/>
        <v>23.912895299145298</v>
      </c>
      <c r="BU442" s="99">
        <f>BT442*Input!$N$23</f>
        <v>56266.994813098274</v>
      </c>
      <c r="BV442" s="100">
        <f t="shared" si="333"/>
        <v>56.266994813098272</v>
      </c>
      <c r="BW442" s="95">
        <v>7190</v>
      </c>
      <c r="BX442" s="99">
        <f>'Max limit'!AX442*Input!PrimaryDrive_ratio*Input!Gear6_ratio*Input!FinalDrive_ratio</f>
        <v>1633.260200668896</v>
      </c>
      <c r="BY442" s="99">
        <f t="shared" si="334"/>
        <v>27.221003344481598</v>
      </c>
      <c r="BZ442" s="99">
        <f>BY442*Input!$N$23</f>
        <v>64050.966427558502</v>
      </c>
      <c r="CA442" s="100">
        <f t="shared" si="335"/>
        <v>64.050966427558507</v>
      </c>
      <c r="CC442" s="95">
        <v>7190</v>
      </c>
      <c r="CD442" s="94">
        <f t="shared" si="336"/>
        <v>25</v>
      </c>
      <c r="CE442" s="94">
        <f t="shared" si="337"/>
        <v>32.5</v>
      </c>
      <c r="CF442" s="94">
        <f t="shared" si="338"/>
        <v>41</v>
      </c>
      <c r="CG442" s="94">
        <f t="shared" si="339"/>
        <v>49</v>
      </c>
      <c r="CH442" s="94">
        <f t="shared" si="340"/>
        <v>56.5</v>
      </c>
      <c r="CI442" s="94">
        <f t="shared" si="341"/>
        <v>64</v>
      </c>
      <c r="CK442" s="95">
        <v>7190</v>
      </c>
      <c r="CL442" s="162">
        <f t="shared" si="342"/>
        <v>10.575727650727652</v>
      </c>
      <c r="CM442" s="162">
        <f t="shared" si="343"/>
        <v>13.912957264957265</v>
      </c>
      <c r="CN442" s="162">
        <f t="shared" si="344"/>
        <v>17.391196581196581</v>
      </c>
      <c r="CO442" s="162">
        <f t="shared" si="345"/>
        <v>20.869435897435896</v>
      </c>
      <c r="CP442" s="162">
        <f t="shared" si="346"/>
        <v>23.912895299145298</v>
      </c>
      <c r="CQ442" s="162">
        <f t="shared" si="347"/>
        <v>27.221003344481598</v>
      </c>
    </row>
    <row r="443" spans="1:95" ht="19.5" thickTop="1" thickBot="1">
      <c r="A443" s="70">
        <v>7240</v>
      </c>
      <c r="B443" s="70">
        <v>111.577</v>
      </c>
      <c r="C443" s="70">
        <v>108.23699999999999</v>
      </c>
      <c r="D443" s="70">
        <v>104.59099999999999</v>
      </c>
      <c r="E443" s="70">
        <v>5.6879999999999997</v>
      </c>
      <c r="G443" s="92">
        <v>1</v>
      </c>
      <c r="H443" s="93">
        <f t="shared" si="348"/>
        <v>17.676773455377575</v>
      </c>
      <c r="O443" s="95">
        <v>7200</v>
      </c>
      <c r="P443" s="94">
        <f t="shared" si="300"/>
        <v>12.832055699132663</v>
      </c>
      <c r="Q443" s="94">
        <f t="shared" si="301"/>
        <v>12.993418148336776</v>
      </c>
      <c r="R443" s="94">
        <f t="shared" si="302"/>
        <v>12.946945120458791</v>
      </c>
      <c r="S443" s="94">
        <f t="shared" si="303"/>
        <v>12.571315501148547</v>
      </c>
      <c r="T443" s="94">
        <f t="shared" si="304"/>
        <v>12.176680380791137</v>
      </c>
      <c r="U443" s="94">
        <f t="shared" si="305"/>
        <v>11.542422258008278</v>
      </c>
      <c r="V443" s="82"/>
      <c r="W443" s="95">
        <v>7200</v>
      </c>
      <c r="X443" s="161">
        <f t="shared" si="313"/>
        <v>8.9516439604003537</v>
      </c>
      <c r="Y443" s="161">
        <f t="shared" si="314"/>
        <v>8.9756467020387216</v>
      </c>
      <c r="Z443" s="161">
        <f t="shared" si="315"/>
        <v>8.8195980892616976</v>
      </c>
      <c r="AA443" s="161">
        <f t="shared" si="316"/>
        <v>8.4061029008579045</v>
      </c>
      <c r="AB443" s="161">
        <f t="shared" si="317"/>
        <v>7.9729009971644693</v>
      </c>
      <c r="AC443" s="161">
        <f t="shared" si="318"/>
        <v>7.3386428743816072</v>
      </c>
      <c r="AD443" s="82"/>
      <c r="AE443" s="82"/>
      <c r="AF443" s="82"/>
      <c r="AG443" s="95">
        <v>7200</v>
      </c>
      <c r="AH443" s="161">
        <f t="shared" si="319"/>
        <v>-11.379263891128918</v>
      </c>
      <c r="AI443" s="161">
        <f t="shared" si="320"/>
        <v>-11.710206551493576</v>
      </c>
      <c r="AJ443" s="161">
        <f t="shared" si="321"/>
        <v>-12.151129426609463</v>
      </c>
      <c r="AK443" s="161">
        <f t="shared" si="322"/>
        <v>-12.690035162862214</v>
      </c>
      <c r="AL443" s="161">
        <f t="shared" si="323"/>
        <v>-13.241954247859706</v>
      </c>
      <c r="AM443" s="161">
        <f t="shared" si="324"/>
        <v>-13.926953020465195</v>
      </c>
      <c r="AN443" s="81"/>
      <c r="AO443" s="81"/>
      <c r="AP443" s="95">
        <v>7200</v>
      </c>
      <c r="AQ443" s="94">
        <f t="shared" si="306"/>
        <v>119.57094038478681</v>
      </c>
      <c r="AR443" s="94">
        <f t="shared" si="307"/>
        <v>206.93980272105651</v>
      </c>
      <c r="AS443" s="94">
        <f t="shared" si="308"/>
        <v>323.34344175165074</v>
      </c>
      <c r="AT443" s="94">
        <f t="shared" si="309"/>
        <v>465.61455612237711</v>
      </c>
      <c r="AU443" s="94">
        <f t="shared" si="310"/>
        <v>611.32119456171461</v>
      </c>
      <c r="AV443" s="94">
        <f t="shared" si="311"/>
        <v>792.16087052956379</v>
      </c>
      <c r="AW443" s="81"/>
      <c r="AX443" s="95">
        <v>7200</v>
      </c>
      <c r="AY443" s="99">
        <f>'Max limit'!AX443*Input!PrimaryDrive_ratio*Input!Gear1_ratio*Input!FinalDrive_ratio</f>
        <v>635.42619542619548</v>
      </c>
      <c r="AZ443" s="99">
        <f t="shared" si="325"/>
        <v>10.590436590436591</v>
      </c>
      <c r="BA443" s="99">
        <f>AZ443*Input!$N$23</f>
        <v>24919.276116424113</v>
      </c>
      <c r="BB443" s="97">
        <f t="shared" si="312"/>
        <v>24.919276116424111</v>
      </c>
      <c r="BC443" s="95">
        <v>7200</v>
      </c>
      <c r="BD443" s="99">
        <f>'Max limit'!AX443*Input!PrimaryDrive_ratio*Input!Gear2_ratio*Input!FinalDrive_ratio</f>
        <v>835.93846153846164</v>
      </c>
      <c r="BE443" s="99">
        <f t="shared" si="326"/>
        <v>13.932307692307694</v>
      </c>
      <c r="BF443" s="99">
        <f>BE443*Input!$N$23</f>
        <v>32782.692135384612</v>
      </c>
      <c r="BG443" s="100">
        <f t="shared" si="327"/>
        <v>32.782692135384615</v>
      </c>
      <c r="BH443" s="95">
        <v>7200</v>
      </c>
      <c r="BI443" s="99">
        <f>'Max limit'!AX443*Input!PrimaryDrive_ratio*Input!Gear3_ratio*Input!FinalDrive_ratio</f>
        <v>1044.9230769230769</v>
      </c>
      <c r="BJ443" s="99">
        <f t="shared" si="328"/>
        <v>17.415384615384614</v>
      </c>
      <c r="BK443" s="99">
        <f>BJ443*Input!$N$23</f>
        <v>40978.365169230761</v>
      </c>
      <c r="BL443" s="100">
        <f t="shared" si="329"/>
        <v>40.978365169230763</v>
      </c>
      <c r="BM443" s="95">
        <v>7200</v>
      </c>
      <c r="BN443" s="99">
        <f>'Max limit'!AX443*Input!PrimaryDrive_ratio*Input!Gear4_ratio*Input!FinalDrive_ratio</f>
        <v>1253.9076923076923</v>
      </c>
      <c r="BO443" s="99">
        <f t="shared" si="330"/>
        <v>20.89846153846154</v>
      </c>
      <c r="BP443" s="99">
        <f>BO443*Input!$N$23</f>
        <v>49174.038203076918</v>
      </c>
      <c r="BQ443" s="100">
        <f t="shared" si="331"/>
        <v>49.174038203076918</v>
      </c>
      <c r="BR443" s="95">
        <v>7200</v>
      </c>
      <c r="BS443" s="99">
        <f>'Max limit'!AX443*Input!PrimaryDrive_ratio*Input!Gear5_ratio*Input!FinalDrive_ratio</f>
        <v>1436.7692307692307</v>
      </c>
      <c r="BT443" s="99">
        <f t="shared" si="332"/>
        <v>23.946153846153845</v>
      </c>
      <c r="BU443" s="99">
        <f>BT443*Input!$N$23</f>
        <v>56345.252107692293</v>
      </c>
      <c r="BV443" s="100">
        <f t="shared" si="333"/>
        <v>56.345252107692296</v>
      </c>
      <c r="BW443" s="95">
        <v>7200</v>
      </c>
      <c r="BX443" s="99">
        <f>'Max limit'!AX443*Input!PrimaryDrive_ratio*Input!Gear6_ratio*Input!FinalDrive_ratio</f>
        <v>1635.5317725752507</v>
      </c>
      <c r="BY443" s="99">
        <f t="shared" si="334"/>
        <v>27.258862876254177</v>
      </c>
      <c r="BZ443" s="99">
        <f>BY443*Input!$N$23</f>
        <v>64140.049830100317</v>
      </c>
      <c r="CA443" s="100">
        <f t="shared" si="335"/>
        <v>64.140049830100324</v>
      </c>
      <c r="CC443" s="95">
        <v>7200</v>
      </c>
      <c r="CD443" s="94">
        <f t="shared" si="336"/>
        <v>25</v>
      </c>
      <c r="CE443" s="94">
        <f t="shared" si="337"/>
        <v>33</v>
      </c>
      <c r="CF443" s="94">
        <f t="shared" si="338"/>
        <v>41</v>
      </c>
      <c r="CG443" s="94">
        <f t="shared" si="339"/>
        <v>49</v>
      </c>
      <c r="CH443" s="94">
        <f t="shared" si="340"/>
        <v>56.5</v>
      </c>
      <c r="CI443" s="94">
        <f t="shared" si="341"/>
        <v>64</v>
      </c>
      <c r="CK443" s="95">
        <v>7200</v>
      </c>
      <c r="CL443" s="162">
        <f t="shared" si="342"/>
        <v>10.590436590436591</v>
      </c>
      <c r="CM443" s="162">
        <f t="shared" si="343"/>
        <v>13.932307692307694</v>
      </c>
      <c r="CN443" s="162">
        <f t="shared" si="344"/>
        <v>17.415384615384614</v>
      </c>
      <c r="CO443" s="162">
        <f t="shared" si="345"/>
        <v>20.89846153846154</v>
      </c>
      <c r="CP443" s="162">
        <f t="shared" si="346"/>
        <v>23.946153846153845</v>
      </c>
      <c r="CQ443" s="162">
        <f t="shared" si="347"/>
        <v>27.258862876254177</v>
      </c>
    </row>
    <row r="444" spans="1:95" ht="19.5" thickTop="1" thickBot="1">
      <c r="A444" s="70">
        <v>7250</v>
      </c>
      <c r="B444" s="70">
        <v>111.866</v>
      </c>
      <c r="C444" s="70">
        <v>108.36799999999999</v>
      </c>
      <c r="D444" s="70">
        <v>104.86799999999999</v>
      </c>
      <c r="E444" s="70">
        <v>5.6970000000000001</v>
      </c>
      <c r="G444" s="92">
        <v>1</v>
      </c>
      <c r="H444" s="93">
        <f t="shared" si="348"/>
        <v>17.721967963386728</v>
      </c>
      <c r="O444" s="95">
        <v>7210</v>
      </c>
      <c r="P444" s="94">
        <f t="shared" si="300"/>
        <v>12.830979643205152</v>
      </c>
      <c r="Q444" s="94">
        <f t="shared" si="301"/>
        <v>12.9914899102878</v>
      </c>
      <c r="R444" s="94">
        <f t="shared" si="302"/>
        <v>12.943850079272224</v>
      </c>
      <c r="S444" s="94">
        <f t="shared" si="303"/>
        <v>12.566817753222381</v>
      </c>
      <c r="T444" s="94">
        <f t="shared" si="304"/>
        <v>12.170720456284018</v>
      </c>
      <c r="U444" s="94">
        <f t="shared" si="305"/>
        <v>11.534699281890568</v>
      </c>
      <c r="V444" s="82"/>
      <c r="W444" s="95">
        <v>7210</v>
      </c>
      <c r="X444" s="161">
        <f t="shared" si="313"/>
        <v>8.9505679044728446</v>
      </c>
      <c r="Y444" s="161">
        <f t="shared" si="314"/>
        <v>8.973718463989746</v>
      </c>
      <c r="Z444" s="161">
        <f t="shared" si="315"/>
        <v>8.8165030480751305</v>
      </c>
      <c r="AA444" s="161">
        <f t="shared" si="316"/>
        <v>8.4016051529317384</v>
      </c>
      <c r="AB444" s="161">
        <f t="shared" si="317"/>
        <v>7.9669410726573497</v>
      </c>
      <c r="AC444" s="161">
        <f t="shared" si="318"/>
        <v>7.3309198982638986</v>
      </c>
      <c r="AD444" s="82"/>
      <c r="AE444" s="82"/>
      <c r="AF444" s="82"/>
      <c r="AG444" s="95">
        <v>7210</v>
      </c>
      <c r="AH444" s="161">
        <f t="shared" si="319"/>
        <v>-11.380522876564104</v>
      </c>
      <c r="AI444" s="161">
        <f t="shared" si="320"/>
        <v>-11.712385460488919</v>
      </c>
      <c r="AJ444" s="161">
        <f t="shared" si="321"/>
        <v>-12.154533971914686</v>
      </c>
      <c r="AK444" s="161">
        <f t="shared" si="322"/>
        <v>-12.694937708101737</v>
      </c>
      <c r="AL444" s="161">
        <f t="shared" si="323"/>
        <v>-13.248390966327394</v>
      </c>
      <c r="AM444" s="161">
        <f t="shared" si="324"/>
        <v>-13.93529383467232</v>
      </c>
      <c r="AN444" s="81"/>
      <c r="AO444" s="81"/>
      <c r="AP444" s="95">
        <v>7210</v>
      </c>
      <c r="AQ444" s="94">
        <f t="shared" si="306"/>
        <v>119.90331253967589</v>
      </c>
      <c r="AR444" s="94">
        <f t="shared" si="307"/>
        <v>207.51503469582696</v>
      </c>
      <c r="AS444" s="94">
        <f t="shared" si="308"/>
        <v>324.2422417122296</v>
      </c>
      <c r="AT444" s="94">
        <f t="shared" si="309"/>
        <v>466.90882806561069</v>
      </c>
      <c r="AU444" s="94">
        <f t="shared" si="310"/>
        <v>613.02048823718428</v>
      </c>
      <c r="AV444" s="94">
        <f t="shared" si="311"/>
        <v>794.36284548024503</v>
      </c>
      <c r="AW444" s="81"/>
      <c r="AX444" s="95">
        <v>7210</v>
      </c>
      <c r="AY444" s="99">
        <f>'Max limit'!AX444*Input!PrimaryDrive_ratio*Input!Gear1_ratio*Input!FinalDrive_ratio</f>
        <v>636.30873180873186</v>
      </c>
      <c r="AZ444" s="99">
        <f t="shared" si="325"/>
        <v>10.605145530145531</v>
      </c>
      <c r="BA444" s="99">
        <f>AZ444*Input!$N$23</f>
        <v>24953.886222141369</v>
      </c>
      <c r="BB444" s="97">
        <f t="shared" si="312"/>
        <v>24.953886222141371</v>
      </c>
      <c r="BC444" s="95">
        <v>7210</v>
      </c>
      <c r="BD444" s="99">
        <f>'Max limit'!AX444*Input!PrimaryDrive_ratio*Input!Gear2_ratio*Input!FinalDrive_ratio</f>
        <v>837.09948717948714</v>
      </c>
      <c r="BE444" s="99">
        <f t="shared" si="326"/>
        <v>13.951658119658118</v>
      </c>
      <c r="BF444" s="99">
        <f>BE444*Input!$N$23</f>
        <v>32828.223652239307</v>
      </c>
      <c r="BG444" s="100">
        <f t="shared" si="327"/>
        <v>32.828223652239309</v>
      </c>
      <c r="BH444" s="95">
        <v>7210</v>
      </c>
      <c r="BI444" s="99">
        <f>'Max limit'!AX444*Input!PrimaryDrive_ratio*Input!Gear3_ratio*Input!FinalDrive_ratio</f>
        <v>1046.3743589743588</v>
      </c>
      <c r="BJ444" s="99">
        <f t="shared" si="328"/>
        <v>17.439572649572646</v>
      </c>
      <c r="BK444" s="99">
        <f>BJ444*Input!$N$23</f>
        <v>41035.279565299134</v>
      </c>
      <c r="BL444" s="100">
        <f t="shared" si="329"/>
        <v>41.035279565299135</v>
      </c>
      <c r="BM444" s="95">
        <v>7210</v>
      </c>
      <c r="BN444" s="99">
        <f>'Max limit'!AX444*Input!PrimaryDrive_ratio*Input!Gear4_ratio*Input!FinalDrive_ratio</f>
        <v>1255.6492307692308</v>
      </c>
      <c r="BO444" s="99">
        <f t="shared" si="330"/>
        <v>20.92748717948718</v>
      </c>
      <c r="BP444" s="99">
        <f>BO444*Input!$N$23</f>
        <v>49242.335478358968</v>
      </c>
      <c r="BQ444" s="100">
        <f t="shared" si="331"/>
        <v>49.242335478358967</v>
      </c>
      <c r="BR444" s="95">
        <v>7210</v>
      </c>
      <c r="BS444" s="99">
        <f>'Max limit'!AX444*Input!PrimaryDrive_ratio*Input!Gear5_ratio*Input!FinalDrive_ratio</f>
        <v>1438.7647435897436</v>
      </c>
      <c r="BT444" s="99">
        <f t="shared" si="332"/>
        <v>23.979412393162395</v>
      </c>
      <c r="BU444" s="99">
        <f>BT444*Input!$N$23</f>
        <v>56423.50940228632</v>
      </c>
      <c r="BV444" s="100">
        <f t="shared" si="333"/>
        <v>56.423509402286321</v>
      </c>
      <c r="BW444" s="95">
        <v>7210</v>
      </c>
      <c r="BX444" s="99">
        <f>'Max limit'!AX444*Input!PrimaryDrive_ratio*Input!Gear6_ratio*Input!FinalDrive_ratio</f>
        <v>1637.8033444816053</v>
      </c>
      <c r="BY444" s="99">
        <f t="shared" si="334"/>
        <v>27.296722408026756</v>
      </c>
      <c r="BZ444" s="99">
        <f>BY444*Input!$N$23</f>
        <v>64229.133232642132</v>
      </c>
      <c r="CA444" s="100">
        <f t="shared" si="335"/>
        <v>64.229133232642127</v>
      </c>
      <c r="CC444" s="95">
        <v>7210</v>
      </c>
      <c r="CD444" s="94">
        <f t="shared" si="336"/>
        <v>25</v>
      </c>
      <c r="CE444" s="94">
        <f t="shared" si="337"/>
        <v>33</v>
      </c>
      <c r="CF444" s="94">
        <f t="shared" si="338"/>
        <v>41</v>
      </c>
      <c r="CG444" s="94">
        <f t="shared" si="339"/>
        <v>49</v>
      </c>
      <c r="CH444" s="94">
        <f t="shared" si="340"/>
        <v>56.5</v>
      </c>
      <c r="CI444" s="94">
        <f t="shared" si="341"/>
        <v>64</v>
      </c>
      <c r="CK444" s="95">
        <v>7210</v>
      </c>
      <c r="CL444" s="162">
        <f t="shared" si="342"/>
        <v>10.605145530145531</v>
      </c>
      <c r="CM444" s="162">
        <f t="shared" si="343"/>
        <v>13.951658119658118</v>
      </c>
      <c r="CN444" s="162">
        <f t="shared" si="344"/>
        <v>17.439572649572646</v>
      </c>
      <c r="CO444" s="162">
        <f t="shared" si="345"/>
        <v>20.92748717948718</v>
      </c>
      <c r="CP444" s="162">
        <f t="shared" si="346"/>
        <v>23.979412393162395</v>
      </c>
      <c r="CQ444" s="162">
        <f t="shared" si="347"/>
        <v>27.296722408026756</v>
      </c>
    </row>
    <row r="445" spans="1:95" ht="19.5" thickTop="1" thickBot="1">
      <c r="A445" s="70">
        <v>7260</v>
      </c>
      <c r="B445" s="70">
        <v>112.16200000000001</v>
      </c>
      <c r="C445" s="70">
        <v>108.505</v>
      </c>
      <c r="D445" s="70">
        <v>105.15600000000001</v>
      </c>
      <c r="E445" s="70">
        <v>5.702</v>
      </c>
      <c r="G445" s="92">
        <v>1</v>
      </c>
      <c r="H445" s="93">
        <f t="shared" si="348"/>
        <v>17.767162471395881</v>
      </c>
      <c r="O445" s="95">
        <v>7220</v>
      </c>
      <c r="P445" s="94">
        <f t="shared" si="300"/>
        <v>12.829902093792665</v>
      </c>
      <c r="Q445" s="94">
        <f t="shared" si="301"/>
        <v>12.989558995988931</v>
      </c>
      <c r="R445" s="94">
        <f t="shared" si="302"/>
        <v>12.940750742400457</v>
      </c>
      <c r="S445" s="94">
        <f t="shared" si="303"/>
        <v>12.562313762759191</v>
      </c>
      <c r="T445" s="94">
        <f t="shared" si="304"/>
        <v>12.164752259848369</v>
      </c>
      <c r="U445" s="94">
        <f t="shared" si="305"/>
        <v>11.526965586860829</v>
      </c>
      <c r="V445" s="82"/>
      <c r="W445" s="95">
        <v>7220</v>
      </c>
      <c r="X445" s="161">
        <f t="shared" si="313"/>
        <v>8.9494903550603553</v>
      </c>
      <c r="Y445" s="161">
        <f t="shared" si="314"/>
        <v>8.971787549690875</v>
      </c>
      <c r="Z445" s="161">
        <f t="shared" si="315"/>
        <v>8.8134037112033639</v>
      </c>
      <c r="AA445" s="161">
        <f t="shared" si="316"/>
        <v>8.3971011624685463</v>
      </c>
      <c r="AB445" s="161">
        <f t="shared" si="317"/>
        <v>7.9609728762217005</v>
      </c>
      <c r="AC445" s="161">
        <f t="shared" si="318"/>
        <v>7.3231862032341599</v>
      </c>
      <c r="AD445" s="82"/>
      <c r="AE445" s="82"/>
      <c r="AF445" s="82"/>
      <c r="AG445" s="95">
        <v>7220</v>
      </c>
      <c r="AH445" s="161">
        <f t="shared" si="319"/>
        <v>-11.381783609376715</v>
      </c>
      <c r="AI445" s="161">
        <f t="shared" si="320"/>
        <v>-11.714567393646643</v>
      </c>
      <c r="AJ445" s="161">
        <f t="shared" si="321"/>
        <v>-12.15794324247363</v>
      </c>
      <c r="AK445" s="161">
        <f t="shared" si="322"/>
        <v>-12.699847057706615</v>
      </c>
      <c r="AL445" s="161">
        <f t="shared" si="323"/>
        <v>-13.254836618477896</v>
      </c>
      <c r="AM445" s="161">
        <f t="shared" si="324"/>
        <v>-13.943646225304438</v>
      </c>
      <c r="AN445" s="81"/>
      <c r="AO445" s="81"/>
      <c r="AP445" s="95">
        <v>7220</v>
      </c>
      <c r="AQ445" s="94">
        <f t="shared" si="306"/>
        <v>120.23614600220525</v>
      </c>
      <c r="AR445" s="94">
        <f t="shared" si="307"/>
        <v>208.0910650494661</v>
      </c>
      <c r="AS445" s="94">
        <f t="shared" si="308"/>
        <v>325.14228913979076</v>
      </c>
      <c r="AT445" s="94">
        <f t="shared" si="309"/>
        <v>468.20489636129872</v>
      </c>
      <c r="AU445" s="94">
        <f t="shared" si="310"/>
        <v>614.72214040491667</v>
      </c>
      <c r="AV445" s="94">
        <f t="shared" si="311"/>
        <v>796.56787660712405</v>
      </c>
      <c r="AW445" s="81"/>
      <c r="AX445" s="95">
        <v>7220</v>
      </c>
      <c r="AY445" s="99">
        <f>'Max limit'!AX445*Input!PrimaryDrive_ratio*Input!Gear1_ratio*Input!FinalDrive_ratio</f>
        <v>637.19126819126814</v>
      </c>
      <c r="AZ445" s="99">
        <f t="shared" si="325"/>
        <v>10.619854469854468</v>
      </c>
      <c r="BA445" s="99">
        <f>AZ445*Input!$N$23</f>
        <v>24988.496327858618</v>
      </c>
      <c r="BB445" s="97">
        <f t="shared" si="312"/>
        <v>24.98849632785862</v>
      </c>
      <c r="BC445" s="95">
        <v>7220</v>
      </c>
      <c r="BD445" s="99">
        <f>'Max limit'!AX445*Input!PrimaryDrive_ratio*Input!Gear2_ratio*Input!FinalDrive_ratio</f>
        <v>838.26051282051287</v>
      </c>
      <c r="BE445" s="99">
        <f t="shared" si="326"/>
        <v>13.971008547008548</v>
      </c>
      <c r="BF445" s="99">
        <f>BE445*Input!$N$23</f>
        <v>32873.755169094016</v>
      </c>
      <c r="BG445" s="100">
        <f t="shared" si="327"/>
        <v>32.873755169094018</v>
      </c>
      <c r="BH445" s="95">
        <v>7220</v>
      </c>
      <c r="BI445" s="99">
        <f>'Max limit'!AX445*Input!PrimaryDrive_ratio*Input!Gear3_ratio*Input!FinalDrive_ratio</f>
        <v>1047.8256410256411</v>
      </c>
      <c r="BJ445" s="99">
        <f t="shared" si="328"/>
        <v>17.463760683760686</v>
      </c>
      <c r="BK445" s="99">
        <f>BJ445*Input!$N$23</f>
        <v>41092.19396136752</v>
      </c>
      <c r="BL445" s="100">
        <f t="shared" si="329"/>
        <v>41.092193961367521</v>
      </c>
      <c r="BM445" s="95">
        <v>7220</v>
      </c>
      <c r="BN445" s="99">
        <f>'Max limit'!AX445*Input!PrimaryDrive_ratio*Input!Gear4_ratio*Input!FinalDrive_ratio</f>
        <v>1257.3907692307694</v>
      </c>
      <c r="BO445" s="99">
        <f t="shared" si="330"/>
        <v>20.956512820512824</v>
      </c>
      <c r="BP445" s="99">
        <f>BO445*Input!$N$23</f>
        <v>49310.632753641024</v>
      </c>
      <c r="BQ445" s="100">
        <f t="shared" si="331"/>
        <v>49.310632753641023</v>
      </c>
      <c r="BR445" s="95">
        <v>7220</v>
      </c>
      <c r="BS445" s="99">
        <f>'Max limit'!AX445*Input!PrimaryDrive_ratio*Input!Gear5_ratio*Input!FinalDrive_ratio</f>
        <v>1440.7602564102563</v>
      </c>
      <c r="BT445" s="99">
        <f t="shared" si="332"/>
        <v>24.012670940170938</v>
      </c>
      <c r="BU445" s="99">
        <f>BT445*Input!$N$23</f>
        <v>56501.766696880331</v>
      </c>
      <c r="BV445" s="100">
        <f t="shared" si="333"/>
        <v>56.501766696880331</v>
      </c>
      <c r="BW445" s="95">
        <v>7220</v>
      </c>
      <c r="BX445" s="99">
        <f>'Max limit'!AX445*Input!PrimaryDrive_ratio*Input!Gear6_ratio*Input!FinalDrive_ratio</f>
        <v>1640.0749163879598</v>
      </c>
      <c r="BY445" s="99">
        <f t="shared" si="334"/>
        <v>27.334581939799328</v>
      </c>
      <c r="BZ445" s="99">
        <f>BY445*Input!$N$23</f>
        <v>64318.216635183926</v>
      </c>
      <c r="CA445" s="100">
        <f t="shared" si="335"/>
        <v>64.31821663518393</v>
      </c>
      <c r="CC445" s="95">
        <v>7220</v>
      </c>
      <c r="CD445" s="94">
        <f t="shared" si="336"/>
        <v>25</v>
      </c>
      <c r="CE445" s="94">
        <f t="shared" si="337"/>
        <v>33</v>
      </c>
      <c r="CF445" s="94">
        <f t="shared" si="338"/>
        <v>41</v>
      </c>
      <c r="CG445" s="94">
        <f t="shared" si="339"/>
        <v>49.5</v>
      </c>
      <c r="CH445" s="94">
        <f t="shared" si="340"/>
        <v>56.5</v>
      </c>
      <c r="CI445" s="94">
        <f t="shared" si="341"/>
        <v>64.5</v>
      </c>
      <c r="CK445" s="95">
        <v>7220</v>
      </c>
      <c r="CL445" s="162">
        <f t="shared" si="342"/>
        <v>10.619854469854468</v>
      </c>
      <c r="CM445" s="162">
        <f t="shared" si="343"/>
        <v>13.971008547008548</v>
      </c>
      <c r="CN445" s="162">
        <f t="shared" si="344"/>
        <v>17.463760683760686</v>
      </c>
      <c r="CO445" s="162">
        <f t="shared" si="345"/>
        <v>20.956512820512824</v>
      </c>
      <c r="CP445" s="162">
        <f t="shared" si="346"/>
        <v>24.012670940170938</v>
      </c>
      <c r="CQ445" s="162">
        <f t="shared" si="347"/>
        <v>27.334581939799328</v>
      </c>
    </row>
    <row r="446" spans="1:95" ht="19.5" thickTop="1" thickBot="1">
      <c r="A446" s="70">
        <v>7270</v>
      </c>
      <c r="B446" s="70">
        <v>112.471</v>
      </c>
      <c r="C446" s="70">
        <v>108.654</v>
      </c>
      <c r="D446" s="70">
        <v>105.447</v>
      </c>
      <c r="E446" s="70">
        <v>5.7149999999999999</v>
      </c>
      <c r="G446" s="92">
        <v>1</v>
      </c>
      <c r="H446" s="93">
        <f t="shared" si="348"/>
        <v>17.812356979405035</v>
      </c>
      <c r="O446" s="95">
        <v>7230</v>
      </c>
      <c r="P446" s="94">
        <f t="shared" si="300"/>
        <v>12.828823050895197</v>
      </c>
      <c r="Q446" s="94">
        <f t="shared" si="301"/>
        <v>12.987625405440165</v>
      </c>
      <c r="R446" s="94">
        <f t="shared" si="302"/>
        <v>12.937647109843491</v>
      </c>
      <c r="S446" s="94">
        <f t="shared" si="303"/>
        <v>12.557803529758974</v>
      </c>
      <c r="T446" s="94">
        <f t="shared" si="304"/>
        <v>12.158775791484189</v>
      </c>
      <c r="U446" s="94">
        <f t="shared" si="305"/>
        <v>11.519221172919059</v>
      </c>
      <c r="V446" s="82"/>
      <c r="W446" s="95">
        <v>7230</v>
      </c>
      <c r="X446" s="161">
        <f t="shared" si="313"/>
        <v>8.9484113121628877</v>
      </c>
      <c r="Y446" s="161">
        <f t="shared" si="314"/>
        <v>8.9698539591421103</v>
      </c>
      <c r="Z446" s="161">
        <f t="shared" si="315"/>
        <v>8.8103000786463976</v>
      </c>
      <c r="AA446" s="161">
        <f t="shared" si="316"/>
        <v>8.3925909294683301</v>
      </c>
      <c r="AB446" s="161">
        <f t="shared" si="317"/>
        <v>7.9549964078575188</v>
      </c>
      <c r="AC446" s="161">
        <f t="shared" si="318"/>
        <v>7.3154417892923904</v>
      </c>
      <c r="AD446" s="82"/>
      <c r="AE446" s="82"/>
      <c r="AF446" s="82"/>
      <c r="AG446" s="95">
        <v>7230</v>
      </c>
      <c r="AH446" s="161">
        <f t="shared" si="319"/>
        <v>-11.383046089566752</v>
      </c>
      <c r="AI446" s="161">
        <f t="shared" si="320"/>
        <v>-11.716752350966747</v>
      </c>
      <c r="AJ446" s="161">
        <f t="shared" si="321"/>
        <v>-12.161357238286293</v>
      </c>
      <c r="AK446" s="161">
        <f t="shared" si="322"/>
        <v>-12.70476321167685</v>
      </c>
      <c r="AL446" s="161">
        <f t="shared" si="323"/>
        <v>-13.261291204311211</v>
      </c>
      <c r="AM446" s="161">
        <f t="shared" si="324"/>
        <v>-13.95201019236155</v>
      </c>
      <c r="AN446" s="81"/>
      <c r="AO446" s="81"/>
      <c r="AP446" s="95">
        <v>7230</v>
      </c>
      <c r="AQ446" s="94">
        <f t="shared" si="306"/>
        <v>120.5694407723751</v>
      </c>
      <c r="AR446" s="94">
        <f t="shared" si="307"/>
        <v>208.66789378197362</v>
      </c>
      <c r="AS446" s="94">
        <f t="shared" si="308"/>
        <v>326.04358403433378</v>
      </c>
      <c r="AT446" s="94">
        <f t="shared" si="309"/>
        <v>469.50276100944069</v>
      </c>
      <c r="AU446" s="94">
        <f t="shared" si="310"/>
        <v>616.42615106491212</v>
      </c>
      <c r="AV446" s="94">
        <f t="shared" si="311"/>
        <v>798.77596391020165</v>
      </c>
      <c r="AW446" s="81"/>
      <c r="AX446" s="95">
        <v>7230</v>
      </c>
      <c r="AY446" s="99">
        <f>'Max limit'!AX446*Input!PrimaryDrive_ratio*Input!Gear1_ratio*Input!FinalDrive_ratio</f>
        <v>638.07380457380464</v>
      </c>
      <c r="AZ446" s="99">
        <f t="shared" si="325"/>
        <v>10.634563409563411</v>
      </c>
      <c r="BA446" s="99">
        <f>AZ446*Input!$N$23</f>
        <v>25023.106433575882</v>
      </c>
      <c r="BB446" s="97">
        <f t="shared" si="312"/>
        <v>25.023106433575883</v>
      </c>
      <c r="BC446" s="95">
        <v>7230</v>
      </c>
      <c r="BD446" s="99">
        <f>'Max limit'!AX446*Input!PrimaryDrive_ratio*Input!Gear2_ratio*Input!FinalDrive_ratio</f>
        <v>839.42153846153849</v>
      </c>
      <c r="BE446" s="99">
        <f t="shared" si="326"/>
        <v>13.990358974358974</v>
      </c>
      <c r="BF446" s="99">
        <f>BE446*Input!$N$23</f>
        <v>32919.286685948711</v>
      </c>
      <c r="BG446" s="100">
        <f t="shared" si="327"/>
        <v>32.919286685948713</v>
      </c>
      <c r="BH446" s="95">
        <v>7230</v>
      </c>
      <c r="BI446" s="99">
        <f>'Max limit'!AX446*Input!PrimaryDrive_ratio*Input!Gear3_ratio*Input!FinalDrive_ratio</f>
        <v>1049.2769230769231</v>
      </c>
      <c r="BJ446" s="99">
        <f t="shared" si="328"/>
        <v>17.487948717948719</v>
      </c>
      <c r="BK446" s="99">
        <f>BJ446*Input!$N$23</f>
        <v>41149.108357435893</v>
      </c>
      <c r="BL446" s="100">
        <f t="shared" si="329"/>
        <v>41.149108357435892</v>
      </c>
      <c r="BM446" s="95">
        <v>7230</v>
      </c>
      <c r="BN446" s="99">
        <f>'Max limit'!AX446*Input!PrimaryDrive_ratio*Input!Gear4_ratio*Input!FinalDrive_ratio</f>
        <v>1259.1323076923079</v>
      </c>
      <c r="BO446" s="99">
        <f t="shared" si="330"/>
        <v>20.985538461538464</v>
      </c>
      <c r="BP446" s="99">
        <f>BO446*Input!$N$23</f>
        <v>49378.930028923074</v>
      </c>
      <c r="BQ446" s="100">
        <f t="shared" si="331"/>
        <v>49.378930028923072</v>
      </c>
      <c r="BR446" s="95">
        <v>7230</v>
      </c>
      <c r="BS446" s="99">
        <f>'Max limit'!AX446*Input!PrimaryDrive_ratio*Input!Gear5_ratio*Input!FinalDrive_ratio</f>
        <v>1442.7557692307691</v>
      </c>
      <c r="BT446" s="99">
        <f t="shared" si="332"/>
        <v>24.045929487179485</v>
      </c>
      <c r="BU446" s="99">
        <f>BT446*Input!$N$23</f>
        <v>56580.023991474343</v>
      </c>
      <c r="BV446" s="100">
        <f t="shared" si="333"/>
        <v>56.580023991474341</v>
      </c>
      <c r="BW446" s="95">
        <v>7230</v>
      </c>
      <c r="BX446" s="99">
        <f>'Max limit'!AX446*Input!PrimaryDrive_ratio*Input!Gear6_ratio*Input!FinalDrive_ratio</f>
        <v>1642.3464882943144</v>
      </c>
      <c r="BY446" s="99">
        <f t="shared" si="334"/>
        <v>27.372441471571907</v>
      </c>
      <c r="BZ446" s="99">
        <f>BY446*Input!$N$23</f>
        <v>64407.300037725741</v>
      </c>
      <c r="CA446" s="100">
        <f t="shared" si="335"/>
        <v>64.407300037725747</v>
      </c>
      <c r="CC446" s="95">
        <v>7230</v>
      </c>
      <c r="CD446" s="94">
        <f t="shared" si="336"/>
        <v>25</v>
      </c>
      <c r="CE446" s="94">
        <f t="shared" si="337"/>
        <v>33</v>
      </c>
      <c r="CF446" s="94">
        <f t="shared" si="338"/>
        <v>41</v>
      </c>
      <c r="CG446" s="94">
        <f t="shared" si="339"/>
        <v>49.5</v>
      </c>
      <c r="CH446" s="94">
        <f t="shared" si="340"/>
        <v>56.5</v>
      </c>
      <c r="CI446" s="94">
        <f t="shared" si="341"/>
        <v>64.5</v>
      </c>
      <c r="CK446" s="95">
        <v>7230</v>
      </c>
      <c r="CL446" s="162">
        <f t="shared" si="342"/>
        <v>10.634563409563411</v>
      </c>
      <c r="CM446" s="162">
        <f t="shared" si="343"/>
        <v>13.990358974358974</v>
      </c>
      <c r="CN446" s="162">
        <f t="shared" si="344"/>
        <v>17.487948717948719</v>
      </c>
      <c r="CO446" s="162">
        <f t="shared" si="345"/>
        <v>20.985538461538464</v>
      </c>
      <c r="CP446" s="162">
        <f t="shared" si="346"/>
        <v>24.045929487179485</v>
      </c>
      <c r="CQ446" s="162">
        <f t="shared" si="347"/>
        <v>27.372441471571907</v>
      </c>
    </row>
    <row r="447" spans="1:95" ht="19.5" thickTop="1" thickBot="1">
      <c r="A447" s="70">
        <v>7280</v>
      </c>
      <c r="B447" s="70">
        <v>112.783</v>
      </c>
      <c r="C447" s="70">
        <v>108.806</v>
      </c>
      <c r="D447" s="70">
        <v>105.742</v>
      </c>
      <c r="E447" s="70">
        <v>5.7290000000000001</v>
      </c>
      <c r="G447" s="92">
        <v>1</v>
      </c>
      <c r="H447" s="93">
        <f t="shared" si="348"/>
        <v>17.857551487414188</v>
      </c>
      <c r="O447" s="95">
        <v>7240</v>
      </c>
      <c r="P447" s="94">
        <f t="shared" si="300"/>
        <v>12.827742514512751</v>
      </c>
      <c r="Q447" s="94">
        <f t="shared" si="301"/>
        <v>12.985689138641506</v>
      </c>
      <c r="R447" s="94">
        <f t="shared" si="302"/>
        <v>12.934539181601323</v>
      </c>
      <c r="S447" s="94">
        <f t="shared" si="303"/>
        <v>12.553287054221736</v>
      </c>
      <c r="T447" s="94">
        <f t="shared" si="304"/>
        <v>12.152791051191475</v>
      </c>
      <c r="U447" s="94">
        <f t="shared" si="305"/>
        <v>11.511466040065262</v>
      </c>
      <c r="V447" s="82"/>
      <c r="W447" s="95">
        <v>7240</v>
      </c>
      <c r="X447" s="161">
        <f t="shared" si="313"/>
        <v>8.9473307757804417</v>
      </c>
      <c r="Y447" s="161">
        <f t="shared" si="314"/>
        <v>8.9679176923434518</v>
      </c>
      <c r="Z447" s="161">
        <f t="shared" si="315"/>
        <v>8.8071921504042319</v>
      </c>
      <c r="AA447" s="161">
        <f t="shared" si="316"/>
        <v>8.3880744539310914</v>
      </c>
      <c r="AB447" s="161">
        <f t="shared" si="317"/>
        <v>7.9490116675648048</v>
      </c>
      <c r="AC447" s="161">
        <f t="shared" si="318"/>
        <v>7.3076866564385918</v>
      </c>
      <c r="AD447" s="82"/>
      <c r="AE447" s="82"/>
      <c r="AF447" s="82"/>
      <c r="AG447" s="95">
        <v>7240</v>
      </c>
      <c r="AH447" s="161">
        <f t="shared" si="319"/>
        <v>-11.384310317134215</v>
      </c>
      <c r="AI447" s="161">
        <f t="shared" si="320"/>
        <v>-11.718940332449232</v>
      </c>
      <c r="AJ447" s="161">
        <f t="shared" si="321"/>
        <v>-12.164775959352676</v>
      </c>
      <c r="AK447" s="161">
        <f t="shared" si="322"/>
        <v>-12.709686170012441</v>
      </c>
      <c r="AL447" s="161">
        <f t="shared" si="323"/>
        <v>-13.267754723827341</v>
      </c>
      <c r="AM447" s="161">
        <f t="shared" si="324"/>
        <v>-13.960385735843651</v>
      </c>
      <c r="AN447" s="81"/>
      <c r="AO447" s="81"/>
      <c r="AP447" s="95">
        <v>7240</v>
      </c>
      <c r="AQ447" s="94">
        <f t="shared" si="306"/>
        <v>120.90319685018521</v>
      </c>
      <c r="AR447" s="94">
        <f t="shared" si="307"/>
        <v>209.24552089334964</v>
      </c>
      <c r="AS447" s="94">
        <f t="shared" si="308"/>
        <v>326.94612639585876</v>
      </c>
      <c r="AT447" s="94">
        <f t="shared" si="309"/>
        <v>470.80242201003671</v>
      </c>
      <c r="AU447" s="94">
        <f t="shared" si="310"/>
        <v>618.13252021717039</v>
      </c>
      <c r="AV447" s="94">
        <f t="shared" si="311"/>
        <v>800.98710738947648</v>
      </c>
      <c r="AW447" s="81"/>
      <c r="AX447" s="95">
        <v>7240</v>
      </c>
      <c r="AY447" s="99">
        <f>'Max limit'!AX447*Input!PrimaryDrive_ratio*Input!Gear1_ratio*Input!FinalDrive_ratio</f>
        <v>638.95634095634091</v>
      </c>
      <c r="AZ447" s="99">
        <f t="shared" si="325"/>
        <v>10.649272349272348</v>
      </c>
      <c r="BA447" s="99">
        <f>AZ447*Input!$N$23</f>
        <v>25057.716539293131</v>
      </c>
      <c r="BB447" s="97">
        <f t="shared" si="312"/>
        <v>25.057716539293132</v>
      </c>
      <c r="BC447" s="95">
        <v>7240</v>
      </c>
      <c r="BD447" s="99">
        <f>'Max limit'!AX447*Input!PrimaryDrive_ratio*Input!Gear2_ratio*Input!FinalDrive_ratio</f>
        <v>840.58256410256388</v>
      </c>
      <c r="BE447" s="99">
        <f t="shared" si="326"/>
        <v>14.009709401709397</v>
      </c>
      <c r="BF447" s="99">
        <f>BE447*Input!$N$23</f>
        <v>32964.818202803406</v>
      </c>
      <c r="BG447" s="100">
        <f t="shared" si="327"/>
        <v>32.964818202803407</v>
      </c>
      <c r="BH447" s="95">
        <v>7240</v>
      </c>
      <c r="BI447" s="99">
        <f>'Max limit'!AX447*Input!PrimaryDrive_ratio*Input!Gear3_ratio*Input!FinalDrive_ratio</f>
        <v>1050.7282051282048</v>
      </c>
      <c r="BJ447" s="99">
        <f t="shared" si="328"/>
        <v>17.512136752136747</v>
      </c>
      <c r="BK447" s="99">
        <f>BJ447*Input!$N$23</f>
        <v>41206.022753504258</v>
      </c>
      <c r="BL447" s="100">
        <f t="shared" si="329"/>
        <v>41.206022753504257</v>
      </c>
      <c r="BM447" s="95">
        <v>7240</v>
      </c>
      <c r="BN447" s="99">
        <f>'Max limit'!AX447*Input!PrimaryDrive_ratio*Input!Gear4_ratio*Input!FinalDrive_ratio</f>
        <v>1260.873846153846</v>
      </c>
      <c r="BO447" s="99">
        <f t="shared" si="330"/>
        <v>21.014564102564101</v>
      </c>
      <c r="BP447" s="99">
        <f>BO447*Input!$N$23</f>
        <v>49447.227304205117</v>
      </c>
      <c r="BQ447" s="100">
        <f t="shared" si="331"/>
        <v>49.447227304205114</v>
      </c>
      <c r="BR447" s="95">
        <v>7240</v>
      </c>
      <c r="BS447" s="99">
        <f>'Max limit'!AX447*Input!PrimaryDrive_ratio*Input!Gear5_ratio*Input!FinalDrive_ratio</f>
        <v>1444.7512820512818</v>
      </c>
      <c r="BT447" s="99">
        <f t="shared" si="332"/>
        <v>24.079188034188029</v>
      </c>
      <c r="BU447" s="99">
        <f>BT447*Input!$N$23</f>
        <v>56658.281286068355</v>
      </c>
      <c r="BV447" s="100">
        <f t="shared" si="333"/>
        <v>56.658281286068352</v>
      </c>
      <c r="BW447" s="95">
        <v>7240</v>
      </c>
      <c r="BX447" s="99">
        <f>'Max limit'!AX447*Input!PrimaryDrive_ratio*Input!Gear6_ratio*Input!FinalDrive_ratio</f>
        <v>1644.6180602006687</v>
      </c>
      <c r="BY447" s="99">
        <f t="shared" si="334"/>
        <v>27.410301003344479</v>
      </c>
      <c r="BZ447" s="99">
        <f>BY447*Input!$N$23</f>
        <v>64496.383440267542</v>
      </c>
      <c r="CA447" s="100">
        <f t="shared" si="335"/>
        <v>64.496383440267536</v>
      </c>
      <c r="CC447" s="95">
        <v>7240</v>
      </c>
      <c r="CD447" s="94">
        <f t="shared" si="336"/>
        <v>25</v>
      </c>
      <c r="CE447" s="94">
        <f t="shared" si="337"/>
        <v>33</v>
      </c>
      <c r="CF447" s="94">
        <f t="shared" si="338"/>
        <v>41</v>
      </c>
      <c r="CG447" s="94">
        <f t="shared" si="339"/>
        <v>49.5</v>
      </c>
      <c r="CH447" s="94">
        <f t="shared" si="340"/>
        <v>56.5</v>
      </c>
      <c r="CI447" s="94">
        <f t="shared" si="341"/>
        <v>64.5</v>
      </c>
      <c r="CK447" s="95">
        <v>7240</v>
      </c>
      <c r="CL447" s="162">
        <f t="shared" si="342"/>
        <v>10.649272349272348</v>
      </c>
      <c r="CM447" s="162">
        <f t="shared" si="343"/>
        <v>14.009709401709397</v>
      </c>
      <c r="CN447" s="162">
        <f t="shared" si="344"/>
        <v>17.512136752136747</v>
      </c>
      <c r="CO447" s="162">
        <f t="shared" si="345"/>
        <v>21.014564102564101</v>
      </c>
      <c r="CP447" s="162">
        <f t="shared" si="346"/>
        <v>24.079188034188029</v>
      </c>
      <c r="CQ447" s="162">
        <f t="shared" si="347"/>
        <v>27.410301003344479</v>
      </c>
    </row>
    <row r="448" spans="1:95" ht="19.5" thickTop="1" thickBot="1">
      <c r="A448" s="70">
        <v>7290</v>
      </c>
      <c r="B448" s="70">
        <v>113.123</v>
      </c>
      <c r="C448" s="70">
        <v>108.98399999999999</v>
      </c>
      <c r="D448" s="70">
        <v>106.06399999999999</v>
      </c>
      <c r="E448" s="70">
        <v>5.742</v>
      </c>
      <c r="G448" s="92">
        <v>1</v>
      </c>
      <c r="H448" s="93">
        <f t="shared" si="348"/>
        <v>17.902745995423341</v>
      </c>
      <c r="O448" s="95">
        <v>7250</v>
      </c>
      <c r="P448" s="94">
        <f t="shared" si="300"/>
        <v>12.826660484645323</v>
      </c>
      <c r="Q448" s="94">
        <f t="shared" si="301"/>
        <v>12.983750195592952</v>
      </c>
      <c r="R448" s="94">
        <f t="shared" si="302"/>
        <v>12.931426957673956</v>
      </c>
      <c r="S448" s="94">
        <f t="shared" si="303"/>
        <v>12.548764336147469</v>
      </c>
      <c r="T448" s="94">
        <f t="shared" si="304"/>
        <v>12.146798038970228</v>
      </c>
      <c r="U448" s="94">
        <f t="shared" si="305"/>
        <v>11.503700188299431</v>
      </c>
      <c r="V448" s="82"/>
      <c r="W448" s="95">
        <v>7250</v>
      </c>
      <c r="X448" s="161">
        <f t="shared" si="313"/>
        <v>8.9462487459130156</v>
      </c>
      <c r="Y448" s="161">
        <f t="shared" si="314"/>
        <v>8.9659787492948979</v>
      </c>
      <c r="Z448" s="161">
        <f t="shared" si="315"/>
        <v>8.8040799264768648</v>
      </c>
      <c r="AA448" s="161">
        <f t="shared" si="316"/>
        <v>8.383551735856825</v>
      </c>
      <c r="AB448" s="161">
        <f t="shared" si="317"/>
        <v>7.9430186553435584</v>
      </c>
      <c r="AC448" s="161">
        <f t="shared" si="318"/>
        <v>7.2999208046727615</v>
      </c>
      <c r="AD448" s="82"/>
      <c r="AE448" s="82"/>
      <c r="AF448" s="82"/>
      <c r="AG448" s="95">
        <v>7250</v>
      </c>
      <c r="AH448" s="161">
        <f t="shared" si="319"/>
        <v>-11.385576292079104</v>
      </c>
      <c r="AI448" s="161">
        <f t="shared" si="320"/>
        <v>-11.721131338094098</v>
      </c>
      <c r="AJ448" s="161">
        <f t="shared" si="321"/>
        <v>-12.168199405672778</v>
      </c>
      <c r="AK448" s="161">
        <f t="shared" si="322"/>
        <v>-12.714615932713389</v>
      </c>
      <c r="AL448" s="161">
        <f t="shared" si="323"/>
        <v>-13.274227177026287</v>
      </c>
      <c r="AM448" s="161">
        <f t="shared" si="324"/>
        <v>-13.968772855750748</v>
      </c>
      <c r="AN448" s="81"/>
      <c r="AO448" s="81"/>
      <c r="AP448" s="95">
        <v>7250</v>
      </c>
      <c r="AQ448" s="94">
        <f t="shared" si="306"/>
        <v>121.2374142356358</v>
      </c>
      <c r="AR448" s="94">
        <f t="shared" si="307"/>
        <v>209.82394638359435</v>
      </c>
      <c r="AS448" s="94">
        <f t="shared" si="308"/>
        <v>327.84991622436604</v>
      </c>
      <c r="AT448" s="94">
        <f t="shared" si="309"/>
        <v>472.10387936308723</v>
      </c>
      <c r="AU448" s="94">
        <f t="shared" si="310"/>
        <v>619.84124786169241</v>
      </c>
      <c r="AV448" s="94">
        <f t="shared" si="311"/>
        <v>803.20130704494989</v>
      </c>
      <c r="AW448" s="81"/>
      <c r="AX448" s="95">
        <v>7250</v>
      </c>
      <c r="AY448" s="99">
        <f>'Max limit'!AX448*Input!PrimaryDrive_ratio*Input!Gear1_ratio*Input!FinalDrive_ratio</f>
        <v>639.83887733887741</v>
      </c>
      <c r="AZ448" s="99">
        <f t="shared" si="325"/>
        <v>10.66398128898129</v>
      </c>
      <c r="BA448" s="99">
        <f>AZ448*Input!$N$23</f>
        <v>25092.326645010395</v>
      </c>
      <c r="BB448" s="97">
        <f t="shared" si="312"/>
        <v>25.092326645010395</v>
      </c>
      <c r="BC448" s="95">
        <v>7250</v>
      </c>
      <c r="BD448" s="99">
        <f>'Max limit'!AX448*Input!PrimaryDrive_ratio*Input!Gear2_ratio*Input!FinalDrive_ratio</f>
        <v>841.74358974358972</v>
      </c>
      <c r="BE448" s="99">
        <f t="shared" si="326"/>
        <v>14.029059829059829</v>
      </c>
      <c r="BF448" s="99">
        <f>BE448*Input!$N$23</f>
        <v>33010.349719658116</v>
      </c>
      <c r="BG448" s="100">
        <f t="shared" si="327"/>
        <v>33.010349719658116</v>
      </c>
      <c r="BH448" s="95">
        <v>7250</v>
      </c>
      <c r="BI448" s="99">
        <f>'Max limit'!AX448*Input!PrimaryDrive_ratio*Input!Gear3_ratio*Input!FinalDrive_ratio</f>
        <v>1052.1794871794871</v>
      </c>
      <c r="BJ448" s="99">
        <f t="shared" si="328"/>
        <v>17.536324786324784</v>
      </c>
      <c r="BK448" s="99">
        <f>BJ448*Input!$N$23</f>
        <v>41262.937149572637</v>
      </c>
      <c r="BL448" s="100">
        <f t="shared" si="329"/>
        <v>41.262937149572636</v>
      </c>
      <c r="BM448" s="95">
        <v>7250</v>
      </c>
      <c r="BN448" s="99">
        <f>'Max limit'!AX448*Input!PrimaryDrive_ratio*Input!Gear4_ratio*Input!FinalDrive_ratio</f>
        <v>1262.6153846153848</v>
      </c>
      <c r="BO448" s="99">
        <f t="shared" si="330"/>
        <v>21.043589743589745</v>
      </c>
      <c r="BP448" s="99">
        <f>BO448*Input!$N$23</f>
        <v>49515.524579487173</v>
      </c>
      <c r="BQ448" s="100">
        <f t="shared" si="331"/>
        <v>49.51552457948717</v>
      </c>
      <c r="BR448" s="95">
        <v>7250</v>
      </c>
      <c r="BS448" s="99">
        <f>'Max limit'!AX448*Input!PrimaryDrive_ratio*Input!Gear5_ratio*Input!FinalDrive_ratio</f>
        <v>1446.7467948717949</v>
      </c>
      <c r="BT448" s="99">
        <f t="shared" si="332"/>
        <v>24.112446581196583</v>
      </c>
      <c r="BU448" s="99">
        <f>BT448*Input!$N$23</f>
        <v>56736.538580662389</v>
      </c>
      <c r="BV448" s="100">
        <f t="shared" si="333"/>
        <v>56.736538580662391</v>
      </c>
      <c r="BW448" s="95">
        <v>7250</v>
      </c>
      <c r="BX448" s="99">
        <f>'Max limit'!AX448*Input!PrimaryDrive_ratio*Input!Gear6_ratio*Input!FinalDrive_ratio</f>
        <v>1646.8896321070235</v>
      </c>
      <c r="BY448" s="99">
        <f t="shared" si="334"/>
        <v>27.448160535117058</v>
      </c>
      <c r="BZ448" s="99">
        <f>BY448*Input!$N$23</f>
        <v>64585.466842809357</v>
      </c>
      <c r="CA448" s="100">
        <f t="shared" si="335"/>
        <v>64.585466842809353</v>
      </c>
      <c r="CC448" s="95">
        <v>7250</v>
      </c>
      <c r="CD448" s="94">
        <f t="shared" si="336"/>
        <v>25</v>
      </c>
      <c r="CE448" s="94">
        <f t="shared" si="337"/>
        <v>33</v>
      </c>
      <c r="CF448" s="94">
        <f t="shared" si="338"/>
        <v>41.5</v>
      </c>
      <c r="CG448" s="94">
        <f t="shared" si="339"/>
        <v>49.5</v>
      </c>
      <c r="CH448" s="94">
        <f t="shared" si="340"/>
        <v>56.5</v>
      </c>
      <c r="CI448" s="94">
        <f t="shared" si="341"/>
        <v>64.5</v>
      </c>
      <c r="CK448" s="95">
        <v>7250</v>
      </c>
      <c r="CL448" s="162">
        <f t="shared" si="342"/>
        <v>10.66398128898129</v>
      </c>
      <c r="CM448" s="162">
        <f t="shared" si="343"/>
        <v>14.029059829059829</v>
      </c>
      <c r="CN448" s="162">
        <f t="shared" si="344"/>
        <v>17.536324786324784</v>
      </c>
      <c r="CO448" s="162">
        <f t="shared" si="345"/>
        <v>21.043589743589745</v>
      </c>
      <c r="CP448" s="162">
        <f t="shared" si="346"/>
        <v>24.112446581196583</v>
      </c>
      <c r="CQ448" s="162">
        <f t="shared" si="347"/>
        <v>27.448160535117058</v>
      </c>
    </row>
    <row r="449" spans="1:95" ht="19.5" thickTop="1" thickBot="1">
      <c r="A449" s="70">
        <v>7300</v>
      </c>
      <c r="B449" s="70">
        <v>113.46599999999999</v>
      </c>
      <c r="C449" s="70">
        <v>109.16500000000001</v>
      </c>
      <c r="D449" s="70">
        <v>106.39</v>
      </c>
      <c r="E449" s="70">
        <v>5.7560000000000002</v>
      </c>
      <c r="G449" s="92">
        <v>1</v>
      </c>
      <c r="H449" s="93">
        <f t="shared" si="348"/>
        <v>17.947940503432495</v>
      </c>
      <c r="O449" s="95">
        <v>7260</v>
      </c>
      <c r="P449" s="94">
        <f t="shared" si="300"/>
        <v>12.825576961292921</v>
      </c>
      <c r="Q449" s="94">
        <f t="shared" si="301"/>
        <v>12.981808576294505</v>
      </c>
      <c r="R449" s="94">
        <f t="shared" si="302"/>
        <v>12.92831043806139</v>
      </c>
      <c r="S449" s="94">
        <f t="shared" si="303"/>
        <v>12.54423537553618</v>
      </c>
      <c r="T449" s="94">
        <f t="shared" si="304"/>
        <v>12.140796754820453</v>
      </c>
      <c r="U449" s="94">
        <f t="shared" si="305"/>
        <v>11.495923617621573</v>
      </c>
      <c r="V449" s="82"/>
      <c r="W449" s="95">
        <v>7260</v>
      </c>
      <c r="X449" s="161">
        <f t="shared" si="313"/>
        <v>8.9451652225606093</v>
      </c>
      <c r="Y449" s="161">
        <f t="shared" si="314"/>
        <v>8.9640371299964485</v>
      </c>
      <c r="Z449" s="161">
        <f t="shared" si="315"/>
        <v>8.8009634068642981</v>
      </c>
      <c r="AA449" s="161">
        <f t="shared" si="316"/>
        <v>8.379022775245538</v>
      </c>
      <c r="AB449" s="161">
        <f t="shared" si="317"/>
        <v>7.9370173711937824</v>
      </c>
      <c r="AC449" s="161">
        <f t="shared" si="318"/>
        <v>7.292144233994903</v>
      </c>
      <c r="AD449" s="82"/>
      <c r="AE449" s="82"/>
      <c r="AF449" s="82"/>
      <c r="AG449" s="95">
        <v>7260</v>
      </c>
      <c r="AH449" s="161">
        <f t="shared" si="319"/>
        <v>-11.386844014401417</v>
      </c>
      <c r="AI449" s="161">
        <f t="shared" si="320"/>
        <v>-11.723325367901344</v>
      </c>
      <c r="AJ449" s="161">
        <f t="shared" si="321"/>
        <v>-12.171627577246602</v>
      </c>
      <c r="AK449" s="161">
        <f t="shared" si="322"/>
        <v>-12.719552499779695</v>
      </c>
      <c r="AL449" s="161">
        <f t="shared" si="323"/>
        <v>-13.280708563908046</v>
      </c>
      <c r="AM449" s="161">
        <f t="shared" si="324"/>
        <v>-13.977171552082837</v>
      </c>
      <c r="AN449" s="81"/>
      <c r="AO449" s="81"/>
      <c r="AP449" s="95">
        <v>7260</v>
      </c>
      <c r="AQ449" s="94">
        <f t="shared" si="306"/>
        <v>121.5720929287267</v>
      </c>
      <c r="AR449" s="94">
        <f t="shared" si="307"/>
        <v>210.40317025270741</v>
      </c>
      <c r="AS449" s="94">
        <f t="shared" si="308"/>
        <v>328.75495351985535</v>
      </c>
      <c r="AT449" s="94">
        <f t="shared" si="309"/>
        <v>473.40713306859186</v>
      </c>
      <c r="AU449" s="94">
        <f t="shared" si="310"/>
        <v>621.55233399847646</v>
      </c>
      <c r="AV449" s="94">
        <f t="shared" si="311"/>
        <v>805.41856287662119</v>
      </c>
      <c r="AW449" s="81"/>
      <c r="AX449" s="95">
        <v>7260</v>
      </c>
      <c r="AY449" s="99">
        <f>'Max limit'!AX449*Input!PrimaryDrive_ratio*Input!Gear1_ratio*Input!FinalDrive_ratio</f>
        <v>640.7214137214138</v>
      </c>
      <c r="AZ449" s="99">
        <f t="shared" si="325"/>
        <v>10.678690228690231</v>
      </c>
      <c r="BA449" s="99">
        <f>AZ449*Input!$N$23</f>
        <v>25126.936750727651</v>
      </c>
      <c r="BB449" s="97">
        <f t="shared" si="312"/>
        <v>25.126936750727651</v>
      </c>
      <c r="BC449" s="95">
        <v>7260</v>
      </c>
      <c r="BD449" s="99">
        <f>'Max limit'!AX449*Input!PrimaryDrive_ratio*Input!Gear2_ratio*Input!FinalDrive_ratio</f>
        <v>842.90461538461534</v>
      </c>
      <c r="BE449" s="99">
        <f t="shared" si="326"/>
        <v>14.048410256410255</v>
      </c>
      <c r="BF449" s="99">
        <f>BE449*Input!$N$23</f>
        <v>33055.881236512811</v>
      </c>
      <c r="BG449" s="100">
        <f t="shared" si="327"/>
        <v>33.055881236512811</v>
      </c>
      <c r="BH449" s="95">
        <v>7260</v>
      </c>
      <c r="BI449" s="99">
        <f>'Max limit'!AX449*Input!PrimaryDrive_ratio*Input!Gear3_ratio*Input!FinalDrive_ratio</f>
        <v>1053.6307692307691</v>
      </c>
      <c r="BJ449" s="99">
        <f t="shared" si="328"/>
        <v>17.56051282051282</v>
      </c>
      <c r="BK449" s="99">
        <f>BJ449*Input!$N$23</f>
        <v>41319.851545641017</v>
      </c>
      <c r="BL449" s="100">
        <f t="shared" si="329"/>
        <v>41.319851545641015</v>
      </c>
      <c r="BM449" s="95">
        <v>7260</v>
      </c>
      <c r="BN449" s="99">
        <f>'Max limit'!AX449*Input!PrimaryDrive_ratio*Input!Gear4_ratio*Input!FinalDrive_ratio</f>
        <v>1264.3569230769231</v>
      </c>
      <c r="BO449" s="99">
        <f t="shared" si="330"/>
        <v>21.072615384615386</v>
      </c>
      <c r="BP449" s="99">
        <f>BO449*Input!$N$23</f>
        <v>49583.821854769223</v>
      </c>
      <c r="BQ449" s="100">
        <f t="shared" si="331"/>
        <v>49.583821854769226</v>
      </c>
      <c r="BR449" s="95">
        <v>7260</v>
      </c>
      <c r="BS449" s="99">
        <f>'Max limit'!AX449*Input!PrimaryDrive_ratio*Input!Gear5_ratio*Input!FinalDrive_ratio</f>
        <v>1448.7423076923076</v>
      </c>
      <c r="BT449" s="99">
        <f t="shared" si="332"/>
        <v>24.145705128205126</v>
      </c>
      <c r="BU449" s="99">
        <f>BT449*Input!$N$23</f>
        <v>56814.795875256394</v>
      </c>
      <c r="BV449" s="100">
        <f t="shared" si="333"/>
        <v>56.814795875256394</v>
      </c>
      <c r="BW449" s="95">
        <v>7260</v>
      </c>
      <c r="BX449" s="99">
        <f>'Max limit'!AX449*Input!PrimaryDrive_ratio*Input!Gear6_ratio*Input!FinalDrive_ratio</f>
        <v>1649.1612040133778</v>
      </c>
      <c r="BY449" s="99">
        <f t="shared" si="334"/>
        <v>27.48602006688963</v>
      </c>
      <c r="BZ449" s="99">
        <f>BY449*Input!$N$23</f>
        <v>64674.550245351151</v>
      </c>
      <c r="CA449" s="100">
        <f t="shared" si="335"/>
        <v>64.674550245351156</v>
      </c>
      <c r="CC449" s="95">
        <v>7260</v>
      </c>
      <c r="CD449" s="94">
        <f t="shared" si="336"/>
        <v>25</v>
      </c>
      <c r="CE449" s="94">
        <f t="shared" si="337"/>
        <v>33</v>
      </c>
      <c r="CF449" s="94">
        <f t="shared" si="338"/>
        <v>41.5</v>
      </c>
      <c r="CG449" s="94">
        <f t="shared" si="339"/>
        <v>49.5</v>
      </c>
      <c r="CH449" s="94">
        <f t="shared" si="340"/>
        <v>57</v>
      </c>
      <c r="CI449" s="94">
        <f t="shared" si="341"/>
        <v>64.5</v>
      </c>
      <c r="CK449" s="95">
        <v>7260</v>
      </c>
      <c r="CL449" s="162">
        <f t="shared" si="342"/>
        <v>10.678690228690231</v>
      </c>
      <c r="CM449" s="162">
        <f t="shared" si="343"/>
        <v>14.048410256410255</v>
      </c>
      <c r="CN449" s="162">
        <f t="shared" si="344"/>
        <v>17.56051282051282</v>
      </c>
      <c r="CO449" s="162">
        <f t="shared" si="345"/>
        <v>21.072615384615386</v>
      </c>
      <c r="CP449" s="162">
        <f t="shared" si="346"/>
        <v>24.145705128205126</v>
      </c>
      <c r="CQ449" s="162">
        <f t="shared" si="347"/>
        <v>27.48602006688963</v>
      </c>
    </row>
    <row r="450" spans="1:95" ht="19.5" thickTop="1" thickBot="1">
      <c r="A450" s="70">
        <v>7310</v>
      </c>
      <c r="B450" s="70">
        <v>113.815</v>
      </c>
      <c r="C450" s="70">
        <v>109.351</v>
      </c>
      <c r="D450" s="70">
        <v>106.721</v>
      </c>
      <c r="E450" s="70">
        <v>5.77</v>
      </c>
      <c r="G450" s="92">
        <v>1</v>
      </c>
      <c r="H450" s="93">
        <f t="shared" si="348"/>
        <v>17.993135011441648</v>
      </c>
      <c r="O450" s="95">
        <v>7270</v>
      </c>
      <c r="P450" s="94">
        <f t="shared" si="300"/>
        <v>12.824491944455536</v>
      </c>
      <c r="Q450" s="94">
        <f t="shared" si="301"/>
        <v>12.979864280746161</v>
      </c>
      <c r="R450" s="94">
        <f t="shared" si="302"/>
        <v>12.925189622763625</v>
      </c>
      <c r="S450" s="94">
        <f t="shared" si="303"/>
        <v>12.539700172387866</v>
      </c>
      <c r="T450" s="94">
        <f t="shared" si="304"/>
        <v>12.134787198742144</v>
      </c>
      <c r="U450" s="94">
        <f t="shared" si="305"/>
        <v>11.488136328031684</v>
      </c>
      <c r="V450" s="82"/>
      <c r="W450" s="95">
        <v>7270</v>
      </c>
      <c r="X450" s="161">
        <f t="shared" si="313"/>
        <v>8.9440802057232247</v>
      </c>
      <c r="Y450" s="161">
        <f t="shared" si="314"/>
        <v>8.9620928344481054</v>
      </c>
      <c r="Z450" s="161">
        <f t="shared" si="315"/>
        <v>8.7978425915665319</v>
      </c>
      <c r="AA450" s="161">
        <f t="shared" si="316"/>
        <v>8.3744875720972232</v>
      </c>
      <c r="AB450" s="161">
        <f t="shared" si="317"/>
        <v>7.9310078151154748</v>
      </c>
      <c r="AC450" s="161">
        <f t="shared" si="318"/>
        <v>7.2843569444050127</v>
      </c>
      <c r="AD450" s="82"/>
      <c r="AE450" s="82"/>
      <c r="AF450" s="82"/>
      <c r="AG450" s="95">
        <v>7270</v>
      </c>
      <c r="AH450" s="161">
        <f t="shared" si="319"/>
        <v>-11.388113484101158</v>
      </c>
      <c r="AI450" s="161">
        <f t="shared" si="320"/>
        <v>-11.725522421870972</v>
      </c>
      <c r="AJ450" s="161">
        <f t="shared" si="321"/>
        <v>-12.175060474074144</v>
      </c>
      <c r="AK450" s="161">
        <f t="shared" si="322"/>
        <v>-12.724495871211357</v>
      </c>
      <c r="AL450" s="161">
        <f t="shared" si="323"/>
        <v>-13.28719888447262</v>
      </c>
      <c r="AM450" s="161">
        <f t="shared" si="324"/>
        <v>-13.985581824839915</v>
      </c>
      <c r="AN450" s="81"/>
      <c r="AO450" s="81"/>
      <c r="AP450" s="95">
        <v>7270</v>
      </c>
      <c r="AQ450" s="94">
        <f t="shared" si="306"/>
        <v>121.90723292945796</v>
      </c>
      <c r="AR450" s="94">
        <f t="shared" si="307"/>
        <v>210.98319250068909</v>
      </c>
      <c r="AS450" s="94">
        <f t="shared" si="308"/>
        <v>329.66123828232662</v>
      </c>
      <c r="AT450" s="94">
        <f t="shared" si="309"/>
        <v>474.7121831265506</v>
      </c>
      <c r="AU450" s="94">
        <f t="shared" si="310"/>
        <v>623.2657786275239</v>
      </c>
      <c r="AV450" s="94">
        <f t="shared" si="311"/>
        <v>807.63887488449029</v>
      </c>
      <c r="AW450" s="81"/>
      <c r="AX450" s="95">
        <v>7270</v>
      </c>
      <c r="AY450" s="99">
        <f>'Max limit'!AX450*Input!PrimaryDrive_ratio*Input!Gear1_ratio*Input!FinalDrive_ratio</f>
        <v>641.60395010395018</v>
      </c>
      <c r="AZ450" s="99">
        <f t="shared" si="325"/>
        <v>10.69339916839917</v>
      </c>
      <c r="BA450" s="99">
        <f>AZ450*Input!$N$23</f>
        <v>25161.546856444904</v>
      </c>
      <c r="BB450" s="97">
        <f t="shared" si="312"/>
        <v>25.161546856444904</v>
      </c>
      <c r="BC450" s="95">
        <v>7270</v>
      </c>
      <c r="BD450" s="99">
        <f>'Max limit'!AX450*Input!PrimaryDrive_ratio*Input!Gear2_ratio*Input!FinalDrive_ratio</f>
        <v>844.06564102564096</v>
      </c>
      <c r="BE450" s="99">
        <f t="shared" si="326"/>
        <v>14.067760683760683</v>
      </c>
      <c r="BF450" s="99">
        <f>BE450*Input!$N$23</f>
        <v>33101.412753367513</v>
      </c>
      <c r="BG450" s="100">
        <f t="shared" si="327"/>
        <v>33.101412753367512</v>
      </c>
      <c r="BH450" s="95">
        <v>7270</v>
      </c>
      <c r="BI450" s="99">
        <f>'Max limit'!AX450*Input!PrimaryDrive_ratio*Input!Gear3_ratio*Input!FinalDrive_ratio</f>
        <v>1055.0820512820512</v>
      </c>
      <c r="BJ450" s="99">
        <f t="shared" si="328"/>
        <v>17.584700854700852</v>
      </c>
      <c r="BK450" s="99">
        <f>BJ450*Input!$N$23</f>
        <v>41376.765941709389</v>
      </c>
      <c r="BL450" s="100">
        <f t="shared" si="329"/>
        <v>41.376765941709387</v>
      </c>
      <c r="BM450" s="95">
        <v>7270</v>
      </c>
      <c r="BN450" s="99">
        <f>'Max limit'!AX450*Input!PrimaryDrive_ratio*Input!Gear4_ratio*Input!FinalDrive_ratio</f>
        <v>1266.0984615384616</v>
      </c>
      <c r="BO450" s="99">
        <f t="shared" si="330"/>
        <v>21.101641025641026</v>
      </c>
      <c r="BP450" s="99">
        <f>BO450*Input!$N$23</f>
        <v>49652.119130051273</v>
      </c>
      <c r="BQ450" s="100">
        <f t="shared" si="331"/>
        <v>49.652119130051275</v>
      </c>
      <c r="BR450" s="95">
        <v>7270</v>
      </c>
      <c r="BS450" s="99">
        <f>'Max limit'!AX450*Input!PrimaryDrive_ratio*Input!Gear5_ratio*Input!FinalDrive_ratio</f>
        <v>1450.7378205128205</v>
      </c>
      <c r="BT450" s="99">
        <f t="shared" si="332"/>
        <v>24.178963675213673</v>
      </c>
      <c r="BU450" s="99">
        <f>BT450*Input!$N$23</f>
        <v>56893.053169850413</v>
      </c>
      <c r="BV450" s="100">
        <f t="shared" si="333"/>
        <v>56.893053169850411</v>
      </c>
      <c r="BW450" s="95">
        <v>7270</v>
      </c>
      <c r="BX450" s="99">
        <f>'Max limit'!AX450*Input!PrimaryDrive_ratio*Input!Gear6_ratio*Input!FinalDrive_ratio</f>
        <v>1651.4327759197324</v>
      </c>
      <c r="BY450" s="99">
        <f t="shared" si="334"/>
        <v>27.523879598662209</v>
      </c>
      <c r="BZ450" s="99">
        <f>BY450*Input!$N$23</f>
        <v>64763.633647892966</v>
      </c>
      <c r="CA450" s="100">
        <f t="shared" si="335"/>
        <v>64.763633647892959</v>
      </c>
      <c r="CC450" s="95">
        <v>7270</v>
      </c>
      <c r="CD450" s="94">
        <f t="shared" si="336"/>
        <v>25</v>
      </c>
      <c r="CE450" s="94">
        <f t="shared" si="337"/>
        <v>33</v>
      </c>
      <c r="CF450" s="94">
        <f t="shared" si="338"/>
        <v>41.5</v>
      </c>
      <c r="CG450" s="94">
        <f t="shared" si="339"/>
        <v>49.5</v>
      </c>
      <c r="CH450" s="94">
        <f t="shared" si="340"/>
        <v>57</v>
      </c>
      <c r="CI450" s="94">
        <f t="shared" si="341"/>
        <v>65</v>
      </c>
      <c r="CK450" s="95">
        <v>7270</v>
      </c>
      <c r="CL450" s="162">
        <f t="shared" si="342"/>
        <v>10.69339916839917</v>
      </c>
      <c r="CM450" s="162">
        <f t="shared" si="343"/>
        <v>14.067760683760683</v>
      </c>
      <c r="CN450" s="162">
        <f t="shared" si="344"/>
        <v>17.584700854700852</v>
      </c>
      <c r="CO450" s="162">
        <f t="shared" si="345"/>
        <v>21.101641025641026</v>
      </c>
      <c r="CP450" s="162">
        <f t="shared" si="346"/>
        <v>24.178963675213673</v>
      </c>
      <c r="CQ450" s="162">
        <f t="shared" si="347"/>
        <v>27.523879598662209</v>
      </c>
    </row>
    <row r="451" spans="1:95" ht="19.5" thickTop="1" thickBot="1">
      <c r="A451" s="70">
        <v>7320</v>
      </c>
      <c r="B451" s="70">
        <v>114.182</v>
      </c>
      <c r="C451" s="70">
        <v>109.553</v>
      </c>
      <c r="D451" s="70">
        <v>107.07</v>
      </c>
      <c r="E451" s="70">
        <v>5.7830000000000004</v>
      </c>
      <c r="G451" s="92">
        <v>1</v>
      </c>
      <c r="H451" s="93">
        <f t="shared" si="348"/>
        <v>18.038329519450802</v>
      </c>
      <c r="O451" s="95">
        <v>7280</v>
      </c>
      <c r="P451" s="94">
        <f t="shared" si="300"/>
        <v>12.823405434133173</v>
      </c>
      <c r="Q451" s="94">
        <f t="shared" si="301"/>
        <v>12.977917308947925</v>
      </c>
      <c r="R451" s="94">
        <f t="shared" si="302"/>
        <v>12.922064511780658</v>
      </c>
      <c r="S451" s="94">
        <f t="shared" si="303"/>
        <v>12.535158726702528</v>
      </c>
      <c r="T451" s="94">
        <f t="shared" si="304"/>
        <v>12.128769370735302</v>
      </c>
      <c r="U451" s="94">
        <f t="shared" si="305"/>
        <v>11.480338319529764</v>
      </c>
      <c r="V451" s="82"/>
      <c r="W451" s="95">
        <v>7280</v>
      </c>
      <c r="X451" s="161">
        <f t="shared" si="313"/>
        <v>8.9429936954008635</v>
      </c>
      <c r="Y451" s="161">
        <f t="shared" si="314"/>
        <v>8.9601458626498687</v>
      </c>
      <c r="Z451" s="161">
        <f t="shared" si="315"/>
        <v>8.7947174805835662</v>
      </c>
      <c r="AA451" s="161">
        <f t="shared" si="316"/>
        <v>8.369946126411886</v>
      </c>
      <c r="AB451" s="161">
        <f t="shared" si="317"/>
        <v>7.9249899871086331</v>
      </c>
      <c r="AC451" s="161">
        <f t="shared" si="318"/>
        <v>7.2765589359030933</v>
      </c>
      <c r="AD451" s="82"/>
      <c r="AE451" s="82"/>
      <c r="AF451" s="82"/>
      <c r="AG451" s="95">
        <v>7280</v>
      </c>
      <c r="AH451" s="161">
        <f t="shared" si="319"/>
        <v>-11.389384701178322</v>
      </c>
      <c r="AI451" s="161">
        <f t="shared" si="320"/>
        <v>-11.727722500002979</v>
      </c>
      <c r="AJ451" s="161">
        <f t="shared" si="321"/>
        <v>-12.178498096155408</v>
      </c>
      <c r="AK451" s="161">
        <f t="shared" si="322"/>
        <v>-12.729446047008375</v>
      </c>
      <c r="AL451" s="161">
        <f t="shared" si="323"/>
        <v>-13.293698138720007</v>
      </c>
      <c r="AM451" s="161">
        <f t="shared" si="324"/>
        <v>-13.99400367402199</v>
      </c>
      <c r="AN451" s="81"/>
      <c r="AO451" s="81"/>
      <c r="AP451" s="95">
        <v>7280</v>
      </c>
      <c r="AQ451" s="94">
        <f t="shared" si="306"/>
        <v>122.24283423782963</v>
      </c>
      <c r="AR451" s="94">
        <f t="shared" si="307"/>
        <v>211.56401312753925</v>
      </c>
      <c r="AS451" s="94">
        <f t="shared" si="308"/>
        <v>330.56877051178009</v>
      </c>
      <c r="AT451" s="94">
        <f t="shared" si="309"/>
        <v>476.01902953696361</v>
      </c>
      <c r="AU451" s="94">
        <f t="shared" si="310"/>
        <v>624.98158174883429</v>
      </c>
      <c r="AV451" s="94">
        <f t="shared" si="311"/>
        <v>809.86224306855763</v>
      </c>
      <c r="AW451" s="81"/>
      <c r="AX451" s="95">
        <v>7280</v>
      </c>
      <c r="AY451" s="99">
        <f>'Max limit'!AX451*Input!PrimaryDrive_ratio*Input!Gear1_ratio*Input!FinalDrive_ratio</f>
        <v>642.48648648648646</v>
      </c>
      <c r="AZ451" s="99">
        <f t="shared" si="325"/>
        <v>10.708108108108108</v>
      </c>
      <c r="BA451" s="99">
        <f>AZ451*Input!$N$23</f>
        <v>25196.15696216216</v>
      </c>
      <c r="BB451" s="97">
        <f t="shared" si="312"/>
        <v>25.19615696216216</v>
      </c>
      <c r="BC451" s="95">
        <v>7280</v>
      </c>
      <c r="BD451" s="99">
        <f>'Max limit'!AX451*Input!PrimaryDrive_ratio*Input!Gear2_ratio*Input!FinalDrive_ratio</f>
        <v>845.22666666666657</v>
      </c>
      <c r="BE451" s="99">
        <f t="shared" si="326"/>
        <v>14.08711111111111</v>
      </c>
      <c r="BF451" s="99">
        <f>BE451*Input!$N$23</f>
        <v>33146.944270222215</v>
      </c>
      <c r="BG451" s="100">
        <f t="shared" si="327"/>
        <v>33.146944270222214</v>
      </c>
      <c r="BH451" s="95">
        <v>7280</v>
      </c>
      <c r="BI451" s="99">
        <f>'Max limit'!AX451*Input!PrimaryDrive_ratio*Input!Gear3_ratio*Input!FinalDrive_ratio</f>
        <v>1056.5333333333333</v>
      </c>
      <c r="BJ451" s="99">
        <f t="shared" si="328"/>
        <v>17.608888888888888</v>
      </c>
      <c r="BK451" s="99">
        <f>BJ451*Input!$N$23</f>
        <v>41433.680337777769</v>
      </c>
      <c r="BL451" s="100">
        <f t="shared" si="329"/>
        <v>41.433680337777766</v>
      </c>
      <c r="BM451" s="95">
        <v>7280</v>
      </c>
      <c r="BN451" s="99">
        <f>'Max limit'!AX451*Input!PrimaryDrive_ratio*Input!Gear4_ratio*Input!FinalDrive_ratio</f>
        <v>1267.8400000000001</v>
      </c>
      <c r="BO451" s="99">
        <f t="shared" si="330"/>
        <v>21.13066666666667</v>
      </c>
      <c r="BP451" s="99">
        <f>BO451*Input!$N$23</f>
        <v>49720.41640533333</v>
      </c>
      <c r="BQ451" s="100">
        <f t="shared" si="331"/>
        <v>49.720416405333332</v>
      </c>
      <c r="BR451" s="95">
        <v>7280</v>
      </c>
      <c r="BS451" s="99">
        <f>'Max limit'!AX451*Input!PrimaryDrive_ratio*Input!Gear5_ratio*Input!FinalDrive_ratio</f>
        <v>1452.7333333333331</v>
      </c>
      <c r="BT451" s="99">
        <f t="shared" si="332"/>
        <v>24.21222222222222</v>
      </c>
      <c r="BU451" s="99">
        <f>BT451*Input!$N$23</f>
        <v>56971.310464444432</v>
      </c>
      <c r="BV451" s="100">
        <f t="shared" si="333"/>
        <v>56.971310464444429</v>
      </c>
      <c r="BW451" s="95">
        <v>7280</v>
      </c>
      <c r="BX451" s="99">
        <f>'Max limit'!AX451*Input!PrimaryDrive_ratio*Input!Gear6_ratio*Input!FinalDrive_ratio</f>
        <v>1653.7043478260869</v>
      </c>
      <c r="BY451" s="99">
        <f t="shared" si="334"/>
        <v>27.561739130434781</v>
      </c>
      <c r="BZ451" s="99">
        <f>BY451*Input!$N$23</f>
        <v>64852.717050434767</v>
      </c>
      <c r="CA451" s="100">
        <f t="shared" si="335"/>
        <v>64.852717050434762</v>
      </c>
      <c r="CC451" s="95">
        <v>7280</v>
      </c>
      <c r="CD451" s="94">
        <f t="shared" si="336"/>
        <v>25</v>
      </c>
      <c r="CE451" s="94">
        <f t="shared" si="337"/>
        <v>33</v>
      </c>
      <c r="CF451" s="94">
        <f t="shared" si="338"/>
        <v>41.5</v>
      </c>
      <c r="CG451" s="94">
        <f t="shared" si="339"/>
        <v>49.5</v>
      </c>
      <c r="CH451" s="94">
        <f t="shared" si="340"/>
        <v>57</v>
      </c>
      <c r="CI451" s="94">
        <f t="shared" si="341"/>
        <v>65</v>
      </c>
      <c r="CK451" s="95">
        <v>7280</v>
      </c>
      <c r="CL451" s="162">
        <f t="shared" si="342"/>
        <v>10.708108108108108</v>
      </c>
      <c r="CM451" s="162">
        <f t="shared" si="343"/>
        <v>14.08711111111111</v>
      </c>
      <c r="CN451" s="162">
        <f t="shared" si="344"/>
        <v>17.608888888888888</v>
      </c>
      <c r="CO451" s="162">
        <f t="shared" si="345"/>
        <v>21.13066666666667</v>
      </c>
      <c r="CP451" s="162">
        <f t="shared" si="346"/>
        <v>24.21222222222222</v>
      </c>
      <c r="CQ451" s="162">
        <f t="shared" si="347"/>
        <v>27.561739130434781</v>
      </c>
    </row>
    <row r="452" spans="1:95" ht="19.5" thickTop="1" thickBot="1">
      <c r="A452" s="70">
        <v>7330</v>
      </c>
      <c r="B452" s="70">
        <v>114.544</v>
      </c>
      <c r="C452" s="70">
        <v>109.751</v>
      </c>
      <c r="D452" s="70">
        <v>107.42</v>
      </c>
      <c r="E452" s="70">
        <v>5.7919999999999998</v>
      </c>
      <c r="G452" s="92">
        <v>1</v>
      </c>
      <c r="H452" s="93">
        <f t="shared" si="348"/>
        <v>18.083524027459955</v>
      </c>
      <c r="O452" s="95">
        <v>7290</v>
      </c>
      <c r="P452" s="94">
        <f t="shared" si="300"/>
        <v>12.822317430325828</v>
      </c>
      <c r="Q452" s="94">
        <f t="shared" si="301"/>
        <v>12.975967660899792</v>
      </c>
      <c r="R452" s="94">
        <f t="shared" si="302"/>
        <v>12.918935105112492</v>
      </c>
      <c r="S452" s="94">
        <f t="shared" si="303"/>
        <v>12.530611038480167</v>
      </c>
      <c r="T452" s="94">
        <f t="shared" si="304"/>
        <v>12.12274327079993</v>
      </c>
      <c r="U452" s="94">
        <f t="shared" si="305"/>
        <v>11.472529592115814</v>
      </c>
      <c r="V452" s="82"/>
      <c r="W452" s="95">
        <v>7290</v>
      </c>
      <c r="X452" s="161">
        <f t="shared" si="313"/>
        <v>8.9419056915935187</v>
      </c>
      <c r="Y452" s="161">
        <f t="shared" si="314"/>
        <v>8.9581962146017364</v>
      </c>
      <c r="Z452" s="161">
        <f t="shared" si="315"/>
        <v>8.7915880739153991</v>
      </c>
      <c r="AA452" s="161">
        <f t="shared" si="316"/>
        <v>8.3653984381895228</v>
      </c>
      <c r="AB452" s="161">
        <f t="shared" si="317"/>
        <v>7.9189638871732608</v>
      </c>
      <c r="AC452" s="161">
        <f t="shared" si="318"/>
        <v>7.2687502084891449</v>
      </c>
      <c r="AD452" s="82"/>
      <c r="AE452" s="82"/>
      <c r="AF452" s="82"/>
      <c r="AG452" s="95">
        <v>7290</v>
      </c>
      <c r="AH452" s="161">
        <f t="shared" si="319"/>
        <v>-11.390657665632913</v>
      </c>
      <c r="AI452" s="161">
        <f t="shared" si="320"/>
        <v>-11.729925602297369</v>
      </c>
      <c r="AJ452" s="161">
        <f t="shared" si="321"/>
        <v>-12.18194044349039</v>
      </c>
      <c r="AK452" s="161">
        <f t="shared" si="322"/>
        <v>-12.73440302717075</v>
      </c>
      <c r="AL452" s="161">
        <f t="shared" si="323"/>
        <v>-13.300206326650208</v>
      </c>
      <c r="AM452" s="161">
        <f t="shared" si="324"/>
        <v>-14.002437099629056</v>
      </c>
      <c r="AN452" s="81"/>
      <c r="AO452" s="81"/>
      <c r="AP452" s="95">
        <v>7290</v>
      </c>
      <c r="AQ452" s="94">
        <f t="shared" si="306"/>
        <v>122.5788968538416</v>
      </c>
      <c r="AR452" s="94">
        <f t="shared" si="307"/>
        <v>212.14563213325789</v>
      </c>
      <c r="AS452" s="94">
        <f t="shared" si="308"/>
        <v>331.47755020821563</v>
      </c>
      <c r="AT452" s="94">
        <f t="shared" si="309"/>
        <v>477.32767229983045</v>
      </c>
      <c r="AU452" s="94">
        <f t="shared" si="310"/>
        <v>626.69974336240762</v>
      </c>
      <c r="AV452" s="94">
        <f t="shared" si="311"/>
        <v>812.08866742882299</v>
      </c>
      <c r="AW452" s="81"/>
      <c r="AX452" s="95">
        <v>7290</v>
      </c>
      <c r="AY452" s="99">
        <f>'Max limit'!AX452*Input!PrimaryDrive_ratio*Input!Gear1_ratio*Input!FinalDrive_ratio</f>
        <v>643.36902286902284</v>
      </c>
      <c r="AZ452" s="99">
        <f t="shared" si="325"/>
        <v>10.722817047817047</v>
      </c>
      <c r="BA452" s="99">
        <f>AZ452*Input!$N$23</f>
        <v>25230.767067879413</v>
      </c>
      <c r="BB452" s="97">
        <f t="shared" si="312"/>
        <v>25.230767067879412</v>
      </c>
      <c r="BC452" s="95">
        <v>7290</v>
      </c>
      <c r="BD452" s="99">
        <f>'Max limit'!AX452*Input!PrimaryDrive_ratio*Input!Gear2_ratio*Input!FinalDrive_ratio</f>
        <v>846.38769230769219</v>
      </c>
      <c r="BE452" s="99">
        <f t="shared" si="326"/>
        <v>14.106461538461536</v>
      </c>
      <c r="BF452" s="99">
        <f>BE452*Input!$N$23</f>
        <v>33192.47578707691</v>
      </c>
      <c r="BG452" s="100">
        <f t="shared" si="327"/>
        <v>33.192475787076908</v>
      </c>
      <c r="BH452" s="95">
        <v>7290</v>
      </c>
      <c r="BI452" s="99">
        <f>'Max limit'!AX452*Input!PrimaryDrive_ratio*Input!Gear3_ratio*Input!FinalDrive_ratio</f>
        <v>1057.9846153846152</v>
      </c>
      <c r="BJ452" s="99">
        <f t="shared" si="328"/>
        <v>17.633076923076921</v>
      </c>
      <c r="BK452" s="99">
        <f>BJ452*Input!$N$23</f>
        <v>41490.594733846141</v>
      </c>
      <c r="BL452" s="100">
        <f t="shared" si="329"/>
        <v>41.490594733846144</v>
      </c>
      <c r="BM452" s="95">
        <v>7290</v>
      </c>
      <c r="BN452" s="99">
        <f>'Max limit'!AX452*Input!PrimaryDrive_ratio*Input!Gear4_ratio*Input!FinalDrive_ratio</f>
        <v>1269.5815384615385</v>
      </c>
      <c r="BO452" s="99">
        <f t="shared" si="330"/>
        <v>21.159692307692307</v>
      </c>
      <c r="BP452" s="99">
        <f>BO452*Input!$N$23</f>
        <v>49788.713680615372</v>
      </c>
      <c r="BQ452" s="100">
        <f t="shared" si="331"/>
        <v>49.788713680615373</v>
      </c>
      <c r="BR452" s="95">
        <v>7290</v>
      </c>
      <c r="BS452" s="99">
        <f>'Max limit'!AX452*Input!PrimaryDrive_ratio*Input!Gear5_ratio*Input!FinalDrive_ratio</f>
        <v>1454.728846153846</v>
      </c>
      <c r="BT452" s="99">
        <f t="shared" si="332"/>
        <v>24.245480769230767</v>
      </c>
      <c r="BU452" s="99">
        <f>BT452*Input!$N$23</f>
        <v>57049.567759038444</v>
      </c>
      <c r="BV452" s="100">
        <f t="shared" si="333"/>
        <v>57.049567759038446</v>
      </c>
      <c r="BW452" s="95">
        <v>7290</v>
      </c>
      <c r="BX452" s="99">
        <f>'Max limit'!AX452*Input!PrimaryDrive_ratio*Input!Gear6_ratio*Input!FinalDrive_ratio</f>
        <v>1655.9759197324411</v>
      </c>
      <c r="BY452" s="99">
        <f t="shared" si="334"/>
        <v>27.599598662207352</v>
      </c>
      <c r="BZ452" s="99">
        <f>BY452*Input!$N$23</f>
        <v>64941.800452976568</v>
      </c>
      <c r="CA452" s="100">
        <f t="shared" si="335"/>
        <v>64.941800452976565</v>
      </c>
      <c r="CC452" s="95">
        <v>7290</v>
      </c>
      <c r="CD452" s="94">
        <f t="shared" si="336"/>
        <v>25</v>
      </c>
      <c r="CE452" s="94">
        <f t="shared" si="337"/>
        <v>33</v>
      </c>
      <c r="CF452" s="94">
        <f t="shared" si="338"/>
        <v>41.5</v>
      </c>
      <c r="CG452" s="94">
        <f t="shared" si="339"/>
        <v>50</v>
      </c>
      <c r="CH452" s="94">
        <f t="shared" si="340"/>
        <v>57</v>
      </c>
      <c r="CI452" s="94">
        <f t="shared" si="341"/>
        <v>65</v>
      </c>
      <c r="CK452" s="95">
        <v>7290</v>
      </c>
      <c r="CL452" s="162">
        <f t="shared" si="342"/>
        <v>10.722817047817047</v>
      </c>
      <c r="CM452" s="162">
        <f t="shared" si="343"/>
        <v>14.106461538461536</v>
      </c>
      <c r="CN452" s="162">
        <f t="shared" si="344"/>
        <v>17.633076923076921</v>
      </c>
      <c r="CO452" s="162">
        <f t="shared" si="345"/>
        <v>21.159692307692307</v>
      </c>
      <c r="CP452" s="162">
        <f t="shared" si="346"/>
        <v>24.245480769230767</v>
      </c>
      <c r="CQ452" s="162">
        <f t="shared" si="347"/>
        <v>27.599598662207352</v>
      </c>
    </row>
    <row r="453" spans="1:95" ht="19.5" thickTop="1" thickBot="1">
      <c r="A453" s="70">
        <v>7340</v>
      </c>
      <c r="B453" s="70">
        <v>114.908</v>
      </c>
      <c r="C453" s="70">
        <v>109.95</v>
      </c>
      <c r="D453" s="70">
        <v>107.774</v>
      </c>
      <c r="E453" s="70">
        <v>5.7969999999999997</v>
      </c>
      <c r="G453" s="92">
        <v>1</v>
      </c>
      <c r="H453" s="93">
        <f t="shared" si="348"/>
        <v>18.128718535469108</v>
      </c>
      <c r="O453" s="95">
        <v>7300</v>
      </c>
      <c r="P453" s="94">
        <f t="shared" si="300"/>
        <v>12.821227933033509</v>
      </c>
      <c r="Q453" s="94">
        <f t="shared" si="301"/>
        <v>12.974015336601765</v>
      </c>
      <c r="R453" s="94">
        <f t="shared" si="302"/>
        <v>12.915801402759124</v>
      </c>
      <c r="S453" s="94">
        <f t="shared" si="303"/>
        <v>12.526057107720778</v>
      </c>
      <c r="T453" s="94">
        <f t="shared" si="304"/>
        <v>12.116708898936025</v>
      </c>
      <c r="U453" s="94">
        <f t="shared" si="305"/>
        <v>11.464710145789834</v>
      </c>
      <c r="V453" s="82"/>
      <c r="W453" s="95">
        <v>7300</v>
      </c>
      <c r="X453" s="161">
        <f t="shared" si="313"/>
        <v>8.9408161943011972</v>
      </c>
      <c r="Y453" s="161">
        <f t="shared" si="314"/>
        <v>8.9562438903037105</v>
      </c>
      <c r="Z453" s="161">
        <f t="shared" si="315"/>
        <v>8.7884543715620325</v>
      </c>
      <c r="AA453" s="161">
        <f t="shared" si="316"/>
        <v>8.3608445074301354</v>
      </c>
      <c r="AB453" s="161">
        <f t="shared" si="317"/>
        <v>7.9129295153093562</v>
      </c>
      <c r="AC453" s="161">
        <f t="shared" si="318"/>
        <v>7.2609307621631647</v>
      </c>
      <c r="AD453" s="82"/>
      <c r="AE453" s="82"/>
      <c r="AF453" s="82"/>
      <c r="AG453" s="95">
        <v>7300</v>
      </c>
      <c r="AH453" s="161">
        <f t="shared" si="319"/>
        <v>-11.391932377464929</v>
      </c>
      <c r="AI453" s="161">
        <f t="shared" si="320"/>
        <v>-11.732131728754139</v>
      </c>
      <c r="AJ453" s="161">
        <f t="shared" si="321"/>
        <v>-12.185387516079093</v>
      </c>
      <c r="AK453" s="161">
        <f t="shared" si="322"/>
        <v>-12.739366811698481</v>
      </c>
      <c r="AL453" s="161">
        <f t="shared" si="323"/>
        <v>-13.306723448263226</v>
      </c>
      <c r="AM453" s="161">
        <f t="shared" si="324"/>
        <v>-14.010882101661114</v>
      </c>
      <c r="AN453" s="81"/>
      <c r="AO453" s="81"/>
      <c r="AP453" s="95">
        <v>7300</v>
      </c>
      <c r="AQ453" s="94">
        <f t="shared" si="306"/>
        <v>122.91542077749402</v>
      </c>
      <c r="AR453" s="94">
        <f t="shared" si="307"/>
        <v>212.72804951784516</v>
      </c>
      <c r="AS453" s="94">
        <f t="shared" si="308"/>
        <v>332.38757737163314</v>
      </c>
      <c r="AT453" s="94">
        <f t="shared" si="309"/>
        <v>478.63811141515174</v>
      </c>
      <c r="AU453" s="94">
        <f t="shared" si="310"/>
        <v>628.420263468244</v>
      </c>
      <c r="AV453" s="94">
        <f t="shared" si="311"/>
        <v>814.31814796528624</v>
      </c>
      <c r="AW453" s="81"/>
      <c r="AX453" s="95">
        <v>7300</v>
      </c>
      <c r="AY453" s="99">
        <f>'Max limit'!AX453*Input!PrimaryDrive_ratio*Input!Gear1_ratio*Input!FinalDrive_ratio</f>
        <v>644.25155925155923</v>
      </c>
      <c r="AZ453" s="99">
        <f t="shared" si="325"/>
        <v>10.737525987525988</v>
      </c>
      <c r="BA453" s="99">
        <f>AZ453*Input!$N$23</f>
        <v>25265.377173596669</v>
      </c>
      <c r="BB453" s="97">
        <f t="shared" si="312"/>
        <v>25.265377173596669</v>
      </c>
      <c r="BC453" s="95">
        <v>7300</v>
      </c>
      <c r="BD453" s="99">
        <f>'Max limit'!AX453*Input!PrimaryDrive_ratio*Input!Gear2_ratio*Input!FinalDrive_ratio</f>
        <v>847.54871794871781</v>
      </c>
      <c r="BE453" s="99">
        <f t="shared" si="326"/>
        <v>14.125811965811964</v>
      </c>
      <c r="BF453" s="99">
        <f>BE453*Input!$N$23</f>
        <v>33238.007303931612</v>
      </c>
      <c r="BG453" s="100">
        <f t="shared" si="327"/>
        <v>33.23800730393161</v>
      </c>
      <c r="BH453" s="95">
        <v>7300</v>
      </c>
      <c r="BI453" s="99">
        <f>'Max limit'!AX453*Input!PrimaryDrive_ratio*Input!Gear3_ratio*Input!FinalDrive_ratio</f>
        <v>1059.4358974358972</v>
      </c>
      <c r="BJ453" s="99">
        <f t="shared" si="328"/>
        <v>17.657264957264953</v>
      </c>
      <c r="BK453" s="99">
        <f>BJ453*Input!$N$23</f>
        <v>41547.509129914513</v>
      </c>
      <c r="BL453" s="100">
        <f t="shared" si="329"/>
        <v>41.547509129914516</v>
      </c>
      <c r="BM453" s="95">
        <v>7300</v>
      </c>
      <c r="BN453" s="99">
        <f>'Max limit'!AX453*Input!PrimaryDrive_ratio*Input!Gear4_ratio*Input!FinalDrive_ratio</f>
        <v>1271.3230769230768</v>
      </c>
      <c r="BO453" s="99">
        <f t="shared" si="330"/>
        <v>21.188717948717947</v>
      </c>
      <c r="BP453" s="99">
        <f>BO453*Input!$N$23</f>
        <v>49857.010955897422</v>
      </c>
      <c r="BQ453" s="100">
        <f t="shared" si="331"/>
        <v>49.857010955897422</v>
      </c>
      <c r="BR453" s="95">
        <v>7300</v>
      </c>
      <c r="BS453" s="99">
        <f>'Max limit'!AX453*Input!PrimaryDrive_ratio*Input!Gear5_ratio*Input!FinalDrive_ratio</f>
        <v>1456.7243589743589</v>
      </c>
      <c r="BT453" s="99">
        <f t="shared" si="332"/>
        <v>24.278739316239314</v>
      </c>
      <c r="BU453" s="99">
        <f>BT453*Input!$N$23</f>
        <v>57127.825053632463</v>
      </c>
      <c r="BV453" s="100">
        <f t="shared" si="333"/>
        <v>57.127825053632463</v>
      </c>
      <c r="BW453" s="95">
        <v>7300</v>
      </c>
      <c r="BX453" s="99">
        <f>'Max limit'!AX453*Input!PrimaryDrive_ratio*Input!Gear6_ratio*Input!FinalDrive_ratio</f>
        <v>1658.2474916387957</v>
      </c>
      <c r="BY453" s="99">
        <f t="shared" si="334"/>
        <v>27.637458193979928</v>
      </c>
      <c r="BZ453" s="99">
        <f>BY453*Input!$N$23</f>
        <v>65030.883855518368</v>
      </c>
      <c r="CA453" s="100">
        <f t="shared" si="335"/>
        <v>65.030883855518368</v>
      </c>
      <c r="CC453" s="95">
        <v>7300</v>
      </c>
      <c r="CD453" s="94">
        <f t="shared" si="336"/>
        <v>25.5</v>
      </c>
      <c r="CE453" s="94">
        <f t="shared" si="337"/>
        <v>33</v>
      </c>
      <c r="CF453" s="94">
        <f t="shared" si="338"/>
        <v>41.5</v>
      </c>
      <c r="CG453" s="94">
        <f t="shared" si="339"/>
        <v>50</v>
      </c>
      <c r="CH453" s="94">
        <f t="shared" si="340"/>
        <v>57</v>
      </c>
      <c r="CI453" s="94">
        <f t="shared" si="341"/>
        <v>65</v>
      </c>
      <c r="CK453" s="95">
        <v>7300</v>
      </c>
      <c r="CL453" s="162">
        <f t="shared" si="342"/>
        <v>10.737525987525988</v>
      </c>
      <c r="CM453" s="162">
        <f t="shared" si="343"/>
        <v>14.125811965811964</v>
      </c>
      <c r="CN453" s="162">
        <f t="shared" si="344"/>
        <v>17.657264957264953</v>
      </c>
      <c r="CO453" s="162">
        <f t="shared" si="345"/>
        <v>21.188717948717947</v>
      </c>
      <c r="CP453" s="162">
        <f t="shared" si="346"/>
        <v>24.278739316239314</v>
      </c>
      <c r="CQ453" s="162">
        <f t="shared" si="347"/>
        <v>27.637458193979928</v>
      </c>
    </row>
    <row r="454" spans="1:95" ht="19.5" thickTop="1" thickBot="1">
      <c r="A454" s="70">
        <v>7350</v>
      </c>
      <c r="B454" s="70">
        <v>115.289</v>
      </c>
      <c r="C454" s="70">
        <v>110.164</v>
      </c>
      <c r="D454" s="70">
        <v>108.137</v>
      </c>
      <c r="E454" s="70">
        <v>5.81</v>
      </c>
      <c r="G454" s="92">
        <v>1</v>
      </c>
      <c r="H454" s="93">
        <f t="shared" si="348"/>
        <v>18.173913043478262</v>
      </c>
      <c r="O454" s="95">
        <v>7310</v>
      </c>
      <c r="P454" s="94">
        <f t="shared" ref="P454:P517" si="349">(($H$10*$H$14*($H$5-$H$7)-(AQ454*($H$5-($H$10*$H$9)))))/(H$34*($H$5-($H$9*$H$10)))</f>
        <v>12.820136942256205</v>
      </c>
      <c r="Q454" s="94">
        <f t="shared" ref="Q454:Q517" si="350">(($H$10*$H$14*($H$5-$H$7)-(AR454*($H$5-($H$10*$H$9)))))/(I$34*($H$5-($H$9*$H$10)))</f>
        <v>12.972060336053843</v>
      </c>
      <c r="R454" s="94">
        <f t="shared" ref="R454:R517" si="351">(($H$10*$H$14*($H$5-$H$7)-(AS454*($H$5-($H$10*$H$9)))))/(J$34*($H$5-($H$9*$H$10)))</f>
        <v>12.91266340472056</v>
      </c>
      <c r="S454" s="94">
        <f t="shared" ref="S454:S517" si="352">(($H$10*$H$14*($H$5-$H$7)-(AT454*($H$5-($H$10*$H$9)))))/(K$34*($H$5-($H$9*$H$10)))</f>
        <v>12.521496934424366</v>
      </c>
      <c r="T454" s="94">
        <f t="shared" ref="T454:T517" si="353">(($H$10*$H$14*($H$5-$H$7)-(AU454*($H$5-($H$10*$H$9)))))/(L$34*($H$5-($H$9*$H$10)))</f>
        <v>12.11066625514359</v>
      </c>
      <c r="U454" s="94">
        <f t="shared" ref="U454:U517" si="354">(($H$10*$H$14*($H$5-$H$7)-(AV454*($H$5-($H$10*$H$9)))))/(M$34*($H$5-($H$9*$H$10)))</f>
        <v>11.456879980551824</v>
      </c>
      <c r="V454" s="82"/>
      <c r="W454" s="95">
        <v>7310</v>
      </c>
      <c r="X454" s="161">
        <f t="shared" si="313"/>
        <v>8.9397252035238957</v>
      </c>
      <c r="Y454" s="161">
        <f t="shared" si="314"/>
        <v>8.9542888897557891</v>
      </c>
      <c r="Z454" s="161">
        <f t="shared" si="315"/>
        <v>8.7853163735234663</v>
      </c>
      <c r="AA454" s="161">
        <f t="shared" si="316"/>
        <v>8.3562843341337238</v>
      </c>
      <c r="AB454" s="161">
        <f t="shared" si="317"/>
        <v>7.9068868715169209</v>
      </c>
      <c r="AC454" s="161">
        <f t="shared" si="318"/>
        <v>7.2531005969251545</v>
      </c>
      <c r="AD454" s="82"/>
      <c r="AE454" s="82"/>
      <c r="AF454" s="82"/>
      <c r="AG454" s="95">
        <v>7310</v>
      </c>
      <c r="AH454" s="161">
        <f t="shared" si="319"/>
        <v>-11.393208836674372</v>
      </c>
      <c r="AI454" s="161">
        <f t="shared" si="320"/>
        <v>-11.73434087937329</v>
      </c>
      <c r="AJ454" s="161">
        <f t="shared" si="321"/>
        <v>-12.188839313921516</v>
      </c>
      <c r="AK454" s="161">
        <f t="shared" si="322"/>
        <v>-12.744337400591572</v>
      </c>
      <c r="AL454" s="161">
        <f t="shared" si="323"/>
        <v>-13.313249503559057</v>
      </c>
      <c r="AM454" s="161">
        <f t="shared" si="324"/>
        <v>-14.019338680118164</v>
      </c>
      <c r="AN454" s="81"/>
      <c r="AO454" s="81"/>
      <c r="AP454" s="95">
        <v>7310</v>
      </c>
      <c r="AQ454" s="94">
        <f t="shared" ref="AQ454:AQ517" si="355">0.5*$L$5*$L$9*$L$7*($BB454^2)</f>
        <v>123.25240600878683</v>
      </c>
      <c r="AR454" s="94">
        <f t="shared" ref="AR454:AR517" si="356">0.5*$L$5*$L$9*$L$7*($BG454^2)</f>
        <v>213.31126528130105</v>
      </c>
      <c r="AS454" s="94">
        <f t="shared" ref="AS454:AS517" si="357">0.5*$L$5*$L$9*$L$7*($BL454^2)</f>
        <v>333.2988520020329</v>
      </c>
      <c r="AT454" s="94">
        <f t="shared" ref="AT454:AT517" si="358">0.5*$L$5*$L$9*$L$7*($BQ454^2)</f>
        <v>479.95034688292725</v>
      </c>
      <c r="AU454" s="94">
        <f t="shared" ref="AU454:AU517" si="359">0.5*$L$5*$L$9*$L$7*($BV454^2)</f>
        <v>630.14314206634333</v>
      </c>
      <c r="AV454" s="94">
        <f t="shared" ref="AV454:AV517" si="360">0.5*$L$5*$L$9*$L$7*($CA454^2)</f>
        <v>816.55068467794797</v>
      </c>
      <c r="AW454" s="81"/>
      <c r="AX454" s="95">
        <v>7310</v>
      </c>
      <c r="AY454" s="99">
        <f>'Max limit'!AX454*Input!PrimaryDrive_ratio*Input!Gear1_ratio*Input!FinalDrive_ratio</f>
        <v>645.13409563409573</v>
      </c>
      <c r="AZ454" s="99">
        <f t="shared" si="325"/>
        <v>10.752234927234928</v>
      </c>
      <c r="BA454" s="99">
        <f>AZ454*Input!$N$23</f>
        <v>25299.987279313929</v>
      </c>
      <c r="BB454" s="97">
        <f t="shared" ref="BB454:BB517" si="361">BA454/1000</f>
        <v>25.299987279313928</v>
      </c>
      <c r="BC454" s="95">
        <v>7310</v>
      </c>
      <c r="BD454" s="99">
        <f>'Max limit'!AX454*Input!PrimaryDrive_ratio*Input!Gear2_ratio*Input!FinalDrive_ratio</f>
        <v>848.70974358974365</v>
      </c>
      <c r="BE454" s="99">
        <f t="shared" si="326"/>
        <v>14.145162393162394</v>
      </c>
      <c r="BF454" s="99">
        <f>BE454*Input!$N$23</f>
        <v>33283.538820786322</v>
      </c>
      <c r="BG454" s="100">
        <f t="shared" si="327"/>
        <v>33.283538820786319</v>
      </c>
      <c r="BH454" s="95">
        <v>7310</v>
      </c>
      <c r="BI454" s="99">
        <f>'Max limit'!AX454*Input!PrimaryDrive_ratio*Input!Gear3_ratio*Input!FinalDrive_ratio</f>
        <v>1060.8871794871795</v>
      </c>
      <c r="BJ454" s="99">
        <f t="shared" si="328"/>
        <v>17.681452991452993</v>
      </c>
      <c r="BK454" s="99">
        <f>BJ454*Input!$N$23</f>
        <v>41604.4235259829</v>
      </c>
      <c r="BL454" s="100">
        <f t="shared" si="329"/>
        <v>41.604423525982902</v>
      </c>
      <c r="BM454" s="95">
        <v>7310</v>
      </c>
      <c r="BN454" s="99">
        <f>'Max limit'!AX454*Input!PrimaryDrive_ratio*Input!Gear4_ratio*Input!FinalDrive_ratio</f>
        <v>1273.0646153846155</v>
      </c>
      <c r="BO454" s="99">
        <f t="shared" si="330"/>
        <v>21.217743589743591</v>
      </c>
      <c r="BP454" s="99">
        <f>BO454*Input!$N$23</f>
        <v>49925.308231179479</v>
      </c>
      <c r="BQ454" s="100">
        <f t="shared" si="331"/>
        <v>49.925308231179478</v>
      </c>
      <c r="BR454" s="95">
        <v>7310</v>
      </c>
      <c r="BS454" s="99">
        <f>'Max limit'!AX454*Input!PrimaryDrive_ratio*Input!Gear5_ratio*Input!FinalDrive_ratio</f>
        <v>1458.7198717948718</v>
      </c>
      <c r="BT454" s="99">
        <f t="shared" si="332"/>
        <v>24.311997863247864</v>
      </c>
      <c r="BU454" s="99">
        <f>BT454*Input!$N$23</f>
        <v>57206.08234822649</v>
      </c>
      <c r="BV454" s="100">
        <f t="shared" si="333"/>
        <v>57.206082348226488</v>
      </c>
      <c r="BW454" s="95">
        <v>7310</v>
      </c>
      <c r="BX454" s="99">
        <f>'Max limit'!AX454*Input!PrimaryDrive_ratio*Input!Gear6_ratio*Input!FinalDrive_ratio</f>
        <v>1660.5190635451506</v>
      </c>
      <c r="BY454" s="99">
        <f t="shared" si="334"/>
        <v>27.67531772575251</v>
      </c>
      <c r="BZ454" s="99">
        <f>BY454*Input!$N$23</f>
        <v>65119.967258060191</v>
      </c>
      <c r="CA454" s="100">
        <f t="shared" si="335"/>
        <v>65.119967258060186</v>
      </c>
      <c r="CC454" s="95">
        <v>7310</v>
      </c>
      <c r="CD454" s="94">
        <f t="shared" si="336"/>
        <v>25.5</v>
      </c>
      <c r="CE454" s="94">
        <f t="shared" si="337"/>
        <v>33.5</v>
      </c>
      <c r="CF454" s="94">
        <f t="shared" si="338"/>
        <v>41.5</v>
      </c>
      <c r="CG454" s="94">
        <f t="shared" si="339"/>
        <v>50</v>
      </c>
      <c r="CH454" s="94">
        <f t="shared" si="340"/>
        <v>57</v>
      </c>
      <c r="CI454" s="94">
        <f t="shared" si="341"/>
        <v>65</v>
      </c>
      <c r="CK454" s="95">
        <v>7310</v>
      </c>
      <c r="CL454" s="162">
        <f t="shared" si="342"/>
        <v>10.752234927234928</v>
      </c>
      <c r="CM454" s="162">
        <f t="shared" si="343"/>
        <v>14.145162393162394</v>
      </c>
      <c r="CN454" s="162">
        <f t="shared" si="344"/>
        <v>17.681452991452993</v>
      </c>
      <c r="CO454" s="162">
        <f t="shared" si="345"/>
        <v>21.217743589743591</v>
      </c>
      <c r="CP454" s="162">
        <f t="shared" si="346"/>
        <v>24.311997863247864</v>
      </c>
      <c r="CQ454" s="162">
        <f t="shared" si="347"/>
        <v>27.67531772575251</v>
      </c>
    </row>
    <row r="455" spans="1:95" ht="19.5" thickTop="1" thickBot="1">
      <c r="A455" s="70">
        <v>7360</v>
      </c>
      <c r="B455" s="70">
        <v>115.67</v>
      </c>
      <c r="C455" s="70">
        <v>110.378</v>
      </c>
      <c r="D455" s="70">
        <v>108.5</v>
      </c>
      <c r="E455" s="70">
        <v>5.8239999999999998</v>
      </c>
      <c r="G455" s="92">
        <v>1</v>
      </c>
      <c r="H455" s="93">
        <f t="shared" si="348"/>
        <v>18.219107551487415</v>
      </c>
      <c r="O455" s="95">
        <v>7320</v>
      </c>
      <c r="P455" s="94">
        <f t="shared" si="349"/>
        <v>12.819044457993925</v>
      </c>
      <c r="Q455" s="94">
        <f t="shared" si="350"/>
        <v>12.97010265925603</v>
      </c>
      <c r="R455" s="94">
        <f t="shared" si="351"/>
        <v>12.909521110996792</v>
      </c>
      <c r="S455" s="94">
        <f t="shared" si="352"/>
        <v>12.516930518590929</v>
      </c>
      <c r="T455" s="94">
        <f t="shared" si="353"/>
        <v>12.104615339422624</v>
      </c>
      <c r="U455" s="94">
        <f t="shared" si="354"/>
        <v>11.449039096401783</v>
      </c>
      <c r="V455" s="82"/>
      <c r="W455" s="95">
        <v>7320</v>
      </c>
      <c r="X455" s="161">
        <f t="shared" ref="X455:X518" si="362">(($H$14*$H$7)-(AQ455*$H$9))/(H$34*$H$9)</f>
        <v>8.9386327192616157</v>
      </c>
      <c r="Y455" s="161">
        <f t="shared" ref="Y455:Y518" si="363">(($H$14*$H$7)-(AR455*$H$9))/(I$34*$H$9)</f>
        <v>8.952331212957974</v>
      </c>
      <c r="Z455" s="161">
        <f t="shared" ref="Z455:Z518" si="364">(($H$14*$H$7)-(AS455*$H$9))/(J$34*$H$9)</f>
        <v>8.7821740797997006</v>
      </c>
      <c r="AA455" s="161">
        <f t="shared" ref="AA455:AA518" si="365">(($H$14*$H$7)-(AT455*$H$9))/(K$34*$H$9)</f>
        <v>8.3517179183002863</v>
      </c>
      <c r="AB455" s="161">
        <f t="shared" ref="AB455:AB518" si="366">(($H$14*$H$7)-(AU455*$H$9))/(L$34*$H$9)</f>
        <v>7.9008359557959533</v>
      </c>
      <c r="AC455" s="161">
        <f t="shared" ref="AC455:AC518" si="367">(($H$14*$H$7)-(AV455*$H$9))/(M$34*$H$9)</f>
        <v>7.2452597127751126</v>
      </c>
      <c r="AD455" s="82"/>
      <c r="AE455" s="82"/>
      <c r="AF455" s="82"/>
      <c r="AG455" s="95">
        <v>7320</v>
      </c>
      <c r="AH455" s="161">
        <f t="shared" ref="AH455:AH518" si="368">-(($H$13*($H$5-$H$8))/$H$9)-(AQ455/$H$12)</f>
        <v>-11.39448704326124</v>
      </c>
      <c r="AI455" s="161">
        <f t="shared" ref="AI455:AI518" si="369">-(($H$13*($H$5-$H$8))/$H$9)-(AR455/$H$12)</f>
        <v>-11.736553054154822</v>
      </c>
      <c r="AJ455" s="161">
        <f t="shared" ref="AJ455:AJ518" si="370">-(($H$13*($H$5-$H$8))/$H$9)-(AS455/$H$12)</f>
        <v>-12.19229583701766</v>
      </c>
      <c r="AK455" s="161">
        <f t="shared" ref="AK455:AK518" si="371">-(($H$13*($H$5-$H$8))/$H$9)-(AT455/$H$12)</f>
        <v>-12.749314793850017</v>
      </c>
      <c r="AL455" s="161">
        <f t="shared" ref="AL455:AL518" si="372">-(($H$13*($H$5-$H$8))/$H$9)-(AU455/$H$12)</f>
        <v>-13.3197844925377</v>
      </c>
      <c r="AM455" s="161">
        <f t="shared" ref="AM455:AM518" si="373">-(($H$13*($H$5-$H$8))/$H$9)-(AV455/$H$12)</f>
        <v>-14.027806835000208</v>
      </c>
      <c r="AN455" s="81"/>
      <c r="AO455" s="81"/>
      <c r="AP455" s="95">
        <v>7320</v>
      </c>
      <c r="AQ455" s="94">
        <f t="shared" si="355"/>
        <v>123.58985254771994</v>
      </c>
      <c r="AR455" s="94">
        <f t="shared" si="356"/>
        <v>213.89527942362523</v>
      </c>
      <c r="AS455" s="94">
        <f t="shared" si="357"/>
        <v>334.21137409941451</v>
      </c>
      <c r="AT455" s="94">
        <f t="shared" si="358"/>
        <v>481.26437870315704</v>
      </c>
      <c r="AU455" s="94">
        <f t="shared" si="359"/>
        <v>631.86837915670549</v>
      </c>
      <c r="AV455" s="94">
        <f t="shared" si="360"/>
        <v>818.78627756680737</v>
      </c>
      <c r="AW455" s="81"/>
      <c r="AX455" s="95">
        <v>7320</v>
      </c>
      <c r="AY455" s="99">
        <f>'Max limit'!AX455*Input!PrimaryDrive_ratio*Input!Gear1_ratio*Input!FinalDrive_ratio</f>
        <v>646.016632016632</v>
      </c>
      <c r="AZ455" s="99">
        <f t="shared" ref="AZ455:AZ518" si="374">AY455 / 60</f>
        <v>10.766943866943867</v>
      </c>
      <c r="BA455" s="99">
        <f>AZ455*Input!$N$23</f>
        <v>25334.597385031182</v>
      </c>
      <c r="BB455" s="97">
        <f t="shared" si="361"/>
        <v>25.334597385031181</v>
      </c>
      <c r="BC455" s="95">
        <v>7320</v>
      </c>
      <c r="BD455" s="99">
        <f>'Max limit'!AX455*Input!PrimaryDrive_ratio*Input!Gear2_ratio*Input!FinalDrive_ratio</f>
        <v>849.87076923076916</v>
      </c>
      <c r="BE455" s="99">
        <f t="shared" ref="BE455:BE518" si="375">BD455/60</f>
        <v>14.164512820512819</v>
      </c>
      <c r="BF455" s="99">
        <f>BE455*Input!$N$23</f>
        <v>33329.070337641017</v>
      </c>
      <c r="BG455" s="100">
        <f t="shared" ref="BG455:BG518" si="376">BF455/1000</f>
        <v>33.329070337641014</v>
      </c>
      <c r="BH455" s="95">
        <v>7320</v>
      </c>
      <c r="BI455" s="99">
        <f>'Max limit'!AX455*Input!PrimaryDrive_ratio*Input!Gear3_ratio*Input!FinalDrive_ratio</f>
        <v>1062.3384615384616</v>
      </c>
      <c r="BJ455" s="99">
        <f t="shared" ref="BJ455:BJ518" si="377">BI455/60</f>
        <v>17.705641025641025</v>
      </c>
      <c r="BK455" s="99">
        <f>BJ455*Input!$N$23</f>
        <v>41661.337922051272</v>
      </c>
      <c r="BL455" s="100">
        <f t="shared" ref="BL455:BL518" si="378">BK455/1000</f>
        <v>41.661337922051274</v>
      </c>
      <c r="BM455" s="95">
        <v>7320</v>
      </c>
      <c r="BN455" s="99">
        <f>'Max limit'!AX455*Input!PrimaryDrive_ratio*Input!Gear4_ratio*Input!FinalDrive_ratio</f>
        <v>1274.8061538461538</v>
      </c>
      <c r="BO455" s="99">
        <f t="shared" ref="BO455:BO518" si="379">BN455/60</f>
        <v>21.246769230769232</v>
      </c>
      <c r="BP455" s="99">
        <f>BO455*Input!$N$23</f>
        <v>49993.605506461536</v>
      </c>
      <c r="BQ455" s="100">
        <f t="shared" ref="BQ455:BQ518" si="380">BP455/1000</f>
        <v>49.993605506461535</v>
      </c>
      <c r="BR455" s="95">
        <v>7320</v>
      </c>
      <c r="BS455" s="99">
        <f>'Max limit'!AX455*Input!PrimaryDrive_ratio*Input!Gear5_ratio*Input!FinalDrive_ratio</f>
        <v>1460.7153846153847</v>
      </c>
      <c r="BT455" s="99">
        <f t="shared" ref="BT455:BT518" si="381">BS455/60</f>
        <v>24.345256410256411</v>
      </c>
      <c r="BU455" s="99">
        <f>BT455*Input!$N$23</f>
        <v>57284.339642820501</v>
      </c>
      <c r="BV455" s="100">
        <f t="shared" ref="BV455:BV518" si="382">BU455/1000</f>
        <v>57.284339642820498</v>
      </c>
      <c r="BW455" s="95">
        <v>7320</v>
      </c>
      <c r="BX455" s="99">
        <f>'Max limit'!AX455*Input!PrimaryDrive_ratio*Input!Gear6_ratio*Input!FinalDrive_ratio</f>
        <v>1662.7906354515048</v>
      </c>
      <c r="BY455" s="99">
        <f t="shared" ref="BY455:BY518" si="383">BX455/60</f>
        <v>27.713177257525082</v>
      </c>
      <c r="BZ455" s="99">
        <f>BY455*Input!$N$23</f>
        <v>65209.050660601992</v>
      </c>
      <c r="CA455" s="100">
        <f t="shared" ref="CA455:CA518" si="384">BZ455/1000</f>
        <v>65.209050660601989</v>
      </c>
      <c r="CC455" s="95">
        <v>7320</v>
      </c>
      <c r="CD455" s="94">
        <f t="shared" ref="CD455:CD518" si="385">MROUND($BB455,0.5)</f>
        <v>25.5</v>
      </c>
      <c r="CE455" s="94">
        <f t="shared" ref="CE455:CE518" si="386">MROUND($BG455,0.5)</f>
        <v>33.5</v>
      </c>
      <c r="CF455" s="94">
        <f t="shared" ref="CF455:CF518" si="387">MROUND($BL455,0.5)</f>
        <v>41.5</v>
      </c>
      <c r="CG455" s="94">
        <f t="shared" ref="CG455:CG518" si="388">MROUND($BQ455,0.5)</f>
        <v>50</v>
      </c>
      <c r="CH455" s="94">
        <f t="shared" ref="CH455:CH518" si="389">MROUND($BV455,0.5)</f>
        <v>57.5</v>
      </c>
      <c r="CI455" s="94">
        <f t="shared" ref="CI455:CI518" si="390">MROUND($CA455,0.5)</f>
        <v>65</v>
      </c>
      <c r="CK455" s="95">
        <v>7320</v>
      </c>
      <c r="CL455" s="162">
        <f t="shared" ref="CL455:CL518" si="391">$AY455/60</f>
        <v>10.766943866943867</v>
      </c>
      <c r="CM455" s="162">
        <f t="shared" ref="CM455:CM518" si="392">$BD455/60</f>
        <v>14.164512820512819</v>
      </c>
      <c r="CN455" s="162">
        <f t="shared" ref="CN455:CN518" si="393">$BI455/60</f>
        <v>17.705641025641025</v>
      </c>
      <c r="CO455" s="162">
        <f t="shared" ref="CO455:CO518" si="394">$BN455/60</f>
        <v>21.246769230769232</v>
      </c>
      <c r="CP455" s="162">
        <f t="shared" ref="CP455:CP518" si="395">$BS455/60</f>
        <v>24.345256410256411</v>
      </c>
      <c r="CQ455" s="162">
        <f t="shared" ref="CQ455:CQ518" si="396">$BX455/60</f>
        <v>27.713177257525082</v>
      </c>
    </row>
    <row r="456" spans="1:95" ht="19.5" thickTop="1" thickBot="1">
      <c r="A456" s="70">
        <v>7370</v>
      </c>
      <c r="B456" s="70">
        <v>116.05</v>
      </c>
      <c r="C456" s="70">
        <v>110.59</v>
      </c>
      <c r="D456" s="70">
        <v>108.863</v>
      </c>
      <c r="E456" s="70">
        <v>5.8369999999999997</v>
      </c>
      <c r="G456" s="92">
        <v>1</v>
      </c>
      <c r="H456" s="93">
        <f t="shared" si="348"/>
        <v>18.264302059496568</v>
      </c>
      <c r="O456" s="95">
        <v>7330</v>
      </c>
      <c r="P456" s="94">
        <f t="shared" si="349"/>
        <v>12.817950480246667</v>
      </c>
      <c r="Q456" s="94">
        <f t="shared" si="350"/>
        <v>12.968142306208319</v>
      </c>
      <c r="R456" s="94">
        <f t="shared" si="351"/>
        <v>12.906374521587827</v>
      </c>
      <c r="S456" s="94">
        <f t="shared" si="352"/>
        <v>12.512357860220467</v>
      </c>
      <c r="T456" s="94">
        <f t="shared" si="353"/>
        <v>12.098556151773124</v>
      </c>
      <c r="U456" s="94">
        <f t="shared" si="354"/>
        <v>11.441187493339712</v>
      </c>
      <c r="V456" s="82"/>
      <c r="W456" s="95">
        <v>7330</v>
      </c>
      <c r="X456" s="161">
        <f t="shared" si="362"/>
        <v>8.9375387415143557</v>
      </c>
      <c r="Y456" s="161">
        <f t="shared" si="363"/>
        <v>8.9503708599102634</v>
      </c>
      <c r="Z456" s="161">
        <f t="shared" si="364"/>
        <v>8.7790274903907335</v>
      </c>
      <c r="AA456" s="161">
        <f t="shared" si="365"/>
        <v>8.3471452599298264</v>
      </c>
      <c r="AB456" s="161">
        <f t="shared" si="366"/>
        <v>7.8947767681464551</v>
      </c>
      <c r="AC456" s="161">
        <f t="shared" si="367"/>
        <v>7.2374081097130425</v>
      </c>
      <c r="AD456" s="82"/>
      <c r="AE456" s="82"/>
      <c r="AF456" s="82"/>
      <c r="AG456" s="95">
        <v>7330</v>
      </c>
      <c r="AH456" s="161">
        <f t="shared" si="368"/>
        <v>-11.395766997225534</v>
      </c>
      <c r="AI456" s="161">
        <f t="shared" si="369"/>
        <v>-11.738768253098733</v>
      </c>
      <c r="AJ456" s="161">
        <f t="shared" si="370"/>
        <v>-12.195757085367521</v>
      </c>
      <c r="AK456" s="161">
        <f t="shared" si="371"/>
        <v>-12.754298991473819</v>
      </c>
      <c r="AL456" s="161">
        <f t="shared" si="372"/>
        <v>-13.326328415199161</v>
      </c>
      <c r="AM456" s="161">
        <f t="shared" si="373"/>
        <v>-14.036286566307245</v>
      </c>
      <c r="AN456" s="81"/>
      <c r="AO456" s="81"/>
      <c r="AP456" s="95">
        <v>7330</v>
      </c>
      <c r="AQ456" s="94">
        <f t="shared" si="355"/>
        <v>123.92776039429343</v>
      </c>
      <c r="AR456" s="94">
        <f t="shared" si="356"/>
        <v>214.48009194481818</v>
      </c>
      <c r="AS456" s="94">
        <f t="shared" si="357"/>
        <v>335.1251436637782</v>
      </c>
      <c r="AT456" s="94">
        <f t="shared" si="358"/>
        <v>482.58020687584082</v>
      </c>
      <c r="AU456" s="94">
        <f t="shared" si="359"/>
        <v>633.5959747393307</v>
      </c>
      <c r="AV456" s="94">
        <f t="shared" si="360"/>
        <v>821.02492663186513</v>
      </c>
      <c r="AW456" s="81"/>
      <c r="AX456" s="95">
        <v>7330</v>
      </c>
      <c r="AY456" s="99">
        <f>'Max limit'!AX456*Input!PrimaryDrive_ratio*Input!Gear1_ratio*Input!FinalDrive_ratio</f>
        <v>646.89916839916839</v>
      </c>
      <c r="AZ456" s="99">
        <f t="shared" si="374"/>
        <v>10.781652806652806</v>
      </c>
      <c r="BA456" s="99">
        <f>AZ456*Input!$N$23</f>
        <v>25369.207490748435</v>
      </c>
      <c r="BB456" s="97">
        <f t="shared" si="361"/>
        <v>25.369207490748433</v>
      </c>
      <c r="BC456" s="95">
        <v>7330</v>
      </c>
      <c r="BD456" s="99">
        <f>'Max limit'!AX456*Input!PrimaryDrive_ratio*Input!Gear2_ratio*Input!FinalDrive_ratio</f>
        <v>851.03179487179489</v>
      </c>
      <c r="BE456" s="99">
        <f t="shared" si="375"/>
        <v>14.183863247863249</v>
      </c>
      <c r="BF456" s="99">
        <f>BE456*Input!$N$23</f>
        <v>33374.601854495726</v>
      </c>
      <c r="BG456" s="100">
        <f t="shared" si="376"/>
        <v>33.374601854495729</v>
      </c>
      <c r="BH456" s="95">
        <v>7330</v>
      </c>
      <c r="BI456" s="99">
        <f>'Max limit'!AX456*Input!PrimaryDrive_ratio*Input!Gear3_ratio*Input!FinalDrive_ratio</f>
        <v>1063.7897435897435</v>
      </c>
      <c r="BJ456" s="99">
        <f t="shared" si="377"/>
        <v>17.729829059829058</v>
      </c>
      <c r="BK456" s="99">
        <f>BJ456*Input!$N$23</f>
        <v>41718.252318119645</v>
      </c>
      <c r="BL456" s="100">
        <f t="shared" si="378"/>
        <v>41.718252318119646</v>
      </c>
      <c r="BM456" s="95">
        <v>7330</v>
      </c>
      <c r="BN456" s="99">
        <f>'Max limit'!AX456*Input!PrimaryDrive_ratio*Input!Gear4_ratio*Input!FinalDrive_ratio</f>
        <v>1276.5476923076924</v>
      </c>
      <c r="BO456" s="99">
        <f t="shared" si="379"/>
        <v>21.275794871794872</v>
      </c>
      <c r="BP456" s="99">
        <f>BO456*Input!$N$23</f>
        <v>50061.902781743585</v>
      </c>
      <c r="BQ456" s="100">
        <f t="shared" si="380"/>
        <v>50.061902781743584</v>
      </c>
      <c r="BR456" s="95">
        <v>7330</v>
      </c>
      <c r="BS456" s="99">
        <f>'Max limit'!AX456*Input!PrimaryDrive_ratio*Input!Gear5_ratio*Input!FinalDrive_ratio</f>
        <v>1462.7108974358973</v>
      </c>
      <c r="BT456" s="99">
        <f t="shared" si="381"/>
        <v>24.378514957264954</v>
      </c>
      <c r="BU456" s="99">
        <f>BT456*Input!$N$23</f>
        <v>57362.596937414513</v>
      </c>
      <c r="BV456" s="100">
        <f t="shared" si="382"/>
        <v>57.362596937414516</v>
      </c>
      <c r="BW456" s="95">
        <v>7330</v>
      </c>
      <c r="BX456" s="99">
        <f>'Max limit'!AX456*Input!PrimaryDrive_ratio*Input!Gear6_ratio*Input!FinalDrive_ratio</f>
        <v>1665.0622073578595</v>
      </c>
      <c r="BY456" s="99">
        <f t="shared" si="383"/>
        <v>27.751036789297657</v>
      </c>
      <c r="BZ456" s="99">
        <f>BY456*Input!$N$23</f>
        <v>65298.1340631438</v>
      </c>
      <c r="CA456" s="100">
        <f t="shared" si="384"/>
        <v>65.298134063143806</v>
      </c>
      <c r="CC456" s="95">
        <v>7330</v>
      </c>
      <c r="CD456" s="94">
        <f t="shared" si="385"/>
        <v>25.5</v>
      </c>
      <c r="CE456" s="94">
        <f t="shared" si="386"/>
        <v>33.5</v>
      </c>
      <c r="CF456" s="94">
        <f t="shared" si="387"/>
        <v>41.5</v>
      </c>
      <c r="CG456" s="94">
        <f t="shared" si="388"/>
        <v>50</v>
      </c>
      <c r="CH456" s="94">
        <f t="shared" si="389"/>
        <v>57.5</v>
      </c>
      <c r="CI456" s="94">
        <f t="shared" si="390"/>
        <v>65.5</v>
      </c>
      <c r="CK456" s="95">
        <v>7330</v>
      </c>
      <c r="CL456" s="162">
        <f t="shared" si="391"/>
        <v>10.781652806652806</v>
      </c>
      <c r="CM456" s="162">
        <f t="shared" si="392"/>
        <v>14.183863247863249</v>
      </c>
      <c r="CN456" s="162">
        <f t="shared" si="393"/>
        <v>17.729829059829058</v>
      </c>
      <c r="CO456" s="162">
        <f t="shared" si="394"/>
        <v>21.275794871794872</v>
      </c>
      <c r="CP456" s="162">
        <f t="shared" si="395"/>
        <v>24.378514957264954</v>
      </c>
      <c r="CQ456" s="162">
        <f t="shared" si="396"/>
        <v>27.751036789297657</v>
      </c>
    </row>
    <row r="457" spans="1:95" ht="19.5" thickTop="1" thickBot="1">
      <c r="A457" s="70">
        <v>7380</v>
      </c>
      <c r="B457" s="70">
        <v>116.431</v>
      </c>
      <c r="C457" s="70">
        <v>110.803</v>
      </c>
      <c r="D457" s="70">
        <v>109.22499999999999</v>
      </c>
      <c r="E457" s="70">
        <v>5.851</v>
      </c>
      <c r="G457" s="92">
        <v>1</v>
      </c>
      <c r="H457" s="93">
        <f t="shared" si="348"/>
        <v>18.309496567505722</v>
      </c>
      <c r="O457" s="95">
        <v>7340</v>
      </c>
      <c r="P457" s="94">
        <f t="shared" si="349"/>
        <v>12.816855009014427</v>
      </c>
      <c r="Q457" s="94">
        <f t="shared" si="350"/>
        <v>12.966179276910715</v>
      </c>
      <c r="R457" s="94">
        <f t="shared" si="351"/>
        <v>12.903223636493662</v>
      </c>
      <c r="S457" s="94">
        <f t="shared" si="352"/>
        <v>12.507778959312985</v>
      </c>
      <c r="T457" s="94">
        <f t="shared" si="353"/>
        <v>12.092488692195092</v>
      </c>
      <c r="U457" s="94">
        <f t="shared" si="354"/>
        <v>11.433325171365611</v>
      </c>
      <c r="V457" s="82"/>
      <c r="W457" s="95">
        <v>7340</v>
      </c>
      <c r="X457" s="161">
        <f t="shared" si="362"/>
        <v>8.936443270282119</v>
      </c>
      <c r="Y457" s="161">
        <f t="shared" si="363"/>
        <v>8.9484078306126609</v>
      </c>
      <c r="Z457" s="161">
        <f t="shared" si="364"/>
        <v>8.7758766052965687</v>
      </c>
      <c r="AA457" s="161">
        <f t="shared" si="365"/>
        <v>8.3425663590223404</v>
      </c>
      <c r="AB457" s="161">
        <f t="shared" si="366"/>
        <v>7.8887093085684228</v>
      </c>
      <c r="AC457" s="161">
        <f t="shared" si="367"/>
        <v>7.2295457877389424</v>
      </c>
      <c r="AD457" s="82"/>
      <c r="AE457" s="82"/>
      <c r="AF457" s="82"/>
      <c r="AG457" s="95">
        <v>7340</v>
      </c>
      <c r="AH457" s="161">
        <f t="shared" si="368"/>
        <v>-11.397048698567254</v>
      </c>
      <c r="AI457" s="161">
        <f t="shared" si="369"/>
        <v>-11.740986476205027</v>
      </c>
      <c r="AJ457" s="161">
        <f t="shared" si="370"/>
        <v>-12.199223058971103</v>
      </c>
      <c r="AK457" s="161">
        <f t="shared" si="371"/>
        <v>-12.759289993462978</v>
      </c>
      <c r="AL457" s="161">
        <f t="shared" si="372"/>
        <v>-13.332881271543435</v>
      </c>
      <c r="AM457" s="161">
        <f t="shared" si="373"/>
        <v>-14.044777874039273</v>
      </c>
      <c r="AN457" s="81"/>
      <c r="AO457" s="81"/>
      <c r="AP457" s="95">
        <v>7340</v>
      </c>
      <c r="AQ457" s="94">
        <f t="shared" si="355"/>
        <v>124.26612954850735</v>
      </c>
      <c r="AR457" s="94">
        <f t="shared" si="356"/>
        <v>215.06570284487935</v>
      </c>
      <c r="AS457" s="94">
        <f t="shared" si="357"/>
        <v>336.04016069512403</v>
      </c>
      <c r="AT457" s="94">
        <f t="shared" si="358"/>
        <v>483.8978314009787</v>
      </c>
      <c r="AU457" s="94">
        <f t="shared" si="359"/>
        <v>635.32592881421908</v>
      </c>
      <c r="AV457" s="94">
        <f t="shared" si="360"/>
        <v>823.26663187312067</v>
      </c>
      <c r="AW457" s="81"/>
      <c r="AX457" s="95">
        <v>7340</v>
      </c>
      <c r="AY457" s="99">
        <f>'Max limit'!AX457*Input!PrimaryDrive_ratio*Input!Gear1_ratio*Input!FinalDrive_ratio</f>
        <v>647.78170478170478</v>
      </c>
      <c r="AZ457" s="99">
        <f t="shared" si="374"/>
        <v>10.796361746361747</v>
      </c>
      <c r="BA457" s="99">
        <f>AZ457*Input!$N$23</f>
        <v>25403.817596465691</v>
      </c>
      <c r="BB457" s="97">
        <f t="shared" si="361"/>
        <v>25.403817596465693</v>
      </c>
      <c r="BC457" s="95">
        <v>7340</v>
      </c>
      <c r="BD457" s="99">
        <f>'Max limit'!AX457*Input!PrimaryDrive_ratio*Input!Gear2_ratio*Input!FinalDrive_ratio</f>
        <v>852.19282051282039</v>
      </c>
      <c r="BE457" s="99">
        <f t="shared" si="375"/>
        <v>14.203213675213673</v>
      </c>
      <c r="BF457" s="99">
        <f>BE457*Input!$N$23</f>
        <v>33420.133371350414</v>
      </c>
      <c r="BG457" s="100">
        <f t="shared" si="376"/>
        <v>33.420133371350417</v>
      </c>
      <c r="BH457" s="95">
        <v>7340</v>
      </c>
      <c r="BI457" s="99">
        <f>'Max limit'!AX457*Input!PrimaryDrive_ratio*Input!Gear3_ratio*Input!FinalDrive_ratio</f>
        <v>1065.2410256410255</v>
      </c>
      <c r="BJ457" s="99">
        <f t="shared" si="377"/>
        <v>17.754017094017094</v>
      </c>
      <c r="BK457" s="99">
        <f>BJ457*Input!$N$23</f>
        <v>41775.166714188024</v>
      </c>
      <c r="BL457" s="100">
        <f t="shared" si="378"/>
        <v>41.775166714188025</v>
      </c>
      <c r="BM457" s="95">
        <v>7340</v>
      </c>
      <c r="BN457" s="99">
        <f>'Max limit'!AX457*Input!PrimaryDrive_ratio*Input!Gear4_ratio*Input!FinalDrive_ratio</f>
        <v>1278.2892307692307</v>
      </c>
      <c r="BO457" s="99">
        <f t="shared" si="379"/>
        <v>21.304820512820513</v>
      </c>
      <c r="BP457" s="99">
        <f>BO457*Input!$N$23</f>
        <v>50130.200057025635</v>
      </c>
      <c r="BQ457" s="100">
        <f t="shared" si="380"/>
        <v>50.130200057025633</v>
      </c>
      <c r="BR457" s="95">
        <v>7340</v>
      </c>
      <c r="BS457" s="99">
        <f>'Max limit'!AX457*Input!PrimaryDrive_ratio*Input!Gear5_ratio*Input!FinalDrive_ratio</f>
        <v>1464.7064102564102</v>
      </c>
      <c r="BT457" s="99">
        <f t="shared" si="381"/>
        <v>24.411773504273505</v>
      </c>
      <c r="BU457" s="99">
        <f>BT457*Input!$N$23</f>
        <v>57440.85423200854</v>
      </c>
      <c r="BV457" s="100">
        <f t="shared" si="382"/>
        <v>57.44085423200854</v>
      </c>
      <c r="BW457" s="95">
        <v>7340</v>
      </c>
      <c r="BX457" s="99">
        <f>'Max limit'!AX457*Input!PrimaryDrive_ratio*Input!Gear6_ratio*Input!FinalDrive_ratio</f>
        <v>1667.3337792642139</v>
      </c>
      <c r="BY457" s="99">
        <f t="shared" si="383"/>
        <v>27.788896321070233</v>
      </c>
      <c r="BZ457" s="99">
        <f>BY457*Input!$N$23</f>
        <v>65387.217465685608</v>
      </c>
      <c r="CA457" s="100">
        <f t="shared" si="384"/>
        <v>65.387217465685609</v>
      </c>
      <c r="CC457" s="95">
        <v>7340</v>
      </c>
      <c r="CD457" s="94">
        <f t="shared" si="385"/>
        <v>25.5</v>
      </c>
      <c r="CE457" s="94">
        <f t="shared" si="386"/>
        <v>33.5</v>
      </c>
      <c r="CF457" s="94">
        <f t="shared" si="387"/>
        <v>42</v>
      </c>
      <c r="CG457" s="94">
        <f t="shared" si="388"/>
        <v>50</v>
      </c>
      <c r="CH457" s="94">
        <f t="shared" si="389"/>
        <v>57.5</v>
      </c>
      <c r="CI457" s="94">
        <f t="shared" si="390"/>
        <v>65.5</v>
      </c>
      <c r="CK457" s="95">
        <v>7340</v>
      </c>
      <c r="CL457" s="162">
        <f t="shared" si="391"/>
        <v>10.796361746361747</v>
      </c>
      <c r="CM457" s="162">
        <f t="shared" si="392"/>
        <v>14.203213675213673</v>
      </c>
      <c r="CN457" s="162">
        <f t="shared" si="393"/>
        <v>17.754017094017094</v>
      </c>
      <c r="CO457" s="162">
        <f t="shared" si="394"/>
        <v>21.304820512820513</v>
      </c>
      <c r="CP457" s="162">
        <f t="shared" si="395"/>
        <v>24.411773504273505</v>
      </c>
      <c r="CQ457" s="162">
        <f t="shared" si="396"/>
        <v>27.788896321070233</v>
      </c>
    </row>
    <row r="458" spans="1:95" ht="19.5" thickTop="1" thickBot="1">
      <c r="A458" s="70">
        <v>7390</v>
      </c>
      <c r="B458" s="70">
        <v>116.812</v>
      </c>
      <c r="C458" s="70">
        <v>111.015</v>
      </c>
      <c r="D458" s="70">
        <v>109.58799999999999</v>
      </c>
      <c r="E458" s="70">
        <v>5.8639999999999999</v>
      </c>
      <c r="G458" s="92">
        <v>1</v>
      </c>
      <c r="H458" s="93">
        <f t="shared" si="348"/>
        <v>18.354691075514875</v>
      </c>
      <c r="O458" s="95">
        <v>7350</v>
      </c>
      <c r="P458" s="94">
        <f t="shared" si="349"/>
        <v>12.81575804429721</v>
      </c>
      <c r="Q458" s="94">
        <f t="shared" si="350"/>
        <v>12.964213571363215</v>
      </c>
      <c r="R458" s="94">
        <f t="shared" si="351"/>
        <v>12.900068455714296</v>
      </c>
      <c r="S458" s="94">
        <f t="shared" si="352"/>
        <v>12.503193815868475</v>
      </c>
      <c r="T458" s="94">
        <f t="shared" si="353"/>
        <v>12.086412960688531</v>
      </c>
      <c r="U458" s="94">
        <f t="shared" si="354"/>
        <v>11.425452130479483</v>
      </c>
      <c r="V458" s="82"/>
      <c r="W458" s="95">
        <v>7350</v>
      </c>
      <c r="X458" s="161">
        <f t="shared" si="362"/>
        <v>8.9353463055649005</v>
      </c>
      <c r="Y458" s="161">
        <f t="shared" si="363"/>
        <v>8.9464421250651611</v>
      </c>
      <c r="Z458" s="161">
        <f t="shared" si="364"/>
        <v>8.7727214245172025</v>
      </c>
      <c r="AA458" s="161">
        <f t="shared" si="365"/>
        <v>8.3379812155778321</v>
      </c>
      <c r="AB458" s="161">
        <f t="shared" si="366"/>
        <v>7.8826335770618616</v>
      </c>
      <c r="AC458" s="161">
        <f t="shared" si="367"/>
        <v>7.2216727468528132</v>
      </c>
      <c r="AD458" s="82"/>
      <c r="AE458" s="82"/>
      <c r="AF458" s="82"/>
      <c r="AG458" s="95">
        <v>7350</v>
      </c>
      <c r="AH458" s="161">
        <f t="shared" si="368"/>
        <v>-11.398332147286398</v>
      </c>
      <c r="AI458" s="161">
        <f t="shared" si="369"/>
        <v>-11.7432077234737</v>
      </c>
      <c r="AJ458" s="161">
        <f t="shared" si="370"/>
        <v>-12.202693757828406</v>
      </c>
      <c r="AK458" s="161">
        <f t="shared" si="371"/>
        <v>-12.764287799817494</v>
      </c>
      <c r="AL458" s="161">
        <f t="shared" si="372"/>
        <v>-13.33944306157052</v>
      </c>
      <c r="AM458" s="161">
        <f t="shared" si="373"/>
        <v>-14.053280758196292</v>
      </c>
      <c r="AN458" s="81"/>
      <c r="AO458" s="81"/>
      <c r="AP458" s="95">
        <v>7350</v>
      </c>
      <c r="AQ458" s="94">
        <f t="shared" si="355"/>
        <v>124.60496001036162</v>
      </c>
      <c r="AR458" s="94">
        <f t="shared" si="356"/>
        <v>215.65211212380927</v>
      </c>
      <c r="AS458" s="94">
        <f t="shared" si="357"/>
        <v>336.95642519345188</v>
      </c>
      <c r="AT458" s="94">
        <f t="shared" si="358"/>
        <v>485.21725227857075</v>
      </c>
      <c r="AU458" s="94">
        <f t="shared" si="359"/>
        <v>637.05824138136984</v>
      </c>
      <c r="AV458" s="94">
        <f t="shared" si="360"/>
        <v>825.51139329057378</v>
      </c>
      <c r="AW458" s="81"/>
      <c r="AX458" s="95">
        <v>7350</v>
      </c>
      <c r="AY458" s="99">
        <f>'Max limit'!AX458*Input!PrimaryDrive_ratio*Input!Gear1_ratio*Input!FinalDrive_ratio</f>
        <v>648.66424116424116</v>
      </c>
      <c r="AZ458" s="99">
        <f t="shared" si="374"/>
        <v>10.811070686070686</v>
      </c>
      <c r="BA458" s="99">
        <f>AZ458*Input!$N$23</f>
        <v>25438.427702182948</v>
      </c>
      <c r="BB458" s="97">
        <f t="shared" si="361"/>
        <v>25.438427702182949</v>
      </c>
      <c r="BC458" s="95">
        <v>7350</v>
      </c>
      <c r="BD458" s="99">
        <f>'Max limit'!AX458*Input!PrimaryDrive_ratio*Input!Gear2_ratio*Input!FinalDrive_ratio</f>
        <v>853.35384615384612</v>
      </c>
      <c r="BE458" s="99">
        <f t="shared" si="375"/>
        <v>14.222564102564101</v>
      </c>
      <c r="BF458" s="99">
        <f>BE458*Input!$N$23</f>
        <v>33465.664888205123</v>
      </c>
      <c r="BG458" s="100">
        <f t="shared" si="376"/>
        <v>33.465664888205126</v>
      </c>
      <c r="BH458" s="95">
        <v>7350</v>
      </c>
      <c r="BI458" s="99">
        <f>'Max limit'!AX458*Input!PrimaryDrive_ratio*Input!Gear3_ratio*Input!FinalDrive_ratio</f>
        <v>1066.6923076923076</v>
      </c>
      <c r="BJ458" s="99">
        <f t="shared" si="377"/>
        <v>17.778205128205126</v>
      </c>
      <c r="BK458" s="99">
        <f>BJ458*Input!$N$23</f>
        <v>41832.081110256397</v>
      </c>
      <c r="BL458" s="100">
        <f t="shared" si="378"/>
        <v>41.832081110256397</v>
      </c>
      <c r="BM458" s="95">
        <v>7350</v>
      </c>
      <c r="BN458" s="99">
        <f>'Max limit'!AX458*Input!PrimaryDrive_ratio*Input!Gear4_ratio*Input!FinalDrive_ratio</f>
        <v>1280.0307692307692</v>
      </c>
      <c r="BO458" s="99">
        <f t="shared" si="379"/>
        <v>21.333846153846153</v>
      </c>
      <c r="BP458" s="99">
        <f>BO458*Input!$N$23</f>
        <v>50198.497332307685</v>
      </c>
      <c r="BQ458" s="100">
        <f t="shared" si="380"/>
        <v>50.198497332307682</v>
      </c>
      <c r="BR458" s="95">
        <v>7350</v>
      </c>
      <c r="BS458" s="99">
        <f>'Max limit'!AX458*Input!PrimaryDrive_ratio*Input!Gear5_ratio*Input!FinalDrive_ratio</f>
        <v>1466.7019230769229</v>
      </c>
      <c r="BT458" s="99">
        <f t="shared" si="381"/>
        <v>24.445032051282048</v>
      </c>
      <c r="BU458" s="99">
        <f>BT458*Input!$N$23</f>
        <v>57519.111526602544</v>
      </c>
      <c r="BV458" s="100">
        <f t="shared" si="382"/>
        <v>57.519111526602543</v>
      </c>
      <c r="BW458" s="95">
        <v>7350</v>
      </c>
      <c r="BX458" s="99">
        <f>'Max limit'!AX458*Input!PrimaryDrive_ratio*Input!Gear6_ratio*Input!FinalDrive_ratio</f>
        <v>1669.6053511705684</v>
      </c>
      <c r="BY458" s="99">
        <f t="shared" si="383"/>
        <v>27.826755852842805</v>
      </c>
      <c r="BZ458" s="99">
        <f>BY458*Input!$N$23</f>
        <v>65476.300868227401</v>
      </c>
      <c r="CA458" s="100">
        <f t="shared" si="384"/>
        <v>65.476300868227398</v>
      </c>
      <c r="CC458" s="95">
        <v>7350</v>
      </c>
      <c r="CD458" s="94">
        <f t="shared" si="385"/>
        <v>25.5</v>
      </c>
      <c r="CE458" s="94">
        <f t="shared" si="386"/>
        <v>33.5</v>
      </c>
      <c r="CF458" s="94">
        <f t="shared" si="387"/>
        <v>42</v>
      </c>
      <c r="CG458" s="94">
        <f t="shared" si="388"/>
        <v>50</v>
      </c>
      <c r="CH458" s="94">
        <f t="shared" si="389"/>
        <v>57.5</v>
      </c>
      <c r="CI458" s="94">
        <f t="shared" si="390"/>
        <v>65.5</v>
      </c>
      <c r="CK458" s="95">
        <v>7350</v>
      </c>
      <c r="CL458" s="162">
        <f t="shared" si="391"/>
        <v>10.811070686070686</v>
      </c>
      <c r="CM458" s="162">
        <f t="shared" si="392"/>
        <v>14.222564102564101</v>
      </c>
      <c r="CN458" s="162">
        <f t="shared" si="393"/>
        <v>17.778205128205126</v>
      </c>
      <c r="CO458" s="162">
        <f t="shared" si="394"/>
        <v>21.333846153846153</v>
      </c>
      <c r="CP458" s="162">
        <f t="shared" si="395"/>
        <v>24.445032051282048</v>
      </c>
      <c r="CQ458" s="162">
        <f t="shared" si="396"/>
        <v>27.826755852842805</v>
      </c>
    </row>
    <row r="459" spans="1:95" ht="19.5" thickTop="1" thickBot="1">
      <c r="A459" s="70">
        <v>7400</v>
      </c>
      <c r="B459" s="70">
        <v>117.2</v>
      </c>
      <c r="C459" s="70">
        <v>111.233</v>
      </c>
      <c r="D459" s="70">
        <v>109.95399999999999</v>
      </c>
      <c r="E459" s="70">
        <v>5.8819999999999997</v>
      </c>
      <c r="G459" s="92">
        <v>1</v>
      </c>
      <c r="H459" s="93">
        <f t="shared" ref="H459:H522" si="397">1 + (ROW() - ROW($H$74)) * (79 / 1748)</f>
        <v>18.399885583524028</v>
      </c>
      <c r="O459" s="95">
        <v>7360</v>
      </c>
      <c r="P459" s="94">
        <f t="shared" si="349"/>
        <v>12.814659586095013</v>
      </c>
      <c r="Q459" s="94">
        <f t="shared" si="350"/>
        <v>12.962245189565822</v>
      </c>
      <c r="R459" s="94">
        <f t="shared" si="351"/>
        <v>12.89690897924973</v>
      </c>
      <c r="S459" s="94">
        <f t="shared" si="352"/>
        <v>12.498602429886938</v>
      </c>
      <c r="T459" s="94">
        <f t="shared" si="353"/>
        <v>12.080328957253437</v>
      </c>
      <c r="U459" s="94">
        <f t="shared" si="354"/>
        <v>11.41756837068132</v>
      </c>
      <c r="V459" s="82"/>
      <c r="W459" s="95">
        <v>7360</v>
      </c>
      <c r="X459" s="161">
        <f t="shared" si="362"/>
        <v>8.9342478473627018</v>
      </c>
      <c r="Y459" s="161">
        <f t="shared" si="363"/>
        <v>8.9444737432677677</v>
      </c>
      <c r="Z459" s="161">
        <f t="shared" si="364"/>
        <v>8.7695619480526368</v>
      </c>
      <c r="AA459" s="161">
        <f t="shared" si="365"/>
        <v>8.333389829596296</v>
      </c>
      <c r="AB459" s="161">
        <f t="shared" si="366"/>
        <v>7.8765495736267672</v>
      </c>
      <c r="AC459" s="161">
        <f t="shared" si="367"/>
        <v>7.2137889870546514</v>
      </c>
      <c r="AD459" s="82"/>
      <c r="AE459" s="82"/>
      <c r="AF459" s="82"/>
      <c r="AG459" s="95">
        <v>7360</v>
      </c>
      <c r="AH459" s="161">
        <f t="shared" si="368"/>
        <v>-11.399617343382969</v>
      </c>
      <c r="AI459" s="161">
        <f t="shared" si="369"/>
        <v>-11.745431994904754</v>
      </c>
      <c r="AJ459" s="161">
        <f t="shared" si="370"/>
        <v>-12.20616918193943</v>
      </c>
      <c r="AK459" s="161">
        <f t="shared" si="371"/>
        <v>-12.769292410537366</v>
      </c>
      <c r="AL459" s="161">
        <f t="shared" si="372"/>
        <v>-13.346013785280423</v>
      </c>
      <c r="AM459" s="161">
        <f t="shared" si="373"/>
        <v>-14.061795218778308</v>
      </c>
      <c r="AN459" s="81"/>
      <c r="AO459" s="81"/>
      <c r="AP459" s="95">
        <v>7360</v>
      </c>
      <c r="AQ459" s="94">
        <f t="shared" si="355"/>
        <v>124.94425177985629</v>
      </c>
      <c r="AR459" s="94">
        <f t="shared" si="356"/>
        <v>216.23931978160761</v>
      </c>
      <c r="AS459" s="94">
        <f t="shared" si="357"/>
        <v>337.87393715876175</v>
      </c>
      <c r="AT459" s="94">
        <f t="shared" si="358"/>
        <v>486.53846950861725</v>
      </c>
      <c r="AU459" s="94">
        <f t="shared" si="359"/>
        <v>638.79291244078388</v>
      </c>
      <c r="AV459" s="94">
        <f t="shared" si="360"/>
        <v>827.75921088422569</v>
      </c>
      <c r="AW459" s="81"/>
      <c r="AX459" s="95">
        <v>7360</v>
      </c>
      <c r="AY459" s="99">
        <f>'Max limit'!AX459*Input!PrimaryDrive_ratio*Input!Gear1_ratio*Input!FinalDrive_ratio</f>
        <v>649.54677754677755</v>
      </c>
      <c r="AZ459" s="99">
        <f t="shared" si="374"/>
        <v>10.825779625779626</v>
      </c>
      <c r="BA459" s="99">
        <f>AZ459*Input!$N$23</f>
        <v>25473.037807900204</v>
      </c>
      <c r="BB459" s="97">
        <f t="shared" si="361"/>
        <v>25.473037807900205</v>
      </c>
      <c r="BC459" s="95">
        <v>7360</v>
      </c>
      <c r="BD459" s="99">
        <f>'Max limit'!AX459*Input!PrimaryDrive_ratio*Input!Gear2_ratio*Input!FinalDrive_ratio</f>
        <v>854.51487179487162</v>
      </c>
      <c r="BE459" s="99">
        <f t="shared" si="375"/>
        <v>14.241914529914528</v>
      </c>
      <c r="BF459" s="99">
        <f>BE459*Input!$N$23</f>
        <v>33511.196405059818</v>
      </c>
      <c r="BG459" s="100">
        <f t="shared" si="376"/>
        <v>33.51119640505982</v>
      </c>
      <c r="BH459" s="95">
        <v>7360</v>
      </c>
      <c r="BI459" s="99">
        <f>'Max limit'!AX459*Input!PrimaryDrive_ratio*Input!Gear3_ratio*Input!FinalDrive_ratio</f>
        <v>1068.1435897435895</v>
      </c>
      <c r="BJ459" s="99">
        <f t="shared" si="377"/>
        <v>17.802393162393159</v>
      </c>
      <c r="BK459" s="99">
        <f>BJ459*Input!$N$23</f>
        <v>41888.995506324769</v>
      </c>
      <c r="BL459" s="100">
        <f t="shared" si="378"/>
        <v>41.888995506324768</v>
      </c>
      <c r="BM459" s="95">
        <v>7360</v>
      </c>
      <c r="BN459" s="99">
        <f>'Max limit'!AX459*Input!PrimaryDrive_ratio*Input!Gear4_ratio*Input!FinalDrive_ratio</f>
        <v>1281.7723076923075</v>
      </c>
      <c r="BO459" s="99">
        <f t="shared" si="379"/>
        <v>21.362871794871793</v>
      </c>
      <c r="BP459" s="99">
        <f>BO459*Input!$N$23</f>
        <v>50266.794607589734</v>
      </c>
      <c r="BQ459" s="100">
        <f t="shared" si="380"/>
        <v>50.266794607589738</v>
      </c>
      <c r="BR459" s="95">
        <v>7360</v>
      </c>
      <c r="BS459" s="99">
        <f>'Max limit'!AX459*Input!PrimaryDrive_ratio*Input!Gear5_ratio*Input!FinalDrive_ratio</f>
        <v>1468.6974358974355</v>
      </c>
      <c r="BT459" s="99">
        <f t="shared" si="381"/>
        <v>24.478290598290592</v>
      </c>
      <c r="BU459" s="99">
        <f>BT459*Input!$N$23</f>
        <v>57597.368821196556</v>
      </c>
      <c r="BV459" s="100">
        <f t="shared" si="382"/>
        <v>57.597368821196554</v>
      </c>
      <c r="BW459" s="95">
        <v>7360</v>
      </c>
      <c r="BX459" s="99">
        <f>'Max limit'!AX459*Input!PrimaryDrive_ratio*Input!Gear6_ratio*Input!FinalDrive_ratio</f>
        <v>1671.8769230769228</v>
      </c>
      <c r="BY459" s="99">
        <f t="shared" si="383"/>
        <v>27.86461538461538</v>
      </c>
      <c r="BZ459" s="99">
        <f>BY459*Input!$N$23</f>
        <v>65565.384270769209</v>
      </c>
      <c r="CA459" s="100">
        <f t="shared" si="384"/>
        <v>65.565384270769215</v>
      </c>
      <c r="CC459" s="95">
        <v>7360</v>
      </c>
      <c r="CD459" s="94">
        <f t="shared" si="385"/>
        <v>25.5</v>
      </c>
      <c r="CE459" s="94">
        <f t="shared" si="386"/>
        <v>33.5</v>
      </c>
      <c r="CF459" s="94">
        <f t="shared" si="387"/>
        <v>42</v>
      </c>
      <c r="CG459" s="94">
        <f t="shared" si="388"/>
        <v>50.5</v>
      </c>
      <c r="CH459" s="94">
        <f t="shared" si="389"/>
        <v>57.5</v>
      </c>
      <c r="CI459" s="94">
        <f t="shared" si="390"/>
        <v>65.5</v>
      </c>
      <c r="CK459" s="95">
        <v>7360</v>
      </c>
      <c r="CL459" s="162">
        <f t="shared" si="391"/>
        <v>10.825779625779626</v>
      </c>
      <c r="CM459" s="162">
        <f t="shared" si="392"/>
        <v>14.241914529914528</v>
      </c>
      <c r="CN459" s="162">
        <f t="shared" si="393"/>
        <v>17.802393162393159</v>
      </c>
      <c r="CO459" s="162">
        <f t="shared" si="394"/>
        <v>21.362871794871793</v>
      </c>
      <c r="CP459" s="162">
        <f t="shared" si="395"/>
        <v>24.478290598290592</v>
      </c>
      <c r="CQ459" s="162">
        <f t="shared" si="396"/>
        <v>27.86461538461538</v>
      </c>
    </row>
    <row r="460" spans="1:95" ht="19.5" thickTop="1" thickBot="1">
      <c r="A460" s="70">
        <v>7410</v>
      </c>
      <c r="B460" s="70">
        <v>117.595</v>
      </c>
      <c r="C460" s="70">
        <v>111.45699999999999</v>
      </c>
      <c r="D460" s="70">
        <v>110.322</v>
      </c>
      <c r="E460" s="70">
        <v>5.9039999999999999</v>
      </c>
      <c r="G460" s="92">
        <v>1</v>
      </c>
      <c r="H460" s="93">
        <f t="shared" si="397"/>
        <v>18.445080091533182</v>
      </c>
      <c r="O460" s="95">
        <v>7370</v>
      </c>
      <c r="P460" s="94">
        <f t="shared" si="349"/>
        <v>12.813559634407838</v>
      </c>
      <c r="Q460" s="94">
        <f t="shared" si="350"/>
        <v>12.960274131518535</v>
      </c>
      <c r="R460" s="94">
        <f t="shared" si="351"/>
        <v>12.893745207099965</v>
      </c>
      <c r="S460" s="94">
        <f t="shared" si="352"/>
        <v>12.494004801368382</v>
      </c>
      <c r="T460" s="94">
        <f t="shared" si="353"/>
        <v>12.074236681889811</v>
      </c>
      <c r="U460" s="94">
        <f t="shared" si="354"/>
        <v>11.40967389197113</v>
      </c>
      <c r="V460" s="82"/>
      <c r="W460" s="95">
        <v>7370</v>
      </c>
      <c r="X460" s="161">
        <f t="shared" si="362"/>
        <v>8.9331478956755266</v>
      </c>
      <c r="Y460" s="161">
        <f t="shared" si="363"/>
        <v>8.9425026852204805</v>
      </c>
      <c r="Z460" s="161">
        <f t="shared" si="364"/>
        <v>8.7663981759028715</v>
      </c>
      <c r="AA460" s="161">
        <f t="shared" si="365"/>
        <v>8.3287922010777375</v>
      </c>
      <c r="AB460" s="161">
        <f t="shared" si="366"/>
        <v>7.8704572982631413</v>
      </c>
      <c r="AC460" s="161">
        <f t="shared" si="367"/>
        <v>7.2058945083444605</v>
      </c>
      <c r="AD460" s="82"/>
      <c r="AE460" s="82"/>
      <c r="AF460" s="82"/>
      <c r="AG460" s="95">
        <v>7370</v>
      </c>
      <c r="AH460" s="161">
        <f t="shared" si="368"/>
        <v>-11.400904286856965</v>
      </c>
      <c r="AI460" s="161">
        <f t="shared" si="369"/>
        <v>-11.74765929049819</v>
      </c>
      <c r="AJ460" s="161">
        <f t="shared" si="370"/>
        <v>-12.209649331304171</v>
      </c>
      <c r="AK460" s="161">
        <f t="shared" si="371"/>
        <v>-12.774303825622596</v>
      </c>
      <c r="AL460" s="161">
        <f t="shared" si="372"/>
        <v>-13.35259344267314</v>
      </c>
      <c r="AM460" s="161">
        <f t="shared" si="373"/>
        <v>-14.070321255785313</v>
      </c>
      <c r="AN460" s="81"/>
      <c r="AO460" s="81"/>
      <c r="AP460" s="95">
        <v>7370</v>
      </c>
      <c r="AQ460" s="94">
        <f t="shared" si="355"/>
        <v>125.28400485699122</v>
      </c>
      <c r="AR460" s="94">
        <f t="shared" si="356"/>
        <v>216.82732581827449</v>
      </c>
      <c r="AS460" s="94">
        <f t="shared" si="357"/>
        <v>338.7926965910537</v>
      </c>
      <c r="AT460" s="94">
        <f t="shared" si="358"/>
        <v>487.86148309111763</v>
      </c>
      <c r="AU460" s="94">
        <f t="shared" si="359"/>
        <v>640.52994199246109</v>
      </c>
      <c r="AV460" s="94">
        <f t="shared" si="360"/>
        <v>830.01008465407529</v>
      </c>
      <c r="AW460" s="81"/>
      <c r="AX460" s="95">
        <v>7370</v>
      </c>
      <c r="AY460" s="99">
        <f>'Max limit'!AX460*Input!PrimaryDrive_ratio*Input!Gear1_ratio*Input!FinalDrive_ratio</f>
        <v>650.42931392931382</v>
      </c>
      <c r="AZ460" s="99">
        <f t="shared" si="374"/>
        <v>10.840488565488563</v>
      </c>
      <c r="BA460" s="99">
        <f>AZ460*Input!$N$23</f>
        <v>25507.647913617453</v>
      </c>
      <c r="BB460" s="97">
        <f t="shared" si="361"/>
        <v>25.507647913617454</v>
      </c>
      <c r="BC460" s="95">
        <v>7370</v>
      </c>
      <c r="BD460" s="99">
        <f>'Max limit'!AX460*Input!PrimaryDrive_ratio*Input!Gear2_ratio*Input!FinalDrive_ratio</f>
        <v>855.67589743589735</v>
      </c>
      <c r="BE460" s="99">
        <f t="shared" si="375"/>
        <v>14.261264957264956</v>
      </c>
      <c r="BF460" s="99">
        <f>BE460*Input!$N$23</f>
        <v>33556.72792191452</v>
      </c>
      <c r="BG460" s="100">
        <f t="shared" si="376"/>
        <v>33.556727921914522</v>
      </c>
      <c r="BH460" s="95">
        <v>7370</v>
      </c>
      <c r="BI460" s="99">
        <f>'Max limit'!AX460*Input!PrimaryDrive_ratio*Input!Gear3_ratio*Input!FinalDrive_ratio</f>
        <v>1069.5948717948716</v>
      </c>
      <c r="BJ460" s="99">
        <f t="shared" si="377"/>
        <v>17.826581196581191</v>
      </c>
      <c r="BK460" s="99">
        <f>BJ460*Input!$N$23</f>
        <v>41945.909902393141</v>
      </c>
      <c r="BL460" s="100">
        <f t="shared" si="378"/>
        <v>41.94590990239314</v>
      </c>
      <c r="BM460" s="95">
        <v>7370</v>
      </c>
      <c r="BN460" s="99">
        <f>'Max limit'!AX460*Input!PrimaryDrive_ratio*Input!Gear4_ratio*Input!FinalDrive_ratio</f>
        <v>1283.5138461538461</v>
      </c>
      <c r="BO460" s="99">
        <f t="shared" si="379"/>
        <v>21.391897435897434</v>
      </c>
      <c r="BP460" s="99">
        <f>BO460*Input!$N$23</f>
        <v>50335.091882871784</v>
      </c>
      <c r="BQ460" s="100">
        <f t="shared" si="380"/>
        <v>50.335091882871787</v>
      </c>
      <c r="BR460" s="95">
        <v>7370</v>
      </c>
      <c r="BS460" s="99">
        <f>'Max limit'!AX460*Input!PrimaryDrive_ratio*Input!Gear5_ratio*Input!FinalDrive_ratio</f>
        <v>1470.6929487179484</v>
      </c>
      <c r="BT460" s="99">
        <f t="shared" si="381"/>
        <v>24.511549145299139</v>
      </c>
      <c r="BU460" s="99">
        <f>BT460*Input!$N$23</f>
        <v>57675.626115790576</v>
      </c>
      <c r="BV460" s="100">
        <f t="shared" si="382"/>
        <v>57.675626115790578</v>
      </c>
      <c r="BW460" s="95">
        <v>7370</v>
      </c>
      <c r="BX460" s="99">
        <f>'Max limit'!AX460*Input!PrimaryDrive_ratio*Input!Gear6_ratio*Input!FinalDrive_ratio</f>
        <v>1674.1484949832775</v>
      </c>
      <c r="BY460" s="99">
        <f t="shared" si="383"/>
        <v>27.902474916387959</v>
      </c>
      <c r="BZ460" s="99">
        <f>BY460*Input!$N$23</f>
        <v>65654.467673311025</v>
      </c>
      <c r="CA460" s="100">
        <f t="shared" si="384"/>
        <v>65.654467673311018</v>
      </c>
      <c r="CC460" s="95">
        <v>7370</v>
      </c>
      <c r="CD460" s="94">
        <f t="shared" si="385"/>
        <v>25.5</v>
      </c>
      <c r="CE460" s="94">
        <f t="shared" si="386"/>
        <v>33.5</v>
      </c>
      <c r="CF460" s="94">
        <f t="shared" si="387"/>
        <v>42</v>
      </c>
      <c r="CG460" s="94">
        <f t="shared" si="388"/>
        <v>50.5</v>
      </c>
      <c r="CH460" s="94">
        <f t="shared" si="389"/>
        <v>57.5</v>
      </c>
      <c r="CI460" s="94">
        <f t="shared" si="390"/>
        <v>65.5</v>
      </c>
      <c r="CK460" s="95">
        <v>7370</v>
      </c>
      <c r="CL460" s="162">
        <f t="shared" si="391"/>
        <v>10.840488565488563</v>
      </c>
      <c r="CM460" s="162">
        <f t="shared" si="392"/>
        <v>14.261264957264956</v>
      </c>
      <c r="CN460" s="162">
        <f t="shared" si="393"/>
        <v>17.826581196581191</v>
      </c>
      <c r="CO460" s="162">
        <f t="shared" si="394"/>
        <v>21.391897435897434</v>
      </c>
      <c r="CP460" s="162">
        <f t="shared" si="395"/>
        <v>24.511549145299139</v>
      </c>
      <c r="CQ460" s="162">
        <f t="shared" si="396"/>
        <v>27.902474916387959</v>
      </c>
    </row>
    <row r="461" spans="1:95" ht="19.5" thickTop="1" thickBot="1">
      <c r="A461" s="70">
        <v>7420</v>
      </c>
      <c r="B461" s="70">
        <v>117.983</v>
      </c>
      <c r="C461" s="70">
        <v>111.675</v>
      </c>
      <c r="D461" s="70">
        <v>110.68899999999999</v>
      </c>
      <c r="E461" s="70">
        <v>5.9210000000000003</v>
      </c>
      <c r="G461" s="92">
        <v>1</v>
      </c>
      <c r="H461" s="93">
        <f t="shared" si="397"/>
        <v>18.490274599542335</v>
      </c>
      <c r="O461" s="95">
        <v>7380</v>
      </c>
      <c r="P461" s="94">
        <f t="shared" si="349"/>
        <v>12.812458189235681</v>
      </c>
      <c r="Q461" s="94">
        <f t="shared" si="350"/>
        <v>12.958300397221354</v>
      </c>
      <c r="R461" s="94">
        <f t="shared" si="351"/>
        <v>12.890577139264996</v>
      </c>
      <c r="S461" s="94">
        <f t="shared" si="352"/>
        <v>12.489400930312797</v>
      </c>
      <c r="T461" s="94">
        <f t="shared" si="353"/>
        <v>12.068136134597651</v>
      </c>
      <c r="U461" s="94">
        <f t="shared" si="354"/>
        <v>11.40176869434891</v>
      </c>
      <c r="V461" s="82"/>
      <c r="W461" s="95">
        <v>7380</v>
      </c>
      <c r="X461" s="161">
        <f t="shared" si="362"/>
        <v>8.9320464505033712</v>
      </c>
      <c r="Y461" s="161">
        <f t="shared" si="363"/>
        <v>8.9405289509232979</v>
      </c>
      <c r="Z461" s="161">
        <f t="shared" si="364"/>
        <v>8.7632301080679049</v>
      </c>
      <c r="AA461" s="161">
        <f t="shared" si="365"/>
        <v>8.3241883300221531</v>
      </c>
      <c r="AB461" s="161">
        <f t="shared" si="366"/>
        <v>7.8643567509709813</v>
      </c>
      <c r="AC461" s="161">
        <f t="shared" si="367"/>
        <v>7.1979893107222397</v>
      </c>
      <c r="AD461" s="82"/>
      <c r="AE461" s="82"/>
      <c r="AF461" s="82"/>
      <c r="AG461" s="95">
        <v>7380</v>
      </c>
      <c r="AH461" s="161">
        <f t="shared" si="368"/>
        <v>-11.402192977708387</v>
      </c>
      <c r="AI461" s="161">
        <f t="shared" si="369"/>
        <v>-11.749889610254005</v>
      </c>
      <c r="AJ461" s="161">
        <f t="shared" si="370"/>
        <v>-12.213134205922634</v>
      </c>
      <c r="AK461" s="161">
        <f t="shared" si="371"/>
        <v>-12.779322045073183</v>
      </c>
      <c r="AL461" s="161">
        <f t="shared" si="372"/>
        <v>-13.35918203374867</v>
      </c>
      <c r="AM461" s="161">
        <f t="shared" si="373"/>
        <v>-14.078858869217312</v>
      </c>
      <c r="AN461" s="81"/>
      <c r="AO461" s="81"/>
      <c r="AP461" s="95">
        <v>7380</v>
      </c>
      <c r="AQ461" s="94">
        <f t="shared" si="355"/>
        <v>125.62421924176672</v>
      </c>
      <c r="AR461" s="94">
        <f t="shared" si="356"/>
        <v>217.41613023380995</v>
      </c>
      <c r="AS461" s="94">
        <f t="shared" si="357"/>
        <v>339.71270349032795</v>
      </c>
      <c r="AT461" s="94">
        <f t="shared" si="358"/>
        <v>489.18629302607258</v>
      </c>
      <c r="AU461" s="94">
        <f t="shared" si="359"/>
        <v>642.26933003640147</v>
      </c>
      <c r="AV461" s="94">
        <f t="shared" si="360"/>
        <v>832.26401460012289</v>
      </c>
      <c r="AW461" s="81"/>
      <c r="AX461" s="95">
        <v>7380</v>
      </c>
      <c r="AY461" s="99">
        <f>'Max limit'!AX461*Input!PrimaryDrive_ratio*Input!Gear1_ratio*Input!FinalDrive_ratio</f>
        <v>651.31185031185043</v>
      </c>
      <c r="AZ461" s="99">
        <f t="shared" si="374"/>
        <v>10.855197505197507</v>
      </c>
      <c r="BA461" s="99">
        <f>AZ461*Input!$N$23</f>
        <v>25542.25801933472</v>
      </c>
      <c r="BB461" s="97">
        <f t="shared" si="361"/>
        <v>25.542258019334721</v>
      </c>
      <c r="BC461" s="95">
        <v>7380</v>
      </c>
      <c r="BD461" s="99">
        <f>'Max limit'!AX461*Input!PrimaryDrive_ratio*Input!Gear2_ratio*Input!FinalDrive_ratio</f>
        <v>856.83692307692309</v>
      </c>
      <c r="BE461" s="99">
        <f t="shared" si="375"/>
        <v>14.280615384615384</v>
      </c>
      <c r="BF461" s="99">
        <f>BE461*Input!$N$23</f>
        <v>33602.259438769222</v>
      </c>
      <c r="BG461" s="100">
        <f t="shared" si="376"/>
        <v>33.602259438769224</v>
      </c>
      <c r="BH461" s="95">
        <v>7380</v>
      </c>
      <c r="BI461" s="99">
        <f>'Max limit'!AX461*Input!PrimaryDrive_ratio*Input!Gear3_ratio*Input!FinalDrive_ratio</f>
        <v>1071.0461538461539</v>
      </c>
      <c r="BJ461" s="99">
        <f t="shared" si="377"/>
        <v>17.850769230769231</v>
      </c>
      <c r="BK461" s="99">
        <f>BJ461*Input!$N$23</f>
        <v>42002.824298461528</v>
      </c>
      <c r="BL461" s="100">
        <f t="shared" si="378"/>
        <v>42.002824298461526</v>
      </c>
      <c r="BM461" s="95">
        <v>7380</v>
      </c>
      <c r="BN461" s="99">
        <f>'Max limit'!AX461*Input!PrimaryDrive_ratio*Input!Gear4_ratio*Input!FinalDrive_ratio</f>
        <v>1285.2553846153849</v>
      </c>
      <c r="BO461" s="99">
        <f t="shared" si="379"/>
        <v>21.420923076923081</v>
      </c>
      <c r="BP461" s="99">
        <f>BO461*Input!$N$23</f>
        <v>50403.389158153848</v>
      </c>
      <c r="BQ461" s="100">
        <f t="shared" si="380"/>
        <v>50.40338915815385</v>
      </c>
      <c r="BR461" s="95">
        <v>7380</v>
      </c>
      <c r="BS461" s="99">
        <f>'Max limit'!AX461*Input!PrimaryDrive_ratio*Input!Gear5_ratio*Input!FinalDrive_ratio</f>
        <v>1472.6884615384615</v>
      </c>
      <c r="BT461" s="99">
        <f t="shared" si="381"/>
        <v>24.544807692307693</v>
      </c>
      <c r="BU461" s="99">
        <f>BT461*Input!$N$23</f>
        <v>57753.883410384609</v>
      </c>
      <c r="BV461" s="100">
        <f t="shared" si="382"/>
        <v>57.75388341038461</v>
      </c>
      <c r="BW461" s="95">
        <v>7380</v>
      </c>
      <c r="BX461" s="99">
        <f>'Max limit'!AX461*Input!PrimaryDrive_ratio*Input!Gear6_ratio*Input!FinalDrive_ratio</f>
        <v>1676.4200668896319</v>
      </c>
      <c r="BY461" s="99">
        <f t="shared" si="383"/>
        <v>27.940334448160531</v>
      </c>
      <c r="BZ461" s="99">
        <f>BY461*Input!$N$23</f>
        <v>65743.551075852825</v>
      </c>
      <c r="CA461" s="100">
        <f t="shared" si="384"/>
        <v>65.743551075852821</v>
      </c>
      <c r="CC461" s="95">
        <v>7380</v>
      </c>
      <c r="CD461" s="94">
        <f t="shared" si="385"/>
        <v>25.5</v>
      </c>
      <c r="CE461" s="94">
        <f t="shared" si="386"/>
        <v>33.5</v>
      </c>
      <c r="CF461" s="94">
        <f t="shared" si="387"/>
        <v>42</v>
      </c>
      <c r="CG461" s="94">
        <f t="shared" si="388"/>
        <v>50.5</v>
      </c>
      <c r="CH461" s="94">
        <f t="shared" si="389"/>
        <v>58</v>
      </c>
      <c r="CI461" s="94">
        <f t="shared" si="390"/>
        <v>65.5</v>
      </c>
      <c r="CK461" s="95">
        <v>7380</v>
      </c>
      <c r="CL461" s="162">
        <f t="shared" si="391"/>
        <v>10.855197505197507</v>
      </c>
      <c r="CM461" s="162">
        <f t="shared" si="392"/>
        <v>14.280615384615384</v>
      </c>
      <c r="CN461" s="162">
        <f t="shared" si="393"/>
        <v>17.850769230769231</v>
      </c>
      <c r="CO461" s="162">
        <f t="shared" si="394"/>
        <v>21.420923076923081</v>
      </c>
      <c r="CP461" s="162">
        <f t="shared" si="395"/>
        <v>24.544807692307693</v>
      </c>
      <c r="CQ461" s="162">
        <f t="shared" si="396"/>
        <v>27.940334448160531</v>
      </c>
    </row>
    <row r="462" spans="1:95" ht="19.5" thickTop="1" thickBot="1">
      <c r="A462" s="70">
        <v>7430</v>
      </c>
      <c r="B462" s="70">
        <v>118.379</v>
      </c>
      <c r="C462" s="70">
        <v>111.899</v>
      </c>
      <c r="D462" s="70">
        <v>111.057</v>
      </c>
      <c r="E462" s="70">
        <v>5.9450000000000003</v>
      </c>
      <c r="G462" s="92">
        <v>1</v>
      </c>
      <c r="H462" s="93">
        <f t="shared" si="397"/>
        <v>18.535469107551489</v>
      </c>
      <c r="O462" s="95">
        <v>7390</v>
      </c>
      <c r="P462" s="94">
        <f t="shared" si="349"/>
        <v>12.811355250578547</v>
      </c>
      <c r="Q462" s="94">
        <f t="shared" si="350"/>
        <v>12.956323986674274</v>
      </c>
      <c r="R462" s="94">
        <f t="shared" si="351"/>
        <v>12.887404775744832</v>
      </c>
      <c r="S462" s="94">
        <f t="shared" si="352"/>
        <v>12.48479081672019</v>
      </c>
      <c r="T462" s="94">
        <f t="shared" si="353"/>
        <v>12.062027315376962</v>
      </c>
      <c r="U462" s="94">
        <f t="shared" si="354"/>
        <v>11.393852777814658</v>
      </c>
      <c r="V462" s="82"/>
      <c r="W462" s="95">
        <v>7390</v>
      </c>
      <c r="X462" s="161">
        <f t="shared" si="362"/>
        <v>8.9309435118462375</v>
      </c>
      <c r="Y462" s="161">
        <f t="shared" si="363"/>
        <v>8.9385525403762198</v>
      </c>
      <c r="Z462" s="161">
        <f t="shared" si="364"/>
        <v>8.7600577445477388</v>
      </c>
      <c r="AA462" s="161">
        <f t="shared" si="365"/>
        <v>8.3195782164295462</v>
      </c>
      <c r="AB462" s="161">
        <f t="shared" si="366"/>
        <v>7.8582479317502925</v>
      </c>
      <c r="AC462" s="161">
        <f t="shared" si="367"/>
        <v>7.190073394187988</v>
      </c>
      <c r="AD462" s="82"/>
      <c r="AE462" s="82"/>
      <c r="AF462" s="82"/>
      <c r="AG462" s="95">
        <v>7390</v>
      </c>
      <c r="AH462" s="161">
        <f t="shared" si="368"/>
        <v>-11.403483415937234</v>
      </c>
      <c r="AI462" s="161">
        <f t="shared" si="369"/>
        <v>-11.752122954172203</v>
      </c>
      <c r="AJ462" s="161">
        <f t="shared" si="370"/>
        <v>-12.216623805794816</v>
      </c>
      <c r="AK462" s="161">
        <f t="shared" si="371"/>
        <v>-12.784347068889124</v>
      </c>
      <c r="AL462" s="161">
        <f t="shared" si="372"/>
        <v>-13.365779558507015</v>
      </c>
      <c r="AM462" s="161">
        <f t="shared" si="373"/>
        <v>-14.087408059074304</v>
      </c>
      <c r="AN462" s="81"/>
      <c r="AO462" s="81"/>
      <c r="AP462" s="95">
        <v>7390</v>
      </c>
      <c r="AQ462" s="94">
        <f t="shared" si="355"/>
        <v>125.96489493418242</v>
      </c>
      <c r="AR462" s="94">
        <f t="shared" si="356"/>
        <v>218.00573302821394</v>
      </c>
      <c r="AS462" s="94">
        <f t="shared" si="357"/>
        <v>340.633957856584</v>
      </c>
      <c r="AT462" s="94">
        <f t="shared" si="358"/>
        <v>490.51289931348128</v>
      </c>
      <c r="AU462" s="94">
        <f t="shared" si="359"/>
        <v>644.01107657260422</v>
      </c>
      <c r="AV462" s="94">
        <f t="shared" si="360"/>
        <v>834.52100072236874</v>
      </c>
      <c r="AW462" s="81"/>
      <c r="AX462" s="95">
        <v>7390</v>
      </c>
      <c r="AY462" s="99">
        <f>'Max limit'!AX462*Input!PrimaryDrive_ratio*Input!Gear1_ratio*Input!FinalDrive_ratio</f>
        <v>652.19438669438671</v>
      </c>
      <c r="AZ462" s="99">
        <f t="shared" si="374"/>
        <v>10.869906444906444</v>
      </c>
      <c r="BA462" s="99">
        <f>AZ462*Input!$N$23</f>
        <v>25576.868125051969</v>
      </c>
      <c r="BB462" s="97">
        <f t="shared" si="361"/>
        <v>25.57686812505197</v>
      </c>
      <c r="BC462" s="95">
        <v>7390</v>
      </c>
      <c r="BD462" s="99">
        <f>'Max limit'!AX462*Input!PrimaryDrive_ratio*Input!Gear2_ratio*Input!FinalDrive_ratio</f>
        <v>857.99794871794882</v>
      </c>
      <c r="BE462" s="99">
        <f t="shared" si="375"/>
        <v>14.299965811965814</v>
      </c>
      <c r="BF462" s="99">
        <f>BE462*Input!$N$23</f>
        <v>33647.790955623932</v>
      </c>
      <c r="BG462" s="100">
        <f t="shared" si="376"/>
        <v>33.647790955623933</v>
      </c>
      <c r="BH462" s="95">
        <v>7390</v>
      </c>
      <c r="BI462" s="99">
        <f>'Max limit'!AX462*Input!PrimaryDrive_ratio*Input!Gear3_ratio*Input!FinalDrive_ratio</f>
        <v>1072.4974358974357</v>
      </c>
      <c r="BJ462" s="99">
        <f t="shared" si="377"/>
        <v>17.874957264957263</v>
      </c>
      <c r="BK462" s="99">
        <f>BJ462*Input!$N$23</f>
        <v>42059.7386945299</v>
      </c>
      <c r="BL462" s="100">
        <f t="shared" si="378"/>
        <v>42.059738694529898</v>
      </c>
      <c r="BM462" s="95">
        <v>7390</v>
      </c>
      <c r="BN462" s="99">
        <f>'Max limit'!AX462*Input!PrimaryDrive_ratio*Input!Gear4_ratio*Input!FinalDrive_ratio</f>
        <v>1286.9969230769232</v>
      </c>
      <c r="BO462" s="99">
        <f t="shared" si="379"/>
        <v>21.449948717948718</v>
      </c>
      <c r="BP462" s="99">
        <f>BO462*Input!$N$23</f>
        <v>50471.686433435891</v>
      </c>
      <c r="BQ462" s="100">
        <f t="shared" si="380"/>
        <v>50.471686433435892</v>
      </c>
      <c r="BR462" s="95">
        <v>7390</v>
      </c>
      <c r="BS462" s="99">
        <f>'Max limit'!AX462*Input!PrimaryDrive_ratio*Input!Gear5_ratio*Input!FinalDrive_ratio</f>
        <v>1474.6839743589742</v>
      </c>
      <c r="BT462" s="99">
        <f t="shared" si="381"/>
        <v>24.578066239316236</v>
      </c>
      <c r="BU462" s="99">
        <f>BT462*Input!$N$23</f>
        <v>57832.140704978614</v>
      </c>
      <c r="BV462" s="100">
        <f t="shared" si="382"/>
        <v>57.832140704978613</v>
      </c>
      <c r="BW462" s="95">
        <v>7390</v>
      </c>
      <c r="BX462" s="99">
        <f>'Max limit'!AX462*Input!PrimaryDrive_ratio*Input!Gear6_ratio*Input!FinalDrive_ratio</f>
        <v>1678.6916387959866</v>
      </c>
      <c r="BY462" s="99">
        <f t="shared" si="383"/>
        <v>27.97819397993311</v>
      </c>
      <c r="BZ462" s="99">
        <f>BY462*Input!$N$23</f>
        <v>65832.634478394641</v>
      </c>
      <c r="CA462" s="100">
        <f t="shared" si="384"/>
        <v>65.832634478394638</v>
      </c>
      <c r="CC462" s="95">
        <v>7390</v>
      </c>
      <c r="CD462" s="94">
        <f t="shared" si="385"/>
        <v>25.5</v>
      </c>
      <c r="CE462" s="94">
        <f t="shared" si="386"/>
        <v>33.5</v>
      </c>
      <c r="CF462" s="94">
        <f t="shared" si="387"/>
        <v>42</v>
      </c>
      <c r="CG462" s="94">
        <f t="shared" si="388"/>
        <v>50.5</v>
      </c>
      <c r="CH462" s="94">
        <f t="shared" si="389"/>
        <v>58</v>
      </c>
      <c r="CI462" s="94">
        <f t="shared" si="390"/>
        <v>66</v>
      </c>
      <c r="CK462" s="95">
        <v>7390</v>
      </c>
      <c r="CL462" s="162">
        <f t="shared" si="391"/>
        <v>10.869906444906444</v>
      </c>
      <c r="CM462" s="162">
        <f t="shared" si="392"/>
        <v>14.299965811965814</v>
      </c>
      <c r="CN462" s="162">
        <f t="shared" si="393"/>
        <v>17.874957264957263</v>
      </c>
      <c r="CO462" s="162">
        <f t="shared" si="394"/>
        <v>21.449948717948718</v>
      </c>
      <c r="CP462" s="162">
        <f t="shared" si="395"/>
        <v>24.578066239316236</v>
      </c>
      <c r="CQ462" s="162">
        <f t="shared" si="396"/>
        <v>27.97819397993311</v>
      </c>
    </row>
    <row r="463" spans="1:95" ht="19.5" thickTop="1" thickBot="1">
      <c r="A463" s="70">
        <v>7440</v>
      </c>
      <c r="B463" s="70">
        <v>118.764</v>
      </c>
      <c r="C463" s="70">
        <v>112.11199999999999</v>
      </c>
      <c r="D463" s="70">
        <v>111.42400000000001</v>
      </c>
      <c r="E463" s="70">
        <v>5.9580000000000002</v>
      </c>
      <c r="G463" s="92">
        <v>1</v>
      </c>
      <c r="H463" s="93">
        <f t="shared" si="397"/>
        <v>18.580663615560642</v>
      </c>
      <c r="O463" s="95">
        <v>7400</v>
      </c>
      <c r="P463" s="94">
        <f t="shared" si="349"/>
        <v>12.810250818436431</v>
      </c>
      <c r="Q463" s="94">
        <f t="shared" si="350"/>
        <v>12.954344899877304</v>
      </c>
      <c r="R463" s="94">
        <f t="shared" si="351"/>
        <v>12.884228116539465</v>
      </c>
      <c r="S463" s="94">
        <f t="shared" si="352"/>
        <v>12.480174460590556</v>
      </c>
      <c r="T463" s="94">
        <f t="shared" si="353"/>
        <v>12.055910224227741</v>
      </c>
      <c r="U463" s="94">
        <f t="shared" si="354"/>
        <v>11.385926142368374</v>
      </c>
      <c r="V463" s="82"/>
      <c r="W463" s="95">
        <v>7400</v>
      </c>
      <c r="X463" s="161">
        <f t="shared" si="362"/>
        <v>8.9298390797041236</v>
      </c>
      <c r="Y463" s="161">
        <f t="shared" si="363"/>
        <v>8.9365734535792498</v>
      </c>
      <c r="Z463" s="161">
        <f t="shared" si="364"/>
        <v>8.7568810853423731</v>
      </c>
      <c r="AA463" s="161">
        <f t="shared" si="365"/>
        <v>8.3149618602999151</v>
      </c>
      <c r="AB463" s="161">
        <f t="shared" si="366"/>
        <v>7.8521308406010712</v>
      </c>
      <c r="AC463" s="161">
        <f t="shared" si="367"/>
        <v>7.1821467587417045</v>
      </c>
      <c r="AD463" s="82"/>
      <c r="AE463" s="82"/>
      <c r="AF463" s="82"/>
      <c r="AG463" s="95">
        <v>7400</v>
      </c>
      <c r="AH463" s="161">
        <f t="shared" si="368"/>
        <v>-11.404775601543507</v>
      </c>
      <c r="AI463" s="161">
        <f t="shared" si="369"/>
        <v>-11.75435932225278</v>
      </c>
      <c r="AJ463" s="161">
        <f t="shared" si="370"/>
        <v>-12.220118130920719</v>
      </c>
      <c r="AK463" s="161">
        <f t="shared" si="371"/>
        <v>-12.789378897070424</v>
      </c>
      <c r="AL463" s="161">
        <f t="shared" si="372"/>
        <v>-13.372386016948173</v>
      </c>
      <c r="AM463" s="161">
        <f t="shared" si="373"/>
        <v>-14.095968825356289</v>
      </c>
      <c r="AN463" s="81"/>
      <c r="AO463" s="81"/>
      <c r="AP463" s="95">
        <v>7400</v>
      </c>
      <c r="AQ463" s="94">
        <f t="shared" si="355"/>
        <v>126.30603193423855</v>
      </c>
      <c r="AR463" s="94">
        <f t="shared" si="356"/>
        <v>218.59613420148634</v>
      </c>
      <c r="AS463" s="94">
        <f t="shared" si="357"/>
        <v>341.55645968982242</v>
      </c>
      <c r="AT463" s="94">
        <f t="shared" si="358"/>
        <v>491.84130195334427</v>
      </c>
      <c r="AU463" s="94">
        <f t="shared" si="359"/>
        <v>645.75518160107026</v>
      </c>
      <c r="AV463" s="94">
        <f t="shared" si="360"/>
        <v>836.78104302081272</v>
      </c>
      <c r="AW463" s="81"/>
      <c r="AX463" s="95">
        <v>7400</v>
      </c>
      <c r="AY463" s="99">
        <f>'Max limit'!AX463*Input!PrimaryDrive_ratio*Input!Gear1_ratio*Input!FinalDrive_ratio</f>
        <v>653.07692307692309</v>
      </c>
      <c r="AZ463" s="99">
        <f t="shared" si="374"/>
        <v>10.884615384615385</v>
      </c>
      <c r="BA463" s="99">
        <f>AZ463*Input!$N$23</f>
        <v>25611.478230769226</v>
      </c>
      <c r="BB463" s="97">
        <f t="shared" si="361"/>
        <v>25.611478230769226</v>
      </c>
      <c r="BC463" s="95">
        <v>7400</v>
      </c>
      <c r="BD463" s="99">
        <f>'Max limit'!AX463*Input!PrimaryDrive_ratio*Input!Gear2_ratio*Input!FinalDrive_ratio</f>
        <v>859.15897435897432</v>
      </c>
      <c r="BE463" s="99">
        <f t="shared" si="375"/>
        <v>14.319316239316239</v>
      </c>
      <c r="BF463" s="99">
        <f>BE463*Input!$N$23</f>
        <v>33693.322472478627</v>
      </c>
      <c r="BG463" s="100">
        <f t="shared" si="376"/>
        <v>33.693322472478627</v>
      </c>
      <c r="BH463" s="95">
        <v>7400</v>
      </c>
      <c r="BI463" s="99">
        <f>'Max limit'!AX463*Input!PrimaryDrive_ratio*Input!Gear3_ratio*Input!FinalDrive_ratio</f>
        <v>1073.948717948718</v>
      </c>
      <c r="BJ463" s="99">
        <f t="shared" si="377"/>
        <v>17.8991452991453</v>
      </c>
      <c r="BK463" s="99">
        <f>BJ463*Input!$N$23</f>
        <v>42116.653090598287</v>
      </c>
      <c r="BL463" s="100">
        <f t="shared" si="378"/>
        <v>42.116653090598284</v>
      </c>
      <c r="BM463" s="95">
        <v>7400</v>
      </c>
      <c r="BN463" s="99">
        <f>'Max limit'!AX463*Input!PrimaryDrive_ratio*Input!Gear4_ratio*Input!FinalDrive_ratio</f>
        <v>1288.7384615384615</v>
      </c>
      <c r="BO463" s="99">
        <f t="shared" si="379"/>
        <v>21.478974358974359</v>
      </c>
      <c r="BP463" s="99">
        <f>BO463*Input!$N$23</f>
        <v>50539.98370871794</v>
      </c>
      <c r="BQ463" s="100">
        <f t="shared" si="380"/>
        <v>50.539983708717941</v>
      </c>
      <c r="BR463" s="95">
        <v>7400</v>
      </c>
      <c r="BS463" s="99">
        <f>'Max limit'!AX463*Input!PrimaryDrive_ratio*Input!Gear5_ratio*Input!FinalDrive_ratio</f>
        <v>1476.6794871794871</v>
      </c>
      <c r="BT463" s="99">
        <f t="shared" si="381"/>
        <v>24.611324786324783</v>
      </c>
      <c r="BU463" s="99">
        <f>BT463*Input!$N$23</f>
        <v>57910.397999572633</v>
      </c>
      <c r="BV463" s="100">
        <f t="shared" si="382"/>
        <v>57.910397999572631</v>
      </c>
      <c r="BW463" s="95">
        <v>7400</v>
      </c>
      <c r="BX463" s="99">
        <f>'Max limit'!AX463*Input!PrimaryDrive_ratio*Input!Gear6_ratio*Input!FinalDrive_ratio</f>
        <v>1680.9632107023413</v>
      </c>
      <c r="BY463" s="99">
        <f t="shared" si="383"/>
        <v>28.016053511705689</v>
      </c>
      <c r="BZ463" s="99">
        <f>BY463*Input!$N$23</f>
        <v>65921.717880936456</v>
      </c>
      <c r="CA463" s="100">
        <f t="shared" si="384"/>
        <v>65.921717880936455</v>
      </c>
      <c r="CC463" s="95">
        <v>7400</v>
      </c>
      <c r="CD463" s="94">
        <f t="shared" si="385"/>
        <v>25.5</v>
      </c>
      <c r="CE463" s="94">
        <f t="shared" si="386"/>
        <v>33.5</v>
      </c>
      <c r="CF463" s="94">
        <f t="shared" si="387"/>
        <v>42</v>
      </c>
      <c r="CG463" s="94">
        <f t="shared" si="388"/>
        <v>50.5</v>
      </c>
      <c r="CH463" s="94">
        <f t="shared" si="389"/>
        <v>58</v>
      </c>
      <c r="CI463" s="94">
        <f t="shared" si="390"/>
        <v>66</v>
      </c>
      <c r="CK463" s="95">
        <v>7400</v>
      </c>
      <c r="CL463" s="162">
        <f t="shared" si="391"/>
        <v>10.884615384615385</v>
      </c>
      <c r="CM463" s="162">
        <f t="shared" si="392"/>
        <v>14.319316239316239</v>
      </c>
      <c r="CN463" s="162">
        <f t="shared" si="393"/>
        <v>17.8991452991453</v>
      </c>
      <c r="CO463" s="162">
        <f t="shared" si="394"/>
        <v>21.478974358974359</v>
      </c>
      <c r="CP463" s="162">
        <f t="shared" si="395"/>
        <v>24.611324786324783</v>
      </c>
      <c r="CQ463" s="162">
        <f t="shared" si="396"/>
        <v>28.016053511705689</v>
      </c>
    </row>
    <row r="464" spans="1:95" ht="19.5" thickTop="1" thickBot="1">
      <c r="A464" s="70">
        <v>7450</v>
      </c>
      <c r="B464" s="70">
        <v>119.151</v>
      </c>
      <c r="C464" s="70">
        <v>112.32599999999999</v>
      </c>
      <c r="D464" s="70">
        <v>111.79300000000001</v>
      </c>
      <c r="E464" s="70">
        <v>5.9710000000000001</v>
      </c>
      <c r="G464" s="92">
        <v>1</v>
      </c>
      <c r="H464" s="93">
        <f t="shared" si="397"/>
        <v>18.625858123569795</v>
      </c>
      <c r="O464" s="95">
        <v>7410</v>
      </c>
      <c r="P464" s="94">
        <f t="shared" si="349"/>
        <v>12.809144892809339</v>
      </c>
      <c r="Q464" s="94">
        <f t="shared" si="350"/>
        <v>12.952363136830439</v>
      </c>
      <c r="R464" s="94">
        <f t="shared" si="351"/>
        <v>12.881047161648901</v>
      </c>
      <c r="S464" s="94">
        <f t="shared" si="352"/>
        <v>12.475551861923899</v>
      </c>
      <c r="T464" s="94">
        <f t="shared" si="353"/>
        <v>12.049784861149986</v>
      </c>
      <c r="U464" s="94">
        <f t="shared" si="354"/>
        <v>11.377988788010065</v>
      </c>
      <c r="V464" s="82"/>
      <c r="W464" s="95">
        <v>7410</v>
      </c>
      <c r="X464" s="161">
        <f t="shared" si="362"/>
        <v>8.9287331540770296</v>
      </c>
      <c r="Y464" s="161">
        <f t="shared" si="363"/>
        <v>8.9345916905323843</v>
      </c>
      <c r="Z464" s="161">
        <f t="shared" si="364"/>
        <v>8.7537001304518078</v>
      </c>
      <c r="AA464" s="161">
        <f t="shared" si="365"/>
        <v>8.3103392616332563</v>
      </c>
      <c r="AB464" s="161">
        <f t="shared" si="366"/>
        <v>7.8460054775233168</v>
      </c>
      <c r="AC464" s="161">
        <f t="shared" si="367"/>
        <v>7.1742094043833946</v>
      </c>
      <c r="AD464" s="82"/>
      <c r="AE464" s="82"/>
      <c r="AF464" s="82"/>
      <c r="AG464" s="95">
        <v>7410</v>
      </c>
      <c r="AH464" s="161">
        <f t="shared" si="368"/>
        <v>-11.406069534527207</v>
      </c>
      <c r="AI464" s="161">
        <f t="shared" si="369"/>
        <v>-11.756598714495738</v>
      </c>
      <c r="AJ464" s="161">
        <f t="shared" si="370"/>
        <v>-12.223617181300343</v>
      </c>
      <c r="AK464" s="161">
        <f t="shared" si="371"/>
        <v>-12.79441752961708</v>
      </c>
      <c r="AL464" s="161">
        <f t="shared" si="372"/>
        <v>-13.379001409072149</v>
      </c>
      <c r="AM464" s="161">
        <f t="shared" si="373"/>
        <v>-14.104541168063264</v>
      </c>
      <c r="AN464" s="81"/>
      <c r="AO464" s="81"/>
      <c r="AP464" s="95">
        <v>7410</v>
      </c>
      <c r="AQ464" s="94">
        <f t="shared" si="355"/>
        <v>126.64763024193502</v>
      </c>
      <c r="AR464" s="94">
        <f t="shared" si="356"/>
        <v>219.18733375362731</v>
      </c>
      <c r="AS464" s="94">
        <f t="shared" si="357"/>
        <v>342.48020899004274</v>
      </c>
      <c r="AT464" s="94">
        <f t="shared" si="358"/>
        <v>493.17150094566142</v>
      </c>
      <c r="AU464" s="94">
        <f t="shared" si="359"/>
        <v>647.50164512179958</v>
      </c>
      <c r="AV464" s="94">
        <f t="shared" si="360"/>
        <v>839.04414149545414</v>
      </c>
      <c r="AW464" s="81"/>
      <c r="AX464" s="95">
        <v>7410</v>
      </c>
      <c r="AY464" s="99">
        <f>'Max limit'!AX464*Input!PrimaryDrive_ratio*Input!Gear1_ratio*Input!FinalDrive_ratio</f>
        <v>653.95945945945937</v>
      </c>
      <c r="AZ464" s="99">
        <f t="shared" si="374"/>
        <v>10.899324324324322</v>
      </c>
      <c r="BA464" s="99">
        <f>AZ464*Input!$N$23</f>
        <v>25646.088336486479</v>
      </c>
      <c r="BB464" s="97">
        <f t="shared" si="361"/>
        <v>25.646088336486478</v>
      </c>
      <c r="BC464" s="95">
        <v>7410</v>
      </c>
      <c r="BD464" s="99">
        <f>'Max limit'!AX464*Input!PrimaryDrive_ratio*Input!Gear2_ratio*Input!FinalDrive_ratio</f>
        <v>860.32</v>
      </c>
      <c r="BE464" s="99">
        <f t="shared" si="375"/>
        <v>14.338666666666667</v>
      </c>
      <c r="BF464" s="99">
        <f>BE464*Input!$N$23</f>
        <v>33738.853989333329</v>
      </c>
      <c r="BG464" s="100">
        <f t="shared" si="376"/>
        <v>33.738853989333329</v>
      </c>
      <c r="BH464" s="95">
        <v>7410</v>
      </c>
      <c r="BI464" s="99">
        <f>'Max limit'!AX464*Input!PrimaryDrive_ratio*Input!Gear3_ratio*Input!FinalDrive_ratio</f>
        <v>1075.3999999999999</v>
      </c>
      <c r="BJ464" s="99">
        <f t="shared" si="377"/>
        <v>17.923333333333332</v>
      </c>
      <c r="BK464" s="99">
        <f>BJ464*Input!$N$23</f>
        <v>42173.56748666666</v>
      </c>
      <c r="BL464" s="100">
        <f t="shared" si="378"/>
        <v>42.173567486666663</v>
      </c>
      <c r="BM464" s="95">
        <v>7410</v>
      </c>
      <c r="BN464" s="99">
        <f>'Max limit'!AX464*Input!PrimaryDrive_ratio*Input!Gear4_ratio*Input!FinalDrive_ratio</f>
        <v>1290.48</v>
      </c>
      <c r="BO464" s="99">
        <f t="shared" si="379"/>
        <v>21.507999999999999</v>
      </c>
      <c r="BP464" s="99">
        <f>BO464*Input!$N$23</f>
        <v>50608.28098399999</v>
      </c>
      <c r="BQ464" s="100">
        <f t="shared" si="380"/>
        <v>50.60828098399999</v>
      </c>
      <c r="BR464" s="95">
        <v>7410</v>
      </c>
      <c r="BS464" s="99">
        <f>'Max limit'!AX464*Input!PrimaryDrive_ratio*Input!Gear5_ratio*Input!FinalDrive_ratio</f>
        <v>1478.675</v>
      </c>
      <c r="BT464" s="99">
        <f t="shared" si="381"/>
        <v>24.644583333333333</v>
      </c>
      <c r="BU464" s="99">
        <f>BT464*Input!$N$23</f>
        <v>57988.65529416666</v>
      </c>
      <c r="BV464" s="100">
        <f t="shared" si="382"/>
        <v>57.988655294166662</v>
      </c>
      <c r="BW464" s="95">
        <v>7410</v>
      </c>
      <c r="BX464" s="99">
        <f>'Max limit'!AX464*Input!PrimaryDrive_ratio*Input!Gear6_ratio*Input!FinalDrive_ratio</f>
        <v>1683.2347826086955</v>
      </c>
      <c r="BY464" s="99">
        <f t="shared" si="383"/>
        <v>28.053913043478257</v>
      </c>
      <c r="BZ464" s="99">
        <f>BY464*Input!$N$23</f>
        <v>66010.801283478242</v>
      </c>
      <c r="CA464" s="100">
        <f t="shared" si="384"/>
        <v>66.010801283478244</v>
      </c>
      <c r="CC464" s="95">
        <v>7410</v>
      </c>
      <c r="CD464" s="94">
        <f t="shared" si="385"/>
        <v>25.5</v>
      </c>
      <c r="CE464" s="94">
        <f t="shared" si="386"/>
        <v>33.5</v>
      </c>
      <c r="CF464" s="94">
        <f t="shared" si="387"/>
        <v>42</v>
      </c>
      <c r="CG464" s="94">
        <f t="shared" si="388"/>
        <v>50.5</v>
      </c>
      <c r="CH464" s="94">
        <f t="shared" si="389"/>
        <v>58</v>
      </c>
      <c r="CI464" s="94">
        <f t="shared" si="390"/>
        <v>66</v>
      </c>
      <c r="CK464" s="95">
        <v>7410</v>
      </c>
      <c r="CL464" s="162">
        <f t="shared" si="391"/>
        <v>10.899324324324322</v>
      </c>
      <c r="CM464" s="162">
        <f t="shared" si="392"/>
        <v>14.338666666666667</v>
      </c>
      <c r="CN464" s="162">
        <f t="shared" si="393"/>
        <v>17.923333333333332</v>
      </c>
      <c r="CO464" s="162">
        <f t="shared" si="394"/>
        <v>21.507999999999999</v>
      </c>
      <c r="CP464" s="162">
        <f t="shared" si="395"/>
        <v>24.644583333333333</v>
      </c>
      <c r="CQ464" s="162">
        <f t="shared" si="396"/>
        <v>28.053913043478257</v>
      </c>
    </row>
    <row r="465" spans="1:95" ht="19.5" thickTop="1" thickBot="1">
      <c r="A465" s="70">
        <v>7460</v>
      </c>
      <c r="B465" s="70">
        <v>119.54900000000001</v>
      </c>
      <c r="C465" s="70">
        <v>112.551</v>
      </c>
      <c r="D465" s="70">
        <v>112.17100000000001</v>
      </c>
      <c r="E465" s="70">
        <v>5.9880000000000004</v>
      </c>
      <c r="G465" s="92">
        <v>1</v>
      </c>
      <c r="H465" s="93">
        <f t="shared" si="397"/>
        <v>18.671052631578949</v>
      </c>
      <c r="O465" s="95">
        <v>7420</v>
      </c>
      <c r="P465" s="94">
        <f t="shared" si="349"/>
        <v>12.808037473697265</v>
      </c>
      <c r="Q465" s="94">
        <f t="shared" si="350"/>
        <v>12.950378697533678</v>
      </c>
      <c r="R465" s="94">
        <f t="shared" si="351"/>
        <v>12.877861911073136</v>
      </c>
      <c r="S465" s="94">
        <f t="shared" si="352"/>
        <v>12.470923020720218</v>
      </c>
      <c r="T465" s="94">
        <f t="shared" si="353"/>
        <v>12.043651226143703</v>
      </c>
      <c r="U465" s="94">
        <f t="shared" si="354"/>
        <v>11.370040714739725</v>
      </c>
      <c r="V465" s="82"/>
      <c r="W465" s="95">
        <v>7420</v>
      </c>
      <c r="X465" s="161">
        <f t="shared" si="362"/>
        <v>8.9276257349649573</v>
      </c>
      <c r="Y465" s="161">
        <f t="shared" si="363"/>
        <v>8.9326072512356234</v>
      </c>
      <c r="Z465" s="161">
        <f t="shared" si="364"/>
        <v>8.750514879876043</v>
      </c>
      <c r="AA465" s="161">
        <f t="shared" si="365"/>
        <v>8.3057104204295751</v>
      </c>
      <c r="AB465" s="161">
        <f t="shared" si="366"/>
        <v>7.8398718425170344</v>
      </c>
      <c r="AC465" s="161">
        <f t="shared" si="367"/>
        <v>7.1662613311130547</v>
      </c>
      <c r="AD465" s="82"/>
      <c r="AE465" s="82"/>
      <c r="AF465" s="82"/>
      <c r="AG465" s="95">
        <v>7420</v>
      </c>
      <c r="AH465" s="161">
        <f t="shared" si="368"/>
        <v>-11.407365214888332</v>
      </c>
      <c r="AI465" s="161">
        <f t="shared" si="369"/>
        <v>-11.758841130901077</v>
      </c>
      <c r="AJ465" s="161">
        <f t="shared" si="370"/>
        <v>-12.227120956933684</v>
      </c>
      <c r="AK465" s="161">
        <f t="shared" si="371"/>
        <v>-12.799462966529093</v>
      </c>
      <c r="AL465" s="161">
        <f t="shared" si="372"/>
        <v>-13.385625734878936</v>
      </c>
      <c r="AM465" s="161">
        <f t="shared" si="373"/>
        <v>-14.113125087195233</v>
      </c>
      <c r="AN465" s="81"/>
      <c r="AO465" s="81"/>
      <c r="AP465" s="95">
        <v>7420</v>
      </c>
      <c r="AQ465" s="94">
        <f t="shared" si="355"/>
        <v>126.98968985727194</v>
      </c>
      <c r="AR465" s="94">
        <f t="shared" si="356"/>
        <v>219.77933168463673</v>
      </c>
      <c r="AS465" s="94">
        <f t="shared" si="357"/>
        <v>343.40520575724474</v>
      </c>
      <c r="AT465" s="94">
        <f t="shared" si="358"/>
        <v>494.50349629043291</v>
      </c>
      <c r="AU465" s="94">
        <f t="shared" si="359"/>
        <v>649.25046713479117</v>
      </c>
      <c r="AV465" s="94">
        <f t="shared" si="360"/>
        <v>841.31029614629381</v>
      </c>
      <c r="AW465" s="81"/>
      <c r="AX465" s="95">
        <v>7420</v>
      </c>
      <c r="AY465" s="99">
        <f>'Max limit'!AX465*Input!PrimaryDrive_ratio*Input!Gear1_ratio*Input!FinalDrive_ratio</f>
        <v>654.84199584199587</v>
      </c>
      <c r="AZ465" s="99">
        <f t="shared" si="374"/>
        <v>10.914033264033264</v>
      </c>
      <c r="BA465" s="99">
        <f>AZ465*Input!$N$23</f>
        <v>25680.698442203739</v>
      </c>
      <c r="BB465" s="97">
        <f t="shared" si="361"/>
        <v>25.680698442203738</v>
      </c>
      <c r="BC465" s="95">
        <v>7420</v>
      </c>
      <c r="BD465" s="99">
        <f>'Max limit'!AX465*Input!PrimaryDrive_ratio*Input!Gear2_ratio*Input!FinalDrive_ratio</f>
        <v>861.48102564102555</v>
      </c>
      <c r="BE465" s="99">
        <f t="shared" si="375"/>
        <v>14.358017094017093</v>
      </c>
      <c r="BF465" s="99">
        <f>BE465*Input!$N$23</f>
        <v>33784.385506188024</v>
      </c>
      <c r="BG465" s="100">
        <f t="shared" si="376"/>
        <v>33.784385506188023</v>
      </c>
      <c r="BH465" s="95">
        <v>7420</v>
      </c>
      <c r="BI465" s="99">
        <f>'Max limit'!AX465*Input!PrimaryDrive_ratio*Input!Gear3_ratio*Input!FinalDrive_ratio</f>
        <v>1076.8512820512817</v>
      </c>
      <c r="BJ465" s="99">
        <f t="shared" si="377"/>
        <v>17.947521367521361</v>
      </c>
      <c r="BK465" s="99">
        <f>BJ465*Input!$N$23</f>
        <v>42230.481882735017</v>
      </c>
      <c r="BL465" s="100">
        <f t="shared" si="378"/>
        <v>42.23048188273502</v>
      </c>
      <c r="BM465" s="95">
        <v>7420</v>
      </c>
      <c r="BN465" s="99">
        <f>'Max limit'!AX465*Input!PrimaryDrive_ratio*Input!Gear4_ratio*Input!FinalDrive_ratio</f>
        <v>1292.2215384615386</v>
      </c>
      <c r="BO465" s="99">
        <f t="shared" si="379"/>
        <v>21.537025641025643</v>
      </c>
      <c r="BP465" s="99">
        <f>BO465*Input!$N$23</f>
        <v>50676.578259282047</v>
      </c>
      <c r="BQ465" s="100">
        <f t="shared" si="380"/>
        <v>50.676578259282046</v>
      </c>
      <c r="BR465" s="95">
        <v>7420</v>
      </c>
      <c r="BS465" s="99">
        <f>'Max limit'!AX465*Input!PrimaryDrive_ratio*Input!Gear5_ratio*Input!FinalDrive_ratio</f>
        <v>1480.6705128205126</v>
      </c>
      <c r="BT465" s="99">
        <f t="shared" si="381"/>
        <v>24.677841880341877</v>
      </c>
      <c r="BU465" s="99">
        <f>BT465*Input!$N$23</f>
        <v>58066.912588760664</v>
      </c>
      <c r="BV465" s="100">
        <f t="shared" si="382"/>
        <v>58.066912588760665</v>
      </c>
      <c r="BW465" s="95">
        <v>7420</v>
      </c>
      <c r="BX465" s="99">
        <f>'Max limit'!AX465*Input!PrimaryDrive_ratio*Input!Gear6_ratio*Input!FinalDrive_ratio</f>
        <v>1685.5063545150499</v>
      </c>
      <c r="BY465" s="99">
        <f t="shared" si="383"/>
        <v>28.091772575250832</v>
      </c>
      <c r="BZ465" s="99">
        <f>BY465*Input!$N$23</f>
        <v>66099.884686020043</v>
      </c>
      <c r="CA465" s="100">
        <f t="shared" si="384"/>
        <v>66.099884686020047</v>
      </c>
      <c r="CC465" s="95">
        <v>7420</v>
      </c>
      <c r="CD465" s="94">
        <f t="shared" si="385"/>
        <v>25.5</v>
      </c>
      <c r="CE465" s="94">
        <f t="shared" si="386"/>
        <v>34</v>
      </c>
      <c r="CF465" s="94">
        <f t="shared" si="387"/>
        <v>42</v>
      </c>
      <c r="CG465" s="94">
        <f t="shared" si="388"/>
        <v>50.5</v>
      </c>
      <c r="CH465" s="94">
        <f t="shared" si="389"/>
        <v>58</v>
      </c>
      <c r="CI465" s="94">
        <f t="shared" si="390"/>
        <v>66</v>
      </c>
      <c r="CK465" s="95">
        <v>7420</v>
      </c>
      <c r="CL465" s="162">
        <f t="shared" si="391"/>
        <v>10.914033264033264</v>
      </c>
      <c r="CM465" s="162">
        <f t="shared" si="392"/>
        <v>14.358017094017093</v>
      </c>
      <c r="CN465" s="162">
        <f t="shared" si="393"/>
        <v>17.947521367521361</v>
      </c>
      <c r="CO465" s="162">
        <f t="shared" si="394"/>
        <v>21.537025641025643</v>
      </c>
      <c r="CP465" s="162">
        <f t="shared" si="395"/>
        <v>24.677841880341877</v>
      </c>
      <c r="CQ465" s="162">
        <f t="shared" si="396"/>
        <v>28.091772575250832</v>
      </c>
    </row>
    <row r="466" spans="1:95" ht="19.5" thickTop="1" thickBot="1">
      <c r="A466" s="70">
        <v>7470</v>
      </c>
      <c r="B466" s="70">
        <v>119.96</v>
      </c>
      <c r="C466" s="70">
        <v>112.786</v>
      </c>
      <c r="D466" s="70">
        <v>112.54900000000001</v>
      </c>
      <c r="E466" s="70">
        <v>6.0149999999999997</v>
      </c>
      <c r="G466" s="92">
        <v>1</v>
      </c>
      <c r="H466" s="93">
        <f t="shared" si="397"/>
        <v>18.716247139588102</v>
      </c>
      <c r="O466" s="95">
        <v>7430</v>
      </c>
      <c r="P466" s="94">
        <f t="shared" si="349"/>
        <v>12.806928561100216</v>
      </c>
      <c r="Q466" s="94">
        <f t="shared" si="350"/>
        <v>12.948391581987025</v>
      </c>
      <c r="R466" s="94">
        <f t="shared" si="351"/>
        <v>12.874672364812168</v>
      </c>
      <c r="S466" s="94">
        <f t="shared" si="352"/>
        <v>12.466287936979514</v>
      </c>
      <c r="T466" s="94">
        <f t="shared" si="353"/>
        <v>12.037509319208887</v>
      </c>
      <c r="U466" s="94">
        <f t="shared" si="354"/>
        <v>11.362081922557351</v>
      </c>
      <c r="V466" s="82"/>
      <c r="W466" s="95">
        <v>7430</v>
      </c>
      <c r="X466" s="161">
        <f t="shared" si="362"/>
        <v>8.9265168223679066</v>
      </c>
      <c r="Y466" s="161">
        <f t="shared" si="363"/>
        <v>8.9306201356889687</v>
      </c>
      <c r="Z466" s="161">
        <f t="shared" si="364"/>
        <v>8.7473253336150769</v>
      </c>
      <c r="AA466" s="161">
        <f t="shared" si="365"/>
        <v>8.3010753366888697</v>
      </c>
      <c r="AB466" s="161">
        <f t="shared" si="366"/>
        <v>7.833729935582217</v>
      </c>
      <c r="AC466" s="161">
        <f t="shared" si="367"/>
        <v>7.1583025389306822</v>
      </c>
      <c r="AD466" s="82"/>
      <c r="AE466" s="82"/>
      <c r="AF466" s="82"/>
      <c r="AG466" s="95">
        <v>7430</v>
      </c>
      <c r="AH466" s="161">
        <f t="shared" si="368"/>
        <v>-11.408662642626881</v>
      </c>
      <c r="AI466" s="161">
        <f t="shared" si="369"/>
        <v>-11.761086571468796</v>
      </c>
      <c r="AJ466" s="161">
        <f t="shared" si="370"/>
        <v>-12.230629457820747</v>
      </c>
      <c r="AK466" s="161">
        <f t="shared" si="371"/>
        <v>-12.804515207806462</v>
      </c>
      <c r="AL466" s="161">
        <f t="shared" si="372"/>
        <v>-13.392258994368536</v>
      </c>
      <c r="AM466" s="161">
        <f t="shared" si="373"/>
        <v>-14.121720582752195</v>
      </c>
      <c r="AN466" s="81"/>
      <c r="AO466" s="81"/>
      <c r="AP466" s="95">
        <v>7430</v>
      </c>
      <c r="AQ466" s="94">
        <f t="shared" si="355"/>
        <v>127.3322107802492</v>
      </c>
      <c r="AR466" s="94">
        <f t="shared" si="356"/>
        <v>220.37212799451481</v>
      </c>
      <c r="AS466" s="94">
        <f t="shared" si="357"/>
        <v>344.33144999142951</v>
      </c>
      <c r="AT466" s="94">
        <f t="shared" si="358"/>
        <v>495.83728798765833</v>
      </c>
      <c r="AU466" s="94">
        <f t="shared" si="359"/>
        <v>651.00164764004614</v>
      </c>
      <c r="AV466" s="94">
        <f t="shared" si="360"/>
        <v>843.57950697333195</v>
      </c>
      <c r="AW466" s="81"/>
      <c r="AX466" s="95">
        <v>7430</v>
      </c>
      <c r="AY466" s="99">
        <f>'Max limit'!AX466*Input!PrimaryDrive_ratio*Input!Gear1_ratio*Input!FinalDrive_ratio</f>
        <v>655.72453222453225</v>
      </c>
      <c r="AZ466" s="99">
        <f t="shared" si="374"/>
        <v>10.928742203742205</v>
      </c>
      <c r="BA466" s="99">
        <f>AZ466*Input!$N$23</f>
        <v>25715.308547920995</v>
      </c>
      <c r="BB466" s="97">
        <f t="shared" si="361"/>
        <v>25.715308547920994</v>
      </c>
      <c r="BC466" s="95">
        <v>7430</v>
      </c>
      <c r="BD466" s="99">
        <f>'Max limit'!AX466*Input!PrimaryDrive_ratio*Input!Gear2_ratio*Input!FinalDrive_ratio</f>
        <v>862.64205128205128</v>
      </c>
      <c r="BE466" s="99">
        <f t="shared" si="375"/>
        <v>14.377367521367521</v>
      </c>
      <c r="BF466" s="99">
        <f>BE466*Input!$N$23</f>
        <v>33829.917023042726</v>
      </c>
      <c r="BG466" s="100">
        <f t="shared" si="376"/>
        <v>33.829917023042725</v>
      </c>
      <c r="BH466" s="95">
        <v>7430</v>
      </c>
      <c r="BI466" s="99">
        <f>'Max limit'!AX466*Input!PrimaryDrive_ratio*Input!Gear3_ratio*Input!FinalDrive_ratio</f>
        <v>1078.302564102564</v>
      </c>
      <c r="BJ466" s="99">
        <f t="shared" si="377"/>
        <v>17.971709401709401</v>
      </c>
      <c r="BK466" s="99">
        <f>BJ466*Input!$N$23</f>
        <v>42287.396278803411</v>
      </c>
      <c r="BL466" s="100">
        <f t="shared" si="378"/>
        <v>42.287396278803413</v>
      </c>
      <c r="BM466" s="95">
        <v>7430</v>
      </c>
      <c r="BN466" s="99">
        <f>'Max limit'!AX466*Input!PrimaryDrive_ratio*Input!Gear4_ratio*Input!FinalDrive_ratio</f>
        <v>1293.9630769230769</v>
      </c>
      <c r="BO466" s="99">
        <f t="shared" si="379"/>
        <v>21.56605128205128</v>
      </c>
      <c r="BP466" s="99">
        <f>BO466*Input!$N$23</f>
        <v>50744.875534564089</v>
      </c>
      <c r="BQ466" s="100">
        <f t="shared" si="380"/>
        <v>50.744875534564088</v>
      </c>
      <c r="BR466" s="95">
        <v>7430</v>
      </c>
      <c r="BS466" s="99">
        <f>'Max limit'!AX466*Input!PrimaryDrive_ratio*Input!Gear5_ratio*Input!FinalDrive_ratio</f>
        <v>1482.6660256410255</v>
      </c>
      <c r="BT466" s="99">
        <f t="shared" si="381"/>
        <v>24.711100427350424</v>
      </c>
      <c r="BU466" s="99">
        <f>BT466*Input!$N$23</f>
        <v>58145.169883354683</v>
      </c>
      <c r="BV466" s="100">
        <f t="shared" si="382"/>
        <v>58.145169883354683</v>
      </c>
      <c r="BW466" s="95">
        <v>7430</v>
      </c>
      <c r="BX466" s="99">
        <f>'Max limit'!AX466*Input!PrimaryDrive_ratio*Input!Gear6_ratio*Input!FinalDrive_ratio</f>
        <v>1687.7779264214046</v>
      </c>
      <c r="BY466" s="99">
        <f t="shared" si="383"/>
        <v>28.129632107023408</v>
      </c>
      <c r="BZ466" s="99">
        <f>BY466*Input!$N$23</f>
        <v>66188.968088561858</v>
      </c>
      <c r="CA466" s="100">
        <f t="shared" si="384"/>
        <v>66.188968088561865</v>
      </c>
      <c r="CC466" s="95">
        <v>7430</v>
      </c>
      <c r="CD466" s="94">
        <f t="shared" si="385"/>
        <v>25.5</v>
      </c>
      <c r="CE466" s="94">
        <f t="shared" si="386"/>
        <v>34</v>
      </c>
      <c r="CF466" s="94">
        <f t="shared" si="387"/>
        <v>42.5</v>
      </c>
      <c r="CG466" s="94">
        <f t="shared" si="388"/>
        <v>50.5</v>
      </c>
      <c r="CH466" s="94">
        <f t="shared" si="389"/>
        <v>58</v>
      </c>
      <c r="CI466" s="94">
        <f t="shared" si="390"/>
        <v>66</v>
      </c>
      <c r="CK466" s="95">
        <v>7430</v>
      </c>
      <c r="CL466" s="162">
        <f t="shared" si="391"/>
        <v>10.928742203742205</v>
      </c>
      <c r="CM466" s="162">
        <f t="shared" si="392"/>
        <v>14.377367521367521</v>
      </c>
      <c r="CN466" s="162">
        <f t="shared" si="393"/>
        <v>17.971709401709401</v>
      </c>
      <c r="CO466" s="162">
        <f t="shared" si="394"/>
        <v>21.56605128205128</v>
      </c>
      <c r="CP466" s="162">
        <f t="shared" si="395"/>
        <v>24.711100427350424</v>
      </c>
      <c r="CQ466" s="162">
        <f t="shared" si="396"/>
        <v>28.129632107023408</v>
      </c>
    </row>
    <row r="467" spans="1:95" ht="19.5" thickTop="1" thickBot="1">
      <c r="A467" s="70">
        <v>7480</v>
      </c>
      <c r="B467" s="70">
        <v>120.376</v>
      </c>
      <c r="C467" s="70">
        <v>113.026</v>
      </c>
      <c r="D467" s="70">
        <v>112.934</v>
      </c>
      <c r="E467" s="70">
        <v>6.0410000000000004</v>
      </c>
      <c r="G467" s="92">
        <v>1</v>
      </c>
      <c r="H467" s="93">
        <f t="shared" si="397"/>
        <v>18.761441647597255</v>
      </c>
      <c r="O467" s="95">
        <v>7440</v>
      </c>
      <c r="P467" s="94">
        <f t="shared" si="349"/>
        <v>12.805818155018185</v>
      </c>
      <c r="Q467" s="94">
        <f t="shared" si="350"/>
        <v>12.946401790190475</v>
      </c>
      <c r="R467" s="94">
        <f t="shared" si="351"/>
        <v>12.871478522866004</v>
      </c>
      <c r="S467" s="94">
        <f t="shared" si="352"/>
        <v>12.461646610701781</v>
      </c>
      <c r="T467" s="94">
        <f t="shared" si="353"/>
        <v>12.031359140345536</v>
      </c>
      <c r="U467" s="94">
        <f t="shared" si="354"/>
        <v>11.35411241146295</v>
      </c>
      <c r="V467" s="82"/>
      <c r="W467" s="95">
        <v>7440</v>
      </c>
      <c r="X467" s="161">
        <f t="shared" si="362"/>
        <v>8.9254064162858757</v>
      </c>
      <c r="Y467" s="161">
        <f t="shared" si="363"/>
        <v>8.9286303438924204</v>
      </c>
      <c r="Z467" s="161">
        <f t="shared" si="364"/>
        <v>8.7441314916689095</v>
      </c>
      <c r="AA467" s="161">
        <f t="shared" si="365"/>
        <v>8.2964340104111383</v>
      </c>
      <c r="AB467" s="161">
        <f t="shared" si="366"/>
        <v>7.8275797567188681</v>
      </c>
      <c r="AC467" s="161">
        <f t="shared" si="367"/>
        <v>7.1503330278362798</v>
      </c>
      <c r="AD467" s="82"/>
      <c r="AE467" s="82"/>
      <c r="AF467" s="82"/>
      <c r="AG467" s="95">
        <v>7440</v>
      </c>
      <c r="AH467" s="161">
        <f t="shared" si="368"/>
        <v>-11.409961817742857</v>
      </c>
      <c r="AI467" s="161">
        <f t="shared" si="369"/>
        <v>-11.763335036198898</v>
      </c>
      <c r="AJ467" s="161">
        <f t="shared" si="370"/>
        <v>-12.234142683961529</v>
      </c>
      <c r="AK467" s="161">
        <f t="shared" si="371"/>
        <v>-12.809574253449188</v>
      </c>
      <c r="AL467" s="161">
        <f t="shared" si="372"/>
        <v>-13.398901187540954</v>
      </c>
      <c r="AM467" s="161">
        <f t="shared" si="373"/>
        <v>-14.130327654734149</v>
      </c>
      <c r="AN467" s="81"/>
      <c r="AO467" s="81"/>
      <c r="AP467" s="95">
        <v>7440</v>
      </c>
      <c r="AQ467" s="94">
        <f t="shared" si="355"/>
        <v>127.67519301086683</v>
      </c>
      <c r="AR467" s="94">
        <f t="shared" si="356"/>
        <v>220.96572268326133</v>
      </c>
      <c r="AS467" s="94">
        <f t="shared" si="357"/>
        <v>345.25894169259601</v>
      </c>
      <c r="AT467" s="94">
        <f t="shared" si="358"/>
        <v>497.1728760373382</v>
      </c>
      <c r="AU467" s="94">
        <f t="shared" si="359"/>
        <v>652.75518663756429</v>
      </c>
      <c r="AV467" s="94">
        <f t="shared" si="360"/>
        <v>845.85177397656764</v>
      </c>
      <c r="AW467" s="81"/>
      <c r="AX467" s="95">
        <v>7440</v>
      </c>
      <c r="AY467" s="99">
        <f>'Max limit'!AX467*Input!PrimaryDrive_ratio*Input!Gear1_ratio*Input!FinalDrive_ratio</f>
        <v>656.60706860706864</v>
      </c>
      <c r="AZ467" s="99">
        <f t="shared" si="374"/>
        <v>10.943451143451144</v>
      </c>
      <c r="BA467" s="99">
        <f>AZ467*Input!$N$23</f>
        <v>25749.918653638251</v>
      </c>
      <c r="BB467" s="97">
        <f t="shared" si="361"/>
        <v>25.74991865363825</v>
      </c>
      <c r="BC467" s="95">
        <v>7440</v>
      </c>
      <c r="BD467" s="99">
        <f>'Max limit'!AX467*Input!PrimaryDrive_ratio*Input!Gear2_ratio*Input!FinalDrive_ratio</f>
        <v>863.8030769230769</v>
      </c>
      <c r="BE467" s="99">
        <f t="shared" si="375"/>
        <v>14.396717948717948</v>
      </c>
      <c r="BF467" s="99">
        <f>BE467*Input!$N$23</f>
        <v>33875.448539897428</v>
      </c>
      <c r="BG467" s="100">
        <f t="shared" si="376"/>
        <v>33.875448539897427</v>
      </c>
      <c r="BH467" s="95">
        <v>7440</v>
      </c>
      <c r="BI467" s="99">
        <f>'Max limit'!AX467*Input!PrimaryDrive_ratio*Input!Gear3_ratio*Input!FinalDrive_ratio</f>
        <v>1079.7538461538461</v>
      </c>
      <c r="BJ467" s="99">
        <f t="shared" si="377"/>
        <v>17.995897435897437</v>
      </c>
      <c r="BK467" s="99">
        <f>BJ467*Input!$N$23</f>
        <v>42344.310674871791</v>
      </c>
      <c r="BL467" s="100">
        <f t="shared" si="378"/>
        <v>42.344310674871792</v>
      </c>
      <c r="BM467" s="95">
        <v>7440</v>
      </c>
      <c r="BN467" s="99">
        <f>'Max limit'!AX467*Input!PrimaryDrive_ratio*Input!Gear4_ratio*Input!FinalDrive_ratio</f>
        <v>1295.7046153846156</v>
      </c>
      <c r="BO467" s="99">
        <f t="shared" si="379"/>
        <v>21.595076923076927</v>
      </c>
      <c r="BP467" s="99">
        <f>BO467*Input!$N$23</f>
        <v>50813.172809846154</v>
      </c>
      <c r="BQ467" s="100">
        <f t="shared" si="380"/>
        <v>50.813172809846151</v>
      </c>
      <c r="BR467" s="95">
        <v>7440</v>
      </c>
      <c r="BS467" s="99">
        <f>'Max limit'!AX467*Input!PrimaryDrive_ratio*Input!Gear5_ratio*Input!FinalDrive_ratio</f>
        <v>1484.6615384615386</v>
      </c>
      <c r="BT467" s="99">
        <f t="shared" si="381"/>
        <v>24.744358974358978</v>
      </c>
      <c r="BU467" s="99">
        <f>BT467*Input!$N$23</f>
        <v>58223.427177948717</v>
      </c>
      <c r="BV467" s="100">
        <f t="shared" si="382"/>
        <v>58.223427177948714</v>
      </c>
      <c r="BW467" s="95">
        <v>7440</v>
      </c>
      <c r="BX467" s="99">
        <f>'Max limit'!AX467*Input!PrimaryDrive_ratio*Input!Gear6_ratio*Input!FinalDrive_ratio</f>
        <v>1690.0494983277592</v>
      </c>
      <c r="BY467" s="99">
        <f t="shared" si="383"/>
        <v>28.167491638795987</v>
      </c>
      <c r="BZ467" s="99">
        <f>BY467*Input!$N$23</f>
        <v>66278.051491103673</v>
      </c>
      <c r="CA467" s="100">
        <f t="shared" si="384"/>
        <v>66.278051491103668</v>
      </c>
      <c r="CC467" s="95">
        <v>7440</v>
      </c>
      <c r="CD467" s="94">
        <f t="shared" si="385"/>
        <v>25.5</v>
      </c>
      <c r="CE467" s="94">
        <f t="shared" si="386"/>
        <v>34</v>
      </c>
      <c r="CF467" s="94">
        <f t="shared" si="387"/>
        <v>42.5</v>
      </c>
      <c r="CG467" s="94">
        <f t="shared" si="388"/>
        <v>51</v>
      </c>
      <c r="CH467" s="94">
        <f t="shared" si="389"/>
        <v>58</v>
      </c>
      <c r="CI467" s="94">
        <f t="shared" si="390"/>
        <v>66.5</v>
      </c>
      <c r="CK467" s="95">
        <v>7440</v>
      </c>
      <c r="CL467" s="162">
        <f t="shared" si="391"/>
        <v>10.943451143451144</v>
      </c>
      <c r="CM467" s="162">
        <f t="shared" si="392"/>
        <v>14.396717948717948</v>
      </c>
      <c r="CN467" s="162">
        <f t="shared" si="393"/>
        <v>17.995897435897437</v>
      </c>
      <c r="CO467" s="162">
        <f t="shared" si="394"/>
        <v>21.595076923076927</v>
      </c>
      <c r="CP467" s="162">
        <f t="shared" si="395"/>
        <v>24.744358974358978</v>
      </c>
      <c r="CQ467" s="162">
        <f t="shared" si="396"/>
        <v>28.167491638795987</v>
      </c>
    </row>
    <row r="468" spans="1:95" ht="19.5" thickTop="1" thickBot="1">
      <c r="A468" s="70">
        <v>7490</v>
      </c>
      <c r="B468" s="70">
        <v>120.812</v>
      </c>
      <c r="C468" s="70">
        <v>113.28400000000001</v>
      </c>
      <c r="D468" s="70">
        <v>113.339</v>
      </c>
      <c r="E468" s="70">
        <v>6.0670000000000002</v>
      </c>
      <c r="G468" s="92">
        <v>1</v>
      </c>
      <c r="H468" s="93">
        <f t="shared" si="397"/>
        <v>18.806636155606409</v>
      </c>
      <c r="O468" s="95">
        <v>7450</v>
      </c>
      <c r="P468" s="94">
        <f t="shared" si="349"/>
        <v>12.804706255451174</v>
      </c>
      <c r="Q468" s="94">
        <f t="shared" si="350"/>
        <v>12.944409322144031</v>
      </c>
      <c r="R468" s="94">
        <f t="shared" si="351"/>
        <v>12.868280385234637</v>
      </c>
      <c r="S468" s="94">
        <f t="shared" si="352"/>
        <v>12.456999041887027</v>
      </c>
      <c r="T468" s="94">
        <f t="shared" si="353"/>
        <v>12.025200689553659</v>
      </c>
      <c r="U468" s="94">
        <f t="shared" si="354"/>
        <v>11.346132181456518</v>
      </c>
      <c r="V468" s="82"/>
      <c r="W468" s="95">
        <v>7450</v>
      </c>
      <c r="X468" s="161">
        <f t="shared" si="362"/>
        <v>8.9242945167188665</v>
      </c>
      <c r="Y468" s="161">
        <f t="shared" si="363"/>
        <v>8.9266378758459766</v>
      </c>
      <c r="Z468" s="161">
        <f t="shared" si="364"/>
        <v>8.740933354037546</v>
      </c>
      <c r="AA468" s="161">
        <f t="shared" si="365"/>
        <v>8.2917864415963844</v>
      </c>
      <c r="AB468" s="161">
        <f t="shared" si="366"/>
        <v>7.8214213059269886</v>
      </c>
      <c r="AC468" s="161">
        <f t="shared" si="367"/>
        <v>7.1423527978298473</v>
      </c>
      <c r="AD468" s="82"/>
      <c r="AE468" s="82"/>
      <c r="AF468" s="82"/>
      <c r="AG468" s="95">
        <v>7450</v>
      </c>
      <c r="AH468" s="161">
        <f t="shared" si="368"/>
        <v>-11.411262740236259</v>
      </c>
      <c r="AI468" s="161">
        <f t="shared" si="369"/>
        <v>-11.765586525091379</v>
      </c>
      <c r="AJ468" s="161">
        <f t="shared" si="370"/>
        <v>-12.237660635356031</v>
      </c>
      <c r="AK468" s="161">
        <f t="shared" si="371"/>
        <v>-12.814640103457272</v>
      </c>
      <c r="AL468" s="161">
        <f t="shared" si="372"/>
        <v>-13.405552314396184</v>
      </c>
      <c r="AM468" s="161">
        <f t="shared" si="373"/>
        <v>-14.138946303141095</v>
      </c>
      <c r="AN468" s="81"/>
      <c r="AO468" s="81"/>
      <c r="AP468" s="95">
        <v>7450</v>
      </c>
      <c r="AQ468" s="94">
        <f t="shared" si="355"/>
        <v>128.01863654912484</v>
      </c>
      <c r="AR468" s="94">
        <f t="shared" si="356"/>
        <v>221.56011575087643</v>
      </c>
      <c r="AS468" s="94">
        <f t="shared" si="357"/>
        <v>346.18768086074448</v>
      </c>
      <c r="AT468" s="94">
        <f t="shared" si="358"/>
        <v>498.51026043947201</v>
      </c>
      <c r="AU468" s="94">
        <f t="shared" si="359"/>
        <v>654.51108412734493</v>
      </c>
      <c r="AV468" s="94">
        <f t="shared" si="360"/>
        <v>848.12709715600147</v>
      </c>
      <c r="AW468" s="81"/>
      <c r="AX468" s="95">
        <v>7450</v>
      </c>
      <c r="AY468" s="99">
        <f>'Max limit'!AX468*Input!PrimaryDrive_ratio*Input!Gear1_ratio*Input!FinalDrive_ratio</f>
        <v>657.48960498960503</v>
      </c>
      <c r="AZ468" s="99">
        <f t="shared" si="374"/>
        <v>10.958160083160084</v>
      </c>
      <c r="BA468" s="99">
        <f>AZ468*Input!$N$23</f>
        <v>25784.528759355508</v>
      </c>
      <c r="BB468" s="97">
        <f t="shared" si="361"/>
        <v>25.784528759355506</v>
      </c>
      <c r="BC468" s="95">
        <v>7450</v>
      </c>
      <c r="BD468" s="99">
        <f>'Max limit'!AX468*Input!PrimaryDrive_ratio*Input!Gear2_ratio*Input!FinalDrive_ratio</f>
        <v>864.96410256410263</v>
      </c>
      <c r="BE468" s="99">
        <f t="shared" si="375"/>
        <v>14.416068376068377</v>
      </c>
      <c r="BF468" s="99">
        <f>BE468*Input!$N$23</f>
        <v>33920.980056752131</v>
      </c>
      <c r="BG468" s="100">
        <f t="shared" si="376"/>
        <v>33.920980056752128</v>
      </c>
      <c r="BH468" s="95">
        <v>7450</v>
      </c>
      <c r="BI468" s="99">
        <f>'Max limit'!AX468*Input!PrimaryDrive_ratio*Input!Gear3_ratio*Input!FinalDrive_ratio</f>
        <v>1081.2051282051282</v>
      </c>
      <c r="BJ468" s="99">
        <f t="shared" si="377"/>
        <v>18.020085470085469</v>
      </c>
      <c r="BK468" s="99">
        <f>BJ468*Input!$N$23</f>
        <v>42401.225070940163</v>
      </c>
      <c r="BL468" s="100">
        <f t="shared" si="378"/>
        <v>42.401225070940164</v>
      </c>
      <c r="BM468" s="95">
        <v>7450</v>
      </c>
      <c r="BN468" s="99">
        <f>'Max limit'!AX468*Input!PrimaryDrive_ratio*Input!Gear4_ratio*Input!FinalDrive_ratio</f>
        <v>1297.4461538461539</v>
      </c>
      <c r="BO468" s="99">
        <f t="shared" si="379"/>
        <v>21.624102564102564</v>
      </c>
      <c r="BP468" s="99">
        <f>BO468*Input!$N$23</f>
        <v>50881.470085128196</v>
      </c>
      <c r="BQ468" s="100">
        <f t="shared" si="380"/>
        <v>50.881470085128193</v>
      </c>
      <c r="BR468" s="95">
        <v>7450</v>
      </c>
      <c r="BS468" s="99">
        <f>'Max limit'!AX468*Input!PrimaryDrive_ratio*Input!Gear5_ratio*Input!FinalDrive_ratio</f>
        <v>1486.6570512820513</v>
      </c>
      <c r="BT468" s="99">
        <f t="shared" si="381"/>
        <v>24.777617521367521</v>
      </c>
      <c r="BU468" s="99">
        <f>BT468*Input!$N$23</f>
        <v>58301.684472542722</v>
      </c>
      <c r="BV468" s="100">
        <f t="shared" si="382"/>
        <v>58.301684472542725</v>
      </c>
      <c r="BW468" s="95">
        <v>7450</v>
      </c>
      <c r="BX468" s="99">
        <f>'Max limit'!AX468*Input!PrimaryDrive_ratio*Input!Gear6_ratio*Input!FinalDrive_ratio</f>
        <v>1692.3210702341137</v>
      </c>
      <c r="BY468" s="99">
        <f t="shared" si="383"/>
        <v>28.205351170568562</v>
      </c>
      <c r="BZ468" s="99">
        <f>BY468*Input!$N$23</f>
        <v>66367.134893645474</v>
      </c>
      <c r="CA468" s="100">
        <f t="shared" si="384"/>
        <v>66.367134893645471</v>
      </c>
      <c r="CC468" s="95">
        <v>7450</v>
      </c>
      <c r="CD468" s="94">
        <f t="shared" si="385"/>
        <v>26</v>
      </c>
      <c r="CE468" s="94">
        <f t="shared" si="386"/>
        <v>34</v>
      </c>
      <c r="CF468" s="94">
        <f t="shared" si="387"/>
        <v>42.5</v>
      </c>
      <c r="CG468" s="94">
        <f t="shared" si="388"/>
        <v>51</v>
      </c>
      <c r="CH468" s="94">
        <f t="shared" si="389"/>
        <v>58.5</v>
      </c>
      <c r="CI468" s="94">
        <f t="shared" si="390"/>
        <v>66.5</v>
      </c>
      <c r="CK468" s="95">
        <v>7450</v>
      </c>
      <c r="CL468" s="162">
        <f t="shared" si="391"/>
        <v>10.958160083160084</v>
      </c>
      <c r="CM468" s="162">
        <f t="shared" si="392"/>
        <v>14.416068376068377</v>
      </c>
      <c r="CN468" s="162">
        <f t="shared" si="393"/>
        <v>18.020085470085469</v>
      </c>
      <c r="CO468" s="162">
        <f t="shared" si="394"/>
        <v>21.624102564102564</v>
      </c>
      <c r="CP468" s="162">
        <f t="shared" si="395"/>
        <v>24.777617521367521</v>
      </c>
      <c r="CQ468" s="162">
        <f t="shared" si="396"/>
        <v>28.205351170568562</v>
      </c>
    </row>
    <row r="469" spans="1:95" ht="19.5" thickTop="1" thickBot="1">
      <c r="A469" s="70">
        <v>7500</v>
      </c>
      <c r="B469" s="70">
        <v>121.249</v>
      </c>
      <c r="C469" s="70">
        <v>113.542</v>
      </c>
      <c r="D469" s="70">
        <v>113.745</v>
      </c>
      <c r="E469" s="70">
        <v>6.0940000000000003</v>
      </c>
      <c r="G469" s="92">
        <v>1</v>
      </c>
      <c r="H469" s="93">
        <f t="shared" si="397"/>
        <v>18.851830663615562</v>
      </c>
      <c r="O469" s="95">
        <v>7460</v>
      </c>
      <c r="P469" s="94">
        <f t="shared" si="349"/>
        <v>12.803592862399187</v>
      </c>
      <c r="Q469" s="94">
        <f t="shared" si="350"/>
        <v>12.942414177847692</v>
      </c>
      <c r="R469" s="94">
        <f t="shared" si="351"/>
        <v>12.865077951918071</v>
      </c>
      <c r="S469" s="94">
        <f t="shared" si="352"/>
        <v>12.452345230535247</v>
      </c>
      <c r="T469" s="94">
        <f t="shared" si="353"/>
        <v>12.019033966833247</v>
      </c>
      <c r="U469" s="94">
        <f t="shared" si="354"/>
        <v>11.338141232538055</v>
      </c>
      <c r="V469" s="82"/>
      <c r="W469" s="95">
        <v>7460</v>
      </c>
      <c r="X469" s="161">
        <f t="shared" si="362"/>
        <v>8.9231811236668772</v>
      </c>
      <c r="Y469" s="161">
        <f t="shared" si="363"/>
        <v>8.9246427315496391</v>
      </c>
      <c r="Z469" s="161">
        <f t="shared" si="364"/>
        <v>8.7377309207209795</v>
      </c>
      <c r="AA469" s="161">
        <f t="shared" si="365"/>
        <v>8.2871326302446029</v>
      </c>
      <c r="AB469" s="161">
        <f t="shared" si="366"/>
        <v>7.8152545832065758</v>
      </c>
      <c r="AC469" s="161">
        <f t="shared" si="367"/>
        <v>7.1343618489113867</v>
      </c>
      <c r="AD469" s="82"/>
      <c r="AE469" s="82"/>
      <c r="AF469" s="82"/>
      <c r="AG469" s="95">
        <v>7460</v>
      </c>
      <c r="AH469" s="161">
        <f t="shared" si="368"/>
        <v>-11.412565410107087</v>
      </c>
      <c r="AI469" s="161">
        <f t="shared" si="369"/>
        <v>-11.767841038146241</v>
      </c>
      <c r="AJ469" s="161">
        <f t="shared" si="370"/>
        <v>-12.241183312004253</v>
      </c>
      <c r="AK469" s="161">
        <f t="shared" si="371"/>
        <v>-12.819712757830711</v>
      </c>
      <c r="AL469" s="161">
        <f t="shared" si="372"/>
        <v>-13.412212374934228</v>
      </c>
      <c r="AM469" s="161">
        <f t="shared" si="373"/>
        <v>-14.147576527973033</v>
      </c>
      <c r="AN469" s="81"/>
      <c r="AO469" s="81"/>
      <c r="AP469" s="95">
        <v>7460</v>
      </c>
      <c r="AQ469" s="94">
        <f t="shared" si="355"/>
        <v>128.36254139502319</v>
      </c>
      <c r="AR469" s="94">
        <f t="shared" si="356"/>
        <v>222.15530719735992</v>
      </c>
      <c r="AS469" s="94">
        <f t="shared" si="357"/>
        <v>347.11766749587514</v>
      </c>
      <c r="AT469" s="94">
        <f t="shared" si="358"/>
        <v>499.84944119406015</v>
      </c>
      <c r="AU469" s="94">
        <f t="shared" si="359"/>
        <v>656.26934010938874</v>
      </c>
      <c r="AV469" s="94">
        <f t="shared" si="360"/>
        <v>850.40547651163342</v>
      </c>
      <c r="AW469" s="81"/>
      <c r="AX469" s="95">
        <v>7460</v>
      </c>
      <c r="AY469" s="99">
        <f>'Max limit'!AX469*Input!PrimaryDrive_ratio*Input!Gear1_ratio*Input!FinalDrive_ratio</f>
        <v>658.37214137214141</v>
      </c>
      <c r="AZ469" s="99">
        <f t="shared" si="374"/>
        <v>10.972869022869023</v>
      </c>
      <c r="BA469" s="99">
        <f>AZ469*Input!$N$23</f>
        <v>25819.13886507276</v>
      </c>
      <c r="BB469" s="97">
        <f t="shared" si="361"/>
        <v>25.819138865072759</v>
      </c>
      <c r="BC469" s="95">
        <v>7460</v>
      </c>
      <c r="BD469" s="99">
        <f>'Max limit'!AX469*Input!PrimaryDrive_ratio*Input!Gear2_ratio*Input!FinalDrive_ratio</f>
        <v>866.12512820512814</v>
      </c>
      <c r="BE469" s="99">
        <f t="shared" si="375"/>
        <v>14.435418803418802</v>
      </c>
      <c r="BF469" s="99">
        <f>BE469*Input!$N$23</f>
        <v>33966.511573606826</v>
      </c>
      <c r="BG469" s="100">
        <f t="shared" si="376"/>
        <v>33.966511573606823</v>
      </c>
      <c r="BH469" s="95">
        <v>7460</v>
      </c>
      <c r="BI469" s="99">
        <f>'Max limit'!AX469*Input!PrimaryDrive_ratio*Input!Gear3_ratio*Input!FinalDrive_ratio</f>
        <v>1082.6564102564103</v>
      </c>
      <c r="BJ469" s="99">
        <f t="shared" si="377"/>
        <v>18.044273504273505</v>
      </c>
      <c r="BK469" s="99">
        <f>BJ469*Input!$N$23</f>
        <v>42458.139467008543</v>
      </c>
      <c r="BL469" s="100">
        <f t="shared" si="378"/>
        <v>42.458139467008543</v>
      </c>
      <c r="BM469" s="95">
        <v>7460</v>
      </c>
      <c r="BN469" s="99">
        <f>'Max limit'!AX469*Input!PrimaryDrive_ratio*Input!Gear4_ratio*Input!FinalDrive_ratio</f>
        <v>1299.1876923076923</v>
      </c>
      <c r="BO469" s="99">
        <f t="shared" si="379"/>
        <v>21.653128205128205</v>
      </c>
      <c r="BP469" s="99">
        <f>BO469*Input!$N$23</f>
        <v>50949.767360410246</v>
      </c>
      <c r="BQ469" s="100">
        <f t="shared" si="380"/>
        <v>50.949767360410249</v>
      </c>
      <c r="BR469" s="95">
        <v>7460</v>
      </c>
      <c r="BS469" s="99">
        <f>'Max limit'!AX469*Input!PrimaryDrive_ratio*Input!Gear5_ratio*Input!FinalDrive_ratio</f>
        <v>1488.6525641025639</v>
      </c>
      <c r="BT469" s="99">
        <f t="shared" si="381"/>
        <v>24.810876068376064</v>
      </c>
      <c r="BU469" s="99">
        <f>BT469*Input!$N$23</f>
        <v>58379.941767136734</v>
      </c>
      <c r="BV469" s="100">
        <f t="shared" si="382"/>
        <v>58.379941767136735</v>
      </c>
      <c r="BW469" s="95">
        <v>7460</v>
      </c>
      <c r="BX469" s="99">
        <f>'Max limit'!AX469*Input!PrimaryDrive_ratio*Input!Gear6_ratio*Input!FinalDrive_ratio</f>
        <v>1694.5926421404683</v>
      </c>
      <c r="BY469" s="99">
        <f t="shared" si="383"/>
        <v>28.243210702341138</v>
      </c>
      <c r="BZ469" s="99">
        <f>BY469*Input!$N$23</f>
        <v>66456.218296187275</v>
      </c>
      <c r="CA469" s="100">
        <f t="shared" si="384"/>
        <v>66.456218296187274</v>
      </c>
      <c r="CC469" s="95">
        <v>7460</v>
      </c>
      <c r="CD469" s="94">
        <f t="shared" si="385"/>
        <v>26</v>
      </c>
      <c r="CE469" s="94">
        <f t="shared" si="386"/>
        <v>34</v>
      </c>
      <c r="CF469" s="94">
        <f t="shared" si="387"/>
        <v>42.5</v>
      </c>
      <c r="CG469" s="94">
        <f t="shared" si="388"/>
        <v>51</v>
      </c>
      <c r="CH469" s="94">
        <f t="shared" si="389"/>
        <v>58.5</v>
      </c>
      <c r="CI469" s="94">
        <f t="shared" si="390"/>
        <v>66.5</v>
      </c>
      <c r="CK469" s="95">
        <v>7460</v>
      </c>
      <c r="CL469" s="162">
        <f t="shared" si="391"/>
        <v>10.972869022869023</v>
      </c>
      <c r="CM469" s="162">
        <f t="shared" si="392"/>
        <v>14.435418803418802</v>
      </c>
      <c r="CN469" s="162">
        <f t="shared" si="393"/>
        <v>18.044273504273505</v>
      </c>
      <c r="CO469" s="162">
        <f t="shared" si="394"/>
        <v>21.653128205128205</v>
      </c>
      <c r="CP469" s="162">
        <f t="shared" si="395"/>
        <v>24.810876068376064</v>
      </c>
      <c r="CQ469" s="162">
        <f t="shared" si="396"/>
        <v>28.243210702341138</v>
      </c>
    </row>
    <row r="470" spans="1:95" ht="19.5" thickTop="1" thickBot="1">
      <c r="A470" s="70">
        <v>7510</v>
      </c>
      <c r="B470" s="70">
        <v>121.68300000000001</v>
      </c>
      <c r="C470" s="70">
        <v>113.79600000000001</v>
      </c>
      <c r="D470" s="70">
        <v>114.149</v>
      </c>
      <c r="E470" s="70">
        <v>6.1180000000000003</v>
      </c>
      <c r="G470" s="92">
        <v>1</v>
      </c>
      <c r="H470" s="93">
        <f t="shared" si="397"/>
        <v>18.897025171624716</v>
      </c>
      <c r="O470" s="95">
        <v>7470</v>
      </c>
      <c r="P470" s="94">
        <f t="shared" si="349"/>
        <v>12.802477975862217</v>
      </c>
      <c r="Q470" s="94">
        <f t="shared" si="350"/>
        <v>12.94041635730146</v>
      </c>
      <c r="R470" s="94">
        <f t="shared" si="351"/>
        <v>12.861871222916307</v>
      </c>
      <c r="S470" s="94">
        <f t="shared" si="352"/>
        <v>12.447685176646443</v>
      </c>
      <c r="T470" s="94">
        <f t="shared" si="353"/>
        <v>12.012858972184302</v>
      </c>
      <c r="U470" s="94">
        <f t="shared" si="354"/>
        <v>11.330139564707563</v>
      </c>
      <c r="V470" s="82"/>
      <c r="W470" s="95">
        <v>7470</v>
      </c>
      <c r="X470" s="161">
        <f t="shared" si="362"/>
        <v>8.9220662371299078</v>
      </c>
      <c r="Y470" s="161">
        <f t="shared" si="363"/>
        <v>8.9226449110034061</v>
      </c>
      <c r="Z470" s="161">
        <f t="shared" si="364"/>
        <v>8.7345241917192133</v>
      </c>
      <c r="AA470" s="161">
        <f t="shared" si="365"/>
        <v>8.2824725763557989</v>
      </c>
      <c r="AB470" s="161">
        <f t="shared" si="366"/>
        <v>7.8090795885576334</v>
      </c>
      <c r="AC470" s="161">
        <f t="shared" si="367"/>
        <v>7.1263601810808934</v>
      </c>
      <c r="AD470" s="82"/>
      <c r="AE470" s="82"/>
      <c r="AF470" s="82"/>
      <c r="AG470" s="95">
        <v>7470</v>
      </c>
      <c r="AH470" s="161">
        <f t="shared" si="368"/>
        <v>-11.41386982735534</v>
      </c>
      <c r="AI470" s="161">
        <f t="shared" si="369"/>
        <v>-11.770098575363484</v>
      </c>
      <c r="AJ470" s="161">
        <f t="shared" si="370"/>
        <v>-12.244710713906194</v>
      </c>
      <c r="AK470" s="161">
        <f t="shared" si="371"/>
        <v>-12.824792216569508</v>
      </c>
      <c r="AL470" s="161">
        <f t="shared" si="372"/>
        <v>-13.418881369155088</v>
      </c>
      <c r="AM470" s="161">
        <f t="shared" si="373"/>
        <v>-14.156218329229965</v>
      </c>
      <c r="AN470" s="81"/>
      <c r="AO470" s="81"/>
      <c r="AP470" s="95">
        <v>7470</v>
      </c>
      <c r="AQ470" s="94">
        <f t="shared" si="355"/>
        <v>128.70690754856201</v>
      </c>
      <c r="AR470" s="94">
        <f t="shared" si="356"/>
        <v>222.75129702271207</v>
      </c>
      <c r="AS470" s="94">
        <f t="shared" si="357"/>
        <v>348.04890159798765</v>
      </c>
      <c r="AT470" s="94">
        <f t="shared" si="358"/>
        <v>501.1904183011024</v>
      </c>
      <c r="AU470" s="94">
        <f t="shared" si="359"/>
        <v>658.0299545836956</v>
      </c>
      <c r="AV470" s="94">
        <f t="shared" si="360"/>
        <v>852.68691204346328</v>
      </c>
      <c r="AW470" s="81"/>
      <c r="AX470" s="95">
        <v>7470</v>
      </c>
      <c r="AY470" s="99">
        <f>'Max limit'!AX470*Input!PrimaryDrive_ratio*Input!Gear1_ratio*Input!FinalDrive_ratio</f>
        <v>659.2546777546778</v>
      </c>
      <c r="AZ470" s="99">
        <f t="shared" si="374"/>
        <v>10.987577962577964</v>
      </c>
      <c r="BA470" s="99">
        <f>AZ470*Input!$N$23</f>
        <v>25853.74897079002</v>
      </c>
      <c r="BB470" s="97">
        <f t="shared" si="361"/>
        <v>25.853748970790022</v>
      </c>
      <c r="BC470" s="95">
        <v>7470</v>
      </c>
      <c r="BD470" s="99">
        <f>'Max limit'!AX470*Input!PrimaryDrive_ratio*Input!Gear2_ratio*Input!FinalDrive_ratio</f>
        <v>867.28615384615375</v>
      </c>
      <c r="BE470" s="99">
        <f t="shared" si="375"/>
        <v>14.454769230769228</v>
      </c>
      <c r="BF470" s="99">
        <f>BE470*Input!$N$23</f>
        <v>34012.043090461528</v>
      </c>
      <c r="BG470" s="100">
        <f t="shared" si="376"/>
        <v>34.012043090461525</v>
      </c>
      <c r="BH470" s="95">
        <v>7470</v>
      </c>
      <c r="BI470" s="99">
        <f>'Max limit'!AX470*Input!PrimaryDrive_ratio*Input!Gear3_ratio*Input!FinalDrive_ratio</f>
        <v>1084.1076923076921</v>
      </c>
      <c r="BJ470" s="99">
        <f t="shared" si="377"/>
        <v>18.068461538461534</v>
      </c>
      <c r="BK470" s="99">
        <f>BJ470*Input!$N$23</f>
        <v>42515.053863076908</v>
      </c>
      <c r="BL470" s="100">
        <f t="shared" si="378"/>
        <v>42.515053863076908</v>
      </c>
      <c r="BM470" s="95">
        <v>7470</v>
      </c>
      <c r="BN470" s="99">
        <f>'Max limit'!AX470*Input!PrimaryDrive_ratio*Input!Gear4_ratio*Input!FinalDrive_ratio</f>
        <v>1300.9292307692308</v>
      </c>
      <c r="BO470" s="99">
        <f t="shared" si="379"/>
        <v>21.682153846153845</v>
      </c>
      <c r="BP470" s="99">
        <f>BO470*Input!$N$23</f>
        <v>51018.064635692295</v>
      </c>
      <c r="BQ470" s="100">
        <f t="shared" si="380"/>
        <v>51.018064635692298</v>
      </c>
      <c r="BR470" s="95">
        <v>7470</v>
      </c>
      <c r="BS470" s="99">
        <f>'Max limit'!AX470*Input!PrimaryDrive_ratio*Input!Gear5_ratio*Input!FinalDrive_ratio</f>
        <v>1490.6480769230768</v>
      </c>
      <c r="BT470" s="99">
        <f t="shared" si="381"/>
        <v>24.844134615384615</v>
      </c>
      <c r="BU470" s="99">
        <f>BT470*Input!$N$23</f>
        <v>58458.19906173076</v>
      </c>
      <c r="BV470" s="100">
        <f t="shared" si="382"/>
        <v>58.45819906173076</v>
      </c>
      <c r="BW470" s="95">
        <v>7470</v>
      </c>
      <c r="BX470" s="99">
        <f>'Max limit'!AX470*Input!PrimaryDrive_ratio*Input!Gear6_ratio*Input!FinalDrive_ratio</f>
        <v>1696.8642140468226</v>
      </c>
      <c r="BY470" s="99">
        <f t="shared" si="383"/>
        <v>28.281070234113709</v>
      </c>
      <c r="BZ470" s="99">
        <f>BY470*Input!$N$23</f>
        <v>66545.301698729076</v>
      </c>
      <c r="CA470" s="100">
        <f t="shared" si="384"/>
        <v>66.545301698729077</v>
      </c>
      <c r="CC470" s="95">
        <v>7470</v>
      </c>
      <c r="CD470" s="94">
        <f t="shared" si="385"/>
        <v>26</v>
      </c>
      <c r="CE470" s="94">
        <f t="shared" si="386"/>
        <v>34</v>
      </c>
      <c r="CF470" s="94">
        <f t="shared" si="387"/>
        <v>42.5</v>
      </c>
      <c r="CG470" s="94">
        <f t="shared" si="388"/>
        <v>51</v>
      </c>
      <c r="CH470" s="94">
        <f t="shared" si="389"/>
        <v>58.5</v>
      </c>
      <c r="CI470" s="94">
        <f t="shared" si="390"/>
        <v>66.5</v>
      </c>
      <c r="CK470" s="95">
        <v>7470</v>
      </c>
      <c r="CL470" s="162">
        <f t="shared" si="391"/>
        <v>10.987577962577964</v>
      </c>
      <c r="CM470" s="162">
        <f t="shared" si="392"/>
        <v>14.454769230769228</v>
      </c>
      <c r="CN470" s="162">
        <f t="shared" si="393"/>
        <v>18.068461538461534</v>
      </c>
      <c r="CO470" s="162">
        <f t="shared" si="394"/>
        <v>21.682153846153845</v>
      </c>
      <c r="CP470" s="162">
        <f t="shared" si="395"/>
        <v>24.844134615384615</v>
      </c>
      <c r="CQ470" s="162">
        <f t="shared" si="396"/>
        <v>28.281070234113709</v>
      </c>
    </row>
    <row r="471" spans="1:95" ht="19.5" thickTop="1" thickBot="1">
      <c r="A471" s="70">
        <v>7520</v>
      </c>
      <c r="B471" s="70">
        <v>122.107</v>
      </c>
      <c r="C471" s="70">
        <v>114.041</v>
      </c>
      <c r="D471" s="70">
        <v>114.55200000000001</v>
      </c>
      <c r="E471" s="70">
        <v>6.1340000000000003</v>
      </c>
      <c r="G471" s="92">
        <v>1</v>
      </c>
      <c r="H471" s="93">
        <f t="shared" si="397"/>
        <v>18.942219679633869</v>
      </c>
      <c r="O471" s="95">
        <v>7480</v>
      </c>
      <c r="P471" s="94">
        <f t="shared" si="349"/>
        <v>12.801361595840271</v>
      </c>
      <c r="Q471" s="94">
        <f t="shared" si="350"/>
        <v>12.938415860505334</v>
      </c>
      <c r="R471" s="94">
        <f t="shared" si="351"/>
        <v>12.858660198229341</v>
      </c>
      <c r="S471" s="94">
        <f t="shared" si="352"/>
        <v>12.443018880220615</v>
      </c>
      <c r="T471" s="94">
        <f t="shared" si="353"/>
        <v>12.006675705606828</v>
      </c>
      <c r="U471" s="94">
        <f t="shared" si="354"/>
        <v>11.32212717796504</v>
      </c>
      <c r="V471" s="82"/>
      <c r="W471" s="95">
        <v>7480</v>
      </c>
      <c r="X471" s="161">
        <f t="shared" si="362"/>
        <v>8.92094985710796</v>
      </c>
      <c r="Y471" s="161">
        <f t="shared" si="363"/>
        <v>8.9206444142072776</v>
      </c>
      <c r="Z471" s="161">
        <f t="shared" si="364"/>
        <v>8.7313131670322495</v>
      </c>
      <c r="AA471" s="161">
        <f t="shared" si="365"/>
        <v>8.2778062799299725</v>
      </c>
      <c r="AB471" s="161">
        <f t="shared" si="366"/>
        <v>7.8028963219801577</v>
      </c>
      <c r="AC471" s="161">
        <f t="shared" si="367"/>
        <v>7.1183477943383711</v>
      </c>
      <c r="AD471" s="82"/>
      <c r="AE471" s="82"/>
      <c r="AF471" s="82"/>
      <c r="AG471" s="95">
        <v>7480</v>
      </c>
      <c r="AH471" s="161">
        <f t="shared" si="368"/>
        <v>-11.415175991981018</v>
      </c>
      <c r="AI471" s="161">
        <f t="shared" si="369"/>
        <v>-11.772359136743107</v>
      </c>
      <c r="AJ471" s="161">
        <f t="shared" si="370"/>
        <v>-12.248242841061856</v>
      </c>
      <c r="AK471" s="161">
        <f t="shared" si="371"/>
        <v>-12.82987847967366</v>
      </c>
      <c r="AL471" s="161">
        <f t="shared" si="372"/>
        <v>-13.42555929705876</v>
      </c>
      <c r="AM471" s="161">
        <f t="shared" si="373"/>
        <v>-14.164871706911889</v>
      </c>
      <c r="AN471" s="81"/>
      <c r="AO471" s="81"/>
      <c r="AP471" s="95">
        <v>7480</v>
      </c>
      <c r="AQ471" s="94">
        <f t="shared" si="355"/>
        <v>129.05173500974104</v>
      </c>
      <c r="AR471" s="94">
        <f t="shared" si="356"/>
        <v>223.34808522693274</v>
      </c>
      <c r="AS471" s="94">
        <f t="shared" si="357"/>
        <v>348.98138316708241</v>
      </c>
      <c r="AT471" s="94">
        <f t="shared" si="358"/>
        <v>502.53319176059875</v>
      </c>
      <c r="AU471" s="94">
        <f t="shared" si="359"/>
        <v>659.79292755026506</v>
      </c>
      <c r="AV471" s="94">
        <f t="shared" si="360"/>
        <v>854.97140375149138</v>
      </c>
      <c r="AW471" s="81"/>
      <c r="AX471" s="95">
        <v>7480</v>
      </c>
      <c r="AY471" s="99">
        <f>'Max limit'!AX471*Input!PrimaryDrive_ratio*Input!Gear1_ratio*Input!FinalDrive_ratio</f>
        <v>660.13721413721407</v>
      </c>
      <c r="AZ471" s="99">
        <f t="shared" si="374"/>
        <v>11.002286902286901</v>
      </c>
      <c r="BA471" s="99">
        <f>AZ471*Input!$N$23</f>
        <v>25888.359076507269</v>
      </c>
      <c r="BB471" s="97">
        <f t="shared" si="361"/>
        <v>25.888359076507271</v>
      </c>
      <c r="BC471" s="95">
        <v>7480</v>
      </c>
      <c r="BD471" s="99">
        <f>'Max limit'!AX471*Input!PrimaryDrive_ratio*Input!Gear2_ratio*Input!FinalDrive_ratio</f>
        <v>868.44717948717937</v>
      </c>
      <c r="BE471" s="99">
        <f t="shared" si="375"/>
        <v>14.474119658119657</v>
      </c>
      <c r="BF471" s="99">
        <f>BE471*Input!$N$23</f>
        <v>34057.57460731623</v>
      </c>
      <c r="BG471" s="100">
        <f t="shared" si="376"/>
        <v>34.057574607316226</v>
      </c>
      <c r="BH471" s="95">
        <v>7480</v>
      </c>
      <c r="BI471" s="99">
        <f>'Max limit'!AX471*Input!PrimaryDrive_ratio*Input!Gear3_ratio*Input!FinalDrive_ratio</f>
        <v>1085.5589743589742</v>
      </c>
      <c r="BJ471" s="99">
        <f t="shared" si="377"/>
        <v>18.09264957264957</v>
      </c>
      <c r="BK471" s="99">
        <f>BJ471*Input!$N$23</f>
        <v>42571.968259145287</v>
      </c>
      <c r="BL471" s="100">
        <f t="shared" si="378"/>
        <v>42.571968259145287</v>
      </c>
      <c r="BM471" s="95">
        <v>7480</v>
      </c>
      <c r="BN471" s="99">
        <f>'Max limit'!AX471*Input!PrimaryDrive_ratio*Input!Gear4_ratio*Input!FinalDrive_ratio</f>
        <v>1302.6707692307691</v>
      </c>
      <c r="BO471" s="99">
        <f t="shared" si="379"/>
        <v>21.711179487179486</v>
      </c>
      <c r="BP471" s="99">
        <f>BO471*Input!$N$23</f>
        <v>51086.361910974345</v>
      </c>
      <c r="BQ471" s="100">
        <f t="shared" si="380"/>
        <v>51.086361910974347</v>
      </c>
      <c r="BR471" s="95">
        <v>7480</v>
      </c>
      <c r="BS471" s="99">
        <f>'Max limit'!AX471*Input!PrimaryDrive_ratio*Input!Gear5_ratio*Input!FinalDrive_ratio</f>
        <v>1492.6435897435895</v>
      </c>
      <c r="BT471" s="99">
        <f t="shared" si="381"/>
        <v>24.877393162393158</v>
      </c>
      <c r="BU471" s="99">
        <f>BT471*Input!$N$23</f>
        <v>58536.456356324765</v>
      </c>
      <c r="BV471" s="100">
        <f t="shared" si="382"/>
        <v>58.536456356324763</v>
      </c>
      <c r="BW471" s="95">
        <v>7480</v>
      </c>
      <c r="BX471" s="99">
        <f>'Max limit'!AX471*Input!PrimaryDrive_ratio*Input!Gear6_ratio*Input!FinalDrive_ratio</f>
        <v>1699.135785953177</v>
      </c>
      <c r="BY471" s="99">
        <f t="shared" si="383"/>
        <v>28.318929765886285</v>
      </c>
      <c r="BZ471" s="99">
        <f>BY471*Input!$N$23</f>
        <v>66634.385101270891</v>
      </c>
      <c r="CA471" s="100">
        <f t="shared" si="384"/>
        <v>66.634385101270894</v>
      </c>
      <c r="CC471" s="95">
        <v>7480</v>
      </c>
      <c r="CD471" s="94">
        <f t="shared" si="385"/>
        <v>26</v>
      </c>
      <c r="CE471" s="94">
        <f t="shared" si="386"/>
        <v>34</v>
      </c>
      <c r="CF471" s="94">
        <f t="shared" si="387"/>
        <v>42.5</v>
      </c>
      <c r="CG471" s="94">
        <f t="shared" si="388"/>
        <v>51</v>
      </c>
      <c r="CH471" s="94">
        <f t="shared" si="389"/>
        <v>58.5</v>
      </c>
      <c r="CI471" s="94">
        <f t="shared" si="390"/>
        <v>66.5</v>
      </c>
      <c r="CK471" s="95">
        <v>7480</v>
      </c>
      <c r="CL471" s="162">
        <f t="shared" si="391"/>
        <v>11.002286902286901</v>
      </c>
      <c r="CM471" s="162">
        <f t="shared" si="392"/>
        <v>14.474119658119657</v>
      </c>
      <c r="CN471" s="162">
        <f t="shared" si="393"/>
        <v>18.09264957264957</v>
      </c>
      <c r="CO471" s="162">
        <f t="shared" si="394"/>
        <v>21.711179487179486</v>
      </c>
      <c r="CP471" s="162">
        <f t="shared" si="395"/>
        <v>24.877393162393158</v>
      </c>
      <c r="CQ471" s="162">
        <f t="shared" si="396"/>
        <v>28.318929765886285</v>
      </c>
    </row>
    <row r="472" spans="1:95" ht="19.5" thickTop="1" thickBot="1">
      <c r="A472" s="70">
        <v>7530</v>
      </c>
      <c r="B472" s="70">
        <v>122.539</v>
      </c>
      <c r="C472" s="70">
        <v>114.29300000000001</v>
      </c>
      <c r="D472" s="70">
        <v>114.955</v>
      </c>
      <c r="E472" s="70">
        <v>6.1589999999999998</v>
      </c>
      <c r="G472" s="92">
        <v>1</v>
      </c>
      <c r="H472" s="93">
        <f t="shared" si="397"/>
        <v>18.987414187643022</v>
      </c>
      <c r="O472" s="95">
        <v>7490</v>
      </c>
      <c r="P472" s="94">
        <f t="shared" si="349"/>
        <v>12.800243722333343</v>
      </c>
      <c r="Q472" s="94">
        <f t="shared" si="350"/>
        <v>12.936412687459311</v>
      </c>
      <c r="R472" s="94">
        <f t="shared" si="351"/>
        <v>12.855444877857176</v>
      </c>
      <c r="S472" s="94">
        <f t="shared" si="352"/>
        <v>12.438346341257764</v>
      </c>
      <c r="T472" s="94">
        <f t="shared" si="353"/>
        <v>12.00048416710082</v>
      </c>
      <c r="U472" s="94">
        <f t="shared" si="354"/>
        <v>11.314104072310487</v>
      </c>
      <c r="V472" s="82"/>
      <c r="W472" s="95">
        <v>7490</v>
      </c>
      <c r="X472" s="161">
        <f t="shared" si="362"/>
        <v>8.9198319836010338</v>
      </c>
      <c r="Y472" s="161">
        <f t="shared" si="363"/>
        <v>8.9186412411612572</v>
      </c>
      <c r="Z472" s="161">
        <f t="shared" si="364"/>
        <v>8.7280978466600843</v>
      </c>
      <c r="AA472" s="161">
        <f t="shared" si="365"/>
        <v>8.2731337409671184</v>
      </c>
      <c r="AB472" s="161">
        <f t="shared" si="366"/>
        <v>7.7967047834741514</v>
      </c>
      <c r="AC472" s="161">
        <f t="shared" si="367"/>
        <v>7.1103246886838187</v>
      </c>
      <c r="AD472" s="82"/>
      <c r="AE472" s="82"/>
      <c r="AF472" s="82"/>
      <c r="AG472" s="95">
        <v>7490</v>
      </c>
      <c r="AH472" s="161">
        <f t="shared" si="368"/>
        <v>-11.416483903984121</v>
      </c>
      <c r="AI472" s="161">
        <f t="shared" si="369"/>
        <v>-11.774622722285111</v>
      </c>
      <c r="AJ472" s="161">
        <f t="shared" si="370"/>
        <v>-12.251779693471239</v>
      </c>
      <c r="AK472" s="161">
        <f t="shared" si="371"/>
        <v>-12.834971547143169</v>
      </c>
      <c r="AL472" s="161">
        <f t="shared" si="372"/>
        <v>-13.432246158645247</v>
      </c>
      <c r="AM472" s="161">
        <f t="shared" si="373"/>
        <v>-14.173536661018808</v>
      </c>
      <c r="AN472" s="81"/>
      <c r="AO472" s="81"/>
      <c r="AP472" s="95">
        <v>7490</v>
      </c>
      <c r="AQ472" s="94">
        <f t="shared" si="355"/>
        <v>129.39702377856054</v>
      </c>
      <c r="AR472" s="94">
        <f t="shared" si="356"/>
        <v>223.94567181002188</v>
      </c>
      <c r="AS472" s="94">
        <f t="shared" si="357"/>
        <v>349.9151122031592</v>
      </c>
      <c r="AT472" s="94">
        <f t="shared" si="358"/>
        <v>503.87776157254928</v>
      </c>
      <c r="AU472" s="94">
        <f t="shared" si="359"/>
        <v>661.5582590090977</v>
      </c>
      <c r="AV472" s="94">
        <f t="shared" si="360"/>
        <v>857.25895163571749</v>
      </c>
      <c r="AW472" s="81"/>
      <c r="AX472" s="95">
        <v>7490</v>
      </c>
      <c r="AY472" s="99">
        <f>'Max limit'!AX472*Input!PrimaryDrive_ratio*Input!Gear1_ratio*Input!FinalDrive_ratio</f>
        <v>661.01975051975046</v>
      </c>
      <c r="AZ472" s="99">
        <f t="shared" si="374"/>
        <v>11.016995841995842</v>
      </c>
      <c r="BA472" s="99">
        <f>AZ472*Input!$N$23</f>
        <v>25922.969182224526</v>
      </c>
      <c r="BB472" s="97">
        <f t="shared" si="361"/>
        <v>25.922969182224527</v>
      </c>
      <c r="BC472" s="95">
        <v>7490</v>
      </c>
      <c r="BD472" s="99">
        <f>'Max limit'!AX472*Input!PrimaryDrive_ratio*Input!Gear2_ratio*Input!FinalDrive_ratio</f>
        <v>869.60820512820499</v>
      </c>
      <c r="BE472" s="99">
        <f t="shared" si="375"/>
        <v>14.493470085470083</v>
      </c>
      <c r="BF472" s="99">
        <f>BE472*Input!$N$23</f>
        <v>34103.106124170925</v>
      </c>
      <c r="BG472" s="100">
        <f t="shared" si="376"/>
        <v>34.103106124170928</v>
      </c>
      <c r="BH472" s="95">
        <v>7490</v>
      </c>
      <c r="BI472" s="99">
        <f>'Max limit'!AX472*Input!PrimaryDrive_ratio*Input!Gear3_ratio*Input!FinalDrive_ratio</f>
        <v>1087.0102564102563</v>
      </c>
      <c r="BJ472" s="99">
        <f t="shared" si="377"/>
        <v>18.116837606837603</v>
      </c>
      <c r="BK472" s="99">
        <f>BJ472*Input!$N$23</f>
        <v>42628.88265521366</v>
      </c>
      <c r="BL472" s="100">
        <f t="shared" si="378"/>
        <v>42.628882655213658</v>
      </c>
      <c r="BM472" s="95">
        <v>7490</v>
      </c>
      <c r="BN472" s="99">
        <f>'Max limit'!AX472*Input!PrimaryDrive_ratio*Input!Gear4_ratio*Input!FinalDrive_ratio</f>
        <v>1304.4123076923076</v>
      </c>
      <c r="BO472" s="99">
        <f t="shared" si="379"/>
        <v>21.740205128205126</v>
      </c>
      <c r="BP472" s="99">
        <f>BO472*Input!$N$23</f>
        <v>51154.659186256395</v>
      </c>
      <c r="BQ472" s="100">
        <f t="shared" si="380"/>
        <v>51.154659186256396</v>
      </c>
      <c r="BR472" s="95">
        <v>7490</v>
      </c>
      <c r="BS472" s="99">
        <f>'Max limit'!AX472*Input!PrimaryDrive_ratio*Input!Gear5_ratio*Input!FinalDrive_ratio</f>
        <v>1494.6391025641021</v>
      </c>
      <c r="BT472" s="99">
        <f t="shared" si="381"/>
        <v>24.910651709401701</v>
      </c>
      <c r="BU472" s="99">
        <f>BT472*Input!$N$23</f>
        <v>58614.713650918777</v>
      </c>
      <c r="BV472" s="100">
        <f t="shared" si="382"/>
        <v>58.614713650918773</v>
      </c>
      <c r="BW472" s="95">
        <v>7490</v>
      </c>
      <c r="BX472" s="99">
        <f>'Max limit'!AX472*Input!PrimaryDrive_ratio*Input!Gear6_ratio*Input!FinalDrive_ratio</f>
        <v>1701.4073578595317</v>
      </c>
      <c r="BY472" s="99">
        <f t="shared" si="383"/>
        <v>28.35678929765886</v>
      </c>
      <c r="BZ472" s="99">
        <f>BY472*Input!$N$23</f>
        <v>66723.468503812692</v>
      </c>
      <c r="CA472" s="100">
        <f t="shared" si="384"/>
        <v>66.723468503812697</v>
      </c>
      <c r="CC472" s="95">
        <v>7490</v>
      </c>
      <c r="CD472" s="94">
        <f t="shared" si="385"/>
        <v>26</v>
      </c>
      <c r="CE472" s="94">
        <f t="shared" si="386"/>
        <v>34</v>
      </c>
      <c r="CF472" s="94">
        <f t="shared" si="387"/>
        <v>42.5</v>
      </c>
      <c r="CG472" s="94">
        <f t="shared" si="388"/>
        <v>51</v>
      </c>
      <c r="CH472" s="94">
        <f t="shared" si="389"/>
        <v>58.5</v>
      </c>
      <c r="CI472" s="94">
        <f t="shared" si="390"/>
        <v>66.5</v>
      </c>
      <c r="CK472" s="95">
        <v>7490</v>
      </c>
      <c r="CL472" s="162">
        <f t="shared" si="391"/>
        <v>11.016995841995842</v>
      </c>
      <c r="CM472" s="162">
        <f t="shared" si="392"/>
        <v>14.493470085470083</v>
      </c>
      <c r="CN472" s="162">
        <f t="shared" si="393"/>
        <v>18.116837606837603</v>
      </c>
      <c r="CO472" s="162">
        <f t="shared" si="394"/>
        <v>21.740205128205126</v>
      </c>
      <c r="CP472" s="162">
        <f t="shared" si="395"/>
        <v>24.910651709401701</v>
      </c>
      <c r="CQ472" s="162">
        <f t="shared" si="396"/>
        <v>28.35678929765886</v>
      </c>
    </row>
    <row r="473" spans="1:95" ht="19.5" thickTop="1" thickBot="1">
      <c r="A473" s="70">
        <v>7540</v>
      </c>
      <c r="B473" s="70">
        <v>122.96299999999999</v>
      </c>
      <c r="C473" s="70">
        <v>114.53700000000001</v>
      </c>
      <c r="D473" s="70">
        <v>115.358</v>
      </c>
      <c r="E473" s="70">
        <v>6.1740000000000004</v>
      </c>
      <c r="G473" s="92">
        <v>1</v>
      </c>
      <c r="H473" s="93">
        <f t="shared" si="397"/>
        <v>19.032608695652176</v>
      </c>
      <c r="O473" s="95">
        <v>7500</v>
      </c>
      <c r="P473" s="94">
        <f t="shared" si="349"/>
        <v>12.799124355341437</v>
      </c>
      <c r="Q473" s="94">
        <f t="shared" si="350"/>
        <v>12.934406838163396</v>
      </c>
      <c r="R473" s="94">
        <f t="shared" si="351"/>
        <v>12.852225261799811</v>
      </c>
      <c r="S473" s="94">
        <f t="shared" si="352"/>
        <v>12.433667559757884</v>
      </c>
      <c r="T473" s="94">
        <f t="shared" si="353"/>
        <v>11.994284356666281</v>
      </c>
      <c r="U473" s="94">
        <f t="shared" si="354"/>
        <v>11.306070247743905</v>
      </c>
      <c r="V473" s="82"/>
      <c r="W473" s="95">
        <v>7500</v>
      </c>
      <c r="X473" s="161">
        <f t="shared" si="362"/>
        <v>8.9187126166091275</v>
      </c>
      <c r="Y473" s="161">
        <f t="shared" si="363"/>
        <v>8.9166353918653414</v>
      </c>
      <c r="Z473" s="161">
        <f t="shared" si="364"/>
        <v>8.7248782306027177</v>
      </c>
      <c r="AA473" s="161">
        <f t="shared" si="365"/>
        <v>8.2684549594672418</v>
      </c>
      <c r="AB473" s="161">
        <f t="shared" si="366"/>
        <v>7.790504973039611</v>
      </c>
      <c r="AC473" s="161">
        <f t="shared" si="367"/>
        <v>7.1022908641172364</v>
      </c>
      <c r="AD473" s="82"/>
      <c r="AE473" s="82"/>
      <c r="AF473" s="82"/>
      <c r="AG473" s="95">
        <v>7500</v>
      </c>
      <c r="AH473" s="161">
        <f t="shared" si="368"/>
        <v>-11.417793563364652</v>
      </c>
      <c r="AI473" s="161">
        <f t="shared" si="369"/>
        <v>-11.776889331989498</v>
      </c>
      <c r="AJ473" s="161">
        <f t="shared" si="370"/>
        <v>-12.25532127113434</v>
      </c>
      <c r="AK473" s="161">
        <f t="shared" si="371"/>
        <v>-12.840071418978036</v>
      </c>
      <c r="AL473" s="161">
        <f t="shared" si="372"/>
        <v>-13.438941953914551</v>
      </c>
      <c r="AM473" s="161">
        <f t="shared" si="373"/>
        <v>-14.182213191550716</v>
      </c>
      <c r="AN473" s="81"/>
      <c r="AO473" s="81"/>
      <c r="AP473" s="95">
        <v>7500</v>
      </c>
      <c r="AQ473" s="94">
        <f t="shared" si="355"/>
        <v>129.74277385502046</v>
      </c>
      <c r="AR473" s="94">
        <f t="shared" si="356"/>
        <v>224.54405677197977</v>
      </c>
      <c r="AS473" s="94">
        <f t="shared" si="357"/>
        <v>350.85008870621823</v>
      </c>
      <c r="AT473" s="94">
        <f t="shared" si="358"/>
        <v>505.22412773695419</v>
      </c>
      <c r="AU473" s="94">
        <f t="shared" si="359"/>
        <v>663.32594896019395</v>
      </c>
      <c r="AV473" s="94">
        <f t="shared" si="360"/>
        <v>859.54955569614162</v>
      </c>
      <c r="AW473" s="81"/>
      <c r="AX473" s="95">
        <v>7500</v>
      </c>
      <c r="AY473" s="99">
        <f>'Max limit'!AX473*Input!PrimaryDrive_ratio*Input!Gear1_ratio*Input!FinalDrive_ratio</f>
        <v>661.90228690228696</v>
      </c>
      <c r="AZ473" s="99">
        <f t="shared" si="374"/>
        <v>11.031704781704782</v>
      </c>
      <c r="BA473" s="99">
        <f>AZ473*Input!$N$23</f>
        <v>25957.579287941786</v>
      </c>
      <c r="BB473" s="97">
        <f t="shared" si="361"/>
        <v>25.957579287941787</v>
      </c>
      <c r="BC473" s="95">
        <v>7500</v>
      </c>
      <c r="BD473" s="99">
        <f>'Max limit'!AX473*Input!PrimaryDrive_ratio*Input!Gear2_ratio*Input!FinalDrive_ratio</f>
        <v>870.76923076923083</v>
      </c>
      <c r="BE473" s="99">
        <f t="shared" si="375"/>
        <v>14.512820512820515</v>
      </c>
      <c r="BF473" s="99">
        <f>BE473*Input!$N$23</f>
        <v>34148.637641025642</v>
      </c>
      <c r="BG473" s="100">
        <f t="shared" si="376"/>
        <v>34.148637641025644</v>
      </c>
      <c r="BH473" s="95">
        <v>7500</v>
      </c>
      <c r="BI473" s="99">
        <f>'Max limit'!AX473*Input!PrimaryDrive_ratio*Input!Gear3_ratio*Input!FinalDrive_ratio</f>
        <v>1088.4615384615386</v>
      </c>
      <c r="BJ473" s="99">
        <f t="shared" si="377"/>
        <v>18.141025641025642</v>
      </c>
      <c r="BK473" s="99">
        <f>BJ473*Input!$N$23</f>
        <v>42685.797051282047</v>
      </c>
      <c r="BL473" s="100">
        <f t="shared" si="378"/>
        <v>42.685797051282044</v>
      </c>
      <c r="BM473" s="95">
        <v>7500</v>
      </c>
      <c r="BN473" s="99">
        <f>'Max limit'!AX473*Input!PrimaryDrive_ratio*Input!Gear4_ratio*Input!FinalDrive_ratio</f>
        <v>1306.1538461538462</v>
      </c>
      <c r="BO473" s="99">
        <f t="shared" si="379"/>
        <v>21.76923076923077</v>
      </c>
      <c r="BP473" s="99">
        <f>BO473*Input!$N$23</f>
        <v>51222.956461538452</v>
      </c>
      <c r="BQ473" s="100">
        <f t="shared" si="380"/>
        <v>51.222956461538452</v>
      </c>
      <c r="BR473" s="95">
        <v>7500</v>
      </c>
      <c r="BS473" s="99">
        <f>'Max limit'!AX473*Input!PrimaryDrive_ratio*Input!Gear5_ratio*Input!FinalDrive_ratio</f>
        <v>1496.6346153846155</v>
      </c>
      <c r="BT473" s="99">
        <f t="shared" si="381"/>
        <v>24.943910256410259</v>
      </c>
      <c r="BU473" s="99">
        <f>BT473*Input!$N$23</f>
        <v>58692.970945512818</v>
      </c>
      <c r="BV473" s="100">
        <f t="shared" si="382"/>
        <v>58.692970945512819</v>
      </c>
      <c r="BW473" s="95">
        <v>7500</v>
      </c>
      <c r="BX473" s="99">
        <f>'Max limit'!AX473*Input!PrimaryDrive_ratio*Input!Gear6_ratio*Input!FinalDrive_ratio</f>
        <v>1703.6789297658863</v>
      </c>
      <c r="BY473" s="99">
        <f t="shared" si="383"/>
        <v>28.394648829431439</v>
      </c>
      <c r="BZ473" s="99">
        <f>BY473*Input!$N$23</f>
        <v>66812.551906354507</v>
      </c>
      <c r="CA473" s="100">
        <f t="shared" si="384"/>
        <v>66.812551906354514</v>
      </c>
      <c r="CC473" s="95">
        <v>7500</v>
      </c>
      <c r="CD473" s="94">
        <f t="shared" si="385"/>
        <v>26</v>
      </c>
      <c r="CE473" s="94">
        <f t="shared" si="386"/>
        <v>34</v>
      </c>
      <c r="CF473" s="94">
        <f t="shared" si="387"/>
        <v>42.5</v>
      </c>
      <c r="CG473" s="94">
        <f t="shared" si="388"/>
        <v>51</v>
      </c>
      <c r="CH473" s="94">
        <f t="shared" si="389"/>
        <v>58.5</v>
      </c>
      <c r="CI473" s="94">
        <f t="shared" si="390"/>
        <v>67</v>
      </c>
      <c r="CK473" s="95">
        <v>7500</v>
      </c>
      <c r="CL473" s="162">
        <f t="shared" si="391"/>
        <v>11.031704781704782</v>
      </c>
      <c r="CM473" s="162">
        <f t="shared" si="392"/>
        <v>14.512820512820515</v>
      </c>
      <c r="CN473" s="162">
        <f t="shared" si="393"/>
        <v>18.141025641025642</v>
      </c>
      <c r="CO473" s="162">
        <f t="shared" si="394"/>
        <v>21.76923076923077</v>
      </c>
      <c r="CP473" s="162">
        <f t="shared" si="395"/>
        <v>24.943910256410259</v>
      </c>
      <c r="CQ473" s="162">
        <f t="shared" si="396"/>
        <v>28.394648829431439</v>
      </c>
    </row>
    <row r="474" spans="1:95" ht="19.5" thickTop="1" thickBot="1">
      <c r="A474" s="70">
        <v>7550</v>
      </c>
      <c r="B474" s="70">
        <v>123.396</v>
      </c>
      <c r="C474" s="70">
        <v>114.78700000000001</v>
      </c>
      <c r="D474" s="70">
        <v>115.761</v>
      </c>
      <c r="E474" s="70">
        <v>6.1989999999999998</v>
      </c>
      <c r="G474" s="92">
        <v>1</v>
      </c>
      <c r="H474" s="93">
        <f t="shared" si="397"/>
        <v>19.077803203661329</v>
      </c>
      <c r="O474" s="95">
        <v>7510</v>
      </c>
      <c r="P474" s="94">
        <f t="shared" si="349"/>
        <v>12.798003494864554</v>
      </c>
      <c r="Q474" s="94">
        <f t="shared" si="350"/>
        <v>12.932398312617584</v>
      </c>
      <c r="R474" s="94">
        <f t="shared" si="351"/>
        <v>12.849001350057245</v>
      </c>
      <c r="S474" s="94">
        <f t="shared" si="352"/>
        <v>12.428982535720982</v>
      </c>
      <c r="T474" s="94">
        <f t="shared" si="353"/>
        <v>11.988076274303211</v>
      </c>
      <c r="U474" s="94">
        <f t="shared" si="354"/>
        <v>11.298025704265294</v>
      </c>
      <c r="V474" s="82"/>
      <c r="W474" s="95">
        <v>7510</v>
      </c>
      <c r="X474" s="161">
        <f t="shared" si="362"/>
        <v>8.9175917561322429</v>
      </c>
      <c r="Y474" s="161">
        <f t="shared" si="363"/>
        <v>8.9146268663195301</v>
      </c>
      <c r="Z474" s="161">
        <f t="shared" si="364"/>
        <v>8.7216543188601534</v>
      </c>
      <c r="AA474" s="161">
        <f t="shared" si="365"/>
        <v>8.2637699354303393</v>
      </c>
      <c r="AB474" s="161">
        <f t="shared" si="366"/>
        <v>7.7842968906765417</v>
      </c>
      <c r="AC474" s="161">
        <f t="shared" si="367"/>
        <v>7.0942463206386233</v>
      </c>
      <c r="AD474" s="82"/>
      <c r="AE474" s="82"/>
      <c r="AF474" s="82"/>
      <c r="AG474" s="95">
        <v>7510</v>
      </c>
      <c r="AH474" s="161">
        <f t="shared" si="368"/>
        <v>-11.419104970122607</v>
      </c>
      <c r="AI474" s="161">
        <f t="shared" si="369"/>
        <v>-11.779158965856263</v>
      </c>
      <c r="AJ474" s="161">
        <f t="shared" si="370"/>
        <v>-12.258867574051161</v>
      </c>
      <c r="AK474" s="161">
        <f t="shared" si="371"/>
        <v>-12.845178095178261</v>
      </c>
      <c r="AL474" s="161">
        <f t="shared" si="372"/>
        <v>-13.445646682866666</v>
      </c>
      <c r="AM474" s="161">
        <f t="shared" si="373"/>
        <v>-14.190901298507617</v>
      </c>
      <c r="AN474" s="81"/>
      <c r="AO474" s="81"/>
      <c r="AP474" s="95">
        <v>7510</v>
      </c>
      <c r="AQ474" s="94">
        <f t="shared" si="355"/>
        <v>130.08898523912072</v>
      </c>
      <c r="AR474" s="94">
        <f t="shared" si="356"/>
        <v>225.1432401128059</v>
      </c>
      <c r="AS474" s="94">
        <f t="shared" si="357"/>
        <v>351.78631267625906</v>
      </c>
      <c r="AT474" s="94">
        <f t="shared" si="358"/>
        <v>506.57229025381315</v>
      </c>
      <c r="AU474" s="94">
        <f t="shared" si="359"/>
        <v>665.09599740355236</v>
      </c>
      <c r="AV474" s="94">
        <f t="shared" si="360"/>
        <v>861.8432159327632</v>
      </c>
      <c r="AW474" s="81"/>
      <c r="AX474" s="95">
        <v>7510</v>
      </c>
      <c r="AY474" s="99">
        <f>'Max limit'!AX474*Input!PrimaryDrive_ratio*Input!Gear1_ratio*Input!FinalDrive_ratio</f>
        <v>662.78482328482335</v>
      </c>
      <c r="AZ474" s="99">
        <f t="shared" si="374"/>
        <v>11.046413721413723</v>
      </c>
      <c r="BA474" s="99">
        <f>AZ474*Input!$N$23</f>
        <v>25992.189393659042</v>
      </c>
      <c r="BB474" s="97">
        <f t="shared" si="361"/>
        <v>25.992189393659043</v>
      </c>
      <c r="BC474" s="95">
        <v>7510</v>
      </c>
      <c r="BD474" s="99">
        <f>'Max limit'!AX474*Input!PrimaryDrive_ratio*Input!Gear2_ratio*Input!FinalDrive_ratio</f>
        <v>871.93025641025633</v>
      </c>
      <c r="BE474" s="99">
        <f t="shared" si="375"/>
        <v>14.532170940170939</v>
      </c>
      <c r="BF474" s="99">
        <f>BE474*Input!$N$23</f>
        <v>34194.169157880337</v>
      </c>
      <c r="BG474" s="100">
        <f t="shared" si="376"/>
        <v>34.194169157880339</v>
      </c>
      <c r="BH474" s="95">
        <v>7510</v>
      </c>
      <c r="BI474" s="99">
        <f>'Max limit'!AX474*Input!PrimaryDrive_ratio*Input!Gear3_ratio*Input!FinalDrive_ratio</f>
        <v>1089.9128205128204</v>
      </c>
      <c r="BJ474" s="99">
        <f t="shared" si="377"/>
        <v>18.165213675213675</v>
      </c>
      <c r="BK474" s="99">
        <f>BJ474*Input!$N$23</f>
        <v>42742.711447350419</v>
      </c>
      <c r="BL474" s="100">
        <f t="shared" si="378"/>
        <v>42.742711447350416</v>
      </c>
      <c r="BM474" s="95">
        <v>7510</v>
      </c>
      <c r="BN474" s="99">
        <f>'Max limit'!AX474*Input!PrimaryDrive_ratio*Input!Gear4_ratio*Input!FinalDrive_ratio</f>
        <v>1307.8953846153847</v>
      </c>
      <c r="BO474" s="99">
        <f t="shared" si="379"/>
        <v>21.79825641025641</v>
      </c>
      <c r="BP474" s="99">
        <f>BO474*Input!$N$23</f>
        <v>51291.253736820501</v>
      </c>
      <c r="BQ474" s="100">
        <f t="shared" si="380"/>
        <v>51.291253736820501</v>
      </c>
      <c r="BR474" s="95">
        <v>7510</v>
      </c>
      <c r="BS474" s="99">
        <f>'Max limit'!AX474*Input!PrimaryDrive_ratio*Input!Gear5_ratio*Input!FinalDrive_ratio</f>
        <v>1498.6301282051281</v>
      </c>
      <c r="BT474" s="99">
        <f t="shared" si="381"/>
        <v>24.977168803418802</v>
      </c>
      <c r="BU474" s="99">
        <f>BT474*Input!$N$23</f>
        <v>58771.228240106822</v>
      </c>
      <c r="BV474" s="100">
        <f t="shared" si="382"/>
        <v>58.771228240106822</v>
      </c>
      <c r="BW474" s="95">
        <v>7510</v>
      </c>
      <c r="BX474" s="99">
        <f>'Max limit'!AX474*Input!PrimaryDrive_ratio*Input!Gear6_ratio*Input!FinalDrive_ratio</f>
        <v>1705.9505016722408</v>
      </c>
      <c r="BY474" s="99">
        <f t="shared" si="383"/>
        <v>28.432508361204011</v>
      </c>
      <c r="BZ474" s="99">
        <f>BY474*Input!$N$23</f>
        <v>66901.635308896308</v>
      </c>
      <c r="CA474" s="100">
        <f t="shared" si="384"/>
        <v>66.901635308896303</v>
      </c>
      <c r="CC474" s="95">
        <v>7510</v>
      </c>
      <c r="CD474" s="94">
        <f t="shared" si="385"/>
        <v>26</v>
      </c>
      <c r="CE474" s="94">
        <f t="shared" si="386"/>
        <v>34</v>
      </c>
      <c r="CF474" s="94">
        <f t="shared" si="387"/>
        <v>42.5</v>
      </c>
      <c r="CG474" s="94">
        <f t="shared" si="388"/>
        <v>51.5</v>
      </c>
      <c r="CH474" s="94">
        <f t="shared" si="389"/>
        <v>59</v>
      </c>
      <c r="CI474" s="94">
        <f t="shared" si="390"/>
        <v>67</v>
      </c>
      <c r="CK474" s="95">
        <v>7510</v>
      </c>
      <c r="CL474" s="162">
        <f t="shared" si="391"/>
        <v>11.046413721413723</v>
      </c>
      <c r="CM474" s="162">
        <f t="shared" si="392"/>
        <v>14.532170940170939</v>
      </c>
      <c r="CN474" s="162">
        <f t="shared" si="393"/>
        <v>18.165213675213675</v>
      </c>
      <c r="CO474" s="162">
        <f t="shared" si="394"/>
        <v>21.79825641025641</v>
      </c>
      <c r="CP474" s="162">
        <f t="shared" si="395"/>
        <v>24.977168803418802</v>
      </c>
      <c r="CQ474" s="162">
        <f t="shared" si="396"/>
        <v>28.432508361204011</v>
      </c>
    </row>
    <row r="475" spans="1:95" ht="19.5" thickTop="1" thickBot="1">
      <c r="A475" s="70">
        <v>7560</v>
      </c>
      <c r="B475" s="70">
        <v>123.818</v>
      </c>
      <c r="C475" s="70">
        <v>115.027</v>
      </c>
      <c r="D475" s="70">
        <v>116.164</v>
      </c>
      <c r="E475" s="70">
        <v>6.2130000000000001</v>
      </c>
      <c r="G475" s="92">
        <v>1</v>
      </c>
      <c r="H475" s="93">
        <f t="shared" si="397"/>
        <v>19.122997711670482</v>
      </c>
      <c r="O475" s="95">
        <v>7520</v>
      </c>
      <c r="P475" s="94">
        <f t="shared" si="349"/>
        <v>12.796881140902688</v>
      </c>
      <c r="Q475" s="94">
        <f t="shared" si="350"/>
        <v>12.930387110821879</v>
      </c>
      <c r="R475" s="94">
        <f t="shared" si="351"/>
        <v>12.845773142629481</v>
      </c>
      <c r="S475" s="94">
        <f t="shared" si="352"/>
        <v>12.424291269147055</v>
      </c>
      <c r="T475" s="94">
        <f t="shared" si="353"/>
        <v>11.981859920011608</v>
      </c>
      <c r="U475" s="94">
        <f t="shared" si="354"/>
        <v>11.289970441874651</v>
      </c>
      <c r="V475" s="82"/>
      <c r="W475" s="95">
        <v>7520</v>
      </c>
      <c r="X475" s="161">
        <f t="shared" si="362"/>
        <v>8.9164694021703799</v>
      </c>
      <c r="Y475" s="161">
        <f t="shared" si="363"/>
        <v>8.912615664523825</v>
      </c>
      <c r="Z475" s="161">
        <f t="shared" si="364"/>
        <v>8.7184261114323895</v>
      </c>
      <c r="AA475" s="161">
        <f t="shared" si="365"/>
        <v>8.2590786688564126</v>
      </c>
      <c r="AB475" s="161">
        <f t="shared" si="366"/>
        <v>7.7780805363849401</v>
      </c>
      <c r="AC475" s="161">
        <f t="shared" si="367"/>
        <v>7.086191058247981</v>
      </c>
      <c r="AD475" s="82"/>
      <c r="AE475" s="82"/>
      <c r="AF475" s="82"/>
      <c r="AG475" s="95">
        <v>7520</v>
      </c>
      <c r="AH475" s="161">
        <f t="shared" si="368"/>
        <v>-11.420418124257989</v>
      </c>
      <c r="AI475" s="161">
        <f t="shared" si="369"/>
        <v>-11.78143162388541</v>
      </c>
      <c r="AJ475" s="161">
        <f t="shared" si="370"/>
        <v>-12.262418602221704</v>
      </c>
      <c r="AK475" s="161">
        <f t="shared" si="371"/>
        <v>-12.850291575743841</v>
      </c>
      <c r="AL475" s="161">
        <f t="shared" si="372"/>
        <v>-13.452360345501596</v>
      </c>
      <c r="AM475" s="161">
        <f t="shared" si="373"/>
        <v>-14.199600981889512</v>
      </c>
      <c r="AN475" s="81"/>
      <c r="AO475" s="81"/>
      <c r="AP475" s="95">
        <v>7520</v>
      </c>
      <c r="AQ475" s="94">
        <f t="shared" si="355"/>
        <v>130.43565793086128</v>
      </c>
      <c r="AR475" s="94">
        <f t="shared" si="356"/>
        <v>225.74322183250064</v>
      </c>
      <c r="AS475" s="94">
        <f t="shared" si="357"/>
        <v>352.72378411328202</v>
      </c>
      <c r="AT475" s="94">
        <f t="shared" si="358"/>
        <v>507.92224912312651</v>
      </c>
      <c r="AU475" s="94">
        <f t="shared" si="359"/>
        <v>666.86840433917382</v>
      </c>
      <c r="AV475" s="94">
        <f t="shared" si="360"/>
        <v>864.13993234558359</v>
      </c>
      <c r="AW475" s="81"/>
      <c r="AX475" s="95">
        <v>7520</v>
      </c>
      <c r="AY475" s="99">
        <f>'Max limit'!AX475*Input!PrimaryDrive_ratio*Input!Gear1_ratio*Input!FinalDrive_ratio</f>
        <v>663.66735966735973</v>
      </c>
      <c r="AZ475" s="99">
        <f t="shared" si="374"/>
        <v>11.061122661122662</v>
      </c>
      <c r="BA475" s="99">
        <f>AZ475*Input!$N$23</f>
        <v>26026.799499376295</v>
      </c>
      <c r="BB475" s="97">
        <f t="shared" si="361"/>
        <v>26.026799499376295</v>
      </c>
      <c r="BC475" s="95">
        <v>7520</v>
      </c>
      <c r="BD475" s="99">
        <f>'Max limit'!AX475*Input!PrimaryDrive_ratio*Input!Gear2_ratio*Input!FinalDrive_ratio</f>
        <v>873.09128205128206</v>
      </c>
      <c r="BE475" s="99">
        <f t="shared" si="375"/>
        <v>14.551521367521367</v>
      </c>
      <c r="BF475" s="99">
        <f>BE475*Input!$N$23</f>
        <v>34239.700674735039</v>
      </c>
      <c r="BG475" s="100">
        <f t="shared" si="376"/>
        <v>34.23970067473504</v>
      </c>
      <c r="BH475" s="95">
        <v>7520</v>
      </c>
      <c r="BI475" s="99">
        <f>'Max limit'!AX475*Input!PrimaryDrive_ratio*Input!Gear3_ratio*Input!FinalDrive_ratio</f>
        <v>1091.3641025641025</v>
      </c>
      <c r="BJ475" s="99">
        <f t="shared" si="377"/>
        <v>18.189401709401707</v>
      </c>
      <c r="BK475" s="99">
        <f>BJ475*Input!$N$23</f>
        <v>42799.625843418791</v>
      </c>
      <c r="BL475" s="100">
        <f t="shared" si="378"/>
        <v>42.799625843418788</v>
      </c>
      <c r="BM475" s="95">
        <v>7520</v>
      </c>
      <c r="BN475" s="99">
        <f>'Max limit'!AX475*Input!PrimaryDrive_ratio*Input!Gear4_ratio*Input!FinalDrive_ratio</f>
        <v>1309.6369230769233</v>
      </c>
      <c r="BO475" s="99">
        <f t="shared" si="379"/>
        <v>21.827282051282054</v>
      </c>
      <c r="BP475" s="99">
        <f>BO475*Input!$N$23</f>
        <v>51359.551012102565</v>
      </c>
      <c r="BQ475" s="100">
        <f t="shared" si="380"/>
        <v>51.359551012102564</v>
      </c>
      <c r="BR475" s="95">
        <v>7520</v>
      </c>
      <c r="BS475" s="99">
        <f>'Max limit'!AX475*Input!PrimaryDrive_ratio*Input!Gear5_ratio*Input!FinalDrive_ratio</f>
        <v>1500.6256410256408</v>
      </c>
      <c r="BT475" s="99">
        <f t="shared" si="381"/>
        <v>25.010427350427346</v>
      </c>
      <c r="BU475" s="99">
        <f>BT475*Input!$N$23</f>
        <v>58849.485534700834</v>
      </c>
      <c r="BV475" s="100">
        <f t="shared" si="382"/>
        <v>58.849485534700833</v>
      </c>
      <c r="BW475" s="95">
        <v>7520</v>
      </c>
      <c r="BX475" s="99">
        <f>'Max limit'!AX475*Input!PrimaryDrive_ratio*Input!Gear6_ratio*Input!FinalDrive_ratio</f>
        <v>1708.2220735785954</v>
      </c>
      <c r="BY475" s="99">
        <f t="shared" si="383"/>
        <v>28.47036789297659</v>
      </c>
      <c r="BZ475" s="99">
        <f>BY475*Input!$N$23</f>
        <v>66990.718711438123</v>
      </c>
      <c r="CA475" s="100">
        <f t="shared" si="384"/>
        <v>66.99071871143812</v>
      </c>
      <c r="CC475" s="95">
        <v>7520</v>
      </c>
      <c r="CD475" s="94">
        <f t="shared" si="385"/>
        <v>26</v>
      </c>
      <c r="CE475" s="94">
        <f t="shared" si="386"/>
        <v>34</v>
      </c>
      <c r="CF475" s="94">
        <f t="shared" si="387"/>
        <v>43</v>
      </c>
      <c r="CG475" s="94">
        <f t="shared" si="388"/>
        <v>51.5</v>
      </c>
      <c r="CH475" s="94">
        <f t="shared" si="389"/>
        <v>59</v>
      </c>
      <c r="CI475" s="94">
        <f t="shared" si="390"/>
        <v>67</v>
      </c>
      <c r="CK475" s="95">
        <v>7520</v>
      </c>
      <c r="CL475" s="162">
        <f t="shared" si="391"/>
        <v>11.061122661122662</v>
      </c>
      <c r="CM475" s="162">
        <f t="shared" si="392"/>
        <v>14.551521367521367</v>
      </c>
      <c r="CN475" s="162">
        <f t="shared" si="393"/>
        <v>18.189401709401707</v>
      </c>
      <c r="CO475" s="162">
        <f t="shared" si="394"/>
        <v>21.827282051282054</v>
      </c>
      <c r="CP475" s="162">
        <f t="shared" si="395"/>
        <v>25.010427350427346</v>
      </c>
      <c r="CQ475" s="162">
        <f t="shared" si="396"/>
        <v>28.47036789297659</v>
      </c>
    </row>
    <row r="476" spans="1:95" ht="19.5" thickTop="1" thickBot="1">
      <c r="A476" s="70">
        <v>7570</v>
      </c>
      <c r="B476" s="70">
        <v>124.267</v>
      </c>
      <c r="C476" s="70">
        <v>115.292</v>
      </c>
      <c r="D476" s="70">
        <v>116.595</v>
      </c>
      <c r="E476" s="70">
        <v>6.226</v>
      </c>
      <c r="G476" s="92">
        <v>1</v>
      </c>
      <c r="H476" s="93">
        <f t="shared" si="397"/>
        <v>19.168192219679636</v>
      </c>
      <c r="O476" s="95">
        <v>7530</v>
      </c>
      <c r="P476" s="94">
        <f t="shared" si="349"/>
        <v>12.795757293455846</v>
      </c>
      <c r="Q476" s="94">
        <f t="shared" si="350"/>
        <v>12.928373232776279</v>
      </c>
      <c r="R476" s="94">
        <f t="shared" si="351"/>
        <v>12.842540639516516</v>
      </c>
      <c r="S476" s="94">
        <f t="shared" si="352"/>
        <v>12.419593760036104</v>
      </c>
      <c r="T476" s="94">
        <f t="shared" si="353"/>
        <v>11.975635293791473</v>
      </c>
      <c r="U476" s="94">
        <f t="shared" si="354"/>
        <v>11.281904460571978</v>
      </c>
      <c r="V476" s="82"/>
      <c r="W476" s="95">
        <v>7530</v>
      </c>
      <c r="X476" s="161">
        <f t="shared" si="362"/>
        <v>8.915345554723535</v>
      </c>
      <c r="Y476" s="161">
        <f t="shared" si="363"/>
        <v>8.9106017864782263</v>
      </c>
      <c r="Z476" s="161">
        <f t="shared" si="364"/>
        <v>8.7151936083194226</v>
      </c>
      <c r="AA476" s="161">
        <f t="shared" si="365"/>
        <v>8.2543811597454617</v>
      </c>
      <c r="AB476" s="161">
        <f t="shared" si="366"/>
        <v>7.7718559101648044</v>
      </c>
      <c r="AC476" s="161">
        <f t="shared" si="367"/>
        <v>7.0781250769453079</v>
      </c>
      <c r="AD476" s="82"/>
      <c r="AE476" s="82"/>
      <c r="AF476" s="82"/>
      <c r="AG476" s="95">
        <v>7530</v>
      </c>
      <c r="AH476" s="161">
        <f t="shared" si="368"/>
        <v>-11.421733025770795</v>
      </c>
      <c r="AI476" s="161">
        <f t="shared" si="369"/>
        <v>-11.783707306076938</v>
      </c>
      <c r="AJ476" s="161">
        <f t="shared" si="370"/>
        <v>-12.265974355645966</v>
      </c>
      <c r="AK476" s="161">
        <f t="shared" si="371"/>
        <v>-12.855411860674776</v>
      </c>
      <c r="AL476" s="161">
        <f t="shared" si="372"/>
        <v>-13.459082941819343</v>
      </c>
      <c r="AM476" s="161">
        <f t="shared" si="373"/>
        <v>-14.208312241696399</v>
      </c>
      <c r="AN476" s="81"/>
      <c r="AO476" s="81"/>
      <c r="AP476" s="95">
        <v>7530</v>
      </c>
      <c r="AQ476" s="94">
        <f t="shared" si="355"/>
        <v>130.78279193024233</v>
      </c>
      <c r="AR476" s="94">
        <f t="shared" si="356"/>
        <v>226.34400193106379</v>
      </c>
      <c r="AS476" s="94">
        <f t="shared" si="357"/>
        <v>353.66250301728729</v>
      </c>
      <c r="AT476" s="94">
        <f t="shared" si="358"/>
        <v>509.27400434489346</v>
      </c>
      <c r="AU476" s="94">
        <f t="shared" si="359"/>
        <v>668.64316976705879</v>
      </c>
      <c r="AV476" s="94">
        <f t="shared" si="360"/>
        <v>866.43970493460176</v>
      </c>
      <c r="AW476" s="81"/>
      <c r="AX476" s="95">
        <v>7530</v>
      </c>
      <c r="AY476" s="99">
        <f>'Max limit'!AX476*Input!PrimaryDrive_ratio*Input!Gear1_ratio*Input!FinalDrive_ratio</f>
        <v>664.54989604989612</v>
      </c>
      <c r="AZ476" s="99">
        <f t="shared" si="374"/>
        <v>11.075831600831602</v>
      </c>
      <c r="BA476" s="99">
        <f>AZ476*Input!$N$23</f>
        <v>26061.409605093555</v>
      </c>
      <c r="BB476" s="97">
        <f t="shared" si="361"/>
        <v>26.061409605093555</v>
      </c>
      <c r="BC476" s="95">
        <v>7530</v>
      </c>
      <c r="BD476" s="99">
        <f>'Max limit'!AX476*Input!PrimaryDrive_ratio*Input!Gear2_ratio*Input!FinalDrive_ratio</f>
        <v>874.25230769230757</v>
      </c>
      <c r="BE476" s="99">
        <f t="shared" si="375"/>
        <v>14.570871794871794</v>
      </c>
      <c r="BF476" s="99">
        <f>BE476*Input!$N$23</f>
        <v>34285.232191589734</v>
      </c>
      <c r="BG476" s="100">
        <f t="shared" si="376"/>
        <v>34.285232191589735</v>
      </c>
      <c r="BH476" s="95">
        <v>7530</v>
      </c>
      <c r="BI476" s="99">
        <f>'Max limit'!AX476*Input!PrimaryDrive_ratio*Input!Gear3_ratio*Input!FinalDrive_ratio</f>
        <v>1092.8153846153846</v>
      </c>
      <c r="BJ476" s="99">
        <f t="shared" si="377"/>
        <v>18.213589743589743</v>
      </c>
      <c r="BK476" s="99">
        <f>BJ476*Input!$N$23</f>
        <v>42856.540239487171</v>
      </c>
      <c r="BL476" s="100">
        <f t="shared" si="378"/>
        <v>42.856540239487174</v>
      </c>
      <c r="BM476" s="95">
        <v>7530</v>
      </c>
      <c r="BN476" s="99">
        <f>'Max limit'!AX476*Input!PrimaryDrive_ratio*Input!Gear4_ratio*Input!FinalDrive_ratio</f>
        <v>1311.3784615384616</v>
      </c>
      <c r="BO476" s="99">
        <f t="shared" si="379"/>
        <v>21.856307692307691</v>
      </c>
      <c r="BP476" s="99">
        <f>BO476*Input!$N$23</f>
        <v>51427.848287384601</v>
      </c>
      <c r="BQ476" s="100">
        <f t="shared" si="380"/>
        <v>51.427848287384599</v>
      </c>
      <c r="BR476" s="95">
        <v>7530</v>
      </c>
      <c r="BS476" s="99">
        <f>'Max limit'!AX476*Input!PrimaryDrive_ratio*Input!Gear5_ratio*Input!FinalDrive_ratio</f>
        <v>1502.6211538461537</v>
      </c>
      <c r="BT476" s="99">
        <f t="shared" si="381"/>
        <v>25.043685897435896</v>
      </c>
      <c r="BU476" s="99">
        <f>BT476*Input!$N$23</f>
        <v>58927.742829294861</v>
      </c>
      <c r="BV476" s="100">
        <f t="shared" si="382"/>
        <v>58.927742829294864</v>
      </c>
      <c r="BW476" s="95">
        <v>7530</v>
      </c>
      <c r="BX476" s="99">
        <f>'Max limit'!AX476*Input!PrimaryDrive_ratio*Input!Gear6_ratio*Input!FinalDrive_ratio</f>
        <v>1710.4936454849496</v>
      </c>
      <c r="BY476" s="99">
        <f t="shared" si="383"/>
        <v>28.508227424749162</v>
      </c>
      <c r="BZ476" s="99">
        <f>BY476*Input!$N$23</f>
        <v>67079.802113979924</v>
      </c>
      <c r="CA476" s="100">
        <f t="shared" si="384"/>
        <v>67.079802113979923</v>
      </c>
      <c r="CC476" s="95">
        <v>7530</v>
      </c>
      <c r="CD476" s="94">
        <f t="shared" si="385"/>
        <v>26</v>
      </c>
      <c r="CE476" s="94">
        <f t="shared" si="386"/>
        <v>34.5</v>
      </c>
      <c r="CF476" s="94">
        <f t="shared" si="387"/>
        <v>43</v>
      </c>
      <c r="CG476" s="94">
        <f t="shared" si="388"/>
        <v>51.5</v>
      </c>
      <c r="CH476" s="94">
        <f t="shared" si="389"/>
        <v>59</v>
      </c>
      <c r="CI476" s="94">
        <f t="shared" si="390"/>
        <v>67</v>
      </c>
      <c r="CK476" s="95">
        <v>7530</v>
      </c>
      <c r="CL476" s="162">
        <f t="shared" si="391"/>
        <v>11.075831600831602</v>
      </c>
      <c r="CM476" s="162">
        <f t="shared" si="392"/>
        <v>14.570871794871794</v>
      </c>
      <c r="CN476" s="162">
        <f t="shared" si="393"/>
        <v>18.213589743589743</v>
      </c>
      <c r="CO476" s="162">
        <f t="shared" si="394"/>
        <v>21.856307692307691</v>
      </c>
      <c r="CP476" s="162">
        <f t="shared" si="395"/>
        <v>25.043685897435896</v>
      </c>
      <c r="CQ476" s="162">
        <f t="shared" si="396"/>
        <v>28.508227424749162</v>
      </c>
    </row>
    <row r="477" spans="1:95" ht="19.5" thickTop="1" thickBot="1">
      <c r="A477" s="70">
        <v>7580</v>
      </c>
      <c r="B477" s="70">
        <v>124.72</v>
      </c>
      <c r="C477" s="70">
        <v>115.56</v>
      </c>
      <c r="D477" s="70">
        <v>117.03</v>
      </c>
      <c r="E477" s="70">
        <v>6.2389999999999999</v>
      </c>
      <c r="G477" s="92">
        <v>1</v>
      </c>
      <c r="H477" s="93">
        <f t="shared" si="397"/>
        <v>19.213386727688786</v>
      </c>
      <c r="O477" s="95">
        <v>7540</v>
      </c>
      <c r="P477" s="94">
        <f t="shared" si="349"/>
        <v>12.794631952524023</v>
      </c>
      <c r="Q477" s="94">
        <f t="shared" si="350"/>
        <v>12.926356678480786</v>
      </c>
      <c r="R477" s="94">
        <f t="shared" si="351"/>
        <v>12.839303840718351</v>
      </c>
      <c r="S477" s="94">
        <f t="shared" si="352"/>
        <v>12.414890008388127</v>
      </c>
      <c r="T477" s="94">
        <f t="shared" si="353"/>
        <v>11.969402395642808</v>
      </c>
      <c r="U477" s="94">
        <f t="shared" si="354"/>
        <v>11.273827760357275</v>
      </c>
      <c r="V477" s="82"/>
      <c r="W477" s="95">
        <v>7540</v>
      </c>
      <c r="X477" s="161">
        <f t="shared" si="362"/>
        <v>8.9142202137917135</v>
      </c>
      <c r="Y477" s="161">
        <f t="shared" si="363"/>
        <v>8.9085852321827321</v>
      </c>
      <c r="Z477" s="161">
        <f t="shared" si="364"/>
        <v>8.7119568095212578</v>
      </c>
      <c r="AA477" s="161">
        <f t="shared" si="365"/>
        <v>8.2496774080974866</v>
      </c>
      <c r="AB477" s="161">
        <f t="shared" si="366"/>
        <v>7.7656230120161389</v>
      </c>
      <c r="AC477" s="161">
        <f t="shared" si="367"/>
        <v>7.0700483767306057</v>
      </c>
      <c r="AD477" s="82"/>
      <c r="AE477" s="82"/>
      <c r="AF477" s="82"/>
      <c r="AG477" s="95">
        <v>7540</v>
      </c>
      <c r="AH477" s="161">
        <f t="shared" si="368"/>
        <v>-11.423049674661026</v>
      </c>
      <c r="AI477" s="161">
        <f t="shared" si="369"/>
        <v>-11.785986012430845</v>
      </c>
      <c r="AJ477" s="161">
        <f t="shared" si="370"/>
        <v>-12.269534834323945</v>
      </c>
      <c r="AK477" s="161">
        <f t="shared" si="371"/>
        <v>-12.860538949971071</v>
      </c>
      <c r="AL477" s="161">
        <f t="shared" si="372"/>
        <v>-13.4658144718199</v>
      </c>
      <c r="AM477" s="161">
        <f t="shared" si="373"/>
        <v>-14.217035077928278</v>
      </c>
      <c r="AN477" s="81"/>
      <c r="AO477" s="81"/>
      <c r="AP477" s="95">
        <v>7540</v>
      </c>
      <c r="AQ477" s="94">
        <f t="shared" si="355"/>
        <v>131.13038723726362</v>
      </c>
      <c r="AR477" s="94">
        <f t="shared" si="356"/>
        <v>226.94558040849557</v>
      </c>
      <c r="AS477" s="94">
        <f t="shared" si="357"/>
        <v>354.60246938827424</v>
      </c>
      <c r="AT477" s="94">
        <f t="shared" si="358"/>
        <v>510.62755591911508</v>
      </c>
      <c r="AU477" s="94">
        <f t="shared" si="359"/>
        <v>670.42029368720614</v>
      </c>
      <c r="AV477" s="94">
        <f t="shared" si="360"/>
        <v>868.74253369981784</v>
      </c>
      <c r="AW477" s="81"/>
      <c r="AX477" s="95">
        <v>7540</v>
      </c>
      <c r="AY477" s="99">
        <f>'Max limit'!AX477*Input!PrimaryDrive_ratio*Input!Gear1_ratio*Input!FinalDrive_ratio</f>
        <v>665.43243243243239</v>
      </c>
      <c r="AZ477" s="99">
        <f t="shared" si="374"/>
        <v>11.090540540540539</v>
      </c>
      <c r="BA477" s="99">
        <f>AZ477*Input!$N$23</f>
        <v>26096.019710810804</v>
      </c>
      <c r="BB477" s="97">
        <f t="shared" si="361"/>
        <v>26.096019710810804</v>
      </c>
      <c r="BC477" s="95">
        <v>7540</v>
      </c>
      <c r="BD477" s="99">
        <f>'Max limit'!AX477*Input!PrimaryDrive_ratio*Input!Gear2_ratio*Input!FinalDrive_ratio</f>
        <v>875.4133333333333</v>
      </c>
      <c r="BE477" s="99">
        <f t="shared" si="375"/>
        <v>14.590222222222222</v>
      </c>
      <c r="BF477" s="99">
        <f>BE477*Input!$N$23</f>
        <v>34330.763708444436</v>
      </c>
      <c r="BG477" s="100">
        <f t="shared" si="376"/>
        <v>34.330763708444437</v>
      </c>
      <c r="BH477" s="95">
        <v>7540</v>
      </c>
      <c r="BI477" s="99">
        <f>'Max limit'!AX477*Input!PrimaryDrive_ratio*Input!Gear3_ratio*Input!FinalDrive_ratio</f>
        <v>1094.2666666666664</v>
      </c>
      <c r="BJ477" s="99">
        <f t="shared" si="377"/>
        <v>18.237777777777772</v>
      </c>
      <c r="BK477" s="99">
        <f>BJ477*Input!$N$23</f>
        <v>42913.454635555536</v>
      </c>
      <c r="BL477" s="100">
        <f t="shared" si="378"/>
        <v>42.913454635555539</v>
      </c>
      <c r="BM477" s="95">
        <v>7540</v>
      </c>
      <c r="BN477" s="99">
        <f>'Max limit'!AX477*Input!PrimaryDrive_ratio*Input!Gear4_ratio*Input!FinalDrive_ratio</f>
        <v>1313.12</v>
      </c>
      <c r="BO477" s="99">
        <f t="shared" si="379"/>
        <v>21.885333333333332</v>
      </c>
      <c r="BP477" s="99">
        <f>BO477*Input!$N$23</f>
        <v>51496.145562666657</v>
      </c>
      <c r="BQ477" s="100">
        <f t="shared" si="380"/>
        <v>51.496145562666655</v>
      </c>
      <c r="BR477" s="95">
        <v>7540</v>
      </c>
      <c r="BS477" s="99">
        <f>'Max limit'!AX477*Input!PrimaryDrive_ratio*Input!Gear5_ratio*Input!FinalDrive_ratio</f>
        <v>1504.6166666666666</v>
      </c>
      <c r="BT477" s="99">
        <f t="shared" si="381"/>
        <v>25.076944444444443</v>
      </c>
      <c r="BU477" s="99">
        <f>BT477*Input!$N$23</f>
        <v>59006.000123888873</v>
      </c>
      <c r="BV477" s="100">
        <f t="shared" si="382"/>
        <v>59.006000123888874</v>
      </c>
      <c r="BW477" s="95">
        <v>7540</v>
      </c>
      <c r="BX477" s="99">
        <f>'Max limit'!AX477*Input!PrimaryDrive_ratio*Input!Gear6_ratio*Input!FinalDrive_ratio</f>
        <v>1712.7652173913043</v>
      </c>
      <c r="BY477" s="99">
        <f t="shared" si="383"/>
        <v>28.546086956521737</v>
      </c>
      <c r="BZ477" s="99">
        <f>BY477*Input!$N$23</f>
        <v>67168.885516521725</v>
      </c>
      <c r="CA477" s="100">
        <f t="shared" si="384"/>
        <v>67.168885516521726</v>
      </c>
      <c r="CC477" s="95">
        <v>7540</v>
      </c>
      <c r="CD477" s="94">
        <f t="shared" si="385"/>
        <v>26</v>
      </c>
      <c r="CE477" s="94">
        <f t="shared" si="386"/>
        <v>34.5</v>
      </c>
      <c r="CF477" s="94">
        <f t="shared" si="387"/>
        <v>43</v>
      </c>
      <c r="CG477" s="94">
        <f t="shared" si="388"/>
        <v>51.5</v>
      </c>
      <c r="CH477" s="94">
        <f t="shared" si="389"/>
        <v>59</v>
      </c>
      <c r="CI477" s="94">
        <f t="shared" si="390"/>
        <v>67</v>
      </c>
      <c r="CK477" s="95">
        <v>7540</v>
      </c>
      <c r="CL477" s="162">
        <f t="shared" si="391"/>
        <v>11.090540540540539</v>
      </c>
      <c r="CM477" s="162">
        <f t="shared" si="392"/>
        <v>14.590222222222222</v>
      </c>
      <c r="CN477" s="162">
        <f t="shared" si="393"/>
        <v>18.237777777777772</v>
      </c>
      <c r="CO477" s="162">
        <f t="shared" si="394"/>
        <v>21.885333333333332</v>
      </c>
      <c r="CP477" s="162">
        <f t="shared" si="395"/>
        <v>25.076944444444443</v>
      </c>
      <c r="CQ477" s="162">
        <f t="shared" si="396"/>
        <v>28.546086956521737</v>
      </c>
    </row>
    <row r="478" spans="1:95" ht="19.5" thickTop="1" thickBot="1">
      <c r="A478" s="70">
        <v>7590</v>
      </c>
      <c r="B478" s="70">
        <v>125.173</v>
      </c>
      <c r="C478" s="70">
        <v>115.82599999999999</v>
      </c>
      <c r="D478" s="70">
        <v>117.464</v>
      </c>
      <c r="E478" s="70">
        <v>6.2519999999999998</v>
      </c>
      <c r="G478" s="92">
        <v>1</v>
      </c>
      <c r="H478" s="93">
        <f t="shared" si="397"/>
        <v>19.258581235697939</v>
      </c>
      <c r="O478" s="95">
        <v>7550</v>
      </c>
      <c r="P478" s="94">
        <f t="shared" si="349"/>
        <v>12.793505118107221</v>
      </c>
      <c r="Q478" s="94">
        <f t="shared" si="350"/>
        <v>12.924337447935397</v>
      </c>
      <c r="R478" s="94">
        <f t="shared" si="351"/>
        <v>12.836062746234987</v>
      </c>
      <c r="S478" s="94">
        <f t="shared" si="352"/>
        <v>12.41018001420313</v>
      </c>
      <c r="T478" s="94">
        <f t="shared" si="353"/>
        <v>11.963161225565612</v>
      </c>
      <c r="U478" s="94">
        <f t="shared" si="354"/>
        <v>11.265740341230542</v>
      </c>
      <c r="V478" s="82"/>
      <c r="W478" s="95">
        <v>7550</v>
      </c>
      <c r="X478" s="161">
        <f t="shared" si="362"/>
        <v>8.9130933793749119</v>
      </c>
      <c r="Y478" s="161">
        <f t="shared" si="363"/>
        <v>8.9065660016373442</v>
      </c>
      <c r="Z478" s="161">
        <f t="shared" si="364"/>
        <v>8.7087157150378935</v>
      </c>
      <c r="AA478" s="161">
        <f t="shared" si="365"/>
        <v>8.2449674139124873</v>
      </c>
      <c r="AB478" s="161">
        <f t="shared" si="366"/>
        <v>7.759381841938942</v>
      </c>
      <c r="AC478" s="161">
        <f t="shared" si="367"/>
        <v>7.0619609576038718</v>
      </c>
      <c r="AD478" s="82"/>
      <c r="AE478" s="82"/>
      <c r="AF478" s="82"/>
      <c r="AG478" s="95">
        <v>7550</v>
      </c>
      <c r="AH478" s="161">
        <f t="shared" si="368"/>
        <v>-11.424368070928685</v>
      </c>
      <c r="AI478" s="161">
        <f t="shared" si="369"/>
        <v>-11.788267742947134</v>
      </c>
      <c r="AJ478" s="161">
        <f t="shared" si="370"/>
        <v>-12.273100038255649</v>
      </c>
      <c r="AK478" s="161">
        <f t="shared" si="371"/>
        <v>-12.865672843632719</v>
      </c>
      <c r="AL478" s="161">
        <f t="shared" si="372"/>
        <v>-13.472554935503274</v>
      </c>
      <c r="AM478" s="161">
        <f t="shared" si="373"/>
        <v>-14.225769490585149</v>
      </c>
      <c r="AN478" s="81"/>
      <c r="AO478" s="81"/>
      <c r="AP478" s="95">
        <v>7550</v>
      </c>
      <c r="AQ478" s="94">
        <f t="shared" si="355"/>
        <v>131.47844385192536</v>
      </c>
      <c r="AR478" s="94">
        <f t="shared" si="356"/>
        <v>227.5479572647958</v>
      </c>
      <c r="AS478" s="94">
        <f t="shared" si="357"/>
        <v>355.5436832262435</v>
      </c>
      <c r="AT478" s="94">
        <f t="shared" si="358"/>
        <v>511.98290384579042</v>
      </c>
      <c r="AU478" s="94">
        <f t="shared" si="359"/>
        <v>672.19977609961654</v>
      </c>
      <c r="AV478" s="94">
        <f t="shared" si="360"/>
        <v>871.04841864123182</v>
      </c>
      <c r="AW478" s="81"/>
      <c r="AX478" s="95">
        <v>7550</v>
      </c>
      <c r="AY478" s="99">
        <f>'Max limit'!AX478*Input!PrimaryDrive_ratio*Input!Gear1_ratio*Input!FinalDrive_ratio</f>
        <v>666.31496881496878</v>
      </c>
      <c r="AZ478" s="99">
        <f t="shared" si="374"/>
        <v>11.10524948024948</v>
      </c>
      <c r="BA478" s="99">
        <f>AZ478*Input!$N$23</f>
        <v>26130.62981652806</v>
      </c>
      <c r="BB478" s="97">
        <f t="shared" si="361"/>
        <v>26.13062981652806</v>
      </c>
      <c r="BC478" s="95">
        <v>7550</v>
      </c>
      <c r="BD478" s="99">
        <f>'Max limit'!AX478*Input!PrimaryDrive_ratio*Input!Gear2_ratio*Input!FinalDrive_ratio</f>
        <v>876.5743589743588</v>
      </c>
      <c r="BE478" s="99">
        <f t="shared" si="375"/>
        <v>14.609572649572646</v>
      </c>
      <c r="BF478" s="99">
        <f>BE478*Input!$N$23</f>
        <v>34376.295225299131</v>
      </c>
      <c r="BG478" s="100">
        <f t="shared" si="376"/>
        <v>34.376295225299131</v>
      </c>
      <c r="BH478" s="95">
        <v>7550</v>
      </c>
      <c r="BI478" s="99">
        <f>'Max limit'!AX478*Input!PrimaryDrive_ratio*Input!Gear3_ratio*Input!FinalDrive_ratio</f>
        <v>1095.7179487179485</v>
      </c>
      <c r="BJ478" s="99">
        <f t="shared" si="377"/>
        <v>18.261965811965808</v>
      </c>
      <c r="BK478" s="99">
        <f>BJ478*Input!$N$23</f>
        <v>42970.369031623915</v>
      </c>
      <c r="BL478" s="100">
        <f t="shared" si="378"/>
        <v>42.970369031623918</v>
      </c>
      <c r="BM478" s="95">
        <v>7550</v>
      </c>
      <c r="BN478" s="99">
        <f>'Max limit'!AX478*Input!PrimaryDrive_ratio*Input!Gear4_ratio*Input!FinalDrive_ratio</f>
        <v>1314.8615384615382</v>
      </c>
      <c r="BO478" s="99">
        <f t="shared" si="379"/>
        <v>21.914358974358969</v>
      </c>
      <c r="BP478" s="99">
        <f>BO478*Input!$N$23</f>
        <v>51564.442837948693</v>
      </c>
      <c r="BQ478" s="100">
        <f t="shared" si="380"/>
        <v>51.56444283794869</v>
      </c>
      <c r="BR478" s="95">
        <v>7550</v>
      </c>
      <c r="BS478" s="99">
        <f>'Max limit'!AX478*Input!PrimaryDrive_ratio*Input!Gear5_ratio*Input!FinalDrive_ratio</f>
        <v>1506.6121794871792</v>
      </c>
      <c r="BT478" s="99">
        <f t="shared" si="381"/>
        <v>25.110202991452987</v>
      </c>
      <c r="BU478" s="99">
        <f>BT478*Input!$N$23</f>
        <v>59084.257418482885</v>
      </c>
      <c r="BV478" s="100">
        <f t="shared" si="382"/>
        <v>59.084257418482885</v>
      </c>
      <c r="BW478" s="95">
        <v>7550</v>
      </c>
      <c r="BX478" s="99">
        <f>'Max limit'!AX478*Input!PrimaryDrive_ratio*Input!Gear6_ratio*Input!FinalDrive_ratio</f>
        <v>1715.0367892976585</v>
      </c>
      <c r="BY478" s="99">
        <f t="shared" si="383"/>
        <v>28.583946488294309</v>
      </c>
      <c r="BZ478" s="99">
        <f>BY478*Input!$N$23</f>
        <v>67257.968919063525</v>
      </c>
      <c r="CA478" s="100">
        <f t="shared" si="384"/>
        <v>67.257968919063529</v>
      </c>
      <c r="CC478" s="95">
        <v>7550</v>
      </c>
      <c r="CD478" s="94">
        <f t="shared" si="385"/>
        <v>26</v>
      </c>
      <c r="CE478" s="94">
        <f t="shared" si="386"/>
        <v>34.5</v>
      </c>
      <c r="CF478" s="94">
        <f t="shared" si="387"/>
        <v>43</v>
      </c>
      <c r="CG478" s="94">
        <f t="shared" si="388"/>
        <v>51.5</v>
      </c>
      <c r="CH478" s="94">
        <f t="shared" si="389"/>
        <v>59</v>
      </c>
      <c r="CI478" s="94">
        <f t="shared" si="390"/>
        <v>67.5</v>
      </c>
      <c r="CK478" s="95">
        <v>7550</v>
      </c>
      <c r="CL478" s="162">
        <f t="shared" si="391"/>
        <v>11.10524948024948</v>
      </c>
      <c r="CM478" s="162">
        <f t="shared" si="392"/>
        <v>14.609572649572646</v>
      </c>
      <c r="CN478" s="162">
        <f t="shared" si="393"/>
        <v>18.261965811965808</v>
      </c>
      <c r="CO478" s="162">
        <f t="shared" si="394"/>
        <v>21.914358974358969</v>
      </c>
      <c r="CP478" s="162">
        <f t="shared" si="395"/>
        <v>25.110202991452987</v>
      </c>
      <c r="CQ478" s="162">
        <f t="shared" si="396"/>
        <v>28.583946488294309</v>
      </c>
    </row>
    <row r="479" spans="1:95" ht="19.5" thickTop="1" thickBot="1">
      <c r="A479" s="70">
        <v>7600</v>
      </c>
      <c r="B479" s="70">
        <v>125.619</v>
      </c>
      <c r="C479" s="70">
        <v>116.086</v>
      </c>
      <c r="D479" s="70">
        <v>117.89100000000001</v>
      </c>
      <c r="E479" s="70">
        <v>6.266</v>
      </c>
      <c r="G479" s="92">
        <v>1</v>
      </c>
      <c r="H479" s="93">
        <f t="shared" si="397"/>
        <v>19.303775743707092</v>
      </c>
      <c r="O479" s="95">
        <v>7560</v>
      </c>
      <c r="P479" s="94">
        <f t="shared" si="349"/>
        <v>12.79237679020544</v>
      </c>
      <c r="Q479" s="94">
        <f t="shared" si="350"/>
        <v>12.922315541140115</v>
      </c>
      <c r="R479" s="94">
        <f t="shared" si="351"/>
        <v>12.832817356066421</v>
      </c>
      <c r="S479" s="94">
        <f t="shared" si="352"/>
        <v>12.405463777481103</v>
      </c>
      <c r="T479" s="94">
        <f t="shared" si="353"/>
        <v>11.95691178355988</v>
      </c>
      <c r="U479" s="94">
        <f t="shared" si="354"/>
        <v>11.257642203191777</v>
      </c>
      <c r="V479" s="82"/>
      <c r="W479" s="95">
        <v>7560</v>
      </c>
      <c r="X479" s="161">
        <f t="shared" si="362"/>
        <v>8.9119650514731301</v>
      </c>
      <c r="Y479" s="161">
        <f t="shared" si="363"/>
        <v>8.9045440948420591</v>
      </c>
      <c r="Z479" s="161">
        <f t="shared" si="364"/>
        <v>8.7054703248693261</v>
      </c>
      <c r="AA479" s="161">
        <f t="shared" si="365"/>
        <v>8.2402511771904603</v>
      </c>
      <c r="AB479" s="161">
        <f t="shared" si="366"/>
        <v>7.7531323999332118</v>
      </c>
      <c r="AC479" s="161">
        <f t="shared" si="367"/>
        <v>7.053862819565107</v>
      </c>
      <c r="AD479" s="82"/>
      <c r="AE479" s="82"/>
      <c r="AF479" s="82"/>
      <c r="AG479" s="95">
        <v>7560</v>
      </c>
      <c r="AH479" s="161">
        <f t="shared" si="368"/>
        <v>-11.425688214573769</v>
      </c>
      <c r="AI479" s="161">
        <f t="shared" si="369"/>
        <v>-11.790552497625804</v>
      </c>
      <c r="AJ479" s="161">
        <f t="shared" si="370"/>
        <v>-12.27666996744107</v>
      </c>
      <c r="AK479" s="161">
        <f t="shared" si="371"/>
        <v>-12.870813541659729</v>
      </c>
      <c r="AL479" s="161">
        <f t="shared" si="372"/>
        <v>-13.479304332869463</v>
      </c>
      <c r="AM479" s="161">
        <f t="shared" si="373"/>
        <v>-14.234515479667015</v>
      </c>
      <c r="AN479" s="81"/>
      <c r="AO479" s="81"/>
      <c r="AP479" s="95">
        <v>7560</v>
      </c>
      <c r="AQ479" s="94">
        <f t="shared" si="355"/>
        <v>131.8269617742275</v>
      </c>
      <c r="AR479" s="94">
        <f t="shared" si="356"/>
        <v>228.15113249996475</v>
      </c>
      <c r="AS479" s="94">
        <f t="shared" si="357"/>
        <v>356.48614453119495</v>
      </c>
      <c r="AT479" s="94">
        <f t="shared" si="358"/>
        <v>513.34004812492071</v>
      </c>
      <c r="AU479" s="94">
        <f t="shared" si="359"/>
        <v>673.98161700429046</v>
      </c>
      <c r="AV479" s="94">
        <f t="shared" si="360"/>
        <v>873.35735975884438</v>
      </c>
      <c r="AW479" s="81"/>
      <c r="AX479" s="95">
        <v>7560</v>
      </c>
      <c r="AY479" s="99">
        <f>'Max limit'!AX479*Input!PrimaryDrive_ratio*Input!Gear1_ratio*Input!FinalDrive_ratio</f>
        <v>667.19750519750528</v>
      </c>
      <c r="AZ479" s="99">
        <f t="shared" si="374"/>
        <v>11.11995841995842</v>
      </c>
      <c r="BA479" s="99">
        <f>AZ479*Input!$N$23</f>
        <v>26165.23992224532</v>
      </c>
      <c r="BB479" s="97">
        <f t="shared" si="361"/>
        <v>26.16523992224532</v>
      </c>
      <c r="BC479" s="95">
        <v>7560</v>
      </c>
      <c r="BD479" s="99">
        <f>'Max limit'!AX479*Input!PrimaryDrive_ratio*Input!Gear2_ratio*Input!FinalDrive_ratio</f>
        <v>877.73538461538465</v>
      </c>
      <c r="BE479" s="99">
        <f t="shared" si="375"/>
        <v>14.628923076923078</v>
      </c>
      <c r="BF479" s="99">
        <f>BE479*Input!$N$23</f>
        <v>34421.82674215384</v>
      </c>
      <c r="BG479" s="100">
        <f t="shared" si="376"/>
        <v>34.42182674215384</v>
      </c>
      <c r="BH479" s="95">
        <v>7560</v>
      </c>
      <c r="BI479" s="99">
        <f>'Max limit'!AX479*Input!PrimaryDrive_ratio*Input!Gear3_ratio*Input!FinalDrive_ratio</f>
        <v>1097.1692307692308</v>
      </c>
      <c r="BJ479" s="99">
        <f t="shared" si="377"/>
        <v>18.286153846153848</v>
      </c>
      <c r="BK479" s="99">
        <f>BJ479*Input!$N$23</f>
        <v>43027.283427692302</v>
      </c>
      <c r="BL479" s="100">
        <f t="shared" si="378"/>
        <v>43.027283427692304</v>
      </c>
      <c r="BM479" s="95">
        <v>7560</v>
      </c>
      <c r="BN479" s="99">
        <f>'Max limit'!AX479*Input!PrimaryDrive_ratio*Input!Gear4_ratio*Input!FinalDrive_ratio</f>
        <v>1316.603076923077</v>
      </c>
      <c r="BO479" s="99">
        <f t="shared" si="379"/>
        <v>21.943384615384616</v>
      </c>
      <c r="BP479" s="99">
        <f>BO479*Input!$N$23</f>
        <v>51632.740113230764</v>
      </c>
      <c r="BQ479" s="100">
        <f t="shared" si="380"/>
        <v>51.632740113230767</v>
      </c>
      <c r="BR479" s="95">
        <v>7560</v>
      </c>
      <c r="BS479" s="99">
        <f>'Max limit'!AX479*Input!PrimaryDrive_ratio*Input!Gear5_ratio*Input!FinalDrive_ratio</f>
        <v>1508.6076923076923</v>
      </c>
      <c r="BT479" s="99">
        <f t="shared" si="381"/>
        <v>25.143461538461541</v>
      </c>
      <c r="BU479" s="99">
        <f>BT479*Input!$N$23</f>
        <v>59162.514713076918</v>
      </c>
      <c r="BV479" s="100">
        <f t="shared" si="382"/>
        <v>59.162514713076916</v>
      </c>
      <c r="BW479" s="95">
        <v>7560</v>
      </c>
      <c r="BX479" s="99">
        <f>'Max limit'!AX479*Input!PrimaryDrive_ratio*Input!Gear6_ratio*Input!FinalDrive_ratio</f>
        <v>1717.3083612040134</v>
      </c>
      <c r="BY479" s="99">
        <f t="shared" si="383"/>
        <v>28.621806020066892</v>
      </c>
      <c r="BZ479" s="99">
        <f>BY479*Input!$N$23</f>
        <v>67347.052321605341</v>
      </c>
      <c r="CA479" s="100">
        <f t="shared" si="384"/>
        <v>67.347052321605346</v>
      </c>
      <c r="CC479" s="95">
        <v>7560</v>
      </c>
      <c r="CD479" s="94">
        <f t="shared" si="385"/>
        <v>26</v>
      </c>
      <c r="CE479" s="94">
        <f t="shared" si="386"/>
        <v>34.5</v>
      </c>
      <c r="CF479" s="94">
        <f t="shared" si="387"/>
        <v>43</v>
      </c>
      <c r="CG479" s="94">
        <f t="shared" si="388"/>
        <v>51.5</v>
      </c>
      <c r="CH479" s="94">
        <f t="shared" si="389"/>
        <v>59</v>
      </c>
      <c r="CI479" s="94">
        <f t="shared" si="390"/>
        <v>67.5</v>
      </c>
      <c r="CK479" s="95">
        <v>7560</v>
      </c>
      <c r="CL479" s="162">
        <f t="shared" si="391"/>
        <v>11.11995841995842</v>
      </c>
      <c r="CM479" s="162">
        <f t="shared" si="392"/>
        <v>14.628923076923078</v>
      </c>
      <c r="CN479" s="162">
        <f t="shared" si="393"/>
        <v>18.286153846153848</v>
      </c>
      <c r="CO479" s="162">
        <f t="shared" si="394"/>
        <v>21.943384615384616</v>
      </c>
      <c r="CP479" s="162">
        <f t="shared" si="395"/>
        <v>25.143461538461541</v>
      </c>
      <c r="CQ479" s="162">
        <f t="shared" si="396"/>
        <v>28.621806020066892</v>
      </c>
    </row>
    <row r="480" spans="1:95" ht="19.5" thickTop="1" thickBot="1">
      <c r="A480" s="70">
        <v>7610</v>
      </c>
      <c r="B480" s="70">
        <v>126.06399999999999</v>
      </c>
      <c r="C480" s="70">
        <v>116.345</v>
      </c>
      <c r="D480" s="70">
        <v>118.319</v>
      </c>
      <c r="E480" s="70">
        <v>6.2789999999999999</v>
      </c>
      <c r="G480" s="92">
        <v>1</v>
      </c>
      <c r="H480" s="93">
        <f t="shared" si="397"/>
        <v>19.348970251716246</v>
      </c>
      <c r="O480" s="95">
        <v>7570</v>
      </c>
      <c r="P480" s="94">
        <f t="shared" si="349"/>
        <v>12.79124696881868</v>
      </c>
      <c r="Q480" s="94">
        <f t="shared" si="350"/>
        <v>12.920290958094936</v>
      </c>
      <c r="R480" s="94">
        <f t="shared" si="351"/>
        <v>12.829567670212654</v>
      </c>
      <c r="S480" s="94">
        <f t="shared" si="352"/>
        <v>12.400741298222053</v>
      </c>
      <c r="T480" s="94">
        <f t="shared" si="353"/>
        <v>11.950654069625621</v>
      </c>
      <c r="U480" s="94">
        <f t="shared" si="354"/>
        <v>11.249533346240984</v>
      </c>
      <c r="V480" s="82"/>
      <c r="W480" s="95">
        <v>7570</v>
      </c>
      <c r="X480" s="161">
        <f t="shared" si="362"/>
        <v>8.91083523008637</v>
      </c>
      <c r="Y480" s="161">
        <f t="shared" si="363"/>
        <v>8.9025195117968821</v>
      </c>
      <c r="Z480" s="161">
        <f t="shared" si="364"/>
        <v>8.7022206390155628</v>
      </c>
      <c r="AA480" s="161">
        <f t="shared" si="365"/>
        <v>8.2355286979314108</v>
      </c>
      <c r="AB480" s="161">
        <f t="shared" si="366"/>
        <v>7.746874685998951</v>
      </c>
      <c r="AC480" s="161">
        <f t="shared" si="367"/>
        <v>7.0457539626143157</v>
      </c>
      <c r="AD480" s="82"/>
      <c r="AE480" s="82"/>
      <c r="AF480" s="82"/>
      <c r="AG480" s="95">
        <v>7570</v>
      </c>
      <c r="AH480" s="161">
        <f t="shared" si="368"/>
        <v>-11.427010105596279</v>
      </c>
      <c r="AI480" s="161">
        <f t="shared" si="369"/>
        <v>-11.792840276466855</v>
      </c>
      <c r="AJ480" s="161">
        <f t="shared" si="370"/>
        <v>-12.280244621880211</v>
      </c>
      <c r="AK480" s="161">
        <f t="shared" si="371"/>
        <v>-12.875961044052094</v>
      </c>
      <c r="AL480" s="161">
        <f t="shared" si="372"/>
        <v>-13.486062663918464</v>
      </c>
      <c r="AM480" s="161">
        <f t="shared" si="373"/>
        <v>-14.24327304517387</v>
      </c>
      <c r="AN480" s="81"/>
      <c r="AO480" s="81"/>
      <c r="AP480" s="95">
        <v>7570</v>
      </c>
      <c r="AQ480" s="94">
        <f t="shared" si="355"/>
        <v>132.17594100417</v>
      </c>
      <c r="AR480" s="94">
        <f t="shared" si="356"/>
        <v>228.7551061140021</v>
      </c>
      <c r="AS480" s="94">
        <f t="shared" si="357"/>
        <v>357.42985330312814</v>
      </c>
      <c r="AT480" s="94">
        <f t="shared" si="358"/>
        <v>514.69898875650495</v>
      </c>
      <c r="AU480" s="94">
        <f t="shared" si="359"/>
        <v>675.76581640122708</v>
      </c>
      <c r="AV480" s="94">
        <f t="shared" si="360"/>
        <v>875.66935705265416</v>
      </c>
      <c r="AW480" s="81"/>
      <c r="AX480" s="95">
        <v>7570</v>
      </c>
      <c r="AY480" s="99">
        <f>'Max limit'!AX480*Input!PrimaryDrive_ratio*Input!Gear1_ratio*Input!FinalDrive_ratio</f>
        <v>668.08004158004167</v>
      </c>
      <c r="AZ480" s="99">
        <f t="shared" si="374"/>
        <v>11.134667359667361</v>
      </c>
      <c r="BA480" s="99">
        <f>AZ480*Input!$N$23</f>
        <v>26199.850027962577</v>
      </c>
      <c r="BB480" s="97">
        <f t="shared" si="361"/>
        <v>26.199850027962576</v>
      </c>
      <c r="BC480" s="95">
        <v>7570</v>
      </c>
      <c r="BD480" s="99">
        <f>'Max limit'!AX480*Input!PrimaryDrive_ratio*Input!Gear2_ratio*Input!FinalDrive_ratio</f>
        <v>878.89641025641026</v>
      </c>
      <c r="BE480" s="99">
        <f t="shared" si="375"/>
        <v>14.648273504273504</v>
      </c>
      <c r="BF480" s="99">
        <f>BE480*Input!$N$23</f>
        <v>34467.358259008543</v>
      </c>
      <c r="BG480" s="100">
        <f t="shared" si="376"/>
        <v>34.467358259008542</v>
      </c>
      <c r="BH480" s="95">
        <v>7570</v>
      </c>
      <c r="BI480" s="99">
        <f>'Max limit'!AX480*Input!PrimaryDrive_ratio*Input!Gear3_ratio*Input!FinalDrive_ratio</f>
        <v>1098.6205128205127</v>
      </c>
      <c r="BJ480" s="99">
        <f t="shared" si="377"/>
        <v>18.310341880341877</v>
      </c>
      <c r="BK480" s="99">
        <f>BJ480*Input!$N$23</f>
        <v>43084.197823760667</v>
      </c>
      <c r="BL480" s="100">
        <f t="shared" si="378"/>
        <v>43.084197823760668</v>
      </c>
      <c r="BM480" s="95">
        <v>7570</v>
      </c>
      <c r="BN480" s="99">
        <f>'Max limit'!AX480*Input!PrimaryDrive_ratio*Input!Gear4_ratio*Input!FinalDrive_ratio</f>
        <v>1318.3446153846155</v>
      </c>
      <c r="BO480" s="99">
        <f t="shared" si="379"/>
        <v>21.97241025641026</v>
      </c>
      <c r="BP480" s="99">
        <f>BO480*Input!$N$23</f>
        <v>51701.037388512821</v>
      </c>
      <c r="BQ480" s="100">
        <f t="shared" si="380"/>
        <v>51.701037388512823</v>
      </c>
      <c r="BR480" s="95">
        <v>7570</v>
      </c>
      <c r="BS480" s="99">
        <f>'Max limit'!AX480*Input!PrimaryDrive_ratio*Input!Gear5_ratio*Input!FinalDrive_ratio</f>
        <v>1510.6032051282052</v>
      </c>
      <c r="BT480" s="99">
        <f t="shared" si="381"/>
        <v>25.176720085470087</v>
      </c>
      <c r="BU480" s="99">
        <f>BT480*Input!$N$23</f>
        <v>59240.772007670937</v>
      </c>
      <c r="BV480" s="100">
        <f t="shared" si="382"/>
        <v>59.240772007670941</v>
      </c>
      <c r="BW480" s="95">
        <v>7570</v>
      </c>
      <c r="BX480" s="99">
        <f>'Max limit'!AX480*Input!PrimaryDrive_ratio*Input!Gear6_ratio*Input!FinalDrive_ratio</f>
        <v>1719.5799331103678</v>
      </c>
      <c r="BY480" s="99">
        <f t="shared" si="383"/>
        <v>28.659665551839463</v>
      </c>
      <c r="BZ480" s="99">
        <f>BY480*Input!$N$23</f>
        <v>67436.135724147141</v>
      </c>
      <c r="CA480" s="100">
        <f t="shared" si="384"/>
        <v>67.436135724147135</v>
      </c>
      <c r="CC480" s="95">
        <v>7570</v>
      </c>
      <c r="CD480" s="94">
        <f t="shared" si="385"/>
        <v>26</v>
      </c>
      <c r="CE480" s="94">
        <f t="shared" si="386"/>
        <v>34.5</v>
      </c>
      <c r="CF480" s="94">
        <f t="shared" si="387"/>
        <v>43</v>
      </c>
      <c r="CG480" s="94">
        <f t="shared" si="388"/>
        <v>51.5</v>
      </c>
      <c r="CH480" s="94">
        <f t="shared" si="389"/>
        <v>59</v>
      </c>
      <c r="CI480" s="94">
        <f t="shared" si="390"/>
        <v>67.5</v>
      </c>
      <c r="CK480" s="95">
        <v>7570</v>
      </c>
      <c r="CL480" s="162">
        <f t="shared" si="391"/>
        <v>11.134667359667361</v>
      </c>
      <c r="CM480" s="162">
        <f t="shared" si="392"/>
        <v>14.648273504273504</v>
      </c>
      <c r="CN480" s="162">
        <f t="shared" si="393"/>
        <v>18.310341880341877</v>
      </c>
      <c r="CO480" s="162">
        <f t="shared" si="394"/>
        <v>21.97241025641026</v>
      </c>
      <c r="CP480" s="162">
        <f t="shared" si="395"/>
        <v>25.176720085470087</v>
      </c>
      <c r="CQ480" s="162">
        <f t="shared" si="396"/>
        <v>28.659665551839463</v>
      </c>
    </row>
    <row r="481" spans="1:95" ht="19.5" thickTop="1" thickBot="1">
      <c r="A481" s="70">
        <v>7620</v>
      </c>
      <c r="B481" s="70">
        <v>126.51300000000001</v>
      </c>
      <c r="C481" s="70">
        <v>116.60599999999999</v>
      </c>
      <c r="D481" s="70">
        <v>118.749</v>
      </c>
      <c r="E481" s="70">
        <v>6.2919999999999998</v>
      </c>
      <c r="G481" s="92">
        <v>1</v>
      </c>
      <c r="H481" s="93">
        <f t="shared" si="397"/>
        <v>19.394164759725399</v>
      </c>
      <c r="O481" s="95">
        <v>7580</v>
      </c>
      <c r="P481" s="94">
        <f t="shared" si="349"/>
        <v>12.790115653946941</v>
      </c>
      <c r="Q481" s="94">
        <f t="shared" si="350"/>
        <v>12.918263698799864</v>
      </c>
      <c r="R481" s="94">
        <f t="shared" si="351"/>
        <v>12.826313688673689</v>
      </c>
      <c r="S481" s="94">
        <f t="shared" si="352"/>
        <v>12.39601257642598</v>
      </c>
      <c r="T481" s="94">
        <f t="shared" si="353"/>
        <v>11.94438808376283</v>
      </c>
      <c r="U481" s="94">
        <f t="shared" si="354"/>
        <v>11.241413770378163</v>
      </c>
      <c r="V481" s="82"/>
      <c r="W481" s="95">
        <v>7580</v>
      </c>
      <c r="X481" s="161">
        <f t="shared" si="362"/>
        <v>8.9097039152146316</v>
      </c>
      <c r="Y481" s="161">
        <f t="shared" si="363"/>
        <v>8.9004922525018113</v>
      </c>
      <c r="Z481" s="161">
        <f t="shared" si="364"/>
        <v>8.6989666574765963</v>
      </c>
      <c r="AA481" s="161">
        <f t="shared" si="365"/>
        <v>8.2307999761353372</v>
      </c>
      <c r="AB481" s="161">
        <f t="shared" si="366"/>
        <v>7.7406087001361588</v>
      </c>
      <c r="AC481" s="161">
        <f t="shared" si="367"/>
        <v>7.037634386751491</v>
      </c>
      <c r="AD481" s="82"/>
      <c r="AE481" s="82"/>
      <c r="AF481" s="82"/>
      <c r="AG481" s="95">
        <v>7580</v>
      </c>
      <c r="AH481" s="161">
        <f t="shared" si="368"/>
        <v>-11.428333743996212</v>
      </c>
      <c r="AI481" s="161">
        <f t="shared" si="369"/>
        <v>-11.795131079470286</v>
      </c>
      <c r="AJ481" s="161">
        <f t="shared" si="370"/>
        <v>-12.283824001573073</v>
      </c>
      <c r="AK481" s="161">
        <f t="shared" si="371"/>
        <v>-12.881115350809813</v>
      </c>
      <c r="AL481" s="161">
        <f t="shared" si="372"/>
        <v>-13.492829928650279</v>
      </c>
      <c r="AM481" s="161">
        <f t="shared" si="373"/>
        <v>-14.252042187105719</v>
      </c>
      <c r="AN481" s="81"/>
      <c r="AO481" s="81"/>
      <c r="AP481" s="95">
        <v>7580</v>
      </c>
      <c r="AQ481" s="94">
        <f t="shared" si="355"/>
        <v>132.52538154175278</v>
      </c>
      <c r="AR481" s="94">
        <f t="shared" si="356"/>
        <v>229.35987810690787</v>
      </c>
      <c r="AS481" s="94">
        <f t="shared" si="357"/>
        <v>358.37480954204369</v>
      </c>
      <c r="AT481" s="94">
        <f t="shared" si="358"/>
        <v>516.05972574054306</v>
      </c>
      <c r="AU481" s="94">
        <f t="shared" si="359"/>
        <v>677.5523742904262</v>
      </c>
      <c r="AV481" s="94">
        <f t="shared" si="360"/>
        <v>877.98441052266242</v>
      </c>
      <c r="AW481" s="81"/>
      <c r="AX481" s="95">
        <v>7580</v>
      </c>
      <c r="AY481" s="99">
        <f>'Max limit'!AX481*Input!PrimaryDrive_ratio*Input!Gear1_ratio*Input!FinalDrive_ratio</f>
        <v>668.96257796257794</v>
      </c>
      <c r="AZ481" s="99">
        <f t="shared" si="374"/>
        <v>11.149376299376298</v>
      </c>
      <c r="BA481" s="99">
        <f>AZ481*Input!$N$23</f>
        <v>26234.460133679826</v>
      </c>
      <c r="BB481" s="97">
        <f t="shared" si="361"/>
        <v>26.234460133679825</v>
      </c>
      <c r="BC481" s="95">
        <v>7580</v>
      </c>
      <c r="BD481" s="99">
        <f>'Max limit'!AX481*Input!PrimaryDrive_ratio*Input!Gear2_ratio*Input!FinalDrive_ratio</f>
        <v>880.05743589743588</v>
      </c>
      <c r="BE481" s="99">
        <f t="shared" si="375"/>
        <v>14.667623931623931</v>
      </c>
      <c r="BF481" s="99">
        <f>BE481*Input!$N$23</f>
        <v>34512.889775863237</v>
      </c>
      <c r="BG481" s="100">
        <f t="shared" si="376"/>
        <v>34.512889775863236</v>
      </c>
      <c r="BH481" s="95">
        <v>7580</v>
      </c>
      <c r="BI481" s="99">
        <f>'Max limit'!AX481*Input!PrimaryDrive_ratio*Input!Gear3_ratio*Input!FinalDrive_ratio</f>
        <v>1100.071794871795</v>
      </c>
      <c r="BJ481" s="99">
        <f t="shared" si="377"/>
        <v>18.334529914529917</v>
      </c>
      <c r="BK481" s="99">
        <f>BJ481*Input!$N$23</f>
        <v>43141.112219829054</v>
      </c>
      <c r="BL481" s="100">
        <f t="shared" si="378"/>
        <v>43.141112219829054</v>
      </c>
      <c r="BM481" s="95">
        <v>7580</v>
      </c>
      <c r="BN481" s="99">
        <f>'Max limit'!AX481*Input!PrimaryDrive_ratio*Input!Gear4_ratio*Input!FinalDrive_ratio</f>
        <v>1320.086153846154</v>
      </c>
      <c r="BO481" s="99">
        <f t="shared" si="379"/>
        <v>22.001435897435901</v>
      </c>
      <c r="BP481" s="99">
        <f>BO481*Input!$N$23</f>
        <v>51769.334663794871</v>
      </c>
      <c r="BQ481" s="100">
        <f t="shared" si="380"/>
        <v>51.769334663794872</v>
      </c>
      <c r="BR481" s="95">
        <v>7580</v>
      </c>
      <c r="BS481" s="99">
        <f>'Max limit'!AX481*Input!PrimaryDrive_ratio*Input!Gear5_ratio*Input!FinalDrive_ratio</f>
        <v>1512.5987179487179</v>
      </c>
      <c r="BT481" s="99">
        <f t="shared" si="381"/>
        <v>25.209978632478631</v>
      </c>
      <c r="BU481" s="99">
        <f>BT481*Input!$N$23</f>
        <v>59319.029302264942</v>
      </c>
      <c r="BV481" s="100">
        <f t="shared" si="382"/>
        <v>59.319029302264944</v>
      </c>
      <c r="BW481" s="95">
        <v>7580</v>
      </c>
      <c r="BX481" s="99">
        <f>'Max limit'!AX481*Input!PrimaryDrive_ratio*Input!Gear6_ratio*Input!FinalDrive_ratio</f>
        <v>1721.8515050167223</v>
      </c>
      <c r="BY481" s="99">
        <f t="shared" si="383"/>
        <v>28.697525083612039</v>
      </c>
      <c r="BZ481" s="99">
        <f>BY481*Input!$N$23</f>
        <v>67525.219126688942</v>
      </c>
      <c r="CA481" s="100">
        <f t="shared" si="384"/>
        <v>67.525219126688938</v>
      </c>
      <c r="CC481" s="95">
        <v>7580</v>
      </c>
      <c r="CD481" s="94">
        <f t="shared" si="385"/>
        <v>26</v>
      </c>
      <c r="CE481" s="94">
        <f t="shared" si="386"/>
        <v>34.5</v>
      </c>
      <c r="CF481" s="94">
        <f t="shared" si="387"/>
        <v>43</v>
      </c>
      <c r="CG481" s="94">
        <f t="shared" si="388"/>
        <v>52</v>
      </c>
      <c r="CH481" s="94">
        <f t="shared" si="389"/>
        <v>59.5</v>
      </c>
      <c r="CI481" s="94">
        <f t="shared" si="390"/>
        <v>67.5</v>
      </c>
      <c r="CK481" s="95">
        <v>7580</v>
      </c>
      <c r="CL481" s="162">
        <f t="shared" si="391"/>
        <v>11.149376299376298</v>
      </c>
      <c r="CM481" s="162">
        <f t="shared" si="392"/>
        <v>14.667623931623931</v>
      </c>
      <c r="CN481" s="162">
        <f t="shared" si="393"/>
        <v>18.334529914529917</v>
      </c>
      <c r="CO481" s="162">
        <f t="shared" si="394"/>
        <v>22.001435897435901</v>
      </c>
      <c r="CP481" s="162">
        <f t="shared" si="395"/>
        <v>25.209978632478631</v>
      </c>
      <c r="CQ481" s="162">
        <f t="shared" si="396"/>
        <v>28.697525083612039</v>
      </c>
    </row>
    <row r="482" spans="1:95" ht="19.5" thickTop="1" thickBot="1">
      <c r="A482" s="70">
        <v>7630</v>
      </c>
      <c r="B482" s="70">
        <v>126.959</v>
      </c>
      <c r="C482" s="70">
        <v>116.863</v>
      </c>
      <c r="D482" s="70">
        <v>119.18600000000001</v>
      </c>
      <c r="E482" s="70">
        <v>6.2949999999999999</v>
      </c>
      <c r="G482" s="92">
        <v>1</v>
      </c>
      <c r="H482" s="93">
        <f t="shared" si="397"/>
        <v>19.439359267734552</v>
      </c>
      <c r="O482" s="95">
        <v>7590</v>
      </c>
      <c r="P482" s="94">
        <f t="shared" si="349"/>
        <v>12.788982845590223</v>
      </c>
      <c r="Q482" s="94">
        <f t="shared" si="350"/>
        <v>12.916233763254898</v>
      </c>
      <c r="R482" s="94">
        <f t="shared" si="351"/>
        <v>12.823055411449527</v>
      </c>
      <c r="S482" s="94">
        <f t="shared" si="352"/>
        <v>12.391277612092884</v>
      </c>
      <c r="T482" s="94">
        <f t="shared" si="353"/>
        <v>11.938113825971504</v>
      </c>
      <c r="U482" s="94">
        <f t="shared" si="354"/>
        <v>11.233283475603308</v>
      </c>
      <c r="V482" s="82"/>
      <c r="W482" s="95">
        <v>7590</v>
      </c>
      <c r="X482" s="161">
        <f t="shared" si="362"/>
        <v>8.908571106857913</v>
      </c>
      <c r="Y482" s="161">
        <f t="shared" si="363"/>
        <v>8.8984623169568433</v>
      </c>
      <c r="Z482" s="161">
        <f t="shared" si="364"/>
        <v>8.6957083802524338</v>
      </c>
      <c r="AA482" s="161">
        <f t="shared" si="365"/>
        <v>8.2260650118022376</v>
      </c>
      <c r="AB482" s="161">
        <f t="shared" si="366"/>
        <v>7.7343344423448341</v>
      </c>
      <c r="AC482" s="161">
        <f t="shared" si="367"/>
        <v>7.0295040919766381</v>
      </c>
      <c r="AD482" s="82"/>
      <c r="AE482" s="82"/>
      <c r="AF482" s="82"/>
      <c r="AG482" s="95">
        <v>7590</v>
      </c>
      <c r="AH482" s="161">
        <f t="shared" si="368"/>
        <v>-11.429659129773574</v>
      </c>
      <c r="AI482" s="161">
        <f t="shared" si="369"/>
        <v>-11.797424906636097</v>
      </c>
      <c r="AJ482" s="161">
        <f t="shared" si="370"/>
        <v>-12.287408106519653</v>
      </c>
      <c r="AK482" s="161">
        <f t="shared" si="371"/>
        <v>-12.886276461932891</v>
      </c>
      <c r="AL482" s="161">
        <f t="shared" si="372"/>
        <v>-13.49960612706491</v>
      </c>
      <c r="AM482" s="161">
        <f t="shared" si="373"/>
        <v>-14.260822905462561</v>
      </c>
      <c r="AN482" s="81"/>
      <c r="AO482" s="81"/>
      <c r="AP482" s="95">
        <v>7590</v>
      </c>
      <c r="AQ482" s="94">
        <f t="shared" si="355"/>
        <v>132.87528338697601</v>
      </c>
      <c r="AR482" s="94">
        <f t="shared" si="356"/>
        <v>229.96544847868228</v>
      </c>
      <c r="AS482" s="94">
        <f t="shared" si="357"/>
        <v>359.32101324794098</v>
      </c>
      <c r="AT482" s="94">
        <f t="shared" si="358"/>
        <v>517.42225907703539</v>
      </c>
      <c r="AU482" s="94">
        <f t="shared" si="359"/>
        <v>679.34129067188849</v>
      </c>
      <c r="AV482" s="94">
        <f t="shared" si="360"/>
        <v>880.30252016886868</v>
      </c>
      <c r="AW482" s="81"/>
      <c r="AX482" s="95">
        <v>7590</v>
      </c>
      <c r="AY482" s="99">
        <f>'Max limit'!AX482*Input!PrimaryDrive_ratio*Input!Gear1_ratio*Input!FinalDrive_ratio</f>
        <v>669.84511434511433</v>
      </c>
      <c r="AZ482" s="99">
        <f t="shared" si="374"/>
        <v>11.164085239085239</v>
      </c>
      <c r="BA482" s="99">
        <f>AZ482*Input!$N$23</f>
        <v>26269.070239397082</v>
      </c>
      <c r="BB482" s="97">
        <f t="shared" si="361"/>
        <v>26.269070239397081</v>
      </c>
      <c r="BC482" s="95">
        <v>7590</v>
      </c>
      <c r="BD482" s="99">
        <f>'Max limit'!AX482*Input!PrimaryDrive_ratio*Input!Gear2_ratio*Input!FinalDrive_ratio</f>
        <v>881.2184615384615</v>
      </c>
      <c r="BE482" s="99">
        <f t="shared" si="375"/>
        <v>14.686974358974359</v>
      </c>
      <c r="BF482" s="99">
        <f>BE482*Input!$N$23</f>
        <v>34558.42129271794</v>
      </c>
      <c r="BG482" s="100">
        <f t="shared" si="376"/>
        <v>34.558421292717938</v>
      </c>
      <c r="BH482" s="95">
        <v>7590</v>
      </c>
      <c r="BI482" s="99">
        <f>'Max limit'!AX482*Input!PrimaryDrive_ratio*Input!Gear3_ratio*Input!FinalDrive_ratio</f>
        <v>1101.5230769230768</v>
      </c>
      <c r="BJ482" s="99">
        <f t="shared" si="377"/>
        <v>18.358717948717945</v>
      </c>
      <c r="BK482" s="99">
        <f>BJ482*Input!$N$23</f>
        <v>43198.026615897419</v>
      </c>
      <c r="BL482" s="100">
        <f t="shared" si="378"/>
        <v>43.198026615897419</v>
      </c>
      <c r="BM482" s="95">
        <v>7590</v>
      </c>
      <c r="BN482" s="99">
        <f>'Max limit'!AX482*Input!PrimaryDrive_ratio*Input!Gear4_ratio*Input!FinalDrive_ratio</f>
        <v>1321.8276923076924</v>
      </c>
      <c r="BO482" s="99">
        <f t="shared" si="379"/>
        <v>22.030461538461541</v>
      </c>
      <c r="BP482" s="99">
        <f>BO482*Input!$N$23</f>
        <v>51837.63193907692</v>
      </c>
      <c r="BQ482" s="100">
        <f t="shared" si="380"/>
        <v>51.837631939076921</v>
      </c>
      <c r="BR482" s="95">
        <v>7590</v>
      </c>
      <c r="BS482" s="99">
        <f>'Max limit'!AX482*Input!PrimaryDrive_ratio*Input!Gear5_ratio*Input!FinalDrive_ratio</f>
        <v>1514.5942307692305</v>
      </c>
      <c r="BT482" s="99">
        <f t="shared" si="381"/>
        <v>25.243237179487174</v>
      </c>
      <c r="BU482" s="99">
        <f>BT482*Input!$N$23</f>
        <v>59397.286596858954</v>
      </c>
      <c r="BV482" s="100">
        <f t="shared" si="382"/>
        <v>59.397286596858955</v>
      </c>
      <c r="BW482" s="95">
        <v>7590</v>
      </c>
      <c r="BX482" s="99">
        <f>'Max limit'!AX482*Input!PrimaryDrive_ratio*Input!Gear6_ratio*Input!FinalDrive_ratio</f>
        <v>1724.1230769230767</v>
      </c>
      <c r="BY482" s="99">
        <f t="shared" si="383"/>
        <v>28.735384615384611</v>
      </c>
      <c r="BZ482" s="99">
        <f>BY482*Input!$N$23</f>
        <v>67614.302529230743</v>
      </c>
      <c r="CA482" s="100">
        <f t="shared" si="384"/>
        <v>67.614302529230741</v>
      </c>
      <c r="CC482" s="95">
        <v>7590</v>
      </c>
      <c r="CD482" s="94">
        <f t="shared" si="385"/>
        <v>26.5</v>
      </c>
      <c r="CE482" s="94">
        <f t="shared" si="386"/>
        <v>34.5</v>
      </c>
      <c r="CF482" s="94">
        <f t="shared" si="387"/>
        <v>43</v>
      </c>
      <c r="CG482" s="94">
        <f t="shared" si="388"/>
        <v>52</v>
      </c>
      <c r="CH482" s="94">
        <f t="shared" si="389"/>
        <v>59.5</v>
      </c>
      <c r="CI482" s="94">
        <f t="shared" si="390"/>
        <v>67.5</v>
      </c>
      <c r="CK482" s="95">
        <v>7590</v>
      </c>
      <c r="CL482" s="162">
        <f t="shared" si="391"/>
        <v>11.164085239085239</v>
      </c>
      <c r="CM482" s="162">
        <f t="shared" si="392"/>
        <v>14.686974358974359</v>
      </c>
      <c r="CN482" s="162">
        <f t="shared" si="393"/>
        <v>18.358717948717945</v>
      </c>
      <c r="CO482" s="162">
        <f t="shared" si="394"/>
        <v>22.030461538461541</v>
      </c>
      <c r="CP482" s="162">
        <f t="shared" si="395"/>
        <v>25.243237179487174</v>
      </c>
      <c r="CQ482" s="162">
        <f t="shared" si="396"/>
        <v>28.735384615384611</v>
      </c>
    </row>
    <row r="483" spans="1:95" ht="19.5" thickTop="1" thickBot="1">
      <c r="A483" s="70">
        <v>7640</v>
      </c>
      <c r="B483" s="70">
        <v>127.411</v>
      </c>
      <c r="C483" s="70">
        <v>117.126</v>
      </c>
      <c r="D483" s="70">
        <v>119.623</v>
      </c>
      <c r="E483" s="70">
        <v>6.3049999999999997</v>
      </c>
      <c r="G483" s="92">
        <v>1</v>
      </c>
      <c r="H483" s="93">
        <f t="shared" si="397"/>
        <v>19.484553775743706</v>
      </c>
      <c r="O483" s="95">
        <v>7600</v>
      </c>
      <c r="P483" s="94">
        <f t="shared" si="349"/>
        <v>12.787848543748524</v>
      </c>
      <c r="Q483" s="94">
        <f t="shared" si="350"/>
        <v>12.914201151460038</v>
      </c>
      <c r="R483" s="94">
        <f t="shared" si="351"/>
        <v>12.81979283854016</v>
      </c>
      <c r="S483" s="94">
        <f t="shared" si="352"/>
        <v>12.38653640522276</v>
      </c>
      <c r="T483" s="94">
        <f t="shared" si="353"/>
        <v>11.931831296251648</v>
      </c>
      <c r="U483" s="94">
        <f t="shared" si="354"/>
        <v>11.225142461916423</v>
      </c>
      <c r="V483" s="82"/>
      <c r="W483" s="95">
        <v>7600</v>
      </c>
      <c r="X483" s="161">
        <f t="shared" si="362"/>
        <v>8.9074368050162143</v>
      </c>
      <c r="Y483" s="161">
        <f t="shared" si="363"/>
        <v>8.8964297051619834</v>
      </c>
      <c r="Z483" s="161">
        <f t="shared" si="364"/>
        <v>8.6924458073430682</v>
      </c>
      <c r="AA483" s="161">
        <f t="shared" si="365"/>
        <v>8.2213238049321156</v>
      </c>
      <c r="AB483" s="161">
        <f t="shared" si="366"/>
        <v>7.728051912624978</v>
      </c>
      <c r="AC483" s="161">
        <f t="shared" si="367"/>
        <v>7.0213630782897534</v>
      </c>
      <c r="AD483" s="82"/>
      <c r="AE483" s="82"/>
      <c r="AF483" s="82"/>
      <c r="AG483" s="95">
        <v>7600</v>
      </c>
      <c r="AH483" s="161">
        <f t="shared" si="368"/>
        <v>-11.430986262928361</v>
      </c>
      <c r="AI483" s="161">
        <f t="shared" si="369"/>
        <v>-11.79972175796429</v>
      </c>
      <c r="AJ483" s="161">
        <f t="shared" si="370"/>
        <v>-12.290996936719955</v>
      </c>
      <c r="AK483" s="161">
        <f t="shared" si="371"/>
        <v>-12.891444377421323</v>
      </c>
      <c r="AL483" s="161">
        <f t="shared" si="372"/>
        <v>-13.506391259162353</v>
      </c>
      <c r="AM483" s="161">
        <f t="shared" si="373"/>
        <v>-14.269615200244397</v>
      </c>
      <c r="AN483" s="81"/>
      <c r="AO483" s="81"/>
      <c r="AP483" s="95">
        <v>7600</v>
      </c>
      <c r="AQ483" s="94">
        <f t="shared" si="355"/>
        <v>133.22564653983963</v>
      </c>
      <c r="AR483" s="94">
        <f t="shared" si="356"/>
        <v>230.57181722932521</v>
      </c>
      <c r="AS483" s="94">
        <f t="shared" si="357"/>
        <v>360.26846442082058</v>
      </c>
      <c r="AT483" s="94">
        <f t="shared" si="358"/>
        <v>518.78658876598172</v>
      </c>
      <c r="AU483" s="94">
        <f t="shared" si="359"/>
        <v>681.13256554561383</v>
      </c>
      <c r="AV483" s="94">
        <f t="shared" si="360"/>
        <v>882.62368599127319</v>
      </c>
      <c r="AW483" s="81"/>
      <c r="AX483" s="95">
        <v>7600</v>
      </c>
      <c r="AY483" s="99">
        <f>'Max limit'!AX483*Input!PrimaryDrive_ratio*Input!Gear1_ratio*Input!FinalDrive_ratio</f>
        <v>670.72765072765071</v>
      </c>
      <c r="AZ483" s="99">
        <f t="shared" si="374"/>
        <v>11.178794178794179</v>
      </c>
      <c r="BA483" s="99">
        <f>AZ483*Input!$N$23</f>
        <v>26303.680345114342</v>
      </c>
      <c r="BB483" s="97">
        <f t="shared" si="361"/>
        <v>26.303680345114341</v>
      </c>
      <c r="BC483" s="95">
        <v>7600</v>
      </c>
      <c r="BD483" s="99">
        <f>'Max limit'!AX483*Input!PrimaryDrive_ratio*Input!Gear2_ratio*Input!FinalDrive_ratio</f>
        <v>882.37948717948711</v>
      </c>
      <c r="BE483" s="99">
        <f t="shared" si="375"/>
        <v>14.706324786324785</v>
      </c>
      <c r="BF483" s="99">
        <f>BE483*Input!$N$23</f>
        <v>34603.952809572642</v>
      </c>
      <c r="BG483" s="100">
        <f t="shared" si="376"/>
        <v>34.60395280957264</v>
      </c>
      <c r="BH483" s="95">
        <v>7600</v>
      </c>
      <c r="BI483" s="99">
        <f>'Max limit'!AX483*Input!PrimaryDrive_ratio*Input!Gear3_ratio*Input!FinalDrive_ratio</f>
        <v>1102.9743589743589</v>
      </c>
      <c r="BJ483" s="99">
        <f t="shared" si="377"/>
        <v>18.382905982905982</v>
      </c>
      <c r="BK483" s="99">
        <f>BJ483*Input!$N$23</f>
        <v>43254.941011965799</v>
      </c>
      <c r="BL483" s="100">
        <f t="shared" si="378"/>
        <v>43.254941011965798</v>
      </c>
      <c r="BM483" s="95">
        <v>7600</v>
      </c>
      <c r="BN483" s="99">
        <f>'Max limit'!AX483*Input!PrimaryDrive_ratio*Input!Gear4_ratio*Input!FinalDrive_ratio</f>
        <v>1323.5692307692307</v>
      </c>
      <c r="BO483" s="99">
        <f t="shared" si="379"/>
        <v>22.059487179487178</v>
      </c>
      <c r="BP483" s="99">
        <f>BO483*Input!$N$23</f>
        <v>51905.929214358963</v>
      </c>
      <c r="BQ483" s="100">
        <f t="shared" si="380"/>
        <v>51.905929214358963</v>
      </c>
      <c r="BR483" s="95">
        <v>7600</v>
      </c>
      <c r="BS483" s="99">
        <f>'Max limit'!AX483*Input!PrimaryDrive_ratio*Input!Gear5_ratio*Input!FinalDrive_ratio</f>
        <v>1516.5897435897434</v>
      </c>
      <c r="BT483" s="99">
        <f t="shared" si="381"/>
        <v>25.276495726495725</v>
      </c>
      <c r="BU483" s="99">
        <f>BT483*Input!$N$23</f>
        <v>59475.543891452973</v>
      </c>
      <c r="BV483" s="100">
        <f t="shared" si="382"/>
        <v>59.475543891452972</v>
      </c>
      <c r="BW483" s="95">
        <v>7600</v>
      </c>
      <c r="BX483" s="99">
        <f>'Max limit'!AX483*Input!PrimaryDrive_ratio*Input!Gear6_ratio*Input!FinalDrive_ratio</f>
        <v>1726.3946488294314</v>
      </c>
      <c r="BY483" s="99">
        <f t="shared" si="383"/>
        <v>28.77324414715719</v>
      </c>
      <c r="BZ483" s="99">
        <f>BY483*Input!$N$23</f>
        <v>67703.385931772558</v>
      </c>
      <c r="CA483" s="100">
        <f t="shared" si="384"/>
        <v>67.703385931772559</v>
      </c>
      <c r="CC483" s="95">
        <v>7600</v>
      </c>
      <c r="CD483" s="94">
        <f t="shared" si="385"/>
        <v>26.5</v>
      </c>
      <c r="CE483" s="94">
        <f t="shared" si="386"/>
        <v>34.5</v>
      </c>
      <c r="CF483" s="94">
        <f t="shared" si="387"/>
        <v>43.5</v>
      </c>
      <c r="CG483" s="94">
        <f t="shared" si="388"/>
        <v>52</v>
      </c>
      <c r="CH483" s="94">
        <f t="shared" si="389"/>
        <v>59.5</v>
      </c>
      <c r="CI483" s="94">
        <f t="shared" si="390"/>
        <v>67.5</v>
      </c>
      <c r="CK483" s="95">
        <v>7600</v>
      </c>
      <c r="CL483" s="162">
        <f t="shared" si="391"/>
        <v>11.178794178794179</v>
      </c>
      <c r="CM483" s="162">
        <f t="shared" si="392"/>
        <v>14.706324786324785</v>
      </c>
      <c r="CN483" s="162">
        <f t="shared" si="393"/>
        <v>18.382905982905982</v>
      </c>
      <c r="CO483" s="162">
        <f t="shared" si="394"/>
        <v>22.059487179487178</v>
      </c>
      <c r="CP483" s="162">
        <f t="shared" si="395"/>
        <v>25.276495726495725</v>
      </c>
      <c r="CQ483" s="162">
        <f t="shared" si="396"/>
        <v>28.77324414715719</v>
      </c>
    </row>
    <row r="484" spans="1:95" ht="19.5" thickTop="1" thickBot="1">
      <c r="A484" s="70">
        <v>7650</v>
      </c>
      <c r="B484" s="70">
        <v>127.85599999999999</v>
      </c>
      <c r="C484" s="70">
        <v>117.38200000000001</v>
      </c>
      <c r="D484" s="70">
        <v>120.05</v>
      </c>
      <c r="E484" s="70">
        <v>6.3179999999999996</v>
      </c>
      <c r="G484" s="92">
        <v>1</v>
      </c>
      <c r="H484" s="93">
        <f t="shared" si="397"/>
        <v>19.529748283752859</v>
      </c>
      <c r="O484" s="95">
        <v>7610</v>
      </c>
      <c r="P484" s="94">
        <f t="shared" si="349"/>
        <v>12.786712748421849</v>
      </c>
      <c r="Q484" s="94">
        <f t="shared" si="350"/>
        <v>12.912165863415282</v>
      </c>
      <c r="R484" s="94">
        <f t="shared" si="351"/>
        <v>12.816525969945596</v>
      </c>
      <c r="S484" s="94">
        <f t="shared" si="352"/>
        <v>12.38178895581561</v>
      </c>
      <c r="T484" s="94">
        <f t="shared" si="353"/>
        <v>11.925540494603261</v>
      </c>
      <c r="U484" s="94">
        <f t="shared" si="354"/>
        <v>11.216990729317509</v>
      </c>
      <c r="V484" s="82"/>
      <c r="W484" s="95">
        <v>7610</v>
      </c>
      <c r="X484" s="161">
        <f t="shared" si="362"/>
        <v>8.9063010096895372</v>
      </c>
      <c r="Y484" s="161">
        <f t="shared" si="363"/>
        <v>8.894394417117228</v>
      </c>
      <c r="Z484" s="161">
        <f t="shared" si="364"/>
        <v>8.689178938748503</v>
      </c>
      <c r="AA484" s="161">
        <f t="shared" si="365"/>
        <v>8.2165763555249676</v>
      </c>
      <c r="AB484" s="161">
        <f t="shared" si="366"/>
        <v>7.7217611109765913</v>
      </c>
      <c r="AC484" s="161">
        <f t="shared" si="367"/>
        <v>7.0132113456908405</v>
      </c>
      <c r="AD484" s="82"/>
      <c r="AE484" s="82"/>
      <c r="AF484" s="82"/>
      <c r="AG484" s="95">
        <v>7610</v>
      </c>
      <c r="AH484" s="161">
        <f t="shared" si="368"/>
        <v>-11.432315143460572</v>
      </c>
      <c r="AI484" s="161">
        <f t="shared" si="369"/>
        <v>-11.802021633454864</v>
      </c>
      <c r="AJ484" s="161">
        <f t="shared" si="370"/>
        <v>-12.294590492173977</v>
      </c>
      <c r="AK484" s="161">
        <f t="shared" si="371"/>
        <v>-12.896619097275114</v>
      </c>
      <c r="AL484" s="161">
        <f t="shared" si="372"/>
        <v>-13.513185324942611</v>
      </c>
      <c r="AM484" s="161">
        <f t="shared" si="373"/>
        <v>-14.278419071451223</v>
      </c>
      <c r="AN484" s="81"/>
      <c r="AO484" s="81"/>
      <c r="AP484" s="95">
        <v>7610</v>
      </c>
      <c r="AQ484" s="94">
        <f t="shared" si="355"/>
        <v>133.57647100034362</v>
      </c>
      <c r="AR484" s="94">
        <f t="shared" si="356"/>
        <v>231.17898435883654</v>
      </c>
      <c r="AS484" s="94">
        <f t="shared" si="357"/>
        <v>361.21716306068225</v>
      </c>
      <c r="AT484" s="94">
        <f t="shared" si="358"/>
        <v>520.15271480738261</v>
      </c>
      <c r="AU484" s="94">
        <f t="shared" si="359"/>
        <v>682.92619891160211</v>
      </c>
      <c r="AV484" s="94">
        <f t="shared" si="360"/>
        <v>884.94790798987549</v>
      </c>
      <c r="AW484" s="81"/>
      <c r="AX484" s="95">
        <v>7610</v>
      </c>
      <c r="AY484" s="99">
        <f>'Max limit'!AX484*Input!PrimaryDrive_ratio*Input!Gear1_ratio*Input!FinalDrive_ratio</f>
        <v>671.6101871101871</v>
      </c>
      <c r="AZ484" s="99">
        <f t="shared" si="374"/>
        <v>11.193503118503118</v>
      </c>
      <c r="BA484" s="99">
        <f>AZ484*Input!$N$23</f>
        <v>26338.290450831595</v>
      </c>
      <c r="BB484" s="97">
        <f t="shared" si="361"/>
        <v>26.338290450831597</v>
      </c>
      <c r="BC484" s="95">
        <v>7610</v>
      </c>
      <c r="BD484" s="99">
        <f>'Max limit'!AX484*Input!PrimaryDrive_ratio*Input!Gear2_ratio*Input!FinalDrive_ratio</f>
        <v>883.54051282051273</v>
      </c>
      <c r="BE484" s="99">
        <f t="shared" si="375"/>
        <v>14.725675213675212</v>
      </c>
      <c r="BF484" s="99">
        <f>BE484*Input!$N$23</f>
        <v>34649.484326427337</v>
      </c>
      <c r="BG484" s="100">
        <f t="shared" si="376"/>
        <v>34.649484326427334</v>
      </c>
      <c r="BH484" s="95">
        <v>7610</v>
      </c>
      <c r="BI484" s="99">
        <f>'Max limit'!AX484*Input!PrimaryDrive_ratio*Input!Gear3_ratio*Input!FinalDrive_ratio</f>
        <v>1104.425641025641</v>
      </c>
      <c r="BJ484" s="99">
        <f t="shared" si="377"/>
        <v>18.407094017094018</v>
      </c>
      <c r="BK484" s="99">
        <f>BJ484*Input!$N$23</f>
        <v>43311.855408034178</v>
      </c>
      <c r="BL484" s="100">
        <f t="shared" si="378"/>
        <v>43.311855408034177</v>
      </c>
      <c r="BM484" s="95">
        <v>7610</v>
      </c>
      <c r="BN484" s="99">
        <f>'Max limit'!AX484*Input!PrimaryDrive_ratio*Input!Gear4_ratio*Input!FinalDrive_ratio</f>
        <v>1325.3107692307692</v>
      </c>
      <c r="BO484" s="99">
        <f t="shared" si="379"/>
        <v>22.088512820512822</v>
      </c>
      <c r="BP484" s="99">
        <f>BO484*Input!$N$23</f>
        <v>51974.22648964102</v>
      </c>
      <c r="BQ484" s="100">
        <f t="shared" si="380"/>
        <v>51.974226489641019</v>
      </c>
      <c r="BR484" s="95">
        <v>7610</v>
      </c>
      <c r="BS484" s="99">
        <f>'Max limit'!AX484*Input!PrimaryDrive_ratio*Input!Gear5_ratio*Input!FinalDrive_ratio</f>
        <v>1518.5852564102561</v>
      </c>
      <c r="BT484" s="99">
        <f t="shared" si="381"/>
        <v>25.309754273504268</v>
      </c>
      <c r="BU484" s="99">
        <f>BT484*Input!$N$23</f>
        <v>59553.801186046985</v>
      </c>
      <c r="BV484" s="100">
        <f t="shared" si="382"/>
        <v>59.553801186046982</v>
      </c>
      <c r="BW484" s="95">
        <v>7610</v>
      </c>
      <c r="BX484" s="99">
        <f>'Max limit'!AX484*Input!PrimaryDrive_ratio*Input!Gear6_ratio*Input!FinalDrive_ratio</f>
        <v>1728.6662207357856</v>
      </c>
      <c r="BY484" s="99">
        <f t="shared" si="383"/>
        <v>28.811103678929761</v>
      </c>
      <c r="BZ484" s="99">
        <f>BY484*Input!$N$23</f>
        <v>67792.469334314359</v>
      </c>
      <c r="CA484" s="100">
        <f t="shared" si="384"/>
        <v>67.792469334314362</v>
      </c>
      <c r="CC484" s="95">
        <v>7610</v>
      </c>
      <c r="CD484" s="94">
        <f t="shared" si="385"/>
        <v>26.5</v>
      </c>
      <c r="CE484" s="94">
        <f t="shared" si="386"/>
        <v>34.5</v>
      </c>
      <c r="CF484" s="94">
        <f t="shared" si="387"/>
        <v>43.5</v>
      </c>
      <c r="CG484" s="94">
        <f t="shared" si="388"/>
        <v>52</v>
      </c>
      <c r="CH484" s="94">
        <f t="shared" si="389"/>
        <v>59.5</v>
      </c>
      <c r="CI484" s="94">
        <f t="shared" si="390"/>
        <v>68</v>
      </c>
      <c r="CK484" s="95">
        <v>7610</v>
      </c>
      <c r="CL484" s="162">
        <f t="shared" si="391"/>
        <v>11.193503118503118</v>
      </c>
      <c r="CM484" s="162">
        <f t="shared" si="392"/>
        <v>14.725675213675212</v>
      </c>
      <c r="CN484" s="162">
        <f t="shared" si="393"/>
        <v>18.407094017094018</v>
      </c>
      <c r="CO484" s="162">
        <f t="shared" si="394"/>
        <v>22.088512820512822</v>
      </c>
      <c r="CP484" s="162">
        <f t="shared" si="395"/>
        <v>25.309754273504268</v>
      </c>
      <c r="CQ484" s="162">
        <f t="shared" si="396"/>
        <v>28.811103678929761</v>
      </c>
    </row>
    <row r="485" spans="1:95" ht="19.5" thickTop="1" thickBot="1">
      <c r="A485" s="70">
        <v>7660</v>
      </c>
      <c r="B485" s="70">
        <v>128.292</v>
      </c>
      <c r="C485" s="70">
        <v>117.628</v>
      </c>
      <c r="D485" s="70">
        <v>120.468</v>
      </c>
      <c r="E485" s="70">
        <v>6.3310000000000004</v>
      </c>
      <c r="G485" s="92">
        <v>1</v>
      </c>
      <c r="H485" s="93">
        <f t="shared" si="397"/>
        <v>19.574942791762012</v>
      </c>
      <c r="O485" s="95">
        <v>7620</v>
      </c>
      <c r="P485" s="94">
        <f t="shared" si="349"/>
        <v>12.78557545961019</v>
      </c>
      <c r="Q485" s="94">
        <f t="shared" si="350"/>
        <v>12.910127899120631</v>
      </c>
      <c r="R485" s="94">
        <f t="shared" si="351"/>
        <v>12.813254805665832</v>
      </c>
      <c r="S485" s="94">
        <f t="shared" si="352"/>
        <v>12.37703526387144</v>
      </c>
      <c r="T485" s="94">
        <f t="shared" si="353"/>
        <v>11.91924142102634</v>
      </c>
      <c r="U485" s="94">
        <f t="shared" si="354"/>
        <v>11.208828277806566</v>
      </c>
      <c r="V485" s="82"/>
      <c r="W485" s="95">
        <v>7620</v>
      </c>
      <c r="X485" s="161">
        <f t="shared" si="362"/>
        <v>8.9051637208778818</v>
      </c>
      <c r="Y485" s="161">
        <f t="shared" si="363"/>
        <v>8.8923564528225789</v>
      </c>
      <c r="Z485" s="161">
        <f t="shared" si="364"/>
        <v>8.6859077744687383</v>
      </c>
      <c r="AA485" s="161">
        <f t="shared" si="365"/>
        <v>8.2118226635807989</v>
      </c>
      <c r="AB485" s="161">
        <f t="shared" si="366"/>
        <v>7.7154620373996714</v>
      </c>
      <c r="AC485" s="161">
        <f t="shared" si="367"/>
        <v>7.0050488941798967</v>
      </c>
      <c r="AD485" s="82"/>
      <c r="AE485" s="82"/>
      <c r="AF485" s="82"/>
      <c r="AG485" s="95">
        <v>7620</v>
      </c>
      <c r="AH485" s="161">
        <f t="shared" si="368"/>
        <v>-11.433645771370211</v>
      </c>
      <c r="AI485" s="161">
        <f t="shared" si="369"/>
        <v>-11.804324533107819</v>
      </c>
      <c r="AJ485" s="161">
        <f t="shared" si="370"/>
        <v>-12.298188772881717</v>
      </c>
      <c r="AK485" s="161">
        <f t="shared" si="371"/>
        <v>-12.90180062149426</v>
      </c>
      <c r="AL485" s="161">
        <f t="shared" si="372"/>
        <v>-13.519988324405686</v>
      </c>
      <c r="AM485" s="161">
        <f t="shared" si="373"/>
        <v>-14.287234519083043</v>
      </c>
      <c r="AN485" s="81"/>
      <c r="AO485" s="81"/>
      <c r="AP485" s="95">
        <v>7620</v>
      </c>
      <c r="AQ485" s="94">
        <f t="shared" si="355"/>
        <v>133.927756768488</v>
      </c>
      <c r="AR485" s="94">
        <f t="shared" si="356"/>
        <v>231.78694986721649</v>
      </c>
      <c r="AS485" s="94">
        <f t="shared" si="357"/>
        <v>362.16710916752572</v>
      </c>
      <c r="AT485" s="94">
        <f t="shared" si="358"/>
        <v>521.52063720123726</v>
      </c>
      <c r="AU485" s="94">
        <f t="shared" si="359"/>
        <v>684.72219076985368</v>
      </c>
      <c r="AV485" s="94">
        <f t="shared" si="360"/>
        <v>887.27518616467592</v>
      </c>
      <c r="AW485" s="81"/>
      <c r="AX485" s="95">
        <v>7620</v>
      </c>
      <c r="AY485" s="99">
        <f>'Max limit'!AX485*Input!PrimaryDrive_ratio*Input!Gear1_ratio*Input!FinalDrive_ratio</f>
        <v>672.49272349272348</v>
      </c>
      <c r="AZ485" s="99">
        <f t="shared" si="374"/>
        <v>11.208212058212059</v>
      </c>
      <c r="BA485" s="99">
        <f>AZ485*Input!$N$23</f>
        <v>26372.900556548855</v>
      </c>
      <c r="BB485" s="97">
        <f t="shared" si="361"/>
        <v>26.372900556548856</v>
      </c>
      <c r="BC485" s="95">
        <v>7620</v>
      </c>
      <c r="BD485" s="99">
        <f>'Max limit'!AX485*Input!PrimaryDrive_ratio*Input!Gear2_ratio*Input!FinalDrive_ratio</f>
        <v>884.70153846153835</v>
      </c>
      <c r="BE485" s="99">
        <f t="shared" si="375"/>
        <v>14.74502564102564</v>
      </c>
      <c r="BF485" s="99">
        <f>BE485*Input!$N$23</f>
        <v>34695.015843282039</v>
      </c>
      <c r="BG485" s="100">
        <f t="shared" si="376"/>
        <v>34.695015843282036</v>
      </c>
      <c r="BH485" s="95">
        <v>7620</v>
      </c>
      <c r="BI485" s="99">
        <f>'Max limit'!AX485*Input!PrimaryDrive_ratio*Input!Gear3_ratio*Input!FinalDrive_ratio</f>
        <v>1105.8769230769228</v>
      </c>
      <c r="BJ485" s="99">
        <f t="shared" si="377"/>
        <v>18.431282051282047</v>
      </c>
      <c r="BK485" s="99">
        <f>BJ485*Input!$N$23</f>
        <v>43368.769804102543</v>
      </c>
      <c r="BL485" s="100">
        <f t="shared" si="378"/>
        <v>43.368769804102541</v>
      </c>
      <c r="BM485" s="95">
        <v>7620</v>
      </c>
      <c r="BN485" s="99">
        <f>'Max limit'!AX485*Input!PrimaryDrive_ratio*Input!Gear4_ratio*Input!FinalDrive_ratio</f>
        <v>1327.0523076923075</v>
      </c>
      <c r="BO485" s="99">
        <f t="shared" si="379"/>
        <v>22.117538461538459</v>
      </c>
      <c r="BP485" s="99">
        <f>BO485*Input!$N$23</f>
        <v>52042.523764923062</v>
      </c>
      <c r="BQ485" s="100">
        <f t="shared" si="380"/>
        <v>52.042523764923061</v>
      </c>
      <c r="BR485" s="95">
        <v>7620</v>
      </c>
      <c r="BS485" s="99">
        <f>'Max limit'!AX485*Input!PrimaryDrive_ratio*Input!Gear5_ratio*Input!FinalDrive_ratio</f>
        <v>1520.580769230769</v>
      </c>
      <c r="BT485" s="99">
        <f t="shared" si="381"/>
        <v>25.343012820512815</v>
      </c>
      <c r="BU485" s="99">
        <f>BT485*Input!$N$23</f>
        <v>59632.058480641004</v>
      </c>
      <c r="BV485" s="100">
        <f t="shared" si="382"/>
        <v>59.632058480641007</v>
      </c>
      <c r="BW485" s="95">
        <v>7620</v>
      </c>
      <c r="BX485" s="99">
        <f>'Max limit'!AX485*Input!PrimaryDrive_ratio*Input!Gear6_ratio*Input!FinalDrive_ratio</f>
        <v>1730.93779264214</v>
      </c>
      <c r="BY485" s="99">
        <f t="shared" si="383"/>
        <v>28.848963210702333</v>
      </c>
      <c r="BZ485" s="99">
        <f>BY485*Input!$N$23</f>
        <v>67881.55273685616</v>
      </c>
      <c r="CA485" s="100">
        <f t="shared" si="384"/>
        <v>67.881552736856165</v>
      </c>
      <c r="CC485" s="95">
        <v>7620</v>
      </c>
      <c r="CD485" s="94">
        <f t="shared" si="385"/>
        <v>26.5</v>
      </c>
      <c r="CE485" s="94">
        <f t="shared" si="386"/>
        <v>34.5</v>
      </c>
      <c r="CF485" s="94">
        <f t="shared" si="387"/>
        <v>43.5</v>
      </c>
      <c r="CG485" s="94">
        <f t="shared" si="388"/>
        <v>52</v>
      </c>
      <c r="CH485" s="94">
        <f t="shared" si="389"/>
        <v>59.5</v>
      </c>
      <c r="CI485" s="94">
        <f t="shared" si="390"/>
        <v>68</v>
      </c>
      <c r="CK485" s="95">
        <v>7620</v>
      </c>
      <c r="CL485" s="162">
        <f t="shared" si="391"/>
        <v>11.208212058212059</v>
      </c>
      <c r="CM485" s="162">
        <f t="shared" si="392"/>
        <v>14.74502564102564</v>
      </c>
      <c r="CN485" s="162">
        <f t="shared" si="393"/>
        <v>18.431282051282047</v>
      </c>
      <c r="CO485" s="162">
        <f t="shared" si="394"/>
        <v>22.117538461538459</v>
      </c>
      <c r="CP485" s="162">
        <f t="shared" si="395"/>
        <v>25.343012820512815</v>
      </c>
      <c r="CQ485" s="162">
        <f t="shared" si="396"/>
        <v>28.848963210702333</v>
      </c>
    </row>
    <row r="486" spans="1:95" ht="19.5" thickTop="1" thickBot="1">
      <c r="A486" s="70">
        <v>7670</v>
      </c>
      <c r="B486" s="70">
        <v>128.71899999999999</v>
      </c>
      <c r="C486" s="70">
        <v>117.866</v>
      </c>
      <c r="D486" s="70">
        <v>120.886</v>
      </c>
      <c r="E486" s="70">
        <v>6.3360000000000003</v>
      </c>
      <c r="G486" s="92">
        <v>1</v>
      </c>
      <c r="H486" s="93">
        <f t="shared" si="397"/>
        <v>19.620137299771166</v>
      </c>
      <c r="O486" s="95">
        <v>7630</v>
      </c>
      <c r="P486" s="94">
        <f t="shared" si="349"/>
        <v>12.784436677313554</v>
      </c>
      <c r="Q486" s="94">
        <f t="shared" si="350"/>
        <v>12.908087258576087</v>
      </c>
      <c r="R486" s="94">
        <f t="shared" si="351"/>
        <v>12.809979345700865</v>
      </c>
      <c r="S486" s="94">
        <f t="shared" si="352"/>
        <v>12.372275329390241</v>
      </c>
      <c r="T486" s="94">
        <f t="shared" si="353"/>
        <v>11.912934075520887</v>
      </c>
      <c r="U486" s="94">
        <f t="shared" si="354"/>
        <v>11.200655107383589</v>
      </c>
      <c r="V486" s="82"/>
      <c r="W486" s="95">
        <v>7630</v>
      </c>
      <c r="X486" s="161">
        <f t="shared" si="362"/>
        <v>8.9040249385812462</v>
      </c>
      <c r="Y486" s="161">
        <f t="shared" si="363"/>
        <v>8.8903158122780326</v>
      </c>
      <c r="Z486" s="161">
        <f t="shared" si="364"/>
        <v>8.682632314503774</v>
      </c>
      <c r="AA486" s="161">
        <f t="shared" si="365"/>
        <v>8.2070627290996008</v>
      </c>
      <c r="AB486" s="161">
        <f t="shared" si="366"/>
        <v>7.7091546918942182</v>
      </c>
      <c r="AC486" s="161">
        <f t="shared" si="367"/>
        <v>6.9968757237569186</v>
      </c>
      <c r="AD486" s="82"/>
      <c r="AE486" s="82"/>
      <c r="AF486" s="82"/>
      <c r="AG486" s="95">
        <v>7630</v>
      </c>
      <c r="AH486" s="161">
        <f t="shared" si="368"/>
        <v>-11.434978146657274</v>
      </c>
      <c r="AI486" s="161">
        <f t="shared" si="369"/>
        <v>-11.806630456923154</v>
      </c>
      <c r="AJ486" s="161">
        <f t="shared" si="370"/>
        <v>-12.30179177884318</v>
      </c>
      <c r="AK486" s="161">
        <f t="shared" si="371"/>
        <v>-12.906988950078766</v>
      </c>
      <c r="AL486" s="161">
        <f t="shared" si="372"/>
        <v>-13.526800257551574</v>
      </c>
      <c r="AM486" s="161">
        <f t="shared" si="373"/>
        <v>-14.296061543139858</v>
      </c>
      <c r="AN486" s="81"/>
      <c r="AO486" s="81"/>
      <c r="AP486" s="95">
        <v>7630</v>
      </c>
      <c r="AQ486" s="94">
        <f t="shared" si="355"/>
        <v>134.27950384427274</v>
      </c>
      <c r="AR486" s="94">
        <f t="shared" si="356"/>
        <v>232.39571375446519</v>
      </c>
      <c r="AS486" s="94">
        <f t="shared" si="357"/>
        <v>363.11830274135178</v>
      </c>
      <c r="AT486" s="94">
        <f t="shared" si="358"/>
        <v>522.8903559475466</v>
      </c>
      <c r="AU486" s="94">
        <f t="shared" si="359"/>
        <v>686.52054112036819</v>
      </c>
      <c r="AV486" s="94">
        <f t="shared" si="360"/>
        <v>889.60552051567504</v>
      </c>
      <c r="AW486" s="81"/>
      <c r="AX486" s="95">
        <v>7630</v>
      </c>
      <c r="AY486" s="99">
        <f>'Max limit'!AX486*Input!PrimaryDrive_ratio*Input!Gear1_ratio*Input!FinalDrive_ratio</f>
        <v>673.37525987525999</v>
      </c>
      <c r="AZ486" s="99">
        <f t="shared" si="374"/>
        <v>11.222920997920999</v>
      </c>
      <c r="BA486" s="99">
        <f>AZ486*Input!$N$23</f>
        <v>26407.510662266111</v>
      </c>
      <c r="BB486" s="97">
        <f t="shared" si="361"/>
        <v>26.407510662266112</v>
      </c>
      <c r="BC486" s="95">
        <v>7630</v>
      </c>
      <c r="BD486" s="99">
        <f>'Max limit'!AX486*Input!PrimaryDrive_ratio*Input!Gear2_ratio*Input!FinalDrive_ratio</f>
        <v>885.86256410256408</v>
      </c>
      <c r="BE486" s="99">
        <f t="shared" si="375"/>
        <v>14.764376068376068</v>
      </c>
      <c r="BF486" s="99">
        <f>BE486*Input!$N$23</f>
        <v>34740.547360136748</v>
      </c>
      <c r="BG486" s="100">
        <f t="shared" si="376"/>
        <v>34.740547360136752</v>
      </c>
      <c r="BH486" s="95">
        <v>7630</v>
      </c>
      <c r="BI486" s="99">
        <f>'Max limit'!AX486*Input!PrimaryDrive_ratio*Input!Gear3_ratio*Input!FinalDrive_ratio</f>
        <v>1107.3282051282051</v>
      </c>
      <c r="BJ486" s="99">
        <f t="shared" si="377"/>
        <v>18.455470085470086</v>
      </c>
      <c r="BK486" s="99">
        <f>BJ486*Input!$N$23</f>
        <v>43425.684200170937</v>
      </c>
      <c r="BL486" s="100">
        <f t="shared" si="378"/>
        <v>43.425684200170934</v>
      </c>
      <c r="BM486" s="95">
        <v>7630</v>
      </c>
      <c r="BN486" s="99">
        <f>'Max limit'!AX486*Input!PrimaryDrive_ratio*Input!Gear4_ratio*Input!FinalDrive_ratio</f>
        <v>1328.7938461538463</v>
      </c>
      <c r="BO486" s="99">
        <f t="shared" si="379"/>
        <v>22.146564102564106</v>
      </c>
      <c r="BP486" s="99">
        <f>BO486*Input!$N$23</f>
        <v>52110.821040205126</v>
      </c>
      <c r="BQ486" s="100">
        <f t="shared" si="380"/>
        <v>52.110821040205124</v>
      </c>
      <c r="BR486" s="95">
        <v>7630</v>
      </c>
      <c r="BS486" s="99">
        <f>'Max limit'!AX486*Input!PrimaryDrive_ratio*Input!Gear5_ratio*Input!FinalDrive_ratio</f>
        <v>1522.5762820512821</v>
      </c>
      <c r="BT486" s="99">
        <f t="shared" si="381"/>
        <v>25.376271367521369</v>
      </c>
      <c r="BU486" s="99">
        <f>BT486*Input!$N$23</f>
        <v>59710.315775235038</v>
      </c>
      <c r="BV486" s="100">
        <f t="shared" si="382"/>
        <v>59.710315775235038</v>
      </c>
      <c r="BW486" s="95">
        <v>7630</v>
      </c>
      <c r="BX486" s="99">
        <f>'Max limit'!AX486*Input!PrimaryDrive_ratio*Input!Gear6_ratio*Input!FinalDrive_ratio</f>
        <v>1733.2093645484952</v>
      </c>
      <c r="BY486" s="99">
        <f t="shared" si="383"/>
        <v>28.886822742474919</v>
      </c>
      <c r="BZ486" s="99">
        <f>BY486*Input!$N$23</f>
        <v>67970.63613939799</v>
      </c>
      <c r="CA486" s="100">
        <f t="shared" si="384"/>
        <v>67.970636139397996</v>
      </c>
      <c r="CC486" s="95">
        <v>7630</v>
      </c>
      <c r="CD486" s="94">
        <f t="shared" si="385"/>
        <v>26.5</v>
      </c>
      <c r="CE486" s="94">
        <f t="shared" si="386"/>
        <v>34.5</v>
      </c>
      <c r="CF486" s="94">
        <f t="shared" si="387"/>
        <v>43.5</v>
      </c>
      <c r="CG486" s="94">
        <f t="shared" si="388"/>
        <v>52</v>
      </c>
      <c r="CH486" s="94">
        <f t="shared" si="389"/>
        <v>59.5</v>
      </c>
      <c r="CI486" s="94">
        <f t="shared" si="390"/>
        <v>68</v>
      </c>
      <c r="CK486" s="95">
        <v>7630</v>
      </c>
      <c r="CL486" s="162">
        <f t="shared" si="391"/>
        <v>11.222920997920999</v>
      </c>
      <c r="CM486" s="162">
        <f t="shared" si="392"/>
        <v>14.764376068376068</v>
      </c>
      <c r="CN486" s="162">
        <f t="shared" si="393"/>
        <v>18.455470085470086</v>
      </c>
      <c r="CO486" s="162">
        <f t="shared" si="394"/>
        <v>22.146564102564106</v>
      </c>
      <c r="CP486" s="162">
        <f t="shared" si="395"/>
        <v>25.376271367521369</v>
      </c>
      <c r="CQ486" s="162">
        <f t="shared" si="396"/>
        <v>28.886822742474919</v>
      </c>
    </row>
    <row r="487" spans="1:95" ht="19.5" thickTop="1" thickBot="1">
      <c r="A487" s="70">
        <v>7680</v>
      </c>
      <c r="B487" s="70">
        <v>129.15199999999999</v>
      </c>
      <c r="C487" s="70">
        <v>118.108</v>
      </c>
      <c r="D487" s="70">
        <v>121.30500000000001</v>
      </c>
      <c r="E487" s="70">
        <v>6.3440000000000003</v>
      </c>
      <c r="G487" s="92">
        <v>1</v>
      </c>
      <c r="H487" s="93">
        <f t="shared" si="397"/>
        <v>19.665331807780319</v>
      </c>
      <c r="O487" s="95">
        <v>7640</v>
      </c>
      <c r="P487" s="94">
        <f t="shared" si="349"/>
        <v>12.783296401531942</v>
      </c>
      <c r="Q487" s="94">
        <f t="shared" si="350"/>
        <v>12.90604394178165</v>
      </c>
      <c r="R487" s="94">
        <f t="shared" si="351"/>
        <v>12.806699590050702</v>
      </c>
      <c r="S487" s="94">
        <f t="shared" si="352"/>
        <v>12.367509152372023</v>
      </c>
      <c r="T487" s="94">
        <f t="shared" si="353"/>
        <v>11.906618458086905</v>
      </c>
      <c r="U487" s="94">
        <f t="shared" si="354"/>
        <v>11.192471218048587</v>
      </c>
      <c r="V487" s="82"/>
      <c r="W487" s="95">
        <v>7640</v>
      </c>
      <c r="X487" s="161">
        <f t="shared" si="362"/>
        <v>8.9028846627996323</v>
      </c>
      <c r="Y487" s="161">
        <f t="shared" si="363"/>
        <v>8.8882724954835943</v>
      </c>
      <c r="Z487" s="161">
        <f t="shared" si="364"/>
        <v>8.6793525588536085</v>
      </c>
      <c r="AA487" s="161">
        <f t="shared" si="365"/>
        <v>8.2022965520813802</v>
      </c>
      <c r="AB487" s="161">
        <f t="shared" si="366"/>
        <v>7.7028390744602371</v>
      </c>
      <c r="AC487" s="161">
        <f t="shared" si="367"/>
        <v>6.9886918344219175</v>
      </c>
      <c r="AD487" s="82"/>
      <c r="AE487" s="82"/>
      <c r="AF487" s="82"/>
      <c r="AG487" s="95">
        <v>7640</v>
      </c>
      <c r="AH487" s="161">
        <f t="shared" si="368"/>
        <v>-11.436312269321762</v>
      </c>
      <c r="AI487" s="161">
        <f t="shared" si="369"/>
        <v>-11.808939404900871</v>
      </c>
      <c r="AJ487" s="161">
        <f t="shared" si="370"/>
        <v>-12.30539951005836</v>
      </c>
      <c r="AK487" s="161">
        <f t="shared" si="371"/>
        <v>-12.912184083028626</v>
      </c>
      <c r="AL487" s="161">
        <f t="shared" si="372"/>
        <v>-13.533621124380275</v>
      </c>
      <c r="AM487" s="161">
        <f t="shared" si="373"/>
        <v>-14.30490014362166</v>
      </c>
      <c r="AN487" s="81"/>
      <c r="AO487" s="81"/>
      <c r="AP487" s="95">
        <v>7640</v>
      </c>
      <c r="AQ487" s="94">
        <f t="shared" si="355"/>
        <v>134.63171222769782</v>
      </c>
      <c r="AR487" s="94">
        <f t="shared" si="356"/>
        <v>233.00527602058219</v>
      </c>
      <c r="AS487" s="94">
        <f t="shared" si="357"/>
        <v>364.07074378215952</v>
      </c>
      <c r="AT487" s="94">
        <f t="shared" si="358"/>
        <v>524.26187104630969</v>
      </c>
      <c r="AU487" s="94">
        <f t="shared" si="359"/>
        <v>688.32124996314519</v>
      </c>
      <c r="AV487" s="94">
        <f t="shared" si="360"/>
        <v>891.93891104287093</v>
      </c>
      <c r="AW487" s="81"/>
      <c r="AX487" s="95">
        <v>7640</v>
      </c>
      <c r="AY487" s="99">
        <f>'Max limit'!AX487*Input!PrimaryDrive_ratio*Input!Gear1_ratio*Input!FinalDrive_ratio</f>
        <v>674.25779625779637</v>
      </c>
      <c r="AZ487" s="99">
        <f t="shared" si="374"/>
        <v>11.23762993762994</v>
      </c>
      <c r="BA487" s="99">
        <f>AZ487*Input!$N$23</f>
        <v>26442.120767983368</v>
      </c>
      <c r="BB487" s="97">
        <f t="shared" si="361"/>
        <v>26.442120767983369</v>
      </c>
      <c r="BC487" s="95">
        <v>7640</v>
      </c>
      <c r="BD487" s="99">
        <f>'Max limit'!AX487*Input!PrimaryDrive_ratio*Input!Gear2_ratio*Input!FinalDrive_ratio</f>
        <v>887.02358974358981</v>
      </c>
      <c r="BE487" s="99">
        <f t="shared" si="375"/>
        <v>14.783726495726496</v>
      </c>
      <c r="BF487" s="99">
        <f>BE487*Input!$N$23</f>
        <v>34786.078876991451</v>
      </c>
      <c r="BG487" s="100">
        <f t="shared" si="376"/>
        <v>34.786078876991454</v>
      </c>
      <c r="BH487" s="95">
        <v>7640</v>
      </c>
      <c r="BI487" s="99">
        <f>'Max limit'!AX487*Input!PrimaryDrive_ratio*Input!Gear3_ratio*Input!FinalDrive_ratio</f>
        <v>1108.7794871794872</v>
      </c>
      <c r="BJ487" s="99">
        <f t="shared" si="377"/>
        <v>18.479658119658119</v>
      </c>
      <c r="BK487" s="99">
        <f>BJ487*Input!$N$23</f>
        <v>43482.59859623931</v>
      </c>
      <c r="BL487" s="100">
        <f t="shared" si="378"/>
        <v>43.482598596239306</v>
      </c>
      <c r="BM487" s="95">
        <v>7640</v>
      </c>
      <c r="BN487" s="99">
        <f>'Max limit'!AX487*Input!PrimaryDrive_ratio*Input!Gear4_ratio*Input!FinalDrive_ratio</f>
        <v>1330.5353846153846</v>
      </c>
      <c r="BO487" s="99">
        <f t="shared" si="379"/>
        <v>22.175589743589743</v>
      </c>
      <c r="BP487" s="99">
        <f>BO487*Input!$N$23</f>
        <v>52179.118315487169</v>
      </c>
      <c r="BQ487" s="100">
        <f t="shared" si="380"/>
        <v>52.179118315487166</v>
      </c>
      <c r="BR487" s="95">
        <v>7640</v>
      </c>
      <c r="BS487" s="99">
        <f>'Max limit'!AX487*Input!PrimaryDrive_ratio*Input!Gear5_ratio*Input!FinalDrive_ratio</f>
        <v>1524.5717948717947</v>
      </c>
      <c r="BT487" s="99">
        <f t="shared" si="381"/>
        <v>25.409529914529912</v>
      </c>
      <c r="BU487" s="99">
        <f>BT487*Input!$N$23</f>
        <v>59788.573069829043</v>
      </c>
      <c r="BV487" s="100">
        <f t="shared" si="382"/>
        <v>59.788573069829042</v>
      </c>
      <c r="BW487" s="95">
        <v>7640</v>
      </c>
      <c r="BX487" s="99">
        <f>'Max limit'!AX487*Input!PrimaryDrive_ratio*Input!Gear6_ratio*Input!FinalDrive_ratio</f>
        <v>1735.4809364548494</v>
      </c>
      <c r="BY487" s="99">
        <f t="shared" si="383"/>
        <v>28.924682274247491</v>
      </c>
      <c r="BZ487" s="99">
        <f>BY487*Input!$N$23</f>
        <v>68059.71954193979</v>
      </c>
      <c r="CA487" s="100">
        <f t="shared" si="384"/>
        <v>68.059719541939785</v>
      </c>
      <c r="CC487" s="95">
        <v>7640</v>
      </c>
      <c r="CD487" s="94">
        <f t="shared" si="385"/>
        <v>26.5</v>
      </c>
      <c r="CE487" s="94">
        <f t="shared" si="386"/>
        <v>35</v>
      </c>
      <c r="CF487" s="94">
        <f t="shared" si="387"/>
        <v>43.5</v>
      </c>
      <c r="CG487" s="94">
        <f t="shared" si="388"/>
        <v>52</v>
      </c>
      <c r="CH487" s="94">
        <f t="shared" si="389"/>
        <v>60</v>
      </c>
      <c r="CI487" s="94">
        <f t="shared" si="390"/>
        <v>68</v>
      </c>
      <c r="CK487" s="95">
        <v>7640</v>
      </c>
      <c r="CL487" s="162">
        <f t="shared" si="391"/>
        <v>11.23762993762994</v>
      </c>
      <c r="CM487" s="162">
        <f t="shared" si="392"/>
        <v>14.783726495726496</v>
      </c>
      <c r="CN487" s="162">
        <f t="shared" si="393"/>
        <v>18.479658119658119</v>
      </c>
      <c r="CO487" s="162">
        <f t="shared" si="394"/>
        <v>22.175589743589743</v>
      </c>
      <c r="CP487" s="162">
        <f t="shared" si="395"/>
        <v>25.409529914529912</v>
      </c>
      <c r="CQ487" s="162">
        <f t="shared" si="396"/>
        <v>28.924682274247491</v>
      </c>
    </row>
    <row r="488" spans="1:95" ht="19.5" thickTop="1" thickBot="1">
      <c r="A488" s="70">
        <v>7690</v>
      </c>
      <c r="B488" s="70">
        <v>129.59</v>
      </c>
      <c r="C488" s="70">
        <v>118.355</v>
      </c>
      <c r="D488" s="70">
        <v>121.72499999999999</v>
      </c>
      <c r="E488" s="70">
        <v>6.3570000000000002</v>
      </c>
      <c r="G488" s="92">
        <v>1</v>
      </c>
      <c r="H488" s="93">
        <f t="shared" si="397"/>
        <v>19.710526315789473</v>
      </c>
      <c r="O488" s="95">
        <v>7650</v>
      </c>
      <c r="P488" s="94">
        <f t="shared" si="349"/>
        <v>12.782154632265348</v>
      </c>
      <c r="Q488" s="94">
        <f t="shared" si="350"/>
        <v>12.903997948737315</v>
      </c>
      <c r="R488" s="94">
        <f t="shared" si="351"/>
        <v>12.803415538715337</v>
      </c>
      <c r="S488" s="94">
        <f t="shared" si="352"/>
        <v>12.362736732816778</v>
      </c>
      <c r="T488" s="94">
        <f t="shared" si="353"/>
        <v>11.900294568724391</v>
      </c>
      <c r="U488" s="94">
        <f t="shared" si="354"/>
        <v>11.184276609801552</v>
      </c>
      <c r="V488" s="82"/>
      <c r="W488" s="95">
        <v>7650</v>
      </c>
      <c r="X488" s="161">
        <f t="shared" si="362"/>
        <v>8.9017428935330383</v>
      </c>
      <c r="Y488" s="161">
        <f t="shared" si="363"/>
        <v>8.8862265024392624</v>
      </c>
      <c r="Z488" s="161">
        <f t="shared" si="364"/>
        <v>8.6760685075182451</v>
      </c>
      <c r="AA488" s="161">
        <f t="shared" si="365"/>
        <v>8.1975241325261337</v>
      </c>
      <c r="AB488" s="161">
        <f t="shared" si="366"/>
        <v>7.6965151850977209</v>
      </c>
      <c r="AC488" s="161">
        <f t="shared" si="367"/>
        <v>6.9804972261748821</v>
      </c>
      <c r="AD488" s="82"/>
      <c r="AE488" s="82"/>
      <c r="AF488" s="82"/>
      <c r="AG488" s="95">
        <v>7650</v>
      </c>
      <c r="AH488" s="161">
        <f t="shared" si="368"/>
        <v>-11.437648139363677</v>
      </c>
      <c r="AI488" s="161">
        <f t="shared" si="369"/>
        <v>-11.811251377040966</v>
      </c>
      <c r="AJ488" s="161">
        <f t="shared" si="370"/>
        <v>-12.309011966527262</v>
      </c>
      <c r="AK488" s="161">
        <f t="shared" si="371"/>
        <v>-12.917386020343844</v>
      </c>
      <c r="AL488" s="161">
        <f t="shared" si="372"/>
        <v>-13.540450924891791</v>
      </c>
      <c r="AM488" s="161">
        <f t="shared" si="373"/>
        <v>-14.313750320528458</v>
      </c>
      <c r="AN488" s="81"/>
      <c r="AO488" s="81"/>
      <c r="AP488" s="95">
        <v>7650</v>
      </c>
      <c r="AQ488" s="94">
        <f t="shared" si="355"/>
        <v>134.98438191876323</v>
      </c>
      <c r="AR488" s="94">
        <f t="shared" si="356"/>
        <v>233.61563666556762</v>
      </c>
      <c r="AS488" s="94">
        <f t="shared" si="357"/>
        <v>365.02443228994946</v>
      </c>
      <c r="AT488" s="94">
        <f t="shared" si="358"/>
        <v>525.63518249752724</v>
      </c>
      <c r="AU488" s="94">
        <f t="shared" si="359"/>
        <v>690.12431729818547</v>
      </c>
      <c r="AV488" s="94">
        <f t="shared" si="360"/>
        <v>894.27535774626529</v>
      </c>
      <c r="AW488" s="81"/>
      <c r="AX488" s="95">
        <v>7650</v>
      </c>
      <c r="AY488" s="99">
        <f>'Max limit'!AX488*Input!PrimaryDrive_ratio*Input!Gear1_ratio*Input!FinalDrive_ratio</f>
        <v>675.14033264033264</v>
      </c>
      <c r="AZ488" s="99">
        <f t="shared" si="374"/>
        <v>11.252338877338877</v>
      </c>
      <c r="BA488" s="99">
        <f>AZ488*Input!$N$23</f>
        <v>26476.730873700617</v>
      </c>
      <c r="BB488" s="97">
        <f t="shared" si="361"/>
        <v>26.476730873700618</v>
      </c>
      <c r="BC488" s="95">
        <v>7650</v>
      </c>
      <c r="BD488" s="99">
        <f>'Max limit'!AX488*Input!PrimaryDrive_ratio*Input!Gear2_ratio*Input!FinalDrive_ratio</f>
        <v>888.18461538461531</v>
      </c>
      <c r="BE488" s="99">
        <f t="shared" si="375"/>
        <v>14.803076923076922</v>
      </c>
      <c r="BF488" s="99">
        <f>BE488*Input!$N$23</f>
        <v>34831.610393846146</v>
      </c>
      <c r="BG488" s="100">
        <f t="shared" si="376"/>
        <v>34.831610393846148</v>
      </c>
      <c r="BH488" s="95">
        <v>7650</v>
      </c>
      <c r="BI488" s="99">
        <f>'Max limit'!AX488*Input!PrimaryDrive_ratio*Input!Gear3_ratio*Input!FinalDrive_ratio</f>
        <v>1110.2307692307691</v>
      </c>
      <c r="BJ488" s="99">
        <f t="shared" si="377"/>
        <v>18.503846153846151</v>
      </c>
      <c r="BK488" s="99">
        <f>BJ488*Input!$N$23</f>
        <v>43539.512992307682</v>
      </c>
      <c r="BL488" s="100">
        <f t="shared" si="378"/>
        <v>43.539512992307685</v>
      </c>
      <c r="BM488" s="95">
        <v>7650</v>
      </c>
      <c r="BN488" s="99">
        <f>'Max limit'!AX488*Input!PrimaryDrive_ratio*Input!Gear4_ratio*Input!FinalDrive_ratio</f>
        <v>1332.2769230769231</v>
      </c>
      <c r="BO488" s="99">
        <f t="shared" si="379"/>
        <v>22.204615384615387</v>
      </c>
      <c r="BP488" s="99">
        <f>BO488*Input!$N$23</f>
        <v>52247.415590769226</v>
      </c>
      <c r="BQ488" s="100">
        <f t="shared" si="380"/>
        <v>52.247415590769222</v>
      </c>
      <c r="BR488" s="95">
        <v>7650</v>
      </c>
      <c r="BS488" s="99">
        <f>'Max limit'!AX488*Input!PrimaryDrive_ratio*Input!Gear5_ratio*Input!FinalDrive_ratio</f>
        <v>1526.5673076923076</v>
      </c>
      <c r="BT488" s="99">
        <f t="shared" si="381"/>
        <v>25.442788461538459</v>
      </c>
      <c r="BU488" s="99">
        <f>BT488*Input!$N$23</f>
        <v>59866.830364423062</v>
      </c>
      <c r="BV488" s="100">
        <f t="shared" si="382"/>
        <v>59.866830364423059</v>
      </c>
      <c r="BW488" s="95">
        <v>7650</v>
      </c>
      <c r="BX488" s="99">
        <f>'Max limit'!AX488*Input!PrimaryDrive_ratio*Input!Gear6_ratio*Input!FinalDrive_ratio</f>
        <v>1737.7525083612038</v>
      </c>
      <c r="BY488" s="99">
        <f t="shared" si="383"/>
        <v>28.962541806020063</v>
      </c>
      <c r="BZ488" s="99">
        <f>BY488*Input!$N$23</f>
        <v>68148.802944481591</v>
      </c>
      <c r="CA488" s="100">
        <f t="shared" si="384"/>
        <v>68.148802944481588</v>
      </c>
      <c r="CC488" s="95">
        <v>7650</v>
      </c>
      <c r="CD488" s="94">
        <f t="shared" si="385"/>
        <v>26.5</v>
      </c>
      <c r="CE488" s="94">
        <f t="shared" si="386"/>
        <v>35</v>
      </c>
      <c r="CF488" s="94">
        <f t="shared" si="387"/>
        <v>43.5</v>
      </c>
      <c r="CG488" s="94">
        <f t="shared" si="388"/>
        <v>52</v>
      </c>
      <c r="CH488" s="94">
        <f t="shared" si="389"/>
        <v>60</v>
      </c>
      <c r="CI488" s="94">
        <f t="shared" si="390"/>
        <v>68</v>
      </c>
      <c r="CK488" s="95">
        <v>7650</v>
      </c>
      <c r="CL488" s="162">
        <f t="shared" si="391"/>
        <v>11.252338877338877</v>
      </c>
      <c r="CM488" s="162">
        <f t="shared" si="392"/>
        <v>14.803076923076922</v>
      </c>
      <c r="CN488" s="162">
        <f t="shared" si="393"/>
        <v>18.503846153846151</v>
      </c>
      <c r="CO488" s="162">
        <f t="shared" si="394"/>
        <v>22.204615384615387</v>
      </c>
      <c r="CP488" s="162">
        <f t="shared" si="395"/>
        <v>25.442788461538459</v>
      </c>
      <c r="CQ488" s="162">
        <f t="shared" si="396"/>
        <v>28.962541806020063</v>
      </c>
    </row>
    <row r="489" spans="1:95" ht="19.5" thickTop="1" thickBot="1">
      <c r="A489" s="70">
        <v>7700</v>
      </c>
      <c r="B489" s="70">
        <v>130.029</v>
      </c>
      <c r="C489" s="70">
        <v>118.602</v>
      </c>
      <c r="D489" s="70">
        <v>122.146</v>
      </c>
      <c r="E489" s="70">
        <v>6.37</v>
      </c>
      <c r="G489" s="92">
        <v>1</v>
      </c>
      <c r="H489" s="93">
        <f t="shared" si="397"/>
        <v>19.755720823798626</v>
      </c>
      <c r="O489" s="95">
        <v>7660</v>
      </c>
      <c r="P489" s="94">
        <f t="shared" si="349"/>
        <v>12.781011369513775</v>
      </c>
      <c r="Q489" s="94">
        <f t="shared" si="350"/>
        <v>12.901949279443089</v>
      </c>
      <c r="R489" s="94">
        <f t="shared" si="351"/>
        <v>12.800127191694772</v>
      </c>
      <c r="S489" s="94">
        <f t="shared" si="352"/>
        <v>12.357958070724507</v>
      </c>
      <c r="T489" s="94">
        <f t="shared" si="353"/>
        <v>11.893962407433344</v>
      </c>
      <c r="U489" s="94">
        <f t="shared" si="354"/>
        <v>11.176071282642488</v>
      </c>
      <c r="V489" s="82"/>
      <c r="W489" s="95">
        <v>7660</v>
      </c>
      <c r="X489" s="161">
        <f t="shared" si="362"/>
        <v>8.9005996307814659</v>
      </c>
      <c r="Y489" s="161">
        <f t="shared" si="363"/>
        <v>8.8841778331450332</v>
      </c>
      <c r="Z489" s="161">
        <f t="shared" si="364"/>
        <v>8.6727801604976804</v>
      </c>
      <c r="AA489" s="161">
        <f t="shared" si="365"/>
        <v>8.1927454704338647</v>
      </c>
      <c r="AB489" s="161">
        <f t="shared" si="366"/>
        <v>7.6901830238066733</v>
      </c>
      <c r="AC489" s="161">
        <f t="shared" si="367"/>
        <v>6.9722918990158185</v>
      </c>
      <c r="AD489" s="82"/>
      <c r="AE489" s="82"/>
      <c r="AF489" s="82"/>
      <c r="AG489" s="95">
        <v>7660</v>
      </c>
      <c r="AH489" s="161">
        <f t="shared" si="368"/>
        <v>-11.438985756783017</v>
      </c>
      <c r="AI489" s="161">
        <f t="shared" si="369"/>
        <v>-11.813566373343445</v>
      </c>
      <c r="AJ489" s="161">
        <f t="shared" si="370"/>
        <v>-12.312629148249883</v>
      </c>
      <c r="AK489" s="161">
        <f t="shared" si="371"/>
        <v>-12.922594762024417</v>
      </c>
      <c r="AL489" s="161">
        <f t="shared" si="372"/>
        <v>-13.547289659086124</v>
      </c>
      <c r="AM489" s="161">
        <f t="shared" si="373"/>
        <v>-14.322612073860247</v>
      </c>
      <c r="AN489" s="81"/>
      <c r="AO489" s="81"/>
      <c r="AP489" s="95">
        <v>7660</v>
      </c>
      <c r="AQ489" s="94">
        <f t="shared" si="355"/>
        <v>135.33751291746913</v>
      </c>
      <c r="AR489" s="94">
        <f t="shared" si="356"/>
        <v>234.22679568942169</v>
      </c>
      <c r="AS489" s="94">
        <f t="shared" si="357"/>
        <v>365.97936826472142</v>
      </c>
      <c r="AT489" s="94">
        <f t="shared" si="358"/>
        <v>527.01029030119878</v>
      </c>
      <c r="AU489" s="94">
        <f t="shared" si="359"/>
        <v>691.92974312548893</v>
      </c>
      <c r="AV489" s="94">
        <f t="shared" si="360"/>
        <v>896.61486062585777</v>
      </c>
      <c r="AW489" s="81"/>
      <c r="AX489" s="95">
        <v>7660</v>
      </c>
      <c r="AY489" s="99">
        <f>'Max limit'!AX489*Input!PrimaryDrive_ratio*Input!Gear1_ratio*Input!FinalDrive_ratio</f>
        <v>676.02286902286903</v>
      </c>
      <c r="AZ489" s="99">
        <f t="shared" si="374"/>
        <v>11.267047817047818</v>
      </c>
      <c r="BA489" s="99">
        <f>AZ489*Input!$N$23</f>
        <v>26511.340979417877</v>
      </c>
      <c r="BB489" s="97">
        <f t="shared" si="361"/>
        <v>26.511340979417877</v>
      </c>
      <c r="BC489" s="95">
        <v>7660</v>
      </c>
      <c r="BD489" s="99">
        <f>'Max limit'!AX489*Input!PrimaryDrive_ratio*Input!Gear2_ratio*Input!FinalDrive_ratio</f>
        <v>889.34564102564104</v>
      </c>
      <c r="BE489" s="99">
        <f t="shared" si="375"/>
        <v>14.82242735042735</v>
      </c>
      <c r="BF489" s="99">
        <f>BE489*Input!$N$23</f>
        <v>34877.141910700848</v>
      </c>
      <c r="BG489" s="100">
        <f t="shared" si="376"/>
        <v>34.87714191070085</v>
      </c>
      <c r="BH489" s="95">
        <v>7660</v>
      </c>
      <c r="BI489" s="99">
        <f>'Max limit'!AX489*Input!PrimaryDrive_ratio*Input!Gear3_ratio*Input!FinalDrive_ratio</f>
        <v>1111.6820512820511</v>
      </c>
      <c r="BJ489" s="99">
        <f t="shared" si="377"/>
        <v>18.528034188034187</v>
      </c>
      <c r="BK489" s="99">
        <f>BJ489*Input!$N$23</f>
        <v>43596.427388376062</v>
      </c>
      <c r="BL489" s="100">
        <f t="shared" si="378"/>
        <v>43.596427388376064</v>
      </c>
      <c r="BM489" s="95">
        <v>7660</v>
      </c>
      <c r="BN489" s="99">
        <f>'Max limit'!AX489*Input!PrimaryDrive_ratio*Input!Gear4_ratio*Input!FinalDrive_ratio</f>
        <v>1334.0184615384615</v>
      </c>
      <c r="BO489" s="99">
        <f t="shared" si="379"/>
        <v>22.233641025641024</v>
      </c>
      <c r="BP489" s="99">
        <f>BO489*Input!$N$23</f>
        <v>52315.712866051268</v>
      </c>
      <c r="BQ489" s="100">
        <f t="shared" si="380"/>
        <v>52.315712866051271</v>
      </c>
      <c r="BR489" s="95">
        <v>7660</v>
      </c>
      <c r="BS489" s="99">
        <f>'Max limit'!AX489*Input!PrimaryDrive_ratio*Input!Gear5_ratio*Input!FinalDrive_ratio</f>
        <v>1528.5628205128205</v>
      </c>
      <c r="BT489" s="99">
        <f t="shared" si="381"/>
        <v>25.47604700854701</v>
      </c>
      <c r="BU489" s="99">
        <f>BT489*Input!$N$23</f>
        <v>59945.087659017088</v>
      </c>
      <c r="BV489" s="100">
        <f t="shared" si="382"/>
        <v>59.945087659017091</v>
      </c>
      <c r="BW489" s="95">
        <v>7660</v>
      </c>
      <c r="BX489" s="99">
        <f>'Max limit'!AX489*Input!PrimaryDrive_ratio*Input!Gear6_ratio*Input!FinalDrive_ratio</f>
        <v>1740.0240802675585</v>
      </c>
      <c r="BY489" s="99">
        <f t="shared" si="383"/>
        <v>29.000401337792642</v>
      </c>
      <c r="BZ489" s="99">
        <f>BY489*Input!$N$23</f>
        <v>68237.886347023392</v>
      </c>
      <c r="CA489" s="100">
        <f t="shared" si="384"/>
        <v>68.237886347023391</v>
      </c>
      <c r="CC489" s="95">
        <v>7660</v>
      </c>
      <c r="CD489" s="94">
        <f t="shared" si="385"/>
        <v>26.5</v>
      </c>
      <c r="CE489" s="94">
        <f t="shared" si="386"/>
        <v>35</v>
      </c>
      <c r="CF489" s="94">
        <f t="shared" si="387"/>
        <v>43.5</v>
      </c>
      <c r="CG489" s="94">
        <f t="shared" si="388"/>
        <v>52.5</v>
      </c>
      <c r="CH489" s="94">
        <f t="shared" si="389"/>
        <v>60</v>
      </c>
      <c r="CI489" s="94">
        <f t="shared" si="390"/>
        <v>68</v>
      </c>
      <c r="CK489" s="95">
        <v>7660</v>
      </c>
      <c r="CL489" s="162">
        <f t="shared" si="391"/>
        <v>11.267047817047818</v>
      </c>
      <c r="CM489" s="162">
        <f t="shared" si="392"/>
        <v>14.82242735042735</v>
      </c>
      <c r="CN489" s="162">
        <f t="shared" si="393"/>
        <v>18.528034188034187</v>
      </c>
      <c r="CO489" s="162">
        <f t="shared" si="394"/>
        <v>22.233641025641024</v>
      </c>
      <c r="CP489" s="162">
        <f t="shared" si="395"/>
        <v>25.47604700854701</v>
      </c>
      <c r="CQ489" s="162">
        <f t="shared" si="396"/>
        <v>29.000401337792642</v>
      </c>
    </row>
    <row r="490" spans="1:95" ht="19.5" thickTop="1" thickBot="1">
      <c r="A490" s="70">
        <v>7710</v>
      </c>
      <c r="B490" s="70">
        <v>130.476</v>
      </c>
      <c r="C490" s="70">
        <v>118.855</v>
      </c>
      <c r="D490" s="70">
        <v>122.575</v>
      </c>
      <c r="E490" s="70">
        <v>6.383</v>
      </c>
      <c r="G490" s="92">
        <v>1</v>
      </c>
      <c r="H490" s="93">
        <f t="shared" si="397"/>
        <v>19.800915331807779</v>
      </c>
      <c r="O490" s="95">
        <v>7670</v>
      </c>
      <c r="P490" s="94">
        <f t="shared" si="349"/>
        <v>12.779866613277223</v>
      </c>
      <c r="Q490" s="94">
        <f t="shared" si="350"/>
        <v>12.899897933898965</v>
      </c>
      <c r="R490" s="94">
        <f t="shared" si="351"/>
        <v>12.796834548989009</v>
      </c>
      <c r="S490" s="94">
        <f t="shared" si="352"/>
        <v>12.35317316609521</v>
      </c>
      <c r="T490" s="94">
        <f t="shared" si="353"/>
        <v>11.887621974213767</v>
      </c>
      <c r="U490" s="94">
        <f t="shared" si="354"/>
        <v>11.167855236571393</v>
      </c>
      <c r="V490" s="82"/>
      <c r="W490" s="95">
        <v>7670</v>
      </c>
      <c r="X490" s="161">
        <f t="shared" si="362"/>
        <v>8.8994548745449134</v>
      </c>
      <c r="Y490" s="161">
        <f t="shared" si="363"/>
        <v>8.8821264876009121</v>
      </c>
      <c r="Z490" s="161">
        <f t="shared" si="364"/>
        <v>8.6694875177919162</v>
      </c>
      <c r="AA490" s="161">
        <f t="shared" si="365"/>
        <v>8.1879605658045698</v>
      </c>
      <c r="AB490" s="161">
        <f t="shared" si="366"/>
        <v>7.683842590587096</v>
      </c>
      <c r="AC490" s="161">
        <f t="shared" si="367"/>
        <v>6.964075852944724</v>
      </c>
      <c r="AD490" s="82"/>
      <c r="AE490" s="82"/>
      <c r="AF490" s="82"/>
      <c r="AG490" s="95">
        <v>7670</v>
      </c>
      <c r="AH490" s="161">
        <f t="shared" si="368"/>
        <v>-11.440325121579784</v>
      </c>
      <c r="AI490" s="161">
        <f t="shared" si="369"/>
        <v>-11.815884393808302</v>
      </c>
      <c r="AJ490" s="161">
        <f t="shared" si="370"/>
        <v>-12.316251055226223</v>
      </c>
      <c r="AK490" s="161">
        <f t="shared" si="371"/>
        <v>-12.927810308070349</v>
      </c>
      <c r="AL490" s="161">
        <f t="shared" si="372"/>
        <v>-13.554137326963266</v>
      </c>
      <c r="AM490" s="161">
        <f t="shared" si="373"/>
        <v>-14.33148540361703</v>
      </c>
      <c r="AN490" s="81"/>
      <c r="AO490" s="81"/>
      <c r="AP490" s="95">
        <v>7670</v>
      </c>
      <c r="AQ490" s="94">
        <f t="shared" si="355"/>
        <v>135.69110522381527</v>
      </c>
      <c r="AR490" s="94">
        <f t="shared" si="356"/>
        <v>234.83875309214415</v>
      </c>
      <c r="AS490" s="94">
        <f t="shared" si="357"/>
        <v>366.93555170647539</v>
      </c>
      <c r="AT490" s="94">
        <f t="shared" si="358"/>
        <v>528.38719445732465</v>
      </c>
      <c r="AU490" s="94">
        <f t="shared" si="359"/>
        <v>693.73752744505487</v>
      </c>
      <c r="AV490" s="94">
        <f t="shared" si="360"/>
        <v>898.95741968164828</v>
      </c>
      <c r="AW490" s="81"/>
      <c r="AX490" s="95">
        <v>7670</v>
      </c>
      <c r="AY490" s="99">
        <f>'Max limit'!AX490*Input!PrimaryDrive_ratio*Input!Gear1_ratio*Input!FinalDrive_ratio</f>
        <v>676.9054054054053</v>
      </c>
      <c r="AZ490" s="99">
        <f t="shared" si="374"/>
        <v>11.281756756756755</v>
      </c>
      <c r="BA490" s="99">
        <f>AZ490*Input!$N$23</f>
        <v>26545.951085135126</v>
      </c>
      <c r="BB490" s="97">
        <f t="shared" si="361"/>
        <v>26.545951085135126</v>
      </c>
      <c r="BC490" s="95">
        <v>7670</v>
      </c>
      <c r="BD490" s="99">
        <f>'Max limit'!AX490*Input!PrimaryDrive_ratio*Input!Gear2_ratio*Input!FinalDrive_ratio</f>
        <v>890.50666666666655</v>
      </c>
      <c r="BE490" s="99">
        <f t="shared" si="375"/>
        <v>14.841777777777775</v>
      </c>
      <c r="BF490" s="99">
        <f>BE490*Input!$N$23</f>
        <v>34922.673427555543</v>
      </c>
      <c r="BG490" s="100">
        <f t="shared" si="376"/>
        <v>34.922673427555544</v>
      </c>
      <c r="BH490" s="95">
        <v>7670</v>
      </c>
      <c r="BI490" s="99">
        <f>'Max limit'!AX490*Input!PrimaryDrive_ratio*Input!Gear3_ratio*Input!FinalDrive_ratio</f>
        <v>1113.1333333333332</v>
      </c>
      <c r="BJ490" s="99">
        <f t="shared" si="377"/>
        <v>18.55222222222222</v>
      </c>
      <c r="BK490" s="99">
        <f>BJ490*Input!$N$23</f>
        <v>43653.341784444434</v>
      </c>
      <c r="BL490" s="100">
        <f t="shared" si="378"/>
        <v>43.653341784444436</v>
      </c>
      <c r="BM490" s="95">
        <v>7670</v>
      </c>
      <c r="BN490" s="99">
        <f>'Max limit'!AX490*Input!PrimaryDrive_ratio*Input!Gear4_ratio*Input!FinalDrive_ratio</f>
        <v>1335.76</v>
      </c>
      <c r="BO490" s="99">
        <f t="shared" si="379"/>
        <v>22.262666666666668</v>
      </c>
      <c r="BP490" s="99">
        <f>BO490*Input!$N$23</f>
        <v>52384.010141333325</v>
      </c>
      <c r="BQ490" s="100">
        <f t="shared" si="380"/>
        <v>52.384010141333327</v>
      </c>
      <c r="BR490" s="95">
        <v>7670</v>
      </c>
      <c r="BS490" s="99">
        <f>'Max limit'!AX490*Input!PrimaryDrive_ratio*Input!Gear5_ratio*Input!FinalDrive_ratio</f>
        <v>1530.5583333333332</v>
      </c>
      <c r="BT490" s="99">
        <f t="shared" si="381"/>
        <v>25.509305555555553</v>
      </c>
      <c r="BU490" s="99">
        <f>BT490*Input!$N$23</f>
        <v>60023.344953611093</v>
      </c>
      <c r="BV490" s="100">
        <f t="shared" si="382"/>
        <v>60.023344953611094</v>
      </c>
      <c r="BW490" s="95">
        <v>7670</v>
      </c>
      <c r="BX490" s="99">
        <f>'Max limit'!AX490*Input!PrimaryDrive_ratio*Input!Gear6_ratio*Input!FinalDrive_ratio</f>
        <v>1742.2956521739127</v>
      </c>
      <c r="BY490" s="99">
        <f t="shared" si="383"/>
        <v>29.03826086956521</v>
      </c>
      <c r="BZ490" s="99">
        <f>BY490*Input!$N$23</f>
        <v>68326.969749565193</v>
      </c>
      <c r="CA490" s="100">
        <f t="shared" si="384"/>
        <v>68.326969749565194</v>
      </c>
      <c r="CC490" s="95">
        <v>7670</v>
      </c>
      <c r="CD490" s="94">
        <f t="shared" si="385"/>
        <v>26.5</v>
      </c>
      <c r="CE490" s="94">
        <f t="shared" si="386"/>
        <v>35</v>
      </c>
      <c r="CF490" s="94">
        <f t="shared" si="387"/>
        <v>43.5</v>
      </c>
      <c r="CG490" s="94">
        <f t="shared" si="388"/>
        <v>52.5</v>
      </c>
      <c r="CH490" s="94">
        <f t="shared" si="389"/>
        <v>60</v>
      </c>
      <c r="CI490" s="94">
        <f t="shared" si="390"/>
        <v>68.5</v>
      </c>
      <c r="CK490" s="95">
        <v>7670</v>
      </c>
      <c r="CL490" s="162">
        <f t="shared" si="391"/>
        <v>11.281756756756755</v>
      </c>
      <c r="CM490" s="162">
        <f t="shared" si="392"/>
        <v>14.841777777777775</v>
      </c>
      <c r="CN490" s="162">
        <f t="shared" si="393"/>
        <v>18.55222222222222</v>
      </c>
      <c r="CO490" s="162">
        <f t="shared" si="394"/>
        <v>22.262666666666668</v>
      </c>
      <c r="CP490" s="162">
        <f t="shared" si="395"/>
        <v>25.509305555555553</v>
      </c>
      <c r="CQ490" s="162">
        <f t="shared" si="396"/>
        <v>29.03826086956521</v>
      </c>
    </row>
    <row r="491" spans="1:95" ht="19.5" thickTop="1" thickBot="1">
      <c r="A491" s="70">
        <v>7720</v>
      </c>
      <c r="B491" s="70">
        <v>130.92500000000001</v>
      </c>
      <c r="C491" s="70">
        <v>119.10899999999999</v>
      </c>
      <c r="D491" s="70">
        <v>123.005</v>
      </c>
      <c r="E491" s="70">
        <v>6.3959999999999999</v>
      </c>
      <c r="G491" s="92">
        <v>1</v>
      </c>
      <c r="H491" s="93">
        <f t="shared" si="397"/>
        <v>19.846109839816933</v>
      </c>
      <c r="O491" s="95">
        <v>7680</v>
      </c>
      <c r="P491" s="94">
        <f t="shared" si="349"/>
        <v>12.778720363555692</v>
      </c>
      <c r="Q491" s="94">
        <f t="shared" si="350"/>
        <v>12.897843912104948</v>
      </c>
      <c r="R491" s="94">
        <f t="shared" si="351"/>
        <v>12.793537610598044</v>
      </c>
      <c r="S491" s="94">
        <f t="shared" si="352"/>
        <v>12.348382018928893</v>
      </c>
      <c r="T491" s="94">
        <f t="shared" si="353"/>
        <v>11.881273269065657</v>
      </c>
      <c r="U491" s="94">
        <f t="shared" si="354"/>
        <v>11.159628471588267</v>
      </c>
      <c r="V491" s="82"/>
      <c r="W491" s="95">
        <v>7680</v>
      </c>
      <c r="X491" s="161">
        <f t="shared" si="362"/>
        <v>8.8983086248233825</v>
      </c>
      <c r="Y491" s="161">
        <f t="shared" si="363"/>
        <v>8.8800724658068937</v>
      </c>
      <c r="Z491" s="161">
        <f t="shared" si="364"/>
        <v>8.6661905794009506</v>
      </c>
      <c r="AA491" s="161">
        <f t="shared" si="365"/>
        <v>8.1831694186382506</v>
      </c>
      <c r="AB491" s="161">
        <f t="shared" si="366"/>
        <v>7.6774938854389871</v>
      </c>
      <c r="AC491" s="161">
        <f t="shared" si="367"/>
        <v>6.9558490879615977</v>
      </c>
      <c r="AD491" s="82"/>
      <c r="AE491" s="82"/>
      <c r="AF491" s="82"/>
      <c r="AG491" s="95">
        <v>7680</v>
      </c>
      <c r="AH491" s="161">
        <f t="shared" si="368"/>
        <v>-11.441666233753976</v>
      </c>
      <c r="AI491" s="161">
        <f t="shared" si="369"/>
        <v>-11.818205438435541</v>
      </c>
      <c r="AJ491" s="161">
        <f t="shared" si="370"/>
        <v>-12.319877687456284</v>
      </c>
      <c r="AK491" s="161">
        <f t="shared" si="371"/>
        <v>-12.933032658481636</v>
      </c>
      <c r="AL491" s="161">
        <f t="shared" si="372"/>
        <v>-13.560993928523224</v>
      </c>
      <c r="AM491" s="161">
        <f t="shared" si="373"/>
        <v>-14.340370309798805</v>
      </c>
      <c r="AN491" s="81"/>
      <c r="AO491" s="81"/>
      <c r="AP491" s="95">
        <v>7680</v>
      </c>
      <c r="AQ491" s="94">
        <f t="shared" si="355"/>
        <v>136.04515883780186</v>
      </c>
      <c r="AR491" s="94">
        <f t="shared" si="356"/>
        <v>235.45150887373529</v>
      </c>
      <c r="AS491" s="94">
        <f t="shared" si="357"/>
        <v>367.89298261521134</v>
      </c>
      <c r="AT491" s="94">
        <f t="shared" si="358"/>
        <v>529.76589496590441</v>
      </c>
      <c r="AU491" s="94">
        <f t="shared" si="359"/>
        <v>695.54767025688386</v>
      </c>
      <c r="AV491" s="94">
        <f t="shared" si="360"/>
        <v>901.30303491363713</v>
      </c>
      <c r="AW491" s="81"/>
      <c r="AX491" s="95">
        <v>7680</v>
      </c>
      <c r="AY491" s="99">
        <f>'Max limit'!AX491*Input!PrimaryDrive_ratio*Input!Gear1_ratio*Input!FinalDrive_ratio</f>
        <v>677.78794178794169</v>
      </c>
      <c r="AZ491" s="99">
        <f t="shared" si="374"/>
        <v>11.296465696465695</v>
      </c>
      <c r="BA491" s="99">
        <f>AZ491*Input!$N$23</f>
        <v>26580.561190852382</v>
      </c>
      <c r="BB491" s="97">
        <f t="shared" si="361"/>
        <v>26.580561190852382</v>
      </c>
      <c r="BC491" s="95">
        <v>7680</v>
      </c>
      <c r="BD491" s="99">
        <f>'Max limit'!AX491*Input!PrimaryDrive_ratio*Input!Gear2_ratio*Input!FinalDrive_ratio</f>
        <v>891.66769230769205</v>
      </c>
      <c r="BE491" s="99">
        <f t="shared" si="375"/>
        <v>14.861128205128201</v>
      </c>
      <c r="BF491" s="99">
        <f>BE491*Input!$N$23</f>
        <v>34968.204944410245</v>
      </c>
      <c r="BG491" s="100">
        <f t="shared" si="376"/>
        <v>34.968204944410246</v>
      </c>
      <c r="BH491" s="95">
        <v>7680</v>
      </c>
      <c r="BI491" s="99">
        <f>'Max limit'!AX491*Input!PrimaryDrive_ratio*Input!Gear3_ratio*Input!FinalDrive_ratio</f>
        <v>1114.5846153846151</v>
      </c>
      <c r="BJ491" s="99">
        <f t="shared" si="377"/>
        <v>18.576410256410252</v>
      </c>
      <c r="BK491" s="99">
        <f>BJ491*Input!$N$23</f>
        <v>43710.256180512806</v>
      </c>
      <c r="BL491" s="100">
        <f t="shared" si="378"/>
        <v>43.710256180512808</v>
      </c>
      <c r="BM491" s="95">
        <v>7680</v>
      </c>
      <c r="BN491" s="99">
        <f>'Max limit'!AX491*Input!PrimaryDrive_ratio*Input!Gear4_ratio*Input!FinalDrive_ratio</f>
        <v>1337.5015384615383</v>
      </c>
      <c r="BO491" s="99">
        <f t="shared" si="379"/>
        <v>22.291692307692305</v>
      </c>
      <c r="BP491" s="99">
        <f>BO491*Input!$N$23</f>
        <v>52452.307416615367</v>
      </c>
      <c r="BQ491" s="100">
        <f t="shared" si="380"/>
        <v>52.452307416615369</v>
      </c>
      <c r="BR491" s="95">
        <v>7680</v>
      </c>
      <c r="BS491" s="99">
        <f>'Max limit'!AX491*Input!PrimaryDrive_ratio*Input!Gear5_ratio*Input!FinalDrive_ratio</f>
        <v>1532.5538461538458</v>
      </c>
      <c r="BT491" s="99">
        <f t="shared" si="381"/>
        <v>25.542564102564096</v>
      </c>
      <c r="BU491" s="99">
        <f>BT491*Input!$N$23</f>
        <v>60101.602248205105</v>
      </c>
      <c r="BV491" s="100">
        <f t="shared" si="382"/>
        <v>60.101602248205104</v>
      </c>
      <c r="BW491" s="95">
        <v>7680</v>
      </c>
      <c r="BX491" s="99">
        <f>'Max limit'!AX491*Input!PrimaryDrive_ratio*Input!Gear6_ratio*Input!FinalDrive_ratio</f>
        <v>1744.5672240802674</v>
      </c>
      <c r="BY491" s="99">
        <f t="shared" si="383"/>
        <v>29.076120401337789</v>
      </c>
      <c r="BZ491" s="99">
        <f>BY491*Input!$N$23</f>
        <v>68416.053152107008</v>
      </c>
      <c r="CA491" s="100">
        <f t="shared" si="384"/>
        <v>68.416053152107011</v>
      </c>
      <c r="CC491" s="95">
        <v>7680</v>
      </c>
      <c r="CD491" s="94">
        <f t="shared" si="385"/>
        <v>26.5</v>
      </c>
      <c r="CE491" s="94">
        <f t="shared" si="386"/>
        <v>35</v>
      </c>
      <c r="CF491" s="94">
        <f t="shared" si="387"/>
        <v>43.5</v>
      </c>
      <c r="CG491" s="94">
        <f t="shared" si="388"/>
        <v>52.5</v>
      </c>
      <c r="CH491" s="94">
        <f t="shared" si="389"/>
        <v>60</v>
      </c>
      <c r="CI491" s="94">
        <f t="shared" si="390"/>
        <v>68.5</v>
      </c>
      <c r="CK491" s="95">
        <v>7680</v>
      </c>
      <c r="CL491" s="162">
        <f t="shared" si="391"/>
        <v>11.296465696465695</v>
      </c>
      <c r="CM491" s="162">
        <f t="shared" si="392"/>
        <v>14.861128205128201</v>
      </c>
      <c r="CN491" s="162">
        <f t="shared" si="393"/>
        <v>18.576410256410252</v>
      </c>
      <c r="CO491" s="162">
        <f t="shared" si="394"/>
        <v>22.291692307692305</v>
      </c>
      <c r="CP491" s="162">
        <f t="shared" si="395"/>
        <v>25.542564102564096</v>
      </c>
      <c r="CQ491" s="162">
        <f t="shared" si="396"/>
        <v>29.076120401337789</v>
      </c>
    </row>
    <row r="492" spans="1:95" ht="19.5" thickTop="1" thickBot="1">
      <c r="A492" s="70">
        <v>7730</v>
      </c>
      <c r="B492" s="70">
        <v>131.37200000000001</v>
      </c>
      <c r="C492" s="70">
        <v>119.361</v>
      </c>
      <c r="D492" s="70">
        <v>123.434</v>
      </c>
      <c r="E492" s="70">
        <v>6.4089999999999998</v>
      </c>
      <c r="G492" s="92">
        <v>1</v>
      </c>
      <c r="H492" s="93">
        <f t="shared" si="397"/>
        <v>19.891304347826086</v>
      </c>
      <c r="O492" s="95">
        <v>7690</v>
      </c>
      <c r="P492" s="94">
        <f t="shared" si="349"/>
        <v>12.777572620349181</v>
      </c>
      <c r="Q492" s="94">
        <f t="shared" si="350"/>
        <v>12.895787214061038</v>
      </c>
      <c r="R492" s="94">
        <f t="shared" si="351"/>
        <v>12.790236376521881</v>
      </c>
      <c r="S492" s="94">
        <f t="shared" si="352"/>
        <v>12.343584629225548</v>
      </c>
      <c r="T492" s="94">
        <f t="shared" si="353"/>
        <v>11.874916291989013</v>
      </c>
      <c r="U492" s="94">
        <f t="shared" si="354"/>
        <v>11.151390987693111</v>
      </c>
      <c r="V492" s="82"/>
      <c r="W492" s="95">
        <v>7690</v>
      </c>
      <c r="X492" s="161">
        <f t="shared" si="362"/>
        <v>8.8971608816168715</v>
      </c>
      <c r="Y492" s="161">
        <f t="shared" si="363"/>
        <v>8.8780157677629834</v>
      </c>
      <c r="Z492" s="161">
        <f t="shared" si="364"/>
        <v>8.6628893453247873</v>
      </c>
      <c r="AA492" s="161">
        <f t="shared" si="365"/>
        <v>8.1783720289349056</v>
      </c>
      <c r="AB492" s="161">
        <f t="shared" si="366"/>
        <v>7.6711369083623442</v>
      </c>
      <c r="AC492" s="161">
        <f t="shared" si="367"/>
        <v>6.9476116040664406</v>
      </c>
      <c r="AD492" s="82"/>
      <c r="AE492" s="82"/>
      <c r="AF492" s="82"/>
      <c r="AG492" s="95">
        <v>7690</v>
      </c>
      <c r="AH492" s="161">
        <f t="shared" si="368"/>
        <v>-11.443009093305593</v>
      </c>
      <c r="AI492" s="161">
        <f t="shared" si="369"/>
        <v>-11.820529507225162</v>
      </c>
      <c r="AJ492" s="161">
        <f t="shared" si="370"/>
        <v>-12.323509044940064</v>
      </c>
      <c r="AK492" s="161">
        <f t="shared" si="371"/>
        <v>-12.938261813258283</v>
      </c>
      <c r="AL492" s="161">
        <f t="shared" si="372"/>
        <v>-13.567859463765998</v>
      </c>
      <c r="AM492" s="161">
        <f t="shared" si="373"/>
        <v>-14.349266792405574</v>
      </c>
      <c r="AN492" s="81"/>
      <c r="AO492" s="81"/>
      <c r="AP492" s="95">
        <v>7690</v>
      </c>
      <c r="AQ492" s="94">
        <f t="shared" si="355"/>
        <v>136.39967375942888</v>
      </c>
      <c r="AR492" s="94">
        <f t="shared" si="356"/>
        <v>236.06506303419502</v>
      </c>
      <c r="AS492" s="94">
        <f t="shared" si="357"/>
        <v>368.85166099092953</v>
      </c>
      <c r="AT492" s="94">
        <f t="shared" si="358"/>
        <v>531.14639182693895</v>
      </c>
      <c r="AU492" s="94">
        <f t="shared" si="359"/>
        <v>697.36017156097626</v>
      </c>
      <c r="AV492" s="94">
        <f t="shared" si="360"/>
        <v>903.65170632182412</v>
      </c>
      <c r="AW492" s="81"/>
      <c r="AX492" s="95">
        <v>7690</v>
      </c>
      <c r="AY492" s="99">
        <f>'Max limit'!AX492*Input!PrimaryDrive_ratio*Input!Gear1_ratio*Input!FinalDrive_ratio</f>
        <v>678.67047817047819</v>
      </c>
      <c r="AZ492" s="99">
        <f t="shared" si="374"/>
        <v>11.311174636174636</v>
      </c>
      <c r="BA492" s="99">
        <f>AZ492*Input!$N$23</f>
        <v>26615.171296569642</v>
      </c>
      <c r="BB492" s="97">
        <f t="shared" si="361"/>
        <v>26.615171296569642</v>
      </c>
      <c r="BC492" s="95">
        <v>7690</v>
      </c>
      <c r="BD492" s="99">
        <f>'Max limit'!AX492*Input!PrimaryDrive_ratio*Input!Gear2_ratio*Input!FinalDrive_ratio</f>
        <v>892.82871794871801</v>
      </c>
      <c r="BE492" s="99">
        <f t="shared" si="375"/>
        <v>14.880478632478633</v>
      </c>
      <c r="BF492" s="99">
        <f>BE492*Input!$N$23</f>
        <v>35013.736461264954</v>
      </c>
      <c r="BG492" s="100">
        <f t="shared" si="376"/>
        <v>35.013736461264955</v>
      </c>
      <c r="BH492" s="95">
        <v>7690</v>
      </c>
      <c r="BI492" s="99">
        <f>'Max limit'!AX492*Input!PrimaryDrive_ratio*Input!Gear3_ratio*Input!FinalDrive_ratio</f>
        <v>1116.0358974358974</v>
      </c>
      <c r="BJ492" s="99">
        <f t="shared" si="377"/>
        <v>18.600598290598288</v>
      </c>
      <c r="BK492" s="99">
        <f>BJ492*Input!$N$23</f>
        <v>43767.170576581186</v>
      </c>
      <c r="BL492" s="100">
        <f t="shared" si="378"/>
        <v>43.767170576581186</v>
      </c>
      <c r="BM492" s="95">
        <v>7690</v>
      </c>
      <c r="BN492" s="99">
        <f>'Max limit'!AX492*Input!PrimaryDrive_ratio*Input!Gear4_ratio*Input!FinalDrive_ratio</f>
        <v>1339.2430769230771</v>
      </c>
      <c r="BO492" s="99">
        <f t="shared" si="379"/>
        <v>22.320717948717952</v>
      </c>
      <c r="BP492" s="99">
        <f>BO492*Input!$N$23</f>
        <v>52520.604691897439</v>
      </c>
      <c r="BQ492" s="100">
        <f t="shared" si="380"/>
        <v>52.520604691897439</v>
      </c>
      <c r="BR492" s="95">
        <v>7690</v>
      </c>
      <c r="BS492" s="99">
        <f>'Max limit'!AX492*Input!PrimaryDrive_ratio*Input!Gear5_ratio*Input!FinalDrive_ratio</f>
        <v>1534.5493589743589</v>
      </c>
      <c r="BT492" s="99">
        <f t="shared" si="381"/>
        <v>25.57582264957265</v>
      </c>
      <c r="BU492" s="99">
        <f>BT492*Input!$N$23</f>
        <v>60179.859542799139</v>
      </c>
      <c r="BV492" s="100">
        <f t="shared" si="382"/>
        <v>60.179859542799136</v>
      </c>
      <c r="BW492" s="95">
        <v>7690</v>
      </c>
      <c r="BX492" s="99">
        <f>'Max limit'!AX492*Input!PrimaryDrive_ratio*Input!Gear6_ratio*Input!FinalDrive_ratio</f>
        <v>1746.8387959866222</v>
      </c>
      <c r="BY492" s="99">
        <f t="shared" si="383"/>
        <v>29.113979933110372</v>
      </c>
      <c r="BZ492" s="99">
        <f>BY492*Input!$N$23</f>
        <v>68505.136554648823</v>
      </c>
      <c r="CA492" s="100">
        <f t="shared" si="384"/>
        <v>68.505136554648828</v>
      </c>
      <c r="CC492" s="95">
        <v>7690</v>
      </c>
      <c r="CD492" s="94">
        <f t="shared" si="385"/>
        <v>26.5</v>
      </c>
      <c r="CE492" s="94">
        <f t="shared" si="386"/>
        <v>35</v>
      </c>
      <c r="CF492" s="94">
        <f t="shared" si="387"/>
        <v>44</v>
      </c>
      <c r="CG492" s="94">
        <f t="shared" si="388"/>
        <v>52.5</v>
      </c>
      <c r="CH492" s="94">
        <f t="shared" si="389"/>
        <v>60</v>
      </c>
      <c r="CI492" s="94">
        <f t="shared" si="390"/>
        <v>68.5</v>
      </c>
      <c r="CK492" s="95">
        <v>7690</v>
      </c>
      <c r="CL492" s="162">
        <f t="shared" si="391"/>
        <v>11.311174636174636</v>
      </c>
      <c r="CM492" s="162">
        <f t="shared" si="392"/>
        <v>14.880478632478633</v>
      </c>
      <c r="CN492" s="162">
        <f t="shared" si="393"/>
        <v>18.600598290598288</v>
      </c>
      <c r="CO492" s="162">
        <f t="shared" si="394"/>
        <v>22.320717948717952</v>
      </c>
      <c r="CP492" s="162">
        <f t="shared" si="395"/>
        <v>25.57582264957265</v>
      </c>
      <c r="CQ492" s="162">
        <f t="shared" si="396"/>
        <v>29.113979933110372</v>
      </c>
    </row>
    <row r="493" spans="1:95" ht="19.5" thickTop="1" thickBot="1">
      <c r="A493" s="70">
        <v>7740</v>
      </c>
      <c r="B493" s="70">
        <v>131.816</v>
      </c>
      <c r="C493" s="70">
        <v>119.60899999999999</v>
      </c>
      <c r="D493" s="70">
        <v>123.85899999999999</v>
      </c>
      <c r="E493" s="70">
        <v>6.4219999999999997</v>
      </c>
      <c r="G493" s="92">
        <v>1</v>
      </c>
      <c r="H493" s="93">
        <f t="shared" si="397"/>
        <v>19.936498855835239</v>
      </c>
      <c r="O493" s="95">
        <v>7700</v>
      </c>
      <c r="P493" s="94">
        <f t="shared" si="349"/>
        <v>12.776423383657692</v>
      </c>
      <c r="Q493" s="94">
        <f t="shared" si="350"/>
        <v>12.893727839767232</v>
      </c>
      <c r="R493" s="94">
        <f t="shared" si="351"/>
        <v>12.786930846760514</v>
      </c>
      <c r="S493" s="94">
        <f t="shared" si="352"/>
        <v>12.338780996985182</v>
      </c>
      <c r="T493" s="94">
        <f t="shared" si="353"/>
        <v>11.868551042983841</v>
      </c>
      <c r="U493" s="94">
        <f t="shared" si="354"/>
        <v>11.143142784885928</v>
      </c>
      <c r="V493" s="82"/>
      <c r="W493" s="95">
        <v>7700</v>
      </c>
      <c r="X493" s="161">
        <f t="shared" si="362"/>
        <v>8.8960116449253821</v>
      </c>
      <c r="Y493" s="161">
        <f t="shared" si="363"/>
        <v>8.8759563934691776</v>
      </c>
      <c r="Z493" s="161">
        <f t="shared" si="364"/>
        <v>8.6595838155634226</v>
      </c>
      <c r="AA493" s="161">
        <f t="shared" si="365"/>
        <v>8.1735683966945398</v>
      </c>
      <c r="AB493" s="161">
        <f t="shared" si="366"/>
        <v>7.6647716593571698</v>
      </c>
      <c r="AC493" s="161">
        <f t="shared" si="367"/>
        <v>6.9393634012592598</v>
      </c>
      <c r="AD493" s="82"/>
      <c r="AE493" s="82"/>
      <c r="AF493" s="82"/>
      <c r="AG493" s="95">
        <v>7700</v>
      </c>
      <c r="AH493" s="161">
        <f t="shared" si="368"/>
        <v>-11.444353700234636</v>
      </c>
      <c r="AI493" s="161">
        <f t="shared" si="369"/>
        <v>-11.822856600177161</v>
      </c>
      <c r="AJ493" s="161">
        <f t="shared" si="370"/>
        <v>-12.327145127677566</v>
      </c>
      <c r="AK493" s="161">
        <f t="shared" si="371"/>
        <v>-12.943497772400281</v>
      </c>
      <c r="AL493" s="161">
        <f t="shared" si="372"/>
        <v>-13.574733932691586</v>
      </c>
      <c r="AM493" s="161">
        <f t="shared" si="373"/>
        <v>-14.358174851437331</v>
      </c>
      <c r="AN493" s="81"/>
      <c r="AO493" s="81"/>
      <c r="AP493" s="95">
        <v>7700</v>
      </c>
      <c r="AQ493" s="94">
        <f t="shared" si="355"/>
        <v>136.7546499886962</v>
      </c>
      <c r="AR493" s="94">
        <f t="shared" si="356"/>
        <v>236.67941557352304</v>
      </c>
      <c r="AS493" s="94">
        <f t="shared" si="357"/>
        <v>369.8115868336298</v>
      </c>
      <c r="AT493" s="94">
        <f t="shared" si="358"/>
        <v>532.52868504042692</v>
      </c>
      <c r="AU493" s="94">
        <f t="shared" si="359"/>
        <v>699.17503135733136</v>
      </c>
      <c r="AV493" s="94">
        <f t="shared" si="360"/>
        <v>906.00343390620787</v>
      </c>
      <c r="AW493" s="81"/>
      <c r="AX493" s="95">
        <v>7700</v>
      </c>
      <c r="AY493" s="99">
        <f>'Max limit'!AX493*Input!PrimaryDrive_ratio*Input!Gear1_ratio*Input!FinalDrive_ratio</f>
        <v>679.55301455301458</v>
      </c>
      <c r="AZ493" s="99">
        <f t="shared" si="374"/>
        <v>11.325883575883577</v>
      </c>
      <c r="BA493" s="99">
        <f>AZ493*Input!$N$23</f>
        <v>26649.781402286899</v>
      </c>
      <c r="BB493" s="97">
        <f t="shared" si="361"/>
        <v>26.649781402286898</v>
      </c>
      <c r="BC493" s="95">
        <v>7700</v>
      </c>
      <c r="BD493" s="99">
        <f>'Max limit'!AX493*Input!PrimaryDrive_ratio*Input!Gear2_ratio*Input!FinalDrive_ratio</f>
        <v>893.98974358974351</v>
      </c>
      <c r="BE493" s="99">
        <f t="shared" si="375"/>
        <v>14.899829059829058</v>
      </c>
      <c r="BF493" s="99">
        <f>BE493*Input!$N$23</f>
        <v>35059.267978119649</v>
      </c>
      <c r="BG493" s="100">
        <f t="shared" si="376"/>
        <v>35.059267978119649</v>
      </c>
      <c r="BH493" s="95">
        <v>7700</v>
      </c>
      <c r="BI493" s="99">
        <f>'Max limit'!AX493*Input!PrimaryDrive_ratio*Input!Gear3_ratio*Input!FinalDrive_ratio</f>
        <v>1117.4871794871794</v>
      </c>
      <c r="BJ493" s="99">
        <f t="shared" si="377"/>
        <v>18.624786324786324</v>
      </c>
      <c r="BK493" s="99">
        <f>BJ493*Input!$N$23</f>
        <v>43824.084972649565</v>
      </c>
      <c r="BL493" s="100">
        <f t="shared" si="378"/>
        <v>43.824084972649565</v>
      </c>
      <c r="BM493" s="95">
        <v>7700</v>
      </c>
      <c r="BN493" s="99">
        <f>'Max limit'!AX493*Input!PrimaryDrive_ratio*Input!Gear4_ratio*Input!FinalDrive_ratio</f>
        <v>1340.9846153846154</v>
      </c>
      <c r="BO493" s="99">
        <f t="shared" si="379"/>
        <v>22.349743589743589</v>
      </c>
      <c r="BP493" s="99">
        <f>BO493*Input!$N$23</f>
        <v>52588.901967179474</v>
      </c>
      <c r="BQ493" s="100">
        <f t="shared" si="380"/>
        <v>52.588901967179474</v>
      </c>
      <c r="BR493" s="95">
        <v>7700</v>
      </c>
      <c r="BS493" s="99">
        <f>'Max limit'!AX493*Input!PrimaryDrive_ratio*Input!Gear5_ratio*Input!FinalDrive_ratio</f>
        <v>1536.5448717948718</v>
      </c>
      <c r="BT493" s="99">
        <f t="shared" si="381"/>
        <v>25.609081196581197</v>
      </c>
      <c r="BU493" s="99">
        <f>BT493*Input!$N$23</f>
        <v>60258.11683739315</v>
      </c>
      <c r="BV493" s="100">
        <f t="shared" si="382"/>
        <v>60.258116837393153</v>
      </c>
      <c r="BW493" s="95">
        <v>7700</v>
      </c>
      <c r="BX493" s="99">
        <f>'Max limit'!AX493*Input!PrimaryDrive_ratio*Input!Gear6_ratio*Input!FinalDrive_ratio</f>
        <v>1749.1103678929765</v>
      </c>
      <c r="BY493" s="99">
        <f t="shared" si="383"/>
        <v>29.15183946488294</v>
      </c>
      <c r="BZ493" s="99">
        <f>BY493*Input!$N$23</f>
        <v>68594.219957190609</v>
      </c>
      <c r="CA493" s="100">
        <f t="shared" si="384"/>
        <v>68.594219957190603</v>
      </c>
      <c r="CC493" s="95">
        <v>7700</v>
      </c>
      <c r="CD493" s="94">
        <f t="shared" si="385"/>
        <v>26.5</v>
      </c>
      <c r="CE493" s="94">
        <f t="shared" si="386"/>
        <v>35</v>
      </c>
      <c r="CF493" s="94">
        <f t="shared" si="387"/>
        <v>44</v>
      </c>
      <c r="CG493" s="94">
        <f t="shared" si="388"/>
        <v>52.5</v>
      </c>
      <c r="CH493" s="94">
        <f t="shared" si="389"/>
        <v>60.5</v>
      </c>
      <c r="CI493" s="94">
        <f t="shared" si="390"/>
        <v>68.5</v>
      </c>
      <c r="CK493" s="95">
        <v>7700</v>
      </c>
      <c r="CL493" s="162">
        <f t="shared" si="391"/>
        <v>11.325883575883577</v>
      </c>
      <c r="CM493" s="162">
        <f t="shared" si="392"/>
        <v>14.899829059829058</v>
      </c>
      <c r="CN493" s="162">
        <f t="shared" si="393"/>
        <v>18.624786324786324</v>
      </c>
      <c r="CO493" s="162">
        <f t="shared" si="394"/>
        <v>22.349743589743589</v>
      </c>
      <c r="CP493" s="162">
        <f t="shared" si="395"/>
        <v>25.609081196581197</v>
      </c>
      <c r="CQ493" s="162">
        <f t="shared" si="396"/>
        <v>29.15183946488294</v>
      </c>
    </row>
    <row r="494" spans="1:95" ht="19.5" thickTop="1" thickBot="1">
      <c r="A494" s="70">
        <v>7750</v>
      </c>
      <c r="B494" s="70">
        <v>132.25899999999999</v>
      </c>
      <c r="C494" s="70">
        <v>119.857</v>
      </c>
      <c r="D494" s="70">
        <v>124.28400000000001</v>
      </c>
      <c r="E494" s="70">
        <v>6.4359999999999999</v>
      </c>
      <c r="G494" s="92">
        <v>1</v>
      </c>
      <c r="H494" s="93">
        <f t="shared" si="397"/>
        <v>19.981693363844393</v>
      </c>
      <c r="O494" s="95">
        <v>7710</v>
      </c>
      <c r="P494" s="94">
        <f t="shared" si="349"/>
        <v>12.77527265348122</v>
      </c>
      <c r="Q494" s="94">
        <f t="shared" si="350"/>
        <v>12.891665789223532</v>
      </c>
      <c r="R494" s="94">
        <f t="shared" si="351"/>
        <v>12.78362102131395</v>
      </c>
      <c r="S494" s="94">
        <f t="shared" si="352"/>
        <v>12.333971122207791</v>
      </c>
      <c r="T494" s="94">
        <f t="shared" si="353"/>
        <v>11.862177522050136</v>
      </c>
      <c r="U494" s="94">
        <f t="shared" si="354"/>
        <v>11.134883863166712</v>
      </c>
      <c r="V494" s="82"/>
      <c r="W494" s="95">
        <v>7710</v>
      </c>
      <c r="X494" s="161">
        <f t="shared" si="362"/>
        <v>8.8948609147489126</v>
      </c>
      <c r="Y494" s="161">
        <f t="shared" si="363"/>
        <v>8.8738943429254764</v>
      </c>
      <c r="Z494" s="161">
        <f t="shared" si="364"/>
        <v>8.6562739901168584</v>
      </c>
      <c r="AA494" s="161">
        <f t="shared" si="365"/>
        <v>8.1687585219171464</v>
      </c>
      <c r="AB494" s="161">
        <f t="shared" si="366"/>
        <v>7.6583981384234665</v>
      </c>
      <c r="AC494" s="161">
        <f t="shared" si="367"/>
        <v>6.9311044795400427</v>
      </c>
      <c r="AD494" s="82"/>
      <c r="AE494" s="82"/>
      <c r="AF494" s="82"/>
      <c r="AG494" s="95">
        <v>7710</v>
      </c>
      <c r="AH494" s="161">
        <f t="shared" si="368"/>
        <v>-11.445700054541105</v>
      </c>
      <c r="AI494" s="161">
        <f t="shared" si="369"/>
        <v>-11.825186717291542</v>
      </c>
      <c r="AJ494" s="161">
        <f t="shared" si="370"/>
        <v>-12.330785935668787</v>
      </c>
      <c r="AK494" s="161">
        <f t="shared" si="371"/>
        <v>-12.948740535907641</v>
      </c>
      <c r="AL494" s="161">
        <f t="shared" si="372"/>
        <v>-13.581617335299988</v>
      </c>
      <c r="AM494" s="161">
        <f t="shared" si="373"/>
        <v>-14.367094486894086</v>
      </c>
      <c r="AN494" s="81"/>
      <c r="AO494" s="81"/>
      <c r="AP494" s="95">
        <v>7710</v>
      </c>
      <c r="AQ494" s="94">
        <f t="shared" si="355"/>
        <v>137.11008752560389</v>
      </c>
      <c r="AR494" s="94">
        <f t="shared" si="356"/>
        <v>237.29456649171973</v>
      </c>
      <c r="AS494" s="94">
        <f t="shared" si="357"/>
        <v>370.77276014331215</v>
      </c>
      <c r="AT494" s="94">
        <f t="shared" si="358"/>
        <v>533.91277460636957</v>
      </c>
      <c r="AU494" s="94">
        <f t="shared" si="359"/>
        <v>700.9922496459493</v>
      </c>
      <c r="AV494" s="94">
        <f t="shared" si="360"/>
        <v>908.35821766679089</v>
      </c>
      <c r="AW494" s="81"/>
      <c r="AX494" s="95">
        <v>7710</v>
      </c>
      <c r="AY494" s="99">
        <f>'Max limit'!AX494*Input!PrimaryDrive_ratio*Input!Gear1_ratio*Input!FinalDrive_ratio</f>
        <v>680.43555093555096</v>
      </c>
      <c r="AZ494" s="99">
        <f t="shared" si="374"/>
        <v>11.340592515592515</v>
      </c>
      <c r="BA494" s="99">
        <f>AZ494*Input!$N$23</f>
        <v>26684.391508004152</v>
      </c>
      <c r="BB494" s="97">
        <f t="shared" si="361"/>
        <v>26.68439150800415</v>
      </c>
      <c r="BC494" s="95">
        <v>7710</v>
      </c>
      <c r="BD494" s="99">
        <f>'Max limit'!AX494*Input!PrimaryDrive_ratio*Input!Gear2_ratio*Input!FinalDrive_ratio</f>
        <v>895.15076923076924</v>
      </c>
      <c r="BE494" s="99">
        <f t="shared" si="375"/>
        <v>14.919179487179488</v>
      </c>
      <c r="BF494" s="99">
        <f>BE494*Input!$N$23</f>
        <v>35104.799494974352</v>
      </c>
      <c r="BG494" s="100">
        <f t="shared" si="376"/>
        <v>35.104799494974351</v>
      </c>
      <c r="BH494" s="95">
        <v>7710</v>
      </c>
      <c r="BI494" s="99">
        <f>'Max limit'!AX494*Input!PrimaryDrive_ratio*Input!Gear3_ratio*Input!FinalDrive_ratio</f>
        <v>1118.9384615384615</v>
      </c>
      <c r="BJ494" s="99">
        <f t="shared" si="377"/>
        <v>18.64897435897436</v>
      </c>
      <c r="BK494" s="99">
        <f>BJ494*Input!$N$23</f>
        <v>43880.999368717945</v>
      </c>
      <c r="BL494" s="100">
        <f t="shared" si="378"/>
        <v>43.880999368717944</v>
      </c>
      <c r="BM494" s="95">
        <v>7710</v>
      </c>
      <c r="BN494" s="99">
        <f>'Max limit'!AX494*Input!PrimaryDrive_ratio*Input!Gear4_ratio*Input!FinalDrive_ratio</f>
        <v>1342.7261538461539</v>
      </c>
      <c r="BO494" s="99">
        <f t="shared" si="379"/>
        <v>22.378769230769233</v>
      </c>
      <c r="BP494" s="99">
        <f>BO494*Input!$N$23</f>
        <v>52657.199242461538</v>
      </c>
      <c r="BQ494" s="100">
        <f t="shared" si="380"/>
        <v>52.657199242461537</v>
      </c>
      <c r="BR494" s="95">
        <v>7710</v>
      </c>
      <c r="BS494" s="99">
        <f>'Max limit'!AX494*Input!PrimaryDrive_ratio*Input!Gear5_ratio*Input!FinalDrive_ratio</f>
        <v>1538.5403846153845</v>
      </c>
      <c r="BT494" s="99">
        <f t="shared" si="381"/>
        <v>25.642339743589741</v>
      </c>
      <c r="BU494" s="99">
        <f>BT494*Input!$N$23</f>
        <v>60336.374131987162</v>
      </c>
      <c r="BV494" s="100">
        <f t="shared" si="382"/>
        <v>60.336374131987164</v>
      </c>
      <c r="BW494" s="95">
        <v>7710</v>
      </c>
      <c r="BX494" s="99">
        <f>'Max limit'!AX494*Input!PrimaryDrive_ratio*Input!Gear6_ratio*Input!FinalDrive_ratio</f>
        <v>1751.3819397993311</v>
      </c>
      <c r="BY494" s="99">
        <f t="shared" si="383"/>
        <v>29.189698996655519</v>
      </c>
      <c r="BZ494" s="99">
        <f>BY494*Input!$N$23</f>
        <v>68683.303359732425</v>
      </c>
      <c r="CA494" s="100">
        <f t="shared" si="384"/>
        <v>68.68330335973242</v>
      </c>
      <c r="CC494" s="95">
        <v>7710</v>
      </c>
      <c r="CD494" s="94">
        <f t="shared" si="385"/>
        <v>26.5</v>
      </c>
      <c r="CE494" s="94">
        <f t="shared" si="386"/>
        <v>35</v>
      </c>
      <c r="CF494" s="94">
        <f t="shared" si="387"/>
        <v>44</v>
      </c>
      <c r="CG494" s="94">
        <f t="shared" si="388"/>
        <v>52.5</v>
      </c>
      <c r="CH494" s="94">
        <f t="shared" si="389"/>
        <v>60.5</v>
      </c>
      <c r="CI494" s="94">
        <f t="shared" si="390"/>
        <v>68.5</v>
      </c>
      <c r="CK494" s="95">
        <v>7710</v>
      </c>
      <c r="CL494" s="162">
        <f t="shared" si="391"/>
        <v>11.340592515592515</v>
      </c>
      <c r="CM494" s="162">
        <f t="shared" si="392"/>
        <v>14.919179487179488</v>
      </c>
      <c r="CN494" s="162">
        <f t="shared" si="393"/>
        <v>18.64897435897436</v>
      </c>
      <c r="CO494" s="162">
        <f t="shared" si="394"/>
        <v>22.378769230769233</v>
      </c>
      <c r="CP494" s="162">
        <f t="shared" si="395"/>
        <v>25.642339743589741</v>
      </c>
      <c r="CQ494" s="162">
        <f t="shared" si="396"/>
        <v>29.189698996655519</v>
      </c>
    </row>
    <row r="495" spans="1:95" ht="19.5" thickTop="1" thickBot="1">
      <c r="A495" s="70">
        <v>7760</v>
      </c>
      <c r="B495" s="70">
        <v>132.70400000000001</v>
      </c>
      <c r="C495" s="70">
        <v>120.105</v>
      </c>
      <c r="D495" s="70">
        <v>124.711</v>
      </c>
      <c r="E495" s="70">
        <v>6.4489999999999998</v>
      </c>
      <c r="G495" s="92">
        <v>1</v>
      </c>
      <c r="H495" s="93">
        <f t="shared" si="397"/>
        <v>20.026887871853546</v>
      </c>
      <c r="O495" s="95">
        <v>7720</v>
      </c>
      <c r="P495" s="94">
        <f t="shared" si="349"/>
        <v>12.774120429819773</v>
      </c>
      <c r="Q495" s="94">
        <f t="shared" si="350"/>
        <v>12.889601062429938</v>
      </c>
      <c r="R495" s="94">
        <f t="shared" si="351"/>
        <v>12.780306900182186</v>
      </c>
      <c r="S495" s="94">
        <f t="shared" si="352"/>
        <v>12.329155004893371</v>
      </c>
      <c r="T495" s="94">
        <f t="shared" si="353"/>
        <v>11.855795729187898</v>
      </c>
      <c r="U495" s="94">
        <f t="shared" si="354"/>
        <v>11.126614222535467</v>
      </c>
      <c r="V495" s="82"/>
      <c r="W495" s="95">
        <v>7720</v>
      </c>
      <c r="X495" s="161">
        <f t="shared" si="362"/>
        <v>8.8937086910874648</v>
      </c>
      <c r="Y495" s="161">
        <f t="shared" si="363"/>
        <v>8.8718296161318833</v>
      </c>
      <c r="Z495" s="161">
        <f t="shared" si="364"/>
        <v>8.6529598689850928</v>
      </c>
      <c r="AA495" s="161">
        <f t="shared" si="365"/>
        <v>8.1639424046027287</v>
      </c>
      <c r="AB495" s="161">
        <f t="shared" si="366"/>
        <v>7.65201634556123</v>
      </c>
      <c r="AC495" s="161">
        <f t="shared" si="367"/>
        <v>6.9228348389087966</v>
      </c>
      <c r="AD495" s="82"/>
      <c r="AE495" s="82"/>
      <c r="AF495" s="82"/>
      <c r="AG495" s="95">
        <v>7720</v>
      </c>
      <c r="AH495" s="161">
        <f t="shared" si="368"/>
        <v>-11.447048156224998</v>
      </c>
      <c r="AI495" s="161">
        <f t="shared" si="369"/>
        <v>-11.827519858568305</v>
      </c>
      <c r="AJ495" s="161">
        <f t="shared" si="370"/>
        <v>-12.334431468913726</v>
      </c>
      <c r="AK495" s="161">
        <f t="shared" si="371"/>
        <v>-12.953990103780356</v>
      </c>
      <c r="AL495" s="161">
        <f t="shared" si="372"/>
        <v>-13.588509671591204</v>
      </c>
      <c r="AM495" s="161">
        <f t="shared" si="373"/>
        <v>-14.37602569877583</v>
      </c>
      <c r="AN495" s="81"/>
      <c r="AO495" s="81"/>
      <c r="AP495" s="95">
        <v>7720</v>
      </c>
      <c r="AQ495" s="94">
        <f t="shared" si="355"/>
        <v>137.465986370152</v>
      </c>
      <c r="AR495" s="94">
        <f t="shared" si="356"/>
        <v>237.91051578878481</v>
      </c>
      <c r="AS495" s="94">
        <f t="shared" si="357"/>
        <v>371.7351809199763</v>
      </c>
      <c r="AT495" s="94">
        <f t="shared" si="358"/>
        <v>535.29866052476621</v>
      </c>
      <c r="AU495" s="94">
        <f t="shared" si="359"/>
        <v>702.81182642683007</v>
      </c>
      <c r="AV495" s="94">
        <f t="shared" si="360"/>
        <v>910.71605760357181</v>
      </c>
      <c r="AW495" s="81"/>
      <c r="AX495" s="95">
        <v>7720</v>
      </c>
      <c r="AY495" s="99">
        <f>'Max limit'!AX495*Input!PrimaryDrive_ratio*Input!Gear1_ratio*Input!FinalDrive_ratio</f>
        <v>681.31808731808735</v>
      </c>
      <c r="AZ495" s="99">
        <f t="shared" si="374"/>
        <v>11.355301455301456</v>
      </c>
      <c r="BA495" s="99">
        <f>AZ495*Input!$N$23</f>
        <v>26719.001613721412</v>
      </c>
      <c r="BB495" s="97">
        <f t="shared" si="361"/>
        <v>26.71900161372141</v>
      </c>
      <c r="BC495" s="95">
        <v>7720</v>
      </c>
      <c r="BD495" s="99">
        <f>'Max limit'!AX495*Input!PrimaryDrive_ratio*Input!Gear2_ratio*Input!FinalDrive_ratio</f>
        <v>896.31179487179475</v>
      </c>
      <c r="BE495" s="99">
        <f t="shared" si="375"/>
        <v>14.938529914529912</v>
      </c>
      <c r="BF495" s="99">
        <f>BE495*Input!$N$23</f>
        <v>35150.331011829046</v>
      </c>
      <c r="BG495" s="100">
        <f t="shared" si="376"/>
        <v>35.150331011829046</v>
      </c>
      <c r="BH495" s="95">
        <v>7720</v>
      </c>
      <c r="BI495" s="99">
        <f>'Max limit'!AX495*Input!PrimaryDrive_ratio*Input!Gear3_ratio*Input!FinalDrive_ratio</f>
        <v>1120.3897435897434</v>
      </c>
      <c r="BJ495" s="99">
        <f t="shared" si="377"/>
        <v>18.673162393162389</v>
      </c>
      <c r="BK495" s="99">
        <f>BJ495*Input!$N$23</f>
        <v>43937.91376478631</v>
      </c>
      <c r="BL495" s="100">
        <f t="shared" si="378"/>
        <v>43.937913764786309</v>
      </c>
      <c r="BM495" s="95">
        <v>7720</v>
      </c>
      <c r="BN495" s="99">
        <f>'Max limit'!AX495*Input!PrimaryDrive_ratio*Input!Gear4_ratio*Input!FinalDrive_ratio</f>
        <v>1344.4676923076925</v>
      </c>
      <c r="BO495" s="99">
        <f t="shared" si="379"/>
        <v>22.407794871794874</v>
      </c>
      <c r="BP495" s="99">
        <f>BO495*Input!$N$23</f>
        <v>52725.496517743588</v>
      </c>
      <c r="BQ495" s="100">
        <f t="shared" si="380"/>
        <v>52.725496517743586</v>
      </c>
      <c r="BR495" s="95">
        <v>7720</v>
      </c>
      <c r="BS495" s="99">
        <f>'Max limit'!AX495*Input!PrimaryDrive_ratio*Input!Gear5_ratio*Input!FinalDrive_ratio</f>
        <v>1540.5358974358971</v>
      </c>
      <c r="BT495" s="99">
        <f t="shared" si="381"/>
        <v>25.675598290598284</v>
      </c>
      <c r="BU495" s="99">
        <f>BT495*Input!$N$23</f>
        <v>60414.631426581167</v>
      </c>
      <c r="BV495" s="100">
        <f t="shared" si="382"/>
        <v>60.414631426581167</v>
      </c>
      <c r="BW495" s="95">
        <v>7720</v>
      </c>
      <c r="BX495" s="99">
        <f>'Max limit'!AX495*Input!PrimaryDrive_ratio*Input!Gear6_ratio*Input!FinalDrive_ratio</f>
        <v>1753.6535117056856</v>
      </c>
      <c r="BY495" s="99">
        <f t="shared" si="383"/>
        <v>29.227558528428094</v>
      </c>
      <c r="BZ495" s="99">
        <f>BY495*Input!$N$23</f>
        <v>68772.38676227424</v>
      </c>
      <c r="CA495" s="100">
        <f t="shared" si="384"/>
        <v>68.772386762274238</v>
      </c>
      <c r="CC495" s="95">
        <v>7720</v>
      </c>
      <c r="CD495" s="94">
        <f t="shared" si="385"/>
        <v>26.5</v>
      </c>
      <c r="CE495" s="94">
        <f t="shared" si="386"/>
        <v>35</v>
      </c>
      <c r="CF495" s="94">
        <f t="shared" si="387"/>
        <v>44</v>
      </c>
      <c r="CG495" s="94">
        <f t="shared" si="388"/>
        <v>52.5</v>
      </c>
      <c r="CH495" s="94">
        <f t="shared" si="389"/>
        <v>60.5</v>
      </c>
      <c r="CI495" s="94">
        <f t="shared" si="390"/>
        <v>69</v>
      </c>
      <c r="CK495" s="95">
        <v>7720</v>
      </c>
      <c r="CL495" s="162">
        <f t="shared" si="391"/>
        <v>11.355301455301456</v>
      </c>
      <c r="CM495" s="162">
        <f t="shared" si="392"/>
        <v>14.938529914529912</v>
      </c>
      <c r="CN495" s="162">
        <f t="shared" si="393"/>
        <v>18.673162393162389</v>
      </c>
      <c r="CO495" s="162">
        <f t="shared" si="394"/>
        <v>22.407794871794874</v>
      </c>
      <c r="CP495" s="162">
        <f t="shared" si="395"/>
        <v>25.675598290598284</v>
      </c>
      <c r="CQ495" s="162">
        <f t="shared" si="396"/>
        <v>29.227558528428094</v>
      </c>
    </row>
    <row r="496" spans="1:95" ht="19.5" thickTop="1" thickBot="1">
      <c r="A496" s="70">
        <v>7770</v>
      </c>
      <c r="B496" s="70">
        <v>133.149</v>
      </c>
      <c r="C496" s="70">
        <v>120.35299999999999</v>
      </c>
      <c r="D496" s="70">
        <v>125.139</v>
      </c>
      <c r="E496" s="70">
        <v>6.4610000000000003</v>
      </c>
      <c r="G496" s="92">
        <v>1</v>
      </c>
      <c r="H496" s="93">
        <f t="shared" si="397"/>
        <v>20.072082379862699</v>
      </c>
      <c r="O496" s="95">
        <v>7730</v>
      </c>
      <c r="P496" s="94">
        <f t="shared" si="349"/>
        <v>12.772966712673348</v>
      </c>
      <c r="Q496" s="94">
        <f t="shared" si="350"/>
        <v>12.887533659386449</v>
      </c>
      <c r="R496" s="94">
        <f t="shared" si="351"/>
        <v>12.776988483365223</v>
      </c>
      <c r="S496" s="94">
        <f t="shared" si="352"/>
        <v>12.324332645041931</v>
      </c>
      <c r="T496" s="94">
        <f t="shared" si="353"/>
        <v>11.84940566439713</v>
      </c>
      <c r="U496" s="94">
        <f t="shared" si="354"/>
        <v>11.118333862992191</v>
      </c>
      <c r="V496" s="82"/>
      <c r="W496" s="95">
        <v>7730</v>
      </c>
      <c r="X496" s="161">
        <f t="shared" si="362"/>
        <v>8.8925549739410368</v>
      </c>
      <c r="Y496" s="161">
        <f t="shared" si="363"/>
        <v>8.8697622130883929</v>
      </c>
      <c r="Z496" s="161">
        <f t="shared" si="364"/>
        <v>8.6496414521681295</v>
      </c>
      <c r="AA496" s="161">
        <f t="shared" si="365"/>
        <v>8.1591200447512868</v>
      </c>
      <c r="AB496" s="161">
        <f t="shared" si="366"/>
        <v>7.6456262807704611</v>
      </c>
      <c r="AC496" s="161">
        <f t="shared" si="367"/>
        <v>6.9145544793655231</v>
      </c>
      <c r="AD496" s="82"/>
      <c r="AE496" s="82"/>
      <c r="AF496" s="82"/>
      <c r="AG496" s="95">
        <v>7730</v>
      </c>
      <c r="AH496" s="161">
        <f t="shared" si="368"/>
        <v>-11.448398005286318</v>
      </c>
      <c r="AI496" s="161">
        <f t="shared" si="369"/>
        <v>-11.829856024007448</v>
      </c>
      <c r="AJ496" s="161">
        <f t="shared" si="370"/>
        <v>-12.338081727412387</v>
      </c>
      <c r="AK496" s="161">
        <f t="shared" si="371"/>
        <v>-12.959246476018427</v>
      </c>
      <c r="AL496" s="161">
        <f t="shared" si="372"/>
        <v>-13.595410941565234</v>
      </c>
      <c r="AM496" s="161">
        <f t="shared" si="373"/>
        <v>-14.384968487082567</v>
      </c>
      <c r="AN496" s="81"/>
      <c r="AO496" s="81"/>
      <c r="AP496" s="95">
        <v>7730</v>
      </c>
      <c r="AQ496" s="94">
        <f t="shared" si="355"/>
        <v>137.82234652234041</v>
      </c>
      <c r="AR496" s="94">
        <f t="shared" si="356"/>
        <v>238.52726346471863</v>
      </c>
      <c r="AS496" s="94">
        <f t="shared" si="357"/>
        <v>372.69884916362275</v>
      </c>
      <c r="AT496" s="94">
        <f t="shared" si="358"/>
        <v>536.68634279561707</v>
      </c>
      <c r="AU496" s="94">
        <f t="shared" si="359"/>
        <v>704.63376169997412</v>
      </c>
      <c r="AV496" s="94">
        <f t="shared" si="360"/>
        <v>913.07695371655007</v>
      </c>
      <c r="AW496" s="81"/>
      <c r="AX496" s="95">
        <v>7730</v>
      </c>
      <c r="AY496" s="99">
        <f>'Max limit'!AX496*Input!PrimaryDrive_ratio*Input!Gear1_ratio*Input!FinalDrive_ratio</f>
        <v>682.20062370062374</v>
      </c>
      <c r="AZ496" s="99">
        <f t="shared" si="374"/>
        <v>11.370010395010395</v>
      </c>
      <c r="BA496" s="99">
        <f>AZ496*Input!$N$23</f>
        <v>26753.611719438664</v>
      </c>
      <c r="BB496" s="97">
        <f t="shared" si="361"/>
        <v>26.753611719438663</v>
      </c>
      <c r="BC496" s="95">
        <v>7730</v>
      </c>
      <c r="BD496" s="99">
        <f>'Max limit'!AX496*Input!PrimaryDrive_ratio*Input!Gear2_ratio*Input!FinalDrive_ratio</f>
        <v>897.47282051282048</v>
      </c>
      <c r="BE496" s="99">
        <f t="shared" si="375"/>
        <v>14.957880341880342</v>
      </c>
      <c r="BF496" s="99">
        <f>BE496*Input!$N$23</f>
        <v>35195.862528683756</v>
      </c>
      <c r="BG496" s="100">
        <f t="shared" si="376"/>
        <v>35.195862528683755</v>
      </c>
      <c r="BH496" s="95">
        <v>7730</v>
      </c>
      <c r="BI496" s="99">
        <f>'Max limit'!AX496*Input!PrimaryDrive_ratio*Input!Gear3_ratio*Input!FinalDrive_ratio</f>
        <v>1121.8410256410255</v>
      </c>
      <c r="BJ496" s="99">
        <f t="shared" si="377"/>
        <v>18.697350427350425</v>
      </c>
      <c r="BK496" s="99">
        <f>BJ496*Input!$N$23</f>
        <v>43994.828160854689</v>
      </c>
      <c r="BL496" s="100">
        <f t="shared" si="378"/>
        <v>43.994828160854688</v>
      </c>
      <c r="BM496" s="95">
        <v>7730</v>
      </c>
      <c r="BN496" s="99">
        <f>'Max limit'!AX496*Input!PrimaryDrive_ratio*Input!Gear4_ratio*Input!FinalDrive_ratio</f>
        <v>1346.2092307692308</v>
      </c>
      <c r="BO496" s="99">
        <f t="shared" si="379"/>
        <v>22.436820512820514</v>
      </c>
      <c r="BP496" s="99">
        <f>BO496*Input!$N$23</f>
        <v>52793.793793025638</v>
      </c>
      <c r="BQ496" s="100">
        <f t="shared" si="380"/>
        <v>52.793793793025635</v>
      </c>
      <c r="BR496" s="95">
        <v>7730</v>
      </c>
      <c r="BS496" s="99">
        <f>'Max limit'!AX496*Input!PrimaryDrive_ratio*Input!Gear5_ratio*Input!FinalDrive_ratio</f>
        <v>1542.53141025641</v>
      </c>
      <c r="BT496" s="99">
        <f t="shared" si="381"/>
        <v>25.708856837606834</v>
      </c>
      <c r="BU496" s="99">
        <f>BT496*Input!$N$23</f>
        <v>60492.888721175193</v>
      </c>
      <c r="BV496" s="100">
        <f t="shared" si="382"/>
        <v>60.492888721175191</v>
      </c>
      <c r="BW496" s="95">
        <v>7730</v>
      </c>
      <c r="BX496" s="99">
        <f>'Max limit'!AX496*Input!PrimaryDrive_ratio*Input!Gear6_ratio*Input!FinalDrive_ratio</f>
        <v>1755.9250836120398</v>
      </c>
      <c r="BY496" s="99">
        <f t="shared" si="383"/>
        <v>29.265418060200663</v>
      </c>
      <c r="BZ496" s="99">
        <f>BY496*Input!$N$23</f>
        <v>68861.470164816026</v>
      </c>
      <c r="CA496" s="100">
        <f t="shared" si="384"/>
        <v>68.861470164816026</v>
      </c>
      <c r="CC496" s="95">
        <v>7730</v>
      </c>
      <c r="CD496" s="94">
        <f t="shared" si="385"/>
        <v>27</v>
      </c>
      <c r="CE496" s="94">
        <f t="shared" si="386"/>
        <v>35</v>
      </c>
      <c r="CF496" s="94">
        <f t="shared" si="387"/>
        <v>44</v>
      </c>
      <c r="CG496" s="94">
        <f t="shared" si="388"/>
        <v>53</v>
      </c>
      <c r="CH496" s="94">
        <f t="shared" si="389"/>
        <v>60.5</v>
      </c>
      <c r="CI496" s="94">
        <f t="shared" si="390"/>
        <v>69</v>
      </c>
      <c r="CK496" s="95">
        <v>7730</v>
      </c>
      <c r="CL496" s="162">
        <f t="shared" si="391"/>
        <v>11.370010395010395</v>
      </c>
      <c r="CM496" s="162">
        <f t="shared" si="392"/>
        <v>14.957880341880342</v>
      </c>
      <c r="CN496" s="162">
        <f t="shared" si="393"/>
        <v>18.697350427350425</v>
      </c>
      <c r="CO496" s="162">
        <f t="shared" si="394"/>
        <v>22.436820512820514</v>
      </c>
      <c r="CP496" s="162">
        <f t="shared" si="395"/>
        <v>25.708856837606834</v>
      </c>
      <c r="CQ496" s="162">
        <f t="shared" si="396"/>
        <v>29.265418060200663</v>
      </c>
    </row>
    <row r="497" spans="1:95" ht="19.5" thickTop="1" thickBot="1">
      <c r="A497" s="70">
        <v>7780</v>
      </c>
      <c r="B497" s="70">
        <v>133.595</v>
      </c>
      <c r="C497" s="70">
        <v>120.601</v>
      </c>
      <c r="D497" s="70">
        <v>125.566</v>
      </c>
      <c r="E497" s="70">
        <v>6.4740000000000002</v>
      </c>
      <c r="G497" s="92">
        <v>1</v>
      </c>
      <c r="H497" s="93">
        <f t="shared" si="397"/>
        <v>20.117276887871853</v>
      </c>
      <c r="O497" s="95">
        <v>7740</v>
      </c>
      <c r="P497" s="94">
        <f t="shared" si="349"/>
        <v>12.77181150204194</v>
      </c>
      <c r="Q497" s="94">
        <f t="shared" si="350"/>
        <v>12.885463580093063</v>
      </c>
      <c r="R497" s="94">
        <f t="shared" si="351"/>
        <v>12.773665770863058</v>
      </c>
      <c r="S497" s="94">
        <f t="shared" si="352"/>
        <v>12.319504042653465</v>
      </c>
      <c r="T497" s="94">
        <f t="shared" si="353"/>
        <v>11.843007327677828</v>
      </c>
      <c r="U497" s="94">
        <f t="shared" si="354"/>
        <v>11.110042784536885</v>
      </c>
      <c r="V497" s="82"/>
      <c r="W497" s="95">
        <v>7740</v>
      </c>
      <c r="X497" s="161">
        <f t="shared" si="362"/>
        <v>8.8913997633096304</v>
      </c>
      <c r="Y497" s="161">
        <f t="shared" si="363"/>
        <v>8.8676921337950105</v>
      </c>
      <c r="Z497" s="161">
        <f t="shared" si="364"/>
        <v>8.6463187396659649</v>
      </c>
      <c r="AA497" s="161">
        <f t="shared" si="365"/>
        <v>8.1542914423628226</v>
      </c>
      <c r="AB497" s="161">
        <f t="shared" si="366"/>
        <v>7.639227944051159</v>
      </c>
      <c r="AC497" s="161">
        <f t="shared" si="367"/>
        <v>6.9062634009102153</v>
      </c>
      <c r="AD497" s="82"/>
      <c r="AE497" s="82"/>
      <c r="AF497" s="82"/>
      <c r="AG497" s="95">
        <v>7740</v>
      </c>
      <c r="AH497" s="161">
        <f t="shared" si="368"/>
        <v>-11.449749601725063</v>
      </c>
      <c r="AI497" s="161">
        <f t="shared" si="369"/>
        <v>-11.832195213608971</v>
      </c>
      <c r="AJ497" s="161">
        <f t="shared" si="370"/>
        <v>-12.341736711164767</v>
      </c>
      <c r="AK497" s="161">
        <f t="shared" si="371"/>
        <v>-12.964509652621853</v>
      </c>
      <c r="AL497" s="161">
        <f t="shared" si="372"/>
        <v>-13.60232114522208</v>
      </c>
      <c r="AM497" s="161">
        <f t="shared" si="373"/>
        <v>-14.393922851814299</v>
      </c>
      <c r="AN497" s="81"/>
      <c r="AO497" s="81"/>
      <c r="AP497" s="95">
        <v>7740</v>
      </c>
      <c r="AQ497" s="94">
        <f t="shared" si="355"/>
        <v>138.17916798216925</v>
      </c>
      <c r="AR497" s="94">
        <f t="shared" si="356"/>
        <v>239.14480951952078</v>
      </c>
      <c r="AS497" s="94">
        <f t="shared" si="357"/>
        <v>373.66376487425117</v>
      </c>
      <c r="AT497" s="94">
        <f t="shared" si="358"/>
        <v>538.07582141892169</v>
      </c>
      <c r="AU497" s="94">
        <f t="shared" si="359"/>
        <v>706.45805546538134</v>
      </c>
      <c r="AV497" s="94">
        <f t="shared" si="360"/>
        <v>915.44090600572724</v>
      </c>
      <c r="AW497" s="81"/>
      <c r="AX497" s="95">
        <v>7740</v>
      </c>
      <c r="AY497" s="99">
        <f>'Max limit'!AX497*Input!PrimaryDrive_ratio*Input!Gear1_ratio*Input!FinalDrive_ratio</f>
        <v>683.08316008316001</v>
      </c>
      <c r="AZ497" s="99">
        <f t="shared" si="374"/>
        <v>11.384719334719334</v>
      </c>
      <c r="BA497" s="99">
        <f>AZ497*Input!$N$23</f>
        <v>26788.221825155917</v>
      </c>
      <c r="BB497" s="97">
        <f t="shared" si="361"/>
        <v>26.788221825155919</v>
      </c>
      <c r="BC497" s="95">
        <v>7740</v>
      </c>
      <c r="BD497" s="99">
        <f>'Max limit'!AX497*Input!PrimaryDrive_ratio*Input!Gear2_ratio*Input!FinalDrive_ratio</f>
        <v>898.63384615384598</v>
      </c>
      <c r="BE497" s="99">
        <f t="shared" si="375"/>
        <v>14.977230769230767</v>
      </c>
      <c r="BF497" s="99">
        <f>BE497*Input!$N$23</f>
        <v>35241.394045538451</v>
      </c>
      <c r="BG497" s="100">
        <f t="shared" si="376"/>
        <v>35.241394045538449</v>
      </c>
      <c r="BH497" s="95">
        <v>7740</v>
      </c>
      <c r="BI497" s="99">
        <f>'Max limit'!AX497*Input!PrimaryDrive_ratio*Input!Gear3_ratio*Input!FinalDrive_ratio</f>
        <v>1123.2923076923075</v>
      </c>
      <c r="BJ497" s="99">
        <f t="shared" si="377"/>
        <v>18.721538461538458</v>
      </c>
      <c r="BK497" s="99">
        <f>BJ497*Input!$N$23</f>
        <v>44051.742556923062</v>
      </c>
      <c r="BL497" s="100">
        <f t="shared" si="378"/>
        <v>44.05174255692306</v>
      </c>
      <c r="BM497" s="95">
        <v>7740</v>
      </c>
      <c r="BN497" s="99">
        <f>'Max limit'!AX497*Input!PrimaryDrive_ratio*Input!Gear4_ratio*Input!FinalDrive_ratio</f>
        <v>1347.9507692307691</v>
      </c>
      <c r="BO497" s="99">
        <f t="shared" si="379"/>
        <v>22.465846153846151</v>
      </c>
      <c r="BP497" s="99">
        <f>BO497*Input!$N$23</f>
        <v>52862.091068307673</v>
      </c>
      <c r="BQ497" s="100">
        <f t="shared" si="380"/>
        <v>52.86209106830767</v>
      </c>
      <c r="BR497" s="95">
        <v>7740</v>
      </c>
      <c r="BS497" s="99">
        <f>'Max limit'!AX497*Input!PrimaryDrive_ratio*Input!Gear5_ratio*Input!FinalDrive_ratio</f>
        <v>1544.5269230769229</v>
      </c>
      <c r="BT497" s="99">
        <f t="shared" si="381"/>
        <v>25.742115384615381</v>
      </c>
      <c r="BU497" s="99">
        <f>BT497*Input!$N$23</f>
        <v>60571.146015769213</v>
      </c>
      <c r="BV497" s="100">
        <f t="shared" si="382"/>
        <v>60.571146015769216</v>
      </c>
      <c r="BW497" s="95">
        <v>7740</v>
      </c>
      <c r="BX497" s="99">
        <f>'Max limit'!AX497*Input!PrimaryDrive_ratio*Input!Gear6_ratio*Input!FinalDrive_ratio</f>
        <v>1758.1966555183944</v>
      </c>
      <c r="BY497" s="99">
        <f t="shared" si="383"/>
        <v>29.303277591973242</v>
      </c>
      <c r="BZ497" s="99">
        <f>BY497*Input!$N$23</f>
        <v>68950.553567357842</v>
      </c>
      <c r="CA497" s="100">
        <f t="shared" si="384"/>
        <v>68.950553567357844</v>
      </c>
      <c r="CC497" s="95">
        <v>7740</v>
      </c>
      <c r="CD497" s="94">
        <f t="shared" si="385"/>
        <v>27</v>
      </c>
      <c r="CE497" s="94">
        <f t="shared" si="386"/>
        <v>35</v>
      </c>
      <c r="CF497" s="94">
        <f t="shared" si="387"/>
        <v>44</v>
      </c>
      <c r="CG497" s="94">
        <f t="shared" si="388"/>
        <v>53</v>
      </c>
      <c r="CH497" s="94">
        <f t="shared" si="389"/>
        <v>60.5</v>
      </c>
      <c r="CI497" s="94">
        <f t="shared" si="390"/>
        <v>69</v>
      </c>
      <c r="CK497" s="95">
        <v>7740</v>
      </c>
      <c r="CL497" s="162">
        <f t="shared" si="391"/>
        <v>11.384719334719334</v>
      </c>
      <c r="CM497" s="162">
        <f t="shared" si="392"/>
        <v>14.977230769230767</v>
      </c>
      <c r="CN497" s="162">
        <f t="shared" si="393"/>
        <v>18.721538461538458</v>
      </c>
      <c r="CO497" s="162">
        <f t="shared" si="394"/>
        <v>22.465846153846151</v>
      </c>
      <c r="CP497" s="162">
        <f t="shared" si="395"/>
        <v>25.742115384615381</v>
      </c>
      <c r="CQ497" s="162">
        <f t="shared" si="396"/>
        <v>29.303277591973242</v>
      </c>
    </row>
    <row r="498" spans="1:95" ht="19.5" thickTop="1" thickBot="1">
      <c r="A498" s="70">
        <v>7790</v>
      </c>
      <c r="B498" s="70">
        <v>134.03899999999999</v>
      </c>
      <c r="C498" s="70">
        <v>120.84699999999999</v>
      </c>
      <c r="D498" s="70">
        <v>125.992</v>
      </c>
      <c r="E498" s="70">
        <v>6.4870000000000001</v>
      </c>
      <c r="G498" s="92">
        <v>1</v>
      </c>
      <c r="H498" s="93">
        <f t="shared" si="397"/>
        <v>20.162471395881006</v>
      </c>
      <c r="O498" s="95">
        <v>7750</v>
      </c>
      <c r="P498" s="94">
        <f t="shared" si="349"/>
        <v>12.770654797925555</v>
      </c>
      <c r="Q498" s="94">
        <f t="shared" si="350"/>
        <v>12.883390824549785</v>
      </c>
      <c r="R498" s="94">
        <f t="shared" si="351"/>
        <v>12.770338762675692</v>
      </c>
      <c r="S498" s="94">
        <f t="shared" si="352"/>
        <v>12.314669197727973</v>
      </c>
      <c r="T498" s="94">
        <f t="shared" si="353"/>
        <v>11.836600719029997</v>
      </c>
      <c r="U498" s="94">
        <f t="shared" si="354"/>
        <v>11.101740987169547</v>
      </c>
      <c r="V498" s="82"/>
      <c r="W498" s="95">
        <v>7750</v>
      </c>
      <c r="X498" s="161">
        <f t="shared" si="362"/>
        <v>8.890243059193244</v>
      </c>
      <c r="Y498" s="161">
        <f t="shared" si="363"/>
        <v>8.865619378251731</v>
      </c>
      <c r="Z498" s="161">
        <f t="shared" si="364"/>
        <v>8.6429917314786007</v>
      </c>
      <c r="AA498" s="161">
        <f t="shared" si="365"/>
        <v>8.1494565974373305</v>
      </c>
      <c r="AB498" s="161">
        <f t="shared" si="366"/>
        <v>7.6328213354033263</v>
      </c>
      <c r="AC498" s="161">
        <f t="shared" si="367"/>
        <v>6.8979616035428784</v>
      </c>
      <c r="AD498" s="82"/>
      <c r="AE498" s="82"/>
      <c r="AF498" s="82"/>
      <c r="AG498" s="95">
        <v>7750</v>
      </c>
      <c r="AH498" s="161">
        <f t="shared" si="368"/>
        <v>-11.451102945541235</v>
      </c>
      <c r="AI498" s="161">
        <f t="shared" si="369"/>
        <v>-11.834537427372876</v>
      </c>
      <c r="AJ498" s="161">
        <f t="shared" si="370"/>
        <v>-12.345396420170868</v>
      </c>
      <c r="AK498" s="161">
        <f t="shared" si="371"/>
        <v>-12.96977963359064</v>
      </c>
      <c r="AL498" s="161">
        <f t="shared" si="372"/>
        <v>-13.609240282561737</v>
      </c>
      <c r="AM498" s="161">
        <f t="shared" si="373"/>
        <v>-14.402888792971023</v>
      </c>
      <c r="AN498" s="81"/>
      <c r="AO498" s="81"/>
      <c r="AP498" s="95">
        <v>7750</v>
      </c>
      <c r="AQ498" s="94">
        <f t="shared" si="355"/>
        <v>138.53645074963853</v>
      </c>
      <c r="AR498" s="94">
        <f t="shared" si="356"/>
        <v>239.76315395319153</v>
      </c>
      <c r="AS498" s="94">
        <f t="shared" si="357"/>
        <v>374.62992805186178</v>
      </c>
      <c r="AT498" s="94">
        <f t="shared" si="358"/>
        <v>539.46709639468145</v>
      </c>
      <c r="AU498" s="94">
        <f t="shared" si="359"/>
        <v>708.28470772305127</v>
      </c>
      <c r="AV498" s="94">
        <f t="shared" si="360"/>
        <v>917.80791447110232</v>
      </c>
      <c r="AW498" s="81"/>
      <c r="AX498" s="95">
        <v>7750</v>
      </c>
      <c r="AY498" s="99">
        <f>'Max limit'!AX498*Input!PrimaryDrive_ratio*Input!Gear1_ratio*Input!FinalDrive_ratio</f>
        <v>683.96569646569651</v>
      </c>
      <c r="AZ498" s="99">
        <f t="shared" si="374"/>
        <v>11.399428274428276</v>
      </c>
      <c r="BA498" s="99">
        <f>AZ498*Input!$N$23</f>
        <v>26822.831930873181</v>
      </c>
      <c r="BB498" s="97">
        <f t="shared" si="361"/>
        <v>26.822831930873182</v>
      </c>
      <c r="BC498" s="95">
        <v>7750</v>
      </c>
      <c r="BD498" s="99">
        <f>'Max limit'!AX498*Input!PrimaryDrive_ratio*Input!Gear2_ratio*Input!FinalDrive_ratio</f>
        <v>899.79487179487182</v>
      </c>
      <c r="BE498" s="99">
        <f t="shared" si="375"/>
        <v>14.996581196581197</v>
      </c>
      <c r="BF498" s="99">
        <f>BE498*Input!$N$23</f>
        <v>35286.925562393153</v>
      </c>
      <c r="BG498" s="100">
        <f t="shared" si="376"/>
        <v>35.286925562393151</v>
      </c>
      <c r="BH498" s="95">
        <v>7750</v>
      </c>
      <c r="BI498" s="99">
        <f>'Max limit'!AX498*Input!PrimaryDrive_ratio*Input!Gear3_ratio*Input!FinalDrive_ratio</f>
        <v>1124.7435897435896</v>
      </c>
      <c r="BJ498" s="99">
        <f t="shared" si="377"/>
        <v>18.745726495726494</v>
      </c>
      <c r="BK498" s="99">
        <f>BJ498*Input!$N$23</f>
        <v>44108.656952991441</v>
      </c>
      <c r="BL498" s="100">
        <f t="shared" si="378"/>
        <v>44.108656952991439</v>
      </c>
      <c r="BM498" s="95">
        <v>7750</v>
      </c>
      <c r="BN498" s="99">
        <f>'Max limit'!AX498*Input!PrimaryDrive_ratio*Input!Gear4_ratio*Input!FinalDrive_ratio</f>
        <v>1349.6923076923078</v>
      </c>
      <c r="BO498" s="99">
        <f t="shared" si="379"/>
        <v>22.494871794871798</v>
      </c>
      <c r="BP498" s="99">
        <f>BO498*Input!$N$23</f>
        <v>52930.388343589744</v>
      </c>
      <c r="BQ498" s="100">
        <f t="shared" si="380"/>
        <v>52.930388343589748</v>
      </c>
      <c r="BR498" s="95">
        <v>7750</v>
      </c>
      <c r="BS498" s="99">
        <f>'Max limit'!AX498*Input!PrimaryDrive_ratio*Input!Gear5_ratio*Input!FinalDrive_ratio</f>
        <v>1546.5224358974358</v>
      </c>
      <c r="BT498" s="99">
        <f t="shared" si="381"/>
        <v>25.775373931623928</v>
      </c>
      <c r="BU498" s="99">
        <f>BT498*Input!$N$23</f>
        <v>60649.403310363232</v>
      </c>
      <c r="BV498" s="100">
        <f t="shared" si="382"/>
        <v>60.649403310363233</v>
      </c>
      <c r="BW498" s="95">
        <v>7750</v>
      </c>
      <c r="BX498" s="99">
        <f>'Max limit'!AX498*Input!PrimaryDrive_ratio*Input!Gear6_ratio*Input!FinalDrive_ratio</f>
        <v>1760.4682274247493</v>
      </c>
      <c r="BY498" s="99">
        <f t="shared" si="383"/>
        <v>29.341137123745821</v>
      </c>
      <c r="BZ498" s="99">
        <f>BY498*Input!$N$23</f>
        <v>69039.636969899657</v>
      </c>
      <c r="CA498" s="100">
        <f t="shared" si="384"/>
        <v>69.039636969899661</v>
      </c>
      <c r="CC498" s="95">
        <v>7750</v>
      </c>
      <c r="CD498" s="94">
        <f t="shared" si="385"/>
        <v>27</v>
      </c>
      <c r="CE498" s="94">
        <f t="shared" si="386"/>
        <v>35.5</v>
      </c>
      <c r="CF498" s="94">
        <f t="shared" si="387"/>
        <v>44</v>
      </c>
      <c r="CG498" s="94">
        <f t="shared" si="388"/>
        <v>53</v>
      </c>
      <c r="CH498" s="94">
        <f t="shared" si="389"/>
        <v>60.5</v>
      </c>
      <c r="CI498" s="94">
        <f t="shared" si="390"/>
        <v>69</v>
      </c>
      <c r="CK498" s="95">
        <v>7750</v>
      </c>
      <c r="CL498" s="162">
        <f t="shared" si="391"/>
        <v>11.399428274428276</v>
      </c>
      <c r="CM498" s="162">
        <f t="shared" si="392"/>
        <v>14.996581196581197</v>
      </c>
      <c r="CN498" s="162">
        <f t="shared" si="393"/>
        <v>18.745726495726494</v>
      </c>
      <c r="CO498" s="162">
        <f t="shared" si="394"/>
        <v>22.494871794871798</v>
      </c>
      <c r="CP498" s="162">
        <f t="shared" si="395"/>
        <v>25.775373931623928</v>
      </c>
      <c r="CQ498" s="162">
        <f t="shared" si="396"/>
        <v>29.341137123745821</v>
      </c>
    </row>
    <row r="499" spans="1:95" ht="19.5" thickTop="1" thickBot="1">
      <c r="A499" s="70">
        <v>7800</v>
      </c>
      <c r="B499" s="70">
        <v>134.482</v>
      </c>
      <c r="C499" s="70">
        <v>121.09099999999999</v>
      </c>
      <c r="D499" s="70">
        <v>126.417</v>
      </c>
      <c r="E499" s="70">
        <v>6.5</v>
      </c>
      <c r="G499" s="92">
        <v>2</v>
      </c>
      <c r="H499" s="93">
        <f t="shared" si="397"/>
        <v>20.20766590389016</v>
      </c>
      <c r="O499" s="95">
        <v>7760</v>
      </c>
      <c r="P499" s="94">
        <f t="shared" si="349"/>
        <v>12.769496600324191</v>
      </c>
      <c r="Q499" s="94">
        <f t="shared" si="350"/>
        <v>12.881315392756614</v>
      </c>
      <c r="R499" s="94">
        <f t="shared" si="351"/>
        <v>12.767007458803128</v>
      </c>
      <c r="S499" s="94">
        <f t="shared" si="352"/>
        <v>12.309828110265459</v>
      </c>
      <c r="T499" s="94">
        <f t="shared" si="353"/>
        <v>11.83018583845363</v>
      </c>
      <c r="U499" s="94">
        <f t="shared" si="354"/>
        <v>11.093428470890181</v>
      </c>
      <c r="V499" s="82"/>
      <c r="W499" s="95">
        <v>7760</v>
      </c>
      <c r="X499" s="161">
        <f t="shared" si="362"/>
        <v>8.8890848615918809</v>
      </c>
      <c r="Y499" s="161">
        <f t="shared" si="363"/>
        <v>8.8635439464585577</v>
      </c>
      <c r="Z499" s="161">
        <f t="shared" si="364"/>
        <v>8.6396604276060351</v>
      </c>
      <c r="AA499" s="161">
        <f t="shared" si="365"/>
        <v>8.1446155099748161</v>
      </c>
      <c r="AB499" s="161">
        <f t="shared" si="366"/>
        <v>7.6264064548269621</v>
      </c>
      <c r="AC499" s="161">
        <f t="shared" si="367"/>
        <v>6.8896490872635132</v>
      </c>
      <c r="AD499" s="82"/>
      <c r="AE499" s="82"/>
      <c r="AF499" s="82"/>
      <c r="AG499" s="95">
        <v>7760</v>
      </c>
      <c r="AH499" s="161">
        <f t="shared" si="368"/>
        <v>-11.452458036734832</v>
      </c>
      <c r="AI499" s="161">
        <f t="shared" si="369"/>
        <v>-11.836882665299161</v>
      </c>
      <c r="AJ499" s="161">
        <f t="shared" si="370"/>
        <v>-12.349060854430689</v>
      </c>
      <c r="AK499" s="161">
        <f t="shared" si="371"/>
        <v>-12.975056418924781</v>
      </c>
      <c r="AL499" s="161">
        <f t="shared" si="372"/>
        <v>-13.616168353584211</v>
      </c>
      <c r="AM499" s="161">
        <f t="shared" si="373"/>
        <v>-14.411866310552737</v>
      </c>
      <c r="AN499" s="81"/>
      <c r="AO499" s="81"/>
      <c r="AP499" s="95">
        <v>7760</v>
      </c>
      <c r="AQ499" s="94">
        <f t="shared" si="355"/>
        <v>138.89419482474807</v>
      </c>
      <c r="AR499" s="94">
        <f t="shared" si="356"/>
        <v>240.38229676573093</v>
      </c>
      <c r="AS499" s="94">
        <f t="shared" si="357"/>
        <v>375.5973386964547</v>
      </c>
      <c r="AT499" s="94">
        <f t="shared" si="358"/>
        <v>540.86016772289463</v>
      </c>
      <c r="AU499" s="94">
        <f t="shared" si="359"/>
        <v>710.11371847298437</v>
      </c>
      <c r="AV499" s="94">
        <f t="shared" si="360"/>
        <v>920.17797911267508</v>
      </c>
      <c r="AW499" s="81"/>
      <c r="AX499" s="95">
        <v>7760</v>
      </c>
      <c r="AY499" s="99">
        <f>'Max limit'!AX499*Input!PrimaryDrive_ratio*Input!Gear1_ratio*Input!FinalDrive_ratio</f>
        <v>684.8482328482329</v>
      </c>
      <c r="AZ499" s="99">
        <f t="shared" si="374"/>
        <v>11.414137214137215</v>
      </c>
      <c r="BA499" s="99">
        <f>AZ499*Input!$N$23</f>
        <v>26857.442036590433</v>
      </c>
      <c r="BB499" s="97">
        <f t="shared" si="361"/>
        <v>26.857442036590434</v>
      </c>
      <c r="BC499" s="95">
        <v>7760</v>
      </c>
      <c r="BD499" s="99">
        <f>'Max limit'!AX499*Input!PrimaryDrive_ratio*Input!Gear2_ratio*Input!FinalDrive_ratio</f>
        <v>900.95589743589744</v>
      </c>
      <c r="BE499" s="99">
        <f t="shared" si="375"/>
        <v>15.015931623931625</v>
      </c>
      <c r="BF499" s="99">
        <f>BE499*Input!$N$23</f>
        <v>35332.457079247863</v>
      </c>
      <c r="BG499" s="100">
        <f t="shared" si="376"/>
        <v>35.33245707924786</v>
      </c>
      <c r="BH499" s="95">
        <v>7760</v>
      </c>
      <c r="BI499" s="99">
        <f>'Max limit'!AX499*Input!PrimaryDrive_ratio*Input!Gear3_ratio*Input!FinalDrive_ratio</f>
        <v>1126.1948717948719</v>
      </c>
      <c r="BJ499" s="99">
        <f t="shared" si="377"/>
        <v>18.769914529914534</v>
      </c>
      <c r="BK499" s="99">
        <f>BJ499*Input!$N$23</f>
        <v>44165.571349059828</v>
      </c>
      <c r="BL499" s="100">
        <f t="shared" si="378"/>
        <v>44.165571349059832</v>
      </c>
      <c r="BM499" s="95">
        <v>7760</v>
      </c>
      <c r="BN499" s="99">
        <f>'Max limit'!AX499*Input!PrimaryDrive_ratio*Input!Gear4_ratio*Input!FinalDrive_ratio</f>
        <v>1351.4338461538462</v>
      </c>
      <c r="BO499" s="99">
        <f t="shared" si="379"/>
        <v>22.523897435897435</v>
      </c>
      <c r="BP499" s="99">
        <f>BO499*Input!$N$23</f>
        <v>52998.685618871787</v>
      </c>
      <c r="BQ499" s="100">
        <f t="shared" si="380"/>
        <v>52.998685618871789</v>
      </c>
      <c r="BR499" s="95">
        <v>7760</v>
      </c>
      <c r="BS499" s="99">
        <f>'Max limit'!AX499*Input!PrimaryDrive_ratio*Input!Gear5_ratio*Input!FinalDrive_ratio</f>
        <v>1548.5179487179487</v>
      </c>
      <c r="BT499" s="99">
        <f t="shared" si="381"/>
        <v>25.808632478632479</v>
      </c>
      <c r="BU499" s="99">
        <f>BT499*Input!$N$23</f>
        <v>60727.660604957258</v>
      </c>
      <c r="BV499" s="100">
        <f t="shared" si="382"/>
        <v>60.727660604957258</v>
      </c>
      <c r="BW499" s="95">
        <v>7760</v>
      </c>
      <c r="BX499" s="99">
        <f>'Max limit'!AX499*Input!PrimaryDrive_ratio*Input!Gear6_ratio*Input!FinalDrive_ratio</f>
        <v>1762.7397993311035</v>
      </c>
      <c r="BY499" s="99">
        <f t="shared" si="383"/>
        <v>29.378996655518392</v>
      </c>
      <c r="BZ499" s="99">
        <f>BY499*Input!$N$23</f>
        <v>69128.720372441458</v>
      </c>
      <c r="CA499" s="100">
        <f t="shared" si="384"/>
        <v>69.128720372441464</v>
      </c>
      <c r="CC499" s="95">
        <v>7760</v>
      </c>
      <c r="CD499" s="94">
        <f t="shared" si="385"/>
        <v>27</v>
      </c>
      <c r="CE499" s="94">
        <f t="shared" si="386"/>
        <v>35.5</v>
      </c>
      <c r="CF499" s="94">
        <f t="shared" si="387"/>
        <v>44</v>
      </c>
      <c r="CG499" s="94">
        <f t="shared" si="388"/>
        <v>53</v>
      </c>
      <c r="CH499" s="94">
        <f t="shared" si="389"/>
        <v>60.5</v>
      </c>
      <c r="CI499" s="94">
        <f t="shared" si="390"/>
        <v>69</v>
      </c>
      <c r="CK499" s="95">
        <v>7760</v>
      </c>
      <c r="CL499" s="162">
        <f t="shared" si="391"/>
        <v>11.414137214137215</v>
      </c>
      <c r="CM499" s="162">
        <f t="shared" si="392"/>
        <v>15.015931623931625</v>
      </c>
      <c r="CN499" s="162">
        <f t="shared" si="393"/>
        <v>18.769914529914534</v>
      </c>
      <c r="CO499" s="162">
        <f t="shared" si="394"/>
        <v>22.523897435897435</v>
      </c>
      <c r="CP499" s="162">
        <f t="shared" si="395"/>
        <v>25.808632478632479</v>
      </c>
      <c r="CQ499" s="162">
        <f t="shared" si="396"/>
        <v>29.378996655518392</v>
      </c>
    </row>
    <row r="500" spans="1:95" ht="19.5" thickTop="1" thickBot="1">
      <c r="A500" s="70">
        <v>7810</v>
      </c>
      <c r="B500" s="70">
        <v>134.928</v>
      </c>
      <c r="C500" s="70">
        <v>121.336</v>
      </c>
      <c r="D500" s="70">
        <v>126.84399999999999</v>
      </c>
      <c r="E500" s="70">
        <v>6.5129999999999999</v>
      </c>
      <c r="G500" s="92">
        <v>2</v>
      </c>
      <c r="H500" s="93">
        <f t="shared" si="397"/>
        <v>20.252860411899313</v>
      </c>
      <c r="O500" s="95">
        <v>7770</v>
      </c>
      <c r="P500" s="94">
        <f t="shared" si="349"/>
        <v>12.768336909237846</v>
      </c>
      <c r="Q500" s="94">
        <f t="shared" si="350"/>
        <v>12.879237284713545</v>
      </c>
      <c r="R500" s="94">
        <f t="shared" si="351"/>
        <v>12.763671859245367</v>
      </c>
      <c r="S500" s="94">
        <f t="shared" si="352"/>
        <v>12.304980780265918</v>
      </c>
      <c r="T500" s="94">
        <f t="shared" si="353"/>
        <v>11.823762685948738</v>
      </c>
      <c r="U500" s="94">
        <f t="shared" si="354"/>
        <v>11.085105235698787</v>
      </c>
      <c r="V500" s="82"/>
      <c r="W500" s="95">
        <v>7770</v>
      </c>
      <c r="X500" s="161">
        <f t="shared" si="362"/>
        <v>8.887925170505536</v>
      </c>
      <c r="Y500" s="161">
        <f t="shared" si="363"/>
        <v>8.8614658384154907</v>
      </c>
      <c r="Z500" s="161">
        <f t="shared" si="364"/>
        <v>8.6363248280482718</v>
      </c>
      <c r="AA500" s="161">
        <f t="shared" si="365"/>
        <v>8.1397681799752757</v>
      </c>
      <c r="AB500" s="161">
        <f t="shared" si="366"/>
        <v>7.6199833023220673</v>
      </c>
      <c r="AC500" s="161">
        <f t="shared" si="367"/>
        <v>6.8813258520721172</v>
      </c>
      <c r="AD500" s="82"/>
      <c r="AE500" s="82"/>
      <c r="AF500" s="82"/>
      <c r="AG500" s="95">
        <v>7770</v>
      </c>
      <c r="AH500" s="161">
        <f t="shared" si="368"/>
        <v>-11.453814875305854</v>
      </c>
      <c r="AI500" s="161">
        <f t="shared" si="369"/>
        <v>-11.839230927387826</v>
      </c>
      <c r="AJ500" s="161">
        <f t="shared" si="370"/>
        <v>-12.35273001394423</v>
      </c>
      <c r="AK500" s="161">
        <f t="shared" si="371"/>
        <v>-12.980340008624278</v>
      </c>
      <c r="AL500" s="161">
        <f t="shared" si="372"/>
        <v>-13.623105358289498</v>
      </c>
      <c r="AM500" s="161">
        <f t="shared" si="373"/>
        <v>-14.420855404559445</v>
      </c>
      <c r="AN500" s="81"/>
      <c r="AO500" s="81"/>
      <c r="AP500" s="95">
        <v>7770</v>
      </c>
      <c r="AQ500" s="94">
        <f t="shared" si="355"/>
        <v>139.25240020749803</v>
      </c>
      <c r="AR500" s="94">
        <f t="shared" si="356"/>
        <v>241.00223795713862</v>
      </c>
      <c r="AS500" s="94">
        <f t="shared" si="357"/>
        <v>376.56599680802913</v>
      </c>
      <c r="AT500" s="94">
        <f t="shared" si="358"/>
        <v>542.25503540356215</v>
      </c>
      <c r="AU500" s="94">
        <f t="shared" si="359"/>
        <v>711.94508771518008</v>
      </c>
      <c r="AV500" s="94">
        <f t="shared" si="360"/>
        <v>922.55109993044584</v>
      </c>
      <c r="AW500" s="81"/>
      <c r="AX500" s="95">
        <v>7770</v>
      </c>
      <c r="AY500" s="99">
        <f>'Max limit'!AX500*Input!PrimaryDrive_ratio*Input!Gear1_ratio*Input!FinalDrive_ratio</f>
        <v>685.73076923076928</v>
      </c>
      <c r="AZ500" s="99">
        <f t="shared" si="374"/>
        <v>11.428846153846155</v>
      </c>
      <c r="BA500" s="99">
        <f>AZ500*Input!$N$23</f>
        <v>26892.05214230769</v>
      </c>
      <c r="BB500" s="97">
        <f t="shared" si="361"/>
        <v>26.892052142307691</v>
      </c>
      <c r="BC500" s="95">
        <v>7770</v>
      </c>
      <c r="BD500" s="99">
        <f>'Max limit'!AX500*Input!PrimaryDrive_ratio*Input!Gear2_ratio*Input!FinalDrive_ratio</f>
        <v>902.11692307692306</v>
      </c>
      <c r="BE500" s="99">
        <f t="shared" si="375"/>
        <v>15.035282051282051</v>
      </c>
      <c r="BF500" s="99">
        <f>BE500*Input!$N$23</f>
        <v>35377.988596102557</v>
      </c>
      <c r="BG500" s="100">
        <f t="shared" si="376"/>
        <v>35.377988596102554</v>
      </c>
      <c r="BH500" s="95">
        <v>7770</v>
      </c>
      <c r="BI500" s="99">
        <f>'Max limit'!AX500*Input!PrimaryDrive_ratio*Input!Gear3_ratio*Input!FinalDrive_ratio</f>
        <v>1127.6461538461538</v>
      </c>
      <c r="BJ500" s="99">
        <f t="shared" si="377"/>
        <v>18.794102564102563</v>
      </c>
      <c r="BK500" s="99">
        <f>BJ500*Input!$N$23</f>
        <v>44222.485745128193</v>
      </c>
      <c r="BL500" s="100">
        <f t="shared" si="378"/>
        <v>44.222485745128196</v>
      </c>
      <c r="BM500" s="95">
        <v>7770</v>
      </c>
      <c r="BN500" s="99">
        <f>'Max limit'!AX500*Input!PrimaryDrive_ratio*Input!Gear4_ratio*Input!FinalDrive_ratio</f>
        <v>1353.1753846153847</v>
      </c>
      <c r="BO500" s="99">
        <f t="shared" si="379"/>
        <v>22.552923076923079</v>
      </c>
      <c r="BP500" s="99">
        <f>BO500*Input!$N$23</f>
        <v>53066.982894153844</v>
      </c>
      <c r="BQ500" s="100">
        <f t="shared" si="380"/>
        <v>53.066982894153846</v>
      </c>
      <c r="BR500" s="95">
        <v>7770</v>
      </c>
      <c r="BS500" s="99">
        <f>'Max limit'!AX500*Input!PrimaryDrive_ratio*Input!Gear5_ratio*Input!FinalDrive_ratio</f>
        <v>1550.5134615384616</v>
      </c>
      <c r="BT500" s="99">
        <f t="shared" si="381"/>
        <v>25.841891025641026</v>
      </c>
      <c r="BU500" s="99">
        <f>BT500*Input!$N$23</f>
        <v>60805.91789955127</v>
      </c>
      <c r="BV500" s="100">
        <f t="shared" si="382"/>
        <v>60.805917899551268</v>
      </c>
      <c r="BW500" s="95">
        <v>7770</v>
      </c>
      <c r="BX500" s="99">
        <f>'Max limit'!AX500*Input!PrimaryDrive_ratio*Input!Gear6_ratio*Input!FinalDrive_ratio</f>
        <v>1765.0113712374582</v>
      </c>
      <c r="BY500" s="99">
        <f t="shared" si="383"/>
        <v>29.416856187290971</v>
      </c>
      <c r="BZ500" s="99">
        <f>BY500*Input!$N$23</f>
        <v>69217.803774983273</v>
      </c>
      <c r="CA500" s="100">
        <f t="shared" si="384"/>
        <v>69.217803774983267</v>
      </c>
      <c r="CC500" s="95">
        <v>7770</v>
      </c>
      <c r="CD500" s="94">
        <f t="shared" si="385"/>
        <v>27</v>
      </c>
      <c r="CE500" s="94">
        <f t="shared" si="386"/>
        <v>35.5</v>
      </c>
      <c r="CF500" s="94">
        <f t="shared" si="387"/>
        <v>44</v>
      </c>
      <c r="CG500" s="94">
        <f t="shared" si="388"/>
        <v>53</v>
      </c>
      <c r="CH500" s="94">
        <f t="shared" si="389"/>
        <v>61</v>
      </c>
      <c r="CI500" s="94">
        <f t="shared" si="390"/>
        <v>69</v>
      </c>
      <c r="CK500" s="95">
        <v>7770</v>
      </c>
      <c r="CL500" s="162">
        <f t="shared" si="391"/>
        <v>11.428846153846155</v>
      </c>
      <c r="CM500" s="162">
        <f t="shared" si="392"/>
        <v>15.035282051282051</v>
      </c>
      <c r="CN500" s="162">
        <f t="shared" si="393"/>
        <v>18.794102564102563</v>
      </c>
      <c r="CO500" s="162">
        <f t="shared" si="394"/>
        <v>22.552923076923079</v>
      </c>
      <c r="CP500" s="162">
        <f t="shared" si="395"/>
        <v>25.841891025641026</v>
      </c>
      <c r="CQ500" s="162">
        <f t="shared" si="396"/>
        <v>29.416856187290971</v>
      </c>
    </row>
    <row r="501" spans="1:95" ht="19.5" thickTop="1" thickBot="1">
      <c r="A501" s="70">
        <v>7820</v>
      </c>
      <c r="B501" s="70">
        <v>135.387</v>
      </c>
      <c r="C501" s="70">
        <v>121.59399999999999</v>
      </c>
      <c r="D501" s="70">
        <v>127.286</v>
      </c>
      <c r="E501" s="70">
        <v>6.5270000000000001</v>
      </c>
      <c r="G501" s="92">
        <v>2</v>
      </c>
      <c r="H501" s="93">
        <f t="shared" si="397"/>
        <v>20.298054919908466</v>
      </c>
      <c r="O501" s="95">
        <v>7780</v>
      </c>
      <c r="P501" s="94">
        <f t="shared" si="349"/>
        <v>12.767175724666522</v>
      </c>
      <c r="Q501" s="94">
        <f t="shared" si="350"/>
        <v>12.877156500420584</v>
      </c>
      <c r="R501" s="94">
        <f t="shared" si="351"/>
        <v>12.7603319640024</v>
      </c>
      <c r="S501" s="94">
        <f t="shared" si="352"/>
        <v>12.300127207729355</v>
      </c>
      <c r="T501" s="94">
        <f t="shared" si="353"/>
        <v>11.817331261515308</v>
      </c>
      <c r="U501" s="94">
        <f t="shared" si="354"/>
        <v>11.076771281595361</v>
      </c>
      <c r="V501" s="82"/>
      <c r="W501" s="95">
        <v>7780</v>
      </c>
      <c r="X501" s="161">
        <f t="shared" si="362"/>
        <v>8.8867639859342127</v>
      </c>
      <c r="Y501" s="161">
        <f t="shared" si="363"/>
        <v>8.8593850541225301</v>
      </c>
      <c r="Z501" s="161">
        <f t="shared" si="364"/>
        <v>8.632984932805309</v>
      </c>
      <c r="AA501" s="161">
        <f t="shared" si="365"/>
        <v>8.1349146074387129</v>
      </c>
      <c r="AB501" s="161">
        <f t="shared" si="366"/>
        <v>7.6135518778886393</v>
      </c>
      <c r="AC501" s="161">
        <f t="shared" si="367"/>
        <v>6.8729918979686921</v>
      </c>
      <c r="AD501" s="82"/>
      <c r="AE501" s="82"/>
      <c r="AF501" s="82"/>
      <c r="AG501" s="95">
        <v>7780</v>
      </c>
      <c r="AH501" s="161">
        <f t="shared" si="368"/>
        <v>-11.455173461254303</v>
      </c>
      <c r="AI501" s="161">
        <f t="shared" si="369"/>
        <v>-11.841582213638873</v>
      </c>
      <c r="AJ501" s="161">
        <f t="shared" si="370"/>
        <v>-12.356403898711491</v>
      </c>
      <c r="AK501" s="161">
        <f t="shared" si="371"/>
        <v>-12.985630402689132</v>
      </c>
      <c r="AL501" s="161">
        <f t="shared" si="372"/>
        <v>-13.6300512966776</v>
      </c>
      <c r="AM501" s="161">
        <f t="shared" si="373"/>
        <v>-14.429856074991145</v>
      </c>
      <c r="AN501" s="81"/>
      <c r="AO501" s="81"/>
      <c r="AP501" s="95">
        <v>7780</v>
      </c>
      <c r="AQ501" s="94">
        <f t="shared" si="355"/>
        <v>139.61106689788835</v>
      </c>
      <c r="AR501" s="94">
        <f t="shared" si="356"/>
        <v>241.62297752741497</v>
      </c>
      <c r="AS501" s="94">
        <f t="shared" si="357"/>
        <v>377.53590238658597</v>
      </c>
      <c r="AT501" s="94">
        <f t="shared" si="358"/>
        <v>543.65169943668366</v>
      </c>
      <c r="AU501" s="94">
        <f t="shared" si="359"/>
        <v>713.77881544963896</v>
      </c>
      <c r="AV501" s="94">
        <f t="shared" si="360"/>
        <v>924.92727692441463</v>
      </c>
      <c r="AW501" s="81"/>
      <c r="AX501" s="95">
        <v>7780</v>
      </c>
      <c r="AY501" s="99">
        <f>'Max limit'!AX501*Input!PrimaryDrive_ratio*Input!Gear1_ratio*Input!FinalDrive_ratio</f>
        <v>686.61330561330556</v>
      </c>
      <c r="AZ501" s="99">
        <f t="shared" si="374"/>
        <v>11.443555093555092</v>
      </c>
      <c r="BA501" s="99">
        <f>AZ501*Input!$N$23</f>
        <v>26926.662248024943</v>
      </c>
      <c r="BB501" s="97">
        <f t="shared" si="361"/>
        <v>26.926662248024943</v>
      </c>
      <c r="BC501" s="95">
        <v>7780</v>
      </c>
      <c r="BD501" s="99">
        <f>'Max limit'!AX501*Input!PrimaryDrive_ratio*Input!Gear2_ratio*Input!FinalDrive_ratio</f>
        <v>903.27794871794868</v>
      </c>
      <c r="BE501" s="99">
        <f t="shared" si="375"/>
        <v>15.054632478632477</v>
      </c>
      <c r="BF501" s="99">
        <f>BE501*Input!$N$23</f>
        <v>35423.520112957252</v>
      </c>
      <c r="BG501" s="100">
        <f t="shared" si="376"/>
        <v>35.423520112957256</v>
      </c>
      <c r="BH501" s="95">
        <v>7780</v>
      </c>
      <c r="BI501" s="99">
        <f>'Max limit'!AX501*Input!PrimaryDrive_ratio*Input!Gear3_ratio*Input!FinalDrive_ratio</f>
        <v>1129.0974358974358</v>
      </c>
      <c r="BJ501" s="99">
        <f t="shared" si="377"/>
        <v>18.818290598290599</v>
      </c>
      <c r="BK501" s="99">
        <f>BJ501*Input!$N$23</f>
        <v>44279.400141196573</v>
      </c>
      <c r="BL501" s="100">
        <f t="shared" si="378"/>
        <v>44.279400141196575</v>
      </c>
      <c r="BM501" s="95">
        <v>7780</v>
      </c>
      <c r="BN501" s="99">
        <f>'Max limit'!AX501*Input!PrimaryDrive_ratio*Input!Gear4_ratio*Input!FinalDrive_ratio</f>
        <v>1354.916923076923</v>
      </c>
      <c r="BO501" s="99">
        <f t="shared" si="379"/>
        <v>22.581948717948716</v>
      </c>
      <c r="BP501" s="99">
        <f>BO501*Input!$N$23</f>
        <v>53135.280169435886</v>
      </c>
      <c r="BQ501" s="100">
        <f t="shared" si="380"/>
        <v>53.135280169435887</v>
      </c>
      <c r="BR501" s="95">
        <v>7780</v>
      </c>
      <c r="BS501" s="99">
        <f>'Max limit'!AX501*Input!PrimaryDrive_ratio*Input!Gear5_ratio*Input!FinalDrive_ratio</f>
        <v>1552.5089743589742</v>
      </c>
      <c r="BT501" s="99">
        <f t="shared" si="381"/>
        <v>25.875149572649569</v>
      </c>
      <c r="BU501" s="99">
        <f>BT501*Input!$N$23</f>
        <v>60884.175194145282</v>
      </c>
      <c r="BV501" s="100">
        <f t="shared" si="382"/>
        <v>60.884175194145286</v>
      </c>
      <c r="BW501" s="95">
        <v>7780</v>
      </c>
      <c r="BX501" s="99">
        <f>'Max limit'!AX501*Input!PrimaryDrive_ratio*Input!Gear6_ratio*Input!FinalDrive_ratio</f>
        <v>1767.2829431438126</v>
      </c>
      <c r="BY501" s="99">
        <f t="shared" si="383"/>
        <v>29.454715719063543</v>
      </c>
      <c r="BZ501" s="99">
        <f>BY501*Input!$N$23</f>
        <v>69306.887177525074</v>
      </c>
      <c r="CA501" s="100">
        <f t="shared" si="384"/>
        <v>69.30688717752507</v>
      </c>
      <c r="CC501" s="95">
        <v>7780</v>
      </c>
      <c r="CD501" s="94">
        <f t="shared" si="385"/>
        <v>27</v>
      </c>
      <c r="CE501" s="94">
        <f t="shared" si="386"/>
        <v>35.5</v>
      </c>
      <c r="CF501" s="94">
        <f t="shared" si="387"/>
        <v>44.5</v>
      </c>
      <c r="CG501" s="94">
        <f t="shared" si="388"/>
        <v>53</v>
      </c>
      <c r="CH501" s="94">
        <f t="shared" si="389"/>
        <v>61</v>
      </c>
      <c r="CI501" s="94">
        <f t="shared" si="390"/>
        <v>69.5</v>
      </c>
      <c r="CK501" s="95">
        <v>7780</v>
      </c>
      <c r="CL501" s="162">
        <f t="shared" si="391"/>
        <v>11.443555093555092</v>
      </c>
      <c r="CM501" s="162">
        <f t="shared" si="392"/>
        <v>15.054632478632477</v>
      </c>
      <c r="CN501" s="162">
        <f t="shared" si="393"/>
        <v>18.818290598290599</v>
      </c>
      <c r="CO501" s="162">
        <f t="shared" si="394"/>
        <v>22.581948717948716</v>
      </c>
      <c r="CP501" s="162">
        <f t="shared" si="395"/>
        <v>25.875149572649569</v>
      </c>
      <c r="CQ501" s="162">
        <f t="shared" si="396"/>
        <v>29.454715719063543</v>
      </c>
    </row>
    <row r="502" spans="1:95" ht="19.5" thickTop="1" thickBot="1">
      <c r="A502" s="70">
        <v>7830</v>
      </c>
      <c r="B502" s="70">
        <v>135.84899999999999</v>
      </c>
      <c r="C502" s="70">
        <v>121.852</v>
      </c>
      <c r="D502" s="70">
        <v>127.72799999999999</v>
      </c>
      <c r="E502" s="70">
        <v>6.54</v>
      </c>
      <c r="G502" s="92">
        <v>2</v>
      </c>
      <c r="H502" s="93">
        <f t="shared" si="397"/>
        <v>20.34324942791762</v>
      </c>
      <c r="O502" s="95">
        <v>7790</v>
      </c>
      <c r="P502" s="94">
        <f t="shared" si="349"/>
        <v>12.766013046610221</v>
      </c>
      <c r="Q502" s="94">
        <f t="shared" si="350"/>
        <v>12.87507303987773</v>
      </c>
      <c r="R502" s="94">
        <f t="shared" si="351"/>
        <v>12.756987773074238</v>
      </c>
      <c r="S502" s="94">
        <f t="shared" si="352"/>
        <v>12.295267392655767</v>
      </c>
      <c r="T502" s="94">
        <f t="shared" si="353"/>
        <v>11.81089156515335</v>
      </c>
      <c r="U502" s="94">
        <f t="shared" si="354"/>
        <v>11.068426608579905</v>
      </c>
      <c r="V502" s="82"/>
      <c r="W502" s="95">
        <v>7790</v>
      </c>
      <c r="X502" s="161">
        <f t="shared" si="362"/>
        <v>8.8856013078779092</v>
      </c>
      <c r="Y502" s="161">
        <f t="shared" si="363"/>
        <v>8.8573015935796739</v>
      </c>
      <c r="Z502" s="161">
        <f t="shared" si="364"/>
        <v>8.6296407418771448</v>
      </c>
      <c r="AA502" s="161">
        <f t="shared" si="365"/>
        <v>8.1300547923651241</v>
      </c>
      <c r="AB502" s="161">
        <f t="shared" si="366"/>
        <v>7.6071121815266798</v>
      </c>
      <c r="AC502" s="161">
        <f t="shared" si="367"/>
        <v>6.8646472249532362</v>
      </c>
      <c r="AD502" s="82"/>
      <c r="AE502" s="82"/>
      <c r="AF502" s="82"/>
      <c r="AG502" s="95">
        <v>7790</v>
      </c>
      <c r="AH502" s="161">
        <f t="shared" si="368"/>
        <v>-11.456533794580176</v>
      </c>
      <c r="AI502" s="161">
        <f t="shared" si="369"/>
        <v>-11.843936524052301</v>
      </c>
      <c r="AJ502" s="161">
        <f t="shared" si="370"/>
        <v>-12.360082508732471</v>
      </c>
      <c r="AK502" s="161">
        <f t="shared" si="371"/>
        <v>-12.990927601119346</v>
      </c>
      <c r="AL502" s="161">
        <f t="shared" si="372"/>
        <v>-13.637006168748517</v>
      </c>
      <c r="AM502" s="161">
        <f t="shared" si="373"/>
        <v>-14.438868321847835</v>
      </c>
      <c r="AN502" s="81"/>
      <c r="AO502" s="81"/>
      <c r="AP502" s="95">
        <v>7790</v>
      </c>
      <c r="AQ502" s="94">
        <f t="shared" si="355"/>
        <v>139.97019489591906</v>
      </c>
      <c r="AR502" s="94">
        <f t="shared" si="356"/>
        <v>242.24451547655988</v>
      </c>
      <c r="AS502" s="94">
        <f t="shared" si="357"/>
        <v>378.50705543212467</v>
      </c>
      <c r="AT502" s="94">
        <f t="shared" si="358"/>
        <v>545.05015982225973</v>
      </c>
      <c r="AU502" s="94">
        <f t="shared" si="359"/>
        <v>715.61490167636089</v>
      </c>
      <c r="AV502" s="94">
        <f t="shared" si="360"/>
        <v>927.30651009458109</v>
      </c>
      <c r="AW502" s="81"/>
      <c r="AX502" s="95">
        <v>7790</v>
      </c>
      <c r="AY502" s="99">
        <f>'Max limit'!AX502*Input!PrimaryDrive_ratio*Input!Gear1_ratio*Input!FinalDrive_ratio</f>
        <v>687.49584199584206</v>
      </c>
      <c r="AZ502" s="99">
        <f t="shared" si="374"/>
        <v>11.458264033264035</v>
      </c>
      <c r="BA502" s="99">
        <f>AZ502*Input!$N$23</f>
        <v>26961.272353742203</v>
      </c>
      <c r="BB502" s="97">
        <f t="shared" si="361"/>
        <v>26.961272353742203</v>
      </c>
      <c r="BC502" s="95">
        <v>7790</v>
      </c>
      <c r="BD502" s="99">
        <f>'Max limit'!AX502*Input!PrimaryDrive_ratio*Input!Gear2_ratio*Input!FinalDrive_ratio</f>
        <v>904.43897435897429</v>
      </c>
      <c r="BE502" s="99">
        <f t="shared" si="375"/>
        <v>15.073982905982906</v>
      </c>
      <c r="BF502" s="99">
        <f>BE502*Input!$N$23</f>
        <v>35469.051629811962</v>
      </c>
      <c r="BG502" s="100">
        <f t="shared" si="376"/>
        <v>35.469051629811965</v>
      </c>
      <c r="BH502" s="95">
        <v>7790</v>
      </c>
      <c r="BI502" s="99">
        <f>'Max limit'!AX502*Input!PrimaryDrive_ratio*Input!Gear3_ratio*Input!FinalDrive_ratio</f>
        <v>1130.5487179487179</v>
      </c>
      <c r="BJ502" s="99">
        <f t="shared" si="377"/>
        <v>18.842478632478631</v>
      </c>
      <c r="BK502" s="99">
        <f>BJ502*Input!$N$23</f>
        <v>44336.314537264945</v>
      </c>
      <c r="BL502" s="100">
        <f t="shared" si="378"/>
        <v>44.336314537264947</v>
      </c>
      <c r="BM502" s="95">
        <v>7790</v>
      </c>
      <c r="BN502" s="99">
        <f>'Max limit'!AX502*Input!PrimaryDrive_ratio*Input!Gear4_ratio*Input!FinalDrive_ratio</f>
        <v>1356.6584615384616</v>
      </c>
      <c r="BO502" s="99">
        <f t="shared" si="379"/>
        <v>22.61097435897436</v>
      </c>
      <c r="BP502" s="99">
        <f>BO502*Input!$N$23</f>
        <v>53203.577444717943</v>
      </c>
      <c r="BQ502" s="100">
        <f t="shared" si="380"/>
        <v>53.203577444717943</v>
      </c>
      <c r="BR502" s="95">
        <v>7790</v>
      </c>
      <c r="BS502" s="99">
        <f>'Max limit'!AX502*Input!PrimaryDrive_ratio*Input!Gear5_ratio*Input!FinalDrive_ratio</f>
        <v>1554.5044871794871</v>
      </c>
      <c r="BT502" s="99">
        <f t="shared" si="381"/>
        <v>25.90840811965812</v>
      </c>
      <c r="BU502" s="99">
        <f>BT502*Input!$N$23</f>
        <v>60962.432488739309</v>
      </c>
      <c r="BV502" s="100">
        <f t="shared" si="382"/>
        <v>60.96243248873931</v>
      </c>
      <c r="BW502" s="95">
        <v>7790</v>
      </c>
      <c r="BX502" s="99">
        <f>'Max limit'!AX502*Input!PrimaryDrive_ratio*Input!Gear6_ratio*Input!FinalDrive_ratio</f>
        <v>1769.5545150501669</v>
      </c>
      <c r="BY502" s="99">
        <f t="shared" si="383"/>
        <v>29.492575250836115</v>
      </c>
      <c r="BZ502" s="99">
        <f>BY502*Input!$N$23</f>
        <v>69395.97058006686</v>
      </c>
      <c r="CA502" s="100">
        <f t="shared" si="384"/>
        <v>69.395970580066859</v>
      </c>
      <c r="CC502" s="95">
        <v>7790</v>
      </c>
      <c r="CD502" s="94">
        <f t="shared" si="385"/>
        <v>27</v>
      </c>
      <c r="CE502" s="94">
        <f t="shared" si="386"/>
        <v>35.5</v>
      </c>
      <c r="CF502" s="94">
        <f t="shared" si="387"/>
        <v>44.5</v>
      </c>
      <c r="CG502" s="94">
        <f t="shared" si="388"/>
        <v>53</v>
      </c>
      <c r="CH502" s="94">
        <f t="shared" si="389"/>
        <v>61</v>
      </c>
      <c r="CI502" s="94">
        <f t="shared" si="390"/>
        <v>69.5</v>
      </c>
      <c r="CK502" s="95">
        <v>7790</v>
      </c>
      <c r="CL502" s="162">
        <f t="shared" si="391"/>
        <v>11.458264033264035</v>
      </c>
      <c r="CM502" s="162">
        <f t="shared" si="392"/>
        <v>15.073982905982906</v>
      </c>
      <c r="CN502" s="162">
        <f t="shared" si="393"/>
        <v>18.842478632478631</v>
      </c>
      <c r="CO502" s="162">
        <f t="shared" si="394"/>
        <v>22.61097435897436</v>
      </c>
      <c r="CP502" s="162">
        <f t="shared" si="395"/>
        <v>25.90840811965812</v>
      </c>
      <c r="CQ502" s="162">
        <f t="shared" si="396"/>
        <v>29.492575250836115</v>
      </c>
    </row>
    <row r="503" spans="1:95" ht="19.5" thickTop="1" thickBot="1">
      <c r="A503" s="70">
        <v>7840</v>
      </c>
      <c r="B503" s="70">
        <v>136.30600000000001</v>
      </c>
      <c r="C503" s="70">
        <v>122.10599999999999</v>
      </c>
      <c r="D503" s="70">
        <v>128.167</v>
      </c>
      <c r="E503" s="70">
        <v>6.5519999999999996</v>
      </c>
      <c r="G503" s="92">
        <v>2</v>
      </c>
      <c r="H503" s="93">
        <f t="shared" si="397"/>
        <v>20.388443935926773</v>
      </c>
      <c r="O503" s="95">
        <v>7800</v>
      </c>
      <c r="P503" s="94">
        <f t="shared" si="349"/>
        <v>12.764848875068939</v>
      </c>
      <c r="Q503" s="94">
        <f t="shared" si="350"/>
        <v>12.872986903084977</v>
      </c>
      <c r="R503" s="94">
        <f t="shared" si="351"/>
        <v>12.753639286460873</v>
      </c>
      <c r="S503" s="94">
        <f t="shared" si="352"/>
        <v>12.290401335045154</v>
      </c>
      <c r="T503" s="94">
        <f t="shared" si="353"/>
        <v>11.804443596862859</v>
      </c>
      <c r="U503" s="94">
        <f t="shared" si="354"/>
        <v>11.060071216652419</v>
      </c>
      <c r="V503" s="82"/>
      <c r="W503" s="95">
        <v>7800</v>
      </c>
      <c r="X503" s="161">
        <f t="shared" si="362"/>
        <v>8.8844371363366292</v>
      </c>
      <c r="Y503" s="161">
        <f t="shared" si="363"/>
        <v>8.8552154567869223</v>
      </c>
      <c r="Z503" s="161">
        <f t="shared" si="364"/>
        <v>8.6262922552637811</v>
      </c>
      <c r="AA503" s="161">
        <f t="shared" si="365"/>
        <v>8.1251887347545111</v>
      </c>
      <c r="AB503" s="161">
        <f t="shared" si="366"/>
        <v>7.6006642132361897</v>
      </c>
      <c r="AC503" s="161">
        <f t="shared" si="367"/>
        <v>6.8562918330257485</v>
      </c>
      <c r="AD503" s="82"/>
      <c r="AE503" s="82"/>
      <c r="AF503" s="82"/>
      <c r="AG503" s="95">
        <v>7800</v>
      </c>
      <c r="AH503" s="161">
        <f t="shared" si="368"/>
        <v>-11.457895875283477</v>
      </c>
      <c r="AI503" s="161">
        <f t="shared" si="369"/>
        <v>-11.846293858628108</v>
      </c>
      <c r="AJ503" s="161">
        <f t="shared" si="370"/>
        <v>-12.363765844007171</v>
      </c>
      <c r="AK503" s="161">
        <f t="shared" si="371"/>
        <v>-12.996231603914914</v>
      </c>
      <c r="AL503" s="161">
        <f t="shared" si="372"/>
        <v>-13.643969974502246</v>
      </c>
      <c r="AM503" s="161">
        <f t="shared" si="373"/>
        <v>-14.447892145129522</v>
      </c>
      <c r="AN503" s="81"/>
      <c r="AO503" s="81"/>
      <c r="AP503" s="95">
        <v>7800</v>
      </c>
      <c r="AQ503" s="94">
        <f t="shared" si="355"/>
        <v>140.32978420159006</v>
      </c>
      <c r="AR503" s="94">
        <f t="shared" si="356"/>
        <v>242.86685180457317</v>
      </c>
      <c r="AS503" s="94">
        <f t="shared" si="357"/>
        <v>379.47945594464551</v>
      </c>
      <c r="AT503" s="94">
        <f t="shared" si="358"/>
        <v>546.45041656028957</v>
      </c>
      <c r="AU503" s="94">
        <f t="shared" si="359"/>
        <v>717.45334639534542</v>
      </c>
      <c r="AV503" s="94">
        <f t="shared" si="360"/>
        <v>929.68879944094624</v>
      </c>
      <c r="AW503" s="81"/>
      <c r="AX503" s="95">
        <v>7800</v>
      </c>
      <c r="AY503" s="99">
        <f>'Max limit'!AX503*Input!PrimaryDrive_ratio*Input!Gear1_ratio*Input!FinalDrive_ratio</f>
        <v>688.37837837837833</v>
      </c>
      <c r="AZ503" s="99">
        <f t="shared" si="374"/>
        <v>11.472972972972972</v>
      </c>
      <c r="BA503" s="99">
        <f>AZ503*Input!$N$23</f>
        <v>26995.882459459452</v>
      </c>
      <c r="BB503" s="97">
        <f t="shared" si="361"/>
        <v>26.995882459459452</v>
      </c>
      <c r="BC503" s="95">
        <v>7800</v>
      </c>
      <c r="BD503" s="99">
        <f>'Max limit'!AX503*Input!PrimaryDrive_ratio*Input!Gear2_ratio*Input!FinalDrive_ratio</f>
        <v>905.59999999999991</v>
      </c>
      <c r="BE503" s="99">
        <f t="shared" si="375"/>
        <v>15.093333333333332</v>
      </c>
      <c r="BF503" s="99">
        <f>BE503*Input!$N$23</f>
        <v>35514.583146666657</v>
      </c>
      <c r="BG503" s="100">
        <f t="shared" si="376"/>
        <v>35.514583146666659</v>
      </c>
      <c r="BH503" s="95">
        <v>7800</v>
      </c>
      <c r="BI503" s="99">
        <f>'Max limit'!AX503*Input!PrimaryDrive_ratio*Input!Gear3_ratio*Input!FinalDrive_ratio</f>
        <v>1131.9999999999998</v>
      </c>
      <c r="BJ503" s="99">
        <f t="shared" si="377"/>
        <v>18.866666666666664</v>
      </c>
      <c r="BK503" s="99">
        <f>BJ503*Input!$N$23</f>
        <v>44393.228933333317</v>
      </c>
      <c r="BL503" s="100">
        <f t="shared" si="378"/>
        <v>44.393228933333319</v>
      </c>
      <c r="BM503" s="95">
        <v>7800</v>
      </c>
      <c r="BN503" s="99">
        <f>'Max limit'!AX503*Input!PrimaryDrive_ratio*Input!Gear4_ratio*Input!FinalDrive_ratio</f>
        <v>1358.3999999999999</v>
      </c>
      <c r="BO503" s="99">
        <f t="shared" si="379"/>
        <v>22.639999999999997</v>
      </c>
      <c r="BP503" s="99">
        <f>BO503*Input!$N$23</f>
        <v>53271.874719999985</v>
      </c>
      <c r="BQ503" s="100">
        <f t="shared" si="380"/>
        <v>53.271874719999985</v>
      </c>
      <c r="BR503" s="95">
        <v>7800</v>
      </c>
      <c r="BS503" s="99">
        <f>'Max limit'!AX503*Input!PrimaryDrive_ratio*Input!Gear5_ratio*Input!FinalDrive_ratio</f>
        <v>1556.4999999999998</v>
      </c>
      <c r="BT503" s="99">
        <f t="shared" si="381"/>
        <v>25.941666666666663</v>
      </c>
      <c r="BU503" s="99">
        <f>BT503*Input!$N$23</f>
        <v>61040.689783333313</v>
      </c>
      <c r="BV503" s="100">
        <f t="shared" si="382"/>
        <v>61.040689783333313</v>
      </c>
      <c r="BW503" s="95">
        <v>7800</v>
      </c>
      <c r="BX503" s="99">
        <f>'Max limit'!AX503*Input!PrimaryDrive_ratio*Input!Gear6_ratio*Input!FinalDrive_ratio</f>
        <v>1771.8260869565215</v>
      </c>
      <c r="BY503" s="99">
        <f t="shared" si="383"/>
        <v>29.53043478260869</v>
      </c>
      <c r="BZ503" s="99">
        <f>BY503*Input!$N$23</f>
        <v>69485.053982608675</v>
      </c>
      <c r="CA503" s="100">
        <f t="shared" si="384"/>
        <v>69.485053982608676</v>
      </c>
      <c r="CC503" s="95">
        <v>7800</v>
      </c>
      <c r="CD503" s="94">
        <f t="shared" si="385"/>
        <v>27</v>
      </c>
      <c r="CE503" s="94">
        <f t="shared" si="386"/>
        <v>35.5</v>
      </c>
      <c r="CF503" s="94">
        <f t="shared" si="387"/>
        <v>44.5</v>
      </c>
      <c r="CG503" s="94">
        <f t="shared" si="388"/>
        <v>53.5</v>
      </c>
      <c r="CH503" s="94">
        <f t="shared" si="389"/>
        <v>61</v>
      </c>
      <c r="CI503" s="94">
        <f t="shared" si="390"/>
        <v>69.5</v>
      </c>
      <c r="CK503" s="95">
        <v>7800</v>
      </c>
      <c r="CL503" s="162">
        <f t="shared" si="391"/>
        <v>11.472972972972972</v>
      </c>
      <c r="CM503" s="162">
        <f t="shared" si="392"/>
        <v>15.093333333333332</v>
      </c>
      <c r="CN503" s="162">
        <f t="shared" si="393"/>
        <v>18.866666666666664</v>
      </c>
      <c r="CO503" s="162">
        <f t="shared" si="394"/>
        <v>22.639999999999997</v>
      </c>
      <c r="CP503" s="162">
        <f t="shared" si="395"/>
        <v>25.941666666666663</v>
      </c>
      <c r="CQ503" s="162">
        <f t="shared" si="396"/>
        <v>29.53043478260869</v>
      </c>
    </row>
    <row r="504" spans="1:95" ht="19.5" thickTop="1" thickBot="1">
      <c r="A504" s="70">
        <v>7850</v>
      </c>
      <c r="B504" s="70">
        <v>136.75399999999999</v>
      </c>
      <c r="C504" s="70">
        <v>122.352</v>
      </c>
      <c r="D504" s="70">
        <v>128.59700000000001</v>
      </c>
      <c r="E504" s="70">
        <v>6.5650000000000004</v>
      </c>
      <c r="G504" s="92">
        <v>2</v>
      </c>
      <c r="H504" s="93">
        <f t="shared" si="397"/>
        <v>20.433638443935926</v>
      </c>
      <c r="O504" s="95">
        <v>7810</v>
      </c>
      <c r="P504" s="94">
        <f t="shared" si="349"/>
        <v>12.763683210042679</v>
      </c>
      <c r="Q504" s="94">
        <f t="shared" si="350"/>
        <v>12.870898090042331</v>
      </c>
      <c r="R504" s="94">
        <f t="shared" si="351"/>
        <v>12.750286504162309</v>
      </c>
      <c r="S504" s="94">
        <f t="shared" si="352"/>
        <v>12.285529034897515</v>
      </c>
      <c r="T504" s="94">
        <f t="shared" si="353"/>
        <v>11.797987356643835</v>
      </c>
      <c r="U504" s="94">
        <f t="shared" si="354"/>
        <v>11.0517051058129</v>
      </c>
      <c r="V504" s="82"/>
      <c r="W504" s="95">
        <v>7810</v>
      </c>
      <c r="X504" s="161">
        <f t="shared" si="362"/>
        <v>8.8832714713103673</v>
      </c>
      <c r="Y504" s="161">
        <f t="shared" si="363"/>
        <v>8.853126643744277</v>
      </c>
      <c r="Z504" s="161">
        <f t="shared" si="364"/>
        <v>8.6229394729652178</v>
      </c>
      <c r="AA504" s="161">
        <f t="shared" si="365"/>
        <v>8.1203164346068721</v>
      </c>
      <c r="AB504" s="161">
        <f t="shared" si="366"/>
        <v>7.5942079730171663</v>
      </c>
      <c r="AC504" s="161">
        <f t="shared" si="367"/>
        <v>6.8479257221862309</v>
      </c>
      <c r="AD504" s="82"/>
      <c r="AE504" s="82"/>
      <c r="AF504" s="82"/>
      <c r="AG504" s="95">
        <v>7810</v>
      </c>
      <c r="AH504" s="161">
        <f t="shared" si="368"/>
        <v>-11.459259703364202</v>
      </c>
      <c r="AI504" s="161">
        <f t="shared" si="369"/>
        <v>-11.848654217366299</v>
      </c>
      <c r="AJ504" s="161">
        <f t="shared" si="370"/>
        <v>-12.367453904535591</v>
      </c>
      <c r="AK504" s="161">
        <f t="shared" si="371"/>
        <v>-13.001542411075839</v>
      </c>
      <c r="AL504" s="161">
        <f t="shared" si="372"/>
        <v>-13.650942713938791</v>
      </c>
      <c r="AM504" s="161">
        <f t="shared" si="373"/>
        <v>-14.456927544836201</v>
      </c>
      <c r="AN504" s="81"/>
      <c r="AO504" s="81"/>
      <c r="AP504" s="95">
        <v>7810</v>
      </c>
      <c r="AQ504" s="94">
        <f t="shared" si="355"/>
        <v>140.68983481490159</v>
      </c>
      <c r="AR504" s="94">
        <f t="shared" si="356"/>
        <v>243.48998651145519</v>
      </c>
      <c r="AS504" s="94">
        <f t="shared" si="357"/>
        <v>380.45310392414854</v>
      </c>
      <c r="AT504" s="94">
        <f t="shared" si="358"/>
        <v>547.85246965077408</v>
      </c>
      <c r="AU504" s="94">
        <f t="shared" si="359"/>
        <v>719.29414960659335</v>
      </c>
      <c r="AV504" s="94">
        <f t="shared" si="360"/>
        <v>932.07414496350964</v>
      </c>
      <c r="AW504" s="81"/>
      <c r="AX504" s="95">
        <v>7810</v>
      </c>
      <c r="AY504" s="99">
        <f>'Max limit'!AX504*Input!PrimaryDrive_ratio*Input!Gear1_ratio*Input!FinalDrive_ratio</f>
        <v>689.26091476091483</v>
      </c>
      <c r="AZ504" s="99">
        <f t="shared" si="374"/>
        <v>11.487681912681914</v>
      </c>
      <c r="BA504" s="99">
        <f>AZ504*Input!$N$23</f>
        <v>27030.492565176715</v>
      </c>
      <c r="BB504" s="97">
        <f t="shared" si="361"/>
        <v>27.030492565176715</v>
      </c>
      <c r="BC504" s="95">
        <v>7810</v>
      </c>
      <c r="BD504" s="99">
        <f>'Max limit'!AX504*Input!PrimaryDrive_ratio*Input!Gear2_ratio*Input!FinalDrive_ratio</f>
        <v>906.76102564102575</v>
      </c>
      <c r="BE504" s="99">
        <f t="shared" si="375"/>
        <v>15.112683760683762</v>
      </c>
      <c r="BF504" s="99">
        <f>BE504*Input!$N$23</f>
        <v>35560.114663521366</v>
      </c>
      <c r="BG504" s="100">
        <f t="shared" si="376"/>
        <v>35.560114663521368</v>
      </c>
      <c r="BH504" s="95">
        <v>7810</v>
      </c>
      <c r="BI504" s="99">
        <f>'Max limit'!AX504*Input!PrimaryDrive_ratio*Input!Gear3_ratio*Input!FinalDrive_ratio</f>
        <v>1133.4512820512821</v>
      </c>
      <c r="BJ504" s="99">
        <f t="shared" si="377"/>
        <v>18.8908547008547</v>
      </c>
      <c r="BK504" s="99">
        <f>BJ504*Input!$N$23</f>
        <v>44450.143329401697</v>
      </c>
      <c r="BL504" s="100">
        <f t="shared" si="378"/>
        <v>44.450143329401698</v>
      </c>
      <c r="BM504" s="95">
        <v>7810</v>
      </c>
      <c r="BN504" s="99">
        <f>'Max limit'!AX504*Input!PrimaryDrive_ratio*Input!Gear4_ratio*Input!FinalDrive_ratio</f>
        <v>1360.1415384615386</v>
      </c>
      <c r="BO504" s="99">
        <f t="shared" si="379"/>
        <v>22.669025641025645</v>
      </c>
      <c r="BP504" s="99">
        <f>BO504*Input!$N$23</f>
        <v>53340.171995282049</v>
      </c>
      <c r="BQ504" s="100">
        <f t="shared" si="380"/>
        <v>53.340171995282049</v>
      </c>
      <c r="BR504" s="95">
        <v>7810</v>
      </c>
      <c r="BS504" s="99">
        <f>'Max limit'!AX504*Input!PrimaryDrive_ratio*Input!Gear5_ratio*Input!FinalDrive_ratio</f>
        <v>1558.4955128205129</v>
      </c>
      <c r="BT504" s="99">
        <f t="shared" si="381"/>
        <v>25.974925213675213</v>
      </c>
      <c r="BU504" s="99">
        <f>BT504*Input!$N$23</f>
        <v>61118.94707792734</v>
      </c>
      <c r="BV504" s="100">
        <f t="shared" si="382"/>
        <v>61.118947077927338</v>
      </c>
      <c r="BW504" s="95">
        <v>7810</v>
      </c>
      <c r="BX504" s="99">
        <f>'Max limit'!AX504*Input!PrimaryDrive_ratio*Input!Gear6_ratio*Input!FinalDrive_ratio</f>
        <v>1774.0976588628764</v>
      </c>
      <c r="BY504" s="99">
        <f t="shared" si="383"/>
        <v>29.568294314381273</v>
      </c>
      <c r="BZ504" s="99">
        <f>BY504*Input!$N$23</f>
        <v>69574.13738515049</v>
      </c>
      <c r="CA504" s="100">
        <f t="shared" si="384"/>
        <v>69.574137385150493</v>
      </c>
      <c r="CC504" s="95">
        <v>7810</v>
      </c>
      <c r="CD504" s="94">
        <f t="shared" si="385"/>
        <v>27</v>
      </c>
      <c r="CE504" s="94">
        <f t="shared" si="386"/>
        <v>35.5</v>
      </c>
      <c r="CF504" s="94">
        <f t="shared" si="387"/>
        <v>44.5</v>
      </c>
      <c r="CG504" s="94">
        <f t="shared" si="388"/>
        <v>53.5</v>
      </c>
      <c r="CH504" s="94">
        <f t="shared" si="389"/>
        <v>61</v>
      </c>
      <c r="CI504" s="94">
        <f t="shared" si="390"/>
        <v>69.5</v>
      </c>
      <c r="CK504" s="95">
        <v>7810</v>
      </c>
      <c r="CL504" s="162">
        <f t="shared" si="391"/>
        <v>11.487681912681914</v>
      </c>
      <c r="CM504" s="162">
        <f t="shared" si="392"/>
        <v>15.112683760683762</v>
      </c>
      <c r="CN504" s="162">
        <f t="shared" si="393"/>
        <v>18.8908547008547</v>
      </c>
      <c r="CO504" s="162">
        <f t="shared" si="394"/>
        <v>22.669025641025645</v>
      </c>
      <c r="CP504" s="162">
        <f t="shared" si="395"/>
        <v>25.974925213675213</v>
      </c>
      <c r="CQ504" s="162">
        <f t="shared" si="396"/>
        <v>29.568294314381273</v>
      </c>
    </row>
    <row r="505" spans="1:95" ht="19.5" thickTop="1" thickBot="1">
      <c r="A505" s="70">
        <v>7860</v>
      </c>
      <c r="B505" s="70">
        <v>137.202</v>
      </c>
      <c r="C505" s="70">
        <v>122.596</v>
      </c>
      <c r="D505" s="70">
        <v>129.02799999999999</v>
      </c>
      <c r="E505" s="70">
        <v>6.5780000000000003</v>
      </c>
      <c r="G505" s="92">
        <v>2</v>
      </c>
      <c r="H505" s="93">
        <f t="shared" si="397"/>
        <v>20.47883295194508</v>
      </c>
      <c r="O505" s="95">
        <v>7820</v>
      </c>
      <c r="P505" s="94">
        <f t="shared" si="349"/>
        <v>12.762516051531438</v>
      </c>
      <c r="Q505" s="94">
        <f t="shared" si="350"/>
        <v>12.868806600749792</v>
      </c>
      <c r="R505" s="94">
        <f t="shared" si="351"/>
        <v>12.746929426178545</v>
      </c>
      <c r="S505" s="94">
        <f t="shared" si="352"/>
        <v>12.280650492212851</v>
      </c>
      <c r="T505" s="94">
        <f t="shared" si="353"/>
        <v>11.791522844496281</v>
      </c>
      <c r="U505" s="94">
        <f t="shared" si="354"/>
        <v>11.043328276061354</v>
      </c>
      <c r="V505" s="82"/>
      <c r="W505" s="95">
        <v>7820</v>
      </c>
      <c r="X505" s="161">
        <f t="shared" si="362"/>
        <v>8.882104312799127</v>
      </c>
      <c r="Y505" s="161">
        <f t="shared" si="363"/>
        <v>8.8510351544517381</v>
      </c>
      <c r="Z505" s="161">
        <f t="shared" si="364"/>
        <v>8.6195823949814532</v>
      </c>
      <c r="AA505" s="161">
        <f t="shared" si="365"/>
        <v>8.115437891922209</v>
      </c>
      <c r="AB505" s="161">
        <f t="shared" si="366"/>
        <v>7.5877434608696106</v>
      </c>
      <c r="AC505" s="161">
        <f t="shared" si="367"/>
        <v>6.839548892434685</v>
      </c>
      <c r="AD505" s="82"/>
      <c r="AE505" s="82"/>
      <c r="AF505" s="82"/>
      <c r="AG505" s="95">
        <v>7820</v>
      </c>
      <c r="AH505" s="161">
        <f t="shared" si="368"/>
        <v>-11.460625278822352</v>
      </c>
      <c r="AI505" s="161">
        <f t="shared" si="369"/>
        <v>-11.851017600266868</v>
      </c>
      <c r="AJ505" s="161">
        <f t="shared" si="370"/>
        <v>-12.371146690317731</v>
      </c>
      <c r="AK505" s="161">
        <f t="shared" si="371"/>
        <v>-13.006860022602121</v>
      </c>
      <c r="AL505" s="161">
        <f t="shared" si="372"/>
        <v>-13.65792438705815</v>
      </c>
      <c r="AM505" s="161">
        <f t="shared" si="373"/>
        <v>-14.465974520967871</v>
      </c>
      <c r="AN505" s="81"/>
      <c r="AO505" s="81"/>
      <c r="AP505" s="95">
        <v>7820</v>
      </c>
      <c r="AQ505" s="94">
        <f t="shared" si="355"/>
        <v>141.05034673585337</v>
      </c>
      <c r="AR505" s="94">
        <f t="shared" si="356"/>
        <v>244.11391959720549</v>
      </c>
      <c r="AS505" s="94">
        <f t="shared" si="357"/>
        <v>381.42799937063359</v>
      </c>
      <c r="AT505" s="94">
        <f t="shared" si="358"/>
        <v>549.25631909371248</v>
      </c>
      <c r="AU505" s="94">
        <f t="shared" si="359"/>
        <v>721.13731131010422</v>
      </c>
      <c r="AV505" s="94">
        <f t="shared" si="360"/>
        <v>934.46254666227048</v>
      </c>
      <c r="AW505" s="81"/>
      <c r="AX505" s="95">
        <v>7820</v>
      </c>
      <c r="AY505" s="99">
        <f>'Max limit'!AX505*Input!PrimaryDrive_ratio*Input!Gear1_ratio*Input!FinalDrive_ratio</f>
        <v>690.14345114345122</v>
      </c>
      <c r="AZ505" s="99">
        <f t="shared" si="374"/>
        <v>11.502390852390853</v>
      </c>
      <c r="BA505" s="99">
        <f>AZ505*Input!$N$23</f>
        <v>27065.102670893968</v>
      </c>
      <c r="BB505" s="97">
        <f t="shared" si="361"/>
        <v>27.065102670893967</v>
      </c>
      <c r="BC505" s="95">
        <v>7820</v>
      </c>
      <c r="BD505" s="99">
        <f>'Max limit'!AX505*Input!PrimaryDrive_ratio*Input!Gear2_ratio*Input!FinalDrive_ratio</f>
        <v>907.92205128205126</v>
      </c>
      <c r="BE505" s="99">
        <f t="shared" si="375"/>
        <v>15.132034188034188</v>
      </c>
      <c r="BF505" s="99">
        <f>BE505*Input!$N$23</f>
        <v>35605.646180376061</v>
      </c>
      <c r="BG505" s="100">
        <f t="shared" si="376"/>
        <v>35.605646180376063</v>
      </c>
      <c r="BH505" s="95">
        <v>7820</v>
      </c>
      <c r="BI505" s="99">
        <f>'Max limit'!AX505*Input!PrimaryDrive_ratio*Input!Gear3_ratio*Input!FinalDrive_ratio</f>
        <v>1134.9025641025642</v>
      </c>
      <c r="BJ505" s="99">
        <f t="shared" si="377"/>
        <v>18.915042735042736</v>
      </c>
      <c r="BK505" s="99">
        <f>BJ505*Input!$N$23</f>
        <v>44507.057725470077</v>
      </c>
      <c r="BL505" s="100">
        <f t="shared" si="378"/>
        <v>44.507057725470077</v>
      </c>
      <c r="BM505" s="95">
        <v>7820</v>
      </c>
      <c r="BN505" s="99">
        <f>'Max limit'!AX505*Input!PrimaryDrive_ratio*Input!Gear4_ratio*Input!FinalDrive_ratio</f>
        <v>1361.8830769230772</v>
      </c>
      <c r="BO505" s="99">
        <f t="shared" si="379"/>
        <v>22.698051282051285</v>
      </c>
      <c r="BP505" s="99">
        <f>BO505*Input!$N$23</f>
        <v>53408.469270564099</v>
      </c>
      <c r="BQ505" s="100">
        <f t="shared" si="380"/>
        <v>53.408469270564098</v>
      </c>
      <c r="BR505" s="95">
        <v>7820</v>
      </c>
      <c r="BS505" s="99">
        <f>'Max limit'!AX505*Input!PrimaryDrive_ratio*Input!Gear5_ratio*Input!FinalDrive_ratio</f>
        <v>1560.4910256410255</v>
      </c>
      <c r="BT505" s="99">
        <f t="shared" si="381"/>
        <v>26.00818376068376</v>
      </c>
      <c r="BU505" s="99">
        <f>BT505*Input!$N$23</f>
        <v>61197.204372521359</v>
      </c>
      <c r="BV505" s="100">
        <f t="shared" si="382"/>
        <v>61.197204372521362</v>
      </c>
      <c r="BW505" s="95">
        <v>7820</v>
      </c>
      <c r="BX505" s="99">
        <f>'Max limit'!AX505*Input!PrimaryDrive_ratio*Input!Gear6_ratio*Input!FinalDrive_ratio</f>
        <v>1776.3692307692306</v>
      </c>
      <c r="BY505" s="99">
        <f t="shared" si="383"/>
        <v>29.606153846153845</v>
      </c>
      <c r="BZ505" s="99">
        <f>BY505*Input!$N$23</f>
        <v>69663.220787692291</v>
      </c>
      <c r="CA505" s="100">
        <f t="shared" si="384"/>
        <v>69.663220787692296</v>
      </c>
      <c r="CC505" s="95">
        <v>7820</v>
      </c>
      <c r="CD505" s="94">
        <f t="shared" si="385"/>
        <v>27</v>
      </c>
      <c r="CE505" s="94">
        <f t="shared" si="386"/>
        <v>35.5</v>
      </c>
      <c r="CF505" s="94">
        <f t="shared" si="387"/>
        <v>44.5</v>
      </c>
      <c r="CG505" s="94">
        <f t="shared" si="388"/>
        <v>53.5</v>
      </c>
      <c r="CH505" s="94">
        <f t="shared" si="389"/>
        <v>61</v>
      </c>
      <c r="CI505" s="94">
        <f t="shared" si="390"/>
        <v>69.5</v>
      </c>
      <c r="CK505" s="95">
        <v>7820</v>
      </c>
      <c r="CL505" s="162">
        <f t="shared" si="391"/>
        <v>11.502390852390853</v>
      </c>
      <c r="CM505" s="162">
        <f t="shared" si="392"/>
        <v>15.132034188034188</v>
      </c>
      <c r="CN505" s="162">
        <f t="shared" si="393"/>
        <v>18.915042735042736</v>
      </c>
      <c r="CO505" s="162">
        <f t="shared" si="394"/>
        <v>22.698051282051285</v>
      </c>
      <c r="CP505" s="162">
        <f t="shared" si="395"/>
        <v>26.00818376068376</v>
      </c>
      <c r="CQ505" s="162">
        <f t="shared" si="396"/>
        <v>29.606153846153845</v>
      </c>
    </row>
    <row r="506" spans="1:95" ht="19.5" thickTop="1" thickBot="1">
      <c r="A506" s="70">
        <v>7870</v>
      </c>
      <c r="B506" s="70">
        <v>137.648</v>
      </c>
      <c r="C506" s="70">
        <v>122.83799999999999</v>
      </c>
      <c r="D506" s="70">
        <v>129.45500000000001</v>
      </c>
      <c r="E506" s="70">
        <v>6.5910000000000002</v>
      </c>
      <c r="G506" s="92">
        <v>2</v>
      </c>
      <c r="H506" s="93">
        <f t="shared" si="397"/>
        <v>20.524027459954233</v>
      </c>
      <c r="O506" s="95">
        <v>7830</v>
      </c>
      <c r="P506" s="94">
        <f t="shared" si="349"/>
        <v>12.761347399535218</v>
      </c>
      <c r="Q506" s="94">
        <f t="shared" si="350"/>
        <v>12.866712435207358</v>
      </c>
      <c r="R506" s="94">
        <f t="shared" si="351"/>
        <v>12.743568052509582</v>
      </c>
      <c r="S506" s="94">
        <f t="shared" si="352"/>
        <v>12.275765706991166</v>
      </c>
      <c r="T506" s="94">
        <f t="shared" si="353"/>
        <v>11.785050060420195</v>
      </c>
      <c r="U506" s="94">
        <f t="shared" si="354"/>
        <v>11.03494072739778</v>
      </c>
      <c r="V506" s="82"/>
      <c r="W506" s="95">
        <v>7830</v>
      </c>
      <c r="X506" s="161">
        <f t="shared" si="362"/>
        <v>8.8809356608029084</v>
      </c>
      <c r="Y506" s="161">
        <f t="shared" si="363"/>
        <v>8.8489409889093054</v>
      </c>
      <c r="Z506" s="161">
        <f t="shared" si="364"/>
        <v>8.616221021312489</v>
      </c>
      <c r="AA506" s="161">
        <f t="shared" si="365"/>
        <v>8.1105531067005234</v>
      </c>
      <c r="AB506" s="161">
        <f t="shared" si="366"/>
        <v>7.5812706767935252</v>
      </c>
      <c r="AC506" s="161">
        <f t="shared" si="367"/>
        <v>6.8311613437711092</v>
      </c>
      <c r="AD506" s="82"/>
      <c r="AE506" s="82"/>
      <c r="AF506" s="82"/>
      <c r="AG506" s="95">
        <v>7830</v>
      </c>
      <c r="AH506" s="161">
        <f t="shared" si="368"/>
        <v>-11.461992601657929</v>
      </c>
      <c r="AI506" s="161">
        <f t="shared" si="369"/>
        <v>-11.853384007329819</v>
      </c>
      <c r="AJ506" s="161">
        <f t="shared" si="370"/>
        <v>-12.374844201353591</v>
      </c>
      <c r="AK506" s="161">
        <f t="shared" si="371"/>
        <v>-13.01218443849376</v>
      </c>
      <c r="AL506" s="161">
        <f t="shared" si="372"/>
        <v>-13.664914993860323</v>
      </c>
      <c r="AM506" s="161">
        <f t="shared" si="373"/>
        <v>-14.475033073524532</v>
      </c>
      <c r="AN506" s="81"/>
      <c r="AO506" s="81"/>
      <c r="AP506" s="95">
        <v>7830</v>
      </c>
      <c r="AQ506" s="94">
        <f t="shared" si="355"/>
        <v>141.41131996444557</v>
      </c>
      <c r="AR506" s="94">
        <f t="shared" si="356"/>
        <v>244.73865106182441</v>
      </c>
      <c r="AS506" s="94">
        <f t="shared" si="357"/>
        <v>382.40414228410054</v>
      </c>
      <c r="AT506" s="94">
        <f t="shared" si="358"/>
        <v>550.66196488910498</v>
      </c>
      <c r="AU506" s="94">
        <f t="shared" si="359"/>
        <v>722.98283150587781</v>
      </c>
      <c r="AV506" s="94">
        <f t="shared" si="360"/>
        <v>936.85400453722912</v>
      </c>
      <c r="AW506" s="81"/>
      <c r="AX506" s="95">
        <v>7830</v>
      </c>
      <c r="AY506" s="99">
        <f>'Max limit'!AX506*Input!PrimaryDrive_ratio*Input!Gear1_ratio*Input!FinalDrive_ratio</f>
        <v>691.0259875259876</v>
      </c>
      <c r="AZ506" s="99">
        <f t="shared" si="374"/>
        <v>11.517099792099794</v>
      </c>
      <c r="BA506" s="99">
        <f>AZ506*Input!$N$23</f>
        <v>27099.712776611224</v>
      </c>
      <c r="BB506" s="97">
        <f t="shared" si="361"/>
        <v>27.099712776611224</v>
      </c>
      <c r="BC506" s="95">
        <v>7830</v>
      </c>
      <c r="BD506" s="99">
        <f>'Max limit'!AX506*Input!PrimaryDrive_ratio*Input!Gear2_ratio*Input!FinalDrive_ratio</f>
        <v>909.08307692307699</v>
      </c>
      <c r="BE506" s="99">
        <f t="shared" si="375"/>
        <v>15.151384615384616</v>
      </c>
      <c r="BF506" s="99">
        <f>BE506*Input!$N$23</f>
        <v>35651.177697230763</v>
      </c>
      <c r="BG506" s="100">
        <f t="shared" si="376"/>
        <v>35.651177697230764</v>
      </c>
      <c r="BH506" s="95">
        <v>7830</v>
      </c>
      <c r="BI506" s="99">
        <f>'Max limit'!AX506*Input!PrimaryDrive_ratio*Input!Gear3_ratio*Input!FinalDrive_ratio</f>
        <v>1136.353846153846</v>
      </c>
      <c r="BJ506" s="99">
        <f t="shared" si="377"/>
        <v>18.939230769230768</v>
      </c>
      <c r="BK506" s="99">
        <f>BJ506*Input!$N$23</f>
        <v>44563.972121538449</v>
      </c>
      <c r="BL506" s="100">
        <f t="shared" si="378"/>
        <v>44.563972121538448</v>
      </c>
      <c r="BM506" s="95">
        <v>7830</v>
      </c>
      <c r="BN506" s="99">
        <f>'Max limit'!AX506*Input!PrimaryDrive_ratio*Input!Gear4_ratio*Input!FinalDrive_ratio</f>
        <v>1363.6246153846155</v>
      </c>
      <c r="BO506" s="99">
        <f t="shared" si="379"/>
        <v>22.727076923076925</v>
      </c>
      <c r="BP506" s="99">
        <f>BO506*Input!$N$23</f>
        <v>53476.766545846149</v>
      </c>
      <c r="BQ506" s="100">
        <f t="shared" si="380"/>
        <v>53.476766545846147</v>
      </c>
      <c r="BR506" s="95">
        <v>7830</v>
      </c>
      <c r="BS506" s="99">
        <f>'Max limit'!AX506*Input!PrimaryDrive_ratio*Input!Gear5_ratio*Input!FinalDrive_ratio</f>
        <v>1562.4865384615384</v>
      </c>
      <c r="BT506" s="99">
        <f t="shared" si="381"/>
        <v>26.041442307692307</v>
      </c>
      <c r="BU506" s="99">
        <f>BT506*Input!$N$23</f>
        <v>61275.461667115371</v>
      </c>
      <c r="BV506" s="100">
        <f t="shared" si="382"/>
        <v>61.275461667115373</v>
      </c>
      <c r="BW506" s="95">
        <v>7830</v>
      </c>
      <c r="BX506" s="99">
        <f>'Max limit'!AX506*Input!PrimaryDrive_ratio*Input!Gear6_ratio*Input!FinalDrive_ratio</f>
        <v>1778.6408026755853</v>
      </c>
      <c r="BY506" s="99">
        <f t="shared" si="383"/>
        <v>29.64401337792642</v>
      </c>
      <c r="BZ506" s="99">
        <f>BY506*Input!$N$23</f>
        <v>69752.304190234092</v>
      </c>
      <c r="CA506" s="100">
        <f t="shared" si="384"/>
        <v>69.752304190234085</v>
      </c>
      <c r="CC506" s="95">
        <v>7830</v>
      </c>
      <c r="CD506" s="94">
        <f t="shared" si="385"/>
        <v>27</v>
      </c>
      <c r="CE506" s="94">
        <f t="shared" si="386"/>
        <v>35.5</v>
      </c>
      <c r="CF506" s="94">
        <f t="shared" si="387"/>
        <v>44.5</v>
      </c>
      <c r="CG506" s="94">
        <f t="shared" si="388"/>
        <v>53.5</v>
      </c>
      <c r="CH506" s="94">
        <f t="shared" si="389"/>
        <v>61.5</v>
      </c>
      <c r="CI506" s="94">
        <f t="shared" si="390"/>
        <v>70</v>
      </c>
      <c r="CK506" s="95">
        <v>7830</v>
      </c>
      <c r="CL506" s="162">
        <f t="shared" si="391"/>
        <v>11.517099792099794</v>
      </c>
      <c r="CM506" s="162">
        <f t="shared" si="392"/>
        <v>15.151384615384616</v>
      </c>
      <c r="CN506" s="162">
        <f t="shared" si="393"/>
        <v>18.939230769230768</v>
      </c>
      <c r="CO506" s="162">
        <f t="shared" si="394"/>
        <v>22.727076923076925</v>
      </c>
      <c r="CP506" s="162">
        <f t="shared" si="395"/>
        <v>26.041442307692307</v>
      </c>
      <c r="CQ506" s="162">
        <f t="shared" si="396"/>
        <v>29.64401337792642</v>
      </c>
    </row>
    <row r="507" spans="1:95" ht="19.5" thickTop="1" thickBot="1">
      <c r="A507" s="70">
        <v>7880</v>
      </c>
      <c r="B507" s="70">
        <v>138.09100000000001</v>
      </c>
      <c r="C507" s="70">
        <v>123.077</v>
      </c>
      <c r="D507" s="70">
        <v>129.88</v>
      </c>
      <c r="E507" s="70">
        <v>6.6040000000000001</v>
      </c>
      <c r="G507" s="92">
        <v>2</v>
      </c>
      <c r="H507" s="93">
        <f t="shared" si="397"/>
        <v>20.569221967963387</v>
      </c>
      <c r="O507" s="95">
        <v>7840</v>
      </c>
      <c r="P507" s="94">
        <f t="shared" si="349"/>
        <v>12.760177254054019</v>
      </c>
      <c r="Q507" s="94">
        <f t="shared" si="350"/>
        <v>12.86461559341503</v>
      </c>
      <c r="R507" s="94">
        <f t="shared" si="351"/>
        <v>12.740202383155419</v>
      </c>
      <c r="S507" s="94">
        <f t="shared" si="352"/>
        <v>12.270874679232456</v>
      </c>
      <c r="T507" s="94">
        <f t="shared" si="353"/>
        <v>11.778569004415578</v>
      </c>
      <c r="U507" s="94">
        <f t="shared" si="354"/>
        <v>11.026542459822171</v>
      </c>
      <c r="V507" s="82"/>
      <c r="W507" s="95">
        <v>7840</v>
      </c>
      <c r="X507" s="161">
        <f t="shared" si="362"/>
        <v>8.8797655153217114</v>
      </c>
      <c r="Y507" s="161">
        <f t="shared" si="363"/>
        <v>8.8468441471169772</v>
      </c>
      <c r="Z507" s="161">
        <f t="shared" si="364"/>
        <v>8.6128553519583253</v>
      </c>
      <c r="AA507" s="161">
        <f t="shared" si="365"/>
        <v>8.1056620789418119</v>
      </c>
      <c r="AB507" s="161">
        <f t="shared" si="366"/>
        <v>7.5747896207889083</v>
      </c>
      <c r="AC507" s="161">
        <f t="shared" si="367"/>
        <v>6.8227630761955007</v>
      </c>
      <c r="AD507" s="82"/>
      <c r="AE507" s="82"/>
      <c r="AF507" s="82"/>
      <c r="AG507" s="95">
        <v>7840</v>
      </c>
      <c r="AH507" s="161">
        <f t="shared" si="368"/>
        <v>-11.463361671870929</v>
      </c>
      <c r="AI507" s="161">
        <f t="shared" si="369"/>
        <v>-11.85575343855515</v>
      </c>
      <c r="AJ507" s="161">
        <f t="shared" si="370"/>
        <v>-12.378546437643172</v>
      </c>
      <c r="AK507" s="161">
        <f t="shared" si="371"/>
        <v>-13.017515658750755</v>
      </c>
      <c r="AL507" s="161">
        <f t="shared" si="372"/>
        <v>-13.67191453434531</v>
      </c>
      <c r="AM507" s="161">
        <f t="shared" si="373"/>
        <v>-14.484103202506189</v>
      </c>
      <c r="AN507" s="81"/>
      <c r="AO507" s="81"/>
      <c r="AP507" s="95">
        <v>7840</v>
      </c>
      <c r="AQ507" s="94">
        <f t="shared" si="355"/>
        <v>141.77275450067805</v>
      </c>
      <c r="AR507" s="94">
        <f t="shared" si="356"/>
        <v>245.36418090531183</v>
      </c>
      <c r="AS507" s="94">
        <f t="shared" si="357"/>
        <v>383.38153266454964</v>
      </c>
      <c r="AT507" s="94">
        <f t="shared" si="358"/>
        <v>552.06940703695159</v>
      </c>
      <c r="AU507" s="94">
        <f t="shared" si="359"/>
        <v>724.83071019391434</v>
      </c>
      <c r="AV507" s="94">
        <f t="shared" si="360"/>
        <v>939.24851858838645</v>
      </c>
      <c r="AW507" s="81"/>
      <c r="AX507" s="95">
        <v>7840</v>
      </c>
      <c r="AY507" s="99">
        <f>'Max limit'!AX507*Input!PrimaryDrive_ratio*Input!Gear1_ratio*Input!FinalDrive_ratio</f>
        <v>691.90852390852388</v>
      </c>
      <c r="AZ507" s="99">
        <f t="shared" si="374"/>
        <v>11.531808731808731</v>
      </c>
      <c r="BA507" s="99">
        <f>AZ507*Input!$N$23</f>
        <v>27134.322882328473</v>
      </c>
      <c r="BB507" s="97">
        <f t="shared" si="361"/>
        <v>27.134322882328473</v>
      </c>
      <c r="BC507" s="95">
        <v>7840</v>
      </c>
      <c r="BD507" s="99">
        <f>'Max limit'!AX507*Input!PrimaryDrive_ratio*Input!Gear2_ratio*Input!FinalDrive_ratio</f>
        <v>910.24410256410249</v>
      </c>
      <c r="BE507" s="99">
        <f t="shared" si="375"/>
        <v>15.170735042735041</v>
      </c>
      <c r="BF507" s="99">
        <f>BE507*Input!$N$23</f>
        <v>35696.709214085458</v>
      </c>
      <c r="BG507" s="100">
        <f t="shared" si="376"/>
        <v>35.696709214085459</v>
      </c>
      <c r="BH507" s="95">
        <v>7840</v>
      </c>
      <c r="BI507" s="99">
        <f>'Max limit'!AX507*Input!PrimaryDrive_ratio*Input!Gear3_ratio*Input!FinalDrive_ratio</f>
        <v>1137.8051282051281</v>
      </c>
      <c r="BJ507" s="99">
        <f t="shared" si="377"/>
        <v>18.963418803418801</v>
      </c>
      <c r="BK507" s="99">
        <f>BJ507*Input!$N$23</f>
        <v>44620.886517606821</v>
      </c>
      <c r="BL507" s="100">
        <f t="shared" si="378"/>
        <v>44.62088651760682</v>
      </c>
      <c r="BM507" s="95">
        <v>7840</v>
      </c>
      <c r="BN507" s="99">
        <f>'Max limit'!AX507*Input!PrimaryDrive_ratio*Input!Gear4_ratio*Input!FinalDrive_ratio</f>
        <v>1365.3661538461538</v>
      </c>
      <c r="BO507" s="99">
        <f t="shared" si="379"/>
        <v>22.756102564102562</v>
      </c>
      <c r="BP507" s="99">
        <f>BO507*Input!$N$23</f>
        <v>53545.063821128191</v>
      </c>
      <c r="BQ507" s="100">
        <f t="shared" si="380"/>
        <v>53.545063821128188</v>
      </c>
      <c r="BR507" s="95">
        <v>7840</v>
      </c>
      <c r="BS507" s="99">
        <f>'Max limit'!AX507*Input!PrimaryDrive_ratio*Input!Gear5_ratio*Input!FinalDrive_ratio</f>
        <v>1564.4820512820511</v>
      </c>
      <c r="BT507" s="99">
        <f t="shared" si="381"/>
        <v>26.074700854700851</v>
      </c>
      <c r="BU507" s="99">
        <f>BT507*Input!$N$23</f>
        <v>61353.718961709383</v>
      </c>
      <c r="BV507" s="100">
        <f t="shared" si="382"/>
        <v>61.353718961709383</v>
      </c>
      <c r="BW507" s="95">
        <v>7840</v>
      </c>
      <c r="BX507" s="99">
        <f>'Max limit'!AX507*Input!PrimaryDrive_ratio*Input!Gear6_ratio*Input!FinalDrive_ratio</f>
        <v>1780.9123745819397</v>
      </c>
      <c r="BY507" s="99">
        <f t="shared" si="383"/>
        <v>29.681872909698995</v>
      </c>
      <c r="BZ507" s="99">
        <f>BY507*Input!$N$23</f>
        <v>69841.387592775907</v>
      </c>
      <c r="CA507" s="100">
        <f t="shared" si="384"/>
        <v>69.841387592775902</v>
      </c>
      <c r="CC507" s="95">
        <v>7840</v>
      </c>
      <c r="CD507" s="94">
        <f t="shared" si="385"/>
        <v>27</v>
      </c>
      <c r="CE507" s="94">
        <f t="shared" si="386"/>
        <v>35.5</v>
      </c>
      <c r="CF507" s="94">
        <f t="shared" si="387"/>
        <v>44.5</v>
      </c>
      <c r="CG507" s="94">
        <f t="shared" si="388"/>
        <v>53.5</v>
      </c>
      <c r="CH507" s="94">
        <f t="shared" si="389"/>
        <v>61.5</v>
      </c>
      <c r="CI507" s="94">
        <f t="shared" si="390"/>
        <v>70</v>
      </c>
      <c r="CK507" s="95">
        <v>7840</v>
      </c>
      <c r="CL507" s="162">
        <f t="shared" si="391"/>
        <v>11.531808731808731</v>
      </c>
      <c r="CM507" s="162">
        <f t="shared" si="392"/>
        <v>15.170735042735041</v>
      </c>
      <c r="CN507" s="162">
        <f t="shared" si="393"/>
        <v>18.963418803418801</v>
      </c>
      <c r="CO507" s="162">
        <f t="shared" si="394"/>
        <v>22.756102564102562</v>
      </c>
      <c r="CP507" s="162">
        <f t="shared" si="395"/>
        <v>26.074700854700851</v>
      </c>
      <c r="CQ507" s="162">
        <f t="shared" si="396"/>
        <v>29.681872909698995</v>
      </c>
    </row>
    <row r="508" spans="1:95" ht="19.5" thickTop="1" thickBot="1">
      <c r="A508" s="70">
        <v>7890</v>
      </c>
      <c r="B508" s="70">
        <v>138.53399999999999</v>
      </c>
      <c r="C508" s="70">
        <v>123.316</v>
      </c>
      <c r="D508" s="70">
        <v>130.30500000000001</v>
      </c>
      <c r="E508" s="70">
        <v>6.617</v>
      </c>
      <c r="G508" s="92">
        <v>2</v>
      </c>
      <c r="H508" s="93">
        <f t="shared" si="397"/>
        <v>20.61441647597254</v>
      </c>
      <c r="O508" s="95">
        <v>7850</v>
      </c>
      <c r="P508" s="94">
        <f t="shared" si="349"/>
        <v>12.759005615087842</v>
      </c>
      <c r="Q508" s="94">
        <f t="shared" si="350"/>
        <v>12.862516075372808</v>
      </c>
      <c r="R508" s="94">
        <f t="shared" si="351"/>
        <v>12.736832418116055</v>
      </c>
      <c r="S508" s="94">
        <f t="shared" si="352"/>
        <v>12.26597740893672</v>
      </c>
      <c r="T508" s="94">
        <f t="shared" si="353"/>
        <v>11.772079676482429</v>
      </c>
      <c r="U508" s="94">
        <f t="shared" si="354"/>
        <v>11.018133473334535</v>
      </c>
      <c r="V508" s="82"/>
      <c r="W508" s="95">
        <v>7850</v>
      </c>
      <c r="X508" s="161">
        <f t="shared" si="362"/>
        <v>8.8785938763555325</v>
      </c>
      <c r="Y508" s="161">
        <f t="shared" si="363"/>
        <v>8.8447446290747536</v>
      </c>
      <c r="Z508" s="161">
        <f t="shared" si="364"/>
        <v>8.609485386918962</v>
      </c>
      <c r="AA508" s="161">
        <f t="shared" si="365"/>
        <v>8.1007648086460762</v>
      </c>
      <c r="AB508" s="161">
        <f t="shared" si="366"/>
        <v>7.5683002928557599</v>
      </c>
      <c r="AC508" s="161">
        <f t="shared" si="367"/>
        <v>6.8143540897078632</v>
      </c>
      <c r="AD508" s="82"/>
      <c r="AE508" s="82"/>
      <c r="AF508" s="82"/>
      <c r="AG508" s="95">
        <v>7850</v>
      </c>
      <c r="AH508" s="161">
        <f t="shared" si="368"/>
        <v>-11.464732489461358</v>
      </c>
      <c r="AI508" s="161">
        <f t="shared" si="369"/>
        <v>-11.858125893942862</v>
      </c>
      <c r="AJ508" s="161">
        <f t="shared" si="370"/>
        <v>-12.382253399186471</v>
      </c>
      <c r="AK508" s="161">
        <f t="shared" si="371"/>
        <v>-13.022853683373107</v>
      </c>
      <c r="AL508" s="161">
        <f t="shared" si="372"/>
        <v>-13.678923008513111</v>
      </c>
      <c r="AM508" s="161">
        <f t="shared" si="373"/>
        <v>-14.493184907912838</v>
      </c>
      <c r="AN508" s="81"/>
      <c r="AO508" s="81"/>
      <c r="AP508" s="95">
        <v>7850</v>
      </c>
      <c r="AQ508" s="94">
        <f t="shared" si="355"/>
        <v>142.13465034455103</v>
      </c>
      <c r="AR508" s="94">
        <f t="shared" si="356"/>
        <v>245.99050912766791</v>
      </c>
      <c r="AS508" s="94">
        <f t="shared" si="357"/>
        <v>384.36017051198093</v>
      </c>
      <c r="AT508" s="94">
        <f t="shared" si="358"/>
        <v>553.47864553725253</v>
      </c>
      <c r="AU508" s="94">
        <f t="shared" si="359"/>
        <v>726.6809473742137</v>
      </c>
      <c r="AV508" s="94">
        <f t="shared" si="360"/>
        <v>941.64608881574156</v>
      </c>
      <c r="AW508" s="81"/>
      <c r="AX508" s="95">
        <v>7850</v>
      </c>
      <c r="AY508" s="99">
        <f>'Max limit'!AX508*Input!PrimaryDrive_ratio*Input!Gear1_ratio*Input!FinalDrive_ratio</f>
        <v>692.79106029106026</v>
      </c>
      <c r="AZ508" s="99">
        <f t="shared" si="374"/>
        <v>11.546517671517671</v>
      </c>
      <c r="BA508" s="99">
        <f>AZ508*Input!$N$23</f>
        <v>27168.932988045734</v>
      </c>
      <c r="BB508" s="97">
        <f t="shared" si="361"/>
        <v>27.168932988045732</v>
      </c>
      <c r="BC508" s="95">
        <v>7850</v>
      </c>
      <c r="BD508" s="99">
        <f>'Max limit'!AX508*Input!PrimaryDrive_ratio*Input!Gear2_ratio*Input!FinalDrive_ratio</f>
        <v>911.40512820512822</v>
      </c>
      <c r="BE508" s="99">
        <f t="shared" si="375"/>
        <v>15.190085470085471</v>
      </c>
      <c r="BF508" s="99">
        <f>BE508*Input!$N$23</f>
        <v>35742.240730940168</v>
      </c>
      <c r="BG508" s="100">
        <f t="shared" si="376"/>
        <v>35.742240730940168</v>
      </c>
      <c r="BH508" s="95">
        <v>7850</v>
      </c>
      <c r="BI508" s="99">
        <f>'Max limit'!AX508*Input!PrimaryDrive_ratio*Input!Gear3_ratio*Input!FinalDrive_ratio</f>
        <v>1139.2564102564102</v>
      </c>
      <c r="BJ508" s="99">
        <f t="shared" si="377"/>
        <v>18.987606837606837</v>
      </c>
      <c r="BK508" s="99">
        <f>BJ508*Input!$N$23</f>
        <v>44677.800913675201</v>
      </c>
      <c r="BL508" s="100">
        <f t="shared" si="378"/>
        <v>44.677800913675199</v>
      </c>
      <c r="BM508" s="95">
        <v>7850</v>
      </c>
      <c r="BN508" s="99">
        <f>'Max limit'!AX508*Input!PrimaryDrive_ratio*Input!Gear4_ratio*Input!FinalDrive_ratio</f>
        <v>1367.1076923076921</v>
      </c>
      <c r="BO508" s="99">
        <f t="shared" si="379"/>
        <v>22.785128205128203</v>
      </c>
      <c r="BP508" s="99">
        <f>BO508*Input!$N$23</f>
        <v>53613.361096410241</v>
      </c>
      <c r="BQ508" s="100">
        <f t="shared" si="380"/>
        <v>53.613361096410237</v>
      </c>
      <c r="BR508" s="95">
        <v>7850</v>
      </c>
      <c r="BS508" s="99">
        <f>'Max limit'!AX508*Input!PrimaryDrive_ratio*Input!Gear5_ratio*Input!FinalDrive_ratio</f>
        <v>1566.4775641025637</v>
      </c>
      <c r="BT508" s="99">
        <f t="shared" si="381"/>
        <v>26.107959401709397</v>
      </c>
      <c r="BU508" s="99">
        <f>BT508*Input!$N$23</f>
        <v>61431.976256303395</v>
      </c>
      <c r="BV508" s="100">
        <f t="shared" si="382"/>
        <v>61.431976256303393</v>
      </c>
      <c r="BW508" s="95">
        <v>7850</v>
      </c>
      <c r="BX508" s="99">
        <f>'Max limit'!AX508*Input!PrimaryDrive_ratio*Input!Gear6_ratio*Input!FinalDrive_ratio</f>
        <v>1783.1839464882942</v>
      </c>
      <c r="BY508" s="99">
        <f t="shared" si="383"/>
        <v>29.719732441471571</v>
      </c>
      <c r="BZ508" s="99">
        <f>BY508*Input!$N$23</f>
        <v>69930.470995317708</v>
      </c>
      <c r="CA508" s="100">
        <f t="shared" si="384"/>
        <v>69.930470995317705</v>
      </c>
      <c r="CC508" s="95">
        <v>7850</v>
      </c>
      <c r="CD508" s="94">
        <f t="shared" si="385"/>
        <v>27</v>
      </c>
      <c r="CE508" s="94">
        <f t="shared" si="386"/>
        <v>35.5</v>
      </c>
      <c r="CF508" s="94">
        <f t="shared" si="387"/>
        <v>44.5</v>
      </c>
      <c r="CG508" s="94">
        <f t="shared" si="388"/>
        <v>53.5</v>
      </c>
      <c r="CH508" s="94">
        <f t="shared" si="389"/>
        <v>61.5</v>
      </c>
      <c r="CI508" s="94">
        <f t="shared" si="390"/>
        <v>70</v>
      </c>
      <c r="CK508" s="95">
        <v>7850</v>
      </c>
      <c r="CL508" s="162">
        <f t="shared" si="391"/>
        <v>11.546517671517671</v>
      </c>
      <c r="CM508" s="162">
        <f t="shared" si="392"/>
        <v>15.190085470085471</v>
      </c>
      <c r="CN508" s="162">
        <f t="shared" si="393"/>
        <v>18.987606837606837</v>
      </c>
      <c r="CO508" s="162">
        <f t="shared" si="394"/>
        <v>22.785128205128203</v>
      </c>
      <c r="CP508" s="162">
        <f t="shared" si="395"/>
        <v>26.107959401709397</v>
      </c>
      <c r="CQ508" s="162">
        <f t="shared" si="396"/>
        <v>29.719732441471571</v>
      </c>
    </row>
    <row r="509" spans="1:95" ht="19.5" thickTop="1" thickBot="1">
      <c r="A509" s="70">
        <v>7900</v>
      </c>
      <c r="B509" s="70">
        <v>138.983</v>
      </c>
      <c r="C509" s="70">
        <v>123.559</v>
      </c>
      <c r="D509" s="70">
        <v>130.72800000000001</v>
      </c>
      <c r="E509" s="70">
        <v>6.6379999999999999</v>
      </c>
      <c r="G509" s="92">
        <v>2</v>
      </c>
      <c r="H509" s="93">
        <f t="shared" si="397"/>
        <v>20.659610983981693</v>
      </c>
      <c r="O509" s="95">
        <v>7860</v>
      </c>
      <c r="P509" s="94">
        <f t="shared" si="349"/>
        <v>12.757832482636685</v>
      </c>
      <c r="Q509" s="94">
        <f t="shared" si="350"/>
        <v>12.860413881080689</v>
      </c>
      <c r="R509" s="94">
        <f t="shared" si="351"/>
        <v>12.733458157391492</v>
      </c>
      <c r="S509" s="94">
        <f t="shared" si="352"/>
        <v>12.261073896103959</v>
      </c>
      <c r="T509" s="94">
        <f t="shared" si="353"/>
        <v>11.765582076620747</v>
      </c>
      <c r="U509" s="94">
        <f t="shared" si="354"/>
        <v>11.009713767934867</v>
      </c>
      <c r="V509" s="82"/>
      <c r="W509" s="95">
        <v>7860</v>
      </c>
      <c r="X509" s="161">
        <f t="shared" si="362"/>
        <v>8.8774207439043771</v>
      </c>
      <c r="Y509" s="161">
        <f t="shared" si="363"/>
        <v>8.8426424347826345</v>
      </c>
      <c r="Z509" s="161">
        <f t="shared" si="364"/>
        <v>8.6061111261943992</v>
      </c>
      <c r="AA509" s="161">
        <f t="shared" si="365"/>
        <v>8.0958612958133145</v>
      </c>
      <c r="AB509" s="161">
        <f t="shared" si="366"/>
        <v>7.5618026929940783</v>
      </c>
      <c r="AC509" s="161">
        <f t="shared" si="367"/>
        <v>6.8059343843081974</v>
      </c>
      <c r="AD509" s="82"/>
      <c r="AE509" s="82"/>
      <c r="AF509" s="82"/>
      <c r="AG509" s="95">
        <v>7860</v>
      </c>
      <c r="AH509" s="161">
        <f t="shared" si="368"/>
        <v>-11.466105054429212</v>
      </c>
      <c r="AI509" s="161">
        <f t="shared" si="369"/>
        <v>-11.860501373492953</v>
      </c>
      <c r="AJ509" s="161">
        <f t="shared" si="370"/>
        <v>-12.385965085983491</v>
      </c>
      <c r="AK509" s="161">
        <f t="shared" si="371"/>
        <v>-13.028198512360817</v>
      </c>
      <c r="AL509" s="161">
        <f t="shared" si="372"/>
        <v>-13.685940416363728</v>
      </c>
      <c r="AM509" s="161">
        <f t="shared" si="373"/>
        <v>-14.502278189744477</v>
      </c>
      <c r="AN509" s="81"/>
      <c r="AO509" s="81"/>
      <c r="AP509" s="95">
        <v>7860</v>
      </c>
      <c r="AQ509" s="94">
        <f t="shared" si="355"/>
        <v>142.4970074960643</v>
      </c>
      <c r="AR509" s="94">
        <f t="shared" si="356"/>
        <v>246.61763572889231</v>
      </c>
      <c r="AS509" s="94">
        <f t="shared" si="357"/>
        <v>385.34005582639395</v>
      </c>
      <c r="AT509" s="94">
        <f t="shared" si="358"/>
        <v>554.88968039000781</v>
      </c>
      <c r="AU509" s="94">
        <f t="shared" si="359"/>
        <v>728.53354304677634</v>
      </c>
      <c r="AV509" s="94">
        <f t="shared" si="360"/>
        <v>944.04671521929447</v>
      </c>
      <c r="AW509" s="81"/>
      <c r="AX509" s="95">
        <v>7860</v>
      </c>
      <c r="AY509" s="99">
        <f>'Max limit'!AX509*Input!PrimaryDrive_ratio*Input!Gear1_ratio*Input!FinalDrive_ratio</f>
        <v>693.67359667359665</v>
      </c>
      <c r="AZ509" s="99">
        <f t="shared" si="374"/>
        <v>11.56122661122661</v>
      </c>
      <c r="BA509" s="99">
        <f>AZ509*Input!$N$23</f>
        <v>27203.543093762986</v>
      </c>
      <c r="BB509" s="97">
        <f t="shared" si="361"/>
        <v>27.203543093762985</v>
      </c>
      <c r="BC509" s="95">
        <v>7860</v>
      </c>
      <c r="BD509" s="99">
        <f>'Max limit'!AX509*Input!PrimaryDrive_ratio*Input!Gear2_ratio*Input!FinalDrive_ratio</f>
        <v>912.56615384615372</v>
      </c>
      <c r="BE509" s="99">
        <f t="shared" si="375"/>
        <v>15.209435897435895</v>
      </c>
      <c r="BF509" s="99">
        <f>BE509*Input!$N$23</f>
        <v>35787.772247794863</v>
      </c>
      <c r="BG509" s="100">
        <f t="shared" si="376"/>
        <v>35.787772247794862</v>
      </c>
      <c r="BH509" s="95">
        <v>7860</v>
      </c>
      <c r="BI509" s="99">
        <f>'Max limit'!AX509*Input!PrimaryDrive_ratio*Input!Gear3_ratio*Input!FinalDrive_ratio</f>
        <v>1140.707692307692</v>
      </c>
      <c r="BJ509" s="99">
        <f t="shared" si="377"/>
        <v>19.011794871794866</v>
      </c>
      <c r="BK509" s="99">
        <f>BJ509*Input!$N$23</f>
        <v>44734.715309743566</v>
      </c>
      <c r="BL509" s="100">
        <f t="shared" si="378"/>
        <v>44.734715309743564</v>
      </c>
      <c r="BM509" s="95">
        <v>7860</v>
      </c>
      <c r="BN509" s="99">
        <f>'Max limit'!AX509*Input!PrimaryDrive_ratio*Input!Gear4_ratio*Input!FinalDrive_ratio</f>
        <v>1368.8492307692309</v>
      </c>
      <c r="BO509" s="99">
        <f t="shared" si="379"/>
        <v>22.814153846153847</v>
      </c>
      <c r="BP509" s="99">
        <f>BO509*Input!$N$23</f>
        <v>53681.658371692298</v>
      </c>
      <c r="BQ509" s="100">
        <f t="shared" si="380"/>
        <v>53.681658371692301</v>
      </c>
      <c r="BR509" s="95">
        <v>7860</v>
      </c>
      <c r="BS509" s="99">
        <f>'Max limit'!AX509*Input!PrimaryDrive_ratio*Input!Gear5_ratio*Input!FinalDrive_ratio</f>
        <v>1568.4730769230766</v>
      </c>
      <c r="BT509" s="99">
        <f t="shared" si="381"/>
        <v>26.141217948717944</v>
      </c>
      <c r="BU509" s="99">
        <f>BT509*Input!$N$23</f>
        <v>61510.233550897414</v>
      </c>
      <c r="BV509" s="100">
        <f t="shared" si="382"/>
        <v>61.510233550897411</v>
      </c>
      <c r="BW509" s="95">
        <v>7860</v>
      </c>
      <c r="BX509" s="99">
        <f>'Max limit'!AX509*Input!PrimaryDrive_ratio*Input!Gear6_ratio*Input!FinalDrive_ratio</f>
        <v>1785.4555183946486</v>
      </c>
      <c r="BY509" s="99">
        <f t="shared" si="383"/>
        <v>29.757591973244143</v>
      </c>
      <c r="BZ509" s="99">
        <f>BY509*Input!$N$23</f>
        <v>70019.554397859509</v>
      </c>
      <c r="CA509" s="100">
        <f t="shared" si="384"/>
        <v>70.019554397859508</v>
      </c>
      <c r="CC509" s="95">
        <v>7860</v>
      </c>
      <c r="CD509" s="94">
        <f t="shared" si="385"/>
        <v>27</v>
      </c>
      <c r="CE509" s="94">
        <f t="shared" si="386"/>
        <v>36</v>
      </c>
      <c r="CF509" s="94">
        <f t="shared" si="387"/>
        <v>44.5</v>
      </c>
      <c r="CG509" s="94">
        <f t="shared" si="388"/>
        <v>53.5</v>
      </c>
      <c r="CH509" s="94">
        <f t="shared" si="389"/>
        <v>61.5</v>
      </c>
      <c r="CI509" s="94">
        <f t="shared" si="390"/>
        <v>70</v>
      </c>
      <c r="CK509" s="95">
        <v>7860</v>
      </c>
      <c r="CL509" s="162">
        <f t="shared" si="391"/>
        <v>11.56122661122661</v>
      </c>
      <c r="CM509" s="162">
        <f t="shared" si="392"/>
        <v>15.209435897435895</v>
      </c>
      <c r="CN509" s="162">
        <f t="shared" si="393"/>
        <v>19.011794871794866</v>
      </c>
      <c r="CO509" s="162">
        <f t="shared" si="394"/>
        <v>22.814153846153847</v>
      </c>
      <c r="CP509" s="162">
        <f t="shared" si="395"/>
        <v>26.141217948717944</v>
      </c>
      <c r="CQ509" s="162">
        <f t="shared" si="396"/>
        <v>29.757591973244143</v>
      </c>
    </row>
    <row r="510" spans="1:95" ht="19.5" thickTop="1" thickBot="1">
      <c r="A510" s="70">
        <v>7910</v>
      </c>
      <c r="B510" s="70">
        <v>139.43</v>
      </c>
      <c r="C510" s="70">
        <v>123.79900000000001</v>
      </c>
      <c r="D510" s="70">
        <v>131.15100000000001</v>
      </c>
      <c r="E510" s="70">
        <v>6.6559999999999997</v>
      </c>
      <c r="G510" s="92">
        <v>2</v>
      </c>
      <c r="H510" s="93">
        <f t="shared" si="397"/>
        <v>20.704805491990847</v>
      </c>
      <c r="O510" s="95">
        <v>7870</v>
      </c>
      <c r="P510" s="94">
        <f t="shared" si="349"/>
        <v>12.756657856700551</v>
      </c>
      <c r="Q510" s="94">
        <f t="shared" si="350"/>
        <v>12.858309010538679</v>
      </c>
      <c r="R510" s="94">
        <f t="shared" si="351"/>
        <v>12.730079600981728</v>
      </c>
      <c r="S510" s="94">
        <f t="shared" si="352"/>
        <v>12.256164140734173</v>
      </c>
      <c r="T510" s="94">
        <f t="shared" si="353"/>
        <v>11.759076204830533</v>
      </c>
      <c r="U510" s="94">
        <f t="shared" si="354"/>
        <v>11.001283343623168</v>
      </c>
      <c r="V510" s="82"/>
      <c r="W510" s="95">
        <v>7870</v>
      </c>
      <c r="X510" s="161">
        <f t="shared" si="362"/>
        <v>8.8762461179682397</v>
      </c>
      <c r="Y510" s="161">
        <f t="shared" si="363"/>
        <v>8.8405375642406234</v>
      </c>
      <c r="Z510" s="161">
        <f t="shared" si="364"/>
        <v>8.6027325697846351</v>
      </c>
      <c r="AA510" s="161">
        <f t="shared" si="365"/>
        <v>8.0909515404435322</v>
      </c>
      <c r="AB510" s="161">
        <f t="shared" si="366"/>
        <v>7.5552968212038634</v>
      </c>
      <c r="AC510" s="161">
        <f t="shared" si="367"/>
        <v>6.797503959996499</v>
      </c>
      <c r="AD510" s="82"/>
      <c r="AE510" s="82"/>
      <c r="AF510" s="82"/>
      <c r="AG510" s="95">
        <v>7870</v>
      </c>
      <c r="AH510" s="161">
        <f t="shared" si="368"/>
        <v>-11.467479366774491</v>
      </c>
      <c r="AI510" s="161">
        <f t="shared" si="369"/>
        <v>-11.862879877205428</v>
      </c>
      <c r="AJ510" s="161">
        <f t="shared" si="370"/>
        <v>-12.389681498034232</v>
      </c>
      <c r="AK510" s="161">
        <f t="shared" si="371"/>
        <v>-13.033550145713882</v>
      </c>
      <c r="AL510" s="161">
        <f t="shared" si="372"/>
        <v>-13.692966757897159</v>
      </c>
      <c r="AM510" s="161">
        <f t="shared" si="373"/>
        <v>-14.511383048001113</v>
      </c>
      <c r="AN510" s="81"/>
      <c r="AO510" s="81"/>
      <c r="AP510" s="95">
        <v>7870</v>
      </c>
      <c r="AQ510" s="94">
        <f t="shared" si="355"/>
        <v>142.85982595521807</v>
      </c>
      <c r="AR510" s="94">
        <f t="shared" si="356"/>
        <v>247.24556070898535</v>
      </c>
      <c r="AS510" s="94">
        <f t="shared" si="357"/>
        <v>386.32118860778962</v>
      </c>
      <c r="AT510" s="94">
        <f t="shared" si="358"/>
        <v>556.30251159521708</v>
      </c>
      <c r="AU510" s="94">
        <f t="shared" si="359"/>
        <v>730.38849721160216</v>
      </c>
      <c r="AV510" s="94">
        <f t="shared" si="360"/>
        <v>946.45039779904607</v>
      </c>
      <c r="AW510" s="81"/>
      <c r="AX510" s="95">
        <v>7870</v>
      </c>
      <c r="AY510" s="99">
        <f>'Max limit'!AX510*Input!PrimaryDrive_ratio*Input!Gear1_ratio*Input!FinalDrive_ratio</f>
        <v>694.55613305613304</v>
      </c>
      <c r="AZ510" s="99">
        <f t="shared" si="374"/>
        <v>11.575935550935551</v>
      </c>
      <c r="BA510" s="99">
        <f>AZ510*Input!$N$23</f>
        <v>27238.153199480246</v>
      </c>
      <c r="BB510" s="97">
        <f t="shared" si="361"/>
        <v>27.238153199480248</v>
      </c>
      <c r="BC510" s="95">
        <v>7870</v>
      </c>
      <c r="BD510" s="99">
        <f>'Max limit'!AX510*Input!PrimaryDrive_ratio*Input!Gear2_ratio*Input!FinalDrive_ratio</f>
        <v>913.72717948717946</v>
      </c>
      <c r="BE510" s="99">
        <f t="shared" si="375"/>
        <v>15.228786324786324</v>
      </c>
      <c r="BF510" s="99">
        <f>BE510*Input!$N$23</f>
        <v>35833.303764649565</v>
      </c>
      <c r="BG510" s="100">
        <f t="shared" si="376"/>
        <v>35.833303764649564</v>
      </c>
      <c r="BH510" s="95">
        <v>7870</v>
      </c>
      <c r="BI510" s="99">
        <f>'Max limit'!AX510*Input!PrimaryDrive_ratio*Input!Gear3_ratio*Input!FinalDrive_ratio</f>
        <v>1142.1589743589743</v>
      </c>
      <c r="BJ510" s="99">
        <f t="shared" si="377"/>
        <v>19.035982905982905</v>
      </c>
      <c r="BK510" s="99">
        <f>BJ510*Input!$N$23</f>
        <v>44791.62970581196</v>
      </c>
      <c r="BL510" s="100">
        <f t="shared" si="378"/>
        <v>44.791629705811957</v>
      </c>
      <c r="BM510" s="95">
        <v>7870</v>
      </c>
      <c r="BN510" s="99">
        <f>'Max limit'!AX510*Input!PrimaryDrive_ratio*Input!Gear4_ratio*Input!FinalDrive_ratio</f>
        <v>1370.5907692307692</v>
      </c>
      <c r="BO510" s="99">
        <f t="shared" si="379"/>
        <v>22.843179487179487</v>
      </c>
      <c r="BP510" s="99">
        <f>BO510*Input!$N$23</f>
        <v>53749.955646974347</v>
      </c>
      <c r="BQ510" s="100">
        <f t="shared" si="380"/>
        <v>53.74995564697435</v>
      </c>
      <c r="BR510" s="95">
        <v>7870</v>
      </c>
      <c r="BS510" s="99">
        <f>'Max limit'!AX510*Input!PrimaryDrive_ratio*Input!Gear5_ratio*Input!FinalDrive_ratio</f>
        <v>1570.4685897435895</v>
      </c>
      <c r="BT510" s="99">
        <f t="shared" si="381"/>
        <v>26.174476495726491</v>
      </c>
      <c r="BU510" s="99">
        <f>BT510*Input!$N$23</f>
        <v>61588.490845491433</v>
      </c>
      <c r="BV510" s="100">
        <f t="shared" si="382"/>
        <v>61.588490845491435</v>
      </c>
      <c r="BW510" s="95">
        <v>7870</v>
      </c>
      <c r="BX510" s="99">
        <f>'Max limit'!AX510*Input!PrimaryDrive_ratio*Input!Gear6_ratio*Input!FinalDrive_ratio</f>
        <v>1787.7270903010033</v>
      </c>
      <c r="BY510" s="99">
        <f t="shared" si="383"/>
        <v>29.795451505016722</v>
      </c>
      <c r="BZ510" s="99">
        <f>BY510*Input!$N$23</f>
        <v>70108.637800401324</v>
      </c>
      <c r="CA510" s="100">
        <f t="shared" si="384"/>
        <v>70.108637800401326</v>
      </c>
      <c r="CC510" s="95">
        <v>7870</v>
      </c>
      <c r="CD510" s="94">
        <f t="shared" si="385"/>
        <v>27</v>
      </c>
      <c r="CE510" s="94">
        <f t="shared" si="386"/>
        <v>36</v>
      </c>
      <c r="CF510" s="94">
        <f t="shared" si="387"/>
        <v>45</v>
      </c>
      <c r="CG510" s="94">
        <f t="shared" si="388"/>
        <v>53.5</v>
      </c>
      <c r="CH510" s="94">
        <f t="shared" si="389"/>
        <v>61.5</v>
      </c>
      <c r="CI510" s="94">
        <f t="shared" si="390"/>
        <v>70</v>
      </c>
      <c r="CK510" s="95">
        <v>7870</v>
      </c>
      <c r="CL510" s="162">
        <f t="shared" si="391"/>
        <v>11.575935550935551</v>
      </c>
      <c r="CM510" s="162">
        <f t="shared" si="392"/>
        <v>15.228786324786324</v>
      </c>
      <c r="CN510" s="162">
        <f t="shared" si="393"/>
        <v>19.035982905982905</v>
      </c>
      <c r="CO510" s="162">
        <f t="shared" si="394"/>
        <v>22.843179487179487</v>
      </c>
      <c r="CP510" s="162">
        <f t="shared" si="395"/>
        <v>26.174476495726491</v>
      </c>
      <c r="CQ510" s="162">
        <f t="shared" si="396"/>
        <v>29.795451505016722</v>
      </c>
    </row>
    <row r="511" spans="1:95" ht="19.5" thickTop="1" thickBot="1">
      <c r="A511" s="70">
        <v>7920</v>
      </c>
      <c r="B511" s="70">
        <v>139.87</v>
      </c>
      <c r="C511" s="70">
        <v>124.033</v>
      </c>
      <c r="D511" s="70">
        <v>131.57300000000001</v>
      </c>
      <c r="E511" s="70">
        <v>6.6689999999999996</v>
      </c>
      <c r="G511" s="92">
        <v>2</v>
      </c>
      <c r="H511" s="93">
        <f t="shared" si="397"/>
        <v>20.75</v>
      </c>
      <c r="O511" s="95">
        <v>7880</v>
      </c>
      <c r="P511" s="94">
        <f t="shared" si="349"/>
        <v>12.755481737279434</v>
      </c>
      <c r="Q511" s="94">
        <f t="shared" si="350"/>
        <v>12.856201463746771</v>
      </c>
      <c r="R511" s="94">
        <f t="shared" si="351"/>
        <v>12.726696748886763</v>
      </c>
      <c r="S511" s="94">
        <f t="shared" si="352"/>
        <v>12.251248142827365</v>
      </c>
      <c r="T511" s="94">
        <f t="shared" si="353"/>
        <v>11.752562061111787</v>
      </c>
      <c r="U511" s="94">
        <f t="shared" si="354"/>
        <v>10.992842200399441</v>
      </c>
      <c r="V511" s="82"/>
      <c r="W511" s="95">
        <v>7880</v>
      </c>
      <c r="X511" s="161">
        <f t="shared" si="362"/>
        <v>8.875069998547124</v>
      </c>
      <c r="Y511" s="161">
        <f t="shared" si="363"/>
        <v>8.8384300174487169</v>
      </c>
      <c r="Z511" s="161">
        <f t="shared" si="364"/>
        <v>8.5993497176896696</v>
      </c>
      <c r="AA511" s="161">
        <f t="shared" si="365"/>
        <v>8.0860355425367221</v>
      </c>
      <c r="AB511" s="161">
        <f t="shared" si="366"/>
        <v>7.5487826774851188</v>
      </c>
      <c r="AC511" s="161">
        <f t="shared" si="367"/>
        <v>6.7890628167727725</v>
      </c>
      <c r="AD511" s="82"/>
      <c r="AE511" s="82"/>
      <c r="AF511" s="82"/>
      <c r="AG511" s="95">
        <v>7880</v>
      </c>
      <c r="AH511" s="161">
        <f t="shared" si="368"/>
        <v>-11.468855426497196</v>
      </c>
      <c r="AI511" s="161">
        <f t="shared" si="369"/>
        <v>-11.865261405080282</v>
      </c>
      <c r="AJ511" s="161">
        <f t="shared" si="370"/>
        <v>-12.393402635338692</v>
      </c>
      <c r="AK511" s="161">
        <f t="shared" si="371"/>
        <v>-13.038908583432303</v>
      </c>
      <c r="AL511" s="161">
        <f t="shared" si="372"/>
        <v>-13.700002033113403</v>
      </c>
      <c r="AM511" s="161">
        <f t="shared" si="373"/>
        <v>-14.520499482682737</v>
      </c>
      <c r="AN511" s="81"/>
      <c r="AO511" s="81"/>
      <c r="AP511" s="95">
        <v>7880</v>
      </c>
      <c r="AQ511" s="94">
        <f t="shared" si="355"/>
        <v>143.22310572201212</v>
      </c>
      <c r="AR511" s="94">
        <f t="shared" si="356"/>
        <v>247.87428406794689</v>
      </c>
      <c r="AS511" s="94">
        <f t="shared" si="357"/>
        <v>387.3035688561672</v>
      </c>
      <c r="AT511" s="94">
        <f t="shared" si="358"/>
        <v>557.71713915288058</v>
      </c>
      <c r="AU511" s="94">
        <f t="shared" si="359"/>
        <v>732.24580986869091</v>
      </c>
      <c r="AV511" s="94">
        <f t="shared" si="360"/>
        <v>948.85713655499512</v>
      </c>
      <c r="AW511" s="81"/>
      <c r="AX511" s="95">
        <v>7880</v>
      </c>
      <c r="AY511" s="99">
        <f>'Max limit'!AX511*Input!PrimaryDrive_ratio*Input!Gear1_ratio*Input!FinalDrive_ratio</f>
        <v>695.43866943866942</v>
      </c>
      <c r="AZ511" s="99">
        <f t="shared" si="374"/>
        <v>11.59064449064449</v>
      </c>
      <c r="BA511" s="99">
        <f>AZ511*Input!$N$23</f>
        <v>27272.763305197499</v>
      </c>
      <c r="BB511" s="97">
        <f t="shared" si="361"/>
        <v>27.2727633051975</v>
      </c>
      <c r="BC511" s="95">
        <v>7880</v>
      </c>
      <c r="BD511" s="99">
        <f>'Max limit'!AX511*Input!PrimaryDrive_ratio*Input!Gear2_ratio*Input!FinalDrive_ratio</f>
        <v>914.88820512820519</v>
      </c>
      <c r="BE511" s="99">
        <f t="shared" si="375"/>
        <v>15.248136752136753</v>
      </c>
      <c r="BF511" s="99">
        <f>BE511*Input!$N$23</f>
        <v>35878.835281504267</v>
      </c>
      <c r="BG511" s="100">
        <f t="shared" si="376"/>
        <v>35.878835281504266</v>
      </c>
      <c r="BH511" s="95">
        <v>7880</v>
      </c>
      <c r="BI511" s="99">
        <f>'Max limit'!AX511*Input!PrimaryDrive_ratio*Input!Gear3_ratio*Input!FinalDrive_ratio</f>
        <v>1143.6102564102564</v>
      </c>
      <c r="BJ511" s="99">
        <f t="shared" si="377"/>
        <v>19.060170940170941</v>
      </c>
      <c r="BK511" s="99">
        <f>BJ511*Input!$N$23</f>
        <v>44848.544101880339</v>
      </c>
      <c r="BL511" s="100">
        <f t="shared" si="378"/>
        <v>44.848544101880343</v>
      </c>
      <c r="BM511" s="95">
        <v>7880</v>
      </c>
      <c r="BN511" s="99">
        <f>'Max limit'!AX511*Input!PrimaryDrive_ratio*Input!Gear4_ratio*Input!FinalDrive_ratio</f>
        <v>1372.3323076923079</v>
      </c>
      <c r="BO511" s="99">
        <f t="shared" si="379"/>
        <v>22.872205128205131</v>
      </c>
      <c r="BP511" s="99">
        <f>BO511*Input!$N$23</f>
        <v>53818.252922256404</v>
      </c>
      <c r="BQ511" s="100">
        <f t="shared" si="380"/>
        <v>53.818252922256406</v>
      </c>
      <c r="BR511" s="95">
        <v>7880</v>
      </c>
      <c r="BS511" s="99">
        <f>'Max limit'!AX511*Input!PrimaryDrive_ratio*Input!Gear5_ratio*Input!FinalDrive_ratio</f>
        <v>1572.4641025641024</v>
      </c>
      <c r="BT511" s="99">
        <f t="shared" si="381"/>
        <v>26.207735042735042</v>
      </c>
      <c r="BU511" s="99">
        <f>BT511*Input!$N$23</f>
        <v>61666.748140085459</v>
      </c>
      <c r="BV511" s="100">
        <f t="shared" si="382"/>
        <v>61.66674814008546</v>
      </c>
      <c r="BW511" s="95">
        <v>7880</v>
      </c>
      <c r="BX511" s="99">
        <f>'Max limit'!AX511*Input!PrimaryDrive_ratio*Input!Gear6_ratio*Input!FinalDrive_ratio</f>
        <v>1789.9986622073577</v>
      </c>
      <c r="BY511" s="99">
        <f t="shared" si="383"/>
        <v>29.833311036789294</v>
      </c>
      <c r="BZ511" s="99">
        <f>BY511*Input!$N$23</f>
        <v>70197.721202943125</v>
      </c>
      <c r="CA511" s="100">
        <f t="shared" si="384"/>
        <v>70.197721202943129</v>
      </c>
      <c r="CC511" s="95">
        <v>7880</v>
      </c>
      <c r="CD511" s="94">
        <f t="shared" si="385"/>
        <v>27.5</v>
      </c>
      <c r="CE511" s="94">
        <f t="shared" si="386"/>
        <v>36</v>
      </c>
      <c r="CF511" s="94">
        <f t="shared" si="387"/>
        <v>45</v>
      </c>
      <c r="CG511" s="94">
        <f t="shared" si="388"/>
        <v>54</v>
      </c>
      <c r="CH511" s="94">
        <f t="shared" si="389"/>
        <v>61.5</v>
      </c>
      <c r="CI511" s="94">
        <f t="shared" si="390"/>
        <v>70</v>
      </c>
      <c r="CK511" s="95">
        <v>7880</v>
      </c>
      <c r="CL511" s="162">
        <f t="shared" si="391"/>
        <v>11.59064449064449</v>
      </c>
      <c r="CM511" s="162">
        <f t="shared" si="392"/>
        <v>15.248136752136753</v>
      </c>
      <c r="CN511" s="162">
        <f t="shared" si="393"/>
        <v>19.060170940170941</v>
      </c>
      <c r="CO511" s="162">
        <f t="shared" si="394"/>
        <v>22.872205128205131</v>
      </c>
      <c r="CP511" s="162">
        <f t="shared" si="395"/>
        <v>26.207735042735042</v>
      </c>
      <c r="CQ511" s="162">
        <f t="shared" si="396"/>
        <v>29.833311036789294</v>
      </c>
    </row>
    <row r="512" spans="1:95" ht="19.5" thickTop="1" thickBot="1">
      <c r="A512" s="70">
        <v>7930</v>
      </c>
      <c r="B512" s="70">
        <v>140.31200000000001</v>
      </c>
      <c r="C512" s="70">
        <v>124.268</v>
      </c>
      <c r="D512" s="70">
        <v>131.99100000000001</v>
      </c>
      <c r="E512" s="70">
        <v>6.6879999999999997</v>
      </c>
      <c r="G512" s="92">
        <v>2</v>
      </c>
      <c r="H512" s="93">
        <f t="shared" si="397"/>
        <v>20.795194508009153</v>
      </c>
      <c r="O512" s="95">
        <v>7890</v>
      </c>
      <c r="P512" s="94">
        <f t="shared" si="349"/>
        <v>12.754304124373339</v>
      </c>
      <c r="Q512" s="94">
        <f t="shared" si="350"/>
        <v>12.854091240704971</v>
      </c>
      <c r="R512" s="94">
        <f t="shared" si="351"/>
        <v>12.723309601106601</v>
      </c>
      <c r="S512" s="94">
        <f t="shared" si="352"/>
        <v>12.24632590238353</v>
      </c>
      <c r="T512" s="94">
        <f t="shared" si="353"/>
        <v>11.746039645464512</v>
      </c>
      <c r="U512" s="94">
        <f t="shared" si="354"/>
        <v>10.984390338263683</v>
      </c>
      <c r="V512" s="82"/>
      <c r="W512" s="95">
        <v>7890</v>
      </c>
      <c r="X512" s="161">
        <f t="shared" si="362"/>
        <v>8.8738923856410299</v>
      </c>
      <c r="Y512" s="161">
        <f t="shared" si="363"/>
        <v>8.836319794406915</v>
      </c>
      <c r="Z512" s="161">
        <f t="shared" si="364"/>
        <v>8.5959625699095081</v>
      </c>
      <c r="AA512" s="161">
        <f t="shared" si="365"/>
        <v>8.0811133020928878</v>
      </c>
      <c r="AB512" s="161">
        <f t="shared" si="366"/>
        <v>7.5422602618378427</v>
      </c>
      <c r="AC512" s="161">
        <f t="shared" si="367"/>
        <v>6.7806109546370132</v>
      </c>
      <c r="AD512" s="82"/>
      <c r="AE512" s="82"/>
      <c r="AF512" s="82"/>
      <c r="AG512" s="95">
        <v>7890</v>
      </c>
      <c r="AH512" s="161">
        <f t="shared" si="368"/>
        <v>-11.470233233597327</v>
      </c>
      <c r="AI512" s="161">
        <f t="shared" si="369"/>
        <v>-11.867645957117517</v>
      </c>
      <c r="AJ512" s="161">
        <f t="shared" si="370"/>
        <v>-12.397128497896873</v>
      </c>
      <c r="AK512" s="161">
        <f t="shared" si="371"/>
        <v>-13.044273825516083</v>
      </c>
      <c r="AL512" s="161">
        <f t="shared" si="372"/>
        <v>-13.70704624201246</v>
      </c>
      <c r="AM512" s="161">
        <f t="shared" si="373"/>
        <v>-14.529627493789357</v>
      </c>
      <c r="AN512" s="81"/>
      <c r="AO512" s="81"/>
      <c r="AP512" s="95">
        <v>7890</v>
      </c>
      <c r="AQ512" s="94">
        <f t="shared" si="355"/>
        <v>143.58684679644659</v>
      </c>
      <c r="AR512" s="94">
        <f t="shared" si="356"/>
        <v>248.50380580577695</v>
      </c>
      <c r="AS512" s="94">
        <f t="shared" si="357"/>
        <v>388.28719657152658</v>
      </c>
      <c r="AT512" s="94">
        <f t="shared" si="358"/>
        <v>559.13356306299818</v>
      </c>
      <c r="AU512" s="94">
        <f t="shared" si="359"/>
        <v>734.10548101804216</v>
      </c>
      <c r="AV512" s="94">
        <f t="shared" si="360"/>
        <v>951.26693148714276</v>
      </c>
      <c r="AW512" s="81"/>
      <c r="AX512" s="95">
        <v>7890</v>
      </c>
      <c r="AY512" s="99">
        <f>'Max limit'!AX512*Input!PrimaryDrive_ratio*Input!Gear1_ratio*Input!FinalDrive_ratio</f>
        <v>696.32120582120592</v>
      </c>
      <c r="AZ512" s="99">
        <f t="shared" si="374"/>
        <v>11.605353430353432</v>
      </c>
      <c r="BA512" s="99">
        <f>AZ512*Input!$N$23</f>
        <v>27307.373410914759</v>
      </c>
      <c r="BB512" s="97">
        <f t="shared" si="361"/>
        <v>27.30737341091476</v>
      </c>
      <c r="BC512" s="95">
        <v>7890</v>
      </c>
      <c r="BD512" s="99">
        <f>'Max limit'!AX512*Input!PrimaryDrive_ratio*Input!Gear2_ratio*Input!FinalDrive_ratio</f>
        <v>916.0492307692308</v>
      </c>
      <c r="BE512" s="99">
        <f t="shared" si="375"/>
        <v>15.26748717948718</v>
      </c>
      <c r="BF512" s="99">
        <f>BE512*Input!$N$23</f>
        <v>35924.366798358969</v>
      </c>
      <c r="BG512" s="100">
        <f t="shared" si="376"/>
        <v>35.924366798358967</v>
      </c>
      <c r="BH512" s="95">
        <v>7890</v>
      </c>
      <c r="BI512" s="99">
        <f>'Max limit'!AX512*Input!PrimaryDrive_ratio*Input!Gear3_ratio*Input!FinalDrive_ratio</f>
        <v>1145.0615384615385</v>
      </c>
      <c r="BJ512" s="99">
        <f t="shared" si="377"/>
        <v>19.084358974358974</v>
      </c>
      <c r="BK512" s="99">
        <f>BJ512*Input!$N$23</f>
        <v>44905.458497948712</v>
      </c>
      <c r="BL512" s="100">
        <f t="shared" si="378"/>
        <v>44.905458497948715</v>
      </c>
      <c r="BM512" s="95">
        <v>7890</v>
      </c>
      <c r="BN512" s="99">
        <f>'Max limit'!AX512*Input!PrimaryDrive_ratio*Input!Gear4_ratio*Input!FinalDrive_ratio</f>
        <v>1374.0738461538463</v>
      </c>
      <c r="BO512" s="99">
        <f t="shared" si="379"/>
        <v>22.901230769230772</v>
      </c>
      <c r="BP512" s="99">
        <f>BO512*Input!$N$23</f>
        <v>53886.550197538454</v>
      </c>
      <c r="BQ512" s="100">
        <f t="shared" si="380"/>
        <v>53.886550197538455</v>
      </c>
      <c r="BR512" s="95">
        <v>7890</v>
      </c>
      <c r="BS512" s="99">
        <f>'Max limit'!AX512*Input!PrimaryDrive_ratio*Input!Gear5_ratio*Input!FinalDrive_ratio</f>
        <v>1574.4596153846153</v>
      </c>
      <c r="BT512" s="99">
        <f t="shared" si="381"/>
        <v>26.240993589743589</v>
      </c>
      <c r="BU512" s="99">
        <f>BT512*Input!$N$23</f>
        <v>61745.005434679471</v>
      </c>
      <c r="BV512" s="100">
        <f t="shared" si="382"/>
        <v>61.74500543467947</v>
      </c>
      <c r="BW512" s="95">
        <v>7890</v>
      </c>
      <c r="BX512" s="99">
        <f>'Max limit'!AX512*Input!PrimaryDrive_ratio*Input!Gear6_ratio*Input!FinalDrive_ratio</f>
        <v>1792.2702341137124</v>
      </c>
      <c r="BY512" s="99">
        <f t="shared" si="383"/>
        <v>29.871170568561872</v>
      </c>
      <c r="BZ512" s="99">
        <f>BY512*Input!$N$23</f>
        <v>70286.80460548494</v>
      </c>
      <c r="CA512" s="100">
        <f t="shared" si="384"/>
        <v>70.286804605484946</v>
      </c>
      <c r="CC512" s="95">
        <v>7890</v>
      </c>
      <c r="CD512" s="94">
        <f t="shared" si="385"/>
        <v>27.5</v>
      </c>
      <c r="CE512" s="94">
        <f t="shared" si="386"/>
        <v>36</v>
      </c>
      <c r="CF512" s="94">
        <f t="shared" si="387"/>
        <v>45</v>
      </c>
      <c r="CG512" s="94">
        <f t="shared" si="388"/>
        <v>54</v>
      </c>
      <c r="CH512" s="94">
        <f t="shared" si="389"/>
        <v>61.5</v>
      </c>
      <c r="CI512" s="94">
        <f t="shared" si="390"/>
        <v>70.5</v>
      </c>
      <c r="CK512" s="95">
        <v>7890</v>
      </c>
      <c r="CL512" s="162">
        <f t="shared" si="391"/>
        <v>11.605353430353432</v>
      </c>
      <c r="CM512" s="162">
        <f t="shared" si="392"/>
        <v>15.26748717948718</v>
      </c>
      <c r="CN512" s="162">
        <f t="shared" si="393"/>
        <v>19.084358974358974</v>
      </c>
      <c r="CO512" s="162">
        <f t="shared" si="394"/>
        <v>22.901230769230772</v>
      </c>
      <c r="CP512" s="162">
        <f t="shared" si="395"/>
        <v>26.240993589743589</v>
      </c>
      <c r="CQ512" s="162">
        <f t="shared" si="396"/>
        <v>29.871170568561872</v>
      </c>
    </row>
    <row r="513" spans="1:95" ht="19.5" thickTop="1" thickBot="1">
      <c r="A513" s="70">
        <v>7940</v>
      </c>
      <c r="B513" s="70">
        <v>140.755</v>
      </c>
      <c r="C513" s="70">
        <v>124.504</v>
      </c>
      <c r="D513" s="70">
        <v>132.40899999999999</v>
      </c>
      <c r="E513" s="70">
        <v>6.7080000000000002</v>
      </c>
      <c r="G513" s="92">
        <v>2</v>
      </c>
      <c r="H513" s="93">
        <f t="shared" si="397"/>
        <v>20.840389016018307</v>
      </c>
      <c r="O513" s="95">
        <v>7900</v>
      </c>
      <c r="P513" s="94">
        <f t="shared" si="349"/>
        <v>12.753125017982265</v>
      </c>
      <c r="Q513" s="94">
        <f t="shared" si="350"/>
        <v>12.851978341413274</v>
      </c>
      <c r="R513" s="94">
        <f t="shared" si="351"/>
        <v>12.719918157641237</v>
      </c>
      <c r="S513" s="94">
        <f t="shared" si="352"/>
        <v>12.241397419402674</v>
      </c>
      <c r="T513" s="94">
        <f t="shared" si="353"/>
        <v>11.739508957888704</v>
      </c>
      <c r="U513" s="94">
        <f t="shared" si="354"/>
        <v>10.975927757215894</v>
      </c>
      <c r="V513" s="82"/>
      <c r="W513" s="95">
        <v>7900</v>
      </c>
      <c r="X513" s="161">
        <f t="shared" si="362"/>
        <v>8.8727132792499575</v>
      </c>
      <c r="Y513" s="161">
        <f t="shared" si="363"/>
        <v>8.8342068951152211</v>
      </c>
      <c r="Z513" s="161">
        <f t="shared" si="364"/>
        <v>8.5925711264441453</v>
      </c>
      <c r="AA513" s="161">
        <f t="shared" si="365"/>
        <v>8.0761848191120293</v>
      </c>
      <c r="AB513" s="161">
        <f t="shared" si="366"/>
        <v>7.5357295742620343</v>
      </c>
      <c r="AC513" s="161">
        <f t="shared" si="367"/>
        <v>6.7721483735892249</v>
      </c>
      <c r="AD513" s="82"/>
      <c r="AE513" s="82"/>
      <c r="AF513" s="82"/>
      <c r="AG513" s="95">
        <v>7900</v>
      </c>
      <c r="AH513" s="161">
        <f t="shared" si="368"/>
        <v>-11.471612788074882</v>
      </c>
      <c r="AI513" s="161">
        <f t="shared" si="369"/>
        <v>-11.870033533317132</v>
      </c>
      <c r="AJ513" s="161">
        <f t="shared" si="370"/>
        <v>-12.40085908570877</v>
      </c>
      <c r="AK513" s="161">
        <f t="shared" si="371"/>
        <v>-13.049645871965218</v>
      </c>
      <c r="AL513" s="161">
        <f t="shared" si="372"/>
        <v>-13.714099384594334</v>
      </c>
      <c r="AM513" s="161">
        <f t="shared" si="373"/>
        <v>-14.538767081320968</v>
      </c>
      <c r="AN513" s="81"/>
      <c r="AO513" s="81"/>
      <c r="AP513" s="95">
        <v>7900</v>
      </c>
      <c r="AQ513" s="94">
        <f t="shared" si="355"/>
        <v>143.95104917852132</v>
      </c>
      <c r="AR513" s="94">
        <f t="shared" si="356"/>
        <v>249.13412592247548</v>
      </c>
      <c r="AS513" s="94">
        <f t="shared" si="357"/>
        <v>389.27207175386803</v>
      </c>
      <c r="AT513" s="94">
        <f t="shared" si="358"/>
        <v>560.55178332556989</v>
      </c>
      <c r="AU513" s="94">
        <f t="shared" si="359"/>
        <v>735.96751065965668</v>
      </c>
      <c r="AV513" s="94">
        <f t="shared" si="360"/>
        <v>953.67978259548795</v>
      </c>
      <c r="AW513" s="81"/>
      <c r="AX513" s="95">
        <v>7900</v>
      </c>
      <c r="AY513" s="99">
        <f>'Max limit'!AX513*Input!PrimaryDrive_ratio*Input!Gear1_ratio*Input!FinalDrive_ratio</f>
        <v>697.20374220374219</v>
      </c>
      <c r="AZ513" s="99">
        <f t="shared" si="374"/>
        <v>11.620062370062369</v>
      </c>
      <c r="BA513" s="99">
        <f>AZ513*Input!$N$23</f>
        <v>27341.983516632008</v>
      </c>
      <c r="BB513" s="97">
        <f t="shared" si="361"/>
        <v>27.341983516632009</v>
      </c>
      <c r="BC513" s="95">
        <v>7900</v>
      </c>
      <c r="BD513" s="99">
        <f>'Max limit'!AX513*Input!PrimaryDrive_ratio*Input!Gear2_ratio*Input!FinalDrive_ratio</f>
        <v>917.21025641025642</v>
      </c>
      <c r="BE513" s="99">
        <f t="shared" si="375"/>
        <v>15.286837606837606</v>
      </c>
      <c r="BF513" s="99">
        <f>BE513*Input!$N$23</f>
        <v>35969.898315213664</v>
      </c>
      <c r="BG513" s="100">
        <f t="shared" si="376"/>
        <v>35.969898315213662</v>
      </c>
      <c r="BH513" s="95">
        <v>7900</v>
      </c>
      <c r="BI513" s="99">
        <f>'Max limit'!AX513*Input!PrimaryDrive_ratio*Input!Gear3_ratio*Input!FinalDrive_ratio</f>
        <v>1146.5128205128203</v>
      </c>
      <c r="BJ513" s="99">
        <f t="shared" si="377"/>
        <v>19.108547008547006</v>
      </c>
      <c r="BK513" s="99">
        <f>BJ513*Input!$N$23</f>
        <v>44962.372894017084</v>
      </c>
      <c r="BL513" s="100">
        <f t="shared" si="378"/>
        <v>44.962372894017086</v>
      </c>
      <c r="BM513" s="95">
        <v>7900</v>
      </c>
      <c r="BN513" s="99">
        <f>'Max limit'!AX513*Input!PrimaryDrive_ratio*Input!Gear4_ratio*Input!FinalDrive_ratio</f>
        <v>1375.8153846153846</v>
      </c>
      <c r="BO513" s="99">
        <f t="shared" si="379"/>
        <v>22.930256410256408</v>
      </c>
      <c r="BP513" s="99">
        <f>BO513*Input!$N$23</f>
        <v>53954.847472820496</v>
      </c>
      <c r="BQ513" s="100">
        <f t="shared" si="380"/>
        <v>53.954847472820497</v>
      </c>
      <c r="BR513" s="95">
        <v>7900</v>
      </c>
      <c r="BS513" s="99">
        <f>'Max limit'!AX513*Input!PrimaryDrive_ratio*Input!Gear5_ratio*Input!FinalDrive_ratio</f>
        <v>1576.4551282051282</v>
      </c>
      <c r="BT513" s="99">
        <f t="shared" si="381"/>
        <v>26.274252136752136</v>
      </c>
      <c r="BU513" s="99">
        <f>BT513*Input!$N$23</f>
        <v>61823.262729273491</v>
      </c>
      <c r="BV513" s="100">
        <f t="shared" si="382"/>
        <v>61.823262729273488</v>
      </c>
      <c r="BW513" s="95">
        <v>7900</v>
      </c>
      <c r="BX513" s="99">
        <f>'Max limit'!AX513*Input!PrimaryDrive_ratio*Input!Gear6_ratio*Input!FinalDrive_ratio</f>
        <v>1794.541806020067</v>
      </c>
      <c r="BY513" s="99">
        <f t="shared" si="383"/>
        <v>29.909030100334451</v>
      </c>
      <c r="BZ513" s="99">
        <f>BY513*Input!$N$23</f>
        <v>70375.888008026755</v>
      </c>
      <c r="CA513" s="100">
        <f t="shared" si="384"/>
        <v>70.375888008026749</v>
      </c>
      <c r="CC513" s="95">
        <v>7900</v>
      </c>
      <c r="CD513" s="94">
        <f t="shared" si="385"/>
        <v>27.5</v>
      </c>
      <c r="CE513" s="94">
        <f t="shared" si="386"/>
        <v>36</v>
      </c>
      <c r="CF513" s="94">
        <f t="shared" si="387"/>
        <v>45</v>
      </c>
      <c r="CG513" s="94">
        <f t="shared" si="388"/>
        <v>54</v>
      </c>
      <c r="CH513" s="94">
        <f t="shared" si="389"/>
        <v>62</v>
      </c>
      <c r="CI513" s="94">
        <f t="shared" si="390"/>
        <v>70.5</v>
      </c>
      <c r="CK513" s="95">
        <v>7900</v>
      </c>
      <c r="CL513" s="162">
        <f t="shared" si="391"/>
        <v>11.620062370062369</v>
      </c>
      <c r="CM513" s="162">
        <f t="shared" si="392"/>
        <v>15.286837606837606</v>
      </c>
      <c r="CN513" s="162">
        <f t="shared" si="393"/>
        <v>19.108547008547006</v>
      </c>
      <c r="CO513" s="162">
        <f t="shared" si="394"/>
        <v>22.930256410256408</v>
      </c>
      <c r="CP513" s="162">
        <f t="shared" si="395"/>
        <v>26.274252136752136</v>
      </c>
      <c r="CQ513" s="162">
        <f t="shared" si="396"/>
        <v>29.909030100334451</v>
      </c>
    </row>
    <row r="514" spans="1:95" ht="19.5" thickTop="1" thickBot="1">
      <c r="A514" s="70">
        <v>7950</v>
      </c>
      <c r="B514" s="70">
        <v>141.18799999999999</v>
      </c>
      <c r="C514" s="70">
        <v>124.73</v>
      </c>
      <c r="D514" s="70">
        <v>132.81899999999999</v>
      </c>
      <c r="E514" s="70">
        <v>6.7249999999999996</v>
      </c>
      <c r="G514" s="92">
        <v>2</v>
      </c>
      <c r="H514" s="93">
        <f t="shared" si="397"/>
        <v>20.88558352402746</v>
      </c>
      <c r="O514" s="95">
        <v>7910</v>
      </c>
      <c r="P514" s="94">
        <f t="shared" si="349"/>
        <v>12.751944418106214</v>
      </c>
      <c r="Q514" s="94">
        <f t="shared" si="350"/>
        <v>12.849862765871684</v>
      </c>
      <c r="R514" s="94">
        <f t="shared" si="351"/>
        <v>12.716522418490673</v>
      </c>
      <c r="S514" s="94">
        <f t="shared" si="352"/>
        <v>12.236462693884789</v>
      </c>
      <c r="T514" s="94">
        <f t="shared" si="353"/>
        <v>11.732969998384362</v>
      </c>
      <c r="U514" s="94">
        <f t="shared" si="354"/>
        <v>10.96745445725608</v>
      </c>
      <c r="V514" s="82"/>
      <c r="W514" s="95">
        <v>7910</v>
      </c>
      <c r="X514" s="161">
        <f t="shared" si="362"/>
        <v>8.8715326793739031</v>
      </c>
      <c r="Y514" s="161">
        <f t="shared" si="363"/>
        <v>8.8320913195736317</v>
      </c>
      <c r="Z514" s="161">
        <f t="shared" si="364"/>
        <v>8.5891753872935812</v>
      </c>
      <c r="AA514" s="161">
        <f t="shared" si="365"/>
        <v>8.0712500935941449</v>
      </c>
      <c r="AB514" s="161">
        <f t="shared" si="366"/>
        <v>7.5291906147576926</v>
      </c>
      <c r="AC514" s="161">
        <f t="shared" si="367"/>
        <v>6.7636750736294093</v>
      </c>
      <c r="AD514" s="82"/>
      <c r="AE514" s="82"/>
      <c r="AF514" s="82"/>
      <c r="AG514" s="95">
        <v>7910</v>
      </c>
      <c r="AH514" s="161">
        <f t="shared" si="368"/>
        <v>-11.472994089929864</v>
      </c>
      <c r="AI514" s="161">
        <f t="shared" si="369"/>
        <v>-11.872424133679129</v>
      </c>
      <c r="AJ514" s="161">
        <f t="shared" si="370"/>
        <v>-12.404594398774391</v>
      </c>
      <c r="AK514" s="161">
        <f t="shared" si="371"/>
        <v>-13.055024722779711</v>
      </c>
      <c r="AL514" s="161">
        <f t="shared" si="372"/>
        <v>-13.721161460859022</v>
      </c>
      <c r="AM514" s="161">
        <f t="shared" si="373"/>
        <v>-14.547918245277568</v>
      </c>
      <c r="AN514" s="81"/>
      <c r="AO514" s="81"/>
      <c r="AP514" s="95">
        <v>7910</v>
      </c>
      <c r="AQ514" s="94">
        <f t="shared" si="355"/>
        <v>144.31571286823652</v>
      </c>
      <c r="AR514" s="94">
        <f t="shared" si="356"/>
        <v>249.76524441804258</v>
      </c>
      <c r="AS514" s="94">
        <f t="shared" si="357"/>
        <v>390.25819440319162</v>
      </c>
      <c r="AT514" s="94">
        <f t="shared" si="358"/>
        <v>561.97179994059616</v>
      </c>
      <c r="AU514" s="94">
        <f t="shared" si="359"/>
        <v>737.83189879353449</v>
      </c>
      <c r="AV514" s="94">
        <f t="shared" si="360"/>
        <v>956.09568988003059</v>
      </c>
      <c r="AW514" s="81"/>
      <c r="AX514" s="95">
        <v>7910</v>
      </c>
      <c r="AY514" s="99">
        <f>'Max limit'!AX514*Input!PrimaryDrive_ratio*Input!Gear1_ratio*Input!FinalDrive_ratio</f>
        <v>698.08627858627858</v>
      </c>
      <c r="AZ514" s="99">
        <f t="shared" si="374"/>
        <v>11.63477130977131</v>
      </c>
      <c r="BA514" s="99">
        <f>AZ514*Input!$N$23</f>
        <v>27376.593622349268</v>
      </c>
      <c r="BB514" s="97">
        <f t="shared" si="361"/>
        <v>27.376593622349269</v>
      </c>
      <c r="BC514" s="95">
        <v>7910</v>
      </c>
      <c r="BD514" s="99">
        <f>'Max limit'!AX514*Input!PrimaryDrive_ratio*Input!Gear2_ratio*Input!FinalDrive_ratio</f>
        <v>918.37128205128192</v>
      </c>
      <c r="BE514" s="99">
        <f t="shared" si="375"/>
        <v>15.306188034188033</v>
      </c>
      <c r="BF514" s="99">
        <f>BE514*Input!$N$23</f>
        <v>36015.429832068367</v>
      </c>
      <c r="BG514" s="100">
        <f t="shared" si="376"/>
        <v>36.015429832068364</v>
      </c>
      <c r="BH514" s="95">
        <v>7910</v>
      </c>
      <c r="BI514" s="99">
        <f>'Max limit'!AX514*Input!PrimaryDrive_ratio*Input!Gear3_ratio*Input!FinalDrive_ratio</f>
        <v>1147.9641025641024</v>
      </c>
      <c r="BJ514" s="99">
        <f t="shared" si="377"/>
        <v>19.132735042735039</v>
      </c>
      <c r="BK514" s="99">
        <f>BJ514*Input!$N$23</f>
        <v>45019.287290085456</v>
      </c>
      <c r="BL514" s="100">
        <f t="shared" si="378"/>
        <v>45.019287290085458</v>
      </c>
      <c r="BM514" s="95">
        <v>7910</v>
      </c>
      <c r="BN514" s="99">
        <f>'Max limit'!AX514*Input!PrimaryDrive_ratio*Input!Gear4_ratio*Input!FinalDrive_ratio</f>
        <v>1377.5569230769231</v>
      </c>
      <c r="BO514" s="99">
        <f t="shared" si="379"/>
        <v>22.959282051282052</v>
      </c>
      <c r="BP514" s="99">
        <f>BO514*Input!$N$23</f>
        <v>54023.144748102561</v>
      </c>
      <c r="BQ514" s="100">
        <f t="shared" si="380"/>
        <v>54.02314474810256</v>
      </c>
      <c r="BR514" s="95">
        <v>7910</v>
      </c>
      <c r="BS514" s="99">
        <f>'Max limit'!AX514*Input!PrimaryDrive_ratio*Input!Gear5_ratio*Input!FinalDrive_ratio</f>
        <v>1578.4506410256411</v>
      </c>
      <c r="BT514" s="99">
        <f t="shared" si="381"/>
        <v>26.307510683760686</v>
      </c>
      <c r="BU514" s="99">
        <f>BT514*Input!$N$23</f>
        <v>61901.520023867517</v>
      </c>
      <c r="BV514" s="100">
        <f t="shared" si="382"/>
        <v>61.901520023867519</v>
      </c>
      <c r="BW514" s="95">
        <v>7910</v>
      </c>
      <c r="BX514" s="99">
        <f>'Max limit'!AX514*Input!PrimaryDrive_ratio*Input!Gear6_ratio*Input!FinalDrive_ratio</f>
        <v>1796.8133779264213</v>
      </c>
      <c r="BY514" s="99">
        <f t="shared" si="383"/>
        <v>29.94688963210702</v>
      </c>
      <c r="BZ514" s="99">
        <f>BY514*Input!$N$23</f>
        <v>70464.971410568542</v>
      </c>
      <c r="CA514" s="100">
        <f t="shared" si="384"/>
        <v>70.464971410568538</v>
      </c>
      <c r="CC514" s="95">
        <v>7910</v>
      </c>
      <c r="CD514" s="94">
        <f t="shared" si="385"/>
        <v>27.5</v>
      </c>
      <c r="CE514" s="94">
        <f t="shared" si="386"/>
        <v>36</v>
      </c>
      <c r="CF514" s="94">
        <f t="shared" si="387"/>
        <v>45</v>
      </c>
      <c r="CG514" s="94">
        <f t="shared" si="388"/>
        <v>54</v>
      </c>
      <c r="CH514" s="94">
        <f t="shared" si="389"/>
        <v>62</v>
      </c>
      <c r="CI514" s="94">
        <f t="shared" si="390"/>
        <v>70.5</v>
      </c>
      <c r="CK514" s="95">
        <v>7910</v>
      </c>
      <c r="CL514" s="162">
        <f t="shared" si="391"/>
        <v>11.63477130977131</v>
      </c>
      <c r="CM514" s="162">
        <f t="shared" si="392"/>
        <v>15.306188034188033</v>
      </c>
      <c r="CN514" s="162">
        <f t="shared" si="393"/>
        <v>19.132735042735039</v>
      </c>
      <c r="CO514" s="162">
        <f t="shared" si="394"/>
        <v>22.959282051282052</v>
      </c>
      <c r="CP514" s="162">
        <f t="shared" si="395"/>
        <v>26.307510683760686</v>
      </c>
      <c r="CQ514" s="162">
        <f t="shared" si="396"/>
        <v>29.94688963210702</v>
      </c>
    </row>
    <row r="515" spans="1:95" ht="19.5" thickTop="1" thickBot="1">
      <c r="A515" s="70">
        <v>7960</v>
      </c>
      <c r="B515" s="70">
        <v>141.614</v>
      </c>
      <c r="C515" s="70">
        <v>124.949</v>
      </c>
      <c r="D515" s="70">
        <v>133.21899999999999</v>
      </c>
      <c r="E515" s="70">
        <v>6.7469999999999999</v>
      </c>
      <c r="G515" s="92">
        <v>2</v>
      </c>
      <c r="H515" s="93">
        <f t="shared" si="397"/>
        <v>20.930778032036613</v>
      </c>
      <c r="O515" s="95">
        <v>7920</v>
      </c>
      <c r="P515" s="94">
        <f t="shared" si="349"/>
        <v>12.750762324745182</v>
      </c>
      <c r="Q515" s="94">
        <f t="shared" si="350"/>
        <v>12.847744514080201</v>
      </c>
      <c r="R515" s="94">
        <f t="shared" si="351"/>
        <v>12.713122383654909</v>
      </c>
      <c r="S515" s="94">
        <f t="shared" si="352"/>
        <v>12.231521725829882</v>
      </c>
      <c r="T515" s="94">
        <f t="shared" si="353"/>
        <v>11.726422766951492</v>
      </c>
      <c r="U515" s="94">
        <f t="shared" si="354"/>
        <v>10.958970438384231</v>
      </c>
      <c r="V515" s="82"/>
      <c r="W515" s="95">
        <v>7920</v>
      </c>
      <c r="X515" s="161">
        <f t="shared" si="362"/>
        <v>8.8703505860128722</v>
      </c>
      <c r="Y515" s="161">
        <f t="shared" si="363"/>
        <v>8.8299730677821469</v>
      </c>
      <c r="Z515" s="161">
        <f t="shared" si="364"/>
        <v>8.5857753524578175</v>
      </c>
      <c r="AA515" s="161">
        <f t="shared" si="365"/>
        <v>8.0663091255392398</v>
      </c>
      <c r="AB515" s="161">
        <f t="shared" si="366"/>
        <v>7.5226433833248221</v>
      </c>
      <c r="AC515" s="161">
        <f t="shared" si="367"/>
        <v>6.7551910547575611</v>
      </c>
      <c r="AD515" s="82"/>
      <c r="AE515" s="82"/>
      <c r="AF515" s="82"/>
      <c r="AG515" s="95">
        <v>7920</v>
      </c>
      <c r="AH515" s="161">
        <f t="shared" si="368"/>
        <v>-11.474377139162272</v>
      </c>
      <c r="AI515" s="161">
        <f t="shared" si="369"/>
        <v>-11.874817758203507</v>
      </c>
      <c r="AJ515" s="161">
        <f t="shared" si="370"/>
        <v>-12.40833443709373</v>
      </c>
      <c r="AK515" s="161">
        <f t="shared" si="371"/>
        <v>-13.06041037795956</v>
      </c>
      <c r="AL515" s="161">
        <f t="shared" si="372"/>
        <v>-13.728232470806523</v>
      </c>
      <c r="AM515" s="161">
        <f t="shared" si="373"/>
        <v>-14.557080985659166</v>
      </c>
      <c r="AN515" s="81"/>
      <c r="AO515" s="81"/>
      <c r="AP515" s="95">
        <v>7920</v>
      </c>
      <c r="AQ515" s="94">
        <f t="shared" si="355"/>
        <v>144.68083786559208</v>
      </c>
      <c r="AR515" s="94">
        <f t="shared" si="356"/>
        <v>250.39716129247824</v>
      </c>
      <c r="AS515" s="94">
        <f t="shared" si="357"/>
        <v>391.24556451949735</v>
      </c>
      <c r="AT515" s="94">
        <f t="shared" si="358"/>
        <v>563.39361290807597</v>
      </c>
      <c r="AU515" s="94">
        <f t="shared" si="359"/>
        <v>739.69864541967445</v>
      </c>
      <c r="AV515" s="94">
        <f t="shared" si="360"/>
        <v>958.51465334077204</v>
      </c>
      <c r="AW515" s="81"/>
      <c r="AX515" s="95">
        <v>7920</v>
      </c>
      <c r="AY515" s="99">
        <f>'Max limit'!AX515*Input!PrimaryDrive_ratio*Input!Gear1_ratio*Input!FinalDrive_ratio</f>
        <v>698.96881496881497</v>
      </c>
      <c r="AZ515" s="99">
        <f t="shared" si="374"/>
        <v>11.64948024948025</v>
      </c>
      <c r="BA515" s="99">
        <f>AZ515*Input!$N$23</f>
        <v>27411.203728066524</v>
      </c>
      <c r="BB515" s="97">
        <f t="shared" si="361"/>
        <v>27.411203728066525</v>
      </c>
      <c r="BC515" s="95">
        <v>7920</v>
      </c>
      <c r="BD515" s="99">
        <f>'Max limit'!AX515*Input!PrimaryDrive_ratio*Input!Gear2_ratio*Input!FinalDrive_ratio</f>
        <v>919.53230769230765</v>
      </c>
      <c r="BE515" s="99">
        <f t="shared" si="375"/>
        <v>15.325538461538461</v>
      </c>
      <c r="BF515" s="99">
        <f>BE515*Input!$N$23</f>
        <v>36060.961348923069</v>
      </c>
      <c r="BG515" s="100">
        <f t="shared" si="376"/>
        <v>36.060961348923065</v>
      </c>
      <c r="BH515" s="95">
        <v>7920</v>
      </c>
      <c r="BI515" s="99">
        <f>'Max limit'!AX515*Input!PrimaryDrive_ratio*Input!Gear3_ratio*Input!FinalDrive_ratio</f>
        <v>1149.4153846153845</v>
      </c>
      <c r="BJ515" s="99">
        <f t="shared" si="377"/>
        <v>19.156923076923075</v>
      </c>
      <c r="BK515" s="99">
        <f>BJ515*Input!$N$23</f>
        <v>45076.201686153836</v>
      </c>
      <c r="BL515" s="100">
        <f t="shared" si="378"/>
        <v>45.076201686153837</v>
      </c>
      <c r="BM515" s="95">
        <v>7920</v>
      </c>
      <c r="BN515" s="99">
        <f>'Max limit'!AX515*Input!PrimaryDrive_ratio*Input!Gear4_ratio*Input!FinalDrive_ratio</f>
        <v>1379.2984615384614</v>
      </c>
      <c r="BO515" s="99">
        <f t="shared" si="379"/>
        <v>22.988307692307689</v>
      </c>
      <c r="BP515" s="99">
        <f>BO515*Input!$N$23</f>
        <v>54091.442023384596</v>
      </c>
      <c r="BQ515" s="100">
        <f t="shared" si="380"/>
        <v>54.091442023384595</v>
      </c>
      <c r="BR515" s="95">
        <v>7920</v>
      </c>
      <c r="BS515" s="99">
        <f>'Max limit'!AX515*Input!PrimaryDrive_ratio*Input!Gear5_ratio*Input!FinalDrive_ratio</f>
        <v>1580.4461538461535</v>
      </c>
      <c r="BT515" s="99">
        <f t="shared" si="381"/>
        <v>26.340769230769226</v>
      </c>
      <c r="BU515" s="99">
        <f>BT515*Input!$N$23</f>
        <v>61979.777318461514</v>
      </c>
      <c r="BV515" s="100">
        <f t="shared" si="382"/>
        <v>61.979777318461515</v>
      </c>
      <c r="BW515" s="95">
        <v>7920</v>
      </c>
      <c r="BX515" s="99">
        <f>'Max limit'!AX515*Input!PrimaryDrive_ratio*Input!Gear6_ratio*Input!FinalDrive_ratio</f>
        <v>1799.0849498327757</v>
      </c>
      <c r="BY515" s="99">
        <f t="shared" si="383"/>
        <v>29.984749163879595</v>
      </c>
      <c r="BZ515" s="99">
        <f>BY515*Input!$N$23</f>
        <v>70554.054813110342</v>
      </c>
      <c r="CA515" s="100">
        <f t="shared" si="384"/>
        <v>70.554054813110341</v>
      </c>
      <c r="CC515" s="95">
        <v>7920</v>
      </c>
      <c r="CD515" s="94">
        <f t="shared" si="385"/>
        <v>27.5</v>
      </c>
      <c r="CE515" s="94">
        <f t="shared" si="386"/>
        <v>36</v>
      </c>
      <c r="CF515" s="94">
        <f t="shared" si="387"/>
        <v>45</v>
      </c>
      <c r="CG515" s="94">
        <f t="shared" si="388"/>
        <v>54</v>
      </c>
      <c r="CH515" s="94">
        <f t="shared" si="389"/>
        <v>62</v>
      </c>
      <c r="CI515" s="94">
        <f t="shared" si="390"/>
        <v>70.5</v>
      </c>
      <c r="CK515" s="95">
        <v>7920</v>
      </c>
      <c r="CL515" s="162">
        <f t="shared" si="391"/>
        <v>11.64948024948025</v>
      </c>
      <c r="CM515" s="162">
        <f t="shared" si="392"/>
        <v>15.325538461538461</v>
      </c>
      <c r="CN515" s="162">
        <f t="shared" si="393"/>
        <v>19.156923076923075</v>
      </c>
      <c r="CO515" s="162">
        <f t="shared" si="394"/>
        <v>22.988307692307689</v>
      </c>
      <c r="CP515" s="162">
        <f t="shared" si="395"/>
        <v>26.340769230769226</v>
      </c>
      <c r="CQ515" s="162">
        <f t="shared" si="396"/>
        <v>29.984749163879595</v>
      </c>
    </row>
    <row r="516" spans="1:95" ht="19.5" thickTop="1" thickBot="1">
      <c r="A516" s="70">
        <v>7970</v>
      </c>
      <c r="B516" s="70">
        <v>142.03200000000001</v>
      </c>
      <c r="C516" s="70">
        <v>125.16</v>
      </c>
      <c r="D516" s="70">
        <v>133.619</v>
      </c>
      <c r="E516" s="70">
        <v>6.76</v>
      </c>
      <c r="G516" s="92">
        <v>2</v>
      </c>
      <c r="H516" s="93">
        <f t="shared" si="397"/>
        <v>20.975972540045767</v>
      </c>
      <c r="O516" s="95">
        <v>7930</v>
      </c>
      <c r="P516" s="94">
        <f t="shared" si="349"/>
        <v>12.749578737899171</v>
      </c>
      <c r="Q516" s="94">
        <f t="shared" si="350"/>
        <v>12.845623586038821</v>
      </c>
      <c r="R516" s="94">
        <f t="shared" si="351"/>
        <v>12.709718053133948</v>
      </c>
      <c r="S516" s="94">
        <f t="shared" si="352"/>
        <v>12.226574515237949</v>
      </c>
      <c r="T516" s="94">
        <f t="shared" si="353"/>
        <v>11.719867263590089</v>
      </c>
      <c r="U516" s="94">
        <f t="shared" si="354"/>
        <v>10.950475700600352</v>
      </c>
      <c r="V516" s="82"/>
      <c r="W516" s="95">
        <v>7930</v>
      </c>
      <c r="X516" s="161">
        <f t="shared" si="362"/>
        <v>8.8691669991668611</v>
      </c>
      <c r="Y516" s="161">
        <f t="shared" si="363"/>
        <v>8.8278521397407683</v>
      </c>
      <c r="Z516" s="161">
        <f t="shared" si="364"/>
        <v>8.5823710219368543</v>
      </c>
      <c r="AA516" s="161">
        <f t="shared" si="365"/>
        <v>8.061361914947307</v>
      </c>
      <c r="AB516" s="161">
        <f t="shared" si="366"/>
        <v>7.5160878799634192</v>
      </c>
      <c r="AC516" s="161">
        <f t="shared" si="367"/>
        <v>6.746696316973682</v>
      </c>
      <c r="AD516" s="82"/>
      <c r="AE516" s="82"/>
      <c r="AF516" s="82"/>
      <c r="AG516" s="95">
        <v>7930</v>
      </c>
      <c r="AH516" s="161">
        <f t="shared" si="368"/>
        <v>-11.475761935772104</v>
      </c>
      <c r="AI516" s="161">
        <f t="shared" si="369"/>
        <v>-11.877214406890264</v>
      </c>
      <c r="AJ516" s="161">
        <f t="shared" si="370"/>
        <v>-12.41207920066679</v>
      </c>
      <c r="AK516" s="161">
        <f t="shared" si="371"/>
        <v>-13.065802837504766</v>
      </c>
      <c r="AL516" s="161">
        <f t="shared" si="372"/>
        <v>-13.735312414436839</v>
      </c>
      <c r="AM516" s="161">
        <f t="shared" si="373"/>
        <v>-14.566255302465754</v>
      </c>
      <c r="AN516" s="81"/>
      <c r="AO516" s="81"/>
      <c r="AP516" s="95">
        <v>7930</v>
      </c>
      <c r="AQ516" s="94">
        <f t="shared" si="355"/>
        <v>145.04642417058793</v>
      </c>
      <c r="AR516" s="94">
        <f t="shared" si="356"/>
        <v>251.0298765457824</v>
      </c>
      <c r="AS516" s="94">
        <f t="shared" si="357"/>
        <v>392.23418210278516</v>
      </c>
      <c r="AT516" s="94">
        <f t="shared" si="358"/>
        <v>564.81722222801056</v>
      </c>
      <c r="AU516" s="94">
        <f t="shared" si="359"/>
        <v>741.5677505380778</v>
      </c>
      <c r="AV516" s="94">
        <f t="shared" si="360"/>
        <v>960.93667297771151</v>
      </c>
      <c r="AW516" s="81"/>
      <c r="AX516" s="95">
        <v>7930</v>
      </c>
      <c r="AY516" s="99">
        <f>'Max limit'!AX516*Input!PrimaryDrive_ratio*Input!Gear1_ratio*Input!FinalDrive_ratio</f>
        <v>699.85135135135124</v>
      </c>
      <c r="AZ516" s="99">
        <f t="shared" si="374"/>
        <v>11.664189189189187</v>
      </c>
      <c r="BA516" s="99">
        <f>AZ516*Input!$N$23</f>
        <v>27445.813833783774</v>
      </c>
      <c r="BB516" s="97">
        <f t="shared" si="361"/>
        <v>27.445813833783774</v>
      </c>
      <c r="BC516" s="95">
        <v>7930</v>
      </c>
      <c r="BD516" s="99">
        <f>'Max limit'!AX516*Input!PrimaryDrive_ratio*Input!Gear2_ratio*Input!FinalDrive_ratio</f>
        <v>920.69333333333316</v>
      </c>
      <c r="BE516" s="99">
        <f t="shared" si="375"/>
        <v>15.344888888888885</v>
      </c>
      <c r="BF516" s="99">
        <f>BE516*Input!$N$23</f>
        <v>36106.492865777764</v>
      </c>
      <c r="BG516" s="100">
        <f t="shared" si="376"/>
        <v>36.106492865777767</v>
      </c>
      <c r="BH516" s="95">
        <v>7930</v>
      </c>
      <c r="BI516" s="99">
        <f>'Max limit'!AX516*Input!PrimaryDrive_ratio*Input!Gear3_ratio*Input!FinalDrive_ratio</f>
        <v>1150.8666666666666</v>
      </c>
      <c r="BJ516" s="99">
        <f t="shared" si="377"/>
        <v>19.181111111111111</v>
      </c>
      <c r="BK516" s="99">
        <f>BJ516*Input!$N$23</f>
        <v>45133.116082222215</v>
      </c>
      <c r="BL516" s="100">
        <f t="shared" si="378"/>
        <v>45.133116082222216</v>
      </c>
      <c r="BM516" s="95">
        <v>7930</v>
      </c>
      <c r="BN516" s="99">
        <f>'Max limit'!AX516*Input!PrimaryDrive_ratio*Input!Gear4_ratio*Input!FinalDrive_ratio</f>
        <v>1381.04</v>
      </c>
      <c r="BO516" s="99">
        <f t="shared" si="379"/>
        <v>23.017333333333333</v>
      </c>
      <c r="BP516" s="99">
        <f>BO516*Input!$N$23</f>
        <v>54159.73929866666</v>
      </c>
      <c r="BQ516" s="100">
        <f t="shared" si="380"/>
        <v>54.159739298666658</v>
      </c>
      <c r="BR516" s="95">
        <v>7930</v>
      </c>
      <c r="BS516" s="99">
        <f>'Max limit'!AX516*Input!PrimaryDrive_ratio*Input!Gear5_ratio*Input!FinalDrive_ratio</f>
        <v>1582.4416666666664</v>
      </c>
      <c r="BT516" s="99">
        <f t="shared" si="381"/>
        <v>26.374027777777773</v>
      </c>
      <c r="BU516" s="99">
        <f>BT516*Input!$N$23</f>
        <v>62058.034613055534</v>
      </c>
      <c r="BV516" s="100">
        <f t="shared" si="382"/>
        <v>62.058034613055533</v>
      </c>
      <c r="BW516" s="95">
        <v>7930</v>
      </c>
      <c r="BX516" s="99">
        <f>'Max limit'!AX516*Input!PrimaryDrive_ratio*Input!Gear6_ratio*Input!FinalDrive_ratio</f>
        <v>1801.3565217391304</v>
      </c>
      <c r="BY516" s="99">
        <f t="shared" si="383"/>
        <v>30.022608695652174</v>
      </c>
      <c r="BZ516" s="99">
        <f>BY516*Input!$N$23</f>
        <v>70643.138215652158</v>
      </c>
      <c r="CA516" s="100">
        <f t="shared" si="384"/>
        <v>70.643138215652158</v>
      </c>
      <c r="CC516" s="95">
        <v>7930</v>
      </c>
      <c r="CD516" s="94">
        <f t="shared" si="385"/>
        <v>27.5</v>
      </c>
      <c r="CE516" s="94">
        <f t="shared" si="386"/>
        <v>36</v>
      </c>
      <c r="CF516" s="94">
        <f t="shared" si="387"/>
        <v>45</v>
      </c>
      <c r="CG516" s="94">
        <f t="shared" si="388"/>
        <v>54</v>
      </c>
      <c r="CH516" s="94">
        <f t="shared" si="389"/>
        <v>62</v>
      </c>
      <c r="CI516" s="94">
        <f t="shared" si="390"/>
        <v>70.5</v>
      </c>
      <c r="CK516" s="95">
        <v>7930</v>
      </c>
      <c r="CL516" s="162">
        <f t="shared" si="391"/>
        <v>11.664189189189187</v>
      </c>
      <c r="CM516" s="162">
        <f t="shared" si="392"/>
        <v>15.344888888888885</v>
      </c>
      <c r="CN516" s="162">
        <f t="shared" si="393"/>
        <v>19.181111111111111</v>
      </c>
      <c r="CO516" s="162">
        <f t="shared" si="394"/>
        <v>23.017333333333333</v>
      </c>
      <c r="CP516" s="162">
        <f t="shared" si="395"/>
        <v>26.374027777777773</v>
      </c>
      <c r="CQ516" s="162">
        <f t="shared" si="396"/>
        <v>30.022608695652174</v>
      </c>
    </row>
    <row r="517" spans="1:95" ht="19.5" thickTop="1" thickBot="1">
      <c r="A517" s="70">
        <v>7980</v>
      </c>
      <c r="B517" s="70">
        <v>142.44200000000001</v>
      </c>
      <c r="C517" s="70">
        <v>125.364</v>
      </c>
      <c r="D517" s="70">
        <v>134.011</v>
      </c>
      <c r="E517" s="70">
        <v>6.7729999999999997</v>
      </c>
      <c r="G517" s="92">
        <v>2</v>
      </c>
      <c r="H517" s="93">
        <f t="shared" si="397"/>
        <v>21.02116704805492</v>
      </c>
      <c r="O517" s="95">
        <v>7940</v>
      </c>
      <c r="P517" s="94">
        <f t="shared" si="349"/>
        <v>12.748393657568181</v>
      </c>
      <c r="Q517" s="94">
        <f t="shared" si="350"/>
        <v>12.843499981747549</v>
      </c>
      <c r="R517" s="94">
        <f t="shared" si="351"/>
        <v>12.706309426927783</v>
      </c>
      <c r="S517" s="94">
        <f t="shared" si="352"/>
        <v>12.221621062108994</v>
      </c>
      <c r="T517" s="94">
        <f t="shared" si="353"/>
        <v>11.71330348830015</v>
      </c>
      <c r="U517" s="94">
        <f t="shared" si="354"/>
        <v>10.941970243904441</v>
      </c>
      <c r="V517" s="82"/>
      <c r="W517" s="95">
        <v>7940</v>
      </c>
      <c r="X517" s="161">
        <f t="shared" si="362"/>
        <v>8.8679819188358699</v>
      </c>
      <c r="Y517" s="161">
        <f t="shared" si="363"/>
        <v>8.8257285354494925</v>
      </c>
      <c r="Z517" s="161">
        <f t="shared" si="364"/>
        <v>8.5789623957306915</v>
      </c>
      <c r="AA517" s="161">
        <f t="shared" si="365"/>
        <v>8.05640846181835</v>
      </c>
      <c r="AB517" s="161">
        <f t="shared" si="366"/>
        <v>7.5095241046734813</v>
      </c>
      <c r="AC517" s="161">
        <f t="shared" si="367"/>
        <v>6.7381908602777729</v>
      </c>
      <c r="AD517" s="82"/>
      <c r="AE517" s="82"/>
      <c r="AF517" s="82"/>
      <c r="AG517" s="95">
        <v>7940</v>
      </c>
      <c r="AH517" s="161">
        <f t="shared" si="368"/>
        <v>-11.477148479759363</v>
      </c>
      <c r="AI517" s="161">
        <f t="shared" si="369"/>
        <v>-11.879614079739405</v>
      </c>
      <c r="AJ517" s="161">
        <f t="shared" si="370"/>
        <v>-12.415828689493569</v>
      </c>
      <c r="AK517" s="161">
        <f t="shared" si="371"/>
        <v>-13.071202101415327</v>
      </c>
      <c r="AL517" s="161">
        <f t="shared" si="372"/>
        <v>-13.742401291749971</v>
      </c>
      <c r="AM517" s="161">
        <f t="shared" si="373"/>
        <v>-14.575441195697337</v>
      </c>
      <c r="AN517" s="81"/>
      <c r="AO517" s="81"/>
      <c r="AP517" s="95">
        <v>7940</v>
      </c>
      <c r="AQ517" s="94">
        <f t="shared" si="355"/>
        <v>145.4124717832243</v>
      </c>
      <c r="AR517" s="94">
        <f t="shared" si="356"/>
        <v>251.66339017795519</v>
      </c>
      <c r="AS517" s="94">
        <f t="shared" si="357"/>
        <v>393.22404715305498</v>
      </c>
      <c r="AT517" s="94">
        <f t="shared" si="358"/>
        <v>566.24262790039904</v>
      </c>
      <c r="AU517" s="94">
        <f t="shared" si="359"/>
        <v>743.43921414874467</v>
      </c>
      <c r="AV517" s="94">
        <f t="shared" si="360"/>
        <v>963.36174879084922</v>
      </c>
      <c r="AW517" s="81"/>
      <c r="AX517" s="95">
        <v>7940</v>
      </c>
      <c r="AY517" s="99">
        <f>'Max limit'!AX517*Input!PrimaryDrive_ratio*Input!Gear1_ratio*Input!FinalDrive_ratio</f>
        <v>700.73388773388774</v>
      </c>
      <c r="AZ517" s="99">
        <f t="shared" si="374"/>
        <v>11.67889812889813</v>
      </c>
      <c r="BA517" s="99">
        <f>AZ517*Input!$N$23</f>
        <v>27480.423939501037</v>
      </c>
      <c r="BB517" s="97">
        <f t="shared" si="361"/>
        <v>27.480423939501037</v>
      </c>
      <c r="BC517" s="95">
        <v>7940</v>
      </c>
      <c r="BD517" s="99">
        <f>'Max limit'!AX517*Input!PrimaryDrive_ratio*Input!Gear2_ratio*Input!FinalDrive_ratio</f>
        <v>921.854358974359</v>
      </c>
      <c r="BE517" s="99">
        <f t="shared" si="375"/>
        <v>15.364239316239317</v>
      </c>
      <c r="BF517" s="99">
        <f>BE517*Input!$N$23</f>
        <v>36152.024382632473</v>
      </c>
      <c r="BG517" s="100">
        <f t="shared" si="376"/>
        <v>36.152024382632476</v>
      </c>
      <c r="BH517" s="95">
        <v>7940</v>
      </c>
      <c r="BI517" s="99">
        <f>'Max limit'!AX517*Input!PrimaryDrive_ratio*Input!Gear3_ratio*Input!FinalDrive_ratio</f>
        <v>1152.3179487179489</v>
      </c>
      <c r="BJ517" s="99">
        <f t="shared" si="377"/>
        <v>19.205299145299147</v>
      </c>
      <c r="BK517" s="99">
        <f>BJ517*Input!$N$23</f>
        <v>45190.030478290595</v>
      </c>
      <c r="BL517" s="100">
        <f t="shared" si="378"/>
        <v>45.190030478290595</v>
      </c>
      <c r="BM517" s="95">
        <v>7940</v>
      </c>
      <c r="BN517" s="99">
        <f>'Max limit'!AX517*Input!PrimaryDrive_ratio*Input!Gear4_ratio*Input!FinalDrive_ratio</f>
        <v>1382.7815384615385</v>
      </c>
      <c r="BO517" s="99">
        <f t="shared" si="379"/>
        <v>23.046358974358974</v>
      </c>
      <c r="BP517" s="99">
        <f>BO517*Input!$N$23</f>
        <v>54228.03657394871</v>
      </c>
      <c r="BQ517" s="100">
        <f t="shared" si="380"/>
        <v>54.228036573948707</v>
      </c>
      <c r="BR517" s="95">
        <v>7940</v>
      </c>
      <c r="BS517" s="99">
        <f>'Max limit'!AX517*Input!PrimaryDrive_ratio*Input!Gear5_ratio*Input!FinalDrive_ratio</f>
        <v>1584.4371794871797</v>
      </c>
      <c r="BT517" s="99">
        <f t="shared" si="381"/>
        <v>26.40728632478633</v>
      </c>
      <c r="BU517" s="99">
        <f>BT517*Input!$N$23</f>
        <v>62136.291907649575</v>
      </c>
      <c r="BV517" s="100">
        <f t="shared" si="382"/>
        <v>62.136291907649571</v>
      </c>
      <c r="BW517" s="95">
        <v>7940</v>
      </c>
      <c r="BX517" s="99">
        <f>'Max limit'!AX517*Input!PrimaryDrive_ratio*Input!Gear6_ratio*Input!FinalDrive_ratio</f>
        <v>1803.628093645485</v>
      </c>
      <c r="BY517" s="99">
        <f t="shared" si="383"/>
        <v>30.060468227424749</v>
      </c>
      <c r="BZ517" s="99">
        <f>BY517*Input!$N$23</f>
        <v>70732.221618193973</v>
      </c>
      <c r="CA517" s="100">
        <f t="shared" si="384"/>
        <v>70.732221618193975</v>
      </c>
      <c r="CC517" s="95">
        <v>7940</v>
      </c>
      <c r="CD517" s="94">
        <f t="shared" si="385"/>
        <v>27.5</v>
      </c>
      <c r="CE517" s="94">
        <f t="shared" si="386"/>
        <v>36</v>
      </c>
      <c r="CF517" s="94">
        <f t="shared" si="387"/>
        <v>45</v>
      </c>
      <c r="CG517" s="94">
        <f t="shared" si="388"/>
        <v>54</v>
      </c>
      <c r="CH517" s="94">
        <f t="shared" si="389"/>
        <v>62</v>
      </c>
      <c r="CI517" s="94">
        <f t="shared" si="390"/>
        <v>70.5</v>
      </c>
      <c r="CK517" s="95">
        <v>7940</v>
      </c>
      <c r="CL517" s="162">
        <f t="shared" si="391"/>
        <v>11.67889812889813</v>
      </c>
      <c r="CM517" s="162">
        <f t="shared" si="392"/>
        <v>15.364239316239317</v>
      </c>
      <c r="CN517" s="162">
        <f t="shared" si="393"/>
        <v>19.205299145299147</v>
      </c>
      <c r="CO517" s="162">
        <f t="shared" si="394"/>
        <v>23.046358974358974</v>
      </c>
      <c r="CP517" s="162">
        <f t="shared" si="395"/>
        <v>26.40728632478633</v>
      </c>
      <c r="CQ517" s="162">
        <f t="shared" si="396"/>
        <v>30.060468227424749</v>
      </c>
    </row>
    <row r="518" spans="1:95" ht="19.5" thickTop="1" thickBot="1">
      <c r="A518" s="70">
        <v>7990</v>
      </c>
      <c r="B518" s="70">
        <v>142.84899999999999</v>
      </c>
      <c r="C518" s="70">
        <v>125.566</v>
      </c>
      <c r="D518" s="70">
        <v>134.40100000000001</v>
      </c>
      <c r="E518" s="70">
        <v>6.7859999999999996</v>
      </c>
      <c r="G518" s="92">
        <v>2</v>
      </c>
      <c r="H518" s="93">
        <f t="shared" si="397"/>
        <v>21.066361556064074</v>
      </c>
      <c r="O518" s="95">
        <v>7950</v>
      </c>
      <c r="P518" s="94">
        <f t="shared" ref="P518:P581" si="398">(($H$10*$H$14*($H$5-$H$7)-(AQ518*($H$5-($H$10*$H$9)))))/(H$34*($H$5-($H$9*$H$10)))</f>
        <v>12.74720708375221</v>
      </c>
      <c r="Q518" s="94">
        <f t="shared" ref="Q518:Q581" si="399">(($H$10*$H$14*($H$5-$H$7)-(AR518*($H$5-($H$10*$H$9)))))/(I$34*($H$5-($H$9*$H$10)))</f>
        <v>12.841373701206379</v>
      </c>
      <c r="R518" s="94">
        <f t="shared" ref="R518:R581" si="400">(($H$10*$H$14*($H$5-$H$7)-(AS518*($H$5-($H$10*$H$9)))))/(J$34*($H$5-($H$9*$H$10)))</f>
        <v>12.702896505036419</v>
      </c>
      <c r="S518" s="94">
        <f t="shared" ref="S518:S581" si="401">(($H$10*$H$14*($H$5-$H$7)-(AT518*($H$5-($H$10*$H$9)))))/(K$34*($H$5-($H$9*$H$10)))</f>
        <v>12.216661366443011</v>
      </c>
      <c r="T518" s="94">
        <f t="shared" ref="T518:T581" si="402">(($H$10*$H$14*($H$5-$H$7)-(AU518*($H$5-($H$10*$H$9)))))/(L$34*($H$5-($H$9*$H$10)))</f>
        <v>11.706731441081685</v>
      </c>
      <c r="U518" s="94">
        <f t="shared" ref="U518:U581" si="403">(($H$10*$H$14*($H$5-$H$7)-(AV518*($H$5-($H$10*$H$9)))))/(M$34*($H$5-($H$9*$H$10)))</f>
        <v>10.933454068296504</v>
      </c>
      <c r="V518" s="82"/>
      <c r="W518" s="95">
        <v>7950</v>
      </c>
      <c r="X518" s="161">
        <f t="shared" si="362"/>
        <v>8.8667953450199004</v>
      </c>
      <c r="Y518" s="161">
        <f t="shared" si="363"/>
        <v>8.8236022549083266</v>
      </c>
      <c r="Z518" s="161">
        <f t="shared" si="364"/>
        <v>8.5755494738393274</v>
      </c>
      <c r="AA518" s="161">
        <f t="shared" si="365"/>
        <v>8.0514487661523688</v>
      </c>
      <c r="AB518" s="161">
        <f t="shared" si="366"/>
        <v>7.5029520574550155</v>
      </c>
      <c r="AC518" s="161">
        <f t="shared" si="367"/>
        <v>6.7296746846698356</v>
      </c>
      <c r="AD518" s="82"/>
      <c r="AE518" s="82"/>
      <c r="AF518" s="82"/>
      <c r="AG518" s="95">
        <v>7950</v>
      </c>
      <c r="AH518" s="161">
        <f t="shared" si="368"/>
        <v>-11.478536771124046</v>
      </c>
      <c r="AI518" s="161">
        <f t="shared" si="369"/>
        <v>-11.882016776750923</v>
      </c>
      <c r="AJ518" s="161">
        <f t="shared" si="370"/>
        <v>-12.419582903574069</v>
      </c>
      <c r="AK518" s="161">
        <f t="shared" si="371"/>
        <v>-13.076608169691248</v>
      </c>
      <c r="AL518" s="161">
        <f t="shared" si="372"/>
        <v>-13.749499102745913</v>
      </c>
      <c r="AM518" s="161">
        <f t="shared" si="373"/>
        <v>-14.584638665353911</v>
      </c>
      <c r="AN518" s="81"/>
      <c r="AO518" s="81"/>
      <c r="AP518" s="95">
        <v>7950</v>
      </c>
      <c r="AQ518" s="94">
        <f t="shared" ref="AQ518:AQ581" si="404">0.5*$L$5*$L$9*$L$7*($BB518^2)</f>
        <v>145.77898070350093</v>
      </c>
      <c r="AR518" s="94">
        <f t="shared" ref="AR518:AR581" si="405">0.5*$L$5*$L$9*$L$7*($BG518^2)</f>
        <v>252.29770218899628</v>
      </c>
      <c r="AS518" s="94">
        <f t="shared" ref="AS518:AS581" si="406">0.5*$L$5*$L$9*$L$7*($BL518^2)</f>
        <v>394.21515967030678</v>
      </c>
      <c r="AT518" s="94">
        <f t="shared" ref="AT518:AT581" si="407">0.5*$L$5*$L$9*$L$7*($BQ518^2)</f>
        <v>567.66982992524197</v>
      </c>
      <c r="AU518" s="94">
        <f t="shared" ref="AU518:AU581" si="408">0.5*$L$5*$L$9*$L$7*($BV518^2)</f>
        <v>745.31303625167368</v>
      </c>
      <c r="AV518" s="94">
        <f t="shared" ref="AV518:AV581" si="409">0.5*$L$5*$L$9*$L$7*($CA518^2)</f>
        <v>965.7898807801846</v>
      </c>
      <c r="AW518" s="81"/>
      <c r="AX518" s="95">
        <v>7950</v>
      </c>
      <c r="AY518" s="99">
        <f>'Max limit'!AX518*Input!PrimaryDrive_ratio*Input!Gear1_ratio*Input!FinalDrive_ratio</f>
        <v>701.61642411642413</v>
      </c>
      <c r="AZ518" s="99">
        <f t="shared" si="374"/>
        <v>11.693607068607069</v>
      </c>
      <c r="BA518" s="99">
        <f>AZ518*Input!$N$23</f>
        <v>27515.03404521829</v>
      </c>
      <c r="BB518" s="97">
        <f t="shared" ref="BB518:BB581" si="410">BA518/1000</f>
        <v>27.51503404521829</v>
      </c>
      <c r="BC518" s="95">
        <v>7950</v>
      </c>
      <c r="BD518" s="99">
        <f>'Max limit'!AX518*Input!PrimaryDrive_ratio*Input!Gear2_ratio*Input!FinalDrive_ratio</f>
        <v>923.01538461538451</v>
      </c>
      <c r="BE518" s="99">
        <f t="shared" si="375"/>
        <v>15.383589743589742</v>
      </c>
      <c r="BF518" s="99">
        <f>BE518*Input!$N$23</f>
        <v>36197.555899487168</v>
      </c>
      <c r="BG518" s="100">
        <f t="shared" si="376"/>
        <v>36.19755589948717</v>
      </c>
      <c r="BH518" s="95">
        <v>7950</v>
      </c>
      <c r="BI518" s="99">
        <f>'Max limit'!AX518*Input!PrimaryDrive_ratio*Input!Gear3_ratio*Input!FinalDrive_ratio</f>
        <v>1153.7692307692307</v>
      </c>
      <c r="BJ518" s="99">
        <f t="shared" si="377"/>
        <v>19.22948717948718</v>
      </c>
      <c r="BK518" s="99">
        <f>BJ518*Input!$N$23</f>
        <v>45246.944874358967</v>
      </c>
      <c r="BL518" s="100">
        <f t="shared" si="378"/>
        <v>45.246944874358967</v>
      </c>
      <c r="BM518" s="95">
        <v>7950</v>
      </c>
      <c r="BN518" s="99">
        <f>'Max limit'!AX518*Input!PrimaryDrive_ratio*Input!Gear4_ratio*Input!FinalDrive_ratio</f>
        <v>1384.523076923077</v>
      </c>
      <c r="BO518" s="99">
        <f t="shared" si="379"/>
        <v>23.075384615384618</v>
      </c>
      <c r="BP518" s="99">
        <f>BO518*Input!$N$23</f>
        <v>54296.333849230767</v>
      </c>
      <c r="BQ518" s="100">
        <f t="shared" si="380"/>
        <v>54.29633384923077</v>
      </c>
      <c r="BR518" s="95">
        <v>7950</v>
      </c>
      <c r="BS518" s="99">
        <f>'Max limit'!AX518*Input!PrimaryDrive_ratio*Input!Gear5_ratio*Input!FinalDrive_ratio</f>
        <v>1586.4326923076922</v>
      </c>
      <c r="BT518" s="99">
        <f t="shared" si="381"/>
        <v>26.44054487179487</v>
      </c>
      <c r="BU518" s="99">
        <f>BT518*Input!$N$23</f>
        <v>62214.549202243572</v>
      </c>
      <c r="BV518" s="100">
        <f t="shared" si="382"/>
        <v>62.214549202243575</v>
      </c>
      <c r="BW518" s="95">
        <v>7950</v>
      </c>
      <c r="BX518" s="99">
        <f>'Max limit'!AX518*Input!PrimaryDrive_ratio*Input!Gear6_ratio*Input!FinalDrive_ratio</f>
        <v>1805.8996655518395</v>
      </c>
      <c r="BY518" s="99">
        <f t="shared" si="383"/>
        <v>30.098327759197325</v>
      </c>
      <c r="BZ518" s="99">
        <f>BY518*Input!$N$23</f>
        <v>70821.305020735774</v>
      </c>
      <c r="CA518" s="100">
        <f t="shared" si="384"/>
        <v>70.821305020735778</v>
      </c>
      <c r="CC518" s="95">
        <v>7950</v>
      </c>
      <c r="CD518" s="94">
        <f t="shared" si="385"/>
        <v>27.5</v>
      </c>
      <c r="CE518" s="94">
        <f t="shared" si="386"/>
        <v>36</v>
      </c>
      <c r="CF518" s="94">
        <f t="shared" si="387"/>
        <v>45</v>
      </c>
      <c r="CG518" s="94">
        <f t="shared" si="388"/>
        <v>54.5</v>
      </c>
      <c r="CH518" s="94">
        <f t="shared" si="389"/>
        <v>62</v>
      </c>
      <c r="CI518" s="94">
        <f t="shared" si="390"/>
        <v>71</v>
      </c>
      <c r="CK518" s="95">
        <v>7950</v>
      </c>
      <c r="CL518" s="162">
        <f t="shared" si="391"/>
        <v>11.693607068607069</v>
      </c>
      <c r="CM518" s="162">
        <f t="shared" si="392"/>
        <v>15.383589743589742</v>
      </c>
      <c r="CN518" s="162">
        <f t="shared" si="393"/>
        <v>19.22948717948718</v>
      </c>
      <c r="CO518" s="162">
        <f t="shared" si="394"/>
        <v>23.075384615384618</v>
      </c>
      <c r="CP518" s="162">
        <f t="shared" si="395"/>
        <v>26.44054487179487</v>
      </c>
      <c r="CQ518" s="162">
        <f t="shared" si="396"/>
        <v>30.098327759197325</v>
      </c>
    </row>
    <row r="519" spans="1:95" ht="19.5" thickTop="1" thickBot="1">
      <c r="A519" s="70">
        <v>8000</v>
      </c>
      <c r="B519" s="70">
        <v>143.25200000000001</v>
      </c>
      <c r="C519" s="70">
        <v>125.76300000000001</v>
      </c>
      <c r="D519" s="70">
        <v>134.78700000000001</v>
      </c>
      <c r="E519" s="70">
        <v>6.7990000000000004</v>
      </c>
      <c r="G519" s="92">
        <v>2</v>
      </c>
      <c r="H519" s="93">
        <f t="shared" si="397"/>
        <v>21.111556064073227</v>
      </c>
      <c r="O519" s="95">
        <v>7960</v>
      </c>
      <c r="P519" s="94">
        <f t="shared" si="398"/>
        <v>12.746019016451264</v>
      </c>
      <c r="Q519" s="94">
        <f t="shared" si="399"/>
        <v>12.839244744415316</v>
      </c>
      <c r="R519" s="94">
        <f t="shared" si="400"/>
        <v>12.699479287459857</v>
      </c>
      <c r="S519" s="94">
        <f t="shared" si="401"/>
        <v>12.211695428240006</v>
      </c>
      <c r="T519" s="94">
        <f t="shared" si="402"/>
        <v>11.700151121934686</v>
      </c>
      <c r="U519" s="94">
        <f t="shared" si="403"/>
        <v>10.924927173776533</v>
      </c>
      <c r="V519" s="82"/>
      <c r="W519" s="95">
        <v>7960</v>
      </c>
      <c r="X519" s="161">
        <f t="shared" ref="X519:X582" si="411">(($H$14*$H$7)-(AQ519*$H$9))/(H$34*$H$9)</f>
        <v>8.8656072777189525</v>
      </c>
      <c r="Y519" s="161">
        <f t="shared" ref="Y519:Y582" si="412">(($H$14*$H$7)-(AR519*$H$9))/(I$34*$H$9)</f>
        <v>8.8214732981172634</v>
      </c>
      <c r="Z519" s="161">
        <f t="shared" ref="Z519:Z582" si="413">(($H$14*$H$7)-(AS519*$H$9))/(J$34*$H$9)</f>
        <v>8.5721322562627655</v>
      </c>
      <c r="AA519" s="161">
        <f t="shared" ref="AA519:AA582" si="414">(($H$14*$H$7)-(AT519*$H$9))/(K$34*$H$9)</f>
        <v>8.0464828279493634</v>
      </c>
      <c r="AB519" s="161">
        <f t="shared" ref="AB519:AB582" si="415">(($H$14*$H$7)-(AU519*$H$9))/(L$34*$H$9)</f>
        <v>7.4963717383080173</v>
      </c>
      <c r="AC519" s="161">
        <f t="shared" ref="AC519:AC582" si="416">(($H$14*$H$7)-(AV519*$H$9))/(M$34*$H$9)</f>
        <v>6.7211477901498649</v>
      </c>
      <c r="AD519" s="82"/>
      <c r="AE519" s="82"/>
      <c r="AF519" s="82"/>
      <c r="AG519" s="95">
        <v>7960</v>
      </c>
      <c r="AH519" s="161">
        <f t="shared" ref="AH519:AH582" si="417">-(($H$13*($H$5-$H$8))/$H$9)-(AQ519/$H$12)</f>
        <v>-11.479926809866157</v>
      </c>
      <c r="AI519" s="161">
        <f t="shared" ref="AI519:AI582" si="418">-(($H$13*($H$5-$H$8))/$H$9)-(AR519/$H$12)</f>
        <v>-11.884422497924824</v>
      </c>
      <c r="AJ519" s="161">
        <f t="shared" ref="AJ519:AJ582" si="419">-(($H$13*($H$5-$H$8))/$H$9)-(AS519/$H$12)</f>
        <v>-12.42334184290829</v>
      </c>
      <c r="AK519" s="161">
        <f t="shared" ref="AK519:AK582" si="420">-(($H$13*($H$5-$H$8))/$H$9)-(AT519/$H$12)</f>
        <v>-13.082021042332524</v>
      </c>
      <c r="AL519" s="161">
        <f t="shared" ref="AL519:AL582" si="421">-(($H$13*($H$5-$H$8))/$H$9)-(AU519/$H$12)</f>
        <v>-13.756605847424673</v>
      </c>
      <c r="AM519" s="161">
        <f t="shared" ref="AM519:AM582" si="422">-(($H$13*($H$5-$H$8))/$H$9)-(AV519/$H$12)</f>
        <v>-14.593847711435478</v>
      </c>
      <c r="AN519" s="81"/>
      <c r="AO519" s="81"/>
      <c r="AP519" s="95">
        <v>7960</v>
      </c>
      <c r="AQ519" s="94">
        <f t="shared" si="404"/>
        <v>146.14595093141799</v>
      </c>
      <c r="AR519" s="94">
        <f t="shared" si="405"/>
        <v>252.93281257890615</v>
      </c>
      <c r="AS519" s="94">
        <f t="shared" si="406"/>
        <v>395.20751965454065</v>
      </c>
      <c r="AT519" s="94">
        <f t="shared" si="407"/>
        <v>569.09882830253866</v>
      </c>
      <c r="AU519" s="94">
        <f t="shared" si="408"/>
        <v>747.18921684686597</v>
      </c>
      <c r="AV519" s="94">
        <f t="shared" si="409"/>
        <v>968.22106894571846</v>
      </c>
      <c r="AW519" s="81"/>
      <c r="AX519" s="95">
        <v>7960</v>
      </c>
      <c r="AY519" s="99">
        <f>'Max limit'!AX519*Input!PrimaryDrive_ratio*Input!Gear1_ratio*Input!FinalDrive_ratio</f>
        <v>702.49896049896051</v>
      </c>
      <c r="AZ519" s="99">
        <f t="shared" ref="AZ519:AZ582" si="423">AY519 / 60</f>
        <v>11.708316008316009</v>
      </c>
      <c r="BA519" s="99">
        <f>AZ519*Input!$N$23</f>
        <v>27549.644150935546</v>
      </c>
      <c r="BB519" s="97">
        <f t="shared" si="410"/>
        <v>27.549644150935546</v>
      </c>
      <c r="BC519" s="95">
        <v>7960</v>
      </c>
      <c r="BD519" s="99">
        <f>'Max limit'!AX519*Input!PrimaryDrive_ratio*Input!Gear2_ratio*Input!FinalDrive_ratio</f>
        <v>924.17641025641024</v>
      </c>
      <c r="BE519" s="99">
        <f t="shared" ref="BE519:BE582" si="424">BD519/60</f>
        <v>15.402940170940171</v>
      </c>
      <c r="BF519" s="99">
        <f>BE519*Input!$N$23</f>
        <v>36243.087416341878</v>
      </c>
      <c r="BG519" s="100">
        <f t="shared" ref="BG519:BG582" si="425">BF519/1000</f>
        <v>36.243087416341879</v>
      </c>
      <c r="BH519" s="95">
        <v>7960</v>
      </c>
      <c r="BI519" s="99">
        <f>'Max limit'!AX519*Input!PrimaryDrive_ratio*Input!Gear3_ratio*Input!FinalDrive_ratio</f>
        <v>1155.2205128205128</v>
      </c>
      <c r="BJ519" s="99">
        <f t="shared" ref="BJ519:BJ582" si="426">BI519/60</f>
        <v>19.253675213675212</v>
      </c>
      <c r="BK519" s="99">
        <f>BJ519*Input!$N$23</f>
        <v>45303.85927042734</v>
      </c>
      <c r="BL519" s="100">
        <f t="shared" ref="BL519:BL582" si="427">BK519/1000</f>
        <v>45.303859270427338</v>
      </c>
      <c r="BM519" s="95">
        <v>7960</v>
      </c>
      <c r="BN519" s="99">
        <f>'Max limit'!AX519*Input!PrimaryDrive_ratio*Input!Gear4_ratio*Input!FinalDrive_ratio</f>
        <v>1386.2646153846154</v>
      </c>
      <c r="BO519" s="99">
        <f t="shared" ref="BO519:BO582" si="428">BN519/60</f>
        <v>23.104410256410254</v>
      </c>
      <c r="BP519" s="99">
        <f>BO519*Input!$N$23</f>
        <v>54364.631124512809</v>
      </c>
      <c r="BQ519" s="100">
        <f t="shared" ref="BQ519:BQ582" si="429">BP519/1000</f>
        <v>54.364631124512812</v>
      </c>
      <c r="BR519" s="95">
        <v>7960</v>
      </c>
      <c r="BS519" s="99">
        <f>'Max limit'!AX519*Input!PrimaryDrive_ratio*Input!Gear5_ratio*Input!FinalDrive_ratio</f>
        <v>1588.428205128205</v>
      </c>
      <c r="BT519" s="99">
        <f t="shared" ref="BT519:BT582" si="430">BS519/60</f>
        <v>26.473803418803417</v>
      </c>
      <c r="BU519" s="99">
        <f>BT519*Input!$N$23</f>
        <v>62292.806496837591</v>
      </c>
      <c r="BV519" s="100">
        <f t="shared" ref="BV519:BV582" si="431">BU519/1000</f>
        <v>62.292806496837592</v>
      </c>
      <c r="BW519" s="95">
        <v>7960</v>
      </c>
      <c r="BX519" s="99">
        <f>'Max limit'!AX519*Input!PrimaryDrive_ratio*Input!Gear6_ratio*Input!FinalDrive_ratio</f>
        <v>1808.1712374581941</v>
      </c>
      <c r="BY519" s="99">
        <f t="shared" ref="BY519:BY582" si="432">BX519/60</f>
        <v>30.136187290969904</v>
      </c>
      <c r="BZ519" s="99">
        <f>BY519*Input!$N$23</f>
        <v>70910.388423277589</v>
      </c>
      <c r="CA519" s="100">
        <f t="shared" ref="CA519:CA582" si="433">BZ519/1000</f>
        <v>70.910388423277595</v>
      </c>
      <c r="CC519" s="95">
        <v>7960</v>
      </c>
      <c r="CD519" s="94">
        <f t="shared" ref="CD519:CD582" si="434">MROUND($BB519,0.5)</f>
        <v>27.5</v>
      </c>
      <c r="CE519" s="94">
        <f t="shared" ref="CE519:CE582" si="435">MROUND($BG519,0.5)</f>
        <v>36</v>
      </c>
      <c r="CF519" s="94">
        <f t="shared" ref="CF519:CF582" si="436">MROUND($BL519,0.5)</f>
        <v>45.5</v>
      </c>
      <c r="CG519" s="94">
        <f t="shared" ref="CG519:CG582" si="437">MROUND($BQ519,0.5)</f>
        <v>54.5</v>
      </c>
      <c r="CH519" s="94">
        <f t="shared" ref="CH519:CH582" si="438">MROUND($BV519,0.5)</f>
        <v>62.5</v>
      </c>
      <c r="CI519" s="94">
        <f t="shared" ref="CI519:CI582" si="439">MROUND($CA519,0.5)</f>
        <v>71</v>
      </c>
      <c r="CK519" s="95">
        <v>7960</v>
      </c>
      <c r="CL519" s="162">
        <f t="shared" ref="CL519:CL582" si="440">$AY519/60</f>
        <v>11.708316008316009</v>
      </c>
      <c r="CM519" s="162">
        <f t="shared" ref="CM519:CM582" si="441">$BD519/60</f>
        <v>15.402940170940171</v>
      </c>
      <c r="CN519" s="162">
        <f t="shared" ref="CN519:CN582" si="442">$BI519/60</f>
        <v>19.253675213675212</v>
      </c>
      <c r="CO519" s="162">
        <f t="shared" ref="CO519:CO582" si="443">$BN519/60</f>
        <v>23.104410256410254</v>
      </c>
      <c r="CP519" s="162">
        <f t="shared" ref="CP519:CP582" si="444">$BS519/60</f>
        <v>26.473803418803417</v>
      </c>
      <c r="CQ519" s="162">
        <f t="shared" ref="CQ519:CQ582" si="445">$BX519/60</f>
        <v>30.136187290969904</v>
      </c>
    </row>
    <row r="520" spans="1:95" ht="19.5" thickTop="1" thickBot="1">
      <c r="A520" s="70">
        <v>8010</v>
      </c>
      <c r="B520" s="70">
        <v>143.636</v>
      </c>
      <c r="C520" s="70">
        <v>125.94199999999999</v>
      </c>
      <c r="D520" s="70">
        <v>135.154</v>
      </c>
      <c r="E520" s="70">
        <v>6.8109999999999999</v>
      </c>
      <c r="G520" s="92">
        <v>2</v>
      </c>
      <c r="H520" s="93">
        <f t="shared" si="397"/>
        <v>21.15675057208238</v>
      </c>
      <c r="O520" s="95">
        <v>7970</v>
      </c>
      <c r="P520" s="94">
        <f t="shared" si="398"/>
        <v>12.744829455665334</v>
      </c>
      <c r="Q520" s="94">
        <f t="shared" si="399"/>
        <v>12.837113111374361</v>
      </c>
      <c r="R520" s="94">
        <f t="shared" si="400"/>
        <v>12.696057774198096</v>
      </c>
      <c r="S520" s="94">
        <f t="shared" si="401"/>
        <v>12.206723247499976</v>
      </c>
      <c r="T520" s="94">
        <f t="shared" si="402"/>
        <v>11.693562530859156</v>
      </c>
      <c r="U520" s="94">
        <f t="shared" si="403"/>
        <v>10.916389560344538</v>
      </c>
      <c r="V520" s="82"/>
      <c r="W520" s="95">
        <v>7970</v>
      </c>
      <c r="X520" s="161">
        <f t="shared" si="411"/>
        <v>8.8644177169330245</v>
      </c>
      <c r="Y520" s="161">
        <f t="shared" si="412"/>
        <v>8.8193416650763066</v>
      </c>
      <c r="Z520" s="161">
        <f t="shared" si="413"/>
        <v>8.5687107430010023</v>
      </c>
      <c r="AA520" s="161">
        <f t="shared" si="414"/>
        <v>8.0415106472093338</v>
      </c>
      <c r="AB520" s="161">
        <f t="shared" si="415"/>
        <v>7.4897831472324867</v>
      </c>
      <c r="AC520" s="161">
        <f t="shared" si="416"/>
        <v>6.7126101767178694</v>
      </c>
      <c r="AD520" s="82"/>
      <c r="AE520" s="82"/>
      <c r="AF520" s="82"/>
      <c r="AG520" s="95">
        <v>7970</v>
      </c>
      <c r="AH520" s="161">
        <f t="shared" si="417"/>
        <v>-11.481318595985693</v>
      </c>
      <c r="AI520" s="161">
        <f t="shared" si="418"/>
        <v>-11.886831243261106</v>
      </c>
      <c r="AJ520" s="161">
        <f t="shared" si="419"/>
        <v>-12.427105507496229</v>
      </c>
      <c r="AK520" s="161">
        <f t="shared" si="420"/>
        <v>-13.087440719339156</v>
      </c>
      <c r="AL520" s="161">
        <f t="shared" si="421"/>
        <v>-13.763721525786245</v>
      </c>
      <c r="AM520" s="161">
        <f t="shared" si="422"/>
        <v>-14.603068333942032</v>
      </c>
      <c r="AN520" s="81"/>
      <c r="AO520" s="81"/>
      <c r="AP520" s="95">
        <v>7970</v>
      </c>
      <c r="AQ520" s="94">
        <f t="shared" si="404"/>
        <v>146.51338246697543</v>
      </c>
      <c r="AR520" s="94">
        <f t="shared" si="405"/>
        <v>253.56872134768429</v>
      </c>
      <c r="AS520" s="94">
        <f t="shared" si="406"/>
        <v>396.20112710575671</v>
      </c>
      <c r="AT520" s="94">
        <f t="shared" si="407"/>
        <v>570.52962303228981</v>
      </c>
      <c r="AU520" s="94">
        <f t="shared" si="408"/>
        <v>749.06775593432121</v>
      </c>
      <c r="AV520" s="94">
        <f t="shared" si="409"/>
        <v>970.65531328744896</v>
      </c>
      <c r="AW520" s="81"/>
      <c r="AX520" s="95">
        <v>7970</v>
      </c>
      <c r="AY520" s="99">
        <f>'Max limit'!AX520*Input!PrimaryDrive_ratio*Input!Gear1_ratio*Input!FinalDrive_ratio</f>
        <v>703.3814968814969</v>
      </c>
      <c r="AZ520" s="99">
        <f t="shared" si="423"/>
        <v>11.723024948024948</v>
      </c>
      <c r="BA520" s="99">
        <f>AZ520*Input!$N$23</f>
        <v>27584.254256652803</v>
      </c>
      <c r="BB520" s="97">
        <f t="shared" si="410"/>
        <v>27.584254256652802</v>
      </c>
      <c r="BC520" s="95">
        <v>7970</v>
      </c>
      <c r="BD520" s="99">
        <f>'Max limit'!AX520*Input!PrimaryDrive_ratio*Input!Gear2_ratio*Input!FinalDrive_ratio</f>
        <v>925.33743589743574</v>
      </c>
      <c r="BE520" s="99">
        <f t="shared" si="424"/>
        <v>15.422290598290596</v>
      </c>
      <c r="BF520" s="99">
        <f>BE520*Input!$N$23</f>
        <v>36288.618933196572</v>
      </c>
      <c r="BG520" s="100">
        <f t="shared" si="425"/>
        <v>36.288618933196574</v>
      </c>
      <c r="BH520" s="95">
        <v>7970</v>
      </c>
      <c r="BI520" s="99">
        <f>'Max limit'!AX520*Input!PrimaryDrive_ratio*Input!Gear3_ratio*Input!FinalDrive_ratio</f>
        <v>1156.6717948717949</v>
      </c>
      <c r="BJ520" s="99">
        <f t="shared" si="426"/>
        <v>19.277863247863248</v>
      </c>
      <c r="BK520" s="99">
        <f>BJ520*Input!$N$23</f>
        <v>45360.773666495719</v>
      </c>
      <c r="BL520" s="100">
        <f t="shared" si="427"/>
        <v>45.360773666495717</v>
      </c>
      <c r="BM520" s="95">
        <v>7970</v>
      </c>
      <c r="BN520" s="99">
        <f>'Max limit'!AX520*Input!PrimaryDrive_ratio*Input!Gear4_ratio*Input!FinalDrive_ratio</f>
        <v>1388.0061538461539</v>
      </c>
      <c r="BO520" s="99">
        <f t="shared" si="428"/>
        <v>23.133435897435898</v>
      </c>
      <c r="BP520" s="99">
        <f>BO520*Input!$N$23</f>
        <v>54432.928399794866</v>
      </c>
      <c r="BQ520" s="100">
        <f t="shared" si="429"/>
        <v>54.432928399794868</v>
      </c>
      <c r="BR520" s="95">
        <v>7970</v>
      </c>
      <c r="BS520" s="99">
        <f>'Max limit'!AX520*Input!PrimaryDrive_ratio*Input!Gear5_ratio*Input!FinalDrive_ratio</f>
        <v>1590.4237179487179</v>
      </c>
      <c r="BT520" s="99">
        <f t="shared" si="430"/>
        <v>26.507061965811964</v>
      </c>
      <c r="BU520" s="99">
        <f>BT520*Input!$N$23</f>
        <v>62371.06379143161</v>
      </c>
      <c r="BV520" s="100">
        <f t="shared" si="431"/>
        <v>62.37106379143161</v>
      </c>
      <c r="BW520" s="95">
        <v>7970</v>
      </c>
      <c r="BX520" s="99">
        <f>'Max limit'!AX520*Input!PrimaryDrive_ratio*Input!Gear6_ratio*Input!FinalDrive_ratio</f>
        <v>1810.4428093645483</v>
      </c>
      <c r="BY520" s="99">
        <f t="shared" si="432"/>
        <v>30.174046822742472</v>
      </c>
      <c r="BZ520" s="99">
        <f>BY520*Input!$N$23</f>
        <v>70999.471825819375</v>
      </c>
      <c r="CA520" s="100">
        <f t="shared" si="433"/>
        <v>70.99947182581937</v>
      </c>
      <c r="CC520" s="95">
        <v>7970</v>
      </c>
      <c r="CD520" s="94">
        <f t="shared" si="434"/>
        <v>27.5</v>
      </c>
      <c r="CE520" s="94">
        <f t="shared" si="435"/>
        <v>36.5</v>
      </c>
      <c r="CF520" s="94">
        <f t="shared" si="436"/>
        <v>45.5</v>
      </c>
      <c r="CG520" s="94">
        <f t="shared" si="437"/>
        <v>54.5</v>
      </c>
      <c r="CH520" s="94">
        <f t="shared" si="438"/>
        <v>62.5</v>
      </c>
      <c r="CI520" s="94">
        <f t="shared" si="439"/>
        <v>71</v>
      </c>
      <c r="CK520" s="95">
        <v>7970</v>
      </c>
      <c r="CL520" s="162">
        <f t="shared" si="440"/>
        <v>11.723024948024948</v>
      </c>
      <c r="CM520" s="162">
        <f t="shared" si="441"/>
        <v>15.422290598290596</v>
      </c>
      <c r="CN520" s="162">
        <f t="shared" si="442"/>
        <v>19.277863247863248</v>
      </c>
      <c r="CO520" s="162">
        <f t="shared" si="443"/>
        <v>23.133435897435898</v>
      </c>
      <c r="CP520" s="162">
        <f t="shared" si="444"/>
        <v>26.507061965811964</v>
      </c>
      <c r="CQ520" s="162">
        <f t="shared" si="445"/>
        <v>30.174046822742472</v>
      </c>
    </row>
    <row r="521" spans="1:95" ht="19.5" thickTop="1" thickBot="1">
      <c r="A521" s="70">
        <v>8020</v>
      </c>
      <c r="B521" s="70">
        <v>144.01900000000001</v>
      </c>
      <c r="C521" s="70">
        <v>126.12</v>
      </c>
      <c r="D521" s="70">
        <v>135.51900000000001</v>
      </c>
      <c r="E521" s="70">
        <v>6.8239999999999998</v>
      </c>
      <c r="G521" s="92">
        <v>2</v>
      </c>
      <c r="H521" s="93">
        <f t="shared" si="397"/>
        <v>21.201945080091534</v>
      </c>
      <c r="O521" s="95">
        <v>7980</v>
      </c>
      <c r="P521" s="94">
        <f t="shared" si="398"/>
        <v>12.743638401394428</v>
      </c>
      <c r="Q521" s="94">
        <f t="shared" si="399"/>
        <v>12.834978802083508</v>
      </c>
      <c r="R521" s="94">
        <f t="shared" si="400"/>
        <v>12.692631965251131</v>
      </c>
      <c r="S521" s="94">
        <f t="shared" si="401"/>
        <v>12.201744824222923</v>
      </c>
      <c r="T521" s="94">
        <f t="shared" si="402"/>
        <v>11.686965667855095</v>
      </c>
      <c r="U521" s="94">
        <f t="shared" si="403"/>
        <v>10.907841228000509</v>
      </c>
      <c r="V521" s="82"/>
      <c r="W521" s="95">
        <v>7980</v>
      </c>
      <c r="X521" s="161">
        <f t="shared" si="411"/>
        <v>8.8632266626621163</v>
      </c>
      <c r="Y521" s="161">
        <f t="shared" si="412"/>
        <v>8.817207355785456</v>
      </c>
      <c r="Z521" s="161">
        <f t="shared" si="413"/>
        <v>8.5652849340540396</v>
      </c>
      <c r="AA521" s="161">
        <f t="shared" si="414"/>
        <v>8.0365322239322783</v>
      </c>
      <c r="AB521" s="161">
        <f t="shared" si="415"/>
        <v>7.4831862842284247</v>
      </c>
      <c r="AC521" s="161">
        <f t="shared" si="416"/>
        <v>6.7040618443738387</v>
      </c>
      <c r="AD521" s="82"/>
      <c r="AE521" s="82"/>
      <c r="AF521" s="82"/>
      <c r="AG521" s="95">
        <v>7980</v>
      </c>
      <c r="AH521" s="161">
        <f t="shared" si="417"/>
        <v>-11.482712129482655</v>
      </c>
      <c r="AI521" s="161">
        <f t="shared" si="418"/>
        <v>-11.889243012759767</v>
      </c>
      <c r="AJ521" s="161">
        <f t="shared" si="419"/>
        <v>-12.430873897337888</v>
      </c>
      <c r="AK521" s="161">
        <f t="shared" si="420"/>
        <v>-13.092867200711146</v>
      </c>
      <c r="AL521" s="161">
        <f t="shared" si="421"/>
        <v>-13.770846137830631</v>
      </c>
      <c r="AM521" s="161">
        <f t="shared" si="422"/>
        <v>-14.612300532873585</v>
      </c>
      <c r="AN521" s="81"/>
      <c r="AO521" s="81"/>
      <c r="AP521" s="95">
        <v>7980</v>
      </c>
      <c r="AQ521" s="94">
        <f t="shared" si="404"/>
        <v>146.88127531017321</v>
      </c>
      <c r="AR521" s="94">
        <f t="shared" si="405"/>
        <v>254.20542849533106</v>
      </c>
      <c r="AS521" s="94">
        <f t="shared" si="406"/>
        <v>397.19598202395463</v>
      </c>
      <c r="AT521" s="94">
        <f t="shared" si="407"/>
        <v>571.96221411449483</v>
      </c>
      <c r="AU521" s="94">
        <f t="shared" si="408"/>
        <v>750.94865351403928</v>
      </c>
      <c r="AV521" s="94">
        <f t="shared" si="409"/>
        <v>973.09261380537873</v>
      </c>
      <c r="AW521" s="81"/>
      <c r="AX521" s="95">
        <v>7980</v>
      </c>
      <c r="AY521" s="99">
        <f>'Max limit'!AX521*Input!PrimaryDrive_ratio*Input!Gear1_ratio*Input!FinalDrive_ratio</f>
        <v>704.26403326403329</v>
      </c>
      <c r="AZ521" s="99">
        <f t="shared" si="423"/>
        <v>11.737733887733889</v>
      </c>
      <c r="BA521" s="99">
        <f>AZ521*Input!$N$23</f>
        <v>27618.864362370059</v>
      </c>
      <c r="BB521" s="97">
        <f t="shared" si="410"/>
        <v>27.618864362370058</v>
      </c>
      <c r="BC521" s="95">
        <v>7980</v>
      </c>
      <c r="BD521" s="99">
        <f>'Max limit'!AX521*Input!PrimaryDrive_ratio*Input!Gear2_ratio*Input!FinalDrive_ratio</f>
        <v>926.49846153846147</v>
      </c>
      <c r="BE521" s="99">
        <f t="shared" si="424"/>
        <v>15.441641025641024</v>
      </c>
      <c r="BF521" s="99">
        <f>BE521*Input!$N$23</f>
        <v>36334.150450051275</v>
      </c>
      <c r="BG521" s="100">
        <f t="shared" si="425"/>
        <v>36.334150450051276</v>
      </c>
      <c r="BH521" s="95">
        <v>7980</v>
      </c>
      <c r="BI521" s="99">
        <f>'Max limit'!AX521*Input!PrimaryDrive_ratio*Input!Gear3_ratio*Input!FinalDrive_ratio</f>
        <v>1158.1230769230767</v>
      </c>
      <c r="BJ521" s="99">
        <f t="shared" si="426"/>
        <v>19.302051282051277</v>
      </c>
      <c r="BK521" s="99">
        <f>BJ521*Input!$N$23</f>
        <v>45417.688062564084</v>
      </c>
      <c r="BL521" s="100">
        <f t="shared" si="427"/>
        <v>45.417688062564082</v>
      </c>
      <c r="BM521" s="95">
        <v>7980</v>
      </c>
      <c r="BN521" s="99">
        <f>'Max limit'!AX521*Input!PrimaryDrive_ratio*Input!Gear4_ratio*Input!FinalDrive_ratio</f>
        <v>1389.7476923076922</v>
      </c>
      <c r="BO521" s="99">
        <f t="shared" si="428"/>
        <v>23.162461538461535</v>
      </c>
      <c r="BP521" s="99">
        <f>BO521*Input!$N$23</f>
        <v>54501.225675076908</v>
      </c>
      <c r="BQ521" s="100">
        <f t="shared" si="429"/>
        <v>54.50122567507691</v>
      </c>
      <c r="BR521" s="95">
        <v>7980</v>
      </c>
      <c r="BS521" s="99">
        <f>'Max limit'!AX521*Input!PrimaryDrive_ratio*Input!Gear5_ratio*Input!FinalDrive_ratio</f>
        <v>1592.4192307692306</v>
      </c>
      <c r="BT521" s="99">
        <f t="shared" si="430"/>
        <v>26.540320512820511</v>
      </c>
      <c r="BU521" s="99">
        <f>BT521*Input!$N$23</f>
        <v>62449.321086025622</v>
      </c>
      <c r="BV521" s="100">
        <f t="shared" si="431"/>
        <v>62.44932108602562</v>
      </c>
      <c r="BW521" s="95">
        <v>7980</v>
      </c>
      <c r="BX521" s="99">
        <f>'Max limit'!AX521*Input!PrimaryDrive_ratio*Input!Gear6_ratio*Input!FinalDrive_ratio</f>
        <v>1812.7143812709028</v>
      </c>
      <c r="BY521" s="99">
        <f t="shared" si="432"/>
        <v>30.211906354515047</v>
      </c>
      <c r="BZ521" s="99">
        <f>BY521*Input!$N$23</f>
        <v>71088.555228361191</v>
      </c>
      <c r="CA521" s="100">
        <f t="shared" si="433"/>
        <v>71.088555228361187</v>
      </c>
      <c r="CC521" s="95">
        <v>7980</v>
      </c>
      <c r="CD521" s="94">
        <f t="shared" si="434"/>
        <v>27.5</v>
      </c>
      <c r="CE521" s="94">
        <f t="shared" si="435"/>
        <v>36.5</v>
      </c>
      <c r="CF521" s="94">
        <f t="shared" si="436"/>
        <v>45.5</v>
      </c>
      <c r="CG521" s="94">
        <f t="shared" si="437"/>
        <v>54.5</v>
      </c>
      <c r="CH521" s="94">
        <f t="shared" si="438"/>
        <v>62.5</v>
      </c>
      <c r="CI521" s="94">
        <f t="shared" si="439"/>
        <v>71</v>
      </c>
      <c r="CK521" s="95">
        <v>7980</v>
      </c>
      <c r="CL521" s="162">
        <f t="shared" si="440"/>
        <v>11.737733887733889</v>
      </c>
      <c r="CM521" s="162">
        <f t="shared" si="441"/>
        <v>15.441641025641024</v>
      </c>
      <c r="CN521" s="162">
        <f t="shared" si="442"/>
        <v>19.302051282051277</v>
      </c>
      <c r="CO521" s="162">
        <f t="shared" si="443"/>
        <v>23.162461538461535</v>
      </c>
      <c r="CP521" s="162">
        <f t="shared" si="444"/>
        <v>26.540320512820511</v>
      </c>
      <c r="CQ521" s="162">
        <f t="shared" si="445"/>
        <v>30.211906354515047</v>
      </c>
    </row>
    <row r="522" spans="1:95" ht="19.5" thickTop="1" thickBot="1">
      <c r="A522" s="70">
        <v>8030</v>
      </c>
      <c r="B522" s="70">
        <v>144.398</v>
      </c>
      <c r="C522" s="70">
        <v>126.294</v>
      </c>
      <c r="D522" s="70">
        <v>135.88</v>
      </c>
      <c r="E522" s="70">
        <v>6.8380000000000001</v>
      </c>
      <c r="G522" s="92">
        <v>2</v>
      </c>
      <c r="H522" s="93">
        <f t="shared" si="397"/>
        <v>21.247139588100687</v>
      </c>
      <c r="O522" s="95">
        <v>7990</v>
      </c>
      <c r="P522" s="94">
        <f t="shared" si="398"/>
        <v>12.742445853638539</v>
      </c>
      <c r="Q522" s="94">
        <f t="shared" si="399"/>
        <v>12.832841816542764</v>
      </c>
      <c r="R522" s="94">
        <f t="shared" si="400"/>
        <v>12.689201860618967</v>
      </c>
      <c r="S522" s="94">
        <f t="shared" si="401"/>
        <v>12.196760158408843</v>
      </c>
      <c r="T522" s="94">
        <f t="shared" si="402"/>
        <v>11.680360532922499</v>
      </c>
      <c r="U522" s="94">
        <f t="shared" si="403"/>
        <v>10.899282176744451</v>
      </c>
      <c r="V522" s="82"/>
      <c r="W522" s="95">
        <v>7990</v>
      </c>
      <c r="X522" s="161">
        <f t="shared" si="411"/>
        <v>8.8620341149062316</v>
      </c>
      <c r="Y522" s="161">
        <f t="shared" si="412"/>
        <v>8.81507037024471</v>
      </c>
      <c r="Z522" s="161">
        <f t="shared" si="413"/>
        <v>8.5618548294218755</v>
      </c>
      <c r="AA522" s="161">
        <f t="shared" si="414"/>
        <v>8.0315475581182003</v>
      </c>
      <c r="AB522" s="161">
        <f t="shared" si="415"/>
        <v>7.4765811492958303</v>
      </c>
      <c r="AC522" s="161">
        <f t="shared" si="416"/>
        <v>6.6955027931177815</v>
      </c>
      <c r="AD522" s="82"/>
      <c r="AE522" s="82"/>
      <c r="AF522" s="82"/>
      <c r="AG522" s="95">
        <v>7990</v>
      </c>
      <c r="AH522" s="161">
        <f t="shared" si="417"/>
        <v>-11.484107410357041</v>
      </c>
      <c r="AI522" s="161">
        <f t="shared" si="418"/>
        <v>-11.89165780642081</v>
      </c>
      <c r="AJ522" s="161">
        <f t="shared" si="419"/>
        <v>-12.434647012433267</v>
      </c>
      <c r="AK522" s="161">
        <f t="shared" si="420"/>
        <v>-13.09830048644849</v>
      </c>
      <c r="AL522" s="161">
        <f t="shared" si="421"/>
        <v>-13.777979683557835</v>
      </c>
      <c r="AM522" s="161">
        <f t="shared" si="422"/>
        <v>-14.621544308230126</v>
      </c>
      <c r="AN522" s="81"/>
      <c r="AO522" s="81"/>
      <c r="AP522" s="95">
        <v>7990</v>
      </c>
      <c r="AQ522" s="94">
        <f t="shared" si="404"/>
        <v>147.24962946101132</v>
      </c>
      <c r="AR522" s="94">
        <f t="shared" si="405"/>
        <v>254.84293402184628</v>
      </c>
      <c r="AS522" s="94">
        <f t="shared" si="406"/>
        <v>398.19208440913474</v>
      </c>
      <c r="AT522" s="94">
        <f t="shared" si="407"/>
        <v>573.39660154915418</v>
      </c>
      <c r="AU522" s="94">
        <f t="shared" si="408"/>
        <v>752.83190958602074</v>
      </c>
      <c r="AV522" s="94">
        <f t="shared" si="409"/>
        <v>975.53297049950584</v>
      </c>
      <c r="AW522" s="81"/>
      <c r="AX522" s="95">
        <v>7990</v>
      </c>
      <c r="AY522" s="99">
        <f>'Max limit'!AX522*Input!PrimaryDrive_ratio*Input!Gear1_ratio*Input!FinalDrive_ratio</f>
        <v>705.14656964656956</v>
      </c>
      <c r="AZ522" s="99">
        <f t="shared" si="423"/>
        <v>11.752442827442826</v>
      </c>
      <c r="BA522" s="99">
        <f>AZ522*Input!$N$23</f>
        <v>27653.474468087308</v>
      </c>
      <c r="BB522" s="97">
        <f t="shared" si="410"/>
        <v>27.653474468087307</v>
      </c>
      <c r="BC522" s="95">
        <v>7990</v>
      </c>
      <c r="BD522" s="99">
        <f>'Max limit'!AX522*Input!PrimaryDrive_ratio*Input!Gear2_ratio*Input!FinalDrive_ratio</f>
        <v>927.65948717948697</v>
      </c>
      <c r="BE522" s="99">
        <f t="shared" si="424"/>
        <v>15.460991452991449</v>
      </c>
      <c r="BF522" s="99">
        <f>BE522*Input!$N$23</f>
        <v>36379.68196690597</v>
      </c>
      <c r="BG522" s="100">
        <f t="shared" si="425"/>
        <v>36.37968196690597</v>
      </c>
      <c r="BH522" s="95">
        <v>7990</v>
      </c>
      <c r="BI522" s="99">
        <f>'Max limit'!AX522*Input!PrimaryDrive_ratio*Input!Gear3_ratio*Input!FinalDrive_ratio</f>
        <v>1159.5743589743588</v>
      </c>
      <c r="BJ522" s="99">
        <f t="shared" si="426"/>
        <v>19.326239316239313</v>
      </c>
      <c r="BK522" s="99">
        <f>BJ522*Input!$N$23</f>
        <v>45474.602458632464</v>
      </c>
      <c r="BL522" s="100">
        <f t="shared" si="427"/>
        <v>45.474602458632461</v>
      </c>
      <c r="BM522" s="95">
        <v>7990</v>
      </c>
      <c r="BN522" s="99">
        <f>'Max limit'!AX522*Input!PrimaryDrive_ratio*Input!Gear4_ratio*Input!FinalDrive_ratio</f>
        <v>1391.4892307692305</v>
      </c>
      <c r="BO522" s="99">
        <f t="shared" si="428"/>
        <v>23.191487179487176</v>
      </c>
      <c r="BP522" s="99">
        <f>BO522*Input!$N$23</f>
        <v>54569.522950358958</v>
      </c>
      <c r="BQ522" s="100">
        <f t="shared" si="429"/>
        <v>54.569522950358959</v>
      </c>
      <c r="BR522" s="95">
        <v>7990</v>
      </c>
      <c r="BS522" s="99">
        <f>'Max limit'!AX522*Input!PrimaryDrive_ratio*Input!Gear5_ratio*Input!FinalDrive_ratio</f>
        <v>1594.4147435897435</v>
      </c>
      <c r="BT522" s="99">
        <f t="shared" si="430"/>
        <v>26.573579059829058</v>
      </c>
      <c r="BU522" s="99">
        <f>BT522*Input!$N$23</f>
        <v>62527.578380619641</v>
      </c>
      <c r="BV522" s="100">
        <f t="shared" si="431"/>
        <v>62.527578380619644</v>
      </c>
      <c r="BW522" s="95">
        <v>7990</v>
      </c>
      <c r="BX522" s="99">
        <f>'Max limit'!AX522*Input!PrimaryDrive_ratio*Input!Gear6_ratio*Input!FinalDrive_ratio</f>
        <v>1814.9859531772572</v>
      </c>
      <c r="BY522" s="99">
        <f t="shared" si="432"/>
        <v>30.249765886287619</v>
      </c>
      <c r="BZ522" s="99">
        <f>BY522*Input!$N$23</f>
        <v>71177.638630902977</v>
      </c>
      <c r="CA522" s="100">
        <f t="shared" si="433"/>
        <v>71.177638630902976</v>
      </c>
      <c r="CC522" s="95">
        <v>7990</v>
      </c>
      <c r="CD522" s="94">
        <f t="shared" si="434"/>
        <v>27.5</v>
      </c>
      <c r="CE522" s="94">
        <f t="shared" si="435"/>
        <v>36.5</v>
      </c>
      <c r="CF522" s="94">
        <f t="shared" si="436"/>
        <v>45.5</v>
      </c>
      <c r="CG522" s="94">
        <f t="shared" si="437"/>
        <v>54.5</v>
      </c>
      <c r="CH522" s="94">
        <f t="shared" si="438"/>
        <v>62.5</v>
      </c>
      <c r="CI522" s="94">
        <f t="shared" si="439"/>
        <v>71</v>
      </c>
      <c r="CK522" s="95">
        <v>7990</v>
      </c>
      <c r="CL522" s="162">
        <f t="shared" si="440"/>
        <v>11.752442827442826</v>
      </c>
      <c r="CM522" s="162">
        <f t="shared" si="441"/>
        <v>15.460991452991449</v>
      </c>
      <c r="CN522" s="162">
        <f t="shared" si="442"/>
        <v>19.326239316239313</v>
      </c>
      <c r="CO522" s="162">
        <f t="shared" si="443"/>
        <v>23.191487179487176</v>
      </c>
      <c r="CP522" s="162">
        <f t="shared" si="444"/>
        <v>26.573579059829058</v>
      </c>
      <c r="CQ522" s="162">
        <f t="shared" si="445"/>
        <v>30.249765886287619</v>
      </c>
    </row>
    <row r="523" spans="1:95" ht="19.5" thickTop="1" thickBot="1">
      <c r="A523" s="70">
        <v>8040</v>
      </c>
      <c r="B523" s="70">
        <v>144.78</v>
      </c>
      <c r="C523" s="70">
        <v>126.471</v>
      </c>
      <c r="D523" s="70">
        <v>136.23500000000001</v>
      </c>
      <c r="E523" s="70">
        <v>6.86</v>
      </c>
      <c r="G523" s="92">
        <v>2</v>
      </c>
      <c r="H523" s="93">
        <f t="shared" ref="H523:H586" si="446">1 + (ROW() - ROW($H$74)) * (79 / 1748)</f>
        <v>21.29233409610984</v>
      </c>
      <c r="O523" s="95">
        <v>8000</v>
      </c>
      <c r="P523" s="94">
        <f t="shared" si="398"/>
        <v>12.741251812397675</v>
      </c>
      <c r="Q523" s="94">
        <f t="shared" si="399"/>
        <v>12.830702154752124</v>
      </c>
      <c r="R523" s="94">
        <f t="shared" si="400"/>
        <v>12.685767460301603</v>
      </c>
      <c r="S523" s="94">
        <f t="shared" si="401"/>
        <v>12.191769250057739</v>
      </c>
      <c r="T523" s="94">
        <f t="shared" si="402"/>
        <v>11.673747126061373</v>
      </c>
      <c r="U523" s="94">
        <f t="shared" si="403"/>
        <v>10.890712406576359</v>
      </c>
      <c r="V523" s="82"/>
      <c r="W523" s="95">
        <v>8000</v>
      </c>
      <c r="X523" s="161">
        <f t="shared" si="411"/>
        <v>8.860840073665365</v>
      </c>
      <c r="Y523" s="161">
        <f t="shared" si="412"/>
        <v>8.8129307084540685</v>
      </c>
      <c r="Z523" s="161">
        <f t="shared" si="413"/>
        <v>8.5584204291045118</v>
      </c>
      <c r="AA523" s="161">
        <f t="shared" si="414"/>
        <v>8.0265566497670964</v>
      </c>
      <c r="AB523" s="161">
        <f t="shared" si="415"/>
        <v>7.4699677424347053</v>
      </c>
      <c r="AC523" s="161">
        <f t="shared" si="416"/>
        <v>6.6869330229496899</v>
      </c>
      <c r="AD523" s="82"/>
      <c r="AE523" s="82"/>
      <c r="AF523" s="82"/>
      <c r="AG523" s="95">
        <v>8000</v>
      </c>
      <c r="AH523" s="161">
        <f t="shared" si="417"/>
        <v>-11.485504438608855</v>
      </c>
      <c r="AI523" s="161">
        <f t="shared" si="418"/>
        <v>-11.894075624244234</v>
      </c>
      <c r="AJ523" s="161">
        <f t="shared" si="419"/>
        <v>-12.438424852782367</v>
      </c>
      <c r="AK523" s="161">
        <f t="shared" si="420"/>
        <v>-13.103740576551195</v>
      </c>
      <c r="AL523" s="161">
        <f t="shared" si="421"/>
        <v>-13.78512216296785</v>
      </c>
      <c r="AM523" s="161">
        <f t="shared" si="422"/>
        <v>-14.630799660011665</v>
      </c>
      <c r="AN523" s="81"/>
      <c r="AO523" s="81"/>
      <c r="AP523" s="95">
        <v>8000</v>
      </c>
      <c r="AQ523" s="94">
        <f t="shared" si="404"/>
        <v>147.61844491949</v>
      </c>
      <c r="AR523" s="94">
        <f t="shared" si="405"/>
        <v>255.48123792723018</v>
      </c>
      <c r="AS523" s="94">
        <f t="shared" si="406"/>
        <v>399.18943426129727</v>
      </c>
      <c r="AT523" s="94">
        <f t="shared" si="407"/>
        <v>574.83278533626788</v>
      </c>
      <c r="AU523" s="94">
        <f t="shared" si="408"/>
        <v>754.71752415026481</v>
      </c>
      <c r="AV523" s="94">
        <f t="shared" si="409"/>
        <v>977.97638336983209</v>
      </c>
      <c r="AW523" s="81"/>
      <c r="AX523" s="95">
        <v>8000</v>
      </c>
      <c r="AY523" s="99">
        <f>'Max limit'!AX523*Input!PrimaryDrive_ratio*Input!Gear1_ratio*Input!FinalDrive_ratio</f>
        <v>706.02910602910617</v>
      </c>
      <c r="AZ523" s="99">
        <f t="shared" si="423"/>
        <v>11.76715176715177</v>
      </c>
      <c r="BA523" s="99">
        <f>AZ523*Input!$N$23</f>
        <v>27688.084573804575</v>
      </c>
      <c r="BB523" s="97">
        <f t="shared" si="410"/>
        <v>27.688084573804577</v>
      </c>
      <c r="BC523" s="95">
        <v>8000</v>
      </c>
      <c r="BD523" s="99">
        <f>'Max limit'!AX523*Input!PrimaryDrive_ratio*Input!Gear2_ratio*Input!FinalDrive_ratio</f>
        <v>928.82051282051293</v>
      </c>
      <c r="BE523" s="99">
        <f t="shared" si="424"/>
        <v>15.480341880341882</v>
      </c>
      <c r="BF523" s="99">
        <f>BE523*Input!$N$23</f>
        <v>36425.213483760679</v>
      </c>
      <c r="BG523" s="100">
        <f t="shared" si="425"/>
        <v>36.425213483760679</v>
      </c>
      <c r="BH523" s="95">
        <v>8000</v>
      </c>
      <c r="BI523" s="99">
        <f>'Max limit'!AX523*Input!PrimaryDrive_ratio*Input!Gear3_ratio*Input!FinalDrive_ratio</f>
        <v>1161.0256410256411</v>
      </c>
      <c r="BJ523" s="99">
        <f t="shared" si="426"/>
        <v>19.350427350427353</v>
      </c>
      <c r="BK523" s="99">
        <f>BJ523*Input!$N$23</f>
        <v>45531.516854700851</v>
      </c>
      <c r="BL523" s="100">
        <f t="shared" si="427"/>
        <v>45.531516854700854</v>
      </c>
      <c r="BM523" s="95">
        <v>8000</v>
      </c>
      <c r="BN523" s="99">
        <f>'Max limit'!AX523*Input!PrimaryDrive_ratio*Input!Gear4_ratio*Input!FinalDrive_ratio</f>
        <v>1393.2307692307693</v>
      </c>
      <c r="BO523" s="99">
        <f t="shared" si="428"/>
        <v>23.22051282051282</v>
      </c>
      <c r="BP523" s="99">
        <f>BO523*Input!$N$23</f>
        <v>54637.820225641015</v>
      </c>
      <c r="BQ523" s="100">
        <f t="shared" si="429"/>
        <v>54.637820225641015</v>
      </c>
      <c r="BR523" s="95">
        <v>8000</v>
      </c>
      <c r="BS523" s="99">
        <f>'Max limit'!AX523*Input!PrimaryDrive_ratio*Input!Gear5_ratio*Input!FinalDrive_ratio</f>
        <v>1596.4102564102564</v>
      </c>
      <c r="BT523" s="99">
        <f t="shared" si="430"/>
        <v>26.606837606837605</v>
      </c>
      <c r="BU523" s="99">
        <f>BT523*Input!$N$23</f>
        <v>62605.835675213661</v>
      </c>
      <c r="BV523" s="100">
        <f t="shared" si="431"/>
        <v>62.605835675213662</v>
      </c>
      <c r="BW523" s="95">
        <v>8000</v>
      </c>
      <c r="BX523" s="99">
        <f>'Max limit'!AX523*Input!PrimaryDrive_ratio*Input!Gear6_ratio*Input!FinalDrive_ratio</f>
        <v>1817.2575250836121</v>
      </c>
      <c r="BY523" s="99">
        <f t="shared" si="432"/>
        <v>30.287625418060202</v>
      </c>
      <c r="BZ523" s="99">
        <f>BY523*Input!$N$23</f>
        <v>71266.722033444807</v>
      </c>
      <c r="CA523" s="100">
        <f t="shared" si="433"/>
        <v>71.266722033444807</v>
      </c>
      <c r="CC523" s="95">
        <v>8000</v>
      </c>
      <c r="CD523" s="94">
        <f t="shared" si="434"/>
        <v>27.5</v>
      </c>
      <c r="CE523" s="94">
        <f t="shared" si="435"/>
        <v>36.5</v>
      </c>
      <c r="CF523" s="94">
        <f t="shared" si="436"/>
        <v>45.5</v>
      </c>
      <c r="CG523" s="94">
        <f t="shared" si="437"/>
        <v>54.5</v>
      </c>
      <c r="CH523" s="94">
        <f t="shared" si="438"/>
        <v>62.5</v>
      </c>
      <c r="CI523" s="94">
        <f t="shared" si="439"/>
        <v>71.5</v>
      </c>
      <c r="CK523" s="95">
        <v>8000</v>
      </c>
      <c r="CL523" s="162">
        <f t="shared" si="440"/>
        <v>11.76715176715177</v>
      </c>
      <c r="CM523" s="162">
        <f t="shared" si="441"/>
        <v>15.480341880341882</v>
      </c>
      <c r="CN523" s="162">
        <f t="shared" si="442"/>
        <v>19.350427350427353</v>
      </c>
      <c r="CO523" s="162">
        <f t="shared" si="443"/>
        <v>23.22051282051282</v>
      </c>
      <c r="CP523" s="162">
        <f t="shared" si="444"/>
        <v>26.606837606837605</v>
      </c>
      <c r="CQ523" s="162">
        <f t="shared" si="445"/>
        <v>30.287625418060202</v>
      </c>
    </row>
    <row r="524" spans="1:95" ht="19.5" thickTop="1" thickBot="1">
      <c r="A524" s="70">
        <v>8050</v>
      </c>
      <c r="B524" s="70">
        <v>145.154</v>
      </c>
      <c r="C524" s="70">
        <v>126.64</v>
      </c>
      <c r="D524" s="70">
        <v>136.589</v>
      </c>
      <c r="E524" s="70">
        <v>6.8760000000000003</v>
      </c>
      <c r="G524" s="92">
        <v>2</v>
      </c>
      <c r="H524" s="93">
        <f t="shared" si="446"/>
        <v>21.337528604118994</v>
      </c>
      <c r="O524" s="95">
        <v>8010</v>
      </c>
      <c r="P524" s="94">
        <f t="shared" si="398"/>
        <v>12.74005627767183</v>
      </c>
      <c r="Q524" s="94">
        <f t="shared" si="399"/>
        <v>12.828559816711588</v>
      </c>
      <c r="R524" s="94">
        <f t="shared" si="400"/>
        <v>12.68232876429904</v>
      </c>
      <c r="S524" s="94">
        <f t="shared" si="401"/>
        <v>12.186772099169611</v>
      </c>
      <c r="T524" s="94">
        <f t="shared" si="402"/>
        <v>11.667125447271715</v>
      </c>
      <c r="U524" s="94">
        <f t="shared" si="403"/>
        <v>10.882131917496242</v>
      </c>
      <c r="V524" s="82"/>
      <c r="W524" s="95">
        <v>8010</v>
      </c>
      <c r="X524" s="161">
        <f t="shared" si="411"/>
        <v>8.85964453893952</v>
      </c>
      <c r="Y524" s="161">
        <f t="shared" si="412"/>
        <v>8.810788370413535</v>
      </c>
      <c r="Z524" s="161">
        <f t="shared" si="413"/>
        <v>8.5549817331019504</v>
      </c>
      <c r="AA524" s="161">
        <f t="shared" si="414"/>
        <v>8.0215594988789682</v>
      </c>
      <c r="AB524" s="161">
        <f t="shared" si="415"/>
        <v>7.4633460636450462</v>
      </c>
      <c r="AC524" s="161">
        <f t="shared" si="416"/>
        <v>6.6783525338695719</v>
      </c>
      <c r="AD524" s="82"/>
      <c r="AE524" s="82"/>
      <c r="AF524" s="82"/>
      <c r="AG524" s="95">
        <v>8010</v>
      </c>
      <c r="AH524" s="161">
        <f t="shared" si="417"/>
        <v>-11.486903214238092</v>
      </c>
      <c r="AI524" s="161">
        <f t="shared" si="418"/>
        <v>-11.896496466230039</v>
      </c>
      <c r="AJ524" s="161">
        <f t="shared" si="419"/>
        <v>-12.442207418385186</v>
      </c>
      <c r="AK524" s="161">
        <f t="shared" si="420"/>
        <v>-13.109187471019254</v>
      </c>
      <c r="AL524" s="161">
        <f t="shared" si="421"/>
        <v>-13.792273576060682</v>
      </c>
      <c r="AM524" s="161">
        <f t="shared" si="422"/>
        <v>-14.640066588218193</v>
      </c>
      <c r="AN524" s="81"/>
      <c r="AO524" s="81"/>
      <c r="AP524" s="95">
        <v>8010</v>
      </c>
      <c r="AQ524" s="94">
        <f t="shared" si="404"/>
        <v>147.98772168560885</v>
      </c>
      <c r="AR524" s="94">
        <f t="shared" si="405"/>
        <v>256.12034021148247</v>
      </c>
      <c r="AS524" s="94">
        <f t="shared" si="406"/>
        <v>400.18803158044142</v>
      </c>
      <c r="AT524" s="94">
        <f t="shared" si="407"/>
        <v>576.27076547583579</v>
      </c>
      <c r="AU524" s="94">
        <f t="shared" si="408"/>
        <v>756.60549720677227</v>
      </c>
      <c r="AV524" s="94">
        <f t="shared" si="409"/>
        <v>980.42285241635557</v>
      </c>
      <c r="AW524" s="81"/>
      <c r="AX524" s="95">
        <v>8010</v>
      </c>
      <c r="AY524" s="99">
        <f>'Max limit'!AX524*Input!PrimaryDrive_ratio*Input!Gear1_ratio*Input!FinalDrive_ratio</f>
        <v>706.91164241164245</v>
      </c>
      <c r="AZ524" s="99">
        <f t="shared" si="423"/>
        <v>11.781860706860707</v>
      </c>
      <c r="BA524" s="99">
        <f>AZ524*Input!$N$23</f>
        <v>27722.694679521825</v>
      </c>
      <c r="BB524" s="97">
        <f t="shared" si="410"/>
        <v>27.722694679521826</v>
      </c>
      <c r="BC524" s="95">
        <v>8010</v>
      </c>
      <c r="BD524" s="99">
        <f>'Max limit'!AX524*Input!PrimaryDrive_ratio*Input!Gear2_ratio*Input!FinalDrive_ratio</f>
        <v>929.98153846153843</v>
      </c>
      <c r="BE524" s="99">
        <f t="shared" si="424"/>
        <v>15.499692307692307</v>
      </c>
      <c r="BF524" s="99">
        <f>BE524*Input!$N$23</f>
        <v>36470.745000615374</v>
      </c>
      <c r="BG524" s="100">
        <f t="shared" si="425"/>
        <v>36.470745000615373</v>
      </c>
      <c r="BH524" s="95">
        <v>8010</v>
      </c>
      <c r="BI524" s="99">
        <f>'Max limit'!AX524*Input!PrimaryDrive_ratio*Input!Gear3_ratio*Input!FinalDrive_ratio</f>
        <v>1162.476923076923</v>
      </c>
      <c r="BJ524" s="99">
        <f t="shared" si="426"/>
        <v>19.374615384615382</v>
      </c>
      <c r="BK524" s="99">
        <f>BJ524*Input!$N$23</f>
        <v>45588.431250769216</v>
      </c>
      <c r="BL524" s="100">
        <f t="shared" si="427"/>
        <v>45.588431250769219</v>
      </c>
      <c r="BM524" s="95">
        <v>8010</v>
      </c>
      <c r="BN524" s="99">
        <f>'Max limit'!AX524*Input!PrimaryDrive_ratio*Input!Gear4_ratio*Input!FinalDrive_ratio</f>
        <v>1394.9723076923078</v>
      </c>
      <c r="BO524" s="99">
        <f t="shared" si="428"/>
        <v>23.249538461538464</v>
      </c>
      <c r="BP524" s="99">
        <f>BO524*Input!$N$23</f>
        <v>54706.117500923072</v>
      </c>
      <c r="BQ524" s="100">
        <f t="shared" si="429"/>
        <v>54.706117500923071</v>
      </c>
      <c r="BR524" s="95">
        <v>8010</v>
      </c>
      <c r="BS524" s="99">
        <f>'Max limit'!AX524*Input!PrimaryDrive_ratio*Input!Gear5_ratio*Input!FinalDrive_ratio</f>
        <v>1598.4057692307692</v>
      </c>
      <c r="BT524" s="99">
        <f t="shared" si="430"/>
        <v>26.640096153846155</v>
      </c>
      <c r="BU524" s="99">
        <f>BT524*Input!$N$23</f>
        <v>62684.092969807687</v>
      </c>
      <c r="BV524" s="100">
        <f t="shared" si="431"/>
        <v>62.684092969807686</v>
      </c>
      <c r="BW524" s="95">
        <v>8010</v>
      </c>
      <c r="BX524" s="99">
        <f>'Max limit'!AX524*Input!PrimaryDrive_ratio*Input!Gear6_ratio*Input!FinalDrive_ratio</f>
        <v>1819.5290969899665</v>
      </c>
      <c r="BY524" s="99">
        <f t="shared" si="432"/>
        <v>30.325484949832777</v>
      </c>
      <c r="BZ524" s="99">
        <f>BY524*Input!$N$23</f>
        <v>71355.805435986607</v>
      </c>
      <c r="CA524" s="100">
        <f t="shared" si="433"/>
        <v>71.355805435986611</v>
      </c>
      <c r="CC524" s="95">
        <v>8010</v>
      </c>
      <c r="CD524" s="94">
        <f t="shared" si="434"/>
        <v>27.5</v>
      </c>
      <c r="CE524" s="94">
        <f t="shared" si="435"/>
        <v>36.5</v>
      </c>
      <c r="CF524" s="94">
        <f t="shared" si="436"/>
        <v>45.5</v>
      </c>
      <c r="CG524" s="94">
        <f t="shared" si="437"/>
        <v>54.5</v>
      </c>
      <c r="CH524" s="94">
        <f t="shared" si="438"/>
        <v>62.5</v>
      </c>
      <c r="CI524" s="94">
        <f t="shared" si="439"/>
        <v>71.5</v>
      </c>
      <c r="CK524" s="95">
        <v>8010</v>
      </c>
      <c r="CL524" s="162">
        <f t="shared" si="440"/>
        <v>11.781860706860707</v>
      </c>
      <c r="CM524" s="162">
        <f t="shared" si="441"/>
        <v>15.499692307692307</v>
      </c>
      <c r="CN524" s="162">
        <f t="shared" si="442"/>
        <v>19.374615384615382</v>
      </c>
      <c r="CO524" s="162">
        <f t="shared" si="443"/>
        <v>23.249538461538464</v>
      </c>
      <c r="CP524" s="162">
        <f t="shared" si="444"/>
        <v>26.640096153846155</v>
      </c>
      <c r="CQ524" s="162">
        <f t="shared" si="445"/>
        <v>30.325484949832777</v>
      </c>
    </row>
    <row r="525" spans="1:95" ht="19.5" thickTop="1" thickBot="1">
      <c r="A525" s="70">
        <v>8060</v>
      </c>
      <c r="B525" s="70">
        <v>145.518</v>
      </c>
      <c r="C525" s="70">
        <v>126.801</v>
      </c>
      <c r="D525" s="70">
        <v>136.928</v>
      </c>
      <c r="E525" s="70">
        <v>6.8970000000000002</v>
      </c>
      <c r="G525" s="92">
        <v>2</v>
      </c>
      <c r="H525" s="93">
        <f t="shared" si="446"/>
        <v>21.382723112128147</v>
      </c>
      <c r="O525" s="95">
        <v>8020</v>
      </c>
      <c r="P525" s="94">
        <f t="shared" si="398"/>
        <v>12.738859249461006</v>
      </c>
      <c r="Q525" s="94">
        <f t="shared" si="399"/>
        <v>12.826414802421159</v>
      </c>
      <c r="R525" s="94">
        <f t="shared" si="400"/>
        <v>12.678885772611281</v>
      </c>
      <c r="S525" s="94">
        <f t="shared" si="401"/>
        <v>12.181768705744458</v>
      </c>
      <c r="T525" s="94">
        <f t="shared" si="402"/>
        <v>11.660495496553526</v>
      </c>
      <c r="U525" s="94">
        <f t="shared" si="403"/>
        <v>10.873540709504091</v>
      </c>
      <c r="V525" s="82"/>
      <c r="W525" s="95">
        <v>8020</v>
      </c>
      <c r="X525" s="161">
        <f t="shared" si="411"/>
        <v>8.8584475107286966</v>
      </c>
      <c r="Y525" s="161">
        <f t="shared" si="412"/>
        <v>8.8086433561231061</v>
      </c>
      <c r="Z525" s="161">
        <f t="shared" si="413"/>
        <v>8.5515387414141877</v>
      </c>
      <c r="AA525" s="161">
        <f t="shared" si="414"/>
        <v>8.0165561054538159</v>
      </c>
      <c r="AB525" s="161">
        <f t="shared" si="415"/>
        <v>7.4567161129268573</v>
      </c>
      <c r="AC525" s="161">
        <f t="shared" si="416"/>
        <v>6.6697613258774213</v>
      </c>
      <c r="AD525" s="82"/>
      <c r="AE525" s="82"/>
      <c r="AF525" s="82"/>
      <c r="AG525" s="95">
        <v>8020</v>
      </c>
      <c r="AH525" s="161">
        <f t="shared" si="417"/>
        <v>-11.488303737244756</v>
      </c>
      <c r="AI525" s="161">
        <f t="shared" si="418"/>
        <v>-11.898920332378223</v>
      </c>
      <c r="AJ525" s="161">
        <f t="shared" si="419"/>
        <v>-12.445994709241724</v>
      </c>
      <c r="AK525" s="161">
        <f t="shared" si="420"/>
        <v>-13.114641169852671</v>
      </c>
      <c r="AL525" s="161">
        <f t="shared" si="421"/>
        <v>-13.799433922836325</v>
      </c>
      <c r="AM525" s="161">
        <f t="shared" si="422"/>
        <v>-14.649345092849714</v>
      </c>
      <c r="AN525" s="81"/>
      <c r="AO525" s="81"/>
      <c r="AP525" s="95">
        <v>8020</v>
      </c>
      <c r="AQ525" s="94">
        <f t="shared" si="404"/>
        <v>148.35745975936811</v>
      </c>
      <c r="AR525" s="94">
        <f t="shared" si="405"/>
        <v>256.76024087460343</v>
      </c>
      <c r="AS525" s="94">
        <f t="shared" si="406"/>
        <v>401.18787636656771</v>
      </c>
      <c r="AT525" s="94">
        <f t="shared" si="407"/>
        <v>577.71054196785769</v>
      </c>
      <c r="AU525" s="94">
        <f t="shared" si="408"/>
        <v>758.49582875554222</v>
      </c>
      <c r="AV525" s="94">
        <f t="shared" si="409"/>
        <v>982.87237763907717</v>
      </c>
      <c r="AW525" s="81"/>
      <c r="AX525" s="95">
        <v>8020</v>
      </c>
      <c r="AY525" s="99">
        <f>'Max limit'!AX525*Input!PrimaryDrive_ratio*Input!Gear1_ratio*Input!FinalDrive_ratio</f>
        <v>707.79417879417883</v>
      </c>
      <c r="AZ525" s="99">
        <f t="shared" si="423"/>
        <v>11.796569646569647</v>
      </c>
      <c r="BA525" s="99">
        <f>AZ525*Input!$N$23</f>
        <v>27757.304785239081</v>
      </c>
      <c r="BB525" s="97">
        <f t="shared" si="410"/>
        <v>27.757304785239082</v>
      </c>
      <c r="BC525" s="95">
        <v>8020</v>
      </c>
      <c r="BD525" s="99">
        <f>'Max limit'!AX525*Input!PrimaryDrive_ratio*Input!Gear2_ratio*Input!FinalDrive_ratio</f>
        <v>931.14256410256417</v>
      </c>
      <c r="BE525" s="99">
        <f t="shared" si="424"/>
        <v>15.519042735042737</v>
      </c>
      <c r="BF525" s="99">
        <f>BE525*Input!$N$23</f>
        <v>36516.276517470083</v>
      </c>
      <c r="BG525" s="100">
        <f t="shared" si="425"/>
        <v>36.516276517470082</v>
      </c>
      <c r="BH525" s="95">
        <v>8020</v>
      </c>
      <c r="BI525" s="99">
        <f>'Max limit'!AX525*Input!PrimaryDrive_ratio*Input!Gear3_ratio*Input!FinalDrive_ratio</f>
        <v>1163.928205128205</v>
      </c>
      <c r="BJ525" s="99">
        <f t="shared" si="426"/>
        <v>19.398803418803418</v>
      </c>
      <c r="BK525" s="99">
        <f>BJ525*Input!$N$23</f>
        <v>45645.345646837595</v>
      </c>
      <c r="BL525" s="100">
        <f t="shared" si="427"/>
        <v>45.645345646837598</v>
      </c>
      <c r="BM525" s="95">
        <v>8020</v>
      </c>
      <c r="BN525" s="99">
        <f>'Max limit'!AX525*Input!PrimaryDrive_ratio*Input!Gear4_ratio*Input!FinalDrive_ratio</f>
        <v>1396.7138461538464</v>
      </c>
      <c r="BO525" s="99">
        <f t="shared" si="428"/>
        <v>23.278564102564108</v>
      </c>
      <c r="BP525" s="99">
        <f>BO525*Input!$N$23</f>
        <v>54774.414776205129</v>
      </c>
      <c r="BQ525" s="100">
        <f t="shared" si="429"/>
        <v>54.774414776205127</v>
      </c>
      <c r="BR525" s="95">
        <v>8020</v>
      </c>
      <c r="BS525" s="99">
        <f>'Max limit'!AX525*Input!PrimaryDrive_ratio*Input!Gear5_ratio*Input!FinalDrive_ratio</f>
        <v>1600.4012820512821</v>
      </c>
      <c r="BT525" s="99">
        <f t="shared" si="430"/>
        <v>26.673354700854702</v>
      </c>
      <c r="BU525" s="99">
        <f>BT525*Input!$N$23</f>
        <v>62762.350264401699</v>
      </c>
      <c r="BV525" s="100">
        <f t="shared" si="431"/>
        <v>62.762350264401697</v>
      </c>
      <c r="BW525" s="95">
        <v>8020</v>
      </c>
      <c r="BX525" s="99">
        <f>'Max limit'!AX525*Input!PrimaryDrive_ratio*Input!Gear6_ratio*Input!FinalDrive_ratio</f>
        <v>1821.8006688963208</v>
      </c>
      <c r="BY525" s="99">
        <f t="shared" si="432"/>
        <v>30.363344481605345</v>
      </c>
      <c r="BZ525" s="99">
        <f>BY525*Input!$N$23</f>
        <v>71444.888838528408</v>
      </c>
      <c r="CA525" s="100">
        <f t="shared" si="433"/>
        <v>71.444888838528414</v>
      </c>
      <c r="CC525" s="95">
        <v>8020</v>
      </c>
      <c r="CD525" s="94">
        <f t="shared" si="434"/>
        <v>28</v>
      </c>
      <c r="CE525" s="94">
        <f t="shared" si="435"/>
        <v>36.5</v>
      </c>
      <c r="CF525" s="94">
        <f t="shared" si="436"/>
        <v>45.5</v>
      </c>
      <c r="CG525" s="94">
        <f t="shared" si="437"/>
        <v>55</v>
      </c>
      <c r="CH525" s="94">
        <f t="shared" si="438"/>
        <v>63</v>
      </c>
      <c r="CI525" s="94">
        <f t="shared" si="439"/>
        <v>71.5</v>
      </c>
      <c r="CK525" s="95">
        <v>8020</v>
      </c>
      <c r="CL525" s="162">
        <f t="shared" si="440"/>
        <v>11.796569646569647</v>
      </c>
      <c r="CM525" s="162">
        <f t="shared" si="441"/>
        <v>15.519042735042737</v>
      </c>
      <c r="CN525" s="162">
        <f t="shared" si="442"/>
        <v>19.398803418803418</v>
      </c>
      <c r="CO525" s="162">
        <f t="shared" si="443"/>
        <v>23.278564102564108</v>
      </c>
      <c r="CP525" s="162">
        <f t="shared" si="444"/>
        <v>26.673354700854702</v>
      </c>
      <c r="CQ525" s="162">
        <f t="shared" si="445"/>
        <v>30.363344481605345</v>
      </c>
    </row>
    <row r="526" spans="1:95" ht="19.5" thickTop="1" thickBot="1">
      <c r="A526" s="70">
        <v>8070</v>
      </c>
      <c r="B526" s="70">
        <v>145.875</v>
      </c>
      <c r="C526" s="70">
        <v>126.95399999999999</v>
      </c>
      <c r="D526" s="70">
        <v>137.26300000000001</v>
      </c>
      <c r="E526" s="70">
        <v>6.915</v>
      </c>
      <c r="G526" s="92">
        <v>2</v>
      </c>
      <c r="H526" s="93">
        <f t="shared" si="446"/>
        <v>21.427917620137301</v>
      </c>
      <c r="O526" s="95">
        <v>8030</v>
      </c>
      <c r="P526" s="94">
        <f t="shared" si="398"/>
        <v>12.737660727765205</v>
      </c>
      <c r="Q526" s="94">
        <f t="shared" si="399"/>
        <v>12.824267111880836</v>
      </c>
      <c r="R526" s="94">
        <f t="shared" si="400"/>
        <v>12.675438485238315</v>
      </c>
      <c r="S526" s="94">
        <f t="shared" si="401"/>
        <v>12.176759069782282</v>
      </c>
      <c r="T526" s="94">
        <f t="shared" si="402"/>
        <v>11.653857273906807</v>
      </c>
      <c r="U526" s="94">
        <f t="shared" si="403"/>
        <v>10.864938782599912</v>
      </c>
      <c r="V526" s="82"/>
      <c r="W526" s="95">
        <v>8030</v>
      </c>
      <c r="X526" s="161">
        <f t="shared" si="411"/>
        <v>8.8572489890328931</v>
      </c>
      <c r="Y526" s="161">
        <f t="shared" si="412"/>
        <v>8.8064956655827817</v>
      </c>
      <c r="Z526" s="161">
        <f t="shared" si="413"/>
        <v>8.5480914540412254</v>
      </c>
      <c r="AA526" s="161">
        <f t="shared" si="414"/>
        <v>8.0115464694916394</v>
      </c>
      <c r="AB526" s="161">
        <f t="shared" si="415"/>
        <v>7.450077890280137</v>
      </c>
      <c r="AC526" s="161">
        <f t="shared" si="416"/>
        <v>6.6611593989732425</v>
      </c>
      <c r="AD526" s="82"/>
      <c r="AE526" s="82"/>
      <c r="AF526" s="82"/>
      <c r="AG526" s="95">
        <v>8030</v>
      </c>
      <c r="AH526" s="161">
        <f t="shared" si="417"/>
        <v>-11.489706007628845</v>
      </c>
      <c r="AI526" s="161">
        <f t="shared" si="418"/>
        <v>-11.90134722268879</v>
      </c>
      <c r="AJ526" s="161">
        <f t="shared" si="419"/>
        <v>-12.449786725351984</v>
      </c>
      <c r="AK526" s="161">
        <f t="shared" si="420"/>
        <v>-13.120101673051444</v>
      </c>
      <c r="AL526" s="161">
        <f t="shared" si="421"/>
        <v>-13.806603203294783</v>
      </c>
      <c r="AM526" s="161">
        <f t="shared" si="422"/>
        <v>-14.658635173906228</v>
      </c>
      <c r="AN526" s="81"/>
      <c r="AO526" s="81"/>
      <c r="AP526" s="95">
        <v>8030</v>
      </c>
      <c r="AQ526" s="94">
        <f t="shared" si="404"/>
        <v>148.72765914076774</v>
      </c>
      <c r="AR526" s="94">
        <f t="shared" si="405"/>
        <v>257.40093991659273</v>
      </c>
      <c r="AS526" s="94">
        <f t="shared" si="406"/>
        <v>402.18896861967613</v>
      </c>
      <c r="AT526" s="94">
        <f t="shared" si="407"/>
        <v>579.15211481233371</v>
      </c>
      <c r="AU526" s="94">
        <f t="shared" si="408"/>
        <v>760.38851879657511</v>
      </c>
      <c r="AV526" s="94">
        <f t="shared" si="409"/>
        <v>985.32495903799679</v>
      </c>
      <c r="AW526" s="81"/>
      <c r="AX526" s="95">
        <v>8030</v>
      </c>
      <c r="AY526" s="99">
        <f>'Max limit'!AX526*Input!PrimaryDrive_ratio*Input!Gear1_ratio*Input!FinalDrive_ratio</f>
        <v>708.67671517671511</v>
      </c>
      <c r="AZ526" s="99">
        <f t="shared" si="423"/>
        <v>11.811278586278585</v>
      </c>
      <c r="BA526" s="99">
        <f>AZ526*Input!$N$23</f>
        <v>27791.914890956334</v>
      </c>
      <c r="BB526" s="97">
        <f t="shared" si="410"/>
        <v>27.791914890956335</v>
      </c>
      <c r="BC526" s="95">
        <v>8030</v>
      </c>
      <c r="BD526" s="99">
        <f>'Max limit'!AX526*Input!PrimaryDrive_ratio*Input!Gear2_ratio*Input!FinalDrive_ratio</f>
        <v>932.30358974358967</v>
      </c>
      <c r="BE526" s="99">
        <f t="shared" si="424"/>
        <v>15.538393162393161</v>
      </c>
      <c r="BF526" s="99">
        <f>BE526*Input!$N$23</f>
        <v>36561.808034324778</v>
      </c>
      <c r="BG526" s="100">
        <f t="shared" si="425"/>
        <v>36.561808034324777</v>
      </c>
      <c r="BH526" s="95">
        <v>8030</v>
      </c>
      <c r="BI526" s="99">
        <f>'Max limit'!AX526*Input!PrimaryDrive_ratio*Input!Gear3_ratio*Input!FinalDrive_ratio</f>
        <v>1165.3794871794871</v>
      </c>
      <c r="BJ526" s="99">
        <f t="shared" si="426"/>
        <v>19.42299145299145</v>
      </c>
      <c r="BK526" s="99">
        <f>BJ526*Input!$N$23</f>
        <v>45702.260042905968</v>
      </c>
      <c r="BL526" s="100">
        <f t="shared" si="427"/>
        <v>45.702260042905969</v>
      </c>
      <c r="BM526" s="95">
        <v>8030</v>
      </c>
      <c r="BN526" s="99">
        <f>'Max limit'!AX526*Input!PrimaryDrive_ratio*Input!Gear4_ratio*Input!FinalDrive_ratio</f>
        <v>1398.4553846153847</v>
      </c>
      <c r="BO526" s="99">
        <f t="shared" si="428"/>
        <v>23.307589743589745</v>
      </c>
      <c r="BP526" s="99">
        <f>BO526*Input!$N$23</f>
        <v>54842.712051487171</v>
      </c>
      <c r="BQ526" s="100">
        <f t="shared" si="429"/>
        <v>54.842712051487169</v>
      </c>
      <c r="BR526" s="95">
        <v>8030</v>
      </c>
      <c r="BS526" s="99">
        <f>'Max limit'!AX526*Input!PrimaryDrive_ratio*Input!Gear5_ratio*Input!FinalDrive_ratio</f>
        <v>1602.3967948717946</v>
      </c>
      <c r="BT526" s="99">
        <f t="shared" si="430"/>
        <v>26.706613247863242</v>
      </c>
      <c r="BU526" s="99">
        <f>BT526*Input!$N$23</f>
        <v>62840.607558995704</v>
      </c>
      <c r="BV526" s="100">
        <f t="shared" si="431"/>
        <v>62.840607558995707</v>
      </c>
      <c r="BW526" s="95">
        <v>8030</v>
      </c>
      <c r="BX526" s="99">
        <f>'Max limit'!AX526*Input!PrimaryDrive_ratio*Input!Gear6_ratio*Input!FinalDrive_ratio</f>
        <v>1824.0722408026754</v>
      </c>
      <c r="BY526" s="99">
        <f t="shared" si="432"/>
        <v>30.401204013377924</v>
      </c>
      <c r="BZ526" s="99">
        <f>BY526*Input!$N$23</f>
        <v>71533.972241070223</v>
      </c>
      <c r="CA526" s="100">
        <f t="shared" si="433"/>
        <v>71.533972241070217</v>
      </c>
      <c r="CC526" s="95">
        <v>8030</v>
      </c>
      <c r="CD526" s="94">
        <f t="shared" si="434"/>
        <v>28</v>
      </c>
      <c r="CE526" s="94">
        <f t="shared" si="435"/>
        <v>36.5</v>
      </c>
      <c r="CF526" s="94">
        <f t="shared" si="436"/>
        <v>45.5</v>
      </c>
      <c r="CG526" s="94">
        <f t="shared" si="437"/>
        <v>55</v>
      </c>
      <c r="CH526" s="94">
        <f t="shared" si="438"/>
        <v>63</v>
      </c>
      <c r="CI526" s="94">
        <f t="shared" si="439"/>
        <v>71.5</v>
      </c>
      <c r="CK526" s="95">
        <v>8030</v>
      </c>
      <c r="CL526" s="162">
        <f t="shared" si="440"/>
        <v>11.811278586278585</v>
      </c>
      <c r="CM526" s="162">
        <f t="shared" si="441"/>
        <v>15.538393162393161</v>
      </c>
      <c r="CN526" s="162">
        <f t="shared" si="442"/>
        <v>19.42299145299145</v>
      </c>
      <c r="CO526" s="162">
        <f t="shared" si="443"/>
        <v>23.307589743589745</v>
      </c>
      <c r="CP526" s="162">
        <f t="shared" si="444"/>
        <v>26.706613247863242</v>
      </c>
      <c r="CQ526" s="162">
        <f t="shared" si="445"/>
        <v>30.401204013377924</v>
      </c>
    </row>
    <row r="527" spans="1:95" ht="19.5" thickTop="1" thickBot="1">
      <c r="A527" s="70">
        <v>8080</v>
      </c>
      <c r="B527" s="70">
        <v>146.23099999999999</v>
      </c>
      <c r="C527" s="70">
        <v>127.107</v>
      </c>
      <c r="D527" s="70">
        <v>137.595</v>
      </c>
      <c r="E527" s="70">
        <v>6.9349999999999996</v>
      </c>
      <c r="G527" s="92">
        <v>2</v>
      </c>
      <c r="H527" s="93">
        <f t="shared" si="446"/>
        <v>21.473112128146454</v>
      </c>
      <c r="O527" s="95">
        <v>8040</v>
      </c>
      <c r="P527" s="94">
        <f t="shared" si="398"/>
        <v>12.736460712584421</v>
      </c>
      <c r="Q527" s="94">
        <f t="shared" si="399"/>
        <v>12.822116745090618</v>
      </c>
      <c r="R527" s="94">
        <f t="shared" si="400"/>
        <v>12.671986902180153</v>
      </c>
      <c r="S527" s="94">
        <f t="shared" si="401"/>
        <v>12.171743191283081</v>
      </c>
      <c r="T527" s="94">
        <f t="shared" si="402"/>
        <v>11.647210779331553</v>
      </c>
      <c r="U527" s="94">
        <f t="shared" si="403"/>
        <v>10.856326136783704</v>
      </c>
      <c r="V527" s="82"/>
      <c r="W527" s="95">
        <v>8040</v>
      </c>
      <c r="X527" s="161">
        <f t="shared" si="411"/>
        <v>8.8560489738521113</v>
      </c>
      <c r="Y527" s="161">
        <f t="shared" si="412"/>
        <v>8.8043452987925637</v>
      </c>
      <c r="Z527" s="161">
        <f t="shared" si="413"/>
        <v>8.5446398709830618</v>
      </c>
      <c r="AA527" s="161">
        <f t="shared" si="414"/>
        <v>8.0065305909924369</v>
      </c>
      <c r="AB527" s="161">
        <f t="shared" si="415"/>
        <v>7.4434313957048834</v>
      </c>
      <c r="AC527" s="161">
        <f t="shared" si="416"/>
        <v>6.6525467531570337</v>
      </c>
      <c r="AD527" s="82"/>
      <c r="AE527" s="82"/>
      <c r="AF527" s="82"/>
      <c r="AG527" s="95">
        <v>8040</v>
      </c>
      <c r="AH527" s="161">
        <f t="shared" si="417"/>
        <v>-11.491110025390361</v>
      </c>
      <c r="AI527" s="161">
        <f t="shared" si="418"/>
        <v>-11.903777137161736</v>
      </c>
      <c r="AJ527" s="161">
        <f t="shared" si="419"/>
        <v>-12.453583466715962</v>
      </c>
      <c r="AK527" s="161">
        <f t="shared" si="420"/>
        <v>-13.125568980615572</v>
      </c>
      <c r="AL527" s="161">
        <f t="shared" si="421"/>
        <v>-13.813781417436056</v>
      </c>
      <c r="AM527" s="161">
        <f t="shared" si="422"/>
        <v>-14.667936831387735</v>
      </c>
      <c r="AN527" s="81"/>
      <c r="AO527" s="81"/>
      <c r="AP527" s="95">
        <v>8040</v>
      </c>
      <c r="AQ527" s="94">
        <f t="shared" si="404"/>
        <v>149.09831982980779</v>
      </c>
      <c r="AR527" s="94">
        <f t="shared" si="405"/>
        <v>258.04243733745062</v>
      </c>
      <c r="AS527" s="94">
        <f t="shared" si="406"/>
        <v>403.19130833976652</v>
      </c>
      <c r="AT527" s="94">
        <f t="shared" si="407"/>
        <v>580.59548400926371</v>
      </c>
      <c r="AU527" s="94">
        <f t="shared" si="408"/>
        <v>762.28356732987129</v>
      </c>
      <c r="AV527" s="94">
        <f t="shared" si="409"/>
        <v>987.7805966131142</v>
      </c>
      <c r="AW527" s="81"/>
      <c r="AX527" s="95">
        <v>8040</v>
      </c>
      <c r="AY527" s="99">
        <f>'Max limit'!AX527*Input!PrimaryDrive_ratio*Input!Gear1_ratio*Input!FinalDrive_ratio</f>
        <v>709.55925155925149</v>
      </c>
      <c r="AZ527" s="99">
        <f t="shared" si="423"/>
        <v>11.825987525987525</v>
      </c>
      <c r="BA527" s="99">
        <f>AZ527*Input!$N$23</f>
        <v>27826.52499667359</v>
      </c>
      <c r="BB527" s="97">
        <f t="shared" si="410"/>
        <v>27.826524996673591</v>
      </c>
      <c r="BC527" s="95">
        <v>8040</v>
      </c>
      <c r="BD527" s="99">
        <f>'Max limit'!AX527*Input!PrimaryDrive_ratio*Input!Gear2_ratio*Input!FinalDrive_ratio</f>
        <v>933.4646153846154</v>
      </c>
      <c r="BE527" s="99">
        <f t="shared" si="424"/>
        <v>15.557743589743589</v>
      </c>
      <c r="BF527" s="99">
        <f>BE527*Input!$N$23</f>
        <v>36607.339551179481</v>
      </c>
      <c r="BG527" s="100">
        <f t="shared" si="425"/>
        <v>36.607339551179479</v>
      </c>
      <c r="BH527" s="95">
        <v>8040</v>
      </c>
      <c r="BI527" s="99">
        <f>'Max limit'!AX527*Input!PrimaryDrive_ratio*Input!Gear3_ratio*Input!FinalDrive_ratio</f>
        <v>1166.830769230769</v>
      </c>
      <c r="BJ527" s="99">
        <f t="shared" si="426"/>
        <v>19.447179487179483</v>
      </c>
      <c r="BK527" s="99">
        <f>BJ527*Input!$N$23</f>
        <v>45759.17443897434</v>
      </c>
      <c r="BL527" s="100">
        <f t="shared" si="427"/>
        <v>45.759174438974341</v>
      </c>
      <c r="BM527" s="95">
        <v>8040</v>
      </c>
      <c r="BN527" s="99">
        <f>'Max limit'!AX527*Input!PrimaryDrive_ratio*Input!Gear4_ratio*Input!FinalDrive_ratio</f>
        <v>1400.196923076923</v>
      </c>
      <c r="BO527" s="99">
        <f t="shared" si="428"/>
        <v>23.336615384615381</v>
      </c>
      <c r="BP527" s="99">
        <f>BO527*Input!$N$23</f>
        <v>54911.009326769214</v>
      </c>
      <c r="BQ527" s="100">
        <f t="shared" si="429"/>
        <v>54.911009326769211</v>
      </c>
      <c r="BR527" s="95">
        <v>8040</v>
      </c>
      <c r="BS527" s="99">
        <f>'Max limit'!AX527*Input!PrimaryDrive_ratio*Input!Gear5_ratio*Input!FinalDrive_ratio</f>
        <v>1604.3923076923074</v>
      </c>
      <c r="BT527" s="99">
        <f t="shared" si="430"/>
        <v>26.739871794871792</v>
      </c>
      <c r="BU527" s="99">
        <f>BT527*Input!$N$23</f>
        <v>62918.86485358973</v>
      </c>
      <c r="BV527" s="100">
        <f t="shared" si="431"/>
        <v>62.918864853589731</v>
      </c>
      <c r="BW527" s="95">
        <v>8040</v>
      </c>
      <c r="BX527" s="99">
        <f>'Max limit'!AX527*Input!PrimaryDrive_ratio*Input!Gear6_ratio*Input!FinalDrive_ratio</f>
        <v>1826.3438127090301</v>
      </c>
      <c r="BY527" s="99">
        <f t="shared" si="432"/>
        <v>30.4390635451505</v>
      </c>
      <c r="BZ527" s="99">
        <f>BY527*Input!$N$23</f>
        <v>71623.055643612024</v>
      </c>
      <c r="CA527" s="100">
        <f t="shared" si="433"/>
        <v>71.62305564361202</v>
      </c>
      <c r="CC527" s="95">
        <v>8040</v>
      </c>
      <c r="CD527" s="94">
        <f t="shared" si="434"/>
        <v>28</v>
      </c>
      <c r="CE527" s="94">
        <f t="shared" si="435"/>
        <v>36.5</v>
      </c>
      <c r="CF527" s="94">
        <f t="shared" si="436"/>
        <v>46</v>
      </c>
      <c r="CG527" s="94">
        <f t="shared" si="437"/>
        <v>55</v>
      </c>
      <c r="CH527" s="94">
        <f t="shared" si="438"/>
        <v>63</v>
      </c>
      <c r="CI527" s="94">
        <f t="shared" si="439"/>
        <v>71.5</v>
      </c>
      <c r="CK527" s="95">
        <v>8040</v>
      </c>
      <c r="CL527" s="162">
        <f t="shared" si="440"/>
        <v>11.825987525987525</v>
      </c>
      <c r="CM527" s="162">
        <f t="shared" si="441"/>
        <v>15.557743589743589</v>
      </c>
      <c r="CN527" s="162">
        <f t="shared" si="442"/>
        <v>19.447179487179483</v>
      </c>
      <c r="CO527" s="162">
        <f t="shared" si="443"/>
        <v>23.336615384615381</v>
      </c>
      <c r="CP527" s="162">
        <f t="shared" si="444"/>
        <v>26.739871794871792</v>
      </c>
      <c r="CQ527" s="162">
        <f t="shared" si="445"/>
        <v>30.4390635451505</v>
      </c>
    </row>
    <row r="528" spans="1:95" ht="19.5" thickTop="1" thickBot="1">
      <c r="A528" s="70">
        <v>8090</v>
      </c>
      <c r="B528" s="70">
        <v>146.58500000000001</v>
      </c>
      <c r="C528" s="70">
        <v>127.25700000000001</v>
      </c>
      <c r="D528" s="70">
        <v>137.91900000000001</v>
      </c>
      <c r="E528" s="70">
        <v>6.96</v>
      </c>
      <c r="G528" s="92">
        <v>2</v>
      </c>
      <c r="H528" s="93">
        <f t="shared" si="446"/>
        <v>21.518306636155607</v>
      </c>
      <c r="O528" s="95">
        <v>8050</v>
      </c>
      <c r="P528" s="94">
        <f t="shared" si="398"/>
        <v>12.735259203918661</v>
      </c>
      <c r="Q528" s="94">
        <f t="shared" si="399"/>
        <v>12.819963702050504</v>
      </c>
      <c r="R528" s="94">
        <f t="shared" si="400"/>
        <v>12.668531023436792</v>
      </c>
      <c r="S528" s="94">
        <f t="shared" si="401"/>
        <v>12.166721070246853</v>
      </c>
      <c r="T528" s="94">
        <f t="shared" si="402"/>
        <v>11.640556012827769</v>
      </c>
      <c r="U528" s="94">
        <f t="shared" si="403"/>
        <v>10.847702772055463</v>
      </c>
      <c r="V528" s="82"/>
      <c r="W528" s="95">
        <v>8050</v>
      </c>
      <c r="X528" s="161">
        <f t="shared" si="411"/>
        <v>8.8548474651863494</v>
      </c>
      <c r="Y528" s="161">
        <f t="shared" si="412"/>
        <v>8.8021922557524501</v>
      </c>
      <c r="Z528" s="161">
        <f t="shared" si="413"/>
        <v>8.5411839922396986</v>
      </c>
      <c r="AA528" s="161">
        <f t="shared" si="414"/>
        <v>8.0015084699562102</v>
      </c>
      <c r="AB528" s="161">
        <f t="shared" si="415"/>
        <v>7.4367766292010993</v>
      </c>
      <c r="AC528" s="161">
        <f t="shared" si="416"/>
        <v>6.643923388428794</v>
      </c>
      <c r="AD528" s="82"/>
      <c r="AE528" s="82"/>
      <c r="AF528" s="82"/>
      <c r="AG528" s="95">
        <v>8050</v>
      </c>
      <c r="AH528" s="161">
        <f t="shared" si="417"/>
        <v>-11.492515790529302</v>
      </c>
      <c r="AI528" s="161">
        <f t="shared" si="418"/>
        <v>-11.906210075797063</v>
      </c>
      <c r="AJ528" s="161">
        <f t="shared" si="419"/>
        <v>-12.457384933333662</v>
      </c>
      <c r="AK528" s="161">
        <f t="shared" si="420"/>
        <v>-13.131043092545061</v>
      </c>
      <c r="AL528" s="161">
        <f t="shared" si="421"/>
        <v>-13.820968565260143</v>
      </c>
      <c r="AM528" s="161">
        <f t="shared" si="422"/>
        <v>-14.677250065294233</v>
      </c>
      <c r="AN528" s="81"/>
      <c r="AO528" s="81"/>
      <c r="AP528" s="95">
        <v>8050</v>
      </c>
      <c r="AQ528" s="94">
        <f t="shared" si="404"/>
        <v>149.46944182648818</v>
      </c>
      <c r="AR528" s="94">
        <f t="shared" si="405"/>
        <v>258.68473313717698</v>
      </c>
      <c r="AS528" s="94">
        <f t="shared" si="406"/>
        <v>404.19489552683922</v>
      </c>
      <c r="AT528" s="94">
        <f t="shared" si="407"/>
        <v>582.04064955864851</v>
      </c>
      <c r="AU528" s="94">
        <f t="shared" si="408"/>
        <v>764.18097435543018</v>
      </c>
      <c r="AV528" s="94">
        <f t="shared" si="409"/>
        <v>990.23929036442996</v>
      </c>
      <c r="AW528" s="81"/>
      <c r="AX528" s="95">
        <v>8050</v>
      </c>
      <c r="AY528" s="99">
        <f>'Max limit'!AX528*Input!PrimaryDrive_ratio*Input!Gear1_ratio*Input!FinalDrive_ratio</f>
        <v>710.44178794178799</v>
      </c>
      <c r="AZ528" s="99">
        <f t="shared" si="423"/>
        <v>11.840696465696466</v>
      </c>
      <c r="BA528" s="99">
        <f>AZ528*Input!$N$23</f>
        <v>27861.135102390846</v>
      </c>
      <c r="BB528" s="97">
        <f t="shared" si="410"/>
        <v>27.861135102390847</v>
      </c>
      <c r="BC528" s="95">
        <v>8050</v>
      </c>
      <c r="BD528" s="99">
        <f>'Max limit'!AX528*Input!PrimaryDrive_ratio*Input!Gear2_ratio*Input!FinalDrive_ratio</f>
        <v>934.6256410256409</v>
      </c>
      <c r="BE528" s="99">
        <f t="shared" si="424"/>
        <v>15.577094017094016</v>
      </c>
      <c r="BF528" s="99">
        <f>BE528*Input!$N$23</f>
        <v>36652.871068034176</v>
      </c>
      <c r="BG528" s="100">
        <f t="shared" si="425"/>
        <v>36.652871068034173</v>
      </c>
      <c r="BH528" s="95">
        <v>8050</v>
      </c>
      <c r="BI528" s="99">
        <f>'Max limit'!AX528*Input!PrimaryDrive_ratio*Input!Gear3_ratio*Input!FinalDrive_ratio</f>
        <v>1168.2820512820513</v>
      </c>
      <c r="BJ528" s="99">
        <f t="shared" si="426"/>
        <v>19.471367521367522</v>
      </c>
      <c r="BK528" s="99">
        <f>BJ528*Input!$N$23</f>
        <v>45816.088835042727</v>
      </c>
      <c r="BL528" s="100">
        <f t="shared" si="427"/>
        <v>45.816088835042727</v>
      </c>
      <c r="BM528" s="95">
        <v>8050</v>
      </c>
      <c r="BN528" s="99">
        <f>'Max limit'!AX528*Input!PrimaryDrive_ratio*Input!Gear4_ratio*Input!FinalDrive_ratio</f>
        <v>1401.9384615384615</v>
      </c>
      <c r="BO528" s="99">
        <f t="shared" si="428"/>
        <v>23.365641025641025</v>
      </c>
      <c r="BP528" s="99">
        <f>BO528*Input!$N$23</f>
        <v>54979.306602051271</v>
      </c>
      <c r="BQ528" s="100">
        <f t="shared" si="429"/>
        <v>54.979306602051274</v>
      </c>
      <c r="BR528" s="95">
        <v>8050</v>
      </c>
      <c r="BS528" s="99">
        <f>'Max limit'!AX528*Input!PrimaryDrive_ratio*Input!Gear5_ratio*Input!FinalDrive_ratio</f>
        <v>1606.3878205128203</v>
      </c>
      <c r="BT528" s="99">
        <f t="shared" si="430"/>
        <v>26.773130341880339</v>
      </c>
      <c r="BU528" s="99">
        <f>BT528*Input!$N$23</f>
        <v>62997.122148183742</v>
      </c>
      <c r="BV528" s="100">
        <f t="shared" si="431"/>
        <v>62.997122148183742</v>
      </c>
      <c r="BW528" s="95">
        <v>8050</v>
      </c>
      <c r="BX528" s="99">
        <f>'Max limit'!AX528*Input!PrimaryDrive_ratio*Input!Gear6_ratio*Input!FinalDrive_ratio</f>
        <v>1828.6153846153843</v>
      </c>
      <c r="BY528" s="99">
        <f t="shared" si="432"/>
        <v>30.476923076923072</v>
      </c>
      <c r="BZ528" s="99">
        <f>BY528*Input!$N$23</f>
        <v>71712.139046153825</v>
      </c>
      <c r="CA528" s="100">
        <f t="shared" si="433"/>
        <v>71.712139046153823</v>
      </c>
      <c r="CC528" s="95">
        <v>8050</v>
      </c>
      <c r="CD528" s="94">
        <f t="shared" si="434"/>
        <v>28</v>
      </c>
      <c r="CE528" s="94">
        <f t="shared" si="435"/>
        <v>36.5</v>
      </c>
      <c r="CF528" s="94">
        <f t="shared" si="436"/>
        <v>46</v>
      </c>
      <c r="CG528" s="94">
        <f t="shared" si="437"/>
        <v>55</v>
      </c>
      <c r="CH528" s="94">
        <f t="shared" si="438"/>
        <v>63</v>
      </c>
      <c r="CI528" s="94">
        <f t="shared" si="439"/>
        <v>71.5</v>
      </c>
      <c r="CK528" s="95">
        <v>8050</v>
      </c>
      <c r="CL528" s="162">
        <f t="shared" si="440"/>
        <v>11.840696465696466</v>
      </c>
      <c r="CM528" s="162">
        <f t="shared" si="441"/>
        <v>15.577094017094016</v>
      </c>
      <c r="CN528" s="162">
        <f t="shared" si="442"/>
        <v>19.471367521367522</v>
      </c>
      <c r="CO528" s="162">
        <f t="shared" si="443"/>
        <v>23.365641025641025</v>
      </c>
      <c r="CP528" s="162">
        <f t="shared" si="444"/>
        <v>26.773130341880339</v>
      </c>
      <c r="CQ528" s="162">
        <f t="shared" si="445"/>
        <v>30.476923076923072</v>
      </c>
    </row>
    <row r="529" spans="1:95" ht="19.5" thickTop="1" thickBot="1">
      <c r="A529" s="70">
        <v>8100</v>
      </c>
      <c r="B529" s="70">
        <v>146.94499999999999</v>
      </c>
      <c r="C529" s="70">
        <v>127.41200000000001</v>
      </c>
      <c r="D529" s="70">
        <v>138.244</v>
      </c>
      <c r="E529" s="70">
        <v>6.9909999999999997</v>
      </c>
      <c r="G529" s="92">
        <v>2</v>
      </c>
      <c r="H529" s="93">
        <f t="shared" si="446"/>
        <v>21.563501144164761</v>
      </c>
      <c r="O529" s="95">
        <v>8060</v>
      </c>
      <c r="P529" s="94">
        <f t="shared" si="398"/>
        <v>12.734056201767919</v>
      </c>
      <c r="Q529" s="94">
        <f t="shared" si="399"/>
        <v>12.817807982760497</v>
      </c>
      <c r="R529" s="94">
        <f t="shared" si="400"/>
        <v>12.665070849008229</v>
      </c>
      <c r="S529" s="94">
        <f t="shared" si="401"/>
        <v>12.161692706673602</v>
      </c>
      <c r="T529" s="94">
        <f t="shared" si="402"/>
        <v>11.633892974395453</v>
      </c>
      <c r="U529" s="94">
        <f t="shared" si="403"/>
        <v>10.839068688415194</v>
      </c>
      <c r="V529" s="82"/>
      <c r="W529" s="95">
        <v>8060</v>
      </c>
      <c r="X529" s="161">
        <f t="shared" si="411"/>
        <v>8.853644463035609</v>
      </c>
      <c r="Y529" s="161">
        <f t="shared" si="412"/>
        <v>8.8000365364624429</v>
      </c>
      <c r="Z529" s="161">
        <f t="shared" si="413"/>
        <v>8.5377238178111359</v>
      </c>
      <c r="AA529" s="161">
        <f t="shared" si="414"/>
        <v>7.9964801063829603</v>
      </c>
      <c r="AB529" s="161">
        <f t="shared" si="415"/>
        <v>7.4301135907687845</v>
      </c>
      <c r="AC529" s="161">
        <f t="shared" si="416"/>
        <v>6.6352893047885244</v>
      </c>
      <c r="AD529" s="82"/>
      <c r="AE529" s="82"/>
      <c r="AF529" s="82"/>
      <c r="AG529" s="95">
        <v>8060</v>
      </c>
      <c r="AH529" s="161">
        <f t="shared" si="417"/>
        <v>-11.493923303045669</v>
      </c>
      <c r="AI529" s="161">
        <f t="shared" si="418"/>
        <v>-11.908646038594771</v>
      </c>
      <c r="AJ529" s="161">
        <f t="shared" si="419"/>
        <v>-12.46119112520508</v>
      </c>
      <c r="AK529" s="161">
        <f t="shared" si="420"/>
        <v>-13.136524008839903</v>
      </c>
      <c r="AL529" s="161">
        <f t="shared" si="421"/>
        <v>-13.828164646767043</v>
      </c>
      <c r="AM529" s="161">
        <f t="shared" si="422"/>
        <v>-14.686574875625723</v>
      </c>
      <c r="AN529" s="81"/>
      <c r="AO529" s="81"/>
      <c r="AP529" s="95">
        <v>8060</v>
      </c>
      <c r="AQ529" s="94">
        <f t="shared" si="404"/>
        <v>149.84102513080896</v>
      </c>
      <c r="AR529" s="94">
        <f t="shared" si="405"/>
        <v>259.32782731577197</v>
      </c>
      <c r="AS529" s="94">
        <f t="shared" si="406"/>
        <v>405.19973018089365</v>
      </c>
      <c r="AT529" s="94">
        <f t="shared" si="407"/>
        <v>583.48761146048685</v>
      </c>
      <c r="AU529" s="94">
        <f t="shared" si="408"/>
        <v>766.08073987325201</v>
      </c>
      <c r="AV529" s="94">
        <f t="shared" si="409"/>
        <v>992.70104029194363</v>
      </c>
      <c r="AW529" s="81"/>
      <c r="AX529" s="95">
        <v>8060</v>
      </c>
      <c r="AY529" s="99">
        <f>'Max limit'!AX529*Input!PrimaryDrive_ratio*Input!Gear1_ratio*Input!FinalDrive_ratio</f>
        <v>711.32432432432427</v>
      </c>
      <c r="AZ529" s="99">
        <f t="shared" si="423"/>
        <v>11.855405405405405</v>
      </c>
      <c r="BA529" s="99">
        <f>AZ529*Input!$N$23</f>
        <v>27895.745208108103</v>
      </c>
      <c r="BB529" s="97">
        <f t="shared" si="410"/>
        <v>27.895745208108103</v>
      </c>
      <c r="BC529" s="95">
        <v>8060</v>
      </c>
      <c r="BD529" s="99">
        <f>'Max limit'!AX529*Input!PrimaryDrive_ratio*Input!Gear2_ratio*Input!FinalDrive_ratio</f>
        <v>935.78666666666663</v>
      </c>
      <c r="BE529" s="99">
        <f t="shared" si="424"/>
        <v>15.596444444444444</v>
      </c>
      <c r="BF529" s="99">
        <f>BE529*Input!$N$23</f>
        <v>36698.402584888878</v>
      </c>
      <c r="BG529" s="100">
        <f t="shared" si="425"/>
        <v>36.698402584888875</v>
      </c>
      <c r="BH529" s="95">
        <v>8060</v>
      </c>
      <c r="BI529" s="99">
        <f>'Max limit'!AX529*Input!PrimaryDrive_ratio*Input!Gear3_ratio*Input!FinalDrive_ratio</f>
        <v>1169.7333333333331</v>
      </c>
      <c r="BJ529" s="99">
        <f t="shared" si="426"/>
        <v>19.495555555555551</v>
      </c>
      <c r="BK529" s="99">
        <f>BJ529*Input!$N$23</f>
        <v>45873.003231111092</v>
      </c>
      <c r="BL529" s="100">
        <f t="shared" si="427"/>
        <v>45.873003231111092</v>
      </c>
      <c r="BM529" s="95">
        <v>8060</v>
      </c>
      <c r="BN529" s="99">
        <f>'Max limit'!AX529*Input!PrimaryDrive_ratio*Input!Gear4_ratio*Input!FinalDrive_ratio</f>
        <v>1403.6799999999998</v>
      </c>
      <c r="BO529" s="99">
        <f t="shared" si="428"/>
        <v>23.394666666666662</v>
      </c>
      <c r="BP529" s="99">
        <f>BO529*Input!$N$23</f>
        <v>55047.603877333313</v>
      </c>
      <c r="BQ529" s="100">
        <f t="shared" si="429"/>
        <v>55.047603877333316</v>
      </c>
      <c r="BR529" s="95">
        <v>8060</v>
      </c>
      <c r="BS529" s="99">
        <f>'Max limit'!AX529*Input!PrimaryDrive_ratio*Input!Gear5_ratio*Input!FinalDrive_ratio</f>
        <v>1608.383333333333</v>
      </c>
      <c r="BT529" s="99">
        <f t="shared" si="430"/>
        <v>26.806388888888883</v>
      </c>
      <c r="BU529" s="99">
        <f>BT529*Input!$N$23</f>
        <v>63075.379442777754</v>
      </c>
      <c r="BV529" s="100">
        <f t="shared" si="431"/>
        <v>63.075379442777752</v>
      </c>
      <c r="BW529" s="95">
        <v>8060</v>
      </c>
      <c r="BX529" s="99">
        <f>'Max limit'!AX529*Input!PrimaryDrive_ratio*Input!Gear6_ratio*Input!FinalDrive_ratio</f>
        <v>1830.8869565217387</v>
      </c>
      <c r="BY529" s="99">
        <f t="shared" si="432"/>
        <v>30.514782608695647</v>
      </c>
      <c r="BZ529" s="99">
        <f>BY529*Input!$N$23</f>
        <v>71801.222448695626</v>
      </c>
      <c r="CA529" s="100">
        <f t="shared" si="433"/>
        <v>71.801222448695626</v>
      </c>
      <c r="CC529" s="95">
        <v>8060</v>
      </c>
      <c r="CD529" s="94">
        <f t="shared" si="434"/>
        <v>28</v>
      </c>
      <c r="CE529" s="94">
        <f t="shared" si="435"/>
        <v>36.5</v>
      </c>
      <c r="CF529" s="94">
        <f t="shared" si="436"/>
        <v>46</v>
      </c>
      <c r="CG529" s="94">
        <f t="shared" si="437"/>
        <v>55</v>
      </c>
      <c r="CH529" s="94">
        <f t="shared" si="438"/>
        <v>63</v>
      </c>
      <c r="CI529" s="94">
        <f t="shared" si="439"/>
        <v>72</v>
      </c>
      <c r="CK529" s="95">
        <v>8060</v>
      </c>
      <c r="CL529" s="162">
        <f t="shared" si="440"/>
        <v>11.855405405405405</v>
      </c>
      <c r="CM529" s="162">
        <f t="shared" si="441"/>
        <v>15.596444444444444</v>
      </c>
      <c r="CN529" s="162">
        <f t="shared" si="442"/>
        <v>19.495555555555551</v>
      </c>
      <c r="CO529" s="162">
        <f t="shared" si="443"/>
        <v>23.394666666666662</v>
      </c>
      <c r="CP529" s="162">
        <f t="shared" si="444"/>
        <v>26.806388888888883</v>
      </c>
      <c r="CQ529" s="162">
        <f t="shared" si="445"/>
        <v>30.514782608695647</v>
      </c>
    </row>
    <row r="530" spans="1:95" ht="19.5" thickTop="1" thickBot="1">
      <c r="A530" s="70">
        <v>8110</v>
      </c>
      <c r="B530" s="70">
        <v>147.29900000000001</v>
      </c>
      <c r="C530" s="70">
        <v>127.56100000000001</v>
      </c>
      <c r="D530" s="70">
        <v>138.56100000000001</v>
      </c>
      <c r="E530" s="70">
        <v>7.024</v>
      </c>
      <c r="G530" s="92">
        <v>2</v>
      </c>
      <c r="H530" s="93">
        <f t="shared" si="446"/>
        <v>21.608695652173914</v>
      </c>
      <c r="O530" s="95">
        <v>8070</v>
      </c>
      <c r="P530" s="94">
        <f t="shared" si="398"/>
        <v>12.732851706132198</v>
      </c>
      <c r="Q530" s="94">
        <f t="shared" si="399"/>
        <v>12.815649587220598</v>
      </c>
      <c r="R530" s="94">
        <f t="shared" si="400"/>
        <v>12.661606378894467</v>
      </c>
      <c r="S530" s="94">
        <f t="shared" si="401"/>
        <v>12.156658100563327</v>
      </c>
      <c r="T530" s="94">
        <f t="shared" si="402"/>
        <v>11.627221664034604</v>
      </c>
      <c r="U530" s="94">
        <f t="shared" si="403"/>
        <v>10.830423885862892</v>
      </c>
      <c r="V530" s="82"/>
      <c r="W530" s="95">
        <v>8070</v>
      </c>
      <c r="X530" s="161">
        <f t="shared" si="411"/>
        <v>8.8524399673998886</v>
      </c>
      <c r="Y530" s="161">
        <f t="shared" si="412"/>
        <v>8.7978781409225419</v>
      </c>
      <c r="Z530" s="161">
        <f t="shared" si="413"/>
        <v>8.5342593476973736</v>
      </c>
      <c r="AA530" s="161">
        <f t="shared" si="414"/>
        <v>7.9914455002726843</v>
      </c>
      <c r="AB530" s="161">
        <f t="shared" si="415"/>
        <v>7.4234422804079347</v>
      </c>
      <c r="AC530" s="161">
        <f t="shared" si="416"/>
        <v>6.626644502236223</v>
      </c>
      <c r="AD530" s="82"/>
      <c r="AE530" s="82"/>
      <c r="AF530" s="82"/>
      <c r="AG530" s="95">
        <v>8070</v>
      </c>
      <c r="AH530" s="161">
        <f t="shared" si="417"/>
        <v>-11.495332562939462</v>
      </c>
      <c r="AI530" s="161">
        <f t="shared" si="418"/>
        <v>-11.911085025554859</v>
      </c>
      <c r="AJ530" s="161">
        <f t="shared" si="419"/>
        <v>-12.465002042330219</v>
      </c>
      <c r="AK530" s="161">
        <f t="shared" si="420"/>
        <v>-13.142011729500105</v>
      </c>
      <c r="AL530" s="161">
        <f t="shared" si="421"/>
        <v>-13.835369661956761</v>
      </c>
      <c r="AM530" s="161">
        <f t="shared" si="422"/>
        <v>-14.695911262382209</v>
      </c>
      <c r="AN530" s="81"/>
      <c r="AO530" s="81"/>
      <c r="AP530" s="95">
        <v>8070</v>
      </c>
      <c r="AQ530" s="94">
        <f t="shared" si="404"/>
        <v>150.21306974277019</v>
      </c>
      <c r="AR530" s="94">
        <f t="shared" si="405"/>
        <v>259.97171987323543</v>
      </c>
      <c r="AS530" s="94">
        <f t="shared" si="406"/>
        <v>406.20581230193045</v>
      </c>
      <c r="AT530" s="94">
        <f t="shared" si="407"/>
        <v>584.93636971477997</v>
      </c>
      <c r="AU530" s="94">
        <f t="shared" si="408"/>
        <v>767.98286388333747</v>
      </c>
      <c r="AV530" s="94">
        <f t="shared" si="409"/>
        <v>995.16584639565576</v>
      </c>
      <c r="AW530" s="81"/>
      <c r="AX530" s="95">
        <v>8070</v>
      </c>
      <c r="AY530" s="99">
        <f>'Max limit'!AX530*Input!PrimaryDrive_ratio*Input!Gear1_ratio*Input!FinalDrive_ratio</f>
        <v>712.20686070686077</v>
      </c>
      <c r="AZ530" s="99">
        <f t="shared" si="423"/>
        <v>11.870114345114347</v>
      </c>
      <c r="BA530" s="99">
        <f>AZ530*Input!$N$23</f>
        <v>27930.355313825363</v>
      </c>
      <c r="BB530" s="97">
        <f t="shared" si="410"/>
        <v>27.930355313825363</v>
      </c>
      <c r="BC530" s="95">
        <v>8070</v>
      </c>
      <c r="BD530" s="99">
        <f>'Max limit'!AX530*Input!PrimaryDrive_ratio*Input!Gear2_ratio*Input!FinalDrive_ratio</f>
        <v>936.94769230769225</v>
      </c>
      <c r="BE530" s="99">
        <f t="shared" si="424"/>
        <v>15.61579487179487</v>
      </c>
      <c r="BF530" s="99">
        <f>BE530*Input!$N$23</f>
        <v>36743.93410174358</v>
      </c>
      <c r="BG530" s="100">
        <f t="shared" si="425"/>
        <v>36.743934101743577</v>
      </c>
      <c r="BH530" s="95">
        <v>8070</v>
      </c>
      <c r="BI530" s="99">
        <f>'Max limit'!AX530*Input!PrimaryDrive_ratio*Input!Gear3_ratio*Input!FinalDrive_ratio</f>
        <v>1171.1846153846154</v>
      </c>
      <c r="BJ530" s="99">
        <f t="shared" si="426"/>
        <v>19.519743589743591</v>
      </c>
      <c r="BK530" s="99">
        <f>BJ530*Input!$N$23</f>
        <v>45929.917627179479</v>
      </c>
      <c r="BL530" s="100">
        <f t="shared" si="427"/>
        <v>45.929917627179478</v>
      </c>
      <c r="BM530" s="95">
        <v>8070</v>
      </c>
      <c r="BN530" s="99">
        <f>'Max limit'!AX530*Input!PrimaryDrive_ratio*Input!Gear4_ratio*Input!FinalDrive_ratio</f>
        <v>1405.4215384615386</v>
      </c>
      <c r="BO530" s="99">
        <f t="shared" si="428"/>
        <v>23.42369230769231</v>
      </c>
      <c r="BP530" s="99">
        <f>BO530*Input!$N$23</f>
        <v>55115.901152615377</v>
      </c>
      <c r="BQ530" s="100">
        <f t="shared" si="429"/>
        <v>55.115901152615379</v>
      </c>
      <c r="BR530" s="95">
        <v>8070</v>
      </c>
      <c r="BS530" s="99">
        <f>'Max limit'!AX530*Input!PrimaryDrive_ratio*Input!Gear5_ratio*Input!FinalDrive_ratio</f>
        <v>1610.3788461538461</v>
      </c>
      <c r="BT530" s="99">
        <f t="shared" si="430"/>
        <v>26.839647435897437</v>
      </c>
      <c r="BU530" s="99">
        <f>BT530*Input!$N$23</f>
        <v>63153.636737371788</v>
      </c>
      <c r="BV530" s="100">
        <f t="shared" si="431"/>
        <v>63.153636737371791</v>
      </c>
      <c r="BW530" s="95">
        <v>8070</v>
      </c>
      <c r="BX530" s="99">
        <f>'Max limit'!AX530*Input!PrimaryDrive_ratio*Input!Gear6_ratio*Input!FinalDrive_ratio</f>
        <v>1833.1585284280936</v>
      </c>
      <c r="BY530" s="99">
        <f t="shared" si="432"/>
        <v>30.552642140468226</v>
      </c>
      <c r="BZ530" s="99">
        <f>BY530*Input!$N$23</f>
        <v>71890.305851237441</v>
      </c>
      <c r="CA530" s="100">
        <f t="shared" si="433"/>
        <v>71.890305851237443</v>
      </c>
      <c r="CC530" s="95">
        <v>8070</v>
      </c>
      <c r="CD530" s="94">
        <f t="shared" si="434"/>
        <v>28</v>
      </c>
      <c r="CE530" s="94">
        <f t="shared" si="435"/>
        <v>36.5</v>
      </c>
      <c r="CF530" s="94">
        <f t="shared" si="436"/>
        <v>46</v>
      </c>
      <c r="CG530" s="94">
        <f t="shared" si="437"/>
        <v>55</v>
      </c>
      <c r="CH530" s="94">
        <f t="shared" si="438"/>
        <v>63</v>
      </c>
      <c r="CI530" s="94">
        <f t="shared" si="439"/>
        <v>72</v>
      </c>
      <c r="CK530" s="95">
        <v>8070</v>
      </c>
      <c r="CL530" s="162">
        <f t="shared" si="440"/>
        <v>11.870114345114347</v>
      </c>
      <c r="CM530" s="162">
        <f t="shared" si="441"/>
        <v>15.61579487179487</v>
      </c>
      <c r="CN530" s="162">
        <f t="shared" si="442"/>
        <v>19.519743589743591</v>
      </c>
      <c r="CO530" s="162">
        <f t="shared" si="443"/>
        <v>23.42369230769231</v>
      </c>
      <c r="CP530" s="162">
        <f t="shared" si="444"/>
        <v>26.839647435897437</v>
      </c>
      <c r="CQ530" s="162">
        <f t="shared" si="445"/>
        <v>30.552642140468226</v>
      </c>
    </row>
    <row r="531" spans="1:95" ht="19.5" thickTop="1" thickBot="1">
      <c r="A531" s="70">
        <v>8120</v>
      </c>
      <c r="B531" s="70">
        <v>147.642</v>
      </c>
      <c r="C531" s="70">
        <v>127.70099999999999</v>
      </c>
      <c r="D531" s="70">
        <v>138.875</v>
      </c>
      <c r="E531" s="70">
        <v>7.0490000000000004</v>
      </c>
      <c r="G531" s="92">
        <v>2</v>
      </c>
      <c r="H531" s="93">
        <f t="shared" si="446"/>
        <v>21.653890160183067</v>
      </c>
      <c r="O531" s="95">
        <v>8080</v>
      </c>
      <c r="P531" s="94">
        <f t="shared" si="398"/>
        <v>12.731645717011499</v>
      </c>
      <c r="Q531" s="94">
        <f t="shared" si="399"/>
        <v>12.8134885154308</v>
      </c>
      <c r="R531" s="94">
        <f t="shared" si="400"/>
        <v>12.658137613095501</v>
      </c>
      <c r="S531" s="94">
        <f t="shared" si="401"/>
        <v>12.151617251916027</v>
      </c>
      <c r="T531" s="94">
        <f t="shared" si="402"/>
        <v>11.620542081745224</v>
      </c>
      <c r="U531" s="94">
        <f t="shared" si="403"/>
        <v>10.821768364398563</v>
      </c>
      <c r="V531" s="82"/>
      <c r="W531" s="95">
        <v>8080</v>
      </c>
      <c r="X531" s="161">
        <f t="shared" si="411"/>
        <v>8.8512339782791898</v>
      </c>
      <c r="Y531" s="161">
        <f t="shared" si="412"/>
        <v>8.7957170691327438</v>
      </c>
      <c r="Z531" s="161">
        <f t="shared" si="413"/>
        <v>8.5307905818984118</v>
      </c>
      <c r="AA531" s="161">
        <f t="shared" si="414"/>
        <v>7.9864046516253842</v>
      </c>
      <c r="AB531" s="161">
        <f t="shared" si="415"/>
        <v>7.4167626981185553</v>
      </c>
      <c r="AC531" s="161">
        <f t="shared" si="416"/>
        <v>6.6179889807718943</v>
      </c>
      <c r="AD531" s="82"/>
      <c r="AE531" s="82"/>
      <c r="AF531" s="82"/>
      <c r="AG531" s="95">
        <v>8080</v>
      </c>
      <c r="AH531" s="161">
        <f t="shared" si="417"/>
        <v>-11.496743570210679</v>
      </c>
      <c r="AI531" s="161">
        <f t="shared" si="418"/>
        <v>-11.91352703667733</v>
      </c>
      <c r="AJ531" s="161">
        <f t="shared" si="419"/>
        <v>-12.468817684709078</v>
      </c>
      <c r="AK531" s="161">
        <f t="shared" si="420"/>
        <v>-13.147506254525661</v>
      </c>
      <c r="AL531" s="161">
        <f t="shared" si="421"/>
        <v>-13.842583610829291</v>
      </c>
      <c r="AM531" s="161">
        <f t="shared" si="422"/>
        <v>-14.705259225563687</v>
      </c>
      <c r="AN531" s="81"/>
      <c r="AO531" s="81"/>
      <c r="AP531" s="95">
        <v>8080</v>
      </c>
      <c r="AQ531" s="94">
        <f t="shared" si="404"/>
        <v>150.58557566237167</v>
      </c>
      <c r="AR531" s="94">
        <f t="shared" si="405"/>
        <v>260.61641080956764</v>
      </c>
      <c r="AS531" s="94">
        <f t="shared" si="406"/>
        <v>407.21314188994904</v>
      </c>
      <c r="AT531" s="94">
        <f t="shared" si="407"/>
        <v>586.38692432152698</v>
      </c>
      <c r="AU531" s="94">
        <f t="shared" si="408"/>
        <v>769.8873463856853</v>
      </c>
      <c r="AV531" s="94">
        <f t="shared" si="409"/>
        <v>997.63370867556546</v>
      </c>
      <c r="AW531" s="81"/>
      <c r="AX531" s="95">
        <v>8080</v>
      </c>
      <c r="AY531" s="99">
        <f>'Max limit'!AX531*Input!PrimaryDrive_ratio*Input!Gear1_ratio*Input!FinalDrive_ratio</f>
        <v>713.08939708939715</v>
      </c>
      <c r="AZ531" s="99">
        <f t="shared" si="423"/>
        <v>11.884823284823286</v>
      </c>
      <c r="BA531" s="99">
        <f>AZ531*Input!$N$23</f>
        <v>27964.965419542616</v>
      </c>
      <c r="BB531" s="97">
        <f t="shared" si="410"/>
        <v>27.964965419542615</v>
      </c>
      <c r="BC531" s="95">
        <v>8080</v>
      </c>
      <c r="BD531" s="99">
        <f>'Max limit'!AX531*Input!PrimaryDrive_ratio*Input!Gear2_ratio*Input!FinalDrive_ratio</f>
        <v>938.10871794871798</v>
      </c>
      <c r="BE531" s="99">
        <f t="shared" si="424"/>
        <v>15.6351452991453</v>
      </c>
      <c r="BF531" s="99">
        <f>BE531*Input!$N$23</f>
        <v>36789.465618598289</v>
      </c>
      <c r="BG531" s="100">
        <f t="shared" si="425"/>
        <v>36.789465618598292</v>
      </c>
      <c r="BH531" s="95">
        <v>8080</v>
      </c>
      <c r="BI531" s="99">
        <f>'Max limit'!AX531*Input!PrimaryDrive_ratio*Input!Gear3_ratio*Input!FinalDrive_ratio</f>
        <v>1172.6358974358973</v>
      </c>
      <c r="BJ531" s="99">
        <f t="shared" si="426"/>
        <v>19.54393162393162</v>
      </c>
      <c r="BK531" s="99">
        <f>BJ531*Input!$N$23</f>
        <v>45986.832023247844</v>
      </c>
      <c r="BL531" s="100">
        <f t="shared" si="427"/>
        <v>45.986832023247842</v>
      </c>
      <c r="BM531" s="95">
        <v>8080</v>
      </c>
      <c r="BN531" s="99">
        <f>'Max limit'!AX531*Input!PrimaryDrive_ratio*Input!Gear4_ratio*Input!FinalDrive_ratio</f>
        <v>1407.1630769230769</v>
      </c>
      <c r="BO531" s="99">
        <f t="shared" si="428"/>
        <v>23.45271794871795</v>
      </c>
      <c r="BP531" s="99">
        <f>BO531*Input!$N$23</f>
        <v>55184.198427897427</v>
      </c>
      <c r="BQ531" s="100">
        <f t="shared" si="429"/>
        <v>55.184198427897428</v>
      </c>
      <c r="BR531" s="95">
        <v>8080</v>
      </c>
      <c r="BS531" s="99">
        <f>'Max limit'!AX531*Input!PrimaryDrive_ratio*Input!Gear5_ratio*Input!FinalDrive_ratio</f>
        <v>1612.374358974359</v>
      </c>
      <c r="BT531" s="99">
        <f t="shared" si="430"/>
        <v>26.872905982905984</v>
      </c>
      <c r="BU531" s="99">
        <f>BT531*Input!$N$23</f>
        <v>63231.8940319658</v>
      </c>
      <c r="BV531" s="100">
        <f t="shared" si="431"/>
        <v>63.231894031965801</v>
      </c>
      <c r="BW531" s="95">
        <v>8080</v>
      </c>
      <c r="BX531" s="99">
        <f>'Max limit'!AX531*Input!PrimaryDrive_ratio*Input!Gear6_ratio*Input!FinalDrive_ratio</f>
        <v>1835.4301003344481</v>
      </c>
      <c r="BY531" s="99">
        <f t="shared" si="432"/>
        <v>30.590501672240801</v>
      </c>
      <c r="BZ531" s="99">
        <f>BY531*Input!$N$23</f>
        <v>71979.389253779242</v>
      </c>
      <c r="CA531" s="100">
        <f t="shared" si="433"/>
        <v>71.979389253779246</v>
      </c>
      <c r="CC531" s="95">
        <v>8080</v>
      </c>
      <c r="CD531" s="94">
        <f t="shared" si="434"/>
        <v>28</v>
      </c>
      <c r="CE531" s="94">
        <f t="shared" si="435"/>
        <v>37</v>
      </c>
      <c r="CF531" s="94">
        <f t="shared" si="436"/>
        <v>46</v>
      </c>
      <c r="CG531" s="94">
        <f t="shared" si="437"/>
        <v>55</v>
      </c>
      <c r="CH531" s="94">
        <f t="shared" si="438"/>
        <v>63</v>
      </c>
      <c r="CI531" s="94">
        <f t="shared" si="439"/>
        <v>72</v>
      </c>
      <c r="CK531" s="95">
        <v>8080</v>
      </c>
      <c r="CL531" s="162">
        <f t="shared" si="440"/>
        <v>11.884823284823286</v>
      </c>
      <c r="CM531" s="162">
        <f t="shared" si="441"/>
        <v>15.6351452991453</v>
      </c>
      <c r="CN531" s="162">
        <f t="shared" si="442"/>
        <v>19.54393162393162</v>
      </c>
      <c r="CO531" s="162">
        <f t="shared" si="443"/>
        <v>23.45271794871795</v>
      </c>
      <c r="CP531" s="162">
        <f t="shared" si="444"/>
        <v>26.872905982905984</v>
      </c>
      <c r="CQ531" s="162">
        <f t="shared" si="445"/>
        <v>30.590501672240801</v>
      </c>
    </row>
    <row r="532" spans="1:95" ht="19.5" thickTop="1" thickBot="1">
      <c r="A532" s="70">
        <v>8130</v>
      </c>
      <c r="B532" s="70">
        <v>147.983</v>
      </c>
      <c r="C532" s="70">
        <v>127.83799999999999</v>
      </c>
      <c r="D532" s="70">
        <v>139.18600000000001</v>
      </c>
      <c r="E532" s="70">
        <v>7.0750000000000002</v>
      </c>
      <c r="G532" s="92">
        <v>2</v>
      </c>
      <c r="H532" s="93">
        <f t="shared" si="446"/>
        <v>21.699084668192221</v>
      </c>
      <c r="O532" s="95">
        <v>8090</v>
      </c>
      <c r="P532" s="94">
        <f t="shared" si="398"/>
        <v>12.730438234405822</v>
      </c>
      <c r="Q532" s="94">
        <f t="shared" si="399"/>
        <v>12.811324767391108</v>
      </c>
      <c r="R532" s="94">
        <f t="shared" si="400"/>
        <v>12.65466455161134</v>
      </c>
      <c r="S532" s="94">
        <f t="shared" si="401"/>
        <v>12.146570160731704</v>
      </c>
      <c r="T532" s="94">
        <f t="shared" si="402"/>
        <v>11.613854227527314</v>
      </c>
      <c r="U532" s="94">
        <f t="shared" si="403"/>
        <v>10.813102124022201</v>
      </c>
      <c r="V532" s="82"/>
      <c r="W532" s="95">
        <v>8090</v>
      </c>
      <c r="X532" s="161">
        <f t="shared" si="411"/>
        <v>8.8500264956735126</v>
      </c>
      <c r="Y532" s="161">
        <f t="shared" si="412"/>
        <v>8.7935533210930554</v>
      </c>
      <c r="Z532" s="161">
        <f t="shared" si="413"/>
        <v>8.5273175204142468</v>
      </c>
      <c r="AA532" s="161">
        <f t="shared" si="414"/>
        <v>7.9813575604410598</v>
      </c>
      <c r="AB532" s="161">
        <f t="shared" si="415"/>
        <v>7.4100748439006434</v>
      </c>
      <c r="AC532" s="161">
        <f t="shared" si="416"/>
        <v>6.609322740395533</v>
      </c>
      <c r="AD532" s="82"/>
      <c r="AE532" s="82"/>
      <c r="AF532" s="82"/>
      <c r="AG532" s="95">
        <v>8090</v>
      </c>
      <c r="AH532" s="161">
        <f t="shared" si="417"/>
        <v>-11.498156324859323</v>
      </c>
      <c r="AI532" s="161">
        <f t="shared" si="418"/>
        <v>-11.91597207196218</v>
      </c>
      <c r="AJ532" s="161">
        <f t="shared" si="419"/>
        <v>-12.472638052341656</v>
      </c>
      <c r="AK532" s="161">
        <f t="shared" si="420"/>
        <v>-13.153007583916574</v>
      </c>
      <c r="AL532" s="161">
        <f t="shared" si="421"/>
        <v>-13.849806493384635</v>
      </c>
      <c r="AM532" s="161">
        <f t="shared" si="422"/>
        <v>-14.714618765170156</v>
      </c>
      <c r="AN532" s="81"/>
      <c r="AO532" s="81"/>
      <c r="AP532" s="95">
        <v>8090</v>
      </c>
      <c r="AQ532" s="94">
        <f t="shared" si="404"/>
        <v>150.9585428896136</v>
      </c>
      <c r="AR532" s="94">
        <f t="shared" si="405"/>
        <v>261.26190012476803</v>
      </c>
      <c r="AS532" s="94">
        <f t="shared" si="406"/>
        <v>408.22171894494988</v>
      </c>
      <c r="AT532" s="94">
        <f t="shared" si="407"/>
        <v>587.83927528072809</v>
      </c>
      <c r="AU532" s="94">
        <f t="shared" si="408"/>
        <v>771.79418738029608</v>
      </c>
      <c r="AV532" s="94">
        <f t="shared" si="409"/>
        <v>1000.1046271316736</v>
      </c>
      <c r="AW532" s="81"/>
      <c r="AX532" s="95">
        <v>8090</v>
      </c>
      <c r="AY532" s="99">
        <f>'Max limit'!AX532*Input!PrimaryDrive_ratio*Input!Gear1_ratio*Input!FinalDrive_ratio</f>
        <v>713.97193347193354</v>
      </c>
      <c r="AZ532" s="99">
        <f t="shared" si="423"/>
        <v>11.899532224532226</v>
      </c>
      <c r="BA532" s="99">
        <f>AZ532*Input!$N$23</f>
        <v>27999.575525259876</v>
      </c>
      <c r="BB532" s="97">
        <f t="shared" si="410"/>
        <v>27.999575525259875</v>
      </c>
      <c r="BC532" s="95">
        <v>8090</v>
      </c>
      <c r="BD532" s="99">
        <f>'Max limit'!AX532*Input!PrimaryDrive_ratio*Input!Gear2_ratio*Input!FinalDrive_ratio</f>
        <v>939.26974358974348</v>
      </c>
      <c r="BE532" s="99">
        <f t="shared" si="424"/>
        <v>15.654495726495725</v>
      </c>
      <c r="BF532" s="99">
        <f>BE532*Input!$N$23</f>
        <v>36834.997135452984</v>
      </c>
      <c r="BG532" s="100">
        <f t="shared" si="425"/>
        <v>36.834997135452987</v>
      </c>
      <c r="BH532" s="95">
        <v>8090</v>
      </c>
      <c r="BI532" s="99">
        <f>'Max limit'!AX532*Input!PrimaryDrive_ratio*Input!Gear3_ratio*Input!FinalDrive_ratio</f>
        <v>1174.0871794871794</v>
      </c>
      <c r="BJ532" s="99">
        <f t="shared" si="426"/>
        <v>19.568119658119656</v>
      </c>
      <c r="BK532" s="99">
        <f>BJ532*Input!$N$23</f>
        <v>46043.746419316223</v>
      </c>
      <c r="BL532" s="100">
        <f t="shared" si="427"/>
        <v>46.043746419316221</v>
      </c>
      <c r="BM532" s="95">
        <v>8090</v>
      </c>
      <c r="BN532" s="99">
        <f>'Max limit'!AX532*Input!PrimaryDrive_ratio*Input!Gear4_ratio*Input!FinalDrive_ratio</f>
        <v>1408.9046153846155</v>
      </c>
      <c r="BO532" s="99">
        <f t="shared" si="428"/>
        <v>23.481743589743591</v>
      </c>
      <c r="BP532" s="99">
        <f>BO532*Input!$N$23</f>
        <v>55252.495703179477</v>
      </c>
      <c r="BQ532" s="100">
        <f t="shared" si="429"/>
        <v>55.252495703179477</v>
      </c>
      <c r="BR532" s="95">
        <v>8090</v>
      </c>
      <c r="BS532" s="99">
        <f>'Max limit'!AX532*Input!PrimaryDrive_ratio*Input!Gear5_ratio*Input!FinalDrive_ratio</f>
        <v>1614.3698717948716</v>
      </c>
      <c r="BT532" s="99">
        <f t="shared" si="430"/>
        <v>26.906164529914527</v>
      </c>
      <c r="BU532" s="99">
        <f>BT532*Input!$N$23</f>
        <v>63310.151326559811</v>
      </c>
      <c r="BV532" s="100">
        <f t="shared" si="431"/>
        <v>63.310151326559811</v>
      </c>
      <c r="BW532" s="95">
        <v>8090</v>
      </c>
      <c r="BX532" s="99">
        <f>'Max limit'!AX532*Input!PrimaryDrive_ratio*Input!Gear6_ratio*Input!FinalDrive_ratio</f>
        <v>1837.7016722408025</v>
      </c>
      <c r="BY532" s="99">
        <f t="shared" si="432"/>
        <v>30.628361204013377</v>
      </c>
      <c r="BZ532" s="99">
        <f>BY532*Input!$N$23</f>
        <v>72068.472656321057</v>
      </c>
      <c r="CA532" s="100">
        <f t="shared" si="433"/>
        <v>72.068472656321063</v>
      </c>
      <c r="CC532" s="95">
        <v>8090</v>
      </c>
      <c r="CD532" s="94">
        <f t="shared" si="434"/>
        <v>28</v>
      </c>
      <c r="CE532" s="94">
        <f t="shared" si="435"/>
        <v>37</v>
      </c>
      <c r="CF532" s="94">
        <f t="shared" si="436"/>
        <v>46</v>
      </c>
      <c r="CG532" s="94">
        <f t="shared" si="437"/>
        <v>55.5</v>
      </c>
      <c r="CH532" s="94">
        <f t="shared" si="438"/>
        <v>63.5</v>
      </c>
      <c r="CI532" s="94">
        <f t="shared" si="439"/>
        <v>72</v>
      </c>
      <c r="CK532" s="95">
        <v>8090</v>
      </c>
      <c r="CL532" s="162">
        <f t="shared" si="440"/>
        <v>11.899532224532226</v>
      </c>
      <c r="CM532" s="162">
        <f t="shared" si="441"/>
        <v>15.654495726495725</v>
      </c>
      <c r="CN532" s="162">
        <f t="shared" si="442"/>
        <v>19.568119658119656</v>
      </c>
      <c r="CO532" s="162">
        <f t="shared" si="443"/>
        <v>23.481743589743591</v>
      </c>
      <c r="CP532" s="162">
        <f t="shared" si="444"/>
        <v>26.906164529914527</v>
      </c>
      <c r="CQ532" s="162">
        <f t="shared" si="445"/>
        <v>30.628361204013377</v>
      </c>
    </row>
    <row r="533" spans="1:95" ht="19.5" thickTop="1" thickBot="1">
      <c r="A533" s="70">
        <v>8140</v>
      </c>
      <c r="B533" s="70">
        <v>148.31399999999999</v>
      </c>
      <c r="C533" s="70">
        <v>127.967</v>
      </c>
      <c r="D533" s="70">
        <v>139.49</v>
      </c>
      <c r="E533" s="70">
        <v>7.0979999999999999</v>
      </c>
      <c r="G533" s="92">
        <v>2</v>
      </c>
      <c r="H533" s="93">
        <f t="shared" si="446"/>
        <v>21.744279176201374</v>
      </c>
      <c r="O533" s="95">
        <v>8100</v>
      </c>
      <c r="P533" s="94">
        <f t="shared" si="398"/>
        <v>12.729229258315163</v>
      </c>
      <c r="Q533" s="94">
        <f t="shared" si="399"/>
        <v>12.809158343101524</v>
      </c>
      <c r="R533" s="94">
        <f t="shared" si="400"/>
        <v>12.651187194441979</v>
      </c>
      <c r="S533" s="94">
        <f t="shared" si="401"/>
        <v>12.141516827010355</v>
      </c>
      <c r="T533" s="94">
        <f t="shared" si="402"/>
        <v>11.607158101380872</v>
      </c>
      <c r="U533" s="94">
        <f t="shared" si="403"/>
        <v>10.804425164733813</v>
      </c>
      <c r="V533" s="82"/>
      <c r="W533" s="95">
        <v>8100</v>
      </c>
      <c r="X533" s="161">
        <f t="shared" si="411"/>
        <v>8.8488175195828553</v>
      </c>
      <c r="Y533" s="161">
        <f t="shared" si="412"/>
        <v>8.7913868968034699</v>
      </c>
      <c r="Z533" s="161">
        <f t="shared" si="413"/>
        <v>8.5238401632448841</v>
      </c>
      <c r="AA533" s="161">
        <f t="shared" si="414"/>
        <v>7.9763042267197113</v>
      </c>
      <c r="AB533" s="161">
        <f t="shared" si="415"/>
        <v>7.403378717754201</v>
      </c>
      <c r="AC533" s="161">
        <f t="shared" si="416"/>
        <v>6.6006457811071435</v>
      </c>
      <c r="AD533" s="82"/>
      <c r="AE533" s="82"/>
      <c r="AF533" s="82"/>
      <c r="AG533" s="95">
        <v>8100</v>
      </c>
      <c r="AH533" s="161">
        <f t="shared" si="417"/>
        <v>-11.499570826885391</v>
      </c>
      <c r="AI533" s="161">
        <f t="shared" si="418"/>
        <v>-11.918420131409412</v>
      </c>
      <c r="AJ533" s="161">
        <f t="shared" si="419"/>
        <v>-12.476463145227957</v>
      </c>
      <c r="AK533" s="161">
        <f t="shared" si="420"/>
        <v>-13.158515717672845</v>
      </c>
      <c r="AL533" s="161">
        <f t="shared" si="421"/>
        <v>-13.857038309622794</v>
      </c>
      <c r="AM533" s="161">
        <f t="shared" si="422"/>
        <v>-14.723989881201616</v>
      </c>
      <c r="AN533" s="81"/>
      <c r="AO533" s="81"/>
      <c r="AP533" s="95">
        <v>8100</v>
      </c>
      <c r="AQ533" s="94">
        <f t="shared" si="404"/>
        <v>151.3319714244958</v>
      </c>
      <c r="AR533" s="94">
        <f t="shared" si="405"/>
        <v>261.90818781883712</v>
      </c>
      <c r="AS533" s="94">
        <f t="shared" si="406"/>
        <v>409.23154346693292</v>
      </c>
      <c r="AT533" s="94">
        <f t="shared" si="407"/>
        <v>589.29342259238342</v>
      </c>
      <c r="AU533" s="94">
        <f t="shared" si="408"/>
        <v>773.70338686716991</v>
      </c>
      <c r="AV533" s="94">
        <f t="shared" si="409"/>
        <v>1002.578601763979</v>
      </c>
      <c r="AW533" s="81"/>
      <c r="AX533" s="95">
        <v>8100</v>
      </c>
      <c r="AY533" s="99">
        <f>'Max limit'!AX533*Input!PrimaryDrive_ratio*Input!Gear1_ratio*Input!FinalDrive_ratio</f>
        <v>714.85446985446981</v>
      </c>
      <c r="AZ533" s="99">
        <f t="shared" si="423"/>
        <v>11.914241164241163</v>
      </c>
      <c r="BA533" s="99">
        <f>AZ533*Input!$N$23</f>
        <v>28034.185630977125</v>
      </c>
      <c r="BB533" s="97">
        <f t="shared" si="410"/>
        <v>28.034185630977124</v>
      </c>
      <c r="BC533" s="95">
        <v>8100</v>
      </c>
      <c r="BD533" s="99">
        <f>'Max limit'!AX533*Input!PrimaryDrive_ratio*Input!Gear2_ratio*Input!FinalDrive_ratio</f>
        <v>940.43076923076922</v>
      </c>
      <c r="BE533" s="99">
        <f t="shared" si="424"/>
        <v>15.673846153846153</v>
      </c>
      <c r="BF533" s="99">
        <f>BE533*Input!$N$23</f>
        <v>36880.528652307687</v>
      </c>
      <c r="BG533" s="100">
        <f t="shared" si="425"/>
        <v>36.880528652307689</v>
      </c>
      <c r="BH533" s="95">
        <v>8100</v>
      </c>
      <c r="BI533" s="99">
        <f>'Max limit'!AX533*Input!PrimaryDrive_ratio*Input!Gear3_ratio*Input!FinalDrive_ratio</f>
        <v>1175.5384615384614</v>
      </c>
      <c r="BJ533" s="99">
        <f t="shared" si="426"/>
        <v>19.592307692307692</v>
      </c>
      <c r="BK533" s="99">
        <f>BJ533*Input!$N$23</f>
        <v>46100.66081538461</v>
      </c>
      <c r="BL533" s="100">
        <f t="shared" si="427"/>
        <v>46.100660815384607</v>
      </c>
      <c r="BM533" s="95">
        <v>8100</v>
      </c>
      <c r="BN533" s="99">
        <f>'Max limit'!AX533*Input!PrimaryDrive_ratio*Input!Gear4_ratio*Input!FinalDrive_ratio</f>
        <v>1410.6461538461538</v>
      </c>
      <c r="BO533" s="99">
        <f t="shared" si="428"/>
        <v>23.510769230769231</v>
      </c>
      <c r="BP533" s="99">
        <f>BO533*Input!$N$23</f>
        <v>55320.792978461526</v>
      </c>
      <c r="BQ533" s="100">
        <f t="shared" si="429"/>
        <v>55.320792978461526</v>
      </c>
      <c r="BR533" s="95">
        <v>8100</v>
      </c>
      <c r="BS533" s="99">
        <f>'Max limit'!AX533*Input!PrimaryDrive_ratio*Input!Gear5_ratio*Input!FinalDrive_ratio</f>
        <v>1616.3653846153845</v>
      </c>
      <c r="BT533" s="99">
        <f t="shared" si="430"/>
        <v>26.939423076923074</v>
      </c>
      <c r="BU533" s="99">
        <f>BT533*Input!$N$23</f>
        <v>63388.408621153831</v>
      </c>
      <c r="BV533" s="100">
        <f t="shared" si="431"/>
        <v>63.388408621153829</v>
      </c>
      <c r="BW533" s="95">
        <v>8100</v>
      </c>
      <c r="BX533" s="99">
        <f>'Max limit'!AX533*Input!PrimaryDrive_ratio*Input!Gear6_ratio*Input!FinalDrive_ratio</f>
        <v>1839.9732441471572</v>
      </c>
      <c r="BY533" s="99">
        <f t="shared" si="432"/>
        <v>30.666220735785952</v>
      </c>
      <c r="BZ533" s="99">
        <f>BY533*Input!$N$23</f>
        <v>72157.556058862858</v>
      </c>
      <c r="CA533" s="100">
        <f t="shared" si="433"/>
        <v>72.157556058862852</v>
      </c>
      <c r="CC533" s="95">
        <v>8100</v>
      </c>
      <c r="CD533" s="94">
        <f t="shared" si="434"/>
        <v>28</v>
      </c>
      <c r="CE533" s="94">
        <f t="shared" si="435"/>
        <v>37</v>
      </c>
      <c r="CF533" s="94">
        <f t="shared" si="436"/>
        <v>46</v>
      </c>
      <c r="CG533" s="94">
        <f t="shared" si="437"/>
        <v>55.5</v>
      </c>
      <c r="CH533" s="94">
        <f t="shared" si="438"/>
        <v>63.5</v>
      </c>
      <c r="CI533" s="94">
        <f t="shared" si="439"/>
        <v>72</v>
      </c>
      <c r="CK533" s="95">
        <v>8100</v>
      </c>
      <c r="CL533" s="162">
        <f t="shared" si="440"/>
        <v>11.914241164241163</v>
      </c>
      <c r="CM533" s="162">
        <f t="shared" si="441"/>
        <v>15.673846153846153</v>
      </c>
      <c r="CN533" s="162">
        <f t="shared" si="442"/>
        <v>19.592307692307692</v>
      </c>
      <c r="CO533" s="162">
        <f t="shared" si="443"/>
        <v>23.510769230769231</v>
      </c>
      <c r="CP533" s="162">
        <f t="shared" si="444"/>
        <v>26.939423076923074</v>
      </c>
      <c r="CQ533" s="162">
        <f t="shared" si="445"/>
        <v>30.666220735785952</v>
      </c>
    </row>
    <row r="534" spans="1:95" ht="19.5" thickTop="1" thickBot="1">
      <c r="A534" s="70">
        <v>8150</v>
      </c>
      <c r="B534" s="70">
        <v>148.63499999999999</v>
      </c>
      <c r="C534" s="70">
        <v>128.08699999999999</v>
      </c>
      <c r="D534" s="70">
        <v>139.79400000000001</v>
      </c>
      <c r="E534" s="70">
        <v>7.1120000000000001</v>
      </c>
      <c r="G534" s="92">
        <v>2</v>
      </c>
      <c r="H534" s="93">
        <f t="shared" si="446"/>
        <v>21.789473684210527</v>
      </c>
      <c r="O534" s="95">
        <v>8110</v>
      </c>
      <c r="P534" s="94">
        <f t="shared" si="398"/>
        <v>12.728018788739528</v>
      </c>
      <c r="Q534" s="94">
        <f t="shared" si="399"/>
        <v>12.806989242562045</v>
      </c>
      <c r="R534" s="94">
        <f t="shared" si="400"/>
        <v>12.647705541587415</v>
      </c>
      <c r="S534" s="94">
        <f t="shared" si="401"/>
        <v>12.136457250751981</v>
      </c>
      <c r="T534" s="94">
        <f t="shared" si="402"/>
        <v>11.600453703305895</v>
      </c>
      <c r="U534" s="94">
        <f t="shared" si="403"/>
        <v>10.795737486533394</v>
      </c>
      <c r="V534" s="82"/>
      <c r="W534" s="95">
        <v>8110</v>
      </c>
      <c r="X534" s="161">
        <f t="shared" si="411"/>
        <v>8.8476070500072179</v>
      </c>
      <c r="Y534" s="161">
        <f t="shared" si="412"/>
        <v>8.7892177962639888</v>
      </c>
      <c r="Z534" s="161">
        <f t="shared" si="413"/>
        <v>8.5203585103903219</v>
      </c>
      <c r="AA534" s="161">
        <f t="shared" si="414"/>
        <v>7.9712446504613386</v>
      </c>
      <c r="AB534" s="161">
        <f t="shared" si="415"/>
        <v>7.3966743196792262</v>
      </c>
      <c r="AC534" s="161">
        <f t="shared" si="416"/>
        <v>6.591958102906724</v>
      </c>
      <c r="AD534" s="82"/>
      <c r="AE534" s="82"/>
      <c r="AF534" s="82"/>
      <c r="AG534" s="95">
        <v>8110</v>
      </c>
      <c r="AH534" s="161">
        <f t="shared" si="417"/>
        <v>-11.500987076288887</v>
      </c>
      <c r="AI534" s="161">
        <f t="shared" si="418"/>
        <v>-11.920871215019023</v>
      </c>
      <c r="AJ534" s="161">
        <f t="shared" si="419"/>
        <v>-12.480292963367974</v>
      </c>
      <c r="AK534" s="161">
        <f t="shared" si="420"/>
        <v>-13.164030655794472</v>
      </c>
      <c r="AL534" s="161">
        <f t="shared" si="421"/>
        <v>-13.864279059543767</v>
      </c>
      <c r="AM534" s="161">
        <f t="shared" si="422"/>
        <v>-14.73337257365807</v>
      </c>
      <c r="AN534" s="81"/>
      <c r="AO534" s="81"/>
      <c r="AP534" s="95">
        <v>8110</v>
      </c>
      <c r="AQ534" s="94">
        <f t="shared" si="404"/>
        <v>151.70586126701846</v>
      </c>
      <c r="AR534" s="94">
        <f t="shared" si="405"/>
        <v>262.55527389177462</v>
      </c>
      <c r="AS534" s="94">
        <f t="shared" si="406"/>
        <v>410.24261545589775</v>
      </c>
      <c r="AT534" s="94">
        <f t="shared" si="407"/>
        <v>590.74936625649286</v>
      </c>
      <c r="AU534" s="94">
        <f t="shared" si="408"/>
        <v>775.6149448463068</v>
      </c>
      <c r="AV534" s="94">
        <f t="shared" si="409"/>
        <v>1005.0556325724829</v>
      </c>
      <c r="AW534" s="81"/>
      <c r="AX534" s="95">
        <v>8110</v>
      </c>
      <c r="AY534" s="99">
        <f>'Max limit'!AX534*Input!PrimaryDrive_ratio*Input!Gear1_ratio*Input!FinalDrive_ratio</f>
        <v>715.7370062370062</v>
      </c>
      <c r="AZ534" s="99">
        <f t="shared" si="423"/>
        <v>11.928950103950104</v>
      </c>
      <c r="BA534" s="99">
        <f>AZ534*Input!$N$23</f>
        <v>28068.795736694381</v>
      </c>
      <c r="BB534" s="97">
        <f t="shared" si="410"/>
        <v>28.06879573669438</v>
      </c>
      <c r="BC534" s="95">
        <v>8110</v>
      </c>
      <c r="BD534" s="99">
        <f>'Max limit'!AX534*Input!PrimaryDrive_ratio*Input!Gear2_ratio*Input!FinalDrive_ratio</f>
        <v>941.59179487179472</v>
      </c>
      <c r="BE534" s="99">
        <f t="shared" si="424"/>
        <v>15.693196581196579</v>
      </c>
      <c r="BF534" s="99">
        <f>BE534*Input!$N$23</f>
        <v>36926.060169162381</v>
      </c>
      <c r="BG534" s="100">
        <f t="shared" si="425"/>
        <v>36.926060169162383</v>
      </c>
      <c r="BH534" s="95">
        <v>8110</v>
      </c>
      <c r="BI534" s="99">
        <f>'Max limit'!AX534*Input!PrimaryDrive_ratio*Input!Gear3_ratio*Input!FinalDrive_ratio</f>
        <v>1176.9897435897435</v>
      </c>
      <c r="BJ534" s="99">
        <f t="shared" si="426"/>
        <v>19.616495726495724</v>
      </c>
      <c r="BK534" s="99">
        <f>BJ534*Input!$N$23</f>
        <v>46157.575211452982</v>
      </c>
      <c r="BL534" s="100">
        <f t="shared" si="427"/>
        <v>46.157575211452979</v>
      </c>
      <c r="BM534" s="95">
        <v>8110</v>
      </c>
      <c r="BN534" s="99">
        <f>'Max limit'!AX534*Input!PrimaryDrive_ratio*Input!Gear4_ratio*Input!FinalDrive_ratio</f>
        <v>1412.3876923076923</v>
      </c>
      <c r="BO534" s="99">
        <f t="shared" si="428"/>
        <v>23.539794871794872</v>
      </c>
      <c r="BP534" s="99">
        <f>BO534*Input!$N$23</f>
        <v>55389.090253743576</v>
      </c>
      <c r="BQ534" s="100">
        <f t="shared" si="429"/>
        <v>55.389090253743575</v>
      </c>
      <c r="BR534" s="95">
        <v>8110</v>
      </c>
      <c r="BS534" s="99">
        <f>'Max limit'!AX534*Input!PrimaryDrive_ratio*Input!Gear5_ratio*Input!FinalDrive_ratio</f>
        <v>1618.3608974358974</v>
      </c>
      <c r="BT534" s="99">
        <f t="shared" si="430"/>
        <v>26.972681623931624</v>
      </c>
      <c r="BU534" s="99">
        <f>BT534*Input!$N$23</f>
        <v>63466.66591574785</v>
      </c>
      <c r="BV534" s="100">
        <f t="shared" si="431"/>
        <v>63.466665915747846</v>
      </c>
      <c r="BW534" s="95">
        <v>8110</v>
      </c>
      <c r="BX534" s="99">
        <f>'Max limit'!AX534*Input!PrimaryDrive_ratio*Input!Gear6_ratio*Input!FinalDrive_ratio</f>
        <v>1842.2448160535114</v>
      </c>
      <c r="BY534" s="99">
        <f t="shared" si="432"/>
        <v>30.704080267558524</v>
      </c>
      <c r="BZ534" s="99">
        <f>BY534*Input!$N$23</f>
        <v>72246.639461404659</v>
      </c>
      <c r="CA534" s="100">
        <f t="shared" si="433"/>
        <v>72.246639461404655</v>
      </c>
      <c r="CC534" s="95">
        <v>8110</v>
      </c>
      <c r="CD534" s="94">
        <f t="shared" si="434"/>
        <v>28</v>
      </c>
      <c r="CE534" s="94">
        <f t="shared" si="435"/>
        <v>37</v>
      </c>
      <c r="CF534" s="94">
        <f t="shared" si="436"/>
        <v>46</v>
      </c>
      <c r="CG534" s="94">
        <f t="shared" si="437"/>
        <v>55.5</v>
      </c>
      <c r="CH534" s="94">
        <f t="shared" si="438"/>
        <v>63.5</v>
      </c>
      <c r="CI534" s="94">
        <f t="shared" si="439"/>
        <v>72</v>
      </c>
      <c r="CK534" s="95">
        <v>8110</v>
      </c>
      <c r="CL534" s="162">
        <f t="shared" si="440"/>
        <v>11.928950103950104</v>
      </c>
      <c r="CM534" s="162">
        <f t="shared" si="441"/>
        <v>15.693196581196579</v>
      </c>
      <c r="CN534" s="162">
        <f t="shared" si="442"/>
        <v>19.616495726495724</v>
      </c>
      <c r="CO534" s="162">
        <f t="shared" si="443"/>
        <v>23.539794871794872</v>
      </c>
      <c r="CP534" s="162">
        <f t="shared" si="444"/>
        <v>26.972681623931624</v>
      </c>
      <c r="CQ534" s="162">
        <f t="shared" si="445"/>
        <v>30.704080267558524</v>
      </c>
    </row>
    <row r="535" spans="1:95" ht="19.5" thickTop="1" thickBot="1">
      <c r="A535" s="70">
        <v>8160</v>
      </c>
      <c r="B535" s="70">
        <v>148.96600000000001</v>
      </c>
      <c r="C535" s="70">
        <v>128.214</v>
      </c>
      <c r="D535" s="70">
        <v>140.08199999999999</v>
      </c>
      <c r="E535" s="70">
        <v>7.1360000000000001</v>
      </c>
      <c r="G535" s="92">
        <v>2</v>
      </c>
      <c r="H535" s="93">
        <f t="shared" si="446"/>
        <v>21.834668192219681</v>
      </c>
      <c r="O535" s="95">
        <v>8120</v>
      </c>
      <c r="P535" s="94">
        <f t="shared" si="398"/>
        <v>12.726806825678912</v>
      </c>
      <c r="Q535" s="94">
        <f t="shared" si="399"/>
        <v>12.80481746577267</v>
      </c>
      <c r="R535" s="94">
        <f t="shared" si="400"/>
        <v>12.644219593047655</v>
      </c>
      <c r="S535" s="94">
        <f t="shared" si="401"/>
        <v>12.131391431956583</v>
      </c>
      <c r="T535" s="94">
        <f t="shared" si="402"/>
        <v>11.59374103330239</v>
      </c>
      <c r="U535" s="94">
        <f t="shared" si="403"/>
        <v>10.787039089420944</v>
      </c>
      <c r="V535" s="82"/>
      <c r="W535" s="95">
        <v>8120</v>
      </c>
      <c r="X535" s="161">
        <f t="shared" si="411"/>
        <v>8.8463950869466021</v>
      </c>
      <c r="Y535" s="161">
        <f t="shared" si="412"/>
        <v>8.7870460194746158</v>
      </c>
      <c r="Z535" s="161">
        <f t="shared" si="413"/>
        <v>8.5168725618505601</v>
      </c>
      <c r="AA535" s="161">
        <f t="shared" si="414"/>
        <v>7.9661788316659408</v>
      </c>
      <c r="AB535" s="161">
        <f t="shared" si="415"/>
        <v>7.3899616496757208</v>
      </c>
      <c r="AC535" s="161">
        <f t="shared" si="416"/>
        <v>6.5832597057942737</v>
      </c>
      <c r="AD535" s="82"/>
      <c r="AE535" s="82"/>
      <c r="AF535" s="82"/>
      <c r="AG535" s="95">
        <v>8120</v>
      </c>
      <c r="AH535" s="161">
        <f t="shared" si="417"/>
        <v>-11.502405073069808</v>
      </c>
      <c r="AI535" s="161">
        <f t="shared" si="418"/>
        <v>-11.923325322791015</v>
      </c>
      <c r="AJ535" s="161">
        <f t="shared" si="419"/>
        <v>-12.484127506761713</v>
      </c>
      <c r="AK535" s="161">
        <f t="shared" si="420"/>
        <v>-13.169552398281455</v>
      </c>
      <c r="AL535" s="161">
        <f t="shared" si="421"/>
        <v>-13.871528743147554</v>
      </c>
      <c r="AM535" s="161">
        <f t="shared" si="422"/>
        <v>-14.742766842539517</v>
      </c>
      <c r="AN535" s="81"/>
      <c r="AO535" s="81"/>
      <c r="AP535" s="95">
        <v>8120</v>
      </c>
      <c r="AQ535" s="94">
        <f t="shared" si="404"/>
        <v>152.08021241718146</v>
      </c>
      <c r="AR535" s="94">
        <f t="shared" si="405"/>
        <v>263.2031583435807</v>
      </c>
      <c r="AS535" s="94">
        <f t="shared" si="406"/>
        <v>411.2549349118446</v>
      </c>
      <c r="AT535" s="94">
        <f t="shared" si="407"/>
        <v>592.20710627305664</v>
      </c>
      <c r="AU535" s="94">
        <f t="shared" si="408"/>
        <v>777.5288613177064</v>
      </c>
      <c r="AV535" s="94">
        <f t="shared" si="409"/>
        <v>1007.5357195571846</v>
      </c>
      <c r="AW535" s="81"/>
      <c r="AX535" s="95">
        <v>8120</v>
      </c>
      <c r="AY535" s="99">
        <f>'Max limit'!AX535*Input!PrimaryDrive_ratio*Input!Gear1_ratio*Input!FinalDrive_ratio</f>
        <v>716.61954261954259</v>
      </c>
      <c r="AZ535" s="99">
        <f t="shared" si="423"/>
        <v>11.943659043659043</v>
      </c>
      <c r="BA535" s="99">
        <f>AZ535*Input!$N$23</f>
        <v>28103.405842411637</v>
      </c>
      <c r="BB535" s="97">
        <f t="shared" si="410"/>
        <v>28.103405842411636</v>
      </c>
      <c r="BC535" s="95">
        <v>8120</v>
      </c>
      <c r="BD535" s="99">
        <f>'Max limit'!AX535*Input!PrimaryDrive_ratio*Input!Gear2_ratio*Input!FinalDrive_ratio</f>
        <v>942.75282051282034</v>
      </c>
      <c r="BE535" s="99">
        <f t="shared" si="424"/>
        <v>15.712547008547006</v>
      </c>
      <c r="BF535" s="99">
        <f>BE535*Input!$N$23</f>
        <v>36971.591686017084</v>
      </c>
      <c r="BG535" s="100">
        <f t="shared" si="425"/>
        <v>36.971591686017085</v>
      </c>
      <c r="BH535" s="95">
        <v>8120</v>
      </c>
      <c r="BI535" s="99">
        <f>'Max limit'!AX535*Input!PrimaryDrive_ratio*Input!Gear3_ratio*Input!FinalDrive_ratio</f>
        <v>1178.4410256410254</v>
      </c>
      <c r="BJ535" s="99">
        <f t="shared" si="426"/>
        <v>19.640683760683757</v>
      </c>
      <c r="BK535" s="99">
        <f>BJ535*Input!$N$23</f>
        <v>46214.489607521347</v>
      </c>
      <c r="BL535" s="100">
        <f t="shared" si="427"/>
        <v>46.214489607521344</v>
      </c>
      <c r="BM535" s="95">
        <v>8120</v>
      </c>
      <c r="BN535" s="99">
        <f>'Max limit'!AX535*Input!PrimaryDrive_ratio*Input!Gear4_ratio*Input!FinalDrive_ratio</f>
        <v>1414.1292307692306</v>
      </c>
      <c r="BO535" s="99">
        <f t="shared" si="428"/>
        <v>23.568820512820512</v>
      </c>
      <c r="BP535" s="99">
        <f>BO535*Input!$N$23</f>
        <v>55457.387529025633</v>
      </c>
      <c r="BQ535" s="100">
        <f t="shared" si="429"/>
        <v>55.457387529025631</v>
      </c>
      <c r="BR535" s="95">
        <v>8120</v>
      </c>
      <c r="BS535" s="99">
        <f>'Max limit'!AX535*Input!PrimaryDrive_ratio*Input!Gear5_ratio*Input!FinalDrive_ratio</f>
        <v>1620.3564102564098</v>
      </c>
      <c r="BT535" s="99">
        <f t="shared" si="430"/>
        <v>27.005940170940164</v>
      </c>
      <c r="BU535" s="99">
        <f>BT535*Input!$N$23</f>
        <v>63544.923210341854</v>
      </c>
      <c r="BV535" s="100">
        <f t="shared" si="431"/>
        <v>63.544923210341857</v>
      </c>
      <c r="BW535" s="95">
        <v>8120</v>
      </c>
      <c r="BX535" s="99">
        <f>'Max limit'!AX535*Input!PrimaryDrive_ratio*Input!Gear6_ratio*Input!FinalDrive_ratio</f>
        <v>1844.5163879598658</v>
      </c>
      <c r="BY535" s="99">
        <f t="shared" si="432"/>
        <v>30.741939799331096</v>
      </c>
      <c r="BZ535" s="99">
        <f>BY535*Input!$N$23</f>
        <v>72335.722863946459</v>
      </c>
      <c r="CA535" s="100">
        <f t="shared" si="433"/>
        <v>72.335722863946458</v>
      </c>
      <c r="CC535" s="95">
        <v>8120</v>
      </c>
      <c r="CD535" s="94">
        <f t="shared" si="434"/>
        <v>28</v>
      </c>
      <c r="CE535" s="94">
        <f t="shared" si="435"/>
        <v>37</v>
      </c>
      <c r="CF535" s="94">
        <f t="shared" si="436"/>
        <v>46</v>
      </c>
      <c r="CG535" s="94">
        <f t="shared" si="437"/>
        <v>55.5</v>
      </c>
      <c r="CH535" s="94">
        <f t="shared" si="438"/>
        <v>63.5</v>
      </c>
      <c r="CI535" s="94">
        <f t="shared" si="439"/>
        <v>72.5</v>
      </c>
      <c r="CK535" s="95">
        <v>8120</v>
      </c>
      <c r="CL535" s="162">
        <f t="shared" si="440"/>
        <v>11.943659043659043</v>
      </c>
      <c r="CM535" s="162">
        <f t="shared" si="441"/>
        <v>15.712547008547006</v>
      </c>
      <c r="CN535" s="162">
        <f t="shared" si="442"/>
        <v>19.640683760683757</v>
      </c>
      <c r="CO535" s="162">
        <f t="shared" si="443"/>
        <v>23.568820512820512</v>
      </c>
      <c r="CP535" s="162">
        <f t="shared" si="444"/>
        <v>27.005940170940164</v>
      </c>
      <c r="CQ535" s="162">
        <f t="shared" si="445"/>
        <v>30.741939799331096</v>
      </c>
    </row>
    <row r="536" spans="1:95" ht="19.5" thickTop="1" thickBot="1">
      <c r="A536" s="70">
        <v>8170</v>
      </c>
      <c r="B536" s="70">
        <v>149.28399999999999</v>
      </c>
      <c r="C536" s="70">
        <v>128.33099999999999</v>
      </c>
      <c r="D536" s="70">
        <v>140.36500000000001</v>
      </c>
      <c r="E536" s="70">
        <v>7.15</v>
      </c>
      <c r="G536" s="92">
        <v>2</v>
      </c>
      <c r="H536" s="93">
        <f t="shared" si="446"/>
        <v>21.879862700228834</v>
      </c>
      <c r="O536" s="95">
        <v>8130</v>
      </c>
      <c r="P536" s="94">
        <f t="shared" si="398"/>
        <v>12.725593369133316</v>
      </c>
      <c r="Q536" s="94">
        <f t="shared" si="399"/>
        <v>12.802643012733402</v>
      </c>
      <c r="R536" s="94">
        <f t="shared" si="400"/>
        <v>12.64072934882269</v>
      </c>
      <c r="S536" s="94">
        <f t="shared" si="401"/>
        <v>12.126319370624159</v>
      </c>
      <c r="T536" s="94">
        <f t="shared" si="402"/>
        <v>11.58702009137035</v>
      </c>
      <c r="U536" s="94">
        <f t="shared" si="403"/>
        <v>10.77832997339646</v>
      </c>
      <c r="V536" s="82"/>
      <c r="W536" s="95">
        <v>8130</v>
      </c>
      <c r="X536" s="161">
        <f t="shared" si="411"/>
        <v>8.8451816304010062</v>
      </c>
      <c r="Y536" s="161">
        <f t="shared" si="412"/>
        <v>8.7848715664353474</v>
      </c>
      <c r="Z536" s="161">
        <f t="shared" si="413"/>
        <v>8.5133823176255969</v>
      </c>
      <c r="AA536" s="161">
        <f t="shared" si="414"/>
        <v>7.9611067703335179</v>
      </c>
      <c r="AB536" s="161">
        <f t="shared" si="415"/>
        <v>7.3832407077436812</v>
      </c>
      <c r="AC536" s="161">
        <f t="shared" si="416"/>
        <v>6.5745505897697889</v>
      </c>
      <c r="AD536" s="82"/>
      <c r="AE536" s="82"/>
      <c r="AF536" s="82"/>
      <c r="AG536" s="95">
        <v>8130</v>
      </c>
      <c r="AH536" s="161">
        <f t="shared" si="417"/>
        <v>-11.503824817228153</v>
      </c>
      <c r="AI536" s="161">
        <f t="shared" si="418"/>
        <v>-11.92578245472539</v>
      </c>
      <c r="AJ536" s="161">
        <f t="shared" si="419"/>
        <v>-12.487966775409173</v>
      </c>
      <c r="AK536" s="161">
        <f t="shared" si="420"/>
        <v>-13.175080945133796</v>
      </c>
      <c r="AL536" s="161">
        <f t="shared" si="421"/>
        <v>-13.878787360434156</v>
      </c>
      <c r="AM536" s="161">
        <f t="shared" si="422"/>
        <v>-14.752172687845958</v>
      </c>
      <c r="AN536" s="81"/>
      <c r="AO536" s="81"/>
      <c r="AP536" s="95">
        <v>8130</v>
      </c>
      <c r="AQ536" s="94">
        <f t="shared" si="404"/>
        <v>152.45502487498496</v>
      </c>
      <c r="AR536" s="94">
        <f t="shared" si="405"/>
        <v>263.8518411742553</v>
      </c>
      <c r="AS536" s="94">
        <f t="shared" si="406"/>
        <v>412.26850183477399</v>
      </c>
      <c r="AT536" s="94">
        <f t="shared" si="407"/>
        <v>593.66664264207452</v>
      </c>
      <c r="AU536" s="94">
        <f t="shared" si="408"/>
        <v>779.44513628136951</v>
      </c>
      <c r="AV536" s="94">
        <f t="shared" si="409"/>
        <v>1010.0188627180854</v>
      </c>
      <c r="AW536" s="81"/>
      <c r="AX536" s="95">
        <v>8130</v>
      </c>
      <c r="AY536" s="99">
        <f>'Max limit'!AX536*Input!PrimaryDrive_ratio*Input!Gear1_ratio*Input!FinalDrive_ratio</f>
        <v>717.50207900207909</v>
      </c>
      <c r="AZ536" s="99">
        <f t="shared" si="423"/>
        <v>11.958367983367985</v>
      </c>
      <c r="BA536" s="99">
        <f>AZ536*Input!$N$23</f>
        <v>28138.015948128897</v>
      </c>
      <c r="BB536" s="97">
        <f t="shared" si="410"/>
        <v>28.138015948128899</v>
      </c>
      <c r="BC536" s="95">
        <v>8130</v>
      </c>
      <c r="BD536" s="99">
        <f>'Max limit'!AX536*Input!PrimaryDrive_ratio*Input!Gear2_ratio*Input!FinalDrive_ratio</f>
        <v>943.91384615384618</v>
      </c>
      <c r="BE536" s="99">
        <f t="shared" si="424"/>
        <v>15.731897435897435</v>
      </c>
      <c r="BF536" s="99">
        <f>BE536*Input!$N$23</f>
        <v>37017.123202871786</v>
      </c>
      <c r="BG536" s="100">
        <f t="shared" si="425"/>
        <v>37.017123202871787</v>
      </c>
      <c r="BH536" s="95">
        <v>8130</v>
      </c>
      <c r="BI536" s="99">
        <f>'Max limit'!AX536*Input!PrimaryDrive_ratio*Input!Gear3_ratio*Input!FinalDrive_ratio</f>
        <v>1179.8923076923077</v>
      </c>
      <c r="BJ536" s="99">
        <f t="shared" si="426"/>
        <v>19.664871794871793</v>
      </c>
      <c r="BK536" s="99">
        <f>BJ536*Input!$N$23</f>
        <v>46271.404003589734</v>
      </c>
      <c r="BL536" s="100">
        <f t="shared" si="427"/>
        <v>46.271404003589737</v>
      </c>
      <c r="BM536" s="95">
        <v>8130</v>
      </c>
      <c r="BN536" s="99">
        <f>'Max limit'!AX536*Input!PrimaryDrive_ratio*Input!Gear4_ratio*Input!FinalDrive_ratio</f>
        <v>1415.8707692307694</v>
      </c>
      <c r="BO536" s="99">
        <f t="shared" si="428"/>
        <v>23.597846153846156</v>
      </c>
      <c r="BP536" s="99">
        <f>BO536*Input!$N$23</f>
        <v>55525.68480430769</v>
      </c>
      <c r="BQ536" s="100">
        <f t="shared" si="429"/>
        <v>55.525684804307687</v>
      </c>
      <c r="BR536" s="95">
        <v>8130</v>
      </c>
      <c r="BS536" s="99">
        <f>'Max limit'!AX536*Input!PrimaryDrive_ratio*Input!Gear5_ratio*Input!FinalDrive_ratio</f>
        <v>1622.3519230769232</v>
      </c>
      <c r="BT536" s="99">
        <f t="shared" si="430"/>
        <v>27.039198717948718</v>
      </c>
      <c r="BU536" s="99">
        <f>BT536*Input!$N$23</f>
        <v>63623.180504935888</v>
      </c>
      <c r="BV536" s="100">
        <f t="shared" si="431"/>
        <v>63.623180504935888</v>
      </c>
      <c r="BW536" s="95">
        <v>8130</v>
      </c>
      <c r="BX536" s="99">
        <f>'Max limit'!AX536*Input!PrimaryDrive_ratio*Input!Gear6_ratio*Input!FinalDrive_ratio</f>
        <v>1846.7879598662209</v>
      </c>
      <c r="BY536" s="99">
        <f t="shared" si="432"/>
        <v>30.779799331103682</v>
      </c>
      <c r="BZ536" s="99">
        <f>BY536*Input!$N$23</f>
        <v>72424.806266488289</v>
      </c>
      <c r="CA536" s="100">
        <f t="shared" si="433"/>
        <v>72.424806266488289</v>
      </c>
      <c r="CC536" s="95">
        <v>8130</v>
      </c>
      <c r="CD536" s="94">
        <f t="shared" si="434"/>
        <v>28</v>
      </c>
      <c r="CE536" s="94">
        <f t="shared" si="435"/>
        <v>37</v>
      </c>
      <c r="CF536" s="94">
        <f t="shared" si="436"/>
        <v>46.5</v>
      </c>
      <c r="CG536" s="94">
        <f t="shared" si="437"/>
        <v>55.5</v>
      </c>
      <c r="CH536" s="94">
        <f t="shared" si="438"/>
        <v>63.5</v>
      </c>
      <c r="CI536" s="94">
        <f t="shared" si="439"/>
        <v>72.5</v>
      </c>
      <c r="CK536" s="95">
        <v>8130</v>
      </c>
      <c r="CL536" s="162">
        <f t="shared" si="440"/>
        <v>11.958367983367985</v>
      </c>
      <c r="CM536" s="162">
        <f t="shared" si="441"/>
        <v>15.731897435897435</v>
      </c>
      <c r="CN536" s="162">
        <f t="shared" si="442"/>
        <v>19.664871794871793</v>
      </c>
      <c r="CO536" s="162">
        <f t="shared" si="443"/>
        <v>23.597846153846156</v>
      </c>
      <c r="CP536" s="162">
        <f t="shared" si="444"/>
        <v>27.039198717948718</v>
      </c>
      <c r="CQ536" s="162">
        <f t="shared" si="445"/>
        <v>30.779799331103682</v>
      </c>
    </row>
    <row r="537" spans="1:95" ht="19.5" thickTop="1" thickBot="1">
      <c r="A537" s="70">
        <v>8180</v>
      </c>
      <c r="B537" s="70">
        <v>149.607</v>
      </c>
      <c r="C537" s="70">
        <v>128.45099999999999</v>
      </c>
      <c r="D537" s="70">
        <v>140.64400000000001</v>
      </c>
      <c r="E537" s="70">
        <v>7.173</v>
      </c>
      <c r="G537" s="92">
        <v>2</v>
      </c>
      <c r="H537" s="93">
        <f t="shared" si="446"/>
        <v>21.925057208237988</v>
      </c>
      <c r="O537" s="95">
        <v>8140</v>
      </c>
      <c r="P537" s="94">
        <f t="shared" si="398"/>
        <v>12.724378419102743</v>
      </c>
      <c r="Q537" s="94">
        <f t="shared" si="399"/>
        <v>12.800465883444238</v>
      </c>
      <c r="R537" s="94">
        <f t="shared" si="400"/>
        <v>12.637234808912529</v>
      </c>
      <c r="S537" s="94">
        <f t="shared" si="401"/>
        <v>12.121241066754713</v>
      </c>
      <c r="T537" s="94">
        <f t="shared" si="402"/>
        <v>11.58029087750978</v>
      </c>
      <c r="U537" s="94">
        <f t="shared" si="403"/>
        <v>10.769610138459949</v>
      </c>
      <c r="V537" s="82"/>
      <c r="W537" s="95">
        <v>8140</v>
      </c>
      <c r="X537" s="161">
        <f t="shared" si="411"/>
        <v>8.843966680370432</v>
      </c>
      <c r="Y537" s="161">
        <f t="shared" si="412"/>
        <v>8.7826944371461853</v>
      </c>
      <c r="Z537" s="161">
        <f t="shared" si="413"/>
        <v>8.5098877777154343</v>
      </c>
      <c r="AA537" s="161">
        <f t="shared" si="414"/>
        <v>7.9560284664640699</v>
      </c>
      <c r="AB537" s="161">
        <f t="shared" si="415"/>
        <v>7.3765114938831102</v>
      </c>
      <c r="AC537" s="161">
        <f t="shared" si="416"/>
        <v>6.5658307548332804</v>
      </c>
      <c r="AD537" s="82"/>
      <c r="AE537" s="82"/>
      <c r="AF537" s="82"/>
      <c r="AG537" s="95">
        <v>8140</v>
      </c>
      <c r="AH537" s="161">
        <f t="shared" si="417"/>
        <v>-11.505246308763924</v>
      </c>
      <c r="AI537" s="161">
        <f t="shared" si="418"/>
        <v>-11.928242610822144</v>
      </c>
      <c r="AJ537" s="161">
        <f t="shared" si="419"/>
        <v>-12.491810769310352</v>
      </c>
      <c r="AK537" s="161">
        <f t="shared" si="420"/>
        <v>-13.180616296351493</v>
      </c>
      <c r="AL537" s="161">
        <f t="shared" si="421"/>
        <v>-13.886054911403573</v>
      </c>
      <c r="AM537" s="161">
        <f t="shared" si="422"/>
        <v>-14.761590109577389</v>
      </c>
      <c r="AN537" s="81"/>
      <c r="AO537" s="81"/>
      <c r="AP537" s="95">
        <v>8140</v>
      </c>
      <c r="AQ537" s="94">
        <f t="shared" si="404"/>
        <v>152.83029864042865</v>
      </c>
      <c r="AR537" s="94">
        <f t="shared" si="405"/>
        <v>264.50132238379842</v>
      </c>
      <c r="AS537" s="94">
        <f t="shared" si="406"/>
        <v>413.28331622468517</v>
      </c>
      <c r="AT537" s="94">
        <f t="shared" si="407"/>
        <v>595.12797536354662</v>
      </c>
      <c r="AU537" s="94">
        <f t="shared" si="408"/>
        <v>781.36376973729546</v>
      </c>
      <c r="AV537" s="94">
        <f t="shared" si="409"/>
        <v>1012.5050620551832</v>
      </c>
      <c r="AW537" s="81"/>
      <c r="AX537" s="95">
        <v>8140</v>
      </c>
      <c r="AY537" s="99">
        <f>'Max limit'!AX537*Input!PrimaryDrive_ratio*Input!Gear1_ratio*Input!FinalDrive_ratio</f>
        <v>718.38461538461536</v>
      </c>
      <c r="AZ537" s="99">
        <f t="shared" si="423"/>
        <v>11.973076923076922</v>
      </c>
      <c r="BA537" s="99">
        <f>AZ537*Input!$N$23</f>
        <v>28172.626053846147</v>
      </c>
      <c r="BB537" s="97">
        <f t="shared" si="410"/>
        <v>28.172626053846148</v>
      </c>
      <c r="BC537" s="95">
        <v>8140</v>
      </c>
      <c r="BD537" s="99">
        <f>'Max limit'!AX537*Input!PrimaryDrive_ratio*Input!Gear2_ratio*Input!FinalDrive_ratio</f>
        <v>945.07487179487168</v>
      </c>
      <c r="BE537" s="99">
        <f t="shared" si="424"/>
        <v>15.751247863247862</v>
      </c>
      <c r="BF537" s="99">
        <f>BE537*Input!$N$23</f>
        <v>37062.654719726488</v>
      </c>
      <c r="BG537" s="100">
        <f t="shared" si="425"/>
        <v>37.062654719726488</v>
      </c>
      <c r="BH537" s="95">
        <v>8140</v>
      </c>
      <c r="BI537" s="99">
        <f>'Max limit'!AX537*Input!PrimaryDrive_ratio*Input!Gear3_ratio*Input!FinalDrive_ratio</f>
        <v>1181.3435897435897</v>
      </c>
      <c r="BJ537" s="99">
        <f t="shared" si="426"/>
        <v>19.689059829059829</v>
      </c>
      <c r="BK537" s="99">
        <f>BJ537*Input!$N$23</f>
        <v>46328.318399658114</v>
      </c>
      <c r="BL537" s="100">
        <f t="shared" si="427"/>
        <v>46.328318399658116</v>
      </c>
      <c r="BM537" s="95">
        <v>8140</v>
      </c>
      <c r="BN537" s="99">
        <f>'Max limit'!AX537*Input!PrimaryDrive_ratio*Input!Gear4_ratio*Input!FinalDrive_ratio</f>
        <v>1417.6123076923077</v>
      </c>
      <c r="BO537" s="99">
        <f t="shared" si="428"/>
        <v>23.626871794871796</v>
      </c>
      <c r="BP537" s="99">
        <f>BO537*Input!$N$23</f>
        <v>55593.982079589739</v>
      </c>
      <c r="BQ537" s="100">
        <f t="shared" si="429"/>
        <v>55.593982079589736</v>
      </c>
      <c r="BR537" s="95">
        <v>8140</v>
      </c>
      <c r="BS537" s="99">
        <f>'Max limit'!AX537*Input!PrimaryDrive_ratio*Input!Gear5_ratio*Input!FinalDrive_ratio</f>
        <v>1624.3474358974361</v>
      </c>
      <c r="BT537" s="99">
        <f t="shared" si="430"/>
        <v>27.072457264957269</v>
      </c>
      <c r="BU537" s="99">
        <f>BT537*Input!$N$23</f>
        <v>63701.437799529915</v>
      </c>
      <c r="BV537" s="100">
        <f t="shared" si="431"/>
        <v>63.701437799529913</v>
      </c>
      <c r="BW537" s="95">
        <v>8140</v>
      </c>
      <c r="BX537" s="99">
        <f>'Max limit'!AX537*Input!PrimaryDrive_ratio*Input!Gear6_ratio*Input!FinalDrive_ratio</f>
        <v>1849.0595317725752</v>
      </c>
      <c r="BY537" s="99">
        <f t="shared" si="432"/>
        <v>30.817658862876254</v>
      </c>
      <c r="BZ537" s="99">
        <f>BY537*Input!$N$23</f>
        <v>72513.88966903009</v>
      </c>
      <c r="CA537" s="100">
        <f t="shared" si="433"/>
        <v>72.513889669030092</v>
      </c>
      <c r="CC537" s="95">
        <v>8140</v>
      </c>
      <c r="CD537" s="94">
        <f t="shared" si="434"/>
        <v>28</v>
      </c>
      <c r="CE537" s="94">
        <f t="shared" si="435"/>
        <v>37</v>
      </c>
      <c r="CF537" s="94">
        <f t="shared" si="436"/>
        <v>46.5</v>
      </c>
      <c r="CG537" s="94">
        <f t="shared" si="437"/>
        <v>55.5</v>
      </c>
      <c r="CH537" s="94">
        <f t="shared" si="438"/>
        <v>63.5</v>
      </c>
      <c r="CI537" s="94">
        <f t="shared" si="439"/>
        <v>72.5</v>
      </c>
      <c r="CK537" s="95">
        <v>8140</v>
      </c>
      <c r="CL537" s="162">
        <f t="shared" si="440"/>
        <v>11.973076923076922</v>
      </c>
      <c r="CM537" s="162">
        <f t="shared" si="441"/>
        <v>15.751247863247862</v>
      </c>
      <c r="CN537" s="162">
        <f t="shared" si="442"/>
        <v>19.689059829059829</v>
      </c>
      <c r="CO537" s="162">
        <f t="shared" si="443"/>
        <v>23.626871794871796</v>
      </c>
      <c r="CP537" s="162">
        <f t="shared" si="444"/>
        <v>27.072457264957269</v>
      </c>
      <c r="CQ537" s="162">
        <f t="shared" si="445"/>
        <v>30.817658862876254</v>
      </c>
    </row>
    <row r="538" spans="1:95" ht="19.5" thickTop="1" thickBot="1">
      <c r="A538" s="70">
        <v>8190</v>
      </c>
      <c r="B538" s="70">
        <v>149.892</v>
      </c>
      <c r="C538" s="70">
        <v>128.53899999999999</v>
      </c>
      <c r="D538" s="70">
        <v>140.91</v>
      </c>
      <c r="E538" s="70">
        <v>7.1890000000000001</v>
      </c>
      <c r="G538" s="92">
        <v>2</v>
      </c>
      <c r="H538" s="93">
        <f t="shared" si="446"/>
        <v>21.970251716247141</v>
      </c>
      <c r="O538" s="95">
        <v>8150</v>
      </c>
      <c r="P538" s="94">
        <f t="shared" si="398"/>
        <v>12.723161975587189</v>
      </c>
      <c r="Q538" s="94">
        <f t="shared" si="399"/>
        <v>12.79828607790518</v>
      </c>
      <c r="R538" s="94">
        <f t="shared" si="400"/>
        <v>12.633735973317165</v>
      </c>
      <c r="S538" s="94">
        <f t="shared" si="401"/>
        <v>12.116156520348243</v>
      </c>
      <c r="T538" s="94">
        <f t="shared" si="402"/>
        <v>11.573553391720679</v>
      </c>
      <c r="U538" s="94">
        <f t="shared" si="403"/>
        <v>10.760879584611407</v>
      </c>
      <c r="V538" s="82"/>
      <c r="W538" s="95">
        <v>8150</v>
      </c>
      <c r="X538" s="161">
        <f t="shared" si="411"/>
        <v>8.8427502368548794</v>
      </c>
      <c r="Y538" s="161">
        <f t="shared" si="412"/>
        <v>8.7805146316071259</v>
      </c>
      <c r="Z538" s="161">
        <f t="shared" si="413"/>
        <v>8.5063889421200738</v>
      </c>
      <c r="AA538" s="161">
        <f t="shared" si="414"/>
        <v>7.9509439200575986</v>
      </c>
      <c r="AB538" s="161">
        <f t="shared" si="415"/>
        <v>7.3697740080940095</v>
      </c>
      <c r="AC538" s="161">
        <f t="shared" si="416"/>
        <v>6.5571002009847383</v>
      </c>
      <c r="AD538" s="82"/>
      <c r="AE538" s="82"/>
      <c r="AF538" s="82"/>
      <c r="AG538" s="95">
        <v>8150</v>
      </c>
      <c r="AH538" s="161">
        <f t="shared" si="417"/>
        <v>-11.506669547677122</v>
      </c>
      <c r="AI538" s="161">
        <f t="shared" si="418"/>
        <v>-11.930705791081278</v>
      </c>
      <c r="AJ538" s="161">
        <f t="shared" si="419"/>
        <v>-12.49565948846525</v>
      </c>
      <c r="AK538" s="161">
        <f t="shared" si="420"/>
        <v>-13.186158451934547</v>
      </c>
      <c r="AL538" s="161">
        <f t="shared" si="421"/>
        <v>-13.8933313960558</v>
      </c>
      <c r="AM538" s="161">
        <f t="shared" si="422"/>
        <v>-14.771019107733814</v>
      </c>
      <c r="AN538" s="81"/>
      <c r="AO538" s="81"/>
      <c r="AP538" s="95">
        <v>8150</v>
      </c>
      <c r="AQ538" s="94">
        <f t="shared" si="404"/>
        <v>153.20603371351285</v>
      </c>
      <c r="AR538" s="94">
        <f t="shared" si="405"/>
        <v>265.15160197221013</v>
      </c>
      <c r="AS538" s="94">
        <f t="shared" si="406"/>
        <v>414.29937808157842</v>
      </c>
      <c r="AT538" s="94">
        <f t="shared" si="407"/>
        <v>596.59110443747284</v>
      </c>
      <c r="AU538" s="94">
        <f t="shared" si="408"/>
        <v>783.28476168548366</v>
      </c>
      <c r="AV538" s="94">
        <f t="shared" si="409"/>
        <v>1014.9943175684792</v>
      </c>
      <c r="AW538" s="81"/>
      <c r="AX538" s="95">
        <v>8150</v>
      </c>
      <c r="AY538" s="99">
        <f>'Max limit'!AX538*Input!PrimaryDrive_ratio*Input!Gear1_ratio*Input!FinalDrive_ratio</f>
        <v>719.26715176715186</v>
      </c>
      <c r="AZ538" s="99">
        <f t="shared" si="423"/>
        <v>11.987785862785865</v>
      </c>
      <c r="BA538" s="99">
        <f>AZ538*Input!$N$23</f>
        <v>28207.23615956341</v>
      </c>
      <c r="BB538" s="97">
        <f t="shared" si="410"/>
        <v>28.207236159563411</v>
      </c>
      <c r="BC538" s="95">
        <v>8150</v>
      </c>
      <c r="BD538" s="99">
        <f>'Max limit'!AX538*Input!PrimaryDrive_ratio*Input!Gear2_ratio*Input!FinalDrive_ratio</f>
        <v>946.23589743589741</v>
      </c>
      <c r="BE538" s="99">
        <f t="shared" si="424"/>
        <v>15.77059829059829</v>
      </c>
      <c r="BF538" s="99">
        <f>BE538*Input!$N$23</f>
        <v>37108.18623658119</v>
      </c>
      <c r="BG538" s="100">
        <f t="shared" si="425"/>
        <v>37.10818623658119</v>
      </c>
      <c r="BH538" s="95">
        <v>8150</v>
      </c>
      <c r="BI538" s="99">
        <f>'Max limit'!AX538*Input!PrimaryDrive_ratio*Input!Gear3_ratio*Input!FinalDrive_ratio</f>
        <v>1182.7948717948718</v>
      </c>
      <c r="BJ538" s="99">
        <f t="shared" si="426"/>
        <v>19.713247863247865</v>
      </c>
      <c r="BK538" s="99">
        <f>BJ538*Input!$N$23</f>
        <v>46385.232795726493</v>
      </c>
      <c r="BL538" s="100">
        <f t="shared" si="427"/>
        <v>46.385232795726495</v>
      </c>
      <c r="BM538" s="95">
        <v>8150</v>
      </c>
      <c r="BN538" s="99">
        <f>'Max limit'!AX538*Input!PrimaryDrive_ratio*Input!Gear4_ratio*Input!FinalDrive_ratio</f>
        <v>1419.3538461538462</v>
      </c>
      <c r="BO538" s="99">
        <f t="shared" si="428"/>
        <v>23.655897435897437</v>
      </c>
      <c r="BP538" s="99">
        <f>BO538*Input!$N$23</f>
        <v>55662.279354871789</v>
      </c>
      <c r="BQ538" s="100">
        <f t="shared" si="429"/>
        <v>55.662279354871792</v>
      </c>
      <c r="BR538" s="95">
        <v>8150</v>
      </c>
      <c r="BS538" s="99">
        <f>'Max limit'!AX538*Input!PrimaryDrive_ratio*Input!Gear5_ratio*Input!FinalDrive_ratio</f>
        <v>1626.3429487179485</v>
      </c>
      <c r="BT538" s="99">
        <f t="shared" si="430"/>
        <v>27.105715811965808</v>
      </c>
      <c r="BU538" s="99">
        <f>BT538*Input!$N$23</f>
        <v>63779.695094123912</v>
      </c>
      <c r="BV538" s="100">
        <f t="shared" si="431"/>
        <v>63.779695094123909</v>
      </c>
      <c r="BW538" s="95">
        <v>8150</v>
      </c>
      <c r="BX538" s="99">
        <f>'Max limit'!AX538*Input!PrimaryDrive_ratio*Input!Gear6_ratio*Input!FinalDrive_ratio</f>
        <v>1851.3311036789296</v>
      </c>
      <c r="BY538" s="99">
        <f t="shared" si="432"/>
        <v>30.855518394648826</v>
      </c>
      <c r="BZ538" s="99">
        <f>BY538*Input!$N$23</f>
        <v>72602.973071571891</v>
      </c>
      <c r="CA538" s="100">
        <f t="shared" si="433"/>
        <v>72.602973071571896</v>
      </c>
      <c r="CC538" s="95">
        <v>8150</v>
      </c>
      <c r="CD538" s="94">
        <f t="shared" si="434"/>
        <v>28</v>
      </c>
      <c r="CE538" s="94">
        <f t="shared" si="435"/>
        <v>37</v>
      </c>
      <c r="CF538" s="94">
        <f t="shared" si="436"/>
        <v>46.5</v>
      </c>
      <c r="CG538" s="94">
        <f t="shared" si="437"/>
        <v>55.5</v>
      </c>
      <c r="CH538" s="94">
        <f t="shared" si="438"/>
        <v>64</v>
      </c>
      <c r="CI538" s="94">
        <f t="shared" si="439"/>
        <v>72.5</v>
      </c>
      <c r="CK538" s="95">
        <v>8150</v>
      </c>
      <c r="CL538" s="162">
        <f t="shared" si="440"/>
        <v>11.987785862785865</v>
      </c>
      <c r="CM538" s="162">
        <f t="shared" si="441"/>
        <v>15.77059829059829</v>
      </c>
      <c r="CN538" s="162">
        <f t="shared" si="442"/>
        <v>19.713247863247865</v>
      </c>
      <c r="CO538" s="162">
        <f t="shared" si="443"/>
        <v>23.655897435897437</v>
      </c>
      <c r="CP538" s="162">
        <f t="shared" si="444"/>
        <v>27.105715811965808</v>
      </c>
      <c r="CQ538" s="162">
        <f t="shared" si="445"/>
        <v>30.855518394648826</v>
      </c>
    </row>
    <row r="539" spans="1:95" ht="19.5" thickTop="1" thickBot="1">
      <c r="A539" s="70">
        <v>8200</v>
      </c>
      <c r="B539" s="70">
        <v>150.17400000000001</v>
      </c>
      <c r="C539" s="70">
        <v>128.624</v>
      </c>
      <c r="D539" s="70">
        <v>141.17599999999999</v>
      </c>
      <c r="E539" s="70">
        <v>7.2009999999999996</v>
      </c>
      <c r="G539" s="92">
        <v>2</v>
      </c>
      <c r="H539" s="93">
        <f t="shared" si="446"/>
        <v>22.015446224256294</v>
      </c>
      <c r="O539" s="95">
        <v>8160</v>
      </c>
      <c r="P539" s="94">
        <f t="shared" si="398"/>
        <v>12.721944038586658</v>
      </c>
      <c r="Q539" s="94">
        <f t="shared" si="399"/>
        <v>12.796103596116229</v>
      </c>
      <c r="R539" s="94">
        <f t="shared" si="400"/>
        <v>12.630232842036603</v>
      </c>
      <c r="S539" s="94">
        <f t="shared" si="401"/>
        <v>12.111065731404745</v>
      </c>
      <c r="T539" s="94">
        <f t="shared" si="402"/>
        <v>11.566807634003045</v>
      </c>
      <c r="U539" s="94">
        <f t="shared" si="403"/>
        <v>10.752138311850835</v>
      </c>
      <c r="V539" s="82"/>
      <c r="W539" s="95">
        <v>8160</v>
      </c>
      <c r="X539" s="161">
        <f t="shared" si="411"/>
        <v>8.8415322998543466</v>
      </c>
      <c r="Y539" s="161">
        <f t="shared" si="412"/>
        <v>8.7783321498181746</v>
      </c>
      <c r="Z539" s="161">
        <f t="shared" si="413"/>
        <v>8.502885810839512</v>
      </c>
      <c r="AA539" s="161">
        <f t="shared" si="414"/>
        <v>7.9458531311141032</v>
      </c>
      <c r="AB539" s="161">
        <f t="shared" si="415"/>
        <v>7.3630282503763764</v>
      </c>
      <c r="AC539" s="161">
        <f t="shared" si="416"/>
        <v>6.5483589282241672</v>
      </c>
      <c r="AD539" s="82"/>
      <c r="AE539" s="82"/>
      <c r="AF539" s="82"/>
      <c r="AG539" s="95">
        <v>8160</v>
      </c>
      <c r="AH539" s="161">
        <f t="shared" si="417"/>
        <v>-11.508094533967746</v>
      </c>
      <c r="AI539" s="161">
        <f t="shared" si="418"/>
        <v>-11.933171995502795</v>
      </c>
      <c r="AJ539" s="161">
        <f t="shared" si="419"/>
        <v>-12.499512932873868</v>
      </c>
      <c r="AK539" s="161">
        <f t="shared" si="420"/>
        <v>-13.191707411882959</v>
      </c>
      <c r="AL539" s="161">
        <f t="shared" si="421"/>
        <v>-13.900616814390846</v>
      </c>
      <c r="AM539" s="161">
        <f t="shared" si="422"/>
        <v>-14.780459682315232</v>
      </c>
      <c r="AN539" s="81"/>
      <c r="AO539" s="81"/>
      <c r="AP539" s="95">
        <v>8160</v>
      </c>
      <c r="AQ539" s="94">
        <f t="shared" si="404"/>
        <v>153.5822300942373</v>
      </c>
      <c r="AR539" s="94">
        <f t="shared" si="405"/>
        <v>265.80267993949019</v>
      </c>
      <c r="AS539" s="94">
        <f t="shared" si="406"/>
        <v>415.31668740545348</v>
      </c>
      <c r="AT539" s="94">
        <f t="shared" si="407"/>
        <v>598.05602986385338</v>
      </c>
      <c r="AU539" s="94">
        <f t="shared" si="408"/>
        <v>785.2081121259356</v>
      </c>
      <c r="AV539" s="94">
        <f t="shared" si="409"/>
        <v>1017.4866292579735</v>
      </c>
      <c r="AW539" s="81"/>
      <c r="AX539" s="95">
        <v>8160</v>
      </c>
      <c r="AY539" s="99">
        <f>'Max limit'!AX539*Input!PrimaryDrive_ratio*Input!Gear1_ratio*Input!FinalDrive_ratio</f>
        <v>720.14968814968813</v>
      </c>
      <c r="AZ539" s="99">
        <f t="shared" si="423"/>
        <v>12.002494802494802</v>
      </c>
      <c r="BA539" s="99">
        <f>AZ539*Input!$N$23</f>
        <v>28241.846265280659</v>
      </c>
      <c r="BB539" s="97">
        <f t="shared" si="410"/>
        <v>28.24184626528066</v>
      </c>
      <c r="BC539" s="95">
        <v>8160</v>
      </c>
      <c r="BD539" s="99">
        <f>'Max limit'!AX539*Input!PrimaryDrive_ratio*Input!Gear2_ratio*Input!FinalDrive_ratio</f>
        <v>947.39692307692292</v>
      </c>
      <c r="BE539" s="99">
        <f t="shared" si="424"/>
        <v>15.789948717948715</v>
      </c>
      <c r="BF539" s="99">
        <f>BE539*Input!$N$23</f>
        <v>37153.717753435885</v>
      </c>
      <c r="BG539" s="100">
        <f t="shared" si="425"/>
        <v>37.153717753435885</v>
      </c>
      <c r="BH539" s="95">
        <v>8160</v>
      </c>
      <c r="BI539" s="99">
        <f>'Max limit'!AX539*Input!PrimaryDrive_ratio*Input!Gear3_ratio*Input!FinalDrive_ratio</f>
        <v>1184.2461538461537</v>
      </c>
      <c r="BJ539" s="99">
        <f t="shared" si="426"/>
        <v>19.737435897435894</v>
      </c>
      <c r="BK539" s="99">
        <f>BJ539*Input!$N$23</f>
        <v>46442.147191794858</v>
      </c>
      <c r="BL539" s="100">
        <f t="shared" si="427"/>
        <v>46.442147191794859</v>
      </c>
      <c r="BM539" s="95">
        <v>8160</v>
      </c>
      <c r="BN539" s="99">
        <f>'Max limit'!AX539*Input!PrimaryDrive_ratio*Input!Gear4_ratio*Input!FinalDrive_ratio</f>
        <v>1421.0953846153848</v>
      </c>
      <c r="BO539" s="99">
        <f t="shared" si="428"/>
        <v>23.684923076923081</v>
      </c>
      <c r="BP539" s="99">
        <f>BO539*Input!$N$23</f>
        <v>55730.576630153846</v>
      </c>
      <c r="BQ539" s="100">
        <f t="shared" si="429"/>
        <v>55.730576630153848</v>
      </c>
      <c r="BR539" s="95">
        <v>8160</v>
      </c>
      <c r="BS539" s="99">
        <f>'Max limit'!AX539*Input!PrimaryDrive_ratio*Input!Gear5_ratio*Input!FinalDrive_ratio</f>
        <v>1628.3384615384614</v>
      </c>
      <c r="BT539" s="99">
        <f t="shared" si="430"/>
        <v>27.138974358974355</v>
      </c>
      <c r="BU539" s="99">
        <f>BT539*Input!$N$23</f>
        <v>63857.952388717931</v>
      </c>
      <c r="BV539" s="100">
        <f t="shared" si="431"/>
        <v>63.857952388717933</v>
      </c>
      <c r="BW539" s="95">
        <v>8160</v>
      </c>
      <c r="BX539" s="99">
        <f>'Max limit'!AX539*Input!PrimaryDrive_ratio*Input!Gear6_ratio*Input!FinalDrive_ratio</f>
        <v>1853.6026755852843</v>
      </c>
      <c r="BY539" s="99">
        <f t="shared" si="432"/>
        <v>30.893377926421405</v>
      </c>
      <c r="BZ539" s="99">
        <f>BY539*Input!$N$23</f>
        <v>72692.056474113706</v>
      </c>
      <c r="CA539" s="100">
        <f t="shared" si="433"/>
        <v>72.692056474113713</v>
      </c>
      <c r="CC539" s="95">
        <v>8160</v>
      </c>
      <c r="CD539" s="94">
        <f t="shared" si="434"/>
        <v>28</v>
      </c>
      <c r="CE539" s="94">
        <f t="shared" si="435"/>
        <v>37</v>
      </c>
      <c r="CF539" s="94">
        <f t="shared" si="436"/>
        <v>46.5</v>
      </c>
      <c r="CG539" s="94">
        <f t="shared" si="437"/>
        <v>55.5</v>
      </c>
      <c r="CH539" s="94">
        <f t="shared" si="438"/>
        <v>64</v>
      </c>
      <c r="CI539" s="94">
        <f t="shared" si="439"/>
        <v>72.5</v>
      </c>
      <c r="CK539" s="95">
        <v>8160</v>
      </c>
      <c r="CL539" s="162">
        <f t="shared" si="440"/>
        <v>12.002494802494802</v>
      </c>
      <c r="CM539" s="162">
        <f t="shared" si="441"/>
        <v>15.789948717948715</v>
      </c>
      <c r="CN539" s="162">
        <f t="shared" si="442"/>
        <v>19.737435897435894</v>
      </c>
      <c r="CO539" s="162">
        <f t="shared" si="443"/>
        <v>23.684923076923081</v>
      </c>
      <c r="CP539" s="162">
        <f t="shared" si="444"/>
        <v>27.138974358974355</v>
      </c>
      <c r="CQ539" s="162">
        <f t="shared" si="445"/>
        <v>30.893377926421405</v>
      </c>
    </row>
    <row r="540" spans="1:95" ht="19.5" thickTop="1" thickBot="1">
      <c r="A540" s="70">
        <v>8210</v>
      </c>
      <c r="B540" s="70">
        <v>150.44999999999999</v>
      </c>
      <c r="C540" s="70">
        <v>128.703</v>
      </c>
      <c r="D540" s="70">
        <v>141.429</v>
      </c>
      <c r="E540" s="70">
        <v>7.2220000000000004</v>
      </c>
      <c r="G540" s="92">
        <v>2</v>
      </c>
      <c r="H540" s="93">
        <f t="shared" si="446"/>
        <v>22.060640732265448</v>
      </c>
      <c r="O540" s="95">
        <v>8170</v>
      </c>
      <c r="P540" s="94">
        <f t="shared" si="398"/>
        <v>12.720724608101145</v>
      </c>
      <c r="Q540" s="94">
        <f t="shared" si="399"/>
        <v>12.793918438077382</v>
      </c>
      <c r="R540" s="94">
        <f t="shared" si="400"/>
        <v>12.62672541507084</v>
      </c>
      <c r="S540" s="94">
        <f t="shared" si="401"/>
        <v>12.105968699924226</v>
      </c>
      <c r="T540" s="94">
        <f t="shared" si="402"/>
        <v>11.560053604356879</v>
      </c>
      <c r="U540" s="94">
        <f t="shared" si="403"/>
        <v>10.743386320178237</v>
      </c>
      <c r="V540" s="82"/>
      <c r="W540" s="95">
        <v>8170</v>
      </c>
      <c r="X540" s="161">
        <f t="shared" si="411"/>
        <v>8.8403128693688355</v>
      </c>
      <c r="Y540" s="161">
        <f t="shared" si="412"/>
        <v>8.7761469917793278</v>
      </c>
      <c r="Z540" s="161">
        <f t="shared" si="413"/>
        <v>8.4993783838737489</v>
      </c>
      <c r="AA540" s="161">
        <f t="shared" si="414"/>
        <v>7.9407560996335826</v>
      </c>
      <c r="AB540" s="161">
        <f t="shared" si="415"/>
        <v>7.3562742207302101</v>
      </c>
      <c r="AC540" s="161">
        <f t="shared" si="416"/>
        <v>6.5396069365515679</v>
      </c>
      <c r="AD540" s="82"/>
      <c r="AE540" s="82"/>
      <c r="AF540" s="82"/>
      <c r="AG540" s="95">
        <v>8170</v>
      </c>
      <c r="AH540" s="161">
        <f t="shared" si="417"/>
        <v>-11.509521267635794</v>
      </c>
      <c r="AI540" s="161">
        <f t="shared" si="418"/>
        <v>-11.935641224086691</v>
      </c>
      <c r="AJ540" s="161">
        <f t="shared" si="419"/>
        <v>-12.503371102536207</v>
      </c>
      <c r="AK540" s="161">
        <f t="shared" si="420"/>
        <v>-13.197263176196724</v>
      </c>
      <c r="AL540" s="161">
        <f t="shared" si="421"/>
        <v>-13.907911166408704</v>
      </c>
      <c r="AM540" s="161">
        <f t="shared" si="422"/>
        <v>-14.789911833321638</v>
      </c>
      <c r="AN540" s="81"/>
      <c r="AO540" s="81"/>
      <c r="AP540" s="95">
        <v>8170</v>
      </c>
      <c r="AQ540" s="94">
        <f t="shared" si="404"/>
        <v>153.9588877826022</v>
      </c>
      <c r="AR540" s="94">
        <f t="shared" si="405"/>
        <v>266.45455628563889</v>
      </c>
      <c r="AS540" s="94">
        <f t="shared" si="406"/>
        <v>416.3352441963109</v>
      </c>
      <c r="AT540" s="94">
        <f t="shared" si="407"/>
        <v>599.52275164268769</v>
      </c>
      <c r="AU540" s="94">
        <f t="shared" si="408"/>
        <v>787.13382105865037</v>
      </c>
      <c r="AV540" s="94">
        <f t="shared" si="409"/>
        <v>1019.9819971236648</v>
      </c>
      <c r="AW540" s="81"/>
      <c r="AX540" s="95">
        <v>8170</v>
      </c>
      <c r="AY540" s="99">
        <f>'Max limit'!AX540*Input!PrimaryDrive_ratio*Input!Gear1_ratio*Input!FinalDrive_ratio</f>
        <v>721.03222453222452</v>
      </c>
      <c r="AZ540" s="99">
        <f t="shared" si="423"/>
        <v>12.017203742203742</v>
      </c>
      <c r="BA540" s="99">
        <f>AZ540*Input!$N$23</f>
        <v>28276.456370997916</v>
      </c>
      <c r="BB540" s="97">
        <f t="shared" si="410"/>
        <v>28.276456370997916</v>
      </c>
      <c r="BC540" s="95">
        <v>8170</v>
      </c>
      <c r="BD540" s="99">
        <f>'Max limit'!AX540*Input!PrimaryDrive_ratio*Input!Gear2_ratio*Input!FinalDrive_ratio</f>
        <v>948.55794871794865</v>
      </c>
      <c r="BE540" s="99">
        <f t="shared" si="424"/>
        <v>15.809299145299144</v>
      </c>
      <c r="BF540" s="99">
        <f>BE540*Input!$N$23</f>
        <v>37199.249270290587</v>
      </c>
      <c r="BG540" s="100">
        <f t="shared" si="425"/>
        <v>37.199249270290586</v>
      </c>
      <c r="BH540" s="95">
        <v>8170</v>
      </c>
      <c r="BI540" s="99">
        <f>'Max limit'!AX540*Input!PrimaryDrive_ratio*Input!Gear3_ratio*Input!FinalDrive_ratio</f>
        <v>1185.6974358974358</v>
      </c>
      <c r="BJ540" s="99">
        <f t="shared" si="426"/>
        <v>19.76162393162393</v>
      </c>
      <c r="BK540" s="99">
        <f>BJ540*Input!$N$23</f>
        <v>46499.061587863238</v>
      </c>
      <c r="BL540" s="100">
        <f t="shared" si="427"/>
        <v>46.499061587863238</v>
      </c>
      <c r="BM540" s="95">
        <v>8170</v>
      </c>
      <c r="BN540" s="99">
        <f>'Max limit'!AX540*Input!PrimaryDrive_ratio*Input!Gear4_ratio*Input!FinalDrive_ratio</f>
        <v>1422.8369230769231</v>
      </c>
      <c r="BO540" s="99">
        <f t="shared" si="428"/>
        <v>23.713948717948718</v>
      </c>
      <c r="BP540" s="99">
        <f>BO540*Input!$N$23</f>
        <v>55798.873905435888</v>
      </c>
      <c r="BQ540" s="100">
        <f t="shared" si="429"/>
        <v>55.79887390543589</v>
      </c>
      <c r="BR540" s="95">
        <v>8170</v>
      </c>
      <c r="BS540" s="99">
        <f>'Max limit'!AX540*Input!PrimaryDrive_ratio*Input!Gear5_ratio*Input!FinalDrive_ratio</f>
        <v>1630.3339743589743</v>
      </c>
      <c r="BT540" s="99">
        <f t="shared" si="430"/>
        <v>27.172232905982906</v>
      </c>
      <c r="BU540" s="99">
        <f>BT540*Input!$N$23</f>
        <v>63936.209683311958</v>
      </c>
      <c r="BV540" s="100">
        <f t="shared" si="431"/>
        <v>63.936209683311958</v>
      </c>
      <c r="BW540" s="95">
        <v>8170</v>
      </c>
      <c r="BX540" s="99">
        <f>'Max limit'!AX540*Input!PrimaryDrive_ratio*Input!Gear6_ratio*Input!FinalDrive_ratio</f>
        <v>1855.8742474916385</v>
      </c>
      <c r="BY540" s="99">
        <f t="shared" si="432"/>
        <v>30.931237458193973</v>
      </c>
      <c r="BZ540" s="99">
        <f>BY540*Input!$N$23</f>
        <v>72781.139876655492</v>
      </c>
      <c r="CA540" s="100">
        <f t="shared" si="433"/>
        <v>72.781139876655487</v>
      </c>
      <c r="CC540" s="95">
        <v>8170</v>
      </c>
      <c r="CD540" s="94">
        <f t="shared" si="434"/>
        <v>28.5</v>
      </c>
      <c r="CE540" s="94">
        <f t="shared" si="435"/>
        <v>37</v>
      </c>
      <c r="CF540" s="94">
        <f t="shared" si="436"/>
        <v>46.5</v>
      </c>
      <c r="CG540" s="94">
        <f t="shared" si="437"/>
        <v>56</v>
      </c>
      <c r="CH540" s="94">
        <f t="shared" si="438"/>
        <v>64</v>
      </c>
      <c r="CI540" s="94">
        <f t="shared" si="439"/>
        <v>73</v>
      </c>
      <c r="CK540" s="95">
        <v>8170</v>
      </c>
      <c r="CL540" s="162">
        <f t="shared" si="440"/>
        <v>12.017203742203742</v>
      </c>
      <c r="CM540" s="162">
        <f t="shared" si="441"/>
        <v>15.809299145299144</v>
      </c>
      <c r="CN540" s="162">
        <f t="shared" si="442"/>
        <v>19.76162393162393</v>
      </c>
      <c r="CO540" s="162">
        <f t="shared" si="443"/>
        <v>23.713948717948718</v>
      </c>
      <c r="CP540" s="162">
        <f t="shared" si="444"/>
        <v>27.172232905982906</v>
      </c>
      <c r="CQ540" s="162">
        <f t="shared" si="445"/>
        <v>30.931237458193973</v>
      </c>
    </row>
    <row r="541" spans="1:95" ht="19.5" thickTop="1" thickBot="1">
      <c r="A541" s="70">
        <v>8220</v>
      </c>
      <c r="B541" s="70">
        <v>150.71600000000001</v>
      </c>
      <c r="C541" s="70">
        <v>128.774</v>
      </c>
      <c r="D541" s="70">
        <v>141.673</v>
      </c>
      <c r="E541" s="70">
        <v>7.24</v>
      </c>
      <c r="G541" s="92">
        <v>2</v>
      </c>
      <c r="H541" s="93">
        <f t="shared" si="446"/>
        <v>22.105835240274601</v>
      </c>
      <c r="O541" s="95">
        <v>8180</v>
      </c>
      <c r="P541" s="94">
        <f t="shared" si="398"/>
        <v>12.719503684130652</v>
      </c>
      <c r="Q541" s="94">
        <f t="shared" si="399"/>
        <v>12.791730603788642</v>
      </c>
      <c r="R541" s="94">
        <f t="shared" si="400"/>
        <v>12.623213692419881</v>
      </c>
      <c r="S541" s="94">
        <f t="shared" si="401"/>
        <v>12.100865425906681</v>
      </c>
      <c r="T541" s="94">
        <f t="shared" si="402"/>
        <v>11.553291302782183</v>
      </c>
      <c r="U541" s="94">
        <f t="shared" si="403"/>
        <v>10.734623609593605</v>
      </c>
      <c r="V541" s="82"/>
      <c r="W541" s="95">
        <v>8180</v>
      </c>
      <c r="X541" s="161">
        <f t="shared" si="411"/>
        <v>8.8390919453983443</v>
      </c>
      <c r="Y541" s="161">
        <f t="shared" si="412"/>
        <v>8.7739591574905873</v>
      </c>
      <c r="Z541" s="161">
        <f t="shared" si="413"/>
        <v>8.4958666612227862</v>
      </c>
      <c r="AA541" s="161">
        <f t="shared" si="414"/>
        <v>7.9356528256160388</v>
      </c>
      <c r="AB541" s="161">
        <f t="shared" si="415"/>
        <v>7.3495119191555141</v>
      </c>
      <c r="AC541" s="161">
        <f t="shared" si="416"/>
        <v>6.530844225966935</v>
      </c>
      <c r="AD541" s="82"/>
      <c r="AE541" s="82"/>
      <c r="AF541" s="82"/>
      <c r="AG541" s="95">
        <v>8180</v>
      </c>
      <c r="AH541" s="161">
        <f t="shared" si="417"/>
        <v>-11.510949748681268</v>
      </c>
      <c r="AI541" s="161">
        <f t="shared" si="418"/>
        <v>-11.938113476832967</v>
      </c>
      <c r="AJ541" s="161">
        <f t="shared" si="419"/>
        <v>-12.507233997452264</v>
      </c>
      <c r="AK541" s="161">
        <f t="shared" si="420"/>
        <v>-13.202825744875849</v>
      </c>
      <c r="AL541" s="161">
        <f t="shared" si="421"/>
        <v>-13.915214452109375</v>
      </c>
      <c r="AM541" s="161">
        <f t="shared" si="422"/>
        <v>-14.799375560753042</v>
      </c>
      <c r="AN541" s="81"/>
      <c r="AO541" s="81"/>
      <c r="AP541" s="95">
        <v>8180</v>
      </c>
      <c r="AQ541" s="94">
        <f t="shared" si="404"/>
        <v>154.33600677860741</v>
      </c>
      <c r="AR541" s="94">
        <f t="shared" si="405"/>
        <v>267.10723101065605</v>
      </c>
      <c r="AS541" s="94">
        <f t="shared" si="406"/>
        <v>417.35504845415022</v>
      </c>
      <c r="AT541" s="94">
        <f t="shared" si="407"/>
        <v>600.99126977397646</v>
      </c>
      <c r="AU541" s="94">
        <f t="shared" si="408"/>
        <v>789.06188848362763</v>
      </c>
      <c r="AV541" s="94">
        <f t="shared" si="409"/>
        <v>1022.4804211655552</v>
      </c>
      <c r="AW541" s="81"/>
      <c r="AX541" s="95">
        <v>8180</v>
      </c>
      <c r="AY541" s="99">
        <f>'Max limit'!AX541*Input!PrimaryDrive_ratio*Input!Gear1_ratio*Input!FinalDrive_ratio</f>
        <v>721.9147609147609</v>
      </c>
      <c r="AZ541" s="99">
        <f t="shared" si="423"/>
        <v>12.031912681912681</v>
      </c>
      <c r="BA541" s="99">
        <f>AZ541*Input!$N$23</f>
        <v>28311.066476715168</v>
      </c>
      <c r="BB541" s="97">
        <f t="shared" si="410"/>
        <v>28.311066476715169</v>
      </c>
      <c r="BC541" s="95">
        <v>8180</v>
      </c>
      <c r="BD541" s="99">
        <f>'Max limit'!AX541*Input!PrimaryDrive_ratio*Input!Gear2_ratio*Input!FinalDrive_ratio</f>
        <v>949.71897435897415</v>
      </c>
      <c r="BE541" s="99">
        <f t="shared" si="424"/>
        <v>15.828649572649569</v>
      </c>
      <c r="BF541" s="99">
        <f>BE541*Input!$N$23</f>
        <v>37244.780787145282</v>
      </c>
      <c r="BG541" s="100">
        <f t="shared" si="425"/>
        <v>37.244780787145281</v>
      </c>
      <c r="BH541" s="95">
        <v>8180</v>
      </c>
      <c r="BI541" s="99">
        <f>'Max limit'!AX541*Input!PrimaryDrive_ratio*Input!Gear3_ratio*Input!FinalDrive_ratio</f>
        <v>1187.1487179487178</v>
      </c>
      <c r="BJ541" s="99">
        <f t="shared" si="426"/>
        <v>19.785811965811963</v>
      </c>
      <c r="BK541" s="99">
        <f>BJ541*Input!$N$23</f>
        <v>46555.97598393161</v>
      </c>
      <c r="BL541" s="100">
        <f t="shared" si="427"/>
        <v>46.55597598393161</v>
      </c>
      <c r="BM541" s="95">
        <v>8180</v>
      </c>
      <c r="BN541" s="99">
        <f>'Max limit'!AX541*Input!PrimaryDrive_ratio*Input!Gear4_ratio*Input!FinalDrive_ratio</f>
        <v>1424.5784615384614</v>
      </c>
      <c r="BO541" s="99">
        <f t="shared" si="428"/>
        <v>23.742974358974358</v>
      </c>
      <c r="BP541" s="99">
        <f>BO541*Input!$N$23</f>
        <v>55867.171180717938</v>
      </c>
      <c r="BQ541" s="100">
        <f t="shared" si="429"/>
        <v>55.867171180717939</v>
      </c>
      <c r="BR541" s="95">
        <v>8180</v>
      </c>
      <c r="BS541" s="99">
        <f>'Max limit'!AX541*Input!PrimaryDrive_ratio*Input!Gear5_ratio*Input!FinalDrive_ratio</f>
        <v>1632.3294871794867</v>
      </c>
      <c r="BT541" s="99">
        <f t="shared" si="430"/>
        <v>27.205491452991446</v>
      </c>
      <c r="BU541" s="99">
        <f>BT541*Input!$N$23</f>
        <v>64014.466977905955</v>
      </c>
      <c r="BV541" s="100">
        <f t="shared" si="431"/>
        <v>64.014466977905954</v>
      </c>
      <c r="BW541" s="95">
        <v>8180</v>
      </c>
      <c r="BX541" s="99">
        <f>'Max limit'!AX541*Input!PrimaryDrive_ratio*Input!Gear6_ratio*Input!FinalDrive_ratio</f>
        <v>1858.1458193979931</v>
      </c>
      <c r="BY541" s="99">
        <f t="shared" si="432"/>
        <v>30.969096989966552</v>
      </c>
      <c r="BZ541" s="99">
        <f>BY541*Input!$N$23</f>
        <v>72870.223279197307</v>
      </c>
      <c r="CA541" s="100">
        <f t="shared" si="433"/>
        <v>72.870223279197305</v>
      </c>
      <c r="CC541" s="95">
        <v>8180</v>
      </c>
      <c r="CD541" s="94">
        <f t="shared" si="434"/>
        <v>28.5</v>
      </c>
      <c r="CE541" s="94">
        <f t="shared" si="435"/>
        <v>37</v>
      </c>
      <c r="CF541" s="94">
        <f t="shared" si="436"/>
        <v>46.5</v>
      </c>
      <c r="CG541" s="94">
        <f t="shared" si="437"/>
        <v>56</v>
      </c>
      <c r="CH541" s="94">
        <f t="shared" si="438"/>
        <v>64</v>
      </c>
      <c r="CI541" s="94">
        <f t="shared" si="439"/>
        <v>73</v>
      </c>
      <c r="CK541" s="95">
        <v>8180</v>
      </c>
      <c r="CL541" s="162">
        <f t="shared" si="440"/>
        <v>12.031912681912681</v>
      </c>
      <c r="CM541" s="162">
        <f t="shared" si="441"/>
        <v>15.828649572649569</v>
      </c>
      <c r="CN541" s="162">
        <f t="shared" si="442"/>
        <v>19.785811965811963</v>
      </c>
      <c r="CO541" s="162">
        <f t="shared" si="443"/>
        <v>23.742974358974358</v>
      </c>
      <c r="CP541" s="162">
        <f t="shared" si="444"/>
        <v>27.205491452991446</v>
      </c>
      <c r="CQ541" s="162">
        <f t="shared" si="445"/>
        <v>30.969096989966552</v>
      </c>
    </row>
    <row r="542" spans="1:95" ht="19.5" thickTop="1" thickBot="1">
      <c r="A542" s="70">
        <v>8230</v>
      </c>
      <c r="B542" s="70">
        <v>150.97999999999999</v>
      </c>
      <c r="C542" s="70">
        <v>128.84299999999999</v>
      </c>
      <c r="D542" s="70">
        <v>141.916</v>
      </c>
      <c r="E542" s="70">
        <v>7.258</v>
      </c>
      <c r="G542" s="92">
        <v>2</v>
      </c>
      <c r="H542" s="93">
        <f t="shared" si="446"/>
        <v>22.151029748283754</v>
      </c>
      <c r="O542" s="95">
        <v>8190</v>
      </c>
      <c r="P542" s="94">
        <f t="shared" si="398"/>
        <v>12.718281266675184</v>
      </c>
      <c r="Q542" s="94">
        <f t="shared" si="399"/>
        <v>12.789540093250006</v>
      </c>
      <c r="R542" s="94">
        <f t="shared" si="400"/>
        <v>12.619697674083719</v>
      </c>
      <c r="S542" s="94">
        <f t="shared" si="401"/>
        <v>12.095755909352111</v>
      </c>
      <c r="T542" s="94">
        <f t="shared" si="402"/>
        <v>11.546520729278953</v>
      </c>
      <c r="U542" s="94">
        <f t="shared" si="403"/>
        <v>10.725850180096943</v>
      </c>
      <c r="V542" s="82"/>
      <c r="W542" s="95">
        <v>8190</v>
      </c>
      <c r="X542" s="161">
        <f t="shared" si="411"/>
        <v>8.8378695279428729</v>
      </c>
      <c r="Y542" s="161">
        <f t="shared" si="412"/>
        <v>8.7717686469519514</v>
      </c>
      <c r="Z542" s="161">
        <f t="shared" si="413"/>
        <v>8.492350642886624</v>
      </c>
      <c r="AA542" s="161">
        <f t="shared" si="414"/>
        <v>7.9305433090614681</v>
      </c>
      <c r="AB542" s="161">
        <f t="shared" si="415"/>
        <v>7.342741345652283</v>
      </c>
      <c r="AC542" s="161">
        <f t="shared" si="416"/>
        <v>6.5220707964702722</v>
      </c>
      <c r="AD542" s="82"/>
      <c r="AE542" s="82"/>
      <c r="AF542" s="82"/>
      <c r="AG542" s="95">
        <v>8190</v>
      </c>
      <c r="AH542" s="161">
        <f t="shared" si="417"/>
        <v>-11.512379977104169</v>
      </c>
      <c r="AI542" s="161">
        <f t="shared" si="418"/>
        <v>-11.940588753741627</v>
      </c>
      <c r="AJ542" s="161">
        <f t="shared" si="419"/>
        <v>-12.511101617622042</v>
      </c>
      <c r="AK542" s="161">
        <f t="shared" si="420"/>
        <v>-13.208395117920329</v>
      </c>
      <c r="AL542" s="161">
        <f t="shared" si="421"/>
        <v>-13.922526671492864</v>
      </c>
      <c r="AM542" s="161">
        <f t="shared" si="422"/>
        <v>-14.808850864609436</v>
      </c>
      <c r="AN542" s="81"/>
      <c r="AO542" s="81"/>
      <c r="AP542" s="95">
        <v>8190</v>
      </c>
      <c r="AQ542" s="94">
        <f t="shared" si="404"/>
        <v>154.71358708225313</v>
      </c>
      <c r="AR542" s="94">
        <f t="shared" si="405"/>
        <v>267.76070411454202</v>
      </c>
      <c r="AS542" s="94">
        <f t="shared" si="406"/>
        <v>418.37610017897174</v>
      </c>
      <c r="AT542" s="94">
        <f t="shared" si="407"/>
        <v>602.46158425771955</v>
      </c>
      <c r="AU542" s="94">
        <f t="shared" si="408"/>
        <v>790.99231440086874</v>
      </c>
      <c r="AV542" s="94">
        <f t="shared" si="409"/>
        <v>1024.9819013836436</v>
      </c>
      <c r="AW542" s="81"/>
      <c r="AX542" s="95">
        <v>8190</v>
      </c>
      <c r="AY542" s="99">
        <f>'Max limit'!AX542*Input!PrimaryDrive_ratio*Input!Gear1_ratio*Input!FinalDrive_ratio</f>
        <v>722.7972972972974</v>
      </c>
      <c r="AZ542" s="99">
        <f t="shared" si="423"/>
        <v>12.046621621621624</v>
      </c>
      <c r="BA542" s="99">
        <f>AZ542*Input!$N$23</f>
        <v>28345.676582432432</v>
      </c>
      <c r="BB542" s="97">
        <f t="shared" si="410"/>
        <v>28.345676582432432</v>
      </c>
      <c r="BC542" s="95">
        <v>8190</v>
      </c>
      <c r="BD542" s="99">
        <f>'Max limit'!AX542*Input!PrimaryDrive_ratio*Input!Gear2_ratio*Input!FinalDrive_ratio</f>
        <v>950.88000000000011</v>
      </c>
      <c r="BE542" s="99">
        <f t="shared" si="424"/>
        <v>15.848000000000003</v>
      </c>
      <c r="BF542" s="99">
        <f>BE542*Input!$N$23</f>
        <v>37290.312303999999</v>
      </c>
      <c r="BG542" s="100">
        <f t="shared" si="425"/>
        <v>37.290312303999997</v>
      </c>
      <c r="BH542" s="95">
        <v>8190</v>
      </c>
      <c r="BI542" s="99">
        <f>'Max limit'!AX542*Input!PrimaryDrive_ratio*Input!Gear3_ratio*Input!FinalDrive_ratio</f>
        <v>1188.5999999999999</v>
      </c>
      <c r="BJ542" s="99">
        <f t="shared" si="426"/>
        <v>19.809999999999999</v>
      </c>
      <c r="BK542" s="99">
        <f>BJ542*Input!$N$23</f>
        <v>46612.89037999999</v>
      </c>
      <c r="BL542" s="100">
        <f t="shared" si="427"/>
        <v>46.612890379999989</v>
      </c>
      <c r="BM542" s="95">
        <v>8190</v>
      </c>
      <c r="BN542" s="99">
        <f>'Max limit'!AX542*Input!PrimaryDrive_ratio*Input!Gear4_ratio*Input!FinalDrive_ratio</f>
        <v>1426.3200000000002</v>
      </c>
      <c r="BO542" s="99">
        <f t="shared" si="428"/>
        <v>23.772000000000002</v>
      </c>
      <c r="BP542" s="99">
        <f>BO542*Input!$N$23</f>
        <v>55935.468455999995</v>
      </c>
      <c r="BQ542" s="100">
        <f t="shared" si="429"/>
        <v>55.935468455999995</v>
      </c>
      <c r="BR542" s="95">
        <v>8190</v>
      </c>
      <c r="BS542" s="99">
        <f>'Max limit'!AX542*Input!PrimaryDrive_ratio*Input!Gear5_ratio*Input!FinalDrive_ratio</f>
        <v>1634.325</v>
      </c>
      <c r="BT542" s="99">
        <f t="shared" si="430"/>
        <v>27.23875</v>
      </c>
      <c r="BU542" s="99">
        <f>BT542*Input!$N$23</f>
        <v>64092.724272499989</v>
      </c>
      <c r="BV542" s="100">
        <f t="shared" si="431"/>
        <v>64.092724272499993</v>
      </c>
      <c r="BW542" s="95">
        <v>8190</v>
      </c>
      <c r="BX542" s="99">
        <f>'Max limit'!AX542*Input!PrimaryDrive_ratio*Input!Gear6_ratio*Input!FinalDrive_ratio</f>
        <v>1860.417391304348</v>
      </c>
      <c r="BY542" s="99">
        <f t="shared" si="432"/>
        <v>31.006956521739134</v>
      </c>
      <c r="BZ542" s="99">
        <f>BY542*Input!$N$23</f>
        <v>72959.306681739123</v>
      </c>
      <c r="CA542" s="100">
        <f t="shared" si="433"/>
        <v>72.959306681739122</v>
      </c>
      <c r="CC542" s="95">
        <v>8190</v>
      </c>
      <c r="CD542" s="94">
        <f t="shared" si="434"/>
        <v>28.5</v>
      </c>
      <c r="CE542" s="94">
        <f t="shared" si="435"/>
        <v>37.5</v>
      </c>
      <c r="CF542" s="94">
        <f t="shared" si="436"/>
        <v>46.5</v>
      </c>
      <c r="CG542" s="94">
        <f t="shared" si="437"/>
        <v>56</v>
      </c>
      <c r="CH542" s="94">
        <f t="shared" si="438"/>
        <v>64</v>
      </c>
      <c r="CI542" s="94">
        <f t="shared" si="439"/>
        <v>73</v>
      </c>
      <c r="CK542" s="95">
        <v>8190</v>
      </c>
      <c r="CL542" s="162">
        <f t="shared" si="440"/>
        <v>12.046621621621624</v>
      </c>
      <c r="CM542" s="162">
        <f t="shared" si="441"/>
        <v>15.848000000000003</v>
      </c>
      <c r="CN542" s="162">
        <f t="shared" si="442"/>
        <v>19.809999999999999</v>
      </c>
      <c r="CO542" s="162">
        <f t="shared" si="443"/>
        <v>23.772000000000002</v>
      </c>
      <c r="CP542" s="162">
        <f t="shared" si="444"/>
        <v>27.23875</v>
      </c>
      <c r="CQ542" s="162">
        <f t="shared" si="445"/>
        <v>31.006956521739134</v>
      </c>
    </row>
    <row r="543" spans="1:95" ht="19.5" thickTop="1" thickBot="1">
      <c r="A543" s="70">
        <v>8240</v>
      </c>
      <c r="B543" s="70">
        <v>151.23699999999999</v>
      </c>
      <c r="C543" s="70">
        <v>128.905</v>
      </c>
      <c r="D543" s="70">
        <v>142.14500000000001</v>
      </c>
      <c r="E543" s="70">
        <v>7.2830000000000004</v>
      </c>
      <c r="G543" s="92">
        <v>2</v>
      </c>
      <c r="H543" s="93">
        <f t="shared" si="446"/>
        <v>22.196224256292908</v>
      </c>
      <c r="O543" s="95">
        <v>8200</v>
      </c>
      <c r="P543" s="94">
        <f t="shared" si="398"/>
        <v>12.717057355734735</v>
      </c>
      <c r="Q543" s="94">
        <f t="shared" si="399"/>
        <v>12.787346906461478</v>
      </c>
      <c r="R543" s="94">
        <f t="shared" si="400"/>
        <v>12.616177360062355</v>
      </c>
      <c r="S543" s="94">
        <f t="shared" si="401"/>
        <v>12.090640150260517</v>
      </c>
      <c r="T543" s="94">
        <f t="shared" si="402"/>
        <v>11.539741883847192</v>
      </c>
      <c r="U543" s="94">
        <f t="shared" si="403"/>
        <v>10.717066031688251</v>
      </c>
      <c r="V543" s="82"/>
      <c r="W543" s="95">
        <v>8200</v>
      </c>
      <c r="X543" s="161">
        <f t="shared" si="411"/>
        <v>8.836645617002425</v>
      </c>
      <c r="Y543" s="161">
        <f t="shared" si="412"/>
        <v>8.7695754601634217</v>
      </c>
      <c r="Z543" s="161">
        <f t="shared" si="413"/>
        <v>8.4888303288652622</v>
      </c>
      <c r="AA543" s="161">
        <f t="shared" si="414"/>
        <v>7.925427549969875</v>
      </c>
      <c r="AB543" s="161">
        <f t="shared" si="415"/>
        <v>7.3359625002205222</v>
      </c>
      <c r="AC543" s="161">
        <f t="shared" si="416"/>
        <v>6.5132866480615812</v>
      </c>
      <c r="AD543" s="82"/>
      <c r="AE543" s="82"/>
      <c r="AF543" s="82"/>
      <c r="AG543" s="95">
        <v>8200</v>
      </c>
      <c r="AH543" s="161">
        <f t="shared" si="417"/>
        <v>-11.513811952904495</v>
      </c>
      <c r="AI543" s="161">
        <f t="shared" si="418"/>
        <v>-11.943067054812666</v>
      </c>
      <c r="AJ543" s="161">
        <f t="shared" si="419"/>
        <v>-12.514973963045541</v>
      </c>
      <c r="AK543" s="161">
        <f t="shared" si="420"/>
        <v>-13.213971295330166</v>
      </c>
      <c r="AL543" s="161">
        <f t="shared" si="421"/>
        <v>-13.929847824559166</v>
      </c>
      <c r="AM543" s="161">
        <f t="shared" si="422"/>
        <v>-14.818337744890822</v>
      </c>
      <c r="AN543" s="81"/>
      <c r="AO543" s="81"/>
      <c r="AP543" s="95">
        <v>8200</v>
      </c>
      <c r="AQ543" s="94">
        <f t="shared" si="404"/>
        <v>155.09162869353906</v>
      </c>
      <c r="AR543" s="94">
        <f t="shared" si="405"/>
        <v>268.41497559729618</v>
      </c>
      <c r="AS543" s="94">
        <f t="shared" si="406"/>
        <v>419.39839937077534</v>
      </c>
      <c r="AT543" s="94">
        <f t="shared" si="407"/>
        <v>603.93369509391653</v>
      </c>
      <c r="AU543" s="94">
        <f t="shared" si="408"/>
        <v>792.92509881037245</v>
      </c>
      <c r="AV543" s="94">
        <f t="shared" si="409"/>
        <v>1027.4864377779297</v>
      </c>
      <c r="AW543" s="81"/>
      <c r="AX543" s="95">
        <v>8200</v>
      </c>
      <c r="AY543" s="99">
        <f>'Max limit'!AX543*Input!PrimaryDrive_ratio*Input!Gear1_ratio*Input!FinalDrive_ratio</f>
        <v>723.67983367983368</v>
      </c>
      <c r="AZ543" s="99">
        <f t="shared" si="423"/>
        <v>12.061330561330561</v>
      </c>
      <c r="BA543" s="99">
        <f>AZ543*Input!$N$23</f>
        <v>28380.286688149681</v>
      </c>
      <c r="BB543" s="97">
        <f t="shared" si="410"/>
        <v>28.380286688149681</v>
      </c>
      <c r="BC543" s="95">
        <v>8200</v>
      </c>
      <c r="BD543" s="99">
        <f>'Max limit'!AX543*Input!PrimaryDrive_ratio*Input!Gear2_ratio*Input!FinalDrive_ratio</f>
        <v>952.04102564102561</v>
      </c>
      <c r="BE543" s="99">
        <f t="shared" si="424"/>
        <v>15.867350427350427</v>
      </c>
      <c r="BF543" s="99">
        <f>BE543*Input!$N$23</f>
        <v>37335.843820854694</v>
      </c>
      <c r="BG543" s="100">
        <f t="shared" si="425"/>
        <v>37.335843820854691</v>
      </c>
      <c r="BH543" s="95">
        <v>8200</v>
      </c>
      <c r="BI543" s="99">
        <f>'Max limit'!AX543*Input!PrimaryDrive_ratio*Input!Gear3_ratio*Input!FinalDrive_ratio</f>
        <v>1190.051282051282</v>
      </c>
      <c r="BJ543" s="99">
        <f t="shared" si="426"/>
        <v>19.834188034188035</v>
      </c>
      <c r="BK543" s="99">
        <f>BJ543*Input!$N$23</f>
        <v>46669.804776068369</v>
      </c>
      <c r="BL543" s="100">
        <f t="shared" si="427"/>
        <v>46.669804776068368</v>
      </c>
      <c r="BM543" s="95">
        <v>8200</v>
      </c>
      <c r="BN543" s="99">
        <f>'Max limit'!AX543*Input!PrimaryDrive_ratio*Input!Gear4_ratio*Input!FinalDrive_ratio</f>
        <v>1428.0615384615385</v>
      </c>
      <c r="BO543" s="99">
        <f t="shared" si="428"/>
        <v>23.801025641025642</v>
      </c>
      <c r="BP543" s="99">
        <f>BO543*Input!$N$23</f>
        <v>56003.765731282045</v>
      </c>
      <c r="BQ543" s="100">
        <f t="shared" si="429"/>
        <v>56.003765731282044</v>
      </c>
      <c r="BR543" s="95">
        <v>8200</v>
      </c>
      <c r="BS543" s="99">
        <f>'Max limit'!AX543*Input!PrimaryDrive_ratio*Input!Gear5_ratio*Input!FinalDrive_ratio</f>
        <v>1636.3205128205129</v>
      </c>
      <c r="BT543" s="99">
        <f t="shared" si="430"/>
        <v>27.27200854700855</v>
      </c>
      <c r="BU543" s="99">
        <f>BT543*Input!$N$23</f>
        <v>64170.981567094015</v>
      </c>
      <c r="BV543" s="100">
        <f t="shared" si="431"/>
        <v>64.170981567094017</v>
      </c>
      <c r="BW543" s="95">
        <v>8200</v>
      </c>
      <c r="BX543" s="99">
        <f>'Max limit'!AX543*Input!PrimaryDrive_ratio*Input!Gear6_ratio*Input!FinalDrive_ratio</f>
        <v>1862.6889632107022</v>
      </c>
      <c r="BY543" s="99">
        <f t="shared" si="432"/>
        <v>31.044816053511703</v>
      </c>
      <c r="BZ543" s="99">
        <f>BY543*Input!$N$23</f>
        <v>73048.390084280923</v>
      </c>
      <c r="CA543" s="100">
        <f t="shared" si="433"/>
        <v>73.048390084280925</v>
      </c>
      <c r="CC543" s="95">
        <v>8200</v>
      </c>
      <c r="CD543" s="94">
        <f t="shared" si="434"/>
        <v>28.5</v>
      </c>
      <c r="CE543" s="94">
        <f t="shared" si="435"/>
        <v>37.5</v>
      </c>
      <c r="CF543" s="94">
        <f t="shared" si="436"/>
        <v>46.5</v>
      </c>
      <c r="CG543" s="94">
        <f t="shared" si="437"/>
        <v>56</v>
      </c>
      <c r="CH543" s="94">
        <f t="shared" si="438"/>
        <v>64</v>
      </c>
      <c r="CI543" s="94">
        <f t="shared" si="439"/>
        <v>73</v>
      </c>
      <c r="CK543" s="95">
        <v>8200</v>
      </c>
      <c r="CL543" s="162">
        <f t="shared" si="440"/>
        <v>12.061330561330561</v>
      </c>
      <c r="CM543" s="162">
        <f t="shared" si="441"/>
        <v>15.867350427350427</v>
      </c>
      <c r="CN543" s="162">
        <f t="shared" si="442"/>
        <v>19.834188034188035</v>
      </c>
      <c r="CO543" s="162">
        <f t="shared" si="443"/>
        <v>23.801025641025642</v>
      </c>
      <c r="CP543" s="162">
        <f t="shared" si="444"/>
        <v>27.27200854700855</v>
      </c>
      <c r="CQ543" s="162">
        <f t="shared" si="445"/>
        <v>31.044816053511703</v>
      </c>
    </row>
    <row r="544" spans="1:95" ht="19.5" thickTop="1" thickBot="1">
      <c r="A544" s="70">
        <v>8250</v>
      </c>
      <c r="B544" s="70">
        <v>151.49299999999999</v>
      </c>
      <c r="C544" s="70">
        <v>128.96700000000001</v>
      </c>
      <c r="D544" s="70">
        <v>142.374</v>
      </c>
      <c r="E544" s="70">
        <v>7.3070000000000004</v>
      </c>
      <c r="G544" s="92">
        <v>2</v>
      </c>
      <c r="H544" s="93">
        <f t="shared" si="446"/>
        <v>22.241418764302061</v>
      </c>
      <c r="O544" s="95">
        <v>8210</v>
      </c>
      <c r="P544" s="94">
        <f t="shared" si="398"/>
        <v>12.715831951309307</v>
      </c>
      <c r="Q544" s="94">
        <f t="shared" si="399"/>
        <v>12.785151043423051</v>
      </c>
      <c r="R544" s="94">
        <f t="shared" si="400"/>
        <v>12.612652750355794</v>
      </c>
      <c r="S544" s="94">
        <f t="shared" si="401"/>
        <v>12.085518148631898</v>
      </c>
      <c r="T544" s="94">
        <f t="shared" si="402"/>
        <v>11.532954766486901</v>
      </c>
      <c r="U544" s="94">
        <f t="shared" si="403"/>
        <v>10.708271164367529</v>
      </c>
      <c r="V544" s="82"/>
      <c r="W544" s="95">
        <v>8210</v>
      </c>
      <c r="X544" s="161">
        <f t="shared" si="411"/>
        <v>8.8354202125769952</v>
      </c>
      <c r="Y544" s="161">
        <f t="shared" si="412"/>
        <v>8.7673795971249966</v>
      </c>
      <c r="Z544" s="161">
        <f t="shared" si="413"/>
        <v>8.4853057191587009</v>
      </c>
      <c r="AA544" s="161">
        <f t="shared" si="414"/>
        <v>7.920305548341255</v>
      </c>
      <c r="AB544" s="161">
        <f t="shared" si="415"/>
        <v>7.3291753828602317</v>
      </c>
      <c r="AC544" s="161">
        <f t="shared" si="416"/>
        <v>6.5044917807408593</v>
      </c>
      <c r="AD544" s="82"/>
      <c r="AE544" s="82"/>
      <c r="AF544" s="82"/>
      <c r="AG544" s="95">
        <v>8210</v>
      </c>
      <c r="AH544" s="161">
        <f t="shared" si="417"/>
        <v>-11.515245676082246</v>
      </c>
      <c r="AI544" s="161">
        <f t="shared" si="418"/>
        <v>-11.945548380046086</v>
      </c>
      <c r="AJ544" s="161">
        <f t="shared" si="419"/>
        <v>-12.518851033722759</v>
      </c>
      <c r="AK544" s="161">
        <f t="shared" si="420"/>
        <v>-13.219554277105361</v>
      </c>
      <c r="AL544" s="161">
        <f t="shared" si="421"/>
        <v>-13.937177911308281</v>
      </c>
      <c r="AM544" s="161">
        <f t="shared" si="422"/>
        <v>-14.827836201597203</v>
      </c>
      <c r="AN544" s="81"/>
      <c r="AO544" s="81"/>
      <c r="AP544" s="95">
        <v>8210</v>
      </c>
      <c r="AQ544" s="94">
        <f t="shared" si="404"/>
        <v>155.47013161246545</v>
      </c>
      <c r="AR544" s="94">
        <f t="shared" si="405"/>
        <v>269.07004545891897</v>
      </c>
      <c r="AS544" s="94">
        <f t="shared" si="406"/>
        <v>420.42194602956084</v>
      </c>
      <c r="AT544" s="94">
        <f t="shared" si="407"/>
        <v>605.40760228256772</v>
      </c>
      <c r="AU544" s="94">
        <f t="shared" si="408"/>
        <v>794.86024171213853</v>
      </c>
      <c r="AV544" s="94">
        <f t="shared" si="409"/>
        <v>1029.9940303484138</v>
      </c>
      <c r="AW544" s="81"/>
      <c r="AX544" s="95">
        <v>8210</v>
      </c>
      <c r="AY544" s="99">
        <f>'Max limit'!AX544*Input!PrimaryDrive_ratio*Input!Gear1_ratio*Input!FinalDrive_ratio</f>
        <v>724.56237006237006</v>
      </c>
      <c r="AZ544" s="99">
        <f t="shared" si="423"/>
        <v>12.076039501039501</v>
      </c>
      <c r="BA544" s="99">
        <f>AZ544*Input!$N$23</f>
        <v>28414.896793866938</v>
      </c>
      <c r="BB544" s="97">
        <f t="shared" si="410"/>
        <v>28.414896793866937</v>
      </c>
      <c r="BC544" s="95">
        <v>8210</v>
      </c>
      <c r="BD544" s="99">
        <f>'Max limit'!AX544*Input!PrimaryDrive_ratio*Input!Gear2_ratio*Input!FinalDrive_ratio</f>
        <v>953.20205128205134</v>
      </c>
      <c r="BE544" s="99">
        <f t="shared" si="424"/>
        <v>15.886700854700855</v>
      </c>
      <c r="BF544" s="99">
        <f>BE544*Input!$N$23</f>
        <v>37381.375337709396</v>
      </c>
      <c r="BG544" s="100">
        <f t="shared" si="425"/>
        <v>37.381375337709393</v>
      </c>
      <c r="BH544" s="95">
        <v>8210</v>
      </c>
      <c r="BI544" s="99">
        <f>'Max limit'!AX544*Input!PrimaryDrive_ratio*Input!Gear3_ratio*Input!FinalDrive_ratio</f>
        <v>1191.5025641025641</v>
      </c>
      <c r="BJ544" s="99">
        <f t="shared" si="426"/>
        <v>19.858376068376067</v>
      </c>
      <c r="BK544" s="99">
        <f>BJ544*Input!$N$23</f>
        <v>46726.719172136742</v>
      </c>
      <c r="BL544" s="100">
        <f t="shared" si="427"/>
        <v>46.72671917213674</v>
      </c>
      <c r="BM544" s="95">
        <v>8210</v>
      </c>
      <c r="BN544" s="99">
        <f>'Max limit'!AX544*Input!PrimaryDrive_ratio*Input!Gear4_ratio*Input!FinalDrive_ratio</f>
        <v>1429.803076923077</v>
      </c>
      <c r="BO544" s="99">
        <f t="shared" si="428"/>
        <v>23.830051282051283</v>
      </c>
      <c r="BP544" s="99">
        <f>BO544*Input!$N$23</f>
        <v>56072.063006564094</v>
      </c>
      <c r="BQ544" s="100">
        <f t="shared" si="429"/>
        <v>56.072063006564093</v>
      </c>
      <c r="BR544" s="95">
        <v>8210</v>
      </c>
      <c r="BS544" s="99">
        <f>'Max limit'!AX544*Input!PrimaryDrive_ratio*Input!Gear5_ratio*Input!FinalDrive_ratio</f>
        <v>1638.3160256410254</v>
      </c>
      <c r="BT544" s="99">
        <f t="shared" si="430"/>
        <v>27.30526709401709</v>
      </c>
      <c r="BU544" s="99">
        <f>BT544*Input!$N$23</f>
        <v>64249.238861688013</v>
      </c>
      <c r="BV544" s="100">
        <f t="shared" si="431"/>
        <v>64.249238861688013</v>
      </c>
      <c r="BW544" s="95">
        <v>8210</v>
      </c>
      <c r="BX544" s="99">
        <f>'Max limit'!AX544*Input!PrimaryDrive_ratio*Input!Gear6_ratio*Input!FinalDrive_ratio</f>
        <v>1864.9605351170567</v>
      </c>
      <c r="BY544" s="99">
        <f t="shared" si="432"/>
        <v>31.082675585284278</v>
      </c>
      <c r="BZ544" s="99">
        <f>BY544*Input!$N$23</f>
        <v>73137.473486822724</v>
      </c>
      <c r="CA544" s="100">
        <f t="shared" si="433"/>
        <v>73.137473486822728</v>
      </c>
      <c r="CC544" s="95">
        <v>8210</v>
      </c>
      <c r="CD544" s="94">
        <f t="shared" si="434"/>
        <v>28.5</v>
      </c>
      <c r="CE544" s="94">
        <f t="shared" si="435"/>
        <v>37.5</v>
      </c>
      <c r="CF544" s="94">
        <f t="shared" si="436"/>
        <v>46.5</v>
      </c>
      <c r="CG544" s="94">
        <f t="shared" si="437"/>
        <v>56</v>
      </c>
      <c r="CH544" s="94">
        <f t="shared" si="438"/>
        <v>64</v>
      </c>
      <c r="CI544" s="94">
        <f t="shared" si="439"/>
        <v>73</v>
      </c>
      <c r="CK544" s="95">
        <v>8210</v>
      </c>
      <c r="CL544" s="162">
        <f t="shared" si="440"/>
        <v>12.076039501039501</v>
      </c>
      <c r="CM544" s="162">
        <f t="shared" si="441"/>
        <v>15.886700854700855</v>
      </c>
      <c r="CN544" s="162">
        <f t="shared" si="442"/>
        <v>19.858376068376067</v>
      </c>
      <c r="CO544" s="162">
        <f t="shared" si="443"/>
        <v>23.830051282051283</v>
      </c>
      <c r="CP544" s="162">
        <f t="shared" si="444"/>
        <v>27.30526709401709</v>
      </c>
      <c r="CQ544" s="162">
        <f t="shared" si="445"/>
        <v>31.082675585284278</v>
      </c>
    </row>
    <row r="545" spans="1:95" ht="19.5" thickTop="1" thickBot="1">
      <c r="A545" s="70">
        <v>8260</v>
      </c>
      <c r="B545" s="70">
        <v>151.75899999999999</v>
      </c>
      <c r="C545" s="70">
        <v>129.03700000000001</v>
      </c>
      <c r="D545" s="70">
        <v>142.61099999999999</v>
      </c>
      <c r="E545" s="70">
        <v>7.3330000000000002</v>
      </c>
      <c r="G545" s="92">
        <v>2</v>
      </c>
      <c r="H545" s="93">
        <f t="shared" si="446"/>
        <v>22.286613272311214</v>
      </c>
      <c r="O545" s="95">
        <v>8220</v>
      </c>
      <c r="P545" s="94">
        <f t="shared" si="398"/>
        <v>12.714605053398897</v>
      </c>
      <c r="Q545" s="94">
        <f t="shared" si="399"/>
        <v>12.782952504134734</v>
      </c>
      <c r="R545" s="94">
        <f t="shared" si="400"/>
        <v>12.609123844964031</v>
      </c>
      <c r="S545" s="94">
        <f t="shared" si="401"/>
        <v>12.080389904466257</v>
      </c>
      <c r="T545" s="94">
        <f t="shared" si="402"/>
        <v>11.526159377198077</v>
      </c>
      <c r="U545" s="94">
        <f t="shared" si="403"/>
        <v>10.699465578134777</v>
      </c>
      <c r="V545" s="82"/>
      <c r="W545" s="95">
        <v>8220</v>
      </c>
      <c r="X545" s="161">
        <f t="shared" si="411"/>
        <v>8.834193314666587</v>
      </c>
      <c r="Y545" s="161">
        <f t="shared" si="412"/>
        <v>8.7651810578366778</v>
      </c>
      <c r="Z545" s="161">
        <f t="shared" si="413"/>
        <v>8.4817768137669383</v>
      </c>
      <c r="AA545" s="161">
        <f t="shared" si="414"/>
        <v>7.9151773041756126</v>
      </c>
      <c r="AB545" s="161">
        <f t="shared" si="415"/>
        <v>7.3223799935714071</v>
      </c>
      <c r="AC545" s="161">
        <f t="shared" si="416"/>
        <v>6.4956861945081066</v>
      </c>
      <c r="AD545" s="82"/>
      <c r="AE545" s="82"/>
      <c r="AF545" s="82"/>
      <c r="AG545" s="95">
        <v>8220</v>
      </c>
      <c r="AH545" s="161">
        <f t="shared" si="417"/>
        <v>-11.516681146637424</v>
      </c>
      <c r="AI545" s="161">
        <f t="shared" si="418"/>
        <v>-11.948032729441886</v>
      </c>
      <c r="AJ545" s="161">
        <f t="shared" si="419"/>
        <v>-12.522732829653696</v>
      </c>
      <c r="AK545" s="161">
        <f t="shared" si="420"/>
        <v>-13.225144063245912</v>
      </c>
      <c r="AL545" s="161">
        <f t="shared" si="421"/>
        <v>-13.94451693174021</v>
      </c>
      <c r="AM545" s="161">
        <f t="shared" si="422"/>
        <v>-14.837346234728576</v>
      </c>
      <c r="AN545" s="81"/>
      <c r="AO545" s="81"/>
      <c r="AP545" s="95">
        <v>8220</v>
      </c>
      <c r="AQ545" s="94">
        <f t="shared" si="404"/>
        <v>155.8490958390322</v>
      </c>
      <c r="AR545" s="94">
        <f t="shared" si="405"/>
        <v>269.7259136994104</v>
      </c>
      <c r="AS545" s="94">
        <f t="shared" si="406"/>
        <v>421.44674015532848</v>
      </c>
      <c r="AT545" s="94">
        <f t="shared" si="407"/>
        <v>606.88330582367314</v>
      </c>
      <c r="AU545" s="94">
        <f t="shared" si="408"/>
        <v>796.79774310616813</v>
      </c>
      <c r="AV545" s="94">
        <f t="shared" si="409"/>
        <v>1032.5046790950964</v>
      </c>
      <c r="AW545" s="81"/>
      <c r="AX545" s="95">
        <v>8220</v>
      </c>
      <c r="AY545" s="99">
        <f>'Max limit'!AX545*Input!PrimaryDrive_ratio*Input!Gear1_ratio*Input!FinalDrive_ratio</f>
        <v>725.44490644490645</v>
      </c>
      <c r="AZ545" s="99">
        <f t="shared" si="423"/>
        <v>12.09074844074844</v>
      </c>
      <c r="BA545" s="99">
        <f>AZ545*Input!$N$23</f>
        <v>28449.506899584194</v>
      </c>
      <c r="BB545" s="97">
        <f t="shared" si="410"/>
        <v>28.449506899584193</v>
      </c>
      <c r="BC545" s="95">
        <v>8220</v>
      </c>
      <c r="BD545" s="99">
        <f>'Max limit'!AX545*Input!PrimaryDrive_ratio*Input!Gear2_ratio*Input!FinalDrive_ratio</f>
        <v>954.36307692307685</v>
      </c>
      <c r="BE545" s="99">
        <f t="shared" si="424"/>
        <v>15.906051282051282</v>
      </c>
      <c r="BF545" s="99">
        <f>BE545*Input!$N$23</f>
        <v>37426.906854564098</v>
      </c>
      <c r="BG545" s="100">
        <f t="shared" si="425"/>
        <v>37.426906854564102</v>
      </c>
      <c r="BH545" s="95">
        <v>8220</v>
      </c>
      <c r="BI545" s="99">
        <f>'Max limit'!AX545*Input!PrimaryDrive_ratio*Input!Gear3_ratio*Input!FinalDrive_ratio</f>
        <v>1192.9538461538459</v>
      </c>
      <c r="BJ545" s="99">
        <f t="shared" si="426"/>
        <v>19.8825641025641</v>
      </c>
      <c r="BK545" s="99">
        <f>BJ545*Input!$N$23</f>
        <v>46783.633568205114</v>
      </c>
      <c r="BL545" s="100">
        <f t="shared" si="427"/>
        <v>46.783633568205111</v>
      </c>
      <c r="BM545" s="95">
        <v>8220</v>
      </c>
      <c r="BN545" s="99">
        <f>'Max limit'!AX545*Input!PrimaryDrive_ratio*Input!Gear4_ratio*Input!FinalDrive_ratio</f>
        <v>1431.5446153846153</v>
      </c>
      <c r="BO545" s="99">
        <f t="shared" si="428"/>
        <v>23.859076923076923</v>
      </c>
      <c r="BP545" s="99">
        <f>BO545*Input!$N$23</f>
        <v>56140.360281846144</v>
      </c>
      <c r="BQ545" s="100">
        <f t="shared" si="429"/>
        <v>56.140360281846142</v>
      </c>
      <c r="BR545" s="95">
        <v>8220</v>
      </c>
      <c r="BS545" s="99">
        <f>'Max limit'!AX545*Input!PrimaryDrive_ratio*Input!Gear5_ratio*Input!FinalDrive_ratio</f>
        <v>1640.3115384615382</v>
      </c>
      <c r="BT545" s="99">
        <f t="shared" si="430"/>
        <v>27.338525641025637</v>
      </c>
      <c r="BU545" s="99">
        <f>BT545*Input!$N$23</f>
        <v>64327.496156282032</v>
      </c>
      <c r="BV545" s="100">
        <f t="shared" si="431"/>
        <v>64.327496156282038</v>
      </c>
      <c r="BW545" s="95">
        <v>8220</v>
      </c>
      <c r="BX545" s="99">
        <f>'Max limit'!AX545*Input!PrimaryDrive_ratio*Input!Gear6_ratio*Input!FinalDrive_ratio</f>
        <v>1867.2321070234113</v>
      </c>
      <c r="BY545" s="99">
        <f t="shared" si="432"/>
        <v>31.120535117056857</v>
      </c>
      <c r="BZ545" s="99">
        <f>BY545*Input!$N$23</f>
        <v>73226.55688936454</v>
      </c>
      <c r="CA545" s="100">
        <f t="shared" si="433"/>
        <v>73.226556889364545</v>
      </c>
      <c r="CC545" s="95">
        <v>8220</v>
      </c>
      <c r="CD545" s="94">
        <f t="shared" si="434"/>
        <v>28.5</v>
      </c>
      <c r="CE545" s="94">
        <f t="shared" si="435"/>
        <v>37.5</v>
      </c>
      <c r="CF545" s="94">
        <f t="shared" si="436"/>
        <v>47</v>
      </c>
      <c r="CG545" s="94">
        <f t="shared" si="437"/>
        <v>56</v>
      </c>
      <c r="CH545" s="94">
        <f t="shared" si="438"/>
        <v>64.5</v>
      </c>
      <c r="CI545" s="94">
        <f t="shared" si="439"/>
        <v>73</v>
      </c>
      <c r="CK545" s="95">
        <v>8220</v>
      </c>
      <c r="CL545" s="162">
        <f t="shared" si="440"/>
        <v>12.09074844074844</v>
      </c>
      <c r="CM545" s="162">
        <f t="shared" si="441"/>
        <v>15.906051282051282</v>
      </c>
      <c r="CN545" s="162">
        <f t="shared" si="442"/>
        <v>19.8825641025641</v>
      </c>
      <c r="CO545" s="162">
        <f t="shared" si="443"/>
        <v>23.859076923076923</v>
      </c>
      <c r="CP545" s="162">
        <f t="shared" si="444"/>
        <v>27.338525641025637</v>
      </c>
      <c r="CQ545" s="162">
        <f t="shared" si="445"/>
        <v>31.120535117056857</v>
      </c>
    </row>
    <row r="546" spans="1:95" ht="19.5" thickTop="1" thickBot="1">
      <c r="A546" s="70">
        <v>8270</v>
      </c>
      <c r="B546" s="70">
        <v>152.03200000000001</v>
      </c>
      <c r="C546" s="70">
        <v>129.11199999999999</v>
      </c>
      <c r="D546" s="70">
        <v>142.85499999999999</v>
      </c>
      <c r="E546" s="70">
        <v>7.3579999999999997</v>
      </c>
      <c r="G546" s="92">
        <v>2</v>
      </c>
      <c r="H546" s="93">
        <f t="shared" si="446"/>
        <v>22.331807780320368</v>
      </c>
      <c r="O546" s="95">
        <v>8230</v>
      </c>
      <c r="P546" s="94">
        <f t="shared" si="398"/>
        <v>12.713376662003512</v>
      </c>
      <c r="Q546" s="94">
        <f t="shared" si="399"/>
        <v>12.780751288596518</v>
      </c>
      <c r="R546" s="94">
        <f t="shared" si="400"/>
        <v>12.605590643887069</v>
      </c>
      <c r="S546" s="94">
        <f t="shared" si="401"/>
        <v>12.075255417763589</v>
      </c>
      <c r="T546" s="94">
        <f t="shared" si="402"/>
        <v>11.519355715980721</v>
      </c>
      <c r="U546" s="94">
        <f t="shared" si="403"/>
        <v>10.690649272989997</v>
      </c>
      <c r="V546" s="82"/>
      <c r="W546" s="95">
        <v>8230</v>
      </c>
      <c r="X546" s="161">
        <f t="shared" si="411"/>
        <v>8.8329649232712004</v>
      </c>
      <c r="Y546" s="161">
        <f t="shared" si="412"/>
        <v>8.7629798422984635</v>
      </c>
      <c r="Z546" s="161">
        <f t="shared" si="413"/>
        <v>8.4782436126899778</v>
      </c>
      <c r="AA546" s="161">
        <f t="shared" si="414"/>
        <v>7.910042817472946</v>
      </c>
      <c r="AB546" s="161">
        <f t="shared" si="415"/>
        <v>7.315576332354051</v>
      </c>
      <c r="AC546" s="161">
        <f t="shared" si="416"/>
        <v>6.4868698893633274</v>
      </c>
      <c r="AD546" s="82"/>
      <c r="AE546" s="82"/>
      <c r="AF546" s="82"/>
      <c r="AG546" s="95">
        <v>8230</v>
      </c>
      <c r="AH546" s="161">
        <f t="shared" si="417"/>
        <v>-11.518118364570027</v>
      </c>
      <c r="AI546" s="161">
        <f t="shared" si="418"/>
        <v>-11.950520103000068</v>
      </c>
      <c r="AJ546" s="161">
        <f t="shared" si="419"/>
        <v>-12.526619350838356</v>
      </c>
      <c r="AK546" s="161">
        <f t="shared" si="420"/>
        <v>-13.23074065375182</v>
      </c>
      <c r="AL546" s="161">
        <f t="shared" si="421"/>
        <v>-13.951864885854956</v>
      </c>
      <c r="AM546" s="161">
        <f t="shared" si="422"/>
        <v>-14.846867844284937</v>
      </c>
      <c r="AN546" s="81"/>
      <c r="AO546" s="81"/>
      <c r="AP546" s="95">
        <v>8230</v>
      </c>
      <c r="AQ546" s="94">
        <f t="shared" si="404"/>
        <v>156.22852137323935</v>
      </c>
      <c r="AR546" s="94">
        <f t="shared" si="405"/>
        <v>270.38258031877024</v>
      </c>
      <c r="AS546" s="94">
        <f t="shared" si="406"/>
        <v>422.47278174807826</v>
      </c>
      <c r="AT546" s="94">
        <f t="shared" si="407"/>
        <v>608.36080571723267</v>
      </c>
      <c r="AU546" s="94">
        <f t="shared" si="408"/>
        <v>798.73760299246078</v>
      </c>
      <c r="AV546" s="94">
        <f t="shared" si="409"/>
        <v>1035.0183840179759</v>
      </c>
      <c r="AW546" s="81"/>
      <c r="AX546" s="95">
        <v>8230</v>
      </c>
      <c r="AY546" s="99">
        <f>'Max limit'!AX546*Input!PrimaryDrive_ratio*Input!Gear1_ratio*Input!FinalDrive_ratio</f>
        <v>726.32744282744284</v>
      </c>
      <c r="AZ546" s="99">
        <f t="shared" si="423"/>
        <v>12.105457380457381</v>
      </c>
      <c r="BA546" s="99">
        <f>AZ546*Input!$N$23</f>
        <v>28484.11700530145</v>
      </c>
      <c r="BB546" s="97">
        <f t="shared" si="410"/>
        <v>28.484117005301449</v>
      </c>
      <c r="BC546" s="95">
        <v>8230</v>
      </c>
      <c r="BD546" s="99">
        <f>'Max limit'!AX546*Input!PrimaryDrive_ratio*Input!Gear2_ratio*Input!FinalDrive_ratio</f>
        <v>955.52410256410258</v>
      </c>
      <c r="BE546" s="99">
        <f t="shared" si="424"/>
        <v>15.92540170940171</v>
      </c>
      <c r="BF546" s="99">
        <f>BE546*Input!$N$23</f>
        <v>37472.438371418801</v>
      </c>
      <c r="BG546" s="100">
        <f t="shared" si="425"/>
        <v>37.472438371418804</v>
      </c>
      <c r="BH546" s="95">
        <v>8230</v>
      </c>
      <c r="BI546" s="99">
        <f>'Max limit'!AX546*Input!PrimaryDrive_ratio*Input!Gear3_ratio*Input!FinalDrive_ratio</f>
        <v>1194.4051282051282</v>
      </c>
      <c r="BJ546" s="99">
        <f t="shared" si="426"/>
        <v>19.906752136752136</v>
      </c>
      <c r="BK546" s="99">
        <f>BJ546*Input!$N$23</f>
        <v>46840.547964273494</v>
      </c>
      <c r="BL546" s="100">
        <f t="shared" si="427"/>
        <v>46.84054796427349</v>
      </c>
      <c r="BM546" s="95">
        <v>8230</v>
      </c>
      <c r="BN546" s="99">
        <f>'Max limit'!AX546*Input!PrimaryDrive_ratio*Input!Gear4_ratio*Input!FinalDrive_ratio</f>
        <v>1433.2861538461539</v>
      </c>
      <c r="BO546" s="99">
        <f t="shared" si="428"/>
        <v>23.888102564102564</v>
      </c>
      <c r="BP546" s="99">
        <f>BO546*Input!$N$23</f>
        <v>56208.657557128194</v>
      </c>
      <c r="BQ546" s="100">
        <f t="shared" si="429"/>
        <v>56.208657557128191</v>
      </c>
      <c r="BR546" s="95">
        <v>8230</v>
      </c>
      <c r="BS546" s="99">
        <f>'Max limit'!AX546*Input!PrimaryDrive_ratio*Input!Gear5_ratio*Input!FinalDrive_ratio</f>
        <v>1642.3070512820511</v>
      </c>
      <c r="BT546" s="99">
        <f t="shared" si="430"/>
        <v>27.371784188034187</v>
      </c>
      <c r="BU546" s="99">
        <f>BT546*Input!$N$23</f>
        <v>64405.753450876058</v>
      </c>
      <c r="BV546" s="100">
        <f t="shared" si="431"/>
        <v>64.405753450876063</v>
      </c>
      <c r="BW546" s="95">
        <v>8230</v>
      </c>
      <c r="BX546" s="99">
        <f>'Max limit'!AX546*Input!PrimaryDrive_ratio*Input!Gear6_ratio*Input!FinalDrive_ratio</f>
        <v>1869.5036789297656</v>
      </c>
      <c r="BY546" s="99">
        <f t="shared" si="432"/>
        <v>31.158394648829425</v>
      </c>
      <c r="BZ546" s="99">
        <f>BY546*Input!$N$23</f>
        <v>73315.640291906326</v>
      </c>
      <c r="CA546" s="100">
        <f t="shared" si="433"/>
        <v>73.31564029190632</v>
      </c>
      <c r="CC546" s="95">
        <v>8230</v>
      </c>
      <c r="CD546" s="94">
        <f t="shared" si="434"/>
        <v>28.5</v>
      </c>
      <c r="CE546" s="94">
        <f t="shared" si="435"/>
        <v>37.5</v>
      </c>
      <c r="CF546" s="94">
        <f t="shared" si="436"/>
        <v>47</v>
      </c>
      <c r="CG546" s="94">
        <f t="shared" si="437"/>
        <v>56</v>
      </c>
      <c r="CH546" s="94">
        <f t="shared" si="438"/>
        <v>64.5</v>
      </c>
      <c r="CI546" s="94">
        <f t="shared" si="439"/>
        <v>73.5</v>
      </c>
      <c r="CK546" s="95">
        <v>8230</v>
      </c>
      <c r="CL546" s="162">
        <f t="shared" si="440"/>
        <v>12.105457380457381</v>
      </c>
      <c r="CM546" s="162">
        <f t="shared" si="441"/>
        <v>15.92540170940171</v>
      </c>
      <c r="CN546" s="162">
        <f t="shared" si="442"/>
        <v>19.906752136752136</v>
      </c>
      <c r="CO546" s="162">
        <f t="shared" si="443"/>
        <v>23.888102564102564</v>
      </c>
      <c r="CP546" s="162">
        <f t="shared" si="444"/>
        <v>27.371784188034187</v>
      </c>
      <c r="CQ546" s="162">
        <f t="shared" si="445"/>
        <v>31.158394648829425</v>
      </c>
    </row>
    <row r="547" spans="1:95" ht="19.5" thickTop="1" thickBot="1">
      <c r="A547" s="70">
        <v>8280</v>
      </c>
      <c r="B547" s="70">
        <v>152.30199999999999</v>
      </c>
      <c r="C547" s="70">
        <v>129.18600000000001</v>
      </c>
      <c r="D547" s="70">
        <v>143.09700000000001</v>
      </c>
      <c r="E547" s="70">
        <v>7.383</v>
      </c>
      <c r="G547" s="92">
        <v>2</v>
      </c>
      <c r="H547" s="93">
        <f t="shared" si="446"/>
        <v>22.377002288329521</v>
      </c>
      <c r="O547" s="95">
        <v>8240</v>
      </c>
      <c r="P547" s="94">
        <f t="shared" si="398"/>
        <v>12.712146777123145</v>
      </c>
      <c r="Q547" s="94">
        <f t="shared" si="399"/>
        <v>12.77854739680841</v>
      </c>
      <c r="R547" s="94">
        <f t="shared" si="400"/>
        <v>12.602053147124908</v>
      </c>
      <c r="S547" s="94">
        <f t="shared" si="401"/>
        <v>12.070114688523896</v>
      </c>
      <c r="T547" s="94">
        <f t="shared" si="402"/>
        <v>11.512543782834836</v>
      </c>
      <c r="U547" s="94">
        <f t="shared" si="403"/>
        <v>10.681822248933184</v>
      </c>
      <c r="V547" s="82"/>
      <c r="W547" s="95">
        <v>8240</v>
      </c>
      <c r="X547" s="161">
        <f t="shared" si="411"/>
        <v>8.8317350383908355</v>
      </c>
      <c r="Y547" s="161">
        <f t="shared" si="412"/>
        <v>8.7607759505103573</v>
      </c>
      <c r="Z547" s="161">
        <f t="shared" si="413"/>
        <v>8.4747061159278143</v>
      </c>
      <c r="AA547" s="161">
        <f t="shared" si="414"/>
        <v>7.9049020882332535</v>
      </c>
      <c r="AB547" s="161">
        <f t="shared" si="415"/>
        <v>7.3087643992081643</v>
      </c>
      <c r="AC547" s="161">
        <f t="shared" si="416"/>
        <v>6.4780428653065147</v>
      </c>
      <c r="AD547" s="82"/>
      <c r="AE547" s="82"/>
      <c r="AF547" s="82"/>
      <c r="AG547" s="95">
        <v>8240</v>
      </c>
      <c r="AH547" s="161">
        <f t="shared" si="417"/>
        <v>-11.519557329880055</v>
      </c>
      <c r="AI547" s="161">
        <f t="shared" si="418"/>
        <v>-11.953010500720628</v>
      </c>
      <c r="AJ547" s="161">
        <f t="shared" si="419"/>
        <v>-12.530510597276734</v>
      </c>
      <c r="AK547" s="161">
        <f t="shared" si="420"/>
        <v>-13.236344048623083</v>
      </c>
      <c r="AL547" s="161">
        <f t="shared" si="421"/>
        <v>-13.959221773652512</v>
      </c>
      <c r="AM547" s="161">
        <f t="shared" si="422"/>
        <v>-14.856401030266296</v>
      </c>
      <c r="AN547" s="81"/>
      <c r="AO547" s="81"/>
      <c r="AP547" s="95">
        <v>8240</v>
      </c>
      <c r="AQ547" s="94">
        <f t="shared" si="404"/>
        <v>156.60840821508688</v>
      </c>
      <c r="AR547" s="94">
        <f t="shared" si="405"/>
        <v>271.04004531699854</v>
      </c>
      <c r="AS547" s="94">
        <f t="shared" si="406"/>
        <v>423.50007080781012</v>
      </c>
      <c r="AT547" s="94">
        <f t="shared" si="407"/>
        <v>609.84010196324652</v>
      </c>
      <c r="AU547" s="94">
        <f t="shared" si="408"/>
        <v>800.67982137101569</v>
      </c>
      <c r="AV547" s="94">
        <f t="shared" si="409"/>
        <v>1037.5351451170545</v>
      </c>
      <c r="AW547" s="81"/>
      <c r="AX547" s="95">
        <v>8240</v>
      </c>
      <c r="AY547" s="99">
        <f>'Max limit'!AX547*Input!PrimaryDrive_ratio*Input!Gear1_ratio*Input!FinalDrive_ratio</f>
        <v>727.20997920997922</v>
      </c>
      <c r="AZ547" s="99">
        <f t="shared" si="423"/>
        <v>12.120166320166321</v>
      </c>
      <c r="BA547" s="99">
        <f>AZ547*Input!$N$23</f>
        <v>28518.72711101871</v>
      </c>
      <c r="BB547" s="97">
        <f t="shared" si="410"/>
        <v>28.518727111018709</v>
      </c>
      <c r="BC547" s="95">
        <v>8240</v>
      </c>
      <c r="BD547" s="99">
        <f>'Max limit'!AX547*Input!PrimaryDrive_ratio*Input!Gear2_ratio*Input!FinalDrive_ratio</f>
        <v>956.68512820512808</v>
      </c>
      <c r="BE547" s="99">
        <f t="shared" si="424"/>
        <v>15.944752136752134</v>
      </c>
      <c r="BF547" s="99">
        <f>BE547*Input!$N$23</f>
        <v>37517.969888273496</v>
      </c>
      <c r="BG547" s="100">
        <f t="shared" si="425"/>
        <v>37.517969888273498</v>
      </c>
      <c r="BH547" s="95">
        <v>8240</v>
      </c>
      <c r="BI547" s="99">
        <f>'Max limit'!AX547*Input!PrimaryDrive_ratio*Input!Gear3_ratio*Input!FinalDrive_ratio</f>
        <v>1195.8564102564101</v>
      </c>
      <c r="BJ547" s="99">
        <f t="shared" si="426"/>
        <v>19.930940170940168</v>
      </c>
      <c r="BK547" s="99">
        <f>BJ547*Input!$N$23</f>
        <v>46897.462360341866</v>
      </c>
      <c r="BL547" s="100">
        <f t="shared" si="427"/>
        <v>46.897462360341869</v>
      </c>
      <c r="BM547" s="95">
        <v>8240</v>
      </c>
      <c r="BN547" s="99">
        <f>'Max limit'!AX547*Input!PrimaryDrive_ratio*Input!Gear4_ratio*Input!FinalDrive_ratio</f>
        <v>1435.0276923076922</v>
      </c>
      <c r="BO547" s="99">
        <f t="shared" si="428"/>
        <v>23.917128205128204</v>
      </c>
      <c r="BP547" s="99">
        <f>BO547*Input!$N$23</f>
        <v>56276.954832410243</v>
      </c>
      <c r="BQ547" s="100">
        <f t="shared" si="429"/>
        <v>56.27695483241024</v>
      </c>
      <c r="BR547" s="95">
        <v>8240</v>
      </c>
      <c r="BS547" s="99">
        <f>'Max limit'!AX547*Input!PrimaryDrive_ratio*Input!Gear5_ratio*Input!FinalDrive_ratio</f>
        <v>1644.3025641025638</v>
      </c>
      <c r="BT547" s="99">
        <f t="shared" si="430"/>
        <v>27.405042735042731</v>
      </c>
      <c r="BU547" s="99">
        <f>BT547*Input!$N$23</f>
        <v>64484.010745470063</v>
      </c>
      <c r="BV547" s="100">
        <f t="shared" si="431"/>
        <v>64.484010745470059</v>
      </c>
      <c r="BW547" s="95">
        <v>8240</v>
      </c>
      <c r="BX547" s="99">
        <f>'Max limit'!AX547*Input!PrimaryDrive_ratio*Input!Gear6_ratio*Input!FinalDrive_ratio</f>
        <v>1871.7752508361202</v>
      </c>
      <c r="BY547" s="99">
        <f t="shared" si="432"/>
        <v>31.196254180602004</v>
      </c>
      <c r="BZ547" s="99">
        <f>BY547*Input!$N$23</f>
        <v>73404.723694448141</v>
      </c>
      <c r="CA547" s="100">
        <f t="shared" si="433"/>
        <v>73.404723694448137</v>
      </c>
      <c r="CC547" s="95">
        <v>8240</v>
      </c>
      <c r="CD547" s="94">
        <f t="shared" si="434"/>
        <v>28.5</v>
      </c>
      <c r="CE547" s="94">
        <f t="shared" si="435"/>
        <v>37.5</v>
      </c>
      <c r="CF547" s="94">
        <f t="shared" si="436"/>
        <v>47</v>
      </c>
      <c r="CG547" s="94">
        <f t="shared" si="437"/>
        <v>56.5</v>
      </c>
      <c r="CH547" s="94">
        <f t="shared" si="438"/>
        <v>64.5</v>
      </c>
      <c r="CI547" s="94">
        <f t="shared" si="439"/>
        <v>73.5</v>
      </c>
      <c r="CK547" s="95">
        <v>8240</v>
      </c>
      <c r="CL547" s="162">
        <f t="shared" si="440"/>
        <v>12.120166320166321</v>
      </c>
      <c r="CM547" s="162">
        <f t="shared" si="441"/>
        <v>15.944752136752134</v>
      </c>
      <c r="CN547" s="162">
        <f t="shared" si="442"/>
        <v>19.930940170940168</v>
      </c>
      <c r="CO547" s="162">
        <f t="shared" si="443"/>
        <v>23.917128205128204</v>
      </c>
      <c r="CP547" s="162">
        <f t="shared" si="444"/>
        <v>27.405042735042731</v>
      </c>
      <c r="CQ547" s="162">
        <f t="shared" si="445"/>
        <v>31.196254180602004</v>
      </c>
    </row>
    <row r="548" spans="1:95" ht="19.5" thickTop="1" thickBot="1">
      <c r="A548" s="70">
        <v>8290</v>
      </c>
      <c r="B548" s="70">
        <v>152.559</v>
      </c>
      <c r="C548" s="70">
        <v>129.24799999999999</v>
      </c>
      <c r="D548" s="70">
        <v>143.328</v>
      </c>
      <c r="E548" s="70">
        <v>7.4059999999999997</v>
      </c>
      <c r="G548" s="92">
        <v>2</v>
      </c>
      <c r="H548" s="93">
        <f t="shared" si="446"/>
        <v>22.422196796338675</v>
      </c>
      <c r="O548" s="95">
        <v>8250</v>
      </c>
      <c r="P548" s="94">
        <f t="shared" si="398"/>
        <v>12.7109153987578</v>
      </c>
      <c r="Q548" s="94">
        <f t="shared" si="399"/>
        <v>12.776340828770408</v>
      </c>
      <c r="R548" s="94">
        <f t="shared" si="400"/>
        <v>12.598511354677544</v>
      </c>
      <c r="S548" s="94">
        <f t="shared" si="401"/>
        <v>12.064967716747178</v>
      </c>
      <c r="T548" s="94">
        <f t="shared" si="402"/>
        <v>11.505723577760415</v>
      </c>
      <c r="U548" s="94">
        <f t="shared" si="403"/>
        <v>10.67298450596434</v>
      </c>
      <c r="V548" s="82"/>
      <c r="W548" s="95">
        <v>8250</v>
      </c>
      <c r="X548" s="161">
        <f t="shared" si="411"/>
        <v>8.8305036600254905</v>
      </c>
      <c r="Y548" s="161">
        <f t="shared" si="412"/>
        <v>8.7585693824723538</v>
      </c>
      <c r="Z548" s="161">
        <f t="shared" si="413"/>
        <v>8.4711643234804512</v>
      </c>
      <c r="AA548" s="161">
        <f t="shared" si="414"/>
        <v>7.8997551164565358</v>
      </c>
      <c r="AB548" s="161">
        <f t="shared" si="415"/>
        <v>7.3019441941337462</v>
      </c>
      <c r="AC548" s="161">
        <f t="shared" si="416"/>
        <v>6.4692051223376694</v>
      </c>
      <c r="AD548" s="82"/>
      <c r="AE548" s="82"/>
      <c r="AF548" s="82"/>
      <c r="AG548" s="95">
        <v>8250</v>
      </c>
      <c r="AH548" s="161">
        <f t="shared" si="417"/>
        <v>-11.520998042567509</v>
      </c>
      <c r="AI548" s="161">
        <f t="shared" si="418"/>
        <v>-11.955503922603572</v>
      </c>
      <c r="AJ548" s="161">
        <f t="shared" si="419"/>
        <v>-12.534406568968832</v>
      </c>
      <c r="AK548" s="161">
        <f t="shared" si="420"/>
        <v>-13.241954247859706</v>
      </c>
      <c r="AL548" s="161">
        <f t="shared" si="421"/>
        <v>-13.966587595132886</v>
      </c>
      <c r="AM548" s="161">
        <f t="shared" si="422"/>
        <v>-14.865945792672647</v>
      </c>
      <c r="AN548" s="81"/>
      <c r="AO548" s="81"/>
      <c r="AP548" s="95">
        <v>8250</v>
      </c>
      <c r="AQ548" s="94">
        <f t="shared" si="404"/>
        <v>156.98875636457475</v>
      </c>
      <c r="AR548" s="94">
        <f t="shared" si="405"/>
        <v>271.69830869409554</v>
      </c>
      <c r="AS548" s="94">
        <f t="shared" si="406"/>
        <v>424.52860733452417</v>
      </c>
      <c r="AT548" s="94">
        <f t="shared" si="407"/>
        <v>611.32119456171472</v>
      </c>
      <c r="AU548" s="94">
        <f t="shared" si="408"/>
        <v>802.62439824183423</v>
      </c>
      <c r="AV548" s="94">
        <f t="shared" si="409"/>
        <v>1040.0549623923314</v>
      </c>
      <c r="AW548" s="81"/>
      <c r="AX548" s="95">
        <v>8250</v>
      </c>
      <c r="AY548" s="99">
        <f>'Max limit'!AX548*Input!PrimaryDrive_ratio*Input!Gear1_ratio*Input!FinalDrive_ratio</f>
        <v>728.09251559251572</v>
      </c>
      <c r="AZ548" s="99">
        <f t="shared" si="423"/>
        <v>12.134875259875262</v>
      </c>
      <c r="BA548" s="99">
        <f>AZ548*Input!$N$23</f>
        <v>28553.337216735967</v>
      </c>
      <c r="BB548" s="97">
        <f t="shared" si="410"/>
        <v>28.553337216735965</v>
      </c>
      <c r="BC548" s="95">
        <v>8250</v>
      </c>
      <c r="BD548" s="99">
        <f>'Max limit'!AX548*Input!PrimaryDrive_ratio*Input!Gear2_ratio*Input!FinalDrive_ratio</f>
        <v>957.84615384615392</v>
      </c>
      <c r="BE548" s="99">
        <f t="shared" si="424"/>
        <v>15.964102564102566</v>
      </c>
      <c r="BF548" s="99">
        <f>BE548*Input!$N$23</f>
        <v>37563.501405128205</v>
      </c>
      <c r="BG548" s="100">
        <f t="shared" si="425"/>
        <v>37.563501405128207</v>
      </c>
      <c r="BH548" s="95">
        <v>8250</v>
      </c>
      <c r="BI548" s="99">
        <f>'Max limit'!AX548*Input!PrimaryDrive_ratio*Input!Gear3_ratio*Input!FinalDrive_ratio</f>
        <v>1197.3076923076924</v>
      </c>
      <c r="BJ548" s="99">
        <f t="shared" si="426"/>
        <v>19.955128205128208</v>
      </c>
      <c r="BK548" s="99">
        <f>BJ548*Input!$N$23</f>
        <v>46954.376756410253</v>
      </c>
      <c r="BL548" s="100">
        <f t="shared" si="427"/>
        <v>46.954376756410255</v>
      </c>
      <c r="BM548" s="95">
        <v>8250</v>
      </c>
      <c r="BN548" s="99">
        <f>'Max limit'!AX548*Input!PrimaryDrive_ratio*Input!Gear4_ratio*Input!FinalDrive_ratio</f>
        <v>1436.7692307692309</v>
      </c>
      <c r="BO548" s="99">
        <f t="shared" si="428"/>
        <v>23.946153846153848</v>
      </c>
      <c r="BP548" s="99">
        <f>BO548*Input!$N$23</f>
        <v>56345.2521076923</v>
      </c>
      <c r="BQ548" s="100">
        <f t="shared" si="429"/>
        <v>56.345252107692303</v>
      </c>
      <c r="BR548" s="95">
        <v>8250</v>
      </c>
      <c r="BS548" s="99">
        <f>'Max limit'!AX548*Input!PrimaryDrive_ratio*Input!Gear5_ratio*Input!FinalDrive_ratio</f>
        <v>1646.2980769230769</v>
      </c>
      <c r="BT548" s="99">
        <f t="shared" si="430"/>
        <v>27.438301282051281</v>
      </c>
      <c r="BU548" s="99">
        <f>BT548*Input!$N$23</f>
        <v>64562.268040064089</v>
      </c>
      <c r="BV548" s="100">
        <f t="shared" si="431"/>
        <v>64.562268040064083</v>
      </c>
      <c r="BW548" s="95">
        <v>8250</v>
      </c>
      <c r="BX548" s="99">
        <f>'Max limit'!AX548*Input!PrimaryDrive_ratio*Input!Gear6_ratio*Input!FinalDrive_ratio</f>
        <v>1874.0468227424751</v>
      </c>
      <c r="BY548" s="99">
        <f t="shared" si="432"/>
        <v>31.234113712374587</v>
      </c>
      <c r="BZ548" s="99">
        <f>BY548*Input!$N$23</f>
        <v>73493.807096989971</v>
      </c>
      <c r="CA548" s="100">
        <f t="shared" si="433"/>
        <v>73.493807096989968</v>
      </c>
      <c r="CC548" s="95">
        <v>8250</v>
      </c>
      <c r="CD548" s="94">
        <f t="shared" si="434"/>
        <v>28.5</v>
      </c>
      <c r="CE548" s="94">
        <f t="shared" si="435"/>
        <v>37.5</v>
      </c>
      <c r="CF548" s="94">
        <f t="shared" si="436"/>
        <v>47</v>
      </c>
      <c r="CG548" s="94">
        <f t="shared" si="437"/>
        <v>56.5</v>
      </c>
      <c r="CH548" s="94">
        <f t="shared" si="438"/>
        <v>64.5</v>
      </c>
      <c r="CI548" s="94">
        <f t="shared" si="439"/>
        <v>73.5</v>
      </c>
      <c r="CK548" s="95">
        <v>8250</v>
      </c>
      <c r="CL548" s="162">
        <f t="shared" si="440"/>
        <v>12.134875259875262</v>
      </c>
      <c r="CM548" s="162">
        <f t="shared" si="441"/>
        <v>15.964102564102566</v>
      </c>
      <c r="CN548" s="162">
        <f t="shared" si="442"/>
        <v>19.955128205128208</v>
      </c>
      <c r="CO548" s="162">
        <f t="shared" si="443"/>
        <v>23.946153846153848</v>
      </c>
      <c r="CP548" s="162">
        <f t="shared" si="444"/>
        <v>27.438301282051281</v>
      </c>
      <c r="CQ548" s="162">
        <f t="shared" si="445"/>
        <v>31.234113712374587</v>
      </c>
    </row>
    <row r="549" spans="1:95" ht="19.5" thickTop="1" thickBot="1">
      <c r="A549" s="70">
        <v>8300</v>
      </c>
      <c r="B549" s="70">
        <v>152.80600000000001</v>
      </c>
      <c r="C549" s="70">
        <v>129.30099999999999</v>
      </c>
      <c r="D549" s="70">
        <v>143.55699999999999</v>
      </c>
      <c r="E549" s="70">
        <v>7.4210000000000003</v>
      </c>
      <c r="G549" s="92">
        <v>2</v>
      </c>
      <c r="H549" s="93">
        <f t="shared" si="446"/>
        <v>22.467391304347828</v>
      </c>
      <c r="O549" s="95">
        <v>8260</v>
      </c>
      <c r="P549" s="94">
        <f t="shared" si="398"/>
        <v>12.709682526907475</v>
      </c>
      <c r="Q549" s="94">
        <f t="shared" si="399"/>
        <v>12.774131584482511</v>
      </c>
      <c r="R549" s="94">
        <f t="shared" si="400"/>
        <v>12.594965266544984</v>
      </c>
      <c r="S549" s="94">
        <f t="shared" si="401"/>
        <v>12.059814502433438</v>
      </c>
      <c r="T549" s="94">
        <f t="shared" si="402"/>
        <v>11.498895100757464</v>
      </c>
      <c r="U549" s="94">
        <f t="shared" si="403"/>
        <v>10.664136044083468</v>
      </c>
      <c r="V549" s="82"/>
      <c r="W549" s="95">
        <v>8260</v>
      </c>
      <c r="X549" s="161">
        <f t="shared" si="411"/>
        <v>8.8292707881751653</v>
      </c>
      <c r="Y549" s="161">
        <f t="shared" si="412"/>
        <v>8.7563601381844567</v>
      </c>
      <c r="Z549" s="161">
        <f t="shared" si="413"/>
        <v>8.4676182353478922</v>
      </c>
      <c r="AA549" s="161">
        <f t="shared" si="414"/>
        <v>7.894601902142794</v>
      </c>
      <c r="AB549" s="161">
        <f t="shared" si="415"/>
        <v>7.2951157171307948</v>
      </c>
      <c r="AC549" s="161">
        <f t="shared" si="416"/>
        <v>6.4603566604567995</v>
      </c>
      <c r="AD549" s="82"/>
      <c r="AE549" s="82"/>
      <c r="AF549" s="82"/>
      <c r="AG549" s="95">
        <v>8260</v>
      </c>
      <c r="AH549" s="161">
        <f t="shared" si="417"/>
        <v>-11.522440502632389</v>
      </c>
      <c r="AI549" s="161">
        <f t="shared" si="418"/>
        <v>-11.958000368648895</v>
      </c>
      <c r="AJ549" s="161">
        <f t="shared" si="419"/>
        <v>-12.53830726591465</v>
      </c>
      <c r="AK549" s="161">
        <f t="shared" si="420"/>
        <v>-13.247571251461684</v>
      </c>
      <c r="AL549" s="161">
        <f t="shared" si="421"/>
        <v>-13.973962350296073</v>
      </c>
      <c r="AM549" s="161">
        <f t="shared" si="422"/>
        <v>-14.875502131503989</v>
      </c>
      <c r="AN549" s="81"/>
      <c r="AO549" s="81"/>
      <c r="AP549" s="95">
        <v>8260</v>
      </c>
      <c r="AQ549" s="94">
        <f t="shared" si="404"/>
        <v>157.36956582170305</v>
      </c>
      <c r="AR549" s="94">
        <f t="shared" si="405"/>
        <v>272.35737045006078</v>
      </c>
      <c r="AS549" s="94">
        <f t="shared" si="406"/>
        <v>425.5583913282199</v>
      </c>
      <c r="AT549" s="94">
        <f t="shared" si="407"/>
        <v>612.80408351263702</v>
      </c>
      <c r="AU549" s="94">
        <f t="shared" si="408"/>
        <v>804.57133360491559</v>
      </c>
      <c r="AV549" s="94">
        <f t="shared" si="409"/>
        <v>1042.5778358438054</v>
      </c>
      <c r="AW549" s="81"/>
      <c r="AX549" s="95">
        <v>8260</v>
      </c>
      <c r="AY549" s="99">
        <f>'Max limit'!AX549*Input!PrimaryDrive_ratio*Input!Gear1_ratio*Input!FinalDrive_ratio</f>
        <v>728.97505197505211</v>
      </c>
      <c r="AZ549" s="99">
        <f t="shared" si="423"/>
        <v>12.149584199584202</v>
      </c>
      <c r="BA549" s="99">
        <f>AZ549*Input!$N$23</f>
        <v>28587.947322453223</v>
      </c>
      <c r="BB549" s="97">
        <f t="shared" si="410"/>
        <v>28.587947322453225</v>
      </c>
      <c r="BC549" s="95">
        <v>8260</v>
      </c>
      <c r="BD549" s="99">
        <f>'Max limit'!AX549*Input!PrimaryDrive_ratio*Input!Gear2_ratio*Input!FinalDrive_ratio</f>
        <v>959.00717948717943</v>
      </c>
      <c r="BE549" s="99">
        <f t="shared" si="424"/>
        <v>15.983452991452991</v>
      </c>
      <c r="BF549" s="99">
        <f>BE549*Input!$N$23</f>
        <v>37609.0329219829</v>
      </c>
      <c r="BG549" s="100">
        <f t="shared" si="425"/>
        <v>37.609032921982902</v>
      </c>
      <c r="BH549" s="95">
        <v>8260</v>
      </c>
      <c r="BI549" s="99">
        <f>'Max limit'!AX549*Input!PrimaryDrive_ratio*Input!Gear3_ratio*Input!FinalDrive_ratio</f>
        <v>1198.7589743589742</v>
      </c>
      <c r="BJ549" s="99">
        <f t="shared" si="426"/>
        <v>19.979316239316237</v>
      </c>
      <c r="BK549" s="99">
        <f>BJ549*Input!$N$23</f>
        <v>47011.291152478618</v>
      </c>
      <c r="BL549" s="100">
        <f t="shared" si="427"/>
        <v>47.01129115247862</v>
      </c>
      <c r="BM549" s="95">
        <v>8260</v>
      </c>
      <c r="BN549" s="99">
        <f>'Max limit'!AX549*Input!PrimaryDrive_ratio*Input!Gear4_ratio*Input!FinalDrive_ratio</f>
        <v>1438.5107692307695</v>
      </c>
      <c r="BO549" s="99">
        <f t="shared" si="428"/>
        <v>23.975179487179492</v>
      </c>
      <c r="BP549" s="99">
        <f>BO549*Input!$N$23</f>
        <v>56413.549382974357</v>
      </c>
      <c r="BQ549" s="100">
        <f t="shared" si="429"/>
        <v>56.41354938297436</v>
      </c>
      <c r="BR549" s="95">
        <v>8260</v>
      </c>
      <c r="BS549" s="99">
        <f>'Max limit'!AX549*Input!PrimaryDrive_ratio*Input!Gear5_ratio*Input!FinalDrive_ratio</f>
        <v>1648.2935897435896</v>
      </c>
      <c r="BT549" s="99">
        <f t="shared" si="430"/>
        <v>27.471559829059824</v>
      </c>
      <c r="BU549" s="99">
        <f>BT549*Input!$N$23</f>
        <v>64640.525334658094</v>
      </c>
      <c r="BV549" s="100">
        <f t="shared" si="431"/>
        <v>64.640525334658093</v>
      </c>
      <c r="BW549" s="95">
        <v>8260</v>
      </c>
      <c r="BX549" s="99">
        <f>'Max limit'!AX549*Input!PrimaryDrive_ratio*Input!Gear6_ratio*Input!FinalDrive_ratio</f>
        <v>1876.3183946488293</v>
      </c>
      <c r="BY549" s="99">
        <f t="shared" si="432"/>
        <v>31.271973244147155</v>
      </c>
      <c r="BZ549" s="99">
        <f>BY549*Input!$N$23</f>
        <v>73582.890499531757</v>
      </c>
      <c r="CA549" s="100">
        <f t="shared" si="433"/>
        <v>73.582890499531757</v>
      </c>
      <c r="CC549" s="95">
        <v>8260</v>
      </c>
      <c r="CD549" s="94">
        <f t="shared" si="434"/>
        <v>28.5</v>
      </c>
      <c r="CE549" s="94">
        <f t="shared" si="435"/>
        <v>37.5</v>
      </c>
      <c r="CF549" s="94">
        <f t="shared" si="436"/>
        <v>47</v>
      </c>
      <c r="CG549" s="94">
        <f t="shared" si="437"/>
        <v>56.5</v>
      </c>
      <c r="CH549" s="94">
        <f t="shared" si="438"/>
        <v>64.5</v>
      </c>
      <c r="CI549" s="94">
        <f t="shared" si="439"/>
        <v>73.5</v>
      </c>
      <c r="CK549" s="95">
        <v>8260</v>
      </c>
      <c r="CL549" s="162">
        <f t="shared" si="440"/>
        <v>12.149584199584202</v>
      </c>
      <c r="CM549" s="162">
        <f t="shared" si="441"/>
        <v>15.983452991452991</v>
      </c>
      <c r="CN549" s="162">
        <f t="shared" si="442"/>
        <v>19.979316239316237</v>
      </c>
      <c r="CO549" s="162">
        <f t="shared" si="443"/>
        <v>23.975179487179492</v>
      </c>
      <c r="CP549" s="162">
        <f t="shared" si="444"/>
        <v>27.471559829059824</v>
      </c>
      <c r="CQ549" s="162">
        <f t="shared" si="445"/>
        <v>31.271973244147155</v>
      </c>
    </row>
    <row r="550" spans="1:95" ht="19.5" thickTop="1" thickBot="1">
      <c r="A550" s="70">
        <v>8310</v>
      </c>
      <c r="B550" s="70">
        <v>153.05699999999999</v>
      </c>
      <c r="C550" s="70">
        <v>129.358</v>
      </c>
      <c r="D550" s="70">
        <v>143.78299999999999</v>
      </c>
      <c r="E550" s="70">
        <v>7.444</v>
      </c>
      <c r="G550" s="92">
        <v>2</v>
      </c>
      <c r="H550" s="93">
        <f t="shared" si="446"/>
        <v>22.512585812356978</v>
      </c>
      <c r="O550" s="95">
        <v>8270</v>
      </c>
      <c r="P550" s="94">
        <f t="shared" si="398"/>
        <v>12.70844816157217</v>
      </c>
      <c r="Q550" s="94">
        <f t="shared" si="399"/>
        <v>12.77191966394472</v>
      </c>
      <c r="R550" s="94">
        <f t="shared" si="400"/>
        <v>12.591414882727221</v>
      </c>
      <c r="S550" s="94">
        <f t="shared" si="401"/>
        <v>12.054655045582672</v>
      </c>
      <c r="T550" s="94">
        <f t="shared" si="402"/>
        <v>11.49205835182598</v>
      </c>
      <c r="U550" s="94">
        <f t="shared" si="403"/>
        <v>10.655276863290565</v>
      </c>
      <c r="V550" s="82"/>
      <c r="W550" s="95">
        <v>8270</v>
      </c>
      <c r="X550" s="161">
        <f t="shared" si="411"/>
        <v>8.8280364228398618</v>
      </c>
      <c r="Y550" s="161">
        <f t="shared" si="412"/>
        <v>8.7541482176466658</v>
      </c>
      <c r="Z550" s="161">
        <f t="shared" si="413"/>
        <v>8.4640678515301282</v>
      </c>
      <c r="AA550" s="161">
        <f t="shared" si="414"/>
        <v>7.8894424452920298</v>
      </c>
      <c r="AB550" s="161">
        <f t="shared" si="415"/>
        <v>7.288278968199311</v>
      </c>
      <c r="AC550" s="161">
        <f t="shared" si="416"/>
        <v>6.4514974796638951</v>
      </c>
      <c r="AD550" s="82"/>
      <c r="AE550" s="82"/>
      <c r="AF550" s="82"/>
      <c r="AG550" s="95">
        <v>8270</v>
      </c>
      <c r="AH550" s="161">
        <f t="shared" si="417"/>
        <v>-11.523884710074693</v>
      </c>
      <c r="AI550" s="161">
        <f t="shared" si="418"/>
        <v>-11.960499838856599</v>
      </c>
      <c r="AJ550" s="161">
        <f t="shared" si="419"/>
        <v>-12.542212688114187</v>
      </c>
      <c r="AK550" s="161">
        <f t="shared" si="420"/>
        <v>-13.253195059429018</v>
      </c>
      <c r="AL550" s="161">
        <f t="shared" si="421"/>
        <v>-13.981346039142075</v>
      </c>
      <c r="AM550" s="161">
        <f t="shared" si="422"/>
        <v>-14.885070046760324</v>
      </c>
      <c r="AN550" s="81"/>
      <c r="AO550" s="81"/>
      <c r="AP550" s="95">
        <v>8270</v>
      </c>
      <c r="AQ550" s="94">
        <f t="shared" si="404"/>
        <v>157.75083658647159</v>
      </c>
      <c r="AR550" s="94">
        <f t="shared" si="405"/>
        <v>273.01723058489478</v>
      </c>
      <c r="AS550" s="94">
        <f t="shared" si="406"/>
        <v>426.58942278889799</v>
      </c>
      <c r="AT550" s="94">
        <f t="shared" si="407"/>
        <v>614.28876881601309</v>
      </c>
      <c r="AU550" s="94">
        <f t="shared" si="408"/>
        <v>806.52062746026013</v>
      </c>
      <c r="AV550" s="94">
        <f t="shared" si="409"/>
        <v>1045.103765471478</v>
      </c>
      <c r="AW550" s="81"/>
      <c r="AX550" s="95">
        <v>8270</v>
      </c>
      <c r="AY550" s="99">
        <f>'Max limit'!AX550*Input!PrimaryDrive_ratio*Input!Gear1_ratio*Input!FinalDrive_ratio</f>
        <v>729.85758835758838</v>
      </c>
      <c r="AZ550" s="99">
        <f t="shared" si="423"/>
        <v>12.164293139293139</v>
      </c>
      <c r="BA550" s="99">
        <f>AZ550*Input!$N$23</f>
        <v>28622.557428170472</v>
      </c>
      <c r="BB550" s="97">
        <f t="shared" si="410"/>
        <v>28.622557428170474</v>
      </c>
      <c r="BC550" s="95">
        <v>8270</v>
      </c>
      <c r="BD550" s="99">
        <f>'Max limit'!AX550*Input!PrimaryDrive_ratio*Input!Gear2_ratio*Input!FinalDrive_ratio</f>
        <v>960.16820512820516</v>
      </c>
      <c r="BE550" s="99">
        <f t="shared" si="424"/>
        <v>16.00280341880342</v>
      </c>
      <c r="BF550" s="99">
        <f>BE550*Input!$N$23</f>
        <v>37654.564438837602</v>
      </c>
      <c r="BG550" s="100">
        <f t="shared" si="425"/>
        <v>37.654564438837603</v>
      </c>
      <c r="BH550" s="95">
        <v>8270</v>
      </c>
      <c r="BI550" s="99">
        <f>'Max limit'!AX550*Input!PrimaryDrive_ratio*Input!Gear3_ratio*Input!FinalDrive_ratio</f>
        <v>1200.2102564102563</v>
      </c>
      <c r="BJ550" s="99">
        <f t="shared" si="426"/>
        <v>20.003504273504273</v>
      </c>
      <c r="BK550" s="99">
        <f>BJ550*Input!$N$23</f>
        <v>47068.205548546997</v>
      </c>
      <c r="BL550" s="100">
        <f t="shared" si="427"/>
        <v>47.068205548546999</v>
      </c>
      <c r="BM550" s="95">
        <v>8270</v>
      </c>
      <c r="BN550" s="99">
        <f>'Max limit'!AX550*Input!PrimaryDrive_ratio*Input!Gear4_ratio*Input!FinalDrive_ratio</f>
        <v>1440.2523076923078</v>
      </c>
      <c r="BO550" s="99">
        <f t="shared" si="428"/>
        <v>24.004205128205129</v>
      </c>
      <c r="BP550" s="99">
        <f>BO550*Input!$N$23</f>
        <v>56481.8466582564</v>
      </c>
      <c r="BQ550" s="100">
        <f t="shared" si="429"/>
        <v>56.481846658256401</v>
      </c>
      <c r="BR550" s="95">
        <v>8270</v>
      </c>
      <c r="BS550" s="99">
        <f>'Max limit'!AX550*Input!PrimaryDrive_ratio*Input!Gear5_ratio*Input!FinalDrive_ratio</f>
        <v>1650.2891025641024</v>
      </c>
      <c r="BT550" s="99">
        <f t="shared" si="430"/>
        <v>27.504818376068375</v>
      </c>
      <c r="BU550" s="99">
        <f>BT550*Input!$N$23</f>
        <v>64718.78262925212</v>
      </c>
      <c r="BV550" s="100">
        <f t="shared" si="431"/>
        <v>64.718782629252118</v>
      </c>
      <c r="BW550" s="95">
        <v>8270</v>
      </c>
      <c r="BX550" s="99">
        <f>'Max limit'!AX550*Input!PrimaryDrive_ratio*Input!Gear6_ratio*Input!FinalDrive_ratio</f>
        <v>1878.589966555184</v>
      </c>
      <c r="BY550" s="99">
        <f t="shared" si="432"/>
        <v>31.309832775919734</v>
      </c>
      <c r="BZ550" s="99">
        <f>BY550*Input!$N$23</f>
        <v>73671.973902073572</v>
      </c>
      <c r="CA550" s="100">
        <f t="shared" si="433"/>
        <v>73.671973902073574</v>
      </c>
      <c r="CC550" s="95">
        <v>8270</v>
      </c>
      <c r="CD550" s="94">
        <f t="shared" si="434"/>
        <v>28.5</v>
      </c>
      <c r="CE550" s="94">
        <f t="shared" si="435"/>
        <v>37.5</v>
      </c>
      <c r="CF550" s="94">
        <f t="shared" si="436"/>
        <v>47</v>
      </c>
      <c r="CG550" s="94">
        <f t="shared" si="437"/>
        <v>56.5</v>
      </c>
      <c r="CH550" s="94">
        <f t="shared" si="438"/>
        <v>64.5</v>
      </c>
      <c r="CI550" s="94">
        <f t="shared" si="439"/>
        <v>73.5</v>
      </c>
      <c r="CK550" s="95">
        <v>8270</v>
      </c>
      <c r="CL550" s="162">
        <f t="shared" si="440"/>
        <v>12.164293139293139</v>
      </c>
      <c r="CM550" s="162">
        <f t="shared" si="441"/>
        <v>16.00280341880342</v>
      </c>
      <c r="CN550" s="162">
        <f t="shared" si="442"/>
        <v>20.003504273504273</v>
      </c>
      <c r="CO550" s="162">
        <f t="shared" si="443"/>
        <v>24.004205128205129</v>
      </c>
      <c r="CP550" s="162">
        <f t="shared" si="444"/>
        <v>27.504818376068375</v>
      </c>
      <c r="CQ550" s="162">
        <f t="shared" si="445"/>
        <v>31.309832775919734</v>
      </c>
    </row>
    <row r="551" spans="1:95" ht="19.5" thickTop="1" thickBot="1">
      <c r="A551" s="70">
        <v>8320</v>
      </c>
      <c r="B551" s="70">
        <v>153.30000000000001</v>
      </c>
      <c r="C551" s="70">
        <v>129.40700000000001</v>
      </c>
      <c r="D551" s="70">
        <v>144.006</v>
      </c>
      <c r="E551" s="70">
        <v>7.4589999999999996</v>
      </c>
      <c r="G551" s="92">
        <v>2</v>
      </c>
      <c r="H551" s="93">
        <f t="shared" si="446"/>
        <v>22.557780320366131</v>
      </c>
      <c r="O551" s="95">
        <v>8280</v>
      </c>
      <c r="P551" s="94">
        <f t="shared" si="398"/>
        <v>12.707212302751888</v>
      </c>
      <c r="Q551" s="94">
        <f t="shared" si="399"/>
        <v>12.769705067157036</v>
      </c>
      <c r="R551" s="94">
        <f t="shared" si="400"/>
        <v>12.58786020322426</v>
      </c>
      <c r="S551" s="94">
        <f t="shared" si="401"/>
        <v>12.049489346194882</v>
      </c>
      <c r="T551" s="94">
        <f t="shared" si="402"/>
        <v>11.485213330965966</v>
      </c>
      <c r="U551" s="94">
        <f t="shared" si="403"/>
        <v>10.646406963585632</v>
      </c>
      <c r="V551" s="82"/>
      <c r="W551" s="95">
        <v>8280</v>
      </c>
      <c r="X551" s="161">
        <f t="shared" si="411"/>
        <v>8.8268005640195781</v>
      </c>
      <c r="Y551" s="161">
        <f t="shared" si="412"/>
        <v>8.7519336208589813</v>
      </c>
      <c r="Z551" s="161">
        <f t="shared" si="413"/>
        <v>8.4605131720271682</v>
      </c>
      <c r="AA551" s="161">
        <f t="shared" si="414"/>
        <v>7.8842767459042395</v>
      </c>
      <c r="AB551" s="161">
        <f t="shared" si="415"/>
        <v>7.2814339473392966</v>
      </c>
      <c r="AC551" s="161">
        <f t="shared" si="416"/>
        <v>6.4426275799589616</v>
      </c>
      <c r="AD551" s="82"/>
      <c r="AE551" s="82"/>
      <c r="AF551" s="82"/>
      <c r="AG551" s="95">
        <v>8280</v>
      </c>
      <c r="AH551" s="161">
        <f t="shared" si="417"/>
        <v>-11.525330664894424</v>
      </c>
      <c r="AI551" s="161">
        <f t="shared" si="418"/>
        <v>-11.963002333226685</v>
      </c>
      <c r="AJ551" s="161">
        <f t="shared" si="419"/>
        <v>-12.546122835567445</v>
      </c>
      <c r="AK551" s="161">
        <f t="shared" si="420"/>
        <v>-13.258825671761709</v>
      </c>
      <c r="AL551" s="161">
        <f t="shared" si="421"/>
        <v>-13.98873866167089</v>
      </c>
      <c r="AM551" s="161">
        <f t="shared" si="422"/>
        <v>-14.894649538441652</v>
      </c>
      <c r="AN551" s="81"/>
      <c r="AO551" s="81"/>
      <c r="AP551" s="95">
        <v>8280</v>
      </c>
      <c r="AQ551" s="94">
        <f t="shared" si="404"/>
        <v>158.13256865888061</v>
      </c>
      <c r="AR551" s="94">
        <f t="shared" si="405"/>
        <v>273.67788909859712</v>
      </c>
      <c r="AS551" s="94">
        <f t="shared" si="406"/>
        <v>427.62170171655799</v>
      </c>
      <c r="AT551" s="94">
        <f t="shared" si="407"/>
        <v>615.77525047184361</v>
      </c>
      <c r="AU551" s="94">
        <f t="shared" si="408"/>
        <v>808.47227980786761</v>
      </c>
      <c r="AV551" s="94">
        <f t="shared" si="409"/>
        <v>1047.6327512753485</v>
      </c>
      <c r="AW551" s="81"/>
      <c r="AX551" s="95">
        <v>8280</v>
      </c>
      <c r="AY551" s="99">
        <f>'Max limit'!AX551*Input!PrimaryDrive_ratio*Input!Gear1_ratio*Input!FinalDrive_ratio</f>
        <v>730.74012474012477</v>
      </c>
      <c r="AZ551" s="99">
        <f t="shared" si="423"/>
        <v>12.17900207900208</v>
      </c>
      <c r="BA551" s="99">
        <f>AZ551*Input!$N$23</f>
        <v>28657.167533887732</v>
      </c>
      <c r="BB551" s="97">
        <f t="shared" si="410"/>
        <v>28.657167533887733</v>
      </c>
      <c r="BC551" s="95">
        <v>8280</v>
      </c>
      <c r="BD551" s="99">
        <f>'Max limit'!AX551*Input!PrimaryDrive_ratio*Input!Gear2_ratio*Input!FinalDrive_ratio</f>
        <v>961.32923076923066</v>
      </c>
      <c r="BE551" s="99">
        <f t="shared" si="424"/>
        <v>16.022153846153845</v>
      </c>
      <c r="BF551" s="99">
        <f>BE551*Input!$N$23</f>
        <v>37700.095955692297</v>
      </c>
      <c r="BG551" s="100">
        <f t="shared" si="425"/>
        <v>37.700095955692298</v>
      </c>
      <c r="BH551" s="95">
        <v>8280</v>
      </c>
      <c r="BI551" s="99">
        <f>'Max limit'!AX551*Input!PrimaryDrive_ratio*Input!Gear3_ratio*Input!FinalDrive_ratio</f>
        <v>1201.6615384615384</v>
      </c>
      <c r="BJ551" s="99">
        <f t="shared" si="426"/>
        <v>20.027692307692305</v>
      </c>
      <c r="BK551" s="99">
        <f>BJ551*Input!$N$23</f>
        <v>47125.11994461537</v>
      </c>
      <c r="BL551" s="100">
        <f t="shared" si="427"/>
        <v>47.125119944615371</v>
      </c>
      <c r="BM551" s="95">
        <v>8280</v>
      </c>
      <c r="BN551" s="99">
        <f>'Max limit'!AX551*Input!PrimaryDrive_ratio*Input!Gear4_ratio*Input!FinalDrive_ratio</f>
        <v>1441.9938461538461</v>
      </c>
      <c r="BO551" s="99">
        <f t="shared" si="428"/>
        <v>24.033230769230769</v>
      </c>
      <c r="BP551" s="99">
        <f>BO551*Input!$N$23</f>
        <v>56550.143933538449</v>
      </c>
      <c r="BQ551" s="100">
        <f t="shared" si="429"/>
        <v>56.55014393353845</v>
      </c>
      <c r="BR551" s="95">
        <v>8280</v>
      </c>
      <c r="BS551" s="99">
        <f>'Max limit'!AX551*Input!PrimaryDrive_ratio*Input!Gear5_ratio*Input!FinalDrive_ratio</f>
        <v>1652.2846153846153</v>
      </c>
      <c r="BT551" s="99">
        <f t="shared" si="430"/>
        <v>27.538076923076922</v>
      </c>
      <c r="BU551" s="99">
        <f>BT551*Input!$N$23</f>
        <v>64797.03992384614</v>
      </c>
      <c r="BV551" s="100">
        <f t="shared" si="431"/>
        <v>64.797039923846143</v>
      </c>
      <c r="BW551" s="95">
        <v>8280</v>
      </c>
      <c r="BX551" s="99">
        <f>'Max limit'!AX551*Input!PrimaryDrive_ratio*Input!Gear6_ratio*Input!FinalDrive_ratio</f>
        <v>1880.8615384615384</v>
      </c>
      <c r="BY551" s="99">
        <f t="shared" si="432"/>
        <v>31.347692307692306</v>
      </c>
      <c r="BZ551" s="99">
        <f>BY551*Input!$N$23</f>
        <v>73761.057304615373</v>
      </c>
      <c r="CA551" s="100">
        <f t="shared" si="433"/>
        <v>73.761057304615377</v>
      </c>
      <c r="CC551" s="95">
        <v>8280</v>
      </c>
      <c r="CD551" s="94">
        <f t="shared" si="434"/>
        <v>28.5</v>
      </c>
      <c r="CE551" s="94">
        <f t="shared" si="435"/>
        <v>37.5</v>
      </c>
      <c r="CF551" s="94">
        <f t="shared" si="436"/>
        <v>47</v>
      </c>
      <c r="CG551" s="94">
        <f t="shared" si="437"/>
        <v>56.5</v>
      </c>
      <c r="CH551" s="94">
        <f t="shared" si="438"/>
        <v>65</v>
      </c>
      <c r="CI551" s="94">
        <f t="shared" si="439"/>
        <v>74</v>
      </c>
      <c r="CK551" s="95">
        <v>8280</v>
      </c>
      <c r="CL551" s="162">
        <f t="shared" si="440"/>
        <v>12.17900207900208</v>
      </c>
      <c r="CM551" s="162">
        <f t="shared" si="441"/>
        <v>16.022153846153845</v>
      </c>
      <c r="CN551" s="162">
        <f t="shared" si="442"/>
        <v>20.027692307692305</v>
      </c>
      <c r="CO551" s="162">
        <f t="shared" si="443"/>
        <v>24.033230769230769</v>
      </c>
      <c r="CP551" s="162">
        <f t="shared" si="444"/>
        <v>27.538076923076922</v>
      </c>
      <c r="CQ551" s="162">
        <f t="shared" si="445"/>
        <v>31.347692307692306</v>
      </c>
    </row>
    <row r="552" spans="1:95" ht="19.5" thickTop="1" thickBot="1">
      <c r="A552" s="70">
        <v>8330</v>
      </c>
      <c r="B552" s="70">
        <v>153.54499999999999</v>
      </c>
      <c r="C552" s="70">
        <v>129.459</v>
      </c>
      <c r="D552" s="70">
        <v>144.22999999999999</v>
      </c>
      <c r="E552" s="70">
        <v>7.4790000000000001</v>
      </c>
      <c r="G552" s="92">
        <v>2</v>
      </c>
      <c r="H552" s="93">
        <f t="shared" si="446"/>
        <v>22.602974828375284</v>
      </c>
      <c r="O552" s="95">
        <v>8290</v>
      </c>
      <c r="P552" s="94">
        <f t="shared" si="398"/>
        <v>12.705974950446626</v>
      </c>
      <c r="Q552" s="94">
        <f t="shared" si="399"/>
        <v>12.767487794119454</v>
      </c>
      <c r="R552" s="94">
        <f t="shared" si="400"/>
        <v>12.584301228036098</v>
      </c>
      <c r="S552" s="94">
        <f t="shared" si="401"/>
        <v>12.044317404270069</v>
      </c>
      <c r="T552" s="94">
        <f t="shared" si="402"/>
        <v>11.478360038177421</v>
      </c>
      <c r="U552" s="94">
        <f t="shared" si="403"/>
        <v>10.637526344968672</v>
      </c>
      <c r="V552" s="82"/>
      <c r="W552" s="95">
        <v>8290</v>
      </c>
      <c r="X552" s="161">
        <f t="shared" si="411"/>
        <v>8.8255632117143161</v>
      </c>
      <c r="Y552" s="161">
        <f t="shared" si="412"/>
        <v>8.7497163478213995</v>
      </c>
      <c r="Z552" s="161">
        <f t="shared" si="413"/>
        <v>8.456954196839007</v>
      </c>
      <c r="AA552" s="161">
        <f t="shared" si="414"/>
        <v>7.879104803979426</v>
      </c>
      <c r="AB552" s="161">
        <f t="shared" si="415"/>
        <v>7.2745806545507525</v>
      </c>
      <c r="AC552" s="161">
        <f t="shared" si="416"/>
        <v>6.4337469613420009</v>
      </c>
      <c r="AD552" s="82"/>
      <c r="AE552" s="82"/>
      <c r="AF552" s="82"/>
      <c r="AG552" s="95">
        <v>8290</v>
      </c>
      <c r="AH552" s="161">
        <f t="shared" si="417"/>
        <v>-11.526778367091582</v>
      </c>
      <c r="AI552" s="161">
        <f t="shared" si="418"/>
        <v>-11.965507851759151</v>
      </c>
      <c r="AJ552" s="161">
        <f t="shared" si="419"/>
        <v>-12.550037708274424</v>
      </c>
      <c r="AK552" s="161">
        <f t="shared" si="420"/>
        <v>-13.264463088459756</v>
      </c>
      <c r="AL552" s="161">
        <f t="shared" si="421"/>
        <v>-13.99614021788252</v>
      </c>
      <c r="AM552" s="161">
        <f t="shared" si="422"/>
        <v>-14.904240606547969</v>
      </c>
      <c r="AN552" s="81"/>
      <c r="AO552" s="81"/>
      <c r="AP552" s="95">
        <v>8290</v>
      </c>
      <c r="AQ552" s="94">
        <f t="shared" si="404"/>
        <v>158.51476203892994</v>
      </c>
      <c r="AR552" s="94">
        <f t="shared" si="405"/>
        <v>274.3393459911681</v>
      </c>
      <c r="AS552" s="94">
        <f t="shared" si="406"/>
        <v>428.65522811120019</v>
      </c>
      <c r="AT552" s="94">
        <f t="shared" si="407"/>
        <v>617.263528480128</v>
      </c>
      <c r="AU552" s="94">
        <f t="shared" si="408"/>
        <v>810.42629064773746</v>
      </c>
      <c r="AV552" s="94">
        <f t="shared" si="409"/>
        <v>1050.1647932554163</v>
      </c>
      <c r="AW552" s="81"/>
      <c r="AX552" s="95">
        <v>8290</v>
      </c>
      <c r="AY552" s="99">
        <f>'Max limit'!AX552*Input!PrimaryDrive_ratio*Input!Gear1_ratio*Input!FinalDrive_ratio</f>
        <v>731.62266112266104</v>
      </c>
      <c r="AZ552" s="99">
        <f t="shared" si="423"/>
        <v>12.193711018711017</v>
      </c>
      <c r="BA552" s="99">
        <f>AZ552*Input!$N$23</f>
        <v>28691.777639604981</v>
      </c>
      <c r="BB552" s="97">
        <f t="shared" si="410"/>
        <v>28.691777639604982</v>
      </c>
      <c r="BC552" s="95">
        <v>8290</v>
      </c>
      <c r="BD552" s="99">
        <f>'Max limit'!AX552*Input!PrimaryDrive_ratio*Input!Gear2_ratio*Input!FinalDrive_ratio</f>
        <v>962.49025641025639</v>
      </c>
      <c r="BE552" s="99">
        <f t="shared" si="424"/>
        <v>16.041504273504273</v>
      </c>
      <c r="BF552" s="99">
        <f>BE552*Input!$N$23</f>
        <v>37745.627472546999</v>
      </c>
      <c r="BG552" s="100">
        <f t="shared" si="425"/>
        <v>37.745627472547</v>
      </c>
      <c r="BH552" s="95">
        <v>8290</v>
      </c>
      <c r="BI552" s="99">
        <f>'Max limit'!AX552*Input!PrimaryDrive_ratio*Input!Gear3_ratio*Input!FinalDrive_ratio</f>
        <v>1203.1128205128205</v>
      </c>
      <c r="BJ552" s="99">
        <f t="shared" si="426"/>
        <v>20.051880341880342</v>
      </c>
      <c r="BK552" s="99">
        <f>BJ552*Input!$N$23</f>
        <v>47182.034340683749</v>
      </c>
      <c r="BL552" s="100">
        <f t="shared" si="427"/>
        <v>47.182034340683749</v>
      </c>
      <c r="BM552" s="95">
        <v>8290</v>
      </c>
      <c r="BN552" s="99">
        <f>'Max limit'!AX552*Input!PrimaryDrive_ratio*Input!Gear4_ratio*Input!FinalDrive_ratio</f>
        <v>1443.7353846153844</v>
      </c>
      <c r="BO552" s="99">
        <f t="shared" si="428"/>
        <v>24.062256410256406</v>
      </c>
      <c r="BP552" s="99">
        <f>BO552*Input!$N$23</f>
        <v>56618.441208820492</v>
      </c>
      <c r="BQ552" s="100">
        <f t="shared" si="429"/>
        <v>56.618441208820492</v>
      </c>
      <c r="BR552" s="95">
        <v>8290</v>
      </c>
      <c r="BS552" s="99">
        <f>'Max limit'!AX552*Input!PrimaryDrive_ratio*Input!Gear5_ratio*Input!FinalDrive_ratio</f>
        <v>1654.2801282051278</v>
      </c>
      <c r="BT552" s="99">
        <f t="shared" si="430"/>
        <v>27.571335470085462</v>
      </c>
      <c r="BU552" s="99">
        <f>BT552*Input!$N$23</f>
        <v>64875.297218440137</v>
      </c>
      <c r="BV552" s="100">
        <f t="shared" si="431"/>
        <v>64.875297218440139</v>
      </c>
      <c r="BW552" s="95">
        <v>8290</v>
      </c>
      <c r="BX552" s="99">
        <f>'Max limit'!AX552*Input!PrimaryDrive_ratio*Input!Gear6_ratio*Input!FinalDrive_ratio</f>
        <v>1883.1331103678926</v>
      </c>
      <c r="BY552" s="99">
        <f t="shared" si="432"/>
        <v>31.385551839464878</v>
      </c>
      <c r="BZ552" s="99">
        <f>BY552*Input!$N$23</f>
        <v>73850.140707157159</v>
      </c>
      <c r="CA552" s="100">
        <f t="shared" si="433"/>
        <v>73.850140707157166</v>
      </c>
      <c r="CC552" s="95">
        <v>8290</v>
      </c>
      <c r="CD552" s="94">
        <f t="shared" si="434"/>
        <v>28.5</v>
      </c>
      <c r="CE552" s="94">
        <f t="shared" si="435"/>
        <v>37.5</v>
      </c>
      <c r="CF552" s="94">
        <f t="shared" si="436"/>
        <v>47</v>
      </c>
      <c r="CG552" s="94">
        <f t="shared" si="437"/>
        <v>56.5</v>
      </c>
      <c r="CH552" s="94">
        <f t="shared" si="438"/>
        <v>65</v>
      </c>
      <c r="CI552" s="94">
        <f t="shared" si="439"/>
        <v>74</v>
      </c>
      <c r="CK552" s="95">
        <v>8290</v>
      </c>
      <c r="CL552" s="162">
        <f t="shared" si="440"/>
        <v>12.193711018711017</v>
      </c>
      <c r="CM552" s="162">
        <f t="shared" si="441"/>
        <v>16.041504273504273</v>
      </c>
      <c r="CN552" s="162">
        <f t="shared" si="442"/>
        <v>20.051880341880342</v>
      </c>
      <c r="CO552" s="162">
        <f t="shared" si="443"/>
        <v>24.062256410256406</v>
      </c>
      <c r="CP552" s="162">
        <f t="shared" si="444"/>
        <v>27.571335470085462</v>
      </c>
      <c r="CQ552" s="162">
        <f t="shared" si="445"/>
        <v>31.385551839464878</v>
      </c>
    </row>
    <row r="553" spans="1:95" ht="19.5" thickTop="1" thickBot="1">
      <c r="A553" s="70">
        <v>8340</v>
      </c>
      <c r="B553" s="70">
        <v>153.78700000000001</v>
      </c>
      <c r="C553" s="70">
        <v>129.50700000000001</v>
      </c>
      <c r="D553" s="70">
        <v>144.44999999999999</v>
      </c>
      <c r="E553" s="70">
        <v>7.4980000000000002</v>
      </c>
      <c r="G553" s="92">
        <v>2</v>
      </c>
      <c r="H553" s="93">
        <f t="shared" si="446"/>
        <v>22.648169336384438</v>
      </c>
      <c r="O553" s="95">
        <v>8300</v>
      </c>
      <c r="P553" s="94">
        <f t="shared" si="398"/>
        <v>12.704736104656385</v>
      </c>
      <c r="Q553" s="94">
        <f t="shared" si="399"/>
        <v>12.765267844831978</v>
      </c>
      <c r="R553" s="94">
        <f t="shared" si="400"/>
        <v>12.580737957162739</v>
      </c>
      <c r="S553" s="94">
        <f t="shared" si="401"/>
        <v>12.039139219808229</v>
      </c>
      <c r="T553" s="94">
        <f t="shared" si="402"/>
        <v>11.471498473460343</v>
      </c>
      <c r="U553" s="94">
        <f t="shared" si="403"/>
        <v>10.628635007439678</v>
      </c>
      <c r="V553" s="82"/>
      <c r="W553" s="95">
        <v>8300</v>
      </c>
      <c r="X553" s="161">
        <f t="shared" si="411"/>
        <v>8.824324365924074</v>
      </c>
      <c r="Y553" s="161">
        <f t="shared" si="412"/>
        <v>8.7474963985339258</v>
      </c>
      <c r="Z553" s="161">
        <f t="shared" si="413"/>
        <v>8.4533909259656443</v>
      </c>
      <c r="AA553" s="161">
        <f t="shared" si="414"/>
        <v>7.8739266195175848</v>
      </c>
      <c r="AB553" s="161">
        <f t="shared" si="415"/>
        <v>7.2677190898336734</v>
      </c>
      <c r="AC553" s="161">
        <f t="shared" si="416"/>
        <v>6.4248556238130092</v>
      </c>
      <c r="AD553" s="82"/>
      <c r="AE553" s="82"/>
      <c r="AF553" s="82"/>
      <c r="AG553" s="95">
        <v>8300</v>
      </c>
      <c r="AH553" s="161">
        <f t="shared" si="417"/>
        <v>-11.528227816666163</v>
      </c>
      <c r="AI553" s="161">
        <f t="shared" si="418"/>
        <v>-11.968016394453997</v>
      </c>
      <c r="AJ553" s="161">
        <f t="shared" si="419"/>
        <v>-12.55395730623512</v>
      </c>
      <c r="AK553" s="161">
        <f t="shared" si="420"/>
        <v>-13.270107309523162</v>
      </c>
      <c r="AL553" s="161">
        <f t="shared" si="421"/>
        <v>-14.003550707776963</v>
      </c>
      <c r="AM553" s="161">
        <f t="shared" si="422"/>
        <v>-14.913843251079282</v>
      </c>
      <c r="AN553" s="81"/>
      <c r="AO553" s="81"/>
      <c r="AP553" s="95">
        <v>8300</v>
      </c>
      <c r="AQ553" s="94">
        <f t="shared" si="404"/>
        <v>158.89741672661967</v>
      </c>
      <c r="AR553" s="94">
        <f t="shared" si="405"/>
        <v>275.00160126260749</v>
      </c>
      <c r="AS553" s="94">
        <f t="shared" si="406"/>
        <v>429.69000197282412</v>
      </c>
      <c r="AT553" s="94">
        <f t="shared" si="407"/>
        <v>618.7536028408673</v>
      </c>
      <c r="AU553" s="94">
        <f t="shared" si="408"/>
        <v>812.38265997987082</v>
      </c>
      <c r="AV553" s="94">
        <f t="shared" si="409"/>
        <v>1052.6998914116828</v>
      </c>
      <c r="AW553" s="81"/>
      <c r="AX553" s="95">
        <v>8300</v>
      </c>
      <c r="AY553" s="99">
        <f>'Max limit'!AX553*Input!PrimaryDrive_ratio*Input!Gear1_ratio*Input!FinalDrive_ratio</f>
        <v>732.50519750519743</v>
      </c>
      <c r="AZ553" s="99">
        <f t="shared" si="423"/>
        <v>12.208419958419958</v>
      </c>
      <c r="BA553" s="99">
        <f>AZ553*Input!$N$23</f>
        <v>28726.387745322238</v>
      </c>
      <c r="BB553" s="97">
        <f t="shared" si="410"/>
        <v>28.726387745322238</v>
      </c>
      <c r="BC553" s="95">
        <v>8300</v>
      </c>
      <c r="BD553" s="99">
        <f>'Max limit'!AX553*Input!PrimaryDrive_ratio*Input!Gear2_ratio*Input!FinalDrive_ratio</f>
        <v>963.6512820512819</v>
      </c>
      <c r="BE553" s="99">
        <f t="shared" si="424"/>
        <v>16.060854700854698</v>
      </c>
      <c r="BF553" s="99">
        <f>BE553*Input!$N$23</f>
        <v>37791.158989401694</v>
      </c>
      <c r="BG553" s="100">
        <f t="shared" si="425"/>
        <v>37.791158989401694</v>
      </c>
      <c r="BH553" s="95">
        <v>8300</v>
      </c>
      <c r="BI553" s="99">
        <f>'Max limit'!AX553*Input!PrimaryDrive_ratio*Input!Gear3_ratio*Input!FinalDrive_ratio</f>
        <v>1204.5641025641023</v>
      </c>
      <c r="BJ553" s="99">
        <f t="shared" si="426"/>
        <v>20.07606837606837</v>
      </c>
      <c r="BK553" s="99">
        <f>BJ553*Input!$N$23</f>
        <v>47238.948736752114</v>
      </c>
      <c r="BL553" s="100">
        <f t="shared" si="427"/>
        <v>47.238948736752114</v>
      </c>
      <c r="BM553" s="95">
        <v>8300</v>
      </c>
      <c r="BN553" s="99">
        <f>'Max limit'!AX553*Input!PrimaryDrive_ratio*Input!Gear4_ratio*Input!FinalDrive_ratio</f>
        <v>1445.4769230769232</v>
      </c>
      <c r="BO553" s="99">
        <f t="shared" si="428"/>
        <v>24.091282051282054</v>
      </c>
      <c r="BP553" s="99">
        <f>BO553*Input!$N$23</f>
        <v>56686.738484102563</v>
      </c>
      <c r="BQ553" s="100">
        <f t="shared" si="429"/>
        <v>56.686738484102563</v>
      </c>
      <c r="BR553" s="95">
        <v>8300</v>
      </c>
      <c r="BS553" s="99">
        <f>'Max limit'!AX553*Input!PrimaryDrive_ratio*Input!Gear5_ratio*Input!FinalDrive_ratio</f>
        <v>1656.2756410256407</v>
      </c>
      <c r="BT553" s="99">
        <f t="shared" si="430"/>
        <v>27.604594017094012</v>
      </c>
      <c r="BU553" s="99">
        <f>BT553*Input!$N$23</f>
        <v>64953.554513034163</v>
      </c>
      <c r="BV553" s="100">
        <f t="shared" si="431"/>
        <v>64.953554513034163</v>
      </c>
      <c r="BW553" s="95">
        <v>8300</v>
      </c>
      <c r="BX553" s="99">
        <f>'Max limit'!AX553*Input!PrimaryDrive_ratio*Input!Gear6_ratio*Input!FinalDrive_ratio</f>
        <v>1885.4046822742473</v>
      </c>
      <c r="BY553" s="99">
        <f t="shared" si="432"/>
        <v>31.423411371237457</v>
      </c>
      <c r="BZ553" s="99">
        <f>BY553*Input!$N$23</f>
        <v>73939.224109698975</v>
      </c>
      <c r="CA553" s="100">
        <f t="shared" si="433"/>
        <v>73.939224109698969</v>
      </c>
      <c r="CC553" s="95">
        <v>8300</v>
      </c>
      <c r="CD553" s="94">
        <f t="shared" si="434"/>
        <v>28.5</v>
      </c>
      <c r="CE553" s="94">
        <f t="shared" si="435"/>
        <v>38</v>
      </c>
      <c r="CF553" s="94">
        <f t="shared" si="436"/>
        <v>47</v>
      </c>
      <c r="CG553" s="94">
        <f t="shared" si="437"/>
        <v>56.5</v>
      </c>
      <c r="CH553" s="94">
        <f t="shared" si="438"/>
        <v>65</v>
      </c>
      <c r="CI553" s="94">
        <f t="shared" si="439"/>
        <v>74</v>
      </c>
      <c r="CK553" s="95">
        <v>8300</v>
      </c>
      <c r="CL553" s="162">
        <f t="shared" si="440"/>
        <v>12.208419958419958</v>
      </c>
      <c r="CM553" s="162">
        <f t="shared" si="441"/>
        <v>16.060854700854698</v>
      </c>
      <c r="CN553" s="162">
        <f t="shared" si="442"/>
        <v>20.07606837606837</v>
      </c>
      <c r="CO553" s="162">
        <f t="shared" si="443"/>
        <v>24.091282051282054</v>
      </c>
      <c r="CP553" s="162">
        <f t="shared" si="444"/>
        <v>27.604594017094012</v>
      </c>
      <c r="CQ553" s="162">
        <f t="shared" si="445"/>
        <v>31.423411371237457</v>
      </c>
    </row>
    <row r="554" spans="1:95" ht="19.5" thickTop="1" thickBot="1">
      <c r="A554" s="70">
        <v>8350</v>
      </c>
      <c r="B554" s="70">
        <v>154.02600000000001</v>
      </c>
      <c r="C554" s="70">
        <v>129.553</v>
      </c>
      <c r="D554" s="70">
        <v>144.66900000000001</v>
      </c>
      <c r="E554" s="70">
        <v>7.5149999999999997</v>
      </c>
      <c r="G554" s="92">
        <v>2</v>
      </c>
      <c r="H554" s="93">
        <f t="shared" si="446"/>
        <v>22.693363844393591</v>
      </c>
      <c r="O554" s="95">
        <v>8310</v>
      </c>
      <c r="P554" s="94">
        <f t="shared" si="398"/>
        <v>12.703495765381163</v>
      </c>
      <c r="Q554" s="94">
        <f t="shared" si="399"/>
        <v>12.763045219294611</v>
      </c>
      <c r="R554" s="94">
        <f t="shared" si="400"/>
        <v>12.577170390604175</v>
      </c>
      <c r="S554" s="94">
        <f t="shared" si="401"/>
        <v>12.033954792809366</v>
      </c>
      <c r="T554" s="94">
        <f t="shared" si="402"/>
        <v>11.464628636814734</v>
      </c>
      <c r="U554" s="94">
        <f t="shared" si="403"/>
        <v>10.619732950998653</v>
      </c>
      <c r="V554" s="82"/>
      <c r="W554" s="95">
        <v>8310</v>
      </c>
      <c r="X554" s="161">
        <f t="shared" si="411"/>
        <v>8.8230840266488553</v>
      </c>
      <c r="Y554" s="161">
        <f t="shared" si="412"/>
        <v>8.7452737729965566</v>
      </c>
      <c r="Z554" s="161">
        <f t="shared" si="413"/>
        <v>8.449823359407084</v>
      </c>
      <c r="AA554" s="161">
        <f t="shared" si="414"/>
        <v>7.8687421925187229</v>
      </c>
      <c r="AB554" s="161">
        <f t="shared" si="415"/>
        <v>7.2608492531880637</v>
      </c>
      <c r="AC554" s="161">
        <f t="shared" si="416"/>
        <v>6.4159535673719841</v>
      </c>
      <c r="AD554" s="82"/>
      <c r="AE554" s="82"/>
      <c r="AF554" s="82"/>
      <c r="AG554" s="95">
        <v>8310</v>
      </c>
      <c r="AH554" s="161">
        <f t="shared" si="417"/>
        <v>-11.529679013618171</v>
      </c>
      <c r="AI554" s="161">
        <f t="shared" si="418"/>
        <v>-11.970527961311223</v>
      </c>
      <c r="AJ554" s="161">
        <f t="shared" si="419"/>
        <v>-12.557881629449538</v>
      </c>
      <c r="AK554" s="161">
        <f t="shared" si="420"/>
        <v>-13.275758334951924</v>
      </c>
      <c r="AL554" s="161">
        <f t="shared" si="421"/>
        <v>-14.010970131354222</v>
      </c>
      <c r="AM554" s="161">
        <f t="shared" si="422"/>
        <v>-14.923457472035588</v>
      </c>
      <c r="AN554" s="81"/>
      <c r="AO554" s="81"/>
      <c r="AP554" s="95">
        <v>8310</v>
      </c>
      <c r="AQ554" s="94">
        <f t="shared" si="404"/>
        <v>159.28053272194978</v>
      </c>
      <c r="AR554" s="94">
        <f t="shared" si="405"/>
        <v>275.66465491291552</v>
      </c>
      <c r="AS554" s="94">
        <f t="shared" si="406"/>
        <v>430.72602330143042</v>
      </c>
      <c r="AT554" s="94">
        <f t="shared" si="407"/>
        <v>620.24547355406003</v>
      </c>
      <c r="AU554" s="94">
        <f t="shared" si="408"/>
        <v>814.34138780426713</v>
      </c>
      <c r="AV554" s="94">
        <f t="shared" si="409"/>
        <v>1055.2380457441477</v>
      </c>
      <c r="AW554" s="81"/>
      <c r="AX554" s="95">
        <v>8310</v>
      </c>
      <c r="AY554" s="99">
        <f>'Max limit'!AX554*Input!PrimaryDrive_ratio*Input!Gear1_ratio*Input!FinalDrive_ratio</f>
        <v>733.38773388773382</v>
      </c>
      <c r="AZ554" s="99">
        <f t="shared" si="423"/>
        <v>12.223128898128897</v>
      </c>
      <c r="BA554" s="99">
        <f>AZ554*Input!$N$23</f>
        <v>28760.997851039494</v>
      </c>
      <c r="BB554" s="97">
        <f t="shared" si="410"/>
        <v>28.760997851039495</v>
      </c>
      <c r="BC554" s="95">
        <v>8310</v>
      </c>
      <c r="BD554" s="99">
        <f>'Max limit'!AX554*Input!PrimaryDrive_ratio*Input!Gear2_ratio*Input!FinalDrive_ratio</f>
        <v>964.81230769230763</v>
      </c>
      <c r="BE554" s="99">
        <f t="shared" si="424"/>
        <v>16.080205128205126</v>
      </c>
      <c r="BF554" s="99">
        <f>BE554*Input!$N$23</f>
        <v>37836.690506256396</v>
      </c>
      <c r="BG554" s="100">
        <f t="shared" si="425"/>
        <v>37.836690506256396</v>
      </c>
      <c r="BH554" s="95">
        <v>8310</v>
      </c>
      <c r="BI554" s="99">
        <f>'Max limit'!AX554*Input!PrimaryDrive_ratio*Input!Gear3_ratio*Input!FinalDrive_ratio</f>
        <v>1206.0153846153844</v>
      </c>
      <c r="BJ554" s="99">
        <f t="shared" si="426"/>
        <v>20.100256410256407</v>
      </c>
      <c r="BK554" s="99">
        <f>BJ554*Input!$N$23</f>
        <v>47295.863132820494</v>
      </c>
      <c r="BL554" s="100">
        <f t="shared" si="427"/>
        <v>47.295863132820493</v>
      </c>
      <c r="BM554" s="95">
        <v>8310</v>
      </c>
      <c r="BN554" s="99">
        <f>'Max limit'!AX554*Input!PrimaryDrive_ratio*Input!Gear4_ratio*Input!FinalDrive_ratio</f>
        <v>1447.2184615384615</v>
      </c>
      <c r="BO554" s="99">
        <f t="shared" si="428"/>
        <v>24.120307692307691</v>
      </c>
      <c r="BP554" s="99">
        <f>BO554*Input!$N$23</f>
        <v>56755.035759384598</v>
      </c>
      <c r="BQ554" s="100">
        <f t="shared" si="429"/>
        <v>56.755035759384597</v>
      </c>
      <c r="BR554" s="95">
        <v>8310</v>
      </c>
      <c r="BS554" s="99">
        <f>'Max limit'!AX554*Input!PrimaryDrive_ratio*Input!Gear5_ratio*Input!FinalDrive_ratio</f>
        <v>1658.2711538461535</v>
      </c>
      <c r="BT554" s="99">
        <f t="shared" si="430"/>
        <v>27.637852564102559</v>
      </c>
      <c r="BU554" s="99">
        <f>BT554*Input!$N$23</f>
        <v>65031.811807628183</v>
      </c>
      <c r="BV554" s="100">
        <f t="shared" si="431"/>
        <v>65.031811807628188</v>
      </c>
      <c r="BW554" s="95">
        <v>8310</v>
      </c>
      <c r="BX554" s="99">
        <f>'Max limit'!AX554*Input!PrimaryDrive_ratio*Input!Gear6_ratio*Input!FinalDrive_ratio</f>
        <v>1887.676254180602</v>
      </c>
      <c r="BY554" s="99">
        <f t="shared" si="432"/>
        <v>31.461270903010032</v>
      </c>
      <c r="BZ554" s="99">
        <f>BY554*Input!$N$23</f>
        <v>74028.30751224079</v>
      </c>
      <c r="CA554" s="100">
        <f t="shared" si="433"/>
        <v>74.028307512240787</v>
      </c>
      <c r="CC554" s="95">
        <v>8310</v>
      </c>
      <c r="CD554" s="94">
        <f t="shared" si="434"/>
        <v>29</v>
      </c>
      <c r="CE554" s="94">
        <f t="shared" si="435"/>
        <v>38</v>
      </c>
      <c r="CF554" s="94">
        <f t="shared" si="436"/>
        <v>47.5</v>
      </c>
      <c r="CG554" s="94">
        <f t="shared" si="437"/>
        <v>57</v>
      </c>
      <c r="CH554" s="94">
        <f t="shared" si="438"/>
        <v>65</v>
      </c>
      <c r="CI554" s="94">
        <f t="shared" si="439"/>
        <v>74</v>
      </c>
      <c r="CK554" s="95">
        <v>8310</v>
      </c>
      <c r="CL554" s="162">
        <f t="shared" si="440"/>
        <v>12.223128898128897</v>
      </c>
      <c r="CM554" s="162">
        <f t="shared" si="441"/>
        <v>16.080205128205126</v>
      </c>
      <c r="CN554" s="162">
        <f t="shared" si="442"/>
        <v>20.100256410256407</v>
      </c>
      <c r="CO554" s="162">
        <f t="shared" si="443"/>
        <v>24.120307692307691</v>
      </c>
      <c r="CP554" s="162">
        <f t="shared" si="444"/>
        <v>27.637852564102559</v>
      </c>
      <c r="CQ554" s="162">
        <f t="shared" si="445"/>
        <v>31.461270903010032</v>
      </c>
    </row>
    <row r="555" spans="1:95" ht="19.5" thickTop="1" thickBot="1">
      <c r="A555" s="70">
        <v>8360</v>
      </c>
      <c r="B555" s="70">
        <v>154.26900000000001</v>
      </c>
      <c r="C555" s="70">
        <v>129.602</v>
      </c>
      <c r="D555" s="70">
        <v>144.88800000000001</v>
      </c>
      <c r="E555" s="70">
        <v>7.5359999999999996</v>
      </c>
      <c r="G555" s="92">
        <v>2</v>
      </c>
      <c r="H555" s="93">
        <f t="shared" si="446"/>
        <v>22.738558352402745</v>
      </c>
      <c r="O555" s="95">
        <v>8320</v>
      </c>
      <c r="P555" s="94">
        <f t="shared" si="398"/>
        <v>12.702253932620964</v>
      </c>
      <c r="Q555" s="94">
        <f t="shared" si="399"/>
        <v>12.760819917507346</v>
      </c>
      <c r="R555" s="94">
        <f t="shared" si="400"/>
        <v>12.573598528360414</v>
      </c>
      <c r="S555" s="94">
        <f t="shared" si="401"/>
        <v>12.028764123273476</v>
      </c>
      <c r="T555" s="94">
        <f t="shared" si="402"/>
        <v>11.457750528240592</v>
      </c>
      <c r="U555" s="94">
        <f t="shared" si="403"/>
        <v>10.6108201756456</v>
      </c>
      <c r="V555" s="82"/>
      <c r="W555" s="95">
        <v>8320</v>
      </c>
      <c r="X555" s="161">
        <f t="shared" si="411"/>
        <v>8.8218421938886546</v>
      </c>
      <c r="Y555" s="161">
        <f t="shared" si="412"/>
        <v>8.743048471209292</v>
      </c>
      <c r="Z555" s="161">
        <f t="shared" si="413"/>
        <v>8.4462514971633205</v>
      </c>
      <c r="AA555" s="161">
        <f t="shared" si="414"/>
        <v>7.8635515229828323</v>
      </c>
      <c r="AB555" s="161">
        <f t="shared" si="415"/>
        <v>7.2539711446139226</v>
      </c>
      <c r="AC555" s="161">
        <f t="shared" si="416"/>
        <v>6.4070407920189307</v>
      </c>
      <c r="AD555" s="82"/>
      <c r="AE555" s="82"/>
      <c r="AF555" s="82"/>
      <c r="AG555" s="95">
        <v>8320</v>
      </c>
      <c r="AH555" s="161">
        <f t="shared" si="417"/>
        <v>-11.531131957947606</v>
      </c>
      <c r="AI555" s="161">
        <f t="shared" si="418"/>
        <v>-11.973042552330831</v>
      </c>
      <c r="AJ555" s="161">
        <f t="shared" si="419"/>
        <v>-12.561810677917677</v>
      </c>
      <c r="AK555" s="161">
        <f t="shared" si="420"/>
        <v>-13.281416164746043</v>
      </c>
      <c r="AL555" s="161">
        <f t="shared" si="421"/>
        <v>-14.018398488614295</v>
      </c>
      <c r="AM555" s="161">
        <f t="shared" si="422"/>
        <v>-14.933083269416885</v>
      </c>
      <c r="AN555" s="81"/>
      <c r="AO555" s="81"/>
      <c r="AP555" s="95">
        <v>8320</v>
      </c>
      <c r="AQ555" s="94">
        <f t="shared" si="404"/>
        <v>159.66411002492032</v>
      </c>
      <c r="AR555" s="94">
        <f t="shared" si="405"/>
        <v>276.32850694209213</v>
      </c>
      <c r="AS555" s="94">
        <f t="shared" si="406"/>
        <v>431.76329209701908</v>
      </c>
      <c r="AT555" s="94">
        <f t="shared" si="407"/>
        <v>621.73914061970765</v>
      </c>
      <c r="AU555" s="94">
        <f t="shared" si="408"/>
        <v>816.30247412092626</v>
      </c>
      <c r="AV555" s="94">
        <f t="shared" si="409"/>
        <v>1057.7792562528102</v>
      </c>
      <c r="AW555" s="81"/>
      <c r="AX555" s="95">
        <v>8320</v>
      </c>
      <c r="AY555" s="99">
        <f>'Max limit'!AX555*Input!PrimaryDrive_ratio*Input!Gear1_ratio*Input!FinalDrive_ratio</f>
        <v>734.27027027027032</v>
      </c>
      <c r="AZ555" s="99">
        <f t="shared" si="423"/>
        <v>12.237837837837839</v>
      </c>
      <c r="BA555" s="99">
        <f>AZ555*Input!$N$23</f>
        <v>28795.607956756754</v>
      </c>
      <c r="BB555" s="97">
        <f t="shared" si="410"/>
        <v>28.795607956756754</v>
      </c>
      <c r="BC555" s="95">
        <v>8320</v>
      </c>
      <c r="BD555" s="99">
        <f>'Max limit'!AX555*Input!PrimaryDrive_ratio*Input!Gear2_ratio*Input!FinalDrive_ratio</f>
        <v>965.97333333333336</v>
      </c>
      <c r="BE555" s="99">
        <f t="shared" si="424"/>
        <v>16.099555555555558</v>
      </c>
      <c r="BF555" s="99">
        <f>BE555*Input!$N$23</f>
        <v>37882.222023111106</v>
      </c>
      <c r="BG555" s="100">
        <f t="shared" si="425"/>
        <v>37.882222023111105</v>
      </c>
      <c r="BH555" s="95">
        <v>8320</v>
      </c>
      <c r="BI555" s="99">
        <f>'Max limit'!AX555*Input!PrimaryDrive_ratio*Input!Gear3_ratio*Input!FinalDrive_ratio</f>
        <v>1207.4666666666667</v>
      </c>
      <c r="BJ555" s="99">
        <f t="shared" si="426"/>
        <v>20.124444444444446</v>
      </c>
      <c r="BK555" s="99">
        <f>BJ555*Input!$N$23</f>
        <v>47352.777528888888</v>
      </c>
      <c r="BL555" s="100">
        <f t="shared" si="427"/>
        <v>47.352777528888886</v>
      </c>
      <c r="BM555" s="95">
        <v>8320</v>
      </c>
      <c r="BN555" s="99">
        <f>'Max limit'!AX555*Input!PrimaryDrive_ratio*Input!Gear4_ratio*Input!FinalDrive_ratio</f>
        <v>1448.9600000000003</v>
      </c>
      <c r="BO555" s="99">
        <f t="shared" si="428"/>
        <v>24.149333333333338</v>
      </c>
      <c r="BP555" s="99">
        <f>BO555*Input!$N$23</f>
        <v>56823.33303466667</v>
      </c>
      <c r="BQ555" s="100">
        <f t="shared" si="429"/>
        <v>56.823333034666668</v>
      </c>
      <c r="BR555" s="95">
        <v>8320</v>
      </c>
      <c r="BS555" s="99">
        <f>'Max limit'!AX555*Input!PrimaryDrive_ratio*Input!Gear5_ratio*Input!FinalDrive_ratio</f>
        <v>1660.2666666666664</v>
      </c>
      <c r="BT555" s="99">
        <f t="shared" si="430"/>
        <v>27.671111111111106</v>
      </c>
      <c r="BU555" s="99">
        <f>BT555*Input!$N$23</f>
        <v>65110.069102222202</v>
      </c>
      <c r="BV555" s="100">
        <f t="shared" si="431"/>
        <v>65.110069102222198</v>
      </c>
      <c r="BW555" s="95">
        <v>8320</v>
      </c>
      <c r="BX555" s="99">
        <f>'Max limit'!AX555*Input!PrimaryDrive_ratio*Input!Gear6_ratio*Input!FinalDrive_ratio</f>
        <v>1889.9478260869564</v>
      </c>
      <c r="BY555" s="99">
        <f t="shared" si="432"/>
        <v>31.499130434782607</v>
      </c>
      <c r="BZ555" s="99">
        <f>BY555*Input!$N$23</f>
        <v>74117.390914782591</v>
      </c>
      <c r="CA555" s="100">
        <f t="shared" si="433"/>
        <v>74.11739091478259</v>
      </c>
      <c r="CC555" s="95">
        <v>8320</v>
      </c>
      <c r="CD555" s="94">
        <f t="shared" si="434"/>
        <v>29</v>
      </c>
      <c r="CE555" s="94">
        <f t="shared" si="435"/>
        <v>38</v>
      </c>
      <c r="CF555" s="94">
        <f t="shared" si="436"/>
        <v>47.5</v>
      </c>
      <c r="CG555" s="94">
        <f t="shared" si="437"/>
        <v>57</v>
      </c>
      <c r="CH555" s="94">
        <f t="shared" si="438"/>
        <v>65</v>
      </c>
      <c r="CI555" s="94">
        <f t="shared" si="439"/>
        <v>74</v>
      </c>
      <c r="CK555" s="95">
        <v>8320</v>
      </c>
      <c r="CL555" s="162">
        <f t="shared" si="440"/>
        <v>12.237837837837839</v>
      </c>
      <c r="CM555" s="162">
        <f t="shared" si="441"/>
        <v>16.099555555555558</v>
      </c>
      <c r="CN555" s="162">
        <f t="shared" si="442"/>
        <v>20.124444444444446</v>
      </c>
      <c r="CO555" s="162">
        <f t="shared" si="443"/>
        <v>24.149333333333338</v>
      </c>
      <c r="CP555" s="162">
        <f t="shared" si="444"/>
        <v>27.671111111111106</v>
      </c>
      <c r="CQ555" s="162">
        <f t="shared" si="445"/>
        <v>31.499130434782607</v>
      </c>
    </row>
    <row r="556" spans="1:95" ht="19.5" thickTop="1" thickBot="1">
      <c r="A556" s="70">
        <v>8370</v>
      </c>
      <c r="B556" s="70">
        <v>154.50700000000001</v>
      </c>
      <c r="C556" s="70">
        <v>129.64699999999999</v>
      </c>
      <c r="D556" s="70">
        <v>145.108</v>
      </c>
      <c r="E556" s="70">
        <v>7.5510000000000002</v>
      </c>
      <c r="G556" s="92">
        <v>2</v>
      </c>
      <c r="H556" s="93">
        <f t="shared" si="446"/>
        <v>22.783752860411898</v>
      </c>
      <c r="O556" s="95">
        <v>8330</v>
      </c>
      <c r="P556" s="94">
        <f t="shared" si="398"/>
        <v>12.701010606375787</v>
      </c>
      <c r="Q556" s="94">
        <f t="shared" si="399"/>
        <v>12.758591939470188</v>
      </c>
      <c r="R556" s="94">
        <f t="shared" si="400"/>
        <v>12.570022370431451</v>
      </c>
      <c r="S556" s="94">
        <f t="shared" si="401"/>
        <v>12.023567211200564</v>
      </c>
      <c r="T556" s="94">
        <f t="shared" si="402"/>
        <v>11.450864147737919</v>
      </c>
      <c r="U556" s="94">
        <f t="shared" si="403"/>
        <v>10.601896681380516</v>
      </c>
      <c r="V556" s="82"/>
      <c r="W556" s="95">
        <v>8330</v>
      </c>
      <c r="X556" s="161">
        <f t="shared" si="411"/>
        <v>8.8205988676434757</v>
      </c>
      <c r="Y556" s="161">
        <f t="shared" si="412"/>
        <v>8.7408204931721336</v>
      </c>
      <c r="Z556" s="161">
        <f t="shared" si="413"/>
        <v>8.4426753392343592</v>
      </c>
      <c r="AA556" s="161">
        <f t="shared" si="414"/>
        <v>7.8583546109099212</v>
      </c>
      <c r="AB556" s="161">
        <f t="shared" si="415"/>
        <v>7.247084764111249</v>
      </c>
      <c r="AC556" s="161">
        <f t="shared" si="416"/>
        <v>6.3981172977538474</v>
      </c>
      <c r="AD556" s="82"/>
      <c r="AE556" s="82"/>
      <c r="AF556" s="82"/>
      <c r="AG556" s="95">
        <v>8330</v>
      </c>
      <c r="AH556" s="161">
        <f t="shared" si="417"/>
        <v>-11.532586649654466</v>
      </c>
      <c r="AI556" s="161">
        <f t="shared" si="418"/>
        <v>-11.975560167512821</v>
      </c>
      <c r="AJ556" s="161">
        <f t="shared" si="419"/>
        <v>-12.565744451639535</v>
      </c>
      <c r="AK556" s="161">
        <f t="shared" si="420"/>
        <v>-13.287080798905517</v>
      </c>
      <c r="AL556" s="161">
        <f t="shared" si="421"/>
        <v>-14.025835779557182</v>
      </c>
      <c r="AM556" s="161">
        <f t="shared" si="422"/>
        <v>-14.942720643223176</v>
      </c>
      <c r="AN556" s="81"/>
      <c r="AO556" s="81"/>
      <c r="AP556" s="95">
        <v>8330</v>
      </c>
      <c r="AQ556" s="94">
        <f t="shared" si="404"/>
        <v>160.04814863553113</v>
      </c>
      <c r="AR556" s="94">
        <f t="shared" si="405"/>
        <v>276.99315735013732</v>
      </c>
      <c r="AS556" s="94">
        <f t="shared" si="406"/>
        <v>432.80180835958947</v>
      </c>
      <c r="AT556" s="94">
        <f t="shared" si="407"/>
        <v>623.23460403780882</v>
      </c>
      <c r="AU556" s="94">
        <f t="shared" si="408"/>
        <v>818.26591892984857</v>
      </c>
      <c r="AV556" s="94">
        <f t="shared" si="409"/>
        <v>1060.323522937671</v>
      </c>
      <c r="AW556" s="81"/>
      <c r="AX556" s="95">
        <v>8330</v>
      </c>
      <c r="AY556" s="99">
        <f>'Max limit'!AX556*Input!PrimaryDrive_ratio*Input!Gear1_ratio*Input!FinalDrive_ratio</f>
        <v>735.1528066528067</v>
      </c>
      <c r="AZ556" s="99">
        <f t="shared" si="423"/>
        <v>12.252546777546778</v>
      </c>
      <c r="BA556" s="99">
        <f>AZ556*Input!$N$23</f>
        <v>28830.218062474007</v>
      </c>
      <c r="BB556" s="97">
        <f t="shared" si="410"/>
        <v>28.830218062474007</v>
      </c>
      <c r="BC556" s="95">
        <v>8330</v>
      </c>
      <c r="BD556" s="99">
        <f>'Max limit'!AX556*Input!PrimaryDrive_ratio*Input!Gear2_ratio*Input!FinalDrive_ratio</f>
        <v>967.13435897435909</v>
      </c>
      <c r="BE556" s="99">
        <f t="shared" si="424"/>
        <v>16.118905982905986</v>
      </c>
      <c r="BF556" s="99">
        <f>BE556*Input!$N$23</f>
        <v>37927.753539965815</v>
      </c>
      <c r="BG556" s="100">
        <f t="shared" si="425"/>
        <v>37.927753539965813</v>
      </c>
      <c r="BH556" s="95">
        <v>8330</v>
      </c>
      <c r="BI556" s="99">
        <f>'Max limit'!AX556*Input!PrimaryDrive_ratio*Input!Gear3_ratio*Input!FinalDrive_ratio</f>
        <v>1208.9179487179488</v>
      </c>
      <c r="BJ556" s="99">
        <f t="shared" si="426"/>
        <v>20.148632478632479</v>
      </c>
      <c r="BK556" s="99">
        <f>BJ556*Input!$N$23</f>
        <v>47409.69192495726</v>
      </c>
      <c r="BL556" s="100">
        <f t="shared" si="427"/>
        <v>47.409691924957258</v>
      </c>
      <c r="BM556" s="95">
        <v>8330</v>
      </c>
      <c r="BN556" s="99">
        <f>'Max limit'!AX556*Input!PrimaryDrive_ratio*Input!Gear4_ratio*Input!FinalDrive_ratio</f>
        <v>1450.7015384615386</v>
      </c>
      <c r="BO556" s="99">
        <f t="shared" si="428"/>
        <v>24.178358974358975</v>
      </c>
      <c r="BP556" s="99">
        <f>BO556*Input!$N$23</f>
        <v>56891.630309948712</v>
      </c>
      <c r="BQ556" s="100">
        <f t="shared" si="429"/>
        <v>56.89163030994871</v>
      </c>
      <c r="BR556" s="95">
        <v>8330</v>
      </c>
      <c r="BS556" s="99">
        <f>'Max limit'!AX556*Input!PrimaryDrive_ratio*Input!Gear5_ratio*Input!FinalDrive_ratio</f>
        <v>1662.2621794871793</v>
      </c>
      <c r="BT556" s="99">
        <f t="shared" si="430"/>
        <v>27.704369658119656</v>
      </c>
      <c r="BU556" s="99">
        <f>BT556*Input!$N$23</f>
        <v>65188.326396816221</v>
      </c>
      <c r="BV556" s="100">
        <f t="shared" si="431"/>
        <v>65.188326396816223</v>
      </c>
      <c r="BW556" s="95">
        <v>8330</v>
      </c>
      <c r="BX556" s="99">
        <f>'Max limit'!AX556*Input!PrimaryDrive_ratio*Input!Gear6_ratio*Input!FinalDrive_ratio</f>
        <v>1892.2193979933111</v>
      </c>
      <c r="BY556" s="99">
        <f t="shared" si="432"/>
        <v>31.536989966555186</v>
      </c>
      <c r="BZ556" s="99">
        <f>BY556*Input!$N$23</f>
        <v>74206.474317324406</v>
      </c>
      <c r="CA556" s="100">
        <f t="shared" si="433"/>
        <v>74.206474317324407</v>
      </c>
      <c r="CC556" s="95">
        <v>8330</v>
      </c>
      <c r="CD556" s="94">
        <f t="shared" si="434"/>
        <v>29</v>
      </c>
      <c r="CE556" s="94">
        <f t="shared" si="435"/>
        <v>38</v>
      </c>
      <c r="CF556" s="94">
        <f t="shared" si="436"/>
        <v>47.5</v>
      </c>
      <c r="CG556" s="94">
        <f t="shared" si="437"/>
        <v>57</v>
      </c>
      <c r="CH556" s="94">
        <f t="shared" si="438"/>
        <v>65</v>
      </c>
      <c r="CI556" s="94">
        <f t="shared" si="439"/>
        <v>74</v>
      </c>
      <c r="CK556" s="95">
        <v>8330</v>
      </c>
      <c r="CL556" s="162">
        <f t="shared" si="440"/>
        <v>12.252546777546778</v>
      </c>
      <c r="CM556" s="162">
        <f t="shared" si="441"/>
        <v>16.118905982905986</v>
      </c>
      <c r="CN556" s="162">
        <f t="shared" si="442"/>
        <v>20.148632478632479</v>
      </c>
      <c r="CO556" s="162">
        <f t="shared" si="443"/>
        <v>24.178358974358975</v>
      </c>
      <c r="CP556" s="162">
        <f t="shared" si="444"/>
        <v>27.704369658119656</v>
      </c>
      <c r="CQ556" s="162">
        <f t="shared" si="445"/>
        <v>31.536989966555186</v>
      </c>
    </row>
    <row r="557" spans="1:95" ht="19.5" thickTop="1" thickBot="1">
      <c r="A557" s="70">
        <v>8380</v>
      </c>
      <c r="B557" s="70">
        <v>154.751</v>
      </c>
      <c r="C557" s="70">
        <v>129.697</v>
      </c>
      <c r="D557" s="70">
        <v>145.327</v>
      </c>
      <c r="E557" s="70">
        <v>7.5730000000000004</v>
      </c>
      <c r="G557" s="92">
        <v>2</v>
      </c>
      <c r="H557" s="93">
        <f t="shared" si="446"/>
        <v>22.828947368421051</v>
      </c>
      <c r="O557" s="95">
        <v>8340</v>
      </c>
      <c r="P557" s="94">
        <f t="shared" si="398"/>
        <v>12.699765786645628</v>
      </c>
      <c r="Q557" s="94">
        <f t="shared" si="399"/>
        <v>12.756361285183136</v>
      </c>
      <c r="R557" s="94">
        <f t="shared" si="400"/>
        <v>12.566441916817293</v>
      </c>
      <c r="S557" s="94">
        <f t="shared" si="401"/>
        <v>12.018364056590626</v>
      </c>
      <c r="T557" s="94">
        <f t="shared" si="402"/>
        <v>11.443969495306712</v>
      </c>
      <c r="U557" s="94">
        <f t="shared" si="403"/>
        <v>10.592962468203401</v>
      </c>
      <c r="V557" s="82"/>
      <c r="W557" s="95">
        <v>8340</v>
      </c>
      <c r="X557" s="161">
        <f t="shared" si="411"/>
        <v>8.8193540479133183</v>
      </c>
      <c r="Y557" s="161">
        <f t="shared" si="412"/>
        <v>8.7385898388850816</v>
      </c>
      <c r="Z557" s="161">
        <f t="shared" si="413"/>
        <v>8.4390948856202002</v>
      </c>
      <c r="AA557" s="161">
        <f t="shared" si="414"/>
        <v>7.853151456299984</v>
      </c>
      <c r="AB557" s="161">
        <f t="shared" si="415"/>
        <v>7.2401901116800431</v>
      </c>
      <c r="AC557" s="161">
        <f t="shared" si="416"/>
        <v>6.3891830845767332</v>
      </c>
      <c r="AD557" s="82"/>
      <c r="AE557" s="82"/>
      <c r="AF557" s="82"/>
      <c r="AG557" s="95">
        <v>8340</v>
      </c>
      <c r="AH557" s="161">
        <f t="shared" si="417"/>
        <v>-11.53404308873875</v>
      </c>
      <c r="AI557" s="161">
        <f t="shared" si="418"/>
        <v>-11.978080806857191</v>
      </c>
      <c r="AJ557" s="161">
        <f t="shared" si="419"/>
        <v>-12.56968295061511</v>
      </c>
      <c r="AK557" s="161">
        <f t="shared" si="420"/>
        <v>-13.292752237430348</v>
      </c>
      <c r="AL557" s="161">
        <f t="shared" si="421"/>
        <v>-14.033282004182885</v>
      </c>
      <c r="AM557" s="161">
        <f t="shared" si="422"/>
        <v>-14.95236959345446</v>
      </c>
      <c r="AN557" s="81"/>
      <c r="AO557" s="81"/>
      <c r="AP557" s="95">
        <v>8340</v>
      </c>
      <c r="AQ557" s="94">
        <f t="shared" si="404"/>
        <v>160.43264855378243</v>
      </c>
      <c r="AR557" s="94">
        <f t="shared" si="405"/>
        <v>277.65860613705075</v>
      </c>
      <c r="AS557" s="94">
        <f t="shared" si="406"/>
        <v>433.84157208914166</v>
      </c>
      <c r="AT557" s="94">
        <f t="shared" si="407"/>
        <v>624.73186380836432</v>
      </c>
      <c r="AU557" s="94">
        <f t="shared" si="408"/>
        <v>820.23172223103393</v>
      </c>
      <c r="AV557" s="94">
        <f t="shared" si="409"/>
        <v>1062.8708457987295</v>
      </c>
      <c r="AW557" s="81"/>
      <c r="AX557" s="95">
        <v>8340</v>
      </c>
      <c r="AY557" s="99">
        <f>'Max limit'!AX557*Input!PrimaryDrive_ratio*Input!Gear1_ratio*Input!FinalDrive_ratio</f>
        <v>736.03534303534309</v>
      </c>
      <c r="AZ557" s="99">
        <f t="shared" si="423"/>
        <v>12.267255717255718</v>
      </c>
      <c r="BA557" s="99">
        <f>AZ557*Input!$N$23</f>
        <v>28864.828168191267</v>
      </c>
      <c r="BB557" s="97">
        <f t="shared" si="410"/>
        <v>28.864828168191266</v>
      </c>
      <c r="BC557" s="95">
        <v>8340</v>
      </c>
      <c r="BD557" s="99">
        <f>'Max limit'!AX557*Input!PrimaryDrive_ratio*Input!Gear2_ratio*Input!FinalDrive_ratio</f>
        <v>968.29538461538459</v>
      </c>
      <c r="BE557" s="99">
        <f t="shared" si="424"/>
        <v>16.13825641025641</v>
      </c>
      <c r="BF557" s="99">
        <f>BE557*Input!$N$23</f>
        <v>37973.285056820503</v>
      </c>
      <c r="BG557" s="100">
        <f t="shared" si="425"/>
        <v>37.973285056820501</v>
      </c>
      <c r="BH557" s="95">
        <v>8340</v>
      </c>
      <c r="BI557" s="99">
        <f>'Max limit'!AX557*Input!PrimaryDrive_ratio*Input!Gear3_ratio*Input!FinalDrive_ratio</f>
        <v>1210.3692307692306</v>
      </c>
      <c r="BJ557" s="99">
        <f t="shared" si="426"/>
        <v>20.172820512820511</v>
      </c>
      <c r="BK557" s="99">
        <f>BJ557*Input!$N$23</f>
        <v>47466.606321025625</v>
      </c>
      <c r="BL557" s="100">
        <f t="shared" si="427"/>
        <v>47.466606321025623</v>
      </c>
      <c r="BM557" s="95">
        <v>8340</v>
      </c>
      <c r="BN557" s="99">
        <f>'Max limit'!AX557*Input!PrimaryDrive_ratio*Input!Gear4_ratio*Input!FinalDrive_ratio</f>
        <v>1452.4430769230769</v>
      </c>
      <c r="BO557" s="99">
        <f t="shared" si="428"/>
        <v>24.207384615384616</v>
      </c>
      <c r="BP557" s="99">
        <f>BO557*Input!$N$23</f>
        <v>56959.927585230762</v>
      </c>
      <c r="BQ557" s="100">
        <f t="shared" si="429"/>
        <v>56.959927585230758</v>
      </c>
      <c r="BR557" s="95">
        <v>8340</v>
      </c>
      <c r="BS557" s="99">
        <f>'Max limit'!AX557*Input!PrimaryDrive_ratio*Input!Gear5_ratio*Input!FinalDrive_ratio</f>
        <v>1664.2576923076922</v>
      </c>
      <c r="BT557" s="99">
        <f t="shared" si="430"/>
        <v>27.737628205128203</v>
      </c>
      <c r="BU557" s="99">
        <f>BT557*Input!$N$23</f>
        <v>65266.58369141024</v>
      </c>
      <c r="BV557" s="100">
        <f t="shared" si="431"/>
        <v>65.266583691410247</v>
      </c>
      <c r="BW557" s="95">
        <v>8340</v>
      </c>
      <c r="BX557" s="99">
        <f>'Max limit'!AX557*Input!PrimaryDrive_ratio*Input!Gear6_ratio*Input!FinalDrive_ratio</f>
        <v>1894.4909698996655</v>
      </c>
      <c r="BY557" s="99">
        <f t="shared" si="432"/>
        <v>31.574849498327758</v>
      </c>
      <c r="BZ557" s="99">
        <f>BY557*Input!$N$23</f>
        <v>74295.557719866207</v>
      </c>
      <c r="CA557" s="100">
        <f t="shared" si="433"/>
        <v>74.29555771986621</v>
      </c>
      <c r="CC557" s="95">
        <v>8340</v>
      </c>
      <c r="CD557" s="94">
        <f t="shared" si="434"/>
        <v>29</v>
      </c>
      <c r="CE557" s="94">
        <f t="shared" si="435"/>
        <v>38</v>
      </c>
      <c r="CF557" s="94">
        <f t="shared" si="436"/>
        <v>47.5</v>
      </c>
      <c r="CG557" s="94">
        <f t="shared" si="437"/>
        <v>57</v>
      </c>
      <c r="CH557" s="94">
        <f t="shared" si="438"/>
        <v>65.5</v>
      </c>
      <c r="CI557" s="94">
        <f t="shared" si="439"/>
        <v>74.5</v>
      </c>
      <c r="CK557" s="95">
        <v>8340</v>
      </c>
      <c r="CL557" s="162">
        <f t="shared" si="440"/>
        <v>12.267255717255718</v>
      </c>
      <c r="CM557" s="162">
        <f t="shared" si="441"/>
        <v>16.13825641025641</v>
      </c>
      <c r="CN557" s="162">
        <f t="shared" si="442"/>
        <v>20.172820512820511</v>
      </c>
      <c r="CO557" s="162">
        <f t="shared" si="443"/>
        <v>24.207384615384616</v>
      </c>
      <c r="CP557" s="162">
        <f t="shared" si="444"/>
        <v>27.737628205128203</v>
      </c>
      <c r="CQ557" s="162">
        <f t="shared" si="445"/>
        <v>31.574849498327758</v>
      </c>
    </row>
    <row r="558" spans="1:95" ht="19.5" thickTop="1" thickBot="1">
      <c r="A558" s="70">
        <v>8390</v>
      </c>
      <c r="B558" s="70">
        <v>154.98599999999999</v>
      </c>
      <c r="C558" s="70">
        <v>129.739</v>
      </c>
      <c r="D558" s="70">
        <v>145.54599999999999</v>
      </c>
      <c r="E558" s="70">
        <v>7.5860000000000003</v>
      </c>
      <c r="G558" s="92">
        <v>2</v>
      </c>
      <c r="H558" s="93">
        <f t="shared" si="446"/>
        <v>22.874141876430205</v>
      </c>
      <c r="O558" s="95">
        <v>8350</v>
      </c>
      <c r="P558" s="94">
        <f t="shared" si="398"/>
        <v>12.69851947343049</v>
      </c>
      <c r="Q558" s="94">
        <f t="shared" si="399"/>
        <v>12.754127954646188</v>
      </c>
      <c r="R558" s="94">
        <f t="shared" si="400"/>
        <v>12.562857167517931</v>
      </c>
      <c r="S558" s="94">
        <f t="shared" si="401"/>
        <v>12.013154659443664</v>
      </c>
      <c r="T558" s="94">
        <f t="shared" si="402"/>
        <v>11.437066570946977</v>
      </c>
      <c r="U558" s="94">
        <f t="shared" si="403"/>
        <v>10.584017536114258</v>
      </c>
      <c r="V558" s="82"/>
      <c r="W558" s="95">
        <v>8350</v>
      </c>
      <c r="X558" s="161">
        <f t="shared" si="411"/>
        <v>8.8181077346981809</v>
      </c>
      <c r="Y558" s="161">
        <f t="shared" si="412"/>
        <v>8.736356508348134</v>
      </c>
      <c r="Z558" s="161">
        <f t="shared" si="413"/>
        <v>8.435510136320838</v>
      </c>
      <c r="AA558" s="161">
        <f t="shared" si="414"/>
        <v>7.8479420591530209</v>
      </c>
      <c r="AB558" s="161">
        <f t="shared" si="415"/>
        <v>7.2332871873203075</v>
      </c>
      <c r="AC558" s="161">
        <f t="shared" si="416"/>
        <v>6.38023815248759</v>
      </c>
      <c r="AD558" s="82"/>
      <c r="AE558" s="82"/>
      <c r="AF558" s="82"/>
      <c r="AG558" s="95">
        <v>8350</v>
      </c>
      <c r="AH558" s="161">
        <f t="shared" si="417"/>
        <v>-11.53550127520046</v>
      </c>
      <c r="AI558" s="161">
        <f t="shared" si="418"/>
        <v>-11.980604470363941</v>
      </c>
      <c r="AJ558" s="161">
        <f t="shared" si="419"/>
        <v>-12.573626174844408</v>
      </c>
      <c r="AK558" s="161">
        <f t="shared" si="420"/>
        <v>-13.298430480320537</v>
      </c>
      <c r="AL558" s="161">
        <f t="shared" si="421"/>
        <v>-14.0407371624914</v>
      </c>
      <c r="AM558" s="161">
        <f t="shared" si="422"/>
        <v>-14.962030120110732</v>
      </c>
      <c r="AN558" s="81"/>
      <c r="AO558" s="81"/>
      <c r="AP558" s="95">
        <v>8350</v>
      </c>
      <c r="AQ558" s="94">
        <f t="shared" si="404"/>
        <v>160.81760977967397</v>
      </c>
      <c r="AR558" s="94">
        <f t="shared" si="405"/>
        <v>278.32485330283276</v>
      </c>
      <c r="AS558" s="94">
        <f t="shared" si="406"/>
        <v>434.88258328567622</v>
      </c>
      <c r="AT558" s="94">
        <f t="shared" si="407"/>
        <v>626.23091993137416</v>
      </c>
      <c r="AU558" s="94">
        <f t="shared" si="408"/>
        <v>822.19988402448189</v>
      </c>
      <c r="AV558" s="94">
        <f t="shared" si="409"/>
        <v>1065.4212248359861</v>
      </c>
      <c r="AW558" s="81"/>
      <c r="AX558" s="95">
        <v>8350</v>
      </c>
      <c r="AY558" s="99">
        <f>'Max limit'!AX558*Input!PrimaryDrive_ratio*Input!Gear1_ratio*Input!FinalDrive_ratio</f>
        <v>736.91787941787948</v>
      </c>
      <c r="AZ558" s="99">
        <f t="shared" si="423"/>
        <v>12.281964656964657</v>
      </c>
      <c r="BA558" s="99">
        <f>AZ558*Input!$N$23</f>
        <v>28899.438273908519</v>
      </c>
      <c r="BB558" s="97">
        <f t="shared" si="410"/>
        <v>28.899438273908519</v>
      </c>
      <c r="BC558" s="95">
        <v>8350</v>
      </c>
      <c r="BD558" s="99">
        <f>'Max limit'!AX558*Input!PrimaryDrive_ratio*Input!Gear2_ratio*Input!FinalDrive_ratio</f>
        <v>969.45641025641009</v>
      </c>
      <c r="BE558" s="99">
        <f t="shared" si="424"/>
        <v>16.157606837606835</v>
      </c>
      <c r="BF558" s="99">
        <f>BE558*Input!$N$23</f>
        <v>38018.816573675198</v>
      </c>
      <c r="BG558" s="100">
        <f t="shared" si="425"/>
        <v>38.018816573675196</v>
      </c>
      <c r="BH558" s="95">
        <v>8350</v>
      </c>
      <c r="BI558" s="99">
        <f>'Max limit'!AX558*Input!PrimaryDrive_ratio*Input!Gear3_ratio*Input!FinalDrive_ratio</f>
        <v>1211.8205128205127</v>
      </c>
      <c r="BJ558" s="99">
        <f t="shared" si="426"/>
        <v>20.197008547008544</v>
      </c>
      <c r="BK558" s="99">
        <f>BJ558*Input!$N$23</f>
        <v>47523.520717093998</v>
      </c>
      <c r="BL558" s="100">
        <f t="shared" si="427"/>
        <v>47.523520717093994</v>
      </c>
      <c r="BM558" s="95">
        <v>8350</v>
      </c>
      <c r="BN558" s="99">
        <f>'Max limit'!AX558*Input!PrimaryDrive_ratio*Input!Gear4_ratio*Input!FinalDrive_ratio</f>
        <v>1454.1846153846154</v>
      </c>
      <c r="BO558" s="99">
        <f t="shared" si="428"/>
        <v>24.236410256410256</v>
      </c>
      <c r="BP558" s="99">
        <f>BO558*Input!$N$23</f>
        <v>57028.224860512812</v>
      </c>
      <c r="BQ558" s="100">
        <f t="shared" si="429"/>
        <v>57.028224860512815</v>
      </c>
      <c r="BR558" s="95">
        <v>8350</v>
      </c>
      <c r="BS558" s="99">
        <f>'Max limit'!AX558*Input!PrimaryDrive_ratio*Input!Gear5_ratio*Input!FinalDrive_ratio</f>
        <v>1666.2532051282049</v>
      </c>
      <c r="BT558" s="99">
        <f t="shared" si="430"/>
        <v>27.770886752136747</v>
      </c>
      <c r="BU558" s="99">
        <f>BT558*Input!$N$23</f>
        <v>65344.840986004252</v>
      </c>
      <c r="BV558" s="100">
        <f t="shared" si="431"/>
        <v>65.344840986004257</v>
      </c>
      <c r="BW558" s="95">
        <v>8350</v>
      </c>
      <c r="BX558" s="99">
        <f>'Max limit'!AX558*Input!PrimaryDrive_ratio*Input!Gear6_ratio*Input!FinalDrive_ratio</f>
        <v>1896.7625418060197</v>
      </c>
      <c r="BY558" s="99">
        <f t="shared" si="432"/>
        <v>31.61270903010033</v>
      </c>
      <c r="BZ558" s="99">
        <f>BY558*Input!$N$23</f>
        <v>74384.641122408008</v>
      </c>
      <c r="CA558" s="100">
        <f t="shared" si="433"/>
        <v>74.384641122408013</v>
      </c>
      <c r="CC558" s="95">
        <v>8350</v>
      </c>
      <c r="CD558" s="94">
        <f t="shared" si="434"/>
        <v>29</v>
      </c>
      <c r="CE558" s="94">
        <f t="shared" si="435"/>
        <v>38</v>
      </c>
      <c r="CF558" s="94">
        <f t="shared" si="436"/>
        <v>47.5</v>
      </c>
      <c r="CG558" s="94">
        <f t="shared" si="437"/>
        <v>57</v>
      </c>
      <c r="CH558" s="94">
        <f t="shared" si="438"/>
        <v>65.5</v>
      </c>
      <c r="CI558" s="94">
        <f t="shared" si="439"/>
        <v>74.5</v>
      </c>
      <c r="CK558" s="95">
        <v>8350</v>
      </c>
      <c r="CL558" s="162">
        <f t="shared" si="440"/>
        <v>12.281964656964657</v>
      </c>
      <c r="CM558" s="162">
        <f t="shared" si="441"/>
        <v>16.157606837606835</v>
      </c>
      <c r="CN558" s="162">
        <f t="shared" si="442"/>
        <v>20.197008547008544</v>
      </c>
      <c r="CO558" s="162">
        <f t="shared" si="443"/>
        <v>24.236410256410256</v>
      </c>
      <c r="CP558" s="162">
        <f t="shared" si="444"/>
        <v>27.770886752136747</v>
      </c>
      <c r="CQ558" s="162">
        <f t="shared" si="445"/>
        <v>31.61270903010033</v>
      </c>
    </row>
    <row r="559" spans="1:95" ht="19.5" thickTop="1" thickBot="1">
      <c r="A559" s="70">
        <v>8400</v>
      </c>
      <c r="B559" s="70">
        <v>155.21899999999999</v>
      </c>
      <c r="C559" s="70">
        <v>129.779</v>
      </c>
      <c r="D559" s="70">
        <v>145.76400000000001</v>
      </c>
      <c r="E559" s="70">
        <v>7.5979999999999999</v>
      </c>
      <c r="G559" s="92">
        <v>2</v>
      </c>
      <c r="H559" s="93">
        <f t="shared" si="446"/>
        <v>22.919336384439358</v>
      </c>
      <c r="O559" s="95">
        <v>8360</v>
      </c>
      <c r="P559" s="94">
        <f t="shared" si="398"/>
        <v>12.697271666730375</v>
      </c>
      <c r="Q559" s="94">
        <f t="shared" si="399"/>
        <v>12.751891947859347</v>
      </c>
      <c r="R559" s="94">
        <f t="shared" si="400"/>
        <v>12.559268122533368</v>
      </c>
      <c r="S559" s="94">
        <f t="shared" si="401"/>
        <v>12.007939019759677</v>
      </c>
      <c r="T559" s="94">
        <f t="shared" si="402"/>
        <v>11.430155374658709</v>
      </c>
      <c r="U559" s="94">
        <f t="shared" si="403"/>
        <v>10.575061885113087</v>
      </c>
      <c r="V559" s="82"/>
      <c r="W559" s="95">
        <v>8360</v>
      </c>
      <c r="X559" s="161">
        <f t="shared" si="411"/>
        <v>8.8168599279980633</v>
      </c>
      <c r="Y559" s="161">
        <f t="shared" si="412"/>
        <v>8.7341205015612928</v>
      </c>
      <c r="Z559" s="161">
        <f t="shared" si="413"/>
        <v>8.4319210913362745</v>
      </c>
      <c r="AA559" s="161">
        <f t="shared" si="414"/>
        <v>7.8427264194690345</v>
      </c>
      <c r="AB559" s="161">
        <f t="shared" si="415"/>
        <v>7.2263759910320386</v>
      </c>
      <c r="AC559" s="161">
        <f t="shared" si="416"/>
        <v>6.3712825014864185</v>
      </c>
      <c r="AD559" s="82"/>
      <c r="AE559" s="82"/>
      <c r="AF559" s="82"/>
      <c r="AG559" s="95">
        <v>8360</v>
      </c>
      <c r="AH559" s="161">
        <f t="shared" si="417"/>
        <v>-11.536961209039596</v>
      </c>
      <c r="AI559" s="161">
        <f t="shared" si="418"/>
        <v>-11.983131158033071</v>
      </c>
      <c r="AJ559" s="161">
        <f t="shared" si="419"/>
        <v>-12.577574124327427</v>
      </c>
      <c r="AK559" s="161">
        <f t="shared" si="420"/>
        <v>-13.304115527576082</v>
      </c>
      <c r="AL559" s="161">
        <f t="shared" si="421"/>
        <v>-14.048201254482729</v>
      </c>
      <c r="AM559" s="161">
        <f t="shared" si="422"/>
        <v>-14.971702223191999</v>
      </c>
      <c r="AN559" s="81"/>
      <c r="AO559" s="81"/>
      <c r="AP559" s="95">
        <v>8360</v>
      </c>
      <c r="AQ559" s="94">
        <f t="shared" si="404"/>
        <v>161.20303231320594</v>
      </c>
      <c r="AR559" s="94">
        <f t="shared" si="405"/>
        <v>278.99189884748341</v>
      </c>
      <c r="AS559" s="94">
        <f t="shared" si="406"/>
        <v>435.92484194919308</v>
      </c>
      <c r="AT559" s="94">
        <f t="shared" si="407"/>
        <v>627.73177240683799</v>
      </c>
      <c r="AU559" s="94">
        <f t="shared" si="408"/>
        <v>824.17040431019279</v>
      </c>
      <c r="AV559" s="94">
        <f t="shared" si="409"/>
        <v>1067.9746600494402</v>
      </c>
      <c r="AW559" s="81"/>
      <c r="AX559" s="95">
        <v>8360</v>
      </c>
      <c r="AY559" s="99">
        <f>'Max limit'!AX559*Input!PrimaryDrive_ratio*Input!Gear1_ratio*Input!FinalDrive_ratio</f>
        <v>737.80041580041575</v>
      </c>
      <c r="AZ559" s="99">
        <f t="shared" si="423"/>
        <v>12.296673596673596</v>
      </c>
      <c r="BA559" s="99">
        <f>AZ559*Input!$N$23</f>
        <v>28934.048379625772</v>
      </c>
      <c r="BB559" s="97">
        <f t="shared" si="410"/>
        <v>28.934048379625771</v>
      </c>
      <c r="BC559" s="95">
        <v>8360</v>
      </c>
      <c r="BD559" s="99">
        <f>'Max limit'!AX559*Input!PrimaryDrive_ratio*Input!Gear2_ratio*Input!FinalDrive_ratio</f>
        <v>970.61743589743583</v>
      </c>
      <c r="BE559" s="99">
        <f t="shared" si="424"/>
        <v>16.176957264957263</v>
      </c>
      <c r="BF559" s="99">
        <f>BE559*Input!$N$23</f>
        <v>38064.3480905299</v>
      </c>
      <c r="BG559" s="100">
        <f t="shared" si="425"/>
        <v>38.064348090529897</v>
      </c>
      <c r="BH559" s="95">
        <v>8360</v>
      </c>
      <c r="BI559" s="99">
        <f>'Max limit'!AX559*Input!PrimaryDrive_ratio*Input!Gear3_ratio*Input!FinalDrive_ratio</f>
        <v>1213.2717948717948</v>
      </c>
      <c r="BJ559" s="99">
        <f t="shared" si="426"/>
        <v>20.22119658119658</v>
      </c>
      <c r="BK559" s="99">
        <f>BJ559*Input!$N$23</f>
        <v>47580.435113162384</v>
      </c>
      <c r="BL559" s="100">
        <f t="shared" si="427"/>
        <v>47.580435113162387</v>
      </c>
      <c r="BM559" s="95">
        <v>8360</v>
      </c>
      <c r="BN559" s="99">
        <f>'Max limit'!AX559*Input!PrimaryDrive_ratio*Input!Gear4_ratio*Input!FinalDrive_ratio</f>
        <v>1455.9261538461537</v>
      </c>
      <c r="BO559" s="99">
        <f t="shared" si="428"/>
        <v>24.265435897435896</v>
      </c>
      <c r="BP559" s="99">
        <f>BO559*Input!$N$23</f>
        <v>57096.522135794861</v>
      </c>
      <c r="BQ559" s="100">
        <f t="shared" si="429"/>
        <v>57.096522135794864</v>
      </c>
      <c r="BR559" s="95">
        <v>8360</v>
      </c>
      <c r="BS559" s="99">
        <f>'Max limit'!AX559*Input!PrimaryDrive_ratio*Input!Gear5_ratio*Input!FinalDrive_ratio</f>
        <v>1668.2487179487177</v>
      </c>
      <c r="BT559" s="99">
        <f t="shared" si="430"/>
        <v>27.804145299145297</v>
      </c>
      <c r="BU559" s="99">
        <f>BT559*Input!$N$23</f>
        <v>65423.098280598271</v>
      </c>
      <c r="BV559" s="100">
        <f t="shared" si="431"/>
        <v>65.423098280598268</v>
      </c>
      <c r="BW559" s="95">
        <v>8360</v>
      </c>
      <c r="BX559" s="99">
        <f>'Max limit'!AX559*Input!PrimaryDrive_ratio*Input!Gear6_ratio*Input!FinalDrive_ratio</f>
        <v>1899.0341137123744</v>
      </c>
      <c r="BY559" s="99">
        <f t="shared" si="432"/>
        <v>31.650568561872905</v>
      </c>
      <c r="BZ559" s="99">
        <f>BY559*Input!$N$23</f>
        <v>74473.724524949808</v>
      </c>
      <c r="CA559" s="100">
        <f t="shared" si="433"/>
        <v>74.473724524949802</v>
      </c>
      <c r="CC559" s="95">
        <v>8360</v>
      </c>
      <c r="CD559" s="94">
        <f t="shared" si="434"/>
        <v>29</v>
      </c>
      <c r="CE559" s="94">
        <f t="shared" si="435"/>
        <v>38</v>
      </c>
      <c r="CF559" s="94">
        <f t="shared" si="436"/>
        <v>47.5</v>
      </c>
      <c r="CG559" s="94">
        <f t="shared" si="437"/>
        <v>57</v>
      </c>
      <c r="CH559" s="94">
        <f t="shared" si="438"/>
        <v>65.5</v>
      </c>
      <c r="CI559" s="94">
        <f t="shared" si="439"/>
        <v>74.5</v>
      </c>
      <c r="CK559" s="95">
        <v>8360</v>
      </c>
      <c r="CL559" s="162">
        <f t="shared" si="440"/>
        <v>12.296673596673596</v>
      </c>
      <c r="CM559" s="162">
        <f t="shared" si="441"/>
        <v>16.176957264957263</v>
      </c>
      <c r="CN559" s="162">
        <f t="shared" si="442"/>
        <v>20.22119658119658</v>
      </c>
      <c r="CO559" s="162">
        <f t="shared" si="443"/>
        <v>24.265435897435896</v>
      </c>
      <c r="CP559" s="162">
        <f t="shared" si="444"/>
        <v>27.804145299145297</v>
      </c>
      <c r="CQ559" s="162">
        <f t="shared" si="445"/>
        <v>31.650568561872905</v>
      </c>
    </row>
    <row r="560" spans="1:95" ht="19.5" thickTop="1" thickBot="1">
      <c r="A560" s="70">
        <v>8410</v>
      </c>
      <c r="B560" s="70">
        <v>155.44999999999999</v>
      </c>
      <c r="C560" s="70">
        <v>129.81800000000001</v>
      </c>
      <c r="D560" s="70">
        <v>145.97999999999999</v>
      </c>
      <c r="E560" s="70">
        <v>7.6109999999999998</v>
      </c>
      <c r="G560" s="92">
        <v>2</v>
      </c>
      <c r="H560" s="93">
        <f t="shared" si="446"/>
        <v>22.964530892448511</v>
      </c>
      <c r="O560" s="95">
        <v>8370</v>
      </c>
      <c r="P560" s="94">
        <f t="shared" si="398"/>
        <v>12.696022366545277</v>
      </c>
      <c r="Q560" s="94">
        <f t="shared" si="399"/>
        <v>12.74965326482261</v>
      </c>
      <c r="R560" s="94">
        <f t="shared" si="400"/>
        <v>12.555674781863607</v>
      </c>
      <c r="S560" s="94">
        <f t="shared" si="401"/>
        <v>12.002717137538667</v>
      </c>
      <c r="T560" s="94">
        <f t="shared" si="402"/>
        <v>11.423235906441908</v>
      </c>
      <c r="U560" s="94">
        <f t="shared" si="403"/>
        <v>10.566095515199883</v>
      </c>
      <c r="V560" s="82"/>
      <c r="W560" s="95">
        <v>8370</v>
      </c>
      <c r="X560" s="161">
        <f t="shared" si="411"/>
        <v>8.8156106278129691</v>
      </c>
      <c r="Y560" s="161">
        <f t="shared" si="412"/>
        <v>8.7318818185245561</v>
      </c>
      <c r="Z560" s="161">
        <f t="shared" si="413"/>
        <v>8.4283277506665151</v>
      </c>
      <c r="AA560" s="161">
        <f t="shared" si="414"/>
        <v>7.8375045372480248</v>
      </c>
      <c r="AB560" s="161">
        <f t="shared" si="415"/>
        <v>7.2194565228152383</v>
      </c>
      <c r="AC560" s="161">
        <f t="shared" si="416"/>
        <v>6.3623161315732126</v>
      </c>
      <c r="AD560" s="82"/>
      <c r="AE560" s="82"/>
      <c r="AF560" s="82"/>
      <c r="AG560" s="95">
        <v>8370</v>
      </c>
      <c r="AH560" s="161">
        <f t="shared" si="417"/>
        <v>-11.538422890256159</v>
      </c>
      <c r="AI560" s="161">
        <f t="shared" si="418"/>
        <v>-11.985660869864583</v>
      </c>
      <c r="AJ560" s="161">
        <f t="shared" si="419"/>
        <v>-12.581526799064164</v>
      </c>
      <c r="AK560" s="161">
        <f t="shared" si="420"/>
        <v>-13.309807379196982</v>
      </c>
      <c r="AL560" s="161">
        <f t="shared" si="421"/>
        <v>-14.055674280156873</v>
      </c>
      <c r="AM560" s="161">
        <f t="shared" si="422"/>
        <v>-14.981385902698261</v>
      </c>
      <c r="AN560" s="81"/>
      <c r="AO560" s="81"/>
      <c r="AP560" s="95">
        <v>8370</v>
      </c>
      <c r="AQ560" s="94">
        <f t="shared" si="404"/>
        <v>161.5889161543783</v>
      </c>
      <c r="AR560" s="94">
        <f t="shared" si="405"/>
        <v>279.65974277100247</v>
      </c>
      <c r="AS560" s="94">
        <f t="shared" si="406"/>
        <v>436.96834807969174</v>
      </c>
      <c r="AT560" s="94">
        <f t="shared" si="407"/>
        <v>629.23442123475604</v>
      </c>
      <c r="AU560" s="94">
        <f t="shared" si="408"/>
        <v>826.1432830881671</v>
      </c>
      <c r="AV560" s="94">
        <f t="shared" si="409"/>
        <v>1070.5311514390933</v>
      </c>
      <c r="AW560" s="81"/>
      <c r="AX560" s="95">
        <v>8370</v>
      </c>
      <c r="AY560" s="99">
        <f>'Max limit'!AX560*Input!PrimaryDrive_ratio*Input!Gear1_ratio*Input!FinalDrive_ratio</f>
        <v>738.68295218295214</v>
      </c>
      <c r="AZ560" s="99">
        <f t="shared" si="423"/>
        <v>12.311382536382535</v>
      </c>
      <c r="BA560" s="99">
        <f>AZ560*Input!$N$23</f>
        <v>28968.658485343029</v>
      </c>
      <c r="BB560" s="97">
        <f t="shared" si="410"/>
        <v>28.968658485343028</v>
      </c>
      <c r="BC560" s="95">
        <v>8370</v>
      </c>
      <c r="BD560" s="99">
        <f>'Max limit'!AX560*Input!PrimaryDrive_ratio*Input!Gear2_ratio*Input!FinalDrive_ratio</f>
        <v>971.77846153846133</v>
      </c>
      <c r="BE560" s="99">
        <f t="shared" si="424"/>
        <v>16.196307692307688</v>
      </c>
      <c r="BF560" s="99">
        <f>BE560*Input!$N$23</f>
        <v>38109.879607384595</v>
      </c>
      <c r="BG560" s="100">
        <f t="shared" si="425"/>
        <v>38.109879607384592</v>
      </c>
      <c r="BH560" s="95">
        <v>8370</v>
      </c>
      <c r="BI560" s="99">
        <f>'Max limit'!AX560*Input!PrimaryDrive_ratio*Input!Gear3_ratio*Input!FinalDrive_ratio</f>
        <v>1214.7230769230766</v>
      </c>
      <c r="BJ560" s="99">
        <f t="shared" si="426"/>
        <v>20.245384615384612</v>
      </c>
      <c r="BK560" s="99">
        <f>BJ560*Input!$N$23</f>
        <v>47637.349509230757</v>
      </c>
      <c r="BL560" s="100">
        <f t="shared" si="427"/>
        <v>47.637349509230759</v>
      </c>
      <c r="BM560" s="95">
        <v>8370</v>
      </c>
      <c r="BN560" s="99">
        <f>'Max limit'!AX560*Input!PrimaryDrive_ratio*Input!Gear4_ratio*Input!FinalDrive_ratio</f>
        <v>1457.6676923076923</v>
      </c>
      <c r="BO560" s="99">
        <f t="shared" si="428"/>
        <v>24.294461538461537</v>
      </c>
      <c r="BP560" s="99">
        <f>BO560*Input!$N$23</f>
        <v>57164.819411076911</v>
      </c>
      <c r="BQ560" s="100">
        <f t="shared" si="429"/>
        <v>57.164819411076913</v>
      </c>
      <c r="BR560" s="95">
        <v>8370</v>
      </c>
      <c r="BS560" s="99">
        <f>'Max limit'!AX560*Input!PrimaryDrive_ratio*Input!Gear5_ratio*Input!FinalDrive_ratio</f>
        <v>1670.2442307692306</v>
      </c>
      <c r="BT560" s="99">
        <f t="shared" si="430"/>
        <v>27.837403846153844</v>
      </c>
      <c r="BU560" s="99">
        <f>BT560*Input!$N$23</f>
        <v>65501.35557519229</v>
      </c>
      <c r="BV560" s="100">
        <f t="shared" si="431"/>
        <v>65.501355575192292</v>
      </c>
      <c r="BW560" s="95">
        <v>8370</v>
      </c>
      <c r="BX560" s="99">
        <f>'Max limit'!AX560*Input!PrimaryDrive_ratio*Input!Gear6_ratio*Input!FinalDrive_ratio</f>
        <v>1901.3056856187291</v>
      </c>
      <c r="BY560" s="99">
        <f t="shared" si="432"/>
        <v>31.688428093645484</v>
      </c>
      <c r="BZ560" s="99">
        <f>BY560*Input!$N$23</f>
        <v>74562.807927491624</v>
      </c>
      <c r="CA560" s="100">
        <f t="shared" si="433"/>
        <v>74.562807927491619</v>
      </c>
      <c r="CC560" s="95">
        <v>8370</v>
      </c>
      <c r="CD560" s="94">
        <f t="shared" si="434"/>
        <v>29</v>
      </c>
      <c r="CE560" s="94">
        <f t="shared" si="435"/>
        <v>38</v>
      </c>
      <c r="CF560" s="94">
        <f t="shared" si="436"/>
        <v>47.5</v>
      </c>
      <c r="CG560" s="94">
        <f t="shared" si="437"/>
        <v>57</v>
      </c>
      <c r="CH560" s="94">
        <f t="shared" si="438"/>
        <v>65.5</v>
      </c>
      <c r="CI560" s="94">
        <f t="shared" si="439"/>
        <v>74.5</v>
      </c>
      <c r="CK560" s="95">
        <v>8370</v>
      </c>
      <c r="CL560" s="162">
        <f t="shared" si="440"/>
        <v>12.311382536382535</v>
      </c>
      <c r="CM560" s="162">
        <f t="shared" si="441"/>
        <v>16.196307692307688</v>
      </c>
      <c r="CN560" s="162">
        <f t="shared" si="442"/>
        <v>20.245384615384612</v>
      </c>
      <c r="CO560" s="162">
        <f t="shared" si="443"/>
        <v>24.294461538461537</v>
      </c>
      <c r="CP560" s="162">
        <f t="shared" si="444"/>
        <v>27.837403846153844</v>
      </c>
      <c r="CQ560" s="162">
        <f t="shared" si="445"/>
        <v>31.688428093645484</v>
      </c>
    </row>
    <row r="561" spans="1:95" ht="19.5" thickTop="1" thickBot="1">
      <c r="A561" s="70">
        <v>8420</v>
      </c>
      <c r="B561" s="70">
        <v>155.68299999999999</v>
      </c>
      <c r="C561" s="70">
        <v>129.858</v>
      </c>
      <c r="D561" s="70">
        <v>146.18899999999999</v>
      </c>
      <c r="E561" s="70">
        <v>7.6319999999999997</v>
      </c>
      <c r="G561" s="92">
        <v>2</v>
      </c>
      <c r="H561" s="93">
        <f t="shared" si="446"/>
        <v>23.009725400457665</v>
      </c>
      <c r="O561" s="95">
        <v>8380</v>
      </c>
      <c r="P561" s="94">
        <f t="shared" si="398"/>
        <v>12.694771572875203</v>
      </c>
      <c r="Q561" s="94">
        <f t="shared" si="399"/>
        <v>12.74741190553598</v>
      </c>
      <c r="R561" s="94">
        <f t="shared" si="400"/>
        <v>12.552077145508648</v>
      </c>
      <c r="S561" s="94">
        <f t="shared" si="401"/>
        <v>11.997489012780632</v>
      </c>
      <c r="T561" s="94">
        <f t="shared" si="402"/>
        <v>11.416308166296576</v>
      </c>
      <c r="U561" s="94">
        <f t="shared" si="403"/>
        <v>10.557118426374647</v>
      </c>
      <c r="V561" s="82"/>
      <c r="W561" s="95">
        <v>8380</v>
      </c>
      <c r="X561" s="161">
        <f t="shared" si="411"/>
        <v>8.814359834142893</v>
      </c>
      <c r="Y561" s="161">
        <f t="shared" si="412"/>
        <v>8.729640459237924</v>
      </c>
      <c r="Z561" s="161">
        <f t="shared" si="413"/>
        <v>8.4247301143115543</v>
      </c>
      <c r="AA561" s="161">
        <f t="shared" si="414"/>
        <v>7.8322764124899882</v>
      </c>
      <c r="AB561" s="161">
        <f t="shared" si="415"/>
        <v>7.2125287826699074</v>
      </c>
      <c r="AC561" s="161">
        <f t="shared" si="416"/>
        <v>6.3533390427479794</v>
      </c>
      <c r="AD561" s="82"/>
      <c r="AE561" s="82"/>
      <c r="AF561" s="82"/>
      <c r="AG561" s="95">
        <v>8380</v>
      </c>
      <c r="AH561" s="161">
        <f t="shared" si="417"/>
        <v>-11.539886318850145</v>
      </c>
      <c r="AI561" s="161">
        <f t="shared" si="418"/>
        <v>-11.988193605858477</v>
      </c>
      <c r="AJ561" s="161">
        <f t="shared" si="419"/>
        <v>-12.585484199054621</v>
      </c>
      <c r="AK561" s="161">
        <f t="shared" si="420"/>
        <v>-13.315506035183242</v>
      </c>
      <c r="AL561" s="161">
        <f t="shared" si="421"/>
        <v>-14.06315623951383</v>
      </c>
      <c r="AM561" s="161">
        <f t="shared" si="422"/>
        <v>-14.991081158629513</v>
      </c>
      <c r="AN561" s="81"/>
      <c r="AO561" s="81"/>
      <c r="AP561" s="95">
        <v>8380</v>
      </c>
      <c r="AQ561" s="94">
        <f t="shared" si="404"/>
        <v>161.97526130319108</v>
      </c>
      <c r="AR561" s="94">
        <f t="shared" si="405"/>
        <v>280.32838507339045</v>
      </c>
      <c r="AS561" s="94">
        <f t="shared" si="406"/>
        <v>438.01310167717241</v>
      </c>
      <c r="AT561" s="94">
        <f t="shared" si="407"/>
        <v>630.73886641512843</v>
      </c>
      <c r="AU561" s="94">
        <f t="shared" si="408"/>
        <v>828.11852035840388</v>
      </c>
      <c r="AV561" s="94">
        <f t="shared" si="409"/>
        <v>1073.0906990049441</v>
      </c>
      <c r="AW561" s="81"/>
      <c r="AX561" s="95">
        <v>8380</v>
      </c>
      <c r="AY561" s="99">
        <f>'Max limit'!AX561*Input!PrimaryDrive_ratio*Input!Gear1_ratio*Input!FinalDrive_ratio</f>
        <v>739.56548856548864</v>
      </c>
      <c r="AZ561" s="99">
        <f t="shared" si="423"/>
        <v>12.326091476091477</v>
      </c>
      <c r="BA561" s="99">
        <f>AZ561*Input!$N$23</f>
        <v>29003.268591060289</v>
      </c>
      <c r="BB561" s="97">
        <f t="shared" si="410"/>
        <v>29.003268591060287</v>
      </c>
      <c r="BC561" s="95">
        <v>8380</v>
      </c>
      <c r="BD561" s="99">
        <f>'Max limit'!AX561*Input!PrimaryDrive_ratio*Input!Gear2_ratio*Input!FinalDrive_ratio</f>
        <v>972.93948717948717</v>
      </c>
      <c r="BE561" s="99">
        <f t="shared" si="424"/>
        <v>16.215658119658119</v>
      </c>
      <c r="BF561" s="99">
        <f>BE561*Input!$N$23</f>
        <v>38155.411124239312</v>
      </c>
      <c r="BG561" s="100">
        <f t="shared" si="425"/>
        <v>38.155411124239315</v>
      </c>
      <c r="BH561" s="95">
        <v>8380</v>
      </c>
      <c r="BI561" s="99">
        <f>'Max limit'!AX561*Input!PrimaryDrive_ratio*Input!Gear3_ratio*Input!FinalDrive_ratio</f>
        <v>1216.1743589743589</v>
      </c>
      <c r="BJ561" s="99">
        <f t="shared" si="426"/>
        <v>20.269572649572648</v>
      </c>
      <c r="BK561" s="99">
        <f>BJ561*Input!$N$23</f>
        <v>47694.263905299136</v>
      </c>
      <c r="BL561" s="100">
        <f t="shared" si="427"/>
        <v>47.694263905299138</v>
      </c>
      <c r="BM561" s="95">
        <v>8380</v>
      </c>
      <c r="BN561" s="99">
        <f>'Max limit'!AX561*Input!PrimaryDrive_ratio*Input!Gear4_ratio*Input!FinalDrive_ratio</f>
        <v>1459.4092307692308</v>
      </c>
      <c r="BO561" s="99">
        <f t="shared" si="428"/>
        <v>24.323487179487181</v>
      </c>
      <c r="BP561" s="99">
        <f>BO561*Input!$N$23</f>
        <v>57233.116686358968</v>
      </c>
      <c r="BQ561" s="100">
        <f t="shared" si="429"/>
        <v>57.233116686358969</v>
      </c>
      <c r="BR561" s="95">
        <v>8380</v>
      </c>
      <c r="BS561" s="99">
        <f>'Max limit'!AX561*Input!PrimaryDrive_ratio*Input!Gear5_ratio*Input!FinalDrive_ratio</f>
        <v>1672.2397435897435</v>
      </c>
      <c r="BT561" s="99">
        <f t="shared" si="430"/>
        <v>27.870662393162391</v>
      </c>
      <c r="BU561" s="99">
        <f>BT561*Input!$N$23</f>
        <v>65579.612869786302</v>
      </c>
      <c r="BV561" s="100">
        <f t="shared" si="431"/>
        <v>65.579612869786303</v>
      </c>
      <c r="BW561" s="95">
        <v>8380</v>
      </c>
      <c r="BX561" s="99">
        <f>'Max limit'!AX561*Input!PrimaryDrive_ratio*Input!Gear6_ratio*Input!FinalDrive_ratio</f>
        <v>1903.5772575250835</v>
      </c>
      <c r="BY561" s="99">
        <f t="shared" si="432"/>
        <v>31.72628762541806</v>
      </c>
      <c r="BZ561" s="99">
        <f>BY561*Input!$N$23</f>
        <v>74651.891330033424</v>
      </c>
      <c r="CA561" s="100">
        <f t="shared" si="433"/>
        <v>74.651891330033422</v>
      </c>
      <c r="CC561" s="95">
        <v>8380</v>
      </c>
      <c r="CD561" s="94">
        <f t="shared" si="434"/>
        <v>29</v>
      </c>
      <c r="CE561" s="94">
        <f t="shared" si="435"/>
        <v>38</v>
      </c>
      <c r="CF561" s="94">
        <f t="shared" si="436"/>
        <v>47.5</v>
      </c>
      <c r="CG561" s="94">
        <f t="shared" si="437"/>
        <v>57</v>
      </c>
      <c r="CH561" s="94">
        <f t="shared" si="438"/>
        <v>65.5</v>
      </c>
      <c r="CI561" s="94">
        <f t="shared" si="439"/>
        <v>74.5</v>
      </c>
      <c r="CK561" s="95">
        <v>8380</v>
      </c>
      <c r="CL561" s="162">
        <f t="shared" si="440"/>
        <v>12.326091476091477</v>
      </c>
      <c r="CM561" s="162">
        <f t="shared" si="441"/>
        <v>16.215658119658119</v>
      </c>
      <c r="CN561" s="162">
        <f t="shared" si="442"/>
        <v>20.269572649572648</v>
      </c>
      <c r="CO561" s="162">
        <f t="shared" si="443"/>
        <v>24.323487179487181</v>
      </c>
      <c r="CP561" s="162">
        <f t="shared" si="444"/>
        <v>27.870662393162391</v>
      </c>
      <c r="CQ561" s="162">
        <f t="shared" si="445"/>
        <v>31.72628762541806</v>
      </c>
    </row>
    <row r="562" spans="1:95" ht="19.5" thickTop="1" thickBot="1">
      <c r="A562" s="70">
        <v>8430</v>
      </c>
      <c r="B562" s="70">
        <v>155.91200000000001</v>
      </c>
      <c r="C562" s="70">
        <v>129.89500000000001</v>
      </c>
      <c r="D562" s="70">
        <v>146.398</v>
      </c>
      <c r="E562" s="70">
        <v>7.6479999999999997</v>
      </c>
      <c r="G562" s="92">
        <v>2</v>
      </c>
      <c r="H562" s="93">
        <f t="shared" si="446"/>
        <v>23.054919908466818</v>
      </c>
      <c r="O562" s="95">
        <v>8390</v>
      </c>
      <c r="P562" s="94">
        <f t="shared" si="398"/>
        <v>12.693519285720148</v>
      </c>
      <c r="Q562" s="94">
        <f t="shared" si="399"/>
        <v>12.745167869999454</v>
      </c>
      <c r="R562" s="94">
        <f t="shared" si="400"/>
        <v>12.548475213468484</v>
      </c>
      <c r="S562" s="94">
        <f t="shared" si="401"/>
        <v>11.992254645485573</v>
      </c>
      <c r="T562" s="94">
        <f t="shared" si="402"/>
        <v>11.409372154222712</v>
      </c>
      <c r="U562" s="94">
        <f t="shared" si="403"/>
        <v>10.548130618637384</v>
      </c>
      <c r="V562" s="82"/>
      <c r="W562" s="95">
        <v>8390</v>
      </c>
      <c r="X562" s="161">
        <f t="shared" si="411"/>
        <v>8.8131075469878404</v>
      </c>
      <c r="Y562" s="161">
        <f t="shared" si="412"/>
        <v>8.7273964237013981</v>
      </c>
      <c r="Z562" s="161">
        <f t="shared" si="413"/>
        <v>8.4211281822713921</v>
      </c>
      <c r="AA562" s="161">
        <f t="shared" si="414"/>
        <v>7.8270420451949292</v>
      </c>
      <c r="AB562" s="161">
        <f t="shared" si="415"/>
        <v>7.2055927705960432</v>
      </c>
      <c r="AC562" s="161">
        <f t="shared" si="416"/>
        <v>6.3443512350107136</v>
      </c>
      <c r="AD562" s="82"/>
      <c r="AE562" s="82"/>
      <c r="AF562" s="82"/>
      <c r="AG562" s="95">
        <v>8390</v>
      </c>
      <c r="AH562" s="161">
        <f t="shared" si="417"/>
        <v>-11.54135149482156</v>
      </c>
      <c r="AI562" s="161">
        <f t="shared" si="418"/>
        <v>-11.990729366014751</v>
      </c>
      <c r="AJ562" s="161">
        <f t="shared" si="419"/>
        <v>-12.589446324298798</v>
      </c>
      <c r="AK562" s="161">
        <f t="shared" si="420"/>
        <v>-13.321211495534858</v>
      </c>
      <c r="AL562" s="161">
        <f t="shared" si="421"/>
        <v>-14.070647132553606</v>
      </c>
      <c r="AM562" s="161">
        <f t="shared" si="422"/>
        <v>-15.00078799098576</v>
      </c>
      <c r="AN562" s="81"/>
      <c r="AO562" s="81"/>
      <c r="AP562" s="95">
        <v>8390</v>
      </c>
      <c r="AQ562" s="94">
        <f t="shared" si="404"/>
        <v>162.36206775964419</v>
      </c>
      <c r="AR562" s="94">
        <f t="shared" si="405"/>
        <v>280.99782575464667</v>
      </c>
      <c r="AS562" s="94">
        <f t="shared" si="406"/>
        <v>439.05910274163529</v>
      </c>
      <c r="AT562" s="94">
        <f t="shared" si="407"/>
        <v>632.24510794795481</v>
      </c>
      <c r="AU562" s="94">
        <f t="shared" si="408"/>
        <v>830.0961161209043</v>
      </c>
      <c r="AV562" s="94">
        <f t="shared" si="409"/>
        <v>1075.6533027469929</v>
      </c>
      <c r="AW562" s="81"/>
      <c r="AX562" s="95">
        <v>8390</v>
      </c>
      <c r="AY562" s="99">
        <f>'Max limit'!AX562*Input!PrimaryDrive_ratio*Input!Gear1_ratio*Input!FinalDrive_ratio</f>
        <v>740.44802494802502</v>
      </c>
      <c r="AZ562" s="99">
        <f t="shared" si="423"/>
        <v>12.340800415800418</v>
      </c>
      <c r="BA562" s="99">
        <f>AZ562*Input!$N$23</f>
        <v>29037.878696777545</v>
      </c>
      <c r="BB562" s="97">
        <f t="shared" si="410"/>
        <v>29.037878696777543</v>
      </c>
      <c r="BC562" s="95">
        <v>8390</v>
      </c>
      <c r="BD562" s="99">
        <f>'Max limit'!AX562*Input!PrimaryDrive_ratio*Input!Gear2_ratio*Input!FinalDrive_ratio</f>
        <v>974.10051282051279</v>
      </c>
      <c r="BE562" s="99">
        <f t="shared" si="424"/>
        <v>16.235008547008547</v>
      </c>
      <c r="BF562" s="99">
        <f>BE562*Input!$N$23</f>
        <v>38200.942641094014</v>
      </c>
      <c r="BG562" s="100">
        <f t="shared" si="425"/>
        <v>38.200942641094016</v>
      </c>
      <c r="BH562" s="95">
        <v>8390</v>
      </c>
      <c r="BI562" s="99">
        <f>'Max limit'!AX562*Input!PrimaryDrive_ratio*Input!Gear3_ratio*Input!FinalDrive_ratio</f>
        <v>1217.625641025641</v>
      </c>
      <c r="BJ562" s="99">
        <f t="shared" si="426"/>
        <v>20.293760683760684</v>
      </c>
      <c r="BK562" s="99">
        <f>BJ562*Input!$N$23</f>
        <v>47751.178301367516</v>
      </c>
      <c r="BL562" s="100">
        <f t="shared" si="427"/>
        <v>47.751178301367517</v>
      </c>
      <c r="BM562" s="95">
        <v>8390</v>
      </c>
      <c r="BN562" s="99">
        <f>'Max limit'!AX562*Input!PrimaryDrive_ratio*Input!Gear4_ratio*Input!FinalDrive_ratio</f>
        <v>1461.1507692307694</v>
      </c>
      <c r="BO562" s="99">
        <f t="shared" si="428"/>
        <v>24.352512820512821</v>
      </c>
      <c r="BP562" s="99">
        <f>BO562*Input!$N$23</f>
        <v>57301.413961641018</v>
      </c>
      <c r="BQ562" s="100">
        <f t="shared" si="429"/>
        <v>57.301413961641018</v>
      </c>
      <c r="BR562" s="95">
        <v>8390</v>
      </c>
      <c r="BS562" s="99">
        <f>'Max limit'!AX562*Input!PrimaryDrive_ratio*Input!Gear5_ratio*Input!FinalDrive_ratio</f>
        <v>1674.2352564102564</v>
      </c>
      <c r="BT562" s="99">
        <f t="shared" si="430"/>
        <v>27.903920940170941</v>
      </c>
      <c r="BU562" s="99">
        <f>BT562*Input!$N$23</f>
        <v>65657.870164380336</v>
      </c>
      <c r="BV562" s="100">
        <f t="shared" si="431"/>
        <v>65.657870164380341</v>
      </c>
      <c r="BW562" s="95">
        <v>8390</v>
      </c>
      <c r="BX562" s="99">
        <f>'Max limit'!AX562*Input!PrimaryDrive_ratio*Input!Gear6_ratio*Input!FinalDrive_ratio</f>
        <v>1905.8488294314382</v>
      </c>
      <c r="BY562" s="99">
        <f t="shared" si="432"/>
        <v>31.764147157190635</v>
      </c>
      <c r="BZ562" s="99">
        <f>BY562*Input!$N$23</f>
        <v>74740.97473257524</v>
      </c>
      <c r="CA562" s="100">
        <f t="shared" si="433"/>
        <v>74.740974732575239</v>
      </c>
      <c r="CC562" s="95">
        <v>8390</v>
      </c>
      <c r="CD562" s="94">
        <f t="shared" si="434"/>
        <v>29</v>
      </c>
      <c r="CE562" s="94">
        <f t="shared" si="435"/>
        <v>38</v>
      </c>
      <c r="CF562" s="94">
        <f t="shared" si="436"/>
        <v>48</v>
      </c>
      <c r="CG562" s="94">
        <f t="shared" si="437"/>
        <v>57.5</v>
      </c>
      <c r="CH562" s="94">
        <f t="shared" si="438"/>
        <v>65.5</v>
      </c>
      <c r="CI562" s="94">
        <f t="shared" si="439"/>
        <v>74.5</v>
      </c>
      <c r="CK562" s="95">
        <v>8390</v>
      </c>
      <c r="CL562" s="162">
        <f t="shared" si="440"/>
        <v>12.340800415800418</v>
      </c>
      <c r="CM562" s="162">
        <f t="shared" si="441"/>
        <v>16.235008547008547</v>
      </c>
      <c r="CN562" s="162">
        <f t="shared" si="442"/>
        <v>20.293760683760684</v>
      </c>
      <c r="CO562" s="162">
        <f t="shared" si="443"/>
        <v>24.352512820512821</v>
      </c>
      <c r="CP562" s="162">
        <f t="shared" si="444"/>
        <v>27.903920940170941</v>
      </c>
      <c r="CQ562" s="162">
        <f t="shared" si="445"/>
        <v>31.764147157190635</v>
      </c>
    </row>
    <row r="563" spans="1:95" ht="19.5" thickTop="1" thickBot="1">
      <c r="A563" s="70">
        <v>8440</v>
      </c>
      <c r="B563" s="70">
        <v>156.137</v>
      </c>
      <c r="C563" s="70">
        <v>129.929</v>
      </c>
      <c r="D563" s="70">
        <v>146.607</v>
      </c>
      <c r="E563" s="70">
        <v>7.6669999999999998</v>
      </c>
      <c r="G563" s="92">
        <v>2</v>
      </c>
      <c r="H563" s="93">
        <f t="shared" si="446"/>
        <v>23.100114416475972</v>
      </c>
      <c r="O563" s="95">
        <v>8400</v>
      </c>
      <c r="P563" s="94">
        <f t="shared" si="398"/>
        <v>12.692265505080117</v>
      </c>
      <c r="Q563" s="94">
        <f t="shared" si="399"/>
        <v>12.742921158213033</v>
      </c>
      <c r="R563" s="94">
        <f t="shared" si="400"/>
        <v>12.544868985743125</v>
      </c>
      <c r="S563" s="94">
        <f t="shared" si="401"/>
        <v>11.987014035653488</v>
      </c>
      <c r="T563" s="94">
        <f t="shared" si="402"/>
        <v>11.402427870220317</v>
      </c>
      <c r="U563" s="94">
        <f t="shared" si="403"/>
        <v>10.539132091988089</v>
      </c>
      <c r="V563" s="82"/>
      <c r="W563" s="95">
        <v>8400</v>
      </c>
      <c r="X563" s="161">
        <f t="shared" si="411"/>
        <v>8.8118537663478058</v>
      </c>
      <c r="Y563" s="161">
        <f t="shared" si="412"/>
        <v>8.7251497119149803</v>
      </c>
      <c r="Z563" s="161">
        <f t="shared" si="413"/>
        <v>8.4175219545460322</v>
      </c>
      <c r="AA563" s="161">
        <f t="shared" si="414"/>
        <v>7.8218014353628442</v>
      </c>
      <c r="AB563" s="161">
        <f t="shared" si="415"/>
        <v>7.1986484865936475</v>
      </c>
      <c r="AC563" s="161">
        <f t="shared" si="416"/>
        <v>6.3353527083614196</v>
      </c>
      <c r="AD563" s="82"/>
      <c r="AE563" s="82"/>
      <c r="AF563" s="82"/>
      <c r="AG563" s="95">
        <v>8400</v>
      </c>
      <c r="AH563" s="161">
        <f t="shared" si="417"/>
        <v>-11.542818418170398</v>
      </c>
      <c r="AI563" s="161">
        <f t="shared" si="418"/>
        <v>-11.993268150333405</v>
      </c>
      <c r="AJ563" s="161">
        <f t="shared" si="419"/>
        <v>-12.593413174796694</v>
      </c>
      <c r="AK563" s="161">
        <f t="shared" si="420"/>
        <v>-13.32692376025183</v>
      </c>
      <c r="AL563" s="161">
        <f t="shared" si="421"/>
        <v>-14.078146959276193</v>
      </c>
      <c r="AM563" s="161">
        <f t="shared" si="422"/>
        <v>-15.010506399766999</v>
      </c>
      <c r="AN563" s="81"/>
      <c r="AO563" s="81"/>
      <c r="AP563" s="95">
        <v>8400</v>
      </c>
      <c r="AQ563" s="94">
        <f t="shared" si="404"/>
        <v>162.74933552373764</v>
      </c>
      <c r="AR563" s="94">
        <f t="shared" si="405"/>
        <v>281.6680648147713</v>
      </c>
      <c r="AS563" s="94">
        <f t="shared" si="406"/>
        <v>440.10635127308001</v>
      </c>
      <c r="AT563" s="94">
        <f t="shared" si="407"/>
        <v>633.75314583323541</v>
      </c>
      <c r="AU563" s="94">
        <f t="shared" si="408"/>
        <v>832.0760703756672</v>
      </c>
      <c r="AV563" s="94">
        <f t="shared" si="409"/>
        <v>1078.21896266524</v>
      </c>
      <c r="AW563" s="81"/>
      <c r="AX563" s="95">
        <v>8400</v>
      </c>
      <c r="AY563" s="99">
        <f>'Max limit'!AX563*Input!PrimaryDrive_ratio*Input!Gear1_ratio*Input!FinalDrive_ratio</f>
        <v>741.3305613305613</v>
      </c>
      <c r="AZ563" s="99">
        <f t="shared" si="423"/>
        <v>12.355509355509355</v>
      </c>
      <c r="BA563" s="99">
        <f>AZ563*Input!$N$23</f>
        <v>29072.488802494798</v>
      </c>
      <c r="BB563" s="97">
        <f t="shared" si="410"/>
        <v>29.072488802494799</v>
      </c>
      <c r="BC563" s="95">
        <v>8400</v>
      </c>
      <c r="BD563" s="99">
        <f>'Max limit'!AX563*Input!PrimaryDrive_ratio*Input!Gear2_ratio*Input!FinalDrive_ratio</f>
        <v>975.26153846153841</v>
      </c>
      <c r="BE563" s="99">
        <f t="shared" si="424"/>
        <v>16.254358974358972</v>
      </c>
      <c r="BF563" s="99">
        <f>BE563*Input!$N$23</f>
        <v>38246.474157948709</v>
      </c>
      <c r="BG563" s="100">
        <f t="shared" si="425"/>
        <v>38.246474157948711</v>
      </c>
      <c r="BH563" s="95">
        <v>8400</v>
      </c>
      <c r="BI563" s="99">
        <f>'Max limit'!AX563*Input!PrimaryDrive_ratio*Input!Gear3_ratio*Input!FinalDrive_ratio</f>
        <v>1219.0769230769229</v>
      </c>
      <c r="BJ563" s="99">
        <f t="shared" si="426"/>
        <v>20.317948717948713</v>
      </c>
      <c r="BK563" s="99">
        <f>BJ563*Input!$N$23</f>
        <v>47808.092697435881</v>
      </c>
      <c r="BL563" s="100">
        <f t="shared" si="427"/>
        <v>47.808092697435882</v>
      </c>
      <c r="BM563" s="95">
        <v>8400</v>
      </c>
      <c r="BN563" s="99">
        <f>'Max limit'!AX563*Input!PrimaryDrive_ratio*Input!Gear4_ratio*Input!FinalDrive_ratio</f>
        <v>1462.8923076923077</v>
      </c>
      <c r="BO563" s="99">
        <f t="shared" si="428"/>
        <v>24.381538461538462</v>
      </c>
      <c r="BP563" s="99">
        <f>BO563*Input!$N$23</f>
        <v>57369.711236923067</v>
      </c>
      <c r="BQ563" s="100">
        <f t="shared" si="429"/>
        <v>57.369711236923067</v>
      </c>
      <c r="BR563" s="95">
        <v>8400</v>
      </c>
      <c r="BS563" s="99">
        <f>'Max limit'!AX563*Input!PrimaryDrive_ratio*Input!Gear5_ratio*Input!FinalDrive_ratio</f>
        <v>1676.2307692307693</v>
      </c>
      <c r="BT563" s="99">
        <f t="shared" si="430"/>
        <v>27.937179487179488</v>
      </c>
      <c r="BU563" s="99">
        <f>BT563*Input!$N$23</f>
        <v>65736.127458974355</v>
      </c>
      <c r="BV563" s="100">
        <f t="shared" si="431"/>
        <v>65.736127458974352</v>
      </c>
      <c r="BW563" s="95">
        <v>8400</v>
      </c>
      <c r="BX563" s="99">
        <f>'Max limit'!AX563*Input!PrimaryDrive_ratio*Input!Gear6_ratio*Input!FinalDrive_ratio</f>
        <v>1908.1204013377928</v>
      </c>
      <c r="BY563" s="99">
        <f t="shared" si="432"/>
        <v>31.802006688963214</v>
      </c>
      <c r="BZ563" s="99">
        <f>BY563*Input!$N$23</f>
        <v>74830.058135117055</v>
      </c>
      <c r="CA563" s="100">
        <f t="shared" si="433"/>
        <v>74.830058135117056</v>
      </c>
      <c r="CC563" s="95">
        <v>8400</v>
      </c>
      <c r="CD563" s="94">
        <f t="shared" si="434"/>
        <v>29</v>
      </c>
      <c r="CE563" s="94">
        <f t="shared" si="435"/>
        <v>38</v>
      </c>
      <c r="CF563" s="94">
        <f t="shared" si="436"/>
        <v>48</v>
      </c>
      <c r="CG563" s="94">
        <f t="shared" si="437"/>
        <v>57.5</v>
      </c>
      <c r="CH563" s="94">
        <f t="shared" si="438"/>
        <v>65.5</v>
      </c>
      <c r="CI563" s="94">
        <f t="shared" si="439"/>
        <v>75</v>
      </c>
      <c r="CK563" s="95">
        <v>8400</v>
      </c>
      <c r="CL563" s="162">
        <f t="shared" si="440"/>
        <v>12.355509355509355</v>
      </c>
      <c r="CM563" s="162">
        <f t="shared" si="441"/>
        <v>16.254358974358972</v>
      </c>
      <c r="CN563" s="162">
        <f t="shared" si="442"/>
        <v>20.317948717948713</v>
      </c>
      <c r="CO563" s="162">
        <f t="shared" si="443"/>
        <v>24.381538461538462</v>
      </c>
      <c r="CP563" s="162">
        <f t="shared" si="444"/>
        <v>27.937179487179488</v>
      </c>
      <c r="CQ563" s="162">
        <f t="shared" si="445"/>
        <v>31.802006688963214</v>
      </c>
    </row>
    <row r="564" spans="1:95" ht="19.5" thickTop="1" thickBot="1">
      <c r="A564" s="70">
        <v>8450</v>
      </c>
      <c r="B564" s="70">
        <v>156.36199999999999</v>
      </c>
      <c r="C564" s="70">
        <v>129.96100000000001</v>
      </c>
      <c r="D564" s="70">
        <v>146.816</v>
      </c>
      <c r="E564" s="70">
        <v>7.6870000000000003</v>
      </c>
      <c r="G564" s="92">
        <v>2</v>
      </c>
      <c r="H564" s="93">
        <f t="shared" si="446"/>
        <v>23.145308924485125</v>
      </c>
      <c r="O564" s="95">
        <v>8410</v>
      </c>
      <c r="P564" s="94">
        <f t="shared" si="398"/>
        <v>12.691010230955103</v>
      </c>
      <c r="Q564" s="94">
        <f t="shared" si="399"/>
        <v>12.740671770176721</v>
      </c>
      <c r="R564" s="94">
        <f t="shared" si="400"/>
        <v>12.541258462332562</v>
      </c>
      <c r="S564" s="94">
        <f t="shared" si="401"/>
        <v>11.981767183284379</v>
      </c>
      <c r="T564" s="94">
        <f t="shared" si="402"/>
        <v>11.39547531428939</v>
      </c>
      <c r="U564" s="94">
        <f t="shared" si="403"/>
        <v>10.530122846426766</v>
      </c>
      <c r="V564" s="82"/>
      <c r="W564" s="95">
        <v>8410</v>
      </c>
      <c r="X564" s="161">
        <f t="shared" si="411"/>
        <v>8.8105984922227929</v>
      </c>
      <c r="Y564" s="161">
        <f t="shared" si="412"/>
        <v>8.7229003238786653</v>
      </c>
      <c r="Z564" s="161">
        <f t="shared" si="413"/>
        <v>8.4139114311354692</v>
      </c>
      <c r="AA564" s="161">
        <f t="shared" si="414"/>
        <v>7.816554582993736</v>
      </c>
      <c r="AB564" s="161">
        <f t="shared" si="415"/>
        <v>7.1916959306627213</v>
      </c>
      <c r="AC564" s="161">
        <f t="shared" si="416"/>
        <v>6.3263434628000956</v>
      </c>
      <c r="AD564" s="82"/>
      <c r="AE564" s="82"/>
      <c r="AF564" s="82"/>
      <c r="AG564" s="95">
        <v>8410</v>
      </c>
      <c r="AH564" s="161">
        <f t="shared" si="417"/>
        <v>-11.544287088896663</v>
      </c>
      <c r="AI564" s="161">
        <f t="shared" si="418"/>
        <v>-11.995809958814439</v>
      </c>
      <c r="AJ564" s="161">
        <f t="shared" si="419"/>
        <v>-12.597384750548313</v>
      </c>
      <c r="AK564" s="161">
        <f t="shared" si="420"/>
        <v>-13.332642829334159</v>
      </c>
      <c r="AL564" s="161">
        <f t="shared" si="421"/>
        <v>-14.085655719681592</v>
      </c>
      <c r="AM564" s="161">
        <f t="shared" si="422"/>
        <v>-15.020236384973227</v>
      </c>
      <c r="AN564" s="81"/>
      <c r="AO564" s="81"/>
      <c r="AP564" s="95">
        <v>8410</v>
      </c>
      <c r="AQ564" s="94">
        <f t="shared" si="404"/>
        <v>163.13706459547149</v>
      </c>
      <c r="AR564" s="94">
        <f t="shared" si="405"/>
        <v>282.33910225376451</v>
      </c>
      <c r="AS564" s="94">
        <f t="shared" si="406"/>
        <v>441.15484727150715</v>
      </c>
      <c r="AT564" s="94">
        <f t="shared" si="407"/>
        <v>635.26298007097012</v>
      </c>
      <c r="AU564" s="94">
        <f t="shared" si="408"/>
        <v>834.05838312269259</v>
      </c>
      <c r="AV564" s="94">
        <f t="shared" si="409"/>
        <v>1080.7876787596845</v>
      </c>
      <c r="AW564" s="81"/>
      <c r="AX564" s="95">
        <v>8410</v>
      </c>
      <c r="AY564" s="99">
        <f>'Max limit'!AX564*Input!PrimaryDrive_ratio*Input!Gear1_ratio*Input!FinalDrive_ratio</f>
        <v>742.21309771309768</v>
      </c>
      <c r="AZ564" s="99">
        <f t="shared" si="423"/>
        <v>12.370218295218296</v>
      </c>
      <c r="BA564" s="99">
        <f>AZ564*Input!$N$23</f>
        <v>29107.098908212054</v>
      </c>
      <c r="BB564" s="97">
        <f t="shared" si="410"/>
        <v>29.107098908212055</v>
      </c>
      <c r="BC564" s="95">
        <v>8410</v>
      </c>
      <c r="BD564" s="99">
        <f>'Max limit'!AX564*Input!PrimaryDrive_ratio*Input!Gear2_ratio*Input!FinalDrive_ratio</f>
        <v>976.42256410256402</v>
      </c>
      <c r="BE564" s="99">
        <f t="shared" si="424"/>
        <v>16.2737094017094</v>
      </c>
      <c r="BF564" s="99">
        <f>BE564*Input!$N$23</f>
        <v>38292.005674803411</v>
      </c>
      <c r="BG564" s="100">
        <f t="shared" si="425"/>
        <v>38.292005674803413</v>
      </c>
      <c r="BH564" s="95">
        <v>8410</v>
      </c>
      <c r="BI564" s="99">
        <f>'Max limit'!AX564*Input!PrimaryDrive_ratio*Input!Gear3_ratio*Input!FinalDrive_ratio</f>
        <v>1220.5282051282052</v>
      </c>
      <c r="BJ564" s="99">
        <f t="shared" si="426"/>
        <v>20.342136752136753</v>
      </c>
      <c r="BK564" s="99">
        <f>BJ564*Input!$N$23</f>
        <v>47865.007093504268</v>
      </c>
      <c r="BL564" s="100">
        <f t="shared" si="427"/>
        <v>47.865007093504268</v>
      </c>
      <c r="BM564" s="95">
        <v>8410</v>
      </c>
      <c r="BN564" s="99">
        <f>'Max limit'!AX564*Input!PrimaryDrive_ratio*Input!Gear4_ratio*Input!FinalDrive_ratio</f>
        <v>1464.6338461538462</v>
      </c>
      <c r="BO564" s="99">
        <f t="shared" si="428"/>
        <v>24.410564102564102</v>
      </c>
      <c r="BP564" s="99">
        <f>BO564*Input!$N$23</f>
        <v>57438.008512205117</v>
      </c>
      <c r="BQ564" s="100">
        <f t="shared" si="429"/>
        <v>57.438008512205116</v>
      </c>
      <c r="BR564" s="95">
        <v>8410</v>
      </c>
      <c r="BS564" s="99">
        <f>'Max limit'!AX564*Input!PrimaryDrive_ratio*Input!Gear5_ratio*Input!FinalDrive_ratio</f>
        <v>1678.2262820512817</v>
      </c>
      <c r="BT564" s="99">
        <f t="shared" si="430"/>
        <v>27.970438034188028</v>
      </c>
      <c r="BU564" s="99">
        <f>BT564*Input!$N$23</f>
        <v>65814.384753568345</v>
      </c>
      <c r="BV564" s="100">
        <f t="shared" si="431"/>
        <v>65.814384753568348</v>
      </c>
      <c r="BW564" s="95">
        <v>8410</v>
      </c>
      <c r="BX564" s="99">
        <f>'Max limit'!AX564*Input!PrimaryDrive_ratio*Input!Gear6_ratio*Input!FinalDrive_ratio</f>
        <v>1910.391973244147</v>
      </c>
      <c r="BY564" s="99">
        <f t="shared" si="432"/>
        <v>31.839866220735782</v>
      </c>
      <c r="BZ564" s="99">
        <f>BY564*Input!$N$23</f>
        <v>74919.141537658841</v>
      </c>
      <c r="CA564" s="100">
        <f t="shared" si="433"/>
        <v>74.919141537658845</v>
      </c>
      <c r="CC564" s="95">
        <v>8410</v>
      </c>
      <c r="CD564" s="94">
        <f t="shared" si="434"/>
        <v>29</v>
      </c>
      <c r="CE564" s="94">
        <f t="shared" si="435"/>
        <v>38.5</v>
      </c>
      <c r="CF564" s="94">
        <f t="shared" si="436"/>
        <v>48</v>
      </c>
      <c r="CG564" s="94">
        <f t="shared" si="437"/>
        <v>57.5</v>
      </c>
      <c r="CH564" s="94">
        <f t="shared" si="438"/>
        <v>66</v>
      </c>
      <c r="CI564" s="94">
        <f t="shared" si="439"/>
        <v>75</v>
      </c>
      <c r="CK564" s="95">
        <v>8410</v>
      </c>
      <c r="CL564" s="162">
        <f t="shared" si="440"/>
        <v>12.370218295218296</v>
      </c>
      <c r="CM564" s="162">
        <f t="shared" si="441"/>
        <v>16.2737094017094</v>
      </c>
      <c r="CN564" s="162">
        <f t="shared" si="442"/>
        <v>20.342136752136753</v>
      </c>
      <c r="CO564" s="162">
        <f t="shared" si="443"/>
        <v>24.410564102564102</v>
      </c>
      <c r="CP564" s="162">
        <f t="shared" si="444"/>
        <v>27.970438034188028</v>
      </c>
      <c r="CQ564" s="162">
        <f t="shared" si="445"/>
        <v>31.839866220735782</v>
      </c>
    </row>
    <row r="565" spans="1:95" ht="19.5" thickTop="1" thickBot="1">
      <c r="A565" s="70">
        <v>8460</v>
      </c>
      <c r="B565" s="70">
        <v>156.58099999999999</v>
      </c>
      <c r="C565" s="70">
        <v>129.989</v>
      </c>
      <c r="D565" s="70">
        <v>147.02500000000001</v>
      </c>
      <c r="E565" s="70">
        <v>7.702</v>
      </c>
      <c r="G565" s="92">
        <v>2</v>
      </c>
      <c r="H565" s="93">
        <f t="shared" si="446"/>
        <v>23.190503432494278</v>
      </c>
      <c r="O565" s="95">
        <v>8420</v>
      </c>
      <c r="P565" s="94">
        <f t="shared" si="398"/>
        <v>12.689753463345111</v>
      </c>
      <c r="Q565" s="94">
        <f t="shared" si="399"/>
        <v>12.738419705890511</v>
      </c>
      <c r="R565" s="94">
        <f t="shared" si="400"/>
        <v>12.537643643236802</v>
      </c>
      <c r="S565" s="94">
        <f t="shared" si="401"/>
        <v>11.976514088378245</v>
      </c>
      <c r="T565" s="94">
        <f t="shared" si="402"/>
        <v>11.388514486429932</v>
      </c>
      <c r="U565" s="94">
        <f t="shared" si="403"/>
        <v>10.521102881953411</v>
      </c>
      <c r="V565" s="82"/>
      <c r="W565" s="95">
        <v>8420</v>
      </c>
      <c r="X565" s="161">
        <f t="shared" si="411"/>
        <v>8.8093417246128016</v>
      </c>
      <c r="Y565" s="161">
        <f t="shared" si="412"/>
        <v>8.7206482595924566</v>
      </c>
      <c r="Z565" s="161">
        <f t="shared" si="413"/>
        <v>8.4102966120397102</v>
      </c>
      <c r="AA565" s="161">
        <f t="shared" si="414"/>
        <v>7.8113014880876017</v>
      </c>
      <c r="AB565" s="161">
        <f t="shared" si="415"/>
        <v>7.1847351028032644</v>
      </c>
      <c r="AC565" s="161">
        <f t="shared" si="416"/>
        <v>6.3173234983267417</v>
      </c>
      <c r="AD565" s="82"/>
      <c r="AE565" s="82"/>
      <c r="AF565" s="82"/>
      <c r="AG565" s="95">
        <v>8420</v>
      </c>
      <c r="AH565" s="161">
        <f t="shared" si="417"/>
        <v>-11.545757507000353</v>
      </c>
      <c r="AI565" s="161">
        <f t="shared" si="418"/>
        <v>-11.998354791457855</v>
      </c>
      <c r="AJ565" s="161">
        <f t="shared" si="419"/>
        <v>-12.601361051553649</v>
      </c>
      <c r="AK565" s="161">
        <f t="shared" si="420"/>
        <v>-13.338368702781843</v>
      </c>
      <c r="AL565" s="161">
        <f t="shared" si="421"/>
        <v>-14.093173413769806</v>
      </c>
      <c r="AM565" s="161">
        <f t="shared" si="422"/>
        <v>-15.029977946604451</v>
      </c>
      <c r="AN565" s="81"/>
      <c r="AO565" s="81"/>
      <c r="AP565" s="95">
        <v>8420</v>
      </c>
      <c r="AQ565" s="94">
        <f t="shared" si="404"/>
        <v>163.52525497484569</v>
      </c>
      <c r="AR565" s="94">
        <f t="shared" si="405"/>
        <v>283.0109380716263</v>
      </c>
      <c r="AS565" s="94">
        <f t="shared" si="406"/>
        <v>442.20459073691603</v>
      </c>
      <c r="AT565" s="94">
        <f t="shared" si="407"/>
        <v>636.77461066115904</v>
      </c>
      <c r="AU565" s="94">
        <f t="shared" si="408"/>
        <v>836.04305436198138</v>
      </c>
      <c r="AV565" s="94">
        <f t="shared" si="409"/>
        <v>1083.3594510303271</v>
      </c>
      <c r="AW565" s="81"/>
      <c r="AX565" s="95">
        <v>8420</v>
      </c>
      <c r="AY565" s="99">
        <f>'Max limit'!AX565*Input!PrimaryDrive_ratio*Input!Gear1_ratio*Input!FinalDrive_ratio</f>
        <v>743.09563409563407</v>
      </c>
      <c r="AZ565" s="99">
        <f t="shared" si="423"/>
        <v>12.384927234927234</v>
      </c>
      <c r="BA565" s="99">
        <f>AZ565*Input!$N$23</f>
        <v>29141.709013929307</v>
      </c>
      <c r="BB565" s="97">
        <f t="shared" si="410"/>
        <v>29.141709013929308</v>
      </c>
      <c r="BC565" s="95">
        <v>8420</v>
      </c>
      <c r="BD565" s="99">
        <f>'Max limit'!AX565*Input!PrimaryDrive_ratio*Input!Gear2_ratio*Input!FinalDrive_ratio</f>
        <v>977.58358974358964</v>
      </c>
      <c r="BE565" s="99">
        <f t="shared" si="424"/>
        <v>16.293059829059828</v>
      </c>
      <c r="BF565" s="99">
        <f>BE565*Input!$N$23</f>
        <v>38337.537191658113</v>
      </c>
      <c r="BG565" s="100">
        <f t="shared" si="425"/>
        <v>38.337537191658114</v>
      </c>
      <c r="BH565" s="95">
        <v>8420</v>
      </c>
      <c r="BI565" s="99">
        <f>'Max limit'!AX565*Input!PrimaryDrive_ratio*Input!Gear3_ratio*Input!FinalDrive_ratio</f>
        <v>1221.979487179487</v>
      </c>
      <c r="BJ565" s="99">
        <f t="shared" si="426"/>
        <v>20.366324786324785</v>
      </c>
      <c r="BK565" s="99">
        <f>BJ565*Input!$N$23</f>
        <v>47921.92148957264</v>
      </c>
      <c r="BL565" s="100">
        <f t="shared" si="427"/>
        <v>47.92192148957264</v>
      </c>
      <c r="BM565" s="95">
        <v>8420</v>
      </c>
      <c r="BN565" s="99">
        <f>'Max limit'!AX565*Input!PrimaryDrive_ratio*Input!Gear4_ratio*Input!FinalDrive_ratio</f>
        <v>1466.3753846153845</v>
      </c>
      <c r="BO565" s="99">
        <f t="shared" si="428"/>
        <v>24.439589743589742</v>
      </c>
      <c r="BP565" s="99">
        <f>BO565*Input!$N$23</f>
        <v>57506.305787487167</v>
      </c>
      <c r="BQ565" s="100">
        <f t="shared" si="429"/>
        <v>57.506305787487165</v>
      </c>
      <c r="BR565" s="95">
        <v>8420</v>
      </c>
      <c r="BS565" s="99">
        <f>'Max limit'!AX565*Input!PrimaryDrive_ratio*Input!Gear5_ratio*Input!FinalDrive_ratio</f>
        <v>1680.2217948717946</v>
      </c>
      <c r="BT565" s="99">
        <f t="shared" si="430"/>
        <v>28.003696581196575</v>
      </c>
      <c r="BU565" s="99">
        <f>BT565*Input!$N$23</f>
        <v>65892.642048162365</v>
      </c>
      <c r="BV565" s="100">
        <f t="shared" si="431"/>
        <v>65.892642048162358</v>
      </c>
      <c r="BW565" s="95">
        <v>8420</v>
      </c>
      <c r="BX565" s="99">
        <f>'Max limit'!AX565*Input!PrimaryDrive_ratio*Input!Gear6_ratio*Input!FinalDrive_ratio</f>
        <v>1912.6635451505015</v>
      </c>
      <c r="BY565" s="99">
        <f t="shared" si="432"/>
        <v>31.877725752508358</v>
      </c>
      <c r="BZ565" s="99">
        <f>BY565*Input!$N$23</f>
        <v>75008.224940200642</v>
      </c>
      <c r="CA565" s="100">
        <f t="shared" si="433"/>
        <v>75.008224940200648</v>
      </c>
      <c r="CC565" s="95">
        <v>8420</v>
      </c>
      <c r="CD565" s="94">
        <f t="shared" si="434"/>
        <v>29</v>
      </c>
      <c r="CE565" s="94">
        <f t="shared" si="435"/>
        <v>38.5</v>
      </c>
      <c r="CF565" s="94">
        <f t="shared" si="436"/>
        <v>48</v>
      </c>
      <c r="CG565" s="94">
        <f t="shared" si="437"/>
        <v>57.5</v>
      </c>
      <c r="CH565" s="94">
        <f t="shared" si="438"/>
        <v>66</v>
      </c>
      <c r="CI565" s="94">
        <f t="shared" si="439"/>
        <v>75</v>
      </c>
      <c r="CK565" s="95">
        <v>8420</v>
      </c>
      <c r="CL565" s="162">
        <f t="shared" si="440"/>
        <v>12.384927234927234</v>
      </c>
      <c r="CM565" s="162">
        <f t="shared" si="441"/>
        <v>16.293059829059828</v>
      </c>
      <c r="CN565" s="162">
        <f t="shared" si="442"/>
        <v>20.366324786324785</v>
      </c>
      <c r="CO565" s="162">
        <f t="shared" si="443"/>
        <v>24.439589743589742</v>
      </c>
      <c r="CP565" s="162">
        <f t="shared" si="444"/>
        <v>28.003696581196575</v>
      </c>
      <c r="CQ565" s="162">
        <f t="shared" si="445"/>
        <v>31.877725752508358</v>
      </c>
    </row>
    <row r="566" spans="1:95" ht="19.5" thickTop="1" thickBot="1">
      <c r="A566" s="70">
        <v>8470</v>
      </c>
      <c r="B566" s="70">
        <v>156.79900000000001</v>
      </c>
      <c r="C566" s="70">
        <v>130.017</v>
      </c>
      <c r="D566" s="70">
        <v>147.21899999999999</v>
      </c>
      <c r="E566" s="70">
        <v>7.7240000000000002</v>
      </c>
      <c r="G566" s="92">
        <v>2</v>
      </c>
      <c r="H566" s="93">
        <f t="shared" si="446"/>
        <v>23.235697940503432</v>
      </c>
      <c r="O566" s="95">
        <v>8430</v>
      </c>
      <c r="P566" s="94">
        <f t="shared" si="398"/>
        <v>12.68849520225014</v>
      </c>
      <c r="Q566" s="94">
        <f t="shared" si="399"/>
        <v>12.736164965354408</v>
      </c>
      <c r="R566" s="94">
        <f t="shared" si="400"/>
        <v>12.534024528455841</v>
      </c>
      <c r="S566" s="94">
        <f t="shared" si="401"/>
        <v>11.971254750935088</v>
      </c>
      <c r="T566" s="94">
        <f t="shared" si="402"/>
        <v>11.381545386641941</v>
      </c>
      <c r="U566" s="94">
        <f t="shared" si="403"/>
        <v>10.512072198568028</v>
      </c>
      <c r="V566" s="82"/>
      <c r="W566" s="95">
        <v>8430</v>
      </c>
      <c r="X566" s="161">
        <f t="shared" si="411"/>
        <v>8.808083463517832</v>
      </c>
      <c r="Y566" s="161">
        <f t="shared" si="412"/>
        <v>8.7183935190563542</v>
      </c>
      <c r="Z566" s="161">
        <f t="shared" si="413"/>
        <v>8.4066774972587499</v>
      </c>
      <c r="AA566" s="161">
        <f t="shared" si="414"/>
        <v>7.8060421506444451</v>
      </c>
      <c r="AB566" s="161">
        <f t="shared" si="415"/>
        <v>7.1777660030152708</v>
      </c>
      <c r="AC566" s="161">
        <f t="shared" si="416"/>
        <v>6.3082928149413595</v>
      </c>
      <c r="AD566" s="82"/>
      <c r="AE566" s="82"/>
      <c r="AF566" s="82"/>
      <c r="AG566" s="95">
        <v>8430</v>
      </c>
      <c r="AH566" s="161">
        <f t="shared" si="417"/>
        <v>-11.547229672481469</v>
      </c>
      <c r="AI566" s="161">
        <f t="shared" si="418"/>
        <v>-12.000902648263651</v>
      </c>
      <c r="AJ566" s="161">
        <f t="shared" si="419"/>
        <v>-12.605342077812706</v>
      </c>
      <c r="AK566" s="161">
        <f t="shared" si="420"/>
        <v>-13.344101380594886</v>
      </c>
      <c r="AL566" s="161">
        <f t="shared" si="421"/>
        <v>-14.100700041540838</v>
      </c>
      <c r="AM566" s="161">
        <f t="shared" si="422"/>
        <v>-15.039731084660662</v>
      </c>
      <c r="AN566" s="81"/>
      <c r="AO566" s="81"/>
      <c r="AP566" s="95">
        <v>8430</v>
      </c>
      <c r="AQ566" s="94">
        <f t="shared" si="404"/>
        <v>163.91390666186032</v>
      </c>
      <c r="AR566" s="94">
        <f t="shared" si="405"/>
        <v>283.6835722683565</v>
      </c>
      <c r="AS566" s="94">
        <f t="shared" si="406"/>
        <v>443.25558166930688</v>
      </c>
      <c r="AT566" s="94">
        <f t="shared" si="407"/>
        <v>638.28803760380197</v>
      </c>
      <c r="AU566" s="94">
        <f t="shared" si="408"/>
        <v>838.03008409353379</v>
      </c>
      <c r="AV566" s="94">
        <f t="shared" si="409"/>
        <v>1085.9342794771676</v>
      </c>
      <c r="AW566" s="81"/>
      <c r="AX566" s="95">
        <v>8430</v>
      </c>
      <c r="AY566" s="99">
        <f>'Max limit'!AX566*Input!PrimaryDrive_ratio*Input!Gear1_ratio*Input!FinalDrive_ratio</f>
        <v>743.97817047817045</v>
      </c>
      <c r="AZ566" s="99">
        <f t="shared" si="423"/>
        <v>12.399636174636175</v>
      </c>
      <c r="BA566" s="99">
        <f>AZ566*Input!$N$23</f>
        <v>29176.319119646567</v>
      </c>
      <c r="BB566" s="97">
        <f t="shared" si="410"/>
        <v>29.176319119646568</v>
      </c>
      <c r="BC566" s="95">
        <v>8430</v>
      </c>
      <c r="BD566" s="99">
        <f>'Max limit'!AX566*Input!PrimaryDrive_ratio*Input!Gear2_ratio*Input!FinalDrive_ratio</f>
        <v>978.74461538461526</v>
      </c>
      <c r="BE566" s="99">
        <f t="shared" si="424"/>
        <v>16.312410256410253</v>
      </c>
      <c r="BF566" s="99">
        <f>BE566*Input!$N$23</f>
        <v>38383.068708512808</v>
      </c>
      <c r="BG566" s="100">
        <f t="shared" si="425"/>
        <v>38.383068708512809</v>
      </c>
      <c r="BH566" s="95">
        <v>8430</v>
      </c>
      <c r="BI566" s="99">
        <f>'Max limit'!AX566*Input!PrimaryDrive_ratio*Input!Gear3_ratio*Input!FinalDrive_ratio</f>
        <v>1223.4307692307689</v>
      </c>
      <c r="BJ566" s="99">
        <f t="shared" si="426"/>
        <v>20.390512820512814</v>
      </c>
      <c r="BK566" s="99">
        <f>BJ566*Input!$N$23</f>
        <v>47978.835885641005</v>
      </c>
      <c r="BL566" s="100">
        <f t="shared" si="427"/>
        <v>47.978835885641004</v>
      </c>
      <c r="BM566" s="95">
        <v>8430</v>
      </c>
      <c r="BN566" s="99">
        <f>'Max limit'!AX566*Input!PrimaryDrive_ratio*Input!Gear4_ratio*Input!FinalDrive_ratio</f>
        <v>1468.1169230769228</v>
      </c>
      <c r="BO566" s="99">
        <f t="shared" si="428"/>
        <v>24.468615384615379</v>
      </c>
      <c r="BP566" s="99">
        <f>BO566*Input!$N$23</f>
        <v>57574.603062769209</v>
      </c>
      <c r="BQ566" s="100">
        <f t="shared" si="429"/>
        <v>57.574603062769206</v>
      </c>
      <c r="BR566" s="95">
        <v>8430</v>
      </c>
      <c r="BS566" s="99">
        <f>'Max limit'!AX566*Input!PrimaryDrive_ratio*Input!Gear5_ratio*Input!FinalDrive_ratio</f>
        <v>1682.2173076923075</v>
      </c>
      <c r="BT566" s="99">
        <f t="shared" si="430"/>
        <v>28.036955128205125</v>
      </c>
      <c r="BU566" s="99">
        <f>BT566*Input!$N$23</f>
        <v>65970.899342756398</v>
      </c>
      <c r="BV566" s="100">
        <f t="shared" si="431"/>
        <v>65.970899342756397</v>
      </c>
      <c r="BW566" s="95">
        <v>8430</v>
      </c>
      <c r="BX566" s="99">
        <f>'Max limit'!AX566*Input!PrimaryDrive_ratio*Input!Gear6_ratio*Input!FinalDrive_ratio</f>
        <v>1914.9351170568557</v>
      </c>
      <c r="BY566" s="99">
        <f t="shared" si="432"/>
        <v>31.91558528428093</v>
      </c>
      <c r="BZ566" s="99">
        <f>BY566*Input!$N$23</f>
        <v>75097.308342742443</v>
      </c>
      <c r="CA566" s="100">
        <f t="shared" si="433"/>
        <v>75.097308342742437</v>
      </c>
      <c r="CC566" s="95">
        <v>8430</v>
      </c>
      <c r="CD566" s="94">
        <f t="shared" si="434"/>
        <v>29</v>
      </c>
      <c r="CE566" s="94">
        <f t="shared" si="435"/>
        <v>38.5</v>
      </c>
      <c r="CF566" s="94">
        <f t="shared" si="436"/>
        <v>48</v>
      </c>
      <c r="CG566" s="94">
        <f t="shared" si="437"/>
        <v>57.5</v>
      </c>
      <c r="CH566" s="94">
        <f t="shared" si="438"/>
        <v>66</v>
      </c>
      <c r="CI566" s="94">
        <f t="shared" si="439"/>
        <v>75</v>
      </c>
      <c r="CK566" s="95">
        <v>8430</v>
      </c>
      <c r="CL566" s="162">
        <f t="shared" si="440"/>
        <v>12.399636174636175</v>
      </c>
      <c r="CM566" s="162">
        <f t="shared" si="441"/>
        <v>16.312410256410253</v>
      </c>
      <c r="CN566" s="162">
        <f t="shared" si="442"/>
        <v>20.390512820512814</v>
      </c>
      <c r="CO566" s="162">
        <f t="shared" si="443"/>
        <v>24.468615384615379</v>
      </c>
      <c r="CP566" s="162">
        <f t="shared" si="444"/>
        <v>28.036955128205125</v>
      </c>
      <c r="CQ566" s="162">
        <f t="shared" si="445"/>
        <v>31.91558528428093</v>
      </c>
    </row>
    <row r="567" spans="1:95" ht="19.5" thickTop="1" thickBot="1">
      <c r="A567" s="70">
        <v>8480</v>
      </c>
      <c r="B567" s="70">
        <v>157.00800000000001</v>
      </c>
      <c r="C567" s="70">
        <v>130.03700000000001</v>
      </c>
      <c r="D567" s="70">
        <v>147.41200000000001</v>
      </c>
      <c r="E567" s="70">
        <v>7.7370000000000001</v>
      </c>
      <c r="G567" s="92">
        <v>2</v>
      </c>
      <c r="H567" s="93">
        <f t="shared" si="446"/>
        <v>23.280892448512585</v>
      </c>
      <c r="O567" s="95">
        <v>8440</v>
      </c>
      <c r="P567" s="94">
        <f t="shared" si="398"/>
        <v>12.68723544767019</v>
      </c>
      <c r="Q567" s="94">
        <f t="shared" si="399"/>
        <v>12.733907548568411</v>
      </c>
      <c r="R567" s="94">
        <f t="shared" si="400"/>
        <v>12.53040111798968</v>
      </c>
      <c r="S567" s="94">
        <f t="shared" si="401"/>
        <v>11.965989170954904</v>
      </c>
      <c r="T567" s="94">
        <f t="shared" si="402"/>
        <v>11.374568014925419</v>
      </c>
      <c r="U567" s="94">
        <f t="shared" si="403"/>
        <v>10.503030796270613</v>
      </c>
      <c r="V567" s="82"/>
      <c r="W567" s="95">
        <v>8440</v>
      </c>
      <c r="X567" s="161">
        <f t="shared" si="411"/>
        <v>8.8068237089378805</v>
      </c>
      <c r="Y567" s="161">
        <f t="shared" si="412"/>
        <v>8.7161361022703563</v>
      </c>
      <c r="Z567" s="161">
        <f t="shared" si="413"/>
        <v>8.4030540867925883</v>
      </c>
      <c r="AA567" s="161">
        <f t="shared" si="414"/>
        <v>7.8007765706642624</v>
      </c>
      <c r="AB567" s="161">
        <f t="shared" si="415"/>
        <v>7.1707886312987501</v>
      </c>
      <c r="AC567" s="161">
        <f t="shared" si="416"/>
        <v>6.2992514126439429</v>
      </c>
      <c r="AD567" s="82"/>
      <c r="AE567" s="82"/>
      <c r="AF567" s="82"/>
      <c r="AG567" s="95">
        <v>8440</v>
      </c>
      <c r="AH567" s="161">
        <f t="shared" si="417"/>
        <v>-11.548703585340011</v>
      </c>
      <c r="AI567" s="161">
        <f t="shared" si="418"/>
        <v>-12.00345352923183</v>
      </c>
      <c r="AJ567" s="161">
        <f t="shared" si="419"/>
        <v>-12.609327829325483</v>
      </c>
      <c r="AK567" s="161">
        <f t="shared" si="420"/>
        <v>-13.349840862773284</v>
      </c>
      <c r="AL567" s="161">
        <f t="shared" si="421"/>
        <v>-14.108235602994682</v>
      </c>
      <c r="AM567" s="161">
        <f t="shared" si="422"/>
        <v>-15.049495799141873</v>
      </c>
      <c r="AN567" s="81"/>
      <c r="AO567" s="81"/>
      <c r="AP567" s="95">
        <v>8440</v>
      </c>
      <c r="AQ567" s="94">
        <f t="shared" si="404"/>
        <v>164.30301965651529</v>
      </c>
      <c r="AR567" s="94">
        <f t="shared" si="405"/>
        <v>284.35700484395545</v>
      </c>
      <c r="AS567" s="94">
        <f t="shared" si="406"/>
        <v>444.3078200686802</v>
      </c>
      <c r="AT567" s="94">
        <f t="shared" si="407"/>
        <v>639.80326089889957</v>
      </c>
      <c r="AU567" s="94">
        <f t="shared" si="408"/>
        <v>840.01947231734835</v>
      </c>
      <c r="AV567" s="94">
        <f t="shared" si="409"/>
        <v>1088.512164100207</v>
      </c>
      <c r="AW567" s="81"/>
      <c r="AX567" s="95">
        <v>8440</v>
      </c>
      <c r="AY567" s="99">
        <f>'Max limit'!AX567*Input!PrimaryDrive_ratio*Input!Gear1_ratio*Input!FinalDrive_ratio</f>
        <v>744.86070686070696</v>
      </c>
      <c r="AZ567" s="99">
        <f t="shared" si="423"/>
        <v>12.414345114345116</v>
      </c>
      <c r="BA567" s="99">
        <f>AZ567*Input!$N$23</f>
        <v>29210.929225363823</v>
      </c>
      <c r="BB567" s="97">
        <f t="shared" si="410"/>
        <v>29.210929225363824</v>
      </c>
      <c r="BC567" s="95">
        <v>8440</v>
      </c>
      <c r="BD567" s="99">
        <f>'Max limit'!AX567*Input!PrimaryDrive_ratio*Input!Gear2_ratio*Input!FinalDrive_ratio</f>
        <v>979.9056410256411</v>
      </c>
      <c r="BE567" s="99">
        <f t="shared" si="424"/>
        <v>16.331760683760685</v>
      </c>
      <c r="BF567" s="99">
        <f>BE567*Input!$N$23</f>
        <v>38428.600225367518</v>
      </c>
      <c r="BG567" s="100">
        <f t="shared" si="425"/>
        <v>38.428600225367518</v>
      </c>
      <c r="BH567" s="95">
        <v>8440</v>
      </c>
      <c r="BI567" s="99">
        <f>'Max limit'!AX567*Input!PrimaryDrive_ratio*Input!Gear3_ratio*Input!FinalDrive_ratio</f>
        <v>1224.8820512820512</v>
      </c>
      <c r="BJ567" s="99">
        <f t="shared" si="426"/>
        <v>20.414700854700854</v>
      </c>
      <c r="BK567" s="99">
        <f>BJ567*Input!$N$23</f>
        <v>48035.750281709392</v>
      </c>
      <c r="BL567" s="100">
        <f t="shared" si="427"/>
        <v>48.03575028170939</v>
      </c>
      <c r="BM567" s="95">
        <v>8440</v>
      </c>
      <c r="BN567" s="99">
        <f>'Max limit'!AX567*Input!PrimaryDrive_ratio*Input!Gear4_ratio*Input!FinalDrive_ratio</f>
        <v>1469.8584615384616</v>
      </c>
      <c r="BO567" s="99">
        <f t="shared" si="428"/>
        <v>24.497641025641027</v>
      </c>
      <c r="BP567" s="99">
        <f>BO567*Input!$N$23</f>
        <v>57642.900338051273</v>
      </c>
      <c r="BQ567" s="100">
        <f t="shared" si="429"/>
        <v>57.64290033805127</v>
      </c>
      <c r="BR567" s="95">
        <v>8440</v>
      </c>
      <c r="BS567" s="99">
        <f>'Max limit'!AX567*Input!PrimaryDrive_ratio*Input!Gear5_ratio*Input!FinalDrive_ratio</f>
        <v>1684.2128205128204</v>
      </c>
      <c r="BT567" s="99">
        <f t="shared" si="430"/>
        <v>28.070213675213672</v>
      </c>
      <c r="BU567" s="99">
        <f>BT567*Input!$N$23</f>
        <v>66049.156637350403</v>
      </c>
      <c r="BV567" s="100">
        <f t="shared" si="431"/>
        <v>66.049156637350407</v>
      </c>
      <c r="BW567" s="95">
        <v>8440</v>
      </c>
      <c r="BX567" s="99">
        <f>'Max limit'!AX567*Input!PrimaryDrive_ratio*Input!Gear6_ratio*Input!FinalDrive_ratio</f>
        <v>1917.2066889632106</v>
      </c>
      <c r="BY567" s="99">
        <f t="shared" si="432"/>
        <v>31.953444816053509</v>
      </c>
      <c r="BZ567" s="99">
        <f>BY567*Input!$N$23</f>
        <v>75186.391745284258</v>
      </c>
      <c r="CA567" s="100">
        <f t="shared" si="433"/>
        <v>75.186391745284254</v>
      </c>
      <c r="CC567" s="95">
        <v>8440</v>
      </c>
      <c r="CD567" s="94">
        <f t="shared" si="434"/>
        <v>29</v>
      </c>
      <c r="CE567" s="94">
        <f t="shared" si="435"/>
        <v>38.5</v>
      </c>
      <c r="CF567" s="94">
        <f t="shared" si="436"/>
        <v>48</v>
      </c>
      <c r="CG567" s="94">
        <f t="shared" si="437"/>
        <v>57.5</v>
      </c>
      <c r="CH567" s="94">
        <f t="shared" si="438"/>
        <v>66</v>
      </c>
      <c r="CI567" s="94">
        <f t="shared" si="439"/>
        <v>75</v>
      </c>
      <c r="CK567" s="95">
        <v>8440</v>
      </c>
      <c r="CL567" s="162">
        <f t="shared" si="440"/>
        <v>12.414345114345116</v>
      </c>
      <c r="CM567" s="162">
        <f t="shared" si="441"/>
        <v>16.331760683760685</v>
      </c>
      <c r="CN567" s="162">
        <f t="shared" si="442"/>
        <v>20.414700854700854</v>
      </c>
      <c r="CO567" s="162">
        <f t="shared" si="443"/>
        <v>24.497641025641027</v>
      </c>
      <c r="CP567" s="162">
        <f t="shared" si="444"/>
        <v>28.070213675213672</v>
      </c>
      <c r="CQ567" s="162">
        <f t="shared" si="445"/>
        <v>31.953444816053509</v>
      </c>
    </row>
    <row r="568" spans="1:95" ht="19.5" thickTop="1" thickBot="1">
      <c r="A568" s="70">
        <v>8490</v>
      </c>
      <c r="B568" s="70">
        <v>157.22200000000001</v>
      </c>
      <c r="C568" s="70">
        <v>130.06100000000001</v>
      </c>
      <c r="D568" s="70">
        <v>147.6</v>
      </c>
      <c r="E568" s="70">
        <v>7.76</v>
      </c>
      <c r="G568" s="92">
        <v>2</v>
      </c>
      <c r="H568" s="93">
        <f t="shared" si="446"/>
        <v>23.326086956521738</v>
      </c>
      <c r="O568" s="95">
        <v>8450</v>
      </c>
      <c r="P568" s="94">
        <f t="shared" si="398"/>
        <v>12.685974199605262</v>
      </c>
      <c r="Q568" s="94">
        <f t="shared" si="399"/>
        <v>12.731647455532519</v>
      </c>
      <c r="R568" s="94">
        <f t="shared" si="400"/>
        <v>12.526773411838318</v>
      </c>
      <c r="S568" s="94">
        <f t="shared" si="401"/>
        <v>11.960717348437697</v>
      </c>
      <c r="T568" s="94">
        <f t="shared" si="402"/>
        <v>11.367582371280365</v>
      </c>
      <c r="U568" s="94">
        <f t="shared" si="403"/>
        <v>10.493978675061166</v>
      </c>
      <c r="V568" s="82"/>
      <c r="W568" s="95">
        <v>8450</v>
      </c>
      <c r="X568" s="161">
        <f t="shared" si="411"/>
        <v>8.8055624608729506</v>
      </c>
      <c r="Y568" s="161">
        <f t="shared" si="412"/>
        <v>8.7138760092344647</v>
      </c>
      <c r="Z568" s="161">
        <f t="shared" si="413"/>
        <v>8.399426380641227</v>
      </c>
      <c r="AA568" s="161">
        <f t="shared" si="414"/>
        <v>7.7955047481470547</v>
      </c>
      <c r="AB568" s="161">
        <f t="shared" si="415"/>
        <v>7.1638029876536953</v>
      </c>
      <c r="AC568" s="161">
        <f t="shared" si="416"/>
        <v>6.2901992914344964</v>
      </c>
      <c r="AD568" s="82"/>
      <c r="AE568" s="82"/>
      <c r="AF568" s="82"/>
      <c r="AG568" s="95">
        <v>8450</v>
      </c>
      <c r="AH568" s="161">
        <f t="shared" si="417"/>
        <v>-11.550179245575977</v>
      </c>
      <c r="AI568" s="161">
        <f t="shared" si="418"/>
        <v>-12.006007434362386</v>
      </c>
      <c r="AJ568" s="161">
        <f t="shared" si="419"/>
        <v>-12.61331830609198</v>
      </c>
      <c r="AK568" s="161">
        <f t="shared" si="420"/>
        <v>-13.35558714931704</v>
      </c>
      <c r="AL568" s="161">
        <f t="shared" si="421"/>
        <v>-14.115780098131339</v>
      </c>
      <c r="AM568" s="161">
        <f t="shared" si="422"/>
        <v>-15.059272090048076</v>
      </c>
      <c r="AN568" s="81"/>
      <c r="AO568" s="81"/>
      <c r="AP568" s="95">
        <v>8450</v>
      </c>
      <c r="AQ568" s="94">
        <f t="shared" si="404"/>
        <v>164.69259395881065</v>
      </c>
      <c r="AR568" s="94">
        <f t="shared" si="405"/>
        <v>285.03123579842264</v>
      </c>
      <c r="AS568" s="94">
        <f t="shared" si="406"/>
        <v>445.36130593503538</v>
      </c>
      <c r="AT568" s="94">
        <f t="shared" si="407"/>
        <v>641.32028054645116</v>
      </c>
      <c r="AU568" s="94">
        <f t="shared" si="408"/>
        <v>842.01121903342607</v>
      </c>
      <c r="AV568" s="94">
        <f t="shared" si="409"/>
        <v>1091.0931048994441</v>
      </c>
      <c r="AW568" s="81"/>
      <c r="AX568" s="95">
        <v>8450</v>
      </c>
      <c r="AY568" s="99">
        <f>'Max limit'!AX568*Input!PrimaryDrive_ratio*Input!Gear1_ratio*Input!FinalDrive_ratio</f>
        <v>745.74324324324334</v>
      </c>
      <c r="AZ568" s="99">
        <f t="shared" si="423"/>
        <v>12.429054054054056</v>
      </c>
      <c r="BA568" s="99">
        <f>AZ568*Input!$N$23</f>
        <v>29245.53933108108</v>
      </c>
      <c r="BB568" s="97">
        <f t="shared" si="410"/>
        <v>29.24553933108108</v>
      </c>
      <c r="BC568" s="95">
        <v>8450</v>
      </c>
      <c r="BD568" s="99">
        <f>'Max limit'!AX568*Input!PrimaryDrive_ratio*Input!Gear2_ratio*Input!FinalDrive_ratio</f>
        <v>981.06666666666661</v>
      </c>
      <c r="BE568" s="99">
        <f t="shared" si="424"/>
        <v>16.351111111111109</v>
      </c>
      <c r="BF568" s="99">
        <f>BE568*Input!$N$23</f>
        <v>38474.131742222213</v>
      </c>
      <c r="BG568" s="100">
        <f t="shared" si="425"/>
        <v>38.474131742222212</v>
      </c>
      <c r="BH568" s="95">
        <v>8450</v>
      </c>
      <c r="BI568" s="99">
        <f>'Max limit'!AX568*Input!PrimaryDrive_ratio*Input!Gear3_ratio*Input!FinalDrive_ratio</f>
        <v>1226.3333333333333</v>
      </c>
      <c r="BJ568" s="99">
        <f t="shared" si="426"/>
        <v>20.438888888888886</v>
      </c>
      <c r="BK568" s="99">
        <f>BJ568*Input!$N$23</f>
        <v>48092.664677777764</v>
      </c>
      <c r="BL568" s="100">
        <f t="shared" si="427"/>
        <v>48.092664677777762</v>
      </c>
      <c r="BM568" s="95">
        <v>8450</v>
      </c>
      <c r="BN568" s="99">
        <f>'Max limit'!AX568*Input!PrimaryDrive_ratio*Input!Gear4_ratio*Input!FinalDrive_ratio</f>
        <v>1471.6000000000001</v>
      </c>
      <c r="BO568" s="99">
        <f t="shared" si="428"/>
        <v>24.526666666666667</v>
      </c>
      <c r="BP568" s="99">
        <f>BO568*Input!$N$23</f>
        <v>57711.197613333323</v>
      </c>
      <c r="BQ568" s="100">
        <f t="shared" si="429"/>
        <v>57.711197613333326</v>
      </c>
      <c r="BR568" s="95">
        <v>8450</v>
      </c>
      <c r="BS568" s="99">
        <f>'Max limit'!AX568*Input!PrimaryDrive_ratio*Input!Gear5_ratio*Input!FinalDrive_ratio</f>
        <v>1686.2083333333333</v>
      </c>
      <c r="BT568" s="99">
        <f t="shared" si="430"/>
        <v>28.103472222222219</v>
      </c>
      <c r="BU568" s="99">
        <f>BT568*Input!$N$23</f>
        <v>66127.413931944422</v>
      </c>
      <c r="BV568" s="100">
        <f t="shared" si="431"/>
        <v>66.127413931944417</v>
      </c>
      <c r="BW568" s="95">
        <v>8450</v>
      </c>
      <c r="BX568" s="99">
        <f>'Max limit'!AX568*Input!PrimaryDrive_ratio*Input!Gear6_ratio*Input!FinalDrive_ratio</f>
        <v>1919.4782608695652</v>
      </c>
      <c r="BY568" s="99">
        <f t="shared" si="432"/>
        <v>31.991304347826087</v>
      </c>
      <c r="BZ568" s="99">
        <f>BY568*Input!$N$23</f>
        <v>75275.475147826073</v>
      </c>
      <c r="CA568" s="100">
        <f t="shared" si="433"/>
        <v>75.275475147826072</v>
      </c>
      <c r="CC568" s="95">
        <v>8450</v>
      </c>
      <c r="CD568" s="94">
        <f t="shared" si="434"/>
        <v>29</v>
      </c>
      <c r="CE568" s="94">
        <f t="shared" si="435"/>
        <v>38.5</v>
      </c>
      <c r="CF568" s="94">
        <f t="shared" si="436"/>
        <v>48</v>
      </c>
      <c r="CG568" s="94">
        <f t="shared" si="437"/>
        <v>57.5</v>
      </c>
      <c r="CH568" s="94">
        <f t="shared" si="438"/>
        <v>66</v>
      </c>
      <c r="CI568" s="94">
        <f t="shared" si="439"/>
        <v>75.5</v>
      </c>
      <c r="CK568" s="95">
        <v>8450</v>
      </c>
      <c r="CL568" s="162">
        <f t="shared" si="440"/>
        <v>12.429054054054056</v>
      </c>
      <c r="CM568" s="162">
        <f t="shared" si="441"/>
        <v>16.351111111111109</v>
      </c>
      <c r="CN568" s="162">
        <f t="shared" si="442"/>
        <v>20.438888888888886</v>
      </c>
      <c r="CO568" s="162">
        <f t="shared" si="443"/>
        <v>24.526666666666667</v>
      </c>
      <c r="CP568" s="162">
        <f t="shared" si="444"/>
        <v>28.103472222222219</v>
      </c>
      <c r="CQ568" s="162">
        <f t="shared" si="445"/>
        <v>31.991304347826087</v>
      </c>
    </row>
    <row r="569" spans="1:95" ht="19.5" thickTop="1" thickBot="1">
      <c r="A569" s="70">
        <v>8500</v>
      </c>
      <c r="B569" s="70">
        <v>157.41999999999999</v>
      </c>
      <c r="C569" s="70">
        <v>130.071</v>
      </c>
      <c r="D569" s="70">
        <v>147.78100000000001</v>
      </c>
      <c r="E569" s="70">
        <v>7.7750000000000004</v>
      </c>
      <c r="G569" s="92">
        <v>2</v>
      </c>
      <c r="H569" s="93">
        <f t="shared" si="446"/>
        <v>23.371281464530892</v>
      </c>
      <c r="O569" s="95">
        <v>8460</v>
      </c>
      <c r="P569" s="94">
        <f t="shared" si="398"/>
        <v>12.684711458055354</v>
      </c>
      <c r="Q569" s="94">
        <f t="shared" si="399"/>
        <v>12.729384686246732</v>
      </c>
      <c r="R569" s="94">
        <f t="shared" si="400"/>
        <v>12.523141410001758</v>
      </c>
      <c r="S569" s="94">
        <f t="shared" si="401"/>
        <v>11.955439283383464</v>
      </c>
      <c r="T569" s="94">
        <f t="shared" si="402"/>
        <v>11.360588455706779</v>
      </c>
      <c r="U569" s="94">
        <f t="shared" si="403"/>
        <v>10.484915834939693</v>
      </c>
      <c r="V569" s="82"/>
      <c r="W569" s="95">
        <v>8460</v>
      </c>
      <c r="X569" s="161">
        <f t="shared" si="411"/>
        <v>8.8042997193230441</v>
      </c>
      <c r="Y569" s="161">
        <f t="shared" si="412"/>
        <v>8.7116132399486776</v>
      </c>
      <c r="Z569" s="161">
        <f t="shared" si="413"/>
        <v>8.3957943788046645</v>
      </c>
      <c r="AA569" s="161">
        <f t="shared" si="414"/>
        <v>7.7902266830928237</v>
      </c>
      <c r="AB569" s="161">
        <f t="shared" si="415"/>
        <v>7.1568090720801081</v>
      </c>
      <c r="AC569" s="161">
        <f t="shared" si="416"/>
        <v>6.2811364513130234</v>
      </c>
      <c r="AD569" s="82"/>
      <c r="AE569" s="82"/>
      <c r="AF569" s="82"/>
      <c r="AG569" s="95">
        <v>8460</v>
      </c>
      <c r="AH569" s="161">
        <f t="shared" si="417"/>
        <v>-11.551656653189371</v>
      </c>
      <c r="AI569" s="161">
        <f t="shared" si="418"/>
        <v>-12.008564363655326</v>
      </c>
      <c r="AJ569" s="161">
        <f t="shared" si="419"/>
        <v>-12.617313508112197</v>
      </c>
      <c r="AK569" s="161">
        <f t="shared" si="420"/>
        <v>-13.361340240226152</v>
      </c>
      <c r="AL569" s="161">
        <f t="shared" si="421"/>
        <v>-14.123333526950814</v>
      </c>
      <c r="AM569" s="161">
        <f t="shared" si="422"/>
        <v>-15.069059957379267</v>
      </c>
      <c r="AN569" s="81"/>
      <c r="AO569" s="81"/>
      <c r="AP569" s="95">
        <v>8460</v>
      </c>
      <c r="AQ569" s="94">
        <f t="shared" si="404"/>
        <v>165.08262956874628</v>
      </c>
      <c r="AR569" s="94">
        <f t="shared" si="405"/>
        <v>285.70626513175853</v>
      </c>
      <c r="AS569" s="94">
        <f t="shared" si="406"/>
        <v>446.41603926837269</v>
      </c>
      <c r="AT569" s="94">
        <f t="shared" si="407"/>
        <v>642.83909654645686</v>
      </c>
      <c r="AU569" s="94">
        <f t="shared" si="408"/>
        <v>844.00532424176731</v>
      </c>
      <c r="AV569" s="94">
        <f t="shared" si="409"/>
        <v>1093.6771018748786</v>
      </c>
      <c r="AW569" s="81"/>
      <c r="AX569" s="95">
        <v>8460</v>
      </c>
      <c r="AY569" s="99">
        <f>'Max limit'!AX569*Input!PrimaryDrive_ratio*Input!Gear1_ratio*Input!FinalDrive_ratio</f>
        <v>746.62577962577961</v>
      </c>
      <c r="AZ569" s="99">
        <f t="shared" si="423"/>
        <v>12.443762993762993</v>
      </c>
      <c r="BA569" s="99">
        <f>AZ569*Input!$N$23</f>
        <v>29280.149436798329</v>
      </c>
      <c r="BB569" s="97">
        <f t="shared" si="410"/>
        <v>29.280149436798329</v>
      </c>
      <c r="BC569" s="95">
        <v>8460</v>
      </c>
      <c r="BD569" s="99">
        <f>'Max limit'!AX569*Input!PrimaryDrive_ratio*Input!Gear2_ratio*Input!FinalDrive_ratio</f>
        <v>982.22769230769234</v>
      </c>
      <c r="BE569" s="99">
        <f t="shared" si="424"/>
        <v>16.370461538461537</v>
      </c>
      <c r="BF569" s="99">
        <f>BE569*Input!$N$23</f>
        <v>38519.663259076915</v>
      </c>
      <c r="BG569" s="100">
        <f t="shared" si="425"/>
        <v>38.519663259076914</v>
      </c>
      <c r="BH569" s="95">
        <v>8460</v>
      </c>
      <c r="BI569" s="99">
        <f>'Max limit'!AX569*Input!PrimaryDrive_ratio*Input!Gear3_ratio*Input!FinalDrive_ratio</f>
        <v>1227.7846153846153</v>
      </c>
      <c r="BJ569" s="99">
        <f t="shared" si="426"/>
        <v>20.463076923076922</v>
      </c>
      <c r="BK569" s="99">
        <f>BJ569*Input!$N$23</f>
        <v>48149.579073846144</v>
      </c>
      <c r="BL569" s="100">
        <f t="shared" si="427"/>
        <v>48.149579073846141</v>
      </c>
      <c r="BM569" s="95">
        <v>8460</v>
      </c>
      <c r="BN569" s="99">
        <f>'Max limit'!AX569*Input!PrimaryDrive_ratio*Input!Gear4_ratio*Input!FinalDrive_ratio</f>
        <v>1473.3415384615387</v>
      </c>
      <c r="BO569" s="99">
        <f t="shared" si="428"/>
        <v>24.555692307692311</v>
      </c>
      <c r="BP569" s="99">
        <f>BO569*Input!$N$23</f>
        <v>57779.49488861538</v>
      </c>
      <c r="BQ569" s="100">
        <f t="shared" si="429"/>
        <v>57.779494888615382</v>
      </c>
      <c r="BR569" s="95">
        <v>8460</v>
      </c>
      <c r="BS569" s="99">
        <f>'Max limit'!AX569*Input!PrimaryDrive_ratio*Input!Gear5_ratio*Input!FinalDrive_ratio</f>
        <v>1688.2038461538461</v>
      </c>
      <c r="BT569" s="99">
        <f t="shared" si="430"/>
        <v>28.13673076923077</v>
      </c>
      <c r="BU569" s="99">
        <f>BT569*Input!$N$23</f>
        <v>66205.671226538456</v>
      </c>
      <c r="BV569" s="100">
        <f t="shared" si="431"/>
        <v>66.205671226538456</v>
      </c>
      <c r="BW569" s="95">
        <v>8460</v>
      </c>
      <c r="BX569" s="99">
        <f>'Max limit'!AX569*Input!PrimaryDrive_ratio*Input!Gear6_ratio*Input!FinalDrive_ratio</f>
        <v>1921.7498327759195</v>
      </c>
      <c r="BY569" s="99">
        <f t="shared" si="432"/>
        <v>32.029163879598656</v>
      </c>
      <c r="BZ569" s="99">
        <f>BY569*Input!$N$23</f>
        <v>75364.558550367859</v>
      </c>
      <c r="CA569" s="100">
        <f t="shared" si="433"/>
        <v>75.36455855036786</v>
      </c>
      <c r="CC569" s="95">
        <v>8460</v>
      </c>
      <c r="CD569" s="94">
        <f t="shared" si="434"/>
        <v>29.5</v>
      </c>
      <c r="CE569" s="94">
        <f t="shared" si="435"/>
        <v>38.5</v>
      </c>
      <c r="CF569" s="94">
        <f t="shared" si="436"/>
        <v>48</v>
      </c>
      <c r="CG569" s="94">
        <f t="shared" si="437"/>
        <v>58</v>
      </c>
      <c r="CH569" s="94">
        <f t="shared" si="438"/>
        <v>66</v>
      </c>
      <c r="CI569" s="94">
        <f t="shared" si="439"/>
        <v>75.5</v>
      </c>
      <c r="CK569" s="95">
        <v>8460</v>
      </c>
      <c r="CL569" s="162">
        <f t="shared" si="440"/>
        <v>12.443762993762993</v>
      </c>
      <c r="CM569" s="162">
        <f t="shared" si="441"/>
        <v>16.370461538461537</v>
      </c>
      <c r="CN569" s="162">
        <f t="shared" si="442"/>
        <v>20.463076923076922</v>
      </c>
      <c r="CO569" s="162">
        <f t="shared" si="443"/>
        <v>24.555692307692311</v>
      </c>
      <c r="CP569" s="162">
        <f t="shared" si="444"/>
        <v>28.13673076923077</v>
      </c>
      <c r="CQ569" s="162">
        <f t="shared" si="445"/>
        <v>32.029163879598656</v>
      </c>
    </row>
    <row r="570" spans="1:95" ht="19.5" thickTop="1" thickBot="1">
      <c r="A570" s="70">
        <v>8510</v>
      </c>
      <c r="B570" s="70">
        <v>157.61500000000001</v>
      </c>
      <c r="C570" s="70">
        <v>130.07900000000001</v>
      </c>
      <c r="D570" s="70">
        <v>147.96199999999999</v>
      </c>
      <c r="E570" s="70">
        <v>7.7869999999999999</v>
      </c>
      <c r="G570" s="92">
        <v>2</v>
      </c>
      <c r="H570" s="93">
        <f t="shared" si="446"/>
        <v>23.416475972540045</v>
      </c>
      <c r="O570" s="95">
        <v>8470</v>
      </c>
      <c r="P570" s="94">
        <f t="shared" si="398"/>
        <v>12.683447223020465</v>
      </c>
      <c r="Q570" s="94">
        <f t="shared" si="399"/>
        <v>12.727119240711051</v>
      </c>
      <c r="R570" s="94">
        <f t="shared" si="400"/>
        <v>12.519505112479997</v>
      </c>
      <c r="S570" s="94">
        <f t="shared" si="401"/>
        <v>11.950154975792211</v>
      </c>
      <c r="T570" s="94">
        <f t="shared" si="402"/>
        <v>11.35358626820466</v>
      </c>
      <c r="U570" s="94">
        <f t="shared" si="403"/>
        <v>10.475842275906185</v>
      </c>
      <c r="V570" s="82"/>
      <c r="W570" s="95">
        <v>8470</v>
      </c>
      <c r="X570" s="161">
        <f t="shared" si="411"/>
        <v>8.8030354842881557</v>
      </c>
      <c r="Y570" s="161">
        <f t="shared" si="412"/>
        <v>8.7093477944129969</v>
      </c>
      <c r="Z570" s="161">
        <f t="shared" si="413"/>
        <v>8.392158081282906</v>
      </c>
      <c r="AA570" s="161">
        <f t="shared" si="414"/>
        <v>7.7849423755015668</v>
      </c>
      <c r="AB570" s="161">
        <f t="shared" si="415"/>
        <v>7.1498068845779912</v>
      </c>
      <c r="AC570" s="161">
        <f t="shared" si="416"/>
        <v>6.2720628922795143</v>
      </c>
      <c r="AD570" s="82"/>
      <c r="AE570" s="82"/>
      <c r="AF570" s="82"/>
      <c r="AG570" s="95">
        <v>8470</v>
      </c>
      <c r="AH570" s="161">
        <f t="shared" si="417"/>
        <v>-11.553135808180189</v>
      </c>
      <c r="AI570" s="161">
        <f t="shared" si="418"/>
        <v>-12.011124317110646</v>
      </c>
      <c r="AJ570" s="161">
        <f t="shared" si="419"/>
        <v>-12.621313435386135</v>
      </c>
      <c r="AK570" s="161">
        <f t="shared" si="420"/>
        <v>-13.367100135500621</v>
      </c>
      <c r="AL570" s="161">
        <f t="shared" si="421"/>
        <v>-14.1308958894531</v>
      </c>
      <c r="AM570" s="161">
        <f t="shared" si="422"/>
        <v>-15.078859401135455</v>
      </c>
      <c r="AN570" s="81"/>
      <c r="AO570" s="81"/>
      <c r="AP570" s="95">
        <v>8470</v>
      </c>
      <c r="AQ570" s="94">
        <f t="shared" si="404"/>
        <v>165.47312648632243</v>
      </c>
      <c r="AR570" s="94">
        <f t="shared" si="405"/>
        <v>286.38209284396294</v>
      </c>
      <c r="AS570" s="94">
        <f t="shared" si="406"/>
        <v>447.47202006869202</v>
      </c>
      <c r="AT570" s="94">
        <f t="shared" si="407"/>
        <v>644.35970889891655</v>
      </c>
      <c r="AU570" s="94">
        <f t="shared" si="408"/>
        <v>846.00178794237104</v>
      </c>
      <c r="AV570" s="94">
        <f t="shared" si="409"/>
        <v>1096.2641550265125</v>
      </c>
      <c r="AW570" s="81"/>
      <c r="AX570" s="95">
        <v>8470</v>
      </c>
      <c r="AY570" s="99">
        <f>'Max limit'!AX570*Input!PrimaryDrive_ratio*Input!Gear1_ratio*Input!FinalDrive_ratio</f>
        <v>747.508316008316</v>
      </c>
      <c r="AZ570" s="99">
        <f t="shared" si="423"/>
        <v>12.458471933471934</v>
      </c>
      <c r="BA570" s="99">
        <f>AZ570*Input!$N$23</f>
        <v>29314.759542515589</v>
      </c>
      <c r="BB570" s="97">
        <f t="shared" si="410"/>
        <v>29.314759542515588</v>
      </c>
      <c r="BC570" s="95">
        <v>8470</v>
      </c>
      <c r="BD570" s="99">
        <f>'Max limit'!AX570*Input!PrimaryDrive_ratio*Input!Gear2_ratio*Input!FinalDrive_ratio</f>
        <v>983.38871794871784</v>
      </c>
      <c r="BE570" s="99">
        <f t="shared" si="424"/>
        <v>16.389811965811965</v>
      </c>
      <c r="BF570" s="99">
        <f>BE570*Input!$N$23</f>
        <v>38565.194775931617</v>
      </c>
      <c r="BG570" s="100">
        <f t="shared" si="425"/>
        <v>38.565194775931616</v>
      </c>
      <c r="BH570" s="95">
        <v>8470</v>
      </c>
      <c r="BI570" s="99">
        <f>'Max limit'!AX570*Input!PrimaryDrive_ratio*Input!Gear3_ratio*Input!FinalDrive_ratio</f>
        <v>1229.2358974358974</v>
      </c>
      <c r="BJ570" s="99">
        <f t="shared" si="426"/>
        <v>20.487264957264959</v>
      </c>
      <c r="BK570" s="99">
        <f>BJ570*Input!$N$23</f>
        <v>48206.493469914523</v>
      </c>
      <c r="BL570" s="100">
        <f t="shared" si="427"/>
        <v>48.20649346991452</v>
      </c>
      <c r="BM570" s="95">
        <v>8470</v>
      </c>
      <c r="BN570" s="99">
        <f>'Max limit'!AX570*Input!PrimaryDrive_ratio*Input!Gear4_ratio*Input!FinalDrive_ratio</f>
        <v>1475.083076923077</v>
      </c>
      <c r="BO570" s="99">
        <f t="shared" si="428"/>
        <v>24.584717948717948</v>
      </c>
      <c r="BP570" s="99">
        <f>BO570*Input!$N$23</f>
        <v>57847.792163897422</v>
      </c>
      <c r="BQ570" s="100">
        <f t="shared" si="429"/>
        <v>57.847792163897424</v>
      </c>
      <c r="BR570" s="95">
        <v>8470</v>
      </c>
      <c r="BS570" s="99">
        <f>'Max limit'!AX570*Input!PrimaryDrive_ratio*Input!Gear5_ratio*Input!FinalDrive_ratio</f>
        <v>1690.1993589743588</v>
      </c>
      <c r="BT570" s="99">
        <f t="shared" si="430"/>
        <v>28.169989316239313</v>
      </c>
      <c r="BU570" s="99">
        <f>BT570*Input!$N$23</f>
        <v>66283.92852113246</v>
      </c>
      <c r="BV570" s="100">
        <f t="shared" si="431"/>
        <v>66.283928521132466</v>
      </c>
      <c r="BW570" s="95">
        <v>8470</v>
      </c>
      <c r="BX570" s="99">
        <f>'Max limit'!AX570*Input!PrimaryDrive_ratio*Input!Gear6_ratio*Input!FinalDrive_ratio</f>
        <v>1924.0214046822741</v>
      </c>
      <c r="BY570" s="99">
        <f t="shared" si="432"/>
        <v>32.067023411371238</v>
      </c>
      <c r="BZ570" s="99">
        <f>BY570*Input!$N$23</f>
        <v>75453.641952909689</v>
      </c>
      <c r="CA570" s="100">
        <f t="shared" si="433"/>
        <v>75.453641952909692</v>
      </c>
      <c r="CC570" s="95">
        <v>8470</v>
      </c>
      <c r="CD570" s="94">
        <f t="shared" si="434"/>
        <v>29.5</v>
      </c>
      <c r="CE570" s="94">
        <f t="shared" si="435"/>
        <v>38.5</v>
      </c>
      <c r="CF570" s="94">
        <f t="shared" si="436"/>
        <v>48</v>
      </c>
      <c r="CG570" s="94">
        <f t="shared" si="437"/>
        <v>58</v>
      </c>
      <c r="CH570" s="94">
        <f t="shared" si="438"/>
        <v>66.5</v>
      </c>
      <c r="CI570" s="94">
        <f t="shared" si="439"/>
        <v>75.5</v>
      </c>
      <c r="CK570" s="95">
        <v>8470</v>
      </c>
      <c r="CL570" s="162">
        <f t="shared" si="440"/>
        <v>12.458471933471934</v>
      </c>
      <c r="CM570" s="162">
        <f t="shared" si="441"/>
        <v>16.389811965811965</v>
      </c>
      <c r="CN570" s="162">
        <f t="shared" si="442"/>
        <v>20.487264957264959</v>
      </c>
      <c r="CO570" s="162">
        <f t="shared" si="443"/>
        <v>24.584717948717948</v>
      </c>
      <c r="CP570" s="162">
        <f t="shared" si="444"/>
        <v>28.169989316239313</v>
      </c>
      <c r="CQ570" s="162">
        <f t="shared" si="445"/>
        <v>32.067023411371238</v>
      </c>
    </row>
    <row r="571" spans="1:95" ht="19.5" thickTop="1" thickBot="1">
      <c r="A571" s="70">
        <v>8520</v>
      </c>
      <c r="B571" s="70">
        <v>157.81</v>
      </c>
      <c r="C571" s="70">
        <v>130.08699999999999</v>
      </c>
      <c r="D571" s="70">
        <v>148.13499999999999</v>
      </c>
      <c r="E571" s="70">
        <v>7.8070000000000004</v>
      </c>
      <c r="G571" s="92">
        <v>2</v>
      </c>
      <c r="H571" s="93">
        <f t="shared" si="446"/>
        <v>23.461670480549198</v>
      </c>
      <c r="O571" s="95">
        <v>8480</v>
      </c>
      <c r="P571" s="94">
        <f t="shared" si="398"/>
        <v>12.682181494500599</v>
      </c>
      <c r="Q571" s="94">
        <f t="shared" si="399"/>
        <v>12.724851118925475</v>
      </c>
      <c r="R571" s="94">
        <f t="shared" si="400"/>
        <v>12.515864519273036</v>
      </c>
      <c r="S571" s="94">
        <f t="shared" si="401"/>
        <v>11.94486442566393</v>
      </c>
      <c r="T571" s="94">
        <f t="shared" si="402"/>
        <v>11.346575808774013</v>
      </c>
      <c r="U571" s="94">
        <f t="shared" si="403"/>
        <v>10.466757997960652</v>
      </c>
      <c r="V571" s="82"/>
      <c r="W571" s="95">
        <v>8480</v>
      </c>
      <c r="X571" s="161">
        <f t="shared" si="411"/>
        <v>8.801769755768289</v>
      </c>
      <c r="Y571" s="161">
        <f t="shared" si="412"/>
        <v>8.7070796726274207</v>
      </c>
      <c r="Z571" s="161">
        <f t="shared" si="413"/>
        <v>8.3885174880759443</v>
      </c>
      <c r="AA571" s="161">
        <f t="shared" si="414"/>
        <v>7.7796518253732865</v>
      </c>
      <c r="AB571" s="161">
        <f t="shared" si="415"/>
        <v>7.1427964251473437</v>
      </c>
      <c r="AC571" s="161">
        <f t="shared" si="416"/>
        <v>6.2629786143339832</v>
      </c>
      <c r="AD571" s="82"/>
      <c r="AE571" s="82"/>
      <c r="AF571" s="82"/>
      <c r="AG571" s="95">
        <v>8480</v>
      </c>
      <c r="AH571" s="161">
        <f t="shared" si="417"/>
        <v>-11.554616710548434</v>
      </c>
      <c r="AI571" s="161">
        <f t="shared" si="418"/>
        <v>-12.013687294728346</v>
      </c>
      <c r="AJ571" s="161">
        <f t="shared" si="419"/>
        <v>-12.625318087913792</v>
      </c>
      <c r="AK571" s="161">
        <f t="shared" si="420"/>
        <v>-13.372866835140448</v>
      </c>
      <c r="AL571" s="161">
        <f t="shared" si="421"/>
        <v>-14.1384671856382</v>
      </c>
      <c r="AM571" s="161">
        <f t="shared" si="422"/>
        <v>-15.08867042131663</v>
      </c>
      <c r="AN571" s="81"/>
      <c r="AO571" s="81"/>
      <c r="AP571" s="95">
        <v>8480</v>
      </c>
      <c r="AQ571" s="94">
        <f t="shared" si="404"/>
        <v>165.86408471153885</v>
      </c>
      <c r="AR571" s="94">
        <f t="shared" si="405"/>
        <v>287.05871893503581</v>
      </c>
      <c r="AS571" s="94">
        <f t="shared" si="406"/>
        <v>448.52924833599343</v>
      </c>
      <c r="AT571" s="94">
        <f t="shared" si="407"/>
        <v>645.88211760383058</v>
      </c>
      <c r="AU571" s="94">
        <f t="shared" si="408"/>
        <v>848.00061013523748</v>
      </c>
      <c r="AV571" s="94">
        <f t="shared" si="409"/>
        <v>1098.8542643543428</v>
      </c>
      <c r="AW571" s="81"/>
      <c r="AX571" s="95">
        <v>8480</v>
      </c>
      <c r="AY571" s="99">
        <f>'Max limit'!AX571*Input!PrimaryDrive_ratio*Input!Gear1_ratio*Input!FinalDrive_ratio</f>
        <v>748.39085239085239</v>
      </c>
      <c r="AZ571" s="99">
        <f t="shared" si="423"/>
        <v>12.473180873180873</v>
      </c>
      <c r="BA571" s="99">
        <f>AZ571*Input!$N$23</f>
        <v>29349.369648232841</v>
      </c>
      <c r="BB571" s="97">
        <f t="shared" si="410"/>
        <v>29.349369648232841</v>
      </c>
      <c r="BC571" s="95">
        <v>8480</v>
      </c>
      <c r="BD571" s="99">
        <f>'Max limit'!AX571*Input!PrimaryDrive_ratio*Input!Gear2_ratio*Input!FinalDrive_ratio</f>
        <v>984.54974358974357</v>
      </c>
      <c r="BE571" s="99">
        <f t="shared" si="424"/>
        <v>16.409162393162394</v>
      </c>
      <c r="BF571" s="99">
        <f>BE571*Input!$N$23</f>
        <v>38610.726292786319</v>
      </c>
      <c r="BG571" s="100">
        <f t="shared" si="425"/>
        <v>38.610726292786318</v>
      </c>
      <c r="BH571" s="95">
        <v>8480</v>
      </c>
      <c r="BI571" s="99">
        <f>'Max limit'!AX571*Input!PrimaryDrive_ratio*Input!Gear3_ratio*Input!FinalDrive_ratio</f>
        <v>1230.6871794871793</v>
      </c>
      <c r="BJ571" s="99">
        <f t="shared" si="426"/>
        <v>20.511452991452988</v>
      </c>
      <c r="BK571" s="99">
        <f>BJ571*Input!$N$23</f>
        <v>48263.407865982888</v>
      </c>
      <c r="BL571" s="100">
        <f t="shared" si="427"/>
        <v>48.263407865982892</v>
      </c>
      <c r="BM571" s="95">
        <v>8480</v>
      </c>
      <c r="BN571" s="99">
        <f>'Max limit'!AX571*Input!PrimaryDrive_ratio*Input!Gear4_ratio*Input!FinalDrive_ratio</f>
        <v>1476.8246153846153</v>
      </c>
      <c r="BO571" s="99">
        <f t="shared" si="428"/>
        <v>24.613743589743589</v>
      </c>
      <c r="BP571" s="99">
        <f>BO571*Input!$N$23</f>
        <v>57916.089439179472</v>
      </c>
      <c r="BQ571" s="100">
        <f t="shared" si="429"/>
        <v>57.916089439179473</v>
      </c>
      <c r="BR571" s="95">
        <v>8480</v>
      </c>
      <c r="BS571" s="99">
        <f>'Max limit'!AX571*Input!PrimaryDrive_ratio*Input!Gear5_ratio*Input!FinalDrive_ratio</f>
        <v>1692.1948717948717</v>
      </c>
      <c r="BT571" s="99">
        <f t="shared" si="430"/>
        <v>28.20324786324786</v>
      </c>
      <c r="BU571" s="99">
        <f>BT571*Input!$N$23</f>
        <v>66362.18581572648</v>
      </c>
      <c r="BV571" s="100">
        <f t="shared" si="431"/>
        <v>66.362185815726477</v>
      </c>
      <c r="BW571" s="95">
        <v>8480</v>
      </c>
      <c r="BX571" s="99">
        <f>'Max limit'!AX571*Input!PrimaryDrive_ratio*Input!Gear6_ratio*Input!FinalDrive_ratio</f>
        <v>1926.2929765886286</v>
      </c>
      <c r="BY571" s="99">
        <f t="shared" si="432"/>
        <v>32.104882943143807</v>
      </c>
      <c r="BZ571" s="99">
        <f>BY571*Input!$N$23</f>
        <v>75542.725355451475</v>
      </c>
      <c r="CA571" s="100">
        <f t="shared" si="433"/>
        <v>75.542725355451481</v>
      </c>
      <c r="CC571" s="95">
        <v>8480</v>
      </c>
      <c r="CD571" s="94">
        <f t="shared" si="434"/>
        <v>29.5</v>
      </c>
      <c r="CE571" s="94">
        <f t="shared" si="435"/>
        <v>38.5</v>
      </c>
      <c r="CF571" s="94">
        <f t="shared" si="436"/>
        <v>48.5</v>
      </c>
      <c r="CG571" s="94">
        <f t="shared" si="437"/>
        <v>58</v>
      </c>
      <c r="CH571" s="94">
        <f t="shared" si="438"/>
        <v>66.5</v>
      </c>
      <c r="CI571" s="94">
        <f t="shared" si="439"/>
        <v>75.5</v>
      </c>
      <c r="CK571" s="95">
        <v>8480</v>
      </c>
      <c r="CL571" s="162">
        <f t="shared" si="440"/>
        <v>12.473180873180873</v>
      </c>
      <c r="CM571" s="162">
        <f t="shared" si="441"/>
        <v>16.409162393162394</v>
      </c>
      <c r="CN571" s="162">
        <f t="shared" si="442"/>
        <v>20.511452991452988</v>
      </c>
      <c r="CO571" s="162">
        <f t="shared" si="443"/>
        <v>24.613743589743589</v>
      </c>
      <c r="CP571" s="162">
        <f t="shared" si="444"/>
        <v>28.20324786324786</v>
      </c>
      <c r="CQ571" s="162">
        <f t="shared" si="445"/>
        <v>32.104882943143807</v>
      </c>
    </row>
    <row r="572" spans="1:95" ht="19.5" thickTop="1" thickBot="1">
      <c r="A572" s="70">
        <v>8530</v>
      </c>
      <c r="B572" s="70">
        <v>158</v>
      </c>
      <c r="C572" s="70">
        <v>130.09100000000001</v>
      </c>
      <c r="D572" s="70">
        <v>148.30500000000001</v>
      </c>
      <c r="E572" s="70">
        <v>7.8239999999999998</v>
      </c>
      <c r="G572" s="92">
        <v>2</v>
      </c>
      <c r="H572" s="93">
        <f t="shared" si="446"/>
        <v>23.506864988558352</v>
      </c>
      <c r="O572" s="95">
        <v>8490</v>
      </c>
      <c r="P572" s="94">
        <f t="shared" si="398"/>
        <v>12.680914272495752</v>
      </c>
      <c r="Q572" s="94">
        <f t="shared" si="399"/>
        <v>12.722580320890005</v>
      </c>
      <c r="R572" s="94">
        <f t="shared" si="400"/>
        <v>12.512219630380876</v>
      </c>
      <c r="S572" s="94">
        <f t="shared" si="401"/>
        <v>11.939567632998624</v>
      </c>
      <c r="T572" s="94">
        <f t="shared" si="402"/>
        <v>11.339557077414829</v>
      </c>
      <c r="U572" s="94">
        <f t="shared" si="403"/>
        <v>10.457663001103084</v>
      </c>
      <c r="V572" s="82"/>
      <c r="W572" s="95">
        <v>8490</v>
      </c>
      <c r="X572" s="161">
        <f t="shared" si="411"/>
        <v>8.8005025337634422</v>
      </c>
      <c r="Y572" s="161">
        <f t="shared" si="412"/>
        <v>8.7048088745919507</v>
      </c>
      <c r="Z572" s="161">
        <f t="shared" si="413"/>
        <v>8.3848725991837831</v>
      </c>
      <c r="AA572" s="161">
        <f t="shared" si="414"/>
        <v>7.774355032707982</v>
      </c>
      <c r="AB572" s="161">
        <f t="shared" si="415"/>
        <v>7.1357776937881612</v>
      </c>
      <c r="AC572" s="161">
        <f t="shared" si="416"/>
        <v>6.253883617476415</v>
      </c>
      <c r="AD572" s="82"/>
      <c r="AE572" s="82"/>
      <c r="AF572" s="82"/>
      <c r="AG572" s="95">
        <v>8490</v>
      </c>
      <c r="AH572" s="161">
        <f t="shared" si="417"/>
        <v>-11.556099360294104</v>
      </c>
      <c r="AI572" s="161">
        <f t="shared" si="418"/>
        <v>-12.016253296508427</v>
      </c>
      <c r="AJ572" s="161">
        <f t="shared" si="419"/>
        <v>-12.629327465695168</v>
      </c>
      <c r="AK572" s="161">
        <f t="shared" si="420"/>
        <v>-13.37864033914563</v>
      </c>
      <c r="AL572" s="161">
        <f t="shared" si="421"/>
        <v>-14.146047415506118</v>
      </c>
      <c r="AM572" s="161">
        <f t="shared" si="422"/>
        <v>-15.098493017922802</v>
      </c>
      <c r="AN572" s="81"/>
      <c r="AO572" s="81"/>
      <c r="AP572" s="95">
        <v>8490</v>
      </c>
      <c r="AQ572" s="94">
        <f t="shared" si="404"/>
        <v>166.25550424439572</v>
      </c>
      <c r="AR572" s="94">
        <f t="shared" si="405"/>
        <v>287.73614340497716</v>
      </c>
      <c r="AS572" s="94">
        <f t="shared" si="406"/>
        <v>449.58772407027692</v>
      </c>
      <c r="AT572" s="94">
        <f t="shared" si="407"/>
        <v>647.4063226611986</v>
      </c>
      <c r="AU572" s="94">
        <f t="shared" si="408"/>
        <v>850.00179082036743</v>
      </c>
      <c r="AV572" s="94">
        <f t="shared" si="409"/>
        <v>1101.4474298583723</v>
      </c>
      <c r="AW572" s="81"/>
      <c r="AX572" s="95">
        <v>8490</v>
      </c>
      <c r="AY572" s="99">
        <f>'Max limit'!AX572*Input!PrimaryDrive_ratio*Input!Gear1_ratio*Input!FinalDrive_ratio</f>
        <v>749.27338877338877</v>
      </c>
      <c r="AZ572" s="99">
        <f t="shared" si="423"/>
        <v>12.487889812889813</v>
      </c>
      <c r="BA572" s="99">
        <f>AZ572*Input!$N$23</f>
        <v>29383.979753950101</v>
      </c>
      <c r="BB572" s="97">
        <f t="shared" si="410"/>
        <v>29.383979753950101</v>
      </c>
      <c r="BC572" s="95">
        <v>8490</v>
      </c>
      <c r="BD572" s="99">
        <f>'Max limit'!AX572*Input!PrimaryDrive_ratio*Input!Gear2_ratio*Input!FinalDrive_ratio</f>
        <v>985.71076923076907</v>
      </c>
      <c r="BE572" s="99">
        <f t="shared" si="424"/>
        <v>16.428512820512818</v>
      </c>
      <c r="BF572" s="99">
        <f>BE572*Input!$N$23</f>
        <v>38656.257809641014</v>
      </c>
      <c r="BG572" s="100">
        <f t="shared" si="425"/>
        <v>38.656257809641012</v>
      </c>
      <c r="BH572" s="95">
        <v>8490</v>
      </c>
      <c r="BI572" s="99">
        <f>'Max limit'!AX572*Input!PrimaryDrive_ratio*Input!Gear3_ratio*Input!FinalDrive_ratio</f>
        <v>1232.1384615384613</v>
      </c>
      <c r="BJ572" s="99">
        <f t="shared" si="426"/>
        <v>20.535641025641024</v>
      </c>
      <c r="BK572" s="99">
        <f>BJ572*Input!$N$23</f>
        <v>48320.322262051268</v>
      </c>
      <c r="BL572" s="100">
        <f t="shared" si="427"/>
        <v>48.32032226205127</v>
      </c>
      <c r="BM572" s="95">
        <v>8490</v>
      </c>
      <c r="BN572" s="99">
        <f>'Max limit'!AX572*Input!PrimaryDrive_ratio*Input!Gear4_ratio*Input!FinalDrive_ratio</f>
        <v>1478.5661538461538</v>
      </c>
      <c r="BO572" s="99">
        <f t="shared" si="428"/>
        <v>24.642769230769229</v>
      </c>
      <c r="BP572" s="99">
        <f>BO572*Input!$N$23</f>
        <v>57984.386714461521</v>
      </c>
      <c r="BQ572" s="100">
        <f t="shared" si="429"/>
        <v>57.984386714461522</v>
      </c>
      <c r="BR572" s="95">
        <v>8490</v>
      </c>
      <c r="BS572" s="99">
        <f>'Max limit'!AX572*Input!PrimaryDrive_ratio*Input!Gear5_ratio*Input!FinalDrive_ratio</f>
        <v>1694.1903846153846</v>
      </c>
      <c r="BT572" s="99">
        <f t="shared" si="430"/>
        <v>28.236506410256411</v>
      </c>
      <c r="BU572" s="99">
        <f>BT572*Input!$N$23</f>
        <v>66440.443110320499</v>
      </c>
      <c r="BV572" s="100">
        <f t="shared" si="431"/>
        <v>66.440443110320501</v>
      </c>
      <c r="BW572" s="95">
        <v>8490</v>
      </c>
      <c r="BX572" s="99">
        <f>'Max limit'!AX572*Input!PrimaryDrive_ratio*Input!Gear6_ratio*Input!FinalDrive_ratio</f>
        <v>1928.5645484949828</v>
      </c>
      <c r="BY572" s="99">
        <f t="shared" si="432"/>
        <v>32.142742474916382</v>
      </c>
      <c r="BZ572" s="99">
        <f>BY572*Input!$N$23</f>
        <v>75631.808757993291</v>
      </c>
      <c r="CA572" s="100">
        <f t="shared" si="433"/>
        <v>75.631808757993298</v>
      </c>
      <c r="CC572" s="95">
        <v>8490</v>
      </c>
      <c r="CD572" s="94">
        <f t="shared" si="434"/>
        <v>29.5</v>
      </c>
      <c r="CE572" s="94">
        <f t="shared" si="435"/>
        <v>38.5</v>
      </c>
      <c r="CF572" s="94">
        <f t="shared" si="436"/>
        <v>48.5</v>
      </c>
      <c r="CG572" s="94">
        <f t="shared" si="437"/>
        <v>58</v>
      </c>
      <c r="CH572" s="94">
        <f t="shared" si="438"/>
        <v>66.5</v>
      </c>
      <c r="CI572" s="94">
        <f t="shared" si="439"/>
        <v>75.5</v>
      </c>
      <c r="CK572" s="95">
        <v>8490</v>
      </c>
      <c r="CL572" s="162">
        <f t="shared" si="440"/>
        <v>12.487889812889813</v>
      </c>
      <c r="CM572" s="162">
        <f t="shared" si="441"/>
        <v>16.428512820512818</v>
      </c>
      <c r="CN572" s="162">
        <f t="shared" si="442"/>
        <v>20.535641025641024</v>
      </c>
      <c r="CO572" s="162">
        <f t="shared" si="443"/>
        <v>24.642769230769229</v>
      </c>
      <c r="CP572" s="162">
        <f t="shared" si="444"/>
        <v>28.236506410256411</v>
      </c>
      <c r="CQ572" s="162">
        <f t="shared" si="445"/>
        <v>32.142742474916382</v>
      </c>
    </row>
    <row r="573" spans="1:95" ht="19.5" thickTop="1" thickBot="1">
      <c r="A573" s="70">
        <v>8540</v>
      </c>
      <c r="B573" s="70">
        <v>158.18799999999999</v>
      </c>
      <c r="C573" s="70">
        <v>130.09399999999999</v>
      </c>
      <c r="D573" s="70">
        <v>148.47399999999999</v>
      </c>
      <c r="E573" s="70">
        <v>7.8410000000000002</v>
      </c>
      <c r="G573" s="92">
        <v>2</v>
      </c>
      <c r="H573" s="93">
        <f t="shared" si="446"/>
        <v>23.552059496567505</v>
      </c>
      <c r="O573" s="95">
        <v>8500</v>
      </c>
      <c r="P573" s="94">
        <f t="shared" si="398"/>
        <v>12.679645557005927</v>
      </c>
      <c r="Q573" s="94">
        <f t="shared" si="399"/>
        <v>12.72030684660464</v>
      </c>
      <c r="R573" s="94">
        <f t="shared" si="400"/>
        <v>12.508570445803516</v>
      </c>
      <c r="S573" s="94">
        <f t="shared" si="401"/>
        <v>11.934264597796295</v>
      </c>
      <c r="T573" s="94">
        <f t="shared" si="402"/>
        <v>11.332530074127119</v>
      </c>
      <c r="U573" s="94">
        <f t="shared" si="403"/>
        <v>10.448557285333489</v>
      </c>
      <c r="V573" s="82"/>
      <c r="W573" s="95">
        <v>8500</v>
      </c>
      <c r="X573" s="161">
        <f t="shared" si="411"/>
        <v>8.7992338182736169</v>
      </c>
      <c r="Y573" s="161">
        <f t="shared" si="412"/>
        <v>8.7025354003065871</v>
      </c>
      <c r="Z573" s="161">
        <f t="shared" si="413"/>
        <v>8.3812234146064224</v>
      </c>
      <c r="AA573" s="161">
        <f t="shared" si="414"/>
        <v>7.7690519975056516</v>
      </c>
      <c r="AB573" s="161">
        <f t="shared" si="415"/>
        <v>7.128750690500449</v>
      </c>
      <c r="AC573" s="161">
        <f t="shared" si="416"/>
        <v>6.2447779017068203</v>
      </c>
      <c r="AD573" s="82"/>
      <c r="AE573" s="82"/>
      <c r="AF573" s="82"/>
      <c r="AG573" s="95">
        <v>8500</v>
      </c>
      <c r="AH573" s="161">
        <f t="shared" si="417"/>
        <v>-11.557583757417198</v>
      </c>
      <c r="AI573" s="161">
        <f t="shared" si="418"/>
        <v>-12.018822322450889</v>
      </c>
      <c r="AJ573" s="161">
        <f t="shared" si="419"/>
        <v>-12.633341568730266</v>
      </c>
      <c r="AK573" s="161">
        <f t="shared" si="420"/>
        <v>-13.384420647516169</v>
      </c>
      <c r="AL573" s="161">
        <f t="shared" si="421"/>
        <v>-14.153636579056846</v>
      </c>
      <c r="AM573" s="161">
        <f t="shared" si="422"/>
        <v>-15.108327190953965</v>
      </c>
      <c r="AN573" s="81"/>
      <c r="AO573" s="81"/>
      <c r="AP573" s="95">
        <v>8500</v>
      </c>
      <c r="AQ573" s="94">
        <f t="shared" si="404"/>
        <v>166.6473850848929</v>
      </c>
      <c r="AR573" s="94">
        <f t="shared" si="405"/>
        <v>288.41436625378719</v>
      </c>
      <c r="AS573" s="94">
        <f t="shared" si="406"/>
        <v>450.64744727154249</v>
      </c>
      <c r="AT573" s="94">
        <f t="shared" si="407"/>
        <v>648.9323240710213</v>
      </c>
      <c r="AU573" s="94">
        <f t="shared" si="408"/>
        <v>852.00532999775987</v>
      </c>
      <c r="AV573" s="94">
        <f t="shared" si="409"/>
        <v>1104.0436515385993</v>
      </c>
      <c r="AW573" s="81"/>
      <c r="AX573" s="95">
        <v>8500</v>
      </c>
      <c r="AY573" s="99">
        <f>'Max limit'!AX573*Input!PrimaryDrive_ratio*Input!Gear1_ratio*Input!FinalDrive_ratio</f>
        <v>750.15592515592516</v>
      </c>
      <c r="AZ573" s="99">
        <f t="shared" si="423"/>
        <v>12.502598752598752</v>
      </c>
      <c r="BA573" s="99">
        <f>AZ573*Input!$N$23</f>
        <v>29418.589859667354</v>
      </c>
      <c r="BB573" s="97">
        <f t="shared" si="410"/>
        <v>29.418589859667353</v>
      </c>
      <c r="BC573" s="95">
        <v>8500</v>
      </c>
      <c r="BD573" s="99">
        <f>'Max limit'!AX573*Input!PrimaryDrive_ratio*Input!Gear2_ratio*Input!FinalDrive_ratio</f>
        <v>986.87179487179492</v>
      </c>
      <c r="BE573" s="99">
        <f t="shared" si="424"/>
        <v>16.44786324786325</v>
      </c>
      <c r="BF573" s="99">
        <f>BE573*Input!$N$23</f>
        <v>38701.789326495724</v>
      </c>
      <c r="BG573" s="100">
        <f t="shared" si="425"/>
        <v>38.701789326495721</v>
      </c>
      <c r="BH573" s="95">
        <v>8500</v>
      </c>
      <c r="BI573" s="99">
        <f>'Max limit'!AX573*Input!PrimaryDrive_ratio*Input!Gear3_ratio*Input!FinalDrive_ratio</f>
        <v>1233.5897435897436</v>
      </c>
      <c r="BJ573" s="99">
        <f t="shared" si="426"/>
        <v>20.55982905982906</v>
      </c>
      <c r="BK573" s="99">
        <f>BJ573*Input!$N$23</f>
        <v>48377.236658119647</v>
      </c>
      <c r="BL573" s="100">
        <f t="shared" si="427"/>
        <v>48.377236658119649</v>
      </c>
      <c r="BM573" s="95">
        <v>8500</v>
      </c>
      <c r="BN573" s="99">
        <f>'Max limit'!AX573*Input!PrimaryDrive_ratio*Input!Gear4_ratio*Input!FinalDrive_ratio</f>
        <v>1480.3076923076924</v>
      </c>
      <c r="BO573" s="99">
        <f t="shared" si="428"/>
        <v>24.671794871794873</v>
      </c>
      <c r="BP573" s="99">
        <f>BO573*Input!$N$23</f>
        <v>58052.683989743586</v>
      </c>
      <c r="BQ573" s="100">
        <f t="shared" si="429"/>
        <v>58.052683989743585</v>
      </c>
      <c r="BR573" s="95">
        <v>8500</v>
      </c>
      <c r="BS573" s="99">
        <f>'Max limit'!AX573*Input!PrimaryDrive_ratio*Input!Gear5_ratio*Input!FinalDrive_ratio</f>
        <v>1696.1858974358975</v>
      </c>
      <c r="BT573" s="99">
        <f t="shared" si="430"/>
        <v>28.269764957264957</v>
      </c>
      <c r="BU573" s="99">
        <f>BT573*Input!$N$23</f>
        <v>66518.700404914518</v>
      </c>
      <c r="BV573" s="100">
        <f t="shared" si="431"/>
        <v>66.518700404914512</v>
      </c>
      <c r="BW573" s="95">
        <v>8500</v>
      </c>
      <c r="BX573" s="99">
        <f>'Max limit'!AX573*Input!PrimaryDrive_ratio*Input!Gear6_ratio*Input!FinalDrive_ratio</f>
        <v>1930.8361204013379</v>
      </c>
      <c r="BY573" s="99">
        <f t="shared" si="432"/>
        <v>32.180602006688964</v>
      </c>
      <c r="BZ573" s="99">
        <f>BY573*Input!$N$23</f>
        <v>75720.892160535106</v>
      </c>
      <c r="CA573" s="100">
        <f t="shared" si="433"/>
        <v>75.720892160535101</v>
      </c>
      <c r="CC573" s="95">
        <v>8500</v>
      </c>
      <c r="CD573" s="94">
        <f t="shared" si="434"/>
        <v>29.5</v>
      </c>
      <c r="CE573" s="94">
        <f t="shared" si="435"/>
        <v>38.5</v>
      </c>
      <c r="CF573" s="94">
        <f t="shared" si="436"/>
        <v>48.5</v>
      </c>
      <c r="CG573" s="94">
        <f t="shared" si="437"/>
        <v>58</v>
      </c>
      <c r="CH573" s="94">
        <f t="shared" si="438"/>
        <v>66.5</v>
      </c>
      <c r="CI573" s="94">
        <f t="shared" si="439"/>
        <v>75.5</v>
      </c>
      <c r="CK573" s="95">
        <v>8500</v>
      </c>
      <c r="CL573" s="162">
        <f t="shared" si="440"/>
        <v>12.502598752598752</v>
      </c>
      <c r="CM573" s="162">
        <f t="shared" si="441"/>
        <v>16.44786324786325</v>
      </c>
      <c r="CN573" s="162">
        <f t="shared" si="442"/>
        <v>20.55982905982906</v>
      </c>
      <c r="CO573" s="162">
        <f t="shared" si="443"/>
        <v>24.671794871794873</v>
      </c>
      <c r="CP573" s="162">
        <f t="shared" si="444"/>
        <v>28.269764957264957</v>
      </c>
      <c r="CQ573" s="162">
        <f t="shared" si="445"/>
        <v>32.180602006688964</v>
      </c>
    </row>
    <row r="574" spans="1:95" ht="19.5" thickTop="1" thickBot="1">
      <c r="A574" s="70">
        <v>8550</v>
      </c>
      <c r="B574" s="70">
        <v>158.376</v>
      </c>
      <c r="C574" s="70">
        <v>130.096</v>
      </c>
      <c r="D574" s="70">
        <v>148.63900000000001</v>
      </c>
      <c r="E574" s="70">
        <v>7.8620000000000001</v>
      </c>
      <c r="G574" s="92">
        <v>2</v>
      </c>
      <c r="H574" s="93">
        <f t="shared" si="446"/>
        <v>23.597254004576659</v>
      </c>
      <c r="O574" s="95">
        <v>8510</v>
      </c>
      <c r="P574" s="94">
        <f t="shared" si="398"/>
        <v>12.678375348031123</v>
      </c>
      <c r="Q574" s="94">
        <f t="shared" si="399"/>
        <v>12.718030696069382</v>
      </c>
      <c r="R574" s="94">
        <f t="shared" si="400"/>
        <v>12.504916965540954</v>
      </c>
      <c r="S574" s="94">
        <f t="shared" si="401"/>
        <v>11.928955320056939</v>
      </c>
      <c r="T574" s="94">
        <f t="shared" si="402"/>
        <v>11.325494798910873</v>
      </c>
      <c r="U574" s="94">
        <f t="shared" si="403"/>
        <v>10.439440850651865</v>
      </c>
      <c r="V574" s="82"/>
      <c r="W574" s="95">
        <v>8510</v>
      </c>
      <c r="X574" s="161">
        <f t="shared" si="411"/>
        <v>8.7979636092988134</v>
      </c>
      <c r="Y574" s="161">
        <f t="shared" si="412"/>
        <v>8.700259249771328</v>
      </c>
      <c r="Z574" s="161">
        <f t="shared" si="413"/>
        <v>8.3775699343438603</v>
      </c>
      <c r="AA574" s="161">
        <f t="shared" si="414"/>
        <v>7.7637427197662978</v>
      </c>
      <c r="AB574" s="161">
        <f t="shared" si="415"/>
        <v>7.1217154152842035</v>
      </c>
      <c r="AC574" s="161">
        <f t="shared" si="416"/>
        <v>6.2356614670251949</v>
      </c>
      <c r="AD574" s="82"/>
      <c r="AE574" s="82"/>
      <c r="AF574" s="82"/>
      <c r="AG574" s="95">
        <v>8510</v>
      </c>
      <c r="AH574" s="161">
        <f t="shared" si="417"/>
        <v>-11.55906990191772</v>
      </c>
      <c r="AI574" s="161">
        <f t="shared" si="418"/>
        <v>-12.021394372555731</v>
      </c>
      <c r="AJ574" s="161">
        <f t="shared" si="419"/>
        <v>-12.637360397019082</v>
      </c>
      <c r="AK574" s="161">
        <f t="shared" si="420"/>
        <v>-13.390207760252066</v>
      </c>
      <c r="AL574" s="161">
        <f t="shared" si="421"/>
        <v>-14.161234676290391</v>
      </c>
      <c r="AM574" s="161">
        <f t="shared" si="422"/>
        <v>-15.118172940410121</v>
      </c>
      <c r="AN574" s="81"/>
      <c r="AO574" s="81"/>
      <c r="AP574" s="95">
        <v>8510</v>
      </c>
      <c r="AQ574" s="94">
        <f t="shared" si="404"/>
        <v>167.03972723303048</v>
      </c>
      <c r="AR574" s="94">
        <f t="shared" si="405"/>
        <v>289.09338748146558</v>
      </c>
      <c r="AS574" s="94">
        <f t="shared" si="406"/>
        <v>451.70841793979019</v>
      </c>
      <c r="AT574" s="94">
        <f t="shared" si="407"/>
        <v>650.46012183329799</v>
      </c>
      <c r="AU574" s="94">
        <f t="shared" si="408"/>
        <v>854.0112276674156</v>
      </c>
      <c r="AV574" s="94">
        <f t="shared" si="409"/>
        <v>1106.6429293950243</v>
      </c>
      <c r="AW574" s="81"/>
      <c r="AX574" s="95">
        <v>8510</v>
      </c>
      <c r="AY574" s="99">
        <f>'Max limit'!AX574*Input!PrimaryDrive_ratio*Input!Gear1_ratio*Input!FinalDrive_ratio</f>
        <v>751.03846153846155</v>
      </c>
      <c r="AZ574" s="99">
        <f t="shared" si="423"/>
        <v>12.517307692307693</v>
      </c>
      <c r="BA574" s="99">
        <f>AZ574*Input!$N$23</f>
        <v>29453.199965384611</v>
      </c>
      <c r="BB574" s="97">
        <f t="shared" si="410"/>
        <v>29.453199965384609</v>
      </c>
      <c r="BC574" s="95">
        <v>8510</v>
      </c>
      <c r="BD574" s="99">
        <f>'Max limit'!AX574*Input!PrimaryDrive_ratio*Input!Gear2_ratio*Input!FinalDrive_ratio</f>
        <v>988.03282051282054</v>
      </c>
      <c r="BE574" s="99">
        <f t="shared" si="424"/>
        <v>16.467213675213674</v>
      </c>
      <c r="BF574" s="99">
        <f>BE574*Input!$N$23</f>
        <v>38747.320843350419</v>
      </c>
      <c r="BG574" s="100">
        <f t="shared" si="425"/>
        <v>38.747320843350415</v>
      </c>
      <c r="BH574" s="95">
        <v>8510</v>
      </c>
      <c r="BI574" s="99">
        <f>'Max limit'!AX574*Input!PrimaryDrive_ratio*Input!Gear3_ratio*Input!FinalDrive_ratio</f>
        <v>1235.0410256410257</v>
      </c>
      <c r="BJ574" s="99">
        <f t="shared" si="426"/>
        <v>20.584017094017096</v>
      </c>
      <c r="BK574" s="99">
        <f>BJ574*Input!$N$23</f>
        <v>48434.151054188027</v>
      </c>
      <c r="BL574" s="100">
        <f t="shared" si="427"/>
        <v>48.434151054188028</v>
      </c>
      <c r="BM574" s="95">
        <v>8510</v>
      </c>
      <c r="BN574" s="99">
        <f>'Max limit'!AX574*Input!PrimaryDrive_ratio*Input!Gear4_ratio*Input!FinalDrive_ratio</f>
        <v>1482.0492307692309</v>
      </c>
      <c r="BO574" s="99">
        <f t="shared" si="428"/>
        <v>24.700820512820517</v>
      </c>
      <c r="BP574" s="99">
        <f>BO574*Input!$N$23</f>
        <v>58120.981265025643</v>
      </c>
      <c r="BQ574" s="100">
        <f t="shared" si="429"/>
        <v>58.120981265025641</v>
      </c>
      <c r="BR574" s="95">
        <v>8510</v>
      </c>
      <c r="BS574" s="99">
        <f>'Max limit'!AX574*Input!PrimaryDrive_ratio*Input!Gear5_ratio*Input!FinalDrive_ratio</f>
        <v>1698.1814102564103</v>
      </c>
      <c r="BT574" s="99">
        <f t="shared" si="430"/>
        <v>28.303023504273504</v>
      </c>
      <c r="BU574" s="99">
        <f>BT574*Input!$N$23</f>
        <v>66596.957699508537</v>
      </c>
      <c r="BV574" s="100">
        <f t="shared" si="431"/>
        <v>66.596957699508536</v>
      </c>
      <c r="BW574" s="95">
        <v>8510</v>
      </c>
      <c r="BX574" s="99">
        <f>'Max limit'!AX574*Input!PrimaryDrive_ratio*Input!Gear6_ratio*Input!FinalDrive_ratio</f>
        <v>1933.1076923076923</v>
      </c>
      <c r="BY574" s="99">
        <f t="shared" si="432"/>
        <v>32.21846153846154</v>
      </c>
      <c r="BZ574" s="99">
        <f>BY574*Input!$N$23</f>
        <v>75809.975563076907</v>
      </c>
      <c r="CA574" s="100">
        <f t="shared" si="433"/>
        <v>75.809975563076904</v>
      </c>
      <c r="CC574" s="95">
        <v>8510</v>
      </c>
      <c r="CD574" s="94">
        <f t="shared" si="434"/>
        <v>29.5</v>
      </c>
      <c r="CE574" s="94">
        <f t="shared" si="435"/>
        <v>38.5</v>
      </c>
      <c r="CF574" s="94">
        <f t="shared" si="436"/>
        <v>48.5</v>
      </c>
      <c r="CG574" s="94">
        <f t="shared" si="437"/>
        <v>58</v>
      </c>
      <c r="CH574" s="94">
        <f t="shared" si="438"/>
        <v>66.5</v>
      </c>
      <c r="CI574" s="94">
        <f t="shared" si="439"/>
        <v>76</v>
      </c>
      <c r="CK574" s="95">
        <v>8510</v>
      </c>
      <c r="CL574" s="162">
        <f t="shared" si="440"/>
        <v>12.517307692307693</v>
      </c>
      <c r="CM574" s="162">
        <f t="shared" si="441"/>
        <v>16.467213675213674</v>
      </c>
      <c r="CN574" s="162">
        <f t="shared" si="442"/>
        <v>20.584017094017096</v>
      </c>
      <c r="CO574" s="162">
        <f t="shared" si="443"/>
        <v>24.700820512820517</v>
      </c>
      <c r="CP574" s="162">
        <f t="shared" si="444"/>
        <v>28.303023504273504</v>
      </c>
      <c r="CQ574" s="162">
        <f t="shared" si="445"/>
        <v>32.21846153846154</v>
      </c>
    </row>
    <row r="575" spans="1:95" ht="19.5" thickTop="1" thickBot="1">
      <c r="A575" s="70">
        <v>8560</v>
      </c>
      <c r="B575" s="70">
        <v>158.55500000000001</v>
      </c>
      <c r="C575" s="70">
        <v>130.09100000000001</v>
      </c>
      <c r="D575" s="70">
        <v>148.804</v>
      </c>
      <c r="E575" s="70">
        <v>7.8739999999999997</v>
      </c>
      <c r="G575" s="92">
        <v>2</v>
      </c>
      <c r="H575" s="93">
        <f t="shared" si="446"/>
        <v>23.642448512585812</v>
      </c>
      <c r="O575" s="95">
        <v>8520</v>
      </c>
      <c r="P575" s="94">
        <f t="shared" si="398"/>
        <v>12.677103645571339</v>
      </c>
      <c r="Q575" s="94">
        <f t="shared" si="399"/>
        <v>12.715751869284228</v>
      </c>
      <c r="R575" s="94">
        <f t="shared" si="400"/>
        <v>12.501259189593195</v>
      </c>
      <c r="S575" s="94">
        <f t="shared" si="401"/>
        <v>11.923639799780561</v>
      </c>
      <c r="T575" s="94">
        <f t="shared" si="402"/>
        <v>11.318451251766097</v>
      </c>
      <c r="U575" s="94">
        <f t="shared" si="403"/>
        <v>10.430313697058208</v>
      </c>
      <c r="V575" s="82"/>
      <c r="W575" s="95">
        <v>8520</v>
      </c>
      <c r="X575" s="161">
        <f t="shared" si="411"/>
        <v>8.7966919068390297</v>
      </c>
      <c r="Y575" s="161">
        <f t="shared" si="412"/>
        <v>8.6979804229861735</v>
      </c>
      <c r="Z575" s="161">
        <f t="shared" si="413"/>
        <v>8.3739121583961023</v>
      </c>
      <c r="AA575" s="161">
        <f t="shared" si="414"/>
        <v>7.758427199489919</v>
      </c>
      <c r="AB575" s="161">
        <f t="shared" si="415"/>
        <v>7.1146718681394283</v>
      </c>
      <c r="AC575" s="161">
        <f t="shared" si="416"/>
        <v>6.2265343134315403</v>
      </c>
      <c r="AD575" s="82"/>
      <c r="AE575" s="82"/>
      <c r="AF575" s="82"/>
      <c r="AG575" s="95">
        <v>8520</v>
      </c>
      <c r="AH575" s="161">
        <f t="shared" si="417"/>
        <v>-11.560557793795667</v>
      </c>
      <c r="AI575" s="161">
        <f t="shared" si="418"/>
        <v>-12.023969446822955</v>
      </c>
      <c r="AJ575" s="161">
        <f t="shared" si="419"/>
        <v>-12.641383950561618</v>
      </c>
      <c r="AK575" s="161">
        <f t="shared" si="420"/>
        <v>-13.396001677353318</v>
      </c>
      <c r="AL575" s="161">
        <f t="shared" si="421"/>
        <v>-14.168841707206749</v>
      </c>
      <c r="AM575" s="161">
        <f t="shared" si="422"/>
        <v>-15.128030266291269</v>
      </c>
      <c r="AN575" s="81"/>
      <c r="AO575" s="81"/>
      <c r="AP575" s="95">
        <v>8520</v>
      </c>
      <c r="AQ575" s="94">
        <f t="shared" si="404"/>
        <v>167.43253068880847</v>
      </c>
      <c r="AR575" s="94">
        <f t="shared" si="405"/>
        <v>289.77320708801267</v>
      </c>
      <c r="AS575" s="94">
        <f t="shared" si="406"/>
        <v>452.77063607501964</v>
      </c>
      <c r="AT575" s="94">
        <f t="shared" si="407"/>
        <v>651.98971594802845</v>
      </c>
      <c r="AU575" s="94">
        <f t="shared" si="408"/>
        <v>856.01948382933415</v>
      </c>
      <c r="AV575" s="94">
        <f t="shared" si="409"/>
        <v>1109.2452634276474</v>
      </c>
      <c r="AW575" s="81"/>
      <c r="AX575" s="95">
        <v>8520</v>
      </c>
      <c r="AY575" s="99">
        <f>'Max limit'!AX575*Input!PrimaryDrive_ratio*Input!Gear1_ratio*Input!FinalDrive_ratio</f>
        <v>751.92099792099805</v>
      </c>
      <c r="AZ575" s="99">
        <f t="shared" si="423"/>
        <v>12.532016632016633</v>
      </c>
      <c r="BA575" s="99">
        <f>AZ575*Input!$N$23</f>
        <v>29487.810071101871</v>
      </c>
      <c r="BB575" s="97">
        <f t="shared" si="410"/>
        <v>29.487810071101869</v>
      </c>
      <c r="BC575" s="95">
        <v>8520</v>
      </c>
      <c r="BD575" s="99">
        <f>'Max limit'!AX575*Input!PrimaryDrive_ratio*Input!Gear2_ratio*Input!FinalDrive_ratio</f>
        <v>989.19384615384615</v>
      </c>
      <c r="BE575" s="99">
        <f t="shared" si="424"/>
        <v>16.486564102564103</v>
      </c>
      <c r="BF575" s="99">
        <f>BE575*Input!$N$23</f>
        <v>38792.852360205121</v>
      </c>
      <c r="BG575" s="100">
        <f t="shared" si="425"/>
        <v>38.792852360205124</v>
      </c>
      <c r="BH575" s="95">
        <v>8520</v>
      </c>
      <c r="BI575" s="99">
        <f>'Max limit'!AX575*Input!PrimaryDrive_ratio*Input!Gear3_ratio*Input!FinalDrive_ratio</f>
        <v>1236.4923076923076</v>
      </c>
      <c r="BJ575" s="99">
        <f t="shared" si="426"/>
        <v>20.608205128205125</v>
      </c>
      <c r="BK575" s="99">
        <f>BJ575*Input!$N$23</f>
        <v>48491.065450256392</v>
      </c>
      <c r="BL575" s="100">
        <f t="shared" si="427"/>
        <v>48.491065450256393</v>
      </c>
      <c r="BM575" s="95">
        <v>8520</v>
      </c>
      <c r="BN575" s="99">
        <f>'Max limit'!AX575*Input!PrimaryDrive_ratio*Input!Gear4_ratio*Input!FinalDrive_ratio</f>
        <v>1483.7907692307692</v>
      </c>
      <c r="BO575" s="99">
        <f t="shared" si="428"/>
        <v>24.729846153846154</v>
      </c>
      <c r="BP575" s="99">
        <f>BO575*Input!$N$23</f>
        <v>58189.278540307685</v>
      </c>
      <c r="BQ575" s="100">
        <f t="shared" si="429"/>
        <v>58.189278540307683</v>
      </c>
      <c r="BR575" s="95">
        <v>8520</v>
      </c>
      <c r="BS575" s="99">
        <f>'Max limit'!AX575*Input!PrimaryDrive_ratio*Input!Gear5_ratio*Input!FinalDrive_ratio</f>
        <v>1700.1769230769228</v>
      </c>
      <c r="BT575" s="99">
        <f t="shared" si="430"/>
        <v>28.336282051282048</v>
      </c>
      <c r="BU575" s="99">
        <f>BT575*Input!$N$23</f>
        <v>66675.214994102542</v>
      </c>
      <c r="BV575" s="100">
        <f t="shared" si="431"/>
        <v>66.675214994102546</v>
      </c>
      <c r="BW575" s="95">
        <v>8520</v>
      </c>
      <c r="BX575" s="99">
        <f>'Max limit'!AX575*Input!PrimaryDrive_ratio*Input!Gear6_ratio*Input!FinalDrive_ratio</f>
        <v>1935.3792642140465</v>
      </c>
      <c r="BY575" s="99">
        <f t="shared" si="432"/>
        <v>32.256321070234108</v>
      </c>
      <c r="BZ575" s="99">
        <f>BY575*Input!$N$23</f>
        <v>75899.058965618708</v>
      </c>
      <c r="CA575" s="100">
        <f t="shared" si="433"/>
        <v>75.899058965618707</v>
      </c>
      <c r="CC575" s="95">
        <v>8520</v>
      </c>
      <c r="CD575" s="94">
        <f t="shared" si="434"/>
        <v>29.5</v>
      </c>
      <c r="CE575" s="94">
        <f t="shared" si="435"/>
        <v>39</v>
      </c>
      <c r="CF575" s="94">
        <f t="shared" si="436"/>
        <v>48.5</v>
      </c>
      <c r="CG575" s="94">
        <f t="shared" si="437"/>
        <v>58</v>
      </c>
      <c r="CH575" s="94">
        <f t="shared" si="438"/>
        <v>66.5</v>
      </c>
      <c r="CI575" s="94">
        <f t="shared" si="439"/>
        <v>76</v>
      </c>
      <c r="CK575" s="95">
        <v>8520</v>
      </c>
      <c r="CL575" s="162">
        <f t="shared" si="440"/>
        <v>12.532016632016633</v>
      </c>
      <c r="CM575" s="162">
        <f t="shared" si="441"/>
        <v>16.486564102564103</v>
      </c>
      <c r="CN575" s="162">
        <f t="shared" si="442"/>
        <v>20.608205128205125</v>
      </c>
      <c r="CO575" s="162">
        <f t="shared" si="443"/>
        <v>24.729846153846154</v>
      </c>
      <c r="CP575" s="162">
        <f t="shared" si="444"/>
        <v>28.336282051282048</v>
      </c>
      <c r="CQ575" s="162">
        <f t="shared" si="445"/>
        <v>32.256321070234108</v>
      </c>
    </row>
    <row r="576" spans="1:95" ht="19.5" thickTop="1" thickBot="1">
      <c r="A576" s="70">
        <v>8570</v>
      </c>
      <c r="B576" s="70">
        <v>158.72300000000001</v>
      </c>
      <c r="C576" s="70">
        <v>130.077</v>
      </c>
      <c r="D576" s="70">
        <v>148.958</v>
      </c>
      <c r="E576" s="70">
        <v>7.8860000000000001</v>
      </c>
      <c r="G576" s="92">
        <v>2</v>
      </c>
      <c r="H576" s="93">
        <f t="shared" si="446"/>
        <v>23.687643020594965</v>
      </c>
      <c r="O576" s="95">
        <v>8530</v>
      </c>
      <c r="P576" s="94">
        <f t="shared" si="398"/>
        <v>12.675830449626575</v>
      </c>
      <c r="Q576" s="94">
        <f t="shared" si="399"/>
        <v>12.713470366249181</v>
      </c>
      <c r="R576" s="94">
        <f t="shared" si="400"/>
        <v>12.497597117960234</v>
      </c>
      <c r="S576" s="94">
        <f t="shared" si="401"/>
        <v>11.918318036967159</v>
      </c>
      <c r="T576" s="94">
        <f t="shared" si="402"/>
        <v>11.311399432692792</v>
      </c>
      <c r="U576" s="94">
        <f t="shared" si="403"/>
        <v>10.421175824552522</v>
      </c>
      <c r="V576" s="82"/>
      <c r="W576" s="95">
        <v>8530</v>
      </c>
      <c r="X576" s="161">
        <f t="shared" si="411"/>
        <v>8.7954187108942676</v>
      </c>
      <c r="Y576" s="161">
        <f t="shared" si="412"/>
        <v>8.6956989199511252</v>
      </c>
      <c r="Z576" s="161">
        <f t="shared" si="413"/>
        <v>8.3702500867631411</v>
      </c>
      <c r="AA576" s="161">
        <f t="shared" si="414"/>
        <v>7.753105436676516</v>
      </c>
      <c r="AB576" s="161">
        <f t="shared" si="415"/>
        <v>7.1076200490661208</v>
      </c>
      <c r="AC576" s="161">
        <f t="shared" si="416"/>
        <v>6.2173964409258522</v>
      </c>
      <c r="AD576" s="82"/>
      <c r="AE576" s="82"/>
      <c r="AF576" s="82"/>
      <c r="AG576" s="95">
        <v>8530</v>
      </c>
      <c r="AH576" s="161">
        <f t="shared" si="417"/>
        <v>-11.562047433051038</v>
      </c>
      <c r="AI576" s="161">
        <f t="shared" si="418"/>
        <v>-12.02654754525256</v>
      </c>
      <c r="AJ576" s="161">
        <f t="shared" si="419"/>
        <v>-12.645412229357875</v>
      </c>
      <c r="AK576" s="161">
        <f t="shared" si="420"/>
        <v>-13.401802398819928</v>
      </c>
      <c r="AL576" s="161">
        <f t="shared" si="421"/>
        <v>-14.17645767180592</v>
      </c>
      <c r="AM576" s="161">
        <f t="shared" si="422"/>
        <v>-15.137899168597411</v>
      </c>
      <c r="AN576" s="81"/>
      <c r="AO576" s="81"/>
      <c r="AP576" s="95">
        <v>8530</v>
      </c>
      <c r="AQ576" s="94">
        <f t="shared" si="404"/>
        <v>167.8257954522268</v>
      </c>
      <c r="AR576" s="94">
        <f t="shared" si="405"/>
        <v>290.45382507342822</v>
      </c>
      <c r="AS576" s="94">
        <f t="shared" si="406"/>
        <v>453.83410167723139</v>
      </c>
      <c r="AT576" s="94">
        <f t="shared" si="407"/>
        <v>653.52110641521347</v>
      </c>
      <c r="AU576" s="94">
        <f t="shared" si="408"/>
        <v>858.03009848351542</v>
      </c>
      <c r="AV576" s="94">
        <f t="shared" si="409"/>
        <v>1111.8506536364687</v>
      </c>
      <c r="AW576" s="81"/>
      <c r="AX576" s="95">
        <v>8530</v>
      </c>
      <c r="AY576" s="99">
        <f>'Max limit'!AX576*Input!PrimaryDrive_ratio*Input!Gear1_ratio*Input!FinalDrive_ratio</f>
        <v>752.80353430353432</v>
      </c>
      <c r="AZ576" s="99">
        <f t="shared" si="423"/>
        <v>12.546725571725572</v>
      </c>
      <c r="BA576" s="99">
        <f>AZ576*Input!$N$23</f>
        <v>29522.420176819123</v>
      </c>
      <c r="BB576" s="97">
        <f t="shared" si="410"/>
        <v>29.522420176819125</v>
      </c>
      <c r="BC576" s="95">
        <v>8530</v>
      </c>
      <c r="BD576" s="99">
        <f>'Max limit'!AX576*Input!PrimaryDrive_ratio*Input!Gear2_ratio*Input!FinalDrive_ratio</f>
        <v>990.35487179487177</v>
      </c>
      <c r="BE576" s="99">
        <f t="shared" si="424"/>
        <v>16.505914529914531</v>
      </c>
      <c r="BF576" s="99">
        <f>BE576*Input!$N$23</f>
        <v>38838.383877059823</v>
      </c>
      <c r="BG576" s="100">
        <f t="shared" si="425"/>
        <v>38.838383877059826</v>
      </c>
      <c r="BH576" s="95">
        <v>8530</v>
      </c>
      <c r="BI576" s="99">
        <f>'Max limit'!AX576*Input!PrimaryDrive_ratio*Input!Gear3_ratio*Input!FinalDrive_ratio</f>
        <v>1237.9435897435897</v>
      </c>
      <c r="BJ576" s="99">
        <f t="shared" si="426"/>
        <v>20.632393162393161</v>
      </c>
      <c r="BK576" s="99">
        <f>BJ576*Input!$N$23</f>
        <v>48547.979846324772</v>
      </c>
      <c r="BL576" s="100">
        <f t="shared" si="427"/>
        <v>48.547979846324772</v>
      </c>
      <c r="BM576" s="95">
        <v>8530</v>
      </c>
      <c r="BN576" s="99">
        <f>'Max limit'!AX576*Input!PrimaryDrive_ratio*Input!Gear4_ratio*Input!FinalDrive_ratio</f>
        <v>1485.5323076923078</v>
      </c>
      <c r="BO576" s="99">
        <f t="shared" si="428"/>
        <v>24.758871794871798</v>
      </c>
      <c r="BP576" s="99">
        <f>BO576*Input!$N$23</f>
        <v>58257.575815589742</v>
      </c>
      <c r="BQ576" s="100">
        <f t="shared" si="429"/>
        <v>58.257575815589739</v>
      </c>
      <c r="BR576" s="95">
        <v>8530</v>
      </c>
      <c r="BS576" s="99">
        <f>'Max limit'!AX576*Input!PrimaryDrive_ratio*Input!Gear5_ratio*Input!FinalDrive_ratio</f>
        <v>1702.1724358974357</v>
      </c>
      <c r="BT576" s="99">
        <f t="shared" si="430"/>
        <v>28.369540598290595</v>
      </c>
      <c r="BU576" s="99">
        <f>BT576*Input!$N$23</f>
        <v>66753.472288696561</v>
      </c>
      <c r="BV576" s="100">
        <f t="shared" si="431"/>
        <v>66.753472288696557</v>
      </c>
      <c r="BW576" s="95">
        <v>8530</v>
      </c>
      <c r="BX576" s="99">
        <f>'Max limit'!AX576*Input!PrimaryDrive_ratio*Input!Gear6_ratio*Input!FinalDrive_ratio</f>
        <v>1937.6508361204012</v>
      </c>
      <c r="BY576" s="99">
        <f t="shared" si="432"/>
        <v>32.294180602006684</v>
      </c>
      <c r="BZ576" s="99">
        <f>BY576*Input!$N$23</f>
        <v>75988.142368160508</v>
      </c>
      <c r="CA576" s="100">
        <f t="shared" si="433"/>
        <v>75.98814236816051</v>
      </c>
      <c r="CC576" s="95">
        <v>8530</v>
      </c>
      <c r="CD576" s="94">
        <f t="shared" si="434"/>
        <v>29.5</v>
      </c>
      <c r="CE576" s="94">
        <f t="shared" si="435"/>
        <v>39</v>
      </c>
      <c r="CF576" s="94">
        <f t="shared" si="436"/>
        <v>48.5</v>
      </c>
      <c r="CG576" s="94">
        <f t="shared" si="437"/>
        <v>58.5</v>
      </c>
      <c r="CH576" s="94">
        <f t="shared" si="438"/>
        <v>67</v>
      </c>
      <c r="CI576" s="94">
        <f t="shared" si="439"/>
        <v>76</v>
      </c>
      <c r="CK576" s="95">
        <v>8530</v>
      </c>
      <c r="CL576" s="162">
        <f t="shared" si="440"/>
        <v>12.546725571725572</v>
      </c>
      <c r="CM576" s="162">
        <f t="shared" si="441"/>
        <v>16.505914529914531</v>
      </c>
      <c r="CN576" s="162">
        <f t="shared" si="442"/>
        <v>20.632393162393161</v>
      </c>
      <c r="CO576" s="162">
        <f t="shared" si="443"/>
        <v>24.758871794871798</v>
      </c>
      <c r="CP576" s="162">
        <f t="shared" si="444"/>
        <v>28.369540598290595</v>
      </c>
      <c r="CQ576" s="162">
        <f t="shared" si="445"/>
        <v>32.294180602006684</v>
      </c>
    </row>
    <row r="577" spans="1:95" ht="19.5" thickTop="1" thickBot="1">
      <c r="A577" s="70">
        <v>8580</v>
      </c>
      <c r="B577" s="70">
        <v>158.886</v>
      </c>
      <c r="C577" s="70">
        <v>130.05799999999999</v>
      </c>
      <c r="D577" s="70">
        <v>149.107</v>
      </c>
      <c r="E577" s="70">
        <v>7.8979999999999997</v>
      </c>
      <c r="G577" s="92">
        <v>2</v>
      </c>
      <c r="H577" s="93">
        <f t="shared" si="446"/>
        <v>23.732837528604119</v>
      </c>
      <c r="O577" s="95">
        <v>8540</v>
      </c>
      <c r="P577" s="94">
        <f t="shared" si="398"/>
        <v>12.674555760196835</v>
      </c>
      <c r="Q577" s="94">
        <f t="shared" si="399"/>
        <v>12.711186186964238</v>
      </c>
      <c r="R577" s="94">
        <f t="shared" si="400"/>
        <v>12.493930750642075</v>
      </c>
      <c r="S577" s="94">
        <f t="shared" si="401"/>
        <v>11.912990031616731</v>
      </c>
      <c r="T577" s="94">
        <f t="shared" si="402"/>
        <v>11.30433934169095</v>
      </c>
      <c r="U577" s="94">
        <f t="shared" si="403"/>
        <v>10.412027233134804</v>
      </c>
      <c r="V577" s="82"/>
      <c r="W577" s="95">
        <v>8540</v>
      </c>
      <c r="X577" s="161">
        <f t="shared" si="411"/>
        <v>8.7941440214645255</v>
      </c>
      <c r="Y577" s="161">
        <f t="shared" si="412"/>
        <v>8.6934147406661832</v>
      </c>
      <c r="Z577" s="161">
        <f t="shared" si="413"/>
        <v>8.3665837194449804</v>
      </c>
      <c r="AA577" s="161">
        <f t="shared" si="414"/>
        <v>7.7477774313260888</v>
      </c>
      <c r="AB577" s="161">
        <f t="shared" si="415"/>
        <v>7.1005599580642809</v>
      </c>
      <c r="AC577" s="161">
        <f t="shared" si="416"/>
        <v>6.2082478495081359</v>
      </c>
      <c r="AD577" s="82"/>
      <c r="AE577" s="82"/>
      <c r="AF577" s="82"/>
      <c r="AG577" s="95">
        <v>8540</v>
      </c>
      <c r="AH577" s="161">
        <f t="shared" si="417"/>
        <v>-11.563538819683837</v>
      </c>
      <c r="AI577" s="161">
        <f t="shared" si="418"/>
        <v>-12.029128667844544</v>
      </c>
      <c r="AJ577" s="161">
        <f t="shared" si="419"/>
        <v>-12.649445233407851</v>
      </c>
      <c r="AK577" s="161">
        <f t="shared" si="420"/>
        <v>-13.407609924651894</v>
      </c>
      <c r="AL577" s="161">
        <f t="shared" si="421"/>
        <v>-14.184082570087908</v>
      </c>
      <c r="AM577" s="161">
        <f t="shared" si="422"/>
        <v>-15.147779647328544</v>
      </c>
      <c r="AN577" s="81"/>
      <c r="AO577" s="81"/>
      <c r="AP577" s="95">
        <v>8540</v>
      </c>
      <c r="AQ577" s="94">
        <f t="shared" si="404"/>
        <v>168.21952152328547</v>
      </c>
      <c r="AR577" s="94">
        <f t="shared" si="405"/>
        <v>291.13524143771212</v>
      </c>
      <c r="AS577" s="94">
        <f t="shared" si="406"/>
        <v>454.89881474642527</v>
      </c>
      <c r="AT577" s="94">
        <f t="shared" si="407"/>
        <v>655.05429323485237</v>
      </c>
      <c r="AU577" s="94">
        <f t="shared" si="408"/>
        <v>860.0430716299602</v>
      </c>
      <c r="AV577" s="94">
        <f t="shared" si="409"/>
        <v>1114.4591000214884</v>
      </c>
      <c r="AW577" s="81"/>
      <c r="AX577" s="95">
        <v>8540</v>
      </c>
      <c r="AY577" s="99">
        <f>'Max limit'!AX577*Input!PrimaryDrive_ratio*Input!Gear1_ratio*Input!FinalDrive_ratio</f>
        <v>753.68607068607071</v>
      </c>
      <c r="AZ577" s="99">
        <f t="shared" si="423"/>
        <v>12.561434511434511</v>
      </c>
      <c r="BA577" s="99">
        <f>AZ577*Input!$N$23</f>
        <v>29557.030282536376</v>
      </c>
      <c r="BB577" s="97">
        <f t="shared" si="410"/>
        <v>29.557030282536378</v>
      </c>
      <c r="BC577" s="95">
        <v>8540</v>
      </c>
      <c r="BD577" s="99">
        <f>'Max limit'!AX577*Input!PrimaryDrive_ratio*Input!Gear2_ratio*Input!FinalDrive_ratio</f>
        <v>991.51589743589739</v>
      </c>
      <c r="BE577" s="99">
        <f t="shared" si="424"/>
        <v>16.525264957264955</v>
      </c>
      <c r="BF577" s="99">
        <f>BE577*Input!$N$23</f>
        <v>38883.915393914518</v>
      </c>
      <c r="BG577" s="100">
        <f t="shared" si="425"/>
        <v>38.883915393914521</v>
      </c>
      <c r="BH577" s="95">
        <v>8540</v>
      </c>
      <c r="BI577" s="99">
        <f>'Max limit'!AX577*Input!PrimaryDrive_ratio*Input!Gear3_ratio*Input!FinalDrive_ratio</f>
        <v>1239.3948717948717</v>
      </c>
      <c r="BJ577" s="99">
        <f t="shared" si="426"/>
        <v>20.656581196581197</v>
      </c>
      <c r="BK577" s="99">
        <f>BJ577*Input!$N$23</f>
        <v>48604.894242393151</v>
      </c>
      <c r="BL577" s="100">
        <f t="shared" si="427"/>
        <v>48.604894242393151</v>
      </c>
      <c r="BM577" s="95">
        <v>8540</v>
      </c>
      <c r="BN577" s="99">
        <f>'Max limit'!AX577*Input!PrimaryDrive_ratio*Input!Gear4_ratio*Input!FinalDrive_ratio</f>
        <v>1487.2738461538461</v>
      </c>
      <c r="BO577" s="99">
        <f t="shared" si="428"/>
        <v>24.787897435897435</v>
      </c>
      <c r="BP577" s="99">
        <f>BO577*Input!$N$23</f>
        <v>58325.873090871784</v>
      </c>
      <c r="BQ577" s="100">
        <f t="shared" si="429"/>
        <v>58.325873090871781</v>
      </c>
      <c r="BR577" s="95">
        <v>8540</v>
      </c>
      <c r="BS577" s="99">
        <f>'Max limit'!AX577*Input!PrimaryDrive_ratio*Input!Gear5_ratio*Input!FinalDrive_ratio</f>
        <v>1704.1679487179485</v>
      </c>
      <c r="BT577" s="99">
        <f t="shared" si="430"/>
        <v>28.402799145299142</v>
      </c>
      <c r="BU577" s="99">
        <f>BT577*Input!$N$23</f>
        <v>66831.72958329058</v>
      </c>
      <c r="BV577" s="100">
        <f t="shared" si="431"/>
        <v>66.831729583290581</v>
      </c>
      <c r="BW577" s="95">
        <v>8540</v>
      </c>
      <c r="BX577" s="99">
        <f>'Max limit'!AX577*Input!PrimaryDrive_ratio*Input!Gear6_ratio*Input!FinalDrive_ratio</f>
        <v>1939.9224080267559</v>
      </c>
      <c r="BY577" s="99">
        <f t="shared" si="432"/>
        <v>32.332040133779266</v>
      </c>
      <c r="BZ577" s="99">
        <f>BY577*Input!$N$23</f>
        <v>76077.225770702338</v>
      </c>
      <c r="CA577" s="100">
        <f t="shared" si="433"/>
        <v>76.077225770702341</v>
      </c>
      <c r="CC577" s="95">
        <v>8540</v>
      </c>
      <c r="CD577" s="94">
        <f t="shared" si="434"/>
        <v>29.5</v>
      </c>
      <c r="CE577" s="94">
        <f t="shared" si="435"/>
        <v>39</v>
      </c>
      <c r="CF577" s="94">
        <f t="shared" si="436"/>
        <v>48.5</v>
      </c>
      <c r="CG577" s="94">
        <f t="shared" si="437"/>
        <v>58.5</v>
      </c>
      <c r="CH577" s="94">
        <f t="shared" si="438"/>
        <v>67</v>
      </c>
      <c r="CI577" s="94">
        <f t="shared" si="439"/>
        <v>76</v>
      </c>
      <c r="CK577" s="95">
        <v>8540</v>
      </c>
      <c r="CL577" s="162">
        <f t="shared" si="440"/>
        <v>12.561434511434511</v>
      </c>
      <c r="CM577" s="162">
        <f t="shared" si="441"/>
        <v>16.525264957264955</v>
      </c>
      <c r="CN577" s="162">
        <f t="shared" si="442"/>
        <v>20.656581196581197</v>
      </c>
      <c r="CO577" s="162">
        <f t="shared" si="443"/>
        <v>24.787897435897435</v>
      </c>
      <c r="CP577" s="162">
        <f t="shared" si="444"/>
        <v>28.402799145299142</v>
      </c>
      <c r="CQ577" s="162">
        <f t="shared" si="445"/>
        <v>32.332040133779266</v>
      </c>
    </row>
    <row r="578" spans="1:95" ht="19.5" thickTop="1" thickBot="1">
      <c r="A578" s="70">
        <v>8590</v>
      </c>
      <c r="B578" s="70">
        <v>159.05000000000001</v>
      </c>
      <c r="C578" s="70">
        <v>130.041</v>
      </c>
      <c r="D578" s="70">
        <v>149.25700000000001</v>
      </c>
      <c r="E578" s="70">
        <v>7.91</v>
      </c>
      <c r="G578" s="92">
        <v>2</v>
      </c>
      <c r="H578" s="93">
        <f t="shared" si="446"/>
        <v>23.778032036613272</v>
      </c>
      <c r="O578" s="95">
        <v>8550</v>
      </c>
      <c r="P578" s="94">
        <f t="shared" si="398"/>
        <v>12.673279577282115</v>
      </c>
      <c r="Q578" s="94">
        <f t="shared" si="399"/>
        <v>12.708899331429402</v>
      </c>
      <c r="R578" s="94">
        <f t="shared" si="400"/>
        <v>12.490260087638713</v>
      </c>
      <c r="S578" s="94">
        <f t="shared" si="401"/>
        <v>11.907655783729279</v>
      </c>
      <c r="T578" s="94">
        <f t="shared" si="402"/>
        <v>11.297270978760578</v>
      </c>
      <c r="U578" s="94">
        <f t="shared" si="403"/>
        <v>10.40286792280506</v>
      </c>
      <c r="V578" s="82"/>
      <c r="W578" s="95">
        <v>8550</v>
      </c>
      <c r="X578" s="161">
        <f t="shared" si="411"/>
        <v>8.7928678385498031</v>
      </c>
      <c r="Y578" s="161">
        <f t="shared" si="412"/>
        <v>8.6911278851313476</v>
      </c>
      <c r="Z578" s="161">
        <f t="shared" si="413"/>
        <v>8.3629130564416219</v>
      </c>
      <c r="AA578" s="161">
        <f t="shared" si="414"/>
        <v>7.7424431834386356</v>
      </c>
      <c r="AB578" s="161">
        <f t="shared" si="415"/>
        <v>7.0934915951339086</v>
      </c>
      <c r="AC578" s="161">
        <f t="shared" si="416"/>
        <v>6.1990885391783905</v>
      </c>
      <c r="AD578" s="82"/>
      <c r="AE578" s="82"/>
      <c r="AF578" s="82"/>
      <c r="AG578" s="95">
        <v>8550</v>
      </c>
      <c r="AH578" s="161">
        <f t="shared" si="417"/>
        <v>-11.56503195369406</v>
      </c>
      <c r="AI578" s="161">
        <f t="shared" si="418"/>
        <v>-12.03171281459891</v>
      </c>
      <c r="AJ578" s="161">
        <f t="shared" si="419"/>
        <v>-12.653482962711546</v>
      </c>
      <c r="AK578" s="161">
        <f t="shared" si="420"/>
        <v>-13.413424254849218</v>
      </c>
      <c r="AL578" s="161">
        <f t="shared" si="421"/>
        <v>-14.191716402052711</v>
      </c>
      <c r="AM578" s="161">
        <f t="shared" si="422"/>
        <v>-15.15767170248467</v>
      </c>
      <c r="AN578" s="81"/>
      <c r="AO578" s="81"/>
      <c r="AP578" s="95">
        <v>8550</v>
      </c>
      <c r="AQ578" s="94">
        <f t="shared" si="404"/>
        <v>168.61370890198452</v>
      </c>
      <c r="AR578" s="94">
        <f t="shared" si="405"/>
        <v>291.81745618086472</v>
      </c>
      <c r="AS578" s="94">
        <f t="shared" si="406"/>
        <v>455.9647752826009</v>
      </c>
      <c r="AT578" s="94">
        <f t="shared" si="407"/>
        <v>656.58927640694583</v>
      </c>
      <c r="AU578" s="94">
        <f t="shared" si="408"/>
        <v>862.05840326866792</v>
      </c>
      <c r="AV578" s="94">
        <f t="shared" si="409"/>
        <v>1117.0706025827051</v>
      </c>
      <c r="AW578" s="81"/>
      <c r="AX578" s="95">
        <v>8550</v>
      </c>
      <c r="AY578" s="99">
        <f>'Max limit'!AX578*Input!PrimaryDrive_ratio*Input!Gear1_ratio*Input!FinalDrive_ratio</f>
        <v>754.56860706860698</v>
      </c>
      <c r="AZ578" s="99">
        <f t="shared" si="423"/>
        <v>12.57614345114345</v>
      </c>
      <c r="BA578" s="99">
        <f>AZ578*Input!$N$23</f>
        <v>29591.640388253629</v>
      </c>
      <c r="BB578" s="97">
        <f t="shared" si="410"/>
        <v>29.59164038825363</v>
      </c>
      <c r="BC578" s="95">
        <v>8550</v>
      </c>
      <c r="BD578" s="99">
        <f>'Max limit'!AX578*Input!PrimaryDrive_ratio*Input!Gear2_ratio*Input!FinalDrive_ratio</f>
        <v>992.676923076923</v>
      </c>
      <c r="BE578" s="99">
        <f t="shared" si="424"/>
        <v>16.544615384615383</v>
      </c>
      <c r="BF578" s="99">
        <f>BE578*Input!$N$23</f>
        <v>38929.44691076922</v>
      </c>
      <c r="BG578" s="100">
        <f t="shared" si="425"/>
        <v>38.929446910769222</v>
      </c>
      <c r="BH578" s="95">
        <v>8550</v>
      </c>
      <c r="BI578" s="99">
        <f>'Max limit'!AX578*Input!PrimaryDrive_ratio*Input!Gear3_ratio*Input!FinalDrive_ratio</f>
        <v>1240.8461538461536</v>
      </c>
      <c r="BJ578" s="99">
        <f t="shared" si="426"/>
        <v>20.680769230769226</v>
      </c>
      <c r="BK578" s="99">
        <f>BJ578*Input!$N$23</f>
        <v>48661.808638461516</v>
      </c>
      <c r="BL578" s="100">
        <f t="shared" si="427"/>
        <v>48.661808638461515</v>
      </c>
      <c r="BM578" s="95">
        <v>8550</v>
      </c>
      <c r="BN578" s="99">
        <f>'Max limit'!AX578*Input!PrimaryDrive_ratio*Input!Gear4_ratio*Input!FinalDrive_ratio</f>
        <v>1489.0153846153846</v>
      </c>
      <c r="BO578" s="99">
        <f t="shared" si="428"/>
        <v>24.816923076923079</v>
      </c>
      <c r="BP578" s="99">
        <f>BO578*Input!$N$23</f>
        <v>58394.170366153841</v>
      </c>
      <c r="BQ578" s="100">
        <f t="shared" si="429"/>
        <v>58.394170366153844</v>
      </c>
      <c r="BR578" s="95">
        <v>8550</v>
      </c>
      <c r="BS578" s="99">
        <f>'Max limit'!AX578*Input!PrimaryDrive_ratio*Input!Gear5_ratio*Input!FinalDrive_ratio</f>
        <v>1706.1634615384612</v>
      </c>
      <c r="BT578" s="99">
        <f t="shared" si="430"/>
        <v>28.436057692307688</v>
      </c>
      <c r="BU578" s="99">
        <f>BT578*Input!$N$23</f>
        <v>66909.986877884599</v>
      </c>
      <c r="BV578" s="100">
        <f t="shared" si="431"/>
        <v>66.909986877884606</v>
      </c>
      <c r="BW578" s="95">
        <v>8550</v>
      </c>
      <c r="BX578" s="99">
        <f>'Max limit'!AX578*Input!PrimaryDrive_ratio*Input!Gear6_ratio*Input!FinalDrive_ratio</f>
        <v>1942.1939799331101</v>
      </c>
      <c r="BY578" s="99">
        <f t="shared" si="432"/>
        <v>32.369899665551834</v>
      </c>
      <c r="BZ578" s="99">
        <f>BY578*Input!$N$23</f>
        <v>76166.309173244124</v>
      </c>
      <c r="CA578" s="100">
        <f t="shared" si="433"/>
        <v>76.16630917324413</v>
      </c>
      <c r="CC578" s="95">
        <v>8550</v>
      </c>
      <c r="CD578" s="94">
        <f t="shared" si="434"/>
        <v>29.5</v>
      </c>
      <c r="CE578" s="94">
        <f t="shared" si="435"/>
        <v>39</v>
      </c>
      <c r="CF578" s="94">
        <f t="shared" si="436"/>
        <v>48.5</v>
      </c>
      <c r="CG578" s="94">
        <f t="shared" si="437"/>
        <v>58.5</v>
      </c>
      <c r="CH578" s="94">
        <f t="shared" si="438"/>
        <v>67</v>
      </c>
      <c r="CI578" s="94">
        <f t="shared" si="439"/>
        <v>76</v>
      </c>
      <c r="CK578" s="95">
        <v>8550</v>
      </c>
      <c r="CL578" s="162">
        <f t="shared" si="440"/>
        <v>12.57614345114345</v>
      </c>
      <c r="CM578" s="162">
        <f t="shared" si="441"/>
        <v>16.544615384615383</v>
      </c>
      <c r="CN578" s="162">
        <f t="shared" si="442"/>
        <v>20.680769230769226</v>
      </c>
      <c r="CO578" s="162">
        <f t="shared" si="443"/>
        <v>24.816923076923079</v>
      </c>
      <c r="CP578" s="162">
        <f t="shared" si="444"/>
        <v>28.436057692307688</v>
      </c>
      <c r="CQ578" s="162">
        <f t="shared" si="445"/>
        <v>32.369899665551834</v>
      </c>
    </row>
    <row r="579" spans="1:95" ht="19.5" thickTop="1" thickBot="1">
      <c r="A579" s="70">
        <v>8600</v>
      </c>
      <c r="B579" s="70">
        <v>159.21799999999999</v>
      </c>
      <c r="C579" s="70">
        <v>130.02699999999999</v>
      </c>
      <c r="D579" s="70">
        <v>149.411</v>
      </c>
      <c r="E579" s="70">
        <v>7.9219999999999997</v>
      </c>
      <c r="G579" s="92">
        <v>2</v>
      </c>
      <c r="H579" s="93">
        <f t="shared" si="446"/>
        <v>23.823226544622425</v>
      </c>
      <c r="O579" s="95">
        <v>8560</v>
      </c>
      <c r="P579" s="94">
        <f t="shared" si="398"/>
        <v>12.672001900882414</v>
      </c>
      <c r="Q579" s="94">
        <f t="shared" si="399"/>
        <v>12.706609799644671</v>
      </c>
      <c r="R579" s="94">
        <f t="shared" si="400"/>
        <v>12.486585128950152</v>
      </c>
      <c r="S579" s="94">
        <f t="shared" si="401"/>
        <v>11.902315293304802</v>
      </c>
      <c r="T579" s="94">
        <f t="shared" si="402"/>
        <v>11.290194343901675</v>
      </c>
      <c r="U579" s="94">
        <f t="shared" si="403"/>
        <v>10.393697893563285</v>
      </c>
      <c r="V579" s="82"/>
      <c r="W579" s="95">
        <v>8560</v>
      </c>
      <c r="X579" s="161">
        <f t="shared" si="411"/>
        <v>8.7915901621501042</v>
      </c>
      <c r="Y579" s="161">
        <f t="shared" si="412"/>
        <v>8.6888383533466165</v>
      </c>
      <c r="Z579" s="161">
        <f t="shared" si="413"/>
        <v>8.3592380977530603</v>
      </c>
      <c r="AA579" s="161">
        <f t="shared" si="414"/>
        <v>7.7371026930141591</v>
      </c>
      <c r="AB579" s="161">
        <f t="shared" si="415"/>
        <v>7.0864149602750057</v>
      </c>
      <c r="AC579" s="161">
        <f t="shared" si="416"/>
        <v>6.1899185099366161</v>
      </c>
      <c r="AD579" s="82"/>
      <c r="AE579" s="82"/>
      <c r="AF579" s="82"/>
      <c r="AG579" s="95">
        <v>8560</v>
      </c>
      <c r="AH579" s="161">
        <f t="shared" si="417"/>
        <v>-11.56652683508171</v>
      </c>
      <c r="AI579" s="161">
        <f t="shared" si="418"/>
        <v>-12.034299985515656</v>
      </c>
      <c r="AJ579" s="161">
        <f t="shared" si="419"/>
        <v>-12.657525417268964</v>
      </c>
      <c r="AK579" s="161">
        <f t="shared" si="420"/>
        <v>-13.419245389411897</v>
      </c>
      <c r="AL579" s="161">
        <f t="shared" si="421"/>
        <v>-14.199359167700326</v>
      </c>
      <c r="AM579" s="161">
        <f t="shared" si="422"/>
        <v>-15.167575334065786</v>
      </c>
      <c r="AN579" s="81"/>
      <c r="AO579" s="81"/>
      <c r="AP579" s="95">
        <v>8560</v>
      </c>
      <c r="AQ579" s="94">
        <f t="shared" si="404"/>
        <v>169.00835758832397</v>
      </c>
      <c r="AR579" s="94">
        <f t="shared" si="405"/>
        <v>292.50046930288573</v>
      </c>
      <c r="AS579" s="94">
        <f t="shared" si="406"/>
        <v>457.03198328575894</v>
      </c>
      <c r="AT579" s="94">
        <f t="shared" si="407"/>
        <v>658.12605593149317</v>
      </c>
      <c r="AU579" s="94">
        <f t="shared" si="408"/>
        <v>864.07609339963824</v>
      </c>
      <c r="AV579" s="94">
        <f t="shared" si="409"/>
        <v>1119.68516132012</v>
      </c>
      <c r="AW579" s="81"/>
      <c r="AX579" s="95">
        <v>8560</v>
      </c>
      <c r="AY579" s="99">
        <f>'Max limit'!AX579*Input!PrimaryDrive_ratio*Input!Gear1_ratio*Input!FinalDrive_ratio</f>
        <v>755.45114345114337</v>
      </c>
      <c r="AZ579" s="99">
        <f t="shared" si="423"/>
        <v>12.590852390852389</v>
      </c>
      <c r="BA579" s="99">
        <f>AZ579*Input!$N$23</f>
        <v>29626.250493970885</v>
      </c>
      <c r="BB579" s="97">
        <f t="shared" si="410"/>
        <v>29.626250493970886</v>
      </c>
      <c r="BC579" s="95">
        <v>8560</v>
      </c>
      <c r="BD579" s="99">
        <f>'Max limit'!AX579*Input!PrimaryDrive_ratio*Input!Gear2_ratio*Input!FinalDrive_ratio</f>
        <v>993.83794871794851</v>
      </c>
      <c r="BE579" s="99">
        <f t="shared" si="424"/>
        <v>16.563965811965808</v>
      </c>
      <c r="BF579" s="99">
        <f>BE579*Input!$N$23</f>
        <v>38974.978427623915</v>
      </c>
      <c r="BG579" s="100">
        <f t="shared" si="425"/>
        <v>38.974978427623917</v>
      </c>
      <c r="BH579" s="95">
        <v>8560</v>
      </c>
      <c r="BI579" s="99">
        <f>'Max limit'!AX579*Input!PrimaryDrive_ratio*Input!Gear3_ratio*Input!FinalDrive_ratio</f>
        <v>1242.2974358974357</v>
      </c>
      <c r="BJ579" s="99">
        <f t="shared" si="426"/>
        <v>20.704957264957262</v>
      </c>
      <c r="BK579" s="99">
        <f>BJ579*Input!$N$23</f>
        <v>48718.723034529896</v>
      </c>
      <c r="BL579" s="100">
        <f t="shared" si="427"/>
        <v>48.718723034529894</v>
      </c>
      <c r="BM579" s="95">
        <v>8560</v>
      </c>
      <c r="BN579" s="99">
        <f>'Max limit'!AX579*Input!PrimaryDrive_ratio*Input!Gear4_ratio*Input!FinalDrive_ratio</f>
        <v>1490.7569230769229</v>
      </c>
      <c r="BO579" s="99">
        <f t="shared" si="428"/>
        <v>24.845948717948716</v>
      </c>
      <c r="BP579" s="99">
        <f>BO579*Input!$N$23</f>
        <v>58462.467641435884</v>
      </c>
      <c r="BQ579" s="100">
        <f t="shared" si="429"/>
        <v>58.462467641435886</v>
      </c>
      <c r="BR579" s="95">
        <v>8560</v>
      </c>
      <c r="BS579" s="99">
        <f>'Max limit'!AX579*Input!PrimaryDrive_ratio*Input!Gear5_ratio*Input!FinalDrive_ratio</f>
        <v>1708.1589743589741</v>
      </c>
      <c r="BT579" s="99">
        <f t="shared" si="430"/>
        <v>28.469316239316235</v>
      </c>
      <c r="BU579" s="99">
        <f>BT579*Input!$N$23</f>
        <v>66988.244172478619</v>
      </c>
      <c r="BV579" s="100">
        <f t="shared" si="431"/>
        <v>66.988244172478616</v>
      </c>
      <c r="BW579" s="95">
        <v>8560</v>
      </c>
      <c r="BX579" s="99">
        <f>'Max limit'!AX579*Input!PrimaryDrive_ratio*Input!Gear6_ratio*Input!FinalDrive_ratio</f>
        <v>1944.4655518394645</v>
      </c>
      <c r="BY579" s="99">
        <f t="shared" si="432"/>
        <v>32.40775919732441</v>
      </c>
      <c r="BZ579" s="99">
        <f>BY579*Input!$N$23</f>
        <v>76255.392575785925</v>
      </c>
      <c r="CA579" s="100">
        <f t="shared" si="433"/>
        <v>76.255392575785919</v>
      </c>
      <c r="CC579" s="95">
        <v>8560</v>
      </c>
      <c r="CD579" s="94">
        <f t="shared" si="434"/>
        <v>29.5</v>
      </c>
      <c r="CE579" s="94">
        <f t="shared" si="435"/>
        <v>39</v>
      </c>
      <c r="CF579" s="94">
        <f t="shared" si="436"/>
        <v>48.5</v>
      </c>
      <c r="CG579" s="94">
        <f t="shared" si="437"/>
        <v>58.5</v>
      </c>
      <c r="CH579" s="94">
        <f t="shared" si="438"/>
        <v>67</v>
      </c>
      <c r="CI579" s="94">
        <f t="shared" si="439"/>
        <v>76.5</v>
      </c>
      <c r="CK579" s="95">
        <v>8560</v>
      </c>
      <c r="CL579" s="162">
        <f t="shared" si="440"/>
        <v>12.590852390852389</v>
      </c>
      <c r="CM579" s="162">
        <f t="shared" si="441"/>
        <v>16.563965811965808</v>
      </c>
      <c r="CN579" s="162">
        <f t="shared" si="442"/>
        <v>20.704957264957262</v>
      </c>
      <c r="CO579" s="162">
        <f t="shared" si="443"/>
        <v>24.845948717948716</v>
      </c>
      <c r="CP579" s="162">
        <f t="shared" si="444"/>
        <v>28.469316239316235</v>
      </c>
      <c r="CQ579" s="162">
        <f t="shared" si="445"/>
        <v>32.40775919732441</v>
      </c>
    </row>
    <row r="580" spans="1:95" ht="19.5" thickTop="1" thickBot="1">
      <c r="A580" s="70">
        <v>8610</v>
      </c>
      <c r="B580" s="70">
        <v>159.387</v>
      </c>
      <c r="C580" s="70">
        <v>130.01400000000001</v>
      </c>
      <c r="D580" s="70">
        <v>149.565</v>
      </c>
      <c r="E580" s="70">
        <v>7.9340000000000002</v>
      </c>
      <c r="G580" s="92">
        <v>2</v>
      </c>
      <c r="H580" s="93">
        <f t="shared" si="446"/>
        <v>23.868421052631579</v>
      </c>
      <c r="O580" s="95">
        <v>8570</v>
      </c>
      <c r="P580" s="94">
        <f t="shared" si="398"/>
        <v>12.670722730997733</v>
      </c>
      <c r="Q580" s="94">
        <f t="shared" si="399"/>
        <v>12.704317591610044</v>
      </c>
      <c r="R580" s="94">
        <f t="shared" si="400"/>
        <v>12.482905874576392</v>
      </c>
      <c r="S580" s="94">
        <f t="shared" si="401"/>
        <v>11.8969685603433</v>
      </c>
      <c r="T580" s="94">
        <f t="shared" si="402"/>
        <v>11.28310943711424</v>
      </c>
      <c r="U580" s="94">
        <f t="shared" si="403"/>
        <v>10.384517145409477</v>
      </c>
      <c r="V580" s="82"/>
      <c r="W580" s="95">
        <v>8570</v>
      </c>
      <c r="X580" s="161">
        <f t="shared" si="411"/>
        <v>8.7903109922654235</v>
      </c>
      <c r="Y580" s="161">
        <f t="shared" si="412"/>
        <v>8.6865461453119899</v>
      </c>
      <c r="Z580" s="161">
        <f t="shared" si="413"/>
        <v>8.3555588433792991</v>
      </c>
      <c r="AA580" s="161">
        <f t="shared" si="414"/>
        <v>7.7317559600526566</v>
      </c>
      <c r="AB580" s="161">
        <f t="shared" si="415"/>
        <v>7.0793300534875705</v>
      </c>
      <c r="AC580" s="161">
        <f t="shared" si="416"/>
        <v>6.1807377617828063</v>
      </c>
      <c r="AD580" s="82"/>
      <c r="AE580" s="82"/>
      <c r="AF580" s="82"/>
      <c r="AG580" s="95">
        <v>8570</v>
      </c>
      <c r="AH580" s="161">
        <f t="shared" si="417"/>
        <v>-11.568023463846785</v>
      </c>
      <c r="AI580" s="161">
        <f t="shared" si="418"/>
        <v>-12.036890180594785</v>
      </c>
      <c r="AJ580" s="161">
        <f t="shared" si="419"/>
        <v>-12.661572597080101</v>
      </c>
      <c r="AK580" s="161">
        <f t="shared" si="420"/>
        <v>-13.425073328339934</v>
      </c>
      <c r="AL580" s="161">
        <f t="shared" si="421"/>
        <v>-14.207010867030755</v>
      </c>
      <c r="AM580" s="161">
        <f t="shared" si="422"/>
        <v>-15.177490542071901</v>
      </c>
      <c r="AN580" s="81"/>
      <c r="AO580" s="81"/>
      <c r="AP580" s="95">
        <v>8570</v>
      </c>
      <c r="AQ580" s="94">
        <f t="shared" si="404"/>
        <v>169.40346758230382</v>
      </c>
      <c r="AR580" s="94">
        <f t="shared" si="405"/>
        <v>293.18428080377544</v>
      </c>
      <c r="AS580" s="94">
        <f t="shared" si="406"/>
        <v>458.10043875589895</v>
      </c>
      <c r="AT580" s="94">
        <f t="shared" si="407"/>
        <v>659.66463180849496</v>
      </c>
      <c r="AU580" s="94">
        <f t="shared" si="408"/>
        <v>866.09614202287185</v>
      </c>
      <c r="AV580" s="94">
        <f t="shared" si="409"/>
        <v>1122.302776233734</v>
      </c>
      <c r="AW580" s="81"/>
      <c r="AX580" s="95">
        <v>8570</v>
      </c>
      <c r="AY580" s="99">
        <f>'Max limit'!AX580*Input!PrimaryDrive_ratio*Input!Gear1_ratio*Input!FinalDrive_ratio</f>
        <v>756.33367983367987</v>
      </c>
      <c r="AZ580" s="99">
        <f t="shared" si="423"/>
        <v>12.605561330561331</v>
      </c>
      <c r="BA580" s="99">
        <f>AZ580*Input!$N$23</f>
        <v>29660.860599688145</v>
      </c>
      <c r="BB580" s="97">
        <f t="shared" si="410"/>
        <v>29.660860599688146</v>
      </c>
      <c r="BC580" s="95">
        <v>8570</v>
      </c>
      <c r="BD580" s="99">
        <f>'Max limit'!AX580*Input!PrimaryDrive_ratio*Input!Gear2_ratio*Input!FinalDrive_ratio</f>
        <v>994.99897435897435</v>
      </c>
      <c r="BE580" s="99">
        <f t="shared" si="424"/>
        <v>16.58331623931624</v>
      </c>
      <c r="BF580" s="99">
        <f>BE580*Input!$N$23</f>
        <v>39020.509944478625</v>
      </c>
      <c r="BG580" s="100">
        <f t="shared" si="425"/>
        <v>39.020509944478626</v>
      </c>
      <c r="BH580" s="95">
        <v>8570</v>
      </c>
      <c r="BI580" s="99">
        <f>'Max limit'!AX580*Input!PrimaryDrive_ratio*Input!Gear3_ratio*Input!FinalDrive_ratio</f>
        <v>1243.748717948718</v>
      </c>
      <c r="BJ580" s="99">
        <f t="shared" si="426"/>
        <v>20.729145299145298</v>
      </c>
      <c r="BK580" s="99">
        <f>BJ580*Input!$N$23</f>
        <v>48775.637430598275</v>
      </c>
      <c r="BL580" s="100">
        <f t="shared" si="427"/>
        <v>48.775637430598273</v>
      </c>
      <c r="BM580" s="95">
        <v>8570</v>
      </c>
      <c r="BN580" s="99">
        <f>'Max limit'!AX580*Input!PrimaryDrive_ratio*Input!Gear4_ratio*Input!FinalDrive_ratio</f>
        <v>1492.4984615384617</v>
      </c>
      <c r="BO580" s="99">
        <f t="shared" si="428"/>
        <v>24.874974358974363</v>
      </c>
      <c r="BP580" s="99">
        <f>BO580*Input!$N$23</f>
        <v>58530.764916717948</v>
      </c>
      <c r="BQ580" s="100">
        <f t="shared" si="429"/>
        <v>58.530764916717949</v>
      </c>
      <c r="BR580" s="95">
        <v>8570</v>
      </c>
      <c r="BS580" s="99">
        <f>'Max limit'!AX580*Input!PrimaryDrive_ratio*Input!Gear5_ratio*Input!FinalDrive_ratio</f>
        <v>1710.1544871794872</v>
      </c>
      <c r="BT580" s="99">
        <f t="shared" si="430"/>
        <v>28.502574786324786</v>
      </c>
      <c r="BU580" s="99">
        <f>BT580*Input!$N$23</f>
        <v>67066.501467072638</v>
      </c>
      <c r="BV580" s="100">
        <f t="shared" si="431"/>
        <v>67.066501467072641</v>
      </c>
      <c r="BW580" s="95">
        <v>8570</v>
      </c>
      <c r="BX580" s="99">
        <f>'Max limit'!AX580*Input!PrimaryDrive_ratio*Input!Gear6_ratio*Input!FinalDrive_ratio</f>
        <v>1946.7371237458194</v>
      </c>
      <c r="BY580" s="99">
        <f t="shared" si="432"/>
        <v>32.445618729096992</v>
      </c>
      <c r="BZ580" s="99">
        <f>BY580*Input!$N$23</f>
        <v>76344.475978327755</v>
      </c>
      <c r="CA580" s="100">
        <f t="shared" si="433"/>
        <v>76.34447597832775</v>
      </c>
      <c r="CC580" s="95">
        <v>8570</v>
      </c>
      <c r="CD580" s="94">
        <f t="shared" si="434"/>
        <v>29.5</v>
      </c>
      <c r="CE580" s="94">
        <f t="shared" si="435"/>
        <v>39</v>
      </c>
      <c r="CF580" s="94">
        <f t="shared" si="436"/>
        <v>49</v>
      </c>
      <c r="CG580" s="94">
        <f t="shared" si="437"/>
        <v>58.5</v>
      </c>
      <c r="CH580" s="94">
        <f t="shared" si="438"/>
        <v>67</v>
      </c>
      <c r="CI580" s="94">
        <f t="shared" si="439"/>
        <v>76.5</v>
      </c>
      <c r="CK580" s="95">
        <v>8570</v>
      </c>
      <c r="CL580" s="162">
        <f t="shared" si="440"/>
        <v>12.605561330561331</v>
      </c>
      <c r="CM580" s="162">
        <f t="shared" si="441"/>
        <v>16.58331623931624</v>
      </c>
      <c r="CN580" s="162">
        <f t="shared" si="442"/>
        <v>20.729145299145298</v>
      </c>
      <c r="CO580" s="162">
        <f t="shared" si="443"/>
        <v>24.874974358974363</v>
      </c>
      <c r="CP580" s="162">
        <f t="shared" si="444"/>
        <v>28.502574786324786</v>
      </c>
      <c r="CQ580" s="162">
        <f t="shared" si="445"/>
        <v>32.445618729096992</v>
      </c>
    </row>
    <row r="581" spans="1:95" ht="19.5" thickTop="1" thickBot="1">
      <c r="A581" s="70">
        <v>8620</v>
      </c>
      <c r="B581" s="70">
        <v>159.55799999999999</v>
      </c>
      <c r="C581" s="70">
        <v>130.00200000000001</v>
      </c>
      <c r="D581" s="70">
        <v>149.71700000000001</v>
      </c>
      <c r="E581" s="70">
        <v>7.952</v>
      </c>
      <c r="G581" s="92">
        <v>2</v>
      </c>
      <c r="H581" s="93">
        <f t="shared" si="446"/>
        <v>23.913615560640732</v>
      </c>
      <c r="O581" s="95">
        <v>8580</v>
      </c>
      <c r="P581" s="94">
        <f t="shared" si="398"/>
        <v>12.669442067628074</v>
      </c>
      <c r="Q581" s="94">
        <f t="shared" si="399"/>
        <v>12.702022707325524</v>
      </c>
      <c r="R581" s="94">
        <f t="shared" si="400"/>
        <v>12.479222324517432</v>
      </c>
      <c r="S581" s="94">
        <f t="shared" si="401"/>
        <v>11.891615584844775</v>
      </c>
      <c r="T581" s="94">
        <f t="shared" si="402"/>
        <v>11.276016258398274</v>
      </c>
      <c r="U581" s="94">
        <f t="shared" si="403"/>
        <v>10.375325678343641</v>
      </c>
      <c r="V581" s="82"/>
      <c r="W581" s="95">
        <v>8580</v>
      </c>
      <c r="X581" s="161">
        <f t="shared" si="411"/>
        <v>8.7890303288957643</v>
      </c>
      <c r="Y581" s="161">
        <f t="shared" si="412"/>
        <v>8.6842512610274696</v>
      </c>
      <c r="Z581" s="161">
        <f t="shared" si="413"/>
        <v>8.3518752933203384</v>
      </c>
      <c r="AA581" s="161">
        <f t="shared" si="414"/>
        <v>7.7264029845541318</v>
      </c>
      <c r="AB581" s="161">
        <f t="shared" si="415"/>
        <v>7.0722368747716047</v>
      </c>
      <c r="AC581" s="161">
        <f t="shared" si="416"/>
        <v>6.171546294716971</v>
      </c>
      <c r="AD581" s="82"/>
      <c r="AE581" s="82"/>
      <c r="AF581" s="82"/>
      <c r="AG581" s="95">
        <v>8580</v>
      </c>
      <c r="AH581" s="161">
        <f t="shared" si="417"/>
        <v>-11.569521839989287</v>
      </c>
      <c r="AI581" s="161">
        <f t="shared" si="418"/>
        <v>-12.039483399836293</v>
      </c>
      <c r="AJ581" s="161">
        <f t="shared" si="419"/>
        <v>-12.665624502144956</v>
      </c>
      <c r="AK581" s="161">
        <f t="shared" si="420"/>
        <v>-13.430908071633326</v>
      </c>
      <c r="AL581" s="161">
        <f t="shared" si="421"/>
        <v>-14.214671500043998</v>
      </c>
      <c r="AM581" s="161">
        <f t="shared" si="422"/>
        <v>-15.187417326503002</v>
      </c>
      <c r="AN581" s="81"/>
      <c r="AO581" s="81"/>
      <c r="AP581" s="95">
        <v>8580</v>
      </c>
      <c r="AQ581" s="94">
        <f t="shared" si="404"/>
        <v>169.79903888392408</v>
      </c>
      <c r="AR581" s="94">
        <f t="shared" si="405"/>
        <v>293.86889068353349</v>
      </c>
      <c r="AS581" s="94">
        <f t="shared" si="406"/>
        <v>459.17014169302098</v>
      </c>
      <c r="AT581" s="94">
        <f t="shared" si="407"/>
        <v>661.20500403795052</v>
      </c>
      <c r="AU581" s="94">
        <f t="shared" si="408"/>
        <v>868.11854913836805</v>
      </c>
      <c r="AV581" s="94">
        <f t="shared" si="409"/>
        <v>1124.9234473235449</v>
      </c>
      <c r="AW581" s="81"/>
      <c r="AX581" s="95">
        <v>8580</v>
      </c>
      <c r="AY581" s="99">
        <f>'Max limit'!AX581*Input!PrimaryDrive_ratio*Input!Gear1_ratio*Input!FinalDrive_ratio</f>
        <v>757.21621621621625</v>
      </c>
      <c r="AZ581" s="99">
        <f t="shared" si="423"/>
        <v>12.620270270270272</v>
      </c>
      <c r="BA581" s="99">
        <f>AZ581*Input!$N$23</f>
        <v>29695.470705405405</v>
      </c>
      <c r="BB581" s="97">
        <f t="shared" si="410"/>
        <v>29.695470705405405</v>
      </c>
      <c r="BC581" s="95">
        <v>8580</v>
      </c>
      <c r="BD581" s="99">
        <f>'Max limit'!AX581*Input!PrimaryDrive_ratio*Input!Gear2_ratio*Input!FinalDrive_ratio</f>
        <v>996.15999999999985</v>
      </c>
      <c r="BE581" s="99">
        <f t="shared" si="424"/>
        <v>16.602666666666664</v>
      </c>
      <c r="BF581" s="99">
        <f>BE581*Input!$N$23</f>
        <v>39066.04146133332</v>
      </c>
      <c r="BG581" s="100">
        <f t="shared" si="425"/>
        <v>39.06604146133332</v>
      </c>
      <c r="BH581" s="95">
        <v>8580</v>
      </c>
      <c r="BI581" s="99">
        <f>'Max limit'!AX581*Input!PrimaryDrive_ratio*Input!Gear3_ratio*Input!FinalDrive_ratio</f>
        <v>1245.1999999999998</v>
      </c>
      <c r="BJ581" s="99">
        <f t="shared" si="426"/>
        <v>20.75333333333333</v>
      </c>
      <c r="BK581" s="99">
        <f>BJ581*Input!$N$23</f>
        <v>48832.551826666648</v>
      </c>
      <c r="BL581" s="100">
        <f t="shared" si="427"/>
        <v>48.832551826666645</v>
      </c>
      <c r="BM581" s="95">
        <v>8580</v>
      </c>
      <c r="BN581" s="99">
        <f>'Max limit'!AX581*Input!PrimaryDrive_ratio*Input!Gear4_ratio*Input!FinalDrive_ratio</f>
        <v>1494.24</v>
      </c>
      <c r="BO581" s="99">
        <f t="shared" si="428"/>
        <v>24.904</v>
      </c>
      <c r="BP581" s="99">
        <f>BO581*Input!$N$23</f>
        <v>58599.06219199999</v>
      </c>
      <c r="BQ581" s="100">
        <f t="shared" si="429"/>
        <v>58.599062191999991</v>
      </c>
      <c r="BR581" s="95">
        <v>8580</v>
      </c>
      <c r="BS581" s="99">
        <f>'Max limit'!AX581*Input!PrimaryDrive_ratio*Input!Gear5_ratio*Input!FinalDrive_ratio</f>
        <v>1712.1499999999999</v>
      </c>
      <c r="BT581" s="99">
        <f t="shared" si="430"/>
        <v>28.535833333333333</v>
      </c>
      <c r="BU581" s="99">
        <f>BT581*Input!$N$23</f>
        <v>67144.758761666657</v>
      </c>
      <c r="BV581" s="100">
        <f t="shared" si="431"/>
        <v>67.144758761666651</v>
      </c>
      <c r="BW581" s="95">
        <v>8580</v>
      </c>
      <c r="BX581" s="99">
        <f>'Max limit'!AX581*Input!PrimaryDrive_ratio*Input!Gear6_ratio*Input!FinalDrive_ratio</f>
        <v>1949.0086956521736</v>
      </c>
      <c r="BY581" s="99">
        <f t="shared" si="432"/>
        <v>32.48347826086956</v>
      </c>
      <c r="BZ581" s="99">
        <f>BY581*Input!$N$23</f>
        <v>76433.559380869541</v>
      </c>
      <c r="CA581" s="100">
        <f t="shared" si="433"/>
        <v>76.433559380869539</v>
      </c>
      <c r="CC581" s="95">
        <v>8580</v>
      </c>
      <c r="CD581" s="94">
        <f t="shared" si="434"/>
        <v>29.5</v>
      </c>
      <c r="CE581" s="94">
        <f t="shared" si="435"/>
        <v>39</v>
      </c>
      <c r="CF581" s="94">
        <f t="shared" si="436"/>
        <v>49</v>
      </c>
      <c r="CG581" s="94">
        <f t="shared" si="437"/>
        <v>58.5</v>
      </c>
      <c r="CH581" s="94">
        <f t="shared" si="438"/>
        <v>67</v>
      </c>
      <c r="CI581" s="94">
        <f t="shared" si="439"/>
        <v>76.5</v>
      </c>
      <c r="CK581" s="95">
        <v>8580</v>
      </c>
      <c r="CL581" s="162">
        <f t="shared" si="440"/>
        <v>12.620270270270272</v>
      </c>
      <c r="CM581" s="162">
        <f t="shared" si="441"/>
        <v>16.602666666666664</v>
      </c>
      <c r="CN581" s="162">
        <f t="shared" si="442"/>
        <v>20.75333333333333</v>
      </c>
      <c r="CO581" s="162">
        <f t="shared" si="443"/>
        <v>24.904</v>
      </c>
      <c r="CP581" s="162">
        <f t="shared" si="444"/>
        <v>28.535833333333333</v>
      </c>
      <c r="CQ581" s="162">
        <f t="shared" si="445"/>
        <v>32.48347826086956</v>
      </c>
    </row>
    <row r="582" spans="1:95" ht="19.5" thickTop="1" thickBot="1">
      <c r="A582" s="70">
        <v>8630</v>
      </c>
      <c r="B582" s="70">
        <v>159.72900000000001</v>
      </c>
      <c r="C582" s="70">
        <v>129.99100000000001</v>
      </c>
      <c r="D582" s="70">
        <v>149.86600000000001</v>
      </c>
      <c r="E582" s="70">
        <v>7.9720000000000004</v>
      </c>
      <c r="G582" s="92">
        <v>2</v>
      </c>
      <c r="H582" s="93">
        <f t="shared" si="446"/>
        <v>23.958810068649885</v>
      </c>
      <c r="O582" s="95">
        <v>8590</v>
      </c>
      <c r="P582" s="94">
        <f t="shared" ref="P582:P645" si="447">(($H$10*$H$14*($H$5-$H$7)-(AQ582*($H$5-($H$10*$H$9)))))/(H$34*($H$5-($H$9*$H$10)))</f>
        <v>12.668159910773436</v>
      </c>
      <c r="Q582" s="94">
        <f t="shared" ref="Q582:Q645" si="448">(($H$10*$H$14*($H$5-$H$7)-(AR582*($H$5-($H$10*$H$9)))))/(I$34*($H$5-($H$9*$H$10)))</f>
        <v>12.69972514679111</v>
      </c>
      <c r="R582" s="94">
        <f t="shared" ref="R582:R645" si="449">(($H$10*$H$14*($H$5-$H$7)-(AS582*($H$5-($H$10*$H$9)))))/(J$34*($H$5-($H$9*$H$10)))</f>
        <v>12.47553447877327</v>
      </c>
      <c r="S582" s="94">
        <f t="shared" ref="S582:S645" si="450">(($H$10*$H$14*($H$5-$H$7)-(AT582*($H$5-($H$10*$H$9)))))/(K$34*($H$5-($H$9*$H$10)))</f>
        <v>11.886256366809224</v>
      </c>
      <c r="T582" s="94">
        <f t="shared" ref="T582:T645" si="451">(($H$10*$H$14*($H$5-$H$7)-(AU582*($H$5-($H$10*$H$9)))))/(L$34*($H$5-($H$9*$H$10)))</f>
        <v>11.268914807753776</v>
      </c>
      <c r="U582" s="94">
        <f t="shared" ref="U582:U645" si="452">(($H$10*$H$14*($H$5-$H$7)-(AV582*($H$5-($H$10*$H$9)))))/(M$34*($H$5-($H$9*$H$10)))</f>
        <v>10.366123492365775</v>
      </c>
      <c r="V582" s="82"/>
      <c r="W582" s="95">
        <v>8590</v>
      </c>
      <c r="X582" s="161">
        <f t="shared" si="411"/>
        <v>8.7877481720411268</v>
      </c>
      <c r="Y582" s="161">
        <f t="shared" si="412"/>
        <v>8.6819537004930538</v>
      </c>
      <c r="Z582" s="161">
        <f t="shared" si="413"/>
        <v>8.3481874475761781</v>
      </c>
      <c r="AA582" s="161">
        <f t="shared" si="414"/>
        <v>7.7210437665185809</v>
      </c>
      <c r="AB582" s="161">
        <f t="shared" si="415"/>
        <v>7.0651354241271047</v>
      </c>
      <c r="AC582" s="161">
        <f t="shared" si="416"/>
        <v>6.162344108739104</v>
      </c>
      <c r="AD582" s="82"/>
      <c r="AE582" s="82"/>
      <c r="AF582" s="82"/>
      <c r="AG582" s="95">
        <v>8590</v>
      </c>
      <c r="AH582" s="161">
        <f t="shared" si="417"/>
        <v>-11.571021963509212</v>
      </c>
      <c r="AI582" s="161">
        <f t="shared" si="418"/>
        <v>-12.04207964324018</v>
      </c>
      <c r="AJ582" s="161">
        <f t="shared" si="419"/>
        <v>-12.669681132463534</v>
      </c>
      <c r="AK582" s="161">
        <f t="shared" si="420"/>
        <v>-13.436749619292076</v>
      </c>
      <c r="AL582" s="161">
        <f t="shared" si="421"/>
        <v>-14.222341066740057</v>
      </c>
      <c r="AM582" s="161">
        <f t="shared" si="422"/>
        <v>-15.197355687359098</v>
      </c>
      <c r="AN582" s="81"/>
      <c r="AO582" s="81"/>
      <c r="AP582" s="95">
        <v>8590</v>
      </c>
      <c r="AQ582" s="94">
        <f t="shared" ref="AQ582:AQ645" si="453">0.5*$L$5*$L$9*$L$7*($BB582^2)</f>
        <v>170.1950714931846</v>
      </c>
      <c r="AR582" s="94">
        <f t="shared" ref="AR582:AR645" si="454">0.5*$L$5*$L$9*$L$7*($BG582^2)</f>
        <v>294.55429894216013</v>
      </c>
      <c r="AS582" s="94">
        <f t="shared" ref="AS582:AS645" si="455">0.5*$L$5*$L$9*$L$7*($BL582^2)</f>
        <v>460.24109209712555</v>
      </c>
      <c r="AT582" s="94">
        <f t="shared" ref="AT582:AT645" si="456">0.5*$L$5*$L$9*$L$7*($BQ582^2)</f>
        <v>662.74717261986052</v>
      </c>
      <c r="AU582" s="94">
        <f t="shared" ref="AU582:AU645" si="457">0.5*$L$5*$L$9*$L$7*($BV582^2)</f>
        <v>870.14331474612754</v>
      </c>
      <c r="AV582" s="94">
        <f t="shared" ref="AV582:AV645" si="458">0.5*$L$5*$L$9*$L$7*($CA582^2)</f>
        <v>1127.5471745895543</v>
      </c>
      <c r="AW582" s="81"/>
      <c r="AX582" s="95">
        <v>8590</v>
      </c>
      <c r="AY582" s="99">
        <f>'Max limit'!AX582*Input!PrimaryDrive_ratio*Input!Gear1_ratio*Input!FinalDrive_ratio</f>
        <v>758.09875259875264</v>
      </c>
      <c r="AZ582" s="99">
        <f t="shared" si="423"/>
        <v>12.63497920997921</v>
      </c>
      <c r="BA582" s="99">
        <f>AZ582*Input!$N$23</f>
        <v>29730.080811122658</v>
      </c>
      <c r="BB582" s="97">
        <f t="shared" ref="BB582:BB645" si="459">BA582/1000</f>
        <v>29.730080811122658</v>
      </c>
      <c r="BC582" s="95">
        <v>8590</v>
      </c>
      <c r="BD582" s="99">
        <f>'Max limit'!AX582*Input!PrimaryDrive_ratio*Input!Gear2_ratio*Input!FinalDrive_ratio</f>
        <v>997.32102564102559</v>
      </c>
      <c r="BE582" s="99">
        <f t="shared" si="424"/>
        <v>16.622017094017092</v>
      </c>
      <c r="BF582" s="99">
        <f>BE582*Input!$N$23</f>
        <v>39111.572978188022</v>
      </c>
      <c r="BG582" s="100">
        <f t="shared" si="425"/>
        <v>39.111572978188022</v>
      </c>
      <c r="BH582" s="95">
        <v>8590</v>
      </c>
      <c r="BI582" s="99">
        <f>'Max limit'!AX582*Input!PrimaryDrive_ratio*Input!Gear3_ratio*Input!FinalDrive_ratio</f>
        <v>1246.6512820512821</v>
      </c>
      <c r="BJ582" s="99">
        <f t="shared" si="426"/>
        <v>20.77752136752137</v>
      </c>
      <c r="BK582" s="99">
        <f>BJ582*Input!$N$23</f>
        <v>48889.466222735042</v>
      </c>
      <c r="BL582" s="100">
        <f t="shared" si="427"/>
        <v>48.889466222735045</v>
      </c>
      <c r="BM582" s="95">
        <v>8590</v>
      </c>
      <c r="BN582" s="99">
        <f>'Max limit'!AX582*Input!PrimaryDrive_ratio*Input!Gear4_ratio*Input!FinalDrive_ratio</f>
        <v>1495.9815384615383</v>
      </c>
      <c r="BO582" s="99">
        <f t="shared" si="428"/>
        <v>24.93302564102564</v>
      </c>
      <c r="BP582" s="99">
        <f>BO582*Input!$N$23</f>
        <v>58667.35946728204</v>
      </c>
      <c r="BQ582" s="100">
        <f t="shared" si="429"/>
        <v>58.66735946728204</v>
      </c>
      <c r="BR582" s="95">
        <v>8590</v>
      </c>
      <c r="BS582" s="99">
        <f>'Max limit'!AX582*Input!PrimaryDrive_ratio*Input!Gear5_ratio*Input!FinalDrive_ratio</f>
        <v>1714.1455128205127</v>
      </c>
      <c r="BT582" s="99">
        <f t="shared" si="430"/>
        <v>28.56909188034188</v>
      </c>
      <c r="BU582" s="99">
        <f>BT582*Input!$N$23</f>
        <v>67223.016056260676</v>
      </c>
      <c r="BV582" s="100">
        <f t="shared" si="431"/>
        <v>67.223016056260676</v>
      </c>
      <c r="BW582" s="95">
        <v>8590</v>
      </c>
      <c r="BX582" s="99">
        <f>'Max limit'!AX582*Input!PrimaryDrive_ratio*Input!Gear6_ratio*Input!FinalDrive_ratio</f>
        <v>1951.2802675585283</v>
      </c>
      <c r="BY582" s="99">
        <f t="shared" si="432"/>
        <v>32.521337792642136</v>
      </c>
      <c r="BZ582" s="99">
        <f>BY582*Input!$N$23</f>
        <v>76522.642783411342</v>
      </c>
      <c r="CA582" s="100">
        <f t="shared" si="433"/>
        <v>76.522642783411342</v>
      </c>
      <c r="CC582" s="95">
        <v>8590</v>
      </c>
      <c r="CD582" s="94">
        <f t="shared" si="434"/>
        <v>29.5</v>
      </c>
      <c r="CE582" s="94">
        <f t="shared" si="435"/>
        <v>39</v>
      </c>
      <c r="CF582" s="94">
        <f t="shared" si="436"/>
        <v>49</v>
      </c>
      <c r="CG582" s="94">
        <f t="shared" si="437"/>
        <v>58.5</v>
      </c>
      <c r="CH582" s="94">
        <f t="shared" si="438"/>
        <v>67</v>
      </c>
      <c r="CI582" s="94">
        <f t="shared" si="439"/>
        <v>76.5</v>
      </c>
      <c r="CK582" s="95">
        <v>8590</v>
      </c>
      <c r="CL582" s="162">
        <f t="shared" si="440"/>
        <v>12.63497920997921</v>
      </c>
      <c r="CM582" s="162">
        <f t="shared" si="441"/>
        <v>16.622017094017092</v>
      </c>
      <c r="CN582" s="162">
        <f t="shared" si="442"/>
        <v>20.77752136752137</v>
      </c>
      <c r="CO582" s="162">
        <f t="shared" si="443"/>
        <v>24.93302564102564</v>
      </c>
      <c r="CP582" s="162">
        <f t="shared" si="444"/>
        <v>28.56909188034188</v>
      </c>
      <c r="CQ582" s="162">
        <f t="shared" si="445"/>
        <v>32.521337792642136</v>
      </c>
    </row>
    <row r="583" spans="1:95" ht="19.5" thickTop="1" thickBot="1">
      <c r="A583" s="70">
        <v>8640</v>
      </c>
      <c r="B583" s="70">
        <v>159.89500000000001</v>
      </c>
      <c r="C583" s="70">
        <v>129.97499999999999</v>
      </c>
      <c r="D583" s="70">
        <v>150.018</v>
      </c>
      <c r="E583" s="70">
        <v>7.984</v>
      </c>
      <c r="G583" s="92">
        <v>2</v>
      </c>
      <c r="H583" s="93">
        <f t="shared" si="446"/>
        <v>24.004004576659039</v>
      </c>
      <c r="O583" s="95">
        <v>8600</v>
      </c>
      <c r="P583" s="94">
        <f t="shared" si="447"/>
        <v>12.666876260433821</v>
      </c>
      <c r="Q583" s="94">
        <f t="shared" si="448"/>
        <v>12.697424910006799</v>
      </c>
      <c r="R583" s="94">
        <f t="shared" si="449"/>
        <v>12.471842337343912</v>
      </c>
      <c r="S583" s="94">
        <f t="shared" si="450"/>
        <v>11.880890906236651</v>
      </c>
      <c r="T583" s="94">
        <f t="shared" si="451"/>
        <v>11.261805085180745</v>
      </c>
      <c r="U583" s="94">
        <f t="shared" si="452"/>
        <v>10.356910587475875</v>
      </c>
      <c r="V583" s="82"/>
      <c r="W583" s="95">
        <v>8600</v>
      </c>
      <c r="X583" s="161">
        <f t="shared" ref="X583:X646" si="460">(($H$14*$H$7)-(AQ583*$H$9))/(H$34*$H$9)</f>
        <v>8.7864645217015092</v>
      </c>
      <c r="Y583" s="161">
        <f t="shared" ref="Y583:Y646" si="461">(($H$14*$H$7)-(AR583*$H$9))/(I$34*$H$9)</f>
        <v>8.6796534637087461</v>
      </c>
      <c r="Z583" s="161">
        <f t="shared" ref="Z583:Z646" si="462">(($H$14*$H$7)-(AS583*$H$9))/(J$34*$H$9)</f>
        <v>8.3444953061468183</v>
      </c>
      <c r="AA583" s="161">
        <f t="shared" ref="AA583:AA646" si="463">(($H$14*$H$7)-(AT583*$H$9))/(K$34*$H$9)</f>
        <v>7.7156783059460059</v>
      </c>
      <c r="AB583" s="161">
        <f t="shared" ref="AB583:AB646" si="464">(($H$14*$H$7)-(AU583*$H$9))/(L$34*$H$9)</f>
        <v>7.058025701554075</v>
      </c>
      <c r="AC583" s="161">
        <f t="shared" ref="AC583:AC646" si="465">(($H$14*$H$7)-(AV583*$H$9))/(M$34*$H$9)</f>
        <v>6.1531312038492061</v>
      </c>
      <c r="AD583" s="82"/>
      <c r="AE583" s="82"/>
      <c r="AF583" s="82"/>
      <c r="AG583" s="95">
        <v>8600</v>
      </c>
      <c r="AH583" s="161">
        <f t="shared" ref="AH583:AH646" si="466">-(($H$13*($H$5-$H$8))/$H$9)-(AQ583/$H$12)</f>
        <v>-11.572523834406566</v>
      </c>
      <c r="AI583" s="161">
        <f t="shared" ref="AI583:AI646" si="467">-(($H$13*($H$5-$H$8))/$H$9)-(AR583/$H$12)</f>
        <v>-12.04467891080645</v>
      </c>
      <c r="AJ583" s="161">
        <f t="shared" ref="AJ583:AJ646" si="468">-(($H$13*($H$5-$H$8))/$H$9)-(AS583/$H$12)</f>
        <v>-12.673742488035829</v>
      </c>
      <c r="AK583" s="161">
        <f t="shared" ref="AK583:AK646" si="469">-(($H$13*($H$5-$H$8))/$H$9)-(AT583/$H$12)</f>
        <v>-13.442597971316182</v>
      </c>
      <c r="AL583" s="161">
        <f t="shared" ref="AL583:AL646" si="470">-(($H$13*($H$5-$H$8))/$H$9)-(AU583/$H$12)</f>
        <v>-14.23001956711893</v>
      </c>
      <c r="AM583" s="161">
        <f t="shared" ref="AM583:AM646" si="471">-(($H$13*($H$5-$H$8))/$H$9)-(AV583/$H$12)</f>
        <v>-15.207305624640188</v>
      </c>
      <c r="AN583" s="81"/>
      <c r="AO583" s="81"/>
      <c r="AP583" s="95">
        <v>8600</v>
      </c>
      <c r="AQ583" s="94">
        <f t="shared" si="453"/>
        <v>170.59156541008556</v>
      </c>
      <c r="AR583" s="94">
        <f t="shared" si="454"/>
        <v>295.24050557965523</v>
      </c>
      <c r="AS583" s="94">
        <f t="shared" si="455"/>
        <v>461.31328996821156</v>
      </c>
      <c r="AT583" s="94">
        <f t="shared" si="456"/>
        <v>664.29113755422475</v>
      </c>
      <c r="AU583" s="94">
        <f t="shared" si="457"/>
        <v>872.17043884614986</v>
      </c>
      <c r="AV583" s="94">
        <f t="shared" si="458"/>
        <v>1130.1739580317624</v>
      </c>
      <c r="AW583" s="81"/>
      <c r="AX583" s="95">
        <v>8600</v>
      </c>
      <c r="AY583" s="99">
        <f>'Max limit'!AX583*Input!PrimaryDrive_ratio*Input!Gear1_ratio*Input!FinalDrive_ratio</f>
        <v>758.98128898128903</v>
      </c>
      <c r="AZ583" s="99">
        <f t="shared" ref="AZ583:AZ646" si="472">AY583 / 60</f>
        <v>12.649688149688151</v>
      </c>
      <c r="BA583" s="99">
        <f>AZ583*Input!$N$23</f>
        <v>29764.690916839914</v>
      </c>
      <c r="BB583" s="97">
        <f t="shared" si="459"/>
        <v>29.764690916839914</v>
      </c>
      <c r="BC583" s="95">
        <v>8600</v>
      </c>
      <c r="BD583" s="99">
        <f>'Max limit'!AX583*Input!PrimaryDrive_ratio*Input!Gear2_ratio*Input!FinalDrive_ratio</f>
        <v>998.48205128205109</v>
      </c>
      <c r="BE583" s="99">
        <f t="shared" ref="BE583:BE646" si="473">BD583/60</f>
        <v>16.641367521367517</v>
      </c>
      <c r="BF583" s="99">
        <f>BE583*Input!$N$23</f>
        <v>39157.104495042717</v>
      </c>
      <c r="BG583" s="100">
        <f t="shared" ref="BG583:BG646" si="474">BF583/1000</f>
        <v>39.157104495042717</v>
      </c>
      <c r="BH583" s="95">
        <v>8600</v>
      </c>
      <c r="BI583" s="99">
        <f>'Max limit'!AX583*Input!PrimaryDrive_ratio*Input!Gear3_ratio*Input!FinalDrive_ratio</f>
        <v>1248.102564102564</v>
      </c>
      <c r="BJ583" s="99">
        <f t="shared" ref="BJ583:BJ646" si="475">BI583/60</f>
        <v>20.801709401709399</v>
      </c>
      <c r="BK583" s="99">
        <f>BJ583*Input!$N$23</f>
        <v>48946.380618803407</v>
      </c>
      <c r="BL583" s="100">
        <f t="shared" ref="BL583:BL646" si="476">BK583/1000</f>
        <v>48.94638061880341</v>
      </c>
      <c r="BM583" s="95">
        <v>8600</v>
      </c>
      <c r="BN583" s="99">
        <f>'Max limit'!AX583*Input!PrimaryDrive_ratio*Input!Gear4_ratio*Input!FinalDrive_ratio</f>
        <v>1497.7230769230771</v>
      </c>
      <c r="BO583" s="99">
        <f t="shared" ref="BO583:BO646" si="477">BN583/60</f>
        <v>24.962051282051284</v>
      </c>
      <c r="BP583" s="99">
        <f>BO583*Input!$N$23</f>
        <v>58735.656742564097</v>
      </c>
      <c r="BQ583" s="100">
        <f t="shared" ref="BQ583:BQ646" si="478">BP583/1000</f>
        <v>58.735656742564096</v>
      </c>
      <c r="BR583" s="95">
        <v>8600</v>
      </c>
      <c r="BS583" s="99">
        <f>'Max limit'!AX583*Input!PrimaryDrive_ratio*Input!Gear5_ratio*Input!FinalDrive_ratio</f>
        <v>1716.1410256410256</v>
      </c>
      <c r="BT583" s="99">
        <f t="shared" ref="BT583:BT646" si="479">BS583/60</f>
        <v>28.602350427350427</v>
      </c>
      <c r="BU583" s="99">
        <f>BT583*Input!$N$23</f>
        <v>67301.273350854681</v>
      </c>
      <c r="BV583" s="100">
        <f t="shared" ref="BV583:BV646" si="480">BU583/1000</f>
        <v>67.301273350854686</v>
      </c>
      <c r="BW583" s="95">
        <v>8600</v>
      </c>
      <c r="BX583" s="99">
        <f>'Max limit'!AX583*Input!PrimaryDrive_ratio*Input!Gear6_ratio*Input!FinalDrive_ratio</f>
        <v>1953.551839464883</v>
      </c>
      <c r="BY583" s="99">
        <f t="shared" ref="BY583:BY646" si="481">BX583/60</f>
        <v>32.559197324414718</v>
      </c>
      <c r="BZ583" s="99">
        <f>BY583*Input!$N$23</f>
        <v>76611.726185953172</v>
      </c>
      <c r="CA583" s="100">
        <f t="shared" ref="CA583:CA646" si="482">BZ583/1000</f>
        <v>76.611726185953174</v>
      </c>
      <c r="CC583" s="95">
        <v>8600</v>
      </c>
      <c r="CD583" s="94">
        <f t="shared" ref="CD583:CD646" si="483">MROUND($BB583,0.5)</f>
        <v>30</v>
      </c>
      <c r="CE583" s="94">
        <f t="shared" ref="CE583:CE646" si="484">MROUND($BG583,0.5)</f>
        <v>39</v>
      </c>
      <c r="CF583" s="94">
        <f t="shared" ref="CF583:CF646" si="485">MROUND($BL583,0.5)</f>
        <v>49</v>
      </c>
      <c r="CG583" s="94">
        <f t="shared" ref="CG583:CG646" si="486">MROUND($BQ583,0.5)</f>
        <v>58.5</v>
      </c>
      <c r="CH583" s="94">
        <f t="shared" ref="CH583:CH646" si="487">MROUND($BV583,0.5)</f>
        <v>67.5</v>
      </c>
      <c r="CI583" s="94">
        <f t="shared" ref="CI583:CI646" si="488">MROUND($CA583,0.5)</f>
        <v>76.5</v>
      </c>
      <c r="CK583" s="95">
        <v>8600</v>
      </c>
      <c r="CL583" s="162">
        <f t="shared" ref="CL583:CL646" si="489">$AY583/60</f>
        <v>12.649688149688151</v>
      </c>
      <c r="CM583" s="162">
        <f t="shared" ref="CM583:CM646" si="490">$BD583/60</f>
        <v>16.641367521367517</v>
      </c>
      <c r="CN583" s="162">
        <f t="shared" ref="CN583:CN646" si="491">$BI583/60</f>
        <v>20.801709401709399</v>
      </c>
      <c r="CO583" s="162">
        <f t="shared" ref="CO583:CO646" si="492">$BN583/60</f>
        <v>24.962051282051284</v>
      </c>
      <c r="CP583" s="162">
        <f t="shared" ref="CP583:CP646" si="493">$BS583/60</f>
        <v>28.602350427350427</v>
      </c>
      <c r="CQ583" s="162">
        <f t="shared" ref="CQ583:CQ646" si="494">$BX583/60</f>
        <v>32.559197324414718</v>
      </c>
    </row>
    <row r="584" spans="1:95" ht="19.5" thickTop="1" thickBot="1">
      <c r="A584" s="70">
        <v>8650</v>
      </c>
      <c r="B584" s="70">
        <v>160.07900000000001</v>
      </c>
      <c r="C584" s="70">
        <v>129.97399999999999</v>
      </c>
      <c r="D584" s="70">
        <v>150.18600000000001</v>
      </c>
      <c r="E584" s="70">
        <v>7.9969999999999999</v>
      </c>
      <c r="G584" s="92">
        <v>2</v>
      </c>
      <c r="H584" s="93">
        <f t="shared" si="446"/>
        <v>24.049199084668192</v>
      </c>
      <c r="O584" s="95">
        <v>8610</v>
      </c>
      <c r="P584" s="94">
        <f t="shared" si="447"/>
        <v>12.665591116609223</v>
      </c>
      <c r="Q584" s="94">
        <f t="shared" si="448"/>
        <v>12.695121996972595</v>
      </c>
      <c r="R584" s="94">
        <f t="shared" si="449"/>
        <v>12.46814590022935</v>
      </c>
      <c r="S584" s="94">
        <f t="shared" si="450"/>
        <v>11.87551920312705</v>
      </c>
      <c r="T584" s="94">
        <f t="shared" si="451"/>
        <v>11.254687090679186</v>
      </c>
      <c r="U584" s="94">
        <f t="shared" si="452"/>
        <v>10.347686963673949</v>
      </c>
      <c r="V584" s="82"/>
      <c r="W584" s="95">
        <v>8610</v>
      </c>
      <c r="X584" s="161">
        <f t="shared" si="460"/>
        <v>8.7851793778769149</v>
      </c>
      <c r="Y584" s="161">
        <f t="shared" si="461"/>
        <v>8.6773505506745412</v>
      </c>
      <c r="Z584" s="161">
        <f t="shared" si="462"/>
        <v>8.340798869032259</v>
      </c>
      <c r="AA584" s="161">
        <f t="shared" si="463"/>
        <v>7.7103066028364067</v>
      </c>
      <c r="AB584" s="161">
        <f t="shared" si="464"/>
        <v>7.0509077070525157</v>
      </c>
      <c r="AC584" s="161">
        <f t="shared" si="465"/>
        <v>6.14390758004728</v>
      </c>
      <c r="AD584" s="82"/>
      <c r="AE584" s="82"/>
      <c r="AF584" s="82"/>
      <c r="AG584" s="95">
        <v>8610</v>
      </c>
      <c r="AH584" s="161">
        <f t="shared" si="466"/>
        <v>-11.574027452681342</v>
      </c>
      <c r="AI584" s="161">
        <f t="shared" si="467"/>
        <v>-12.0472812025351</v>
      </c>
      <c r="AJ584" s="161">
        <f t="shared" si="468"/>
        <v>-12.677808568861845</v>
      </c>
      <c r="AK584" s="161">
        <f t="shared" si="469"/>
        <v>-13.448453127705646</v>
      </c>
      <c r="AL584" s="161">
        <f t="shared" si="470"/>
        <v>-14.237707001180613</v>
      </c>
      <c r="AM584" s="161">
        <f t="shared" si="471"/>
        <v>-15.217267138346269</v>
      </c>
      <c r="AN584" s="81"/>
      <c r="AO584" s="81"/>
      <c r="AP584" s="95">
        <v>8610</v>
      </c>
      <c r="AQ584" s="94">
        <f t="shared" si="453"/>
        <v>170.98852063462684</v>
      </c>
      <c r="AR584" s="94">
        <f t="shared" si="454"/>
        <v>295.92751059601903</v>
      </c>
      <c r="AS584" s="94">
        <f t="shared" si="455"/>
        <v>462.38673530627972</v>
      </c>
      <c r="AT584" s="94">
        <f t="shared" si="456"/>
        <v>665.83689884104297</v>
      </c>
      <c r="AU584" s="94">
        <f t="shared" si="457"/>
        <v>874.19992143843456</v>
      </c>
      <c r="AV584" s="94">
        <f t="shared" si="458"/>
        <v>1132.8037976501673</v>
      </c>
      <c r="AW584" s="81"/>
      <c r="AX584" s="95">
        <v>8610</v>
      </c>
      <c r="AY584" s="99">
        <f>'Max limit'!AX584*Input!PrimaryDrive_ratio*Input!Gear1_ratio*Input!FinalDrive_ratio</f>
        <v>759.86382536382541</v>
      </c>
      <c r="AZ584" s="99">
        <f t="shared" si="472"/>
        <v>12.66439708939709</v>
      </c>
      <c r="BA584" s="99">
        <f>AZ584*Input!$N$23</f>
        <v>29799.301022557167</v>
      </c>
      <c r="BB584" s="97">
        <f t="shared" si="459"/>
        <v>29.799301022557167</v>
      </c>
      <c r="BC584" s="95">
        <v>8610</v>
      </c>
      <c r="BD584" s="99">
        <f>'Max limit'!AX584*Input!PrimaryDrive_ratio*Input!Gear2_ratio*Input!FinalDrive_ratio</f>
        <v>999.64307692307682</v>
      </c>
      <c r="BE584" s="99">
        <f t="shared" si="473"/>
        <v>16.660717948717949</v>
      </c>
      <c r="BF584" s="99">
        <f>BE584*Input!$N$23</f>
        <v>39202.636011897426</v>
      </c>
      <c r="BG584" s="100">
        <f t="shared" si="474"/>
        <v>39.202636011897425</v>
      </c>
      <c r="BH584" s="95">
        <v>8610</v>
      </c>
      <c r="BI584" s="99">
        <f>'Max limit'!AX584*Input!PrimaryDrive_ratio*Input!Gear3_ratio*Input!FinalDrive_ratio</f>
        <v>1249.5538461538458</v>
      </c>
      <c r="BJ584" s="99">
        <f t="shared" si="475"/>
        <v>20.825897435897431</v>
      </c>
      <c r="BK584" s="99">
        <f>BJ584*Input!$N$23</f>
        <v>49003.295014871779</v>
      </c>
      <c r="BL584" s="100">
        <f t="shared" si="476"/>
        <v>49.003295014871782</v>
      </c>
      <c r="BM584" s="95">
        <v>8610</v>
      </c>
      <c r="BN584" s="99">
        <f>'Max limit'!AX584*Input!PrimaryDrive_ratio*Input!Gear4_ratio*Input!FinalDrive_ratio</f>
        <v>1499.4646153846154</v>
      </c>
      <c r="BO584" s="99">
        <f t="shared" si="477"/>
        <v>24.991076923076925</v>
      </c>
      <c r="BP584" s="99">
        <f>BO584*Input!$N$23</f>
        <v>58803.954017846147</v>
      </c>
      <c r="BQ584" s="100">
        <f t="shared" si="478"/>
        <v>58.803954017846145</v>
      </c>
      <c r="BR584" s="95">
        <v>8610</v>
      </c>
      <c r="BS584" s="99">
        <f>'Max limit'!AX584*Input!PrimaryDrive_ratio*Input!Gear5_ratio*Input!FinalDrive_ratio</f>
        <v>1718.1365384615381</v>
      </c>
      <c r="BT584" s="99">
        <f t="shared" si="479"/>
        <v>28.635608974358966</v>
      </c>
      <c r="BU584" s="99">
        <f>BT584*Input!$N$23</f>
        <v>67379.530645448685</v>
      </c>
      <c r="BV584" s="100">
        <f t="shared" si="480"/>
        <v>67.379530645448682</v>
      </c>
      <c r="BW584" s="95">
        <v>8610</v>
      </c>
      <c r="BX584" s="99">
        <f>'Max limit'!AX584*Input!PrimaryDrive_ratio*Input!Gear6_ratio*Input!FinalDrive_ratio</f>
        <v>1955.8234113712372</v>
      </c>
      <c r="BY584" s="99">
        <f t="shared" si="481"/>
        <v>32.597056856187287</v>
      </c>
      <c r="BZ584" s="99">
        <f>BY584*Input!$N$23</f>
        <v>76700.809588494958</v>
      </c>
      <c r="CA584" s="100">
        <f t="shared" si="482"/>
        <v>76.700809588494963</v>
      </c>
      <c r="CC584" s="95">
        <v>8610</v>
      </c>
      <c r="CD584" s="94">
        <f t="shared" si="483"/>
        <v>30</v>
      </c>
      <c r="CE584" s="94">
        <f t="shared" si="484"/>
        <v>39</v>
      </c>
      <c r="CF584" s="94">
        <f t="shared" si="485"/>
        <v>49</v>
      </c>
      <c r="CG584" s="94">
        <f t="shared" si="486"/>
        <v>59</v>
      </c>
      <c r="CH584" s="94">
        <f t="shared" si="487"/>
        <v>67.5</v>
      </c>
      <c r="CI584" s="94">
        <f t="shared" si="488"/>
        <v>76.5</v>
      </c>
      <c r="CK584" s="95">
        <v>8610</v>
      </c>
      <c r="CL584" s="162">
        <f t="shared" si="489"/>
        <v>12.66439708939709</v>
      </c>
      <c r="CM584" s="162">
        <f t="shared" si="490"/>
        <v>16.660717948717949</v>
      </c>
      <c r="CN584" s="162">
        <f t="shared" si="491"/>
        <v>20.825897435897431</v>
      </c>
      <c r="CO584" s="162">
        <f t="shared" si="492"/>
        <v>24.991076923076925</v>
      </c>
      <c r="CP584" s="162">
        <f t="shared" si="493"/>
        <v>28.635608974358966</v>
      </c>
      <c r="CQ584" s="162">
        <f t="shared" si="494"/>
        <v>32.597056856187287</v>
      </c>
    </row>
    <row r="585" spans="1:95" ht="19.5" thickTop="1" thickBot="1">
      <c r="A585" s="70">
        <v>8660</v>
      </c>
      <c r="B585" s="70">
        <v>160.274</v>
      </c>
      <c r="C585" s="70">
        <v>129.982</v>
      </c>
      <c r="D585" s="70">
        <v>150.35599999999999</v>
      </c>
      <c r="E585" s="70">
        <v>8.02</v>
      </c>
      <c r="G585" s="92">
        <v>2</v>
      </c>
      <c r="H585" s="93">
        <f t="shared" si="446"/>
        <v>24.094393592677346</v>
      </c>
      <c r="O585" s="95">
        <v>8620</v>
      </c>
      <c r="P585" s="94">
        <f t="shared" si="447"/>
        <v>12.664304479299648</v>
      </c>
      <c r="Q585" s="94">
        <f t="shared" si="448"/>
        <v>12.692816407688499</v>
      </c>
      <c r="R585" s="94">
        <f t="shared" si="449"/>
        <v>12.46444516742959</v>
      </c>
      <c r="S585" s="94">
        <f t="shared" si="450"/>
        <v>11.870141257480427</v>
      </c>
      <c r="T585" s="94">
        <f t="shared" si="451"/>
        <v>11.247560824249089</v>
      </c>
      <c r="U585" s="94">
        <f t="shared" si="452"/>
        <v>10.338452620959991</v>
      </c>
      <c r="V585" s="82"/>
      <c r="W585" s="95">
        <v>8620</v>
      </c>
      <c r="X585" s="161">
        <f t="shared" si="460"/>
        <v>8.7838927405673388</v>
      </c>
      <c r="Y585" s="161">
        <f t="shared" si="461"/>
        <v>8.6750449613904426</v>
      </c>
      <c r="Z585" s="161">
        <f t="shared" si="462"/>
        <v>8.3370981362324983</v>
      </c>
      <c r="AA585" s="161">
        <f t="shared" si="463"/>
        <v>7.7049286571897841</v>
      </c>
      <c r="AB585" s="161">
        <f t="shared" si="464"/>
        <v>7.0437814406224195</v>
      </c>
      <c r="AC585" s="161">
        <f t="shared" si="465"/>
        <v>6.1346732373333213</v>
      </c>
      <c r="AD585" s="82"/>
      <c r="AE585" s="82"/>
      <c r="AF585" s="82"/>
      <c r="AG585" s="95">
        <v>8620</v>
      </c>
      <c r="AH585" s="161">
        <f t="shared" si="466"/>
        <v>-11.575532818333546</v>
      </c>
      <c r="AI585" s="161">
        <f t="shared" si="467"/>
        <v>-12.049886518426131</v>
      </c>
      <c r="AJ585" s="161">
        <f t="shared" si="468"/>
        <v>-12.681879374941582</v>
      </c>
      <c r="AK585" s="161">
        <f t="shared" si="469"/>
        <v>-13.454315088460465</v>
      </c>
      <c r="AL585" s="161">
        <f t="shared" si="470"/>
        <v>-14.245403368925118</v>
      </c>
      <c r="AM585" s="161">
        <f t="shared" si="471"/>
        <v>-15.227240228477342</v>
      </c>
      <c r="AN585" s="81"/>
      <c r="AO585" s="81"/>
      <c r="AP585" s="95">
        <v>8620</v>
      </c>
      <c r="AQ585" s="94">
        <f t="shared" si="453"/>
        <v>171.38593716680853</v>
      </c>
      <c r="AR585" s="94">
        <f t="shared" si="454"/>
        <v>296.61531399125113</v>
      </c>
      <c r="AS585" s="94">
        <f t="shared" si="455"/>
        <v>463.46142811133012</v>
      </c>
      <c r="AT585" s="94">
        <f t="shared" si="456"/>
        <v>667.38445648031529</v>
      </c>
      <c r="AU585" s="94">
        <f t="shared" si="457"/>
        <v>876.23176252298356</v>
      </c>
      <c r="AV585" s="94">
        <f t="shared" si="458"/>
        <v>1135.436693444771</v>
      </c>
      <c r="AW585" s="81"/>
      <c r="AX585" s="95">
        <v>8620</v>
      </c>
      <c r="AY585" s="99">
        <f>'Max limit'!AX585*Input!PrimaryDrive_ratio*Input!Gear1_ratio*Input!FinalDrive_ratio</f>
        <v>760.74636174636169</v>
      </c>
      <c r="AZ585" s="99">
        <f t="shared" si="472"/>
        <v>12.679106029106029</v>
      </c>
      <c r="BA585" s="99">
        <f>AZ585*Input!$N$23</f>
        <v>29833.911128274423</v>
      </c>
      <c r="BB585" s="97">
        <f t="shared" si="459"/>
        <v>29.833911128274423</v>
      </c>
      <c r="BC585" s="95">
        <v>8620</v>
      </c>
      <c r="BD585" s="99">
        <f>'Max limit'!AX585*Input!PrimaryDrive_ratio*Input!Gear2_ratio*Input!FinalDrive_ratio</f>
        <v>1000.8041025641023</v>
      </c>
      <c r="BE585" s="99">
        <f t="shared" si="473"/>
        <v>16.680068376068373</v>
      </c>
      <c r="BF585" s="99">
        <f>BE585*Input!$N$23</f>
        <v>39248.167528752121</v>
      </c>
      <c r="BG585" s="100">
        <f t="shared" si="474"/>
        <v>39.24816752875212</v>
      </c>
      <c r="BH585" s="95">
        <v>8620</v>
      </c>
      <c r="BI585" s="99">
        <f>'Max limit'!AX585*Input!PrimaryDrive_ratio*Input!Gear3_ratio*Input!FinalDrive_ratio</f>
        <v>1251.0051282051281</v>
      </c>
      <c r="BJ585" s="99">
        <f t="shared" si="475"/>
        <v>20.850085470085467</v>
      </c>
      <c r="BK585" s="99">
        <f>BJ585*Input!$N$23</f>
        <v>49060.209410940159</v>
      </c>
      <c r="BL585" s="100">
        <f t="shared" si="476"/>
        <v>49.060209410940161</v>
      </c>
      <c r="BM585" s="95">
        <v>8620</v>
      </c>
      <c r="BN585" s="99">
        <f>'Max limit'!AX585*Input!PrimaryDrive_ratio*Input!Gear4_ratio*Input!FinalDrive_ratio</f>
        <v>1501.2061538461537</v>
      </c>
      <c r="BO585" s="99">
        <f t="shared" si="477"/>
        <v>25.020102564102562</v>
      </c>
      <c r="BP585" s="99">
        <f>BO585*Input!$N$23</f>
        <v>58872.251293128189</v>
      </c>
      <c r="BQ585" s="100">
        <f t="shared" si="478"/>
        <v>58.872251293128187</v>
      </c>
      <c r="BR585" s="95">
        <v>8620</v>
      </c>
      <c r="BS585" s="99">
        <f>'Max limit'!AX585*Input!PrimaryDrive_ratio*Input!Gear5_ratio*Input!FinalDrive_ratio</f>
        <v>1720.132051282051</v>
      </c>
      <c r="BT585" s="99">
        <f t="shared" si="479"/>
        <v>28.668867521367517</v>
      </c>
      <c r="BU585" s="99">
        <f>BT585*Input!$N$23</f>
        <v>67457.787940042719</v>
      </c>
      <c r="BV585" s="100">
        <f t="shared" si="480"/>
        <v>67.457787940042721</v>
      </c>
      <c r="BW585" s="95">
        <v>8620</v>
      </c>
      <c r="BX585" s="99">
        <f>'Max limit'!AX585*Input!PrimaryDrive_ratio*Input!Gear6_ratio*Input!FinalDrive_ratio</f>
        <v>1958.0949832775916</v>
      </c>
      <c r="BY585" s="99">
        <f t="shared" si="481"/>
        <v>32.634916387959862</v>
      </c>
      <c r="BZ585" s="99">
        <f>BY585*Input!$N$23</f>
        <v>76789.892991036773</v>
      </c>
      <c r="CA585" s="100">
        <f t="shared" si="482"/>
        <v>76.78989299103678</v>
      </c>
      <c r="CC585" s="95">
        <v>8620</v>
      </c>
      <c r="CD585" s="94">
        <f t="shared" si="483"/>
        <v>30</v>
      </c>
      <c r="CE585" s="94">
        <f t="shared" si="484"/>
        <v>39</v>
      </c>
      <c r="CF585" s="94">
        <f t="shared" si="485"/>
        <v>49</v>
      </c>
      <c r="CG585" s="94">
        <f t="shared" si="486"/>
        <v>59</v>
      </c>
      <c r="CH585" s="94">
        <f t="shared" si="487"/>
        <v>67.5</v>
      </c>
      <c r="CI585" s="94">
        <f t="shared" si="488"/>
        <v>77</v>
      </c>
      <c r="CK585" s="95">
        <v>8620</v>
      </c>
      <c r="CL585" s="162">
        <f t="shared" si="489"/>
        <v>12.679106029106029</v>
      </c>
      <c r="CM585" s="162">
        <f t="shared" si="490"/>
        <v>16.680068376068373</v>
      </c>
      <c r="CN585" s="162">
        <f t="shared" si="491"/>
        <v>20.850085470085467</v>
      </c>
      <c r="CO585" s="162">
        <f t="shared" si="492"/>
        <v>25.020102564102562</v>
      </c>
      <c r="CP585" s="162">
        <f t="shared" si="493"/>
        <v>28.668867521367517</v>
      </c>
      <c r="CQ585" s="162">
        <f t="shared" si="494"/>
        <v>32.634916387959862</v>
      </c>
    </row>
    <row r="586" spans="1:95" ht="19.5" thickTop="1" thickBot="1">
      <c r="A586" s="70">
        <v>8670</v>
      </c>
      <c r="B586" s="70">
        <v>160.46600000000001</v>
      </c>
      <c r="C586" s="70">
        <v>129.988</v>
      </c>
      <c r="D586" s="70">
        <v>150.53299999999999</v>
      </c>
      <c r="E586" s="70">
        <v>8.0329999999999995</v>
      </c>
      <c r="G586" s="92">
        <v>2</v>
      </c>
      <c r="H586" s="93">
        <f t="shared" si="446"/>
        <v>24.139588100686499</v>
      </c>
      <c r="O586" s="95">
        <v>8630</v>
      </c>
      <c r="P586" s="94">
        <f t="shared" si="447"/>
        <v>12.663016348505092</v>
      </c>
      <c r="Q586" s="94">
        <f t="shared" si="448"/>
        <v>12.690508142154505</v>
      </c>
      <c r="R586" s="94">
        <f t="shared" si="449"/>
        <v>12.46074013894463</v>
      </c>
      <c r="S586" s="94">
        <f t="shared" si="450"/>
        <v>11.864757069296779</v>
      </c>
      <c r="T586" s="94">
        <f t="shared" si="451"/>
        <v>11.240426285890461</v>
      </c>
      <c r="U586" s="94">
        <f t="shared" si="452"/>
        <v>10.329207559334005</v>
      </c>
      <c r="V586" s="82"/>
      <c r="W586" s="95">
        <v>8630</v>
      </c>
      <c r="X586" s="161">
        <f t="shared" si="460"/>
        <v>8.7826046097727843</v>
      </c>
      <c r="Y586" s="161">
        <f t="shared" si="461"/>
        <v>8.6727366958564502</v>
      </c>
      <c r="Z586" s="161">
        <f t="shared" si="462"/>
        <v>8.3333931077475381</v>
      </c>
      <c r="AA586" s="161">
        <f t="shared" si="463"/>
        <v>7.6995444690061356</v>
      </c>
      <c r="AB586" s="161">
        <f t="shared" si="464"/>
        <v>7.0366469022637927</v>
      </c>
      <c r="AC586" s="161">
        <f t="shared" si="465"/>
        <v>6.1254281757073352</v>
      </c>
      <c r="AD586" s="82"/>
      <c r="AE586" s="82"/>
      <c r="AF586" s="82"/>
      <c r="AG586" s="95">
        <v>8630</v>
      </c>
      <c r="AH586" s="161">
        <f t="shared" si="466"/>
        <v>-11.577039931363174</v>
      </c>
      <c r="AI586" s="161">
        <f t="shared" si="467"/>
        <v>-12.052494858479545</v>
      </c>
      <c r="AJ586" s="161">
        <f t="shared" si="468"/>
        <v>-12.685954906275038</v>
      </c>
      <c r="AK586" s="161">
        <f t="shared" si="469"/>
        <v>-13.460183853580642</v>
      </c>
      <c r="AL586" s="161">
        <f t="shared" si="470"/>
        <v>-14.253108670352436</v>
      </c>
      <c r="AM586" s="161">
        <f t="shared" si="471"/>
        <v>-15.237224895033409</v>
      </c>
      <c r="AN586" s="81"/>
      <c r="AO586" s="81"/>
      <c r="AP586" s="95">
        <v>8630</v>
      </c>
      <c r="AQ586" s="94">
        <f t="shared" si="453"/>
        <v>171.78381500663059</v>
      </c>
      <c r="AR586" s="94">
        <f t="shared" si="454"/>
        <v>297.30391576535209</v>
      </c>
      <c r="AS586" s="94">
        <f t="shared" si="455"/>
        <v>464.53736838336255</v>
      </c>
      <c r="AT586" s="94">
        <f t="shared" si="456"/>
        <v>668.93381047204207</v>
      </c>
      <c r="AU586" s="94">
        <f t="shared" si="457"/>
        <v>878.26596209979527</v>
      </c>
      <c r="AV586" s="94">
        <f t="shared" si="458"/>
        <v>1138.0726454155724</v>
      </c>
      <c r="AW586" s="81"/>
      <c r="AX586" s="95">
        <v>8630</v>
      </c>
      <c r="AY586" s="99">
        <f>'Max limit'!AX586*Input!PrimaryDrive_ratio*Input!Gear1_ratio*Input!FinalDrive_ratio</f>
        <v>761.62889812889819</v>
      </c>
      <c r="AZ586" s="99">
        <f t="shared" si="472"/>
        <v>12.693814968814969</v>
      </c>
      <c r="BA586" s="99">
        <f>AZ586*Input!$N$23</f>
        <v>29868.52123399168</v>
      </c>
      <c r="BB586" s="97">
        <f t="shared" si="459"/>
        <v>29.868521233991679</v>
      </c>
      <c r="BC586" s="95">
        <v>8630</v>
      </c>
      <c r="BD586" s="99">
        <f>'Max limit'!AX586*Input!PrimaryDrive_ratio*Input!Gear2_ratio*Input!FinalDrive_ratio</f>
        <v>1001.9651282051283</v>
      </c>
      <c r="BE586" s="99">
        <f t="shared" si="473"/>
        <v>16.699418803418805</v>
      </c>
      <c r="BF586" s="99">
        <f>BE586*Input!$N$23</f>
        <v>39293.699045606838</v>
      </c>
      <c r="BG586" s="100">
        <f t="shared" si="474"/>
        <v>39.293699045606836</v>
      </c>
      <c r="BH586" s="95">
        <v>8630</v>
      </c>
      <c r="BI586" s="99">
        <f>'Max limit'!AX586*Input!PrimaryDrive_ratio*Input!Gear3_ratio*Input!FinalDrive_ratio</f>
        <v>1252.4564102564102</v>
      </c>
      <c r="BJ586" s="99">
        <f t="shared" si="475"/>
        <v>20.874273504273503</v>
      </c>
      <c r="BK586" s="99">
        <f>BJ586*Input!$N$23</f>
        <v>49117.123807008538</v>
      </c>
      <c r="BL586" s="100">
        <f t="shared" si="476"/>
        <v>49.117123807008539</v>
      </c>
      <c r="BM586" s="95">
        <v>8630</v>
      </c>
      <c r="BN586" s="99">
        <f>'Max limit'!AX586*Input!PrimaryDrive_ratio*Input!Gear4_ratio*Input!FinalDrive_ratio</f>
        <v>1502.9476923076925</v>
      </c>
      <c r="BO586" s="99">
        <f t="shared" si="477"/>
        <v>25.049128205128209</v>
      </c>
      <c r="BP586" s="99">
        <f>BO586*Input!$N$23</f>
        <v>58940.548568410253</v>
      </c>
      <c r="BQ586" s="100">
        <f t="shared" si="478"/>
        <v>58.94054856841025</v>
      </c>
      <c r="BR586" s="95">
        <v>8630</v>
      </c>
      <c r="BS586" s="99">
        <f>'Max limit'!AX586*Input!PrimaryDrive_ratio*Input!Gear5_ratio*Input!FinalDrive_ratio</f>
        <v>1722.1275641025643</v>
      </c>
      <c r="BT586" s="99">
        <f t="shared" si="479"/>
        <v>28.702126068376071</v>
      </c>
      <c r="BU586" s="99">
        <f>BT586*Input!$N$23</f>
        <v>67536.045234636753</v>
      </c>
      <c r="BV586" s="100">
        <f t="shared" si="480"/>
        <v>67.536045234636759</v>
      </c>
      <c r="BW586" s="95">
        <v>8630</v>
      </c>
      <c r="BX586" s="99">
        <f>'Max limit'!AX586*Input!PrimaryDrive_ratio*Input!Gear6_ratio*Input!FinalDrive_ratio</f>
        <v>1960.3665551839467</v>
      </c>
      <c r="BY586" s="99">
        <f t="shared" si="481"/>
        <v>32.672775919732445</v>
      </c>
      <c r="BZ586" s="99">
        <f>BY586*Input!$N$23</f>
        <v>76878.976393578589</v>
      </c>
      <c r="CA586" s="100">
        <f t="shared" si="482"/>
        <v>76.878976393578583</v>
      </c>
      <c r="CC586" s="95">
        <v>8630</v>
      </c>
      <c r="CD586" s="94">
        <f t="shared" si="483"/>
        <v>30</v>
      </c>
      <c r="CE586" s="94">
        <f t="shared" si="484"/>
        <v>39.5</v>
      </c>
      <c r="CF586" s="94">
        <f t="shared" si="485"/>
        <v>49</v>
      </c>
      <c r="CG586" s="94">
        <f t="shared" si="486"/>
        <v>59</v>
      </c>
      <c r="CH586" s="94">
        <f t="shared" si="487"/>
        <v>67.5</v>
      </c>
      <c r="CI586" s="94">
        <f t="shared" si="488"/>
        <v>77</v>
      </c>
      <c r="CK586" s="95">
        <v>8630</v>
      </c>
      <c r="CL586" s="162">
        <f t="shared" si="489"/>
        <v>12.693814968814969</v>
      </c>
      <c r="CM586" s="162">
        <f t="shared" si="490"/>
        <v>16.699418803418805</v>
      </c>
      <c r="CN586" s="162">
        <f t="shared" si="491"/>
        <v>20.874273504273503</v>
      </c>
      <c r="CO586" s="162">
        <f t="shared" si="492"/>
        <v>25.049128205128209</v>
      </c>
      <c r="CP586" s="162">
        <f t="shared" si="493"/>
        <v>28.702126068376071</v>
      </c>
      <c r="CQ586" s="162">
        <f t="shared" si="494"/>
        <v>32.672775919732445</v>
      </c>
    </row>
    <row r="587" spans="1:95" ht="19.5" thickTop="1" thickBot="1">
      <c r="A587" s="70">
        <v>8680</v>
      </c>
      <c r="B587" s="70">
        <v>160.66300000000001</v>
      </c>
      <c r="C587" s="70">
        <v>129.99799999999999</v>
      </c>
      <c r="D587" s="70">
        <v>150.71600000000001</v>
      </c>
      <c r="E587" s="70">
        <v>8.0449999999999999</v>
      </c>
      <c r="G587" s="92">
        <v>2</v>
      </c>
      <c r="H587" s="93">
        <f t="shared" ref="H587:H650" si="495">1 + (ROW() - ROW($H$74)) * (79 / 1748)</f>
        <v>24.184782608695652</v>
      </c>
      <c r="O587" s="95">
        <v>8640</v>
      </c>
      <c r="P587" s="94">
        <f t="shared" si="447"/>
        <v>12.661726724225559</v>
      </c>
      <c r="Q587" s="94">
        <f t="shared" si="448"/>
        <v>12.688197200370618</v>
      </c>
      <c r="R587" s="94">
        <f t="shared" si="449"/>
        <v>12.457030814774471</v>
      </c>
      <c r="S587" s="94">
        <f t="shared" si="450"/>
        <v>11.859366638576104</v>
      </c>
      <c r="T587" s="94">
        <f t="shared" si="451"/>
        <v>11.233283475603308</v>
      </c>
      <c r="U587" s="94">
        <f t="shared" si="452"/>
        <v>10.319951778795989</v>
      </c>
      <c r="V587" s="82"/>
      <c r="W587" s="95">
        <v>8640</v>
      </c>
      <c r="X587" s="161">
        <f t="shared" si="460"/>
        <v>8.7813149854932497</v>
      </c>
      <c r="Y587" s="161">
        <f t="shared" si="461"/>
        <v>8.6704257540725624</v>
      </c>
      <c r="Z587" s="161">
        <f t="shared" si="462"/>
        <v>8.3296837835773783</v>
      </c>
      <c r="AA587" s="161">
        <f t="shared" si="463"/>
        <v>7.6941540382854621</v>
      </c>
      <c r="AB587" s="161">
        <f t="shared" si="464"/>
        <v>7.0295040919766381</v>
      </c>
      <c r="AC587" s="161">
        <f t="shared" si="465"/>
        <v>6.1161723951693192</v>
      </c>
      <c r="AD587" s="82"/>
      <c r="AE587" s="82"/>
      <c r="AF587" s="82"/>
      <c r="AG587" s="95">
        <v>8640</v>
      </c>
      <c r="AH587" s="161">
        <f t="shared" si="466"/>
        <v>-11.578548791770229</v>
      </c>
      <c r="AI587" s="161">
        <f t="shared" si="467"/>
        <v>-12.055106222695336</v>
      </c>
      <c r="AJ587" s="161">
        <f t="shared" si="468"/>
        <v>-12.690035162862214</v>
      </c>
      <c r="AK587" s="161">
        <f t="shared" si="469"/>
        <v>-13.466059423066177</v>
      </c>
      <c r="AL587" s="161">
        <f t="shared" si="470"/>
        <v>-14.260822905462561</v>
      </c>
      <c r="AM587" s="161">
        <f t="shared" si="471"/>
        <v>-15.247221138014467</v>
      </c>
      <c r="AN587" s="81"/>
      <c r="AO587" s="81"/>
      <c r="AP587" s="95">
        <v>8640</v>
      </c>
      <c r="AQ587" s="94">
        <f t="shared" si="453"/>
        <v>172.18215415409304</v>
      </c>
      <c r="AR587" s="94">
        <f t="shared" si="454"/>
        <v>297.99331591832117</v>
      </c>
      <c r="AS587" s="94">
        <f t="shared" si="455"/>
        <v>465.61455612237711</v>
      </c>
      <c r="AT587" s="94">
        <f t="shared" si="456"/>
        <v>670.48496081622295</v>
      </c>
      <c r="AU587" s="94">
        <f t="shared" si="457"/>
        <v>880.30252016886868</v>
      </c>
      <c r="AV587" s="94">
        <f t="shared" si="458"/>
        <v>1140.7116535625714</v>
      </c>
      <c r="AW587" s="81"/>
      <c r="AX587" s="95">
        <v>8640</v>
      </c>
      <c r="AY587" s="99">
        <f>'Max limit'!AX587*Input!PrimaryDrive_ratio*Input!Gear1_ratio*Input!FinalDrive_ratio</f>
        <v>762.51143451143457</v>
      </c>
      <c r="AZ587" s="99">
        <f t="shared" si="472"/>
        <v>12.70852390852391</v>
      </c>
      <c r="BA587" s="99">
        <f>AZ587*Input!$N$23</f>
        <v>29903.131339708936</v>
      </c>
      <c r="BB587" s="97">
        <f t="shared" si="459"/>
        <v>29.903131339708935</v>
      </c>
      <c r="BC587" s="95">
        <v>8640</v>
      </c>
      <c r="BD587" s="99">
        <f>'Max limit'!AX587*Input!PrimaryDrive_ratio*Input!Gear2_ratio*Input!FinalDrive_ratio</f>
        <v>1003.1261538461538</v>
      </c>
      <c r="BE587" s="99">
        <f t="shared" si="473"/>
        <v>16.718769230769229</v>
      </c>
      <c r="BF587" s="99">
        <f>BE587*Input!$N$23</f>
        <v>39339.230562461526</v>
      </c>
      <c r="BG587" s="100">
        <f t="shared" si="474"/>
        <v>39.339230562461523</v>
      </c>
      <c r="BH587" s="95">
        <v>8640</v>
      </c>
      <c r="BI587" s="99">
        <f>'Max limit'!AX587*Input!PrimaryDrive_ratio*Input!Gear3_ratio*Input!FinalDrive_ratio</f>
        <v>1253.9076923076923</v>
      </c>
      <c r="BJ587" s="99">
        <f t="shared" si="475"/>
        <v>20.89846153846154</v>
      </c>
      <c r="BK587" s="99">
        <f>BJ587*Input!$N$23</f>
        <v>49174.038203076918</v>
      </c>
      <c r="BL587" s="100">
        <f t="shared" si="476"/>
        <v>49.174038203076918</v>
      </c>
      <c r="BM587" s="95">
        <v>8640</v>
      </c>
      <c r="BN587" s="99">
        <f>'Max limit'!AX587*Input!PrimaryDrive_ratio*Input!Gear4_ratio*Input!FinalDrive_ratio</f>
        <v>1504.6892307692308</v>
      </c>
      <c r="BO587" s="99">
        <f t="shared" si="477"/>
        <v>25.078153846153846</v>
      </c>
      <c r="BP587" s="99">
        <f>BO587*Input!$N$23</f>
        <v>59008.845843692296</v>
      </c>
      <c r="BQ587" s="100">
        <f t="shared" si="478"/>
        <v>59.008845843692299</v>
      </c>
      <c r="BR587" s="95">
        <v>8640</v>
      </c>
      <c r="BS587" s="99">
        <f>'Max limit'!AX587*Input!PrimaryDrive_ratio*Input!Gear5_ratio*Input!FinalDrive_ratio</f>
        <v>1724.1230769230767</v>
      </c>
      <c r="BT587" s="99">
        <f t="shared" si="479"/>
        <v>28.735384615384611</v>
      </c>
      <c r="BU587" s="99">
        <f>BT587*Input!$N$23</f>
        <v>67614.302529230743</v>
      </c>
      <c r="BV587" s="100">
        <f t="shared" si="480"/>
        <v>67.614302529230741</v>
      </c>
      <c r="BW587" s="95">
        <v>8640</v>
      </c>
      <c r="BX587" s="99">
        <f>'Max limit'!AX587*Input!PrimaryDrive_ratio*Input!Gear6_ratio*Input!FinalDrive_ratio</f>
        <v>1962.6381270903009</v>
      </c>
      <c r="BY587" s="99">
        <f t="shared" si="481"/>
        <v>32.710635451505013</v>
      </c>
      <c r="BZ587" s="99">
        <f>BY587*Input!$N$23</f>
        <v>76968.059796120375</v>
      </c>
      <c r="CA587" s="100">
        <f t="shared" si="482"/>
        <v>76.968059796120372</v>
      </c>
      <c r="CC587" s="95">
        <v>8640</v>
      </c>
      <c r="CD587" s="94">
        <f t="shared" si="483"/>
        <v>30</v>
      </c>
      <c r="CE587" s="94">
        <f t="shared" si="484"/>
        <v>39.5</v>
      </c>
      <c r="CF587" s="94">
        <f t="shared" si="485"/>
        <v>49</v>
      </c>
      <c r="CG587" s="94">
        <f t="shared" si="486"/>
        <v>59</v>
      </c>
      <c r="CH587" s="94">
        <f t="shared" si="487"/>
        <v>67.5</v>
      </c>
      <c r="CI587" s="94">
        <f t="shared" si="488"/>
        <v>77</v>
      </c>
      <c r="CK587" s="95">
        <v>8640</v>
      </c>
      <c r="CL587" s="162">
        <f t="shared" si="489"/>
        <v>12.70852390852391</v>
      </c>
      <c r="CM587" s="162">
        <f t="shared" si="490"/>
        <v>16.718769230769229</v>
      </c>
      <c r="CN587" s="162">
        <f t="shared" si="491"/>
        <v>20.89846153846154</v>
      </c>
      <c r="CO587" s="162">
        <f t="shared" si="492"/>
        <v>25.078153846153846</v>
      </c>
      <c r="CP587" s="162">
        <f t="shared" si="493"/>
        <v>28.735384615384611</v>
      </c>
      <c r="CQ587" s="162">
        <f t="shared" si="494"/>
        <v>32.710635451505013</v>
      </c>
    </row>
    <row r="588" spans="1:95" ht="19.5" thickTop="1" thickBot="1">
      <c r="A588" s="70">
        <v>8690</v>
      </c>
      <c r="B588" s="70">
        <v>160.86799999999999</v>
      </c>
      <c r="C588" s="70">
        <v>130.01400000000001</v>
      </c>
      <c r="D588" s="70">
        <v>150.899</v>
      </c>
      <c r="E588" s="70">
        <v>8.0649999999999995</v>
      </c>
      <c r="G588" s="92">
        <v>2</v>
      </c>
      <c r="H588" s="93">
        <f t="shared" si="495"/>
        <v>24.229977116704806</v>
      </c>
      <c r="O588" s="95">
        <v>8650</v>
      </c>
      <c r="P588" s="94">
        <f t="shared" si="447"/>
        <v>12.660435606461046</v>
      </c>
      <c r="Q588" s="94">
        <f t="shared" si="448"/>
        <v>12.685883582336835</v>
      </c>
      <c r="R588" s="94">
        <f t="shared" si="449"/>
        <v>12.45331719491911</v>
      </c>
      <c r="S588" s="94">
        <f t="shared" si="450"/>
        <v>11.853969965318408</v>
      </c>
      <c r="T588" s="94">
        <f t="shared" si="451"/>
        <v>11.226132393387617</v>
      </c>
      <c r="U588" s="94">
        <f t="shared" si="452"/>
        <v>10.31068527934594</v>
      </c>
      <c r="V588" s="82"/>
      <c r="W588" s="95">
        <v>8650</v>
      </c>
      <c r="X588" s="161">
        <f t="shared" si="460"/>
        <v>8.7800238677287368</v>
      </c>
      <c r="Y588" s="161">
        <f t="shared" si="461"/>
        <v>8.6681121360387809</v>
      </c>
      <c r="Z588" s="161">
        <f t="shared" si="462"/>
        <v>8.3259701637220171</v>
      </c>
      <c r="AA588" s="161">
        <f t="shared" si="463"/>
        <v>7.6887573650277643</v>
      </c>
      <c r="AB588" s="161">
        <f t="shared" si="464"/>
        <v>7.0223530097609475</v>
      </c>
      <c r="AC588" s="161">
        <f t="shared" si="465"/>
        <v>6.1069058957192706</v>
      </c>
      <c r="AD588" s="82"/>
      <c r="AE588" s="82"/>
      <c r="AF588" s="82"/>
      <c r="AG588" s="95">
        <v>8650</v>
      </c>
      <c r="AH588" s="161">
        <f t="shared" si="466"/>
        <v>-11.58005939955471</v>
      </c>
      <c r="AI588" s="161">
        <f t="shared" si="467"/>
        <v>-12.05772061107351</v>
      </c>
      <c r="AJ588" s="161">
        <f t="shared" si="468"/>
        <v>-12.69412014470311</v>
      </c>
      <c r="AK588" s="161">
        <f t="shared" si="469"/>
        <v>-13.471941796917067</v>
      </c>
      <c r="AL588" s="161">
        <f t="shared" si="470"/>
        <v>-14.268546074255507</v>
      </c>
      <c r="AM588" s="161">
        <f t="shared" si="471"/>
        <v>-15.257228957420519</v>
      </c>
      <c r="AN588" s="81"/>
      <c r="AO588" s="81"/>
      <c r="AP588" s="95">
        <v>8650</v>
      </c>
      <c r="AQ588" s="94">
        <f t="shared" si="453"/>
        <v>172.58095460919586</v>
      </c>
      <c r="AR588" s="94">
        <f t="shared" si="454"/>
        <v>298.68351445015895</v>
      </c>
      <c r="AS588" s="94">
        <f t="shared" si="455"/>
        <v>466.69299132837352</v>
      </c>
      <c r="AT588" s="94">
        <f t="shared" si="456"/>
        <v>672.03790751285806</v>
      </c>
      <c r="AU588" s="94">
        <f t="shared" si="457"/>
        <v>882.3414367302064</v>
      </c>
      <c r="AV588" s="94">
        <f t="shared" si="458"/>
        <v>1143.3537178857694</v>
      </c>
      <c r="AW588" s="81"/>
      <c r="AX588" s="95">
        <v>8650</v>
      </c>
      <c r="AY588" s="99">
        <f>'Max limit'!AX588*Input!PrimaryDrive_ratio*Input!Gear1_ratio*Input!FinalDrive_ratio</f>
        <v>763.39397089397096</v>
      </c>
      <c r="AZ588" s="99">
        <f t="shared" si="472"/>
        <v>12.723232848232849</v>
      </c>
      <c r="BA588" s="99">
        <f>AZ588*Input!$N$23</f>
        <v>29937.741445426193</v>
      </c>
      <c r="BB588" s="97">
        <f t="shared" si="459"/>
        <v>29.937741445426191</v>
      </c>
      <c r="BC588" s="95">
        <v>8650</v>
      </c>
      <c r="BD588" s="99">
        <f>'Max limit'!AX588*Input!PrimaryDrive_ratio*Input!Gear2_ratio*Input!FinalDrive_ratio</f>
        <v>1004.2871794871795</v>
      </c>
      <c r="BE588" s="99">
        <f t="shared" si="473"/>
        <v>16.738119658119658</v>
      </c>
      <c r="BF588" s="99">
        <f>BE588*Input!$N$23</f>
        <v>39384.762079316228</v>
      </c>
      <c r="BG588" s="100">
        <f t="shared" si="474"/>
        <v>39.384762079316225</v>
      </c>
      <c r="BH588" s="95">
        <v>8650</v>
      </c>
      <c r="BI588" s="99">
        <f>'Max limit'!AX588*Input!PrimaryDrive_ratio*Input!Gear3_ratio*Input!FinalDrive_ratio</f>
        <v>1255.3589743589744</v>
      </c>
      <c r="BJ588" s="99">
        <f t="shared" si="475"/>
        <v>20.922649572649572</v>
      </c>
      <c r="BK588" s="99">
        <f>BJ588*Input!$N$23</f>
        <v>49230.95259914529</v>
      </c>
      <c r="BL588" s="100">
        <f t="shared" si="476"/>
        <v>49.23095259914529</v>
      </c>
      <c r="BM588" s="95">
        <v>8650</v>
      </c>
      <c r="BN588" s="99">
        <f>'Max limit'!AX588*Input!PrimaryDrive_ratio*Input!Gear4_ratio*Input!FinalDrive_ratio</f>
        <v>1506.4307692307693</v>
      </c>
      <c r="BO588" s="99">
        <f t="shared" si="477"/>
        <v>25.10717948717949</v>
      </c>
      <c r="BP588" s="99">
        <f>BO588*Input!$N$23</f>
        <v>59077.143118974353</v>
      </c>
      <c r="BQ588" s="100">
        <f t="shared" si="478"/>
        <v>59.077143118974355</v>
      </c>
      <c r="BR588" s="95">
        <v>8650</v>
      </c>
      <c r="BS588" s="99">
        <f>'Max limit'!AX588*Input!PrimaryDrive_ratio*Input!Gear5_ratio*Input!FinalDrive_ratio</f>
        <v>1726.1185897435896</v>
      </c>
      <c r="BT588" s="99">
        <f t="shared" si="479"/>
        <v>28.768643162393161</v>
      </c>
      <c r="BU588" s="99">
        <f>BT588*Input!$N$23</f>
        <v>67692.559823824777</v>
      </c>
      <c r="BV588" s="100">
        <f t="shared" si="480"/>
        <v>67.69255982382478</v>
      </c>
      <c r="BW588" s="95">
        <v>8650</v>
      </c>
      <c r="BX588" s="99">
        <f>'Max limit'!AX588*Input!PrimaryDrive_ratio*Input!Gear6_ratio*Input!FinalDrive_ratio</f>
        <v>1964.9096989966554</v>
      </c>
      <c r="BY588" s="99">
        <f t="shared" si="481"/>
        <v>32.748494983277588</v>
      </c>
      <c r="BZ588" s="99">
        <f>BY588*Input!$N$23</f>
        <v>77057.14319866219</v>
      </c>
      <c r="CA588" s="100">
        <f t="shared" si="482"/>
        <v>77.057143198662189</v>
      </c>
      <c r="CC588" s="95">
        <v>8650</v>
      </c>
      <c r="CD588" s="94">
        <f t="shared" si="483"/>
        <v>30</v>
      </c>
      <c r="CE588" s="94">
        <f t="shared" si="484"/>
        <v>39.5</v>
      </c>
      <c r="CF588" s="94">
        <f t="shared" si="485"/>
        <v>49</v>
      </c>
      <c r="CG588" s="94">
        <f t="shared" si="486"/>
        <v>59</v>
      </c>
      <c r="CH588" s="94">
        <f t="shared" si="487"/>
        <v>67.5</v>
      </c>
      <c r="CI588" s="94">
        <f t="shared" si="488"/>
        <v>77</v>
      </c>
      <c r="CK588" s="95">
        <v>8650</v>
      </c>
      <c r="CL588" s="162">
        <f t="shared" si="489"/>
        <v>12.723232848232849</v>
      </c>
      <c r="CM588" s="162">
        <f t="shared" si="490"/>
        <v>16.738119658119658</v>
      </c>
      <c r="CN588" s="162">
        <f t="shared" si="491"/>
        <v>20.922649572649572</v>
      </c>
      <c r="CO588" s="162">
        <f t="shared" si="492"/>
        <v>25.10717948717949</v>
      </c>
      <c r="CP588" s="162">
        <f t="shared" si="493"/>
        <v>28.768643162393161</v>
      </c>
      <c r="CQ588" s="162">
        <f t="shared" si="494"/>
        <v>32.748494983277588</v>
      </c>
    </row>
    <row r="589" spans="1:95" ht="19.5" thickTop="1" thickBot="1">
      <c r="A589" s="70">
        <v>8700</v>
      </c>
      <c r="B589" s="70">
        <v>161.059</v>
      </c>
      <c r="C589" s="70">
        <v>130.01900000000001</v>
      </c>
      <c r="D589" s="70">
        <v>151.07</v>
      </c>
      <c r="E589" s="70">
        <v>8.0820000000000007</v>
      </c>
      <c r="G589" s="92">
        <v>2</v>
      </c>
      <c r="H589" s="93">
        <f t="shared" si="495"/>
        <v>24.275171624713959</v>
      </c>
      <c r="O589" s="95">
        <v>8660</v>
      </c>
      <c r="P589" s="94">
        <f t="shared" si="447"/>
        <v>12.659142995211553</v>
      </c>
      <c r="Q589" s="94">
        <f t="shared" si="448"/>
        <v>12.68356728805316</v>
      </c>
      <c r="R589" s="94">
        <f t="shared" si="449"/>
        <v>12.44959927937855</v>
      </c>
      <c r="S589" s="94">
        <f t="shared" si="450"/>
        <v>11.848567049523686</v>
      </c>
      <c r="T589" s="94">
        <f t="shared" si="451"/>
        <v>11.218973039243398</v>
      </c>
      <c r="U589" s="94">
        <f t="shared" si="452"/>
        <v>10.301408060983862</v>
      </c>
      <c r="V589" s="82"/>
      <c r="W589" s="95">
        <v>8660</v>
      </c>
      <c r="X589" s="161">
        <f t="shared" si="460"/>
        <v>8.7787312564792437</v>
      </c>
      <c r="Y589" s="161">
        <f t="shared" si="461"/>
        <v>8.665795841755104</v>
      </c>
      <c r="Z589" s="161">
        <f t="shared" si="462"/>
        <v>8.3222522481814583</v>
      </c>
      <c r="AA589" s="161">
        <f t="shared" si="463"/>
        <v>7.6833544492330432</v>
      </c>
      <c r="AB589" s="161">
        <f t="shared" si="464"/>
        <v>7.015193655616728</v>
      </c>
      <c r="AC589" s="161">
        <f t="shared" si="465"/>
        <v>6.0976286773571919</v>
      </c>
      <c r="AD589" s="82"/>
      <c r="AE589" s="82"/>
      <c r="AF589" s="82"/>
      <c r="AG589" s="95">
        <v>8660</v>
      </c>
      <c r="AH589" s="161">
        <f t="shared" si="466"/>
        <v>-11.581571754716617</v>
      </c>
      <c r="AI589" s="161">
        <f t="shared" si="467"/>
        <v>-12.060338023614063</v>
      </c>
      <c r="AJ589" s="161">
        <f t="shared" si="468"/>
        <v>-12.698209851797726</v>
      </c>
      <c r="AK589" s="161">
        <f t="shared" si="469"/>
        <v>-13.477830975133312</v>
      </c>
      <c r="AL589" s="161">
        <f t="shared" si="470"/>
        <v>-14.276278176731264</v>
      </c>
      <c r="AM589" s="161">
        <f t="shared" si="471"/>
        <v>-15.267248353251563</v>
      </c>
      <c r="AN589" s="81"/>
      <c r="AO589" s="81"/>
      <c r="AP589" s="95">
        <v>8660</v>
      </c>
      <c r="AQ589" s="94">
        <f t="shared" si="453"/>
        <v>172.98021637193901</v>
      </c>
      <c r="AR589" s="94">
        <f t="shared" si="454"/>
        <v>299.3745113608652</v>
      </c>
      <c r="AS589" s="94">
        <f t="shared" si="455"/>
        <v>467.77267400135207</v>
      </c>
      <c r="AT589" s="94">
        <f t="shared" si="456"/>
        <v>673.59265056194704</v>
      </c>
      <c r="AU589" s="94">
        <f t="shared" si="457"/>
        <v>884.38271178380603</v>
      </c>
      <c r="AV589" s="94">
        <f t="shared" si="458"/>
        <v>1145.9988383851653</v>
      </c>
      <c r="AW589" s="81"/>
      <c r="AX589" s="95">
        <v>8660</v>
      </c>
      <c r="AY589" s="99">
        <f>'Max limit'!AX589*Input!PrimaryDrive_ratio*Input!Gear1_ratio*Input!FinalDrive_ratio</f>
        <v>764.27650727650723</v>
      </c>
      <c r="AZ589" s="99">
        <f t="shared" si="472"/>
        <v>12.737941787941788</v>
      </c>
      <c r="BA589" s="99">
        <f>AZ589*Input!$N$23</f>
        <v>29972.351551143445</v>
      </c>
      <c r="BB589" s="97">
        <f t="shared" si="459"/>
        <v>29.972351551143444</v>
      </c>
      <c r="BC589" s="95">
        <v>8660</v>
      </c>
      <c r="BD589" s="99">
        <f>'Max limit'!AX589*Input!PrimaryDrive_ratio*Input!Gear2_ratio*Input!FinalDrive_ratio</f>
        <v>1005.448205128205</v>
      </c>
      <c r="BE589" s="99">
        <f t="shared" si="473"/>
        <v>16.757470085470082</v>
      </c>
      <c r="BF589" s="99">
        <f>BE589*Input!$N$23</f>
        <v>39430.293596170923</v>
      </c>
      <c r="BG589" s="100">
        <f t="shared" si="474"/>
        <v>39.43029359617092</v>
      </c>
      <c r="BH589" s="95">
        <v>8660</v>
      </c>
      <c r="BI589" s="99">
        <f>'Max limit'!AX589*Input!PrimaryDrive_ratio*Input!Gear3_ratio*Input!FinalDrive_ratio</f>
        <v>1256.8102564102562</v>
      </c>
      <c r="BJ589" s="99">
        <f t="shared" si="475"/>
        <v>20.946837606837605</v>
      </c>
      <c r="BK589" s="99">
        <f>BJ589*Input!$N$23</f>
        <v>49287.866995213662</v>
      </c>
      <c r="BL589" s="100">
        <f t="shared" si="476"/>
        <v>49.287866995213662</v>
      </c>
      <c r="BM589" s="95">
        <v>8660</v>
      </c>
      <c r="BN589" s="99">
        <f>'Max limit'!AX589*Input!PrimaryDrive_ratio*Input!Gear4_ratio*Input!FinalDrive_ratio</f>
        <v>1508.1723076923076</v>
      </c>
      <c r="BO589" s="99">
        <f t="shared" si="477"/>
        <v>25.136205128205127</v>
      </c>
      <c r="BP589" s="99">
        <f>BO589*Input!$N$23</f>
        <v>59145.440394256395</v>
      </c>
      <c r="BQ589" s="100">
        <f t="shared" si="478"/>
        <v>59.145440394256397</v>
      </c>
      <c r="BR589" s="95">
        <v>8660</v>
      </c>
      <c r="BS589" s="99">
        <f>'Max limit'!AX589*Input!PrimaryDrive_ratio*Input!Gear5_ratio*Input!FinalDrive_ratio</f>
        <v>1728.1141025641025</v>
      </c>
      <c r="BT589" s="99">
        <f t="shared" si="479"/>
        <v>28.801901709401708</v>
      </c>
      <c r="BU589" s="99">
        <f>BT589*Input!$N$23</f>
        <v>67770.817118418781</v>
      </c>
      <c r="BV589" s="100">
        <f t="shared" si="480"/>
        <v>67.770817118418776</v>
      </c>
      <c r="BW589" s="95">
        <v>8660</v>
      </c>
      <c r="BX589" s="99">
        <f>'Max limit'!AX589*Input!PrimaryDrive_ratio*Input!Gear6_ratio*Input!FinalDrive_ratio</f>
        <v>1967.18127090301</v>
      </c>
      <c r="BY589" s="99">
        <f t="shared" si="481"/>
        <v>32.786354515050171</v>
      </c>
      <c r="BZ589" s="99">
        <f>BY589*Input!$N$23</f>
        <v>77146.226601204005</v>
      </c>
      <c r="CA589" s="100">
        <f t="shared" si="482"/>
        <v>77.146226601204006</v>
      </c>
      <c r="CC589" s="95">
        <v>8660</v>
      </c>
      <c r="CD589" s="94">
        <f t="shared" si="483"/>
        <v>30</v>
      </c>
      <c r="CE589" s="94">
        <f t="shared" si="484"/>
        <v>39.5</v>
      </c>
      <c r="CF589" s="94">
        <f t="shared" si="485"/>
        <v>49.5</v>
      </c>
      <c r="CG589" s="94">
        <f t="shared" si="486"/>
        <v>59</v>
      </c>
      <c r="CH589" s="94">
        <f t="shared" si="487"/>
        <v>68</v>
      </c>
      <c r="CI589" s="94">
        <f t="shared" si="488"/>
        <v>77</v>
      </c>
      <c r="CK589" s="95">
        <v>8660</v>
      </c>
      <c r="CL589" s="162">
        <f t="shared" si="489"/>
        <v>12.737941787941788</v>
      </c>
      <c r="CM589" s="162">
        <f t="shared" si="490"/>
        <v>16.757470085470082</v>
      </c>
      <c r="CN589" s="162">
        <f t="shared" si="491"/>
        <v>20.946837606837605</v>
      </c>
      <c r="CO589" s="162">
        <f t="shared" si="492"/>
        <v>25.136205128205127</v>
      </c>
      <c r="CP589" s="162">
        <f t="shared" si="493"/>
        <v>28.801901709401708</v>
      </c>
      <c r="CQ589" s="162">
        <f t="shared" si="494"/>
        <v>32.786354515050171</v>
      </c>
    </row>
    <row r="590" spans="1:95" ht="19.5" thickTop="1" thickBot="1">
      <c r="A590" s="70">
        <v>8710</v>
      </c>
      <c r="B590" s="70">
        <v>161.244</v>
      </c>
      <c r="C590" s="70">
        <v>130.018</v>
      </c>
      <c r="D590" s="70">
        <v>151.24100000000001</v>
      </c>
      <c r="E590" s="70">
        <v>8.0939999999999994</v>
      </c>
      <c r="G590" s="92">
        <v>2</v>
      </c>
      <c r="H590" s="93">
        <f t="shared" si="495"/>
        <v>24.320366132723112</v>
      </c>
      <c r="O590" s="95">
        <v>8670</v>
      </c>
      <c r="P590" s="94">
        <f t="shared" si="447"/>
        <v>12.657848890477084</v>
      </c>
      <c r="Q590" s="94">
        <f t="shared" si="448"/>
        <v>12.681248317519586</v>
      </c>
      <c r="R590" s="94">
        <f t="shared" si="449"/>
        <v>12.445877068152789</v>
      </c>
      <c r="S590" s="94">
        <f t="shared" si="450"/>
        <v>11.84315789119194</v>
      </c>
      <c r="T590" s="94">
        <f t="shared" si="451"/>
        <v>11.211805413170646</v>
      </c>
      <c r="U590" s="94">
        <f t="shared" si="452"/>
        <v>10.292120123709754</v>
      </c>
      <c r="V590" s="82"/>
      <c r="W590" s="95">
        <v>8670</v>
      </c>
      <c r="X590" s="161">
        <f t="shared" si="460"/>
        <v>8.7774371517447722</v>
      </c>
      <c r="Y590" s="161">
        <f t="shared" si="461"/>
        <v>8.6634768712215333</v>
      </c>
      <c r="Z590" s="161">
        <f t="shared" si="462"/>
        <v>8.3185300369556998</v>
      </c>
      <c r="AA590" s="161">
        <f t="shared" si="463"/>
        <v>7.6779452909012971</v>
      </c>
      <c r="AB590" s="161">
        <f t="shared" si="464"/>
        <v>7.0080260295439754</v>
      </c>
      <c r="AC590" s="161">
        <f t="shared" si="465"/>
        <v>6.0883407400830851</v>
      </c>
      <c r="AD590" s="82"/>
      <c r="AE590" s="82"/>
      <c r="AF590" s="82"/>
      <c r="AG590" s="95">
        <v>8670</v>
      </c>
      <c r="AH590" s="161">
        <f t="shared" si="466"/>
        <v>-11.583085857255947</v>
      </c>
      <c r="AI590" s="161">
        <f t="shared" si="467"/>
        <v>-12.062958460316999</v>
      </c>
      <c r="AJ590" s="161">
        <f t="shared" si="468"/>
        <v>-12.702304284146061</v>
      </c>
      <c r="AK590" s="161">
        <f t="shared" si="469"/>
        <v>-13.483726957714916</v>
      </c>
      <c r="AL590" s="161">
        <f t="shared" si="470"/>
        <v>-14.284019212889838</v>
      </c>
      <c r="AM590" s="161">
        <f t="shared" si="471"/>
        <v>-15.2772793255076</v>
      </c>
      <c r="AN590" s="81"/>
      <c r="AO590" s="81"/>
      <c r="AP590" s="95">
        <v>8670</v>
      </c>
      <c r="AQ590" s="94">
        <f t="shared" si="453"/>
        <v>173.37993944232255</v>
      </c>
      <c r="AR590" s="94">
        <f t="shared" si="454"/>
        <v>300.06630665044031</v>
      </c>
      <c r="AS590" s="94">
        <f t="shared" si="455"/>
        <v>468.85360414131264</v>
      </c>
      <c r="AT590" s="94">
        <f t="shared" si="456"/>
        <v>675.14918996349047</v>
      </c>
      <c r="AU590" s="94">
        <f t="shared" si="457"/>
        <v>886.4263453296694</v>
      </c>
      <c r="AV590" s="94">
        <f t="shared" si="458"/>
        <v>1148.6470150607586</v>
      </c>
      <c r="AW590" s="81"/>
      <c r="AX590" s="95">
        <v>8670</v>
      </c>
      <c r="AY590" s="99">
        <f>'Max limit'!AX590*Input!PrimaryDrive_ratio*Input!Gear1_ratio*Input!FinalDrive_ratio</f>
        <v>765.15904365904362</v>
      </c>
      <c r="AZ590" s="99">
        <f t="shared" si="472"/>
        <v>12.752650727650726</v>
      </c>
      <c r="BA590" s="99">
        <f>AZ590*Input!$N$23</f>
        <v>30006.961656860698</v>
      </c>
      <c r="BB590" s="97">
        <f t="shared" si="459"/>
        <v>30.0069616568607</v>
      </c>
      <c r="BC590" s="95">
        <v>8670</v>
      </c>
      <c r="BD590" s="99">
        <f>'Max limit'!AX590*Input!PrimaryDrive_ratio*Input!Gear2_ratio*Input!FinalDrive_ratio</f>
        <v>1006.6092307692307</v>
      </c>
      <c r="BE590" s="99">
        <f t="shared" si="473"/>
        <v>16.776820512820514</v>
      </c>
      <c r="BF590" s="99">
        <f>BE590*Input!$N$23</f>
        <v>39475.825113025639</v>
      </c>
      <c r="BG590" s="100">
        <f t="shared" si="474"/>
        <v>39.475825113025643</v>
      </c>
      <c r="BH590" s="95">
        <v>8670</v>
      </c>
      <c r="BI590" s="99">
        <f>'Max limit'!AX590*Input!PrimaryDrive_ratio*Input!Gear3_ratio*Input!FinalDrive_ratio</f>
        <v>1258.2615384615383</v>
      </c>
      <c r="BJ590" s="99">
        <f t="shared" si="475"/>
        <v>20.971025641025637</v>
      </c>
      <c r="BK590" s="99">
        <f>BJ590*Input!$N$23</f>
        <v>49344.781391282035</v>
      </c>
      <c r="BL590" s="100">
        <f t="shared" si="476"/>
        <v>49.344781391282034</v>
      </c>
      <c r="BM590" s="95">
        <v>8670</v>
      </c>
      <c r="BN590" s="99">
        <f>'Max limit'!AX590*Input!PrimaryDrive_ratio*Input!Gear4_ratio*Input!FinalDrive_ratio</f>
        <v>1509.9138461538462</v>
      </c>
      <c r="BO590" s="99">
        <f t="shared" si="477"/>
        <v>25.165230769230771</v>
      </c>
      <c r="BP590" s="99">
        <f>BO590*Input!$N$23</f>
        <v>59213.737669538452</v>
      </c>
      <c r="BQ590" s="100">
        <f t="shared" si="478"/>
        <v>59.213737669538453</v>
      </c>
      <c r="BR590" s="95">
        <v>8670</v>
      </c>
      <c r="BS590" s="99">
        <f>'Max limit'!AX590*Input!PrimaryDrive_ratio*Input!Gear5_ratio*Input!FinalDrive_ratio</f>
        <v>1730.1096153846152</v>
      </c>
      <c r="BT590" s="99">
        <f t="shared" si="479"/>
        <v>28.835160256410251</v>
      </c>
      <c r="BU590" s="99">
        <f>BT590*Input!$N$23</f>
        <v>67849.074413012801</v>
      </c>
      <c r="BV590" s="100">
        <f t="shared" si="480"/>
        <v>67.849074413012801</v>
      </c>
      <c r="BW590" s="95">
        <v>8670</v>
      </c>
      <c r="BX590" s="99">
        <f>'Max limit'!AX590*Input!PrimaryDrive_ratio*Input!Gear6_ratio*Input!FinalDrive_ratio</f>
        <v>1969.4528428093643</v>
      </c>
      <c r="BY590" s="99">
        <f t="shared" si="481"/>
        <v>32.824214046822739</v>
      </c>
      <c r="BZ590" s="99">
        <f>BY590*Input!$N$23</f>
        <v>77235.310003745792</v>
      </c>
      <c r="CA590" s="100">
        <f t="shared" si="482"/>
        <v>77.235310003745795</v>
      </c>
      <c r="CC590" s="95">
        <v>8670</v>
      </c>
      <c r="CD590" s="94">
        <f t="shared" si="483"/>
        <v>30</v>
      </c>
      <c r="CE590" s="94">
        <f t="shared" si="484"/>
        <v>39.5</v>
      </c>
      <c r="CF590" s="94">
        <f t="shared" si="485"/>
        <v>49.5</v>
      </c>
      <c r="CG590" s="94">
        <f t="shared" si="486"/>
        <v>59</v>
      </c>
      <c r="CH590" s="94">
        <f t="shared" si="487"/>
        <v>68</v>
      </c>
      <c r="CI590" s="94">
        <f t="shared" si="488"/>
        <v>77</v>
      </c>
      <c r="CK590" s="95">
        <v>8670</v>
      </c>
      <c r="CL590" s="162">
        <f t="shared" si="489"/>
        <v>12.752650727650726</v>
      </c>
      <c r="CM590" s="162">
        <f t="shared" si="490"/>
        <v>16.776820512820514</v>
      </c>
      <c r="CN590" s="162">
        <f t="shared" si="491"/>
        <v>20.971025641025637</v>
      </c>
      <c r="CO590" s="162">
        <f t="shared" si="492"/>
        <v>25.165230769230771</v>
      </c>
      <c r="CP590" s="162">
        <f t="shared" si="493"/>
        <v>28.835160256410251</v>
      </c>
      <c r="CQ590" s="162">
        <f t="shared" si="494"/>
        <v>32.824214046822739</v>
      </c>
    </row>
    <row r="591" spans="1:95" ht="19.5" thickTop="1" thickBot="1">
      <c r="A591" s="70">
        <v>8720</v>
      </c>
      <c r="B591" s="70">
        <v>161.429</v>
      </c>
      <c r="C591" s="70">
        <v>130.01900000000001</v>
      </c>
      <c r="D591" s="70">
        <v>151.41</v>
      </c>
      <c r="E591" s="70">
        <v>8.1080000000000005</v>
      </c>
      <c r="G591" s="92">
        <v>2</v>
      </c>
      <c r="H591" s="93">
        <f t="shared" si="495"/>
        <v>24.365560640732266</v>
      </c>
      <c r="O591" s="95">
        <v>8680</v>
      </c>
      <c r="P591" s="94">
        <f t="shared" si="447"/>
        <v>12.65655329225763</v>
      </c>
      <c r="Q591" s="94">
        <f t="shared" si="448"/>
        <v>12.678926670736121</v>
      </c>
      <c r="R591" s="94">
        <f t="shared" si="449"/>
        <v>12.442150561241833</v>
      </c>
      <c r="S591" s="94">
        <f t="shared" si="450"/>
        <v>11.837742490323167</v>
      </c>
      <c r="T591" s="94">
        <f t="shared" si="451"/>
        <v>11.204629515169362</v>
      </c>
      <c r="U591" s="94">
        <f t="shared" si="452"/>
        <v>10.282821467523615</v>
      </c>
      <c r="V591" s="82"/>
      <c r="W591" s="95">
        <v>8680</v>
      </c>
      <c r="X591" s="161">
        <f t="shared" si="460"/>
        <v>8.7761415535253224</v>
      </c>
      <c r="Y591" s="161">
        <f t="shared" si="461"/>
        <v>8.661155224438069</v>
      </c>
      <c r="Z591" s="161">
        <f t="shared" si="462"/>
        <v>8.3148035300447383</v>
      </c>
      <c r="AA591" s="161">
        <f t="shared" si="463"/>
        <v>7.6725298900325258</v>
      </c>
      <c r="AB591" s="161">
        <f t="shared" si="464"/>
        <v>7.0008501315426921</v>
      </c>
      <c r="AC591" s="161">
        <f t="shared" si="465"/>
        <v>6.0790420838969457</v>
      </c>
      <c r="AD591" s="82"/>
      <c r="AE591" s="82"/>
      <c r="AF591" s="82"/>
      <c r="AG591" s="95">
        <v>8680</v>
      </c>
      <c r="AH591" s="161">
        <f t="shared" si="466"/>
        <v>-11.584601707172705</v>
      </c>
      <c r="AI591" s="161">
        <f t="shared" si="467"/>
        <v>-12.065581921182314</v>
      </c>
      <c r="AJ591" s="161">
        <f t="shared" si="468"/>
        <v>-12.706403441748117</v>
      </c>
      <c r="AK591" s="161">
        <f t="shared" si="469"/>
        <v>-13.489629744661876</v>
      </c>
      <c r="AL591" s="161">
        <f t="shared" si="470"/>
        <v>-14.291769182731224</v>
      </c>
      <c r="AM591" s="161">
        <f t="shared" si="471"/>
        <v>-15.287321874188629</v>
      </c>
      <c r="AN591" s="81"/>
      <c r="AO591" s="81"/>
      <c r="AP591" s="95">
        <v>8680</v>
      </c>
      <c r="AQ591" s="94">
        <f t="shared" si="453"/>
        <v>173.78012382034655</v>
      </c>
      <c r="AR591" s="94">
        <f t="shared" si="454"/>
        <v>300.75890031888355</v>
      </c>
      <c r="AS591" s="94">
        <f t="shared" si="455"/>
        <v>469.93578174825541</v>
      </c>
      <c r="AT591" s="94">
        <f t="shared" si="456"/>
        <v>676.7075257174879</v>
      </c>
      <c r="AU591" s="94">
        <f t="shared" si="457"/>
        <v>888.4723373677956</v>
      </c>
      <c r="AV591" s="94">
        <f t="shared" si="458"/>
        <v>1151.2982479125506</v>
      </c>
      <c r="AW591" s="81"/>
      <c r="AX591" s="95">
        <v>8680</v>
      </c>
      <c r="AY591" s="99">
        <f>'Max limit'!AX591*Input!PrimaryDrive_ratio*Input!Gear1_ratio*Input!FinalDrive_ratio</f>
        <v>766.04158004158</v>
      </c>
      <c r="AZ591" s="99">
        <f t="shared" si="472"/>
        <v>12.767359667359667</v>
      </c>
      <c r="BA591" s="99">
        <f>AZ591*Input!$N$23</f>
        <v>30041.571762577958</v>
      </c>
      <c r="BB591" s="97">
        <f t="shared" si="459"/>
        <v>30.041571762577959</v>
      </c>
      <c r="BC591" s="95">
        <v>8680</v>
      </c>
      <c r="BD591" s="99">
        <f>'Max limit'!AX591*Input!PrimaryDrive_ratio*Input!Gear2_ratio*Input!FinalDrive_ratio</f>
        <v>1007.7702564102563</v>
      </c>
      <c r="BE591" s="99">
        <f t="shared" si="473"/>
        <v>16.796170940170938</v>
      </c>
      <c r="BF591" s="99">
        <f>BE591*Input!$N$23</f>
        <v>39521.356629880334</v>
      </c>
      <c r="BG591" s="100">
        <f t="shared" si="474"/>
        <v>39.521356629880337</v>
      </c>
      <c r="BH591" s="95">
        <v>8680</v>
      </c>
      <c r="BI591" s="99">
        <f>'Max limit'!AX591*Input!PrimaryDrive_ratio*Input!Gear3_ratio*Input!FinalDrive_ratio</f>
        <v>1259.7128205128204</v>
      </c>
      <c r="BJ591" s="99">
        <f t="shared" si="475"/>
        <v>20.995213675213673</v>
      </c>
      <c r="BK591" s="99">
        <f>BJ591*Input!$N$23</f>
        <v>49401.695787350414</v>
      </c>
      <c r="BL591" s="100">
        <f t="shared" si="476"/>
        <v>49.401695787350413</v>
      </c>
      <c r="BM591" s="95">
        <v>8680</v>
      </c>
      <c r="BN591" s="99">
        <f>'Max limit'!AX591*Input!PrimaryDrive_ratio*Input!Gear4_ratio*Input!FinalDrive_ratio</f>
        <v>1511.6553846153845</v>
      </c>
      <c r="BO591" s="99">
        <f t="shared" si="477"/>
        <v>25.194256410256408</v>
      </c>
      <c r="BP591" s="99">
        <f>BO591*Input!$N$23</f>
        <v>59282.034944820494</v>
      </c>
      <c r="BQ591" s="100">
        <f t="shared" si="478"/>
        <v>59.282034944820495</v>
      </c>
      <c r="BR591" s="95">
        <v>8680</v>
      </c>
      <c r="BS591" s="99">
        <f>'Max limit'!AX591*Input!PrimaryDrive_ratio*Input!Gear5_ratio*Input!FinalDrive_ratio</f>
        <v>1732.105128205128</v>
      </c>
      <c r="BT591" s="99">
        <f t="shared" si="479"/>
        <v>28.868418803418802</v>
      </c>
      <c r="BU591" s="99">
        <f>BT591*Input!$N$23</f>
        <v>67927.33170760682</v>
      </c>
      <c r="BV591" s="100">
        <f t="shared" si="480"/>
        <v>67.927331707606825</v>
      </c>
      <c r="BW591" s="95">
        <v>8680</v>
      </c>
      <c r="BX591" s="99">
        <f>'Max limit'!AX591*Input!PrimaryDrive_ratio*Input!Gear6_ratio*Input!FinalDrive_ratio</f>
        <v>1971.7244147157189</v>
      </c>
      <c r="BY591" s="99">
        <f t="shared" si="481"/>
        <v>32.862073578595314</v>
      </c>
      <c r="BZ591" s="99">
        <f>BY591*Input!$N$23</f>
        <v>77324.393406287607</v>
      </c>
      <c r="CA591" s="100">
        <f t="shared" si="482"/>
        <v>77.324393406287612</v>
      </c>
      <c r="CC591" s="95">
        <v>8680</v>
      </c>
      <c r="CD591" s="94">
        <f t="shared" si="483"/>
        <v>30</v>
      </c>
      <c r="CE591" s="94">
        <f t="shared" si="484"/>
        <v>39.5</v>
      </c>
      <c r="CF591" s="94">
        <f t="shared" si="485"/>
        <v>49.5</v>
      </c>
      <c r="CG591" s="94">
        <f t="shared" si="486"/>
        <v>59.5</v>
      </c>
      <c r="CH591" s="94">
        <f t="shared" si="487"/>
        <v>68</v>
      </c>
      <c r="CI591" s="94">
        <f t="shared" si="488"/>
        <v>77.5</v>
      </c>
      <c r="CK591" s="95">
        <v>8680</v>
      </c>
      <c r="CL591" s="162">
        <f t="shared" si="489"/>
        <v>12.767359667359667</v>
      </c>
      <c r="CM591" s="162">
        <f t="shared" si="490"/>
        <v>16.796170940170938</v>
      </c>
      <c r="CN591" s="162">
        <f t="shared" si="491"/>
        <v>20.995213675213673</v>
      </c>
      <c r="CO591" s="162">
        <f t="shared" si="492"/>
        <v>25.194256410256408</v>
      </c>
      <c r="CP591" s="162">
        <f t="shared" si="493"/>
        <v>28.868418803418802</v>
      </c>
      <c r="CQ591" s="162">
        <f t="shared" si="494"/>
        <v>32.862073578595314</v>
      </c>
    </row>
    <row r="592" spans="1:95" ht="19.5" thickTop="1" thickBot="1">
      <c r="A592" s="70">
        <v>8730</v>
      </c>
      <c r="B592" s="70">
        <v>161.62299999999999</v>
      </c>
      <c r="C592" s="70">
        <v>130.02500000000001</v>
      </c>
      <c r="D592" s="70">
        <v>151.577</v>
      </c>
      <c r="E592" s="70">
        <v>8.1319999999999997</v>
      </c>
      <c r="G592" s="92">
        <v>2</v>
      </c>
      <c r="H592" s="93">
        <f t="shared" si="495"/>
        <v>24.410755148741419</v>
      </c>
      <c r="O592" s="95">
        <v>8690</v>
      </c>
      <c r="P592" s="94">
        <f t="shared" si="447"/>
        <v>12.6552562005532</v>
      </c>
      <c r="Q592" s="94">
        <f t="shared" si="448"/>
        <v>12.676602347702762</v>
      </c>
      <c r="R592" s="94">
        <f t="shared" si="449"/>
        <v>12.43841975864567</v>
      </c>
      <c r="S592" s="94">
        <f t="shared" si="450"/>
        <v>11.832320846917371</v>
      </c>
      <c r="T592" s="94">
        <f t="shared" si="451"/>
        <v>11.197445345239544</v>
      </c>
      <c r="U592" s="94">
        <f t="shared" si="452"/>
        <v>10.273512092425447</v>
      </c>
      <c r="V592" s="82"/>
      <c r="W592" s="95">
        <v>8690</v>
      </c>
      <c r="X592" s="161">
        <f t="shared" si="460"/>
        <v>8.7748444618208925</v>
      </c>
      <c r="Y592" s="161">
        <f t="shared" si="461"/>
        <v>8.6588309014047091</v>
      </c>
      <c r="Z592" s="161">
        <f t="shared" si="462"/>
        <v>8.3110727274485789</v>
      </c>
      <c r="AA592" s="161">
        <f t="shared" si="463"/>
        <v>7.6671082466267286</v>
      </c>
      <c r="AB592" s="161">
        <f t="shared" si="464"/>
        <v>6.9936659616128747</v>
      </c>
      <c r="AC592" s="161">
        <f t="shared" si="465"/>
        <v>6.0697327087987789</v>
      </c>
      <c r="AD592" s="82"/>
      <c r="AE592" s="82"/>
      <c r="AF592" s="82"/>
      <c r="AG592" s="95">
        <v>8690</v>
      </c>
      <c r="AH592" s="161">
        <f t="shared" si="466"/>
        <v>-11.586119304466887</v>
      </c>
      <c r="AI592" s="161">
        <f t="shared" si="467"/>
        <v>-12.068208406210012</v>
      </c>
      <c r="AJ592" s="161">
        <f t="shared" si="468"/>
        <v>-12.710507324603894</v>
      </c>
      <c r="AK592" s="161">
        <f t="shared" si="469"/>
        <v>-13.495539335974195</v>
      </c>
      <c r="AL592" s="161">
        <f t="shared" si="470"/>
        <v>-14.299528086255426</v>
      </c>
      <c r="AM592" s="161">
        <f t="shared" si="471"/>
        <v>-15.297375999294651</v>
      </c>
      <c r="AN592" s="81"/>
      <c r="AO592" s="81"/>
      <c r="AP592" s="95">
        <v>8690</v>
      </c>
      <c r="AQ592" s="94">
        <f t="shared" si="453"/>
        <v>174.18076950601085</v>
      </c>
      <c r="AR592" s="94">
        <f t="shared" si="454"/>
        <v>301.45229236619548</v>
      </c>
      <c r="AS592" s="94">
        <f t="shared" si="455"/>
        <v>471.01920682218042</v>
      </c>
      <c r="AT592" s="94">
        <f t="shared" si="456"/>
        <v>678.26765782394</v>
      </c>
      <c r="AU592" s="94">
        <f t="shared" si="457"/>
        <v>890.52068789818497</v>
      </c>
      <c r="AV592" s="94">
        <f t="shared" si="458"/>
        <v>1153.9525369405401</v>
      </c>
      <c r="AW592" s="81"/>
      <c r="AX592" s="95">
        <v>8690</v>
      </c>
      <c r="AY592" s="99">
        <f>'Max limit'!AX592*Input!PrimaryDrive_ratio*Input!Gear1_ratio*Input!FinalDrive_ratio</f>
        <v>766.92411642411651</v>
      </c>
      <c r="AZ592" s="99">
        <f t="shared" si="472"/>
        <v>12.782068607068608</v>
      </c>
      <c r="BA592" s="99">
        <f>AZ592*Input!$N$23</f>
        <v>30076.181868295214</v>
      </c>
      <c r="BB592" s="97">
        <f t="shared" si="459"/>
        <v>30.076181868295215</v>
      </c>
      <c r="BC592" s="95">
        <v>8690</v>
      </c>
      <c r="BD592" s="99">
        <f>'Max limit'!AX592*Input!PrimaryDrive_ratio*Input!Gear2_ratio*Input!FinalDrive_ratio</f>
        <v>1008.9312820512821</v>
      </c>
      <c r="BE592" s="99">
        <f t="shared" si="473"/>
        <v>16.815521367521367</v>
      </c>
      <c r="BF592" s="99">
        <f>BE592*Input!$N$23</f>
        <v>39566.888146735037</v>
      </c>
      <c r="BG592" s="100">
        <f t="shared" si="474"/>
        <v>39.566888146735039</v>
      </c>
      <c r="BH592" s="95">
        <v>8690</v>
      </c>
      <c r="BI592" s="99">
        <f>'Max limit'!AX592*Input!PrimaryDrive_ratio*Input!Gear3_ratio*Input!FinalDrive_ratio</f>
        <v>1261.1641025641027</v>
      </c>
      <c r="BJ592" s="99">
        <f t="shared" si="475"/>
        <v>21.019401709401713</v>
      </c>
      <c r="BK592" s="99">
        <f>BJ592*Input!$N$23</f>
        <v>49458.610183418801</v>
      </c>
      <c r="BL592" s="100">
        <f t="shared" si="476"/>
        <v>49.458610183418799</v>
      </c>
      <c r="BM592" s="95">
        <v>8690</v>
      </c>
      <c r="BN592" s="99">
        <f>'Max limit'!AX592*Input!PrimaryDrive_ratio*Input!Gear4_ratio*Input!FinalDrive_ratio</f>
        <v>1513.3969230769233</v>
      </c>
      <c r="BO592" s="99">
        <f t="shared" si="477"/>
        <v>25.223282051282055</v>
      </c>
      <c r="BP592" s="99">
        <f>BO592*Input!$N$23</f>
        <v>59350.332220102566</v>
      </c>
      <c r="BQ592" s="100">
        <f t="shared" si="478"/>
        <v>59.350332220102565</v>
      </c>
      <c r="BR592" s="95">
        <v>8690</v>
      </c>
      <c r="BS592" s="99">
        <f>'Max limit'!AX592*Input!PrimaryDrive_ratio*Input!Gear5_ratio*Input!FinalDrive_ratio</f>
        <v>1734.1006410256412</v>
      </c>
      <c r="BT592" s="99">
        <f t="shared" si="479"/>
        <v>28.901677350427352</v>
      </c>
      <c r="BU592" s="99">
        <f>BT592*Input!$N$23</f>
        <v>68005.589002200853</v>
      </c>
      <c r="BV592" s="100">
        <f t="shared" si="480"/>
        <v>68.00558900220085</v>
      </c>
      <c r="BW592" s="95">
        <v>8690</v>
      </c>
      <c r="BX592" s="99">
        <f>'Max limit'!AX592*Input!PrimaryDrive_ratio*Input!Gear6_ratio*Input!FinalDrive_ratio</f>
        <v>1973.9959866220738</v>
      </c>
      <c r="BY592" s="99">
        <f t="shared" si="481"/>
        <v>32.899933110367897</v>
      </c>
      <c r="BZ592" s="99">
        <f>BY592*Input!$N$23</f>
        <v>77413.476808829422</v>
      </c>
      <c r="CA592" s="100">
        <f t="shared" si="482"/>
        <v>77.413476808829415</v>
      </c>
      <c r="CC592" s="95">
        <v>8690</v>
      </c>
      <c r="CD592" s="94">
        <f t="shared" si="483"/>
        <v>30</v>
      </c>
      <c r="CE592" s="94">
        <f t="shared" si="484"/>
        <v>39.5</v>
      </c>
      <c r="CF592" s="94">
        <f t="shared" si="485"/>
        <v>49.5</v>
      </c>
      <c r="CG592" s="94">
        <f t="shared" si="486"/>
        <v>59.5</v>
      </c>
      <c r="CH592" s="94">
        <f t="shared" si="487"/>
        <v>68</v>
      </c>
      <c r="CI592" s="94">
        <f t="shared" si="488"/>
        <v>77.5</v>
      </c>
      <c r="CK592" s="95">
        <v>8690</v>
      </c>
      <c r="CL592" s="162">
        <f t="shared" si="489"/>
        <v>12.782068607068608</v>
      </c>
      <c r="CM592" s="162">
        <f t="shared" si="490"/>
        <v>16.815521367521367</v>
      </c>
      <c r="CN592" s="162">
        <f t="shared" si="491"/>
        <v>21.019401709401713</v>
      </c>
      <c r="CO592" s="162">
        <f t="shared" si="492"/>
        <v>25.223282051282055</v>
      </c>
      <c r="CP592" s="162">
        <f t="shared" si="493"/>
        <v>28.901677350427352</v>
      </c>
      <c r="CQ592" s="162">
        <f t="shared" si="494"/>
        <v>32.899933110367897</v>
      </c>
    </row>
    <row r="593" spans="1:95" ht="19.5" thickTop="1" thickBot="1">
      <c r="A593" s="70">
        <v>8740</v>
      </c>
      <c r="B593" s="70">
        <v>161.816</v>
      </c>
      <c r="C593" s="70">
        <v>130.03200000000001</v>
      </c>
      <c r="D593" s="70">
        <v>151.744</v>
      </c>
      <c r="E593" s="70">
        <v>8.1560000000000006</v>
      </c>
      <c r="G593" s="92">
        <v>2</v>
      </c>
      <c r="H593" s="93">
        <f t="shared" si="495"/>
        <v>24.455949656750573</v>
      </c>
      <c r="O593" s="95">
        <v>8700</v>
      </c>
      <c r="P593" s="94">
        <f t="shared" si="447"/>
        <v>12.653957615363794</v>
      </c>
      <c r="Q593" s="94">
        <f t="shared" si="448"/>
        <v>12.674275348419508</v>
      </c>
      <c r="R593" s="94">
        <f t="shared" si="449"/>
        <v>12.434684660364312</v>
      </c>
      <c r="S593" s="94">
        <f t="shared" si="450"/>
        <v>11.826892960974552</v>
      </c>
      <c r="T593" s="94">
        <f t="shared" si="451"/>
        <v>11.190252903381197</v>
      </c>
      <c r="U593" s="94">
        <f t="shared" si="452"/>
        <v>10.264191998415249</v>
      </c>
      <c r="V593" s="82"/>
      <c r="W593" s="95">
        <v>8700</v>
      </c>
      <c r="X593" s="161">
        <f t="shared" si="460"/>
        <v>8.7735458766314824</v>
      </c>
      <c r="Y593" s="161">
        <f t="shared" si="461"/>
        <v>8.6565039021214538</v>
      </c>
      <c r="Z593" s="161">
        <f t="shared" si="462"/>
        <v>8.3073376291672201</v>
      </c>
      <c r="AA593" s="161">
        <f t="shared" si="463"/>
        <v>7.6616803606839099</v>
      </c>
      <c r="AB593" s="161">
        <f t="shared" si="464"/>
        <v>6.9864735197545276</v>
      </c>
      <c r="AC593" s="161">
        <f t="shared" si="465"/>
        <v>6.0604126147885813</v>
      </c>
      <c r="AD593" s="82"/>
      <c r="AE593" s="82"/>
      <c r="AF593" s="82"/>
      <c r="AG593" s="95">
        <v>8700</v>
      </c>
      <c r="AH593" s="161">
        <f t="shared" si="466"/>
        <v>-11.587638649138496</v>
      </c>
      <c r="AI593" s="161">
        <f t="shared" si="467"/>
        <v>-12.070837915400089</v>
      </c>
      <c r="AJ593" s="161">
        <f t="shared" si="468"/>
        <v>-12.714615932713389</v>
      </c>
      <c r="AK593" s="161">
        <f t="shared" si="469"/>
        <v>-13.501455731651868</v>
      </c>
      <c r="AL593" s="161">
        <f t="shared" si="470"/>
        <v>-14.307295923462441</v>
      </c>
      <c r="AM593" s="161">
        <f t="shared" si="471"/>
        <v>-15.307441700825663</v>
      </c>
      <c r="AN593" s="81"/>
      <c r="AO593" s="81"/>
      <c r="AP593" s="95">
        <v>8700</v>
      </c>
      <c r="AQ593" s="94">
        <f t="shared" si="453"/>
        <v>174.58187649931551</v>
      </c>
      <c r="AR593" s="94">
        <f t="shared" si="454"/>
        <v>302.14648279237588</v>
      </c>
      <c r="AS593" s="94">
        <f t="shared" si="455"/>
        <v>472.10387936308706</v>
      </c>
      <c r="AT593" s="94">
        <f t="shared" si="456"/>
        <v>679.82958628284564</v>
      </c>
      <c r="AU593" s="94">
        <f t="shared" si="457"/>
        <v>892.57139692083683</v>
      </c>
      <c r="AV593" s="94">
        <f t="shared" si="458"/>
        <v>1156.6098821447276</v>
      </c>
      <c r="AW593" s="81"/>
      <c r="AX593" s="95">
        <v>8700</v>
      </c>
      <c r="AY593" s="99">
        <f>'Max limit'!AX593*Input!PrimaryDrive_ratio*Input!Gear1_ratio*Input!FinalDrive_ratio</f>
        <v>767.80665280665289</v>
      </c>
      <c r="AZ593" s="99">
        <f t="shared" si="472"/>
        <v>12.796777546777548</v>
      </c>
      <c r="BA593" s="99">
        <f>AZ593*Input!$N$23</f>
        <v>30110.791974012471</v>
      </c>
      <c r="BB593" s="97">
        <f t="shared" si="459"/>
        <v>30.110791974012471</v>
      </c>
      <c r="BC593" s="95">
        <v>8700</v>
      </c>
      <c r="BD593" s="99">
        <f>'Max limit'!AX593*Input!PrimaryDrive_ratio*Input!Gear2_ratio*Input!FinalDrive_ratio</f>
        <v>1010.0923076923077</v>
      </c>
      <c r="BE593" s="99">
        <f t="shared" si="473"/>
        <v>16.834871794871795</v>
      </c>
      <c r="BF593" s="99">
        <f>BE593*Input!$N$23</f>
        <v>39612.419663589739</v>
      </c>
      <c r="BG593" s="100">
        <f t="shared" si="474"/>
        <v>39.612419663589741</v>
      </c>
      <c r="BH593" s="95">
        <v>8700</v>
      </c>
      <c r="BI593" s="99">
        <f>'Max limit'!AX593*Input!PrimaryDrive_ratio*Input!Gear3_ratio*Input!FinalDrive_ratio</f>
        <v>1262.6153846153845</v>
      </c>
      <c r="BJ593" s="99">
        <f t="shared" si="475"/>
        <v>21.043589743589742</v>
      </c>
      <c r="BK593" s="99">
        <f>BJ593*Input!$N$23</f>
        <v>49515.524579487166</v>
      </c>
      <c r="BL593" s="100">
        <f t="shared" si="476"/>
        <v>49.515524579487163</v>
      </c>
      <c r="BM593" s="95">
        <v>8700</v>
      </c>
      <c r="BN593" s="99">
        <f>'Max limit'!AX593*Input!PrimaryDrive_ratio*Input!Gear4_ratio*Input!FinalDrive_ratio</f>
        <v>1515.1384615384616</v>
      </c>
      <c r="BO593" s="99">
        <f t="shared" si="477"/>
        <v>25.252307692307692</v>
      </c>
      <c r="BP593" s="99">
        <f>BO593*Input!$N$23</f>
        <v>59418.629495384608</v>
      </c>
      <c r="BQ593" s="100">
        <f t="shared" si="478"/>
        <v>59.418629495384607</v>
      </c>
      <c r="BR593" s="95">
        <v>8700</v>
      </c>
      <c r="BS593" s="99">
        <f>'Max limit'!AX593*Input!PrimaryDrive_ratio*Input!Gear5_ratio*Input!FinalDrive_ratio</f>
        <v>1736.0961538461538</v>
      </c>
      <c r="BT593" s="99">
        <f t="shared" si="479"/>
        <v>28.934935897435896</v>
      </c>
      <c r="BU593" s="99">
        <f>BT593*Input!$N$23</f>
        <v>68083.846296794858</v>
      </c>
      <c r="BV593" s="100">
        <f t="shared" si="480"/>
        <v>68.08384629679486</v>
      </c>
      <c r="BW593" s="95">
        <v>8700</v>
      </c>
      <c r="BX593" s="99">
        <f>'Max limit'!AX593*Input!PrimaryDrive_ratio*Input!Gear6_ratio*Input!FinalDrive_ratio</f>
        <v>1976.267558528428</v>
      </c>
      <c r="BY593" s="99">
        <f t="shared" si="481"/>
        <v>32.937792642140465</v>
      </c>
      <c r="BZ593" s="99">
        <f>BY593*Input!$N$23</f>
        <v>77502.560211371223</v>
      </c>
      <c r="CA593" s="100">
        <f t="shared" si="482"/>
        <v>77.502560211371218</v>
      </c>
      <c r="CC593" s="95">
        <v>8700</v>
      </c>
      <c r="CD593" s="94">
        <f t="shared" si="483"/>
        <v>30</v>
      </c>
      <c r="CE593" s="94">
        <f t="shared" si="484"/>
        <v>39.5</v>
      </c>
      <c r="CF593" s="94">
        <f t="shared" si="485"/>
        <v>49.5</v>
      </c>
      <c r="CG593" s="94">
        <f t="shared" si="486"/>
        <v>59.5</v>
      </c>
      <c r="CH593" s="94">
        <f t="shared" si="487"/>
        <v>68</v>
      </c>
      <c r="CI593" s="94">
        <f t="shared" si="488"/>
        <v>77.5</v>
      </c>
      <c r="CK593" s="95">
        <v>8700</v>
      </c>
      <c r="CL593" s="162">
        <f t="shared" si="489"/>
        <v>12.796777546777548</v>
      </c>
      <c r="CM593" s="162">
        <f t="shared" si="490"/>
        <v>16.834871794871795</v>
      </c>
      <c r="CN593" s="162">
        <f t="shared" si="491"/>
        <v>21.043589743589742</v>
      </c>
      <c r="CO593" s="162">
        <f t="shared" si="492"/>
        <v>25.252307692307692</v>
      </c>
      <c r="CP593" s="162">
        <f t="shared" si="493"/>
        <v>28.934935897435896</v>
      </c>
      <c r="CQ593" s="162">
        <f t="shared" si="494"/>
        <v>32.937792642140465</v>
      </c>
    </row>
    <row r="594" spans="1:95" ht="19.5" thickTop="1" thickBot="1">
      <c r="A594" s="70">
        <v>8750</v>
      </c>
      <c r="B594" s="70">
        <v>161.99299999999999</v>
      </c>
      <c r="C594" s="70">
        <v>130.02500000000001</v>
      </c>
      <c r="D594" s="70">
        <v>151.90600000000001</v>
      </c>
      <c r="E594" s="70">
        <v>8.1690000000000005</v>
      </c>
      <c r="G594" s="92">
        <v>2</v>
      </c>
      <c r="H594" s="93">
        <f t="shared" si="495"/>
        <v>24.501144164759726</v>
      </c>
      <c r="O594" s="95">
        <v>8710</v>
      </c>
      <c r="P594" s="94">
        <f t="shared" si="447"/>
        <v>12.652657536689404</v>
      </c>
      <c r="Q594" s="94">
        <f t="shared" si="448"/>
        <v>12.671945672886361</v>
      </c>
      <c r="R594" s="94">
        <f t="shared" si="449"/>
        <v>12.430945266397751</v>
      </c>
      <c r="S594" s="94">
        <f t="shared" si="450"/>
        <v>11.821458832494708</v>
      </c>
      <c r="T594" s="94">
        <f t="shared" si="451"/>
        <v>11.183052189594319</v>
      </c>
      <c r="U594" s="94">
        <f t="shared" si="452"/>
        <v>10.254861185493022</v>
      </c>
      <c r="V594" s="82"/>
      <c r="W594" s="95">
        <v>8710</v>
      </c>
      <c r="X594" s="161">
        <f t="shared" si="460"/>
        <v>8.772245797957094</v>
      </c>
      <c r="Y594" s="161">
        <f t="shared" si="461"/>
        <v>8.6541742265883048</v>
      </c>
      <c r="Z594" s="161">
        <f t="shared" si="462"/>
        <v>8.3035982352006581</v>
      </c>
      <c r="AA594" s="161">
        <f t="shared" si="463"/>
        <v>7.6562462322040652</v>
      </c>
      <c r="AB594" s="161">
        <f t="shared" si="464"/>
        <v>6.979272805967649</v>
      </c>
      <c r="AC594" s="161">
        <f t="shared" si="465"/>
        <v>6.0510818018663528</v>
      </c>
      <c r="AD594" s="82"/>
      <c r="AE594" s="82"/>
      <c r="AF594" s="82"/>
      <c r="AG594" s="95">
        <v>8710</v>
      </c>
      <c r="AH594" s="161">
        <f t="shared" si="466"/>
        <v>-11.589159741187531</v>
      </c>
      <c r="AI594" s="161">
        <f t="shared" si="467"/>
        <v>-12.073470448752547</v>
      </c>
      <c r="AJ594" s="161">
        <f t="shared" si="468"/>
        <v>-12.718729266076606</v>
      </c>
      <c r="AK594" s="161">
        <f t="shared" si="469"/>
        <v>-13.507378931694898</v>
      </c>
      <c r="AL594" s="161">
        <f t="shared" si="470"/>
        <v>-14.315072694352269</v>
      </c>
      <c r="AM594" s="161">
        <f t="shared" si="471"/>
        <v>-15.317518978781671</v>
      </c>
      <c r="AN594" s="81"/>
      <c r="AO594" s="81"/>
      <c r="AP594" s="95">
        <v>8710</v>
      </c>
      <c r="AQ594" s="94">
        <f t="shared" si="453"/>
        <v>174.9834448002606</v>
      </c>
      <c r="AR594" s="94">
        <f t="shared" si="454"/>
        <v>302.8414715974248</v>
      </c>
      <c r="AS594" s="94">
        <f t="shared" si="455"/>
        <v>473.18979937097623</v>
      </c>
      <c r="AT594" s="94">
        <f t="shared" si="456"/>
        <v>681.39331109420584</v>
      </c>
      <c r="AU594" s="94">
        <f t="shared" si="457"/>
        <v>894.62446443575152</v>
      </c>
      <c r="AV594" s="94">
        <f t="shared" si="458"/>
        <v>1159.2702835251134</v>
      </c>
      <c r="AW594" s="81"/>
      <c r="AX594" s="95">
        <v>8710</v>
      </c>
      <c r="AY594" s="99">
        <f>'Max limit'!AX594*Input!PrimaryDrive_ratio*Input!Gear1_ratio*Input!FinalDrive_ratio</f>
        <v>768.68918918918928</v>
      </c>
      <c r="AZ594" s="99">
        <f t="shared" si="472"/>
        <v>12.811486486486489</v>
      </c>
      <c r="BA594" s="99">
        <f>AZ594*Input!$N$23</f>
        <v>30145.402079729731</v>
      </c>
      <c r="BB594" s="97">
        <f t="shared" si="459"/>
        <v>30.145402079729731</v>
      </c>
      <c r="BC594" s="95">
        <v>8710</v>
      </c>
      <c r="BD594" s="99">
        <f>'Max limit'!AX594*Input!PrimaryDrive_ratio*Input!Gear2_ratio*Input!FinalDrive_ratio</f>
        <v>1011.2533333333333</v>
      </c>
      <c r="BE594" s="99">
        <f t="shared" si="473"/>
        <v>16.854222222222223</v>
      </c>
      <c r="BF594" s="99">
        <f>BE594*Input!$N$23</f>
        <v>39657.951180444441</v>
      </c>
      <c r="BG594" s="100">
        <f t="shared" si="474"/>
        <v>39.657951180444442</v>
      </c>
      <c r="BH594" s="95">
        <v>8710</v>
      </c>
      <c r="BI594" s="99">
        <f>'Max limit'!AX594*Input!PrimaryDrive_ratio*Input!Gear3_ratio*Input!FinalDrive_ratio</f>
        <v>1264.0666666666666</v>
      </c>
      <c r="BJ594" s="99">
        <f t="shared" si="475"/>
        <v>21.067777777777778</v>
      </c>
      <c r="BK594" s="99">
        <f>BJ594*Input!$N$23</f>
        <v>49572.438975555546</v>
      </c>
      <c r="BL594" s="100">
        <f t="shared" si="476"/>
        <v>49.572438975555549</v>
      </c>
      <c r="BM594" s="95">
        <v>8710</v>
      </c>
      <c r="BN594" s="99">
        <f>'Max limit'!AX594*Input!PrimaryDrive_ratio*Input!Gear4_ratio*Input!FinalDrive_ratio</f>
        <v>1516.88</v>
      </c>
      <c r="BO594" s="99">
        <f t="shared" si="477"/>
        <v>25.281333333333336</v>
      </c>
      <c r="BP594" s="99">
        <f>BO594*Input!$N$23</f>
        <v>59486.926770666665</v>
      </c>
      <c r="BQ594" s="100">
        <f t="shared" si="478"/>
        <v>59.486926770666663</v>
      </c>
      <c r="BR594" s="95">
        <v>8710</v>
      </c>
      <c r="BS594" s="99">
        <f>'Max limit'!AX594*Input!PrimaryDrive_ratio*Input!Gear5_ratio*Input!FinalDrive_ratio</f>
        <v>1738.0916666666667</v>
      </c>
      <c r="BT594" s="99">
        <f t="shared" si="479"/>
        <v>28.968194444444446</v>
      </c>
      <c r="BU594" s="99">
        <f>BT594*Input!$N$23</f>
        <v>68162.103591388877</v>
      </c>
      <c r="BV594" s="100">
        <f t="shared" si="480"/>
        <v>68.16210359138887</v>
      </c>
      <c r="BW594" s="95">
        <v>8710</v>
      </c>
      <c r="BX594" s="99">
        <f>'Max limit'!AX594*Input!PrimaryDrive_ratio*Input!Gear6_ratio*Input!FinalDrive_ratio</f>
        <v>1978.5391304347825</v>
      </c>
      <c r="BY594" s="99">
        <f t="shared" si="481"/>
        <v>32.975652173913041</v>
      </c>
      <c r="BZ594" s="99">
        <f>BY594*Input!$N$23</f>
        <v>77591.643613913024</v>
      </c>
      <c r="CA594" s="100">
        <f t="shared" si="482"/>
        <v>77.591643613913021</v>
      </c>
      <c r="CC594" s="95">
        <v>8710</v>
      </c>
      <c r="CD594" s="94">
        <f t="shared" si="483"/>
        <v>30</v>
      </c>
      <c r="CE594" s="94">
        <f t="shared" si="484"/>
        <v>39.5</v>
      </c>
      <c r="CF594" s="94">
        <f t="shared" si="485"/>
        <v>49.5</v>
      </c>
      <c r="CG594" s="94">
        <f t="shared" si="486"/>
        <v>59.5</v>
      </c>
      <c r="CH594" s="94">
        <f t="shared" si="487"/>
        <v>68</v>
      </c>
      <c r="CI594" s="94">
        <f t="shared" si="488"/>
        <v>77.5</v>
      </c>
      <c r="CK594" s="95">
        <v>8710</v>
      </c>
      <c r="CL594" s="162">
        <f t="shared" si="489"/>
        <v>12.811486486486489</v>
      </c>
      <c r="CM594" s="162">
        <f t="shared" si="490"/>
        <v>16.854222222222223</v>
      </c>
      <c r="CN594" s="162">
        <f t="shared" si="491"/>
        <v>21.067777777777778</v>
      </c>
      <c r="CO594" s="162">
        <f t="shared" si="492"/>
        <v>25.281333333333336</v>
      </c>
      <c r="CP594" s="162">
        <f t="shared" si="493"/>
        <v>28.968194444444446</v>
      </c>
      <c r="CQ594" s="162">
        <f t="shared" si="494"/>
        <v>32.975652173913041</v>
      </c>
    </row>
    <row r="595" spans="1:95" ht="19.5" thickTop="1" thickBot="1">
      <c r="A595" s="70">
        <v>8760</v>
      </c>
      <c r="B595" s="70">
        <v>162.17500000000001</v>
      </c>
      <c r="C595" s="70">
        <v>130.023</v>
      </c>
      <c r="D595" s="70">
        <v>152.066</v>
      </c>
      <c r="E595" s="70">
        <v>8.1890000000000001</v>
      </c>
      <c r="G595" s="92">
        <v>2</v>
      </c>
      <c r="H595" s="93">
        <f t="shared" si="495"/>
        <v>24.546338672768879</v>
      </c>
      <c r="O595" s="95">
        <v>8720</v>
      </c>
      <c r="P595" s="94">
        <f t="shared" si="447"/>
        <v>12.651355964530039</v>
      </c>
      <c r="Q595" s="94">
        <f t="shared" si="448"/>
        <v>12.669613321103316</v>
      </c>
      <c r="R595" s="94">
        <f t="shared" si="449"/>
        <v>12.427201576745992</v>
      </c>
      <c r="S595" s="94">
        <f t="shared" si="450"/>
        <v>11.816018461477841</v>
      </c>
      <c r="T595" s="94">
        <f t="shared" si="451"/>
        <v>11.175843203878907</v>
      </c>
      <c r="U595" s="94">
        <f t="shared" si="452"/>
        <v>10.245519653658764</v>
      </c>
      <c r="V595" s="82"/>
      <c r="W595" s="95">
        <v>8720</v>
      </c>
      <c r="X595" s="161">
        <f t="shared" si="460"/>
        <v>8.7709442257977273</v>
      </c>
      <c r="Y595" s="161">
        <f t="shared" si="461"/>
        <v>8.6518418748052621</v>
      </c>
      <c r="Z595" s="161">
        <f t="shared" si="462"/>
        <v>8.2998545455489001</v>
      </c>
      <c r="AA595" s="161">
        <f t="shared" si="463"/>
        <v>7.6508058611871972</v>
      </c>
      <c r="AB595" s="161">
        <f t="shared" si="464"/>
        <v>6.972063820252238</v>
      </c>
      <c r="AC595" s="161">
        <f t="shared" si="465"/>
        <v>6.0417402700320944</v>
      </c>
      <c r="AD595" s="82"/>
      <c r="AE595" s="82"/>
      <c r="AF595" s="82"/>
      <c r="AG595" s="95">
        <v>8720</v>
      </c>
      <c r="AH595" s="161">
        <f t="shared" si="466"/>
        <v>-11.59068258061399</v>
      </c>
      <c r="AI595" s="161">
        <f t="shared" si="467"/>
        <v>-12.076106006267386</v>
      </c>
      <c r="AJ595" s="161">
        <f t="shared" si="468"/>
        <v>-12.722847324693539</v>
      </c>
      <c r="AK595" s="161">
        <f t="shared" si="469"/>
        <v>-13.513308936103286</v>
      </c>
      <c r="AL595" s="161">
        <f t="shared" si="470"/>
        <v>-14.322858398924915</v>
      </c>
      <c r="AM595" s="161">
        <f t="shared" si="471"/>
        <v>-15.32760783316267</v>
      </c>
      <c r="AN595" s="81"/>
      <c r="AO595" s="81"/>
      <c r="AP595" s="95">
        <v>8720</v>
      </c>
      <c r="AQ595" s="94">
        <f t="shared" si="453"/>
        <v>175.38547440884597</v>
      </c>
      <c r="AR595" s="94">
        <f t="shared" si="454"/>
        <v>303.53725878134219</v>
      </c>
      <c r="AS595" s="94">
        <f t="shared" si="455"/>
        <v>474.27696684584708</v>
      </c>
      <c r="AT595" s="94">
        <f t="shared" si="456"/>
        <v>682.95883225801981</v>
      </c>
      <c r="AU595" s="94">
        <f t="shared" si="457"/>
        <v>896.67989044292972</v>
      </c>
      <c r="AV595" s="94">
        <f t="shared" si="458"/>
        <v>1161.933741081697</v>
      </c>
      <c r="AW595" s="81"/>
      <c r="AX595" s="95">
        <v>8720</v>
      </c>
      <c r="AY595" s="99">
        <f>'Max limit'!AX595*Input!PrimaryDrive_ratio*Input!Gear1_ratio*Input!FinalDrive_ratio</f>
        <v>769.57172557172555</v>
      </c>
      <c r="AZ595" s="99">
        <f t="shared" si="472"/>
        <v>12.826195426195426</v>
      </c>
      <c r="BA595" s="99">
        <f>AZ595*Input!$N$23</f>
        <v>30180.01218544698</v>
      </c>
      <c r="BB595" s="97">
        <f t="shared" si="459"/>
        <v>30.18001218544698</v>
      </c>
      <c r="BC595" s="95">
        <v>8720</v>
      </c>
      <c r="BD595" s="99">
        <f>'Max limit'!AX595*Input!PrimaryDrive_ratio*Input!Gear2_ratio*Input!FinalDrive_ratio</f>
        <v>1012.4143589743589</v>
      </c>
      <c r="BE595" s="99">
        <f t="shared" si="473"/>
        <v>16.873572649572647</v>
      </c>
      <c r="BF595" s="99">
        <f>BE595*Input!$N$23</f>
        <v>39703.482697299136</v>
      </c>
      <c r="BG595" s="100">
        <f t="shared" si="474"/>
        <v>39.703482697299137</v>
      </c>
      <c r="BH595" s="95">
        <v>8720</v>
      </c>
      <c r="BI595" s="99">
        <f>'Max limit'!AX595*Input!PrimaryDrive_ratio*Input!Gear3_ratio*Input!FinalDrive_ratio</f>
        <v>1265.5179487179487</v>
      </c>
      <c r="BJ595" s="99">
        <f t="shared" si="475"/>
        <v>21.09196581196581</v>
      </c>
      <c r="BK595" s="99">
        <f>BJ595*Input!$N$23</f>
        <v>49629.353371623918</v>
      </c>
      <c r="BL595" s="100">
        <f t="shared" si="476"/>
        <v>49.629353371623921</v>
      </c>
      <c r="BM595" s="95">
        <v>8720</v>
      </c>
      <c r="BN595" s="99">
        <f>'Max limit'!AX595*Input!PrimaryDrive_ratio*Input!Gear4_ratio*Input!FinalDrive_ratio</f>
        <v>1518.6215384615384</v>
      </c>
      <c r="BO595" s="99">
        <f t="shared" si="477"/>
        <v>25.310358974358973</v>
      </c>
      <c r="BP595" s="99">
        <f>BO595*Input!$N$23</f>
        <v>59555.224045948707</v>
      </c>
      <c r="BQ595" s="100">
        <f t="shared" si="478"/>
        <v>59.555224045948705</v>
      </c>
      <c r="BR595" s="95">
        <v>8720</v>
      </c>
      <c r="BS595" s="99">
        <f>'Max limit'!AX595*Input!PrimaryDrive_ratio*Input!Gear5_ratio*Input!FinalDrive_ratio</f>
        <v>1740.0871794871796</v>
      </c>
      <c r="BT595" s="99">
        <f t="shared" si="479"/>
        <v>29.001452991452993</v>
      </c>
      <c r="BU595" s="99">
        <f>BT595*Input!$N$23</f>
        <v>68240.360885982896</v>
      </c>
      <c r="BV595" s="100">
        <f t="shared" si="480"/>
        <v>68.240360885982895</v>
      </c>
      <c r="BW595" s="95">
        <v>8720</v>
      </c>
      <c r="BX595" s="99">
        <f>'Max limit'!AX595*Input!PrimaryDrive_ratio*Input!Gear6_ratio*Input!FinalDrive_ratio</f>
        <v>1980.8107023411371</v>
      </c>
      <c r="BY595" s="99">
        <f t="shared" si="481"/>
        <v>33.013511705685616</v>
      </c>
      <c r="BZ595" s="99">
        <f>BY595*Input!$N$23</f>
        <v>77680.727016454824</v>
      </c>
      <c r="CA595" s="100">
        <f t="shared" si="482"/>
        <v>77.680727016454824</v>
      </c>
      <c r="CC595" s="95">
        <v>8720</v>
      </c>
      <c r="CD595" s="94">
        <f t="shared" si="483"/>
        <v>30</v>
      </c>
      <c r="CE595" s="94">
        <f t="shared" si="484"/>
        <v>39.5</v>
      </c>
      <c r="CF595" s="94">
        <f t="shared" si="485"/>
        <v>49.5</v>
      </c>
      <c r="CG595" s="94">
        <f t="shared" si="486"/>
        <v>59.5</v>
      </c>
      <c r="CH595" s="94">
        <f t="shared" si="487"/>
        <v>68</v>
      </c>
      <c r="CI595" s="94">
        <f t="shared" si="488"/>
        <v>77.5</v>
      </c>
      <c r="CK595" s="95">
        <v>8720</v>
      </c>
      <c r="CL595" s="162">
        <f t="shared" si="489"/>
        <v>12.826195426195426</v>
      </c>
      <c r="CM595" s="162">
        <f t="shared" si="490"/>
        <v>16.873572649572647</v>
      </c>
      <c r="CN595" s="162">
        <f t="shared" si="491"/>
        <v>21.09196581196581</v>
      </c>
      <c r="CO595" s="162">
        <f t="shared" si="492"/>
        <v>25.310358974358973</v>
      </c>
      <c r="CP595" s="162">
        <f t="shared" si="493"/>
        <v>29.001452991452993</v>
      </c>
      <c r="CQ595" s="162">
        <f t="shared" si="494"/>
        <v>33.013511705685616</v>
      </c>
    </row>
    <row r="596" spans="1:95" ht="19.5" thickTop="1" thickBot="1">
      <c r="A596" s="70">
        <v>8770</v>
      </c>
      <c r="B596" s="70">
        <v>162.357</v>
      </c>
      <c r="C596" s="70">
        <v>130.02000000000001</v>
      </c>
      <c r="D596" s="70">
        <v>152.221</v>
      </c>
      <c r="E596" s="70">
        <v>8.2129999999999992</v>
      </c>
      <c r="G596" s="92">
        <v>2</v>
      </c>
      <c r="H596" s="93">
        <f t="shared" si="495"/>
        <v>24.591533180778033</v>
      </c>
      <c r="O596" s="95">
        <v>8730</v>
      </c>
      <c r="P596" s="94">
        <f t="shared" si="447"/>
        <v>12.650052898885692</v>
      </c>
      <c r="Q596" s="94">
        <f t="shared" si="448"/>
        <v>12.667278293070378</v>
      </c>
      <c r="R596" s="94">
        <f t="shared" si="449"/>
        <v>12.423453591409034</v>
      </c>
      <c r="S596" s="94">
        <f t="shared" si="450"/>
        <v>11.810571847923946</v>
      </c>
      <c r="T596" s="94">
        <f t="shared" si="451"/>
        <v>11.168625946234966</v>
      </c>
      <c r="U596" s="94">
        <f t="shared" si="452"/>
        <v>10.236167402912473</v>
      </c>
      <c r="V596" s="82"/>
      <c r="W596" s="95">
        <v>8730</v>
      </c>
      <c r="X596" s="161">
        <f t="shared" si="460"/>
        <v>8.7696411601533804</v>
      </c>
      <c r="Y596" s="161">
        <f t="shared" si="461"/>
        <v>8.6495068467723257</v>
      </c>
      <c r="Z596" s="161">
        <f t="shared" si="462"/>
        <v>8.2961065602119408</v>
      </c>
      <c r="AA596" s="161">
        <f t="shared" si="463"/>
        <v>7.6453592476333023</v>
      </c>
      <c r="AB596" s="161">
        <f t="shared" si="464"/>
        <v>6.9648465626082965</v>
      </c>
      <c r="AC596" s="161">
        <f t="shared" si="465"/>
        <v>6.0323880192858033</v>
      </c>
      <c r="AD596" s="82"/>
      <c r="AE596" s="82"/>
      <c r="AF596" s="82"/>
      <c r="AG596" s="95">
        <v>8730</v>
      </c>
      <c r="AH596" s="161">
        <f t="shared" si="466"/>
        <v>-11.592207167417875</v>
      </c>
      <c r="AI596" s="161">
        <f t="shared" si="467"/>
        <v>-12.078744587944605</v>
      </c>
      <c r="AJ596" s="161">
        <f t="shared" si="468"/>
        <v>-12.726970108564196</v>
      </c>
      <c r="AK596" s="161">
        <f t="shared" si="469"/>
        <v>-13.519245744877029</v>
      </c>
      <c r="AL596" s="161">
        <f t="shared" si="470"/>
        <v>-14.330653037180372</v>
      </c>
      <c r="AM596" s="161">
        <f t="shared" si="471"/>
        <v>-15.337708263968661</v>
      </c>
      <c r="AN596" s="81"/>
      <c r="AO596" s="81"/>
      <c r="AP596" s="95">
        <v>8730</v>
      </c>
      <c r="AQ596" s="94">
        <f t="shared" si="453"/>
        <v>175.78796532507175</v>
      </c>
      <c r="AR596" s="94">
        <f t="shared" si="454"/>
        <v>304.2338443441281</v>
      </c>
      <c r="AS596" s="94">
        <f t="shared" si="455"/>
        <v>475.36538178770007</v>
      </c>
      <c r="AT596" s="94">
        <f t="shared" si="456"/>
        <v>684.52614977428823</v>
      </c>
      <c r="AU596" s="94">
        <f t="shared" si="457"/>
        <v>898.73767494237052</v>
      </c>
      <c r="AV596" s="94">
        <f t="shared" si="458"/>
        <v>1164.6002548144793</v>
      </c>
      <c r="AW596" s="81"/>
      <c r="AX596" s="95">
        <v>8730</v>
      </c>
      <c r="AY596" s="99">
        <f>'Max limit'!AX596*Input!PrimaryDrive_ratio*Input!Gear1_ratio*Input!FinalDrive_ratio</f>
        <v>770.45426195426194</v>
      </c>
      <c r="AZ596" s="99">
        <f t="shared" si="472"/>
        <v>12.840904365904366</v>
      </c>
      <c r="BA596" s="99">
        <f>AZ596*Input!$N$23</f>
        <v>30214.622291164236</v>
      </c>
      <c r="BB596" s="97">
        <f t="shared" si="459"/>
        <v>30.214622291164236</v>
      </c>
      <c r="BC596" s="95">
        <v>8730</v>
      </c>
      <c r="BD596" s="99">
        <f>'Max limit'!AX596*Input!PrimaryDrive_ratio*Input!Gear2_ratio*Input!FinalDrive_ratio</f>
        <v>1013.5753846153846</v>
      </c>
      <c r="BE596" s="99">
        <f t="shared" si="473"/>
        <v>16.892923076923076</v>
      </c>
      <c r="BF596" s="99">
        <f>BE596*Input!$N$23</f>
        <v>39749.014214153838</v>
      </c>
      <c r="BG596" s="100">
        <f t="shared" si="474"/>
        <v>39.749014214153839</v>
      </c>
      <c r="BH596" s="95">
        <v>8730</v>
      </c>
      <c r="BI596" s="99">
        <f>'Max limit'!AX596*Input!PrimaryDrive_ratio*Input!Gear3_ratio*Input!FinalDrive_ratio</f>
        <v>1266.9692307692305</v>
      </c>
      <c r="BJ596" s="99">
        <f t="shared" si="475"/>
        <v>21.116153846153843</v>
      </c>
      <c r="BK596" s="99">
        <f>BJ596*Input!$N$23</f>
        <v>49686.26776769229</v>
      </c>
      <c r="BL596" s="100">
        <f t="shared" si="476"/>
        <v>49.686267767692293</v>
      </c>
      <c r="BM596" s="95">
        <v>8730</v>
      </c>
      <c r="BN596" s="99">
        <f>'Max limit'!AX596*Input!PrimaryDrive_ratio*Input!Gear4_ratio*Input!FinalDrive_ratio</f>
        <v>1520.3630769230767</v>
      </c>
      <c r="BO596" s="99">
        <f t="shared" si="477"/>
        <v>25.339384615384613</v>
      </c>
      <c r="BP596" s="99">
        <f>BO596*Input!$N$23</f>
        <v>59623.521321230757</v>
      </c>
      <c r="BQ596" s="100">
        <f t="shared" si="478"/>
        <v>59.623521321230754</v>
      </c>
      <c r="BR596" s="95">
        <v>8730</v>
      </c>
      <c r="BS596" s="99">
        <f>'Max limit'!AX596*Input!PrimaryDrive_ratio*Input!Gear5_ratio*Input!FinalDrive_ratio</f>
        <v>1742.082692307692</v>
      </c>
      <c r="BT596" s="99">
        <f t="shared" si="479"/>
        <v>29.034711538461533</v>
      </c>
      <c r="BU596" s="99">
        <f>BT596*Input!$N$23</f>
        <v>68318.618180576901</v>
      </c>
      <c r="BV596" s="100">
        <f t="shared" si="480"/>
        <v>68.318618180576905</v>
      </c>
      <c r="BW596" s="95">
        <v>8730</v>
      </c>
      <c r="BX596" s="99">
        <f>'Max limit'!AX596*Input!PrimaryDrive_ratio*Input!Gear6_ratio*Input!FinalDrive_ratio</f>
        <v>1983.0822742474913</v>
      </c>
      <c r="BY596" s="99">
        <f t="shared" si="481"/>
        <v>33.051371237458191</v>
      </c>
      <c r="BZ596" s="99">
        <f>BY596*Input!$N$23</f>
        <v>77769.81041899664</v>
      </c>
      <c r="CA596" s="100">
        <f t="shared" si="482"/>
        <v>77.769810418996641</v>
      </c>
      <c r="CC596" s="95">
        <v>8730</v>
      </c>
      <c r="CD596" s="94">
        <f t="shared" si="483"/>
        <v>30</v>
      </c>
      <c r="CE596" s="94">
        <f t="shared" si="484"/>
        <v>39.5</v>
      </c>
      <c r="CF596" s="94">
        <f t="shared" si="485"/>
        <v>49.5</v>
      </c>
      <c r="CG596" s="94">
        <f t="shared" si="486"/>
        <v>59.5</v>
      </c>
      <c r="CH596" s="94">
        <f t="shared" si="487"/>
        <v>68.5</v>
      </c>
      <c r="CI596" s="94">
        <f t="shared" si="488"/>
        <v>78</v>
      </c>
      <c r="CK596" s="95">
        <v>8730</v>
      </c>
      <c r="CL596" s="162">
        <f t="shared" si="489"/>
        <v>12.840904365904366</v>
      </c>
      <c r="CM596" s="162">
        <f t="shared" si="490"/>
        <v>16.892923076923076</v>
      </c>
      <c r="CN596" s="162">
        <f t="shared" si="491"/>
        <v>21.116153846153843</v>
      </c>
      <c r="CO596" s="162">
        <f t="shared" si="492"/>
        <v>25.339384615384613</v>
      </c>
      <c r="CP596" s="162">
        <f t="shared" si="493"/>
        <v>29.034711538461533</v>
      </c>
      <c r="CQ596" s="162">
        <f t="shared" si="494"/>
        <v>33.051371237458191</v>
      </c>
    </row>
    <row r="597" spans="1:95" ht="19.5" thickTop="1" thickBot="1">
      <c r="A597" s="70">
        <v>8780</v>
      </c>
      <c r="B597" s="70">
        <v>162.52000000000001</v>
      </c>
      <c r="C597" s="70">
        <v>130.00299999999999</v>
      </c>
      <c r="D597" s="70">
        <v>152.36000000000001</v>
      </c>
      <c r="E597" s="70">
        <v>8.2360000000000007</v>
      </c>
      <c r="G597" s="92">
        <v>2</v>
      </c>
      <c r="H597" s="93">
        <f t="shared" si="495"/>
        <v>24.636727688787186</v>
      </c>
      <c r="O597" s="95">
        <v>8740</v>
      </c>
      <c r="P597" s="94">
        <f t="shared" si="447"/>
        <v>12.648748339756365</v>
      </c>
      <c r="Q597" s="94">
        <f t="shared" si="448"/>
        <v>12.664940588787548</v>
      </c>
      <c r="R597" s="94">
        <f t="shared" si="449"/>
        <v>12.419701310386873</v>
      </c>
      <c r="S597" s="94">
        <f t="shared" si="450"/>
        <v>11.805118991833028</v>
      </c>
      <c r="T597" s="94">
        <f t="shared" si="451"/>
        <v>11.161400416662492</v>
      </c>
      <c r="U597" s="94">
        <f t="shared" si="452"/>
        <v>10.226804433254156</v>
      </c>
      <c r="V597" s="82"/>
      <c r="W597" s="95">
        <v>8740</v>
      </c>
      <c r="X597" s="161">
        <f t="shared" si="460"/>
        <v>8.7683366010240551</v>
      </c>
      <c r="Y597" s="161">
        <f t="shared" si="461"/>
        <v>8.6471691424894939</v>
      </c>
      <c r="Z597" s="161">
        <f t="shared" si="462"/>
        <v>8.292354279189782</v>
      </c>
      <c r="AA597" s="161">
        <f t="shared" si="463"/>
        <v>7.639906391542385</v>
      </c>
      <c r="AB597" s="161">
        <f t="shared" si="464"/>
        <v>6.9576210330358217</v>
      </c>
      <c r="AC597" s="161">
        <f t="shared" si="465"/>
        <v>6.0230250496274866</v>
      </c>
      <c r="AD597" s="82"/>
      <c r="AE597" s="82"/>
      <c r="AF597" s="82"/>
      <c r="AG597" s="95">
        <v>8740</v>
      </c>
      <c r="AH597" s="161">
        <f t="shared" si="466"/>
        <v>-11.593733501599187</v>
      </c>
      <c r="AI597" s="161">
        <f t="shared" si="467"/>
        <v>-12.081386193784205</v>
      </c>
      <c r="AJ597" s="161">
        <f t="shared" si="468"/>
        <v>-12.731097617688571</v>
      </c>
      <c r="AK597" s="161">
        <f t="shared" si="469"/>
        <v>-13.52518935801613</v>
      </c>
      <c r="AL597" s="161">
        <f t="shared" si="470"/>
        <v>-14.338456609118644</v>
      </c>
      <c r="AM597" s="161">
        <f t="shared" si="471"/>
        <v>-15.347820271199645</v>
      </c>
      <c r="AN597" s="81"/>
      <c r="AO597" s="81"/>
      <c r="AP597" s="95">
        <v>8740</v>
      </c>
      <c r="AQ597" s="94">
        <f t="shared" si="453"/>
        <v>176.19091754893793</v>
      </c>
      <c r="AR597" s="94">
        <f t="shared" si="454"/>
        <v>304.93122828578265</v>
      </c>
      <c r="AS597" s="94">
        <f t="shared" si="455"/>
        <v>476.45504419653514</v>
      </c>
      <c r="AT597" s="94">
        <f t="shared" si="456"/>
        <v>686.09526364301087</v>
      </c>
      <c r="AU597" s="94">
        <f t="shared" si="457"/>
        <v>900.79781793407437</v>
      </c>
      <c r="AV597" s="94">
        <f t="shared" si="458"/>
        <v>1167.2698247234589</v>
      </c>
      <c r="AW597" s="81"/>
      <c r="AX597" s="95">
        <v>8740</v>
      </c>
      <c r="AY597" s="99">
        <f>'Max limit'!AX597*Input!PrimaryDrive_ratio*Input!Gear1_ratio*Input!FinalDrive_ratio</f>
        <v>771.33679833679832</v>
      </c>
      <c r="AZ597" s="99">
        <f t="shared" si="472"/>
        <v>12.855613305613305</v>
      </c>
      <c r="BA597" s="99">
        <f>AZ597*Input!$N$23</f>
        <v>30249.232396881493</v>
      </c>
      <c r="BB597" s="97">
        <f t="shared" si="459"/>
        <v>30.249232396881492</v>
      </c>
      <c r="BC597" s="95">
        <v>8740</v>
      </c>
      <c r="BD597" s="99">
        <f>'Max limit'!AX597*Input!PrimaryDrive_ratio*Input!Gear2_ratio*Input!FinalDrive_ratio</f>
        <v>1014.7364102564102</v>
      </c>
      <c r="BE597" s="99">
        <f t="shared" si="473"/>
        <v>16.912273504273504</v>
      </c>
      <c r="BF597" s="99">
        <f>BE597*Input!$N$23</f>
        <v>39794.54573100854</v>
      </c>
      <c r="BG597" s="100">
        <f t="shared" si="474"/>
        <v>39.79454573100854</v>
      </c>
      <c r="BH597" s="95">
        <v>8740</v>
      </c>
      <c r="BI597" s="99">
        <f>'Max limit'!AX597*Input!PrimaryDrive_ratio*Input!Gear3_ratio*Input!FinalDrive_ratio</f>
        <v>1268.4205128205126</v>
      </c>
      <c r="BJ597" s="99">
        <f t="shared" si="475"/>
        <v>21.140341880341875</v>
      </c>
      <c r="BK597" s="99">
        <f>BJ597*Input!$N$23</f>
        <v>49743.182163760663</v>
      </c>
      <c r="BL597" s="100">
        <f t="shared" si="476"/>
        <v>49.743182163760665</v>
      </c>
      <c r="BM597" s="95">
        <v>8740</v>
      </c>
      <c r="BN597" s="99">
        <f>'Max limit'!AX597*Input!PrimaryDrive_ratio*Input!Gear4_ratio*Input!FinalDrive_ratio</f>
        <v>1522.1046153846153</v>
      </c>
      <c r="BO597" s="99">
        <f t="shared" si="477"/>
        <v>25.368410256410254</v>
      </c>
      <c r="BP597" s="99">
        <f>BO597*Input!$N$23</f>
        <v>59691.818596512807</v>
      </c>
      <c r="BQ597" s="100">
        <f t="shared" si="478"/>
        <v>59.69181859651281</v>
      </c>
      <c r="BR597" s="95">
        <v>8740</v>
      </c>
      <c r="BS597" s="99">
        <f>'Max limit'!AX597*Input!PrimaryDrive_ratio*Input!Gear5_ratio*Input!FinalDrive_ratio</f>
        <v>1744.0782051282049</v>
      </c>
      <c r="BT597" s="99">
        <f t="shared" si="479"/>
        <v>29.067970085470083</v>
      </c>
      <c r="BU597" s="99">
        <f>BT597*Input!$N$23</f>
        <v>68396.87547517092</v>
      </c>
      <c r="BV597" s="100">
        <f t="shared" si="480"/>
        <v>68.396875475170916</v>
      </c>
      <c r="BW597" s="95">
        <v>8740</v>
      </c>
      <c r="BX597" s="99">
        <f>'Max limit'!AX597*Input!PrimaryDrive_ratio*Input!Gear6_ratio*Input!FinalDrive_ratio</f>
        <v>1985.353846153846</v>
      </c>
      <c r="BY597" s="99">
        <f t="shared" si="481"/>
        <v>33.089230769230767</v>
      </c>
      <c r="BZ597" s="99">
        <f>BY597*Input!$N$23</f>
        <v>77858.893821538441</v>
      </c>
      <c r="CA597" s="100">
        <f t="shared" si="482"/>
        <v>77.858893821538445</v>
      </c>
      <c r="CC597" s="95">
        <v>8740</v>
      </c>
      <c r="CD597" s="94">
        <f t="shared" si="483"/>
        <v>30</v>
      </c>
      <c r="CE597" s="94">
        <f t="shared" si="484"/>
        <v>40</v>
      </c>
      <c r="CF597" s="94">
        <f t="shared" si="485"/>
        <v>49.5</v>
      </c>
      <c r="CG597" s="94">
        <f t="shared" si="486"/>
        <v>59.5</v>
      </c>
      <c r="CH597" s="94">
        <f t="shared" si="487"/>
        <v>68.5</v>
      </c>
      <c r="CI597" s="94">
        <f t="shared" si="488"/>
        <v>78</v>
      </c>
      <c r="CK597" s="95">
        <v>8740</v>
      </c>
      <c r="CL597" s="162">
        <f t="shared" si="489"/>
        <v>12.855613305613305</v>
      </c>
      <c r="CM597" s="162">
        <f t="shared" si="490"/>
        <v>16.912273504273504</v>
      </c>
      <c r="CN597" s="162">
        <f t="shared" si="491"/>
        <v>21.140341880341875</v>
      </c>
      <c r="CO597" s="162">
        <f t="shared" si="492"/>
        <v>25.368410256410254</v>
      </c>
      <c r="CP597" s="162">
        <f t="shared" si="493"/>
        <v>29.067970085470083</v>
      </c>
      <c r="CQ597" s="162">
        <f t="shared" si="494"/>
        <v>33.089230769230767</v>
      </c>
    </row>
    <row r="598" spans="1:95" ht="19.5" thickTop="1" thickBot="1">
      <c r="A598" s="70">
        <v>8790</v>
      </c>
      <c r="B598" s="70">
        <v>162.685</v>
      </c>
      <c r="C598" s="70">
        <v>129.98599999999999</v>
      </c>
      <c r="D598" s="70">
        <v>152.49799999999999</v>
      </c>
      <c r="E598" s="70">
        <v>8.26</v>
      </c>
      <c r="G598" s="92">
        <v>2</v>
      </c>
      <c r="H598" s="93">
        <f t="shared" si="495"/>
        <v>24.681922196796339</v>
      </c>
      <c r="O598" s="95">
        <v>8750</v>
      </c>
      <c r="P598" s="94">
        <f t="shared" si="447"/>
        <v>12.647442287142059</v>
      </c>
      <c r="Q598" s="94">
        <f t="shared" si="448"/>
        <v>12.662600208254819</v>
      </c>
      <c r="R598" s="94">
        <f t="shared" si="449"/>
        <v>12.415944733679513</v>
      </c>
      <c r="S598" s="94">
        <f t="shared" si="450"/>
        <v>11.799659893205085</v>
      </c>
      <c r="T598" s="94">
        <f t="shared" si="451"/>
        <v>11.154166615161484</v>
      </c>
      <c r="U598" s="94">
        <f t="shared" si="452"/>
        <v>10.217430744683806</v>
      </c>
      <c r="V598" s="82"/>
      <c r="W598" s="95">
        <v>8750</v>
      </c>
      <c r="X598" s="161">
        <f t="shared" si="460"/>
        <v>8.7670305484097497</v>
      </c>
      <c r="Y598" s="161">
        <f t="shared" si="461"/>
        <v>8.6448287619567665</v>
      </c>
      <c r="Z598" s="161">
        <f t="shared" si="462"/>
        <v>8.2885977024824218</v>
      </c>
      <c r="AA598" s="161">
        <f t="shared" si="463"/>
        <v>7.6344472929144418</v>
      </c>
      <c r="AB598" s="161">
        <f t="shared" si="464"/>
        <v>6.9503872315348154</v>
      </c>
      <c r="AC598" s="161">
        <f t="shared" si="465"/>
        <v>6.0136513610571365</v>
      </c>
      <c r="AD598" s="82"/>
      <c r="AE598" s="82"/>
      <c r="AF598" s="82"/>
      <c r="AG598" s="95">
        <v>8750</v>
      </c>
      <c r="AH598" s="161">
        <f t="shared" si="466"/>
        <v>-11.595261583157924</v>
      </c>
      <c r="AI598" s="161">
        <f t="shared" si="467"/>
        <v>-12.084030823786186</v>
      </c>
      <c r="AJ598" s="161">
        <f t="shared" si="468"/>
        <v>-12.735229852066666</v>
      </c>
      <c r="AK598" s="161">
        <f t="shared" si="469"/>
        <v>-13.531139775520588</v>
      </c>
      <c r="AL598" s="161">
        <f t="shared" si="470"/>
        <v>-14.34626911473973</v>
      </c>
      <c r="AM598" s="161">
        <f t="shared" si="471"/>
        <v>-15.357943854855623</v>
      </c>
      <c r="AN598" s="81"/>
      <c r="AO598" s="81"/>
      <c r="AP598" s="95">
        <v>8750</v>
      </c>
      <c r="AQ598" s="94">
        <f t="shared" si="453"/>
        <v>176.59433108044445</v>
      </c>
      <c r="AR598" s="94">
        <f t="shared" si="454"/>
        <v>305.62941060630556</v>
      </c>
      <c r="AS598" s="94">
        <f t="shared" si="455"/>
        <v>477.5459540723524</v>
      </c>
      <c r="AT598" s="94">
        <f t="shared" si="456"/>
        <v>687.66617386418773</v>
      </c>
      <c r="AU598" s="94">
        <f t="shared" si="457"/>
        <v>902.8603194180414</v>
      </c>
      <c r="AV598" s="94">
        <f t="shared" si="458"/>
        <v>1169.9424508086372</v>
      </c>
      <c r="AW598" s="81"/>
      <c r="AX598" s="95">
        <v>8750</v>
      </c>
      <c r="AY598" s="99">
        <f>'Max limit'!AX598*Input!PrimaryDrive_ratio*Input!Gear1_ratio*Input!FinalDrive_ratio</f>
        <v>772.2193347193346</v>
      </c>
      <c r="AZ598" s="99">
        <f t="shared" si="472"/>
        <v>12.870322245322244</v>
      </c>
      <c r="BA598" s="99">
        <f>AZ598*Input!$N$23</f>
        <v>30283.842502598745</v>
      </c>
      <c r="BB598" s="97">
        <f t="shared" si="459"/>
        <v>30.283842502598745</v>
      </c>
      <c r="BC598" s="95">
        <v>8750</v>
      </c>
      <c r="BD598" s="99">
        <f>'Max limit'!AX598*Input!PrimaryDrive_ratio*Input!Gear2_ratio*Input!FinalDrive_ratio</f>
        <v>1015.8974358974358</v>
      </c>
      <c r="BE598" s="99">
        <f t="shared" si="473"/>
        <v>16.931623931623928</v>
      </c>
      <c r="BF598" s="99">
        <f>BE598*Input!$N$23</f>
        <v>39840.077247863235</v>
      </c>
      <c r="BG598" s="100">
        <f t="shared" si="474"/>
        <v>39.840077247863235</v>
      </c>
      <c r="BH598" s="95">
        <v>8750</v>
      </c>
      <c r="BI598" s="99">
        <f>'Max limit'!AX598*Input!PrimaryDrive_ratio*Input!Gear3_ratio*Input!FinalDrive_ratio</f>
        <v>1269.8717948717947</v>
      </c>
      <c r="BJ598" s="99">
        <f t="shared" si="475"/>
        <v>21.164529914529911</v>
      </c>
      <c r="BK598" s="99">
        <f>BJ598*Input!$N$23</f>
        <v>49800.096559829042</v>
      </c>
      <c r="BL598" s="100">
        <f t="shared" si="476"/>
        <v>49.800096559829043</v>
      </c>
      <c r="BM598" s="95">
        <v>8750</v>
      </c>
      <c r="BN598" s="99">
        <f>'Max limit'!AX598*Input!PrimaryDrive_ratio*Input!Gear4_ratio*Input!FinalDrive_ratio</f>
        <v>1523.8461538461538</v>
      </c>
      <c r="BO598" s="99">
        <f t="shared" si="477"/>
        <v>25.397435897435898</v>
      </c>
      <c r="BP598" s="99">
        <f>BO598*Input!$N$23</f>
        <v>59760.115871794864</v>
      </c>
      <c r="BQ598" s="100">
        <f t="shared" si="478"/>
        <v>59.760115871794866</v>
      </c>
      <c r="BR598" s="95">
        <v>8750</v>
      </c>
      <c r="BS598" s="99">
        <f>'Max limit'!AX598*Input!PrimaryDrive_ratio*Input!Gear5_ratio*Input!FinalDrive_ratio</f>
        <v>1746.0737179487178</v>
      </c>
      <c r="BT598" s="99">
        <f t="shared" si="479"/>
        <v>29.10122863247863</v>
      </c>
      <c r="BU598" s="99">
        <f>BT598*Input!$N$23</f>
        <v>68475.132769764939</v>
      </c>
      <c r="BV598" s="100">
        <f t="shared" si="480"/>
        <v>68.47513276976494</v>
      </c>
      <c r="BW598" s="95">
        <v>8750</v>
      </c>
      <c r="BX598" s="99">
        <f>'Max limit'!AX598*Input!PrimaryDrive_ratio*Input!Gear6_ratio*Input!FinalDrive_ratio</f>
        <v>1987.6254180602004</v>
      </c>
      <c r="BY598" s="99">
        <f t="shared" si="481"/>
        <v>33.127090301003342</v>
      </c>
      <c r="BZ598" s="99">
        <f>BY598*Input!$N$23</f>
        <v>77947.977224080256</v>
      </c>
      <c r="CA598" s="100">
        <f t="shared" si="482"/>
        <v>77.947977224080262</v>
      </c>
      <c r="CC598" s="95">
        <v>8750</v>
      </c>
      <c r="CD598" s="94">
        <f t="shared" si="483"/>
        <v>30.5</v>
      </c>
      <c r="CE598" s="94">
        <f t="shared" si="484"/>
        <v>40</v>
      </c>
      <c r="CF598" s="94">
        <f t="shared" si="485"/>
        <v>50</v>
      </c>
      <c r="CG598" s="94">
        <f t="shared" si="486"/>
        <v>60</v>
      </c>
      <c r="CH598" s="94">
        <f t="shared" si="487"/>
        <v>68.5</v>
      </c>
      <c r="CI598" s="94">
        <f t="shared" si="488"/>
        <v>78</v>
      </c>
      <c r="CK598" s="95">
        <v>8750</v>
      </c>
      <c r="CL598" s="162">
        <f t="shared" si="489"/>
        <v>12.870322245322244</v>
      </c>
      <c r="CM598" s="162">
        <f t="shared" si="490"/>
        <v>16.931623931623928</v>
      </c>
      <c r="CN598" s="162">
        <f t="shared" si="491"/>
        <v>21.164529914529911</v>
      </c>
      <c r="CO598" s="162">
        <f t="shared" si="492"/>
        <v>25.397435897435898</v>
      </c>
      <c r="CP598" s="162">
        <f t="shared" si="493"/>
        <v>29.10122863247863</v>
      </c>
      <c r="CQ598" s="162">
        <f t="shared" si="494"/>
        <v>33.127090301003342</v>
      </c>
    </row>
    <row r="599" spans="1:95" ht="19.5" thickTop="1" thickBot="1">
      <c r="A599" s="70">
        <v>8800</v>
      </c>
      <c r="B599" s="70">
        <v>162.84100000000001</v>
      </c>
      <c r="C599" s="70">
        <v>129.964</v>
      </c>
      <c r="D599" s="70">
        <v>152.63</v>
      </c>
      <c r="E599" s="70">
        <v>8.2829999999999995</v>
      </c>
      <c r="G599" s="92">
        <v>2</v>
      </c>
      <c r="H599" s="93">
        <f t="shared" si="495"/>
        <v>24.727116704805493</v>
      </c>
      <c r="O599" s="95">
        <v>8760</v>
      </c>
      <c r="P599" s="94">
        <f t="shared" si="447"/>
        <v>12.646134741042774</v>
      </c>
      <c r="Q599" s="94">
        <f t="shared" si="448"/>
        <v>12.6602571514722</v>
      </c>
      <c r="R599" s="94">
        <f t="shared" si="449"/>
        <v>12.412183861286954</v>
      </c>
      <c r="S599" s="94">
        <f t="shared" si="450"/>
        <v>11.794194552040118</v>
      </c>
      <c r="T599" s="94">
        <f t="shared" si="451"/>
        <v>11.146924541731947</v>
      </c>
      <c r="U599" s="94">
        <f t="shared" si="452"/>
        <v>10.208046337201427</v>
      </c>
      <c r="V599" s="82"/>
      <c r="W599" s="95">
        <v>8760</v>
      </c>
      <c r="X599" s="161">
        <f t="shared" si="460"/>
        <v>8.7657230023104642</v>
      </c>
      <c r="Y599" s="161">
        <f t="shared" si="461"/>
        <v>8.6424857051741455</v>
      </c>
      <c r="Z599" s="161">
        <f t="shared" si="462"/>
        <v>8.284836830089862</v>
      </c>
      <c r="AA599" s="161">
        <f t="shared" si="463"/>
        <v>7.6289819517494744</v>
      </c>
      <c r="AB599" s="161">
        <f t="shared" si="464"/>
        <v>6.9431451581052768</v>
      </c>
      <c r="AC599" s="161">
        <f t="shared" si="465"/>
        <v>6.004266953574759</v>
      </c>
      <c r="AD599" s="82"/>
      <c r="AE599" s="82"/>
      <c r="AF599" s="82"/>
      <c r="AG599" s="95">
        <v>8760</v>
      </c>
      <c r="AH599" s="161">
        <f t="shared" si="466"/>
        <v>-11.596791412094086</v>
      </c>
      <c r="AI599" s="161">
        <f t="shared" si="467"/>
        <v>-12.086678477950548</v>
      </c>
      <c r="AJ599" s="161">
        <f t="shared" si="468"/>
        <v>-12.739366811698481</v>
      </c>
      <c r="AK599" s="161">
        <f t="shared" si="469"/>
        <v>-13.537096997390403</v>
      </c>
      <c r="AL599" s="161">
        <f t="shared" si="470"/>
        <v>-14.354090554043632</v>
      </c>
      <c r="AM599" s="161">
        <f t="shared" si="471"/>
        <v>-15.36807901493659</v>
      </c>
      <c r="AN599" s="81"/>
      <c r="AO599" s="81"/>
      <c r="AP599" s="95">
        <v>8760</v>
      </c>
      <c r="AQ599" s="94">
        <f t="shared" si="453"/>
        <v>176.99820591959138</v>
      </c>
      <c r="AR599" s="94">
        <f t="shared" si="454"/>
        <v>306.32839130569721</v>
      </c>
      <c r="AS599" s="94">
        <f t="shared" si="455"/>
        <v>478.63811141515174</v>
      </c>
      <c r="AT599" s="94">
        <f t="shared" si="456"/>
        <v>689.23888043781892</v>
      </c>
      <c r="AU599" s="94">
        <f t="shared" si="457"/>
        <v>904.92517939427137</v>
      </c>
      <c r="AV599" s="94">
        <f t="shared" si="458"/>
        <v>1172.6181330700126</v>
      </c>
      <c r="AW599" s="81"/>
      <c r="AX599" s="95">
        <v>8760</v>
      </c>
      <c r="AY599" s="99">
        <f>'Max limit'!AX599*Input!PrimaryDrive_ratio*Input!Gear1_ratio*Input!FinalDrive_ratio</f>
        <v>773.1018711018711</v>
      </c>
      <c r="AZ599" s="99">
        <f t="shared" si="472"/>
        <v>12.885031185031185</v>
      </c>
      <c r="BA599" s="99">
        <f>AZ599*Input!$N$23</f>
        <v>30318.452608316002</v>
      </c>
      <c r="BB599" s="97">
        <f t="shared" si="459"/>
        <v>30.318452608316001</v>
      </c>
      <c r="BC599" s="95">
        <v>8760</v>
      </c>
      <c r="BD599" s="99">
        <f>'Max limit'!AX599*Input!PrimaryDrive_ratio*Input!Gear2_ratio*Input!FinalDrive_ratio</f>
        <v>1017.0584615384615</v>
      </c>
      <c r="BE599" s="99">
        <f t="shared" si="473"/>
        <v>16.95097435897436</v>
      </c>
      <c r="BF599" s="99">
        <f>BE599*Input!$N$23</f>
        <v>39885.608764717945</v>
      </c>
      <c r="BG599" s="100">
        <f t="shared" si="474"/>
        <v>39.885608764717944</v>
      </c>
      <c r="BH599" s="95">
        <v>8760</v>
      </c>
      <c r="BI599" s="99">
        <f>'Max limit'!AX599*Input!PrimaryDrive_ratio*Input!Gear3_ratio*Input!FinalDrive_ratio</f>
        <v>1271.3230769230768</v>
      </c>
      <c r="BJ599" s="99">
        <f t="shared" si="475"/>
        <v>21.188717948717947</v>
      </c>
      <c r="BK599" s="99">
        <f>BJ599*Input!$N$23</f>
        <v>49857.010955897422</v>
      </c>
      <c r="BL599" s="100">
        <f t="shared" si="476"/>
        <v>49.857010955897422</v>
      </c>
      <c r="BM599" s="95">
        <v>8760</v>
      </c>
      <c r="BN599" s="99">
        <f>'Max limit'!AX599*Input!PrimaryDrive_ratio*Input!Gear4_ratio*Input!FinalDrive_ratio</f>
        <v>1525.5876923076926</v>
      </c>
      <c r="BO599" s="99">
        <f t="shared" si="477"/>
        <v>25.426461538461542</v>
      </c>
      <c r="BP599" s="99">
        <f>BO599*Input!$N$23</f>
        <v>59828.413147076921</v>
      </c>
      <c r="BQ599" s="100">
        <f t="shared" si="478"/>
        <v>59.828413147076922</v>
      </c>
      <c r="BR599" s="95">
        <v>8760</v>
      </c>
      <c r="BS599" s="99">
        <f>'Max limit'!AX599*Input!PrimaryDrive_ratio*Input!Gear5_ratio*Input!FinalDrive_ratio</f>
        <v>1748.0692307692307</v>
      </c>
      <c r="BT599" s="99">
        <f t="shared" si="479"/>
        <v>29.134487179487177</v>
      </c>
      <c r="BU599" s="99">
        <f>BT599*Input!$N$23</f>
        <v>68553.390064358959</v>
      </c>
      <c r="BV599" s="100">
        <f t="shared" si="480"/>
        <v>68.553390064358965</v>
      </c>
      <c r="BW599" s="95">
        <v>8760</v>
      </c>
      <c r="BX599" s="99">
        <f>'Max limit'!AX599*Input!PrimaryDrive_ratio*Input!Gear6_ratio*Input!FinalDrive_ratio</f>
        <v>1989.8969899665551</v>
      </c>
      <c r="BY599" s="99">
        <f t="shared" si="481"/>
        <v>33.164949832775918</v>
      </c>
      <c r="BZ599" s="99">
        <f>BY599*Input!$N$23</f>
        <v>78037.060626622057</v>
      </c>
      <c r="CA599" s="100">
        <f t="shared" si="482"/>
        <v>78.037060626622051</v>
      </c>
      <c r="CC599" s="95">
        <v>8760</v>
      </c>
      <c r="CD599" s="94">
        <f t="shared" si="483"/>
        <v>30.5</v>
      </c>
      <c r="CE599" s="94">
        <f t="shared" si="484"/>
        <v>40</v>
      </c>
      <c r="CF599" s="94">
        <f t="shared" si="485"/>
        <v>50</v>
      </c>
      <c r="CG599" s="94">
        <f t="shared" si="486"/>
        <v>60</v>
      </c>
      <c r="CH599" s="94">
        <f t="shared" si="487"/>
        <v>68.5</v>
      </c>
      <c r="CI599" s="94">
        <f t="shared" si="488"/>
        <v>78</v>
      </c>
      <c r="CK599" s="95">
        <v>8760</v>
      </c>
      <c r="CL599" s="162">
        <f t="shared" si="489"/>
        <v>12.885031185031185</v>
      </c>
      <c r="CM599" s="162">
        <f t="shared" si="490"/>
        <v>16.95097435897436</v>
      </c>
      <c r="CN599" s="162">
        <f t="shared" si="491"/>
        <v>21.188717948717947</v>
      </c>
      <c r="CO599" s="162">
        <f t="shared" si="492"/>
        <v>25.426461538461542</v>
      </c>
      <c r="CP599" s="162">
        <f t="shared" si="493"/>
        <v>29.134487179487177</v>
      </c>
      <c r="CQ599" s="162">
        <f t="shared" si="494"/>
        <v>33.164949832775918</v>
      </c>
    </row>
    <row r="600" spans="1:95" ht="19.5" thickTop="1" thickBot="1">
      <c r="A600" s="70">
        <v>8810</v>
      </c>
      <c r="B600" s="70">
        <v>162.995</v>
      </c>
      <c r="C600" s="70">
        <v>129.93799999999999</v>
      </c>
      <c r="D600" s="70">
        <v>152.75800000000001</v>
      </c>
      <c r="E600" s="70">
        <v>8.3070000000000004</v>
      </c>
      <c r="G600" s="92">
        <v>2</v>
      </c>
      <c r="H600" s="93">
        <f t="shared" si="495"/>
        <v>24.772311212814646</v>
      </c>
      <c r="O600" s="95">
        <v>8770</v>
      </c>
      <c r="P600" s="94">
        <f t="shared" si="447"/>
        <v>12.644825701458512</v>
      </c>
      <c r="Q600" s="94">
        <f t="shared" si="448"/>
        <v>12.657911418439685</v>
      </c>
      <c r="R600" s="94">
        <f t="shared" si="449"/>
        <v>12.408418693209194</v>
      </c>
      <c r="S600" s="94">
        <f t="shared" si="450"/>
        <v>11.788722968338126</v>
      </c>
      <c r="T600" s="94">
        <f t="shared" si="451"/>
        <v>11.139674196373877</v>
      </c>
      <c r="U600" s="94">
        <f t="shared" si="452"/>
        <v>10.19865121080702</v>
      </c>
      <c r="V600" s="82"/>
      <c r="W600" s="95">
        <v>8770</v>
      </c>
      <c r="X600" s="161">
        <f t="shared" si="460"/>
        <v>8.7644139627262021</v>
      </c>
      <c r="Y600" s="161">
        <f t="shared" si="461"/>
        <v>8.640139972141629</v>
      </c>
      <c r="Z600" s="161">
        <f t="shared" si="462"/>
        <v>8.281071662012101</v>
      </c>
      <c r="AA600" s="161">
        <f t="shared" si="463"/>
        <v>7.6235103680474836</v>
      </c>
      <c r="AB600" s="161">
        <f t="shared" si="464"/>
        <v>6.9358948127472075</v>
      </c>
      <c r="AC600" s="161">
        <f t="shared" si="465"/>
        <v>5.9948718271803489</v>
      </c>
      <c r="AD600" s="82"/>
      <c r="AE600" s="82"/>
      <c r="AF600" s="82"/>
      <c r="AG600" s="95">
        <v>8770</v>
      </c>
      <c r="AH600" s="161">
        <f t="shared" si="466"/>
        <v>-11.598322988407675</v>
      </c>
      <c r="AI600" s="161">
        <f t="shared" si="467"/>
        <v>-12.089329156277291</v>
      </c>
      <c r="AJ600" s="161">
        <f t="shared" si="468"/>
        <v>-12.743508496584017</v>
      </c>
      <c r="AK600" s="161">
        <f t="shared" si="469"/>
        <v>-13.543061023625574</v>
      </c>
      <c r="AL600" s="161">
        <f t="shared" si="470"/>
        <v>-14.361920927030347</v>
      </c>
      <c r="AM600" s="161">
        <f t="shared" si="471"/>
        <v>-15.378225751442553</v>
      </c>
      <c r="AN600" s="81"/>
      <c r="AO600" s="81"/>
      <c r="AP600" s="95">
        <v>8770</v>
      </c>
      <c r="AQ600" s="94">
        <f t="shared" si="453"/>
        <v>177.40254206637871</v>
      </c>
      <c r="AR600" s="94">
        <f t="shared" si="454"/>
        <v>307.02817038395727</v>
      </c>
      <c r="AS600" s="94">
        <f t="shared" si="455"/>
        <v>479.7315162249331</v>
      </c>
      <c r="AT600" s="94">
        <f t="shared" si="456"/>
        <v>690.81338336390388</v>
      </c>
      <c r="AU600" s="94">
        <f t="shared" si="457"/>
        <v>906.99239786276416</v>
      </c>
      <c r="AV600" s="94">
        <f t="shared" si="458"/>
        <v>1175.2968715075865</v>
      </c>
      <c r="AW600" s="81"/>
      <c r="AX600" s="95">
        <v>8770</v>
      </c>
      <c r="AY600" s="99">
        <f>'Max limit'!AX600*Input!PrimaryDrive_ratio*Input!Gear1_ratio*Input!FinalDrive_ratio</f>
        <v>773.98440748440748</v>
      </c>
      <c r="AZ600" s="99">
        <f t="shared" si="472"/>
        <v>12.899740124740125</v>
      </c>
      <c r="BA600" s="99">
        <f>AZ600*Input!$N$23</f>
        <v>30353.062714033262</v>
      </c>
      <c r="BB600" s="97">
        <f t="shared" si="459"/>
        <v>30.353062714033261</v>
      </c>
      <c r="BC600" s="95">
        <v>8770</v>
      </c>
      <c r="BD600" s="99">
        <f>'Max limit'!AX600*Input!PrimaryDrive_ratio*Input!Gear2_ratio*Input!FinalDrive_ratio</f>
        <v>1018.2194871794873</v>
      </c>
      <c r="BE600" s="99">
        <f t="shared" si="473"/>
        <v>16.970324786324788</v>
      </c>
      <c r="BF600" s="99">
        <f>BE600*Input!$N$23</f>
        <v>39931.140281572647</v>
      </c>
      <c r="BG600" s="100">
        <f t="shared" si="474"/>
        <v>39.931140281572645</v>
      </c>
      <c r="BH600" s="95">
        <v>8770</v>
      </c>
      <c r="BI600" s="99">
        <f>'Max limit'!AX600*Input!PrimaryDrive_ratio*Input!Gear3_ratio*Input!FinalDrive_ratio</f>
        <v>1272.7743589743591</v>
      </c>
      <c r="BJ600" s="99">
        <f t="shared" si="475"/>
        <v>21.212905982905983</v>
      </c>
      <c r="BK600" s="99">
        <f>BJ600*Input!$N$23</f>
        <v>49913.925351965801</v>
      </c>
      <c r="BL600" s="100">
        <f t="shared" si="476"/>
        <v>49.913925351965801</v>
      </c>
      <c r="BM600" s="95">
        <v>8770</v>
      </c>
      <c r="BN600" s="99">
        <f>'Max limit'!AX600*Input!PrimaryDrive_ratio*Input!Gear4_ratio*Input!FinalDrive_ratio</f>
        <v>1527.3292307692309</v>
      </c>
      <c r="BO600" s="99">
        <f t="shared" si="477"/>
        <v>25.455487179487182</v>
      </c>
      <c r="BP600" s="99">
        <f>BO600*Input!$N$23</f>
        <v>59896.71042235897</v>
      </c>
      <c r="BQ600" s="100">
        <f t="shared" si="478"/>
        <v>59.896710422358971</v>
      </c>
      <c r="BR600" s="95">
        <v>8770</v>
      </c>
      <c r="BS600" s="99">
        <f>'Max limit'!AX600*Input!PrimaryDrive_ratio*Input!Gear5_ratio*Input!FinalDrive_ratio</f>
        <v>1750.0647435897436</v>
      </c>
      <c r="BT600" s="99">
        <f t="shared" si="479"/>
        <v>29.167745726495728</v>
      </c>
      <c r="BU600" s="99">
        <f>BT600*Input!$N$23</f>
        <v>68631.647358952978</v>
      </c>
      <c r="BV600" s="100">
        <f t="shared" si="480"/>
        <v>68.631647358952975</v>
      </c>
      <c r="BW600" s="95">
        <v>8770</v>
      </c>
      <c r="BX600" s="99">
        <f>'Max limit'!AX600*Input!PrimaryDrive_ratio*Input!Gear6_ratio*Input!FinalDrive_ratio</f>
        <v>1992.1685618729098</v>
      </c>
      <c r="BY600" s="99">
        <f t="shared" si="481"/>
        <v>33.202809364548493</v>
      </c>
      <c r="BZ600" s="99">
        <f>BY600*Input!$N$23</f>
        <v>78126.144029163857</v>
      </c>
      <c r="CA600" s="100">
        <f t="shared" si="482"/>
        <v>78.126144029163854</v>
      </c>
      <c r="CC600" s="95">
        <v>8770</v>
      </c>
      <c r="CD600" s="94">
        <f t="shared" si="483"/>
        <v>30.5</v>
      </c>
      <c r="CE600" s="94">
        <f t="shared" si="484"/>
        <v>40</v>
      </c>
      <c r="CF600" s="94">
        <f t="shared" si="485"/>
        <v>50</v>
      </c>
      <c r="CG600" s="94">
        <f t="shared" si="486"/>
        <v>60</v>
      </c>
      <c r="CH600" s="94">
        <f t="shared" si="487"/>
        <v>68.5</v>
      </c>
      <c r="CI600" s="94">
        <f t="shared" si="488"/>
        <v>78</v>
      </c>
      <c r="CK600" s="95">
        <v>8770</v>
      </c>
      <c r="CL600" s="162">
        <f t="shared" si="489"/>
        <v>12.899740124740125</v>
      </c>
      <c r="CM600" s="162">
        <f t="shared" si="490"/>
        <v>16.970324786324788</v>
      </c>
      <c r="CN600" s="162">
        <f t="shared" si="491"/>
        <v>21.212905982905983</v>
      </c>
      <c r="CO600" s="162">
        <f t="shared" si="492"/>
        <v>25.455487179487182</v>
      </c>
      <c r="CP600" s="162">
        <f t="shared" si="493"/>
        <v>29.167745726495728</v>
      </c>
      <c r="CQ600" s="162">
        <f t="shared" si="494"/>
        <v>33.202809364548493</v>
      </c>
    </row>
    <row r="601" spans="1:95" ht="19.5" thickTop="1" thickBot="1">
      <c r="A601" s="70">
        <v>8820</v>
      </c>
      <c r="B601" s="70">
        <v>163.14699999999999</v>
      </c>
      <c r="C601" s="70">
        <v>129.91200000000001</v>
      </c>
      <c r="D601" s="70">
        <v>152.88499999999999</v>
      </c>
      <c r="E601" s="70">
        <v>8.3309999999999995</v>
      </c>
      <c r="G601" s="92">
        <v>2</v>
      </c>
      <c r="H601" s="93">
        <f t="shared" si="495"/>
        <v>24.817505720823799</v>
      </c>
      <c r="O601" s="95">
        <v>8780</v>
      </c>
      <c r="P601" s="94">
        <f t="shared" si="447"/>
        <v>12.643515168389269</v>
      </c>
      <c r="Q601" s="94">
        <f t="shared" si="448"/>
        <v>12.655563009157273</v>
      </c>
      <c r="R601" s="94">
        <f t="shared" si="449"/>
        <v>12.404649229446235</v>
      </c>
      <c r="S601" s="94">
        <f t="shared" si="450"/>
        <v>11.78324514209911</v>
      </c>
      <c r="T601" s="94">
        <f t="shared" si="451"/>
        <v>11.132415579087274</v>
      </c>
      <c r="U601" s="94">
        <f t="shared" si="452"/>
        <v>10.189245365500579</v>
      </c>
      <c r="V601" s="82"/>
      <c r="W601" s="95">
        <v>8780</v>
      </c>
      <c r="X601" s="161">
        <f t="shared" si="460"/>
        <v>8.7631034296569599</v>
      </c>
      <c r="Y601" s="161">
        <f t="shared" si="461"/>
        <v>8.6377915628592188</v>
      </c>
      <c r="Z601" s="161">
        <f t="shared" si="462"/>
        <v>8.2773021982491439</v>
      </c>
      <c r="AA601" s="161">
        <f t="shared" si="463"/>
        <v>7.6180325418084678</v>
      </c>
      <c r="AB601" s="161">
        <f t="shared" si="464"/>
        <v>6.9286361954606042</v>
      </c>
      <c r="AC601" s="161">
        <f t="shared" si="465"/>
        <v>5.9854659818739098</v>
      </c>
      <c r="AD601" s="82"/>
      <c r="AE601" s="82"/>
      <c r="AF601" s="82"/>
      <c r="AG601" s="95">
        <v>8780</v>
      </c>
      <c r="AH601" s="161">
        <f t="shared" si="466"/>
        <v>-11.599856312098689</v>
      </c>
      <c r="AI601" s="161">
        <f t="shared" si="467"/>
        <v>-12.091982858766414</v>
      </c>
      <c r="AJ601" s="161">
        <f t="shared" si="468"/>
        <v>-12.747654906723273</v>
      </c>
      <c r="AK601" s="161">
        <f t="shared" si="469"/>
        <v>-13.549031854226101</v>
      </c>
      <c r="AL601" s="161">
        <f t="shared" si="470"/>
        <v>-14.369760233699878</v>
      </c>
      <c r="AM601" s="161">
        <f t="shared" si="471"/>
        <v>-15.388384064373508</v>
      </c>
      <c r="AN601" s="81"/>
      <c r="AO601" s="81"/>
      <c r="AP601" s="95">
        <v>8780</v>
      </c>
      <c r="AQ601" s="94">
        <f t="shared" si="453"/>
        <v>177.80733952080632</v>
      </c>
      <c r="AR601" s="94">
        <f t="shared" si="454"/>
        <v>307.72874784108575</v>
      </c>
      <c r="AS601" s="94">
        <f t="shared" si="455"/>
        <v>480.82616850169649</v>
      </c>
      <c r="AT601" s="94">
        <f t="shared" si="456"/>
        <v>692.38968264244306</v>
      </c>
      <c r="AU601" s="94">
        <f t="shared" si="457"/>
        <v>909.06197482352013</v>
      </c>
      <c r="AV601" s="94">
        <f t="shared" si="458"/>
        <v>1177.9786661213586</v>
      </c>
      <c r="AW601" s="81"/>
      <c r="AX601" s="95">
        <v>8780</v>
      </c>
      <c r="AY601" s="99">
        <f>'Max limit'!AX601*Input!PrimaryDrive_ratio*Input!Gear1_ratio*Input!FinalDrive_ratio</f>
        <v>774.86694386694387</v>
      </c>
      <c r="AZ601" s="99">
        <f t="shared" si="472"/>
        <v>12.914449064449064</v>
      </c>
      <c r="BA601" s="99">
        <f>AZ601*Input!$N$23</f>
        <v>30387.672819750514</v>
      </c>
      <c r="BB601" s="97">
        <f t="shared" si="459"/>
        <v>30.387672819750513</v>
      </c>
      <c r="BC601" s="95">
        <v>8780</v>
      </c>
      <c r="BD601" s="99">
        <f>'Max limit'!AX601*Input!PrimaryDrive_ratio*Input!Gear2_ratio*Input!FinalDrive_ratio</f>
        <v>1019.3805128205128</v>
      </c>
      <c r="BE601" s="99">
        <f t="shared" si="473"/>
        <v>16.989675213675213</v>
      </c>
      <c r="BF601" s="99">
        <f>BE601*Input!$N$23</f>
        <v>39976.671798427342</v>
      </c>
      <c r="BG601" s="100">
        <f t="shared" si="474"/>
        <v>39.97667179842734</v>
      </c>
      <c r="BH601" s="95">
        <v>8780</v>
      </c>
      <c r="BI601" s="99">
        <f>'Max limit'!AX601*Input!PrimaryDrive_ratio*Input!Gear3_ratio*Input!FinalDrive_ratio</f>
        <v>1274.2256410256409</v>
      </c>
      <c r="BJ601" s="99">
        <f t="shared" si="475"/>
        <v>21.237094017094016</v>
      </c>
      <c r="BK601" s="99">
        <f>BJ601*Input!$N$23</f>
        <v>49970.839748034174</v>
      </c>
      <c r="BL601" s="100">
        <f t="shared" si="476"/>
        <v>49.970839748034173</v>
      </c>
      <c r="BM601" s="95">
        <v>8780</v>
      </c>
      <c r="BN601" s="99">
        <f>'Max limit'!AX601*Input!PrimaryDrive_ratio*Input!Gear4_ratio*Input!FinalDrive_ratio</f>
        <v>1529.0707692307692</v>
      </c>
      <c r="BO601" s="99">
        <f t="shared" si="477"/>
        <v>25.484512820512819</v>
      </c>
      <c r="BP601" s="99">
        <f>BO601*Input!$N$23</f>
        <v>59965.007697641013</v>
      </c>
      <c r="BQ601" s="100">
        <f t="shared" si="478"/>
        <v>59.965007697641013</v>
      </c>
      <c r="BR601" s="95">
        <v>8780</v>
      </c>
      <c r="BS601" s="99">
        <f>'Max limit'!AX601*Input!PrimaryDrive_ratio*Input!Gear5_ratio*Input!FinalDrive_ratio</f>
        <v>1752.0602564102562</v>
      </c>
      <c r="BT601" s="99">
        <f t="shared" si="479"/>
        <v>29.201004273504271</v>
      </c>
      <c r="BU601" s="99">
        <f>BT601*Input!$N$23</f>
        <v>68709.904653546997</v>
      </c>
      <c r="BV601" s="100">
        <f t="shared" si="480"/>
        <v>68.709904653546999</v>
      </c>
      <c r="BW601" s="95">
        <v>8780</v>
      </c>
      <c r="BX601" s="99">
        <f>'Max limit'!AX601*Input!PrimaryDrive_ratio*Input!Gear6_ratio*Input!FinalDrive_ratio</f>
        <v>1994.4401337792642</v>
      </c>
      <c r="BY601" s="99">
        <f t="shared" si="481"/>
        <v>33.240668896321068</v>
      </c>
      <c r="BZ601" s="99">
        <f>BY601*Input!$N$23</f>
        <v>78215.227431705673</v>
      </c>
      <c r="CA601" s="100">
        <f t="shared" si="482"/>
        <v>78.215227431705671</v>
      </c>
      <c r="CC601" s="95">
        <v>8780</v>
      </c>
      <c r="CD601" s="94">
        <f t="shared" si="483"/>
        <v>30.5</v>
      </c>
      <c r="CE601" s="94">
        <f t="shared" si="484"/>
        <v>40</v>
      </c>
      <c r="CF601" s="94">
        <f t="shared" si="485"/>
        <v>50</v>
      </c>
      <c r="CG601" s="94">
        <f t="shared" si="486"/>
        <v>60</v>
      </c>
      <c r="CH601" s="94">
        <f t="shared" si="487"/>
        <v>68.5</v>
      </c>
      <c r="CI601" s="94">
        <f t="shared" si="488"/>
        <v>78</v>
      </c>
      <c r="CK601" s="95">
        <v>8780</v>
      </c>
      <c r="CL601" s="162">
        <f t="shared" si="489"/>
        <v>12.914449064449064</v>
      </c>
      <c r="CM601" s="162">
        <f t="shared" si="490"/>
        <v>16.989675213675213</v>
      </c>
      <c r="CN601" s="162">
        <f t="shared" si="491"/>
        <v>21.237094017094016</v>
      </c>
      <c r="CO601" s="162">
        <f t="shared" si="492"/>
        <v>25.484512820512819</v>
      </c>
      <c r="CP601" s="162">
        <f t="shared" si="493"/>
        <v>29.201004273504271</v>
      </c>
      <c r="CQ601" s="162">
        <f t="shared" si="494"/>
        <v>33.240668896321068</v>
      </c>
    </row>
    <row r="602" spans="1:95" ht="19.5" thickTop="1" thickBot="1">
      <c r="A602" s="70">
        <v>8830</v>
      </c>
      <c r="B602" s="70">
        <v>163.29400000000001</v>
      </c>
      <c r="C602" s="70">
        <v>129.88200000000001</v>
      </c>
      <c r="D602" s="70">
        <v>153.00700000000001</v>
      </c>
      <c r="E602" s="70">
        <v>8.3539999999999992</v>
      </c>
      <c r="G602" s="92">
        <v>2</v>
      </c>
      <c r="H602" s="93">
        <f t="shared" si="495"/>
        <v>24.862700228832953</v>
      </c>
      <c r="O602" s="95">
        <v>8790</v>
      </c>
      <c r="P602" s="94">
        <f t="shared" si="447"/>
        <v>12.642203141835047</v>
      </c>
      <c r="Q602" s="94">
        <f t="shared" si="448"/>
        <v>12.653211923624971</v>
      </c>
      <c r="R602" s="94">
        <f t="shared" si="449"/>
        <v>12.400875469998077</v>
      </c>
      <c r="S602" s="94">
        <f t="shared" si="450"/>
        <v>11.777761073323068</v>
      </c>
      <c r="T602" s="94">
        <f t="shared" si="451"/>
        <v>11.125148689872143</v>
      </c>
      <c r="U602" s="94">
        <f t="shared" si="452"/>
        <v>10.17982880128211</v>
      </c>
      <c r="V602" s="82"/>
      <c r="W602" s="95">
        <v>8790</v>
      </c>
      <c r="X602" s="161">
        <f t="shared" si="460"/>
        <v>8.7617914031027375</v>
      </c>
      <c r="Y602" s="161">
        <f t="shared" si="461"/>
        <v>8.6354404773269149</v>
      </c>
      <c r="Z602" s="161">
        <f t="shared" si="462"/>
        <v>8.2735284388009838</v>
      </c>
      <c r="AA602" s="161">
        <f t="shared" si="463"/>
        <v>7.612548473032426</v>
      </c>
      <c r="AB602" s="161">
        <f t="shared" si="464"/>
        <v>6.9213693062454729</v>
      </c>
      <c r="AC602" s="161">
        <f t="shared" si="465"/>
        <v>5.9760494176554415</v>
      </c>
      <c r="AD602" s="82"/>
      <c r="AE602" s="82"/>
      <c r="AF602" s="82"/>
      <c r="AG602" s="95">
        <v>8790</v>
      </c>
      <c r="AH602" s="161">
        <f t="shared" si="466"/>
        <v>-11.601391383167128</v>
      </c>
      <c r="AI602" s="161">
        <f t="shared" si="467"/>
        <v>-12.094639585417918</v>
      </c>
      <c r="AJ602" s="161">
        <f t="shared" si="468"/>
        <v>-12.751806042116247</v>
      </c>
      <c r="AK602" s="161">
        <f t="shared" si="469"/>
        <v>-13.555009489191985</v>
      </c>
      <c r="AL602" s="161">
        <f t="shared" si="470"/>
        <v>-14.37760847405222</v>
      </c>
      <c r="AM602" s="161">
        <f t="shared" si="471"/>
        <v>-15.398553953729454</v>
      </c>
      <c r="AN602" s="81"/>
      <c r="AO602" s="81"/>
      <c r="AP602" s="95">
        <v>8790</v>
      </c>
      <c r="AQ602" s="94">
        <f t="shared" si="453"/>
        <v>178.21259828287435</v>
      </c>
      <c r="AR602" s="94">
        <f t="shared" si="454"/>
        <v>308.43012367708275</v>
      </c>
      <c r="AS602" s="94">
        <f t="shared" si="455"/>
        <v>481.92206824544172</v>
      </c>
      <c r="AT602" s="94">
        <f t="shared" si="456"/>
        <v>693.96777827343669</v>
      </c>
      <c r="AU602" s="94">
        <f t="shared" si="457"/>
        <v>911.13391027653847</v>
      </c>
      <c r="AV602" s="94">
        <f t="shared" si="458"/>
        <v>1180.6635169113285</v>
      </c>
      <c r="AW602" s="81"/>
      <c r="AX602" s="95">
        <v>8790</v>
      </c>
      <c r="AY602" s="99">
        <f>'Max limit'!AX602*Input!PrimaryDrive_ratio*Input!Gear1_ratio*Input!FinalDrive_ratio</f>
        <v>775.74948024948026</v>
      </c>
      <c r="AZ602" s="99">
        <f t="shared" si="472"/>
        <v>12.929158004158005</v>
      </c>
      <c r="BA602" s="99">
        <f>AZ602*Input!$N$23</f>
        <v>30422.282925467771</v>
      </c>
      <c r="BB602" s="97">
        <f t="shared" si="459"/>
        <v>30.422282925467769</v>
      </c>
      <c r="BC602" s="95">
        <v>8790</v>
      </c>
      <c r="BD602" s="99">
        <f>'Max limit'!AX602*Input!PrimaryDrive_ratio*Input!Gear2_ratio*Input!FinalDrive_ratio</f>
        <v>1020.5415384615383</v>
      </c>
      <c r="BE602" s="99">
        <f t="shared" si="473"/>
        <v>17.009025641025637</v>
      </c>
      <c r="BF602" s="99">
        <f>BE602*Input!$N$23</f>
        <v>40022.203315282037</v>
      </c>
      <c r="BG602" s="100">
        <f t="shared" si="474"/>
        <v>40.022203315282034</v>
      </c>
      <c r="BH602" s="95">
        <v>8790</v>
      </c>
      <c r="BI602" s="99">
        <f>'Max limit'!AX602*Input!PrimaryDrive_ratio*Input!Gear3_ratio*Input!FinalDrive_ratio</f>
        <v>1275.6769230769228</v>
      </c>
      <c r="BJ602" s="99">
        <f t="shared" si="475"/>
        <v>21.261282051282045</v>
      </c>
      <c r="BK602" s="99">
        <f>BJ602*Input!$N$23</f>
        <v>50027.754144102539</v>
      </c>
      <c r="BL602" s="100">
        <f t="shared" si="476"/>
        <v>50.027754144102538</v>
      </c>
      <c r="BM602" s="95">
        <v>8790</v>
      </c>
      <c r="BN602" s="99">
        <f>'Max limit'!AX602*Input!PrimaryDrive_ratio*Input!Gear4_ratio*Input!FinalDrive_ratio</f>
        <v>1530.8123076923077</v>
      </c>
      <c r="BO602" s="99">
        <f t="shared" si="477"/>
        <v>25.513538461538463</v>
      </c>
      <c r="BP602" s="99">
        <f>BO602*Input!$N$23</f>
        <v>60033.30497292307</v>
      </c>
      <c r="BQ602" s="100">
        <f t="shared" si="478"/>
        <v>60.033304972923069</v>
      </c>
      <c r="BR602" s="95">
        <v>8790</v>
      </c>
      <c r="BS602" s="99">
        <f>'Max limit'!AX602*Input!PrimaryDrive_ratio*Input!Gear5_ratio*Input!FinalDrive_ratio</f>
        <v>1754.0557692307691</v>
      </c>
      <c r="BT602" s="99">
        <f t="shared" si="479"/>
        <v>29.234262820512818</v>
      </c>
      <c r="BU602" s="99">
        <f>BT602*Input!$N$23</f>
        <v>68788.161948141002</v>
      </c>
      <c r="BV602" s="100">
        <f t="shared" si="480"/>
        <v>68.788161948140996</v>
      </c>
      <c r="BW602" s="95">
        <v>8790</v>
      </c>
      <c r="BX602" s="99">
        <f>'Max limit'!AX602*Input!PrimaryDrive_ratio*Input!Gear6_ratio*Input!FinalDrive_ratio</f>
        <v>1996.7117056856184</v>
      </c>
      <c r="BY602" s="99">
        <f t="shared" si="481"/>
        <v>33.278528428093644</v>
      </c>
      <c r="BZ602" s="99">
        <f>BY602*Input!$N$23</f>
        <v>78304.310834247473</v>
      </c>
      <c r="CA602" s="100">
        <f t="shared" si="482"/>
        <v>78.304310834247474</v>
      </c>
      <c r="CC602" s="95">
        <v>8790</v>
      </c>
      <c r="CD602" s="94">
        <f t="shared" si="483"/>
        <v>30.5</v>
      </c>
      <c r="CE602" s="94">
        <f t="shared" si="484"/>
        <v>40</v>
      </c>
      <c r="CF602" s="94">
        <f t="shared" si="485"/>
        <v>50</v>
      </c>
      <c r="CG602" s="94">
        <f t="shared" si="486"/>
        <v>60</v>
      </c>
      <c r="CH602" s="94">
        <f t="shared" si="487"/>
        <v>69</v>
      </c>
      <c r="CI602" s="94">
        <f t="shared" si="488"/>
        <v>78.5</v>
      </c>
      <c r="CK602" s="95">
        <v>8790</v>
      </c>
      <c r="CL602" s="162">
        <f t="shared" si="489"/>
        <v>12.929158004158005</v>
      </c>
      <c r="CM602" s="162">
        <f t="shared" si="490"/>
        <v>17.009025641025637</v>
      </c>
      <c r="CN602" s="162">
        <f t="shared" si="491"/>
        <v>21.261282051282045</v>
      </c>
      <c r="CO602" s="162">
        <f t="shared" si="492"/>
        <v>25.513538461538463</v>
      </c>
      <c r="CP602" s="162">
        <f t="shared" si="493"/>
        <v>29.234262820512818</v>
      </c>
      <c r="CQ602" s="162">
        <f t="shared" si="494"/>
        <v>33.278528428093644</v>
      </c>
    </row>
    <row r="603" spans="1:95" ht="19.5" thickTop="1" thickBot="1">
      <c r="A603" s="70">
        <v>8840</v>
      </c>
      <c r="B603" s="70">
        <v>163.44200000000001</v>
      </c>
      <c r="C603" s="70">
        <v>129.85300000000001</v>
      </c>
      <c r="D603" s="70">
        <v>153.13</v>
      </c>
      <c r="E603" s="70">
        <v>8.3770000000000007</v>
      </c>
      <c r="G603" s="92">
        <v>2</v>
      </c>
      <c r="H603" s="93">
        <f t="shared" si="495"/>
        <v>24.907894736842106</v>
      </c>
      <c r="O603" s="95">
        <v>8800</v>
      </c>
      <c r="P603" s="94">
        <f t="shared" si="447"/>
        <v>12.640889621795846</v>
      </c>
      <c r="Q603" s="94">
        <f t="shared" si="448"/>
        <v>12.65085816184277</v>
      </c>
      <c r="R603" s="94">
        <f t="shared" si="449"/>
        <v>12.397097414864717</v>
      </c>
      <c r="S603" s="94">
        <f t="shared" si="450"/>
        <v>11.772270762010004</v>
      </c>
      <c r="T603" s="94">
        <f t="shared" si="451"/>
        <v>11.117873528728477</v>
      </c>
      <c r="U603" s="94">
        <f t="shared" si="452"/>
        <v>10.170401518151611</v>
      </c>
      <c r="V603" s="82"/>
      <c r="W603" s="95">
        <v>8800</v>
      </c>
      <c r="X603" s="161">
        <f t="shared" si="460"/>
        <v>8.7604778830635368</v>
      </c>
      <c r="Y603" s="161">
        <f t="shared" si="461"/>
        <v>8.6330867155447155</v>
      </c>
      <c r="Z603" s="161">
        <f t="shared" si="462"/>
        <v>8.269750383667624</v>
      </c>
      <c r="AA603" s="161">
        <f t="shared" si="463"/>
        <v>7.6070581617193618</v>
      </c>
      <c r="AB603" s="161">
        <f t="shared" si="464"/>
        <v>6.9140941451018074</v>
      </c>
      <c r="AC603" s="161">
        <f t="shared" si="465"/>
        <v>5.9666221345249406</v>
      </c>
      <c r="AD603" s="82"/>
      <c r="AE603" s="82"/>
      <c r="AF603" s="82"/>
      <c r="AG603" s="95">
        <v>8800</v>
      </c>
      <c r="AH603" s="161">
        <f t="shared" si="466"/>
        <v>-11.602928201612993</v>
      </c>
      <c r="AI603" s="161">
        <f t="shared" si="467"/>
        <v>-12.097299336231803</v>
      </c>
      <c r="AJ603" s="161">
        <f t="shared" si="468"/>
        <v>-12.755961902762943</v>
      </c>
      <c r="AK603" s="161">
        <f t="shared" si="469"/>
        <v>-13.560993928523224</v>
      </c>
      <c r="AL603" s="161">
        <f t="shared" si="470"/>
        <v>-14.385465648087379</v>
      </c>
      <c r="AM603" s="161">
        <f t="shared" si="471"/>
        <v>-15.408735419510393</v>
      </c>
      <c r="AN603" s="81"/>
      <c r="AO603" s="81"/>
      <c r="AP603" s="95">
        <v>8800</v>
      </c>
      <c r="AQ603" s="94">
        <f t="shared" si="453"/>
        <v>178.61831835258278</v>
      </c>
      <c r="AR603" s="94">
        <f t="shared" si="454"/>
        <v>309.13229789194838</v>
      </c>
      <c r="AS603" s="94">
        <f t="shared" si="455"/>
        <v>483.01921545616943</v>
      </c>
      <c r="AT603" s="94">
        <f t="shared" si="456"/>
        <v>695.54767025688398</v>
      </c>
      <c r="AU603" s="94">
        <f t="shared" si="457"/>
        <v>913.20820422182044</v>
      </c>
      <c r="AV603" s="94">
        <f t="shared" si="458"/>
        <v>1183.3514238774965</v>
      </c>
      <c r="AW603" s="81"/>
      <c r="AX603" s="95">
        <v>8800</v>
      </c>
      <c r="AY603" s="99">
        <f>'Max limit'!AX603*Input!PrimaryDrive_ratio*Input!Gear1_ratio*Input!FinalDrive_ratio</f>
        <v>776.63201663201664</v>
      </c>
      <c r="AZ603" s="99">
        <f t="shared" si="472"/>
        <v>12.943866943866944</v>
      </c>
      <c r="BA603" s="99">
        <f>AZ603*Input!$N$23</f>
        <v>30456.893031185024</v>
      </c>
      <c r="BB603" s="97">
        <f t="shared" si="459"/>
        <v>30.456893031185025</v>
      </c>
      <c r="BC603" s="95">
        <v>8800</v>
      </c>
      <c r="BD603" s="99">
        <f>'Max limit'!AX603*Input!PrimaryDrive_ratio*Input!Gear2_ratio*Input!FinalDrive_ratio</f>
        <v>1021.702564102564</v>
      </c>
      <c r="BE603" s="99">
        <f t="shared" si="473"/>
        <v>17.028376068376065</v>
      </c>
      <c r="BF603" s="99">
        <f>BE603*Input!$N$23</f>
        <v>40067.734832136739</v>
      </c>
      <c r="BG603" s="100">
        <f t="shared" si="474"/>
        <v>40.067734832136736</v>
      </c>
      <c r="BH603" s="95">
        <v>8800</v>
      </c>
      <c r="BI603" s="99">
        <f>'Max limit'!AX603*Input!PrimaryDrive_ratio*Input!Gear3_ratio*Input!FinalDrive_ratio</f>
        <v>1277.1282051282051</v>
      </c>
      <c r="BJ603" s="99">
        <f t="shared" si="475"/>
        <v>21.285470085470084</v>
      </c>
      <c r="BK603" s="99">
        <f>BJ603*Input!$N$23</f>
        <v>50084.668540170926</v>
      </c>
      <c r="BL603" s="100">
        <f t="shared" si="476"/>
        <v>50.084668540170924</v>
      </c>
      <c r="BM603" s="95">
        <v>8800</v>
      </c>
      <c r="BN603" s="99">
        <f>'Max limit'!AX603*Input!PrimaryDrive_ratio*Input!Gear4_ratio*Input!FinalDrive_ratio</f>
        <v>1532.5538461538461</v>
      </c>
      <c r="BO603" s="99">
        <f t="shared" si="477"/>
        <v>25.5425641025641</v>
      </c>
      <c r="BP603" s="99">
        <f>BO603*Input!$N$23</f>
        <v>60101.602248205112</v>
      </c>
      <c r="BQ603" s="100">
        <f t="shared" si="478"/>
        <v>60.101602248205111</v>
      </c>
      <c r="BR603" s="95">
        <v>8800</v>
      </c>
      <c r="BS603" s="99">
        <f>'Max limit'!AX603*Input!PrimaryDrive_ratio*Input!Gear5_ratio*Input!FinalDrive_ratio</f>
        <v>1756.051282051282</v>
      </c>
      <c r="BT603" s="99">
        <f t="shared" si="479"/>
        <v>29.267521367521365</v>
      </c>
      <c r="BU603" s="99">
        <f>BT603*Input!$N$23</f>
        <v>68866.419242735021</v>
      </c>
      <c r="BV603" s="100">
        <f t="shared" si="480"/>
        <v>68.86641924273502</v>
      </c>
      <c r="BW603" s="95">
        <v>8800</v>
      </c>
      <c r="BX603" s="99">
        <f>'Max limit'!AX603*Input!PrimaryDrive_ratio*Input!Gear6_ratio*Input!FinalDrive_ratio</f>
        <v>1998.9832775919731</v>
      </c>
      <c r="BY603" s="99">
        <f t="shared" si="481"/>
        <v>33.316387959866219</v>
      </c>
      <c r="BZ603" s="99">
        <f>BY603*Input!$N$23</f>
        <v>78393.394236789274</v>
      </c>
      <c r="CA603" s="100">
        <f t="shared" si="482"/>
        <v>78.393394236789277</v>
      </c>
      <c r="CC603" s="95">
        <v>8800</v>
      </c>
      <c r="CD603" s="94">
        <f t="shared" si="483"/>
        <v>30.5</v>
      </c>
      <c r="CE603" s="94">
        <f t="shared" si="484"/>
        <v>40</v>
      </c>
      <c r="CF603" s="94">
        <f t="shared" si="485"/>
        <v>50</v>
      </c>
      <c r="CG603" s="94">
        <f t="shared" si="486"/>
        <v>60</v>
      </c>
      <c r="CH603" s="94">
        <f t="shared" si="487"/>
        <v>69</v>
      </c>
      <c r="CI603" s="94">
        <f t="shared" si="488"/>
        <v>78.5</v>
      </c>
      <c r="CK603" s="95">
        <v>8800</v>
      </c>
      <c r="CL603" s="162">
        <f t="shared" si="489"/>
        <v>12.943866943866944</v>
      </c>
      <c r="CM603" s="162">
        <f t="shared" si="490"/>
        <v>17.028376068376065</v>
      </c>
      <c r="CN603" s="162">
        <f t="shared" si="491"/>
        <v>21.285470085470084</v>
      </c>
      <c r="CO603" s="162">
        <f t="shared" si="492"/>
        <v>25.5425641025641</v>
      </c>
      <c r="CP603" s="162">
        <f t="shared" si="493"/>
        <v>29.267521367521365</v>
      </c>
      <c r="CQ603" s="162">
        <f t="shared" si="494"/>
        <v>33.316387959866219</v>
      </c>
    </row>
    <row r="604" spans="1:95" ht="19.5" thickTop="1" thickBot="1">
      <c r="A604" s="70">
        <v>8850</v>
      </c>
      <c r="B604" s="70">
        <v>163.59200000000001</v>
      </c>
      <c r="C604" s="70">
        <v>129.82499999999999</v>
      </c>
      <c r="D604" s="70">
        <v>153.24799999999999</v>
      </c>
      <c r="E604" s="70">
        <v>8.407</v>
      </c>
      <c r="G604" s="92">
        <v>2</v>
      </c>
      <c r="H604" s="93">
        <f t="shared" si="495"/>
        <v>24.95308924485126</v>
      </c>
      <c r="O604" s="95">
        <v>8810</v>
      </c>
      <c r="P604" s="94">
        <f t="shared" si="447"/>
        <v>12.639574608271666</v>
      </c>
      <c r="Q604" s="94">
        <f t="shared" si="448"/>
        <v>12.648501723810678</v>
      </c>
      <c r="R604" s="94">
        <f t="shared" si="449"/>
        <v>12.393315064046158</v>
      </c>
      <c r="S604" s="94">
        <f t="shared" si="450"/>
        <v>11.766774208159914</v>
      </c>
      <c r="T604" s="94">
        <f t="shared" si="451"/>
        <v>11.110590095656281</v>
      </c>
      <c r="U604" s="94">
        <f t="shared" si="452"/>
        <v>10.160963516109081</v>
      </c>
      <c r="V604" s="82"/>
      <c r="W604" s="95">
        <v>8810</v>
      </c>
      <c r="X604" s="161">
        <f t="shared" si="460"/>
        <v>8.759162869539356</v>
      </c>
      <c r="Y604" s="161">
        <f t="shared" si="461"/>
        <v>8.6307302775126225</v>
      </c>
      <c r="Z604" s="161">
        <f t="shared" si="462"/>
        <v>8.2659680328490648</v>
      </c>
      <c r="AA604" s="161">
        <f t="shared" si="463"/>
        <v>7.6015616078692716</v>
      </c>
      <c r="AB604" s="161">
        <f t="shared" si="464"/>
        <v>6.9068107120296105</v>
      </c>
      <c r="AC604" s="161">
        <f t="shared" si="465"/>
        <v>5.9571841324824124</v>
      </c>
      <c r="AD604" s="82"/>
      <c r="AE604" s="82"/>
      <c r="AF604" s="82"/>
      <c r="AG604" s="95">
        <v>8810</v>
      </c>
      <c r="AH604" s="161">
        <f t="shared" si="466"/>
        <v>-11.604466767436284</v>
      </c>
      <c r="AI604" s="161">
        <f t="shared" si="467"/>
        <v>-12.099962111208068</v>
      </c>
      <c r="AJ604" s="161">
        <f t="shared" si="468"/>
        <v>-12.760122488663358</v>
      </c>
      <c r="AK604" s="161">
        <f t="shared" si="469"/>
        <v>-13.566985172219823</v>
      </c>
      <c r="AL604" s="161">
        <f t="shared" si="470"/>
        <v>-14.393331755805352</v>
      </c>
      <c r="AM604" s="161">
        <f t="shared" si="471"/>
        <v>-15.418928461716327</v>
      </c>
      <c r="AN604" s="81"/>
      <c r="AO604" s="81"/>
      <c r="AP604" s="95">
        <v>8810</v>
      </c>
      <c r="AQ604" s="94">
        <f t="shared" si="453"/>
        <v>179.02449972993159</v>
      </c>
      <c r="AR604" s="94">
        <f t="shared" si="454"/>
        <v>309.83527048568243</v>
      </c>
      <c r="AS604" s="94">
        <f t="shared" si="455"/>
        <v>484.11761013387888</v>
      </c>
      <c r="AT604" s="94">
        <f t="shared" si="456"/>
        <v>697.12935859278593</v>
      </c>
      <c r="AU604" s="94">
        <f t="shared" si="457"/>
        <v>915.28485665936523</v>
      </c>
      <c r="AV604" s="94">
        <f t="shared" si="458"/>
        <v>1186.0423870198624</v>
      </c>
      <c r="AW604" s="81"/>
      <c r="AX604" s="95">
        <v>8810</v>
      </c>
      <c r="AY604" s="99">
        <f>'Max limit'!AX604*Input!PrimaryDrive_ratio*Input!Gear1_ratio*Input!FinalDrive_ratio</f>
        <v>777.51455301455292</v>
      </c>
      <c r="AZ604" s="99">
        <f t="shared" si="472"/>
        <v>12.958575883575882</v>
      </c>
      <c r="BA604" s="99">
        <f>AZ604*Input!$N$23</f>
        <v>30491.50313690228</v>
      </c>
      <c r="BB604" s="97">
        <f t="shared" si="459"/>
        <v>30.491503136902281</v>
      </c>
      <c r="BC604" s="95">
        <v>8810</v>
      </c>
      <c r="BD604" s="99">
        <f>'Max limit'!AX604*Input!PrimaryDrive_ratio*Input!Gear2_ratio*Input!FinalDrive_ratio</f>
        <v>1022.8635897435895</v>
      </c>
      <c r="BE604" s="99">
        <f t="shared" si="473"/>
        <v>17.04772649572649</v>
      </c>
      <c r="BF604" s="99">
        <f>BE604*Input!$N$23</f>
        <v>40113.266348991434</v>
      </c>
      <c r="BG604" s="100">
        <f t="shared" si="474"/>
        <v>40.113266348991431</v>
      </c>
      <c r="BH604" s="95">
        <v>8810</v>
      </c>
      <c r="BI604" s="99">
        <f>'Max limit'!AX604*Input!PrimaryDrive_ratio*Input!Gear3_ratio*Input!FinalDrive_ratio</f>
        <v>1278.5794871794869</v>
      </c>
      <c r="BJ604" s="99">
        <f t="shared" si="475"/>
        <v>21.309658119658117</v>
      </c>
      <c r="BK604" s="99">
        <f>BJ604*Input!$N$23</f>
        <v>50141.582936239298</v>
      </c>
      <c r="BL604" s="100">
        <f t="shared" si="476"/>
        <v>50.141582936239296</v>
      </c>
      <c r="BM604" s="95">
        <v>8810</v>
      </c>
      <c r="BN604" s="99">
        <f>'Max limit'!AX604*Input!PrimaryDrive_ratio*Input!Gear4_ratio*Input!FinalDrive_ratio</f>
        <v>1534.2953846153846</v>
      </c>
      <c r="BO604" s="99">
        <f t="shared" si="477"/>
        <v>25.571589743589744</v>
      </c>
      <c r="BP604" s="99">
        <f>BO604*Input!$N$23</f>
        <v>60169.899523487169</v>
      </c>
      <c r="BQ604" s="100">
        <f t="shared" si="478"/>
        <v>60.169899523487167</v>
      </c>
      <c r="BR604" s="95">
        <v>8810</v>
      </c>
      <c r="BS604" s="99">
        <f>'Max limit'!AX604*Input!PrimaryDrive_ratio*Input!Gear5_ratio*Input!FinalDrive_ratio</f>
        <v>1758.0467948717944</v>
      </c>
      <c r="BT604" s="99">
        <f t="shared" si="479"/>
        <v>29.300779914529908</v>
      </c>
      <c r="BU604" s="99">
        <f>BT604*Input!$N$23</f>
        <v>68944.67653732904</v>
      </c>
      <c r="BV604" s="100">
        <f t="shared" si="480"/>
        <v>68.944676537329045</v>
      </c>
      <c r="BW604" s="95">
        <v>8810</v>
      </c>
      <c r="BX604" s="99">
        <f>'Max limit'!AX604*Input!PrimaryDrive_ratio*Input!Gear6_ratio*Input!FinalDrive_ratio</f>
        <v>2001.2548494983273</v>
      </c>
      <c r="BY604" s="99">
        <f t="shared" si="481"/>
        <v>33.354247491638787</v>
      </c>
      <c r="BZ604" s="99">
        <f>BY604*Input!$N$23</f>
        <v>78482.477639331075</v>
      </c>
      <c r="CA604" s="100">
        <f t="shared" si="482"/>
        <v>78.48247763933108</v>
      </c>
      <c r="CC604" s="95">
        <v>8810</v>
      </c>
      <c r="CD604" s="94">
        <f t="shared" si="483"/>
        <v>30.5</v>
      </c>
      <c r="CE604" s="94">
        <f t="shared" si="484"/>
        <v>40</v>
      </c>
      <c r="CF604" s="94">
        <f t="shared" si="485"/>
        <v>50</v>
      </c>
      <c r="CG604" s="94">
        <f t="shared" si="486"/>
        <v>60</v>
      </c>
      <c r="CH604" s="94">
        <f t="shared" si="487"/>
        <v>69</v>
      </c>
      <c r="CI604" s="94">
        <f t="shared" si="488"/>
        <v>78.5</v>
      </c>
      <c r="CK604" s="95">
        <v>8810</v>
      </c>
      <c r="CL604" s="162">
        <f t="shared" si="489"/>
        <v>12.958575883575882</v>
      </c>
      <c r="CM604" s="162">
        <f t="shared" si="490"/>
        <v>17.04772649572649</v>
      </c>
      <c r="CN604" s="162">
        <f t="shared" si="491"/>
        <v>21.309658119658117</v>
      </c>
      <c r="CO604" s="162">
        <f t="shared" si="492"/>
        <v>25.571589743589744</v>
      </c>
      <c r="CP604" s="162">
        <f t="shared" si="493"/>
        <v>29.300779914529908</v>
      </c>
      <c r="CQ604" s="162">
        <f t="shared" si="494"/>
        <v>33.354247491638787</v>
      </c>
    </row>
    <row r="605" spans="1:95" ht="19.5" thickTop="1" thickBot="1">
      <c r="A605" s="70">
        <v>8860</v>
      </c>
      <c r="B605" s="70">
        <v>163.738</v>
      </c>
      <c r="C605" s="70">
        <v>129.79400000000001</v>
      </c>
      <c r="D605" s="70">
        <v>153.36199999999999</v>
      </c>
      <c r="E605" s="70">
        <v>8.4380000000000006</v>
      </c>
      <c r="G605" s="92">
        <v>2</v>
      </c>
      <c r="H605" s="93">
        <f t="shared" si="495"/>
        <v>24.998283752860413</v>
      </c>
      <c r="O605" s="95">
        <v>8820</v>
      </c>
      <c r="P605" s="94">
        <f t="shared" si="447"/>
        <v>12.638258101262506</v>
      </c>
      <c r="Q605" s="94">
        <f t="shared" si="448"/>
        <v>12.64614260952869</v>
      </c>
      <c r="R605" s="94">
        <f t="shared" si="449"/>
        <v>12.389528417542399</v>
      </c>
      <c r="S605" s="94">
        <f t="shared" si="450"/>
        <v>11.7612714117728</v>
      </c>
      <c r="T605" s="94">
        <f t="shared" si="451"/>
        <v>11.103298390655553</v>
      </c>
      <c r="U605" s="94">
        <f t="shared" si="452"/>
        <v>10.151514795154522</v>
      </c>
      <c r="V605" s="82"/>
      <c r="W605" s="95">
        <v>8820</v>
      </c>
      <c r="X605" s="161">
        <f t="shared" si="460"/>
        <v>8.7578463625301968</v>
      </c>
      <c r="Y605" s="161">
        <f t="shared" si="461"/>
        <v>8.6283711632306339</v>
      </c>
      <c r="Z605" s="161">
        <f t="shared" si="462"/>
        <v>8.262181386345306</v>
      </c>
      <c r="AA605" s="161">
        <f t="shared" si="463"/>
        <v>7.5960588114821572</v>
      </c>
      <c r="AB605" s="161">
        <f t="shared" si="464"/>
        <v>6.8995190070288839</v>
      </c>
      <c r="AC605" s="161">
        <f t="shared" si="465"/>
        <v>5.9477354115278525</v>
      </c>
      <c r="AD605" s="82"/>
      <c r="AE605" s="82"/>
      <c r="AF605" s="82"/>
      <c r="AG605" s="95">
        <v>8820</v>
      </c>
      <c r="AH605" s="161">
        <f t="shared" si="466"/>
        <v>-11.606007080637001</v>
      </c>
      <c r="AI605" s="161">
        <f t="shared" si="467"/>
        <v>-12.102627910346715</v>
      </c>
      <c r="AJ605" s="161">
        <f t="shared" si="468"/>
        <v>-12.764287799817494</v>
      </c>
      <c r="AK605" s="161">
        <f t="shared" si="469"/>
        <v>-13.572983220281778</v>
      </c>
      <c r="AL605" s="161">
        <f t="shared" si="470"/>
        <v>-14.401206797206136</v>
      </c>
      <c r="AM605" s="161">
        <f t="shared" si="471"/>
        <v>-15.429133080347253</v>
      </c>
      <c r="AN605" s="81"/>
      <c r="AO605" s="81"/>
      <c r="AP605" s="95">
        <v>8820</v>
      </c>
      <c r="AQ605" s="94">
        <f t="shared" si="453"/>
        <v>179.43114241492077</v>
      </c>
      <c r="AR605" s="94">
        <f t="shared" si="454"/>
        <v>310.53904145828534</v>
      </c>
      <c r="AS605" s="94">
        <f t="shared" si="455"/>
        <v>485.21725227857075</v>
      </c>
      <c r="AT605" s="94">
        <f t="shared" si="456"/>
        <v>698.71284328114189</v>
      </c>
      <c r="AU605" s="94">
        <f t="shared" si="457"/>
        <v>917.36386758917263</v>
      </c>
      <c r="AV605" s="94">
        <f t="shared" si="458"/>
        <v>1188.7364063384268</v>
      </c>
      <c r="AW605" s="81"/>
      <c r="AX605" s="95">
        <v>8820</v>
      </c>
      <c r="AY605" s="99">
        <f>'Max limit'!AX605*Input!PrimaryDrive_ratio*Input!Gear1_ratio*Input!FinalDrive_ratio</f>
        <v>778.39708939708953</v>
      </c>
      <c r="AZ605" s="99">
        <f t="shared" si="472"/>
        <v>12.973284823284825</v>
      </c>
      <c r="BA605" s="99">
        <f>AZ605*Input!$N$23</f>
        <v>30526.11324261954</v>
      </c>
      <c r="BB605" s="97">
        <f t="shared" si="459"/>
        <v>30.526113242619541</v>
      </c>
      <c r="BC605" s="95">
        <v>8820</v>
      </c>
      <c r="BD605" s="99">
        <f>'Max limit'!AX605*Input!PrimaryDrive_ratio*Input!Gear2_ratio*Input!FinalDrive_ratio</f>
        <v>1024.0246153846153</v>
      </c>
      <c r="BE605" s="99">
        <f t="shared" si="473"/>
        <v>17.067076923076922</v>
      </c>
      <c r="BF605" s="99">
        <f>BE605*Input!$N$23</f>
        <v>40158.797865846143</v>
      </c>
      <c r="BG605" s="100">
        <f t="shared" si="474"/>
        <v>40.158797865846147</v>
      </c>
      <c r="BH605" s="95">
        <v>8820</v>
      </c>
      <c r="BI605" s="99">
        <f>'Max limit'!AX605*Input!PrimaryDrive_ratio*Input!Gear3_ratio*Input!FinalDrive_ratio</f>
        <v>1280.0307692307692</v>
      </c>
      <c r="BJ605" s="99">
        <f t="shared" si="475"/>
        <v>21.333846153846153</v>
      </c>
      <c r="BK605" s="99">
        <f>BJ605*Input!$N$23</f>
        <v>50198.497332307685</v>
      </c>
      <c r="BL605" s="100">
        <f t="shared" si="476"/>
        <v>50.198497332307682</v>
      </c>
      <c r="BM605" s="95">
        <v>8820</v>
      </c>
      <c r="BN605" s="99">
        <f>'Max limit'!AX605*Input!PrimaryDrive_ratio*Input!Gear4_ratio*Input!FinalDrive_ratio</f>
        <v>1536.0369230769231</v>
      </c>
      <c r="BO605" s="99">
        <f t="shared" si="477"/>
        <v>25.600615384615384</v>
      </c>
      <c r="BP605" s="99">
        <f>BO605*Input!$N$23</f>
        <v>60238.196798769219</v>
      </c>
      <c r="BQ605" s="100">
        <f t="shared" si="478"/>
        <v>60.238196798769216</v>
      </c>
      <c r="BR605" s="95">
        <v>8820</v>
      </c>
      <c r="BS605" s="99">
        <f>'Max limit'!AX605*Input!PrimaryDrive_ratio*Input!Gear5_ratio*Input!FinalDrive_ratio</f>
        <v>1760.0423076923078</v>
      </c>
      <c r="BT605" s="99">
        <f t="shared" si="479"/>
        <v>29.334038461538462</v>
      </c>
      <c r="BU605" s="99">
        <f>BT605*Input!$N$23</f>
        <v>69022.933831923059</v>
      </c>
      <c r="BV605" s="100">
        <f t="shared" si="480"/>
        <v>69.022933831923055</v>
      </c>
      <c r="BW605" s="95">
        <v>8820</v>
      </c>
      <c r="BX605" s="99">
        <f>'Max limit'!AX605*Input!PrimaryDrive_ratio*Input!Gear6_ratio*Input!FinalDrive_ratio</f>
        <v>2003.5264214046822</v>
      </c>
      <c r="BY605" s="99">
        <f t="shared" si="481"/>
        <v>33.39210702341137</v>
      </c>
      <c r="BZ605" s="99">
        <f>BY605*Input!$N$23</f>
        <v>78571.56104187289</v>
      </c>
      <c r="CA605" s="100">
        <f t="shared" si="482"/>
        <v>78.571561041872897</v>
      </c>
      <c r="CC605" s="95">
        <v>8820</v>
      </c>
      <c r="CD605" s="94">
        <f t="shared" si="483"/>
        <v>30.5</v>
      </c>
      <c r="CE605" s="94">
        <f t="shared" si="484"/>
        <v>40</v>
      </c>
      <c r="CF605" s="94">
        <f t="shared" si="485"/>
        <v>50</v>
      </c>
      <c r="CG605" s="94">
        <f t="shared" si="486"/>
        <v>60</v>
      </c>
      <c r="CH605" s="94">
        <f t="shared" si="487"/>
        <v>69</v>
      </c>
      <c r="CI605" s="94">
        <f t="shared" si="488"/>
        <v>78.5</v>
      </c>
      <c r="CK605" s="95">
        <v>8820</v>
      </c>
      <c r="CL605" s="162">
        <f t="shared" si="489"/>
        <v>12.973284823284825</v>
      </c>
      <c r="CM605" s="162">
        <f t="shared" si="490"/>
        <v>17.067076923076922</v>
      </c>
      <c r="CN605" s="162">
        <f t="shared" si="491"/>
        <v>21.333846153846153</v>
      </c>
      <c r="CO605" s="162">
        <f t="shared" si="492"/>
        <v>25.600615384615384</v>
      </c>
      <c r="CP605" s="162">
        <f t="shared" si="493"/>
        <v>29.334038461538462</v>
      </c>
      <c r="CQ605" s="162">
        <f t="shared" si="494"/>
        <v>33.39210702341137</v>
      </c>
    </row>
    <row r="606" spans="1:95" ht="19.5" thickTop="1" thickBot="1">
      <c r="A606" s="70">
        <v>8870</v>
      </c>
      <c r="B606" s="70">
        <v>163.87799999999999</v>
      </c>
      <c r="C606" s="70">
        <v>129.75899999999999</v>
      </c>
      <c r="D606" s="70">
        <v>153.477</v>
      </c>
      <c r="E606" s="70">
        <v>8.4610000000000003</v>
      </c>
      <c r="G606" s="92">
        <v>2</v>
      </c>
      <c r="H606" s="93">
        <f t="shared" si="495"/>
        <v>25.043478260869566</v>
      </c>
      <c r="O606" s="95">
        <v>8830</v>
      </c>
      <c r="P606" s="94">
        <f t="shared" si="447"/>
        <v>12.636940100768367</v>
      </c>
      <c r="Q606" s="94">
        <f t="shared" si="448"/>
        <v>12.643780818996806</v>
      </c>
      <c r="R606" s="94">
        <f t="shared" si="449"/>
        <v>12.385737475353439</v>
      </c>
      <c r="S606" s="94">
        <f t="shared" si="450"/>
        <v>11.755762372848661</v>
      </c>
      <c r="T606" s="94">
        <f t="shared" si="451"/>
        <v>11.09599841372629</v>
      </c>
      <c r="U606" s="94">
        <f t="shared" si="452"/>
        <v>10.14205535528793</v>
      </c>
      <c r="V606" s="82"/>
      <c r="W606" s="95">
        <v>8830</v>
      </c>
      <c r="X606" s="161">
        <f t="shared" si="460"/>
        <v>8.7565283620360592</v>
      </c>
      <c r="Y606" s="161">
        <f t="shared" si="461"/>
        <v>8.6260093726987517</v>
      </c>
      <c r="Z606" s="161">
        <f t="shared" si="462"/>
        <v>8.2583904441563458</v>
      </c>
      <c r="AA606" s="161">
        <f t="shared" si="463"/>
        <v>7.5905497725580187</v>
      </c>
      <c r="AB606" s="161">
        <f t="shared" si="464"/>
        <v>6.8922190300996222</v>
      </c>
      <c r="AC606" s="161">
        <f t="shared" si="465"/>
        <v>5.9382759716612616</v>
      </c>
      <c r="AD606" s="82"/>
      <c r="AE606" s="82"/>
      <c r="AF606" s="82"/>
      <c r="AG606" s="95">
        <v>8830</v>
      </c>
      <c r="AH606" s="161">
        <f t="shared" si="466"/>
        <v>-11.607549141215143</v>
      </c>
      <c r="AI606" s="161">
        <f t="shared" si="467"/>
        <v>-12.105296733647743</v>
      </c>
      <c r="AJ606" s="161">
        <f t="shared" si="468"/>
        <v>-12.76845783622535</v>
      </c>
      <c r="AK606" s="161">
        <f t="shared" si="469"/>
        <v>-13.578988072709089</v>
      </c>
      <c r="AL606" s="161">
        <f t="shared" si="470"/>
        <v>-14.409090772289739</v>
      </c>
      <c r="AM606" s="161">
        <f t="shared" si="471"/>
        <v>-15.439349275403167</v>
      </c>
      <c r="AN606" s="81"/>
      <c r="AO606" s="81"/>
      <c r="AP606" s="95">
        <v>8830</v>
      </c>
      <c r="AQ606" s="94">
        <f t="shared" si="453"/>
        <v>179.83824640755032</v>
      </c>
      <c r="AR606" s="94">
        <f t="shared" si="454"/>
        <v>311.24361080975655</v>
      </c>
      <c r="AS606" s="94">
        <f t="shared" si="455"/>
        <v>486.3181418902447</v>
      </c>
      <c r="AT606" s="94">
        <f t="shared" si="456"/>
        <v>700.29812432195217</v>
      </c>
      <c r="AU606" s="94">
        <f t="shared" si="457"/>
        <v>919.44523701124353</v>
      </c>
      <c r="AV606" s="94">
        <f t="shared" si="458"/>
        <v>1191.4334818331888</v>
      </c>
      <c r="AW606" s="81"/>
      <c r="AX606" s="95">
        <v>8830</v>
      </c>
      <c r="AY606" s="99">
        <f>'Max limit'!AX606*Input!PrimaryDrive_ratio*Input!Gear1_ratio*Input!FinalDrive_ratio</f>
        <v>779.2796257796258</v>
      </c>
      <c r="AZ606" s="99">
        <f t="shared" si="472"/>
        <v>12.987993762993764</v>
      </c>
      <c r="BA606" s="99">
        <f>AZ606*Input!$N$23</f>
        <v>30560.723348336796</v>
      </c>
      <c r="BB606" s="97">
        <f t="shared" si="459"/>
        <v>30.560723348336797</v>
      </c>
      <c r="BC606" s="95">
        <v>8830</v>
      </c>
      <c r="BD606" s="99">
        <f>'Max limit'!AX606*Input!PrimaryDrive_ratio*Input!Gear2_ratio*Input!FinalDrive_ratio</f>
        <v>1025.185641025641</v>
      </c>
      <c r="BE606" s="99">
        <f t="shared" si="473"/>
        <v>17.08642735042735</v>
      </c>
      <c r="BF606" s="99">
        <f>BE606*Input!$N$23</f>
        <v>40204.329382700846</v>
      </c>
      <c r="BG606" s="100">
        <f t="shared" si="474"/>
        <v>40.204329382700848</v>
      </c>
      <c r="BH606" s="95">
        <v>8830</v>
      </c>
      <c r="BI606" s="99">
        <f>'Max limit'!AX606*Input!PrimaryDrive_ratio*Input!Gear3_ratio*Input!FinalDrive_ratio</f>
        <v>1281.4820512820513</v>
      </c>
      <c r="BJ606" s="99">
        <f t="shared" si="475"/>
        <v>21.358034188034189</v>
      </c>
      <c r="BK606" s="99">
        <f>BJ606*Input!$N$23</f>
        <v>50255.411728376064</v>
      </c>
      <c r="BL606" s="100">
        <f t="shared" si="476"/>
        <v>50.255411728376068</v>
      </c>
      <c r="BM606" s="95">
        <v>8830</v>
      </c>
      <c r="BN606" s="99">
        <f>'Max limit'!AX606*Input!PrimaryDrive_ratio*Input!Gear4_ratio*Input!FinalDrive_ratio</f>
        <v>1537.7784615384617</v>
      </c>
      <c r="BO606" s="99">
        <f t="shared" si="477"/>
        <v>25.629641025641028</v>
      </c>
      <c r="BP606" s="99">
        <f>BO606*Input!$N$23</f>
        <v>60306.494074051276</v>
      </c>
      <c r="BQ606" s="100">
        <f t="shared" si="478"/>
        <v>60.306494074051272</v>
      </c>
      <c r="BR606" s="95">
        <v>8830</v>
      </c>
      <c r="BS606" s="99">
        <f>'Max limit'!AX606*Input!PrimaryDrive_ratio*Input!Gear5_ratio*Input!FinalDrive_ratio</f>
        <v>1762.0378205128206</v>
      </c>
      <c r="BT606" s="99">
        <f t="shared" si="479"/>
        <v>29.367297008547009</v>
      </c>
      <c r="BU606" s="99">
        <f>BT606*Input!$N$23</f>
        <v>69101.191126517078</v>
      </c>
      <c r="BV606" s="100">
        <f t="shared" si="480"/>
        <v>69.10119112651708</v>
      </c>
      <c r="BW606" s="95">
        <v>8830</v>
      </c>
      <c r="BX606" s="99">
        <f>'Max limit'!AX606*Input!PrimaryDrive_ratio*Input!Gear6_ratio*Input!FinalDrive_ratio</f>
        <v>2005.7979933110369</v>
      </c>
      <c r="BY606" s="99">
        <f t="shared" si="481"/>
        <v>33.429966555183945</v>
      </c>
      <c r="BZ606" s="99">
        <f>BY606*Input!$N$23</f>
        <v>78660.644444414706</v>
      </c>
      <c r="CA606" s="100">
        <f t="shared" si="482"/>
        <v>78.6606444444147</v>
      </c>
      <c r="CC606" s="95">
        <v>8830</v>
      </c>
      <c r="CD606" s="94">
        <f t="shared" si="483"/>
        <v>30.5</v>
      </c>
      <c r="CE606" s="94">
        <f t="shared" si="484"/>
        <v>40</v>
      </c>
      <c r="CF606" s="94">
        <f t="shared" si="485"/>
        <v>50.5</v>
      </c>
      <c r="CG606" s="94">
        <f t="shared" si="486"/>
        <v>60.5</v>
      </c>
      <c r="CH606" s="94">
        <f t="shared" si="487"/>
        <v>69</v>
      </c>
      <c r="CI606" s="94">
        <f t="shared" si="488"/>
        <v>78.5</v>
      </c>
      <c r="CK606" s="95">
        <v>8830</v>
      </c>
      <c r="CL606" s="162">
        <f t="shared" si="489"/>
        <v>12.987993762993764</v>
      </c>
      <c r="CM606" s="162">
        <f t="shared" si="490"/>
        <v>17.08642735042735</v>
      </c>
      <c r="CN606" s="162">
        <f t="shared" si="491"/>
        <v>21.358034188034189</v>
      </c>
      <c r="CO606" s="162">
        <f t="shared" si="492"/>
        <v>25.629641025641028</v>
      </c>
      <c r="CP606" s="162">
        <f t="shared" si="493"/>
        <v>29.367297008547009</v>
      </c>
      <c r="CQ606" s="162">
        <f t="shared" si="494"/>
        <v>33.429966555183945</v>
      </c>
    </row>
    <row r="607" spans="1:95" ht="19.5" thickTop="1" thickBot="1">
      <c r="A607" s="70">
        <v>8880</v>
      </c>
      <c r="B607" s="70">
        <v>164.02500000000001</v>
      </c>
      <c r="C607" s="70">
        <v>129.72900000000001</v>
      </c>
      <c r="D607" s="70">
        <v>153.59800000000001</v>
      </c>
      <c r="E607" s="70">
        <v>8.4849999999999994</v>
      </c>
      <c r="G607" s="92">
        <v>2</v>
      </c>
      <c r="H607" s="93">
        <f t="shared" si="495"/>
        <v>25.08867276887872</v>
      </c>
      <c r="O607" s="95">
        <v>8840</v>
      </c>
      <c r="P607" s="94">
        <f t="shared" si="447"/>
        <v>12.635620606789251</v>
      </c>
      <c r="Q607" s="94">
        <f t="shared" si="448"/>
        <v>12.641416352215028</v>
      </c>
      <c r="R607" s="94">
        <f t="shared" si="449"/>
        <v>12.381942237479279</v>
      </c>
      <c r="S607" s="94">
        <f t="shared" si="450"/>
        <v>11.750247091387498</v>
      </c>
      <c r="T607" s="94">
        <f t="shared" si="451"/>
        <v>11.088690164868499</v>
      </c>
      <c r="U607" s="94">
        <f t="shared" si="452"/>
        <v>10.132585196509311</v>
      </c>
      <c r="V607" s="82"/>
      <c r="W607" s="95">
        <v>8840</v>
      </c>
      <c r="X607" s="161">
        <f t="shared" si="460"/>
        <v>8.7552088680569415</v>
      </c>
      <c r="Y607" s="161">
        <f t="shared" si="461"/>
        <v>8.623644905916974</v>
      </c>
      <c r="Z607" s="161">
        <f t="shared" si="462"/>
        <v>8.2545952062821879</v>
      </c>
      <c r="AA607" s="161">
        <f t="shared" si="463"/>
        <v>7.5850344910968559</v>
      </c>
      <c r="AB607" s="161">
        <f t="shared" si="464"/>
        <v>6.88491078124183</v>
      </c>
      <c r="AC607" s="161">
        <f t="shared" si="465"/>
        <v>5.9288058128826417</v>
      </c>
      <c r="AD607" s="82"/>
      <c r="AE607" s="82"/>
      <c r="AF607" s="82"/>
      <c r="AG607" s="95">
        <v>8840</v>
      </c>
      <c r="AH607" s="161">
        <f t="shared" si="466"/>
        <v>-11.60909294917071</v>
      </c>
      <c r="AI607" s="161">
        <f t="shared" si="467"/>
        <v>-12.107968581111152</v>
      </c>
      <c r="AJ607" s="161">
        <f t="shared" si="468"/>
        <v>-12.772632597886924</v>
      </c>
      <c r="AK607" s="161">
        <f t="shared" si="469"/>
        <v>-13.584999729501757</v>
      </c>
      <c r="AL607" s="161">
        <f t="shared" si="470"/>
        <v>-14.416983681056156</v>
      </c>
      <c r="AM607" s="161">
        <f t="shared" si="471"/>
        <v>-15.449577046884077</v>
      </c>
      <c r="AN607" s="81"/>
      <c r="AO607" s="81"/>
      <c r="AP607" s="95">
        <v>8840</v>
      </c>
      <c r="AQ607" s="94">
        <f t="shared" si="453"/>
        <v>180.2458117078202</v>
      </c>
      <c r="AR607" s="94">
        <f t="shared" si="454"/>
        <v>311.94897854009628</v>
      </c>
      <c r="AS607" s="94">
        <f t="shared" si="455"/>
        <v>487.42027896890033</v>
      </c>
      <c r="AT607" s="94">
        <f t="shared" si="456"/>
        <v>701.88520171521645</v>
      </c>
      <c r="AU607" s="94">
        <f t="shared" si="457"/>
        <v>921.52896492557738</v>
      </c>
      <c r="AV607" s="94">
        <f t="shared" si="458"/>
        <v>1194.133613504149</v>
      </c>
      <c r="AW607" s="81"/>
      <c r="AX607" s="95">
        <v>8840</v>
      </c>
      <c r="AY607" s="99">
        <f>'Max limit'!AX607*Input!PrimaryDrive_ratio*Input!Gear1_ratio*Input!FinalDrive_ratio</f>
        <v>780.16216216216219</v>
      </c>
      <c r="AZ607" s="99">
        <f t="shared" si="472"/>
        <v>13.002702702702702</v>
      </c>
      <c r="BA607" s="99">
        <f>AZ607*Input!$N$23</f>
        <v>30595.333454054049</v>
      </c>
      <c r="BB607" s="97">
        <f t="shared" si="459"/>
        <v>30.59533345405405</v>
      </c>
      <c r="BC607" s="95">
        <v>8840</v>
      </c>
      <c r="BD607" s="99">
        <f>'Max limit'!AX607*Input!PrimaryDrive_ratio*Input!Gear2_ratio*Input!FinalDrive_ratio</f>
        <v>1026.3466666666666</v>
      </c>
      <c r="BE607" s="99">
        <f t="shared" si="473"/>
        <v>17.105777777777778</v>
      </c>
      <c r="BF607" s="99">
        <f>BE607*Input!$N$23</f>
        <v>40249.860899555548</v>
      </c>
      <c r="BG607" s="100">
        <f t="shared" si="474"/>
        <v>40.24986089955555</v>
      </c>
      <c r="BH607" s="95">
        <v>8840</v>
      </c>
      <c r="BI607" s="99">
        <f>'Max limit'!AX607*Input!PrimaryDrive_ratio*Input!Gear3_ratio*Input!FinalDrive_ratio</f>
        <v>1282.9333333333332</v>
      </c>
      <c r="BJ607" s="99">
        <f t="shared" si="475"/>
        <v>21.382222222222218</v>
      </c>
      <c r="BK607" s="99">
        <f>BJ607*Input!$N$23</f>
        <v>50312.326124444429</v>
      </c>
      <c r="BL607" s="100">
        <f t="shared" si="476"/>
        <v>50.312326124444432</v>
      </c>
      <c r="BM607" s="95">
        <v>8840</v>
      </c>
      <c r="BN607" s="99">
        <f>'Max limit'!AX607*Input!PrimaryDrive_ratio*Input!Gear4_ratio*Input!FinalDrive_ratio</f>
        <v>1539.52</v>
      </c>
      <c r="BO607" s="99">
        <f t="shared" si="477"/>
        <v>25.658666666666665</v>
      </c>
      <c r="BP607" s="99">
        <f>BO607*Input!$N$23</f>
        <v>60374.791349333318</v>
      </c>
      <c r="BQ607" s="100">
        <f t="shared" si="478"/>
        <v>60.374791349333321</v>
      </c>
      <c r="BR607" s="95">
        <v>8840</v>
      </c>
      <c r="BS607" s="99">
        <f>'Max limit'!AX607*Input!PrimaryDrive_ratio*Input!Gear5_ratio*Input!FinalDrive_ratio</f>
        <v>1764.0333333333331</v>
      </c>
      <c r="BT607" s="99">
        <f t="shared" si="479"/>
        <v>29.400555555555552</v>
      </c>
      <c r="BU607" s="99">
        <f>BT607*Input!$N$23</f>
        <v>69179.448421111098</v>
      </c>
      <c r="BV607" s="100">
        <f t="shared" si="480"/>
        <v>69.179448421111104</v>
      </c>
      <c r="BW607" s="95">
        <v>8840</v>
      </c>
      <c r="BX607" s="99">
        <f>'Max limit'!AX607*Input!PrimaryDrive_ratio*Input!Gear6_ratio*Input!FinalDrive_ratio</f>
        <v>2008.0695652173911</v>
      </c>
      <c r="BY607" s="99">
        <f t="shared" si="481"/>
        <v>33.467826086956521</v>
      </c>
      <c r="BZ607" s="99">
        <f>BY607*Input!$N$23</f>
        <v>78749.727846956506</v>
      </c>
      <c r="CA607" s="100">
        <f t="shared" si="482"/>
        <v>78.749727846956503</v>
      </c>
      <c r="CC607" s="95">
        <v>8840</v>
      </c>
      <c r="CD607" s="94">
        <f t="shared" si="483"/>
        <v>30.5</v>
      </c>
      <c r="CE607" s="94">
        <f t="shared" si="484"/>
        <v>40</v>
      </c>
      <c r="CF607" s="94">
        <f t="shared" si="485"/>
        <v>50.5</v>
      </c>
      <c r="CG607" s="94">
        <f t="shared" si="486"/>
        <v>60.5</v>
      </c>
      <c r="CH607" s="94">
        <f t="shared" si="487"/>
        <v>69</v>
      </c>
      <c r="CI607" s="94">
        <f t="shared" si="488"/>
        <v>78.5</v>
      </c>
      <c r="CK607" s="95">
        <v>8840</v>
      </c>
      <c r="CL607" s="162">
        <f t="shared" si="489"/>
        <v>13.002702702702702</v>
      </c>
      <c r="CM607" s="162">
        <f t="shared" si="490"/>
        <v>17.105777777777778</v>
      </c>
      <c r="CN607" s="162">
        <f t="shared" si="491"/>
        <v>21.382222222222218</v>
      </c>
      <c r="CO607" s="162">
        <f t="shared" si="492"/>
        <v>25.658666666666665</v>
      </c>
      <c r="CP607" s="162">
        <f t="shared" si="493"/>
        <v>29.400555555555552</v>
      </c>
      <c r="CQ607" s="162">
        <f t="shared" si="494"/>
        <v>33.467826086956521</v>
      </c>
    </row>
    <row r="608" spans="1:95" ht="19.5" thickTop="1" thickBot="1">
      <c r="A608" s="70">
        <v>8890</v>
      </c>
      <c r="B608" s="70">
        <v>164.173</v>
      </c>
      <c r="C608" s="70">
        <v>129.69999999999999</v>
      </c>
      <c r="D608" s="70">
        <v>153.721</v>
      </c>
      <c r="E608" s="70">
        <v>8.5079999999999991</v>
      </c>
      <c r="G608" s="92">
        <v>2</v>
      </c>
      <c r="H608" s="93">
        <f t="shared" si="495"/>
        <v>25.133867276887873</v>
      </c>
      <c r="O608" s="95">
        <v>8850</v>
      </c>
      <c r="P608" s="94">
        <f t="shared" si="447"/>
        <v>12.634299619325152</v>
      </c>
      <c r="Q608" s="94">
        <f t="shared" si="448"/>
        <v>12.639049209183359</v>
      </c>
      <c r="R608" s="94">
        <f t="shared" si="449"/>
        <v>12.37814270391992</v>
      </c>
      <c r="S608" s="94">
        <f t="shared" si="450"/>
        <v>11.74472556738931</v>
      </c>
      <c r="T608" s="94">
        <f t="shared" si="451"/>
        <v>11.081373644082177</v>
      </c>
      <c r="U608" s="94">
        <f t="shared" si="452"/>
        <v>10.123104318818664</v>
      </c>
      <c r="V608" s="82"/>
      <c r="W608" s="95">
        <v>8850</v>
      </c>
      <c r="X608" s="161">
        <f t="shared" si="460"/>
        <v>8.7538878805928437</v>
      </c>
      <c r="Y608" s="161">
        <f t="shared" si="461"/>
        <v>8.6212777628853026</v>
      </c>
      <c r="Z608" s="161">
        <f t="shared" si="462"/>
        <v>8.2507956727228287</v>
      </c>
      <c r="AA608" s="161">
        <f t="shared" si="463"/>
        <v>7.5795129670986672</v>
      </c>
      <c r="AB608" s="161">
        <f t="shared" si="464"/>
        <v>6.877594260455508</v>
      </c>
      <c r="AC608" s="161">
        <f t="shared" si="465"/>
        <v>5.9193249351919937</v>
      </c>
      <c r="AD608" s="82"/>
      <c r="AE608" s="82"/>
      <c r="AF608" s="82"/>
      <c r="AG608" s="95">
        <v>8850</v>
      </c>
      <c r="AH608" s="161">
        <f t="shared" si="466"/>
        <v>-11.610638504503704</v>
      </c>
      <c r="AI608" s="161">
        <f t="shared" si="467"/>
        <v>-12.110643452736939</v>
      </c>
      <c r="AJ608" s="161">
        <f t="shared" si="468"/>
        <v>-12.776812084802218</v>
      </c>
      <c r="AK608" s="161">
        <f t="shared" si="469"/>
        <v>-13.591018190659783</v>
      </c>
      <c r="AL608" s="161">
        <f t="shared" si="470"/>
        <v>-14.424885523505383</v>
      </c>
      <c r="AM608" s="161">
        <f t="shared" si="471"/>
        <v>-15.459816394789978</v>
      </c>
      <c r="AN608" s="81"/>
      <c r="AO608" s="81"/>
      <c r="AP608" s="95">
        <v>8850</v>
      </c>
      <c r="AQ608" s="94">
        <f t="shared" si="453"/>
        <v>180.65383831573041</v>
      </c>
      <c r="AR608" s="94">
        <f t="shared" si="454"/>
        <v>312.65514464930436</v>
      </c>
      <c r="AS608" s="94">
        <f t="shared" si="455"/>
        <v>488.52366351453821</v>
      </c>
      <c r="AT608" s="94">
        <f t="shared" si="456"/>
        <v>703.47407546093507</v>
      </c>
      <c r="AU608" s="94">
        <f t="shared" si="457"/>
        <v>923.61505133217338</v>
      </c>
      <c r="AV608" s="94">
        <f t="shared" si="458"/>
        <v>1196.8368013513066</v>
      </c>
      <c r="AW608" s="81"/>
      <c r="AX608" s="95">
        <v>8850</v>
      </c>
      <c r="AY608" s="99">
        <f>'Max limit'!AX608*Input!PrimaryDrive_ratio*Input!Gear1_ratio*Input!FinalDrive_ratio</f>
        <v>781.04469854469846</v>
      </c>
      <c r="AZ608" s="99">
        <f t="shared" si="472"/>
        <v>13.017411642411641</v>
      </c>
      <c r="BA608" s="99">
        <f>AZ608*Input!$N$23</f>
        <v>30629.943559771302</v>
      </c>
      <c r="BB608" s="97">
        <f t="shared" si="459"/>
        <v>30.629943559771302</v>
      </c>
      <c r="BC608" s="95">
        <v>8850</v>
      </c>
      <c r="BD608" s="99">
        <f>'Max limit'!AX608*Input!PrimaryDrive_ratio*Input!Gear2_ratio*Input!FinalDrive_ratio</f>
        <v>1027.5076923076922</v>
      </c>
      <c r="BE608" s="99">
        <f t="shared" si="473"/>
        <v>17.125128205128203</v>
      </c>
      <c r="BF608" s="99">
        <f>BE608*Input!$N$23</f>
        <v>40295.392416410243</v>
      </c>
      <c r="BG608" s="100">
        <f t="shared" si="474"/>
        <v>40.295392416410245</v>
      </c>
      <c r="BH608" s="95">
        <v>8850</v>
      </c>
      <c r="BI608" s="99">
        <f>'Max limit'!AX608*Input!PrimaryDrive_ratio*Input!Gear3_ratio*Input!FinalDrive_ratio</f>
        <v>1284.3846153846152</v>
      </c>
      <c r="BJ608" s="99">
        <f t="shared" si="475"/>
        <v>21.406410256410254</v>
      </c>
      <c r="BK608" s="99">
        <f>BJ608*Input!$N$23</f>
        <v>50369.240520512809</v>
      </c>
      <c r="BL608" s="100">
        <f t="shared" si="476"/>
        <v>50.369240520512811</v>
      </c>
      <c r="BM608" s="95">
        <v>8850</v>
      </c>
      <c r="BN608" s="99">
        <f>'Max limit'!AX608*Input!PrimaryDrive_ratio*Input!Gear4_ratio*Input!FinalDrive_ratio</f>
        <v>1541.2615384615385</v>
      </c>
      <c r="BO608" s="99">
        <f t="shared" si="477"/>
        <v>25.687692307692309</v>
      </c>
      <c r="BP608" s="99">
        <f>BO608*Input!$N$23</f>
        <v>60443.088624615375</v>
      </c>
      <c r="BQ608" s="100">
        <f t="shared" si="478"/>
        <v>60.443088624615378</v>
      </c>
      <c r="BR608" s="95">
        <v>8850</v>
      </c>
      <c r="BS608" s="99">
        <f>'Max limit'!AX608*Input!PrimaryDrive_ratio*Input!Gear5_ratio*Input!FinalDrive_ratio</f>
        <v>1766.028846153846</v>
      </c>
      <c r="BT608" s="99">
        <f t="shared" si="479"/>
        <v>29.433814102564099</v>
      </c>
      <c r="BU608" s="99">
        <f>BT608*Input!$N$23</f>
        <v>69257.705715705102</v>
      </c>
      <c r="BV608" s="100">
        <f t="shared" si="480"/>
        <v>69.2577057157051</v>
      </c>
      <c r="BW608" s="95">
        <v>8850</v>
      </c>
      <c r="BX608" s="99">
        <f>'Max limit'!AX608*Input!PrimaryDrive_ratio*Input!Gear6_ratio*Input!FinalDrive_ratio</f>
        <v>2010.3411371237455</v>
      </c>
      <c r="BY608" s="99">
        <f t="shared" si="481"/>
        <v>33.505685618729089</v>
      </c>
      <c r="BZ608" s="99">
        <f>BY608*Input!$N$23</f>
        <v>78838.811249498292</v>
      </c>
      <c r="CA608" s="100">
        <f t="shared" si="482"/>
        <v>78.838811249498292</v>
      </c>
      <c r="CC608" s="95">
        <v>8850</v>
      </c>
      <c r="CD608" s="94">
        <f t="shared" si="483"/>
        <v>30.5</v>
      </c>
      <c r="CE608" s="94">
        <f t="shared" si="484"/>
        <v>40.5</v>
      </c>
      <c r="CF608" s="94">
        <f t="shared" si="485"/>
        <v>50.5</v>
      </c>
      <c r="CG608" s="94">
        <f t="shared" si="486"/>
        <v>60.5</v>
      </c>
      <c r="CH608" s="94">
        <f t="shared" si="487"/>
        <v>69.5</v>
      </c>
      <c r="CI608" s="94">
        <f t="shared" si="488"/>
        <v>79</v>
      </c>
      <c r="CK608" s="95">
        <v>8850</v>
      </c>
      <c r="CL608" s="162">
        <f t="shared" si="489"/>
        <v>13.017411642411641</v>
      </c>
      <c r="CM608" s="162">
        <f t="shared" si="490"/>
        <v>17.125128205128203</v>
      </c>
      <c r="CN608" s="162">
        <f t="shared" si="491"/>
        <v>21.406410256410254</v>
      </c>
      <c r="CO608" s="162">
        <f t="shared" si="492"/>
        <v>25.687692307692309</v>
      </c>
      <c r="CP608" s="162">
        <f t="shared" si="493"/>
        <v>29.433814102564099</v>
      </c>
      <c r="CQ608" s="162">
        <f t="shared" si="494"/>
        <v>33.505685618729089</v>
      </c>
    </row>
    <row r="609" spans="1:95" ht="19.5" thickTop="1" thickBot="1">
      <c r="A609" s="70">
        <v>8900</v>
      </c>
      <c r="B609" s="70">
        <v>164.327</v>
      </c>
      <c r="C609" s="70">
        <v>129.67599999999999</v>
      </c>
      <c r="D609" s="70">
        <v>153.851</v>
      </c>
      <c r="E609" s="70">
        <v>8.5310000000000006</v>
      </c>
      <c r="G609" s="92">
        <v>2</v>
      </c>
      <c r="H609" s="93">
        <f t="shared" si="495"/>
        <v>25.179061784897026</v>
      </c>
      <c r="O609" s="95">
        <v>8860</v>
      </c>
      <c r="P609" s="94">
        <f t="shared" si="447"/>
        <v>12.632977138376077</v>
      </c>
      <c r="Q609" s="94">
        <f t="shared" si="448"/>
        <v>12.636679389901792</v>
      </c>
      <c r="R609" s="94">
        <f t="shared" si="449"/>
        <v>12.374338874675363</v>
      </c>
      <c r="S609" s="94">
        <f t="shared" si="450"/>
        <v>11.739197800854098</v>
      </c>
      <c r="T609" s="94">
        <f t="shared" si="451"/>
        <v>11.074048851367321</v>
      </c>
      <c r="U609" s="94">
        <f t="shared" si="452"/>
        <v>10.113612722215979</v>
      </c>
      <c r="V609" s="82"/>
      <c r="W609" s="95">
        <v>8860</v>
      </c>
      <c r="X609" s="161">
        <f t="shared" si="460"/>
        <v>8.7525653996437676</v>
      </c>
      <c r="Y609" s="161">
        <f t="shared" si="461"/>
        <v>8.6189079436037375</v>
      </c>
      <c r="Z609" s="161">
        <f t="shared" si="462"/>
        <v>8.2469918434782699</v>
      </c>
      <c r="AA609" s="161">
        <f t="shared" si="463"/>
        <v>7.5739852005634551</v>
      </c>
      <c r="AB609" s="161">
        <f t="shared" si="464"/>
        <v>6.8702694677406519</v>
      </c>
      <c r="AC609" s="161">
        <f t="shared" si="465"/>
        <v>5.9098333385893094</v>
      </c>
      <c r="AD609" s="82"/>
      <c r="AE609" s="82"/>
      <c r="AF609" s="82"/>
      <c r="AG609" s="95">
        <v>8860</v>
      </c>
      <c r="AH609" s="161">
        <f t="shared" si="466"/>
        <v>-11.612185807214123</v>
      </c>
      <c r="AI609" s="161">
        <f t="shared" si="467"/>
        <v>-12.113321348525108</v>
      </c>
      <c r="AJ609" s="161">
        <f t="shared" si="468"/>
        <v>-12.780996296971233</v>
      </c>
      <c r="AK609" s="161">
        <f t="shared" si="469"/>
        <v>-13.597043456183163</v>
      </c>
      <c r="AL609" s="161">
        <f t="shared" si="470"/>
        <v>-14.432796299637427</v>
      </c>
      <c r="AM609" s="161">
        <f t="shared" si="471"/>
        <v>-15.470067319120876</v>
      </c>
      <c r="AN609" s="81"/>
      <c r="AO609" s="81"/>
      <c r="AP609" s="95">
        <v>8860</v>
      </c>
      <c r="AQ609" s="94">
        <f t="shared" si="453"/>
        <v>181.06232623128108</v>
      </c>
      <c r="AR609" s="94">
        <f t="shared" si="454"/>
        <v>313.36210913738114</v>
      </c>
      <c r="AS609" s="94">
        <f t="shared" si="455"/>
        <v>489.62829552715823</v>
      </c>
      <c r="AT609" s="94">
        <f t="shared" si="456"/>
        <v>705.06474555910768</v>
      </c>
      <c r="AU609" s="94">
        <f t="shared" si="457"/>
        <v>925.70349623103323</v>
      </c>
      <c r="AV609" s="94">
        <f t="shared" si="458"/>
        <v>1199.5430453746637</v>
      </c>
      <c r="AW609" s="81"/>
      <c r="AX609" s="95">
        <v>8860</v>
      </c>
      <c r="AY609" s="99">
        <f>'Max limit'!AX609*Input!PrimaryDrive_ratio*Input!Gear1_ratio*Input!FinalDrive_ratio</f>
        <v>781.92723492723496</v>
      </c>
      <c r="AZ609" s="99">
        <f t="shared" si="472"/>
        <v>13.032120582120582</v>
      </c>
      <c r="BA609" s="99">
        <f>AZ609*Input!$N$23</f>
        <v>30664.553665488558</v>
      </c>
      <c r="BB609" s="97">
        <f t="shared" si="459"/>
        <v>30.664553665488558</v>
      </c>
      <c r="BC609" s="95">
        <v>8860</v>
      </c>
      <c r="BD609" s="99">
        <f>'Max limit'!AX609*Input!PrimaryDrive_ratio*Input!Gear2_ratio*Input!FinalDrive_ratio</f>
        <v>1028.6687179487178</v>
      </c>
      <c r="BE609" s="99">
        <f t="shared" si="473"/>
        <v>17.144478632478631</v>
      </c>
      <c r="BF609" s="99">
        <f>BE609*Input!$N$23</f>
        <v>40340.923933264945</v>
      </c>
      <c r="BG609" s="100">
        <f t="shared" si="474"/>
        <v>40.340923933264946</v>
      </c>
      <c r="BH609" s="95">
        <v>8860</v>
      </c>
      <c r="BI609" s="99">
        <f>'Max limit'!AX609*Input!PrimaryDrive_ratio*Input!Gear3_ratio*Input!FinalDrive_ratio</f>
        <v>1285.8358974358973</v>
      </c>
      <c r="BJ609" s="99">
        <f t="shared" si="475"/>
        <v>21.43059829059829</v>
      </c>
      <c r="BK609" s="99">
        <f>BJ609*Input!$N$23</f>
        <v>50426.154916581188</v>
      </c>
      <c r="BL609" s="100">
        <f t="shared" si="476"/>
        <v>50.42615491658119</v>
      </c>
      <c r="BM609" s="95">
        <v>8860</v>
      </c>
      <c r="BN609" s="99">
        <f>'Max limit'!AX609*Input!PrimaryDrive_ratio*Input!Gear4_ratio*Input!FinalDrive_ratio</f>
        <v>1543.0030769230768</v>
      </c>
      <c r="BO609" s="99">
        <f t="shared" si="477"/>
        <v>25.716717948717946</v>
      </c>
      <c r="BP609" s="99">
        <f>BO609*Input!$N$23</f>
        <v>60511.385899897417</v>
      </c>
      <c r="BQ609" s="100">
        <f t="shared" si="478"/>
        <v>60.511385899897419</v>
      </c>
      <c r="BR609" s="95">
        <v>8860</v>
      </c>
      <c r="BS609" s="99">
        <f>'Max limit'!AX609*Input!PrimaryDrive_ratio*Input!Gear5_ratio*Input!FinalDrive_ratio</f>
        <v>1768.0243589743588</v>
      </c>
      <c r="BT609" s="99">
        <f t="shared" si="479"/>
        <v>29.467072649572646</v>
      </c>
      <c r="BU609" s="99">
        <f>BT609*Input!$N$23</f>
        <v>69335.963010299121</v>
      </c>
      <c r="BV609" s="100">
        <f t="shared" si="480"/>
        <v>69.335963010299125</v>
      </c>
      <c r="BW609" s="95">
        <v>8860</v>
      </c>
      <c r="BX609" s="99">
        <f>'Max limit'!AX609*Input!PrimaryDrive_ratio*Input!Gear6_ratio*Input!FinalDrive_ratio</f>
        <v>2012.6127090301002</v>
      </c>
      <c r="BY609" s="99">
        <f t="shared" si="481"/>
        <v>33.543545150501672</v>
      </c>
      <c r="BZ609" s="99">
        <f>BY609*Input!$N$23</f>
        <v>78927.894652040122</v>
      </c>
      <c r="CA609" s="100">
        <f t="shared" si="482"/>
        <v>78.927894652040123</v>
      </c>
      <c r="CC609" s="95">
        <v>8860</v>
      </c>
      <c r="CD609" s="94">
        <f t="shared" si="483"/>
        <v>30.5</v>
      </c>
      <c r="CE609" s="94">
        <f t="shared" si="484"/>
        <v>40.5</v>
      </c>
      <c r="CF609" s="94">
        <f t="shared" si="485"/>
        <v>50.5</v>
      </c>
      <c r="CG609" s="94">
        <f t="shared" si="486"/>
        <v>60.5</v>
      </c>
      <c r="CH609" s="94">
        <f t="shared" si="487"/>
        <v>69.5</v>
      </c>
      <c r="CI609" s="94">
        <f t="shared" si="488"/>
        <v>79</v>
      </c>
      <c r="CK609" s="95">
        <v>8860</v>
      </c>
      <c r="CL609" s="162">
        <f t="shared" si="489"/>
        <v>13.032120582120582</v>
      </c>
      <c r="CM609" s="162">
        <f t="shared" si="490"/>
        <v>17.144478632478631</v>
      </c>
      <c r="CN609" s="162">
        <f t="shared" si="491"/>
        <v>21.43059829059829</v>
      </c>
      <c r="CO609" s="162">
        <f t="shared" si="492"/>
        <v>25.716717948717946</v>
      </c>
      <c r="CP609" s="162">
        <f t="shared" si="493"/>
        <v>29.467072649572646</v>
      </c>
      <c r="CQ609" s="162">
        <f t="shared" si="494"/>
        <v>33.543545150501672</v>
      </c>
    </row>
    <row r="610" spans="1:95" ht="19.5" thickTop="1" thickBot="1">
      <c r="A610" s="70">
        <v>8910</v>
      </c>
      <c r="B610" s="70">
        <v>164.483</v>
      </c>
      <c r="C610" s="70">
        <v>129.65299999999999</v>
      </c>
      <c r="D610" s="70">
        <v>153.989</v>
      </c>
      <c r="E610" s="70">
        <v>8.5459999999999994</v>
      </c>
      <c r="G610" s="92">
        <v>2</v>
      </c>
      <c r="H610" s="93">
        <f t="shared" si="495"/>
        <v>25.22425629290618</v>
      </c>
      <c r="O610" s="95">
        <v>8870</v>
      </c>
      <c r="P610" s="94">
        <f t="shared" si="447"/>
        <v>12.631653163942021</v>
      </c>
      <c r="Q610" s="94">
        <f t="shared" si="448"/>
        <v>12.634306894370331</v>
      </c>
      <c r="R610" s="94">
        <f t="shared" si="449"/>
        <v>12.370530749745605</v>
      </c>
      <c r="S610" s="94">
        <f t="shared" si="450"/>
        <v>11.733663791781863</v>
      </c>
      <c r="T610" s="94">
        <f t="shared" si="451"/>
        <v>11.066715786723934</v>
      </c>
      <c r="U610" s="94">
        <f t="shared" si="452"/>
        <v>10.10411040670127</v>
      </c>
      <c r="V610" s="82"/>
      <c r="W610" s="95">
        <v>8870</v>
      </c>
      <c r="X610" s="161">
        <f t="shared" si="460"/>
        <v>8.7512414252097113</v>
      </c>
      <c r="Y610" s="161">
        <f t="shared" si="461"/>
        <v>8.6165354480722769</v>
      </c>
      <c r="Z610" s="161">
        <f t="shared" si="462"/>
        <v>8.2431837185485115</v>
      </c>
      <c r="AA610" s="161">
        <f t="shared" si="463"/>
        <v>7.568451191491218</v>
      </c>
      <c r="AB610" s="161">
        <f t="shared" si="464"/>
        <v>6.8629364030972662</v>
      </c>
      <c r="AC610" s="161">
        <f t="shared" si="465"/>
        <v>5.9003310230746013</v>
      </c>
      <c r="AD610" s="82"/>
      <c r="AE610" s="82"/>
      <c r="AF610" s="82"/>
      <c r="AG610" s="95">
        <v>8870</v>
      </c>
      <c r="AH610" s="161">
        <f t="shared" si="466"/>
        <v>-11.613734857301969</v>
      </c>
      <c r="AI610" s="161">
        <f t="shared" si="467"/>
        <v>-12.116002268475659</v>
      </c>
      <c r="AJ610" s="161">
        <f t="shared" si="468"/>
        <v>-12.785185234393968</v>
      </c>
      <c r="AK610" s="161">
        <f t="shared" si="469"/>
        <v>-13.603075526071901</v>
      </c>
      <c r="AL610" s="161">
        <f t="shared" si="470"/>
        <v>-14.440716009452284</v>
      </c>
      <c r="AM610" s="161">
        <f t="shared" si="471"/>
        <v>-15.480329819876761</v>
      </c>
      <c r="AN610" s="81"/>
      <c r="AO610" s="81"/>
      <c r="AP610" s="95">
        <v>8870</v>
      </c>
      <c r="AQ610" s="94">
        <f t="shared" si="453"/>
        <v>181.47127545447213</v>
      </c>
      <c r="AR610" s="94">
        <f t="shared" si="454"/>
        <v>314.06987200432644</v>
      </c>
      <c r="AS610" s="94">
        <f t="shared" si="455"/>
        <v>490.73417500675998</v>
      </c>
      <c r="AT610" s="94">
        <f t="shared" si="456"/>
        <v>706.65721200973439</v>
      </c>
      <c r="AU610" s="94">
        <f t="shared" si="457"/>
        <v>927.79429962215556</v>
      </c>
      <c r="AV610" s="94">
        <f t="shared" si="458"/>
        <v>1202.2523455742173</v>
      </c>
      <c r="AW610" s="81"/>
      <c r="AX610" s="95">
        <v>8870</v>
      </c>
      <c r="AY610" s="99">
        <f>'Max limit'!AX610*Input!PrimaryDrive_ratio*Input!Gear1_ratio*Input!FinalDrive_ratio</f>
        <v>782.80977130977135</v>
      </c>
      <c r="AZ610" s="99">
        <f t="shared" si="472"/>
        <v>13.046829521829522</v>
      </c>
      <c r="BA610" s="99">
        <f>AZ610*Input!$N$23</f>
        <v>30699.163771205818</v>
      </c>
      <c r="BB610" s="97">
        <f t="shared" si="459"/>
        <v>30.699163771205818</v>
      </c>
      <c r="BC610" s="95">
        <v>8870</v>
      </c>
      <c r="BD610" s="99">
        <f>'Max limit'!AX610*Input!PrimaryDrive_ratio*Input!Gear2_ratio*Input!FinalDrive_ratio</f>
        <v>1029.8297435897434</v>
      </c>
      <c r="BE610" s="99">
        <f t="shared" si="473"/>
        <v>17.163829059829059</v>
      </c>
      <c r="BF610" s="99">
        <f>BE610*Input!$N$23</f>
        <v>40386.455450119647</v>
      </c>
      <c r="BG610" s="100">
        <f t="shared" si="474"/>
        <v>40.386455450119648</v>
      </c>
      <c r="BH610" s="95">
        <v>8870</v>
      </c>
      <c r="BI610" s="99">
        <f>'Max limit'!AX610*Input!PrimaryDrive_ratio*Input!Gear3_ratio*Input!FinalDrive_ratio</f>
        <v>1287.2871794871792</v>
      </c>
      <c r="BJ610" s="99">
        <f t="shared" si="475"/>
        <v>21.454786324786319</v>
      </c>
      <c r="BK610" s="99">
        <f>BJ610*Input!$N$23</f>
        <v>50483.069312649553</v>
      </c>
      <c r="BL610" s="100">
        <f t="shared" si="476"/>
        <v>50.483069312649555</v>
      </c>
      <c r="BM610" s="95">
        <v>8870</v>
      </c>
      <c r="BN610" s="99">
        <f>'Max limit'!AX610*Input!PrimaryDrive_ratio*Input!Gear4_ratio*Input!FinalDrive_ratio</f>
        <v>1544.7446153846151</v>
      </c>
      <c r="BO610" s="99">
        <f t="shared" si="477"/>
        <v>25.745743589743586</v>
      </c>
      <c r="BP610" s="99">
        <f>BO610*Input!$N$23</f>
        <v>60579.683175179467</v>
      </c>
      <c r="BQ610" s="100">
        <f t="shared" si="478"/>
        <v>60.579683175179468</v>
      </c>
      <c r="BR610" s="95">
        <v>8870</v>
      </c>
      <c r="BS610" s="99">
        <f>'Max limit'!AX610*Input!PrimaryDrive_ratio*Input!Gear5_ratio*Input!FinalDrive_ratio</f>
        <v>1770.0198717948715</v>
      </c>
      <c r="BT610" s="99">
        <f t="shared" si="479"/>
        <v>29.500331196581193</v>
      </c>
      <c r="BU610" s="99">
        <f>BT610*Input!$N$23</f>
        <v>69414.220304893141</v>
      </c>
      <c r="BV610" s="100">
        <f t="shared" si="480"/>
        <v>69.414220304893135</v>
      </c>
      <c r="BW610" s="95">
        <v>8870</v>
      </c>
      <c r="BX610" s="99">
        <f>'Max limit'!AX610*Input!PrimaryDrive_ratio*Input!Gear6_ratio*Input!FinalDrive_ratio</f>
        <v>2014.8842809364544</v>
      </c>
      <c r="BY610" s="99">
        <f t="shared" si="481"/>
        <v>33.58140468227424</v>
      </c>
      <c r="BZ610" s="99">
        <f>BY610*Input!$N$23</f>
        <v>79016.978054581909</v>
      </c>
      <c r="CA610" s="100">
        <f t="shared" si="482"/>
        <v>79.016978054581912</v>
      </c>
      <c r="CC610" s="95">
        <v>8870</v>
      </c>
      <c r="CD610" s="94">
        <f t="shared" si="483"/>
        <v>30.5</v>
      </c>
      <c r="CE610" s="94">
        <f t="shared" si="484"/>
        <v>40.5</v>
      </c>
      <c r="CF610" s="94">
        <f t="shared" si="485"/>
        <v>50.5</v>
      </c>
      <c r="CG610" s="94">
        <f t="shared" si="486"/>
        <v>60.5</v>
      </c>
      <c r="CH610" s="94">
        <f t="shared" si="487"/>
        <v>69.5</v>
      </c>
      <c r="CI610" s="94">
        <f t="shared" si="488"/>
        <v>79</v>
      </c>
      <c r="CK610" s="95">
        <v>8870</v>
      </c>
      <c r="CL610" s="162">
        <f t="shared" si="489"/>
        <v>13.046829521829522</v>
      </c>
      <c r="CM610" s="162">
        <f t="shared" si="490"/>
        <v>17.163829059829059</v>
      </c>
      <c r="CN610" s="162">
        <f t="shared" si="491"/>
        <v>21.454786324786319</v>
      </c>
      <c r="CO610" s="162">
        <f t="shared" si="492"/>
        <v>25.745743589743586</v>
      </c>
      <c r="CP610" s="162">
        <f t="shared" si="493"/>
        <v>29.500331196581193</v>
      </c>
      <c r="CQ610" s="162">
        <f t="shared" si="494"/>
        <v>33.58140468227424</v>
      </c>
    </row>
    <row r="611" spans="1:95" ht="19.5" thickTop="1" thickBot="1">
      <c r="A611" s="70">
        <v>8920</v>
      </c>
      <c r="B611" s="70">
        <v>164.64</v>
      </c>
      <c r="C611" s="70">
        <v>129.63200000000001</v>
      </c>
      <c r="D611" s="70">
        <v>154.12700000000001</v>
      </c>
      <c r="E611" s="70">
        <v>8.5630000000000006</v>
      </c>
      <c r="G611" s="92">
        <v>2</v>
      </c>
      <c r="H611" s="93">
        <f t="shared" si="495"/>
        <v>25.269450800915333</v>
      </c>
      <c r="O611" s="95">
        <v>8880</v>
      </c>
      <c r="P611" s="94">
        <f t="shared" si="447"/>
        <v>12.630327696022986</v>
      </c>
      <c r="Q611" s="94">
        <f t="shared" si="448"/>
        <v>12.631931722588977</v>
      </c>
      <c r="R611" s="94">
        <f t="shared" si="449"/>
        <v>12.366718329130643</v>
      </c>
      <c r="S611" s="94">
        <f t="shared" si="450"/>
        <v>11.7281235401726</v>
      </c>
      <c r="T611" s="94">
        <f t="shared" si="451"/>
        <v>11.059374450152013</v>
      </c>
      <c r="U611" s="94">
        <f t="shared" si="452"/>
        <v>10.09459737227453</v>
      </c>
      <c r="V611" s="82"/>
      <c r="W611" s="95">
        <v>8880</v>
      </c>
      <c r="X611" s="161">
        <f t="shared" si="460"/>
        <v>8.7499159572906766</v>
      </c>
      <c r="Y611" s="161">
        <f t="shared" si="461"/>
        <v>8.6141602762909226</v>
      </c>
      <c r="Z611" s="161">
        <f t="shared" si="462"/>
        <v>8.2393712979335518</v>
      </c>
      <c r="AA611" s="161">
        <f t="shared" si="463"/>
        <v>7.5629109398819567</v>
      </c>
      <c r="AB611" s="161">
        <f t="shared" si="464"/>
        <v>6.8555950665253444</v>
      </c>
      <c r="AC611" s="161">
        <f t="shared" si="465"/>
        <v>5.8908179886478607</v>
      </c>
      <c r="AD611" s="82"/>
      <c r="AE611" s="82"/>
      <c r="AF611" s="82"/>
      <c r="AG611" s="95">
        <v>8880</v>
      </c>
      <c r="AH611" s="161">
        <f t="shared" si="466"/>
        <v>-11.61528565476724</v>
      </c>
      <c r="AI611" s="161">
        <f t="shared" si="467"/>
        <v>-12.118686212588591</v>
      </c>
      <c r="AJ611" s="161">
        <f t="shared" si="468"/>
        <v>-12.789378897070424</v>
      </c>
      <c r="AK611" s="161">
        <f t="shared" si="469"/>
        <v>-13.609114400325996</v>
      </c>
      <c r="AL611" s="161">
        <f t="shared" si="470"/>
        <v>-14.448644652949959</v>
      </c>
      <c r="AM611" s="161">
        <f t="shared" si="471"/>
        <v>-15.490603897057643</v>
      </c>
      <c r="AN611" s="81"/>
      <c r="AO611" s="81"/>
      <c r="AP611" s="95">
        <v>8880</v>
      </c>
      <c r="AQ611" s="94">
        <f t="shared" si="453"/>
        <v>181.88068598530353</v>
      </c>
      <c r="AR611" s="94">
        <f t="shared" si="454"/>
        <v>314.77843325014027</v>
      </c>
      <c r="AS611" s="94">
        <f t="shared" si="455"/>
        <v>491.84130195334427</v>
      </c>
      <c r="AT611" s="94">
        <f t="shared" si="456"/>
        <v>708.25147481281567</v>
      </c>
      <c r="AU611" s="94">
        <f t="shared" si="457"/>
        <v>929.88746150554164</v>
      </c>
      <c r="AV611" s="94">
        <f t="shared" si="458"/>
        <v>1204.9647019499698</v>
      </c>
      <c r="AW611" s="81"/>
      <c r="AX611" s="95">
        <v>8880</v>
      </c>
      <c r="AY611" s="99">
        <f>'Max limit'!AX611*Input!PrimaryDrive_ratio*Input!Gear1_ratio*Input!FinalDrive_ratio</f>
        <v>783.69230769230774</v>
      </c>
      <c r="AZ611" s="99">
        <f t="shared" si="472"/>
        <v>13.061538461538463</v>
      </c>
      <c r="BA611" s="99">
        <f>AZ611*Input!$N$23</f>
        <v>30733.773876923075</v>
      </c>
      <c r="BB611" s="97">
        <f t="shared" si="459"/>
        <v>30.733773876923074</v>
      </c>
      <c r="BC611" s="95">
        <v>8880</v>
      </c>
      <c r="BD611" s="99">
        <f>'Max limit'!AX611*Input!PrimaryDrive_ratio*Input!Gear2_ratio*Input!FinalDrive_ratio</f>
        <v>1030.9907692307693</v>
      </c>
      <c r="BE611" s="99">
        <f t="shared" si="473"/>
        <v>17.183179487179487</v>
      </c>
      <c r="BF611" s="99">
        <f>BE611*Input!$N$23</f>
        <v>40431.986966974349</v>
      </c>
      <c r="BG611" s="100">
        <f t="shared" si="474"/>
        <v>40.43198696697435</v>
      </c>
      <c r="BH611" s="95">
        <v>8880</v>
      </c>
      <c r="BI611" s="99">
        <f>'Max limit'!AX611*Input!PrimaryDrive_ratio*Input!Gear3_ratio*Input!FinalDrive_ratio</f>
        <v>1288.7384615384615</v>
      </c>
      <c r="BJ611" s="99">
        <f t="shared" si="475"/>
        <v>21.478974358974359</v>
      </c>
      <c r="BK611" s="99">
        <f>BJ611*Input!$N$23</f>
        <v>50539.98370871794</v>
      </c>
      <c r="BL611" s="100">
        <f t="shared" si="476"/>
        <v>50.539983708717941</v>
      </c>
      <c r="BM611" s="95">
        <v>8880</v>
      </c>
      <c r="BN611" s="99">
        <f>'Max limit'!AX611*Input!PrimaryDrive_ratio*Input!Gear4_ratio*Input!FinalDrive_ratio</f>
        <v>1546.4861538461539</v>
      </c>
      <c r="BO611" s="99">
        <f t="shared" si="477"/>
        <v>25.77476923076923</v>
      </c>
      <c r="BP611" s="99">
        <f>BO611*Input!$N$23</f>
        <v>60647.980450461524</v>
      </c>
      <c r="BQ611" s="100">
        <f t="shared" si="478"/>
        <v>60.647980450461525</v>
      </c>
      <c r="BR611" s="95">
        <v>8880</v>
      </c>
      <c r="BS611" s="99">
        <f>'Max limit'!AX611*Input!PrimaryDrive_ratio*Input!Gear5_ratio*Input!FinalDrive_ratio</f>
        <v>1772.0153846153846</v>
      </c>
      <c r="BT611" s="99">
        <f t="shared" si="479"/>
        <v>29.533589743589744</v>
      </c>
      <c r="BU611" s="99">
        <f>BT611*Input!$N$23</f>
        <v>69492.477599487174</v>
      </c>
      <c r="BV611" s="100">
        <f t="shared" si="480"/>
        <v>69.492477599487174</v>
      </c>
      <c r="BW611" s="95">
        <v>8880</v>
      </c>
      <c r="BX611" s="99">
        <f>'Max limit'!AX611*Input!PrimaryDrive_ratio*Input!Gear6_ratio*Input!FinalDrive_ratio</f>
        <v>2017.1558528428093</v>
      </c>
      <c r="BY611" s="99">
        <f t="shared" si="481"/>
        <v>33.619264214046822</v>
      </c>
      <c r="BZ611" s="99">
        <f>BY611*Input!$N$23</f>
        <v>79106.061457123724</v>
      </c>
      <c r="CA611" s="100">
        <f t="shared" si="482"/>
        <v>79.106061457123729</v>
      </c>
      <c r="CC611" s="95">
        <v>8880</v>
      </c>
      <c r="CD611" s="94">
        <f t="shared" si="483"/>
        <v>30.5</v>
      </c>
      <c r="CE611" s="94">
        <f t="shared" si="484"/>
        <v>40.5</v>
      </c>
      <c r="CF611" s="94">
        <f t="shared" si="485"/>
        <v>50.5</v>
      </c>
      <c r="CG611" s="94">
        <f t="shared" si="486"/>
        <v>60.5</v>
      </c>
      <c r="CH611" s="94">
        <f t="shared" si="487"/>
        <v>69.5</v>
      </c>
      <c r="CI611" s="94">
        <f t="shared" si="488"/>
        <v>79</v>
      </c>
      <c r="CK611" s="95">
        <v>8880</v>
      </c>
      <c r="CL611" s="162">
        <f t="shared" si="489"/>
        <v>13.061538461538463</v>
      </c>
      <c r="CM611" s="162">
        <f t="shared" si="490"/>
        <v>17.183179487179487</v>
      </c>
      <c r="CN611" s="162">
        <f t="shared" si="491"/>
        <v>21.478974358974359</v>
      </c>
      <c r="CO611" s="162">
        <f t="shared" si="492"/>
        <v>25.77476923076923</v>
      </c>
      <c r="CP611" s="162">
        <f t="shared" si="493"/>
        <v>29.533589743589744</v>
      </c>
      <c r="CQ611" s="162">
        <f t="shared" si="494"/>
        <v>33.619264214046822</v>
      </c>
    </row>
    <row r="612" spans="1:95" ht="19.5" thickTop="1" thickBot="1">
      <c r="A612" s="70">
        <v>8930</v>
      </c>
      <c r="B612" s="70">
        <v>164.80099999999999</v>
      </c>
      <c r="C612" s="70">
        <v>129.613</v>
      </c>
      <c r="D612" s="70">
        <v>154.26400000000001</v>
      </c>
      <c r="E612" s="70">
        <v>8.5869999999999997</v>
      </c>
      <c r="G612" s="92">
        <v>2</v>
      </c>
      <c r="H612" s="93">
        <f t="shared" si="495"/>
        <v>25.314645308924486</v>
      </c>
      <c r="O612" s="95">
        <v>8890</v>
      </c>
      <c r="P612" s="94">
        <f t="shared" si="447"/>
        <v>12.629000734618973</v>
      </c>
      <c r="Q612" s="94">
        <f t="shared" si="448"/>
        <v>12.629553874557725</v>
      </c>
      <c r="R612" s="94">
        <f t="shared" si="449"/>
        <v>12.362901612830486</v>
      </c>
      <c r="S612" s="94">
        <f t="shared" si="450"/>
        <v>11.722577046026315</v>
      </c>
      <c r="T612" s="94">
        <f t="shared" si="451"/>
        <v>11.052024841651564</v>
      </c>
      <c r="U612" s="94">
        <f t="shared" si="452"/>
        <v>10.085073618935761</v>
      </c>
      <c r="V612" s="82"/>
      <c r="W612" s="95">
        <v>8890</v>
      </c>
      <c r="X612" s="161">
        <f t="shared" si="460"/>
        <v>8.7485889958866636</v>
      </c>
      <c r="Y612" s="161">
        <f t="shared" si="461"/>
        <v>8.6117824282596729</v>
      </c>
      <c r="Z612" s="161">
        <f t="shared" si="462"/>
        <v>8.2355545816333926</v>
      </c>
      <c r="AA612" s="161">
        <f t="shared" si="463"/>
        <v>7.5573644457356712</v>
      </c>
      <c r="AB612" s="161">
        <f t="shared" si="464"/>
        <v>6.8482454580248957</v>
      </c>
      <c r="AC612" s="161">
        <f t="shared" si="465"/>
        <v>5.88129423530909</v>
      </c>
      <c r="AD612" s="82"/>
      <c r="AE612" s="82"/>
      <c r="AF612" s="82"/>
      <c r="AG612" s="95">
        <v>8890</v>
      </c>
      <c r="AH612" s="161">
        <f t="shared" si="466"/>
        <v>-11.616838199609935</v>
      </c>
      <c r="AI612" s="161">
        <f t="shared" si="467"/>
        <v>-12.121373180863902</v>
      </c>
      <c r="AJ612" s="161">
        <f t="shared" si="468"/>
        <v>-12.793577285000598</v>
      </c>
      <c r="AK612" s="161">
        <f t="shared" si="469"/>
        <v>-13.615160078945447</v>
      </c>
      <c r="AL612" s="161">
        <f t="shared" si="470"/>
        <v>-14.456582230130444</v>
      </c>
      <c r="AM612" s="161">
        <f t="shared" si="471"/>
        <v>-15.500889550663514</v>
      </c>
      <c r="AN612" s="81"/>
      <c r="AO612" s="81"/>
      <c r="AP612" s="95">
        <v>8890</v>
      </c>
      <c r="AQ612" s="94">
        <f t="shared" si="453"/>
        <v>182.29055782377529</v>
      </c>
      <c r="AR612" s="94">
        <f t="shared" si="454"/>
        <v>315.48779287482262</v>
      </c>
      <c r="AS612" s="94">
        <f t="shared" si="455"/>
        <v>492.94967636691024</v>
      </c>
      <c r="AT612" s="94">
        <f t="shared" si="456"/>
        <v>709.84753396835072</v>
      </c>
      <c r="AU612" s="94">
        <f t="shared" si="457"/>
        <v>931.98298188118986</v>
      </c>
      <c r="AV612" s="94">
        <f t="shared" si="458"/>
        <v>1207.6801145019201</v>
      </c>
      <c r="AW612" s="81"/>
      <c r="AX612" s="95">
        <v>8890</v>
      </c>
      <c r="AY612" s="99">
        <f>'Max limit'!AX612*Input!PrimaryDrive_ratio*Input!Gear1_ratio*Input!FinalDrive_ratio</f>
        <v>784.57484407484412</v>
      </c>
      <c r="AZ612" s="99">
        <f t="shared" si="472"/>
        <v>13.076247401247402</v>
      </c>
      <c r="BA612" s="99">
        <f>AZ612*Input!$N$23</f>
        <v>30768.383982640327</v>
      </c>
      <c r="BB612" s="97">
        <f t="shared" si="459"/>
        <v>30.768383982640326</v>
      </c>
      <c r="BC612" s="95">
        <v>8890</v>
      </c>
      <c r="BD612" s="99">
        <f>'Max limit'!AX612*Input!PrimaryDrive_ratio*Input!Gear2_ratio*Input!FinalDrive_ratio</f>
        <v>1032.1517948717949</v>
      </c>
      <c r="BE612" s="99">
        <f t="shared" si="473"/>
        <v>17.202529914529915</v>
      </c>
      <c r="BF612" s="99">
        <f>BE612*Input!$N$23</f>
        <v>40477.518483829052</v>
      </c>
      <c r="BG612" s="100">
        <f t="shared" si="474"/>
        <v>40.477518483829051</v>
      </c>
      <c r="BH612" s="95">
        <v>8890</v>
      </c>
      <c r="BI612" s="99">
        <f>'Max limit'!AX612*Input!PrimaryDrive_ratio*Input!Gear3_ratio*Input!FinalDrive_ratio</f>
        <v>1290.1897435897436</v>
      </c>
      <c r="BJ612" s="99">
        <f t="shared" si="475"/>
        <v>21.503162393162391</v>
      </c>
      <c r="BK612" s="99">
        <f>BJ612*Input!$N$23</f>
        <v>50596.898104786313</v>
      </c>
      <c r="BL612" s="100">
        <f t="shared" si="476"/>
        <v>50.596898104786312</v>
      </c>
      <c r="BM612" s="95">
        <v>8890</v>
      </c>
      <c r="BN612" s="99">
        <f>'Max limit'!AX612*Input!PrimaryDrive_ratio*Input!Gear4_ratio*Input!FinalDrive_ratio</f>
        <v>1548.2276923076922</v>
      </c>
      <c r="BO612" s="99">
        <f t="shared" si="477"/>
        <v>25.803794871794871</v>
      </c>
      <c r="BP612" s="99">
        <f>BO612*Input!$N$23</f>
        <v>60716.277725743574</v>
      </c>
      <c r="BQ612" s="100">
        <f t="shared" si="478"/>
        <v>60.716277725743574</v>
      </c>
      <c r="BR612" s="95">
        <v>8890</v>
      </c>
      <c r="BS612" s="99">
        <f>'Max limit'!AX612*Input!PrimaryDrive_ratio*Input!Gear5_ratio*Input!FinalDrive_ratio</f>
        <v>1774.0108974358975</v>
      </c>
      <c r="BT612" s="99">
        <f t="shared" si="479"/>
        <v>29.566848290598291</v>
      </c>
      <c r="BU612" s="99">
        <f>BT612*Input!$N$23</f>
        <v>69570.734894081179</v>
      </c>
      <c r="BV612" s="100">
        <f t="shared" si="480"/>
        <v>69.570734894081184</v>
      </c>
      <c r="BW612" s="95">
        <v>8890</v>
      </c>
      <c r="BX612" s="99">
        <f>'Max limit'!AX612*Input!PrimaryDrive_ratio*Input!Gear6_ratio*Input!FinalDrive_ratio</f>
        <v>2019.4274247491639</v>
      </c>
      <c r="BY612" s="99">
        <f t="shared" si="481"/>
        <v>33.657123745819398</v>
      </c>
      <c r="BZ612" s="99">
        <f>BY612*Input!$N$23</f>
        <v>79195.144859665539</v>
      </c>
      <c r="CA612" s="100">
        <f t="shared" si="482"/>
        <v>79.195144859665533</v>
      </c>
      <c r="CC612" s="95">
        <v>8890</v>
      </c>
      <c r="CD612" s="94">
        <f t="shared" si="483"/>
        <v>31</v>
      </c>
      <c r="CE612" s="94">
        <f t="shared" si="484"/>
        <v>40.5</v>
      </c>
      <c r="CF612" s="94">
        <f t="shared" si="485"/>
        <v>50.5</v>
      </c>
      <c r="CG612" s="94">
        <f t="shared" si="486"/>
        <v>60.5</v>
      </c>
      <c r="CH612" s="94">
        <f t="shared" si="487"/>
        <v>69.5</v>
      </c>
      <c r="CI612" s="94">
        <f t="shared" si="488"/>
        <v>79</v>
      </c>
      <c r="CK612" s="95">
        <v>8890</v>
      </c>
      <c r="CL612" s="162">
        <f t="shared" si="489"/>
        <v>13.076247401247402</v>
      </c>
      <c r="CM612" s="162">
        <f t="shared" si="490"/>
        <v>17.202529914529915</v>
      </c>
      <c r="CN612" s="162">
        <f t="shared" si="491"/>
        <v>21.503162393162391</v>
      </c>
      <c r="CO612" s="162">
        <f t="shared" si="492"/>
        <v>25.803794871794871</v>
      </c>
      <c r="CP612" s="162">
        <f t="shared" si="493"/>
        <v>29.566848290598291</v>
      </c>
      <c r="CQ612" s="162">
        <f t="shared" si="494"/>
        <v>33.657123745819398</v>
      </c>
    </row>
    <row r="613" spans="1:95" ht="19.5" thickTop="1" thickBot="1">
      <c r="A613" s="70">
        <v>8940</v>
      </c>
      <c r="B613" s="70">
        <v>164.96</v>
      </c>
      <c r="C613" s="70">
        <v>129.59299999999999</v>
      </c>
      <c r="D613" s="70">
        <v>154.399</v>
      </c>
      <c r="E613" s="70">
        <v>8.6069999999999993</v>
      </c>
      <c r="G613" s="92">
        <v>2</v>
      </c>
      <c r="H613" s="93">
        <f t="shared" si="495"/>
        <v>25.35983981693364</v>
      </c>
      <c r="O613" s="95">
        <v>8900</v>
      </c>
      <c r="P613" s="94">
        <f t="shared" si="447"/>
        <v>12.627672279729982</v>
      </c>
      <c r="Q613" s="94">
        <f t="shared" si="448"/>
        <v>12.627173350276582</v>
      </c>
      <c r="R613" s="94">
        <f t="shared" si="449"/>
        <v>12.359080600845127</v>
      </c>
      <c r="S613" s="94">
        <f t="shared" si="450"/>
        <v>11.717024309343003</v>
      </c>
      <c r="T613" s="94">
        <f t="shared" si="451"/>
        <v>11.044666961222582</v>
      </c>
      <c r="U613" s="94">
        <f t="shared" si="452"/>
        <v>10.07553914668496</v>
      </c>
      <c r="V613" s="82"/>
      <c r="W613" s="95">
        <v>8900</v>
      </c>
      <c r="X613" s="161">
        <f t="shared" si="460"/>
        <v>8.7472605409976705</v>
      </c>
      <c r="Y613" s="161">
        <f t="shared" si="461"/>
        <v>8.6094019039785277</v>
      </c>
      <c r="Z613" s="161">
        <f t="shared" si="462"/>
        <v>8.2317335696480338</v>
      </c>
      <c r="AA613" s="161">
        <f t="shared" si="463"/>
        <v>7.5518117090523598</v>
      </c>
      <c r="AB613" s="161">
        <f t="shared" si="464"/>
        <v>6.8408875775959119</v>
      </c>
      <c r="AC613" s="161">
        <f t="shared" si="465"/>
        <v>5.8717597630582903</v>
      </c>
      <c r="AD613" s="82"/>
      <c r="AE613" s="82"/>
      <c r="AF613" s="82"/>
      <c r="AG613" s="95">
        <v>8900</v>
      </c>
      <c r="AH613" s="161">
        <f t="shared" si="466"/>
        <v>-11.618392491830058</v>
      </c>
      <c r="AI613" s="161">
        <f t="shared" si="467"/>
        <v>-12.124063173301595</v>
      </c>
      <c r="AJ613" s="161">
        <f t="shared" si="468"/>
        <v>-12.797780398184493</v>
      </c>
      <c r="AK613" s="161">
        <f t="shared" si="469"/>
        <v>-13.621212561930257</v>
      </c>
      <c r="AL613" s="161">
        <f t="shared" si="470"/>
        <v>-14.464528740993746</v>
      </c>
      <c r="AM613" s="161">
        <f t="shared" si="471"/>
        <v>-15.511186780694377</v>
      </c>
      <c r="AN613" s="81"/>
      <c r="AO613" s="81"/>
      <c r="AP613" s="95">
        <v>8900</v>
      </c>
      <c r="AQ613" s="94">
        <f t="shared" si="453"/>
        <v>182.70089096988747</v>
      </c>
      <c r="AR613" s="94">
        <f t="shared" si="454"/>
        <v>316.19795087837349</v>
      </c>
      <c r="AS613" s="94">
        <f t="shared" si="455"/>
        <v>494.05929824745851</v>
      </c>
      <c r="AT613" s="94">
        <f t="shared" si="456"/>
        <v>711.44538947634044</v>
      </c>
      <c r="AU613" s="94">
        <f t="shared" si="457"/>
        <v>934.08086074910125</v>
      </c>
      <c r="AV613" s="94">
        <f t="shared" si="458"/>
        <v>1210.398583230068</v>
      </c>
      <c r="AW613" s="81"/>
      <c r="AX613" s="95">
        <v>8900</v>
      </c>
      <c r="AY613" s="99">
        <f>'Max limit'!AX613*Input!PrimaryDrive_ratio*Input!Gear1_ratio*Input!FinalDrive_ratio</f>
        <v>785.45738045738051</v>
      </c>
      <c r="AZ613" s="99">
        <f t="shared" si="472"/>
        <v>13.090956340956343</v>
      </c>
      <c r="BA613" s="99">
        <f>AZ613*Input!$N$23</f>
        <v>30802.994088357587</v>
      </c>
      <c r="BB613" s="97">
        <f t="shared" si="459"/>
        <v>30.802994088357586</v>
      </c>
      <c r="BC613" s="95">
        <v>8900</v>
      </c>
      <c r="BD613" s="99">
        <f>'Max limit'!AX613*Input!PrimaryDrive_ratio*Input!Gear2_ratio*Input!FinalDrive_ratio</f>
        <v>1033.3128205128205</v>
      </c>
      <c r="BE613" s="99">
        <f t="shared" si="473"/>
        <v>17.221880341880343</v>
      </c>
      <c r="BF613" s="99">
        <f>BE613*Input!$N$23</f>
        <v>40523.050000683754</v>
      </c>
      <c r="BG613" s="100">
        <f t="shared" si="474"/>
        <v>40.523050000683753</v>
      </c>
      <c r="BH613" s="95">
        <v>8900</v>
      </c>
      <c r="BI613" s="99">
        <f>'Max limit'!AX613*Input!PrimaryDrive_ratio*Input!Gear3_ratio*Input!FinalDrive_ratio</f>
        <v>1291.6410256410256</v>
      </c>
      <c r="BJ613" s="99">
        <f t="shared" si="475"/>
        <v>21.527350427350427</v>
      </c>
      <c r="BK613" s="99">
        <f>BJ613*Input!$N$23</f>
        <v>50653.812500854692</v>
      </c>
      <c r="BL613" s="100">
        <f t="shared" si="476"/>
        <v>50.653812500854691</v>
      </c>
      <c r="BM613" s="95">
        <v>8900</v>
      </c>
      <c r="BN613" s="99">
        <f>'Max limit'!AX613*Input!PrimaryDrive_ratio*Input!Gear4_ratio*Input!FinalDrive_ratio</f>
        <v>1549.969230769231</v>
      </c>
      <c r="BO613" s="99">
        <f t="shared" si="477"/>
        <v>25.832820512820515</v>
      </c>
      <c r="BP613" s="99">
        <f>BO613*Input!$N$23</f>
        <v>60784.575001025638</v>
      </c>
      <c r="BQ613" s="100">
        <f t="shared" si="478"/>
        <v>60.784575001025637</v>
      </c>
      <c r="BR613" s="95">
        <v>8900</v>
      </c>
      <c r="BS613" s="99">
        <f>'Max limit'!AX613*Input!PrimaryDrive_ratio*Input!Gear5_ratio*Input!FinalDrive_ratio</f>
        <v>1776.0064102564102</v>
      </c>
      <c r="BT613" s="99">
        <f t="shared" si="479"/>
        <v>29.600106837606837</v>
      </c>
      <c r="BU613" s="99">
        <f>BT613*Input!$N$23</f>
        <v>69648.992188675198</v>
      </c>
      <c r="BV613" s="100">
        <f t="shared" si="480"/>
        <v>69.648992188675194</v>
      </c>
      <c r="BW613" s="95">
        <v>8900</v>
      </c>
      <c r="BX613" s="99">
        <f>'Max limit'!AX613*Input!PrimaryDrive_ratio*Input!Gear6_ratio*Input!FinalDrive_ratio</f>
        <v>2021.6989966555182</v>
      </c>
      <c r="BY613" s="99">
        <f t="shared" si="481"/>
        <v>33.694983277591966</v>
      </c>
      <c r="BZ613" s="99">
        <f>BY613*Input!$N$23</f>
        <v>79284.228262207325</v>
      </c>
      <c r="CA613" s="100">
        <f t="shared" si="482"/>
        <v>79.284228262207321</v>
      </c>
      <c r="CC613" s="95">
        <v>8900</v>
      </c>
      <c r="CD613" s="94">
        <f t="shared" si="483"/>
        <v>31</v>
      </c>
      <c r="CE613" s="94">
        <f t="shared" si="484"/>
        <v>40.5</v>
      </c>
      <c r="CF613" s="94">
        <f t="shared" si="485"/>
        <v>50.5</v>
      </c>
      <c r="CG613" s="94">
        <f t="shared" si="486"/>
        <v>61</v>
      </c>
      <c r="CH613" s="94">
        <f t="shared" si="487"/>
        <v>69.5</v>
      </c>
      <c r="CI613" s="94">
        <f t="shared" si="488"/>
        <v>79.5</v>
      </c>
      <c r="CK613" s="95">
        <v>8900</v>
      </c>
      <c r="CL613" s="162">
        <f t="shared" si="489"/>
        <v>13.090956340956343</v>
      </c>
      <c r="CM613" s="162">
        <f t="shared" si="490"/>
        <v>17.221880341880343</v>
      </c>
      <c r="CN613" s="162">
        <f t="shared" si="491"/>
        <v>21.527350427350427</v>
      </c>
      <c r="CO613" s="162">
        <f t="shared" si="492"/>
        <v>25.832820512820515</v>
      </c>
      <c r="CP613" s="162">
        <f t="shared" si="493"/>
        <v>29.600106837606837</v>
      </c>
      <c r="CQ613" s="162">
        <f t="shared" si="494"/>
        <v>33.694983277591966</v>
      </c>
    </row>
    <row r="614" spans="1:95" ht="19.5" thickTop="1" thickBot="1">
      <c r="A614" s="70">
        <v>8950</v>
      </c>
      <c r="B614" s="70">
        <v>165.11</v>
      </c>
      <c r="C614" s="70">
        <v>129.566</v>
      </c>
      <c r="D614" s="70">
        <v>154.53299999999999</v>
      </c>
      <c r="E614" s="70">
        <v>8.6199999999999992</v>
      </c>
      <c r="G614" s="92">
        <v>2</v>
      </c>
      <c r="H614" s="93">
        <f t="shared" si="495"/>
        <v>25.405034324942793</v>
      </c>
      <c r="O614" s="95">
        <v>8910</v>
      </c>
      <c r="P614" s="94">
        <f t="shared" si="447"/>
        <v>12.626342331356009</v>
      </c>
      <c r="Q614" s="94">
        <f t="shared" si="448"/>
        <v>12.624790149745547</v>
      </c>
      <c r="R614" s="94">
        <f t="shared" si="449"/>
        <v>12.355255293174569</v>
      </c>
      <c r="S614" s="94">
        <f t="shared" si="450"/>
        <v>11.711465330122667</v>
      </c>
      <c r="T614" s="94">
        <f t="shared" si="451"/>
        <v>11.037300808865067</v>
      </c>
      <c r="U614" s="94">
        <f t="shared" si="452"/>
        <v>10.065993955522126</v>
      </c>
      <c r="V614" s="82"/>
      <c r="W614" s="95">
        <v>8910</v>
      </c>
      <c r="X614" s="161">
        <f t="shared" si="460"/>
        <v>8.7459305926236972</v>
      </c>
      <c r="Y614" s="161">
        <f t="shared" si="461"/>
        <v>8.6070187034474905</v>
      </c>
      <c r="Z614" s="161">
        <f t="shared" si="462"/>
        <v>8.2279082619774755</v>
      </c>
      <c r="AA614" s="161">
        <f t="shared" si="463"/>
        <v>7.546252729832025</v>
      </c>
      <c r="AB614" s="161">
        <f t="shared" si="464"/>
        <v>6.8335214252383976</v>
      </c>
      <c r="AC614" s="161">
        <f t="shared" si="465"/>
        <v>5.862214571895457</v>
      </c>
      <c r="AD614" s="82"/>
      <c r="AE614" s="82"/>
      <c r="AF614" s="82"/>
      <c r="AG614" s="95">
        <v>8910</v>
      </c>
      <c r="AH614" s="161">
        <f t="shared" si="466"/>
        <v>-11.619948531427605</v>
      </c>
      <c r="AI614" s="161">
        <f t="shared" si="467"/>
        <v>-12.126756189901668</v>
      </c>
      <c r="AJ614" s="161">
        <f t="shared" si="468"/>
        <v>-12.801988236622106</v>
      </c>
      <c r="AK614" s="161">
        <f t="shared" si="469"/>
        <v>-13.627271849280422</v>
      </c>
      <c r="AL614" s="161">
        <f t="shared" si="470"/>
        <v>-14.472484185539862</v>
      </c>
      <c r="AM614" s="161">
        <f t="shared" si="471"/>
        <v>-15.521495587150238</v>
      </c>
      <c r="AN614" s="81"/>
      <c r="AO614" s="81"/>
      <c r="AP614" s="95">
        <v>8910</v>
      </c>
      <c r="AQ614" s="94">
        <f t="shared" si="453"/>
        <v>183.11168542363995</v>
      </c>
      <c r="AR614" s="94">
        <f t="shared" si="454"/>
        <v>316.90890726079272</v>
      </c>
      <c r="AS614" s="94">
        <f t="shared" si="455"/>
        <v>495.17016759498875</v>
      </c>
      <c r="AT614" s="94">
        <f t="shared" si="456"/>
        <v>713.04504133678404</v>
      </c>
      <c r="AU614" s="94">
        <f t="shared" si="457"/>
        <v>936.18109810927581</v>
      </c>
      <c r="AV614" s="94">
        <f t="shared" si="458"/>
        <v>1213.1201081344152</v>
      </c>
      <c r="AW614" s="81"/>
      <c r="AX614" s="95">
        <v>8910</v>
      </c>
      <c r="AY614" s="99">
        <f>'Max limit'!AX614*Input!PrimaryDrive_ratio*Input!Gear1_ratio*Input!FinalDrive_ratio</f>
        <v>786.3399168399169</v>
      </c>
      <c r="AZ614" s="99">
        <f t="shared" si="472"/>
        <v>13.105665280665281</v>
      </c>
      <c r="BA614" s="99">
        <f>AZ614*Input!$N$23</f>
        <v>30837.60419407484</v>
      </c>
      <c r="BB614" s="97">
        <f t="shared" si="459"/>
        <v>30.837604194074839</v>
      </c>
      <c r="BC614" s="95">
        <v>8910</v>
      </c>
      <c r="BD614" s="99">
        <f>'Max limit'!AX614*Input!PrimaryDrive_ratio*Input!Gear2_ratio*Input!FinalDrive_ratio</f>
        <v>1034.4738461538461</v>
      </c>
      <c r="BE614" s="99">
        <f t="shared" si="473"/>
        <v>17.241230769230768</v>
      </c>
      <c r="BF614" s="99">
        <f>BE614*Input!$N$23</f>
        <v>40568.581517538449</v>
      </c>
      <c r="BG614" s="100">
        <f t="shared" si="474"/>
        <v>40.568581517538448</v>
      </c>
      <c r="BH614" s="95">
        <v>8910</v>
      </c>
      <c r="BI614" s="99">
        <f>'Max limit'!AX614*Input!PrimaryDrive_ratio*Input!Gear3_ratio*Input!FinalDrive_ratio</f>
        <v>1293.0923076923075</v>
      </c>
      <c r="BJ614" s="99">
        <f t="shared" si="475"/>
        <v>21.55153846153846</v>
      </c>
      <c r="BK614" s="99">
        <f>BJ614*Input!$N$23</f>
        <v>50710.726896923064</v>
      </c>
      <c r="BL614" s="100">
        <f t="shared" si="476"/>
        <v>50.710726896923063</v>
      </c>
      <c r="BM614" s="95">
        <v>8910</v>
      </c>
      <c r="BN614" s="99">
        <f>'Max limit'!AX614*Input!PrimaryDrive_ratio*Input!Gear4_ratio*Input!FinalDrive_ratio</f>
        <v>1551.7107692307693</v>
      </c>
      <c r="BO614" s="99">
        <f t="shared" si="477"/>
        <v>25.861846153846155</v>
      </c>
      <c r="BP614" s="99">
        <f>BO614*Input!$N$23</f>
        <v>60852.872276307688</v>
      </c>
      <c r="BQ614" s="100">
        <f t="shared" si="478"/>
        <v>60.852872276307686</v>
      </c>
      <c r="BR614" s="95">
        <v>8910</v>
      </c>
      <c r="BS614" s="99">
        <f>'Max limit'!AX614*Input!PrimaryDrive_ratio*Input!Gear5_ratio*Input!FinalDrive_ratio</f>
        <v>1778.001923076923</v>
      </c>
      <c r="BT614" s="99">
        <f t="shared" si="479"/>
        <v>29.633365384615384</v>
      </c>
      <c r="BU614" s="99">
        <f>BT614*Input!$N$23</f>
        <v>69727.249483269217</v>
      </c>
      <c r="BV614" s="100">
        <f t="shared" si="480"/>
        <v>69.727249483269219</v>
      </c>
      <c r="BW614" s="95">
        <v>8910</v>
      </c>
      <c r="BX614" s="99">
        <f>'Max limit'!AX614*Input!PrimaryDrive_ratio*Input!Gear6_ratio*Input!FinalDrive_ratio</f>
        <v>2023.9705685618728</v>
      </c>
      <c r="BY614" s="99">
        <f t="shared" si="481"/>
        <v>33.732842809364548</v>
      </c>
      <c r="BZ614" s="99">
        <f>BY614*Input!$N$23</f>
        <v>79373.311664749155</v>
      </c>
      <c r="CA614" s="100">
        <f t="shared" si="482"/>
        <v>79.373311664749153</v>
      </c>
      <c r="CC614" s="95">
        <v>8910</v>
      </c>
      <c r="CD614" s="94">
        <f t="shared" si="483"/>
        <v>31</v>
      </c>
      <c r="CE614" s="94">
        <f t="shared" si="484"/>
        <v>40.5</v>
      </c>
      <c r="CF614" s="94">
        <f t="shared" si="485"/>
        <v>50.5</v>
      </c>
      <c r="CG614" s="94">
        <f t="shared" si="486"/>
        <v>61</v>
      </c>
      <c r="CH614" s="94">
        <f t="shared" si="487"/>
        <v>69.5</v>
      </c>
      <c r="CI614" s="94">
        <f t="shared" si="488"/>
        <v>79.5</v>
      </c>
      <c r="CK614" s="95">
        <v>8910</v>
      </c>
      <c r="CL614" s="162">
        <f t="shared" si="489"/>
        <v>13.105665280665281</v>
      </c>
      <c r="CM614" s="162">
        <f t="shared" si="490"/>
        <v>17.241230769230768</v>
      </c>
      <c r="CN614" s="162">
        <f t="shared" si="491"/>
        <v>21.55153846153846</v>
      </c>
      <c r="CO614" s="162">
        <f t="shared" si="492"/>
        <v>25.861846153846155</v>
      </c>
      <c r="CP614" s="162">
        <f t="shared" si="493"/>
        <v>29.633365384615384</v>
      </c>
      <c r="CQ614" s="162">
        <f t="shared" si="494"/>
        <v>33.732842809364548</v>
      </c>
    </row>
    <row r="615" spans="1:95" ht="19.5" thickTop="1" thickBot="1">
      <c r="A615" s="70">
        <v>8960</v>
      </c>
      <c r="B615" s="70">
        <v>165.27</v>
      </c>
      <c r="C615" s="70">
        <v>129.54599999999999</v>
      </c>
      <c r="D615" s="70">
        <v>154.66</v>
      </c>
      <c r="E615" s="70">
        <v>8.6419999999999995</v>
      </c>
      <c r="G615" s="92">
        <v>2</v>
      </c>
      <c r="H615" s="93">
        <f t="shared" si="495"/>
        <v>25.450228832951947</v>
      </c>
      <c r="O615" s="95">
        <v>8920</v>
      </c>
      <c r="P615" s="94">
        <f t="shared" si="447"/>
        <v>12.625010889497057</v>
      </c>
      <c r="Q615" s="94">
        <f t="shared" si="448"/>
        <v>12.622404272964612</v>
      </c>
      <c r="R615" s="94">
        <f t="shared" si="449"/>
        <v>12.351425689818811</v>
      </c>
      <c r="S615" s="94">
        <f t="shared" si="450"/>
        <v>11.705900108365309</v>
      </c>
      <c r="T615" s="94">
        <f t="shared" si="451"/>
        <v>11.029926384579021</v>
      </c>
      <c r="U615" s="94">
        <f t="shared" si="452"/>
        <v>10.056438045447265</v>
      </c>
      <c r="V615" s="82"/>
      <c r="W615" s="95">
        <v>8920</v>
      </c>
      <c r="X615" s="161">
        <f t="shared" si="460"/>
        <v>8.7445991507647474</v>
      </c>
      <c r="Y615" s="161">
        <f t="shared" si="461"/>
        <v>8.6046328266665579</v>
      </c>
      <c r="Z615" s="161">
        <f t="shared" si="462"/>
        <v>8.2240786586217158</v>
      </c>
      <c r="AA615" s="161">
        <f t="shared" si="463"/>
        <v>7.540687508074666</v>
      </c>
      <c r="AB615" s="161">
        <f t="shared" si="464"/>
        <v>6.8261470009523526</v>
      </c>
      <c r="AC615" s="161">
        <f t="shared" si="465"/>
        <v>5.8526586618205965</v>
      </c>
      <c r="AD615" s="82"/>
      <c r="AE615" s="82"/>
      <c r="AF615" s="82"/>
      <c r="AG615" s="95">
        <v>8920</v>
      </c>
      <c r="AH615" s="161">
        <f t="shared" si="466"/>
        <v>-11.621506318402577</v>
      </c>
      <c r="AI615" s="161">
        <f t="shared" si="467"/>
        <v>-12.129452230664121</v>
      </c>
      <c r="AJ615" s="161">
        <f t="shared" si="468"/>
        <v>-12.806200800313441</v>
      </c>
      <c r="AK615" s="161">
        <f t="shared" si="469"/>
        <v>-13.633337940995943</v>
      </c>
      <c r="AL615" s="161">
        <f t="shared" si="470"/>
        <v>-14.480448563768791</v>
      </c>
      <c r="AM615" s="161">
        <f t="shared" si="471"/>
        <v>-15.531815970031086</v>
      </c>
      <c r="AN615" s="81"/>
      <c r="AO615" s="81"/>
      <c r="AP615" s="95">
        <v>8920</v>
      </c>
      <c r="AQ615" s="94">
        <f t="shared" si="453"/>
        <v>183.52294118503281</v>
      </c>
      <c r="AR615" s="94">
        <f t="shared" si="454"/>
        <v>317.62066202208064</v>
      </c>
      <c r="AS615" s="94">
        <f t="shared" si="455"/>
        <v>496.28228440950096</v>
      </c>
      <c r="AT615" s="94">
        <f t="shared" si="456"/>
        <v>714.64648954968152</v>
      </c>
      <c r="AU615" s="94">
        <f t="shared" si="457"/>
        <v>938.28369396171331</v>
      </c>
      <c r="AV615" s="94">
        <f t="shared" si="458"/>
        <v>1215.8446892149593</v>
      </c>
      <c r="AW615" s="81"/>
      <c r="AX615" s="95">
        <v>8920</v>
      </c>
      <c r="AY615" s="99">
        <f>'Max limit'!AX615*Input!PrimaryDrive_ratio*Input!Gear1_ratio*Input!FinalDrive_ratio</f>
        <v>787.22245322245317</v>
      </c>
      <c r="AZ615" s="99">
        <f t="shared" si="472"/>
        <v>13.12037422037422</v>
      </c>
      <c r="BA615" s="99">
        <f>AZ615*Input!$N$23</f>
        <v>30872.214299792093</v>
      </c>
      <c r="BB615" s="97">
        <f t="shared" si="459"/>
        <v>30.872214299792091</v>
      </c>
      <c r="BC615" s="95">
        <v>8920</v>
      </c>
      <c r="BD615" s="99">
        <f>'Max limit'!AX615*Input!PrimaryDrive_ratio*Input!Gear2_ratio*Input!FinalDrive_ratio</f>
        <v>1035.6348717948717</v>
      </c>
      <c r="BE615" s="99">
        <f t="shared" si="473"/>
        <v>17.260581196581196</v>
      </c>
      <c r="BF615" s="99">
        <f>BE615*Input!$N$23</f>
        <v>40614.113034393151</v>
      </c>
      <c r="BG615" s="100">
        <f t="shared" si="474"/>
        <v>40.614113034393149</v>
      </c>
      <c r="BH615" s="95">
        <v>8920</v>
      </c>
      <c r="BI615" s="99">
        <f>'Max limit'!AX615*Input!PrimaryDrive_ratio*Input!Gear3_ratio*Input!FinalDrive_ratio</f>
        <v>1294.5435897435896</v>
      </c>
      <c r="BJ615" s="99">
        <f t="shared" si="475"/>
        <v>21.575726495726492</v>
      </c>
      <c r="BK615" s="99">
        <f>BJ615*Input!$N$23</f>
        <v>50767.641292991437</v>
      </c>
      <c r="BL615" s="100">
        <f t="shared" si="476"/>
        <v>50.767641292991435</v>
      </c>
      <c r="BM615" s="95">
        <v>8920</v>
      </c>
      <c r="BN615" s="99">
        <f>'Max limit'!AX615*Input!PrimaryDrive_ratio*Input!Gear4_ratio*Input!FinalDrive_ratio</f>
        <v>1553.4523076923076</v>
      </c>
      <c r="BO615" s="99">
        <f t="shared" si="477"/>
        <v>25.890871794871792</v>
      </c>
      <c r="BP615" s="99">
        <f>BO615*Input!$N$23</f>
        <v>60921.16955158973</v>
      </c>
      <c r="BQ615" s="100">
        <f t="shared" si="478"/>
        <v>60.921169551589728</v>
      </c>
      <c r="BR615" s="95">
        <v>8920</v>
      </c>
      <c r="BS615" s="99">
        <f>'Max limit'!AX615*Input!PrimaryDrive_ratio*Input!Gear5_ratio*Input!FinalDrive_ratio</f>
        <v>1779.9974358974359</v>
      </c>
      <c r="BT615" s="99">
        <f t="shared" si="479"/>
        <v>29.666623931623931</v>
      </c>
      <c r="BU615" s="99">
        <f>BT615*Input!$N$23</f>
        <v>69805.506777863236</v>
      </c>
      <c r="BV615" s="100">
        <f t="shared" si="480"/>
        <v>69.805506777863243</v>
      </c>
      <c r="BW615" s="95">
        <v>8920</v>
      </c>
      <c r="BX615" s="99">
        <f>'Max limit'!AX615*Input!PrimaryDrive_ratio*Input!Gear6_ratio*Input!FinalDrive_ratio</f>
        <v>2026.2421404682273</v>
      </c>
      <c r="BY615" s="99">
        <f t="shared" si="481"/>
        <v>33.770702341137124</v>
      </c>
      <c r="BZ615" s="99">
        <f>BY615*Input!$N$23</f>
        <v>79462.395067290956</v>
      </c>
      <c r="CA615" s="100">
        <f t="shared" si="482"/>
        <v>79.462395067290956</v>
      </c>
      <c r="CC615" s="95">
        <v>8920</v>
      </c>
      <c r="CD615" s="94">
        <f t="shared" si="483"/>
        <v>31</v>
      </c>
      <c r="CE615" s="94">
        <f t="shared" si="484"/>
        <v>40.5</v>
      </c>
      <c r="CF615" s="94">
        <f t="shared" si="485"/>
        <v>51</v>
      </c>
      <c r="CG615" s="94">
        <f t="shared" si="486"/>
        <v>61</v>
      </c>
      <c r="CH615" s="94">
        <f t="shared" si="487"/>
        <v>70</v>
      </c>
      <c r="CI615" s="94">
        <f t="shared" si="488"/>
        <v>79.5</v>
      </c>
      <c r="CK615" s="95">
        <v>8920</v>
      </c>
      <c r="CL615" s="162">
        <f t="shared" si="489"/>
        <v>13.12037422037422</v>
      </c>
      <c r="CM615" s="162">
        <f t="shared" si="490"/>
        <v>17.260581196581196</v>
      </c>
      <c r="CN615" s="162">
        <f t="shared" si="491"/>
        <v>21.575726495726492</v>
      </c>
      <c r="CO615" s="162">
        <f t="shared" si="492"/>
        <v>25.890871794871792</v>
      </c>
      <c r="CP615" s="162">
        <f t="shared" si="493"/>
        <v>29.666623931623931</v>
      </c>
      <c r="CQ615" s="162">
        <f t="shared" si="494"/>
        <v>33.770702341137124</v>
      </c>
    </row>
    <row r="616" spans="1:95" ht="19.5" thickTop="1" thickBot="1">
      <c r="A616" s="70">
        <v>8970</v>
      </c>
      <c r="B616" s="70">
        <v>165.42099999999999</v>
      </c>
      <c r="C616" s="70">
        <v>129.52099999999999</v>
      </c>
      <c r="D616" s="70">
        <v>154.78800000000001</v>
      </c>
      <c r="E616" s="70">
        <v>8.6560000000000006</v>
      </c>
      <c r="G616" s="92">
        <v>2</v>
      </c>
      <c r="H616" s="93">
        <f t="shared" si="495"/>
        <v>25.4954233409611</v>
      </c>
      <c r="O616" s="95">
        <v>8930</v>
      </c>
      <c r="P616" s="94">
        <f t="shared" si="447"/>
        <v>12.623677954153127</v>
      </c>
      <c r="Q616" s="94">
        <f t="shared" si="448"/>
        <v>12.620015719933786</v>
      </c>
      <c r="R616" s="94">
        <f t="shared" si="449"/>
        <v>12.347591790777852</v>
      </c>
      <c r="S616" s="94">
        <f t="shared" si="450"/>
        <v>11.700328644070925</v>
      </c>
      <c r="T616" s="94">
        <f t="shared" si="451"/>
        <v>11.022543688364445</v>
      </c>
      <c r="U616" s="94">
        <f t="shared" si="452"/>
        <v>10.046871416460377</v>
      </c>
      <c r="V616" s="82"/>
      <c r="W616" s="95">
        <v>8930</v>
      </c>
      <c r="X616" s="161">
        <f t="shared" si="460"/>
        <v>8.7432662154208174</v>
      </c>
      <c r="Y616" s="161">
        <f t="shared" si="461"/>
        <v>8.6022442736357299</v>
      </c>
      <c r="Z616" s="161">
        <f t="shared" si="462"/>
        <v>8.2202447595807584</v>
      </c>
      <c r="AA616" s="161">
        <f t="shared" si="463"/>
        <v>7.535116043780282</v>
      </c>
      <c r="AB616" s="161">
        <f t="shared" si="464"/>
        <v>6.8187643047377753</v>
      </c>
      <c r="AC616" s="161">
        <f t="shared" si="465"/>
        <v>5.8430920328337068</v>
      </c>
      <c r="AD616" s="82"/>
      <c r="AE616" s="82"/>
      <c r="AF616" s="82"/>
      <c r="AG616" s="95">
        <v>8930</v>
      </c>
      <c r="AH616" s="161">
        <f t="shared" si="466"/>
        <v>-11.623065852754976</v>
      </c>
      <c r="AI616" s="161">
        <f t="shared" si="467"/>
        <v>-12.132151295588956</v>
      </c>
      <c r="AJ616" s="161">
        <f t="shared" si="468"/>
        <v>-12.810418089258496</v>
      </c>
      <c r="AK616" s="161">
        <f t="shared" si="469"/>
        <v>-13.639410837076822</v>
      </c>
      <c r="AL616" s="161">
        <f t="shared" si="470"/>
        <v>-14.488421875680533</v>
      </c>
      <c r="AM616" s="161">
        <f t="shared" si="471"/>
        <v>-15.542147929336927</v>
      </c>
      <c r="AN616" s="81"/>
      <c r="AO616" s="81"/>
      <c r="AP616" s="95">
        <v>8930</v>
      </c>
      <c r="AQ616" s="94">
        <f t="shared" si="453"/>
        <v>183.93465825406611</v>
      </c>
      <c r="AR616" s="94">
        <f t="shared" si="454"/>
        <v>318.33321516223708</v>
      </c>
      <c r="AS616" s="94">
        <f t="shared" si="455"/>
        <v>497.39564869099547</v>
      </c>
      <c r="AT616" s="94">
        <f t="shared" si="456"/>
        <v>716.24973411503345</v>
      </c>
      <c r="AU616" s="94">
        <f t="shared" si="457"/>
        <v>940.38864830641319</v>
      </c>
      <c r="AV616" s="94">
        <f t="shared" si="458"/>
        <v>1218.5723264717012</v>
      </c>
      <c r="AW616" s="81"/>
      <c r="AX616" s="95">
        <v>8930</v>
      </c>
      <c r="AY616" s="99">
        <f>'Max limit'!AX616*Input!PrimaryDrive_ratio*Input!Gear1_ratio*Input!FinalDrive_ratio</f>
        <v>788.10498960498956</v>
      </c>
      <c r="AZ616" s="99">
        <f t="shared" si="472"/>
        <v>13.135083160083159</v>
      </c>
      <c r="BA616" s="99">
        <f>AZ616*Input!$N$23</f>
        <v>30906.824405509349</v>
      </c>
      <c r="BB616" s="97">
        <f t="shared" si="459"/>
        <v>30.906824405509351</v>
      </c>
      <c r="BC616" s="95">
        <v>8930</v>
      </c>
      <c r="BD616" s="99">
        <f>'Max limit'!AX616*Input!PrimaryDrive_ratio*Input!Gear2_ratio*Input!FinalDrive_ratio</f>
        <v>1036.7958974358974</v>
      </c>
      <c r="BE616" s="99">
        <f t="shared" si="473"/>
        <v>17.279931623931624</v>
      </c>
      <c r="BF616" s="99">
        <f>BE616*Input!$N$23</f>
        <v>40659.644551247853</v>
      </c>
      <c r="BG616" s="100">
        <f t="shared" si="474"/>
        <v>40.659644551247851</v>
      </c>
      <c r="BH616" s="95">
        <v>8930</v>
      </c>
      <c r="BI616" s="99">
        <f>'Max limit'!AX616*Input!PrimaryDrive_ratio*Input!Gear3_ratio*Input!FinalDrive_ratio</f>
        <v>1295.9948717948716</v>
      </c>
      <c r="BJ616" s="99">
        <f t="shared" si="475"/>
        <v>21.599914529914528</v>
      </c>
      <c r="BK616" s="99">
        <f>BJ616*Input!$N$23</f>
        <v>50824.555689059816</v>
      </c>
      <c r="BL616" s="100">
        <f t="shared" si="476"/>
        <v>50.824555689059814</v>
      </c>
      <c r="BM616" s="95">
        <v>8930</v>
      </c>
      <c r="BN616" s="99">
        <f>'Max limit'!AX616*Input!PrimaryDrive_ratio*Input!Gear4_ratio*Input!FinalDrive_ratio</f>
        <v>1555.1938461538459</v>
      </c>
      <c r="BO616" s="99">
        <f t="shared" si="477"/>
        <v>25.919897435897433</v>
      </c>
      <c r="BP616" s="99">
        <f>BO616*Input!$N$23</f>
        <v>60989.46682687178</v>
      </c>
      <c r="BQ616" s="100">
        <f t="shared" si="478"/>
        <v>60.989466826871777</v>
      </c>
      <c r="BR616" s="95">
        <v>8930</v>
      </c>
      <c r="BS616" s="99">
        <f>'Max limit'!AX616*Input!PrimaryDrive_ratio*Input!Gear5_ratio*Input!FinalDrive_ratio</f>
        <v>1781.9929487179484</v>
      </c>
      <c r="BT616" s="99">
        <f t="shared" si="479"/>
        <v>29.699882478632471</v>
      </c>
      <c r="BU616" s="99">
        <f>BT616*Input!$N$23</f>
        <v>69883.764072457241</v>
      </c>
      <c r="BV616" s="100">
        <f t="shared" si="480"/>
        <v>69.88376407245724</v>
      </c>
      <c r="BW616" s="95">
        <v>8930</v>
      </c>
      <c r="BX616" s="99">
        <f>'Max limit'!AX616*Input!PrimaryDrive_ratio*Input!Gear6_ratio*Input!FinalDrive_ratio</f>
        <v>2028.5137123745815</v>
      </c>
      <c r="BY616" s="99">
        <f t="shared" si="481"/>
        <v>33.808561872909692</v>
      </c>
      <c r="BZ616" s="99">
        <f>BY616*Input!$N$23</f>
        <v>79551.478469832742</v>
      </c>
      <c r="CA616" s="100">
        <f t="shared" si="482"/>
        <v>79.551478469832745</v>
      </c>
      <c r="CC616" s="95">
        <v>8930</v>
      </c>
      <c r="CD616" s="94">
        <f t="shared" si="483"/>
        <v>31</v>
      </c>
      <c r="CE616" s="94">
        <f t="shared" si="484"/>
        <v>40.5</v>
      </c>
      <c r="CF616" s="94">
        <f t="shared" si="485"/>
        <v>51</v>
      </c>
      <c r="CG616" s="94">
        <f t="shared" si="486"/>
        <v>61</v>
      </c>
      <c r="CH616" s="94">
        <f t="shared" si="487"/>
        <v>70</v>
      </c>
      <c r="CI616" s="94">
        <f t="shared" si="488"/>
        <v>79.5</v>
      </c>
      <c r="CK616" s="95">
        <v>8930</v>
      </c>
      <c r="CL616" s="162">
        <f t="shared" si="489"/>
        <v>13.135083160083159</v>
      </c>
      <c r="CM616" s="162">
        <f t="shared" si="490"/>
        <v>17.279931623931624</v>
      </c>
      <c r="CN616" s="162">
        <f t="shared" si="491"/>
        <v>21.599914529914528</v>
      </c>
      <c r="CO616" s="162">
        <f t="shared" si="492"/>
        <v>25.919897435897433</v>
      </c>
      <c r="CP616" s="162">
        <f t="shared" si="493"/>
        <v>29.699882478632471</v>
      </c>
      <c r="CQ616" s="162">
        <f t="shared" si="494"/>
        <v>33.808561872909692</v>
      </c>
    </row>
    <row r="617" spans="1:95" ht="19.5" thickTop="1" thickBot="1">
      <c r="A617" s="70">
        <v>8980</v>
      </c>
      <c r="B617" s="70">
        <v>165.56</v>
      </c>
      <c r="C617" s="70">
        <v>129.48500000000001</v>
      </c>
      <c r="D617" s="70">
        <v>154.91200000000001</v>
      </c>
      <c r="E617" s="70">
        <v>8.6679999999999993</v>
      </c>
      <c r="G617" s="92">
        <v>2</v>
      </c>
      <c r="H617" s="93">
        <f t="shared" si="495"/>
        <v>25.540617848970253</v>
      </c>
      <c r="O617" s="95">
        <v>8940</v>
      </c>
      <c r="P617" s="94">
        <f t="shared" si="447"/>
        <v>12.622343525324217</v>
      </c>
      <c r="Q617" s="94">
        <f t="shared" si="448"/>
        <v>12.617624490653062</v>
      </c>
      <c r="R617" s="94">
        <f t="shared" si="449"/>
        <v>12.343753596051691</v>
      </c>
      <c r="S617" s="94">
        <f t="shared" si="450"/>
        <v>11.694750937239515</v>
      </c>
      <c r="T617" s="94">
        <f t="shared" si="451"/>
        <v>11.015152720221334</v>
      </c>
      <c r="U617" s="94">
        <f t="shared" si="452"/>
        <v>10.037294068561453</v>
      </c>
      <c r="V617" s="82"/>
      <c r="W617" s="95">
        <v>8940</v>
      </c>
      <c r="X617" s="161">
        <f t="shared" si="460"/>
        <v>8.7419317865919073</v>
      </c>
      <c r="Y617" s="161">
        <f t="shared" si="461"/>
        <v>8.5998530443550081</v>
      </c>
      <c r="Z617" s="161">
        <f t="shared" si="462"/>
        <v>8.2164065648545996</v>
      </c>
      <c r="AA617" s="161">
        <f t="shared" si="463"/>
        <v>7.5295383369488729</v>
      </c>
      <c r="AB617" s="161">
        <f t="shared" si="464"/>
        <v>6.8113733365946647</v>
      </c>
      <c r="AC617" s="161">
        <f t="shared" si="465"/>
        <v>5.8335146849347836</v>
      </c>
      <c r="AD617" s="82"/>
      <c r="AE617" s="82"/>
      <c r="AF617" s="82"/>
      <c r="AG617" s="95">
        <v>8940</v>
      </c>
      <c r="AH617" s="161">
        <f t="shared" si="466"/>
        <v>-11.6246271344848</v>
      </c>
      <c r="AI617" s="161">
        <f t="shared" si="467"/>
        <v>-12.134853384676173</v>
      </c>
      <c r="AJ617" s="161">
        <f t="shared" si="468"/>
        <v>-12.81464010345727</v>
      </c>
      <c r="AK617" s="161">
        <f t="shared" si="469"/>
        <v>-13.645490537523058</v>
      </c>
      <c r="AL617" s="161">
        <f t="shared" si="470"/>
        <v>-14.496404121275093</v>
      </c>
      <c r="AM617" s="161">
        <f t="shared" si="471"/>
        <v>-15.552491465067765</v>
      </c>
      <c r="AN617" s="81"/>
      <c r="AO617" s="81"/>
      <c r="AP617" s="95">
        <v>8940</v>
      </c>
      <c r="AQ617" s="94">
        <f t="shared" si="453"/>
        <v>184.3468366307398</v>
      </c>
      <c r="AR617" s="94">
        <f t="shared" si="454"/>
        <v>319.04656668126216</v>
      </c>
      <c r="AS617" s="94">
        <f t="shared" si="455"/>
        <v>498.51026043947184</v>
      </c>
      <c r="AT617" s="94">
        <f t="shared" si="456"/>
        <v>717.85477503283983</v>
      </c>
      <c r="AU617" s="94">
        <f t="shared" si="457"/>
        <v>942.49596114337703</v>
      </c>
      <c r="AV617" s="94">
        <f t="shared" si="458"/>
        <v>1221.3030199046425</v>
      </c>
      <c r="AW617" s="81"/>
      <c r="AX617" s="95">
        <v>8940</v>
      </c>
      <c r="AY617" s="99">
        <f>'Max limit'!AX617*Input!PrimaryDrive_ratio*Input!Gear1_ratio*Input!FinalDrive_ratio</f>
        <v>788.98752598752606</v>
      </c>
      <c r="AZ617" s="99">
        <f t="shared" si="472"/>
        <v>13.149792099792101</v>
      </c>
      <c r="BA617" s="99">
        <f>AZ617*Input!$N$23</f>
        <v>30941.434511226609</v>
      </c>
      <c r="BB617" s="97">
        <f t="shared" si="459"/>
        <v>30.94143451122661</v>
      </c>
      <c r="BC617" s="95">
        <v>8940</v>
      </c>
      <c r="BD617" s="99">
        <f>'Max limit'!AX617*Input!PrimaryDrive_ratio*Input!Gear2_ratio*Input!FinalDrive_ratio</f>
        <v>1037.9569230769232</v>
      </c>
      <c r="BE617" s="99">
        <f t="shared" si="473"/>
        <v>17.299282051282052</v>
      </c>
      <c r="BF617" s="99">
        <f>BE617*Input!$N$23</f>
        <v>40705.176068102563</v>
      </c>
      <c r="BG617" s="100">
        <f t="shared" si="474"/>
        <v>40.70517606810256</v>
      </c>
      <c r="BH617" s="95">
        <v>8940</v>
      </c>
      <c r="BI617" s="99">
        <f>'Max limit'!AX617*Input!PrimaryDrive_ratio*Input!Gear3_ratio*Input!FinalDrive_ratio</f>
        <v>1297.4461538461537</v>
      </c>
      <c r="BJ617" s="99">
        <f t="shared" si="475"/>
        <v>21.624102564102561</v>
      </c>
      <c r="BK617" s="99">
        <f>BJ617*Input!$N$23</f>
        <v>50881.470085128189</v>
      </c>
      <c r="BL617" s="100">
        <f t="shared" si="476"/>
        <v>50.881470085128186</v>
      </c>
      <c r="BM617" s="95">
        <v>8940</v>
      </c>
      <c r="BN617" s="99">
        <f>'Max limit'!AX617*Input!PrimaryDrive_ratio*Input!Gear4_ratio*Input!FinalDrive_ratio</f>
        <v>1556.9353846153847</v>
      </c>
      <c r="BO617" s="99">
        <f t="shared" si="477"/>
        <v>25.948923076923077</v>
      </c>
      <c r="BP617" s="99">
        <f>BO617*Input!$N$23</f>
        <v>61057.764102153837</v>
      </c>
      <c r="BQ617" s="100">
        <f t="shared" si="478"/>
        <v>61.05776410215384</v>
      </c>
      <c r="BR617" s="95">
        <v>8940</v>
      </c>
      <c r="BS617" s="99">
        <f>'Max limit'!AX617*Input!PrimaryDrive_ratio*Input!Gear5_ratio*Input!FinalDrive_ratio</f>
        <v>1783.9884615384617</v>
      </c>
      <c r="BT617" s="99">
        <f t="shared" si="479"/>
        <v>29.733141025641029</v>
      </c>
      <c r="BU617" s="99">
        <f>BT617*Input!$N$23</f>
        <v>69962.021367051275</v>
      </c>
      <c r="BV617" s="100">
        <f t="shared" si="480"/>
        <v>69.962021367051278</v>
      </c>
      <c r="BW617" s="95">
        <v>8940</v>
      </c>
      <c r="BX617" s="99">
        <f>'Max limit'!AX617*Input!PrimaryDrive_ratio*Input!Gear6_ratio*Input!FinalDrive_ratio</f>
        <v>2030.7852842809364</v>
      </c>
      <c r="BY617" s="99">
        <f t="shared" si="481"/>
        <v>33.846421404682275</v>
      </c>
      <c r="BZ617" s="99">
        <f>BY617*Input!$N$23</f>
        <v>79640.561872374572</v>
      </c>
      <c r="CA617" s="100">
        <f t="shared" si="482"/>
        <v>79.640561872374576</v>
      </c>
      <c r="CC617" s="95">
        <v>8940</v>
      </c>
      <c r="CD617" s="94">
        <f t="shared" si="483"/>
        <v>31</v>
      </c>
      <c r="CE617" s="94">
        <f t="shared" si="484"/>
        <v>40.5</v>
      </c>
      <c r="CF617" s="94">
        <f t="shared" si="485"/>
        <v>51</v>
      </c>
      <c r="CG617" s="94">
        <f t="shared" si="486"/>
        <v>61</v>
      </c>
      <c r="CH617" s="94">
        <f t="shared" si="487"/>
        <v>70</v>
      </c>
      <c r="CI617" s="94">
        <f t="shared" si="488"/>
        <v>79.5</v>
      </c>
      <c r="CK617" s="95">
        <v>8940</v>
      </c>
      <c r="CL617" s="162">
        <f t="shared" si="489"/>
        <v>13.149792099792101</v>
      </c>
      <c r="CM617" s="162">
        <f t="shared" si="490"/>
        <v>17.299282051282052</v>
      </c>
      <c r="CN617" s="162">
        <f t="shared" si="491"/>
        <v>21.624102564102561</v>
      </c>
      <c r="CO617" s="162">
        <f t="shared" si="492"/>
        <v>25.948923076923077</v>
      </c>
      <c r="CP617" s="162">
        <f t="shared" si="493"/>
        <v>29.733141025641029</v>
      </c>
      <c r="CQ617" s="162">
        <f t="shared" si="494"/>
        <v>33.846421404682275</v>
      </c>
    </row>
    <row r="618" spans="1:95" ht="19.5" thickTop="1" thickBot="1">
      <c r="A618" s="70">
        <v>8990</v>
      </c>
      <c r="B618" s="70">
        <v>165.696</v>
      </c>
      <c r="C618" s="70">
        <v>129.447</v>
      </c>
      <c r="D618" s="70">
        <v>155.03399999999999</v>
      </c>
      <c r="E618" s="70">
        <v>8.6790000000000003</v>
      </c>
      <c r="G618" s="92">
        <v>2</v>
      </c>
      <c r="H618" s="93">
        <f t="shared" si="495"/>
        <v>25.585812356979407</v>
      </c>
      <c r="O618" s="95">
        <v>8950</v>
      </c>
      <c r="P618" s="94">
        <f t="shared" si="447"/>
        <v>12.621007603010328</v>
      </c>
      <c r="Q618" s="94">
        <f t="shared" si="448"/>
        <v>12.615230585122445</v>
      </c>
      <c r="R618" s="94">
        <f t="shared" si="449"/>
        <v>12.339911105640333</v>
      </c>
      <c r="S618" s="94">
        <f t="shared" si="450"/>
        <v>11.689166987871083</v>
      </c>
      <c r="T618" s="94">
        <f t="shared" si="451"/>
        <v>11.007753480149693</v>
      </c>
      <c r="U618" s="94">
        <f t="shared" si="452"/>
        <v>10.0277060017505</v>
      </c>
      <c r="V618" s="82"/>
      <c r="W618" s="95">
        <v>8950</v>
      </c>
      <c r="X618" s="161">
        <f t="shared" si="460"/>
        <v>8.7405958642780188</v>
      </c>
      <c r="Y618" s="161">
        <f t="shared" si="461"/>
        <v>8.5974591388243926</v>
      </c>
      <c r="Z618" s="161">
        <f t="shared" si="462"/>
        <v>8.2125640744432395</v>
      </c>
      <c r="AA618" s="161">
        <f t="shared" si="463"/>
        <v>7.5239543875804396</v>
      </c>
      <c r="AB618" s="161">
        <f t="shared" si="464"/>
        <v>6.8039740965230244</v>
      </c>
      <c r="AC618" s="161">
        <f t="shared" si="465"/>
        <v>5.8239266181238314</v>
      </c>
      <c r="AD618" s="82"/>
      <c r="AE618" s="82"/>
      <c r="AF618" s="82"/>
      <c r="AG618" s="95">
        <v>8950</v>
      </c>
      <c r="AH618" s="161">
        <f t="shared" si="466"/>
        <v>-11.626190163592049</v>
      </c>
      <c r="AI618" s="161">
        <f t="shared" si="467"/>
        <v>-12.137558497925768</v>
      </c>
      <c r="AJ618" s="161">
        <f t="shared" si="468"/>
        <v>-12.818866842909767</v>
      </c>
      <c r="AK618" s="161">
        <f t="shared" si="469"/>
        <v>-13.651577042334651</v>
      </c>
      <c r="AL618" s="161">
        <f t="shared" si="470"/>
        <v>-14.504395300552465</v>
      </c>
      <c r="AM618" s="161">
        <f t="shared" si="471"/>
        <v>-15.562846577223592</v>
      </c>
      <c r="AN618" s="81"/>
      <c r="AO618" s="81"/>
      <c r="AP618" s="95">
        <v>8950</v>
      </c>
      <c r="AQ618" s="94">
        <f t="shared" si="453"/>
        <v>184.75947631505375</v>
      </c>
      <c r="AR618" s="94">
        <f t="shared" si="454"/>
        <v>319.76071657915543</v>
      </c>
      <c r="AS618" s="94">
        <f t="shared" si="455"/>
        <v>499.62611965493068</v>
      </c>
      <c r="AT618" s="94">
        <f t="shared" si="456"/>
        <v>719.46161230310031</v>
      </c>
      <c r="AU618" s="94">
        <f t="shared" si="457"/>
        <v>944.60563247260325</v>
      </c>
      <c r="AV618" s="94">
        <f t="shared" si="458"/>
        <v>1224.0367695137809</v>
      </c>
      <c r="AW618" s="81"/>
      <c r="AX618" s="95">
        <v>8950</v>
      </c>
      <c r="AY618" s="99">
        <f>'Max limit'!AX618*Input!PrimaryDrive_ratio*Input!Gear1_ratio*Input!FinalDrive_ratio</f>
        <v>789.87006237006233</v>
      </c>
      <c r="AZ618" s="99">
        <f t="shared" si="472"/>
        <v>13.164501039501038</v>
      </c>
      <c r="BA618" s="99">
        <f>AZ618*Input!$N$23</f>
        <v>30976.044616943858</v>
      </c>
      <c r="BB618" s="97">
        <f t="shared" si="459"/>
        <v>30.976044616943859</v>
      </c>
      <c r="BC618" s="95">
        <v>8950</v>
      </c>
      <c r="BD618" s="99">
        <f>'Max limit'!AX618*Input!PrimaryDrive_ratio*Input!Gear2_ratio*Input!FinalDrive_ratio</f>
        <v>1039.1179487179486</v>
      </c>
      <c r="BE618" s="99">
        <f t="shared" si="473"/>
        <v>17.318632478632477</v>
      </c>
      <c r="BF618" s="99">
        <f>BE618*Input!$N$23</f>
        <v>40750.70758495725</v>
      </c>
      <c r="BG618" s="100">
        <f t="shared" si="474"/>
        <v>40.750707584957247</v>
      </c>
      <c r="BH618" s="95">
        <v>8950</v>
      </c>
      <c r="BI618" s="99">
        <f>'Max limit'!AX618*Input!PrimaryDrive_ratio*Input!Gear3_ratio*Input!FinalDrive_ratio</f>
        <v>1298.897435897436</v>
      </c>
      <c r="BJ618" s="99">
        <f t="shared" si="475"/>
        <v>21.6482905982906</v>
      </c>
      <c r="BK618" s="99">
        <f>BJ618*Input!$N$23</f>
        <v>50938.384481196576</v>
      </c>
      <c r="BL618" s="100">
        <f t="shared" si="476"/>
        <v>50.938384481196579</v>
      </c>
      <c r="BM618" s="95">
        <v>8950</v>
      </c>
      <c r="BN618" s="99">
        <f>'Max limit'!AX618*Input!PrimaryDrive_ratio*Input!Gear4_ratio*Input!FinalDrive_ratio</f>
        <v>1558.6769230769232</v>
      </c>
      <c r="BO618" s="99">
        <f t="shared" si="477"/>
        <v>25.977948717948721</v>
      </c>
      <c r="BP618" s="99">
        <f>BO618*Input!$N$23</f>
        <v>61126.061377435894</v>
      </c>
      <c r="BQ618" s="100">
        <f t="shared" si="478"/>
        <v>61.126061377435896</v>
      </c>
      <c r="BR618" s="95">
        <v>8950</v>
      </c>
      <c r="BS618" s="99">
        <f>'Max limit'!AX618*Input!PrimaryDrive_ratio*Input!Gear5_ratio*Input!FinalDrive_ratio</f>
        <v>1785.9839743589746</v>
      </c>
      <c r="BT618" s="99">
        <f t="shared" si="479"/>
        <v>29.766399572649576</v>
      </c>
      <c r="BU618" s="99">
        <f>BT618*Input!$N$23</f>
        <v>70040.278661645294</v>
      </c>
      <c r="BV618" s="100">
        <f t="shared" si="480"/>
        <v>70.040278661645289</v>
      </c>
      <c r="BW618" s="95">
        <v>8950</v>
      </c>
      <c r="BX618" s="99">
        <f>'Max limit'!AX618*Input!PrimaryDrive_ratio*Input!Gear6_ratio*Input!FinalDrive_ratio</f>
        <v>2033.056856187291</v>
      </c>
      <c r="BY618" s="99">
        <f t="shared" si="481"/>
        <v>33.88428093645485</v>
      </c>
      <c r="BZ618" s="99">
        <f>BY618*Input!$N$23</f>
        <v>79729.645274916373</v>
      </c>
      <c r="CA618" s="100">
        <f t="shared" si="482"/>
        <v>79.729645274916379</v>
      </c>
      <c r="CC618" s="95">
        <v>8950</v>
      </c>
      <c r="CD618" s="94">
        <f t="shared" si="483"/>
        <v>31</v>
      </c>
      <c r="CE618" s="94">
        <f t="shared" si="484"/>
        <v>41</v>
      </c>
      <c r="CF618" s="94">
        <f t="shared" si="485"/>
        <v>51</v>
      </c>
      <c r="CG618" s="94">
        <f t="shared" si="486"/>
        <v>61</v>
      </c>
      <c r="CH618" s="94">
        <f t="shared" si="487"/>
        <v>70</v>
      </c>
      <c r="CI618" s="94">
        <f t="shared" si="488"/>
        <v>79.5</v>
      </c>
      <c r="CK618" s="95">
        <v>8950</v>
      </c>
      <c r="CL618" s="162">
        <f t="shared" si="489"/>
        <v>13.164501039501038</v>
      </c>
      <c r="CM618" s="162">
        <f t="shared" si="490"/>
        <v>17.318632478632477</v>
      </c>
      <c r="CN618" s="162">
        <f t="shared" si="491"/>
        <v>21.6482905982906</v>
      </c>
      <c r="CO618" s="162">
        <f t="shared" si="492"/>
        <v>25.977948717948721</v>
      </c>
      <c r="CP618" s="162">
        <f t="shared" si="493"/>
        <v>29.766399572649576</v>
      </c>
      <c r="CQ618" s="162">
        <f t="shared" si="494"/>
        <v>33.88428093645485</v>
      </c>
    </row>
    <row r="619" spans="1:95" ht="19.5" thickTop="1" thickBot="1">
      <c r="A619" s="70">
        <v>9000</v>
      </c>
      <c r="B619" s="70">
        <v>165.834</v>
      </c>
      <c r="C619" s="70">
        <v>129.411</v>
      </c>
      <c r="D619" s="70">
        <v>155.16</v>
      </c>
      <c r="E619" s="70">
        <v>8.6910000000000007</v>
      </c>
      <c r="G619" s="92">
        <v>2</v>
      </c>
      <c r="H619" s="93">
        <f t="shared" si="495"/>
        <v>25.63100686498856</v>
      </c>
      <c r="O619" s="95">
        <v>8960</v>
      </c>
      <c r="P619" s="94">
        <f t="shared" si="447"/>
        <v>12.61967018721146</v>
      </c>
      <c r="Q619" s="94">
        <f t="shared" si="448"/>
        <v>12.612834003341936</v>
      </c>
      <c r="R619" s="94">
        <f t="shared" si="449"/>
        <v>12.336064319543775</v>
      </c>
      <c r="S619" s="94">
        <f t="shared" si="450"/>
        <v>11.683576795965626</v>
      </c>
      <c r="T619" s="94">
        <f t="shared" si="451"/>
        <v>11.000345968149523</v>
      </c>
      <c r="U619" s="94">
        <f t="shared" si="452"/>
        <v>10.018107216027524</v>
      </c>
      <c r="V619" s="82"/>
      <c r="W619" s="95">
        <v>8960</v>
      </c>
      <c r="X619" s="161">
        <f t="shared" si="460"/>
        <v>8.7392584484791502</v>
      </c>
      <c r="Y619" s="161">
        <f t="shared" si="461"/>
        <v>8.5950625570438799</v>
      </c>
      <c r="Z619" s="161">
        <f t="shared" si="462"/>
        <v>8.2087172883466817</v>
      </c>
      <c r="AA619" s="161">
        <f t="shared" si="463"/>
        <v>7.5183641956749829</v>
      </c>
      <c r="AB619" s="161">
        <f t="shared" si="464"/>
        <v>6.7965665845228518</v>
      </c>
      <c r="AC619" s="161">
        <f t="shared" si="465"/>
        <v>5.8143278324008545</v>
      </c>
      <c r="AD619" s="82"/>
      <c r="AE619" s="82"/>
      <c r="AF619" s="82"/>
      <c r="AG619" s="95">
        <v>8960</v>
      </c>
      <c r="AH619" s="161">
        <f t="shared" si="466"/>
        <v>-11.627754940076727</v>
      </c>
      <c r="AI619" s="161">
        <f t="shared" si="467"/>
        <v>-12.140266635337747</v>
      </c>
      <c r="AJ619" s="161">
        <f t="shared" si="468"/>
        <v>-12.823098307615981</v>
      </c>
      <c r="AK619" s="161">
        <f t="shared" si="469"/>
        <v>-13.657670351511598</v>
      </c>
      <c r="AL619" s="161">
        <f t="shared" si="470"/>
        <v>-14.51239541351265</v>
      </c>
      <c r="AM619" s="161">
        <f t="shared" si="471"/>
        <v>-15.573213265804409</v>
      </c>
      <c r="AN619" s="81"/>
      <c r="AO619" s="81"/>
      <c r="AP619" s="95">
        <v>8960</v>
      </c>
      <c r="AQ619" s="94">
        <f t="shared" si="453"/>
        <v>185.1725773070082</v>
      </c>
      <c r="AR619" s="94">
        <f t="shared" si="454"/>
        <v>320.47566485591773</v>
      </c>
      <c r="AS619" s="94">
        <f t="shared" si="455"/>
        <v>500.7432263373712</v>
      </c>
      <c r="AT619" s="94">
        <f t="shared" si="456"/>
        <v>721.07024592581445</v>
      </c>
      <c r="AU619" s="94">
        <f t="shared" si="457"/>
        <v>946.71766229409218</v>
      </c>
      <c r="AV619" s="94">
        <f t="shared" si="458"/>
        <v>1226.7735752991164</v>
      </c>
      <c r="AW619" s="81"/>
      <c r="AX619" s="95">
        <v>8960</v>
      </c>
      <c r="AY619" s="99">
        <f>'Max limit'!AX619*Input!PrimaryDrive_ratio*Input!Gear1_ratio*Input!FinalDrive_ratio</f>
        <v>790.75259875259883</v>
      </c>
      <c r="AZ619" s="99">
        <f t="shared" si="472"/>
        <v>13.179209979209981</v>
      </c>
      <c r="BA619" s="99">
        <f>AZ619*Input!$N$23</f>
        <v>31010.654722661122</v>
      </c>
      <c r="BB619" s="97">
        <f t="shared" si="459"/>
        <v>31.010654722661123</v>
      </c>
      <c r="BC619" s="95">
        <v>8960</v>
      </c>
      <c r="BD619" s="99">
        <f>'Max limit'!AX619*Input!PrimaryDrive_ratio*Input!Gear2_ratio*Input!FinalDrive_ratio</f>
        <v>1040.2789743589744</v>
      </c>
      <c r="BE619" s="99">
        <f t="shared" si="473"/>
        <v>17.337982905982908</v>
      </c>
      <c r="BF619" s="99">
        <f>BE619*Input!$N$23</f>
        <v>40796.239101811967</v>
      </c>
      <c r="BG619" s="100">
        <f t="shared" si="474"/>
        <v>40.79623910181197</v>
      </c>
      <c r="BH619" s="95">
        <v>8960</v>
      </c>
      <c r="BI619" s="99">
        <f>'Max limit'!AX619*Input!PrimaryDrive_ratio*Input!Gear3_ratio*Input!FinalDrive_ratio</f>
        <v>1300.3487179487179</v>
      </c>
      <c r="BJ619" s="99">
        <f t="shared" si="475"/>
        <v>21.672478632478633</v>
      </c>
      <c r="BK619" s="99">
        <f>BJ619*Input!$N$23</f>
        <v>50995.298877264948</v>
      </c>
      <c r="BL619" s="100">
        <f t="shared" si="476"/>
        <v>50.99529887726495</v>
      </c>
      <c r="BM619" s="95">
        <v>8960</v>
      </c>
      <c r="BN619" s="99">
        <f>'Max limit'!AX619*Input!PrimaryDrive_ratio*Input!Gear4_ratio*Input!FinalDrive_ratio</f>
        <v>1560.4184615384615</v>
      </c>
      <c r="BO619" s="99">
        <f t="shared" si="477"/>
        <v>26.006974358974357</v>
      </c>
      <c r="BP619" s="99">
        <f>BO619*Input!$N$23</f>
        <v>61194.358652717936</v>
      </c>
      <c r="BQ619" s="100">
        <f t="shared" si="478"/>
        <v>61.194358652717938</v>
      </c>
      <c r="BR619" s="95">
        <v>8960</v>
      </c>
      <c r="BS619" s="99">
        <f>'Max limit'!AX619*Input!PrimaryDrive_ratio*Input!Gear5_ratio*Input!FinalDrive_ratio</f>
        <v>1787.979487179487</v>
      </c>
      <c r="BT619" s="99">
        <f t="shared" si="479"/>
        <v>29.799658119658115</v>
      </c>
      <c r="BU619" s="99">
        <f>BT619*Input!$N$23</f>
        <v>70118.535956239299</v>
      </c>
      <c r="BV619" s="100">
        <f t="shared" si="480"/>
        <v>70.118535956239299</v>
      </c>
      <c r="BW619" s="95">
        <v>8960</v>
      </c>
      <c r="BX619" s="99">
        <f>'Max limit'!AX619*Input!PrimaryDrive_ratio*Input!Gear6_ratio*Input!FinalDrive_ratio</f>
        <v>2035.3284280936452</v>
      </c>
      <c r="BY619" s="99">
        <f t="shared" si="481"/>
        <v>33.922140468227418</v>
      </c>
      <c r="BZ619" s="99">
        <f>BY619*Input!$N$23</f>
        <v>79818.728677458159</v>
      </c>
      <c r="CA619" s="100">
        <f t="shared" si="482"/>
        <v>79.818728677458154</v>
      </c>
      <c r="CC619" s="95">
        <v>8960</v>
      </c>
      <c r="CD619" s="94">
        <f t="shared" si="483"/>
        <v>31</v>
      </c>
      <c r="CE619" s="94">
        <f t="shared" si="484"/>
        <v>41</v>
      </c>
      <c r="CF619" s="94">
        <f t="shared" si="485"/>
        <v>51</v>
      </c>
      <c r="CG619" s="94">
        <f t="shared" si="486"/>
        <v>61</v>
      </c>
      <c r="CH619" s="94">
        <f t="shared" si="487"/>
        <v>70</v>
      </c>
      <c r="CI619" s="94">
        <f t="shared" si="488"/>
        <v>80</v>
      </c>
      <c r="CK619" s="95">
        <v>8960</v>
      </c>
      <c r="CL619" s="162">
        <f t="shared" si="489"/>
        <v>13.179209979209981</v>
      </c>
      <c r="CM619" s="162">
        <f t="shared" si="490"/>
        <v>17.337982905982908</v>
      </c>
      <c r="CN619" s="162">
        <f t="shared" si="491"/>
        <v>21.672478632478633</v>
      </c>
      <c r="CO619" s="162">
        <f t="shared" si="492"/>
        <v>26.006974358974357</v>
      </c>
      <c r="CP619" s="162">
        <f t="shared" si="493"/>
        <v>29.799658119658115</v>
      </c>
      <c r="CQ619" s="162">
        <f t="shared" si="494"/>
        <v>33.922140468227418</v>
      </c>
    </row>
    <row r="620" spans="1:95" ht="19.5" thickTop="1" thickBot="1">
      <c r="A620" s="70">
        <v>9010</v>
      </c>
      <c r="B620" s="70">
        <v>165.983</v>
      </c>
      <c r="C620" s="70">
        <v>129.38399999999999</v>
      </c>
      <c r="D620" s="70">
        <v>155.29499999999999</v>
      </c>
      <c r="E620" s="70">
        <v>8.702</v>
      </c>
      <c r="G620" s="92">
        <v>2</v>
      </c>
      <c r="H620" s="93">
        <f t="shared" si="495"/>
        <v>25.676201372997713</v>
      </c>
      <c r="O620" s="95">
        <v>8970</v>
      </c>
      <c r="P620" s="94">
        <f t="shared" si="447"/>
        <v>12.618331277927613</v>
      </c>
      <c r="Q620" s="94">
        <f t="shared" si="448"/>
        <v>12.610434745311531</v>
      </c>
      <c r="R620" s="94">
        <f t="shared" si="449"/>
        <v>12.332213237762016</v>
      </c>
      <c r="S620" s="94">
        <f t="shared" si="450"/>
        <v>11.677980361523144</v>
      </c>
      <c r="T620" s="94">
        <f t="shared" si="451"/>
        <v>10.992930184220816</v>
      </c>
      <c r="U620" s="94">
        <f t="shared" si="452"/>
        <v>10.00849771139251</v>
      </c>
      <c r="V620" s="82"/>
      <c r="W620" s="95">
        <v>8970</v>
      </c>
      <c r="X620" s="161">
        <f t="shared" si="460"/>
        <v>8.7379195391953033</v>
      </c>
      <c r="Y620" s="161">
        <f t="shared" si="461"/>
        <v>8.5926632990134753</v>
      </c>
      <c r="Z620" s="161">
        <f t="shared" si="462"/>
        <v>8.2048662065649243</v>
      </c>
      <c r="AA620" s="161">
        <f t="shared" si="463"/>
        <v>7.5127677612325003</v>
      </c>
      <c r="AB620" s="161">
        <f t="shared" si="464"/>
        <v>6.7891508005941477</v>
      </c>
      <c r="AC620" s="161">
        <f t="shared" si="465"/>
        <v>5.8047183277658405</v>
      </c>
      <c r="AD620" s="82"/>
      <c r="AE620" s="82"/>
      <c r="AF620" s="82"/>
      <c r="AG620" s="95">
        <v>8970</v>
      </c>
      <c r="AH620" s="161">
        <f t="shared" si="466"/>
        <v>-11.629321463938828</v>
      </c>
      <c r="AI620" s="161">
        <f t="shared" si="467"/>
        <v>-12.142977796912104</v>
      </c>
      <c r="AJ620" s="161">
        <f t="shared" si="468"/>
        <v>-12.827334497575913</v>
      </c>
      <c r="AK620" s="161">
        <f t="shared" si="469"/>
        <v>-13.663770465053904</v>
      </c>
      <c r="AL620" s="161">
        <f t="shared" si="470"/>
        <v>-14.520404460155653</v>
      </c>
      <c r="AM620" s="161">
        <f t="shared" si="471"/>
        <v>-15.583591530810224</v>
      </c>
      <c r="AN620" s="81"/>
      <c r="AO620" s="81"/>
      <c r="AP620" s="95">
        <v>8970</v>
      </c>
      <c r="AQ620" s="94">
        <f t="shared" si="453"/>
        <v>185.58613960660293</v>
      </c>
      <c r="AR620" s="94">
        <f t="shared" si="454"/>
        <v>321.19141151154793</v>
      </c>
      <c r="AS620" s="94">
        <f t="shared" si="455"/>
        <v>501.86158048679363</v>
      </c>
      <c r="AT620" s="94">
        <f t="shared" si="456"/>
        <v>722.68067590098326</v>
      </c>
      <c r="AU620" s="94">
        <f t="shared" si="457"/>
        <v>948.83205060784474</v>
      </c>
      <c r="AV620" s="94">
        <f t="shared" si="458"/>
        <v>1229.5134372606517</v>
      </c>
      <c r="AW620" s="81"/>
      <c r="AX620" s="95">
        <v>8970</v>
      </c>
      <c r="AY620" s="99">
        <f>'Max limit'!AX620*Input!PrimaryDrive_ratio*Input!Gear1_ratio*Input!FinalDrive_ratio</f>
        <v>791.63513513513522</v>
      </c>
      <c r="AZ620" s="99">
        <f t="shared" si="472"/>
        <v>13.19391891891892</v>
      </c>
      <c r="BA620" s="99">
        <f>AZ620*Input!$N$23</f>
        <v>31045.264828378375</v>
      </c>
      <c r="BB620" s="97">
        <f t="shared" si="459"/>
        <v>31.045264828378375</v>
      </c>
      <c r="BC620" s="95">
        <v>8970</v>
      </c>
      <c r="BD620" s="99">
        <f>'Max limit'!AX620*Input!PrimaryDrive_ratio*Input!Gear2_ratio*Input!FinalDrive_ratio</f>
        <v>1041.4399999999998</v>
      </c>
      <c r="BE620" s="99">
        <f t="shared" si="473"/>
        <v>17.35733333333333</v>
      </c>
      <c r="BF620" s="99">
        <f>BE620*Input!$N$23</f>
        <v>40841.770618666647</v>
      </c>
      <c r="BG620" s="100">
        <f t="shared" si="474"/>
        <v>40.841770618666651</v>
      </c>
      <c r="BH620" s="95">
        <v>8970</v>
      </c>
      <c r="BI620" s="99">
        <f>'Max limit'!AX620*Input!PrimaryDrive_ratio*Input!Gear3_ratio*Input!FinalDrive_ratio</f>
        <v>1301.7999999999997</v>
      </c>
      <c r="BJ620" s="99">
        <f t="shared" si="475"/>
        <v>21.696666666666662</v>
      </c>
      <c r="BK620" s="99">
        <f>BJ620*Input!$N$23</f>
        <v>51052.213273333313</v>
      </c>
      <c r="BL620" s="100">
        <f t="shared" si="476"/>
        <v>51.052213273333315</v>
      </c>
      <c r="BM620" s="95">
        <v>8970</v>
      </c>
      <c r="BN620" s="99">
        <f>'Max limit'!AX620*Input!PrimaryDrive_ratio*Input!Gear4_ratio*Input!FinalDrive_ratio</f>
        <v>1562.16</v>
      </c>
      <c r="BO620" s="99">
        <f t="shared" si="477"/>
        <v>26.036000000000001</v>
      </c>
      <c r="BP620" s="99">
        <f>BO620*Input!$N$23</f>
        <v>61262.655927999993</v>
      </c>
      <c r="BQ620" s="100">
        <f t="shared" si="478"/>
        <v>61.262655927999994</v>
      </c>
      <c r="BR620" s="95">
        <v>8970</v>
      </c>
      <c r="BS620" s="99">
        <f>'Max limit'!AX620*Input!PrimaryDrive_ratio*Input!Gear5_ratio*Input!FinalDrive_ratio</f>
        <v>1789.9749999999999</v>
      </c>
      <c r="BT620" s="99">
        <f t="shared" si="479"/>
        <v>29.832916666666666</v>
      </c>
      <c r="BU620" s="99">
        <f>BT620*Input!$N$23</f>
        <v>70196.793250833318</v>
      </c>
      <c r="BV620" s="100">
        <f t="shared" si="480"/>
        <v>70.196793250833323</v>
      </c>
      <c r="BW620" s="95">
        <v>8970</v>
      </c>
      <c r="BX620" s="99">
        <f>'Max limit'!AX620*Input!PrimaryDrive_ratio*Input!Gear6_ratio*Input!FinalDrive_ratio</f>
        <v>2037.6</v>
      </c>
      <c r="BY620" s="99">
        <f t="shared" si="481"/>
        <v>33.96</v>
      </c>
      <c r="BZ620" s="99">
        <f>BY620*Input!$N$23</f>
        <v>79907.812079999989</v>
      </c>
      <c r="CA620" s="100">
        <f t="shared" si="482"/>
        <v>79.907812079999985</v>
      </c>
      <c r="CC620" s="95">
        <v>8970</v>
      </c>
      <c r="CD620" s="94">
        <f t="shared" si="483"/>
        <v>31</v>
      </c>
      <c r="CE620" s="94">
        <f t="shared" si="484"/>
        <v>41</v>
      </c>
      <c r="CF620" s="94">
        <f t="shared" si="485"/>
        <v>51</v>
      </c>
      <c r="CG620" s="94">
        <f t="shared" si="486"/>
        <v>61.5</v>
      </c>
      <c r="CH620" s="94">
        <f t="shared" si="487"/>
        <v>70</v>
      </c>
      <c r="CI620" s="94">
        <f t="shared" si="488"/>
        <v>80</v>
      </c>
      <c r="CK620" s="95">
        <v>8970</v>
      </c>
      <c r="CL620" s="162">
        <f t="shared" si="489"/>
        <v>13.19391891891892</v>
      </c>
      <c r="CM620" s="162">
        <f t="shared" si="490"/>
        <v>17.35733333333333</v>
      </c>
      <c r="CN620" s="162">
        <f t="shared" si="491"/>
        <v>21.696666666666662</v>
      </c>
      <c r="CO620" s="162">
        <f t="shared" si="492"/>
        <v>26.036000000000001</v>
      </c>
      <c r="CP620" s="162">
        <f t="shared" si="493"/>
        <v>29.832916666666666</v>
      </c>
      <c r="CQ620" s="162">
        <f t="shared" si="494"/>
        <v>33.96</v>
      </c>
    </row>
    <row r="621" spans="1:95" ht="19.5" thickTop="1" thickBot="1">
      <c r="A621" s="70">
        <v>9020</v>
      </c>
      <c r="B621" s="70">
        <v>166.13200000000001</v>
      </c>
      <c r="C621" s="70">
        <v>129.35599999999999</v>
      </c>
      <c r="D621" s="70">
        <v>155.43100000000001</v>
      </c>
      <c r="E621" s="70">
        <v>8.7129999999999992</v>
      </c>
      <c r="G621" s="92">
        <v>2</v>
      </c>
      <c r="H621" s="93">
        <f t="shared" si="495"/>
        <v>25.721395881006867</v>
      </c>
      <c r="O621" s="95">
        <v>8980</v>
      </c>
      <c r="P621" s="94">
        <f t="shared" si="447"/>
        <v>12.616990875158784</v>
      </c>
      <c r="Q621" s="94">
        <f t="shared" si="448"/>
        <v>12.608032811031229</v>
      </c>
      <c r="R621" s="94">
        <f t="shared" si="449"/>
        <v>12.328357860295059</v>
      </c>
      <c r="S621" s="94">
        <f t="shared" si="450"/>
        <v>11.672377684543639</v>
      </c>
      <c r="T621" s="94">
        <f t="shared" si="451"/>
        <v>10.98550612836358</v>
      </c>
      <c r="U621" s="94">
        <f t="shared" si="452"/>
        <v>9.9988774878454691</v>
      </c>
      <c r="V621" s="82"/>
      <c r="W621" s="95">
        <v>8980</v>
      </c>
      <c r="X621" s="161">
        <f t="shared" si="460"/>
        <v>8.7365791364264762</v>
      </c>
      <c r="Y621" s="161">
        <f t="shared" si="461"/>
        <v>8.5902613647331751</v>
      </c>
      <c r="Z621" s="161">
        <f t="shared" si="462"/>
        <v>8.2010108290979655</v>
      </c>
      <c r="AA621" s="161">
        <f t="shared" si="463"/>
        <v>7.5071650842529944</v>
      </c>
      <c r="AB621" s="161">
        <f t="shared" si="464"/>
        <v>6.7817267447369112</v>
      </c>
      <c r="AC621" s="161">
        <f t="shared" si="465"/>
        <v>5.7950981042187983</v>
      </c>
      <c r="AD621" s="82"/>
      <c r="AE621" s="82"/>
      <c r="AF621" s="82"/>
      <c r="AG621" s="95">
        <v>8980</v>
      </c>
      <c r="AH621" s="161">
        <f t="shared" si="466"/>
        <v>-11.630889735178354</v>
      </c>
      <c r="AI621" s="161">
        <f t="shared" si="467"/>
        <v>-12.145691982648843</v>
      </c>
      <c r="AJ621" s="161">
        <f t="shared" si="468"/>
        <v>-12.831575412789569</v>
      </c>
      <c r="AK621" s="161">
        <f t="shared" si="469"/>
        <v>-13.669877382961566</v>
      </c>
      <c r="AL621" s="161">
        <f t="shared" si="470"/>
        <v>-14.528422440481467</v>
      </c>
      <c r="AM621" s="161">
        <f t="shared" si="471"/>
        <v>-15.593981372241029</v>
      </c>
      <c r="AN621" s="81"/>
      <c r="AO621" s="81"/>
      <c r="AP621" s="95">
        <v>8980</v>
      </c>
      <c r="AQ621" s="94">
        <f t="shared" si="453"/>
        <v>186.00016321383802</v>
      </c>
      <c r="AR621" s="94">
        <f t="shared" si="454"/>
        <v>321.90795654604716</v>
      </c>
      <c r="AS621" s="94">
        <f t="shared" si="455"/>
        <v>502.98118210319859</v>
      </c>
      <c r="AT621" s="94">
        <f t="shared" si="456"/>
        <v>724.29290222860573</v>
      </c>
      <c r="AU621" s="94">
        <f t="shared" si="457"/>
        <v>950.94879741385967</v>
      </c>
      <c r="AV621" s="94">
        <f t="shared" si="458"/>
        <v>1232.2563553983839</v>
      </c>
      <c r="AW621" s="81"/>
      <c r="AX621" s="95">
        <v>8980</v>
      </c>
      <c r="AY621" s="99">
        <f>'Max limit'!AX621*Input!PrimaryDrive_ratio*Input!Gear1_ratio*Input!FinalDrive_ratio</f>
        <v>792.51767151767149</v>
      </c>
      <c r="AZ621" s="99">
        <f t="shared" si="472"/>
        <v>13.208627858627858</v>
      </c>
      <c r="BA621" s="99">
        <f>AZ621*Input!$N$23</f>
        <v>31079.874934095627</v>
      </c>
      <c r="BB621" s="97">
        <f t="shared" si="459"/>
        <v>31.079874934095628</v>
      </c>
      <c r="BC621" s="95">
        <v>8980</v>
      </c>
      <c r="BD621" s="99">
        <f>'Max limit'!AX621*Input!PrimaryDrive_ratio*Input!Gear2_ratio*Input!FinalDrive_ratio</f>
        <v>1042.6010256410257</v>
      </c>
      <c r="BE621" s="99">
        <f t="shared" si="473"/>
        <v>17.376683760683761</v>
      </c>
      <c r="BF621" s="99">
        <f>BE621*Input!$N$23</f>
        <v>40887.302135521364</v>
      </c>
      <c r="BG621" s="100">
        <f t="shared" si="474"/>
        <v>40.887302135521367</v>
      </c>
      <c r="BH621" s="95">
        <v>8980</v>
      </c>
      <c r="BI621" s="99">
        <f>'Max limit'!AX621*Input!PrimaryDrive_ratio*Input!Gear3_ratio*Input!FinalDrive_ratio</f>
        <v>1303.251282051282</v>
      </c>
      <c r="BJ621" s="99">
        <f t="shared" si="475"/>
        <v>21.720854700854701</v>
      </c>
      <c r="BK621" s="99">
        <f>BJ621*Input!$N$23</f>
        <v>51109.1276694017</v>
      </c>
      <c r="BL621" s="100">
        <f t="shared" si="476"/>
        <v>51.109127669401701</v>
      </c>
      <c r="BM621" s="95">
        <v>8980</v>
      </c>
      <c r="BN621" s="99">
        <f>'Max limit'!AX621*Input!PrimaryDrive_ratio*Input!Gear4_ratio*Input!FinalDrive_ratio</f>
        <v>1563.9015384615384</v>
      </c>
      <c r="BO621" s="99">
        <f t="shared" si="477"/>
        <v>26.065025641025638</v>
      </c>
      <c r="BP621" s="99">
        <f>BO621*Input!$N$23</f>
        <v>61330.953203282035</v>
      </c>
      <c r="BQ621" s="100">
        <f t="shared" si="478"/>
        <v>61.330953203282036</v>
      </c>
      <c r="BR621" s="95">
        <v>8980</v>
      </c>
      <c r="BS621" s="99">
        <f>'Max limit'!AX621*Input!PrimaryDrive_ratio*Input!Gear5_ratio*Input!FinalDrive_ratio</f>
        <v>1791.9705128205128</v>
      </c>
      <c r="BT621" s="99">
        <f t="shared" si="479"/>
        <v>29.866175213675213</v>
      </c>
      <c r="BU621" s="99">
        <f>BT621*Input!$N$23</f>
        <v>70275.050545427337</v>
      </c>
      <c r="BV621" s="100">
        <f t="shared" si="480"/>
        <v>70.275050545427334</v>
      </c>
      <c r="BW621" s="95">
        <v>8980</v>
      </c>
      <c r="BX621" s="99">
        <f>'Max limit'!AX621*Input!PrimaryDrive_ratio*Input!Gear6_ratio*Input!FinalDrive_ratio</f>
        <v>2039.8715719063543</v>
      </c>
      <c r="BY621" s="99">
        <f t="shared" si="481"/>
        <v>33.997859531772569</v>
      </c>
      <c r="BZ621" s="99">
        <f>BY621*Input!$N$23</f>
        <v>79996.895482541775</v>
      </c>
      <c r="CA621" s="100">
        <f t="shared" si="482"/>
        <v>79.996895482541774</v>
      </c>
      <c r="CC621" s="95">
        <v>8980</v>
      </c>
      <c r="CD621" s="94">
        <f t="shared" si="483"/>
        <v>31</v>
      </c>
      <c r="CE621" s="94">
        <f t="shared" si="484"/>
        <v>41</v>
      </c>
      <c r="CF621" s="94">
        <f t="shared" si="485"/>
        <v>51</v>
      </c>
      <c r="CG621" s="94">
        <f t="shared" si="486"/>
        <v>61.5</v>
      </c>
      <c r="CH621" s="94">
        <f t="shared" si="487"/>
        <v>70.5</v>
      </c>
      <c r="CI621" s="94">
        <f t="shared" si="488"/>
        <v>80</v>
      </c>
      <c r="CK621" s="95">
        <v>8980</v>
      </c>
      <c r="CL621" s="162">
        <f t="shared" si="489"/>
        <v>13.208627858627858</v>
      </c>
      <c r="CM621" s="162">
        <f t="shared" si="490"/>
        <v>17.376683760683761</v>
      </c>
      <c r="CN621" s="162">
        <f t="shared" si="491"/>
        <v>21.720854700854701</v>
      </c>
      <c r="CO621" s="162">
        <f t="shared" si="492"/>
        <v>26.065025641025638</v>
      </c>
      <c r="CP621" s="162">
        <f t="shared" si="493"/>
        <v>29.866175213675213</v>
      </c>
      <c r="CQ621" s="162">
        <f t="shared" si="494"/>
        <v>33.997859531772569</v>
      </c>
    </row>
    <row r="622" spans="1:95" ht="19.5" thickTop="1" thickBot="1">
      <c r="A622" s="70">
        <v>9030</v>
      </c>
      <c r="B622" s="70">
        <v>166.279</v>
      </c>
      <c r="C622" s="70">
        <v>129.327</v>
      </c>
      <c r="D622" s="70">
        <v>155.565</v>
      </c>
      <c r="E622" s="70">
        <v>8.7249999999999996</v>
      </c>
      <c r="G622" s="92">
        <v>2</v>
      </c>
      <c r="H622" s="93">
        <f t="shared" si="495"/>
        <v>25.76659038901602</v>
      </c>
      <c r="O622" s="95">
        <v>8990</v>
      </c>
      <c r="P622" s="94">
        <f t="shared" si="447"/>
        <v>12.61564897890498</v>
      </c>
      <c r="Q622" s="94">
        <f t="shared" si="448"/>
        <v>12.605628200501037</v>
      </c>
      <c r="R622" s="94">
        <f t="shared" si="449"/>
        <v>12.324498187142899</v>
      </c>
      <c r="S622" s="94">
        <f t="shared" si="450"/>
        <v>11.666768765027106</v>
      </c>
      <c r="T622" s="94">
        <f t="shared" si="451"/>
        <v>10.978073800577814</v>
      </c>
      <c r="U622" s="94">
        <f t="shared" si="452"/>
        <v>9.9892465453863952</v>
      </c>
      <c r="V622" s="82"/>
      <c r="W622" s="95">
        <v>8990</v>
      </c>
      <c r="X622" s="161">
        <f t="shared" si="460"/>
        <v>8.7352372401726708</v>
      </c>
      <c r="Y622" s="161">
        <f t="shared" si="461"/>
        <v>8.5878567542029813</v>
      </c>
      <c r="Z622" s="161">
        <f t="shared" si="462"/>
        <v>8.1971511559458072</v>
      </c>
      <c r="AA622" s="161">
        <f t="shared" si="463"/>
        <v>7.5015561647364626</v>
      </c>
      <c r="AB622" s="161">
        <f t="shared" si="464"/>
        <v>6.7742944169511441</v>
      </c>
      <c r="AC622" s="161">
        <f t="shared" si="465"/>
        <v>5.7854671617597271</v>
      </c>
      <c r="AD622" s="82"/>
      <c r="AE622" s="82"/>
      <c r="AF622" s="82"/>
      <c r="AG622" s="95">
        <v>8990</v>
      </c>
      <c r="AH622" s="161">
        <f t="shared" si="466"/>
        <v>-11.632459753795306</v>
      </c>
      <c r="AI622" s="161">
        <f t="shared" si="467"/>
        <v>-12.148409192547962</v>
      </c>
      <c r="AJ622" s="161">
        <f t="shared" si="468"/>
        <v>-12.835821053256943</v>
      </c>
      <c r="AK622" s="161">
        <f t="shared" si="469"/>
        <v>-13.675991105234585</v>
      </c>
      <c r="AL622" s="161">
        <f t="shared" si="470"/>
        <v>-14.536449354490095</v>
      </c>
      <c r="AM622" s="161">
        <f t="shared" si="471"/>
        <v>-15.604382790096828</v>
      </c>
      <c r="AN622" s="81"/>
      <c r="AO622" s="81"/>
      <c r="AP622" s="95">
        <v>8990</v>
      </c>
      <c r="AQ622" s="94">
        <f t="shared" si="453"/>
        <v>186.41464812871345</v>
      </c>
      <c r="AR622" s="94">
        <f t="shared" si="454"/>
        <v>322.62529995941463</v>
      </c>
      <c r="AS622" s="94">
        <f t="shared" si="455"/>
        <v>504.10203118658518</v>
      </c>
      <c r="AT622" s="94">
        <f t="shared" si="456"/>
        <v>725.90692490868287</v>
      </c>
      <c r="AU622" s="94">
        <f t="shared" si="457"/>
        <v>953.06790271213765</v>
      </c>
      <c r="AV622" s="94">
        <f t="shared" si="458"/>
        <v>1235.0023297123148</v>
      </c>
      <c r="AW622" s="81"/>
      <c r="AX622" s="95">
        <v>8990</v>
      </c>
      <c r="AY622" s="99">
        <f>'Max limit'!AX622*Input!PrimaryDrive_ratio*Input!Gear1_ratio*Input!FinalDrive_ratio</f>
        <v>793.40020790020776</v>
      </c>
      <c r="AZ622" s="99">
        <f t="shared" si="472"/>
        <v>13.223336798336796</v>
      </c>
      <c r="BA622" s="99">
        <f>AZ622*Input!$N$23</f>
        <v>31114.485039812876</v>
      </c>
      <c r="BB622" s="97">
        <f t="shared" si="459"/>
        <v>31.114485039812877</v>
      </c>
      <c r="BC622" s="95">
        <v>8990</v>
      </c>
      <c r="BD622" s="99">
        <f>'Max limit'!AX622*Input!PrimaryDrive_ratio*Input!Gear2_ratio*Input!FinalDrive_ratio</f>
        <v>1043.7620512820511</v>
      </c>
      <c r="BE622" s="99">
        <f t="shared" si="473"/>
        <v>17.396034188034186</v>
      </c>
      <c r="BF622" s="99">
        <f>BE622*Input!$N$23</f>
        <v>40932.833652376059</v>
      </c>
      <c r="BG622" s="100">
        <f t="shared" si="474"/>
        <v>40.932833652376061</v>
      </c>
      <c r="BH622" s="95">
        <v>8990</v>
      </c>
      <c r="BI622" s="99">
        <f>'Max limit'!AX622*Input!PrimaryDrive_ratio*Input!Gear3_ratio*Input!FinalDrive_ratio</f>
        <v>1304.7025641025639</v>
      </c>
      <c r="BJ622" s="99">
        <f t="shared" si="475"/>
        <v>21.74504273504273</v>
      </c>
      <c r="BK622" s="99">
        <f>BJ622*Input!$N$23</f>
        <v>51166.042065470065</v>
      </c>
      <c r="BL622" s="100">
        <f t="shared" si="476"/>
        <v>51.166042065470066</v>
      </c>
      <c r="BM622" s="95">
        <v>8990</v>
      </c>
      <c r="BN622" s="99">
        <f>'Max limit'!AX622*Input!PrimaryDrive_ratio*Input!Gear4_ratio*Input!FinalDrive_ratio</f>
        <v>1565.6430769230769</v>
      </c>
      <c r="BO622" s="99">
        <f t="shared" si="477"/>
        <v>26.094051282051282</v>
      </c>
      <c r="BP622" s="99">
        <f>BO622*Input!$N$23</f>
        <v>61399.250478564092</v>
      </c>
      <c r="BQ622" s="100">
        <f t="shared" si="478"/>
        <v>61.399250478564092</v>
      </c>
      <c r="BR622" s="95">
        <v>8990</v>
      </c>
      <c r="BS622" s="99">
        <f>'Max limit'!AX622*Input!PrimaryDrive_ratio*Input!Gear5_ratio*Input!FinalDrive_ratio</f>
        <v>1793.9660256410252</v>
      </c>
      <c r="BT622" s="99">
        <f t="shared" si="479"/>
        <v>29.899433760683753</v>
      </c>
      <c r="BU622" s="99">
        <f>BT622*Input!$N$23</f>
        <v>70353.307840021342</v>
      </c>
      <c r="BV622" s="100">
        <f t="shared" si="480"/>
        <v>70.353307840021344</v>
      </c>
      <c r="BW622" s="95">
        <v>8990</v>
      </c>
      <c r="BX622" s="99">
        <f>'Max limit'!AX622*Input!PrimaryDrive_ratio*Input!Gear6_ratio*Input!FinalDrive_ratio</f>
        <v>2042.1431438127086</v>
      </c>
      <c r="BY622" s="99">
        <f t="shared" si="481"/>
        <v>34.035719063545145</v>
      </c>
      <c r="BZ622" s="99">
        <f>BY622*Input!$N$23</f>
        <v>80085.97888508359</v>
      </c>
      <c r="CA622" s="100">
        <f t="shared" si="482"/>
        <v>80.085978885083591</v>
      </c>
      <c r="CC622" s="95">
        <v>8990</v>
      </c>
      <c r="CD622" s="94">
        <f t="shared" si="483"/>
        <v>31</v>
      </c>
      <c r="CE622" s="94">
        <f t="shared" si="484"/>
        <v>41</v>
      </c>
      <c r="CF622" s="94">
        <f t="shared" si="485"/>
        <v>51</v>
      </c>
      <c r="CG622" s="94">
        <f t="shared" si="486"/>
        <v>61.5</v>
      </c>
      <c r="CH622" s="94">
        <f t="shared" si="487"/>
        <v>70.5</v>
      </c>
      <c r="CI622" s="94">
        <f t="shared" si="488"/>
        <v>80</v>
      </c>
      <c r="CK622" s="95">
        <v>8990</v>
      </c>
      <c r="CL622" s="162">
        <f t="shared" si="489"/>
        <v>13.223336798336796</v>
      </c>
      <c r="CM622" s="162">
        <f t="shared" si="490"/>
        <v>17.396034188034186</v>
      </c>
      <c r="CN622" s="162">
        <f t="shared" si="491"/>
        <v>21.74504273504273</v>
      </c>
      <c r="CO622" s="162">
        <f t="shared" si="492"/>
        <v>26.094051282051282</v>
      </c>
      <c r="CP622" s="162">
        <f t="shared" si="493"/>
        <v>29.899433760683753</v>
      </c>
      <c r="CQ622" s="162">
        <f t="shared" si="494"/>
        <v>34.035719063545145</v>
      </c>
    </row>
    <row r="623" spans="1:95" ht="19.5" thickTop="1" thickBot="1">
      <c r="A623" s="70">
        <v>9040</v>
      </c>
      <c r="B623" s="70">
        <v>166.43299999999999</v>
      </c>
      <c r="C623" s="70">
        <v>129.304</v>
      </c>
      <c r="D623" s="70">
        <v>155.69800000000001</v>
      </c>
      <c r="E623" s="70">
        <v>8.7439999999999998</v>
      </c>
      <c r="G623" s="92">
        <v>2</v>
      </c>
      <c r="H623" s="93">
        <f t="shared" si="495"/>
        <v>25.81178489702517</v>
      </c>
      <c r="O623" s="95">
        <v>9000</v>
      </c>
      <c r="P623" s="94">
        <f t="shared" si="447"/>
        <v>12.614305589166195</v>
      </c>
      <c r="Q623" s="94">
        <f t="shared" si="448"/>
        <v>12.603220913720948</v>
      </c>
      <c r="R623" s="94">
        <f t="shared" si="449"/>
        <v>12.320634218305541</v>
      </c>
      <c r="S623" s="94">
        <f t="shared" si="450"/>
        <v>11.661153602973551</v>
      </c>
      <c r="T623" s="94">
        <f t="shared" si="451"/>
        <v>10.970633200863515</v>
      </c>
      <c r="U623" s="94">
        <f t="shared" si="452"/>
        <v>9.9796048840152931</v>
      </c>
      <c r="V623" s="82"/>
      <c r="W623" s="95">
        <v>9000</v>
      </c>
      <c r="X623" s="161">
        <f t="shared" si="460"/>
        <v>8.7338938504338852</v>
      </c>
      <c r="Y623" s="161">
        <f t="shared" si="461"/>
        <v>8.5854494674228938</v>
      </c>
      <c r="Z623" s="161">
        <f t="shared" si="462"/>
        <v>8.1932871871084494</v>
      </c>
      <c r="AA623" s="161">
        <f t="shared" si="463"/>
        <v>7.4959410026829083</v>
      </c>
      <c r="AB623" s="161">
        <f t="shared" si="464"/>
        <v>6.7668538172368455</v>
      </c>
      <c r="AC623" s="161">
        <f t="shared" si="465"/>
        <v>5.7758255003886232</v>
      </c>
      <c r="AD623" s="82"/>
      <c r="AE623" s="82"/>
      <c r="AF623" s="82"/>
      <c r="AG623" s="95">
        <v>9000</v>
      </c>
      <c r="AH623" s="161">
        <f t="shared" si="466"/>
        <v>-11.634031519789685</v>
      </c>
      <c r="AI623" s="161">
        <f t="shared" si="467"/>
        <v>-12.151129426609462</v>
      </c>
      <c r="AJ623" s="161">
        <f t="shared" si="468"/>
        <v>-12.840071418978036</v>
      </c>
      <c r="AK623" s="161">
        <f t="shared" si="469"/>
        <v>-13.68211163187296</v>
      </c>
      <c r="AL623" s="161">
        <f t="shared" si="470"/>
        <v>-14.544485202181537</v>
      </c>
      <c r="AM623" s="161">
        <f t="shared" si="471"/>
        <v>-15.614795784377616</v>
      </c>
      <c r="AN623" s="81"/>
      <c r="AO623" s="81"/>
      <c r="AP623" s="95">
        <v>9000</v>
      </c>
      <c r="AQ623" s="94">
        <f t="shared" si="453"/>
        <v>186.82959435122942</v>
      </c>
      <c r="AR623" s="94">
        <f t="shared" si="454"/>
        <v>323.34344175165052</v>
      </c>
      <c r="AS623" s="94">
        <f t="shared" si="455"/>
        <v>505.22412773695407</v>
      </c>
      <c r="AT623" s="94">
        <f t="shared" si="456"/>
        <v>727.52274394121378</v>
      </c>
      <c r="AU623" s="94">
        <f t="shared" si="457"/>
        <v>955.18936650267847</v>
      </c>
      <c r="AV623" s="94">
        <f t="shared" si="458"/>
        <v>1237.7513602024433</v>
      </c>
      <c r="AW623" s="81"/>
      <c r="AX623" s="95">
        <v>9000</v>
      </c>
      <c r="AY623" s="99">
        <f>'Max limit'!AX623*Input!PrimaryDrive_ratio*Input!Gear1_ratio*Input!FinalDrive_ratio</f>
        <v>794.28274428274426</v>
      </c>
      <c r="AZ623" s="99">
        <f t="shared" si="472"/>
        <v>13.238045738045738</v>
      </c>
      <c r="BA623" s="99">
        <f>AZ623*Input!$N$23</f>
        <v>31149.09514553014</v>
      </c>
      <c r="BB623" s="97">
        <f t="shared" si="459"/>
        <v>31.14909514553014</v>
      </c>
      <c r="BC623" s="95">
        <v>9000</v>
      </c>
      <c r="BD623" s="99">
        <f>'Max limit'!AX623*Input!PrimaryDrive_ratio*Input!Gear2_ratio*Input!FinalDrive_ratio</f>
        <v>1044.9230769230767</v>
      </c>
      <c r="BE623" s="99">
        <f t="shared" si="473"/>
        <v>17.41538461538461</v>
      </c>
      <c r="BF623" s="99">
        <f>BE623*Input!$N$23</f>
        <v>40978.365169230747</v>
      </c>
      <c r="BG623" s="100">
        <f t="shared" si="474"/>
        <v>40.978365169230749</v>
      </c>
      <c r="BH623" s="95">
        <v>9000</v>
      </c>
      <c r="BI623" s="99">
        <f>'Max limit'!AX623*Input!PrimaryDrive_ratio*Input!Gear3_ratio*Input!FinalDrive_ratio</f>
        <v>1306.153846153846</v>
      </c>
      <c r="BJ623" s="99">
        <f t="shared" si="475"/>
        <v>21.769230769230766</v>
      </c>
      <c r="BK623" s="99">
        <f>BJ623*Input!$N$23</f>
        <v>51222.956461538444</v>
      </c>
      <c r="BL623" s="100">
        <f t="shared" si="476"/>
        <v>51.222956461538445</v>
      </c>
      <c r="BM623" s="95">
        <v>9000</v>
      </c>
      <c r="BN623" s="99">
        <f>'Max limit'!AX623*Input!PrimaryDrive_ratio*Input!Gear4_ratio*Input!FinalDrive_ratio</f>
        <v>1567.3846153846152</v>
      </c>
      <c r="BO623" s="99">
        <f t="shared" si="477"/>
        <v>26.123076923076919</v>
      </c>
      <c r="BP623" s="99">
        <f>BO623*Input!$N$23</f>
        <v>61467.547753846135</v>
      </c>
      <c r="BQ623" s="100">
        <f t="shared" si="478"/>
        <v>61.467547753846134</v>
      </c>
      <c r="BR623" s="95">
        <v>9000</v>
      </c>
      <c r="BS623" s="99">
        <f>'Max limit'!AX623*Input!PrimaryDrive_ratio*Input!Gear5_ratio*Input!FinalDrive_ratio</f>
        <v>1795.9615384615381</v>
      </c>
      <c r="BT623" s="99">
        <f t="shared" si="479"/>
        <v>29.932692307692303</v>
      </c>
      <c r="BU623" s="99">
        <f>BT623*Input!$N$23</f>
        <v>70431.565134615361</v>
      </c>
      <c r="BV623" s="100">
        <f t="shared" si="480"/>
        <v>70.431565134615354</v>
      </c>
      <c r="BW623" s="95">
        <v>9000</v>
      </c>
      <c r="BX623" s="99">
        <f>'Max limit'!AX623*Input!PrimaryDrive_ratio*Input!Gear6_ratio*Input!FinalDrive_ratio</f>
        <v>2044.4147157190632</v>
      </c>
      <c r="BY623" s="99">
        <f t="shared" si="481"/>
        <v>34.07357859531772</v>
      </c>
      <c r="BZ623" s="99">
        <f>BY623*Input!$N$23</f>
        <v>80175.062287625391</v>
      </c>
      <c r="CA623" s="100">
        <f t="shared" si="482"/>
        <v>80.175062287625394</v>
      </c>
      <c r="CC623" s="95">
        <v>9000</v>
      </c>
      <c r="CD623" s="94">
        <f t="shared" si="483"/>
        <v>31</v>
      </c>
      <c r="CE623" s="94">
        <f t="shared" si="484"/>
        <v>41</v>
      </c>
      <c r="CF623" s="94">
        <f t="shared" si="485"/>
        <v>51</v>
      </c>
      <c r="CG623" s="94">
        <f t="shared" si="486"/>
        <v>61.5</v>
      </c>
      <c r="CH623" s="94">
        <f t="shared" si="487"/>
        <v>70.5</v>
      </c>
      <c r="CI623" s="94">
        <f t="shared" si="488"/>
        <v>80</v>
      </c>
      <c r="CK623" s="95">
        <v>9000</v>
      </c>
      <c r="CL623" s="162">
        <f t="shared" si="489"/>
        <v>13.238045738045738</v>
      </c>
      <c r="CM623" s="162">
        <f t="shared" si="490"/>
        <v>17.41538461538461</v>
      </c>
      <c r="CN623" s="162">
        <f t="shared" si="491"/>
        <v>21.769230769230766</v>
      </c>
      <c r="CO623" s="162">
        <f t="shared" si="492"/>
        <v>26.123076923076919</v>
      </c>
      <c r="CP623" s="162">
        <f t="shared" si="493"/>
        <v>29.932692307692303</v>
      </c>
      <c r="CQ623" s="162">
        <f t="shared" si="494"/>
        <v>34.07357859531772</v>
      </c>
    </row>
    <row r="624" spans="1:95" ht="19.5" thickTop="1" thickBot="1">
      <c r="A624" s="70">
        <v>9050</v>
      </c>
      <c r="B624" s="70">
        <v>166.595</v>
      </c>
      <c r="C624" s="70">
        <v>129.28700000000001</v>
      </c>
      <c r="D624" s="70">
        <v>155.83000000000001</v>
      </c>
      <c r="E624" s="70">
        <v>8.7720000000000002</v>
      </c>
      <c r="G624" s="92">
        <v>2</v>
      </c>
      <c r="H624" s="93">
        <f t="shared" si="495"/>
        <v>25.856979405034323</v>
      </c>
      <c r="O624" s="95">
        <v>9010</v>
      </c>
      <c r="P624" s="94">
        <f t="shared" si="447"/>
        <v>12.612960705942431</v>
      </c>
      <c r="Q624" s="94">
        <f t="shared" si="448"/>
        <v>12.600810950690963</v>
      </c>
      <c r="R624" s="94">
        <f t="shared" si="449"/>
        <v>12.316765953782982</v>
      </c>
      <c r="S624" s="94">
        <f t="shared" si="450"/>
        <v>11.655532198382971</v>
      </c>
      <c r="T624" s="94">
        <f t="shared" si="451"/>
        <v>10.963184329220683</v>
      </c>
      <c r="U624" s="94">
        <f t="shared" si="452"/>
        <v>9.969952503732161</v>
      </c>
      <c r="V624" s="82"/>
      <c r="W624" s="95">
        <v>9010</v>
      </c>
      <c r="X624" s="161">
        <f t="shared" si="460"/>
        <v>8.7325489672101213</v>
      </c>
      <c r="Y624" s="161">
        <f t="shared" si="461"/>
        <v>8.5830395043929091</v>
      </c>
      <c r="Z624" s="161">
        <f t="shared" si="462"/>
        <v>8.1894189225858884</v>
      </c>
      <c r="AA624" s="161">
        <f t="shared" si="463"/>
        <v>7.4903195980923272</v>
      </c>
      <c r="AB624" s="161">
        <f t="shared" si="464"/>
        <v>6.7594049455940137</v>
      </c>
      <c r="AC624" s="161">
        <f t="shared" si="465"/>
        <v>5.7661731201054911</v>
      </c>
      <c r="AD624" s="82"/>
      <c r="AE624" s="82"/>
      <c r="AF624" s="82"/>
      <c r="AG624" s="95">
        <v>9010</v>
      </c>
      <c r="AH624" s="161">
        <f t="shared" si="466"/>
        <v>-11.63560503316149</v>
      </c>
      <c r="AI624" s="161">
        <f t="shared" si="467"/>
        <v>-12.153852684833344</v>
      </c>
      <c r="AJ624" s="161">
        <f t="shared" si="468"/>
        <v>-12.844326509952852</v>
      </c>
      <c r="AK624" s="161">
        <f t="shared" si="469"/>
        <v>-13.688238962876692</v>
      </c>
      <c r="AL624" s="161">
        <f t="shared" si="470"/>
        <v>-14.552529983555797</v>
      </c>
      <c r="AM624" s="161">
        <f t="shared" si="471"/>
        <v>-15.6252203550834</v>
      </c>
      <c r="AN624" s="81"/>
      <c r="AO624" s="81"/>
      <c r="AP624" s="95">
        <v>9010</v>
      </c>
      <c r="AQ624" s="94">
        <f t="shared" si="453"/>
        <v>187.24500188138566</v>
      </c>
      <c r="AR624" s="94">
        <f t="shared" si="454"/>
        <v>324.06238192275532</v>
      </c>
      <c r="AS624" s="94">
        <f t="shared" si="455"/>
        <v>506.34747175430533</v>
      </c>
      <c r="AT624" s="94">
        <f t="shared" si="456"/>
        <v>729.14035932619947</v>
      </c>
      <c r="AU624" s="94">
        <f t="shared" si="457"/>
        <v>957.31318878548291</v>
      </c>
      <c r="AV624" s="94">
        <f t="shared" si="458"/>
        <v>1240.5034468687702</v>
      </c>
      <c r="AW624" s="81"/>
      <c r="AX624" s="95">
        <v>9010</v>
      </c>
      <c r="AY624" s="99">
        <f>'Max limit'!AX624*Input!PrimaryDrive_ratio*Input!Gear1_ratio*Input!FinalDrive_ratio</f>
        <v>795.16528066528076</v>
      </c>
      <c r="AZ624" s="99">
        <f t="shared" si="472"/>
        <v>13.252754677754679</v>
      </c>
      <c r="BA624" s="99">
        <f>AZ624*Input!$N$23</f>
        <v>31183.705251247397</v>
      </c>
      <c r="BB624" s="97">
        <f t="shared" si="459"/>
        <v>31.183705251247396</v>
      </c>
      <c r="BC624" s="95">
        <v>9010</v>
      </c>
      <c r="BD624" s="99">
        <f>'Max limit'!AX624*Input!PrimaryDrive_ratio*Input!Gear2_ratio*Input!FinalDrive_ratio</f>
        <v>1046.0841025641025</v>
      </c>
      <c r="BE624" s="99">
        <f t="shared" si="473"/>
        <v>17.434735042735042</v>
      </c>
      <c r="BF624" s="99">
        <f>BE624*Input!$N$23</f>
        <v>41023.896686085463</v>
      </c>
      <c r="BG624" s="100">
        <f t="shared" si="474"/>
        <v>41.023896686085465</v>
      </c>
      <c r="BH624" s="95">
        <v>9010</v>
      </c>
      <c r="BI624" s="99">
        <f>'Max limit'!AX624*Input!PrimaryDrive_ratio*Input!Gear3_ratio*Input!FinalDrive_ratio</f>
        <v>1307.6051282051283</v>
      </c>
      <c r="BJ624" s="99">
        <f t="shared" si="475"/>
        <v>21.793418803418806</v>
      </c>
      <c r="BK624" s="99">
        <f>BJ624*Input!$N$23</f>
        <v>51279.870857606838</v>
      </c>
      <c r="BL624" s="100">
        <f t="shared" si="476"/>
        <v>51.279870857606838</v>
      </c>
      <c r="BM624" s="95">
        <v>9010</v>
      </c>
      <c r="BN624" s="99">
        <f>'Max limit'!AX624*Input!PrimaryDrive_ratio*Input!Gear4_ratio*Input!FinalDrive_ratio</f>
        <v>1569.126153846154</v>
      </c>
      <c r="BO624" s="99">
        <f t="shared" si="477"/>
        <v>26.152102564102567</v>
      </c>
      <c r="BP624" s="99">
        <f>BO624*Input!$N$23</f>
        <v>61535.845029128199</v>
      </c>
      <c r="BQ624" s="100">
        <f t="shared" si="478"/>
        <v>61.535845029128197</v>
      </c>
      <c r="BR624" s="95">
        <v>9010</v>
      </c>
      <c r="BS624" s="99">
        <f>'Max limit'!AX624*Input!PrimaryDrive_ratio*Input!Gear5_ratio*Input!FinalDrive_ratio</f>
        <v>1797.957051282051</v>
      </c>
      <c r="BT624" s="99">
        <f t="shared" si="479"/>
        <v>29.96595085470085</v>
      </c>
      <c r="BU624" s="99">
        <f>BT624*Input!$N$23</f>
        <v>70509.82242920938</v>
      </c>
      <c r="BV624" s="100">
        <f t="shared" si="480"/>
        <v>70.509822429209379</v>
      </c>
      <c r="BW624" s="95">
        <v>9010</v>
      </c>
      <c r="BX624" s="99">
        <f>'Max limit'!AX624*Input!PrimaryDrive_ratio*Input!Gear6_ratio*Input!FinalDrive_ratio</f>
        <v>2046.6862876254181</v>
      </c>
      <c r="BY624" s="99">
        <f t="shared" si="481"/>
        <v>34.111438127090302</v>
      </c>
      <c r="BZ624" s="99">
        <f>BY624*Input!$N$23</f>
        <v>80264.145690167206</v>
      </c>
      <c r="CA624" s="100">
        <f t="shared" si="482"/>
        <v>80.264145690167211</v>
      </c>
      <c r="CC624" s="95">
        <v>9010</v>
      </c>
      <c r="CD624" s="94">
        <f t="shared" si="483"/>
        <v>31</v>
      </c>
      <c r="CE624" s="94">
        <f t="shared" si="484"/>
        <v>41</v>
      </c>
      <c r="CF624" s="94">
        <f t="shared" si="485"/>
        <v>51.5</v>
      </c>
      <c r="CG624" s="94">
        <f t="shared" si="486"/>
        <v>61.5</v>
      </c>
      <c r="CH624" s="94">
        <f t="shared" si="487"/>
        <v>70.5</v>
      </c>
      <c r="CI624" s="94">
        <f t="shared" si="488"/>
        <v>80.5</v>
      </c>
      <c r="CK624" s="95">
        <v>9010</v>
      </c>
      <c r="CL624" s="162">
        <f t="shared" si="489"/>
        <v>13.252754677754679</v>
      </c>
      <c r="CM624" s="162">
        <f t="shared" si="490"/>
        <v>17.434735042735042</v>
      </c>
      <c r="CN624" s="162">
        <f t="shared" si="491"/>
        <v>21.793418803418806</v>
      </c>
      <c r="CO624" s="162">
        <f t="shared" si="492"/>
        <v>26.152102564102567</v>
      </c>
      <c r="CP624" s="162">
        <f t="shared" si="493"/>
        <v>29.96595085470085</v>
      </c>
      <c r="CQ624" s="162">
        <f t="shared" si="494"/>
        <v>34.111438127090302</v>
      </c>
    </row>
    <row r="625" spans="1:95" ht="19.5" thickTop="1" thickBot="1">
      <c r="A625" s="70">
        <v>9060</v>
      </c>
      <c r="B625" s="70">
        <v>166.74799999999999</v>
      </c>
      <c r="C625" s="70">
        <v>129.26300000000001</v>
      </c>
      <c r="D625" s="70">
        <v>155.95099999999999</v>
      </c>
      <c r="E625" s="70">
        <v>8.8030000000000008</v>
      </c>
      <c r="G625" s="92">
        <v>2</v>
      </c>
      <c r="H625" s="93">
        <f t="shared" si="495"/>
        <v>25.902173913043477</v>
      </c>
      <c r="O625" s="95">
        <v>9020</v>
      </c>
      <c r="P625" s="94">
        <f t="shared" si="447"/>
        <v>12.611614329233689</v>
      </c>
      <c r="Q625" s="94">
        <f t="shared" si="448"/>
        <v>12.598398311411087</v>
      </c>
      <c r="R625" s="94">
        <f t="shared" si="449"/>
        <v>12.312893393575225</v>
      </c>
      <c r="S625" s="94">
        <f t="shared" si="450"/>
        <v>11.649904551255364</v>
      </c>
      <c r="T625" s="94">
        <f t="shared" si="451"/>
        <v>10.955727185649319</v>
      </c>
      <c r="U625" s="94">
        <f t="shared" si="452"/>
        <v>9.9602894045369972</v>
      </c>
      <c r="V625" s="82"/>
      <c r="W625" s="95">
        <v>9020</v>
      </c>
      <c r="X625" s="161">
        <f t="shared" si="460"/>
        <v>8.7312025905013773</v>
      </c>
      <c r="Y625" s="161">
        <f t="shared" si="461"/>
        <v>8.5806268651130324</v>
      </c>
      <c r="Z625" s="161">
        <f t="shared" si="462"/>
        <v>8.1855463623781333</v>
      </c>
      <c r="AA625" s="161">
        <f t="shared" si="463"/>
        <v>7.4846919509647227</v>
      </c>
      <c r="AB625" s="161">
        <f t="shared" si="464"/>
        <v>6.7519478020226487</v>
      </c>
      <c r="AC625" s="161">
        <f t="shared" si="465"/>
        <v>5.7565100209103273</v>
      </c>
      <c r="AD625" s="82"/>
      <c r="AE625" s="82"/>
      <c r="AF625" s="82"/>
      <c r="AG625" s="95">
        <v>9020</v>
      </c>
      <c r="AH625" s="161">
        <f t="shared" si="466"/>
        <v>-11.637180293910719</v>
      </c>
      <c r="AI625" s="161">
        <f t="shared" si="467"/>
        <v>-12.156578967219605</v>
      </c>
      <c r="AJ625" s="161">
        <f t="shared" si="468"/>
        <v>-12.848586326181385</v>
      </c>
      <c r="AK625" s="161">
        <f t="shared" si="469"/>
        <v>-13.694373098245782</v>
      </c>
      <c r="AL625" s="161">
        <f t="shared" si="470"/>
        <v>-14.56058369861287</v>
      </c>
      <c r="AM625" s="161">
        <f t="shared" si="471"/>
        <v>-15.635656502214179</v>
      </c>
      <c r="AN625" s="81"/>
      <c r="AO625" s="81"/>
      <c r="AP625" s="95">
        <v>9020</v>
      </c>
      <c r="AQ625" s="94">
        <f t="shared" si="453"/>
        <v>187.6608707191823</v>
      </c>
      <c r="AR625" s="94">
        <f t="shared" si="454"/>
        <v>324.78212047272848</v>
      </c>
      <c r="AS625" s="94">
        <f t="shared" si="455"/>
        <v>507.47206323863793</v>
      </c>
      <c r="AT625" s="94">
        <f t="shared" si="456"/>
        <v>730.75977106363894</v>
      </c>
      <c r="AU625" s="94">
        <f t="shared" si="457"/>
        <v>959.43936956055006</v>
      </c>
      <c r="AV625" s="94">
        <f t="shared" si="458"/>
        <v>1243.2585897112954</v>
      </c>
      <c r="AW625" s="81"/>
      <c r="AX625" s="95">
        <v>9020</v>
      </c>
      <c r="AY625" s="99">
        <f>'Max limit'!AX625*Input!PrimaryDrive_ratio*Input!Gear1_ratio*Input!FinalDrive_ratio</f>
        <v>796.04781704781703</v>
      </c>
      <c r="AZ625" s="99">
        <f t="shared" si="472"/>
        <v>13.267463617463617</v>
      </c>
      <c r="BA625" s="99">
        <f>AZ625*Input!$N$23</f>
        <v>31218.315356964653</v>
      </c>
      <c r="BB625" s="97">
        <f t="shared" si="459"/>
        <v>31.218315356964652</v>
      </c>
      <c r="BC625" s="95">
        <v>9020</v>
      </c>
      <c r="BD625" s="99">
        <f>'Max limit'!AX625*Input!PrimaryDrive_ratio*Input!Gear2_ratio*Input!FinalDrive_ratio</f>
        <v>1047.2451282051281</v>
      </c>
      <c r="BE625" s="99">
        <f t="shared" si="473"/>
        <v>17.45408547008547</v>
      </c>
      <c r="BF625" s="99">
        <f>BE625*Input!$N$23</f>
        <v>41069.428202940166</v>
      </c>
      <c r="BG625" s="100">
        <f t="shared" si="474"/>
        <v>41.069428202940166</v>
      </c>
      <c r="BH625" s="95">
        <v>9020</v>
      </c>
      <c r="BI625" s="99">
        <f>'Max limit'!AX625*Input!PrimaryDrive_ratio*Input!Gear3_ratio*Input!FinalDrive_ratio</f>
        <v>1309.0564102564101</v>
      </c>
      <c r="BJ625" s="99">
        <f t="shared" si="475"/>
        <v>21.817606837606835</v>
      </c>
      <c r="BK625" s="99">
        <f>BJ625*Input!$N$23</f>
        <v>51336.785253675196</v>
      </c>
      <c r="BL625" s="100">
        <f t="shared" si="476"/>
        <v>51.336785253675195</v>
      </c>
      <c r="BM625" s="95">
        <v>9020</v>
      </c>
      <c r="BN625" s="99">
        <f>'Max limit'!AX625*Input!PrimaryDrive_ratio*Input!Gear4_ratio*Input!FinalDrive_ratio</f>
        <v>1570.8676923076923</v>
      </c>
      <c r="BO625" s="99">
        <f t="shared" si="477"/>
        <v>26.181128205128207</v>
      </c>
      <c r="BP625" s="99">
        <f>BO625*Input!$N$23</f>
        <v>61604.142304410248</v>
      </c>
      <c r="BQ625" s="100">
        <f t="shared" si="478"/>
        <v>61.604142304410246</v>
      </c>
      <c r="BR625" s="95">
        <v>9020</v>
      </c>
      <c r="BS625" s="99">
        <f>'Max limit'!AX625*Input!PrimaryDrive_ratio*Input!Gear5_ratio*Input!FinalDrive_ratio</f>
        <v>1799.9525641025639</v>
      </c>
      <c r="BT625" s="99">
        <f t="shared" si="479"/>
        <v>29.999209401709397</v>
      </c>
      <c r="BU625" s="99">
        <f>BT625*Input!$N$23</f>
        <v>70588.079723803399</v>
      </c>
      <c r="BV625" s="100">
        <f t="shared" si="480"/>
        <v>70.588079723803403</v>
      </c>
      <c r="BW625" s="95">
        <v>9020</v>
      </c>
      <c r="BX625" s="99">
        <f>'Max limit'!AX625*Input!PrimaryDrive_ratio*Input!Gear6_ratio*Input!FinalDrive_ratio</f>
        <v>2048.9578595317726</v>
      </c>
      <c r="BY625" s="99">
        <f t="shared" si="481"/>
        <v>34.149297658862878</v>
      </c>
      <c r="BZ625" s="99">
        <f>BY625*Input!$N$23</f>
        <v>80353.229092709022</v>
      </c>
      <c r="CA625" s="100">
        <f t="shared" si="482"/>
        <v>80.353229092709029</v>
      </c>
      <c r="CC625" s="95">
        <v>9020</v>
      </c>
      <c r="CD625" s="94">
        <f t="shared" si="483"/>
        <v>31</v>
      </c>
      <c r="CE625" s="94">
        <f t="shared" si="484"/>
        <v>41</v>
      </c>
      <c r="CF625" s="94">
        <f t="shared" si="485"/>
        <v>51.5</v>
      </c>
      <c r="CG625" s="94">
        <f t="shared" si="486"/>
        <v>61.5</v>
      </c>
      <c r="CH625" s="94">
        <f t="shared" si="487"/>
        <v>70.5</v>
      </c>
      <c r="CI625" s="94">
        <f t="shared" si="488"/>
        <v>80.5</v>
      </c>
      <c r="CK625" s="95">
        <v>9020</v>
      </c>
      <c r="CL625" s="162">
        <f t="shared" si="489"/>
        <v>13.267463617463617</v>
      </c>
      <c r="CM625" s="162">
        <f t="shared" si="490"/>
        <v>17.45408547008547</v>
      </c>
      <c r="CN625" s="162">
        <f t="shared" si="491"/>
        <v>21.817606837606835</v>
      </c>
      <c r="CO625" s="162">
        <f t="shared" si="492"/>
        <v>26.181128205128207</v>
      </c>
      <c r="CP625" s="162">
        <f t="shared" si="493"/>
        <v>29.999209401709397</v>
      </c>
      <c r="CQ625" s="162">
        <f t="shared" si="494"/>
        <v>34.149297658862878</v>
      </c>
    </row>
    <row r="626" spans="1:95" ht="19.5" thickTop="1" thickBot="1">
      <c r="A626" s="70">
        <v>9070</v>
      </c>
      <c r="B626" s="70">
        <v>166.89400000000001</v>
      </c>
      <c r="C626" s="70">
        <v>129.233</v>
      </c>
      <c r="D626" s="70">
        <v>156.071</v>
      </c>
      <c r="E626" s="70">
        <v>8.827</v>
      </c>
      <c r="G626" s="92">
        <v>2</v>
      </c>
      <c r="H626" s="93">
        <f t="shared" si="495"/>
        <v>25.94736842105263</v>
      </c>
      <c r="O626" s="95">
        <v>9030</v>
      </c>
      <c r="P626" s="94">
        <f t="shared" si="447"/>
        <v>12.610266459039964</v>
      </c>
      <c r="Q626" s="94">
        <f t="shared" si="448"/>
        <v>12.595982995881315</v>
      </c>
      <c r="R626" s="94">
        <f t="shared" si="449"/>
        <v>12.309016537682266</v>
      </c>
      <c r="S626" s="94">
        <f t="shared" si="450"/>
        <v>11.644270661590737</v>
      </c>
      <c r="T626" s="94">
        <f t="shared" si="451"/>
        <v>10.948261770149424</v>
      </c>
      <c r="U626" s="94">
        <f t="shared" si="452"/>
        <v>9.9506155864298069</v>
      </c>
      <c r="V626" s="82"/>
      <c r="W626" s="95">
        <v>9030</v>
      </c>
      <c r="X626" s="161">
        <f t="shared" si="460"/>
        <v>8.7298547203076549</v>
      </c>
      <c r="Y626" s="161">
        <f t="shared" si="461"/>
        <v>8.5782115495832603</v>
      </c>
      <c r="Z626" s="161">
        <f t="shared" si="462"/>
        <v>8.1816695064851732</v>
      </c>
      <c r="AA626" s="161">
        <f t="shared" si="463"/>
        <v>7.4790580613000941</v>
      </c>
      <c r="AB626" s="161">
        <f t="shared" si="464"/>
        <v>6.7444823865227539</v>
      </c>
      <c r="AC626" s="161">
        <f t="shared" si="465"/>
        <v>5.746836202803137</v>
      </c>
      <c r="AD626" s="82"/>
      <c r="AE626" s="82"/>
      <c r="AF626" s="82"/>
      <c r="AG626" s="95">
        <v>9030</v>
      </c>
      <c r="AH626" s="161">
        <f t="shared" si="466"/>
        <v>-11.638757302037375</v>
      </c>
      <c r="AI626" s="161">
        <f t="shared" si="467"/>
        <v>-12.159308273768248</v>
      </c>
      <c r="AJ626" s="161">
        <f t="shared" si="468"/>
        <v>-12.852850867663639</v>
      </c>
      <c r="AK626" s="161">
        <f t="shared" si="469"/>
        <v>-13.700514037980227</v>
      </c>
      <c r="AL626" s="161">
        <f t="shared" si="470"/>
        <v>-14.568646347352756</v>
      </c>
      <c r="AM626" s="161">
        <f t="shared" si="471"/>
        <v>-15.646104225769943</v>
      </c>
      <c r="AN626" s="81"/>
      <c r="AO626" s="81"/>
      <c r="AP626" s="95">
        <v>9030</v>
      </c>
      <c r="AQ626" s="94">
        <f t="shared" si="453"/>
        <v>188.07720086461927</v>
      </c>
      <c r="AR626" s="94">
        <f t="shared" si="454"/>
        <v>325.50265740156999</v>
      </c>
      <c r="AS626" s="94">
        <f t="shared" si="455"/>
        <v>508.59790218995306</v>
      </c>
      <c r="AT626" s="94">
        <f t="shared" si="456"/>
        <v>732.38097915353239</v>
      </c>
      <c r="AU626" s="94">
        <f t="shared" si="457"/>
        <v>961.56790882788005</v>
      </c>
      <c r="AV626" s="94">
        <f t="shared" si="458"/>
        <v>1246.0167887300174</v>
      </c>
      <c r="AW626" s="81"/>
      <c r="AX626" s="95">
        <v>9030</v>
      </c>
      <c r="AY626" s="99">
        <f>'Max limit'!AX626*Input!PrimaryDrive_ratio*Input!Gear1_ratio*Input!FinalDrive_ratio</f>
        <v>796.93035343035342</v>
      </c>
      <c r="AZ626" s="99">
        <f t="shared" si="472"/>
        <v>13.282172557172556</v>
      </c>
      <c r="BA626" s="99">
        <f>AZ626*Input!$N$23</f>
        <v>31252.925462681906</v>
      </c>
      <c r="BB626" s="97">
        <f t="shared" si="459"/>
        <v>31.252925462681905</v>
      </c>
      <c r="BC626" s="95">
        <v>9030</v>
      </c>
      <c r="BD626" s="99">
        <f>'Max limit'!AX626*Input!PrimaryDrive_ratio*Input!Gear2_ratio*Input!FinalDrive_ratio</f>
        <v>1048.4061538461538</v>
      </c>
      <c r="BE626" s="99">
        <f t="shared" si="473"/>
        <v>17.473435897435895</v>
      </c>
      <c r="BF626" s="99">
        <f>BE626*Input!$N$23</f>
        <v>41114.959719794861</v>
      </c>
      <c r="BG626" s="100">
        <f t="shared" si="474"/>
        <v>41.114959719794861</v>
      </c>
      <c r="BH626" s="95">
        <v>9030</v>
      </c>
      <c r="BI626" s="99">
        <f>'Max limit'!AX626*Input!PrimaryDrive_ratio*Input!Gear3_ratio*Input!FinalDrive_ratio</f>
        <v>1310.5076923076922</v>
      </c>
      <c r="BJ626" s="99">
        <f t="shared" si="475"/>
        <v>21.841794871794871</v>
      </c>
      <c r="BK626" s="99">
        <f>BJ626*Input!$N$23</f>
        <v>51393.699649743576</v>
      </c>
      <c r="BL626" s="100">
        <f t="shared" si="476"/>
        <v>51.393699649743574</v>
      </c>
      <c r="BM626" s="95">
        <v>9030</v>
      </c>
      <c r="BN626" s="99">
        <f>'Max limit'!AX626*Input!PrimaryDrive_ratio*Input!Gear4_ratio*Input!FinalDrive_ratio</f>
        <v>1572.6092307692306</v>
      </c>
      <c r="BO626" s="99">
        <f t="shared" si="477"/>
        <v>26.210153846153844</v>
      </c>
      <c r="BP626" s="99">
        <f>BO626*Input!$N$23</f>
        <v>61672.439579692291</v>
      </c>
      <c r="BQ626" s="100">
        <f t="shared" si="478"/>
        <v>61.672439579692288</v>
      </c>
      <c r="BR626" s="95">
        <v>9030</v>
      </c>
      <c r="BS626" s="99">
        <f>'Max limit'!AX626*Input!PrimaryDrive_ratio*Input!Gear5_ratio*Input!FinalDrive_ratio</f>
        <v>1801.9480769230768</v>
      </c>
      <c r="BT626" s="99">
        <f t="shared" si="479"/>
        <v>30.032467948717947</v>
      </c>
      <c r="BU626" s="99">
        <f>BT626*Input!$N$23</f>
        <v>70666.337018397418</v>
      </c>
      <c r="BV626" s="100">
        <f t="shared" si="480"/>
        <v>70.666337018397414</v>
      </c>
      <c r="BW626" s="95">
        <v>9030</v>
      </c>
      <c r="BX626" s="99">
        <f>'Max limit'!AX626*Input!PrimaryDrive_ratio*Input!Gear6_ratio*Input!FinalDrive_ratio</f>
        <v>2051.229431438127</v>
      </c>
      <c r="BY626" s="99">
        <f t="shared" si="481"/>
        <v>34.187157190635453</v>
      </c>
      <c r="BZ626" s="99">
        <f>BY626*Input!$N$23</f>
        <v>80442.312495250822</v>
      </c>
      <c r="CA626" s="100">
        <f t="shared" si="482"/>
        <v>80.442312495250818</v>
      </c>
      <c r="CC626" s="95">
        <v>9030</v>
      </c>
      <c r="CD626" s="94">
        <f t="shared" si="483"/>
        <v>31.5</v>
      </c>
      <c r="CE626" s="94">
        <f t="shared" si="484"/>
        <v>41</v>
      </c>
      <c r="CF626" s="94">
        <f t="shared" si="485"/>
        <v>51.5</v>
      </c>
      <c r="CG626" s="94">
        <f t="shared" si="486"/>
        <v>61.5</v>
      </c>
      <c r="CH626" s="94">
        <f t="shared" si="487"/>
        <v>70.5</v>
      </c>
      <c r="CI626" s="94">
        <f t="shared" si="488"/>
        <v>80.5</v>
      </c>
      <c r="CK626" s="95">
        <v>9030</v>
      </c>
      <c r="CL626" s="162">
        <f t="shared" si="489"/>
        <v>13.282172557172556</v>
      </c>
      <c r="CM626" s="162">
        <f t="shared" si="490"/>
        <v>17.473435897435895</v>
      </c>
      <c r="CN626" s="162">
        <f t="shared" si="491"/>
        <v>21.841794871794871</v>
      </c>
      <c r="CO626" s="162">
        <f t="shared" si="492"/>
        <v>26.210153846153844</v>
      </c>
      <c r="CP626" s="162">
        <f t="shared" si="493"/>
        <v>30.032467948717947</v>
      </c>
      <c r="CQ626" s="162">
        <f t="shared" si="494"/>
        <v>34.187157190635453</v>
      </c>
    </row>
    <row r="627" spans="1:95" ht="19.5" thickTop="1" thickBot="1">
      <c r="A627" s="70">
        <v>9080</v>
      </c>
      <c r="B627" s="70">
        <v>167.05</v>
      </c>
      <c r="C627" s="70">
        <v>129.21199999999999</v>
      </c>
      <c r="D627" s="70">
        <v>156.19200000000001</v>
      </c>
      <c r="E627" s="70">
        <v>8.86</v>
      </c>
      <c r="G627" s="92">
        <v>2</v>
      </c>
      <c r="H627" s="93">
        <f t="shared" si="495"/>
        <v>25.992562929061783</v>
      </c>
      <c r="O627" s="95">
        <v>9040</v>
      </c>
      <c r="P627" s="94">
        <f t="shared" si="447"/>
        <v>12.608917095361264</v>
      </c>
      <c r="Q627" s="94">
        <f t="shared" si="448"/>
        <v>12.593565004101647</v>
      </c>
      <c r="R627" s="94">
        <f t="shared" si="449"/>
        <v>12.30513538610411</v>
      </c>
      <c r="S627" s="94">
        <f t="shared" si="450"/>
        <v>11.638630529389081</v>
      </c>
      <c r="T627" s="94">
        <f t="shared" si="451"/>
        <v>10.940788082720998</v>
      </c>
      <c r="U627" s="94">
        <f t="shared" si="452"/>
        <v>9.9409310494105849</v>
      </c>
      <c r="V627" s="82"/>
      <c r="W627" s="95">
        <v>9040</v>
      </c>
      <c r="X627" s="161">
        <f t="shared" si="460"/>
        <v>8.7285053566289541</v>
      </c>
      <c r="Y627" s="161">
        <f t="shared" si="461"/>
        <v>8.5757935578035926</v>
      </c>
      <c r="Z627" s="161">
        <f t="shared" si="462"/>
        <v>8.1777883549070172</v>
      </c>
      <c r="AA627" s="161">
        <f t="shared" si="463"/>
        <v>7.4734179290984395</v>
      </c>
      <c r="AB627" s="161">
        <f t="shared" si="464"/>
        <v>6.7370086990943294</v>
      </c>
      <c r="AC627" s="161">
        <f t="shared" si="465"/>
        <v>5.7371516657839159</v>
      </c>
      <c r="AD627" s="82"/>
      <c r="AE627" s="82"/>
      <c r="AF627" s="82"/>
      <c r="AG627" s="95">
        <v>9040</v>
      </c>
      <c r="AH627" s="161">
        <f t="shared" si="466"/>
        <v>-11.640336057541456</v>
      </c>
      <c r="AI627" s="161">
        <f t="shared" si="467"/>
        <v>-12.162040604479271</v>
      </c>
      <c r="AJ627" s="161">
        <f t="shared" si="468"/>
        <v>-12.857120134399612</v>
      </c>
      <c r="AK627" s="161">
        <f t="shared" si="469"/>
        <v>-13.706661782080031</v>
      </c>
      <c r="AL627" s="161">
        <f t="shared" si="470"/>
        <v>-14.576717929775457</v>
      </c>
      <c r="AM627" s="161">
        <f t="shared" si="471"/>
        <v>-15.656563525750702</v>
      </c>
      <c r="AN627" s="81"/>
      <c r="AO627" s="81"/>
      <c r="AP627" s="95">
        <v>9040</v>
      </c>
      <c r="AQ627" s="94">
        <f t="shared" si="453"/>
        <v>188.49399231769664</v>
      </c>
      <c r="AR627" s="94">
        <f t="shared" si="454"/>
        <v>326.22399270928014</v>
      </c>
      <c r="AS627" s="94">
        <f t="shared" si="455"/>
        <v>509.7249886082501</v>
      </c>
      <c r="AT627" s="94">
        <f t="shared" si="456"/>
        <v>734.00398359588064</v>
      </c>
      <c r="AU627" s="94">
        <f t="shared" si="457"/>
        <v>963.69880658747297</v>
      </c>
      <c r="AV627" s="94">
        <f t="shared" si="458"/>
        <v>1248.7780439249379</v>
      </c>
      <c r="AW627" s="81"/>
      <c r="AX627" s="95">
        <v>9040</v>
      </c>
      <c r="AY627" s="99">
        <f>'Max limit'!AX627*Input!PrimaryDrive_ratio*Input!Gear1_ratio*Input!FinalDrive_ratio</f>
        <v>797.81288981288981</v>
      </c>
      <c r="AZ627" s="99">
        <f t="shared" si="472"/>
        <v>13.296881496881497</v>
      </c>
      <c r="BA627" s="99">
        <f>AZ627*Input!$N$23</f>
        <v>31287.535568399162</v>
      </c>
      <c r="BB627" s="97">
        <f t="shared" si="459"/>
        <v>31.287535568399161</v>
      </c>
      <c r="BC627" s="95">
        <v>9040</v>
      </c>
      <c r="BD627" s="99">
        <f>'Max limit'!AX627*Input!PrimaryDrive_ratio*Input!Gear2_ratio*Input!FinalDrive_ratio</f>
        <v>1049.5671794871794</v>
      </c>
      <c r="BE627" s="99">
        <f t="shared" si="473"/>
        <v>17.492786324786323</v>
      </c>
      <c r="BF627" s="99">
        <f>BE627*Input!$N$23</f>
        <v>41160.491236649563</v>
      </c>
      <c r="BG627" s="100">
        <f t="shared" si="474"/>
        <v>41.160491236649563</v>
      </c>
      <c r="BH627" s="95">
        <v>9040</v>
      </c>
      <c r="BI627" s="99">
        <f>'Max limit'!AX627*Input!PrimaryDrive_ratio*Input!Gear3_ratio*Input!FinalDrive_ratio</f>
        <v>1311.9589743589743</v>
      </c>
      <c r="BJ627" s="99">
        <f t="shared" si="475"/>
        <v>21.865982905982904</v>
      </c>
      <c r="BK627" s="99">
        <f>BJ627*Input!$N$23</f>
        <v>51450.614045811948</v>
      </c>
      <c r="BL627" s="100">
        <f t="shared" si="476"/>
        <v>51.450614045811946</v>
      </c>
      <c r="BM627" s="95">
        <v>9040</v>
      </c>
      <c r="BN627" s="99">
        <f>'Max limit'!AX627*Input!PrimaryDrive_ratio*Input!Gear4_ratio*Input!FinalDrive_ratio</f>
        <v>1574.3507692307692</v>
      </c>
      <c r="BO627" s="99">
        <f t="shared" si="477"/>
        <v>26.239179487179488</v>
      </c>
      <c r="BP627" s="99">
        <f>BO627*Input!$N$23</f>
        <v>61740.736854974348</v>
      </c>
      <c r="BQ627" s="100">
        <f t="shared" si="478"/>
        <v>61.740736854974351</v>
      </c>
      <c r="BR627" s="95">
        <v>9040</v>
      </c>
      <c r="BS627" s="99">
        <f>'Max limit'!AX627*Input!PrimaryDrive_ratio*Input!Gear5_ratio*Input!FinalDrive_ratio</f>
        <v>1803.9435897435894</v>
      </c>
      <c r="BT627" s="99">
        <f t="shared" si="479"/>
        <v>30.065726495726491</v>
      </c>
      <c r="BU627" s="99">
        <f>BT627*Input!$N$23</f>
        <v>70744.594312991423</v>
      </c>
      <c r="BV627" s="100">
        <f t="shared" si="480"/>
        <v>70.744594312991424</v>
      </c>
      <c r="BW627" s="95">
        <v>9040</v>
      </c>
      <c r="BX627" s="99">
        <f>'Max limit'!AX627*Input!PrimaryDrive_ratio*Input!Gear6_ratio*Input!FinalDrive_ratio</f>
        <v>2053.5010033444814</v>
      </c>
      <c r="BY627" s="99">
        <f t="shared" si="481"/>
        <v>34.225016722408022</v>
      </c>
      <c r="BZ627" s="99">
        <f>BY627*Input!$N$23</f>
        <v>80531.395897792609</v>
      </c>
      <c r="CA627" s="100">
        <f t="shared" si="482"/>
        <v>80.531395897792606</v>
      </c>
      <c r="CC627" s="95">
        <v>9040</v>
      </c>
      <c r="CD627" s="94">
        <f t="shared" si="483"/>
        <v>31.5</v>
      </c>
      <c r="CE627" s="94">
        <f t="shared" si="484"/>
        <v>41</v>
      </c>
      <c r="CF627" s="94">
        <f t="shared" si="485"/>
        <v>51.5</v>
      </c>
      <c r="CG627" s="94">
        <f t="shared" si="486"/>
        <v>61.5</v>
      </c>
      <c r="CH627" s="94">
        <f t="shared" si="487"/>
        <v>70.5</v>
      </c>
      <c r="CI627" s="94">
        <f t="shared" si="488"/>
        <v>80.5</v>
      </c>
      <c r="CK627" s="95">
        <v>9040</v>
      </c>
      <c r="CL627" s="162">
        <f t="shared" si="489"/>
        <v>13.296881496881497</v>
      </c>
      <c r="CM627" s="162">
        <f t="shared" si="490"/>
        <v>17.492786324786323</v>
      </c>
      <c r="CN627" s="162">
        <f t="shared" si="491"/>
        <v>21.865982905982904</v>
      </c>
      <c r="CO627" s="162">
        <f t="shared" si="492"/>
        <v>26.239179487179488</v>
      </c>
      <c r="CP627" s="162">
        <f t="shared" si="493"/>
        <v>30.065726495726491</v>
      </c>
      <c r="CQ627" s="162">
        <f t="shared" si="494"/>
        <v>34.225016722408022</v>
      </c>
    </row>
    <row r="628" spans="1:95" ht="19.5" thickTop="1" thickBot="1">
      <c r="A628" s="70">
        <v>9090</v>
      </c>
      <c r="B628" s="70">
        <v>167.209</v>
      </c>
      <c r="C628" s="70">
        <v>129.19200000000001</v>
      </c>
      <c r="D628" s="70">
        <v>156.315</v>
      </c>
      <c r="E628" s="70">
        <v>8.8940000000000001</v>
      </c>
      <c r="G628" s="92">
        <v>2</v>
      </c>
      <c r="H628" s="93">
        <f t="shared" si="495"/>
        <v>26.037757437070937</v>
      </c>
      <c r="O628" s="95">
        <v>9050</v>
      </c>
      <c r="P628" s="94">
        <f t="shared" si="447"/>
        <v>12.607566238197583</v>
      </c>
      <c r="Q628" s="94">
        <f t="shared" si="448"/>
        <v>12.591144336072086</v>
      </c>
      <c r="R628" s="94">
        <f t="shared" si="449"/>
        <v>12.301249938840749</v>
      </c>
      <c r="S628" s="94">
        <f t="shared" si="450"/>
        <v>11.632984154650405</v>
      </c>
      <c r="T628" s="94">
        <f t="shared" si="451"/>
        <v>10.933306123364039</v>
      </c>
      <c r="U628" s="94">
        <f t="shared" si="452"/>
        <v>9.9312357934793312</v>
      </c>
      <c r="V628" s="82"/>
      <c r="W628" s="95">
        <v>9050</v>
      </c>
      <c r="X628" s="161">
        <f t="shared" si="460"/>
        <v>8.7271544994652732</v>
      </c>
      <c r="Y628" s="161">
        <f t="shared" si="461"/>
        <v>8.5733728897740313</v>
      </c>
      <c r="Z628" s="161">
        <f t="shared" si="462"/>
        <v>8.173902907643658</v>
      </c>
      <c r="AA628" s="161">
        <f t="shared" si="463"/>
        <v>7.4677715543597616</v>
      </c>
      <c r="AB628" s="161">
        <f t="shared" si="464"/>
        <v>6.729526739737369</v>
      </c>
      <c r="AC628" s="161">
        <f t="shared" si="465"/>
        <v>5.7274564098526612</v>
      </c>
      <c r="AD628" s="82"/>
      <c r="AE628" s="82"/>
      <c r="AF628" s="82"/>
      <c r="AG628" s="95">
        <v>9050</v>
      </c>
      <c r="AH628" s="161">
        <f t="shared" si="466"/>
        <v>-11.641916560422962</v>
      </c>
      <c r="AI628" s="161">
        <f t="shared" si="467"/>
        <v>-12.164775959352676</v>
      </c>
      <c r="AJ628" s="161">
        <f t="shared" si="468"/>
        <v>-12.861394126389307</v>
      </c>
      <c r="AK628" s="161">
        <f t="shared" si="469"/>
        <v>-13.71281633054519</v>
      </c>
      <c r="AL628" s="161">
        <f t="shared" si="470"/>
        <v>-14.584798445880972</v>
      </c>
      <c r="AM628" s="161">
        <f t="shared" si="471"/>
        <v>-15.667034402156457</v>
      </c>
      <c r="AN628" s="81"/>
      <c r="AO628" s="81"/>
      <c r="AP628" s="95">
        <v>9050</v>
      </c>
      <c r="AQ628" s="94">
        <f t="shared" si="453"/>
        <v>188.91124507841442</v>
      </c>
      <c r="AR628" s="94">
        <f t="shared" si="454"/>
        <v>326.94612639585887</v>
      </c>
      <c r="AS628" s="94">
        <f t="shared" si="455"/>
        <v>510.85332249352922</v>
      </c>
      <c r="AT628" s="94">
        <f t="shared" si="456"/>
        <v>735.62878439068243</v>
      </c>
      <c r="AU628" s="94">
        <f t="shared" si="457"/>
        <v>965.83206283932907</v>
      </c>
      <c r="AV628" s="94">
        <f t="shared" si="458"/>
        <v>1251.5423552960569</v>
      </c>
      <c r="AW628" s="81"/>
      <c r="AX628" s="95">
        <v>9050</v>
      </c>
      <c r="AY628" s="99">
        <f>'Max limit'!AX628*Input!PrimaryDrive_ratio*Input!Gear1_ratio*Input!FinalDrive_ratio</f>
        <v>798.69542619542619</v>
      </c>
      <c r="AZ628" s="99">
        <f t="shared" si="472"/>
        <v>13.311590436590437</v>
      </c>
      <c r="BA628" s="99">
        <f>AZ628*Input!$N$23</f>
        <v>31322.145674116422</v>
      </c>
      <c r="BB628" s="97">
        <f t="shared" si="459"/>
        <v>31.32214567411642</v>
      </c>
      <c r="BC628" s="95">
        <v>9050</v>
      </c>
      <c r="BD628" s="99">
        <f>'Max limit'!AX628*Input!PrimaryDrive_ratio*Input!Gear2_ratio*Input!FinalDrive_ratio</f>
        <v>1050.728205128205</v>
      </c>
      <c r="BE628" s="99">
        <f t="shared" si="473"/>
        <v>17.512136752136751</v>
      </c>
      <c r="BF628" s="99">
        <f>BE628*Input!$N$23</f>
        <v>41206.022753504265</v>
      </c>
      <c r="BG628" s="100">
        <f t="shared" si="474"/>
        <v>41.206022753504264</v>
      </c>
      <c r="BH628" s="95">
        <v>9050</v>
      </c>
      <c r="BI628" s="99">
        <f>'Max limit'!AX628*Input!PrimaryDrive_ratio*Input!Gear3_ratio*Input!FinalDrive_ratio</f>
        <v>1313.4102564102561</v>
      </c>
      <c r="BJ628" s="99">
        <f t="shared" si="475"/>
        <v>21.890170940170936</v>
      </c>
      <c r="BK628" s="99">
        <f>BJ628*Input!$N$23</f>
        <v>51507.52844188032</v>
      </c>
      <c r="BL628" s="100">
        <f t="shared" si="476"/>
        <v>51.507528441880318</v>
      </c>
      <c r="BM628" s="95">
        <v>9050</v>
      </c>
      <c r="BN628" s="99">
        <f>'Max limit'!AX628*Input!PrimaryDrive_ratio*Input!Gear4_ratio*Input!FinalDrive_ratio</f>
        <v>1576.0923076923075</v>
      </c>
      <c r="BO628" s="99">
        <f t="shared" si="477"/>
        <v>26.268205128205125</v>
      </c>
      <c r="BP628" s="99">
        <f>BO628*Input!$N$23</f>
        <v>61809.03413025639</v>
      </c>
      <c r="BQ628" s="100">
        <f t="shared" si="478"/>
        <v>61.809034130256393</v>
      </c>
      <c r="BR628" s="95">
        <v>9050</v>
      </c>
      <c r="BS628" s="99">
        <f>'Max limit'!AX628*Input!PrimaryDrive_ratio*Input!Gear5_ratio*Input!FinalDrive_ratio</f>
        <v>1805.9391025641023</v>
      </c>
      <c r="BT628" s="99">
        <f t="shared" si="479"/>
        <v>30.098985042735038</v>
      </c>
      <c r="BU628" s="99">
        <f>BT628*Input!$N$23</f>
        <v>70822.851607585442</v>
      </c>
      <c r="BV628" s="100">
        <f t="shared" si="480"/>
        <v>70.822851607585449</v>
      </c>
      <c r="BW628" s="95">
        <v>9050</v>
      </c>
      <c r="BX628" s="99">
        <f>'Max limit'!AX628*Input!PrimaryDrive_ratio*Input!Gear6_ratio*Input!FinalDrive_ratio</f>
        <v>2055.7725752508359</v>
      </c>
      <c r="BY628" s="99">
        <f t="shared" si="481"/>
        <v>34.262876254180597</v>
      </c>
      <c r="BZ628" s="99">
        <f>BY628*Input!$N$23</f>
        <v>80620.479300334424</v>
      </c>
      <c r="CA628" s="100">
        <f t="shared" si="482"/>
        <v>80.620479300334424</v>
      </c>
      <c r="CC628" s="95">
        <v>9050</v>
      </c>
      <c r="CD628" s="94">
        <f t="shared" si="483"/>
        <v>31.5</v>
      </c>
      <c r="CE628" s="94">
        <f t="shared" si="484"/>
        <v>41</v>
      </c>
      <c r="CF628" s="94">
        <f t="shared" si="485"/>
        <v>51.5</v>
      </c>
      <c r="CG628" s="94">
        <f t="shared" si="486"/>
        <v>62</v>
      </c>
      <c r="CH628" s="94">
        <f t="shared" si="487"/>
        <v>71</v>
      </c>
      <c r="CI628" s="94">
        <f t="shared" si="488"/>
        <v>80.5</v>
      </c>
      <c r="CK628" s="95">
        <v>9050</v>
      </c>
      <c r="CL628" s="162">
        <f t="shared" si="489"/>
        <v>13.311590436590437</v>
      </c>
      <c r="CM628" s="162">
        <f t="shared" si="490"/>
        <v>17.512136752136751</v>
      </c>
      <c r="CN628" s="162">
        <f t="shared" si="491"/>
        <v>21.890170940170936</v>
      </c>
      <c r="CO628" s="162">
        <f t="shared" si="492"/>
        <v>26.268205128205125</v>
      </c>
      <c r="CP628" s="162">
        <f t="shared" si="493"/>
        <v>30.098985042735038</v>
      </c>
      <c r="CQ628" s="162">
        <f t="shared" si="494"/>
        <v>34.262876254180597</v>
      </c>
    </row>
    <row r="629" spans="1:95" ht="19.5" thickTop="1" thickBot="1">
      <c r="A629" s="70">
        <v>9100</v>
      </c>
      <c r="B629" s="70">
        <v>167.36699999999999</v>
      </c>
      <c r="C629" s="70">
        <v>129.172</v>
      </c>
      <c r="D629" s="70">
        <v>156.43700000000001</v>
      </c>
      <c r="E629" s="70">
        <v>8.9280000000000008</v>
      </c>
      <c r="G629" s="92">
        <v>2</v>
      </c>
      <c r="H629" s="93">
        <f t="shared" si="495"/>
        <v>26.08295194508009</v>
      </c>
      <c r="O629" s="95">
        <v>9060</v>
      </c>
      <c r="P629" s="94">
        <f t="shared" si="447"/>
        <v>12.606213887548924</v>
      </c>
      <c r="Q629" s="94">
        <f t="shared" si="448"/>
        <v>12.588720991792632</v>
      </c>
      <c r="R629" s="94">
        <f t="shared" si="449"/>
        <v>12.297360195892194</v>
      </c>
      <c r="S629" s="94">
        <f t="shared" si="450"/>
        <v>11.627331537374701</v>
      </c>
      <c r="T629" s="94">
        <f t="shared" si="451"/>
        <v>10.925815892078548</v>
      </c>
      <c r="U629" s="94">
        <f t="shared" si="452"/>
        <v>9.9215298186360474</v>
      </c>
      <c r="V629" s="82"/>
      <c r="W629" s="95">
        <v>9060</v>
      </c>
      <c r="X629" s="161">
        <f t="shared" si="460"/>
        <v>8.725802148816614</v>
      </c>
      <c r="Y629" s="161">
        <f t="shared" si="461"/>
        <v>8.5709495454945763</v>
      </c>
      <c r="Z629" s="161">
        <f t="shared" si="462"/>
        <v>8.1700131646951011</v>
      </c>
      <c r="AA629" s="161">
        <f t="shared" si="463"/>
        <v>7.4621189370840586</v>
      </c>
      <c r="AB629" s="161">
        <f t="shared" si="464"/>
        <v>6.7220365084518789</v>
      </c>
      <c r="AC629" s="161">
        <f t="shared" si="465"/>
        <v>5.7177504350093793</v>
      </c>
      <c r="AD629" s="82"/>
      <c r="AE629" s="82"/>
      <c r="AF629" s="82"/>
      <c r="AG629" s="95">
        <v>9060</v>
      </c>
      <c r="AH629" s="161">
        <f t="shared" si="466"/>
        <v>-11.643498810681894</v>
      </c>
      <c r="AI629" s="161">
        <f t="shared" si="467"/>
        <v>-12.167514338388461</v>
      </c>
      <c r="AJ629" s="161">
        <f t="shared" si="468"/>
        <v>-12.865672843632719</v>
      </c>
      <c r="AK629" s="161">
        <f t="shared" si="469"/>
        <v>-13.718977683375705</v>
      </c>
      <c r="AL629" s="161">
        <f t="shared" si="470"/>
        <v>-14.592887895669302</v>
      </c>
      <c r="AM629" s="161">
        <f t="shared" si="471"/>
        <v>-15.677516854987202</v>
      </c>
      <c r="AN629" s="81"/>
      <c r="AO629" s="81"/>
      <c r="AP629" s="95">
        <v>9060</v>
      </c>
      <c r="AQ629" s="94">
        <f t="shared" si="453"/>
        <v>189.32895914677249</v>
      </c>
      <c r="AR629" s="94">
        <f t="shared" si="454"/>
        <v>327.66905846130601</v>
      </c>
      <c r="AS629" s="94">
        <f t="shared" si="455"/>
        <v>511.98290384579042</v>
      </c>
      <c r="AT629" s="94">
        <f t="shared" si="456"/>
        <v>737.25538153793877</v>
      </c>
      <c r="AU629" s="94">
        <f t="shared" si="457"/>
        <v>967.96767758344822</v>
      </c>
      <c r="AV629" s="94">
        <f t="shared" si="458"/>
        <v>1254.3097228433737</v>
      </c>
      <c r="AW629" s="81"/>
      <c r="AX629" s="95">
        <v>9060</v>
      </c>
      <c r="AY629" s="99">
        <f>'Max limit'!AX629*Input!PrimaryDrive_ratio*Input!Gear1_ratio*Input!FinalDrive_ratio</f>
        <v>799.57796257796247</v>
      </c>
      <c r="AZ629" s="99">
        <f t="shared" si="472"/>
        <v>13.326299376299374</v>
      </c>
      <c r="BA629" s="99">
        <f>AZ629*Input!$N$23</f>
        <v>31356.755779833671</v>
      </c>
      <c r="BB629" s="97">
        <f t="shared" si="459"/>
        <v>31.356755779833669</v>
      </c>
      <c r="BC629" s="95">
        <v>9060</v>
      </c>
      <c r="BD629" s="99">
        <f>'Max limit'!AX629*Input!PrimaryDrive_ratio*Input!Gear2_ratio*Input!FinalDrive_ratio</f>
        <v>1051.8892307692306</v>
      </c>
      <c r="BE629" s="99">
        <f t="shared" si="473"/>
        <v>17.531487179487176</v>
      </c>
      <c r="BF629" s="99">
        <f>BE629*Input!$N$23</f>
        <v>41251.55427035896</v>
      </c>
      <c r="BG629" s="100">
        <f t="shared" si="474"/>
        <v>41.251554270358959</v>
      </c>
      <c r="BH629" s="95">
        <v>9060</v>
      </c>
      <c r="BI629" s="99">
        <f>'Max limit'!AX629*Input!PrimaryDrive_ratio*Input!Gear3_ratio*Input!FinalDrive_ratio</f>
        <v>1314.8615384615382</v>
      </c>
      <c r="BJ629" s="99">
        <f t="shared" si="475"/>
        <v>21.914358974358969</v>
      </c>
      <c r="BK629" s="99">
        <f>BJ629*Input!$N$23</f>
        <v>51564.442837948693</v>
      </c>
      <c r="BL629" s="100">
        <f t="shared" si="476"/>
        <v>51.56444283794869</v>
      </c>
      <c r="BM629" s="95">
        <v>9060</v>
      </c>
      <c r="BN629" s="99">
        <f>'Max limit'!AX629*Input!PrimaryDrive_ratio*Input!Gear4_ratio*Input!FinalDrive_ratio</f>
        <v>1577.833846153846</v>
      </c>
      <c r="BO629" s="99">
        <f t="shared" si="477"/>
        <v>26.297230769230769</v>
      </c>
      <c r="BP629" s="99">
        <f>BO629*Input!$N$23</f>
        <v>61877.331405538447</v>
      </c>
      <c r="BQ629" s="100">
        <f t="shared" si="478"/>
        <v>61.877331405538449</v>
      </c>
      <c r="BR629" s="95">
        <v>9060</v>
      </c>
      <c r="BS629" s="99">
        <f>'Max limit'!AX629*Input!PrimaryDrive_ratio*Input!Gear5_ratio*Input!FinalDrive_ratio</f>
        <v>1807.9346153846152</v>
      </c>
      <c r="BT629" s="99">
        <f t="shared" si="479"/>
        <v>30.132243589743588</v>
      </c>
      <c r="BU629" s="99">
        <f>BT629*Input!$N$23</f>
        <v>70901.108902179476</v>
      </c>
      <c r="BV629" s="100">
        <f t="shared" si="480"/>
        <v>70.901108902179473</v>
      </c>
      <c r="BW629" s="95">
        <v>9060</v>
      </c>
      <c r="BX629" s="99">
        <f>'Max limit'!AX629*Input!PrimaryDrive_ratio*Input!Gear6_ratio*Input!FinalDrive_ratio</f>
        <v>2058.0441471571903</v>
      </c>
      <c r="BY629" s="99">
        <f t="shared" si="481"/>
        <v>34.300735785953172</v>
      </c>
      <c r="BZ629" s="99">
        <f>BY629*Input!$N$23</f>
        <v>80709.562702876225</v>
      </c>
      <c r="CA629" s="100">
        <f t="shared" si="482"/>
        <v>80.709562702876227</v>
      </c>
      <c r="CC629" s="95">
        <v>9060</v>
      </c>
      <c r="CD629" s="94">
        <f t="shared" si="483"/>
        <v>31.5</v>
      </c>
      <c r="CE629" s="94">
        <f t="shared" si="484"/>
        <v>41.5</v>
      </c>
      <c r="CF629" s="94">
        <f t="shared" si="485"/>
        <v>51.5</v>
      </c>
      <c r="CG629" s="94">
        <f t="shared" si="486"/>
        <v>62</v>
      </c>
      <c r="CH629" s="94">
        <f t="shared" si="487"/>
        <v>71</v>
      </c>
      <c r="CI629" s="94">
        <f t="shared" si="488"/>
        <v>80.5</v>
      </c>
      <c r="CK629" s="95">
        <v>9060</v>
      </c>
      <c r="CL629" s="162">
        <f t="shared" si="489"/>
        <v>13.326299376299374</v>
      </c>
      <c r="CM629" s="162">
        <f t="shared" si="490"/>
        <v>17.531487179487176</v>
      </c>
      <c r="CN629" s="162">
        <f t="shared" si="491"/>
        <v>21.914358974358969</v>
      </c>
      <c r="CO629" s="162">
        <f t="shared" si="492"/>
        <v>26.297230769230769</v>
      </c>
      <c r="CP629" s="162">
        <f t="shared" si="493"/>
        <v>30.132243589743588</v>
      </c>
      <c r="CQ629" s="162">
        <f t="shared" si="494"/>
        <v>34.300735785953172</v>
      </c>
    </row>
    <row r="630" spans="1:95" ht="19.5" thickTop="1" thickBot="1">
      <c r="A630" s="70">
        <v>9110</v>
      </c>
      <c r="B630" s="70">
        <v>167.52</v>
      </c>
      <c r="C630" s="70">
        <v>129.148</v>
      </c>
      <c r="D630" s="70">
        <v>156.55500000000001</v>
      </c>
      <c r="E630" s="70">
        <v>8.9619999999999997</v>
      </c>
      <c r="G630" s="92">
        <v>2</v>
      </c>
      <c r="H630" s="93">
        <f t="shared" si="495"/>
        <v>26.128146453089244</v>
      </c>
      <c r="O630" s="95">
        <v>9070</v>
      </c>
      <c r="P630" s="94">
        <f t="shared" si="447"/>
        <v>12.604860043415282</v>
      </c>
      <c r="Q630" s="94">
        <f t="shared" si="448"/>
        <v>12.58629497126328</v>
      </c>
      <c r="R630" s="94">
        <f t="shared" si="449"/>
        <v>12.293466157258434</v>
      </c>
      <c r="S630" s="94">
        <f t="shared" si="450"/>
        <v>11.621672677561975</v>
      </c>
      <c r="T630" s="94">
        <f t="shared" si="451"/>
        <v>10.918317388864526</v>
      </c>
      <c r="U630" s="94">
        <f t="shared" si="452"/>
        <v>9.911813124880732</v>
      </c>
      <c r="V630" s="82"/>
      <c r="W630" s="95">
        <v>9070</v>
      </c>
      <c r="X630" s="161">
        <f t="shared" si="460"/>
        <v>8.7244483046829746</v>
      </c>
      <c r="Y630" s="161">
        <f t="shared" si="461"/>
        <v>8.5685235249652258</v>
      </c>
      <c r="Z630" s="161">
        <f t="shared" si="462"/>
        <v>8.166119126061341</v>
      </c>
      <c r="AA630" s="161">
        <f t="shared" si="463"/>
        <v>7.4564600772713323</v>
      </c>
      <c r="AB630" s="161">
        <f t="shared" si="464"/>
        <v>6.7145380052378565</v>
      </c>
      <c r="AC630" s="161">
        <f t="shared" si="465"/>
        <v>5.708033741254062</v>
      </c>
      <c r="AD630" s="82"/>
      <c r="AE630" s="82"/>
      <c r="AF630" s="82"/>
      <c r="AG630" s="95">
        <v>9070</v>
      </c>
      <c r="AH630" s="161">
        <f t="shared" si="466"/>
        <v>-11.645082808318252</v>
      </c>
      <c r="AI630" s="161">
        <f t="shared" si="467"/>
        <v>-12.170255741586626</v>
      </c>
      <c r="AJ630" s="161">
        <f t="shared" si="468"/>
        <v>-12.869956286129856</v>
      </c>
      <c r="AK630" s="161">
        <f t="shared" si="469"/>
        <v>-13.725145840571578</v>
      </c>
      <c r="AL630" s="161">
        <f t="shared" si="470"/>
        <v>-14.600986279140445</v>
      </c>
      <c r="AM630" s="161">
        <f t="shared" si="471"/>
        <v>-15.688010884242942</v>
      </c>
      <c r="AN630" s="81"/>
      <c r="AO630" s="81"/>
      <c r="AP630" s="95">
        <v>9070</v>
      </c>
      <c r="AQ630" s="94">
        <f t="shared" si="453"/>
        <v>189.74713452277106</v>
      </c>
      <c r="AR630" s="94">
        <f t="shared" si="454"/>
        <v>328.39278890562184</v>
      </c>
      <c r="AS630" s="94">
        <f t="shared" si="455"/>
        <v>513.11373266503426</v>
      </c>
      <c r="AT630" s="94">
        <f t="shared" si="456"/>
        <v>738.883775037649</v>
      </c>
      <c r="AU630" s="94">
        <f t="shared" si="457"/>
        <v>970.10565081982998</v>
      </c>
      <c r="AV630" s="94">
        <f t="shared" si="458"/>
        <v>1257.0801465668894</v>
      </c>
      <c r="AW630" s="81"/>
      <c r="AX630" s="95">
        <v>9070</v>
      </c>
      <c r="AY630" s="99">
        <f>'Max limit'!AX630*Input!PrimaryDrive_ratio*Input!Gear1_ratio*Input!FinalDrive_ratio</f>
        <v>800.46049896049897</v>
      </c>
      <c r="AZ630" s="99">
        <f t="shared" si="472"/>
        <v>13.341008316008317</v>
      </c>
      <c r="BA630" s="99">
        <f>AZ630*Input!$N$23</f>
        <v>31391.365885550931</v>
      </c>
      <c r="BB630" s="97">
        <f t="shared" si="459"/>
        <v>31.391365885550933</v>
      </c>
      <c r="BC630" s="95">
        <v>9070</v>
      </c>
      <c r="BD630" s="99">
        <f>'Max limit'!AX630*Input!PrimaryDrive_ratio*Input!Gear2_ratio*Input!FinalDrive_ratio</f>
        <v>1053.0502564102565</v>
      </c>
      <c r="BE630" s="99">
        <f t="shared" si="473"/>
        <v>17.550837606837607</v>
      </c>
      <c r="BF630" s="99">
        <f>BE630*Input!$N$23</f>
        <v>41297.085787213669</v>
      </c>
      <c r="BG630" s="100">
        <f t="shared" si="474"/>
        <v>41.297085787213668</v>
      </c>
      <c r="BH630" s="95">
        <v>9070</v>
      </c>
      <c r="BI630" s="99">
        <f>'Max limit'!AX630*Input!PrimaryDrive_ratio*Input!Gear3_ratio*Input!FinalDrive_ratio</f>
        <v>1316.3128205128205</v>
      </c>
      <c r="BJ630" s="99">
        <f t="shared" si="475"/>
        <v>21.938547008547008</v>
      </c>
      <c r="BK630" s="99">
        <f>BJ630*Input!$N$23</f>
        <v>51621.357234017087</v>
      </c>
      <c r="BL630" s="100">
        <f t="shared" si="476"/>
        <v>51.62135723401709</v>
      </c>
      <c r="BM630" s="95">
        <v>9070</v>
      </c>
      <c r="BN630" s="99">
        <f>'Max limit'!AX630*Input!PrimaryDrive_ratio*Input!Gear4_ratio*Input!FinalDrive_ratio</f>
        <v>1579.5753846153846</v>
      </c>
      <c r="BO630" s="99">
        <f t="shared" si="477"/>
        <v>26.326256410256409</v>
      </c>
      <c r="BP630" s="99">
        <f>BO630*Input!$N$23</f>
        <v>61945.628680820497</v>
      </c>
      <c r="BQ630" s="100">
        <f t="shared" si="478"/>
        <v>61.945628680820498</v>
      </c>
      <c r="BR630" s="95">
        <v>9070</v>
      </c>
      <c r="BS630" s="99">
        <f>'Max limit'!AX630*Input!PrimaryDrive_ratio*Input!Gear5_ratio*Input!FinalDrive_ratio</f>
        <v>1809.9301282051281</v>
      </c>
      <c r="BT630" s="99">
        <f t="shared" si="479"/>
        <v>30.165502136752135</v>
      </c>
      <c r="BU630" s="99">
        <f>BT630*Input!$N$23</f>
        <v>70979.366196773481</v>
      </c>
      <c r="BV630" s="100">
        <f t="shared" si="480"/>
        <v>70.979366196773483</v>
      </c>
      <c r="BW630" s="95">
        <v>9070</v>
      </c>
      <c r="BX630" s="99">
        <f>'Max limit'!AX630*Input!PrimaryDrive_ratio*Input!Gear6_ratio*Input!FinalDrive_ratio</f>
        <v>2060.3157190635452</v>
      </c>
      <c r="BY630" s="99">
        <f t="shared" si="481"/>
        <v>34.338595317725755</v>
      </c>
      <c r="BZ630" s="99">
        <f>BY630*Input!$N$23</f>
        <v>80798.646105418055</v>
      </c>
      <c r="CA630" s="100">
        <f t="shared" si="482"/>
        <v>80.798646105418058</v>
      </c>
      <c r="CC630" s="95">
        <v>9070</v>
      </c>
      <c r="CD630" s="94">
        <f t="shared" si="483"/>
        <v>31.5</v>
      </c>
      <c r="CE630" s="94">
        <f t="shared" si="484"/>
        <v>41.5</v>
      </c>
      <c r="CF630" s="94">
        <f t="shared" si="485"/>
        <v>51.5</v>
      </c>
      <c r="CG630" s="94">
        <f t="shared" si="486"/>
        <v>62</v>
      </c>
      <c r="CH630" s="94">
        <f t="shared" si="487"/>
        <v>71</v>
      </c>
      <c r="CI630" s="94">
        <f t="shared" si="488"/>
        <v>81</v>
      </c>
      <c r="CK630" s="95">
        <v>9070</v>
      </c>
      <c r="CL630" s="162">
        <f t="shared" si="489"/>
        <v>13.341008316008317</v>
      </c>
      <c r="CM630" s="162">
        <f t="shared" si="490"/>
        <v>17.550837606837607</v>
      </c>
      <c r="CN630" s="162">
        <f t="shared" si="491"/>
        <v>21.938547008547008</v>
      </c>
      <c r="CO630" s="162">
        <f t="shared" si="492"/>
        <v>26.326256410256409</v>
      </c>
      <c r="CP630" s="162">
        <f t="shared" si="493"/>
        <v>30.165502136752135</v>
      </c>
      <c r="CQ630" s="162">
        <f t="shared" si="494"/>
        <v>34.338595317725755</v>
      </c>
    </row>
    <row r="631" spans="1:95" ht="19.5" thickTop="1" thickBot="1">
      <c r="A631" s="70">
        <v>9120</v>
      </c>
      <c r="B631" s="70">
        <v>167.67400000000001</v>
      </c>
      <c r="C631" s="70">
        <v>129.125</v>
      </c>
      <c r="D631" s="70">
        <v>156.672</v>
      </c>
      <c r="E631" s="70">
        <v>8.9960000000000004</v>
      </c>
      <c r="G631" s="92">
        <v>2</v>
      </c>
      <c r="H631" s="93">
        <f t="shared" si="495"/>
        <v>26.173340961098397</v>
      </c>
      <c r="O631" s="95">
        <v>9080</v>
      </c>
      <c r="P631" s="94">
        <f t="shared" si="447"/>
        <v>12.603504705796665</v>
      </c>
      <c r="Q631" s="94">
        <f t="shared" si="448"/>
        <v>12.583866274484036</v>
      </c>
      <c r="R631" s="94">
        <f t="shared" si="449"/>
        <v>12.289567822939473</v>
      </c>
      <c r="S631" s="94">
        <f t="shared" si="450"/>
        <v>11.616007575212222</v>
      </c>
      <c r="T631" s="94">
        <f t="shared" si="451"/>
        <v>10.910810613721974</v>
      </c>
      <c r="U631" s="94">
        <f t="shared" si="452"/>
        <v>9.9020857122133901</v>
      </c>
      <c r="V631" s="82"/>
      <c r="W631" s="95">
        <v>9080</v>
      </c>
      <c r="X631" s="161">
        <f t="shared" si="460"/>
        <v>8.7230929670643551</v>
      </c>
      <c r="Y631" s="161">
        <f t="shared" si="461"/>
        <v>8.5660948281859799</v>
      </c>
      <c r="Z631" s="161">
        <f t="shared" si="462"/>
        <v>8.1622207917423832</v>
      </c>
      <c r="AA631" s="161">
        <f t="shared" si="463"/>
        <v>7.45079497492158</v>
      </c>
      <c r="AB631" s="161">
        <f t="shared" si="464"/>
        <v>6.7070312300953043</v>
      </c>
      <c r="AC631" s="161">
        <f t="shared" si="465"/>
        <v>5.6983063285867201</v>
      </c>
      <c r="AD631" s="82"/>
      <c r="AE631" s="82"/>
      <c r="AF631" s="82"/>
      <c r="AG631" s="95">
        <v>9080</v>
      </c>
      <c r="AH631" s="161">
        <f t="shared" si="466"/>
        <v>-11.646668553332036</v>
      </c>
      <c r="AI631" s="161">
        <f t="shared" si="467"/>
        <v>-12.173000168947173</v>
      </c>
      <c r="AJ631" s="161">
        <f t="shared" si="468"/>
        <v>-12.87424445388071</v>
      </c>
      <c r="AK631" s="161">
        <f t="shared" si="469"/>
        <v>-13.731320802132808</v>
      </c>
      <c r="AL631" s="161">
        <f t="shared" si="470"/>
        <v>-14.609093596294402</v>
      </c>
      <c r="AM631" s="161">
        <f t="shared" si="471"/>
        <v>-15.698516489923673</v>
      </c>
      <c r="AN631" s="81"/>
      <c r="AO631" s="81"/>
      <c r="AP631" s="95">
        <v>9080</v>
      </c>
      <c r="AQ631" s="94">
        <f t="shared" si="453"/>
        <v>190.16577120640997</v>
      </c>
      <c r="AR631" s="94">
        <f t="shared" si="454"/>
        <v>329.11731772880614</v>
      </c>
      <c r="AS631" s="94">
        <f t="shared" si="455"/>
        <v>514.24580895125973</v>
      </c>
      <c r="AT631" s="94">
        <f t="shared" si="456"/>
        <v>740.51396488981391</v>
      </c>
      <c r="AU631" s="94">
        <f t="shared" si="457"/>
        <v>972.24598254847467</v>
      </c>
      <c r="AV631" s="94">
        <f t="shared" si="458"/>
        <v>1259.8536264666022</v>
      </c>
      <c r="AW631" s="81"/>
      <c r="AX631" s="95">
        <v>9080</v>
      </c>
      <c r="AY631" s="99">
        <f>'Max limit'!AX631*Input!PrimaryDrive_ratio*Input!Gear1_ratio*Input!FinalDrive_ratio</f>
        <v>801.34303534303547</v>
      </c>
      <c r="AZ631" s="99">
        <f t="shared" si="472"/>
        <v>13.355717255717257</v>
      </c>
      <c r="BA631" s="99">
        <f>AZ631*Input!$N$23</f>
        <v>31425.975991268191</v>
      </c>
      <c r="BB631" s="97">
        <f t="shared" si="459"/>
        <v>31.425975991268192</v>
      </c>
      <c r="BC631" s="95">
        <v>9080</v>
      </c>
      <c r="BD631" s="99">
        <f>'Max limit'!AX631*Input!PrimaryDrive_ratio*Input!Gear2_ratio*Input!FinalDrive_ratio</f>
        <v>1054.2112820512821</v>
      </c>
      <c r="BE631" s="99">
        <f t="shared" si="473"/>
        <v>17.570188034188035</v>
      </c>
      <c r="BF631" s="99">
        <f>BE631*Input!$N$23</f>
        <v>41342.617304068372</v>
      </c>
      <c r="BG631" s="100">
        <f t="shared" si="474"/>
        <v>41.342617304068369</v>
      </c>
      <c r="BH631" s="95">
        <v>9080</v>
      </c>
      <c r="BI631" s="99">
        <f>'Max limit'!AX631*Input!PrimaryDrive_ratio*Input!Gear3_ratio*Input!FinalDrive_ratio</f>
        <v>1317.7641025641026</v>
      </c>
      <c r="BJ631" s="99">
        <f t="shared" si="475"/>
        <v>21.962735042735044</v>
      </c>
      <c r="BK631" s="99">
        <f>BJ631*Input!$N$23</f>
        <v>51678.271630085466</v>
      </c>
      <c r="BL631" s="100">
        <f t="shared" si="476"/>
        <v>51.678271630085469</v>
      </c>
      <c r="BM631" s="95">
        <v>9080</v>
      </c>
      <c r="BN631" s="99">
        <f>'Max limit'!AX631*Input!PrimaryDrive_ratio*Input!Gear4_ratio*Input!FinalDrive_ratio</f>
        <v>1581.3169230769231</v>
      </c>
      <c r="BO631" s="99">
        <f t="shared" si="477"/>
        <v>26.355282051282053</v>
      </c>
      <c r="BP631" s="99">
        <f>BO631*Input!$N$23</f>
        <v>62013.925956102561</v>
      </c>
      <c r="BQ631" s="100">
        <f t="shared" si="478"/>
        <v>62.013925956102561</v>
      </c>
      <c r="BR631" s="95">
        <v>9080</v>
      </c>
      <c r="BS631" s="99">
        <f>'Max limit'!AX631*Input!PrimaryDrive_ratio*Input!Gear5_ratio*Input!FinalDrive_ratio</f>
        <v>1811.925641025641</v>
      </c>
      <c r="BT631" s="99">
        <f t="shared" si="479"/>
        <v>30.198760683760682</v>
      </c>
      <c r="BU631" s="99">
        <f>BT631*Input!$N$23</f>
        <v>71057.6234913675</v>
      </c>
      <c r="BV631" s="100">
        <f t="shared" si="480"/>
        <v>71.057623491367494</v>
      </c>
      <c r="BW631" s="95">
        <v>9080</v>
      </c>
      <c r="BX631" s="99">
        <f>'Max limit'!AX631*Input!PrimaryDrive_ratio*Input!Gear6_ratio*Input!FinalDrive_ratio</f>
        <v>2062.5872909698996</v>
      </c>
      <c r="BY631" s="99">
        <f t="shared" si="481"/>
        <v>34.37645484949833</v>
      </c>
      <c r="BZ631" s="99">
        <f>BY631*Input!$N$23</f>
        <v>80887.729507959855</v>
      </c>
      <c r="CA631" s="100">
        <f t="shared" si="482"/>
        <v>80.887729507959861</v>
      </c>
      <c r="CC631" s="95">
        <v>9080</v>
      </c>
      <c r="CD631" s="94">
        <f t="shared" si="483"/>
        <v>31.5</v>
      </c>
      <c r="CE631" s="94">
        <f t="shared" si="484"/>
        <v>41.5</v>
      </c>
      <c r="CF631" s="94">
        <f t="shared" si="485"/>
        <v>51.5</v>
      </c>
      <c r="CG631" s="94">
        <f t="shared" si="486"/>
        <v>62</v>
      </c>
      <c r="CH631" s="94">
        <f t="shared" si="487"/>
        <v>71</v>
      </c>
      <c r="CI631" s="94">
        <f t="shared" si="488"/>
        <v>81</v>
      </c>
      <c r="CK631" s="95">
        <v>9080</v>
      </c>
      <c r="CL631" s="162">
        <f t="shared" si="489"/>
        <v>13.355717255717257</v>
      </c>
      <c r="CM631" s="162">
        <f t="shared" si="490"/>
        <v>17.570188034188035</v>
      </c>
      <c r="CN631" s="162">
        <f t="shared" si="491"/>
        <v>21.962735042735044</v>
      </c>
      <c r="CO631" s="162">
        <f t="shared" si="492"/>
        <v>26.355282051282053</v>
      </c>
      <c r="CP631" s="162">
        <f t="shared" si="493"/>
        <v>30.198760683760682</v>
      </c>
      <c r="CQ631" s="162">
        <f t="shared" si="494"/>
        <v>34.37645484949833</v>
      </c>
    </row>
    <row r="632" spans="1:95" ht="19.5" thickTop="1" thickBot="1">
      <c r="A632" s="70">
        <v>9130</v>
      </c>
      <c r="B632" s="70">
        <v>167.827</v>
      </c>
      <c r="C632" s="70">
        <v>129.101</v>
      </c>
      <c r="D632" s="70">
        <v>156.792</v>
      </c>
      <c r="E632" s="70">
        <v>9.0280000000000005</v>
      </c>
      <c r="G632" s="92">
        <v>2</v>
      </c>
      <c r="H632" s="93">
        <f t="shared" si="495"/>
        <v>26.21853546910755</v>
      </c>
      <c r="O632" s="95">
        <v>9090</v>
      </c>
      <c r="P632" s="94">
        <f t="shared" si="447"/>
        <v>12.602147874693067</v>
      </c>
      <c r="Q632" s="94">
        <f t="shared" si="448"/>
        <v>12.581434901454896</v>
      </c>
      <c r="R632" s="94">
        <f t="shared" si="449"/>
        <v>12.285665192935317</v>
      </c>
      <c r="S632" s="94">
        <f t="shared" si="450"/>
        <v>11.610336230325446</v>
      </c>
      <c r="T632" s="94">
        <f t="shared" si="451"/>
        <v>10.903295566650888</v>
      </c>
      <c r="U632" s="94">
        <f t="shared" si="452"/>
        <v>9.89234758063402</v>
      </c>
      <c r="V632" s="82"/>
      <c r="W632" s="95">
        <v>9090</v>
      </c>
      <c r="X632" s="161">
        <f t="shared" si="460"/>
        <v>8.7217361359607573</v>
      </c>
      <c r="Y632" s="161">
        <f t="shared" si="461"/>
        <v>8.563663455156842</v>
      </c>
      <c r="Z632" s="161">
        <f t="shared" si="462"/>
        <v>8.1583181617382259</v>
      </c>
      <c r="AA632" s="161">
        <f t="shared" si="463"/>
        <v>7.4451236300348036</v>
      </c>
      <c r="AB632" s="161">
        <f t="shared" si="464"/>
        <v>6.6995161830242163</v>
      </c>
      <c r="AC632" s="161">
        <f t="shared" si="465"/>
        <v>5.6885681970073509</v>
      </c>
      <c r="AD632" s="82"/>
      <c r="AE632" s="82"/>
      <c r="AF632" s="82"/>
      <c r="AG632" s="95">
        <v>9090</v>
      </c>
      <c r="AH632" s="161">
        <f t="shared" si="466"/>
        <v>-11.648256045723246</v>
      </c>
      <c r="AI632" s="161">
        <f t="shared" si="467"/>
        <v>-12.1757476204701</v>
      </c>
      <c r="AJ632" s="161">
        <f t="shared" si="468"/>
        <v>-12.878537346885281</v>
      </c>
      <c r="AK632" s="161">
        <f t="shared" si="469"/>
        <v>-13.737502568059394</v>
      </c>
      <c r="AL632" s="161">
        <f t="shared" si="470"/>
        <v>-14.617209847131177</v>
      </c>
      <c r="AM632" s="161">
        <f t="shared" si="471"/>
        <v>-15.709033672029392</v>
      </c>
      <c r="AN632" s="81"/>
      <c r="AO632" s="81"/>
      <c r="AP632" s="95">
        <v>9090</v>
      </c>
      <c r="AQ632" s="94">
        <f t="shared" si="453"/>
        <v>190.58486919768919</v>
      </c>
      <c r="AR632" s="94">
        <f t="shared" si="454"/>
        <v>329.8426449308588</v>
      </c>
      <c r="AS632" s="94">
        <f t="shared" si="455"/>
        <v>515.37913270446688</v>
      </c>
      <c r="AT632" s="94">
        <f t="shared" si="456"/>
        <v>742.14595109443258</v>
      </c>
      <c r="AU632" s="94">
        <f t="shared" si="457"/>
        <v>974.38867276938311</v>
      </c>
      <c r="AV632" s="94">
        <f t="shared" si="458"/>
        <v>1262.6301625425119</v>
      </c>
      <c r="AW632" s="81"/>
      <c r="AX632" s="95">
        <v>9090</v>
      </c>
      <c r="AY632" s="99">
        <f>'Max limit'!AX632*Input!PrimaryDrive_ratio*Input!Gear1_ratio*Input!FinalDrive_ratio</f>
        <v>802.22557172557174</v>
      </c>
      <c r="AZ632" s="99">
        <f t="shared" si="472"/>
        <v>13.370426195426196</v>
      </c>
      <c r="BA632" s="99">
        <f>AZ632*Input!$N$23</f>
        <v>31460.586096985444</v>
      </c>
      <c r="BB632" s="97">
        <f t="shared" si="459"/>
        <v>31.460586096985445</v>
      </c>
      <c r="BC632" s="95">
        <v>9090</v>
      </c>
      <c r="BD632" s="99">
        <f>'Max limit'!AX632*Input!PrimaryDrive_ratio*Input!Gear2_ratio*Input!FinalDrive_ratio</f>
        <v>1055.3723076923077</v>
      </c>
      <c r="BE632" s="99">
        <f t="shared" si="473"/>
        <v>17.58953846153846</v>
      </c>
      <c r="BF632" s="99">
        <f>BE632*Input!$N$23</f>
        <v>41388.148820923067</v>
      </c>
      <c r="BG632" s="100">
        <f t="shared" si="474"/>
        <v>41.388148820923064</v>
      </c>
      <c r="BH632" s="95">
        <v>9090</v>
      </c>
      <c r="BI632" s="99">
        <f>'Max limit'!AX632*Input!PrimaryDrive_ratio*Input!Gear3_ratio*Input!FinalDrive_ratio</f>
        <v>1319.2153846153844</v>
      </c>
      <c r="BJ632" s="99">
        <f t="shared" si="475"/>
        <v>21.986923076923073</v>
      </c>
      <c r="BK632" s="99">
        <f>BJ632*Input!$N$23</f>
        <v>51735.186026153831</v>
      </c>
      <c r="BL632" s="100">
        <f t="shared" si="476"/>
        <v>51.735186026153833</v>
      </c>
      <c r="BM632" s="95">
        <v>9090</v>
      </c>
      <c r="BN632" s="99">
        <f>'Max limit'!AX632*Input!PrimaryDrive_ratio*Input!Gear4_ratio*Input!FinalDrive_ratio</f>
        <v>1583.0584615384616</v>
      </c>
      <c r="BO632" s="99">
        <f t="shared" si="477"/>
        <v>26.384307692307694</v>
      </c>
      <c r="BP632" s="99">
        <f>BO632*Input!$N$23</f>
        <v>62082.223231384611</v>
      </c>
      <c r="BQ632" s="100">
        <f t="shared" si="478"/>
        <v>62.08222323138461</v>
      </c>
      <c r="BR632" s="95">
        <v>9090</v>
      </c>
      <c r="BS632" s="99">
        <f>'Max limit'!AX632*Input!PrimaryDrive_ratio*Input!Gear5_ratio*Input!FinalDrive_ratio</f>
        <v>1813.9211538461539</v>
      </c>
      <c r="BT632" s="99">
        <f t="shared" si="479"/>
        <v>30.232019230769232</v>
      </c>
      <c r="BU632" s="99">
        <f>BT632*Input!$N$23</f>
        <v>71135.880785961534</v>
      </c>
      <c r="BV632" s="100">
        <f t="shared" si="480"/>
        <v>71.135880785961533</v>
      </c>
      <c r="BW632" s="95">
        <v>9090</v>
      </c>
      <c r="BX632" s="99">
        <f>'Max limit'!AX632*Input!PrimaryDrive_ratio*Input!Gear6_ratio*Input!FinalDrive_ratio</f>
        <v>2064.8588628762541</v>
      </c>
      <c r="BY632" s="99">
        <f t="shared" si="481"/>
        <v>34.414314381270898</v>
      </c>
      <c r="BZ632" s="99">
        <f>BY632*Input!$N$23</f>
        <v>80976.812910501641</v>
      </c>
      <c r="CA632" s="100">
        <f t="shared" si="482"/>
        <v>80.976812910501636</v>
      </c>
      <c r="CC632" s="95">
        <v>9090</v>
      </c>
      <c r="CD632" s="94">
        <f t="shared" si="483"/>
        <v>31.5</v>
      </c>
      <c r="CE632" s="94">
        <f t="shared" si="484"/>
        <v>41.5</v>
      </c>
      <c r="CF632" s="94">
        <f t="shared" si="485"/>
        <v>51.5</v>
      </c>
      <c r="CG632" s="94">
        <f t="shared" si="486"/>
        <v>62</v>
      </c>
      <c r="CH632" s="94">
        <f t="shared" si="487"/>
        <v>71</v>
      </c>
      <c r="CI632" s="94">
        <f t="shared" si="488"/>
        <v>81</v>
      </c>
      <c r="CK632" s="95">
        <v>9090</v>
      </c>
      <c r="CL632" s="162">
        <f t="shared" si="489"/>
        <v>13.370426195426196</v>
      </c>
      <c r="CM632" s="162">
        <f t="shared" si="490"/>
        <v>17.58953846153846</v>
      </c>
      <c r="CN632" s="162">
        <f t="shared" si="491"/>
        <v>21.986923076923073</v>
      </c>
      <c r="CO632" s="162">
        <f t="shared" si="492"/>
        <v>26.384307692307694</v>
      </c>
      <c r="CP632" s="162">
        <f t="shared" si="493"/>
        <v>30.232019230769232</v>
      </c>
      <c r="CQ632" s="162">
        <f t="shared" si="494"/>
        <v>34.414314381270898</v>
      </c>
    </row>
    <row r="633" spans="1:95" ht="19.5" thickTop="1" thickBot="1">
      <c r="A633" s="70">
        <v>9140</v>
      </c>
      <c r="B633" s="70">
        <v>167.97800000000001</v>
      </c>
      <c r="C633" s="70">
        <v>129.07599999999999</v>
      </c>
      <c r="D633" s="70">
        <v>156.917</v>
      </c>
      <c r="E633" s="70">
        <v>9.0519999999999996</v>
      </c>
      <c r="G633" s="92">
        <v>2</v>
      </c>
      <c r="H633" s="93">
        <f t="shared" si="495"/>
        <v>26.263729977116704</v>
      </c>
      <c r="O633" s="95">
        <v>9100</v>
      </c>
      <c r="P633" s="94">
        <f t="shared" si="447"/>
        <v>12.600789550104491</v>
      </c>
      <c r="Q633" s="94">
        <f t="shared" si="448"/>
        <v>12.579000852175863</v>
      </c>
      <c r="R633" s="94">
        <f t="shared" si="449"/>
        <v>12.28175826724596</v>
      </c>
      <c r="S633" s="94">
        <f t="shared" si="450"/>
        <v>11.604658642901645</v>
      </c>
      <c r="T633" s="94">
        <f t="shared" si="451"/>
        <v>10.895772247651271</v>
      </c>
      <c r="U633" s="94">
        <f t="shared" si="452"/>
        <v>9.8825987301426164</v>
      </c>
      <c r="V633" s="82"/>
      <c r="W633" s="95">
        <v>9100</v>
      </c>
      <c r="X633" s="161">
        <f t="shared" si="460"/>
        <v>8.720377811372181</v>
      </c>
      <c r="Y633" s="161">
        <f t="shared" si="461"/>
        <v>8.5612294058778087</v>
      </c>
      <c r="Z633" s="161">
        <f t="shared" si="462"/>
        <v>8.1544112360488672</v>
      </c>
      <c r="AA633" s="161">
        <f t="shared" si="463"/>
        <v>7.4394460426110021</v>
      </c>
      <c r="AB633" s="161">
        <f t="shared" si="464"/>
        <v>6.6919928640246011</v>
      </c>
      <c r="AC633" s="161">
        <f t="shared" si="465"/>
        <v>5.6788193465159464</v>
      </c>
      <c r="AD633" s="82"/>
      <c r="AE633" s="82"/>
      <c r="AF633" s="82"/>
      <c r="AG633" s="95">
        <v>9100</v>
      </c>
      <c r="AH633" s="161">
        <f t="shared" si="466"/>
        <v>-11.64984528549188</v>
      </c>
      <c r="AI633" s="161">
        <f t="shared" si="467"/>
        <v>-12.178498096155408</v>
      </c>
      <c r="AJ633" s="161">
        <f t="shared" si="468"/>
        <v>-12.882834965143577</v>
      </c>
      <c r="AK633" s="161">
        <f t="shared" si="469"/>
        <v>-13.743691138351338</v>
      </c>
      <c r="AL633" s="161">
        <f t="shared" si="470"/>
        <v>-14.62533503165076</v>
      </c>
      <c r="AM633" s="161">
        <f t="shared" si="471"/>
        <v>-15.71956243056011</v>
      </c>
      <c r="AN633" s="81"/>
      <c r="AO633" s="81"/>
      <c r="AP633" s="95">
        <v>9100</v>
      </c>
      <c r="AQ633" s="94">
        <f t="shared" si="453"/>
        <v>191.00442849660868</v>
      </c>
      <c r="AR633" s="94">
        <f t="shared" si="454"/>
        <v>330.56877051178009</v>
      </c>
      <c r="AS633" s="94">
        <f t="shared" si="455"/>
        <v>516.51370392465651</v>
      </c>
      <c r="AT633" s="94">
        <f t="shared" si="456"/>
        <v>743.77973365150547</v>
      </c>
      <c r="AU633" s="94">
        <f t="shared" si="457"/>
        <v>976.53372148255335</v>
      </c>
      <c r="AV633" s="94">
        <f t="shared" si="458"/>
        <v>1265.4097547946212</v>
      </c>
      <c r="AW633" s="81"/>
      <c r="AX633" s="95">
        <v>9100</v>
      </c>
      <c r="AY633" s="99">
        <f>'Max limit'!AX633*Input!PrimaryDrive_ratio*Input!Gear1_ratio*Input!FinalDrive_ratio</f>
        <v>803.10810810810801</v>
      </c>
      <c r="AZ633" s="99">
        <f t="shared" si="472"/>
        <v>13.385135135135133</v>
      </c>
      <c r="BA633" s="99">
        <f>AZ633*Input!$N$23</f>
        <v>31495.196202702693</v>
      </c>
      <c r="BB633" s="97">
        <f t="shared" si="459"/>
        <v>31.495196202702694</v>
      </c>
      <c r="BC633" s="95">
        <v>9100</v>
      </c>
      <c r="BD633" s="99">
        <f>'Max limit'!AX633*Input!PrimaryDrive_ratio*Input!Gear2_ratio*Input!FinalDrive_ratio</f>
        <v>1056.5333333333333</v>
      </c>
      <c r="BE633" s="99">
        <f t="shared" si="473"/>
        <v>17.608888888888888</v>
      </c>
      <c r="BF633" s="99">
        <f>BE633*Input!$N$23</f>
        <v>41433.680337777769</v>
      </c>
      <c r="BG633" s="100">
        <f t="shared" si="474"/>
        <v>41.433680337777766</v>
      </c>
      <c r="BH633" s="95">
        <v>9100</v>
      </c>
      <c r="BI633" s="99">
        <f>'Max limit'!AX633*Input!PrimaryDrive_ratio*Input!Gear3_ratio*Input!FinalDrive_ratio</f>
        <v>1320.6666666666665</v>
      </c>
      <c r="BJ633" s="99">
        <f t="shared" si="475"/>
        <v>22.011111111111109</v>
      </c>
      <c r="BK633" s="99">
        <f>BJ633*Input!$N$23</f>
        <v>51792.100422222211</v>
      </c>
      <c r="BL633" s="100">
        <f t="shared" si="476"/>
        <v>51.792100422222212</v>
      </c>
      <c r="BM633" s="95">
        <v>9100</v>
      </c>
      <c r="BN633" s="99">
        <f>'Max limit'!AX633*Input!PrimaryDrive_ratio*Input!Gear4_ratio*Input!FinalDrive_ratio</f>
        <v>1584.8</v>
      </c>
      <c r="BO633" s="99">
        <f t="shared" si="477"/>
        <v>26.413333333333334</v>
      </c>
      <c r="BP633" s="99">
        <f>BO633*Input!$N$23</f>
        <v>62150.52050666666</v>
      </c>
      <c r="BQ633" s="100">
        <f t="shared" si="478"/>
        <v>62.150520506666659</v>
      </c>
      <c r="BR633" s="95">
        <v>9100</v>
      </c>
      <c r="BS633" s="99">
        <f>'Max limit'!AX633*Input!PrimaryDrive_ratio*Input!Gear5_ratio*Input!FinalDrive_ratio</f>
        <v>1815.9166666666663</v>
      </c>
      <c r="BT633" s="99">
        <f t="shared" si="479"/>
        <v>30.265277777777772</v>
      </c>
      <c r="BU633" s="99">
        <f>BT633*Input!$N$23</f>
        <v>71214.138080555524</v>
      </c>
      <c r="BV633" s="100">
        <f t="shared" si="480"/>
        <v>71.214138080555529</v>
      </c>
      <c r="BW633" s="95">
        <v>9100</v>
      </c>
      <c r="BX633" s="99">
        <f>'Max limit'!AX633*Input!PrimaryDrive_ratio*Input!Gear6_ratio*Input!FinalDrive_ratio</f>
        <v>2067.1304347826085</v>
      </c>
      <c r="BY633" s="99">
        <f t="shared" si="481"/>
        <v>34.452173913043474</v>
      </c>
      <c r="BZ633" s="99">
        <f>BY633*Input!$N$23</f>
        <v>81065.896313043457</v>
      </c>
      <c r="CA633" s="100">
        <f t="shared" si="482"/>
        <v>81.065896313043453</v>
      </c>
      <c r="CC633" s="95">
        <v>9100</v>
      </c>
      <c r="CD633" s="94">
        <f t="shared" si="483"/>
        <v>31.5</v>
      </c>
      <c r="CE633" s="94">
        <f t="shared" si="484"/>
        <v>41.5</v>
      </c>
      <c r="CF633" s="94">
        <f t="shared" si="485"/>
        <v>52</v>
      </c>
      <c r="CG633" s="94">
        <f t="shared" si="486"/>
        <v>62</v>
      </c>
      <c r="CH633" s="94">
        <f t="shared" si="487"/>
        <v>71</v>
      </c>
      <c r="CI633" s="94">
        <f t="shared" si="488"/>
        <v>81</v>
      </c>
      <c r="CK633" s="95">
        <v>9100</v>
      </c>
      <c r="CL633" s="162">
        <f t="shared" si="489"/>
        <v>13.385135135135133</v>
      </c>
      <c r="CM633" s="162">
        <f t="shared" si="490"/>
        <v>17.608888888888888</v>
      </c>
      <c r="CN633" s="162">
        <f t="shared" si="491"/>
        <v>22.011111111111109</v>
      </c>
      <c r="CO633" s="162">
        <f t="shared" si="492"/>
        <v>26.413333333333334</v>
      </c>
      <c r="CP633" s="162">
        <f t="shared" si="493"/>
        <v>30.265277777777772</v>
      </c>
      <c r="CQ633" s="162">
        <f t="shared" si="494"/>
        <v>34.452173913043474</v>
      </c>
    </row>
    <row r="634" spans="1:95" ht="19.5" thickTop="1" thickBot="1">
      <c r="A634" s="70">
        <v>9150</v>
      </c>
      <c r="B634" s="70">
        <v>168.12899999999999</v>
      </c>
      <c r="C634" s="70">
        <v>129.05099999999999</v>
      </c>
      <c r="D634" s="70">
        <v>157.04300000000001</v>
      </c>
      <c r="E634" s="70">
        <v>9.0749999999999993</v>
      </c>
      <c r="G634" s="92">
        <v>2</v>
      </c>
      <c r="H634" s="93">
        <f t="shared" si="495"/>
        <v>26.308924485125857</v>
      </c>
      <c r="O634" s="95">
        <v>9110</v>
      </c>
      <c r="P634" s="94">
        <f t="shared" si="447"/>
        <v>12.599429732030936</v>
      </c>
      <c r="Q634" s="94">
        <f t="shared" si="448"/>
        <v>12.576564126646936</v>
      </c>
      <c r="R634" s="94">
        <f t="shared" si="449"/>
        <v>12.277847045871402</v>
      </c>
      <c r="S634" s="94">
        <f t="shared" si="450"/>
        <v>11.598974812940819</v>
      </c>
      <c r="T634" s="94">
        <f t="shared" si="451"/>
        <v>10.888240656723122</v>
      </c>
      <c r="U634" s="94">
        <f t="shared" si="452"/>
        <v>9.872839160739181</v>
      </c>
      <c r="V634" s="82"/>
      <c r="W634" s="95">
        <v>9110</v>
      </c>
      <c r="X634" s="161">
        <f t="shared" si="460"/>
        <v>8.7190179932986247</v>
      </c>
      <c r="Y634" s="161">
        <f t="shared" si="461"/>
        <v>8.5587926803488816</v>
      </c>
      <c r="Z634" s="161">
        <f t="shared" si="462"/>
        <v>8.1505000146743107</v>
      </c>
      <c r="AA634" s="161">
        <f t="shared" si="463"/>
        <v>7.4337622126501781</v>
      </c>
      <c r="AB634" s="161">
        <f t="shared" si="464"/>
        <v>6.6844612730964537</v>
      </c>
      <c r="AC634" s="161">
        <f t="shared" si="465"/>
        <v>5.6690597771125129</v>
      </c>
      <c r="AD634" s="82"/>
      <c r="AE634" s="82"/>
      <c r="AF634" s="82"/>
      <c r="AG634" s="95">
        <v>9110</v>
      </c>
      <c r="AH634" s="161">
        <f t="shared" si="466"/>
        <v>-11.651436272637941</v>
      </c>
      <c r="AI634" s="161">
        <f t="shared" si="467"/>
        <v>-12.181251596003097</v>
      </c>
      <c r="AJ634" s="161">
        <f t="shared" si="468"/>
        <v>-12.887137308655589</v>
      </c>
      <c r="AK634" s="161">
        <f t="shared" si="469"/>
        <v>-13.749886513008637</v>
      </c>
      <c r="AL634" s="161">
        <f t="shared" si="470"/>
        <v>-14.633469149853161</v>
      </c>
      <c r="AM634" s="161">
        <f t="shared" si="471"/>
        <v>-15.730102765515817</v>
      </c>
      <c r="AN634" s="81"/>
      <c r="AO634" s="81"/>
      <c r="AP634" s="95">
        <v>9110</v>
      </c>
      <c r="AQ634" s="94">
        <f t="shared" si="453"/>
        <v>191.42444910316877</v>
      </c>
      <c r="AR634" s="94">
        <f t="shared" si="454"/>
        <v>331.29569447157007</v>
      </c>
      <c r="AS634" s="94">
        <f t="shared" si="455"/>
        <v>517.64952261182793</v>
      </c>
      <c r="AT634" s="94">
        <f t="shared" si="456"/>
        <v>745.41531256103258</v>
      </c>
      <c r="AU634" s="94">
        <f t="shared" si="457"/>
        <v>978.68112868798698</v>
      </c>
      <c r="AV634" s="94">
        <f t="shared" si="458"/>
        <v>1268.1924032229283</v>
      </c>
      <c r="AW634" s="81"/>
      <c r="AX634" s="95">
        <v>9110</v>
      </c>
      <c r="AY634" s="99">
        <f>'Max limit'!AX634*Input!PrimaryDrive_ratio*Input!Gear1_ratio*Input!FinalDrive_ratio</f>
        <v>803.99064449064451</v>
      </c>
      <c r="AZ634" s="99">
        <f t="shared" si="472"/>
        <v>13.399844074844076</v>
      </c>
      <c r="BA634" s="99">
        <f>AZ634*Input!$N$23</f>
        <v>31529.806308419957</v>
      </c>
      <c r="BB634" s="97">
        <f t="shared" si="459"/>
        <v>31.529806308419957</v>
      </c>
      <c r="BC634" s="95">
        <v>9110</v>
      </c>
      <c r="BD634" s="99">
        <f>'Max limit'!AX634*Input!PrimaryDrive_ratio*Input!Gear2_ratio*Input!FinalDrive_ratio</f>
        <v>1057.6943589743589</v>
      </c>
      <c r="BE634" s="99">
        <f t="shared" si="473"/>
        <v>17.628239316239316</v>
      </c>
      <c r="BF634" s="99">
        <f>BE634*Input!$N$23</f>
        <v>41479.211854632471</v>
      </c>
      <c r="BG634" s="100">
        <f t="shared" si="474"/>
        <v>41.479211854632474</v>
      </c>
      <c r="BH634" s="95">
        <v>9110</v>
      </c>
      <c r="BI634" s="99">
        <f>'Max limit'!AX634*Input!PrimaryDrive_ratio*Input!Gear3_ratio*Input!FinalDrive_ratio</f>
        <v>1322.1179487179486</v>
      </c>
      <c r="BJ634" s="99">
        <f t="shared" si="475"/>
        <v>22.035299145299142</v>
      </c>
      <c r="BK634" s="99">
        <f>BJ634*Input!$N$23</f>
        <v>51849.014818290583</v>
      </c>
      <c r="BL634" s="100">
        <f t="shared" si="476"/>
        <v>51.849014818290584</v>
      </c>
      <c r="BM634" s="95">
        <v>9110</v>
      </c>
      <c r="BN634" s="99">
        <f>'Max limit'!AX634*Input!PrimaryDrive_ratio*Input!Gear4_ratio*Input!FinalDrive_ratio</f>
        <v>1586.5415384615385</v>
      </c>
      <c r="BO634" s="99">
        <f t="shared" si="477"/>
        <v>26.442358974358974</v>
      </c>
      <c r="BP634" s="99">
        <f>BO634*Input!$N$23</f>
        <v>62218.81778194871</v>
      </c>
      <c r="BQ634" s="100">
        <f t="shared" si="478"/>
        <v>62.218817781948708</v>
      </c>
      <c r="BR634" s="95">
        <v>9110</v>
      </c>
      <c r="BS634" s="99">
        <f>'Max limit'!AX634*Input!PrimaryDrive_ratio*Input!Gear5_ratio*Input!FinalDrive_ratio</f>
        <v>1817.9121794871792</v>
      </c>
      <c r="BT634" s="99">
        <f t="shared" si="479"/>
        <v>30.298536324786319</v>
      </c>
      <c r="BU634" s="99">
        <f>BT634*Input!$N$23</f>
        <v>71292.395375149543</v>
      </c>
      <c r="BV634" s="100">
        <f t="shared" si="480"/>
        <v>71.292395375149539</v>
      </c>
      <c r="BW634" s="95">
        <v>9110</v>
      </c>
      <c r="BX634" s="99">
        <f>'Max limit'!AX634*Input!PrimaryDrive_ratio*Input!Gear6_ratio*Input!FinalDrive_ratio</f>
        <v>2069.402006688963</v>
      </c>
      <c r="BY634" s="99">
        <f t="shared" si="481"/>
        <v>34.490033444816049</v>
      </c>
      <c r="BZ634" s="99">
        <f>BY634*Input!$N$23</f>
        <v>81154.979715585258</v>
      </c>
      <c r="CA634" s="100">
        <f t="shared" si="482"/>
        <v>81.154979715585256</v>
      </c>
      <c r="CC634" s="95">
        <v>9110</v>
      </c>
      <c r="CD634" s="94">
        <f t="shared" si="483"/>
        <v>31.5</v>
      </c>
      <c r="CE634" s="94">
        <f t="shared" si="484"/>
        <v>41.5</v>
      </c>
      <c r="CF634" s="94">
        <f t="shared" si="485"/>
        <v>52</v>
      </c>
      <c r="CG634" s="94">
        <f t="shared" si="486"/>
        <v>62</v>
      </c>
      <c r="CH634" s="94">
        <f t="shared" si="487"/>
        <v>71.5</v>
      </c>
      <c r="CI634" s="94">
        <f t="shared" si="488"/>
        <v>81</v>
      </c>
      <c r="CK634" s="95">
        <v>9110</v>
      </c>
      <c r="CL634" s="162">
        <f t="shared" si="489"/>
        <v>13.399844074844076</v>
      </c>
      <c r="CM634" s="162">
        <f t="shared" si="490"/>
        <v>17.628239316239316</v>
      </c>
      <c r="CN634" s="162">
        <f t="shared" si="491"/>
        <v>22.035299145299142</v>
      </c>
      <c r="CO634" s="162">
        <f t="shared" si="492"/>
        <v>26.442358974358974</v>
      </c>
      <c r="CP634" s="162">
        <f t="shared" si="493"/>
        <v>30.298536324786319</v>
      </c>
      <c r="CQ634" s="162">
        <f t="shared" si="494"/>
        <v>34.490033444816049</v>
      </c>
    </row>
    <row r="635" spans="1:95" ht="19.5" thickTop="1" thickBot="1">
      <c r="A635" s="70">
        <v>9160</v>
      </c>
      <c r="B635" s="70">
        <v>168.292</v>
      </c>
      <c r="C635" s="70">
        <v>129.035</v>
      </c>
      <c r="D635" s="70">
        <v>157.18100000000001</v>
      </c>
      <c r="E635" s="70">
        <v>9.0969999999999995</v>
      </c>
      <c r="G635" s="92">
        <v>2</v>
      </c>
      <c r="H635" s="93">
        <f t="shared" si="495"/>
        <v>26.35411899313501</v>
      </c>
      <c r="O635" s="95">
        <v>9120</v>
      </c>
      <c r="P635" s="94">
        <f t="shared" si="447"/>
        <v>12.598068420472398</v>
      </c>
      <c r="Q635" s="94">
        <f t="shared" si="448"/>
        <v>12.574124724868113</v>
      </c>
      <c r="R635" s="94">
        <f t="shared" si="449"/>
        <v>12.273931528811646</v>
      </c>
      <c r="S635" s="94">
        <f t="shared" si="450"/>
        <v>11.593284740442972</v>
      </c>
      <c r="T635" s="94">
        <f t="shared" si="451"/>
        <v>10.880700793866442</v>
      </c>
      <c r="U635" s="94">
        <f t="shared" si="452"/>
        <v>9.8630688724237174</v>
      </c>
      <c r="V635" s="82"/>
      <c r="W635" s="95">
        <v>9120</v>
      </c>
      <c r="X635" s="161">
        <f t="shared" si="460"/>
        <v>8.71765668174009</v>
      </c>
      <c r="Y635" s="161">
        <f t="shared" si="461"/>
        <v>8.5563532785700591</v>
      </c>
      <c r="Z635" s="161">
        <f t="shared" si="462"/>
        <v>8.1465844976145512</v>
      </c>
      <c r="AA635" s="161">
        <f t="shared" si="463"/>
        <v>7.4280721401523282</v>
      </c>
      <c r="AB635" s="161">
        <f t="shared" si="464"/>
        <v>6.6769214102397729</v>
      </c>
      <c r="AC635" s="161">
        <f t="shared" si="465"/>
        <v>5.6592894887970484</v>
      </c>
      <c r="AD635" s="82"/>
      <c r="AE635" s="82"/>
      <c r="AF635" s="82"/>
      <c r="AG635" s="95">
        <v>9120</v>
      </c>
      <c r="AH635" s="161">
        <f t="shared" si="466"/>
        <v>-11.653029007161427</v>
      </c>
      <c r="AI635" s="161">
        <f t="shared" si="467"/>
        <v>-12.184008120013166</v>
      </c>
      <c r="AJ635" s="161">
        <f t="shared" si="468"/>
        <v>-12.891444377421323</v>
      </c>
      <c r="AK635" s="161">
        <f t="shared" si="469"/>
        <v>-13.756088692031291</v>
      </c>
      <c r="AL635" s="161">
        <f t="shared" si="470"/>
        <v>-14.641612201738376</v>
      </c>
      <c r="AM635" s="161">
        <f t="shared" si="471"/>
        <v>-15.740654676896519</v>
      </c>
      <c r="AN635" s="81"/>
      <c r="AO635" s="81"/>
      <c r="AP635" s="95">
        <v>9120</v>
      </c>
      <c r="AQ635" s="94">
        <f t="shared" si="453"/>
        <v>191.84493101736905</v>
      </c>
      <c r="AR635" s="94">
        <f t="shared" si="454"/>
        <v>332.0234168102283</v>
      </c>
      <c r="AS635" s="94">
        <f t="shared" si="455"/>
        <v>518.78658876598172</v>
      </c>
      <c r="AT635" s="94">
        <f t="shared" si="456"/>
        <v>747.05268782301357</v>
      </c>
      <c r="AU635" s="94">
        <f t="shared" si="457"/>
        <v>980.83089438568391</v>
      </c>
      <c r="AV635" s="94">
        <f t="shared" si="458"/>
        <v>1270.9781078274336</v>
      </c>
      <c r="AW635" s="81"/>
      <c r="AX635" s="95">
        <v>9120</v>
      </c>
      <c r="AY635" s="99">
        <f>'Max limit'!AX635*Input!PrimaryDrive_ratio*Input!Gear1_ratio*Input!FinalDrive_ratio</f>
        <v>804.87318087318079</v>
      </c>
      <c r="AZ635" s="99">
        <f t="shared" si="472"/>
        <v>13.414553014553013</v>
      </c>
      <c r="BA635" s="99">
        <f>AZ635*Input!$N$23</f>
        <v>31564.416414137206</v>
      </c>
      <c r="BB635" s="97">
        <f t="shared" si="459"/>
        <v>31.564416414137206</v>
      </c>
      <c r="BC635" s="95">
        <v>9120</v>
      </c>
      <c r="BD635" s="99">
        <f>'Max limit'!AX635*Input!PrimaryDrive_ratio*Input!Gear2_ratio*Input!FinalDrive_ratio</f>
        <v>1058.8553846153845</v>
      </c>
      <c r="BE635" s="99">
        <f t="shared" si="473"/>
        <v>17.647589743589741</v>
      </c>
      <c r="BF635" s="99">
        <f>BE635*Input!$N$23</f>
        <v>41524.743371487166</v>
      </c>
      <c r="BG635" s="100">
        <f t="shared" si="474"/>
        <v>41.524743371487169</v>
      </c>
      <c r="BH635" s="95">
        <v>9120</v>
      </c>
      <c r="BI635" s="99">
        <f>'Max limit'!AX635*Input!PrimaryDrive_ratio*Input!Gear3_ratio*Input!FinalDrive_ratio</f>
        <v>1323.5692307692307</v>
      </c>
      <c r="BJ635" s="99">
        <f t="shared" si="475"/>
        <v>22.059487179487178</v>
      </c>
      <c r="BK635" s="99">
        <f>BJ635*Input!$N$23</f>
        <v>51905.929214358963</v>
      </c>
      <c r="BL635" s="100">
        <f t="shared" si="476"/>
        <v>51.905929214358963</v>
      </c>
      <c r="BM635" s="95">
        <v>9120</v>
      </c>
      <c r="BN635" s="99">
        <f>'Max limit'!AX635*Input!PrimaryDrive_ratio*Input!Gear4_ratio*Input!FinalDrive_ratio</f>
        <v>1588.2830769230766</v>
      </c>
      <c r="BO635" s="99">
        <f t="shared" si="477"/>
        <v>26.471384615384611</v>
      </c>
      <c r="BP635" s="99">
        <f>BO635*Input!$N$23</f>
        <v>62287.115057230752</v>
      </c>
      <c r="BQ635" s="100">
        <f t="shared" si="478"/>
        <v>62.28711505723075</v>
      </c>
      <c r="BR635" s="95">
        <v>9120</v>
      </c>
      <c r="BS635" s="99">
        <f>'Max limit'!AX635*Input!PrimaryDrive_ratio*Input!Gear5_ratio*Input!FinalDrive_ratio</f>
        <v>1819.9076923076921</v>
      </c>
      <c r="BT635" s="99">
        <f t="shared" si="479"/>
        <v>30.331794871794866</v>
      </c>
      <c r="BU635" s="99">
        <f>BT635*Input!$N$23</f>
        <v>71370.652669743562</v>
      </c>
      <c r="BV635" s="100">
        <f t="shared" si="480"/>
        <v>71.370652669743563</v>
      </c>
      <c r="BW635" s="95">
        <v>9120</v>
      </c>
      <c r="BX635" s="99">
        <f>'Max limit'!AX635*Input!PrimaryDrive_ratio*Input!Gear6_ratio*Input!FinalDrive_ratio</f>
        <v>2071.6735785953174</v>
      </c>
      <c r="BY635" s="99">
        <f t="shared" si="481"/>
        <v>34.527892976588625</v>
      </c>
      <c r="BZ635" s="99">
        <f>BY635*Input!$N$23</f>
        <v>81244.063118127073</v>
      </c>
      <c r="CA635" s="100">
        <f t="shared" si="482"/>
        <v>81.244063118127073</v>
      </c>
      <c r="CC635" s="95">
        <v>9120</v>
      </c>
      <c r="CD635" s="94">
        <f t="shared" si="483"/>
        <v>31.5</v>
      </c>
      <c r="CE635" s="94">
        <f t="shared" si="484"/>
        <v>41.5</v>
      </c>
      <c r="CF635" s="94">
        <f t="shared" si="485"/>
        <v>52</v>
      </c>
      <c r="CG635" s="94">
        <f t="shared" si="486"/>
        <v>62.5</v>
      </c>
      <c r="CH635" s="94">
        <f t="shared" si="487"/>
        <v>71.5</v>
      </c>
      <c r="CI635" s="94">
        <f t="shared" si="488"/>
        <v>81</v>
      </c>
      <c r="CK635" s="95">
        <v>9120</v>
      </c>
      <c r="CL635" s="162">
        <f t="shared" si="489"/>
        <v>13.414553014553013</v>
      </c>
      <c r="CM635" s="162">
        <f t="shared" si="490"/>
        <v>17.647589743589741</v>
      </c>
      <c r="CN635" s="162">
        <f t="shared" si="491"/>
        <v>22.059487179487178</v>
      </c>
      <c r="CO635" s="162">
        <f t="shared" si="492"/>
        <v>26.471384615384611</v>
      </c>
      <c r="CP635" s="162">
        <f t="shared" si="493"/>
        <v>30.331794871794866</v>
      </c>
      <c r="CQ635" s="162">
        <f t="shared" si="494"/>
        <v>34.527892976588625</v>
      </c>
    </row>
    <row r="636" spans="1:95" ht="19.5" thickTop="1" thickBot="1">
      <c r="A636" s="70">
        <v>9170</v>
      </c>
      <c r="B636" s="70">
        <v>168.46</v>
      </c>
      <c r="C636" s="70">
        <v>129.023</v>
      </c>
      <c r="D636" s="70">
        <v>157.32499999999999</v>
      </c>
      <c r="E636" s="70">
        <v>9.1189999999999998</v>
      </c>
      <c r="G636" s="92">
        <v>2</v>
      </c>
      <c r="H636" s="93">
        <f t="shared" si="495"/>
        <v>26.399313501144164</v>
      </c>
      <c r="O636" s="95">
        <v>9130</v>
      </c>
      <c r="P636" s="94">
        <f t="shared" si="447"/>
        <v>12.596705615428885</v>
      </c>
      <c r="Q636" s="94">
        <f t="shared" si="448"/>
        <v>12.571682646839395</v>
      </c>
      <c r="R636" s="94">
        <f t="shared" si="449"/>
        <v>12.270011716066685</v>
      </c>
      <c r="S636" s="94">
        <f t="shared" si="450"/>
        <v>11.587588425408095</v>
      </c>
      <c r="T636" s="94">
        <f t="shared" si="451"/>
        <v>10.873152659081226</v>
      </c>
      <c r="U636" s="94">
        <f t="shared" si="452"/>
        <v>9.8532878651962204</v>
      </c>
      <c r="V636" s="82"/>
      <c r="W636" s="95">
        <v>9130</v>
      </c>
      <c r="X636" s="161">
        <f t="shared" si="460"/>
        <v>8.7162938766965752</v>
      </c>
      <c r="Y636" s="161">
        <f t="shared" si="461"/>
        <v>8.5539112005413411</v>
      </c>
      <c r="Z636" s="161">
        <f t="shared" si="462"/>
        <v>8.1426646848695938</v>
      </c>
      <c r="AA636" s="161">
        <f t="shared" si="463"/>
        <v>7.4223758251174532</v>
      </c>
      <c r="AB636" s="161">
        <f t="shared" si="464"/>
        <v>6.669373275454558</v>
      </c>
      <c r="AC636" s="161">
        <f t="shared" si="465"/>
        <v>5.6495084815695522</v>
      </c>
      <c r="AD636" s="82"/>
      <c r="AE636" s="82"/>
      <c r="AF636" s="82"/>
      <c r="AG636" s="95">
        <v>9130</v>
      </c>
      <c r="AH636" s="161">
        <f t="shared" si="466"/>
        <v>-11.654623489062338</v>
      </c>
      <c r="AI636" s="161">
        <f t="shared" si="467"/>
        <v>-12.186767668185617</v>
      </c>
      <c r="AJ636" s="161">
        <f t="shared" si="468"/>
        <v>-12.895756171440777</v>
      </c>
      <c r="AK636" s="161">
        <f t="shared" si="469"/>
        <v>-13.762297675419306</v>
      </c>
      <c r="AL636" s="161">
        <f t="shared" si="470"/>
        <v>-14.64976418730641</v>
      </c>
      <c r="AM636" s="161">
        <f t="shared" si="471"/>
        <v>-15.751218164702214</v>
      </c>
      <c r="AN636" s="81"/>
      <c r="AO636" s="81"/>
      <c r="AP636" s="95">
        <v>9130</v>
      </c>
      <c r="AQ636" s="94">
        <f t="shared" si="453"/>
        <v>192.26587423920984</v>
      </c>
      <c r="AR636" s="94">
        <f t="shared" si="454"/>
        <v>332.75193752775533</v>
      </c>
      <c r="AS636" s="94">
        <f t="shared" si="455"/>
        <v>519.92490238711764</v>
      </c>
      <c r="AT636" s="94">
        <f t="shared" si="456"/>
        <v>748.69185943744935</v>
      </c>
      <c r="AU636" s="94">
        <f t="shared" si="457"/>
        <v>982.98301857564434</v>
      </c>
      <c r="AV636" s="94">
        <f t="shared" si="458"/>
        <v>1273.766868608137</v>
      </c>
      <c r="AW636" s="81"/>
      <c r="AX636" s="95">
        <v>9130</v>
      </c>
      <c r="AY636" s="99">
        <f>'Max limit'!AX636*Input!PrimaryDrive_ratio*Input!Gear1_ratio*Input!FinalDrive_ratio</f>
        <v>805.75571725571729</v>
      </c>
      <c r="AZ636" s="99">
        <f t="shared" si="472"/>
        <v>13.429261954261955</v>
      </c>
      <c r="BA636" s="99">
        <f>AZ636*Input!$N$23</f>
        <v>31599.026519854466</v>
      </c>
      <c r="BB636" s="97">
        <f t="shared" si="459"/>
        <v>31.599026519854466</v>
      </c>
      <c r="BC636" s="95">
        <v>9130</v>
      </c>
      <c r="BD636" s="99">
        <f>'Max limit'!AX636*Input!PrimaryDrive_ratio*Input!Gear2_ratio*Input!FinalDrive_ratio</f>
        <v>1060.0164102564104</v>
      </c>
      <c r="BE636" s="99">
        <f t="shared" si="473"/>
        <v>17.666940170940173</v>
      </c>
      <c r="BF636" s="99">
        <f>BE636*Input!$N$23</f>
        <v>41570.274888341875</v>
      </c>
      <c r="BG636" s="100">
        <f t="shared" si="474"/>
        <v>41.570274888341878</v>
      </c>
      <c r="BH636" s="95">
        <v>9130</v>
      </c>
      <c r="BI636" s="99">
        <f>'Max limit'!AX636*Input!PrimaryDrive_ratio*Input!Gear3_ratio*Input!FinalDrive_ratio</f>
        <v>1325.020512820513</v>
      </c>
      <c r="BJ636" s="99">
        <f t="shared" si="475"/>
        <v>22.083675213675217</v>
      </c>
      <c r="BK636" s="99">
        <f>BJ636*Input!$N$23</f>
        <v>51962.84361042735</v>
      </c>
      <c r="BL636" s="100">
        <f t="shared" si="476"/>
        <v>51.962843610427349</v>
      </c>
      <c r="BM636" s="95">
        <v>9130</v>
      </c>
      <c r="BN636" s="99">
        <f>'Max limit'!AX636*Input!PrimaryDrive_ratio*Input!Gear4_ratio*Input!FinalDrive_ratio</f>
        <v>1590.0246153846156</v>
      </c>
      <c r="BO636" s="99">
        <f t="shared" si="477"/>
        <v>26.500410256410259</v>
      </c>
      <c r="BP636" s="99">
        <f>BO636*Input!$N$23</f>
        <v>62355.412332512817</v>
      </c>
      <c r="BQ636" s="100">
        <f t="shared" si="478"/>
        <v>62.355412332512813</v>
      </c>
      <c r="BR636" s="95">
        <v>9130</v>
      </c>
      <c r="BS636" s="99">
        <f>'Max limit'!AX636*Input!PrimaryDrive_ratio*Input!Gear5_ratio*Input!FinalDrive_ratio</f>
        <v>1821.9032051282049</v>
      </c>
      <c r="BT636" s="99">
        <f t="shared" si="479"/>
        <v>30.365053418803416</v>
      </c>
      <c r="BU636" s="99">
        <f>BT636*Input!$N$23</f>
        <v>71448.909964337596</v>
      </c>
      <c r="BV636" s="100">
        <f t="shared" si="480"/>
        <v>71.448909964337602</v>
      </c>
      <c r="BW636" s="95">
        <v>9130</v>
      </c>
      <c r="BX636" s="99">
        <f>'Max limit'!AX636*Input!PrimaryDrive_ratio*Input!Gear6_ratio*Input!FinalDrive_ratio</f>
        <v>2073.9451505016723</v>
      </c>
      <c r="BY636" s="99">
        <f t="shared" si="481"/>
        <v>34.565752508361207</v>
      </c>
      <c r="BZ636" s="99">
        <f>BY636*Input!$N$23</f>
        <v>81333.146520668888</v>
      </c>
      <c r="CA636" s="100">
        <f t="shared" si="482"/>
        <v>81.33314652066889</v>
      </c>
      <c r="CC636" s="95">
        <v>9130</v>
      </c>
      <c r="CD636" s="94">
        <f t="shared" si="483"/>
        <v>31.5</v>
      </c>
      <c r="CE636" s="94">
        <f t="shared" si="484"/>
        <v>41.5</v>
      </c>
      <c r="CF636" s="94">
        <f t="shared" si="485"/>
        <v>52</v>
      </c>
      <c r="CG636" s="94">
        <f t="shared" si="486"/>
        <v>62.5</v>
      </c>
      <c r="CH636" s="94">
        <f t="shared" si="487"/>
        <v>71.5</v>
      </c>
      <c r="CI636" s="94">
        <f t="shared" si="488"/>
        <v>81.5</v>
      </c>
      <c r="CK636" s="95">
        <v>9130</v>
      </c>
      <c r="CL636" s="162">
        <f t="shared" si="489"/>
        <v>13.429261954261955</v>
      </c>
      <c r="CM636" s="162">
        <f t="shared" si="490"/>
        <v>17.666940170940173</v>
      </c>
      <c r="CN636" s="162">
        <f t="shared" si="491"/>
        <v>22.083675213675217</v>
      </c>
      <c r="CO636" s="162">
        <f t="shared" si="492"/>
        <v>26.500410256410259</v>
      </c>
      <c r="CP636" s="162">
        <f t="shared" si="493"/>
        <v>30.365053418803416</v>
      </c>
      <c r="CQ636" s="162">
        <f t="shared" si="494"/>
        <v>34.565752508361207</v>
      </c>
    </row>
    <row r="637" spans="1:95" ht="19.5" thickTop="1" thickBot="1">
      <c r="A637" s="70">
        <v>9180</v>
      </c>
      <c r="B637" s="70">
        <v>168.631</v>
      </c>
      <c r="C637" s="70">
        <v>129.01300000000001</v>
      </c>
      <c r="D637" s="70">
        <v>157.47200000000001</v>
      </c>
      <c r="E637" s="70">
        <v>9.1419999999999995</v>
      </c>
      <c r="G637" s="92">
        <v>2</v>
      </c>
      <c r="H637" s="93">
        <f t="shared" si="495"/>
        <v>26.444508009153317</v>
      </c>
      <c r="O637" s="95">
        <v>9140</v>
      </c>
      <c r="P637" s="94">
        <f t="shared" si="447"/>
        <v>12.59534131690039</v>
      </c>
      <c r="Q637" s="94">
        <f t="shared" si="448"/>
        <v>12.569237892560784</v>
      </c>
      <c r="R637" s="94">
        <f t="shared" si="449"/>
        <v>12.26608760763653</v>
      </c>
      <c r="S637" s="94">
        <f t="shared" si="450"/>
        <v>11.581885867836197</v>
      </c>
      <c r="T637" s="94">
        <f t="shared" si="451"/>
        <v>10.865596252367485</v>
      </c>
      <c r="U637" s="94">
        <f t="shared" si="452"/>
        <v>9.8434961390566986</v>
      </c>
      <c r="V637" s="82"/>
      <c r="W637" s="95">
        <v>9140</v>
      </c>
      <c r="X637" s="161">
        <f t="shared" si="460"/>
        <v>8.714929578168082</v>
      </c>
      <c r="Y637" s="161">
        <f t="shared" si="461"/>
        <v>8.5514664462627294</v>
      </c>
      <c r="Z637" s="161">
        <f t="shared" si="462"/>
        <v>8.1387405764394352</v>
      </c>
      <c r="AA637" s="161">
        <f t="shared" si="463"/>
        <v>7.4166732675455531</v>
      </c>
      <c r="AB637" s="161">
        <f t="shared" si="464"/>
        <v>6.6618168687408152</v>
      </c>
      <c r="AC637" s="161">
        <f t="shared" si="465"/>
        <v>5.6397167554300296</v>
      </c>
      <c r="AD637" s="82"/>
      <c r="AE637" s="82"/>
      <c r="AF637" s="82"/>
      <c r="AG637" s="95">
        <v>9140</v>
      </c>
      <c r="AH637" s="161">
        <f t="shared" si="466"/>
        <v>-11.656219718340676</v>
      </c>
      <c r="AI637" s="161">
        <f t="shared" si="467"/>
        <v>-12.189530240520448</v>
      </c>
      <c r="AJ637" s="161">
        <f t="shared" si="468"/>
        <v>-12.90007269071395</v>
      </c>
      <c r="AK637" s="161">
        <f t="shared" si="469"/>
        <v>-13.768513463172678</v>
      </c>
      <c r="AL637" s="161">
        <f t="shared" si="470"/>
        <v>-14.657925106557251</v>
      </c>
      <c r="AM637" s="161">
        <f t="shared" si="471"/>
        <v>-15.761793228932898</v>
      </c>
      <c r="AN637" s="81"/>
      <c r="AO637" s="81"/>
      <c r="AP637" s="95">
        <v>9140</v>
      </c>
      <c r="AQ637" s="94">
        <f t="shared" si="453"/>
        <v>192.6872787686909</v>
      </c>
      <c r="AR637" s="94">
        <f t="shared" si="454"/>
        <v>333.4812566241506</v>
      </c>
      <c r="AS637" s="94">
        <f t="shared" si="455"/>
        <v>521.06446347523524</v>
      </c>
      <c r="AT637" s="94">
        <f t="shared" si="456"/>
        <v>750.33282740433913</v>
      </c>
      <c r="AU637" s="94">
        <f t="shared" si="457"/>
        <v>985.13750125786646</v>
      </c>
      <c r="AV637" s="94">
        <f t="shared" si="458"/>
        <v>1276.5586855650376</v>
      </c>
      <c r="AW637" s="81"/>
      <c r="AX637" s="95">
        <v>9140</v>
      </c>
      <c r="AY637" s="99">
        <f>'Max limit'!AX637*Input!PrimaryDrive_ratio*Input!Gear1_ratio*Input!FinalDrive_ratio</f>
        <v>806.63825363825367</v>
      </c>
      <c r="AZ637" s="99">
        <f t="shared" si="472"/>
        <v>13.443970893970894</v>
      </c>
      <c r="BA637" s="99">
        <f>AZ637*Input!$N$23</f>
        <v>31633.636625571718</v>
      </c>
      <c r="BB637" s="97">
        <f t="shared" si="459"/>
        <v>31.633636625571718</v>
      </c>
      <c r="BC637" s="95">
        <v>9140</v>
      </c>
      <c r="BD637" s="99">
        <f>'Max limit'!AX637*Input!PrimaryDrive_ratio*Input!Gear2_ratio*Input!FinalDrive_ratio</f>
        <v>1061.1774358974358</v>
      </c>
      <c r="BE637" s="99">
        <f t="shared" si="473"/>
        <v>17.686290598290597</v>
      </c>
      <c r="BF637" s="99">
        <f>BE637*Input!$N$23</f>
        <v>41615.80640519657</v>
      </c>
      <c r="BG637" s="100">
        <f t="shared" si="474"/>
        <v>41.615806405196572</v>
      </c>
      <c r="BH637" s="95">
        <v>9140</v>
      </c>
      <c r="BI637" s="99">
        <f>'Max limit'!AX637*Input!PrimaryDrive_ratio*Input!Gear3_ratio*Input!FinalDrive_ratio</f>
        <v>1326.4717948717948</v>
      </c>
      <c r="BJ637" s="99">
        <f t="shared" si="475"/>
        <v>22.107863247863246</v>
      </c>
      <c r="BK637" s="99">
        <f>BJ637*Input!$N$23</f>
        <v>52019.758006495715</v>
      </c>
      <c r="BL637" s="100">
        <f t="shared" si="476"/>
        <v>52.019758006495714</v>
      </c>
      <c r="BM637" s="95">
        <v>9140</v>
      </c>
      <c r="BN637" s="99">
        <f>'Max limit'!AX637*Input!PrimaryDrive_ratio*Input!Gear4_ratio*Input!FinalDrive_ratio</f>
        <v>1591.7661538461539</v>
      </c>
      <c r="BO637" s="99">
        <f t="shared" si="477"/>
        <v>26.529435897435899</v>
      </c>
      <c r="BP637" s="99">
        <f>BO637*Input!$N$23</f>
        <v>62423.709607794866</v>
      </c>
      <c r="BQ637" s="100">
        <f t="shared" si="478"/>
        <v>62.423709607794869</v>
      </c>
      <c r="BR637" s="95">
        <v>9140</v>
      </c>
      <c r="BS637" s="99">
        <f>'Max limit'!AX637*Input!PrimaryDrive_ratio*Input!Gear5_ratio*Input!FinalDrive_ratio</f>
        <v>1823.8987179487178</v>
      </c>
      <c r="BT637" s="99">
        <f t="shared" si="479"/>
        <v>30.398311965811963</v>
      </c>
      <c r="BU637" s="99">
        <f>BT637*Input!$N$23</f>
        <v>71527.1672589316</v>
      </c>
      <c r="BV637" s="100">
        <f t="shared" si="480"/>
        <v>71.527167258931598</v>
      </c>
      <c r="BW637" s="95">
        <v>9140</v>
      </c>
      <c r="BX637" s="99">
        <f>'Max limit'!AX637*Input!PrimaryDrive_ratio*Input!Gear6_ratio*Input!FinalDrive_ratio</f>
        <v>2076.2167224080267</v>
      </c>
      <c r="BY637" s="99">
        <f t="shared" si="481"/>
        <v>34.603612040133775</v>
      </c>
      <c r="BZ637" s="99">
        <f>BY637*Input!$N$23</f>
        <v>81422.229923210674</v>
      </c>
      <c r="CA637" s="100">
        <f t="shared" si="482"/>
        <v>81.422229923210679</v>
      </c>
      <c r="CC637" s="95">
        <v>9140</v>
      </c>
      <c r="CD637" s="94">
        <f t="shared" si="483"/>
        <v>31.5</v>
      </c>
      <c r="CE637" s="94">
        <f t="shared" si="484"/>
        <v>41.5</v>
      </c>
      <c r="CF637" s="94">
        <f t="shared" si="485"/>
        <v>52</v>
      </c>
      <c r="CG637" s="94">
        <f t="shared" si="486"/>
        <v>62.5</v>
      </c>
      <c r="CH637" s="94">
        <f t="shared" si="487"/>
        <v>71.5</v>
      </c>
      <c r="CI637" s="94">
        <f t="shared" si="488"/>
        <v>81.5</v>
      </c>
      <c r="CK637" s="95">
        <v>9140</v>
      </c>
      <c r="CL637" s="162">
        <f t="shared" si="489"/>
        <v>13.443970893970894</v>
      </c>
      <c r="CM637" s="162">
        <f t="shared" si="490"/>
        <v>17.686290598290597</v>
      </c>
      <c r="CN637" s="162">
        <f t="shared" si="491"/>
        <v>22.107863247863246</v>
      </c>
      <c r="CO637" s="162">
        <f t="shared" si="492"/>
        <v>26.529435897435899</v>
      </c>
      <c r="CP637" s="162">
        <f t="shared" si="493"/>
        <v>30.398311965811963</v>
      </c>
      <c r="CQ637" s="162">
        <f t="shared" si="494"/>
        <v>34.603612040133775</v>
      </c>
    </row>
    <row r="638" spans="1:95" ht="19.5" thickTop="1" thickBot="1">
      <c r="A638" s="70">
        <v>9190</v>
      </c>
      <c r="B638" s="70">
        <v>168.81200000000001</v>
      </c>
      <c r="C638" s="70">
        <v>129.011</v>
      </c>
      <c r="D638" s="70">
        <v>157.62799999999999</v>
      </c>
      <c r="E638" s="70">
        <v>9.1649999999999991</v>
      </c>
      <c r="G638" s="92">
        <v>2</v>
      </c>
      <c r="H638" s="93">
        <f t="shared" si="495"/>
        <v>26.48970251716247</v>
      </c>
      <c r="O638" s="95">
        <v>9150</v>
      </c>
      <c r="P638" s="94">
        <f t="shared" si="447"/>
        <v>12.59397552488692</v>
      </c>
      <c r="Q638" s="94">
        <f t="shared" si="448"/>
        <v>12.566790462032277</v>
      </c>
      <c r="R638" s="94">
        <f t="shared" si="449"/>
        <v>12.262159203521172</v>
      </c>
      <c r="S638" s="94">
        <f t="shared" si="450"/>
        <v>11.576177067727274</v>
      </c>
      <c r="T638" s="94">
        <f t="shared" si="451"/>
        <v>10.85803157372521</v>
      </c>
      <c r="U638" s="94">
        <f t="shared" si="452"/>
        <v>9.8336936940051451</v>
      </c>
      <c r="V638" s="82"/>
      <c r="W638" s="95">
        <v>9150</v>
      </c>
      <c r="X638" s="161">
        <f t="shared" si="460"/>
        <v>8.7135637861546087</v>
      </c>
      <c r="Y638" s="161">
        <f t="shared" si="461"/>
        <v>8.5490190157342241</v>
      </c>
      <c r="Z638" s="161">
        <f t="shared" si="462"/>
        <v>8.1348121723240787</v>
      </c>
      <c r="AA638" s="161">
        <f t="shared" si="463"/>
        <v>7.4109644674366306</v>
      </c>
      <c r="AB638" s="161">
        <f t="shared" si="464"/>
        <v>6.6542521900985392</v>
      </c>
      <c r="AC638" s="161">
        <f t="shared" si="465"/>
        <v>5.6299143103784761</v>
      </c>
      <c r="AD638" s="82"/>
      <c r="AE638" s="82"/>
      <c r="AF638" s="82"/>
      <c r="AG638" s="95">
        <v>9150</v>
      </c>
      <c r="AH638" s="161">
        <f t="shared" si="466"/>
        <v>-11.657817694996439</v>
      </c>
      <c r="AI638" s="161">
        <f t="shared" si="467"/>
        <v>-12.19229583701766</v>
      </c>
      <c r="AJ638" s="161">
        <f t="shared" si="468"/>
        <v>-12.904393935240844</v>
      </c>
      <c r="AK638" s="161">
        <f t="shared" si="469"/>
        <v>-13.774736055291402</v>
      </c>
      <c r="AL638" s="161">
        <f t="shared" si="470"/>
        <v>-14.666094959490909</v>
      </c>
      <c r="AM638" s="161">
        <f t="shared" si="471"/>
        <v>-15.772379869588576</v>
      </c>
      <c r="AN638" s="81"/>
      <c r="AO638" s="81"/>
      <c r="AP638" s="95">
        <v>9150</v>
      </c>
      <c r="AQ638" s="94">
        <f t="shared" si="453"/>
        <v>193.10914460581242</v>
      </c>
      <c r="AR638" s="94">
        <f t="shared" si="454"/>
        <v>334.21137409941451</v>
      </c>
      <c r="AS638" s="94">
        <f t="shared" si="455"/>
        <v>522.2052720303351</v>
      </c>
      <c r="AT638" s="94">
        <f t="shared" si="456"/>
        <v>751.97559172368278</v>
      </c>
      <c r="AU638" s="94">
        <f t="shared" si="457"/>
        <v>987.29434243235232</v>
      </c>
      <c r="AV638" s="94">
        <f t="shared" si="458"/>
        <v>1279.3535586981368</v>
      </c>
      <c r="AW638" s="81"/>
      <c r="AX638" s="95">
        <v>9150</v>
      </c>
      <c r="AY638" s="99">
        <f>'Max limit'!AX638*Input!PrimaryDrive_ratio*Input!Gear1_ratio*Input!FinalDrive_ratio</f>
        <v>807.52079002079006</v>
      </c>
      <c r="AZ638" s="99">
        <f t="shared" si="472"/>
        <v>13.458679833679835</v>
      </c>
      <c r="BA638" s="99">
        <f>AZ638*Input!$N$23</f>
        <v>31668.246731288978</v>
      </c>
      <c r="BB638" s="97">
        <f t="shared" si="459"/>
        <v>31.668246731288978</v>
      </c>
      <c r="BC638" s="95">
        <v>9150</v>
      </c>
      <c r="BD638" s="99">
        <f>'Max limit'!AX638*Input!PrimaryDrive_ratio*Input!Gear2_ratio*Input!FinalDrive_ratio</f>
        <v>1062.3384615384616</v>
      </c>
      <c r="BE638" s="99">
        <f t="shared" si="473"/>
        <v>17.705641025641025</v>
      </c>
      <c r="BF638" s="99">
        <f>BE638*Input!$N$23</f>
        <v>41661.337922051272</v>
      </c>
      <c r="BG638" s="100">
        <f t="shared" si="474"/>
        <v>41.661337922051274</v>
      </c>
      <c r="BH638" s="95">
        <v>9150</v>
      </c>
      <c r="BI638" s="99">
        <f>'Max limit'!AX638*Input!PrimaryDrive_ratio*Input!Gear3_ratio*Input!FinalDrive_ratio</f>
        <v>1327.9230769230767</v>
      </c>
      <c r="BJ638" s="99">
        <f t="shared" si="475"/>
        <v>22.132051282051279</v>
      </c>
      <c r="BK638" s="99">
        <f>BJ638*Input!$N$23</f>
        <v>52076.672402564087</v>
      </c>
      <c r="BL638" s="100">
        <f t="shared" si="476"/>
        <v>52.076672402564085</v>
      </c>
      <c r="BM638" s="95">
        <v>9150</v>
      </c>
      <c r="BN638" s="99">
        <f>'Max limit'!AX638*Input!PrimaryDrive_ratio*Input!Gear4_ratio*Input!FinalDrive_ratio</f>
        <v>1593.5076923076924</v>
      </c>
      <c r="BO638" s="99">
        <f t="shared" si="477"/>
        <v>26.55846153846154</v>
      </c>
      <c r="BP638" s="99">
        <f>BO638*Input!$N$23</f>
        <v>62492.006883076916</v>
      </c>
      <c r="BQ638" s="100">
        <f t="shared" si="478"/>
        <v>62.492006883076918</v>
      </c>
      <c r="BR638" s="95">
        <v>9150</v>
      </c>
      <c r="BS638" s="99">
        <f>'Max limit'!AX638*Input!PrimaryDrive_ratio*Input!Gear5_ratio*Input!FinalDrive_ratio</f>
        <v>1825.8942307692307</v>
      </c>
      <c r="BT638" s="99">
        <f t="shared" si="479"/>
        <v>30.43157051282051</v>
      </c>
      <c r="BU638" s="99">
        <f>BT638*Input!$N$23</f>
        <v>71605.42455352562</v>
      </c>
      <c r="BV638" s="100">
        <f t="shared" si="480"/>
        <v>71.605424553525623</v>
      </c>
      <c r="BW638" s="95">
        <v>9150</v>
      </c>
      <c r="BX638" s="99">
        <f>'Max limit'!AX638*Input!PrimaryDrive_ratio*Input!Gear6_ratio*Input!FinalDrive_ratio</f>
        <v>2078.4882943143812</v>
      </c>
      <c r="BY638" s="99">
        <f t="shared" si="481"/>
        <v>34.641471571906351</v>
      </c>
      <c r="BZ638" s="99">
        <f>BY638*Input!$N$23</f>
        <v>81511.31332575249</v>
      </c>
      <c r="CA638" s="100">
        <f t="shared" si="482"/>
        <v>81.511313325752496</v>
      </c>
      <c r="CC638" s="95">
        <v>9150</v>
      </c>
      <c r="CD638" s="94">
        <f t="shared" si="483"/>
        <v>31.5</v>
      </c>
      <c r="CE638" s="94">
        <f t="shared" si="484"/>
        <v>41.5</v>
      </c>
      <c r="CF638" s="94">
        <f t="shared" si="485"/>
        <v>52</v>
      </c>
      <c r="CG638" s="94">
        <f t="shared" si="486"/>
        <v>62.5</v>
      </c>
      <c r="CH638" s="94">
        <f t="shared" si="487"/>
        <v>71.5</v>
      </c>
      <c r="CI638" s="94">
        <f t="shared" si="488"/>
        <v>81.5</v>
      </c>
      <c r="CK638" s="95">
        <v>9150</v>
      </c>
      <c r="CL638" s="162">
        <f t="shared" si="489"/>
        <v>13.458679833679835</v>
      </c>
      <c r="CM638" s="162">
        <f t="shared" si="490"/>
        <v>17.705641025641025</v>
      </c>
      <c r="CN638" s="162">
        <f t="shared" si="491"/>
        <v>22.132051282051279</v>
      </c>
      <c r="CO638" s="162">
        <f t="shared" si="492"/>
        <v>26.55846153846154</v>
      </c>
      <c r="CP638" s="162">
        <f t="shared" si="493"/>
        <v>30.43157051282051</v>
      </c>
      <c r="CQ638" s="162">
        <f t="shared" si="494"/>
        <v>34.641471571906351</v>
      </c>
    </row>
    <row r="639" spans="1:95" ht="19.5" thickTop="1" thickBot="1">
      <c r="A639" s="70">
        <v>9200</v>
      </c>
      <c r="B639" s="70">
        <v>168.99299999999999</v>
      </c>
      <c r="C639" s="70">
        <v>129.00899999999999</v>
      </c>
      <c r="D639" s="70">
        <v>157.78399999999999</v>
      </c>
      <c r="E639" s="70">
        <v>9.1869999999999994</v>
      </c>
      <c r="G639" s="92">
        <v>2</v>
      </c>
      <c r="H639" s="93">
        <f t="shared" si="495"/>
        <v>26.534897025171624</v>
      </c>
      <c r="O639" s="95">
        <v>9160</v>
      </c>
      <c r="P639" s="94">
        <f t="shared" si="447"/>
        <v>12.592608239388467</v>
      </c>
      <c r="Q639" s="94">
        <f t="shared" si="448"/>
        <v>12.564340355253879</v>
      </c>
      <c r="R639" s="94">
        <f t="shared" si="449"/>
        <v>12.258226503720614</v>
      </c>
      <c r="S639" s="94">
        <f t="shared" si="450"/>
        <v>11.570462025081325</v>
      </c>
      <c r="T639" s="94">
        <f t="shared" si="451"/>
        <v>10.850458623154402</v>
      </c>
      <c r="U639" s="94">
        <f t="shared" si="452"/>
        <v>9.8238805300415617</v>
      </c>
      <c r="V639" s="82"/>
      <c r="W639" s="95">
        <v>9160</v>
      </c>
      <c r="X639" s="161">
        <f t="shared" si="460"/>
        <v>8.712196500656157</v>
      </c>
      <c r="Y639" s="161">
        <f t="shared" si="461"/>
        <v>8.5465689089558232</v>
      </c>
      <c r="Z639" s="161">
        <f t="shared" si="462"/>
        <v>8.1308794725235209</v>
      </c>
      <c r="AA639" s="161">
        <f t="shared" si="463"/>
        <v>7.4052494247906822</v>
      </c>
      <c r="AB639" s="161">
        <f t="shared" si="464"/>
        <v>6.6466792395277325</v>
      </c>
      <c r="AC639" s="161">
        <f t="shared" si="465"/>
        <v>5.6201011464148936</v>
      </c>
      <c r="AD639" s="82"/>
      <c r="AE639" s="82"/>
      <c r="AF639" s="82"/>
      <c r="AG639" s="95">
        <v>9160</v>
      </c>
      <c r="AH639" s="161">
        <f t="shared" si="466"/>
        <v>-11.659417419029628</v>
      </c>
      <c r="AI639" s="161">
        <f t="shared" si="467"/>
        <v>-12.195064457677251</v>
      </c>
      <c r="AJ639" s="161">
        <f t="shared" si="468"/>
        <v>-12.908719905021456</v>
      </c>
      <c r="AK639" s="161">
        <f t="shared" si="469"/>
        <v>-13.780965451775486</v>
      </c>
      <c r="AL639" s="161">
        <f t="shared" si="470"/>
        <v>-14.67427374610738</v>
      </c>
      <c r="AM639" s="161">
        <f t="shared" si="471"/>
        <v>-15.782978086669246</v>
      </c>
      <c r="AN639" s="81"/>
      <c r="AO639" s="81"/>
      <c r="AP639" s="95">
        <v>9160</v>
      </c>
      <c r="AQ639" s="94">
        <f t="shared" si="453"/>
        <v>193.53147175057424</v>
      </c>
      <c r="AR639" s="94">
        <f t="shared" si="454"/>
        <v>334.94228995354683</v>
      </c>
      <c r="AS639" s="94">
        <f t="shared" si="455"/>
        <v>523.34732805241697</v>
      </c>
      <c r="AT639" s="94">
        <f t="shared" si="456"/>
        <v>753.62015239548089</v>
      </c>
      <c r="AU639" s="94">
        <f t="shared" si="457"/>
        <v>989.45354209910067</v>
      </c>
      <c r="AV639" s="94">
        <f t="shared" si="458"/>
        <v>1282.1514880074335</v>
      </c>
      <c r="AW639" s="81"/>
      <c r="AX639" s="95">
        <v>9160</v>
      </c>
      <c r="AY639" s="99">
        <f>'Max limit'!AX639*Input!PrimaryDrive_ratio*Input!Gear1_ratio*Input!FinalDrive_ratio</f>
        <v>808.40332640332645</v>
      </c>
      <c r="AZ639" s="99">
        <f t="shared" si="472"/>
        <v>13.473388773388773</v>
      </c>
      <c r="BA639" s="99">
        <f>AZ639*Input!$N$23</f>
        <v>31702.856837006231</v>
      </c>
      <c r="BB639" s="97">
        <f t="shared" si="459"/>
        <v>31.70285683700623</v>
      </c>
      <c r="BC639" s="95">
        <v>9160</v>
      </c>
      <c r="BD639" s="99">
        <f>'Max limit'!AX639*Input!PrimaryDrive_ratio*Input!Gear2_ratio*Input!FinalDrive_ratio</f>
        <v>1063.499487179487</v>
      </c>
      <c r="BE639" s="99">
        <f t="shared" si="473"/>
        <v>17.72499145299145</v>
      </c>
      <c r="BF639" s="99">
        <f>BE639*Input!$N$23</f>
        <v>41706.869438905967</v>
      </c>
      <c r="BG639" s="100">
        <f t="shared" si="474"/>
        <v>41.706869438905969</v>
      </c>
      <c r="BH639" s="95">
        <v>9160</v>
      </c>
      <c r="BI639" s="99">
        <f>'Max limit'!AX639*Input!PrimaryDrive_ratio*Input!Gear3_ratio*Input!FinalDrive_ratio</f>
        <v>1329.374358974359</v>
      </c>
      <c r="BJ639" s="99">
        <f t="shared" si="475"/>
        <v>22.156239316239315</v>
      </c>
      <c r="BK639" s="99">
        <f>BJ639*Input!$N$23</f>
        <v>52133.586798632467</v>
      </c>
      <c r="BL639" s="100">
        <f t="shared" si="476"/>
        <v>52.133586798632464</v>
      </c>
      <c r="BM639" s="95">
        <v>9160</v>
      </c>
      <c r="BN639" s="99">
        <f>'Max limit'!AX639*Input!PrimaryDrive_ratio*Input!Gear4_ratio*Input!FinalDrive_ratio</f>
        <v>1595.249230769231</v>
      </c>
      <c r="BO639" s="99">
        <f t="shared" si="477"/>
        <v>26.587487179487184</v>
      </c>
      <c r="BP639" s="99">
        <f>BO639*Input!$N$23</f>
        <v>62560.304158358973</v>
      </c>
      <c r="BQ639" s="100">
        <f t="shared" si="478"/>
        <v>62.560304158358974</v>
      </c>
      <c r="BR639" s="95">
        <v>9160</v>
      </c>
      <c r="BS639" s="99">
        <f>'Max limit'!AX639*Input!PrimaryDrive_ratio*Input!Gear5_ratio*Input!FinalDrive_ratio</f>
        <v>1827.8897435897434</v>
      </c>
      <c r="BT639" s="99">
        <f t="shared" si="479"/>
        <v>30.464829059829057</v>
      </c>
      <c r="BU639" s="99">
        <f>BT639*Input!$N$23</f>
        <v>71683.681848119639</v>
      </c>
      <c r="BV639" s="100">
        <f t="shared" si="480"/>
        <v>71.683681848119633</v>
      </c>
      <c r="BW639" s="95">
        <v>9160</v>
      </c>
      <c r="BX639" s="99">
        <f>'Max limit'!AX639*Input!PrimaryDrive_ratio*Input!Gear6_ratio*Input!FinalDrive_ratio</f>
        <v>2080.7598662207356</v>
      </c>
      <c r="BY639" s="99">
        <f t="shared" si="481"/>
        <v>34.679331103678926</v>
      </c>
      <c r="BZ639" s="99">
        <f>BY639*Input!$N$23</f>
        <v>81600.39672829429</v>
      </c>
      <c r="CA639" s="100">
        <f t="shared" si="482"/>
        <v>81.600396728294285</v>
      </c>
      <c r="CC639" s="95">
        <v>9160</v>
      </c>
      <c r="CD639" s="94">
        <f t="shared" si="483"/>
        <v>31.5</v>
      </c>
      <c r="CE639" s="94">
        <f t="shared" si="484"/>
        <v>41.5</v>
      </c>
      <c r="CF639" s="94">
        <f t="shared" si="485"/>
        <v>52</v>
      </c>
      <c r="CG639" s="94">
        <f t="shared" si="486"/>
        <v>62.5</v>
      </c>
      <c r="CH639" s="94">
        <f t="shared" si="487"/>
        <v>71.5</v>
      </c>
      <c r="CI639" s="94">
        <f t="shared" si="488"/>
        <v>81.5</v>
      </c>
      <c r="CK639" s="95">
        <v>9160</v>
      </c>
      <c r="CL639" s="162">
        <f t="shared" si="489"/>
        <v>13.473388773388773</v>
      </c>
      <c r="CM639" s="162">
        <f t="shared" si="490"/>
        <v>17.72499145299145</v>
      </c>
      <c r="CN639" s="162">
        <f t="shared" si="491"/>
        <v>22.156239316239315</v>
      </c>
      <c r="CO639" s="162">
        <f t="shared" si="492"/>
        <v>26.587487179487184</v>
      </c>
      <c r="CP639" s="162">
        <f t="shared" si="493"/>
        <v>30.464829059829057</v>
      </c>
      <c r="CQ639" s="162">
        <f t="shared" si="494"/>
        <v>34.679331103678926</v>
      </c>
    </row>
    <row r="640" spans="1:95" ht="19.5" thickTop="1" thickBot="1">
      <c r="A640" s="70">
        <v>9210</v>
      </c>
      <c r="B640" s="70">
        <v>169.16200000000001</v>
      </c>
      <c r="C640" s="70">
        <v>128.99799999999999</v>
      </c>
      <c r="D640" s="70">
        <v>157.929</v>
      </c>
      <c r="E640" s="70">
        <v>9.2089999999999996</v>
      </c>
      <c r="G640" s="92">
        <v>2</v>
      </c>
      <c r="H640" s="93">
        <f t="shared" si="495"/>
        <v>26.580091533180777</v>
      </c>
      <c r="O640" s="95">
        <v>9170</v>
      </c>
      <c r="P640" s="94">
        <f t="shared" si="447"/>
        <v>12.591239460405035</v>
      </c>
      <c r="Q640" s="94">
        <f t="shared" si="448"/>
        <v>12.561887572225583</v>
      </c>
      <c r="R640" s="94">
        <f t="shared" si="449"/>
        <v>12.254289508234855</v>
      </c>
      <c r="S640" s="94">
        <f t="shared" si="450"/>
        <v>11.564740739898355</v>
      </c>
      <c r="T640" s="94">
        <f t="shared" si="451"/>
        <v>10.842877400655061</v>
      </c>
      <c r="U640" s="94">
        <f t="shared" si="452"/>
        <v>9.8140566471659483</v>
      </c>
      <c r="V640" s="82"/>
      <c r="W640" s="95">
        <v>9170</v>
      </c>
      <c r="X640" s="161">
        <f t="shared" si="460"/>
        <v>8.7108277216727252</v>
      </c>
      <c r="Y640" s="161">
        <f t="shared" si="461"/>
        <v>8.5441161259275287</v>
      </c>
      <c r="Z640" s="161">
        <f t="shared" si="462"/>
        <v>8.1269424770377636</v>
      </c>
      <c r="AA640" s="161">
        <f t="shared" si="463"/>
        <v>7.3995281396077104</v>
      </c>
      <c r="AB640" s="161">
        <f t="shared" si="464"/>
        <v>6.6390980170283926</v>
      </c>
      <c r="AC640" s="161">
        <f t="shared" si="465"/>
        <v>5.6102772635392792</v>
      </c>
      <c r="AD640" s="82"/>
      <c r="AE640" s="82"/>
      <c r="AF640" s="82"/>
      <c r="AG640" s="95">
        <v>9170</v>
      </c>
      <c r="AH640" s="161">
        <f t="shared" si="466"/>
        <v>-11.661018890440243</v>
      </c>
      <c r="AI640" s="161">
        <f t="shared" si="467"/>
        <v>-12.197836102499226</v>
      </c>
      <c r="AJ640" s="161">
        <f t="shared" si="468"/>
        <v>-12.91305060005579</v>
      </c>
      <c r="AK640" s="161">
        <f t="shared" si="469"/>
        <v>-13.787201652624924</v>
      </c>
      <c r="AL640" s="161">
        <f t="shared" si="470"/>
        <v>-14.682461466406668</v>
      </c>
      <c r="AM640" s="161">
        <f t="shared" si="471"/>
        <v>-15.793587880174911</v>
      </c>
      <c r="AN640" s="81"/>
      <c r="AO640" s="81"/>
      <c r="AP640" s="95">
        <v>9170</v>
      </c>
      <c r="AQ640" s="94">
        <f t="shared" si="453"/>
        <v>193.95426020297643</v>
      </c>
      <c r="AR640" s="94">
        <f t="shared" si="454"/>
        <v>335.67400418654796</v>
      </c>
      <c r="AS640" s="94">
        <f t="shared" si="455"/>
        <v>524.49063154148098</v>
      </c>
      <c r="AT640" s="94">
        <f t="shared" si="456"/>
        <v>755.26650941973264</v>
      </c>
      <c r="AU640" s="94">
        <f t="shared" si="457"/>
        <v>991.61510025811253</v>
      </c>
      <c r="AV640" s="94">
        <f t="shared" si="458"/>
        <v>1284.9524734929287</v>
      </c>
      <c r="AW640" s="81"/>
      <c r="AX640" s="95">
        <v>9170</v>
      </c>
      <c r="AY640" s="99">
        <f>'Max limit'!AX640*Input!PrimaryDrive_ratio*Input!Gear1_ratio*Input!FinalDrive_ratio</f>
        <v>809.28586278586272</v>
      </c>
      <c r="AZ640" s="99">
        <f t="shared" si="472"/>
        <v>13.488097713097712</v>
      </c>
      <c r="BA640" s="99">
        <f>AZ640*Input!$N$23</f>
        <v>31737.466942723484</v>
      </c>
      <c r="BB640" s="97">
        <f t="shared" si="459"/>
        <v>31.737466942723483</v>
      </c>
      <c r="BC640" s="95">
        <v>9170</v>
      </c>
      <c r="BD640" s="99">
        <f>'Max limit'!AX640*Input!PrimaryDrive_ratio*Input!Gear2_ratio*Input!FinalDrive_ratio</f>
        <v>1064.6605128205128</v>
      </c>
      <c r="BE640" s="99">
        <f t="shared" si="473"/>
        <v>17.744341880341882</v>
      </c>
      <c r="BF640" s="99">
        <f>BE640*Input!$N$23</f>
        <v>41752.400955760677</v>
      </c>
      <c r="BG640" s="100">
        <f t="shared" si="474"/>
        <v>41.752400955760677</v>
      </c>
      <c r="BH640" s="95">
        <v>9170</v>
      </c>
      <c r="BI640" s="99">
        <f>'Max limit'!AX640*Input!PrimaryDrive_ratio*Input!Gear3_ratio*Input!FinalDrive_ratio</f>
        <v>1330.8256410256408</v>
      </c>
      <c r="BJ640" s="99">
        <f t="shared" si="475"/>
        <v>22.180427350427347</v>
      </c>
      <c r="BK640" s="99">
        <f>BJ640*Input!$N$23</f>
        <v>52190.501194700839</v>
      </c>
      <c r="BL640" s="100">
        <f t="shared" si="476"/>
        <v>52.190501194700836</v>
      </c>
      <c r="BM640" s="95">
        <v>9170</v>
      </c>
      <c r="BN640" s="99">
        <f>'Max limit'!AX640*Input!PrimaryDrive_ratio*Input!Gear4_ratio*Input!FinalDrive_ratio</f>
        <v>1596.990769230769</v>
      </c>
      <c r="BO640" s="99">
        <f t="shared" si="477"/>
        <v>26.616512820512817</v>
      </c>
      <c r="BP640" s="99">
        <f>BO640*Input!$N$23</f>
        <v>62628.601433641008</v>
      </c>
      <c r="BQ640" s="100">
        <f t="shared" si="478"/>
        <v>62.628601433641009</v>
      </c>
      <c r="BR640" s="95">
        <v>9170</v>
      </c>
      <c r="BS640" s="99">
        <f>'Max limit'!AX640*Input!PrimaryDrive_ratio*Input!Gear5_ratio*Input!FinalDrive_ratio</f>
        <v>1829.8852564102563</v>
      </c>
      <c r="BT640" s="99">
        <f t="shared" si="479"/>
        <v>30.498087606837604</v>
      </c>
      <c r="BU640" s="99">
        <f>BT640*Input!$N$23</f>
        <v>71761.939142713658</v>
      </c>
      <c r="BV640" s="100">
        <f t="shared" si="480"/>
        <v>71.761939142713658</v>
      </c>
      <c r="BW640" s="95">
        <v>9170</v>
      </c>
      <c r="BX640" s="99">
        <f>'Max limit'!AX640*Input!PrimaryDrive_ratio*Input!Gear6_ratio*Input!FinalDrive_ratio</f>
        <v>2083.03143812709</v>
      </c>
      <c r="BY640" s="99">
        <f t="shared" si="481"/>
        <v>34.717190635451502</v>
      </c>
      <c r="BZ640" s="99">
        <f>BY640*Input!$N$23</f>
        <v>81689.480130836091</v>
      </c>
      <c r="CA640" s="100">
        <f t="shared" si="482"/>
        <v>81.689480130836088</v>
      </c>
      <c r="CC640" s="95">
        <v>9170</v>
      </c>
      <c r="CD640" s="94">
        <f t="shared" si="483"/>
        <v>31.5</v>
      </c>
      <c r="CE640" s="94">
        <f t="shared" si="484"/>
        <v>42</v>
      </c>
      <c r="CF640" s="94">
        <f t="shared" si="485"/>
        <v>52</v>
      </c>
      <c r="CG640" s="94">
        <f t="shared" si="486"/>
        <v>62.5</v>
      </c>
      <c r="CH640" s="94">
        <f t="shared" si="487"/>
        <v>72</v>
      </c>
      <c r="CI640" s="94">
        <f t="shared" si="488"/>
        <v>81.5</v>
      </c>
      <c r="CK640" s="95">
        <v>9170</v>
      </c>
      <c r="CL640" s="162">
        <f t="shared" si="489"/>
        <v>13.488097713097712</v>
      </c>
      <c r="CM640" s="162">
        <f t="shared" si="490"/>
        <v>17.744341880341882</v>
      </c>
      <c r="CN640" s="162">
        <f t="shared" si="491"/>
        <v>22.180427350427347</v>
      </c>
      <c r="CO640" s="162">
        <f t="shared" si="492"/>
        <v>26.616512820512817</v>
      </c>
      <c r="CP640" s="162">
        <f t="shared" si="493"/>
        <v>30.498087606837604</v>
      </c>
      <c r="CQ640" s="162">
        <f t="shared" si="494"/>
        <v>34.717190635451502</v>
      </c>
    </row>
    <row r="641" spans="1:95" ht="19.5" thickTop="1" thickBot="1">
      <c r="A641" s="70">
        <v>9220</v>
      </c>
      <c r="B641" s="70">
        <v>169.322</v>
      </c>
      <c r="C641" s="70">
        <v>128.97999999999999</v>
      </c>
      <c r="D641" s="70">
        <v>158.065</v>
      </c>
      <c r="E641" s="70">
        <v>9.2309999999999999</v>
      </c>
      <c r="G641" s="92">
        <v>2</v>
      </c>
      <c r="H641" s="93">
        <f t="shared" si="495"/>
        <v>26.625286041189931</v>
      </c>
      <c r="O641" s="95">
        <v>9180</v>
      </c>
      <c r="P641" s="94">
        <f t="shared" si="447"/>
        <v>12.589869187936625</v>
      </c>
      <c r="Q641" s="94">
        <f t="shared" si="448"/>
        <v>12.559432112947395</v>
      </c>
      <c r="R641" s="94">
        <f t="shared" si="449"/>
        <v>12.250348217063898</v>
      </c>
      <c r="S641" s="94">
        <f t="shared" si="450"/>
        <v>11.559013212178355</v>
      </c>
      <c r="T641" s="94">
        <f t="shared" si="451"/>
        <v>10.83528790622719</v>
      </c>
      <c r="U641" s="94">
        <f t="shared" si="452"/>
        <v>9.8042220453783013</v>
      </c>
      <c r="V641" s="82"/>
      <c r="W641" s="95">
        <v>9180</v>
      </c>
      <c r="X641" s="161">
        <f t="shared" si="460"/>
        <v>8.7094574492043151</v>
      </c>
      <c r="Y641" s="161">
        <f t="shared" si="461"/>
        <v>8.5416606666493404</v>
      </c>
      <c r="Z641" s="161">
        <f t="shared" si="462"/>
        <v>8.1230011858668068</v>
      </c>
      <c r="AA641" s="161">
        <f t="shared" si="463"/>
        <v>7.3938006118877126</v>
      </c>
      <c r="AB641" s="161">
        <f t="shared" si="464"/>
        <v>6.6315085226005204</v>
      </c>
      <c r="AC641" s="161">
        <f t="shared" si="465"/>
        <v>5.6004426617516323</v>
      </c>
      <c r="AD641" s="82"/>
      <c r="AE641" s="82"/>
      <c r="AF641" s="82"/>
      <c r="AG641" s="95">
        <v>9180</v>
      </c>
      <c r="AH641" s="161">
        <f t="shared" si="466"/>
        <v>-11.662622109228282</v>
      </c>
      <c r="AI641" s="161">
        <f t="shared" si="467"/>
        <v>-12.200610771483579</v>
      </c>
      <c r="AJ641" s="161">
        <f t="shared" si="468"/>
        <v>-12.917386020343843</v>
      </c>
      <c r="AK641" s="161">
        <f t="shared" si="469"/>
        <v>-13.793444657839721</v>
      </c>
      <c r="AL641" s="161">
        <f t="shared" si="470"/>
        <v>-14.690658120388768</v>
      </c>
      <c r="AM641" s="161">
        <f t="shared" si="471"/>
        <v>-15.804209250105567</v>
      </c>
      <c r="AN641" s="81"/>
      <c r="AO641" s="81"/>
      <c r="AP641" s="95">
        <v>9180</v>
      </c>
      <c r="AQ641" s="94">
        <f t="shared" si="453"/>
        <v>194.37750996301907</v>
      </c>
      <c r="AR641" s="94">
        <f t="shared" si="454"/>
        <v>336.40651679841716</v>
      </c>
      <c r="AS641" s="94">
        <f t="shared" si="455"/>
        <v>525.63518249752701</v>
      </c>
      <c r="AT641" s="94">
        <f t="shared" si="456"/>
        <v>756.91466279643919</v>
      </c>
      <c r="AU641" s="94">
        <f t="shared" si="457"/>
        <v>993.77901690938745</v>
      </c>
      <c r="AV641" s="94">
        <f t="shared" si="458"/>
        <v>1287.7565151546221</v>
      </c>
      <c r="AW641" s="81"/>
      <c r="AX641" s="95">
        <v>9180</v>
      </c>
      <c r="AY641" s="99">
        <f>'Max limit'!AX641*Input!PrimaryDrive_ratio*Input!Gear1_ratio*Input!FinalDrive_ratio</f>
        <v>810.16839916839922</v>
      </c>
      <c r="AZ641" s="99">
        <f t="shared" si="472"/>
        <v>13.502806652806653</v>
      </c>
      <c r="BA641" s="99">
        <f>AZ641*Input!$N$23</f>
        <v>31772.077048440744</v>
      </c>
      <c r="BB641" s="97">
        <f t="shared" si="459"/>
        <v>31.772077048440742</v>
      </c>
      <c r="BC641" s="95">
        <v>9180</v>
      </c>
      <c r="BD641" s="99">
        <f>'Max limit'!AX641*Input!PrimaryDrive_ratio*Input!Gear2_ratio*Input!FinalDrive_ratio</f>
        <v>1065.8215384615382</v>
      </c>
      <c r="BE641" s="99">
        <f t="shared" si="473"/>
        <v>17.763692307692303</v>
      </c>
      <c r="BF641" s="99">
        <f>BE641*Input!$N$23</f>
        <v>41797.932472615365</v>
      </c>
      <c r="BG641" s="100">
        <f t="shared" si="474"/>
        <v>41.797932472615365</v>
      </c>
      <c r="BH641" s="95">
        <v>9180</v>
      </c>
      <c r="BI641" s="99">
        <f>'Max limit'!AX641*Input!PrimaryDrive_ratio*Input!Gear3_ratio*Input!FinalDrive_ratio</f>
        <v>1332.2769230769229</v>
      </c>
      <c r="BJ641" s="99">
        <f t="shared" si="475"/>
        <v>22.204615384615384</v>
      </c>
      <c r="BK641" s="99">
        <f>BJ641*Input!$N$23</f>
        <v>52247.415590769218</v>
      </c>
      <c r="BL641" s="100">
        <f t="shared" si="476"/>
        <v>52.247415590769215</v>
      </c>
      <c r="BM641" s="95">
        <v>9180</v>
      </c>
      <c r="BN641" s="99">
        <f>'Max limit'!AX641*Input!PrimaryDrive_ratio*Input!Gear4_ratio*Input!FinalDrive_ratio</f>
        <v>1598.7323076923076</v>
      </c>
      <c r="BO641" s="99">
        <f t="shared" si="477"/>
        <v>26.645538461538461</v>
      </c>
      <c r="BP641" s="99">
        <f>BO641*Input!$N$23</f>
        <v>62696.898708923065</v>
      </c>
      <c r="BQ641" s="100">
        <f t="shared" si="478"/>
        <v>62.696898708923065</v>
      </c>
      <c r="BR641" s="95">
        <v>9180</v>
      </c>
      <c r="BS641" s="99">
        <f>'Max limit'!AX641*Input!PrimaryDrive_ratio*Input!Gear5_ratio*Input!FinalDrive_ratio</f>
        <v>1831.8807692307691</v>
      </c>
      <c r="BT641" s="99">
        <f t="shared" si="479"/>
        <v>30.531346153846151</v>
      </c>
      <c r="BU641" s="99">
        <f>BT641*Input!$N$23</f>
        <v>71840.196437307677</v>
      </c>
      <c r="BV641" s="100">
        <f t="shared" si="480"/>
        <v>71.840196437307682</v>
      </c>
      <c r="BW641" s="95">
        <v>9180</v>
      </c>
      <c r="BX641" s="99">
        <f>'Max limit'!AX641*Input!PrimaryDrive_ratio*Input!Gear6_ratio*Input!FinalDrive_ratio</f>
        <v>2085.3030100334445</v>
      </c>
      <c r="BY641" s="99">
        <f t="shared" si="481"/>
        <v>34.755050167224077</v>
      </c>
      <c r="BZ641" s="99">
        <f>BY641*Input!$N$23</f>
        <v>81778.563533377906</v>
      </c>
      <c r="CA641" s="100">
        <f t="shared" si="482"/>
        <v>81.778563533377906</v>
      </c>
      <c r="CC641" s="95">
        <v>9180</v>
      </c>
      <c r="CD641" s="94">
        <f t="shared" si="483"/>
        <v>32</v>
      </c>
      <c r="CE641" s="94">
        <f t="shared" si="484"/>
        <v>42</v>
      </c>
      <c r="CF641" s="94">
        <f t="shared" si="485"/>
        <v>52</v>
      </c>
      <c r="CG641" s="94">
        <f t="shared" si="486"/>
        <v>62.5</v>
      </c>
      <c r="CH641" s="94">
        <f t="shared" si="487"/>
        <v>72</v>
      </c>
      <c r="CI641" s="94">
        <f t="shared" si="488"/>
        <v>82</v>
      </c>
      <c r="CK641" s="95">
        <v>9180</v>
      </c>
      <c r="CL641" s="162">
        <f t="shared" si="489"/>
        <v>13.502806652806653</v>
      </c>
      <c r="CM641" s="162">
        <f t="shared" si="490"/>
        <v>17.763692307692303</v>
      </c>
      <c r="CN641" s="162">
        <f t="shared" si="491"/>
        <v>22.204615384615384</v>
      </c>
      <c r="CO641" s="162">
        <f t="shared" si="492"/>
        <v>26.645538461538461</v>
      </c>
      <c r="CP641" s="162">
        <f t="shared" si="493"/>
        <v>30.531346153846151</v>
      </c>
      <c r="CQ641" s="162">
        <f t="shared" si="494"/>
        <v>34.755050167224077</v>
      </c>
    </row>
    <row r="642" spans="1:95" ht="19.5" thickTop="1" thickBot="1">
      <c r="A642" s="70">
        <v>9230</v>
      </c>
      <c r="B642" s="70">
        <v>169.482</v>
      </c>
      <c r="C642" s="70">
        <v>128.96199999999999</v>
      </c>
      <c r="D642" s="70">
        <v>158.20099999999999</v>
      </c>
      <c r="E642" s="70">
        <v>9.2539999999999996</v>
      </c>
      <c r="G642" s="92">
        <v>2</v>
      </c>
      <c r="H642" s="93">
        <f t="shared" si="495"/>
        <v>26.670480549199084</v>
      </c>
      <c r="O642" s="95">
        <v>9190</v>
      </c>
      <c r="P642" s="94">
        <f t="shared" si="447"/>
        <v>12.588497421983234</v>
      </c>
      <c r="Q642" s="94">
        <f t="shared" si="448"/>
        <v>12.556973977419309</v>
      </c>
      <c r="R642" s="94">
        <f t="shared" si="449"/>
        <v>12.24640263020774</v>
      </c>
      <c r="S642" s="94">
        <f t="shared" si="450"/>
        <v>11.553279441921335</v>
      </c>
      <c r="T642" s="94">
        <f t="shared" si="451"/>
        <v>10.827690139870787</v>
      </c>
      <c r="U642" s="94">
        <f t="shared" si="452"/>
        <v>9.794376724678628</v>
      </c>
      <c r="V642" s="82"/>
      <c r="W642" s="95">
        <v>9190</v>
      </c>
      <c r="X642" s="161">
        <f t="shared" si="460"/>
        <v>8.7080856832509266</v>
      </c>
      <c r="Y642" s="161">
        <f t="shared" si="461"/>
        <v>8.5392025311212549</v>
      </c>
      <c r="Z642" s="161">
        <f t="shared" si="462"/>
        <v>8.1190555990106485</v>
      </c>
      <c r="AA642" s="161">
        <f t="shared" si="463"/>
        <v>7.3880668416306925</v>
      </c>
      <c r="AB642" s="161">
        <f t="shared" si="464"/>
        <v>6.6239107562441184</v>
      </c>
      <c r="AC642" s="161">
        <f t="shared" si="465"/>
        <v>5.5905973410519572</v>
      </c>
      <c r="AD642" s="82"/>
      <c r="AE642" s="82"/>
      <c r="AF642" s="82"/>
      <c r="AG642" s="95">
        <v>9190</v>
      </c>
      <c r="AH642" s="161">
        <f t="shared" si="466"/>
        <v>-11.664227075393748</v>
      </c>
      <c r="AI642" s="161">
        <f t="shared" si="467"/>
        <v>-12.203388464630315</v>
      </c>
      <c r="AJ642" s="161">
        <f t="shared" si="468"/>
        <v>-12.921726165885618</v>
      </c>
      <c r="AK642" s="161">
        <f t="shared" si="469"/>
        <v>-13.799694467419876</v>
      </c>
      <c r="AL642" s="161">
        <f t="shared" si="470"/>
        <v>-14.698863708053683</v>
      </c>
      <c r="AM642" s="161">
        <f t="shared" si="471"/>
        <v>-15.814842196461218</v>
      </c>
      <c r="AN642" s="81"/>
      <c r="AO642" s="81"/>
      <c r="AP642" s="95">
        <v>9190</v>
      </c>
      <c r="AQ642" s="94">
        <f t="shared" si="453"/>
        <v>194.80122103070215</v>
      </c>
      <c r="AR642" s="94">
        <f t="shared" si="454"/>
        <v>337.13982778915545</v>
      </c>
      <c r="AS642" s="94">
        <f t="shared" si="455"/>
        <v>526.78098092055541</v>
      </c>
      <c r="AT642" s="94">
        <f t="shared" si="456"/>
        <v>758.5646125255995</v>
      </c>
      <c r="AU642" s="94">
        <f t="shared" si="457"/>
        <v>995.94529205292474</v>
      </c>
      <c r="AV642" s="94">
        <f t="shared" si="458"/>
        <v>1290.5636129925138</v>
      </c>
      <c r="AW642" s="81"/>
      <c r="AX642" s="95">
        <v>9190</v>
      </c>
      <c r="AY642" s="99">
        <f>'Max limit'!AX642*Input!PrimaryDrive_ratio*Input!Gear1_ratio*Input!FinalDrive_ratio</f>
        <v>811.05093555093572</v>
      </c>
      <c r="AZ642" s="99">
        <f t="shared" si="472"/>
        <v>13.517515592515595</v>
      </c>
      <c r="BA642" s="99">
        <f>AZ642*Input!$N$23</f>
        <v>31806.687154158004</v>
      </c>
      <c r="BB642" s="97">
        <f t="shared" si="459"/>
        <v>31.806687154158006</v>
      </c>
      <c r="BC642" s="95">
        <v>9190</v>
      </c>
      <c r="BD642" s="99">
        <f>'Max limit'!AX642*Input!PrimaryDrive_ratio*Input!Gear2_ratio*Input!FinalDrive_ratio</f>
        <v>1066.9825641025643</v>
      </c>
      <c r="BE642" s="99">
        <f t="shared" si="473"/>
        <v>17.783042735042738</v>
      </c>
      <c r="BF642" s="99">
        <f>BE642*Input!$N$23</f>
        <v>41843.463989470081</v>
      </c>
      <c r="BG642" s="100">
        <f t="shared" si="474"/>
        <v>41.843463989470081</v>
      </c>
      <c r="BH642" s="95">
        <v>9190</v>
      </c>
      <c r="BI642" s="99">
        <f>'Max limit'!AX642*Input!PrimaryDrive_ratio*Input!Gear3_ratio*Input!FinalDrive_ratio</f>
        <v>1333.7282051282052</v>
      </c>
      <c r="BJ642" s="99">
        <f t="shared" si="475"/>
        <v>22.22880341880342</v>
      </c>
      <c r="BK642" s="99">
        <f>BJ642*Input!$N$23</f>
        <v>52304.329986837598</v>
      </c>
      <c r="BL642" s="100">
        <f t="shared" si="476"/>
        <v>52.304329986837601</v>
      </c>
      <c r="BM642" s="95">
        <v>9190</v>
      </c>
      <c r="BN642" s="99">
        <f>'Max limit'!AX642*Input!PrimaryDrive_ratio*Input!Gear4_ratio*Input!FinalDrive_ratio</f>
        <v>1600.4738461538461</v>
      </c>
      <c r="BO642" s="99">
        <f t="shared" si="477"/>
        <v>26.674564102564101</v>
      </c>
      <c r="BP642" s="99">
        <f>BO642*Input!$N$23</f>
        <v>62765.195984205115</v>
      </c>
      <c r="BQ642" s="100">
        <f t="shared" si="478"/>
        <v>62.765195984205114</v>
      </c>
      <c r="BR642" s="95">
        <v>9190</v>
      </c>
      <c r="BS642" s="99">
        <f>'Max limit'!AX642*Input!PrimaryDrive_ratio*Input!Gear5_ratio*Input!FinalDrive_ratio</f>
        <v>1833.876282051282</v>
      </c>
      <c r="BT642" s="99">
        <f t="shared" si="479"/>
        <v>30.564604700854701</v>
      </c>
      <c r="BU642" s="99">
        <f>BT642*Input!$N$23</f>
        <v>71918.453731901696</v>
      </c>
      <c r="BV642" s="100">
        <f t="shared" si="480"/>
        <v>71.918453731901693</v>
      </c>
      <c r="BW642" s="95">
        <v>9190</v>
      </c>
      <c r="BX642" s="99">
        <f>'Max limit'!AX642*Input!PrimaryDrive_ratio*Input!Gear6_ratio*Input!FinalDrive_ratio</f>
        <v>2087.5745819397994</v>
      </c>
      <c r="BY642" s="99">
        <f t="shared" si="481"/>
        <v>34.79290969899666</v>
      </c>
      <c r="BZ642" s="99">
        <f>BY642*Input!$N$23</f>
        <v>81867.646935919722</v>
      </c>
      <c r="CA642" s="100">
        <f t="shared" si="482"/>
        <v>81.867646935919723</v>
      </c>
      <c r="CC642" s="95">
        <v>9190</v>
      </c>
      <c r="CD642" s="94">
        <f t="shared" si="483"/>
        <v>32</v>
      </c>
      <c r="CE642" s="94">
        <f t="shared" si="484"/>
        <v>42</v>
      </c>
      <c r="CF642" s="94">
        <f t="shared" si="485"/>
        <v>52.5</v>
      </c>
      <c r="CG642" s="94">
        <f t="shared" si="486"/>
        <v>63</v>
      </c>
      <c r="CH642" s="94">
        <f t="shared" si="487"/>
        <v>72</v>
      </c>
      <c r="CI642" s="94">
        <f t="shared" si="488"/>
        <v>82</v>
      </c>
      <c r="CK642" s="95">
        <v>9190</v>
      </c>
      <c r="CL642" s="162">
        <f t="shared" si="489"/>
        <v>13.517515592515595</v>
      </c>
      <c r="CM642" s="162">
        <f t="shared" si="490"/>
        <v>17.783042735042738</v>
      </c>
      <c r="CN642" s="162">
        <f t="shared" si="491"/>
        <v>22.22880341880342</v>
      </c>
      <c r="CO642" s="162">
        <f t="shared" si="492"/>
        <v>26.674564102564101</v>
      </c>
      <c r="CP642" s="162">
        <f t="shared" si="493"/>
        <v>30.564604700854701</v>
      </c>
      <c r="CQ642" s="162">
        <f t="shared" si="494"/>
        <v>34.79290969899666</v>
      </c>
    </row>
    <row r="643" spans="1:95" ht="19.5" thickTop="1" thickBot="1">
      <c r="A643" s="70">
        <v>9240</v>
      </c>
      <c r="B643" s="70">
        <v>169.64500000000001</v>
      </c>
      <c r="C643" s="70">
        <v>128.946</v>
      </c>
      <c r="D643" s="70">
        <v>158.34200000000001</v>
      </c>
      <c r="E643" s="70">
        <v>9.2739999999999991</v>
      </c>
      <c r="G643" s="92">
        <v>2</v>
      </c>
      <c r="H643" s="93">
        <f t="shared" si="495"/>
        <v>26.715675057208237</v>
      </c>
      <c r="O643" s="95">
        <v>9200</v>
      </c>
      <c r="P643" s="94">
        <f t="shared" si="447"/>
        <v>12.587124162544868</v>
      </c>
      <c r="Q643" s="94">
        <f t="shared" si="448"/>
        <v>12.554513165641332</v>
      </c>
      <c r="R643" s="94">
        <f t="shared" si="449"/>
        <v>12.242452747666384</v>
      </c>
      <c r="S643" s="94">
        <f t="shared" si="450"/>
        <v>11.547539429127289</v>
      </c>
      <c r="T643" s="94">
        <f t="shared" si="451"/>
        <v>10.820084101585854</v>
      </c>
      <c r="U643" s="94">
        <f t="shared" si="452"/>
        <v>9.7845206850669211</v>
      </c>
      <c r="V643" s="82"/>
      <c r="W643" s="95">
        <v>9200</v>
      </c>
      <c r="X643" s="161">
        <f t="shared" si="460"/>
        <v>8.7067124238125562</v>
      </c>
      <c r="Y643" s="161">
        <f t="shared" si="461"/>
        <v>8.5367417193432757</v>
      </c>
      <c r="Z643" s="161">
        <f t="shared" si="462"/>
        <v>8.1151057164692908</v>
      </c>
      <c r="AA643" s="161">
        <f t="shared" si="463"/>
        <v>7.3823268288366455</v>
      </c>
      <c r="AB643" s="161">
        <f t="shared" si="464"/>
        <v>6.6163047179591841</v>
      </c>
      <c r="AC643" s="161">
        <f t="shared" si="465"/>
        <v>5.5807413014402529</v>
      </c>
      <c r="AD643" s="82"/>
      <c r="AE643" s="82"/>
      <c r="AF643" s="82"/>
      <c r="AG643" s="95">
        <v>9200</v>
      </c>
      <c r="AH643" s="161">
        <f t="shared" si="466"/>
        <v>-11.66583378893664</v>
      </c>
      <c r="AI643" s="161">
        <f t="shared" si="467"/>
        <v>-12.20616918193943</v>
      </c>
      <c r="AJ643" s="161">
        <f t="shared" si="468"/>
        <v>-12.92607103668111</v>
      </c>
      <c r="AK643" s="161">
        <f t="shared" si="469"/>
        <v>-13.805951081365386</v>
      </c>
      <c r="AL643" s="161">
        <f t="shared" si="470"/>
        <v>-14.707078229401413</v>
      </c>
      <c r="AM643" s="161">
        <f t="shared" si="471"/>
        <v>-15.825486719241859</v>
      </c>
      <c r="AN643" s="81"/>
      <c r="AO643" s="81"/>
      <c r="AP643" s="95">
        <v>9200</v>
      </c>
      <c r="AQ643" s="94">
        <f t="shared" si="453"/>
        <v>195.22539340602552</v>
      </c>
      <c r="AR643" s="94">
        <f t="shared" si="454"/>
        <v>337.87393715876186</v>
      </c>
      <c r="AS643" s="94">
        <f t="shared" si="455"/>
        <v>527.92802681056548</v>
      </c>
      <c r="AT643" s="94">
        <f t="shared" si="456"/>
        <v>760.21635860721449</v>
      </c>
      <c r="AU643" s="94">
        <f t="shared" si="457"/>
        <v>998.11392568872543</v>
      </c>
      <c r="AV643" s="94">
        <f t="shared" si="458"/>
        <v>1293.373767006603</v>
      </c>
      <c r="AW643" s="81"/>
      <c r="AX643" s="95">
        <v>9200</v>
      </c>
      <c r="AY643" s="99">
        <f>'Max limit'!AX643*Input!PrimaryDrive_ratio*Input!Gear1_ratio*Input!FinalDrive_ratio</f>
        <v>811.93347193347199</v>
      </c>
      <c r="AZ643" s="99">
        <f t="shared" si="472"/>
        <v>13.532224532224534</v>
      </c>
      <c r="BA643" s="99">
        <f>AZ643*Input!$N$23</f>
        <v>31841.29725987526</v>
      </c>
      <c r="BB643" s="97">
        <f t="shared" si="459"/>
        <v>31.841297259875262</v>
      </c>
      <c r="BC643" s="95">
        <v>9200</v>
      </c>
      <c r="BD643" s="99">
        <f>'Max limit'!AX643*Input!PrimaryDrive_ratio*Input!Gear2_ratio*Input!FinalDrive_ratio</f>
        <v>1068.1435897435897</v>
      </c>
      <c r="BE643" s="99">
        <f t="shared" si="473"/>
        <v>17.802393162393162</v>
      </c>
      <c r="BF643" s="99">
        <f>BE643*Input!$N$23</f>
        <v>41888.995506324776</v>
      </c>
      <c r="BG643" s="100">
        <f t="shared" si="474"/>
        <v>41.888995506324775</v>
      </c>
      <c r="BH643" s="95">
        <v>9200</v>
      </c>
      <c r="BI643" s="99">
        <f>'Max limit'!AX643*Input!PrimaryDrive_ratio*Input!Gear3_ratio*Input!FinalDrive_ratio</f>
        <v>1335.1794871794871</v>
      </c>
      <c r="BJ643" s="99">
        <f t="shared" si="475"/>
        <v>22.252991452991452</v>
      </c>
      <c r="BK643" s="99">
        <f>BJ643*Input!$N$23</f>
        <v>52361.24438290597</v>
      </c>
      <c r="BL643" s="100">
        <f t="shared" si="476"/>
        <v>52.361244382905973</v>
      </c>
      <c r="BM643" s="95">
        <v>9200</v>
      </c>
      <c r="BN643" s="99">
        <f>'Max limit'!AX643*Input!PrimaryDrive_ratio*Input!Gear4_ratio*Input!FinalDrive_ratio</f>
        <v>1602.2153846153849</v>
      </c>
      <c r="BO643" s="99">
        <f t="shared" si="477"/>
        <v>26.703589743589749</v>
      </c>
      <c r="BP643" s="99">
        <f>BO643*Input!$N$23</f>
        <v>62833.493259487179</v>
      </c>
      <c r="BQ643" s="100">
        <f t="shared" si="478"/>
        <v>62.833493259487177</v>
      </c>
      <c r="BR643" s="95">
        <v>9200</v>
      </c>
      <c r="BS643" s="99">
        <f>'Max limit'!AX643*Input!PrimaryDrive_ratio*Input!Gear5_ratio*Input!FinalDrive_ratio</f>
        <v>1835.8717948717949</v>
      </c>
      <c r="BT643" s="99">
        <f t="shared" si="479"/>
        <v>30.597863247863248</v>
      </c>
      <c r="BU643" s="99">
        <f>BT643*Input!$N$23</f>
        <v>71996.711026495715</v>
      </c>
      <c r="BV643" s="100">
        <f t="shared" si="480"/>
        <v>71.996711026495717</v>
      </c>
      <c r="BW643" s="95">
        <v>9200</v>
      </c>
      <c r="BX643" s="99">
        <f>'Max limit'!AX643*Input!PrimaryDrive_ratio*Input!Gear6_ratio*Input!FinalDrive_ratio</f>
        <v>2089.8461538461538</v>
      </c>
      <c r="BY643" s="99">
        <f t="shared" si="481"/>
        <v>34.830769230769228</v>
      </c>
      <c r="BZ643" s="99">
        <f>BY643*Input!$N$23</f>
        <v>81956.730338461522</v>
      </c>
      <c r="CA643" s="100">
        <f t="shared" si="482"/>
        <v>81.956730338461526</v>
      </c>
      <c r="CC643" s="95">
        <v>9200</v>
      </c>
      <c r="CD643" s="94">
        <f t="shared" si="483"/>
        <v>32</v>
      </c>
      <c r="CE643" s="94">
        <f t="shared" si="484"/>
        <v>42</v>
      </c>
      <c r="CF643" s="94">
        <f t="shared" si="485"/>
        <v>52.5</v>
      </c>
      <c r="CG643" s="94">
        <f t="shared" si="486"/>
        <v>63</v>
      </c>
      <c r="CH643" s="94">
        <f t="shared" si="487"/>
        <v>72</v>
      </c>
      <c r="CI643" s="94">
        <f t="shared" si="488"/>
        <v>82</v>
      </c>
      <c r="CK643" s="95">
        <v>9200</v>
      </c>
      <c r="CL643" s="162">
        <f t="shared" si="489"/>
        <v>13.532224532224534</v>
      </c>
      <c r="CM643" s="162">
        <f t="shared" si="490"/>
        <v>17.802393162393162</v>
      </c>
      <c r="CN643" s="162">
        <f t="shared" si="491"/>
        <v>22.252991452991452</v>
      </c>
      <c r="CO643" s="162">
        <f t="shared" si="492"/>
        <v>26.703589743589749</v>
      </c>
      <c r="CP643" s="162">
        <f t="shared" si="493"/>
        <v>30.597863247863248</v>
      </c>
      <c r="CQ643" s="162">
        <f t="shared" si="494"/>
        <v>34.830769230769228</v>
      </c>
    </row>
    <row r="644" spans="1:95" ht="19.5" thickTop="1" thickBot="1">
      <c r="A644" s="70">
        <v>9250</v>
      </c>
      <c r="B644" s="70">
        <v>169.79900000000001</v>
      </c>
      <c r="C644" s="70">
        <v>128.92400000000001</v>
      </c>
      <c r="D644" s="70">
        <v>158.483</v>
      </c>
      <c r="E644" s="70">
        <v>9.2859999999999996</v>
      </c>
      <c r="G644" s="92">
        <v>2</v>
      </c>
      <c r="H644" s="93">
        <f t="shared" si="495"/>
        <v>26.760869565217391</v>
      </c>
      <c r="O644" s="95">
        <v>9210</v>
      </c>
      <c r="P644" s="94">
        <f t="shared" si="447"/>
        <v>12.585749409621521</v>
      </c>
      <c r="Q644" s="94">
        <f t="shared" si="448"/>
        <v>12.552049677613457</v>
      </c>
      <c r="R644" s="94">
        <f t="shared" si="449"/>
        <v>12.238498569439827</v>
      </c>
      <c r="S644" s="94">
        <f t="shared" si="450"/>
        <v>11.541793173796218</v>
      </c>
      <c r="T644" s="94">
        <f t="shared" si="451"/>
        <v>10.812469791372385</v>
      </c>
      <c r="U644" s="94">
        <f t="shared" si="452"/>
        <v>9.7746539265431878</v>
      </c>
      <c r="V644" s="82"/>
      <c r="W644" s="95">
        <v>9210</v>
      </c>
      <c r="X644" s="161">
        <f t="shared" si="460"/>
        <v>8.7053376708892092</v>
      </c>
      <c r="Y644" s="161">
        <f t="shared" si="461"/>
        <v>8.5342782313154029</v>
      </c>
      <c r="Z644" s="161">
        <f t="shared" si="462"/>
        <v>8.1111515382427335</v>
      </c>
      <c r="AA644" s="161">
        <f t="shared" si="463"/>
        <v>7.3765805735055761</v>
      </c>
      <c r="AB644" s="161">
        <f t="shared" si="464"/>
        <v>6.6086904077457165</v>
      </c>
      <c r="AC644" s="161">
        <f t="shared" si="465"/>
        <v>5.5708745429165187</v>
      </c>
      <c r="AD644" s="82"/>
      <c r="AE644" s="82"/>
      <c r="AF644" s="82"/>
      <c r="AG644" s="95">
        <v>9210</v>
      </c>
      <c r="AH644" s="161">
        <f t="shared" si="466"/>
        <v>-11.667442249856958</v>
      </c>
      <c r="AI644" s="161">
        <f t="shared" si="467"/>
        <v>-12.208952923410926</v>
      </c>
      <c r="AJ644" s="161">
        <f t="shared" si="468"/>
        <v>-12.930420632730323</v>
      </c>
      <c r="AK644" s="161">
        <f t="shared" si="469"/>
        <v>-13.812214499676251</v>
      </c>
      <c r="AL644" s="161">
        <f t="shared" si="470"/>
        <v>-14.715301684431957</v>
      </c>
      <c r="AM644" s="161">
        <f t="shared" si="471"/>
        <v>-15.836142818447492</v>
      </c>
      <c r="AN644" s="81"/>
      <c r="AO644" s="81"/>
      <c r="AP644" s="95">
        <v>9210</v>
      </c>
      <c r="AQ644" s="94">
        <f t="shared" si="453"/>
        <v>195.65002708898913</v>
      </c>
      <c r="AR644" s="94">
        <f t="shared" si="454"/>
        <v>338.60884490723714</v>
      </c>
      <c r="AS644" s="94">
        <f t="shared" si="455"/>
        <v>529.0763201675577</v>
      </c>
      <c r="AT644" s="94">
        <f t="shared" si="456"/>
        <v>761.86990104128301</v>
      </c>
      <c r="AU644" s="94">
        <f t="shared" si="457"/>
        <v>1000.2849178167892</v>
      </c>
      <c r="AV644" s="94">
        <f t="shared" si="458"/>
        <v>1296.18697719689</v>
      </c>
      <c r="AW644" s="81"/>
      <c r="AX644" s="95">
        <v>9210</v>
      </c>
      <c r="AY644" s="99">
        <f>'Max limit'!AX644*Input!PrimaryDrive_ratio*Input!Gear1_ratio*Input!FinalDrive_ratio</f>
        <v>812.81600831600826</v>
      </c>
      <c r="AZ644" s="99">
        <f t="shared" si="472"/>
        <v>13.546933471933471</v>
      </c>
      <c r="BA644" s="99">
        <f>AZ644*Input!$N$23</f>
        <v>31875.907365592509</v>
      </c>
      <c r="BB644" s="97">
        <f t="shared" si="459"/>
        <v>31.875907365592511</v>
      </c>
      <c r="BC644" s="95">
        <v>9210</v>
      </c>
      <c r="BD644" s="99">
        <f>'Max limit'!AX644*Input!PrimaryDrive_ratio*Input!Gear2_ratio*Input!FinalDrive_ratio</f>
        <v>1069.3046153846155</v>
      </c>
      <c r="BE644" s="99">
        <f t="shared" si="473"/>
        <v>17.821743589743594</v>
      </c>
      <c r="BF644" s="99">
        <f>BE644*Input!$N$23</f>
        <v>41934.527023179493</v>
      </c>
      <c r="BG644" s="100">
        <f t="shared" si="474"/>
        <v>41.934527023179491</v>
      </c>
      <c r="BH644" s="95">
        <v>9210</v>
      </c>
      <c r="BI644" s="99">
        <f>'Max limit'!AX644*Input!PrimaryDrive_ratio*Input!Gear3_ratio*Input!FinalDrive_ratio</f>
        <v>1336.6307692307691</v>
      </c>
      <c r="BJ644" s="99">
        <f t="shared" si="475"/>
        <v>22.277179487179485</v>
      </c>
      <c r="BK644" s="99">
        <f>BJ644*Input!$N$23</f>
        <v>52418.158778974343</v>
      </c>
      <c r="BL644" s="100">
        <f t="shared" si="476"/>
        <v>52.418158778974345</v>
      </c>
      <c r="BM644" s="95">
        <v>9210</v>
      </c>
      <c r="BN644" s="99">
        <f>'Max limit'!AX644*Input!PrimaryDrive_ratio*Input!Gear4_ratio*Input!FinalDrive_ratio</f>
        <v>1603.956923076923</v>
      </c>
      <c r="BO644" s="99">
        <f t="shared" si="477"/>
        <v>26.732615384615382</v>
      </c>
      <c r="BP644" s="99">
        <f>BO644*Input!$N$23</f>
        <v>62901.790534769214</v>
      </c>
      <c r="BQ644" s="100">
        <f t="shared" si="478"/>
        <v>62.901790534769212</v>
      </c>
      <c r="BR644" s="95">
        <v>9210</v>
      </c>
      <c r="BS644" s="99">
        <f>'Max limit'!AX644*Input!PrimaryDrive_ratio*Input!Gear5_ratio*Input!FinalDrive_ratio</f>
        <v>1837.8673076923078</v>
      </c>
      <c r="BT644" s="99">
        <f t="shared" si="479"/>
        <v>30.631121794871795</v>
      </c>
      <c r="BU644" s="99">
        <f>BT644*Input!$N$23</f>
        <v>72074.968321089735</v>
      </c>
      <c r="BV644" s="100">
        <f t="shared" si="480"/>
        <v>72.074968321089742</v>
      </c>
      <c r="BW644" s="95">
        <v>9210</v>
      </c>
      <c r="BX644" s="99">
        <f>'Max limit'!AX644*Input!PrimaryDrive_ratio*Input!Gear6_ratio*Input!FinalDrive_ratio</f>
        <v>2092.1177257525082</v>
      </c>
      <c r="BY644" s="99">
        <f t="shared" si="481"/>
        <v>34.868628762541803</v>
      </c>
      <c r="BZ644" s="99">
        <f>BY644*Input!$N$23</f>
        <v>82045.813741003323</v>
      </c>
      <c r="CA644" s="100">
        <f t="shared" si="482"/>
        <v>82.045813741003329</v>
      </c>
      <c r="CC644" s="95">
        <v>9210</v>
      </c>
      <c r="CD644" s="94">
        <f t="shared" si="483"/>
        <v>32</v>
      </c>
      <c r="CE644" s="94">
        <f t="shared" si="484"/>
        <v>42</v>
      </c>
      <c r="CF644" s="94">
        <f t="shared" si="485"/>
        <v>52.5</v>
      </c>
      <c r="CG644" s="94">
        <f t="shared" si="486"/>
        <v>63</v>
      </c>
      <c r="CH644" s="94">
        <f t="shared" si="487"/>
        <v>72</v>
      </c>
      <c r="CI644" s="94">
        <f t="shared" si="488"/>
        <v>82</v>
      </c>
      <c r="CK644" s="95">
        <v>9210</v>
      </c>
      <c r="CL644" s="162">
        <f t="shared" si="489"/>
        <v>13.546933471933471</v>
      </c>
      <c r="CM644" s="162">
        <f t="shared" si="490"/>
        <v>17.821743589743594</v>
      </c>
      <c r="CN644" s="162">
        <f t="shared" si="491"/>
        <v>22.277179487179485</v>
      </c>
      <c r="CO644" s="162">
        <f t="shared" si="492"/>
        <v>26.732615384615382</v>
      </c>
      <c r="CP644" s="162">
        <f t="shared" si="493"/>
        <v>30.631121794871795</v>
      </c>
      <c r="CQ644" s="162">
        <f t="shared" si="494"/>
        <v>34.868628762541803</v>
      </c>
    </row>
    <row r="645" spans="1:95" ht="19.5" thickTop="1" thickBot="1">
      <c r="A645" s="70">
        <v>9260</v>
      </c>
      <c r="B645" s="70">
        <v>169.95500000000001</v>
      </c>
      <c r="C645" s="70">
        <v>128.90299999999999</v>
      </c>
      <c r="D645" s="70">
        <v>158.626</v>
      </c>
      <c r="E645" s="70">
        <v>9.2970000000000006</v>
      </c>
      <c r="G645" s="92">
        <v>2</v>
      </c>
      <c r="H645" s="93">
        <f t="shared" si="495"/>
        <v>26.806064073226544</v>
      </c>
      <c r="O645" s="95">
        <v>9220</v>
      </c>
      <c r="P645" s="94">
        <f t="shared" si="447"/>
        <v>12.58437316321319</v>
      </c>
      <c r="Q645" s="94">
        <f t="shared" si="448"/>
        <v>12.549583513335692</v>
      </c>
      <c r="R645" s="94">
        <f t="shared" si="449"/>
        <v>12.23454009552807</v>
      </c>
      <c r="S645" s="94">
        <f t="shared" si="450"/>
        <v>11.536040675928124</v>
      </c>
      <c r="T645" s="94">
        <f t="shared" si="451"/>
        <v>10.804847209230388</v>
      </c>
      <c r="U645" s="94">
        <f t="shared" si="452"/>
        <v>9.7647764491074245</v>
      </c>
      <c r="V645" s="82"/>
      <c r="W645" s="95">
        <v>9220</v>
      </c>
      <c r="X645" s="161">
        <f t="shared" si="460"/>
        <v>8.7039614244808803</v>
      </c>
      <c r="Y645" s="161">
        <f t="shared" si="461"/>
        <v>8.5318120670376363</v>
      </c>
      <c r="Z645" s="161">
        <f t="shared" si="462"/>
        <v>8.1071930643309766</v>
      </c>
      <c r="AA645" s="161">
        <f t="shared" si="463"/>
        <v>7.3708280756374807</v>
      </c>
      <c r="AB645" s="161">
        <f t="shared" si="464"/>
        <v>6.601067825603721</v>
      </c>
      <c r="AC645" s="161">
        <f t="shared" si="465"/>
        <v>5.5609970654807555</v>
      </c>
      <c r="AD645" s="82"/>
      <c r="AE645" s="82"/>
      <c r="AF645" s="82"/>
      <c r="AG645" s="95">
        <v>9220</v>
      </c>
      <c r="AH645" s="161">
        <f t="shared" si="466"/>
        <v>-11.669052458154701</v>
      </c>
      <c r="AI645" s="161">
        <f t="shared" si="467"/>
        <v>-12.211739689044803</v>
      </c>
      <c r="AJ645" s="161">
        <f t="shared" si="468"/>
        <v>-12.934774954033255</v>
      </c>
      <c r="AK645" s="161">
        <f t="shared" si="469"/>
        <v>-13.818484722352476</v>
      </c>
      <c r="AL645" s="161">
        <f t="shared" si="470"/>
        <v>-14.723534073145313</v>
      </c>
      <c r="AM645" s="161">
        <f t="shared" si="471"/>
        <v>-15.846810494078117</v>
      </c>
      <c r="AN645" s="81"/>
      <c r="AO645" s="81"/>
      <c r="AP645" s="95">
        <v>9220</v>
      </c>
      <c r="AQ645" s="94">
        <f t="shared" si="453"/>
        <v>196.07512207959329</v>
      </c>
      <c r="AR645" s="94">
        <f t="shared" si="454"/>
        <v>339.34455103458038</v>
      </c>
      <c r="AS645" s="94">
        <f t="shared" si="455"/>
        <v>530.22586099153204</v>
      </c>
      <c r="AT645" s="94">
        <f t="shared" si="456"/>
        <v>763.52523982780622</v>
      </c>
      <c r="AU645" s="94">
        <f t="shared" si="457"/>
        <v>1002.4582684371152</v>
      </c>
      <c r="AV645" s="94">
        <f t="shared" si="458"/>
        <v>1299.003243563375</v>
      </c>
      <c r="AW645" s="81"/>
      <c r="AX645" s="95">
        <v>9220</v>
      </c>
      <c r="AY645" s="99">
        <f>'Max limit'!AX645*Input!PrimaryDrive_ratio*Input!Gear1_ratio*Input!FinalDrive_ratio</f>
        <v>813.69854469854477</v>
      </c>
      <c r="AZ645" s="99">
        <f t="shared" si="472"/>
        <v>13.561642411642413</v>
      </c>
      <c r="BA645" s="99">
        <f>AZ645*Input!$N$23</f>
        <v>31910.517471309769</v>
      </c>
      <c r="BB645" s="97">
        <f t="shared" si="459"/>
        <v>31.91051747130977</v>
      </c>
      <c r="BC645" s="95">
        <v>9220</v>
      </c>
      <c r="BD645" s="99">
        <f>'Max limit'!AX645*Input!PrimaryDrive_ratio*Input!Gear2_ratio*Input!FinalDrive_ratio</f>
        <v>1070.4656410256409</v>
      </c>
      <c r="BE645" s="99">
        <f t="shared" si="473"/>
        <v>17.841094017094015</v>
      </c>
      <c r="BF645" s="99">
        <f>BE645*Input!$N$23</f>
        <v>41980.058540034173</v>
      </c>
      <c r="BG645" s="100">
        <f t="shared" si="474"/>
        <v>41.980058540034172</v>
      </c>
      <c r="BH645" s="95">
        <v>9220</v>
      </c>
      <c r="BI645" s="99">
        <f>'Max limit'!AX645*Input!PrimaryDrive_ratio*Input!Gear3_ratio*Input!FinalDrive_ratio</f>
        <v>1338.0820512820512</v>
      </c>
      <c r="BJ645" s="99">
        <f t="shared" si="475"/>
        <v>22.301367521367521</v>
      </c>
      <c r="BK645" s="99">
        <f>BJ645*Input!$N$23</f>
        <v>52475.073175042722</v>
      </c>
      <c r="BL645" s="100">
        <f t="shared" si="476"/>
        <v>52.475073175042724</v>
      </c>
      <c r="BM645" s="95">
        <v>9220</v>
      </c>
      <c r="BN645" s="99">
        <f>'Max limit'!AX645*Input!PrimaryDrive_ratio*Input!Gear4_ratio*Input!FinalDrive_ratio</f>
        <v>1605.6984615384615</v>
      </c>
      <c r="BO645" s="99">
        <f t="shared" si="477"/>
        <v>26.761641025641026</v>
      </c>
      <c r="BP645" s="99">
        <f>BO645*Input!$N$23</f>
        <v>62970.087810051271</v>
      </c>
      <c r="BQ645" s="100">
        <f t="shared" si="478"/>
        <v>62.970087810051268</v>
      </c>
      <c r="BR645" s="95">
        <v>9220</v>
      </c>
      <c r="BS645" s="99">
        <f>'Max limit'!AX645*Input!PrimaryDrive_ratio*Input!Gear5_ratio*Input!FinalDrive_ratio</f>
        <v>1839.8628205128202</v>
      </c>
      <c r="BT645" s="99">
        <f t="shared" si="479"/>
        <v>30.664380341880339</v>
      </c>
      <c r="BU645" s="99">
        <f>BT645*Input!$N$23</f>
        <v>72153.225615683739</v>
      </c>
      <c r="BV645" s="100">
        <f t="shared" si="480"/>
        <v>72.153225615683738</v>
      </c>
      <c r="BW645" s="95">
        <v>9220</v>
      </c>
      <c r="BX645" s="99">
        <f>'Max limit'!AX645*Input!PrimaryDrive_ratio*Input!Gear6_ratio*Input!FinalDrive_ratio</f>
        <v>2094.3892976588627</v>
      </c>
      <c r="BY645" s="99">
        <f t="shared" si="481"/>
        <v>34.906488294314379</v>
      </c>
      <c r="BZ645" s="99">
        <f>BY645*Input!$N$23</f>
        <v>82134.897143545124</v>
      </c>
      <c r="CA645" s="100">
        <f t="shared" si="482"/>
        <v>82.134897143545118</v>
      </c>
      <c r="CC645" s="95">
        <v>9220</v>
      </c>
      <c r="CD645" s="94">
        <f t="shared" si="483"/>
        <v>32</v>
      </c>
      <c r="CE645" s="94">
        <f t="shared" si="484"/>
        <v>42</v>
      </c>
      <c r="CF645" s="94">
        <f t="shared" si="485"/>
        <v>52.5</v>
      </c>
      <c r="CG645" s="94">
        <f t="shared" si="486"/>
        <v>63</v>
      </c>
      <c r="CH645" s="94">
        <f t="shared" si="487"/>
        <v>72</v>
      </c>
      <c r="CI645" s="94">
        <f t="shared" si="488"/>
        <v>82</v>
      </c>
      <c r="CK645" s="95">
        <v>9220</v>
      </c>
      <c r="CL645" s="162">
        <f t="shared" si="489"/>
        <v>13.561642411642413</v>
      </c>
      <c r="CM645" s="162">
        <f t="shared" si="490"/>
        <v>17.841094017094015</v>
      </c>
      <c r="CN645" s="162">
        <f t="shared" si="491"/>
        <v>22.301367521367521</v>
      </c>
      <c r="CO645" s="162">
        <f t="shared" si="492"/>
        <v>26.761641025641026</v>
      </c>
      <c r="CP645" s="162">
        <f t="shared" si="493"/>
        <v>30.664380341880339</v>
      </c>
      <c r="CQ645" s="162">
        <f t="shared" si="494"/>
        <v>34.906488294314379</v>
      </c>
    </row>
    <row r="646" spans="1:95" ht="19.5" thickTop="1" thickBot="1">
      <c r="A646" s="70">
        <v>9270</v>
      </c>
      <c r="B646" s="70">
        <v>170.10599999999999</v>
      </c>
      <c r="C646" s="70">
        <v>128.87899999999999</v>
      </c>
      <c r="D646" s="70">
        <v>158.77199999999999</v>
      </c>
      <c r="E646" s="70">
        <v>9.3000000000000007</v>
      </c>
      <c r="G646" s="92">
        <v>2</v>
      </c>
      <c r="H646" s="93">
        <f t="shared" si="495"/>
        <v>26.851258581235697</v>
      </c>
      <c r="O646" s="95">
        <v>9230</v>
      </c>
      <c r="P646" s="94">
        <f t="shared" ref="P646:P709" si="496">(($H$10*$H$14*($H$5-$H$7)-(AQ646*($H$5-($H$10*$H$9)))))/(H$34*($H$5-($H$9*$H$10)))</f>
        <v>12.582995423319886</v>
      </c>
      <c r="Q646" s="94">
        <f t="shared" ref="Q646:Q709" si="497">(($H$10*$H$14*($H$5-$H$7)-(AR646*($H$5-($H$10*$H$9)))))/(I$34*($H$5-($H$9*$H$10)))</f>
        <v>12.547114672808027</v>
      </c>
      <c r="R646" s="94">
        <f t="shared" ref="R646:R709" si="498">(($H$10*$H$14*($H$5-$H$7)-(AS646*($H$5-($H$10*$H$9)))))/(J$34*($H$5-($H$9*$H$10)))</f>
        <v>12.230577325931113</v>
      </c>
      <c r="S646" s="94">
        <f t="shared" ref="S646:S709" si="499">(($H$10*$H$14*($H$5-$H$7)-(AT646*($H$5-($H$10*$H$9)))))/(K$34*($H$5-($H$9*$H$10)))</f>
        <v>11.530281935523004</v>
      </c>
      <c r="T646" s="94">
        <f t="shared" ref="T646:T709" si="500">(($H$10*$H$14*($H$5-$H$7)-(AU646*($H$5-($H$10*$H$9)))))/(L$34*($H$5-($H$9*$H$10)))</f>
        <v>10.797216355159859</v>
      </c>
      <c r="U646" s="94">
        <f t="shared" ref="U646:U709" si="501">(($H$10*$H$14*($H$5-$H$7)-(AV646*($H$5-($H$10*$H$9)))))/(M$34*($H$5-($H$9*$H$10)))</f>
        <v>9.7548882527596295</v>
      </c>
      <c r="V646" s="82"/>
      <c r="W646" s="95">
        <v>9230</v>
      </c>
      <c r="X646" s="161">
        <f t="shared" si="460"/>
        <v>8.7025836845875748</v>
      </c>
      <c r="Y646" s="161">
        <f t="shared" si="461"/>
        <v>8.5293432265099742</v>
      </c>
      <c r="Z646" s="161">
        <f t="shared" si="462"/>
        <v>8.1032302947340202</v>
      </c>
      <c r="AA646" s="161">
        <f t="shared" si="463"/>
        <v>7.3650693352323611</v>
      </c>
      <c r="AB646" s="161">
        <f t="shared" si="464"/>
        <v>6.5934369715331895</v>
      </c>
      <c r="AC646" s="161">
        <f t="shared" si="465"/>
        <v>5.5511088691329595</v>
      </c>
      <c r="AD646" s="82"/>
      <c r="AE646" s="82"/>
      <c r="AF646" s="82"/>
      <c r="AG646" s="95">
        <v>9230</v>
      </c>
      <c r="AH646" s="161">
        <f t="shared" si="466"/>
        <v>-11.670664413829869</v>
      </c>
      <c r="AI646" s="161">
        <f t="shared" si="467"/>
        <v>-12.214529478841062</v>
      </c>
      <c r="AJ646" s="161">
        <f t="shared" si="468"/>
        <v>-12.939134000589908</v>
      </c>
      <c r="AK646" s="161">
        <f t="shared" si="469"/>
        <v>-13.824761749394057</v>
      </c>
      <c r="AL646" s="161">
        <f t="shared" si="470"/>
        <v>-14.731775395541487</v>
      </c>
      <c r="AM646" s="161">
        <f t="shared" si="471"/>
        <v>-15.857489746133735</v>
      </c>
      <c r="AN646" s="81"/>
      <c r="AO646" s="81"/>
      <c r="AP646" s="95">
        <v>9230</v>
      </c>
      <c r="AQ646" s="94">
        <f t="shared" ref="AQ646:AQ709" si="502">0.5*$L$5*$L$9*$L$7*($BB646^2)</f>
        <v>196.50067837783772</v>
      </c>
      <c r="AR646" s="94">
        <f t="shared" ref="AR646:AR709" si="503">0.5*$L$5*$L$9*$L$7*($BG646^2)</f>
        <v>340.08105554079248</v>
      </c>
      <c r="AS646" s="94">
        <f t="shared" ref="AS646:AS709" si="504">0.5*$L$5*$L$9*$L$7*($BL646^2)</f>
        <v>531.37664928248819</v>
      </c>
      <c r="AT646" s="94">
        <f t="shared" ref="AT646:AT709" si="505">0.5*$L$5*$L$9*$L$7*($BQ646^2)</f>
        <v>765.1823749667833</v>
      </c>
      <c r="AU646" s="94">
        <f t="shared" ref="AU646:AU709" si="506">0.5*$L$5*$L$9*$L$7*($BV646^2)</f>
        <v>1004.6339775497047</v>
      </c>
      <c r="AV646" s="94">
        <f t="shared" ref="AV646:AV709" si="507">0.5*$L$5*$L$9*$L$7*($CA646^2)</f>
        <v>1301.8225661060585</v>
      </c>
      <c r="AW646" s="81"/>
      <c r="AX646" s="95">
        <v>9230</v>
      </c>
      <c r="AY646" s="99">
        <f>'Max limit'!AX646*Input!PrimaryDrive_ratio*Input!Gear1_ratio*Input!FinalDrive_ratio</f>
        <v>814.58108108108115</v>
      </c>
      <c r="AZ646" s="99">
        <f t="shared" si="472"/>
        <v>13.576351351351352</v>
      </c>
      <c r="BA646" s="99">
        <f>AZ646*Input!$N$23</f>
        <v>31945.127577027022</v>
      </c>
      <c r="BB646" s="97">
        <f t="shared" ref="BB646:BB709" si="508">BA646/1000</f>
        <v>31.945127577027023</v>
      </c>
      <c r="BC646" s="95">
        <v>9230</v>
      </c>
      <c r="BD646" s="99">
        <f>'Max limit'!AX646*Input!PrimaryDrive_ratio*Input!Gear2_ratio*Input!FinalDrive_ratio</f>
        <v>1071.6266666666666</v>
      </c>
      <c r="BE646" s="99">
        <f t="shared" si="473"/>
        <v>17.860444444444443</v>
      </c>
      <c r="BF646" s="99">
        <f>BE646*Input!$N$23</f>
        <v>42025.590056888876</v>
      </c>
      <c r="BG646" s="100">
        <f t="shared" si="474"/>
        <v>42.025590056888873</v>
      </c>
      <c r="BH646" s="95">
        <v>9230</v>
      </c>
      <c r="BI646" s="99">
        <f>'Max limit'!AX646*Input!PrimaryDrive_ratio*Input!Gear3_ratio*Input!FinalDrive_ratio</f>
        <v>1339.5333333333331</v>
      </c>
      <c r="BJ646" s="99">
        <f t="shared" si="475"/>
        <v>22.32555555555555</v>
      </c>
      <c r="BK646" s="99">
        <f>BJ646*Input!$N$23</f>
        <v>52531.987571111087</v>
      </c>
      <c r="BL646" s="100">
        <f t="shared" si="476"/>
        <v>52.531987571111088</v>
      </c>
      <c r="BM646" s="95">
        <v>9230</v>
      </c>
      <c r="BN646" s="99">
        <f>'Max limit'!AX646*Input!PrimaryDrive_ratio*Input!Gear4_ratio*Input!FinalDrive_ratio</f>
        <v>1607.44</v>
      </c>
      <c r="BO646" s="99">
        <f t="shared" si="477"/>
        <v>26.790666666666667</v>
      </c>
      <c r="BP646" s="99">
        <f>BO646*Input!$N$23</f>
        <v>63038.385085333321</v>
      </c>
      <c r="BQ646" s="100">
        <f t="shared" si="478"/>
        <v>63.038385085333317</v>
      </c>
      <c r="BR646" s="95">
        <v>9230</v>
      </c>
      <c r="BS646" s="99">
        <f>'Max limit'!AX646*Input!PrimaryDrive_ratio*Input!Gear5_ratio*Input!FinalDrive_ratio</f>
        <v>1841.8583333333331</v>
      </c>
      <c r="BT646" s="99">
        <f t="shared" si="479"/>
        <v>30.697638888888886</v>
      </c>
      <c r="BU646" s="99">
        <f>BT646*Input!$N$23</f>
        <v>72231.482910277758</v>
      </c>
      <c r="BV646" s="100">
        <f t="shared" si="480"/>
        <v>72.231482910277762</v>
      </c>
      <c r="BW646" s="95">
        <v>9230</v>
      </c>
      <c r="BX646" s="99">
        <f>'Max limit'!AX646*Input!PrimaryDrive_ratio*Input!Gear6_ratio*Input!FinalDrive_ratio</f>
        <v>2096.6608695652171</v>
      </c>
      <c r="BY646" s="99">
        <f t="shared" si="481"/>
        <v>34.944347826086954</v>
      </c>
      <c r="BZ646" s="99">
        <f>BY646*Input!$N$23</f>
        <v>82223.980546086939</v>
      </c>
      <c r="CA646" s="100">
        <f t="shared" si="482"/>
        <v>82.223980546086935</v>
      </c>
      <c r="CC646" s="95">
        <v>9230</v>
      </c>
      <c r="CD646" s="94">
        <f t="shared" si="483"/>
        <v>32</v>
      </c>
      <c r="CE646" s="94">
        <f t="shared" si="484"/>
        <v>42</v>
      </c>
      <c r="CF646" s="94">
        <f t="shared" si="485"/>
        <v>52.5</v>
      </c>
      <c r="CG646" s="94">
        <f t="shared" si="486"/>
        <v>63</v>
      </c>
      <c r="CH646" s="94">
        <f t="shared" si="487"/>
        <v>72</v>
      </c>
      <c r="CI646" s="94">
        <f t="shared" si="488"/>
        <v>82</v>
      </c>
      <c r="CK646" s="95">
        <v>9230</v>
      </c>
      <c r="CL646" s="162">
        <f t="shared" si="489"/>
        <v>13.576351351351352</v>
      </c>
      <c r="CM646" s="162">
        <f t="shared" si="490"/>
        <v>17.860444444444443</v>
      </c>
      <c r="CN646" s="162">
        <f t="shared" si="491"/>
        <v>22.32555555555555</v>
      </c>
      <c r="CO646" s="162">
        <f t="shared" si="492"/>
        <v>26.790666666666667</v>
      </c>
      <c r="CP646" s="162">
        <f t="shared" si="493"/>
        <v>30.697638888888886</v>
      </c>
      <c r="CQ646" s="162">
        <f t="shared" si="494"/>
        <v>34.944347826086954</v>
      </c>
    </row>
    <row r="647" spans="1:95" ht="19.5" thickTop="1" thickBot="1">
      <c r="A647" s="70">
        <v>9280</v>
      </c>
      <c r="B647" s="70">
        <v>170.26</v>
      </c>
      <c r="C647" s="70">
        <v>128.85599999999999</v>
      </c>
      <c r="D647" s="70">
        <v>158.91800000000001</v>
      </c>
      <c r="E647" s="70">
        <v>9.3049999999999997</v>
      </c>
      <c r="G647" s="92">
        <v>2</v>
      </c>
      <c r="H647" s="93">
        <f t="shared" si="495"/>
        <v>26.896453089244851</v>
      </c>
      <c r="O647" s="95">
        <v>9240</v>
      </c>
      <c r="P647" s="94">
        <f t="shared" si="496"/>
        <v>12.581616189941599</v>
      </c>
      <c r="Q647" s="94">
        <f t="shared" si="497"/>
        <v>12.544643156030475</v>
      </c>
      <c r="R647" s="94">
        <f t="shared" si="498"/>
        <v>12.226610260648956</v>
      </c>
      <c r="S647" s="94">
        <f t="shared" si="499"/>
        <v>11.524516952580861</v>
      </c>
      <c r="T647" s="94">
        <f t="shared" si="500"/>
        <v>10.789577229160798</v>
      </c>
      <c r="U647" s="94">
        <f t="shared" si="501"/>
        <v>9.7449893374998044</v>
      </c>
      <c r="V647" s="82"/>
      <c r="W647" s="95">
        <v>9240</v>
      </c>
      <c r="X647" s="161">
        <f t="shared" ref="X647:X710" si="509">(($H$14*$H$7)-(AQ647*$H$9))/(H$34*$H$9)</f>
        <v>8.7012044512092892</v>
      </c>
      <c r="Y647" s="161">
        <f t="shared" ref="Y647:Y710" si="510">(($H$14*$H$7)-(AR647*$H$9))/(I$34*$H$9)</f>
        <v>8.5268717097324185</v>
      </c>
      <c r="Z647" s="161">
        <f t="shared" ref="Z647:Z710" si="511">(($H$14*$H$7)-(AS647*$H$9))/(J$34*$H$9)</f>
        <v>8.0992632294518625</v>
      </c>
      <c r="AA647" s="161">
        <f t="shared" ref="AA647:AA710" si="512">(($H$14*$H$7)-(AT647*$H$9))/(K$34*$H$9)</f>
        <v>7.3593043522902173</v>
      </c>
      <c r="AB647" s="161">
        <f t="shared" ref="AB647:AB710" si="513">(($H$14*$H$7)-(AU647*$H$9))/(L$34*$H$9)</f>
        <v>6.5857978455341293</v>
      </c>
      <c r="AC647" s="161">
        <f t="shared" ref="AC647:AC710" si="514">(($H$14*$H$7)-(AV647*$H$9))/(M$34*$H$9)</f>
        <v>5.5412099538731336</v>
      </c>
      <c r="AD647" s="82"/>
      <c r="AE647" s="82"/>
      <c r="AF647" s="82"/>
      <c r="AG647" s="95">
        <v>9240</v>
      </c>
      <c r="AH647" s="161">
        <f t="shared" ref="AH647:AH710" si="515">-(($H$13*($H$5-$H$8))/$H$9)-(AQ647/$H$12)</f>
        <v>-11.672278116882463</v>
      </c>
      <c r="AI647" s="161">
        <f t="shared" ref="AI647:AI710" si="516">-(($H$13*($H$5-$H$8))/$H$9)-(AR647/$H$12)</f>
        <v>-12.217322292799699</v>
      </c>
      <c r="AJ647" s="161">
        <f t="shared" ref="AJ647:AJ710" si="517">-(($H$13*($H$5-$H$8))/$H$9)-(AS647/$H$12)</f>
        <v>-12.943497772400281</v>
      </c>
      <c r="AK647" s="161">
        <f t="shared" ref="AK647:AK710" si="518">-(($H$13*($H$5-$H$8))/$H$9)-(AT647/$H$12)</f>
        <v>-13.831045580800994</v>
      </c>
      <c r="AL647" s="161">
        <f t="shared" ref="AL647:AL710" si="519">-(($H$13*($H$5-$H$8))/$H$9)-(AU647/$H$12)</f>
        <v>-14.740025651620471</v>
      </c>
      <c r="AM647" s="161">
        <f t="shared" ref="AM647:AM710" si="520">-(($H$13*($H$5-$H$8))/$H$9)-(AV647/$H$12)</f>
        <v>-15.868180574614346</v>
      </c>
      <c r="AN647" s="81"/>
      <c r="AO647" s="81"/>
      <c r="AP647" s="95">
        <v>9240</v>
      </c>
      <c r="AQ647" s="94">
        <f t="shared" si="502"/>
        <v>196.92669598372254</v>
      </c>
      <c r="AR647" s="94">
        <f t="shared" si="503"/>
        <v>340.81835842587304</v>
      </c>
      <c r="AS647" s="94">
        <f t="shared" si="504"/>
        <v>532.52868504042669</v>
      </c>
      <c r="AT647" s="94">
        <f t="shared" si="505"/>
        <v>766.84130645821483</v>
      </c>
      <c r="AU647" s="94">
        <f t="shared" si="506"/>
        <v>1006.8120451545569</v>
      </c>
      <c r="AV647" s="94">
        <f t="shared" si="507"/>
        <v>1304.6449448249398</v>
      </c>
      <c r="AW647" s="81"/>
      <c r="AX647" s="95">
        <v>9240</v>
      </c>
      <c r="AY647" s="99">
        <f>'Max limit'!AX647*Input!PrimaryDrive_ratio*Input!Gear1_ratio*Input!FinalDrive_ratio</f>
        <v>815.46361746361742</v>
      </c>
      <c r="AZ647" s="99">
        <f t="shared" ref="AZ647:AZ710" si="521">AY647 / 60</f>
        <v>13.591060291060291</v>
      </c>
      <c r="BA647" s="99">
        <f>AZ647*Input!$N$23</f>
        <v>31979.737682744279</v>
      </c>
      <c r="BB647" s="97">
        <f t="shared" si="508"/>
        <v>31.979737682744279</v>
      </c>
      <c r="BC647" s="95">
        <v>9240</v>
      </c>
      <c r="BD647" s="99">
        <f>'Max limit'!AX647*Input!PrimaryDrive_ratio*Input!Gear2_ratio*Input!FinalDrive_ratio</f>
        <v>1072.7876923076922</v>
      </c>
      <c r="BE647" s="99">
        <f t="shared" ref="BE647:BE710" si="522">BD647/60</f>
        <v>17.879794871794868</v>
      </c>
      <c r="BF647" s="99">
        <f>BE647*Input!$N$23</f>
        <v>42071.12157374357</v>
      </c>
      <c r="BG647" s="100">
        <f t="shared" ref="BG647:BG710" si="523">BF647/1000</f>
        <v>42.071121573743568</v>
      </c>
      <c r="BH647" s="95">
        <v>9240</v>
      </c>
      <c r="BI647" s="99">
        <f>'Max limit'!AX647*Input!PrimaryDrive_ratio*Input!Gear3_ratio*Input!FinalDrive_ratio</f>
        <v>1340.9846153846152</v>
      </c>
      <c r="BJ647" s="99">
        <f t="shared" ref="BJ647:BJ710" si="524">BI647/60</f>
        <v>22.349743589743586</v>
      </c>
      <c r="BK647" s="99">
        <f>BJ647*Input!$N$23</f>
        <v>52588.901967179467</v>
      </c>
      <c r="BL647" s="100">
        <f t="shared" ref="BL647:BL710" si="525">BK647/1000</f>
        <v>52.588901967179467</v>
      </c>
      <c r="BM647" s="95">
        <v>9240</v>
      </c>
      <c r="BN647" s="99">
        <f>'Max limit'!AX647*Input!PrimaryDrive_ratio*Input!Gear4_ratio*Input!FinalDrive_ratio</f>
        <v>1609.1815384615384</v>
      </c>
      <c r="BO647" s="99">
        <f t="shared" ref="BO647:BO710" si="526">BN647/60</f>
        <v>26.819692307692307</v>
      </c>
      <c r="BP647" s="99">
        <f>BO647*Input!$N$23</f>
        <v>63106.68236061537</v>
      </c>
      <c r="BQ647" s="100">
        <f t="shared" ref="BQ647:BQ710" si="527">BP647/1000</f>
        <v>63.106682360615373</v>
      </c>
      <c r="BR647" s="95">
        <v>9240</v>
      </c>
      <c r="BS647" s="99">
        <f>'Max limit'!AX647*Input!PrimaryDrive_ratio*Input!Gear5_ratio*Input!FinalDrive_ratio</f>
        <v>1843.853846153846</v>
      </c>
      <c r="BT647" s="99">
        <f t="shared" ref="BT647:BT710" si="528">BS647/60</f>
        <v>30.730897435897433</v>
      </c>
      <c r="BU647" s="99">
        <f>BT647*Input!$N$23</f>
        <v>72309.740204871778</v>
      </c>
      <c r="BV647" s="100">
        <f t="shared" ref="BV647:BV710" si="529">BU647/1000</f>
        <v>72.309740204871773</v>
      </c>
      <c r="BW647" s="95">
        <v>9240</v>
      </c>
      <c r="BX647" s="99">
        <f>'Max limit'!AX647*Input!PrimaryDrive_ratio*Input!Gear6_ratio*Input!FinalDrive_ratio</f>
        <v>2098.9324414715716</v>
      </c>
      <c r="BY647" s="99">
        <f t="shared" ref="BY647:BY710" si="530">BX647/60</f>
        <v>34.982207357859529</v>
      </c>
      <c r="BZ647" s="99">
        <f>BY647*Input!$N$23</f>
        <v>82313.06394862874</v>
      </c>
      <c r="CA647" s="100">
        <f t="shared" ref="CA647:CA710" si="531">BZ647/1000</f>
        <v>82.313063948628738</v>
      </c>
      <c r="CC647" s="95">
        <v>9240</v>
      </c>
      <c r="CD647" s="94">
        <f t="shared" ref="CD647:CD710" si="532">MROUND($BB647,0.5)</f>
        <v>32</v>
      </c>
      <c r="CE647" s="94">
        <f t="shared" ref="CE647:CE710" si="533">MROUND($BG647,0.5)</f>
        <v>42</v>
      </c>
      <c r="CF647" s="94">
        <f t="shared" ref="CF647:CF710" si="534">MROUND($BL647,0.5)</f>
        <v>52.5</v>
      </c>
      <c r="CG647" s="94">
        <f t="shared" ref="CG647:CG710" si="535">MROUND($BQ647,0.5)</f>
        <v>63</v>
      </c>
      <c r="CH647" s="94">
        <f t="shared" ref="CH647:CH710" si="536">MROUND($BV647,0.5)</f>
        <v>72.5</v>
      </c>
      <c r="CI647" s="94">
        <f t="shared" ref="CI647:CI710" si="537">MROUND($CA647,0.5)</f>
        <v>82.5</v>
      </c>
      <c r="CK647" s="95">
        <v>9240</v>
      </c>
      <c r="CL647" s="162">
        <f t="shared" ref="CL647:CL710" si="538">$AY647/60</f>
        <v>13.591060291060291</v>
      </c>
      <c r="CM647" s="162">
        <f t="shared" ref="CM647:CM710" si="539">$BD647/60</f>
        <v>17.879794871794868</v>
      </c>
      <c r="CN647" s="162">
        <f t="shared" ref="CN647:CN710" si="540">$BI647/60</f>
        <v>22.349743589743586</v>
      </c>
      <c r="CO647" s="162">
        <f t="shared" ref="CO647:CO710" si="541">$BN647/60</f>
        <v>26.819692307692307</v>
      </c>
      <c r="CP647" s="162">
        <f t="shared" ref="CP647:CP710" si="542">$BS647/60</f>
        <v>30.730897435897433</v>
      </c>
      <c r="CQ647" s="162">
        <f t="shared" ref="CQ647:CQ710" si="543">$BX647/60</f>
        <v>34.982207357859529</v>
      </c>
    </row>
    <row r="648" spans="1:95" ht="19.5" thickTop="1" thickBot="1">
      <c r="A648" s="70">
        <v>9290</v>
      </c>
      <c r="B648" s="70">
        <v>170.42699999999999</v>
      </c>
      <c r="C648" s="70">
        <v>128.84399999999999</v>
      </c>
      <c r="D648" s="70">
        <v>159.072</v>
      </c>
      <c r="E648" s="70">
        <v>9.3160000000000007</v>
      </c>
      <c r="G648" s="92">
        <v>2</v>
      </c>
      <c r="H648" s="93">
        <f t="shared" si="495"/>
        <v>26.941647597254004</v>
      </c>
      <c r="O648" s="95">
        <v>9250</v>
      </c>
      <c r="P648" s="94">
        <f t="shared" si="496"/>
        <v>12.580235463078335</v>
      </c>
      <c r="Q648" s="94">
        <f t="shared" si="497"/>
        <v>12.542168963003023</v>
      </c>
      <c r="R648" s="94">
        <f t="shared" si="498"/>
        <v>12.222638899681598</v>
      </c>
      <c r="S648" s="94">
        <f t="shared" si="499"/>
        <v>11.518745727101692</v>
      </c>
      <c r="T648" s="94">
        <f t="shared" si="500"/>
        <v>10.781929831233205</v>
      </c>
      <c r="U648" s="94">
        <f t="shared" si="501"/>
        <v>9.7350797033279495</v>
      </c>
      <c r="V648" s="82"/>
      <c r="W648" s="95">
        <v>9250</v>
      </c>
      <c r="X648" s="161">
        <f t="shared" si="509"/>
        <v>8.6998237243460252</v>
      </c>
      <c r="Y648" s="161">
        <f t="shared" si="510"/>
        <v>8.5243975167049673</v>
      </c>
      <c r="Z648" s="161">
        <f t="shared" si="511"/>
        <v>8.0952918684845052</v>
      </c>
      <c r="AA648" s="161">
        <f t="shared" si="512"/>
        <v>7.3535331268110484</v>
      </c>
      <c r="AB648" s="161">
        <f t="shared" si="513"/>
        <v>6.5781504476065358</v>
      </c>
      <c r="AC648" s="161">
        <f t="shared" si="514"/>
        <v>5.5313003197012813</v>
      </c>
      <c r="AD648" s="82"/>
      <c r="AE648" s="82"/>
      <c r="AF648" s="82"/>
      <c r="AG648" s="95">
        <v>9250</v>
      </c>
      <c r="AH648" s="161">
        <f t="shared" si="515"/>
        <v>-11.673893567312481</v>
      </c>
      <c r="AI648" s="161">
        <f t="shared" si="516"/>
        <v>-12.220118130920719</v>
      </c>
      <c r="AJ648" s="161">
        <f t="shared" si="517"/>
        <v>-12.947866269464374</v>
      </c>
      <c r="AK648" s="161">
        <f t="shared" si="518"/>
        <v>-13.837336216573288</v>
      </c>
      <c r="AL648" s="161">
        <f t="shared" si="519"/>
        <v>-14.748284841382272</v>
      </c>
      <c r="AM648" s="161">
        <f t="shared" si="520"/>
        <v>-15.878882979519947</v>
      </c>
      <c r="AN648" s="81"/>
      <c r="AO648" s="81"/>
      <c r="AP648" s="95">
        <v>9250</v>
      </c>
      <c r="AQ648" s="94">
        <f t="shared" si="502"/>
        <v>197.35317489724767</v>
      </c>
      <c r="AR648" s="94">
        <f t="shared" si="503"/>
        <v>341.55645968982219</v>
      </c>
      <c r="AS648" s="94">
        <f t="shared" si="504"/>
        <v>533.68196826534722</v>
      </c>
      <c r="AT648" s="94">
        <f t="shared" si="505"/>
        <v>768.50203430210036</v>
      </c>
      <c r="AU648" s="94">
        <f t="shared" si="506"/>
        <v>1008.9924712516726</v>
      </c>
      <c r="AV648" s="94">
        <f t="shared" si="507"/>
        <v>1307.4703797200186</v>
      </c>
      <c r="AW648" s="81"/>
      <c r="AX648" s="95">
        <v>9250</v>
      </c>
      <c r="AY648" s="99">
        <f>'Max limit'!AX648*Input!PrimaryDrive_ratio*Input!Gear1_ratio*Input!FinalDrive_ratio</f>
        <v>816.3461538461537</v>
      </c>
      <c r="AZ648" s="99">
        <f t="shared" si="521"/>
        <v>13.605769230769228</v>
      </c>
      <c r="BA648" s="99">
        <f>AZ648*Input!$N$23</f>
        <v>32014.347788461528</v>
      </c>
      <c r="BB648" s="97">
        <f t="shared" si="508"/>
        <v>32.014347788461528</v>
      </c>
      <c r="BC648" s="95">
        <v>9250</v>
      </c>
      <c r="BD648" s="99">
        <f>'Max limit'!AX648*Input!PrimaryDrive_ratio*Input!Gear2_ratio*Input!FinalDrive_ratio</f>
        <v>1073.9487179487178</v>
      </c>
      <c r="BE648" s="99">
        <f t="shared" si="522"/>
        <v>17.899145299145296</v>
      </c>
      <c r="BF648" s="99">
        <f>BE648*Input!$N$23</f>
        <v>42116.653090598273</v>
      </c>
      <c r="BG648" s="100">
        <f t="shared" si="523"/>
        <v>42.11665309059827</v>
      </c>
      <c r="BH648" s="95">
        <v>9250</v>
      </c>
      <c r="BI648" s="99">
        <f>'Max limit'!AX648*Input!PrimaryDrive_ratio*Input!Gear3_ratio*Input!FinalDrive_ratio</f>
        <v>1342.4358974358972</v>
      </c>
      <c r="BJ648" s="99">
        <f t="shared" si="524"/>
        <v>22.373931623931622</v>
      </c>
      <c r="BK648" s="99">
        <f>BJ648*Input!$N$23</f>
        <v>52645.816363247846</v>
      </c>
      <c r="BL648" s="100">
        <f t="shared" si="525"/>
        <v>52.645816363247846</v>
      </c>
      <c r="BM648" s="95">
        <v>9250</v>
      </c>
      <c r="BN648" s="99">
        <f>'Max limit'!AX648*Input!PrimaryDrive_ratio*Input!Gear4_ratio*Input!FinalDrive_ratio</f>
        <v>1610.9230769230769</v>
      </c>
      <c r="BO648" s="99">
        <f t="shared" si="526"/>
        <v>26.848717948717947</v>
      </c>
      <c r="BP648" s="99">
        <f>BO648*Input!$N$23</f>
        <v>63174.97963589742</v>
      </c>
      <c r="BQ648" s="100">
        <f t="shared" si="527"/>
        <v>63.174979635897422</v>
      </c>
      <c r="BR648" s="95">
        <v>9250</v>
      </c>
      <c r="BS648" s="99">
        <f>'Max limit'!AX648*Input!PrimaryDrive_ratio*Input!Gear5_ratio*Input!FinalDrive_ratio</f>
        <v>1845.8493589743587</v>
      </c>
      <c r="BT648" s="99">
        <f t="shared" si="528"/>
        <v>30.764155982905979</v>
      </c>
      <c r="BU648" s="99">
        <f>BT648*Input!$N$23</f>
        <v>72387.997499465797</v>
      </c>
      <c r="BV648" s="100">
        <f t="shared" si="529"/>
        <v>72.387997499465797</v>
      </c>
      <c r="BW648" s="95">
        <v>9250</v>
      </c>
      <c r="BX648" s="99">
        <f>'Max limit'!AX648*Input!PrimaryDrive_ratio*Input!Gear6_ratio*Input!FinalDrive_ratio</f>
        <v>2101.204013377926</v>
      </c>
      <c r="BY648" s="99">
        <f t="shared" si="530"/>
        <v>35.020066889632098</v>
      </c>
      <c r="BZ648" s="99">
        <f>BY648*Input!$N$23</f>
        <v>82402.147351170526</v>
      </c>
      <c r="CA648" s="100">
        <f t="shared" si="531"/>
        <v>82.402147351170527</v>
      </c>
      <c r="CC648" s="95">
        <v>9250</v>
      </c>
      <c r="CD648" s="94">
        <f t="shared" si="532"/>
        <v>32</v>
      </c>
      <c r="CE648" s="94">
        <f t="shared" si="533"/>
        <v>42</v>
      </c>
      <c r="CF648" s="94">
        <f t="shared" si="534"/>
        <v>52.5</v>
      </c>
      <c r="CG648" s="94">
        <f t="shared" si="535"/>
        <v>63</v>
      </c>
      <c r="CH648" s="94">
        <f t="shared" si="536"/>
        <v>72.5</v>
      </c>
      <c r="CI648" s="94">
        <f t="shared" si="537"/>
        <v>82.5</v>
      </c>
      <c r="CK648" s="95">
        <v>9250</v>
      </c>
      <c r="CL648" s="162">
        <f t="shared" si="538"/>
        <v>13.605769230769228</v>
      </c>
      <c r="CM648" s="162">
        <f t="shared" si="539"/>
        <v>17.899145299145296</v>
      </c>
      <c r="CN648" s="162">
        <f t="shared" si="540"/>
        <v>22.373931623931622</v>
      </c>
      <c r="CO648" s="162">
        <f t="shared" si="541"/>
        <v>26.848717948717947</v>
      </c>
      <c r="CP648" s="162">
        <f t="shared" si="542"/>
        <v>30.764155982905979</v>
      </c>
      <c r="CQ648" s="162">
        <f t="shared" si="543"/>
        <v>35.020066889632098</v>
      </c>
    </row>
    <row r="649" spans="1:95" ht="19.5" thickTop="1" thickBot="1">
      <c r="A649" s="70">
        <v>9300</v>
      </c>
      <c r="B649" s="70">
        <v>170.59700000000001</v>
      </c>
      <c r="C649" s="70">
        <v>128.834</v>
      </c>
      <c r="D649" s="70">
        <v>159.22900000000001</v>
      </c>
      <c r="E649" s="70">
        <v>9.3279999999999994</v>
      </c>
      <c r="G649" s="92">
        <v>2</v>
      </c>
      <c r="H649" s="93">
        <f t="shared" si="495"/>
        <v>26.986842105263158</v>
      </c>
      <c r="O649" s="95">
        <v>9260</v>
      </c>
      <c r="P649" s="94">
        <f t="shared" si="496"/>
        <v>12.578853242730089</v>
      </c>
      <c r="Q649" s="94">
        <f t="shared" si="497"/>
        <v>12.539692093725677</v>
      </c>
      <c r="R649" s="94">
        <f t="shared" si="498"/>
        <v>12.218663243029038</v>
      </c>
      <c r="S649" s="94">
        <f t="shared" si="499"/>
        <v>11.512968259085497</v>
      </c>
      <c r="T649" s="94">
        <f t="shared" si="500"/>
        <v>10.774274161377079</v>
      </c>
      <c r="U649" s="94">
        <f t="shared" si="501"/>
        <v>9.7251593502440628</v>
      </c>
      <c r="V649" s="82"/>
      <c r="W649" s="95">
        <v>9260</v>
      </c>
      <c r="X649" s="161">
        <f t="shared" si="509"/>
        <v>8.6984415039977794</v>
      </c>
      <c r="Y649" s="161">
        <f t="shared" si="510"/>
        <v>8.5219206474276206</v>
      </c>
      <c r="Z649" s="161">
        <f t="shared" si="511"/>
        <v>8.0913162118319484</v>
      </c>
      <c r="AA649" s="161">
        <f t="shared" si="512"/>
        <v>7.3477556587948545</v>
      </c>
      <c r="AB649" s="161">
        <f t="shared" si="513"/>
        <v>6.5704947777504099</v>
      </c>
      <c r="AC649" s="161">
        <f t="shared" si="514"/>
        <v>5.5213799666173919</v>
      </c>
      <c r="AD649" s="82"/>
      <c r="AE649" s="82"/>
      <c r="AF649" s="82"/>
      <c r="AG649" s="95">
        <v>9260</v>
      </c>
      <c r="AH649" s="161">
        <f t="shared" si="515"/>
        <v>-11.675510765119927</v>
      </c>
      <c r="AI649" s="161">
        <f t="shared" si="516"/>
        <v>-12.22291699320412</v>
      </c>
      <c r="AJ649" s="161">
        <f t="shared" si="517"/>
        <v>-12.952239491782187</v>
      </c>
      <c r="AK649" s="161">
        <f t="shared" si="518"/>
        <v>-13.843633656710939</v>
      </c>
      <c r="AL649" s="161">
        <f t="shared" si="519"/>
        <v>-14.756552964826888</v>
      </c>
      <c r="AM649" s="161">
        <f t="shared" si="520"/>
        <v>-15.889596960850547</v>
      </c>
      <c r="AN649" s="81"/>
      <c r="AO649" s="81"/>
      <c r="AP649" s="95">
        <v>9260</v>
      </c>
      <c r="AQ649" s="94">
        <f t="shared" si="502"/>
        <v>197.78011511841345</v>
      </c>
      <c r="AR649" s="94">
        <f t="shared" si="503"/>
        <v>342.2953593326402</v>
      </c>
      <c r="AS649" s="94">
        <f t="shared" si="504"/>
        <v>534.83649895725</v>
      </c>
      <c r="AT649" s="94">
        <f t="shared" si="505"/>
        <v>770.16455849844021</v>
      </c>
      <c r="AU649" s="94">
        <f t="shared" si="506"/>
        <v>1011.175255841051</v>
      </c>
      <c r="AV649" s="94">
        <f t="shared" si="507"/>
        <v>1310.2988707912968</v>
      </c>
      <c r="AW649" s="81"/>
      <c r="AX649" s="95">
        <v>9260</v>
      </c>
      <c r="AY649" s="99">
        <f>'Max limit'!AX649*Input!PrimaryDrive_ratio*Input!Gear1_ratio*Input!FinalDrive_ratio</f>
        <v>817.22869022869043</v>
      </c>
      <c r="AZ649" s="99">
        <f t="shared" si="521"/>
        <v>13.620478170478174</v>
      </c>
      <c r="BA649" s="99">
        <f>AZ649*Input!$N$23</f>
        <v>32048.957894178799</v>
      </c>
      <c r="BB649" s="97">
        <f t="shared" si="508"/>
        <v>32.048957894178798</v>
      </c>
      <c r="BC649" s="95">
        <v>9260</v>
      </c>
      <c r="BD649" s="99">
        <f>'Max limit'!AX649*Input!PrimaryDrive_ratio*Input!Gear2_ratio*Input!FinalDrive_ratio</f>
        <v>1075.1097435897436</v>
      </c>
      <c r="BE649" s="99">
        <f t="shared" si="522"/>
        <v>17.918495726495728</v>
      </c>
      <c r="BF649" s="99">
        <f>BE649*Input!$N$23</f>
        <v>42162.184607452989</v>
      </c>
      <c r="BG649" s="100">
        <f t="shared" si="523"/>
        <v>42.162184607452993</v>
      </c>
      <c r="BH649" s="95">
        <v>9260</v>
      </c>
      <c r="BI649" s="99">
        <f>'Max limit'!AX649*Input!PrimaryDrive_ratio*Input!Gear3_ratio*Input!FinalDrive_ratio</f>
        <v>1343.8871794871795</v>
      </c>
      <c r="BJ649" s="99">
        <f t="shared" si="524"/>
        <v>22.398119658119658</v>
      </c>
      <c r="BK649" s="99">
        <f>BJ649*Input!$N$23</f>
        <v>52702.730759316226</v>
      </c>
      <c r="BL649" s="100">
        <f t="shared" si="525"/>
        <v>52.702730759316225</v>
      </c>
      <c r="BM649" s="95">
        <v>9260</v>
      </c>
      <c r="BN649" s="99">
        <f>'Max limit'!AX649*Input!PrimaryDrive_ratio*Input!Gear4_ratio*Input!FinalDrive_ratio</f>
        <v>1612.6646153846154</v>
      </c>
      <c r="BO649" s="99">
        <f t="shared" si="526"/>
        <v>26.877743589743591</v>
      </c>
      <c r="BP649" s="99">
        <f>BO649*Input!$N$23</f>
        <v>63243.276911179477</v>
      </c>
      <c r="BQ649" s="100">
        <f t="shared" si="527"/>
        <v>63.243276911179478</v>
      </c>
      <c r="BR649" s="95">
        <v>9260</v>
      </c>
      <c r="BS649" s="99">
        <f>'Max limit'!AX649*Input!PrimaryDrive_ratio*Input!Gear5_ratio*Input!FinalDrive_ratio</f>
        <v>1847.8448717948718</v>
      </c>
      <c r="BT649" s="99">
        <f t="shared" si="528"/>
        <v>30.79741452991453</v>
      </c>
      <c r="BU649" s="99">
        <f>BT649*Input!$N$23</f>
        <v>72466.254794059816</v>
      </c>
      <c r="BV649" s="100">
        <f t="shared" si="529"/>
        <v>72.466254794059822</v>
      </c>
      <c r="BW649" s="95">
        <v>9260</v>
      </c>
      <c r="BX649" s="99">
        <f>'Max limit'!AX649*Input!PrimaryDrive_ratio*Input!Gear6_ratio*Input!FinalDrive_ratio</f>
        <v>2103.4755852842809</v>
      </c>
      <c r="BY649" s="99">
        <f t="shared" si="530"/>
        <v>35.05792642140468</v>
      </c>
      <c r="BZ649" s="99">
        <f>BY649*Input!$N$23</f>
        <v>82491.230753712356</v>
      </c>
      <c r="CA649" s="100">
        <f t="shared" si="531"/>
        <v>82.491230753712358</v>
      </c>
      <c r="CC649" s="95">
        <v>9260</v>
      </c>
      <c r="CD649" s="94">
        <f t="shared" si="532"/>
        <v>32</v>
      </c>
      <c r="CE649" s="94">
        <f t="shared" si="533"/>
        <v>42</v>
      </c>
      <c r="CF649" s="94">
        <f t="shared" si="534"/>
        <v>52.5</v>
      </c>
      <c r="CG649" s="94">
        <f t="shared" si="535"/>
        <v>63</v>
      </c>
      <c r="CH649" s="94">
        <f t="shared" si="536"/>
        <v>72.5</v>
      </c>
      <c r="CI649" s="94">
        <f t="shared" si="537"/>
        <v>82.5</v>
      </c>
      <c r="CK649" s="95">
        <v>9260</v>
      </c>
      <c r="CL649" s="162">
        <f t="shared" si="538"/>
        <v>13.620478170478174</v>
      </c>
      <c r="CM649" s="162">
        <f t="shared" si="539"/>
        <v>17.918495726495728</v>
      </c>
      <c r="CN649" s="162">
        <f t="shared" si="540"/>
        <v>22.398119658119658</v>
      </c>
      <c r="CO649" s="162">
        <f t="shared" si="541"/>
        <v>26.877743589743591</v>
      </c>
      <c r="CP649" s="162">
        <f t="shared" si="542"/>
        <v>30.79741452991453</v>
      </c>
      <c r="CQ649" s="162">
        <f t="shared" si="543"/>
        <v>35.05792642140468</v>
      </c>
    </row>
    <row r="650" spans="1:95" ht="19.5" thickTop="1" thickBot="1">
      <c r="A650" s="70">
        <v>9310</v>
      </c>
      <c r="B650" s="70">
        <v>170.77799999999999</v>
      </c>
      <c r="C650" s="70">
        <v>128.83199999999999</v>
      </c>
      <c r="D650" s="70">
        <v>159.38499999999999</v>
      </c>
      <c r="E650" s="70">
        <v>9.35</v>
      </c>
      <c r="G650" s="92">
        <v>2</v>
      </c>
      <c r="H650" s="93">
        <f t="shared" si="495"/>
        <v>27.032036613272311</v>
      </c>
      <c r="O650" s="95">
        <v>9270</v>
      </c>
      <c r="P650" s="94">
        <f t="shared" si="496"/>
        <v>12.577469528896868</v>
      </c>
      <c r="Q650" s="94">
        <f t="shared" si="497"/>
        <v>12.537212548198436</v>
      </c>
      <c r="R650" s="94">
        <f t="shared" si="498"/>
        <v>12.214683290691283</v>
      </c>
      <c r="S650" s="94">
        <f t="shared" si="499"/>
        <v>11.50718454853228</v>
      </c>
      <c r="T650" s="94">
        <f t="shared" si="500"/>
        <v>10.766610219592424</v>
      </c>
      <c r="U650" s="94">
        <f t="shared" si="501"/>
        <v>9.7152282782481461</v>
      </c>
      <c r="V650" s="82"/>
      <c r="W650" s="95">
        <v>9270</v>
      </c>
      <c r="X650" s="161">
        <f t="shared" si="509"/>
        <v>8.6970577901645569</v>
      </c>
      <c r="Y650" s="161">
        <f t="shared" si="510"/>
        <v>8.5194411019003802</v>
      </c>
      <c r="Z650" s="161">
        <f t="shared" si="511"/>
        <v>8.0873362594941902</v>
      </c>
      <c r="AA650" s="161">
        <f t="shared" si="512"/>
        <v>7.3419719482416372</v>
      </c>
      <c r="AB650" s="161">
        <f t="shared" si="513"/>
        <v>6.5628308359657552</v>
      </c>
      <c r="AC650" s="161">
        <f t="shared" si="514"/>
        <v>5.5114488946214779</v>
      </c>
      <c r="AD650" s="82"/>
      <c r="AE650" s="82"/>
      <c r="AF650" s="82"/>
      <c r="AG650" s="95">
        <v>9270</v>
      </c>
      <c r="AH650" s="161">
        <f t="shared" si="515"/>
        <v>-11.677129710304799</v>
      </c>
      <c r="AI650" s="161">
        <f t="shared" si="516"/>
        <v>-12.225718879649902</v>
      </c>
      <c r="AJ650" s="161">
        <f t="shared" si="517"/>
        <v>-12.956617439353721</v>
      </c>
      <c r="AK650" s="161">
        <f t="shared" si="518"/>
        <v>-13.849937901213945</v>
      </c>
      <c r="AL650" s="161">
        <f t="shared" si="519"/>
        <v>-14.764830021954316</v>
      </c>
      <c r="AM650" s="161">
        <f t="shared" si="520"/>
        <v>-15.900322518606135</v>
      </c>
      <c r="AN650" s="81"/>
      <c r="AO650" s="81"/>
      <c r="AP650" s="95">
        <v>9270</v>
      </c>
      <c r="AQ650" s="94">
        <f t="shared" si="502"/>
        <v>198.20751664721931</v>
      </c>
      <c r="AR650" s="94">
        <f t="shared" si="503"/>
        <v>343.0350573543264</v>
      </c>
      <c r="AS650" s="94">
        <f t="shared" si="504"/>
        <v>535.99227711613457</v>
      </c>
      <c r="AT650" s="94">
        <f t="shared" si="505"/>
        <v>771.82887904723407</v>
      </c>
      <c r="AU650" s="94">
        <f t="shared" si="506"/>
        <v>1013.3603989226917</v>
      </c>
      <c r="AV650" s="94">
        <f t="shared" si="507"/>
        <v>1313.1304180387722</v>
      </c>
      <c r="AW650" s="81"/>
      <c r="AX650" s="95">
        <v>9270</v>
      </c>
      <c r="AY650" s="99">
        <f>'Max limit'!AX650*Input!PrimaryDrive_ratio*Input!Gear1_ratio*Input!FinalDrive_ratio</f>
        <v>818.1112266112267</v>
      </c>
      <c r="AZ650" s="99">
        <f t="shared" si="521"/>
        <v>13.635187110187111</v>
      </c>
      <c r="BA650" s="99">
        <f>AZ650*Input!$N$23</f>
        <v>32083.567999896048</v>
      </c>
      <c r="BB650" s="97">
        <f t="shared" si="508"/>
        <v>32.083567999896047</v>
      </c>
      <c r="BC650" s="95">
        <v>9270</v>
      </c>
      <c r="BD650" s="99">
        <f>'Max limit'!AX650*Input!PrimaryDrive_ratio*Input!Gear2_ratio*Input!FinalDrive_ratio</f>
        <v>1076.2707692307692</v>
      </c>
      <c r="BE650" s="99">
        <f t="shared" si="522"/>
        <v>17.937846153846156</v>
      </c>
      <c r="BF650" s="99">
        <f>BE650*Input!$N$23</f>
        <v>42207.716124307692</v>
      </c>
      <c r="BG650" s="100">
        <f t="shared" si="523"/>
        <v>42.207716124307694</v>
      </c>
      <c r="BH650" s="95">
        <v>9270</v>
      </c>
      <c r="BI650" s="99">
        <f>'Max limit'!AX650*Input!PrimaryDrive_ratio*Input!Gear3_ratio*Input!FinalDrive_ratio</f>
        <v>1345.3384615384614</v>
      </c>
      <c r="BJ650" s="99">
        <f t="shared" si="524"/>
        <v>22.42230769230769</v>
      </c>
      <c r="BK650" s="99">
        <f>BJ650*Input!$N$23</f>
        <v>52759.645155384598</v>
      </c>
      <c r="BL650" s="100">
        <f t="shared" si="525"/>
        <v>52.759645155384597</v>
      </c>
      <c r="BM650" s="95">
        <v>9270</v>
      </c>
      <c r="BN650" s="99">
        <f>'Max limit'!AX650*Input!PrimaryDrive_ratio*Input!Gear4_ratio*Input!FinalDrive_ratio</f>
        <v>1614.406153846154</v>
      </c>
      <c r="BO650" s="99">
        <f t="shared" si="526"/>
        <v>26.906769230769232</v>
      </c>
      <c r="BP650" s="99">
        <f>BO650*Input!$N$23</f>
        <v>63311.574186461527</v>
      </c>
      <c r="BQ650" s="100">
        <f t="shared" si="527"/>
        <v>63.311574186461527</v>
      </c>
      <c r="BR650" s="95">
        <v>9270</v>
      </c>
      <c r="BS650" s="99">
        <f>'Max limit'!AX650*Input!PrimaryDrive_ratio*Input!Gear5_ratio*Input!FinalDrive_ratio</f>
        <v>1849.8403846153844</v>
      </c>
      <c r="BT650" s="99">
        <f t="shared" si="528"/>
        <v>30.830673076923073</v>
      </c>
      <c r="BU650" s="99">
        <f>BT650*Input!$N$23</f>
        <v>72544.512088653821</v>
      </c>
      <c r="BV650" s="100">
        <f t="shared" si="529"/>
        <v>72.544512088653818</v>
      </c>
      <c r="BW650" s="95">
        <v>9270</v>
      </c>
      <c r="BX650" s="99">
        <f>'Max limit'!AX650*Input!PrimaryDrive_ratio*Input!Gear6_ratio*Input!FinalDrive_ratio</f>
        <v>2105.7471571906353</v>
      </c>
      <c r="BY650" s="99">
        <f t="shared" si="530"/>
        <v>35.095785953177256</v>
      </c>
      <c r="BZ650" s="99">
        <f>BY650*Input!$N$23</f>
        <v>82580.314156254157</v>
      </c>
      <c r="CA650" s="100">
        <f t="shared" si="531"/>
        <v>82.580314156254161</v>
      </c>
      <c r="CC650" s="95">
        <v>9270</v>
      </c>
      <c r="CD650" s="94">
        <f t="shared" si="532"/>
        <v>32</v>
      </c>
      <c r="CE650" s="94">
        <f t="shared" si="533"/>
        <v>42</v>
      </c>
      <c r="CF650" s="94">
        <f t="shared" si="534"/>
        <v>53</v>
      </c>
      <c r="CG650" s="94">
        <f t="shared" si="535"/>
        <v>63.5</v>
      </c>
      <c r="CH650" s="94">
        <f t="shared" si="536"/>
        <v>72.5</v>
      </c>
      <c r="CI650" s="94">
        <f t="shared" si="537"/>
        <v>82.5</v>
      </c>
      <c r="CK650" s="95">
        <v>9270</v>
      </c>
      <c r="CL650" s="162">
        <f t="shared" si="538"/>
        <v>13.635187110187111</v>
      </c>
      <c r="CM650" s="162">
        <f t="shared" si="539"/>
        <v>17.937846153846156</v>
      </c>
      <c r="CN650" s="162">
        <f t="shared" si="540"/>
        <v>22.42230769230769</v>
      </c>
      <c r="CO650" s="162">
        <f t="shared" si="541"/>
        <v>26.906769230769232</v>
      </c>
      <c r="CP650" s="162">
        <f t="shared" si="542"/>
        <v>30.830673076923073</v>
      </c>
      <c r="CQ650" s="162">
        <f t="shared" si="543"/>
        <v>35.095785953177256</v>
      </c>
    </row>
    <row r="651" spans="1:95" ht="19.5" thickTop="1" thickBot="1">
      <c r="A651" s="70">
        <v>9320</v>
      </c>
      <c r="B651" s="70">
        <v>170.95699999999999</v>
      </c>
      <c r="C651" s="70">
        <v>128.828</v>
      </c>
      <c r="D651" s="70">
        <v>159.54</v>
      </c>
      <c r="E651" s="70">
        <v>9.3719999999999999</v>
      </c>
      <c r="G651" s="92">
        <v>2</v>
      </c>
      <c r="H651" s="93">
        <f t="shared" ref="H651:H714" si="544">1 + (ROW() - ROW($H$74)) * (79 / 1748)</f>
        <v>27.077231121281464</v>
      </c>
      <c r="O651" s="95">
        <v>9280</v>
      </c>
      <c r="P651" s="94">
        <f t="shared" si="496"/>
        <v>12.576084321578666</v>
      </c>
      <c r="Q651" s="94">
        <f t="shared" si="497"/>
        <v>12.5347303264213</v>
      </c>
      <c r="R651" s="94">
        <f t="shared" si="498"/>
        <v>12.210699042668326</v>
      </c>
      <c r="S651" s="94">
        <f t="shared" si="499"/>
        <v>11.501394595442038</v>
      </c>
      <c r="T651" s="94">
        <f t="shared" si="500"/>
        <v>10.758938005879234</v>
      </c>
      <c r="U651" s="94">
        <f t="shared" si="501"/>
        <v>9.7052864873401994</v>
      </c>
      <c r="V651" s="82"/>
      <c r="W651" s="95">
        <v>9280</v>
      </c>
      <c r="X651" s="161">
        <f t="shared" si="509"/>
        <v>8.6956725828463561</v>
      </c>
      <c r="Y651" s="161">
        <f t="shared" si="510"/>
        <v>8.5169588801232479</v>
      </c>
      <c r="Z651" s="161">
        <f t="shared" si="511"/>
        <v>8.0833520114712343</v>
      </c>
      <c r="AA651" s="161">
        <f t="shared" si="512"/>
        <v>7.3361819951513949</v>
      </c>
      <c r="AB651" s="161">
        <f t="shared" si="513"/>
        <v>6.5551586222525637</v>
      </c>
      <c r="AC651" s="161">
        <f t="shared" si="514"/>
        <v>5.5015071037135304</v>
      </c>
      <c r="AD651" s="82"/>
      <c r="AE651" s="82"/>
      <c r="AF651" s="82"/>
      <c r="AG651" s="95">
        <v>9280</v>
      </c>
      <c r="AH651" s="161">
        <f t="shared" si="515"/>
        <v>-11.678750402867095</v>
      </c>
      <c r="AI651" s="161">
        <f t="shared" si="516"/>
        <v>-12.228523790258063</v>
      </c>
      <c r="AJ651" s="161">
        <f t="shared" si="517"/>
        <v>-12.961000112178972</v>
      </c>
      <c r="AK651" s="161">
        <f t="shared" si="518"/>
        <v>-13.856248950082311</v>
      </c>
      <c r="AL651" s="161">
        <f t="shared" si="519"/>
        <v>-14.773116012764561</v>
      </c>
      <c r="AM651" s="161">
        <f t="shared" si="520"/>
        <v>-15.911059652786719</v>
      </c>
      <c r="AN651" s="81"/>
      <c r="AO651" s="81"/>
      <c r="AP651" s="95">
        <v>9280</v>
      </c>
      <c r="AQ651" s="94">
        <f t="shared" si="502"/>
        <v>198.63537948366567</v>
      </c>
      <c r="AR651" s="94">
        <f t="shared" si="503"/>
        <v>343.775553754881</v>
      </c>
      <c r="AS651" s="94">
        <f t="shared" si="504"/>
        <v>537.14930274200117</v>
      </c>
      <c r="AT651" s="94">
        <f t="shared" si="505"/>
        <v>773.49499594848214</v>
      </c>
      <c r="AU651" s="94">
        <f t="shared" si="506"/>
        <v>1015.5479004965968</v>
      </c>
      <c r="AV651" s="94">
        <f t="shared" si="507"/>
        <v>1315.9650214624462</v>
      </c>
      <c r="AW651" s="81"/>
      <c r="AX651" s="95">
        <v>9280</v>
      </c>
      <c r="AY651" s="99">
        <f>'Max limit'!AX651*Input!PrimaryDrive_ratio*Input!Gear1_ratio*Input!FinalDrive_ratio</f>
        <v>818.99376299376297</v>
      </c>
      <c r="AZ651" s="99">
        <f t="shared" si="521"/>
        <v>13.64989604989605</v>
      </c>
      <c r="BA651" s="99">
        <f>AZ651*Input!$N$23</f>
        <v>32118.1781056133</v>
      </c>
      <c r="BB651" s="97">
        <f t="shared" si="508"/>
        <v>32.118178105613303</v>
      </c>
      <c r="BC651" s="95">
        <v>9280</v>
      </c>
      <c r="BD651" s="99">
        <f>'Max limit'!AX651*Input!PrimaryDrive_ratio*Input!Gear2_ratio*Input!FinalDrive_ratio</f>
        <v>1077.4317948717949</v>
      </c>
      <c r="BE651" s="99">
        <f t="shared" si="522"/>
        <v>17.95719658119658</v>
      </c>
      <c r="BF651" s="99">
        <f>BE651*Input!$N$23</f>
        <v>42253.247641162387</v>
      </c>
      <c r="BG651" s="100">
        <f t="shared" si="523"/>
        <v>42.253247641162389</v>
      </c>
      <c r="BH651" s="95">
        <v>9280</v>
      </c>
      <c r="BI651" s="99">
        <f>'Max limit'!AX651*Input!PrimaryDrive_ratio*Input!Gear3_ratio*Input!FinalDrive_ratio</f>
        <v>1346.7897435897435</v>
      </c>
      <c r="BJ651" s="99">
        <f t="shared" si="524"/>
        <v>22.446495726495723</v>
      </c>
      <c r="BK651" s="99">
        <f>BJ651*Input!$N$23</f>
        <v>52816.55955145297</v>
      </c>
      <c r="BL651" s="100">
        <f t="shared" si="525"/>
        <v>52.816559551452968</v>
      </c>
      <c r="BM651" s="95">
        <v>9280</v>
      </c>
      <c r="BN651" s="99">
        <f>'Max limit'!AX651*Input!PrimaryDrive_ratio*Input!Gear4_ratio*Input!FinalDrive_ratio</f>
        <v>1616.1476923076923</v>
      </c>
      <c r="BO651" s="99">
        <f t="shared" si="526"/>
        <v>26.935794871794872</v>
      </c>
      <c r="BP651" s="99">
        <f>BO651*Input!$N$23</f>
        <v>63379.871461743583</v>
      </c>
      <c r="BQ651" s="100">
        <f t="shared" si="527"/>
        <v>63.379871461743583</v>
      </c>
      <c r="BR651" s="95">
        <v>9280</v>
      </c>
      <c r="BS651" s="99">
        <f>'Max limit'!AX651*Input!PrimaryDrive_ratio*Input!Gear5_ratio*Input!FinalDrive_ratio</f>
        <v>1851.8358974358973</v>
      </c>
      <c r="BT651" s="99">
        <f t="shared" si="528"/>
        <v>30.863931623931624</v>
      </c>
      <c r="BU651" s="99">
        <f>BT651*Input!$N$23</f>
        <v>72622.769383247854</v>
      </c>
      <c r="BV651" s="100">
        <f t="shared" si="529"/>
        <v>72.622769383247856</v>
      </c>
      <c r="BW651" s="95">
        <v>9280</v>
      </c>
      <c r="BX651" s="99">
        <f>'Max limit'!AX651*Input!PrimaryDrive_ratio*Input!Gear6_ratio*Input!FinalDrive_ratio</f>
        <v>2108.0187290969898</v>
      </c>
      <c r="BY651" s="99">
        <f t="shared" si="530"/>
        <v>35.133645484949831</v>
      </c>
      <c r="BZ651" s="99">
        <f>BY651*Input!$N$23</f>
        <v>82669.397558795972</v>
      </c>
      <c r="CA651" s="100">
        <f t="shared" si="531"/>
        <v>82.669397558795978</v>
      </c>
      <c r="CC651" s="95">
        <v>9280</v>
      </c>
      <c r="CD651" s="94">
        <f t="shared" si="532"/>
        <v>32</v>
      </c>
      <c r="CE651" s="94">
        <f t="shared" si="533"/>
        <v>42.5</v>
      </c>
      <c r="CF651" s="94">
        <f t="shared" si="534"/>
        <v>53</v>
      </c>
      <c r="CG651" s="94">
        <f t="shared" si="535"/>
        <v>63.5</v>
      </c>
      <c r="CH651" s="94">
        <f t="shared" si="536"/>
        <v>72.5</v>
      </c>
      <c r="CI651" s="94">
        <f t="shared" si="537"/>
        <v>82.5</v>
      </c>
      <c r="CK651" s="95">
        <v>9280</v>
      </c>
      <c r="CL651" s="162">
        <f t="shared" si="538"/>
        <v>13.64989604989605</v>
      </c>
      <c r="CM651" s="162">
        <f t="shared" si="539"/>
        <v>17.95719658119658</v>
      </c>
      <c r="CN651" s="162">
        <f t="shared" si="540"/>
        <v>22.446495726495723</v>
      </c>
      <c r="CO651" s="162">
        <f t="shared" si="541"/>
        <v>26.935794871794872</v>
      </c>
      <c r="CP651" s="162">
        <f t="shared" si="542"/>
        <v>30.863931623931624</v>
      </c>
      <c r="CQ651" s="162">
        <f t="shared" si="543"/>
        <v>35.133645484949831</v>
      </c>
    </row>
    <row r="652" spans="1:95" ht="19.5" thickTop="1" thickBot="1">
      <c r="A652" s="70">
        <v>9330</v>
      </c>
      <c r="B652" s="70">
        <v>171.13499999999999</v>
      </c>
      <c r="C652" s="70">
        <v>128.82400000000001</v>
      </c>
      <c r="D652" s="70">
        <v>159.69399999999999</v>
      </c>
      <c r="E652" s="70">
        <v>9.3940000000000001</v>
      </c>
      <c r="G652" s="92">
        <v>2</v>
      </c>
      <c r="H652" s="93">
        <f t="shared" si="544"/>
        <v>27.122425629290618</v>
      </c>
      <c r="O652" s="95">
        <v>9290</v>
      </c>
      <c r="P652" s="94">
        <f t="shared" si="496"/>
        <v>12.574697620775483</v>
      </c>
      <c r="Q652" s="94">
        <f t="shared" si="497"/>
        <v>12.532245428394273</v>
      </c>
      <c r="R652" s="94">
        <f t="shared" si="498"/>
        <v>12.206710498960168</v>
      </c>
      <c r="S652" s="94">
        <f t="shared" si="499"/>
        <v>11.495598399814771</v>
      </c>
      <c r="T652" s="94">
        <f t="shared" si="500"/>
        <v>10.751257520237514</v>
      </c>
      <c r="U652" s="94">
        <f t="shared" si="501"/>
        <v>9.6953339775202263</v>
      </c>
      <c r="V652" s="82"/>
      <c r="W652" s="95">
        <v>9290</v>
      </c>
      <c r="X652" s="161">
        <f t="shared" si="509"/>
        <v>8.6942858820431752</v>
      </c>
      <c r="Y652" s="161">
        <f t="shared" si="510"/>
        <v>8.5144739820962183</v>
      </c>
      <c r="Z652" s="161">
        <f t="shared" si="511"/>
        <v>8.079363467763077</v>
      </c>
      <c r="AA652" s="161">
        <f t="shared" si="512"/>
        <v>7.3303857995241284</v>
      </c>
      <c r="AB652" s="161">
        <f t="shared" si="513"/>
        <v>6.5474781366108443</v>
      </c>
      <c r="AC652" s="161">
        <f t="shared" si="514"/>
        <v>5.4915545938935573</v>
      </c>
      <c r="AD652" s="82"/>
      <c r="AE652" s="82"/>
      <c r="AF652" s="82"/>
      <c r="AG652" s="95">
        <v>9290</v>
      </c>
      <c r="AH652" s="161">
        <f t="shared" si="515"/>
        <v>-11.680372842806818</v>
      </c>
      <c r="AI652" s="161">
        <f t="shared" si="516"/>
        <v>-12.231331725028605</v>
      </c>
      <c r="AJ652" s="161">
        <f t="shared" si="517"/>
        <v>-12.965387510257946</v>
      </c>
      <c r="AK652" s="161">
        <f t="shared" si="518"/>
        <v>-13.86256680331603</v>
      </c>
      <c r="AL652" s="161">
        <f t="shared" si="519"/>
        <v>-14.781410937257618</v>
      </c>
      <c r="AM652" s="161">
        <f t="shared" si="520"/>
        <v>-15.921808363392291</v>
      </c>
      <c r="AN652" s="81"/>
      <c r="AO652" s="81"/>
      <c r="AP652" s="95">
        <v>9290</v>
      </c>
      <c r="AQ652" s="94">
        <f t="shared" si="502"/>
        <v>199.06370362775229</v>
      </c>
      <c r="AR652" s="94">
        <f t="shared" si="503"/>
        <v>344.51684853430419</v>
      </c>
      <c r="AS652" s="94">
        <f t="shared" si="504"/>
        <v>538.30757583485013</v>
      </c>
      <c r="AT652" s="94">
        <f t="shared" si="505"/>
        <v>775.16290920218444</v>
      </c>
      <c r="AU652" s="94">
        <f t="shared" si="506"/>
        <v>1017.7377605627638</v>
      </c>
      <c r="AV652" s="94">
        <f t="shared" si="507"/>
        <v>1318.8026810623171</v>
      </c>
      <c r="AW652" s="81"/>
      <c r="AX652" s="95">
        <v>9290</v>
      </c>
      <c r="AY652" s="99">
        <f>'Max limit'!AX652*Input!PrimaryDrive_ratio*Input!Gear1_ratio*Input!FinalDrive_ratio</f>
        <v>819.87629937629924</v>
      </c>
      <c r="AZ652" s="99">
        <f t="shared" si="521"/>
        <v>13.664604989604987</v>
      </c>
      <c r="BA652" s="99">
        <f>AZ652*Input!$N$23</f>
        <v>32152.78821133055</v>
      </c>
      <c r="BB652" s="97">
        <f t="shared" si="508"/>
        <v>32.152788211330552</v>
      </c>
      <c r="BC652" s="95">
        <v>9290</v>
      </c>
      <c r="BD652" s="99">
        <f>'Max limit'!AX652*Input!PrimaryDrive_ratio*Input!Gear2_ratio*Input!FinalDrive_ratio</f>
        <v>1078.5928205128205</v>
      </c>
      <c r="BE652" s="99">
        <f t="shared" si="522"/>
        <v>17.976547008547008</v>
      </c>
      <c r="BF652" s="99">
        <f>BE652*Input!$N$23</f>
        <v>42298.779158017089</v>
      </c>
      <c r="BG652" s="100">
        <f t="shared" si="523"/>
        <v>42.298779158017091</v>
      </c>
      <c r="BH652" s="95">
        <v>9290</v>
      </c>
      <c r="BI652" s="99">
        <f>'Max limit'!AX652*Input!PrimaryDrive_ratio*Input!Gear3_ratio*Input!FinalDrive_ratio</f>
        <v>1348.2410256410255</v>
      </c>
      <c r="BJ652" s="99">
        <f t="shared" si="524"/>
        <v>22.470683760683759</v>
      </c>
      <c r="BK652" s="99">
        <f>BJ652*Input!$N$23</f>
        <v>52873.473947521357</v>
      </c>
      <c r="BL652" s="100">
        <f t="shared" si="525"/>
        <v>52.873473947521354</v>
      </c>
      <c r="BM652" s="95">
        <v>9290</v>
      </c>
      <c r="BN652" s="99">
        <f>'Max limit'!AX652*Input!PrimaryDrive_ratio*Input!Gear4_ratio*Input!FinalDrive_ratio</f>
        <v>1617.8892307692308</v>
      </c>
      <c r="BO652" s="99">
        <f t="shared" si="526"/>
        <v>26.964820512820513</v>
      </c>
      <c r="BP652" s="99">
        <f>BO652*Input!$N$23</f>
        <v>63448.168737025633</v>
      </c>
      <c r="BQ652" s="100">
        <f t="shared" si="527"/>
        <v>63.448168737025632</v>
      </c>
      <c r="BR652" s="95">
        <v>9290</v>
      </c>
      <c r="BS652" s="99">
        <f>'Max limit'!AX652*Input!PrimaryDrive_ratio*Input!Gear5_ratio*Input!FinalDrive_ratio</f>
        <v>1853.8314102564102</v>
      </c>
      <c r="BT652" s="99">
        <f t="shared" si="528"/>
        <v>30.897190170940171</v>
      </c>
      <c r="BU652" s="99">
        <f>BT652*Input!$N$23</f>
        <v>72701.026677841874</v>
      </c>
      <c r="BV652" s="100">
        <f t="shared" si="529"/>
        <v>72.701026677841867</v>
      </c>
      <c r="BW652" s="95">
        <v>9290</v>
      </c>
      <c r="BX652" s="99">
        <f>'Max limit'!AX652*Input!PrimaryDrive_ratio*Input!Gear6_ratio*Input!FinalDrive_ratio</f>
        <v>2110.2903010033442</v>
      </c>
      <c r="BY652" s="99">
        <f t="shared" si="530"/>
        <v>35.171505016722406</v>
      </c>
      <c r="BZ652" s="99">
        <f>BY652*Input!$N$23</f>
        <v>82758.480961337773</v>
      </c>
      <c r="CA652" s="100">
        <f t="shared" si="531"/>
        <v>82.758480961337767</v>
      </c>
      <c r="CC652" s="95">
        <v>9290</v>
      </c>
      <c r="CD652" s="94">
        <f t="shared" si="532"/>
        <v>32</v>
      </c>
      <c r="CE652" s="94">
        <f t="shared" si="533"/>
        <v>42.5</v>
      </c>
      <c r="CF652" s="94">
        <f t="shared" si="534"/>
        <v>53</v>
      </c>
      <c r="CG652" s="94">
        <f t="shared" si="535"/>
        <v>63.5</v>
      </c>
      <c r="CH652" s="94">
        <f t="shared" si="536"/>
        <v>72.5</v>
      </c>
      <c r="CI652" s="94">
        <f t="shared" si="537"/>
        <v>83</v>
      </c>
      <c r="CK652" s="95">
        <v>9290</v>
      </c>
      <c r="CL652" s="162">
        <f t="shared" si="538"/>
        <v>13.664604989604987</v>
      </c>
      <c r="CM652" s="162">
        <f t="shared" si="539"/>
        <v>17.976547008547008</v>
      </c>
      <c r="CN652" s="162">
        <f t="shared" si="540"/>
        <v>22.470683760683759</v>
      </c>
      <c r="CO652" s="162">
        <f t="shared" si="541"/>
        <v>26.964820512820513</v>
      </c>
      <c r="CP652" s="162">
        <f t="shared" si="542"/>
        <v>30.897190170940171</v>
      </c>
      <c r="CQ652" s="162">
        <f t="shared" si="543"/>
        <v>35.171505016722406</v>
      </c>
    </row>
    <row r="653" spans="1:95" ht="19.5" thickTop="1" thickBot="1">
      <c r="A653" s="70">
        <v>9340</v>
      </c>
      <c r="B653" s="70">
        <v>171.309</v>
      </c>
      <c r="C653" s="70">
        <v>128.81700000000001</v>
      </c>
      <c r="D653" s="70">
        <v>159.84299999999999</v>
      </c>
      <c r="E653" s="70">
        <v>9.4160000000000004</v>
      </c>
      <c r="G653" s="92">
        <v>2</v>
      </c>
      <c r="H653" s="93">
        <f t="shared" si="544"/>
        <v>27.167620137299771</v>
      </c>
      <c r="O653" s="95">
        <v>9300</v>
      </c>
      <c r="P653" s="94">
        <f t="shared" si="496"/>
        <v>12.573309426487322</v>
      </c>
      <c r="Q653" s="94">
        <f t="shared" si="497"/>
        <v>12.529757854117351</v>
      </c>
      <c r="R653" s="94">
        <f t="shared" si="498"/>
        <v>12.202717659566812</v>
      </c>
      <c r="S653" s="94">
        <f t="shared" si="499"/>
        <v>11.489795961650481</v>
      </c>
      <c r="T653" s="94">
        <f t="shared" si="500"/>
        <v>10.743568762667264</v>
      </c>
      <c r="U653" s="94">
        <f t="shared" si="501"/>
        <v>9.6853707487882215</v>
      </c>
      <c r="V653" s="82"/>
      <c r="W653" s="95">
        <v>9300</v>
      </c>
      <c r="X653" s="161">
        <f t="shared" si="509"/>
        <v>8.6928976877550124</v>
      </c>
      <c r="Y653" s="161">
        <f t="shared" si="510"/>
        <v>8.5119864078192951</v>
      </c>
      <c r="Z653" s="161">
        <f t="shared" si="511"/>
        <v>8.0753706283697184</v>
      </c>
      <c r="AA653" s="161">
        <f t="shared" si="512"/>
        <v>7.3245833613598368</v>
      </c>
      <c r="AB653" s="161">
        <f t="shared" si="513"/>
        <v>6.5397893790405952</v>
      </c>
      <c r="AC653" s="161">
        <f t="shared" si="514"/>
        <v>5.4815913651615524</v>
      </c>
      <c r="AD653" s="82"/>
      <c r="AE653" s="82"/>
      <c r="AF653" s="82"/>
      <c r="AG653" s="95">
        <v>9300</v>
      </c>
      <c r="AH653" s="161">
        <f t="shared" si="515"/>
        <v>-11.681997030123966</v>
      </c>
      <c r="AI653" s="161">
        <f t="shared" si="516"/>
        <v>-12.234142683961529</v>
      </c>
      <c r="AJ653" s="161">
        <f t="shared" si="517"/>
        <v>-12.96977963359064</v>
      </c>
      <c r="AK653" s="161">
        <f t="shared" si="518"/>
        <v>-13.868891460915108</v>
      </c>
      <c r="AL653" s="161">
        <f t="shared" si="519"/>
        <v>-14.789714795433488</v>
      </c>
      <c r="AM653" s="161">
        <f t="shared" si="520"/>
        <v>-15.932568650422855</v>
      </c>
      <c r="AN653" s="81"/>
      <c r="AO653" s="81"/>
      <c r="AP653" s="95">
        <v>9300</v>
      </c>
      <c r="AQ653" s="94">
        <f t="shared" si="502"/>
        <v>199.49248907947947</v>
      </c>
      <c r="AR653" s="94">
        <f t="shared" si="503"/>
        <v>345.25894169259601</v>
      </c>
      <c r="AS653" s="94">
        <f t="shared" si="504"/>
        <v>539.46709639468122</v>
      </c>
      <c r="AT653" s="94">
        <f t="shared" si="505"/>
        <v>776.83261880834095</v>
      </c>
      <c r="AU653" s="94">
        <f t="shared" si="506"/>
        <v>1019.9299791211934</v>
      </c>
      <c r="AV653" s="94">
        <f t="shared" si="507"/>
        <v>1321.643396838386</v>
      </c>
      <c r="AW653" s="81"/>
      <c r="AX653" s="95">
        <v>9300</v>
      </c>
      <c r="AY653" s="99">
        <f>'Max limit'!AX653*Input!PrimaryDrive_ratio*Input!Gear1_ratio*Input!FinalDrive_ratio</f>
        <v>820.75883575883574</v>
      </c>
      <c r="AZ653" s="99">
        <f t="shared" si="521"/>
        <v>13.679313929313929</v>
      </c>
      <c r="BA653" s="99">
        <f>AZ653*Input!$N$23</f>
        <v>32187.398317047813</v>
      </c>
      <c r="BB653" s="97">
        <f t="shared" si="508"/>
        <v>32.187398317047816</v>
      </c>
      <c r="BC653" s="95">
        <v>9300</v>
      </c>
      <c r="BD653" s="99">
        <f>'Max limit'!AX653*Input!PrimaryDrive_ratio*Input!Gear2_ratio*Input!FinalDrive_ratio</f>
        <v>1079.7538461538461</v>
      </c>
      <c r="BE653" s="99">
        <f t="shared" si="522"/>
        <v>17.995897435897437</v>
      </c>
      <c r="BF653" s="99">
        <f>BE653*Input!$N$23</f>
        <v>42344.310674871791</v>
      </c>
      <c r="BG653" s="100">
        <f t="shared" si="523"/>
        <v>42.344310674871792</v>
      </c>
      <c r="BH653" s="95">
        <v>9300</v>
      </c>
      <c r="BI653" s="99">
        <f>'Max limit'!AX653*Input!PrimaryDrive_ratio*Input!Gear3_ratio*Input!FinalDrive_ratio</f>
        <v>1349.6923076923076</v>
      </c>
      <c r="BJ653" s="99">
        <f t="shared" si="524"/>
        <v>22.494871794871795</v>
      </c>
      <c r="BK653" s="99">
        <f>BJ653*Input!$N$23</f>
        <v>52930.388343589737</v>
      </c>
      <c r="BL653" s="100">
        <f t="shared" si="525"/>
        <v>52.93038834358974</v>
      </c>
      <c r="BM653" s="95">
        <v>9300</v>
      </c>
      <c r="BN653" s="99">
        <f>'Max limit'!AX653*Input!PrimaryDrive_ratio*Input!Gear4_ratio*Input!FinalDrive_ratio</f>
        <v>1619.6307692307694</v>
      </c>
      <c r="BO653" s="99">
        <f t="shared" si="526"/>
        <v>26.993846153846157</v>
      </c>
      <c r="BP653" s="99">
        <f>BO653*Input!$N$23</f>
        <v>63516.46601230769</v>
      </c>
      <c r="BQ653" s="100">
        <f t="shared" si="527"/>
        <v>63.516466012307689</v>
      </c>
      <c r="BR653" s="95">
        <v>9300</v>
      </c>
      <c r="BS653" s="99">
        <f>'Max limit'!AX653*Input!PrimaryDrive_ratio*Input!Gear5_ratio*Input!FinalDrive_ratio</f>
        <v>1855.8269230769226</v>
      </c>
      <c r="BT653" s="99">
        <f t="shared" si="528"/>
        <v>30.93044871794871</v>
      </c>
      <c r="BU653" s="99">
        <f>BT653*Input!$N$23</f>
        <v>72779.283972435864</v>
      </c>
      <c r="BV653" s="100">
        <f t="shared" si="529"/>
        <v>72.779283972435863</v>
      </c>
      <c r="BW653" s="95">
        <v>9300</v>
      </c>
      <c r="BX653" s="99">
        <f>'Max limit'!AX653*Input!PrimaryDrive_ratio*Input!Gear6_ratio*Input!FinalDrive_ratio</f>
        <v>2112.5618729096986</v>
      </c>
      <c r="BY653" s="99">
        <f t="shared" si="530"/>
        <v>35.209364548494975</v>
      </c>
      <c r="BZ653" s="99">
        <f>BY653*Input!$N$23</f>
        <v>82847.564363879559</v>
      </c>
      <c r="CA653" s="100">
        <f t="shared" si="531"/>
        <v>82.847564363879556</v>
      </c>
      <c r="CC653" s="95">
        <v>9300</v>
      </c>
      <c r="CD653" s="94">
        <f t="shared" si="532"/>
        <v>32</v>
      </c>
      <c r="CE653" s="94">
        <f t="shared" si="533"/>
        <v>42.5</v>
      </c>
      <c r="CF653" s="94">
        <f t="shared" si="534"/>
        <v>53</v>
      </c>
      <c r="CG653" s="94">
        <f t="shared" si="535"/>
        <v>63.5</v>
      </c>
      <c r="CH653" s="94">
        <f t="shared" si="536"/>
        <v>73</v>
      </c>
      <c r="CI653" s="94">
        <f t="shared" si="537"/>
        <v>83</v>
      </c>
      <c r="CK653" s="95">
        <v>9300</v>
      </c>
      <c r="CL653" s="162">
        <f t="shared" si="538"/>
        <v>13.679313929313929</v>
      </c>
      <c r="CM653" s="162">
        <f t="shared" si="539"/>
        <v>17.995897435897437</v>
      </c>
      <c r="CN653" s="162">
        <f t="shared" si="540"/>
        <v>22.494871794871795</v>
      </c>
      <c r="CO653" s="162">
        <f t="shared" si="541"/>
        <v>26.993846153846157</v>
      </c>
      <c r="CP653" s="162">
        <f t="shared" si="542"/>
        <v>30.93044871794871</v>
      </c>
      <c r="CQ653" s="162">
        <f t="shared" si="543"/>
        <v>35.209364548494975</v>
      </c>
    </row>
    <row r="654" spans="1:95" ht="19.5" thickTop="1" thickBot="1">
      <c r="A654" s="70">
        <v>9350</v>
      </c>
      <c r="B654" s="70">
        <v>171.48</v>
      </c>
      <c r="C654" s="70">
        <v>128.80699999999999</v>
      </c>
      <c r="D654" s="70">
        <v>159.99</v>
      </c>
      <c r="E654" s="70">
        <v>9.4390000000000001</v>
      </c>
      <c r="G654" s="92">
        <v>2</v>
      </c>
      <c r="H654" s="93">
        <f t="shared" si="544"/>
        <v>27.212814645308924</v>
      </c>
      <c r="O654" s="95">
        <v>9310</v>
      </c>
      <c r="P654" s="94">
        <f t="shared" si="496"/>
        <v>12.571919738714183</v>
      </c>
      <c r="Q654" s="94">
        <f t="shared" si="497"/>
        <v>12.527267603590531</v>
      </c>
      <c r="R654" s="94">
        <f t="shared" si="498"/>
        <v>12.198720524488255</v>
      </c>
      <c r="S654" s="94">
        <f t="shared" si="499"/>
        <v>11.483987280949167</v>
      </c>
      <c r="T654" s="94">
        <f t="shared" si="500"/>
        <v>10.73587173316848</v>
      </c>
      <c r="U654" s="94">
        <f t="shared" si="501"/>
        <v>9.6753968011441831</v>
      </c>
      <c r="V654" s="82"/>
      <c r="W654" s="95">
        <v>9310</v>
      </c>
      <c r="X654" s="161">
        <f t="shared" si="509"/>
        <v>8.6915079999818747</v>
      </c>
      <c r="Y654" s="161">
        <f t="shared" si="510"/>
        <v>8.5094961572924781</v>
      </c>
      <c r="Z654" s="161">
        <f t="shared" si="511"/>
        <v>8.071373493291162</v>
      </c>
      <c r="AA654" s="161">
        <f t="shared" si="512"/>
        <v>7.3187746806585237</v>
      </c>
      <c r="AB654" s="161">
        <f t="shared" si="513"/>
        <v>6.5320923495418111</v>
      </c>
      <c r="AC654" s="161">
        <f t="shared" si="514"/>
        <v>5.4716174175175141</v>
      </c>
      <c r="AD654" s="82"/>
      <c r="AE654" s="82"/>
      <c r="AF654" s="82"/>
      <c r="AG654" s="95">
        <v>9310</v>
      </c>
      <c r="AH654" s="161">
        <f t="shared" si="515"/>
        <v>-11.683622964818539</v>
      </c>
      <c r="AI654" s="161">
        <f t="shared" si="516"/>
        <v>-12.236956667056832</v>
      </c>
      <c r="AJ654" s="161">
        <f t="shared" si="517"/>
        <v>-12.97417648217705</v>
      </c>
      <c r="AK654" s="161">
        <f t="shared" si="518"/>
        <v>-13.875222922879541</v>
      </c>
      <c r="AL654" s="161">
        <f t="shared" si="519"/>
        <v>-14.798027587292175</v>
      </c>
      <c r="AM654" s="161">
        <f t="shared" si="520"/>
        <v>-15.943340513878415</v>
      </c>
      <c r="AN654" s="81"/>
      <c r="AO654" s="81"/>
      <c r="AP654" s="95">
        <v>9310</v>
      </c>
      <c r="AQ654" s="94">
        <f t="shared" si="502"/>
        <v>199.92173583884684</v>
      </c>
      <c r="AR654" s="94">
        <f t="shared" si="503"/>
        <v>346.00183322975619</v>
      </c>
      <c r="AS654" s="94">
        <f t="shared" si="504"/>
        <v>540.62786442149377</v>
      </c>
      <c r="AT654" s="94">
        <f t="shared" si="505"/>
        <v>778.50412476695101</v>
      </c>
      <c r="AU654" s="94">
        <f t="shared" si="506"/>
        <v>1022.1245561718868</v>
      </c>
      <c r="AV654" s="94">
        <f t="shared" si="507"/>
        <v>1324.4871687906541</v>
      </c>
      <c r="AW654" s="81"/>
      <c r="AX654" s="95">
        <v>9310</v>
      </c>
      <c r="AY654" s="99">
        <f>'Max limit'!AX654*Input!PrimaryDrive_ratio*Input!Gear1_ratio*Input!FinalDrive_ratio</f>
        <v>821.64137214137213</v>
      </c>
      <c r="AZ654" s="99">
        <f t="shared" si="521"/>
        <v>13.694022869022868</v>
      </c>
      <c r="BA654" s="99">
        <f>AZ654*Input!$N$23</f>
        <v>32222.008422765066</v>
      </c>
      <c r="BB654" s="97">
        <f t="shared" si="508"/>
        <v>32.222008422765064</v>
      </c>
      <c r="BC654" s="95">
        <v>9310</v>
      </c>
      <c r="BD654" s="99">
        <f>'Max limit'!AX654*Input!PrimaryDrive_ratio*Input!Gear2_ratio*Input!FinalDrive_ratio</f>
        <v>1080.9148717948717</v>
      </c>
      <c r="BE654" s="99">
        <f t="shared" si="522"/>
        <v>18.015247863247861</v>
      </c>
      <c r="BF654" s="99">
        <f>BE654*Input!$N$23</f>
        <v>42389.842191726486</v>
      </c>
      <c r="BG654" s="100">
        <f t="shared" si="523"/>
        <v>42.389842191726487</v>
      </c>
      <c r="BH654" s="95">
        <v>9310</v>
      </c>
      <c r="BI654" s="99">
        <f>'Max limit'!AX654*Input!PrimaryDrive_ratio*Input!Gear3_ratio*Input!FinalDrive_ratio</f>
        <v>1351.1435897435895</v>
      </c>
      <c r="BJ654" s="99">
        <f t="shared" si="524"/>
        <v>22.519059829059824</v>
      </c>
      <c r="BK654" s="99">
        <f>BJ654*Input!$N$23</f>
        <v>52987.302739658095</v>
      </c>
      <c r="BL654" s="100">
        <f t="shared" si="525"/>
        <v>52.987302739658098</v>
      </c>
      <c r="BM654" s="95">
        <v>9310</v>
      </c>
      <c r="BN654" s="99">
        <f>'Max limit'!AX654*Input!PrimaryDrive_ratio*Input!Gear4_ratio*Input!FinalDrive_ratio</f>
        <v>1621.3723076923075</v>
      </c>
      <c r="BO654" s="99">
        <f t="shared" si="526"/>
        <v>27.02287179487179</v>
      </c>
      <c r="BP654" s="99">
        <f>BO654*Input!$N$23</f>
        <v>63584.763287589718</v>
      </c>
      <c r="BQ654" s="100">
        <f t="shared" si="527"/>
        <v>63.584763287589716</v>
      </c>
      <c r="BR654" s="95">
        <v>9310</v>
      </c>
      <c r="BS654" s="99">
        <f>'Max limit'!AX654*Input!PrimaryDrive_ratio*Input!Gear5_ratio*Input!FinalDrive_ratio</f>
        <v>1857.8224358974355</v>
      </c>
      <c r="BT654" s="99">
        <f t="shared" si="528"/>
        <v>30.963707264957257</v>
      </c>
      <c r="BU654" s="99">
        <f>BT654*Input!$N$23</f>
        <v>72857.541267029883</v>
      </c>
      <c r="BV654" s="100">
        <f t="shared" si="529"/>
        <v>72.857541267029887</v>
      </c>
      <c r="BW654" s="95">
        <v>9310</v>
      </c>
      <c r="BX654" s="99">
        <f>'Max limit'!AX654*Input!PrimaryDrive_ratio*Input!Gear6_ratio*Input!FinalDrive_ratio</f>
        <v>2114.8334448160531</v>
      </c>
      <c r="BY654" s="99">
        <f t="shared" si="530"/>
        <v>35.24722408026755</v>
      </c>
      <c r="BZ654" s="99">
        <f>BY654*Input!$N$23</f>
        <v>82936.647766421374</v>
      </c>
      <c r="CA654" s="100">
        <f t="shared" si="531"/>
        <v>82.936647766421373</v>
      </c>
      <c r="CC654" s="95">
        <v>9310</v>
      </c>
      <c r="CD654" s="94">
        <f t="shared" si="532"/>
        <v>32</v>
      </c>
      <c r="CE654" s="94">
        <f t="shared" si="533"/>
        <v>42.5</v>
      </c>
      <c r="CF654" s="94">
        <f t="shared" si="534"/>
        <v>53</v>
      </c>
      <c r="CG654" s="94">
        <f t="shared" si="535"/>
        <v>63.5</v>
      </c>
      <c r="CH654" s="94">
        <f t="shared" si="536"/>
        <v>73</v>
      </c>
      <c r="CI654" s="94">
        <f t="shared" si="537"/>
        <v>83</v>
      </c>
      <c r="CK654" s="95">
        <v>9310</v>
      </c>
      <c r="CL654" s="162">
        <f t="shared" si="538"/>
        <v>13.694022869022868</v>
      </c>
      <c r="CM654" s="162">
        <f t="shared" si="539"/>
        <v>18.015247863247861</v>
      </c>
      <c r="CN654" s="162">
        <f t="shared" si="540"/>
        <v>22.519059829059824</v>
      </c>
      <c r="CO654" s="162">
        <f t="shared" si="541"/>
        <v>27.02287179487179</v>
      </c>
      <c r="CP654" s="162">
        <f t="shared" si="542"/>
        <v>30.963707264957257</v>
      </c>
      <c r="CQ654" s="162">
        <f t="shared" si="543"/>
        <v>35.24722408026755</v>
      </c>
    </row>
    <row r="655" spans="1:95" ht="19.5" thickTop="1" thickBot="1">
      <c r="A655" s="70">
        <v>9360</v>
      </c>
      <c r="B655" s="70">
        <v>171.65100000000001</v>
      </c>
      <c r="C655" s="70">
        <v>128.798</v>
      </c>
      <c r="D655" s="70">
        <v>160.136</v>
      </c>
      <c r="E655" s="70">
        <v>9.4610000000000003</v>
      </c>
      <c r="G655" s="92">
        <v>2</v>
      </c>
      <c r="H655" s="93">
        <f t="shared" si="544"/>
        <v>27.258009153318078</v>
      </c>
      <c r="O655" s="95">
        <v>9320</v>
      </c>
      <c r="P655" s="94">
        <f t="shared" si="496"/>
        <v>12.570528557456063</v>
      </c>
      <c r="Q655" s="94">
        <f t="shared" si="497"/>
        <v>12.52477467681382</v>
      </c>
      <c r="R655" s="94">
        <f t="shared" si="498"/>
        <v>12.194719093724498</v>
      </c>
      <c r="S655" s="94">
        <f t="shared" si="499"/>
        <v>11.478172357710823</v>
      </c>
      <c r="T655" s="94">
        <f t="shared" si="500"/>
        <v>10.728166431741162</v>
      </c>
      <c r="U655" s="94">
        <f t="shared" si="501"/>
        <v>9.6654121345881165</v>
      </c>
      <c r="V655" s="82"/>
      <c r="W655" s="95">
        <v>9320</v>
      </c>
      <c r="X655" s="161">
        <f t="shared" si="509"/>
        <v>8.6901168187237552</v>
      </c>
      <c r="Y655" s="161">
        <f t="shared" si="510"/>
        <v>8.5070032305157657</v>
      </c>
      <c r="Z655" s="161">
        <f t="shared" si="511"/>
        <v>8.0673720625274044</v>
      </c>
      <c r="AA655" s="161">
        <f t="shared" si="512"/>
        <v>7.312959757420181</v>
      </c>
      <c r="AB655" s="161">
        <f t="shared" si="513"/>
        <v>6.5243870481144937</v>
      </c>
      <c r="AC655" s="161">
        <f t="shared" si="514"/>
        <v>5.4616327509614475</v>
      </c>
      <c r="AD655" s="82"/>
      <c r="AE655" s="82"/>
      <c r="AF655" s="82"/>
      <c r="AG655" s="95">
        <v>9320</v>
      </c>
      <c r="AH655" s="161">
        <f t="shared" si="515"/>
        <v>-11.685250646890539</v>
      </c>
      <c r="AI655" s="161">
        <f t="shared" si="516"/>
        <v>-12.239773674314517</v>
      </c>
      <c r="AJ655" s="161">
        <f t="shared" si="517"/>
        <v>-12.978578056017184</v>
      </c>
      <c r="AK655" s="161">
        <f t="shared" si="518"/>
        <v>-13.881561189209332</v>
      </c>
      <c r="AL655" s="161">
        <f t="shared" si="519"/>
        <v>-14.806349312833678</v>
      </c>
      <c r="AM655" s="161">
        <f t="shared" si="520"/>
        <v>-15.954123953758968</v>
      </c>
      <c r="AN655" s="81"/>
      <c r="AO655" s="81"/>
      <c r="AP655" s="95">
        <v>9320</v>
      </c>
      <c r="AQ655" s="94">
        <f t="shared" si="502"/>
        <v>200.35144390585469</v>
      </c>
      <c r="AR655" s="94">
        <f t="shared" si="503"/>
        <v>346.74552314578511</v>
      </c>
      <c r="AS655" s="94">
        <f t="shared" si="504"/>
        <v>541.78987991528913</v>
      </c>
      <c r="AT655" s="94">
        <f t="shared" si="505"/>
        <v>780.17742707801642</v>
      </c>
      <c r="AU655" s="94">
        <f t="shared" si="506"/>
        <v>1024.3214917148437</v>
      </c>
      <c r="AV655" s="94">
        <f t="shared" si="507"/>
        <v>1327.33399691912</v>
      </c>
      <c r="AW655" s="81"/>
      <c r="AX655" s="95">
        <v>9320</v>
      </c>
      <c r="AY655" s="99">
        <f>'Max limit'!AX655*Input!PrimaryDrive_ratio*Input!Gear1_ratio*Input!FinalDrive_ratio</f>
        <v>822.52390852390852</v>
      </c>
      <c r="AZ655" s="99">
        <f t="shared" si="521"/>
        <v>13.708731808731809</v>
      </c>
      <c r="BA655" s="99">
        <f>AZ655*Input!$N$23</f>
        <v>32256.618528482322</v>
      </c>
      <c r="BB655" s="97">
        <f t="shared" si="508"/>
        <v>32.256618528482321</v>
      </c>
      <c r="BC655" s="95">
        <v>9320</v>
      </c>
      <c r="BD655" s="99">
        <f>'Max limit'!AX655*Input!PrimaryDrive_ratio*Input!Gear2_ratio*Input!FinalDrive_ratio</f>
        <v>1082.0758974358976</v>
      </c>
      <c r="BE655" s="99">
        <f t="shared" si="522"/>
        <v>18.034598290598293</v>
      </c>
      <c r="BF655" s="99">
        <f>BE655*Input!$N$23</f>
        <v>42435.373708581195</v>
      </c>
      <c r="BG655" s="100">
        <f t="shared" si="523"/>
        <v>42.435373708581196</v>
      </c>
      <c r="BH655" s="95">
        <v>9320</v>
      </c>
      <c r="BI655" s="99">
        <f>'Max limit'!AX655*Input!PrimaryDrive_ratio*Input!Gear3_ratio*Input!FinalDrive_ratio</f>
        <v>1352.5948717948718</v>
      </c>
      <c r="BJ655" s="99">
        <f t="shared" si="524"/>
        <v>22.543247863247863</v>
      </c>
      <c r="BK655" s="99">
        <f>BJ655*Input!$N$23</f>
        <v>53044.217135726489</v>
      </c>
      <c r="BL655" s="100">
        <f t="shared" si="525"/>
        <v>53.044217135726491</v>
      </c>
      <c r="BM655" s="95">
        <v>9320</v>
      </c>
      <c r="BN655" s="99">
        <f>'Max limit'!AX655*Input!PrimaryDrive_ratio*Input!Gear4_ratio*Input!FinalDrive_ratio</f>
        <v>1623.1138461538465</v>
      </c>
      <c r="BO655" s="99">
        <f t="shared" si="526"/>
        <v>27.051897435897441</v>
      </c>
      <c r="BP655" s="99">
        <f>BO655*Input!$N$23</f>
        <v>63653.060562871797</v>
      </c>
      <c r="BQ655" s="100">
        <f t="shared" si="527"/>
        <v>63.653060562871794</v>
      </c>
      <c r="BR655" s="95">
        <v>9320</v>
      </c>
      <c r="BS655" s="99">
        <f>'Max limit'!AX655*Input!PrimaryDrive_ratio*Input!Gear5_ratio*Input!FinalDrive_ratio</f>
        <v>1859.8179487179489</v>
      </c>
      <c r="BT655" s="99">
        <f t="shared" si="528"/>
        <v>30.996965811965815</v>
      </c>
      <c r="BU655" s="99">
        <f>BT655*Input!$N$23</f>
        <v>72935.798561623931</v>
      </c>
      <c r="BV655" s="100">
        <f t="shared" si="529"/>
        <v>72.935798561623926</v>
      </c>
      <c r="BW655" s="95">
        <v>9320</v>
      </c>
      <c r="BX655" s="99">
        <f>'Max limit'!AX655*Input!PrimaryDrive_ratio*Input!Gear6_ratio*Input!FinalDrive_ratio</f>
        <v>2117.105016722408</v>
      </c>
      <c r="BY655" s="99">
        <f t="shared" si="530"/>
        <v>35.285083612040133</v>
      </c>
      <c r="BZ655" s="99">
        <f>BY655*Input!$N$23</f>
        <v>83025.73116896319</v>
      </c>
      <c r="CA655" s="100">
        <f t="shared" si="531"/>
        <v>83.02573116896319</v>
      </c>
      <c r="CC655" s="95">
        <v>9320</v>
      </c>
      <c r="CD655" s="94">
        <f t="shared" si="532"/>
        <v>32.5</v>
      </c>
      <c r="CE655" s="94">
        <f t="shared" si="533"/>
        <v>42.5</v>
      </c>
      <c r="CF655" s="94">
        <f t="shared" si="534"/>
        <v>53</v>
      </c>
      <c r="CG655" s="94">
        <f t="shared" si="535"/>
        <v>63.5</v>
      </c>
      <c r="CH655" s="94">
        <f t="shared" si="536"/>
        <v>73</v>
      </c>
      <c r="CI655" s="94">
        <f t="shared" si="537"/>
        <v>83</v>
      </c>
      <c r="CK655" s="95">
        <v>9320</v>
      </c>
      <c r="CL655" s="162">
        <f t="shared" si="538"/>
        <v>13.708731808731809</v>
      </c>
      <c r="CM655" s="162">
        <f t="shared" si="539"/>
        <v>18.034598290598293</v>
      </c>
      <c r="CN655" s="162">
        <f t="shared" si="540"/>
        <v>22.543247863247863</v>
      </c>
      <c r="CO655" s="162">
        <f t="shared" si="541"/>
        <v>27.051897435897441</v>
      </c>
      <c r="CP655" s="162">
        <f t="shared" si="542"/>
        <v>30.996965811965815</v>
      </c>
      <c r="CQ655" s="162">
        <f t="shared" si="543"/>
        <v>35.285083612040133</v>
      </c>
    </row>
    <row r="656" spans="1:95" ht="19.5" thickTop="1" thickBot="1">
      <c r="A656" s="70">
        <v>9370</v>
      </c>
      <c r="B656" s="70">
        <v>171.82599999999999</v>
      </c>
      <c r="C656" s="70">
        <v>128.792</v>
      </c>
      <c r="D656" s="70">
        <v>160.28700000000001</v>
      </c>
      <c r="E656" s="70">
        <v>9.4830000000000005</v>
      </c>
      <c r="G656" s="92">
        <v>2</v>
      </c>
      <c r="H656" s="93">
        <f t="shared" si="544"/>
        <v>27.303203661327231</v>
      </c>
      <c r="O656" s="95">
        <v>9330</v>
      </c>
      <c r="P656" s="94">
        <f t="shared" si="496"/>
        <v>12.569135882712967</v>
      </c>
      <c r="Q656" s="94">
        <f t="shared" si="497"/>
        <v>12.522279073787214</v>
      </c>
      <c r="R656" s="94">
        <f t="shared" si="498"/>
        <v>12.190713367275542</v>
      </c>
      <c r="S656" s="94">
        <f t="shared" si="499"/>
        <v>11.472351191935459</v>
      </c>
      <c r="T656" s="94">
        <f t="shared" si="500"/>
        <v>10.720452858385318</v>
      </c>
      <c r="U656" s="94">
        <f t="shared" si="501"/>
        <v>9.6554167491200182</v>
      </c>
      <c r="V656" s="82"/>
      <c r="W656" s="95">
        <v>9330</v>
      </c>
      <c r="X656" s="161">
        <f t="shared" si="509"/>
        <v>8.6887241439806555</v>
      </c>
      <c r="Y656" s="161">
        <f t="shared" si="510"/>
        <v>8.5045076274891596</v>
      </c>
      <c r="Z656" s="161">
        <f t="shared" si="511"/>
        <v>8.0633663360784489</v>
      </c>
      <c r="AA656" s="161">
        <f t="shared" si="512"/>
        <v>7.3071385916448168</v>
      </c>
      <c r="AB656" s="161">
        <f t="shared" si="513"/>
        <v>6.5166734747586483</v>
      </c>
      <c r="AC656" s="161">
        <f t="shared" si="514"/>
        <v>5.4516373654933492</v>
      </c>
      <c r="AD656" s="82"/>
      <c r="AE656" s="82"/>
      <c r="AF656" s="82"/>
      <c r="AG656" s="95">
        <v>9330</v>
      </c>
      <c r="AH656" s="161">
        <f t="shared" si="515"/>
        <v>-11.686880076339964</v>
      </c>
      <c r="AI656" s="161">
        <f t="shared" si="516"/>
        <v>-12.242593705734583</v>
      </c>
      <c r="AJ656" s="161">
        <f t="shared" si="517"/>
        <v>-12.982984355111036</v>
      </c>
      <c r="AK656" s="161">
        <f t="shared" si="518"/>
        <v>-13.887906259904479</v>
      </c>
      <c r="AL656" s="161">
        <f t="shared" si="519"/>
        <v>-14.814679972057991</v>
      </c>
      <c r="AM656" s="161">
        <f t="shared" si="520"/>
        <v>-15.964918970064513</v>
      </c>
      <c r="AN656" s="81"/>
      <c r="AO656" s="81"/>
      <c r="AP656" s="95">
        <v>9330</v>
      </c>
      <c r="AQ656" s="94">
        <f t="shared" si="502"/>
        <v>200.78161328050288</v>
      </c>
      <c r="AR656" s="94">
        <f t="shared" si="503"/>
        <v>347.49001144068228</v>
      </c>
      <c r="AS656" s="94">
        <f t="shared" si="504"/>
        <v>542.95314287606595</v>
      </c>
      <c r="AT656" s="94">
        <f t="shared" si="505"/>
        <v>781.85252574153503</v>
      </c>
      <c r="AU656" s="94">
        <f t="shared" si="506"/>
        <v>1026.520785750062</v>
      </c>
      <c r="AV656" s="94">
        <f t="shared" si="507"/>
        <v>1330.1838812237841</v>
      </c>
      <c r="AW656" s="81"/>
      <c r="AX656" s="95">
        <v>9330</v>
      </c>
      <c r="AY656" s="99">
        <f>'Max limit'!AX656*Input!PrimaryDrive_ratio*Input!Gear1_ratio*Input!FinalDrive_ratio</f>
        <v>823.4064449064449</v>
      </c>
      <c r="AZ656" s="99">
        <f t="shared" si="521"/>
        <v>13.723440748440748</v>
      </c>
      <c r="BA656" s="99">
        <f>AZ656*Input!$N$23</f>
        <v>32291.228634199575</v>
      </c>
      <c r="BB656" s="97">
        <f t="shared" si="508"/>
        <v>32.291228634199577</v>
      </c>
      <c r="BC656" s="95">
        <v>9330</v>
      </c>
      <c r="BD656" s="99">
        <f>'Max limit'!AX656*Input!PrimaryDrive_ratio*Input!Gear2_ratio*Input!FinalDrive_ratio</f>
        <v>1083.2369230769229</v>
      </c>
      <c r="BE656" s="99">
        <f t="shared" si="522"/>
        <v>18.053948717948717</v>
      </c>
      <c r="BF656" s="99">
        <f>BE656*Input!$N$23</f>
        <v>42480.90522543589</v>
      </c>
      <c r="BG656" s="100">
        <f t="shared" si="523"/>
        <v>42.48090522543589</v>
      </c>
      <c r="BH656" s="95">
        <v>9330</v>
      </c>
      <c r="BI656" s="99">
        <f>'Max limit'!AX656*Input!PrimaryDrive_ratio*Input!Gear3_ratio*Input!FinalDrive_ratio</f>
        <v>1354.0461538461536</v>
      </c>
      <c r="BJ656" s="99">
        <f t="shared" si="524"/>
        <v>22.567435897435892</v>
      </c>
      <c r="BK656" s="99">
        <f>BJ656*Input!$N$23</f>
        <v>53101.131531794854</v>
      </c>
      <c r="BL656" s="100">
        <f t="shared" si="525"/>
        <v>53.101131531794856</v>
      </c>
      <c r="BM656" s="95">
        <v>9330</v>
      </c>
      <c r="BN656" s="99">
        <f>'Max limit'!AX656*Input!PrimaryDrive_ratio*Input!Gear4_ratio*Input!FinalDrive_ratio</f>
        <v>1624.8553846153845</v>
      </c>
      <c r="BO656" s="99">
        <f t="shared" si="526"/>
        <v>27.080923076923074</v>
      </c>
      <c r="BP656" s="99">
        <f>BO656*Input!$N$23</f>
        <v>63721.357838153832</v>
      </c>
      <c r="BQ656" s="100">
        <f t="shared" si="527"/>
        <v>63.721357838153828</v>
      </c>
      <c r="BR656" s="95">
        <v>9330</v>
      </c>
      <c r="BS656" s="99">
        <f>'Max limit'!AX656*Input!PrimaryDrive_ratio*Input!Gear5_ratio*Input!FinalDrive_ratio</f>
        <v>1861.8134615384613</v>
      </c>
      <c r="BT656" s="99">
        <f t="shared" si="528"/>
        <v>31.030224358974355</v>
      </c>
      <c r="BU656" s="99">
        <f>BT656*Input!$N$23</f>
        <v>73014.055856217921</v>
      </c>
      <c r="BV656" s="100">
        <f t="shared" si="529"/>
        <v>73.014055856217922</v>
      </c>
      <c r="BW656" s="95">
        <v>9330</v>
      </c>
      <c r="BX656" s="99">
        <f>'Max limit'!AX656*Input!PrimaryDrive_ratio*Input!Gear6_ratio*Input!FinalDrive_ratio</f>
        <v>2119.3765886287624</v>
      </c>
      <c r="BY656" s="99">
        <f t="shared" si="530"/>
        <v>35.322943143812708</v>
      </c>
      <c r="BZ656" s="99">
        <f>BY656*Input!$N$23</f>
        <v>83114.814571505005</v>
      </c>
      <c r="CA656" s="100">
        <f t="shared" si="531"/>
        <v>83.114814571505008</v>
      </c>
      <c r="CC656" s="95">
        <v>9330</v>
      </c>
      <c r="CD656" s="94">
        <f t="shared" si="532"/>
        <v>32.5</v>
      </c>
      <c r="CE656" s="94">
        <f t="shared" si="533"/>
        <v>42.5</v>
      </c>
      <c r="CF656" s="94">
        <f t="shared" si="534"/>
        <v>53</v>
      </c>
      <c r="CG656" s="94">
        <f t="shared" si="535"/>
        <v>63.5</v>
      </c>
      <c r="CH656" s="94">
        <f t="shared" si="536"/>
        <v>73</v>
      </c>
      <c r="CI656" s="94">
        <f t="shared" si="537"/>
        <v>83</v>
      </c>
      <c r="CK656" s="95">
        <v>9330</v>
      </c>
      <c r="CL656" s="162">
        <f t="shared" si="538"/>
        <v>13.723440748440748</v>
      </c>
      <c r="CM656" s="162">
        <f t="shared" si="539"/>
        <v>18.053948717948717</v>
      </c>
      <c r="CN656" s="162">
        <f t="shared" si="540"/>
        <v>22.567435897435892</v>
      </c>
      <c r="CO656" s="162">
        <f t="shared" si="541"/>
        <v>27.080923076923074</v>
      </c>
      <c r="CP656" s="162">
        <f t="shared" si="542"/>
        <v>31.030224358974355</v>
      </c>
      <c r="CQ656" s="162">
        <f t="shared" si="543"/>
        <v>35.322943143812708</v>
      </c>
    </row>
    <row r="657" spans="1:95" ht="19.5" thickTop="1" thickBot="1">
      <c r="A657" s="70">
        <v>9380</v>
      </c>
      <c r="B657" s="70">
        <v>171.994</v>
      </c>
      <c r="C657" s="70">
        <v>128.78</v>
      </c>
      <c r="D657" s="70">
        <v>160.43899999999999</v>
      </c>
      <c r="E657" s="70">
        <v>9.4969999999999999</v>
      </c>
      <c r="G657" s="92">
        <v>2</v>
      </c>
      <c r="H657" s="93">
        <f t="shared" si="544"/>
        <v>27.348398169336384</v>
      </c>
      <c r="O657" s="95">
        <v>9340</v>
      </c>
      <c r="P657" s="94">
        <f t="shared" si="496"/>
        <v>12.567741714484887</v>
      </c>
      <c r="Q657" s="94">
        <f t="shared" si="497"/>
        <v>12.519780794510712</v>
      </c>
      <c r="R657" s="94">
        <f t="shared" si="498"/>
        <v>12.186703345141384</v>
      </c>
      <c r="S657" s="94">
        <f t="shared" si="499"/>
        <v>11.466523783623069</v>
      </c>
      <c r="T657" s="94">
        <f t="shared" si="500"/>
        <v>10.712731013100939</v>
      </c>
      <c r="U657" s="94">
        <f t="shared" si="501"/>
        <v>9.6454106447398917</v>
      </c>
      <c r="V657" s="82"/>
      <c r="W657" s="95">
        <v>9340</v>
      </c>
      <c r="X657" s="161">
        <f t="shared" si="509"/>
        <v>8.6873299757525775</v>
      </c>
      <c r="Y657" s="161">
        <f t="shared" si="510"/>
        <v>8.502009348212658</v>
      </c>
      <c r="Z657" s="161">
        <f t="shared" si="511"/>
        <v>8.0593563139442921</v>
      </c>
      <c r="AA657" s="161">
        <f t="shared" si="512"/>
        <v>7.3013111833324258</v>
      </c>
      <c r="AB657" s="161">
        <f t="shared" si="513"/>
        <v>6.508951629474268</v>
      </c>
      <c r="AC657" s="161">
        <f t="shared" si="514"/>
        <v>5.4416312611132227</v>
      </c>
      <c r="AD657" s="82"/>
      <c r="AE657" s="82"/>
      <c r="AF657" s="82"/>
      <c r="AG657" s="95">
        <v>9340</v>
      </c>
      <c r="AH657" s="161">
        <f t="shared" si="515"/>
        <v>-11.688511253166816</v>
      </c>
      <c r="AI657" s="161">
        <f t="shared" si="516"/>
        <v>-12.245416761317029</v>
      </c>
      <c r="AJ657" s="161">
        <f t="shared" si="517"/>
        <v>-12.98739537945861</v>
      </c>
      <c r="AK657" s="161">
        <f t="shared" si="518"/>
        <v>-13.894258134964986</v>
      </c>
      <c r="AL657" s="161">
        <f t="shared" si="519"/>
        <v>-14.82301956496512</v>
      </c>
      <c r="AM657" s="161">
        <f t="shared" si="520"/>
        <v>-15.97572556279505</v>
      </c>
      <c r="AN657" s="81"/>
      <c r="AO657" s="81"/>
      <c r="AP657" s="95">
        <v>9340</v>
      </c>
      <c r="AQ657" s="94">
        <f t="shared" si="502"/>
        <v>201.21224396279155</v>
      </c>
      <c r="AR657" s="94">
        <f t="shared" si="503"/>
        <v>348.2352981144482</v>
      </c>
      <c r="AS657" s="94">
        <f t="shared" si="504"/>
        <v>544.11765330382536</v>
      </c>
      <c r="AT657" s="94">
        <f t="shared" si="505"/>
        <v>783.52942075750843</v>
      </c>
      <c r="AU657" s="94">
        <f t="shared" si="506"/>
        <v>1028.7224382775444</v>
      </c>
      <c r="AV657" s="94">
        <f t="shared" si="507"/>
        <v>1333.0368217046457</v>
      </c>
      <c r="AW657" s="81"/>
      <c r="AX657" s="95">
        <v>9340</v>
      </c>
      <c r="AY657" s="99">
        <f>'Max limit'!AX657*Input!PrimaryDrive_ratio*Input!Gear1_ratio*Input!FinalDrive_ratio</f>
        <v>824.2889812889814</v>
      </c>
      <c r="AZ657" s="99">
        <f t="shared" si="521"/>
        <v>13.73814968814969</v>
      </c>
      <c r="BA657" s="99">
        <f>AZ657*Input!$N$23</f>
        <v>32325.838739916839</v>
      </c>
      <c r="BB657" s="97">
        <f t="shared" si="508"/>
        <v>32.32583873991684</v>
      </c>
      <c r="BC657" s="95">
        <v>9340</v>
      </c>
      <c r="BD657" s="99">
        <f>'Max limit'!AX657*Input!PrimaryDrive_ratio*Input!Gear2_ratio*Input!FinalDrive_ratio</f>
        <v>1084.3979487179488</v>
      </c>
      <c r="BE657" s="99">
        <f t="shared" si="522"/>
        <v>18.073299145299146</v>
      </c>
      <c r="BF657" s="99">
        <f>BE657*Input!$N$23</f>
        <v>42526.436742290593</v>
      </c>
      <c r="BG657" s="100">
        <f t="shared" si="523"/>
        <v>42.526436742290592</v>
      </c>
      <c r="BH657" s="95">
        <v>9340</v>
      </c>
      <c r="BI657" s="99">
        <f>'Max limit'!AX657*Input!PrimaryDrive_ratio*Input!Gear3_ratio*Input!FinalDrive_ratio</f>
        <v>1355.4974358974359</v>
      </c>
      <c r="BJ657" s="99">
        <f t="shared" si="524"/>
        <v>22.591623931623932</v>
      </c>
      <c r="BK657" s="99">
        <f>BJ657*Input!$N$23</f>
        <v>53158.045927863241</v>
      </c>
      <c r="BL657" s="100">
        <f t="shared" si="525"/>
        <v>53.158045927863242</v>
      </c>
      <c r="BM657" s="95">
        <v>9340</v>
      </c>
      <c r="BN657" s="99">
        <f>'Max limit'!AX657*Input!PrimaryDrive_ratio*Input!Gear4_ratio*Input!FinalDrive_ratio</f>
        <v>1626.5969230769231</v>
      </c>
      <c r="BO657" s="99">
        <f t="shared" si="526"/>
        <v>27.109948717948718</v>
      </c>
      <c r="BP657" s="99">
        <f>BO657*Input!$N$23</f>
        <v>63789.655113435889</v>
      </c>
      <c r="BQ657" s="100">
        <f t="shared" si="527"/>
        <v>63.789655113435892</v>
      </c>
      <c r="BR657" s="95">
        <v>9340</v>
      </c>
      <c r="BS657" s="99">
        <f>'Max limit'!AX657*Input!PrimaryDrive_ratio*Input!Gear5_ratio*Input!FinalDrive_ratio</f>
        <v>1863.8089743589742</v>
      </c>
      <c r="BT657" s="99">
        <f t="shared" si="528"/>
        <v>31.063482905982902</v>
      </c>
      <c r="BU657" s="99">
        <f>BT657*Input!$N$23</f>
        <v>73092.31315081194</v>
      </c>
      <c r="BV657" s="100">
        <f t="shared" si="529"/>
        <v>73.092313150811947</v>
      </c>
      <c r="BW657" s="95">
        <v>9340</v>
      </c>
      <c r="BX657" s="99">
        <f>'Max limit'!AX657*Input!PrimaryDrive_ratio*Input!Gear6_ratio*Input!FinalDrive_ratio</f>
        <v>2121.6481605351169</v>
      </c>
      <c r="BY657" s="99">
        <f t="shared" si="530"/>
        <v>35.360802675585283</v>
      </c>
      <c r="BZ657" s="99">
        <f>BY657*Input!$N$23</f>
        <v>83203.897974046806</v>
      </c>
      <c r="CA657" s="100">
        <f t="shared" si="531"/>
        <v>83.203897974046811</v>
      </c>
      <c r="CC657" s="95">
        <v>9340</v>
      </c>
      <c r="CD657" s="94">
        <f t="shared" si="532"/>
        <v>32.5</v>
      </c>
      <c r="CE657" s="94">
        <f t="shared" si="533"/>
        <v>42.5</v>
      </c>
      <c r="CF657" s="94">
        <f t="shared" si="534"/>
        <v>53</v>
      </c>
      <c r="CG657" s="94">
        <f t="shared" si="535"/>
        <v>64</v>
      </c>
      <c r="CH657" s="94">
        <f t="shared" si="536"/>
        <v>73</v>
      </c>
      <c r="CI657" s="94">
        <f t="shared" si="537"/>
        <v>83</v>
      </c>
      <c r="CK657" s="95">
        <v>9340</v>
      </c>
      <c r="CL657" s="162">
        <f t="shared" si="538"/>
        <v>13.73814968814969</v>
      </c>
      <c r="CM657" s="162">
        <f t="shared" si="539"/>
        <v>18.073299145299146</v>
      </c>
      <c r="CN657" s="162">
        <f t="shared" si="540"/>
        <v>22.591623931623932</v>
      </c>
      <c r="CO657" s="162">
        <f t="shared" si="541"/>
        <v>27.109948717948718</v>
      </c>
      <c r="CP657" s="162">
        <f t="shared" si="542"/>
        <v>31.063482905982902</v>
      </c>
      <c r="CQ657" s="162">
        <f t="shared" si="543"/>
        <v>35.360802675585283</v>
      </c>
    </row>
    <row r="658" spans="1:95" ht="19.5" thickTop="1" thickBot="1">
      <c r="A658" s="70">
        <v>9390</v>
      </c>
      <c r="B658" s="70">
        <v>172.15100000000001</v>
      </c>
      <c r="C658" s="70">
        <v>128.761</v>
      </c>
      <c r="D658" s="70">
        <v>160.58799999999999</v>
      </c>
      <c r="E658" s="70">
        <v>9.5039999999999996</v>
      </c>
      <c r="G658" s="92">
        <v>2</v>
      </c>
      <c r="H658" s="93">
        <f t="shared" si="544"/>
        <v>27.393592677345538</v>
      </c>
      <c r="O658" s="95">
        <v>9350</v>
      </c>
      <c r="P658" s="94">
        <f t="shared" si="496"/>
        <v>12.566346052771831</v>
      </c>
      <c r="Q658" s="94">
        <f t="shared" si="497"/>
        <v>12.517279838984315</v>
      </c>
      <c r="R658" s="94">
        <f t="shared" si="498"/>
        <v>12.182689027322029</v>
      </c>
      <c r="S658" s="94">
        <f t="shared" si="499"/>
        <v>11.460690132773657</v>
      </c>
      <c r="T658" s="94">
        <f t="shared" si="500"/>
        <v>10.705000895888027</v>
      </c>
      <c r="U658" s="94">
        <f t="shared" si="501"/>
        <v>9.6353938214477388</v>
      </c>
      <c r="V658" s="82"/>
      <c r="W658" s="95">
        <v>9350</v>
      </c>
      <c r="X658" s="161">
        <f t="shared" si="509"/>
        <v>8.6859343140395211</v>
      </c>
      <c r="Y658" s="161">
        <f t="shared" si="510"/>
        <v>8.4995083926862627</v>
      </c>
      <c r="Z658" s="161">
        <f t="shared" si="511"/>
        <v>8.0553419961249357</v>
      </c>
      <c r="AA658" s="161">
        <f t="shared" si="512"/>
        <v>7.2954775324830141</v>
      </c>
      <c r="AB658" s="161">
        <f t="shared" si="513"/>
        <v>6.501221512261357</v>
      </c>
      <c r="AC658" s="161">
        <f t="shared" si="514"/>
        <v>5.4316144378210698</v>
      </c>
      <c r="AD658" s="82"/>
      <c r="AE658" s="82"/>
      <c r="AF658" s="82"/>
      <c r="AG658" s="95">
        <v>9350</v>
      </c>
      <c r="AH658" s="161">
        <f t="shared" si="515"/>
        <v>-11.69014417737109</v>
      </c>
      <c r="AI658" s="161">
        <f t="shared" si="516"/>
        <v>-12.248242841061856</v>
      </c>
      <c r="AJ658" s="161">
        <f t="shared" si="517"/>
        <v>-12.991811129059901</v>
      </c>
      <c r="AK658" s="161">
        <f t="shared" si="518"/>
        <v>-13.900616814390846</v>
      </c>
      <c r="AL658" s="161">
        <f t="shared" si="519"/>
        <v>-14.831368091555065</v>
      </c>
      <c r="AM658" s="161">
        <f t="shared" si="520"/>
        <v>-15.986543731950576</v>
      </c>
      <c r="AN658" s="81"/>
      <c r="AO658" s="81"/>
      <c r="AP658" s="95">
        <v>9350</v>
      </c>
      <c r="AQ658" s="94">
        <f t="shared" si="502"/>
        <v>201.64333595272041</v>
      </c>
      <c r="AR658" s="94">
        <f t="shared" si="503"/>
        <v>348.98138316708241</v>
      </c>
      <c r="AS658" s="94">
        <f t="shared" si="504"/>
        <v>545.28341119856634</v>
      </c>
      <c r="AT658" s="94">
        <f t="shared" si="505"/>
        <v>785.2081121259356</v>
      </c>
      <c r="AU658" s="94">
        <f t="shared" si="506"/>
        <v>1030.9264492972895</v>
      </c>
      <c r="AV658" s="94">
        <f t="shared" si="507"/>
        <v>1335.8928183617043</v>
      </c>
      <c r="AW658" s="81"/>
      <c r="AX658" s="95">
        <v>9350</v>
      </c>
      <c r="AY658" s="99">
        <f>'Max limit'!AX658*Input!PrimaryDrive_ratio*Input!Gear1_ratio*Input!FinalDrive_ratio</f>
        <v>825.17151767151768</v>
      </c>
      <c r="AZ658" s="99">
        <f t="shared" si="521"/>
        <v>13.752858627858627</v>
      </c>
      <c r="BA658" s="99">
        <f>AZ658*Input!$N$23</f>
        <v>32360.448845634088</v>
      </c>
      <c r="BB658" s="97">
        <f t="shared" si="508"/>
        <v>32.360448845634089</v>
      </c>
      <c r="BC658" s="95">
        <v>9350</v>
      </c>
      <c r="BD658" s="99">
        <f>'Max limit'!AX658*Input!PrimaryDrive_ratio*Input!Gear2_ratio*Input!FinalDrive_ratio</f>
        <v>1085.5589743589742</v>
      </c>
      <c r="BE658" s="99">
        <f t="shared" si="522"/>
        <v>18.09264957264957</v>
      </c>
      <c r="BF658" s="99">
        <f>BE658*Input!$N$23</f>
        <v>42571.968259145287</v>
      </c>
      <c r="BG658" s="100">
        <f t="shared" si="523"/>
        <v>42.571968259145287</v>
      </c>
      <c r="BH658" s="95">
        <v>9350</v>
      </c>
      <c r="BI658" s="99">
        <f>'Max limit'!AX658*Input!PrimaryDrive_ratio*Input!Gear3_ratio*Input!FinalDrive_ratio</f>
        <v>1356.9487179487178</v>
      </c>
      <c r="BJ658" s="99">
        <f t="shared" si="524"/>
        <v>22.615811965811965</v>
      </c>
      <c r="BK658" s="99">
        <f>BJ658*Input!$N$23</f>
        <v>53214.960323931613</v>
      </c>
      <c r="BL658" s="100">
        <f t="shared" si="525"/>
        <v>53.214960323931614</v>
      </c>
      <c r="BM658" s="95">
        <v>9350</v>
      </c>
      <c r="BN658" s="99">
        <f>'Max limit'!AX658*Input!PrimaryDrive_ratio*Input!Gear4_ratio*Input!FinalDrive_ratio</f>
        <v>1628.3384615384614</v>
      </c>
      <c r="BO658" s="99">
        <f t="shared" si="526"/>
        <v>27.138974358974355</v>
      </c>
      <c r="BP658" s="99">
        <f>BO658*Input!$N$23</f>
        <v>63857.952388717931</v>
      </c>
      <c r="BQ658" s="100">
        <f t="shared" si="527"/>
        <v>63.857952388717933</v>
      </c>
      <c r="BR658" s="95">
        <v>9350</v>
      </c>
      <c r="BS658" s="99">
        <f>'Max limit'!AX658*Input!PrimaryDrive_ratio*Input!Gear5_ratio*Input!FinalDrive_ratio</f>
        <v>1865.8044871794871</v>
      </c>
      <c r="BT658" s="99">
        <f t="shared" si="528"/>
        <v>31.096741452991452</v>
      </c>
      <c r="BU658" s="99">
        <f>BT658*Input!$N$23</f>
        <v>73170.570445405974</v>
      </c>
      <c r="BV658" s="100">
        <f t="shared" si="529"/>
        <v>73.170570445405971</v>
      </c>
      <c r="BW658" s="95">
        <v>9350</v>
      </c>
      <c r="BX658" s="99">
        <f>'Max limit'!AX658*Input!PrimaryDrive_ratio*Input!Gear6_ratio*Input!FinalDrive_ratio</f>
        <v>2123.9197324414713</v>
      </c>
      <c r="BY658" s="99">
        <f t="shared" si="530"/>
        <v>35.398662207357852</v>
      </c>
      <c r="BZ658" s="99">
        <f>BY658*Input!$N$23</f>
        <v>83292.981376588592</v>
      </c>
      <c r="CA658" s="100">
        <f t="shared" si="531"/>
        <v>83.292981376588585</v>
      </c>
      <c r="CC658" s="95">
        <v>9350</v>
      </c>
      <c r="CD658" s="94">
        <f t="shared" si="532"/>
        <v>32.5</v>
      </c>
      <c r="CE658" s="94">
        <f t="shared" si="533"/>
        <v>42.5</v>
      </c>
      <c r="CF658" s="94">
        <f t="shared" si="534"/>
        <v>53</v>
      </c>
      <c r="CG658" s="94">
        <f t="shared" si="535"/>
        <v>64</v>
      </c>
      <c r="CH658" s="94">
        <f t="shared" si="536"/>
        <v>73</v>
      </c>
      <c r="CI658" s="94">
        <f t="shared" si="537"/>
        <v>83.5</v>
      </c>
      <c r="CK658" s="95">
        <v>9350</v>
      </c>
      <c r="CL658" s="162">
        <f t="shared" si="538"/>
        <v>13.752858627858627</v>
      </c>
      <c r="CM658" s="162">
        <f t="shared" si="539"/>
        <v>18.09264957264957</v>
      </c>
      <c r="CN658" s="162">
        <f t="shared" si="540"/>
        <v>22.615811965811965</v>
      </c>
      <c r="CO658" s="162">
        <f t="shared" si="541"/>
        <v>27.138974358974355</v>
      </c>
      <c r="CP658" s="162">
        <f t="shared" si="542"/>
        <v>31.096741452991452</v>
      </c>
      <c r="CQ658" s="162">
        <f t="shared" si="543"/>
        <v>35.398662207357852</v>
      </c>
    </row>
    <row r="659" spans="1:95" ht="19.5" thickTop="1" thickBot="1">
      <c r="A659" s="70">
        <v>9400</v>
      </c>
      <c r="B659" s="70">
        <v>172.30199999999999</v>
      </c>
      <c r="C659" s="70">
        <v>128.73599999999999</v>
      </c>
      <c r="D659" s="70">
        <v>160.73500000000001</v>
      </c>
      <c r="E659" s="70">
        <v>9.5060000000000002</v>
      </c>
      <c r="G659" s="92">
        <v>2</v>
      </c>
      <c r="H659" s="93">
        <f t="shared" si="544"/>
        <v>27.438787185354691</v>
      </c>
      <c r="O659" s="95">
        <v>9360</v>
      </c>
      <c r="P659" s="94">
        <f t="shared" si="496"/>
        <v>12.564948897573798</v>
      </c>
      <c r="Q659" s="94">
        <f t="shared" si="497"/>
        <v>12.514776207208026</v>
      </c>
      <c r="R659" s="94">
        <f t="shared" si="498"/>
        <v>12.178670413817471</v>
      </c>
      <c r="S659" s="94">
        <f t="shared" si="499"/>
        <v>11.454850239387218</v>
      </c>
      <c r="T659" s="94">
        <f t="shared" si="500"/>
        <v>10.697262506746586</v>
      </c>
      <c r="U659" s="94">
        <f t="shared" si="501"/>
        <v>9.6253662792435506</v>
      </c>
      <c r="V659" s="82"/>
      <c r="W659" s="95">
        <v>9360</v>
      </c>
      <c r="X659" s="161">
        <f t="shared" si="509"/>
        <v>8.6845371588414864</v>
      </c>
      <c r="Y659" s="161">
        <f t="shared" si="510"/>
        <v>8.4970047609099719</v>
      </c>
      <c r="Z659" s="161">
        <f t="shared" si="511"/>
        <v>8.0513233826203781</v>
      </c>
      <c r="AA659" s="161">
        <f t="shared" si="512"/>
        <v>7.2896376390965747</v>
      </c>
      <c r="AB659" s="161">
        <f t="shared" si="513"/>
        <v>6.4934831231199155</v>
      </c>
      <c r="AC659" s="161">
        <f t="shared" si="514"/>
        <v>5.4215868956168825</v>
      </c>
      <c r="AD659" s="82"/>
      <c r="AE659" s="82"/>
      <c r="AF659" s="82"/>
      <c r="AG659" s="95">
        <v>9360</v>
      </c>
      <c r="AH659" s="161">
        <f t="shared" si="515"/>
        <v>-11.691778848952792</v>
      </c>
      <c r="AI659" s="161">
        <f t="shared" si="516"/>
        <v>-12.251071944969064</v>
      </c>
      <c r="AJ659" s="161">
        <f t="shared" si="517"/>
        <v>-12.996231603914914</v>
      </c>
      <c r="AK659" s="161">
        <f t="shared" si="518"/>
        <v>-13.906982298182063</v>
      </c>
      <c r="AL659" s="161">
        <f t="shared" si="519"/>
        <v>-14.839725551827822</v>
      </c>
      <c r="AM659" s="161">
        <f t="shared" si="520"/>
        <v>-15.997373477531099</v>
      </c>
      <c r="AN659" s="81"/>
      <c r="AO659" s="81"/>
      <c r="AP659" s="95">
        <v>9360</v>
      </c>
      <c r="AQ659" s="94">
        <f t="shared" si="502"/>
        <v>202.07488925028966</v>
      </c>
      <c r="AR659" s="94">
        <f t="shared" si="503"/>
        <v>349.72826659858544</v>
      </c>
      <c r="AS659" s="94">
        <f t="shared" si="504"/>
        <v>546.45041656028957</v>
      </c>
      <c r="AT659" s="94">
        <f t="shared" si="505"/>
        <v>786.88859984681721</v>
      </c>
      <c r="AU659" s="94">
        <f t="shared" si="506"/>
        <v>1033.1328188092975</v>
      </c>
      <c r="AV659" s="94">
        <f t="shared" si="507"/>
        <v>1338.7518711949624</v>
      </c>
      <c r="AW659" s="81"/>
      <c r="AX659" s="95">
        <v>9360</v>
      </c>
      <c r="AY659" s="99">
        <f>'Max limit'!AX659*Input!PrimaryDrive_ratio*Input!Gear1_ratio*Input!FinalDrive_ratio</f>
        <v>826.05405405405395</v>
      </c>
      <c r="AZ659" s="99">
        <f t="shared" si="521"/>
        <v>13.767567567567566</v>
      </c>
      <c r="BA659" s="99">
        <f>AZ659*Input!$N$23</f>
        <v>32395.058951351341</v>
      </c>
      <c r="BB659" s="97">
        <f t="shared" si="508"/>
        <v>32.395058951351338</v>
      </c>
      <c r="BC659" s="95">
        <v>9360</v>
      </c>
      <c r="BD659" s="99">
        <f>'Max limit'!AX659*Input!PrimaryDrive_ratio*Input!Gear2_ratio*Input!FinalDrive_ratio</f>
        <v>1086.72</v>
      </c>
      <c r="BE659" s="99">
        <f t="shared" si="522"/>
        <v>18.112000000000002</v>
      </c>
      <c r="BF659" s="99">
        <f>BE659*Input!$N$23</f>
        <v>42617.499775999997</v>
      </c>
      <c r="BG659" s="100">
        <f t="shared" si="523"/>
        <v>42.617499775999995</v>
      </c>
      <c r="BH659" s="95">
        <v>9360</v>
      </c>
      <c r="BI659" s="99">
        <f>'Max limit'!AX659*Input!PrimaryDrive_ratio*Input!Gear3_ratio*Input!FinalDrive_ratio</f>
        <v>1358.3999999999999</v>
      </c>
      <c r="BJ659" s="99">
        <f t="shared" si="524"/>
        <v>22.639999999999997</v>
      </c>
      <c r="BK659" s="99">
        <f>BJ659*Input!$N$23</f>
        <v>53271.874719999985</v>
      </c>
      <c r="BL659" s="100">
        <f t="shared" si="525"/>
        <v>53.271874719999985</v>
      </c>
      <c r="BM659" s="95">
        <v>9360</v>
      </c>
      <c r="BN659" s="99">
        <f>'Max limit'!AX659*Input!PrimaryDrive_ratio*Input!Gear4_ratio*Input!FinalDrive_ratio</f>
        <v>1630.08</v>
      </c>
      <c r="BO659" s="99">
        <f t="shared" si="526"/>
        <v>27.167999999999999</v>
      </c>
      <c r="BP659" s="99">
        <f>BO659*Input!$N$23</f>
        <v>63926.249663999988</v>
      </c>
      <c r="BQ659" s="100">
        <f t="shared" si="527"/>
        <v>63.92624966399999</v>
      </c>
      <c r="BR659" s="95">
        <v>9360</v>
      </c>
      <c r="BS659" s="99">
        <f>'Max limit'!AX659*Input!PrimaryDrive_ratio*Input!Gear5_ratio*Input!FinalDrive_ratio</f>
        <v>1867.7999999999997</v>
      </c>
      <c r="BT659" s="99">
        <f t="shared" si="528"/>
        <v>31.129999999999995</v>
      </c>
      <c r="BU659" s="99">
        <f>BT659*Input!$N$23</f>
        <v>73248.827739999979</v>
      </c>
      <c r="BV659" s="100">
        <f t="shared" si="529"/>
        <v>73.248827739999982</v>
      </c>
      <c r="BW659" s="95">
        <v>9360</v>
      </c>
      <c r="BX659" s="99">
        <f>'Max limit'!AX659*Input!PrimaryDrive_ratio*Input!Gear6_ratio*Input!FinalDrive_ratio</f>
        <v>2126.1913043478257</v>
      </c>
      <c r="BY659" s="99">
        <f t="shared" si="530"/>
        <v>35.436521739130427</v>
      </c>
      <c r="BZ659" s="99">
        <f>BY659*Input!$N$23</f>
        <v>83382.064779130407</v>
      </c>
      <c r="CA659" s="100">
        <f t="shared" si="531"/>
        <v>83.382064779130403</v>
      </c>
      <c r="CC659" s="95">
        <v>9360</v>
      </c>
      <c r="CD659" s="94">
        <f t="shared" si="532"/>
        <v>32.5</v>
      </c>
      <c r="CE659" s="94">
        <f t="shared" si="533"/>
        <v>42.5</v>
      </c>
      <c r="CF659" s="94">
        <f t="shared" si="534"/>
        <v>53.5</v>
      </c>
      <c r="CG659" s="94">
        <f t="shared" si="535"/>
        <v>64</v>
      </c>
      <c r="CH659" s="94">
        <f t="shared" si="536"/>
        <v>73</v>
      </c>
      <c r="CI659" s="94">
        <f t="shared" si="537"/>
        <v>83.5</v>
      </c>
      <c r="CK659" s="95">
        <v>9360</v>
      </c>
      <c r="CL659" s="162">
        <f t="shared" si="538"/>
        <v>13.767567567567566</v>
      </c>
      <c r="CM659" s="162">
        <f t="shared" si="539"/>
        <v>18.112000000000002</v>
      </c>
      <c r="CN659" s="162">
        <f t="shared" si="540"/>
        <v>22.639999999999997</v>
      </c>
      <c r="CO659" s="162">
        <f t="shared" si="541"/>
        <v>27.167999999999999</v>
      </c>
      <c r="CP659" s="162">
        <f t="shared" si="542"/>
        <v>31.129999999999995</v>
      </c>
      <c r="CQ659" s="162">
        <f t="shared" si="543"/>
        <v>35.436521739130427</v>
      </c>
    </row>
    <row r="660" spans="1:95" ht="19.5" thickTop="1" thickBot="1">
      <c r="A660" s="70">
        <v>9410</v>
      </c>
      <c r="B660" s="70">
        <v>172.46100000000001</v>
      </c>
      <c r="C660" s="70">
        <v>128.71799999999999</v>
      </c>
      <c r="D660" s="70">
        <v>160.881</v>
      </c>
      <c r="E660" s="70">
        <v>9.5169999999999995</v>
      </c>
      <c r="G660" s="92">
        <v>2</v>
      </c>
      <c r="H660" s="93">
        <f t="shared" si="544"/>
        <v>27.483981693363845</v>
      </c>
      <c r="O660" s="95">
        <v>9370</v>
      </c>
      <c r="P660" s="94">
        <f t="shared" si="496"/>
        <v>12.563550248890781</v>
      </c>
      <c r="Q660" s="94">
        <f t="shared" si="497"/>
        <v>12.512269899181844</v>
      </c>
      <c r="R660" s="94">
        <f t="shared" si="498"/>
        <v>12.174647504627714</v>
      </c>
      <c r="S660" s="94">
        <f t="shared" si="499"/>
        <v>11.449004103463755</v>
      </c>
      <c r="T660" s="94">
        <f t="shared" si="500"/>
        <v>10.689515845676612</v>
      </c>
      <c r="U660" s="94">
        <f t="shared" si="501"/>
        <v>9.6153280181273342</v>
      </c>
      <c r="V660" s="82"/>
      <c r="W660" s="95">
        <v>9370</v>
      </c>
      <c r="X660" s="161">
        <f t="shared" si="509"/>
        <v>8.6831385101584715</v>
      </c>
      <c r="Y660" s="161">
        <f t="shared" si="510"/>
        <v>8.4944984528837875</v>
      </c>
      <c r="Z660" s="161">
        <f t="shared" si="511"/>
        <v>8.0473004734306208</v>
      </c>
      <c r="AA660" s="161">
        <f t="shared" si="512"/>
        <v>7.283791503173112</v>
      </c>
      <c r="AB660" s="161">
        <f t="shared" si="513"/>
        <v>6.4857364620499416</v>
      </c>
      <c r="AC660" s="161">
        <f t="shared" si="514"/>
        <v>5.411548634500666</v>
      </c>
      <c r="AD660" s="82"/>
      <c r="AE660" s="82"/>
      <c r="AF660" s="82"/>
      <c r="AG660" s="95">
        <v>9370</v>
      </c>
      <c r="AH660" s="161">
        <f t="shared" si="515"/>
        <v>-11.69341526791192</v>
      </c>
      <c r="AI660" s="161">
        <f t="shared" si="516"/>
        <v>-12.253904073038653</v>
      </c>
      <c r="AJ660" s="161">
        <f t="shared" si="517"/>
        <v>-13.000656804023645</v>
      </c>
      <c r="AK660" s="161">
        <f t="shared" si="518"/>
        <v>-13.913354586338638</v>
      </c>
      <c r="AL660" s="161">
        <f t="shared" si="519"/>
        <v>-14.848091945783393</v>
      </c>
      <c r="AM660" s="161">
        <f t="shared" si="520"/>
        <v>-16.008214799536614</v>
      </c>
      <c r="AN660" s="81"/>
      <c r="AO660" s="81"/>
      <c r="AP660" s="95">
        <v>9370</v>
      </c>
      <c r="AQ660" s="94">
        <f t="shared" si="502"/>
        <v>202.50690385549942</v>
      </c>
      <c r="AR660" s="94">
        <f t="shared" si="503"/>
        <v>350.47594840895664</v>
      </c>
      <c r="AS660" s="94">
        <f t="shared" si="504"/>
        <v>547.61866938899504</v>
      </c>
      <c r="AT660" s="94">
        <f t="shared" si="505"/>
        <v>788.57088392015271</v>
      </c>
      <c r="AU660" s="94">
        <f t="shared" si="506"/>
        <v>1035.3415468135684</v>
      </c>
      <c r="AV660" s="94">
        <f t="shared" si="507"/>
        <v>1341.6139802044181</v>
      </c>
      <c r="AW660" s="81"/>
      <c r="AX660" s="95">
        <v>9370</v>
      </c>
      <c r="AY660" s="99">
        <f>'Max limit'!AX660*Input!PrimaryDrive_ratio*Input!Gear1_ratio*Input!FinalDrive_ratio</f>
        <v>826.93659043659045</v>
      </c>
      <c r="AZ660" s="99">
        <f t="shared" si="521"/>
        <v>13.782276507276508</v>
      </c>
      <c r="BA660" s="99">
        <f>AZ660*Input!$N$23</f>
        <v>32429.669057068604</v>
      </c>
      <c r="BB660" s="97">
        <f t="shared" si="508"/>
        <v>32.429669057068601</v>
      </c>
      <c r="BC660" s="95">
        <v>9370</v>
      </c>
      <c r="BD660" s="99">
        <f>'Max limit'!AX660*Input!PrimaryDrive_ratio*Input!Gear2_ratio*Input!FinalDrive_ratio</f>
        <v>1087.8810256410254</v>
      </c>
      <c r="BE660" s="99">
        <f t="shared" si="522"/>
        <v>18.131350427350423</v>
      </c>
      <c r="BF660" s="99">
        <f>BE660*Input!$N$23</f>
        <v>42663.031292854685</v>
      </c>
      <c r="BG660" s="100">
        <f t="shared" si="523"/>
        <v>42.663031292854683</v>
      </c>
      <c r="BH660" s="95">
        <v>9370</v>
      </c>
      <c r="BI660" s="99">
        <f>'Max limit'!AX660*Input!PrimaryDrive_ratio*Input!Gear3_ratio*Input!FinalDrive_ratio</f>
        <v>1359.8512820512819</v>
      </c>
      <c r="BJ660" s="99">
        <f t="shared" si="524"/>
        <v>22.664188034188033</v>
      </c>
      <c r="BK660" s="99">
        <f>BJ660*Input!$N$23</f>
        <v>53328.789116068365</v>
      </c>
      <c r="BL660" s="100">
        <f t="shared" si="525"/>
        <v>53.328789116068364</v>
      </c>
      <c r="BM660" s="95">
        <v>9370</v>
      </c>
      <c r="BN660" s="99">
        <f>'Max limit'!AX660*Input!PrimaryDrive_ratio*Input!Gear4_ratio*Input!FinalDrive_ratio</f>
        <v>1631.8215384615385</v>
      </c>
      <c r="BO660" s="99">
        <f t="shared" si="526"/>
        <v>27.19702564102564</v>
      </c>
      <c r="BP660" s="99">
        <f>BO660*Input!$N$23</f>
        <v>63994.546939282038</v>
      </c>
      <c r="BQ660" s="100">
        <f t="shared" si="527"/>
        <v>63.994546939282039</v>
      </c>
      <c r="BR660" s="95">
        <v>9370</v>
      </c>
      <c r="BS660" s="99">
        <f>'Max limit'!AX660*Input!PrimaryDrive_ratio*Input!Gear5_ratio*Input!FinalDrive_ratio</f>
        <v>1869.7955128205126</v>
      </c>
      <c r="BT660" s="99">
        <f t="shared" si="528"/>
        <v>31.163258547008542</v>
      </c>
      <c r="BU660" s="99">
        <f>BT660*Input!$N$23</f>
        <v>73327.085034593998</v>
      </c>
      <c r="BV660" s="100">
        <f t="shared" si="529"/>
        <v>73.327085034593992</v>
      </c>
      <c r="BW660" s="95">
        <v>9370</v>
      </c>
      <c r="BX660" s="99">
        <f>'Max limit'!AX660*Input!PrimaryDrive_ratio*Input!Gear6_ratio*Input!FinalDrive_ratio</f>
        <v>2128.4628762541802</v>
      </c>
      <c r="BY660" s="99">
        <f t="shared" si="530"/>
        <v>35.474381270903002</v>
      </c>
      <c r="BZ660" s="99">
        <f>BY660*Input!$N$23</f>
        <v>83471.148181672208</v>
      </c>
      <c r="CA660" s="100">
        <f t="shared" si="531"/>
        <v>83.471148181672206</v>
      </c>
      <c r="CC660" s="95">
        <v>9370</v>
      </c>
      <c r="CD660" s="94">
        <f t="shared" si="532"/>
        <v>32.5</v>
      </c>
      <c r="CE660" s="94">
        <f t="shared" si="533"/>
        <v>42.5</v>
      </c>
      <c r="CF660" s="94">
        <f t="shared" si="534"/>
        <v>53.5</v>
      </c>
      <c r="CG660" s="94">
        <f t="shared" si="535"/>
        <v>64</v>
      </c>
      <c r="CH660" s="94">
        <f t="shared" si="536"/>
        <v>73.5</v>
      </c>
      <c r="CI660" s="94">
        <f t="shared" si="537"/>
        <v>83.5</v>
      </c>
      <c r="CK660" s="95">
        <v>9370</v>
      </c>
      <c r="CL660" s="162">
        <f t="shared" si="538"/>
        <v>13.782276507276508</v>
      </c>
      <c r="CM660" s="162">
        <f t="shared" si="539"/>
        <v>18.131350427350423</v>
      </c>
      <c r="CN660" s="162">
        <f t="shared" si="540"/>
        <v>22.664188034188033</v>
      </c>
      <c r="CO660" s="162">
        <f t="shared" si="541"/>
        <v>27.19702564102564</v>
      </c>
      <c r="CP660" s="162">
        <f t="shared" si="542"/>
        <v>31.163258547008542</v>
      </c>
      <c r="CQ660" s="162">
        <f t="shared" si="543"/>
        <v>35.474381270903002</v>
      </c>
    </row>
    <row r="661" spans="1:95" ht="19.5" thickTop="1" thickBot="1">
      <c r="A661" s="70">
        <v>9420</v>
      </c>
      <c r="B661" s="70">
        <v>172.62799999999999</v>
      </c>
      <c r="C661" s="70">
        <v>128.70599999999999</v>
      </c>
      <c r="D661" s="70">
        <v>161.035</v>
      </c>
      <c r="E661" s="70">
        <v>9.5280000000000005</v>
      </c>
      <c r="G661" s="92">
        <v>2</v>
      </c>
      <c r="H661" s="93">
        <f t="shared" si="544"/>
        <v>27.529176201372998</v>
      </c>
      <c r="O661" s="95">
        <v>9380</v>
      </c>
      <c r="P661" s="94">
        <f t="shared" si="496"/>
        <v>12.562150106722786</v>
      </c>
      <c r="Q661" s="94">
        <f t="shared" si="497"/>
        <v>12.509760914905762</v>
      </c>
      <c r="R661" s="94">
        <f t="shared" si="498"/>
        <v>12.170620299752759</v>
      </c>
      <c r="S661" s="94">
        <f t="shared" si="499"/>
        <v>11.443151725003267</v>
      </c>
      <c r="T661" s="94">
        <f t="shared" si="500"/>
        <v>10.681760912678104</v>
      </c>
      <c r="U661" s="94">
        <f t="shared" si="501"/>
        <v>9.6052790380990842</v>
      </c>
      <c r="V661" s="82"/>
      <c r="W661" s="95">
        <v>9380</v>
      </c>
      <c r="X661" s="161">
        <f t="shared" si="509"/>
        <v>8.6817383679904765</v>
      </c>
      <c r="Y661" s="161">
        <f t="shared" si="510"/>
        <v>8.4919894686077075</v>
      </c>
      <c r="Z661" s="161">
        <f t="shared" si="511"/>
        <v>8.0432732685556658</v>
      </c>
      <c r="AA661" s="161">
        <f t="shared" si="512"/>
        <v>7.2779391247126242</v>
      </c>
      <c r="AB661" s="161">
        <f t="shared" si="513"/>
        <v>6.4779815290514344</v>
      </c>
      <c r="AC661" s="161">
        <f t="shared" si="514"/>
        <v>5.4014996544724152</v>
      </c>
      <c r="AD661" s="82"/>
      <c r="AE661" s="82"/>
      <c r="AF661" s="82"/>
      <c r="AG661" s="95">
        <v>9380</v>
      </c>
      <c r="AH661" s="161">
        <f t="shared" si="515"/>
        <v>-11.695053434248473</v>
      </c>
      <c r="AI661" s="161">
        <f t="shared" si="516"/>
        <v>-12.256739225270621</v>
      </c>
      <c r="AJ661" s="161">
        <f t="shared" si="517"/>
        <v>-13.005086729386097</v>
      </c>
      <c r="AK661" s="161">
        <f t="shared" si="518"/>
        <v>-13.91973367886057</v>
      </c>
      <c r="AL661" s="161">
        <f t="shared" si="519"/>
        <v>-14.856467273421782</v>
      </c>
      <c r="AM661" s="161">
        <f t="shared" si="520"/>
        <v>-16.019067697967124</v>
      </c>
      <c r="AN661" s="81"/>
      <c r="AO661" s="81"/>
      <c r="AP661" s="95">
        <v>9380</v>
      </c>
      <c r="AQ661" s="94">
        <f t="shared" si="502"/>
        <v>202.93937976834951</v>
      </c>
      <c r="AR661" s="94">
        <f t="shared" si="503"/>
        <v>351.22442859819671</v>
      </c>
      <c r="AS661" s="94">
        <f t="shared" si="504"/>
        <v>548.7881696846822</v>
      </c>
      <c r="AT661" s="94">
        <f t="shared" si="505"/>
        <v>790.25496434594277</v>
      </c>
      <c r="AU661" s="94">
        <f t="shared" si="506"/>
        <v>1037.5526333101029</v>
      </c>
      <c r="AV661" s="94">
        <f t="shared" si="507"/>
        <v>1344.4791453900727</v>
      </c>
      <c r="AW661" s="81"/>
      <c r="AX661" s="95">
        <v>9380</v>
      </c>
      <c r="AY661" s="99">
        <f>'Max limit'!AX661*Input!PrimaryDrive_ratio*Input!Gear1_ratio*Input!FinalDrive_ratio</f>
        <v>827.81912681912695</v>
      </c>
      <c r="AZ661" s="99">
        <f t="shared" si="521"/>
        <v>13.796985446985449</v>
      </c>
      <c r="BA661" s="99">
        <f>AZ661*Input!$N$23</f>
        <v>32464.279162785861</v>
      </c>
      <c r="BB661" s="97">
        <f t="shared" si="508"/>
        <v>32.464279162785857</v>
      </c>
      <c r="BC661" s="95">
        <v>9380</v>
      </c>
      <c r="BD661" s="99">
        <f>'Max limit'!AX661*Input!PrimaryDrive_ratio*Input!Gear2_ratio*Input!FinalDrive_ratio</f>
        <v>1089.0420512820513</v>
      </c>
      <c r="BE661" s="99">
        <f t="shared" si="522"/>
        <v>18.150700854700855</v>
      </c>
      <c r="BF661" s="99">
        <f>BE661*Input!$N$23</f>
        <v>42708.562809709394</v>
      </c>
      <c r="BG661" s="100">
        <f t="shared" si="523"/>
        <v>42.708562809709392</v>
      </c>
      <c r="BH661" s="95">
        <v>9380</v>
      </c>
      <c r="BI661" s="99">
        <f>'Max limit'!AX661*Input!PrimaryDrive_ratio*Input!Gear3_ratio*Input!FinalDrive_ratio</f>
        <v>1361.302564102564</v>
      </c>
      <c r="BJ661" s="99">
        <f t="shared" si="524"/>
        <v>22.688376068376066</v>
      </c>
      <c r="BK661" s="99">
        <f>BJ661*Input!$N$23</f>
        <v>53385.703512136737</v>
      </c>
      <c r="BL661" s="100">
        <f t="shared" si="525"/>
        <v>53.385703512136736</v>
      </c>
      <c r="BM661" s="95">
        <v>9380</v>
      </c>
      <c r="BN661" s="99">
        <f>'Max limit'!AX661*Input!PrimaryDrive_ratio*Input!Gear4_ratio*Input!FinalDrive_ratio</f>
        <v>1633.563076923077</v>
      </c>
      <c r="BO661" s="99">
        <f t="shared" si="526"/>
        <v>27.226051282051284</v>
      </c>
      <c r="BP661" s="99">
        <f>BO661*Input!$N$23</f>
        <v>64062.844214564095</v>
      </c>
      <c r="BQ661" s="100">
        <f t="shared" si="527"/>
        <v>64.062844214564095</v>
      </c>
      <c r="BR661" s="95">
        <v>9380</v>
      </c>
      <c r="BS661" s="99">
        <f>'Max limit'!AX661*Input!PrimaryDrive_ratio*Input!Gear5_ratio*Input!FinalDrive_ratio</f>
        <v>1871.7910256410257</v>
      </c>
      <c r="BT661" s="99">
        <f t="shared" si="528"/>
        <v>31.196517094017096</v>
      </c>
      <c r="BU661" s="99">
        <f>BT661*Input!$N$23</f>
        <v>73405.342329188032</v>
      </c>
      <c r="BV661" s="100">
        <f t="shared" si="529"/>
        <v>73.405342329188031</v>
      </c>
      <c r="BW661" s="95">
        <v>9380</v>
      </c>
      <c r="BX661" s="99">
        <f>'Max limit'!AX661*Input!PrimaryDrive_ratio*Input!Gear6_ratio*Input!FinalDrive_ratio</f>
        <v>2130.7344481605351</v>
      </c>
      <c r="BY661" s="99">
        <f t="shared" si="530"/>
        <v>35.512240802675585</v>
      </c>
      <c r="BZ661" s="99">
        <f>BY661*Input!$N$23</f>
        <v>83560.231584214038</v>
      </c>
      <c r="CA661" s="100">
        <f t="shared" si="531"/>
        <v>83.560231584214037</v>
      </c>
      <c r="CC661" s="95">
        <v>9380</v>
      </c>
      <c r="CD661" s="94">
        <f t="shared" si="532"/>
        <v>32.5</v>
      </c>
      <c r="CE661" s="94">
        <f t="shared" si="533"/>
        <v>42.5</v>
      </c>
      <c r="CF661" s="94">
        <f t="shared" si="534"/>
        <v>53.5</v>
      </c>
      <c r="CG661" s="94">
        <f t="shared" si="535"/>
        <v>64</v>
      </c>
      <c r="CH661" s="94">
        <f t="shared" si="536"/>
        <v>73.5</v>
      </c>
      <c r="CI661" s="94">
        <f t="shared" si="537"/>
        <v>83.5</v>
      </c>
      <c r="CK661" s="95">
        <v>9380</v>
      </c>
      <c r="CL661" s="162">
        <f t="shared" si="538"/>
        <v>13.796985446985449</v>
      </c>
      <c r="CM661" s="162">
        <f t="shared" si="539"/>
        <v>18.150700854700855</v>
      </c>
      <c r="CN661" s="162">
        <f t="shared" si="540"/>
        <v>22.688376068376066</v>
      </c>
      <c r="CO661" s="162">
        <f t="shared" si="541"/>
        <v>27.226051282051284</v>
      </c>
      <c r="CP661" s="162">
        <f t="shared" si="542"/>
        <v>31.196517094017096</v>
      </c>
      <c r="CQ661" s="162">
        <f t="shared" si="543"/>
        <v>35.512240802675585</v>
      </c>
    </row>
    <row r="662" spans="1:95" ht="19.5" thickTop="1" thickBot="1">
      <c r="A662" s="70">
        <v>9430</v>
      </c>
      <c r="B662" s="70">
        <v>172.79</v>
      </c>
      <c r="C662" s="70">
        <v>128.69</v>
      </c>
      <c r="D662" s="70">
        <v>161.19200000000001</v>
      </c>
      <c r="E662" s="70">
        <v>9.5310000000000006</v>
      </c>
      <c r="G662" s="92">
        <v>2</v>
      </c>
      <c r="H662" s="93">
        <f t="shared" si="544"/>
        <v>27.574370709382151</v>
      </c>
      <c r="O662" s="95">
        <v>9390</v>
      </c>
      <c r="P662" s="94">
        <f t="shared" si="496"/>
        <v>12.560748471069813</v>
      </c>
      <c r="Q662" s="94">
        <f t="shared" si="497"/>
        <v>12.507249254379788</v>
      </c>
      <c r="R662" s="94">
        <f t="shared" si="498"/>
        <v>12.166588799192601</v>
      </c>
      <c r="S662" s="94">
        <f t="shared" si="499"/>
        <v>11.437293104005755</v>
      </c>
      <c r="T662" s="94">
        <f t="shared" si="500"/>
        <v>10.673997707751067</v>
      </c>
      <c r="U662" s="94">
        <f t="shared" si="501"/>
        <v>9.5952193391588079</v>
      </c>
      <c r="V662" s="82"/>
      <c r="W662" s="95">
        <v>9390</v>
      </c>
      <c r="X662" s="161">
        <f t="shared" si="509"/>
        <v>8.6803367323375031</v>
      </c>
      <c r="Y662" s="161">
        <f t="shared" si="510"/>
        <v>8.4894778080817339</v>
      </c>
      <c r="Z662" s="161">
        <f t="shared" si="511"/>
        <v>8.0392417679955095</v>
      </c>
      <c r="AA662" s="161">
        <f t="shared" si="512"/>
        <v>7.2720805037151131</v>
      </c>
      <c r="AB662" s="161">
        <f t="shared" si="513"/>
        <v>6.4702183241243976</v>
      </c>
      <c r="AC662" s="161">
        <f t="shared" si="514"/>
        <v>5.3914399555321388</v>
      </c>
      <c r="AD662" s="82"/>
      <c r="AE662" s="82"/>
      <c r="AF662" s="82"/>
      <c r="AG662" s="95">
        <v>9390</v>
      </c>
      <c r="AH662" s="161">
        <f t="shared" si="515"/>
        <v>-11.696693347962453</v>
      </c>
      <c r="AI662" s="161">
        <f t="shared" si="516"/>
        <v>-12.259577401664973</v>
      </c>
      <c r="AJ662" s="161">
        <f t="shared" si="517"/>
        <v>-13.009521380002271</v>
      </c>
      <c r="AK662" s="161">
        <f t="shared" si="518"/>
        <v>-13.926119575747856</v>
      </c>
      <c r="AL662" s="161">
        <f t="shared" si="519"/>
        <v>-14.864851534742982</v>
      </c>
      <c r="AM662" s="161">
        <f t="shared" si="520"/>
        <v>-16.029932172822623</v>
      </c>
      <c r="AN662" s="81"/>
      <c r="AO662" s="81"/>
      <c r="AP662" s="95">
        <v>9390</v>
      </c>
      <c r="AQ662" s="94">
        <f t="shared" si="502"/>
        <v>203.37231698884005</v>
      </c>
      <c r="AR662" s="94">
        <f t="shared" si="503"/>
        <v>351.97370716630519</v>
      </c>
      <c r="AS662" s="94">
        <f t="shared" si="504"/>
        <v>549.95891744735184</v>
      </c>
      <c r="AT662" s="94">
        <f t="shared" si="505"/>
        <v>791.9408411241867</v>
      </c>
      <c r="AU662" s="94">
        <f t="shared" si="506"/>
        <v>1039.7660782988996</v>
      </c>
      <c r="AV662" s="94">
        <f t="shared" si="507"/>
        <v>1347.3473667519245</v>
      </c>
      <c r="AW662" s="81"/>
      <c r="AX662" s="95">
        <v>9390</v>
      </c>
      <c r="AY662" s="99">
        <f>'Max limit'!AX662*Input!PrimaryDrive_ratio*Input!Gear1_ratio*Input!FinalDrive_ratio</f>
        <v>828.70166320166322</v>
      </c>
      <c r="AZ662" s="99">
        <f t="shared" si="521"/>
        <v>13.811694386694388</v>
      </c>
      <c r="BA662" s="99">
        <f>AZ662*Input!$N$23</f>
        <v>32498.889268503117</v>
      </c>
      <c r="BB662" s="97">
        <f t="shared" si="508"/>
        <v>32.49888926850312</v>
      </c>
      <c r="BC662" s="95">
        <v>9390</v>
      </c>
      <c r="BD662" s="99">
        <f>'Max limit'!AX662*Input!PrimaryDrive_ratio*Input!Gear2_ratio*Input!FinalDrive_ratio</f>
        <v>1090.2030769230769</v>
      </c>
      <c r="BE662" s="99">
        <f t="shared" si="522"/>
        <v>18.170051282051283</v>
      </c>
      <c r="BF662" s="99">
        <f>BE662*Input!$N$23</f>
        <v>42754.094326564096</v>
      </c>
      <c r="BG662" s="100">
        <f t="shared" si="523"/>
        <v>42.754094326564093</v>
      </c>
      <c r="BH662" s="95">
        <v>9390</v>
      </c>
      <c r="BI662" s="99">
        <f>'Max limit'!AX662*Input!PrimaryDrive_ratio*Input!Gear3_ratio*Input!FinalDrive_ratio</f>
        <v>1362.7538461538461</v>
      </c>
      <c r="BJ662" s="99">
        <f t="shared" si="524"/>
        <v>22.712564102564102</v>
      </c>
      <c r="BK662" s="99">
        <f>BJ662*Input!$N$23</f>
        <v>53442.617908205117</v>
      </c>
      <c r="BL662" s="100">
        <f t="shared" si="525"/>
        <v>53.442617908205115</v>
      </c>
      <c r="BM662" s="95">
        <v>9390</v>
      </c>
      <c r="BN662" s="99">
        <f>'Max limit'!AX662*Input!PrimaryDrive_ratio*Input!Gear4_ratio*Input!FinalDrive_ratio</f>
        <v>1635.3046153846155</v>
      </c>
      <c r="BO662" s="99">
        <f t="shared" si="526"/>
        <v>27.255076923076924</v>
      </c>
      <c r="BP662" s="99">
        <f>BO662*Input!$N$23</f>
        <v>64131.141489846144</v>
      </c>
      <c r="BQ662" s="100">
        <f t="shared" si="527"/>
        <v>64.131141489846144</v>
      </c>
      <c r="BR662" s="95">
        <v>9390</v>
      </c>
      <c r="BS662" s="99">
        <f>'Max limit'!AX662*Input!PrimaryDrive_ratio*Input!Gear5_ratio*Input!FinalDrive_ratio</f>
        <v>1873.7865384615384</v>
      </c>
      <c r="BT662" s="99">
        <f t="shared" si="528"/>
        <v>31.22977564102564</v>
      </c>
      <c r="BU662" s="99">
        <f>BT662*Input!$N$23</f>
        <v>73483.599623782036</v>
      </c>
      <c r="BV662" s="100">
        <f t="shared" si="529"/>
        <v>73.483599623782041</v>
      </c>
      <c r="BW662" s="95">
        <v>9390</v>
      </c>
      <c r="BX662" s="99">
        <f>'Max limit'!AX662*Input!PrimaryDrive_ratio*Input!Gear6_ratio*Input!FinalDrive_ratio</f>
        <v>2133.0060200668895</v>
      </c>
      <c r="BY662" s="99">
        <f t="shared" si="530"/>
        <v>35.55010033444816</v>
      </c>
      <c r="BZ662" s="99">
        <f>BY662*Input!$N$23</f>
        <v>83649.314986755839</v>
      </c>
      <c r="CA662" s="100">
        <f t="shared" si="531"/>
        <v>83.64931498675584</v>
      </c>
      <c r="CC662" s="95">
        <v>9390</v>
      </c>
      <c r="CD662" s="94">
        <f t="shared" si="532"/>
        <v>32.5</v>
      </c>
      <c r="CE662" s="94">
        <f t="shared" si="533"/>
        <v>43</v>
      </c>
      <c r="CF662" s="94">
        <f t="shared" si="534"/>
        <v>53.5</v>
      </c>
      <c r="CG662" s="94">
        <f t="shared" si="535"/>
        <v>64</v>
      </c>
      <c r="CH662" s="94">
        <f t="shared" si="536"/>
        <v>73.5</v>
      </c>
      <c r="CI662" s="94">
        <f t="shared" si="537"/>
        <v>83.5</v>
      </c>
      <c r="CK662" s="95">
        <v>9390</v>
      </c>
      <c r="CL662" s="162">
        <f t="shared" si="538"/>
        <v>13.811694386694388</v>
      </c>
      <c r="CM662" s="162">
        <f t="shared" si="539"/>
        <v>18.170051282051283</v>
      </c>
      <c r="CN662" s="162">
        <f t="shared" si="540"/>
        <v>22.712564102564102</v>
      </c>
      <c r="CO662" s="162">
        <f t="shared" si="541"/>
        <v>27.255076923076924</v>
      </c>
      <c r="CP662" s="162">
        <f t="shared" si="542"/>
        <v>31.22977564102564</v>
      </c>
      <c r="CQ662" s="162">
        <f t="shared" si="543"/>
        <v>35.55010033444816</v>
      </c>
    </row>
    <row r="663" spans="1:95" ht="19.5" thickTop="1" thickBot="1">
      <c r="A663" s="70">
        <v>9440</v>
      </c>
      <c r="B663" s="70">
        <v>172.953</v>
      </c>
      <c r="C663" s="70">
        <v>128.67500000000001</v>
      </c>
      <c r="D663" s="70">
        <v>161.35300000000001</v>
      </c>
      <c r="E663" s="70">
        <v>9.5310000000000006</v>
      </c>
      <c r="G663" s="92">
        <v>2</v>
      </c>
      <c r="H663" s="93">
        <f t="shared" si="544"/>
        <v>27.619565217391305</v>
      </c>
      <c r="O663" s="95">
        <v>9400</v>
      </c>
      <c r="P663" s="94">
        <f t="shared" si="496"/>
        <v>12.559345341931861</v>
      </c>
      <c r="Q663" s="94">
        <f t="shared" si="497"/>
        <v>12.504734917603921</v>
      </c>
      <c r="R663" s="94">
        <f t="shared" si="498"/>
        <v>12.162553002947245</v>
      </c>
      <c r="S663" s="94">
        <f t="shared" si="499"/>
        <v>11.43142824047122</v>
      </c>
      <c r="T663" s="94">
        <f t="shared" si="500"/>
        <v>10.666226230895498</v>
      </c>
      <c r="U663" s="94">
        <f t="shared" si="501"/>
        <v>9.5851489213065015</v>
      </c>
      <c r="V663" s="82"/>
      <c r="W663" s="95">
        <v>9400</v>
      </c>
      <c r="X663" s="161">
        <f t="shared" si="509"/>
        <v>8.6789336031995514</v>
      </c>
      <c r="Y663" s="161">
        <f t="shared" si="510"/>
        <v>8.4869634713058666</v>
      </c>
      <c r="Z663" s="161">
        <f t="shared" si="511"/>
        <v>8.0352059717501518</v>
      </c>
      <c r="AA663" s="161">
        <f t="shared" si="512"/>
        <v>7.2662156401805769</v>
      </c>
      <c r="AB663" s="161">
        <f t="shared" si="513"/>
        <v>6.4624468472688283</v>
      </c>
      <c r="AC663" s="161">
        <f t="shared" si="514"/>
        <v>5.3813695376798316</v>
      </c>
      <c r="AD663" s="82"/>
      <c r="AE663" s="82"/>
      <c r="AF663" s="82"/>
      <c r="AG663" s="95">
        <v>9400</v>
      </c>
      <c r="AH663" s="161">
        <f t="shared" si="515"/>
        <v>-11.698335009053856</v>
      </c>
      <c r="AI663" s="161">
        <f t="shared" si="516"/>
        <v>-12.262418602221704</v>
      </c>
      <c r="AJ663" s="161">
        <f t="shared" si="517"/>
        <v>-13.013960755872162</v>
      </c>
      <c r="AK663" s="161">
        <f t="shared" si="518"/>
        <v>-13.932512277000502</v>
      </c>
      <c r="AL663" s="161">
        <f t="shared" si="519"/>
        <v>-14.873244729746997</v>
      </c>
      <c r="AM663" s="161">
        <f t="shared" si="520"/>
        <v>-16.040808224103113</v>
      </c>
      <c r="AN663" s="81"/>
      <c r="AO663" s="81"/>
      <c r="AP663" s="95">
        <v>9400</v>
      </c>
      <c r="AQ663" s="94">
        <f t="shared" si="502"/>
        <v>203.80571551697076</v>
      </c>
      <c r="AR663" s="94">
        <f t="shared" si="503"/>
        <v>352.72378411328202</v>
      </c>
      <c r="AS663" s="94">
        <f t="shared" si="504"/>
        <v>551.13091267700338</v>
      </c>
      <c r="AT663" s="94">
        <f t="shared" si="505"/>
        <v>793.62851425488486</v>
      </c>
      <c r="AU663" s="94">
        <f t="shared" si="506"/>
        <v>1041.9818817799594</v>
      </c>
      <c r="AV663" s="94">
        <f t="shared" si="507"/>
        <v>1350.2186442899742</v>
      </c>
      <c r="AW663" s="81"/>
      <c r="AX663" s="95">
        <v>9400</v>
      </c>
      <c r="AY663" s="99">
        <f>'Max limit'!AX663*Input!PrimaryDrive_ratio*Input!Gear1_ratio*Input!FinalDrive_ratio</f>
        <v>829.58419958419961</v>
      </c>
      <c r="AZ663" s="99">
        <f t="shared" si="521"/>
        <v>13.826403326403327</v>
      </c>
      <c r="BA663" s="99">
        <f>AZ663*Input!$N$23</f>
        <v>32533.49937422037</v>
      </c>
      <c r="BB663" s="97">
        <f t="shared" si="508"/>
        <v>32.533499374220369</v>
      </c>
      <c r="BC663" s="95">
        <v>9400</v>
      </c>
      <c r="BD663" s="99">
        <f>'Max limit'!AX663*Input!PrimaryDrive_ratio*Input!Gear2_ratio*Input!FinalDrive_ratio</f>
        <v>1091.3641025641025</v>
      </c>
      <c r="BE663" s="99">
        <f t="shared" si="522"/>
        <v>18.189401709401707</v>
      </c>
      <c r="BF663" s="99">
        <f>BE663*Input!$N$23</f>
        <v>42799.625843418791</v>
      </c>
      <c r="BG663" s="100">
        <f t="shared" si="523"/>
        <v>42.799625843418788</v>
      </c>
      <c r="BH663" s="95">
        <v>9400</v>
      </c>
      <c r="BI663" s="99">
        <f>'Max limit'!AX663*Input!PrimaryDrive_ratio*Input!Gear3_ratio*Input!FinalDrive_ratio</f>
        <v>1364.2051282051282</v>
      </c>
      <c r="BJ663" s="99">
        <f t="shared" si="524"/>
        <v>22.736752136752138</v>
      </c>
      <c r="BK663" s="99">
        <f>BJ663*Input!$N$23</f>
        <v>53499.532304273496</v>
      </c>
      <c r="BL663" s="100">
        <f t="shared" si="525"/>
        <v>53.499532304273494</v>
      </c>
      <c r="BM663" s="95">
        <v>9400</v>
      </c>
      <c r="BN663" s="99">
        <f>'Max limit'!AX663*Input!PrimaryDrive_ratio*Input!Gear4_ratio*Input!FinalDrive_ratio</f>
        <v>1637.0461538461539</v>
      </c>
      <c r="BO663" s="99">
        <f t="shared" si="526"/>
        <v>27.284102564102565</v>
      </c>
      <c r="BP663" s="99">
        <f>BO663*Input!$N$23</f>
        <v>64199.438765128194</v>
      </c>
      <c r="BQ663" s="100">
        <f t="shared" si="527"/>
        <v>64.199438765128193</v>
      </c>
      <c r="BR663" s="95">
        <v>9400</v>
      </c>
      <c r="BS663" s="99">
        <f>'Max limit'!AX663*Input!PrimaryDrive_ratio*Input!Gear5_ratio*Input!FinalDrive_ratio</f>
        <v>1875.7820512820513</v>
      </c>
      <c r="BT663" s="99">
        <f t="shared" si="528"/>
        <v>31.263034188034187</v>
      </c>
      <c r="BU663" s="99">
        <f>BT663*Input!$N$23</f>
        <v>73561.856918376056</v>
      </c>
      <c r="BV663" s="100">
        <f t="shared" si="529"/>
        <v>73.561856918376051</v>
      </c>
      <c r="BW663" s="95">
        <v>9400</v>
      </c>
      <c r="BX663" s="99">
        <f>'Max limit'!AX663*Input!PrimaryDrive_ratio*Input!Gear6_ratio*Input!FinalDrive_ratio</f>
        <v>2135.2775919732439</v>
      </c>
      <c r="BY663" s="99">
        <f t="shared" si="530"/>
        <v>35.587959866220736</v>
      </c>
      <c r="BZ663" s="99">
        <f>BY663*Input!$N$23</f>
        <v>83738.398389297639</v>
      </c>
      <c r="CA663" s="100">
        <f t="shared" si="531"/>
        <v>83.738398389297643</v>
      </c>
      <c r="CC663" s="95">
        <v>9400</v>
      </c>
      <c r="CD663" s="94">
        <f t="shared" si="532"/>
        <v>32.5</v>
      </c>
      <c r="CE663" s="94">
        <f t="shared" si="533"/>
        <v>43</v>
      </c>
      <c r="CF663" s="94">
        <f t="shared" si="534"/>
        <v>53.5</v>
      </c>
      <c r="CG663" s="94">
        <f t="shared" si="535"/>
        <v>64</v>
      </c>
      <c r="CH663" s="94">
        <f t="shared" si="536"/>
        <v>73.5</v>
      </c>
      <c r="CI663" s="94">
        <f t="shared" si="537"/>
        <v>83.5</v>
      </c>
      <c r="CK663" s="95">
        <v>9400</v>
      </c>
      <c r="CL663" s="162">
        <f t="shared" si="538"/>
        <v>13.826403326403327</v>
      </c>
      <c r="CM663" s="162">
        <f t="shared" si="539"/>
        <v>18.189401709401707</v>
      </c>
      <c r="CN663" s="162">
        <f t="shared" si="540"/>
        <v>22.736752136752138</v>
      </c>
      <c r="CO663" s="162">
        <f t="shared" si="541"/>
        <v>27.284102564102565</v>
      </c>
      <c r="CP663" s="162">
        <f t="shared" si="542"/>
        <v>31.263034188034187</v>
      </c>
      <c r="CQ663" s="162">
        <f t="shared" si="543"/>
        <v>35.587959866220736</v>
      </c>
    </row>
    <row r="664" spans="1:95" ht="19.5" thickTop="1" thickBot="1">
      <c r="A664" s="70">
        <v>9450</v>
      </c>
      <c r="B664" s="70">
        <v>173.12799999999999</v>
      </c>
      <c r="C664" s="70">
        <v>128.66999999999999</v>
      </c>
      <c r="D664" s="70">
        <v>161.52600000000001</v>
      </c>
      <c r="E664" s="70">
        <v>9.5310000000000006</v>
      </c>
      <c r="G664" s="92">
        <v>2</v>
      </c>
      <c r="H664" s="93">
        <f t="shared" si="544"/>
        <v>27.664759725400458</v>
      </c>
      <c r="O664" s="95">
        <v>9410</v>
      </c>
      <c r="P664" s="94">
        <f t="shared" si="496"/>
        <v>12.557940719308927</v>
      </c>
      <c r="Q664" s="94">
        <f t="shared" si="497"/>
        <v>12.502217904578156</v>
      </c>
      <c r="R664" s="94">
        <f t="shared" si="498"/>
        <v>12.15851291101669</v>
      </c>
      <c r="S664" s="94">
        <f t="shared" si="499"/>
        <v>11.425557134399659</v>
      </c>
      <c r="T664" s="94">
        <f t="shared" si="500"/>
        <v>10.658446482111396</v>
      </c>
      <c r="U664" s="94">
        <f t="shared" si="501"/>
        <v>9.5750677845421635</v>
      </c>
      <c r="V664" s="82"/>
      <c r="W664" s="95">
        <v>9410</v>
      </c>
      <c r="X664" s="161">
        <f t="shared" si="509"/>
        <v>8.6775289805766196</v>
      </c>
      <c r="Y664" s="161">
        <f t="shared" si="510"/>
        <v>8.4844464582801038</v>
      </c>
      <c r="Z664" s="161">
        <f t="shared" si="511"/>
        <v>8.0311658798195964</v>
      </c>
      <c r="AA664" s="161">
        <f t="shared" si="512"/>
        <v>7.2603445341090156</v>
      </c>
      <c r="AB664" s="161">
        <f t="shared" si="513"/>
        <v>6.4546670984847268</v>
      </c>
      <c r="AC664" s="161">
        <f t="shared" si="514"/>
        <v>5.3712884009154944</v>
      </c>
      <c r="AD664" s="82"/>
      <c r="AE664" s="82"/>
      <c r="AF664" s="82"/>
      <c r="AG664" s="95">
        <v>9410</v>
      </c>
      <c r="AH664" s="161">
        <f t="shared" si="515"/>
        <v>-11.699978417522688</v>
      </c>
      <c r="AI664" s="161">
        <f t="shared" si="516"/>
        <v>-12.265262826940816</v>
      </c>
      <c r="AJ664" s="161">
        <f t="shared" si="517"/>
        <v>-13.018404856995774</v>
      </c>
      <c r="AK664" s="161">
        <f t="shared" si="518"/>
        <v>-13.938911782618502</v>
      </c>
      <c r="AL664" s="161">
        <f t="shared" si="519"/>
        <v>-14.881646858433825</v>
      </c>
      <c r="AM664" s="161">
        <f t="shared" si="520"/>
        <v>-16.051695851808596</v>
      </c>
      <c r="AN664" s="81"/>
      <c r="AO664" s="81"/>
      <c r="AP664" s="95">
        <v>9410</v>
      </c>
      <c r="AQ664" s="94">
        <f t="shared" si="502"/>
        <v>204.23957535274195</v>
      </c>
      <c r="AR664" s="94">
        <f t="shared" si="503"/>
        <v>353.47465943912766</v>
      </c>
      <c r="AS664" s="94">
        <f t="shared" si="504"/>
        <v>552.30415537363672</v>
      </c>
      <c r="AT664" s="94">
        <f t="shared" si="505"/>
        <v>795.31798373803713</v>
      </c>
      <c r="AU664" s="94">
        <f t="shared" si="506"/>
        <v>1044.2000437532824</v>
      </c>
      <c r="AV664" s="94">
        <f t="shared" si="507"/>
        <v>1353.092978004222</v>
      </c>
      <c r="AW664" s="81"/>
      <c r="AX664" s="95">
        <v>9410</v>
      </c>
      <c r="AY664" s="99">
        <f>'Max limit'!AX664*Input!PrimaryDrive_ratio*Input!Gear1_ratio*Input!FinalDrive_ratio</f>
        <v>830.466735966736</v>
      </c>
      <c r="AZ664" s="99">
        <f t="shared" si="521"/>
        <v>13.841112266112267</v>
      </c>
      <c r="BA664" s="99">
        <f>AZ664*Input!$N$23</f>
        <v>32568.109479937626</v>
      </c>
      <c r="BB664" s="97">
        <f t="shared" si="508"/>
        <v>32.568109479937625</v>
      </c>
      <c r="BC664" s="95">
        <v>9410</v>
      </c>
      <c r="BD664" s="99">
        <f>'Max limit'!AX664*Input!PrimaryDrive_ratio*Input!Gear2_ratio*Input!FinalDrive_ratio</f>
        <v>1092.5251282051281</v>
      </c>
      <c r="BE664" s="99">
        <f t="shared" si="522"/>
        <v>18.208752136752135</v>
      </c>
      <c r="BF664" s="99">
        <f>BE664*Input!$N$23</f>
        <v>42845.157360273493</v>
      </c>
      <c r="BG664" s="100">
        <f t="shared" si="523"/>
        <v>42.845157360273497</v>
      </c>
      <c r="BH664" s="95">
        <v>9410</v>
      </c>
      <c r="BI664" s="99">
        <f>'Max limit'!AX664*Input!PrimaryDrive_ratio*Input!Gear3_ratio*Input!FinalDrive_ratio</f>
        <v>1365.65641025641</v>
      </c>
      <c r="BJ664" s="99">
        <f t="shared" si="524"/>
        <v>22.760940170940167</v>
      </c>
      <c r="BK664" s="99">
        <f>BJ664*Input!$N$23</f>
        <v>53556.446700341861</v>
      </c>
      <c r="BL664" s="100">
        <f t="shared" si="525"/>
        <v>53.556446700341859</v>
      </c>
      <c r="BM664" s="95">
        <v>9410</v>
      </c>
      <c r="BN664" s="99">
        <f>'Max limit'!AX664*Input!PrimaryDrive_ratio*Input!Gear4_ratio*Input!FinalDrive_ratio</f>
        <v>1638.7876923076924</v>
      </c>
      <c r="BO664" s="99">
        <f t="shared" si="526"/>
        <v>27.313128205128205</v>
      </c>
      <c r="BP664" s="99">
        <f>BO664*Input!$N$23</f>
        <v>64267.736040410244</v>
      </c>
      <c r="BQ664" s="100">
        <f t="shared" si="527"/>
        <v>64.267736040410242</v>
      </c>
      <c r="BR664" s="95">
        <v>9410</v>
      </c>
      <c r="BS664" s="99">
        <f>'Max limit'!AX664*Input!PrimaryDrive_ratio*Input!Gear5_ratio*Input!FinalDrive_ratio</f>
        <v>1877.7775641025642</v>
      </c>
      <c r="BT664" s="99">
        <f t="shared" si="528"/>
        <v>31.296292735042737</v>
      </c>
      <c r="BU664" s="99">
        <f>BT664*Input!$N$23</f>
        <v>73640.114212970075</v>
      </c>
      <c r="BV664" s="100">
        <f t="shared" si="529"/>
        <v>73.640114212970076</v>
      </c>
      <c r="BW664" s="95">
        <v>9410</v>
      </c>
      <c r="BX664" s="99">
        <f>'Max limit'!AX664*Input!PrimaryDrive_ratio*Input!Gear6_ratio*Input!FinalDrive_ratio</f>
        <v>2137.5491638795984</v>
      </c>
      <c r="BY664" s="99">
        <f t="shared" si="530"/>
        <v>35.625819397993304</v>
      </c>
      <c r="BZ664" s="99">
        <f>BY664*Input!$N$23</f>
        <v>83827.48179183944</v>
      </c>
      <c r="CA664" s="100">
        <f t="shared" si="531"/>
        <v>83.827481791839446</v>
      </c>
      <c r="CC664" s="95">
        <v>9410</v>
      </c>
      <c r="CD664" s="94">
        <f t="shared" si="532"/>
        <v>32.5</v>
      </c>
      <c r="CE664" s="94">
        <f t="shared" si="533"/>
        <v>43</v>
      </c>
      <c r="CF664" s="94">
        <f t="shared" si="534"/>
        <v>53.5</v>
      </c>
      <c r="CG664" s="94">
        <f t="shared" si="535"/>
        <v>64.5</v>
      </c>
      <c r="CH664" s="94">
        <f t="shared" si="536"/>
        <v>73.5</v>
      </c>
      <c r="CI664" s="94">
        <f t="shared" si="537"/>
        <v>84</v>
      </c>
      <c r="CK664" s="95">
        <v>9410</v>
      </c>
      <c r="CL664" s="162">
        <f t="shared" si="538"/>
        <v>13.841112266112267</v>
      </c>
      <c r="CM664" s="162">
        <f t="shared" si="539"/>
        <v>18.208752136752135</v>
      </c>
      <c r="CN664" s="162">
        <f t="shared" si="540"/>
        <v>22.760940170940167</v>
      </c>
      <c r="CO664" s="162">
        <f t="shared" si="541"/>
        <v>27.313128205128205</v>
      </c>
      <c r="CP664" s="162">
        <f t="shared" si="542"/>
        <v>31.296292735042737</v>
      </c>
      <c r="CQ664" s="162">
        <f t="shared" si="543"/>
        <v>35.625819397993304</v>
      </c>
    </row>
    <row r="665" spans="1:95" ht="19.5" thickTop="1" thickBot="1">
      <c r="A665" s="70">
        <v>9460</v>
      </c>
      <c r="B665" s="70">
        <v>173.30500000000001</v>
      </c>
      <c r="C665" s="70">
        <v>128.66499999999999</v>
      </c>
      <c r="D665" s="70">
        <v>161.70099999999999</v>
      </c>
      <c r="E665" s="70">
        <v>9.5310000000000006</v>
      </c>
      <c r="G665" s="92">
        <v>2</v>
      </c>
      <c r="H665" s="93">
        <f t="shared" si="544"/>
        <v>27.709954233409611</v>
      </c>
      <c r="O665" s="95">
        <v>9420</v>
      </c>
      <c r="P665" s="94">
        <f t="shared" si="496"/>
        <v>12.556534603201017</v>
      </c>
      <c r="Q665" s="94">
        <f t="shared" si="497"/>
        <v>12.4996982153025</v>
      </c>
      <c r="R665" s="94">
        <f t="shared" si="498"/>
        <v>12.154468523400933</v>
      </c>
      <c r="S665" s="94">
        <f t="shared" si="499"/>
        <v>11.419679785791073</v>
      </c>
      <c r="T665" s="94">
        <f t="shared" si="500"/>
        <v>10.650658461398764</v>
      </c>
      <c r="U665" s="94">
        <f t="shared" si="501"/>
        <v>9.5649759288657972</v>
      </c>
      <c r="V665" s="82"/>
      <c r="W665" s="95">
        <v>9420</v>
      </c>
      <c r="X665" s="161">
        <f t="shared" si="509"/>
        <v>8.6761228644687076</v>
      </c>
      <c r="Y665" s="161">
        <f t="shared" si="510"/>
        <v>8.4819267690044455</v>
      </c>
      <c r="Z665" s="161">
        <f t="shared" si="511"/>
        <v>8.0271214922038396</v>
      </c>
      <c r="AA665" s="161">
        <f t="shared" si="512"/>
        <v>7.2544671855004292</v>
      </c>
      <c r="AB665" s="161">
        <f t="shared" si="513"/>
        <v>6.4468790777720955</v>
      </c>
      <c r="AC665" s="161">
        <f t="shared" si="514"/>
        <v>5.3611965452391273</v>
      </c>
      <c r="AD665" s="82"/>
      <c r="AE665" s="82"/>
      <c r="AF665" s="82"/>
      <c r="AG665" s="95">
        <v>9420</v>
      </c>
      <c r="AH665" s="161">
        <f t="shared" si="515"/>
        <v>-11.701623573368943</v>
      </c>
      <c r="AI665" s="161">
        <f t="shared" si="516"/>
        <v>-12.268110075822309</v>
      </c>
      <c r="AJ665" s="161">
        <f t="shared" si="517"/>
        <v>-13.022853683373107</v>
      </c>
      <c r="AK665" s="161">
        <f t="shared" si="518"/>
        <v>-13.945318092601861</v>
      </c>
      <c r="AL665" s="161">
        <f t="shared" si="519"/>
        <v>-14.890057920803468</v>
      </c>
      <c r="AM665" s="161">
        <f t="shared" si="520"/>
        <v>-16.062595055939074</v>
      </c>
      <c r="AN665" s="81"/>
      <c r="AO665" s="81"/>
      <c r="AP665" s="95">
        <v>9420</v>
      </c>
      <c r="AQ665" s="94">
        <f t="shared" si="502"/>
        <v>204.6738964961535</v>
      </c>
      <c r="AR665" s="94">
        <f t="shared" si="503"/>
        <v>354.22633314384171</v>
      </c>
      <c r="AS665" s="94">
        <f t="shared" si="504"/>
        <v>553.47864553725253</v>
      </c>
      <c r="AT665" s="94">
        <f t="shared" si="505"/>
        <v>797.00924957364373</v>
      </c>
      <c r="AU665" s="94">
        <f t="shared" si="506"/>
        <v>1046.4205642188681</v>
      </c>
      <c r="AV665" s="94">
        <f t="shared" si="507"/>
        <v>1355.9703678946678</v>
      </c>
      <c r="AW665" s="81"/>
      <c r="AX665" s="95">
        <v>9420</v>
      </c>
      <c r="AY665" s="99">
        <f>'Max limit'!AX665*Input!PrimaryDrive_ratio*Input!Gear1_ratio*Input!FinalDrive_ratio</f>
        <v>831.34927234927238</v>
      </c>
      <c r="AZ665" s="99">
        <f t="shared" si="521"/>
        <v>13.855821205821206</v>
      </c>
      <c r="BA665" s="99">
        <f>AZ665*Input!$N$23</f>
        <v>32602.719585654879</v>
      </c>
      <c r="BB665" s="97">
        <f t="shared" si="508"/>
        <v>32.602719585654881</v>
      </c>
      <c r="BC665" s="95">
        <v>9420</v>
      </c>
      <c r="BD665" s="99">
        <f>'Max limit'!AX665*Input!PrimaryDrive_ratio*Input!Gear2_ratio*Input!FinalDrive_ratio</f>
        <v>1093.6861538461537</v>
      </c>
      <c r="BE665" s="99">
        <f t="shared" si="522"/>
        <v>18.228102564102564</v>
      </c>
      <c r="BF665" s="99">
        <f>BE665*Input!$N$23</f>
        <v>42890.688877128196</v>
      </c>
      <c r="BG665" s="100">
        <f t="shared" si="523"/>
        <v>42.890688877128198</v>
      </c>
      <c r="BH665" s="95">
        <v>9420</v>
      </c>
      <c r="BI665" s="99">
        <f>'Max limit'!AX665*Input!PrimaryDrive_ratio*Input!Gear3_ratio*Input!FinalDrive_ratio</f>
        <v>1367.1076923076921</v>
      </c>
      <c r="BJ665" s="99">
        <f t="shared" si="524"/>
        <v>22.785128205128203</v>
      </c>
      <c r="BK665" s="99">
        <f>BJ665*Input!$N$23</f>
        <v>53613.361096410241</v>
      </c>
      <c r="BL665" s="100">
        <f t="shared" si="525"/>
        <v>53.613361096410237</v>
      </c>
      <c r="BM665" s="95">
        <v>9420</v>
      </c>
      <c r="BN665" s="99">
        <f>'Max limit'!AX665*Input!PrimaryDrive_ratio*Input!Gear4_ratio*Input!FinalDrive_ratio</f>
        <v>1640.5292307692305</v>
      </c>
      <c r="BO665" s="99">
        <f t="shared" si="526"/>
        <v>27.342153846153842</v>
      </c>
      <c r="BP665" s="99">
        <f>BO665*Input!$N$23</f>
        <v>64336.033315692286</v>
      </c>
      <c r="BQ665" s="100">
        <f t="shared" si="527"/>
        <v>64.336033315692291</v>
      </c>
      <c r="BR665" s="95">
        <v>9420</v>
      </c>
      <c r="BS665" s="99">
        <f>'Max limit'!AX665*Input!PrimaryDrive_ratio*Input!Gear5_ratio*Input!FinalDrive_ratio</f>
        <v>1879.7730769230766</v>
      </c>
      <c r="BT665" s="99">
        <f t="shared" si="528"/>
        <v>31.329551282051277</v>
      </c>
      <c r="BU665" s="99">
        <f>BT665*Input!$N$23</f>
        <v>73718.371507564079</v>
      </c>
      <c r="BV665" s="100">
        <f t="shared" si="529"/>
        <v>73.718371507564086</v>
      </c>
      <c r="BW665" s="95">
        <v>9420</v>
      </c>
      <c r="BX665" s="99">
        <f>'Max limit'!AX665*Input!PrimaryDrive_ratio*Input!Gear6_ratio*Input!FinalDrive_ratio</f>
        <v>2139.8207357859533</v>
      </c>
      <c r="BY665" s="99">
        <f t="shared" si="530"/>
        <v>35.663678929765886</v>
      </c>
      <c r="BZ665" s="99">
        <f>BY665*Input!$N$23</f>
        <v>83916.565194381255</v>
      </c>
      <c r="CA665" s="100">
        <f t="shared" si="531"/>
        <v>83.916565194381249</v>
      </c>
      <c r="CC665" s="95">
        <v>9420</v>
      </c>
      <c r="CD665" s="94">
        <f t="shared" si="532"/>
        <v>32.5</v>
      </c>
      <c r="CE665" s="94">
        <f t="shared" si="533"/>
        <v>43</v>
      </c>
      <c r="CF665" s="94">
        <f t="shared" si="534"/>
        <v>53.5</v>
      </c>
      <c r="CG665" s="94">
        <f t="shared" si="535"/>
        <v>64.5</v>
      </c>
      <c r="CH665" s="94">
        <f t="shared" si="536"/>
        <v>73.5</v>
      </c>
      <c r="CI665" s="94">
        <f t="shared" si="537"/>
        <v>84</v>
      </c>
      <c r="CK665" s="95">
        <v>9420</v>
      </c>
      <c r="CL665" s="162">
        <f t="shared" si="538"/>
        <v>13.855821205821206</v>
      </c>
      <c r="CM665" s="162">
        <f t="shared" si="539"/>
        <v>18.228102564102564</v>
      </c>
      <c r="CN665" s="162">
        <f t="shared" si="540"/>
        <v>22.785128205128203</v>
      </c>
      <c r="CO665" s="162">
        <f t="shared" si="541"/>
        <v>27.342153846153842</v>
      </c>
      <c r="CP665" s="162">
        <f t="shared" si="542"/>
        <v>31.329551282051277</v>
      </c>
      <c r="CQ665" s="162">
        <f t="shared" si="543"/>
        <v>35.663678929765886</v>
      </c>
    </row>
    <row r="666" spans="1:95" ht="19.5" thickTop="1" thickBot="1">
      <c r="A666" s="70">
        <v>9470</v>
      </c>
      <c r="B666" s="70">
        <v>173.483</v>
      </c>
      <c r="C666" s="70">
        <v>128.661</v>
      </c>
      <c r="D666" s="70">
        <v>161.87700000000001</v>
      </c>
      <c r="E666" s="70">
        <v>9.5310000000000006</v>
      </c>
      <c r="G666" s="92">
        <v>2</v>
      </c>
      <c r="H666" s="93">
        <f t="shared" si="544"/>
        <v>27.755148741418765</v>
      </c>
      <c r="O666" s="95">
        <v>9430</v>
      </c>
      <c r="P666" s="94">
        <f t="shared" si="496"/>
        <v>12.555126993608127</v>
      </c>
      <c r="Q666" s="94">
        <f t="shared" si="497"/>
        <v>12.49717584977695</v>
      </c>
      <c r="R666" s="94">
        <f t="shared" si="498"/>
        <v>12.150419840099977</v>
      </c>
      <c r="S666" s="94">
        <f t="shared" si="499"/>
        <v>11.413796194645464</v>
      </c>
      <c r="T666" s="94">
        <f t="shared" si="500"/>
        <v>10.642862168757601</v>
      </c>
      <c r="U666" s="94">
        <f t="shared" si="501"/>
        <v>9.5548733542773991</v>
      </c>
      <c r="V666" s="82"/>
      <c r="W666" s="95">
        <v>9430</v>
      </c>
      <c r="X666" s="161">
        <f t="shared" si="509"/>
        <v>8.6747152548758173</v>
      </c>
      <c r="Y666" s="161">
        <f t="shared" si="510"/>
        <v>8.4794044034788953</v>
      </c>
      <c r="Z666" s="161">
        <f t="shared" si="511"/>
        <v>8.0230728089028833</v>
      </c>
      <c r="AA666" s="161">
        <f t="shared" si="512"/>
        <v>7.2485835943548205</v>
      </c>
      <c r="AB666" s="161">
        <f t="shared" si="513"/>
        <v>6.4390827851309309</v>
      </c>
      <c r="AC666" s="161">
        <f t="shared" si="514"/>
        <v>5.3510939706507319</v>
      </c>
      <c r="AD666" s="82"/>
      <c r="AE666" s="82"/>
      <c r="AF666" s="82"/>
      <c r="AG666" s="95">
        <v>9430</v>
      </c>
      <c r="AH666" s="161">
        <f t="shared" si="515"/>
        <v>-11.703270476592625</v>
      </c>
      <c r="AI666" s="161">
        <f t="shared" si="516"/>
        <v>-12.270960348866181</v>
      </c>
      <c r="AJ666" s="161">
        <f t="shared" si="517"/>
        <v>-13.027307235004159</v>
      </c>
      <c r="AK666" s="161">
        <f t="shared" si="518"/>
        <v>-13.951731206950576</v>
      </c>
      <c r="AL666" s="161">
        <f t="shared" si="519"/>
        <v>-14.898477916855926</v>
      </c>
      <c r="AM666" s="161">
        <f t="shared" si="520"/>
        <v>-16.07350583649454</v>
      </c>
      <c r="AN666" s="81"/>
      <c r="AO666" s="81"/>
      <c r="AP666" s="95">
        <v>9430</v>
      </c>
      <c r="AQ666" s="94">
        <f t="shared" si="502"/>
        <v>205.10867894720548</v>
      </c>
      <c r="AR666" s="94">
        <f t="shared" si="503"/>
        <v>354.97880522742417</v>
      </c>
      <c r="AS666" s="94">
        <f t="shared" si="504"/>
        <v>554.65438316785026</v>
      </c>
      <c r="AT666" s="94">
        <f t="shared" si="505"/>
        <v>798.70231176170432</v>
      </c>
      <c r="AU666" s="94">
        <f t="shared" si="506"/>
        <v>1048.6434431767168</v>
      </c>
      <c r="AV666" s="94">
        <f t="shared" si="507"/>
        <v>1358.8508139613114</v>
      </c>
      <c r="AW666" s="81"/>
      <c r="AX666" s="95">
        <v>9430</v>
      </c>
      <c r="AY666" s="99">
        <f>'Max limit'!AX666*Input!PrimaryDrive_ratio*Input!Gear1_ratio*Input!FinalDrive_ratio</f>
        <v>832.23180873180866</v>
      </c>
      <c r="AZ666" s="99">
        <f t="shared" si="521"/>
        <v>13.870530145530145</v>
      </c>
      <c r="BA666" s="99">
        <f>AZ666*Input!$N$23</f>
        <v>32637.329691372135</v>
      </c>
      <c r="BB666" s="97">
        <f t="shared" si="508"/>
        <v>32.637329691372138</v>
      </c>
      <c r="BC666" s="95">
        <v>9430</v>
      </c>
      <c r="BD666" s="99">
        <f>'Max limit'!AX666*Input!PrimaryDrive_ratio*Input!Gear2_ratio*Input!FinalDrive_ratio</f>
        <v>1094.8471794871793</v>
      </c>
      <c r="BE666" s="99">
        <f t="shared" si="522"/>
        <v>18.247452991452988</v>
      </c>
      <c r="BF666" s="99">
        <f>BE666*Input!$N$23</f>
        <v>42936.220393982891</v>
      </c>
      <c r="BG666" s="100">
        <f t="shared" si="523"/>
        <v>42.936220393982893</v>
      </c>
      <c r="BH666" s="95">
        <v>9430</v>
      </c>
      <c r="BI666" s="99">
        <f>'Max limit'!AX666*Input!PrimaryDrive_ratio*Input!Gear3_ratio*Input!FinalDrive_ratio</f>
        <v>1368.5589743589742</v>
      </c>
      <c r="BJ666" s="99">
        <f t="shared" si="524"/>
        <v>22.809316239316235</v>
      </c>
      <c r="BK666" s="99">
        <f>BJ666*Input!$N$23</f>
        <v>53670.275492478613</v>
      </c>
      <c r="BL666" s="100">
        <f t="shared" si="525"/>
        <v>53.670275492478616</v>
      </c>
      <c r="BM666" s="95">
        <v>9430</v>
      </c>
      <c r="BN666" s="99">
        <f>'Max limit'!AX666*Input!PrimaryDrive_ratio*Input!Gear4_ratio*Input!FinalDrive_ratio</f>
        <v>1642.2707692307692</v>
      </c>
      <c r="BO666" s="99">
        <f t="shared" si="526"/>
        <v>27.371179487179486</v>
      </c>
      <c r="BP666" s="99">
        <f>BO666*Input!$N$23</f>
        <v>64404.330590974343</v>
      </c>
      <c r="BQ666" s="100">
        <f t="shared" si="527"/>
        <v>64.40433059097434</v>
      </c>
      <c r="BR666" s="95">
        <v>9430</v>
      </c>
      <c r="BS666" s="99">
        <f>'Max limit'!AX666*Input!PrimaryDrive_ratio*Input!Gear5_ratio*Input!FinalDrive_ratio</f>
        <v>1881.7685897435895</v>
      </c>
      <c r="BT666" s="99">
        <f t="shared" si="528"/>
        <v>31.362809829059824</v>
      </c>
      <c r="BU666" s="99">
        <f>BT666*Input!$N$23</f>
        <v>73796.628802158099</v>
      </c>
      <c r="BV666" s="100">
        <f t="shared" si="529"/>
        <v>73.796628802158097</v>
      </c>
      <c r="BW666" s="95">
        <v>9430</v>
      </c>
      <c r="BX666" s="99">
        <f>'Max limit'!AX666*Input!PrimaryDrive_ratio*Input!Gear6_ratio*Input!FinalDrive_ratio</f>
        <v>2142.0923076923073</v>
      </c>
      <c r="BY666" s="99">
        <f t="shared" si="530"/>
        <v>35.701538461538455</v>
      </c>
      <c r="BZ666" s="99">
        <f>BY666*Input!$N$23</f>
        <v>84005.648596923042</v>
      </c>
      <c r="CA666" s="100">
        <f t="shared" si="531"/>
        <v>84.005648596923038</v>
      </c>
      <c r="CC666" s="95">
        <v>9430</v>
      </c>
      <c r="CD666" s="94">
        <f t="shared" si="532"/>
        <v>32.5</v>
      </c>
      <c r="CE666" s="94">
        <f t="shared" si="533"/>
        <v>43</v>
      </c>
      <c r="CF666" s="94">
        <f t="shared" si="534"/>
        <v>53.5</v>
      </c>
      <c r="CG666" s="94">
        <f t="shared" si="535"/>
        <v>64.5</v>
      </c>
      <c r="CH666" s="94">
        <f t="shared" si="536"/>
        <v>74</v>
      </c>
      <c r="CI666" s="94">
        <f t="shared" si="537"/>
        <v>84</v>
      </c>
      <c r="CK666" s="95">
        <v>9430</v>
      </c>
      <c r="CL666" s="162">
        <f t="shared" si="538"/>
        <v>13.870530145530145</v>
      </c>
      <c r="CM666" s="162">
        <f t="shared" si="539"/>
        <v>18.247452991452988</v>
      </c>
      <c r="CN666" s="162">
        <f t="shared" si="540"/>
        <v>22.809316239316235</v>
      </c>
      <c r="CO666" s="162">
        <f t="shared" si="541"/>
        <v>27.371179487179486</v>
      </c>
      <c r="CP666" s="162">
        <f t="shared" si="542"/>
        <v>31.362809829059824</v>
      </c>
      <c r="CQ666" s="162">
        <f t="shared" si="543"/>
        <v>35.701538461538455</v>
      </c>
    </row>
    <row r="667" spans="1:95" ht="19.5" thickTop="1" thickBot="1">
      <c r="A667" s="70">
        <v>9480</v>
      </c>
      <c r="B667" s="70">
        <v>173.66300000000001</v>
      </c>
      <c r="C667" s="70">
        <v>128.65799999999999</v>
      </c>
      <c r="D667" s="70">
        <v>162.054</v>
      </c>
      <c r="E667" s="70">
        <v>9.5310000000000006</v>
      </c>
      <c r="G667" s="92">
        <v>2</v>
      </c>
      <c r="H667" s="93">
        <f t="shared" si="544"/>
        <v>27.800343249427918</v>
      </c>
      <c r="O667" s="95">
        <v>9440</v>
      </c>
      <c r="P667" s="94">
        <f t="shared" si="496"/>
        <v>12.553717890530256</v>
      </c>
      <c r="Q667" s="94">
        <f t="shared" si="497"/>
        <v>12.494650808001504</v>
      </c>
      <c r="R667" s="94">
        <f t="shared" si="498"/>
        <v>12.146366861113821</v>
      </c>
      <c r="S667" s="94">
        <f t="shared" si="499"/>
        <v>11.407906360962828</v>
      </c>
      <c r="T667" s="94">
        <f t="shared" si="500"/>
        <v>10.635057604187903</v>
      </c>
      <c r="U667" s="94">
        <f t="shared" si="501"/>
        <v>9.5447600607769711</v>
      </c>
      <c r="V667" s="82"/>
      <c r="W667" s="95">
        <v>9440</v>
      </c>
      <c r="X667" s="161">
        <f t="shared" si="509"/>
        <v>8.6733061517979486</v>
      </c>
      <c r="Y667" s="161">
        <f t="shared" si="510"/>
        <v>8.4768793617034479</v>
      </c>
      <c r="Z667" s="161">
        <f t="shared" si="511"/>
        <v>8.0190198299167275</v>
      </c>
      <c r="AA667" s="161">
        <f t="shared" si="512"/>
        <v>7.2426937606721866</v>
      </c>
      <c r="AB667" s="161">
        <f t="shared" si="513"/>
        <v>6.4312782205612331</v>
      </c>
      <c r="AC667" s="161">
        <f t="shared" si="514"/>
        <v>5.340980677150303</v>
      </c>
      <c r="AD667" s="82"/>
      <c r="AE667" s="82"/>
      <c r="AF667" s="82"/>
      <c r="AG667" s="95">
        <v>9440</v>
      </c>
      <c r="AH667" s="161">
        <f t="shared" si="515"/>
        <v>-11.704919127193733</v>
      </c>
      <c r="AI667" s="161">
        <f t="shared" si="516"/>
        <v>-12.273813646072435</v>
      </c>
      <c r="AJ667" s="161">
        <f t="shared" si="517"/>
        <v>-13.03176551188893</v>
      </c>
      <c r="AK667" s="161">
        <f t="shared" si="518"/>
        <v>-13.958151125664648</v>
      </c>
      <c r="AL667" s="161">
        <f t="shared" si="519"/>
        <v>-14.906906846591198</v>
      </c>
      <c r="AM667" s="161">
        <f t="shared" si="520"/>
        <v>-16.084428193475006</v>
      </c>
      <c r="AN667" s="81"/>
      <c r="AO667" s="81"/>
      <c r="AP667" s="95">
        <v>9440</v>
      </c>
      <c r="AQ667" s="94">
        <f t="shared" si="502"/>
        <v>205.54392270589781</v>
      </c>
      <c r="AR667" s="94">
        <f t="shared" si="503"/>
        <v>355.73207568987522</v>
      </c>
      <c r="AS667" s="94">
        <f t="shared" si="504"/>
        <v>555.83136826542989</v>
      </c>
      <c r="AT667" s="94">
        <f t="shared" si="505"/>
        <v>800.39717030221948</v>
      </c>
      <c r="AU667" s="94">
        <f t="shared" si="506"/>
        <v>1050.8686806268288</v>
      </c>
      <c r="AV667" s="94">
        <f t="shared" si="507"/>
        <v>1361.7343162041536</v>
      </c>
      <c r="AW667" s="81"/>
      <c r="AX667" s="95">
        <v>9440</v>
      </c>
      <c r="AY667" s="99">
        <f>'Max limit'!AX667*Input!PrimaryDrive_ratio*Input!Gear1_ratio*Input!FinalDrive_ratio</f>
        <v>833.11434511434516</v>
      </c>
      <c r="AZ667" s="99">
        <f t="shared" si="521"/>
        <v>13.885239085239085</v>
      </c>
      <c r="BA667" s="99">
        <f>AZ667*Input!$N$23</f>
        <v>32671.939797089392</v>
      </c>
      <c r="BB667" s="97">
        <f t="shared" si="508"/>
        <v>32.671939797089394</v>
      </c>
      <c r="BC667" s="95">
        <v>9440</v>
      </c>
      <c r="BD667" s="99">
        <f>'Max limit'!AX667*Input!PrimaryDrive_ratio*Input!Gear2_ratio*Input!FinalDrive_ratio</f>
        <v>1096.008205128205</v>
      </c>
      <c r="BE667" s="99">
        <f t="shared" si="522"/>
        <v>18.266803418803416</v>
      </c>
      <c r="BF667" s="99">
        <f>BE667*Input!$N$23</f>
        <v>42981.751910837593</v>
      </c>
      <c r="BG667" s="100">
        <f t="shared" si="523"/>
        <v>42.981751910837595</v>
      </c>
      <c r="BH667" s="95">
        <v>9440</v>
      </c>
      <c r="BI667" s="99">
        <f>'Max limit'!AX667*Input!PrimaryDrive_ratio*Input!Gear3_ratio*Input!FinalDrive_ratio</f>
        <v>1370.010256410256</v>
      </c>
      <c r="BJ667" s="99">
        <f t="shared" si="524"/>
        <v>22.833504273504268</v>
      </c>
      <c r="BK667" s="99">
        <f>BJ667*Input!$N$23</f>
        <v>53727.189888546985</v>
      </c>
      <c r="BL667" s="100">
        <f t="shared" si="525"/>
        <v>53.727189888546988</v>
      </c>
      <c r="BM667" s="95">
        <v>9440</v>
      </c>
      <c r="BN667" s="99">
        <f>'Max limit'!AX667*Input!PrimaryDrive_ratio*Input!Gear4_ratio*Input!FinalDrive_ratio</f>
        <v>1644.0123076923078</v>
      </c>
      <c r="BO667" s="99">
        <f t="shared" si="526"/>
        <v>27.40020512820513</v>
      </c>
      <c r="BP667" s="99">
        <f>BO667*Input!$N$23</f>
        <v>64472.6278662564</v>
      </c>
      <c r="BQ667" s="100">
        <f t="shared" si="527"/>
        <v>64.472627866256403</v>
      </c>
      <c r="BR667" s="95">
        <v>9440</v>
      </c>
      <c r="BS667" s="99">
        <f>'Max limit'!AX667*Input!PrimaryDrive_ratio*Input!Gear5_ratio*Input!FinalDrive_ratio</f>
        <v>1883.7641025641024</v>
      </c>
      <c r="BT667" s="99">
        <f t="shared" si="528"/>
        <v>31.396068376068374</v>
      </c>
      <c r="BU667" s="99">
        <f>BT667*Input!$N$23</f>
        <v>73874.886096752118</v>
      </c>
      <c r="BV667" s="100">
        <f t="shared" si="529"/>
        <v>73.874886096752121</v>
      </c>
      <c r="BW667" s="95">
        <v>9440</v>
      </c>
      <c r="BX667" s="99">
        <f>'Max limit'!AX667*Input!PrimaryDrive_ratio*Input!Gear6_ratio*Input!FinalDrive_ratio</f>
        <v>2144.3638795986617</v>
      </c>
      <c r="BY667" s="99">
        <f t="shared" si="530"/>
        <v>35.73939799331103</v>
      </c>
      <c r="BZ667" s="99">
        <f>BY667*Input!$N$23</f>
        <v>84094.731999464857</v>
      </c>
      <c r="CA667" s="100">
        <f t="shared" si="531"/>
        <v>84.094731999464855</v>
      </c>
      <c r="CC667" s="95">
        <v>9440</v>
      </c>
      <c r="CD667" s="94">
        <f t="shared" si="532"/>
        <v>32.5</v>
      </c>
      <c r="CE667" s="94">
        <f t="shared" si="533"/>
        <v>43</v>
      </c>
      <c r="CF667" s="94">
        <f t="shared" si="534"/>
        <v>53.5</v>
      </c>
      <c r="CG667" s="94">
        <f t="shared" si="535"/>
        <v>64.5</v>
      </c>
      <c r="CH667" s="94">
        <f t="shared" si="536"/>
        <v>74</v>
      </c>
      <c r="CI667" s="94">
        <f t="shared" si="537"/>
        <v>84</v>
      </c>
      <c r="CK667" s="95">
        <v>9440</v>
      </c>
      <c r="CL667" s="162">
        <f t="shared" si="538"/>
        <v>13.885239085239085</v>
      </c>
      <c r="CM667" s="162">
        <f t="shared" si="539"/>
        <v>18.266803418803416</v>
      </c>
      <c r="CN667" s="162">
        <f t="shared" si="540"/>
        <v>22.833504273504268</v>
      </c>
      <c r="CO667" s="162">
        <f t="shared" si="541"/>
        <v>27.40020512820513</v>
      </c>
      <c r="CP667" s="162">
        <f t="shared" si="542"/>
        <v>31.396068376068374</v>
      </c>
      <c r="CQ667" s="162">
        <f t="shared" si="543"/>
        <v>35.73939799331103</v>
      </c>
    </row>
    <row r="668" spans="1:95" ht="19.5" thickTop="1" thickBot="1">
      <c r="A668" s="70">
        <v>9490</v>
      </c>
      <c r="B668" s="70">
        <v>173.84800000000001</v>
      </c>
      <c r="C668" s="70">
        <v>128.66</v>
      </c>
      <c r="D668" s="70">
        <v>162.232</v>
      </c>
      <c r="E668" s="70">
        <v>9.5359999999999996</v>
      </c>
      <c r="G668" s="92">
        <v>2</v>
      </c>
      <c r="H668" s="93">
        <f t="shared" si="544"/>
        <v>27.845537757437071</v>
      </c>
      <c r="O668" s="95">
        <v>9450</v>
      </c>
      <c r="P668" s="94">
        <f t="shared" si="496"/>
        <v>12.552307293967408</v>
      </c>
      <c r="Q668" s="94">
        <f t="shared" si="497"/>
        <v>12.492123089976163</v>
      </c>
      <c r="R668" s="94">
        <f t="shared" si="498"/>
        <v>12.142309586442463</v>
      </c>
      <c r="S668" s="94">
        <f t="shared" si="499"/>
        <v>11.402010284743168</v>
      </c>
      <c r="T668" s="94">
        <f t="shared" si="500"/>
        <v>10.627244767689676</v>
      </c>
      <c r="U668" s="94">
        <f t="shared" si="501"/>
        <v>9.5346360483645132</v>
      </c>
      <c r="V668" s="82"/>
      <c r="W668" s="95">
        <v>9450</v>
      </c>
      <c r="X668" s="161">
        <f t="shared" si="509"/>
        <v>8.6718955552350998</v>
      </c>
      <c r="Y668" s="161">
        <f t="shared" si="510"/>
        <v>8.4743516436781068</v>
      </c>
      <c r="Z668" s="161">
        <f t="shared" si="511"/>
        <v>8.0149625552453703</v>
      </c>
      <c r="AA668" s="161">
        <f t="shared" si="512"/>
        <v>7.2367976844525259</v>
      </c>
      <c r="AB668" s="161">
        <f t="shared" si="513"/>
        <v>6.4234653840630065</v>
      </c>
      <c r="AC668" s="161">
        <f t="shared" si="514"/>
        <v>5.3308566647378441</v>
      </c>
      <c r="AD668" s="82"/>
      <c r="AE668" s="82"/>
      <c r="AF668" s="82"/>
      <c r="AG668" s="95">
        <v>9450</v>
      </c>
      <c r="AH668" s="161">
        <f t="shared" si="515"/>
        <v>-11.706569525172265</v>
      </c>
      <c r="AI668" s="161">
        <f t="shared" si="516"/>
        <v>-12.27666996744107</v>
      </c>
      <c r="AJ668" s="161">
        <f t="shared" si="517"/>
        <v>-13.036228514027423</v>
      </c>
      <c r="AK668" s="161">
        <f t="shared" si="518"/>
        <v>-13.964577848744078</v>
      </c>
      <c r="AL668" s="161">
        <f t="shared" si="519"/>
        <v>-14.915344710009284</v>
      </c>
      <c r="AM668" s="161">
        <f t="shared" si="520"/>
        <v>-16.09536212688046</v>
      </c>
      <c r="AN668" s="81"/>
      <c r="AO668" s="81"/>
      <c r="AP668" s="95">
        <v>9450</v>
      </c>
      <c r="AQ668" s="94">
        <f t="shared" si="502"/>
        <v>205.97962777223054</v>
      </c>
      <c r="AR668" s="94">
        <f t="shared" si="503"/>
        <v>356.48614453119495</v>
      </c>
      <c r="AS668" s="94">
        <f t="shared" si="504"/>
        <v>557.009600829992</v>
      </c>
      <c r="AT668" s="94">
        <f t="shared" si="505"/>
        <v>802.09382519518886</v>
      </c>
      <c r="AU668" s="94">
        <f t="shared" si="506"/>
        <v>1053.0962765692034</v>
      </c>
      <c r="AV668" s="94">
        <f t="shared" si="507"/>
        <v>1364.6208746231939</v>
      </c>
      <c r="AW668" s="81"/>
      <c r="AX668" s="95">
        <v>9450</v>
      </c>
      <c r="AY668" s="99">
        <f>'Max limit'!AX668*Input!PrimaryDrive_ratio*Input!Gear1_ratio*Input!FinalDrive_ratio</f>
        <v>833.99688149688166</v>
      </c>
      <c r="AZ668" s="99">
        <f t="shared" si="521"/>
        <v>13.899948024948028</v>
      </c>
      <c r="BA668" s="99">
        <f>AZ668*Input!$N$23</f>
        <v>32706.549902806655</v>
      </c>
      <c r="BB668" s="97">
        <f t="shared" si="508"/>
        <v>32.706549902806657</v>
      </c>
      <c r="BC668" s="95">
        <v>9450</v>
      </c>
      <c r="BD668" s="99">
        <f>'Max limit'!AX668*Input!PrimaryDrive_ratio*Input!Gear2_ratio*Input!FinalDrive_ratio</f>
        <v>1097.1692307692308</v>
      </c>
      <c r="BE668" s="99">
        <f t="shared" si="522"/>
        <v>18.286153846153848</v>
      </c>
      <c r="BF668" s="99">
        <f>BE668*Input!$N$23</f>
        <v>43027.283427692302</v>
      </c>
      <c r="BG668" s="100">
        <f t="shared" si="523"/>
        <v>43.027283427692304</v>
      </c>
      <c r="BH668" s="95">
        <v>9450</v>
      </c>
      <c r="BI668" s="99">
        <f>'Max limit'!AX668*Input!PrimaryDrive_ratio*Input!Gear3_ratio*Input!FinalDrive_ratio</f>
        <v>1371.4615384615383</v>
      </c>
      <c r="BJ668" s="99">
        <f t="shared" si="524"/>
        <v>22.857692307692307</v>
      </c>
      <c r="BK668" s="99">
        <f>BJ668*Input!$N$23</f>
        <v>53784.104284615372</v>
      </c>
      <c r="BL668" s="100">
        <f t="shared" si="525"/>
        <v>53.784104284615374</v>
      </c>
      <c r="BM668" s="95">
        <v>9450</v>
      </c>
      <c r="BN668" s="99">
        <f>'Max limit'!AX668*Input!PrimaryDrive_ratio*Input!Gear4_ratio*Input!FinalDrive_ratio</f>
        <v>1645.7538461538463</v>
      </c>
      <c r="BO668" s="99">
        <f t="shared" si="526"/>
        <v>27.429230769230774</v>
      </c>
      <c r="BP668" s="99">
        <f>BO668*Input!$N$23</f>
        <v>64540.925141538464</v>
      </c>
      <c r="BQ668" s="100">
        <f t="shared" si="527"/>
        <v>64.540925141538466</v>
      </c>
      <c r="BR668" s="95">
        <v>9450</v>
      </c>
      <c r="BS668" s="99">
        <f>'Max limit'!AX668*Input!PrimaryDrive_ratio*Input!Gear5_ratio*Input!FinalDrive_ratio</f>
        <v>1885.7596153846152</v>
      </c>
      <c r="BT668" s="99">
        <f t="shared" si="528"/>
        <v>31.429326923076921</v>
      </c>
      <c r="BU668" s="99">
        <f>BT668*Input!$N$23</f>
        <v>73953.143391346137</v>
      </c>
      <c r="BV668" s="100">
        <f t="shared" si="529"/>
        <v>73.953143391346131</v>
      </c>
      <c r="BW668" s="95">
        <v>9450</v>
      </c>
      <c r="BX668" s="99">
        <f>'Max limit'!AX668*Input!PrimaryDrive_ratio*Input!Gear6_ratio*Input!FinalDrive_ratio</f>
        <v>2146.6354515050166</v>
      </c>
      <c r="BY668" s="99">
        <f t="shared" si="530"/>
        <v>35.777257525083613</v>
      </c>
      <c r="BZ668" s="99">
        <f>BY668*Input!$N$23</f>
        <v>84183.815402006672</v>
      </c>
      <c r="CA668" s="100">
        <f t="shared" si="531"/>
        <v>84.183815402006672</v>
      </c>
      <c r="CC668" s="95">
        <v>9450</v>
      </c>
      <c r="CD668" s="94">
        <f t="shared" si="532"/>
        <v>32.5</v>
      </c>
      <c r="CE668" s="94">
        <f t="shared" si="533"/>
        <v>43</v>
      </c>
      <c r="CF668" s="94">
        <f t="shared" si="534"/>
        <v>54</v>
      </c>
      <c r="CG668" s="94">
        <f t="shared" si="535"/>
        <v>64.5</v>
      </c>
      <c r="CH668" s="94">
        <f t="shared" si="536"/>
        <v>74</v>
      </c>
      <c r="CI668" s="94">
        <f t="shared" si="537"/>
        <v>84</v>
      </c>
      <c r="CK668" s="95">
        <v>9450</v>
      </c>
      <c r="CL668" s="162">
        <f t="shared" si="538"/>
        <v>13.899948024948028</v>
      </c>
      <c r="CM668" s="162">
        <f t="shared" si="539"/>
        <v>18.286153846153848</v>
      </c>
      <c r="CN668" s="162">
        <f t="shared" si="540"/>
        <v>22.857692307692307</v>
      </c>
      <c r="CO668" s="162">
        <f t="shared" si="541"/>
        <v>27.429230769230774</v>
      </c>
      <c r="CP668" s="162">
        <f t="shared" si="542"/>
        <v>31.429326923076921</v>
      </c>
      <c r="CQ668" s="162">
        <f t="shared" si="543"/>
        <v>35.777257525083613</v>
      </c>
    </row>
    <row r="669" spans="1:95" ht="19.5" thickTop="1" thickBot="1">
      <c r="A669" s="70">
        <v>9500</v>
      </c>
      <c r="B669" s="70">
        <v>174.05600000000001</v>
      </c>
      <c r="C669" s="70">
        <v>128.678</v>
      </c>
      <c r="D669" s="70">
        <v>162.42699999999999</v>
      </c>
      <c r="E669" s="70">
        <v>9.5470000000000006</v>
      </c>
      <c r="G669" s="92">
        <v>2</v>
      </c>
      <c r="H669" s="93">
        <f t="shared" si="544"/>
        <v>27.890732265446225</v>
      </c>
      <c r="O669" s="95">
        <v>9460</v>
      </c>
      <c r="P669" s="94">
        <f t="shared" si="496"/>
        <v>12.550895203919582</v>
      </c>
      <c r="Q669" s="94">
        <f t="shared" si="497"/>
        <v>12.489592695700928</v>
      </c>
      <c r="R669" s="94">
        <f t="shared" si="498"/>
        <v>12.138248016085907</v>
      </c>
      <c r="S669" s="94">
        <f t="shared" si="499"/>
        <v>11.396107965986486</v>
      </c>
      <c r="T669" s="94">
        <f t="shared" si="500"/>
        <v>10.619423659262916</v>
      </c>
      <c r="U669" s="94">
        <f t="shared" si="501"/>
        <v>9.5245013170400252</v>
      </c>
      <c r="V669" s="82"/>
      <c r="W669" s="95">
        <v>9460</v>
      </c>
      <c r="X669" s="161">
        <f t="shared" si="509"/>
        <v>8.6704834651872726</v>
      </c>
      <c r="Y669" s="161">
        <f t="shared" si="510"/>
        <v>8.4718212494028737</v>
      </c>
      <c r="Z669" s="161">
        <f t="shared" si="511"/>
        <v>8.0109009848888153</v>
      </c>
      <c r="AA669" s="161">
        <f t="shared" si="512"/>
        <v>7.2308953656958419</v>
      </c>
      <c r="AB669" s="161">
        <f t="shared" si="513"/>
        <v>6.4156442756362457</v>
      </c>
      <c r="AC669" s="161">
        <f t="shared" si="514"/>
        <v>5.3207219334133571</v>
      </c>
      <c r="AD669" s="82"/>
      <c r="AE669" s="82"/>
      <c r="AF669" s="82"/>
      <c r="AG669" s="95">
        <v>9460</v>
      </c>
      <c r="AH669" s="161">
        <f t="shared" si="515"/>
        <v>-11.708221670528223</v>
      </c>
      <c r="AI669" s="161">
        <f t="shared" si="516"/>
        <v>-12.279529312972084</v>
      </c>
      <c r="AJ669" s="161">
        <f t="shared" si="517"/>
        <v>-13.040696241419635</v>
      </c>
      <c r="AK669" s="161">
        <f t="shared" si="518"/>
        <v>-13.971011376188862</v>
      </c>
      <c r="AL669" s="161">
        <f t="shared" si="519"/>
        <v>-14.923791507110186</v>
      </c>
      <c r="AM669" s="161">
        <f t="shared" si="520"/>
        <v>-16.106307636710905</v>
      </c>
      <c r="AN669" s="81"/>
      <c r="AO669" s="81"/>
      <c r="AP669" s="95">
        <v>9460</v>
      </c>
      <c r="AQ669" s="94">
        <f t="shared" si="502"/>
        <v>206.41579414620352</v>
      </c>
      <c r="AR669" s="94">
        <f t="shared" si="503"/>
        <v>357.24101175138281</v>
      </c>
      <c r="AS669" s="94">
        <f t="shared" si="504"/>
        <v>558.1890808615359</v>
      </c>
      <c r="AT669" s="94">
        <f t="shared" si="505"/>
        <v>803.792276440612</v>
      </c>
      <c r="AU669" s="94">
        <f t="shared" si="506"/>
        <v>1055.3262310038415</v>
      </c>
      <c r="AV669" s="94">
        <f t="shared" si="507"/>
        <v>1367.5104892184315</v>
      </c>
      <c r="AW669" s="81"/>
      <c r="AX669" s="95">
        <v>9460</v>
      </c>
      <c r="AY669" s="99">
        <f>'Max limit'!AX669*Input!PrimaryDrive_ratio*Input!Gear1_ratio*Input!FinalDrive_ratio</f>
        <v>834.87941787941793</v>
      </c>
      <c r="AZ669" s="99">
        <f t="shared" si="521"/>
        <v>13.914656964656965</v>
      </c>
      <c r="BA669" s="99">
        <f>AZ669*Input!$N$23</f>
        <v>32741.160008523904</v>
      </c>
      <c r="BB669" s="97">
        <f t="shared" si="508"/>
        <v>32.741160008523906</v>
      </c>
      <c r="BC669" s="95">
        <v>9460</v>
      </c>
      <c r="BD669" s="99">
        <f>'Max limit'!AX669*Input!PrimaryDrive_ratio*Input!Gear2_ratio*Input!FinalDrive_ratio</f>
        <v>1098.3302564102562</v>
      </c>
      <c r="BE669" s="99">
        <f t="shared" si="522"/>
        <v>18.305504273504269</v>
      </c>
      <c r="BF669" s="99">
        <f>BE669*Input!$N$23</f>
        <v>43072.81494454699</v>
      </c>
      <c r="BG669" s="100">
        <f t="shared" si="523"/>
        <v>43.072814944546991</v>
      </c>
      <c r="BH669" s="95">
        <v>9460</v>
      </c>
      <c r="BI669" s="99">
        <f>'Max limit'!AX669*Input!PrimaryDrive_ratio*Input!Gear3_ratio*Input!FinalDrive_ratio</f>
        <v>1372.9128205128204</v>
      </c>
      <c r="BJ669" s="99">
        <f t="shared" si="524"/>
        <v>22.88188034188034</v>
      </c>
      <c r="BK669" s="99">
        <f>BJ669*Input!$N$23</f>
        <v>53841.018680683745</v>
      </c>
      <c r="BL669" s="100">
        <f t="shared" si="525"/>
        <v>53.841018680683746</v>
      </c>
      <c r="BM669" s="95">
        <v>9460</v>
      </c>
      <c r="BN669" s="99">
        <f>'Max limit'!AX669*Input!PrimaryDrive_ratio*Input!Gear4_ratio*Input!FinalDrive_ratio</f>
        <v>1647.4953846153849</v>
      </c>
      <c r="BO669" s="99">
        <f t="shared" si="526"/>
        <v>27.458256410256414</v>
      </c>
      <c r="BP669" s="99">
        <f>BO669*Input!$N$23</f>
        <v>64609.222416820514</v>
      </c>
      <c r="BQ669" s="100">
        <f t="shared" si="527"/>
        <v>64.609222416820515</v>
      </c>
      <c r="BR669" s="95">
        <v>9460</v>
      </c>
      <c r="BS669" s="99">
        <f>'Max limit'!AX669*Input!PrimaryDrive_ratio*Input!Gear5_ratio*Input!FinalDrive_ratio</f>
        <v>1887.7551282051281</v>
      </c>
      <c r="BT669" s="99">
        <f t="shared" si="528"/>
        <v>31.462585470085468</v>
      </c>
      <c r="BU669" s="99">
        <f>BT669*Input!$N$23</f>
        <v>74031.400685940156</v>
      </c>
      <c r="BV669" s="100">
        <f t="shared" si="529"/>
        <v>74.031400685940156</v>
      </c>
      <c r="BW669" s="95">
        <v>9460</v>
      </c>
      <c r="BX669" s="99">
        <f>'Max limit'!AX669*Input!PrimaryDrive_ratio*Input!Gear6_ratio*Input!FinalDrive_ratio</f>
        <v>2148.907023411371</v>
      </c>
      <c r="BY669" s="99">
        <f t="shared" si="530"/>
        <v>35.815117056856181</v>
      </c>
      <c r="BZ669" s="99">
        <f>BY669*Input!$N$23</f>
        <v>84272.898804548458</v>
      </c>
      <c r="CA669" s="100">
        <f t="shared" si="531"/>
        <v>84.272898804548461</v>
      </c>
      <c r="CC669" s="95">
        <v>9460</v>
      </c>
      <c r="CD669" s="94">
        <f t="shared" si="532"/>
        <v>32.5</v>
      </c>
      <c r="CE669" s="94">
        <f t="shared" si="533"/>
        <v>43</v>
      </c>
      <c r="CF669" s="94">
        <f t="shared" si="534"/>
        <v>54</v>
      </c>
      <c r="CG669" s="94">
        <f t="shared" si="535"/>
        <v>64.5</v>
      </c>
      <c r="CH669" s="94">
        <f t="shared" si="536"/>
        <v>74</v>
      </c>
      <c r="CI669" s="94">
        <f t="shared" si="537"/>
        <v>84.5</v>
      </c>
      <c r="CK669" s="95">
        <v>9460</v>
      </c>
      <c r="CL669" s="162">
        <f t="shared" si="538"/>
        <v>13.914656964656965</v>
      </c>
      <c r="CM669" s="162">
        <f t="shared" si="539"/>
        <v>18.305504273504269</v>
      </c>
      <c r="CN669" s="162">
        <f t="shared" si="540"/>
        <v>22.88188034188034</v>
      </c>
      <c r="CO669" s="162">
        <f t="shared" si="541"/>
        <v>27.458256410256414</v>
      </c>
      <c r="CP669" s="162">
        <f t="shared" si="542"/>
        <v>31.462585470085468</v>
      </c>
      <c r="CQ669" s="162">
        <f t="shared" si="543"/>
        <v>35.815117056856181</v>
      </c>
    </row>
    <row r="670" spans="1:95" ht="19.5" thickTop="1" thickBot="1">
      <c r="A670" s="70">
        <v>9510</v>
      </c>
      <c r="B670" s="70">
        <v>174.26499999999999</v>
      </c>
      <c r="C670" s="70">
        <v>128.697</v>
      </c>
      <c r="D670" s="70">
        <v>162.62299999999999</v>
      </c>
      <c r="E670" s="70">
        <v>9.5570000000000004</v>
      </c>
      <c r="G670" s="92">
        <v>2</v>
      </c>
      <c r="H670" s="93">
        <f t="shared" si="544"/>
        <v>27.935926773455378</v>
      </c>
      <c r="O670" s="95">
        <v>9470</v>
      </c>
      <c r="P670" s="94">
        <f t="shared" si="496"/>
        <v>12.549481620386773</v>
      </c>
      <c r="Q670" s="94">
        <f t="shared" si="497"/>
        <v>12.487059625175798</v>
      </c>
      <c r="R670" s="94">
        <f t="shared" si="498"/>
        <v>12.13418215004415</v>
      </c>
      <c r="S670" s="94">
        <f t="shared" si="499"/>
        <v>11.39019940469278</v>
      </c>
      <c r="T670" s="94">
        <f t="shared" si="500"/>
        <v>10.611594278907623</v>
      </c>
      <c r="U670" s="94">
        <f t="shared" si="501"/>
        <v>9.5143558668035073</v>
      </c>
      <c r="V670" s="82"/>
      <c r="W670" s="95">
        <v>9470</v>
      </c>
      <c r="X670" s="161">
        <f t="shared" si="509"/>
        <v>8.6690698816544636</v>
      </c>
      <c r="Y670" s="161">
        <f t="shared" si="510"/>
        <v>8.4692881788777434</v>
      </c>
      <c r="Z670" s="161">
        <f t="shared" si="511"/>
        <v>8.0068351188470572</v>
      </c>
      <c r="AA670" s="161">
        <f t="shared" si="512"/>
        <v>7.2249868044021364</v>
      </c>
      <c r="AB670" s="161">
        <f t="shared" si="513"/>
        <v>6.4078148952809526</v>
      </c>
      <c r="AC670" s="161">
        <f t="shared" si="514"/>
        <v>5.3105764831768374</v>
      </c>
      <c r="AD670" s="82"/>
      <c r="AE670" s="82"/>
      <c r="AF670" s="82"/>
      <c r="AG670" s="95">
        <v>9470</v>
      </c>
      <c r="AH670" s="161">
        <f t="shared" si="515"/>
        <v>-11.709875563261608</v>
      </c>
      <c r="AI670" s="161">
        <f t="shared" si="516"/>
        <v>-12.282391682665482</v>
      </c>
      <c r="AJ670" s="161">
        <f t="shared" si="517"/>
        <v>-13.045168694065566</v>
      </c>
      <c r="AK670" s="161">
        <f t="shared" si="518"/>
        <v>-13.977451707999002</v>
      </c>
      <c r="AL670" s="161">
        <f t="shared" si="519"/>
        <v>-14.9322472378939</v>
      </c>
      <c r="AM670" s="161">
        <f t="shared" si="520"/>
        <v>-16.117264722966347</v>
      </c>
      <c r="AN670" s="81"/>
      <c r="AO670" s="81"/>
      <c r="AP670" s="95">
        <v>9470</v>
      </c>
      <c r="AQ670" s="94">
        <f t="shared" si="502"/>
        <v>206.85242182781695</v>
      </c>
      <c r="AR670" s="94">
        <f t="shared" si="503"/>
        <v>357.99667735043965</v>
      </c>
      <c r="AS670" s="94">
        <f t="shared" si="504"/>
        <v>559.36980836006194</v>
      </c>
      <c r="AT670" s="94">
        <f t="shared" si="505"/>
        <v>805.4925240384888</v>
      </c>
      <c r="AU670" s="94">
        <f t="shared" si="506"/>
        <v>1057.5585439307424</v>
      </c>
      <c r="AV670" s="94">
        <f t="shared" si="507"/>
        <v>1370.4031599898681</v>
      </c>
      <c r="AW670" s="81"/>
      <c r="AX670" s="95">
        <v>9470</v>
      </c>
      <c r="AY670" s="99">
        <f>'Max limit'!AX670*Input!PrimaryDrive_ratio*Input!Gear1_ratio*Input!FinalDrive_ratio</f>
        <v>835.7619542619542</v>
      </c>
      <c r="AZ670" s="99">
        <f t="shared" si="521"/>
        <v>13.929365904365904</v>
      </c>
      <c r="BA670" s="99">
        <f>AZ670*Input!$N$23</f>
        <v>32775.770114241161</v>
      </c>
      <c r="BB670" s="97">
        <f t="shared" si="508"/>
        <v>32.775770114241162</v>
      </c>
      <c r="BC670" s="95">
        <v>9470</v>
      </c>
      <c r="BD670" s="99">
        <f>'Max limit'!AX670*Input!PrimaryDrive_ratio*Input!Gear2_ratio*Input!FinalDrive_ratio</f>
        <v>1099.491282051282</v>
      </c>
      <c r="BE670" s="99">
        <f t="shared" si="522"/>
        <v>18.324854700854701</v>
      </c>
      <c r="BF670" s="99">
        <f>BE670*Input!$N$23</f>
        <v>43118.346461401699</v>
      </c>
      <c r="BG670" s="100">
        <f t="shared" si="523"/>
        <v>43.1183464614017</v>
      </c>
      <c r="BH670" s="95">
        <v>9470</v>
      </c>
      <c r="BI670" s="99">
        <f>'Max limit'!AX670*Input!PrimaryDrive_ratio*Input!Gear3_ratio*Input!FinalDrive_ratio</f>
        <v>1374.3641025641025</v>
      </c>
      <c r="BJ670" s="99">
        <f t="shared" si="524"/>
        <v>22.906068376068376</v>
      </c>
      <c r="BK670" s="99">
        <f>BJ670*Input!$N$23</f>
        <v>53897.933076752124</v>
      </c>
      <c r="BL670" s="100">
        <f t="shared" si="525"/>
        <v>53.897933076752125</v>
      </c>
      <c r="BM670" s="95">
        <v>9470</v>
      </c>
      <c r="BN670" s="99">
        <f>'Max limit'!AX670*Input!PrimaryDrive_ratio*Input!Gear4_ratio*Input!FinalDrive_ratio</f>
        <v>1649.2369230769229</v>
      </c>
      <c r="BO670" s="99">
        <f t="shared" si="526"/>
        <v>27.487282051282047</v>
      </c>
      <c r="BP670" s="99">
        <f>BO670*Input!$N$23</f>
        <v>64677.519692102542</v>
      </c>
      <c r="BQ670" s="100">
        <f t="shared" si="527"/>
        <v>64.677519692102535</v>
      </c>
      <c r="BR670" s="95">
        <v>9470</v>
      </c>
      <c r="BS670" s="99">
        <f>'Max limit'!AX670*Input!PrimaryDrive_ratio*Input!Gear5_ratio*Input!FinalDrive_ratio</f>
        <v>1889.750641025641</v>
      </c>
      <c r="BT670" s="99">
        <f t="shared" si="528"/>
        <v>31.495844017094019</v>
      </c>
      <c r="BU670" s="99">
        <f>BT670*Input!$N$23</f>
        <v>74109.657980534175</v>
      </c>
      <c r="BV670" s="100">
        <f t="shared" si="529"/>
        <v>74.10965798053418</v>
      </c>
      <c r="BW670" s="95">
        <v>9470</v>
      </c>
      <c r="BX670" s="99">
        <f>'Max limit'!AX670*Input!PrimaryDrive_ratio*Input!Gear6_ratio*Input!FinalDrive_ratio</f>
        <v>2151.1785953177255</v>
      </c>
      <c r="BY670" s="99">
        <f t="shared" si="530"/>
        <v>35.852976588628756</v>
      </c>
      <c r="BZ670" s="99">
        <f>BY670*Input!$N$23</f>
        <v>84361.982207090274</v>
      </c>
      <c r="CA670" s="100">
        <f t="shared" si="531"/>
        <v>84.361982207090279</v>
      </c>
      <c r="CC670" s="95">
        <v>9470</v>
      </c>
      <c r="CD670" s="94">
        <f t="shared" si="532"/>
        <v>33</v>
      </c>
      <c r="CE670" s="94">
        <f t="shared" si="533"/>
        <v>43</v>
      </c>
      <c r="CF670" s="94">
        <f t="shared" si="534"/>
        <v>54</v>
      </c>
      <c r="CG670" s="94">
        <f t="shared" si="535"/>
        <v>64.5</v>
      </c>
      <c r="CH670" s="94">
        <f t="shared" si="536"/>
        <v>74</v>
      </c>
      <c r="CI670" s="94">
        <f t="shared" si="537"/>
        <v>84.5</v>
      </c>
      <c r="CK670" s="95">
        <v>9470</v>
      </c>
      <c r="CL670" s="162">
        <f t="shared" si="538"/>
        <v>13.929365904365904</v>
      </c>
      <c r="CM670" s="162">
        <f t="shared" si="539"/>
        <v>18.324854700854701</v>
      </c>
      <c r="CN670" s="162">
        <f t="shared" si="540"/>
        <v>22.906068376068376</v>
      </c>
      <c r="CO670" s="162">
        <f t="shared" si="541"/>
        <v>27.487282051282047</v>
      </c>
      <c r="CP670" s="162">
        <f t="shared" si="542"/>
        <v>31.495844017094019</v>
      </c>
      <c r="CQ670" s="162">
        <f t="shared" si="543"/>
        <v>35.852976588628756</v>
      </c>
    </row>
    <row r="671" spans="1:95" ht="19.5" thickTop="1" thickBot="1">
      <c r="A671" s="70">
        <v>9520</v>
      </c>
      <c r="B671" s="70">
        <v>174.489</v>
      </c>
      <c r="C671" s="70">
        <v>128.727</v>
      </c>
      <c r="D671" s="70">
        <v>162.82300000000001</v>
      </c>
      <c r="E671" s="70">
        <v>9.5790000000000006</v>
      </c>
      <c r="G671" s="92">
        <v>2</v>
      </c>
      <c r="H671" s="93">
        <f t="shared" si="544"/>
        <v>27.981121281464532</v>
      </c>
      <c r="O671" s="95">
        <v>9480</v>
      </c>
      <c r="P671" s="94">
        <f t="shared" si="496"/>
        <v>12.548066543368988</v>
      </c>
      <c r="Q671" s="94">
        <f t="shared" si="497"/>
        <v>12.484523878400774</v>
      </c>
      <c r="R671" s="94">
        <f t="shared" si="498"/>
        <v>12.130111988317195</v>
      </c>
      <c r="S671" s="94">
        <f t="shared" si="499"/>
        <v>11.384284600862046</v>
      </c>
      <c r="T671" s="94">
        <f t="shared" si="500"/>
        <v>10.603756626623801</v>
      </c>
      <c r="U671" s="94">
        <f t="shared" si="501"/>
        <v>9.5041996976549576</v>
      </c>
      <c r="V671" s="82"/>
      <c r="W671" s="95">
        <v>9480</v>
      </c>
      <c r="X671" s="161">
        <f t="shared" si="509"/>
        <v>8.6676548046366779</v>
      </c>
      <c r="Y671" s="161">
        <f t="shared" si="510"/>
        <v>8.4667524321027194</v>
      </c>
      <c r="Z671" s="161">
        <f t="shared" si="511"/>
        <v>8.0027649571201032</v>
      </c>
      <c r="AA671" s="161">
        <f t="shared" si="512"/>
        <v>7.2190720005714031</v>
      </c>
      <c r="AB671" s="161">
        <f t="shared" si="513"/>
        <v>6.3999772429971307</v>
      </c>
      <c r="AC671" s="161">
        <f t="shared" si="514"/>
        <v>5.3004203140282877</v>
      </c>
      <c r="AD671" s="82"/>
      <c r="AE671" s="82"/>
      <c r="AF671" s="82"/>
      <c r="AG671" s="95">
        <v>9480</v>
      </c>
      <c r="AH671" s="161">
        <f t="shared" si="515"/>
        <v>-11.711531203372418</v>
      </c>
      <c r="AI671" s="161">
        <f t="shared" si="516"/>
        <v>-12.285257076521258</v>
      </c>
      <c r="AJ671" s="161">
        <f t="shared" si="517"/>
        <v>-13.049645871965218</v>
      </c>
      <c r="AK671" s="161">
        <f t="shared" si="518"/>
        <v>-13.983898844174501</v>
      </c>
      <c r="AL671" s="161">
        <f t="shared" si="519"/>
        <v>-14.94071190236043</v>
      </c>
      <c r="AM671" s="161">
        <f t="shared" si="520"/>
        <v>-16.12823338564678</v>
      </c>
      <c r="AN671" s="81"/>
      <c r="AO671" s="81"/>
      <c r="AP671" s="95">
        <v>9480</v>
      </c>
      <c r="AQ671" s="94">
        <f t="shared" si="502"/>
        <v>207.28951081707075</v>
      </c>
      <c r="AR671" s="94">
        <f t="shared" si="503"/>
        <v>358.75314132836468</v>
      </c>
      <c r="AS671" s="94">
        <f t="shared" si="504"/>
        <v>560.55178332556989</v>
      </c>
      <c r="AT671" s="94">
        <f t="shared" si="505"/>
        <v>807.19456798882072</v>
      </c>
      <c r="AU671" s="94">
        <f t="shared" si="506"/>
        <v>1059.7932153499057</v>
      </c>
      <c r="AV671" s="94">
        <f t="shared" si="507"/>
        <v>1373.2988869375024</v>
      </c>
      <c r="AW671" s="81"/>
      <c r="AX671" s="95">
        <v>9480</v>
      </c>
      <c r="AY671" s="99">
        <f>'Max limit'!AX671*Input!PrimaryDrive_ratio*Input!Gear1_ratio*Input!FinalDrive_ratio</f>
        <v>836.6444906444907</v>
      </c>
      <c r="AZ671" s="99">
        <f t="shared" si="521"/>
        <v>13.944074844074844</v>
      </c>
      <c r="BA671" s="99">
        <f>AZ671*Input!$N$23</f>
        <v>32810.380219958417</v>
      </c>
      <c r="BB671" s="97">
        <f t="shared" si="508"/>
        <v>32.810380219958418</v>
      </c>
      <c r="BC671" s="95">
        <v>9480</v>
      </c>
      <c r="BD671" s="99">
        <f>'Max limit'!AX671*Input!PrimaryDrive_ratio*Input!Gear2_ratio*Input!FinalDrive_ratio</f>
        <v>1100.6523076923074</v>
      </c>
      <c r="BE671" s="99">
        <f t="shared" si="522"/>
        <v>18.344205128205125</v>
      </c>
      <c r="BF671" s="99">
        <f>BE671*Input!$N$23</f>
        <v>43163.877978256394</v>
      </c>
      <c r="BG671" s="100">
        <f t="shared" si="523"/>
        <v>43.163877978256394</v>
      </c>
      <c r="BH671" s="95">
        <v>9480</v>
      </c>
      <c r="BI671" s="99">
        <f>'Max limit'!AX671*Input!PrimaryDrive_ratio*Input!Gear3_ratio*Input!FinalDrive_ratio</f>
        <v>1375.8153846153846</v>
      </c>
      <c r="BJ671" s="99">
        <f t="shared" si="524"/>
        <v>22.930256410256408</v>
      </c>
      <c r="BK671" s="99">
        <f>BJ671*Input!$N$23</f>
        <v>53954.847472820496</v>
      </c>
      <c r="BL671" s="100">
        <f t="shared" si="525"/>
        <v>53.954847472820497</v>
      </c>
      <c r="BM671" s="95">
        <v>9480</v>
      </c>
      <c r="BN671" s="99">
        <f>'Max limit'!AX671*Input!PrimaryDrive_ratio*Input!Gear4_ratio*Input!FinalDrive_ratio</f>
        <v>1650.9784615384615</v>
      </c>
      <c r="BO671" s="99">
        <f t="shared" si="526"/>
        <v>27.516307692307691</v>
      </c>
      <c r="BP671" s="99">
        <f>BO671*Input!$N$23</f>
        <v>64745.816967384599</v>
      </c>
      <c r="BQ671" s="100">
        <f t="shared" si="527"/>
        <v>64.745816967384599</v>
      </c>
      <c r="BR671" s="95">
        <v>9480</v>
      </c>
      <c r="BS671" s="99">
        <f>'Max limit'!AX671*Input!PrimaryDrive_ratio*Input!Gear5_ratio*Input!FinalDrive_ratio</f>
        <v>1891.7461538461537</v>
      </c>
      <c r="BT671" s="99">
        <f t="shared" si="528"/>
        <v>31.529102564102562</v>
      </c>
      <c r="BU671" s="99">
        <f>BT671*Input!$N$23</f>
        <v>74187.915275128194</v>
      </c>
      <c r="BV671" s="100">
        <f t="shared" si="529"/>
        <v>74.187915275128191</v>
      </c>
      <c r="BW671" s="95">
        <v>9480</v>
      </c>
      <c r="BX671" s="99">
        <f>'Max limit'!AX671*Input!PrimaryDrive_ratio*Input!Gear6_ratio*Input!FinalDrive_ratio</f>
        <v>2153.4501672240804</v>
      </c>
      <c r="BY671" s="99">
        <f t="shared" si="530"/>
        <v>35.890836120401339</v>
      </c>
      <c r="BZ671" s="99">
        <f>BY671*Input!$N$23</f>
        <v>84451.065609632089</v>
      </c>
      <c r="CA671" s="100">
        <f t="shared" si="531"/>
        <v>84.451065609632096</v>
      </c>
      <c r="CC671" s="95">
        <v>9480</v>
      </c>
      <c r="CD671" s="94">
        <f t="shared" si="532"/>
        <v>33</v>
      </c>
      <c r="CE671" s="94">
        <f t="shared" si="533"/>
        <v>43</v>
      </c>
      <c r="CF671" s="94">
        <f t="shared" si="534"/>
        <v>54</v>
      </c>
      <c r="CG671" s="94">
        <f t="shared" si="535"/>
        <v>64.5</v>
      </c>
      <c r="CH671" s="94">
        <f t="shared" si="536"/>
        <v>74</v>
      </c>
      <c r="CI671" s="94">
        <f t="shared" si="537"/>
        <v>84.5</v>
      </c>
      <c r="CK671" s="95">
        <v>9480</v>
      </c>
      <c r="CL671" s="162">
        <f t="shared" si="538"/>
        <v>13.944074844074844</v>
      </c>
      <c r="CM671" s="162">
        <f t="shared" si="539"/>
        <v>18.344205128205125</v>
      </c>
      <c r="CN671" s="162">
        <f t="shared" si="540"/>
        <v>22.930256410256408</v>
      </c>
      <c r="CO671" s="162">
        <f t="shared" si="541"/>
        <v>27.516307692307691</v>
      </c>
      <c r="CP671" s="162">
        <f t="shared" si="542"/>
        <v>31.529102564102562</v>
      </c>
      <c r="CQ671" s="162">
        <f t="shared" si="543"/>
        <v>35.890836120401339</v>
      </c>
    </row>
    <row r="672" spans="1:95" ht="19.5" thickTop="1" thickBot="1">
      <c r="A672" s="70">
        <v>9530</v>
      </c>
      <c r="B672" s="70">
        <v>174.715</v>
      </c>
      <c r="C672" s="70">
        <v>128.75899999999999</v>
      </c>
      <c r="D672" s="70">
        <v>163.03299999999999</v>
      </c>
      <c r="E672" s="70">
        <v>9.593</v>
      </c>
      <c r="G672" s="92">
        <v>2</v>
      </c>
      <c r="H672" s="93">
        <f t="shared" si="544"/>
        <v>28.026315789473685</v>
      </c>
      <c r="O672" s="95">
        <v>9490</v>
      </c>
      <c r="P672" s="94">
        <f t="shared" si="496"/>
        <v>12.546649972866222</v>
      </c>
      <c r="Q672" s="94">
        <f t="shared" si="497"/>
        <v>12.481985455375856</v>
      </c>
      <c r="R672" s="94">
        <f t="shared" si="498"/>
        <v>12.126037530905039</v>
      </c>
      <c r="S672" s="94">
        <f t="shared" si="499"/>
        <v>11.378363554494289</v>
      </c>
      <c r="T672" s="94">
        <f t="shared" si="500"/>
        <v>10.595910702411446</v>
      </c>
      <c r="U672" s="94">
        <f t="shared" si="501"/>
        <v>9.4940328095943798</v>
      </c>
      <c r="V672" s="82"/>
      <c r="W672" s="95">
        <v>9490</v>
      </c>
      <c r="X672" s="161">
        <f t="shared" si="509"/>
        <v>8.6662382341339139</v>
      </c>
      <c r="Y672" s="161">
        <f t="shared" si="510"/>
        <v>8.4642140090778017</v>
      </c>
      <c r="Z672" s="161">
        <f t="shared" si="511"/>
        <v>7.998690499707946</v>
      </c>
      <c r="AA672" s="161">
        <f t="shared" si="512"/>
        <v>7.2131509542036456</v>
      </c>
      <c r="AB672" s="161">
        <f t="shared" si="513"/>
        <v>6.3921313187847764</v>
      </c>
      <c r="AC672" s="161">
        <f t="shared" si="514"/>
        <v>5.2902534259677116</v>
      </c>
      <c r="AD672" s="82"/>
      <c r="AE672" s="82"/>
      <c r="AF672" s="82"/>
      <c r="AG672" s="95">
        <v>9490</v>
      </c>
      <c r="AH672" s="161">
        <f t="shared" si="515"/>
        <v>-11.713188590860653</v>
      </c>
      <c r="AI672" s="161">
        <f t="shared" si="516"/>
        <v>-12.288125494539416</v>
      </c>
      <c r="AJ672" s="161">
        <f t="shared" si="517"/>
        <v>-13.054127775118589</v>
      </c>
      <c r="AK672" s="161">
        <f t="shared" si="518"/>
        <v>-13.990352784715355</v>
      </c>
      <c r="AL672" s="161">
        <f t="shared" si="519"/>
        <v>-14.949185500509772</v>
      </c>
      <c r="AM672" s="161">
        <f t="shared" si="520"/>
        <v>-16.139213624752202</v>
      </c>
      <c r="AN672" s="81"/>
      <c r="AO672" s="81"/>
      <c r="AP672" s="95">
        <v>9490</v>
      </c>
      <c r="AQ672" s="94">
        <f t="shared" si="502"/>
        <v>207.72706111396488</v>
      </c>
      <c r="AR672" s="94">
        <f t="shared" si="503"/>
        <v>359.51040368515834</v>
      </c>
      <c r="AS672" s="94">
        <f t="shared" si="504"/>
        <v>561.73500575805997</v>
      </c>
      <c r="AT672" s="94">
        <f t="shared" si="505"/>
        <v>808.89840829160653</v>
      </c>
      <c r="AU672" s="94">
        <f t="shared" si="506"/>
        <v>1062.0302452613323</v>
      </c>
      <c r="AV672" s="94">
        <f t="shared" si="507"/>
        <v>1376.1976700613341</v>
      </c>
      <c r="AW672" s="81"/>
      <c r="AX672" s="95">
        <v>9490</v>
      </c>
      <c r="AY672" s="99">
        <f>'Max limit'!AX672*Input!PrimaryDrive_ratio*Input!Gear1_ratio*Input!FinalDrive_ratio</f>
        <v>837.52702702702697</v>
      </c>
      <c r="AZ672" s="99">
        <f t="shared" si="521"/>
        <v>13.958783783783783</v>
      </c>
      <c r="BA672" s="99">
        <f>AZ672*Input!$N$23</f>
        <v>32844.990325675666</v>
      </c>
      <c r="BB672" s="97">
        <f t="shared" si="508"/>
        <v>32.844990325675667</v>
      </c>
      <c r="BC672" s="95">
        <v>9490</v>
      </c>
      <c r="BD672" s="99">
        <f>'Max limit'!AX672*Input!PrimaryDrive_ratio*Input!Gear2_ratio*Input!FinalDrive_ratio</f>
        <v>1101.8133333333333</v>
      </c>
      <c r="BE672" s="99">
        <f t="shared" si="522"/>
        <v>18.363555555555553</v>
      </c>
      <c r="BF672" s="99">
        <f>BE672*Input!$N$23</f>
        <v>43209.409495111096</v>
      </c>
      <c r="BG672" s="100">
        <f t="shared" si="523"/>
        <v>43.209409495111096</v>
      </c>
      <c r="BH672" s="95">
        <v>9490</v>
      </c>
      <c r="BI672" s="99">
        <f>'Max limit'!AX672*Input!PrimaryDrive_ratio*Input!Gear3_ratio*Input!FinalDrive_ratio</f>
        <v>1377.2666666666664</v>
      </c>
      <c r="BJ672" s="99">
        <f t="shared" si="524"/>
        <v>22.954444444444441</v>
      </c>
      <c r="BK672" s="99">
        <f>BJ672*Input!$N$23</f>
        <v>54011.761868888869</v>
      </c>
      <c r="BL672" s="100">
        <f t="shared" si="525"/>
        <v>54.011761868888868</v>
      </c>
      <c r="BM672" s="95">
        <v>9490</v>
      </c>
      <c r="BN672" s="99">
        <f>'Max limit'!AX672*Input!PrimaryDrive_ratio*Input!Gear4_ratio*Input!FinalDrive_ratio</f>
        <v>1652.7199999999998</v>
      </c>
      <c r="BO672" s="99">
        <f t="shared" si="526"/>
        <v>27.545333333333328</v>
      </c>
      <c r="BP672" s="99">
        <f>BO672*Input!$N$23</f>
        <v>64814.114242666641</v>
      </c>
      <c r="BQ672" s="100">
        <f t="shared" si="527"/>
        <v>64.814114242666648</v>
      </c>
      <c r="BR672" s="95">
        <v>9490</v>
      </c>
      <c r="BS672" s="99">
        <f>'Max limit'!AX672*Input!PrimaryDrive_ratio*Input!Gear5_ratio*Input!FinalDrive_ratio</f>
        <v>1893.7416666666666</v>
      </c>
      <c r="BT672" s="99">
        <f t="shared" si="528"/>
        <v>31.562361111111109</v>
      </c>
      <c r="BU672" s="99">
        <f>BT672*Input!$N$23</f>
        <v>74266.172569722199</v>
      </c>
      <c r="BV672" s="100">
        <f t="shared" si="529"/>
        <v>74.266172569722201</v>
      </c>
      <c r="BW672" s="95">
        <v>9490</v>
      </c>
      <c r="BX672" s="99">
        <f>'Max limit'!AX672*Input!PrimaryDrive_ratio*Input!Gear6_ratio*Input!FinalDrive_ratio</f>
        <v>2155.7217391304343</v>
      </c>
      <c r="BY672" s="99">
        <f t="shared" si="530"/>
        <v>35.928695652173907</v>
      </c>
      <c r="BZ672" s="99">
        <f>BY672*Input!$N$23</f>
        <v>84540.14901217389</v>
      </c>
      <c r="CA672" s="100">
        <f t="shared" si="531"/>
        <v>84.540149012173885</v>
      </c>
      <c r="CC672" s="95">
        <v>9490</v>
      </c>
      <c r="CD672" s="94">
        <f t="shared" si="532"/>
        <v>33</v>
      </c>
      <c r="CE672" s="94">
        <f t="shared" si="533"/>
        <v>43</v>
      </c>
      <c r="CF672" s="94">
        <f t="shared" si="534"/>
        <v>54</v>
      </c>
      <c r="CG672" s="94">
        <f t="shared" si="535"/>
        <v>65</v>
      </c>
      <c r="CH672" s="94">
        <f t="shared" si="536"/>
        <v>74.5</v>
      </c>
      <c r="CI672" s="94">
        <f t="shared" si="537"/>
        <v>84.5</v>
      </c>
      <c r="CK672" s="95">
        <v>9490</v>
      </c>
      <c r="CL672" s="162">
        <f t="shared" si="538"/>
        <v>13.958783783783783</v>
      </c>
      <c r="CM672" s="162">
        <f t="shared" si="539"/>
        <v>18.363555555555553</v>
      </c>
      <c r="CN672" s="162">
        <f t="shared" si="540"/>
        <v>22.954444444444441</v>
      </c>
      <c r="CO672" s="162">
        <f t="shared" si="541"/>
        <v>27.545333333333328</v>
      </c>
      <c r="CP672" s="162">
        <f t="shared" si="542"/>
        <v>31.562361111111109</v>
      </c>
      <c r="CQ672" s="162">
        <f t="shared" si="543"/>
        <v>35.928695652173907</v>
      </c>
    </row>
    <row r="673" spans="1:95" ht="19.5" thickTop="1" thickBot="1">
      <c r="A673" s="70">
        <v>9540</v>
      </c>
      <c r="B673" s="70">
        <v>174.94399999999999</v>
      </c>
      <c r="C673" s="70">
        <v>128.792</v>
      </c>
      <c r="D673" s="70">
        <v>163.24299999999999</v>
      </c>
      <c r="E673" s="70">
        <v>9.6080000000000005</v>
      </c>
      <c r="G673" s="92">
        <v>2</v>
      </c>
      <c r="H673" s="93">
        <f t="shared" si="544"/>
        <v>28.071510297482838</v>
      </c>
      <c r="O673" s="95">
        <v>9500</v>
      </c>
      <c r="P673" s="94">
        <f t="shared" si="496"/>
        <v>12.545231908878479</v>
      </c>
      <c r="Q673" s="94">
        <f t="shared" si="497"/>
        <v>12.479444356101043</v>
      </c>
      <c r="R673" s="94">
        <f t="shared" si="498"/>
        <v>12.121958777807684</v>
      </c>
      <c r="S673" s="94">
        <f t="shared" si="499"/>
        <v>11.372436265589506</v>
      </c>
      <c r="T673" s="94">
        <f t="shared" si="500"/>
        <v>10.58805650627056</v>
      </c>
      <c r="U673" s="94">
        <f t="shared" si="501"/>
        <v>9.483855202621772</v>
      </c>
      <c r="V673" s="82"/>
      <c r="W673" s="95">
        <v>9500</v>
      </c>
      <c r="X673" s="161">
        <f t="shared" si="509"/>
        <v>8.6648201701461698</v>
      </c>
      <c r="Y673" s="161">
        <f t="shared" si="510"/>
        <v>8.4616729098029886</v>
      </c>
      <c r="Z673" s="161">
        <f t="shared" si="511"/>
        <v>7.994611746610591</v>
      </c>
      <c r="AA673" s="161">
        <f t="shared" si="512"/>
        <v>7.2072236652988622</v>
      </c>
      <c r="AB673" s="161">
        <f t="shared" si="513"/>
        <v>6.3842771226438906</v>
      </c>
      <c r="AC673" s="161">
        <f t="shared" si="514"/>
        <v>5.2800758189951029</v>
      </c>
      <c r="AD673" s="82"/>
      <c r="AE673" s="82"/>
      <c r="AF673" s="82"/>
      <c r="AG673" s="95">
        <v>9500</v>
      </c>
      <c r="AH673" s="161">
        <f t="shared" si="515"/>
        <v>-11.714847725726313</v>
      </c>
      <c r="AI673" s="161">
        <f t="shared" si="516"/>
        <v>-12.290996936719955</v>
      </c>
      <c r="AJ673" s="161">
        <f t="shared" si="517"/>
        <v>-13.058614403525681</v>
      </c>
      <c r="AK673" s="161">
        <f t="shared" si="518"/>
        <v>-13.996813529621569</v>
      </c>
      <c r="AL673" s="161">
        <f t="shared" si="519"/>
        <v>-14.957668032341928</v>
      </c>
      <c r="AM673" s="161">
        <f t="shared" si="520"/>
        <v>-16.150205440282619</v>
      </c>
      <c r="AN673" s="81"/>
      <c r="AO673" s="81"/>
      <c r="AP673" s="95">
        <v>9500</v>
      </c>
      <c r="AQ673" s="94">
        <f t="shared" si="502"/>
        <v>208.1650727184994</v>
      </c>
      <c r="AR673" s="94">
        <f t="shared" si="503"/>
        <v>360.26846442082058</v>
      </c>
      <c r="AS673" s="94">
        <f t="shared" si="504"/>
        <v>562.91947565753196</v>
      </c>
      <c r="AT673" s="94">
        <f t="shared" si="505"/>
        <v>810.60404494684667</v>
      </c>
      <c r="AU673" s="94">
        <f t="shared" si="506"/>
        <v>1064.2696336650217</v>
      </c>
      <c r="AV673" s="94">
        <f t="shared" si="507"/>
        <v>1379.0995093613642</v>
      </c>
      <c r="AW673" s="81"/>
      <c r="AX673" s="95">
        <v>9500</v>
      </c>
      <c r="AY673" s="99">
        <f>'Max limit'!AX673*Input!PrimaryDrive_ratio*Input!Gear1_ratio*Input!FinalDrive_ratio</f>
        <v>838.40956340956336</v>
      </c>
      <c r="AZ673" s="99">
        <f t="shared" si="521"/>
        <v>13.973492723492722</v>
      </c>
      <c r="BA673" s="99">
        <f>AZ673*Input!$N$23</f>
        <v>32879.600431392922</v>
      </c>
      <c r="BB673" s="97">
        <f t="shared" si="508"/>
        <v>32.879600431392923</v>
      </c>
      <c r="BC673" s="95">
        <v>9500</v>
      </c>
      <c r="BD673" s="99">
        <f>'Max limit'!AX673*Input!PrimaryDrive_ratio*Input!Gear2_ratio*Input!FinalDrive_ratio</f>
        <v>1102.9743589743589</v>
      </c>
      <c r="BE673" s="99">
        <f t="shared" si="522"/>
        <v>18.382905982905982</v>
      </c>
      <c r="BF673" s="99">
        <f>BE673*Input!$N$23</f>
        <v>43254.941011965799</v>
      </c>
      <c r="BG673" s="100">
        <f t="shared" si="523"/>
        <v>43.254941011965798</v>
      </c>
      <c r="BH673" s="95">
        <v>9500</v>
      </c>
      <c r="BI673" s="99">
        <f>'Max limit'!AX673*Input!PrimaryDrive_ratio*Input!Gear3_ratio*Input!FinalDrive_ratio</f>
        <v>1378.7179487179485</v>
      </c>
      <c r="BJ673" s="99">
        <f t="shared" si="524"/>
        <v>22.978632478632473</v>
      </c>
      <c r="BK673" s="99">
        <f>BJ673*Input!$N$23</f>
        <v>54068.676264957241</v>
      </c>
      <c r="BL673" s="100">
        <f t="shared" si="525"/>
        <v>54.06867626495724</v>
      </c>
      <c r="BM673" s="95">
        <v>9500</v>
      </c>
      <c r="BN673" s="99">
        <f>'Max limit'!AX673*Input!PrimaryDrive_ratio*Input!Gear4_ratio*Input!FinalDrive_ratio</f>
        <v>1654.4615384615383</v>
      </c>
      <c r="BO673" s="99">
        <f t="shared" si="526"/>
        <v>27.574358974358972</v>
      </c>
      <c r="BP673" s="99">
        <f>BO673*Input!$N$23</f>
        <v>64882.411517948705</v>
      </c>
      <c r="BQ673" s="100">
        <f t="shared" si="527"/>
        <v>64.882411517948711</v>
      </c>
      <c r="BR673" s="95">
        <v>9500</v>
      </c>
      <c r="BS673" s="99">
        <f>'Max limit'!AX673*Input!PrimaryDrive_ratio*Input!Gear5_ratio*Input!FinalDrive_ratio</f>
        <v>1895.7371794871794</v>
      </c>
      <c r="BT673" s="99">
        <f t="shared" si="528"/>
        <v>31.595619658119656</v>
      </c>
      <c r="BU673" s="99">
        <f>BT673*Input!$N$23</f>
        <v>74344.429864316218</v>
      </c>
      <c r="BV673" s="100">
        <f t="shared" si="529"/>
        <v>74.344429864316211</v>
      </c>
      <c r="BW673" s="95">
        <v>9500</v>
      </c>
      <c r="BX673" s="99">
        <f>'Max limit'!AX673*Input!PrimaryDrive_ratio*Input!Gear6_ratio*Input!FinalDrive_ratio</f>
        <v>2157.9933110367888</v>
      </c>
      <c r="BY673" s="99">
        <f t="shared" si="530"/>
        <v>35.966555183946483</v>
      </c>
      <c r="BZ673" s="99">
        <f>BY673*Input!$N$23</f>
        <v>84629.232414715691</v>
      </c>
      <c r="CA673" s="100">
        <f t="shared" si="531"/>
        <v>84.629232414715688</v>
      </c>
      <c r="CC673" s="95">
        <v>9500</v>
      </c>
      <c r="CD673" s="94">
        <f t="shared" si="532"/>
        <v>33</v>
      </c>
      <c r="CE673" s="94">
        <f t="shared" si="533"/>
        <v>43.5</v>
      </c>
      <c r="CF673" s="94">
        <f t="shared" si="534"/>
        <v>54</v>
      </c>
      <c r="CG673" s="94">
        <f t="shared" si="535"/>
        <v>65</v>
      </c>
      <c r="CH673" s="94">
        <f t="shared" si="536"/>
        <v>74.5</v>
      </c>
      <c r="CI673" s="94">
        <f t="shared" si="537"/>
        <v>84.5</v>
      </c>
      <c r="CK673" s="95">
        <v>9500</v>
      </c>
      <c r="CL673" s="162">
        <f t="shared" si="538"/>
        <v>13.973492723492722</v>
      </c>
      <c r="CM673" s="162">
        <f t="shared" si="539"/>
        <v>18.382905982905982</v>
      </c>
      <c r="CN673" s="162">
        <f t="shared" si="540"/>
        <v>22.978632478632473</v>
      </c>
      <c r="CO673" s="162">
        <f t="shared" si="541"/>
        <v>27.574358974358972</v>
      </c>
      <c r="CP673" s="162">
        <f t="shared" si="542"/>
        <v>31.595619658119656</v>
      </c>
      <c r="CQ673" s="162">
        <f t="shared" si="543"/>
        <v>35.966555183946483</v>
      </c>
    </row>
    <row r="674" spans="1:95" ht="19.5" thickTop="1" thickBot="1">
      <c r="A674" s="70">
        <v>9550</v>
      </c>
      <c r="B674" s="70">
        <v>175.179</v>
      </c>
      <c r="C674" s="70">
        <v>128.83099999999999</v>
      </c>
      <c r="D674" s="70">
        <v>163.45400000000001</v>
      </c>
      <c r="E674" s="70">
        <v>9.6300000000000008</v>
      </c>
      <c r="G674" s="92">
        <v>2</v>
      </c>
      <c r="H674" s="93">
        <f t="shared" si="544"/>
        <v>28.116704805491992</v>
      </c>
      <c r="O674" s="95">
        <v>9510</v>
      </c>
      <c r="P674" s="94">
        <f t="shared" si="496"/>
        <v>12.543812351405753</v>
      </c>
      <c r="Q674" s="94">
        <f t="shared" si="497"/>
        <v>12.476900580576334</v>
      </c>
      <c r="R674" s="94">
        <f t="shared" si="498"/>
        <v>12.117875729025126</v>
      </c>
      <c r="S674" s="94">
        <f t="shared" si="499"/>
        <v>11.366502734147701</v>
      </c>
      <c r="T674" s="94">
        <f t="shared" si="500"/>
        <v>10.580194038201141</v>
      </c>
      <c r="U674" s="94">
        <f t="shared" si="501"/>
        <v>9.4736668767371288</v>
      </c>
      <c r="V674" s="82"/>
      <c r="W674" s="95">
        <v>9510</v>
      </c>
      <c r="X674" s="161">
        <f t="shared" si="509"/>
        <v>8.6634006126734455</v>
      </c>
      <c r="Y674" s="161">
        <f t="shared" si="510"/>
        <v>8.4591291342782799</v>
      </c>
      <c r="Z674" s="161">
        <f t="shared" si="511"/>
        <v>7.9905286978280348</v>
      </c>
      <c r="AA674" s="161">
        <f t="shared" si="512"/>
        <v>7.2012901338570572</v>
      </c>
      <c r="AB674" s="161">
        <f t="shared" si="513"/>
        <v>6.3764146545744698</v>
      </c>
      <c r="AC674" s="161">
        <f t="shared" si="514"/>
        <v>5.2698874931104598</v>
      </c>
      <c r="AD674" s="82"/>
      <c r="AE674" s="82"/>
      <c r="AF674" s="82"/>
      <c r="AG674" s="95">
        <v>9510</v>
      </c>
      <c r="AH674" s="161">
        <f t="shared" si="515"/>
        <v>-11.716508607969402</v>
      </c>
      <c r="AI674" s="161">
        <f t="shared" si="516"/>
        <v>-12.293871403062875</v>
      </c>
      <c r="AJ674" s="161">
        <f t="shared" si="517"/>
        <v>-13.063105757186491</v>
      </c>
      <c r="AK674" s="161">
        <f t="shared" si="518"/>
        <v>-14.003281078893137</v>
      </c>
      <c r="AL674" s="161">
        <f t="shared" si="519"/>
        <v>-14.966159497856903</v>
      </c>
      <c r="AM674" s="161">
        <f t="shared" si="520"/>
        <v>-16.161208832238035</v>
      </c>
      <c r="AN674" s="81"/>
      <c r="AO674" s="81"/>
      <c r="AP674" s="95">
        <v>9510</v>
      </c>
      <c r="AQ674" s="94">
        <f t="shared" si="502"/>
        <v>208.60354563067443</v>
      </c>
      <c r="AR674" s="94">
        <f t="shared" si="503"/>
        <v>361.02732353535157</v>
      </c>
      <c r="AS674" s="94">
        <f t="shared" si="504"/>
        <v>564.10519302398632</v>
      </c>
      <c r="AT674" s="94">
        <f t="shared" si="505"/>
        <v>812.31147795454069</v>
      </c>
      <c r="AU674" s="94">
        <f t="shared" si="506"/>
        <v>1066.5113805609749</v>
      </c>
      <c r="AV674" s="94">
        <f t="shared" si="507"/>
        <v>1382.0044048375935</v>
      </c>
      <c r="AW674" s="81"/>
      <c r="AX674" s="95">
        <v>9510</v>
      </c>
      <c r="AY674" s="99">
        <f>'Max limit'!AX674*Input!PrimaryDrive_ratio*Input!Gear1_ratio*Input!FinalDrive_ratio</f>
        <v>839.29209979209986</v>
      </c>
      <c r="AZ674" s="99">
        <f t="shared" si="521"/>
        <v>13.988201663201664</v>
      </c>
      <c r="BA674" s="99">
        <f>AZ674*Input!$N$23</f>
        <v>32914.210537110186</v>
      </c>
      <c r="BB674" s="97">
        <f t="shared" si="508"/>
        <v>32.914210537110186</v>
      </c>
      <c r="BC674" s="95">
        <v>9510</v>
      </c>
      <c r="BD674" s="99">
        <f>'Max limit'!AX674*Input!PrimaryDrive_ratio*Input!Gear2_ratio*Input!FinalDrive_ratio</f>
        <v>1104.1353846153847</v>
      </c>
      <c r="BE674" s="99">
        <f t="shared" si="522"/>
        <v>18.402256410256413</v>
      </c>
      <c r="BF674" s="99">
        <f>BE674*Input!$N$23</f>
        <v>43300.472528820515</v>
      </c>
      <c r="BG674" s="100">
        <f t="shared" si="523"/>
        <v>43.300472528820514</v>
      </c>
      <c r="BH674" s="95">
        <v>9510</v>
      </c>
      <c r="BI674" s="99">
        <f>'Max limit'!AX674*Input!PrimaryDrive_ratio*Input!Gear3_ratio*Input!FinalDrive_ratio</f>
        <v>1380.1692307692306</v>
      </c>
      <c r="BJ674" s="99">
        <f t="shared" si="524"/>
        <v>23.002820512820509</v>
      </c>
      <c r="BK674" s="99">
        <f>BJ674*Input!$N$23</f>
        <v>54125.590661025621</v>
      </c>
      <c r="BL674" s="100">
        <f t="shared" si="525"/>
        <v>54.125590661025619</v>
      </c>
      <c r="BM674" s="95">
        <v>9510</v>
      </c>
      <c r="BN674" s="99">
        <f>'Max limit'!AX674*Input!PrimaryDrive_ratio*Input!Gear4_ratio*Input!FinalDrive_ratio</f>
        <v>1656.2030769230769</v>
      </c>
      <c r="BO674" s="99">
        <f t="shared" si="526"/>
        <v>27.603384615384616</v>
      </c>
      <c r="BP674" s="99">
        <f>BO674*Input!$N$23</f>
        <v>64950.708793230762</v>
      </c>
      <c r="BQ674" s="100">
        <f t="shared" si="527"/>
        <v>64.95070879323076</v>
      </c>
      <c r="BR674" s="95">
        <v>9510</v>
      </c>
      <c r="BS674" s="99">
        <f>'Max limit'!AX674*Input!PrimaryDrive_ratio*Input!Gear5_ratio*Input!FinalDrive_ratio</f>
        <v>1897.7326923076923</v>
      </c>
      <c r="BT674" s="99">
        <f t="shared" si="528"/>
        <v>31.628878205128206</v>
      </c>
      <c r="BU674" s="99">
        <f>BT674*Input!$N$23</f>
        <v>74422.687158910252</v>
      </c>
      <c r="BV674" s="100">
        <f t="shared" si="529"/>
        <v>74.42268715891025</v>
      </c>
      <c r="BW674" s="95">
        <v>9510</v>
      </c>
      <c r="BX674" s="99">
        <f>'Max limit'!AX674*Input!PrimaryDrive_ratio*Input!Gear6_ratio*Input!FinalDrive_ratio</f>
        <v>2160.2648829431441</v>
      </c>
      <c r="BY674" s="99">
        <f t="shared" si="530"/>
        <v>36.004414715719072</v>
      </c>
      <c r="BZ674" s="99">
        <f>BY674*Input!$N$23</f>
        <v>84718.315817257535</v>
      </c>
      <c r="CA674" s="100">
        <f t="shared" si="531"/>
        <v>84.718315817257533</v>
      </c>
      <c r="CC674" s="95">
        <v>9510</v>
      </c>
      <c r="CD674" s="94">
        <f t="shared" si="532"/>
        <v>33</v>
      </c>
      <c r="CE674" s="94">
        <f t="shared" si="533"/>
        <v>43.5</v>
      </c>
      <c r="CF674" s="94">
        <f t="shared" si="534"/>
        <v>54</v>
      </c>
      <c r="CG674" s="94">
        <f t="shared" si="535"/>
        <v>65</v>
      </c>
      <c r="CH674" s="94">
        <f t="shared" si="536"/>
        <v>74.5</v>
      </c>
      <c r="CI674" s="94">
        <f t="shared" si="537"/>
        <v>84.5</v>
      </c>
      <c r="CK674" s="95">
        <v>9510</v>
      </c>
      <c r="CL674" s="162">
        <f t="shared" si="538"/>
        <v>13.988201663201664</v>
      </c>
      <c r="CM674" s="162">
        <f t="shared" si="539"/>
        <v>18.402256410256413</v>
      </c>
      <c r="CN674" s="162">
        <f t="shared" si="540"/>
        <v>23.002820512820509</v>
      </c>
      <c r="CO674" s="162">
        <f t="shared" si="541"/>
        <v>27.603384615384616</v>
      </c>
      <c r="CP674" s="162">
        <f t="shared" si="542"/>
        <v>31.628878205128206</v>
      </c>
      <c r="CQ674" s="162">
        <f t="shared" si="543"/>
        <v>36.004414715719072</v>
      </c>
    </row>
    <row r="675" spans="1:95" ht="19.5" thickTop="1" thickBot="1">
      <c r="A675" s="70">
        <v>9560</v>
      </c>
      <c r="B675" s="70">
        <v>175.41499999999999</v>
      </c>
      <c r="C675" s="70">
        <v>128.869</v>
      </c>
      <c r="D675" s="70">
        <v>163.66499999999999</v>
      </c>
      <c r="E675" s="70">
        <v>9.6509999999999998</v>
      </c>
      <c r="G675" s="92">
        <v>2</v>
      </c>
      <c r="H675" s="93">
        <f t="shared" si="544"/>
        <v>28.161899313501145</v>
      </c>
      <c r="O675" s="95">
        <v>9520</v>
      </c>
      <c r="P675" s="94">
        <f t="shared" si="496"/>
        <v>12.542391300448053</v>
      </c>
      <c r="Q675" s="94">
        <f t="shared" si="497"/>
        <v>12.474354128801732</v>
      </c>
      <c r="R675" s="94">
        <f t="shared" si="498"/>
        <v>12.11378838455737</v>
      </c>
      <c r="S675" s="94">
        <f t="shared" si="499"/>
        <v>11.360562960168869</v>
      </c>
      <c r="T675" s="94">
        <f t="shared" si="500"/>
        <v>10.572323298203191</v>
      </c>
      <c r="U675" s="94">
        <f t="shared" si="501"/>
        <v>9.4634678319404628</v>
      </c>
      <c r="V675" s="82"/>
      <c r="W675" s="95">
        <v>9520</v>
      </c>
      <c r="X675" s="161">
        <f t="shared" si="509"/>
        <v>8.6619795617157411</v>
      </c>
      <c r="Y675" s="161">
        <f t="shared" si="510"/>
        <v>8.4565826825036794</v>
      </c>
      <c r="Z675" s="161">
        <f t="shared" si="511"/>
        <v>7.9864413533602772</v>
      </c>
      <c r="AA675" s="161">
        <f t="shared" si="512"/>
        <v>7.1953503598782262</v>
      </c>
      <c r="AB675" s="161">
        <f t="shared" si="513"/>
        <v>6.3685439145765201</v>
      </c>
      <c r="AC675" s="161">
        <f t="shared" si="514"/>
        <v>5.2596884483137938</v>
      </c>
      <c r="AD675" s="82"/>
      <c r="AE675" s="82"/>
      <c r="AF675" s="82"/>
      <c r="AG675" s="95">
        <v>9520</v>
      </c>
      <c r="AH675" s="161">
        <f t="shared" si="515"/>
        <v>-11.718171237589914</v>
      </c>
      <c r="AI675" s="161">
        <f t="shared" si="516"/>
        <v>-12.296748893568175</v>
      </c>
      <c r="AJ675" s="161">
        <f t="shared" si="517"/>
        <v>-13.067601836101025</v>
      </c>
      <c r="AK675" s="161">
        <f t="shared" si="518"/>
        <v>-14.009755432530064</v>
      </c>
      <c r="AL675" s="161">
        <f t="shared" si="519"/>
        <v>-14.974659897054689</v>
      </c>
      <c r="AM675" s="161">
        <f t="shared" si="520"/>
        <v>-16.172223800618433</v>
      </c>
      <c r="AN675" s="81"/>
      <c r="AO675" s="81"/>
      <c r="AP675" s="95">
        <v>9520</v>
      </c>
      <c r="AQ675" s="94">
        <f t="shared" si="502"/>
        <v>209.04247985048974</v>
      </c>
      <c r="AR675" s="94">
        <f t="shared" si="503"/>
        <v>361.78698102875046</v>
      </c>
      <c r="AS675" s="94">
        <f t="shared" si="504"/>
        <v>565.29215785742292</v>
      </c>
      <c r="AT675" s="94">
        <f t="shared" si="505"/>
        <v>814.02070731468905</v>
      </c>
      <c r="AU675" s="94">
        <f t="shared" si="506"/>
        <v>1068.7554859491902</v>
      </c>
      <c r="AV675" s="94">
        <f t="shared" si="507"/>
        <v>1384.912356490019</v>
      </c>
      <c r="AW675" s="81"/>
      <c r="AX675" s="95">
        <v>9520</v>
      </c>
      <c r="AY675" s="99">
        <f>'Max limit'!AX675*Input!PrimaryDrive_ratio*Input!Gear1_ratio*Input!FinalDrive_ratio</f>
        <v>840.17463617463625</v>
      </c>
      <c r="AZ675" s="99">
        <f t="shared" si="521"/>
        <v>14.002910602910605</v>
      </c>
      <c r="BA675" s="99">
        <f>AZ675*Input!$N$23</f>
        <v>32948.820642827442</v>
      </c>
      <c r="BB675" s="97">
        <f t="shared" si="508"/>
        <v>32.948820642827442</v>
      </c>
      <c r="BC675" s="95">
        <v>9520</v>
      </c>
      <c r="BD675" s="99">
        <f>'Max limit'!AX675*Input!PrimaryDrive_ratio*Input!Gear2_ratio*Input!FinalDrive_ratio</f>
        <v>1105.2964102564101</v>
      </c>
      <c r="BE675" s="99">
        <f t="shared" si="522"/>
        <v>18.421606837606834</v>
      </c>
      <c r="BF675" s="99">
        <f>BE675*Input!$N$23</f>
        <v>43346.004045675196</v>
      </c>
      <c r="BG675" s="100">
        <f t="shared" si="523"/>
        <v>43.346004045675194</v>
      </c>
      <c r="BH675" s="95">
        <v>9520</v>
      </c>
      <c r="BI675" s="99">
        <f>'Max limit'!AX675*Input!PrimaryDrive_ratio*Input!Gear3_ratio*Input!FinalDrive_ratio</f>
        <v>1381.6205128205129</v>
      </c>
      <c r="BJ675" s="99">
        <f t="shared" si="524"/>
        <v>23.027008547008549</v>
      </c>
      <c r="BK675" s="99">
        <f>BJ675*Input!$N$23</f>
        <v>54182.505057094015</v>
      </c>
      <c r="BL675" s="100">
        <f t="shared" si="525"/>
        <v>54.182505057094012</v>
      </c>
      <c r="BM675" s="95">
        <v>9520</v>
      </c>
      <c r="BN675" s="99">
        <f>'Max limit'!AX675*Input!PrimaryDrive_ratio*Input!Gear4_ratio*Input!FinalDrive_ratio</f>
        <v>1657.9446153846154</v>
      </c>
      <c r="BO675" s="99">
        <f t="shared" si="526"/>
        <v>27.632410256410257</v>
      </c>
      <c r="BP675" s="99">
        <f>BO675*Input!$N$23</f>
        <v>65019.006068512812</v>
      </c>
      <c r="BQ675" s="100">
        <f t="shared" si="527"/>
        <v>65.019006068512809</v>
      </c>
      <c r="BR675" s="95">
        <v>9520</v>
      </c>
      <c r="BS675" s="99">
        <f>'Max limit'!AX675*Input!PrimaryDrive_ratio*Input!Gear5_ratio*Input!FinalDrive_ratio</f>
        <v>1899.7282051282052</v>
      </c>
      <c r="BT675" s="99">
        <f t="shared" si="528"/>
        <v>31.662136752136753</v>
      </c>
      <c r="BU675" s="99">
        <f>BT675*Input!$N$23</f>
        <v>74500.944453504257</v>
      </c>
      <c r="BV675" s="100">
        <f t="shared" si="529"/>
        <v>74.50094445350426</v>
      </c>
      <c r="BW675" s="95">
        <v>9520</v>
      </c>
      <c r="BX675" s="99">
        <f>'Max limit'!AX675*Input!PrimaryDrive_ratio*Input!Gear6_ratio*Input!FinalDrive_ratio</f>
        <v>2162.5364548494981</v>
      </c>
      <c r="BY675" s="99">
        <f t="shared" si="530"/>
        <v>36.042274247491633</v>
      </c>
      <c r="BZ675" s="99">
        <f>BY675*Input!$N$23</f>
        <v>84807.399219799307</v>
      </c>
      <c r="CA675" s="100">
        <f t="shared" si="531"/>
        <v>84.807399219799308</v>
      </c>
      <c r="CC675" s="95">
        <v>9520</v>
      </c>
      <c r="CD675" s="94">
        <f t="shared" si="532"/>
        <v>33</v>
      </c>
      <c r="CE675" s="94">
        <f t="shared" si="533"/>
        <v>43.5</v>
      </c>
      <c r="CF675" s="94">
        <f t="shared" si="534"/>
        <v>54</v>
      </c>
      <c r="CG675" s="94">
        <f t="shared" si="535"/>
        <v>65</v>
      </c>
      <c r="CH675" s="94">
        <f t="shared" si="536"/>
        <v>74.5</v>
      </c>
      <c r="CI675" s="94">
        <f t="shared" si="537"/>
        <v>85</v>
      </c>
      <c r="CK675" s="95">
        <v>9520</v>
      </c>
      <c r="CL675" s="162">
        <f t="shared" si="538"/>
        <v>14.002910602910605</v>
      </c>
      <c r="CM675" s="162">
        <f t="shared" si="539"/>
        <v>18.421606837606834</v>
      </c>
      <c r="CN675" s="162">
        <f t="shared" si="540"/>
        <v>23.027008547008549</v>
      </c>
      <c r="CO675" s="162">
        <f t="shared" si="541"/>
        <v>27.632410256410257</v>
      </c>
      <c r="CP675" s="162">
        <f t="shared" si="542"/>
        <v>31.662136752136753</v>
      </c>
      <c r="CQ675" s="162">
        <f t="shared" si="543"/>
        <v>36.042274247491633</v>
      </c>
    </row>
    <row r="676" spans="1:95" ht="19.5" thickTop="1" thickBot="1">
      <c r="A676" s="70">
        <v>9570</v>
      </c>
      <c r="B676" s="70">
        <v>175.65</v>
      </c>
      <c r="C676" s="70">
        <v>128.90700000000001</v>
      </c>
      <c r="D676" s="70">
        <v>163.876</v>
      </c>
      <c r="E676" s="70">
        <v>9.673</v>
      </c>
      <c r="G676" s="92">
        <v>2</v>
      </c>
      <c r="H676" s="93">
        <f t="shared" si="544"/>
        <v>28.207093821510298</v>
      </c>
      <c r="O676" s="95">
        <v>9530</v>
      </c>
      <c r="P676" s="94">
        <f t="shared" si="496"/>
        <v>12.54096875600537</v>
      </c>
      <c r="Q676" s="94">
        <f t="shared" si="497"/>
        <v>12.471805000777238</v>
      </c>
      <c r="R676" s="94">
        <f t="shared" si="498"/>
        <v>12.109696744404415</v>
      </c>
      <c r="S676" s="94">
        <f t="shared" si="499"/>
        <v>11.354616943653014</v>
      </c>
      <c r="T676" s="94">
        <f t="shared" si="500"/>
        <v>10.564444286276711</v>
      </c>
      <c r="U676" s="94">
        <f t="shared" si="501"/>
        <v>9.4532580682317651</v>
      </c>
      <c r="V676" s="82"/>
      <c r="W676" s="95">
        <v>9530</v>
      </c>
      <c r="X676" s="161">
        <f t="shared" si="509"/>
        <v>8.6605570172730584</v>
      </c>
      <c r="Y676" s="161">
        <f t="shared" si="510"/>
        <v>8.4540335544791816</v>
      </c>
      <c r="Z676" s="161">
        <f t="shared" si="511"/>
        <v>7.9823497132073227</v>
      </c>
      <c r="AA676" s="161">
        <f t="shared" si="512"/>
        <v>7.1894043433623711</v>
      </c>
      <c r="AB676" s="161">
        <f t="shared" si="513"/>
        <v>6.3606649026500408</v>
      </c>
      <c r="AC676" s="161">
        <f t="shared" si="514"/>
        <v>5.249478684605096</v>
      </c>
      <c r="AD676" s="82"/>
      <c r="AE676" s="82"/>
      <c r="AF676" s="82"/>
      <c r="AG676" s="95">
        <v>9530</v>
      </c>
      <c r="AH676" s="161">
        <f t="shared" si="515"/>
        <v>-11.719835614587852</v>
      </c>
      <c r="AI676" s="161">
        <f t="shared" si="516"/>
        <v>-12.299629408235855</v>
      </c>
      <c r="AJ676" s="161">
        <f t="shared" si="517"/>
        <v>-13.072102640269275</v>
      </c>
      <c r="AK676" s="161">
        <f t="shared" si="518"/>
        <v>-14.016236590532346</v>
      </c>
      <c r="AL676" s="161">
        <f t="shared" si="519"/>
        <v>-14.983169229935285</v>
      </c>
      <c r="AM676" s="161">
        <f t="shared" si="520"/>
        <v>-16.183250345423829</v>
      </c>
      <c r="AN676" s="81"/>
      <c r="AO676" s="81"/>
      <c r="AP676" s="95">
        <v>9530</v>
      </c>
      <c r="AQ676" s="94">
        <f t="shared" si="502"/>
        <v>209.48187537794539</v>
      </c>
      <c r="AR676" s="94">
        <f t="shared" si="503"/>
        <v>362.5474369010185</v>
      </c>
      <c r="AS676" s="94">
        <f t="shared" si="504"/>
        <v>566.48037015784121</v>
      </c>
      <c r="AT676" s="94">
        <f t="shared" si="505"/>
        <v>815.73173302729174</v>
      </c>
      <c r="AU676" s="94">
        <f t="shared" si="506"/>
        <v>1071.0019498296681</v>
      </c>
      <c r="AV676" s="94">
        <f t="shared" si="507"/>
        <v>1387.8233643186429</v>
      </c>
      <c r="AW676" s="81"/>
      <c r="AX676" s="95">
        <v>9530</v>
      </c>
      <c r="AY676" s="99">
        <f>'Max limit'!AX676*Input!PrimaryDrive_ratio*Input!Gear1_ratio*Input!FinalDrive_ratio</f>
        <v>841.05717255717263</v>
      </c>
      <c r="AZ676" s="99">
        <f t="shared" si="521"/>
        <v>14.017619542619544</v>
      </c>
      <c r="BA676" s="99">
        <f>AZ676*Input!$N$23</f>
        <v>32983.430748544699</v>
      </c>
      <c r="BB676" s="97">
        <f t="shared" si="508"/>
        <v>32.983430748544698</v>
      </c>
      <c r="BC676" s="95">
        <v>9530</v>
      </c>
      <c r="BD676" s="99">
        <f>'Max limit'!AX676*Input!PrimaryDrive_ratio*Input!Gear2_ratio*Input!FinalDrive_ratio</f>
        <v>1106.457435897436</v>
      </c>
      <c r="BE676" s="99">
        <f t="shared" si="522"/>
        <v>18.440957264957266</v>
      </c>
      <c r="BF676" s="99">
        <f>BE676*Input!$N$23</f>
        <v>43391.535562529913</v>
      </c>
      <c r="BG676" s="100">
        <f t="shared" si="523"/>
        <v>43.39153556252991</v>
      </c>
      <c r="BH676" s="95">
        <v>9530</v>
      </c>
      <c r="BI676" s="99">
        <f>'Max limit'!AX676*Input!PrimaryDrive_ratio*Input!Gear3_ratio*Input!FinalDrive_ratio</f>
        <v>1383.0717948717947</v>
      </c>
      <c r="BJ676" s="99">
        <f t="shared" si="524"/>
        <v>23.051196581196578</v>
      </c>
      <c r="BK676" s="99">
        <f>BJ676*Input!$N$23</f>
        <v>54239.41945316238</v>
      </c>
      <c r="BL676" s="100">
        <f t="shared" si="525"/>
        <v>54.239419453162377</v>
      </c>
      <c r="BM676" s="95">
        <v>9530</v>
      </c>
      <c r="BN676" s="99">
        <f>'Max limit'!AX676*Input!PrimaryDrive_ratio*Input!Gear4_ratio*Input!FinalDrive_ratio</f>
        <v>1659.686153846154</v>
      </c>
      <c r="BO676" s="99">
        <f t="shared" si="526"/>
        <v>27.661435897435901</v>
      </c>
      <c r="BP676" s="99">
        <f>BO676*Input!$N$23</f>
        <v>65087.303343794869</v>
      </c>
      <c r="BQ676" s="100">
        <f t="shared" si="527"/>
        <v>65.087303343794872</v>
      </c>
      <c r="BR676" s="95">
        <v>9530</v>
      </c>
      <c r="BS676" s="99">
        <f>'Max limit'!AX676*Input!PrimaryDrive_ratio*Input!Gear5_ratio*Input!FinalDrive_ratio</f>
        <v>1901.7237179487176</v>
      </c>
      <c r="BT676" s="99">
        <f t="shared" si="528"/>
        <v>31.695395299145293</v>
      </c>
      <c r="BU676" s="99">
        <f>BT676*Input!$N$23</f>
        <v>74579.201748098261</v>
      </c>
      <c r="BV676" s="100">
        <f t="shared" si="529"/>
        <v>74.579201748098257</v>
      </c>
      <c r="BW676" s="95">
        <v>9530</v>
      </c>
      <c r="BX676" s="99">
        <f>'Max limit'!AX676*Input!PrimaryDrive_ratio*Input!Gear6_ratio*Input!FinalDrive_ratio</f>
        <v>2164.8080267558526</v>
      </c>
      <c r="BY676" s="99">
        <f t="shared" si="530"/>
        <v>36.080133779264209</v>
      </c>
      <c r="BZ676" s="99">
        <f>BY676*Input!$N$23</f>
        <v>84896.482622341107</v>
      </c>
      <c r="CA676" s="100">
        <f t="shared" si="531"/>
        <v>84.896482622341111</v>
      </c>
      <c r="CC676" s="95">
        <v>9530</v>
      </c>
      <c r="CD676" s="94">
        <f t="shared" si="532"/>
        <v>33</v>
      </c>
      <c r="CE676" s="94">
        <f t="shared" si="533"/>
        <v>43.5</v>
      </c>
      <c r="CF676" s="94">
        <f t="shared" si="534"/>
        <v>54</v>
      </c>
      <c r="CG676" s="94">
        <f t="shared" si="535"/>
        <v>65</v>
      </c>
      <c r="CH676" s="94">
        <f t="shared" si="536"/>
        <v>74.5</v>
      </c>
      <c r="CI676" s="94">
        <f t="shared" si="537"/>
        <v>85</v>
      </c>
      <c r="CK676" s="95">
        <v>9530</v>
      </c>
      <c r="CL676" s="162">
        <f t="shared" si="538"/>
        <v>14.017619542619544</v>
      </c>
      <c r="CM676" s="162">
        <f t="shared" si="539"/>
        <v>18.440957264957266</v>
      </c>
      <c r="CN676" s="162">
        <f t="shared" si="540"/>
        <v>23.051196581196578</v>
      </c>
      <c r="CO676" s="162">
        <f t="shared" si="541"/>
        <v>27.661435897435901</v>
      </c>
      <c r="CP676" s="162">
        <f t="shared" si="542"/>
        <v>31.695395299145293</v>
      </c>
      <c r="CQ676" s="162">
        <f t="shared" si="543"/>
        <v>36.080133779264209</v>
      </c>
    </row>
    <row r="677" spans="1:95" ht="19.5" thickTop="1" thickBot="1">
      <c r="A677" s="70">
        <v>9580</v>
      </c>
      <c r="B677" s="70">
        <v>175.874</v>
      </c>
      <c r="C677" s="70">
        <v>128.93600000000001</v>
      </c>
      <c r="D677" s="70">
        <v>164.06899999999999</v>
      </c>
      <c r="E677" s="70">
        <v>9.7010000000000005</v>
      </c>
      <c r="G677" s="92">
        <v>2</v>
      </c>
      <c r="H677" s="93">
        <f t="shared" si="544"/>
        <v>28.252288329519452</v>
      </c>
      <c r="O677" s="95">
        <v>9540</v>
      </c>
      <c r="P677" s="94">
        <f t="shared" si="496"/>
        <v>12.539544718077709</v>
      </c>
      <c r="Q677" s="94">
        <f t="shared" si="497"/>
        <v>12.469253196502846</v>
      </c>
      <c r="R677" s="94">
        <f t="shared" si="498"/>
        <v>12.105600808566258</v>
      </c>
      <c r="S677" s="94">
        <f t="shared" si="499"/>
        <v>11.348664684600136</v>
      </c>
      <c r="T677" s="94">
        <f t="shared" si="500"/>
        <v>10.556557002421695</v>
      </c>
      <c r="U677" s="94">
        <f t="shared" si="501"/>
        <v>9.4430375856110338</v>
      </c>
      <c r="V677" s="82"/>
      <c r="W677" s="95">
        <v>9540</v>
      </c>
      <c r="X677" s="161">
        <f t="shared" si="509"/>
        <v>8.6591329793453991</v>
      </c>
      <c r="Y677" s="161">
        <f t="shared" si="510"/>
        <v>8.4514817502047919</v>
      </c>
      <c r="Z677" s="161">
        <f t="shared" si="511"/>
        <v>7.978253777369166</v>
      </c>
      <c r="AA677" s="161">
        <f t="shared" si="512"/>
        <v>7.1834520843094927</v>
      </c>
      <c r="AB677" s="161">
        <f t="shared" si="513"/>
        <v>6.3527776187950256</v>
      </c>
      <c r="AC677" s="161">
        <f t="shared" si="514"/>
        <v>5.2392582019843639</v>
      </c>
      <c r="AD677" s="82"/>
      <c r="AE677" s="82"/>
      <c r="AF677" s="82"/>
      <c r="AG677" s="95">
        <v>9540</v>
      </c>
      <c r="AH677" s="161">
        <f t="shared" si="515"/>
        <v>-11.721501738963216</v>
      </c>
      <c r="AI677" s="161">
        <f t="shared" si="516"/>
        <v>-12.302512947065917</v>
      </c>
      <c r="AJ677" s="161">
        <f t="shared" si="517"/>
        <v>-13.076608169691248</v>
      </c>
      <c r="AK677" s="161">
        <f t="shared" si="518"/>
        <v>-14.022724552899984</v>
      </c>
      <c r="AL677" s="161">
        <f t="shared" si="519"/>
        <v>-14.991687496498702</v>
      </c>
      <c r="AM677" s="161">
        <f t="shared" si="520"/>
        <v>-16.194288466654218</v>
      </c>
      <c r="AN677" s="81"/>
      <c r="AO677" s="81"/>
      <c r="AP677" s="95">
        <v>9540</v>
      </c>
      <c r="AQ677" s="94">
        <f t="shared" si="502"/>
        <v>209.92173221304134</v>
      </c>
      <c r="AR677" s="94">
        <f t="shared" si="503"/>
        <v>363.30869115215455</v>
      </c>
      <c r="AS677" s="94">
        <f t="shared" si="504"/>
        <v>567.66982992524186</v>
      </c>
      <c r="AT677" s="94">
        <f t="shared" si="505"/>
        <v>817.44455509234797</v>
      </c>
      <c r="AU677" s="94">
        <f t="shared" si="506"/>
        <v>1073.2507722024102</v>
      </c>
      <c r="AV677" s="94">
        <f t="shared" si="507"/>
        <v>1390.737428323466</v>
      </c>
      <c r="AW677" s="81"/>
      <c r="AX677" s="95">
        <v>9540</v>
      </c>
      <c r="AY677" s="99">
        <f>'Max limit'!AX677*Input!PrimaryDrive_ratio*Input!Gear1_ratio*Input!FinalDrive_ratio</f>
        <v>841.93970893970891</v>
      </c>
      <c r="AZ677" s="99">
        <f t="shared" si="521"/>
        <v>14.032328482328483</v>
      </c>
      <c r="BA677" s="99">
        <f>AZ677*Input!$N$23</f>
        <v>33018.040854261948</v>
      </c>
      <c r="BB677" s="97">
        <f t="shared" si="508"/>
        <v>33.018040854261947</v>
      </c>
      <c r="BC677" s="95">
        <v>9540</v>
      </c>
      <c r="BD677" s="99">
        <f>'Max limit'!AX677*Input!PrimaryDrive_ratio*Input!Gear2_ratio*Input!FinalDrive_ratio</f>
        <v>1107.6184615384614</v>
      </c>
      <c r="BE677" s="99">
        <f t="shared" si="522"/>
        <v>18.460307692307691</v>
      </c>
      <c r="BF677" s="99">
        <f>BE677*Input!$N$23</f>
        <v>43437.0670793846</v>
      </c>
      <c r="BG677" s="100">
        <f t="shared" si="523"/>
        <v>43.437067079384597</v>
      </c>
      <c r="BH677" s="95">
        <v>9540</v>
      </c>
      <c r="BI677" s="99">
        <f>'Max limit'!AX677*Input!PrimaryDrive_ratio*Input!Gear3_ratio*Input!FinalDrive_ratio</f>
        <v>1384.5230769230768</v>
      </c>
      <c r="BJ677" s="99">
        <f t="shared" si="524"/>
        <v>23.075384615384614</v>
      </c>
      <c r="BK677" s="99">
        <f>BJ677*Input!$N$23</f>
        <v>54296.333849230759</v>
      </c>
      <c r="BL677" s="100">
        <f t="shared" si="525"/>
        <v>54.296333849230763</v>
      </c>
      <c r="BM677" s="95">
        <v>9540</v>
      </c>
      <c r="BN677" s="99">
        <f>'Max limit'!AX677*Input!PrimaryDrive_ratio*Input!Gear4_ratio*Input!FinalDrive_ratio</f>
        <v>1661.4276923076923</v>
      </c>
      <c r="BO677" s="99">
        <f t="shared" si="526"/>
        <v>27.690461538461538</v>
      </c>
      <c r="BP677" s="99">
        <f>BO677*Input!$N$23</f>
        <v>65155.600619076911</v>
      </c>
      <c r="BQ677" s="100">
        <f t="shared" si="527"/>
        <v>65.155600619076907</v>
      </c>
      <c r="BR677" s="95">
        <v>9540</v>
      </c>
      <c r="BS677" s="99">
        <f>'Max limit'!AX677*Input!PrimaryDrive_ratio*Input!Gear5_ratio*Input!FinalDrive_ratio</f>
        <v>1903.7192307692305</v>
      </c>
      <c r="BT677" s="99">
        <f t="shared" si="528"/>
        <v>31.728653846153843</v>
      </c>
      <c r="BU677" s="99">
        <f>BT677*Input!$N$23</f>
        <v>74657.459042692295</v>
      </c>
      <c r="BV677" s="100">
        <f t="shared" si="529"/>
        <v>74.657459042692295</v>
      </c>
      <c r="BW677" s="95">
        <v>9540</v>
      </c>
      <c r="BX677" s="99">
        <f>'Max limit'!AX677*Input!PrimaryDrive_ratio*Input!Gear6_ratio*Input!FinalDrive_ratio</f>
        <v>2167.0795986622074</v>
      </c>
      <c r="BY677" s="99">
        <f t="shared" si="530"/>
        <v>36.117993311036791</v>
      </c>
      <c r="BZ677" s="99">
        <f>BY677*Input!$N$23</f>
        <v>84985.566024882937</v>
      </c>
      <c r="CA677" s="100">
        <f t="shared" si="531"/>
        <v>84.985566024882942</v>
      </c>
      <c r="CC677" s="95">
        <v>9540</v>
      </c>
      <c r="CD677" s="94">
        <f t="shared" si="532"/>
        <v>33</v>
      </c>
      <c r="CE677" s="94">
        <f t="shared" si="533"/>
        <v>43.5</v>
      </c>
      <c r="CF677" s="94">
        <f t="shared" si="534"/>
        <v>54.5</v>
      </c>
      <c r="CG677" s="94">
        <f t="shared" si="535"/>
        <v>65</v>
      </c>
      <c r="CH677" s="94">
        <f t="shared" si="536"/>
        <v>74.5</v>
      </c>
      <c r="CI677" s="94">
        <f t="shared" si="537"/>
        <v>85</v>
      </c>
      <c r="CK677" s="95">
        <v>9540</v>
      </c>
      <c r="CL677" s="162">
        <f t="shared" si="538"/>
        <v>14.032328482328483</v>
      </c>
      <c r="CM677" s="162">
        <f t="shared" si="539"/>
        <v>18.460307692307691</v>
      </c>
      <c r="CN677" s="162">
        <f t="shared" si="540"/>
        <v>23.075384615384614</v>
      </c>
      <c r="CO677" s="162">
        <f t="shared" si="541"/>
        <v>27.690461538461538</v>
      </c>
      <c r="CP677" s="162">
        <f t="shared" si="542"/>
        <v>31.728653846153843</v>
      </c>
      <c r="CQ677" s="162">
        <f t="shared" si="543"/>
        <v>36.117993311036791</v>
      </c>
    </row>
    <row r="678" spans="1:95" ht="19.5" thickTop="1" thickBot="1">
      <c r="A678" s="70">
        <v>9590</v>
      </c>
      <c r="B678" s="70">
        <v>176.09800000000001</v>
      </c>
      <c r="C678" s="70">
        <v>128.96600000000001</v>
      </c>
      <c r="D678" s="70">
        <v>164.25899999999999</v>
      </c>
      <c r="E678" s="70">
        <v>9.7330000000000005</v>
      </c>
      <c r="G678" s="92">
        <v>2</v>
      </c>
      <c r="H678" s="93">
        <f t="shared" si="544"/>
        <v>28.297482837528605</v>
      </c>
      <c r="O678" s="95">
        <v>9550</v>
      </c>
      <c r="P678" s="94">
        <f t="shared" si="496"/>
        <v>12.538119186665066</v>
      </c>
      <c r="Q678" s="94">
        <f t="shared" si="497"/>
        <v>12.466698715978561</v>
      </c>
      <c r="R678" s="94">
        <f t="shared" si="498"/>
        <v>12.101500577042902</v>
      </c>
      <c r="S678" s="94">
        <f t="shared" si="499"/>
        <v>11.342706183010231</v>
      </c>
      <c r="T678" s="94">
        <f t="shared" si="500"/>
        <v>10.54866144663815</v>
      </c>
      <c r="U678" s="94">
        <f t="shared" si="501"/>
        <v>9.4328063840782779</v>
      </c>
      <c r="V678" s="82"/>
      <c r="W678" s="95">
        <v>9550</v>
      </c>
      <c r="X678" s="161">
        <f t="shared" si="509"/>
        <v>8.6577074479327578</v>
      </c>
      <c r="Y678" s="161">
        <f t="shared" si="510"/>
        <v>8.4489272696805049</v>
      </c>
      <c r="Z678" s="161">
        <f t="shared" si="511"/>
        <v>7.9741535458458097</v>
      </c>
      <c r="AA678" s="161">
        <f t="shared" si="512"/>
        <v>7.1774935827195865</v>
      </c>
      <c r="AB678" s="161">
        <f t="shared" si="513"/>
        <v>6.3448820630114815</v>
      </c>
      <c r="AC678" s="161">
        <f t="shared" si="514"/>
        <v>5.229027000451608</v>
      </c>
      <c r="AD678" s="82"/>
      <c r="AE678" s="82"/>
      <c r="AF678" s="82"/>
      <c r="AG678" s="95">
        <v>9550</v>
      </c>
      <c r="AH678" s="161">
        <f t="shared" si="515"/>
        <v>-11.723169610716004</v>
      </c>
      <c r="AI678" s="161">
        <f t="shared" si="516"/>
        <v>-12.30539951005836</v>
      </c>
      <c r="AJ678" s="161">
        <f t="shared" si="517"/>
        <v>-13.081118424366938</v>
      </c>
      <c r="AK678" s="161">
        <f t="shared" si="518"/>
        <v>-14.029219319632979</v>
      </c>
      <c r="AL678" s="161">
        <f t="shared" si="519"/>
        <v>-15.000214696744932</v>
      </c>
      <c r="AM678" s="161">
        <f t="shared" si="520"/>
        <v>-16.205338164309595</v>
      </c>
      <c r="AN678" s="81"/>
      <c r="AO678" s="81"/>
      <c r="AP678" s="95">
        <v>9550</v>
      </c>
      <c r="AQ678" s="94">
        <f t="shared" si="502"/>
        <v>210.36205035577771</v>
      </c>
      <c r="AR678" s="94">
        <f t="shared" si="503"/>
        <v>364.07074378215952</v>
      </c>
      <c r="AS678" s="94">
        <f t="shared" si="504"/>
        <v>568.8605371596243</v>
      </c>
      <c r="AT678" s="94">
        <f t="shared" si="505"/>
        <v>819.15917350985922</v>
      </c>
      <c r="AU678" s="94">
        <f t="shared" si="506"/>
        <v>1075.5019530674144</v>
      </c>
      <c r="AV678" s="94">
        <f t="shared" si="507"/>
        <v>1393.6545485044853</v>
      </c>
      <c r="AW678" s="81"/>
      <c r="AX678" s="95">
        <v>9550</v>
      </c>
      <c r="AY678" s="99">
        <f>'Max limit'!AX678*Input!PrimaryDrive_ratio*Input!Gear1_ratio*Input!FinalDrive_ratio</f>
        <v>842.82224532224518</v>
      </c>
      <c r="AZ678" s="99">
        <f t="shared" si="521"/>
        <v>14.04703742203742</v>
      </c>
      <c r="BA678" s="99">
        <f>AZ678*Input!$N$23</f>
        <v>33052.650959979197</v>
      </c>
      <c r="BB678" s="97">
        <f t="shared" si="508"/>
        <v>33.052650959979196</v>
      </c>
      <c r="BC678" s="95">
        <v>9550</v>
      </c>
      <c r="BD678" s="99">
        <f>'Max limit'!AX678*Input!PrimaryDrive_ratio*Input!Gear2_ratio*Input!FinalDrive_ratio</f>
        <v>1108.7794871794872</v>
      </c>
      <c r="BE678" s="99">
        <f t="shared" si="522"/>
        <v>18.479658119658119</v>
      </c>
      <c r="BF678" s="99">
        <f>BE678*Input!$N$23</f>
        <v>43482.59859623931</v>
      </c>
      <c r="BG678" s="100">
        <f t="shared" si="523"/>
        <v>43.482598596239306</v>
      </c>
      <c r="BH678" s="95">
        <v>9550</v>
      </c>
      <c r="BI678" s="99">
        <f>'Max limit'!AX678*Input!PrimaryDrive_ratio*Input!Gear3_ratio*Input!FinalDrive_ratio</f>
        <v>1385.9743589743589</v>
      </c>
      <c r="BJ678" s="99">
        <f t="shared" si="524"/>
        <v>23.099572649572647</v>
      </c>
      <c r="BK678" s="99">
        <f>BJ678*Input!$N$23</f>
        <v>54353.248245299132</v>
      </c>
      <c r="BL678" s="100">
        <f t="shared" si="525"/>
        <v>54.353248245299135</v>
      </c>
      <c r="BM678" s="95">
        <v>9550</v>
      </c>
      <c r="BN678" s="99">
        <f>'Max limit'!AX678*Input!PrimaryDrive_ratio*Input!Gear4_ratio*Input!FinalDrive_ratio</f>
        <v>1663.1692307692308</v>
      </c>
      <c r="BO678" s="99">
        <f t="shared" si="526"/>
        <v>27.719487179487182</v>
      </c>
      <c r="BP678" s="99">
        <f>BO678*Input!$N$23</f>
        <v>65223.897894358968</v>
      </c>
      <c r="BQ678" s="100">
        <f t="shared" si="527"/>
        <v>65.22389789435897</v>
      </c>
      <c r="BR678" s="95">
        <v>9550</v>
      </c>
      <c r="BS678" s="99">
        <f>'Max limit'!AX678*Input!PrimaryDrive_ratio*Input!Gear5_ratio*Input!FinalDrive_ratio</f>
        <v>1905.7147435897434</v>
      </c>
      <c r="BT678" s="99">
        <f t="shared" si="528"/>
        <v>31.76191239316239</v>
      </c>
      <c r="BU678" s="99">
        <f>BT678*Input!$N$23</f>
        <v>74735.7163372863</v>
      </c>
      <c r="BV678" s="100">
        <f t="shared" si="529"/>
        <v>74.735716337286306</v>
      </c>
      <c r="BW678" s="95">
        <v>9550</v>
      </c>
      <c r="BX678" s="99">
        <f>'Max limit'!AX678*Input!PrimaryDrive_ratio*Input!Gear6_ratio*Input!FinalDrive_ratio</f>
        <v>2169.3511705685614</v>
      </c>
      <c r="BY678" s="99">
        <f t="shared" si="530"/>
        <v>36.15585284280936</v>
      </c>
      <c r="BZ678" s="99">
        <f>BY678*Input!$N$23</f>
        <v>85074.649427424723</v>
      </c>
      <c r="CA678" s="100">
        <f t="shared" si="531"/>
        <v>85.074649427424717</v>
      </c>
      <c r="CC678" s="95">
        <v>9550</v>
      </c>
      <c r="CD678" s="94">
        <f t="shared" si="532"/>
        <v>33</v>
      </c>
      <c r="CE678" s="94">
        <f t="shared" si="533"/>
        <v>43.5</v>
      </c>
      <c r="CF678" s="94">
        <f t="shared" si="534"/>
        <v>54.5</v>
      </c>
      <c r="CG678" s="94">
        <f t="shared" si="535"/>
        <v>65</v>
      </c>
      <c r="CH678" s="94">
        <f t="shared" si="536"/>
        <v>74.5</v>
      </c>
      <c r="CI678" s="94">
        <f t="shared" si="537"/>
        <v>85</v>
      </c>
      <c r="CK678" s="95">
        <v>9550</v>
      </c>
      <c r="CL678" s="162">
        <f t="shared" si="538"/>
        <v>14.04703742203742</v>
      </c>
      <c r="CM678" s="162">
        <f t="shared" si="539"/>
        <v>18.479658119658119</v>
      </c>
      <c r="CN678" s="162">
        <f t="shared" si="540"/>
        <v>23.099572649572647</v>
      </c>
      <c r="CO678" s="162">
        <f t="shared" si="541"/>
        <v>27.719487179487182</v>
      </c>
      <c r="CP678" s="162">
        <f t="shared" si="542"/>
        <v>31.76191239316239</v>
      </c>
      <c r="CQ678" s="162">
        <f t="shared" si="543"/>
        <v>36.15585284280936</v>
      </c>
    </row>
    <row r="679" spans="1:95" ht="19.5" thickTop="1" thickBot="1">
      <c r="A679" s="70">
        <v>9600</v>
      </c>
      <c r="B679" s="70">
        <v>176.32</v>
      </c>
      <c r="C679" s="70">
        <v>128.994</v>
      </c>
      <c r="D679" s="70">
        <v>164.446</v>
      </c>
      <c r="E679" s="70">
        <v>9.7650000000000006</v>
      </c>
      <c r="G679" s="92">
        <v>2</v>
      </c>
      <c r="H679" s="93">
        <f t="shared" si="544"/>
        <v>28.342677345537759</v>
      </c>
      <c r="O679" s="95">
        <v>9560</v>
      </c>
      <c r="P679" s="94">
        <f t="shared" si="496"/>
        <v>12.536692161767448</v>
      </c>
      <c r="Q679" s="94">
        <f t="shared" si="497"/>
        <v>12.464141559204382</v>
      </c>
      <c r="R679" s="94">
        <f t="shared" si="498"/>
        <v>12.097396049834348</v>
      </c>
      <c r="S679" s="94">
        <f t="shared" si="499"/>
        <v>11.336741438883303</v>
      </c>
      <c r="T679" s="94">
        <f t="shared" si="500"/>
        <v>10.540757618926074</v>
      </c>
      <c r="U679" s="94">
        <f t="shared" si="501"/>
        <v>9.4225644636334867</v>
      </c>
      <c r="V679" s="82"/>
      <c r="W679" s="95">
        <v>9560</v>
      </c>
      <c r="X679" s="161">
        <f t="shared" si="509"/>
        <v>8.6562804230351382</v>
      </c>
      <c r="Y679" s="161">
        <f t="shared" si="510"/>
        <v>8.446370112906326</v>
      </c>
      <c r="Z679" s="161">
        <f t="shared" si="511"/>
        <v>7.9700490186372548</v>
      </c>
      <c r="AA679" s="161">
        <f t="shared" si="512"/>
        <v>7.1715288385926597</v>
      </c>
      <c r="AB679" s="161">
        <f t="shared" si="513"/>
        <v>6.3369782352994042</v>
      </c>
      <c r="AC679" s="161">
        <f t="shared" si="514"/>
        <v>5.2187850800068176</v>
      </c>
      <c r="AD679" s="82"/>
      <c r="AE679" s="82"/>
      <c r="AF679" s="82"/>
      <c r="AG679" s="95">
        <v>9560</v>
      </c>
      <c r="AH679" s="161">
        <f t="shared" si="515"/>
        <v>-11.72483922984622</v>
      </c>
      <c r="AI679" s="161">
        <f t="shared" si="516"/>
        <v>-12.308289097213184</v>
      </c>
      <c r="AJ679" s="161">
        <f t="shared" si="517"/>
        <v>-13.085633404296349</v>
      </c>
      <c r="AK679" s="161">
        <f t="shared" si="518"/>
        <v>-14.03572089073133</v>
      </c>
      <c r="AL679" s="161">
        <f t="shared" si="519"/>
        <v>-15.008750830673975</v>
      </c>
      <c r="AM679" s="161">
        <f t="shared" si="520"/>
        <v>-16.216399438389967</v>
      </c>
      <c r="AN679" s="81"/>
      <c r="AO679" s="81"/>
      <c r="AP679" s="95">
        <v>9560</v>
      </c>
      <c r="AQ679" s="94">
        <f t="shared" si="502"/>
        <v>210.80282980615459</v>
      </c>
      <c r="AR679" s="94">
        <f t="shared" si="503"/>
        <v>364.83359479103274</v>
      </c>
      <c r="AS679" s="94">
        <f t="shared" si="504"/>
        <v>570.05249186098877</v>
      </c>
      <c r="AT679" s="94">
        <f t="shared" si="505"/>
        <v>820.87558827982377</v>
      </c>
      <c r="AU679" s="94">
        <f t="shared" si="506"/>
        <v>1077.7554924246817</v>
      </c>
      <c r="AV679" s="94">
        <f t="shared" si="507"/>
        <v>1396.574724861704</v>
      </c>
      <c r="AW679" s="81"/>
      <c r="AX679" s="95">
        <v>9560</v>
      </c>
      <c r="AY679" s="99">
        <f>'Max limit'!AX679*Input!PrimaryDrive_ratio*Input!Gear1_ratio*Input!FinalDrive_ratio</f>
        <v>843.70478170478168</v>
      </c>
      <c r="AZ679" s="99">
        <f t="shared" si="521"/>
        <v>14.061746361746362</v>
      </c>
      <c r="BA679" s="99">
        <f>AZ679*Input!$N$23</f>
        <v>33087.261065696461</v>
      </c>
      <c r="BB679" s="97">
        <f t="shared" si="508"/>
        <v>33.08726106569646</v>
      </c>
      <c r="BC679" s="95">
        <v>9560</v>
      </c>
      <c r="BD679" s="99">
        <f>'Max limit'!AX679*Input!PrimaryDrive_ratio*Input!Gear2_ratio*Input!FinalDrive_ratio</f>
        <v>1109.9405128205126</v>
      </c>
      <c r="BE679" s="99">
        <f t="shared" si="522"/>
        <v>18.499008547008543</v>
      </c>
      <c r="BF679" s="99">
        <f>BE679*Input!$N$23</f>
        <v>43528.130113093997</v>
      </c>
      <c r="BG679" s="100">
        <f t="shared" si="523"/>
        <v>43.528130113094001</v>
      </c>
      <c r="BH679" s="95">
        <v>9560</v>
      </c>
      <c r="BI679" s="99">
        <f>'Max limit'!AX679*Input!PrimaryDrive_ratio*Input!Gear3_ratio*Input!FinalDrive_ratio</f>
        <v>1387.4256410256407</v>
      </c>
      <c r="BJ679" s="99">
        <f t="shared" si="524"/>
        <v>23.123760683760679</v>
      </c>
      <c r="BK679" s="99">
        <f>BJ679*Input!$N$23</f>
        <v>54410.162641367504</v>
      </c>
      <c r="BL679" s="100">
        <f t="shared" si="525"/>
        <v>54.410162641367506</v>
      </c>
      <c r="BM679" s="95">
        <v>9560</v>
      </c>
      <c r="BN679" s="99">
        <f>'Max limit'!AX679*Input!PrimaryDrive_ratio*Input!Gear4_ratio*Input!FinalDrive_ratio</f>
        <v>1664.9107692307689</v>
      </c>
      <c r="BO679" s="99">
        <f t="shared" si="526"/>
        <v>27.748512820512815</v>
      </c>
      <c r="BP679" s="99">
        <f>BO679*Input!$N$23</f>
        <v>65292.195169641003</v>
      </c>
      <c r="BQ679" s="100">
        <f t="shared" si="527"/>
        <v>65.292195169641005</v>
      </c>
      <c r="BR679" s="95">
        <v>9560</v>
      </c>
      <c r="BS679" s="99">
        <f>'Max limit'!AX679*Input!PrimaryDrive_ratio*Input!Gear5_ratio*Input!FinalDrive_ratio</f>
        <v>1907.7102564102561</v>
      </c>
      <c r="BT679" s="99">
        <f t="shared" si="528"/>
        <v>31.795170940170934</v>
      </c>
      <c r="BU679" s="99">
        <f>BT679*Input!$N$23</f>
        <v>74813.973631880319</v>
      </c>
      <c r="BV679" s="100">
        <f t="shared" si="529"/>
        <v>74.813973631880316</v>
      </c>
      <c r="BW679" s="95">
        <v>9560</v>
      </c>
      <c r="BX679" s="99">
        <f>'Max limit'!AX679*Input!PrimaryDrive_ratio*Input!Gear6_ratio*Input!FinalDrive_ratio</f>
        <v>2171.6227424749163</v>
      </c>
      <c r="BY679" s="99">
        <f t="shared" si="530"/>
        <v>36.193712374581942</v>
      </c>
      <c r="BZ679" s="99">
        <f>BY679*Input!$N$23</f>
        <v>85163.732829966539</v>
      </c>
      <c r="CA679" s="100">
        <f t="shared" si="531"/>
        <v>85.163732829966534</v>
      </c>
      <c r="CC679" s="95">
        <v>9560</v>
      </c>
      <c r="CD679" s="94">
        <f t="shared" si="532"/>
        <v>33</v>
      </c>
      <c r="CE679" s="94">
        <f t="shared" si="533"/>
        <v>43.5</v>
      </c>
      <c r="CF679" s="94">
        <f t="shared" si="534"/>
        <v>54.5</v>
      </c>
      <c r="CG679" s="94">
        <f t="shared" si="535"/>
        <v>65.5</v>
      </c>
      <c r="CH679" s="94">
        <f t="shared" si="536"/>
        <v>75</v>
      </c>
      <c r="CI679" s="94">
        <f t="shared" si="537"/>
        <v>85</v>
      </c>
      <c r="CK679" s="95">
        <v>9560</v>
      </c>
      <c r="CL679" s="162">
        <f t="shared" si="538"/>
        <v>14.061746361746362</v>
      </c>
      <c r="CM679" s="162">
        <f t="shared" si="539"/>
        <v>18.499008547008543</v>
      </c>
      <c r="CN679" s="162">
        <f t="shared" si="540"/>
        <v>23.123760683760679</v>
      </c>
      <c r="CO679" s="162">
        <f t="shared" si="541"/>
        <v>27.748512820512815</v>
      </c>
      <c r="CP679" s="162">
        <f t="shared" si="542"/>
        <v>31.795170940170934</v>
      </c>
      <c r="CQ679" s="162">
        <f t="shared" si="543"/>
        <v>36.193712374581942</v>
      </c>
    </row>
    <row r="680" spans="1:95" ht="19.5" thickTop="1" thickBot="1">
      <c r="A680" s="70">
        <v>9610</v>
      </c>
      <c r="B680" s="70">
        <v>176.53399999999999</v>
      </c>
      <c r="C680" s="70">
        <v>129.01599999999999</v>
      </c>
      <c r="D680" s="70">
        <v>164.625</v>
      </c>
      <c r="E680" s="70">
        <v>9.7970000000000006</v>
      </c>
      <c r="G680" s="92">
        <v>2</v>
      </c>
      <c r="H680" s="93">
        <f t="shared" si="544"/>
        <v>28.387871853546912</v>
      </c>
      <c r="O680" s="95">
        <v>9570</v>
      </c>
      <c r="P680" s="94">
        <f t="shared" si="496"/>
        <v>12.53526364338485</v>
      </c>
      <c r="Q680" s="94">
        <f t="shared" si="497"/>
        <v>12.461581726180308</v>
      </c>
      <c r="R680" s="94">
        <f t="shared" si="498"/>
        <v>12.093287226940591</v>
      </c>
      <c r="S680" s="94">
        <f t="shared" si="499"/>
        <v>11.330770452219349</v>
      </c>
      <c r="T680" s="94">
        <f t="shared" si="500"/>
        <v>10.532845519285463</v>
      </c>
      <c r="U680" s="94">
        <f t="shared" si="501"/>
        <v>9.4123118242766672</v>
      </c>
      <c r="V680" s="82"/>
      <c r="W680" s="95">
        <v>9570</v>
      </c>
      <c r="X680" s="161">
        <f t="shared" si="509"/>
        <v>8.6548519046525403</v>
      </c>
      <c r="Y680" s="161">
        <f t="shared" si="510"/>
        <v>8.4438102798822516</v>
      </c>
      <c r="Z680" s="161">
        <f t="shared" si="511"/>
        <v>7.9659401957434985</v>
      </c>
      <c r="AA680" s="161">
        <f t="shared" si="512"/>
        <v>7.165557851928706</v>
      </c>
      <c r="AB680" s="161">
        <f t="shared" si="513"/>
        <v>6.3290661356587927</v>
      </c>
      <c r="AC680" s="161">
        <f t="shared" si="514"/>
        <v>5.2085324406499973</v>
      </c>
      <c r="AD680" s="82"/>
      <c r="AE680" s="82"/>
      <c r="AF680" s="82"/>
      <c r="AG680" s="95">
        <v>9570</v>
      </c>
      <c r="AH680" s="161">
        <f t="shared" si="515"/>
        <v>-11.726510596353862</v>
      </c>
      <c r="AI680" s="161">
        <f t="shared" si="516"/>
        <v>-12.311181708530388</v>
      </c>
      <c r="AJ680" s="161">
        <f t="shared" si="517"/>
        <v>-13.090153109479481</v>
      </c>
      <c r="AK680" s="161">
        <f t="shared" si="518"/>
        <v>-14.04222926619504</v>
      </c>
      <c r="AL680" s="161">
        <f t="shared" si="519"/>
        <v>-15.017295898285834</v>
      </c>
      <c r="AM680" s="161">
        <f t="shared" si="520"/>
        <v>-16.227472288895335</v>
      </c>
      <c r="AN680" s="81"/>
      <c r="AO680" s="81"/>
      <c r="AP680" s="95">
        <v>9570</v>
      </c>
      <c r="AQ680" s="94">
        <f t="shared" si="502"/>
        <v>211.24407056417172</v>
      </c>
      <c r="AR680" s="94">
        <f t="shared" si="503"/>
        <v>365.59724417877482</v>
      </c>
      <c r="AS680" s="94">
        <f t="shared" si="504"/>
        <v>571.2456940293356</v>
      </c>
      <c r="AT680" s="94">
        <f t="shared" si="505"/>
        <v>822.59379940224323</v>
      </c>
      <c r="AU680" s="94">
        <f t="shared" si="506"/>
        <v>1080.0113902742128</v>
      </c>
      <c r="AV680" s="94">
        <f t="shared" si="507"/>
        <v>1399.4979573951207</v>
      </c>
      <c r="AW680" s="81"/>
      <c r="AX680" s="95">
        <v>9570</v>
      </c>
      <c r="AY680" s="99">
        <f>'Max limit'!AX680*Input!PrimaryDrive_ratio*Input!Gear1_ratio*Input!FinalDrive_ratio</f>
        <v>844.58731808731818</v>
      </c>
      <c r="AZ680" s="99">
        <f t="shared" si="521"/>
        <v>14.076455301455303</v>
      </c>
      <c r="BA680" s="99">
        <f>AZ680*Input!$N$23</f>
        <v>33121.871171413717</v>
      </c>
      <c r="BB680" s="97">
        <f t="shared" si="508"/>
        <v>33.121871171413716</v>
      </c>
      <c r="BC680" s="95">
        <v>9570</v>
      </c>
      <c r="BD680" s="99">
        <f>'Max limit'!AX680*Input!PrimaryDrive_ratio*Input!Gear2_ratio*Input!FinalDrive_ratio</f>
        <v>1111.1015384615384</v>
      </c>
      <c r="BE680" s="99">
        <f t="shared" si="522"/>
        <v>18.518358974358975</v>
      </c>
      <c r="BF680" s="99">
        <f>BE680*Input!$N$23</f>
        <v>43573.661629948714</v>
      </c>
      <c r="BG680" s="100">
        <f t="shared" si="523"/>
        <v>43.573661629948717</v>
      </c>
      <c r="BH680" s="95">
        <v>9570</v>
      </c>
      <c r="BI680" s="99">
        <f>'Max limit'!AX680*Input!PrimaryDrive_ratio*Input!Gear3_ratio*Input!FinalDrive_ratio</f>
        <v>1388.876923076923</v>
      </c>
      <c r="BJ680" s="99">
        <f t="shared" si="524"/>
        <v>23.147948717948719</v>
      </c>
      <c r="BK680" s="99">
        <f>BJ680*Input!$N$23</f>
        <v>54467.077037435891</v>
      </c>
      <c r="BL680" s="100">
        <f t="shared" si="525"/>
        <v>54.467077037435892</v>
      </c>
      <c r="BM680" s="95">
        <v>9570</v>
      </c>
      <c r="BN680" s="99">
        <f>'Max limit'!AX680*Input!PrimaryDrive_ratio*Input!Gear4_ratio*Input!FinalDrive_ratio</f>
        <v>1666.6523076923079</v>
      </c>
      <c r="BO680" s="99">
        <f t="shared" si="526"/>
        <v>27.777538461538466</v>
      </c>
      <c r="BP680" s="99">
        <f>BO680*Input!$N$23</f>
        <v>65360.492444923075</v>
      </c>
      <c r="BQ680" s="100">
        <f t="shared" si="527"/>
        <v>65.360492444923068</v>
      </c>
      <c r="BR680" s="95">
        <v>9570</v>
      </c>
      <c r="BS680" s="99">
        <f>'Max limit'!AX680*Input!PrimaryDrive_ratio*Input!Gear5_ratio*Input!FinalDrive_ratio</f>
        <v>1909.7057692307692</v>
      </c>
      <c r="BT680" s="99">
        <f t="shared" si="528"/>
        <v>31.828429487179488</v>
      </c>
      <c r="BU680" s="99">
        <f>BT680*Input!$N$23</f>
        <v>74892.230926474353</v>
      </c>
      <c r="BV680" s="100">
        <f t="shared" si="529"/>
        <v>74.892230926474355</v>
      </c>
      <c r="BW680" s="95">
        <v>9570</v>
      </c>
      <c r="BX680" s="99">
        <f>'Max limit'!AX680*Input!PrimaryDrive_ratio*Input!Gear6_ratio*Input!FinalDrive_ratio</f>
        <v>2173.8943143812712</v>
      </c>
      <c r="BY680" s="99">
        <f t="shared" si="530"/>
        <v>36.231571906354517</v>
      </c>
      <c r="BZ680" s="99">
        <f>BY680*Input!$N$23</f>
        <v>85252.816232508354</v>
      </c>
      <c r="CA680" s="100">
        <f t="shared" si="531"/>
        <v>85.252816232508351</v>
      </c>
      <c r="CC680" s="95">
        <v>9570</v>
      </c>
      <c r="CD680" s="94">
        <f t="shared" si="532"/>
        <v>33</v>
      </c>
      <c r="CE680" s="94">
        <f t="shared" si="533"/>
        <v>43.5</v>
      </c>
      <c r="CF680" s="94">
        <f t="shared" si="534"/>
        <v>54.5</v>
      </c>
      <c r="CG680" s="94">
        <f t="shared" si="535"/>
        <v>65.5</v>
      </c>
      <c r="CH680" s="94">
        <f t="shared" si="536"/>
        <v>75</v>
      </c>
      <c r="CI680" s="94">
        <f t="shared" si="537"/>
        <v>85.5</v>
      </c>
      <c r="CK680" s="95">
        <v>9570</v>
      </c>
      <c r="CL680" s="162">
        <f t="shared" si="538"/>
        <v>14.076455301455303</v>
      </c>
      <c r="CM680" s="162">
        <f t="shared" si="539"/>
        <v>18.518358974358975</v>
      </c>
      <c r="CN680" s="162">
        <f t="shared" si="540"/>
        <v>23.147948717948719</v>
      </c>
      <c r="CO680" s="162">
        <f t="shared" si="541"/>
        <v>27.777538461538466</v>
      </c>
      <c r="CP680" s="162">
        <f t="shared" si="542"/>
        <v>31.828429487179488</v>
      </c>
      <c r="CQ680" s="162">
        <f t="shared" si="543"/>
        <v>36.231571906354517</v>
      </c>
    </row>
    <row r="681" spans="1:95" ht="19.5" thickTop="1" thickBot="1">
      <c r="A681" s="70">
        <v>9620</v>
      </c>
      <c r="B681" s="70">
        <v>176.74799999999999</v>
      </c>
      <c r="C681" s="70">
        <v>129.03800000000001</v>
      </c>
      <c r="D681" s="70">
        <v>164.80500000000001</v>
      </c>
      <c r="E681" s="70">
        <v>9.8279999999999994</v>
      </c>
      <c r="G681" s="92">
        <v>2</v>
      </c>
      <c r="H681" s="93">
        <f t="shared" si="544"/>
        <v>28.433066361556065</v>
      </c>
      <c r="O681" s="95">
        <v>9580</v>
      </c>
      <c r="P681" s="94">
        <f t="shared" si="496"/>
        <v>12.53383363151727</v>
      </c>
      <c r="Q681" s="94">
        <f t="shared" si="497"/>
        <v>12.459019216906338</v>
      </c>
      <c r="R681" s="94">
        <f t="shared" si="498"/>
        <v>12.089174108361636</v>
      </c>
      <c r="S681" s="94">
        <f t="shared" si="499"/>
        <v>11.324793223018371</v>
      </c>
      <c r="T681" s="94">
        <f t="shared" si="500"/>
        <v>10.524925147716324</v>
      </c>
      <c r="U681" s="94">
        <f t="shared" si="501"/>
        <v>9.4020484660078179</v>
      </c>
      <c r="V681" s="82"/>
      <c r="W681" s="95">
        <v>9580</v>
      </c>
      <c r="X681" s="161">
        <f t="shared" si="509"/>
        <v>8.6534218927849604</v>
      </c>
      <c r="Y681" s="161">
        <f t="shared" si="510"/>
        <v>8.4412477706082836</v>
      </c>
      <c r="Z681" s="161">
        <f t="shared" si="511"/>
        <v>7.9618270771645427</v>
      </c>
      <c r="AA681" s="161">
        <f t="shared" si="512"/>
        <v>7.1595806227277272</v>
      </c>
      <c r="AB681" s="161">
        <f t="shared" si="513"/>
        <v>6.3211457640896542</v>
      </c>
      <c r="AC681" s="161">
        <f t="shared" si="514"/>
        <v>5.1982690823811488</v>
      </c>
      <c r="AD681" s="82"/>
      <c r="AE681" s="82"/>
      <c r="AF681" s="82"/>
      <c r="AG681" s="95">
        <v>9580</v>
      </c>
      <c r="AH681" s="161">
        <f t="shared" si="515"/>
        <v>-11.728183710238927</v>
      </c>
      <c r="AI681" s="161">
        <f t="shared" si="516"/>
        <v>-12.314077344009972</v>
      </c>
      <c r="AJ681" s="161">
        <f t="shared" si="517"/>
        <v>-13.094677539916333</v>
      </c>
      <c r="AK681" s="161">
        <f t="shared" si="518"/>
        <v>-14.048744446024106</v>
      </c>
      <c r="AL681" s="161">
        <f t="shared" si="519"/>
        <v>-15.025849899580503</v>
      </c>
      <c r="AM681" s="161">
        <f t="shared" si="520"/>
        <v>-16.238556715825691</v>
      </c>
      <c r="AN681" s="81"/>
      <c r="AO681" s="81"/>
      <c r="AP681" s="95">
        <v>9580</v>
      </c>
      <c r="AQ681" s="94">
        <f t="shared" si="502"/>
        <v>211.6857726298293</v>
      </c>
      <c r="AR681" s="94">
        <f t="shared" si="503"/>
        <v>366.36169194538513</v>
      </c>
      <c r="AS681" s="94">
        <f t="shared" si="504"/>
        <v>572.44014366466422</v>
      </c>
      <c r="AT681" s="94">
        <f t="shared" si="505"/>
        <v>824.31380687711658</v>
      </c>
      <c r="AU681" s="94">
        <f t="shared" si="506"/>
        <v>1082.2696466160055</v>
      </c>
      <c r="AV681" s="94">
        <f t="shared" si="507"/>
        <v>1402.4242461047347</v>
      </c>
      <c r="AW681" s="81"/>
      <c r="AX681" s="95">
        <v>9580</v>
      </c>
      <c r="AY681" s="99">
        <f>'Max limit'!AX681*Input!PrimaryDrive_ratio*Input!Gear1_ratio*Input!FinalDrive_ratio</f>
        <v>845.46985446985445</v>
      </c>
      <c r="AZ681" s="99">
        <f t="shared" si="521"/>
        <v>14.091164241164241</v>
      </c>
      <c r="BA681" s="99">
        <f>AZ681*Input!$N$23</f>
        <v>33156.481277130973</v>
      </c>
      <c r="BB681" s="97">
        <f t="shared" si="508"/>
        <v>33.156481277130972</v>
      </c>
      <c r="BC681" s="95">
        <v>9580</v>
      </c>
      <c r="BD681" s="99">
        <f>'Max limit'!AX681*Input!PrimaryDrive_ratio*Input!Gear2_ratio*Input!FinalDrive_ratio</f>
        <v>1112.2625641025641</v>
      </c>
      <c r="BE681" s="99">
        <f t="shared" si="522"/>
        <v>18.5377094017094</v>
      </c>
      <c r="BF681" s="99">
        <f>BE681*Input!$N$23</f>
        <v>43619.193146803409</v>
      </c>
      <c r="BG681" s="100">
        <f t="shared" si="523"/>
        <v>43.619193146803411</v>
      </c>
      <c r="BH681" s="95">
        <v>9580</v>
      </c>
      <c r="BI681" s="99">
        <f>'Max limit'!AX681*Input!PrimaryDrive_ratio*Input!Gear3_ratio*Input!FinalDrive_ratio</f>
        <v>1390.3282051282051</v>
      </c>
      <c r="BJ681" s="99">
        <f t="shared" si="524"/>
        <v>23.172136752136751</v>
      </c>
      <c r="BK681" s="99">
        <f>BJ681*Input!$N$23</f>
        <v>54523.991433504263</v>
      </c>
      <c r="BL681" s="100">
        <f t="shared" si="525"/>
        <v>54.523991433504264</v>
      </c>
      <c r="BM681" s="95">
        <v>9580</v>
      </c>
      <c r="BN681" s="99">
        <f>'Max limit'!AX681*Input!PrimaryDrive_ratio*Input!Gear4_ratio*Input!FinalDrive_ratio</f>
        <v>1668.3938461538462</v>
      </c>
      <c r="BO681" s="99">
        <f t="shared" si="526"/>
        <v>27.806564102564103</v>
      </c>
      <c r="BP681" s="99">
        <f>BO681*Input!$N$23</f>
        <v>65428.789720205117</v>
      </c>
      <c r="BQ681" s="100">
        <f t="shared" si="527"/>
        <v>65.428789720205117</v>
      </c>
      <c r="BR681" s="95">
        <v>9580</v>
      </c>
      <c r="BS681" s="99">
        <f>'Max limit'!AX681*Input!PrimaryDrive_ratio*Input!Gear5_ratio*Input!FinalDrive_ratio</f>
        <v>1911.7012820512821</v>
      </c>
      <c r="BT681" s="99">
        <f t="shared" si="528"/>
        <v>31.861688034188035</v>
      </c>
      <c r="BU681" s="99">
        <f>BT681*Input!$N$23</f>
        <v>74970.488221068357</v>
      </c>
      <c r="BV681" s="100">
        <f t="shared" si="529"/>
        <v>74.970488221068351</v>
      </c>
      <c r="BW681" s="95">
        <v>9580</v>
      </c>
      <c r="BX681" s="99">
        <f>'Max limit'!AX681*Input!PrimaryDrive_ratio*Input!Gear6_ratio*Input!FinalDrive_ratio</f>
        <v>2176.1658862876252</v>
      </c>
      <c r="BY681" s="99">
        <f t="shared" si="530"/>
        <v>36.269431438127086</v>
      </c>
      <c r="BZ681" s="99">
        <f>BY681*Input!$N$23</f>
        <v>85341.89963505014</v>
      </c>
      <c r="CA681" s="100">
        <f t="shared" si="531"/>
        <v>85.34189963505014</v>
      </c>
      <c r="CC681" s="95">
        <v>9580</v>
      </c>
      <c r="CD681" s="94">
        <f t="shared" si="532"/>
        <v>33</v>
      </c>
      <c r="CE681" s="94">
        <f t="shared" si="533"/>
        <v>43.5</v>
      </c>
      <c r="CF681" s="94">
        <f t="shared" si="534"/>
        <v>54.5</v>
      </c>
      <c r="CG681" s="94">
        <f t="shared" si="535"/>
        <v>65.5</v>
      </c>
      <c r="CH681" s="94">
        <f t="shared" si="536"/>
        <v>75</v>
      </c>
      <c r="CI681" s="94">
        <f t="shared" si="537"/>
        <v>85.5</v>
      </c>
      <c r="CK681" s="95">
        <v>9580</v>
      </c>
      <c r="CL681" s="162">
        <f t="shared" si="538"/>
        <v>14.091164241164241</v>
      </c>
      <c r="CM681" s="162">
        <f t="shared" si="539"/>
        <v>18.5377094017094</v>
      </c>
      <c r="CN681" s="162">
        <f t="shared" si="540"/>
        <v>23.172136752136751</v>
      </c>
      <c r="CO681" s="162">
        <f t="shared" si="541"/>
        <v>27.806564102564103</v>
      </c>
      <c r="CP681" s="162">
        <f t="shared" si="542"/>
        <v>31.861688034188035</v>
      </c>
      <c r="CQ681" s="162">
        <f t="shared" si="543"/>
        <v>36.269431438127086</v>
      </c>
    </row>
    <row r="682" spans="1:95" ht="19.5" thickTop="1" thickBot="1">
      <c r="A682" s="70">
        <v>9630</v>
      </c>
      <c r="B682" s="70">
        <v>176.959</v>
      </c>
      <c r="C682" s="70">
        <v>129.05799999999999</v>
      </c>
      <c r="D682" s="70">
        <v>164.98099999999999</v>
      </c>
      <c r="E682" s="70">
        <v>9.86</v>
      </c>
      <c r="G682" s="92">
        <v>2</v>
      </c>
      <c r="H682" s="93">
        <f t="shared" si="544"/>
        <v>28.478260869565219</v>
      </c>
      <c r="O682" s="95">
        <v>9590</v>
      </c>
      <c r="P682" s="94">
        <f t="shared" si="496"/>
        <v>12.532402126164712</v>
      </c>
      <c r="Q682" s="94">
        <f t="shared" si="497"/>
        <v>12.456454031382474</v>
      </c>
      <c r="R682" s="94">
        <f t="shared" si="498"/>
        <v>12.08505669409748</v>
      </c>
      <c r="S682" s="94">
        <f t="shared" si="499"/>
        <v>11.318809751280369</v>
      </c>
      <c r="T682" s="94">
        <f t="shared" si="500"/>
        <v>10.516996504218652</v>
      </c>
      <c r="U682" s="94">
        <f t="shared" si="501"/>
        <v>9.3917743888269385</v>
      </c>
      <c r="V682" s="82"/>
      <c r="W682" s="95">
        <v>9590</v>
      </c>
      <c r="X682" s="161">
        <f t="shared" si="509"/>
        <v>8.651990387432404</v>
      </c>
      <c r="Y682" s="161">
        <f t="shared" si="510"/>
        <v>8.43868258508442</v>
      </c>
      <c r="Z682" s="161">
        <f t="shared" si="511"/>
        <v>7.9577096629003883</v>
      </c>
      <c r="AA682" s="161">
        <f t="shared" si="512"/>
        <v>7.1535971509897243</v>
      </c>
      <c r="AB682" s="161">
        <f t="shared" si="513"/>
        <v>6.3132171205919816</v>
      </c>
      <c r="AC682" s="161">
        <f t="shared" si="514"/>
        <v>5.1879950052002695</v>
      </c>
      <c r="AD682" s="82"/>
      <c r="AE682" s="82"/>
      <c r="AF682" s="82"/>
      <c r="AG682" s="95">
        <v>9590</v>
      </c>
      <c r="AH682" s="161">
        <f t="shared" si="515"/>
        <v>-11.729858571501419</v>
      </c>
      <c r="AI682" s="161">
        <f t="shared" si="516"/>
        <v>-12.316976003651938</v>
      </c>
      <c r="AJ682" s="161">
        <f t="shared" si="517"/>
        <v>-13.099206695606902</v>
      </c>
      <c r="AK682" s="161">
        <f t="shared" si="518"/>
        <v>-14.055266430218531</v>
      </c>
      <c r="AL682" s="161">
        <f t="shared" si="519"/>
        <v>-15.03441283455799</v>
      </c>
      <c r="AM682" s="161">
        <f t="shared" si="520"/>
        <v>-16.249652719181043</v>
      </c>
      <c r="AN682" s="81"/>
      <c r="AO682" s="81"/>
      <c r="AP682" s="95">
        <v>9590</v>
      </c>
      <c r="AQ682" s="94">
        <f t="shared" si="502"/>
        <v>212.12793600312713</v>
      </c>
      <c r="AR682" s="94">
        <f t="shared" si="503"/>
        <v>367.12693809086409</v>
      </c>
      <c r="AS682" s="94">
        <f t="shared" si="504"/>
        <v>573.63584076697498</v>
      </c>
      <c r="AT682" s="94">
        <f t="shared" si="505"/>
        <v>826.03561070444437</v>
      </c>
      <c r="AU682" s="94">
        <f t="shared" si="506"/>
        <v>1084.530261450062</v>
      </c>
      <c r="AV682" s="94">
        <f t="shared" si="507"/>
        <v>1405.3535909905472</v>
      </c>
      <c r="AW682" s="81"/>
      <c r="AX682" s="95">
        <v>9590</v>
      </c>
      <c r="AY682" s="99">
        <f>'Max limit'!AX682*Input!PrimaryDrive_ratio*Input!Gear1_ratio*Input!FinalDrive_ratio</f>
        <v>846.35239085239084</v>
      </c>
      <c r="AZ682" s="99">
        <f t="shared" si="521"/>
        <v>14.10587318087318</v>
      </c>
      <c r="BA682" s="99">
        <f>AZ682*Input!$N$23</f>
        <v>33191.091382848223</v>
      </c>
      <c r="BB682" s="97">
        <f t="shared" si="508"/>
        <v>33.191091382848221</v>
      </c>
      <c r="BC682" s="95">
        <v>9590</v>
      </c>
      <c r="BD682" s="99">
        <f>'Max limit'!AX682*Input!PrimaryDrive_ratio*Input!Gear2_ratio*Input!FinalDrive_ratio</f>
        <v>1113.4235897435897</v>
      </c>
      <c r="BE682" s="99">
        <f t="shared" si="522"/>
        <v>18.557059829059828</v>
      </c>
      <c r="BF682" s="99">
        <f>BE682*Input!$N$23</f>
        <v>43664.724663658111</v>
      </c>
      <c r="BG682" s="100">
        <f t="shared" si="523"/>
        <v>43.664724663658113</v>
      </c>
      <c r="BH682" s="95">
        <v>9590</v>
      </c>
      <c r="BI682" s="99">
        <f>'Max limit'!AX682*Input!PrimaryDrive_ratio*Input!Gear3_ratio*Input!FinalDrive_ratio</f>
        <v>1391.779487179487</v>
      </c>
      <c r="BJ682" s="99">
        <f t="shared" si="524"/>
        <v>23.196324786324784</v>
      </c>
      <c r="BK682" s="99">
        <f>BJ682*Input!$N$23</f>
        <v>54580.905829572635</v>
      </c>
      <c r="BL682" s="100">
        <f t="shared" si="525"/>
        <v>54.580905829572636</v>
      </c>
      <c r="BM682" s="95">
        <v>9590</v>
      </c>
      <c r="BN682" s="99">
        <f>'Max limit'!AX682*Input!PrimaryDrive_ratio*Input!Gear4_ratio*Input!FinalDrive_ratio</f>
        <v>1670.1353846153847</v>
      </c>
      <c r="BO682" s="99">
        <f t="shared" si="526"/>
        <v>27.835589743589747</v>
      </c>
      <c r="BP682" s="99">
        <f>BO682*Input!$N$23</f>
        <v>65497.086995487174</v>
      </c>
      <c r="BQ682" s="100">
        <f t="shared" si="527"/>
        <v>65.49708699548718</v>
      </c>
      <c r="BR682" s="95">
        <v>9590</v>
      </c>
      <c r="BS682" s="99">
        <f>'Max limit'!AX682*Input!PrimaryDrive_ratio*Input!Gear5_ratio*Input!FinalDrive_ratio</f>
        <v>1913.6967948717947</v>
      </c>
      <c r="BT682" s="99">
        <f t="shared" si="528"/>
        <v>31.894946581196578</v>
      </c>
      <c r="BU682" s="99">
        <f>BT682*Input!$N$23</f>
        <v>75048.745515662376</v>
      </c>
      <c r="BV682" s="100">
        <f t="shared" si="529"/>
        <v>75.048745515662375</v>
      </c>
      <c r="BW682" s="95">
        <v>9590</v>
      </c>
      <c r="BX682" s="99">
        <f>'Max limit'!AX682*Input!PrimaryDrive_ratio*Input!Gear6_ratio*Input!FinalDrive_ratio</f>
        <v>2178.4374581939796</v>
      </c>
      <c r="BY682" s="99">
        <f t="shared" si="530"/>
        <v>36.307290969899661</v>
      </c>
      <c r="BZ682" s="99">
        <f>BY682*Input!$N$23</f>
        <v>85430.983037591941</v>
      </c>
      <c r="CA682" s="100">
        <f t="shared" si="531"/>
        <v>85.430983037591943</v>
      </c>
      <c r="CC682" s="95">
        <v>9590</v>
      </c>
      <c r="CD682" s="94">
        <f t="shared" si="532"/>
        <v>33</v>
      </c>
      <c r="CE682" s="94">
        <f t="shared" si="533"/>
        <v>43.5</v>
      </c>
      <c r="CF682" s="94">
        <f t="shared" si="534"/>
        <v>54.5</v>
      </c>
      <c r="CG682" s="94">
        <f t="shared" si="535"/>
        <v>65.5</v>
      </c>
      <c r="CH682" s="94">
        <f t="shared" si="536"/>
        <v>75</v>
      </c>
      <c r="CI682" s="94">
        <f t="shared" si="537"/>
        <v>85.5</v>
      </c>
      <c r="CK682" s="95">
        <v>9590</v>
      </c>
      <c r="CL682" s="162">
        <f t="shared" si="538"/>
        <v>14.10587318087318</v>
      </c>
      <c r="CM682" s="162">
        <f t="shared" si="539"/>
        <v>18.557059829059828</v>
      </c>
      <c r="CN682" s="162">
        <f t="shared" si="540"/>
        <v>23.196324786324784</v>
      </c>
      <c r="CO682" s="162">
        <f t="shared" si="541"/>
        <v>27.835589743589747</v>
      </c>
      <c r="CP682" s="162">
        <f t="shared" si="542"/>
        <v>31.894946581196578</v>
      </c>
      <c r="CQ682" s="162">
        <f t="shared" si="543"/>
        <v>36.307290969899661</v>
      </c>
    </row>
    <row r="683" spans="1:95" ht="19.5" thickTop="1" thickBot="1">
      <c r="A683" s="70">
        <v>9640</v>
      </c>
      <c r="B683" s="70">
        <v>177.167</v>
      </c>
      <c r="C683" s="70">
        <v>129.07599999999999</v>
      </c>
      <c r="D683" s="70">
        <v>165.15600000000001</v>
      </c>
      <c r="E683" s="70">
        <v>9.8919999999999995</v>
      </c>
      <c r="G683" s="92">
        <v>2</v>
      </c>
      <c r="H683" s="93">
        <f t="shared" si="544"/>
        <v>28.523455377574372</v>
      </c>
      <c r="O683" s="95">
        <v>9600</v>
      </c>
      <c r="P683" s="94">
        <f t="shared" si="496"/>
        <v>12.530969127327177</v>
      </c>
      <c r="Q683" s="94">
        <f t="shared" si="497"/>
        <v>12.453886169608715</v>
      </c>
      <c r="R683" s="94">
        <f t="shared" si="498"/>
        <v>12.080934984148126</v>
      </c>
      <c r="S683" s="94">
        <f t="shared" si="499"/>
        <v>11.312820037005341</v>
      </c>
      <c r="T683" s="94">
        <f t="shared" si="500"/>
        <v>10.509059588792447</v>
      </c>
      <c r="U683" s="94">
        <f t="shared" si="501"/>
        <v>9.3814895927340256</v>
      </c>
      <c r="V683" s="82"/>
      <c r="W683" s="95">
        <v>9600</v>
      </c>
      <c r="X683" s="161">
        <f t="shared" si="509"/>
        <v>8.6505573885948674</v>
      </c>
      <c r="Y683" s="161">
        <f t="shared" si="510"/>
        <v>8.4361147233106628</v>
      </c>
      <c r="Z683" s="161">
        <f t="shared" si="511"/>
        <v>7.9535879529510316</v>
      </c>
      <c r="AA683" s="161">
        <f t="shared" si="512"/>
        <v>7.1476074367146971</v>
      </c>
      <c r="AB683" s="161">
        <f t="shared" si="513"/>
        <v>6.3052802051657766</v>
      </c>
      <c r="AC683" s="161">
        <f t="shared" si="514"/>
        <v>5.1777102091073566</v>
      </c>
      <c r="AD683" s="82"/>
      <c r="AE683" s="82"/>
      <c r="AF683" s="82"/>
      <c r="AG683" s="95">
        <v>9600</v>
      </c>
      <c r="AH683" s="161">
        <f t="shared" si="515"/>
        <v>-11.731535180141337</v>
      </c>
      <c r="AI683" s="161">
        <f t="shared" si="516"/>
        <v>-12.319877687456284</v>
      </c>
      <c r="AJ683" s="161">
        <f t="shared" si="517"/>
        <v>-13.103740576551195</v>
      </c>
      <c r="AK683" s="161">
        <f t="shared" si="518"/>
        <v>-14.061795218778309</v>
      </c>
      <c r="AL683" s="161">
        <f t="shared" si="519"/>
        <v>-15.042984703218291</v>
      </c>
      <c r="AM683" s="161">
        <f t="shared" si="520"/>
        <v>-16.260760298961387</v>
      </c>
      <c r="AN683" s="81"/>
      <c r="AO683" s="81"/>
      <c r="AP683" s="95">
        <v>9600</v>
      </c>
      <c r="AQ683" s="94">
        <f t="shared" si="502"/>
        <v>212.5705606840655</v>
      </c>
      <c r="AR683" s="94">
        <f t="shared" si="503"/>
        <v>367.89298261521151</v>
      </c>
      <c r="AS683" s="94">
        <f t="shared" si="504"/>
        <v>574.83278533626776</v>
      </c>
      <c r="AT683" s="94">
        <f t="shared" si="505"/>
        <v>827.75921088422604</v>
      </c>
      <c r="AU683" s="94">
        <f t="shared" si="506"/>
        <v>1086.7932347763815</v>
      </c>
      <c r="AV683" s="94">
        <f t="shared" si="507"/>
        <v>1408.2859920525584</v>
      </c>
      <c r="AW683" s="81"/>
      <c r="AX683" s="95">
        <v>9600</v>
      </c>
      <c r="AY683" s="99">
        <f>'Max limit'!AX683*Input!PrimaryDrive_ratio*Input!Gear1_ratio*Input!FinalDrive_ratio</f>
        <v>847.23492723492734</v>
      </c>
      <c r="AZ683" s="99">
        <f t="shared" si="521"/>
        <v>14.120582120582123</v>
      </c>
      <c r="BA683" s="99">
        <f>AZ683*Input!$N$23</f>
        <v>33225.701488565486</v>
      </c>
      <c r="BB683" s="97">
        <f t="shared" si="508"/>
        <v>33.225701488565484</v>
      </c>
      <c r="BC683" s="95">
        <v>9600</v>
      </c>
      <c r="BD683" s="99">
        <f>'Max limit'!AX683*Input!PrimaryDrive_ratio*Input!Gear2_ratio*Input!FinalDrive_ratio</f>
        <v>1114.5846153846153</v>
      </c>
      <c r="BE683" s="99">
        <f t="shared" si="522"/>
        <v>18.576410256410256</v>
      </c>
      <c r="BF683" s="99">
        <f>BE683*Input!$N$23</f>
        <v>43710.256180512813</v>
      </c>
      <c r="BG683" s="100">
        <f t="shared" si="523"/>
        <v>43.710256180512815</v>
      </c>
      <c r="BH683" s="95">
        <v>9600</v>
      </c>
      <c r="BI683" s="99">
        <f>'Max limit'!AX683*Input!PrimaryDrive_ratio*Input!Gear3_ratio*Input!FinalDrive_ratio</f>
        <v>1393.2307692307691</v>
      </c>
      <c r="BJ683" s="99">
        <f t="shared" si="524"/>
        <v>23.220512820512816</v>
      </c>
      <c r="BK683" s="99">
        <f>BJ683*Input!$N$23</f>
        <v>54637.820225641008</v>
      </c>
      <c r="BL683" s="100">
        <f t="shared" si="525"/>
        <v>54.637820225641008</v>
      </c>
      <c r="BM683" s="95">
        <v>9600</v>
      </c>
      <c r="BN683" s="99">
        <f>'Max limit'!AX683*Input!PrimaryDrive_ratio*Input!Gear4_ratio*Input!FinalDrive_ratio</f>
        <v>1671.8769230769233</v>
      </c>
      <c r="BO683" s="99">
        <f t="shared" si="526"/>
        <v>27.864615384615387</v>
      </c>
      <c r="BP683" s="99">
        <f>BO683*Input!$N$23</f>
        <v>65565.384270769224</v>
      </c>
      <c r="BQ683" s="100">
        <f t="shared" si="527"/>
        <v>65.565384270769229</v>
      </c>
      <c r="BR683" s="95">
        <v>9600</v>
      </c>
      <c r="BS683" s="99">
        <f>'Max limit'!AX683*Input!PrimaryDrive_ratio*Input!Gear5_ratio*Input!FinalDrive_ratio</f>
        <v>1915.6923076923076</v>
      </c>
      <c r="BT683" s="99">
        <f t="shared" si="528"/>
        <v>31.928205128205128</v>
      </c>
      <c r="BU683" s="99">
        <f>BT683*Input!$N$23</f>
        <v>75127.002810256396</v>
      </c>
      <c r="BV683" s="100">
        <f t="shared" si="529"/>
        <v>75.1270028102564</v>
      </c>
      <c r="BW683" s="95">
        <v>9600</v>
      </c>
      <c r="BX683" s="99">
        <f>'Max limit'!AX683*Input!PrimaryDrive_ratio*Input!Gear6_ratio*Input!FinalDrive_ratio</f>
        <v>2180.7090301003345</v>
      </c>
      <c r="BY683" s="99">
        <f t="shared" si="530"/>
        <v>36.345150501672244</v>
      </c>
      <c r="BZ683" s="99">
        <f>BY683*Input!$N$23</f>
        <v>85520.066440133771</v>
      </c>
      <c r="CA683" s="100">
        <f t="shared" si="531"/>
        <v>85.520066440133775</v>
      </c>
      <c r="CC683" s="95">
        <v>9600</v>
      </c>
      <c r="CD683" s="94">
        <f t="shared" si="532"/>
        <v>33</v>
      </c>
      <c r="CE683" s="94">
        <f t="shared" si="533"/>
        <v>43.5</v>
      </c>
      <c r="CF683" s="94">
        <f t="shared" si="534"/>
        <v>54.5</v>
      </c>
      <c r="CG683" s="94">
        <f t="shared" si="535"/>
        <v>65.5</v>
      </c>
      <c r="CH683" s="94">
        <f t="shared" si="536"/>
        <v>75</v>
      </c>
      <c r="CI683" s="94">
        <f t="shared" si="537"/>
        <v>85.5</v>
      </c>
      <c r="CK683" s="95">
        <v>9600</v>
      </c>
      <c r="CL683" s="162">
        <f t="shared" si="538"/>
        <v>14.120582120582123</v>
      </c>
      <c r="CM683" s="162">
        <f t="shared" si="539"/>
        <v>18.576410256410256</v>
      </c>
      <c r="CN683" s="162">
        <f t="shared" si="540"/>
        <v>23.220512820512816</v>
      </c>
      <c r="CO683" s="162">
        <f t="shared" si="541"/>
        <v>27.864615384615387</v>
      </c>
      <c r="CP683" s="162">
        <f t="shared" si="542"/>
        <v>31.928205128205128</v>
      </c>
      <c r="CQ683" s="162">
        <f t="shared" si="543"/>
        <v>36.345150501672244</v>
      </c>
    </row>
    <row r="684" spans="1:95" ht="19.5" thickTop="1" thickBot="1">
      <c r="A684" s="70">
        <v>9650</v>
      </c>
      <c r="B684" s="70">
        <v>177.374</v>
      </c>
      <c r="C684" s="70">
        <v>129.09299999999999</v>
      </c>
      <c r="D684" s="70">
        <v>165.328</v>
      </c>
      <c r="E684" s="70">
        <v>9.9239999999999995</v>
      </c>
      <c r="G684" s="92">
        <v>2</v>
      </c>
      <c r="H684" s="93">
        <f t="shared" si="544"/>
        <v>28.568649885583525</v>
      </c>
      <c r="O684" s="95">
        <v>9610</v>
      </c>
      <c r="P684" s="94">
        <f t="shared" si="496"/>
        <v>12.529534635004662</v>
      </c>
      <c r="Q684" s="94">
        <f t="shared" si="497"/>
        <v>12.451315631585064</v>
      </c>
      <c r="R684" s="94">
        <f t="shared" si="498"/>
        <v>12.076808978513569</v>
      </c>
      <c r="S684" s="94">
        <f t="shared" si="499"/>
        <v>11.306824080193289</v>
      </c>
      <c r="T684" s="94">
        <f t="shared" si="500"/>
        <v>10.501114401437713</v>
      </c>
      <c r="U684" s="94">
        <f t="shared" si="501"/>
        <v>9.3711940777290863</v>
      </c>
      <c r="V684" s="82"/>
      <c r="W684" s="95">
        <v>9610</v>
      </c>
      <c r="X684" s="161">
        <f t="shared" si="509"/>
        <v>8.6491228962723508</v>
      </c>
      <c r="Y684" s="161">
        <f t="shared" si="510"/>
        <v>8.4335441852870101</v>
      </c>
      <c r="Z684" s="161">
        <f t="shared" si="511"/>
        <v>7.9494619473164763</v>
      </c>
      <c r="AA684" s="161">
        <f t="shared" si="512"/>
        <v>7.1416114799026476</v>
      </c>
      <c r="AB684" s="161">
        <f t="shared" si="513"/>
        <v>6.2973350178110419</v>
      </c>
      <c r="AC684" s="161">
        <f t="shared" si="514"/>
        <v>5.1674146941024182</v>
      </c>
      <c r="AD684" s="82"/>
      <c r="AE684" s="82"/>
      <c r="AF684" s="82"/>
      <c r="AG684" s="95">
        <v>9610</v>
      </c>
      <c r="AH684" s="161">
        <f t="shared" si="515"/>
        <v>-11.733213536158681</v>
      </c>
      <c r="AI684" s="161">
        <f t="shared" si="516"/>
        <v>-12.322782395423012</v>
      </c>
      <c r="AJ684" s="161">
        <f t="shared" si="517"/>
        <v>-13.108279182749206</v>
      </c>
      <c r="AK684" s="161">
        <f t="shared" si="518"/>
        <v>-14.068330811703445</v>
      </c>
      <c r="AL684" s="161">
        <f t="shared" si="519"/>
        <v>-15.051565505561406</v>
      </c>
      <c r="AM684" s="161">
        <f t="shared" si="520"/>
        <v>-16.271879455166719</v>
      </c>
      <c r="AN684" s="81"/>
      <c r="AO684" s="81"/>
      <c r="AP684" s="95">
        <v>9610</v>
      </c>
      <c r="AQ684" s="94">
        <f t="shared" si="502"/>
        <v>213.01364667264409</v>
      </c>
      <c r="AR684" s="94">
        <f t="shared" si="503"/>
        <v>368.65982551842734</v>
      </c>
      <c r="AS684" s="94">
        <f t="shared" si="504"/>
        <v>576.03097737254268</v>
      </c>
      <c r="AT684" s="94">
        <f t="shared" si="505"/>
        <v>829.48460741646193</v>
      </c>
      <c r="AU684" s="94">
        <f t="shared" si="506"/>
        <v>1089.0585665949636</v>
      </c>
      <c r="AV684" s="94">
        <f t="shared" si="507"/>
        <v>1411.2214492907665</v>
      </c>
      <c r="AW684" s="81"/>
      <c r="AX684" s="95">
        <v>9610</v>
      </c>
      <c r="AY684" s="99">
        <f>'Max limit'!AX684*Input!PrimaryDrive_ratio*Input!Gear1_ratio*Input!FinalDrive_ratio</f>
        <v>848.11746361746361</v>
      </c>
      <c r="AZ684" s="99">
        <f t="shared" si="521"/>
        <v>14.13529106029106</v>
      </c>
      <c r="BA684" s="99">
        <f>AZ684*Input!$N$23</f>
        <v>33260.311594282735</v>
      </c>
      <c r="BB684" s="97">
        <f t="shared" si="508"/>
        <v>33.260311594282733</v>
      </c>
      <c r="BC684" s="95">
        <v>9610</v>
      </c>
      <c r="BD684" s="99">
        <f>'Max limit'!AX684*Input!PrimaryDrive_ratio*Input!Gear2_ratio*Input!FinalDrive_ratio</f>
        <v>1115.7456410256409</v>
      </c>
      <c r="BE684" s="99">
        <f t="shared" si="522"/>
        <v>18.59576068376068</v>
      </c>
      <c r="BF684" s="99">
        <f>BE684*Input!$N$23</f>
        <v>43755.787697367508</v>
      </c>
      <c r="BG684" s="100">
        <f t="shared" si="523"/>
        <v>43.755787697367509</v>
      </c>
      <c r="BH684" s="95">
        <v>9610</v>
      </c>
      <c r="BI684" s="99">
        <f>'Max limit'!AX684*Input!PrimaryDrive_ratio*Input!Gear3_ratio*Input!FinalDrive_ratio</f>
        <v>1394.6820512820511</v>
      </c>
      <c r="BJ684" s="99">
        <f t="shared" si="524"/>
        <v>23.244700854700852</v>
      </c>
      <c r="BK684" s="99">
        <f>BJ684*Input!$N$23</f>
        <v>54694.734621709387</v>
      </c>
      <c r="BL684" s="100">
        <f t="shared" si="525"/>
        <v>54.694734621709387</v>
      </c>
      <c r="BM684" s="95">
        <v>9610</v>
      </c>
      <c r="BN684" s="99">
        <f>'Max limit'!AX684*Input!PrimaryDrive_ratio*Input!Gear4_ratio*Input!FinalDrive_ratio</f>
        <v>1673.6184615384614</v>
      </c>
      <c r="BO684" s="99">
        <f t="shared" si="526"/>
        <v>27.893641025641024</v>
      </c>
      <c r="BP684" s="99">
        <f>BO684*Input!$N$23</f>
        <v>65633.681546051273</v>
      </c>
      <c r="BQ684" s="100">
        <f t="shared" si="527"/>
        <v>65.633681546051278</v>
      </c>
      <c r="BR684" s="95">
        <v>9610</v>
      </c>
      <c r="BS684" s="99">
        <f>'Max limit'!AX684*Input!PrimaryDrive_ratio*Input!Gear5_ratio*Input!FinalDrive_ratio</f>
        <v>1917.6878205128205</v>
      </c>
      <c r="BT684" s="99">
        <f t="shared" si="528"/>
        <v>31.961463675213675</v>
      </c>
      <c r="BU684" s="99">
        <f>BT684*Input!$N$23</f>
        <v>75205.260104850415</v>
      </c>
      <c r="BV684" s="100">
        <f t="shared" si="529"/>
        <v>75.20526010485041</v>
      </c>
      <c r="BW684" s="95">
        <v>9610</v>
      </c>
      <c r="BX684" s="99">
        <f>'Max limit'!AX684*Input!PrimaryDrive_ratio*Input!Gear6_ratio*Input!FinalDrive_ratio</f>
        <v>2182.9806020066885</v>
      </c>
      <c r="BY684" s="99">
        <f t="shared" si="530"/>
        <v>36.383010033444812</v>
      </c>
      <c r="BZ684" s="99">
        <f>BY684*Input!$N$23</f>
        <v>85609.149842675557</v>
      </c>
      <c r="CA684" s="100">
        <f t="shared" si="531"/>
        <v>85.609149842675563</v>
      </c>
      <c r="CC684" s="95">
        <v>9610</v>
      </c>
      <c r="CD684" s="94">
        <f t="shared" si="532"/>
        <v>33.5</v>
      </c>
      <c r="CE684" s="94">
        <f t="shared" si="533"/>
        <v>44</v>
      </c>
      <c r="CF684" s="94">
        <f t="shared" si="534"/>
        <v>54.5</v>
      </c>
      <c r="CG684" s="94">
        <f t="shared" si="535"/>
        <v>65.5</v>
      </c>
      <c r="CH684" s="94">
        <f t="shared" si="536"/>
        <v>75</v>
      </c>
      <c r="CI684" s="94">
        <f t="shared" si="537"/>
        <v>85.5</v>
      </c>
      <c r="CK684" s="95">
        <v>9610</v>
      </c>
      <c r="CL684" s="162">
        <f t="shared" si="538"/>
        <v>14.13529106029106</v>
      </c>
      <c r="CM684" s="162">
        <f t="shared" si="539"/>
        <v>18.59576068376068</v>
      </c>
      <c r="CN684" s="162">
        <f t="shared" si="540"/>
        <v>23.244700854700852</v>
      </c>
      <c r="CO684" s="162">
        <f t="shared" si="541"/>
        <v>27.893641025641024</v>
      </c>
      <c r="CP684" s="162">
        <f t="shared" si="542"/>
        <v>31.961463675213675</v>
      </c>
      <c r="CQ684" s="162">
        <f t="shared" si="543"/>
        <v>36.383010033444812</v>
      </c>
    </row>
    <row r="685" spans="1:95" ht="19.5" thickTop="1" thickBot="1">
      <c r="A685" s="70">
        <v>9660</v>
      </c>
      <c r="B685" s="70">
        <v>177.56200000000001</v>
      </c>
      <c r="C685" s="70">
        <v>129.096</v>
      </c>
      <c r="D685" s="70">
        <v>165.483</v>
      </c>
      <c r="E685" s="70">
        <v>9.9550000000000001</v>
      </c>
      <c r="G685" s="92">
        <v>2</v>
      </c>
      <c r="H685" s="93">
        <f t="shared" si="544"/>
        <v>28.613844393592679</v>
      </c>
      <c r="O685" s="95">
        <v>9620</v>
      </c>
      <c r="P685" s="94">
        <f t="shared" si="496"/>
        <v>12.528098649197167</v>
      </c>
      <c r="Q685" s="94">
        <f t="shared" si="497"/>
        <v>12.448742417311518</v>
      </c>
      <c r="R685" s="94">
        <f t="shared" si="498"/>
        <v>12.072678677193814</v>
      </c>
      <c r="S685" s="94">
        <f t="shared" si="499"/>
        <v>11.300821880844214</v>
      </c>
      <c r="T685" s="94">
        <f t="shared" si="500"/>
        <v>10.493160942154443</v>
      </c>
      <c r="U685" s="94">
        <f t="shared" si="501"/>
        <v>9.360887843812117</v>
      </c>
      <c r="V685" s="82"/>
      <c r="W685" s="95">
        <v>9620</v>
      </c>
      <c r="X685" s="161">
        <f t="shared" si="509"/>
        <v>8.6476869104648575</v>
      </c>
      <c r="Y685" s="161">
        <f t="shared" si="510"/>
        <v>8.4309709710134619</v>
      </c>
      <c r="Z685" s="161">
        <f t="shared" si="511"/>
        <v>7.9453316459967214</v>
      </c>
      <c r="AA685" s="161">
        <f t="shared" si="512"/>
        <v>7.1356092805535711</v>
      </c>
      <c r="AB685" s="161">
        <f t="shared" si="513"/>
        <v>6.2893815585277739</v>
      </c>
      <c r="AC685" s="161">
        <f t="shared" si="514"/>
        <v>5.157108460185448</v>
      </c>
      <c r="AD685" s="82"/>
      <c r="AE685" s="82"/>
      <c r="AF685" s="82"/>
      <c r="AG685" s="95">
        <v>9620</v>
      </c>
      <c r="AH685" s="161">
        <f t="shared" si="515"/>
        <v>-11.73489363955345</v>
      </c>
      <c r="AI685" s="161">
        <f t="shared" si="516"/>
        <v>-12.325690127552118</v>
      </c>
      <c r="AJ685" s="161">
        <f t="shared" si="517"/>
        <v>-13.112822514200936</v>
      </c>
      <c r="AK685" s="161">
        <f t="shared" si="518"/>
        <v>-14.074873208993937</v>
      </c>
      <c r="AL685" s="161">
        <f t="shared" si="519"/>
        <v>-15.060155241587335</v>
      </c>
      <c r="AM685" s="161">
        <f t="shared" si="520"/>
        <v>-16.283010187797046</v>
      </c>
      <c r="AN685" s="81"/>
      <c r="AO685" s="81"/>
      <c r="AP685" s="95">
        <v>9620</v>
      </c>
      <c r="AQ685" s="94">
        <f t="shared" si="502"/>
        <v>213.45719396886309</v>
      </c>
      <c r="AR685" s="94">
        <f t="shared" si="503"/>
        <v>369.42746680051187</v>
      </c>
      <c r="AS685" s="94">
        <f t="shared" si="504"/>
        <v>577.23041687579962</v>
      </c>
      <c r="AT685" s="94">
        <f t="shared" si="505"/>
        <v>831.21180030115192</v>
      </c>
      <c r="AU685" s="94">
        <f t="shared" si="506"/>
        <v>1091.3262569058088</v>
      </c>
      <c r="AV685" s="94">
        <f t="shared" si="507"/>
        <v>1414.1599627051728</v>
      </c>
      <c r="AW685" s="81"/>
      <c r="AX685" s="95">
        <v>9620</v>
      </c>
      <c r="AY685" s="99">
        <f>'Max limit'!AX685*Input!PrimaryDrive_ratio*Input!Gear1_ratio*Input!FinalDrive_ratio</f>
        <v>848.99999999999989</v>
      </c>
      <c r="AZ685" s="99">
        <f t="shared" si="521"/>
        <v>14.149999999999999</v>
      </c>
      <c r="BA685" s="99">
        <f>AZ685*Input!$N$23</f>
        <v>33294.921699999992</v>
      </c>
      <c r="BB685" s="97">
        <f t="shared" si="508"/>
        <v>33.294921699999989</v>
      </c>
      <c r="BC685" s="95">
        <v>9620</v>
      </c>
      <c r="BD685" s="99">
        <f>'Max limit'!AX685*Input!PrimaryDrive_ratio*Input!Gear2_ratio*Input!FinalDrive_ratio</f>
        <v>1116.9066666666665</v>
      </c>
      <c r="BE685" s="99">
        <f t="shared" si="522"/>
        <v>18.615111111111108</v>
      </c>
      <c r="BF685" s="99">
        <f>BE685*Input!$N$23</f>
        <v>43801.319214222211</v>
      </c>
      <c r="BG685" s="100">
        <f t="shared" si="523"/>
        <v>43.801319214222211</v>
      </c>
      <c r="BH685" s="95">
        <v>9620</v>
      </c>
      <c r="BI685" s="99">
        <f>'Max limit'!AX685*Input!PrimaryDrive_ratio*Input!Gear3_ratio*Input!FinalDrive_ratio</f>
        <v>1396.133333333333</v>
      </c>
      <c r="BJ685" s="99">
        <f t="shared" si="524"/>
        <v>23.268888888888885</v>
      </c>
      <c r="BK685" s="99">
        <f>BJ685*Input!$N$23</f>
        <v>54751.64901777776</v>
      </c>
      <c r="BL685" s="100">
        <f t="shared" si="525"/>
        <v>54.751649017777758</v>
      </c>
      <c r="BM685" s="95">
        <v>9620</v>
      </c>
      <c r="BN685" s="99">
        <f>'Max limit'!AX685*Input!PrimaryDrive_ratio*Input!Gear4_ratio*Input!FinalDrive_ratio</f>
        <v>1675.36</v>
      </c>
      <c r="BO685" s="99">
        <f t="shared" si="526"/>
        <v>27.922666666666665</v>
      </c>
      <c r="BP685" s="99">
        <f>BO685*Input!$N$23</f>
        <v>65701.978821333323</v>
      </c>
      <c r="BQ685" s="100">
        <f t="shared" si="527"/>
        <v>65.701978821333327</v>
      </c>
      <c r="BR685" s="95">
        <v>9620</v>
      </c>
      <c r="BS685" s="99">
        <f>'Max limit'!AX685*Input!PrimaryDrive_ratio*Input!Gear5_ratio*Input!FinalDrive_ratio</f>
        <v>1919.6833333333329</v>
      </c>
      <c r="BT685" s="99">
        <f t="shared" si="528"/>
        <v>31.994722222222215</v>
      </c>
      <c r="BU685" s="99">
        <f>BT685*Input!$N$23</f>
        <v>75283.517399444419</v>
      </c>
      <c r="BV685" s="100">
        <f t="shared" si="529"/>
        <v>75.28351739944442</v>
      </c>
      <c r="BW685" s="95">
        <v>9620</v>
      </c>
      <c r="BX685" s="99">
        <f>'Max limit'!AX685*Input!PrimaryDrive_ratio*Input!Gear6_ratio*Input!FinalDrive_ratio</f>
        <v>2185.2521739130434</v>
      </c>
      <c r="BY685" s="99">
        <f t="shared" si="530"/>
        <v>36.420869565217387</v>
      </c>
      <c r="BZ685" s="99">
        <f>BY685*Input!$N$23</f>
        <v>85698.233245217372</v>
      </c>
      <c r="CA685" s="100">
        <f t="shared" si="531"/>
        <v>85.698233245217367</v>
      </c>
      <c r="CC685" s="95">
        <v>9620</v>
      </c>
      <c r="CD685" s="94">
        <f t="shared" si="532"/>
        <v>33.5</v>
      </c>
      <c r="CE685" s="94">
        <f t="shared" si="533"/>
        <v>44</v>
      </c>
      <c r="CF685" s="94">
        <f t="shared" si="534"/>
        <v>55</v>
      </c>
      <c r="CG685" s="94">
        <f t="shared" si="535"/>
        <v>65.5</v>
      </c>
      <c r="CH685" s="94">
        <f t="shared" si="536"/>
        <v>75.5</v>
      </c>
      <c r="CI685" s="94">
        <f t="shared" si="537"/>
        <v>85.5</v>
      </c>
      <c r="CK685" s="95">
        <v>9620</v>
      </c>
      <c r="CL685" s="162">
        <f t="shared" si="538"/>
        <v>14.149999999999999</v>
      </c>
      <c r="CM685" s="162">
        <f t="shared" si="539"/>
        <v>18.615111111111108</v>
      </c>
      <c r="CN685" s="162">
        <f t="shared" si="540"/>
        <v>23.268888888888885</v>
      </c>
      <c r="CO685" s="162">
        <f t="shared" si="541"/>
        <v>27.922666666666665</v>
      </c>
      <c r="CP685" s="162">
        <f t="shared" si="542"/>
        <v>31.994722222222215</v>
      </c>
      <c r="CQ685" s="162">
        <f t="shared" si="543"/>
        <v>36.420869565217387</v>
      </c>
    </row>
    <row r="686" spans="1:95" ht="19.5" thickTop="1" thickBot="1">
      <c r="A686" s="70">
        <v>9670</v>
      </c>
      <c r="B686" s="70">
        <v>177.74700000000001</v>
      </c>
      <c r="C686" s="70">
        <v>129.09700000000001</v>
      </c>
      <c r="D686" s="70">
        <v>165.63499999999999</v>
      </c>
      <c r="E686" s="70">
        <v>9.9870000000000001</v>
      </c>
      <c r="G686" s="92">
        <v>2</v>
      </c>
      <c r="H686" s="93">
        <f t="shared" si="544"/>
        <v>28.659038901601832</v>
      </c>
      <c r="O686" s="95">
        <v>9630</v>
      </c>
      <c r="P686" s="94">
        <f t="shared" si="496"/>
        <v>12.526661169904692</v>
      </c>
      <c r="Q686" s="94">
        <f t="shared" si="497"/>
        <v>12.446166526788076</v>
      </c>
      <c r="R686" s="94">
        <f t="shared" si="498"/>
        <v>12.068544080188859</v>
      </c>
      <c r="S686" s="94">
        <f t="shared" si="499"/>
        <v>11.294813438958114</v>
      </c>
      <c r="T686" s="94">
        <f t="shared" si="500"/>
        <v>10.485199210942643</v>
      </c>
      <c r="U686" s="94">
        <f t="shared" si="501"/>
        <v>9.350570890983116</v>
      </c>
      <c r="V686" s="82"/>
      <c r="W686" s="95">
        <v>9630</v>
      </c>
      <c r="X686" s="161">
        <f t="shared" si="509"/>
        <v>8.6462494311723823</v>
      </c>
      <c r="Y686" s="161">
        <f t="shared" si="510"/>
        <v>8.4283950804900218</v>
      </c>
      <c r="Z686" s="161">
        <f t="shared" si="511"/>
        <v>7.941197048991766</v>
      </c>
      <c r="AA686" s="161">
        <f t="shared" si="512"/>
        <v>7.1296008386674714</v>
      </c>
      <c r="AB686" s="161">
        <f t="shared" si="513"/>
        <v>6.2814198273159745</v>
      </c>
      <c r="AC686" s="161">
        <f t="shared" si="514"/>
        <v>5.146791507356447</v>
      </c>
      <c r="AD686" s="82"/>
      <c r="AE686" s="82"/>
      <c r="AF686" s="82"/>
      <c r="AG686" s="95">
        <v>9630</v>
      </c>
      <c r="AH686" s="161">
        <f t="shared" si="515"/>
        <v>-11.736575490325643</v>
      </c>
      <c r="AI686" s="161">
        <f t="shared" si="516"/>
        <v>-12.328600883843608</v>
      </c>
      <c r="AJ686" s="161">
        <f t="shared" si="517"/>
        <v>-13.117370570906388</v>
      </c>
      <c r="AK686" s="161">
        <f t="shared" si="518"/>
        <v>-14.081422410649786</v>
      </c>
      <c r="AL686" s="161">
        <f t="shared" si="519"/>
        <v>-15.06875391129608</v>
      </c>
      <c r="AM686" s="161">
        <f t="shared" si="520"/>
        <v>-16.294152496852369</v>
      </c>
      <c r="AN686" s="81"/>
      <c r="AO686" s="81"/>
      <c r="AP686" s="95">
        <v>9630</v>
      </c>
      <c r="AQ686" s="94">
        <f t="shared" si="502"/>
        <v>213.9012025727225</v>
      </c>
      <c r="AR686" s="94">
        <f t="shared" si="503"/>
        <v>370.19590646146497</v>
      </c>
      <c r="AS686" s="94">
        <f t="shared" si="504"/>
        <v>578.4311038460387</v>
      </c>
      <c r="AT686" s="94">
        <f t="shared" si="505"/>
        <v>832.94078953829614</v>
      </c>
      <c r="AU686" s="94">
        <f t="shared" si="506"/>
        <v>1093.5963057089175</v>
      </c>
      <c r="AV686" s="94">
        <f t="shared" si="507"/>
        <v>1417.1015322957778</v>
      </c>
      <c r="AW686" s="81"/>
      <c r="AX686" s="95">
        <v>9630</v>
      </c>
      <c r="AY686" s="99">
        <f>'Max limit'!AX686*Input!PrimaryDrive_ratio*Input!Gear1_ratio*Input!FinalDrive_ratio</f>
        <v>849.88253638253639</v>
      </c>
      <c r="AZ686" s="99">
        <f t="shared" si="521"/>
        <v>14.164708939708939</v>
      </c>
      <c r="BA686" s="99">
        <f>AZ686*Input!$N$23</f>
        <v>33329.531805717248</v>
      </c>
      <c r="BB686" s="97">
        <f t="shared" si="508"/>
        <v>33.329531805717245</v>
      </c>
      <c r="BC686" s="95">
        <v>9630</v>
      </c>
      <c r="BD686" s="99">
        <f>'Max limit'!AX686*Input!PrimaryDrive_ratio*Input!Gear2_ratio*Input!FinalDrive_ratio</f>
        <v>1118.0676923076924</v>
      </c>
      <c r="BE686" s="99">
        <f t="shared" si="522"/>
        <v>18.63446153846154</v>
      </c>
      <c r="BF686" s="99">
        <f>BE686*Input!$N$23</f>
        <v>43846.85073107692</v>
      </c>
      <c r="BG686" s="100">
        <f t="shared" si="523"/>
        <v>43.84685073107692</v>
      </c>
      <c r="BH686" s="95">
        <v>9630</v>
      </c>
      <c r="BI686" s="99">
        <f>'Max limit'!AX686*Input!PrimaryDrive_ratio*Input!Gear3_ratio*Input!FinalDrive_ratio</f>
        <v>1397.5846153846153</v>
      </c>
      <c r="BJ686" s="99">
        <f t="shared" si="524"/>
        <v>23.293076923076921</v>
      </c>
      <c r="BK686" s="99">
        <f>BJ686*Input!$N$23</f>
        <v>54808.563413846139</v>
      </c>
      <c r="BL686" s="100">
        <f t="shared" si="525"/>
        <v>54.808563413846137</v>
      </c>
      <c r="BM686" s="95">
        <v>9630</v>
      </c>
      <c r="BN686" s="99">
        <f>'Max limit'!AX686*Input!PrimaryDrive_ratio*Input!Gear4_ratio*Input!FinalDrive_ratio</f>
        <v>1677.1015384615384</v>
      </c>
      <c r="BO686" s="99">
        <f t="shared" si="526"/>
        <v>27.951692307692309</v>
      </c>
      <c r="BP686" s="99">
        <f>BO686*Input!$N$23</f>
        <v>65770.276096615373</v>
      </c>
      <c r="BQ686" s="100">
        <f t="shared" si="527"/>
        <v>65.770276096615376</v>
      </c>
      <c r="BR686" s="95">
        <v>9630</v>
      </c>
      <c r="BS686" s="99">
        <f>'Max limit'!AX686*Input!PrimaryDrive_ratio*Input!Gear5_ratio*Input!FinalDrive_ratio</f>
        <v>1921.6788461538463</v>
      </c>
      <c r="BT686" s="99">
        <f t="shared" si="528"/>
        <v>32.027980769230773</v>
      </c>
      <c r="BU686" s="99">
        <f>BT686*Input!$N$23</f>
        <v>75361.774694038453</v>
      </c>
      <c r="BV686" s="100">
        <f t="shared" si="529"/>
        <v>75.361774694038459</v>
      </c>
      <c r="BW686" s="95">
        <v>9630</v>
      </c>
      <c r="BX686" s="99">
        <f>'Max limit'!AX686*Input!PrimaryDrive_ratio*Input!Gear6_ratio*Input!FinalDrive_ratio</f>
        <v>2187.5237458193983</v>
      </c>
      <c r="BY686" s="99">
        <f t="shared" si="530"/>
        <v>36.45872909698997</v>
      </c>
      <c r="BZ686" s="99">
        <f>BY686*Input!$N$23</f>
        <v>85787.316647759188</v>
      </c>
      <c r="CA686" s="100">
        <f t="shared" si="531"/>
        <v>85.787316647759184</v>
      </c>
      <c r="CC686" s="95">
        <v>9630</v>
      </c>
      <c r="CD686" s="94">
        <f t="shared" si="532"/>
        <v>33.5</v>
      </c>
      <c r="CE686" s="94">
        <f t="shared" si="533"/>
        <v>44</v>
      </c>
      <c r="CF686" s="94">
        <f t="shared" si="534"/>
        <v>55</v>
      </c>
      <c r="CG686" s="94">
        <f t="shared" si="535"/>
        <v>66</v>
      </c>
      <c r="CH686" s="94">
        <f t="shared" si="536"/>
        <v>75.5</v>
      </c>
      <c r="CI686" s="94">
        <f t="shared" si="537"/>
        <v>86</v>
      </c>
      <c r="CK686" s="95">
        <v>9630</v>
      </c>
      <c r="CL686" s="162">
        <f t="shared" si="538"/>
        <v>14.164708939708939</v>
      </c>
      <c r="CM686" s="162">
        <f t="shared" si="539"/>
        <v>18.63446153846154</v>
      </c>
      <c r="CN686" s="162">
        <f t="shared" si="540"/>
        <v>23.293076923076921</v>
      </c>
      <c r="CO686" s="162">
        <f t="shared" si="541"/>
        <v>27.951692307692309</v>
      </c>
      <c r="CP686" s="162">
        <f t="shared" si="542"/>
        <v>32.027980769230773</v>
      </c>
      <c r="CQ686" s="162">
        <f t="shared" si="543"/>
        <v>36.45872909698997</v>
      </c>
    </row>
    <row r="687" spans="1:95" ht="19.5" thickTop="1" thickBot="1">
      <c r="A687" s="70">
        <v>9680</v>
      </c>
      <c r="B687" s="70">
        <v>177.935</v>
      </c>
      <c r="C687" s="70">
        <v>129.1</v>
      </c>
      <c r="D687" s="70">
        <v>165.78399999999999</v>
      </c>
      <c r="E687" s="70">
        <v>10.022</v>
      </c>
      <c r="G687" s="92">
        <v>2</v>
      </c>
      <c r="H687" s="93">
        <f t="shared" si="544"/>
        <v>28.704233409610985</v>
      </c>
      <c r="O687" s="95">
        <v>9640</v>
      </c>
      <c r="P687" s="94">
        <f t="shared" si="496"/>
        <v>12.525222197127238</v>
      </c>
      <c r="Q687" s="94">
        <f t="shared" si="497"/>
        <v>12.443587960014741</v>
      </c>
      <c r="R687" s="94">
        <f t="shared" si="498"/>
        <v>12.064405187498703</v>
      </c>
      <c r="S687" s="94">
        <f t="shared" si="499"/>
        <v>11.288798754534991</v>
      </c>
      <c r="T687" s="94">
        <f t="shared" si="500"/>
        <v>10.477229207802312</v>
      </c>
      <c r="U687" s="94">
        <f t="shared" si="501"/>
        <v>9.3402432192420886</v>
      </c>
      <c r="V687" s="82"/>
      <c r="W687" s="95">
        <v>9640</v>
      </c>
      <c r="X687" s="161">
        <f t="shared" si="509"/>
        <v>8.6448104583949288</v>
      </c>
      <c r="Y687" s="161">
        <f t="shared" si="510"/>
        <v>8.4258165137166863</v>
      </c>
      <c r="Z687" s="161">
        <f t="shared" si="511"/>
        <v>7.9370581563016103</v>
      </c>
      <c r="AA687" s="161">
        <f t="shared" si="512"/>
        <v>7.1235861542443457</v>
      </c>
      <c r="AB687" s="161">
        <f t="shared" si="513"/>
        <v>6.2734498241756427</v>
      </c>
      <c r="AC687" s="161">
        <f t="shared" si="514"/>
        <v>5.1364638356154186</v>
      </c>
      <c r="AD687" s="82"/>
      <c r="AE687" s="82"/>
      <c r="AF687" s="82"/>
      <c r="AG687" s="95">
        <v>9640</v>
      </c>
      <c r="AH687" s="161">
        <f t="shared" si="515"/>
        <v>-11.738259088475266</v>
      </c>
      <c r="AI687" s="161">
        <f t="shared" si="516"/>
        <v>-12.331514664297476</v>
      </c>
      <c r="AJ687" s="161">
        <f t="shared" si="517"/>
        <v>-13.121923352865558</v>
      </c>
      <c r="AK687" s="161">
        <f t="shared" si="518"/>
        <v>-14.087978416670992</v>
      </c>
      <c r="AL687" s="161">
        <f t="shared" si="519"/>
        <v>-15.077361514687638</v>
      </c>
      <c r="AM687" s="161">
        <f t="shared" si="520"/>
        <v>-16.305306382332681</v>
      </c>
      <c r="AN687" s="81"/>
      <c r="AO687" s="81"/>
      <c r="AP687" s="95">
        <v>9640</v>
      </c>
      <c r="AQ687" s="94">
        <f t="shared" si="502"/>
        <v>214.3456724842224</v>
      </c>
      <c r="AR687" s="94">
        <f t="shared" si="503"/>
        <v>370.96514450128637</v>
      </c>
      <c r="AS687" s="94">
        <f t="shared" si="504"/>
        <v>579.63303828325991</v>
      </c>
      <c r="AT687" s="94">
        <f t="shared" si="505"/>
        <v>834.67157512789447</v>
      </c>
      <c r="AU687" s="94">
        <f t="shared" si="506"/>
        <v>1095.8687130042886</v>
      </c>
      <c r="AV687" s="94">
        <f t="shared" si="507"/>
        <v>1420.0461580625797</v>
      </c>
      <c r="AW687" s="81"/>
      <c r="AX687" s="95">
        <v>9640</v>
      </c>
      <c r="AY687" s="99">
        <f>'Max limit'!AX687*Input!PrimaryDrive_ratio*Input!Gear1_ratio*Input!FinalDrive_ratio</f>
        <v>850.76507276507289</v>
      </c>
      <c r="AZ687" s="99">
        <f t="shared" si="521"/>
        <v>14.179417879417882</v>
      </c>
      <c r="BA687" s="99">
        <f>AZ687*Input!$N$23</f>
        <v>33364.141911434512</v>
      </c>
      <c r="BB687" s="97">
        <f t="shared" si="508"/>
        <v>33.364141911434508</v>
      </c>
      <c r="BC687" s="95">
        <v>9640</v>
      </c>
      <c r="BD687" s="99">
        <f>'Max limit'!AX687*Input!PrimaryDrive_ratio*Input!Gear2_ratio*Input!FinalDrive_ratio</f>
        <v>1119.228717948718</v>
      </c>
      <c r="BE687" s="99">
        <f t="shared" si="522"/>
        <v>18.653811965811965</v>
      </c>
      <c r="BF687" s="99">
        <f>BE687*Input!$N$23</f>
        <v>43892.382247931615</v>
      </c>
      <c r="BG687" s="100">
        <f t="shared" si="523"/>
        <v>43.892382247931614</v>
      </c>
      <c r="BH687" s="95">
        <v>9640</v>
      </c>
      <c r="BI687" s="99">
        <f>'Max limit'!AX687*Input!PrimaryDrive_ratio*Input!Gear3_ratio*Input!FinalDrive_ratio</f>
        <v>1399.0358974358974</v>
      </c>
      <c r="BJ687" s="99">
        <f t="shared" si="524"/>
        <v>23.317264957264957</v>
      </c>
      <c r="BK687" s="99">
        <f>BJ687*Input!$N$23</f>
        <v>54865.477809914519</v>
      </c>
      <c r="BL687" s="100">
        <f t="shared" si="525"/>
        <v>54.865477809914516</v>
      </c>
      <c r="BM687" s="95">
        <v>9640</v>
      </c>
      <c r="BN687" s="99">
        <f>'Max limit'!AX687*Input!PrimaryDrive_ratio*Input!Gear4_ratio*Input!FinalDrive_ratio</f>
        <v>1678.843076923077</v>
      </c>
      <c r="BO687" s="99">
        <f t="shared" si="526"/>
        <v>27.980717948717949</v>
      </c>
      <c r="BP687" s="99">
        <f>BO687*Input!$N$23</f>
        <v>65838.573371897422</v>
      </c>
      <c r="BQ687" s="100">
        <f t="shared" si="527"/>
        <v>65.838573371897425</v>
      </c>
      <c r="BR687" s="95">
        <v>9640</v>
      </c>
      <c r="BS687" s="99">
        <f>'Max limit'!AX687*Input!PrimaryDrive_ratio*Input!Gear5_ratio*Input!FinalDrive_ratio</f>
        <v>1923.6743589743592</v>
      </c>
      <c r="BT687" s="99">
        <f t="shared" si="528"/>
        <v>32.061239316239316</v>
      </c>
      <c r="BU687" s="99">
        <f>BT687*Input!$N$23</f>
        <v>75440.031988632472</v>
      </c>
      <c r="BV687" s="100">
        <f t="shared" si="529"/>
        <v>75.44003198863247</v>
      </c>
      <c r="BW687" s="95">
        <v>9640</v>
      </c>
      <c r="BX687" s="99">
        <f>'Max limit'!AX687*Input!PrimaryDrive_ratio*Input!Gear6_ratio*Input!FinalDrive_ratio</f>
        <v>2189.7953177257523</v>
      </c>
      <c r="BY687" s="99">
        <f t="shared" si="530"/>
        <v>36.496588628762538</v>
      </c>
      <c r="BZ687" s="99">
        <f>BY687*Input!$N$23</f>
        <v>85876.400050300974</v>
      </c>
      <c r="CA687" s="100">
        <f t="shared" si="531"/>
        <v>85.876400050300973</v>
      </c>
      <c r="CC687" s="95">
        <v>9640</v>
      </c>
      <c r="CD687" s="94">
        <f t="shared" si="532"/>
        <v>33.5</v>
      </c>
      <c r="CE687" s="94">
        <f t="shared" si="533"/>
        <v>44</v>
      </c>
      <c r="CF687" s="94">
        <f t="shared" si="534"/>
        <v>55</v>
      </c>
      <c r="CG687" s="94">
        <f t="shared" si="535"/>
        <v>66</v>
      </c>
      <c r="CH687" s="94">
        <f t="shared" si="536"/>
        <v>75.5</v>
      </c>
      <c r="CI687" s="94">
        <f t="shared" si="537"/>
        <v>86</v>
      </c>
      <c r="CK687" s="95">
        <v>9640</v>
      </c>
      <c r="CL687" s="162">
        <f t="shared" si="538"/>
        <v>14.179417879417882</v>
      </c>
      <c r="CM687" s="162">
        <f t="shared" si="539"/>
        <v>18.653811965811965</v>
      </c>
      <c r="CN687" s="162">
        <f t="shared" si="540"/>
        <v>23.317264957264957</v>
      </c>
      <c r="CO687" s="162">
        <f t="shared" si="541"/>
        <v>27.980717948717949</v>
      </c>
      <c r="CP687" s="162">
        <f t="shared" si="542"/>
        <v>32.061239316239316</v>
      </c>
      <c r="CQ687" s="162">
        <f t="shared" si="543"/>
        <v>36.496588628762538</v>
      </c>
    </row>
    <row r="688" spans="1:95" ht="19.5" thickTop="1" thickBot="1">
      <c r="A688" s="70">
        <v>9690</v>
      </c>
      <c r="B688" s="70">
        <v>178.124</v>
      </c>
      <c r="C688" s="70">
        <v>129.10400000000001</v>
      </c>
      <c r="D688" s="70">
        <v>165.93100000000001</v>
      </c>
      <c r="E688" s="70">
        <v>10.063000000000001</v>
      </c>
      <c r="G688" s="92">
        <v>2</v>
      </c>
      <c r="H688" s="93">
        <f t="shared" si="544"/>
        <v>28.749427917620139</v>
      </c>
      <c r="O688" s="95">
        <v>9650</v>
      </c>
      <c r="P688" s="94">
        <f t="shared" si="496"/>
        <v>12.523781730864807</v>
      </c>
      <c r="Q688" s="94">
        <f t="shared" si="497"/>
        <v>12.441006716991511</v>
      </c>
      <c r="R688" s="94">
        <f t="shared" si="498"/>
        <v>12.060261999123348</v>
      </c>
      <c r="S688" s="94">
        <f t="shared" si="499"/>
        <v>11.28277782757484</v>
      </c>
      <c r="T688" s="94">
        <f t="shared" si="500"/>
        <v>10.46925093273345</v>
      </c>
      <c r="U688" s="94">
        <f t="shared" si="501"/>
        <v>9.329904828589024</v>
      </c>
      <c r="V688" s="82"/>
      <c r="W688" s="95">
        <v>9650</v>
      </c>
      <c r="X688" s="161">
        <f t="shared" si="509"/>
        <v>8.6433699921324969</v>
      </c>
      <c r="Y688" s="161">
        <f t="shared" si="510"/>
        <v>8.4232352706934552</v>
      </c>
      <c r="Z688" s="161">
        <f t="shared" si="511"/>
        <v>7.9329149679262558</v>
      </c>
      <c r="AA688" s="161">
        <f t="shared" si="512"/>
        <v>7.1175652272841967</v>
      </c>
      <c r="AB688" s="161">
        <f t="shared" si="513"/>
        <v>6.2654715491067812</v>
      </c>
      <c r="AC688" s="161">
        <f t="shared" si="514"/>
        <v>5.126125444962355</v>
      </c>
      <c r="AD688" s="82"/>
      <c r="AE688" s="82"/>
      <c r="AF688" s="82"/>
      <c r="AG688" s="95">
        <v>9650</v>
      </c>
      <c r="AH688" s="161">
        <f t="shared" si="515"/>
        <v>-11.739944434002311</v>
      </c>
      <c r="AI688" s="161">
        <f t="shared" si="516"/>
        <v>-12.334431468913728</v>
      </c>
      <c r="AJ688" s="161">
        <f t="shared" si="517"/>
        <v>-13.126480860078448</v>
      </c>
      <c r="AK688" s="161">
        <f t="shared" si="518"/>
        <v>-14.094541227057555</v>
      </c>
      <c r="AL688" s="161">
        <f t="shared" si="519"/>
        <v>-15.085978051762009</v>
      </c>
      <c r="AM688" s="161">
        <f t="shared" si="520"/>
        <v>-16.316471844237988</v>
      </c>
      <c r="AN688" s="81"/>
      <c r="AO688" s="81"/>
      <c r="AP688" s="95">
        <v>9650</v>
      </c>
      <c r="AQ688" s="94">
        <f t="shared" si="502"/>
        <v>214.79060370336245</v>
      </c>
      <c r="AR688" s="94">
        <f t="shared" si="503"/>
        <v>371.73518091997641</v>
      </c>
      <c r="AS688" s="94">
        <f t="shared" si="504"/>
        <v>580.83622018746303</v>
      </c>
      <c r="AT688" s="94">
        <f t="shared" si="505"/>
        <v>836.4041570699469</v>
      </c>
      <c r="AU688" s="94">
        <f t="shared" si="506"/>
        <v>1098.1434787919225</v>
      </c>
      <c r="AV688" s="94">
        <f t="shared" si="507"/>
        <v>1422.9938400055812</v>
      </c>
      <c r="AW688" s="81"/>
      <c r="AX688" s="95">
        <v>9650</v>
      </c>
      <c r="AY688" s="99">
        <f>'Max limit'!AX688*Input!PrimaryDrive_ratio*Input!Gear1_ratio*Input!FinalDrive_ratio</f>
        <v>851.64760914760916</v>
      </c>
      <c r="AZ688" s="99">
        <f t="shared" si="521"/>
        <v>14.194126819126819</v>
      </c>
      <c r="BA688" s="99">
        <f>AZ688*Input!$N$23</f>
        <v>33398.752017151761</v>
      </c>
      <c r="BB688" s="97">
        <f t="shared" si="508"/>
        <v>33.398752017151757</v>
      </c>
      <c r="BC688" s="95">
        <v>9650</v>
      </c>
      <c r="BD688" s="99">
        <f>'Max limit'!AX688*Input!PrimaryDrive_ratio*Input!Gear2_ratio*Input!FinalDrive_ratio</f>
        <v>1120.3897435897436</v>
      </c>
      <c r="BE688" s="99">
        <f t="shared" si="522"/>
        <v>18.673162393162393</v>
      </c>
      <c r="BF688" s="99">
        <f>BE688*Input!$N$23</f>
        <v>43937.913764786317</v>
      </c>
      <c r="BG688" s="100">
        <f t="shared" si="523"/>
        <v>43.937913764786316</v>
      </c>
      <c r="BH688" s="95">
        <v>9650</v>
      </c>
      <c r="BI688" s="99">
        <f>'Max limit'!AX688*Input!PrimaryDrive_ratio*Input!Gear3_ratio*Input!FinalDrive_ratio</f>
        <v>1400.4871794871794</v>
      </c>
      <c r="BJ688" s="99">
        <f t="shared" si="524"/>
        <v>23.341452991452989</v>
      </c>
      <c r="BK688" s="99">
        <f>BJ688*Input!$N$23</f>
        <v>54922.392205982891</v>
      </c>
      <c r="BL688" s="100">
        <f t="shared" si="525"/>
        <v>54.922392205982888</v>
      </c>
      <c r="BM688" s="95">
        <v>9650</v>
      </c>
      <c r="BN688" s="99">
        <f>'Max limit'!AX688*Input!PrimaryDrive_ratio*Input!Gear4_ratio*Input!FinalDrive_ratio</f>
        <v>1680.5846153846153</v>
      </c>
      <c r="BO688" s="99">
        <f t="shared" si="526"/>
        <v>28.009743589743589</v>
      </c>
      <c r="BP688" s="99">
        <f>BO688*Input!$N$23</f>
        <v>65906.870647179472</v>
      </c>
      <c r="BQ688" s="100">
        <f t="shared" si="527"/>
        <v>65.906870647179474</v>
      </c>
      <c r="BR688" s="95">
        <v>9650</v>
      </c>
      <c r="BS688" s="99">
        <f>'Max limit'!AX688*Input!PrimaryDrive_ratio*Input!Gear5_ratio*Input!FinalDrive_ratio</f>
        <v>1925.6698717948716</v>
      </c>
      <c r="BT688" s="99">
        <f t="shared" si="528"/>
        <v>32.094497863247859</v>
      </c>
      <c r="BU688" s="99">
        <f>BT688*Input!$N$23</f>
        <v>75518.289283226477</v>
      </c>
      <c r="BV688" s="100">
        <f t="shared" si="529"/>
        <v>75.51828928322648</v>
      </c>
      <c r="BW688" s="95">
        <v>9650</v>
      </c>
      <c r="BX688" s="99">
        <f>'Max limit'!AX688*Input!PrimaryDrive_ratio*Input!Gear6_ratio*Input!FinalDrive_ratio</f>
        <v>2192.0668896321072</v>
      </c>
      <c r="BY688" s="99">
        <f t="shared" si="530"/>
        <v>36.534448160535121</v>
      </c>
      <c r="BZ688" s="99">
        <f>BY688*Input!$N$23</f>
        <v>85965.483452842804</v>
      </c>
      <c r="CA688" s="100">
        <f t="shared" si="531"/>
        <v>85.965483452842804</v>
      </c>
      <c r="CC688" s="95">
        <v>9650</v>
      </c>
      <c r="CD688" s="94">
        <f t="shared" si="532"/>
        <v>33.5</v>
      </c>
      <c r="CE688" s="94">
        <f t="shared" si="533"/>
        <v>44</v>
      </c>
      <c r="CF688" s="94">
        <f t="shared" si="534"/>
        <v>55</v>
      </c>
      <c r="CG688" s="94">
        <f t="shared" si="535"/>
        <v>66</v>
      </c>
      <c r="CH688" s="94">
        <f t="shared" si="536"/>
        <v>75.5</v>
      </c>
      <c r="CI688" s="94">
        <f t="shared" si="537"/>
        <v>86</v>
      </c>
      <c r="CK688" s="95">
        <v>9650</v>
      </c>
      <c r="CL688" s="162">
        <f t="shared" si="538"/>
        <v>14.194126819126819</v>
      </c>
      <c r="CM688" s="162">
        <f t="shared" si="539"/>
        <v>18.673162393162393</v>
      </c>
      <c r="CN688" s="162">
        <f t="shared" si="540"/>
        <v>23.341452991452989</v>
      </c>
      <c r="CO688" s="162">
        <f t="shared" si="541"/>
        <v>28.009743589743589</v>
      </c>
      <c r="CP688" s="162">
        <f t="shared" si="542"/>
        <v>32.094497863247859</v>
      </c>
      <c r="CQ688" s="162">
        <f t="shared" si="543"/>
        <v>36.534448160535121</v>
      </c>
    </row>
    <row r="689" spans="1:95" ht="19.5" thickTop="1" thickBot="1">
      <c r="A689" s="70">
        <v>9700</v>
      </c>
      <c r="B689" s="70">
        <v>178.31399999999999</v>
      </c>
      <c r="C689" s="70">
        <v>129.108</v>
      </c>
      <c r="D689" s="70">
        <v>166.077</v>
      </c>
      <c r="E689" s="70">
        <v>10.103999999999999</v>
      </c>
      <c r="G689" s="92">
        <v>2</v>
      </c>
      <c r="H689" s="93">
        <f t="shared" si="544"/>
        <v>28.794622425629292</v>
      </c>
      <c r="O689" s="95">
        <v>9660</v>
      </c>
      <c r="P689" s="94">
        <f t="shared" si="496"/>
        <v>12.522339771117394</v>
      </c>
      <c r="Q689" s="94">
        <f t="shared" si="497"/>
        <v>12.438422797718387</v>
      </c>
      <c r="R689" s="94">
        <f t="shared" si="498"/>
        <v>12.056114515062792</v>
      </c>
      <c r="S689" s="94">
        <f t="shared" si="499"/>
        <v>11.276750658077667</v>
      </c>
      <c r="T689" s="94">
        <f t="shared" si="500"/>
        <v>10.461264385736056</v>
      </c>
      <c r="U689" s="94">
        <f t="shared" si="501"/>
        <v>9.3195557190239331</v>
      </c>
      <c r="V689" s="82"/>
      <c r="W689" s="95">
        <v>9660</v>
      </c>
      <c r="X689" s="161">
        <f t="shared" si="509"/>
        <v>8.6419280323850849</v>
      </c>
      <c r="Y689" s="161">
        <f t="shared" si="510"/>
        <v>8.4206513514203305</v>
      </c>
      <c r="Z689" s="161">
        <f t="shared" si="511"/>
        <v>7.9287674838656992</v>
      </c>
      <c r="AA689" s="161">
        <f t="shared" si="512"/>
        <v>7.1115380577870244</v>
      </c>
      <c r="AB689" s="161">
        <f t="shared" si="513"/>
        <v>6.2574850021093864</v>
      </c>
      <c r="AC689" s="161">
        <f t="shared" si="514"/>
        <v>5.115776335397265</v>
      </c>
      <c r="AD689" s="82"/>
      <c r="AE689" s="82"/>
      <c r="AF689" s="82"/>
      <c r="AG689" s="95">
        <v>9660</v>
      </c>
      <c r="AH689" s="161">
        <f t="shared" si="515"/>
        <v>-11.741631526906783</v>
      </c>
      <c r="AI689" s="161">
        <f t="shared" si="516"/>
        <v>-12.337351297692358</v>
      </c>
      <c r="AJ689" s="161">
        <f t="shared" si="517"/>
        <v>-13.131043092545061</v>
      </c>
      <c r="AK689" s="161">
        <f t="shared" si="518"/>
        <v>-14.101110841809474</v>
      </c>
      <c r="AL689" s="161">
        <f t="shared" si="519"/>
        <v>-15.094603522519193</v>
      </c>
      <c r="AM689" s="161">
        <f t="shared" si="520"/>
        <v>-16.327648882568283</v>
      </c>
      <c r="AN689" s="81"/>
      <c r="AO689" s="81"/>
      <c r="AP689" s="95">
        <v>9660</v>
      </c>
      <c r="AQ689" s="94">
        <f t="shared" si="502"/>
        <v>215.23599623014306</v>
      </c>
      <c r="AR689" s="94">
        <f t="shared" si="503"/>
        <v>372.50601571753498</v>
      </c>
      <c r="AS689" s="94">
        <f t="shared" si="504"/>
        <v>582.04064955864851</v>
      </c>
      <c r="AT689" s="94">
        <f t="shared" si="505"/>
        <v>838.13853536445367</v>
      </c>
      <c r="AU689" s="94">
        <f t="shared" si="506"/>
        <v>1100.4206030718194</v>
      </c>
      <c r="AV689" s="94">
        <f t="shared" si="507"/>
        <v>1425.9445781247798</v>
      </c>
      <c r="AW689" s="81"/>
      <c r="AX689" s="95">
        <v>9660</v>
      </c>
      <c r="AY689" s="99">
        <f>'Max limit'!AX689*Input!PrimaryDrive_ratio*Input!Gear1_ratio*Input!FinalDrive_ratio</f>
        <v>852.53014553014543</v>
      </c>
      <c r="AZ689" s="99">
        <f t="shared" si="521"/>
        <v>14.208835758835757</v>
      </c>
      <c r="BA689" s="99">
        <f>AZ689*Input!$N$23</f>
        <v>33433.362122869017</v>
      </c>
      <c r="BB689" s="97">
        <f t="shared" si="508"/>
        <v>33.433362122869021</v>
      </c>
      <c r="BC689" s="95">
        <v>9660</v>
      </c>
      <c r="BD689" s="99">
        <f>'Max limit'!AX689*Input!PrimaryDrive_ratio*Input!Gear2_ratio*Input!FinalDrive_ratio</f>
        <v>1121.5507692307692</v>
      </c>
      <c r="BE689" s="99">
        <f t="shared" si="522"/>
        <v>18.692512820512821</v>
      </c>
      <c r="BF689" s="99">
        <f>BE689*Input!$N$23</f>
        <v>43983.445281641019</v>
      </c>
      <c r="BG689" s="100">
        <f t="shared" si="523"/>
        <v>43.983445281641018</v>
      </c>
      <c r="BH689" s="95">
        <v>9660</v>
      </c>
      <c r="BI689" s="99">
        <f>'Max limit'!AX689*Input!PrimaryDrive_ratio*Input!Gear3_ratio*Input!FinalDrive_ratio</f>
        <v>1401.9384615384615</v>
      </c>
      <c r="BJ689" s="99">
        <f t="shared" si="524"/>
        <v>23.365641025641025</v>
      </c>
      <c r="BK689" s="99">
        <f>BJ689*Input!$N$23</f>
        <v>54979.306602051271</v>
      </c>
      <c r="BL689" s="100">
        <f t="shared" si="525"/>
        <v>54.979306602051274</v>
      </c>
      <c r="BM689" s="95">
        <v>9660</v>
      </c>
      <c r="BN689" s="99">
        <f>'Max limit'!AX689*Input!PrimaryDrive_ratio*Input!Gear4_ratio*Input!FinalDrive_ratio</f>
        <v>1682.3261538461538</v>
      </c>
      <c r="BO689" s="99">
        <f t="shared" si="526"/>
        <v>28.03876923076923</v>
      </c>
      <c r="BP689" s="99">
        <f>BO689*Input!$N$23</f>
        <v>65975.167922461522</v>
      </c>
      <c r="BQ689" s="100">
        <f t="shared" si="527"/>
        <v>65.975167922461523</v>
      </c>
      <c r="BR689" s="95">
        <v>9660</v>
      </c>
      <c r="BS689" s="99">
        <f>'Max limit'!AX689*Input!PrimaryDrive_ratio*Input!Gear5_ratio*Input!FinalDrive_ratio</f>
        <v>1927.6653846153845</v>
      </c>
      <c r="BT689" s="99">
        <f t="shared" si="528"/>
        <v>32.12775641025641</v>
      </c>
      <c r="BU689" s="99">
        <f>BT689*Input!$N$23</f>
        <v>75596.546577820496</v>
      </c>
      <c r="BV689" s="100">
        <f t="shared" si="529"/>
        <v>75.59654657782049</v>
      </c>
      <c r="BW689" s="95">
        <v>9660</v>
      </c>
      <c r="BX689" s="99">
        <f>'Max limit'!AX689*Input!PrimaryDrive_ratio*Input!Gear6_ratio*Input!FinalDrive_ratio</f>
        <v>2194.3384615384616</v>
      </c>
      <c r="BY689" s="99">
        <f t="shared" si="530"/>
        <v>36.572307692307696</v>
      </c>
      <c r="BZ689" s="99">
        <f>BY689*Input!$N$23</f>
        <v>86054.566855384604</v>
      </c>
      <c r="CA689" s="100">
        <f t="shared" si="531"/>
        <v>86.054566855384607</v>
      </c>
      <c r="CC689" s="95">
        <v>9660</v>
      </c>
      <c r="CD689" s="94">
        <f t="shared" si="532"/>
        <v>33.5</v>
      </c>
      <c r="CE689" s="94">
        <f t="shared" si="533"/>
        <v>44</v>
      </c>
      <c r="CF689" s="94">
        <f t="shared" si="534"/>
        <v>55</v>
      </c>
      <c r="CG689" s="94">
        <f t="shared" si="535"/>
        <v>66</v>
      </c>
      <c r="CH689" s="94">
        <f t="shared" si="536"/>
        <v>75.5</v>
      </c>
      <c r="CI689" s="94">
        <f t="shared" si="537"/>
        <v>86</v>
      </c>
      <c r="CK689" s="95">
        <v>9660</v>
      </c>
      <c r="CL689" s="162">
        <f t="shared" si="538"/>
        <v>14.208835758835757</v>
      </c>
      <c r="CM689" s="162">
        <f t="shared" si="539"/>
        <v>18.692512820512821</v>
      </c>
      <c r="CN689" s="162">
        <f t="shared" si="540"/>
        <v>23.365641025641025</v>
      </c>
      <c r="CO689" s="162">
        <f t="shared" si="541"/>
        <v>28.03876923076923</v>
      </c>
      <c r="CP689" s="162">
        <f t="shared" si="542"/>
        <v>32.12775641025641</v>
      </c>
      <c r="CQ689" s="162">
        <f t="shared" si="543"/>
        <v>36.572307692307696</v>
      </c>
    </row>
    <row r="690" spans="1:95" ht="19.5" thickTop="1" thickBot="1">
      <c r="A690" s="70">
        <v>9710</v>
      </c>
      <c r="B690" s="70">
        <v>178.524</v>
      </c>
      <c r="C690" s="70">
        <v>129.12700000000001</v>
      </c>
      <c r="D690" s="70">
        <v>166.227</v>
      </c>
      <c r="E690" s="70">
        <v>10.161</v>
      </c>
      <c r="G690" s="92">
        <v>2</v>
      </c>
      <c r="H690" s="93">
        <f t="shared" si="544"/>
        <v>28.839816933638446</v>
      </c>
      <c r="O690" s="95">
        <v>9670</v>
      </c>
      <c r="P690" s="94">
        <f t="shared" si="496"/>
        <v>12.520896317885004</v>
      </c>
      <c r="Q690" s="94">
        <f t="shared" si="497"/>
        <v>12.435836202195366</v>
      </c>
      <c r="R690" s="94">
        <f t="shared" si="498"/>
        <v>12.051962735317037</v>
      </c>
      <c r="S690" s="94">
        <f t="shared" si="499"/>
        <v>11.270717246043466</v>
      </c>
      <c r="T690" s="94">
        <f t="shared" si="500"/>
        <v>10.45326956681013</v>
      </c>
      <c r="U690" s="94">
        <f t="shared" si="501"/>
        <v>9.3091958905468175</v>
      </c>
      <c r="V690" s="82"/>
      <c r="W690" s="95">
        <v>9670</v>
      </c>
      <c r="X690" s="161">
        <f t="shared" si="509"/>
        <v>8.6404845791526945</v>
      </c>
      <c r="Y690" s="161">
        <f t="shared" si="510"/>
        <v>8.4180647558973121</v>
      </c>
      <c r="Z690" s="161">
        <f t="shared" si="511"/>
        <v>7.9246157041199439</v>
      </c>
      <c r="AA690" s="161">
        <f t="shared" si="512"/>
        <v>7.1055046457528226</v>
      </c>
      <c r="AB690" s="161">
        <f t="shared" si="513"/>
        <v>6.2494901831834611</v>
      </c>
      <c r="AC690" s="161">
        <f t="shared" si="514"/>
        <v>5.1054165069201476</v>
      </c>
      <c r="AD690" s="82"/>
      <c r="AE690" s="82"/>
      <c r="AF690" s="82"/>
      <c r="AG690" s="95">
        <v>9670</v>
      </c>
      <c r="AH690" s="161">
        <f t="shared" si="515"/>
        <v>-11.74332036718868</v>
      </c>
      <c r="AI690" s="161">
        <f t="shared" si="516"/>
        <v>-12.34027415063337</v>
      </c>
      <c r="AJ690" s="161">
        <f t="shared" si="517"/>
        <v>-13.135610050265392</v>
      </c>
      <c r="AK690" s="161">
        <f t="shared" si="518"/>
        <v>-14.107687260926753</v>
      </c>
      <c r="AL690" s="161">
        <f t="shared" si="519"/>
        <v>-15.103237926959192</v>
      </c>
      <c r="AM690" s="161">
        <f t="shared" si="520"/>
        <v>-16.338837497323571</v>
      </c>
      <c r="AN690" s="81"/>
      <c r="AO690" s="81"/>
      <c r="AP690" s="95">
        <v>9670</v>
      </c>
      <c r="AQ690" s="94">
        <f t="shared" si="502"/>
        <v>215.68185006456397</v>
      </c>
      <c r="AR690" s="94">
        <f t="shared" si="503"/>
        <v>373.27764889396184</v>
      </c>
      <c r="AS690" s="94">
        <f t="shared" si="504"/>
        <v>583.24632639681579</v>
      </c>
      <c r="AT690" s="94">
        <f t="shared" si="505"/>
        <v>839.874710011415</v>
      </c>
      <c r="AU690" s="94">
        <f t="shared" si="506"/>
        <v>1102.7000858439794</v>
      </c>
      <c r="AV690" s="94">
        <f t="shared" si="507"/>
        <v>1428.8983724201753</v>
      </c>
      <c r="AW690" s="81"/>
      <c r="AX690" s="95">
        <v>9670</v>
      </c>
      <c r="AY690" s="99">
        <f>'Max limit'!AX690*Input!PrimaryDrive_ratio*Input!Gear1_ratio*Input!FinalDrive_ratio</f>
        <v>853.41268191268193</v>
      </c>
      <c r="AZ690" s="99">
        <f t="shared" si="521"/>
        <v>14.223544698544698</v>
      </c>
      <c r="BA690" s="99">
        <f>AZ690*Input!$N$23</f>
        <v>33467.972228586274</v>
      </c>
      <c r="BB690" s="97">
        <f t="shared" si="508"/>
        <v>33.467972228586277</v>
      </c>
      <c r="BC690" s="95">
        <v>9670</v>
      </c>
      <c r="BD690" s="99">
        <f>'Max limit'!AX690*Input!PrimaryDrive_ratio*Input!Gear2_ratio*Input!FinalDrive_ratio</f>
        <v>1122.7117948717946</v>
      </c>
      <c r="BE690" s="99">
        <f t="shared" si="522"/>
        <v>18.711863247863242</v>
      </c>
      <c r="BF690" s="99">
        <f>BE690*Input!$N$23</f>
        <v>44028.976798495707</v>
      </c>
      <c r="BG690" s="100">
        <f t="shared" si="523"/>
        <v>44.028976798495705</v>
      </c>
      <c r="BH690" s="95">
        <v>9670</v>
      </c>
      <c r="BI690" s="99">
        <f>'Max limit'!AX690*Input!PrimaryDrive_ratio*Input!Gear3_ratio*Input!FinalDrive_ratio</f>
        <v>1403.3897435897434</v>
      </c>
      <c r="BJ690" s="99">
        <f t="shared" si="524"/>
        <v>23.389829059829058</v>
      </c>
      <c r="BK690" s="99">
        <f>BJ690*Input!$N$23</f>
        <v>55036.220998119643</v>
      </c>
      <c r="BL690" s="100">
        <f t="shared" si="525"/>
        <v>55.036220998119646</v>
      </c>
      <c r="BM690" s="95">
        <v>9670</v>
      </c>
      <c r="BN690" s="99">
        <f>'Max limit'!AX690*Input!PrimaryDrive_ratio*Input!Gear4_ratio*Input!FinalDrive_ratio</f>
        <v>1684.0676923076924</v>
      </c>
      <c r="BO690" s="99">
        <f t="shared" si="526"/>
        <v>28.067794871794874</v>
      </c>
      <c r="BP690" s="99">
        <f>BO690*Input!$N$23</f>
        <v>66043.465197743586</v>
      </c>
      <c r="BQ690" s="100">
        <f t="shared" si="527"/>
        <v>66.043465197743586</v>
      </c>
      <c r="BR690" s="95">
        <v>9670</v>
      </c>
      <c r="BS690" s="99">
        <f>'Max limit'!AX690*Input!PrimaryDrive_ratio*Input!Gear5_ratio*Input!FinalDrive_ratio</f>
        <v>1929.6608974358974</v>
      </c>
      <c r="BT690" s="99">
        <f t="shared" si="528"/>
        <v>32.161014957264953</v>
      </c>
      <c r="BU690" s="99">
        <f>BT690*Input!$N$23</f>
        <v>75674.803872414501</v>
      </c>
      <c r="BV690" s="100">
        <f t="shared" si="529"/>
        <v>75.6748038724145</v>
      </c>
      <c r="BW690" s="95">
        <v>9670</v>
      </c>
      <c r="BX690" s="99">
        <f>'Max limit'!AX690*Input!PrimaryDrive_ratio*Input!Gear6_ratio*Input!FinalDrive_ratio</f>
        <v>2196.6100334448156</v>
      </c>
      <c r="BY690" s="99">
        <f t="shared" si="530"/>
        <v>36.610167224080257</v>
      </c>
      <c r="BZ690" s="99">
        <f>BY690*Input!$N$23</f>
        <v>86143.650257926376</v>
      </c>
      <c r="CA690" s="100">
        <f t="shared" si="531"/>
        <v>86.143650257926382</v>
      </c>
      <c r="CC690" s="95">
        <v>9670</v>
      </c>
      <c r="CD690" s="94">
        <f t="shared" si="532"/>
        <v>33.5</v>
      </c>
      <c r="CE690" s="94">
        <f t="shared" si="533"/>
        <v>44</v>
      </c>
      <c r="CF690" s="94">
        <f t="shared" si="534"/>
        <v>55</v>
      </c>
      <c r="CG690" s="94">
        <f t="shared" si="535"/>
        <v>66</v>
      </c>
      <c r="CH690" s="94">
        <f t="shared" si="536"/>
        <v>75.5</v>
      </c>
      <c r="CI690" s="94">
        <f t="shared" si="537"/>
        <v>86</v>
      </c>
      <c r="CK690" s="95">
        <v>9670</v>
      </c>
      <c r="CL690" s="162">
        <f t="shared" si="538"/>
        <v>14.223544698544698</v>
      </c>
      <c r="CM690" s="162">
        <f t="shared" si="539"/>
        <v>18.711863247863242</v>
      </c>
      <c r="CN690" s="162">
        <f t="shared" si="540"/>
        <v>23.389829059829058</v>
      </c>
      <c r="CO690" s="162">
        <f t="shared" si="541"/>
        <v>28.067794871794874</v>
      </c>
      <c r="CP690" s="162">
        <f t="shared" si="542"/>
        <v>32.161014957264953</v>
      </c>
      <c r="CQ690" s="162">
        <f t="shared" si="543"/>
        <v>36.610167224080257</v>
      </c>
    </row>
    <row r="691" spans="1:95" ht="19.5" thickTop="1" thickBot="1">
      <c r="A691" s="70">
        <v>9720</v>
      </c>
      <c r="B691" s="70">
        <v>178.745</v>
      </c>
      <c r="C691" s="70">
        <v>129.154</v>
      </c>
      <c r="D691" s="70">
        <v>166.37799999999999</v>
      </c>
      <c r="E691" s="70">
        <v>10.228999999999999</v>
      </c>
      <c r="G691" s="92">
        <v>2</v>
      </c>
      <c r="H691" s="93">
        <f t="shared" si="544"/>
        <v>28.885011441647599</v>
      </c>
      <c r="O691" s="95">
        <v>9680</v>
      </c>
      <c r="P691" s="94">
        <f t="shared" si="496"/>
        <v>12.519451371167634</v>
      </c>
      <c r="Q691" s="94">
        <f t="shared" si="497"/>
        <v>12.433246930422452</v>
      </c>
      <c r="R691" s="94">
        <f t="shared" si="498"/>
        <v>12.047806659886081</v>
      </c>
      <c r="S691" s="94">
        <f t="shared" si="499"/>
        <v>11.264677591472246</v>
      </c>
      <c r="T691" s="94">
        <f t="shared" si="500"/>
        <v>10.445266475955673</v>
      </c>
      <c r="U691" s="94">
        <f t="shared" si="501"/>
        <v>9.2988253431576648</v>
      </c>
      <c r="V691" s="82"/>
      <c r="W691" s="95">
        <v>9680</v>
      </c>
      <c r="X691" s="161">
        <f t="shared" si="509"/>
        <v>8.639039632435324</v>
      </c>
      <c r="Y691" s="161">
        <f t="shared" si="510"/>
        <v>8.4154754841243982</v>
      </c>
      <c r="Z691" s="161">
        <f t="shared" si="511"/>
        <v>7.920459628688989</v>
      </c>
      <c r="AA691" s="161">
        <f t="shared" si="512"/>
        <v>7.0994649911816037</v>
      </c>
      <c r="AB691" s="161">
        <f t="shared" si="513"/>
        <v>6.2414870923290033</v>
      </c>
      <c r="AC691" s="161">
        <f t="shared" si="514"/>
        <v>5.0950459595309949</v>
      </c>
      <c r="AD691" s="82"/>
      <c r="AE691" s="82"/>
      <c r="AF691" s="82"/>
      <c r="AG691" s="95">
        <v>9680</v>
      </c>
      <c r="AH691" s="161">
        <f t="shared" si="515"/>
        <v>-11.745010954848002</v>
      </c>
      <c r="AI691" s="161">
        <f t="shared" si="516"/>
        <v>-12.343200027736762</v>
      </c>
      <c r="AJ691" s="161">
        <f t="shared" si="517"/>
        <v>-13.140181733239441</v>
      </c>
      <c r="AK691" s="161">
        <f t="shared" si="518"/>
        <v>-14.114270484409383</v>
      </c>
      <c r="AL691" s="161">
        <f t="shared" si="519"/>
        <v>-15.111881265082008</v>
      </c>
      <c r="AM691" s="161">
        <f t="shared" si="520"/>
        <v>-16.350037688503857</v>
      </c>
      <c r="AN691" s="81"/>
      <c r="AO691" s="81"/>
      <c r="AP691" s="95">
        <v>9680</v>
      </c>
      <c r="AQ691" s="94">
        <f t="shared" si="502"/>
        <v>216.12816520662525</v>
      </c>
      <c r="AR691" s="94">
        <f t="shared" si="503"/>
        <v>374.05008044925762</v>
      </c>
      <c r="AS691" s="94">
        <f t="shared" si="504"/>
        <v>584.45325070196509</v>
      </c>
      <c r="AT691" s="94">
        <f t="shared" si="505"/>
        <v>841.61268101082965</v>
      </c>
      <c r="AU691" s="94">
        <f t="shared" si="506"/>
        <v>1104.9819271084027</v>
      </c>
      <c r="AV691" s="94">
        <f t="shared" si="507"/>
        <v>1431.8552228917706</v>
      </c>
      <c r="AW691" s="81"/>
      <c r="AX691" s="95">
        <v>9680</v>
      </c>
      <c r="AY691" s="99">
        <f>'Max limit'!AX691*Input!PrimaryDrive_ratio*Input!Gear1_ratio*Input!FinalDrive_ratio</f>
        <v>854.29521829521832</v>
      </c>
      <c r="AZ691" s="99">
        <f t="shared" si="521"/>
        <v>14.238253638253639</v>
      </c>
      <c r="BA691" s="99">
        <f>AZ691*Input!$N$23</f>
        <v>33502.58233430353</v>
      </c>
      <c r="BB691" s="97">
        <f t="shared" si="508"/>
        <v>33.502582334303533</v>
      </c>
      <c r="BC691" s="95">
        <v>9680</v>
      </c>
      <c r="BD691" s="99">
        <f>'Max limit'!AX691*Input!PrimaryDrive_ratio*Input!Gear2_ratio*Input!FinalDrive_ratio</f>
        <v>1123.8728205128205</v>
      </c>
      <c r="BE691" s="99">
        <f t="shared" si="522"/>
        <v>18.731213675213674</v>
      </c>
      <c r="BF691" s="99">
        <f>BE691*Input!$N$23</f>
        <v>44074.508315350417</v>
      </c>
      <c r="BG691" s="100">
        <f t="shared" si="523"/>
        <v>44.074508315350414</v>
      </c>
      <c r="BH691" s="95">
        <v>9680</v>
      </c>
      <c r="BI691" s="99">
        <f>'Max limit'!AX691*Input!PrimaryDrive_ratio*Input!Gear3_ratio*Input!FinalDrive_ratio</f>
        <v>1404.8410256410255</v>
      </c>
      <c r="BJ691" s="99">
        <f t="shared" si="524"/>
        <v>23.41401709401709</v>
      </c>
      <c r="BK691" s="99">
        <f>BJ691*Input!$N$23</f>
        <v>55093.135394188015</v>
      </c>
      <c r="BL691" s="100">
        <f t="shared" si="525"/>
        <v>55.093135394188018</v>
      </c>
      <c r="BM691" s="95">
        <v>9680</v>
      </c>
      <c r="BN691" s="99">
        <f>'Max limit'!AX691*Input!PrimaryDrive_ratio*Input!Gear4_ratio*Input!FinalDrive_ratio</f>
        <v>1685.8092307692307</v>
      </c>
      <c r="BO691" s="99">
        <f t="shared" si="526"/>
        <v>28.096820512820511</v>
      </c>
      <c r="BP691" s="99">
        <f>BO691*Input!$N$23</f>
        <v>66111.762473025621</v>
      </c>
      <c r="BQ691" s="100">
        <f t="shared" si="527"/>
        <v>66.111762473025621</v>
      </c>
      <c r="BR691" s="95">
        <v>9680</v>
      </c>
      <c r="BS691" s="99">
        <f>'Max limit'!AX691*Input!PrimaryDrive_ratio*Input!Gear5_ratio*Input!FinalDrive_ratio</f>
        <v>1931.6564102564098</v>
      </c>
      <c r="BT691" s="99">
        <f t="shared" si="528"/>
        <v>32.194273504273497</v>
      </c>
      <c r="BU691" s="99">
        <f>BT691*Input!$N$23</f>
        <v>75753.06116700852</v>
      </c>
      <c r="BV691" s="100">
        <f t="shared" si="529"/>
        <v>75.753061167008525</v>
      </c>
      <c r="BW691" s="95">
        <v>9680</v>
      </c>
      <c r="BX691" s="99">
        <f>'Max limit'!AX691*Input!PrimaryDrive_ratio*Input!Gear6_ratio*Input!FinalDrive_ratio</f>
        <v>2198.8816053511705</v>
      </c>
      <c r="BY691" s="99">
        <f t="shared" si="530"/>
        <v>36.64802675585284</v>
      </c>
      <c r="BZ691" s="99">
        <f>BY691*Input!$N$23</f>
        <v>86232.733660468206</v>
      </c>
      <c r="CA691" s="100">
        <f t="shared" si="531"/>
        <v>86.232733660468199</v>
      </c>
      <c r="CC691" s="95">
        <v>9680</v>
      </c>
      <c r="CD691" s="94">
        <f t="shared" si="532"/>
        <v>33.5</v>
      </c>
      <c r="CE691" s="94">
        <f t="shared" si="533"/>
        <v>44</v>
      </c>
      <c r="CF691" s="94">
        <f t="shared" si="534"/>
        <v>55</v>
      </c>
      <c r="CG691" s="94">
        <f t="shared" si="535"/>
        <v>66</v>
      </c>
      <c r="CH691" s="94">
        <f t="shared" si="536"/>
        <v>76</v>
      </c>
      <c r="CI691" s="94">
        <f t="shared" si="537"/>
        <v>86</v>
      </c>
      <c r="CK691" s="95">
        <v>9680</v>
      </c>
      <c r="CL691" s="162">
        <f t="shared" si="538"/>
        <v>14.238253638253639</v>
      </c>
      <c r="CM691" s="162">
        <f t="shared" si="539"/>
        <v>18.731213675213674</v>
      </c>
      <c r="CN691" s="162">
        <f t="shared" si="540"/>
        <v>23.41401709401709</v>
      </c>
      <c r="CO691" s="162">
        <f t="shared" si="541"/>
        <v>28.096820512820511</v>
      </c>
      <c r="CP691" s="162">
        <f t="shared" si="542"/>
        <v>32.194273504273497</v>
      </c>
      <c r="CQ691" s="162">
        <f t="shared" si="543"/>
        <v>36.64802675585284</v>
      </c>
    </row>
    <row r="692" spans="1:95" ht="19.5" thickTop="1" thickBot="1">
      <c r="A692" s="70">
        <v>9730</v>
      </c>
      <c r="B692" s="70">
        <v>178.96899999999999</v>
      </c>
      <c r="C692" s="70">
        <v>129.18299999999999</v>
      </c>
      <c r="D692" s="70">
        <v>166.53</v>
      </c>
      <c r="E692" s="70">
        <v>10.298</v>
      </c>
      <c r="G692" s="92">
        <v>2</v>
      </c>
      <c r="H692" s="93">
        <f t="shared" si="544"/>
        <v>28.930205949656752</v>
      </c>
      <c r="O692" s="95">
        <v>9690</v>
      </c>
      <c r="P692" s="94">
        <f t="shared" si="496"/>
        <v>12.518004930965285</v>
      </c>
      <c r="Q692" s="94">
        <f t="shared" si="497"/>
        <v>12.430654982399645</v>
      </c>
      <c r="R692" s="94">
        <f t="shared" si="498"/>
        <v>12.043646288769926</v>
      </c>
      <c r="S692" s="94">
        <f t="shared" si="499"/>
        <v>11.258631694363997</v>
      </c>
      <c r="T692" s="94">
        <f t="shared" si="500"/>
        <v>10.437255113172682</v>
      </c>
      <c r="U692" s="94">
        <f t="shared" si="501"/>
        <v>9.2884440768564858</v>
      </c>
      <c r="V692" s="82"/>
      <c r="W692" s="95">
        <v>9690</v>
      </c>
      <c r="X692" s="161">
        <f t="shared" si="509"/>
        <v>8.6375931922329734</v>
      </c>
      <c r="Y692" s="161">
        <f t="shared" si="510"/>
        <v>8.4128835361015906</v>
      </c>
      <c r="Z692" s="161">
        <f t="shared" si="511"/>
        <v>7.9162992575728346</v>
      </c>
      <c r="AA692" s="161">
        <f t="shared" si="512"/>
        <v>7.0934190940733544</v>
      </c>
      <c r="AB692" s="161">
        <f t="shared" si="513"/>
        <v>6.2334757295460124</v>
      </c>
      <c r="AC692" s="161">
        <f t="shared" si="514"/>
        <v>5.0846646932298158</v>
      </c>
      <c r="AD692" s="82"/>
      <c r="AE692" s="82"/>
      <c r="AF692" s="82"/>
      <c r="AG692" s="95">
        <v>9690</v>
      </c>
      <c r="AH692" s="161">
        <f t="shared" si="515"/>
        <v>-11.746703289884751</v>
      </c>
      <c r="AI692" s="161">
        <f t="shared" si="516"/>
        <v>-12.346128929002536</v>
      </c>
      <c r="AJ692" s="161">
        <f t="shared" si="517"/>
        <v>-13.144758141467213</v>
      </c>
      <c r="AK692" s="161">
        <f t="shared" si="518"/>
        <v>-14.120860512257373</v>
      </c>
      <c r="AL692" s="161">
        <f t="shared" si="519"/>
        <v>-15.120533536887637</v>
      </c>
      <c r="AM692" s="161">
        <f t="shared" si="520"/>
        <v>-16.361249456109128</v>
      </c>
      <c r="AN692" s="81"/>
      <c r="AO692" s="81"/>
      <c r="AP692" s="95">
        <v>9690</v>
      </c>
      <c r="AQ692" s="94">
        <f t="shared" si="502"/>
        <v>216.57494165632681</v>
      </c>
      <c r="AR692" s="94">
        <f t="shared" si="503"/>
        <v>374.82331038342164</v>
      </c>
      <c r="AS692" s="94">
        <f t="shared" si="504"/>
        <v>585.66142247409653</v>
      </c>
      <c r="AT692" s="94">
        <f t="shared" si="505"/>
        <v>843.35244836269919</v>
      </c>
      <c r="AU692" s="94">
        <f t="shared" si="506"/>
        <v>1107.2661268650886</v>
      </c>
      <c r="AV692" s="94">
        <f t="shared" si="507"/>
        <v>1434.8151295395628</v>
      </c>
      <c r="AW692" s="81"/>
      <c r="AX692" s="95">
        <v>9690</v>
      </c>
      <c r="AY692" s="99">
        <f>'Max limit'!AX692*Input!PrimaryDrive_ratio*Input!Gear1_ratio*Input!FinalDrive_ratio</f>
        <v>855.17775467775459</v>
      </c>
      <c r="AZ692" s="99">
        <f t="shared" si="521"/>
        <v>14.252962577962576</v>
      </c>
      <c r="BA692" s="99">
        <f>AZ692*Input!$N$23</f>
        <v>33537.192440020779</v>
      </c>
      <c r="BB692" s="97">
        <f t="shared" si="508"/>
        <v>33.537192440020782</v>
      </c>
      <c r="BC692" s="95">
        <v>9690</v>
      </c>
      <c r="BD692" s="99">
        <f>'Max limit'!AX692*Input!PrimaryDrive_ratio*Input!Gear2_ratio*Input!FinalDrive_ratio</f>
        <v>1125.0338461538458</v>
      </c>
      <c r="BE692" s="99">
        <f t="shared" si="522"/>
        <v>18.750564102564098</v>
      </c>
      <c r="BF692" s="99">
        <f>BE692*Input!$N$23</f>
        <v>44120.039832205111</v>
      </c>
      <c r="BG692" s="100">
        <f t="shared" si="523"/>
        <v>44.120039832205109</v>
      </c>
      <c r="BH692" s="95">
        <v>9690</v>
      </c>
      <c r="BI692" s="99">
        <f>'Max limit'!AX692*Input!PrimaryDrive_ratio*Input!Gear3_ratio*Input!FinalDrive_ratio</f>
        <v>1406.2923076923075</v>
      </c>
      <c r="BJ692" s="99">
        <f t="shared" si="524"/>
        <v>23.438205128205126</v>
      </c>
      <c r="BK692" s="99">
        <f>BJ692*Input!$N$23</f>
        <v>55150.049790256395</v>
      </c>
      <c r="BL692" s="100">
        <f t="shared" si="525"/>
        <v>55.150049790256396</v>
      </c>
      <c r="BM692" s="95">
        <v>9690</v>
      </c>
      <c r="BN692" s="99">
        <f>'Max limit'!AX692*Input!PrimaryDrive_ratio*Input!Gear4_ratio*Input!FinalDrive_ratio</f>
        <v>1687.5507692307692</v>
      </c>
      <c r="BO692" s="99">
        <f t="shared" si="526"/>
        <v>28.125846153846155</v>
      </c>
      <c r="BP692" s="99">
        <f>BO692*Input!$N$23</f>
        <v>66180.059748307685</v>
      </c>
      <c r="BQ692" s="100">
        <f t="shared" si="527"/>
        <v>66.180059748307684</v>
      </c>
      <c r="BR692" s="95">
        <v>9690</v>
      </c>
      <c r="BS692" s="99">
        <f>'Max limit'!AX692*Input!PrimaryDrive_ratio*Input!Gear5_ratio*Input!FinalDrive_ratio</f>
        <v>1933.6519230769227</v>
      </c>
      <c r="BT692" s="99">
        <f t="shared" si="528"/>
        <v>32.227532051282047</v>
      </c>
      <c r="BU692" s="99">
        <f>BT692*Input!$N$23</f>
        <v>75831.318461602539</v>
      </c>
      <c r="BV692" s="100">
        <f t="shared" si="529"/>
        <v>75.831318461602535</v>
      </c>
      <c r="BW692" s="95">
        <v>9690</v>
      </c>
      <c r="BX692" s="99">
        <f>'Max limit'!AX692*Input!PrimaryDrive_ratio*Input!Gear6_ratio*Input!FinalDrive_ratio</f>
        <v>2201.1531772575245</v>
      </c>
      <c r="BY692" s="99">
        <f t="shared" si="530"/>
        <v>36.685886287625408</v>
      </c>
      <c r="BZ692" s="99">
        <f>BY692*Input!$N$23</f>
        <v>86321.817063009992</v>
      </c>
      <c r="CA692" s="100">
        <f t="shared" si="531"/>
        <v>86.321817063009988</v>
      </c>
      <c r="CC692" s="95">
        <v>9690</v>
      </c>
      <c r="CD692" s="94">
        <f t="shared" si="532"/>
        <v>33.5</v>
      </c>
      <c r="CE692" s="94">
        <f t="shared" si="533"/>
        <v>44</v>
      </c>
      <c r="CF692" s="94">
        <f t="shared" si="534"/>
        <v>55</v>
      </c>
      <c r="CG692" s="94">
        <f t="shared" si="535"/>
        <v>66</v>
      </c>
      <c r="CH692" s="94">
        <f t="shared" si="536"/>
        <v>76</v>
      </c>
      <c r="CI692" s="94">
        <f t="shared" si="537"/>
        <v>86.5</v>
      </c>
      <c r="CK692" s="95">
        <v>9690</v>
      </c>
      <c r="CL692" s="162">
        <f t="shared" si="538"/>
        <v>14.252962577962576</v>
      </c>
      <c r="CM692" s="162">
        <f t="shared" si="539"/>
        <v>18.750564102564098</v>
      </c>
      <c r="CN692" s="162">
        <f t="shared" si="540"/>
        <v>23.438205128205126</v>
      </c>
      <c r="CO692" s="162">
        <f t="shared" si="541"/>
        <v>28.125846153846155</v>
      </c>
      <c r="CP692" s="162">
        <f t="shared" si="542"/>
        <v>32.227532051282047</v>
      </c>
      <c r="CQ692" s="162">
        <f t="shared" si="543"/>
        <v>36.685886287625408</v>
      </c>
    </row>
    <row r="693" spans="1:95" ht="19.5" thickTop="1" thickBot="1">
      <c r="A693" s="70">
        <v>9740</v>
      </c>
      <c r="B693" s="70">
        <v>179.18600000000001</v>
      </c>
      <c r="C693" s="70">
        <v>129.20599999999999</v>
      </c>
      <c r="D693" s="70">
        <v>166.68100000000001</v>
      </c>
      <c r="E693" s="70">
        <v>10.361000000000001</v>
      </c>
      <c r="G693" s="92">
        <v>2</v>
      </c>
      <c r="H693" s="93">
        <f t="shared" si="544"/>
        <v>28.975400457665906</v>
      </c>
      <c r="O693" s="95">
        <v>9700</v>
      </c>
      <c r="P693" s="94">
        <f t="shared" si="496"/>
        <v>12.516556997277954</v>
      </c>
      <c r="Q693" s="94">
        <f t="shared" si="497"/>
        <v>12.42806035812694</v>
      </c>
      <c r="R693" s="94">
        <f t="shared" si="498"/>
        <v>12.039481621968573</v>
      </c>
      <c r="S693" s="94">
        <f t="shared" si="499"/>
        <v>11.252579554718725</v>
      </c>
      <c r="T693" s="94">
        <f t="shared" si="500"/>
        <v>10.429235478461157</v>
      </c>
      <c r="U693" s="94">
        <f t="shared" si="501"/>
        <v>9.2780520916432714</v>
      </c>
      <c r="V693" s="82"/>
      <c r="W693" s="95">
        <v>9700</v>
      </c>
      <c r="X693" s="161">
        <f t="shared" si="509"/>
        <v>8.6361452585456462</v>
      </c>
      <c r="Y693" s="161">
        <f t="shared" si="510"/>
        <v>8.4102889118288857</v>
      </c>
      <c r="Z693" s="161">
        <f t="shared" si="511"/>
        <v>7.9121345907714788</v>
      </c>
      <c r="AA693" s="161">
        <f t="shared" si="512"/>
        <v>7.0873669544280808</v>
      </c>
      <c r="AB693" s="161">
        <f t="shared" si="513"/>
        <v>6.2254560948344899</v>
      </c>
      <c r="AC693" s="161">
        <f t="shared" si="514"/>
        <v>5.0742727080166015</v>
      </c>
      <c r="AD693" s="82"/>
      <c r="AE693" s="82"/>
      <c r="AF693" s="82"/>
      <c r="AG693" s="95">
        <v>9700</v>
      </c>
      <c r="AH693" s="161">
        <f t="shared" si="515"/>
        <v>-11.748397372298927</v>
      </c>
      <c r="AI693" s="161">
        <f t="shared" si="516"/>
        <v>-12.349060854430689</v>
      </c>
      <c r="AJ693" s="161">
        <f t="shared" si="517"/>
        <v>-13.149339274948703</v>
      </c>
      <c r="AK693" s="161">
        <f t="shared" si="518"/>
        <v>-14.12745734447072</v>
      </c>
      <c r="AL693" s="161">
        <f t="shared" si="519"/>
        <v>-15.129194742376082</v>
      </c>
      <c r="AM693" s="161">
        <f t="shared" si="520"/>
        <v>-16.372472800139402</v>
      </c>
      <c r="AN693" s="81"/>
      <c r="AO693" s="81"/>
      <c r="AP693" s="95">
        <v>9700</v>
      </c>
      <c r="AQ693" s="94">
        <f t="shared" si="502"/>
        <v>217.02217941366891</v>
      </c>
      <c r="AR693" s="94">
        <f t="shared" si="503"/>
        <v>375.5973386964547</v>
      </c>
      <c r="AS693" s="94">
        <f t="shared" si="504"/>
        <v>586.8708417132101</v>
      </c>
      <c r="AT693" s="94">
        <f t="shared" si="505"/>
        <v>845.09401206702273</v>
      </c>
      <c r="AU693" s="94">
        <f t="shared" si="506"/>
        <v>1109.5526851140382</v>
      </c>
      <c r="AV693" s="94">
        <f t="shared" si="507"/>
        <v>1437.7780923635544</v>
      </c>
      <c r="AW693" s="81"/>
      <c r="AX693" s="95">
        <v>9700</v>
      </c>
      <c r="AY693" s="99">
        <f>'Max limit'!AX693*Input!PrimaryDrive_ratio*Input!Gear1_ratio*Input!FinalDrive_ratio</f>
        <v>856.06029106029109</v>
      </c>
      <c r="AZ693" s="99">
        <f t="shared" si="521"/>
        <v>14.267671517671518</v>
      </c>
      <c r="BA693" s="99">
        <f>AZ693*Input!$N$23</f>
        <v>33571.802545738043</v>
      </c>
      <c r="BB693" s="97">
        <f t="shared" si="508"/>
        <v>33.571802545738045</v>
      </c>
      <c r="BC693" s="95">
        <v>9700</v>
      </c>
      <c r="BD693" s="99">
        <f>'Max limit'!AX693*Input!PrimaryDrive_ratio*Input!Gear2_ratio*Input!FinalDrive_ratio</f>
        <v>1126.1948717948719</v>
      </c>
      <c r="BE693" s="99">
        <f t="shared" si="522"/>
        <v>18.769914529914534</v>
      </c>
      <c r="BF693" s="99">
        <f>BE693*Input!$N$23</f>
        <v>44165.571349059828</v>
      </c>
      <c r="BG693" s="100">
        <f t="shared" si="523"/>
        <v>44.165571349059832</v>
      </c>
      <c r="BH693" s="95">
        <v>9700</v>
      </c>
      <c r="BI693" s="99">
        <f>'Max limit'!AX693*Input!PrimaryDrive_ratio*Input!Gear3_ratio*Input!FinalDrive_ratio</f>
        <v>1407.7435897435898</v>
      </c>
      <c r="BJ693" s="99">
        <f t="shared" si="524"/>
        <v>23.462393162393163</v>
      </c>
      <c r="BK693" s="99">
        <f>BJ693*Input!$N$23</f>
        <v>55206.964186324774</v>
      </c>
      <c r="BL693" s="100">
        <f t="shared" si="525"/>
        <v>55.206964186324775</v>
      </c>
      <c r="BM693" s="95">
        <v>9700</v>
      </c>
      <c r="BN693" s="99">
        <f>'Max limit'!AX693*Input!PrimaryDrive_ratio*Input!Gear4_ratio*Input!FinalDrive_ratio</f>
        <v>1689.2923076923078</v>
      </c>
      <c r="BO693" s="99">
        <f t="shared" si="526"/>
        <v>28.154871794871795</v>
      </c>
      <c r="BP693" s="99">
        <f>BO693*Input!$N$23</f>
        <v>66248.357023589735</v>
      </c>
      <c r="BQ693" s="100">
        <f t="shared" si="527"/>
        <v>66.248357023589733</v>
      </c>
      <c r="BR693" s="95">
        <v>9700</v>
      </c>
      <c r="BS693" s="99">
        <f>'Max limit'!AX693*Input!PrimaryDrive_ratio*Input!Gear5_ratio*Input!FinalDrive_ratio</f>
        <v>1935.647435897436</v>
      </c>
      <c r="BT693" s="99">
        <f t="shared" si="528"/>
        <v>32.260790598290598</v>
      </c>
      <c r="BU693" s="99">
        <f>BT693*Input!$N$23</f>
        <v>75909.575756196573</v>
      </c>
      <c r="BV693" s="100">
        <f t="shared" si="529"/>
        <v>75.909575756196574</v>
      </c>
      <c r="BW693" s="95">
        <v>9700</v>
      </c>
      <c r="BX693" s="99">
        <f>'Max limit'!AX693*Input!PrimaryDrive_ratio*Input!Gear6_ratio*Input!FinalDrive_ratio</f>
        <v>2203.4247491638794</v>
      </c>
      <c r="BY693" s="99">
        <f t="shared" si="530"/>
        <v>36.72374581939799</v>
      </c>
      <c r="BZ693" s="99">
        <f>BY693*Input!$N$23</f>
        <v>86410.900465551822</v>
      </c>
      <c r="CA693" s="100">
        <f t="shared" si="531"/>
        <v>86.410900465551819</v>
      </c>
      <c r="CC693" s="95">
        <v>9700</v>
      </c>
      <c r="CD693" s="94">
        <f t="shared" si="532"/>
        <v>33.5</v>
      </c>
      <c r="CE693" s="94">
        <f t="shared" si="533"/>
        <v>44</v>
      </c>
      <c r="CF693" s="94">
        <f t="shared" si="534"/>
        <v>55</v>
      </c>
      <c r="CG693" s="94">
        <f t="shared" si="535"/>
        <v>66</v>
      </c>
      <c r="CH693" s="94">
        <f t="shared" si="536"/>
        <v>76</v>
      </c>
      <c r="CI693" s="94">
        <f t="shared" si="537"/>
        <v>86.5</v>
      </c>
      <c r="CK693" s="95">
        <v>9700</v>
      </c>
      <c r="CL693" s="162">
        <f t="shared" si="538"/>
        <v>14.267671517671518</v>
      </c>
      <c r="CM693" s="162">
        <f t="shared" si="539"/>
        <v>18.769914529914534</v>
      </c>
      <c r="CN693" s="162">
        <f t="shared" si="540"/>
        <v>23.462393162393163</v>
      </c>
      <c r="CO693" s="162">
        <f t="shared" si="541"/>
        <v>28.154871794871795</v>
      </c>
      <c r="CP693" s="162">
        <f t="shared" si="542"/>
        <v>32.260790598290598</v>
      </c>
      <c r="CQ693" s="162">
        <f t="shared" si="543"/>
        <v>36.72374581939799</v>
      </c>
    </row>
    <row r="694" spans="1:95" ht="19.5" thickTop="1" thickBot="1">
      <c r="A694" s="70">
        <v>9750</v>
      </c>
      <c r="B694" s="70">
        <v>179.38499999999999</v>
      </c>
      <c r="C694" s="70">
        <v>129.21700000000001</v>
      </c>
      <c r="D694" s="70">
        <v>166.833</v>
      </c>
      <c r="E694" s="70">
        <v>10.406000000000001</v>
      </c>
      <c r="G694" s="92">
        <v>2</v>
      </c>
      <c r="H694" s="93">
        <f t="shared" si="544"/>
        <v>29.020594965675059</v>
      </c>
      <c r="O694" s="95">
        <v>9710</v>
      </c>
      <c r="P694" s="94">
        <f t="shared" si="496"/>
        <v>12.515107570105647</v>
      </c>
      <c r="Q694" s="94">
        <f t="shared" si="497"/>
        <v>12.425463057604345</v>
      </c>
      <c r="R694" s="94">
        <f t="shared" si="498"/>
        <v>12.035312659482017</v>
      </c>
      <c r="S694" s="94">
        <f t="shared" si="499"/>
        <v>11.246521172536429</v>
      </c>
      <c r="T694" s="94">
        <f t="shared" si="500"/>
        <v>10.421207571821107</v>
      </c>
      <c r="U694" s="94">
        <f t="shared" si="501"/>
        <v>9.267649387518027</v>
      </c>
      <c r="V694" s="82"/>
      <c r="W694" s="95">
        <v>9710</v>
      </c>
      <c r="X694" s="161">
        <f t="shared" si="509"/>
        <v>8.6346958313733371</v>
      </c>
      <c r="Y694" s="161">
        <f t="shared" si="510"/>
        <v>8.4076916113062907</v>
      </c>
      <c r="Z694" s="161">
        <f t="shared" si="511"/>
        <v>7.9079656282849236</v>
      </c>
      <c r="AA694" s="161">
        <f t="shared" si="512"/>
        <v>7.0813085722457858</v>
      </c>
      <c r="AB694" s="161">
        <f t="shared" si="513"/>
        <v>6.2174281881944369</v>
      </c>
      <c r="AC694" s="161">
        <f t="shared" si="514"/>
        <v>5.0638700038913598</v>
      </c>
      <c r="AD694" s="82"/>
      <c r="AE694" s="82"/>
      <c r="AF694" s="82"/>
      <c r="AG694" s="95">
        <v>9710</v>
      </c>
      <c r="AH694" s="161">
        <f t="shared" si="515"/>
        <v>-11.750093202090527</v>
      </c>
      <c r="AI694" s="161">
        <f t="shared" si="516"/>
        <v>-12.351995804021223</v>
      </c>
      <c r="AJ694" s="161">
        <f t="shared" si="517"/>
        <v>-13.153925133683913</v>
      </c>
      <c r="AK694" s="161">
        <f t="shared" si="518"/>
        <v>-14.134060981049423</v>
      </c>
      <c r="AL694" s="161">
        <f t="shared" si="519"/>
        <v>-15.13786488154734</v>
      </c>
      <c r="AM694" s="161">
        <f t="shared" si="520"/>
        <v>-16.383707720594664</v>
      </c>
      <c r="AN694" s="81"/>
      <c r="AO694" s="81"/>
      <c r="AP694" s="95">
        <v>9710</v>
      </c>
      <c r="AQ694" s="94">
        <f t="shared" si="502"/>
        <v>217.4698784786514</v>
      </c>
      <c r="AR694" s="94">
        <f t="shared" si="503"/>
        <v>376.3721653883556</v>
      </c>
      <c r="AS694" s="94">
        <f t="shared" si="504"/>
        <v>588.08150841930569</v>
      </c>
      <c r="AT694" s="94">
        <f t="shared" si="505"/>
        <v>846.83737212380015</v>
      </c>
      <c r="AU694" s="94">
        <f t="shared" si="506"/>
        <v>1111.84160185525</v>
      </c>
      <c r="AV694" s="94">
        <f t="shared" si="507"/>
        <v>1440.7441113637435</v>
      </c>
      <c r="AW694" s="81"/>
      <c r="AX694" s="95">
        <v>9710</v>
      </c>
      <c r="AY694" s="99">
        <f>'Max limit'!AX694*Input!PrimaryDrive_ratio*Input!Gear1_ratio*Input!FinalDrive_ratio</f>
        <v>856.94282744282759</v>
      </c>
      <c r="AZ694" s="99">
        <f t="shared" si="521"/>
        <v>14.28238045738046</v>
      </c>
      <c r="BA694" s="99">
        <f>AZ694*Input!$N$23</f>
        <v>33606.412651455306</v>
      </c>
      <c r="BB694" s="97">
        <f t="shared" si="508"/>
        <v>33.606412651455308</v>
      </c>
      <c r="BC694" s="95">
        <v>9710</v>
      </c>
      <c r="BD694" s="99">
        <f>'Max limit'!AX694*Input!PrimaryDrive_ratio*Input!Gear2_ratio*Input!FinalDrive_ratio</f>
        <v>1127.3558974358973</v>
      </c>
      <c r="BE694" s="99">
        <f t="shared" si="522"/>
        <v>18.789264957264955</v>
      </c>
      <c r="BF694" s="99">
        <f>BE694*Input!$N$23</f>
        <v>44211.102865914516</v>
      </c>
      <c r="BG694" s="100">
        <f t="shared" si="523"/>
        <v>44.211102865914519</v>
      </c>
      <c r="BH694" s="95">
        <v>9710</v>
      </c>
      <c r="BI694" s="99">
        <f>'Max limit'!AX694*Input!PrimaryDrive_ratio*Input!Gear3_ratio*Input!FinalDrive_ratio</f>
        <v>1409.1948717948717</v>
      </c>
      <c r="BJ694" s="99">
        <f t="shared" si="524"/>
        <v>23.486581196581195</v>
      </c>
      <c r="BK694" s="99">
        <f>BJ694*Input!$N$23</f>
        <v>55263.878582393147</v>
      </c>
      <c r="BL694" s="100">
        <f t="shared" si="525"/>
        <v>55.263878582393147</v>
      </c>
      <c r="BM694" s="95">
        <v>9710</v>
      </c>
      <c r="BN694" s="99">
        <f>'Max limit'!AX694*Input!PrimaryDrive_ratio*Input!Gear4_ratio*Input!FinalDrive_ratio</f>
        <v>1691.0338461538463</v>
      </c>
      <c r="BO694" s="99">
        <f t="shared" si="526"/>
        <v>28.183897435897439</v>
      </c>
      <c r="BP694" s="99">
        <f>BO694*Input!$N$23</f>
        <v>66316.654298871785</v>
      </c>
      <c r="BQ694" s="100">
        <f t="shared" si="527"/>
        <v>66.316654298871782</v>
      </c>
      <c r="BR694" s="95">
        <v>9710</v>
      </c>
      <c r="BS694" s="99">
        <f>'Max limit'!AX694*Input!PrimaryDrive_ratio*Input!Gear5_ratio*Input!FinalDrive_ratio</f>
        <v>1937.6429487179485</v>
      </c>
      <c r="BT694" s="99">
        <f t="shared" si="528"/>
        <v>32.294049145299141</v>
      </c>
      <c r="BU694" s="99">
        <f>BT694*Input!$N$23</f>
        <v>75987.833050790578</v>
      </c>
      <c r="BV694" s="100">
        <f t="shared" si="529"/>
        <v>75.987833050790584</v>
      </c>
      <c r="BW694" s="95">
        <v>9710</v>
      </c>
      <c r="BX694" s="99">
        <f>'Max limit'!AX694*Input!PrimaryDrive_ratio*Input!Gear6_ratio*Input!FinalDrive_ratio</f>
        <v>2205.6963210702343</v>
      </c>
      <c r="BY694" s="99">
        <f t="shared" si="530"/>
        <v>36.761605351170573</v>
      </c>
      <c r="BZ694" s="99">
        <f>BY694*Input!$N$23</f>
        <v>86499.983868093637</v>
      </c>
      <c r="CA694" s="100">
        <f t="shared" si="531"/>
        <v>86.499983868093636</v>
      </c>
      <c r="CC694" s="95">
        <v>9710</v>
      </c>
      <c r="CD694" s="94">
        <f t="shared" si="532"/>
        <v>33.5</v>
      </c>
      <c r="CE694" s="94">
        <f t="shared" si="533"/>
        <v>44</v>
      </c>
      <c r="CF694" s="94">
        <f t="shared" si="534"/>
        <v>55.5</v>
      </c>
      <c r="CG694" s="94">
        <f t="shared" si="535"/>
        <v>66.5</v>
      </c>
      <c r="CH694" s="94">
        <f t="shared" si="536"/>
        <v>76</v>
      </c>
      <c r="CI694" s="94">
        <f t="shared" si="537"/>
        <v>86.5</v>
      </c>
      <c r="CK694" s="95">
        <v>9710</v>
      </c>
      <c r="CL694" s="162">
        <f t="shared" si="538"/>
        <v>14.28238045738046</v>
      </c>
      <c r="CM694" s="162">
        <f t="shared" si="539"/>
        <v>18.789264957264955</v>
      </c>
      <c r="CN694" s="162">
        <f t="shared" si="540"/>
        <v>23.486581196581195</v>
      </c>
      <c r="CO694" s="162">
        <f t="shared" si="541"/>
        <v>28.183897435897439</v>
      </c>
      <c r="CP694" s="162">
        <f t="shared" si="542"/>
        <v>32.294049145299141</v>
      </c>
      <c r="CQ694" s="162">
        <f t="shared" si="543"/>
        <v>36.761605351170573</v>
      </c>
    </row>
    <row r="695" spans="1:95" ht="19.5" thickTop="1" thickBot="1">
      <c r="A695" s="70">
        <v>9760</v>
      </c>
      <c r="B695" s="70">
        <v>179.583</v>
      </c>
      <c r="C695" s="70">
        <v>129.22800000000001</v>
      </c>
      <c r="D695" s="70">
        <v>166.983</v>
      </c>
      <c r="E695" s="70">
        <v>10.452</v>
      </c>
      <c r="G695" s="92">
        <v>2</v>
      </c>
      <c r="H695" s="93">
        <f t="shared" si="544"/>
        <v>29.065789473684212</v>
      </c>
      <c r="O695" s="95">
        <v>9720</v>
      </c>
      <c r="P695" s="94">
        <f t="shared" si="496"/>
        <v>12.513656649448361</v>
      </c>
      <c r="Q695" s="94">
        <f t="shared" si="497"/>
        <v>12.422863080831853</v>
      </c>
      <c r="R695" s="94">
        <f t="shared" si="498"/>
        <v>12.031139401310261</v>
      </c>
      <c r="S695" s="94">
        <f t="shared" si="499"/>
        <v>11.240456547817109</v>
      </c>
      <c r="T695" s="94">
        <f t="shared" si="500"/>
        <v>10.413171393252522</v>
      </c>
      <c r="U695" s="94">
        <f t="shared" si="501"/>
        <v>9.2572359644807598</v>
      </c>
      <c r="V695" s="82"/>
      <c r="W695" s="95">
        <v>9720</v>
      </c>
      <c r="X695" s="161">
        <f t="shared" si="509"/>
        <v>8.6332449107160514</v>
      </c>
      <c r="Y695" s="161">
        <f t="shared" si="510"/>
        <v>8.4050916345337985</v>
      </c>
      <c r="Z695" s="161">
        <f t="shared" si="511"/>
        <v>7.9037923701131687</v>
      </c>
      <c r="AA695" s="161">
        <f t="shared" si="512"/>
        <v>7.0752439475264666</v>
      </c>
      <c r="AB695" s="161">
        <f t="shared" si="513"/>
        <v>6.2093920096258541</v>
      </c>
      <c r="AC695" s="161">
        <f t="shared" si="514"/>
        <v>5.0534565808540908</v>
      </c>
      <c r="AD695" s="82"/>
      <c r="AE695" s="82"/>
      <c r="AF695" s="82"/>
      <c r="AG695" s="95">
        <v>9720</v>
      </c>
      <c r="AH695" s="161">
        <f t="shared" si="515"/>
        <v>-11.751790779259551</v>
      </c>
      <c r="AI695" s="161">
        <f t="shared" si="516"/>
        <v>-12.354933777774139</v>
      </c>
      <c r="AJ695" s="161">
        <f t="shared" si="517"/>
        <v>-13.158515717672845</v>
      </c>
      <c r="AK695" s="161">
        <f t="shared" si="518"/>
        <v>-14.140671421993481</v>
      </c>
      <c r="AL695" s="161">
        <f t="shared" si="519"/>
        <v>-15.146543954401409</v>
      </c>
      <c r="AM695" s="161">
        <f t="shared" si="520"/>
        <v>-16.394954217474911</v>
      </c>
      <c r="AN695" s="81"/>
      <c r="AO695" s="81"/>
      <c r="AP695" s="95">
        <v>9720</v>
      </c>
      <c r="AQ695" s="94">
        <f t="shared" si="502"/>
        <v>217.91803885127405</v>
      </c>
      <c r="AR695" s="94">
        <f t="shared" si="503"/>
        <v>377.14779045912542</v>
      </c>
      <c r="AS695" s="94">
        <f t="shared" si="504"/>
        <v>589.29342259238342</v>
      </c>
      <c r="AT695" s="94">
        <f t="shared" si="505"/>
        <v>848.58252853303156</v>
      </c>
      <c r="AU695" s="94">
        <f t="shared" si="506"/>
        <v>1114.1328770887246</v>
      </c>
      <c r="AV695" s="94">
        <f t="shared" si="507"/>
        <v>1443.7131865401295</v>
      </c>
      <c r="AW695" s="81"/>
      <c r="AX695" s="95">
        <v>9720</v>
      </c>
      <c r="AY695" s="99">
        <f>'Max limit'!AX695*Input!PrimaryDrive_ratio*Input!Gear1_ratio*Input!FinalDrive_ratio</f>
        <v>857.82536382536387</v>
      </c>
      <c r="AZ695" s="99">
        <f t="shared" si="521"/>
        <v>14.297089397089398</v>
      </c>
      <c r="BA695" s="99">
        <f>AZ695*Input!$N$23</f>
        <v>33641.022757172555</v>
      </c>
      <c r="BB695" s="97">
        <f t="shared" si="508"/>
        <v>33.641022757172557</v>
      </c>
      <c r="BC695" s="95">
        <v>9720</v>
      </c>
      <c r="BD695" s="99">
        <f>'Max limit'!AX695*Input!PrimaryDrive_ratio*Input!Gear2_ratio*Input!FinalDrive_ratio</f>
        <v>1128.5169230769231</v>
      </c>
      <c r="BE695" s="99">
        <f t="shared" si="522"/>
        <v>18.808615384615386</v>
      </c>
      <c r="BF695" s="99">
        <f>BE695*Input!$N$23</f>
        <v>44256.634382769225</v>
      </c>
      <c r="BG695" s="100">
        <f t="shared" si="523"/>
        <v>44.256634382769228</v>
      </c>
      <c r="BH695" s="95">
        <v>9720</v>
      </c>
      <c r="BI695" s="99">
        <f>'Max limit'!AX695*Input!PrimaryDrive_ratio*Input!Gear3_ratio*Input!FinalDrive_ratio</f>
        <v>1410.6461538461538</v>
      </c>
      <c r="BJ695" s="99">
        <f t="shared" si="524"/>
        <v>23.510769230769231</v>
      </c>
      <c r="BK695" s="99">
        <f>BJ695*Input!$N$23</f>
        <v>55320.792978461526</v>
      </c>
      <c r="BL695" s="100">
        <f t="shared" si="525"/>
        <v>55.320792978461526</v>
      </c>
      <c r="BM695" s="95">
        <v>9720</v>
      </c>
      <c r="BN695" s="99">
        <f>'Max limit'!AX695*Input!PrimaryDrive_ratio*Input!Gear4_ratio*Input!FinalDrive_ratio</f>
        <v>1692.7753846153844</v>
      </c>
      <c r="BO695" s="99">
        <f t="shared" si="526"/>
        <v>28.212923076923072</v>
      </c>
      <c r="BP695" s="99">
        <f>BO695*Input!$N$23</f>
        <v>66384.95157415382</v>
      </c>
      <c r="BQ695" s="100">
        <f t="shared" si="527"/>
        <v>66.384951574153817</v>
      </c>
      <c r="BR695" s="95">
        <v>9720</v>
      </c>
      <c r="BS695" s="99">
        <f>'Max limit'!AX695*Input!PrimaryDrive_ratio*Input!Gear5_ratio*Input!FinalDrive_ratio</f>
        <v>1939.6384615384613</v>
      </c>
      <c r="BT695" s="99">
        <f t="shared" si="528"/>
        <v>32.327307692307691</v>
      </c>
      <c r="BU695" s="99">
        <f>BT695*Input!$N$23</f>
        <v>76066.090345384597</v>
      </c>
      <c r="BV695" s="100">
        <f t="shared" si="529"/>
        <v>76.066090345384595</v>
      </c>
      <c r="BW695" s="95">
        <v>9720</v>
      </c>
      <c r="BX695" s="99">
        <f>'Max limit'!AX695*Input!PrimaryDrive_ratio*Input!Gear6_ratio*Input!FinalDrive_ratio</f>
        <v>2207.9678929765882</v>
      </c>
      <c r="BY695" s="99">
        <f t="shared" si="530"/>
        <v>36.799464882943134</v>
      </c>
      <c r="BZ695" s="99">
        <f>BY695*Input!$N$23</f>
        <v>86589.067270635409</v>
      </c>
      <c r="CA695" s="100">
        <f t="shared" si="531"/>
        <v>86.589067270635411</v>
      </c>
      <c r="CC695" s="95">
        <v>9720</v>
      </c>
      <c r="CD695" s="94">
        <f t="shared" si="532"/>
        <v>33.5</v>
      </c>
      <c r="CE695" s="94">
        <f t="shared" si="533"/>
        <v>44.5</v>
      </c>
      <c r="CF695" s="94">
        <f t="shared" si="534"/>
        <v>55.5</v>
      </c>
      <c r="CG695" s="94">
        <f t="shared" si="535"/>
        <v>66.5</v>
      </c>
      <c r="CH695" s="94">
        <f t="shared" si="536"/>
        <v>76</v>
      </c>
      <c r="CI695" s="94">
        <f t="shared" si="537"/>
        <v>86.5</v>
      </c>
      <c r="CK695" s="95">
        <v>9720</v>
      </c>
      <c r="CL695" s="162">
        <f t="shared" si="538"/>
        <v>14.297089397089398</v>
      </c>
      <c r="CM695" s="162">
        <f t="shared" si="539"/>
        <v>18.808615384615386</v>
      </c>
      <c r="CN695" s="162">
        <f t="shared" si="540"/>
        <v>23.510769230769231</v>
      </c>
      <c r="CO695" s="162">
        <f t="shared" si="541"/>
        <v>28.212923076923072</v>
      </c>
      <c r="CP695" s="162">
        <f t="shared" si="542"/>
        <v>32.327307692307691</v>
      </c>
      <c r="CQ695" s="162">
        <f t="shared" si="543"/>
        <v>36.799464882943134</v>
      </c>
    </row>
    <row r="696" spans="1:95" ht="19.5" thickTop="1" thickBot="1">
      <c r="A696" s="70">
        <v>9770</v>
      </c>
      <c r="B696" s="70">
        <v>179.78700000000001</v>
      </c>
      <c r="C696" s="70">
        <v>129.24199999999999</v>
      </c>
      <c r="D696" s="70">
        <v>167.131</v>
      </c>
      <c r="E696" s="70">
        <v>10.505000000000001</v>
      </c>
      <c r="G696" s="92">
        <v>2</v>
      </c>
      <c r="H696" s="93">
        <f t="shared" si="544"/>
        <v>29.110983981693362</v>
      </c>
      <c r="O696" s="95">
        <v>9730</v>
      </c>
      <c r="P696" s="94">
        <f t="shared" si="496"/>
        <v>12.512204235306095</v>
      </c>
      <c r="Q696" s="94">
        <f t="shared" si="497"/>
        <v>12.420260427809467</v>
      </c>
      <c r="R696" s="94">
        <f t="shared" si="498"/>
        <v>12.026961847453308</v>
      </c>
      <c r="S696" s="94">
        <f t="shared" si="499"/>
        <v>11.234385680560763</v>
      </c>
      <c r="T696" s="94">
        <f t="shared" si="500"/>
        <v>10.405126942755405</v>
      </c>
      <c r="U696" s="94">
        <f t="shared" si="501"/>
        <v>9.2468118225314555</v>
      </c>
      <c r="V696" s="82"/>
      <c r="W696" s="95">
        <v>9730</v>
      </c>
      <c r="X696" s="161">
        <f t="shared" si="509"/>
        <v>8.6317924965737856</v>
      </c>
      <c r="Y696" s="161">
        <f t="shared" si="510"/>
        <v>8.4024889815114125</v>
      </c>
      <c r="Z696" s="161">
        <f t="shared" si="511"/>
        <v>7.8996148162562134</v>
      </c>
      <c r="AA696" s="161">
        <f t="shared" si="512"/>
        <v>7.0691730802701196</v>
      </c>
      <c r="AB696" s="161">
        <f t="shared" si="513"/>
        <v>6.2013475591287355</v>
      </c>
      <c r="AC696" s="161">
        <f t="shared" si="514"/>
        <v>5.0430324389047865</v>
      </c>
      <c r="AD696" s="82"/>
      <c r="AE696" s="82"/>
      <c r="AF696" s="82"/>
      <c r="AG696" s="95">
        <v>9730</v>
      </c>
      <c r="AH696" s="161">
        <f t="shared" si="515"/>
        <v>-11.753490103806003</v>
      </c>
      <c r="AI696" s="161">
        <f t="shared" si="516"/>
        <v>-12.357874775689435</v>
      </c>
      <c r="AJ696" s="161">
        <f t="shared" si="517"/>
        <v>-13.163111026915495</v>
      </c>
      <c r="AK696" s="161">
        <f t="shared" si="518"/>
        <v>-14.147288667302899</v>
      </c>
      <c r="AL696" s="161">
        <f t="shared" si="519"/>
        <v>-15.155231960938295</v>
      </c>
      <c r="AM696" s="161">
        <f t="shared" si="520"/>
        <v>-16.406212290780161</v>
      </c>
      <c r="AN696" s="81"/>
      <c r="AO696" s="81"/>
      <c r="AP696" s="95">
        <v>9730</v>
      </c>
      <c r="AQ696" s="94">
        <f t="shared" si="502"/>
        <v>218.36666053153712</v>
      </c>
      <c r="AR696" s="94">
        <f t="shared" si="503"/>
        <v>377.92421390876348</v>
      </c>
      <c r="AS696" s="94">
        <f t="shared" si="504"/>
        <v>590.50658423244295</v>
      </c>
      <c r="AT696" s="94">
        <f t="shared" si="505"/>
        <v>850.32948129471799</v>
      </c>
      <c r="AU696" s="94">
        <f t="shared" si="506"/>
        <v>1116.4265108144625</v>
      </c>
      <c r="AV696" s="94">
        <f t="shared" si="507"/>
        <v>1446.6853178927151</v>
      </c>
      <c r="AW696" s="81"/>
      <c r="AX696" s="95">
        <v>9730</v>
      </c>
      <c r="AY696" s="99">
        <f>'Max limit'!AX696*Input!PrimaryDrive_ratio*Input!Gear1_ratio*Input!FinalDrive_ratio</f>
        <v>858.70790020790014</v>
      </c>
      <c r="AZ696" s="99">
        <f t="shared" si="521"/>
        <v>14.311798336798336</v>
      </c>
      <c r="BA696" s="99">
        <f>AZ696*Input!$N$23</f>
        <v>33675.632862889805</v>
      </c>
      <c r="BB696" s="97">
        <f t="shared" si="508"/>
        <v>33.675632862889806</v>
      </c>
      <c r="BC696" s="95">
        <v>9730</v>
      </c>
      <c r="BD696" s="99">
        <f>'Max limit'!AX696*Input!PrimaryDrive_ratio*Input!Gear2_ratio*Input!FinalDrive_ratio</f>
        <v>1129.6779487179485</v>
      </c>
      <c r="BE696" s="99">
        <f t="shared" si="522"/>
        <v>18.827965811965807</v>
      </c>
      <c r="BF696" s="99">
        <f>BE696*Input!$N$23</f>
        <v>44302.165899623913</v>
      </c>
      <c r="BG696" s="100">
        <f t="shared" si="523"/>
        <v>44.302165899623915</v>
      </c>
      <c r="BH696" s="95">
        <v>9730</v>
      </c>
      <c r="BI696" s="99">
        <f>'Max limit'!AX696*Input!PrimaryDrive_ratio*Input!Gear3_ratio*Input!FinalDrive_ratio</f>
        <v>1412.0974358974358</v>
      </c>
      <c r="BJ696" s="99">
        <f t="shared" si="524"/>
        <v>23.534957264957264</v>
      </c>
      <c r="BK696" s="99">
        <f>BJ696*Input!$N$23</f>
        <v>55377.707374529899</v>
      </c>
      <c r="BL696" s="100">
        <f t="shared" si="525"/>
        <v>55.377707374529898</v>
      </c>
      <c r="BM696" s="95">
        <v>9730</v>
      </c>
      <c r="BN696" s="99">
        <f>'Max limit'!AX696*Input!PrimaryDrive_ratio*Input!Gear4_ratio*Input!FinalDrive_ratio</f>
        <v>1694.5169230769231</v>
      </c>
      <c r="BO696" s="99">
        <f t="shared" si="526"/>
        <v>28.24194871794872</v>
      </c>
      <c r="BP696" s="99">
        <f>BO696*Input!$N$23</f>
        <v>66453.248849435884</v>
      </c>
      <c r="BQ696" s="100">
        <f t="shared" si="527"/>
        <v>66.45324884943588</v>
      </c>
      <c r="BR696" s="95">
        <v>9730</v>
      </c>
      <c r="BS696" s="99">
        <f>'Max limit'!AX696*Input!PrimaryDrive_ratio*Input!Gear5_ratio*Input!FinalDrive_ratio</f>
        <v>1941.6339743589742</v>
      </c>
      <c r="BT696" s="99">
        <f t="shared" si="528"/>
        <v>32.360566239316235</v>
      </c>
      <c r="BU696" s="99">
        <f>BT696*Input!$N$23</f>
        <v>76144.347639978601</v>
      </c>
      <c r="BV696" s="100">
        <f t="shared" si="529"/>
        <v>76.144347639978605</v>
      </c>
      <c r="BW696" s="95">
        <v>9730</v>
      </c>
      <c r="BX696" s="99">
        <f>'Max limit'!AX696*Input!PrimaryDrive_ratio*Input!Gear6_ratio*Input!FinalDrive_ratio</f>
        <v>2210.2394648829431</v>
      </c>
      <c r="BY696" s="99">
        <f t="shared" si="530"/>
        <v>36.837324414715717</v>
      </c>
      <c r="BZ696" s="99">
        <f>BY696*Input!$N$23</f>
        <v>86678.150673177239</v>
      </c>
      <c r="CA696" s="100">
        <f t="shared" si="531"/>
        <v>86.678150673177242</v>
      </c>
      <c r="CC696" s="95">
        <v>9730</v>
      </c>
      <c r="CD696" s="94">
        <f t="shared" si="532"/>
        <v>33.5</v>
      </c>
      <c r="CE696" s="94">
        <f t="shared" si="533"/>
        <v>44.5</v>
      </c>
      <c r="CF696" s="94">
        <f t="shared" si="534"/>
        <v>55.5</v>
      </c>
      <c r="CG696" s="94">
        <f t="shared" si="535"/>
        <v>66.5</v>
      </c>
      <c r="CH696" s="94">
        <f t="shared" si="536"/>
        <v>76</v>
      </c>
      <c r="CI696" s="94">
        <f t="shared" si="537"/>
        <v>86.5</v>
      </c>
      <c r="CK696" s="95">
        <v>9730</v>
      </c>
      <c r="CL696" s="162">
        <f t="shared" si="538"/>
        <v>14.311798336798336</v>
      </c>
      <c r="CM696" s="162">
        <f t="shared" si="539"/>
        <v>18.827965811965807</v>
      </c>
      <c r="CN696" s="162">
        <f t="shared" si="540"/>
        <v>23.534957264957264</v>
      </c>
      <c r="CO696" s="162">
        <f t="shared" si="541"/>
        <v>28.24194871794872</v>
      </c>
      <c r="CP696" s="162">
        <f t="shared" si="542"/>
        <v>32.360566239316235</v>
      </c>
      <c r="CQ696" s="162">
        <f t="shared" si="543"/>
        <v>36.837324414715717</v>
      </c>
    </row>
    <row r="697" spans="1:95" ht="19.5" thickTop="1" thickBot="1">
      <c r="A697" s="70">
        <v>9780</v>
      </c>
      <c r="B697" s="70">
        <v>179.999</v>
      </c>
      <c r="C697" s="70">
        <v>129.262</v>
      </c>
      <c r="D697" s="70">
        <v>167.28</v>
      </c>
      <c r="E697" s="70">
        <v>10.566000000000001</v>
      </c>
      <c r="G697" s="92">
        <v>2</v>
      </c>
      <c r="H697" s="93">
        <f t="shared" si="544"/>
        <v>29.156178489702516</v>
      </c>
      <c r="O697" s="95">
        <v>9740</v>
      </c>
      <c r="P697" s="94">
        <f t="shared" si="496"/>
        <v>12.510750327678849</v>
      </c>
      <c r="Q697" s="94">
        <f t="shared" si="497"/>
        <v>12.417655098537185</v>
      </c>
      <c r="R697" s="94">
        <f t="shared" si="498"/>
        <v>12.022779997911153</v>
      </c>
      <c r="S697" s="94">
        <f t="shared" si="499"/>
        <v>11.228308570767393</v>
      </c>
      <c r="T697" s="94">
        <f t="shared" si="500"/>
        <v>10.39707422032976</v>
      </c>
      <c r="U697" s="94">
        <f t="shared" si="501"/>
        <v>9.2363769616701248</v>
      </c>
      <c r="V697" s="82"/>
      <c r="W697" s="95">
        <v>9740</v>
      </c>
      <c r="X697" s="161">
        <f t="shared" si="509"/>
        <v>8.6303385889465414</v>
      </c>
      <c r="Y697" s="161">
        <f t="shared" si="510"/>
        <v>8.3998836522391311</v>
      </c>
      <c r="Z697" s="161">
        <f t="shared" si="511"/>
        <v>7.8954329667140595</v>
      </c>
      <c r="AA697" s="161">
        <f t="shared" si="512"/>
        <v>7.0630959704767502</v>
      </c>
      <c r="AB697" s="161">
        <f t="shared" si="513"/>
        <v>6.1932948367030898</v>
      </c>
      <c r="AC697" s="161">
        <f t="shared" si="514"/>
        <v>5.0325975780434549</v>
      </c>
      <c r="AD697" s="82"/>
      <c r="AE697" s="82"/>
      <c r="AF697" s="82"/>
      <c r="AG697" s="95">
        <v>9740</v>
      </c>
      <c r="AH697" s="161">
        <f t="shared" si="515"/>
        <v>-11.75519117572988</v>
      </c>
      <c r="AI697" s="161">
        <f t="shared" si="516"/>
        <v>-12.360818797767113</v>
      </c>
      <c r="AJ697" s="161">
        <f t="shared" si="517"/>
        <v>-13.167711061411865</v>
      </c>
      <c r="AK697" s="161">
        <f t="shared" si="518"/>
        <v>-14.153912716977672</v>
      </c>
      <c r="AL697" s="161">
        <f t="shared" si="519"/>
        <v>-15.163928901157995</v>
      </c>
      <c r="AM697" s="161">
        <f t="shared" si="520"/>
        <v>-16.417481940510399</v>
      </c>
      <c r="AN697" s="81"/>
      <c r="AO697" s="81"/>
      <c r="AP697" s="95">
        <v>9740</v>
      </c>
      <c r="AQ697" s="94">
        <f t="shared" si="502"/>
        <v>218.81574351944064</v>
      </c>
      <c r="AR697" s="94">
        <f t="shared" si="503"/>
        <v>378.70143573727034</v>
      </c>
      <c r="AS697" s="94">
        <f t="shared" si="504"/>
        <v>591.72099333948472</v>
      </c>
      <c r="AT697" s="94">
        <f t="shared" si="505"/>
        <v>852.07823040885808</v>
      </c>
      <c r="AU697" s="94">
        <f t="shared" si="506"/>
        <v>1118.722503032463</v>
      </c>
      <c r="AV697" s="94">
        <f t="shared" si="507"/>
        <v>1449.6605054214979</v>
      </c>
      <c r="AW697" s="81"/>
      <c r="AX697" s="95">
        <v>9740</v>
      </c>
      <c r="AY697" s="99">
        <f>'Max limit'!AX697*Input!PrimaryDrive_ratio*Input!Gear1_ratio*Input!FinalDrive_ratio</f>
        <v>859.59043659043664</v>
      </c>
      <c r="AZ697" s="99">
        <f t="shared" si="521"/>
        <v>14.326507276507277</v>
      </c>
      <c r="BA697" s="99">
        <f>AZ697*Input!$N$23</f>
        <v>33710.242968607061</v>
      </c>
      <c r="BB697" s="97">
        <f t="shared" si="508"/>
        <v>33.710242968607062</v>
      </c>
      <c r="BC697" s="95">
        <v>9740</v>
      </c>
      <c r="BD697" s="99">
        <f>'Max limit'!AX697*Input!PrimaryDrive_ratio*Input!Gear2_ratio*Input!FinalDrive_ratio</f>
        <v>1130.8389743589744</v>
      </c>
      <c r="BE697" s="99">
        <f t="shared" si="522"/>
        <v>18.847316239316239</v>
      </c>
      <c r="BF697" s="99">
        <f>BE697*Input!$N$23</f>
        <v>44347.697416478622</v>
      </c>
      <c r="BG697" s="100">
        <f t="shared" si="523"/>
        <v>44.347697416478624</v>
      </c>
      <c r="BH697" s="95">
        <v>9740</v>
      </c>
      <c r="BI697" s="99">
        <f>'Max limit'!AX697*Input!PrimaryDrive_ratio*Input!Gear3_ratio*Input!FinalDrive_ratio</f>
        <v>1413.5487179487177</v>
      </c>
      <c r="BJ697" s="99">
        <f t="shared" si="524"/>
        <v>23.559145299145296</v>
      </c>
      <c r="BK697" s="99">
        <f>BJ697*Input!$N$23</f>
        <v>55434.621770598271</v>
      </c>
      <c r="BL697" s="100">
        <f t="shared" si="525"/>
        <v>55.43462177059827</v>
      </c>
      <c r="BM697" s="95">
        <v>9740</v>
      </c>
      <c r="BN697" s="99">
        <f>'Max limit'!AX697*Input!PrimaryDrive_ratio*Input!Gear4_ratio*Input!FinalDrive_ratio</f>
        <v>1696.2584615384617</v>
      </c>
      <c r="BO697" s="99">
        <f t="shared" si="526"/>
        <v>28.27097435897436</v>
      </c>
      <c r="BP697" s="99">
        <f>BO697*Input!$N$23</f>
        <v>66521.546124717934</v>
      </c>
      <c r="BQ697" s="100">
        <f t="shared" si="527"/>
        <v>66.521546124717929</v>
      </c>
      <c r="BR697" s="95">
        <v>9740</v>
      </c>
      <c r="BS697" s="99">
        <f>'Max limit'!AX697*Input!PrimaryDrive_ratio*Input!Gear5_ratio*Input!FinalDrive_ratio</f>
        <v>1943.6294871794869</v>
      </c>
      <c r="BT697" s="99">
        <f t="shared" si="528"/>
        <v>32.393824786324778</v>
      </c>
      <c r="BU697" s="99">
        <f>BT697*Input!$N$23</f>
        <v>76222.604934572621</v>
      </c>
      <c r="BV697" s="100">
        <f t="shared" si="529"/>
        <v>76.222604934572615</v>
      </c>
      <c r="BW697" s="95">
        <v>9740</v>
      </c>
      <c r="BX697" s="99">
        <f>'Max limit'!AX697*Input!PrimaryDrive_ratio*Input!Gear6_ratio*Input!FinalDrive_ratio</f>
        <v>2212.5110367892976</v>
      </c>
      <c r="BY697" s="99">
        <f t="shared" si="530"/>
        <v>36.875183946488292</v>
      </c>
      <c r="BZ697" s="99">
        <f>BY697*Input!$N$23</f>
        <v>86767.23407571904</v>
      </c>
      <c r="CA697" s="100">
        <f t="shared" si="531"/>
        <v>86.767234075719045</v>
      </c>
      <c r="CC697" s="95">
        <v>9740</v>
      </c>
      <c r="CD697" s="94">
        <f t="shared" si="532"/>
        <v>33.5</v>
      </c>
      <c r="CE697" s="94">
        <f t="shared" si="533"/>
        <v>44.5</v>
      </c>
      <c r="CF697" s="94">
        <f t="shared" si="534"/>
        <v>55.5</v>
      </c>
      <c r="CG697" s="94">
        <f t="shared" si="535"/>
        <v>66.5</v>
      </c>
      <c r="CH697" s="94">
        <f t="shared" si="536"/>
        <v>76</v>
      </c>
      <c r="CI697" s="94">
        <f t="shared" si="537"/>
        <v>87</v>
      </c>
      <c r="CK697" s="95">
        <v>9740</v>
      </c>
      <c r="CL697" s="162">
        <f t="shared" si="538"/>
        <v>14.326507276507277</v>
      </c>
      <c r="CM697" s="162">
        <f t="shared" si="539"/>
        <v>18.847316239316239</v>
      </c>
      <c r="CN697" s="162">
        <f t="shared" si="540"/>
        <v>23.559145299145296</v>
      </c>
      <c r="CO697" s="162">
        <f t="shared" si="541"/>
        <v>28.27097435897436</v>
      </c>
      <c r="CP697" s="162">
        <f t="shared" si="542"/>
        <v>32.393824786324778</v>
      </c>
      <c r="CQ697" s="162">
        <f t="shared" si="543"/>
        <v>36.875183946488292</v>
      </c>
    </row>
    <row r="698" spans="1:95" ht="19.5" thickTop="1" thickBot="1">
      <c r="A698" s="70">
        <v>9790</v>
      </c>
      <c r="B698" s="70">
        <v>180.20599999999999</v>
      </c>
      <c r="C698" s="70">
        <v>129.279</v>
      </c>
      <c r="D698" s="70">
        <v>167.43100000000001</v>
      </c>
      <c r="E698" s="70">
        <v>10.619</v>
      </c>
      <c r="G698" s="92">
        <v>2</v>
      </c>
      <c r="H698" s="93">
        <f t="shared" si="544"/>
        <v>29.201372997711669</v>
      </c>
      <c r="O698" s="95">
        <v>9750</v>
      </c>
      <c r="P698" s="94">
        <f t="shared" si="496"/>
        <v>12.509294926566625</v>
      </c>
      <c r="Q698" s="94">
        <f t="shared" si="497"/>
        <v>12.41504709301501</v>
      </c>
      <c r="R698" s="94">
        <f t="shared" si="498"/>
        <v>12.018593852683798</v>
      </c>
      <c r="S698" s="94">
        <f t="shared" si="499"/>
        <v>11.222225218436998</v>
      </c>
      <c r="T698" s="94">
        <f t="shared" si="500"/>
        <v>10.389013225975578</v>
      </c>
      <c r="U698" s="94">
        <f t="shared" si="501"/>
        <v>9.2259313818967659</v>
      </c>
      <c r="V698" s="82"/>
      <c r="W698" s="95">
        <v>9750</v>
      </c>
      <c r="X698" s="161">
        <f t="shared" si="509"/>
        <v>8.6288831878343153</v>
      </c>
      <c r="Y698" s="161">
        <f t="shared" si="510"/>
        <v>8.3972756467169578</v>
      </c>
      <c r="Z698" s="161">
        <f t="shared" si="511"/>
        <v>7.8912468214867051</v>
      </c>
      <c r="AA698" s="161">
        <f t="shared" si="512"/>
        <v>7.0570126181463557</v>
      </c>
      <c r="AB698" s="161">
        <f t="shared" si="513"/>
        <v>6.1852338423489082</v>
      </c>
      <c r="AC698" s="161">
        <f t="shared" si="514"/>
        <v>5.0221519982700977</v>
      </c>
      <c r="AD698" s="82"/>
      <c r="AE698" s="82"/>
      <c r="AF698" s="82"/>
      <c r="AG698" s="95">
        <v>9750</v>
      </c>
      <c r="AH698" s="161">
        <f t="shared" si="515"/>
        <v>-11.756893995031183</v>
      </c>
      <c r="AI698" s="161">
        <f t="shared" si="516"/>
        <v>-12.363765844007171</v>
      </c>
      <c r="AJ698" s="161">
        <f t="shared" si="517"/>
        <v>-13.172315821161956</v>
      </c>
      <c r="AK698" s="161">
        <f t="shared" si="518"/>
        <v>-14.160543571017802</v>
      </c>
      <c r="AL698" s="161">
        <f t="shared" si="519"/>
        <v>-15.172634775060509</v>
      </c>
      <c r="AM698" s="161">
        <f t="shared" si="520"/>
        <v>-16.428763166665625</v>
      </c>
      <c r="AN698" s="81"/>
      <c r="AO698" s="81"/>
      <c r="AP698" s="95">
        <v>9750</v>
      </c>
      <c r="AQ698" s="94">
        <f t="shared" si="502"/>
        <v>219.26528781498453</v>
      </c>
      <c r="AR698" s="94">
        <f t="shared" si="503"/>
        <v>379.47945594464551</v>
      </c>
      <c r="AS698" s="94">
        <f t="shared" si="504"/>
        <v>592.93664991350852</v>
      </c>
      <c r="AT698" s="94">
        <f t="shared" si="505"/>
        <v>853.82877587545238</v>
      </c>
      <c r="AU698" s="94">
        <f t="shared" si="506"/>
        <v>1121.020853742727</v>
      </c>
      <c r="AV698" s="94">
        <f t="shared" si="507"/>
        <v>1452.6387491264777</v>
      </c>
      <c r="AW698" s="81"/>
      <c r="AX698" s="95">
        <v>9750</v>
      </c>
      <c r="AY698" s="99">
        <f>'Max limit'!AX698*Input!PrimaryDrive_ratio*Input!Gear1_ratio*Input!FinalDrive_ratio</f>
        <v>860.47297297297291</v>
      </c>
      <c r="AZ698" s="99">
        <f t="shared" si="521"/>
        <v>14.341216216216216</v>
      </c>
      <c r="BA698" s="99">
        <f>AZ698*Input!$N$23</f>
        <v>33744.853074324317</v>
      </c>
      <c r="BB698" s="97">
        <f t="shared" si="508"/>
        <v>33.744853074324318</v>
      </c>
      <c r="BC698" s="95">
        <v>9750</v>
      </c>
      <c r="BD698" s="99">
        <f>'Max limit'!AX698*Input!PrimaryDrive_ratio*Input!Gear2_ratio*Input!FinalDrive_ratio</f>
        <v>1131.9999999999998</v>
      </c>
      <c r="BE698" s="99">
        <f t="shared" si="522"/>
        <v>18.866666666666664</v>
      </c>
      <c r="BF698" s="99">
        <f>BE698*Input!$N$23</f>
        <v>44393.228933333317</v>
      </c>
      <c r="BG698" s="100">
        <f t="shared" si="523"/>
        <v>44.393228933333319</v>
      </c>
      <c r="BH698" s="95">
        <v>9750</v>
      </c>
      <c r="BI698" s="99">
        <f>'Max limit'!AX698*Input!PrimaryDrive_ratio*Input!Gear3_ratio*Input!FinalDrive_ratio</f>
        <v>1414.9999999999998</v>
      </c>
      <c r="BJ698" s="99">
        <f t="shared" si="524"/>
        <v>23.583333333333329</v>
      </c>
      <c r="BK698" s="99">
        <f>BJ698*Input!$N$23</f>
        <v>55491.536166666643</v>
      </c>
      <c r="BL698" s="100">
        <f t="shared" si="525"/>
        <v>55.491536166666641</v>
      </c>
      <c r="BM698" s="95">
        <v>9750</v>
      </c>
      <c r="BN698" s="99">
        <f>'Max limit'!AX698*Input!PrimaryDrive_ratio*Input!Gear4_ratio*Input!FinalDrive_ratio</f>
        <v>1697.9999999999998</v>
      </c>
      <c r="BO698" s="99">
        <f t="shared" si="526"/>
        <v>28.299999999999997</v>
      </c>
      <c r="BP698" s="99">
        <f>BO698*Input!$N$23</f>
        <v>66589.843399999983</v>
      </c>
      <c r="BQ698" s="100">
        <f t="shared" si="527"/>
        <v>66.589843399999978</v>
      </c>
      <c r="BR698" s="95">
        <v>9750</v>
      </c>
      <c r="BS698" s="99">
        <f>'Max limit'!AX698*Input!PrimaryDrive_ratio*Input!Gear5_ratio*Input!FinalDrive_ratio</f>
        <v>1945.6249999999998</v>
      </c>
      <c r="BT698" s="99">
        <f t="shared" si="528"/>
        <v>32.427083333333329</v>
      </c>
      <c r="BU698" s="99">
        <f>BT698*Input!$N$23</f>
        <v>76300.86222916664</v>
      </c>
      <c r="BV698" s="100">
        <f t="shared" si="529"/>
        <v>76.30086222916664</v>
      </c>
      <c r="BW698" s="95">
        <v>9750</v>
      </c>
      <c r="BX698" s="99">
        <f>'Max limit'!AX698*Input!PrimaryDrive_ratio*Input!Gear6_ratio*Input!FinalDrive_ratio</f>
        <v>2214.7826086956516</v>
      </c>
      <c r="BY698" s="99">
        <f t="shared" si="530"/>
        <v>36.91304347826086</v>
      </c>
      <c r="BZ698" s="99">
        <f>BY698*Input!$N$23</f>
        <v>86856.317478260826</v>
      </c>
      <c r="CA698" s="100">
        <f t="shared" si="531"/>
        <v>86.85631747826082</v>
      </c>
      <c r="CC698" s="95">
        <v>9750</v>
      </c>
      <c r="CD698" s="94">
        <f t="shared" si="532"/>
        <v>33.5</v>
      </c>
      <c r="CE698" s="94">
        <f t="shared" si="533"/>
        <v>44.5</v>
      </c>
      <c r="CF698" s="94">
        <f t="shared" si="534"/>
        <v>55.5</v>
      </c>
      <c r="CG698" s="94">
        <f t="shared" si="535"/>
        <v>66.5</v>
      </c>
      <c r="CH698" s="94">
        <f t="shared" si="536"/>
        <v>76.5</v>
      </c>
      <c r="CI698" s="94">
        <f t="shared" si="537"/>
        <v>87</v>
      </c>
      <c r="CK698" s="95">
        <v>9750</v>
      </c>
      <c r="CL698" s="162">
        <f t="shared" si="538"/>
        <v>14.341216216216216</v>
      </c>
      <c r="CM698" s="162">
        <f t="shared" si="539"/>
        <v>18.866666666666664</v>
      </c>
      <c r="CN698" s="162">
        <f t="shared" si="540"/>
        <v>23.583333333333329</v>
      </c>
      <c r="CO698" s="162">
        <f t="shared" si="541"/>
        <v>28.299999999999997</v>
      </c>
      <c r="CP698" s="162">
        <f t="shared" si="542"/>
        <v>32.427083333333329</v>
      </c>
      <c r="CQ698" s="162">
        <f t="shared" si="543"/>
        <v>36.91304347826086</v>
      </c>
    </row>
    <row r="699" spans="1:95" ht="19.5" thickTop="1" thickBot="1">
      <c r="A699" s="70">
        <v>9800</v>
      </c>
      <c r="B699" s="70">
        <v>180.416</v>
      </c>
      <c r="C699" s="70">
        <v>129.297</v>
      </c>
      <c r="D699" s="70">
        <v>167.583</v>
      </c>
      <c r="E699" s="70">
        <v>10.675000000000001</v>
      </c>
      <c r="G699" s="92">
        <v>2</v>
      </c>
      <c r="H699" s="93">
        <f t="shared" si="544"/>
        <v>29.246567505720822</v>
      </c>
      <c r="O699" s="95">
        <v>9760</v>
      </c>
      <c r="P699" s="94">
        <f t="shared" si="496"/>
        <v>12.507838031969422</v>
      </c>
      <c r="Q699" s="94">
        <f t="shared" si="497"/>
        <v>12.412436411242942</v>
      </c>
      <c r="R699" s="94">
        <f t="shared" si="498"/>
        <v>12.014403411771243</v>
      </c>
      <c r="S699" s="94">
        <f t="shared" si="499"/>
        <v>11.216135623569578</v>
      </c>
      <c r="T699" s="94">
        <f t="shared" si="500"/>
        <v>10.380943959692864</v>
      </c>
      <c r="U699" s="94">
        <f t="shared" si="501"/>
        <v>9.2154750832113717</v>
      </c>
      <c r="V699" s="82"/>
      <c r="W699" s="95">
        <v>9760</v>
      </c>
      <c r="X699" s="161">
        <f t="shared" si="509"/>
        <v>8.6274262932371126</v>
      </c>
      <c r="Y699" s="161">
        <f t="shared" si="510"/>
        <v>8.3946649649448872</v>
      </c>
      <c r="Z699" s="161">
        <f t="shared" si="511"/>
        <v>7.8870563805741485</v>
      </c>
      <c r="AA699" s="161">
        <f t="shared" si="512"/>
        <v>7.0509230232789353</v>
      </c>
      <c r="AB699" s="161">
        <f t="shared" si="513"/>
        <v>6.1771645760661942</v>
      </c>
      <c r="AC699" s="161">
        <f t="shared" si="514"/>
        <v>5.0116956995847026</v>
      </c>
      <c r="AD699" s="82"/>
      <c r="AE699" s="82"/>
      <c r="AF699" s="82"/>
      <c r="AG699" s="95">
        <v>9760</v>
      </c>
      <c r="AH699" s="161">
        <f t="shared" si="515"/>
        <v>-11.75859856170991</v>
      </c>
      <c r="AI699" s="161">
        <f t="shared" si="516"/>
        <v>-12.36671591440961</v>
      </c>
      <c r="AJ699" s="161">
        <f t="shared" si="517"/>
        <v>-13.176925306165765</v>
      </c>
      <c r="AK699" s="161">
        <f t="shared" si="518"/>
        <v>-14.16718122942329</v>
      </c>
      <c r="AL699" s="161">
        <f t="shared" si="519"/>
        <v>-15.18134958264584</v>
      </c>
      <c r="AM699" s="161">
        <f t="shared" si="520"/>
        <v>-16.440055969245854</v>
      </c>
      <c r="AN699" s="81"/>
      <c r="AO699" s="81"/>
      <c r="AP699" s="95">
        <v>9760</v>
      </c>
      <c r="AQ699" s="94">
        <f t="shared" si="502"/>
        <v>219.71529341816878</v>
      </c>
      <c r="AR699" s="94">
        <f t="shared" si="503"/>
        <v>380.25827453088942</v>
      </c>
      <c r="AS699" s="94">
        <f t="shared" si="504"/>
        <v>594.15355395451468</v>
      </c>
      <c r="AT699" s="94">
        <f t="shared" si="505"/>
        <v>855.58111769450124</v>
      </c>
      <c r="AU699" s="94">
        <f t="shared" si="506"/>
        <v>1123.3215629452545</v>
      </c>
      <c r="AV699" s="94">
        <f t="shared" si="507"/>
        <v>1455.6200490076576</v>
      </c>
      <c r="AW699" s="81"/>
      <c r="AX699" s="95">
        <v>9760</v>
      </c>
      <c r="AY699" s="99">
        <f>'Max limit'!AX699*Input!PrimaryDrive_ratio*Input!Gear1_ratio*Input!FinalDrive_ratio</f>
        <v>861.35550935550941</v>
      </c>
      <c r="AZ699" s="99">
        <f t="shared" si="521"/>
        <v>14.355925155925156</v>
      </c>
      <c r="BA699" s="99">
        <f>AZ699*Input!$N$23</f>
        <v>33779.463180041574</v>
      </c>
      <c r="BB699" s="97">
        <f t="shared" si="508"/>
        <v>33.779463180041574</v>
      </c>
      <c r="BC699" s="95">
        <v>9760</v>
      </c>
      <c r="BD699" s="99">
        <f>'Max limit'!AX699*Input!PrimaryDrive_ratio*Input!Gear2_ratio*Input!FinalDrive_ratio</f>
        <v>1133.1610256410256</v>
      </c>
      <c r="BE699" s="99">
        <f t="shared" si="522"/>
        <v>18.886017094017095</v>
      </c>
      <c r="BF699" s="99">
        <f>BE699*Input!$N$23</f>
        <v>44438.760450188027</v>
      </c>
      <c r="BG699" s="100">
        <f t="shared" si="523"/>
        <v>44.438760450188028</v>
      </c>
      <c r="BH699" s="95">
        <v>9760</v>
      </c>
      <c r="BI699" s="99">
        <f>'Max limit'!AX699*Input!PrimaryDrive_ratio*Input!Gear3_ratio*Input!FinalDrive_ratio</f>
        <v>1416.4512820512821</v>
      </c>
      <c r="BJ699" s="99">
        <f t="shared" si="524"/>
        <v>23.607521367521368</v>
      </c>
      <c r="BK699" s="99">
        <f>BJ699*Input!$N$23</f>
        <v>55548.450562735037</v>
      </c>
      <c r="BL699" s="100">
        <f t="shared" si="525"/>
        <v>55.548450562735034</v>
      </c>
      <c r="BM699" s="95">
        <v>9760</v>
      </c>
      <c r="BN699" s="99">
        <f>'Max limit'!AX699*Input!PrimaryDrive_ratio*Input!Gear4_ratio*Input!FinalDrive_ratio</f>
        <v>1699.7415384615388</v>
      </c>
      <c r="BO699" s="99">
        <f t="shared" si="526"/>
        <v>28.329025641025645</v>
      </c>
      <c r="BP699" s="99">
        <f>BO699*Input!$N$23</f>
        <v>66658.140675282048</v>
      </c>
      <c r="BQ699" s="100">
        <f t="shared" si="527"/>
        <v>66.658140675282041</v>
      </c>
      <c r="BR699" s="95">
        <v>9760</v>
      </c>
      <c r="BS699" s="99">
        <f>'Max limit'!AX699*Input!PrimaryDrive_ratio*Input!Gear5_ratio*Input!FinalDrive_ratio</f>
        <v>1947.6205128205127</v>
      </c>
      <c r="BT699" s="99">
        <f t="shared" si="528"/>
        <v>32.460341880341879</v>
      </c>
      <c r="BU699" s="99">
        <f>BT699*Input!$N$23</f>
        <v>76379.119523760673</v>
      </c>
      <c r="BV699" s="100">
        <f t="shared" si="529"/>
        <v>76.379119523760679</v>
      </c>
      <c r="BW699" s="95">
        <v>9760</v>
      </c>
      <c r="BX699" s="99">
        <f>'Max limit'!AX699*Input!PrimaryDrive_ratio*Input!Gear6_ratio*Input!FinalDrive_ratio</f>
        <v>2217.0541806020065</v>
      </c>
      <c r="BY699" s="99">
        <f t="shared" si="530"/>
        <v>36.950903010033443</v>
      </c>
      <c r="BZ699" s="99">
        <f>BY699*Input!$N$23</f>
        <v>86945.400880802656</v>
      </c>
      <c r="CA699" s="100">
        <f t="shared" si="531"/>
        <v>86.945400880802651</v>
      </c>
      <c r="CC699" s="95">
        <v>9760</v>
      </c>
      <c r="CD699" s="94">
        <f t="shared" si="532"/>
        <v>34</v>
      </c>
      <c r="CE699" s="94">
        <f t="shared" si="533"/>
        <v>44.5</v>
      </c>
      <c r="CF699" s="94">
        <f t="shared" si="534"/>
        <v>55.5</v>
      </c>
      <c r="CG699" s="94">
        <f t="shared" si="535"/>
        <v>66.5</v>
      </c>
      <c r="CH699" s="94">
        <f t="shared" si="536"/>
        <v>76.5</v>
      </c>
      <c r="CI699" s="94">
        <f t="shared" si="537"/>
        <v>87</v>
      </c>
      <c r="CK699" s="95">
        <v>9760</v>
      </c>
      <c r="CL699" s="162">
        <f t="shared" si="538"/>
        <v>14.355925155925156</v>
      </c>
      <c r="CM699" s="162">
        <f t="shared" si="539"/>
        <v>18.886017094017095</v>
      </c>
      <c r="CN699" s="162">
        <f t="shared" si="540"/>
        <v>23.607521367521368</v>
      </c>
      <c r="CO699" s="162">
        <f t="shared" si="541"/>
        <v>28.329025641025645</v>
      </c>
      <c r="CP699" s="162">
        <f t="shared" si="542"/>
        <v>32.460341880341879</v>
      </c>
      <c r="CQ699" s="162">
        <f t="shared" si="543"/>
        <v>36.950903010033443</v>
      </c>
    </row>
    <row r="700" spans="1:95" ht="19.5" thickTop="1" thickBot="1">
      <c r="A700" s="70">
        <v>9810</v>
      </c>
      <c r="B700" s="70">
        <v>180.62200000000001</v>
      </c>
      <c r="C700" s="70">
        <v>129.31299999999999</v>
      </c>
      <c r="D700" s="70">
        <v>167.73</v>
      </c>
      <c r="E700" s="70">
        <v>10.731</v>
      </c>
      <c r="G700" s="92">
        <v>2</v>
      </c>
      <c r="H700" s="93">
        <f t="shared" si="544"/>
        <v>29.291762013729976</v>
      </c>
      <c r="O700" s="95">
        <v>9770</v>
      </c>
      <c r="P700" s="94">
        <f t="shared" si="496"/>
        <v>12.506379643887238</v>
      </c>
      <c r="Q700" s="94">
        <f t="shared" si="497"/>
        <v>12.409823053220977</v>
      </c>
      <c r="R700" s="94">
        <f t="shared" si="498"/>
        <v>12.010208675173489</v>
      </c>
      <c r="S700" s="94">
        <f t="shared" si="499"/>
        <v>11.210039786165137</v>
      </c>
      <c r="T700" s="94">
        <f t="shared" si="500"/>
        <v>10.372866421481621</v>
      </c>
      <c r="U700" s="94">
        <f t="shared" si="501"/>
        <v>9.2050080656139457</v>
      </c>
      <c r="V700" s="82"/>
      <c r="W700" s="95">
        <v>9770</v>
      </c>
      <c r="X700" s="161">
        <f t="shared" si="509"/>
        <v>8.6259679051549298</v>
      </c>
      <c r="Y700" s="161">
        <f t="shared" si="510"/>
        <v>8.392051606922923</v>
      </c>
      <c r="Z700" s="161">
        <f t="shared" si="511"/>
        <v>7.882861643976395</v>
      </c>
      <c r="AA700" s="161">
        <f t="shared" si="512"/>
        <v>7.0448271858744924</v>
      </c>
      <c r="AB700" s="161">
        <f t="shared" si="513"/>
        <v>6.1690870378549532</v>
      </c>
      <c r="AC700" s="161">
        <f t="shared" si="514"/>
        <v>5.0012286819872767</v>
      </c>
      <c r="AD700" s="82"/>
      <c r="AE700" s="82"/>
      <c r="AF700" s="82"/>
      <c r="AG700" s="95">
        <v>9770</v>
      </c>
      <c r="AH700" s="161">
        <f t="shared" si="515"/>
        <v>-11.760304875766064</v>
      </c>
      <c r="AI700" s="161">
        <f t="shared" si="516"/>
        <v>-12.369669008974428</v>
      </c>
      <c r="AJ700" s="161">
        <f t="shared" si="517"/>
        <v>-13.181539516423294</v>
      </c>
      <c r="AK700" s="161">
        <f t="shared" si="518"/>
        <v>-14.173825692194132</v>
      </c>
      <c r="AL700" s="161">
        <f t="shared" si="519"/>
        <v>-15.190073323913982</v>
      </c>
      <c r="AM700" s="161">
        <f t="shared" si="520"/>
        <v>-16.451360348251072</v>
      </c>
      <c r="AN700" s="81"/>
      <c r="AO700" s="81"/>
      <c r="AP700" s="95">
        <v>9770</v>
      </c>
      <c r="AQ700" s="94">
        <f t="shared" si="502"/>
        <v>220.16576032899343</v>
      </c>
      <c r="AR700" s="94">
        <f t="shared" si="503"/>
        <v>381.03789149600163</v>
      </c>
      <c r="AS700" s="94">
        <f t="shared" si="504"/>
        <v>595.37170546250229</v>
      </c>
      <c r="AT700" s="94">
        <f t="shared" si="505"/>
        <v>857.33525586600354</v>
      </c>
      <c r="AU700" s="94">
        <f t="shared" si="506"/>
        <v>1125.6246306400437</v>
      </c>
      <c r="AV700" s="94">
        <f t="shared" si="507"/>
        <v>1458.6044050650355</v>
      </c>
      <c r="AW700" s="81"/>
      <c r="AX700" s="95">
        <v>9770</v>
      </c>
      <c r="AY700" s="99">
        <f>'Max limit'!AX700*Input!PrimaryDrive_ratio*Input!Gear1_ratio*Input!FinalDrive_ratio</f>
        <v>862.2380457380458</v>
      </c>
      <c r="AZ700" s="99">
        <f t="shared" si="521"/>
        <v>14.370634095634097</v>
      </c>
      <c r="BA700" s="99">
        <f>AZ700*Input!$N$23</f>
        <v>33814.07328575883</v>
      </c>
      <c r="BB700" s="97">
        <f t="shared" si="508"/>
        <v>33.81407328575883</v>
      </c>
      <c r="BC700" s="95">
        <v>9770</v>
      </c>
      <c r="BD700" s="99">
        <f>'Max limit'!AX700*Input!PrimaryDrive_ratio*Input!Gear2_ratio*Input!FinalDrive_ratio</f>
        <v>1134.3220512820512</v>
      </c>
      <c r="BE700" s="99">
        <f t="shared" si="522"/>
        <v>18.90536752136752</v>
      </c>
      <c r="BF700" s="99">
        <f>BE700*Input!$N$23</f>
        <v>44484.291967042722</v>
      </c>
      <c r="BG700" s="100">
        <f t="shared" si="523"/>
        <v>44.484291967042722</v>
      </c>
      <c r="BH700" s="95">
        <v>9770</v>
      </c>
      <c r="BI700" s="99">
        <f>'Max limit'!AX700*Input!PrimaryDrive_ratio*Input!Gear3_ratio*Input!FinalDrive_ratio</f>
        <v>1417.9025641025639</v>
      </c>
      <c r="BJ700" s="99">
        <f t="shared" si="524"/>
        <v>23.631709401709397</v>
      </c>
      <c r="BK700" s="99">
        <f>BJ700*Input!$N$23</f>
        <v>55605.364958803395</v>
      </c>
      <c r="BL700" s="100">
        <f t="shared" si="525"/>
        <v>55.605364958803392</v>
      </c>
      <c r="BM700" s="95">
        <v>9770</v>
      </c>
      <c r="BN700" s="99">
        <f>'Max limit'!AX700*Input!PrimaryDrive_ratio*Input!Gear4_ratio*Input!FinalDrive_ratio</f>
        <v>1701.4830769230769</v>
      </c>
      <c r="BO700" s="99">
        <f t="shared" si="526"/>
        <v>28.358051282051282</v>
      </c>
      <c r="BP700" s="99">
        <f>BO700*Input!$N$23</f>
        <v>66726.437950564083</v>
      </c>
      <c r="BQ700" s="100">
        <f t="shared" si="527"/>
        <v>66.726437950564076</v>
      </c>
      <c r="BR700" s="95">
        <v>9770</v>
      </c>
      <c r="BS700" s="99">
        <f>'Max limit'!AX700*Input!PrimaryDrive_ratio*Input!Gear5_ratio*Input!FinalDrive_ratio</f>
        <v>1949.6160256410255</v>
      </c>
      <c r="BT700" s="99">
        <f t="shared" si="528"/>
        <v>32.493600427350422</v>
      </c>
      <c r="BU700" s="99">
        <f>BT700*Input!$N$23</f>
        <v>76457.376818354678</v>
      </c>
      <c r="BV700" s="100">
        <f t="shared" si="529"/>
        <v>76.457376818354675</v>
      </c>
      <c r="BW700" s="95">
        <v>9770</v>
      </c>
      <c r="BX700" s="99">
        <f>'Max limit'!AX700*Input!PrimaryDrive_ratio*Input!Gear6_ratio*Input!FinalDrive_ratio</f>
        <v>2219.3257525083613</v>
      </c>
      <c r="BY700" s="99">
        <f t="shared" si="530"/>
        <v>36.988762541806025</v>
      </c>
      <c r="BZ700" s="99">
        <f>BY700*Input!$N$23</f>
        <v>87034.484283344485</v>
      </c>
      <c r="CA700" s="100">
        <f t="shared" si="531"/>
        <v>87.034484283344483</v>
      </c>
      <c r="CC700" s="95">
        <v>9770</v>
      </c>
      <c r="CD700" s="94">
        <f t="shared" si="532"/>
        <v>34</v>
      </c>
      <c r="CE700" s="94">
        <f t="shared" si="533"/>
        <v>44.5</v>
      </c>
      <c r="CF700" s="94">
        <f t="shared" si="534"/>
        <v>55.5</v>
      </c>
      <c r="CG700" s="94">
        <f t="shared" si="535"/>
        <v>66.5</v>
      </c>
      <c r="CH700" s="94">
        <f t="shared" si="536"/>
        <v>76.5</v>
      </c>
      <c r="CI700" s="94">
        <f t="shared" si="537"/>
        <v>87</v>
      </c>
      <c r="CK700" s="95">
        <v>9770</v>
      </c>
      <c r="CL700" s="162">
        <f t="shared" si="538"/>
        <v>14.370634095634097</v>
      </c>
      <c r="CM700" s="162">
        <f t="shared" si="539"/>
        <v>18.90536752136752</v>
      </c>
      <c r="CN700" s="162">
        <f t="shared" si="540"/>
        <v>23.631709401709397</v>
      </c>
      <c r="CO700" s="162">
        <f t="shared" si="541"/>
        <v>28.358051282051282</v>
      </c>
      <c r="CP700" s="162">
        <f t="shared" si="542"/>
        <v>32.493600427350422</v>
      </c>
      <c r="CQ700" s="162">
        <f t="shared" si="543"/>
        <v>36.988762541806025</v>
      </c>
    </row>
    <row r="701" spans="1:95" ht="19.5" thickTop="1" thickBot="1">
      <c r="A701" s="70">
        <v>9820</v>
      </c>
      <c r="B701" s="70">
        <v>180.792</v>
      </c>
      <c r="C701" s="70">
        <v>129.30199999999999</v>
      </c>
      <c r="D701" s="70">
        <v>167.86600000000001</v>
      </c>
      <c r="E701" s="70">
        <v>10.763</v>
      </c>
      <c r="G701" s="92">
        <v>2</v>
      </c>
      <c r="H701" s="93">
        <f t="shared" si="544"/>
        <v>29.336956521739129</v>
      </c>
      <c r="O701" s="95">
        <v>9780</v>
      </c>
      <c r="P701" s="94">
        <f t="shared" si="496"/>
        <v>12.504919762320077</v>
      </c>
      <c r="Q701" s="94">
        <f t="shared" si="497"/>
        <v>12.407207018949119</v>
      </c>
      <c r="R701" s="94">
        <f t="shared" si="498"/>
        <v>12.006009642890533</v>
      </c>
      <c r="S701" s="94">
        <f t="shared" si="499"/>
        <v>11.203937706223664</v>
      </c>
      <c r="T701" s="94">
        <f t="shared" si="500"/>
        <v>10.364780611341846</v>
      </c>
      <c r="U701" s="94">
        <f t="shared" si="501"/>
        <v>9.1945303291044986</v>
      </c>
      <c r="V701" s="82"/>
      <c r="W701" s="95">
        <v>9780</v>
      </c>
      <c r="X701" s="161">
        <f t="shared" si="509"/>
        <v>8.6245080235877669</v>
      </c>
      <c r="Y701" s="161">
        <f t="shared" si="510"/>
        <v>8.389435572651065</v>
      </c>
      <c r="Z701" s="161">
        <f t="shared" si="511"/>
        <v>7.8786626116934393</v>
      </c>
      <c r="AA701" s="161">
        <f t="shared" si="512"/>
        <v>7.0387251059330236</v>
      </c>
      <c r="AB701" s="161">
        <f t="shared" si="513"/>
        <v>6.1610012277151771</v>
      </c>
      <c r="AC701" s="161">
        <f t="shared" si="514"/>
        <v>4.9907509454778287</v>
      </c>
      <c r="AD701" s="82"/>
      <c r="AE701" s="82"/>
      <c r="AF701" s="82"/>
      <c r="AG701" s="95">
        <v>9780</v>
      </c>
      <c r="AH701" s="161">
        <f t="shared" si="515"/>
        <v>-11.762012937199644</v>
      </c>
      <c r="AI701" s="161">
        <f t="shared" si="516"/>
        <v>-12.372625127701628</v>
      </c>
      <c r="AJ701" s="161">
        <f t="shared" si="517"/>
        <v>-13.186158451934547</v>
      </c>
      <c r="AK701" s="161">
        <f t="shared" si="518"/>
        <v>-14.180476959330335</v>
      </c>
      <c r="AL701" s="161">
        <f t="shared" si="519"/>
        <v>-15.198805998864941</v>
      </c>
      <c r="AM701" s="161">
        <f t="shared" si="520"/>
        <v>-16.462676303681278</v>
      </c>
      <c r="AN701" s="81"/>
      <c r="AO701" s="81"/>
      <c r="AP701" s="95">
        <v>9780</v>
      </c>
      <c r="AQ701" s="94">
        <f t="shared" si="502"/>
        <v>220.61668854745847</v>
      </c>
      <c r="AR701" s="94">
        <f t="shared" si="503"/>
        <v>381.81830683998248</v>
      </c>
      <c r="AS701" s="94">
        <f t="shared" si="504"/>
        <v>596.59110443747284</v>
      </c>
      <c r="AT701" s="94">
        <f t="shared" si="505"/>
        <v>859.09119038996107</v>
      </c>
      <c r="AU701" s="94">
        <f t="shared" si="506"/>
        <v>1127.9300568270967</v>
      </c>
      <c r="AV701" s="94">
        <f t="shared" si="507"/>
        <v>1461.5918172986094</v>
      </c>
      <c r="AW701" s="81"/>
      <c r="AX701" s="95">
        <v>9780</v>
      </c>
      <c r="AY701" s="99">
        <f>'Max limit'!AX701*Input!PrimaryDrive_ratio*Input!Gear1_ratio*Input!FinalDrive_ratio</f>
        <v>863.12058212058218</v>
      </c>
      <c r="AZ701" s="99">
        <f t="shared" si="521"/>
        <v>14.385343035343036</v>
      </c>
      <c r="BA701" s="99">
        <f>AZ701*Input!$N$23</f>
        <v>33848.683391476086</v>
      </c>
      <c r="BB701" s="97">
        <f t="shared" si="508"/>
        <v>33.848683391476087</v>
      </c>
      <c r="BC701" s="95">
        <v>9780</v>
      </c>
      <c r="BD701" s="99">
        <f>'Max limit'!AX701*Input!PrimaryDrive_ratio*Input!Gear2_ratio*Input!FinalDrive_ratio</f>
        <v>1135.4830769230769</v>
      </c>
      <c r="BE701" s="99">
        <f t="shared" si="522"/>
        <v>18.924717948717948</v>
      </c>
      <c r="BF701" s="99">
        <f>BE701*Input!$N$23</f>
        <v>44529.823483897424</v>
      </c>
      <c r="BG701" s="100">
        <f t="shared" si="523"/>
        <v>44.529823483897424</v>
      </c>
      <c r="BH701" s="95">
        <v>9780</v>
      </c>
      <c r="BI701" s="99">
        <f>'Max limit'!AX701*Input!PrimaryDrive_ratio*Input!Gear3_ratio*Input!FinalDrive_ratio</f>
        <v>1419.3538461538462</v>
      </c>
      <c r="BJ701" s="99">
        <f t="shared" si="524"/>
        <v>23.655897435897437</v>
      </c>
      <c r="BK701" s="99">
        <f>BJ701*Input!$N$23</f>
        <v>55662.279354871789</v>
      </c>
      <c r="BL701" s="100">
        <f t="shared" si="525"/>
        <v>55.662279354871792</v>
      </c>
      <c r="BM701" s="95">
        <v>9780</v>
      </c>
      <c r="BN701" s="99">
        <f>'Max limit'!AX701*Input!PrimaryDrive_ratio*Input!Gear4_ratio*Input!FinalDrive_ratio</f>
        <v>1703.2246153846154</v>
      </c>
      <c r="BO701" s="99">
        <f t="shared" si="526"/>
        <v>28.387076923076922</v>
      </c>
      <c r="BP701" s="99">
        <f>BO701*Input!$N$23</f>
        <v>66794.735225846147</v>
      </c>
      <c r="BQ701" s="100">
        <f t="shared" si="527"/>
        <v>66.794735225846154</v>
      </c>
      <c r="BR701" s="95">
        <v>9780</v>
      </c>
      <c r="BS701" s="99">
        <f>'Max limit'!AX701*Input!PrimaryDrive_ratio*Input!Gear5_ratio*Input!FinalDrive_ratio</f>
        <v>1951.6115384615384</v>
      </c>
      <c r="BT701" s="99">
        <f t="shared" si="528"/>
        <v>32.526858974358973</v>
      </c>
      <c r="BU701" s="99">
        <f>BT701*Input!$N$23</f>
        <v>76535.634112948697</v>
      </c>
      <c r="BV701" s="100">
        <f t="shared" si="529"/>
        <v>76.535634112948699</v>
      </c>
      <c r="BW701" s="95">
        <v>9780</v>
      </c>
      <c r="BX701" s="99">
        <f>'Max limit'!AX701*Input!PrimaryDrive_ratio*Input!Gear6_ratio*Input!FinalDrive_ratio</f>
        <v>2221.5973244147153</v>
      </c>
      <c r="BY701" s="99">
        <f t="shared" si="530"/>
        <v>37.026622073578586</v>
      </c>
      <c r="BZ701" s="99">
        <f>BY701*Input!$N$23</f>
        <v>87123.567685886257</v>
      </c>
      <c r="CA701" s="100">
        <f t="shared" si="531"/>
        <v>87.123567685886258</v>
      </c>
      <c r="CC701" s="95">
        <v>9780</v>
      </c>
      <c r="CD701" s="94">
        <f t="shared" si="532"/>
        <v>34</v>
      </c>
      <c r="CE701" s="94">
        <f t="shared" si="533"/>
        <v>44.5</v>
      </c>
      <c r="CF701" s="94">
        <f t="shared" si="534"/>
        <v>55.5</v>
      </c>
      <c r="CG701" s="94">
        <f t="shared" si="535"/>
        <v>67</v>
      </c>
      <c r="CH701" s="94">
        <f t="shared" si="536"/>
        <v>76.5</v>
      </c>
      <c r="CI701" s="94">
        <f t="shared" si="537"/>
        <v>87</v>
      </c>
      <c r="CK701" s="95">
        <v>9780</v>
      </c>
      <c r="CL701" s="162">
        <f t="shared" si="538"/>
        <v>14.385343035343036</v>
      </c>
      <c r="CM701" s="162">
        <f t="shared" si="539"/>
        <v>18.924717948717948</v>
      </c>
      <c r="CN701" s="162">
        <f t="shared" si="540"/>
        <v>23.655897435897437</v>
      </c>
      <c r="CO701" s="162">
        <f t="shared" si="541"/>
        <v>28.387076923076922</v>
      </c>
      <c r="CP701" s="162">
        <f t="shared" si="542"/>
        <v>32.526858974358973</v>
      </c>
      <c r="CQ701" s="162">
        <f t="shared" si="543"/>
        <v>37.026622073578586</v>
      </c>
    </row>
    <row r="702" spans="1:95" ht="19.5" thickTop="1" thickBot="1">
      <c r="A702" s="70">
        <v>9830</v>
      </c>
      <c r="B702" s="70">
        <v>180.952</v>
      </c>
      <c r="C702" s="70">
        <v>129.285</v>
      </c>
      <c r="D702" s="70">
        <v>168.00200000000001</v>
      </c>
      <c r="E702" s="70">
        <v>10.785</v>
      </c>
      <c r="G702" s="92">
        <v>2</v>
      </c>
      <c r="H702" s="93">
        <f t="shared" si="544"/>
        <v>29.382151029748282</v>
      </c>
      <c r="O702" s="95">
        <v>9790</v>
      </c>
      <c r="P702" s="94">
        <f t="shared" si="496"/>
        <v>12.503458387267935</v>
      </c>
      <c r="Q702" s="94">
        <f t="shared" si="497"/>
        <v>12.404588308427366</v>
      </c>
      <c r="R702" s="94">
        <f t="shared" si="498"/>
        <v>12.001806314922378</v>
      </c>
      <c r="S702" s="94">
        <f t="shared" si="499"/>
        <v>11.197829383745173</v>
      </c>
      <c r="T702" s="94">
        <f t="shared" si="500"/>
        <v>10.35668652927354</v>
      </c>
      <c r="U702" s="94">
        <f t="shared" si="501"/>
        <v>9.1840418736830127</v>
      </c>
      <c r="V702" s="82"/>
      <c r="W702" s="95">
        <v>9790</v>
      </c>
      <c r="X702" s="161">
        <f t="shared" si="509"/>
        <v>8.6230466485356256</v>
      </c>
      <c r="Y702" s="161">
        <f t="shared" si="510"/>
        <v>8.3868168621293115</v>
      </c>
      <c r="Z702" s="161">
        <f t="shared" si="511"/>
        <v>7.8744592837252849</v>
      </c>
      <c r="AA702" s="161">
        <f t="shared" si="512"/>
        <v>7.0326167834545306</v>
      </c>
      <c r="AB702" s="161">
        <f t="shared" si="513"/>
        <v>6.1529071456468705</v>
      </c>
      <c r="AC702" s="161">
        <f t="shared" si="514"/>
        <v>4.9802624900563437</v>
      </c>
      <c r="AD702" s="82"/>
      <c r="AE702" s="82"/>
      <c r="AF702" s="82"/>
      <c r="AG702" s="95">
        <v>9790</v>
      </c>
      <c r="AH702" s="161">
        <f t="shared" si="515"/>
        <v>-11.763722746010648</v>
      </c>
      <c r="AI702" s="161">
        <f t="shared" si="516"/>
        <v>-12.37558427059121</v>
      </c>
      <c r="AJ702" s="161">
        <f t="shared" si="517"/>
        <v>-13.190782112699516</v>
      </c>
      <c r="AK702" s="161">
        <f t="shared" si="518"/>
        <v>-14.187135030831893</v>
      </c>
      <c r="AL702" s="161">
        <f t="shared" si="519"/>
        <v>-15.207547607498711</v>
      </c>
      <c r="AM702" s="161">
        <f t="shared" si="520"/>
        <v>-16.474003835536479</v>
      </c>
      <c r="AN702" s="81"/>
      <c r="AO702" s="81"/>
      <c r="AP702" s="95">
        <v>9790</v>
      </c>
      <c r="AQ702" s="94">
        <f t="shared" si="502"/>
        <v>221.06807807356381</v>
      </c>
      <c r="AR702" s="94">
        <f t="shared" si="503"/>
        <v>382.59952056283186</v>
      </c>
      <c r="AS702" s="94">
        <f t="shared" si="504"/>
        <v>597.81175087942495</v>
      </c>
      <c r="AT702" s="94">
        <f t="shared" si="505"/>
        <v>860.84892126637214</v>
      </c>
      <c r="AU702" s="94">
        <f t="shared" si="506"/>
        <v>1130.2378415064122</v>
      </c>
      <c r="AV702" s="94">
        <f t="shared" si="507"/>
        <v>1464.5822857083831</v>
      </c>
      <c r="AW702" s="81"/>
      <c r="AX702" s="95">
        <v>9790</v>
      </c>
      <c r="AY702" s="99">
        <f>'Max limit'!AX702*Input!PrimaryDrive_ratio*Input!Gear1_ratio*Input!FinalDrive_ratio</f>
        <v>864.00311850311857</v>
      </c>
      <c r="AZ702" s="99">
        <f t="shared" si="521"/>
        <v>14.400051975051976</v>
      </c>
      <c r="BA702" s="99">
        <f>AZ702*Input!$N$23</f>
        <v>33883.293497193343</v>
      </c>
      <c r="BB702" s="97">
        <f t="shared" si="508"/>
        <v>33.883293497193343</v>
      </c>
      <c r="BC702" s="95">
        <v>9790</v>
      </c>
      <c r="BD702" s="99">
        <f>'Max limit'!AX702*Input!PrimaryDrive_ratio*Input!Gear2_ratio*Input!FinalDrive_ratio</f>
        <v>1136.6441025641025</v>
      </c>
      <c r="BE702" s="99">
        <f t="shared" si="522"/>
        <v>18.944068376068376</v>
      </c>
      <c r="BF702" s="99">
        <f>BE702*Input!$N$23</f>
        <v>44575.355000752126</v>
      </c>
      <c r="BG702" s="100">
        <f t="shared" si="523"/>
        <v>44.575355000752126</v>
      </c>
      <c r="BH702" s="95">
        <v>9790</v>
      </c>
      <c r="BI702" s="99">
        <f>'Max limit'!AX702*Input!PrimaryDrive_ratio*Input!Gear3_ratio*Input!FinalDrive_ratio</f>
        <v>1420.8051282051281</v>
      </c>
      <c r="BJ702" s="99">
        <f t="shared" si="524"/>
        <v>23.680085470085469</v>
      </c>
      <c r="BK702" s="99">
        <f>BJ702*Input!$N$23</f>
        <v>55719.193750940161</v>
      </c>
      <c r="BL702" s="100">
        <f t="shared" si="525"/>
        <v>55.719193750940164</v>
      </c>
      <c r="BM702" s="95">
        <v>9790</v>
      </c>
      <c r="BN702" s="99">
        <f>'Max limit'!AX702*Input!PrimaryDrive_ratio*Input!Gear4_ratio*Input!FinalDrive_ratio</f>
        <v>1704.9661538461537</v>
      </c>
      <c r="BO702" s="99">
        <f t="shared" si="526"/>
        <v>28.416102564102562</v>
      </c>
      <c r="BP702" s="99">
        <f>BO702*Input!$N$23</f>
        <v>66863.032501128197</v>
      </c>
      <c r="BQ702" s="100">
        <f t="shared" si="527"/>
        <v>66.863032501128203</v>
      </c>
      <c r="BR702" s="95">
        <v>9790</v>
      </c>
      <c r="BS702" s="99">
        <f>'Max limit'!AX702*Input!PrimaryDrive_ratio*Input!Gear5_ratio*Input!FinalDrive_ratio</f>
        <v>1953.6070512820509</v>
      </c>
      <c r="BT702" s="99">
        <f t="shared" si="528"/>
        <v>32.560117521367516</v>
      </c>
      <c r="BU702" s="99">
        <f>BT702*Input!$N$23</f>
        <v>76613.891407542716</v>
      </c>
      <c r="BV702" s="100">
        <f t="shared" si="529"/>
        <v>76.61389140754271</v>
      </c>
      <c r="BW702" s="95">
        <v>9790</v>
      </c>
      <c r="BX702" s="99">
        <f>'Max limit'!AX702*Input!PrimaryDrive_ratio*Input!Gear6_ratio*Input!FinalDrive_ratio</f>
        <v>2223.8688963210702</v>
      </c>
      <c r="BY702" s="99">
        <f t="shared" si="530"/>
        <v>37.064481605351169</v>
      </c>
      <c r="BZ702" s="99">
        <f>BY702*Input!$N$23</f>
        <v>87212.651088428072</v>
      </c>
      <c r="CA702" s="100">
        <f t="shared" si="531"/>
        <v>87.212651088428075</v>
      </c>
      <c r="CC702" s="95">
        <v>9790</v>
      </c>
      <c r="CD702" s="94">
        <f t="shared" si="532"/>
        <v>34</v>
      </c>
      <c r="CE702" s="94">
        <f t="shared" si="533"/>
        <v>44.5</v>
      </c>
      <c r="CF702" s="94">
        <f t="shared" si="534"/>
        <v>55.5</v>
      </c>
      <c r="CG702" s="94">
        <f t="shared" si="535"/>
        <v>67</v>
      </c>
      <c r="CH702" s="94">
        <f t="shared" si="536"/>
        <v>76.5</v>
      </c>
      <c r="CI702" s="94">
        <f t="shared" si="537"/>
        <v>87</v>
      </c>
      <c r="CK702" s="95">
        <v>9790</v>
      </c>
      <c r="CL702" s="162">
        <f t="shared" si="538"/>
        <v>14.400051975051976</v>
      </c>
      <c r="CM702" s="162">
        <f t="shared" si="539"/>
        <v>18.944068376068376</v>
      </c>
      <c r="CN702" s="162">
        <f t="shared" si="540"/>
        <v>23.680085470085469</v>
      </c>
      <c r="CO702" s="162">
        <f t="shared" si="541"/>
        <v>28.416102564102562</v>
      </c>
      <c r="CP702" s="162">
        <f t="shared" si="542"/>
        <v>32.560117521367516</v>
      </c>
      <c r="CQ702" s="162">
        <f t="shared" si="543"/>
        <v>37.064481605351169</v>
      </c>
    </row>
    <row r="703" spans="1:95" ht="19.5" thickTop="1" thickBot="1">
      <c r="A703" s="70">
        <v>9840</v>
      </c>
      <c r="B703" s="70">
        <v>181.096</v>
      </c>
      <c r="C703" s="70">
        <v>129.25700000000001</v>
      </c>
      <c r="D703" s="70">
        <v>168.12899999999999</v>
      </c>
      <c r="E703" s="70">
        <v>10.801</v>
      </c>
      <c r="G703" s="92">
        <v>2</v>
      </c>
      <c r="H703" s="93">
        <f t="shared" si="544"/>
        <v>29.427345537757436</v>
      </c>
      <c r="O703" s="95">
        <v>9800</v>
      </c>
      <c r="P703" s="94">
        <f t="shared" si="496"/>
        <v>12.501995518730816</v>
      </c>
      <c r="Q703" s="94">
        <f t="shared" si="497"/>
        <v>12.401966921655719</v>
      </c>
      <c r="R703" s="94">
        <f t="shared" si="498"/>
        <v>11.997598691269024</v>
      </c>
      <c r="S703" s="94">
        <f t="shared" si="499"/>
        <v>11.191714818729656</v>
      </c>
      <c r="T703" s="94">
        <f t="shared" si="500"/>
        <v>10.3485841752767</v>
      </c>
      <c r="U703" s="94">
        <f t="shared" si="501"/>
        <v>9.1735426993495004</v>
      </c>
      <c r="V703" s="82"/>
      <c r="W703" s="95">
        <v>9800</v>
      </c>
      <c r="X703" s="161">
        <f t="shared" si="509"/>
        <v>8.621583779998506</v>
      </c>
      <c r="Y703" s="161">
        <f t="shared" si="510"/>
        <v>8.3841954753576644</v>
      </c>
      <c r="Z703" s="161">
        <f t="shared" si="511"/>
        <v>7.870251660071931</v>
      </c>
      <c r="AA703" s="161">
        <f t="shared" si="512"/>
        <v>7.0265022184390142</v>
      </c>
      <c r="AB703" s="161">
        <f t="shared" si="513"/>
        <v>6.1448047916500306</v>
      </c>
      <c r="AC703" s="161">
        <f t="shared" si="514"/>
        <v>4.9697633157228314</v>
      </c>
      <c r="AD703" s="82"/>
      <c r="AE703" s="82"/>
      <c r="AF703" s="82"/>
      <c r="AG703" s="95">
        <v>9800</v>
      </c>
      <c r="AH703" s="161">
        <f t="shared" si="515"/>
        <v>-11.765434302199079</v>
      </c>
      <c r="AI703" s="161">
        <f t="shared" si="516"/>
        <v>-12.378546437643172</v>
      </c>
      <c r="AJ703" s="161">
        <f t="shared" si="517"/>
        <v>-13.195410498718207</v>
      </c>
      <c r="AK703" s="161">
        <f t="shared" si="518"/>
        <v>-14.193799906698805</v>
      </c>
      <c r="AL703" s="161">
        <f t="shared" si="519"/>
        <v>-15.216298149815298</v>
      </c>
      <c r="AM703" s="161">
        <f t="shared" si="520"/>
        <v>-16.485342943816676</v>
      </c>
      <c r="AN703" s="81"/>
      <c r="AO703" s="81"/>
      <c r="AP703" s="95">
        <v>9800</v>
      </c>
      <c r="AQ703" s="94">
        <f t="shared" si="502"/>
        <v>221.51992890730949</v>
      </c>
      <c r="AR703" s="94">
        <f t="shared" si="503"/>
        <v>383.38153266454964</v>
      </c>
      <c r="AS703" s="94">
        <f t="shared" si="504"/>
        <v>599.03364478835886</v>
      </c>
      <c r="AT703" s="94">
        <f t="shared" si="505"/>
        <v>862.6084484952371</v>
      </c>
      <c r="AU703" s="94">
        <f t="shared" si="506"/>
        <v>1132.5479846779908</v>
      </c>
      <c r="AV703" s="94">
        <f t="shared" si="507"/>
        <v>1467.5758102943544</v>
      </c>
      <c r="AW703" s="81"/>
      <c r="AX703" s="95">
        <v>9800</v>
      </c>
      <c r="AY703" s="99">
        <f>'Max limit'!AX703*Input!PrimaryDrive_ratio*Input!Gear1_ratio*Input!FinalDrive_ratio</f>
        <v>864.88565488565484</v>
      </c>
      <c r="AZ703" s="99">
        <f t="shared" si="521"/>
        <v>14.414760914760913</v>
      </c>
      <c r="BA703" s="99">
        <f>AZ703*Input!$N$23</f>
        <v>33917.903602910592</v>
      </c>
      <c r="BB703" s="97">
        <f t="shared" si="508"/>
        <v>33.917903602910592</v>
      </c>
      <c r="BC703" s="95">
        <v>9800</v>
      </c>
      <c r="BD703" s="99">
        <f>'Max limit'!AX703*Input!PrimaryDrive_ratio*Input!Gear2_ratio*Input!FinalDrive_ratio</f>
        <v>1137.8051282051281</v>
      </c>
      <c r="BE703" s="99">
        <f t="shared" si="522"/>
        <v>18.963418803418801</v>
      </c>
      <c r="BF703" s="99">
        <f>BE703*Input!$N$23</f>
        <v>44620.886517606821</v>
      </c>
      <c r="BG703" s="100">
        <f t="shared" si="523"/>
        <v>44.62088651760682</v>
      </c>
      <c r="BH703" s="95">
        <v>9800</v>
      </c>
      <c r="BI703" s="99">
        <f>'Max limit'!AX703*Input!PrimaryDrive_ratio*Input!Gear3_ratio*Input!FinalDrive_ratio</f>
        <v>1422.2564102564099</v>
      </c>
      <c r="BJ703" s="99">
        <f t="shared" si="524"/>
        <v>23.704273504273498</v>
      </c>
      <c r="BK703" s="99">
        <f>BJ703*Input!$N$23</f>
        <v>55776.108147008526</v>
      </c>
      <c r="BL703" s="100">
        <f t="shared" si="525"/>
        <v>55.776108147008529</v>
      </c>
      <c r="BM703" s="95">
        <v>9800</v>
      </c>
      <c r="BN703" s="99">
        <f>'Max limit'!AX703*Input!PrimaryDrive_ratio*Input!Gear4_ratio*Input!FinalDrive_ratio</f>
        <v>1706.7076923076922</v>
      </c>
      <c r="BO703" s="99">
        <f t="shared" si="526"/>
        <v>28.445128205128203</v>
      </c>
      <c r="BP703" s="99">
        <f>BO703*Input!$N$23</f>
        <v>66931.329776410246</v>
      </c>
      <c r="BQ703" s="100">
        <f t="shared" si="527"/>
        <v>66.931329776410251</v>
      </c>
      <c r="BR703" s="95">
        <v>9800</v>
      </c>
      <c r="BS703" s="99">
        <f>'Max limit'!AX703*Input!PrimaryDrive_ratio*Input!Gear5_ratio*Input!FinalDrive_ratio</f>
        <v>1955.6025641025637</v>
      </c>
      <c r="BT703" s="99">
        <f t="shared" si="528"/>
        <v>32.59337606837606</v>
      </c>
      <c r="BU703" s="99">
        <f>BT703*Input!$N$23</f>
        <v>76692.148702136721</v>
      </c>
      <c r="BV703" s="100">
        <f t="shared" si="529"/>
        <v>76.69214870213672</v>
      </c>
      <c r="BW703" s="95">
        <v>9800</v>
      </c>
      <c r="BX703" s="99">
        <f>'Max limit'!AX703*Input!PrimaryDrive_ratio*Input!Gear6_ratio*Input!FinalDrive_ratio</f>
        <v>2226.1404682274247</v>
      </c>
      <c r="BY703" s="99">
        <f t="shared" si="530"/>
        <v>37.102341137123744</v>
      </c>
      <c r="BZ703" s="99">
        <f>BY703*Input!$N$23</f>
        <v>87301.734490969888</v>
      </c>
      <c r="CA703" s="100">
        <f t="shared" si="531"/>
        <v>87.301734490969892</v>
      </c>
      <c r="CC703" s="95">
        <v>9800</v>
      </c>
      <c r="CD703" s="94">
        <f t="shared" si="532"/>
        <v>34</v>
      </c>
      <c r="CE703" s="94">
        <f t="shared" si="533"/>
        <v>44.5</v>
      </c>
      <c r="CF703" s="94">
        <f t="shared" si="534"/>
        <v>56</v>
      </c>
      <c r="CG703" s="94">
        <f t="shared" si="535"/>
        <v>67</v>
      </c>
      <c r="CH703" s="94">
        <f t="shared" si="536"/>
        <v>76.5</v>
      </c>
      <c r="CI703" s="94">
        <f t="shared" si="537"/>
        <v>87.5</v>
      </c>
      <c r="CK703" s="95">
        <v>9800</v>
      </c>
      <c r="CL703" s="162">
        <f t="shared" si="538"/>
        <v>14.414760914760913</v>
      </c>
      <c r="CM703" s="162">
        <f t="shared" si="539"/>
        <v>18.963418803418801</v>
      </c>
      <c r="CN703" s="162">
        <f t="shared" si="540"/>
        <v>23.704273504273498</v>
      </c>
      <c r="CO703" s="162">
        <f t="shared" si="541"/>
        <v>28.445128205128203</v>
      </c>
      <c r="CP703" s="162">
        <f t="shared" si="542"/>
        <v>32.59337606837606</v>
      </c>
      <c r="CQ703" s="162">
        <f t="shared" si="543"/>
        <v>37.102341137123744</v>
      </c>
    </row>
    <row r="704" spans="1:95" ht="19.5" thickTop="1" thickBot="1">
      <c r="A704" s="70">
        <v>9850</v>
      </c>
      <c r="B704" s="70">
        <v>181.23099999999999</v>
      </c>
      <c r="C704" s="70">
        <v>129.22200000000001</v>
      </c>
      <c r="D704" s="70">
        <v>168.25200000000001</v>
      </c>
      <c r="E704" s="70">
        <v>10.811</v>
      </c>
      <c r="G704" s="92">
        <v>2</v>
      </c>
      <c r="H704" s="93">
        <f t="shared" si="544"/>
        <v>29.472540045766589</v>
      </c>
      <c r="O704" s="95">
        <v>9810</v>
      </c>
      <c r="P704" s="94">
        <f t="shared" si="496"/>
        <v>12.500531156708716</v>
      </c>
      <c r="Q704" s="94">
        <f t="shared" si="497"/>
        <v>12.399342858634178</v>
      </c>
      <c r="R704" s="94">
        <f t="shared" si="498"/>
        <v>11.993386771930469</v>
      </c>
      <c r="S704" s="94">
        <f t="shared" si="499"/>
        <v>11.185594011177114</v>
      </c>
      <c r="T704" s="94">
        <f t="shared" si="500"/>
        <v>10.340473549351328</v>
      </c>
      <c r="U704" s="94">
        <f t="shared" si="501"/>
        <v>9.1630328061039599</v>
      </c>
      <c r="V704" s="82"/>
      <c r="W704" s="95">
        <v>9810</v>
      </c>
      <c r="X704" s="161">
        <f t="shared" si="509"/>
        <v>8.6201194179764062</v>
      </c>
      <c r="Y704" s="161">
        <f t="shared" si="510"/>
        <v>8.3815714123361218</v>
      </c>
      <c r="Z704" s="161">
        <f t="shared" si="511"/>
        <v>7.8660397407333758</v>
      </c>
      <c r="AA704" s="161">
        <f t="shared" si="512"/>
        <v>7.0203814108864711</v>
      </c>
      <c r="AB704" s="161">
        <f t="shared" si="513"/>
        <v>6.1366941657246601</v>
      </c>
      <c r="AC704" s="161">
        <f t="shared" si="514"/>
        <v>4.95925342247729</v>
      </c>
      <c r="AD704" s="82"/>
      <c r="AE704" s="82"/>
      <c r="AF704" s="82"/>
      <c r="AG704" s="95">
        <v>9810</v>
      </c>
      <c r="AH704" s="161">
        <f t="shared" si="515"/>
        <v>-11.767147605764936</v>
      </c>
      <c r="AI704" s="161">
        <f t="shared" si="516"/>
        <v>-12.381511628857513</v>
      </c>
      <c r="AJ704" s="161">
        <f t="shared" si="517"/>
        <v>-13.200043609990617</v>
      </c>
      <c r="AK704" s="161">
        <f t="shared" si="518"/>
        <v>-14.200471586931076</v>
      </c>
      <c r="AL704" s="161">
        <f t="shared" si="519"/>
        <v>-15.225057625814699</v>
      </c>
      <c r="AM704" s="161">
        <f t="shared" si="520"/>
        <v>-16.496693628521857</v>
      </c>
      <c r="AN704" s="81"/>
      <c r="AO704" s="81"/>
      <c r="AP704" s="95">
        <v>9810</v>
      </c>
      <c r="AQ704" s="94">
        <f t="shared" si="502"/>
        <v>221.97224104869562</v>
      </c>
      <c r="AR704" s="94">
        <f t="shared" si="503"/>
        <v>384.16434314513606</v>
      </c>
      <c r="AS704" s="94">
        <f t="shared" si="504"/>
        <v>600.25678616427535</v>
      </c>
      <c r="AT704" s="94">
        <f t="shared" si="505"/>
        <v>864.3697720765565</v>
      </c>
      <c r="AU704" s="94">
        <f t="shared" si="506"/>
        <v>1134.8604863418327</v>
      </c>
      <c r="AV704" s="94">
        <f t="shared" si="507"/>
        <v>1470.572391056523</v>
      </c>
      <c r="AW704" s="81"/>
      <c r="AX704" s="95">
        <v>9810</v>
      </c>
      <c r="AY704" s="99">
        <f>'Max limit'!AX704*Input!PrimaryDrive_ratio*Input!Gear1_ratio*Input!FinalDrive_ratio</f>
        <v>865.76819126819112</v>
      </c>
      <c r="AZ704" s="99">
        <f t="shared" si="521"/>
        <v>14.429469854469852</v>
      </c>
      <c r="BA704" s="99">
        <f>AZ704*Input!$N$23</f>
        <v>33952.513708627848</v>
      </c>
      <c r="BB704" s="97">
        <f t="shared" si="508"/>
        <v>33.952513708627848</v>
      </c>
      <c r="BC704" s="95">
        <v>9810</v>
      </c>
      <c r="BD704" s="99">
        <f>'Max limit'!AX704*Input!PrimaryDrive_ratio*Input!Gear2_ratio*Input!FinalDrive_ratio</f>
        <v>1138.9661538461537</v>
      </c>
      <c r="BE704" s="99">
        <f t="shared" si="522"/>
        <v>18.982769230769229</v>
      </c>
      <c r="BF704" s="99">
        <f>BE704*Input!$N$23</f>
        <v>44666.418034461523</v>
      </c>
      <c r="BG704" s="100">
        <f t="shared" si="523"/>
        <v>44.666418034461522</v>
      </c>
      <c r="BH704" s="95">
        <v>9810</v>
      </c>
      <c r="BI704" s="99">
        <f>'Max limit'!AX704*Input!PrimaryDrive_ratio*Input!Gear3_ratio*Input!FinalDrive_ratio</f>
        <v>1423.7076923076922</v>
      </c>
      <c r="BJ704" s="99">
        <f t="shared" si="524"/>
        <v>23.728461538461538</v>
      </c>
      <c r="BK704" s="99">
        <f>BJ704*Input!$N$23</f>
        <v>55833.022543076913</v>
      </c>
      <c r="BL704" s="100">
        <f t="shared" si="525"/>
        <v>55.833022543076915</v>
      </c>
      <c r="BM704" s="95">
        <v>9810</v>
      </c>
      <c r="BN704" s="99">
        <f>'Max limit'!AX704*Input!PrimaryDrive_ratio*Input!Gear4_ratio*Input!FinalDrive_ratio</f>
        <v>1708.4492307692308</v>
      </c>
      <c r="BO704" s="99">
        <f t="shared" si="526"/>
        <v>28.474153846153847</v>
      </c>
      <c r="BP704" s="99">
        <f>BO704*Input!$N$23</f>
        <v>66999.627051692296</v>
      </c>
      <c r="BQ704" s="100">
        <f t="shared" si="527"/>
        <v>66.9996270516923</v>
      </c>
      <c r="BR704" s="95">
        <v>9810</v>
      </c>
      <c r="BS704" s="99">
        <f>'Max limit'!AX704*Input!PrimaryDrive_ratio*Input!Gear5_ratio*Input!FinalDrive_ratio</f>
        <v>1957.5980769230766</v>
      </c>
      <c r="BT704" s="99">
        <f t="shared" si="528"/>
        <v>32.62663461538461</v>
      </c>
      <c r="BU704" s="99">
        <f>BT704*Input!$N$23</f>
        <v>76770.40599673074</v>
      </c>
      <c r="BV704" s="100">
        <f t="shared" si="529"/>
        <v>76.770405996730744</v>
      </c>
      <c r="BW704" s="95">
        <v>9810</v>
      </c>
      <c r="BX704" s="99">
        <f>'Max limit'!AX704*Input!PrimaryDrive_ratio*Input!Gear6_ratio*Input!FinalDrive_ratio</f>
        <v>2228.4120401337786</v>
      </c>
      <c r="BY704" s="99">
        <f t="shared" si="530"/>
        <v>37.140200668896313</v>
      </c>
      <c r="BZ704" s="99">
        <f>BY704*Input!$N$23</f>
        <v>87390.817893511674</v>
      </c>
      <c r="CA704" s="100">
        <f t="shared" si="531"/>
        <v>87.390817893511681</v>
      </c>
      <c r="CC704" s="95">
        <v>9810</v>
      </c>
      <c r="CD704" s="94">
        <f t="shared" si="532"/>
        <v>34</v>
      </c>
      <c r="CE704" s="94">
        <f t="shared" si="533"/>
        <v>44.5</v>
      </c>
      <c r="CF704" s="94">
        <f t="shared" si="534"/>
        <v>56</v>
      </c>
      <c r="CG704" s="94">
        <f t="shared" si="535"/>
        <v>67</v>
      </c>
      <c r="CH704" s="94">
        <f t="shared" si="536"/>
        <v>77</v>
      </c>
      <c r="CI704" s="94">
        <f t="shared" si="537"/>
        <v>87.5</v>
      </c>
      <c r="CK704" s="95">
        <v>9810</v>
      </c>
      <c r="CL704" s="162">
        <f t="shared" si="538"/>
        <v>14.429469854469852</v>
      </c>
      <c r="CM704" s="162">
        <f t="shared" si="539"/>
        <v>18.982769230769229</v>
      </c>
      <c r="CN704" s="162">
        <f t="shared" si="540"/>
        <v>23.728461538461538</v>
      </c>
      <c r="CO704" s="162">
        <f t="shared" si="541"/>
        <v>28.474153846153847</v>
      </c>
      <c r="CP704" s="162">
        <f t="shared" si="542"/>
        <v>32.62663461538461</v>
      </c>
      <c r="CQ704" s="162">
        <f t="shared" si="543"/>
        <v>37.140200668896313</v>
      </c>
    </row>
    <row r="705" spans="1:95" ht="19.5" thickTop="1" thickBot="1">
      <c r="A705" s="70">
        <v>9860</v>
      </c>
      <c r="B705" s="70">
        <v>181.36500000000001</v>
      </c>
      <c r="C705" s="70">
        <v>129.18600000000001</v>
      </c>
      <c r="D705" s="70">
        <v>168.375</v>
      </c>
      <c r="E705" s="70">
        <v>10.821</v>
      </c>
      <c r="G705" s="92">
        <v>2</v>
      </c>
      <c r="H705" s="93">
        <f t="shared" si="544"/>
        <v>29.517734553775743</v>
      </c>
      <c r="O705" s="95">
        <v>9820</v>
      </c>
      <c r="P705" s="94">
        <f t="shared" si="496"/>
        <v>12.499065301201638</v>
      </c>
      <c r="Q705" s="94">
        <f t="shared" si="497"/>
        <v>12.39671611936274</v>
      </c>
      <c r="R705" s="94">
        <f t="shared" si="498"/>
        <v>11.989170556906714</v>
      </c>
      <c r="S705" s="94">
        <f t="shared" si="499"/>
        <v>11.179466961087549</v>
      </c>
      <c r="T705" s="94">
        <f t="shared" si="500"/>
        <v>10.332354651497427</v>
      </c>
      <c r="U705" s="94">
        <f t="shared" si="501"/>
        <v>9.152512193946384</v>
      </c>
      <c r="V705" s="82"/>
      <c r="W705" s="95">
        <v>9820</v>
      </c>
      <c r="X705" s="161">
        <f t="shared" si="509"/>
        <v>8.6186535624693263</v>
      </c>
      <c r="Y705" s="161">
        <f t="shared" si="510"/>
        <v>8.3789446730646855</v>
      </c>
      <c r="Z705" s="161">
        <f t="shared" si="511"/>
        <v>7.861823525709621</v>
      </c>
      <c r="AA705" s="161">
        <f t="shared" si="512"/>
        <v>7.0142543607969055</v>
      </c>
      <c r="AB705" s="161">
        <f t="shared" si="513"/>
        <v>6.1285752678707563</v>
      </c>
      <c r="AC705" s="161">
        <f t="shared" si="514"/>
        <v>4.9487328103197159</v>
      </c>
      <c r="AD705" s="82"/>
      <c r="AE705" s="82"/>
      <c r="AF705" s="82"/>
      <c r="AG705" s="95">
        <v>9820</v>
      </c>
      <c r="AH705" s="161">
        <f t="shared" si="515"/>
        <v>-11.768862656708219</v>
      </c>
      <c r="AI705" s="161">
        <f t="shared" si="516"/>
        <v>-12.384479844234239</v>
      </c>
      <c r="AJ705" s="161">
        <f t="shared" si="517"/>
        <v>-13.204681446516746</v>
      </c>
      <c r="AK705" s="161">
        <f t="shared" si="518"/>
        <v>-14.207150071528703</v>
      </c>
      <c r="AL705" s="161">
        <f t="shared" si="519"/>
        <v>-15.233826035496914</v>
      </c>
      <c r="AM705" s="161">
        <f t="shared" si="520"/>
        <v>-16.508055889652038</v>
      </c>
      <c r="AN705" s="81"/>
      <c r="AO705" s="81"/>
      <c r="AP705" s="95">
        <v>9820</v>
      </c>
      <c r="AQ705" s="94">
        <f t="shared" si="502"/>
        <v>222.42501449772232</v>
      </c>
      <c r="AR705" s="94">
        <f t="shared" si="503"/>
        <v>384.94795200459123</v>
      </c>
      <c r="AS705" s="94">
        <f t="shared" si="504"/>
        <v>601.48117500717353</v>
      </c>
      <c r="AT705" s="94">
        <f t="shared" si="505"/>
        <v>866.13289201033001</v>
      </c>
      <c r="AU705" s="94">
        <f t="shared" si="506"/>
        <v>1137.1753464979377</v>
      </c>
      <c r="AV705" s="94">
        <f t="shared" si="507"/>
        <v>1473.5720279948905</v>
      </c>
      <c r="AW705" s="81"/>
      <c r="AX705" s="95">
        <v>9820</v>
      </c>
      <c r="AY705" s="99">
        <f>'Max limit'!AX705*Input!PrimaryDrive_ratio*Input!Gear1_ratio*Input!FinalDrive_ratio</f>
        <v>866.65072765072784</v>
      </c>
      <c r="AZ705" s="99">
        <f t="shared" si="521"/>
        <v>14.444178794178798</v>
      </c>
      <c r="BA705" s="99">
        <f>AZ705*Input!$N$23</f>
        <v>33987.123814345119</v>
      </c>
      <c r="BB705" s="97">
        <f t="shared" si="508"/>
        <v>33.987123814345118</v>
      </c>
      <c r="BC705" s="95">
        <v>9820</v>
      </c>
      <c r="BD705" s="99">
        <f>'Max limit'!AX705*Input!PrimaryDrive_ratio*Input!Gear2_ratio*Input!FinalDrive_ratio</f>
        <v>1140.1271794871795</v>
      </c>
      <c r="BE705" s="99">
        <f t="shared" si="522"/>
        <v>19.002119658119661</v>
      </c>
      <c r="BF705" s="99">
        <f>BE705*Input!$N$23</f>
        <v>44711.94955131624</v>
      </c>
      <c r="BG705" s="100">
        <f t="shared" si="523"/>
        <v>44.711949551316238</v>
      </c>
      <c r="BH705" s="95">
        <v>9820</v>
      </c>
      <c r="BI705" s="99">
        <f>'Max limit'!AX705*Input!PrimaryDrive_ratio*Input!Gear3_ratio*Input!FinalDrive_ratio</f>
        <v>1425.1589743589743</v>
      </c>
      <c r="BJ705" s="99">
        <f t="shared" si="524"/>
        <v>23.75264957264957</v>
      </c>
      <c r="BK705" s="99">
        <f>BJ705*Input!$N$23</f>
        <v>55889.936939145286</v>
      </c>
      <c r="BL705" s="100">
        <f t="shared" si="525"/>
        <v>55.889936939145286</v>
      </c>
      <c r="BM705" s="95">
        <v>9820</v>
      </c>
      <c r="BN705" s="99">
        <f>'Max limit'!AX705*Input!PrimaryDrive_ratio*Input!Gear4_ratio*Input!FinalDrive_ratio</f>
        <v>1710.1907692307693</v>
      </c>
      <c r="BO705" s="99">
        <f t="shared" si="526"/>
        <v>28.503179487179487</v>
      </c>
      <c r="BP705" s="99">
        <f>BO705*Input!$N$23</f>
        <v>67067.924326974346</v>
      </c>
      <c r="BQ705" s="100">
        <f t="shared" si="527"/>
        <v>67.067924326974349</v>
      </c>
      <c r="BR705" s="95">
        <v>9820</v>
      </c>
      <c r="BS705" s="99">
        <f>'Max limit'!AX705*Input!PrimaryDrive_ratio*Input!Gear5_ratio*Input!FinalDrive_ratio</f>
        <v>1959.5935897435895</v>
      </c>
      <c r="BT705" s="99">
        <f t="shared" si="528"/>
        <v>32.659893162393161</v>
      </c>
      <c r="BU705" s="99">
        <f>BT705*Input!$N$23</f>
        <v>76848.663291324774</v>
      </c>
      <c r="BV705" s="100">
        <f t="shared" si="529"/>
        <v>76.848663291324769</v>
      </c>
      <c r="BW705" s="95">
        <v>9820</v>
      </c>
      <c r="BX705" s="99">
        <f>'Max limit'!AX705*Input!PrimaryDrive_ratio*Input!Gear6_ratio*Input!FinalDrive_ratio</f>
        <v>2230.683612040134</v>
      </c>
      <c r="BY705" s="99">
        <f t="shared" si="530"/>
        <v>37.178060200668902</v>
      </c>
      <c r="BZ705" s="99">
        <f>BY705*Input!$N$23</f>
        <v>87479.901296053504</v>
      </c>
      <c r="CA705" s="100">
        <f t="shared" si="531"/>
        <v>87.479901296053498</v>
      </c>
      <c r="CC705" s="95">
        <v>9820</v>
      </c>
      <c r="CD705" s="94">
        <f t="shared" si="532"/>
        <v>34</v>
      </c>
      <c r="CE705" s="94">
        <f t="shared" si="533"/>
        <v>44.5</v>
      </c>
      <c r="CF705" s="94">
        <f t="shared" si="534"/>
        <v>56</v>
      </c>
      <c r="CG705" s="94">
        <f t="shared" si="535"/>
        <v>67</v>
      </c>
      <c r="CH705" s="94">
        <f t="shared" si="536"/>
        <v>77</v>
      </c>
      <c r="CI705" s="94">
        <f t="shared" si="537"/>
        <v>87.5</v>
      </c>
      <c r="CK705" s="95">
        <v>9820</v>
      </c>
      <c r="CL705" s="162">
        <f t="shared" si="538"/>
        <v>14.444178794178798</v>
      </c>
      <c r="CM705" s="162">
        <f t="shared" si="539"/>
        <v>19.002119658119661</v>
      </c>
      <c r="CN705" s="162">
        <f t="shared" si="540"/>
        <v>23.75264957264957</v>
      </c>
      <c r="CO705" s="162">
        <f t="shared" si="541"/>
        <v>28.503179487179487</v>
      </c>
      <c r="CP705" s="162">
        <f t="shared" si="542"/>
        <v>32.659893162393161</v>
      </c>
      <c r="CQ705" s="162">
        <f t="shared" si="543"/>
        <v>37.178060200668902</v>
      </c>
    </row>
    <row r="706" spans="1:95" ht="19.5" thickTop="1" thickBot="1">
      <c r="A706" s="70">
        <v>9870</v>
      </c>
      <c r="B706" s="70">
        <v>181.48699999999999</v>
      </c>
      <c r="C706" s="70">
        <v>129.142</v>
      </c>
      <c r="D706" s="70">
        <v>168.48500000000001</v>
      </c>
      <c r="E706" s="70">
        <v>10.831</v>
      </c>
      <c r="G706" s="92">
        <v>2</v>
      </c>
      <c r="H706" s="93">
        <f t="shared" si="544"/>
        <v>29.562929061784896</v>
      </c>
      <c r="O706" s="95">
        <v>9830</v>
      </c>
      <c r="P706" s="94">
        <f t="shared" si="496"/>
        <v>12.497597952209578</v>
      </c>
      <c r="Q706" s="94">
        <f t="shared" si="497"/>
        <v>12.394086703841408</v>
      </c>
      <c r="R706" s="94">
        <f t="shared" si="498"/>
        <v>11.984950046197758</v>
      </c>
      <c r="S706" s="94">
        <f t="shared" si="499"/>
        <v>11.173333668460957</v>
      </c>
      <c r="T706" s="94">
        <f t="shared" si="500"/>
        <v>10.324227481714994</v>
      </c>
      <c r="U706" s="94">
        <f t="shared" si="501"/>
        <v>9.1419808628767818</v>
      </c>
      <c r="V706" s="82"/>
      <c r="W706" s="95">
        <v>9830</v>
      </c>
      <c r="X706" s="161">
        <f t="shared" si="509"/>
        <v>8.6171862134772681</v>
      </c>
      <c r="Y706" s="161">
        <f t="shared" si="510"/>
        <v>8.3763152575433537</v>
      </c>
      <c r="Z706" s="161">
        <f t="shared" si="511"/>
        <v>7.8576030150006675</v>
      </c>
      <c r="AA706" s="161">
        <f t="shared" si="512"/>
        <v>7.0081210681703139</v>
      </c>
      <c r="AB706" s="161">
        <f t="shared" si="513"/>
        <v>6.1204480980883229</v>
      </c>
      <c r="AC706" s="161">
        <f t="shared" si="514"/>
        <v>4.9382014792501137</v>
      </c>
      <c r="AD706" s="82"/>
      <c r="AE706" s="82"/>
      <c r="AF706" s="82"/>
      <c r="AG706" s="95">
        <v>9830</v>
      </c>
      <c r="AH706" s="161">
        <f t="shared" si="515"/>
        <v>-11.770579455028926</v>
      </c>
      <c r="AI706" s="161">
        <f t="shared" si="516"/>
        <v>-12.387451083773341</v>
      </c>
      <c r="AJ706" s="161">
        <f t="shared" si="517"/>
        <v>-13.209324008296598</v>
      </c>
      <c r="AK706" s="161">
        <f t="shared" si="518"/>
        <v>-14.213835360491689</v>
      </c>
      <c r="AL706" s="161">
        <f t="shared" si="519"/>
        <v>-15.242603378861942</v>
      </c>
      <c r="AM706" s="161">
        <f t="shared" si="520"/>
        <v>-16.519429727207211</v>
      </c>
      <c r="AN706" s="81"/>
      <c r="AO706" s="81"/>
      <c r="AP706" s="95">
        <v>9830</v>
      </c>
      <c r="AQ706" s="94">
        <f t="shared" si="502"/>
        <v>222.87824925438909</v>
      </c>
      <c r="AR706" s="94">
        <f t="shared" si="503"/>
        <v>385.73235924291458</v>
      </c>
      <c r="AS706" s="94">
        <f t="shared" si="504"/>
        <v>602.70681131705396</v>
      </c>
      <c r="AT706" s="94">
        <f t="shared" si="505"/>
        <v>867.8978082965582</v>
      </c>
      <c r="AU706" s="94">
        <f t="shared" si="506"/>
        <v>1139.492565146305</v>
      </c>
      <c r="AV706" s="94">
        <f t="shared" si="507"/>
        <v>1476.5747211094556</v>
      </c>
      <c r="AW706" s="81"/>
      <c r="AX706" s="95">
        <v>9830</v>
      </c>
      <c r="AY706" s="99">
        <f>'Max limit'!AX706*Input!PrimaryDrive_ratio*Input!Gear1_ratio*Input!FinalDrive_ratio</f>
        <v>867.53326403326412</v>
      </c>
      <c r="AZ706" s="99">
        <f t="shared" si="521"/>
        <v>14.458887733887735</v>
      </c>
      <c r="BA706" s="99">
        <f>AZ706*Input!$N$23</f>
        <v>34021.733920062368</v>
      </c>
      <c r="BB706" s="97">
        <f t="shared" si="508"/>
        <v>34.021733920062367</v>
      </c>
      <c r="BC706" s="95">
        <v>9830</v>
      </c>
      <c r="BD706" s="99">
        <f>'Max limit'!AX706*Input!PrimaryDrive_ratio*Input!Gear2_ratio*Input!FinalDrive_ratio</f>
        <v>1141.2882051282052</v>
      </c>
      <c r="BE706" s="99">
        <f t="shared" si="522"/>
        <v>19.021470085470085</v>
      </c>
      <c r="BF706" s="99">
        <f>BE706*Input!$N$23</f>
        <v>44757.481068170935</v>
      </c>
      <c r="BG706" s="100">
        <f t="shared" si="523"/>
        <v>44.757481068170932</v>
      </c>
      <c r="BH706" s="95">
        <v>9830</v>
      </c>
      <c r="BI706" s="99">
        <f>'Max limit'!AX706*Input!PrimaryDrive_ratio*Input!Gear3_ratio*Input!FinalDrive_ratio</f>
        <v>1426.6102564102564</v>
      </c>
      <c r="BJ706" s="99">
        <f t="shared" si="524"/>
        <v>23.776837606837606</v>
      </c>
      <c r="BK706" s="99">
        <f>BJ706*Input!$N$23</f>
        <v>55946.851335213665</v>
      </c>
      <c r="BL706" s="100">
        <f t="shared" si="525"/>
        <v>55.946851335213665</v>
      </c>
      <c r="BM706" s="95">
        <v>9830</v>
      </c>
      <c r="BN706" s="99">
        <f>'Max limit'!AX706*Input!PrimaryDrive_ratio*Input!Gear4_ratio*Input!FinalDrive_ratio</f>
        <v>1711.9323076923079</v>
      </c>
      <c r="BO706" s="99">
        <f t="shared" si="526"/>
        <v>28.532205128205131</v>
      </c>
      <c r="BP706" s="99">
        <f>BO706*Input!$N$23</f>
        <v>67136.22160225641</v>
      </c>
      <c r="BQ706" s="100">
        <f t="shared" si="527"/>
        <v>67.136221602256413</v>
      </c>
      <c r="BR706" s="95">
        <v>9830</v>
      </c>
      <c r="BS706" s="99">
        <f>'Max limit'!AX706*Input!PrimaryDrive_ratio*Input!Gear5_ratio*Input!FinalDrive_ratio</f>
        <v>1961.5891025641024</v>
      </c>
      <c r="BT706" s="99">
        <f t="shared" si="528"/>
        <v>32.693151709401704</v>
      </c>
      <c r="BU706" s="99">
        <f>BT706*Input!$N$23</f>
        <v>76926.920585918779</v>
      </c>
      <c r="BV706" s="100">
        <f t="shared" si="529"/>
        <v>76.926920585918779</v>
      </c>
      <c r="BW706" s="95">
        <v>9830</v>
      </c>
      <c r="BX706" s="99">
        <f>'Max limit'!AX706*Input!PrimaryDrive_ratio*Input!Gear6_ratio*Input!FinalDrive_ratio</f>
        <v>2232.9551839464884</v>
      </c>
      <c r="BY706" s="99">
        <f t="shared" si="530"/>
        <v>37.215919732441471</v>
      </c>
      <c r="BZ706" s="99">
        <f>BY706*Input!$N$23</f>
        <v>87568.984698595305</v>
      </c>
      <c r="CA706" s="100">
        <f t="shared" si="531"/>
        <v>87.568984698595301</v>
      </c>
      <c r="CC706" s="95">
        <v>9830</v>
      </c>
      <c r="CD706" s="94">
        <f t="shared" si="532"/>
        <v>34</v>
      </c>
      <c r="CE706" s="94">
        <f t="shared" si="533"/>
        <v>45</v>
      </c>
      <c r="CF706" s="94">
        <f t="shared" si="534"/>
        <v>56</v>
      </c>
      <c r="CG706" s="94">
        <f t="shared" si="535"/>
        <v>67</v>
      </c>
      <c r="CH706" s="94">
        <f t="shared" si="536"/>
        <v>77</v>
      </c>
      <c r="CI706" s="94">
        <f t="shared" si="537"/>
        <v>87.5</v>
      </c>
      <c r="CK706" s="95">
        <v>9830</v>
      </c>
      <c r="CL706" s="162">
        <f t="shared" si="538"/>
        <v>14.458887733887735</v>
      </c>
      <c r="CM706" s="162">
        <f t="shared" si="539"/>
        <v>19.021470085470085</v>
      </c>
      <c r="CN706" s="162">
        <f t="shared" si="540"/>
        <v>23.776837606837606</v>
      </c>
      <c r="CO706" s="162">
        <f t="shared" si="541"/>
        <v>28.532205128205131</v>
      </c>
      <c r="CP706" s="162">
        <f t="shared" si="542"/>
        <v>32.693151709401704</v>
      </c>
      <c r="CQ706" s="162">
        <f t="shared" si="543"/>
        <v>37.215919732441471</v>
      </c>
    </row>
    <row r="707" spans="1:95" ht="19.5" thickTop="1" thickBot="1">
      <c r="A707" s="70">
        <v>9880</v>
      </c>
      <c r="B707" s="70">
        <v>181.60400000000001</v>
      </c>
      <c r="C707" s="70">
        <v>129.095</v>
      </c>
      <c r="D707" s="70">
        <v>168.595</v>
      </c>
      <c r="E707" s="70">
        <v>10.837</v>
      </c>
      <c r="G707" s="92">
        <v>2</v>
      </c>
      <c r="H707" s="93">
        <f t="shared" si="544"/>
        <v>29.608123569794049</v>
      </c>
      <c r="O707" s="95">
        <v>9840</v>
      </c>
      <c r="P707" s="94">
        <f t="shared" si="496"/>
        <v>12.496129109732543</v>
      </c>
      <c r="Q707" s="94">
        <f t="shared" si="497"/>
        <v>12.391454612070184</v>
      </c>
      <c r="R707" s="94">
        <f t="shared" si="498"/>
        <v>11.980725239803604</v>
      </c>
      <c r="S707" s="94">
        <f t="shared" si="499"/>
        <v>11.167194133297341</v>
      </c>
      <c r="T707" s="94">
        <f t="shared" si="500"/>
        <v>10.316092040004026</v>
      </c>
      <c r="U707" s="94">
        <f t="shared" si="501"/>
        <v>9.1314388128951514</v>
      </c>
      <c r="V707" s="82"/>
      <c r="W707" s="95">
        <v>9840</v>
      </c>
      <c r="X707" s="161">
        <f t="shared" si="509"/>
        <v>8.6157173710002315</v>
      </c>
      <c r="Y707" s="161">
        <f t="shared" si="510"/>
        <v>8.37368316577213</v>
      </c>
      <c r="Z707" s="161">
        <f t="shared" si="511"/>
        <v>7.8533782086065127</v>
      </c>
      <c r="AA707" s="161">
        <f t="shared" si="512"/>
        <v>7.0019815330066999</v>
      </c>
      <c r="AB707" s="161">
        <f t="shared" si="513"/>
        <v>6.112312656377358</v>
      </c>
      <c r="AC707" s="161">
        <f t="shared" si="514"/>
        <v>4.9276594292684823</v>
      </c>
      <c r="AD707" s="82"/>
      <c r="AE707" s="82"/>
      <c r="AF707" s="82"/>
      <c r="AG707" s="95">
        <v>9840</v>
      </c>
      <c r="AH707" s="161">
        <f t="shared" si="515"/>
        <v>-11.77229800072706</v>
      </c>
      <c r="AI707" s="161">
        <f t="shared" si="516"/>
        <v>-12.390425347474826</v>
      </c>
      <c r="AJ707" s="161">
        <f t="shared" si="517"/>
        <v>-13.213971295330166</v>
      </c>
      <c r="AK707" s="161">
        <f t="shared" si="518"/>
        <v>-14.220527453820027</v>
      </c>
      <c r="AL707" s="161">
        <f t="shared" si="519"/>
        <v>-15.251389655909785</v>
      </c>
      <c r="AM707" s="161">
        <f t="shared" si="520"/>
        <v>-16.530815141187372</v>
      </c>
      <c r="AN707" s="81"/>
      <c r="AO707" s="81"/>
      <c r="AP707" s="95">
        <v>9840</v>
      </c>
      <c r="AQ707" s="94">
        <f t="shared" si="502"/>
        <v>223.33194531869623</v>
      </c>
      <c r="AR707" s="94">
        <f t="shared" si="503"/>
        <v>386.51756486010652</v>
      </c>
      <c r="AS707" s="94">
        <f t="shared" si="504"/>
        <v>603.93369509391653</v>
      </c>
      <c r="AT707" s="94">
        <f t="shared" si="505"/>
        <v>869.66452093523981</v>
      </c>
      <c r="AU707" s="94">
        <f t="shared" si="506"/>
        <v>1141.8121422869356</v>
      </c>
      <c r="AV707" s="94">
        <f t="shared" si="507"/>
        <v>1479.5804704002182</v>
      </c>
      <c r="AW707" s="81"/>
      <c r="AX707" s="95">
        <v>9840</v>
      </c>
      <c r="AY707" s="99">
        <f>'Max limit'!AX707*Input!PrimaryDrive_ratio*Input!Gear1_ratio*Input!FinalDrive_ratio</f>
        <v>868.41580041580039</v>
      </c>
      <c r="AZ707" s="99">
        <f t="shared" si="521"/>
        <v>14.473596673596672</v>
      </c>
      <c r="BA707" s="99">
        <f>AZ707*Input!$N$23</f>
        <v>34056.344025779617</v>
      </c>
      <c r="BB707" s="97">
        <f t="shared" si="508"/>
        <v>34.056344025779616</v>
      </c>
      <c r="BC707" s="95">
        <v>9840</v>
      </c>
      <c r="BD707" s="99">
        <f>'Max limit'!AX707*Input!PrimaryDrive_ratio*Input!Gear2_ratio*Input!FinalDrive_ratio</f>
        <v>1142.4492307692308</v>
      </c>
      <c r="BE707" s="99">
        <f t="shared" si="522"/>
        <v>19.040820512820513</v>
      </c>
      <c r="BF707" s="99">
        <f>BE707*Input!$N$23</f>
        <v>44803.012585025637</v>
      </c>
      <c r="BG707" s="100">
        <f t="shared" si="523"/>
        <v>44.803012585025634</v>
      </c>
      <c r="BH707" s="95">
        <v>9840</v>
      </c>
      <c r="BI707" s="99">
        <f>'Max limit'!AX707*Input!PrimaryDrive_ratio*Input!Gear3_ratio*Input!FinalDrive_ratio</f>
        <v>1428.0615384615385</v>
      </c>
      <c r="BJ707" s="99">
        <f t="shared" si="524"/>
        <v>23.801025641025642</v>
      </c>
      <c r="BK707" s="99">
        <f>BJ707*Input!$N$23</f>
        <v>56003.765731282045</v>
      </c>
      <c r="BL707" s="100">
        <f t="shared" si="525"/>
        <v>56.003765731282044</v>
      </c>
      <c r="BM707" s="95">
        <v>9840</v>
      </c>
      <c r="BN707" s="99">
        <f>'Max limit'!AX707*Input!PrimaryDrive_ratio*Input!Gear4_ratio*Input!FinalDrive_ratio</f>
        <v>1713.6738461538462</v>
      </c>
      <c r="BO707" s="99">
        <f t="shared" si="526"/>
        <v>28.561230769230768</v>
      </c>
      <c r="BP707" s="99">
        <f>BO707*Input!$N$23</f>
        <v>67204.518877538445</v>
      </c>
      <c r="BQ707" s="100">
        <f t="shared" si="527"/>
        <v>67.204518877538447</v>
      </c>
      <c r="BR707" s="95">
        <v>9840</v>
      </c>
      <c r="BS707" s="99">
        <f>'Max limit'!AX707*Input!PrimaryDrive_ratio*Input!Gear5_ratio*Input!FinalDrive_ratio</f>
        <v>1963.5846153846153</v>
      </c>
      <c r="BT707" s="99">
        <f t="shared" si="528"/>
        <v>32.726410256410254</v>
      </c>
      <c r="BU707" s="99">
        <f>BT707*Input!$N$23</f>
        <v>77005.177880512798</v>
      </c>
      <c r="BV707" s="100">
        <f t="shared" si="529"/>
        <v>77.005177880512804</v>
      </c>
      <c r="BW707" s="95">
        <v>9840</v>
      </c>
      <c r="BX707" s="99">
        <f>'Max limit'!AX707*Input!PrimaryDrive_ratio*Input!Gear6_ratio*Input!FinalDrive_ratio</f>
        <v>2235.2267558528424</v>
      </c>
      <c r="BY707" s="99">
        <f t="shared" si="530"/>
        <v>37.253779264214039</v>
      </c>
      <c r="BZ707" s="99">
        <f>BY707*Input!$N$23</f>
        <v>87658.068101137091</v>
      </c>
      <c r="CA707" s="100">
        <f t="shared" si="531"/>
        <v>87.65806810113709</v>
      </c>
      <c r="CC707" s="95">
        <v>9840</v>
      </c>
      <c r="CD707" s="94">
        <f t="shared" si="532"/>
        <v>34</v>
      </c>
      <c r="CE707" s="94">
        <f t="shared" si="533"/>
        <v>45</v>
      </c>
      <c r="CF707" s="94">
        <f t="shared" si="534"/>
        <v>56</v>
      </c>
      <c r="CG707" s="94">
        <f t="shared" si="535"/>
        <v>67</v>
      </c>
      <c r="CH707" s="94">
        <f t="shared" si="536"/>
        <v>77</v>
      </c>
      <c r="CI707" s="94">
        <f t="shared" si="537"/>
        <v>87.5</v>
      </c>
      <c r="CK707" s="95">
        <v>9840</v>
      </c>
      <c r="CL707" s="162">
        <f t="shared" si="538"/>
        <v>14.473596673596672</v>
      </c>
      <c r="CM707" s="162">
        <f t="shared" si="539"/>
        <v>19.040820512820513</v>
      </c>
      <c r="CN707" s="162">
        <f t="shared" si="540"/>
        <v>23.801025641025642</v>
      </c>
      <c r="CO707" s="162">
        <f t="shared" si="541"/>
        <v>28.561230769230768</v>
      </c>
      <c r="CP707" s="162">
        <f t="shared" si="542"/>
        <v>32.726410256410254</v>
      </c>
      <c r="CQ707" s="162">
        <f t="shared" si="543"/>
        <v>37.253779264214039</v>
      </c>
    </row>
    <row r="708" spans="1:95" ht="19.5" thickTop="1" thickBot="1">
      <c r="A708" s="70">
        <v>9890</v>
      </c>
      <c r="B708" s="70">
        <v>181.71199999999999</v>
      </c>
      <c r="C708" s="70">
        <v>129.041</v>
      </c>
      <c r="D708" s="70">
        <v>168.69900000000001</v>
      </c>
      <c r="E708" s="70">
        <v>10.839</v>
      </c>
      <c r="G708" s="92">
        <v>2</v>
      </c>
      <c r="H708" s="93">
        <f t="shared" si="544"/>
        <v>29.653318077803203</v>
      </c>
      <c r="O708" s="95">
        <v>9850</v>
      </c>
      <c r="P708" s="94">
        <f t="shared" si="496"/>
        <v>12.494658773770526</v>
      </c>
      <c r="Q708" s="94">
        <f t="shared" si="497"/>
        <v>12.388819844049062</v>
      </c>
      <c r="R708" s="94">
        <f t="shared" si="498"/>
        <v>11.976496137724251</v>
      </c>
      <c r="S708" s="94">
        <f t="shared" si="499"/>
        <v>11.161048355596701</v>
      </c>
      <c r="T708" s="94">
        <f t="shared" si="500"/>
        <v>10.30794832636453</v>
      </c>
      <c r="U708" s="94">
        <f t="shared" si="501"/>
        <v>9.1208860440014874</v>
      </c>
      <c r="V708" s="82"/>
      <c r="W708" s="95">
        <v>9850</v>
      </c>
      <c r="X708" s="161">
        <f t="shared" si="509"/>
        <v>8.6142470350382165</v>
      </c>
      <c r="Y708" s="161">
        <f t="shared" si="510"/>
        <v>8.3710483977510091</v>
      </c>
      <c r="Z708" s="161">
        <f t="shared" si="511"/>
        <v>7.8491491065271584</v>
      </c>
      <c r="AA708" s="161">
        <f t="shared" si="512"/>
        <v>6.9958357553060591</v>
      </c>
      <c r="AB708" s="161">
        <f t="shared" si="513"/>
        <v>6.1041689427378607</v>
      </c>
      <c r="AC708" s="161">
        <f t="shared" si="514"/>
        <v>4.9171066603748175</v>
      </c>
      <c r="AD708" s="82"/>
      <c r="AE708" s="82"/>
      <c r="AF708" s="82"/>
      <c r="AG708" s="95">
        <v>9850</v>
      </c>
      <c r="AH708" s="161">
        <f t="shared" si="515"/>
        <v>-11.774018293802619</v>
      </c>
      <c r="AI708" s="161">
        <f t="shared" si="516"/>
        <v>-12.393402635338692</v>
      </c>
      <c r="AJ708" s="161">
        <f t="shared" si="517"/>
        <v>-13.218623307617456</v>
      </c>
      <c r="AK708" s="161">
        <f t="shared" si="518"/>
        <v>-14.227226351513725</v>
      </c>
      <c r="AL708" s="161">
        <f t="shared" si="519"/>
        <v>-15.260184866640444</v>
      </c>
      <c r="AM708" s="161">
        <f t="shared" si="520"/>
        <v>-16.542212131592528</v>
      </c>
      <c r="AN708" s="81"/>
      <c r="AO708" s="81"/>
      <c r="AP708" s="95">
        <v>9850</v>
      </c>
      <c r="AQ708" s="94">
        <f t="shared" si="502"/>
        <v>223.78610269064384</v>
      </c>
      <c r="AR708" s="94">
        <f t="shared" si="503"/>
        <v>387.3035688561672</v>
      </c>
      <c r="AS708" s="94">
        <f t="shared" si="504"/>
        <v>605.16182633776077</v>
      </c>
      <c r="AT708" s="94">
        <f t="shared" si="505"/>
        <v>871.43302992637598</v>
      </c>
      <c r="AU708" s="94">
        <f t="shared" si="506"/>
        <v>1144.1340779198292</v>
      </c>
      <c r="AV708" s="94">
        <f t="shared" si="507"/>
        <v>1482.5892758671798</v>
      </c>
      <c r="AW708" s="81"/>
      <c r="AX708" s="95">
        <v>9850</v>
      </c>
      <c r="AY708" s="99">
        <f>'Max limit'!AX708*Input!PrimaryDrive_ratio*Input!Gear1_ratio*Input!FinalDrive_ratio</f>
        <v>869.29833679833678</v>
      </c>
      <c r="AZ708" s="99">
        <f t="shared" si="521"/>
        <v>14.488305613305613</v>
      </c>
      <c r="BA708" s="99">
        <f>AZ708*Input!$N$23</f>
        <v>34090.954131496874</v>
      </c>
      <c r="BB708" s="97">
        <f t="shared" si="508"/>
        <v>34.090954131496872</v>
      </c>
      <c r="BC708" s="95">
        <v>9850</v>
      </c>
      <c r="BD708" s="99">
        <f>'Max limit'!AX708*Input!PrimaryDrive_ratio*Input!Gear2_ratio*Input!FinalDrive_ratio</f>
        <v>1143.6102564102564</v>
      </c>
      <c r="BE708" s="99">
        <f t="shared" si="522"/>
        <v>19.060170940170941</v>
      </c>
      <c r="BF708" s="99">
        <f>BE708*Input!$N$23</f>
        <v>44848.544101880339</v>
      </c>
      <c r="BG708" s="100">
        <f t="shared" si="523"/>
        <v>44.848544101880343</v>
      </c>
      <c r="BH708" s="95">
        <v>9850</v>
      </c>
      <c r="BI708" s="99">
        <f>'Max limit'!AX708*Input!PrimaryDrive_ratio*Input!Gear3_ratio*Input!FinalDrive_ratio</f>
        <v>1429.5128205128203</v>
      </c>
      <c r="BJ708" s="99">
        <f t="shared" si="524"/>
        <v>23.825213675213671</v>
      </c>
      <c r="BK708" s="99">
        <f>BJ708*Input!$N$23</f>
        <v>56060.68012735041</v>
      </c>
      <c r="BL708" s="100">
        <f t="shared" si="525"/>
        <v>56.060680127350409</v>
      </c>
      <c r="BM708" s="95">
        <v>9850</v>
      </c>
      <c r="BN708" s="99">
        <f>'Max limit'!AX708*Input!PrimaryDrive_ratio*Input!Gear4_ratio*Input!FinalDrive_ratio</f>
        <v>1715.4153846153847</v>
      </c>
      <c r="BO708" s="99">
        <f t="shared" si="526"/>
        <v>28.590256410256412</v>
      </c>
      <c r="BP708" s="99">
        <f>BO708*Input!$N$23</f>
        <v>67272.816152820509</v>
      </c>
      <c r="BQ708" s="100">
        <f t="shared" si="527"/>
        <v>67.272816152820511</v>
      </c>
      <c r="BR708" s="95">
        <v>9850</v>
      </c>
      <c r="BS708" s="99">
        <f>'Max limit'!AX708*Input!PrimaryDrive_ratio*Input!Gear5_ratio*Input!FinalDrive_ratio</f>
        <v>1965.5801282051279</v>
      </c>
      <c r="BT708" s="99">
        <f t="shared" si="528"/>
        <v>32.759668803418798</v>
      </c>
      <c r="BU708" s="99">
        <f>BT708*Input!$N$23</f>
        <v>77083.435175106817</v>
      </c>
      <c r="BV708" s="100">
        <f t="shared" si="529"/>
        <v>77.083435175106814</v>
      </c>
      <c r="BW708" s="95">
        <v>9850</v>
      </c>
      <c r="BX708" s="99">
        <f>'Max limit'!AX708*Input!PrimaryDrive_ratio*Input!Gear6_ratio*Input!FinalDrive_ratio</f>
        <v>2237.4983277591973</v>
      </c>
      <c r="BY708" s="99">
        <f t="shared" si="530"/>
        <v>37.291638795986621</v>
      </c>
      <c r="BZ708" s="99">
        <f>BY708*Input!$N$23</f>
        <v>87747.151503678906</v>
      </c>
      <c r="CA708" s="100">
        <f t="shared" si="531"/>
        <v>87.747151503678907</v>
      </c>
      <c r="CC708" s="95">
        <v>9850</v>
      </c>
      <c r="CD708" s="94">
        <f t="shared" si="532"/>
        <v>34</v>
      </c>
      <c r="CE708" s="94">
        <f t="shared" si="533"/>
        <v>45</v>
      </c>
      <c r="CF708" s="94">
        <f t="shared" si="534"/>
        <v>56</v>
      </c>
      <c r="CG708" s="94">
        <f t="shared" si="535"/>
        <v>67.5</v>
      </c>
      <c r="CH708" s="94">
        <f t="shared" si="536"/>
        <v>77</v>
      </c>
      <c r="CI708" s="94">
        <f t="shared" si="537"/>
        <v>87.5</v>
      </c>
      <c r="CK708" s="95">
        <v>9850</v>
      </c>
      <c r="CL708" s="162">
        <f t="shared" si="538"/>
        <v>14.488305613305613</v>
      </c>
      <c r="CM708" s="162">
        <f t="shared" si="539"/>
        <v>19.060170940170941</v>
      </c>
      <c r="CN708" s="162">
        <f t="shared" si="540"/>
        <v>23.825213675213671</v>
      </c>
      <c r="CO708" s="162">
        <f t="shared" si="541"/>
        <v>28.590256410256412</v>
      </c>
      <c r="CP708" s="162">
        <f t="shared" si="542"/>
        <v>32.759668803418798</v>
      </c>
      <c r="CQ708" s="162">
        <f t="shared" si="543"/>
        <v>37.291638795986621</v>
      </c>
    </row>
    <row r="709" spans="1:95" ht="19.5" thickTop="1" thickBot="1">
      <c r="A709" s="70">
        <v>9900</v>
      </c>
      <c r="B709" s="70">
        <v>181.81100000000001</v>
      </c>
      <c r="C709" s="70">
        <v>128.98099999999999</v>
      </c>
      <c r="D709" s="70">
        <v>168.79499999999999</v>
      </c>
      <c r="E709" s="70">
        <v>10.840999999999999</v>
      </c>
      <c r="G709" s="92">
        <v>2</v>
      </c>
      <c r="H709" s="93">
        <f t="shared" si="544"/>
        <v>29.698512585812356</v>
      </c>
      <c r="O709" s="95">
        <v>9860</v>
      </c>
      <c r="P709" s="94">
        <f t="shared" si="496"/>
        <v>12.493186944323529</v>
      </c>
      <c r="Q709" s="94">
        <f t="shared" si="497"/>
        <v>12.386182399778049</v>
      </c>
      <c r="R709" s="94">
        <f t="shared" si="498"/>
        <v>11.972262739959696</v>
      </c>
      <c r="S709" s="94">
        <f t="shared" si="499"/>
        <v>11.154896335359039</v>
      </c>
      <c r="T709" s="94">
        <f t="shared" si="500"/>
        <v>10.299796340796501</v>
      </c>
      <c r="U709" s="94">
        <f t="shared" si="501"/>
        <v>9.1103225561957935</v>
      </c>
      <c r="V709" s="82"/>
      <c r="W709" s="95">
        <v>9860</v>
      </c>
      <c r="X709" s="161">
        <f t="shared" si="509"/>
        <v>8.6127752055912197</v>
      </c>
      <c r="Y709" s="161">
        <f t="shared" si="510"/>
        <v>8.3684109534799944</v>
      </c>
      <c r="Z709" s="161">
        <f t="shared" si="511"/>
        <v>7.8449157087626027</v>
      </c>
      <c r="AA709" s="161">
        <f t="shared" si="512"/>
        <v>6.9896837350683967</v>
      </c>
      <c r="AB709" s="161">
        <f t="shared" si="513"/>
        <v>6.0960169571698311</v>
      </c>
      <c r="AC709" s="161">
        <f t="shared" si="514"/>
        <v>4.9065431725691235</v>
      </c>
      <c r="AD709" s="82"/>
      <c r="AE709" s="82"/>
      <c r="AF709" s="82"/>
      <c r="AG709" s="95">
        <v>9860</v>
      </c>
      <c r="AH709" s="161">
        <f t="shared" si="515"/>
        <v>-11.775740334255604</v>
      </c>
      <c r="AI709" s="161">
        <f t="shared" si="516"/>
        <v>-12.396382947364938</v>
      </c>
      <c r="AJ709" s="161">
        <f t="shared" si="517"/>
        <v>-13.223280045158466</v>
      </c>
      <c r="AK709" s="161">
        <f t="shared" si="518"/>
        <v>-14.233932053572779</v>
      </c>
      <c r="AL709" s="161">
        <f t="shared" si="519"/>
        <v>-15.268989011053915</v>
      </c>
      <c r="AM709" s="161">
        <f t="shared" si="520"/>
        <v>-16.553620698422677</v>
      </c>
      <c r="AN709" s="81"/>
      <c r="AO709" s="81"/>
      <c r="AP709" s="95">
        <v>9860</v>
      </c>
      <c r="AQ709" s="94">
        <f t="shared" si="502"/>
        <v>224.24072137023194</v>
      </c>
      <c r="AR709" s="94">
        <f t="shared" si="503"/>
        <v>388.09037123109613</v>
      </c>
      <c r="AS709" s="94">
        <f t="shared" si="504"/>
        <v>606.39120504858749</v>
      </c>
      <c r="AT709" s="94">
        <f t="shared" si="505"/>
        <v>873.20333526996592</v>
      </c>
      <c r="AU709" s="94">
        <f t="shared" si="506"/>
        <v>1146.4583720449857</v>
      </c>
      <c r="AV709" s="94">
        <f t="shared" si="507"/>
        <v>1485.6011375103394</v>
      </c>
      <c r="AW709" s="81"/>
      <c r="AX709" s="95">
        <v>9860</v>
      </c>
      <c r="AY709" s="99">
        <f>'Max limit'!AX709*Input!PrimaryDrive_ratio*Input!Gear1_ratio*Input!FinalDrive_ratio</f>
        <v>870.18087318087328</v>
      </c>
      <c r="AZ709" s="99">
        <f t="shared" si="521"/>
        <v>14.503014553014555</v>
      </c>
      <c r="BA709" s="99">
        <f>AZ709*Input!$N$23</f>
        <v>34125.564237214137</v>
      </c>
      <c r="BB709" s="97">
        <f t="shared" si="508"/>
        <v>34.125564237214135</v>
      </c>
      <c r="BC709" s="95">
        <v>9860</v>
      </c>
      <c r="BD709" s="99">
        <f>'Max limit'!AX709*Input!PrimaryDrive_ratio*Input!Gear2_ratio*Input!FinalDrive_ratio</f>
        <v>1144.771282051282</v>
      </c>
      <c r="BE709" s="99">
        <f t="shared" si="522"/>
        <v>19.079521367521366</v>
      </c>
      <c r="BF709" s="99">
        <f>BE709*Input!$N$23</f>
        <v>44894.075618735034</v>
      </c>
      <c r="BG709" s="100">
        <f t="shared" si="523"/>
        <v>44.894075618735037</v>
      </c>
      <c r="BH709" s="95">
        <v>9860</v>
      </c>
      <c r="BI709" s="99">
        <f>'Max limit'!AX709*Input!PrimaryDrive_ratio*Input!Gear3_ratio*Input!FinalDrive_ratio</f>
        <v>1430.9641025641024</v>
      </c>
      <c r="BJ709" s="99">
        <f t="shared" si="524"/>
        <v>23.849401709401707</v>
      </c>
      <c r="BK709" s="99">
        <f>BJ709*Input!$N$23</f>
        <v>56117.594523418789</v>
      </c>
      <c r="BL709" s="100">
        <f t="shared" si="525"/>
        <v>56.117594523418788</v>
      </c>
      <c r="BM709" s="95">
        <v>9860</v>
      </c>
      <c r="BN709" s="99">
        <f>'Max limit'!AX709*Input!PrimaryDrive_ratio*Input!Gear4_ratio*Input!FinalDrive_ratio</f>
        <v>1717.1569230769228</v>
      </c>
      <c r="BO709" s="99">
        <f t="shared" si="526"/>
        <v>28.619282051282045</v>
      </c>
      <c r="BP709" s="99">
        <f>BO709*Input!$N$23</f>
        <v>67341.113428102544</v>
      </c>
      <c r="BQ709" s="100">
        <f t="shared" si="527"/>
        <v>67.341113428102545</v>
      </c>
      <c r="BR709" s="95">
        <v>9860</v>
      </c>
      <c r="BS709" s="99">
        <f>'Max limit'!AX709*Input!PrimaryDrive_ratio*Input!Gear5_ratio*Input!FinalDrive_ratio</f>
        <v>1967.5756410256408</v>
      </c>
      <c r="BT709" s="99">
        <f t="shared" si="528"/>
        <v>32.792927350427348</v>
      </c>
      <c r="BU709" s="99">
        <f>BT709*Input!$N$23</f>
        <v>77161.692469700836</v>
      </c>
      <c r="BV709" s="100">
        <f t="shared" si="529"/>
        <v>77.161692469700839</v>
      </c>
      <c r="BW709" s="95">
        <v>9860</v>
      </c>
      <c r="BX709" s="99">
        <f>'Max limit'!AX709*Input!PrimaryDrive_ratio*Input!Gear6_ratio*Input!FinalDrive_ratio</f>
        <v>2239.7698996655517</v>
      </c>
      <c r="BY709" s="99">
        <f t="shared" si="530"/>
        <v>37.329498327759197</v>
      </c>
      <c r="BZ709" s="99">
        <f>BY709*Input!$N$23</f>
        <v>87836.234906220721</v>
      </c>
      <c r="CA709" s="100">
        <f t="shared" si="531"/>
        <v>87.836234906220724</v>
      </c>
      <c r="CC709" s="95">
        <v>9860</v>
      </c>
      <c r="CD709" s="94">
        <f t="shared" si="532"/>
        <v>34</v>
      </c>
      <c r="CE709" s="94">
        <f t="shared" si="533"/>
        <v>45</v>
      </c>
      <c r="CF709" s="94">
        <f t="shared" si="534"/>
        <v>56</v>
      </c>
      <c r="CG709" s="94">
        <f t="shared" si="535"/>
        <v>67.5</v>
      </c>
      <c r="CH709" s="94">
        <f t="shared" si="536"/>
        <v>77</v>
      </c>
      <c r="CI709" s="94">
        <f t="shared" si="537"/>
        <v>88</v>
      </c>
      <c r="CK709" s="95">
        <v>9860</v>
      </c>
      <c r="CL709" s="162">
        <f t="shared" si="538"/>
        <v>14.503014553014555</v>
      </c>
      <c r="CM709" s="162">
        <f t="shared" si="539"/>
        <v>19.079521367521366</v>
      </c>
      <c r="CN709" s="162">
        <f t="shared" si="540"/>
        <v>23.849401709401707</v>
      </c>
      <c r="CO709" s="162">
        <f t="shared" si="541"/>
        <v>28.619282051282045</v>
      </c>
      <c r="CP709" s="162">
        <f t="shared" si="542"/>
        <v>32.792927350427348</v>
      </c>
      <c r="CQ709" s="162">
        <f t="shared" si="543"/>
        <v>37.329498327759197</v>
      </c>
    </row>
    <row r="710" spans="1:95" ht="19.5" thickTop="1" thickBot="1">
      <c r="A710" s="70">
        <v>9910</v>
      </c>
      <c r="B710" s="70">
        <v>181.90899999999999</v>
      </c>
      <c r="C710" s="70">
        <v>128.91999999999999</v>
      </c>
      <c r="D710" s="70">
        <v>168.88900000000001</v>
      </c>
      <c r="E710" s="70">
        <v>10.843</v>
      </c>
      <c r="G710" s="92">
        <v>2</v>
      </c>
      <c r="H710" s="93">
        <f t="shared" si="544"/>
        <v>29.743707093821509</v>
      </c>
      <c r="O710" s="95">
        <v>9870</v>
      </c>
      <c r="P710" s="94">
        <f t="shared" ref="P710:P773" si="545">(($H$10*$H$14*($H$5-$H$7)-(AQ710*($H$5-($H$10*$H$9)))))/(H$34*($H$5-($H$9*$H$10)))</f>
        <v>12.491713621391556</v>
      </c>
      <c r="Q710" s="94">
        <f t="shared" ref="Q710:Q773" si="546">(($H$10*$H$14*($H$5-$H$7)-(AR710*($H$5-($H$10*$H$9)))))/(I$34*($H$5-($H$9*$H$10)))</f>
        <v>12.38354227925714</v>
      </c>
      <c r="R710" s="94">
        <f t="shared" ref="R710:R773" si="547">(($H$10*$H$14*($H$5-$H$7)-(AS710*($H$5-($H$10*$H$9)))))/(J$34*($H$5-($H$9*$H$10)))</f>
        <v>11.968025046509943</v>
      </c>
      <c r="S710" s="94">
        <f t="shared" ref="S710:S773" si="548">(($H$10*$H$14*($H$5-$H$7)-(AT710*($H$5-($H$10*$H$9)))))/(K$34*($H$5-($H$9*$H$10)))</f>
        <v>11.148738072584349</v>
      </c>
      <c r="T710" s="94">
        <f t="shared" ref="T710:T773" si="549">(($H$10*$H$14*($H$5-$H$7)-(AU710*($H$5-($H$10*$H$9)))))/(L$34*($H$5-($H$9*$H$10)))</f>
        <v>10.29163608329994</v>
      </c>
      <c r="U710" s="94">
        <f t="shared" ref="U710:U773" si="550">(($H$10*$H$14*($H$5-$H$7)-(AV710*($H$5-($H$10*$H$9)))))/(M$34*($H$5-($H$9*$H$10)))</f>
        <v>9.0997483494780695</v>
      </c>
      <c r="V710" s="82"/>
      <c r="W710" s="95">
        <v>9870</v>
      </c>
      <c r="X710" s="161">
        <f t="shared" si="509"/>
        <v>8.6113018826592462</v>
      </c>
      <c r="Y710" s="161">
        <f t="shared" si="510"/>
        <v>8.3657708329590861</v>
      </c>
      <c r="Z710" s="161">
        <f t="shared" si="511"/>
        <v>7.8406780153128501</v>
      </c>
      <c r="AA710" s="161">
        <f t="shared" si="512"/>
        <v>6.9835254722937075</v>
      </c>
      <c r="AB710" s="161">
        <f t="shared" si="513"/>
        <v>6.0878566996732708</v>
      </c>
      <c r="AC710" s="161">
        <f t="shared" si="514"/>
        <v>4.8959689658513996</v>
      </c>
      <c r="AD710" s="82"/>
      <c r="AE710" s="82"/>
      <c r="AF710" s="82"/>
      <c r="AG710" s="95">
        <v>9870</v>
      </c>
      <c r="AH710" s="161">
        <f t="shared" si="515"/>
        <v>-11.777464122086014</v>
      </c>
      <c r="AI710" s="161">
        <f t="shared" si="516"/>
        <v>-12.399366283553565</v>
      </c>
      <c r="AJ710" s="161">
        <f t="shared" si="517"/>
        <v>-13.227941507953195</v>
      </c>
      <c r="AK710" s="161">
        <f t="shared" si="518"/>
        <v>-14.24064455999719</v>
      </c>
      <c r="AL710" s="161">
        <f t="shared" si="519"/>
        <v>-15.2778020891502</v>
      </c>
      <c r="AM710" s="161">
        <f t="shared" si="520"/>
        <v>-16.565040841677821</v>
      </c>
      <c r="AN710" s="81"/>
      <c r="AO710" s="81"/>
      <c r="AP710" s="95">
        <v>9870</v>
      </c>
      <c r="AQ710" s="94">
        <f t="shared" ref="AQ710:AQ773" si="551">0.5*$L$5*$L$9*$L$7*($BB710^2)</f>
        <v>224.69580135746025</v>
      </c>
      <c r="AR710" s="94">
        <f t="shared" ref="AR710:AR773" si="552">0.5*$L$5*$L$9*$L$7*($BG710^2)</f>
        <v>388.87797198489363</v>
      </c>
      <c r="AS710" s="94">
        <f t="shared" ref="AS710:AS773" si="553">0.5*$L$5*$L$9*$L$7*($BL710^2)</f>
        <v>607.62183122639601</v>
      </c>
      <c r="AT710" s="94">
        <f t="shared" ref="AT710:AT773" si="554">0.5*$L$5*$L$9*$L$7*($BQ710^2)</f>
        <v>874.97543696601042</v>
      </c>
      <c r="AU710" s="94">
        <f t="shared" ref="AU710:AU773" si="555">0.5*$L$5*$L$9*$L$7*($BV710^2)</f>
        <v>1148.785024662405</v>
      </c>
      <c r="AV710" s="94">
        <f t="shared" ref="AV710:AV773" si="556">0.5*$L$5*$L$9*$L$7*($CA710^2)</f>
        <v>1488.6160553296968</v>
      </c>
      <c r="AW710" s="81"/>
      <c r="AX710" s="95">
        <v>9870</v>
      </c>
      <c r="AY710" s="99">
        <f>'Max limit'!AX710*Input!PrimaryDrive_ratio*Input!Gear1_ratio*Input!FinalDrive_ratio</f>
        <v>871.06340956340955</v>
      </c>
      <c r="AZ710" s="99">
        <f t="shared" si="521"/>
        <v>14.517723492723492</v>
      </c>
      <c r="BA710" s="99">
        <f>AZ710*Input!$N$23</f>
        <v>34160.174342931386</v>
      </c>
      <c r="BB710" s="97">
        <f t="shared" ref="BB710:BB773" si="557">BA710/1000</f>
        <v>34.160174342931384</v>
      </c>
      <c r="BC710" s="95">
        <v>9870</v>
      </c>
      <c r="BD710" s="99">
        <f>'Max limit'!AX710*Input!PrimaryDrive_ratio*Input!Gear2_ratio*Input!FinalDrive_ratio</f>
        <v>1145.9323076923076</v>
      </c>
      <c r="BE710" s="99">
        <f t="shared" si="522"/>
        <v>19.098871794871794</v>
      </c>
      <c r="BF710" s="99">
        <f>BE710*Input!$N$23</f>
        <v>44939.607135589737</v>
      </c>
      <c r="BG710" s="100">
        <f t="shared" si="523"/>
        <v>44.939607135589739</v>
      </c>
      <c r="BH710" s="95">
        <v>9870</v>
      </c>
      <c r="BI710" s="99">
        <f>'Max limit'!AX710*Input!PrimaryDrive_ratio*Input!Gear3_ratio*Input!FinalDrive_ratio</f>
        <v>1432.4153846153845</v>
      </c>
      <c r="BJ710" s="99">
        <f t="shared" si="524"/>
        <v>23.87358974358974</v>
      </c>
      <c r="BK710" s="99">
        <f>BJ710*Input!$N$23</f>
        <v>56174.508919487162</v>
      </c>
      <c r="BL710" s="100">
        <f t="shared" si="525"/>
        <v>56.17450891948716</v>
      </c>
      <c r="BM710" s="95">
        <v>9870</v>
      </c>
      <c r="BN710" s="99">
        <f>'Max limit'!AX710*Input!PrimaryDrive_ratio*Input!Gear4_ratio*Input!FinalDrive_ratio</f>
        <v>1718.8984615384613</v>
      </c>
      <c r="BO710" s="99">
        <f t="shared" si="526"/>
        <v>28.648307692307689</v>
      </c>
      <c r="BP710" s="99">
        <f>BO710*Input!$N$23</f>
        <v>67409.410703384594</v>
      </c>
      <c r="BQ710" s="100">
        <f t="shared" si="527"/>
        <v>67.409410703384594</v>
      </c>
      <c r="BR710" s="95">
        <v>9870</v>
      </c>
      <c r="BS710" s="99">
        <f>'Max limit'!AX710*Input!PrimaryDrive_ratio*Input!Gear5_ratio*Input!FinalDrive_ratio</f>
        <v>1969.5711538461537</v>
      </c>
      <c r="BT710" s="99">
        <f t="shared" si="528"/>
        <v>32.826185897435899</v>
      </c>
      <c r="BU710" s="99">
        <f>BT710*Input!$N$23</f>
        <v>77239.949764294855</v>
      </c>
      <c r="BV710" s="100">
        <f t="shared" si="529"/>
        <v>77.239949764294849</v>
      </c>
      <c r="BW710" s="95">
        <v>9870</v>
      </c>
      <c r="BX710" s="99">
        <f>'Max limit'!AX710*Input!PrimaryDrive_ratio*Input!Gear6_ratio*Input!FinalDrive_ratio</f>
        <v>2242.0414715719062</v>
      </c>
      <c r="BY710" s="99">
        <f t="shared" si="530"/>
        <v>37.367357859531772</v>
      </c>
      <c r="BZ710" s="99">
        <f>BY710*Input!$N$23</f>
        <v>87925.318308762522</v>
      </c>
      <c r="CA710" s="100">
        <f t="shared" si="531"/>
        <v>87.925318308762527</v>
      </c>
      <c r="CC710" s="95">
        <v>9870</v>
      </c>
      <c r="CD710" s="94">
        <f t="shared" si="532"/>
        <v>34</v>
      </c>
      <c r="CE710" s="94">
        <f t="shared" si="533"/>
        <v>45</v>
      </c>
      <c r="CF710" s="94">
        <f t="shared" si="534"/>
        <v>56</v>
      </c>
      <c r="CG710" s="94">
        <f t="shared" si="535"/>
        <v>67.5</v>
      </c>
      <c r="CH710" s="94">
        <f t="shared" si="536"/>
        <v>77</v>
      </c>
      <c r="CI710" s="94">
        <f t="shared" si="537"/>
        <v>88</v>
      </c>
      <c r="CK710" s="95">
        <v>9870</v>
      </c>
      <c r="CL710" s="162">
        <f t="shared" si="538"/>
        <v>14.517723492723492</v>
      </c>
      <c r="CM710" s="162">
        <f t="shared" si="539"/>
        <v>19.098871794871794</v>
      </c>
      <c r="CN710" s="162">
        <f t="shared" si="540"/>
        <v>23.87358974358974</v>
      </c>
      <c r="CO710" s="162">
        <f t="shared" si="541"/>
        <v>28.648307692307689</v>
      </c>
      <c r="CP710" s="162">
        <f t="shared" si="542"/>
        <v>32.826185897435899</v>
      </c>
      <c r="CQ710" s="162">
        <f t="shared" si="543"/>
        <v>37.367357859531772</v>
      </c>
    </row>
    <row r="711" spans="1:95" ht="19.5" thickTop="1" thickBot="1">
      <c r="A711" s="70">
        <v>9920</v>
      </c>
      <c r="B711" s="70">
        <v>181.99</v>
      </c>
      <c r="C711" s="70">
        <v>128.84700000000001</v>
      </c>
      <c r="D711" s="70">
        <v>168.96700000000001</v>
      </c>
      <c r="E711" s="70">
        <v>10.845000000000001</v>
      </c>
      <c r="G711" s="92">
        <v>2</v>
      </c>
      <c r="H711" s="93">
        <f t="shared" si="544"/>
        <v>29.788901601830663</v>
      </c>
      <c r="O711" s="95">
        <v>9880</v>
      </c>
      <c r="P711" s="94">
        <f t="shared" si="545"/>
        <v>12.4902388049746</v>
      </c>
      <c r="Q711" s="94">
        <f t="shared" si="546"/>
        <v>12.380899482486337</v>
      </c>
      <c r="R711" s="94">
        <f t="shared" si="547"/>
        <v>11.963783057374988</v>
      </c>
      <c r="S711" s="94">
        <f t="shared" si="548"/>
        <v>11.142573567272636</v>
      </c>
      <c r="T711" s="94">
        <f t="shared" si="549"/>
        <v>10.283467553874845</v>
      </c>
      <c r="U711" s="94">
        <f t="shared" si="550"/>
        <v>9.0891634238483121</v>
      </c>
      <c r="V711" s="82"/>
      <c r="W711" s="95">
        <v>9880</v>
      </c>
      <c r="X711" s="161">
        <f t="shared" ref="X711:X774" si="558">(($H$14*$H$7)-(AQ711*$H$9))/(H$34*$H$9)</f>
        <v>8.6098270662422909</v>
      </c>
      <c r="Y711" s="161">
        <f t="shared" ref="Y711:Y774" si="559">(($H$14*$H$7)-(AR711*$H$9))/(I$34*$H$9)</f>
        <v>8.3631280361882805</v>
      </c>
      <c r="Z711" s="161">
        <f t="shared" ref="Z711:Z774" si="560">(($H$14*$H$7)-(AS711*$H$9))/(J$34*$H$9)</f>
        <v>7.8364360261778945</v>
      </c>
      <c r="AA711" s="161">
        <f t="shared" ref="AA711:AA774" si="561">(($H$14*$H$7)-(AT711*$H$9))/(K$34*$H$9)</f>
        <v>6.9773609669819932</v>
      </c>
      <c r="AB711" s="161">
        <f t="shared" ref="AB711:AB774" si="562">(($H$14*$H$7)-(AU711*$H$9))/(L$34*$H$9)</f>
        <v>6.0796881702481764</v>
      </c>
      <c r="AC711" s="161">
        <f t="shared" ref="AC711:AC774" si="563">(($H$14*$H$7)-(AV711*$H$9))/(M$34*$H$9)</f>
        <v>4.885384040221644</v>
      </c>
      <c r="AD711" s="82"/>
      <c r="AE711" s="82"/>
      <c r="AF711" s="82"/>
      <c r="AG711" s="95">
        <v>9880</v>
      </c>
      <c r="AH711" s="161">
        <f t="shared" ref="AH711:AH774" si="564">-(($H$13*($H$5-$H$8))/$H$9)-(AQ711/$H$12)</f>
        <v>-11.77918965729385</v>
      </c>
      <c r="AI711" s="161">
        <f t="shared" ref="AI711:AI774" si="565">-(($H$13*($H$5-$H$8))/$H$9)-(AR711/$H$12)</f>
        <v>-12.402352643904573</v>
      </c>
      <c r="AJ711" s="161">
        <f t="shared" ref="AJ711:AJ774" si="566">-(($H$13*($H$5-$H$8))/$H$9)-(AS711/$H$12)</f>
        <v>-13.232607696001645</v>
      </c>
      <c r="AK711" s="161">
        <f t="shared" ref="AK711:AK774" si="567">-(($H$13*($H$5-$H$8))/$H$9)-(AT711/$H$12)</f>
        <v>-14.247363870786957</v>
      </c>
      <c r="AL711" s="161">
        <f t="shared" ref="AL711:AL774" si="568">-(($H$13*($H$5-$H$8))/$H$9)-(AU711/$H$12)</f>
        <v>-15.286624100929302</v>
      </c>
      <c r="AM711" s="161">
        <f t="shared" ref="AM711:AM774" si="569">-(($H$13*($H$5-$H$8))/$H$9)-(AV711/$H$12)</f>
        <v>-16.576472561357956</v>
      </c>
      <c r="AN711" s="81"/>
      <c r="AO711" s="81"/>
      <c r="AP711" s="95">
        <v>9880</v>
      </c>
      <c r="AQ711" s="94">
        <f t="shared" si="551"/>
        <v>225.15134265232908</v>
      </c>
      <c r="AR711" s="94">
        <f t="shared" si="552"/>
        <v>389.66637111755983</v>
      </c>
      <c r="AS711" s="94">
        <f t="shared" si="553"/>
        <v>608.85370487118689</v>
      </c>
      <c r="AT711" s="94">
        <f t="shared" si="554"/>
        <v>876.74933501450926</v>
      </c>
      <c r="AU711" s="94">
        <f t="shared" si="555"/>
        <v>1151.1140357720878</v>
      </c>
      <c r="AV711" s="94">
        <f t="shared" si="556"/>
        <v>1491.6340293252529</v>
      </c>
      <c r="AW711" s="81"/>
      <c r="AX711" s="95">
        <v>9880</v>
      </c>
      <c r="AY711" s="99">
        <f>'Max limit'!AX711*Input!PrimaryDrive_ratio*Input!Gear1_ratio*Input!FinalDrive_ratio</f>
        <v>871.94594594594605</v>
      </c>
      <c r="AZ711" s="99">
        <f t="shared" ref="AZ711:AZ774" si="570">AY711 / 60</f>
        <v>14.532432432432435</v>
      </c>
      <c r="BA711" s="99">
        <f>AZ711*Input!$N$23</f>
        <v>34194.78444864865</v>
      </c>
      <c r="BB711" s="97">
        <f t="shared" si="557"/>
        <v>34.194784448648647</v>
      </c>
      <c r="BC711" s="95">
        <v>9880</v>
      </c>
      <c r="BD711" s="99">
        <f>'Max limit'!AX711*Input!PrimaryDrive_ratio*Input!Gear2_ratio*Input!FinalDrive_ratio</f>
        <v>1147.0933333333335</v>
      </c>
      <c r="BE711" s="99">
        <f t="shared" ref="BE711:BE774" si="571">BD711/60</f>
        <v>19.118222222222226</v>
      </c>
      <c r="BF711" s="99">
        <f>BE711*Input!$N$23</f>
        <v>44985.138652444446</v>
      </c>
      <c r="BG711" s="100">
        <f t="shared" ref="BG711:BG774" si="572">BF711/1000</f>
        <v>44.985138652444448</v>
      </c>
      <c r="BH711" s="95">
        <v>9880</v>
      </c>
      <c r="BI711" s="99">
        <f>'Max limit'!AX711*Input!PrimaryDrive_ratio*Input!Gear3_ratio*Input!FinalDrive_ratio</f>
        <v>1433.8666666666668</v>
      </c>
      <c r="BJ711" s="99">
        <f t="shared" ref="BJ711:BJ774" si="573">BI711/60</f>
        <v>23.89777777777778</v>
      </c>
      <c r="BK711" s="99">
        <f>BJ711*Input!$N$23</f>
        <v>56231.423315555548</v>
      </c>
      <c r="BL711" s="100">
        <f t="shared" ref="BL711:BL774" si="574">BK711/1000</f>
        <v>56.231423315555546</v>
      </c>
      <c r="BM711" s="95">
        <v>9880</v>
      </c>
      <c r="BN711" s="99">
        <f>'Max limit'!AX711*Input!PrimaryDrive_ratio*Input!Gear4_ratio*Input!FinalDrive_ratio</f>
        <v>1720.64</v>
      </c>
      <c r="BO711" s="99">
        <f t="shared" ref="BO711:BO774" si="575">BN711/60</f>
        <v>28.677333333333333</v>
      </c>
      <c r="BP711" s="99">
        <f>BO711*Input!$N$23</f>
        <v>67477.707978666658</v>
      </c>
      <c r="BQ711" s="100">
        <f t="shared" ref="BQ711:BQ774" si="576">BP711/1000</f>
        <v>67.477707978666658</v>
      </c>
      <c r="BR711" s="95">
        <v>9880</v>
      </c>
      <c r="BS711" s="99">
        <f>'Max limit'!AX711*Input!PrimaryDrive_ratio*Input!Gear5_ratio*Input!FinalDrive_ratio</f>
        <v>1971.5666666666666</v>
      </c>
      <c r="BT711" s="99">
        <f t="shared" ref="BT711:BT774" si="577">BS711/60</f>
        <v>32.859444444444442</v>
      </c>
      <c r="BU711" s="99">
        <f>BT711*Input!$N$23</f>
        <v>77318.207058888875</v>
      </c>
      <c r="BV711" s="100">
        <f t="shared" ref="BV711:BV774" si="578">BU711/1000</f>
        <v>77.318207058888873</v>
      </c>
      <c r="BW711" s="95">
        <v>9880</v>
      </c>
      <c r="BX711" s="99">
        <f>'Max limit'!AX711*Input!PrimaryDrive_ratio*Input!Gear6_ratio*Input!FinalDrive_ratio</f>
        <v>2244.3130434782611</v>
      </c>
      <c r="BY711" s="99">
        <f t="shared" ref="BY711:BY774" si="579">BX711/60</f>
        <v>37.405217391304355</v>
      </c>
      <c r="BZ711" s="99">
        <f>BY711*Input!$N$23</f>
        <v>88014.401711304352</v>
      </c>
      <c r="CA711" s="100">
        <f t="shared" ref="CA711:CA774" si="580">BZ711/1000</f>
        <v>88.014401711304359</v>
      </c>
      <c r="CC711" s="95">
        <v>9880</v>
      </c>
      <c r="CD711" s="94">
        <f t="shared" ref="CD711:CD774" si="581">MROUND($BB711,0.5)</f>
        <v>34</v>
      </c>
      <c r="CE711" s="94">
        <f t="shared" ref="CE711:CE774" si="582">MROUND($BG711,0.5)</f>
        <v>45</v>
      </c>
      <c r="CF711" s="94">
        <f t="shared" ref="CF711:CF774" si="583">MROUND($BL711,0.5)</f>
        <v>56</v>
      </c>
      <c r="CG711" s="94">
        <f t="shared" ref="CG711:CG774" si="584">MROUND($BQ711,0.5)</f>
        <v>67.5</v>
      </c>
      <c r="CH711" s="94">
        <f t="shared" ref="CH711:CH774" si="585">MROUND($BV711,0.5)</f>
        <v>77.5</v>
      </c>
      <c r="CI711" s="94">
        <f t="shared" ref="CI711:CI774" si="586">MROUND($CA711,0.5)</f>
        <v>88</v>
      </c>
      <c r="CK711" s="95">
        <v>9880</v>
      </c>
      <c r="CL711" s="162">
        <f t="shared" ref="CL711:CL774" si="587">$AY711/60</f>
        <v>14.532432432432435</v>
      </c>
      <c r="CM711" s="162">
        <f t="shared" ref="CM711:CM774" si="588">$BD711/60</f>
        <v>19.118222222222226</v>
      </c>
      <c r="CN711" s="162">
        <f t="shared" ref="CN711:CN774" si="589">$BI711/60</f>
        <v>23.89777777777778</v>
      </c>
      <c r="CO711" s="162">
        <f t="shared" ref="CO711:CO774" si="590">$BN711/60</f>
        <v>28.677333333333333</v>
      </c>
      <c r="CP711" s="162">
        <f t="shared" ref="CP711:CP774" si="591">$BS711/60</f>
        <v>32.859444444444442</v>
      </c>
      <c r="CQ711" s="162">
        <f t="shared" ref="CQ711:CQ774" si="592">$BX711/60</f>
        <v>37.405217391304355</v>
      </c>
    </row>
    <row r="712" spans="1:95" ht="19.5" thickTop="1" thickBot="1">
      <c r="A712" s="70">
        <v>9930</v>
      </c>
      <c r="B712" s="70">
        <v>182.066</v>
      </c>
      <c r="C712" s="70">
        <v>128.77099999999999</v>
      </c>
      <c r="D712" s="70">
        <v>169.04</v>
      </c>
      <c r="E712" s="70">
        <v>10.847</v>
      </c>
      <c r="G712" s="92">
        <v>2</v>
      </c>
      <c r="H712" s="93">
        <f t="shared" si="544"/>
        <v>29.834096109839816</v>
      </c>
      <c r="O712" s="95">
        <v>9890</v>
      </c>
      <c r="P712" s="94">
        <f t="shared" si="545"/>
        <v>12.488762495072669</v>
      </c>
      <c r="Q712" s="94">
        <f t="shared" si="546"/>
        <v>12.378254009465639</v>
      </c>
      <c r="R712" s="94">
        <f t="shared" si="547"/>
        <v>11.959536772554834</v>
      </c>
      <c r="S712" s="94">
        <f t="shared" si="548"/>
        <v>11.136402819423898</v>
      </c>
      <c r="T712" s="94">
        <f t="shared" si="549"/>
        <v>10.27529075252122</v>
      </c>
      <c r="U712" s="94">
        <f t="shared" si="550"/>
        <v>9.0785677793065336</v>
      </c>
      <c r="V712" s="82"/>
      <c r="W712" s="95">
        <v>9890</v>
      </c>
      <c r="X712" s="161">
        <f t="shared" si="558"/>
        <v>8.608350756340359</v>
      </c>
      <c r="Y712" s="161">
        <f t="shared" si="559"/>
        <v>8.3604825631675848</v>
      </c>
      <c r="Z712" s="161">
        <f t="shared" si="560"/>
        <v>7.8321897413577402</v>
      </c>
      <c r="AA712" s="161">
        <f t="shared" si="561"/>
        <v>6.9711902191332555</v>
      </c>
      <c r="AB712" s="161">
        <f t="shared" si="562"/>
        <v>6.0715113688945506</v>
      </c>
      <c r="AC712" s="161">
        <f t="shared" si="563"/>
        <v>4.8747883956798637</v>
      </c>
      <c r="AD712" s="82"/>
      <c r="AE712" s="82"/>
      <c r="AF712" s="82"/>
      <c r="AG712" s="95">
        <v>9890</v>
      </c>
      <c r="AH712" s="161">
        <f t="shared" si="564"/>
        <v>-11.780916939879113</v>
      </c>
      <c r="AI712" s="161">
        <f t="shared" si="565"/>
        <v>-12.405342028417962</v>
      </c>
      <c r="AJ712" s="161">
        <f t="shared" si="566"/>
        <v>-13.237278609303814</v>
      </c>
      <c r="AK712" s="161">
        <f t="shared" si="567"/>
        <v>-14.254089985942082</v>
      </c>
      <c r="AL712" s="161">
        <f t="shared" si="568"/>
        <v>-15.295455046391215</v>
      </c>
      <c r="AM712" s="161">
        <f t="shared" si="569"/>
        <v>-16.587915857463077</v>
      </c>
      <c r="AN712" s="81"/>
      <c r="AO712" s="81"/>
      <c r="AP712" s="95">
        <v>9890</v>
      </c>
      <c r="AQ712" s="94">
        <f t="shared" si="551"/>
        <v>225.60734525483807</v>
      </c>
      <c r="AR712" s="94">
        <f t="shared" si="552"/>
        <v>390.45556862909433</v>
      </c>
      <c r="AS712" s="94">
        <f t="shared" si="553"/>
        <v>610.08682598295968</v>
      </c>
      <c r="AT712" s="94">
        <f t="shared" si="554"/>
        <v>878.52502941546209</v>
      </c>
      <c r="AU712" s="94">
        <f t="shared" si="555"/>
        <v>1153.4454053740335</v>
      </c>
      <c r="AV712" s="94">
        <f t="shared" si="556"/>
        <v>1494.6550594970051</v>
      </c>
      <c r="AW712" s="81"/>
      <c r="AX712" s="95">
        <v>9890</v>
      </c>
      <c r="AY712" s="99">
        <f>'Max limit'!AX712*Input!PrimaryDrive_ratio*Input!Gear1_ratio*Input!FinalDrive_ratio</f>
        <v>872.82848232848232</v>
      </c>
      <c r="AZ712" s="99">
        <f t="shared" si="570"/>
        <v>14.547141372141372</v>
      </c>
      <c r="BA712" s="99">
        <f>AZ712*Input!$N$23</f>
        <v>34229.394554365899</v>
      </c>
      <c r="BB712" s="97">
        <f t="shared" si="557"/>
        <v>34.229394554365896</v>
      </c>
      <c r="BC712" s="95">
        <v>9890</v>
      </c>
      <c r="BD712" s="99">
        <f>'Max limit'!AX712*Input!PrimaryDrive_ratio*Input!Gear2_ratio*Input!FinalDrive_ratio</f>
        <v>1148.2543589743591</v>
      </c>
      <c r="BE712" s="99">
        <f t="shared" si="571"/>
        <v>19.13757264957265</v>
      </c>
      <c r="BF712" s="99">
        <f>BE712*Input!$N$23</f>
        <v>45030.670169299141</v>
      </c>
      <c r="BG712" s="100">
        <f t="shared" si="572"/>
        <v>45.030670169299142</v>
      </c>
      <c r="BH712" s="95">
        <v>9890</v>
      </c>
      <c r="BI712" s="99">
        <f>'Max limit'!AX712*Input!PrimaryDrive_ratio*Input!Gear3_ratio*Input!FinalDrive_ratio</f>
        <v>1435.3179487179486</v>
      </c>
      <c r="BJ712" s="99">
        <f t="shared" si="573"/>
        <v>23.921965811965812</v>
      </c>
      <c r="BK712" s="99">
        <f>BJ712*Input!$N$23</f>
        <v>56288.337711623921</v>
      </c>
      <c r="BL712" s="100">
        <f t="shared" si="574"/>
        <v>56.288337711623917</v>
      </c>
      <c r="BM712" s="95">
        <v>9890</v>
      </c>
      <c r="BN712" s="99">
        <f>'Max limit'!AX712*Input!PrimaryDrive_ratio*Input!Gear4_ratio*Input!FinalDrive_ratio</f>
        <v>1722.3815384615386</v>
      </c>
      <c r="BO712" s="99">
        <f t="shared" si="575"/>
        <v>28.706358974358977</v>
      </c>
      <c r="BP712" s="99">
        <f>BO712*Input!$N$23</f>
        <v>67546.005253948708</v>
      </c>
      <c r="BQ712" s="100">
        <f t="shared" si="576"/>
        <v>67.546005253948707</v>
      </c>
      <c r="BR712" s="95">
        <v>9890</v>
      </c>
      <c r="BS712" s="99">
        <f>'Max limit'!AX712*Input!PrimaryDrive_ratio*Input!Gear5_ratio*Input!FinalDrive_ratio</f>
        <v>1973.5621794871795</v>
      </c>
      <c r="BT712" s="99">
        <f t="shared" si="577"/>
        <v>32.892702991452992</v>
      </c>
      <c r="BU712" s="99">
        <f>BT712*Input!$N$23</f>
        <v>77396.464353482894</v>
      </c>
      <c r="BV712" s="100">
        <f t="shared" si="578"/>
        <v>77.396464353482898</v>
      </c>
      <c r="BW712" s="95">
        <v>9890</v>
      </c>
      <c r="BX712" s="99">
        <f>'Max limit'!AX712*Input!PrimaryDrive_ratio*Input!Gear6_ratio*Input!FinalDrive_ratio</f>
        <v>2246.5846153846155</v>
      </c>
      <c r="BY712" s="99">
        <f t="shared" si="579"/>
        <v>37.443076923076923</v>
      </c>
      <c r="BZ712" s="99">
        <f>BY712*Input!$N$23</f>
        <v>88103.485113846138</v>
      </c>
      <c r="CA712" s="100">
        <f t="shared" si="580"/>
        <v>88.103485113846133</v>
      </c>
      <c r="CC712" s="95">
        <v>9890</v>
      </c>
      <c r="CD712" s="94">
        <f t="shared" si="581"/>
        <v>34</v>
      </c>
      <c r="CE712" s="94">
        <f t="shared" si="582"/>
        <v>45</v>
      </c>
      <c r="CF712" s="94">
        <f t="shared" si="583"/>
        <v>56.5</v>
      </c>
      <c r="CG712" s="94">
        <f t="shared" si="584"/>
        <v>67.5</v>
      </c>
      <c r="CH712" s="94">
        <f t="shared" si="585"/>
        <v>77.5</v>
      </c>
      <c r="CI712" s="94">
        <f t="shared" si="586"/>
        <v>88</v>
      </c>
      <c r="CK712" s="95">
        <v>9890</v>
      </c>
      <c r="CL712" s="162">
        <f t="shared" si="587"/>
        <v>14.547141372141372</v>
      </c>
      <c r="CM712" s="162">
        <f t="shared" si="588"/>
        <v>19.13757264957265</v>
      </c>
      <c r="CN712" s="162">
        <f t="shared" si="589"/>
        <v>23.921965811965812</v>
      </c>
      <c r="CO712" s="162">
        <f t="shared" si="590"/>
        <v>28.706358974358977</v>
      </c>
      <c r="CP712" s="162">
        <f t="shared" si="591"/>
        <v>32.892702991452992</v>
      </c>
      <c r="CQ712" s="162">
        <f t="shared" si="592"/>
        <v>37.443076923076923</v>
      </c>
    </row>
    <row r="713" spans="1:95" ht="19.5" thickTop="1" thickBot="1">
      <c r="A713" s="70">
        <v>9940</v>
      </c>
      <c r="B713" s="70">
        <v>182.14099999999999</v>
      </c>
      <c r="C713" s="70">
        <v>128.69499999999999</v>
      </c>
      <c r="D713" s="70">
        <v>169.113</v>
      </c>
      <c r="E713" s="70">
        <v>10.85</v>
      </c>
      <c r="G713" s="92">
        <v>2</v>
      </c>
      <c r="H713" s="93">
        <f t="shared" si="544"/>
        <v>29.879290617848969</v>
      </c>
      <c r="O713" s="95">
        <v>9900</v>
      </c>
      <c r="P713" s="94">
        <f t="shared" si="545"/>
        <v>12.487284691685756</v>
      </c>
      <c r="Q713" s="94">
        <f t="shared" si="546"/>
        <v>12.375605860195046</v>
      </c>
      <c r="R713" s="94">
        <f t="shared" si="547"/>
        <v>11.955286192049478</v>
      </c>
      <c r="S713" s="94">
        <f t="shared" si="548"/>
        <v>11.130225829038135</v>
      </c>
      <c r="T713" s="94">
        <f t="shared" si="549"/>
        <v>10.267105679239064</v>
      </c>
      <c r="U713" s="94">
        <f t="shared" si="550"/>
        <v>9.0679614158527198</v>
      </c>
      <c r="V713" s="82"/>
      <c r="W713" s="95">
        <v>9900</v>
      </c>
      <c r="X713" s="161">
        <f t="shared" si="558"/>
        <v>8.6068729529534451</v>
      </c>
      <c r="Y713" s="161">
        <f t="shared" si="559"/>
        <v>8.3578344138969918</v>
      </c>
      <c r="Z713" s="161">
        <f t="shared" si="560"/>
        <v>7.8279391608523872</v>
      </c>
      <c r="AA713" s="161">
        <f t="shared" si="561"/>
        <v>6.965013228747492</v>
      </c>
      <c r="AB713" s="161">
        <f t="shared" si="562"/>
        <v>6.063326295612395</v>
      </c>
      <c r="AC713" s="161">
        <f t="shared" si="563"/>
        <v>4.8641820322260516</v>
      </c>
      <c r="AD713" s="82"/>
      <c r="AE713" s="82"/>
      <c r="AF713" s="82"/>
      <c r="AG713" s="95">
        <v>9900</v>
      </c>
      <c r="AH713" s="161">
        <f t="shared" si="564"/>
        <v>-11.7826459698418</v>
      </c>
      <c r="AI713" s="161">
        <f t="shared" si="565"/>
        <v>-12.40833443709373</v>
      </c>
      <c r="AJ713" s="161">
        <f t="shared" si="566"/>
        <v>-13.241954247859706</v>
      </c>
      <c r="AK713" s="161">
        <f t="shared" si="567"/>
        <v>-14.260822905462565</v>
      </c>
      <c r="AL713" s="161">
        <f t="shared" si="568"/>
        <v>-15.304294925535945</v>
      </c>
      <c r="AM713" s="161">
        <f t="shared" si="569"/>
        <v>-16.599370729993197</v>
      </c>
      <c r="AN713" s="81"/>
      <c r="AO713" s="81"/>
      <c r="AP713" s="95">
        <v>9900</v>
      </c>
      <c r="AQ713" s="94">
        <f t="shared" si="551"/>
        <v>226.06380916498767</v>
      </c>
      <c r="AR713" s="94">
        <f t="shared" si="552"/>
        <v>391.24556451949735</v>
      </c>
      <c r="AS713" s="94">
        <f t="shared" si="553"/>
        <v>611.32119456171461</v>
      </c>
      <c r="AT713" s="94">
        <f t="shared" si="554"/>
        <v>880.30252016886936</v>
      </c>
      <c r="AU713" s="94">
        <f t="shared" si="555"/>
        <v>1155.7791334682418</v>
      </c>
      <c r="AV713" s="94">
        <f t="shared" si="556"/>
        <v>1497.6791458449561</v>
      </c>
      <c r="AW713" s="81"/>
      <c r="AX713" s="95">
        <v>9900</v>
      </c>
      <c r="AY713" s="99">
        <f>'Max limit'!AX713*Input!PrimaryDrive_ratio*Input!Gear1_ratio*Input!FinalDrive_ratio</f>
        <v>873.71101871101882</v>
      </c>
      <c r="AZ713" s="99">
        <f t="shared" si="570"/>
        <v>14.561850311850314</v>
      </c>
      <c r="BA713" s="99">
        <f>AZ713*Input!$N$23</f>
        <v>34264.004660083163</v>
      </c>
      <c r="BB713" s="97">
        <f t="shared" si="557"/>
        <v>34.26400466008316</v>
      </c>
      <c r="BC713" s="95">
        <v>9900</v>
      </c>
      <c r="BD713" s="99">
        <f>'Max limit'!AX713*Input!PrimaryDrive_ratio*Input!Gear2_ratio*Input!FinalDrive_ratio</f>
        <v>1149.4153846153845</v>
      </c>
      <c r="BE713" s="99">
        <f t="shared" si="571"/>
        <v>19.156923076923075</v>
      </c>
      <c r="BF713" s="99">
        <f>BE713*Input!$N$23</f>
        <v>45076.201686153836</v>
      </c>
      <c r="BG713" s="100">
        <f t="shared" si="572"/>
        <v>45.076201686153837</v>
      </c>
      <c r="BH713" s="95">
        <v>9900</v>
      </c>
      <c r="BI713" s="99">
        <f>'Max limit'!AX713*Input!PrimaryDrive_ratio*Input!Gear3_ratio*Input!FinalDrive_ratio</f>
        <v>1436.7692307692307</v>
      </c>
      <c r="BJ713" s="99">
        <f t="shared" si="573"/>
        <v>23.946153846153845</v>
      </c>
      <c r="BK713" s="99">
        <f>BJ713*Input!$N$23</f>
        <v>56345.252107692293</v>
      </c>
      <c r="BL713" s="100">
        <f t="shared" si="574"/>
        <v>56.345252107692296</v>
      </c>
      <c r="BM713" s="95">
        <v>9900</v>
      </c>
      <c r="BN713" s="99">
        <f>'Max limit'!AX713*Input!PrimaryDrive_ratio*Input!Gear4_ratio*Input!FinalDrive_ratio</f>
        <v>1724.1230769230772</v>
      </c>
      <c r="BO713" s="99">
        <f t="shared" si="575"/>
        <v>28.735384615384621</v>
      </c>
      <c r="BP713" s="99">
        <f>BO713*Input!$N$23</f>
        <v>67614.302529230772</v>
      </c>
      <c r="BQ713" s="100">
        <f t="shared" si="576"/>
        <v>67.61430252923077</v>
      </c>
      <c r="BR713" s="95">
        <v>9900</v>
      </c>
      <c r="BS713" s="99">
        <f>'Max limit'!AX713*Input!PrimaryDrive_ratio*Input!Gear5_ratio*Input!FinalDrive_ratio</f>
        <v>1975.5576923076924</v>
      </c>
      <c r="BT713" s="99">
        <f t="shared" si="577"/>
        <v>32.925961538461543</v>
      </c>
      <c r="BU713" s="99">
        <f>BT713*Input!$N$23</f>
        <v>77474.721648076913</v>
      </c>
      <c r="BV713" s="100">
        <f t="shared" si="578"/>
        <v>77.474721648076908</v>
      </c>
      <c r="BW713" s="95">
        <v>9900</v>
      </c>
      <c r="BX713" s="99">
        <f>'Max limit'!AX713*Input!PrimaryDrive_ratio*Input!Gear6_ratio*Input!FinalDrive_ratio</f>
        <v>2248.8561872909695</v>
      </c>
      <c r="BY713" s="99">
        <f t="shared" si="579"/>
        <v>37.480936454849491</v>
      </c>
      <c r="BZ713" s="99">
        <f>BY713*Input!$N$23</f>
        <v>88192.568516387924</v>
      </c>
      <c r="CA713" s="100">
        <f t="shared" si="580"/>
        <v>88.192568516387922</v>
      </c>
      <c r="CC713" s="95">
        <v>9900</v>
      </c>
      <c r="CD713" s="94">
        <f t="shared" si="581"/>
        <v>34.5</v>
      </c>
      <c r="CE713" s="94">
        <f t="shared" si="582"/>
        <v>45</v>
      </c>
      <c r="CF713" s="94">
        <f t="shared" si="583"/>
        <v>56.5</v>
      </c>
      <c r="CG713" s="94">
        <f t="shared" si="584"/>
        <v>67.5</v>
      </c>
      <c r="CH713" s="94">
        <f t="shared" si="585"/>
        <v>77.5</v>
      </c>
      <c r="CI713" s="94">
        <f t="shared" si="586"/>
        <v>88</v>
      </c>
      <c r="CK713" s="95">
        <v>9900</v>
      </c>
      <c r="CL713" s="162">
        <f t="shared" si="587"/>
        <v>14.561850311850314</v>
      </c>
      <c r="CM713" s="162">
        <f t="shared" si="588"/>
        <v>19.156923076923075</v>
      </c>
      <c r="CN713" s="162">
        <f t="shared" si="589"/>
        <v>23.946153846153845</v>
      </c>
      <c r="CO713" s="162">
        <f t="shared" si="590"/>
        <v>28.735384615384621</v>
      </c>
      <c r="CP713" s="162">
        <f t="shared" si="591"/>
        <v>32.925961538461543</v>
      </c>
      <c r="CQ713" s="162">
        <f t="shared" si="592"/>
        <v>37.480936454849491</v>
      </c>
    </row>
    <row r="714" spans="1:95" ht="19.5" thickTop="1" thickBot="1">
      <c r="A714" s="70">
        <v>9950</v>
      </c>
      <c r="B714" s="70">
        <v>182.23400000000001</v>
      </c>
      <c r="C714" s="70">
        <v>128.631</v>
      </c>
      <c r="D714" s="70">
        <v>169.18199999999999</v>
      </c>
      <c r="E714" s="70">
        <v>10.872</v>
      </c>
      <c r="G714" s="92">
        <v>2</v>
      </c>
      <c r="H714" s="93">
        <f t="shared" si="544"/>
        <v>29.924485125858123</v>
      </c>
      <c r="O714" s="95">
        <v>9910</v>
      </c>
      <c r="P714" s="94">
        <f t="shared" si="545"/>
        <v>12.485805394813866</v>
      </c>
      <c r="Q714" s="94">
        <f t="shared" si="546"/>
        <v>12.372955034674558</v>
      </c>
      <c r="R714" s="94">
        <f t="shared" si="547"/>
        <v>11.951031315858925</v>
      </c>
      <c r="S714" s="94">
        <f t="shared" si="548"/>
        <v>11.12404259611535</v>
      </c>
      <c r="T714" s="94">
        <f t="shared" si="549"/>
        <v>10.258912334028377</v>
      </c>
      <c r="U714" s="94">
        <f t="shared" si="550"/>
        <v>9.0573443334868724</v>
      </c>
      <c r="V714" s="82"/>
      <c r="W714" s="95">
        <v>9910</v>
      </c>
      <c r="X714" s="161">
        <f t="shared" si="558"/>
        <v>8.6053936560815547</v>
      </c>
      <c r="Y714" s="161">
        <f t="shared" si="559"/>
        <v>8.3551835883765051</v>
      </c>
      <c r="Z714" s="161">
        <f t="shared" si="560"/>
        <v>7.823684284661832</v>
      </c>
      <c r="AA714" s="161">
        <f t="shared" si="561"/>
        <v>6.9588299958247068</v>
      </c>
      <c r="AB714" s="161">
        <f t="shared" si="562"/>
        <v>6.055132950401708</v>
      </c>
      <c r="AC714" s="161">
        <f t="shared" si="563"/>
        <v>4.8535649498602043</v>
      </c>
      <c r="AD714" s="82"/>
      <c r="AE714" s="82"/>
      <c r="AF714" s="82"/>
      <c r="AG714" s="95">
        <v>9910</v>
      </c>
      <c r="AH714" s="161">
        <f t="shared" si="564"/>
        <v>-11.784376747181913</v>
      </c>
      <c r="AI714" s="161">
        <f t="shared" si="565"/>
        <v>-12.411329869931881</v>
      </c>
      <c r="AJ714" s="161">
        <f t="shared" si="566"/>
        <v>-13.246634611669315</v>
      </c>
      <c r="AK714" s="161">
        <f t="shared" si="567"/>
        <v>-14.267562629348401</v>
      </c>
      <c r="AL714" s="161">
        <f t="shared" si="568"/>
        <v>-15.313143738363486</v>
      </c>
      <c r="AM714" s="161">
        <f t="shared" si="569"/>
        <v>-16.610837178948309</v>
      </c>
      <c r="AN714" s="81"/>
      <c r="AO714" s="81"/>
      <c r="AP714" s="95">
        <v>9910</v>
      </c>
      <c r="AQ714" s="94">
        <f t="shared" si="551"/>
        <v>226.52073438277745</v>
      </c>
      <c r="AR714" s="94">
        <f t="shared" si="552"/>
        <v>392.03635878876912</v>
      </c>
      <c r="AS714" s="94">
        <f t="shared" si="553"/>
        <v>612.55681060745155</v>
      </c>
      <c r="AT714" s="94">
        <f t="shared" si="554"/>
        <v>882.08180727473007</v>
      </c>
      <c r="AU714" s="94">
        <f t="shared" si="555"/>
        <v>1158.1152200547128</v>
      </c>
      <c r="AV714" s="94">
        <f t="shared" si="556"/>
        <v>1500.7062883691065</v>
      </c>
      <c r="AW714" s="81"/>
      <c r="AX714" s="95">
        <v>9910</v>
      </c>
      <c r="AY714" s="99">
        <f>'Max limit'!AX714*Input!PrimaryDrive_ratio*Input!Gear1_ratio*Input!FinalDrive_ratio</f>
        <v>874.5935550935551</v>
      </c>
      <c r="AZ714" s="99">
        <f t="shared" si="570"/>
        <v>14.576559251559251</v>
      </c>
      <c r="BA714" s="99">
        <f>AZ714*Input!$N$23</f>
        <v>34298.614765800412</v>
      </c>
      <c r="BB714" s="97">
        <f t="shared" si="557"/>
        <v>34.298614765800409</v>
      </c>
      <c r="BC714" s="95">
        <v>9910</v>
      </c>
      <c r="BD714" s="99">
        <f>'Max limit'!AX714*Input!PrimaryDrive_ratio*Input!Gear2_ratio*Input!FinalDrive_ratio</f>
        <v>1150.5764102564103</v>
      </c>
      <c r="BE714" s="99">
        <f t="shared" si="571"/>
        <v>19.176273504273507</v>
      </c>
      <c r="BF714" s="99">
        <f>BE714*Input!$N$23</f>
        <v>45121.733203008545</v>
      </c>
      <c r="BG714" s="100">
        <f t="shared" si="572"/>
        <v>45.121733203008546</v>
      </c>
      <c r="BH714" s="95">
        <v>9910</v>
      </c>
      <c r="BI714" s="99">
        <f>'Max limit'!AX714*Input!PrimaryDrive_ratio*Input!Gear3_ratio*Input!FinalDrive_ratio</f>
        <v>1438.2205128205128</v>
      </c>
      <c r="BJ714" s="99">
        <f t="shared" si="573"/>
        <v>23.970341880341881</v>
      </c>
      <c r="BK714" s="99">
        <f>BJ714*Input!$N$23</f>
        <v>56402.166503760673</v>
      </c>
      <c r="BL714" s="100">
        <f t="shared" si="574"/>
        <v>56.402166503760675</v>
      </c>
      <c r="BM714" s="95">
        <v>9910</v>
      </c>
      <c r="BN714" s="99">
        <f>'Max limit'!AX714*Input!PrimaryDrive_ratio*Input!Gear4_ratio*Input!FinalDrive_ratio</f>
        <v>1725.8646153846153</v>
      </c>
      <c r="BO714" s="99">
        <f t="shared" si="575"/>
        <v>28.764410256410255</v>
      </c>
      <c r="BP714" s="99">
        <f>BO714*Input!$N$23</f>
        <v>67682.599804512807</v>
      </c>
      <c r="BQ714" s="100">
        <f t="shared" si="576"/>
        <v>67.682599804512805</v>
      </c>
      <c r="BR714" s="95">
        <v>9910</v>
      </c>
      <c r="BS714" s="99">
        <f>'Max limit'!AX714*Input!PrimaryDrive_ratio*Input!Gear5_ratio*Input!FinalDrive_ratio</f>
        <v>1977.5532051282048</v>
      </c>
      <c r="BT714" s="99">
        <f t="shared" si="577"/>
        <v>32.959220085470079</v>
      </c>
      <c r="BU714" s="99">
        <f>BT714*Input!$N$23</f>
        <v>77552.978942670918</v>
      </c>
      <c r="BV714" s="100">
        <f t="shared" si="578"/>
        <v>77.552978942670919</v>
      </c>
      <c r="BW714" s="95">
        <v>9910</v>
      </c>
      <c r="BX714" s="99">
        <f>'Max limit'!AX714*Input!PrimaryDrive_ratio*Input!Gear6_ratio*Input!FinalDrive_ratio</f>
        <v>2251.1277591973244</v>
      </c>
      <c r="BY714" s="99">
        <f t="shared" si="579"/>
        <v>37.518795986622074</v>
      </c>
      <c r="BZ714" s="99">
        <f>BY714*Input!$N$23</f>
        <v>88281.651918929754</v>
      </c>
      <c r="CA714" s="100">
        <f t="shared" si="580"/>
        <v>88.281651918929754</v>
      </c>
      <c r="CC714" s="95">
        <v>9910</v>
      </c>
      <c r="CD714" s="94">
        <f t="shared" si="581"/>
        <v>34.5</v>
      </c>
      <c r="CE714" s="94">
        <f t="shared" si="582"/>
        <v>45</v>
      </c>
      <c r="CF714" s="94">
        <f t="shared" si="583"/>
        <v>56.5</v>
      </c>
      <c r="CG714" s="94">
        <f t="shared" si="584"/>
        <v>67.5</v>
      </c>
      <c r="CH714" s="94">
        <f t="shared" si="585"/>
        <v>77.5</v>
      </c>
      <c r="CI714" s="94">
        <f t="shared" si="586"/>
        <v>88.5</v>
      </c>
      <c r="CK714" s="95">
        <v>9910</v>
      </c>
      <c r="CL714" s="162">
        <f t="shared" si="587"/>
        <v>14.576559251559251</v>
      </c>
      <c r="CM714" s="162">
        <f t="shared" si="588"/>
        <v>19.176273504273507</v>
      </c>
      <c r="CN714" s="162">
        <f t="shared" si="589"/>
        <v>23.970341880341881</v>
      </c>
      <c r="CO714" s="162">
        <f t="shared" si="590"/>
        <v>28.764410256410255</v>
      </c>
      <c r="CP714" s="162">
        <f t="shared" si="591"/>
        <v>32.959220085470079</v>
      </c>
      <c r="CQ714" s="162">
        <f t="shared" si="592"/>
        <v>37.518795986622074</v>
      </c>
    </row>
    <row r="715" spans="1:95" ht="19.5" thickTop="1" thickBot="1">
      <c r="A715" s="70">
        <v>9960</v>
      </c>
      <c r="B715" s="70">
        <v>182.334</v>
      </c>
      <c r="C715" s="70">
        <v>128.57300000000001</v>
      </c>
      <c r="D715" s="70">
        <v>169.251</v>
      </c>
      <c r="E715" s="70">
        <v>10.901999999999999</v>
      </c>
      <c r="G715" s="92">
        <v>2</v>
      </c>
      <c r="H715" s="93">
        <f t="shared" ref="H715:H778" si="593">1 + (ROW() - ROW($H$74)) * (79 / 1748)</f>
        <v>29.969679633867276</v>
      </c>
      <c r="O715" s="95">
        <v>9920</v>
      </c>
      <c r="P715" s="94">
        <f t="shared" si="545"/>
        <v>12.484324604456992</v>
      </c>
      <c r="Q715" s="94">
        <f t="shared" si="546"/>
        <v>12.370301532904179</v>
      </c>
      <c r="R715" s="94">
        <f t="shared" si="547"/>
        <v>11.946772143983171</v>
      </c>
      <c r="S715" s="94">
        <f t="shared" si="548"/>
        <v>11.117853120655539</v>
      </c>
      <c r="T715" s="94">
        <f t="shared" si="549"/>
        <v>10.250710716889158</v>
      </c>
      <c r="U715" s="94">
        <f t="shared" si="550"/>
        <v>9.0467165322090004</v>
      </c>
      <c r="V715" s="82"/>
      <c r="W715" s="95">
        <v>9920</v>
      </c>
      <c r="X715" s="161">
        <f t="shared" si="558"/>
        <v>8.6039128657246842</v>
      </c>
      <c r="Y715" s="161">
        <f t="shared" si="559"/>
        <v>8.3525300866061247</v>
      </c>
      <c r="Z715" s="161">
        <f t="shared" si="560"/>
        <v>7.8194251127860781</v>
      </c>
      <c r="AA715" s="161">
        <f t="shared" si="561"/>
        <v>6.9526405203648949</v>
      </c>
      <c r="AB715" s="161">
        <f t="shared" si="562"/>
        <v>6.0469313332624886</v>
      </c>
      <c r="AC715" s="161">
        <f t="shared" si="563"/>
        <v>4.8429371485823305</v>
      </c>
      <c r="AD715" s="82"/>
      <c r="AE715" s="82"/>
      <c r="AF715" s="82"/>
      <c r="AG715" s="95">
        <v>9920</v>
      </c>
      <c r="AH715" s="161">
        <f t="shared" si="564"/>
        <v>-11.786109271899452</v>
      </c>
      <c r="AI715" s="161">
        <f t="shared" si="565"/>
        <v>-12.414328326932411</v>
      </c>
      <c r="AJ715" s="161">
        <f t="shared" si="566"/>
        <v>-13.251319700732644</v>
      </c>
      <c r="AK715" s="161">
        <f t="shared" si="567"/>
        <v>-14.274309157599594</v>
      </c>
      <c r="AL715" s="161">
        <f t="shared" si="568"/>
        <v>-15.322001484873844</v>
      </c>
      <c r="AM715" s="161">
        <f t="shared" si="569"/>
        <v>-16.622315204328416</v>
      </c>
      <c r="AN715" s="81"/>
      <c r="AO715" s="81"/>
      <c r="AP715" s="95">
        <v>9920</v>
      </c>
      <c r="AQ715" s="94">
        <f t="shared" si="551"/>
        <v>226.97812090820759</v>
      </c>
      <c r="AR715" s="94">
        <f t="shared" si="552"/>
        <v>392.82795143690902</v>
      </c>
      <c r="AS715" s="94">
        <f t="shared" si="553"/>
        <v>613.79367412017029</v>
      </c>
      <c r="AT715" s="94">
        <f t="shared" si="554"/>
        <v>883.86289073304533</v>
      </c>
      <c r="AU715" s="94">
        <f t="shared" si="555"/>
        <v>1160.4536651334472</v>
      </c>
      <c r="AV715" s="94">
        <f t="shared" si="556"/>
        <v>1503.7364870694537</v>
      </c>
      <c r="AW715" s="81"/>
      <c r="AX715" s="95">
        <v>9920</v>
      </c>
      <c r="AY715" s="99">
        <f>'Max limit'!AX715*Input!PrimaryDrive_ratio*Input!Gear1_ratio*Input!FinalDrive_ratio</f>
        <v>875.47609147609137</v>
      </c>
      <c r="AZ715" s="99">
        <f t="shared" si="570"/>
        <v>14.59126819126819</v>
      </c>
      <c r="BA715" s="99">
        <f>AZ715*Input!$N$23</f>
        <v>34333.224871517661</v>
      </c>
      <c r="BB715" s="97">
        <f t="shared" si="557"/>
        <v>34.333224871517658</v>
      </c>
      <c r="BC715" s="95">
        <v>9920</v>
      </c>
      <c r="BD715" s="99">
        <f>'Max limit'!AX715*Input!PrimaryDrive_ratio*Input!Gear2_ratio*Input!FinalDrive_ratio</f>
        <v>1151.7374358974357</v>
      </c>
      <c r="BE715" s="99">
        <f t="shared" si="571"/>
        <v>19.195623931623928</v>
      </c>
      <c r="BF715" s="99">
        <f>BE715*Input!$N$23</f>
        <v>45167.264719863233</v>
      </c>
      <c r="BG715" s="100">
        <f t="shared" si="572"/>
        <v>45.167264719863233</v>
      </c>
      <c r="BH715" s="95">
        <v>9920</v>
      </c>
      <c r="BI715" s="99">
        <f>'Max limit'!AX715*Input!PrimaryDrive_ratio*Input!Gear3_ratio*Input!FinalDrive_ratio</f>
        <v>1439.6717948717946</v>
      </c>
      <c r="BJ715" s="99">
        <f t="shared" si="573"/>
        <v>23.99452991452991</v>
      </c>
      <c r="BK715" s="99">
        <f>BJ715*Input!$N$23</f>
        <v>56459.080899829038</v>
      </c>
      <c r="BL715" s="100">
        <f t="shared" si="574"/>
        <v>56.45908089982904</v>
      </c>
      <c r="BM715" s="95">
        <v>9920</v>
      </c>
      <c r="BN715" s="99">
        <f>'Max limit'!AX715*Input!PrimaryDrive_ratio*Input!Gear4_ratio*Input!FinalDrive_ratio</f>
        <v>1727.6061538461538</v>
      </c>
      <c r="BO715" s="99">
        <f t="shared" si="575"/>
        <v>28.793435897435895</v>
      </c>
      <c r="BP715" s="99">
        <f>BO715*Input!$N$23</f>
        <v>67750.897079794857</v>
      </c>
      <c r="BQ715" s="100">
        <f t="shared" si="576"/>
        <v>67.750897079794854</v>
      </c>
      <c r="BR715" s="95">
        <v>9920</v>
      </c>
      <c r="BS715" s="99">
        <f>'Max limit'!AX715*Input!PrimaryDrive_ratio*Input!Gear5_ratio*Input!FinalDrive_ratio</f>
        <v>1979.5487179487177</v>
      </c>
      <c r="BT715" s="99">
        <f t="shared" si="577"/>
        <v>32.99247863247863</v>
      </c>
      <c r="BU715" s="99">
        <f>BT715*Input!$N$23</f>
        <v>77631.236237264937</v>
      </c>
      <c r="BV715" s="100">
        <f t="shared" si="578"/>
        <v>77.631236237264943</v>
      </c>
      <c r="BW715" s="95">
        <v>9920</v>
      </c>
      <c r="BX715" s="99">
        <f>'Max limit'!AX715*Input!PrimaryDrive_ratio*Input!Gear6_ratio*Input!FinalDrive_ratio</f>
        <v>2253.3993311036788</v>
      </c>
      <c r="BY715" s="99">
        <f t="shared" si="579"/>
        <v>37.556655518394649</v>
      </c>
      <c r="BZ715" s="99">
        <f>BY715*Input!$N$23</f>
        <v>88370.735321471555</v>
      </c>
      <c r="CA715" s="100">
        <f t="shared" si="580"/>
        <v>88.370735321471557</v>
      </c>
      <c r="CC715" s="95">
        <v>9920</v>
      </c>
      <c r="CD715" s="94">
        <f t="shared" si="581"/>
        <v>34.5</v>
      </c>
      <c r="CE715" s="94">
        <f t="shared" si="582"/>
        <v>45</v>
      </c>
      <c r="CF715" s="94">
        <f t="shared" si="583"/>
        <v>56.5</v>
      </c>
      <c r="CG715" s="94">
        <f t="shared" si="584"/>
        <v>68</v>
      </c>
      <c r="CH715" s="94">
        <f t="shared" si="585"/>
        <v>77.5</v>
      </c>
      <c r="CI715" s="94">
        <f t="shared" si="586"/>
        <v>88.5</v>
      </c>
      <c r="CK715" s="95">
        <v>9920</v>
      </c>
      <c r="CL715" s="162">
        <f t="shared" si="587"/>
        <v>14.59126819126819</v>
      </c>
      <c r="CM715" s="162">
        <f t="shared" si="588"/>
        <v>19.195623931623928</v>
      </c>
      <c r="CN715" s="162">
        <f t="shared" si="589"/>
        <v>23.99452991452991</v>
      </c>
      <c r="CO715" s="162">
        <f t="shared" si="590"/>
        <v>28.793435897435895</v>
      </c>
      <c r="CP715" s="162">
        <f t="shared" si="591"/>
        <v>32.99247863247863</v>
      </c>
      <c r="CQ715" s="162">
        <f t="shared" si="592"/>
        <v>37.556655518394649</v>
      </c>
    </row>
    <row r="716" spans="1:95" ht="19.5" thickTop="1" thickBot="1">
      <c r="A716" s="70">
        <v>9970</v>
      </c>
      <c r="B716" s="70">
        <v>182.43299999999999</v>
      </c>
      <c r="C716" s="70">
        <v>128.51300000000001</v>
      </c>
      <c r="D716" s="70">
        <v>169.31700000000001</v>
      </c>
      <c r="E716" s="70">
        <v>10.933999999999999</v>
      </c>
      <c r="G716" s="92">
        <v>2</v>
      </c>
      <c r="H716" s="93">
        <f t="shared" si="593"/>
        <v>30.01487414187643</v>
      </c>
      <c r="O716" s="95">
        <v>9930</v>
      </c>
      <c r="P716" s="94">
        <f t="shared" si="545"/>
        <v>12.482842320615143</v>
      </c>
      <c r="Q716" s="94">
        <f t="shared" si="546"/>
        <v>12.367645354883901</v>
      </c>
      <c r="R716" s="94">
        <f t="shared" si="547"/>
        <v>11.942508676422218</v>
      </c>
      <c r="S716" s="94">
        <f t="shared" si="548"/>
        <v>11.111657402658702</v>
      </c>
      <c r="T716" s="94">
        <f t="shared" si="549"/>
        <v>10.242500827821409</v>
      </c>
      <c r="U716" s="94">
        <f t="shared" si="550"/>
        <v>9.0360780120190949</v>
      </c>
      <c r="V716" s="82"/>
      <c r="W716" s="95">
        <v>9930</v>
      </c>
      <c r="X716" s="161">
        <f t="shared" si="558"/>
        <v>8.6024305818828335</v>
      </c>
      <c r="Y716" s="161">
        <f t="shared" si="559"/>
        <v>8.3498739085858471</v>
      </c>
      <c r="Z716" s="161">
        <f t="shared" si="560"/>
        <v>7.8151616452251247</v>
      </c>
      <c r="AA716" s="161">
        <f t="shared" si="561"/>
        <v>6.9464448023680596</v>
      </c>
      <c r="AB716" s="161">
        <f t="shared" si="562"/>
        <v>6.0387214441947377</v>
      </c>
      <c r="AC716" s="161">
        <f t="shared" si="563"/>
        <v>4.8322986283924259</v>
      </c>
      <c r="AD716" s="82"/>
      <c r="AE716" s="82"/>
      <c r="AF716" s="82"/>
      <c r="AG716" s="95">
        <v>9930</v>
      </c>
      <c r="AH716" s="161">
        <f t="shared" si="564"/>
        <v>-11.787843543994416</v>
      </c>
      <c r="AI716" s="161">
        <f t="shared" si="565"/>
        <v>-12.417329808095323</v>
      </c>
      <c r="AJ716" s="161">
        <f t="shared" si="566"/>
        <v>-13.256009515049692</v>
      </c>
      <c r="AK716" s="161">
        <f t="shared" si="567"/>
        <v>-14.281062490216145</v>
      </c>
      <c r="AL716" s="161">
        <f t="shared" si="568"/>
        <v>-15.330868165067013</v>
      </c>
      <c r="AM716" s="161">
        <f t="shared" si="569"/>
        <v>-16.633804806133512</v>
      </c>
      <c r="AN716" s="81"/>
      <c r="AO716" s="81"/>
      <c r="AP716" s="95">
        <v>9930</v>
      </c>
      <c r="AQ716" s="94">
        <f t="shared" si="551"/>
        <v>227.43596874127829</v>
      </c>
      <c r="AR716" s="94">
        <f t="shared" si="552"/>
        <v>393.62034246391784</v>
      </c>
      <c r="AS716" s="94">
        <f t="shared" si="553"/>
        <v>615.0317850998714</v>
      </c>
      <c r="AT716" s="94">
        <f t="shared" si="554"/>
        <v>885.64577054381482</v>
      </c>
      <c r="AU716" s="94">
        <f t="shared" si="555"/>
        <v>1162.7944687044439</v>
      </c>
      <c r="AV716" s="94">
        <f t="shared" si="556"/>
        <v>1506.7697419459994</v>
      </c>
      <c r="AW716" s="81"/>
      <c r="AX716" s="95">
        <v>9930</v>
      </c>
      <c r="AY716" s="99">
        <f>'Max limit'!AX716*Input!PrimaryDrive_ratio*Input!Gear1_ratio*Input!FinalDrive_ratio</f>
        <v>876.35862785862787</v>
      </c>
      <c r="AZ716" s="99">
        <f t="shared" si="570"/>
        <v>14.605977130977131</v>
      </c>
      <c r="BA716" s="99">
        <f>AZ716*Input!$N$23</f>
        <v>34367.834977234917</v>
      </c>
      <c r="BB716" s="97">
        <f t="shared" si="557"/>
        <v>34.367834977234921</v>
      </c>
      <c r="BC716" s="95">
        <v>9930</v>
      </c>
      <c r="BD716" s="99">
        <f>'Max limit'!AX716*Input!PrimaryDrive_ratio*Input!Gear2_ratio*Input!FinalDrive_ratio</f>
        <v>1152.8984615384616</v>
      </c>
      <c r="BE716" s="99">
        <f t="shared" si="571"/>
        <v>19.214974358974359</v>
      </c>
      <c r="BF716" s="99">
        <f>BE716*Input!$N$23</f>
        <v>45212.796236717943</v>
      </c>
      <c r="BG716" s="100">
        <f t="shared" si="572"/>
        <v>45.212796236717942</v>
      </c>
      <c r="BH716" s="95">
        <v>9930</v>
      </c>
      <c r="BI716" s="99">
        <f>'Max limit'!AX716*Input!PrimaryDrive_ratio*Input!Gear3_ratio*Input!FinalDrive_ratio</f>
        <v>1441.1230769230767</v>
      </c>
      <c r="BJ716" s="99">
        <f t="shared" si="573"/>
        <v>24.018717948717946</v>
      </c>
      <c r="BK716" s="99">
        <f>BJ716*Input!$N$23</f>
        <v>56515.995295897417</v>
      </c>
      <c r="BL716" s="100">
        <f t="shared" si="574"/>
        <v>56.515995295897419</v>
      </c>
      <c r="BM716" s="95">
        <v>9930</v>
      </c>
      <c r="BN716" s="99">
        <f>'Max limit'!AX716*Input!PrimaryDrive_ratio*Input!Gear4_ratio*Input!FinalDrive_ratio</f>
        <v>1729.3476923076921</v>
      </c>
      <c r="BO716" s="99">
        <f t="shared" si="575"/>
        <v>28.822461538461535</v>
      </c>
      <c r="BP716" s="99">
        <f>BO716*Input!$N$23</f>
        <v>67819.194355076907</v>
      </c>
      <c r="BQ716" s="100">
        <f t="shared" si="576"/>
        <v>67.819194355076903</v>
      </c>
      <c r="BR716" s="95">
        <v>9930</v>
      </c>
      <c r="BS716" s="99">
        <f>'Max limit'!AX716*Input!PrimaryDrive_ratio*Input!Gear5_ratio*Input!FinalDrive_ratio</f>
        <v>1981.5442307692306</v>
      </c>
      <c r="BT716" s="99">
        <f t="shared" si="577"/>
        <v>33.025737179487173</v>
      </c>
      <c r="BU716" s="99">
        <f>BT716*Input!$N$23</f>
        <v>77709.493531858941</v>
      </c>
      <c r="BV716" s="100">
        <f t="shared" si="578"/>
        <v>77.709493531858939</v>
      </c>
      <c r="BW716" s="95">
        <v>9930</v>
      </c>
      <c r="BX716" s="99">
        <f>'Max limit'!AX716*Input!PrimaryDrive_ratio*Input!Gear6_ratio*Input!FinalDrive_ratio</f>
        <v>2255.6709030100333</v>
      </c>
      <c r="BY716" s="99">
        <f t="shared" si="579"/>
        <v>37.594515050167225</v>
      </c>
      <c r="BZ716" s="99">
        <f>BY716*Input!$N$23</f>
        <v>88459.81872401337</v>
      </c>
      <c r="CA716" s="100">
        <f t="shared" si="580"/>
        <v>88.459818724013374</v>
      </c>
      <c r="CC716" s="95">
        <v>9930</v>
      </c>
      <c r="CD716" s="94">
        <f t="shared" si="581"/>
        <v>34.5</v>
      </c>
      <c r="CE716" s="94">
        <f t="shared" si="582"/>
        <v>45</v>
      </c>
      <c r="CF716" s="94">
        <f t="shared" si="583"/>
        <v>56.5</v>
      </c>
      <c r="CG716" s="94">
        <f t="shared" si="584"/>
        <v>68</v>
      </c>
      <c r="CH716" s="94">
        <f t="shared" si="585"/>
        <v>77.5</v>
      </c>
      <c r="CI716" s="94">
        <f t="shared" si="586"/>
        <v>88.5</v>
      </c>
      <c r="CK716" s="95">
        <v>9930</v>
      </c>
      <c r="CL716" s="162">
        <f t="shared" si="587"/>
        <v>14.605977130977131</v>
      </c>
      <c r="CM716" s="162">
        <f t="shared" si="588"/>
        <v>19.214974358974359</v>
      </c>
      <c r="CN716" s="162">
        <f t="shared" si="589"/>
        <v>24.018717948717946</v>
      </c>
      <c r="CO716" s="162">
        <f t="shared" si="590"/>
        <v>28.822461538461535</v>
      </c>
      <c r="CP716" s="162">
        <f t="shared" si="591"/>
        <v>33.025737179487173</v>
      </c>
      <c r="CQ716" s="162">
        <f t="shared" si="592"/>
        <v>37.594515050167225</v>
      </c>
    </row>
    <row r="717" spans="1:95" ht="19.5" thickTop="1" thickBot="1">
      <c r="A717" s="70">
        <v>9980</v>
      </c>
      <c r="B717" s="70">
        <v>182.53700000000001</v>
      </c>
      <c r="C717" s="70">
        <v>128.458</v>
      </c>
      <c r="D717" s="70">
        <v>169.38</v>
      </c>
      <c r="E717" s="70">
        <v>10.973000000000001</v>
      </c>
      <c r="G717" s="92">
        <v>2</v>
      </c>
      <c r="H717" s="93">
        <f t="shared" si="593"/>
        <v>30.060068649885583</v>
      </c>
      <c r="O717" s="95">
        <v>9940</v>
      </c>
      <c r="P717" s="94">
        <f t="shared" si="545"/>
        <v>12.481358543288312</v>
      </c>
      <c r="Q717" s="94">
        <f t="shared" si="546"/>
        <v>12.364986500613734</v>
      </c>
      <c r="R717" s="94">
        <f t="shared" si="547"/>
        <v>11.938240913176061</v>
      </c>
      <c r="S717" s="94">
        <f t="shared" si="548"/>
        <v>11.105455442124843</v>
      </c>
      <c r="T717" s="94">
        <f t="shared" si="549"/>
        <v>10.234282666825123</v>
      </c>
      <c r="U717" s="94">
        <f t="shared" si="550"/>
        <v>9.0254287729171629</v>
      </c>
      <c r="V717" s="82"/>
      <c r="W717" s="95">
        <v>9940</v>
      </c>
      <c r="X717" s="161">
        <f t="shared" si="558"/>
        <v>8.6009468045560045</v>
      </c>
      <c r="Y717" s="161">
        <f t="shared" si="559"/>
        <v>8.3472150543156776</v>
      </c>
      <c r="Z717" s="161">
        <f t="shared" si="560"/>
        <v>7.8108938819789699</v>
      </c>
      <c r="AA717" s="161">
        <f t="shared" si="561"/>
        <v>6.9402428418341993</v>
      </c>
      <c r="AB717" s="161">
        <f t="shared" si="562"/>
        <v>6.0305032831984535</v>
      </c>
      <c r="AC717" s="161">
        <f t="shared" si="563"/>
        <v>4.8216493892904939</v>
      </c>
      <c r="AD717" s="82"/>
      <c r="AE717" s="82"/>
      <c r="AF717" s="82"/>
      <c r="AG717" s="95">
        <v>9940</v>
      </c>
      <c r="AH717" s="161">
        <f t="shared" si="564"/>
        <v>-11.789579563466807</v>
      </c>
      <c r="AI717" s="161">
        <f t="shared" si="565"/>
        <v>-12.420334313420616</v>
      </c>
      <c r="AJ717" s="161">
        <f t="shared" si="566"/>
        <v>-13.260704054620463</v>
      </c>
      <c r="AK717" s="161">
        <f t="shared" si="567"/>
        <v>-14.287822627198054</v>
      </c>
      <c r="AL717" s="161">
        <f t="shared" si="568"/>
        <v>-15.339743778943003</v>
      </c>
      <c r="AM717" s="161">
        <f t="shared" si="569"/>
        <v>-16.645305984363599</v>
      </c>
      <c r="AN717" s="81"/>
      <c r="AO717" s="81"/>
      <c r="AP717" s="95">
        <v>9940</v>
      </c>
      <c r="AQ717" s="94">
        <f t="shared" si="551"/>
        <v>227.89427788198938</v>
      </c>
      <c r="AR717" s="94">
        <f t="shared" si="552"/>
        <v>394.41353186979495</v>
      </c>
      <c r="AS717" s="94">
        <f t="shared" si="553"/>
        <v>616.27114354655464</v>
      </c>
      <c r="AT717" s="94">
        <f t="shared" si="554"/>
        <v>887.43044670703853</v>
      </c>
      <c r="AU717" s="94">
        <f t="shared" si="555"/>
        <v>1165.1376307677049</v>
      </c>
      <c r="AV717" s="94">
        <f t="shared" si="556"/>
        <v>1509.8060529987424</v>
      </c>
      <c r="AW717" s="81"/>
      <c r="AX717" s="95">
        <v>9940</v>
      </c>
      <c r="AY717" s="99">
        <f>'Max limit'!AX717*Input!PrimaryDrive_ratio*Input!Gear1_ratio*Input!FinalDrive_ratio</f>
        <v>877.24116424116426</v>
      </c>
      <c r="AZ717" s="99">
        <f t="shared" si="570"/>
        <v>14.620686070686071</v>
      </c>
      <c r="BA717" s="99">
        <f>AZ717*Input!$N$23</f>
        <v>34402.445082952181</v>
      </c>
      <c r="BB717" s="97">
        <f t="shared" si="557"/>
        <v>34.402445082952184</v>
      </c>
      <c r="BC717" s="95">
        <v>9940</v>
      </c>
      <c r="BD717" s="99">
        <f>'Max limit'!AX717*Input!PrimaryDrive_ratio*Input!Gear2_ratio*Input!FinalDrive_ratio</f>
        <v>1154.059487179487</v>
      </c>
      <c r="BE717" s="99">
        <f t="shared" si="571"/>
        <v>19.234324786324784</v>
      </c>
      <c r="BF717" s="99">
        <f>BE717*Input!$N$23</f>
        <v>45258.327753572637</v>
      </c>
      <c r="BG717" s="100">
        <f t="shared" si="572"/>
        <v>45.258327753572637</v>
      </c>
      <c r="BH717" s="95">
        <v>9940</v>
      </c>
      <c r="BI717" s="99">
        <f>'Max limit'!AX717*Input!PrimaryDrive_ratio*Input!Gear3_ratio*Input!FinalDrive_ratio</f>
        <v>1442.5743589743588</v>
      </c>
      <c r="BJ717" s="99">
        <f t="shared" si="573"/>
        <v>24.042905982905982</v>
      </c>
      <c r="BK717" s="99">
        <f>BJ717*Input!$N$23</f>
        <v>56572.909691965797</v>
      </c>
      <c r="BL717" s="100">
        <f t="shared" si="574"/>
        <v>56.572909691965798</v>
      </c>
      <c r="BM717" s="95">
        <v>9940</v>
      </c>
      <c r="BN717" s="99">
        <f>'Max limit'!AX717*Input!PrimaryDrive_ratio*Input!Gear4_ratio*Input!FinalDrive_ratio</f>
        <v>1731.0892307692307</v>
      </c>
      <c r="BO717" s="99">
        <f t="shared" si="575"/>
        <v>28.851487179487176</v>
      </c>
      <c r="BP717" s="99">
        <f>BO717*Input!$N$23</f>
        <v>67887.491630358956</v>
      </c>
      <c r="BQ717" s="100">
        <f t="shared" si="576"/>
        <v>67.887491630358952</v>
      </c>
      <c r="BR717" s="95">
        <v>9940</v>
      </c>
      <c r="BS717" s="99">
        <f>'Max limit'!AX717*Input!PrimaryDrive_ratio*Input!Gear5_ratio*Input!FinalDrive_ratio</f>
        <v>1983.5397435897432</v>
      </c>
      <c r="BT717" s="99">
        <f t="shared" si="577"/>
        <v>33.058995726495723</v>
      </c>
      <c r="BU717" s="99">
        <f>BT717*Input!$N$23</f>
        <v>77787.750826452975</v>
      </c>
      <c r="BV717" s="100">
        <f t="shared" si="578"/>
        <v>77.787750826452978</v>
      </c>
      <c r="BW717" s="95">
        <v>9940</v>
      </c>
      <c r="BX717" s="99">
        <f>'Max limit'!AX717*Input!PrimaryDrive_ratio*Input!Gear6_ratio*Input!FinalDrive_ratio</f>
        <v>2257.9424749163877</v>
      </c>
      <c r="BY717" s="99">
        <f t="shared" si="579"/>
        <v>37.632374581939793</v>
      </c>
      <c r="BZ717" s="99">
        <f>BY717*Input!$N$23</f>
        <v>88548.902126555156</v>
      </c>
      <c r="CA717" s="100">
        <f t="shared" si="580"/>
        <v>88.548902126555163</v>
      </c>
      <c r="CC717" s="95">
        <v>9940</v>
      </c>
      <c r="CD717" s="94">
        <f t="shared" si="581"/>
        <v>34.5</v>
      </c>
      <c r="CE717" s="94">
        <f t="shared" si="582"/>
        <v>45.5</v>
      </c>
      <c r="CF717" s="94">
        <f t="shared" si="583"/>
        <v>56.5</v>
      </c>
      <c r="CG717" s="94">
        <f t="shared" si="584"/>
        <v>68</v>
      </c>
      <c r="CH717" s="94">
        <f t="shared" si="585"/>
        <v>78</v>
      </c>
      <c r="CI717" s="94">
        <f t="shared" si="586"/>
        <v>88.5</v>
      </c>
      <c r="CK717" s="95">
        <v>9940</v>
      </c>
      <c r="CL717" s="162">
        <f t="shared" si="587"/>
        <v>14.620686070686071</v>
      </c>
      <c r="CM717" s="162">
        <f t="shared" si="588"/>
        <v>19.234324786324784</v>
      </c>
      <c r="CN717" s="162">
        <f t="shared" si="589"/>
        <v>24.042905982905982</v>
      </c>
      <c r="CO717" s="162">
        <f t="shared" si="590"/>
        <v>28.851487179487176</v>
      </c>
      <c r="CP717" s="162">
        <f t="shared" si="591"/>
        <v>33.058995726495723</v>
      </c>
      <c r="CQ717" s="162">
        <f t="shared" si="592"/>
        <v>37.632374581939793</v>
      </c>
    </row>
    <row r="718" spans="1:95" ht="19.5" thickTop="1" thickBot="1">
      <c r="A718" s="70">
        <v>9990</v>
      </c>
      <c r="B718" s="70">
        <v>182.63200000000001</v>
      </c>
      <c r="C718" s="70">
        <v>128.39599999999999</v>
      </c>
      <c r="D718" s="70">
        <v>169.44300000000001</v>
      </c>
      <c r="E718" s="70">
        <v>11.006</v>
      </c>
      <c r="G718" s="92">
        <v>2</v>
      </c>
      <c r="H718" s="93">
        <f t="shared" si="593"/>
        <v>30.105263157894736</v>
      </c>
      <c r="O718" s="95">
        <v>9950</v>
      </c>
      <c r="P718" s="94">
        <f t="shared" si="545"/>
        <v>12.479873272476507</v>
      </c>
      <c r="Q718" s="94">
        <f t="shared" si="546"/>
        <v>12.362324970093667</v>
      </c>
      <c r="R718" s="94">
        <f t="shared" si="547"/>
        <v>11.933968854244709</v>
      </c>
      <c r="S718" s="94">
        <f t="shared" si="548"/>
        <v>11.099247239053957</v>
      </c>
      <c r="T718" s="94">
        <f t="shared" si="549"/>
        <v>10.226056233900309</v>
      </c>
      <c r="U718" s="94">
        <f t="shared" si="550"/>
        <v>9.0147688149031975</v>
      </c>
      <c r="V718" s="82"/>
      <c r="W718" s="95">
        <v>9950</v>
      </c>
      <c r="X718" s="161">
        <f t="shared" si="558"/>
        <v>8.5994615337441971</v>
      </c>
      <c r="Y718" s="161">
        <f t="shared" si="559"/>
        <v>8.3445535237956143</v>
      </c>
      <c r="Z718" s="161">
        <f t="shared" si="560"/>
        <v>7.8066218230476165</v>
      </c>
      <c r="AA718" s="161">
        <f t="shared" si="561"/>
        <v>6.9340346387633138</v>
      </c>
      <c r="AB718" s="161">
        <f t="shared" si="562"/>
        <v>6.0222768502736388</v>
      </c>
      <c r="AC718" s="161">
        <f t="shared" si="563"/>
        <v>4.8109894312765293</v>
      </c>
      <c r="AD718" s="82"/>
      <c r="AE718" s="82"/>
      <c r="AF718" s="82"/>
      <c r="AG718" s="95">
        <v>9950</v>
      </c>
      <c r="AH718" s="161">
        <f t="shared" si="564"/>
        <v>-11.791317330316621</v>
      </c>
      <c r="AI718" s="161">
        <f t="shared" si="565"/>
        <v>-12.42334184290829</v>
      </c>
      <c r="AJ718" s="161">
        <f t="shared" si="566"/>
        <v>-13.265403319444951</v>
      </c>
      <c r="AK718" s="161">
        <f t="shared" si="567"/>
        <v>-14.294589568545318</v>
      </c>
      <c r="AL718" s="161">
        <f t="shared" si="568"/>
        <v>-15.348628326501801</v>
      </c>
      <c r="AM718" s="161">
        <f t="shared" si="569"/>
        <v>-16.656818739018679</v>
      </c>
      <c r="AN718" s="81"/>
      <c r="AO718" s="81"/>
      <c r="AP718" s="95">
        <v>9950</v>
      </c>
      <c r="AQ718" s="94">
        <f t="shared" si="551"/>
        <v>228.35304833034061</v>
      </c>
      <c r="AR718" s="94">
        <f t="shared" si="552"/>
        <v>395.20751965454065</v>
      </c>
      <c r="AS718" s="94">
        <f t="shared" si="553"/>
        <v>617.51174946021968</v>
      </c>
      <c r="AT718" s="94">
        <f t="shared" si="554"/>
        <v>889.21691922271634</v>
      </c>
      <c r="AU718" s="94">
        <f t="shared" si="555"/>
        <v>1167.483151323228</v>
      </c>
      <c r="AV718" s="94">
        <f t="shared" si="556"/>
        <v>1512.8454202276839</v>
      </c>
      <c r="AW718" s="81"/>
      <c r="AX718" s="95">
        <v>9950</v>
      </c>
      <c r="AY718" s="99">
        <f>'Max limit'!AX718*Input!PrimaryDrive_ratio*Input!Gear1_ratio*Input!FinalDrive_ratio</f>
        <v>878.12370062370064</v>
      </c>
      <c r="AZ718" s="99">
        <f t="shared" si="570"/>
        <v>14.63539501039501</v>
      </c>
      <c r="BA718" s="99">
        <f>AZ718*Input!$N$23</f>
        <v>34437.05518866943</v>
      </c>
      <c r="BB718" s="97">
        <f t="shared" si="557"/>
        <v>34.437055188669433</v>
      </c>
      <c r="BC718" s="95">
        <v>9950</v>
      </c>
      <c r="BD718" s="99">
        <f>'Max limit'!AX718*Input!PrimaryDrive_ratio*Input!Gear2_ratio*Input!FinalDrive_ratio</f>
        <v>1155.2205128205128</v>
      </c>
      <c r="BE718" s="99">
        <f t="shared" si="571"/>
        <v>19.253675213675212</v>
      </c>
      <c r="BF718" s="99">
        <f>BE718*Input!$N$23</f>
        <v>45303.85927042734</v>
      </c>
      <c r="BG718" s="100">
        <f t="shared" si="572"/>
        <v>45.303859270427338</v>
      </c>
      <c r="BH718" s="95">
        <v>9950</v>
      </c>
      <c r="BI718" s="99">
        <f>'Max limit'!AX718*Input!PrimaryDrive_ratio*Input!Gear3_ratio*Input!FinalDrive_ratio</f>
        <v>1444.0256410256409</v>
      </c>
      <c r="BJ718" s="99">
        <f t="shared" si="573"/>
        <v>24.067094017094014</v>
      </c>
      <c r="BK718" s="99">
        <f>BJ718*Input!$N$23</f>
        <v>56629.824088034169</v>
      </c>
      <c r="BL718" s="100">
        <f t="shared" si="574"/>
        <v>56.629824088034169</v>
      </c>
      <c r="BM718" s="95">
        <v>9950</v>
      </c>
      <c r="BN718" s="99">
        <f>'Max limit'!AX718*Input!PrimaryDrive_ratio*Input!Gear4_ratio*Input!FinalDrive_ratio</f>
        <v>1732.8307692307692</v>
      </c>
      <c r="BO718" s="99">
        <f t="shared" si="575"/>
        <v>28.88051282051282</v>
      </c>
      <c r="BP718" s="99">
        <f>BO718*Input!$N$23</f>
        <v>67955.788905641006</v>
      </c>
      <c r="BQ718" s="100">
        <f t="shared" si="576"/>
        <v>67.955788905641</v>
      </c>
      <c r="BR718" s="95">
        <v>9950</v>
      </c>
      <c r="BS718" s="99">
        <f>'Max limit'!AX718*Input!PrimaryDrive_ratio*Input!Gear5_ratio*Input!FinalDrive_ratio</f>
        <v>1985.5352564102564</v>
      </c>
      <c r="BT718" s="99">
        <f t="shared" si="577"/>
        <v>33.092254273504274</v>
      </c>
      <c r="BU718" s="99">
        <f>BT718*Input!$N$23</f>
        <v>77866.008121046994</v>
      </c>
      <c r="BV718" s="100">
        <f t="shared" si="578"/>
        <v>77.866008121046988</v>
      </c>
      <c r="BW718" s="95">
        <v>9950</v>
      </c>
      <c r="BX718" s="99">
        <f>'Max limit'!AX718*Input!PrimaryDrive_ratio*Input!Gear6_ratio*Input!FinalDrive_ratio</f>
        <v>2260.2140468227426</v>
      </c>
      <c r="BY718" s="99">
        <f t="shared" si="579"/>
        <v>37.670234113712375</v>
      </c>
      <c r="BZ718" s="99">
        <f>BY718*Input!$N$23</f>
        <v>88637.985529096972</v>
      </c>
      <c r="CA718" s="100">
        <f t="shared" si="580"/>
        <v>88.637985529096966</v>
      </c>
      <c r="CC718" s="95">
        <v>9950</v>
      </c>
      <c r="CD718" s="94">
        <f t="shared" si="581"/>
        <v>34.5</v>
      </c>
      <c r="CE718" s="94">
        <f t="shared" si="582"/>
        <v>45.5</v>
      </c>
      <c r="CF718" s="94">
        <f t="shared" si="583"/>
        <v>56.5</v>
      </c>
      <c r="CG718" s="94">
        <f t="shared" si="584"/>
        <v>68</v>
      </c>
      <c r="CH718" s="94">
        <f t="shared" si="585"/>
        <v>78</v>
      </c>
      <c r="CI718" s="94">
        <f t="shared" si="586"/>
        <v>88.5</v>
      </c>
      <c r="CK718" s="95">
        <v>9950</v>
      </c>
      <c r="CL718" s="162">
        <f t="shared" si="587"/>
        <v>14.63539501039501</v>
      </c>
      <c r="CM718" s="162">
        <f t="shared" si="588"/>
        <v>19.253675213675212</v>
      </c>
      <c r="CN718" s="162">
        <f t="shared" si="589"/>
        <v>24.067094017094014</v>
      </c>
      <c r="CO718" s="162">
        <f t="shared" si="590"/>
        <v>28.88051282051282</v>
      </c>
      <c r="CP718" s="162">
        <f t="shared" si="591"/>
        <v>33.092254273504274</v>
      </c>
      <c r="CQ718" s="162">
        <f t="shared" si="592"/>
        <v>37.670234113712375</v>
      </c>
    </row>
    <row r="719" spans="1:95" ht="19.5" thickTop="1" thickBot="1">
      <c r="A719" s="70">
        <v>10000</v>
      </c>
      <c r="B719" s="70">
        <v>182.71100000000001</v>
      </c>
      <c r="C719" s="70">
        <v>128.32300000000001</v>
      </c>
      <c r="D719" s="70">
        <v>169.50200000000001</v>
      </c>
      <c r="E719" s="70">
        <v>11.032999999999999</v>
      </c>
      <c r="G719" s="92">
        <v>2</v>
      </c>
      <c r="H719" s="93">
        <f t="shared" si="593"/>
        <v>30.15045766590389</v>
      </c>
      <c r="O719" s="95">
        <v>9960</v>
      </c>
      <c r="P719" s="94">
        <f t="shared" si="545"/>
        <v>12.478386508179719</v>
      </c>
      <c r="Q719" s="94">
        <f t="shared" si="546"/>
        <v>12.359660763323708</v>
      </c>
      <c r="R719" s="94">
        <f t="shared" si="547"/>
        <v>11.929692499628155</v>
      </c>
      <c r="S719" s="94">
        <f t="shared" si="548"/>
        <v>11.093032793446046</v>
      </c>
      <c r="T719" s="94">
        <f t="shared" si="549"/>
        <v>10.217821529046962</v>
      </c>
      <c r="U719" s="94">
        <f t="shared" si="550"/>
        <v>9.004098137977202</v>
      </c>
      <c r="V719" s="82"/>
      <c r="W719" s="95">
        <v>9960</v>
      </c>
      <c r="X719" s="161">
        <f t="shared" si="558"/>
        <v>8.5979747694474096</v>
      </c>
      <c r="Y719" s="161">
        <f t="shared" si="559"/>
        <v>8.3418893170256538</v>
      </c>
      <c r="Z719" s="161">
        <f t="shared" si="560"/>
        <v>7.8023454684310618</v>
      </c>
      <c r="AA719" s="161">
        <f t="shared" si="561"/>
        <v>6.9278201931554042</v>
      </c>
      <c r="AB719" s="161">
        <f t="shared" si="562"/>
        <v>6.0140421454202935</v>
      </c>
      <c r="AC719" s="161">
        <f t="shared" si="563"/>
        <v>4.800318754350533</v>
      </c>
      <c r="AD719" s="82"/>
      <c r="AE719" s="82"/>
      <c r="AF719" s="82"/>
      <c r="AG719" s="95">
        <v>9960</v>
      </c>
      <c r="AH719" s="161">
        <f t="shared" si="564"/>
        <v>-11.793056844543862</v>
      </c>
      <c r="AI719" s="161">
        <f t="shared" si="565"/>
        <v>-12.426352396558343</v>
      </c>
      <c r="AJ719" s="161">
        <f t="shared" si="566"/>
        <v>-13.270107309523162</v>
      </c>
      <c r="AK719" s="161">
        <f t="shared" si="567"/>
        <v>-14.301363314257941</v>
      </c>
      <c r="AL719" s="161">
        <f t="shared" si="568"/>
        <v>-15.357521807743414</v>
      </c>
      <c r="AM719" s="161">
        <f t="shared" si="569"/>
        <v>-16.668343070098757</v>
      </c>
      <c r="AN719" s="81"/>
      <c r="AO719" s="81"/>
      <c r="AP719" s="95">
        <v>9960</v>
      </c>
      <c r="AQ719" s="94">
        <f t="shared" si="551"/>
        <v>228.81228008633235</v>
      </c>
      <c r="AR719" s="94">
        <f t="shared" si="552"/>
        <v>396.00230581815487</v>
      </c>
      <c r="AS719" s="94">
        <f t="shared" si="553"/>
        <v>618.7536028408673</v>
      </c>
      <c r="AT719" s="94">
        <f t="shared" si="554"/>
        <v>891.00518809084861</v>
      </c>
      <c r="AU719" s="94">
        <f t="shared" si="555"/>
        <v>1169.8310303710139</v>
      </c>
      <c r="AV719" s="94">
        <f t="shared" si="556"/>
        <v>1515.8878436328239</v>
      </c>
      <c r="AW719" s="81"/>
      <c r="AX719" s="95">
        <v>9960</v>
      </c>
      <c r="AY719" s="99">
        <f>'Max limit'!AX719*Input!PrimaryDrive_ratio*Input!Gear1_ratio*Input!FinalDrive_ratio</f>
        <v>879.00623700623703</v>
      </c>
      <c r="AZ719" s="99">
        <f t="shared" si="570"/>
        <v>14.650103950103951</v>
      </c>
      <c r="BA719" s="99">
        <f>AZ719*Input!$N$23</f>
        <v>34471.665294386687</v>
      </c>
      <c r="BB719" s="97">
        <f t="shared" si="557"/>
        <v>34.471665294386689</v>
      </c>
      <c r="BC719" s="95">
        <v>9960</v>
      </c>
      <c r="BD719" s="99">
        <f>'Max limit'!AX719*Input!PrimaryDrive_ratio*Input!Gear2_ratio*Input!FinalDrive_ratio</f>
        <v>1156.3815384615384</v>
      </c>
      <c r="BE719" s="99">
        <f t="shared" si="571"/>
        <v>19.27302564102564</v>
      </c>
      <c r="BF719" s="99">
        <f>BE719*Input!$N$23</f>
        <v>45349.390787282042</v>
      </c>
      <c r="BG719" s="100">
        <f t="shared" si="572"/>
        <v>45.34939078728204</v>
      </c>
      <c r="BH719" s="95">
        <v>9960</v>
      </c>
      <c r="BI719" s="99">
        <f>'Max limit'!AX719*Input!PrimaryDrive_ratio*Input!Gear3_ratio*Input!FinalDrive_ratio</f>
        <v>1445.4769230769232</v>
      </c>
      <c r="BJ719" s="99">
        <f t="shared" si="573"/>
        <v>24.091282051282054</v>
      </c>
      <c r="BK719" s="99">
        <f>BJ719*Input!$N$23</f>
        <v>56686.738484102563</v>
      </c>
      <c r="BL719" s="100">
        <f t="shared" si="574"/>
        <v>56.686738484102563</v>
      </c>
      <c r="BM719" s="95">
        <v>9960</v>
      </c>
      <c r="BN719" s="99">
        <f>'Max limit'!AX719*Input!PrimaryDrive_ratio*Input!Gear4_ratio*Input!FinalDrive_ratio</f>
        <v>1734.5723076923077</v>
      </c>
      <c r="BO719" s="99">
        <f t="shared" si="575"/>
        <v>28.909538461538464</v>
      </c>
      <c r="BP719" s="99">
        <f>BO719*Input!$N$23</f>
        <v>68024.08618092307</v>
      </c>
      <c r="BQ719" s="100">
        <f t="shared" si="576"/>
        <v>68.024086180923064</v>
      </c>
      <c r="BR719" s="95">
        <v>9960</v>
      </c>
      <c r="BS719" s="99">
        <f>'Max limit'!AX719*Input!PrimaryDrive_ratio*Input!Gear5_ratio*Input!FinalDrive_ratio</f>
        <v>1987.5307692307692</v>
      </c>
      <c r="BT719" s="99">
        <f t="shared" si="577"/>
        <v>33.125512820512817</v>
      </c>
      <c r="BU719" s="99">
        <f>BT719*Input!$N$23</f>
        <v>77944.265415640999</v>
      </c>
      <c r="BV719" s="100">
        <f t="shared" si="578"/>
        <v>77.944265415640999</v>
      </c>
      <c r="BW719" s="95">
        <v>9960</v>
      </c>
      <c r="BX719" s="99">
        <f>'Max limit'!AX719*Input!PrimaryDrive_ratio*Input!Gear6_ratio*Input!FinalDrive_ratio</f>
        <v>2262.485618729097</v>
      </c>
      <c r="BY719" s="99">
        <f t="shared" si="579"/>
        <v>37.708093645484951</v>
      </c>
      <c r="BZ719" s="99">
        <f>BY719*Input!$N$23</f>
        <v>88727.068931638787</v>
      </c>
      <c r="CA719" s="100">
        <f t="shared" si="580"/>
        <v>88.727068931638783</v>
      </c>
      <c r="CC719" s="95">
        <v>9960</v>
      </c>
      <c r="CD719" s="94">
        <f t="shared" si="581"/>
        <v>34.5</v>
      </c>
      <c r="CE719" s="94">
        <f t="shared" si="582"/>
        <v>45.5</v>
      </c>
      <c r="CF719" s="94">
        <f t="shared" si="583"/>
        <v>56.5</v>
      </c>
      <c r="CG719" s="94">
        <f t="shared" si="584"/>
        <v>68</v>
      </c>
      <c r="CH719" s="94">
        <f t="shared" si="585"/>
        <v>78</v>
      </c>
      <c r="CI719" s="94">
        <f t="shared" si="586"/>
        <v>88.5</v>
      </c>
      <c r="CK719" s="95">
        <v>9960</v>
      </c>
      <c r="CL719" s="162">
        <f t="shared" si="587"/>
        <v>14.650103950103951</v>
      </c>
      <c r="CM719" s="162">
        <f t="shared" si="588"/>
        <v>19.27302564102564</v>
      </c>
      <c r="CN719" s="162">
        <f t="shared" si="589"/>
        <v>24.091282051282054</v>
      </c>
      <c r="CO719" s="162">
        <f t="shared" si="590"/>
        <v>28.909538461538464</v>
      </c>
      <c r="CP719" s="162">
        <f t="shared" si="591"/>
        <v>33.125512820512817</v>
      </c>
      <c r="CQ719" s="162">
        <f t="shared" si="592"/>
        <v>37.708093645484951</v>
      </c>
    </row>
    <row r="720" spans="1:95" ht="19.5" thickTop="1" thickBot="1">
      <c r="A720" s="70">
        <v>10010</v>
      </c>
      <c r="B720" s="70">
        <v>182.78299999999999</v>
      </c>
      <c r="C720" s="70">
        <v>128.245</v>
      </c>
      <c r="D720" s="70">
        <v>169.56100000000001</v>
      </c>
      <c r="E720" s="70">
        <v>11.054</v>
      </c>
      <c r="G720" s="92">
        <v>2</v>
      </c>
      <c r="H720" s="93">
        <f t="shared" si="593"/>
        <v>30.195652173913043</v>
      </c>
      <c r="O720" s="95">
        <v>9970</v>
      </c>
      <c r="P720" s="94">
        <f t="shared" si="545"/>
        <v>12.47689825039795</v>
      </c>
      <c r="Q720" s="94">
        <f t="shared" si="546"/>
        <v>12.356993880303856</v>
      </c>
      <c r="R720" s="94">
        <f t="shared" si="547"/>
        <v>11.925411849326402</v>
      </c>
      <c r="S720" s="94">
        <f t="shared" si="548"/>
        <v>11.086812105301112</v>
      </c>
      <c r="T720" s="94">
        <f t="shared" si="549"/>
        <v>10.20957855226508</v>
      </c>
      <c r="U720" s="94">
        <f t="shared" si="550"/>
        <v>8.9934167421391766</v>
      </c>
      <c r="V720" s="82"/>
      <c r="W720" s="95">
        <v>9970</v>
      </c>
      <c r="X720" s="161">
        <f t="shared" si="558"/>
        <v>8.5964865116656419</v>
      </c>
      <c r="Y720" s="161">
        <f t="shared" si="559"/>
        <v>8.3392224340058014</v>
      </c>
      <c r="Z720" s="161">
        <f t="shared" si="560"/>
        <v>7.7980648181293084</v>
      </c>
      <c r="AA720" s="161">
        <f t="shared" si="561"/>
        <v>6.9215995050104695</v>
      </c>
      <c r="AB720" s="161">
        <f t="shared" si="562"/>
        <v>6.0057991686384113</v>
      </c>
      <c r="AC720" s="161">
        <f t="shared" si="563"/>
        <v>4.7896373585125085</v>
      </c>
      <c r="AD720" s="82"/>
      <c r="AE720" s="82"/>
      <c r="AF720" s="82"/>
      <c r="AG720" s="95">
        <v>9970</v>
      </c>
      <c r="AH720" s="161">
        <f t="shared" si="564"/>
        <v>-11.79479810614853</v>
      </c>
      <c r="AI720" s="161">
        <f t="shared" si="565"/>
        <v>-12.429365974370777</v>
      </c>
      <c r="AJ720" s="161">
        <f t="shared" si="566"/>
        <v>-13.27481602485509</v>
      </c>
      <c r="AK720" s="161">
        <f t="shared" si="567"/>
        <v>-14.308143864335918</v>
      </c>
      <c r="AL720" s="161">
        <f t="shared" si="568"/>
        <v>-15.366424222667845</v>
      </c>
      <c r="AM720" s="161">
        <f t="shared" si="569"/>
        <v>-16.679878977603821</v>
      </c>
      <c r="AN720" s="81"/>
      <c r="AO720" s="81"/>
      <c r="AP720" s="95">
        <v>9970</v>
      </c>
      <c r="AQ720" s="94">
        <f t="shared" si="551"/>
        <v>229.27197314996457</v>
      </c>
      <c r="AR720" s="94">
        <f t="shared" si="552"/>
        <v>396.79789036063767</v>
      </c>
      <c r="AS720" s="94">
        <f t="shared" si="553"/>
        <v>619.99670368849627</v>
      </c>
      <c r="AT720" s="94">
        <f t="shared" si="554"/>
        <v>892.79525331143486</v>
      </c>
      <c r="AU720" s="94">
        <f t="shared" si="555"/>
        <v>1172.181267911064</v>
      </c>
      <c r="AV720" s="94">
        <f t="shared" si="556"/>
        <v>1518.9333232141614</v>
      </c>
      <c r="AW720" s="81"/>
      <c r="AX720" s="95">
        <v>9970</v>
      </c>
      <c r="AY720" s="99">
        <f>'Max limit'!AX720*Input!PrimaryDrive_ratio*Input!Gear1_ratio*Input!FinalDrive_ratio</f>
        <v>879.88877338877353</v>
      </c>
      <c r="AZ720" s="99">
        <f t="shared" si="570"/>
        <v>14.664812889812891</v>
      </c>
      <c r="BA720" s="99">
        <f>AZ720*Input!$N$23</f>
        <v>34506.27540010395</v>
      </c>
      <c r="BB720" s="97">
        <f t="shared" si="557"/>
        <v>34.506275400103952</v>
      </c>
      <c r="BC720" s="95">
        <v>9970</v>
      </c>
      <c r="BD720" s="99">
        <f>'Max limit'!AX720*Input!PrimaryDrive_ratio*Input!Gear2_ratio*Input!FinalDrive_ratio</f>
        <v>1157.542564102564</v>
      </c>
      <c r="BE720" s="99">
        <f t="shared" si="571"/>
        <v>19.292376068376068</v>
      </c>
      <c r="BF720" s="99">
        <f>BE720*Input!$N$23</f>
        <v>45394.922304136744</v>
      </c>
      <c r="BG720" s="100">
        <f t="shared" si="572"/>
        <v>45.394922304136742</v>
      </c>
      <c r="BH720" s="95">
        <v>9970</v>
      </c>
      <c r="BI720" s="99">
        <f>'Max limit'!AX720*Input!PrimaryDrive_ratio*Input!Gear3_ratio*Input!FinalDrive_ratio</f>
        <v>1446.928205128205</v>
      </c>
      <c r="BJ720" s="99">
        <f t="shared" si="573"/>
        <v>24.115470085470083</v>
      </c>
      <c r="BK720" s="99">
        <f>BJ720*Input!$N$23</f>
        <v>56743.652880170921</v>
      </c>
      <c r="BL720" s="100">
        <f t="shared" si="574"/>
        <v>56.74365288017092</v>
      </c>
      <c r="BM720" s="95">
        <v>9970</v>
      </c>
      <c r="BN720" s="99">
        <f>'Max limit'!AX720*Input!PrimaryDrive_ratio*Input!Gear4_ratio*Input!FinalDrive_ratio</f>
        <v>1736.3138461538463</v>
      </c>
      <c r="BO720" s="99">
        <f t="shared" si="575"/>
        <v>28.938564102564104</v>
      </c>
      <c r="BP720" s="99">
        <f>BO720*Input!$N$23</f>
        <v>68092.38345620512</v>
      </c>
      <c r="BQ720" s="100">
        <f t="shared" si="576"/>
        <v>68.092383456205113</v>
      </c>
      <c r="BR720" s="95">
        <v>9970</v>
      </c>
      <c r="BS720" s="99">
        <f>'Max limit'!AX720*Input!PrimaryDrive_ratio*Input!Gear5_ratio*Input!FinalDrive_ratio</f>
        <v>1989.5262820512819</v>
      </c>
      <c r="BT720" s="99">
        <f t="shared" si="577"/>
        <v>33.158771367521368</v>
      </c>
      <c r="BU720" s="99">
        <f>BT720*Input!$N$23</f>
        <v>78022.522710235033</v>
      </c>
      <c r="BV720" s="100">
        <f t="shared" si="578"/>
        <v>78.022522710235037</v>
      </c>
      <c r="BW720" s="95">
        <v>9970</v>
      </c>
      <c r="BX720" s="99">
        <f>'Max limit'!AX720*Input!PrimaryDrive_ratio*Input!Gear6_ratio*Input!FinalDrive_ratio</f>
        <v>2264.7571906354515</v>
      </c>
      <c r="BY720" s="99">
        <f t="shared" si="579"/>
        <v>37.745953177257526</v>
      </c>
      <c r="BZ720" s="99">
        <f>BY720*Input!$N$23</f>
        <v>88816.152334180588</v>
      </c>
      <c r="CA720" s="100">
        <f t="shared" si="580"/>
        <v>88.816152334180586</v>
      </c>
      <c r="CC720" s="95">
        <v>9970</v>
      </c>
      <c r="CD720" s="94">
        <f t="shared" si="581"/>
        <v>34.5</v>
      </c>
      <c r="CE720" s="94">
        <f t="shared" si="582"/>
        <v>45.5</v>
      </c>
      <c r="CF720" s="94">
        <f t="shared" si="583"/>
        <v>56.5</v>
      </c>
      <c r="CG720" s="94">
        <f t="shared" si="584"/>
        <v>68</v>
      </c>
      <c r="CH720" s="94">
        <f t="shared" si="585"/>
        <v>78</v>
      </c>
      <c r="CI720" s="94">
        <f t="shared" si="586"/>
        <v>89</v>
      </c>
      <c r="CK720" s="95">
        <v>9970</v>
      </c>
      <c r="CL720" s="162">
        <f t="shared" si="587"/>
        <v>14.664812889812891</v>
      </c>
      <c r="CM720" s="162">
        <f t="shared" si="588"/>
        <v>19.292376068376068</v>
      </c>
      <c r="CN720" s="162">
        <f t="shared" si="589"/>
        <v>24.115470085470083</v>
      </c>
      <c r="CO720" s="162">
        <f t="shared" si="590"/>
        <v>28.938564102564104</v>
      </c>
      <c r="CP720" s="162">
        <f t="shared" si="591"/>
        <v>33.158771367521368</v>
      </c>
      <c r="CQ720" s="162">
        <f t="shared" si="592"/>
        <v>37.745953177257526</v>
      </c>
    </row>
    <row r="721" spans="1:95" ht="19.5" thickTop="1" thickBot="1">
      <c r="A721" s="70">
        <v>10020</v>
      </c>
      <c r="B721" s="70">
        <v>182.864</v>
      </c>
      <c r="C721" s="70">
        <v>128.17400000000001</v>
      </c>
      <c r="D721" s="70">
        <v>169.61600000000001</v>
      </c>
      <c r="E721" s="70">
        <v>11.082000000000001</v>
      </c>
      <c r="G721" s="92">
        <v>2</v>
      </c>
      <c r="H721" s="93">
        <f t="shared" si="593"/>
        <v>30.240846681922196</v>
      </c>
      <c r="O721" s="95">
        <v>9980</v>
      </c>
      <c r="P721" s="94">
        <f t="shared" si="545"/>
        <v>12.475408499131207</v>
      </c>
      <c r="Q721" s="94">
        <f t="shared" si="546"/>
        <v>12.354324321034108</v>
      </c>
      <c r="R721" s="94">
        <f t="shared" si="547"/>
        <v>11.921126903339449</v>
      </c>
      <c r="S721" s="94">
        <f t="shared" si="548"/>
        <v>11.080585174619154</v>
      </c>
      <c r="T721" s="94">
        <f t="shared" si="549"/>
        <v>10.201327303554674</v>
      </c>
      <c r="U721" s="94">
        <f t="shared" si="550"/>
        <v>8.9827246273891248</v>
      </c>
      <c r="V721" s="82"/>
      <c r="W721" s="95">
        <v>9980</v>
      </c>
      <c r="X721" s="161">
        <f t="shared" si="558"/>
        <v>8.5949967603988959</v>
      </c>
      <c r="Y721" s="161">
        <f t="shared" si="559"/>
        <v>8.3365528747360518</v>
      </c>
      <c r="Z721" s="161">
        <f t="shared" si="560"/>
        <v>7.7937798721423563</v>
      </c>
      <c r="AA721" s="161">
        <f t="shared" si="561"/>
        <v>6.9153725743285097</v>
      </c>
      <c r="AB721" s="161">
        <f t="shared" si="562"/>
        <v>5.9975479199280048</v>
      </c>
      <c r="AC721" s="161">
        <f t="shared" si="563"/>
        <v>4.778945243762454</v>
      </c>
      <c r="AD721" s="82"/>
      <c r="AE721" s="82"/>
      <c r="AF721" s="82"/>
      <c r="AG721" s="95">
        <v>9980</v>
      </c>
      <c r="AH721" s="161">
        <f t="shared" si="564"/>
        <v>-11.796541115130623</v>
      </c>
      <c r="AI721" s="161">
        <f t="shared" si="565"/>
        <v>-12.432382576345592</v>
      </c>
      <c r="AJ721" s="161">
        <f t="shared" si="566"/>
        <v>-13.279529465440739</v>
      </c>
      <c r="AK721" s="161">
        <f t="shared" si="567"/>
        <v>-14.314931218779254</v>
      </c>
      <c r="AL721" s="161">
        <f t="shared" si="568"/>
        <v>-15.375335571275087</v>
      </c>
      <c r="AM721" s="161">
        <f t="shared" si="569"/>
        <v>-16.691426461533879</v>
      </c>
      <c r="AN721" s="81"/>
      <c r="AO721" s="81"/>
      <c r="AP721" s="95">
        <v>9980</v>
      </c>
      <c r="AQ721" s="94">
        <f t="shared" si="551"/>
        <v>229.73212752123695</v>
      </c>
      <c r="AR721" s="94">
        <f t="shared" si="552"/>
        <v>397.59427328198882</v>
      </c>
      <c r="AS721" s="94">
        <f t="shared" si="553"/>
        <v>621.24105200310748</v>
      </c>
      <c r="AT721" s="94">
        <f t="shared" si="554"/>
        <v>894.58711488447557</v>
      </c>
      <c r="AU721" s="94">
        <f t="shared" si="555"/>
        <v>1174.5338639433753</v>
      </c>
      <c r="AV721" s="94">
        <f t="shared" si="556"/>
        <v>1521.981858971697</v>
      </c>
      <c r="AW721" s="81"/>
      <c r="AX721" s="95">
        <v>9980</v>
      </c>
      <c r="AY721" s="99">
        <f>'Max limit'!AX721*Input!PrimaryDrive_ratio*Input!Gear1_ratio*Input!FinalDrive_ratio</f>
        <v>880.7713097713098</v>
      </c>
      <c r="AZ721" s="99">
        <f t="shared" si="570"/>
        <v>14.67952182952183</v>
      </c>
      <c r="BA721" s="99">
        <f>AZ721*Input!$N$23</f>
        <v>34540.885505821199</v>
      </c>
      <c r="BB721" s="97">
        <f t="shared" si="557"/>
        <v>34.540885505821201</v>
      </c>
      <c r="BC721" s="95">
        <v>9980</v>
      </c>
      <c r="BD721" s="99">
        <f>'Max limit'!AX721*Input!PrimaryDrive_ratio*Input!Gear2_ratio*Input!FinalDrive_ratio</f>
        <v>1158.7035897435896</v>
      </c>
      <c r="BE721" s="99">
        <f t="shared" si="571"/>
        <v>19.311726495726493</v>
      </c>
      <c r="BF721" s="99">
        <f>BE721*Input!$N$23</f>
        <v>45440.453820991439</v>
      </c>
      <c r="BG721" s="100">
        <f t="shared" si="572"/>
        <v>45.440453820991436</v>
      </c>
      <c r="BH721" s="95">
        <v>9980</v>
      </c>
      <c r="BI721" s="99">
        <f>'Max limit'!AX721*Input!PrimaryDrive_ratio*Input!Gear3_ratio*Input!FinalDrive_ratio</f>
        <v>1448.3794871794869</v>
      </c>
      <c r="BJ721" s="99">
        <f t="shared" si="573"/>
        <v>24.139658119658115</v>
      </c>
      <c r="BK721" s="99">
        <f>BJ721*Input!$N$23</f>
        <v>56800.567276239293</v>
      </c>
      <c r="BL721" s="100">
        <f t="shared" si="574"/>
        <v>56.800567276239292</v>
      </c>
      <c r="BM721" s="95">
        <v>9980</v>
      </c>
      <c r="BN721" s="99">
        <f>'Max limit'!AX721*Input!PrimaryDrive_ratio*Input!Gear4_ratio*Input!FinalDrive_ratio</f>
        <v>1738.0553846153846</v>
      </c>
      <c r="BO721" s="99">
        <f t="shared" si="575"/>
        <v>28.967589743589745</v>
      </c>
      <c r="BP721" s="99">
        <f>BO721*Input!$N$23</f>
        <v>68160.680731487169</v>
      </c>
      <c r="BQ721" s="100">
        <f t="shared" si="576"/>
        <v>68.160680731487176</v>
      </c>
      <c r="BR721" s="95">
        <v>9980</v>
      </c>
      <c r="BS721" s="99">
        <f>'Max limit'!AX721*Input!PrimaryDrive_ratio*Input!Gear5_ratio*Input!FinalDrive_ratio</f>
        <v>1991.5217948717948</v>
      </c>
      <c r="BT721" s="99">
        <f t="shared" si="577"/>
        <v>33.192029914529911</v>
      </c>
      <c r="BU721" s="99">
        <f>BT721*Input!$N$23</f>
        <v>78100.780004829037</v>
      </c>
      <c r="BV721" s="100">
        <f t="shared" si="578"/>
        <v>78.100780004829033</v>
      </c>
      <c r="BW721" s="95">
        <v>9980</v>
      </c>
      <c r="BX721" s="99">
        <f>'Max limit'!AX721*Input!PrimaryDrive_ratio*Input!Gear6_ratio*Input!FinalDrive_ratio</f>
        <v>2267.0287625418059</v>
      </c>
      <c r="BY721" s="99">
        <f t="shared" si="579"/>
        <v>37.783812709030101</v>
      </c>
      <c r="BZ721" s="99">
        <f>BY721*Input!$N$23</f>
        <v>88905.235736722389</v>
      </c>
      <c r="CA721" s="100">
        <f t="shared" si="580"/>
        <v>88.905235736722389</v>
      </c>
      <c r="CC721" s="95">
        <v>9980</v>
      </c>
      <c r="CD721" s="94">
        <f t="shared" si="581"/>
        <v>34.5</v>
      </c>
      <c r="CE721" s="94">
        <f t="shared" si="582"/>
        <v>45.5</v>
      </c>
      <c r="CF721" s="94">
        <f t="shared" si="583"/>
        <v>57</v>
      </c>
      <c r="CG721" s="94">
        <f t="shared" si="584"/>
        <v>68</v>
      </c>
      <c r="CH721" s="94">
        <f t="shared" si="585"/>
        <v>78</v>
      </c>
      <c r="CI721" s="94">
        <f t="shared" si="586"/>
        <v>89</v>
      </c>
      <c r="CK721" s="95">
        <v>9980</v>
      </c>
      <c r="CL721" s="162">
        <f t="shared" si="587"/>
        <v>14.67952182952183</v>
      </c>
      <c r="CM721" s="162">
        <f t="shared" si="588"/>
        <v>19.311726495726493</v>
      </c>
      <c r="CN721" s="162">
        <f t="shared" si="589"/>
        <v>24.139658119658115</v>
      </c>
      <c r="CO721" s="162">
        <f t="shared" si="590"/>
        <v>28.967589743589745</v>
      </c>
      <c r="CP721" s="162">
        <f t="shared" si="591"/>
        <v>33.192029914529911</v>
      </c>
      <c r="CQ721" s="162">
        <f t="shared" si="592"/>
        <v>37.783812709030101</v>
      </c>
    </row>
    <row r="722" spans="1:95" ht="19.5" thickTop="1" thickBot="1">
      <c r="A722" s="70">
        <v>10030</v>
      </c>
      <c r="B722" s="70">
        <v>182.94800000000001</v>
      </c>
      <c r="C722" s="70">
        <v>128.10499999999999</v>
      </c>
      <c r="D722" s="70">
        <v>169.66900000000001</v>
      </c>
      <c r="E722" s="70">
        <v>11.112</v>
      </c>
      <c r="G722" s="92">
        <v>2</v>
      </c>
      <c r="H722" s="93">
        <f t="shared" si="593"/>
        <v>30.28604118993135</v>
      </c>
      <c r="O722" s="95">
        <v>9990</v>
      </c>
      <c r="P722" s="94">
        <f t="shared" si="545"/>
        <v>12.473917254379481</v>
      </c>
      <c r="Q722" s="94">
        <f t="shared" si="546"/>
        <v>12.351652085514464</v>
      </c>
      <c r="R722" s="94">
        <f t="shared" si="547"/>
        <v>11.916837661667293</v>
      </c>
      <c r="S722" s="94">
        <f t="shared" si="548"/>
        <v>11.07435200140017</v>
      </c>
      <c r="T722" s="94">
        <f t="shared" si="549"/>
        <v>10.19306778291573</v>
      </c>
      <c r="U722" s="94">
        <f t="shared" si="550"/>
        <v>8.9720217937270395</v>
      </c>
      <c r="V722" s="82"/>
      <c r="W722" s="95">
        <v>9990</v>
      </c>
      <c r="X722" s="161">
        <f t="shared" si="558"/>
        <v>8.5935055156471698</v>
      </c>
      <c r="Y722" s="161">
        <f t="shared" si="559"/>
        <v>8.3338806392164102</v>
      </c>
      <c r="Z722" s="161">
        <f t="shared" si="560"/>
        <v>7.7894906304702012</v>
      </c>
      <c r="AA722" s="161">
        <f t="shared" si="561"/>
        <v>6.9091394011095266</v>
      </c>
      <c r="AB722" s="161">
        <f t="shared" si="562"/>
        <v>5.9892883992890606</v>
      </c>
      <c r="AC722" s="161">
        <f t="shared" si="563"/>
        <v>4.7682424101003695</v>
      </c>
      <c r="AD722" s="82"/>
      <c r="AE722" s="82"/>
      <c r="AF722" s="82"/>
      <c r="AG722" s="95">
        <v>9990</v>
      </c>
      <c r="AH722" s="161">
        <f t="shared" si="564"/>
        <v>-11.79828587149014</v>
      </c>
      <c r="AI722" s="161">
        <f t="shared" si="565"/>
        <v>-12.435402202482788</v>
      </c>
      <c r="AJ722" s="161">
        <f t="shared" si="566"/>
        <v>-13.28424763128011</v>
      </c>
      <c r="AK722" s="161">
        <f t="shared" si="567"/>
        <v>-14.321725377587946</v>
      </c>
      <c r="AL722" s="161">
        <f t="shared" si="568"/>
        <v>-15.384255853565143</v>
      </c>
      <c r="AM722" s="161">
        <f t="shared" si="569"/>
        <v>-16.702985521888934</v>
      </c>
      <c r="AN722" s="81"/>
      <c r="AO722" s="81"/>
      <c r="AP722" s="95">
        <v>9990</v>
      </c>
      <c r="AQ722" s="94">
        <f t="shared" si="551"/>
        <v>230.19274320014969</v>
      </c>
      <c r="AR722" s="94">
        <f t="shared" si="552"/>
        <v>398.39145458220867</v>
      </c>
      <c r="AS722" s="94">
        <f t="shared" si="553"/>
        <v>622.4866477847014</v>
      </c>
      <c r="AT722" s="94">
        <f t="shared" si="554"/>
        <v>896.38077280997015</v>
      </c>
      <c r="AU722" s="94">
        <f t="shared" si="555"/>
        <v>1176.8888184679506</v>
      </c>
      <c r="AV722" s="94">
        <f t="shared" si="556"/>
        <v>1525.0334509054305</v>
      </c>
      <c r="AW722" s="81"/>
      <c r="AX722" s="95">
        <v>9990</v>
      </c>
      <c r="AY722" s="99">
        <f>'Max limit'!AX722*Input!PrimaryDrive_ratio*Input!Gear1_ratio*Input!FinalDrive_ratio</f>
        <v>881.65384615384608</v>
      </c>
      <c r="AZ722" s="99">
        <f t="shared" si="570"/>
        <v>14.694230769230767</v>
      </c>
      <c r="BA722" s="99">
        <f>AZ722*Input!$N$23</f>
        <v>34575.495611538448</v>
      </c>
      <c r="BB722" s="97">
        <f t="shared" si="557"/>
        <v>34.57549561153845</v>
      </c>
      <c r="BC722" s="95">
        <v>9990</v>
      </c>
      <c r="BD722" s="99">
        <f>'Max limit'!AX722*Input!PrimaryDrive_ratio*Input!Gear2_ratio*Input!FinalDrive_ratio</f>
        <v>1159.8646153846153</v>
      </c>
      <c r="BE722" s="99">
        <f t="shared" si="571"/>
        <v>19.331076923076921</v>
      </c>
      <c r="BF722" s="99">
        <f>BE722*Input!$N$23</f>
        <v>45485.985337846141</v>
      </c>
      <c r="BG722" s="100">
        <f t="shared" si="572"/>
        <v>45.485985337846138</v>
      </c>
      <c r="BH722" s="95">
        <v>9990</v>
      </c>
      <c r="BI722" s="99">
        <f>'Max limit'!AX722*Input!PrimaryDrive_ratio*Input!Gear3_ratio*Input!FinalDrive_ratio</f>
        <v>1449.8307692307692</v>
      </c>
      <c r="BJ722" s="99">
        <f t="shared" si="573"/>
        <v>24.163846153846155</v>
      </c>
      <c r="BK722" s="99">
        <f>BJ722*Input!$N$23</f>
        <v>56857.481672307687</v>
      </c>
      <c r="BL722" s="100">
        <f t="shared" si="574"/>
        <v>56.857481672307685</v>
      </c>
      <c r="BM722" s="95">
        <v>9990</v>
      </c>
      <c r="BN722" s="99">
        <f>'Max limit'!AX722*Input!PrimaryDrive_ratio*Input!Gear4_ratio*Input!FinalDrive_ratio</f>
        <v>1739.7969230769231</v>
      </c>
      <c r="BO722" s="99">
        <f t="shared" si="575"/>
        <v>28.996615384615385</v>
      </c>
      <c r="BP722" s="99">
        <f>BO722*Input!$N$23</f>
        <v>68228.978006769219</v>
      </c>
      <c r="BQ722" s="100">
        <f t="shared" si="576"/>
        <v>68.228978006769225</v>
      </c>
      <c r="BR722" s="95">
        <v>9990</v>
      </c>
      <c r="BS722" s="99">
        <f>'Max limit'!AX722*Input!PrimaryDrive_ratio*Input!Gear5_ratio*Input!FinalDrive_ratio</f>
        <v>1993.5173076923077</v>
      </c>
      <c r="BT722" s="99">
        <f t="shared" si="577"/>
        <v>33.225288461538462</v>
      </c>
      <c r="BU722" s="99">
        <f>BT722*Input!$N$23</f>
        <v>78179.037299423057</v>
      </c>
      <c r="BV722" s="100">
        <f t="shared" si="578"/>
        <v>78.179037299423058</v>
      </c>
      <c r="BW722" s="95">
        <v>9990</v>
      </c>
      <c r="BX722" s="99">
        <f>'Max limit'!AX722*Input!PrimaryDrive_ratio*Input!Gear6_ratio*Input!FinalDrive_ratio</f>
        <v>2269.3003344481604</v>
      </c>
      <c r="BY722" s="99">
        <f t="shared" si="579"/>
        <v>37.82167224080267</v>
      </c>
      <c r="BZ722" s="99">
        <f>BY722*Input!$N$23</f>
        <v>88994.319139264189</v>
      </c>
      <c r="CA722" s="100">
        <f t="shared" si="580"/>
        <v>88.994319139264192</v>
      </c>
      <c r="CC722" s="95">
        <v>9990</v>
      </c>
      <c r="CD722" s="94">
        <f t="shared" si="581"/>
        <v>34.5</v>
      </c>
      <c r="CE722" s="94">
        <f t="shared" si="582"/>
        <v>45.5</v>
      </c>
      <c r="CF722" s="94">
        <f t="shared" si="583"/>
        <v>57</v>
      </c>
      <c r="CG722" s="94">
        <f t="shared" si="584"/>
        <v>68</v>
      </c>
      <c r="CH722" s="94">
        <f t="shared" si="585"/>
        <v>78</v>
      </c>
      <c r="CI722" s="94">
        <f t="shared" si="586"/>
        <v>89</v>
      </c>
      <c r="CK722" s="95">
        <v>9990</v>
      </c>
      <c r="CL722" s="162">
        <f t="shared" si="587"/>
        <v>14.694230769230767</v>
      </c>
      <c r="CM722" s="162">
        <f t="shared" si="588"/>
        <v>19.331076923076921</v>
      </c>
      <c r="CN722" s="162">
        <f t="shared" si="589"/>
        <v>24.163846153846155</v>
      </c>
      <c r="CO722" s="162">
        <f t="shared" si="590"/>
        <v>28.996615384615385</v>
      </c>
      <c r="CP722" s="162">
        <f t="shared" si="591"/>
        <v>33.225288461538462</v>
      </c>
      <c r="CQ722" s="162">
        <f t="shared" si="592"/>
        <v>37.82167224080267</v>
      </c>
    </row>
    <row r="723" spans="1:95" ht="19.5" thickTop="1" thickBot="1">
      <c r="A723" s="70">
        <v>10040</v>
      </c>
      <c r="B723" s="70">
        <v>183.02699999999999</v>
      </c>
      <c r="C723" s="70">
        <v>128.03299999999999</v>
      </c>
      <c r="D723" s="70">
        <v>169.72</v>
      </c>
      <c r="E723" s="70">
        <v>11.138999999999999</v>
      </c>
      <c r="G723" s="92">
        <v>2</v>
      </c>
      <c r="H723" s="93">
        <f t="shared" si="593"/>
        <v>30.331235697940503</v>
      </c>
      <c r="O723" s="95">
        <v>10000</v>
      </c>
      <c r="P723" s="94">
        <f t="shared" si="545"/>
        <v>12.472424516142777</v>
      </c>
      <c r="Q723" s="94">
        <f t="shared" si="546"/>
        <v>12.348977173744927</v>
      </c>
      <c r="R723" s="94">
        <f t="shared" si="547"/>
        <v>11.912544124309941</v>
      </c>
      <c r="S723" s="94">
        <f t="shared" si="548"/>
        <v>11.068112585644164</v>
      </c>
      <c r="T723" s="94">
        <f t="shared" si="549"/>
        <v>10.184799990348257</v>
      </c>
      <c r="U723" s="94">
        <f t="shared" si="550"/>
        <v>8.9613082411529241</v>
      </c>
      <c r="V723" s="82"/>
      <c r="W723" s="95">
        <v>10000</v>
      </c>
      <c r="X723" s="161">
        <f t="shared" si="558"/>
        <v>8.5920127774104671</v>
      </c>
      <c r="Y723" s="161">
        <f t="shared" si="559"/>
        <v>8.3312057274468732</v>
      </c>
      <c r="Z723" s="161">
        <f t="shared" si="560"/>
        <v>7.7851970931128482</v>
      </c>
      <c r="AA723" s="161">
        <f t="shared" si="561"/>
        <v>6.9028999853535202</v>
      </c>
      <c r="AB723" s="161">
        <f t="shared" si="562"/>
        <v>5.9810206067215868</v>
      </c>
      <c r="AC723" s="161">
        <f t="shared" si="563"/>
        <v>4.7575288575262542</v>
      </c>
      <c r="AD723" s="82"/>
      <c r="AE723" s="82"/>
      <c r="AF723" s="82"/>
      <c r="AG723" s="95">
        <v>10000</v>
      </c>
      <c r="AH723" s="161">
        <f t="shared" si="564"/>
        <v>-11.800032375227085</v>
      </c>
      <c r="AI723" s="161">
        <f t="shared" si="565"/>
        <v>-12.438424852782367</v>
      </c>
      <c r="AJ723" s="161">
        <f t="shared" si="566"/>
        <v>-13.288970522373198</v>
      </c>
      <c r="AK723" s="161">
        <f t="shared" si="567"/>
        <v>-14.328526340761993</v>
      </c>
      <c r="AL723" s="161">
        <f t="shared" si="568"/>
        <v>-15.393185069538017</v>
      </c>
      <c r="AM723" s="161">
        <f t="shared" si="569"/>
        <v>-16.714556158668977</v>
      </c>
      <c r="AN723" s="81"/>
      <c r="AO723" s="81"/>
      <c r="AP723" s="95">
        <v>10000</v>
      </c>
      <c r="AQ723" s="94">
        <f t="shared" si="551"/>
        <v>230.65382018670303</v>
      </c>
      <c r="AR723" s="94">
        <f t="shared" si="552"/>
        <v>399.18943426129721</v>
      </c>
      <c r="AS723" s="94">
        <f t="shared" si="553"/>
        <v>623.73349103327644</v>
      </c>
      <c r="AT723" s="94">
        <f t="shared" si="554"/>
        <v>898.17622708791839</v>
      </c>
      <c r="AU723" s="94">
        <f t="shared" si="555"/>
        <v>1179.246131484789</v>
      </c>
      <c r="AV723" s="94">
        <f t="shared" si="556"/>
        <v>1528.0880990153623</v>
      </c>
      <c r="AW723" s="81"/>
      <c r="AX723" s="95">
        <v>10000</v>
      </c>
      <c r="AY723" s="99">
        <f>'Max limit'!AX723*Input!PrimaryDrive_ratio*Input!Gear1_ratio*Input!FinalDrive_ratio</f>
        <v>882.53638253638246</v>
      </c>
      <c r="AZ723" s="99">
        <f t="shared" si="570"/>
        <v>14.708939708939708</v>
      </c>
      <c r="BA723" s="99">
        <f>AZ723*Input!$N$23</f>
        <v>34610.105717255712</v>
      </c>
      <c r="BB723" s="97">
        <f t="shared" si="557"/>
        <v>34.610105717255713</v>
      </c>
      <c r="BC723" s="95">
        <v>10000</v>
      </c>
      <c r="BD723" s="99">
        <f>'Max limit'!AX723*Input!PrimaryDrive_ratio*Input!Gear2_ratio*Input!FinalDrive_ratio</f>
        <v>1161.0256410256409</v>
      </c>
      <c r="BE723" s="99">
        <f t="shared" si="571"/>
        <v>19.350427350427349</v>
      </c>
      <c r="BF723" s="99">
        <f>BE723*Input!$N$23</f>
        <v>45531.516854700843</v>
      </c>
      <c r="BG723" s="100">
        <f t="shared" si="572"/>
        <v>45.531516854700847</v>
      </c>
      <c r="BH723" s="95">
        <v>10000</v>
      </c>
      <c r="BI723" s="99">
        <f>'Max limit'!AX723*Input!PrimaryDrive_ratio*Input!Gear3_ratio*Input!FinalDrive_ratio</f>
        <v>1451.282051282051</v>
      </c>
      <c r="BJ723" s="99">
        <f t="shared" si="573"/>
        <v>24.188034188034184</v>
      </c>
      <c r="BK723" s="99">
        <f>BJ723*Input!$N$23</f>
        <v>56914.396068376045</v>
      </c>
      <c r="BL723" s="100">
        <f t="shared" si="574"/>
        <v>56.914396068376043</v>
      </c>
      <c r="BM723" s="95">
        <v>10000</v>
      </c>
      <c r="BN723" s="99">
        <f>'Max limit'!AX723*Input!PrimaryDrive_ratio*Input!Gear4_ratio*Input!FinalDrive_ratio</f>
        <v>1741.5384615384612</v>
      </c>
      <c r="BO723" s="99">
        <f t="shared" si="575"/>
        <v>29.025641025641018</v>
      </c>
      <c r="BP723" s="99">
        <f>BO723*Input!$N$23</f>
        <v>68297.275282051254</v>
      </c>
      <c r="BQ723" s="100">
        <f t="shared" si="576"/>
        <v>68.29727528205126</v>
      </c>
      <c r="BR723" s="95">
        <v>10000</v>
      </c>
      <c r="BS723" s="99">
        <f>'Max limit'!AX723*Input!PrimaryDrive_ratio*Input!Gear5_ratio*Input!FinalDrive_ratio</f>
        <v>1995.5128205128201</v>
      </c>
      <c r="BT723" s="99">
        <f t="shared" si="577"/>
        <v>33.258547008547005</v>
      </c>
      <c r="BU723" s="99">
        <f>BT723*Input!$N$23</f>
        <v>78257.294594017076</v>
      </c>
      <c r="BV723" s="100">
        <f t="shared" si="578"/>
        <v>78.257294594017083</v>
      </c>
      <c r="BW723" s="95">
        <v>10000</v>
      </c>
      <c r="BX723" s="99">
        <f>'Max limit'!AX723*Input!PrimaryDrive_ratio*Input!Gear6_ratio*Input!FinalDrive_ratio</f>
        <v>2271.5719063545148</v>
      </c>
      <c r="BY723" s="99">
        <f t="shared" si="579"/>
        <v>37.859531772575245</v>
      </c>
      <c r="BZ723" s="99">
        <f>BY723*Input!$N$23</f>
        <v>89083.40254180599</v>
      </c>
      <c r="CA723" s="100">
        <f t="shared" si="580"/>
        <v>89.083402541805995</v>
      </c>
      <c r="CC723" s="95">
        <v>10000</v>
      </c>
      <c r="CD723" s="94">
        <f t="shared" si="581"/>
        <v>34.5</v>
      </c>
      <c r="CE723" s="94">
        <f t="shared" si="582"/>
        <v>45.5</v>
      </c>
      <c r="CF723" s="94">
        <f t="shared" si="583"/>
        <v>57</v>
      </c>
      <c r="CG723" s="94">
        <f t="shared" si="584"/>
        <v>68.5</v>
      </c>
      <c r="CH723" s="94">
        <f t="shared" si="585"/>
        <v>78.5</v>
      </c>
      <c r="CI723" s="94">
        <f t="shared" si="586"/>
        <v>89</v>
      </c>
      <c r="CK723" s="95">
        <v>10000</v>
      </c>
      <c r="CL723" s="162">
        <f t="shared" si="587"/>
        <v>14.708939708939708</v>
      </c>
      <c r="CM723" s="162">
        <f t="shared" si="588"/>
        <v>19.350427350427349</v>
      </c>
      <c r="CN723" s="162">
        <f t="shared" si="589"/>
        <v>24.188034188034184</v>
      </c>
      <c r="CO723" s="162">
        <f t="shared" si="590"/>
        <v>29.025641025641018</v>
      </c>
      <c r="CP723" s="162">
        <f t="shared" si="591"/>
        <v>33.258547008547005</v>
      </c>
      <c r="CQ723" s="162">
        <f t="shared" si="592"/>
        <v>37.859531772575245</v>
      </c>
    </row>
    <row r="724" spans="1:95" ht="19.5" thickTop="1" thickBot="1">
      <c r="A724" s="70">
        <v>10050</v>
      </c>
      <c r="B724" s="70">
        <v>183.08099999999999</v>
      </c>
      <c r="C724" s="70">
        <v>127.943</v>
      </c>
      <c r="D724" s="70">
        <v>169.75399999999999</v>
      </c>
      <c r="E724" s="70">
        <v>11.159000000000001</v>
      </c>
      <c r="G724" s="92">
        <v>2</v>
      </c>
      <c r="H724" s="93">
        <f t="shared" si="593"/>
        <v>30.376430205949656</v>
      </c>
      <c r="O724" s="95">
        <v>10010</v>
      </c>
      <c r="P724" s="94">
        <f t="shared" si="545"/>
        <v>12.470930284421092</v>
      </c>
      <c r="Q724" s="94">
        <f t="shared" si="546"/>
        <v>12.346299585725495</v>
      </c>
      <c r="R724" s="94">
        <f t="shared" si="547"/>
        <v>11.908246291267385</v>
      </c>
      <c r="S724" s="94">
        <f t="shared" si="548"/>
        <v>11.061866927351129</v>
      </c>
      <c r="T724" s="94">
        <f t="shared" si="549"/>
        <v>10.176523925852251</v>
      </c>
      <c r="U724" s="94">
        <f t="shared" si="550"/>
        <v>8.9505839696667753</v>
      </c>
      <c r="V724" s="82"/>
      <c r="W724" s="95">
        <v>10010</v>
      </c>
      <c r="X724" s="161">
        <f t="shared" si="558"/>
        <v>8.5905185456887825</v>
      </c>
      <c r="Y724" s="161">
        <f t="shared" si="559"/>
        <v>8.3285281394274406</v>
      </c>
      <c r="Z724" s="161">
        <f t="shared" si="560"/>
        <v>7.7808992600702931</v>
      </c>
      <c r="AA724" s="161">
        <f t="shared" si="561"/>
        <v>6.896654327060487</v>
      </c>
      <c r="AB724" s="161">
        <f t="shared" si="562"/>
        <v>5.9727445422255823</v>
      </c>
      <c r="AC724" s="161">
        <f t="shared" si="563"/>
        <v>4.7468045860401071</v>
      </c>
      <c r="AD724" s="82"/>
      <c r="AE724" s="82"/>
      <c r="AF724" s="82"/>
      <c r="AG724" s="95">
        <v>10010</v>
      </c>
      <c r="AH724" s="161">
        <f t="shared" si="564"/>
        <v>-11.801780626341456</v>
      </c>
      <c r="AI724" s="161">
        <f t="shared" si="565"/>
        <v>-12.441450527244324</v>
      </c>
      <c r="AJ724" s="161">
        <f t="shared" si="566"/>
        <v>-13.293698138720009</v>
      </c>
      <c r="AK724" s="161">
        <f t="shared" si="567"/>
        <v>-14.335334108301399</v>
      </c>
      <c r="AL724" s="161">
        <f t="shared" si="568"/>
        <v>-15.402123219193703</v>
      </c>
      <c r="AM724" s="161">
        <f t="shared" si="569"/>
        <v>-16.726138371874015</v>
      </c>
      <c r="AN724" s="81"/>
      <c r="AO724" s="81"/>
      <c r="AP724" s="95">
        <v>10010</v>
      </c>
      <c r="AQ724" s="94">
        <f t="shared" si="551"/>
        <v>231.11535848089673</v>
      </c>
      <c r="AR724" s="94">
        <f t="shared" si="552"/>
        <v>399.98821231925405</v>
      </c>
      <c r="AS724" s="94">
        <f t="shared" si="553"/>
        <v>624.98158174883463</v>
      </c>
      <c r="AT724" s="94">
        <f t="shared" si="554"/>
        <v>899.97347771832187</v>
      </c>
      <c r="AU724" s="94">
        <f t="shared" si="555"/>
        <v>1181.6058029938899</v>
      </c>
      <c r="AV724" s="94">
        <f t="shared" si="556"/>
        <v>1531.1458033014926</v>
      </c>
      <c r="AW724" s="81"/>
      <c r="AX724" s="95">
        <v>10010</v>
      </c>
      <c r="AY724" s="99">
        <f>'Max limit'!AX724*Input!PrimaryDrive_ratio*Input!Gear1_ratio*Input!FinalDrive_ratio</f>
        <v>883.41891891891908</v>
      </c>
      <c r="AZ724" s="99">
        <f t="shared" si="570"/>
        <v>14.723648648648652</v>
      </c>
      <c r="BA724" s="99">
        <f>AZ724*Input!$N$23</f>
        <v>34644.715822972976</v>
      </c>
      <c r="BB724" s="97">
        <f t="shared" si="557"/>
        <v>34.644715822972977</v>
      </c>
      <c r="BC724" s="95">
        <v>10010</v>
      </c>
      <c r="BD724" s="99">
        <f>'Max limit'!AX724*Input!PrimaryDrive_ratio*Input!Gear2_ratio*Input!FinalDrive_ratio</f>
        <v>1162.1866666666667</v>
      </c>
      <c r="BE724" s="99">
        <f t="shared" si="571"/>
        <v>19.369777777777777</v>
      </c>
      <c r="BF724" s="99">
        <f>BE724*Input!$N$23</f>
        <v>45577.048371555546</v>
      </c>
      <c r="BG724" s="100">
        <f t="shared" si="572"/>
        <v>45.577048371555549</v>
      </c>
      <c r="BH724" s="95">
        <v>10010</v>
      </c>
      <c r="BI724" s="99">
        <f>'Max limit'!AX724*Input!PrimaryDrive_ratio*Input!Gear3_ratio*Input!FinalDrive_ratio</f>
        <v>1452.7333333333333</v>
      </c>
      <c r="BJ724" s="99">
        <f t="shared" si="573"/>
        <v>24.212222222222223</v>
      </c>
      <c r="BK724" s="99">
        <f>BJ724*Input!$N$23</f>
        <v>56971.310464444439</v>
      </c>
      <c r="BL724" s="100">
        <f t="shared" si="574"/>
        <v>56.971310464444443</v>
      </c>
      <c r="BM724" s="95">
        <v>10010</v>
      </c>
      <c r="BN724" s="99">
        <f>'Max limit'!AX724*Input!PrimaryDrive_ratio*Input!Gear4_ratio*Input!FinalDrive_ratio</f>
        <v>1743.2800000000002</v>
      </c>
      <c r="BO724" s="99">
        <f t="shared" si="575"/>
        <v>29.05466666666667</v>
      </c>
      <c r="BP724" s="99">
        <f>BO724*Input!$N$23</f>
        <v>68365.572557333333</v>
      </c>
      <c r="BQ724" s="100">
        <f t="shared" si="576"/>
        <v>68.365572557333337</v>
      </c>
      <c r="BR724" s="95">
        <v>10010</v>
      </c>
      <c r="BS724" s="99">
        <f>'Max limit'!AX724*Input!PrimaryDrive_ratio*Input!Gear5_ratio*Input!FinalDrive_ratio</f>
        <v>1997.5083333333334</v>
      </c>
      <c r="BT724" s="99">
        <f t="shared" si="577"/>
        <v>33.291805555555555</v>
      </c>
      <c r="BU724" s="99">
        <f>BT724*Input!$N$23</f>
        <v>78335.551888611095</v>
      </c>
      <c r="BV724" s="100">
        <f t="shared" si="578"/>
        <v>78.335551888611093</v>
      </c>
      <c r="BW724" s="95">
        <v>10010</v>
      </c>
      <c r="BX724" s="99">
        <f>'Max limit'!AX724*Input!PrimaryDrive_ratio*Input!Gear6_ratio*Input!FinalDrive_ratio</f>
        <v>2273.8434782608697</v>
      </c>
      <c r="BY724" s="99">
        <f t="shared" si="579"/>
        <v>37.897391304347828</v>
      </c>
      <c r="BZ724" s="99">
        <f>BY724*Input!$N$23</f>
        <v>89172.48594434782</v>
      </c>
      <c r="CA724" s="100">
        <f t="shared" si="580"/>
        <v>89.172485944347827</v>
      </c>
      <c r="CC724" s="95">
        <v>10010</v>
      </c>
      <c r="CD724" s="94">
        <f t="shared" si="581"/>
        <v>34.5</v>
      </c>
      <c r="CE724" s="94">
        <f t="shared" si="582"/>
        <v>45.5</v>
      </c>
      <c r="CF724" s="94">
        <f t="shared" si="583"/>
        <v>57</v>
      </c>
      <c r="CG724" s="94">
        <f t="shared" si="584"/>
        <v>68.5</v>
      </c>
      <c r="CH724" s="94">
        <f t="shared" si="585"/>
        <v>78.5</v>
      </c>
      <c r="CI724" s="94">
        <f t="shared" si="586"/>
        <v>89</v>
      </c>
      <c r="CK724" s="95">
        <v>10010</v>
      </c>
      <c r="CL724" s="162">
        <f t="shared" si="587"/>
        <v>14.723648648648652</v>
      </c>
      <c r="CM724" s="162">
        <f t="shared" si="588"/>
        <v>19.369777777777777</v>
      </c>
      <c r="CN724" s="162">
        <f t="shared" si="589"/>
        <v>24.212222222222223</v>
      </c>
      <c r="CO724" s="162">
        <f t="shared" si="590"/>
        <v>29.05466666666667</v>
      </c>
      <c r="CP724" s="162">
        <f t="shared" si="591"/>
        <v>33.291805555555555</v>
      </c>
      <c r="CQ724" s="162">
        <f t="shared" si="592"/>
        <v>37.897391304347828</v>
      </c>
    </row>
    <row r="725" spans="1:95" ht="19.5" thickTop="1" thickBot="1">
      <c r="A725" s="70">
        <v>10060</v>
      </c>
      <c r="B725" s="70">
        <v>183.143</v>
      </c>
      <c r="C725" s="70">
        <v>127.85899999999999</v>
      </c>
      <c r="D725" s="70">
        <v>169.786</v>
      </c>
      <c r="E725" s="70">
        <v>11.188000000000001</v>
      </c>
      <c r="G725" s="92">
        <v>2</v>
      </c>
      <c r="H725" s="93">
        <f t="shared" si="593"/>
        <v>30.42162471395881</v>
      </c>
      <c r="O725" s="95">
        <v>10020</v>
      </c>
      <c r="P725" s="94">
        <f t="shared" si="545"/>
        <v>12.469434559214429</v>
      </c>
      <c r="Q725" s="94">
        <f t="shared" si="546"/>
        <v>12.343619321456169</v>
      </c>
      <c r="R725" s="94">
        <f t="shared" si="547"/>
        <v>11.903944162539633</v>
      </c>
      <c r="S725" s="94">
        <f t="shared" si="548"/>
        <v>11.055615026521073</v>
      </c>
      <c r="T725" s="94">
        <f t="shared" si="549"/>
        <v>10.168239589427714</v>
      </c>
      <c r="U725" s="94">
        <f t="shared" si="550"/>
        <v>8.9398489792686036</v>
      </c>
      <c r="V725" s="82"/>
      <c r="W725" s="95">
        <v>10020</v>
      </c>
      <c r="X725" s="161">
        <f t="shared" si="558"/>
        <v>8.5890228204821195</v>
      </c>
      <c r="Y725" s="161">
        <f t="shared" si="559"/>
        <v>8.3258478751581144</v>
      </c>
      <c r="Z725" s="161">
        <f t="shared" si="560"/>
        <v>7.7765971313425384</v>
      </c>
      <c r="AA725" s="161">
        <f t="shared" si="561"/>
        <v>6.8904024262304304</v>
      </c>
      <c r="AB725" s="161">
        <f t="shared" si="562"/>
        <v>5.9644602058010454</v>
      </c>
      <c r="AC725" s="161">
        <f t="shared" si="563"/>
        <v>4.7360695956419328</v>
      </c>
      <c r="AD725" s="82"/>
      <c r="AE725" s="82"/>
      <c r="AF725" s="82"/>
      <c r="AG725" s="95">
        <v>10020</v>
      </c>
      <c r="AH725" s="161">
        <f t="shared" si="564"/>
        <v>-11.80353062483325</v>
      </c>
      <c r="AI725" s="161">
        <f t="shared" si="565"/>
        <v>-12.444479225868664</v>
      </c>
      <c r="AJ725" s="161">
        <f t="shared" si="566"/>
        <v>-13.298430480320537</v>
      </c>
      <c r="AK725" s="161">
        <f t="shared" si="567"/>
        <v>-14.342148680206162</v>
      </c>
      <c r="AL725" s="161">
        <f t="shared" si="568"/>
        <v>-15.411070302532202</v>
      </c>
      <c r="AM725" s="161">
        <f t="shared" si="569"/>
        <v>-16.737732161504042</v>
      </c>
      <c r="AN725" s="81"/>
      <c r="AO725" s="81"/>
      <c r="AP725" s="95">
        <v>10020</v>
      </c>
      <c r="AQ725" s="94">
        <f t="shared" si="551"/>
        <v>231.57735808273057</v>
      </c>
      <c r="AR725" s="94">
        <f t="shared" si="552"/>
        <v>400.78778875607946</v>
      </c>
      <c r="AS725" s="94">
        <f t="shared" si="553"/>
        <v>626.23091993137416</v>
      </c>
      <c r="AT725" s="94">
        <f t="shared" si="554"/>
        <v>901.77252470117901</v>
      </c>
      <c r="AU725" s="94">
        <f t="shared" si="555"/>
        <v>1183.9678329952537</v>
      </c>
      <c r="AV725" s="94">
        <f t="shared" si="556"/>
        <v>1534.20656376382</v>
      </c>
      <c r="AW725" s="81"/>
      <c r="AX725" s="95">
        <v>10020</v>
      </c>
      <c r="AY725" s="99">
        <f>'Max limit'!AX725*Input!PrimaryDrive_ratio*Input!Gear1_ratio*Input!FinalDrive_ratio</f>
        <v>884.30145530145535</v>
      </c>
      <c r="AZ725" s="99">
        <f t="shared" si="570"/>
        <v>14.738357588357589</v>
      </c>
      <c r="BA725" s="99">
        <f>AZ725*Input!$N$23</f>
        <v>34679.325928690225</v>
      </c>
      <c r="BB725" s="97">
        <f t="shared" si="557"/>
        <v>34.679325928690226</v>
      </c>
      <c r="BC725" s="95">
        <v>10020</v>
      </c>
      <c r="BD725" s="99">
        <f>'Max limit'!AX725*Input!PrimaryDrive_ratio*Input!Gear2_ratio*Input!FinalDrive_ratio</f>
        <v>1163.3476923076923</v>
      </c>
      <c r="BE725" s="99">
        <f t="shared" si="571"/>
        <v>19.389128205128205</v>
      </c>
      <c r="BF725" s="99">
        <f>BE725*Input!$N$23</f>
        <v>45622.579888410248</v>
      </c>
      <c r="BG725" s="100">
        <f t="shared" si="572"/>
        <v>45.62257988841025</v>
      </c>
      <c r="BH725" s="95">
        <v>10020</v>
      </c>
      <c r="BI725" s="99">
        <f>'Max limit'!AX725*Input!PrimaryDrive_ratio*Input!Gear3_ratio*Input!FinalDrive_ratio</f>
        <v>1454.1846153846154</v>
      </c>
      <c r="BJ725" s="99">
        <f t="shared" si="573"/>
        <v>24.236410256410256</v>
      </c>
      <c r="BK725" s="99">
        <f>BJ725*Input!$N$23</f>
        <v>57028.224860512812</v>
      </c>
      <c r="BL725" s="100">
        <f t="shared" si="574"/>
        <v>57.028224860512815</v>
      </c>
      <c r="BM725" s="95">
        <v>10020</v>
      </c>
      <c r="BN725" s="99">
        <f>'Max limit'!AX725*Input!PrimaryDrive_ratio*Input!Gear4_ratio*Input!FinalDrive_ratio</f>
        <v>1745.0215384615385</v>
      </c>
      <c r="BO725" s="99">
        <f t="shared" si="575"/>
        <v>29.08369230769231</v>
      </c>
      <c r="BP725" s="99">
        <f>BO725*Input!$N$23</f>
        <v>68433.869832615383</v>
      </c>
      <c r="BQ725" s="100">
        <f t="shared" si="576"/>
        <v>68.433869832615386</v>
      </c>
      <c r="BR725" s="95">
        <v>10020</v>
      </c>
      <c r="BS725" s="99">
        <f>'Max limit'!AX725*Input!PrimaryDrive_ratio*Input!Gear5_ratio*Input!FinalDrive_ratio</f>
        <v>1999.5038461538459</v>
      </c>
      <c r="BT725" s="99">
        <f t="shared" si="577"/>
        <v>33.325064102564099</v>
      </c>
      <c r="BU725" s="99">
        <f>BT725*Input!$N$23</f>
        <v>78413.8091832051</v>
      </c>
      <c r="BV725" s="100">
        <f t="shared" si="578"/>
        <v>78.413809183205103</v>
      </c>
      <c r="BW725" s="95">
        <v>10020</v>
      </c>
      <c r="BX725" s="99">
        <f>'Max limit'!AX725*Input!PrimaryDrive_ratio*Input!Gear6_ratio*Input!FinalDrive_ratio</f>
        <v>2276.1150501672241</v>
      </c>
      <c r="BY725" s="99">
        <f t="shared" si="579"/>
        <v>37.935250836120403</v>
      </c>
      <c r="BZ725" s="99">
        <f>BY725*Input!$N$23</f>
        <v>89261.569346889621</v>
      </c>
      <c r="CA725" s="100">
        <f t="shared" si="580"/>
        <v>89.261569346889615</v>
      </c>
      <c r="CC725" s="95">
        <v>10020</v>
      </c>
      <c r="CD725" s="94">
        <f t="shared" si="581"/>
        <v>34.5</v>
      </c>
      <c r="CE725" s="94">
        <f t="shared" si="582"/>
        <v>45.5</v>
      </c>
      <c r="CF725" s="94">
        <f t="shared" si="583"/>
        <v>57</v>
      </c>
      <c r="CG725" s="94">
        <f t="shared" si="584"/>
        <v>68.5</v>
      </c>
      <c r="CH725" s="94">
        <f t="shared" si="585"/>
        <v>78.5</v>
      </c>
      <c r="CI725" s="94">
        <f t="shared" si="586"/>
        <v>89.5</v>
      </c>
      <c r="CK725" s="95">
        <v>10020</v>
      </c>
      <c r="CL725" s="162">
        <f t="shared" si="587"/>
        <v>14.738357588357589</v>
      </c>
      <c r="CM725" s="162">
        <f t="shared" si="588"/>
        <v>19.389128205128205</v>
      </c>
      <c r="CN725" s="162">
        <f t="shared" si="589"/>
        <v>24.236410256410256</v>
      </c>
      <c r="CO725" s="162">
        <f t="shared" si="590"/>
        <v>29.08369230769231</v>
      </c>
      <c r="CP725" s="162">
        <f t="shared" si="591"/>
        <v>33.325064102564099</v>
      </c>
      <c r="CQ725" s="162">
        <f t="shared" si="592"/>
        <v>37.935250836120403</v>
      </c>
    </row>
    <row r="726" spans="1:95" ht="19.5" thickTop="1" thickBot="1">
      <c r="A726" s="70">
        <v>10070</v>
      </c>
      <c r="B726" s="70">
        <v>183.20099999999999</v>
      </c>
      <c r="C726" s="70">
        <v>127.773</v>
      </c>
      <c r="D726" s="70">
        <v>169.81800000000001</v>
      </c>
      <c r="E726" s="70">
        <v>11.212999999999999</v>
      </c>
      <c r="G726" s="92">
        <v>2</v>
      </c>
      <c r="H726" s="93">
        <f t="shared" si="593"/>
        <v>30.466819221967963</v>
      </c>
      <c r="O726" s="95">
        <v>10030</v>
      </c>
      <c r="P726" s="94">
        <f t="shared" si="545"/>
        <v>12.46793734052279</v>
      </c>
      <c r="Q726" s="94">
        <f t="shared" si="546"/>
        <v>12.340936380936947</v>
      </c>
      <c r="R726" s="94">
        <f t="shared" si="547"/>
        <v>11.899637738126678</v>
      </c>
      <c r="S726" s="94">
        <f t="shared" si="548"/>
        <v>11.049356883153992</v>
      </c>
      <c r="T726" s="94">
        <f t="shared" si="549"/>
        <v>10.159946981074645</v>
      </c>
      <c r="U726" s="94">
        <f t="shared" si="550"/>
        <v>8.9291032699583965</v>
      </c>
      <c r="V726" s="82"/>
      <c r="W726" s="95">
        <v>10030</v>
      </c>
      <c r="X726" s="161">
        <f t="shared" si="558"/>
        <v>8.5875256017904782</v>
      </c>
      <c r="Y726" s="161">
        <f t="shared" si="559"/>
        <v>8.3231649346388945</v>
      </c>
      <c r="Z726" s="161">
        <f t="shared" si="560"/>
        <v>7.7722907069295859</v>
      </c>
      <c r="AA726" s="161">
        <f t="shared" si="561"/>
        <v>6.8841442828633488</v>
      </c>
      <c r="AB726" s="161">
        <f t="shared" si="562"/>
        <v>5.9561675974479762</v>
      </c>
      <c r="AC726" s="161">
        <f t="shared" si="563"/>
        <v>4.7253238863317275</v>
      </c>
      <c r="AD726" s="82"/>
      <c r="AE726" s="82"/>
      <c r="AF726" s="82"/>
      <c r="AG726" s="95">
        <v>10030</v>
      </c>
      <c r="AH726" s="161">
        <f t="shared" si="564"/>
        <v>-11.805282370702471</v>
      </c>
      <c r="AI726" s="161">
        <f t="shared" si="565"/>
        <v>-12.447510948655381</v>
      </c>
      <c r="AJ726" s="161">
        <f t="shared" si="566"/>
        <v>-13.303167547174786</v>
      </c>
      <c r="AK726" s="161">
        <f t="shared" si="567"/>
        <v>-14.348970056476279</v>
      </c>
      <c r="AL726" s="161">
        <f t="shared" si="568"/>
        <v>-15.420026319553518</v>
      </c>
      <c r="AM726" s="161">
        <f t="shared" si="569"/>
        <v>-16.749337527559064</v>
      </c>
      <c r="AN726" s="81"/>
      <c r="AO726" s="81"/>
      <c r="AP726" s="95">
        <v>10030</v>
      </c>
      <c r="AQ726" s="94">
        <f t="shared" si="551"/>
        <v>232.03981899220491</v>
      </c>
      <c r="AR726" s="94">
        <f t="shared" si="552"/>
        <v>401.58816357177329</v>
      </c>
      <c r="AS726" s="94">
        <f t="shared" si="553"/>
        <v>627.48150558089583</v>
      </c>
      <c r="AT726" s="94">
        <f t="shared" si="554"/>
        <v>903.57336803649025</v>
      </c>
      <c r="AU726" s="94">
        <f t="shared" si="555"/>
        <v>1186.332221488881</v>
      </c>
      <c r="AV726" s="94">
        <f t="shared" si="556"/>
        <v>1537.2703804023456</v>
      </c>
      <c r="AW726" s="81"/>
      <c r="AX726" s="95">
        <v>10030</v>
      </c>
      <c r="AY726" s="99">
        <f>'Max limit'!AX726*Input!PrimaryDrive_ratio*Input!Gear1_ratio*Input!FinalDrive_ratio</f>
        <v>885.18399168399174</v>
      </c>
      <c r="AZ726" s="99">
        <f t="shared" si="570"/>
        <v>14.75306652806653</v>
      </c>
      <c r="BA726" s="99">
        <f>AZ726*Input!$N$23</f>
        <v>34713.936034407481</v>
      </c>
      <c r="BB726" s="97">
        <f t="shared" si="557"/>
        <v>34.713936034407482</v>
      </c>
      <c r="BC726" s="95">
        <v>10030</v>
      </c>
      <c r="BD726" s="99">
        <f>'Max limit'!AX726*Input!PrimaryDrive_ratio*Input!Gear2_ratio*Input!FinalDrive_ratio</f>
        <v>1164.508717948718</v>
      </c>
      <c r="BE726" s="99">
        <f t="shared" si="571"/>
        <v>19.408478632478634</v>
      </c>
      <c r="BF726" s="99">
        <f>BE726*Input!$N$23</f>
        <v>45668.11140526495</v>
      </c>
      <c r="BG726" s="100">
        <f t="shared" si="572"/>
        <v>45.668111405264952</v>
      </c>
      <c r="BH726" s="95">
        <v>10030</v>
      </c>
      <c r="BI726" s="99">
        <f>'Max limit'!AX726*Input!PrimaryDrive_ratio*Input!Gear3_ratio*Input!FinalDrive_ratio</f>
        <v>1455.6358974358973</v>
      </c>
      <c r="BJ726" s="99">
        <f t="shared" si="573"/>
        <v>24.260598290598288</v>
      </c>
      <c r="BK726" s="99">
        <f>BJ726*Input!$N$23</f>
        <v>57085.139256581184</v>
      </c>
      <c r="BL726" s="100">
        <f t="shared" si="574"/>
        <v>57.085139256581186</v>
      </c>
      <c r="BM726" s="95">
        <v>10030</v>
      </c>
      <c r="BN726" s="99">
        <f>'Max limit'!AX726*Input!PrimaryDrive_ratio*Input!Gear4_ratio*Input!FinalDrive_ratio</f>
        <v>1746.7630769230771</v>
      </c>
      <c r="BO726" s="99">
        <f t="shared" si="575"/>
        <v>29.11271794871795</v>
      </c>
      <c r="BP726" s="99">
        <f>BO726*Input!$N$23</f>
        <v>68502.167107897432</v>
      </c>
      <c r="BQ726" s="100">
        <f t="shared" si="576"/>
        <v>68.502167107897435</v>
      </c>
      <c r="BR726" s="95">
        <v>10030</v>
      </c>
      <c r="BS726" s="99">
        <f>'Max limit'!AX726*Input!PrimaryDrive_ratio*Input!Gear5_ratio*Input!FinalDrive_ratio</f>
        <v>2001.4993589743588</v>
      </c>
      <c r="BT726" s="99">
        <f t="shared" si="577"/>
        <v>33.358322649572649</v>
      </c>
      <c r="BU726" s="99">
        <f>BT726*Input!$N$23</f>
        <v>78492.066477799133</v>
      </c>
      <c r="BV726" s="100">
        <f t="shared" si="578"/>
        <v>78.492066477799128</v>
      </c>
      <c r="BW726" s="95">
        <v>10030</v>
      </c>
      <c r="BX726" s="99">
        <f>'Max limit'!AX726*Input!PrimaryDrive_ratio*Input!Gear6_ratio*Input!FinalDrive_ratio</f>
        <v>2278.3866220735786</v>
      </c>
      <c r="BY726" s="99">
        <f t="shared" si="579"/>
        <v>37.973110367892978</v>
      </c>
      <c r="BZ726" s="99">
        <f>BY726*Input!$N$23</f>
        <v>89350.652749431421</v>
      </c>
      <c r="CA726" s="100">
        <f t="shared" si="580"/>
        <v>89.350652749431418</v>
      </c>
      <c r="CC726" s="95">
        <v>10030</v>
      </c>
      <c r="CD726" s="94">
        <f t="shared" si="581"/>
        <v>34.5</v>
      </c>
      <c r="CE726" s="94">
        <f t="shared" si="582"/>
        <v>45.5</v>
      </c>
      <c r="CF726" s="94">
        <f t="shared" si="583"/>
        <v>57</v>
      </c>
      <c r="CG726" s="94">
        <f t="shared" si="584"/>
        <v>68.5</v>
      </c>
      <c r="CH726" s="94">
        <f t="shared" si="585"/>
        <v>78.5</v>
      </c>
      <c r="CI726" s="94">
        <f t="shared" si="586"/>
        <v>89.5</v>
      </c>
      <c r="CK726" s="95">
        <v>10030</v>
      </c>
      <c r="CL726" s="162">
        <f t="shared" si="587"/>
        <v>14.75306652806653</v>
      </c>
      <c r="CM726" s="162">
        <f t="shared" si="588"/>
        <v>19.408478632478634</v>
      </c>
      <c r="CN726" s="162">
        <f t="shared" si="589"/>
        <v>24.260598290598288</v>
      </c>
      <c r="CO726" s="162">
        <f t="shared" si="590"/>
        <v>29.11271794871795</v>
      </c>
      <c r="CP726" s="162">
        <f t="shared" si="591"/>
        <v>33.358322649572649</v>
      </c>
      <c r="CQ726" s="162">
        <f t="shared" si="592"/>
        <v>37.973110367892978</v>
      </c>
    </row>
    <row r="727" spans="1:95" ht="19.5" thickTop="1" thickBot="1">
      <c r="A727" s="70">
        <v>10080</v>
      </c>
      <c r="B727" s="70">
        <v>183.255</v>
      </c>
      <c r="C727" s="70">
        <v>127.68300000000001</v>
      </c>
      <c r="D727" s="70">
        <v>169.85</v>
      </c>
      <c r="E727" s="70">
        <v>11.234999999999999</v>
      </c>
      <c r="G727" s="92">
        <v>2</v>
      </c>
      <c r="H727" s="93">
        <f t="shared" si="593"/>
        <v>30.512013729977117</v>
      </c>
      <c r="O727" s="95">
        <v>10040</v>
      </c>
      <c r="P727" s="94">
        <f t="shared" si="545"/>
        <v>12.466438628346166</v>
      </c>
      <c r="Q727" s="94">
        <f t="shared" si="546"/>
        <v>12.338250764167833</v>
      </c>
      <c r="R727" s="94">
        <f t="shared" si="547"/>
        <v>11.895327018028524</v>
      </c>
      <c r="S727" s="94">
        <f t="shared" si="548"/>
        <v>11.043092497249885</v>
      </c>
      <c r="T727" s="94">
        <f t="shared" si="549"/>
        <v>10.151646100793046</v>
      </c>
      <c r="U727" s="94">
        <f t="shared" si="550"/>
        <v>8.9183468417361613</v>
      </c>
      <c r="V727" s="82"/>
      <c r="W727" s="95">
        <v>10040</v>
      </c>
      <c r="X727" s="161">
        <f t="shared" si="558"/>
        <v>8.5860268896138585</v>
      </c>
      <c r="Y727" s="161">
        <f t="shared" si="559"/>
        <v>8.3204793178697791</v>
      </c>
      <c r="Z727" s="161">
        <f t="shared" si="560"/>
        <v>7.767979986831433</v>
      </c>
      <c r="AA727" s="161">
        <f t="shared" si="561"/>
        <v>6.8778798969592438</v>
      </c>
      <c r="AB727" s="161">
        <f t="shared" si="562"/>
        <v>5.9478667171663764</v>
      </c>
      <c r="AC727" s="161">
        <f t="shared" si="563"/>
        <v>4.7145674581094923</v>
      </c>
      <c r="AD727" s="82"/>
      <c r="AE727" s="82"/>
      <c r="AF727" s="82"/>
      <c r="AG727" s="95">
        <v>10040</v>
      </c>
      <c r="AH727" s="161">
        <f t="shared" si="564"/>
        <v>-11.807035863949118</v>
      </c>
      <c r="AI727" s="161">
        <f t="shared" si="565"/>
        <v>-12.450545695604482</v>
      </c>
      <c r="AJ727" s="161">
        <f t="shared" si="566"/>
        <v>-13.307909339282753</v>
      </c>
      <c r="AK727" s="161">
        <f t="shared" si="567"/>
        <v>-14.355798237111754</v>
      </c>
      <c r="AL727" s="161">
        <f t="shared" si="568"/>
        <v>-15.428991270257644</v>
      </c>
      <c r="AM727" s="161">
        <f t="shared" si="569"/>
        <v>-16.760954470039081</v>
      </c>
      <c r="AN727" s="81"/>
      <c r="AO727" s="81"/>
      <c r="AP727" s="95">
        <v>10040</v>
      </c>
      <c r="AQ727" s="94">
        <f t="shared" si="551"/>
        <v>232.50274120931954</v>
      </c>
      <c r="AR727" s="94">
        <f t="shared" si="552"/>
        <v>402.38933676633565</v>
      </c>
      <c r="AS727" s="94">
        <f t="shared" si="553"/>
        <v>628.73333869739952</v>
      </c>
      <c r="AT727" s="94">
        <f t="shared" si="554"/>
        <v>905.37600772425571</v>
      </c>
      <c r="AU727" s="94">
        <f t="shared" si="555"/>
        <v>1188.6989684747707</v>
      </c>
      <c r="AV727" s="94">
        <f t="shared" si="556"/>
        <v>1540.3372532170695</v>
      </c>
      <c r="AW727" s="81"/>
      <c r="AX727" s="95">
        <v>10040</v>
      </c>
      <c r="AY727" s="99">
        <f>'Max limit'!AX727*Input!PrimaryDrive_ratio*Input!Gear1_ratio*Input!FinalDrive_ratio</f>
        <v>886.06652806652801</v>
      </c>
      <c r="AZ727" s="99">
        <f t="shared" si="570"/>
        <v>14.767775467775467</v>
      </c>
      <c r="BA727" s="99">
        <f>AZ727*Input!$N$23</f>
        <v>34748.54614012473</v>
      </c>
      <c r="BB727" s="97">
        <f t="shared" si="557"/>
        <v>34.748546140124731</v>
      </c>
      <c r="BC727" s="95">
        <v>10040</v>
      </c>
      <c r="BD727" s="99">
        <f>'Max limit'!AX727*Input!PrimaryDrive_ratio*Input!Gear2_ratio*Input!FinalDrive_ratio</f>
        <v>1165.6697435897436</v>
      </c>
      <c r="BE727" s="99">
        <f t="shared" si="571"/>
        <v>19.427829059829058</v>
      </c>
      <c r="BF727" s="99">
        <f>BE727*Input!$N$23</f>
        <v>45713.642922119645</v>
      </c>
      <c r="BG727" s="100">
        <f t="shared" si="572"/>
        <v>45.713642922119647</v>
      </c>
      <c r="BH727" s="95">
        <v>10040</v>
      </c>
      <c r="BI727" s="99">
        <f>'Max limit'!AX727*Input!PrimaryDrive_ratio*Input!Gear3_ratio*Input!FinalDrive_ratio</f>
        <v>1457.0871794871794</v>
      </c>
      <c r="BJ727" s="99">
        <f t="shared" si="573"/>
        <v>24.284786324786321</v>
      </c>
      <c r="BK727" s="99">
        <f>BJ727*Input!$N$23</f>
        <v>57142.053652649556</v>
      </c>
      <c r="BL727" s="100">
        <f t="shared" si="574"/>
        <v>57.142053652649558</v>
      </c>
      <c r="BM727" s="95">
        <v>10040</v>
      </c>
      <c r="BN727" s="99">
        <f>'Max limit'!AX727*Input!PrimaryDrive_ratio*Input!Gear4_ratio*Input!FinalDrive_ratio</f>
        <v>1748.5046153846156</v>
      </c>
      <c r="BO727" s="99">
        <f t="shared" si="575"/>
        <v>29.141743589743594</v>
      </c>
      <c r="BP727" s="99">
        <f>BO727*Input!$N$23</f>
        <v>68570.464383179482</v>
      </c>
      <c r="BQ727" s="100">
        <f t="shared" si="576"/>
        <v>68.570464383179484</v>
      </c>
      <c r="BR727" s="95">
        <v>10040</v>
      </c>
      <c r="BS727" s="99">
        <f>'Max limit'!AX727*Input!PrimaryDrive_ratio*Input!Gear5_ratio*Input!FinalDrive_ratio</f>
        <v>2003.4948717948716</v>
      </c>
      <c r="BT727" s="99">
        <f t="shared" si="577"/>
        <v>33.391581196581193</v>
      </c>
      <c r="BU727" s="99">
        <f>BT727*Input!$N$23</f>
        <v>78570.323772393138</v>
      </c>
      <c r="BV727" s="100">
        <f t="shared" si="578"/>
        <v>78.570323772393138</v>
      </c>
      <c r="BW727" s="95">
        <v>10040</v>
      </c>
      <c r="BX727" s="99">
        <f>'Max limit'!AX727*Input!PrimaryDrive_ratio*Input!Gear6_ratio*Input!FinalDrive_ratio</f>
        <v>2280.658193979933</v>
      </c>
      <c r="BY727" s="99">
        <f t="shared" si="579"/>
        <v>38.010969899665547</v>
      </c>
      <c r="BZ727" s="99">
        <f>BY727*Input!$N$23</f>
        <v>89439.736151973222</v>
      </c>
      <c r="CA727" s="100">
        <f t="shared" si="580"/>
        <v>89.439736151973221</v>
      </c>
      <c r="CC727" s="95">
        <v>10040</v>
      </c>
      <c r="CD727" s="94">
        <f t="shared" si="581"/>
        <v>34.5</v>
      </c>
      <c r="CE727" s="94">
        <f t="shared" si="582"/>
        <v>45.5</v>
      </c>
      <c r="CF727" s="94">
        <f t="shared" si="583"/>
        <v>57</v>
      </c>
      <c r="CG727" s="94">
        <f t="shared" si="584"/>
        <v>68.5</v>
      </c>
      <c r="CH727" s="94">
        <f t="shared" si="585"/>
        <v>78.5</v>
      </c>
      <c r="CI727" s="94">
        <f t="shared" si="586"/>
        <v>89.5</v>
      </c>
      <c r="CK727" s="95">
        <v>10040</v>
      </c>
      <c r="CL727" s="162">
        <f t="shared" si="587"/>
        <v>14.767775467775467</v>
      </c>
      <c r="CM727" s="162">
        <f t="shared" si="588"/>
        <v>19.427829059829058</v>
      </c>
      <c r="CN727" s="162">
        <f t="shared" si="589"/>
        <v>24.284786324786321</v>
      </c>
      <c r="CO727" s="162">
        <f t="shared" si="590"/>
        <v>29.141743589743594</v>
      </c>
      <c r="CP727" s="162">
        <f t="shared" si="591"/>
        <v>33.391581196581193</v>
      </c>
      <c r="CQ727" s="162">
        <f t="shared" si="592"/>
        <v>38.010969899665547</v>
      </c>
    </row>
    <row r="728" spans="1:95" ht="19.5" thickTop="1" thickBot="1">
      <c r="A728" s="70">
        <v>10090</v>
      </c>
      <c r="B728" s="70">
        <v>183.31700000000001</v>
      </c>
      <c r="C728" s="70">
        <v>127.6</v>
      </c>
      <c r="D728" s="70">
        <v>169.88200000000001</v>
      </c>
      <c r="E728" s="70">
        <v>11.263999999999999</v>
      </c>
      <c r="G728" s="92">
        <v>2</v>
      </c>
      <c r="H728" s="93">
        <f t="shared" si="593"/>
        <v>30.55720823798627</v>
      </c>
      <c r="O728" s="95">
        <v>10050</v>
      </c>
      <c r="P728" s="94">
        <f t="shared" si="545"/>
        <v>12.464938422684567</v>
      </c>
      <c r="Q728" s="94">
        <f t="shared" si="546"/>
        <v>12.335562471148823</v>
      </c>
      <c r="R728" s="94">
        <f t="shared" si="547"/>
        <v>11.891012002245173</v>
      </c>
      <c r="S728" s="94">
        <f t="shared" si="548"/>
        <v>11.036821868808758</v>
      </c>
      <c r="T728" s="94">
        <f t="shared" si="549"/>
        <v>10.143336948582913</v>
      </c>
      <c r="U728" s="94">
        <f t="shared" si="550"/>
        <v>8.9075796946018961</v>
      </c>
      <c r="V728" s="82"/>
      <c r="W728" s="95">
        <v>10050</v>
      </c>
      <c r="X728" s="161">
        <f t="shared" si="558"/>
        <v>8.5845266839522569</v>
      </c>
      <c r="Y728" s="161">
        <f t="shared" si="559"/>
        <v>8.31779102485077</v>
      </c>
      <c r="Z728" s="161">
        <f t="shared" si="560"/>
        <v>7.7636649710480787</v>
      </c>
      <c r="AA728" s="161">
        <f t="shared" si="561"/>
        <v>6.8716092685181147</v>
      </c>
      <c r="AB728" s="161">
        <f t="shared" si="562"/>
        <v>5.9395575649562442</v>
      </c>
      <c r="AC728" s="161">
        <f t="shared" si="563"/>
        <v>4.7038003109752271</v>
      </c>
      <c r="AD728" s="82"/>
      <c r="AE728" s="82"/>
      <c r="AF728" s="82"/>
      <c r="AG728" s="95">
        <v>10050</v>
      </c>
      <c r="AH728" s="161">
        <f t="shared" si="564"/>
        <v>-11.80879110457319</v>
      </c>
      <c r="AI728" s="161">
        <f t="shared" si="565"/>
        <v>-12.453583466715962</v>
      </c>
      <c r="AJ728" s="161">
        <f t="shared" si="566"/>
        <v>-13.312655856644444</v>
      </c>
      <c r="AK728" s="161">
        <f t="shared" si="567"/>
        <v>-14.362633222112585</v>
      </c>
      <c r="AL728" s="161">
        <f t="shared" si="568"/>
        <v>-15.437965154644587</v>
      </c>
      <c r="AM728" s="161">
        <f t="shared" si="569"/>
        <v>-16.772582988944087</v>
      </c>
      <c r="AN728" s="81"/>
      <c r="AO728" s="81"/>
      <c r="AP728" s="95">
        <v>10050</v>
      </c>
      <c r="AQ728" s="94">
        <f t="shared" si="551"/>
        <v>232.96612473407475</v>
      </c>
      <c r="AR728" s="94">
        <f t="shared" si="552"/>
        <v>403.19130833976664</v>
      </c>
      <c r="AS728" s="94">
        <f t="shared" si="553"/>
        <v>629.98641928088546</v>
      </c>
      <c r="AT728" s="94">
        <f t="shared" si="554"/>
        <v>907.18044376447483</v>
      </c>
      <c r="AU728" s="94">
        <f t="shared" si="555"/>
        <v>1191.0680739529234</v>
      </c>
      <c r="AV728" s="94">
        <f t="shared" si="556"/>
        <v>1543.4071822079911</v>
      </c>
      <c r="AW728" s="81"/>
      <c r="AX728" s="95">
        <v>10050</v>
      </c>
      <c r="AY728" s="99">
        <f>'Max limit'!AX728*Input!PrimaryDrive_ratio*Input!Gear1_ratio*Input!FinalDrive_ratio</f>
        <v>886.94906444906451</v>
      </c>
      <c r="AZ728" s="99">
        <f t="shared" si="570"/>
        <v>14.782484407484409</v>
      </c>
      <c r="BA728" s="99">
        <f>AZ728*Input!$N$23</f>
        <v>34783.156245841994</v>
      </c>
      <c r="BB728" s="97">
        <f t="shared" si="557"/>
        <v>34.783156245841994</v>
      </c>
      <c r="BC728" s="95">
        <v>10050</v>
      </c>
      <c r="BD728" s="99">
        <f>'Max limit'!AX728*Input!PrimaryDrive_ratio*Input!Gear2_ratio*Input!FinalDrive_ratio</f>
        <v>1166.8307692307692</v>
      </c>
      <c r="BE728" s="99">
        <f t="shared" si="571"/>
        <v>19.447179487179486</v>
      </c>
      <c r="BF728" s="99">
        <f>BE728*Input!$N$23</f>
        <v>45759.174438974347</v>
      </c>
      <c r="BG728" s="100">
        <f t="shared" si="572"/>
        <v>45.759174438974348</v>
      </c>
      <c r="BH728" s="95">
        <v>10050</v>
      </c>
      <c r="BI728" s="99">
        <f>'Max limit'!AX728*Input!PrimaryDrive_ratio*Input!Gear3_ratio*Input!FinalDrive_ratio</f>
        <v>1458.5384615384614</v>
      </c>
      <c r="BJ728" s="99">
        <f t="shared" si="573"/>
        <v>24.308974358974357</v>
      </c>
      <c r="BK728" s="99">
        <f>BJ728*Input!$N$23</f>
        <v>57198.968048717936</v>
      </c>
      <c r="BL728" s="100">
        <f t="shared" si="574"/>
        <v>57.198968048717937</v>
      </c>
      <c r="BM728" s="95">
        <v>10050</v>
      </c>
      <c r="BN728" s="99">
        <f>'Max limit'!AX728*Input!PrimaryDrive_ratio*Input!Gear4_ratio*Input!FinalDrive_ratio</f>
        <v>1750.2461538461537</v>
      </c>
      <c r="BO728" s="99">
        <f t="shared" si="575"/>
        <v>29.170769230769228</v>
      </c>
      <c r="BP728" s="99">
        <f>BO728*Input!$N$23</f>
        <v>68638.761658461517</v>
      </c>
      <c r="BQ728" s="100">
        <f t="shared" si="576"/>
        <v>68.638761658461519</v>
      </c>
      <c r="BR728" s="95">
        <v>10050</v>
      </c>
      <c r="BS728" s="99">
        <f>'Max limit'!AX728*Input!PrimaryDrive_ratio*Input!Gear5_ratio*Input!FinalDrive_ratio</f>
        <v>2005.4903846153843</v>
      </c>
      <c r="BT728" s="99">
        <f t="shared" si="577"/>
        <v>33.424839743589736</v>
      </c>
      <c r="BU728" s="99">
        <f>BT728*Input!$N$23</f>
        <v>78648.581066987143</v>
      </c>
      <c r="BV728" s="100">
        <f t="shared" si="578"/>
        <v>78.648581066987148</v>
      </c>
      <c r="BW728" s="95">
        <v>10050</v>
      </c>
      <c r="BX728" s="99">
        <f>'Max limit'!AX728*Input!PrimaryDrive_ratio*Input!Gear6_ratio*Input!FinalDrive_ratio</f>
        <v>2282.9297658862874</v>
      </c>
      <c r="BY728" s="99">
        <f t="shared" si="579"/>
        <v>38.048829431438122</v>
      </c>
      <c r="BZ728" s="99">
        <f>BY728*Input!$N$23</f>
        <v>89528.819554515023</v>
      </c>
      <c r="CA728" s="100">
        <f t="shared" si="580"/>
        <v>89.528819554515024</v>
      </c>
      <c r="CC728" s="95">
        <v>10050</v>
      </c>
      <c r="CD728" s="94">
        <f t="shared" si="581"/>
        <v>35</v>
      </c>
      <c r="CE728" s="94">
        <f t="shared" si="582"/>
        <v>46</v>
      </c>
      <c r="CF728" s="94">
        <f t="shared" si="583"/>
        <v>57</v>
      </c>
      <c r="CG728" s="94">
        <f t="shared" si="584"/>
        <v>68.5</v>
      </c>
      <c r="CH728" s="94">
        <f t="shared" si="585"/>
        <v>78.5</v>
      </c>
      <c r="CI728" s="94">
        <f t="shared" si="586"/>
        <v>89.5</v>
      </c>
      <c r="CK728" s="95">
        <v>10050</v>
      </c>
      <c r="CL728" s="162">
        <f t="shared" si="587"/>
        <v>14.782484407484409</v>
      </c>
      <c r="CM728" s="162">
        <f t="shared" si="588"/>
        <v>19.447179487179486</v>
      </c>
      <c r="CN728" s="162">
        <f t="shared" si="589"/>
        <v>24.308974358974357</v>
      </c>
      <c r="CO728" s="162">
        <f t="shared" si="590"/>
        <v>29.170769230769228</v>
      </c>
      <c r="CP728" s="162">
        <f t="shared" si="591"/>
        <v>33.424839743589736</v>
      </c>
      <c r="CQ728" s="162">
        <f t="shared" si="592"/>
        <v>38.048829431438122</v>
      </c>
    </row>
    <row r="729" spans="1:95" ht="19.5" thickTop="1" thickBot="1">
      <c r="A729" s="70">
        <v>10100</v>
      </c>
      <c r="B729" s="70">
        <v>183.374</v>
      </c>
      <c r="C729" s="70">
        <v>127.514</v>
      </c>
      <c r="D729" s="70">
        <v>169.90899999999999</v>
      </c>
      <c r="E729" s="70">
        <v>11.294</v>
      </c>
      <c r="G729" s="92">
        <v>2</v>
      </c>
      <c r="H729" s="93">
        <f t="shared" si="593"/>
        <v>30.602402745995423</v>
      </c>
      <c r="O729" s="95">
        <v>10060</v>
      </c>
      <c r="P729" s="94">
        <f t="shared" si="545"/>
        <v>12.463436723537988</v>
      </c>
      <c r="Q729" s="94">
        <f t="shared" si="546"/>
        <v>12.33287150187992</v>
      </c>
      <c r="R729" s="94">
        <f t="shared" si="547"/>
        <v>11.886692690776618</v>
      </c>
      <c r="S729" s="94">
        <f t="shared" si="548"/>
        <v>11.030544997830601</v>
      </c>
      <c r="T729" s="94">
        <f t="shared" si="549"/>
        <v>10.13501952444425</v>
      </c>
      <c r="U729" s="94">
        <f t="shared" si="550"/>
        <v>8.896801828555601</v>
      </c>
      <c r="V729" s="82"/>
      <c r="W729" s="95">
        <v>10060</v>
      </c>
      <c r="X729" s="161">
        <f t="shared" si="558"/>
        <v>8.583024984805677</v>
      </c>
      <c r="Y729" s="161">
        <f t="shared" si="559"/>
        <v>8.3151000555818655</v>
      </c>
      <c r="Z729" s="161">
        <f t="shared" si="560"/>
        <v>7.7593456595795258</v>
      </c>
      <c r="AA729" s="161">
        <f t="shared" si="561"/>
        <v>6.8653323975399605</v>
      </c>
      <c r="AB729" s="161">
        <f t="shared" si="562"/>
        <v>5.9312401408175797</v>
      </c>
      <c r="AC729" s="161">
        <f t="shared" si="563"/>
        <v>4.6930224449289319</v>
      </c>
      <c r="AD729" s="82"/>
      <c r="AE729" s="82"/>
      <c r="AF729" s="82"/>
      <c r="AG729" s="95">
        <v>10060</v>
      </c>
      <c r="AH729" s="161">
        <f t="shared" si="564"/>
        <v>-11.810548092574688</v>
      </c>
      <c r="AI729" s="161">
        <f t="shared" si="565"/>
        <v>-12.456624261989823</v>
      </c>
      <c r="AJ729" s="161">
        <f t="shared" si="566"/>
        <v>-13.317407099259851</v>
      </c>
      <c r="AK729" s="161">
        <f t="shared" si="567"/>
        <v>-14.369475011478775</v>
      </c>
      <c r="AL729" s="161">
        <f t="shared" si="568"/>
        <v>-15.446947972714344</v>
      </c>
      <c r="AM729" s="161">
        <f t="shared" si="569"/>
        <v>-16.784223084274085</v>
      </c>
      <c r="AN729" s="81"/>
      <c r="AO729" s="81"/>
      <c r="AP729" s="95">
        <v>10060</v>
      </c>
      <c r="AQ729" s="94">
        <f t="shared" si="551"/>
        <v>233.42996956647011</v>
      </c>
      <c r="AR729" s="94">
        <f t="shared" si="552"/>
        <v>403.99407829206604</v>
      </c>
      <c r="AS729" s="94">
        <f t="shared" si="553"/>
        <v>631.24074733135319</v>
      </c>
      <c r="AT729" s="94">
        <f t="shared" si="554"/>
        <v>908.98667615714885</v>
      </c>
      <c r="AU729" s="94">
        <f t="shared" si="555"/>
        <v>1193.4395379233395</v>
      </c>
      <c r="AV729" s="94">
        <f t="shared" si="556"/>
        <v>1546.4801673751108</v>
      </c>
      <c r="AW729" s="81"/>
      <c r="AX729" s="95">
        <v>10060</v>
      </c>
      <c r="AY729" s="99">
        <f>'Max limit'!AX729*Input!PrimaryDrive_ratio*Input!Gear1_ratio*Input!FinalDrive_ratio</f>
        <v>887.83160083160078</v>
      </c>
      <c r="AZ729" s="99">
        <f t="shared" si="570"/>
        <v>14.797193347193346</v>
      </c>
      <c r="BA729" s="99">
        <f>AZ729*Input!$N$23</f>
        <v>34817.766351559243</v>
      </c>
      <c r="BB729" s="97">
        <f t="shared" si="557"/>
        <v>34.817766351559243</v>
      </c>
      <c r="BC729" s="95">
        <v>10060</v>
      </c>
      <c r="BD729" s="99">
        <f>'Max limit'!AX729*Input!PrimaryDrive_ratio*Input!Gear2_ratio*Input!FinalDrive_ratio</f>
        <v>1167.9917948717948</v>
      </c>
      <c r="BE729" s="99">
        <f t="shared" si="571"/>
        <v>19.466529914529914</v>
      </c>
      <c r="BF729" s="99">
        <f>BE729*Input!$N$23</f>
        <v>45804.705955829049</v>
      </c>
      <c r="BG729" s="100">
        <f t="shared" si="572"/>
        <v>45.80470595582905</v>
      </c>
      <c r="BH729" s="95">
        <v>10060</v>
      </c>
      <c r="BI729" s="99">
        <f>'Max limit'!AX729*Input!PrimaryDrive_ratio*Input!Gear3_ratio*Input!FinalDrive_ratio</f>
        <v>1459.9897435897433</v>
      </c>
      <c r="BJ729" s="99">
        <f t="shared" si="573"/>
        <v>24.333162393162389</v>
      </c>
      <c r="BK729" s="99">
        <f>BJ729*Input!$N$23</f>
        <v>57255.882444786308</v>
      </c>
      <c r="BL729" s="100">
        <f t="shared" si="574"/>
        <v>57.255882444786309</v>
      </c>
      <c r="BM729" s="95">
        <v>10060</v>
      </c>
      <c r="BN729" s="99">
        <f>'Max limit'!AX729*Input!PrimaryDrive_ratio*Input!Gear4_ratio*Input!FinalDrive_ratio</f>
        <v>1751.9876923076922</v>
      </c>
      <c r="BO729" s="99">
        <f t="shared" si="575"/>
        <v>29.199794871794872</v>
      </c>
      <c r="BP729" s="99">
        <f>BO729*Input!$N$23</f>
        <v>68707.058933743581</v>
      </c>
      <c r="BQ729" s="100">
        <f t="shared" si="576"/>
        <v>68.707058933743582</v>
      </c>
      <c r="BR729" s="95">
        <v>10060</v>
      </c>
      <c r="BS729" s="99">
        <f>'Max limit'!AX729*Input!PrimaryDrive_ratio*Input!Gear5_ratio*Input!FinalDrive_ratio</f>
        <v>2007.4858974358972</v>
      </c>
      <c r="BT729" s="99">
        <f t="shared" si="577"/>
        <v>33.458098290598286</v>
      </c>
      <c r="BU729" s="99">
        <f>BT729*Input!$N$23</f>
        <v>78726.838361581176</v>
      </c>
      <c r="BV729" s="100">
        <f t="shared" si="578"/>
        <v>78.726838361581173</v>
      </c>
      <c r="BW729" s="95">
        <v>10060</v>
      </c>
      <c r="BX729" s="99">
        <f>'Max limit'!AX729*Input!PrimaryDrive_ratio*Input!Gear6_ratio*Input!FinalDrive_ratio</f>
        <v>2285.2013377926419</v>
      </c>
      <c r="BY729" s="99">
        <f t="shared" si="579"/>
        <v>38.086688963210698</v>
      </c>
      <c r="BZ729" s="99">
        <f>BY729*Input!$N$23</f>
        <v>89617.902957056824</v>
      </c>
      <c r="CA729" s="100">
        <f t="shared" si="580"/>
        <v>89.617902957056828</v>
      </c>
      <c r="CC729" s="95">
        <v>10060</v>
      </c>
      <c r="CD729" s="94">
        <f t="shared" si="581"/>
        <v>35</v>
      </c>
      <c r="CE729" s="94">
        <f t="shared" si="582"/>
        <v>46</v>
      </c>
      <c r="CF729" s="94">
        <f t="shared" si="583"/>
        <v>57.5</v>
      </c>
      <c r="CG729" s="94">
        <f t="shared" si="584"/>
        <v>68.5</v>
      </c>
      <c r="CH729" s="94">
        <f t="shared" si="585"/>
        <v>78.5</v>
      </c>
      <c r="CI729" s="94">
        <f t="shared" si="586"/>
        <v>89.5</v>
      </c>
      <c r="CK729" s="95">
        <v>10060</v>
      </c>
      <c r="CL729" s="162">
        <f t="shared" si="587"/>
        <v>14.797193347193346</v>
      </c>
      <c r="CM729" s="162">
        <f t="shared" si="588"/>
        <v>19.466529914529914</v>
      </c>
      <c r="CN729" s="162">
        <f t="shared" si="589"/>
        <v>24.333162393162389</v>
      </c>
      <c r="CO729" s="162">
        <f t="shared" si="590"/>
        <v>29.199794871794872</v>
      </c>
      <c r="CP729" s="162">
        <f t="shared" si="591"/>
        <v>33.458098290598286</v>
      </c>
      <c r="CQ729" s="162">
        <f t="shared" si="592"/>
        <v>38.086688963210698</v>
      </c>
    </row>
    <row r="730" spans="1:95" ht="19.5" thickTop="1" thickBot="1">
      <c r="A730" s="70">
        <v>10110</v>
      </c>
      <c r="B730" s="70">
        <v>183.43100000000001</v>
      </c>
      <c r="C730" s="70">
        <v>127.42700000000001</v>
      </c>
      <c r="D730" s="70">
        <v>169.93600000000001</v>
      </c>
      <c r="E730" s="70">
        <v>11.324</v>
      </c>
      <c r="G730" s="92">
        <v>2</v>
      </c>
      <c r="H730" s="93">
        <f t="shared" si="593"/>
        <v>30.647597254004577</v>
      </c>
      <c r="O730" s="95">
        <v>10070</v>
      </c>
      <c r="P730" s="94">
        <f t="shared" si="545"/>
        <v>12.461933530906428</v>
      </c>
      <c r="Q730" s="94">
        <f t="shared" si="546"/>
        <v>12.330177856361122</v>
      </c>
      <c r="R730" s="94">
        <f t="shared" si="547"/>
        <v>11.882369083622866</v>
      </c>
      <c r="S730" s="94">
        <f t="shared" si="548"/>
        <v>11.024261884315422</v>
      </c>
      <c r="T730" s="94">
        <f t="shared" si="549"/>
        <v>10.126693828377052</v>
      </c>
      <c r="U730" s="94">
        <f t="shared" si="550"/>
        <v>8.8860132435972723</v>
      </c>
      <c r="V730" s="82"/>
      <c r="W730" s="95">
        <v>10070</v>
      </c>
      <c r="X730" s="161">
        <f t="shared" si="558"/>
        <v>8.5815217921741205</v>
      </c>
      <c r="Y730" s="161">
        <f t="shared" si="559"/>
        <v>8.3124064100630655</v>
      </c>
      <c r="Z730" s="161">
        <f t="shared" si="560"/>
        <v>7.7550220524257725</v>
      </c>
      <c r="AA730" s="161">
        <f t="shared" si="561"/>
        <v>6.8590492840247794</v>
      </c>
      <c r="AB730" s="161">
        <f t="shared" si="562"/>
        <v>5.9229144447503828</v>
      </c>
      <c r="AC730" s="161">
        <f t="shared" si="563"/>
        <v>4.6822338599706024</v>
      </c>
      <c r="AD730" s="82"/>
      <c r="AE730" s="82"/>
      <c r="AF730" s="82"/>
      <c r="AG730" s="95">
        <v>10070</v>
      </c>
      <c r="AH730" s="161">
        <f t="shared" si="564"/>
        <v>-11.812306827953613</v>
      </c>
      <c r="AI730" s="161">
        <f t="shared" si="565"/>
        <v>-12.459668081426067</v>
      </c>
      <c r="AJ730" s="161">
        <f t="shared" si="566"/>
        <v>-13.322163067128979</v>
      </c>
      <c r="AK730" s="161">
        <f t="shared" si="567"/>
        <v>-14.37632360521032</v>
      </c>
      <c r="AL730" s="161">
        <f t="shared" si="568"/>
        <v>-15.455939724466917</v>
      </c>
      <c r="AM730" s="161">
        <f t="shared" si="569"/>
        <v>-16.795874756029079</v>
      </c>
      <c r="AN730" s="81"/>
      <c r="AO730" s="81"/>
      <c r="AP730" s="95">
        <v>10070</v>
      </c>
      <c r="AQ730" s="94">
        <f t="shared" si="551"/>
        <v>233.89427570650602</v>
      </c>
      <c r="AR730" s="94">
        <f t="shared" si="552"/>
        <v>404.79764662323413</v>
      </c>
      <c r="AS730" s="94">
        <f t="shared" si="553"/>
        <v>632.49632284880329</v>
      </c>
      <c r="AT730" s="94">
        <f t="shared" si="554"/>
        <v>910.79470490227686</v>
      </c>
      <c r="AU730" s="94">
        <f t="shared" si="555"/>
        <v>1195.8133603860188</v>
      </c>
      <c r="AV730" s="94">
        <f t="shared" si="556"/>
        <v>1549.5562087184298</v>
      </c>
      <c r="AW730" s="81"/>
      <c r="AX730" s="95">
        <v>10070</v>
      </c>
      <c r="AY730" s="99">
        <f>'Max limit'!AX730*Input!PrimaryDrive_ratio*Input!Gear1_ratio*Input!FinalDrive_ratio</f>
        <v>888.71413721413728</v>
      </c>
      <c r="AZ730" s="99">
        <f t="shared" si="570"/>
        <v>14.811902286902288</v>
      </c>
      <c r="BA730" s="99">
        <f>AZ730*Input!$N$23</f>
        <v>34852.376457276507</v>
      </c>
      <c r="BB730" s="97">
        <f t="shared" si="557"/>
        <v>34.852376457276506</v>
      </c>
      <c r="BC730" s="95">
        <v>10070</v>
      </c>
      <c r="BD730" s="99">
        <f>'Max limit'!AX730*Input!PrimaryDrive_ratio*Input!Gear2_ratio*Input!FinalDrive_ratio</f>
        <v>1169.1528205128207</v>
      </c>
      <c r="BE730" s="99">
        <f t="shared" si="571"/>
        <v>19.485880341880343</v>
      </c>
      <c r="BF730" s="99">
        <f>BE730*Input!$N$23</f>
        <v>45850.237472683752</v>
      </c>
      <c r="BG730" s="100">
        <f t="shared" si="572"/>
        <v>45.850237472683752</v>
      </c>
      <c r="BH730" s="95">
        <v>10070</v>
      </c>
      <c r="BI730" s="99">
        <f>'Max limit'!AX730*Input!PrimaryDrive_ratio*Input!Gear3_ratio*Input!FinalDrive_ratio</f>
        <v>1461.4410256410256</v>
      </c>
      <c r="BJ730" s="99">
        <f t="shared" si="573"/>
        <v>24.357350427350426</v>
      </c>
      <c r="BK730" s="99">
        <f>BJ730*Input!$N$23</f>
        <v>57312.796840854688</v>
      </c>
      <c r="BL730" s="100">
        <f t="shared" si="574"/>
        <v>57.312796840854688</v>
      </c>
      <c r="BM730" s="95">
        <v>10070</v>
      </c>
      <c r="BN730" s="99">
        <f>'Max limit'!AX730*Input!PrimaryDrive_ratio*Input!Gear4_ratio*Input!FinalDrive_ratio</f>
        <v>1753.7292307692308</v>
      </c>
      <c r="BO730" s="99">
        <f t="shared" si="575"/>
        <v>29.228820512820512</v>
      </c>
      <c r="BP730" s="99">
        <f>BO730*Input!$N$23</f>
        <v>68775.356209025631</v>
      </c>
      <c r="BQ730" s="100">
        <f t="shared" si="576"/>
        <v>68.775356209025631</v>
      </c>
      <c r="BR730" s="95">
        <v>10070</v>
      </c>
      <c r="BS730" s="99">
        <f>'Max limit'!AX730*Input!PrimaryDrive_ratio*Input!Gear5_ratio*Input!FinalDrive_ratio</f>
        <v>2009.4814102564103</v>
      </c>
      <c r="BT730" s="99">
        <f t="shared" si="577"/>
        <v>33.491356837606837</v>
      </c>
      <c r="BU730" s="99">
        <f>BT730*Input!$N$23</f>
        <v>78805.095656175195</v>
      </c>
      <c r="BV730" s="100">
        <f t="shared" si="578"/>
        <v>78.805095656175197</v>
      </c>
      <c r="BW730" s="95">
        <v>10070</v>
      </c>
      <c r="BX730" s="99">
        <f>'Max limit'!AX730*Input!PrimaryDrive_ratio*Input!Gear6_ratio*Input!FinalDrive_ratio</f>
        <v>2287.4729096989968</v>
      </c>
      <c r="BY730" s="99">
        <f t="shared" si="579"/>
        <v>38.12454849498328</v>
      </c>
      <c r="BZ730" s="99">
        <f>BY730*Input!$N$23</f>
        <v>89706.986359598654</v>
      </c>
      <c r="CA730" s="100">
        <f t="shared" si="580"/>
        <v>89.706986359598659</v>
      </c>
      <c r="CC730" s="95">
        <v>10070</v>
      </c>
      <c r="CD730" s="94">
        <f t="shared" si="581"/>
        <v>35</v>
      </c>
      <c r="CE730" s="94">
        <f t="shared" si="582"/>
        <v>46</v>
      </c>
      <c r="CF730" s="94">
        <f t="shared" si="583"/>
        <v>57.5</v>
      </c>
      <c r="CG730" s="94">
        <f t="shared" si="584"/>
        <v>69</v>
      </c>
      <c r="CH730" s="94">
        <f t="shared" si="585"/>
        <v>79</v>
      </c>
      <c r="CI730" s="94">
        <f t="shared" si="586"/>
        <v>89.5</v>
      </c>
      <c r="CK730" s="95">
        <v>10070</v>
      </c>
      <c r="CL730" s="162">
        <f t="shared" si="587"/>
        <v>14.811902286902288</v>
      </c>
      <c r="CM730" s="162">
        <f t="shared" si="588"/>
        <v>19.485880341880343</v>
      </c>
      <c r="CN730" s="162">
        <f t="shared" si="589"/>
        <v>24.357350427350426</v>
      </c>
      <c r="CO730" s="162">
        <f t="shared" si="590"/>
        <v>29.228820512820512</v>
      </c>
      <c r="CP730" s="162">
        <f t="shared" si="591"/>
        <v>33.491356837606837</v>
      </c>
      <c r="CQ730" s="162">
        <f t="shared" si="592"/>
        <v>38.12454849498328</v>
      </c>
    </row>
    <row r="731" spans="1:95" ht="19.5" thickTop="1" thickBot="1">
      <c r="A731" s="70">
        <v>10120</v>
      </c>
      <c r="B731" s="70">
        <v>183.48400000000001</v>
      </c>
      <c r="C731" s="70">
        <v>127.33799999999999</v>
      </c>
      <c r="D731" s="70">
        <v>169.958</v>
      </c>
      <c r="E731" s="70">
        <v>11.353</v>
      </c>
      <c r="G731" s="92">
        <v>2</v>
      </c>
      <c r="H731" s="93">
        <f t="shared" si="593"/>
        <v>30.69279176201373</v>
      </c>
      <c r="O731" s="95">
        <v>10080</v>
      </c>
      <c r="P731" s="94">
        <f t="shared" si="545"/>
        <v>12.46042884478989</v>
      </c>
      <c r="Q731" s="94">
        <f t="shared" si="546"/>
        <v>12.32748153459243</v>
      </c>
      <c r="R731" s="94">
        <f t="shared" si="547"/>
        <v>11.87804118078391</v>
      </c>
      <c r="S731" s="94">
        <f t="shared" si="548"/>
        <v>11.01797252826322</v>
      </c>
      <c r="T731" s="94">
        <f t="shared" si="549"/>
        <v>10.118359860381327</v>
      </c>
      <c r="U731" s="94">
        <f t="shared" si="550"/>
        <v>8.8752139397269172</v>
      </c>
      <c r="V731" s="82"/>
      <c r="W731" s="95">
        <v>10080</v>
      </c>
      <c r="X731" s="161">
        <f t="shared" si="558"/>
        <v>8.5800171060575821</v>
      </c>
      <c r="Y731" s="161">
        <f t="shared" si="559"/>
        <v>8.3097100882943735</v>
      </c>
      <c r="Z731" s="161">
        <f t="shared" si="560"/>
        <v>7.7506941495868178</v>
      </c>
      <c r="AA731" s="161">
        <f t="shared" si="561"/>
        <v>6.8527599279725759</v>
      </c>
      <c r="AB731" s="161">
        <f t="shared" si="562"/>
        <v>5.9145804767546579</v>
      </c>
      <c r="AC731" s="161">
        <f t="shared" si="563"/>
        <v>4.6714345561002473</v>
      </c>
      <c r="AD731" s="82"/>
      <c r="AE731" s="82"/>
      <c r="AF731" s="82"/>
      <c r="AG731" s="95">
        <v>10080</v>
      </c>
      <c r="AH731" s="161">
        <f t="shared" si="564"/>
        <v>-11.814067310709961</v>
      </c>
      <c r="AI731" s="161">
        <f t="shared" si="565"/>
        <v>-12.46271492502469</v>
      </c>
      <c r="AJ731" s="161">
        <f t="shared" si="566"/>
        <v>-13.32692376025183</v>
      </c>
      <c r="AK731" s="161">
        <f t="shared" si="567"/>
        <v>-14.383179003307221</v>
      </c>
      <c r="AL731" s="161">
        <f t="shared" si="568"/>
        <v>-15.464940409902301</v>
      </c>
      <c r="AM731" s="161">
        <f t="shared" si="569"/>
        <v>-16.807538004209064</v>
      </c>
      <c r="AN731" s="81"/>
      <c r="AO731" s="81"/>
      <c r="AP731" s="95">
        <v>10080</v>
      </c>
      <c r="AQ731" s="94">
        <f t="shared" si="551"/>
        <v>234.35904315418216</v>
      </c>
      <c r="AR731" s="94">
        <f t="shared" si="552"/>
        <v>405.60201333327046</v>
      </c>
      <c r="AS731" s="94">
        <f t="shared" si="553"/>
        <v>633.75314583323541</v>
      </c>
      <c r="AT731" s="94">
        <f t="shared" si="554"/>
        <v>912.60452999985898</v>
      </c>
      <c r="AU731" s="94">
        <f t="shared" si="555"/>
        <v>1198.1895413409597</v>
      </c>
      <c r="AV731" s="94">
        <f t="shared" si="556"/>
        <v>1552.6353062379451</v>
      </c>
      <c r="AW731" s="81"/>
      <c r="AX731" s="95">
        <v>10080</v>
      </c>
      <c r="AY731" s="99">
        <f>'Max limit'!AX731*Input!PrimaryDrive_ratio*Input!Gear1_ratio*Input!FinalDrive_ratio</f>
        <v>889.59667359667355</v>
      </c>
      <c r="AZ731" s="99">
        <f t="shared" si="570"/>
        <v>14.826611226611226</v>
      </c>
      <c r="BA731" s="99">
        <f>AZ731*Input!$N$23</f>
        <v>34886.986562993756</v>
      </c>
      <c r="BB731" s="97">
        <f t="shared" si="557"/>
        <v>34.886986562993755</v>
      </c>
      <c r="BC731" s="95">
        <v>10080</v>
      </c>
      <c r="BD731" s="99">
        <f>'Max limit'!AX731*Input!PrimaryDrive_ratio*Input!Gear2_ratio*Input!FinalDrive_ratio</f>
        <v>1170.313846153846</v>
      </c>
      <c r="BE731" s="99">
        <f t="shared" si="571"/>
        <v>19.505230769230767</v>
      </c>
      <c r="BF731" s="99">
        <f>BE731*Input!$N$23</f>
        <v>45895.768989538446</v>
      </c>
      <c r="BG731" s="100">
        <f t="shared" si="572"/>
        <v>45.895768989538446</v>
      </c>
      <c r="BH731" s="95">
        <v>10080</v>
      </c>
      <c r="BI731" s="99">
        <f>'Max limit'!AX731*Input!PrimaryDrive_ratio*Input!Gear3_ratio*Input!FinalDrive_ratio</f>
        <v>1462.8923076923077</v>
      </c>
      <c r="BJ731" s="99">
        <f t="shared" si="573"/>
        <v>24.381538461538462</v>
      </c>
      <c r="BK731" s="99">
        <f>BJ731*Input!$N$23</f>
        <v>57369.711236923067</v>
      </c>
      <c r="BL731" s="100">
        <f t="shared" si="574"/>
        <v>57.369711236923067</v>
      </c>
      <c r="BM731" s="95">
        <v>10080</v>
      </c>
      <c r="BN731" s="99">
        <f>'Max limit'!AX731*Input!PrimaryDrive_ratio*Input!Gear4_ratio*Input!FinalDrive_ratio</f>
        <v>1755.4707692307693</v>
      </c>
      <c r="BO731" s="99">
        <f t="shared" si="575"/>
        <v>29.257846153846156</v>
      </c>
      <c r="BP731" s="99">
        <f>BO731*Input!$N$23</f>
        <v>68843.653484307681</v>
      </c>
      <c r="BQ731" s="100">
        <f t="shared" si="576"/>
        <v>68.84365348430768</v>
      </c>
      <c r="BR731" s="95">
        <v>10080</v>
      </c>
      <c r="BS731" s="99">
        <f>'Max limit'!AX731*Input!PrimaryDrive_ratio*Input!Gear5_ratio*Input!FinalDrive_ratio</f>
        <v>2011.476923076923</v>
      </c>
      <c r="BT731" s="99">
        <f t="shared" si="577"/>
        <v>33.52461538461538</v>
      </c>
      <c r="BU731" s="99">
        <f>BT731*Input!$N$23</f>
        <v>78883.3529507692</v>
      </c>
      <c r="BV731" s="100">
        <f t="shared" si="578"/>
        <v>78.883352950769194</v>
      </c>
      <c r="BW731" s="95">
        <v>10080</v>
      </c>
      <c r="BX731" s="99">
        <f>'Max limit'!AX731*Input!PrimaryDrive_ratio*Input!Gear6_ratio*Input!FinalDrive_ratio</f>
        <v>2289.7444816053512</v>
      </c>
      <c r="BY731" s="99">
        <f t="shared" si="579"/>
        <v>38.162408026755855</v>
      </c>
      <c r="BZ731" s="99">
        <f>BY731*Input!$N$23</f>
        <v>89796.069762140454</v>
      </c>
      <c r="CA731" s="100">
        <f t="shared" si="580"/>
        <v>89.796069762140448</v>
      </c>
      <c r="CC731" s="95">
        <v>10080</v>
      </c>
      <c r="CD731" s="94">
        <f t="shared" si="581"/>
        <v>35</v>
      </c>
      <c r="CE731" s="94">
        <f t="shared" si="582"/>
        <v>46</v>
      </c>
      <c r="CF731" s="94">
        <f t="shared" si="583"/>
        <v>57.5</v>
      </c>
      <c r="CG731" s="94">
        <f t="shared" si="584"/>
        <v>69</v>
      </c>
      <c r="CH731" s="94">
        <f t="shared" si="585"/>
        <v>79</v>
      </c>
      <c r="CI731" s="94">
        <f t="shared" si="586"/>
        <v>90</v>
      </c>
      <c r="CK731" s="95">
        <v>10080</v>
      </c>
      <c r="CL731" s="162">
        <f t="shared" si="587"/>
        <v>14.826611226611226</v>
      </c>
      <c r="CM731" s="162">
        <f t="shared" si="588"/>
        <v>19.505230769230767</v>
      </c>
      <c r="CN731" s="162">
        <f t="shared" si="589"/>
        <v>24.381538461538462</v>
      </c>
      <c r="CO731" s="162">
        <f t="shared" si="590"/>
        <v>29.257846153846156</v>
      </c>
      <c r="CP731" s="162">
        <f t="shared" si="591"/>
        <v>33.52461538461538</v>
      </c>
      <c r="CQ731" s="162">
        <f t="shared" si="592"/>
        <v>38.162408026755855</v>
      </c>
    </row>
    <row r="732" spans="1:95" ht="19.5" thickTop="1" thickBot="1">
      <c r="A732" s="70">
        <v>10130</v>
      </c>
      <c r="B732" s="70">
        <v>183.542</v>
      </c>
      <c r="C732" s="70">
        <v>127.252</v>
      </c>
      <c r="D732" s="70">
        <v>169.97399999999999</v>
      </c>
      <c r="E732" s="70">
        <v>11.394</v>
      </c>
      <c r="G732" s="92">
        <v>2</v>
      </c>
      <c r="H732" s="93">
        <f t="shared" si="593"/>
        <v>30.737986270022883</v>
      </c>
      <c r="O732" s="95">
        <v>10090</v>
      </c>
      <c r="P732" s="94">
        <f t="shared" si="545"/>
        <v>12.458922665188375</v>
      </c>
      <c r="Q732" s="94">
        <f t="shared" si="546"/>
        <v>12.32478253657384</v>
      </c>
      <c r="R732" s="94">
        <f t="shared" si="547"/>
        <v>11.873708982259759</v>
      </c>
      <c r="S732" s="94">
        <f t="shared" si="548"/>
        <v>11.011676929673991</v>
      </c>
      <c r="T732" s="94">
        <f t="shared" si="549"/>
        <v>10.110017620457066</v>
      </c>
      <c r="U732" s="94">
        <f t="shared" si="550"/>
        <v>8.8644039169445303</v>
      </c>
      <c r="V732" s="82"/>
      <c r="W732" s="95">
        <v>10090</v>
      </c>
      <c r="X732" s="161">
        <f t="shared" si="558"/>
        <v>8.5785109264560635</v>
      </c>
      <c r="Y732" s="161">
        <f t="shared" si="559"/>
        <v>8.3070110902757843</v>
      </c>
      <c r="Z732" s="161">
        <f t="shared" si="560"/>
        <v>7.7463619510626662</v>
      </c>
      <c r="AA732" s="161">
        <f t="shared" si="561"/>
        <v>6.8464643293833483</v>
      </c>
      <c r="AB732" s="161">
        <f t="shared" si="562"/>
        <v>5.9062382368303963</v>
      </c>
      <c r="AC732" s="161">
        <f t="shared" si="563"/>
        <v>4.6606245333178604</v>
      </c>
      <c r="AD732" s="82"/>
      <c r="AE732" s="82"/>
      <c r="AF732" s="82"/>
      <c r="AG732" s="95">
        <v>10090</v>
      </c>
      <c r="AH732" s="161">
        <f t="shared" si="564"/>
        <v>-11.815829540843737</v>
      </c>
      <c r="AI732" s="161">
        <f t="shared" si="565"/>
        <v>-12.465764792785695</v>
      </c>
      <c r="AJ732" s="161">
        <f t="shared" si="566"/>
        <v>-13.331689178628398</v>
      </c>
      <c r="AK732" s="161">
        <f t="shared" si="567"/>
        <v>-14.39004120576948</v>
      </c>
      <c r="AL732" s="161">
        <f t="shared" si="568"/>
        <v>-15.473950029020504</v>
      </c>
      <c r="AM732" s="161">
        <f t="shared" si="569"/>
        <v>-16.819212828814042</v>
      </c>
      <c r="AN732" s="81"/>
      <c r="AO732" s="81"/>
      <c r="AP732" s="95">
        <v>10090</v>
      </c>
      <c r="AQ732" s="94">
        <f t="shared" si="551"/>
        <v>234.82427190949883</v>
      </c>
      <c r="AR732" s="94">
        <f t="shared" si="552"/>
        <v>406.40717842217583</v>
      </c>
      <c r="AS732" s="94">
        <f t="shared" si="553"/>
        <v>635.01121628464944</v>
      </c>
      <c r="AT732" s="94">
        <f t="shared" si="554"/>
        <v>914.41615144989521</v>
      </c>
      <c r="AU732" s="94">
        <f t="shared" si="555"/>
        <v>1200.5680807881654</v>
      </c>
      <c r="AV732" s="94">
        <f t="shared" si="556"/>
        <v>1555.7174599336595</v>
      </c>
      <c r="AW732" s="81"/>
      <c r="AX732" s="95">
        <v>10090</v>
      </c>
      <c r="AY732" s="99">
        <f>'Max limit'!AX732*Input!PrimaryDrive_ratio*Input!Gear1_ratio*Input!FinalDrive_ratio</f>
        <v>890.47920997921005</v>
      </c>
      <c r="AZ732" s="99">
        <f t="shared" si="570"/>
        <v>14.841320166320168</v>
      </c>
      <c r="BA732" s="99">
        <f>AZ732*Input!$N$23</f>
        <v>34921.596668711019</v>
      </c>
      <c r="BB732" s="97">
        <f t="shared" si="557"/>
        <v>34.921596668711018</v>
      </c>
      <c r="BC732" s="95">
        <v>10090</v>
      </c>
      <c r="BD732" s="99">
        <f>'Max limit'!AX732*Input!PrimaryDrive_ratio*Input!Gear2_ratio*Input!FinalDrive_ratio</f>
        <v>1171.4748717948719</v>
      </c>
      <c r="BE732" s="99">
        <f t="shared" si="571"/>
        <v>19.524581196581199</v>
      </c>
      <c r="BF732" s="99">
        <f>BE732*Input!$N$23</f>
        <v>45941.300506393163</v>
      </c>
      <c r="BG732" s="100">
        <f t="shared" si="572"/>
        <v>45.941300506393162</v>
      </c>
      <c r="BH732" s="95">
        <v>10090</v>
      </c>
      <c r="BI732" s="99">
        <f>'Max limit'!AX732*Input!PrimaryDrive_ratio*Input!Gear3_ratio*Input!FinalDrive_ratio</f>
        <v>1464.3435897435897</v>
      </c>
      <c r="BJ732" s="99">
        <f t="shared" si="573"/>
        <v>24.405726495726494</v>
      </c>
      <c r="BK732" s="99">
        <f>BJ732*Input!$N$23</f>
        <v>57426.625632991439</v>
      </c>
      <c r="BL732" s="100">
        <f t="shared" si="574"/>
        <v>57.426625632991438</v>
      </c>
      <c r="BM732" s="95">
        <v>10090</v>
      </c>
      <c r="BN732" s="99">
        <f>'Max limit'!AX732*Input!PrimaryDrive_ratio*Input!Gear4_ratio*Input!FinalDrive_ratio</f>
        <v>1757.2123076923076</v>
      </c>
      <c r="BO732" s="99">
        <f t="shared" si="575"/>
        <v>29.286871794871793</v>
      </c>
      <c r="BP732" s="99">
        <f>BO732*Input!$N$23</f>
        <v>68911.95075958973</v>
      </c>
      <c r="BQ732" s="100">
        <f t="shared" si="576"/>
        <v>68.911950759589729</v>
      </c>
      <c r="BR732" s="95">
        <v>10090</v>
      </c>
      <c r="BS732" s="99">
        <f>'Max limit'!AX732*Input!PrimaryDrive_ratio*Input!Gear5_ratio*Input!FinalDrive_ratio</f>
        <v>2013.4724358974358</v>
      </c>
      <c r="BT732" s="99">
        <f t="shared" si="577"/>
        <v>33.557873931623931</v>
      </c>
      <c r="BU732" s="99">
        <f>BT732*Input!$N$23</f>
        <v>78961.610245363234</v>
      </c>
      <c r="BV732" s="100">
        <f t="shared" si="578"/>
        <v>78.961610245363232</v>
      </c>
      <c r="BW732" s="95">
        <v>10090</v>
      </c>
      <c r="BX732" s="99">
        <f>'Max limit'!AX732*Input!PrimaryDrive_ratio*Input!Gear6_ratio*Input!FinalDrive_ratio</f>
        <v>2292.0160535117056</v>
      </c>
      <c r="BY732" s="99">
        <f t="shared" si="579"/>
        <v>38.200267558528431</v>
      </c>
      <c r="BZ732" s="99">
        <f>BY732*Input!$N$23</f>
        <v>89885.15316468227</v>
      </c>
      <c r="CA732" s="100">
        <f t="shared" si="580"/>
        <v>89.885153164682265</v>
      </c>
      <c r="CC732" s="95">
        <v>10090</v>
      </c>
      <c r="CD732" s="94">
        <f t="shared" si="581"/>
        <v>35</v>
      </c>
      <c r="CE732" s="94">
        <f t="shared" si="582"/>
        <v>46</v>
      </c>
      <c r="CF732" s="94">
        <f t="shared" si="583"/>
        <v>57.5</v>
      </c>
      <c r="CG732" s="94">
        <f t="shared" si="584"/>
        <v>69</v>
      </c>
      <c r="CH732" s="94">
        <f t="shared" si="585"/>
        <v>79</v>
      </c>
      <c r="CI732" s="94">
        <f t="shared" si="586"/>
        <v>90</v>
      </c>
      <c r="CK732" s="95">
        <v>10090</v>
      </c>
      <c r="CL732" s="162">
        <f t="shared" si="587"/>
        <v>14.841320166320168</v>
      </c>
      <c r="CM732" s="162">
        <f t="shared" si="588"/>
        <v>19.524581196581199</v>
      </c>
      <c r="CN732" s="162">
        <f t="shared" si="589"/>
        <v>24.405726495726494</v>
      </c>
      <c r="CO732" s="162">
        <f t="shared" si="590"/>
        <v>29.286871794871793</v>
      </c>
      <c r="CP732" s="162">
        <f t="shared" si="591"/>
        <v>33.557873931623931</v>
      </c>
      <c r="CQ732" s="162">
        <f t="shared" si="592"/>
        <v>38.200267558528431</v>
      </c>
    </row>
    <row r="733" spans="1:95" ht="19.5" thickTop="1" thickBot="1">
      <c r="A733" s="70">
        <v>10140</v>
      </c>
      <c r="B733" s="70">
        <v>183.59200000000001</v>
      </c>
      <c r="C733" s="70">
        <v>127.161</v>
      </c>
      <c r="D733" s="70">
        <v>169.99</v>
      </c>
      <c r="E733" s="70">
        <v>11.428000000000001</v>
      </c>
      <c r="G733" s="92">
        <v>2</v>
      </c>
      <c r="H733" s="93">
        <f t="shared" si="593"/>
        <v>30.783180778032037</v>
      </c>
      <c r="O733" s="95">
        <v>10100</v>
      </c>
      <c r="P733" s="94">
        <f t="shared" si="545"/>
        <v>12.457414992101878</v>
      </c>
      <c r="Q733" s="94">
        <f t="shared" si="546"/>
        <v>12.322080862305357</v>
      </c>
      <c r="R733" s="94">
        <f t="shared" si="547"/>
        <v>11.869372488050406</v>
      </c>
      <c r="S733" s="94">
        <f t="shared" si="548"/>
        <v>11.005375088547739</v>
      </c>
      <c r="T733" s="94">
        <f t="shared" si="549"/>
        <v>10.101667108604273</v>
      </c>
      <c r="U733" s="94">
        <f t="shared" si="550"/>
        <v>8.8535831752501153</v>
      </c>
      <c r="V733" s="82"/>
      <c r="W733" s="95">
        <v>10100</v>
      </c>
      <c r="X733" s="161">
        <f t="shared" si="558"/>
        <v>8.5770032533695684</v>
      </c>
      <c r="Y733" s="161">
        <f t="shared" si="559"/>
        <v>8.304309416007305</v>
      </c>
      <c r="Z733" s="161">
        <f t="shared" si="560"/>
        <v>7.7420254568533133</v>
      </c>
      <c r="AA733" s="161">
        <f t="shared" si="561"/>
        <v>6.8401624882570973</v>
      </c>
      <c r="AB733" s="161">
        <f t="shared" si="562"/>
        <v>5.8978877249776041</v>
      </c>
      <c r="AC733" s="161">
        <f t="shared" si="563"/>
        <v>4.6498037916234463</v>
      </c>
      <c r="AD733" s="82"/>
      <c r="AE733" s="82"/>
      <c r="AF733" s="82"/>
      <c r="AG733" s="95">
        <v>10100</v>
      </c>
      <c r="AH733" s="161">
        <f t="shared" si="564"/>
        <v>-11.817593518354936</v>
      </c>
      <c r="AI733" s="161">
        <f t="shared" si="565"/>
        <v>-12.468817684709078</v>
      </c>
      <c r="AJ733" s="161">
        <f t="shared" si="566"/>
        <v>-13.336459322258685</v>
      </c>
      <c r="AK733" s="161">
        <f t="shared" si="567"/>
        <v>-14.396910212597096</v>
      </c>
      <c r="AL733" s="161">
        <f t="shared" si="568"/>
        <v>-15.482968581821519</v>
      </c>
      <c r="AM733" s="161">
        <f t="shared" si="569"/>
        <v>-16.830899229844007</v>
      </c>
      <c r="AN733" s="81"/>
      <c r="AO733" s="81"/>
      <c r="AP733" s="95">
        <v>10100</v>
      </c>
      <c r="AQ733" s="94">
        <f t="shared" si="551"/>
        <v>235.2899619724557</v>
      </c>
      <c r="AR733" s="94">
        <f t="shared" si="552"/>
        <v>407.21314188994904</v>
      </c>
      <c r="AS733" s="94">
        <f t="shared" si="553"/>
        <v>636.27053420304549</v>
      </c>
      <c r="AT733" s="94">
        <f t="shared" si="554"/>
        <v>916.22956925238555</v>
      </c>
      <c r="AU733" s="94">
        <f t="shared" si="555"/>
        <v>1202.9489787276334</v>
      </c>
      <c r="AV733" s="94">
        <f t="shared" si="556"/>
        <v>1558.802669805571</v>
      </c>
      <c r="AW733" s="81"/>
      <c r="AX733" s="95">
        <v>10100</v>
      </c>
      <c r="AY733" s="99">
        <f>'Max limit'!AX733*Input!PrimaryDrive_ratio*Input!Gear1_ratio*Input!FinalDrive_ratio</f>
        <v>891.36174636174633</v>
      </c>
      <c r="AZ733" s="99">
        <f t="shared" si="570"/>
        <v>14.856029106029105</v>
      </c>
      <c r="BA733" s="99">
        <f>AZ733*Input!$N$23</f>
        <v>34956.206774428269</v>
      </c>
      <c r="BB733" s="97">
        <f t="shared" si="557"/>
        <v>34.956206774428267</v>
      </c>
      <c r="BC733" s="95">
        <v>10100</v>
      </c>
      <c r="BD733" s="99">
        <f>'Max limit'!AX733*Input!PrimaryDrive_ratio*Input!Gear2_ratio*Input!FinalDrive_ratio</f>
        <v>1172.6358974358973</v>
      </c>
      <c r="BE733" s="99">
        <f t="shared" si="571"/>
        <v>19.54393162393162</v>
      </c>
      <c r="BF733" s="99">
        <f>BE733*Input!$N$23</f>
        <v>45986.832023247844</v>
      </c>
      <c r="BG733" s="100">
        <f t="shared" si="572"/>
        <v>45.986832023247842</v>
      </c>
      <c r="BH733" s="95">
        <v>10100</v>
      </c>
      <c r="BI733" s="99">
        <f>'Max limit'!AX733*Input!PrimaryDrive_ratio*Input!Gear3_ratio*Input!FinalDrive_ratio</f>
        <v>1465.7948717948716</v>
      </c>
      <c r="BJ733" s="99">
        <f t="shared" si="573"/>
        <v>24.429914529914527</v>
      </c>
      <c r="BK733" s="99">
        <f>BJ733*Input!$N$23</f>
        <v>57483.540029059812</v>
      </c>
      <c r="BL733" s="100">
        <f t="shared" si="574"/>
        <v>57.48354002905981</v>
      </c>
      <c r="BM733" s="95">
        <v>10100</v>
      </c>
      <c r="BN733" s="99">
        <f>'Max limit'!AX733*Input!PrimaryDrive_ratio*Input!Gear4_ratio*Input!FinalDrive_ratio</f>
        <v>1758.9538461538461</v>
      </c>
      <c r="BO733" s="99">
        <f t="shared" si="575"/>
        <v>29.315897435897437</v>
      </c>
      <c r="BP733" s="99">
        <f>BO733*Input!$N$23</f>
        <v>68980.24803487178</v>
      </c>
      <c r="BQ733" s="100">
        <f t="shared" si="576"/>
        <v>68.980248034871778</v>
      </c>
      <c r="BR733" s="95">
        <v>10100</v>
      </c>
      <c r="BS733" s="99">
        <f>'Max limit'!AX733*Input!PrimaryDrive_ratio*Input!Gear5_ratio*Input!FinalDrive_ratio</f>
        <v>2015.4679487179487</v>
      </c>
      <c r="BT733" s="99">
        <f t="shared" si="577"/>
        <v>33.591132478632481</v>
      </c>
      <c r="BU733" s="99">
        <f>BT733*Input!$N$23</f>
        <v>79039.867539957253</v>
      </c>
      <c r="BV733" s="100">
        <f t="shared" si="578"/>
        <v>79.039867539957257</v>
      </c>
      <c r="BW733" s="95">
        <v>10100</v>
      </c>
      <c r="BX733" s="99">
        <f>'Max limit'!AX733*Input!PrimaryDrive_ratio*Input!Gear6_ratio*Input!FinalDrive_ratio</f>
        <v>2294.2876254180601</v>
      </c>
      <c r="BY733" s="99">
        <f t="shared" si="579"/>
        <v>38.238127090300999</v>
      </c>
      <c r="BZ733" s="99">
        <f>BY733*Input!$N$23</f>
        <v>89974.236567224056</v>
      </c>
      <c r="CA733" s="100">
        <f t="shared" si="580"/>
        <v>89.974236567224054</v>
      </c>
      <c r="CC733" s="95">
        <v>10100</v>
      </c>
      <c r="CD733" s="94">
        <f t="shared" si="581"/>
        <v>35</v>
      </c>
      <c r="CE733" s="94">
        <f t="shared" si="582"/>
        <v>46</v>
      </c>
      <c r="CF733" s="94">
        <f t="shared" si="583"/>
        <v>57.5</v>
      </c>
      <c r="CG733" s="94">
        <f t="shared" si="584"/>
        <v>69</v>
      </c>
      <c r="CH733" s="94">
        <f t="shared" si="585"/>
        <v>79</v>
      </c>
      <c r="CI733" s="94">
        <f t="shared" si="586"/>
        <v>90</v>
      </c>
      <c r="CK733" s="95">
        <v>10100</v>
      </c>
      <c r="CL733" s="162">
        <f t="shared" si="587"/>
        <v>14.856029106029105</v>
      </c>
      <c r="CM733" s="162">
        <f t="shared" si="588"/>
        <v>19.54393162393162</v>
      </c>
      <c r="CN733" s="162">
        <f t="shared" si="589"/>
        <v>24.429914529914527</v>
      </c>
      <c r="CO733" s="162">
        <f t="shared" si="590"/>
        <v>29.315897435897437</v>
      </c>
      <c r="CP733" s="162">
        <f t="shared" si="591"/>
        <v>33.591132478632481</v>
      </c>
      <c r="CQ733" s="162">
        <f t="shared" si="592"/>
        <v>38.238127090300999</v>
      </c>
    </row>
    <row r="734" spans="1:95" ht="19.5" thickTop="1" thickBot="1">
      <c r="A734" s="70">
        <v>10150</v>
      </c>
      <c r="B734" s="70">
        <v>183.63800000000001</v>
      </c>
      <c r="C734" s="70">
        <v>127.068</v>
      </c>
      <c r="D734" s="70">
        <v>170.006</v>
      </c>
      <c r="E734" s="70">
        <v>11.457000000000001</v>
      </c>
      <c r="G734" s="92">
        <v>2</v>
      </c>
      <c r="H734" s="93">
        <f t="shared" si="593"/>
        <v>30.82837528604119</v>
      </c>
      <c r="O734" s="95">
        <v>10110</v>
      </c>
      <c r="P734" s="94">
        <f t="shared" si="545"/>
        <v>12.455905825530403</v>
      </c>
      <c r="Q734" s="94">
        <f t="shared" si="546"/>
        <v>12.319376511786983</v>
      </c>
      <c r="R734" s="94">
        <f t="shared" si="547"/>
        <v>11.865031698155853</v>
      </c>
      <c r="S734" s="94">
        <f t="shared" si="548"/>
        <v>10.999067004884463</v>
      </c>
      <c r="T734" s="94">
        <f t="shared" si="549"/>
        <v>10.093308324822955</v>
      </c>
      <c r="U734" s="94">
        <f t="shared" si="550"/>
        <v>8.8427517146436703</v>
      </c>
      <c r="V734" s="82"/>
      <c r="W734" s="95">
        <v>10110</v>
      </c>
      <c r="X734" s="161">
        <f t="shared" si="558"/>
        <v>8.5754940867980913</v>
      </c>
      <c r="Y734" s="161">
        <f t="shared" si="559"/>
        <v>8.3016050654889284</v>
      </c>
      <c r="Z734" s="161">
        <f t="shared" si="560"/>
        <v>7.73768466695876</v>
      </c>
      <c r="AA734" s="161">
        <f t="shared" si="561"/>
        <v>6.8338544045938185</v>
      </c>
      <c r="AB734" s="161">
        <f t="shared" si="562"/>
        <v>5.8895289411962848</v>
      </c>
      <c r="AC734" s="161">
        <f t="shared" si="563"/>
        <v>4.6389723310169995</v>
      </c>
      <c r="AD734" s="82"/>
      <c r="AE734" s="82"/>
      <c r="AF734" s="82"/>
      <c r="AG734" s="95">
        <v>10110</v>
      </c>
      <c r="AH734" s="161">
        <f t="shared" si="564"/>
        <v>-11.819359243243563</v>
      </c>
      <c r="AI734" s="161">
        <f t="shared" si="565"/>
        <v>-12.471873600794844</v>
      </c>
      <c r="AJ734" s="161">
        <f t="shared" si="566"/>
        <v>-13.341234191142695</v>
      </c>
      <c r="AK734" s="161">
        <f t="shared" si="567"/>
        <v>-14.403786023790069</v>
      </c>
      <c r="AL734" s="161">
        <f t="shared" si="568"/>
        <v>-15.491996068305344</v>
      </c>
      <c r="AM734" s="161">
        <f t="shared" si="569"/>
        <v>-16.842597207298972</v>
      </c>
      <c r="AN734" s="81"/>
      <c r="AO734" s="81"/>
      <c r="AP734" s="95">
        <v>10110</v>
      </c>
      <c r="AQ734" s="94">
        <f t="shared" si="551"/>
        <v>235.75611334305304</v>
      </c>
      <c r="AR734" s="94">
        <f t="shared" si="552"/>
        <v>408.01990373659106</v>
      </c>
      <c r="AS734" s="94">
        <f t="shared" si="553"/>
        <v>637.53109958842379</v>
      </c>
      <c r="AT734" s="94">
        <f t="shared" si="554"/>
        <v>918.04478340733033</v>
      </c>
      <c r="AU734" s="94">
        <f t="shared" si="555"/>
        <v>1205.3322351593631</v>
      </c>
      <c r="AV734" s="94">
        <f t="shared" si="556"/>
        <v>1561.890935853681</v>
      </c>
      <c r="AW734" s="81"/>
      <c r="AX734" s="95">
        <v>10110</v>
      </c>
      <c r="AY734" s="99">
        <f>'Max limit'!AX734*Input!PrimaryDrive_ratio*Input!Gear1_ratio*Input!FinalDrive_ratio</f>
        <v>892.24428274428271</v>
      </c>
      <c r="AZ734" s="99">
        <f t="shared" si="570"/>
        <v>14.870738045738046</v>
      </c>
      <c r="BA734" s="99">
        <f>AZ734*Input!$N$23</f>
        <v>34990.816880145525</v>
      </c>
      <c r="BB734" s="97">
        <f t="shared" si="557"/>
        <v>34.990816880145523</v>
      </c>
      <c r="BC734" s="95">
        <v>10110</v>
      </c>
      <c r="BD734" s="99">
        <f>'Max limit'!AX734*Input!PrimaryDrive_ratio*Input!Gear2_ratio*Input!FinalDrive_ratio</f>
        <v>1173.7969230769229</v>
      </c>
      <c r="BE734" s="99">
        <f t="shared" si="571"/>
        <v>19.563282051282048</v>
      </c>
      <c r="BF734" s="99">
        <f>BE734*Input!$N$23</f>
        <v>46032.363540102546</v>
      </c>
      <c r="BG734" s="100">
        <f t="shared" si="572"/>
        <v>46.032363540102544</v>
      </c>
      <c r="BH734" s="95">
        <v>10110</v>
      </c>
      <c r="BI734" s="99">
        <f>'Max limit'!AX734*Input!PrimaryDrive_ratio*Input!Gear3_ratio*Input!FinalDrive_ratio</f>
        <v>1467.2461538461537</v>
      </c>
      <c r="BJ734" s="99">
        <f t="shared" si="573"/>
        <v>24.454102564102563</v>
      </c>
      <c r="BK734" s="99">
        <f>BJ734*Input!$N$23</f>
        <v>57540.454425128191</v>
      </c>
      <c r="BL734" s="100">
        <f t="shared" si="574"/>
        <v>57.540454425128189</v>
      </c>
      <c r="BM734" s="95">
        <v>10110</v>
      </c>
      <c r="BN734" s="99">
        <f>'Max limit'!AX734*Input!PrimaryDrive_ratio*Input!Gear4_ratio*Input!FinalDrive_ratio</f>
        <v>1760.6953846153847</v>
      </c>
      <c r="BO734" s="99">
        <f t="shared" si="575"/>
        <v>29.344923076923077</v>
      </c>
      <c r="BP734" s="99">
        <f>BO734*Input!$N$23</f>
        <v>69048.54531015383</v>
      </c>
      <c r="BQ734" s="100">
        <f t="shared" si="576"/>
        <v>69.048545310153827</v>
      </c>
      <c r="BR734" s="95">
        <v>10110</v>
      </c>
      <c r="BS734" s="99">
        <f>'Max limit'!AX734*Input!PrimaryDrive_ratio*Input!Gear5_ratio*Input!FinalDrive_ratio</f>
        <v>2017.4634615384612</v>
      </c>
      <c r="BT734" s="99">
        <f t="shared" si="577"/>
        <v>33.624391025641017</v>
      </c>
      <c r="BU734" s="99">
        <f>BT734*Input!$N$23</f>
        <v>79118.124834551243</v>
      </c>
      <c r="BV734" s="100">
        <f t="shared" si="578"/>
        <v>79.118124834551239</v>
      </c>
      <c r="BW734" s="95">
        <v>10110</v>
      </c>
      <c r="BX734" s="99">
        <f>'Max limit'!AX734*Input!PrimaryDrive_ratio*Input!Gear6_ratio*Input!FinalDrive_ratio</f>
        <v>2296.5591973244145</v>
      </c>
      <c r="BY734" s="99">
        <f t="shared" si="579"/>
        <v>38.275986622073574</v>
      </c>
      <c r="BZ734" s="99">
        <f>BY734*Input!$N$23</f>
        <v>90063.319969765857</v>
      </c>
      <c r="CA734" s="100">
        <f t="shared" si="580"/>
        <v>90.063319969765857</v>
      </c>
      <c r="CC734" s="95">
        <v>10110</v>
      </c>
      <c r="CD734" s="94">
        <f t="shared" si="581"/>
        <v>35</v>
      </c>
      <c r="CE734" s="94">
        <f t="shared" si="582"/>
        <v>46</v>
      </c>
      <c r="CF734" s="94">
        <f t="shared" si="583"/>
        <v>57.5</v>
      </c>
      <c r="CG734" s="94">
        <f t="shared" si="584"/>
        <v>69</v>
      </c>
      <c r="CH734" s="94">
        <f t="shared" si="585"/>
        <v>79</v>
      </c>
      <c r="CI734" s="94">
        <f t="shared" si="586"/>
        <v>90</v>
      </c>
      <c r="CK734" s="95">
        <v>10110</v>
      </c>
      <c r="CL734" s="162">
        <f t="shared" si="587"/>
        <v>14.870738045738046</v>
      </c>
      <c r="CM734" s="162">
        <f t="shared" si="588"/>
        <v>19.563282051282048</v>
      </c>
      <c r="CN734" s="162">
        <f t="shared" si="589"/>
        <v>24.454102564102563</v>
      </c>
      <c r="CO734" s="162">
        <f t="shared" si="590"/>
        <v>29.344923076923077</v>
      </c>
      <c r="CP734" s="162">
        <f t="shared" si="591"/>
        <v>33.624391025641017</v>
      </c>
      <c r="CQ734" s="162">
        <f t="shared" si="592"/>
        <v>38.275986622073574</v>
      </c>
    </row>
    <row r="735" spans="1:95" ht="19.5" thickTop="1" thickBot="1">
      <c r="A735" s="70">
        <v>10160</v>
      </c>
      <c r="B735" s="70">
        <v>183.684</v>
      </c>
      <c r="C735" s="70">
        <v>126.97499999999999</v>
      </c>
      <c r="D735" s="70">
        <v>170.02199999999999</v>
      </c>
      <c r="E735" s="70">
        <v>11.488</v>
      </c>
      <c r="G735" s="92">
        <v>2</v>
      </c>
      <c r="H735" s="93">
        <f t="shared" si="593"/>
        <v>30.873569794050344</v>
      </c>
      <c r="O735" s="95">
        <v>10120</v>
      </c>
      <c r="P735" s="94">
        <f t="shared" si="545"/>
        <v>12.454395165473947</v>
      </c>
      <c r="Q735" s="94">
        <f t="shared" si="546"/>
        <v>12.316669485018712</v>
      </c>
      <c r="R735" s="94">
        <f t="shared" si="547"/>
        <v>11.860686612576099</v>
      </c>
      <c r="S735" s="94">
        <f t="shared" si="548"/>
        <v>10.992752678684161</v>
      </c>
      <c r="T735" s="94">
        <f t="shared" si="549"/>
        <v>10.084941269113099</v>
      </c>
      <c r="U735" s="94">
        <f t="shared" si="550"/>
        <v>8.8319095351251899</v>
      </c>
      <c r="V735" s="82"/>
      <c r="W735" s="95">
        <v>10120</v>
      </c>
      <c r="X735" s="161">
        <f t="shared" si="558"/>
        <v>8.5739834267416377</v>
      </c>
      <c r="Y735" s="161">
        <f t="shared" si="559"/>
        <v>8.2988980387206563</v>
      </c>
      <c r="Z735" s="161">
        <f t="shared" si="560"/>
        <v>7.7333395813790071</v>
      </c>
      <c r="AA735" s="161">
        <f t="shared" si="561"/>
        <v>6.8275400783935174</v>
      </c>
      <c r="AB735" s="161">
        <f t="shared" si="562"/>
        <v>5.8811618854864278</v>
      </c>
      <c r="AC735" s="161">
        <f t="shared" si="563"/>
        <v>4.6281301514985209</v>
      </c>
      <c r="AD735" s="82"/>
      <c r="AE735" s="82"/>
      <c r="AF735" s="82"/>
      <c r="AG735" s="95">
        <v>10120</v>
      </c>
      <c r="AH735" s="161">
        <f t="shared" si="564"/>
        <v>-11.821126715509614</v>
      </c>
      <c r="AI735" s="161">
        <f t="shared" si="565"/>
        <v>-12.474932541042989</v>
      </c>
      <c r="AJ735" s="161">
        <f t="shared" si="566"/>
        <v>-13.346013785280423</v>
      </c>
      <c r="AK735" s="161">
        <f t="shared" si="567"/>
        <v>-14.410668639348396</v>
      </c>
      <c r="AL735" s="161">
        <f t="shared" si="568"/>
        <v>-15.501032488471989</v>
      </c>
      <c r="AM735" s="161">
        <f t="shared" si="569"/>
        <v>-16.854306761178929</v>
      </c>
      <c r="AN735" s="81"/>
      <c r="AO735" s="81"/>
      <c r="AP735" s="95">
        <v>10120</v>
      </c>
      <c r="AQ735" s="94">
        <f t="shared" si="551"/>
        <v>236.22272602129064</v>
      </c>
      <c r="AR735" s="94">
        <f t="shared" si="552"/>
        <v>408.82746396210177</v>
      </c>
      <c r="AS735" s="94">
        <f t="shared" si="553"/>
        <v>638.79291244078399</v>
      </c>
      <c r="AT735" s="94">
        <f t="shared" si="554"/>
        <v>919.86179391472911</v>
      </c>
      <c r="AU735" s="94">
        <f t="shared" si="555"/>
        <v>1207.7178500833575</v>
      </c>
      <c r="AV735" s="94">
        <f t="shared" si="556"/>
        <v>1564.9822580779894</v>
      </c>
      <c r="AW735" s="81"/>
      <c r="AX735" s="95">
        <v>10120</v>
      </c>
      <c r="AY735" s="99">
        <f>'Max limit'!AX735*Input!PrimaryDrive_ratio*Input!Gear1_ratio*Input!FinalDrive_ratio</f>
        <v>893.1268191268191</v>
      </c>
      <c r="AZ735" s="99">
        <f t="shared" si="570"/>
        <v>14.885446985446984</v>
      </c>
      <c r="BA735" s="99">
        <f>AZ735*Input!$N$23</f>
        <v>35025.426985862774</v>
      </c>
      <c r="BB735" s="97">
        <f t="shared" si="557"/>
        <v>35.025426985862772</v>
      </c>
      <c r="BC735" s="95">
        <v>10120</v>
      </c>
      <c r="BD735" s="99">
        <f>'Max limit'!AX735*Input!PrimaryDrive_ratio*Input!Gear2_ratio*Input!FinalDrive_ratio</f>
        <v>1174.9579487179485</v>
      </c>
      <c r="BE735" s="99">
        <f t="shared" si="571"/>
        <v>19.582632478632476</v>
      </c>
      <c r="BF735" s="99">
        <f>BE735*Input!$N$23</f>
        <v>46077.895056957248</v>
      </c>
      <c r="BG735" s="100">
        <f t="shared" si="572"/>
        <v>46.077895056957246</v>
      </c>
      <c r="BH735" s="95">
        <v>10120</v>
      </c>
      <c r="BI735" s="99">
        <f>'Max limit'!AX735*Input!PrimaryDrive_ratio*Input!Gear3_ratio*Input!FinalDrive_ratio</f>
        <v>1468.6974358974358</v>
      </c>
      <c r="BJ735" s="99">
        <f t="shared" si="573"/>
        <v>24.478290598290595</v>
      </c>
      <c r="BK735" s="99">
        <f>BJ735*Input!$N$23</f>
        <v>57597.368821196564</v>
      </c>
      <c r="BL735" s="100">
        <f t="shared" si="574"/>
        <v>57.597368821196561</v>
      </c>
      <c r="BM735" s="95">
        <v>10120</v>
      </c>
      <c r="BN735" s="99">
        <f>'Max limit'!AX735*Input!PrimaryDrive_ratio*Input!Gear4_ratio*Input!FinalDrive_ratio</f>
        <v>1762.436923076923</v>
      </c>
      <c r="BO735" s="99">
        <f t="shared" si="575"/>
        <v>29.373948717948718</v>
      </c>
      <c r="BP735" s="99">
        <f>BO735*Input!$N$23</f>
        <v>69116.842585435879</v>
      </c>
      <c r="BQ735" s="100">
        <f t="shared" si="576"/>
        <v>69.116842585435876</v>
      </c>
      <c r="BR735" s="95">
        <v>10120</v>
      </c>
      <c r="BS735" s="99">
        <f>'Max limit'!AX735*Input!PrimaryDrive_ratio*Input!Gear5_ratio*Input!FinalDrive_ratio</f>
        <v>2019.458974358974</v>
      </c>
      <c r="BT735" s="99">
        <f t="shared" si="577"/>
        <v>33.657649572649568</v>
      </c>
      <c r="BU735" s="99">
        <f>BT735*Input!$N$23</f>
        <v>79196.382129145277</v>
      </c>
      <c r="BV735" s="100">
        <f t="shared" si="578"/>
        <v>79.196382129145277</v>
      </c>
      <c r="BW735" s="95">
        <v>10120</v>
      </c>
      <c r="BX735" s="99">
        <f>'Max limit'!AX735*Input!PrimaryDrive_ratio*Input!Gear6_ratio*Input!FinalDrive_ratio</f>
        <v>2298.830769230769</v>
      </c>
      <c r="BY735" s="99">
        <f t="shared" si="579"/>
        <v>38.31384615384615</v>
      </c>
      <c r="BZ735" s="99">
        <f>BY735*Input!$N$23</f>
        <v>90152.403372307672</v>
      </c>
      <c r="CA735" s="100">
        <f t="shared" si="580"/>
        <v>90.152403372307674</v>
      </c>
      <c r="CC735" s="95">
        <v>10120</v>
      </c>
      <c r="CD735" s="94">
        <f t="shared" si="581"/>
        <v>35</v>
      </c>
      <c r="CE735" s="94">
        <f t="shared" si="582"/>
        <v>46</v>
      </c>
      <c r="CF735" s="94">
        <f t="shared" si="583"/>
        <v>57.5</v>
      </c>
      <c r="CG735" s="94">
        <f t="shared" si="584"/>
        <v>69</v>
      </c>
      <c r="CH735" s="94">
        <f t="shared" si="585"/>
        <v>79</v>
      </c>
      <c r="CI735" s="94">
        <f t="shared" si="586"/>
        <v>90</v>
      </c>
      <c r="CK735" s="95">
        <v>10120</v>
      </c>
      <c r="CL735" s="162">
        <f t="shared" si="587"/>
        <v>14.885446985446984</v>
      </c>
      <c r="CM735" s="162">
        <f t="shared" si="588"/>
        <v>19.582632478632476</v>
      </c>
      <c r="CN735" s="162">
        <f t="shared" si="589"/>
        <v>24.478290598290595</v>
      </c>
      <c r="CO735" s="162">
        <f t="shared" si="590"/>
        <v>29.373948717948718</v>
      </c>
      <c r="CP735" s="162">
        <f t="shared" si="591"/>
        <v>33.657649572649568</v>
      </c>
      <c r="CQ735" s="162">
        <f t="shared" si="592"/>
        <v>38.31384615384615</v>
      </c>
    </row>
    <row r="736" spans="1:95" ht="19.5" thickTop="1" thickBot="1">
      <c r="A736" s="70">
        <v>10170</v>
      </c>
      <c r="B736" s="70">
        <v>183.739</v>
      </c>
      <c r="C736" s="70">
        <v>126.88800000000001</v>
      </c>
      <c r="D736" s="70">
        <v>170.03800000000001</v>
      </c>
      <c r="E736" s="70">
        <v>11.526</v>
      </c>
      <c r="G736" s="92">
        <v>2</v>
      </c>
      <c r="H736" s="93">
        <f t="shared" si="593"/>
        <v>30.918764302059497</v>
      </c>
      <c r="O736" s="95">
        <v>10130</v>
      </c>
      <c r="P736" s="94">
        <f t="shared" si="545"/>
        <v>12.452883011932515</v>
      </c>
      <c r="Q736" s="94">
        <f t="shared" si="546"/>
        <v>12.313959782000547</v>
      </c>
      <c r="R736" s="94">
        <f t="shared" si="547"/>
        <v>11.856337231311146</v>
      </c>
      <c r="S736" s="94">
        <f t="shared" si="548"/>
        <v>10.986432109946833</v>
      </c>
      <c r="T736" s="94">
        <f t="shared" si="549"/>
        <v>10.07656594147471</v>
      </c>
      <c r="U736" s="94">
        <f t="shared" si="550"/>
        <v>8.821056636694685</v>
      </c>
      <c r="V736" s="82"/>
      <c r="W736" s="95">
        <v>10130</v>
      </c>
      <c r="X736" s="161">
        <f t="shared" si="558"/>
        <v>8.5724712732002057</v>
      </c>
      <c r="Y736" s="161">
        <f t="shared" si="559"/>
        <v>8.2961883357024924</v>
      </c>
      <c r="Z736" s="161">
        <f t="shared" si="560"/>
        <v>7.7289902001140538</v>
      </c>
      <c r="AA736" s="161">
        <f t="shared" si="561"/>
        <v>6.8212195096561903</v>
      </c>
      <c r="AB736" s="161">
        <f t="shared" si="562"/>
        <v>5.872786557848042</v>
      </c>
      <c r="AC736" s="161">
        <f t="shared" si="563"/>
        <v>4.6172772530680142</v>
      </c>
      <c r="AD736" s="82"/>
      <c r="AE736" s="82"/>
      <c r="AF736" s="82"/>
      <c r="AG736" s="95">
        <v>10130</v>
      </c>
      <c r="AH736" s="161">
        <f t="shared" si="564"/>
        <v>-11.822895935153092</v>
      </c>
      <c r="AI736" s="161">
        <f t="shared" si="565"/>
        <v>-12.477994505453516</v>
      </c>
      <c r="AJ736" s="161">
        <f t="shared" si="566"/>
        <v>-13.35079810467187</v>
      </c>
      <c r="AK736" s="161">
        <f t="shared" si="567"/>
        <v>-14.417558059272082</v>
      </c>
      <c r="AL736" s="161">
        <f t="shared" si="568"/>
        <v>-15.510077842321447</v>
      </c>
      <c r="AM736" s="161">
        <f t="shared" si="569"/>
        <v>-16.866027891483874</v>
      </c>
      <c r="AN736" s="81"/>
      <c r="AO736" s="81"/>
      <c r="AP736" s="95">
        <v>10130</v>
      </c>
      <c r="AQ736" s="94">
        <f t="shared" si="551"/>
        <v>236.6898000071688</v>
      </c>
      <c r="AR736" s="94">
        <f t="shared" si="552"/>
        <v>409.63582256648073</v>
      </c>
      <c r="AS736" s="94">
        <f t="shared" si="553"/>
        <v>640.05597276012645</v>
      </c>
      <c r="AT736" s="94">
        <f t="shared" si="554"/>
        <v>921.6806007745821</v>
      </c>
      <c r="AU736" s="94">
        <f t="shared" si="555"/>
        <v>1210.1058234996144</v>
      </c>
      <c r="AV736" s="94">
        <f t="shared" si="556"/>
        <v>1568.0766364784954</v>
      </c>
      <c r="AW736" s="81"/>
      <c r="AX736" s="95">
        <v>10130</v>
      </c>
      <c r="AY736" s="99">
        <f>'Max limit'!AX736*Input!PrimaryDrive_ratio*Input!Gear1_ratio*Input!FinalDrive_ratio</f>
        <v>894.00935550935549</v>
      </c>
      <c r="AZ736" s="99">
        <f t="shared" si="570"/>
        <v>14.900155925155925</v>
      </c>
      <c r="BA736" s="99">
        <f>AZ736*Input!$N$23</f>
        <v>35060.037091580038</v>
      </c>
      <c r="BB736" s="97">
        <f t="shared" si="557"/>
        <v>35.060037091580035</v>
      </c>
      <c r="BC736" s="95">
        <v>10130</v>
      </c>
      <c r="BD736" s="99">
        <f>'Max limit'!AX736*Input!PrimaryDrive_ratio*Input!Gear2_ratio*Input!FinalDrive_ratio</f>
        <v>1176.1189743589741</v>
      </c>
      <c r="BE736" s="99">
        <f t="shared" si="571"/>
        <v>19.601982905982901</v>
      </c>
      <c r="BF736" s="99">
        <f>BE736*Input!$N$23</f>
        <v>46123.426573811943</v>
      </c>
      <c r="BG736" s="100">
        <f t="shared" si="572"/>
        <v>46.12342657381194</v>
      </c>
      <c r="BH736" s="95">
        <v>10130</v>
      </c>
      <c r="BI736" s="99">
        <f>'Max limit'!AX736*Input!PrimaryDrive_ratio*Input!Gear3_ratio*Input!FinalDrive_ratio</f>
        <v>1470.1487179487178</v>
      </c>
      <c r="BJ736" s="99">
        <f t="shared" si="573"/>
        <v>24.502478632478631</v>
      </c>
      <c r="BK736" s="99">
        <f>BJ736*Input!$N$23</f>
        <v>57654.283217264943</v>
      </c>
      <c r="BL736" s="100">
        <f t="shared" si="574"/>
        <v>57.65428321726494</v>
      </c>
      <c r="BM736" s="95">
        <v>10130</v>
      </c>
      <c r="BN736" s="99">
        <f>'Max limit'!AX736*Input!PrimaryDrive_ratio*Input!Gear4_ratio*Input!FinalDrive_ratio</f>
        <v>1764.1784615384615</v>
      </c>
      <c r="BO736" s="99">
        <f t="shared" si="575"/>
        <v>29.402974358974358</v>
      </c>
      <c r="BP736" s="99">
        <f>BO736*Input!$N$23</f>
        <v>69185.139860717929</v>
      </c>
      <c r="BQ736" s="100">
        <f t="shared" si="576"/>
        <v>69.185139860717925</v>
      </c>
      <c r="BR736" s="95">
        <v>10130</v>
      </c>
      <c r="BS736" s="99">
        <f>'Max limit'!AX736*Input!PrimaryDrive_ratio*Input!Gear5_ratio*Input!FinalDrive_ratio</f>
        <v>2021.4544871794869</v>
      </c>
      <c r="BT736" s="99">
        <f t="shared" si="577"/>
        <v>33.690908119658118</v>
      </c>
      <c r="BU736" s="99">
        <f>BT736*Input!$N$23</f>
        <v>79274.639423739296</v>
      </c>
      <c r="BV736" s="100">
        <f t="shared" si="578"/>
        <v>79.274639423739302</v>
      </c>
      <c r="BW736" s="95">
        <v>10130</v>
      </c>
      <c r="BX736" s="99">
        <f>'Max limit'!AX736*Input!PrimaryDrive_ratio*Input!Gear6_ratio*Input!FinalDrive_ratio</f>
        <v>2301.1023411371234</v>
      </c>
      <c r="BY736" s="99">
        <f t="shared" si="579"/>
        <v>38.351705685618725</v>
      </c>
      <c r="BZ736" s="99">
        <f>BY736*Input!$N$23</f>
        <v>90241.486774849473</v>
      </c>
      <c r="CA736" s="100">
        <f t="shared" si="580"/>
        <v>90.241486774849477</v>
      </c>
      <c r="CC736" s="95">
        <v>10130</v>
      </c>
      <c r="CD736" s="94">
        <f t="shared" si="581"/>
        <v>35</v>
      </c>
      <c r="CE736" s="94">
        <f t="shared" si="582"/>
        <v>46</v>
      </c>
      <c r="CF736" s="94">
        <f t="shared" si="583"/>
        <v>57.5</v>
      </c>
      <c r="CG736" s="94">
        <f t="shared" si="584"/>
        <v>69</v>
      </c>
      <c r="CH736" s="94">
        <f t="shared" si="585"/>
        <v>79.5</v>
      </c>
      <c r="CI736" s="94">
        <f t="shared" si="586"/>
        <v>90</v>
      </c>
      <c r="CK736" s="95">
        <v>10130</v>
      </c>
      <c r="CL736" s="162">
        <f t="shared" si="587"/>
        <v>14.900155925155925</v>
      </c>
      <c r="CM736" s="162">
        <f t="shared" si="588"/>
        <v>19.601982905982901</v>
      </c>
      <c r="CN736" s="162">
        <f t="shared" si="589"/>
        <v>24.502478632478631</v>
      </c>
      <c r="CO736" s="162">
        <f t="shared" si="590"/>
        <v>29.402974358974358</v>
      </c>
      <c r="CP736" s="162">
        <f t="shared" si="591"/>
        <v>33.690908119658118</v>
      </c>
      <c r="CQ736" s="162">
        <f t="shared" si="592"/>
        <v>38.351705685618725</v>
      </c>
    </row>
    <row r="737" spans="1:95" ht="19.5" thickTop="1" thickBot="1">
      <c r="A737" s="70">
        <v>10180</v>
      </c>
      <c r="B737" s="70">
        <v>183.80600000000001</v>
      </c>
      <c r="C737" s="70">
        <v>126.81</v>
      </c>
      <c r="D737" s="70">
        <v>170.053</v>
      </c>
      <c r="E737" s="70">
        <v>11.577</v>
      </c>
      <c r="G737" s="92">
        <v>2</v>
      </c>
      <c r="H737" s="93">
        <f t="shared" si="593"/>
        <v>30.96395881006865</v>
      </c>
      <c r="O737" s="95">
        <v>10140</v>
      </c>
      <c r="P737" s="94">
        <f t="shared" si="545"/>
        <v>12.451369364906101</v>
      </c>
      <c r="Q737" s="94">
        <f t="shared" si="546"/>
        <v>12.311247402732485</v>
      </c>
      <c r="R737" s="94">
        <f t="shared" si="547"/>
        <v>11.851983554360991</v>
      </c>
      <c r="S737" s="94">
        <f t="shared" si="548"/>
        <v>10.980105298672482</v>
      </c>
      <c r="T737" s="94">
        <f t="shared" si="549"/>
        <v>10.068182341907793</v>
      </c>
      <c r="U737" s="94">
        <f t="shared" si="550"/>
        <v>8.8101930193521429</v>
      </c>
      <c r="V737" s="82"/>
      <c r="W737" s="95">
        <v>10140</v>
      </c>
      <c r="X737" s="161">
        <f t="shared" si="558"/>
        <v>8.5709576261737919</v>
      </c>
      <c r="Y737" s="161">
        <f t="shared" si="559"/>
        <v>8.2934759564344311</v>
      </c>
      <c r="Z737" s="161">
        <f t="shared" si="560"/>
        <v>7.7246365231639</v>
      </c>
      <c r="AA737" s="161">
        <f t="shared" si="561"/>
        <v>6.814892698381839</v>
      </c>
      <c r="AB737" s="161">
        <f t="shared" si="562"/>
        <v>5.8644029582811239</v>
      </c>
      <c r="AC737" s="161">
        <f t="shared" si="563"/>
        <v>4.6064136357254757</v>
      </c>
      <c r="AD737" s="82"/>
      <c r="AE737" s="82"/>
      <c r="AF737" s="82"/>
      <c r="AG737" s="95">
        <v>10140</v>
      </c>
      <c r="AH737" s="161">
        <f t="shared" si="564"/>
        <v>-11.824666902173995</v>
      </c>
      <c r="AI737" s="161">
        <f t="shared" si="565"/>
        <v>-12.481059494026425</v>
      </c>
      <c r="AJ737" s="161">
        <f t="shared" si="566"/>
        <v>-13.35558714931704</v>
      </c>
      <c r="AK737" s="161">
        <f t="shared" si="567"/>
        <v>-14.424454283561126</v>
      </c>
      <c r="AL737" s="161">
        <f t="shared" si="568"/>
        <v>-15.519132129853716</v>
      </c>
      <c r="AM737" s="161">
        <f t="shared" si="569"/>
        <v>-16.877760598213818</v>
      </c>
      <c r="AN737" s="81"/>
      <c r="AO737" s="81"/>
      <c r="AP737" s="95">
        <v>10140</v>
      </c>
      <c r="AQ737" s="94">
        <f t="shared" si="551"/>
        <v>237.15733530068727</v>
      </c>
      <c r="AR737" s="94">
        <f t="shared" si="552"/>
        <v>410.44497954972866</v>
      </c>
      <c r="AS737" s="94">
        <f t="shared" si="553"/>
        <v>641.32028054645116</v>
      </c>
      <c r="AT737" s="94">
        <f t="shared" si="554"/>
        <v>923.50120398688955</v>
      </c>
      <c r="AU737" s="94">
        <f t="shared" si="555"/>
        <v>1212.4961554081337</v>
      </c>
      <c r="AV737" s="94">
        <f t="shared" si="556"/>
        <v>1571.1740710552003</v>
      </c>
      <c r="AW737" s="81"/>
      <c r="AX737" s="95">
        <v>10140</v>
      </c>
      <c r="AY737" s="99">
        <f>'Max limit'!AX737*Input!PrimaryDrive_ratio*Input!Gear1_ratio*Input!FinalDrive_ratio</f>
        <v>894.89189189189199</v>
      </c>
      <c r="AZ737" s="99">
        <f t="shared" si="570"/>
        <v>14.914864864864866</v>
      </c>
      <c r="BA737" s="99">
        <f>AZ737*Input!$N$23</f>
        <v>35094.647197297294</v>
      </c>
      <c r="BB737" s="97">
        <f t="shared" si="557"/>
        <v>35.094647197297292</v>
      </c>
      <c r="BC737" s="95">
        <v>10140</v>
      </c>
      <c r="BD737" s="99">
        <f>'Max limit'!AX737*Input!PrimaryDrive_ratio*Input!Gear2_ratio*Input!FinalDrive_ratio</f>
        <v>1177.28</v>
      </c>
      <c r="BE737" s="99">
        <f t="shared" si="571"/>
        <v>19.621333333333332</v>
      </c>
      <c r="BF737" s="99">
        <f>BE737*Input!$N$23</f>
        <v>46168.95809066666</v>
      </c>
      <c r="BG737" s="100">
        <f t="shared" si="572"/>
        <v>46.168958090666656</v>
      </c>
      <c r="BH737" s="95">
        <v>10140</v>
      </c>
      <c r="BI737" s="99">
        <f>'Max limit'!AX737*Input!PrimaryDrive_ratio*Input!Gear3_ratio*Input!FinalDrive_ratio</f>
        <v>1471.6000000000001</v>
      </c>
      <c r="BJ737" s="99">
        <f t="shared" si="573"/>
        <v>24.526666666666667</v>
      </c>
      <c r="BK737" s="99">
        <f>BJ737*Input!$N$23</f>
        <v>57711.197613333323</v>
      </c>
      <c r="BL737" s="100">
        <f t="shared" si="574"/>
        <v>57.711197613333326</v>
      </c>
      <c r="BM737" s="95">
        <v>10140</v>
      </c>
      <c r="BN737" s="99">
        <f>'Max limit'!AX737*Input!PrimaryDrive_ratio*Input!Gear4_ratio*Input!FinalDrive_ratio</f>
        <v>1765.92</v>
      </c>
      <c r="BO737" s="99">
        <f t="shared" si="575"/>
        <v>29.432000000000002</v>
      </c>
      <c r="BP737" s="99">
        <f>BO737*Input!$N$23</f>
        <v>69253.437135999993</v>
      </c>
      <c r="BQ737" s="100">
        <f t="shared" si="576"/>
        <v>69.253437135999988</v>
      </c>
      <c r="BR737" s="95">
        <v>10140</v>
      </c>
      <c r="BS737" s="99">
        <f>'Max limit'!AX737*Input!PrimaryDrive_ratio*Input!Gear5_ratio*Input!FinalDrive_ratio</f>
        <v>2023.4499999999998</v>
      </c>
      <c r="BT737" s="99">
        <f t="shared" si="577"/>
        <v>33.724166666666662</v>
      </c>
      <c r="BU737" s="99">
        <f>BT737*Input!$N$23</f>
        <v>79352.896718333315</v>
      </c>
      <c r="BV737" s="100">
        <f t="shared" si="578"/>
        <v>79.352896718333312</v>
      </c>
      <c r="BW737" s="95">
        <v>10140</v>
      </c>
      <c r="BX737" s="99">
        <f>'Max limit'!AX737*Input!PrimaryDrive_ratio*Input!Gear6_ratio*Input!FinalDrive_ratio</f>
        <v>2303.3739130434783</v>
      </c>
      <c r="BY737" s="99">
        <f t="shared" si="579"/>
        <v>38.389565217391308</v>
      </c>
      <c r="BZ737" s="99">
        <f>BY737*Input!$N$23</f>
        <v>90330.570177391302</v>
      </c>
      <c r="CA737" s="100">
        <f t="shared" si="580"/>
        <v>90.330570177391309</v>
      </c>
      <c r="CC737" s="95">
        <v>10140</v>
      </c>
      <c r="CD737" s="94">
        <f t="shared" si="581"/>
        <v>35</v>
      </c>
      <c r="CE737" s="94">
        <f t="shared" si="582"/>
        <v>46</v>
      </c>
      <c r="CF737" s="94">
        <f t="shared" si="583"/>
        <v>57.5</v>
      </c>
      <c r="CG737" s="94">
        <f t="shared" si="584"/>
        <v>69.5</v>
      </c>
      <c r="CH737" s="94">
        <f t="shared" si="585"/>
        <v>79.5</v>
      </c>
      <c r="CI737" s="94">
        <f t="shared" si="586"/>
        <v>90.5</v>
      </c>
      <c r="CK737" s="95">
        <v>10140</v>
      </c>
      <c r="CL737" s="162">
        <f t="shared" si="587"/>
        <v>14.914864864864866</v>
      </c>
      <c r="CM737" s="162">
        <f t="shared" si="588"/>
        <v>19.621333333333332</v>
      </c>
      <c r="CN737" s="162">
        <f t="shared" si="589"/>
        <v>24.526666666666667</v>
      </c>
      <c r="CO737" s="162">
        <f t="shared" si="590"/>
        <v>29.432000000000002</v>
      </c>
      <c r="CP737" s="162">
        <f t="shared" si="591"/>
        <v>33.724166666666662</v>
      </c>
      <c r="CQ737" s="162">
        <f t="shared" si="592"/>
        <v>38.389565217391308</v>
      </c>
    </row>
    <row r="738" spans="1:95" ht="19.5" thickTop="1" thickBot="1">
      <c r="A738" s="70">
        <v>10190</v>
      </c>
      <c r="B738" s="70">
        <v>183.88300000000001</v>
      </c>
      <c r="C738" s="70">
        <v>126.738</v>
      </c>
      <c r="D738" s="70">
        <v>170.06899999999999</v>
      </c>
      <c r="E738" s="70">
        <v>11.635999999999999</v>
      </c>
      <c r="G738" s="92">
        <v>2</v>
      </c>
      <c r="H738" s="93">
        <f t="shared" si="593"/>
        <v>31.009153318077804</v>
      </c>
      <c r="O738" s="95">
        <v>10150</v>
      </c>
      <c r="P738" s="94">
        <f t="shared" si="545"/>
        <v>12.449854224394711</v>
      </c>
      <c r="Q738" s="94">
        <f t="shared" si="546"/>
        <v>12.308532347214529</v>
      </c>
      <c r="R738" s="94">
        <f t="shared" si="547"/>
        <v>11.847625581725641</v>
      </c>
      <c r="S738" s="94">
        <f t="shared" si="548"/>
        <v>10.973772244861106</v>
      </c>
      <c r="T738" s="94">
        <f t="shared" si="549"/>
        <v>10.059790470412343</v>
      </c>
      <c r="U738" s="94">
        <f t="shared" si="550"/>
        <v>8.7993186830975816</v>
      </c>
      <c r="V738" s="82"/>
      <c r="W738" s="95">
        <v>10150</v>
      </c>
      <c r="X738" s="161">
        <f t="shared" si="558"/>
        <v>8.5694424856623996</v>
      </c>
      <c r="Y738" s="161">
        <f t="shared" si="559"/>
        <v>8.2907609009164762</v>
      </c>
      <c r="Z738" s="161">
        <f t="shared" si="560"/>
        <v>7.7202785505285467</v>
      </c>
      <c r="AA738" s="161">
        <f t="shared" si="561"/>
        <v>6.8085596445704635</v>
      </c>
      <c r="AB738" s="161">
        <f t="shared" si="562"/>
        <v>5.8560110867856743</v>
      </c>
      <c r="AC738" s="161">
        <f t="shared" si="563"/>
        <v>4.5955392994709117</v>
      </c>
      <c r="AD738" s="82"/>
      <c r="AE738" s="82"/>
      <c r="AF738" s="82"/>
      <c r="AG738" s="95">
        <v>10150</v>
      </c>
      <c r="AH738" s="161">
        <f t="shared" si="564"/>
        <v>-11.826439616572324</v>
      </c>
      <c r="AI738" s="161">
        <f t="shared" si="565"/>
        <v>-12.484127506761714</v>
      </c>
      <c r="AJ738" s="161">
        <f t="shared" si="566"/>
        <v>-13.360380919215928</v>
      </c>
      <c r="AK738" s="161">
        <f t="shared" si="567"/>
        <v>-14.431357312215525</v>
      </c>
      <c r="AL738" s="161">
        <f t="shared" si="568"/>
        <v>-15.528195351068803</v>
      </c>
      <c r="AM738" s="161">
        <f t="shared" si="569"/>
        <v>-16.889504881368747</v>
      </c>
      <c r="AN738" s="81"/>
      <c r="AO738" s="81"/>
      <c r="AP738" s="95">
        <v>10150</v>
      </c>
      <c r="AQ738" s="94">
        <f t="shared" si="551"/>
        <v>237.62533190184598</v>
      </c>
      <c r="AR738" s="94">
        <f t="shared" si="552"/>
        <v>411.25493491184494</v>
      </c>
      <c r="AS738" s="94">
        <f t="shared" si="553"/>
        <v>642.58583579975755</v>
      </c>
      <c r="AT738" s="94">
        <f t="shared" si="554"/>
        <v>925.32360355165099</v>
      </c>
      <c r="AU738" s="94">
        <f t="shared" si="555"/>
        <v>1214.8888458089166</v>
      </c>
      <c r="AV738" s="94">
        <f t="shared" si="556"/>
        <v>1574.2745618081015</v>
      </c>
      <c r="AW738" s="81"/>
      <c r="AX738" s="95">
        <v>10150</v>
      </c>
      <c r="AY738" s="99">
        <f>'Max limit'!AX738*Input!PrimaryDrive_ratio*Input!Gear1_ratio*Input!FinalDrive_ratio</f>
        <v>895.77442827442826</v>
      </c>
      <c r="AZ738" s="99">
        <f t="shared" si="570"/>
        <v>14.929573804573804</v>
      </c>
      <c r="BA738" s="99">
        <f>AZ738*Input!$N$23</f>
        <v>35129.257303014543</v>
      </c>
      <c r="BB738" s="97">
        <f t="shared" si="557"/>
        <v>35.129257303014541</v>
      </c>
      <c r="BC738" s="95">
        <v>10150</v>
      </c>
      <c r="BD738" s="99">
        <f>'Max limit'!AX738*Input!PrimaryDrive_ratio*Input!Gear2_ratio*Input!FinalDrive_ratio</f>
        <v>1178.4410256410256</v>
      </c>
      <c r="BE738" s="99">
        <f t="shared" si="571"/>
        <v>19.640683760683761</v>
      </c>
      <c r="BF738" s="99">
        <f>BE738*Input!$N$23</f>
        <v>46214.489607521362</v>
      </c>
      <c r="BG738" s="100">
        <f t="shared" si="572"/>
        <v>46.214489607521365</v>
      </c>
      <c r="BH738" s="95">
        <v>10150</v>
      </c>
      <c r="BI738" s="99">
        <f>'Max limit'!AX738*Input!PrimaryDrive_ratio*Input!Gear3_ratio*Input!FinalDrive_ratio</f>
        <v>1473.051282051282</v>
      </c>
      <c r="BJ738" s="99">
        <f t="shared" si="573"/>
        <v>24.5508547008547</v>
      </c>
      <c r="BK738" s="99">
        <f>BJ738*Input!$N$23</f>
        <v>57768.112009401695</v>
      </c>
      <c r="BL738" s="100">
        <f t="shared" si="574"/>
        <v>57.768112009401698</v>
      </c>
      <c r="BM738" s="95">
        <v>10150</v>
      </c>
      <c r="BN738" s="99">
        <f>'Max limit'!AX738*Input!PrimaryDrive_ratio*Input!Gear4_ratio*Input!FinalDrive_ratio</f>
        <v>1767.6615384615386</v>
      </c>
      <c r="BO738" s="99">
        <f t="shared" si="575"/>
        <v>29.461025641025643</v>
      </c>
      <c r="BP738" s="99">
        <f>BO738*Input!$N$23</f>
        <v>69321.734411282043</v>
      </c>
      <c r="BQ738" s="100">
        <f t="shared" si="576"/>
        <v>69.321734411282037</v>
      </c>
      <c r="BR738" s="95">
        <v>10150</v>
      </c>
      <c r="BS738" s="99">
        <f>'Max limit'!AX738*Input!PrimaryDrive_ratio*Input!Gear5_ratio*Input!FinalDrive_ratio</f>
        <v>2025.4455128205127</v>
      </c>
      <c r="BT738" s="99">
        <f t="shared" si="577"/>
        <v>33.757425213675212</v>
      </c>
      <c r="BU738" s="99">
        <f>BT738*Input!$N$23</f>
        <v>79431.154012927334</v>
      </c>
      <c r="BV738" s="100">
        <f t="shared" si="578"/>
        <v>79.431154012927337</v>
      </c>
      <c r="BW738" s="95">
        <v>10150</v>
      </c>
      <c r="BX738" s="99">
        <f>'Max limit'!AX738*Input!PrimaryDrive_ratio*Input!Gear6_ratio*Input!FinalDrive_ratio</f>
        <v>2305.6454849498327</v>
      </c>
      <c r="BY738" s="99">
        <f t="shared" si="579"/>
        <v>38.427424749163876</v>
      </c>
      <c r="BZ738" s="99">
        <f>BY738*Input!$N$23</f>
        <v>90419.653579933089</v>
      </c>
      <c r="CA738" s="100">
        <f t="shared" si="580"/>
        <v>90.419653579933083</v>
      </c>
      <c r="CC738" s="95">
        <v>10150</v>
      </c>
      <c r="CD738" s="94">
        <f t="shared" si="581"/>
        <v>35</v>
      </c>
      <c r="CE738" s="94">
        <f t="shared" si="582"/>
        <v>46</v>
      </c>
      <c r="CF738" s="94">
        <f t="shared" si="583"/>
        <v>58</v>
      </c>
      <c r="CG738" s="94">
        <f t="shared" si="584"/>
        <v>69.5</v>
      </c>
      <c r="CH738" s="94">
        <f t="shared" si="585"/>
        <v>79.5</v>
      </c>
      <c r="CI738" s="94">
        <f t="shared" si="586"/>
        <v>90.5</v>
      </c>
      <c r="CK738" s="95">
        <v>10150</v>
      </c>
      <c r="CL738" s="162">
        <f t="shared" si="587"/>
        <v>14.929573804573804</v>
      </c>
      <c r="CM738" s="162">
        <f t="shared" si="588"/>
        <v>19.640683760683761</v>
      </c>
      <c r="CN738" s="162">
        <f t="shared" si="589"/>
        <v>24.5508547008547</v>
      </c>
      <c r="CO738" s="162">
        <f t="shared" si="590"/>
        <v>29.461025641025643</v>
      </c>
      <c r="CP738" s="162">
        <f t="shared" si="591"/>
        <v>33.757425213675212</v>
      </c>
      <c r="CQ738" s="162">
        <f t="shared" si="592"/>
        <v>38.427424749163876</v>
      </c>
    </row>
    <row r="739" spans="1:95" ht="19.5" thickTop="1" thickBot="1">
      <c r="A739" s="70">
        <v>10200</v>
      </c>
      <c r="B739" s="70">
        <v>183.953</v>
      </c>
      <c r="C739" s="70">
        <v>126.66200000000001</v>
      </c>
      <c r="D739" s="70">
        <v>170.07900000000001</v>
      </c>
      <c r="E739" s="70">
        <v>11.696</v>
      </c>
      <c r="G739" s="92">
        <v>2</v>
      </c>
      <c r="H739" s="93">
        <f t="shared" si="593"/>
        <v>31.054347826086957</v>
      </c>
      <c r="O739" s="95">
        <v>10160</v>
      </c>
      <c r="P739" s="94">
        <f t="shared" si="545"/>
        <v>12.448337590398339</v>
      </c>
      <c r="Q739" s="94">
        <f t="shared" si="546"/>
        <v>12.305814615446682</v>
      </c>
      <c r="R739" s="94">
        <f t="shared" si="547"/>
        <v>11.843263313405087</v>
      </c>
      <c r="S739" s="94">
        <f t="shared" si="548"/>
        <v>10.967432948512709</v>
      </c>
      <c r="T739" s="94">
        <f t="shared" si="549"/>
        <v>10.051390326988361</v>
      </c>
      <c r="U739" s="94">
        <f t="shared" si="550"/>
        <v>8.7884336279309849</v>
      </c>
      <c r="V739" s="82"/>
      <c r="W739" s="95">
        <v>10160</v>
      </c>
      <c r="X739" s="161">
        <f t="shared" si="558"/>
        <v>8.5679258516660273</v>
      </c>
      <c r="Y739" s="161">
        <f t="shared" si="559"/>
        <v>8.2880431691486276</v>
      </c>
      <c r="Z739" s="161">
        <f t="shared" si="560"/>
        <v>7.7159162822079947</v>
      </c>
      <c r="AA739" s="161">
        <f t="shared" si="561"/>
        <v>6.8022203482220656</v>
      </c>
      <c r="AB739" s="161">
        <f t="shared" si="562"/>
        <v>5.8476109433616923</v>
      </c>
      <c r="AC739" s="161">
        <f t="shared" si="563"/>
        <v>4.584654244304315</v>
      </c>
      <c r="AD739" s="82"/>
      <c r="AE739" s="82"/>
      <c r="AF739" s="82"/>
      <c r="AG739" s="95">
        <v>10160</v>
      </c>
      <c r="AH739" s="161">
        <f t="shared" si="564"/>
        <v>-11.828214078348079</v>
      </c>
      <c r="AI739" s="161">
        <f t="shared" si="565"/>
        <v>-12.487198543659384</v>
      </c>
      <c r="AJ739" s="161">
        <f t="shared" si="566"/>
        <v>-13.365179414368537</v>
      </c>
      <c r="AK739" s="161">
        <f t="shared" si="567"/>
        <v>-14.43826714523528</v>
      </c>
      <c r="AL739" s="161">
        <f t="shared" si="568"/>
        <v>-15.537267505966703</v>
      </c>
      <c r="AM739" s="161">
        <f t="shared" si="569"/>
        <v>-16.901260740948672</v>
      </c>
      <c r="AN739" s="81"/>
      <c r="AO739" s="81"/>
      <c r="AP739" s="95">
        <v>10160</v>
      </c>
      <c r="AQ739" s="94">
        <f t="shared" si="551"/>
        <v>238.09378981064526</v>
      </c>
      <c r="AR739" s="94">
        <f t="shared" si="552"/>
        <v>412.06568865282952</v>
      </c>
      <c r="AS739" s="94">
        <f t="shared" si="553"/>
        <v>643.85263852004607</v>
      </c>
      <c r="AT739" s="94">
        <f t="shared" si="554"/>
        <v>927.14779946886597</v>
      </c>
      <c r="AU739" s="94">
        <f t="shared" si="555"/>
        <v>1217.2838947019623</v>
      </c>
      <c r="AV739" s="94">
        <f t="shared" si="556"/>
        <v>1577.3781087372015</v>
      </c>
      <c r="AW739" s="81"/>
      <c r="AX739" s="95">
        <v>10160</v>
      </c>
      <c r="AY739" s="99">
        <f>'Max limit'!AX739*Input!PrimaryDrive_ratio*Input!Gear1_ratio*Input!FinalDrive_ratio</f>
        <v>896.65696465696476</v>
      </c>
      <c r="AZ739" s="99">
        <f t="shared" si="570"/>
        <v>14.944282744282747</v>
      </c>
      <c r="BA739" s="99">
        <f>AZ739*Input!$N$23</f>
        <v>35163.867408731807</v>
      </c>
      <c r="BB739" s="97">
        <f t="shared" si="557"/>
        <v>35.163867408731804</v>
      </c>
      <c r="BC739" s="95">
        <v>10160</v>
      </c>
      <c r="BD739" s="99">
        <f>'Max limit'!AX739*Input!PrimaryDrive_ratio*Input!Gear2_ratio*Input!FinalDrive_ratio</f>
        <v>1179.6020512820512</v>
      </c>
      <c r="BE739" s="99">
        <f t="shared" si="571"/>
        <v>19.660034188034185</v>
      </c>
      <c r="BF739" s="99">
        <f>BE739*Input!$N$23</f>
        <v>46260.021124376057</v>
      </c>
      <c r="BG739" s="100">
        <f t="shared" si="572"/>
        <v>46.26002112437606</v>
      </c>
      <c r="BH739" s="95">
        <v>10160</v>
      </c>
      <c r="BI739" s="99">
        <f>'Max limit'!AX739*Input!PrimaryDrive_ratio*Input!Gear3_ratio*Input!FinalDrive_ratio</f>
        <v>1474.5025641025638</v>
      </c>
      <c r="BJ739" s="99">
        <f t="shared" si="573"/>
        <v>24.575042735042732</v>
      </c>
      <c r="BK739" s="99">
        <f>BJ739*Input!$N$23</f>
        <v>57825.026405470067</v>
      </c>
      <c r="BL739" s="100">
        <f t="shared" si="574"/>
        <v>57.825026405470069</v>
      </c>
      <c r="BM739" s="95">
        <v>10160</v>
      </c>
      <c r="BN739" s="99">
        <f>'Max limit'!AX739*Input!PrimaryDrive_ratio*Input!Gear4_ratio*Input!FinalDrive_ratio</f>
        <v>1769.4030769230767</v>
      </c>
      <c r="BO739" s="99">
        <f t="shared" si="575"/>
        <v>29.490051282051279</v>
      </c>
      <c r="BP739" s="99">
        <f>BO739*Input!$N$23</f>
        <v>69390.031686564078</v>
      </c>
      <c r="BQ739" s="100">
        <f t="shared" si="576"/>
        <v>69.390031686564072</v>
      </c>
      <c r="BR739" s="95">
        <v>10160</v>
      </c>
      <c r="BS739" s="99">
        <f>'Max limit'!AX739*Input!PrimaryDrive_ratio*Input!Gear5_ratio*Input!FinalDrive_ratio</f>
        <v>2027.4410256410256</v>
      </c>
      <c r="BT739" s="99">
        <f t="shared" si="577"/>
        <v>33.790683760683763</v>
      </c>
      <c r="BU739" s="99">
        <f>BT739*Input!$N$23</f>
        <v>79509.411307521354</v>
      </c>
      <c r="BV739" s="100">
        <f t="shared" si="578"/>
        <v>79.509411307521347</v>
      </c>
      <c r="BW739" s="95">
        <v>10160</v>
      </c>
      <c r="BX739" s="99">
        <f>'Max limit'!AX739*Input!PrimaryDrive_ratio*Input!Gear6_ratio*Input!FinalDrive_ratio</f>
        <v>2307.9170568561872</v>
      </c>
      <c r="BY739" s="99">
        <f t="shared" si="579"/>
        <v>38.465284280936451</v>
      </c>
      <c r="BZ739" s="99">
        <f>BY739*Input!$N$23</f>
        <v>90508.736982474889</v>
      </c>
      <c r="CA739" s="100">
        <f t="shared" si="580"/>
        <v>90.508736982474886</v>
      </c>
      <c r="CC739" s="95">
        <v>10160</v>
      </c>
      <c r="CD739" s="94">
        <f t="shared" si="581"/>
        <v>35</v>
      </c>
      <c r="CE739" s="94">
        <f t="shared" si="582"/>
        <v>46.5</v>
      </c>
      <c r="CF739" s="94">
        <f t="shared" si="583"/>
        <v>58</v>
      </c>
      <c r="CG739" s="94">
        <f t="shared" si="584"/>
        <v>69.5</v>
      </c>
      <c r="CH739" s="94">
        <f t="shared" si="585"/>
        <v>79.5</v>
      </c>
      <c r="CI739" s="94">
        <f t="shared" si="586"/>
        <v>90.5</v>
      </c>
      <c r="CK739" s="95">
        <v>10160</v>
      </c>
      <c r="CL739" s="162">
        <f t="shared" si="587"/>
        <v>14.944282744282747</v>
      </c>
      <c r="CM739" s="162">
        <f t="shared" si="588"/>
        <v>19.660034188034185</v>
      </c>
      <c r="CN739" s="162">
        <f t="shared" si="589"/>
        <v>24.575042735042732</v>
      </c>
      <c r="CO739" s="162">
        <f t="shared" si="590"/>
        <v>29.490051282051279</v>
      </c>
      <c r="CP739" s="162">
        <f t="shared" si="591"/>
        <v>33.790683760683763</v>
      </c>
      <c r="CQ739" s="162">
        <f t="shared" si="592"/>
        <v>38.465284280936451</v>
      </c>
    </row>
    <row r="740" spans="1:95" ht="19.5" thickTop="1" thickBot="1">
      <c r="A740" s="70">
        <v>10210</v>
      </c>
      <c r="B740" s="70">
        <v>184.03100000000001</v>
      </c>
      <c r="C740" s="70">
        <v>126.592</v>
      </c>
      <c r="D740" s="70">
        <v>170.084</v>
      </c>
      <c r="E740" s="70">
        <v>11.768000000000001</v>
      </c>
      <c r="G740" s="92">
        <v>2</v>
      </c>
      <c r="H740" s="93">
        <f t="shared" si="593"/>
        <v>31.09954233409611</v>
      </c>
      <c r="O740" s="95">
        <v>10170</v>
      </c>
      <c r="P740" s="94">
        <f t="shared" si="545"/>
        <v>12.446819462916986</v>
      </c>
      <c r="Q740" s="94">
        <f t="shared" si="546"/>
        <v>12.30309420742894</v>
      </c>
      <c r="R740" s="94">
        <f t="shared" si="547"/>
        <v>11.838896749399334</v>
      </c>
      <c r="S740" s="94">
        <f t="shared" si="548"/>
        <v>10.961087409627282</v>
      </c>
      <c r="T740" s="94">
        <f t="shared" si="549"/>
        <v>10.042981911635847</v>
      </c>
      <c r="U740" s="94">
        <f t="shared" si="550"/>
        <v>8.7775378538523547</v>
      </c>
      <c r="V740" s="82"/>
      <c r="W740" s="95">
        <v>10170</v>
      </c>
      <c r="X740" s="161">
        <f t="shared" si="558"/>
        <v>8.5664077241846766</v>
      </c>
      <c r="Y740" s="161">
        <f t="shared" si="559"/>
        <v>8.2853227611308835</v>
      </c>
      <c r="Z740" s="161">
        <f t="shared" si="560"/>
        <v>7.7115497182022406</v>
      </c>
      <c r="AA740" s="161">
        <f t="shared" si="561"/>
        <v>6.795874809336639</v>
      </c>
      <c r="AB740" s="161">
        <f t="shared" si="562"/>
        <v>5.8392025280091779</v>
      </c>
      <c r="AC740" s="161">
        <f t="shared" si="563"/>
        <v>4.5737584702256866</v>
      </c>
      <c r="AD740" s="82"/>
      <c r="AE740" s="82"/>
      <c r="AF740" s="82"/>
      <c r="AG740" s="95">
        <v>10170</v>
      </c>
      <c r="AH740" s="161">
        <f t="shared" si="564"/>
        <v>-11.829990287501259</v>
      </c>
      <c r="AI740" s="161">
        <f t="shared" si="565"/>
        <v>-12.490272604719433</v>
      </c>
      <c r="AJ740" s="161">
        <f t="shared" si="566"/>
        <v>-13.369982634774864</v>
      </c>
      <c r="AK740" s="161">
        <f t="shared" si="567"/>
        <v>-14.445183782620393</v>
      </c>
      <c r="AL740" s="161">
        <f t="shared" si="568"/>
        <v>-15.546348594547418</v>
      </c>
      <c r="AM740" s="161">
        <f t="shared" si="569"/>
        <v>-16.913028176953588</v>
      </c>
      <c r="AN740" s="81"/>
      <c r="AO740" s="81"/>
      <c r="AP740" s="95">
        <v>10170</v>
      </c>
      <c r="AQ740" s="94">
        <f t="shared" si="551"/>
        <v>238.56270902708476</v>
      </c>
      <c r="AR740" s="94">
        <f t="shared" si="552"/>
        <v>412.8772407726828</v>
      </c>
      <c r="AS740" s="94">
        <f t="shared" si="553"/>
        <v>645.12068870731673</v>
      </c>
      <c r="AT740" s="94">
        <f t="shared" si="554"/>
        <v>928.97379173853642</v>
      </c>
      <c r="AU740" s="94">
        <f t="shared" si="555"/>
        <v>1219.681302087271</v>
      </c>
      <c r="AV740" s="94">
        <f t="shared" si="556"/>
        <v>1580.4847118425002</v>
      </c>
      <c r="AW740" s="81"/>
      <c r="AX740" s="95">
        <v>10170</v>
      </c>
      <c r="AY740" s="99">
        <f>'Max limit'!AX740*Input!PrimaryDrive_ratio*Input!Gear1_ratio*Input!FinalDrive_ratio</f>
        <v>897.53950103950103</v>
      </c>
      <c r="AZ740" s="99">
        <f t="shared" si="570"/>
        <v>14.958991683991684</v>
      </c>
      <c r="BA740" s="99">
        <f>AZ740*Input!$N$23</f>
        <v>35198.477514449056</v>
      </c>
      <c r="BB740" s="97">
        <f t="shared" si="557"/>
        <v>35.198477514449053</v>
      </c>
      <c r="BC740" s="95">
        <v>10170</v>
      </c>
      <c r="BD740" s="99">
        <f>'Max limit'!AX740*Input!PrimaryDrive_ratio*Input!Gear2_ratio*Input!FinalDrive_ratio</f>
        <v>1180.7630769230768</v>
      </c>
      <c r="BE740" s="99">
        <f t="shared" si="571"/>
        <v>19.679384615384613</v>
      </c>
      <c r="BF740" s="99">
        <f>BE740*Input!$N$23</f>
        <v>46305.552641230759</v>
      </c>
      <c r="BG740" s="100">
        <f t="shared" si="572"/>
        <v>46.305552641230761</v>
      </c>
      <c r="BH740" s="95">
        <v>10170</v>
      </c>
      <c r="BI740" s="99">
        <f>'Max limit'!AX740*Input!PrimaryDrive_ratio*Input!Gear3_ratio*Input!FinalDrive_ratio</f>
        <v>1475.9538461538461</v>
      </c>
      <c r="BJ740" s="99">
        <f t="shared" si="573"/>
        <v>24.599230769230768</v>
      </c>
      <c r="BK740" s="99">
        <f>BJ740*Input!$N$23</f>
        <v>57881.940801538447</v>
      </c>
      <c r="BL740" s="100">
        <f t="shared" si="574"/>
        <v>57.881940801538448</v>
      </c>
      <c r="BM740" s="95">
        <v>10170</v>
      </c>
      <c r="BN740" s="99">
        <f>'Max limit'!AX740*Input!PrimaryDrive_ratio*Input!Gear4_ratio*Input!FinalDrive_ratio</f>
        <v>1771.1446153846155</v>
      </c>
      <c r="BO740" s="99">
        <f t="shared" si="575"/>
        <v>29.519076923076923</v>
      </c>
      <c r="BP740" s="99">
        <f>BO740*Input!$N$23</f>
        <v>69458.328961846142</v>
      </c>
      <c r="BQ740" s="100">
        <f t="shared" si="576"/>
        <v>69.458328961846149</v>
      </c>
      <c r="BR740" s="95">
        <v>10170</v>
      </c>
      <c r="BS740" s="99">
        <f>'Max limit'!AX740*Input!PrimaryDrive_ratio*Input!Gear5_ratio*Input!FinalDrive_ratio</f>
        <v>2029.4365384615382</v>
      </c>
      <c r="BT740" s="99">
        <f t="shared" si="577"/>
        <v>33.823942307692306</v>
      </c>
      <c r="BU740" s="99">
        <f>BT740*Input!$N$23</f>
        <v>79587.668602115373</v>
      </c>
      <c r="BV740" s="100">
        <f t="shared" si="578"/>
        <v>79.587668602115372</v>
      </c>
      <c r="BW740" s="95">
        <v>10170</v>
      </c>
      <c r="BX740" s="99">
        <f>'Max limit'!AX740*Input!PrimaryDrive_ratio*Input!Gear6_ratio*Input!FinalDrive_ratio</f>
        <v>2310.1886287625416</v>
      </c>
      <c r="BY740" s="99">
        <f t="shared" si="579"/>
        <v>38.503143812709027</v>
      </c>
      <c r="BZ740" s="99">
        <f>BY740*Input!$N$23</f>
        <v>90597.820385016705</v>
      </c>
      <c r="CA740" s="100">
        <f t="shared" si="580"/>
        <v>90.597820385016703</v>
      </c>
      <c r="CC740" s="95">
        <v>10170</v>
      </c>
      <c r="CD740" s="94">
        <f t="shared" si="581"/>
        <v>35</v>
      </c>
      <c r="CE740" s="94">
        <f t="shared" si="582"/>
        <v>46.5</v>
      </c>
      <c r="CF740" s="94">
        <f t="shared" si="583"/>
        <v>58</v>
      </c>
      <c r="CG740" s="94">
        <f t="shared" si="584"/>
        <v>69.5</v>
      </c>
      <c r="CH740" s="94">
        <f t="shared" si="585"/>
        <v>79.5</v>
      </c>
      <c r="CI740" s="94">
        <f t="shared" si="586"/>
        <v>90.5</v>
      </c>
      <c r="CK740" s="95">
        <v>10170</v>
      </c>
      <c r="CL740" s="162">
        <f t="shared" si="587"/>
        <v>14.958991683991684</v>
      </c>
      <c r="CM740" s="162">
        <f t="shared" si="588"/>
        <v>19.679384615384613</v>
      </c>
      <c r="CN740" s="162">
        <f t="shared" si="589"/>
        <v>24.599230769230768</v>
      </c>
      <c r="CO740" s="162">
        <f t="shared" si="590"/>
        <v>29.519076923076923</v>
      </c>
      <c r="CP740" s="162">
        <f t="shared" si="591"/>
        <v>33.823942307692306</v>
      </c>
      <c r="CQ740" s="162">
        <f t="shared" si="592"/>
        <v>38.503143812709027</v>
      </c>
    </row>
    <row r="741" spans="1:95" ht="19.5" thickTop="1" thickBot="1">
      <c r="A741" s="70">
        <v>10220</v>
      </c>
      <c r="B741" s="70">
        <v>184.11199999999999</v>
      </c>
      <c r="C741" s="70">
        <v>126.524</v>
      </c>
      <c r="D741" s="70">
        <v>170.08699999999999</v>
      </c>
      <c r="E741" s="70">
        <v>11.846</v>
      </c>
      <c r="G741" s="92">
        <v>2</v>
      </c>
      <c r="H741" s="93">
        <f t="shared" si="593"/>
        <v>31.144736842105264</v>
      </c>
      <c r="O741" s="95">
        <v>10180</v>
      </c>
      <c r="P741" s="94">
        <f t="shared" si="545"/>
        <v>12.445299841950657</v>
      </c>
      <c r="Q741" s="94">
        <f t="shared" si="546"/>
        <v>12.3003711231613</v>
      </c>
      <c r="R741" s="94">
        <f t="shared" si="547"/>
        <v>11.834525889708381</v>
      </c>
      <c r="S741" s="94">
        <f t="shared" si="548"/>
        <v>10.954735628204832</v>
      </c>
      <c r="T741" s="94">
        <f t="shared" si="549"/>
        <v>10.034565224354802</v>
      </c>
      <c r="U741" s="94">
        <f t="shared" si="550"/>
        <v>8.7666313608616981</v>
      </c>
      <c r="V741" s="82"/>
      <c r="W741" s="95">
        <v>10180</v>
      </c>
      <c r="X741" s="161">
        <f t="shared" si="558"/>
        <v>8.5648881032183493</v>
      </c>
      <c r="Y741" s="161">
        <f t="shared" si="559"/>
        <v>8.2825996768632457</v>
      </c>
      <c r="Z741" s="161">
        <f t="shared" si="560"/>
        <v>7.7071788585112886</v>
      </c>
      <c r="AA741" s="161">
        <f t="shared" si="561"/>
        <v>6.7895230279141883</v>
      </c>
      <c r="AB741" s="161">
        <f t="shared" si="562"/>
        <v>5.8307858407281339</v>
      </c>
      <c r="AC741" s="161">
        <f t="shared" si="563"/>
        <v>4.56285197723503</v>
      </c>
      <c r="AD741" s="82"/>
      <c r="AE741" s="82"/>
      <c r="AF741" s="82"/>
      <c r="AG741" s="95">
        <v>10180</v>
      </c>
      <c r="AH741" s="161">
        <f t="shared" si="564"/>
        <v>-11.831768244031863</v>
      </c>
      <c r="AI741" s="161">
        <f t="shared" si="565"/>
        <v>-12.493349689941864</v>
      </c>
      <c r="AJ741" s="161">
        <f t="shared" si="566"/>
        <v>-13.374790580434912</v>
      </c>
      <c r="AK741" s="161">
        <f t="shared" si="567"/>
        <v>-14.452107224370865</v>
      </c>
      <c r="AL741" s="161">
        <f t="shared" si="568"/>
        <v>-15.555438616810946</v>
      </c>
      <c r="AM741" s="161">
        <f t="shared" si="569"/>
        <v>-16.9248071893835</v>
      </c>
      <c r="AN741" s="81"/>
      <c r="AO741" s="81"/>
      <c r="AP741" s="95">
        <v>10180</v>
      </c>
      <c r="AQ741" s="94">
        <f t="shared" si="551"/>
        <v>239.0320895511646</v>
      </c>
      <c r="AR741" s="94">
        <f t="shared" si="552"/>
        <v>413.68959127140454</v>
      </c>
      <c r="AS741" s="94">
        <f t="shared" si="553"/>
        <v>646.38998636156941</v>
      </c>
      <c r="AT741" s="94">
        <f t="shared" si="554"/>
        <v>930.80158036066075</v>
      </c>
      <c r="AU741" s="94">
        <f t="shared" si="555"/>
        <v>1222.0810679648423</v>
      </c>
      <c r="AV741" s="94">
        <f t="shared" si="556"/>
        <v>1583.5943711239963</v>
      </c>
      <c r="AW741" s="81"/>
      <c r="AX741" s="95">
        <v>10180</v>
      </c>
      <c r="AY741" s="99">
        <f>'Max limit'!AX741*Input!PrimaryDrive_ratio*Input!Gear1_ratio*Input!FinalDrive_ratio</f>
        <v>898.42203742203731</v>
      </c>
      <c r="AZ741" s="99">
        <f t="shared" si="570"/>
        <v>14.973700623700621</v>
      </c>
      <c r="BA741" s="99">
        <f>AZ741*Input!$N$23</f>
        <v>35233.087620166305</v>
      </c>
      <c r="BB741" s="97">
        <f t="shared" si="557"/>
        <v>35.233087620166302</v>
      </c>
      <c r="BC741" s="95">
        <v>10180</v>
      </c>
      <c r="BD741" s="99">
        <f>'Max limit'!AX741*Input!PrimaryDrive_ratio*Input!Gear2_ratio*Input!FinalDrive_ratio</f>
        <v>1181.9241025641024</v>
      </c>
      <c r="BE741" s="99">
        <f t="shared" si="571"/>
        <v>19.698735042735041</v>
      </c>
      <c r="BF741" s="99">
        <f>BE741*Input!$N$23</f>
        <v>46351.084158085461</v>
      </c>
      <c r="BG741" s="100">
        <f t="shared" si="572"/>
        <v>46.351084158085463</v>
      </c>
      <c r="BH741" s="95">
        <v>10180</v>
      </c>
      <c r="BI741" s="99">
        <f>'Max limit'!AX741*Input!PrimaryDrive_ratio*Input!Gear3_ratio*Input!FinalDrive_ratio</f>
        <v>1477.405128205128</v>
      </c>
      <c r="BJ741" s="99">
        <f t="shared" si="573"/>
        <v>24.623418803418801</v>
      </c>
      <c r="BK741" s="99">
        <f>BJ741*Input!$N$23</f>
        <v>57938.855197606819</v>
      </c>
      <c r="BL741" s="100">
        <f t="shared" si="574"/>
        <v>57.93885519760682</v>
      </c>
      <c r="BM741" s="95">
        <v>10180</v>
      </c>
      <c r="BN741" s="99">
        <f>'Max limit'!AX741*Input!PrimaryDrive_ratio*Input!Gear4_ratio*Input!FinalDrive_ratio</f>
        <v>1772.886153846154</v>
      </c>
      <c r="BO741" s="99">
        <f t="shared" si="575"/>
        <v>29.548102564102567</v>
      </c>
      <c r="BP741" s="99">
        <f>BO741*Input!$N$23</f>
        <v>69526.626237128206</v>
      </c>
      <c r="BQ741" s="100">
        <f t="shared" si="576"/>
        <v>69.526626237128212</v>
      </c>
      <c r="BR741" s="95">
        <v>10180</v>
      </c>
      <c r="BS741" s="99">
        <f>'Max limit'!AX741*Input!PrimaryDrive_ratio*Input!Gear5_ratio*Input!FinalDrive_ratio</f>
        <v>2031.4320512820511</v>
      </c>
      <c r="BT741" s="99">
        <f t="shared" si="577"/>
        <v>33.857200854700849</v>
      </c>
      <c r="BU741" s="99">
        <f>BT741*Input!$N$23</f>
        <v>79665.925896709377</v>
      </c>
      <c r="BV741" s="100">
        <f t="shared" si="578"/>
        <v>79.665925896709382</v>
      </c>
      <c r="BW741" s="95">
        <v>10180</v>
      </c>
      <c r="BX741" s="99">
        <f>'Max limit'!AX741*Input!PrimaryDrive_ratio*Input!Gear6_ratio*Input!FinalDrive_ratio</f>
        <v>2312.4602006688961</v>
      </c>
      <c r="BY741" s="99">
        <f t="shared" si="579"/>
        <v>38.541003344481602</v>
      </c>
      <c r="BZ741" s="99">
        <f>BY741*Input!$N$23</f>
        <v>90686.903787558505</v>
      </c>
      <c r="CA741" s="100">
        <f t="shared" si="580"/>
        <v>90.686903787558506</v>
      </c>
      <c r="CC741" s="95">
        <v>10180</v>
      </c>
      <c r="CD741" s="94">
        <f t="shared" si="581"/>
        <v>35</v>
      </c>
      <c r="CE741" s="94">
        <f t="shared" si="582"/>
        <v>46.5</v>
      </c>
      <c r="CF741" s="94">
        <f t="shared" si="583"/>
        <v>58</v>
      </c>
      <c r="CG741" s="94">
        <f t="shared" si="584"/>
        <v>69.5</v>
      </c>
      <c r="CH741" s="94">
        <f t="shared" si="585"/>
        <v>79.5</v>
      </c>
      <c r="CI741" s="94">
        <f t="shared" si="586"/>
        <v>90.5</v>
      </c>
      <c r="CK741" s="95">
        <v>10180</v>
      </c>
      <c r="CL741" s="162">
        <f t="shared" si="587"/>
        <v>14.973700623700621</v>
      </c>
      <c r="CM741" s="162">
        <f t="shared" si="588"/>
        <v>19.698735042735041</v>
      </c>
      <c r="CN741" s="162">
        <f t="shared" si="589"/>
        <v>24.623418803418801</v>
      </c>
      <c r="CO741" s="162">
        <f t="shared" si="590"/>
        <v>29.548102564102567</v>
      </c>
      <c r="CP741" s="162">
        <f t="shared" si="591"/>
        <v>33.857200854700849</v>
      </c>
      <c r="CQ741" s="162">
        <f t="shared" si="592"/>
        <v>38.541003344481602</v>
      </c>
    </row>
    <row r="742" spans="1:95" ht="19.5" thickTop="1" thickBot="1">
      <c r="A742" s="70">
        <v>10230</v>
      </c>
      <c r="B742" s="70">
        <v>184.18299999999999</v>
      </c>
      <c r="C742" s="70">
        <v>126.44799999999999</v>
      </c>
      <c r="D742" s="70">
        <v>170.077</v>
      </c>
      <c r="E742" s="70">
        <v>11.925000000000001</v>
      </c>
      <c r="G742" s="92">
        <v>2</v>
      </c>
      <c r="H742" s="93">
        <f t="shared" si="593"/>
        <v>31.189931350114417</v>
      </c>
      <c r="O742" s="95">
        <v>10190</v>
      </c>
      <c r="P742" s="94">
        <f t="shared" si="545"/>
        <v>12.44377872749935</v>
      </c>
      <c r="Q742" s="94">
        <f t="shared" si="546"/>
        <v>12.297645362643769</v>
      </c>
      <c r="R742" s="94">
        <f t="shared" si="547"/>
        <v>11.830150734332229</v>
      </c>
      <c r="S742" s="94">
        <f t="shared" si="548"/>
        <v>10.94837760424536</v>
      </c>
      <c r="T742" s="94">
        <f t="shared" si="549"/>
        <v>10.026140265145226</v>
      </c>
      <c r="U742" s="94">
        <f t="shared" si="550"/>
        <v>8.7557141489590116</v>
      </c>
      <c r="V742" s="82"/>
      <c r="W742" s="95">
        <v>10190</v>
      </c>
      <c r="X742" s="161">
        <f t="shared" si="558"/>
        <v>8.5633669887670383</v>
      </c>
      <c r="Y742" s="161">
        <f t="shared" si="559"/>
        <v>8.2798739163457142</v>
      </c>
      <c r="Z742" s="161">
        <f t="shared" si="560"/>
        <v>7.7028037031351353</v>
      </c>
      <c r="AA742" s="161">
        <f t="shared" si="561"/>
        <v>6.7831650039547187</v>
      </c>
      <c r="AB742" s="161">
        <f t="shared" si="562"/>
        <v>5.8223608815185575</v>
      </c>
      <c r="AC742" s="161">
        <f t="shared" si="563"/>
        <v>4.5519347653323416</v>
      </c>
      <c r="AD742" s="82"/>
      <c r="AE742" s="82"/>
      <c r="AF742" s="82"/>
      <c r="AG742" s="95">
        <v>10190</v>
      </c>
      <c r="AH742" s="161">
        <f t="shared" si="564"/>
        <v>-11.833547947939897</v>
      </c>
      <c r="AI742" s="161">
        <f t="shared" si="565"/>
        <v>-12.496429799326675</v>
      </c>
      <c r="AJ742" s="161">
        <f t="shared" si="566"/>
        <v>-13.37960325134868</v>
      </c>
      <c r="AK742" s="161">
        <f t="shared" si="567"/>
        <v>-14.459037470486688</v>
      </c>
      <c r="AL742" s="161">
        <f t="shared" si="568"/>
        <v>-15.564537572757288</v>
      </c>
      <c r="AM742" s="161">
        <f t="shared" si="569"/>
        <v>-16.936597778238401</v>
      </c>
      <c r="AN742" s="81"/>
      <c r="AO742" s="81"/>
      <c r="AP742" s="95">
        <v>10190</v>
      </c>
      <c r="AQ742" s="94">
        <f t="shared" si="551"/>
        <v>239.50193138288515</v>
      </c>
      <c r="AR742" s="94">
        <f t="shared" si="552"/>
        <v>414.50274014899469</v>
      </c>
      <c r="AS742" s="94">
        <f t="shared" si="553"/>
        <v>647.66053148280412</v>
      </c>
      <c r="AT742" s="94">
        <f t="shared" si="554"/>
        <v>932.63116533523805</v>
      </c>
      <c r="AU742" s="94">
        <f t="shared" si="555"/>
        <v>1224.4831923346767</v>
      </c>
      <c r="AV742" s="94">
        <f t="shared" si="556"/>
        <v>1586.7070865816906</v>
      </c>
      <c r="AW742" s="81"/>
      <c r="AX742" s="95">
        <v>10190</v>
      </c>
      <c r="AY742" s="99">
        <f>'Max limit'!AX742*Input!PrimaryDrive_ratio*Input!Gear1_ratio*Input!FinalDrive_ratio</f>
        <v>899.30457380457381</v>
      </c>
      <c r="AZ742" s="99">
        <f t="shared" si="570"/>
        <v>14.988409563409563</v>
      </c>
      <c r="BA742" s="99">
        <f>AZ742*Input!$N$23</f>
        <v>35267.697725883569</v>
      </c>
      <c r="BB742" s="97">
        <f t="shared" si="557"/>
        <v>35.267697725883572</v>
      </c>
      <c r="BC742" s="95">
        <v>10190</v>
      </c>
      <c r="BD742" s="99">
        <f>'Max limit'!AX742*Input!PrimaryDrive_ratio*Input!Gear2_ratio*Input!FinalDrive_ratio</f>
        <v>1183.0851282051281</v>
      </c>
      <c r="BE742" s="99">
        <f t="shared" si="571"/>
        <v>19.718085470085466</v>
      </c>
      <c r="BF742" s="99">
        <f>BE742*Input!$N$23</f>
        <v>46396.615674940156</v>
      </c>
      <c r="BG742" s="100">
        <f t="shared" si="572"/>
        <v>46.396615674940158</v>
      </c>
      <c r="BH742" s="95">
        <v>10190</v>
      </c>
      <c r="BI742" s="99">
        <f>'Max limit'!AX742*Input!PrimaryDrive_ratio*Input!Gear3_ratio*Input!FinalDrive_ratio</f>
        <v>1478.8564102564101</v>
      </c>
      <c r="BJ742" s="99">
        <f t="shared" si="573"/>
        <v>24.647606837606833</v>
      </c>
      <c r="BK742" s="99">
        <f>BJ742*Input!$N$23</f>
        <v>57995.769593675192</v>
      </c>
      <c r="BL742" s="100">
        <f t="shared" si="574"/>
        <v>57.995769593675192</v>
      </c>
      <c r="BM742" s="95">
        <v>10190</v>
      </c>
      <c r="BN742" s="99">
        <f>'Max limit'!AX742*Input!PrimaryDrive_ratio*Input!Gear4_ratio*Input!FinalDrive_ratio</f>
        <v>1774.6276923076921</v>
      </c>
      <c r="BO742" s="99">
        <f t="shared" si="575"/>
        <v>29.577128205128201</v>
      </c>
      <c r="BP742" s="99">
        <f>BO742*Input!$N$23</f>
        <v>69594.923512410227</v>
      </c>
      <c r="BQ742" s="100">
        <f t="shared" si="576"/>
        <v>69.594923512410233</v>
      </c>
      <c r="BR742" s="95">
        <v>10190</v>
      </c>
      <c r="BS742" s="99">
        <f>'Max limit'!AX742*Input!PrimaryDrive_ratio*Input!Gear5_ratio*Input!FinalDrive_ratio</f>
        <v>2033.427564102564</v>
      </c>
      <c r="BT742" s="99">
        <f t="shared" si="577"/>
        <v>33.8904594017094</v>
      </c>
      <c r="BU742" s="99">
        <f>BT742*Input!$N$23</f>
        <v>79744.183191303397</v>
      </c>
      <c r="BV742" s="100">
        <f t="shared" si="578"/>
        <v>79.744183191303392</v>
      </c>
      <c r="BW742" s="95">
        <v>10190</v>
      </c>
      <c r="BX742" s="99">
        <f>'Max limit'!AX742*Input!PrimaryDrive_ratio*Input!Gear6_ratio*Input!FinalDrive_ratio</f>
        <v>2314.7317725752505</v>
      </c>
      <c r="BY742" s="99">
        <f t="shared" si="579"/>
        <v>38.578862876254178</v>
      </c>
      <c r="BZ742" s="99">
        <f>BY742*Input!$N$23</f>
        <v>90775.987190100306</v>
      </c>
      <c r="CA742" s="100">
        <f t="shared" si="580"/>
        <v>90.775987190100309</v>
      </c>
      <c r="CC742" s="95">
        <v>10190</v>
      </c>
      <c r="CD742" s="94">
        <f t="shared" si="581"/>
        <v>35.5</v>
      </c>
      <c r="CE742" s="94">
        <f t="shared" si="582"/>
        <v>46.5</v>
      </c>
      <c r="CF742" s="94">
        <f t="shared" si="583"/>
        <v>58</v>
      </c>
      <c r="CG742" s="94">
        <f t="shared" si="584"/>
        <v>69.5</v>
      </c>
      <c r="CH742" s="94">
        <f t="shared" si="585"/>
        <v>79.5</v>
      </c>
      <c r="CI742" s="94">
        <f t="shared" si="586"/>
        <v>91</v>
      </c>
      <c r="CK742" s="95">
        <v>10190</v>
      </c>
      <c r="CL742" s="162">
        <f t="shared" si="587"/>
        <v>14.988409563409563</v>
      </c>
      <c r="CM742" s="162">
        <f t="shared" si="588"/>
        <v>19.718085470085466</v>
      </c>
      <c r="CN742" s="162">
        <f t="shared" si="589"/>
        <v>24.647606837606833</v>
      </c>
      <c r="CO742" s="162">
        <f t="shared" si="590"/>
        <v>29.577128205128201</v>
      </c>
      <c r="CP742" s="162">
        <f t="shared" si="591"/>
        <v>33.8904594017094</v>
      </c>
      <c r="CQ742" s="162">
        <f t="shared" si="592"/>
        <v>38.578862876254178</v>
      </c>
    </row>
    <row r="743" spans="1:95" ht="19.5" thickTop="1" thickBot="1">
      <c r="A743" s="70">
        <v>10240</v>
      </c>
      <c r="B743" s="70">
        <v>184.25200000000001</v>
      </c>
      <c r="C743" s="70">
        <v>126.372</v>
      </c>
      <c r="D743" s="70">
        <v>170.066</v>
      </c>
      <c r="E743" s="70">
        <v>12.004</v>
      </c>
      <c r="G743" s="92">
        <v>2</v>
      </c>
      <c r="H743" s="93">
        <f t="shared" si="593"/>
        <v>31.23512585812357</v>
      </c>
      <c r="O743" s="95">
        <v>10200</v>
      </c>
      <c r="P743" s="94">
        <f t="shared" si="545"/>
        <v>12.44225611956306</v>
      </c>
      <c r="Q743" s="94">
        <f t="shared" si="546"/>
        <v>12.294916925876342</v>
      </c>
      <c r="R743" s="94">
        <f t="shared" si="547"/>
        <v>11.825771283270875</v>
      </c>
      <c r="S743" s="94">
        <f t="shared" si="548"/>
        <v>10.942013337748861</v>
      </c>
      <c r="T743" s="94">
        <f t="shared" si="549"/>
        <v>10.017707034007117</v>
      </c>
      <c r="U743" s="94">
        <f t="shared" si="550"/>
        <v>8.7447862181442932</v>
      </c>
      <c r="V743" s="82"/>
      <c r="W743" s="95">
        <v>10200</v>
      </c>
      <c r="X743" s="161">
        <f t="shared" si="558"/>
        <v>8.5618443808307507</v>
      </c>
      <c r="Y743" s="161">
        <f t="shared" si="559"/>
        <v>8.2771454795782873</v>
      </c>
      <c r="Z743" s="161">
        <f t="shared" si="560"/>
        <v>7.6984242520737824</v>
      </c>
      <c r="AA743" s="161">
        <f t="shared" si="561"/>
        <v>6.7768007374582178</v>
      </c>
      <c r="AB743" s="161">
        <f t="shared" si="562"/>
        <v>5.8139276503804469</v>
      </c>
      <c r="AC743" s="161">
        <f t="shared" si="563"/>
        <v>4.5410068345176233</v>
      </c>
      <c r="AD743" s="82"/>
      <c r="AE743" s="82"/>
      <c r="AF743" s="82"/>
      <c r="AG743" s="95">
        <v>10200</v>
      </c>
      <c r="AH743" s="161">
        <f t="shared" si="564"/>
        <v>-11.835329399225355</v>
      </c>
      <c r="AI743" s="161">
        <f t="shared" si="565"/>
        <v>-12.499512932873868</v>
      </c>
      <c r="AJ743" s="161">
        <f t="shared" si="566"/>
        <v>-13.384420647516169</v>
      </c>
      <c r="AK743" s="161">
        <f t="shared" si="567"/>
        <v>-14.465974520967873</v>
      </c>
      <c r="AL743" s="161">
        <f t="shared" si="568"/>
        <v>-15.573645462386448</v>
      </c>
      <c r="AM743" s="161">
        <f t="shared" si="569"/>
        <v>-16.948399943518297</v>
      </c>
      <c r="AN743" s="81"/>
      <c r="AO743" s="81"/>
      <c r="AP743" s="95">
        <v>10200</v>
      </c>
      <c r="AQ743" s="94">
        <f t="shared" si="551"/>
        <v>239.97223452224591</v>
      </c>
      <c r="AR743" s="94">
        <f t="shared" si="552"/>
        <v>415.31668740545359</v>
      </c>
      <c r="AS743" s="94">
        <f t="shared" si="553"/>
        <v>648.9323240710213</v>
      </c>
      <c r="AT743" s="94">
        <f t="shared" si="554"/>
        <v>934.46254666227082</v>
      </c>
      <c r="AU743" s="94">
        <f t="shared" si="555"/>
        <v>1226.8876751967748</v>
      </c>
      <c r="AV743" s="94">
        <f t="shared" si="556"/>
        <v>1589.8228582155832</v>
      </c>
      <c r="AW743" s="81"/>
      <c r="AX743" s="95">
        <v>10200</v>
      </c>
      <c r="AY743" s="99">
        <f>'Max limit'!AX743*Input!PrimaryDrive_ratio*Input!Gear1_ratio*Input!FinalDrive_ratio</f>
        <v>900.18711018711031</v>
      </c>
      <c r="AZ743" s="99">
        <f t="shared" si="570"/>
        <v>15.003118503118506</v>
      </c>
      <c r="BA743" s="99">
        <f>AZ743*Input!$N$23</f>
        <v>35302.307831600832</v>
      </c>
      <c r="BB743" s="97">
        <f t="shared" si="557"/>
        <v>35.302307831600835</v>
      </c>
      <c r="BC743" s="95">
        <v>10200</v>
      </c>
      <c r="BD743" s="99">
        <f>'Max limit'!AX743*Input!PrimaryDrive_ratio*Input!Gear2_ratio*Input!FinalDrive_ratio</f>
        <v>1184.2461538461539</v>
      </c>
      <c r="BE743" s="99">
        <f t="shared" si="571"/>
        <v>19.737435897435898</v>
      </c>
      <c r="BF743" s="99">
        <f>BE743*Input!$N$23</f>
        <v>46442.147191794866</v>
      </c>
      <c r="BG743" s="100">
        <f t="shared" si="572"/>
        <v>46.442147191794867</v>
      </c>
      <c r="BH743" s="95">
        <v>10200</v>
      </c>
      <c r="BI743" s="99">
        <f>'Max limit'!AX743*Input!PrimaryDrive_ratio*Input!Gear3_ratio*Input!FinalDrive_ratio</f>
        <v>1480.3076923076924</v>
      </c>
      <c r="BJ743" s="99">
        <f t="shared" si="573"/>
        <v>24.671794871794873</v>
      </c>
      <c r="BK743" s="99">
        <f>BJ743*Input!$N$23</f>
        <v>58052.683989743586</v>
      </c>
      <c r="BL743" s="100">
        <f t="shared" si="574"/>
        <v>58.052683989743585</v>
      </c>
      <c r="BM743" s="95">
        <v>10200</v>
      </c>
      <c r="BN743" s="99">
        <f>'Max limit'!AX743*Input!PrimaryDrive_ratio*Input!Gear4_ratio*Input!FinalDrive_ratio</f>
        <v>1776.3692307692311</v>
      </c>
      <c r="BO743" s="99">
        <f t="shared" si="575"/>
        <v>29.606153846153852</v>
      </c>
      <c r="BP743" s="99">
        <f>BO743*Input!$N$23</f>
        <v>69663.220787692306</v>
      </c>
      <c r="BQ743" s="100">
        <f t="shared" si="576"/>
        <v>69.66322078769231</v>
      </c>
      <c r="BR743" s="95">
        <v>10200</v>
      </c>
      <c r="BS743" s="99">
        <f>'Max limit'!AX743*Input!PrimaryDrive_ratio*Input!Gear5_ratio*Input!FinalDrive_ratio</f>
        <v>2035.4230769230769</v>
      </c>
      <c r="BT743" s="99">
        <f t="shared" si="577"/>
        <v>33.92371794871795</v>
      </c>
      <c r="BU743" s="99">
        <f>BT743*Input!$N$23</f>
        <v>79822.44048589743</v>
      </c>
      <c r="BV743" s="100">
        <f t="shared" si="578"/>
        <v>79.822440485897431</v>
      </c>
      <c r="BW743" s="95">
        <v>10200</v>
      </c>
      <c r="BX743" s="99">
        <f>'Max limit'!AX743*Input!PrimaryDrive_ratio*Input!Gear6_ratio*Input!FinalDrive_ratio</f>
        <v>2317.0033444816054</v>
      </c>
      <c r="BY743" s="99">
        <f t="shared" si="579"/>
        <v>38.616722408026753</v>
      </c>
      <c r="BZ743" s="99">
        <f>BY743*Input!$N$23</f>
        <v>90865.070592642121</v>
      </c>
      <c r="CA743" s="100">
        <f t="shared" si="580"/>
        <v>90.865070592642127</v>
      </c>
      <c r="CC743" s="95">
        <v>10200</v>
      </c>
      <c r="CD743" s="94">
        <f t="shared" si="581"/>
        <v>35.5</v>
      </c>
      <c r="CE743" s="94">
        <f t="shared" si="582"/>
        <v>46.5</v>
      </c>
      <c r="CF743" s="94">
        <f t="shared" si="583"/>
        <v>58</v>
      </c>
      <c r="CG743" s="94">
        <f t="shared" si="584"/>
        <v>69.5</v>
      </c>
      <c r="CH743" s="94">
        <f t="shared" si="585"/>
        <v>80</v>
      </c>
      <c r="CI743" s="94">
        <f t="shared" si="586"/>
        <v>91</v>
      </c>
      <c r="CK743" s="95">
        <v>10200</v>
      </c>
      <c r="CL743" s="162">
        <f t="shared" si="587"/>
        <v>15.003118503118506</v>
      </c>
      <c r="CM743" s="162">
        <f t="shared" si="588"/>
        <v>19.737435897435898</v>
      </c>
      <c r="CN743" s="162">
        <f t="shared" si="589"/>
        <v>24.671794871794873</v>
      </c>
      <c r="CO743" s="162">
        <f t="shared" si="590"/>
        <v>29.606153846153852</v>
      </c>
      <c r="CP743" s="162">
        <f t="shared" si="591"/>
        <v>33.92371794871795</v>
      </c>
      <c r="CQ743" s="162">
        <f t="shared" si="592"/>
        <v>38.616722408026753</v>
      </c>
    </row>
    <row r="744" spans="1:95" ht="19.5" thickTop="1" thickBot="1">
      <c r="A744" s="70">
        <v>10250</v>
      </c>
      <c r="B744" s="70">
        <v>184.31899999999999</v>
      </c>
      <c r="C744" s="70">
        <v>126.295</v>
      </c>
      <c r="D744" s="70">
        <v>170.047</v>
      </c>
      <c r="E744" s="70">
        <v>12.089</v>
      </c>
      <c r="G744" s="92">
        <v>2</v>
      </c>
      <c r="H744" s="93">
        <f t="shared" si="593"/>
        <v>31.280320366132724</v>
      </c>
      <c r="O744" s="95">
        <v>10210</v>
      </c>
      <c r="P744" s="94">
        <f t="shared" si="545"/>
        <v>12.440732018141793</v>
      </c>
      <c r="Q744" s="94">
        <f t="shared" si="546"/>
        <v>12.292185812859019</v>
      </c>
      <c r="R744" s="94">
        <f t="shared" si="547"/>
        <v>11.821387536524322</v>
      </c>
      <c r="S744" s="94">
        <f t="shared" si="548"/>
        <v>10.93564282871534</v>
      </c>
      <c r="T744" s="94">
        <f t="shared" si="549"/>
        <v>10.009265530940477</v>
      </c>
      <c r="U744" s="94">
        <f t="shared" si="550"/>
        <v>8.7338475684175449</v>
      </c>
      <c r="V744" s="82"/>
      <c r="W744" s="95">
        <v>10210</v>
      </c>
      <c r="X744" s="161">
        <f t="shared" si="558"/>
        <v>8.560320279409483</v>
      </c>
      <c r="Y744" s="161">
        <f t="shared" si="559"/>
        <v>8.2744143665609649</v>
      </c>
      <c r="Z744" s="161">
        <f t="shared" si="560"/>
        <v>7.6940405053272292</v>
      </c>
      <c r="AA744" s="161">
        <f t="shared" si="561"/>
        <v>6.7704302284246953</v>
      </c>
      <c r="AB744" s="161">
        <f t="shared" si="562"/>
        <v>5.8054861473138075</v>
      </c>
      <c r="AC744" s="161">
        <f t="shared" si="563"/>
        <v>4.5300681847908777</v>
      </c>
      <c r="AD744" s="82"/>
      <c r="AE744" s="82"/>
      <c r="AF744" s="82"/>
      <c r="AG744" s="95">
        <v>10210</v>
      </c>
      <c r="AH744" s="161">
        <f t="shared" si="564"/>
        <v>-11.837112597888236</v>
      </c>
      <c r="AI744" s="161">
        <f t="shared" si="565"/>
        <v>-12.502599090583441</v>
      </c>
      <c r="AJ744" s="161">
        <f t="shared" si="566"/>
        <v>-13.389242768937377</v>
      </c>
      <c r="AK744" s="161">
        <f t="shared" si="567"/>
        <v>-14.472918375814411</v>
      </c>
      <c r="AL744" s="161">
        <f t="shared" si="568"/>
        <v>-15.582762285698418</v>
      </c>
      <c r="AM744" s="161">
        <f t="shared" si="569"/>
        <v>-16.960213685223184</v>
      </c>
      <c r="AN744" s="81"/>
      <c r="AO744" s="81"/>
      <c r="AP744" s="95">
        <v>10210</v>
      </c>
      <c r="AQ744" s="94">
        <f t="shared" si="551"/>
        <v>240.4429989692469</v>
      </c>
      <c r="AR744" s="94">
        <f t="shared" si="552"/>
        <v>416.13143304078096</v>
      </c>
      <c r="AS744" s="94">
        <f t="shared" si="553"/>
        <v>650.20536412622016</v>
      </c>
      <c r="AT744" s="94">
        <f t="shared" si="554"/>
        <v>936.29572434175691</v>
      </c>
      <c r="AU744" s="94">
        <f t="shared" si="555"/>
        <v>1229.2945165511351</v>
      </c>
      <c r="AV744" s="94">
        <f t="shared" si="556"/>
        <v>1592.9416860256731</v>
      </c>
      <c r="AW744" s="81"/>
      <c r="AX744" s="95">
        <v>10210</v>
      </c>
      <c r="AY744" s="99">
        <f>'Max limit'!AX744*Input!PrimaryDrive_ratio*Input!Gear1_ratio*Input!FinalDrive_ratio</f>
        <v>901.06964656964658</v>
      </c>
      <c r="AZ744" s="99">
        <f t="shared" si="570"/>
        <v>15.017827442827443</v>
      </c>
      <c r="BA744" s="99">
        <f>AZ744*Input!$N$23</f>
        <v>35336.917937318081</v>
      </c>
      <c r="BB744" s="97">
        <f t="shared" si="557"/>
        <v>35.336917937318084</v>
      </c>
      <c r="BC744" s="95">
        <v>10210</v>
      </c>
      <c r="BD744" s="99">
        <f>'Max limit'!AX744*Input!PrimaryDrive_ratio*Input!Gear2_ratio*Input!FinalDrive_ratio</f>
        <v>1185.4071794871795</v>
      </c>
      <c r="BE744" s="99">
        <f t="shared" si="571"/>
        <v>19.756786324786326</v>
      </c>
      <c r="BF744" s="99">
        <f>BE744*Input!$N$23</f>
        <v>46487.678708649568</v>
      </c>
      <c r="BG744" s="100">
        <f t="shared" si="572"/>
        <v>46.487678708649568</v>
      </c>
      <c r="BH744" s="95">
        <v>10210</v>
      </c>
      <c r="BI744" s="99">
        <f>'Max limit'!AX744*Input!PrimaryDrive_ratio*Input!Gear3_ratio*Input!FinalDrive_ratio</f>
        <v>1481.7589743589742</v>
      </c>
      <c r="BJ744" s="99">
        <f t="shared" si="573"/>
        <v>24.695982905982905</v>
      </c>
      <c r="BK744" s="99">
        <f>BJ744*Input!$N$23</f>
        <v>58109.598385811958</v>
      </c>
      <c r="BL744" s="100">
        <f t="shared" si="574"/>
        <v>58.109598385811957</v>
      </c>
      <c r="BM744" s="95">
        <v>10210</v>
      </c>
      <c r="BN744" s="99">
        <f>'Max limit'!AX744*Input!PrimaryDrive_ratio*Input!Gear4_ratio*Input!FinalDrive_ratio</f>
        <v>1778.1107692307692</v>
      </c>
      <c r="BO744" s="99">
        <f t="shared" si="575"/>
        <v>29.635179487179485</v>
      </c>
      <c r="BP744" s="99">
        <f>BO744*Input!$N$23</f>
        <v>69731.518062974341</v>
      </c>
      <c r="BQ744" s="100">
        <f t="shared" si="576"/>
        <v>69.731518062974345</v>
      </c>
      <c r="BR744" s="95">
        <v>10210</v>
      </c>
      <c r="BS744" s="99">
        <f>'Max limit'!AX744*Input!PrimaryDrive_ratio*Input!Gear5_ratio*Input!FinalDrive_ratio</f>
        <v>2037.4185897435898</v>
      </c>
      <c r="BT744" s="99">
        <f t="shared" si="577"/>
        <v>33.956976495726494</v>
      </c>
      <c r="BU744" s="99">
        <f>BT744*Input!$N$23</f>
        <v>79900.697780491435</v>
      </c>
      <c r="BV744" s="100">
        <f t="shared" si="578"/>
        <v>79.900697780491441</v>
      </c>
      <c r="BW744" s="95">
        <v>10210</v>
      </c>
      <c r="BX744" s="99">
        <f>'Max limit'!AX744*Input!PrimaryDrive_ratio*Input!Gear6_ratio*Input!FinalDrive_ratio</f>
        <v>2319.2749163879598</v>
      </c>
      <c r="BY744" s="99">
        <f t="shared" si="579"/>
        <v>38.654581939799328</v>
      </c>
      <c r="BZ744" s="99">
        <f>BY744*Input!$N$23</f>
        <v>90954.153995183922</v>
      </c>
      <c r="CA744" s="100">
        <f t="shared" si="580"/>
        <v>90.954153995183916</v>
      </c>
      <c r="CC744" s="95">
        <v>10210</v>
      </c>
      <c r="CD744" s="94">
        <f t="shared" si="581"/>
        <v>35.5</v>
      </c>
      <c r="CE744" s="94">
        <f t="shared" si="582"/>
        <v>46.5</v>
      </c>
      <c r="CF744" s="94">
        <f t="shared" si="583"/>
        <v>58</v>
      </c>
      <c r="CG744" s="94">
        <f t="shared" si="584"/>
        <v>69.5</v>
      </c>
      <c r="CH744" s="94">
        <f t="shared" si="585"/>
        <v>80</v>
      </c>
      <c r="CI744" s="94">
        <f t="shared" si="586"/>
        <v>91</v>
      </c>
      <c r="CK744" s="95">
        <v>10210</v>
      </c>
      <c r="CL744" s="162">
        <f t="shared" si="587"/>
        <v>15.017827442827443</v>
      </c>
      <c r="CM744" s="162">
        <f t="shared" si="588"/>
        <v>19.756786324786326</v>
      </c>
      <c r="CN744" s="162">
        <f t="shared" si="589"/>
        <v>24.695982905982905</v>
      </c>
      <c r="CO744" s="162">
        <f t="shared" si="590"/>
        <v>29.635179487179485</v>
      </c>
      <c r="CP744" s="162">
        <f t="shared" si="591"/>
        <v>33.956976495726494</v>
      </c>
      <c r="CQ744" s="162">
        <f t="shared" si="592"/>
        <v>38.654581939799328</v>
      </c>
    </row>
    <row r="745" spans="1:95" ht="19.5" thickTop="1" thickBot="1">
      <c r="A745" s="70">
        <v>10260</v>
      </c>
      <c r="B745" s="70">
        <v>184.37899999999999</v>
      </c>
      <c r="C745" s="70">
        <v>126.21299999999999</v>
      </c>
      <c r="D745" s="70">
        <v>170.02</v>
      </c>
      <c r="E745" s="70">
        <v>12.176</v>
      </c>
      <c r="G745" s="92">
        <v>2</v>
      </c>
      <c r="H745" s="93">
        <f t="shared" si="593"/>
        <v>31.325514874141877</v>
      </c>
      <c r="O745" s="95">
        <v>10220</v>
      </c>
      <c r="P745" s="94">
        <f t="shared" si="545"/>
        <v>12.439206423235547</v>
      </c>
      <c r="Q745" s="94">
        <f t="shared" si="546"/>
        <v>12.289452023591805</v>
      </c>
      <c r="R745" s="94">
        <f t="shared" si="547"/>
        <v>11.81699949409257</v>
      </c>
      <c r="S745" s="94">
        <f t="shared" si="548"/>
        <v>10.929266077144792</v>
      </c>
      <c r="T745" s="94">
        <f t="shared" si="549"/>
        <v>10.000815755945306</v>
      </c>
      <c r="U745" s="94">
        <f t="shared" si="550"/>
        <v>8.7228981997787667</v>
      </c>
      <c r="V745" s="82"/>
      <c r="W745" s="95">
        <v>10220</v>
      </c>
      <c r="X745" s="161">
        <f t="shared" si="558"/>
        <v>8.558794684503237</v>
      </c>
      <c r="Y745" s="161">
        <f t="shared" si="559"/>
        <v>8.2716805772937487</v>
      </c>
      <c r="Z745" s="161">
        <f t="shared" si="560"/>
        <v>7.6896524628954772</v>
      </c>
      <c r="AA745" s="161">
        <f t="shared" si="561"/>
        <v>6.7640534768541478</v>
      </c>
      <c r="AB745" s="161">
        <f t="shared" si="562"/>
        <v>5.7970363723186358</v>
      </c>
      <c r="AC745" s="161">
        <f t="shared" si="563"/>
        <v>4.5191188161520977</v>
      </c>
      <c r="AD745" s="82"/>
      <c r="AE745" s="82"/>
      <c r="AF745" s="82"/>
      <c r="AG745" s="95">
        <v>10220</v>
      </c>
      <c r="AH745" s="161">
        <f t="shared" si="564"/>
        <v>-11.838897543928544</v>
      </c>
      <c r="AI745" s="161">
        <f t="shared" si="565"/>
        <v>-12.505688272455394</v>
      </c>
      <c r="AJ745" s="161">
        <f t="shared" si="566"/>
        <v>-13.394069615612304</v>
      </c>
      <c r="AK745" s="161">
        <f t="shared" si="567"/>
        <v>-14.479869035026308</v>
      </c>
      <c r="AL745" s="161">
        <f t="shared" si="568"/>
        <v>-15.591888042693204</v>
      </c>
      <c r="AM745" s="161">
        <f t="shared" si="569"/>
        <v>-16.972039003353064</v>
      </c>
      <c r="AN745" s="81"/>
      <c r="AO745" s="81"/>
      <c r="AP745" s="95">
        <v>10220</v>
      </c>
      <c r="AQ745" s="94">
        <f t="shared" si="551"/>
        <v>240.91422472388831</v>
      </c>
      <c r="AR745" s="94">
        <f t="shared" si="552"/>
        <v>416.9469770549768</v>
      </c>
      <c r="AS745" s="94">
        <f t="shared" si="553"/>
        <v>651.47965164840093</v>
      </c>
      <c r="AT745" s="94">
        <f t="shared" si="554"/>
        <v>938.13069837369778</v>
      </c>
      <c r="AU745" s="94">
        <f t="shared" si="555"/>
        <v>1231.7037163977584</v>
      </c>
      <c r="AV745" s="94">
        <f t="shared" si="556"/>
        <v>1596.0635700119617</v>
      </c>
      <c r="AW745" s="81"/>
      <c r="AX745" s="95">
        <v>10220</v>
      </c>
      <c r="AY745" s="99">
        <f>'Max limit'!AX745*Input!PrimaryDrive_ratio*Input!Gear1_ratio*Input!FinalDrive_ratio</f>
        <v>901.95218295218297</v>
      </c>
      <c r="AZ745" s="99">
        <f t="shared" si="570"/>
        <v>15.032536382536383</v>
      </c>
      <c r="BA745" s="99">
        <f>AZ745*Input!$N$23</f>
        <v>35371.528043035338</v>
      </c>
      <c r="BB745" s="97">
        <f t="shared" si="557"/>
        <v>35.37152804303534</v>
      </c>
      <c r="BC745" s="95">
        <v>10220</v>
      </c>
      <c r="BD745" s="99">
        <f>'Max limit'!AX745*Input!PrimaryDrive_ratio*Input!Gear2_ratio*Input!FinalDrive_ratio</f>
        <v>1186.5682051282051</v>
      </c>
      <c r="BE745" s="99">
        <f t="shared" si="571"/>
        <v>19.776136752136754</v>
      </c>
      <c r="BF745" s="99">
        <f>BE745*Input!$N$23</f>
        <v>46533.21022550427</v>
      </c>
      <c r="BG745" s="100">
        <f t="shared" si="572"/>
        <v>46.53321022550427</v>
      </c>
      <c r="BH745" s="95">
        <v>10220</v>
      </c>
      <c r="BI745" s="99">
        <f>'Max limit'!AX745*Input!PrimaryDrive_ratio*Input!Gear3_ratio*Input!FinalDrive_ratio</f>
        <v>1483.2102564102563</v>
      </c>
      <c r="BJ745" s="99">
        <f t="shared" si="573"/>
        <v>24.720170940170938</v>
      </c>
      <c r="BK745" s="99">
        <f>BJ745*Input!$N$23</f>
        <v>58166.512781880323</v>
      </c>
      <c r="BL745" s="100">
        <f t="shared" si="574"/>
        <v>58.166512781880321</v>
      </c>
      <c r="BM745" s="95">
        <v>10220</v>
      </c>
      <c r="BN745" s="99">
        <f>'Max limit'!AX745*Input!PrimaryDrive_ratio*Input!Gear4_ratio*Input!FinalDrive_ratio</f>
        <v>1779.8523076923077</v>
      </c>
      <c r="BO745" s="99">
        <f t="shared" si="575"/>
        <v>29.664205128205129</v>
      </c>
      <c r="BP745" s="99">
        <f>BO745*Input!$N$23</f>
        <v>69799.815338256405</v>
      </c>
      <c r="BQ745" s="100">
        <f t="shared" si="576"/>
        <v>69.799815338256408</v>
      </c>
      <c r="BR745" s="95">
        <v>10220</v>
      </c>
      <c r="BS745" s="99">
        <f>'Max limit'!AX745*Input!PrimaryDrive_ratio*Input!Gear5_ratio*Input!FinalDrive_ratio</f>
        <v>2039.4141025641027</v>
      </c>
      <c r="BT745" s="99">
        <f t="shared" si="577"/>
        <v>33.990235042735044</v>
      </c>
      <c r="BU745" s="99">
        <f>BT745*Input!$N$23</f>
        <v>79978.955075085454</v>
      </c>
      <c r="BV745" s="100">
        <f t="shared" si="578"/>
        <v>79.978955075085452</v>
      </c>
      <c r="BW745" s="95">
        <v>10220</v>
      </c>
      <c r="BX745" s="99">
        <f>'Max limit'!AX745*Input!PrimaryDrive_ratio*Input!Gear6_ratio*Input!FinalDrive_ratio</f>
        <v>2321.5464882943143</v>
      </c>
      <c r="BY745" s="99">
        <f t="shared" si="579"/>
        <v>38.692441471571904</v>
      </c>
      <c r="BZ745" s="99">
        <f>BY745*Input!$N$23</f>
        <v>91043.237397725738</v>
      </c>
      <c r="CA745" s="100">
        <f t="shared" si="580"/>
        <v>91.043237397725733</v>
      </c>
      <c r="CC745" s="95">
        <v>10220</v>
      </c>
      <c r="CD745" s="94">
        <f t="shared" si="581"/>
        <v>35.5</v>
      </c>
      <c r="CE745" s="94">
        <f t="shared" si="582"/>
        <v>46.5</v>
      </c>
      <c r="CF745" s="94">
        <f t="shared" si="583"/>
        <v>58</v>
      </c>
      <c r="CG745" s="94">
        <f t="shared" si="584"/>
        <v>70</v>
      </c>
      <c r="CH745" s="94">
        <f t="shared" si="585"/>
        <v>80</v>
      </c>
      <c r="CI745" s="94">
        <f t="shared" si="586"/>
        <v>91</v>
      </c>
      <c r="CK745" s="95">
        <v>10220</v>
      </c>
      <c r="CL745" s="162">
        <f t="shared" si="587"/>
        <v>15.032536382536383</v>
      </c>
      <c r="CM745" s="162">
        <f t="shared" si="588"/>
        <v>19.776136752136754</v>
      </c>
      <c r="CN745" s="162">
        <f t="shared" si="589"/>
        <v>24.720170940170938</v>
      </c>
      <c r="CO745" s="162">
        <f t="shared" si="590"/>
        <v>29.664205128205129</v>
      </c>
      <c r="CP745" s="162">
        <f t="shared" si="591"/>
        <v>33.990235042735044</v>
      </c>
      <c r="CQ745" s="162">
        <f t="shared" si="592"/>
        <v>38.692441471571904</v>
      </c>
    </row>
    <row r="746" spans="1:95" ht="19.5" thickTop="1" thickBot="1">
      <c r="A746" s="70">
        <v>10270</v>
      </c>
      <c r="B746" s="70">
        <v>184.43199999999999</v>
      </c>
      <c r="C746" s="70">
        <v>126.127</v>
      </c>
      <c r="D746" s="70">
        <v>169.994</v>
      </c>
      <c r="E746" s="70">
        <v>12.255000000000001</v>
      </c>
      <c r="G746" s="92">
        <v>2</v>
      </c>
      <c r="H746" s="93">
        <f t="shared" si="593"/>
        <v>31.370709382151031</v>
      </c>
      <c r="O746" s="95">
        <v>10230</v>
      </c>
      <c r="P746" s="94">
        <f t="shared" si="545"/>
        <v>12.437679334844319</v>
      </c>
      <c r="Q746" s="94">
        <f t="shared" si="546"/>
        <v>12.286715558074693</v>
      </c>
      <c r="R746" s="94">
        <f t="shared" si="547"/>
        <v>11.812607155975618</v>
      </c>
      <c r="S746" s="94">
        <f t="shared" si="548"/>
        <v>10.922883083037222</v>
      </c>
      <c r="T746" s="94">
        <f t="shared" si="549"/>
        <v>9.9923577090216007</v>
      </c>
      <c r="U746" s="94">
        <f t="shared" si="550"/>
        <v>8.7119381122279602</v>
      </c>
      <c r="V746" s="82"/>
      <c r="W746" s="95">
        <v>10230</v>
      </c>
      <c r="X746" s="161">
        <f t="shared" si="558"/>
        <v>8.5572675961120108</v>
      </c>
      <c r="Y746" s="161">
        <f t="shared" si="559"/>
        <v>8.2689441117766407</v>
      </c>
      <c r="Z746" s="161">
        <f t="shared" si="560"/>
        <v>7.6852601247785239</v>
      </c>
      <c r="AA746" s="161">
        <f t="shared" si="561"/>
        <v>6.7576704827465788</v>
      </c>
      <c r="AB746" s="161">
        <f t="shared" si="562"/>
        <v>5.7885783253949334</v>
      </c>
      <c r="AC746" s="161">
        <f t="shared" si="563"/>
        <v>4.5081587286012894</v>
      </c>
      <c r="AD746" s="82"/>
      <c r="AE746" s="82"/>
      <c r="AF746" s="82"/>
      <c r="AG746" s="95">
        <v>10230</v>
      </c>
      <c r="AH746" s="161">
        <f t="shared" si="564"/>
        <v>-11.840684237346279</v>
      </c>
      <c r="AI746" s="161">
        <f t="shared" si="565"/>
        <v>-12.508780478489729</v>
      </c>
      <c r="AJ746" s="161">
        <f t="shared" si="566"/>
        <v>-13.398901187540954</v>
      </c>
      <c r="AK746" s="161">
        <f t="shared" si="567"/>
        <v>-14.486826498603559</v>
      </c>
      <c r="AL746" s="161">
        <f t="shared" si="568"/>
        <v>-15.601022733370804</v>
      </c>
      <c r="AM746" s="161">
        <f t="shared" si="569"/>
        <v>-16.983875897907936</v>
      </c>
      <c r="AN746" s="81"/>
      <c r="AO746" s="81"/>
      <c r="AP746" s="95">
        <v>10230</v>
      </c>
      <c r="AQ746" s="94">
        <f t="shared" si="551"/>
        <v>241.38591178617014</v>
      </c>
      <c r="AR746" s="94">
        <f t="shared" si="552"/>
        <v>417.76331944804099</v>
      </c>
      <c r="AS746" s="94">
        <f t="shared" si="553"/>
        <v>652.75518663756418</v>
      </c>
      <c r="AT746" s="94">
        <f t="shared" si="554"/>
        <v>939.9674687580922</v>
      </c>
      <c r="AU746" s="94">
        <f t="shared" si="555"/>
        <v>1234.1152747366448</v>
      </c>
      <c r="AV746" s="94">
        <f t="shared" si="556"/>
        <v>1599.1885101744481</v>
      </c>
      <c r="AW746" s="81"/>
      <c r="AX746" s="95">
        <v>10230</v>
      </c>
      <c r="AY746" s="99">
        <f>'Max limit'!AX746*Input!PrimaryDrive_ratio*Input!Gear1_ratio*Input!FinalDrive_ratio</f>
        <v>902.83471933471947</v>
      </c>
      <c r="AZ746" s="99">
        <f t="shared" si="570"/>
        <v>15.047245322245324</v>
      </c>
      <c r="BA746" s="99">
        <f>AZ746*Input!$N$23</f>
        <v>35406.138148752594</v>
      </c>
      <c r="BB746" s="97">
        <f t="shared" si="557"/>
        <v>35.406138148752596</v>
      </c>
      <c r="BC746" s="95">
        <v>10230</v>
      </c>
      <c r="BD746" s="99">
        <f>'Max limit'!AX746*Input!PrimaryDrive_ratio*Input!Gear2_ratio*Input!FinalDrive_ratio</f>
        <v>1187.7292307692308</v>
      </c>
      <c r="BE746" s="99">
        <f t="shared" si="571"/>
        <v>19.795487179487179</v>
      </c>
      <c r="BF746" s="99">
        <f>BE746*Input!$N$23</f>
        <v>46578.741742358965</v>
      </c>
      <c r="BG746" s="100">
        <f t="shared" si="572"/>
        <v>46.578741742358964</v>
      </c>
      <c r="BH746" s="95">
        <v>10230</v>
      </c>
      <c r="BI746" s="99">
        <f>'Max limit'!AX746*Input!PrimaryDrive_ratio*Input!Gear3_ratio*Input!FinalDrive_ratio</f>
        <v>1484.6615384615384</v>
      </c>
      <c r="BJ746" s="99">
        <f t="shared" si="573"/>
        <v>24.744358974358974</v>
      </c>
      <c r="BK746" s="99">
        <f>BJ746*Input!$N$23</f>
        <v>58223.42717794871</v>
      </c>
      <c r="BL746" s="100">
        <f t="shared" si="574"/>
        <v>58.223427177948707</v>
      </c>
      <c r="BM746" s="95">
        <v>10230</v>
      </c>
      <c r="BN746" s="99">
        <f>'Max limit'!AX746*Input!PrimaryDrive_ratio*Input!Gear4_ratio*Input!FinalDrive_ratio</f>
        <v>1781.593846153846</v>
      </c>
      <c r="BO746" s="99">
        <f t="shared" si="575"/>
        <v>29.693230769230766</v>
      </c>
      <c r="BP746" s="99">
        <f>BO746*Input!$N$23</f>
        <v>69868.11261353844</v>
      </c>
      <c r="BQ746" s="100">
        <f t="shared" si="576"/>
        <v>69.868112613538443</v>
      </c>
      <c r="BR746" s="95">
        <v>10230</v>
      </c>
      <c r="BS746" s="99">
        <f>'Max limit'!AX746*Input!PrimaryDrive_ratio*Input!Gear5_ratio*Input!FinalDrive_ratio</f>
        <v>2041.4096153846151</v>
      </c>
      <c r="BT746" s="99">
        <f t="shared" si="577"/>
        <v>34.023493589743588</v>
      </c>
      <c r="BU746" s="99">
        <f>BT746*Input!$N$23</f>
        <v>80057.212369679473</v>
      </c>
      <c r="BV746" s="100">
        <f t="shared" si="578"/>
        <v>80.057212369679476</v>
      </c>
      <c r="BW746" s="95">
        <v>10230</v>
      </c>
      <c r="BX746" s="99">
        <f>'Max limit'!AX746*Input!PrimaryDrive_ratio*Input!Gear6_ratio*Input!FinalDrive_ratio</f>
        <v>2323.8180602006687</v>
      </c>
      <c r="BY746" s="99">
        <f t="shared" si="579"/>
        <v>38.730301003344479</v>
      </c>
      <c r="BZ746" s="99">
        <f>BY746*Input!$N$23</f>
        <v>91132.320800267538</v>
      </c>
      <c r="CA746" s="100">
        <f t="shared" si="580"/>
        <v>91.132320800267536</v>
      </c>
      <c r="CC746" s="95">
        <v>10230</v>
      </c>
      <c r="CD746" s="94">
        <f t="shared" si="581"/>
        <v>35.5</v>
      </c>
      <c r="CE746" s="94">
        <f t="shared" si="582"/>
        <v>46.5</v>
      </c>
      <c r="CF746" s="94">
        <f t="shared" si="583"/>
        <v>58</v>
      </c>
      <c r="CG746" s="94">
        <f t="shared" si="584"/>
        <v>70</v>
      </c>
      <c r="CH746" s="94">
        <f t="shared" si="585"/>
        <v>80</v>
      </c>
      <c r="CI746" s="94">
        <f t="shared" si="586"/>
        <v>91</v>
      </c>
      <c r="CK746" s="95">
        <v>10230</v>
      </c>
      <c r="CL746" s="162">
        <f t="shared" si="587"/>
        <v>15.047245322245324</v>
      </c>
      <c r="CM746" s="162">
        <f t="shared" si="588"/>
        <v>19.795487179487179</v>
      </c>
      <c r="CN746" s="162">
        <f t="shared" si="589"/>
        <v>24.744358974358974</v>
      </c>
      <c r="CO746" s="162">
        <f t="shared" si="590"/>
        <v>29.693230769230766</v>
      </c>
      <c r="CP746" s="162">
        <f t="shared" si="591"/>
        <v>34.023493589743588</v>
      </c>
      <c r="CQ746" s="162">
        <f t="shared" si="592"/>
        <v>38.730301003344479</v>
      </c>
    </row>
    <row r="747" spans="1:95" ht="19.5" thickTop="1" thickBot="1">
      <c r="A747" s="70">
        <v>10280</v>
      </c>
      <c r="B747" s="70">
        <v>184.483</v>
      </c>
      <c r="C747" s="70">
        <v>126.039</v>
      </c>
      <c r="D747" s="70">
        <v>169.96700000000001</v>
      </c>
      <c r="E747" s="70">
        <v>12.332000000000001</v>
      </c>
      <c r="G747" s="92">
        <v>2</v>
      </c>
      <c r="H747" s="93">
        <f t="shared" si="593"/>
        <v>31.415903890160184</v>
      </c>
      <c r="O747" s="95">
        <v>10240</v>
      </c>
      <c r="P747" s="94">
        <f t="shared" si="545"/>
        <v>12.436150752968114</v>
      </c>
      <c r="Q747" s="94">
        <f t="shared" si="546"/>
        <v>12.283976416307688</v>
      </c>
      <c r="R747" s="94">
        <f t="shared" si="547"/>
        <v>11.808210522173466</v>
      </c>
      <c r="S747" s="94">
        <f t="shared" si="548"/>
        <v>10.916493846392624</v>
      </c>
      <c r="T747" s="94">
        <f t="shared" si="549"/>
        <v>9.9838913901693687</v>
      </c>
      <c r="U747" s="94">
        <f t="shared" si="550"/>
        <v>8.700967305765122</v>
      </c>
      <c r="V747" s="82"/>
      <c r="W747" s="95">
        <v>10240</v>
      </c>
      <c r="X747" s="161">
        <f t="shared" si="558"/>
        <v>8.5557390142358063</v>
      </c>
      <c r="Y747" s="161">
        <f t="shared" si="559"/>
        <v>8.2662049700096354</v>
      </c>
      <c r="Z747" s="161">
        <f t="shared" si="560"/>
        <v>7.6808634909763729</v>
      </c>
      <c r="AA747" s="161">
        <f t="shared" si="561"/>
        <v>6.751281246101982</v>
      </c>
      <c r="AB747" s="161">
        <f t="shared" si="562"/>
        <v>5.7801120065426987</v>
      </c>
      <c r="AC747" s="161">
        <f t="shared" si="563"/>
        <v>4.4971879221384512</v>
      </c>
      <c r="AD747" s="82"/>
      <c r="AE747" s="82"/>
      <c r="AF747" s="82"/>
      <c r="AG747" s="95">
        <v>10240</v>
      </c>
      <c r="AH747" s="161">
        <f t="shared" si="564"/>
        <v>-11.842472678141439</v>
      </c>
      <c r="AI747" s="161">
        <f t="shared" si="565"/>
        <v>-12.511875708686444</v>
      </c>
      <c r="AJ747" s="161">
        <f t="shared" si="566"/>
        <v>-13.403737484723319</v>
      </c>
      <c r="AK747" s="161">
        <f t="shared" si="567"/>
        <v>-14.493790766546171</v>
      </c>
      <c r="AL747" s="161">
        <f t="shared" si="568"/>
        <v>-15.610166357731217</v>
      </c>
      <c r="AM747" s="161">
        <f t="shared" si="569"/>
        <v>-16.995724368887803</v>
      </c>
      <c r="AN747" s="81"/>
      <c r="AO747" s="81"/>
      <c r="AP747" s="95">
        <v>10240</v>
      </c>
      <c r="AQ747" s="94">
        <f t="shared" si="551"/>
        <v>241.85806015609234</v>
      </c>
      <c r="AR747" s="94">
        <f t="shared" si="552"/>
        <v>418.58046021997393</v>
      </c>
      <c r="AS747" s="94">
        <f t="shared" si="553"/>
        <v>654.03196909370877</v>
      </c>
      <c r="AT747" s="94">
        <f t="shared" si="554"/>
        <v>941.80603549494151</v>
      </c>
      <c r="AU747" s="94">
        <f t="shared" si="555"/>
        <v>1236.5291915677935</v>
      </c>
      <c r="AV747" s="94">
        <f t="shared" si="556"/>
        <v>1602.3165065131325</v>
      </c>
      <c r="AW747" s="81"/>
      <c r="AX747" s="95">
        <v>10240</v>
      </c>
      <c r="AY747" s="99">
        <f>'Max limit'!AX747*Input!PrimaryDrive_ratio*Input!Gear1_ratio*Input!FinalDrive_ratio</f>
        <v>903.71725571725574</v>
      </c>
      <c r="AZ747" s="99">
        <f t="shared" si="570"/>
        <v>15.061954261954263</v>
      </c>
      <c r="BA747" s="99">
        <f>AZ747*Input!$N$23</f>
        <v>35440.748254469851</v>
      </c>
      <c r="BB747" s="97">
        <f t="shared" si="557"/>
        <v>35.440748254469852</v>
      </c>
      <c r="BC747" s="95">
        <v>10240</v>
      </c>
      <c r="BD747" s="99">
        <f>'Max limit'!AX747*Input!PrimaryDrive_ratio*Input!Gear2_ratio*Input!FinalDrive_ratio</f>
        <v>1188.8902564102564</v>
      </c>
      <c r="BE747" s="99">
        <f t="shared" si="571"/>
        <v>19.814837606837607</v>
      </c>
      <c r="BF747" s="99">
        <f>BE747*Input!$N$23</f>
        <v>46624.273259213667</v>
      </c>
      <c r="BG747" s="100">
        <f t="shared" si="572"/>
        <v>46.624273259213666</v>
      </c>
      <c r="BH747" s="95">
        <v>10240</v>
      </c>
      <c r="BI747" s="99">
        <f>'Max limit'!AX747*Input!PrimaryDrive_ratio*Input!Gear3_ratio*Input!FinalDrive_ratio</f>
        <v>1486.1128205128202</v>
      </c>
      <c r="BJ747" s="99">
        <f t="shared" si="573"/>
        <v>24.768547008547003</v>
      </c>
      <c r="BK747" s="99">
        <f>BJ747*Input!$N$23</f>
        <v>58280.341574017068</v>
      </c>
      <c r="BL747" s="100">
        <f t="shared" si="574"/>
        <v>58.280341574017065</v>
      </c>
      <c r="BM747" s="95">
        <v>10240</v>
      </c>
      <c r="BN747" s="99">
        <f>'Max limit'!AX747*Input!PrimaryDrive_ratio*Input!Gear4_ratio*Input!FinalDrive_ratio</f>
        <v>1783.3353846153846</v>
      </c>
      <c r="BO747" s="99">
        <f t="shared" si="575"/>
        <v>29.72225641025641</v>
      </c>
      <c r="BP747" s="99">
        <f>BO747*Input!$N$23</f>
        <v>69936.409888820504</v>
      </c>
      <c r="BQ747" s="100">
        <f t="shared" si="576"/>
        <v>69.936409888820506</v>
      </c>
      <c r="BR747" s="95">
        <v>10240</v>
      </c>
      <c r="BS747" s="99">
        <f>'Max limit'!AX747*Input!PrimaryDrive_ratio*Input!Gear5_ratio*Input!FinalDrive_ratio</f>
        <v>2043.405128205128</v>
      </c>
      <c r="BT747" s="99">
        <f t="shared" si="577"/>
        <v>34.056752136752131</v>
      </c>
      <c r="BU747" s="99">
        <f>BT747*Input!$N$23</f>
        <v>80135.469664273478</v>
      </c>
      <c r="BV747" s="100">
        <f t="shared" si="578"/>
        <v>80.135469664273472</v>
      </c>
      <c r="BW747" s="95">
        <v>10240</v>
      </c>
      <c r="BX747" s="99">
        <f>'Max limit'!AX747*Input!PrimaryDrive_ratio*Input!Gear6_ratio*Input!FinalDrive_ratio</f>
        <v>2326.0896321070231</v>
      </c>
      <c r="BY747" s="99">
        <f t="shared" si="579"/>
        <v>38.768160535117055</v>
      </c>
      <c r="BZ747" s="99">
        <f>BY747*Input!$N$23</f>
        <v>91221.404202809339</v>
      </c>
      <c r="CA747" s="100">
        <f t="shared" si="580"/>
        <v>91.221404202809339</v>
      </c>
      <c r="CC747" s="95">
        <v>10240</v>
      </c>
      <c r="CD747" s="94">
        <f t="shared" si="581"/>
        <v>35.5</v>
      </c>
      <c r="CE747" s="94">
        <f t="shared" si="582"/>
        <v>46.5</v>
      </c>
      <c r="CF747" s="94">
        <f t="shared" si="583"/>
        <v>58.5</v>
      </c>
      <c r="CG747" s="94">
        <f t="shared" si="584"/>
        <v>70</v>
      </c>
      <c r="CH747" s="94">
        <f t="shared" si="585"/>
        <v>80</v>
      </c>
      <c r="CI747" s="94">
        <f t="shared" si="586"/>
        <v>91</v>
      </c>
      <c r="CK747" s="95">
        <v>10240</v>
      </c>
      <c r="CL747" s="162">
        <f t="shared" si="587"/>
        <v>15.061954261954263</v>
      </c>
      <c r="CM747" s="162">
        <f t="shared" si="588"/>
        <v>19.814837606837607</v>
      </c>
      <c r="CN747" s="162">
        <f t="shared" si="589"/>
        <v>24.768547008547003</v>
      </c>
      <c r="CO747" s="162">
        <f t="shared" si="590"/>
        <v>29.72225641025641</v>
      </c>
      <c r="CP747" s="162">
        <f t="shared" si="591"/>
        <v>34.056752136752131</v>
      </c>
      <c r="CQ747" s="162">
        <f t="shared" si="592"/>
        <v>38.768160535117055</v>
      </c>
    </row>
    <row r="748" spans="1:95" ht="19.5" thickTop="1" thickBot="1">
      <c r="A748" s="70">
        <v>10290</v>
      </c>
      <c r="B748" s="70">
        <v>184.53899999999999</v>
      </c>
      <c r="C748" s="70">
        <v>125.95399999999999</v>
      </c>
      <c r="D748" s="70">
        <v>169.941</v>
      </c>
      <c r="E748" s="70">
        <v>12.414</v>
      </c>
      <c r="G748" s="92">
        <v>2</v>
      </c>
      <c r="H748" s="93">
        <f t="shared" si="593"/>
        <v>31.461098398169337</v>
      </c>
      <c r="O748" s="95">
        <v>10250</v>
      </c>
      <c r="P748" s="94">
        <f t="shared" si="545"/>
        <v>12.434620677606933</v>
      </c>
      <c r="Q748" s="94">
        <f t="shared" si="546"/>
        <v>12.281234598290791</v>
      </c>
      <c r="R748" s="94">
        <f t="shared" si="547"/>
        <v>11.803809592686113</v>
      </c>
      <c r="S748" s="94">
        <f t="shared" si="548"/>
        <v>10.910098367211003</v>
      </c>
      <c r="T748" s="94">
        <f t="shared" si="549"/>
        <v>9.9754167993886007</v>
      </c>
      <c r="U748" s="94">
        <f t="shared" si="550"/>
        <v>8.6899857803902538</v>
      </c>
      <c r="V748" s="82"/>
      <c r="W748" s="95">
        <v>10250</v>
      </c>
      <c r="X748" s="161">
        <f t="shared" si="558"/>
        <v>8.5542089388746216</v>
      </c>
      <c r="Y748" s="161">
        <f t="shared" si="559"/>
        <v>8.2634631519927346</v>
      </c>
      <c r="Z748" s="161">
        <f t="shared" si="560"/>
        <v>7.6764625614890196</v>
      </c>
      <c r="AA748" s="161">
        <f t="shared" si="561"/>
        <v>6.744885766920361</v>
      </c>
      <c r="AB748" s="161">
        <f t="shared" si="562"/>
        <v>5.7716374157619308</v>
      </c>
      <c r="AC748" s="161">
        <f t="shared" si="563"/>
        <v>4.4862063967635848</v>
      </c>
      <c r="AD748" s="82"/>
      <c r="AE748" s="82"/>
      <c r="AF748" s="82"/>
      <c r="AG748" s="95">
        <v>10250</v>
      </c>
      <c r="AH748" s="161">
        <f t="shared" si="564"/>
        <v>-11.844262866314024</v>
      </c>
      <c r="AI748" s="161">
        <f t="shared" si="565"/>
        <v>-12.514973963045541</v>
      </c>
      <c r="AJ748" s="161">
        <f t="shared" si="566"/>
        <v>-13.408578507159408</v>
      </c>
      <c r="AK748" s="161">
        <f t="shared" si="567"/>
        <v>-14.500761838854137</v>
      </c>
      <c r="AL748" s="161">
        <f t="shared" si="568"/>
        <v>-15.619318915774446</v>
      </c>
      <c r="AM748" s="161">
        <f t="shared" si="569"/>
        <v>-17.007584416292659</v>
      </c>
      <c r="AN748" s="81"/>
      <c r="AO748" s="81"/>
      <c r="AP748" s="95">
        <v>10250</v>
      </c>
      <c r="AQ748" s="94">
        <f t="shared" si="551"/>
        <v>242.33066983365478</v>
      </c>
      <c r="AR748" s="94">
        <f t="shared" si="552"/>
        <v>419.39839937077534</v>
      </c>
      <c r="AS748" s="94">
        <f t="shared" si="553"/>
        <v>655.30999901683617</v>
      </c>
      <c r="AT748" s="94">
        <f t="shared" si="554"/>
        <v>943.64639858424471</v>
      </c>
      <c r="AU748" s="94">
        <f t="shared" si="555"/>
        <v>1238.945466891206</v>
      </c>
      <c r="AV748" s="94">
        <f t="shared" si="556"/>
        <v>1605.4475590280147</v>
      </c>
      <c r="AW748" s="81"/>
      <c r="AX748" s="95">
        <v>10250</v>
      </c>
      <c r="AY748" s="99">
        <f>'Max limit'!AX748*Input!PrimaryDrive_ratio*Input!Gear1_ratio*Input!FinalDrive_ratio</f>
        <v>904.59979209979201</v>
      </c>
      <c r="AZ748" s="99">
        <f t="shared" si="570"/>
        <v>15.0766632016632</v>
      </c>
      <c r="BA748" s="99">
        <f>AZ748*Input!$N$23</f>
        <v>35475.3583601871</v>
      </c>
      <c r="BB748" s="97">
        <f t="shared" si="557"/>
        <v>35.475358360187101</v>
      </c>
      <c r="BC748" s="95">
        <v>10250</v>
      </c>
      <c r="BD748" s="99">
        <f>'Max limit'!AX748*Input!PrimaryDrive_ratio*Input!Gear2_ratio*Input!FinalDrive_ratio</f>
        <v>1190.051282051282</v>
      </c>
      <c r="BE748" s="99">
        <f t="shared" si="571"/>
        <v>19.834188034188035</v>
      </c>
      <c r="BF748" s="99">
        <f>BE748*Input!$N$23</f>
        <v>46669.804776068369</v>
      </c>
      <c r="BG748" s="100">
        <f t="shared" si="572"/>
        <v>46.669804776068368</v>
      </c>
      <c r="BH748" s="95">
        <v>10250</v>
      </c>
      <c r="BI748" s="99">
        <f>'Max limit'!AX748*Input!PrimaryDrive_ratio*Input!Gear3_ratio*Input!FinalDrive_ratio</f>
        <v>1487.5641025641023</v>
      </c>
      <c r="BJ748" s="99">
        <f t="shared" si="573"/>
        <v>24.792735042735039</v>
      </c>
      <c r="BK748" s="99">
        <f>BJ748*Input!$N$23</f>
        <v>58337.255970085454</v>
      </c>
      <c r="BL748" s="100">
        <f t="shared" si="574"/>
        <v>58.337255970085451</v>
      </c>
      <c r="BM748" s="95">
        <v>10250</v>
      </c>
      <c r="BN748" s="99">
        <f>'Max limit'!AX748*Input!PrimaryDrive_ratio*Input!Gear4_ratio*Input!FinalDrive_ratio</f>
        <v>1785.0769230769231</v>
      </c>
      <c r="BO748" s="99">
        <f t="shared" si="575"/>
        <v>29.75128205128205</v>
      </c>
      <c r="BP748" s="99">
        <f>BO748*Input!$N$23</f>
        <v>70004.707164102554</v>
      </c>
      <c r="BQ748" s="100">
        <f t="shared" si="576"/>
        <v>70.004707164102555</v>
      </c>
      <c r="BR748" s="95">
        <v>10250</v>
      </c>
      <c r="BS748" s="99">
        <f>'Max limit'!AX748*Input!PrimaryDrive_ratio*Input!Gear5_ratio*Input!FinalDrive_ratio</f>
        <v>2045.4006410256409</v>
      </c>
      <c r="BT748" s="99">
        <f t="shared" si="577"/>
        <v>34.090010683760681</v>
      </c>
      <c r="BU748" s="99">
        <f>BT748*Input!$N$23</f>
        <v>80213.726958867497</v>
      </c>
      <c r="BV748" s="100">
        <f t="shared" si="578"/>
        <v>80.213726958867497</v>
      </c>
      <c r="BW748" s="95">
        <v>10250</v>
      </c>
      <c r="BX748" s="99">
        <f>'Max limit'!AX748*Input!PrimaryDrive_ratio*Input!Gear6_ratio*Input!FinalDrive_ratio</f>
        <v>2328.3612040133776</v>
      </c>
      <c r="BY748" s="99">
        <f t="shared" si="579"/>
        <v>38.806020066889623</v>
      </c>
      <c r="BZ748" s="99">
        <f>BY748*Input!$N$23</f>
        <v>91310.48760535114</v>
      </c>
      <c r="CA748" s="100">
        <f t="shared" si="580"/>
        <v>91.310487605351142</v>
      </c>
      <c r="CC748" s="95">
        <v>10250</v>
      </c>
      <c r="CD748" s="94">
        <f t="shared" si="581"/>
        <v>35.5</v>
      </c>
      <c r="CE748" s="94">
        <f t="shared" si="582"/>
        <v>46.5</v>
      </c>
      <c r="CF748" s="94">
        <f t="shared" si="583"/>
        <v>58.5</v>
      </c>
      <c r="CG748" s="94">
        <f t="shared" si="584"/>
        <v>70</v>
      </c>
      <c r="CH748" s="94">
        <f t="shared" si="585"/>
        <v>80</v>
      </c>
      <c r="CI748" s="94">
        <f t="shared" si="586"/>
        <v>91.5</v>
      </c>
      <c r="CK748" s="95">
        <v>10250</v>
      </c>
      <c r="CL748" s="162">
        <f t="shared" si="587"/>
        <v>15.0766632016632</v>
      </c>
      <c r="CM748" s="162">
        <f t="shared" si="588"/>
        <v>19.834188034188035</v>
      </c>
      <c r="CN748" s="162">
        <f t="shared" si="589"/>
        <v>24.792735042735039</v>
      </c>
      <c r="CO748" s="162">
        <f t="shared" si="590"/>
        <v>29.75128205128205</v>
      </c>
      <c r="CP748" s="162">
        <f t="shared" si="591"/>
        <v>34.090010683760681</v>
      </c>
      <c r="CQ748" s="162">
        <f t="shared" si="592"/>
        <v>38.806020066889623</v>
      </c>
    </row>
    <row r="749" spans="1:95" ht="19.5" thickTop="1" thickBot="1">
      <c r="A749" s="70">
        <v>10300</v>
      </c>
      <c r="B749" s="70">
        <v>184.6</v>
      </c>
      <c r="C749" s="70">
        <v>125.873</v>
      </c>
      <c r="D749" s="70">
        <v>169.911</v>
      </c>
      <c r="E749" s="70">
        <v>12.503</v>
      </c>
      <c r="G749" s="92">
        <v>2</v>
      </c>
      <c r="H749" s="93">
        <f t="shared" si="593"/>
        <v>31.506292906178491</v>
      </c>
      <c r="O749" s="95">
        <v>10260</v>
      </c>
      <c r="P749" s="94">
        <f t="shared" si="545"/>
        <v>12.433089108760768</v>
      </c>
      <c r="Q749" s="94">
        <f t="shared" si="546"/>
        <v>12.278490104023994</v>
      </c>
      <c r="R749" s="94">
        <f t="shared" si="547"/>
        <v>11.79940436751356</v>
      </c>
      <c r="S749" s="94">
        <f t="shared" si="548"/>
        <v>10.90369664549236</v>
      </c>
      <c r="T749" s="94">
        <f t="shared" si="549"/>
        <v>9.9669339366792986</v>
      </c>
      <c r="U749" s="94">
        <f t="shared" si="550"/>
        <v>8.6789935361033539</v>
      </c>
      <c r="V749" s="82"/>
      <c r="W749" s="95">
        <v>10260</v>
      </c>
      <c r="X749" s="161">
        <f t="shared" si="558"/>
        <v>8.5526773700284568</v>
      </c>
      <c r="Y749" s="161">
        <f t="shared" si="559"/>
        <v>8.2607186577259402</v>
      </c>
      <c r="Z749" s="161">
        <f t="shared" si="560"/>
        <v>7.6720573363164668</v>
      </c>
      <c r="AA749" s="161">
        <f t="shared" si="561"/>
        <v>6.7384840452017167</v>
      </c>
      <c r="AB749" s="161">
        <f t="shared" si="562"/>
        <v>5.7631545530526296</v>
      </c>
      <c r="AC749" s="161">
        <f t="shared" si="563"/>
        <v>4.4752141524766849</v>
      </c>
      <c r="AD749" s="82"/>
      <c r="AE749" s="82"/>
      <c r="AF749" s="82"/>
      <c r="AG749" s="95">
        <v>10260</v>
      </c>
      <c r="AH749" s="161">
        <f t="shared" si="564"/>
        <v>-11.846054801864035</v>
      </c>
      <c r="AI749" s="161">
        <f t="shared" si="565"/>
        <v>-12.518075241567018</v>
      </c>
      <c r="AJ749" s="161">
        <f t="shared" si="566"/>
        <v>-13.413424254849218</v>
      </c>
      <c r="AK749" s="161">
        <f t="shared" si="567"/>
        <v>-14.50773971552746</v>
      </c>
      <c r="AL749" s="161">
        <f t="shared" si="568"/>
        <v>-15.628480407500492</v>
      </c>
      <c r="AM749" s="161">
        <f t="shared" si="569"/>
        <v>-17.019456040122513</v>
      </c>
      <c r="AN749" s="81"/>
      <c r="AO749" s="81"/>
      <c r="AP749" s="95">
        <v>10260</v>
      </c>
      <c r="AQ749" s="94">
        <f t="shared" si="551"/>
        <v>242.80374081885779</v>
      </c>
      <c r="AR749" s="94">
        <f t="shared" si="552"/>
        <v>420.21713690044521</v>
      </c>
      <c r="AS749" s="94">
        <f t="shared" si="553"/>
        <v>656.58927640694583</v>
      </c>
      <c r="AT749" s="94">
        <f t="shared" si="554"/>
        <v>945.48855802600178</v>
      </c>
      <c r="AU749" s="94">
        <f t="shared" si="555"/>
        <v>1241.3641007068823</v>
      </c>
      <c r="AV749" s="94">
        <f t="shared" si="556"/>
        <v>1608.5816677190955</v>
      </c>
      <c r="AW749" s="81"/>
      <c r="AX749" s="95">
        <v>10260</v>
      </c>
      <c r="AY749" s="99">
        <f>'Max limit'!AX749*Input!PrimaryDrive_ratio*Input!Gear1_ratio*Input!FinalDrive_ratio</f>
        <v>905.48232848232851</v>
      </c>
      <c r="AZ749" s="99">
        <f t="shared" si="570"/>
        <v>15.091372141372142</v>
      </c>
      <c r="BA749" s="99">
        <f>AZ749*Input!$N$23</f>
        <v>35509.968465904363</v>
      </c>
      <c r="BB749" s="97">
        <f t="shared" si="557"/>
        <v>35.509968465904365</v>
      </c>
      <c r="BC749" s="95">
        <v>10260</v>
      </c>
      <c r="BD749" s="99">
        <f>'Max limit'!AX749*Input!PrimaryDrive_ratio*Input!Gear2_ratio*Input!FinalDrive_ratio</f>
        <v>1191.2123076923078</v>
      </c>
      <c r="BE749" s="99">
        <f t="shared" si="571"/>
        <v>19.853538461538463</v>
      </c>
      <c r="BF749" s="99">
        <f>BE749*Input!$N$23</f>
        <v>46715.336292923072</v>
      </c>
      <c r="BG749" s="100">
        <f t="shared" si="572"/>
        <v>46.71533629292307</v>
      </c>
      <c r="BH749" s="95">
        <v>10260</v>
      </c>
      <c r="BI749" s="99">
        <f>'Max limit'!AX749*Input!PrimaryDrive_ratio*Input!Gear3_ratio*Input!FinalDrive_ratio</f>
        <v>1489.0153846153846</v>
      </c>
      <c r="BJ749" s="99">
        <f t="shared" si="573"/>
        <v>24.816923076923079</v>
      </c>
      <c r="BK749" s="99">
        <f>BJ749*Input!$N$23</f>
        <v>58394.170366153841</v>
      </c>
      <c r="BL749" s="100">
        <f t="shared" si="574"/>
        <v>58.394170366153844</v>
      </c>
      <c r="BM749" s="95">
        <v>10260</v>
      </c>
      <c r="BN749" s="99">
        <f>'Max limit'!AX749*Input!PrimaryDrive_ratio*Input!Gear4_ratio*Input!FinalDrive_ratio</f>
        <v>1786.8184615384616</v>
      </c>
      <c r="BO749" s="99">
        <f t="shared" si="575"/>
        <v>29.780307692307694</v>
      </c>
      <c r="BP749" s="99">
        <f>BO749*Input!$N$23</f>
        <v>70073.004439384604</v>
      </c>
      <c r="BQ749" s="100">
        <f t="shared" si="576"/>
        <v>70.073004439384604</v>
      </c>
      <c r="BR749" s="95">
        <v>10260</v>
      </c>
      <c r="BS749" s="99">
        <f>'Max limit'!AX749*Input!PrimaryDrive_ratio*Input!Gear5_ratio*Input!FinalDrive_ratio</f>
        <v>2047.3961538461538</v>
      </c>
      <c r="BT749" s="99">
        <f t="shared" si="577"/>
        <v>34.123269230769232</v>
      </c>
      <c r="BU749" s="99">
        <f>BT749*Input!$N$23</f>
        <v>80291.984253461531</v>
      </c>
      <c r="BV749" s="100">
        <f t="shared" si="578"/>
        <v>80.291984253461536</v>
      </c>
      <c r="BW749" s="95">
        <v>10260</v>
      </c>
      <c r="BX749" s="99">
        <f>'Max limit'!AX749*Input!PrimaryDrive_ratio*Input!Gear6_ratio*Input!FinalDrive_ratio</f>
        <v>2330.6327759197325</v>
      </c>
      <c r="BY749" s="99">
        <f t="shared" si="579"/>
        <v>38.843879598662205</v>
      </c>
      <c r="BZ749" s="99">
        <f>BY749*Input!$N$23</f>
        <v>91399.571007892955</v>
      </c>
      <c r="CA749" s="100">
        <f t="shared" si="580"/>
        <v>91.399571007892959</v>
      </c>
      <c r="CC749" s="95">
        <v>10260</v>
      </c>
      <c r="CD749" s="94">
        <f t="shared" si="581"/>
        <v>35.5</v>
      </c>
      <c r="CE749" s="94">
        <f t="shared" si="582"/>
        <v>46.5</v>
      </c>
      <c r="CF749" s="94">
        <f t="shared" si="583"/>
        <v>58.5</v>
      </c>
      <c r="CG749" s="94">
        <f t="shared" si="584"/>
        <v>70</v>
      </c>
      <c r="CH749" s="94">
        <f t="shared" si="585"/>
        <v>80.5</v>
      </c>
      <c r="CI749" s="94">
        <f t="shared" si="586"/>
        <v>91.5</v>
      </c>
      <c r="CK749" s="95">
        <v>10260</v>
      </c>
      <c r="CL749" s="162">
        <f t="shared" si="587"/>
        <v>15.091372141372142</v>
      </c>
      <c r="CM749" s="162">
        <f t="shared" si="588"/>
        <v>19.853538461538463</v>
      </c>
      <c r="CN749" s="162">
        <f t="shared" si="589"/>
        <v>24.816923076923079</v>
      </c>
      <c r="CO749" s="162">
        <f t="shared" si="590"/>
        <v>29.780307692307694</v>
      </c>
      <c r="CP749" s="162">
        <f t="shared" si="591"/>
        <v>34.123269230769232</v>
      </c>
      <c r="CQ749" s="162">
        <f t="shared" si="592"/>
        <v>38.843879598662205</v>
      </c>
    </row>
    <row r="750" spans="1:95" ht="19.5" thickTop="1" thickBot="1">
      <c r="A750" s="70">
        <v>10310</v>
      </c>
      <c r="B750" s="70">
        <v>184.65700000000001</v>
      </c>
      <c r="C750" s="70">
        <v>125.79</v>
      </c>
      <c r="D750" s="70">
        <v>169.87899999999999</v>
      </c>
      <c r="E750" s="70">
        <v>12.592000000000001</v>
      </c>
      <c r="G750" s="92">
        <v>2</v>
      </c>
      <c r="H750" s="93">
        <f t="shared" si="593"/>
        <v>31.551487414187644</v>
      </c>
      <c r="O750" s="95">
        <v>10270</v>
      </c>
      <c r="P750" s="94">
        <f t="shared" si="545"/>
        <v>12.431556046429625</v>
      </c>
      <c r="Q750" s="94">
        <f t="shared" si="546"/>
        <v>12.275742933507308</v>
      </c>
      <c r="R750" s="94">
        <f t="shared" si="547"/>
        <v>11.794994846655808</v>
      </c>
      <c r="S750" s="94">
        <f t="shared" si="548"/>
        <v>10.89728868123669</v>
      </c>
      <c r="T750" s="94">
        <f t="shared" si="549"/>
        <v>9.9584428020414695</v>
      </c>
      <c r="U750" s="94">
        <f t="shared" si="550"/>
        <v>8.6679905729044258</v>
      </c>
      <c r="V750" s="82"/>
      <c r="W750" s="95">
        <v>10270</v>
      </c>
      <c r="X750" s="161">
        <f t="shared" si="558"/>
        <v>8.5511443076973155</v>
      </c>
      <c r="Y750" s="161">
        <f t="shared" si="559"/>
        <v>8.2579714872092538</v>
      </c>
      <c r="Z750" s="161">
        <f t="shared" si="560"/>
        <v>7.6676478154587144</v>
      </c>
      <c r="AA750" s="161">
        <f t="shared" si="561"/>
        <v>6.7320760809460465</v>
      </c>
      <c r="AB750" s="161">
        <f t="shared" si="562"/>
        <v>5.7546634184147987</v>
      </c>
      <c r="AC750" s="161">
        <f t="shared" si="563"/>
        <v>4.4642111892777558</v>
      </c>
      <c r="AD750" s="82"/>
      <c r="AE750" s="82"/>
      <c r="AF750" s="82"/>
      <c r="AG750" s="95">
        <v>10270</v>
      </c>
      <c r="AH750" s="161">
        <f t="shared" si="564"/>
        <v>-11.847848484791472</v>
      </c>
      <c r="AI750" s="161">
        <f t="shared" si="565"/>
        <v>-12.521179544250876</v>
      </c>
      <c r="AJ750" s="161">
        <f t="shared" si="566"/>
        <v>-13.418274727792745</v>
      </c>
      <c r="AK750" s="161">
        <f t="shared" si="567"/>
        <v>-14.514724396566139</v>
      </c>
      <c r="AL750" s="161">
        <f t="shared" si="568"/>
        <v>-15.637650832909348</v>
      </c>
      <c r="AM750" s="161">
        <f t="shared" si="569"/>
        <v>-17.031339240377356</v>
      </c>
      <c r="AN750" s="81"/>
      <c r="AO750" s="81"/>
      <c r="AP750" s="95">
        <v>10270</v>
      </c>
      <c r="AQ750" s="94">
        <f t="shared" si="551"/>
        <v>243.27727311170113</v>
      </c>
      <c r="AR750" s="94">
        <f t="shared" si="552"/>
        <v>421.03667280898355</v>
      </c>
      <c r="AS750" s="94">
        <f t="shared" si="553"/>
        <v>657.86980126403705</v>
      </c>
      <c r="AT750" s="94">
        <f t="shared" si="554"/>
        <v>947.33251382021319</v>
      </c>
      <c r="AU750" s="94">
        <f t="shared" si="555"/>
        <v>1243.7850930148202</v>
      </c>
      <c r="AV750" s="94">
        <f t="shared" si="556"/>
        <v>1611.7188325863742</v>
      </c>
      <c r="AW750" s="81"/>
      <c r="AX750" s="95">
        <v>10270</v>
      </c>
      <c r="AY750" s="99">
        <f>'Max limit'!AX750*Input!PrimaryDrive_ratio*Input!Gear1_ratio*Input!FinalDrive_ratio</f>
        <v>906.36486486486501</v>
      </c>
      <c r="AZ750" s="99">
        <f t="shared" si="570"/>
        <v>15.106081081081083</v>
      </c>
      <c r="BA750" s="99">
        <f>AZ750*Input!$N$23</f>
        <v>35544.57857162162</v>
      </c>
      <c r="BB750" s="97">
        <f t="shared" si="557"/>
        <v>35.544578571621621</v>
      </c>
      <c r="BC750" s="95">
        <v>10270</v>
      </c>
      <c r="BD750" s="99">
        <f>'Max limit'!AX750*Input!PrimaryDrive_ratio*Input!Gear2_ratio*Input!FinalDrive_ratio</f>
        <v>1192.3733333333332</v>
      </c>
      <c r="BE750" s="99">
        <f t="shared" si="571"/>
        <v>19.872888888888887</v>
      </c>
      <c r="BF750" s="99">
        <f>BE750*Input!$N$23</f>
        <v>46760.867809777767</v>
      </c>
      <c r="BG750" s="100">
        <f t="shared" si="572"/>
        <v>46.760867809777764</v>
      </c>
      <c r="BH750" s="95">
        <v>10270</v>
      </c>
      <c r="BI750" s="99">
        <f>'Max limit'!AX750*Input!PrimaryDrive_ratio*Input!Gear3_ratio*Input!FinalDrive_ratio</f>
        <v>1490.4666666666667</v>
      </c>
      <c r="BJ750" s="99">
        <f t="shared" si="573"/>
        <v>24.841111111111111</v>
      </c>
      <c r="BK750" s="99">
        <f>BJ750*Input!$N$23</f>
        <v>58451.084762222214</v>
      </c>
      <c r="BL750" s="100">
        <f t="shared" si="574"/>
        <v>58.451084762222216</v>
      </c>
      <c r="BM750" s="95">
        <v>10270</v>
      </c>
      <c r="BN750" s="99">
        <f>'Max limit'!AX750*Input!PrimaryDrive_ratio*Input!Gear4_ratio*Input!FinalDrive_ratio</f>
        <v>1788.5600000000002</v>
      </c>
      <c r="BO750" s="99">
        <f t="shared" si="575"/>
        <v>29.809333333333335</v>
      </c>
      <c r="BP750" s="99">
        <f>BO750*Input!$N$23</f>
        <v>70141.301714666653</v>
      </c>
      <c r="BQ750" s="100">
        <f t="shared" si="576"/>
        <v>70.141301714666653</v>
      </c>
      <c r="BR750" s="95">
        <v>10270</v>
      </c>
      <c r="BS750" s="99">
        <f>'Max limit'!AX750*Input!PrimaryDrive_ratio*Input!Gear5_ratio*Input!FinalDrive_ratio</f>
        <v>2049.3916666666669</v>
      </c>
      <c r="BT750" s="99">
        <f t="shared" si="577"/>
        <v>34.156527777777782</v>
      </c>
      <c r="BU750" s="99">
        <f>BT750*Input!$N$23</f>
        <v>80370.24154805555</v>
      </c>
      <c r="BV750" s="100">
        <f t="shared" si="578"/>
        <v>80.370241548055546</v>
      </c>
      <c r="BW750" s="95">
        <v>10270</v>
      </c>
      <c r="BX750" s="99">
        <f>'Max limit'!AX750*Input!PrimaryDrive_ratio*Input!Gear6_ratio*Input!FinalDrive_ratio</f>
        <v>2332.9043478260869</v>
      </c>
      <c r="BY750" s="99">
        <f t="shared" si="579"/>
        <v>38.881739130434781</v>
      </c>
      <c r="BZ750" s="99">
        <f>BY750*Input!$N$23</f>
        <v>91488.654410434756</v>
      </c>
      <c r="CA750" s="100">
        <f t="shared" si="580"/>
        <v>91.488654410434762</v>
      </c>
      <c r="CC750" s="95">
        <v>10270</v>
      </c>
      <c r="CD750" s="94">
        <f t="shared" si="581"/>
        <v>35.5</v>
      </c>
      <c r="CE750" s="94">
        <f t="shared" si="582"/>
        <v>47</v>
      </c>
      <c r="CF750" s="94">
        <f t="shared" si="583"/>
        <v>58.5</v>
      </c>
      <c r="CG750" s="94">
        <f t="shared" si="584"/>
        <v>70</v>
      </c>
      <c r="CH750" s="94">
        <f t="shared" si="585"/>
        <v>80.5</v>
      </c>
      <c r="CI750" s="94">
        <f t="shared" si="586"/>
        <v>91.5</v>
      </c>
      <c r="CK750" s="95">
        <v>10270</v>
      </c>
      <c r="CL750" s="162">
        <f t="shared" si="587"/>
        <v>15.106081081081083</v>
      </c>
      <c r="CM750" s="162">
        <f t="shared" si="588"/>
        <v>19.872888888888887</v>
      </c>
      <c r="CN750" s="162">
        <f t="shared" si="589"/>
        <v>24.841111111111111</v>
      </c>
      <c r="CO750" s="162">
        <f t="shared" si="590"/>
        <v>29.809333333333335</v>
      </c>
      <c r="CP750" s="162">
        <f t="shared" si="591"/>
        <v>34.156527777777782</v>
      </c>
      <c r="CQ750" s="162">
        <f t="shared" si="592"/>
        <v>38.881739130434781</v>
      </c>
    </row>
    <row r="751" spans="1:95" ht="19.5" thickTop="1" thickBot="1">
      <c r="A751" s="70">
        <v>10320</v>
      </c>
      <c r="B751" s="70">
        <v>184.70400000000001</v>
      </c>
      <c r="C751" s="70">
        <v>125.70099999999999</v>
      </c>
      <c r="D751" s="70">
        <v>169.846</v>
      </c>
      <c r="E751" s="70">
        <v>12.672000000000001</v>
      </c>
      <c r="G751" s="92">
        <v>2</v>
      </c>
      <c r="H751" s="93">
        <f t="shared" si="593"/>
        <v>31.596681922196797</v>
      </c>
      <c r="O751" s="95">
        <v>10280</v>
      </c>
      <c r="P751" s="94">
        <f t="shared" si="545"/>
        <v>12.430021490613504</v>
      </c>
      <c r="Q751" s="94">
        <f t="shared" si="546"/>
        <v>12.272993086740724</v>
      </c>
      <c r="R751" s="94">
        <f t="shared" si="547"/>
        <v>11.790581030112854</v>
      </c>
      <c r="S751" s="94">
        <f t="shared" si="548"/>
        <v>10.890874474443995</v>
      </c>
      <c r="T751" s="94">
        <f t="shared" si="549"/>
        <v>9.9499433954751098</v>
      </c>
      <c r="U751" s="94">
        <f t="shared" si="550"/>
        <v>8.6569768907934677</v>
      </c>
      <c r="V751" s="82"/>
      <c r="W751" s="95">
        <v>10280</v>
      </c>
      <c r="X751" s="161">
        <f t="shared" si="558"/>
        <v>8.549609751881194</v>
      </c>
      <c r="Y751" s="161">
        <f t="shared" si="559"/>
        <v>8.2552216404426702</v>
      </c>
      <c r="Z751" s="161">
        <f t="shared" si="560"/>
        <v>7.6632339989157616</v>
      </c>
      <c r="AA751" s="161">
        <f t="shared" si="561"/>
        <v>6.725661874153352</v>
      </c>
      <c r="AB751" s="161">
        <f t="shared" si="562"/>
        <v>5.7461640118484398</v>
      </c>
      <c r="AC751" s="161">
        <f t="shared" si="563"/>
        <v>4.4531975071667977</v>
      </c>
      <c r="AD751" s="82"/>
      <c r="AE751" s="82"/>
      <c r="AF751" s="82"/>
      <c r="AG751" s="95">
        <v>10280</v>
      </c>
      <c r="AH751" s="161">
        <f t="shared" si="564"/>
        <v>-11.849643915096335</v>
      </c>
      <c r="AI751" s="161">
        <f t="shared" si="565"/>
        <v>-12.524286871097114</v>
      </c>
      <c r="AJ751" s="161">
        <f t="shared" si="566"/>
        <v>-13.423129925989992</v>
      </c>
      <c r="AK751" s="161">
        <f t="shared" si="567"/>
        <v>-14.521715881970175</v>
      </c>
      <c r="AL751" s="161">
        <f t="shared" si="568"/>
        <v>-15.646830192001016</v>
      </c>
      <c r="AM751" s="161">
        <f t="shared" si="569"/>
        <v>-17.043234017057188</v>
      </c>
      <c r="AN751" s="81"/>
      <c r="AO751" s="81"/>
      <c r="AP751" s="95">
        <v>10280</v>
      </c>
      <c r="AQ751" s="94">
        <f t="shared" si="551"/>
        <v>243.75126671218479</v>
      </c>
      <c r="AR751" s="94">
        <f t="shared" si="552"/>
        <v>421.85700709639076</v>
      </c>
      <c r="AS751" s="94">
        <f t="shared" si="553"/>
        <v>659.15157358811041</v>
      </c>
      <c r="AT751" s="94">
        <f t="shared" si="554"/>
        <v>949.17826596687894</v>
      </c>
      <c r="AU751" s="94">
        <f t="shared" si="555"/>
        <v>1246.2084438150207</v>
      </c>
      <c r="AV751" s="94">
        <f t="shared" si="556"/>
        <v>1614.8590536298505</v>
      </c>
      <c r="AW751" s="81"/>
      <c r="AX751" s="95">
        <v>10280</v>
      </c>
      <c r="AY751" s="99">
        <f>'Max limit'!AX751*Input!PrimaryDrive_ratio*Input!Gear1_ratio*Input!FinalDrive_ratio</f>
        <v>907.24740124740129</v>
      </c>
      <c r="AZ751" s="99">
        <f t="shared" si="570"/>
        <v>15.120790020790022</v>
      </c>
      <c r="BA751" s="99">
        <f>AZ751*Input!$N$23</f>
        <v>35579.188677338876</v>
      </c>
      <c r="BB751" s="97">
        <f t="shared" si="557"/>
        <v>35.579188677338877</v>
      </c>
      <c r="BC751" s="95">
        <v>10280</v>
      </c>
      <c r="BD751" s="99">
        <f>'Max limit'!AX751*Input!PrimaryDrive_ratio*Input!Gear2_ratio*Input!FinalDrive_ratio</f>
        <v>1193.5343589743591</v>
      </c>
      <c r="BE751" s="99">
        <f t="shared" si="571"/>
        <v>19.892239316239319</v>
      </c>
      <c r="BF751" s="99">
        <f>BE751*Input!$N$23</f>
        <v>46806.399326632476</v>
      </c>
      <c r="BG751" s="100">
        <f t="shared" si="572"/>
        <v>46.806399326632473</v>
      </c>
      <c r="BH751" s="95">
        <v>10280</v>
      </c>
      <c r="BI751" s="99">
        <f>'Max limit'!AX751*Input!PrimaryDrive_ratio*Input!Gear3_ratio*Input!FinalDrive_ratio</f>
        <v>1491.9179487179485</v>
      </c>
      <c r="BJ751" s="99">
        <f t="shared" si="573"/>
        <v>24.865299145299144</v>
      </c>
      <c r="BK751" s="99">
        <f>BJ751*Input!$N$23</f>
        <v>58507.999158290586</v>
      </c>
      <c r="BL751" s="100">
        <f t="shared" si="574"/>
        <v>58.507999158290588</v>
      </c>
      <c r="BM751" s="95">
        <v>10280</v>
      </c>
      <c r="BN751" s="99">
        <f>'Max limit'!AX751*Input!PrimaryDrive_ratio*Input!Gear4_ratio*Input!FinalDrive_ratio</f>
        <v>1790.3015384615385</v>
      </c>
      <c r="BO751" s="99">
        <f t="shared" si="575"/>
        <v>29.838358974358975</v>
      </c>
      <c r="BP751" s="99">
        <f>BO751*Input!$N$23</f>
        <v>70209.598989948703</v>
      </c>
      <c r="BQ751" s="100">
        <f t="shared" si="576"/>
        <v>70.209598989948702</v>
      </c>
      <c r="BR751" s="95">
        <v>10280</v>
      </c>
      <c r="BS751" s="99">
        <f>'Max limit'!AX751*Input!PrimaryDrive_ratio*Input!Gear5_ratio*Input!FinalDrive_ratio</f>
        <v>2051.3871794871793</v>
      </c>
      <c r="BT751" s="99">
        <f t="shared" si="577"/>
        <v>34.189786324786319</v>
      </c>
      <c r="BU751" s="99">
        <f>BT751*Input!$N$23</f>
        <v>80448.49884264954</v>
      </c>
      <c r="BV751" s="100">
        <f t="shared" si="578"/>
        <v>80.448498842649542</v>
      </c>
      <c r="BW751" s="95">
        <v>10280</v>
      </c>
      <c r="BX751" s="99">
        <f>'Max limit'!AX751*Input!PrimaryDrive_ratio*Input!Gear6_ratio*Input!FinalDrive_ratio</f>
        <v>2335.1759197324413</v>
      </c>
      <c r="BY751" s="99">
        <f t="shared" si="579"/>
        <v>38.919598662207356</v>
      </c>
      <c r="BZ751" s="99">
        <f>BY751*Input!$N$23</f>
        <v>91577.737812976571</v>
      </c>
      <c r="CA751" s="100">
        <f t="shared" si="580"/>
        <v>91.577737812976565</v>
      </c>
      <c r="CC751" s="95">
        <v>10280</v>
      </c>
      <c r="CD751" s="94">
        <f t="shared" si="581"/>
        <v>35.5</v>
      </c>
      <c r="CE751" s="94">
        <f t="shared" si="582"/>
        <v>47</v>
      </c>
      <c r="CF751" s="94">
        <f t="shared" si="583"/>
        <v>58.5</v>
      </c>
      <c r="CG751" s="94">
        <f t="shared" si="584"/>
        <v>70</v>
      </c>
      <c r="CH751" s="94">
        <f t="shared" si="585"/>
        <v>80.5</v>
      </c>
      <c r="CI751" s="94">
        <f t="shared" si="586"/>
        <v>91.5</v>
      </c>
      <c r="CK751" s="95">
        <v>10280</v>
      </c>
      <c r="CL751" s="162">
        <f t="shared" si="587"/>
        <v>15.120790020790022</v>
      </c>
      <c r="CM751" s="162">
        <f t="shared" si="588"/>
        <v>19.892239316239319</v>
      </c>
      <c r="CN751" s="162">
        <f t="shared" si="589"/>
        <v>24.865299145299144</v>
      </c>
      <c r="CO751" s="162">
        <f t="shared" si="590"/>
        <v>29.838358974358975</v>
      </c>
      <c r="CP751" s="162">
        <f t="shared" si="591"/>
        <v>34.189786324786319</v>
      </c>
      <c r="CQ751" s="162">
        <f t="shared" si="592"/>
        <v>38.919598662207356</v>
      </c>
    </row>
    <row r="752" spans="1:95" ht="19.5" thickTop="1" thickBot="1">
      <c r="A752" s="70">
        <v>10330</v>
      </c>
      <c r="B752" s="70">
        <v>184.739</v>
      </c>
      <c r="C752" s="70">
        <v>125.602</v>
      </c>
      <c r="D752" s="70">
        <v>169.8</v>
      </c>
      <c r="E752" s="70">
        <v>12.752000000000001</v>
      </c>
      <c r="G752" s="92">
        <v>2</v>
      </c>
      <c r="H752" s="93">
        <f t="shared" si="593"/>
        <v>31.641876430205951</v>
      </c>
      <c r="O752" s="95">
        <v>10290</v>
      </c>
      <c r="P752" s="94">
        <f t="shared" si="545"/>
        <v>12.428485441312404</v>
      </c>
      <c r="Q752" s="94">
        <f t="shared" si="546"/>
        <v>12.270240563724247</v>
      </c>
      <c r="R752" s="94">
        <f t="shared" si="547"/>
        <v>11.786162917884702</v>
      </c>
      <c r="S752" s="94">
        <f t="shared" si="548"/>
        <v>10.884454025114277</v>
      </c>
      <c r="T752" s="94">
        <f t="shared" si="549"/>
        <v>9.9414357169802123</v>
      </c>
      <c r="U752" s="94">
        <f t="shared" si="550"/>
        <v>8.6459524897704778</v>
      </c>
      <c r="V752" s="82"/>
      <c r="W752" s="95">
        <v>10290</v>
      </c>
      <c r="X752" s="161">
        <f t="shared" si="558"/>
        <v>8.5480737025800941</v>
      </c>
      <c r="Y752" s="161">
        <f t="shared" si="559"/>
        <v>8.2524691174261946</v>
      </c>
      <c r="Z752" s="161">
        <f t="shared" si="560"/>
        <v>7.6588158866876093</v>
      </c>
      <c r="AA752" s="161">
        <f t="shared" si="561"/>
        <v>6.7192414248236343</v>
      </c>
      <c r="AB752" s="161">
        <f t="shared" si="562"/>
        <v>5.7376563333535424</v>
      </c>
      <c r="AC752" s="161">
        <f t="shared" si="563"/>
        <v>4.4421731061438088</v>
      </c>
      <c r="AD752" s="82"/>
      <c r="AE752" s="82"/>
      <c r="AF752" s="82"/>
      <c r="AG752" s="95">
        <v>10290</v>
      </c>
      <c r="AH752" s="161">
        <f t="shared" si="564"/>
        <v>-11.851441092778622</v>
      </c>
      <c r="AI752" s="161">
        <f t="shared" si="565"/>
        <v>-12.527397222105733</v>
      </c>
      <c r="AJ752" s="161">
        <f t="shared" si="566"/>
        <v>-13.427989849440959</v>
      </c>
      <c r="AK752" s="161">
        <f t="shared" si="567"/>
        <v>-14.528714171739569</v>
      </c>
      <c r="AL752" s="161">
        <f t="shared" si="568"/>
        <v>-15.656018484775505</v>
      </c>
      <c r="AM752" s="161">
        <f t="shared" si="569"/>
        <v>-17.055140370162018</v>
      </c>
      <c r="AN752" s="81"/>
      <c r="AO752" s="81"/>
      <c r="AP752" s="95">
        <v>10290</v>
      </c>
      <c r="AQ752" s="94">
        <f t="shared" si="551"/>
        <v>244.22572162030878</v>
      </c>
      <c r="AR752" s="94">
        <f t="shared" si="552"/>
        <v>422.67813976266592</v>
      </c>
      <c r="AS752" s="94">
        <f t="shared" si="553"/>
        <v>660.43459337916579</v>
      </c>
      <c r="AT752" s="94">
        <f t="shared" si="554"/>
        <v>951.02581446599868</v>
      </c>
      <c r="AU752" s="94">
        <f t="shared" si="555"/>
        <v>1248.6341531074856</v>
      </c>
      <c r="AV752" s="94">
        <f t="shared" si="556"/>
        <v>1618.0023308495252</v>
      </c>
      <c r="AW752" s="81"/>
      <c r="AX752" s="95">
        <v>10290</v>
      </c>
      <c r="AY752" s="99">
        <f>'Max limit'!AX752*Input!PrimaryDrive_ratio*Input!Gear1_ratio*Input!FinalDrive_ratio</f>
        <v>908.12993762993756</v>
      </c>
      <c r="AZ752" s="99">
        <f t="shared" si="570"/>
        <v>15.135498960498959</v>
      </c>
      <c r="BA752" s="99">
        <f>AZ752*Input!$N$23</f>
        <v>35613.798783056125</v>
      </c>
      <c r="BB752" s="97">
        <f t="shared" si="557"/>
        <v>35.613798783056126</v>
      </c>
      <c r="BC752" s="95">
        <v>10290</v>
      </c>
      <c r="BD752" s="99">
        <f>'Max limit'!AX752*Input!PrimaryDrive_ratio*Input!Gear2_ratio*Input!FinalDrive_ratio</f>
        <v>1194.6953846153845</v>
      </c>
      <c r="BE752" s="99">
        <f t="shared" si="571"/>
        <v>19.91158974358974</v>
      </c>
      <c r="BF752" s="99">
        <f>BE752*Input!$N$23</f>
        <v>46851.930843487164</v>
      </c>
      <c r="BG752" s="100">
        <f t="shared" si="572"/>
        <v>46.85193084348716</v>
      </c>
      <c r="BH752" s="95">
        <v>10290</v>
      </c>
      <c r="BI752" s="99">
        <f>'Max limit'!AX752*Input!PrimaryDrive_ratio*Input!Gear3_ratio*Input!FinalDrive_ratio</f>
        <v>1493.3692307692306</v>
      </c>
      <c r="BJ752" s="99">
        <f t="shared" si="573"/>
        <v>24.889487179487176</v>
      </c>
      <c r="BK752" s="99">
        <f>BJ752*Input!$N$23</f>
        <v>58564.913554358958</v>
      </c>
      <c r="BL752" s="100">
        <f t="shared" si="574"/>
        <v>58.564913554358959</v>
      </c>
      <c r="BM752" s="95">
        <v>10290</v>
      </c>
      <c r="BN752" s="99">
        <f>'Max limit'!AX752*Input!PrimaryDrive_ratio*Input!Gear4_ratio*Input!FinalDrive_ratio</f>
        <v>1792.043076923077</v>
      </c>
      <c r="BO752" s="99">
        <f t="shared" si="575"/>
        <v>29.867384615384616</v>
      </c>
      <c r="BP752" s="99">
        <f>BO752*Input!$N$23</f>
        <v>70277.896265230753</v>
      </c>
      <c r="BQ752" s="100">
        <f t="shared" si="576"/>
        <v>70.277896265230751</v>
      </c>
      <c r="BR752" s="95">
        <v>10290</v>
      </c>
      <c r="BS752" s="99">
        <f>'Max limit'!AX752*Input!PrimaryDrive_ratio*Input!Gear5_ratio*Input!FinalDrive_ratio</f>
        <v>2053.3826923076922</v>
      </c>
      <c r="BT752" s="99">
        <f t="shared" si="577"/>
        <v>34.223044871794869</v>
      </c>
      <c r="BU752" s="99">
        <f>BT752*Input!$N$23</f>
        <v>80526.756137243574</v>
      </c>
      <c r="BV752" s="100">
        <f t="shared" si="578"/>
        <v>80.526756137243581</v>
      </c>
      <c r="BW752" s="95">
        <v>10290</v>
      </c>
      <c r="BX752" s="99">
        <f>'Max limit'!AX752*Input!PrimaryDrive_ratio*Input!Gear6_ratio*Input!FinalDrive_ratio</f>
        <v>2337.4474916387958</v>
      </c>
      <c r="BY752" s="99">
        <f t="shared" si="579"/>
        <v>38.957458193979932</v>
      </c>
      <c r="BZ752" s="99">
        <f>BY752*Input!$N$23</f>
        <v>91666.821215518372</v>
      </c>
      <c r="CA752" s="100">
        <f t="shared" si="580"/>
        <v>91.666821215518368</v>
      </c>
      <c r="CC752" s="95">
        <v>10290</v>
      </c>
      <c r="CD752" s="94">
        <f t="shared" si="581"/>
        <v>35.5</v>
      </c>
      <c r="CE752" s="94">
        <f t="shared" si="582"/>
        <v>47</v>
      </c>
      <c r="CF752" s="94">
        <f t="shared" si="583"/>
        <v>58.5</v>
      </c>
      <c r="CG752" s="94">
        <f t="shared" si="584"/>
        <v>70.5</v>
      </c>
      <c r="CH752" s="94">
        <f t="shared" si="585"/>
        <v>80.5</v>
      </c>
      <c r="CI752" s="94">
        <f t="shared" si="586"/>
        <v>91.5</v>
      </c>
      <c r="CK752" s="95">
        <v>10290</v>
      </c>
      <c r="CL752" s="162">
        <f t="shared" si="587"/>
        <v>15.135498960498959</v>
      </c>
      <c r="CM752" s="162">
        <f t="shared" si="588"/>
        <v>19.91158974358974</v>
      </c>
      <c r="CN752" s="162">
        <f t="shared" si="589"/>
        <v>24.889487179487176</v>
      </c>
      <c r="CO752" s="162">
        <f t="shared" si="590"/>
        <v>29.867384615384616</v>
      </c>
      <c r="CP752" s="162">
        <f t="shared" si="591"/>
        <v>34.223044871794869</v>
      </c>
      <c r="CQ752" s="162">
        <f t="shared" si="592"/>
        <v>38.957458193979932</v>
      </c>
    </row>
    <row r="753" spans="1:95" ht="19.5" thickTop="1" thickBot="1">
      <c r="A753" s="70">
        <v>10340</v>
      </c>
      <c r="B753" s="70">
        <v>184.78</v>
      </c>
      <c r="C753" s="70">
        <v>125.509</v>
      </c>
      <c r="D753" s="70">
        <v>169.75200000000001</v>
      </c>
      <c r="E753" s="70">
        <v>12.840999999999999</v>
      </c>
      <c r="G753" s="92">
        <v>2</v>
      </c>
      <c r="H753" s="93">
        <f t="shared" si="593"/>
        <v>31.687070938215104</v>
      </c>
      <c r="O753" s="95">
        <v>10300</v>
      </c>
      <c r="P753" s="94">
        <f t="shared" si="545"/>
        <v>12.426947898526322</v>
      </c>
      <c r="Q753" s="94">
        <f t="shared" si="546"/>
        <v>12.267485364457876</v>
      </c>
      <c r="R753" s="94">
        <f t="shared" si="547"/>
        <v>11.78174050997135</v>
      </c>
      <c r="S753" s="94">
        <f t="shared" si="548"/>
        <v>10.878027333247534</v>
      </c>
      <c r="T753" s="94">
        <f t="shared" si="549"/>
        <v>9.9329197665567879</v>
      </c>
      <c r="U753" s="94">
        <f t="shared" si="550"/>
        <v>8.6349173698354562</v>
      </c>
      <c r="V753" s="82"/>
      <c r="W753" s="95">
        <v>10300</v>
      </c>
      <c r="X753" s="161">
        <f t="shared" si="558"/>
        <v>8.5465361597940124</v>
      </c>
      <c r="Y753" s="161">
        <f t="shared" si="559"/>
        <v>8.2497139181598218</v>
      </c>
      <c r="Z753" s="161">
        <f t="shared" si="560"/>
        <v>7.6543934787742574</v>
      </c>
      <c r="AA753" s="161">
        <f t="shared" si="561"/>
        <v>6.7128147329568915</v>
      </c>
      <c r="AB753" s="161">
        <f t="shared" si="562"/>
        <v>5.7291403829301171</v>
      </c>
      <c r="AC753" s="161">
        <f t="shared" si="563"/>
        <v>4.4311379862087881</v>
      </c>
      <c r="AD753" s="82"/>
      <c r="AE753" s="82"/>
      <c r="AF753" s="82"/>
      <c r="AG753" s="95">
        <v>10300</v>
      </c>
      <c r="AH753" s="161">
        <f t="shared" si="564"/>
        <v>-11.853240017838337</v>
      </c>
      <c r="AI753" s="161">
        <f t="shared" si="565"/>
        <v>-12.530510597276734</v>
      </c>
      <c r="AJ753" s="161">
        <f t="shared" si="566"/>
        <v>-13.432854498145648</v>
      </c>
      <c r="AK753" s="161">
        <f t="shared" si="567"/>
        <v>-14.535719265874318</v>
      </c>
      <c r="AL753" s="161">
        <f t="shared" si="568"/>
        <v>-15.665215711232804</v>
      </c>
      <c r="AM753" s="161">
        <f t="shared" si="569"/>
        <v>-17.067058299691841</v>
      </c>
      <c r="AN753" s="81"/>
      <c r="AO753" s="81"/>
      <c r="AP753" s="95">
        <v>10300</v>
      </c>
      <c r="AQ753" s="94">
        <f t="shared" si="551"/>
        <v>244.70063783607316</v>
      </c>
      <c r="AR753" s="94">
        <f t="shared" si="552"/>
        <v>423.50007080781018</v>
      </c>
      <c r="AS753" s="94">
        <f t="shared" si="553"/>
        <v>661.71886063720331</v>
      </c>
      <c r="AT753" s="94">
        <f t="shared" si="554"/>
        <v>952.87515931757264</v>
      </c>
      <c r="AU753" s="94">
        <f t="shared" si="555"/>
        <v>1251.0622208922127</v>
      </c>
      <c r="AV753" s="94">
        <f t="shared" si="556"/>
        <v>1621.1486642453981</v>
      </c>
      <c r="AW753" s="81"/>
      <c r="AX753" s="95">
        <v>10300</v>
      </c>
      <c r="AY753" s="99">
        <f>'Max limit'!AX753*Input!PrimaryDrive_ratio*Input!Gear1_ratio*Input!FinalDrive_ratio</f>
        <v>909.01247401247394</v>
      </c>
      <c r="AZ753" s="99">
        <f t="shared" si="570"/>
        <v>15.150207900207899</v>
      </c>
      <c r="BA753" s="99">
        <f>AZ753*Input!$N$23</f>
        <v>35648.408888773381</v>
      </c>
      <c r="BB753" s="97">
        <f t="shared" si="557"/>
        <v>35.648408888773382</v>
      </c>
      <c r="BC753" s="95">
        <v>10300</v>
      </c>
      <c r="BD753" s="99">
        <f>'Max limit'!AX753*Input!PrimaryDrive_ratio*Input!Gear2_ratio*Input!FinalDrive_ratio</f>
        <v>1195.8564102564103</v>
      </c>
      <c r="BE753" s="99">
        <f t="shared" si="571"/>
        <v>19.930940170940172</v>
      </c>
      <c r="BF753" s="99">
        <f>BE753*Input!$N$23</f>
        <v>46897.462360341873</v>
      </c>
      <c r="BG753" s="100">
        <f t="shared" si="572"/>
        <v>46.897462360341876</v>
      </c>
      <c r="BH753" s="95">
        <v>10300</v>
      </c>
      <c r="BI753" s="99">
        <f>'Max limit'!AX753*Input!PrimaryDrive_ratio*Input!Gear3_ratio*Input!FinalDrive_ratio</f>
        <v>1494.8205128205127</v>
      </c>
      <c r="BJ753" s="99">
        <f t="shared" si="573"/>
        <v>24.913675213675212</v>
      </c>
      <c r="BK753" s="99">
        <f>BJ753*Input!$N$23</f>
        <v>58621.827950427338</v>
      </c>
      <c r="BL753" s="100">
        <f t="shared" si="574"/>
        <v>58.621827950427338</v>
      </c>
      <c r="BM753" s="95">
        <v>10300</v>
      </c>
      <c r="BN753" s="99">
        <f>'Max limit'!AX753*Input!PrimaryDrive_ratio*Input!Gear4_ratio*Input!FinalDrive_ratio</f>
        <v>1793.7846153846151</v>
      </c>
      <c r="BO753" s="99">
        <f t="shared" si="575"/>
        <v>29.896410256410253</v>
      </c>
      <c r="BP753" s="99">
        <f>BO753*Input!$N$23</f>
        <v>70346.193540512802</v>
      </c>
      <c r="BQ753" s="100">
        <f t="shared" si="576"/>
        <v>70.3461935405128</v>
      </c>
      <c r="BR753" s="95">
        <v>10300</v>
      </c>
      <c r="BS753" s="99">
        <f>'Max limit'!AX753*Input!PrimaryDrive_ratio*Input!Gear5_ratio*Input!FinalDrive_ratio</f>
        <v>2055.3782051282051</v>
      </c>
      <c r="BT753" s="99">
        <f t="shared" si="577"/>
        <v>34.256303418803419</v>
      </c>
      <c r="BU753" s="99">
        <f>BT753*Input!$N$23</f>
        <v>80605.013431837593</v>
      </c>
      <c r="BV753" s="100">
        <f t="shared" si="578"/>
        <v>80.605013431837591</v>
      </c>
      <c r="BW753" s="95">
        <v>10300</v>
      </c>
      <c r="BX753" s="99">
        <f>'Max limit'!AX753*Input!PrimaryDrive_ratio*Input!Gear6_ratio*Input!FinalDrive_ratio</f>
        <v>2339.7190635451502</v>
      </c>
      <c r="BY753" s="99">
        <f t="shared" si="579"/>
        <v>38.995317725752507</v>
      </c>
      <c r="BZ753" s="99">
        <f>BY753*Input!$N$23</f>
        <v>91755.904618060187</v>
      </c>
      <c r="CA753" s="100">
        <f t="shared" si="580"/>
        <v>91.755904618060185</v>
      </c>
      <c r="CC753" s="95">
        <v>10300</v>
      </c>
      <c r="CD753" s="94">
        <f t="shared" si="581"/>
        <v>35.5</v>
      </c>
      <c r="CE753" s="94">
        <f t="shared" si="582"/>
        <v>47</v>
      </c>
      <c r="CF753" s="94">
        <f t="shared" si="583"/>
        <v>58.5</v>
      </c>
      <c r="CG753" s="94">
        <f t="shared" si="584"/>
        <v>70.5</v>
      </c>
      <c r="CH753" s="94">
        <f t="shared" si="585"/>
        <v>80.5</v>
      </c>
      <c r="CI753" s="94">
        <f t="shared" si="586"/>
        <v>92</v>
      </c>
      <c r="CK753" s="95">
        <v>10300</v>
      </c>
      <c r="CL753" s="162">
        <f t="shared" si="587"/>
        <v>15.150207900207899</v>
      </c>
      <c r="CM753" s="162">
        <f t="shared" si="588"/>
        <v>19.930940170940172</v>
      </c>
      <c r="CN753" s="162">
        <f t="shared" si="589"/>
        <v>24.913675213675212</v>
      </c>
      <c r="CO753" s="162">
        <f t="shared" si="590"/>
        <v>29.896410256410253</v>
      </c>
      <c r="CP753" s="162">
        <f t="shared" si="591"/>
        <v>34.256303418803419</v>
      </c>
      <c r="CQ753" s="162">
        <f t="shared" si="592"/>
        <v>38.995317725752507</v>
      </c>
    </row>
    <row r="754" spans="1:95" ht="19.5" thickTop="1" thickBot="1">
      <c r="A754" s="70">
        <v>10350</v>
      </c>
      <c r="B754" s="70">
        <v>184.804</v>
      </c>
      <c r="C754" s="70">
        <v>125.404</v>
      </c>
      <c r="D754" s="70">
        <v>169.69800000000001</v>
      </c>
      <c r="E754" s="70">
        <v>12.917999999999999</v>
      </c>
      <c r="G754" s="92">
        <v>2</v>
      </c>
      <c r="H754" s="93">
        <f t="shared" si="593"/>
        <v>31.732265446224257</v>
      </c>
      <c r="O754" s="95">
        <v>10310</v>
      </c>
      <c r="P754" s="94">
        <f t="shared" si="545"/>
        <v>12.425408862255264</v>
      </c>
      <c r="Q754" s="94">
        <f t="shared" si="546"/>
        <v>12.26472748894161</v>
      </c>
      <c r="R754" s="94">
        <f t="shared" si="547"/>
        <v>11.777313806372797</v>
      </c>
      <c r="S754" s="94">
        <f t="shared" si="548"/>
        <v>10.871594398843765</v>
      </c>
      <c r="T754" s="94">
        <f t="shared" si="549"/>
        <v>9.9243955442048328</v>
      </c>
      <c r="U754" s="94">
        <f t="shared" si="550"/>
        <v>8.6238715309884117</v>
      </c>
      <c r="V754" s="82"/>
      <c r="W754" s="95">
        <v>10310</v>
      </c>
      <c r="X754" s="161">
        <f t="shared" si="558"/>
        <v>8.544997123522954</v>
      </c>
      <c r="Y754" s="161">
        <f t="shared" si="559"/>
        <v>8.2469560426435553</v>
      </c>
      <c r="Z754" s="161">
        <f t="shared" si="560"/>
        <v>7.649966775175705</v>
      </c>
      <c r="AA754" s="161">
        <f t="shared" si="561"/>
        <v>6.7063817985531227</v>
      </c>
      <c r="AB754" s="161">
        <f t="shared" si="562"/>
        <v>5.7206161605781638</v>
      </c>
      <c r="AC754" s="161">
        <f t="shared" si="563"/>
        <v>4.4200921473617427</v>
      </c>
      <c r="AD754" s="82"/>
      <c r="AE754" s="82"/>
      <c r="AF754" s="82"/>
      <c r="AG754" s="95">
        <v>10310</v>
      </c>
      <c r="AH754" s="161">
        <f t="shared" si="564"/>
        <v>-11.855040690275475</v>
      </c>
      <c r="AI754" s="161">
        <f t="shared" si="565"/>
        <v>-12.533626996610113</v>
      </c>
      <c r="AJ754" s="161">
        <f t="shared" si="566"/>
        <v>-13.437723872104055</v>
      </c>
      <c r="AK754" s="161">
        <f t="shared" si="567"/>
        <v>-14.542731164374425</v>
      </c>
      <c r="AL754" s="161">
        <f t="shared" si="568"/>
        <v>-15.674421871372914</v>
      </c>
      <c r="AM754" s="161">
        <f t="shared" si="569"/>
        <v>-17.078987805646648</v>
      </c>
      <c r="AN754" s="81"/>
      <c r="AO754" s="81"/>
      <c r="AP754" s="95">
        <v>10310</v>
      </c>
      <c r="AQ754" s="94">
        <f t="shared" si="551"/>
        <v>245.17601535947796</v>
      </c>
      <c r="AR754" s="94">
        <f t="shared" si="552"/>
        <v>424.32280023182261</v>
      </c>
      <c r="AS754" s="94">
        <f t="shared" si="553"/>
        <v>663.00437536222285</v>
      </c>
      <c r="AT754" s="94">
        <f t="shared" si="554"/>
        <v>954.72630052160082</v>
      </c>
      <c r="AU754" s="94">
        <f t="shared" si="555"/>
        <v>1253.492647169202</v>
      </c>
      <c r="AV754" s="94">
        <f t="shared" si="556"/>
        <v>1624.2980538174679</v>
      </c>
      <c r="AW754" s="81"/>
      <c r="AX754" s="95">
        <v>10310</v>
      </c>
      <c r="AY754" s="99">
        <f>'Max limit'!AX754*Input!PrimaryDrive_ratio*Input!Gear1_ratio*Input!FinalDrive_ratio</f>
        <v>909.89501039501044</v>
      </c>
      <c r="AZ754" s="99">
        <f t="shared" si="570"/>
        <v>15.16491683991684</v>
      </c>
      <c r="BA754" s="99">
        <f>AZ754*Input!$N$23</f>
        <v>35683.018994490638</v>
      </c>
      <c r="BB754" s="97">
        <f t="shared" si="557"/>
        <v>35.683018994490638</v>
      </c>
      <c r="BC754" s="95">
        <v>10310</v>
      </c>
      <c r="BD754" s="99">
        <f>'Max limit'!AX754*Input!PrimaryDrive_ratio*Input!Gear2_ratio*Input!FinalDrive_ratio</f>
        <v>1197.0174358974357</v>
      </c>
      <c r="BE754" s="99">
        <f t="shared" si="571"/>
        <v>19.950290598290596</v>
      </c>
      <c r="BF754" s="99">
        <f>BE754*Input!$N$23</f>
        <v>46942.993877196568</v>
      </c>
      <c r="BG754" s="100">
        <f t="shared" si="572"/>
        <v>46.942993877196571</v>
      </c>
      <c r="BH754" s="95">
        <v>10310</v>
      </c>
      <c r="BI754" s="99">
        <f>'Max limit'!AX754*Input!PrimaryDrive_ratio*Input!Gear3_ratio*Input!FinalDrive_ratio</f>
        <v>1496.2717948717948</v>
      </c>
      <c r="BJ754" s="99">
        <f t="shared" si="573"/>
        <v>24.937863247863245</v>
      </c>
      <c r="BK754" s="99">
        <f>BJ754*Input!$N$23</f>
        <v>58678.74234649571</v>
      </c>
      <c r="BL754" s="100">
        <f t="shared" si="574"/>
        <v>58.67874234649571</v>
      </c>
      <c r="BM754" s="95">
        <v>10310</v>
      </c>
      <c r="BN754" s="99">
        <f>'Max limit'!AX754*Input!PrimaryDrive_ratio*Input!Gear4_ratio*Input!FinalDrive_ratio</f>
        <v>1795.5261538461536</v>
      </c>
      <c r="BO754" s="99">
        <f t="shared" si="575"/>
        <v>29.925435897435893</v>
      </c>
      <c r="BP754" s="99">
        <f>BO754*Input!$N$23</f>
        <v>70414.490815794852</v>
      </c>
      <c r="BQ754" s="100">
        <f t="shared" si="576"/>
        <v>70.414490815794849</v>
      </c>
      <c r="BR754" s="95">
        <v>10310</v>
      </c>
      <c r="BS754" s="99">
        <f>'Max limit'!AX754*Input!PrimaryDrive_ratio*Input!Gear5_ratio*Input!FinalDrive_ratio</f>
        <v>2057.3737179487175</v>
      </c>
      <c r="BT754" s="99">
        <f t="shared" si="577"/>
        <v>34.289561965811956</v>
      </c>
      <c r="BU754" s="99">
        <f>BT754*Input!$N$23</f>
        <v>80683.270726431583</v>
      </c>
      <c r="BV754" s="100">
        <f t="shared" si="578"/>
        <v>80.683270726431587</v>
      </c>
      <c r="BW754" s="95">
        <v>10310</v>
      </c>
      <c r="BX754" s="99">
        <f>'Max limit'!AX754*Input!PrimaryDrive_ratio*Input!Gear6_ratio*Input!FinalDrive_ratio</f>
        <v>2341.9906354515047</v>
      </c>
      <c r="BY754" s="99">
        <f t="shared" si="579"/>
        <v>39.033177257525075</v>
      </c>
      <c r="BZ754" s="99">
        <f>BY754*Input!$N$23</f>
        <v>91844.988020601973</v>
      </c>
      <c r="CA754" s="100">
        <f t="shared" si="580"/>
        <v>91.844988020601974</v>
      </c>
      <c r="CC754" s="95">
        <v>10310</v>
      </c>
      <c r="CD754" s="94">
        <f t="shared" si="581"/>
        <v>35.5</v>
      </c>
      <c r="CE754" s="94">
        <f t="shared" si="582"/>
        <v>47</v>
      </c>
      <c r="CF754" s="94">
        <f t="shared" si="583"/>
        <v>58.5</v>
      </c>
      <c r="CG754" s="94">
        <f t="shared" si="584"/>
        <v>70.5</v>
      </c>
      <c r="CH754" s="94">
        <f t="shared" si="585"/>
        <v>80.5</v>
      </c>
      <c r="CI754" s="94">
        <f t="shared" si="586"/>
        <v>92</v>
      </c>
      <c r="CK754" s="95">
        <v>10310</v>
      </c>
      <c r="CL754" s="162">
        <f t="shared" si="587"/>
        <v>15.16491683991684</v>
      </c>
      <c r="CM754" s="162">
        <f t="shared" si="588"/>
        <v>19.950290598290596</v>
      </c>
      <c r="CN754" s="162">
        <f t="shared" si="589"/>
        <v>24.937863247863245</v>
      </c>
      <c r="CO754" s="162">
        <f t="shared" si="590"/>
        <v>29.925435897435893</v>
      </c>
      <c r="CP754" s="162">
        <f t="shared" si="591"/>
        <v>34.289561965811956</v>
      </c>
      <c r="CQ754" s="162">
        <f t="shared" si="592"/>
        <v>39.033177257525075</v>
      </c>
    </row>
    <row r="755" spans="1:95" ht="19.5" thickTop="1" thickBot="1">
      <c r="A755" s="70">
        <v>10360</v>
      </c>
      <c r="B755" s="70">
        <v>184.82300000000001</v>
      </c>
      <c r="C755" s="70">
        <v>125.29600000000001</v>
      </c>
      <c r="D755" s="70">
        <v>169.63399999999999</v>
      </c>
      <c r="E755" s="70">
        <v>13.000999999999999</v>
      </c>
      <c r="G755" s="92">
        <v>2</v>
      </c>
      <c r="H755" s="93">
        <f t="shared" si="593"/>
        <v>31.777459954233411</v>
      </c>
      <c r="O755" s="95">
        <v>10320</v>
      </c>
      <c r="P755" s="94">
        <f t="shared" si="545"/>
        <v>12.423868332499225</v>
      </c>
      <c r="Q755" s="94">
        <f t="shared" si="546"/>
        <v>12.261966937175449</v>
      </c>
      <c r="R755" s="94">
        <f t="shared" si="547"/>
        <v>11.772882807089045</v>
      </c>
      <c r="S755" s="94">
        <f t="shared" si="548"/>
        <v>10.865155221902972</v>
      </c>
      <c r="T755" s="94">
        <f t="shared" si="549"/>
        <v>9.9158630499243401</v>
      </c>
      <c r="U755" s="94">
        <f t="shared" si="550"/>
        <v>8.6128149732293302</v>
      </c>
      <c r="V755" s="82"/>
      <c r="W755" s="95">
        <v>10320</v>
      </c>
      <c r="X755" s="161">
        <f t="shared" si="558"/>
        <v>8.5434565937669156</v>
      </c>
      <c r="Y755" s="161">
        <f t="shared" si="559"/>
        <v>8.2441954908773933</v>
      </c>
      <c r="Z755" s="161">
        <f t="shared" si="560"/>
        <v>7.6455357758919513</v>
      </c>
      <c r="AA755" s="161">
        <f t="shared" si="561"/>
        <v>6.6999426216123297</v>
      </c>
      <c r="AB755" s="161">
        <f t="shared" si="562"/>
        <v>5.7120836662976711</v>
      </c>
      <c r="AC755" s="161">
        <f t="shared" si="563"/>
        <v>4.4090355896026612</v>
      </c>
      <c r="AD755" s="82"/>
      <c r="AE755" s="82"/>
      <c r="AF755" s="82"/>
      <c r="AG755" s="95">
        <v>10320</v>
      </c>
      <c r="AH755" s="161">
        <f t="shared" si="564"/>
        <v>-11.85684311009004</v>
      </c>
      <c r="AI755" s="161">
        <f t="shared" si="565"/>
        <v>-12.536746420105876</v>
      </c>
      <c r="AJ755" s="161">
        <f t="shared" si="566"/>
        <v>-13.442597971316182</v>
      </c>
      <c r="AK755" s="161">
        <f t="shared" si="567"/>
        <v>-14.549749867239889</v>
      </c>
      <c r="AL755" s="161">
        <f t="shared" si="568"/>
        <v>-15.683636965195845</v>
      </c>
      <c r="AM755" s="161">
        <f t="shared" si="569"/>
        <v>-17.090928888026458</v>
      </c>
      <c r="AN755" s="81"/>
      <c r="AO755" s="81"/>
      <c r="AP755" s="95">
        <v>10320</v>
      </c>
      <c r="AQ755" s="94">
        <f t="shared" si="551"/>
        <v>245.65185419052318</v>
      </c>
      <c r="AR755" s="94">
        <f t="shared" si="552"/>
        <v>425.14632803470386</v>
      </c>
      <c r="AS755" s="94">
        <f t="shared" si="553"/>
        <v>664.29113755422475</v>
      </c>
      <c r="AT755" s="94">
        <f t="shared" si="554"/>
        <v>956.57923807808345</v>
      </c>
      <c r="AU755" s="94">
        <f t="shared" si="555"/>
        <v>1255.9254319384559</v>
      </c>
      <c r="AV755" s="94">
        <f t="shared" si="556"/>
        <v>1627.4504995657371</v>
      </c>
      <c r="AW755" s="81"/>
      <c r="AX755" s="95">
        <v>10320</v>
      </c>
      <c r="AY755" s="99">
        <f>'Max limit'!AX755*Input!PrimaryDrive_ratio*Input!Gear1_ratio*Input!FinalDrive_ratio</f>
        <v>910.77754677754683</v>
      </c>
      <c r="AZ755" s="99">
        <f t="shared" si="570"/>
        <v>15.179625779625781</v>
      </c>
      <c r="BA755" s="99">
        <f>AZ755*Input!$N$23</f>
        <v>35717.629100207894</v>
      </c>
      <c r="BB755" s="97">
        <f t="shared" si="557"/>
        <v>35.717629100207894</v>
      </c>
      <c r="BC755" s="95">
        <v>10320</v>
      </c>
      <c r="BD755" s="99">
        <f>'Max limit'!AX755*Input!PrimaryDrive_ratio*Input!Gear2_ratio*Input!FinalDrive_ratio</f>
        <v>1198.1784615384618</v>
      </c>
      <c r="BE755" s="99">
        <f t="shared" si="571"/>
        <v>19.969641025641028</v>
      </c>
      <c r="BF755" s="99">
        <f>BE755*Input!$N$23</f>
        <v>46988.525394051278</v>
      </c>
      <c r="BG755" s="100">
        <f t="shared" si="572"/>
        <v>46.98852539405128</v>
      </c>
      <c r="BH755" s="95">
        <v>10320</v>
      </c>
      <c r="BI755" s="99">
        <f>'Max limit'!AX755*Input!PrimaryDrive_ratio*Input!Gear3_ratio*Input!FinalDrive_ratio</f>
        <v>1497.7230769230771</v>
      </c>
      <c r="BJ755" s="99">
        <f t="shared" si="573"/>
        <v>24.962051282051284</v>
      </c>
      <c r="BK755" s="99">
        <f>BJ755*Input!$N$23</f>
        <v>58735.656742564097</v>
      </c>
      <c r="BL755" s="100">
        <f t="shared" si="574"/>
        <v>58.735656742564096</v>
      </c>
      <c r="BM755" s="95">
        <v>10320</v>
      </c>
      <c r="BN755" s="99">
        <f>'Max limit'!AX755*Input!PrimaryDrive_ratio*Input!Gear4_ratio*Input!FinalDrive_ratio</f>
        <v>1797.2676923076924</v>
      </c>
      <c r="BO755" s="99">
        <f t="shared" si="575"/>
        <v>29.95446153846154</v>
      </c>
      <c r="BP755" s="99">
        <f>BO755*Input!$N$23</f>
        <v>70482.788091076916</v>
      </c>
      <c r="BQ755" s="100">
        <f t="shared" si="576"/>
        <v>70.482788091076912</v>
      </c>
      <c r="BR755" s="95">
        <v>10320</v>
      </c>
      <c r="BS755" s="99">
        <f>'Max limit'!AX755*Input!PrimaryDrive_ratio*Input!Gear5_ratio*Input!FinalDrive_ratio</f>
        <v>2059.3692307692309</v>
      </c>
      <c r="BT755" s="99">
        <f t="shared" si="577"/>
        <v>34.322820512820513</v>
      </c>
      <c r="BU755" s="99">
        <f>BT755*Input!$N$23</f>
        <v>80761.528021025631</v>
      </c>
      <c r="BV755" s="100">
        <f t="shared" si="578"/>
        <v>80.761528021025626</v>
      </c>
      <c r="BW755" s="95">
        <v>10320</v>
      </c>
      <c r="BX755" s="99">
        <f>'Max limit'!AX755*Input!PrimaryDrive_ratio*Input!Gear6_ratio*Input!FinalDrive_ratio</f>
        <v>2344.2622073578596</v>
      </c>
      <c r="BY755" s="99">
        <f t="shared" si="579"/>
        <v>39.071036789297658</v>
      </c>
      <c r="BZ755" s="99">
        <f>BY755*Input!$N$23</f>
        <v>91934.071423143789</v>
      </c>
      <c r="CA755" s="100">
        <f t="shared" si="580"/>
        <v>91.934071423143791</v>
      </c>
      <c r="CC755" s="95">
        <v>10320</v>
      </c>
      <c r="CD755" s="94">
        <f t="shared" si="581"/>
        <v>35.5</v>
      </c>
      <c r="CE755" s="94">
        <f t="shared" si="582"/>
        <v>47</v>
      </c>
      <c r="CF755" s="94">
        <f t="shared" si="583"/>
        <v>58.5</v>
      </c>
      <c r="CG755" s="94">
        <f t="shared" si="584"/>
        <v>70.5</v>
      </c>
      <c r="CH755" s="94">
        <f t="shared" si="585"/>
        <v>81</v>
      </c>
      <c r="CI755" s="94">
        <f t="shared" si="586"/>
        <v>92</v>
      </c>
      <c r="CK755" s="95">
        <v>10320</v>
      </c>
      <c r="CL755" s="162">
        <f t="shared" si="587"/>
        <v>15.179625779625781</v>
      </c>
      <c r="CM755" s="162">
        <f t="shared" si="588"/>
        <v>19.969641025641028</v>
      </c>
      <c r="CN755" s="162">
        <f t="shared" si="589"/>
        <v>24.962051282051284</v>
      </c>
      <c r="CO755" s="162">
        <f t="shared" si="590"/>
        <v>29.95446153846154</v>
      </c>
      <c r="CP755" s="162">
        <f t="shared" si="591"/>
        <v>34.322820512820513</v>
      </c>
      <c r="CQ755" s="162">
        <f t="shared" si="592"/>
        <v>39.071036789297658</v>
      </c>
    </row>
    <row r="756" spans="1:95" ht="19.5" thickTop="1" thickBot="1">
      <c r="A756" s="70">
        <v>10370</v>
      </c>
      <c r="B756" s="70">
        <v>184.82</v>
      </c>
      <c r="C756" s="70">
        <v>125.173</v>
      </c>
      <c r="D756" s="70">
        <v>169.57</v>
      </c>
      <c r="E756" s="70">
        <v>13.061</v>
      </c>
      <c r="G756" s="92">
        <v>2</v>
      </c>
      <c r="H756" s="93">
        <f t="shared" si="593"/>
        <v>31.822654462242564</v>
      </c>
      <c r="O756" s="95">
        <v>10330</v>
      </c>
      <c r="P756" s="94">
        <f t="shared" si="545"/>
        <v>12.422326309258208</v>
      </c>
      <c r="Q756" s="94">
        <f t="shared" si="546"/>
        <v>12.259203709159394</v>
      </c>
      <c r="R756" s="94">
        <f t="shared" si="547"/>
        <v>11.768447512120092</v>
      </c>
      <c r="S756" s="94">
        <f t="shared" si="548"/>
        <v>10.858709802425157</v>
      </c>
      <c r="T756" s="94">
        <f t="shared" si="549"/>
        <v>9.9073222837153185</v>
      </c>
      <c r="U756" s="94">
        <f t="shared" si="550"/>
        <v>8.6017476965582187</v>
      </c>
      <c r="V756" s="82"/>
      <c r="W756" s="95">
        <v>10330</v>
      </c>
      <c r="X756" s="161">
        <f t="shared" si="558"/>
        <v>8.541914570525897</v>
      </c>
      <c r="Y756" s="161">
        <f t="shared" si="559"/>
        <v>8.2414322628613395</v>
      </c>
      <c r="Z756" s="161">
        <f t="shared" si="560"/>
        <v>7.6411004809230008</v>
      </c>
      <c r="AA756" s="161">
        <f t="shared" si="561"/>
        <v>6.6934972021345134</v>
      </c>
      <c r="AB756" s="161">
        <f t="shared" si="562"/>
        <v>5.7035429000886486</v>
      </c>
      <c r="AC756" s="161">
        <f t="shared" si="563"/>
        <v>4.3979683129315497</v>
      </c>
      <c r="AD756" s="82"/>
      <c r="AE756" s="82"/>
      <c r="AF756" s="82"/>
      <c r="AG756" s="95">
        <v>10330</v>
      </c>
      <c r="AH756" s="161">
        <f t="shared" si="564"/>
        <v>-11.858647277282031</v>
      </c>
      <c r="AI756" s="161">
        <f t="shared" si="565"/>
        <v>-12.539868867764017</v>
      </c>
      <c r="AJ756" s="161">
        <f t="shared" si="566"/>
        <v>-13.44747679578203</v>
      </c>
      <c r="AK756" s="161">
        <f t="shared" si="567"/>
        <v>-14.55677537447071</v>
      </c>
      <c r="AL756" s="161">
        <f t="shared" si="568"/>
        <v>-15.69286099270159</v>
      </c>
      <c r="AM756" s="161">
        <f t="shared" si="569"/>
        <v>-17.102881546831256</v>
      </c>
      <c r="AN756" s="81"/>
      <c r="AO756" s="81"/>
      <c r="AP756" s="95">
        <v>10330</v>
      </c>
      <c r="AQ756" s="94">
        <f t="shared" si="551"/>
        <v>246.12815432920871</v>
      </c>
      <c r="AR756" s="94">
        <f t="shared" si="552"/>
        <v>425.97065421645328</v>
      </c>
      <c r="AS756" s="94">
        <f t="shared" si="553"/>
        <v>665.57914721320833</v>
      </c>
      <c r="AT756" s="94">
        <f t="shared" si="554"/>
        <v>958.43397198701996</v>
      </c>
      <c r="AU756" s="94">
        <f t="shared" si="555"/>
        <v>1258.3605751999723</v>
      </c>
      <c r="AV756" s="94">
        <f t="shared" si="556"/>
        <v>1630.6060014902043</v>
      </c>
      <c r="AW756" s="81"/>
      <c r="AX756" s="95">
        <v>10330</v>
      </c>
      <c r="AY756" s="99">
        <f>'Max limit'!AX756*Input!PrimaryDrive_ratio*Input!Gear1_ratio*Input!FinalDrive_ratio</f>
        <v>911.66008316008322</v>
      </c>
      <c r="AZ756" s="99">
        <f t="shared" si="570"/>
        <v>15.194334719334721</v>
      </c>
      <c r="BA756" s="99">
        <f>AZ756*Input!$N$23</f>
        <v>35752.239205925151</v>
      </c>
      <c r="BB756" s="97">
        <f t="shared" si="557"/>
        <v>35.75223920592515</v>
      </c>
      <c r="BC756" s="95">
        <v>10330</v>
      </c>
      <c r="BD756" s="99">
        <f>'Max limit'!AX756*Input!PrimaryDrive_ratio*Input!Gear2_ratio*Input!FinalDrive_ratio</f>
        <v>1199.3394871794872</v>
      </c>
      <c r="BE756" s="99">
        <f t="shared" si="571"/>
        <v>19.988991452991453</v>
      </c>
      <c r="BF756" s="99">
        <f>BE756*Input!$N$23</f>
        <v>47034.056910905972</v>
      </c>
      <c r="BG756" s="100">
        <f t="shared" si="572"/>
        <v>47.034056910905974</v>
      </c>
      <c r="BH756" s="95">
        <v>10330</v>
      </c>
      <c r="BI756" s="99">
        <f>'Max limit'!AX756*Input!PrimaryDrive_ratio*Input!Gear3_ratio*Input!FinalDrive_ratio</f>
        <v>1499.1743589743589</v>
      </c>
      <c r="BJ756" s="99">
        <f t="shared" si="573"/>
        <v>24.986239316239317</v>
      </c>
      <c r="BK756" s="99">
        <f>BJ756*Input!$N$23</f>
        <v>58792.571138632469</v>
      </c>
      <c r="BL756" s="100">
        <f t="shared" si="574"/>
        <v>58.792571138632468</v>
      </c>
      <c r="BM756" s="95">
        <v>10330</v>
      </c>
      <c r="BN756" s="99">
        <f>'Max limit'!AX756*Input!PrimaryDrive_ratio*Input!Gear4_ratio*Input!FinalDrive_ratio</f>
        <v>1799.009230769231</v>
      </c>
      <c r="BO756" s="99">
        <f t="shared" si="575"/>
        <v>29.983487179487181</v>
      </c>
      <c r="BP756" s="99">
        <f>BO756*Input!$N$23</f>
        <v>70551.085366358966</v>
      </c>
      <c r="BQ756" s="100">
        <f t="shared" si="576"/>
        <v>70.551085366358961</v>
      </c>
      <c r="BR756" s="95">
        <v>10330</v>
      </c>
      <c r="BS756" s="99">
        <f>'Max limit'!AX756*Input!PrimaryDrive_ratio*Input!Gear5_ratio*Input!FinalDrive_ratio</f>
        <v>2061.3647435897437</v>
      </c>
      <c r="BT756" s="99">
        <f t="shared" si="577"/>
        <v>34.356079059829064</v>
      </c>
      <c r="BU756" s="99">
        <f>BT756*Input!$N$23</f>
        <v>80839.785315619651</v>
      </c>
      <c r="BV756" s="100">
        <f t="shared" si="578"/>
        <v>80.83978531561965</v>
      </c>
      <c r="BW756" s="95">
        <v>10330</v>
      </c>
      <c r="BX756" s="99">
        <f>'Max limit'!AX756*Input!PrimaryDrive_ratio*Input!Gear6_ratio*Input!FinalDrive_ratio</f>
        <v>2346.533779264214</v>
      </c>
      <c r="BY756" s="99">
        <f t="shared" si="579"/>
        <v>39.108896321070233</v>
      </c>
      <c r="BZ756" s="99">
        <f>BY756*Input!$N$23</f>
        <v>92023.154825685604</v>
      </c>
      <c r="CA756" s="100">
        <f t="shared" si="580"/>
        <v>92.023154825685609</v>
      </c>
      <c r="CC756" s="95">
        <v>10330</v>
      </c>
      <c r="CD756" s="94">
        <f t="shared" si="581"/>
        <v>36</v>
      </c>
      <c r="CE756" s="94">
        <f t="shared" si="582"/>
        <v>47</v>
      </c>
      <c r="CF756" s="94">
        <f t="shared" si="583"/>
        <v>59</v>
      </c>
      <c r="CG756" s="94">
        <f t="shared" si="584"/>
        <v>70.5</v>
      </c>
      <c r="CH756" s="94">
        <f t="shared" si="585"/>
        <v>81</v>
      </c>
      <c r="CI756" s="94">
        <f t="shared" si="586"/>
        <v>92</v>
      </c>
      <c r="CK756" s="95">
        <v>10330</v>
      </c>
      <c r="CL756" s="162">
        <f t="shared" si="587"/>
        <v>15.194334719334721</v>
      </c>
      <c r="CM756" s="162">
        <f t="shared" si="588"/>
        <v>19.988991452991453</v>
      </c>
      <c r="CN756" s="162">
        <f t="shared" si="589"/>
        <v>24.986239316239317</v>
      </c>
      <c r="CO756" s="162">
        <f t="shared" si="590"/>
        <v>29.983487179487181</v>
      </c>
      <c r="CP756" s="162">
        <f t="shared" si="591"/>
        <v>34.356079059829064</v>
      </c>
      <c r="CQ756" s="162">
        <f t="shared" si="592"/>
        <v>39.108896321070233</v>
      </c>
    </row>
    <row r="757" spans="1:95" ht="19.5" thickTop="1" thickBot="1">
      <c r="A757" s="70">
        <v>10380</v>
      </c>
      <c r="B757" s="70">
        <v>184.786</v>
      </c>
      <c r="C757" s="70">
        <v>125.029</v>
      </c>
      <c r="D757" s="70">
        <v>169.50899999999999</v>
      </c>
      <c r="E757" s="70">
        <v>13.089</v>
      </c>
      <c r="G757" s="92">
        <v>2</v>
      </c>
      <c r="H757" s="93">
        <f t="shared" si="593"/>
        <v>31.867848970251718</v>
      </c>
      <c r="O757" s="95">
        <v>10340</v>
      </c>
      <c r="P757" s="94">
        <f t="shared" si="545"/>
        <v>12.42078279253221</v>
      </c>
      <c r="Q757" s="94">
        <f t="shared" si="546"/>
        <v>12.256437804893444</v>
      </c>
      <c r="R757" s="94">
        <f t="shared" si="547"/>
        <v>11.764007921465941</v>
      </c>
      <c r="S757" s="94">
        <f t="shared" si="548"/>
        <v>10.852258140410315</v>
      </c>
      <c r="T757" s="94">
        <f t="shared" si="549"/>
        <v>9.8987732455777664</v>
      </c>
      <c r="U757" s="94">
        <f t="shared" si="550"/>
        <v>8.5906697009750808</v>
      </c>
      <c r="V757" s="82"/>
      <c r="W757" s="95">
        <v>10340</v>
      </c>
      <c r="X757" s="161">
        <f t="shared" si="558"/>
        <v>8.5403710537999018</v>
      </c>
      <c r="Y757" s="161">
        <f t="shared" si="559"/>
        <v>8.2386663585953901</v>
      </c>
      <c r="Z757" s="161">
        <f t="shared" si="560"/>
        <v>7.6366608902688498</v>
      </c>
      <c r="AA757" s="161">
        <f t="shared" si="561"/>
        <v>6.6870455401196711</v>
      </c>
      <c r="AB757" s="161">
        <f t="shared" si="562"/>
        <v>5.6949938619510991</v>
      </c>
      <c r="AC757" s="161">
        <f t="shared" si="563"/>
        <v>4.3868903173484108</v>
      </c>
      <c r="AD757" s="82"/>
      <c r="AE757" s="82"/>
      <c r="AF757" s="82"/>
      <c r="AG757" s="95">
        <v>10340</v>
      </c>
      <c r="AH757" s="161">
        <f t="shared" si="564"/>
        <v>-11.860453191851448</v>
      </c>
      <c r="AI757" s="161">
        <f t="shared" si="565"/>
        <v>-12.542994339584542</v>
      </c>
      <c r="AJ757" s="161">
        <f t="shared" si="566"/>
        <v>-13.452360345501596</v>
      </c>
      <c r="AK757" s="161">
        <f t="shared" si="567"/>
        <v>-14.563807686066887</v>
      </c>
      <c r="AL757" s="161">
        <f t="shared" si="568"/>
        <v>-15.702093953890145</v>
      </c>
      <c r="AM757" s="161">
        <f t="shared" si="569"/>
        <v>-17.114845782061046</v>
      </c>
      <c r="AN757" s="81"/>
      <c r="AO757" s="81"/>
      <c r="AP757" s="95">
        <v>10340</v>
      </c>
      <c r="AQ757" s="94">
        <f t="shared" si="551"/>
        <v>246.60491577553464</v>
      </c>
      <c r="AR757" s="94">
        <f t="shared" si="552"/>
        <v>426.7957787770714</v>
      </c>
      <c r="AS757" s="94">
        <f t="shared" si="553"/>
        <v>666.86840433917382</v>
      </c>
      <c r="AT757" s="94">
        <f t="shared" si="554"/>
        <v>960.29050224841103</v>
      </c>
      <c r="AU757" s="94">
        <f t="shared" si="555"/>
        <v>1260.7980769537508</v>
      </c>
      <c r="AV757" s="94">
        <f t="shared" si="556"/>
        <v>1633.7645595908689</v>
      </c>
      <c r="AW757" s="81"/>
      <c r="AX757" s="95">
        <v>10340</v>
      </c>
      <c r="AY757" s="99">
        <f>'Max limit'!AX757*Input!PrimaryDrive_ratio*Input!Gear1_ratio*Input!FinalDrive_ratio</f>
        <v>912.54261954261949</v>
      </c>
      <c r="AZ757" s="99">
        <f t="shared" si="570"/>
        <v>15.209043659043658</v>
      </c>
      <c r="BA757" s="99">
        <f>AZ757*Input!$N$23</f>
        <v>35786.849311642407</v>
      </c>
      <c r="BB757" s="97">
        <f t="shared" si="557"/>
        <v>35.786849311642406</v>
      </c>
      <c r="BC757" s="95">
        <v>10340</v>
      </c>
      <c r="BD757" s="99">
        <f>'Max limit'!AX757*Input!PrimaryDrive_ratio*Input!Gear2_ratio*Input!FinalDrive_ratio</f>
        <v>1200.5005128205128</v>
      </c>
      <c r="BE757" s="99">
        <f t="shared" si="571"/>
        <v>20.008341880341881</v>
      </c>
      <c r="BF757" s="99">
        <f>BE757*Input!$N$23</f>
        <v>47079.588427760675</v>
      </c>
      <c r="BG757" s="100">
        <f t="shared" si="572"/>
        <v>47.079588427760676</v>
      </c>
      <c r="BH757" s="95">
        <v>10340</v>
      </c>
      <c r="BI757" s="99">
        <f>'Max limit'!AX757*Input!PrimaryDrive_ratio*Input!Gear3_ratio*Input!FinalDrive_ratio</f>
        <v>1500.6256410256408</v>
      </c>
      <c r="BJ757" s="99">
        <f t="shared" si="573"/>
        <v>25.010427350427346</v>
      </c>
      <c r="BK757" s="99">
        <f>BJ757*Input!$N$23</f>
        <v>58849.485534700834</v>
      </c>
      <c r="BL757" s="100">
        <f t="shared" si="574"/>
        <v>58.849485534700833</v>
      </c>
      <c r="BM757" s="95">
        <v>10340</v>
      </c>
      <c r="BN757" s="99">
        <f>'Max limit'!AX757*Input!PrimaryDrive_ratio*Input!Gear4_ratio*Input!FinalDrive_ratio</f>
        <v>1800.7507692307695</v>
      </c>
      <c r="BO757" s="99">
        <f t="shared" si="575"/>
        <v>30.012512820512825</v>
      </c>
      <c r="BP757" s="99">
        <f>BO757*Input!$N$23</f>
        <v>70619.38264164103</v>
      </c>
      <c r="BQ757" s="100">
        <f t="shared" si="576"/>
        <v>70.619382641641025</v>
      </c>
      <c r="BR757" s="95">
        <v>10340</v>
      </c>
      <c r="BS757" s="99">
        <f>'Max limit'!AX757*Input!PrimaryDrive_ratio*Input!Gear5_ratio*Input!FinalDrive_ratio</f>
        <v>2063.3602564102562</v>
      </c>
      <c r="BT757" s="99">
        <f t="shared" si="577"/>
        <v>34.3893376068376</v>
      </c>
      <c r="BU757" s="99">
        <f>BT757*Input!$N$23</f>
        <v>80918.042610213641</v>
      </c>
      <c r="BV757" s="100">
        <f t="shared" si="578"/>
        <v>80.918042610213647</v>
      </c>
      <c r="BW757" s="95">
        <v>10340</v>
      </c>
      <c r="BX757" s="99">
        <f>'Max limit'!AX757*Input!PrimaryDrive_ratio*Input!Gear6_ratio*Input!FinalDrive_ratio</f>
        <v>2348.8053511705684</v>
      </c>
      <c r="BY757" s="99">
        <f t="shared" si="579"/>
        <v>39.146755852842809</v>
      </c>
      <c r="BZ757" s="99">
        <f>BY757*Input!$N$23</f>
        <v>92112.238228227405</v>
      </c>
      <c r="CA757" s="100">
        <f t="shared" si="580"/>
        <v>92.112238228227412</v>
      </c>
      <c r="CC757" s="95">
        <v>10340</v>
      </c>
      <c r="CD757" s="94">
        <f t="shared" si="581"/>
        <v>36</v>
      </c>
      <c r="CE757" s="94">
        <f t="shared" si="582"/>
        <v>47</v>
      </c>
      <c r="CF757" s="94">
        <f t="shared" si="583"/>
        <v>59</v>
      </c>
      <c r="CG757" s="94">
        <f t="shared" si="584"/>
        <v>70.5</v>
      </c>
      <c r="CH757" s="94">
        <f t="shared" si="585"/>
        <v>81</v>
      </c>
      <c r="CI757" s="94">
        <f t="shared" si="586"/>
        <v>92</v>
      </c>
      <c r="CK757" s="95">
        <v>10340</v>
      </c>
      <c r="CL757" s="162">
        <f t="shared" si="587"/>
        <v>15.209043659043658</v>
      </c>
      <c r="CM757" s="162">
        <f t="shared" si="588"/>
        <v>20.008341880341881</v>
      </c>
      <c r="CN757" s="162">
        <f t="shared" si="589"/>
        <v>25.010427350427346</v>
      </c>
      <c r="CO757" s="162">
        <f t="shared" si="590"/>
        <v>30.012512820512825</v>
      </c>
      <c r="CP757" s="162">
        <f t="shared" si="591"/>
        <v>34.3893376068376</v>
      </c>
      <c r="CQ757" s="162">
        <f t="shared" si="592"/>
        <v>39.146755852842809</v>
      </c>
    </row>
    <row r="758" spans="1:95" ht="19.5" thickTop="1" thickBot="1">
      <c r="A758" s="70">
        <v>10390</v>
      </c>
      <c r="B758" s="70">
        <v>184.75299999999999</v>
      </c>
      <c r="C758" s="70">
        <v>124.887</v>
      </c>
      <c r="D758" s="70">
        <v>169.45</v>
      </c>
      <c r="E758" s="70">
        <v>13.116</v>
      </c>
      <c r="G758" s="92">
        <v>2</v>
      </c>
      <c r="H758" s="93">
        <f t="shared" si="593"/>
        <v>31.913043478260871</v>
      </c>
      <c r="O758" s="95">
        <v>10350</v>
      </c>
      <c r="P758" s="94">
        <f t="shared" si="545"/>
        <v>12.419237782321233</v>
      </c>
      <c r="Q758" s="94">
        <f t="shared" si="546"/>
        <v>12.2536692243776</v>
      </c>
      <c r="R758" s="94">
        <f t="shared" si="547"/>
        <v>11.759564035126589</v>
      </c>
      <c r="S758" s="94">
        <f t="shared" si="548"/>
        <v>10.845800235858452</v>
      </c>
      <c r="T758" s="94">
        <f t="shared" si="549"/>
        <v>9.8902159355116819</v>
      </c>
      <c r="U758" s="94">
        <f t="shared" si="550"/>
        <v>8.5795809864799093</v>
      </c>
      <c r="V758" s="82"/>
      <c r="W758" s="95">
        <v>10350</v>
      </c>
      <c r="X758" s="161">
        <f t="shared" si="558"/>
        <v>8.5388260435889247</v>
      </c>
      <c r="Y758" s="161">
        <f t="shared" si="559"/>
        <v>8.235897778079547</v>
      </c>
      <c r="Z758" s="161">
        <f t="shared" si="560"/>
        <v>7.6322170039294965</v>
      </c>
      <c r="AA758" s="161">
        <f t="shared" si="561"/>
        <v>6.6805876355678082</v>
      </c>
      <c r="AB758" s="161">
        <f t="shared" si="562"/>
        <v>5.6864365518850128</v>
      </c>
      <c r="AC758" s="161">
        <f t="shared" si="563"/>
        <v>4.3758016028532412</v>
      </c>
      <c r="AD758" s="82"/>
      <c r="AE758" s="82"/>
      <c r="AF758" s="82"/>
      <c r="AG758" s="95">
        <v>10350</v>
      </c>
      <c r="AH758" s="161">
        <f t="shared" si="564"/>
        <v>-11.86226085379829</v>
      </c>
      <c r="AI758" s="161">
        <f t="shared" si="565"/>
        <v>-12.546122835567445</v>
      </c>
      <c r="AJ758" s="161">
        <f t="shared" si="566"/>
        <v>-13.457248620474884</v>
      </c>
      <c r="AK758" s="161">
        <f t="shared" si="567"/>
        <v>-14.57084680202842</v>
      </c>
      <c r="AL758" s="161">
        <f t="shared" si="568"/>
        <v>-15.711335848761518</v>
      </c>
      <c r="AM758" s="161">
        <f t="shared" si="569"/>
        <v>-17.126821593715832</v>
      </c>
      <c r="AN758" s="81"/>
      <c r="AO758" s="81"/>
      <c r="AP758" s="95">
        <v>10350</v>
      </c>
      <c r="AQ758" s="94">
        <f t="shared" si="551"/>
        <v>247.08213852950095</v>
      </c>
      <c r="AR758" s="94">
        <f t="shared" si="552"/>
        <v>427.62170171655799</v>
      </c>
      <c r="AS758" s="94">
        <f t="shared" si="553"/>
        <v>668.1589089321219</v>
      </c>
      <c r="AT758" s="94">
        <f t="shared" si="554"/>
        <v>962.14882886225507</v>
      </c>
      <c r="AU758" s="94">
        <f t="shared" si="555"/>
        <v>1263.2379371997929</v>
      </c>
      <c r="AV758" s="94">
        <f t="shared" si="556"/>
        <v>1636.9261738677317</v>
      </c>
      <c r="AW758" s="81"/>
      <c r="AX758" s="95">
        <v>10350</v>
      </c>
      <c r="AY758" s="99">
        <f>'Max limit'!AX758*Input!PrimaryDrive_ratio*Input!Gear1_ratio*Input!FinalDrive_ratio</f>
        <v>913.42515592515599</v>
      </c>
      <c r="AZ758" s="99">
        <f t="shared" si="570"/>
        <v>15.223752598752601</v>
      </c>
      <c r="BA758" s="99">
        <f>AZ758*Input!$N$23</f>
        <v>35821.459417359663</v>
      </c>
      <c r="BB758" s="97">
        <f t="shared" si="557"/>
        <v>35.821459417359662</v>
      </c>
      <c r="BC758" s="95">
        <v>10350</v>
      </c>
      <c r="BD758" s="99">
        <f>'Max limit'!AX758*Input!PrimaryDrive_ratio*Input!Gear2_ratio*Input!FinalDrive_ratio</f>
        <v>1201.6615384615384</v>
      </c>
      <c r="BE758" s="99">
        <f t="shared" si="571"/>
        <v>20.027692307692305</v>
      </c>
      <c r="BF758" s="99">
        <f>BE758*Input!$N$23</f>
        <v>47125.11994461537</v>
      </c>
      <c r="BG758" s="100">
        <f t="shared" si="572"/>
        <v>47.125119944615371</v>
      </c>
      <c r="BH758" s="95">
        <v>10350</v>
      </c>
      <c r="BI758" s="99">
        <f>'Max limit'!AX758*Input!PrimaryDrive_ratio*Input!Gear3_ratio*Input!FinalDrive_ratio</f>
        <v>1502.0769230769231</v>
      </c>
      <c r="BJ758" s="99">
        <f t="shared" si="573"/>
        <v>25.034615384615385</v>
      </c>
      <c r="BK758" s="99">
        <f>BJ758*Input!$N$23</f>
        <v>58906.399930769221</v>
      </c>
      <c r="BL758" s="100">
        <f t="shared" si="574"/>
        <v>58.906399930769219</v>
      </c>
      <c r="BM758" s="95">
        <v>10350</v>
      </c>
      <c r="BN758" s="99">
        <f>'Max limit'!AX758*Input!PrimaryDrive_ratio*Input!Gear4_ratio*Input!FinalDrive_ratio</f>
        <v>1802.4923076923076</v>
      </c>
      <c r="BO758" s="99">
        <f t="shared" si="575"/>
        <v>30.041538461538458</v>
      </c>
      <c r="BP758" s="99">
        <f>BO758*Input!$N$23</f>
        <v>70687.679916923051</v>
      </c>
      <c r="BQ758" s="100">
        <f t="shared" si="576"/>
        <v>70.687679916923045</v>
      </c>
      <c r="BR758" s="95">
        <v>10350</v>
      </c>
      <c r="BS758" s="99">
        <f>'Max limit'!AX758*Input!PrimaryDrive_ratio*Input!Gear5_ratio*Input!FinalDrive_ratio</f>
        <v>2065.3557692307691</v>
      </c>
      <c r="BT758" s="99">
        <f t="shared" si="577"/>
        <v>34.42259615384615</v>
      </c>
      <c r="BU758" s="99">
        <f>BT758*Input!$N$23</f>
        <v>80996.299904807674</v>
      </c>
      <c r="BV758" s="100">
        <f t="shared" si="578"/>
        <v>80.996299904807671</v>
      </c>
      <c r="BW758" s="95">
        <v>10350</v>
      </c>
      <c r="BX758" s="99">
        <f>'Max limit'!AX758*Input!PrimaryDrive_ratio*Input!Gear6_ratio*Input!FinalDrive_ratio</f>
        <v>2351.0769230769229</v>
      </c>
      <c r="BY758" s="99">
        <f t="shared" si="579"/>
        <v>39.184615384615384</v>
      </c>
      <c r="BZ758" s="99">
        <f>BY758*Input!$N$23</f>
        <v>92201.32163076922</v>
      </c>
      <c r="CA758" s="100">
        <f t="shared" si="580"/>
        <v>92.201321630769215</v>
      </c>
      <c r="CC758" s="95">
        <v>10350</v>
      </c>
      <c r="CD758" s="94">
        <f t="shared" si="581"/>
        <v>36</v>
      </c>
      <c r="CE758" s="94">
        <f t="shared" si="582"/>
        <v>47</v>
      </c>
      <c r="CF758" s="94">
        <f t="shared" si="583"/>
        <v>59</v>
      </c>
      <c r="CG758" s="94">
        <f t="shared" si="584"/>
        <v>70.5</v>
      </c>
      <c r="CH758" s="94">
        <f t="shared" si="585"/>
        <v>81</v>
      </c>
      <c r="CI758" s="94">
        <f t="shared" si="586"/>
        <v>92</v>
      </c>
      <c r="CK758" s="95">
        <v>10350</v>
      </c>
      <c r="CL758" s="162">
        <f t="shared" si="587"/>
        <v>15.223752598752601</v>
      </c>
      <c r="CM758" s="162">
        <f t="shared" si="588"/>
        <v>20.027692307692305</v>
      </c>
      <c r="CN758" s="162">
        <f t="shared" si="589"/>
        <v>25.034615384615385</v>
      </c>
      <c r="CO758" s="162">
        <f t="shared" si="590"/>
        <v>30.041538461538458</v>
      </c>
      <c r="CP758" s="162">
        <f t="shared" si="591"/>
        <v>34.42259615384615</v>
      </c>
      <c r="CQ758" s="162">
        <f t="shared" si="592"/>
        <v>39.184615384615384</v>
      </c>
    </row>
    <row r="759" spans="1:95" ht="19.5" thickTop="1" thickBot="1">
      <c r="A759" s="70">
        <v>10400</v>
      </c>
      <c r="B759" s="70">
        <v>184.721</v>
      </c>
      <c r="C759" s="70">
        <v>124.745</v>
      </c>
      <c r="D759" s="70">
        <v>169.39</v>
      </c>
      <c r="E759" s="70">
        <v>13.143000000000001</v>
      </c>
      <c r="G759" s="92">
        <v>2</v>
      </c>
      <c r="H759" s="93">
        <f t="shared" si="593"/>
        <v>31.958237986270024</v>
      </c>
      <c r="O759" s="95">
        <v>10360</v>
      </c>
      <c r="P759" s="94">
        <f t="shared" si="545"/>
        <v>12.417691278625279</v>
      </c>
      <c r="Q759" s="94">
        <f t="shared" si="546"/>
        <v>12.250897967611863</v>
      </c>
      <c r="R759" s="94">
        <f t="shared" si="547"/>
        <v>11.755115853102037</v>
      </c>
      <c r="S759" s="94">
        <f t="shared" si="548"/>
        <v>10.83933608876956</v>
      </c>
      <c r="T759" s="94">
        <f t="shared" si="549"/>
        <v>9.881650353517065</v>
      </c>
      <c r="U759" s="94">
        <f t="shared" si="550"/>
        <v>8.5684815530727132</v>
      </c>
      <c r="V759" s="82"/>
      <c r="W759" s="95">
        <v>10360</v>
      </c>
      <c r="X759" s="161">
        <f t="shared" si="558"/>
        <v>8.5372795398929693</v>
      </c>
      <c r="Y759" s="161">
        <f t="shared" si="559"/>
        <v>8.2331265213138067</v>
      </c>
      <c r="Z759" s="161">
        <f t="shared" si="560"/>
        <v>7.6277688219049455</v>
      </c>
      <c r="AA759" s="161">
        <f t="shared" si="561"/>
        <v>6.6741234884789167</v>
      </c>
      <c r="AB759" s="161">
        <f t="shared" si="562"/>
        <v>5.677870969890396</v>
      </c>
      <c r="AC759" s="161">
        <f t="shared" si="563"/>
        <v>4.3647021694460442</v>
      </c>
      <c r="AD759" s="82"/>
      <c r="AE759" s="82"/>
      <c r="AF759" s="82"/>
      <c r="AG759" s="95">
        <v>10360</v>
      </c>
      <c r="AH759" s="161">
        <f t="shared" si="564"/>
        <v>-11.864070263122557</v>
      </c>
      <c r="AI759" s="161">
        <f t="shared" si="565"/>
        <v>-12.54925435571273</v>
      </c>
      <c r="AJ759" s="161">
        <f t="shared" si="566"/>
        <v>-13.462141620701891</v>
      </c>
      <c r="AK759" s="161">
        <f t="shared" si="567"/>
        <v>-14.57789272235531</v>
      </c>
      <c r="AL759" s="161">
        <f t="shared" si="568"/>
        <v>-15.720586677315703</v>
      </c>
      <c r="AM759" s="161">
        <f t="shared" si="569"/>
        <v>-17.138808981795606</v>
      </c>
      <c r="AN759" s="81"/>
      <c r="AO759" s="81"/>
      <c r="AP759" s="95">
        <v>10360</v>
      </c>
      <c r="AQ759" s="94">
        <f t="shared" si="551"/>
        <v>247.55982259110749</v>
      </c>
      <c r="AR759" s="94">
        <f t="shared" si="552"/>
        <v>428.44842303491311</v>
      </c>
      <c r="AS759" s="94">
        <f t="shared" si="553"/>
        <v>669.45066099205155</v>
      </c>
      <c r="AT759" s="94">
        <f t="shared" si="554"/>
        <v>964.00895182855447</v>
      </c>
      <c r="AU759" s="94">
        <f t="shared" si="555"/>
        <v>1265.6801559380981</v>
      </c>
      <c r="AV759" s="94">
        <f t="shared" si="556"/>
        <v>1640.0908443207918</v>
      </c>
      <c r="AW759" s="81"/>
      <c r="AX759" s="95">
        <v>10360</v>
      </c>
      <c r="AY759" s="99">
        <f>'Max limit'!AX759*Input!PrimaryDrive_ratio*Input!Gear1_ratio*Input!FinalDrive_ratio</f>
        <v>914.30769230769226</v>
      </c>
      <c r="AZ759" s="99">
        <f t="shared" si="570"/>
        <v>15.238461538461538</v>
      </c>
      <c r="BA759" s="99">
        <f>AZ759*Input!$N$23</f>
        <v>35856.069523076912</v>
      </c>
      <c r="BB759" s="97">
        <f t="shared" si="557"/>
        <v>35.856069523076911</v>
      </c>
      <c r="BC759" s="95">
        <v>10360</v>
      </c>
      <c r="BD759" s="99">
        <f>'Max limit'!AX759*Input!PrimaryDrive_ratio*Input!Gear2_ratio*Input!FinalDrive_ratio</f>
        <v>1202.822564102564</v>
      </c>
      <c r="BE759" s="99">
        <f t="shared" si="571"/>
        <v>20.047042735042734</v>
      </c>
      <c r="BF759" s="99">
        <f>BE759*Input!$N$23</f>
        <v>47170.651461470072</v>
      </c>
      <c r="BG759" s="100">
        <f t="shared" si="572"/>
        <v>47.170651461470072</v>
      </c>
      <c r="BH759" s="95">
        <v>10360</v>
      </c>
      <c r="BI759" s="99">
        <f>'Max limit'!AX759*Input!PrimaryDrive_ratio*Input!Gear3_ratio*Input!FinalDrive_ratio</f>
        <v>1503.5282051282049</v>
      </c>
      <c r="BJ759" s="99">
        <f t="shared" si="573"/>
        <v>25.058803418803414</v>
      </c>
      <c r="BK759" s="99">
        <f>BJ759*Input!$N$23</f>
        <v>58963.314326837586</v>
      </c>
      <c r="BL759" s="100">
        <f t="shared" si="574"/>
        <v>58.963314326837583</v>
      </c>
      <c r="BM759" s="95">
        <v>10360</v>
      </c>
      <c r="BN759" s="99">
        <f>'Max limit'!AX759*Input!PrimaryDrive_ratio*Input!Gear4_ratio*Input!FinalDrive_ratio</f>
        <v>1804.2338461538461</v>
      </c>
      <c r="BO759" s="99">
        <f t="shared" si="575"/>
        <v>30.070564102564102</v>
      </c>
      <c r="BP759" s="99">
        <f>BO759*Input!$N$23</f>
        <v>70755.977192205115</v>
      </c>
      <c r="BQ759" s="100">
        <f t="shared" si="576"/>
        <v>70.755977192205108</v>
      </c>
      <c r="BR759" s="95">
        <v>10360</v>
      </c>
      <c r="BS759" s="99">
        <f>'Max limit'!AX759*Input!PrimaryDrive_ratio*Input!Gear5_ratio*Input!FinalDrive_ratio</f>
        <v>2067.3512820512819</v>
      </c>
      <c r="BT759" s="99">
        <f t="shared" si="577"/>
        <v>34.455854700854701</v>
      </c>
      <c r="BU759" s="99">
        <f>BT759*Input!$N$23</f>
        <v>81074.557199401694</v>
      </c>
      <c r="BV759" s="100">
        <f t="shared" si="578"/>
        <v>81.074557199401696</v>
      </c>
      <c r="BW759" s="95">
        <v>10360</v>
      </c>
      <c r="BX759" s="99">
        <f>'Max limit'!AX759*Input!PrimaryDrive_ratio*Input!Gear6_ratio*Input!FinalDrive_ratio</f>
        <v>2353.3484949832773</v>
      </c>
      <c r="BY759" s="99">
        <f t="shared" si="579"/>
        <v>39.222474916387952</v>
      </c>
      <c r="BZ759" s="99">
        <f>BY759*Input!$N$23</f>
        <v>92290.405033311006</v>
      </c>
      <c r="CA759" s="100">
        <f t="shared" si="580"/>
        <v>92.290405033311004</v>
      </c>
      <c r="CC759" s="95">
        <v>10360</v>
      </c>
      <c r="CD759" s="94">
        <f t="shared" si="581"/>
        <v>36</v>
      </c>
      <c r="CE759" s="94">
        <f t="shared" si="582"/>
        <v>47</v>
      </c>
      <c r="CF759" s="94">
        <f t="shared" si="583"/>
        <v>59</v>
      </c>
      <c r="CG759" s="94">
        <f t="shared" si="584"/>
        <v>71</v>
      </c>
      <c r="CH759" s="94">
        <f t="shared" si="585"/>
        <v>81</v>
      </c>
      <c r="CI759" s="94">
        <f t="shared" si="586"/>
        <v>92.5</v>
      </c>
      <c r="CK759" s="95">
        <v>10360</v>
      </c>
      <c r="CL759" s="162">
        <f t="shared" si="587"/>
        <v>15.238461538461538</v>
      </c>
      <c r="CM759" s="162">
        <f t="shared" si="588"/>
        <v>20.047042735042734</v>
      </c>
      <c r="CN759" s="162">
        <f t="shared" si="589"/>
        <v>25.058803418803414</v>
      </c>
      <c r="CO759" s="162">
        <f t="shared" si="590"/>
        <v>30.070564102564102</v>
      </c>
      <c r="CP759" s="162">
        <f t="shared" si="591"/>
        <v>34.455854700854701</v>
      </c>
      <c r="CQ759" s="162">
        <f t="shared" si="592"/>
        <v>39.222474916387952</v>
      </c>
    </row>
    <row r="760" spans="1:95" ht="19.5" thickTop="1" thickBot="1">
      <c r="A760" s="70">
        <v>10410</v>
      </c>
      <c r="B760" s="70">
        <v>184.68899999999999</v>
      </c>
      <c r="C760" s="70">
        <v>124.60299999999999</v>
      </c>
      <c r="D760" s="70">
        <v>169.33199999999999</v>
      </c>
      <c r="E760" s="70">
        <v>13.17</v>
      </c>
      <c r="G760" s="92">
        <v>2</v>
      </c>
      <c r="H760" s="93">
        <f t="shared" si="593"/>
        <v>32.003432494279181</v>
      </c>
      <c r="O760" s="95">
        <v>10370</v>
      </c>
      <c r="P760" s="94">
        <f t="shared" si="545"/>
        <v>12.416143281444343</v>
      </c>
      <c r="Q760" s="94">
        <f t="shared" si="546"/>
        <v>12.248124034596227</v>
      </c>
      <c r="R760" s="94">
        <f t="shared" si="547"/>
        <v>11.750663375392286</v>
      </c>
      <c r="S760" s="94">
        <f t="shared" si="548"/>
        <v>10.832865699143648</v>
      </c>
      <c r="T760" s="94">
        <f t="shared" si="549"/>
        <v>9.8730764995939211</v>
      </c>
      <c r="U760" s="94">
        <f t="shared" si="550"/>
        <v>8.5573714007534836</v>
      </c>
      <c r="V760" s="82"/>
      <c r="W760" s="95">
        <v>10370</v>
      </c>
      <c r="X760" s="161">
        <f t="shared" si="558"/>
        <v>8.5357315427120355</v>
      </c>
      <c r="Y760" s="161">
        <f t="shared" si="559"/>
        <v>8.2303525882981745</v>
      </c>
      <c r="Z760" s="161">
        <f t="shared" si="560"/>
        <v>7.6233163441951932</v>
      </c>
      <c r="AA760" s="161">
        <f t="shared" si="561"/>
        <v>6.6676530988530036</v>
      </c>
      <c r="AB760" s="161">
        <f t="shared" si="562"/>
        <v>5.6692971159672512</v>
      </c>
      <c r="AC760" s="161">
        <f t="shared" si="563"/>
        <v>4.3535920171268137</v>
      </c>
      <c r="AD760" s="82"/>
      <c r="AE760" s="82"/>
      <c r="AF760" s="82"/>
      <c r="AG760" s="95">
        <v>10370</v>
      </c>
      <c r="AH760" s="161">
        <f t="shared" si="564"/>
        <v>-11.86588141982425</v>
      </c>
      <c r="AI760" s="161">
        <f t="shared" si="565"/>
        <v>-12.552388900020395</v>
      </c>
      <c r="AJ760" s="161">
        <f t="shared" si="566"/>
        <v>-13.467039346182618</v>
      </c>
      <c r="AK760" s="161">
        <f t="shared" si="567"/>
        <v>-14.584945447047556</v>
      </c>
      <c r="AL760" s="161">
        <f t="shared" si="568"/>
        <v>-15.729846439552698</v>
      </c>
      <c r="AM760" s="161">
        <f t="shared" si="569"/>
        <v>-17.150807946300372</v>
      </c>
      <c r="AN760" s="81"/>
      <c r="AO760" s="81"/>
      <c r="AP760" s="95">
        <v>10370</v>
      </c>
      <c r="AQ760" s="94">
        <f t="shared" si="551"/>
        <v>248.03796796035462</v>
      </c>
      <c r="AR760" s="94">
        <f t="shared" si="552"/>
        <v>429.27594273213674</v>
      </c>
      <c r="AS760" s="94">
        <f t="shared" si="553"/>
        <v>670.74366051896379</v>
      </c>
      <c r="AT760" s="94">
        <f t="shared" si="554"/>
        <v>965.87087114730718</v>
      </c>
      <c r="AU760" s="94">
        <f t="shared" si="555"/>
        <v>1268.124733168665</v>
      </c>
      <c r="AV760" s="94">
        <f t="shared" si="556"/>
        <v>1643.2585709500506</v>
      </c>
      <c r="AW760" s="81"/>
      <c r="AX760" s="95">
        <v>10370</v>
      </c>
      <c r="AY760" s="99">
        <f>'Max limit'!AX760*Input!PrimaryDrive_ratio*Input!Gear1_ratio*Input!FinalDrive_ratio</f>
        <v>915.19022869022865</v>
      </c>
      <c r="AZ760" s="99">
        <f t="shared" si="570"/>
        <v>15.253170478170478</v>
      </c>
      <c r="BA760" s="99">
        <f>AZ760*Input!$N$23</f>
        <v>35890.679628794176</v>
      </c>
      <c r="BB760" s="97">
        <f t="shared" si="557"/>
        <v>35.890679628794175</v>
      </c>
      <c r="BC760" s="95">
        <v>10370</v>
      </c>
      <c r="BD760" s="99">
        <f>'Max limit'!AX760*Input!PrimaryDrive_ratio*Input!Gear2_ratio*Input!FinalDrive_ratio</f>
        <v>1203.9835897435896</v>
      </c>
      <c r="BE760" s="99">
        <f t="shared" si="571"/>
        <v>20.066393162393162</v>
      </c>
      <c r="BF760" s="99">
        <f>BE760*Input!$N$23</f>
        <v>47216.182978324774</v>
      </c>
      <c r="BG760" s="100">
        <f t="shared" si="572"/>
        <v>47.216182978324774</v>
      </c>
      <c r="BH760" s="95">
        <v>10370</v>
      </c>
      <c r="BI760" s="99">
        <f>'Max limit'!AX760*Input!PrimaryDrive_ratio*Input!Gear3_ratio*Input!FinalDrive_ratio</f>
        <v>1504.979487179487</v>
      </c>
      <c r="BJ760" s="99">
        <f t="shared" si="573"/>
        <v>25.08299145299145</v>
      </c>
      <c r="BK760" s="99">
        <f>BJ760*Input!$N$23</f>
        <v>59020.228722905966</v>
      </c>
      <c r="BL760" s="100">
        <f t="shared" si="574"/>
        <v>59.020228722905969</v>
      </c>
      <c r="BM760" s="95">
        <v>10370</v>
      </c>
      <c r="BN760" s="99">
        <f>'Max limit'!AX760*Input!PrimaryDrive_ratio*Input!Gear4_ratio*Input!FinalDrive_ratio</f>
        <v>1805.9753846153844</v>
      </c>
      <c r="BO760" s="99">
        <f t="shared" si="575"/>
        <v>30.099589743589739</v>
      </c>
      <c r="BP760" s="99">
        <f>BO760*Input!$N$23</f>
        <v>70824.27446748715</v>
      </c>
      <c r="BQ760" s="100">
        <f t="shared" si="576"/>
        <v>70.824274467487143</v>
      </c>
      <c r="BR760" s="95">
        <v>10370</v>
      </c>
      <c r="BS760" s="99">
        <f>'Max limit'!AX760*Input!PrimaryDrive_ratio*Input!Gear5_ratio*Input!FinalDrive_ratio</f>
        <v>2069.3467948717944</v>
      </c>
      <c r="BT760" s="99">
        <f t="shared" si="577"/>
        <v>34.489113247863237</v>
      </c>
      <c r="BU760" s="99">
        <f>BT760*Input!$N$23</f>
        <v>81152.814493995684</v>
      </c>
      <c r="BV760" s="100">
        <f t="shared" si="578"/>
        <v>81.152814493995677</v>
      </c>
      <c r="BW760" s="95">
        <v>10370</v>
      </c>
      <c r="BX760" s="99">
        <f>'Max limit'!AX760*Input!PrimaryDrive_ratio*Input!Gear6_ratio*Input!FinalDrive_ratio</f>
        <v>2355.6200668896317</v>
      </c>
      <c r="BY760" s="99">
        <f t="shared" si="579"/>
        <v>39.260334448160528</v>
      </c>
      <c r="BZ760" s="99">
        <f>BY760*Input!$N$23</f>
        <v>92379.488435852807</v>
      </c>
      <c r="CA760" s="100">
        <f t="shared" si="580"/>
        <v>92.379488435852807</v>
      </c>
      <c r="CC760" s="95">
        <v>10370</v>
      </c>
      <c r="CD760" s="94">
        <f t="shared" si="581"/>
        <v>36</v>
      </c>
      <c r="CE760" s="94">
        <f t="shared" si="582"/>
        <v>47</v>
      </c>
      <c r="CF760" s="94">
        <f t="shared" si="583"/>
        <v>59</v>
      </c>
      <c r="CG760" s="94">
        <f t="shared" si="584"/>
        <v>71</v>
      </c>
      <c r="CH760" s="94">
        <f t="shared" si="585"/>
        <v>81</v>
      </c>
      <c r="CI760" s="94">
        <f t="shared" si="586"/>
        <v>92.5</v>
      </c>
      <c r="CK760" s="95">
        <v>10370</v>
      </c>
      <c r="CL760" s="162">
        <f t="shared" si="587"/>
        <v>15.253170478170478</v>
      </c>
      <c r="CM760" s="162">
        <f t="shared" si="588"/>
        <v>20.066393162393162</v>
      </c>
      <c r="CN760" s="162">
        <f t="shared" si="589"/>
        <v>25.08299145299145</v>
      </c>
      <c r="CO760" s="162">
        <f t="shared" si="590"/>
        <v>30.099589743589739</v>
      </c>
      <c r="CP760" s="162">
        <f t="shared" si="591"/>
        <v>34.489113247863237</v>
      </c>
      <c r="CQ760" s="162">
        <f t="shared" si="592"/>
        <v>39.260334448160528</v>
      </c>
    </row>
    <row r="761" spans="1:95" ht="19.5" thickTop="1" thickBot="1">
      <c r="A761" s="70">
        <v>10420</v>
      </c>
      <c r="B761" s="70">
        <v>184.65799999999999</v>
      </c>
      <c r="C761" s="70">
        <v>124.46299999999999</v>
      </c>
      <c r="D761" s="70">
        <v>169.273</v>
      </c>
      <c r="E761" s="70">
        <v>13.198</v>
      </c>
      <c r="G761" s="92">
        <v>2</v>
      </c>
      <c r="H761" s="93">
        <f t="shared" si="593"/>
        <v>32.048627002288328</v>
      </c>
      <c r="O761" s="95">
        <v>10380</v>
      </c>
      <c r="P761" s="94">
        <f t="shared" si="545"/>
        <v>12.414593790778429</v>
      </c>
      <c r="Q761" s="94">
        <f t="shared" si="546"/>
        <v>12.245347425330701</v>
      </c>
      <c r="R761" s="94">
        <f t="shared" si="547"/>
        <v>11.746206601997333</v>
      </c>
      <c r="S761" s="94">
        <f t="shared" si="548"/>
        <v>10.826389066980704</v>
      </c>
      <c r="T761" s="94">
        <f t="shared" si="549"/>
        <v>9.8644943737422395</v>
      </c>
      <c r="U761" s="94">
        <f t="shared" si="550"/>
        <v>8.5462505295222222</v>
      </c>
      <c r="V761" s="82"/>
      <c r="W761" s="95">
        <v>10380</v>
      </c>
      <c r="X761" s="161">
        <f t="shared" si="558"/>
        <v>8.5341820520461216</v>
      </c>
      <c r="Y761" s="161">
        <f t="shared" si="559"/>
        <v>8.2275759790326468</v>
      </c>
      <c r="Z761" s="161">
        <f t="shared" si="560"/>
        <v>7.6188595708002396</v>
      </c>
      <c r="AA761" s="161">
        <f t="shared" si="561"/>
        <v>6.6611764666900628</v>
      </c>
      <c r="AB761" s="161">
        <f t="shared" si="562"/>
        <v>5.6607149901155704</v>
      </c>
      <c r="AC761" s="161">
        <f t="shared" si="563"/>
        <v>4.3424711458955532</v>
      </c>
      <c r="AD761" s="82"/>
      <c r="AE761" s="82"/>
      <c r="AF761" s="82"/>
      <c r="AG761" s="95">
        <v>10380</v>
      </c>
      <c r="AH761" s="161">
        <f t="shared" si="564"/>
        <v>-11.86769432390337</v>
      </c>
      <c r="AI761" s="161">
        <f t="shared" si="565"/>
        <v>-12.555526468490442</v>
      </c>
      <c r="AJ761" s="161">
        <f t="shared" si="566"/>
        <v>-13.471941796917067</v>
      </c>
      <c r="AK761" s="161">
        <f t="shared" si="567"/>
        <v>-14.592004976105162</v>
      </c>
      <c r="AL761" s="161">
        <f t="shared" si="568"/>
        <v>-15.739115135472517</v>
      </c>
      <c r="AM761" s="161">
        <f t="shared" si="569"/>
        <v>-17.162818487230133</v>
      </c>
      <c r="AN761" s="81"/>
      <c r="AO761" s="81"/>
      <c r="AP761" s="95">
        <v>10380</v>
      </c>
      <c r="AQ761" s="94">
        <f t="shared" si="551"/>
        <v>248.51657463724197</v>
      </c>
      <c r="AR761" s="94">
        <f t="shared" si="552"/>
        <v>430.10426080822884</v>
      </c>
      <c r="AS761" s="94">
        <f t="shared" si="553"/>
        <v>672.03790751285794</v>
      </c>
      <c r="AT761" s="94">
        <f t="shared" si="554"/>
        <v>967.73458681851537</v>
      </c>
      <c r="AU761" s="94">
        <f t="shared" si="555"/>
        <v>1270.5716688914965</v>
      </c>
      <c r="AV761" s="94">
        <f t="shared" si="556"/>
        <v>1646.4293537555077</v>
      </c>
      <c r="AW761" s="81"/>
      <c r="AX761" s="95">
        <v>10380</v>
      </c>
      <c r="AY761" s="99">
        <f>'Max limit'!AX761*Input!PrimaryDrive_ratio*Input!Gear1_ratio*Input!FinalDrive_ratio</f>
        <v>916.07276507276504</v>
      </c>
      <c r="AZ761" s="99">
        <f t="shared" si="570"/>
        <v>15.267879417879417</v>
      </c>
      <c r="BA761" s="99">
        <f>AZ761*Input!$N$23</f>
        <v>35925.289734511425</v>
      </c>
      <c r="BB761" s="97">
        <f t="shared" si="557"/>
        <v>35.925289734511423</v>
      </c>
      <c r="BC761" s="95">
        <v>10380</v>
      </c>
      <c r="BD761" s="99">
        <f>'Max limit'!AX761*Input!PrimaryDrive_ratio*Input!Gear2_ratio*Input!FinalDrive_ratio</f>
        <v>1205.1446153846152</v>
      </c>
      <c r="BE761" s="99">
        <f t="shared" si="571"/>
        <v>20.085743589743586</v>
      </c>
      <c r="BF761" s="99">
        <f>BE761*Input!$N$23</f>
        <v>47261.714495179469</v>
      </c>
      <c r="BG761" s="100">
        <f t="shared" si="572"/>
        <v>47.261714495179469</v>
      </c>
      <c r="BH761" s="95">
        <v>10380</v>
      </c>
      <c r="BI761" s="99">
        <f>'Max limit'!AX761*Input!PrimaryDrive_ratio*Input!Gear3_ratio*Input!FinalDrive_ratio</f>
        <v>1506.4307692307691</v>
      </c>
      <c r="BJ761" s="99">
        <f t="shared" si="573"/>
        <v>25.107179487179486</v>
      </c>
      <c r="BK761" s="99">
        <f>BJ761*Input!$N$23</f>
        <v>59077.143118974345</v>
      </c>
      <c r="BL761" s="100">
        <f t="shared" si="574"/>
        <v>59.077143118974348</v>
      </c>
      <c r="BM761" s="95">
        <v>10380</v>
      </c>
      <c r="BN761" s="99">
        <f>'Max limit'!AX761*Input!PrimaryDrive_ratio*Input!Gear4_ratio*Input!FinalDrive_ratio</f>
        <v>1807.716923076923</v>
      </c>
      <c r="BO761" s="99">
        <f t="shared" si="575"/>
        <v>30.128615384615383</v>
      </c>
      <c r="BP761" s="99">
        <f>BO761*Input!$N$23</f>
        <v>70892.571742769214</v>
      </c>
      <c r="BQ761" s="100">
        <f t="shared" si="576"/>
        <v>70.892571742769221</v>
      </c>
      <c r="BR761" s="95">
        <v>10380</v>
      </c>
      <c r="BS761" s="99">
        <f>'Max limit'!AX761*Input!PrimaryDrive_ratio*Input!Gear5_ratio*Input!FinalDrive_ratio</f>
        <v>2071.3423076923073</v>
      </c>
      <c r="BT761" s="99">
        <f t="shared" si="577"/>
        <v>34.522371794871788</v>
      </c>
      <c r="BU761" s="99">
        <f>BT761*Input!$N$23</f>
        <v>81231.071788589717</v>
      </c>
      <c r="BV761" s="100">
        <f t="shared" si="578"/>
        <v>81.231071788589716</v>
      </c>
      <c r="BW761" s="95">
        <v>10380</v>
      </c>
      <c r="BX761" s="99">
        <f>'Max limit'!AX761*Input!PrimaryDrive_ratio*Input!Gear6_ratio*Input!FinalDrive_ratio</f>
        <v>2357.8916387959862</v>
      </c>
      <c r="BY761" s="99">
        <f t="shared" si="579"/>
        <v>39.298193979933103</v>
      </c>
      <c r="BZ761" s="99">
        <f>BY761*Input!$N$23</f>
        <v>92468.571838394622</v>
      </c>
      <c r="CA761" s="100">
        <f t="shared" si="580"/>
        <v>92.468571838394624</v>
      </c>
      <c r="CC761" s="95">
        <v>10380</v>
      </c>
      <c r="CD761" s="94">
        <f t="shared" si="581"/>
        <v>36</v>
      </c>
      <c r="CE761" s="94">
        <f t="shared" si="582"/>
        <v>47.5</v>
      </c>
      <c r="CF761" s="94">
        <f t="shared" si="583"/>
        <v>59</v>
      </c>
      <c r="CG761" s="94">
        <f t="shared" si="584"/>
        <v>71</v>
      </c>
      <c r="CH761" s="94">
        <f t="shared" si="585"/>
        <v>81</v>
      </c>
      <c r="CI761" s="94">
        <f t="shared" si="586"/>
        <v>92.5</v>
      </c>
      <c r="CK761" s="95">
        <v>10380</v>
      </c>
      <c r="CL761" s="162">
        <f t="shared" si="587"/>
        <v>15.267879417879417</v>
      </c>
      <c r="CM761" s="162">
        <f t="shared" si="588"/>
        <v>20.085743589743586</v>
      </c>
      <c r="CN761" s="162">
        <f t="shared" si="589"/>
        <v>25.107179487179486</v>
      </c>
      <c r="CO761" s="162">
        <f t="shared" si="590"/>
        <v>30.128615384615383</v>
      </c>
      <c r="CP761" s="162">
        <f t="shared" si="591"/>
        <v>34.522371794871788</v>
      </c>
      <c r="CQ761" s="162">
        <f t="shared" si="592"/>
        <v>39.298193979933103</v>
      </c>
    </row>
    <row r="762" spans="1:95" ht="19.5" thickTop="1" thickBot="1">
      <c r="A762" s="70">
        <v>10430</v>
      </c>
      <c r="B762" s="70">
        <v>184.63</v>
      </c>
      <c r="C762" s="70">
        <v>124.325</v>
      </c>
      <c r="D762" s="70">
        <v>169.21899999999999</v>
      </c>
      <c r="E762" s="70">
        <v>13.225</v>
      </c>
      <c r="G762" s="92">
        <v>2</v>
      </c>
      <c r="H762" s="93">
        <f t="shared" si="593"/>
        <v>32.093821510297488</v>
      </c>
      <c r="O762" s="95">
        <v>10390</v>
      </c>
      <c r="P762" s="94">
        <f t="shared" si="545"/>
        <v>12.413042806627539</v>
      </c>
      <c r="Q762" s="94">
        <f t="shared" si="546"/>
        <v>12.242568139815278</v>
      </c>
      <c r="R762" s="94">
        <f t="shared" si="547"/>
        <v>11.741745532917182</v>
      </c>
      <c r="S762" s="94">
        <f t="shared" si="548"/>
        <v>10.819906192280742</v>
      </c>
      <c r="T762" s="94">
        <f t="shared" si="549"/>
        <v>9.8559039759620255</v>
      </c>
      <c r="U762" s="94">
        <f t="shared" si="550"/>
        <v>8.5351189393789308</v>
      </c>
      <c r="V762" s="82"/>
      <c r="W762" s="95">
        <v>10390</v>
      </c>
      <c r="X762" s="161">
        <f t="shared" si="558"/>
        <v>8.5326310678952275</v>
      </c>
      <c r="Y762" s="161">
        <f t="shared" si="559"/>
        <v>8.2247966935172236</v>
      </c>
      <c r="Z762" s="161">
        <f t="shared" si="560"/>
        <v>7.6143985017200881</v>
      </c>
      <c r="AA762" s="161">
        <f t="shared" si="561"/>
        <v>6.6546935919900978</v>
      </c>
      <c r="AB762" s="161">
        <f t="shared" si="562"/>
        <v>5.6521245923353565</v>
      </c>
      <c r="AC762" s="161">
        <f t="shared" si="563"/>
        <v>4.3313395557522609</v>
      </c>
      <c r="AD762" s="82"/>
      <c r="AE762" s="82"/>
      <c r="AF762" s="82"/>
      <c r="AG762" s="95">
        <v>10390</v>
      </c>
      <c r="AH762" s="161">
        <f t="shared" si="564"/>
        <v>-11.869508975359913</v>
      </c>
      <c r="AI762" s="161">
        <f t="shared" si="565"/>
        <v>-12.558667061122868</v>
      </c>
      <c r="AJ762" s="161">
        <f t="shared" si="566"/>
        <v>-13.476848972905232</v>
      </c>
      <c r="AK762" s="161">
        <f t="shared" si="567"/>
        <v>-14.599071309528123</v>
      </c>
      <c r="AL762" s="161">
        <f t="shared" si="568"/>
        <v>-15.748392765075145</v>
      </c>
      <c r="AM762" s="161">
        <f t="shared" si="569"/>
        <v>-17.17484060458489</v>
      </c>
      <c r="AN762" s="81"/>
      <c r="AO762" s="81"/>
      <c r="AP762" s="95">
        <v>10390</v>
      </c>
      <c r="AQ762" s="94">
        <f t="shared" si="551"/>
        <v>248.99564262176983</v>
      </c>
      <c r="AR762" s="94">
        <f t="shared" si="552"/>
        <v>430.93337726318975</v>
      </c>
      <c r="AS762" s="94">
        <f t="shared" si="553"/>
        <v>673.33340197373388</v>
      </c>
      <c r="AT762" s="94">
        <f t="shared" si="554"/>
        <v>969.60009884217698</v>
      </c>
      <c r="AU762" s="94">
        <f t="shared" si="555"/>
        <v>1273.0209631065911</v>
      </c>
      <c r="AV762" s="94">
        <f t="shared" si="556"/>
        <v>1649.6031927371632</v>
      </c>
      <c r="AW762" s="81"/>
      <c r="AX762" s="95">
        <v>10390</v>
      </c>
      <c r="AY762" s="99">
        <f>'Max limit'!AX762*Input!PrimaryDrive_ratio*Input!Gear1_ratio*Input!FinalDrive_ratio</f>
        <v>916.95530145530154</v>
      </c>
      <c r="AZ762" s="99">
        <f t="shared" si="570"/>
        <v>15.282588357588359</v>
      </c>
      <c r="BA762" s="99">
        <f>AZ762*Input!$N$23</f>
        <v>35959.899840228689</v>
      </c>
      <c r="BB762" s="97">
        <f t="shared" si="557"/>
        <v>35.959899840228687</v>
      </c>
      <c r="BC762" s="95">
        <v>10390</v>
      </c>
      <c r="BD762" s="99">
        <f>'Max limit'!AX762*Input!PrimaryDrive_ratio*Input!Gear2_ratio*Input!FinalDrive_ratio</f>
        <v>1206.3056410256411</v>
      </c>
      <c r="BE762" s="99">
        <f t="shared" si="571"/>
        <v>20.105094017094018</v>
      </c>
      <c r="BF762" s="99">
        <f>BE762*Input!$N$23</f>
        <v>47307.246012034178</v>
      </c>
      <c r="BG762" s="100">
        <f t="shared" si="572"/>
        <v>47.307246012034177</v>
      </c>
      <c r="BH762" s="95">
        <v>10390</v>
      </c>
      <c r="BI762" s="99">
        <f>'Max limit'!AX762*Input!PrimaryDrive_ratio*Input!Gear3_ratio*Input!FinalDrive_ratio</f>
        <v>1507.8820512820512</v>
      </c>
      <c r="BJ762" s="99">
        <f t="shared" si="573"/>
        <v>25.131367521367519</v>
      </c>
      <c r="BK762" s="99">
        <f>BJ762*Input!$N$23</f>
        <v>59134.057515042718</v>
      </c>
      <c r="BL762" s="100">
        <f t="shared" si="574"/>
        <v>59.13405751504272</v>
      </c>
      <c r="BM762" s="95">
        <v>10390</v>
      </c>
      <c r="BN762" s="99">
        <f>'Max limit'!AX762*Input!PrimaryDrive_ratio*Input!Gear4_ratio*Input!FinalDrive_ratio</f>
        <v>1809.4584615384615</v>
      </c>
      <c r="BO762" s="99">
        <f t="shared" si="575"/>
        <v>30.157641025641023</v>
      </c>
      <c r="BP762" s="99">
        <f>BO762*Input!$N$23</f>
        <v>70960.869018051264</v>
      </c>
      <c r="BQ762" s="100">
        <f t="shared" si="576"/>
        <v>70.96086901805127</v>
      </c>
      <c r="BR762" s="95">
        <v>10390</v>
      </c>
      <c r="BS762" s="99">
        <f>'Max limit'!AX762*Input!PrimaryDrive_ratio*Input!Gear5_ratio*Input!FinalDrive_ratio</f>
        <v>2073.3378205128206</v>
      </c>
      <c r="BT762" s="99">
        <f t="shared" si="577"/>
        <v>34.555630341880345</v>
      </c>
      <c r="BU762" s="99">
        <f>BT762*Input!$N$23</f>
        <v>81309.329083183751</v>
      </c>
      <c r="BV762" s="100">
        <f t="shared" si="578"/>
        <v>81.309329083183755</v>
      </c>
      <c r="BW762" s="95">
        <v>10390</v>
      </c>
      <c r="BX762" s="99">
        <f>'Max limit'!AX762*Input!PrimaryDrive_ratio*Input!Gear6_ratio*Input!FinalDrive_ratio</f>
        <v>2360.1632107023411</v>
      </c>
      <c r="BY762" s="99">
        <f t="shared" si="579"/>
        <v>39.336053511705686</v>
      </c>
      <c r="BZ762" s="99">
        <f>BY762*Input!$N$23</f>
        <v>92557.655240936438</v>
      </c>
      <c r="CA762" s="100">
        <f t="shared" si="580"/>
        <v>92.557655240936441</v>
      </c>
      <c r="CC762" s="95">
        <v>10390</v>
      </c>
      <c r="CD762" s="94">
        <f t="shared" si="581"/>
        <v>36</v>
      </c>
      <c r="CE762" s="94">
        <f t="shared" si="582"/>
        <v>47.5</v>
      </c>
      <c r="CF762" s="94">
        <f t="shared" si="583"/>
        <v>59</v>
      </c>
      <c r="CG762" s="94">
        <f t="shared" si="584"/>
        <v>71</v>
      </c>
      <c r="CH762" s="94">
        <f t="shared" si="585"/>
        <v>81.5</v>
      </c>
      <c r="CI762" s="94">
        <f t="shared" si="586"/>
        <v>92.5</v>
      </c>
      <c r="CK762" s="95">
        <v>10390</v>
      </c>
      <c r="CL762" s="162">
        <f t="shared" si="587"/>
        <v>15.282588357588359</v>
      </c>
      <c r="CM762" s="162">
        <f t="shared" si="588"/>
        <v>20.105094017094018</v>
      </c>
      <c r="CN762" s="162">
        <f t="shared" si="589"/>
        <v>25.131367521367519</v>
      </c>
      <c r="CO762" s="162">
        <f t="shared" si="590"/>
        <v>30.157641025641023</v>
      </c>
      <c r="CP762" s="162">
        <f t="shared" si="591"/>
        <v>34.555630341880345</v>
      </c>
      <c r="CQ762" s="162">
        <f t="shared" si="592"/>
        <v>39.336053511705686</v>
      </c>
    </row>
    <row r="763" spans="1:95" ht="19.5" thickTop="1" thickBot="1">
      <c r="A763" s="70">
        <v>10440</v>
      </c>
      <c r="B763" s="70">
        <v>184.60400000000001</v>
      </c>
      <c r="C763" s="70">
        <v>124.188</v>
      </c>
      <c r="D763" s="70">
        <v>169.166</v>
      </c>
      <c r="E763" s="70">
        <v>13.253</v>
      </c>
      <c r="G763" s="92">
        <v>2</v>
      </c>
      <c r="H763" s="93">
        <f t="shared" si="593"/>
        <v>32.139016018306634</v>
      </c>
      <c r="O763" s="95">
        <v>10400</v>
      </c>
      <c r="P763" s="94">
        <f t="shared" si="545"/>
        <v>12.411490328991665</v>
      </c>
      <c r="Q763" s="94">
        <f t="shared" si="546"/>
        <v>12.239786178049961</v>
      </c>
      <c r="R763" s="94">
        <f t="shared" si="547"/>
        <v>11.737280168151829</v>
      </c>
      <c r="S763" s="94">
        <f t="shared" si="548"/>
        <v>10.813417075043752</v>
      </c>
      <c r="T763" s="94">
        <f t="shared" si="549"/>
        <v>9.8473053062532863</v>
      </c>
      <c r="U763" s="94">
        <f t="shared" si="550"/>
        <v>8.5239766303236095</v>
      </c>
      <c r="V763" s="82"/>
      <c r="W763" s="95">
        <v>10400</v>
      </c>
      <c r="X763" s="161">
        <f t="shared" si="558"/>
        <v>8.5310785902593569</v>
      </c>
      <c r="Y763" s="161">
        <f t="shared" si="559"/>
        <v>8.2220147317519068</v>
      </c>
      <c r="Z763" s="161">
        <f t="shared" si="560"/>
        <v>7.6099331369547363</v>
      </c>
      <c r="AA763" s="161">
        <f t="shared" si="561"/>
        <v>6.6482044747531086</v>
      </c>
      <c r="AB763" s="161">
        <f t="shared" si="562"/>
        <v>5.6435259226266155</v>
      </c>
      <c r="AC763" s="161">
        <f t="shared" si="563"/>
        <v>4.3201972466969405</v>
      </c>
      <c r="AD763" s="82"/>
      <c r="AE763" s="82"/>
      <c r="AF763" s="82"/>
      <c r="AG763" s="95">
        <v>10400</v>
      </c>
      <c r="AH763" s="161">
        <f t="shared" si="564"/>
        <v>-11.871325374193885</v>
      </c>
      <c r="AI763" s="161">
        <f t="shared" si="565"/>
        <v>-12.561810677917677</v>
      </c>
      <c r="AJ763" s="161">
        <f t="shared" si="566"/>
        <v>-13.48176087414712</v>
      </c>
      <c r="AK763" s="161">
        <f t="shared" si="567"/>
        <v>-14.606144447316442</v>
      </c>
      <c r="AL763" s="161">
        <f t="shared" si="568"/>
        <v>-15.757679328360584</v>
      </c>
      <c r="AM763" s="161">
        <f t="shared" si="569"/>
        <v>-17.186874298364636</v>
      </c>
      <c r="AN763" s="81"/>
      <c r="AO763" s="81"/>
      <c r="AP763" s="95">
        <v>10400</v>
      </c>
      <c r="AQ763" s="94">
        <f t="shared" si="551"/>
        <v>249.475171913938</v>
      </c>
      <c r="AR763" s="94">
        <f t="shared" si="552"/>
        <v>431.76329209701908</v>
      </c>
      <c r="AS763" s="94">
        <f t="shared" si="553"/>
        <v>674.63014390159219</v>
      </c>
      <c r="AT763" s="94">
        <f t="shared" si="554"/>
        <v>971.46740721829303</v>
      </c>
      <c r="AU763" s="94">
        <f t="shared" si="555"/>
        <v>1275.472615813947</v>
      </c>
      <c r="AV763" s="94">
        <f t="shared" si="556"/>
        <v>1652.7800878950161</v>
      </c>
      <c r="AW763" s="81"/>
      <c r="AX763" s="95">
        <v>10400</v>
      </c>
      <c r="AY763" s="99">
        <f>'Max limit'!AX763*Input!PrimaryDrive_ratio*Input!Gear1_ratio*Input!FinalDrive_ratio</f>
        <v>917.83783783783792</v>
      </c>
      <c r="AZ763" s="99">
        <f t="shared" si="570"/>
        <v>15.297297297297298</v>
      </c>
      <c r="BA763" s="99">
        <f>AZ763*Input!$N$23</f>
        <v>35994.509945945945</v>
      </c>
      <c r="BB763" s="97">
        <f t="shared" si="557"/>
        <v>35.994509945945943</v>
      </c>
      <c r="BC763" s="95">
        <v>10400</v>
      </c>
      <c r="BD763" s="99">
        <f>'Max limit'!AX763*Input!PrimaryDrive_ratio*Input!Gear2_ratio*Input!FinalDrive_ratio</f>
        <v>1207.4666666666667</v>
      </c>
      <c r="BE763" s="99">
        <f t="shared" si="571"/>
        <v>20.124444444444446</v>
      </c>
      <c r="BF763" s="99">
        <f>BE763*Input!$N$23</f>
        <v>47352.777528888888</v>
      </c>
      <c r="BG763" s="100">
        <f t="shared" si="572"/>
        <v>47.352777528888886</v>
      </c>
      <c r="BH763" s="95">
        <v>10400</v>
      </c>
      <c r="BI763" s="99">
        <f>'Max limit'!AX763*Input!PrimaryDrive_ratio*Input!Gear3_ratio*Input!FinalDrive_ratio</f>
        <v>1509.3333333333333</v>
      </c>
      <c r="BJ763" s="99">
        <f t="shared" si="573"/>
        <v>25.155555555555555</v>
      </c>
      <c r="BK763" s="99">
        <f>BJ763*Input!$N$23</f>
        <v>59190.971911111097</v>
      </c>
      <c r="BL763" s="100">
        <f t="shared" si="574"/>
        <v>59.190971911111099</v>
      </c>
      <c r="BM763" s="95">
        <v>10400</v>
      </c>
      <c r="BN763" s="99">
        <f>'Max limit'!AX763*Input!PrimaryDrive_ratio*Input!Gear4_ratio*Input!FinalDrive_ratio</f>
        <v>1811.2</v>
      </c>
      <c r="BO763" s="99">
        <f t="shared" si="575"/>
        <v>30.186666666666667</v>
      </c>
      <c r="BP763" s="99">
        <f>BO763*Input!$N$23</f>
        <v>71029.166293333328</v>
      </c>
      <c r="BQ763" s="100">
        <f t="shared" si="576"/>
        <v>71.029166293333333</v>
      </c>
      <c r="BR763" s="95">
        <v>10400</v>
      </c>
      <c r="BS763" s="99">
        <f>'Max limit'!AX763*Input!PrimaryDrive_ratio*Input!Gear5_ratio*Input!FinalDrive_ratio</f>
        <v>2075.333333333333</v>
      </c>
      <c r="BT763" s="99">
        <f t="shared" si="577"/>
        <v>34.588888888888881</v>
      </c>
      <c r="BU763" s="99">
        <f>BT763*Input!$N$23</f>
        <v>81387.586377777741</v>
      </c>
      <c r="BV763" s="100">
        <f t="shared" si="578"/>
        <v>81.387586377777737</v>
      </c>
      <c r="BW763" s="95">
        <v>10400</v>
      </c>
      <c r="BX763" s="99">
        <f>'Max limit'!AX763*Input!PrimaryDrive_ratio*Input!Gear6_ratio*Input!FinalDrive_ratio</f>
        <v>2362.4347826086955</v>
      </c>
      <c r="BY763" s="99">
        <f t="shared" si="579"/>
        <v>39.373913043478261</v>
      </c>
      <c r="BZ763" s="99">
        <f>BY763*Input!$N$23</f>
        <v>92646.738643478238</v>
      </c>
      <c r="CA763" s="100">
        <f t="shared" si="580"/>
        <v>92.646738643478244</v>
      </c>
      <c r="CC763" s="95">
        <v>10400</v>
      </c>
      <c r="CD763" s="94">
        <f t="shared" si="581"/>
        <v>36</v>
      </c>
      <c r="CE763" s="94">
        <f t="shared" si="582"/>
        <v>47.5</v>
      </c>
      <c r="CF763" s="94">
        <f t="shared" si="583"/>
        <v>59</v>
      </c>
      <c r="CG763" s="94">
        <f t="shared" si="584"/>
        <v>71</v>
      </c>
      <c r="CH763" s="94">
        <f t="shared" si="585"/>
        <v>81.5</v>
      </c>
      <c r="CI763" s="94">
        <f t="shared" si="586"/>
        <v>92.5</v>
      </c>
      <c r="CK763" s="95">
        <v>10400</v>
      </c>
      <c r="CL763" s="162">
        <f t="shared" si="587"/>
        <v>15.297297297297298</v>
      </c>
      <c r="CM763" s="162">
        <f t="shared" si="588"/>
        <v>20.124444444444446</v>
      </c>
      <c r="CN763" s="162">
        <f t="shared" si="589"/>
        <v>25.155555555555555</v>
      </c>
      <c r="CO763" s="162">
        <f t="shared" si="590"/>
        <v>30.186666666666667</v>
      </c>
      <c r="CP763" s="162">
        <f t="shared" si="591"/>
        <v>34.588888888888881</v>
      </c>
      <c r="CQ763" s="162">
        <f t="shared" si="592"/>
        <v>39.373913043478261</v>
      </c>
    </row>
    <row r="764" spans="1:95" ht="19.5" thickTop="1" thickBot="1">
      <c r="A764" s="70">
        <v>10450</v>
      </c>
      <c r="B764" s="70">
        <v>184.58199999999999</v>
      </c>
      <c r="C764" s="70">
        <v>124.05500000000001</v>
      </c>
      <c r="D764" s="70">
        <v>169.11699999999999</v>
      </c>
      <c r="E764" s="70">
        <v>13.28</v>
      </c>
      <c r="G764" s="92">
        <v>2</v>
      </c>
      <c r="H764" s="93">
        <f t="shared" si="593"/>
        <v>32.184210526315795</v>
      </c>
      <c r="O764" s="95">
        <v>10410</v>
      </c>
      <c r="P764" s="94">
        <f t="shared" si="545"/>
        <v>12.409936357870814</v>
      </c>
      <c r="Q764" s="94">
        <f t="shared" si="546"/>
        <v>12.23700154003475</v>
      </c>
      <c r="R764" s="94">
        <f t="shared" si="547"/>
        <v>11.732810507701277</v>
      </c>
      <c r="S764" s="94">
        <f t="shared" si="548"/>
        <v>10.806921715269738</v>
      </c>
      <c r="T764" s="94">
        <f t="shared" si="549"/>
        <v>9.8386983646160093</v>
      </c>
      <c r="U764" s="94">
        <f t="shared" si="550"/>
        <v>8.5128236023562618</v>
      </c>
      <c r="V764" s="82"/>
      <c r="W764" s="95">
        <v>10410</v>
      </c>
      <c r="X764" s="161">
        <f t="shared" si="558"/>
        <v>8.5295246191385061</v>
      </c>
      <c r="Y764" s="161">
        <f t="shared" si="559"/>
        <v>8.219230093736698</v>
      </c>
      <c r="Z764" s="161">
        <f t="shared" si="560"/>
        <v>7.6054634765041849</v>
      </c>
      <c r="AA764" s="161">
        <f t="shared" si="561"/>
        <v>6.6417091149790961</v>
      </c>
      <c r="AB764" s="161">
        <f t="shared" si="562"/>
        <v>5.6349189809893394</v>
      </c>
      <c r="AC764" s="161">
        <f t="shared" si="563"/>
        <v>4.3090442187295928</v>
      </c>
      <c r="AD764" s="82"/>
      <c r="AE764" s="82"/>
      <c r="AF764" s="82"/>
      <c r="AG764" s="95">
        <v>10410</v>
      </c>
      <c r="AH764" s="161">
        <f t="shared" si="564"/>
        <v>-11.87314352040528</v>
      </c>
      <c r="AI764" s="161">
        <f t="shared" si="565"/>
        <v>-12.564957318874864</v>
      </c>
      <c r="AJ764" s="161">
        <f t="shared" si="566"/>
        <v>-13.486677500642728</v>
      </c>
      <c r="AK764" s="161">
        <f t="shared" si="567"/>
        <v>-14.613224389470115</v>
      </c>
      <c r="AL764" s="161">
        <f t="shared" si="568"/>
        <v>-15.766974825328845</v>
      </c>
      <c r="AM764" s="161">
        <f t="shared" si="569"/>
        <v>-17.198919568569373</v>
      </c>
      <c r="AN764" s="81"/>
      <c r="AO764" s="81"/>
      <c r="AP764" s="95">
        <v>10410</v>
      </c>
      <c r="AQ764" s="94">
        <f t="shared" si="551"/>
        <v>249.95516251374642</v>
      </c>
      <c r="AR764" s="94">
        <f t="shared" si="552"/>
        <v>432.59400530971658</v>
      </c>
      <c r="AS764" s="94">
        <f t="shared" si="553"/>
        <v>675.92813329643229</v>
      </c>
      <c r="AT764" s="94">
        <f t="shared" si="554"/>
        <v>973.33651194686308</v>
      </c>
      <c r="AU764" s="94">
        <f t="shared" si="555"/>
        <v>1277.9266270135674</v>
      </c>
      <c r="AV764" s="94">
        <f t="shared" si="556"/>
        <v>1655.9600392290665</v>
      </c>
      <c r="AW764" s="81"/>
      <c r="AX764" s="95">
        <v>10410</v>
      </c>
      <c r="AY764" s="99">
        <f>'Max limit'!AX764*Input!PrimaryDrive_ratio*Input!Gear1_ratio*Input!FinalDrive_ratio</f>
        <v>918.7203742203742</v>
      </c>
      <c r="AZ764" s="99">
        <f t="shared" si="570"/>
        <v>15.312006237006237</v>
      </c>
      <c r="BA764" s="99">
        <f>AZ764*Input!$N$23</f>
        <v>36029.120051663194</v>
      </c>
      <c r="BB764" s="97">
        <f t="shared" si="557"/>
        <v>36.029120051663192</v>
      </c>
      <c r="BC764" s="95">
        <v>10410</v>
      </c>
      <c r="BD764" s="99">
        <f>'Max limit'!AX764*Input!PrimaryDrive_ratio*Input!Gear2_ratio*Input!FinalDrive_ratio</f>
        <v>1208.6276923076923</v>
      </c>
      <c r="BE764" s="99">
        <f t="shared" si="571"/>
        <v>20.143794871794871</v>
      </c>
      <c r="BF764" s="99">
        <f>BE764*Input!$N$23</f>
        <v>47398.309045743576</v>
      </c>
      <c r="BG764" s="100">
        <f t="shared" si="572"/>
        <v>47.398309045743574</v>
      </c>
      <c r="BH764" s="95">
        <v>10410</v>
      </c>
      <c r="BI764" s="99">
        <f>'Max limit'!AX764*Input!PrimaryDrive_ratio*Input!Gear3_ratio*Input!FinalDrive_ratio</f>
        <v>1510.7846153846153</v>
      </c>
      <c r="BJ764" s="99">
        <f t="shared" si="573"/>
        <v>25.179743589743588</v>
      </c>
      <c r="BK764" s="99">
        <f>BJ764*Input!$N$23</f>
        <v>59247.886307179469</v>
      </c>
      <c r="BL764" s="100">
        <f t="shared" si="574"/>
        <v>59.247886307179471</v>
      </c>
      <c r="BM764" s="95">
        <v>10410</v>
      </c>
      <c r="BN764" s="99">
        <f>'Max limit'!AX764*Input!PrimaryDrive_ratio*Input!Gear4_ratio*Input!FinalDrive_ratio</f>
        <v>1812.9415384615386</v>
      </c>
      <c r="BO764" s="99">
        <f t="shared" si="575"/>
        <v>30.215692307692311</v>
      </c>
      <c r="BP764" s="99">
        <f>BO764*Input!$N$23</f>
        <v>71097.463568615378</v>
      </c>
      <c r="BQ764" s="100">
        <f t="shared" si="576"/>
        <v>71.097463568615382</v>
      </c>
      <c r="BR764" s="95">
        <v>10410</v>
      </c>
      <c r="BS764" s="99">
        <f>'Max limit'!AX764*Input!PrimaryDrive_ratio*Input!Gear5_ratio*Input!FinalDrive_ratio</f>
        <v>2077.3288461538459</v>
      </c>
      <c r="BT764" s="99">
        <f t="shared" si="577"/>
        <v>34.622147435897432</v>
      </c>
      <c r="BU764" s="99">
        <f>BT764*Input!$N$23</f>
        <v>81465.843672371775</v>
      </c>
      <c r="BV764" s="100">
        <f t="shared" si="578"/>
        <v>81.465843672371776</v>
      </c>
      <c r="BW764" s="95">
        <v>10410</v>
      </c>
      <c r="BX764" s="99">
        <f>'Max limit'!AX764*Input!PrimaryDrive_ratio*Input!Gear6_ratio*Input!FinalDrive_ratio</f>
        <v>2364.70635451505</v>
      </c>
      <c r="BY764" s="99">
        <f t="shared" si="579"/>
        <v>39.411772575250829</v>
      </c>
      <c r="BZ764" s="99">
        <f>BY764*Input!$N$23</f>
        <v>92735.822046020039</v>
      </c>
      <c r="CA764" s="100">
        <f t="shared" si="580"/>
        <v>92.735822046020033</v>
      </c>
      <c r="CC764" s="95">
        <v>10410</v>
      </c>
      <c r="CD764" s="94">
        <f t="shared" si="581"/>
        <v>36</v>
      </c>
      <c r="CE764" s="94">
        <f t="shared" si="582"/>
        <v>47.5</v>
      </c>
      <c r="CF764" s="94">
        <f t="shared" si="583"/>
        <v>59</v>
      </c>
      <c r="CG764" s="94">
        <f t="shared" si="584"/>
        <v>71</v>
      </c>
      <c r="CH764" s="94">
        <f t="shared" si="585"/>
        <v>81.5</v>
      </c>
      <c r="CI764" s="94">
        <f t="shared" si="586"/>
        <v>92.5</v>
      </c>
      <c r="CK764" s="95">
        <v>10410</v>
      </c>
      <c r="CL764" s="162">
        <f t="shared" si="587"/>
        <v>15.312006237006237</v>
      </c>
      <c r="CM764" s="162">
        <f t="shared" si="588"/>
        <v>20.143794871794871</v>
      </c>
      <c r="CN764" s="162">
        <f t="shared" si="589"/>
        <v>25.179743589743588</v>
      </c>
      <c r="CO764" s="162">
        <f t="shared" si="590"/>
        <v>30.215692307692311</v>
      </c>
      <c r="CP764" s="162">
        <f t="shared" si="591"/>
        <v>34.622147435897432</v>
      </c>
      <c r="CQ764" s="162">
        <f t="shared" si="592"/>
        <v>39.411772575250829</v>
      </c>
    </row>
    <row r="765" spans="1:95" ht="19.5" thickTop="1" thickBot="1">
      <c r="A765" s="70">
        <v>10460</v>
      </c>
      <c r="B765" s="70">
        <v>184.578</v>
      </c>
      <c r="C765" s="70">
        <v>123.93300000000001</v>
      </c>
      <c r="D765" s="70">
        <v>169.08500000000001</v>
      </c>
      <c r="E765" s="70">
        <v>13.308</v>
      </c>
      <c r="G765" s="92">
        <v>2</v>
      </c>
      <c r="H765" s="93">
        <f t="shared" si="593"/>
        <v>32.229405034324941</v>
      </c>
      <c r="O765" s="95">
        <v>10420</v>
      </c>
      <c r="P765" s="94">
        <f t="shared" si="545"/>
        <v>12.408380893264983</v>
      </c>
      <c r="Q765" s="94">
        <f t="shared" si="546"/>
        <v>12.234214225769646</v>
      </c>
      <c r="R765" s="94">
        <f t="shared" si="547"/>
        <v>11.728336551565526</v>
      </c>
      <c r="S765" s="94">
        <f t="shared" si="548"/>
        <v>10.800420112958703</v>
      </c>
      <c r="T765" s="94">
        <f t="shared" si="549"/>
        <v>9.8300831510502018</v>
      </c>
      <c r="U765" s="94">
        <f t="shared" si="550"/>
        <v>8.5016598554768787</v>
      </c>
      <c r="V765" s="82"/>
      <c r="W765" s="95">
        <v>10420</v>
      </c>
      <c r="X765" s="161">
        <f t="shared" si="558"/>
        <v>8.5279691545326752</v>
      </c>
      <c r="Y765" s="161">
        <f t="shared" si="559"/>
        <v>8.216442779471592</v>
      </c>
      <c r="Z765" s="161">
        <f t="shared" si="560"/>
        <v>7.600989520368433</v>
      </c>
      <c r="AA765" s="161">
        <f t="shared" si="561"/>
        <v>6.6352075126680585</v>
      </c>
      <c r="AB765" s="161">
        <f t="shared" si="562"/>
        <v>5.626303767423531</v>
      </c>
      <c r="AC765" s="161">
        <f t="shared" si="563"/>
        <v>4.2978804718502106</v>
      </c>
      <c r="AD765" s="82"/>
      <c r="AE765" s="82"/>
      <c r="AF765" s="82"/>
      <c r="AG765" s="95">
        <v>10420</v>
      </c>
      <c r="AH765" s="161">
        <f t="shared" si="564"/>
        <v>-11.874963413994102</v>
      </c>
      <c r="AI765" s="161">
        <f t="shared" si="565"/>
        <v>-12.568106983994435</v>
      </c>
      <c r="AJ765" s="161">
        <f t="shared" si="566"/>
        <v>-13.491598852392054</v>
      </c>
      <c r="AK765" s="161">
        <f t="shared" si="567"/>
        <v>-14.620311135989146</v>
      </c>
      <c r="AL765" s="161">
        <f t="shared" si="568"/>
        <v>-15.776279255979917</v>
      </c>
      <c r="AM765" s="161">
        <f t="shared" si="569"/>
        <v>-17.210976415199106</v>
      </c>
      <c r="AN765" s="81"/>
      <c r="AO765" s="81"/>
      <c r="AP765" s="95">
        <v>10420</v>
      </c>
      <c r="AQ765" s="94">
        <f t="shared" si="551"/>
        <v>250.43561442119534</v>
      </c>
      <c r="AR765" s="94">
        <f t="shared" si="552"/>
        <v>433.425516901283</v>
      </c>
      <c r="AS765" s="94">
        <f t="shared" si="553"/>
        <v>677.22737015825453</v>
      </c>
      <c r="AT765" s="94">
        <f t="shared" si="554"/>
        <v>975.20741302788713</v>
      </c>
      <c r="AU765" s="94">
        <f t="shared" si="555"/>
        <v>1280.3829967054505</v>
      </c>
      <c r="AV765" s="94">
        <f t="shared" si="556"/>
        <v>1659.1430467393159</v>
      </c>
      <c r="AW765" s="81"/>
      <c r="AX765" s="95">
        <v>10420</v>
      </c>
      <c r="AY765" s="99">
        <f>'Max limit'!AX765*Input!PrimaryDrive_ratio*Input!Gear1_ratio*Input!FinalDrive_ratio</f>
        <v>919.6029106029107</v>
      </c>
      <c r="AZ765" s="99">
        <f t="shared" si="570"/>
        <v>15.326715176715178</v>
      </c>
      <c r="BA765" s="99">
        <f>AZ765*Input!$N$23</f>
        <v>36063.730157380451</v>
      </c>
      <c r="BB765" s="97">
        <f t="shared" si="557"/>
        <v>36.063730157380448</v>
      </c>
      <c r="BC765" s="95">
        <v>10420</v>
      </c>
      <c r="BD765" s="99">
        <f>'Max limit'!AX765*Input!PrimaryDrive_ratio*Input!Gear2_ratio*Input!FinalDrive_ratio</f>
        <v>1209.7887179487179</v>
      </c>
      <c r="BE765" s="99">
        <f t="shared" si="571"/>
        <v>20.163145299145299</v>
      </c>
      <c r="BF765" s="99">
        <f>BE765*Input!$N$23</f>
        <v>47443.840562598285</v>
      </c>
      <c r="BG765" s="100">
        <f t="shared" si="572"/>
        <v>47.443840562598282</v>
      </c>
      <c r="BH765" s="95">
        <v>10420</v>
      </c>
      <c r="BI765" s="99">
        <f>'Max limit'!AX765*Input!PrimaryDrive_ratio*Input!Gear3_ratio*Input!FinalDrive_ratio</f>
        <v>1512.2358974358972</v>
      </c>
      <c r="BJ765" s="99">
        <f t="shared" si="573"/>
        <v>25.20393162393162</v>
      </c>
      <c r="BK765" s="99">
        <f>BJ765*Input!$N$23</f>
        <v>59304.800703247842</v>
      </c>
      <c r="BL765" s="100">
        <f t="shared" si="574"/>
        <v>59.304800703247842</v>
      </c>
      <c r="BM765" s="95">
        <v>10420</v>
      </c>
      <c r="BN765" s="99">
        <f>'Max limit'!AX765*Input!PrimaryDrive_ratio*Input!Gear4_ratio*Input!FinalDrive_ratio</f>
        <v>1814.6830769230769</v>
      </c>
      <c r="BO765" s="99">
        <f t="shared" si="575"/>
        <v>30.244717948717948</v>
      </c>
      <c r="BP765" s="99">
        <f>BO765*Input!$N$23</f>
        <v>71165.760843897428</v>
      </c>
      <c r="BQ765" s="100">
        <f t="shared" si="576"/>
        <v>71.165760843897431</v>
      </c>
      <c r="BR765" s="95">
        <v>10420</v>
      </c>
      <c r="BS765" s="99">
        <f>'Max limit'!AX765*Input!PrimaryDrive_ratio*Input!Gear5_ratio*Input!FinalDrive_ratio</f>
        <v>2079.3243589743588</v>
      </c>
      <c r="BT765" s="99">
        <f t="shared" si="577"/>
        <v>34.655405982905982</v>
      </c>
      <c r="BU765" s="99">
        <f>BT765*Input!$N$23</f>
        <v>81544.100966965794</v>
      </c>
      <c r="BV765" s="100">
        <f t="shared" si="578"/>
        <v>81.5441009669658</v>
      </c>
      <c r="BW765" s="95">
        <v>10420</v>
      </c>
      <c r="BX765" s="99">
        <f>'Max limit'!AX765*Input!PrimaryDrive_ratio*Input!Gear6_ratio*Input!FinalDrive_ratio</f>
        <v>2366.9779264214048</v>
      </c>
      <c r="BY765" s="99">
        <f t="shared" si="579"/>
        <v>39.449632107023412</v>
      </c>
      <c r="BZ765" s="99">
        <f>BY765*Input!$N$23</f>
        <v>92824.905448561854</v>
      </c>
      <c r="CA765" s="100">
        <f t="shared" si="580"/>
        <v>92.82490544856185</v>
      </c>
      <c r="CC765" s="95">
        <v>10420</v>
      </c>
      <c r="CD765" s="94">
        <f t="shared" si="581"/>
        <v>36</v>
      </c>
      <c r="CE765" s="94">
        <f t="shared" si="582"/>
        <v>47.5</v>
      </c>
      <c r="CF765" s="94">
        <f t="shared" si="583"/>
        <v>59.5</v>
      </c>
      <c r="CG765" s="94">
        <f t="shared" si="584"/>
        <v>71</v>
      </c>
      <c r="CH765" s="94">
        <f t="shared" si="585"/>
        <v>81.5</v>
      </c>
      <c r="CI765" s="94">
        <f t="shared" si="586"/>
        <v>93</v>
      </c>
      <c r="CK765" s="95">
        <v>10420</v>
      </c>
      <c r="CL765" s="162">
        <f t="shared" si="587"/>
        <v>15.326715176715178</v>
      </c>
      <c r="CM765" s="162">
        <f t="shared" si="588"/>
        <v>20.163145299145299</v>
      </c>
      <c r="CN765" s="162">
        <f t="shared" si="589"/>
        <v>25.20393162393162</v>
      </c>
      <c r="CO765" s="162">
        <f t="shared" si="590"/>
        <v>30.244717948717948</v>
      </c>
      <c r="CP765" s="162">
        <f t="shared" si="591"/>
        <v>34.655405982905982</v>
      </c>
      <c r="CQ765" s="162">
        <f t="shared" si="592"/>
        <v>39.449632107023412</v>
      </c>
    </row>
    <row r="766" spans="1:95" ht="19.5" thickTop="1" thickBot="1">
      <c r="A766" s="70">
        <v>10470</v>
      </c>
      <c r="B766" s="70">
        <v>184.57400000000001</v>
      </c>
      <c r="C766" s="70">
        <v>123.812</v>
      </c>
      <c r="D766" s="70">
        <v>169.053</v>
      </c>
      <c r="E766" s="70">
        <v>13.335000000000001</v>
      </c>
      <c r="G766" s="92">
        <v>2</v>
      </c>
      <c r="H766" s="93">
        <f t="shared" si="593"/>
        <v>32.274599542334101</v>
      </c>
      <c r="O766" s="95">
        <v>10430</v>
      </c>
      <c r="P766" s="94">
        <f t="shared" si="545"/>
        <v>12.406823935174176</v>
      </c>
      <c r="Q766" s="94">
        <f t="shared" si="546"/>
        <v>12.231424235254647</v>
      </c>
      <c r="R766" s="94">
        <f t="shared" si="547"/>
        <v>11.723858299744574</v>
      </c>
      <c r="S766" s="94">
        <f t="shared" si="548"/>
        <v>10.793912268110638</v>
      </c>
      <c r="T766" s="94">
        <f t="shared" si="549"/>
        <v>9.8214596655558672</v>
      </c>
      <c r="U766" s="94">
        <f t="shared" si="550"/>
        <v>8.4904853896854711</v>
      </c>
      <c r="V766" s="82"/>
      <c r="W766" s="95">
        <v>10430</v>
      </c>
      <c r="X766" s="161">
        <f t="shared" si="558"/>
        <v>8.526412196441866</v>
      </c>
      <c r="Y766" s="161">
        <f t="shared" si="559"/>
        <v>8.2136527889565922</v>
      </c>
      <c r="Z766" s="161">
        <f t="shared" si="560"/>
        <v>7.5965112685474807</v>
      </c>
      <c r="AA766" s="161">
        <f t="shared" si="561"/>
        <v>6.6286996678199968</v>
      </c>
      <c r="AB766" s="161">
        <f t="shared" si="562"/>
        <v>5.6176802819291973</v>
      </c>
      <c r="AC766" s="161">
        <f t="shared" si="563"/>
        <v>4.2867060060588029</v>
      </c>
      <c r="AD766" s="82"/>
      <c r="AE766" s="82"/>
      <c r="AF766" s="82"/>
      <c r="AG766" s="95">
        <v>10430</v>
      </c>
      <c r="AH766" s="161">
        <f t="shared" si="564"/>
        <v>-11.876785054960349</v>
      </c>
      <c r="AI766" s="161">
        <f t="shared" si="565"/>
        <v>-12.571259673276383</v>
      </c>
      <c r="AJ766" s="161">
        <f t="shared" si="566"/>
        <v>-13.4965249293951</v>
      </c>
      <c r="AK766" s="161">
        <f t="shared" si="567"/>
        <v>-14.627404686873534</v>
      </c>
      <c r="AL766" s="161">
        <f t="shared" si="568"/>
        <v>-15.785592620313798</v>
      </c>
      <c r="AM766" s="161">
        <f t="shared" si="569"/>
        <v>-17.223044838253823</v>
      </c>
      <c r="AN766" s="81"/>
      <c r="AO766" s="81"/>
      <c r="AP766" s="95">
        <v>10430</v>
      </c>
      <c r="AQ766" s="94">
        <f t="shared" si="551"/>
        <v>250.9165276362846</v>
      </c>
      <c r="AR766" s="94">
        <f t="shared" si="552"/>
        <v>434.2578268717179</v>
      </c>
      <c r="AS766" s="94">
        <f t="shared" si="553"/>
        <v>678.52785448705902</v>
      </c>
      <c r="AT766" s="94">
        <f t="shared" si="554"/>
        <v>977.08011046136539</v>
      </c>
      <c r="AU766" s="94">
        <f t="shared" si="555"/>
        <v>1282.8417248895951</v>
      </c>
      <c r="AV766" s="94">
        <f t="shared" si="556"/>
        <v>1662.3291104257621</v>
      </c>
      <c r="AW766" s="81"/>
      <c r="AX766" s="95">
        <v>10430</v>
      </c>
      <c r="AY766" s="99">
        <f>'Max limit'!AX766*Input!PrimaryDrive_ratio*Input!Gear1_ratio*Input!FinalDrive_ratio</f>
        <v>920.48544698544697</v>
      </c>
      <c r="AZ766" s="99">
        <f t="shared" si="570"/>
        <v>15.341424116424117</v>
      </c>
      <c r="BA766" s="99">
        <f>AZ766*Input!$N$23</f>
        <v>36098.340263097707</v>
      </c>
      <c r="BB766" s="97">
        <f t="shared" si="557"/>
        <v>36.098340263097704</v>
      </c>
      <c r="BC766" s="95">
        <v>10430</v>
      </c>
      <c r="BD766" s="99">
        <f>'Max limit'!AX766*Input!PrimaryDrive_ratio*Input!Gear2_ratio*Input!FinalDrive_ratio</f>
        <v>1210.9497435897435</v>
      </c>
      <c r="BE766" s="99">
        <f t="shared" si="571"/>
        <v>20.182495726495727</v>
      </c>
      <c r="BF766" s="99">
        <f>BE766*Input!$N$23</f>
        <v>47489.372079452987</v>
      </c>
      <c r="BG766" s="100">
        <f t="shared" si="572"/>
        <v>47.489372079452984</v>
      </c>
      <c r="BH766" s="95">
        <v>10430</v>
      </c>
      <c r="BI766" s="99">
        <f>'Max limit'!AX766*Input!PrimaryDrive_ratio*Input!Gear3_ratio*Input!FinalDrive_ratio</f>
        <v>1513.6871794871793</v>
      </c>
      <c r="BJ766" s="99">
        <f t="shared" si="573"/>
        <v>25.228119658119656</v>
      </c>
      <c r="BK766" s="99">
        <f>BJ766*Input!$N$23</f>
        <v>59361.715099316221</v>
      </c>
      <c r="BL766" s="100">
        <f t="shared" si="574"/>
        <v>59.361715099316221</v>
      </c>
      <c r="BM766" s="95">
        <v>10430</v>
      </c>
      <c r="BN766" s="99">
        <f>'Max limit'!AX766*Input!PrimaryDrive_ratio*Input!Gear4_ratio*Input!FinalDrive_ratio</f>
        <v>1816.4246153846154</v>
      </c>
      <c r="BO766" s="99">
        <f t="shared" si="575"/>
        <v>30.273743589743592</v>
      </c>
      <c r="BP766" s="99">
        <f>BO766*Input!$N$23</f>
        <v>71234.058119179477</v>
      </c>
      <c r="BQ766" s="100">
        <f t="shared" si="576"/>
        <v>71.23405811917948</v>
      </c>
      <c r="BR766" s="95">
        <v>10430</v>
      </c>
      <c r="BS766" s="99">
        <f>'Max limit'!AX766*Input!PrimaryDrive_ratio*Input!Gear5_ratio*Input!FinalDrive_ratio</f>
        <v>2081.3198717948712</v>
      </c>
      <c r="BT766" s="99">
        <f t="shared" si="577"/>
        <v>34.688664529914519</v>
      </c>
      <c r="BU766" s="99">
        <f>BT766*Input!$N$23</f>
        <v>81622.358261559784</v>
      </c>
      <c r="BV766" s="100">
        <f t="shared" si="578"/>
        <v>81.622358261559782</v>
      </c>
      <c r="BW766" s="95">
        <v>10430</v>
      </c>
      <c r="BX766" s="99">
        <f>'Max limit'!AX766*Input!PrimaryDrive_ratio*Input!Gear6_ratio*Input!FinalDrive_ratio</f>
        <v>2369.2494983277588</v>
      </c>
      <c r="BY766" s="99">
        <f t="shared" si="579"/>
        <v>39.48749163879598</v>
      </c>
      <c r="BZ766" s="99">
        <f>BY766*Input!$N$23</f>
        <v>92913.988851103641</v>
      </c>
      <c r="CA766" s="100">
        <f t="shared" si="580"/>
        <v>92.913988851103639</v>
      </c>
      <c r="CC766" s="95">
        <v>10430</v>
      </c>
      <c r="CD766" s="94">
        <f t="shared" si="581"/>
        <v>36</v>
      </c>
      <c r="CE766" s="94">
        <f t="shared" si="582"/>
        <v>47.5</v>
      </c>
      <c r="CF766" s="94">
        <f t="shared" si="583"/>
        <v>59.5</v>
      </c>
      <c r="CG766" s="94">
        <f t="shared" si="584"/>
        <v>71</v>
      </c>
      <c r="CH766" s="94">
        <f t="shared" si="585"/>
        <v>81.5</v>
      </c>
      <c r="CI766" s="94">
        <f t="shared" si="586"/>
        <v>93</v>
      </c>
      <c r="CK766" s="95">
        <v>10430</v>
      </c>
      <c r="CL766" s="162">
        <f t="shared" si="587"/>
        <v>15.341424116424117</v>
      </c>
      <c r="CM766" s="162">
        <f t="shared" si="588"/>
        <v>20.182495726495727</v>
      </c>
      <c r="CN766" s="162">
        <f t="shared" si="589"/>
        <v>25.228119658119656</v>
      </c>
      <c r="CO766" s="162">
        <f t="shared" si="590"/>
        <v>30.273743589743592</v>
      </c>
      <c r="CP766" s="162">
        <f t="shared" si="591"/>
        <v>34.688664529914519</v>
      </c>
      <c r="CQ766" s="162">
        <f t="shared" si="592"/>
        <v>39.48749163879598</v>
      </c>
    </row>
    <row r="767" spans="1:95" ht="19.5" thickTop="1" thickBot="1">
      <c r="A767" s="70">
        <v>10480</v>
      </c>
      <c r="B767" s="70">
        <v>184.577</v>
      </c>
      <c r="C767" s="70">
        <v>123.696</v>
      </c>
      <c r="D767" s="70">
        <v>169.02799999999999</v>
      </c>
      <c r="E767" s="70">
        <v>13.363</v>
      </c>
      <c r="G767" s="92">
        <v>2</v>
      </c>
      <c r="H767" s="93">
        <f t="shared" si="593"/>
        <v>32.319794050343248</v>
      </c>
      <c r="O767" s="95">
        <v>10440</v>
      </c>
      <c r="P767" s="94">
        <f t="shared" si="545"/>
        <v>12.405265483598386</v>
      </c>
      <c r="Q767" s="94">
        <f t="shared" si="546"/>
        <v>12.228631568489751</v>
      </c>
      <c r="R767" s="94">
        <f t="shared" si="547"/>
        <v>11.719375752238422</v>
      </c>
      <c r="S767" s="94">
        <f t="shared" si="548"/>
        <v>10.787398180725557</v>
      </c>
      <c r="T767" s="94">
        <f t="shared" si="549"/>
        <v>9.8128279081329932</v>
      </c>
      <c r="U767" s="94">
        <f t="shared" si="550"/>
        <v>8.4793002049820299</v>
      </c>
      <c r="V767" s="82"/>
      <c r="W767" s="95">
        <v>10440</v>
      </c>
      <c r="X767" s="161">
        <f t="shared" si="558"/>
        <v>8.5248537448660766</v>
      </c>
      <c r="Y767" s="161">
        <f t="shared" si="559"/>
        <v>8.210860122191697</v>
      </c>
      <c r="Z767" s="161">
        <f t="shared" si="560"/>
        <v>7.5920287210413306</v>
      </c>
      <c r="AA767" s="161">
        <f t="shared" si="561"/>
        <v>6.6221855804349126</v>
      </c>
      <c r="AB767" s="161">
        <f t="shared" si="562"/>
        <v>5.609048524506326</v>
      </c>
      <c r="AC767" s="161">
        <f t="shared" si="563"/>
        <v>4.275520821355359</v>
      </c>
      <c r="AD767" s="82"/>
      <c r="AE767" s="82"/>
      <c r="AF767" s="82"/>
      <c r="AG767" s="95">
        <v>10440</v>
      </c>
      <c r="AH767" s="161">
        <f t="shared" si="564"/>
        <v>-11.878608443304021</v>
      </c>
      <c r="AI767" s="161">
        <f t="shared" si="565"/>
        <v>-12.574415386720714</v>
      </c>
      <c r="AJ767" s="161">
        <f t="shared" si="566"/>
        <v>-13.501455731651866</v>
      </c>
      <c r="AK767" s="161">
        <f t="shared" si="567"/>
        <v>-14.634505042123276</v>
      </c>
      <c r="AL767" s="161">
        <f t="shared" si="568"/>
        <v>-15.7949149183305</v>
      </c>
      <c r="AM767" s="161">
        <f t="shared" si="569"/>
        <v>-17.235124837733544</v>
      </c>
      <c r="AN767" s="81"/>
      <c r="AO767" s="81"/>
      <c r="AP767" s="95">
        <v>10440</v>
      </c>
      <c r="AQ767" s="94">
        <f t="shared" si="551"/>
        <v>251.39790215901417</v>
      </c>
      <c r="AR767" s="94">
        <f t="shared" si="552"/>
        <v>435.09093522102108</v>
      </c>
      <c r="AS767" s="94">
        <f t="shared" si="553"/>
        <v>679.8295862828453</v>
      </c>
      <c r="AT767" s="94">
        <f t="shared" si="554"/>
        <v>978.95460424729731</v>
      </c>
      <c r="AU767" s="94">
        <f t="shared" si="555"/>
        <v>1285.3028115660045</v>
      </c>
      <c r="AV767" s="94">
        <f t="shared" si="556"/>
        <v>1665.5182302884077</v>
      </c>
      <c r="AW767" s="81"/>
      <c r="AX767" s="95">
        <v>10440</v>
      </c>
      <c r="AY767" s="99">
        <f>'Max limit'!AX767*Input!PrimaryDrive_ratio*Input!Gear1_ratio*Input!FinalDrive_ratio</f>
        <v>921.36798336798324</v>
      </c>
      <c r="AZ767" s="99">
        <f t="shared" si="570"/>
        <v>15.356133056133054</v>
      </c>
      <c r="BA767" s="99">
        <f>AZ767*Input!$N$23</f>
        <v>36132.950368814956</v>
      </c>
      <c r="BB767" s="97">
        <f t="shared" si="557"/>
        <v>36.132950368814953</v>
      </c>
      <c r="BC767" s="95">
        <v>10440</v>
      </c>
      <c r="BD767" s="99">
        <f>'Max limit'!AX767*Input!PrimaryDrive_ratio*Input!Gear2_ratio*Input!FinalDrive_ratio</f>
        <v>1212.1107692307692</v>
      </c>
      <c r="BE767" s="99">
        <f t="shared" si="571"/>
        <v>20.201846153846152</v>
      </c>
      <c r="BF767" s="99">
        <f>BE767*Input!$N$23</f>
        <v>47534.903596307682</v>
      </c>
      <c r="BG767" s="100">
        <f t="shared" si="572"/>
        <v>47.534903596307679</v>
      </c>
      <c r="BH767" s="95">
        <v>10440</v>
      </c>
      <c r="BI767" s="99">
        <f>'Max limit'!AX767*Input!PrimaryDrive_ratio*Input!Gear3_ratio*Input!FinalDrive_ratio</f>
        <v>1515.1384615384613</v>
      </c>
      <c r="BJ767" s="99">
        <f t="shared" si="573"/>
        <v>25.252307692307689</v>
      </c>
      <c r="BK767" s="99">
        <f>BJ767*Input!$N$23</f>
        <v>59418.629495384594</v>
      </c>
      <c r="BL767" s="100">
        <f t="shared" si="574"/>
        <v>59.418629495384593</v>
      </c>
      <c r="BM767" s="95">
        <v>10440</v>
      </c>
      <c r="BN767" s="99">
        <f>'Max limit'!AX767*Input!PrimaryDrive_ratio*Input!Gear4_ratio*Input!FinalDrive_ratio</f>
        <v>1818.1661538461535</v>
      </c>
      <c r="BO767" s="99">
        <f t="shared" si="575"/>
        <v>30.302769230769226</v>
      </c>
      <c r="BP767" s="99">
        <f>BO767*Input!$N$23</f>
        <v>71302.355394461512</v>
      </c>
      <c r="BQ767" s="100">
        <f t="shared" si="576"/>
        <v>71.302355394461514</v>
      </c>
      <c r="BR767" s="95">
        <v>10440</v>
      </c>
      <c r="BS767" s="99">
        <f>'Max limit'!AX767*Input!PrimaryDrive_ratio*Input!Gear5_ratio*Input!FinalDrive_ratio</f>
        <v>2083.3153846153841</v>
      </c>
      <c r="BT767" s="99">
        <f t="shared" si="577"/>
        <v>34.721923076923069</v>
      </c>
      <c r="BU767" s="99">
        <f>BT767*Input!$N$23</f>
        <v>81700.615556153818</v>
      </c>
      <c r="BV767" s="100">
        <f t="shared" si="578"/>
        <v>81.700615556153821</v>
      </c>
      <c r="BW767" s="95">
        <v>10440</v>
      </c>
      <c r="BX767" s="99">
        <f>'Max limit'!AX767*Input!PrimaryDrive_ratio*Input!Gear6_ratio*Input!FinalDrive_ratio</f>
        <v>2371.5210702341133</v>
      </c>
      <c r="BY767" s="99">
        <f t="shared" si="579"/>
        <v>39.525351170568555</v>
      </c>
      <c r="BZ767" s="99">
        <f>BY767*Input!$N$23</f>
        <v>93003.072253645456</v>
      </c>
      <c r="CA767" s="100">
        <f t="shared" si="580"/>
        <v>93.003072253645456</v>
      </c>
      <c r="CC767" s="95">
        <v>10440</v>
      </c>
      <c r="CD767" s="94">
        <f t="shared" si="581"/>
        <v>36</v>
      </c>
      <c r="CE767" s="94">
        <f t="shared" si="582"/>
        <v>47.5</v>
      </c>
      <c r="CF767" s="94">
        <f t="shared" si="583"/>
        <v>59.5</v>
      </c>
      <c r="CG767" s="94">
        <f t="shared" si="584"/>
        <v>71.5</v>
      </c>
      <c r="CH767" s="94">
        <f t="shared" si="585"/>
        <v>81.5</v>
      </c>
      <c r="CI767" s="94">
        <f t="shared" si="586"/>
        <v>93</v>
      </c>
      <c r="CK767" s="95">
        <v>10440</v>
      </c>
      <c r="CL767" s="162">
        <f t="shared" si="587"/>
        <v>15.356133056133054</v>
      </c>
      <c r="CM767" s="162">
        <f t="shared" si="588"/>
        <v>20.201846153846152</v>
      </c>
      <c r="CN767" s="162">
        <f t="shared" si="589"/>
        <v>25.252307692307689</v>
      </c>
      <c r="CO767" s="162">
        <f t="shared" si="590"/>
        <v>30.302769230769226</v>
      </c>
      <c r="CP767" s="162">
        <f t="shared" si="591"/>
        <v>34.721923076923069</v>
      </c>
      <c r="CQ767" s="162">
        <f t="shared" si="592"/>
        <v>39.525351170568555</v>
      </c>
    </row>
    <row r="768" spans="1:95" ht="19.5" thickTop="1" thickBot="1">
      <c r="A768" s="70">
        <v>10490</v>
      </c>
      <c r="B768" s="70">
        <v>184.583</v>
      </c>
      <c r="C768" s="70">
        <v>123.583</v>
      </c>
      <c r="D768" s="70">
        <v>169.00700000000001</v>
      </c>
      <c r="E768" s="70">
        <v>13.391</v>
      </c>
      <c r="G768" s="92">
        <v>2</v>
      </c>
      <c r="H768" s="93">
        <f t="shared" si="593"/>
        <v>32.364988558352408</v>
      </c>
      <c r="O768" s="95">
        <v>10450</v>
      </c>
      <c r="P768" s="94">
        <f t="shared" si="545"/>
        <v>12.403705538537618</v>
      </c>
      <c r="Q768" s="94">
        <f t="shared" si="546"/>
        <v>12.225836225474961</v>
      </c>
      <c r="R768" s="94">
        <f t="shared" si="547"/>
        <v>11.714888909047069</v>
      </c>
      <c r="S768" s="94">
        <f t="shared" si="548"/>
        <v>10.78087785080344</v>
      </c>
      <c r="T768" s="94">
        <f t="shared" si="549"/>
        <v>9.8041878787815904</v>
      </c>
      <c r="U768" s="94">
        <f t="shared" si="550"/>
        <v>8.4681043013665569</v>
      </c>
      <c r="V768" s="82"/>
      <c r="W768" s="95">
        <v>10450</v>
      </c>
      <c r="X768" s="161">
        <f t="shared" si="558"/>
        <v>8.5232937998053089</v>
      </c>
      <c r="Y768" s="161">
        <f t="shared" si="559"/>
        <v>8.2080647791769064</v>
      </c>
      <c r="Z768" s="161">
        <f t="shared" si="560"/>
        <v>7.5875418778499784</v>
      </c>
      <c r="AA768" s="161">
        <f t="shared" si="561"/>
        <v>6.615665250512798</v>
      </c>
      <c r="AB768" s="161">
        <f t="shared" si="562"/>
        <v>5.6004084951549222</v>
      </c>
      <c r="AC768" s="161">
        <f t="shared" si="563"/>
        <v>4.2643249177398879</v>
      </c>
      <c r="AD768" s="82"/>
      <c r="AE768" s="82"/>
      <c r="AF768" s="82"/>
      <c r="AG768" s="95">
        <v>10450</v>
      </c>
      <c r="AH768" s="161">
        <f t="shared" si="564"/>
        <v>-11.880433579025121</v>
      </c>
      <c r="AI768" s="161">
        <f t="shared" si="565"/>
        <v>-12.577574124327427</v>
      </c>
      <c r="AJ768" s="161">
        <f t="shared" si="566"/>
        <v>-13.506391259162355</v>
      </c>
      <c r="AK768" s="161">
        <f t="shared" si="567"/>
        <v>-14.641612201738379</v>
      </c>
      <c r="AL768" s="161">
        <f t="shared" si="568"/>
        <v>-15.804246150030016</v>
      </c>
      <c r="AM768" s="161">
        <f t="shared" si="569"/>
        <v>-17.247216413638252</v>
      </c>
      <c r="AN768" s="81"/>
      <c r="AO768" s="81"/>
      <c r="AP768" s="95">
        <v>10450</v>
      </c>
      <c r="AQ768" s="94">
        <f t="shared" si="551"/>
        <v>251.87973798938438</v>
      </c>
      <c r="AR768" s="94">
        <f t="shared" si="552"/>
        <v>435.92484194919319</v>
      </c>
      <c r="AS768" s="94">
        <f t="shared" si="553"/>
        <v>681.13256554561417</v>
      </c>
      <c r="AT768" s="94">
        <f t="shared" si="554"/>
        <v>980.83089438568481</v>
      </c>
      <c r="AU768" s="94">
        <f t="shared" si="555"/>
        <v>1287.7662567346767</v>
      </c>
      <c r="AV768" s="94">
        <f t="shared" si="556"/>
        <v>1668.7104063272511</v>
      </c>
      <c r="AW768" s="81"/>
      <c r="AX768" s="95">
        <v>10450</v>
      </c>
      <c r="AY768" s="99">
        <f>'Max limit'!AX768*Input!PrimaryDrive_ratio*Input!Gear1_ratio*Input!FinalDrive_ratio</f>
        <v>922.25051975051974</v>
      </c>
      <c r="AZ768" s="99">
        <f t="shared" si="570"/>
        <v>15.370841995841996</v>
      </c>
      <c r="BA768" s="99">
        <f>AZ768*Input!$N$23</f>
        <v>36167.56047453222</v>
      </c>
      <c r="BB768" s="97">
        <f t="shared" si="557"/>
        <v>36.167560474532223</v>
      </c>
      <c r="BC768" s="95">
        <v>10450</v>
      </c>
      <c r="BD768" s="99">
        <f>'Max limit'!AX768*Input!PrimaryDrive_ratio*Input!Gear2_ratio*Input!FinalDrive_ratio</f>
        <v>1213.271794871795</v>
      </c>
      <c r="BE768" s="99">
        <f t="shared" si="571"/>
        <v>20.221196581196583</v>
      </c>
      <c r="BF768" s="99">
        <f>BE768*Input!$N$23</f>
        <v>47580.435113162392</v>
      </c>
      <c r="BG768" s="100">
        <f t="shared" si="572"/>
        <v>47.580435113162395</v>
      </c>
      <c r="BH768" s="95">
        <v>10450</v>
      </c>
      <c r="BI768" s="99">
        <f>'Max limit'!AX768*Input!PrimaryDrive_ratio*Input!Gear3_ratio*Input!FinalDrive_ratio</f>
        <v>1516.5897435897436</v>
      </c>
      <c r="BJ768" s="99">
        <f t="shared" si="573"/>
        <v>25.276495726495728</v>
      </c>
      <c r="BK768" s="99">
        <f>BJ768*Input!$N$23</f>
        <v>59475.543891452988</v>
      </c>
      <c r="BL768" s="100">
        <f t="shared" si="574"/>
        <v>59.475543891452986</v>
      </c>
      <c r="BM768" s="95">
        <v>10450</v>
      </c>
      <c r="BN768" s="99">
        <f>'Max limit'!AX768*Input!PrimaryDrive_ratio*Input!Gear4_ratio*Input!FinalDrive_ratio</f>
        <v>1819.9076923076925</v>
      </c>
      <c r="BO768" s="99">
        <f t="shared" si="575"/>
        <v>30.331794871794877</v>
      </c>
      <c r="BP768" s="99">
        <f>BO768*Input!$N$23</f>
        <v>71370.652669743591</v>
      </c>
      <c r="BQ768" s="100">
        <f t="shared" si="576"/>
        <v>71.370652669743592</v>
      </c>
      <c r="BR768" s="95">
        <v>10450</v>
      </c>
      <c r="BS768" s="99">
        <f>'Max limit'!AX768*Input!PrimaryDrive_ratio*Input!Gear5_ratio*Input!FinalDrive_ratio</f>
        <v>2085.3108974358975</v>
      </c>
      <c r="BT768" s="99">
        <f t="shared" si="577"/>
        <v>34.755181623931627</v>
      </c>
      <c r="BU768" s="99">
        <f>BT768*Input!$N$23</f>
        <v>81778.872850747852</v>
      </c>
      <c r="BV768" s="100">
        <f t="shared" si="578"/>
        <v>81.778872850747845</v>
      </c>
      <c r="BW768" s="95">
        <v>10450</v>
      </c>
      <c r="BX768" s="99">
        <f>'Max limit'!AX768*Input!PrimaryDrive_ratio*Input!Gear6_ratio*Input!FinalDrive_ratio</f>
        <v>2373.7926421404682</v>
      </c>
      <c r="BY768" s="99">
        <f t="shared" si="579"/>
        <v>39.563210702341138</v>
      </c>
      <c r="BZ768" s="99">
        <f>BY768*Input!$N$23</f>
        <v>93092.155656187271</v>
      </c>
      <c r="CA768" s="100">
        <f t="shared" si="580"/>
        <v>93.092155656187273</v>
      </c>
      <c r="CC768" s="95">
        <v>10450</v>
      </c>
      <c r="CD768" s="94">
        <f t="shared" si="581"/>
        <v>36</v>
      </c>
      <c r="CE768" s="94">
        <f t="shared" si="582"/>
        <v>47.5</v>
      </c>
      <c r="CF768" s="94">
        <f t="shared" si="583"/>
        <v>59.5</v>
      </c>
      <c r="CG768" s="94">
        <f t="shared" si="584"/>
        <v>71.5</v>
      </c>
      <c r="CH768" s="94">
        <f t="shared" si="585"/>
        <v>82</v>
      </c>
      <c r="CI768" s="94">
        <f t="shared" si="586"/>
        <v>93</v>
      </c>
      <c r="CK768" s="95">
        <v>10450</v>
      </c>
      <c r="CL768" s="162">
        <f t="shared" si="587"/>
        <v>15.370841995841996</v>
      </c>
      <c r="CM768" s="162">
        <f t="shared" si="588"/>
        <v>20.221196581196583</v>
      </c>
      <c r="CN768" s="162">
        <f t="shared" si="589"/>
        <v>25.276495726495728</v>
      </c>
      <c r="CO768" s="162">
        <f t="shared" si="590"/>
        <v>30.331794871794877</v>
      </c>
      <c r="CP768" s="162">
        <f t="shared" si="591"/>
        <v>34.755181623931627</v>
      </c>
      <c r="CQ768" s="162">
        <f t="shared" si="592"/>
        <v>39.563210702341138</v>
      </c>
    </row>
    <row r="769" spans="1:95" ht="19.5" thickTop="1" thickBot="1">
      <c r="A769" s="70">
        <v>10500</v>
      </c>
      <c r="B769" s="70">
        <v>184.59</v>
      </c>
      <c r="C769" s="70">
        <v>123.46899999999999</v>
      </c>
      <c r="D769" s="70">
        <v>168.98500000000001</v>
      </c>
      <c r="E769" s="70">
        <v>13.417999999999999</v>
      </c>
      <c r="G769" s="92">
        <v>2</v>
      </c>
      <c r="H769" s="93">
        <f t="shared" si="593"/>
        <v>32.410183066361554</v>
      </c>
      <c r="O769" s="95">
        <v>10460</v>
      </c>
      <c r="P769" s="94">
        <f t="shared" si="545"/>
        <v>12.402144099991871</v>
      </c>
      <c r="Q769" s="94">
        <f t="shared" si="546"/>
        <v>12.223038206210278</v>
      </c>
      <c r="R769" s="94">
        <f t="shared" si="547"/>
        <v>11.71039777017052</v>
      </c>
      <c r="S769" s="94">
        <f t="shared" si="548"/>
        <v>10.774351278344307</v>
      </c>
      <c r="T769" s="94">
        <f t="shared" si="549"/>
        <v>9.7955395775016605</v>
      </c>
      <c r="U769" s="94">
        <f t="shared" si="550"/>
        <v>8.456897678839054</v>
      </c>
      <c r="V769" s="82"/>
      <c r="W769" s="95">
        <v>10460</v>
      </c>
      <c r="X769" s="161">
        <f t="shared" si="558"/>
        <v>8.521732361259561</v>
      </c>
      <c r="Y769" s="161">
        <f t="shared" si="559"/>
        <v>8.2052667599122238</v>
      </c>
      <c r="Z769" s="161">
        <f t="shared" si="560"/>
        <v>7.5830507389734265</v>
      </c>
      <c r="AA769" s="161">
        <f t="shared" si="561"/>
        <v>6.6091386780536645</v>
      </c>
      <c r="AB769" s="161">
        <f t="shared" si="562"/>
        <v>5.5917601938749906</v>
      </c>
      <c r="AC769" s="161">
        <f t="shared" si="563"/>
        <v>4.253118295212384</v>
      </c>
      <c r="AD769" s="82"/>
      <c r="AE769" s="82"/>
      <c r="AF769" s="82"/>
      <c r="AG769" s="95">
        <v>10460</v>
      </c>
      <c r="AH769" s="161">
        <f t="shared" si="564"/>
        <v>-11.882260462123645</v>
      </c>
      <c r="AI769" s="161">
        <f t="shared" si="565"/>
        <v>-12.580735886096519</v>
      </c>
      <c r="AJ769" s="161">
        <f t="shared" si="566"/>
        <v>-13.51133151192656</v>
      </c>
      <c r="AK769" s="161">
        <f t="shared" si="567"/>
        <v>-14.648726165718836</v>
      </c>
      <c r="AL769" s="161">
        <f t="shared" si="568"/>
        <v>-15.813586315412341</v>
      </c>
      <c r="AM769" s="161">
        <f t="shared" si="569"/>
        <v>-17.259319565967957</v>
      </c>
      <c r="AN769" s="81"/>
      <c r="AO769" s="81"/>
      <c r="AP769" s="95">
        <v>10460</v>
      </c>
      <c r="AQ769" s="94">
        <f t="shared" si="551"/>
        <v>252.36203512739479</v>
      </c>
      <c r="AR769" s="94">
        <f t="shared" si="552"/>
        <v>436.75954705623349</v>
      </c>
      <c r="AS769" s="94">
        <f t="shared" si="553"/>
        <v>682.43679227536438</v>
      </c>
      <c r="AT769" s="94">
        <f t="shared" si="554"/>
        <v>982.70898087652517</v>
      </c>
      <c r="AU769" s="94">
        <f t="shared" si="555"/>
        <v>1290.2320603956107</v>
      </c>
      <c r="AV769" s="94">
        <f t="shared" si="556"/>
        <v>1671.9056385422928</v>
      </c>
      <c r="AW769" s="81"/>
      <c r="AX769" s="95">
        <v>10460</v>
      </c>
      <c r="AY769" s="99">
        <f>'Max limit'!AX769*Input!PrimaryDrive_ratio*Input!Gear1_ratio*Input!FinalDrive_ratio</f>
        <v>923.13305613305624</v>
      </c>
      <c r="AZ769" s="99">
        <f t="shared" si="570"/>
        <v>15.385550935550937</v>
      </c>
      <c r="BA769" s="99">
        <f>AZ769*Input!$N$23</f>
        <v>36202.170580249476</v>
      </c>
      <c r="BB769" s="97">
        <f t="shared" si="557"/>
        <v>36.202170580249479</v>
      </c>
      <c r="BC769" s="95">
        <v>10460</v>
      </c>
      <c r="BD769" s="99">
        <f>'Max limit'!AX769*Input!PrimaryDrive_ratio*Input!Gear2_ratio*Input!FinalDrive_ratio</f>
        <v>1214.4328205128204</v>
      </c>
      <c r="BE769" s="99">
        <f t="shared" si="571"/>
        <v>20.240547008547008</v>
      </c>
      <c r="BF769" s="99">
        <f>BE769*Input!$N$23</f>
        <v>47625.966630017087</v>
      </c>
      <c r="BG769" s="100">
        <f t="shared" si="572"/>
        <v>47.625966630017089</v>
      </c>
      <c r="BH769" s="95">
        <v>10460</v>
      </c>
      <c r="BI769" s="99">
        <f>'Max limit'!AX769*Input!PrimaryDrive_ratio*Input!Gear3_ratio*Input!FinalDrive_ratio</f>
        <v>1518.0410256410255</v>
      </c>
      <c r="BJ769" s="99">
        <f t="shared" si="573"/>
        <v>25.300683760683757</v>
      </c>
      <c r="BK769" s="99">
        <f>BJ769*Input!$N$23</f>
        <v>59532.458287521345</v>
      </c>
      <c r="BL769" s="100">
        <f t="shared" si="574"/>
        <v>59.532458287521344</v>
      </c>
      <c r="BM769" s="95">
        <v>10460</v>
      </c>
      <c r="BN769" s="99">
        <f>'Max limit'!AX769*Input!PrimaryDrive_ratio*Input!Gear4_ratio*Input!FinalDrive_ratio</f>
        <v>1821.6492307692306</v>
      </c>
      <c r="BO769" s="99">
        <f t="shared" si="575"/>
        <v>30.36082051282051</v>
      </c>
      <c r="BP769" s="99">
        <f>BO769*Input!$N$23</f>
        <v>71438.949945025626</v>
      </c>
      <c r="BQ769" s="100">
        <f t="shared" si="576"/>
        <v>71.438949945025627</v>
      </c>
      <c r="BR769" s="95">
        <v>10460</v>
      </c>
      <c r="BS769" s="99">
        <f>'Max limit'!AX769*Input!PrimaryDrive_ratio*Input!Gear5_ratio*Input!FinalDrive_ratio</f>
        <v>2087.3064102564099</v>
      </c>
      <c r="BT769" s="99">
        <f t="shared" si="577"/>
        <v>34.788440170940163</v>
      </c>
      <c r="BU769" s="99">
        <f>BT769*Input!$N$23</f>
        <v>81857.130145341842</v>
      </c>
      <c r="BV769" s="100">
        <f t="shared" si="578"/>
        <v>81.857130145341841</v>
      </c>
      <c r="BW769" s="95">
        <v>10460</v>
      </c>
      <c r="BX769" s="99">
        <f>'Max limit'!AX769*Input!PrimaryDrive_ratio*Input!Gear6_ratio*Input!FinalDrive_ratio</f>
        <v>2376.0642140468226</v>
      </c>
      <c r="BY769" s="99">
        <f t="shared" si="579"/>
        <v>39.601070234113713</v>
      </c>
      <c r="BZ769" s="99">
        <f>BY769*Input!$N$23</f>
        <v>93181.239058729087</v>
      </c>
      <c r="CA769" s="100">
        <f t="shared" si="580"/>
        <v>93.181239058729091</v>
      </c>
      <c r="CC769" s="95">
        <v>10460</v>
      </c>
      <c r="CD769" s="94">
        <f t="shared" si="581"/>
        <v>36</v>
      </c>
      <c r="CE769" s="94">
        <f t="shared" si="582"/>
        <v>47.5</v>
      </c>
      <c r="CF769" s="94">
        <f t="shared" si="583"/>
        <v>59.5</v>
      </c>
      <c r="CG769" s="94">
        <f t="shared" si="584"/>
        <v>71.5</v>
      </c>
      <c r="CH769" s="94">
        <f t="shared" si="585"/>
        <v>82</v>
      </c>
      <c r="CI769" s="94">
        <f t="shared" si="586"/>
        <v>93</v>
      </c>
      <c r="CK769" s="95">
        <v>10460</v>
      </c>
      <c r="CL769" s="162">
        <f t="shared" si="587"/>
        <v>15.385550935550937</v>
      </c>
      <c r="CM769" s="162">
        <f t="shared" si="588"/>
        <v>20.240547008547008</v>
      </c>
      <c r="CN769" s="162">
        <f t="shared" si="589"/>
        <v>25.300683760683757</v>
      </c>
      <c r="CO769" s="162">
        <f t="shared" si="590"/>
        <v>30.36082051282051</v>
      </c>
      <c r="CP769" s="162">
        <f t="shared" si="591"/>
        <v>34.788440170940163</v>
      </c>
      <c r="CQ769" s="162">
        <f t="shared" si="592"/>
        <v>39.601070234113713</v>
      </c>
    </row>
    <row r="770" spans="1:95" ht="19.5" thickTop="1" thickBot="1">
      <c r="A770" s="70">
        <v>10510</v>
      </c>
      <c r="B770" s="70">
        <v>184.596</v>
      </c>
      <c r="C770" s="70">
        <v>123.355</v>
      </c>
      <c r="D770" s="70">
        <v>168.95400000000001</v>
      </c>
      <c r="E770" s="70">
        <v>13.446</v>
      </c>
      <c r="G770" s="92">
        <v>2</v>
      </c>
      <c r="H770" s="93">
        <f t="shared" si="593"/>
        <v>32.455377574370708</v>
      </c>
      <c r="O770" s="95">
        <v>10470</v>
      </c>
      <c r="P770" s="94">
        <f t="shared" si="545"/>
        <v>12.400581167961144</v>
      </c>
      <c r="Q770" s="94">
        <f t="shared" si="546"/>
        <v>12.220237510695702</v>
      </c>
      <c r="R770" s="94">
        <f t="shared" si="547"/>
        <v>11.705902335608767</v>
      </c>
      <c r="S770" s="94">
        <f t="shared" si="548"/>
        <v>10.767818463348146</v>
      </c>
      <c r="T770" s="94">
        <f t="shared" si="549"/>
        <v>9.7868830042931929</v>
      </c>
      <c r="U770" s="94">
        <f t="shared" si="550"/>
        <v>8.4456803373995246</v>
      </c>
      <c r="V770" s="82"/>
      <c r="W770" s="95">
        <v>10470</v>
      </c>
      <c r="X770" s="161">
        <f t="shared" si="558"/>
        <v>8.5201694292288348</v>
      </c>
      <c r="Y770" s="161">
        <f t="shared" si="559"/>
        <v>8.2024660643976457</v>
      </c>
      <c r="Z770" s="161">
        <f t="shared" si="560"/>
        <v>7.5785553044116742</v>
      </c>
      <c r="AA770" s="161">
        <f t="shared" si="561"/>
        <v>6.6026058630575033</v>
      </c>
      <c r="AB770" s="161">
        <f t="shared" si="562"/>
        <v>5.583103620666523</v>
      </c>
      <c r="AC770" s="161">
        <f t="shared" si="563"/>
        <v>4.2419009537728556</v>
      </c>
      <c r="AD770" s="82"/>
      <c r="AE770" s="82"/>
      <c r="AF770" s="82"/>
      <c r="AG770" s="95">
        <v>10470</v>
      </c>
      <c r="AH770" s="161">
        <f t="shared" si="564"/>
        <v>-11.884089092599595</v>
      </c>
      <c r="AI770" s="161">
        <f t="shared" si="565"/>
        <v>-12.583900672027992</v>
      </c>
      <c r="AJ770" s="161">
        <f t="shared" si="566"/>
        <v>-13.516276489944488</v>
      </c>
      <c r="AK770" s="161">
        <f t="shared" si="567"/>
        <v>-14.655846934064652</v>
      </c>
      <c r="AL770" s="161">
        <f t="shared" si="568"/>
        <v>-15.822935414477486</v>
      </c>
      <c r="AM770" s="161">
        <f t="shared" si="569"/>
        <v>-17.271434294722646</v>
      </c>
      <c r="AN770" s="81"/>
      <c r="AO770" s="81"/>
      <c r="AP770" s="95">
        <v>10470</v>
      </c>
      <c r="AQ770" s="94">
        <f t="shared" si="551"/>
        <v>252.84479357304559</v>
      </c>
      <c r="AR770" s="94">
        <f t="shared" si="552"/>
        <v>437.59505054214236</v>
      </c>
      <c r="AS770" s="94">
        <f t="shared" si="553"/>
        <v>683.7422664720973</v>
      </c>
      <c r="AT770" s="94">
        <f t="shared" si="554"/>
        <v>984.58886371982044</v>
      </c>
      <c r="AU770" s="94">
        <f t="shared" si="555"/>
        <v>1292.7002225488088</v>
      </c>
      <c r="AV770" s="94">
        <f t="shared" si="556"/>
        <v>1675.1039269335313</v>
      </c>
      <c r="AW770" s="81"/>
      <c r="AX770" s="95">
        <v>10470</v>
      </c>
      <c r="AY770" s="99">
        <f>'Max limit'!AX770*Input!PrimaryDrive_ratio*Input!Gear1_ratio*Input!FinalDrive_ratio</f>
        <v>924.01559251559252</v>
      </c>
      <c r="AZ770" s="99">
        <f t="shared" si="570"/>
        <v>15.400259875259875</v>
      </c>
      <c r="BA770" s="99">
        <f>AZ770*Input!$N$23</f>
        <v>36236.780685966733</v>
      </c>
      <c r="BB770" s="97">
        <f t="shared" si="557"/>
        <v>36.236780685966735</v>
      </c>
      <c r="BC770" s="95">
        <v>10470</v>
      </c>
      <c r="BD770" s="99">
        <f>'Max limit'!AX770*Input!PrimaryDrive_ratio*Input!Gear2_ratio*Input!FinalDrive_ratio</f>
        <v>1215.5938461538462</v>
      </c>
      <c r="BE770" s="99">
        <f t="shared" si="571"/>
        <v>20.259897435897436</v>
      </c>
      <c r="BF770" s="99">
        <f>BE770*Input!$N$23</f>
        <v>47671.498146871789</v>
      </c>
      <c r="BG770" s="100">
        <f t="shared" si="572"/>
        <v>47.671498146871791</v>
      </c>
      <c r="BH770" s="95">
        <v>10470</v>
      </c>
      <c r="BI770" s="99">
        <f>'Max limit'!AX770*Input!PrimaryDrive_ratio*Input!Gear3_ratio*Input!FinalDrive_ratio</f>
        <v>1519.4923076923076</v>
      </c>
      <c r="BJ770" s="99">
        <f t="shared" si="573"/>
        <v>25.324871794871793</v>
      </c>
      <c r="BK770" s="99">
        <f>BJ770*Input!$N$23</f>
        <v>59589.372683589732</v>
      </c>
      <c r="BL770" s="100">
        <f t="shared" si="574"/>
        <v>59.58937268358973</v>
      </c>
      <c r="BM770" s="95">
        <v>10470</v>
      </c>
      <c r="BN770" s="99">
        <f>'Max limit'!AX770*Input!PrimaryDrive_ratio*Input!Gear4_ratio*Input!FinalDrive_ratio</f>
        <v>1823.3907692307694</v>
      </c>
      <c r="BO770" s="99">
        <f t="shared" si="575"/>
        <v>30.389846153846158</v>
      </c>
      <c r="BP770" s="99">
        <f>BO770*Input!$N$23</f>
        <v>71507.24722030769</v>
      </c>
      <c r="BQ770" s="100">
        <f t="shared" si="576"/>
        <v>71.50724722030769</v>
      </c>
      <c r="BR770" s="95">
        <v>10470</v>
      </c>
      <c r="BS770" s="99">
        <f>'Max limit'!AX770*Input!PrimaryDrive_ratio*Input!Gear5_ratio*Input!FinalDrive_ratio</f>
        <v>2089.3019230769228</v>
      </c>
      <c r="BT770" s="99">
        <f t="shared" si="577"/>
        <v>34.821698717948713</v>
      </c>
      <c r="BU770" s="99">
        <f>BT770*Input!$N$23</f>
        <v>81935.387439935876</v>
      </c>
      <c r="BV770" s="100">
        <f t="shared" si="578"/>
        <v>81.93538743993588</v>
      </c>
      <c r="BW770" s="95">
        <v>10470</v>
      </c>
      <c r="BX770" s="99">
        <f>'Max limit'!AX770*Input!PrimaryDrive_ratio*Input!Gear6_ratio*Input!FinalDrive_ratio</f>
        <v>2378.335785953177</v>
      </c>
      <c r="BY770" s="99">
        <f t="shared" si="579"/>
        <v>39.638929765886282</v>
      </c>
      <c r="BZ770" s="99">
        <f>BY770*Input!$N$23</f>
        <v>93270.322461270873</v>
      </c>
      <c r="CA770" s="100">
        <f t="shared" si="580"/>
        <v>93.270322461270879</v>
      </c>
      <c r="CC770" s="95">
        <v>10470</v>
      </c>
      <c r="CD770" s="94">
        <f t="shared" si="581"/>
        <v>36</v>
      </c>
      <c r="CE770" s="94">
        <f t="shared" si="582"/>
        <v>47.5</v>
      </c>
      <c r="CF770" s="94">
        <f t="shared" si="583"/>
        <v>59.5</v>
      </c>
      <c r="CG770" s="94">
        <f t="shared" si="584"/>
        <v>71.5</v>
      </c>
      <c r="CH770" s="94">
        <f t="shared" si="585"/>
        <v>82</v>
      </c>
      <c r="CI770" s="94">
        <f t="shared" si="586"/>
        <v>93.5</v>
      </c>
      <c r="CK770" s="95">
        <v>10470</v>
      </c>
      <c r="CL770" s="162">
        <f t="shared" si="587"/>
        <v>15.400259875259875</v>
      </c>
      <c r="CM770" s="162">
        <f t="shared" si="588"/>
        <v>20.259897435897436</v>
      </c>
      <c r="CN770" s="162">
        <f t="shared" si="589"/>
        <v>25.324871794871793</v>
      </c>
      <c r="CO770" s="162">
        <f t="shared" si="590"/>
        <v>30.389846153846158</v>
      </c>
      <c r="CP770" s="162">
        <f t="shared" si="591"/>
        <v>34.821698717948713</v>
      </c>
      <c r="CQ770" s="162">
        <f t="shared" si="592"/>
        <v>39.638929765886282</v>
      </c>
    </row>
    <row r="771" spans="1:95" ht="19.5" thickTop="1" thickBot="1">
      <c r="A771" s="70">
        <v>10520</v>
      </c>
      <c r="B771" s="70">
        <v>184.601</v>
      </c>
      <c r="C771" s="70">
        <v>123.242</v>
      </c>
      <c r="D771" s="70">
        <v>168.923</v>
      </c>
      <c r="E771" s="70">
        <v>13.474</v>
      </c>
      <c r="G771" s="92">
        <v>2</v>
      </c>
      <c r="H771" s="93">
        <f t="shared" si="593"/>
        <v>32.500572082379861</v>
      </c>
      <c r="O771" s="95">
        <v>10480</v>
      </c>
      <c r="P771" s="94">
        <f t="shared" si="545"/>
        <v>12.39901674244544</v>
      </c>
      <c r="Q771" s="94">
        <f t="shared" si="546"/>
        <v>12.217434138931226</v>
      </c>
      <c r="R771" s="94">
        <f t="shared" si="547"/>
        <v>11.701402605361816</v>
      </c>
      <c r="S771" s="94">
        <f t="shared" si="548"/>
        <v>10.761279405814962</v>
      </c>
      <c r="T771" s="94">
        <f t="shared" si="549"/>
        <v>9.7782181591561965</v>
      </c>
      <c r="U771" s="94">
        <f t="shared" si="550"/>
        <v>8.4344522770479635</v>
      </c>
      <c r="V771" s="82"/>
      <c r="W771" s="95">
        <v>10480</v>
      </c>
      <c r="X771" s="161">
        <f t="shared" si="558"/>
        <v>8.5186050037131285</v>
      </c>
      <c r="Y771" s="161">
        <f t="shared" si="559"/>
        <v>8.1996626926331739</v>
      </c>
      <c r="Z771" s="161">
        <f t="shared" si="560"/>
        <v>7.5740555741647233</v>
      </c>
      <c r="AA771" s="161">
        <f t="shared" si="561"/>
        <v>6.5960668055243197</v>
      </c>
      <c r="AB771" s="161">
        <f t="shared" si="562"/>
        <v>5.5744387755295266</v>
      </c>
      <c r="AC771" s="161">
        <f t="shared" si="563"/>
        <v>4.2306728934212936</v>
      </c>
      <c r="AD771" s="82"/>
      <c r="AE771" s="82"/>
      <c r="AF771" s="82"/>
      <c r="AG771" s="95">
        <v>10480</v>
      </c>
      <c r="AH771" s="161">
        <f t="shared" si="564"/>
        <v>-11.88591947045297</v>
      </c>
      <c r="AI771" s="161">
        <f t="shared" si="565"/>
        <v>-12.587068482121845</v>
      </c>
      <c r="AJ771" s="161">
        <f t="shared" si="566"/>
        <v>-13.521226193216135</v>
      </c>
      <c r="AK771" s="161">
        <f t="shared" si="567"/>
        <v>-14.662974506775821</v>
      </c>
      <c r="AL771" s="161">
        <f t="shared" si="568"/>
        <v>-15.832293447225442</v>
      </c>
      <c r="AM771" s="161">
        <f t="shared" si="569"/>
        <v>-17.283560599902334</v>
      </c>
      <c r="AN771" s="81"/>
      <c r="AO771" s="81"/>
      <c r="AP771" s="95">
        <v>10480</v>
      </c>
      <c r="AQ771" s="94">
        <f t="shared" si="551"/>
        <v>253.32801332633665</v>
      </c>
      <c r="AR771" s="94">
        <f t="shared" si="552"/>
        <v>438.43135240691964</v>
      </c>
      <c r="AS771" s="94">
        <f t="shared" si="553"/>
        <v>685.04898813581201</v>
      </c>
      <c r="AT771" s="94">
        <f t="shared" si="554"/>
        <v>986.47054291556958</v>
      </c>
      <c r="AU771" s="94">
        <f t="shared" si="555"/>
        <v>1295.1707431942693</v>
      </c>
      <c r="AV771" s="94">
        <f t="shared" si="556"/>
        <v>1678.3052715009687</v>
      </c>
      <c r="AW771" s="81"/>
      <c r="AX771" s="95">
        <v>10480</v>
      </c>
      <c r="AY771" s="99">
        <f>'Max limit'!AX771*Input!PrimaryDrive_ratio*Input!Gear1_ratio*Input!FinalDrive_ratio</f>
        <v>924.8981288981289</v>
      </c>
      <c r="AZ771" s="99">
        <f t="shared" si="570"/>
        <v>15.414968814968814</v>
      </c>
      <c r="BA771" s="99">
        <f>AZ771*Input!$N$23</f>
        <v>36271.390791683982</v>
      </c>
      <c r="BB771" s="97">
        <f t="shared" si="557"/>
        <v>36.271390791683984</v>
      </c>
      <c r="BC771" s="95">
        <v>10480</v>
      </c>
      <c r="BD771" s="99">
        <f>'Max limit'!AX771*Input!PrimaryDrive_ratio*Input!Gear2_ratio*Input!FinalDrive_ratio</f>
        <v>1216.7548717948716</v>
      </c>
      <c r="BE771" s="99">
        <f t="shared" si="571"/>
        <v>20.279247863247861</v>
      </c>
      <c r="BF771" s="99">
        <f>BE771*Input!$N$23</f>
        <v>47717.029663726484</v>
      </c>
      <c r="BG771" s="100">
        <f t="shared" si="572"/>
        <v>47.717029663726485</v>
      </c>
      <c r="BH771" s="95">
        <v>10480</v>
      </c>
      <c r="BI771" s="99">
        <f>'Max limit'!AX771*Input!PrimaryDrive_ratio*Input!Gear3_ratio*Input!FinalDrive_ratio</f>
        <v>1520.9435897435897</v>
      </c>
      <c r="BJ771" s="99">
        <f t="shared" si="573"/>
        <v>25.349059829059829</v>
      </c>
      <c r="BK771" s="99">
        <f>BJ771*Input!$N$23</f>
        <v>59646.287079658112</v>
      </c>
      <c r="BL771" s="100">
        <f t="shared" si="574"/>
        <v>59.646287079658109</v>
      </c>
      <c r="BM771" s="95">
        <v>10480</v>
      </c>
      <c r="BN771" s="99">
        <f>'Max limit'!AX771*Input!PrimaryDrive_ratio*Input!Gear4_ratio*Input!FinalDrive_ratio</f>
        <v>1825.1323076923079</v>
      </c>
      <c r="BO771" s="99">
        <f t="shared" si="575"/>
        <v>30.418871794871798</v>
      </c>
      <c r="BP771" s="99">
        <f>BO771*Input!$N$23</f>
        <v>71575.54449558974</v>
      </c>
      <c r="BQ771" s="100">
        <f t="shared" si="576"/>
        <v>71.575544495589739</v>
      </c>
      <c r="BR771" s="95">
        <v>10480</v>
      </c>
      <c r="BS771" s="99">
        <f>'Max limit'!AX771*Input!PrimaryDrive_ratio*Input!Gear5_ratio*Input!FinalDrive_ratio</f>
        <v>2091.2974358974357</v>
      </c>
      <c r="BT771" s="99">
        <f t="shared" si="577"/>
        <v>34.854957264957264</v>
      </c>
      <c r="BU771" s="99">
        <f>BT771*Input!$N$23</f>
        <v>82013.644734529895</v>
      </c>
      <c r="BV771" s="100">
        <f t="shared" si="578"/>
        <v>82.01364473452989</v>
      </c>
      <c r="BW771" s="95">
        <v>10480</v>
      </c>
      <c r="BX771" s="99">
        <f>'Max limit'!AX771*Input!PrimaryDrive_ratio*Input!Gear6_ratio*Input!FinalDrive_ratio</f>
        <v>2380.6073578595319</v>
      </c>
      <c r="BY771" s="99">
        <f t="shared" si="579"/>
        <v>39.676789297658864</v>
      </c>
      <c r="BZ771" s="99">
        <f>BY771*Input!$N$23</f>
        <v>93359.405863812703</v>
      </c>
      <c r="CA771" s="100">
        <f t="shared" si="580"/>
        <v>93.359405863812697</v>
      </c>
      <c r="CC771" s="95">
        <v>10480</v>
      </c>
      <c r="CD771" s="94">
        <f t="shared" si="581"/>
        <v>36.5</v>
      </c>
      <c r="CE771" s="94">
        <f t="shared" si="582"/>
        <v>47.5</v>
      </c>
      <c r="CF771" s="94">
        <f t="shared" si="583"/>
        <v>59.5</v>
      </c>
      <c r="CG771" s="94">
        <f t="shared" si="584"/>
        <v>71.5</v>
      </c>
      <c r="CH771" s="94">
        <f t="shared" si="585"/>
        <v>82</v>
      </c>
      <c r="CI771" s="94">
        <f t="shared" si="586"/>
        <v>93.5</v>
      </c>
      <c r="CK771" s="95">
        <v>10480</v>
      </c>
      <c r="CL771" s="162">
        <f t="shared" si="587"/>
        <v>15.414968814968814</v>
      </c>
      <c r="CM771" s="162">
        <f t="shared" si="588"/>
        <v>20.279247863247861</v>
      </c>
      <c r="CN771" s="162">
        <f t="shared" si="589"/>
        <v>25.349059829059829</v>
      </c>
      <c r="CO771" s="162">
        <f t="shared" si="590"/>
        <v>30.418871794871798</v>
      </c>
      <c r="CP771" s="162">
        <f t="shared" si="591"/>
        <v>34.854957264957264</v>
      </c>
      <c r="CQ771" s="162">
        <f t="shared" si="592"/>
        <v>39.676789297658864</v>
      </c>
    </row>
    <row r="772" spans="1:95" ht="19.5" thickTop="1" thickBot="1">
      <c r="A772" s="70">
        <v>10530</v>
      </c>
      <c r="B772" s="70">
        <v>184.595</v>
      </c>
      <c r="C772" s="70">
        <v>123.121</v>
      </c>
      <c r="D772" s="70">
        <v>168.88499999999999</v>
      </c>
      <c r="E772" s="70">
        <v>13.502000000000001</v>
      </c>
      <c r="G772" s="92">
        <v>2</v>
      </c>
      <c r="H772" s="93">
        <f t="shared" si="593"/>
        <v>32.545766590389015</v>
      </c>
      <c r="O772" s="95">
        <v>10490</v>
      </c>
      <c r="P772" s="94">
        <f t="shared" si="545"/>
        <v>12.397450823444753</v>
      </c>
      <c r="Q772" s="94">
        <f t="shared" si="546"/>
        <v>12.214628090916861</v>
      </c>
      <c r="R772" s="94">
        <f t="shared" si="547"/>
        <v>11.696898579429664</v>
      </c>
      <c r="S772" s="94">
        <f t="shared" si="548"/>
        <v>10.754734105744754</v>
      </c>
      <c r="T772" s="94">
        <f t="shared" si="549"/>
        <v>9.7695450420906678</v>
      </c>
      <c r="U772" s="94">
        <f t="shared" si="550"/>
        <v>8.4232134977843724</v>
      </c>
      <c r="V772" s="82"/>
      <c r="W772" s="95">
        <v>10490</v>
      </c>
      <c r="X772" s="161">
        <f t="shared" si="558"/>
        <v>8.5170390847124438</v>
      </c>
      <c r="Y772" s="161">
        <f t="shared" si="559"/>
        <v>8.1968566446188067</v>
      </c>
      <c r="Z772" s="161">
        <f t="shared" si="560"/>
        <v>7.569551548232571</v>
      </c>
      <c r="AA772" s="161">
        <f t="shared" si="561"/>
        <v>6.5895215054541127</v>
      </c>
      <c r="AB772" s="161">
        <f t="shared" si="562"/>
        <v>5.5657656584639987</v>
      </c>
      <c r="AC772" s="161">
        <f t="shared" si="563"/>
        <v>4.2194341141577034</v>
      </c>
      <c r="AD772" s="82"/>
      <c r="AE772" s="82"/>
      <c r="AF772" s="82"/>
      <c r="AG772" s="95">
        <v>10490</v>
      </c>
      <c r="AH772" s="161">
        <f t="shared" si="564"/>
        <v>-11.887751595683772</v>
      </c>
      <c r="AI772" s="161">
        <f t="shared" si="565"/>
        <v>-12.590239316378081</v>
      </c>
      <c r="AJ772" s="161">
        <f t="shared" si="566"/>
        <v>-13.526180621741503</v>
      </c>
      <c r="AK772" s="161">
        <f t="shared" si="567"/>
        <v>-14.670108883852349</v>
      </c>
      <c r="AL772" s="161">
        <f t="shared" si="568"/>
        <v>-15.841660413656214</v>
      </c>
      <c r="AM772" s="161">
        <f t="shared" si="569"/>
        <v>-17.29569848150701</v>
      </c>
      <c r="AN772" s="81"/>
      <c r="AO772" s="81"/>
      <c r="AP772" s="95">
        <v>10490</v>
      </c>
      <c r="AQ772" s="94">
        <f t="shared" si="551"/>
        <v>253.81169438726815</v>
      </c>
      <c r="AR772" s="94">
        <f t="shared" si="552"/>
        <v>439.26845265056579</v>
      </c>
      <c r="AS772" s="94">
        <f t="shared" si="553"/>
        <v>686.35695726650897</v>
      </c>
      <c r="AT772" s="94">
        <f t="shared" si="554"/>
        <v>988.35401846377249</v>
      </c>
      <c r="AU772" s="94">
        <f t="shared" si="555"/>
        <v>1297.6436223319927</v>
      </c>
      <c r="AV772" s="94">
        <f t="shared" si="556"/>
        <v>1681.5096722446035</v>
      </c>
      <c r="AW772" s="81"/>
      <c r="AX772" s="95">
        <v>10490</v>
      </c>
      <c r="AY772" s="99">
        <f>'Max limit'!AX772*Input!PrimaryDrive_ratio*Input!Gear1_ratio*Input!FinalDrive_ratio</f>
        <v>925.78066528066529</v>
      </c>
      <c r="AZ772" s="99">
        <f t="shared" si="570"/>
        <v>15.429677754677755</v>
      </c>
      <c r="BA772" s="99">
        <f>AZ772*Input!$N$23</f>
        <v>36306.000897401238</v>
      </c>
      <c r="BB772" s="97">
        <f t="shared" si="557"/>
        <v>36.30600089740124</v>
      </c>
      <c r="BC772" s="95">
        <v>10490</v>
      </c>
      <c r="BD772" s="99">
        <f>'Max limit'!AX772*Input!PrimaryDrive_ratio*Input!Gear2_ratio*Input!FinalDrive_ratio</f>
        <v>1217.9158974358975</v>
      </c>
      <c r="BE772" s="99">
        <f t="shared" si="571"/>
        <v>20.298598290598292</v>
      </c>
      <c r="BF772" s="99">
        <f>BE772*Input!$N$23</f>
        <v>47762.561180581193</v>
      </c>
      <c r="BG772" s="100">
        <f t="shared" si="572"/>
        <v>47.762561180581194</v>
      </c>
      <c r="BH772" s="95">
        <v>10490</v>
      </c>
      <c r="BI772" s="99">
        <f>'Max limit'!AX772*Input!PrimaryDrive_ratio*Input!Gear3_ratio*Input!FinalDrive_ratio</f>
        <v>1522.3948717948717</v>
      </c>
      <c r="BJ772" s="99">
        <f t="shared" si="573"/>
        <v>25.373247863247862</v>
      </c>
      <c r="BK772" s="99">
        <f>BJ772*Input!$N$23</f>
        <v>59703.201475726484</v>
      </c>
      <c r="BL772" s="100">
        <f t="shared" si="574"/>
        <v>59.703201475726488</v>
      </c>
      <c r="BM772" s="95">
        <v>10490</v>
      </c>
      <c r="BN772" s="99">
        <f>'Max limit'!AX772*Input!PrimaryDrive_ratio*Input!Gear4_ratio*Input!FinalDrive_ratio</f>
        <v>1826.873846153846</v>
      </c>
      <c r="BO772" s="99">
        <f t="shared" si="575"/>
        <v>30.447897435897435</v>
      </c>
      <c r="BP772" s="99">
        <f>BO772*Input!$N$23</f>
        <v>71643.841770871775</v>
      </c>
      <c r="BQ772" s="100">
        <f t="shared" si="576"/>
        <v>71.643841770871774</v>
      </c>
      <c r="BR772" s="95">
        <v>10490</v>
      </c>
      <c r="BS772" s="99">
        <f>'Max limit'!AX772*Input!PrimaryDrive_ratio*Input!Gear5_ratio*Input!FinalDrive_ratio</f>
        <v>2093.2929487179485</v>
      </c>
      <c r="BT772" s="99">
        <f t="shared" si="577"/>
        <v>34.888215811965807</v>
      </c>
      <c r="BU772" s="99">
        <f>BT772*Input!$N$23</f>
        <v>82091.902029123899</v>
      </c>
      <c r="BV772" s="100">
        <f t="shared" si="578"/>
        <v>82.091902029123901</v>
      </c>
      <c r="BW772" s="95">
        <v>10490</v>
      </c>
      <c r="BX772" s="99">
        <f>'Max limit'!AX772*Input!PrimaryDrive_ratio*Input!Gear6_ratio*Input!FinalDrive_ratio</f>
        <v>2382.8789297658859</v>
      </c>
      <c r="BY772" s="99">
        <f t="shared" si="579"/>
        <v>39.714648829431432</v>
      </c>
      <c r="BZ772" s="99">
        <f>BY772*Input!$N$23</f>
        <v>93448.489266354489</v>
      </c>
      <c r="CA772" s="100">
        <f t="shared" si="580"/>
        <v>93.448489266354485</v>
      </c>
      <c r="CC772" s="95">
        <v>10490</v>
      </c>
      <c r="CD772" s="94">
        <f t="shared" si="581"/>
        <v>36.5</v>
      </c>
      <c r="CE772" s="94">
        <f t="shared" si="582"/>
        <v>48</v>
      </c>
      <c r="CF772" s="94">
        <f t="shared" si="583"/>
        <v>59.5</v>
      </c>
      <c r="CG772" s="94">
        <f t="shared" si="584"/>
        <v>71.5</v>
      </c>
      <c r="CH772" s="94">
        <f t="shared" si="585"/>
        <v>82</v>
      </c>
      <c r="CI772" s="94">
        <f t="shared" si="586"/>
        <v>93.5</v>
      </c>
      <c r="CK772" s="95">
        <v>10490</v>
      </c>
      <c r="CL772" s="162">
        <f t="shared" si="587"/>
        <v>15.429677754677755</v>
      </c>
      <c r="CM772" s="162">
        <f t="shared" si="588"/>
        <v>20.298598290598292</v>
      </c>
      <c r="CN772" s="162">
        <f t="shared" si="589"/>
        <v>25.373247863247862</v>
      </c>
      <c r="CO772" s="162">
        <f t="shared" si="590"/>
        <v>30.447897435897435</v>
      </c>
      <c r="CP772" s="162">
        <f t="shared" si="591"/>
        <v>34.888215811965807</v>
      </c>
      <c r="CQ772" s="162">
        <f t="shared" si="592"/>
        <v>39.714648829431432</v>
      </c>
    </row>
    <row r="773" spans="1:95" ht="19.5" thickTop="1" thickBot="1">
      <c r="A773" s="70">
        <v>10540</v>
      </c>
      <c r="B773" s="70">
        <v>184.57599999999999</v>
      </c>
      <c r="C773" s="70">
        <v>122.991</v>
      </c>
      <c r="D773" s="70">
        <v>168.83799999999999</v>
      </c>
      <c r="E773" s="70">
        <v>13.53</v>
      </c>
      <c r="G773" s="92">
        <v>2</v>
      </c>
      <c r="H773" s="93">
        <f t="shared" si="593"/>
        <v>32.590961098398168</v>
      </c>
      <c r="O773" s="95">
        <v>10500</v>
      </c>
      <c r="P773" s="94">
        <f t="shared" si="545"/>
        <v>12.39588341095909</v>
      </c>
      <c r="Q773" s="94">
        <f t="shared" si="546"/>
        <v>12.211819366652602</v>
      </c>
      <c r="R773" s="94">
        <f t="shared" si="547"/>
        <v>11.692390257812313</v>
      </c>
      <c r="S773" s="94">
        <f t="shared" si="548"/>
        <v>10.748182563137521</v>
      </c>
      <c r="T773" s="94">
        <f t="shared" si="549"/>
        <v>9.7608636530966049</v>
      </c>
      <c r="U773" s="94">
        <f t="shared" si="550"/>
        <v>8.4119639996087514</v>
      </c>
      <c r="V773" s="82"/>
      <c r="W773" s="95">
        <v>10500</v>
      </c>
      <c r="X773" s="161">
        <f t="shared" si="558"/>
        <v>8.5154716722267807</v>
      </c>
      <c r="Y773" s="161">
        <f t="shared" si="559"/>
        <v>8.1940479203545458</v>
      </c>
      <c r="Z773" s="161">
        <f t="shared" si="560"/>
        <v>7.5650432266152201</v>
      </c>
      <c r="AA773" s="161">
        <f t="shared" si="561"/>
        <v>6.5829699628468781</v>
      </c>
      <c r="AB773" s="161">
        <f t="shared" si="562"/>
        <v>5.5570842694699349</v>
      </c>
      <c r="AC773" s="161">
        <f t="shared" si="563"/>
        <v>4.2081846159820833</v>
      </c>
      <c r="AD773" s="82"/>
      <c r="AE773" s="82"/>
      <c r="AF773" s="82"/>
      <c r="AG773" s="95">
        <v>10500</v>
      </c>
      <c r="AH773" s="161">
        <f t="shared" si="564"/>
        <v>-11.889585468291999</v>
      </c>
      <c r="AI773" s="161">
        <f t="shared" si="565"/>
        <v>-12.593413174796694</v>
      </c>
      <c r="AJ773" s="161">
        <f t="shared" si="566"/>
        <v>-13.531139775520588</v>
      </c>
      <c r="AK773" s="161">
        <f t="shared" si="567"/>
        <v>-14.677250065294233</v>
      </c>
      <c r="AL773" s="161">
        <f t="shared" si="568"/>
        <v>-15.8510363137698</v>
      </c>
      <c r="AM773" s="161">
        <f t="shared" si="569"/>
        <v>-17.307847939536682</v>
      </c>
      <c r="AN773" s="81"/>
      <c r="AO773" s="81"/>
      <c r="AP773" s="95">
        <v>10500</v>
      </c>
      <c r="AQ773" s="94">
        <f t="shared" si="551"/>
        <v>254.29583675584013</v>
      </c>
      <c r="AR773" s="94">
        <f t="shared" si="552"/>
        <v>440.10635127308001</v>
      </c>
      <c r="AS773" s="94">
        <f t="shared" si="553"/>
        <v>687.66617386418773</v>
      </c>
      <c r="AT773" s="94">
        <f t="shared" si="554"/>
        <v>990.23929036442996</v>
      </c>
      <c r="AU773" s="94">
        <f t="shared" si="555"/>
        <v>1300.11885996198</v>
      </c>
      <c r="AV773" s="94">
        <f t="shared" si="556"/>
        <v>1684.7171291644365</v>
      </c>
      <c r="AW773" s="81"/>
      <c r="AX773" s="95">
        <v>10500</v>
      </c>
      <c r="AY773" s="99">
        <f>'Max limit'!AX773*Input!PrimaryDrive_ratio*Input!Gear1_ratio*Input!FinalDrive_ratio</f>
        <v>926.66320166320168</v>
      </c>
      <c r="AZ773" s="99">
        <f t="shared" si="570"/>
        <v>15.444386694386695</v>
      </c>
      <c r="BA773" s="99">
        <f>AZ773*Input!$N$23</f>
        <v>36340.611003118502</v>
      </c>
      <c r="BB773" s="97">
        <f t="shared" si="557"/>
        <v>36.340611003118504</v>
      </c>
      <c r="BC773" s="95">
        <v>10500</v>
      </c>
      <c r="BD773" s="99">
        <f>'Max limit'!AX773*Input!PrimaryDrive_ratio*Input!Gear2_ratio*Input!FinalDrive_ratio</f>
        <v>1219.0769230769229</v>
      </c>
      <c r="BE773" s="99">
        <f t="shared" si="571"/>
        <v>20.317948717948713</v>
      </c>
      <c r="BF773" s="99">
        <f>BE773*Input!$N$23</f>
        <v>47808.092697435881</v>
      </c>
      <c r="BG773" s="100">
        <f t="shared" si="572"/>
        <v>47.808092697435882</v>
      </c>
      <c r="BH773" s="95">
        <v>10500</v>
      </c>
      <c r="BI773" s="99">
        <f>'Max limit'!AX773*Input!PrimaryDrive_ratio*Input!Gear3_ratio*Input!FinalDrive_ratio</f>
        <v>1523.8461538461536</v>
      </c>
      <c r="BJ773" s="99">
        <f t="shared" si="573"/>
        <v>25.397435897435894</v>
      </c>
      <c r="BK773" s="99">
        <f>BJ773*Input!$N$23</f>
        <v>59760.115871794857</v>
      </c>
      <c r="BL773" s="100">
        <f t="shared" si="574"/>
        <v>59.760115871794859</v>
      </c>
      <c r="BM773" s="95">
        <v>10500</v>
      </c>
      <c r="BN773" s="99">
        <f>'Max limit'!AX773*Input!PrimaryDrive_ratio*Input!Gear4_ratio*Input!FinalDrive_ratio</f>
        <v>1828.6153846153845</v>
      </c>
      <c r="BO773" s="99">
        <f t="shared" si="575"/>
        <v>30.476923076923075</v>
      </c>
      <c r="BP773" s="99">
        <f>BO773*Input!$N$23</f>
        <v>71712.139046153825</v>
      </c>
      <c r="BQ773" s="100">
        <f t="shared" si="576"/>
        <v>71.712139046153823</v>
      </c>
      <c r="BR773" s="95">
        <v>10500</v>
      </c>
      <c r="BS773" s="99">
        <f>'Max limit'!AX773*Input!PrimaryDrive_ratio*Input!Gear5_ratio*Input!FinalDrive_ratio</f>
        <v>2095.2884615384614</v>
      </c>
      <c r="BT773" s="99">
        <f t="shared" si="577"/>
        <v>34.921474358974358</v>
      </c>
      <c r="BU773" s="99">
        <f>BT773*Input!$N$23</f>
        <v>82170.159323717933</v>
      </c>
      <c r="BV773" s="100">
        <f t="shared" si="578"/>
        <v>82.17015932371794</v>
      </c>
      <c r="BW773" s="95">
        <v>10500</v>
      </c>
      <c r="BX773" s="99">
        <f>'Max limit'!AX773*Input!PrimaryDrive_ratio*Input!Gear6_ratio*Input!FinalDrive_ratio</f>
        <v>2385.1505016722404</v>
      </c>
      <c r="BY773" s="99">
        <f t="shared" si="579"/>
        <v>39.752508361204008</v>
      </c>
      <c r="BZ773" s="99">
        <f>BY773*Input!$N$23</f>
        <v>93537.57266889629</v>
      </c>
      <c r="CA773" s="100">
        <f t="shared" si="580"/>
        <v>93.537572668896289</v>
      </c>
      <c r="CC773" s="95">
        <v>10500</v>
      </c>
      <c r="CD773" s="94">
        <f t="shared" si="581"/>
        <v>36.5</v>
      </c>
      <c r="CE773" s="94">
        <f t="shared" si="582"/>
        <v>48</v>
      </c>
      <c r="CF773" s="94">
        <f t="shared" si="583"/>
        <v>60</v>
      </c>
      <c r="CG773" s="94">
        <f t="shared" si="584"/>
        <v>71.5</v>
      </c>
      <c r="CH773" s="94">
        <f t="shared" si="585"/>
        <v>82</v>
      </c>
      <c r="CI773" s="94">
        <f t="shared" si="586"/>
        <v>93.5</v>
      </c>
      <c r="CK773" s="95">
        <v>10500</v>
      </c>
      <c r="CL773" s="162">
        <f t="shared" si="587"/>
        <v>15.444386694386695</v>
      </c>
      <c r="CM773" s="162">
        <f t="shared" si="588"/>
        <v>20.317948717948713</v>
      </c>
      <c r="CN773" s="162">
        <f t="shared" si="589"/>
        <v>25.397435897435894</v>
      </c>
      <c r="CO773" s="162">
        <f t="shared" si="590"/>
        <v>30.476923076923075</v>
      </c>
      <c r="CP773" s="162">
        <f t="shared" si="591"/>
        <v>34.921474358974358</v>
      </c>
      <c r="CQ773" s="162">
        <f t="shared" si="592"/>
        <v>39.752508361204008</v>
      </c>
    </row>
    <row r="774" spans="1:95" ht="19.5" thickTop="1" thickBot="1">
      <c r="A774" s="70">
        <v>10550</v>
      </c>
      <c r="B774" s="70">
        <v>184.55600000000001</v>
      </c>
      <c r="C774" s="70">
        <v>122.861</v>
      </c>
      <c r="D774" s="70">
        <v>168.79</v>
      </c>
      <c r="E774" s="70">
        <v>13.558</v>
      </c>
      <c r="G774" s="92">
        <v>2</v>
      </c>
      <c r="H774" s="93">
        <f t="shared" si="593"/>
        <v>32.636155606407321</v>
      </c>
      <c r="O774" s="95">
        <v>10510</v>
      </c>
      <c r="P774" s="94">
        <f t="shared" ref="P774:P812" si="594">(($H$10*$H$14*($H$5-$H$7)-(AQ774*($H$5-($H$10*$H$9)))))/(H$34*($H$5-($H$9*$H$10)))</f>
        <v>12.394314504988447</v>
      </c>
      <c r="Q774" s="94">
        <f t="shared" ref="Q774:Q812" si="595">(($H$10*$H$14*($H$5-$H$7)-(AR774*($H$5-($H$10*$H$9)))))/(I$34*($H$5-($H$9*$H$10)))</f>
        <v>12.209007966138444</v>
      </c>
      <c r="R774" s="94">
        <f t="shared" ref="R774:R812" si="596">(($H$10*$H$14*($H$5-$H$7)-(AS774*($H$5-($H$10*$H$9)))))/(J$34*($H$5-($H$9*$H$10)))</f>
        <v>11.687877640509761</v>
      </c>
      <c r="S774" s="94">
        <f t="shared" ref="S774:S812" si="597">(($H$10*$H$14*($H$5-$H$7)-(AT774*($H$5-($H$10*$H$9)))))/(K$34*($H$5-($H$9*$H$10)))</f>
        <v>10.741624777993261</v>
      </c>
      <c r="T774" s="94">
        <f t="shared" ref="T774:T812" si="598">(($H$10*$H$14*($H$5-$H$7)-(AU774*($H$5-($H$10*$H$9)))))/(L$34*($H$5-($H$9*$H$10)))</f>
        <v>9.7521739921740132</v>
      </c>
      <c r="U774" s="94">
        <f t="shared" ref="U774:U812" si="599">(($H$10*$H$14*($H$5-$H$7)-(AV774*($H$5-($H$10*$H$9)))))/(M$34*($H$5-($H$9*$H$10)))</f>
        <v>8.4007037825210933</v>
      </c>
      <c r="V774" s="82"/>
      <c r="W774" s="95">
        <v>10510</v>
      </c>
      <c r="X774" s="161">
        <f t="shared" si="558"/>
        <v>8.5139027662561375</v>
      </c>
      <c r="Y774" s="161">
        <f t="shared" si="559"/>
        <v>8.1912365198403894</v>
      </c>
      <c r="Z774" s="161">
        <f t="shared" si="560"/>
        <v>7.5605306093126696</v>
      </c>
      <c r="AA774" s="161">
        <f t="shared" si="561"/>
        <v>6.5764121777026183</v>
      </c>
      <c r="AB774" s="161">
        <f t="shared" si="562"/>
        <v>5.5483946085473432</v>
      </c>
      <c r="AC774" s="161">
        <f t="shared" si="563"/>
        <v>4.1969243988944243</v>
      </c>
      <c r="AD774" s="82"/>
      <c r="AE774" s="82"/>
      <c r="AF774" s="82"/>
      <c r="AG774" s="95">
        <v>10510</v>
      </c>
      <c r="AH774" s="161">
        <f t="shared" si="564"/>
        <v>-11.891421088277651</v>
      </c>
      <c r="AI774" s="161">
        <f t="shared" si="565"/>
        <v>-12.596590057377693</v>
      </c>
      <c r="AJ774" s="161">
        <f t="shared" si="566"/>
        <v>-13.536103654553393</v>
      </c>
      <c r="AK774" s="161">
        <f t="shared" si="567"/>
        <v>-14.684398051101475</v>
      </c>
      <c r="AL774" s="161">
        <f t="shared" si="568"/>
        <v>-15.8604211475662</v>
      </c>
      <c r="AM774" s="161">
        <f t="shared" si="569"/>
        <v>-17.320008973991353</v>
      </c>
      <c r="AN774" s="81"/>
      <c r="AO774" s="81"/>
      <c r="AP774" s="95">
        <v>10510</v>
      </c>
      <c r="AQ774" s="94">
        <f t="shared" ref="AQ774:AQ812" si="600">0.5*$L$5*$L$9*$L$7*($BB774^2)</f>
        <v>254.78044043205242</v>
      </c>
      <c r="AR774" s="94">
        <f t="shared" ref="AR774:AR812" si="601">0.5*$L$5*$L$9*$L$7*($BG774^2)</f>
        <v>440.94504827446309</v>
      </c>
      <c r="AS774" s="94">
        <f t="shared" ref="AS774:AS812" si="602">0.5*$L$5*$L$9*$L$7*($BL774^2)</f>
        <v>688.97663792884862</v>
      </c>
      <c r="AT774" s="94">
        <f t="shared" ref="AT774:AT812" si="603">0.5*$L$5*$L$9*$L$7*($BQ774^2)</f>
        <v>992.12635861754211</v>
      </c>
      <c r="AU774" s="94">
        <f t="shared" ref="AU774:AU812" si="604">0.5*$L$5*$L$9*$L$7*($BV774^2)</f>
        <v>1302.5964560842292</v>
      </c>
      <c r="AV774" s="94">
        <f t="shared" ref="AV774:AV812" si="605">0.5*$L$5*$L$9*$L$7*($CA774^2)</f>
        <v>1687.9276422604694</v>
      </c>
      <c r="AW774" s="81"/>
      <c r="AX774" s="95">
        <v>10510</v>
      </c>
      <c r="AY774" s="99">
        <f>'Max limit'!AX774*Input!PrimaryDrive_ratio*Input!Gear1_ratio*Input!FinalDrive_ratio</f>
        <v>927.54573804573818</v>
      </c>
      <c r="AZ774" s="99">
        <f t="shared" si="570"/>
        <v>15.459095634095636</v>
      </c>
      <c r="BA774" s="99">
        <f>AZ774*Input!$N$23</f>
        <v>36375.221108835758</v>
      </c>
      <c r="BB774" s="97">
        <f t="shared" ref="BB774:BB812" si="606">BA774/1000</f>
        <v>36.37522110883576</v>
      </c>
      <c r="BC774" s="95">
        <v>10510</v>
      </c>
      <c r="BD774" s="99">
        <f>'Max limit'!AX774*Input!PrimaryDrive_ratio*Input!Gear2_ratio*Input!FinalDrive_ratio</f>
        <v>1220.2379487179487</v>
      </c>
      <c r="BE774" s="99">
        <f t="shared" si="571"/>
        <v>20.337299145299145</v>
      </c>
      <c r="BF774" s="99">
        <f>BE774*Input!$N$23</f>
        <v>47853.62421429059</v>
      </c>
      <c r="BG774" s="100">
        <f t="shared" si="572"/>
        <v>47.853624214290591</v>
      </c>
      <c r="BH774" s="95">
        <v>10510</v>
      </c>
      <c r="BI774" s="99">
        <f>'Max limit'!AX774*Input!PrimaryDrive_ratio*Input!Gear3_ratio*Input!FinalDrive_ratio</f>
        <v>1525.2974358974359</v>
      </c>
      <c r="BJ774" s="99">
        <f t="shared" si="573"/>
        <v>25.42162393162393</v>
      </c>
      <c r="BK774" s="99">
        <f>BJ774*Input!$N$23</f>
        <v>59817.030267863236</v>
      </c>
      <c r="BL774" s="100">
        <f t="shared" si="574"/>
        <v>59.817030267863238</v>
      </c>
      <c r="BM774" s="95">
        <v>10510</v>
      </c>
      <c r="BN774" s="99">
        <f>'Max limit'!AX774*Input!PrimaryDrive_ratio*Input!Gear4_ratio*Input!FinalDrive_ratio</f>
        <v>1830.3569230769231</v>
      </c>
      <c r="BO774" s="99">
        <f t="shared" si="575"/>
        <v>30.505948717948719</v>
      </c>
      <c r="BP774" s="99">
        <f>BO774*Input!$N$23</f>
        <v>71780.436321435889</v>
      </c>
      <c r="BQ774" s="100">
        <f t="shared" si="576"/>
        <v>71.780436321435886</v>
      </c>
      <c r="BR774" s="95">
        <v>10510</v>
      </c>
      <c r="BS774" s="99">
        <f>'Max limit'!AX774*Input!PrimaryDrive_ratio*Input!Gear5_ratio*Input!FinalDrive_ratio</f>
        <v>2097.2839743589743</v>
      </c>
      <c r="BT774" s="99">
        <f t="shared" si="577"/>
        <v>34.954732905982908</v>
      </c>
      <c r="BU774" s="99">
        <f>BT774*Input!$N$23</f>
        <v>82248.416618311952</v>
      </c>
      <c r="BV774" s="100">
        <f t="shared" si="578"/>
        <v>82.24841661831195</v>
      </c>
      <c r="BW774" s="95">
        <v>10510</v>
      </c>
      <c r="BX774" s="99">
        <f>'Max limit'!AX774*Input!PrimaryDrive_ratio*Input!Gear6_ratio*Input!FinalDrive_ratio</f>
        <v>2387.4220735785957</v>
      </c>
      <c r="BY774" s="99">
        <f t="shared" si="579"/>
        <v>39.790367892976597</v>
      </c>
      <c r="BZ774" s="99">
        <f>BY774*Input!$N$23</f>
        <v>93626.656071438134</v>
      </c>
      <c r="CA774" s="100">
        <f t="shared" si="580"/>
        <v>93.626656071438134</v>
      </c>
      <c r="CC774" s="95">
        <v>10510</v>
      </c>
      <c r="CD774" s="94">
        <f t="shared" si="581"/>
        <v>36.5</v>
      </c>
      <c r="CE774" s="94">
        <f t="shared" si="582"/>
        <v>48</v>
      </c>
      <c r="CF774" s="94">
        <f t="shared" si="583"/>
        <v>60</v>
      </c>
      <c r="CG774" s="94">
        <f t="shared" si="584"/>
        <v>72</v>
      </c>
      <c r="CH774" s="94">
        <f t="shared" si="585"/>
        <v>82</v>
      </c>
      <c r="CI774" s="94">
        <f t="shared" si="586"/>
        <v>93.5</v>
      </c>
      <c r="CK774" s="95">
        <v>10510</v>
      </c>
      <c r="CL774" s="162">
        <f t="shared" si="587"/>
        <v>15.459095634095636</v>
      </c>
      <c r="CM774" s="162">
        <f t="shared" si="588"/>
        <v>20.337299145299145</v>
      </c>
      <c r="CN774" s="162">
        <f t="shared" si="589"/>
        <v>25.42162393162393</v>
      </c>
      <c r="CO774" s="162">
        <f t="shared" si="590"/>
        <v>30.505948717948719</v>
      </c>
      <c r="CP774" s="162">
        <f t="shared" si="591"/>
        <v>34.954732905982908</v>
      </c>
      <c r="CQ774" s="162">
        <f t="shared" si="592"/>
        <v>39.790367892976597</v>
      </c>
    </row>
    <row r="775" spans="1:95" ht="19.5" thickTop="1" thickBot="1">
      <c r="A775" s="70">
        <v>10560</v>
      </c>
      <c r="B775" s="70">
        <v>184.523</v>
      </c>
      <c r="C775" s="70">
        <v>122.723</v>
      </c>
      <c r="D775" s="70">
        <v>168.73</v>
      </c>
      <c r="E775" s="70">
        <v>13.586</v>
      </c>
      <c r="G775" s="92">
        <v>2</v>
      </c>
      <c r="H775" s="93">
        <f t="shared" si="593"/>
        <v>32.681350114416475</v>
      </c>
      <c r="O775" s="95">
        <v>10520</v>
      </c>
      <c r="P775" s="94">
        <f t="shared" si="594"/>
        <v>12.392744105532826</v>
      </c>
      <c r="Q775" s="94">
        <f t="shared" si="595"/>
        <v>12.206193889374394</v>
      </c>
      <c r="R775" s="94">
        <f t="shared" si="596"/>
        <v>11.683360727522011</v>
      </c>
      <c r="S775" s="94">
        <f t="shared" si="597"/>
        <v>10.735060750311979</v>
      </c>
      <c r="T775" s="94">
        <f t="shared" si="598"/>
        <v>9.7434760593228873</v>
      </c>
      <c r="U775" s="94">
        <f t="shared" si="599"/>
        <v>8.3894328465214176</v>
      </c>
      <c r="V775" s="82"/>
      <c r="W775" s="95">
        <v>10520</v>
      </c>
      <c r="X775" s="161">
        <f t="shared" ref="X775:X812" si="607">(($H$14*$H$7)-(AQ775*$H$9))/(H$34*$H$9)</f>
        <v>8.5123323668005142</v>
      </c>
      <c r="Y775" s="161">
        <f t="shared" ref="Y775:Y812" si="608">(($H$14*$H$7)-(AR775*$H$9))/(I$34*$H$9)</f>
        <v>8.1884224430763393</v>
      </c>
      <c r="Z775" s="161">
        <f t="shared" ref="Z775:Z812" si="609">(($H$14*$H$7)-(AS775*$H$9))/(J$34*$H$9)</f>
        <v>7.5560136963249169</v>
      </c>
      <c r="AA775" s="161">
        <f t="shared" ref="AA775:AA812" si="610">(($H$14*$H$7)-(AT775*$H$9))/(K$34*$H$9)</f>
        <v>6.569848150021337</v>
      </c>
      <c r="AB775" s="161">
        <f t="shared" ref="AB775:AB812" si="611">(($H$14*$H$7)-(AU775*$H$9))/(L$34*$H$9)</f>
        <v>5.5396966756962174</v>
      </c>
      <c r="AC775" s="161">
        <f t="shared" ref="AC775:AC812" si="612">(($H$14*$H$7)-(AV775*$H$9))/(M$34*$H$9)</f>
        <v>4.1856534628947468</v>
      </c>
      <c r="AD775" s="82"/>
      <c r="AE775" s="82"/>
      <c r="AF775" s="82"/>
      <c r="AG775" s="95">
        <v>10520</v>
      </c>
      <c r="AH775" s="161">
        <f t="shared" ref="AH775:AH812" si="613">-(($H$13*($H$5-$H$8))/$H$9)-(AQ775/$H$12)</f>
        <v>-11.89325845564073</v>
      </c>
      <c r="AI775" s="161">
        <f t="shared" ref="AI775:AI812" si="614">-(($H$13*($H$5-$H$8))/$H$9)-(AR775/$H$12)</f>
        <v>-12.599769964121069</v>
      </c>
      <c r="AJ775" s="161">
        <f t="shared" ref="AJ775:AJ812" si="615">-(($H$13*($H$5-$H$8))/$H$9)-(AS775/$H$12)</f>
        <v>-13.541072258839922</v>
      </c>
      <c r="AK775" s="161">
        <f t="shared" ref="AK775:AK812" si="616">-(($H$13*($H$5-$H$8))/$H$9)-(AT775/$H$12)</f>
        <v>-14.691552841274074</v>
      </c>
      <c r="AL775" s="161">
        <f t="shared" ref="AL775:AL812" si="617">-(($H$13*($H$5-$H$8))/$H$9)-(AU775/$H$12)</f>
        <v>-15.869814915045415</v>
      </c>
      <c r="AM775" s="161">
        <f t="shared" ref="AM775:AM812" si="618">-(($H$13*($H$5-$H$8))/$H$9)-(AV775/$H$12)</f>
        <v>-17.332181584871005</v>
      </c>
      <c r="AN775" s="81"/>
      <c r="AO775" s="81"/>
      <c r="AP775" s="95">
        <v>10520</v>
      </c>
      <c r="AQ775" s="94">
        <f t="shared" si="600"/>
        <v>255.26550541590498</v>
      </c>
      <c r="AR775" s="94">
        <f t="shared" si="601"/>
        <v>441.7845436547147</v>
      </c>
      <c r="AS775" s="94">
        <f t="shared" si="602"/>
        <v>690.28834946049153</v>
      </c>
      <c r="AT775" s="94">
        <f t="shared" si="603"/>
        <v>994.0152232231078</v>
      </c>
      <c r="AU775" s="94">
        <f t="shared" si="604"/>
        <v>1305.0764106987422</v>
      </c>
      <c r="AV775" s="94">
        <f t="shared" si="605"/>
        <v>1691.1412115326975</v>
      </c>
      <c r="AW775" s="81"/>
      <c r="AX775" s="95">
        <v>10520</v>
      </c>
      <c r="AY775" s="99">
        <f>'Max limit'!AX775*Input!PrimaryDrive_ratio*Input!Gear1_ratio*Input!FinalDrive_ratio</f>
        <v>928.42827442827445</v>
      </c>
      <c r="AZ775" s="99">
        <f t="shared" ref="AZ775:AZ812" si="619">AY775 / 60</f>
        <v>15.473804573804575</v>
      </c>
      <c r="BA775" s="99">
        <f>AZ775*Input!$N$23</f>
        <v>36409.831214553007</v>
      </c>
      <c r="BB775" s="97">
        <f t="shared" si="606"/>
        <v>36.409831214553009</v>
      </c>
      <c r="BC775" s="95">
        <v>10520</v>
      </c>
      <c r="BD775" s="99">
        <f>'Max limit'!AX775*Input!PrimaryDrive_ratio*Input!Gear2_ratio*Input!FinalDrive_ratio</f>
        <v>1221.3989743589743</v>
      </c>
      <c r="BE775" s="99">
        <f t="shared" ref="BE775:BE812" si="620">BD775/60</f>
        <v>20.356649572649573</v>
      </c>
      <c r="BF775" s="99">
        <f>BE775*Input!$N$23</f>
        <v>47899.155731145293</v>
      </c>
      <c r="BG775" s="100">
        <f t="shared" ref="BG775:BG812" si="621">BF775/1000</f>
        <v>47.899155731145292</v>
      </c>
      <c r="BH775" s="95">
        <v>10520</v>
      </c>
      <c r="BI775" s="99">
        <f>'Max limit'!AX775*Input!PrimaryDrive_ratio*Input!Gear3_ratio*Input!FinalDrive_ratio</f>
        <v>1526.7487179487177</v>
      </c>
      <c r="BJ775" s="99">
        <f t="shared" ref="BJ775:BJ812" si="622">BI775/60</f>
        <v>25.445811965811963</v>
      </c>
      <c r="BK775" s="99">
        <f>BJ775*Input!$N$23</f>
        <v>59873.944663931608</v>
      </c>
      <c r="BL775" s="100">
        <f t="shared" ref="BL775:BL812" si="623">BK775/1000</f>
        <v>59.87394466393161</v>
      </c>
      <c r="BM775" s="95">
        <v>10520</v>
      </c>
      <c r="BN775" s="99">
        <f>'Max limit'!AX775*Input!PrimaryDrive_ratio*Input!Gear4_ratio*Input!FinalDrive_ratio</f>
        <v>1832.0984615384616</v>
      </c>
      <c r="BO775" s="99">
        <f t="shared" ref="BO775:BO812" si="624">BN775/60</f>
        <v>30.53497435897436</v>
      </c>
      <c r="BP775" s="99">
        <f>BO775*Input!$N$23</f>
        <v>71848.733596717939</v>
      </c>
      <c r="BQ775" s="100">
        <f t="shared" ref="BQ775:BQ812" si="625">BP775/1000</f>
        <v>71.848733596717935</v>
      </c>
      <c r="BR775" s="95">
        <v>10520</v>
      </c>
      <c r="BS775" s="99">
        <f>'Max limit'!AX775*Input!PrimaryDrive_ratio*Input!Gear5_ratio*Input!FinalDrive_ratio</f>
        <v>2099.2794871794872</v>
      </c>
      <c r="BT775" s="99">
        <f t="shared" ref="BT775:BT812" si="626">BS775/60</f>
        <v>34.987991452991452</v>
      </c>
      <c r="BU775" s="99">
        <f>BT775*Input!$N$23</f>
        <v>82326.673912905972</v>
      </c>
      <c r="BV775" s="100">
        <f t="shared" ref="BV775:BV812" si="627">BU775/1000</f>
        <v>82.326673912905974</v>
      </c>
      <c r="BW775" s="95">
        <v>10520</v>
      </c>
      <c r="BX775" s="99">
        <f>'Max limit'!AX775*Input!PrimaryDrive_ratio*Input!Gear6_ratio*Input!FinalDrive_ratio</f>
        <v>2389.6936454849497</v>
      </c>
      <c r="BY775" s="99">
        <f t="shared" ref="BY775:BY812" si="628">BX775/60</f>
        <v>39.828227424749159</v>
      </c>
      <c r="BZ775" s="99">
        <f>BY775*Input!$N$23</f>
        <v>93715.739473979906</v>
      </c>
      <c r="CA775" s="100">
        <f t="shared" ref="CA775:CA812" si="629">BZ775/1000</f>
        <v>93.715739473979909</v>
      </c>
      <c r="CC775" s="95">
        <v>10520</v>
      </c>
      <c r="CD775" s="94">
        <f t="shared" ref="CD775:CD812" si="630">MROUND($BB775,0.5)</f>
        <v>36.5</v>
      </c>
      <c r="CE775" s="94">
        <f t="shared" ref="CE775:CE812" si="631">MROUND($BG775,0.5)</f>
        <v>48</v>
      </c>
      <c r="CF775" s="94">
        <f t="shared" ref="CF775:CF812" si="632">MROUND($BL775,0.5)</f>
        <v>60</v>
      </c>
      <c r="CG775" s="94">
        <f t="shared" ref="CG775:CG812" si="633">MROUND($BQ775,0.5)</f>
        <v>72</v>
      </c>
      <c r="CH775" s="94">
        <f t="shared" ref="CH775:CH812" si="634">MROUND($BV775,0.5)</f>
        <v>82.5</v>
      </c>
      <c r="CI775" s="94">
        <f t="shared" ref="CI775:CI812" si="635">MROUND($CA775,0.5)</f>
        <v>93.5</v>
      </c>
      <c r="CK775" s="95">
        <v>10520</v>
      </c>
      <c r="CL775" s="162">
        <f t="shared" ref="CL775:CL812" si="636">$AY775/60</f>
        <v>15.473804573804575</v>
      </c>
      <c r="CM775" s="162">
        <f t="shared" ref="CM775:CM812" si="637">$BD775/60</f>
        <v>20.356649572649573</v>
      </c>
      <c r="CN775" s="162">
        <f t="shared" ref="CN775:CN812" si="638">$BI775/60</f>
        <v>25.445811965811963</v>
      </c>
      <c r="CO775" s="162">
        <f t="shared" ref="CO775:CO812" si="639">$BN775/60</f>
        <v>30.53497435897436</v>
      </c>
      <c r="CP775" s="162">
        <f t="shared" ref="CP775:CP812" si="640">$BS775/60</f>
        <v>34.987991452991452</v>
      </c>
      <c r="CQ775" s="162">
        <f t="shared" ref="CQ775:CQ812" si="641">$BX775/60</f>
        <v>39.828227424749159</v>
      </c>
    </row>
    <row r="776" spans="1:95" ht="19.5" thickTop="1" thickBot="1">
      <c r="A776" s="70">
        <v>10570</v>
      </c>
      <c r="B776" s="70">
        <v>184.48699999999999</v>
      </c>
      <c r="C776" s="70">
        <v>122.583</v>
      </c>
      <c r="D776" s="70">
        <v>168.666</v>
      </c>
      <c r="E776" s="70">
        <v>13.614000000000001</v>
      </c>
      <c r="G776" s="92">
        <v>2</v>
      </c>
      <c r="H776" s="93">
        <f t="shared" si="593"/>
        <v>32.726544622425628</v>
      </c>
      <c r="O776" s="95">
        <v>10530</v>
      </c>
      <c r="P776" s="94">
        <f t="shared" si="594"/>
        <v>12.391172212592222</v>
      </c>
      <c r="Q776" s="94">
        <f t="shared" si="595"/>
        <v>12.203377136360448</v>
      </c>
      <c r="R776" s="94">
        <f t="shared" si="596"/>
        <v>11.678839518849058</v>
      </c>
      <c r="S776" s="94">
        <f t="shared" si="597"/>
        <v>10.728490480093672</v>
      </c>
      <c r="T776" s="94">
        <f t="shared" si="598"/>
        <v>9.7347698545432326</v>
      </c>
      <c r="U776" s="94">
        <f t="shared" si="599"/>
        <v>8.3781511916097049</v>
      </c>
      <c r="V776" s="82"/>
      <c r="W776" s="95">
        <v>10530</v>
      </c>
      <c r="X776" s="161">
        <f t="shared" si="607"/>
        <v>8.5107604738599125</v>
      </c>
      <c r="Y776" s="161">
        <f t="shared" si="608"/>
        <v>8.1856056900623937</v>
      </c>
      <c r="Z776" s="161">
        <f t="shared" si="609"/>
        <v>7.5514924876519656</v>
      </c>
      <c r="AA776" s="161">
        <f t="shared" si="610"/>
        <v>6.5632778798030298</v>
      </c>
      <c r="AB776" s="161">
        <f t="shared" si="611"/>
        <v>5.5309904709165627</v>
      </c>
      <c r="AC776" s="161">
        <f t="shared" si="612"/>
        <v>4.1743718079830359</v>
      </c>
      <c r="AD776" s="82"/>
      <c r="AE776" s="82"/>
      <c r="AF776" s="82"/>
      <c r="AG776" s="95">
        <v>10530</v>
      </c>
      <c r="AH776" s="161">
        <f t="shared" si="613"/>
        <v>-11.895097570381234</v>
      </c>
      <c r="AI776" s="161">
        <f t="shared" si="614"/>
        <v>-12.602952895026826</v>
      </c>
      <c r="AJ776" s="161">
        <f t="shared" si="615"/>
        <v>-13.546045588380167</v>
      </c>
      <c r="AK776" s="161">
        <f t="shared" si="616"/>
        <v>-14.698714435812029</v>
      </c>
      <c r="AL776" s="161">
        <f t="shared" si="617"/>
        <v>-15.879217616207443</v>
      </c>
      <c r="AM776" s="161">
        <f t="shared" si="618"/>
        <v>-17.344365772175653</v>
      </c>
      <c r="AN776" s="81"/>
      <c r="AO776" s="81"/>
      <c r="AP776" s="95">
        <v>10530</v>
      </c>
      <c r="AQ776" s="94">
        <f t="shared" si="600"/>
        <v>255.75103170739808</v>
      </c>
      <c r="AR776" s="94">
        <f t="shared" si="601"/>
        <v>442.6248374138346</v>
      </c>
      <c r="AS776" s="94">
        <f t="shared" si="602"/>
        <v>691.60130845911681</v>
      </c>
      <c r="AT776" s="94">
        <f t="shared" si="603"/>
        <v>995.90588418112782</v>
      </c>
      <c r="AU776" s="94">
        <f t="shared" si="604"/>
        <v>1307.5587238055175</v>
      </c>
      <c r="AV776" s="94">
        <f t="shared" si="605"/>
        <v>1694.3578369811246</v>
      </c>
      <c r="AW776" s="81"/>
      <c r="AX776" s="95">
        <v>10530</v>
      </c>
      <c r="AY776" s="99">
        <f>'Max limit'!AX776*Input!PrimaryDrive_ratio*Input!Gear1_ratio*Input!FinalDrive_ratio</f>
        <v>929.31081081081095</v>
      </c>
      <c r="AZ776" s="99">
        <f t="shared" si="619"/>
        <v>15.488513513513515</v>
      </c>
      <c r="BA776" s="99">
        <f>AZ776*Input!$N$23</f>
        <v>36444.441320270271</v>
      </c>
      <c r="BB776" s="97">
        <f t="shared" si="606"/>
        <v>36.444441320270272</v>
      </c>
      <c r="BC776" s="95">
        <v>10530</v>
      </c>
      <c r="BD776" s="99">
        <f>'Max limit'!AX776*Input!PrimaryDrive_ratio*Input!Gear2_ratio*Input!FinalDrive_ratio</f>
        <v>1222.56</v>
      </c>
      <c r="BE776" s="99">
        <f t="shared" si="620"/>
        <v>20.375999999999998</v>
      </c>
      <c r="BF776" s="99">
        <f>BE776*Input!$N$23</f>
        <v>47944.687247999987</v>
      </c>
      <c r="BG776" s="100">
        <f t="shared" si="621"/>
        <v>47.944687247999987</v>
      </c>
      <c r="BH776" s="95">
        <v>10530</v>
      </c>
      <c r="BI776" s="99">
        <f>'Max limit'!AX776*Input!PrimaryDrive_ratio*Input!Gear3_ratio*Input!FinalDrive_ratio</f>
        <v>1528.2</v>
      </c>
      <c r="BJ776" s="99">
        <f t="shared" si="622"/>
        <v>25.470000000000002</v>
      </c>
      <c r="BK776" s="99">
        <f>BJ776*Input!$N$23</f>
        <v>59930.859059999995</v>
      </c>
      <c r="BL776" s="100">
        <f t="shared" si="623"/>
        <v>59.930859059999996</v>
      </c>
      <c r="BM776" s="95">
        <v>10530</v>
      </c>
      <c r="BN776" s="99">
        <f>'Max limit'!AX776*Input!PrimaryDrive_ratio*Input!Gear4_ratio*Input!FinalDrive_ratio</f>
        <v>1833.84</v>
      </c>
      <c r="BO776" s="99">
        <f t="shared" si="624"/>
        <v>30.564</v>
      </c>
      <c r="BP776" s="99">
        <f>BO776*Input!$N$23</f>
        <v>71917.030871999988</v>
      </c>
      <c r="BQ776" s="100">
        <f t="shared" si="625"/>
        <v>71.917030871999984</v>
      </c>
      <c r="BR776" s="95">
        <v>10530</v>
      </c>
      <c r="BS776" s="99">
        <f>'Max limit'!AX776*Input!PrimaryDrive_ratio*Input!Gear5_ratio*Input!FinalDrive_ratio</f>
        <v>2101.2750000000001</v>
      </c>
      <c r="BT776" s="99">
        <f t="shared" si="626"/>
        <v>35.021250000000002</v>
      </c>
      <c r="BU776" s="99">
        <f>BT776*Input!$N$23</f>
        <v>82404.931207499991</v>
      </c>
      <c r="BV776" s="100">
        <f t="shared" si="627"/>
        <v>82.404931207499985</v>
      </c>
      <c r="BW776" s="95">
        <v>10530</v>
      </c>
      <c r="BX776" s="99">
        <f>'Max limit'!AX776*Input!PrimaryDrive_ratio*Input!Gear6_ratio*Input!FinalDrive_ratio</f>
        <v>2391.9652173913041</v>
      </c>
      <c r="BY776" s="99">
        <f t="shared" si="628"/>
        <v>39.866086956521734</v>
      </c>
      <c r="BZ776" s="99">
        <f>BY776*Input!$N$23</f>
        <v>93804.822876521706</v>
      </c>
      <c r="CA776" s="100">
        <f t="shared" si="629"/>
        <v>93.804822876521712</v>
      </c>
      <c r="CC776" s="95">
        <v>10530</v>
      </c>
      <c r="CD776" s="94">
        <f t="shared" si="630"/>
        <v>36.5</v>
      </c>
      <c r="CE776" s="94">
        <f t="shared" si="631"/>
        <v>48</v>
      </c>
      <c r="CF776" s="94">
        <f t="shared" si="632"/>
        <v>60</v>
      </c>
      <c r="CG776" s="94">
        <f t="shared" si="633"/>
        <v>72</v>
      </c>
      <c r="CH776" s="94">
        <f t="shared" si="634"/>
        <v>82.5</v>
      </c>
      <c r="CI776" s="94">
        <f t="shared" si="635"/>
        <v>94</v>
      </c>
      <c r="CK776" s="95">
        <v>10530</v>
      </c>
      <c r="CL776" s="162">
        <f t="shared" si="636"/>
        <v>15.488513513513515</v>
      </c>
      <c r="CM776" s="162">
        <f t="shared" si="637"/>
        <v>20.375999999999998</v>
      </c>
      <c r="CN776" s="162">
        <f t="shared" si="638"/>
        <v>25.470000000000002</v>
      </c>
      <c r="CO776" s="162">
        <f t="shared" si="639"/>
        <v>30.564</v>
      </c>
      <c r="CP776" s="162">
        <f t="shared" si="640"/>
        <v>35.021250000000002</v>
      </c>
      <c r="CQ776" s="162">
        <f t="shared" si="641"/>
        <v>39.866086956521734</v>
      </c>
    </row>
    <row r="777" spans="1:95" ht="19.5" thickTop="1" thickBot="1">
      <c r="A777" s="70">
        <v>10580</v>
      </c>
      <c r="B777" s="70">
        <v>184.44800000000001</v>
      </c>
      <c r="C777" s="70">
        <v>122.441</v>
      </c>
      <c r="D777" s="70">
        <v>168.59899999999999</v>
      </c>
      <c r="E777" s="70">
        <v>13.641999999999999</v>
      </c>
      <c r="G777" s="92">
        <v>2</v>
      </c>
      <c r="H777" s="93">
        <f t="shared" si="593"/>
        <v>32.771739130434781</v>
      </c>
      <c r="O777" s="95">
        <v>10540</v>
      </c>
      <c r="P777" s="94">
        <f t="shared" si="594"/>
        <v>12.389598826166642</v>
      </c>
      <c r="Q777" s="94">
        <f t="shared" si="595"/>
        <v>12.200557707096609</v>
      </c>
      <c r="R777" s="94">
        <f t="shared" si="596"/>
        <v>11.674314014490909</v>
      </c>
      <c r="S777" s="94">
        <f t="shared" si="597"/>
        <v>10.72191396733834</v>
      </c>
      <c r="T777" s="94">
        <f t="shared" si="598"/>
        <v>9.7260553778350456</v>
      </c>
      <c r="U777" s="94">
        <f t="shared" si="599"/>
        <v>8.3668588177859604</v>
      </c>
      <c r="V777" s="82"/>
      <c r="W777" s="95">
        <v>10540</v>
      </c>
      <c r="X777" s="161">
        <f t="shared" si="607"/>
        <v>8.5091870874343325</v>
      </c>
      <c r="Y777" s="161">
        <f t="shared" si="608"/>
        <v>8.1827862607985562</v>
      </c>
      <c r="Z777" s="161">
        <f t="shared" si="609"/>
        <v>7.5469669832938155</v>
      </c>
      <c r="AA777" s="161">
        <f t="shared" si="610"/>
        <v>6.5567013670476975</v>
      </c>
      <c r="AB777" s="161">
        <f t="shared" si="611"/>
        <v>5.5222759942083757</v>
      </c>
      <c r="AC777" s="161">
        <f t="shared" si="612"/>
        <v>4.1630794341592914</v>
      </c>
      <c r="AD777" s="82"/>
      <c r="AE777" s="82"/>
      <c r="AF777" s="82"/>
      <c r="AG777" s="95">
        <v>10540</v>
      </c>
      <c r="AH777" s="161">
        <f t="shared" si="613"/>
        <v>-11.896938432499162</v>
      </c>
      <c r="AI777" s="161">
        <f t="shared" si="614"/>
        <v>-12.606138850094965</v>
      </c>
      <c r="AJ777" s="161">
        <f t="shared" si="615"/>
        <v>-13.551023643174133</v>
      </c>
      <c r="AK777" s="161">
        <f t="shared" si="616"/>
        <v>-14.705882834715339</v>
      </c>
      <c r="AL777" s="161">
        <f t="shared" si="617"/>
        <v>-15.888629251052285</v>
      </c>
      <c r="AM777" s="161">
        <f t="shared" si="618"/>
        <v>-17.356561535905296</v>
      </c>
      <c r="AN777" s="81"/>
      <c r="AO777" s="81"/>
      <c r="AP777" s="95">
        <v>10540</v>
      </c>
      <c r="AQ777" s="94">
        <f t="shared" si="600"/>
        <v>256.23701930653135</v>
      </c>
      <c r="AR777" s="94">
        <f t="shared" si="601"/>
        <v>443.46592955182308</v>
      </c>
      <c r="AS777" s="94">
        <f t="shared" si="602"/>
        <v>692.91551492472365</v>
      </c>
      <c r="AT777" s="94">
        <f t="shared" si="603"/>
        <v>997.79834149160206</v>
      </c>
      <c r="AU777" s="94">
        <f t="shared" si="604"/>
        <v>1310.0433954045557</v>
      </c>
      <c r="AV777" s="94">
        <f t="shared" si="605"/>
        <v>1697.5775186057508</v>
      </c>
      <c r="AW777" s="81"/>
      <c r="AX777" s="95">
        <v>10540</v>
      </c>
      <c r="AY777" s="99">
        <f>'Max limit'!AX777*Input!PrimaryDrive_ratio*Input!Gear1_ratio*Input!FinalDrive_ratio</f>
        <v>930.19334719334722</v>
      </c>
      <c r="AZ777" s="99">
        <f t="shared" si="619"/>
        <v>15.503222453222454</v>
      </c>
      <c r="BA777" s="99">
        <f>AZ777*Input!$N$23</f>
        <v>36479.05142598752</v>
      </c>
      <c r="BB777" s="97">
        <f t="shared" si="606"/>
        <v>36.479051425987521</v>
      </c>
      <c r="BC777" s="95">
        <v>10540</v>
      </c>
      <c r="BD777" s="99">
        <f>'Max limit'!AX777*Input!PrimaryDrive_ratio*Input!Gear2_ratio*Input!FinalDrive_ratio</f>
        <v>1223.7210256410256</v>
      </c>
      <c r="BE777" s="99">
        <f t="shared" si="620"/>
        <v>20.395350427350426</v>
      </c>
      <c r="BF777" s="99">
        <f>BE777*Input!$N$23</f>
        <v>47990.21876485469</v>
      </c>
      <c r="BG777" s="100">
        <f t="shared" si="621"/>
        <v>47.990218764854689</v>
      </c>
      <c r="BH777" s="95">
        <v>10540</v>
      </c>
      <c r="BI777" s="99">
        <f>'Max limit'!AX777*Input!PrimaryDrive_ratio*Input!Gear3_ratio*Input!FinalDrive_ratio</f>
        <v>1529.6512820512819</v>
      </c>
      <c r="BJ777" s="99">
        <f t="shared" si="622"/>
        <v>25.494188034188031</v>
      </c>
      <c r="BK777" s="99">
        <f>BJ777*Input!$N$23</f>
        <v>59987.77345606836</v>
      </c>
      <c r="BL777" s="100">
        <f t="shared" si="623"/>
        <v>59.987773456068361</v>
      </c>
      <c r="BM777" s="95">
        <v>10540</v>
      </c>
      <c r="BN777" s="99">
        <f>'Max limit'!AX777*Input!PrimaryDrive_ratio*Input!Gear4_ratio*Input!FinalDrive_ratio</f>
        <v>1835.5815384615385</v>
      </c>
      <c r="BO777" s="99">
        <f t="shared" si="624"/>
        <v>30.59302564102564</v>
      </c>
      <c r="BP777" s="99">
        <f>BO777*Input!$N$23</f>
        <v>71985.328147282038</v>
      </c>
      <c r="BQ777" s="100">
        <f t="shared" si="625"/>
        <v>71.985328147282033</v>
      </c>
      <c r="BR777" s="95">
        <v>10540</v>
      </c>
      <c r="BS777" s="99">
        <f>'Max limit'!AX777*Input!PrimaryDrive_ratio*Input!Gear5_ratio*Input!FinalDrive_ratio</f>
        <v>2103.2705128205125</v>
      </c>
      <c r="BT777" s="99">
        <f t="shared" si="626"/>
        <v>35.054508547008545</v>
      </c>
      <c r="BU777" s="99">
        <f>BT777*Input!$N$23</f>
        <v>82483.188502093995</v>
      </c>
      <c r="BV777" s="100">
        <f t="shared" si="627"/>
        <v>82.483188502093995</v>
      </c>
      <c r="BW777" s="95">
        <v>10540</v>
      </c>
      <c r="BX777" s="99">
        <f>'Max limit'!AX777*Input!PrimaryDrive_ratio*Input!Gear6_ratio*Input!FinalDrive_ratio</f>
        <v>2394.236789297659</v>
      </c>
      <c r="BY777" s="99">
        <f t="shared" si="628"/>
        <v>39.903946488294316</v>
      </c>
      <c r="BZ777" s="99">
        <f>BY777*Input!$N$23</f>
        <v>93893.906279063536</v>
      </c>
      <c r="CA777" s="100">
        <f t="shared" si="629"/>
        <v>93.893906279063543</v>
      </c>
      <c r="CC777" s="95">
        <v>10540</v>
      </c>
      <c r="CD777" s="94">
        <f t="shared" si="630"/>
        <v>36.5</v>
      </c>
      <c r="CE777" s="94">
        <f t="shared" si="631"/>
        <v>48</v>
      </c>
      <c r="CF777" s="94">
        <f t="shared" si="632"/>
        <v>60</v>
      </c>
      <c r="CG777" s="94">
        <f t="shared" si="633"/>
        <v>72</v>
      </c>
      <c r="CH777" s="94">
        <f t="shared" si="634"/>
        <v>82.5</v>
      </c>
      <c r="CI777" s="94">
        <f t="shared" si="635"/>
        <v>94</v>
      </c>
      <c r="CK777" s="95">
        <v>10540</v>
      </c>
      <c r="CL777" s="162">
        <f t="shared" si="636"/>
        <v>15.503222453222454</v>
      </c>
      <c r="CM777" s="162">
        <f t="shared" si="637"/>
        <v>20.395350427350426</v>
      </c>
      <c r="CN777" s="162">
        <f t="shared" si="638"/>
        <v>25.494188034188031</v>
      </c>
      <c r="CO777" s="162">
        <f t="shared" si="639"/>
        <v>30.59302564102564</v>
      </c>
      <c r="CP777" s="162">
        <f t="shared" si="640"/>
        <v>35.054508547008545</v>
      </c>
      <c r="CQ777" s="162">
        <f t="shared" si="641"/>
        <v>39.903946488294316</v>
      </c>
    </row>
    <row r="778" spans="1:95" ht="19.5" thickTop="1" thickBot="1">
      <c r="A778" s="70">
        <v>10590</v>
      </c>
      <c r="B778" s="70">
        <v>184.40199999999999</v>
      </c>
      <c r="C778" s="70">
        <v>122.29600000000001</v>
      </c>
      <c r="D778" s="70">
        <v>168.52600000000001</v>
      </c>
      <c r="E778" s="70">
        <v>13.670999999999999</v>
      </c>
      <c r="G778" s="92">
        <v>2</v>
      </c>
      <c r="H778" s="93">
        <f t="shared" si="593"/>
        <v>32.816933638443935</v>
      </c>
      <c r="O778" s="95">
        <v>10550</v>
      </c>
      <c r="P778" s="94">
        <f t="shared" si="594"/>
        <v>12.388023946256082</v>
      </c>
      <c r="Q778" s="94">
        <f t="shared" si="595"/>
        <v>12.197735601582876</v>
      </c>
      <c r="R778" s="94">
        <f t="shared" si="596"/>
        <v>11.669784214447557</v>
      </c>
      <c r="S778" s="94">
        <f t="shared" si="597"/>
        <v>10.715331212045983</v>
      </c>
      <c r="T778" s="94">
        <f t="shared" si="598"/>
        <v>9.7173326291983244</v>
      </c>
      <c r="U778" s="94">
        <f t="shared" si="599"/>
        <v>8.3555557250501913</v>
      </c>
      <c r="V778" s="82"/>
      <c r="W778" s="95">
        <v>10550</v>
      </c>
      <c r="X778" s="161">
        <f t="shared" si="607"/>
        <v>8.5076122075237723</v>
      </c>
      <c r="Y778" s="161">
        <f t="shared" si="608"/>
        <v>8.1799641552848215</v>
      </c>
      <c r="Z778" s="161">
        <f t="shared" si="609"/>
        <v>7.5424371832504642</v>
      </c>
      <c r="AA778" s="161">
        <f t="shared" si="610"/>
        <v>6.55011861175534</v>
      </c>
      <c r="AB778" s="161">
        <f t="shared" si="611"/>
        <v>5.5135532455716563</v>
      </c>
      <c r="AC778" s="161">
        <f t="shared" si="612"/>
        <v>4.1517763414235231</v>
      </c>
      <c r="AD778" s="82"/>
      <c r="AE778" s="82"/>
      <c r="AF778" s="82"/>
      <c r="AG778" s="95">
        <v>10550</v>
      </c>
      <c r="AH778" s="161">
        <f t="shared" si="613"/>
        <v>-11.898781041994518</v>
      </c>
      <c r="AI778" s="161">
        <f t="shared" si="614"/>
        <v>-12.609327829325483</v>
      </c>
      <c r="AJ778" s="161">
        <f t="shared" si="615"/>
        <v>-13.55600642322182</v>
      </c>
      <c r="AK778" s="161">
        <f t="shared" si="616"/>
        <v>-14.713058037984009</v>
      </c>
      <c r="AL778" s="161">
        <f t="shared" si="617"/>
        <v>-15.898049819579942</v>
      </c>
      <c r="AM778" s="161">
        <f t="shared" si="618"/>
        <v>-17.368768876059928</v>
      </c>
      <c r="AN778" s="81"/>
      <c r="AO778" s="81"/>
      <c r="AP778" s="95">
        <v>10550</v>
      </c>
      <c r="AQ778" s="94">
        <f t="shared" si="600"/>
        <v>256.72346821330501</v>
      </c>
      <c r="AR778" s="94">
        <f t="shared" si="601"/>
        <v>444.3078200686802</v>
      </c>
      <c r="AS778" s="94">
        <f t="shared" si="602"/>
        <v>694.23096885731286</v>
      </c>
      <c r="AT778" s="94">
        <f t="shared" si="603"/>
        <v>999.69259515453086</v>
      </c>
      <c r="AU778" s="94">
        <f t="shared" si="604"/>
        <v>1312.5304254958573</v>
      </c>
      <c r="AV778" s="94">
        <f t="shared" si="605"/>
        <v>1700.8002564065732</v>
      </c>
      <c r="AW778" s="81"/>
      <c r="AX778" s="95">
        <v>10550</v>
      </c>
      <c r="AY778" s="99">
        <f>'Max limit'!AX778*Input!PrimaryDrive_ratio*Input!Gear1_ratio*Input!FinalDrive_ratio</f>
        <v>931.07588357588349</v>
      </c>
      <c r="AZ778" s="99">
        <f t="shared" si="619"/>
        <v>15.517931392931391</v>
      </c>
      <c r="BA778" s="99">
        <f>AZ778*Input!$N$23</f>
        <v>36513.661531704769</v>
      </c>
      <c r="BB778" s="97">
        <f t="shared" si="606"/>
        <v>36.51366153170477</v>
      </c>
      <c r="BC778" s="95">
        <v>10550</v>
      </c>
      <c r="BD778" s="99">
        <f>'Max limit'!AX778*Input!PrimaryDrive_ratio*Input!Gear2_ratio*Input!FinalDrive_ratio</f>
        <v>1224.8820512820512</v>
      </c>
      <c r="BE778" s="99">
        <f t="shared" si="620"/>
        <v>20.414700854700854</v>
      </c>
      <c r="BF778" s="99">
        <f>BE778*Input!$N$23</f>
        <v>48035.750281709392</v>
      </c>
      <c r="BG778" s="100">
        <f t="shared" si="621"/>
        <v>48.03575028170939</v>
      </c>
      <c r="BH778" s="95">
        <v>10550</v>
      </c>
      <c r="BI778" s="99">
        <f>'Max limit'!AX778*Input!PrimaryDrive_ratio*Input!Gear3_ratio*Input!FinalDrive_ratio</f>
        <v>1531.102564102564</v>
      </c>
      <c r="BJ778" s="99">
        <f t="shared" si="622"/>
        <v>25.518376068376067</v>
      </c>
      <c r="BK778" s="99">
        <f>BJ778*Input!$N$23</f>
        <v>60044.68785213674</v>
      </c>
      <c r="BL778" s="100">
        <f t="shared" si="623"/>
        <v>60.04468785213674</v>
      </c>
      <c r="BM778" s="95">
        <v>10550</v>
      </c>
      <c r="BN778" s="99">
        <f>'Max limit'!AX778*Input!PrimaryDrive_ratio*Input!Gear4_ratio*Input!FinalDrive_ratio</f>
        <v>1837.323076923077</v>
      </c>
      <c r="BO778" s="99">
        <f t="shared" si="624"/>
        <v>30.622051282051284</v>
      </c>
      <c r="BP778" s="99">
        <f>BO778*Input!$N$23</f>
        <v>72053.625422564102</v>
      </c>
      <c r="BQ778" s="100">
        <f t="shared" si="625"/>
        <v>72.053625422564096</v>
      </c>
      <c r="BR778" s="95">
        <v>10550</v>
      </c>
      <c r="BS778" s="99">
        <f>'Max limit'!AX778*Input!PrimaryDrive_ratio*Input!Gear5_ratio*Input!FinalDrive_ratio</f>
        <v>2105.2660256410254</v>
      </c>
      <c r="BT778" s="99">
        <f t="shared" si="626"/>
        <v>35.087767094017089</v>
      </c>
      <c r="BU778" s="99">
        <f>BT778*Input!$N$23</f>
        <v>82561.445796688015</v>
      </c>
      <c r="BV778" s="100">
        <f t="shared" si="627"/>
        <v>82.56144579668802</v>
      </c>
      <c r="BW778" s="95">
        <v>10550</v>
      </c>
      <c r="BX778" s="99">
        <f>'Max limit'!AX778*Input!PrimaryDrive_ratio*Input!Gear6_ratio*Input!FinalDrive_ratio</f>
        <v>2396.508361204013</v>
      </c>
      <c r="BY778" s="99">
        <f t="shared" si="628"/>
        <v>39.941806020066885</v>
      </c>
      <c r="BZ778" s="99">
        <f>BY778*Input!$N$23</f>
        <v>93982.989681605322</v>
      </c>
      <c r="CA778" s="100">
        <f t="shared" si="629"/>
        <v>93.982989681605318</v>
      </c>
      <c r="CC778" s="95">
        <v>10550</v>
      </c>
      <c r="CD778" s="94">
        <f t="shared" si="630"/>
        <v>36.5</v>
      </c>
      <c r="CE778" s="94">
        <f t="shared" si="631"/>
        <v>48</v>
      </c>
      <c r="CF778" s="94">
        <f t="shared" si="632"/>
        <v>60</v>
      </c>
      <c r="CG778" s="94">
        <f t="shared" si="633"/>
        <v>72</v>
      </c>
      <c r="CH778" s="94">
        <f t="shared" si="634"/>
        <v>82.5</v>
      </c>
      <c r="CI778" s="94">
        <f t="shared" si="635"/>
        <v>94</v>
      </c>
      <c r="CK778" s="95">
        <v>10550</v>
      </c>
      <c r="CL778" s="162">
        <f t="shared" si="636"/>
        <v>15.517931392931391</v>
      </c>
      <c r="CM778" s="162">
        <f t="shared" si="637"/>
        <v>20.414700854700854</v>
      </c>
      <c r="CN778" s="162">
        <f t="shared" si="638"/>
        <v>25.518376068376067</v>
      </c>
      <c r="CO778" s="162">
        <f t="shared" si="639"/>
        <v>30.622051282051284</v>
      </c>
      <c r="CP778" s="162">
        <f t="shared" si="640"/>
        <v>35.087767094017089</v>
      </c>
      <c r="CQ778" s="162">
        <f t="shared" si="641"/>
        <v>39.941806020066885</v>
      </c>
    </row>
    <row r="779" spans="1:95" ht="19.5" thickTop="1" thickBot="1">
      <c r="A779" s="70">
        <v>10600</v>
      </c>
      <c r="B779" s="70">
        <v>184.357</v>
      </c>
      <c r="C779" s="70">
        <v>122.15</v>
      </c>
      <c r="D779" s="70">
        <v>168.453</v>
      </c>
      <c r="E779" s="70">
        <v>13.699</v>
      </c>
      <c r="G779" s="92">
        <v>2</v>
      </c>
      <c r="H779" s="93">
        <f t="shared" ref="H779:H842" si="642">1 + (ROW() - ROW($H$74)) * (79 / 1748)</f>
        <v>32.862128146453088</v>
      </c>
      <c r="O779" s="95">
        <v>10560</v>
      </c>
      <c r="P779" s="94">
        <f t="shared" si="594"/>
        <v>12.386447572860542</v>
      </c>
      <c r="Q779" s="94">
        <f t="shared" si="595"/>
        <v>12.194910819819249</v>
      </c>
      <c r="R779" s="94">
        <f t="shared" si="596"/>
        <v>11.665250118719005</v>
      </c>
      <c r="S779" s="94">
        <f t="shared" si="597"/>
        <v>10.708742214216604</v>
      </c>
      <c r="T779" s="94">
        <f t="shared" si="598"/>
        <v>9.7086016086330762</v>
      </c>
      <c r="U779" s="94">
        <f t="shared" si="599"/>
        <v>8.3442419134023869</v>
      </c>
      <c r="V779" s="82"/>
      <c r="W779" s="95">
        <v>10560</v>
      </c>
      <c r="X779" s="161">
        <f t="shared" si="607"/>
        <v>8.5060358341282338</v>
      </c>
      <c r="Y779" s="161">
        <f t="shared" si="608"/>
        <v>8.177139373521193</v>
      </c>
      <c r="Z779" s="161">
        <f t="shared" si="609"/>
        <v>7.5379030875219133</v>
      </c>
      <c r="AA779" s="161">
        <f t="shared" si="610"/>
        <v>6.5435296139259611</v>
      </c>
      <c r="AB779" s="161">
        <f t="shared" si="611"/>
        <v>5.5048222250064054</v>
      </c>
      <c r="AC779" s="161">
        <f t="shared" si="612"/>
        <v>4.1404625297757169</v>
      </c>
      <c r="AD779" s="82"/>
      <c r="AE779" s="82"/>
      <c r="AF779" s="82"/>
      <c r="AG779" s="95">
        <v>10560</v>
      </c>
      <c r="AH779" s="161">
        <f t="shared" si="613"/>
        <v>-11.900625398867298</v>
      </c>
      <c r="AI779" s="161">
        <f t="shared" si="614"/>
        <v>-12.612519832718384</v>
      </c>
      <c r="AJ779" s="161">
        <f t="shared" si="615"/>
        <v>-13.560993928523224</v>
      </c>
      <c r="AK779" s="161">
        <f t="shared" si="616"/>
        <v>-14.720240045618032</v>
      </c>
      <c r="AL779" s="161">
        <f t="shared" si="617"/>
        <v>-15.907479321790412</v>
      </c>
      <c r="AM779" s="161">
        <f t="shared" si="618"/>
        <v>-17.380987792639559</v>
      </c>
      <c r="AN779" s="81"/>
      <c r="AO779" s="81"/>
      <c r="AP779" s="95">
        <v>10560</v>
      </c>
      <c r="AQ779" s="94">
        <f t="shared" si="600"/>
        <v>257.21037842771926</v>
      </c>
      <c r="AR779" s="94">
        <f t="shared" si="601"/>
        <v>445.15050896440567</v>
      </c>
      <c r="AS779" s="94">
        <f t="shared" si="602"/>
        <v>695.54767025688398</v>
      </c>
      <c r="AT779" s="94">
        <f t="shared" si="603"/>
        <v>1001.588645169913</v>
      </c>
      <c r="AU779" s="94">
        <f t="shared" si="604"/>
        <v>1315.0198140794214</v>
      </c>
      <c r="AV779" s="94">
        <f t="shared" si="605"/>
        <v>1704.0260503835955</v>
      </c>
      <c r="AW779" s="81"/>
      <c r="AX779" s="95">
        <v>10560</v>
      </c>
      <c r="AY779" s="99">
        <f>'Max limit'!AX779*Input!PrimaryDrive_ratio*Input!Gear1_ratio*Input!FinalDrive_ratio</f>
        <v>931.95841995841988</v>
      </c>
      <c r="AZ779" s="99">
        <f t="shared" si="619"/>
        <v>15.532640332640332</v>
      </c>
      <c r="BA779" s="99">
        <f>AZ779*Input!$N$23</f>
        <v>36548.271637422033</v>
      </c>
      <c r="BB779" s="97">
        <f t="shared" si="606"/>
        <v>36.548271637422033</v>
      </c>
      <c r="BC779" s="95">
        <v>10560</v>
      </c>
      <c r="BD779" s="99">
        <f>'Max limit'!AX779*Input!PrimaryDrive_ratio*Input!Gear2_ratio*Input!FinalDrive_ratio</f>
        <v>1226.0430769230768</v>
      </c>
      <c r="BE779" s="99">
        <f t="shared" si="620"/>
        <v>20.434051282051279</v>
      </c>
      <c r="BF779" s="99">
        <f>BE779*Input!$N$23</f>
        <v>48081.281798564087</v>
      </c>
      <c r="BG779" s="100">
        <f t="shared" si="621"/>
        <v>48.081281798564085</v>
      </c>
      <c r="BH779" s="95">
        <v>10560</v>
      </c>
      <c r="BI779" s="99">
        <f>'Max limit'!AX779*Input!PrimaryDrive_ratio*Input!Gear3_ratio*Input!FinalDrive_ratio</f>
        <v>1532.5538461538461</v>
      </c>
      <c r="BJ779" s="99">
        <f t="shared" si="622"/>
        <v>25.5425641025641</v>
      </c>
      <c r="BK779" s="99">
        <f>BJ779*Input!$N$23</f>
        <v>60101.602248205112</v>
      </c>
      <c r="BL779" s="100">
        <f t="shared" si="623"/>
        <v>60.101602248205111</v>
      </c>
      <c r="BM779" s="95">
        <v>10560</v>
      </c>
      <c r="BN779" s="99">
        <f>'Max limit'!AX779*Input!PrimaryDrive_ratio*Input!Gear4_ratio*Input!FinalDrive_ratio</f>
        <v>1839.0646153846153</v>
      </c>
      <c r="BO779" s="99">
        <f t="shared" si="624"/>
        <v>30.651076923076921</v>
      </c>
      <c r="BP779" s="99">
        <f>BO779*Input!$N$23</f>
        <v>72121.922697846137</v>
      </c>
      <c r="BQ779" s="100">
        <f t="shared" si="625"/>
        <v>72.121922697846131</v>
      </c>
      <c r="BR779" s="95">
        <v>10560</v>
      </c>
      <c r="BS779" s="99">
        <f>'Max limit'!AX779*Input!PrimaryDrive_ratio*Input!Gear5_ratio*Input!FinalDrive_ratio</f>
        <v>2107.2615384615383</v>
      </c>
      <c r="BT779" s="99">
        <f t="shared" si="626"/>
        <v>35.121025641025639</v>
      </c>
      <c r="BU779" s="99">
        <f>BT779*Input!$N$23</f>
        <v>82639.703091282034</v>
      </c>
      <c r="BV779" s="100">
        <f t="shared" si="627"/>
        <v>82.63970309128203</v>
      </c>
      <c r="BW779" s="95">
        <v>10560</v>
      </c>
      <c r="BX779" s="99">
        <f>'Max limit'!AX779*Input!PrimaryDrive_ratio*Input!Gear6_ratio*Input!FinalDrive_ratio</f>
        <v>2398.7799331103679</v>
      </c>
      <c r="BY779" s="99">
        <f t="shared" si="628"/>
        <v>39.979665551839467</v>
      </c>
      <c r="BZ779" s="99">
        <f>BY779*Input!$N$23</f>
        <v>94072.073084147152</v>
      </c>
      <c r="CA779" s="100">
        <f t="shared" si="629"/>
        <v>94.072073084147149</v>
      </c>
      <c r="CC779" s="95">
        <v>10560</v>
      </c>
      <c r="CD779" s="94">
        <f t="shared" si="630"/>
        <v>36.5</v>
      </c>
      <c r="CE779" s="94">
        <f t="shared" si="631"/>
        <v>48</v>
      </c>
      <c r="CF779" s="94">
        <f t="shared" si="632"/>
        <v>60</v>
      </c>
      <c r="CG779" s="94">
        <f t="shared" si="633"/>
        <v>72</v>
      </c>
      <c r="CH779" s="94">
        <f t="shared" si="634"/>
        <v>82.5</v>
      </c>
      <c r="CI779" s="94">
        <f t="shared" si="635"/>
        <v>94</v>
      </c>
      <c r="CK779" s="95">
        <v>10560</v>
      </c>
      <c r="CL779" s="162">
        <f t="shared" si="636"/>
        <v>15.532640332640332</v>
      </c>
      <c r="CM779" s="162">
        <f t="shared" si="637"/>
        <v>20.434051282051279</v>
      </c>
      <c r="CN779" s="162">
        <f t="shared" si="638"/>
        <v>25.5425641025641</v>
      </c>
      <c r="CO779" s="162">
        <f t="shared" si="639"/>
        <v>30.651076923076921</v>
      </c>
      <c r="CP779" s="162">
        <f t="shared" si="640"/>
        <v>35.121025641025639</v>
      </c>
      <c r="CQ779" s="162">
        <f t="shared" si="641"/>
        <v>39.979665551839467</v>
      </c>
    </row>
    <row r="780" spans="1:95" ht="19.5" thickTop="1" thickBot="1">
      <c r="A780" s="70">
        <v>10610</v>
      </c>
      <c r="B780" s="70">
        <v>184.29499999999999</v>
      </c>
      <c r="C780" s="70">
        <v>121.994</v>
      </c>
      <c r="D780" s="70">
        <v>168.363</v>
      </c>
      <c r="E780" s="70">
        <v>13.727</v>
      </c>
      <c r="G780" s="92">
        <v>2</v>
      </c>
      <c r="H780" s="93">
        <f t="shared" si="642"/>
        <v>32.907322654462241</v>
      </c>
      <c r="O780" s="95">
        <v>10570</v>
      </c>
      <c r="P780" s="94">
        <f t="shared" si="594"/>
        <v>12.384869705980025</v>
      </c>
      <c r="Q780" s="94">
        <f t="shared" si="595"/>
        <v>12.192083361805725</v>
      </c>
      <c r="R780" s="94">
        <f t="shared" si="596"/>
        <v>11.660711727305253</v>
      </c>
      <c r="S780" s="94">
        <f t="shared" si="597"/>
        <v>10.702146973850196</v>
      </c>
      <c r="T780" s="94">
        <f t="shared" si="598"/>
        <v>9.6998623161392921</v>
      </c>
      <c r="U780" s="94">
        <f t="shared" si="599"/>
        <v>8.3329173828425525</v>
      </c>
      <c r="V780" s="82"/>
      <c r="W780" s="95">
        <v>10570</v>
      </c>
      <c r="X780" s="161">
        <f t="shared" si="607"/>
        <v>8.5044579672477152</v>
      </c>
      <c r="Y780" s="161">
        <f t="shared" si="608"/>
        <v>8.1743119155076709</v>
      </c>
      <c r="Z780" s="161">
        <f t="shared" si="609"/>
        <v>7.533364696108162</v>
      </c>
      <c r="AA780" s="161">
        <f t="shared" si="610"/>
        <v>6.5369343735595535</v>
      </c>
      <c r="AB780" s="161">
        <f t="shared" si="611"/>
        <v>5.4960829325126221</v>
      </c>
      <c r="AC780" s="161">
        <f t="shared" si="612"/>
        <v>4.1291379992158825</v>
      </c>
      <c r="AD780" s="82"/>
      <c r="AE780" s="82"/>
      <c r="AF780" s="82"/>
      <c r="AG780" s="95">
        <v>10570</v>
      </c>
      <c r="AH780" s="161">
        <f t="shared" si="613"/>
        <v>-11.902471503117505</v>
      </c>
      <c r="AI780" s="161">
        <f t="shared" si="614"/>
        <v>-12.615714860273664</v>
      </c>
      <c r="AJ780" s="161">
        <f t="shared" si="615"/>
        <v>-13.565986159078353</v>
      </c>
      <c r="AK780" s="161">
        <f t="shared" si="616"/>
        <v>-14.727428857617417</v>
      </c>
      <c r="AL780" s="161">
        <f t="shared" si="617"/>
        <v>-15.916917757683699</v>
      </c>
      <c r="AM780" s="161">
        <f t="shared" si="618"/>
        <v>-17.393218285644178</v>
      </c>
      <c r="AN780" s="81"/>
      <c r="AO780" s="81"/>
      <c r="AP780" s="95">
        <v>10570</v>
      </c>
      <c r="AQ780" s="94">
        <f t="shared" si="600"/>
        <v>257.69774994977377</v>
      </c>
      <c r="AR780" s="94">
        <f t="shared" si="601"/>
        <v>445.99399623899978</v>
      </c>
      <c r="AS780" s="94">
        <f t="shared" si="602"/>
        <v>696.86561912343745</v>
      </c>
      <c r="AT780" s="94">
        <f t="shared" si="603"/>
        <v>1003.4864915377505</v>
      </c>
      <c r="AU780" s="94">
        <f t="shared" si="604"/>
        <v>1317.511561155249</v>
      </c>
      <c r="AV780" s="94">
        <f t="shared" si="605"/>
        <v>1707.2549005368155</v>
      </c>
      <c r="AW780" s="81"/>
      <c r="AX780" s="95">
        <v>10570</v>
      </c>
      <c r="AY780" s="99">
        <f>'Max limit'!AX780*Input!PrimaryDrive_ratio*Input!Gear1_ratio*Input!FinalDrive_ratio</f>
        <v>932.8409563409565</v>
      </c>
      <c r="AZ780" s="99">
        <f t="shared" si="619"/>
        <v>15.547349272349274</v>
      </c>
      <c r="BA780" s="99">
        <f>AZ780*Input!$N$23</f>
        <v>36582.881743139289</v>
      </c>
      <c r="BB780" s="97">
        <f t="shared" si="606"/>
        <v>36.582881743139289</v>
      </c>
      <c r="BC780" s="95">
        <v>10570</v>
      </c>
      <c r="BD780" s="99">
        <f>'Max limit'!AX780*Input!PrimaryDrive_ratio*Input!Gear2_ratio*Input!FinalDrive_ratio</f>
        <v>1227.2041025641024</v>
      </c>
      <c r="BE780" s="99">
        <f t="shared" si="620"/>
        <v>20.453401709401707</v>
      </c>
      <c r="BF780" s="99">
        <f>BE780*Input!$N$23</f>
        <v>48126.813315418789</v>
      </c>
      <c r="BG780" s="100">
        <f t="shared" si="621"/>
        <v>48.126813315418786</v>
      </c>
      <c r="BH780" s="95">
        <v>10570</v>
      </c>
      <c r="BI780" s="99">
        <f>'Max limit'!AX780*Input!PrimaryDrive_ratio*Input!Gear3_ratio*Input!FinalDrive_ratio</f>
        <v>1534.0051282051281</v>
      </c>
      <c r="BJ780" s="99">
        <f t="shared" si="622"/>
        <v>25.566752136752136</v>
      </c>
      <c r="BK780" s="99">
        <f>BJ780*Input!$N$23</f>
        <v>60158.516644273492</v>
      </c>
      <c r="BL780" s="100">
        <f t="shared" si="623"/>
        <v>60.15851664427349</v>
      </c>
      <c r="BM780" s="95">
        <v>10570</v>
      </c>
      <c r="BN780" s="99">
        <f>'Max limit'!AX780*Input!PrimaryDrive_ratio*Input!Gear4_ratio*Input!FinalDrive_ratio</f>
        <v>1840.8061538461541</v>
      </c>
      <c r="BO780" s="99">
        <f t="shared" si="624"/>
        <v>30.680102564102569</v>
      </c>
      <c r="BP780" s="99">
        <f>BO780*Input!$N$23</f>
        <v>72190.219973128202</v>
      </c>
      <c r="BQ780" s="100">
        <f t="shared" si="625"/>
        <v>72.190219973128208</v>
      </c>
      <c r="BR780" s="95">
        <v>10570</v>
      </c>
      <c r="BS780" s="99">
        <f>'Max limit'!AX780*Input!PrimaryDrive_ratio*Input!Gear5_ratio*Input!FinalDrive_ratio</f>
        <v>2109.2570512820512</v>
      </c>
      <c r="BT780" s="99">
        <f t="shared" si="626"/>
        <v>35.15428418803419</v>
      </c>
      <c r="BU780" s="99">
        <f>BT780*Input!$N$23</f>
        <v>82717.960385876053</v>
      </c>
      <c r="BV780" s="100">
        <f t="shared" si="627"/>
        <v>82.717960385876054</v>
      </c>
      <c r="BW780" s="95">
        <v>10570</v>
      </c>
      <c r="BX780" s="99">
        <f>'Max limit'!AX780*Input!PrimaryDrive_ratio*Input!Gear6_ratio*Input!FinalDrive_ratio</f>
        <v>2401.0515050167228</v>
      </c>
      <c r="BY780" s="99">
        <f t="shared" si="628"/>
        <v>40.01752508361205</v>
      </c>
      <c r="BZ780" s="99">
        <f>BY780*Input!$N$23</f>
        <v>94161.156486688968</v>
      </c>
      <c r="CA780" s="100">
        <f t="shared" si="629"/>
        <v>94.161156486688967</v>
      </c>
      <c r="CC780" s="95">
        <v>10570</v>
      </c>
      <c r="CD780" s="94">
        <f t="shared" si="630"/>
        <v>36.5</v>
      </c>
      <c r="CE780" s="94">
        <f t="shared" si="631"/>
        <v>48</v>
      </c>
      <c r="CF780" s="94">
        <f t="shared" si="632"/>
        <v>60</v>
      </c>
      <c r="CG780" s="94">
        <f t="shared" si="633"/>
        <v>72</v>
      </c>
      <c r="CH780" s="94">
        <f t="shared" si="634"/>
        <v>82.5</v>
      </c>
      <c r="CI780" s="94">
        <f t="shared" si="635"/>
        <v>94</v>
      </c>
      <c r="CK780" s="95">
        <v>10570</v>
      </c>
      <c r="CL780" s="162">
        <f t="shared" si="636"/>
        <v>15.547349272349274</v>
      </c>
      <c r="CM780" s="162">
        <f t="shared" si="637"/>
        <v>20.453401709401707</v>
      </c>
      <c r="CN780" s="162">
        <f t="shared" si="638"/>
        <v>25.566752136752136</v>
      </c>
      <c r="CO780" s="162">
        <f t="shared" si="639"/>
        <v>30.680102564102569</v>
      </c>
      <c r="CP780" s="162">
        <f t="shared" si="640"/>
        <v>35.15428418803419</v>
      </c>
      <c r="CQ780" s="162">
        <f t="shared" si="641"/>
        <v>40.01752508361205</v>
      </c>
    </row>
    <row r="781" spans="1:95" ht="19.5" thickTop="1" thickBot="1">
      <c r="A781" s="70">
        <v>10620</v>
      </c>
      <c r="B781" s="70">
        <v>184.22399999999999</v>
      </c>
      <c r="C781" s="70">
        <v>121.83199999999999</v>
      </c>
      <c r="D781" s="70">
        <v>168.26499999999999</v>
      </c>
      <c r="E781" s="70">
        <v>13.756</v>
      </c>
      <c r="G781" s="92">
        <v>2</v>
      </c>
      <c r="H781" s="93">
        <f t="shared" si="642"/>
        <v>32.952517162471395</v>
      </c>
      <c r="O781" s="95">
        <v>10580</v>
      </c>
      <c r="P781" s="94">
        <f t="shared" si="594"/>
        <v>12.383290345614526</v>
      </c>
      <c r="Q781" s="94">
        <f t="shared" si="595"/>
        <v>12.189253227542308</v>
      </c>
      <c r="R781" s="94">
        <f t="shared" si="596"/>
        <v>11.656169040206304</v>
      </c>
      <c r="S781" s="94">
        <f t="shared" si="597"/>
        <v>10.695545490946769</v>
      </c>
      <c r="T781" s="94">
        <f t="shared" si="598"/>
        <v>9.6911147517169756</v>
      </c>
      <c r="U781" s="94">
        <f t="shared" si="599"/>
        <v>8.3215821333706934</v>
      </c>
      <c r="V781" s="82"/>
      <c r="W781" s="95">
        <v>10580</v>
      </c>
      <c r="X781" s="161">
        <f t="shared" si="607"/>
        <v>8.5028786068822164</v>
      </c>
      <c r="Y781" s="161">
        <f t="shared" si="608"/>
        <v>8.1714817812442533</v>
      </c>
      <c r="Z781" s="161">
        <f t="shared" si="609"/>
        <v>7.5288220090092119</v>
      </c>
      <c r="AA781" s="161">
        <f t="shared" si="610"/>
        <v>6.5303328906561235</v>
      </c>
      <c r="AB781" s="161">
        <f t="shared" si="611"/>
        <v>5.4873353680903065</v>
      </c>
      <c r="AC781" s="161">
        <f t="shared" si="612"/>
        <v>4.1178027497440235</v>
      </c>
      <c r="AD781" s="82"/>
      <c r="AE781" s="82"/>
      <c r="AF781" s="82"/>
      <c r="AG781" s="95">
        <v>10580</v>
      </c>
      <c r="AH781" s="161">
        <f t="shared" si="613"/>
        <v>-11.904319354745137</v>
      </c>
      <c r="AI781" s="161">
        <f t="shared" si="614"/>
        <v>-12.618912911991327</v>
      </c>
      <c r="AJ781" s="161">
        <f t="shared" si="615"/>
        <v>-13.570983114887198</v>
      </c>
      <c r="AK781" s="161">
        <f t="shared" si="616"/>
        <v>-14.734624473982155</v>
      </c>
      <c r="AL781" s="161">
        <f t="shared" si="617"/>
        <v>-15.9263651272598</v>
      </c>
      <c r="AM781" s="161">
        <f t="shared" si="618"/>
        <v>-17.405460355073785</v>
      </c>
      <c r="AN781" s="81"/>
      <c r="AO781" s="81"/>
      <c r="AP781" s="95">
        <v>10580</v>
      </c>
      <c r="AQ781" s="94">
        <f t="shared" si="600"/>
        <v>258.18558277946863</v>
      </c>
      <c r="AR781" s="94">
        <f t="shared" si="601"/>
        <v>446.83828189246259</v>
      </c>
      <c r="AS781" s="94">
        <f t="shared" si="602"/>
        <v>698.18481545697261</v>
      </c>
      <c r="AT781" s="94">
        <f t="shared" si="603"/>
        <v>1005.3861342580414</v>
      </c>
      <c r="AU781" s="94">
        <f t="shared" si="604"/>
        <v>1320.0056667233396</v>
      </c>
      <c r="AV781" s="94">
        <f t="shared" si="605"/>
        <v>1710.486806866232</v>
      </c>
      <c r="AW781" s="81"/>
      <c r="AX781" s="95">
        <v>10580</v>
      </c>
      <c r="AY781" s="99">
        <f>'Max limit'!AX781*Input!PrimaryDrive_ratio*Input!Gear1_ratio*Input!FinalDrive_ratio</f>
        <v>933.72349272349277</v>
      </c>
      <c r="AZ781" s="99">
        <f t="shared" si="619"/>
        <v>15.562058212058213</v>
      </c>
      <c r="BA781" s="99">
        <f>AZ781*Input!$N$23</f>
        <v>36617.491848856545</v>
      </c>
      <c r="BB781" s="97">
        <f t="shared" si="606"/>
        <v>36.617491848856545</v>
      </c>
      <c r="BC781" s="95">
        <v>10580</v>
      </c>
      <c r="BD781" s="99">
        <f>'Max limit'!AX781*Input!PrimaryDrive_ratio*Input!Gear2_ratio*Input!FinalDrive_ratio</f>
        <v>1228.3651282051283</v>
      </c>
      <c r="BE781" s="99">
        <f t="shared" si="620"/>
        <v>20.472752136752138</v>
      </c>
      <c r="BF781" s="99">
        <f>BE781*Input!$N$23</f>
        <v>48172.344832273498</v>
      </c>
      <c r="BG781" s="100">
        <f t="shared" si="621"/>
        <v>48.172344832273495</v>
      </c>
      <c r="BH781" s="95">
        <v>10580</v>
      </c>
      <c r="BI781" s="99">
        <f>'Max limit'!AX781*Input!PrimaryDrive_ratio*Input!Gear3_ratio*Input!FinalDrive_ratio</f>
        <v>1535.4564102564102</v>
      </c>
      <c r="BJ781" s="99">
        <f t="shared" si="622"/>
        <v>25.590940170940168</v>
      </c>
      <c r="BK781" s="99">
        <f>BJ781*Input!$N$23</f>
        <v>60215.431040341864</v>
      </c>
      <c r="BL781" s="100">
        <f t="shared" si="623"/>
        <v>60.215431040341862</v>
      </c>
      <c r="BM781" s="95">
        <v>10580</v>
      </c>
      <c r="BN781" s="99">
        <f>'Max limit'!AX781*Input!PrimaryDrive_ratio*Input!Gear4_ratio*Input!FinalDrive_ratio</f>
        <v>1842.5476923076924</v>
      </c>
      <c r="BO781" s="99">
        <f t="shared" si="624"/>
        <v>30.709128205128206</v>
      </c>
      <c r="BP781" s="99">
        <f>BO781*Input!$N$23</f>
        <v>72258.517248410251</v>
      </c>
      <c r="BQ781" s="100">
        <f t="shared" si="625"/>
        <v>72.258517248410257</v>
      </c>
      <c r="BR781" s="95">
        <v>10580</v>
      </c>
      <c r="BS781" s="99">
        <f>'Max limit'!AX781*Input!PrimaryDrive_ratio*Input!Gear5_ratio*Input!FinalDrive_ratio</f>
        <v>2111.2525641025641</v>
      </c>
      <c r="BT781" s="99">
        <f t="shared" si="626"/>
        <v>35.187542735042733</v>
      </c>
      <c r="BU781" s="99">
        <f>BT781*Input!$N$23</f>
        <v>82796.217680470072</v>
      </c>
      <c r="BV781" s="100">
        <f t="shared" si="627"/>
        <v>82.796217680470079</v>
      </c>
      <c r="BW781" s="95">
        <v>10580</v>
      </c>
      <c r="BX781" s="99">
        <f>'Max limit'!AX781*Input!PrimaryDrive_ratio*Input!Gear6_ratio*Input!FinalDrive_ratio</f>
        <v>2403.3230769230768</v>
      </c>
      <c r="BY781" s="99">
        <f t="shared" si="628"/>
        <v>40.055384615384611</v>
      </c>
      <c r="BZ781" s="99">
        <f>BY781*Input!$N$23</f>
        <v>94250.239889230739</v>
      </c>
      <c r="CA781" s="100">
        <f t="shared" si="629"/>
        <v>94.250239889230741</v>
      </c>
      <c r="CC781" s="95">
        <v>10580</v>
      </c>
      <c r="CD781" s="94">
        <f t="shared" si="630"/>
        <v>36.5</v>
      </c>
      <c r="CE781" s="94">
        <f t="shared" si="631"/>
        <v>48</v>
      </c>
      <c r="CF781" s="94">
        <f t="shared" si="632"/>
        <v>60</v>
      </c>
      <c r="CG781" s="94">
        <f t="shared" si="633"/>
        <v>72.5</v>
      </c>
      <c r="CH781" s="94">
        <f t="shared" si="634"/>
        <v>83</v>
      </c>
      <c r="CI781" s="94">
        <f t="shared" si="635"/>
        <v>94.5</v>
      </c>
      <c r="CK781" s="95">
        <v>10580</v>
      </c>
      <c r="CL781" s="162">
        <f t="shared" si="636"/>
        <v>15.562058212058213</v>
      </c>
      <c r="CM781" s="162">
        <f t="shared" si="637"/>
        <v>20.472752136752138</v>
      </c>
      <c r="CN781" s="162">
        <f t="shared" si="638"/>
        <v>25.590940170940168</v>
      </c>
      <c r="CO781" s="162">
        <f t="shared" si="639"/>
        <v>30.709128205128206</v>
      </c>
      <c r="CP781" s="162">
        <f t="shared" si="640"/>
        <v>35.187542735042733</v>
      </c>
      <c r="CQ781" s="162">
        <f t="shared" si="641"/>
        <v>40.055384615384611</v>
      </c>
    </row>
    <row r="782" spans="1:95" ht="19.5" thickTop="1" thickBot="1">
      <c r="A782" s="70">
        <v>10630</v>
      </c>
      <c r="B782" s="70">
        <v>184.15199999999999</v>
      </c>
      <c r="C782" s="70">
        <v>121.67</v>
      </c>
      <c r="D782" s="70">
        <v>168.166</v>
      </c>
      <c r="E782" s="70">
        <v>13.784000000000001</v>
      </c>
      <c r="G782" s="92">
        <v>2</v>
      </c>
      <c r="H782" s="93">
        <f t="shared" si="642"/>
        <v>32.997711670480548</v>
      </c>
      <c r="O782" s="95">
        <v>10590</v>
      </c>
      <c r="P782" s="94">
        <f t="shared" si="594"/>
        <v>12.381709491764049</v>
      </c>
      <c r="Q782" s="94">
        <f t="shared" si="595"/>
        <v>12.186420417028996</v>
      </c>
      <c r="R782" s="94">
        <f t="shared" si="596"/>
        <v>11.651622057422152</v>
      </c>
      <c r="S782" s="94">
        <f t="shared" si="597"/>
        <v>10.688937765506314</v>
      </c>
      <c r="T782" s="94">
        <f t="shared" si="598"/>
        <v>9.6823589153661302</v>
      </c>
      <c r="U782" s="94">
        <f t="shared" si="599"/>
        <v>8.3102361649867973</v>
      </c>
      <c r="V782" s="82"/>
      <c r="W782" s="95">
        <v>10590</v>
      </c>
      <c r="X782" s="161">
        <f t="shared" si="607"/>
        <v>8.5012977530317411</v>
      </c>
      <c r="Y782" s="161">
        <f t="shared" si="608"/>
        <v>8.168648970730942</v>
      </c>
      <c r="Z782" s="161">
        <f t="shared" si="609"/>
        <v>7.5242750262250597</v>
      </c>
      <c r="AA782" s="161">
        <f t="shared" si="610"/>
        <v>6.5237251652156703</v>
      </c>
      <c r="AB782" s="161">
        <f t="shared" si="611"/>
        <v>5.4785795317394612</v>
      </c>
      <c r="AC782" s="161">
        <f t="shared" si="612"/>
        <v>4.1064567813601291</v>
      </c>
      <c r="AD782" s="82"/>
      <c r="AE782" s="82"/>
      <c r="AF782" s="82"/>
      <c r="AG782" s="95">
        <v>10590</v>
      </c>
      <c r="AH782" s="161">
        <f t="shared" si="613"/>
        <v>-11.906168953750194</v>
      </c>
      <c r="AI782" s="161">
        <f t="shared" si="614"/>
        <v>-12.622113987871368</v>
      </c>
      <c r="AJ782" s="161">
        <f t="shared" si="615"/>
        <v>-13.575984795949765</v>
      </c>
      <c r="AK782" s="161">
        <f t="shared" si="616"/>
        <v>-14.741826894712251</v>
      </c>
      <c r="AL782" s="161">
        <f t="shared" si="617"/>
        <v>-15.935821430518715</v>
      </c>
      <c r="AM782" s="161">
        <f t="shared" si="618"/>
        <v>-17.417714000928392</v>
      </c>
      <c r="AN782" s="81"/>
      <c r="AO782" s="81"/>
      <c r="AP782" s="95">
        <v>10590</v>
      </c>
      <c r="AQ782" s="94">
        <f t="shared" si="600"/>
        <v>258.67387691680392</v>
      </c>
      <c r="AR782" s="94">
        <f t="shared" si="601"/>
        <v>447.68336592479352</v>
      </c>
      <c r="AS782" s="94">
        <f t="shared" si="602"/>
        <v>699.50525925749025</v>
      </c>
      <c r="AT782" s="94">
        <f t="shared" si="603"/>
        <v>1007.2875733307864</v>
      </c>
      <c r="AU782" s="94">
        <f t="shared" si="604"/>
        <v>1322.5021307836928</v>
      </c>
      <c r="AV782" s="94">
        <f t="shared" si="605"/>
        <v>1713.7217693718478</v>
      </c>
      <c r="AW782" s="81"/>
      <c r="AX782" s="95">
        <v>10590</v>
      </c>
      <c r="AY782" s="99">
        <f>'Max limit'!AX782*Input!PrimaryDrive_ratio*Input!Gear1_ratio*Input!FinalDrive_ratio</f>
        <v>934.60602910602915</v>
      </c>
      <c r="AZ782" s="99">
        <f t="shared" si="619"/>
        <v>15.576767151767152</v>
      </c>
      <c r="BA782" s="99">
        <f>AZ782*Input!$N$23</f>
        <v>36652.101954573802</v>
      </c>
      <c r="BB782" s="97">
        <f t="shared" si="606"/>
        <v>36.652101954573801</v>
      </c>
      <c r="BC782" s="95">
        <v>10590</v>
      </c>
      <c r="BD782" s="99">
        <f>'Max limit'!AX782*Input!PrimaryDrive_ratio*Input!Gear2_ratio*Input!FinalDrive_ratio</f>
        <v>1229.5261538461536</v>
      </c>
      <c r="BE782" s="99">
        <f t="shared" si="620"/>
        <v>20.492102564102559</v>
      </c>
      <c r="BF782" s="99">
        <f>BE782*Input!$N$23</f>
        <v>48217.876349128186</v>
      </c>
      <c r="BG782" s="100">
        <f t="shared" si="621"/>
        <v>48.217876349128183</v>
      </c>
      <c r="BH782" s="95">
        <v>10590</v>
      </c>
      <c r="BI782" s="99">
        <f>'Max limit'!AX782*Input!PrimaryDrive_ratio*Input!Gear3_ratio*Input!FinalDrive_ratio</f>
        <v>1536.9076923076923</v>
      </c>
      <c r="BJ782" s="99">
        <f t="shared" si="622"/>
        <v>25.615128205128205</v>
      </c>
      <c r="BK782" s="99">
        <f>BJ782*Input!$N$23</f>
        <v>60272.345436410244</v>
      </c>
      <c r="BL782" s="100">
        <f t="shared" si="623"/>
        <v>60.272345436410241</v>
      </c>
      <c r="BM782" s="95">
        <v>10590</v>
      </c>
      <c r="BN782" s="99">
        <f>'Max limit'!AX782*Input!PrimaryDrive_ratio*Input!Gear4_ratio*Input!FinalDrive_ratio</f>
        <v>1844.2892307692309</v>
      </c>
      <c r="BO782" s="99">
        <f t="shared" si="624"/>
        <v>30.73815384615385</v>
      </c>
      <c r="BP782" s="99">
        <f>BO782*Input!$N$23</f>
        <v>72326.814523692301</v>
      </c>
      <c r="BQ782" s="100">
        <f t="shared" si="625"/>
        <v>72.326814523692306</v>
      </c>
      <c r="BR782" s="95">
        <v>10590</v>
      </c>
      <c r="BS782" s="99">
        <f>'Max limit'!AX782*Input!PrimaryDrive_ratio*Input!Gear5_ratio*Input!FinalDrive_ratio</f>
        <v>2113.248076923077</v>
      </c>
      <c r="BT782" s="99">
        <f t="shared" si="626"/>
        <v>35.220801282051283</v>
      </c>
      <c r="BU782" s="99">
        <f>BT782*Input!$N$23</f>
        <v>82874.474975064091</v>
      </c>
      <c r="BV782" s="100">
        <f t="shared" si="627"/>
        <v>82.874474975064089</v>
      </c>
      <c r="BW782" s="95">
        <v>10590</v>
      </c>
      <c r="BX782" s="99">
        <f>'Max limit'!AX782*Input!PrimaryDrive_ratio*Input!Gear6_ratio*Input!FinalDrive_ratio</f>
        <v>2405.5946488294312</v>
      </c>
      <c r="BY782" s="99">
        <f t="shared" si="628"/>
        <v>40.093244147157186</v>
      </c>
      <c r="BZ782" s="99">
        <f>BY782*Input!$N$23</f>
        <v>94339.323291772555</v>
      </c>
      <c r="CA782" s="100">
        <f t="shared" si="629"/>
        <v>94.339323291772558</v>
      </c>
      <c r="CC782" s="95">
        <v>10590</v>
      </c>
      <c r="CD782" s="94">
        <f t="shared" si="630"/>
        <v>36.5</v>
      </c>
      <c r="CE782" s="94">
        <f t="shared" si="631"/>
        <v>48</v>
      </c>
      <c r="CF782" s="94">
        <f t="shared" si="632"/>
        <v>60.5</v>
      </c>
      <c r="CG782" s="94">
        <f t="shared" si="633"/>
        <v>72.5</v>
      </c>
      <c r="CH782" s="94">
        <f t="shared" si="634"/>
        <v>83</v>
      </c>
      <c r="CI782" s="94">
        <f t="shared" si="635"/>
        <v>94.5</v>
      </c>
      <c r="CK782" s="95">
        <v>10590</v>
      </c>
      <c r="CL782" s="162">
        <f t="shared" si="636"/>
        <v>15.576767151767152</v>
      </c>
      <c r="CM782" s="162">
        <f t="shared" si="637"/>
        <v>20.492102564102559</v>
      </c>
      <c r="CN782" s="162">
        <f t="shared" si="638"/>
        <v>25.615128205128205</v>
      </c>
      <c r="CO782" s="162">
        <f t="shared" si="639"/>
        <v>30.73815384615385</v>
      </c>
      <c r="CP782" s="162">
        <f t="shared" si="640"/>
        <v>35.220801282051283</v>
      </c>
      <c r="CQ782" s="162">
        <f t="shared" si="641"/>
        <v>40.093244147157186</v>
      </c>
    </row>
    <row r="783" spans="1:95" ht="19.5" thickTop="1" thickBot="1">
      <c r="A783" s="70">
        <v>10640</v>
      </c>
      <c r="B783" s="70">
        <v>184.07400000000001</v>
      </c>
      <c r="C783" s="70">
        <v>121.504</v>
      </c>
      <c r="D783" s="70">
        <v>168.059</v>
      </c>
      <c r="E783" s="70">
        <v>13.811999999999999</v>
      </c>
      <c r="G783" s="92">
        <v>2</v>
      </c>
      <c r="H783" s="93">
        <f t="shared" si="642"/>
        <v>33.042906178489702</v>
      </c>
      <c r="O783" s="95">
        <v>10600</v>
      </c>
      <c r="P783" s="94">
        <f t="shared" si="594"/>
        <v>12.380127144428595</v>
      </c>
      <c r="Q783" s="94">
        <f t="shared" si="595"/>
        <v>12.183584930265789</v>
      </c>
      <c r="R783" s="94">
        <f t="shared" si="596"/>
        <v>11.647070778952802</v>
      </c>
      <c r="S783" s="94">
        <f t="shared" si="597"/>
        <v>10.682323797528836</v>
      </c>
      <c r="T783" s="94">
        <f t="shared" si="598"/>
        <v>9.6735948070867543</v>
      </c>
      <c r="U783" s="94">
        <f t="shared" si="599"/>
        <v>8.2988794776908748</v>
      </c>
      <c r="V783" s="82"/>
      <c r="W783" s="95">
        <v>10600</v>
      </c>
      <c r="X783" s="161">
        <f t="shared" si="607"/>
        <v>8.4997154056962838</v>
      </c>
      <c r="Y783" s="161">
        <f t="shared" si="608"/>
        <v>8.1658134839677352</v>
      </c>
      <c r="Z783" s="161">
        <f t="shared" si="609"/>
        <v>7.5197237477557088</v>
      </c>
      <c r="AA783" s="161">
        <f t="shared" si="610"/>
        <v>6.5171111972381928</v>
      </c>
      <c r="AB783" s="161">
        <f t="shared" si="611"/>
        <v>5.4698154234600862</v>
      </c>
      <c r="AC783" s="161">
        <f t="shared" si="612"/>
        <v>4.0951000940642075</v>
      </c>
      <c r="AD783" s="82"/>
      <c r="AE783" s="82"/>
      <c r="AF783" s="82"/>
      <c r="AG783" s="95">
        <v>10600</v>
      </c>
      <c r="AH783" s="161">
        <f t="shared" si="613"/>
        <v>-11.908020300132678</v>
      </c>
      <c r="AI783" s="161">
        <f t="shared" si="614"/>
        <v>-12.625318087913792</v>
      </c>
      <c r="AJ783" s="161">
        <f t="shared" si="615"/>
        <v>-13.58099120226605</v>
      </c>
      <c r="AK783" s="161">
        <f t="shared" si="616"/>
        <v>-14.7490361198077</v>
      </c>
      <c r="AL783" s="161">
        <f t="shared" si="617"/>
        <v>-15.945286667460438</v>
      </c>
      <c r="AM783" s="161">
        <f t="shared" si="618"/>
        <v>-17.429979223207987</v>
      </c>
      <c r="AN783" s="81"/>
      <c r="AO783" s="81"/>
      <c r="AP783" s="95">
        <v>10600</v>
      </c>
      <c r="AQ783" s="94">
        <f t="shared" si="600"/>
        <v>259.16263236177946</v>
      </c>
      <c r="AR783" s="94">
        <f t="shared" si="601"/>
        <v>448.52924833599349</v>
      </c>
      <c r="AS783" s="94">
        <f t="shared" si="602"/>
        <v>700.82695052498957</v>
      </c>
      <c r="AT783" s="94">
        <f t="shared" si="603"/>
        <v>1009.1908087559851</v>
      </c>
      <c r="AU783" s="94">
        <f t="shared" si="604"/>
        <v>1325.0009533363082</v>
      </c>
      <c r="AV783" s="94">
        <f t="shared" si="605"/>
        <v>1716.9597880536612</v>
      </c>
      <c r="AW783" s="81"/>
      <c r="AX783" s="95">
        <v>10600</v>
      </c>
      <c r="AY783" s="99">
        <f>'Max limit'!AX783*Input!PrimaryDrive_ratio*Input!Gear1_ratio*Input!FinalDrive_ratio</f>
        <v>935.48856548856543</v>
      </c>
      <c r="AZ783" s="99">
        <f t="shared" si="619"/>
        <v>15.591476091476091</v>
      </c>
      <c r="BA783" s="99">
        <f>AZ783*Input!$N$23</f>
        <v>36686.712060291051</v>
      </c>
      <c r="BB783" s="97">
        <f t="shared" si="606"/>
        <v>36.68671206029105</v>
      </c>
      <c r="BC783" s="95">
        <v>10600</v>
      </c>
      <c r="BD783" s="99">
        <f>'Max limit'!AX783*Input!PrimaryDrive_ratio*Input!Gear2_ratio*Input!FinalDrive_ratio</f>
        <v>1230.6871794871795</v>
      </c>
      <c r="BE783" s="99">
        <f t="shared" si="620"/>
        <v>20.511452991452991</v>
      </c>
      <c r="BF783" s="99">
        <f>BE783*Input!$N$23</f>
        <v>48263.407865982896</v>
      </c>
      <c r="BG783" s="100">
        <f t="shared" si="621"/>
        <v>48.263407865982899</v>
      </c>
      <c r="BH783" s="95">
        <v>10600</v>
      </c>
      <c r="BI783" s="99">
        <f>'Max limit'!AX783*Input!PrimaryDrive_ratio*Input!Gear3_ratio*Input!FinalDrive_ratio</f>
        <v>1538.3589743589741</v>
      </c>
      <c r="BJ783" s="99">
        <f t="shared" si="622"/>
        <v>25.639316239316237</v>
      </c>
      <c r="BK783" s="99">
        <f>BJ783*Input!$N$23</f>
        <v>60329.259832478616</v>
      </c>
      <c r="BL783" s="100">
        <f t="shared" si="623"/>
        <v>60.329259832478613</v>
      </c>
      <c r="BM783" s="95">
        <v>10600</v>
      </c>
      <c r="BN783" s="99">
        <f>'Max limit'!AX783*Input!PrimaryDrive_ratio*Input!Gear4_ratio*Input!FinalDrive_ratio</f>
        <v>1846.030769230769</v>
      </c>
      <c r="BO783" s="99">
        <f t="shared" si="624"/>
        <v>30.767179487179483</v>
      </c>
      <c r="BP783" s="99">
        <f>BO783*Input!$N$23</f>
        <v>72395.111798974336</v>
      </c>
      <c r="BQ783" s="100">
        <f t="shared" si="625"/>
        <v>72.395111798974341</v>
      </c>
      <c r="BR783" s="95">
        <v>10600</v>
      </c>
      <c r="BS783" s="99">
        <f>'Max limit'!AX783*Input!PrimaryDrive_ratio*Input!Gear5_ratio*Input!FinalDrive_ratio</f>
        <v>2115.2435897435894</v>
      </c>
      <c r="BT783" s="99">
        <f t="shared" si="626"/>
        <v>35.25405982905982</v>
      </c>
      <c r="BU783" s="99">
        <f>BT783*Input!$N$23</f>
        <v>82952.732269658081</v>
      </c>
      <c r="BV783" s="100">
        <f t="shared" si="627"/>
        <v>82.952732269658085</v>
      </c>
      <c r="BW783" s="95">
        <v>10600</v>
      </c>
      <c r="BX783" s="99">
        <f>'Max limit'!AX783*Input!PrimaryDrive_ratio*Input!Gear6_ratio*Input!FinalDrive_ratio</f>
        <v>2407.8662207357856</v>
      </c>
      <c r="BY783" s="99">
        <f t="shared" si="628"/>
        <v>40.131103678929762</v>
      </c>
      <c r="BZ783" s="99">
        <f>BY783*Input!$N$23</f>
        <v>94428.406694314355</v>
      </c>
      <c r="CA783" s="100">
        <f>BZ783/1000</f>
        <v>94.428406694314361</v>
      </c>
      <c r="CC783" s="95">
        <v>10600</v>
      </c>
      <c r="CD783" s="94">
        <f t="shared" si="630"/>
        <v>36.5</v>
      </c>
      <c r="CE783" s="94">
        <f t="shared" si="631"/>
        <v>48.5</v>
      </c>
      <c r="CF783" s="94">
        <f t="shared" si="632"/>
        <v>60.5</v>
      </c>
      <c r="CG783" s="94">
        <f t="shared" si="633"/>
        <v>72.5</v>
      </c>
      <c r="CH783" s="94">
        <f t="shared" si="634"/>
        <v>83</v>
      </c>
      <c r="CI783" s="94">
        <f t="shared" si="635"/>
        <v>94.5</v>
      </c>
      <c r="CK783" s="95">
        <v>10600</v>
      </c>
      <c r="CL783" s="162">
        <f t="shared" si="636"/>
        <v>15.591476091476091</v>
      </c>
      <c r="CM783" s="162">
        <f t="shared" si="637"/>
        <v>20.511452991452991</v>
      </c>
      <c r="CN783" s="162">
        <f t="shared" si="638"/>
        <v>25.639316239316237</v>
      </c>
      <c r="CO783" s="162">
        <f t="shared" si="639"/>
        <v>30.767179487179483</v>
      </c>
      <c r="CP783" s="162">
        <f t="shared" si="640"/>
        <v>35.25405982905982</v>
      </c>
      <c r="CQ783" s="162">
        <f t="shared" si="641"/>
        <v>40.131103678929762</v>
      </c>
    </row>
    <row r="784" spans="1:95" ht="19.5" thickTop="1" thickBot="1">
      <c r="A784" s="70">
        <v>10650</v>
      </c>
      <c r="B784" s="70">
        <v>183.995</v>
      </c>
      <c r="C784" s="70">
        <v>121.33799999999999</v>
      </c>
      <c r="D784" s="70">
        <v>167.953</v>
      </c>
      <c r="E784" s="70">
        <v>13.840999999999999</v>
      </c>
      <c r="G784" s="92">
        <v>2</v>
      </c>
      <c r="H784" s="93">
        <f t="shared" si="642"/>
        <v>33.088100686498855</v>
      </c>
      <c r="O784" s="95">
        <v>10610</v>
      </c>
      <c r="P784" s="94">
        <f t="shared" si="594"/>
        <v>12.37854330360816</v>
      </c>
      <c r="Q784" s="94">
        <f t="shared" si="595"/>
        <v>12.180746767252689</v>
      </c>
      <c r="R784" s="94">
        <f t="shared" si="596"/>
        <v>11.642515204798251</v>
      </c>
      <c r="S784" s="94">
        <f t="shared" si="597"/>
        <v>10.675703587014331</v>
      </c>
      <c r="T784" s="94">
        <f t="shared" si="598"/>
        <v>9.6648224268788443</v>
      </c>
      <c r="U784" s="94">
        <f t="shared" si="599"/>
        <v>8.2875120714829258</v>
      </c>
      <c r="V784" s="82"/>
      <c r="W784" s="95">
        <v>10610</v>
      </c>
      <c r="X784" s="161">
        <f t="shared" si="607"/>
        <v>8.49813156487585</v>
      </c>
      <c r="Y784" s="161">
        <f t="shared" si="608"/>
        <v>8.1629753209546347</v>
      </c>
      <c r="Z784" s="161">
        <f t="shared" si="609"/>
        <v>7.5151681736011584</v>
      </c>
      <c r="AA784" s="161">
        <f t="shared" si="610"/>
        <v>6.5104909867236884</v>
      </c>
      <c r="AB784" s="161">
        <f t="shared" si="611"/>
        <v>5.4610430432521744</v>
      </c>
      <c r="AC784" s="161">
        <f t="shared" si="612"/>
        <v>4.0837326878562559</v>
      </c>
      <c r="AD784" s="82"/>
      <c r="AE784" s="82"/>
      <c r="AF784" s="82"/>
      <c r="AG784" s="95">
        <v>10610</v>
      </c>
      <c r="AH784" s="161">
        <f t="shared" si="613"/>
        <v>-11.909873393892587</v>
      </c>
      <c r="AI784" s="161">
        <f t="shared" si="614"/>
        <v>-12.628525212118596</v>
      </c>
      <c r="AJ784" s="161">
        <f t="shared" si="615"/>
        <v>-13.586002333836056</v>
      </c>
      <c r="AK784" s="161">
        <f t="shared" si="616"/>
        <v>-14.75625214926851</v>
      </c>
      <c r="AL784" s="161">
        <f t="shared" si="617"/>
        <v>-15.954760838084983</v>
      </c>
      <c r="AM784" s="161">
        <f t="shared" si="618"/>
        <v>-17.442256021912574</v>
      </c>
      <c r="AN784" s="81"/>
      <c r="AO784" s="81"/>
      <c r="AP784" s="95">
        <v>10610</v>
      </c>
      <c r="AQ784" s="94">
        <f t="shared" si="600"/>
        <v>259.65184911439542</v>
      </c>
      <c r="AR784" s="94">
        <f t="shared" si="601"/>
        <v>449.37592912606164</v>
      </c>
      <c r="AS784" s="94">
        <f t="shared" si="602"/>
        <v>702.14988925947125</v>
      </c>
      <c r="AT784" s="94">
        <f t="shared" si="603"/>
        <v>1011.095840533639</v>
      </c>
      <c r="AU784" s="94">
        <f t="shared" si="604"/>
        <v>1327.5021343811877</v>
      </c>
      <c r="AV784" s="94">
        <f t="shared" si="605"/>
        <v>1720.2008629116722</v>
      </c>
      <c r="AW784" s="81"/>
      <c r="AX784" s="95">
        <v>10610</v>
      </c>
      <c r="AY784" s="99">
        <f>'Max limit'!AX784*Input!PrimaryDrive_ratio*Input!Gear1_ratio*Input!FinalDrive_ratio</f>
        <v>936.37110187110193</v>
      </c>
      <c r="AZ784" s="99">
        <f t="shared" si="619"/>
        <v>15.606185031185031</v>
      </c>
      <c r="BA784" s="99">
        <f>AZ784*Input!$N$23</f>
        <v>36721.322166008307</v>
      </c>
      <c r="BB784" s="97">
        <f t="shared" si="606"/>
        <v>36.721322166008306</v>
      </c>
      <c r="BC784" s="95">
        <v>10610</v>
      </c>
      <c r="BD784" s="99">
        <f>'Max limit'!AX784*Input!PrimaryDrive_ratio*Input!Gear2_ratio*Input!FinalDrive_ratio</f>
        <v>1231.8482051282049</v>
      </c>
      <c r="BE784" s="99">
        <f t="shared" si="620"/>
        <v>20.530803418803416</v>
      </c>
      <c r="BF784" s="99">
        <f>BE784*Input!$N$23</f>
        <v>48308.939382837591</v>
      </c>
      <c r="BG784" s="100">
        <f t="shared" si="621"/>
        <v>48.308939382837593</v>
      </c>
      <c r="BH784" s="95">
        <v>10610</v>
      </c>
      <c r="BI784" s="99">
        <f>'Max limit'!AX784*Input!PrimaryDrive_ratio*Input!Gear3_ratio*Input!FinalDrive_ratio</f>
        <v>1539.8102564102562</v>
      </c>
      <c r="BJ784" s="99">
        <f t="shared" si="622"/>
        <v>25.66350427350427</v>
      </c>
      <c r="BK784" s="99">
        <f>BJ784*Input!$N$23</f>
        <v>60386.174228546988</v>
      </c>
      <c r="BL784" s="100">
        <f t="shared" si="623"/>
        <v>60.386174228546992</v>
      </c>
      <c r="BM784" s="95">
        <v>10610</v>
      </c>
      <c r="BN784" s="99">
        <f>'Max limit'!AX784*Input!PrimaryDrive_ratio*Input!Gear4_ratio*Input!FinalDrive_ratio</f>
        <v>1847.7723076923075</v>
      </c>
      <c r="BO784" s="99">
        <f t="shared" si="624"/>
        <v>30.796205128205127</v>
      </c>
      <c r="BP784" s="99">
        <f>BO784*Input!$N$23</f>
        <v>72463.4090742564</v>
      </c>
      <c r="BQ784" s="100">
        <f t="shared" si="625"/>
        <v>72.463409074256404</v>
      </c>
      <c r="BR784" s="95">
        <v>10610</v>
      </c>
      <c r="BS784" s="99">
        <f>'Max limit'!AX784*Input!PrimaryDrive_ratio*Input!Gear5_ratio*Input!FinalDrive_ratio</f>
        <v>2117.2391025641023</v>
      </c>
      <c r="BT784" s="99">
        <f t="shared" si="626"/>
        <v>35.28731837606837</v>
      </c>
      <c r="BU784" s="99">
        <f>BT784*Input!$N$23</f>
        <v>83030.989564252115</v>
      </c>
      <c r="BV784" s="100">
        <f t="shared" si="627"/>
        <v>83.03098956425211</v>
      </c>
      <c r="BW784" s="95">
        <v>10610</v>
      </c>
      <c r="BX784" s="99">
        <f>'Max limit'!AX784*Input!PrimaryDrive_ratio*Input!Gear6_ratio*Input!FinalDrive_ratio</f>
        <v>2410.1377926421401</v>
      </c>
      <c r="BY784" s="99">
        <f t="shared" si="628"/>
        <v>40.168963210702337</v>
      </c>
      <c r="BZ784" s="99">
        <f>BY784*Input!$N$23</f>
        <v>94517.490096856156</v>
      </c>
      <c r="CA784" s="100">
        <f t="shared" si="629"/>
        <v>94.51749009685615</v>
      </c>
      <c r="CC784" s="95">
        <v>10610</v>
      </c>
      <c r="CD784" s="94">
        <f t="shared" si="630"/>
        <v>36.5</v>
      </c>
      <c r="CE784" s="94">
        <f t="shared" si="631"/>
        <v>48.5</v>
      </c>
      <c r="CF784" s="94">
        <f t="shared" si="632"/>
        <v>60.5</v>
      </c>
      <c r="CG784" s="94">
        <f t="shared" si="633"/>
        <v>72.5</v>
      </c>
      <c r="CH784" s="94">
        <f t="shared" si="634"/>
        <v>83</v>
      </c>
      <c r="CI784" s="94">
        <f t="shared" si="635"/>
        <v>94.5</v>
      </c>
      <c r="CK784" s="95">
        <v>10610</v>
      </c>
      <c r="CL784" s="162">
        <f t="shared" si="636"/>
        <v>15.606185031185031</v>
      </c>
      <c r="CM784" s="162">
        <f t="shared" si="637"/>
        <v>20.530803418803416</v>
      </c>
      <c r="CN784" s="162">
        <f t="shared" si="638"/>
        <v>25.66350427350427</v>
      </c>
      <c r="CO784" s="162">
        <f t="shared" si="639"/>
        <v>30.796205128205127</v>
      </c>
      <c r="CP784" s="162">
        <f t="shared" si="640"/>
        <v>35.28731837606837</v>
      </c>
      <c r="CQ784" s="162">
        <f t="shared" si="641"/>
        <v>40.168963210702337</v>
      </c>
    </row>
    <row r="785" spans="1:95" ht="19.5" thickTop="1" thickBot="1">
      <c r="A785" s="70">
        <v>10660</v>
      </c>
      <c r="B785" s="70">
        <v>183.916</v>
      </c>
      <c r="C785" s="70">
        <v>121.172</v>
      </c>
      <c r="D785" s="70">
        <v>167.84700000000001</v>
      </c>
      <c r="E785" s="70">
        <v>13.869</v>
      </c>
      <c r="G785" s="92">
        <v>2</v>
      </c>
      <c r="H785" s="93">
        <f t="shared" si="642"/>
        <v>33.133295194508008</v>
      </c>
      <c r="O785" s="95">
        <v>10620</v>
      </c>
      <c r="P785" s="94">
        <f t="shared" si="594"/>
        <v>12.376957969302747</v>
      </c>
      <c r="Q785" s="94">
        <f t="shared" si="595"/>
        <v>12.177905927989695</v>
      </c>
      <c r="R785" s="94">
        <f t="shared" si="596"/>
        <v>11.6379553349585</v>
      </c>
      <c r="S785" s="94">
        <f t="shared" si="597"/>
        <v>10.669077133962805</v>
      </c>
      <c r="T785" s="94">
        <f t="shared" si="598"/>
        <v>9.6560417747424019</v>
      </c>
      <c r="U785" s="94">
        <f t="shared" si="599"/>
        <v>8.2761339463629398</v>
      </c>
      <c r="V785" s="82"/>
      <c r="W785" s="95">
        <v>10620</v>
      </c>
      <c r="X785" s="161">
        <f t="shared" si="607"/>
        <v>8.496546230570436</v>
      </c>
      <c r="Y785" s="161">
        <f t="shared" si="608"/>
        <v>8.1601344816916388</v>
      </c>
      <c r="Z785" s="161">
        <f t="shared" si="609"/>
        <v>7.5106083037614075</v>
      </c>
      <c r="AA785" s="161">
        <f t="shared" si="610"/>
        <v>6.5038645336721617</v>
      </c>
      <c r="AB785" s="161">
        <f t="shared" si="611"/>
        <v>5.4522623911157329</v>
      </c>
      <c r="AC785" s="161">
        <f t="shared" si="612"/>
        <v>4.0723545627362698</v>
      </c>
      <c r="AD785" s="82"/>
      <c r="AE785" s="82"/>
      <c r="AF785" s="82"/>
      <c r="AG785" s="95">
        <v>10620</v>
      </c>
      <c r="AH785" s="161">
        <f t="shared" si="613"/>
        <v>-11.911728235029921</v>
      </c>
      <c r="AI785" s="161">
        <f t="shared" si="614"/>
        <v>-12.631735360485781</v>
      </c>
      <c r="AJ785" s="161">
        <f t="shared" si="615"/>
        <v>-13.591018190659781</v>
      </c>
      <c r="AK785" s="161">
        <f t="shared" si="616"/>
        <v>-14.763474983094675</v>
      </c>
      <c r="AL785" s="161">
        <f t="shared" si="617"/>
        <v>-15.96424394239234</v>
      </c>
      <c r="AM785" s="161">
        <f t="shared" si="618"/>
        <v>-17.454544397042159</v>
      </c>
      <c r="AN785" s="81"/>
      <c r="AO785" s="81"/>
      <c r="AP785" s="95">
        <v>10620</v>
      </c>
      <c r="AQ785" s="94">
        <f t="shared" si="600"/>
        <v>260.1415271746518</v>
      </c>
      <c r="AR785" s="94">
        <f t="shared" si="601"/>
        <v>450.22340829499836</v>
      </c>
      <c r="AS785" s="94">
        <f t="shared" si="602"/>
        <v>703.47407546093496</v>
      </c>
      <c r="AT785" s="94">
        <f t="shared" si="603"/>
        <v>1013.0026686637466</v>
      </c>
      <c r="AU785" s="94">
        <f t="shared" si="604"/>
        <v>1330.0056739183301</v>
      </c>
      <c r="AV785" s="94">
        <f t="shared" si="605"/>
        <v>1723.4449939458827</v>
      </c>
      <c r="AW785" s="81"/>
      <c r="AX785" s="95">
        <v>10620</v>
      </c>
      <c r="AY785" s="99">
        <f>'Max limit'!AX785*Input!PrimaryDrive_ratio*Input!Gear1_ratio*Input!FinalDrive_ratio</f>
        <v>937.2536382536382</v>
      </c>
      <c r="AZ785" s="99">
        <f t="shared" si="619"/>
        <v>15.62089397089397</v>
      </c>
      <c r="BA785" s="99">
        <f>AZ785*Input!$N$23</f>
        <v>36755.932271725564</v>
      </c>
      <c r="BB785" s="97">
        <f t="shared" si="606"/>
        <v>36.755932271725563</v>
      </c>
      <c r="BC785" s="95">
        <v>10620</v>
      </c>
      <c r="BD785" s="99">
        <f>'Max limit'!AX785*Input!PrimaryDrive_ratio*Input!Gear2_ratio*Input!FinalDrive_ratio</f>
        <v>1233.0092307692307</v>
      </c>
      <c r="BE785" s="99">
        <f t="shared" si="620"/>
        <v>20.550153846153844</v>
      </c>
      <c r="BF785" s="99">
        <f>BE785*Input!$N$23</f>
        <v>48354.470899692293</v>
      </c>
      <c r="BG785" s="100">
        <f t="shared" si="621"/>
        <v>48.354470899692295</v>
      </c>
      <c r="BH785" s="95">
        <v>10620</v>
      </c>
      <c r="BI785" s="99">
        <f>'Max limit'!AX785*Input!PrimaryDrive_ratio*Input!Gear3_ratio*Input!FinalDrive_ratio</f>
        <v>1541.2615384615383</v>
      </c>
      <c r="BJ785" s="99">
        <f t="shared" si="622"/>
        <v>25.687692307692306</v>
      </c>
      <c r="BK785" s="99">
        <f>BJ785*Input!$N$23</f>
        <v>60443.088624615368</v>
      </c>
      <c r="BL785" s="100">
        <f t="shared" si="623"/>
        <v>60.44308862461537</v>
      </c>
      <c r="BM785" s="95">
        <v>10620</v>
      </c>
      <c r="BN785" s="99">
        <f>'Max limit'!AX785*Input!PrimaryDrive_ratio*Input!Gear4_ratio*Input!FinalDrive_ratio</f>
        <v>1849.5138461538463</v>
      </c>
      <c r="BO785" s="99">
        <f t="shared" si="624"/>
        <v>30.825230769230771</v>
      </c>
      <c r="BP785" s="99">
        <f>BO785*Input!$N$23</f>
        <v>72531.70634953845</v>
      </c>
      <c r="BQ785" s="100">
        <f t="shared" si="625"/>
        <v>72.531706349538453</v>
      </c>
      <c r="BR785" s="95">
        <v>10620</v>
      </c>
      <c r="BS785" s="99">
        <f>'Max limit'!AX785*Input!PrimaryDrive_ratio*Input!Gear5_ratio*Input!FinalDrive_ratio</f>
        <v>2119.2346153846152</v>
      </c>
      <c r="BT785" s="99">
        <f t="shared" si="626"/>
        <v>35.320576923076921</v>
      </c>
      <c r="BU785" s="99">
        <f>BT785*Input!$N$23</f>
        <v>83109.246858846134</v>
      </c>
      <c r="BV785" s="100">
        <f t="shared" si="627"/>
        <v>83.109246858846134</v>
      </c>
      <c r="BW785" s="95">
        <v>10620</v>
      </c>
      <c r="BX785" s="99">
        <f>'Max limit'!AX785*Input!PrimaryDrive_ratio*Input!Gear6_ratio*Input!FinalDrive_ratio</f>
        <v>2412.409364548495</v>
      </c>
      <c r="BY785" s="99">
        <f t="shared" si="628"/>
        <v>40.20682274247492</v>
      </c>
      <c r="BZ785" s="99">
        <f>BY785*Input!$N$23</f>
        <v>94606.573499397986</v>
      </c>
      <c r="CA785" s="100">
        <f t="shared" si="629"/>
        <v>94.606573499397982</v>
      </c>
      <c r="CC785" s="95">
        <v>10620</v>
      </c>
      <c r="CD785" s="94">
        <f t="shared" si="630"/>
        <v>37</v>
      </c>
      <c r="CE785" s="94">
        <f t="shared" si="631"/>
        <v>48.5</v>
      </c>
      <c r="CF785" s="94">
        <f t="shared" si="632"/>
        <v>60.5</v>
      </c>
      <c r="CG785" s="94">
        <f t="shared" si="633"/>
        <v>72.5</v>
      </c>
      <c r="CH785" s="94">
        <f t="shared" si="634"/>
        <v>83</v>
      </c>
      <c r="CI785" s="94">
        <f t="shared" si="635"/>
        <v>94.5</v>
      </c>
      <c r="CK785" s="95">
        <v>10620</v>
      </c>
      <c r="CL785" s="162">
        <f t="shared" si="636"/>
        <v>15.62089397089397</v>
      </c>
      <c r="CM785" s="162">
        <f t="shared" si="637"/>
        <v>20.550153846153844</v>
      </c>
      <c r="CN785" s="162">
        <f t="shared" si="638"/>
        <v>25.687692307692306</v>
      </c>
      <c r="CO785" s="162">
        <f t="shared" si="639"/>
        <v>30.825230769230771</v>
      </c>
      <c r="CP785" s="162">
        <f t="shared" si="640"/>
        <v>35.320576923076921</v>
      </c>
      <c r="CQ785" s="162">
        <f t="shared" si="641"/>
        <v>40.20682274247492</v>
      </c>
    </row>
    <row r="786" spans="1:95" ht="19.5" thickTop="1" thickBot="1">
      <c r="A786" s="70">
        <v>10670</v>
      </c>
      <c r="B786" s="70">
        <v>183.83699999999999</v>
      </c>
      <c r="C786" s="70">
        <v>121.00700000000001</v>
      </c>
      <c r="D786" s="70">
        <v>167.74</v>
      </c>
      <c r="E786" s="70">
        <v>13.898</v>
      </c>
      <c r="G786" s="92">
        <v>2</v>
      </c>
      <c r="H786" s="93">
        <f t="shared" si="642"/>
        <v>33.178489702517162</v>
      </c>
      <c r="O786" s="95">
        <v>10630</v>
      </c>
      <c r="P786" s="94">
        <f t="shared" si="594"/>
        <v>12.375371141512353</v>
      </c>
      <c r="Q786" s="94">
        <f t="shared" si="595"/>
        <v>12.175062412476805</v>
      </c>
      <c r="R786" s="94">
        <f t="shared" si="596"/>
        <v>11.633391169433549</v>
      </c>
      <c r="S786" s="94">
        <f t="shared" si="597"/>
        <v>10.662444438374251</v>
      </c>
      <c r="T786" s="94">
        <f t="shared" si="598"/>
        <v>9.6472528506774307</v>
      </c>
      <c r="U786" s="94">
        <f t="shared" si="599"/>
        <v>8.2647451023309291</v>
      </c>
      <c r="V786" s="82"/>
      <c r="W786" s="95">
        <v>10630</v>
      </c>
      <c r="X786" s="161">
        <f t="shared" si="607"/>
        <v>8.4949594027800437</v>
      </c>
      <c r="Y786" s="161">
        <f t="shared" si="608"/>
        <v>8.1572909661787509</v>
      </c>
      <c r="Z786" s="161">
        <f t="shared" si="609"/>
        <v>7.5060441382364562</v>
      </c>
      <c r="AA786" s="161">
        <f t="shared" si="610"/>
        <v>6.497231838083608</v>
      </c>
      <c r="AB786" s="161">
        <f t="shared" si="611"/>
        <v>5.4434734670507616</v>
      </c>
      <c r="AC786" s="161">
        <f t="shared" si="612"/>
        <v>4.06096571870426</v>
      </c>
      <c r="AD786" s="82"/>
      <c r="AE786" s="82"/>
      <c r="AF786" s="82"/>
      <c r="AG786" s="95">
        <v>10630</v>
      </c>
      <c r="AH786" s="161">
        <f t="shared" si="613"/>
        <v>-11.913584823544682</v>
      </c>
      <c r="AI786" s="161">
        <f t="shared" si="614"/>
        <v>-12.634948533015345</v>
      </c>
      <c r="AJ786" s="161">
        <f t="shared" si="615"/>
        <v>-13.596038772737227</v>
      </c>
      <c r="AK786" s="161">
        <f t="shared" si="616"/>
        <v>-14.770704621286196</v>
      </c>
      <c r="AL786" s="161">
        <f t="shared" si="617"/>
        <v>-15.973735980382507</v>
      </c>
      <c r="AM786" s="161">
        <f t="shared" si="618"/>
        <v>-17.46684434859673</v>
      </c>
      <c r="AN786" s="81"/>
      <c r="AO786" s="81"/>
      <c r="AP786" s="95">
        <v>10630</v>
      </c>
      <c r="AQ786" s="94">
        <f t="shared" si="600"/>
        <v>260.63166654254843</v>
      </c>
      <c r="AR786" s="94">
        <f t="shared" si="601"/>
        <v>451.0716858428035</v>
      </c>
      <c r="AS786" s="94">
        <f t="shared" si="602"/>
        <v>704.79950912938045</v>
      </c>
      <c r="AT786" s="94">
        <f t="shared" si="603"/>
        <v>1014.9112931463084</v>
      </c>
      <c r="AU786" s="94">
        <f t="shared" si="604"/>
        <v>1332.5115719477346</v>
      </c>
      <c r="AV786" s="94">
        <f t="shared" si="605"/>
        <v>1726.6921811562893</v>
      </c>
      <c r="AW786" s="81"/>
      <c r="AX786" s="95">
        <v>10630</v>
      </c>
      <c r="AY786" s="99">
        <f>'Max limit'!AX786*Input!PrimaryDrive_ratio*Input!Gear1_ratio*Input!FinalDrive_ratio</f>
        <v>938.13617463617447</v>
      </c>
      <c r="AZ786" s="99">
        <f t="shared" si="619"/>
        <v>15.635602910602907</v>
      </c>
      <c r="BA786" s="99">
        <f>AZ786*Input!$N$23</f>
        <v>36790.542377442813</v>
      </c>
      <c r="BB786" s="97">
        <f t="shared" si="606"/>
        <v>36.790542377442812</v>
      </c>
      <c r="BC786" s="95">
        <v>10630</v>
      </c>
      <c r="BD786" s="99">
        <f>'Max limit'!AX786*Input!PrimaryDrive_ratio*Input!Gear2_ratio*Input!FinalDrive_ratio</f>
        <v>1234.1702564102561</v>
      </c>
      <c r="BE786" s="99">
        <f t="shared" si="620"/>
        <v>20.569504273504268</v>
      </c>
      <c r="BF786" s="99">
        <f>BE786*Input!$N$23</f>
        <v>48400.002416546988</v>
      </c>
      <c r="BG786" s="100">
        <f t="shared" si="621"/>
        <v>48.40000241654699</v>
      </c>
      <c r="BH786" s="95">
        <v>10630</v>
      </c>
      <c r="BI786" s="99">
        <f>'Max limit'!AX786*Input!PrimaryDrive_ratio*Input!Gear3_ratio*Input!FinalDrive_ratio</f>
        <v>1542.7128205128201</v>
      </c>
      <c r="BJ786" s="99">
        <f t="shared" si="622"/>
        <v>25.711880341880335</v>
      </c>
      <c r="BK786" s="99">
        <f>BJ786*Input!$N$23</f>
        <v>60500.003020683733</v>
      </c>
      <c r="BL786" s="100">
        <f t="shared" si="623"/>
        <v>60.500003020683735</v>
      </c>
      <c r="BM786" s="95">
        <v>10630</v>
      </c>
      <c r="BN786" s="99">
        <f>'Max limit'!AX786*Input!PrimaryDrive_ratio*Input!Gear4_ratio*Input!FinalDrive_ratio</f>
        <v>1851.2553846153844</v>
      </c>
      <c r="BO786" s="99">
        <f t="shared" si="624"/>
        <v>30.854256410256408</v>
      </c>
      <c r="BP786" s="99">
        <f>BO786*Input!$N$23</f>
        <v>72600.0036248205</v>
      </c>
      <c r="BQ786" s="100">
        <f t="shared" si="625"/>
        <v>72.600003624820502</v>
      </c>
      <c r="BR786" s="95">
        <v>10630</v>
      </c>
      <c r="BS786" s="99">
        <f>'Max limit'!AX786*Input!PrimaryDrive_ratio*Input!Gear5_ratio*Input!FinalDrive_ratio</f>
        <v>2121.2301282051276</v>
      </c>
      <c r="BT786" s="99">
        <f t="shared" si="626"/>
        <v>35.353835470085457</v>
      </c>
      <c r="BU786" s="99">
        <f>BT786*Input!$N$23</f>
        <v>83187.504153440124</v>
      </c>
      <c r="BV786" s="100">
        <f t="shared" si="627"/>
        <v>83.18750415344013</v>
      </c>
      <c r="BW786" s="95">
        <v>10630</v>
      </c>
      <c r="BX786" s="99">
        <f>'Max limit'!AX786*Input!PrimaryDrive_ratio*Input!Gear6_ratio*Input!FinalDrive_ratio</f>
        <v>2414.680936454849</v>
      </c>
      <c r="BY786" s="99">
        <f t="shared" si="628"/>
        <v>40.244682274247481</v>
      </c>
      <c r="BZ786" s="99">
        <f>BY786*Input!$N$23</f>
        <v>94695.656901939758</v>
      </c>
      <c r="CA786" s="100">
        <f t="shared" si="629"/>
        <v>94.695656901939756</v>
      </c>
      <c r="CC786" s="95">
        <v>10630</v>
      </c>
      <c r="CD786" s="94">
        <f t="shared" si="630"/>
        <v>37</v>
      </c>
      <c r="CE786" s="94">
        <f t="shared" si="631"/>
        <v>48.5</v>
      </c>
      <c r="CF786" s="94">
        <f t="shared" si="632"/>
        <v>60.5</v>
      </c>
      <c r="CG786" s="94">
        <f t="shared" si="633"/>
        <v>72.5</v>
      </c>
      <c r="CH786" s="94">
        <f t="shared" si="634"/>
        <v>83</v>
      </c>
      <c r="CI786" s="94">
        <f t="shared" si="635"/>
        <v>94.5</v>
      </c>
      <c r="CK786" s="95">
        <v>10630</v>
      </c>
      <c r="CL786" s="162">
        <f t="shared" si="636"/>
        <v>15.635602910602907</v>
      </c>
      <c r="CM786" s="162">
        <f t="shared" si="637"/>
        <v>20.569504273504268</v>
      </c>
      <c r="CN786" s="162">
        <f t="shared" si="638"/>
        <v>25.711880341880335</v>
      </c>
      <c r="CO786" s="162">
        <f t="shared" si="639"/>
        <v>30.854256410256408</v>
      </c>
      <c r="CP786" s="162">
        <f t="shared" si="640"/>
        <v>35.353835470085457</v>
      </c>
      <c r="CQ786" s="162">
        <f t="shared" si="641"/>
        <v>40.244682274247481</v>
      </c>
    </row>
    <row r="787" spans="1:95" ht="19.5" thickTop="1" thickBot="1">
      <c r="A787" s="70">
        <v>10680</v>
      </c>
      <c r="B787" s="70">
        <v>183.75800000000001</v>
      </c>
      <c r="C787" s="70">
        <v>120.84099999999999</v>
      </c>
      <c r="D787" s="70">
        <v>167.63300000000001</v>
      </c>
      <c r="E787" s="70">
        <v>13.927</v>
      </c>
      <c r="G787" s="92">
        <v>2</v>
      </c>
      <c r="H787" s="93">
        <f t="shared" si="642"/>
        <v>33.223684210526315</v>
      </c>
      <c r="O787" s="95">
        <v>10640</v>
      </c>
      <c r="P787" s="94">
        <f t="shared" si="594"/>
        <v>12.373782820236977</v>
      </c>
      <c r="Q787" s="94">
        <f t="shared" si="595"/>
        <v>12.172216220714018</v>
      </c>
      <c r="R787" s="94">
        <f t="shared" si="596"/>
        <v>11.628822708223399</v>
      </c>
      <c r="S787" s="94">
        <f t="shared" si="597"/>
        <v>10.655805500248674</v>
      </c>
      <c r="T787" s="94">
        <f t="shared" si="598"/>
        <v>9.6384556546839235</v>
      </c>
      <c r="U787" s="94">
        <f t="shared" si="599"/>
        <v>8.2533455393868831</v>
      </c>
      <c r="V787" s="82"/>
      <c r="W787" s="95">
        <v>10640</v>
      </c>
      <c r="X787" s="161">
        <f t="shared" si="607"/>
        <v>8.4933710815046695</v>
      </c>
      <c r="Y787" s="161">
        <f t="shared" si="608"/>
        <v>8.154444774415964</v>
      </c>
      <c r="Z787" s="161">
        <f t="shared" si="609"/>
        <v>7.5014756770263054</v>
      </c>
      <c r="AA787" s="161">
        <f t="shared" si="610"/>
        <v>6.4905928999580311</v>
      </c>
      <c r="AB787" s="161">
        <f t="shared" si="611"/>
        <v>5.4346762710572536</v>
      </c>
      <c r="AC787" s="161">
        <f t="shared" si="612"/>
        <v>4.0495661557602132</v>
      </c>
      <c r="AD787" s="82"/>
      <c r="AE787" s="82"/>
      <c r="AF787" s="82"/>
      <c r="AG787" s="95">
        <v>10640</v>
      </c>
      <c r="AH787" s="161">
        <f t="shared" si="613"/>
        <v>-11.915443159436869</v>
      </c>
      <c r="AI787" s="161">
        <f t="shared" si="614"/>
        <v>-12.638164729707292</v>
      </c>
      <c r="AJ787" s="161">
        <f t="shared" si="615"/>
        <v>-13.601064080068394</v>
      </c>
      <c r="AK787" s="161">
        <f t="shared" si="616"/>
        <v>-14.777941063843077</v>
      </c>
      <c r="AL787" s="161">
        <f t="shared" si="617"/>
        <v>-15.983236952055496</v>
      </c>
      <c r="AM787" s="161">
        <f t="shared" si="618"/>
        <v>-17.4791558765763</v>
      </c>
      <c r="AN787" s="81"/>
      <c r="AO787" s="81"/>
      <c r="AP787" s="95">
        <v>10640</v>
      </c>
      <c r="AQ787" s="94">
        <f t="shared" si="600"/>
        <v>261.12226721808565</v>
      </c>
      <c r="AR787" s="94">
        <f t="shared" si="601"/>
        <v>451.92076176947756</v>
      </c>
      <c r="AS787" s="94">
        <f t="shared" si="602"/>
        <v>706.12619026480843</v>
      </c>
      <c r="AT787" s="94">
        <f t="shared" si="603"/>
        <v>1016.8217139813246</v>
      </c>
      <c r="AU787" s="94">
        <f t="shared" si="604"/>
        <v>1335.0198284694036</v>
      </c>
      <c r="AV787" s="94">
        <f t="shared" si="605"/>
        <v>1729.9424245428957</v>
      </c>
      <c r="AW787" s="81"/>
      <c r="AX787" s="95">
        <v>10640</v>
      </c>
      <c r="AY787" s="99">
        <f>'Max limit'!AX787*Input!PrimaryDrive_ratio*Input!Gear1_ratio*Input!FinalDrive_ratio</f>
        <v>939.01871101871097</v>
      </c>
      <c r="AZ787" s="99">
        <f t="shared" si="619"/>
        <v>15.65031185031185</v>
      </c>
      <c r="BA787" s="99">
        <f>AZ787*Input!$N$23</f>
        <v>36825.152483160076</v>
      </c>
      <c r="BB787" s="97">
        <f t="shared" si="606"/>
        <v>36.825152483160075</v>
      </c>
      <c r="BC787" s="95">
        <v>10640</v>
      </c>
      <c r="BD787" s="99">
        <f>'Max limit'!AX787*Input!PrimaryDrive_ratio*Input!Gear2_ratio*Input!FinalDrive_ratio</f>
        <v>1235.3312820512822</v>
      </c>
      <c r="BE787" s="99">
        <f t="shared" si="620"/>
        <v>20.588854700854704</v>
      </c>
      <c r="BF787" s="99">
        <f>BE787*Input!$N$23</f>
        <v>48445.533933401704</v>
      </c>
      <c r="BG787" s="100">
        <f t="shared" si="621"/>
        <v>48.445533933401705</v>
      </c>
      <c r="BH787" s="95">
        <v>10640</v>
      </c>
      <c r="BI787" s="99">
        <f>'Max limit'!AX787*Input!PrimaryDrive_ratio*Input!Gear3_ratio*Input!FinalDrive_ratio</f>
        <v>1544.1641025641024</v>
      </c>
      <c r="BJ787" s="99">
        <f t="shared" si="622"/>
        <v>25.736068376068374</v>
      </c>
      <c r="BK787" s="99">
        <f>BJ787*Input!$N$23</f>
        <v>60556.91741675212</v>
      </c>
      <c r="BL787" s="100">
        <f t="shared" si="623"/>
        <v>60.556917416752121</v>
      </c>
      <c r="BM787" s="95">
        <v>10640</v>
      </c>
      <c r="BN787" s="99">
        <f>'Max limit'!AX787*Input!PrimaryDrive_ratio*Input!Gear4_ratio*Input!FinalDrive_ratio</f>
        <v>1852.9969230769234</v>
      </c>
      <c r="BO787" s="99">
        <f t="shared" si="624"/>
        <v>30.883282051282055</v>
      </c>
      <c r="BP787" s="99">
        <f>BO787*Input!$N$23</f>
        <v>72668.300900102564</v>
      </c>
      <c r="BQ787" s="100">
        <f t="shared" si="625"/>
        <v>72.668300900102565</v>
      </c>
      <c r="BR787" s="95">
        <v>10640</v>
      </c>
      <c r="BS787" s="99">
        <f>'Max limit'!AX787*Input!PrimaryDrive_ratio*Input!Gear5_ratio*Input!FinalDrive_ratio</f>
        <v>2123.2256410256409</v>
      </c>
      <c r="BT787" s="99">
        <f t="shared" si="626"/>
        <v>35.387094017094014</v>
      </c>
      <c r="BU787" s="99">
        <f>BT787*Input!$N$23</f>
        <v>83265.761448034173</v>
      </c>
      <c r="BV787" s="100">
        <f t="shared" si="627"/>
        <v>83.265761448034169</v>
      </c>
      <c r="BW787" s="95">
        <v>10640</v>
      </c>
      <c r="BX787" s="99">
        <f>'Max limit'!AX787*Input!PrimaryDrive_ratio*Input!Gear6_ratio*Input!FinalDrive_ratio</f>
        <v>2416.9525083612039</v>
      </c>
      <c r="BY787" s="99">
        <f t="shared" si="628"/>
        <v>40.282541806020063</v>
      </c>
      <c r="BZ787" s="99">
        <f>BY787*Input!$N$23</f>
        <v>94784.740304481587</v>
      </c>
      <c r="CA787" s="100">
        <f t="shared" si="629"/>
        <v>94.784740304481588</v>
      </c>
      <c r="CC787" s="95">
        <v>10640</v>
      </c>
      <c r="CD787" s="94">
        <f t="shared" si="630"/>
        <v>37</v>
      </c>
      <c r="CE787" s="94">
        <f t="shared" si="631"/>
        <v>48.5</v>
      </c>
      <c r="CF787" s="94">
        <f t="shared" si="632"/>
        <v>60.5</v>
      </c>
      <c r="CG787" s="94">
        <f t="shared" si="633"/>
        <v>72.5</v>
      </c>
      <c r="CH787" s="94">
        <f t="shared" si="634"/>
        <v>83.5</v>
      </c>
      <c r="CI787" s="94">
        <f t="shared" si="635"/>
        <v>95</v>
      </c>
      <c r="CK787" s="95">
        <v>10640</v>
      </c>
      <c r="CL787" s="162">
        <f t="shared" si="636"/>
        <v>15.65031185031185</v>
      </c>
      <c r="CM787" s="162">
        <f t="shared" si="637"/>
        <v>20.588854700854704</v>
      </c>
      <c r="CN787" s="162">
        <f t="shared" si="638"/>
        <v>25.736068376068374</v>
      </c>
      <c r="CO787" s="162">
        <f t="shared" si="639"/>
        <v>30.883282051282055</v>
      </c>
      <c r="CP787" s="162">
        <f t="shared" si="640"/>
        <v>35.387094017094014</v>
      </c>
      <c r="CQ787" s="162">
        <f t="shared" si="641"/>
        <v>40.282541806020063</v>
      </c>
    </row>
    <row r="788" spans="1:95" ht="19.5" thickTop="1" thickBot="1">
      <c r="A788" s="70">
        <v>10690</v>
      </c>
      <c r="B788" s="70">
        <v>183.66800000000001</v>
      </c>
      <c r="C788" s="70">
        <v>120.669</v>
      </c>
      <c r="D788" s="70">
        <v>167.51599999999999</v>
      </c>
      <c r="E788" s="70">
        <v>13.955</v>
      </c>
      <c r="G788" s="92">
        <v>2</v>
      </c>
      <c r="H788" s="93">
        <f t="shared" si="642"/>
        <v>33.268878718535468</v>
      </c>
      <c r="O788" s="95">
        <v>10650</v>
      </c>
      <c r="P788" s="94">
        <f t="shared" si="594"/>
        <v>12.372193005476628</v>
      </c>
      <c r="Q788" s="94">
        <f t="shared" si="595"/>
        <v>12.169367352701341</v>
      </c>
      <c r="R788" s="94">
        <f t="shared" si="596"/>
        <v>11.624249951328046</v>
      </c>
      <c r="S788" s="94">
        <f t="shared" si="597"/>
        <v>10.649160319586073</v>
      </c>
      <c r="T788" s="94">
        <f t="shared" si="598"/>
        <v>9.6296501867618858</v>
      </c>
      <c r="U788" s="94">
        <f t="shared" si="599"/>
        <v>8.2419352575308071</v>
      </c>
      <c r="V788" s="82"/>
      <c r="W788" s="95">
        <v>10650</v>
      </c>
      <c r="X788" s="161">
        <f t="shared" si="607"/>
        <v>8.4917812667443169</v>
      </c>
      <c r="Y788" s="161">
        <f t="shared" si="608"/>
        <v>8.151595906403287</v>
      </c>
      <c r="Z788" s="161">
        <f t="shared" si="609"/>
        <v>7.4969029201309541</v>
      </c>
      <c r="AA788" s="161">
        <f t="shared" si="610"/>
        <v>6.4839477192954309</v>
      </c>
      <c r="AB788" s="161">
        <f t="shared" si="611"/>
        <v>5.4258708031352167</v>
      </c>
      <c r="AC788" s="161">
        <f t="shared" si="612"/>
        <v>4.038155873904139</v>
      </c>
      <c r="AD788" s="82"/>
      <c r="AE788" s="82"/>
      <c r="AF788" s="82"/>
      <c r="AG788" s="95">
        <v>10650</v>
      </c>
      <c r="AH788" s="161">
        <f t="shared" si="613"/>
        <v>-11.917303242706481</v>
      </c>
      <c r="AI788" s="161">
        <f t="shared" si="614"/>
        <v>-12.641383950561618</v>
      </c>
      <c r="AJ788" s="161">
        <f t="shared" si="615"/>
        <v>-13.606094112653279</v>
      </c>
      <c r="AK788" s="161">
        <f t="shared" si="616"/>
        <v>-14.78518431076531</v>
      </c>
      <c r="AL788" s="161">
        <f t="shared" si="617"/>
        <v>-15.992746857411298</v>
      </c>
      <c r="AM788" s="161">
        <f t="shared" si="618"/>
        <v>-17.491478980980862</v>
      </c>
      <c r="AN788" s="81"/>
      <c r="AO788" s="81"/>
      <c r="AP788" s="95">
        <v>10650</v>
      </c>
      <c r="AQ788" s="94">
        <f t="shared" si="600"/>
        <v>261.61332920126324</v>
      </c>
      <c r="AR788" s="94">
        <f t="shared" si="601"/>
        <v>452.77063607501964</v>
      </c>
      <c r="AS788" s="94">
        <f t="shared" si="602"/>
        <v>707.45411886721831</v>
      </c>
      <c r="AT788" s="94">
        <f t="shared" si="603"/>
        <v>1018.7339311687945</v>
      </c>
      <c r="AU788" s="94">
        <f t="shared" si="604"/>
        <v>1337.5304434833349</v>
      </c>
      <c r="AV788" s="94">
        <f t="shared" si="605"/>
        <v>1733.1957241056998</v>
      </c>
      <c r="AW788" s="81"/>
      <c r="AX788" s="95">
        <v>10650</v>
      </c>
      <c r="AY788" s="99">
        <f>'Max limit'!AX788*Input!PrimaryDrive_ratio*Input!Gear1_ratio*Input!FinalDrive_ratio</f>
        <v>939.90124740124747</v>
      </c>
      <c r="AZ788" s="99">
        <f t="shared" si="619"/>
        <v>15.665020790020792</v>
      </c>
      <c r="BA788" s="99">
        <f>AZ788*Input!$N$23</f>
        <v>36859.76258887734</v>
      </c>
      <c r="BB788" s="97">
        <f t="shared" si="606"/>
        <v>36.859762588877338</v>
      </c>
      <c r="BC788" s="95">
        <v>10650</v>
      </c>
      <c r="BD788" s="99">
        <f>'Max limit'!AX788*Input!PrimaryDrive_ratio*Input!Gear2_ratio*Input!FinalDrive_ratio</f>
        <v>1236.4923076923076</v>
      </c>
      <c r="BE788" s="99">
        <f t="shared" si="620"/>
        <v>20.608205128205125</v>
      </c>
      <c r="BF788" s="99">
        <f>BE788*Input!$N$23</f>
        <v>48491.065450256392</v>
      </c>
      <c r="BG788" s="100">
        <f t="shared" si="621"/>
        <v>48.491065450256393</v>
      </c>
      <c r="BH788" s="95">
        <v>10650</v>
      </c>
      <c r="BI788" s="99">
        <f>'Max limit'!AX788*Input!PrimaryDrive_ratio*Input!Gear3_ratio*Input!FinalDrive_ratio</f>
        <v>1545.6153846153845</v>
      </c>
      <c r="BJ788" s="99">
        <f t="shared" si="622"/>
        <v>25.76025641025641</v>
      </c>
      <c r="BK788" s="99">
        <f>BJ788*Input!$N$23</f>
        <v>60613.831812820499</v>
      </c>
      <c r="BL788" s="100">
        <f t="shared" si="623"/>
        <v>60.6138318128205</v>
      </c>
      <c r="BM788" s="95">
        <v>10650</v>
      </c>
      <c r="BN788" s="99">
        <f>'Max limit'!AX788*Input!PrimaryDrive_ratio*Input!Gear4_ratio*Input!FinalDrive_ratio</f>
        <v>1854.7384615384615</v>
      </c>
      <c r="BO788" s="99">
        <f t="shared" si="624"/>
        <v>30.912307692307692</v>
      </c>
      <c r="BP788" s="99">
        <f>BO788*Input!$N$23</f>
        <v>72736.598175384599</v>
      </c>
      <c r="BQ788" s="100">
        <f t="shared" si="625"/>
        <v>72.7365981753846</v>
      </c>
      <c r="BR788" s="95">
        <v>10650</v>
      </c>
      <c r="BS788" s="99">
        <f>'Max limit'!AX788*Input!PrimaryDrive_ratio*Input!Gear5_ratio*Input!FinalDrive_ratio</f>
        <v>2125.2211538461538</v>
      </c>
      <c r="BT788" s="99">
        <f t="shared" si="626"/>
        <v>35.420352564102565</v>
      </c>
      <c r="BU788" s="99">
        <f>BT788*Input!$N$23</f>
        <v>83344.018742628192</v>
      </c>
      <c r="BV788" s="100">
        <f t="shared" si="627"/>
        <v>83.344018742628194</v>
      </c>
      <c r="BW788" s="95">
        <v>10650</v>
      </c>
      <c r="BX788" s="99">
        <f>'Max limit'!AX788*Input!PrimaryDrive_ratio*Input!Gear6_ratio*Input!FinalDrive_ratio</f>
        <v>2419.2240802675587</v>
      </c>
      <c r="BY788" s="99">
        <f t="shared" si="628"/>
        <v>40.320401337792646</v>
      </c>
      <c r="BZ788" s="99">
        <f>BY788*Input!$N$23</f>
        <v>94873.823707023403</v>
      </c>
      <c r="CA788" s="100">
        <f t="shared" si="629"/>
        <v>94.873823707023405</v>
      </c>
      <c r="CC788" s="95">
        <v>10650</v>
      </c>
      <c r="CD788" s="94">
        <f t="shared" si="630"/>
        <v>37</v>
      </c>
      <c r="CE788" s="94">
        <f t="shared" si="631"/>
        <v>48.5</v>
      </c>
      <c r="CF788" s="94">
        <f t="shared" si="632"/>
        <v>60.5</v>
      </c>
      <c r="CG788" s="94">
        <f t="shared" si="633"/>
        <v>72.5</v>
      </c>
      <c r="CH788" s="94">
        <f t="shared" si="634"/>
        <v>83.5</v>
      </c>
      <c r="CI788" s="94">
        <f t="shared" si="635"/>
        <v>95</v>
      </c>
      <c r="CK788" s="95">
        <v>10650</v>
      </c>
      <c r="CL788" s="162">
        <f t="shared" si="636"/>
        <v>15.665020790020792</v>
      </c>
      <c r="CM788" s="162">
        <f t="shared" si="637"/>
        <v>20.608205128205125</v>
      </c>
      <c r="CN788" s="162">
        <f t="shared" si="638"/>
        <v>25.76025641025641</v>
      </c>
      <c r="CO788" s="162">
        <f t="shared" si="639"/>
        <v>30.912307692307692</v>
      </c>
      <c r="CP788" s="162">
        <f t="shared" si="640"/>
        <v>35.420352564102565</v>
      </c>
      <c r="CQ788" s="162">
        <f t="shared" si="641"/>
        <v>40.320401337792646</v>
      </c>
    </row>
    <row r="789" spans="1:95" ht="19.5" thickTop="1" thickBot="1">
      <c r="A789" s="70">
        <v>10700</v>
      </c>
      <c r="B789" s="70">
        <v>183.57900000000001</v>
      </c>
      <c r="C789" s="70">
        <v>120.498</v>
      </c>
      <c r="D789" s="70">
        <v>167.399</v>
      </c>
      <c r="E789" s="70">
        <v>13.984</v>
      </c>
      <c r="G789" s="92">
        <v>2</v>
      </c>
      <c r="H789" s="93">
        <f t="shared" si="642"/>
        <v>33.314073226544622</v>
      </c>
      <c r="O789" s="95">
        <v>10660</v>
      </c>
      <c r="P789" s="94">
        <f t="shared" si="594"/>
        <v>12.370601697231296</v>
      </c>
      <c r="Q789" s="94">
        <f t="shared" si="595"/>
        <v>12.166515808438769</v>
      </c>
      <c r="R789" s="94">
        <f t="shared" si="596"/>
        <v>11.619672898747497</v>
      </c>
      <c r="S789" s="94">
        <f t="shared" si="597"/>
        <v>10.642508896386449</v>
      </c>
      <c r="T789" s="94">
        <f t="shared" si="598"/>
        <v>9.620836446911321</v>
      </c>
      <c r="U789" s="94">
        <f t="shared" si="599"/>
        <v>8.2305142567627065</v>
      </c>
      <c r="V789" s="82"/>
      <c r="W789" s="95">
        <v>10660</v>
      </c>
      <c r="X789" s="161">
        <f t="shared" si="607"/>
        <v>8.4901899584989877</v>
      </c>
      <c r="Y789" s="161">
        <f t="shared" si="608"/>
        <v>8.1487443621407127</v>
      </c>
      <c r="Z789" s="161">
        <f t="shared" si="609"/>
        <v>7.4923258675504041</v>
      </c>
      <c r="AA789" s="161">
        <f t="shared" si="610"/>
        <v>6.4772962960958047</v>
      </c>
      <c r="AB789" s="161">
        <f t="shared" si="611"/>
        <v>5.417057063284652</v>
      </c>
      <c r="AC789" s="161">
        <f t="shared" si="612"/>
        <v>4.0267348731360375</v>
      </c>
      <c r="AD789" s="82"/>
      <c r="AE789" s="82"/>
      <c r="AF789" s="82"/>
      <c r="AG789" s="95">
        <v>10660</v>
      </c>
      <c r="AH789" s="161">
        <f t="shared" si="613"/>
        <v>-11.919165073353517</v>
      </c>
      <c r="AI789" s="161">
        <f t="shared" si="614"/>
        <v>-12.644606195578326</v>
      </c>
      <c r="AJ789" s="161">
        <f t="shared" si="615"/>
        <v>-13.611128870491886</v>
      </c>
      <c r="AK789" s="161">
        <f t="shared" si="616"/>
        <v>-14.792434362052902</v>
      </c>
      <c r="AL789" s="161">
        <f t="shared" si="617"/>
        <v>-16.002265696449907</v>
      </c>
      <c r="AM789" s="161">
        <f t="shared" si="618"/>
        <v>-17.503813661810412</v>
      </c>
      <c r="AN789" s="81"/>
      <c r="AO789" s="81"/>
      <c r="AP789" s="95">
        <v>10660</v>
      </c>
      <c r="AQ789" s="94">
        <f t="shared" si="600"/>
        <v>262.10485249208102</v>
      </c>
      <c r="AR789" s="94">
        <f t="shared" si="601"/>
        <v>453.62130875943058</v>
      </c>
      <c r="AS789" s="94">
        <f t="shared" si="602"/>
        <v>708.78329493661022</v>
      </c>
      <c r="AT789" s="94">
        <f t="shared" si="603"/>
        <v>1020.6479447087187</v>
      </c>
      <c r="AU789" s="94">
        <f t="shared" si="604"/>
        <v>1340.0434169895277</v>
      </c>
      <c r="AV789" s="94">
        <f t="shared" si="605"/>
        <v>1736.4520798447008</v>
      </c>
      <c r="AW789" s="81"/>
      <c r="AX789" s="95">
        <v>10660</v>
      </c>
      <c r="AY789" s="99">
        <f>'Max limit'!AX789*Input!PrimaryDrive_ratio*Input!Gear1_ratio*Input!FinalDrive_ratio</f>
        <v>940.78378378378375</v>
      </c>
      <c r="AZ789" s="99">
        <f t="shared" si="619"/>
        <v>15.679729729729729</v>
      </c>
      <c r="BA789" s="99">
        <f>AZ789*Input!$N$23</f>
        <v>36894.372694594589</v>
      </c>
      <c r="BB789" s="97">
        <f t="shared" si="606"/>
        <v>36.894372694594587</v>
      </c>
      <c r="BC789" s="95">
        <v>10660</v>
      </c>
      <c r="BD789" s="99">
        <f>'Max limit'!AX789*Input!PrimaryDrive_ratio*Input!Gear2_ratio*Input!FinalDrive_ratio</f>
        <v>1237.6533333333334</v>
      </c>
      <c r="BE789" s="99">
        <f t="shared" si="620"/>
        <v>20.627555555555556</v>
      </c>
      <c r="BF789" s="99">
        <f>BE789*Input!$N$23</f>
        <v>48536.596967111102</v>
      </c>
      <c r="BG789" s="100">
        <f t="shared" si="621"/>
        <v>48.536596967111102</v>
      </c>
      <c r="BH789" s="95">
        <v>10660</v>
      </c>
      <c r="BI789" s="99">
        <f>'Max limit'!AX789*Input!PrimaryDrive_ratio*Input!Gear3_ratio*Input!FinalDrive_ratio</f>
        <v>1547.0666666666666</v>
      </c>
      <c r="BJ789" s="99">
        <f t="shared" si="622"/>
        <v>25.784444444444443</v>
      </c>
      <c r="BK789" s="99">
        <f>BJ789*Input!$N$23</f>
        <v>60670.746208888871</v>
      </c>
      <c r="BL789" s="100">
        <f t="shared" si="623"/>
        <v>60.670746208888872</v>
      </c>
      <c r="BM789" s="95">
        <v>10660</v>
      </c>
      <c r="BN789" s="99">
        <f>'Max limit'!AX789*Input!PrimaryDrive_ratio*Input!Gear4_ratio*Input!FinalDrive_ratio</f>
        <v>1856.48</v>
      </c>
      <c r="BO789" s="99">
        <f t="shared" si="624"/>
        <v>30.941333333333333</v>
      </c>
      <c r="BP789" s="99">
        <f>BO789*Input!$N$23</f>
        <v>72804.895450666649</v>
      </c>
      <c r="BQ789" s="100">
        <f t="shared" si="625"/>
        <v>72.804895450666649</v>
      </c>
      <c r="BR789" s="95">
        <v>10660</v>
      </c>
      <c r="BS789" s="99">
        <f>'Max limit'!AX789*Input!PrimaryDrive_ratio*Input!Gear5_ratio*Input!FinalDrive_ratio</f>
        <v>2127.2166666666662</v>
      </c>
      <c r="BT789" s="99">
        <f t="shared" si="626"/>
        <v>35.453611111111101</v>
      </c>
      <c r="BU789" s="99">
        <f>BT789*Input!$N$23</f>
        <v>83422.276037222182</v>
      </c>
      <c r="BV789" s="100">
        <f t="shared" si="627"/>
        <v>83.422276037222176</v>
      </c>
      <c r="BW789" s="95">
        <v>10660</v>
      </c>
      <c r="BX789" s="99">
        <f>'Max limit'!AX789*Input!PrimaryDrive_ratio*Input!Gear6_ratio*Input!FinalDrive_ratio</f>
        <v>2421.4956521739127</v>
      </c>
      <c r="BY789" s="99">
        <f t="shared" si="628"/>
        <v>40.358260869565214</v>
      </c>
      <c r="BZ789" s="99">
        <f>BY789*Input!$N$23</f>
        <v>94962.907109565189</v>
      </c>
      <c r="CA789" s="100">
        <f t="shared" si="629"/>
        <v>94.962907109565194</v>
      </c>
      <c r="CC789" s="95">
        <v>10660</v>
      </c>
      <c r="CD789" s="94">
        <f t="shared" si="630"/>
        <v>37</v>
      </c>
      <c r="CE789" s="94">
        <f t="shared" si="631"/>
        <v>48.5</v>
      </c>
      <c r="CF789" s="94">
        <f t="shared" si="632"/>
        <v>60.5</v>
      </c>
      <c r="CG789" s="94">
        <f t="shared" si="633"/>
        <v>73</v>
      </c>
      <c r="CH789" s="94">
        <f t="shared" si="634"/>
        <v>83.5</v>
      </c>
      <c r="CI789" s="94">
        <f t="shared" si="635"/>
        <v>95</v>
      </c>
      <c r="CK789" s="95">
        <v>10660</v>
      </c>
      <c r="CL789" s="162">
        <f t="shared" si="636"/>
        <v>15.679729729729729</v>
      </c>
      <c r="CM789" s="162">
        <f t="shared" si="637"/>
        <v>20.627555555555556</v>
      </c>
      <c r="CN789" s="162">
        <f t="shared" si="638"/>
        <v>25.784444444444443</v>
      </c>
      <c r="CO789" s="162">
        <f t="shared" si="639"/>
        <v>30.941333333333333</v>
      </c>
      <c r="CP789" s="162">
        <f t="shared" si="640"/>
        <v>35.453611111111101</v>
      </c>
      <c r="CQ789" s="162">
        <f t="shared" si="641"/>
        <v>40.358260869565214</v>
      </c>
    </row>
    <row r="790" spans="1:95" ht="19.5" thickTop="1" thickBot="1">
      <c r="A790" s="70">
        <v>10710</v>
      </c>
      <c r="B790" s="70">
        <v>183.495</v>
      </c>
      <c r="C790" s="70">
        <v>120.33</v>
      </c>
      <c r="D790" s="70">
        <v>167.28700000000001</v>
      </c>
      <c r="E790" s="70">
        <v>14.013</v>
      </c>
      <c r="G790" s="92">
        <v>2</v>
      </c>
      <c r="H790" s="93">
        <f t="shared" si="642"/>
        <v>33.359267734553775</v>
      </c>
      <c r="O790" s="95">
        <v>10670</v>
      </c>
      <c r="P790" s="94">
        <f t="shared" si="594"/>
        <v>12.369008895500986</v>
      </c>
      <c r="Q790" s="94">
        <f t="shared" si="595"/>
        <v>12.163661587926301</v>
      </c>
      <c r="R790" s="94">
        <f t="shared" si="596"/>
        <v>11.615091550481745</v>
      </c>
      <c r="S790" s="94">
        <f t="shared" si="597"/>
        <v>10.635851230649799</v>
      </c>
      <c r="T790" s="94">
        <f t="shared" si="598"/>
        <v>9.6120144351322185</v>
      </c>
      <c r="U790" s="94">
        <f t="shared" si="599"/>
        <v>8.2190825370825706</v>
      </c>
      <c r="V790" s="82"/>
      <c r="W790" s="95">
        <v>10670</v>
      </c>
      <c r="X790" s="161">
        <f t="shared" si="607"/>
        <v>8.4885971567686767</v>
      </c>
      <c r="Y790" s="161">
        <f t="shared" si="608"/>
        <v>8.1458901416282465</v>
      </c>
      <c r="Z790" s="161">
        <f t="shared" si="609"/>
        <v>7.4877445192846537</v>
      </c>
      <c r="AA790" s="161">
        <f t="shared" si="610"/>
        <v>6.4706386303591552</v>
      </c>
      <c r="AB790" s="161">
        <f t="shared" si="611"/>
        <v>5.4082350515055495</v>
      </c>
      <c r="AC790" s="161">
        <f t="shared" si="612"/>
        <v>4.0153031534559007</v>
      </c>
      <c r="AD790" s="82"/>
      <c r="AE790" s="82"/>
      <c r="AF790" s="82"/>
      <c r="AG790" s="95">
        <v>10670</v>
      </c>
      <c r="AH790" s="161">
        <f t="shared" si="613"/>
        <v>-11.921028651377981</v>
      </c>
      <c r="AI790" s="161">
        <f t="shared" si="614"/>
        <v>-12.647831464757415</v>
      </c>
      <c r="AJ790" s="161">
        <f t="shared" si="615"/>
        <v>-13.616168353584211</v>
      </c>
      <c r="AK790" s="161">
        <f t="shared" si="616"/>
        <v>-14.799691217705851</v>
      </c>
      <c r="AL790" s="161">
        <f t="shared" si="617"/>
        <v>-16.011793469171337</v>
      </c>
      <c r="AM790" s="161">
        <f t="shared" si="618"/>
        <v>-17.516159919064958</v>
      </c>
      <c r="AN790" s="81"/>
      <c r="AO790" s="81"/>
      <c r="AP790" s="95">
        <v>10670</v>
      </c>
      <c r="AQ790" s="94">
        <f t="shared" si="600"/>
        <v>262.59683709053928</v>
      </c>
      <c r="AR790" s="94">
        <f t="shared" si="601"/>
        <v>454.47277982270981</v>
      </c>
      <c r="AS790" s="94">
        <f t="shared" si="602"/>
        <v>710.11371847298437</v>
      </c>
      <c r="AT790" s="94">
        <f t="shared" si="603"/>
        <v>1022.5637546010971</v>
      </c>
      <c r="AU790" s="94">
        <f t="shared" si="604"/>
        <v>1342.5587489879856</v>
      </c>
      <c r="AV790" s="94">
        <f t="shared" si="605"/>
        <v>1739.7114917599013</v>
      </c>
      <c r="AW790" s="81"/>
      <c r="AX790" s="95">
        <v>10670</v>
      </c>
      <c r="AY790" s="99">
        <f>'Max limit'!AX790*Input!PrimaryDrive_ratio*Input!Gear1_ratio*Input!FinalDrive_ratio</f>
        <v>941.66632016632013</v>
      </c>
      <c r="AZ790" s="99">
        <f t="shared" si="619"/>
        <v>15.69443866943867</v>
      </c>
      <c r="BA790" s="99">
        <f>AZ790*Input!$N$23</f>
        <v>36928.982800311845</v>
      </c>
      <c r="BB790" s="97">
        <f t="shared" si="606"/>
        <v>36.928982800311843</v>
      </c>
      <c r="BC790" s="95">
        <v>10670</v>
      </c>
      <c r="BD790" s="99">
        <f>'Max limit'!AX790*Input!PrimaryDrive_ratio*Input!Gear2_ratio*Input!FinalDrive_ratio</f>
        <v>1238.8143589743588</v>
      </c>
      <c r="BE790" s="99">
        <f t="shared" si="620"/>
        <v>20.646905982905981</v>
      </c>
      <c r="BF790" s="99">
        <f>BE790*Input!$N$23</f>
        <v>48582.128483965796</v>
      </c>
      <c r="BG790" s="100">
        <f t="shared" si="621"/>
        <v>48.582128483965796</v>
      </c>
      <c r="BH790" s="95">
        <v>10670</v>
      </c>
      <c r="BI790" s="99">
        <f>'Max limit'!AX790*Input!PrimaryDrive_ratio*Input!Gear3_ratio*Input!FinalDrive_ratio</f>
        <v>1548.5179487179487</v>
      </c>
      <c r="BJ790" s="99">
        <f t="shared" si="622"/>
        <v>25.808632478632479</v>
      </c>
      <c r="BK790" s="99">
        <f>BJ790*Input!$N$23</f>
        <v>60727.660604957258</v>
      </c>
      <c r="BL790" s="100">
        <f t="shared" si="623"/>
        <v>60.727660604957258</v>
      </c>
      <c r="BM790" s="95">
        <v>10670</v>
      </c>
      <c r="BN790" s="99">
        <f>'Max limit'!AX790*Input!PrimaryDrive_ratio*Input!Gear4_ratio*Input!FinalDrive_ratio</f>
        <v>1858.2215384615383</v>
      </c>
      <c r="BO790" s="99">
        <f t="shared" si="624"/>
        <v>30.970358974358973</v>
      </c>
      <c r="BP790" s="99">
        <f>BO790*Input!$N$23</f>
        <v>72873.192725948698</v>
      </c>
      <c r="BQ790" s="100">
        <f t="shared" si="625"/>
        <v>72.873192725948698</v>
      </c>
      <c r="BR790" s="95">
        <v>10670</v>
      </c>
      <c r="BS790" s="99">
        <f>'Max limit'!AX790*Input!PrimaryDrive_ratio*Input!Gear5_ratio*Input!FinalDrive_ratio</f>
        <v>2129.2121794871791</v>
      </c>
      <c r="BT790" s="99">
        <f t="shared" si="626"/>
        <v>35.486869658119652</v>
      </c>
      <c r="BU790" s="99">
        <f>BT790*Input!$N$23</f>
        <v>83500.533331816216</v>
      </c>
      <c r="BV790" s="100">
        <f t="shared" si="627"/>
        <v>83.500533331816214</v>
      </c>
      <c r="BW790" s="95">
        <v>10670</v>
      </c>
      <c r="BX790" s="99">
        <f>'Max limit'!AX790*Input!PrimaryDrive_ratio*Input!Gear6_ratio*Input!FinalDrive_ratio</f>
        <v>2423.7672240802672</v>
      </c>
      <c r="BY790" s="99">
        <f t="shared" si="628"/>
        <v>40.396120401337789</v>
      </c>
      <c r="BZ790" s="99">
        <f>BY790*Input!$N$23</f>
        <v>95051.990512107004</v>
      </c>
      <c r="CA790" s="100">
        <f t="shared" si="629"/>
        <v>95.051990512107011</v>
      </c>
      <c r="CC790" s="95">
        <v>10670</v>
      </c>
      <c r="CD790" s="94">
        <f t="shared" si="630"/>
        <v>37</v>
      </c>
      <c r="CE790" s="94">
        <f t="shared" si="631"/>
        <v>48.5</v>
      </c>
      <c r="CF790" s="94">
        <f t="shared" si="632"/>
        <v>60.5</v>
      </c>
      <c r="CG790" s="94">
        <f t="shared" si="633"/>
        <v>73</v>
      </c>
      <c r="CH790" s="94">
        <f t="shared" si="634"/>
        <v>83.5</v>
      </c>
      <c r="CI790" s="94">
        <f t="shared" si="635"/>
        <v>95</v>
      </c>
      <c r="CK790" s="95">
        <v>10670</v>
      </c>
      <c r="CL790" s="162">
        <f t="shared" si="636"/>
        <v>15.69443866943867</v>
      </c>
      <c r="CM790" s="162">
        <f t="shared" si="637"/>
        <v>20.646905982905981</v>
      </c>
      <c r="CN790" s="162">
        <f t="shared" si="638"/>
        <v>25.808632478632479</v>
      </c>
      <c r="CO790" s="162">
        <f t="shared" si="639"/>
        <v>30.970358974358973</v>
      </c>
      <c r="CP790" s="162">
        <f t="shared" si="640"/>
        <v>35.486869658119652</v>
      </c>
      <c r="CQ790" s="162">
        <f t="shared" si="641"/>
        <v>40.396120401337789</v>
      </c>
    </row>
    <row r="791" spans="1:95" ht="19.5" thickTop="1" thickBot="1">
      <c r="A791" s="70">
        <v>10720</v>
      </c>
      <c r="B791" s="70">
        <v>183.416</v>
      </c>
      <c r="C791" s="70">
        <v>120.166</v>
      </c>
      <c r="D791" s="70">
        <v>167.18100000000001</v>
      </c>
      <c r="E791" s="70">
        <v>14.042</v>
      </c>
      <c r="G791" s="92">
        <v>2</v>
      </c>
      <c r="H791" s="93">
        <f t="shared" si="642"/>
        <v>33.404462242562929</v>
      </c>
      <c r="O791" s="95">
        <v>10680</v>
      </c>
      <c r="P791" s="94">
        <f t="shared" si="594"/>
        <v>12.367414600285697</v>
      </c>
      <c r="Q791" s="94">
        <f t="shared" si="595"/>
        <v>12.160804691163937</v>
      </c>
      <c r="R791" s="94">
        <f t="shared" si="596"/>
        <v>11.610505906530797</v>
      </c>
      <c r="S791" s="94">
        <f t="shared" si="597"/>
        <v>10.629187322376122</v>
      </c>
      <c r="T791" s="94">
        <f t="shared" si="598"/>
        <v>9.6031841514245873</v>
      </c>
      <c r="U791" s="94">
        <f t="shared" si="599"/>
        <v>8.2076400984904083</v>
      </c>
      <c r="V791" s="82"/>
      <c r="W791" s="95">
        <v>10680</v>
      </c>
      <c r="X791" s="161">
        <f t="shared" si="607"/>
        <v>8.4870028615533872</v>
      </c>
      <c r="Y791" s="161">
        <f t="shared" si="608"/>
        <v>8.1430332448658831</v>
      </c>
      <c r="Z791" s="161">
        <f t="shared" si="609"/>
        <v>7.4831588753337037</v>
      </c>
      <c r="AA791" s="161">
        <f t="shared" si="610"/>
        <v>6.4639747220854789</v>
      </c>
      <c r="AB791" s="161">
        <f t="shared" si="611"/>
        <v>5.3994047677979164</v>
      </c>
      <c r="AC791" s="161">
        <f t="shared" si="612"/>
        <v>4.0038607148637402</v>
      </c>
      <c r="AD791" s="82"/>
      <c r="AE791" s="82"/>
      <c r="AF791" s="82"/>
      <c r="AG791" s="95">
        <v>10680</v>
      </c>
      <c r="AH791" s="161">
        <f t="shared" si="613"/>
        <v>-11.92289397677987</v>
      </c>
      <c r="AI791" s="161">
        <f t="shared" si="614"/>
        <v>-12.651059758098885</v>
      </c>
      <c r="AJ791" s="161">
        <f t="shared" si="615"/>
        <v>-13.621212561930257</v>
      </c>
      <c r="AK791" s="161">
        <f t="shared" si="616"/>
        <v>-14.806954877724158</v>
      </c>
      <c r="AL791" s="161">
        <f t="shared" si="617"/>
        <v>-16.021330175575581</v>
      </c>
      <c r="AM791" s="161">
        <f t="shared" si="618"/>
        <v>-17.528517752744492</v>
      </c>
      <c r="AN791" s="81"/>
      <c r="AO791" s="81"/>
      <c r="AP791" s="95">
        <v>10680</v>
      </c>
      <c r="AQ791" s="94">
        <f t="shared" si="600"/>
        <v>263.08928299663791</v>
      </c>
      <c r="AR791" s="94">
        <f t="shared" si="601"/>
        <v>455.32504926485797</v>
      </c>
      <c r="AS791" s="94">
        <f t="shared" si="602"/>
        <v>711.44538947633998</v>
      </c>
      <c r="AT791" s="94">
        <f t="shared" si="603"/>
        <v>1024.4813608459299</v>
      </c>
      <c r="AU791" s="94">
        <f t="shared" si="604"/>
        <v>1345.0764394787059</v>
      </c>
      <c r="AV791" s="94">
        <f t="shared" si="605"/>
        <v>1742.9739598512983</v>
      </c>
      <c r="AW791" s="81"/>
      <c r="AX791" s="95">
        <v>10680</v>
      </c>
      <c r="AY791" s="99">
        <f>'Max limit'!AX791*Input!PrimaryDrive_ratio*Input!Gear1_ratio*Input!FinalDrive_ratio</f>
        <v>942.54885654885663</v>
      </c>
      <c r="AZ791" s="99">
        <f t="shared" si="619"/>
        <v>15.70914760914761</v>
      </c>
      <c r="BA791" s="99">
        <f>AZ791*Input!$N$23</f>
        <v>36963.592906029102</v>
      </c>
      <c r="BB791" s="97">
        <f t="shared" si="606"/>
        <v>36.963592906029099</v>
      </c>
      <c r="BC791" s="95">
        <v>10680</v>
      </c>
      <c r="BD791" s="99">
        <f>'Max limit'!AX791*Input!PrimaryDrive_ratio*Input!Gear2_ratio*Input!FinalDrive_ratio</f>
        <v>1239.9753846153847</v>
      </c>
      <c r="BE791" s="99">
        <f t="shared" si="620"/>
        <v>20.666256410256413</v>
      </c>
      <c r="BF791" s="99">
        <f>BE791*Input!$N$23</f>
        <v>48627.660000820513</v>
      </c>
      <c r="BG791" s="100">
        <f t="shared" si="621"/>
        <v>48.627660000820512</v>
      </c>
      <c r="BH791" s="95">
        <v>10680</v>
      </c>
      <c r="BI791" s="99">
        <f>'Max limit'!AX791*Input!PrimaryDrive_ratio*Input!Gear3_ratio*Input!FinalDrive_ratio</f>
        <v>1549.9692307692305</v>
      </c>
      <c r="BJ791" s="99">
        <f t="shared" si="622"/>
        <v>25.832820512820508</v>
      </c>
      <c r="BK791" s="99">
        <f>BJ791*Input!$N$23</f>
        <v>60784.575001025616</v>
      </c>
      <c r="BL791" s="100">
        <f t="shared" si="623"/>
        <v>60.784575001025615</v>
      </c>
      <c r="BM791" s="95">
        <v>10680</v>
      </c>
      <c r="BN791" s="99">
        <f>'Max limit'!AX791*Input!PrimaryDrive_ratio*Input!Gear4_ratio*Input!FinalDrive_ratio</f>
        <v>1859.9630769230769</v>
      </c>
      <c r="BO791" s="99">
        <f t="shared" si="624"/>
        <v>30.999384615384614</v>
      </c>
      <c r="BP791" s="99">
        <f>BO791*Input!$N$23</f>
        <v>72941.490001230748</v>
      </c>
      <c r="BQ791" s="100">
        <f t="shared" si="625"/>
        <v>72.941490001230747</v>
      </c>
      <c r="BR791" s="95">
        <v>10680</v>
      </c>
      <c r="BS791" s="99">
        <f>'Max limit'!AX791*Input!PrimaryDrive_ratio*Input!Gear5_ratio*Input!FinalDrive_ratio</f>
        <v>2131.207692307692</v>
      </c>
      <c r="BT791" s="99">
        <f t="shared" si="626"/>
        <v>35.520128205128202</v>
      </c>
      <c r="BU791" s="99">
        <f>BT791*Input!$N$23</f>
        <v>83578.790626410235</v>
      </c>
      <c r="BV791" s="100">
        <f t="shared" si="627"/>
        <v>83.578790626410239</v>
      </c>
      <c r="BW791" s="95">
        <v>10680</v>
      </c>
      <c r="BX791" s="99">
        <f>'Max limit'!AX791*Input!PrimaryDrive_ratio*Input!Gear6_ratio*Input!FinalDrive_ratio</f>
        <v>2426.0387959866221</v>
      </c>
      <c r="BY791" s="99">
        <f t="shared" si="628"/>
        <v>40.433979933110365</v>
      </c>
      <c r="BZ791" s="99">
        <f>BY791*Input!$N$23</f>
        <v>95141.073914648805</v>
      </c>
      <c r="CA791" s="100">
        <f t="shared" si="629"/>
        <v>95.1410739146488</v>
      </c>
      <c r="CC791" s="95">
        <v>10680</v>
      </c>
      <c r="CD791" s="94">
        <f t="shared" si="630"/>
        <v>37</v>
      </c>
      <c r="CE791" s="94">
        <f t="shared" si="631"/>
        <v>48.5</v>
      </c>
      <c r="CF791" s="94">
        <f t="shared" si="632"/>
        <v>61</v>
      </c>
      <c r="CG791" s="94">
        <f t="shared" si="633"/>
        <v>73</v>
      </c>
      <c r="CH791" s="94">
        <f t="shared" si="634"/>
        <v>83.5</v>
      </c>
      <c r="CI791" s="94">
        <f t="shared" si="635"/>
        <v>95</v>
      </c>
      <c r="CK791" s="95">
        <v>10680</v>
      </c>
      <c r="CL791" s="162">
        <f t="shared" si="636"/>
        <v>15.70914760914761</v>
      </c>
      <c r="CM791" s="162">
        <f t="shared" si="637"/>
        <v>20.666256410256413</v>
      </c>
      <c r="CN791" s="162">
        <f t="shared" si="638"/>
        <v>25.832820512820508</v>
      </c>
      <c r="CO791" s="162">
        <f t="shared" si="639"/>
        <v>30.999384615384614</v>
      </c>
      <c r="CP791" s="162">
        <f t="shared" si="640"/>
        <v>35.520128205128202</v>
      </c>
      <c r="CQ791" s="162">
        <f t="shared" si="641"/>
        <v>40.433979933110365</v>
      </c>
    </row>
    <row r="792" spans="1:95" ht="19.5" thickTop="1" thickBot="1">
      <c r="A792" s="70">
        <v>10730</v>
      </c>
      <c r="B792" s="70">
        <v>183.339</v>
      </c>
      <c r="C792" s="70">
        <v>120.004</v>
      </c>
      <c r="D792" s="70">
        <v>167.07499999999999</v>
      </c>
      <c r="E792" s="70">
        <v>14.071</v>
      </c>
      <c r="G792" s="92">
        <v>2</v>
      </c>
      <c r="H792" s="93">
        <f t="shared" si="642"/>
        <v>33.449656750572082</v>
      </c>
      <c r="O792" s="95">
        <v>10690</v>
      </c>
      <c r="P792" s="94">
        <f t="shared" si="594"/>
        <v>12.365818811585427</v>
      </c>
      <c r="Q792" s="94">
        <f t="shared" si="595"/>
        <v>12.157945118151682</v>
      </c>
      <c r="R792" s="94">
        <f t="shared" si="596"/>
        <v>11.605915966894646</v>
      </c>
      <c r="S792" s="94">
        <f t="shared" si="597"/>
        <v>10.622517171565422</v>
      </c>
      <c r="T792" s="94">
        <f t="shared" si="598"/>
        <v>9.5943455957884236</v>
      </c>
      <c r="U792" s="94">
        <f t="shared" si="599"/>
        <v>8.1961869409862178</v>
      </c>
      <c r="V792" s="82"/>
      <c r="W792" s="95">
        <v>10690</v>
      </c>
      <c r="X792" s="161">
        <f t="shared" si="607"/>
        <v>8.4854070728531177</v>
      </c>
      <c r="Y792" s="161">
        <f t="shared" si="608"/>
        <v>8.1401736718536277</v>
      </c>
      <c r="Z792" s="161">
        <f t="shared" si="609"/>
        <v>7.4785689356975524</v>
      </c>
      <c r="AA792" s="161">
        <f t="shared" si="610"/>
        <v>6.4573045712747801</v>
      </c>
      <c r="AB792" s="161">
        <f t="shared" si="611"/>
        <v>5.3905662121617555</v>
      </c>
      <c r="AC792" s="161">
        <f t="shared" si="612"/>
        <v>3.9924075573595483</v>
      </c>
      <c r="AD792" s="82"/>
      <c r="AE792" s="82"/>
      <c r="AF792" s="82"/>
      <c r="AG792" s="95">
        <v>10690</v>
      </c>
      <c r="AH792" s="161">
        <f t="shared" si="613"/>
        <v>-11.924761049559184</v>
      </c>
      <c r="AI792" s="161">
        <f t="shared" si="614"/>
        <v>-12.654291075602734</v>
      </c>
      <c r="AJ792" s="161">
        <f t="shared" si="615"/>
        <v>-13.626261495530022</v>
      </c>
      <c r="AK792" s="161">
        <f t="shared" si="616"/>
        <v>-14.814225342107822</v>
      </c>
      <c r="AL792" s="161">
        <f t="shared" si="617"/>
        <v>-16.030875815662636</v>
      </c>
      <c r="AM792" s="161">
        <f t="shared" si="618"/>
        <v>-17.540887162849017</v>
      </c>
      <c r="AN792" s="81"/>
      <c r="AO792" s="81"/>
      <c r="AP792" s="95">
        <v>10690</v>
      </c>
      <c r="AQ792" s="94">
        <f t="shared" si="600"/>
        <v>263.58219021037689</v>
      </c>
      <c r="AR792" s="94">
        <f t="shared" si="601"/>
        <v>456.17811708587396</v>
      </c>
      <c r="AS792" s="94">
        <f t="shared" si="602"/>
        <v>712.77830794667818</v>
      </c>
      <c r="AT792" s="94">
        <f t="shared" si="603"/>
        <v>1026.4007634432171</v>
      </c>
      <c r="AU792" s="94">
        <f t="shared" si="604"/>
        <v>1347.5964884616881</v>
      </c>
      <c r="AV792" s="94">
        <f t="shared" si="605"/>
        <v>1746.2394841188934</v>
      </c>
      <c r="AW792" s="81"/>
      <c r="AX792" s="95">
        <v>10690</v>
      </c>
      <c r="AY792" s="99">
        <f>'Max limit'!AX792*Input!PrimaryDrive_ratio*Input!Gear1_ratio*Input!FinalDrive_ratio</f>
        <v>943.43139293139291</v>
      </c>
      <c r="AZ792" s="99">
        <f t="shared" si="619"/>
        <v>15.723856548856549</v>
      </c>
      <c r="BA792" s="99">
        <f>AZ792*Input!$N$23</f>
        <v>36998.203011746358</v>
      </c>
      <c r="BB792" s="97">
        <f t="shared" si="606"/>
        <v>36.998203011746355</v>
      </c>
      <c r="BC792" s="95">
        <v>10690</v>
      </c>
      <c r="BD792" s="99">
        <f>'Max limit'!AX792*Input!PrimaryDrive_ratio*Input!Gear2_ratio*Input!FinalDrive_ratio</f>
        <v>1241.13641025641</v>
      </c>
      <c r="BE792" s="99">
        <f t="shared" si="620"/>
        <v>20.685606837606834</v>
      </c>
      <c r="BF792" s="99">
        <f>BE792*Input!$N$23</f>
        <v>48673.191517675194</v>
      </c>
      <c r="BG792" s="100">
        <f t="shared" si="621"/>
        <v>48.673191517675193</v>
      </c>
      <c r="BH792" s="95">
        <v>10690</v>
      </c>
      <c r="BI792" s="99">
        <f>'Max limit'!AX792*Input!PrimaryDrive_ratio*Input!Gear3_ratio*Input!FinalDrive_ratio</f>
        <v>1551.4205128205126</v>
      </c>
      <c r="BJ792" s="99">
        <f t="shared" si="622"/>
        <v>25.857008547008544</v>
      </c>
      <c r="BK792" s="99">
        <f>BJ792*Input!$N$23</f>
        <v>60841.489397093996</v>
      </c>
      <c r="BL792" s="100">
        <f t="shared" si="623"/>
        <v>60.841489397093994</v>
      </c>
      <c r="BM792" s="95">
        <v>10690</v>
      </c>
      <c r="BN792" s="99">
        <f>'Max limit'!AX792*Input!PrimaryDrive_ratio*Input!Gear4_ratio*Input!FinalDrive_ratio</f>
        <v>1861.7046153846154</v>
      </c>
      <c r="BO792" s="99">
        <f t="shared" si="624"/>
        <v>31.028410256410258</v>
      </c>
      <c r="BP792" s="99">
        <f>BO792*Input!$N$23</f>
        <v>73009.787276512812</v>
      </c>
      <c r="BQ792" s="100">
        <f t="shared" si="625"/>
        <v>73.00978727651281</v>
      </c>
      <c r="BR792" s="95">
        <v>10690</v>
      </c>
      <c r="BS792" s="99">
        <f>'Max limit'!AX792*Input!PrimaryDrive_ratio*Input!Gear5_ratio*Input!FinalDrive_ratio</f>
        <v>2133.2032051282049</v>
      </c>
      <c r="BT792" s="99">
        <f t="shared" si="626"/>
        <v>35.553386752136745</v>
      </c>
      <c r="BU792" s="99">
        <f>BT792*Input!$N$23</f>
        <v>83657.047921004239</v>
      </c>
      <c r="BV792" s="100">
        <f t="shared" si="627"/>
        <v>83.657047921004235</v>
      </c>
      <c r="BW792" s="95">
        <v>10690</v>
      </c>
      <c r="BX792" s="99">
        <f>'Max limit'!AX792*Input!PrimaryDrive_ratio*Input!Gear6_ratio*Input!FinalDrive_ratio</f>
        <v>2428.310367892976</v>
      </c>
      <c r="BY792" s="99">
        <f t="shared" si="628"/>
        <v>40.471839464882933</v>
      </c>
      <c r="BZ792" s="99">
        <f>BY792*Input!$N$23</f>
        <v>95230.157317190591</v>
      </c>
      <c r="CA792" s="100">
        <f t="shared" si="629"/>
        <v>95.230157317190589</v>
      </c>
      <c r="CC792" s="95">
        <v>10690</v>
      </c>
      <c r="CD792" s="94">
        <f t="shared" si="630"/>
        <v>37</v>
      </c>
      <c r="CE792" s="94">
        <f t="shared" si="631"/>
        <v>48.5</v>
      </c>
      <c r="CF792" s="94">
        <f t="shared" si="632"/>
        <v>61</v>
      </c>
      <c r="CG792" s="94">
        <f t="shared" si="633"/>
        <v>73</v>
      </c>
      <c r="CH792" s="94">
        <f t="shared" si="634"/>
        <v>83.5</v>
      </c>
      <c r="CI792" s="94">
        <f t="shared" si="635"/>
        <v>95</v>
      </c>
      <c r="CK792" s="95">
        <v>10690</v>
      </c>
      <c r="CL792" s="162">
        <f t="shared" si="636"/>
        <v>15.723856548856549</v>
      </c>
      <c r="CM792" s="162">
        <f t="shared" si="637"/>
        <v>20.685606837606834</v>
      </c>
      <c r="CN792" s="162">
        <f t="shared" si="638"/>
        <v>25.857008547008544</v>
      </c>
      <c r="CO792" s="162">
        <f t="shared" si="639"/>
        <v>31.028410256410258</v>
      </c>
      <c r="CP792" s="162">
        <f t="shared" si="640"/>
        <v>35.553386752136745</v>
      </c>
      <c r="CQ792" s="162">
        <f t="shared" si="641"/>
        <v>40.471839464882933</v>
      </c>
    </row>
    <row r="793" spans="1:95" ht="19.5" thickTop="1" thickBot="1">
      <c r="A793" s="70">
        <v>10740</v>
      </c>
      <c r="B793" s="70">
        <v>183.27199999999999</v>
      </c>
      <c r="C793" s="70">
        <v>119.848</v>
      </c>
      <c r="D793" s="70">
        <v>166.98</v>
      </c>
      <c r="E793" s="70">
        <v>14.1</v>
      </c>
      <c r="G793" s="92">
        <v>2</v>
      </c>
      <c r="H793" s="93">
        <f t="shared" si="642"/>
        <v>33.494851258581235</v>
      </c>
      <c r="O793" s="95">
        <v>10700</v>
      </c>
      <c r="P793" s="94">
        <f t="shared" si="594"/>
        <v>12.364221529400179</v>
      </c>
      <c r="Q793" s="94">
        <f t="shared" si="595"/>
        <v>12.155082868889529</v>
      </c>
      <c r="R793" s="94">
        <f t="shared" si="596"/>
        <v>11.601321731573295</v>
      </c>
      <c r="S793" s="94">
        <f t="shared" si="597"/>
        <v>10.615840778217699</v>
      </c>
      <c r="T793" s="94">
        <f t="shared" si="598"/>
        <v>9.5854987682237276</v>
      </c>
      <c r="U793" s="94">
        <f t="shared" si="599"/>
        <v>8.1847230645699902</v>
      </c>
      <c r="V793" s="82"/>
      <c r="W793" s="95">
        <v>10700</v>
      </c>
      <c r="X793" s="161">
        <f t="shared" si="607"/>
        <v>8.4838097906678698</v>
      </c>
      <c r="Y793" s="161">
        <f t="shared" si="608"/>
        <v>8.1373114225914751</v>
      </c>
      <c r="Z793" s="161">
        <f t="shared" si="609"/>
        <v>7.4739747003762016</v>
      </c>
      <c r="AA793" s="161">
        <f t="shared" si="610"/>
        <v>6.4506281779270571</v>
      </c>
      <c r="AB793" s="161">
        <f t="shared" si="611"/>
        <v>5.3817193845970577</v>
      </c>
      <c r="AC793" s="161">
        <f t="shared" si="612"/>
        <v>3.9809436809433203</v>
      </c>
      <c r="AD793" s="82"/>
      <c r="AE793" s="82"/>
      <c r="AF793" s="82"/>
      <c r="AG793" s="95">
        <v>10700</v>
      </c>
      <c r="AH793" s="161">
        <f t="shared" si="613"/>
        <v>-11.926629869715924</v>
      </c>
      <c r="AI793" s="161">
        <f t="shared" si="614"/>
        <v>-12.657525417268964</v>
      </c>
      <c r="AJ793" s="161">
        <f t="shared" si="615"/>
        <v>-13.631315154383508</v>
      </c>
      <c r="AK793" s="161">
        <f t="shared" si="616"/>
        <v>-14.82150261085684</v>
      </c>
      <c r="AL793" s="161">
        <f t="shared" si="617"/>
        <v>-16.040430389432508</v>
      </c>
      <c r="AM793" s="161">
        <f t="shared" si="618"/>
        <v>-17.553268149378546</v>
      </c>
      <c r="AN793" s="81"/>
      <c r="AO793" s="81"/>
      <c r="AP793" s="95">
        <v>10700</v>
      </c>
      <c r="AQ793" s="94">
        <f t="shared" si="600"/>
        <v>264.07555873175625</v>
      </c>
      <c r="AR793" s="94">
        <f t="shared" si="601"/>
        <v>457.03198328575917</v>
      </c>
      <c r="AS793" s="94">
        <f t="shared" si="602"/>
        <v>714.11247388399863</v>
      </c>
      <c r="AT793" s="94">
        <f t="shared" si="603"/>
        <v>1028.3219623929579</v>
      </c>
      <c r="AU793" s="94">
        <f t="shared" si="604"/>
        <v>1350.1188959369347</v>
      </c>
      <c r="AV793" s="94">
        <f t="shared" si="605"/>
        <v>1749.5080645626883</v>
      </c>
      <c r="AW793" s="81"/>
      <c r="AX793" s="95">
        <v>10700</v>
      </c>
      <c r="AY793" s="99">
        <f>'Max limit'!AX793*Input!PrimaryDrive_ratio*Input!Gear1_ratio*Input!FinalDrive_ratio</f>
        <v>944.31392931392941</v>
      </c>
      <c r="AZ793" s="99">
        <f t="shared" si="619"/>
        <v>15.73856548856549</v>
      </c>
      <c r="BA793" s="99">
        <f>AZ793*Input!$N$23</f>
        <v>37032.813117463615</v>
      </c>
      <c r="BB793" s="97">
        <f t="shared" si="606"/>
        <v>37.032813117463611</v>
      </c>
      <c r="BC793" s="95">
        <v>10700</v>
      </c>
      <c r="BD793" s="99">
        <f>'Max limit'!AX793*Input!PrimaryDrive_ratio*Input!Gear2_ratio*Input!FinalDrive_ratio</f>
        <v>1242.2974358974359</v>
      </c>
      <c r="BE793" s="99">
        <f t="shared" si="620"/>
        <v>20.704957264957265</v>
      </c>
      <c r="BF793" s="99">
        <f>BE793*Input!$N$23</f>
        <v>48718.72303452991</v>
      </c>
      <c r="BG793" s="100">
        <f t="shared" si="621"/>
        <v>48.718723034529908</v>
      </c>
      <c r="BH793" s="95">
        <v>10700</v>
      </c>
      <c r="BI793" s="99">
        <f>'Max limit'!AX793*Input!PrimaryDrive_ratio*Input!Gear3_ratio*Input!FinalDrive_ratio</f>
        <v>1552.8717948717947</v>
      </c>
      <c r="BJ793" s="99">
        <f t="shared" si="622"/>
        <v>25.88119658119658</v>
      </c>
      <c r="BK793" s="99">
        <f>BJ793*Input!$N$23</f>
        <v>60898.403793162382</v>
      </c>
      <c r="BL793" s="100">
        <f t="shared" si="623"/>
        <v>60.89840379316238</v>
      </c>
      <c r="BM793" s="95">
        <v>10700</v>
      </c>
      <c r="BN793" s="99">
        <f>'Max limit'!AX793*Input!PrimaryDrive_ratio*Input!Gear4_ratio*Input!FinalDrive_ratio</f>
        <v>1863.4461538461539</v>
      </c>
      <c r="BO793" s="99">
        <f t="shared" si="624"/>
        <v>31.057435897435898</v>
      </c>
      <c r="BP793" s="99">
        <f>BO793*Input!$N$23</f>
        <v>73078.084551794862</v>
      </c>
      <c r="BQ793" s="100">
        <f t="shared" si="625"/>
        <v>73.078084551794859</v>
      </c>
      <c r="BR793" s="95">
        <v>10700</v>
      </c>
      <c r="BS793" s="99">
        <f>'Max limit'!AX793*Input!PrimaryDrive_ratio*Input!Gear5_ratio*Input!FinalDrive_ratio</f>
        <v>2135.1987179487178</v>
      </c>
      <c r="BT793" s="99">
        <f t="shared" si="626"/>
        <v>35.586645299145296</v>
      </c>
      <c r="BU793" s="99">
        <f>BT793*Input!$N$23</f>
        <v>83735.305215598273</v>
      </c>
      <c r="BV793" s="100">
        <f t="shared" si="627"/>
        <v>83.735305215598274</v>
      </c>
      <c r="BW793" s="95">
        <v>10700</v>
      </c>
      <c r="BX793" s="99">
        <f>'Max limit'!AX793*Input!PrimaryDrive_ratio*Input!Gear6_ratio*Input!FinalDrive_ratio</f>
        <v>2430.5819397993309</v>
      </c>
      <c r="BY793" s="99">
        <f t="shared" si="628"/>
        <v>40.509698996655516</v>
      </c>
      <c r="BZ793" s="99">
        <f>BY793*Input!$N$23</f>
        <v>95319.240719732421</v>
      </c>
      <c r="CA793" s="100">
        <f t="shared" si="629"/>
        <v>95.31924071973242</v>
      </c>
      <c r="CC793" s="95">
        <v>10700</v>
      </c>
      <c r="CD793" s="94">
        <f t="shared" si="630"/>
        <v>37</v>
      </c>
      <c r="CE793" s="94">
        <f t="shared" si="631"/>
        <v>48.5</v>
      </c>
      <c r="CF793" s="94">
        <f t="shared" si="632"/>
        <v>61</v>
      </c>
      <c r="CG793" s="94">
        <f t="shared" si="633"/>
        <v>73</v>
      </c>
      <c r="CH793" s="94">
        <f t="shared" si="634"/>
        <v>83.5</v>
      </c>
      <c r="CI793" s="94">
        <f t="shared" si="635"/>
        <v>95.5</v>
      </c>
      <c r="CK793" s="95">
        <v>10700</v>
      </c>
      <c r="CL793" s="162">
        <f t="shared" si="636"/>
        <v>15.73856548856549</v>
      </c>
      <c r="CM793" s="162">
        <f t="shared" si="637"/>
        <v>20.704957264957265</v>
      </c>
      <c r="CN793" s="162">
        <f t="shared" si="638"/>
        <v>25.88119658119658</v>
      </c>
      <c r="CO793" s="162">
        <f t="shared" si="639"/>
        <v>31.057435897435898</v>
      </c>
      <c r="CP793" s="162">
        <f t="shared" si="640"/>
        <v>35.586645299145296</v>
      </c>
      <c r="CQ793" s="162">
        <f t="shared" si="641"/>
        <v>40.509698996655516</v>
      </c>
    </row>
    <row r="794" spans="1:95" ht="19.5" thickTop="1" thickBot="1">
      <c r="A794" s="70">
        <v>10750</v>
      </c>
      <c r="B794" s="70">
        <v>183.20599999999999</v>
      </c>
      <c r="C794" s="70">
        <v>119.694</v>
      </c>
      <c r="D794" s="70">
        <v>166.886</v>
      </c>
      <c r="E794" s="70">
        <v>14.129</v>
      </c>
      <c r="G794" s="92">
        <v>2</v>
      </c>
      <c r="H794" s="93">
        <f t="shared" si="642"/>
        <v>33.540045766590389</v>
      </c>
      <c r="O794" s="95">
        <v>10710</v>
      </c>
      <c r="P794" s="94">
        <f t="shared" si="594"/>
        <v>12.362622753729953</v>
      </c>
      <c r="Q794" s="94">
        <f t="shared" si="595"/>
        <v>12.152217943377485</v>
      </c>
      <c r="R794" s="94">
        <f t="shared" si="596"/>
        <v>11.596723200566744</v>
      </c>
      <c r="S794" s="94">
        <f t="shared" si="597"/>
        <v>10.609158142332952</v>
      </c>
      <c r="T794" s="94">
        <f t="shared" si="598"/>
        <v>9.5766436687304992</v>
      </c>
      <c r="U794" s="94">
        <f t="shared" si="599"/>
        <v>8.1732484692417326</v>
      </c>
      <c r="V794" s="82"/>
      <c r="W794" s="95">
        <v>10710</v>
      </c>
      <c r="X794" s="161">
        <f t="shared" si="607"/>
        <v>8.4822110149976435</v>
      </c>
      <c r="Y794" s="161">
        <f t="shared" si="608"/>
        <v>8.1344464970794288</v>
      </c>
      <c r="Z794" s="161">
        <f t="shared" si="609"/>
        <v>7.4693761693696512</v>
      </c>
      <c r="AA794" s="161">
        <f t="shared" si="610"/>
        <v>6.4439455420423082</v>
      </c>
      <c r="AB794" s="161">
        <f t="shared" si="611"/>
        <v>5.3728642851038302</v>
      </c>
      <c r="AC794" s="161">
        <f t="shared" si="612"/>
        <v>3.9694690856150641</v>
      </c>
      <c r="AD794" s="82"/>
      <c r="AE794" s="82"/>
      <c r="AF794" s="82"/>
      <c r="AG794" s="95">
        <v>10710</v>
      </c>
      <c r="AH794" s="161">
        <f t="shared" si="613"/>
        <v>-11.92850043725009</v>
      </c>
      <c r="AI794" s="161">
        <f t="shared" si="614"/>
        <v>-12.660762783097576</v>
      </c>
      <c r="AJ794" s="161">
        <f t="shared" si="615"/>
        <v>-13.636373538490714</v>
      </c>
      <c r="AK794" s="161">
        <f t="shared" si="616"/>
        <v>-14.828786683971215</v>
      </c>
      <c r="AL794" s="161">
        <f t="shared" si="617"/>
        <v>-16.049993896885194</v>
      </c>
      <c r="AM794" s="161">
        <f t="shared" si="618"/>
        <v>-17.565660712333063</v>
      </c>
      <c r="AN794" s="81"/>
      <c r="AO794" s="81"/>
      <c r="AP794" s="95">
        <v>10710</v>
      </c>
      <c r="AQ794" s="94">
        <f t="shared" si="600"/>
        <v>264.56938856077608</v>
      </c>
      <c r="AR794" s="94">
        <f t="shared" si="601"/>
        <v>457.88664786451261</v>
      </c>
      <c r="AS794" s="94">
        <f t="shared" si="602"/>
        <v>715.44788728830088</v>
      </c>
      <c r="AT794" s="94">
        <f t="shared" si="603"/>
        <v>1030.2449576951531</v>
      </c>
      <c r="AU794" s="94">
        <f t="shared" si="604"/>
        <v>1352.6436619044439</v>
      </c>
      <c r="AV794" s="94">
        <f t="shared" si="605"/>
        <v>1752.7797011826808</v>
      </c>
      <c r="AW794" s="81"/>
      <c r="AX794" s="95">
        <v>10710</v>
      </c>
      <c r="AY794" s="99">
        <f>'Max limit'!AX794*Input!PrimaryDrive_ratio*Input!Gear1_ratio*Input!FinalDrive_ratio</f>
        <v>945.19646569646568</v>
      </c>
      <c r="AZ794" s="99">
        <f t="shared" si="619"/>
        <v>15.753274428274429</v>
      </c>
      <c r="BA794" s="99">
        <f>AZ794*Input!$N$23</f>
        <v>37067.423223180871</v>
      </c>
      <c r="BB794" s="97">
        <f t="shared" si="606"/>
        <v>37.067423223180874</v>
      </c>
      <c r="BC794" s="95">
        <v>10710</v>
      </c>
      <c r="BD794" s="99">
        <f>'Max limit'!AX794*Input!PrimaryDrive_ratio*Input!Gear2_ratio*Input!FinalDrive_ratio</f>
        <v>1243.4584615384615</v>
      </c>
      <c r="BE794" s="99">
        <f t="shared" si="620"/>
        <v>20.724307692307693</v>
      </c>
      <c r="BF794" s="99">
        <f>BE794*Input!$N$23</f>
        <v>48764.254551384613</v>
      </c>
      <c r="BG794" s="100">
        <f t="shared" si="621"/>
        <v>48.76425455138461</v>
      </c>
      <c r="BH794" s="95">
        <v>10710</v>
      </c>
      <c r="BI794" s="99">
        <f>'Max limit'!AX794*Input!PrimaryDrive_ratio*Input!Gear3_ratio*Input!FinalDrive_ratio</f>
        <v>1554.323076923077</v>
      </c>
      <c r="BJ794" s="99">
        <f t="shared" si="622"/>
        <v>25.905384615384616</v>
      </c>
      <c r="BK794" s="99">
        <f>BJ794*Input!$N$23</f>
        <v>60955.318189230762</v>
      </c>
      <c r="BL794" s="100">
        <f t="shared" si="623"/>
        <v>60.955318189230759</v>
      </c>
      <c r="BM794" s="95">
        <v>10710</v>
      </c>
      <c r="BN794" s="99">
        <f>'Max limit'!AX794*Input!PrimaryDrive_ratio*Input!Gear4_ratio*Input!FinalDrive_ratio</f>
        <v>1865.1876923076925</v>
      </c>
      <c r="BO794" s="99">
        <f t="shared" si="624"/>
        <v>31.086461538461542</v>
      </c>
      <c r="BP794" s="99">
        <f>BO794*Input!$N$23</f>
        <v>73146.381827076912</v>
      </c>
      <c r="BQ794" s="100">
        <f t="shared" si="625"/>
        <v>73.146381827076908</v>
      </c>
      <c r="BR794" s="95">
        <v>10710</v>
      </c>
      <c r="BS794" s="99">
        <f>'Max limit'!AX794*Input!PrimaryDrive_ratio*Input!Gear5_ratio*Input!FinalDrive_ratio</f>
        <v>2137.1942307692307</v>
      </c>
      <c r="BT794" s="99">
        <f t="shared" si="626"/>
        <v>35.619903846153846</v>
      </c>
      <c r="BU794" s="99">
        <f>BT794*Input!$N$23</f>
        <v>83813.562510192292</v>
      </c>
      <c r="BV794" s="100">
        <f t="shared" si="627"/>
        <v>83.813562510192298</v>
      </c>
      <c r="BW794" s="95">
        <v>10710</v>
      </c>
      <c r="BX794" s="99">
        <f>'Max limit'!AX794*Input!PrimaryDrive_ratio*Input!Gear6_ratio*Input!FinalDrive_ratio</f>
        <v>2432.8535117056858</v>
      </c>
      <c r="BY794" s="99">
        <f t="shared" si="628"/>
        <v>40.547558528428098</v>
      </c>
      <c r="BZ794" s="99">
        <f>BY794*Input!$N$23</f>
        <v>95408.324122274236</v>
      </c>
      <c r="CA794" s="100">
        <f t="shared" si="629"/>
        <v>95.408324122274237</v>
      </c>
      <c r="CC794" s="95">
        <v>10710</v>
      </c>
      <c r="CD794" s="94">
        <f t="shared" si="630"/>
        <v>37</v>
      </c>
      <c r="CE794" s="94">
        <f t="shared" si="631"/>
        <v>49</v>
      </c>
      <c r="CF794" s="94">
        <f t="shared" si="632"/>
        <v>61</v>
      </c>
      <c r="CG794" s="94">
        <f t="shared" si="633"/>
        <v>73</v>
      </c>
      <c r="CH794" s="94">
        <f t="shared" si="634"/>
        <v>84</v>
      </c>
      <c r="CI794" s="94">
        <f t="shared" si="635"/>
        <v>95.5</v>
      </c>
      <c r="CK794" s="95">
        <v>10710</v>
      </c>
      <c r="CL794" s="162">
        <f t="shared" si="636"/>
        <v>15.753274428274429</v>
      </c>
      <c r="CM794" s="162">
        <f t="shared" si="637"/>
        <v>20.724307692307693</v>
      </c>
      <c r="CN794" s="162">
        <f t="shared" si="638"/>
        <v>25.905384615384616</v>
      </c>
      <c r="CO794" s="162">
        <f t="shared" si="639"/>
        <v>31.086461538461542</v>
      </c>
      <c r="CP794" s="162">
        <f t="shared" si="640"/>
        <v>35.619903846153846</v>
      </c>
      <c r="CQ794" s="162">
        <f t="shared" si="641"/>
        <v>40.547558528428098</v>
      </c>
    </row>
    <row r="795" spans="1:95" ht="19.5" thickTop="1" thickBot="1">
      <c r="A795" s="70">
        <v>10760</v>
      </c>
      <c r="B795" s="70">
        <v>183.142</v>
      </c>
      <c r="C795" s="70">
        <v>119.541</v>
      </c>
      <c r="D795" s="70">
        <v>166.79300000000001</v>
      </c>
      <c r="E795" s="70">
        <v>14.157999999999999</v>
      </c>
      <c r="G795" s="92">
        <v>2</v>
      </c>
      <c r="H795" s="93">
        <f t="shared" si="642"/>
        <v>33.585240274599542</v>
      </c>
      <c r="O795" s="95">
        <v>10720</v>
      </c>
      <c r="P795" s="94">
        <f t="shared" si="594"/>
        <v>12.361022484574747</v>
      </c>
      <c r="Q795" s="94">
        <f t="shared" si="595"/>
        <v>12.149350341615543</v>
      </c>
      <c r="R795" s="94">
        <f t="shared" si="596"/>
        <v>11.592120373874993</v>
      </c>
      <c r="S795" s="94">
        <f t="shared" si="597"/>
        <v>10.602469263911178</v>
      </c>
      <c r="T795" s="94">
        <f t="shared" si="598"/>
        <v>9.567780297308742</v>
      </c>
      <c r="U795" s="94">
        <f t="shared" si="599"/>
        <v>8.1617631550014504</v>
      </c>
      <c r="V795" s="82"/>
      <c r="W795" s="95">
        <v>10720</v>
      </c>
      <c r="X795" s="161">
        <f t="shared" si="607"/>
        <v>8.4806107458424371</v>
      </c>
      <c r="Y795" s="161">
        <f t="shared" si="608"/>
        <v>8.1315788953174906</v>
      </c>
      <c r="Z795" s="161">
        <f t="shared" si="609"/>
        <v>7.4647733426779013</v>
      </c>
      <c r="AA795" s="161">
        <f t="shared" si="610"/>
        <v>6.4372566636205351</v>
      </c>
      <c r="AB795" s="161">
        <f t="shared" si="611"/>
        <v>5.364000913682073</v>
      </c>
      <c r="AC795" s="161">
        <f t="shared" si="612"/>
        <v>3.957983771374781</v>
      </c>
      <c r="AD795" s="82"/>
      <c r="AE795" s="82"/>
      <c r="AF795" s="82"/>
      <c r="AG795" s="95">
        <v>10720</v>
      </c>
      <c r="AH795" s="161">
        <f t="shared" si="613"/>
        <v>-11.930372752161681</v>
      </c>
      <c r="AI795" s="161">
        <f t="shared" si="614"/>
        <v>-12.664003173088568</v>
      </c>
      <c r="AJ795" s="161">
        <f t="shared" si="615"/>
        <v>-13.64143664785164</v>
      </c>
      <c r="AK795" s="161">
        <f t="shared" si="616"/>
        <v>-14.836077561450947</v>
      </c>
      <c r="AL795" s="161">
        <f t="shared" si="617"/>
        <v>-16.059566338020694</v>
      </c>
      <c r="AM795" s="161">
        <f t="shared" si="618"/>
        <v>-17.578064851712568</v>
      </c>
      <c r="AN795" s="81"/>
      <c r="AO795" s="81"/>
      <c r="AP795" s="95">
        <v>10720</v>
      </c>
      <c r="AQ795" s="94">
        <f t="shared" si="600"/>
        <v>265.06367969743616</v>
      </c>
      <c r="AR795" s="94">
        <f t="shared" si="601"/>
        <v>458.74211082213452</v>
      </c>
      <c r="AS795" s="94">
        <f t="shared" si="602"/>
        <v>716.78454815958514</v>
      </c>
      <c r="AT795" s="94">
        <f t="shared" si="603"/>
        <v>1032.1697493498025</v>
      </c>
      <c r="AU795" s="94">
        <f t="shared" si="604"/>
        <v>1355.1707863642152</v>
      </c>
      <c r="AV795" s="94">
        <f t="shared" si="605"/>
        <v>1756.0543939788704</v>
      </c>
      <c r="AW795" s="81"/>
      <c r="AX795" s="95">
        <v>10720</v>
      </c>
      <c r="AY795" s="99">
        <f>'Max limit'!AX795*Input!PrimaryDrive_ratio*Input!Gear1_ratio*Input!FinalDrive_ratio</f>
        <v>946.07900207900218</v>
      </c>
      <c r="AZ795" s="99">
        <f t="shared" si="619"/>
        <v>15.767983367983369</v>
      </c>
      <c r="BA795" s="99">
        <f>AZ795*Input!$N$23</f>
        <v>37102.033328898127</v>
      </c>
      <c r="BB795" s="97">
        <f t="shared" si="606"/>
        <v>37.102033328898131</v>
      </c>
      <c r="BC795" s="95">
        <v>10720</v>
      </c>
      <c r="BD795" s="99">
        <f>'Max limit'!AX795*Input!PrimaryDrive_ratio*Input!Gear2_ratio*Input!FinalDrive_ratio</f>
        <v>1244.6194871794871</v>
      </c>
      <c r="BE795" s="99">
        <f t="shared" si="620"/>
        <v>20.743658119658118</v>
      </c>
      <c r="BF795" s="99">
        <f>BE795*Input!$N$23</f>
        <v>48809.786068239307</v>
      </c>
      <c r="BG795" s="100">
        <f t="shared" si="621"/>
        <v>48.809786068239305</v>
      </c>
      <c r="BH795" s="95">
        <v>10720</v>
      </c>
      <c r="BI795" s="99">
        <f>'Max limit'!AX795*Input!PrimaryDrive_ratio*Input!Gear3_ratio*Input!FinalDrive_ratio</f>
        <v>1555.7743589743588</v>
      </c>
      <c r="BJ795" s="99">
        <f t="shared" si="622"/>
        <v>25.929572649572648</v>
      </c>
      <c r="BK795" s="99">
        <f>BJ795*Input!$N$23</f>
        <v>61012.232585299134</v>
      </c>
      <c r="BL795" s="100">
        <f t="shared" si="623"/>
        <v>61.012232585299131</v>
      </c>
      <c r="BM795" s="95">
        <v>10720</v>
      </c>
      <c r="BN795" s="99">
        <f>'Max limit'!AX795*Input!PrimaryDrive_ratio*Input!Gear4_ratio*Input!FinalDrive_ratio</f>
        <v>1866.9292307692308</v>
      </c>
      <c r="BO795" s="99">
        <f t="shared" si="624"/>
        <v>31.115487179487179</v>
      </c>
      <c r="BP795" s="99">
        <f>BO795*Input!$N$23</f>
        <v>73214.679102358961</v>
      </c>
      <c r="BQ795" s="100">
        <f t="shared" si="625"/>
        <v>73.214679102358957</v>
      </c>
      <c r="BR795" s="95">
        <v>10720</v>
      </c>
      <c r="BS795" s="99">
        <f>'Max limit'!AX795*Input!PrimaryDrive_ratio*Input!Gear5_ratio*Input!FinalDrive_ratio</f>
        <v>2139.1897435897436</v>
      </c>
      <c r="BT795" s="99">
        <f t="shared" si="626"/>
        <v>35.65316239316239</v>
      </c>
      <c r="BU795" s="99">
        <f>BT795*Input!$N$23</f>
        <v>83891.819804786297</v>
      </c>
      <c r="BV795" s="100">
        <f t="shared" si="627"/>
        <v>83.891819804786294</v>
      </c>
      <c r="BW795" s="95">
        <v>10720</v>
      </c>
      <c r="BX795" s="99">
        <f>'Max limit'!AX795*Input!PrimaryDrive_ratio*Input!Gear6_ratio*Input!FinalDrive_ratio</f>
        <v>2435.1250836120398</v>
      </c>
      <c r="BY795" s="99">
        <f t="shared" si="628"/>
        <v>40.585418060200666</v>
      </c>
      <c r="BZ795" s="99">
        <f>BY795*Input!$N$23</f>
        <v>95497.407524816037</v>
      </c>
      <c r="CA795" s="100">
        <f t="shared" si="629"/>
        <v>95.49740752481604</v>
      </c>
      <c r="CC795" s="95">
        <v>10720</v>
      </c>
      <c r="CD795" s="94">
        <f t="shared" si="630"/>
        <v>37</v>
      </c>
      <c r="CE795" s="94">
        <f t="shared" si="631"/>
        <v>49</v>
      </c>
      <c r="CF795" s="94">
        <f t="shared" si="632"/>
        <v>61</v>
      </c>
      <c r="CG795" s="94">
        <f t="shared" si="633"/>
        <v>73</v>
      </c>
      <c r="CH795" s="94">
        <f t="shared" si="634"/>
        <v>84</v>
      </c>
      <c r="CI795" s="94">
        <f t="shared" si="635"/>
        <v>95.5</v>
      </c>
      <c r="CK795" s="95">
        <v>10720</v>
      </c>
      <c r="CL795" s="162">
        <f t="shared" si="636"/>
        <v>15.767983367983369</v>
      </c>
      <c r="CM795" s="162">
        <f t="shared" si="637"/>
        <v>20.743658119658118</v>
      </c>
      <c r="CN795" s="162">
        <f t="shared" si="638"/>
        <v>25.929572649572648</v>
      </c>
      <c r="CO795" s="162">
        <f t="shared" si="639"/>
        <v>31.115487179487179</v>
      </c>
      <c r="CP795" s="162">
        <f t="shared" si="640"/>
        <v>35.65316239316239</v>
      </c>
      <c r="CQ795" s="162">
        <f t="shared" si="641"/>
        <v>40.585418060200666</v>
      </c>
    </row>
    <row r="796" spans="1:95" ht="19.5" thickTop="1" thickBot="1">
      <c r="A796" s="70">
        <v>10770</v>
      </c>
      <c r="B796" s="70">
        <v>183.08199999999999</v>
      </c>
      <c r="C796" s="70">
        <v>119.39</v>
      </c>
      <c r="D796" s="70">
        <v>166.70500000000001</v>
      </c>
      <c r="E796" s="70">
        <v>14.186999999999999</v>
      </c>
      <c r="G796" s="92">
        <v>2</v>
      </c>
      <c r="H796" s="93">
        <f t="shared" si="642"/>
        <v>33.630434782608695</v>
      </c>
      <c r="O796" s="95">
        <v>10730</v>
      </c>
      <c r="P796" s="94">
        <f t="shared" si="594"/>
        <v>12.35942072193456</v>
      </c>
      <c r="Q796" s="94">
        <f t="shared" si="595"/>
        <v>12.146480063603709</v>
      </c>
      <c r="R796" s="94">
        <f t="shared" si="596"/>
        <v>11.587513251498043</v>
      </c>
      <c r="S796" s="94">
        <f t="shared" si="597"/>
        <v>10.595774142952379</v>
      </c>
      <c r="T796" s="94">
        <f t="shared" si="598"/>
        <v>9.5589086539584489</v>
      </c>
      <c r="U796" s="94">
        <f t="shared" si="599"/>
        <v>8.1502671218491365</v>
      </c>
      <c r="V796" s="82"/>
      <c r="W796" s="95">
        <v>10730</v>
      </c>
      <c r="X796" s="161">
        <f t="shared" si="607"/>
        <v>8.4790089832022506</v>
      </c>
      <c r="Y796" s="161">
        <f t="shared" si="608"/>
        <v>8.1287086173056551</v>
      </c>
      <c r="Z796" s="161">
        <f t="shared" si="609"/>
        <v>7.46016622030095</v>
      </c>
      <c r="AA796" s="161">
        <f t="shared" si="610"/>
        <v>6.430561542661736</v>
      </c>
      <c r="AB796" s="161">
        <f t="shared" si="611"/>
        <v>5.3551292703317799</v>
      </c>
      <c r="AC796" s="161">
        <f t="shared" si="612"/>
        <v>3.9464877382224675</v>
      </c>
      <c r="AD796" s="82"/>
      <c r="AE796" s="82"/>
      <c r="AF796" s="82"/>
      <c r="AG796" s="95">
        <v>10730</v>
      </c>
      <c r="AH796" s="161">
        <f t="shared" si="613"/>
        <v>-11.932246814450698</v>
      </c>
      <c r="AI796" s="161">
        <f t="shared" si="614"/>
        <v>-12.667246587241941</v>
      </c>
      <c r="AJ796" s="161">
        <f t="shared" si="615"/>
        <v>-13.646504482466284</v>
      </c>
      <c r="AK796" s="161">
        <f t="shared" si="616"/>
        <v>-14.843375243296038</v>
      </c>
      <c r="AL796" s="161">
        <f t="shared" si="617"/>
        <v>-16.069147712839008</v>
      </c>
      <c r="AM796" s="161">
        <f t="shared" si="618"/>
        <v>-17.590480567517066</v>
      </c>
      <c r="AN796" s="81"/>
      <c r="AO796" s="81"/>
      <c r="AP796" s="95">
        <v>10730</v>
      </c>
      <c r="AQ796" s="94">
        <f t="shared" si="600"/>
        <v>265.5584321417366</v>
      </c>
      <c r="AR796" s="94">
        <f t="shared" si="601"/>
        <v>459.59837215862495</v>
      </c>
      <c r="AS796" s="94">
        <f t="shared" si="602"/>
        <v>718.12245649785154</v>
      </c>
      <c r="AT796" s="94">
        <f t="shared" si="603"/>
        <v>1034.0963373569066</v>
      </c>
      <c r="AU796" s="94">
        <f t="shared" si="604"/>
        <v>1357.7002693162508</v>
      </c>
      <c r="AV796" s="94">
        <f t="shared" si="605"/>
        <v>1759.332142951258</v>
      </c>
      <c r="AW796" s="81"/>
      <c r="AX796" s="95">
        <v>10730</v>
      </c>
      <c r="AY796" s="99">
        <f>'Max limit'!AX796*Input!PrimaryDrive_ratio*Input!Gear1_ratio*Input!FinalDrive_ratio</f>
        <v>946.96153846153845</v>
      </c>
      <c r="AZ796" s="99">
        <f t="shared" si="619"/>
        <v>15.782692307692308</v>
      </c>
      <c r="BA796" s="99">
        <f>AZ796*Input!$N$23</f>
        <v>37136.643434615376</v>
      </c>
      <c r="BB796" s="97">
        <f t="shared" si="606"/>
        <v>37.13664343461538</v>
      </c>
      <c r="BC796" s="95">
        <v>10730</v>
      </c>
      <c r="BD796" s="99">
        <f>'Max limit'!AX796*Input!PrimaryDrive_ratio*Input!Gear2_ratio*Input!FinalDrive_ratio</f>
        <v>1245.7805128205127</v>
      </c>
      <c r="BE796" s="99">
        <f t="shared" si="620"/>
        <v>20.763008547008546</v>
      </c>
      <c r="BF796" s="99">
        <f>BE796*Input!$N$23</f>
        <v>48855.31758509401</v>
      </c>
      <c r="BG796" s="100">
        <f t="shared" si="621"/>
        <v>48.855317585094006</v>
      </c>
      <c r="BH796" s="95">
        <v>10730</v>
      </c>
      <c r="BI796" s="99">
        <f>'Max limit'!AX796*Input!PrimaryDrive_ratio*Input!Gear3_ratio*Input!FinalDrive_ratio</f>
        <v>1557.2256410256409</v>
      </c>
      <c r="BJ796" s="99">
        <f t="shared" si="622"/>
        <v>25.953760683760681</v>
      </c>
      <c r="BK796" s="99">
        <f>BJ796*Input!$N$23</f>
        <v>61069.146981367507</v>
      </c>
      <c r="BL796" s="100">
        <f t="shared" si="623"/>
        <v>61.06914698136751</v>
      </c>
      <c r="BM796" s="95">
        <v>10730</v>
      </c>
      <c r="BN796" s="99">
        <f>'Max limit'!AX796*Input!PrimaryDrive_ratio*Input!Gear4_ratio*Input!FinalDrive_ratio</f>
        <v>1868.6707692307693</v>
      </c>
      <c r="BO796" s="99">
        <f t="shared" si="624"/>
        <v>31.144512820512823</v>
      </c>
      <c r="BP796" s="99">
        <f>BO796*Input!$N$23</f>
        <v>73282.976377641025</v>
      </c>
      <c r="BQ796" s="100">
        <f t="shared" si="625"/>
        <v>73.28297637764102</v>
      </c>
      <c r="BR796" s="95">
        <v>10730</v>
      </c>
      <c r="BS796" s="99">
        <f>'Max limit'!AX796*Input!PrimaryDrive_ratio*Input!Gear5_ratio*Input!FinalDrive_ratio</f>
        <v>2141.1852564102564</v>
      </c>
      <c r="BT796" s="99">
        <f t="shared" si="626"/>
        <v>35.68642094017094</v>
      </c>
      <c r="BU796" s="99">
        <f>BT796*Input!$N$23</f>
        <v>83970.077099380331</v>
      </c>
      <c r="BV796" s="100">
        <f t="shared" si="627"/>
        <v>83.970077099380333</v>
      </c>
      <c r="BW796" s="95">
        <v>10730</v>
      </c>
      <c r="BX796" s="99">
        <f>'Max limit'!AX796*Input!PrimaryDrive_ratio*Input!Gear6_ratio*Input!FinalDrive_ratio</f>
        <v>2437.3966555183943</v>
      </c>
      <c r="BY796" s="99">
        <f t="shared" si="628"/>
        <v>40.623277591973235</v>
      </c>
      <c r="BZ796" s="99">
        <f>BY796*Input!$N$23</f>
        <v>95586.490927357823</v>
      </c>
      <c r="CA796" s="100">
        <f t="shared" si="629"/>
        <v>95.586490927357829</v>
      </c>
      <c r="CC796" s="95">
        <v>10730</v>
      </c>
      <c r="CD796" s="94">
        <f t="shared" si="630"/>
        <v>37</v>
      </c>
      <c r="CE796" s="94">
        <f t="shared" si="631"/>
        <v>49</v>
      </c>
      <c r="CF796" s="94">
        <f t="shared" si="632"/>
        <v>61</v>
      </c>
      <c r="CG796" s="94">
        <f t="shared" si="633"/>
        <v>73.5</v>
      </c>
      <c r="CH796" s="94">
        <f t="shared" si="634"/>
        <v>84</v>
      </c>
      <c r="CI796" s="94">
        <f t="shared" si="635"/>
        <v>95.5</v>
      </c>
      <c r="CK796" s="95">
        <v>10730</v>
      </c>
      <c r="CL796" s="162">
        <f t="shared" si="636"/>
        <v>15.782692307692308</v>
      </c>
      <c r="CM796" s="162">
        <f t="shared" si="637"/>
        <v>20.763008547008546</v>
      </c>
      <c r="CN796" s="162">
        <f t="shared" si="638"/>
        <v>25.953760683760681</v>
      </c>
      <c r="CO796" s="162">
        <f t="shared" si="639"/>
        <v>31.144512820512823</v>
      </c>
      <c r="CP796" s="162">
        <f t="shared" si="640"/>
        <v>35.68642094017094</v>
      </c>
      <c r="CQ796" s="162">
        <f t="shared" si="641"/>
        <v>40.623277591973235</v>
      </c>
    </row>
    <row r="797" spans="1:95" ht="19.5" thickTop="1" thickBot="1">
      <c r="A797" s="70">
        <v>10780</v>
      </c>
      <c r="B797" s="70">
        <v>183.02099999999999</v>
      </c>
      <c r="C797" s="70">
        <v>119.24</v>
      </c>
      <c r="D797" s="70">
        <v>166.61600000000001</v>
      </c>
      <c r="E797" s="70">
        <v>14.215999999999999</v>
      </c>
      <c r="G797" s="92">
        <v>2</v>
      </c>
      <c r="H797" s="93">
        <f t="shared" si="642"/>
        <v>33.675629290617849</v>
      </c>
      <c r="O797" s="95">
        <v>10740</v>
      </c>
      <c r="P797" s="94">
        <f t="shared" si="594"/>
        <v>12.357817465809395</v>
      </c>
      <c r="Q797" s="94">
        <f t="shared" si="595"/>
        <v>12.14360710934198</v>
      </c>
      <c r="R797" s="94">
        <f t="shared" si="596"/>
        <v>11.582901833435892</v>
      </c>
      <c r="S797" s="94">
        <f t="shared" si="597"/>
        <v>10.58907277945656</v>
      </c>
      <c r="T797" s="94">
        <f t="shared" si="598"/>
        <v>9.550028738679627</v>
      </c>
      <c r="U797" s="94">
        <f t="shared" si="599"/>
        <v>8.1387603697847926</v>
      </c>
      <c r="V797" s="82"/>
      <c r="W797" s="95">
        <v>10740</v>
      </c>
      <c r="X797" s="161">
        <f t="shared" si="607"/>
        <v>8.4774057270770875</v>
      </c>
      <c r="Y797" s="161">
        <f t="shared" si="608"/>
        <v>8.1258356630439259</v>
      </c>
      <c r="Z797" s="161">
        <f t="shared" si="609"/>
        <v>7.4555548022388001</v>
      </c>
      <c r="AA797" s="161">
        <f t="shared" si="610"/>
        <v>6.4238601791659162</v>
      </c>
      <c r="AB797" s="161">
        <f t="shared" si="611"/>
        <v>5.346249355052958</v>
      </c>
      <c r="AC797" s="161">
        <f t="shared" si="612"/>
        <v>3.9349809861581231</v>
      </c>
      <c r="AD797" s="82"/>
      <c r="AE797" s="82"/>
      <c r="AF797" s="82"/>
      <c r="AG797" s="95">
        <v>10740</v>
      </c>
      <c r="AH797" s="161">
        <f t="shared" si="613"/>
        <v>-11.934122624117141</v>
      </c>
      <c r="AI797" s="161">
        <f t="shared" si="614"/>
        <v>-12.670493025557695</v>
      </c>
      <c r="AJ797" s="161">
        <f t="shared" si="615"/>
        <v>-13.651577042334651</v>
      </c>
      <c r="AK797" s="161">
        <f t="shared" si="616"/>
        <v>-14.850679729506481</v>
      </c>
      <c r="AL797" s="161">
        <f t="shared" si="617"/>
        <v>-16.078738021340136</v>
      </c>
      <c r="AM797" s="161">
        <f t="shared" si="618"/>
        <v>-17.602907859746558</v>
      </c>
      <c r="AN797" s="81"/>
      <c r="AO797" s="81"/>
      <c r="AP797" s="95">
        <v>10740</v>
      </c>
      <c r="AQ797" s="94">
        <f t="shared" si="600"/>
        <v>266.05364589367741</v>
      </c>
      <c r="AR797" s="94">
        <f t="shared" si="601"/>
        <v>460.45543187398408</v>
      </c>
      <c r="AS797" s="94">
        <f t="shared" si="602"/>
        <v>719.46161230310008</v>
      </c>
      <c r="AT797" s="94">
        <f t="shared" si="603"/>
        <v>1036.0247217164635</v>
      </c>
      <c r="AU797" s="94">
        <f t="shared" si="604"/>
        <v>1360.2321107605485</v>
      </c>
      <c r="AV797" s="94">
        <f t="shared" si="605"/>
        <v>1762.6129480998438</v>
      </c>
      <c r="AW797" s="81"/>
      <c r="AX797" s="95">
        <v>10740</v>
      </c>
      <c r="AY797" s="99">
        <f>'Max limit'!AX797*Input!PrimaryDrive_ratio*Input!Gear1_ratio*Input!FinalDrive_ratio</f>
        <v>947.84407484407484</v>
      </c>
      <c r="AZ797" s="99">
        <f t="shared" si="619"/>
        <v>15.797401247401247</v>
      </c>
      <c r="BA797" s="99">
        <f>AZ797*Input!$N$23</f>
        <v>37171.253540332633</v>
      </c>
      <c r="BB797" s="97">
        <f t="shared" si="606"/>
        <v>37.171253540332636</v>
      </c>
      <c r="BC797" s="95">
        <v>10740</v>
      </c>
      <c r="BD797" s="99">
        <f>'Max limit'!AX797*Input!PrimaryDrive_ratio*Input!Gear2_ratio*Input!FinalDrive_ratio</f>
        <v>1246.9415384615384</v>
      </c>
      <c r="BE797" s="99">
        <f t="shared" si="620"/>
        <v>20.782358974358974</v>
      </c>
      <c r="BF797" s="99">
        <f>BE797*Input!$N$23</f>
        <v>48900.849101948712</v>
      </c>
      <c r="BG797" s="100">
        <f t="shared" si="621"/>
        <v>48.900849101948715</v>
      </c>
      <c r="BH797" s="95">
        <v>10740</v>
      </c>
      <c r="BI797" s="99">
        <f>'Max limit'!AX797*Input!PrimaryDrive_ratio*Input!Gear3_ratio*Input!FinalDrive_ratio</f>
        <v>1558.676923076923</v>
      </c>
      <c r="BJ797" s="99">
        <f t="shared" si="622"/>
        <v>25.977948717948717</v>
      </c>
      <c r="BK797" s="99">
        <f>BJ797*Input!$N$23</f>
        <v>61126.061377435886</v>
      </c>
      <c r="BL797" s="100">
        <f t="shared" si="623"/>
        <v>61.126061377435889</v>
      </c>
      <c r="BM797" s="95">
        <v>10740</v>
      </c>
      <c r="BN797" s="99">
        <f>'Max limit'!AX797*Input!PrimaryDrive_ratio*Input!Gear4_ratio*Input!FinalDrive_ratio</f>
        <v>1870.4123076923074</v>
      </c>
      <c r="BO797" s="99">
        <f t="shared" si="624"/>
        <v>31.173538461538456</v>
      </c>
      <c r="BP797" s="99">
        <f>BO797*Input!$N$23</f>
        <v>73351.273652923046</v>
      </c>
      <c r="BQ797" s="100">
        <f t="shared" si="625"/>
        <v>73.351273652923041</v>
      </c>
      <c r="BR797" s="95">
        <v>10740</v>
      </c>
      <c r="BS797" s="99">
        <f>'Max limit'!AX797*Input!PrimaryDrive_ratio*Input!Gear5_ratio*Input!FinalDrive_ratio</f>
        <v>2143.1807692307693</v>
      </c>
      <c r="BT797" s="99">
        <f t="shared" si="626"/>
        <v>35.719679487179491</v>
      </c>
      <c r="BU797" s="99">
        <f>BT797*Input!$N$23</f>
        <v>84048.33439397435</v>
      </c>
      <c r="BV797" s="100">
        <f t="shared" si="627"/>
        <v>84.048334393974343</v>
      </c>
      <c r="BW797" s="95">
        <v>10740</v>
      </c>
      <c r="BX797" s="99">
        <f>'Max limit'!AX797*Input!PrimaryDrive_ratio*Input!Gear6_ratio*Input!FinalDrive_ratio</f>
        <v>2439.6682274247491</v>
      </c>
      <c r="BY797" s="99">
        <f t="shared" si="628"/>
        <v>40.661137123745817</v>
      </c>
      <c r="BZ797" s="99">
        <f>BY797*Input!$N$23</f>
        <v>95675.574329899639</v>
      </c>
      <c r="CA797" s="100">
        <f t="shared" si="629"/>
        <v>95.675574329899632</v>
      </c>
      <c r="CC797" s="95">
        <v>10740</v>
      </c>
      <c r="CD797" s="94">
        <f t="shared" si="630"/>
        <v>37</v>
      </c>
      <c r="CE797" s="94">
        <f t="shared" si="631"/>
        <v>49</v>
      </c>
      <c r="CF797" s="94">
        <f t="shared" si="632"/>
        <v>61</v>
      </c>
      <c r="CG797" s="94">
        <f t="shared" si="633"/>
        <v>73.5</v>
      </c>
      <c r="CH797" s="94">
        <f t="shared" si="634"/>
        <v>84</v>
      </c>
      <c r="CI797" s="94">
        <f t="shared" si="635"/>
        <v>95.5</v>
      </c>
      <c r="CK797" s="95">
        <v>10740</v>
      </c>
      <c r="CL797" s="162">
        <f t="shared" si="636"/>
        <v>15.797401247401247</v>
      </c>
      <c r="CM797" s="162">
        <f t="shared" si="637"/>
        <v>20.782358974358974</v>
      </c>
      <c r="CN797" s="162">
        <f t="shared" si="638"/>
        <v>25.977948717948717</v>
      </c>
      <c r="CO797" s="162">
        <f t="shared" si="639"/>
        <v>31.173538461538456</v>
      </c>
      <c r="CP797" s="162">
        <f t="shared" si="640"/>
        <v>35.719679487179491</v>
      </c>
      <c r="CQ797" s="162">
        <f t="shared" si="641"/>
        <v>40.661137123745817</v>
      </c>
    </row>
    <row r="798" spans="1:95" ht="19.5" thickTop="1" thickBot="1">
      <c r="A798" s="70">
        <v>10790</v>
      </c>
      <c r="B798" s="70">
        <v>182.965</v>
      </c>
      <c r="C798" s="70">
        <v>119.093</v>
      </c>
      <c r="D798" s="70">
        <v>166.53100000000001</v>
      </c>
      <c r="E798" s="70">
        <v>14.244999999999999</v>
      </c>
      <c r="G798" s="92">
        <v>2</v>
      </c>
      <c r="H798" s="93">
        <f t="shared" si="642"/>
        <v>33.720823798627002</v>
      </c>
      <c r="O798" s="95">
        <v>10750</v>
      </c>
      <c r="P798" s="94">
        <f t="shared" si="594"/>
        <v>12.356212716199252</v>
      </c>
      <c r="Q798" s="94">
        <f t="shared" si="595"/>
        <v>12.140731478830357</v>
      </c>
      <c r="R798" s="94">
        <f t="shared" si="596"/>
        <v>11.578286119688544</v>
      </c>
      <c r="S798" s="94">
        <f t="shared" si="597"/>
        <v>10.582365173423712</v>
      </c>
      <c r="T798" s="94">
        <f t="shared" si="598"/>
        <v>9.5411405514722762</v>
      </c>
      <c r="U798" s="94">
        <f t="shared" si="599"/>
        <v>8.1272428988084187</v>
      </c>
      <c r="V798" s="82"/>
      <c r="W798" s="95">
        <v>10750</v>
      </c>
      <c r="X798" s="161">
        <f t="shared" si="607"/>
        <v>8.4758009774669425</v>
      </c>
      <c r="Y798" s="161">
        <f t="shared" si="608"/>
        <v>8.122960032532303</v>
      </c>
      <c r="Z798" s="161">
        <f t="shared" si="609"/>
        <v>7.4509390884914515</v>
      </c>
      <c r="AA798" s="161">
        <f t="shared" si="610"/>
        <v>6.4171525731330687</v>
      </c>
      <c r="AB798" s="161">
        <f t="shared" si="611"/>
        <v>5.3373611678456063</v>
      </c>
      <c r="AC798" s="161">
        <f t="shared" si="612"/>
        <v>3.9234635151817496</v>
      </c>
      <c r="AD798" s="82"/>
      <c r="AE798" s="82"/>
      <c r="AF798" s="82"/>
      <c r="AG798" s="95">
        <v>10750</v>
      </c>
      <c r="AH798" s="161">
        <f t="shared" si="613"/>
        <v>-11.936000181161008</v>
      </c>
      <c r="AI798" s="161">
        <f t="shared" si="614"/>
        <v>-12.673742488035829</v>
      </c>
      <c r="AJ798" s="161">
        <f t="shared" si="615"/>
        <v>-13.656654327456735</v>
      </c>
      <c r="AK798" s="161">
        <f t="shared" si="616"/>
        <v>-14.857991020082284</v>
      </c>
      <c r="AL798" s="161">
        <f t="shared" si="617"/>
        <v>-16.088337263524075</v>
      </c>
      <c r="AM798" s="161">
        <f t="shared" si="618"/>
        <v>-17.615346728401043</v>
      </c>
      <c r="AN798" s="81"/>
      <c r="AO798" s="81"/>
      <c r="AP798" s="95">
        <v>10750</v>
      </c>
      <c r="AQ798" s="94">
        <f t="shared" si="600"/>
        <v>266.54932095325864</v>
      </c>
      <c r="AR798" s="94">
        <f t="shared" si="601"/>
        <v>461.31328996821156</v>
      </c>
      <c r="AS798" s="94">
        <f t="shared" si="602"/>
        <v>720.8020155753303</v>
      </c>
      <c r="AT798" s="94">
        <f t="shared" si="603"/>
        <v>1037.9549024284756</v>
      </c>
      <c r="AU798" s="94">
        <f t="shared" si="604"/>
        <v>1362.7663106971086</v>
      </c>
      <c r="AV798" s="94">
        <f t="shared" si="605"/>
        <v>1765.8968094246275</v>
      </c>
      <c r="AW798" s="81"/>
      <c r="AX798" s="95">
        <v>10750</v>
      </c>
      <c r="AY798" s="99">
        <f>'Max limit'!AX798*Input!PrimaryDrive_ratio*Input!Gear1_ratio*Input!FinalDrive_ratio</f>
        <v>948.72661122661123</v>
      </c>
      <c r="AZ798" s="99">
        <f t="shared" si="619"/>
        <v>15.812110187110187</v>
      </c>
      <c r="BA798" s="99">
        <f>AZ798*Input!$N$23</f>
        <v>37205.863646049889</v>
      </c>
      <c r="BB798" s="97">
        <f t="shared" si="606"/>
        <v>37.205863646049892</v>
      </c>
      <c r="BC798" s="95">
        <v>10750</v>
      </c>
      <c r="BD798" s="99">
        <f>'Max limit'!AX798*Input!PrimaryDrive_ratio*Input!Gear2_ratio*Input!FinalDrive_ratio</f>
        <v>1248.102564102564</v>
      </c>
      <c r="BE798" s="99">
        <f t="shared" si="620"/>
        <v>20.801709401709399</v>
      </c>
      <c r="BF798" s="99">
        <f>BE798*Input!$N$23</f>
        <v>48946.380618803407</v>
      </c>
      <c r="BG798" s="100">
        <f t="shared" si="621"/>
        <v>48.94638061880341</v>
      </c>
      <c r="BH798" s="95">
        <v>10750</v>
      </c>
      <c r="BI798" s="99">
        <f>'Max limit'!AX798*Input!PrimaryDrive_ratio*Input!Gear3_ratio*Input!FinalDrive_ratio</f>
        <v>1560.1282051282049</v>
      </c>
      <c r="BJ798" s="99">
        <f t="shared" si="622"/>
        <v>26.002136752136746</v>
      </c>
      <c r="BK798" s="99">
        <f>BJ798*Input!$N$23</f>
        <v>61182.975773504251</v>
      </c>
      <c r="BL798" s="100">
        <f t="shared" si="623"/>
        <v>61.182975773504253</v>
      </c>
      <c r="BM798" s="95">
        <v>10750</v>
      </c>
      <c r="BN798" s="99">
        <f>'Max limit'!AX798*Input!PrimaryDrive_ratio*Input!Gear4_ratio*Input!FinalDrive_ratio</f>
        <v>1872.153846153846</v>
      </c>
      <c r="BO798" s="99">
        <f t="shared" si="624"/>
        <v>31.2025641025641</v>
      </c>
      <c r="BP798" s="99">
        <f>BO798*Input!$N$23</f>
        <v>73419.57092820511</v>
      </c>
      <c r="BQ798" s="100">
        <f t="shared" si="625"/>
        <v>73.419570928205104</v>
      </c>
      <c r="BR798" s="95">
        <v>10750</v>
      </c>
      <c r="BS798" s="99">
        <f>'Max limit'!AX798*Input!PrimaryDrive_ratio*Input!Gear5_ratio*Input!FinalDrive_ratio</f>
        <v>2145.1762820512818</v>
      </c>
      <c r="BT798" s="99">
        <f t="shared" si="626"/>
        <v>35.752938034188027</v>
      </c>
      <c r="BU798" s="99">
        <f>BT798*Input!$N$23</f>
        <v>84126.59168856834</v>
      </c>
      <c r="BV798" s="100">
        <f t="shared" si="627"/>
        <v>84.12659168856834</v>
      </c>
      <c r="BW798" s="95">
        <v>10750</v>
      </c>
      <c r="BX798" s="99">
        <f>'Max limit'!AX798*Input!PrimaryDrive_ratio*Input!Gear6_ratio*Input!FinalDrive_ratio</f>
        <v>2441.9397993311031</v>
      </c>
      <c r="BY798" s="99">
        <f t="shared" si="628"/>
        <v>40.698996655518386</v>
      </c>
      <c r="BZ798" s="99">
        <f>BY798*Input!$N$23</f>
        <v>95764.657732441439</v>
      </c>
      <c r="CA798" s="100">
        <f t="shared" si="629"/>
        <v>95.764657732441435</v>
      </c>
      <c r="CC798" s="95">
        <v>10750</v>
      </c>
      <c r="CD798" s="94">
        <f t="shared" si="630"/>
        <v>37</v>
      </c>
      <c r="CE798" s="94">
        <f t="shared" si="631"/>
        <v>49</v>
      </c>
      <c r="CF798" s="94">
        <f t="shared" si="632"/>
        <v>61</v>
      </c>
      <c r="CG798" s="94">
        <f t="shared" si="633"/>
        <v>73.5</v>
      </c>
      <c r="CH798" s="94">
        <f t="shared" si="634"/>
        <v>84</v>
      </c>
      <c r="CI798" s="94">
        <f t="shared" si="635"/>
        <v>96</v>
      </c>
      <c r="CK798" s="95">
        <v>10750</v>
      </c>
      <c r="CL798" s="162">
        <f t="shared" si="636"/>
        <v>15.812110187110187</v>
      </c>
      <c r="CM798" s="162">
        <f t="shared" si="637"/>
        <v>20.801709401709399</v>
      </c>
      <c r="CN798" s="162">
        <f t="shared" si="638"/>
        <v>26.002136752136746</v>
      </c>
      <c r="CO798" s="162">
        <f t="shared" si="639"/>
        <v>31.2025641025641</v>
      </c>
      <c r="CP798" s="162">
        <f t="shared" si="640"/>
        <v>35.752938034188027</v>
      </c>
      <c r="CQ798" s="162">
        <f t="shared" si="641"/>
        <v>40.698996655518386</v>
      </c>
    </row>
    <row r="799" spans="1:95" ht="19.5" thickTop="1" thickBot="1">
      <c r="A799" s="70">
        <v>10800</v>
      </c>
      <c r="B799" s="70">
        <v>182.91</v>
      </c>
      <c r="C799" s="70">
        <v>118.947</v>
      </c>
      <c r="D799" s="70">
        <v>166.447</v>
      </c>
      <c r="E799" s="70">
        <v>14.273999999999999</v>
      </c>
      <c r="G799" s="92">
        <v>2</v>
      </c>
      <c r="H799" s="93">
        <f t="shared" si="642"/>
        <v>33.766018306636155</v>
      </c>
      <c r="O799" s="95">
        <v>10760</v>
      </c>
      <c r="P799" s="94">
        <f t="shared" si="594"/>
        <v>12.354606473104131</v>
      </c>
      <c r="Q799" s="94">
        <f t="shared" si="595"/>
        <v>12.137853172068839</v>
      </c>
      <c r="R799" s="94">
        <f t="shared" si="596"/>
        <v>11.573666110255992</v>
      </c>
      <c r="S799" s="94">
        <f t="shared" si="597"/>
        <v>10.575651324853842</v>
      </c>
      <c r="T799" s="94">
        <f t="shared" si="598"/>
        <v>9.532244092336386</v>
      </c>
      <c r="U799" s="94">
        <f t="shared" si="599"/>
        <v>8.1157147089200112</v>
      </c>
      <c r="V799" s="82"/>
      <c r="W799" s="95">
        <v>10760</v>
      </c>
      <c r="X799" s="161">
        <f t="shared" si="607"/>
        <v>8.4741947343718191</v>
      </c>
      <c r="Y799" s="161">
        <f t="shared" si="608"/>
        <v>8.1200817257707847</v>
      </c>
      <c r="Z799" s="161">
        <f t="shared" si="609"/>
        <v>7.4463190790588998</v>
      </c>
      <c r="AA799" s="161">
        <f t="shared" si="610"/>
        <v>6.410438724563198</v>
      </c>
      <c r="AB799" s="161">
        <f t="shared" si="611"/>
        <v>5.328464708709717</v>
      </c>
      <c r="AC799" s="161">
        <f t="shared" si="612"/>
        <v>3.9119353252933422</v>
      </c>
      <c r="AD799" s="82"/>
      <c r="AE799" s="82"/>
      <c r="AF799" s="82"/>
      <c r="AG799" s="95">
        <v>10760</v>
      </c>
      <c r="AH799" s="161">
        <f t="shared" si="613"/>
        <v>-11.937879485582302</v>
      </c>
      <c r="AI799" s="161">
        <f t="shared" si="614"/>
        <v>-12.676994974676346</v>
      </c>
      <c r="AJ799" s="161">
        <f t="shared" si="615"/>
        <v>-13.66173633783254</v>
      </c>
      <c r="AK799" s="161">
        <f t="shared" si="616"/>
        <v>-14.865309115023443</v>
      </c>
      <c r="AL799" s="161">
        <f t="shared" si="617"/>
        <v>-16.097945439390838</v>
      </c>
      <c r="AM799" s="161">
        <f t="shared" si="618"/>
        <v>-17.62779717348052</v>
      </c>
      <c r="AN799" s="81"/>
      <c r="AO799" s="81"/>
      <c r="AP799" s="95">
        <v>10760</v>
      </c>
      <c r="AQ799" s="94">
        <f t="shared" si="600"/>
        <v>267.0454573204803</v>
      </c>
      <c r="AR799" s="94">
        <f t="shared" si="601"/>
        <v>462.17194644130768</v>
      </c>
      <c r="AS799" s="94">
        <f t="shared" si="602"/>
        <v>722.14366631454311</v>
      </c>
      <c r="AT799" s="94">
        <f t="shared" si="603"/>
        <v>1039.8868794929417</v>
      </c>
      <c r="AU799" s="94">
        <f t="shared" si="604"/>
        <v>1365.3028691259335</v>
      </c>
      <c r="AV799" s="94">
        <f t="shared" si="605"/>
        <v>1769.18372692561</v>
      </c>
      <c r="AW799" s="81"/>
      <c r="AX799" s="95">
        <v>10760</v>
      </c>
      <c r="AY799" s="99">
        <f>'Max limit'!AX799*Input!PrimaryDrive_ratio*Input!Gear1_ratio*Input!FinalDrive_ratio</f>
        <v>949.60914760914773</v>
      </c>
      <c r="AZ799" s="99">
        <f t="shared" si="619"/>
        <v>15.826819126819128</v>
      </c>
      <c r="BA799" s="99">
        <f>AZ799*Input!$N$23</f>
        <v>37240.473751767146</v>
      </c>
      <c r="BB799" s="97">
        <f t="shared" si="606"/>
        <v>37.240473751767148</v>
      </c>
      <c r="BC799" s="95">
        <v>10760</v>
      </c>
      <c r="BD799" s="99">
        <f>'Max limit'!AX799*Input!PrimaryDrive_ratio*Input!Gear2_ratio*Input!FinalDrive_ratio</f>
        <v>1249.2635897435898</v>
      </c>
      <c r="BE799" s="99">
        <f t="shared" si="620"/>
        <v>20.821059829059831</v>
      </c>
      <c r="BF799" s="99">
        <f>BE799*Input!$N$23</f>
        <v>48991.912135658116</v>
      </c>
      <c r="BG799" s="100">
        <f t="shared" si="621"/>
        <v>48.991912135658119</v>
      </c>
      <c r="BH799" s="95">
        <v>10760</v>
      </c>
      <c r="BI799" s="99">
        <f>'Max limit'!AX799*Input!PrimaryDrive_ratio*Input!Gear3_ratio*Input!FinalDrive_ratio</f>
        <v>1561.5794871794872</v>
      </c>
      <c r="BJ799" s="99">
        <f t="shared" si="622"/>
        <v>26.026324786324786</v>
      </c>
      <c r="BK799" s="99">
        <f>BJ799*Input!$N$23</f>
        <v>61239.890169572638</v>
      </c>
      <c r="BL799" s="100">
        <f t="shared" si="623"/>
        <v>61.239890169572639</v>
      </c>
      <c r="BM799" s="95">
        <v>10760</v>
      </c>
      <c r="BN799" s="99">
        <f>'Max limit'!AX799*Input!PrimaryDrive_ratio*Input!Gear4_ratio*Input!FinalDrive_ratio</f>
        <v>1873.8953846153845</v>
      </c>
      <c r="BO799" s="99">
        <f t="shared" si="624"/>
        <v>31.23158974358974</v>
      </c>
      <c r="BP799" s="99">
        <f>BO799*Input!$N$23</f>
        <v>73487.86820348716</v>
      </c>
      <c r="BQ799" s="100">
        <f t="shared" si="625"/>
        <v>73.487868203487153</v>
      </c>
      <c r="BR799" s="95">
        <v>10760</v>
      </c>
      <c r="BS799" s="99">
        <f>'Max limit'!AX799*Input!PrimaryDrive_ratio*Input!Gear5_ratio*Input!FinalDrive_ratio</f>
        <v>2147.1717948717951</v>
      </c>
      <c r="BT799" s="99">
        <f t="shared" si="626"/>
        <v>35.786196581196585</v>
      </c>
      <c r="BU799" s="99">
        <f>BT799*Input!$N$23</f>
        <v>84204.848983162388</v>
      </c>
      <c r="BV799" s="100">
        <f t="shared" si="627"/>
        <v>84.204848983162393</v>
      </c>
      <c r="BW799" s="95">
        <v>10760</v>
      </c>
      <c r="BX799" s="99">
        <f>'Max limit'!AX799*Input!PrimaryDrive_ratio*Input!Gear6_ratio*Input!FinalDrive_ratio</f>
        <v>2444.211371237458</v>
      </c>
      <c r="BY799" s="99">
        <f t="shared" si="628"/>
        <v>40.736856187290968</v>
      </c>
      <c r="BZ799" s="99">
        <f>BY799*Input!$N$23</f>
        <v>95853.741134983255</v>
      </c>
      <c r="CA799" s="100">
        <f t="shared" si="629"/>
        <v>95.853741134983252</v>
      </c>
      <c r="CC799" s="95">
        <v>10760</v>
      </c>
      <c r="CD799" s="94">
        <f t="shared" si="630"/>
        <v>37</v>
      </c>
      <c r="CE799" s="94">
        <f t="shared" si="631"/>
        <v>49</v>
      </c>
      <c r="CF799" s="94">
        <f t="shared" si="632"/>
        <v>61</v>
      </c>
      <c r="CG799" s="94">
        <f t="shared" si="633"/>
        <v>73.5</v>
      </c>
      <c r="CH799" s="94">
        <f t="shared" si="634"/>
        <v>84</v>
      </c>
      <c r="CI799" s="94">
        <f t="shared" si="635"/>
        <v>96</v>
      </c>
      <c r="CK799" s="95">
        <v>10760</v>
      </c>
      <c r="CL799" s="162">
        <f t="shared" si="636"/>
        <v>15.826819126819128</v>
      </c>
      <c r="CM799" s="162">
        <f t="shared" si="637"/>
        <v>20.821059829059831</v>
      </c>
      <c r="CN799" s="162">
        <f t="shared" si="638"/>
        <v>26.026324786324786</v>
      </c>
      <c r="CO799" s="162">
        <f t="shared" si="639"/>
        <v>31.23158974358974</v>
      </c>
      <c r="CP799" s="162">
        <f t="shared" si="640"/>
        <v>35.786196581196585</v>
      </c>
      <c r="CQ799" s="162">
        <f t="shared" si="641"/>
        <v>40.736856187290968</v>
      </c>
    </row>
    <row r="800" spans="1:95" ht="19.5" thickTop="1" thickBot="1">
      <c r="A800" s="70">
        <v>10810</v>
      </c>
      <c r="B800" s="70">
        <v>182.85300000000001</v>
      </c>
      <c r="C800" s="70">
        <v>118.8</v>
      </c>
      <c r="D800" s="70">
        <v>166.36199999999999</v>
      </c>
      <c r="E800" s="70">
        <v>14.304</v>
      </c>
      <c r="G800" s="92">
        <v>2</v>
      </c>
      <c r="H800" s="93">
        <f t="shared" si="642"/>
        <v>33.811212814645309</v>
      </c>
      <c r="O800" s="95">
        <v>10770</v>
      </c>
      <c r="P800" s="94">
        <f t="shared" si="594"/>
        <v>12.352998736524029</v>
      </c>
      <c r="Q800" s="94">
        <f t="shared" si="595"/>
        <v>12.134972189057427</v>
      </c>
      <c r="R800" s="94">
        <f t="shared" si="596"/>
        <v>11.569041805138243</v>
      </c>
      <c r="S800" s="94">
        <f t="shared" si="597"/>
        <v>10.568931233746943</v>
      </c>
      <c r="T800" s="94">
        <f t="shared" si="598"/>
        <v>9.5233393612719706</v>
      </c>
      <c r="U800" s="94">
        <f t="shared" si="599"/>
        <v>8.1041758001195738</v>
      </c>
      <c r="V800" s="82"/>
      <c r="W800" s="95">
        <v>10770</v>
      </c>
      <c r="X800" s="161">
        <f t="shared" si="607"/>
        <v>8.4725869977917174</v>
      </c>
      <c r="Y800" s="161">
        <f t="shared" si="608"/>
        <v>8.1172007427593726</v>
      </c>
      <c r="Z800" s="161">
        <f t="shared" si="609"/>
        <v>7.4416947739411494</v>
      </c>
      <c r="AA800" s="161">
        <f t="shared" si="610"/>
        <v>6.4037186334563003</v>
      </c>
      <c r="AB800" s="161">
        <f t="shared" si="611"/>
        <v>5.3195599776453015</v>
      </c>
      <c r="AC800" s="161">
        <f t="shared" si="612"/>
        <v>3.9003964164929039</v>
      </c>
      <c r="AD800" s="82"/>
      <c r="AE800" s="82"/>
      <c r="AF800" s="82"/>
      <c r="AG800" s="95">
        <v>10770</v>
      </c>
      <c r="AH800" s="161">
        <f t="shared" si="613"/>
        <v>-11.939760537381023</v>
      </c>
      <c r="AI800" s="161">
        <f t="shared" si="614"/>
        <v>-12.680250485479242</v>
      </c>
      <c r="AJ800" s="161">
        <f t="shared" si="615"/>
        <v>-13.666823073462066</v>
      </c>
      <c r="AK800" s="161">
        <f t="shared" si="616"/>
        <v>-14.872634014329963</v>
      </c>
      <c r="AL800" s="161">
        <f t="shared" si="617"/>
        <v>-16.107562548940408</v>
      </c>
      <c r="AM800" s="161">
        <f t="shared" si="618"/>
        <v>-17.640259194984996</v>
      </c>
      <c r="AN800" s="81"/>
      <c r="AO800" s="81"/>
      <c r="AP800" s="95">
        <v>10770</v>
      </c>
      <c r="AQ800" s="94">
        <f t="shared" si="600"/>
        <v>267.54205499534231</v>
      </c>
      <c r="AR800" s="94">
        <f t="shared" si="601"/>
        <v>463.03140129327238</v>
      </c>
      <c r="AS800" s="94">
        <f t="shared" si="602"/>
        <v>723.48656452073783</v>
      </c>
      <c r="AT800" s="94">
        <f t="shared" si="603"/>
        <v>1041.8206529098627</v>
      </c>
      <c r="AU800" s="94">
        <f t="shared" si="604"/>
        <v>1367.8417860470195</v>
      </c>
      <c r="AV800" s="94">
        <f t="shared" si="605"/>
        <v>1772.473700602791</v>
      </c>
      <c r="AW800" s="81"/>
      <c r="AX800" s="95">
        <v>10770</v>
      </c>
      <c r="AY800" s="99">
        <f>'Max limit'!AX800*Input!PrimaryDrive_ratio*Input!Gear1_ratio*Input!FinalDrive_ratio</f>
        <v>950.49168399168411</v>
      </c>
      <c r="AZ800" s="99">
        <f t="shared" si="619"/>
        <v>15.841528066528069</v>
      </c>
      <c r="BA800" s="99">
        <f>AZ800*Input!$N$23</f>
        <v>37275.083857484409</v>
      </c>
      <c r="BB800" s="97">
        <f t="shared" si="606"/>
        <v>37.275083857484411</v>
      </c>
      <c r="BC800" s="95">
        <v>10770</v>
      </c>
      <c r="BD800" s="99">
        <f>'Max limit'!AX800*Input!PrimaryDrive_ratio*Input!Gear2_ratio*Input!FinalDrive_ratio</f>
        <v>1250.4246153846154</v>
      </c>
      <c r="BE800" s="99">
        <f t="shared" si="620"/>
        <v>20.840410256410259</v>
      </c>
      <c r="BF800" s="99">
        <f>BE800*Input!$N$23</f>
        <v>49037.443652512819</v>
      </c>
      <c r="BG800" s="100">
        <f t="shared" si="621"/>
        <v>49.03744365251282</v>
      </c>
      <c r="BH800" s="95">
        <v>10770</v>
      </c>
      <c r="BI800" s="99">
        <f>'Max limit'!AX800*Input!PrimaryDrive_ratio*Input!Gear3_ratio*Input!FinalDrive_ratio</f>
        <v>1563.0307692307692</v>
      </c>
      <c r="BJ800" s="99">
        <f t="shared" si="622"/>
        <v>26.050512820512822</v>
      </c>
      <c r="BK800" s="99">
        <f>BJ800*Input!$N$23</f>
        <v>61296.804565641018</v>
      </c>
      <c r="BL800" s="100">
        <f t="shared" si="623"/>
        <v>61.296804565641018</v>
      </c>
      <c r="BM800" s="95">
        <v>10770</v>
      </c>
      <c r="BN800" s="99">
        <f>'Max limit'!AX800*Input!PrimaryDrive_ratio*Input!Gear4_ratio*Input!FinalDrive_ratio</f>
        <v>1875.6369230769233</v>
      </c>
      <c r="BO800" s="99">
        <f t="shared" si="624"/>
        <v>31.260615384615388</v>
      </c>
      <c r="BP800" s="99">
        <f>BO800*Input!$N$23</f>
        <v>73556.165478769224</v>
      </c>
      <c r="BQ800" s="100">
        <f t="shared" si="625"/>
        <v>73.556165478769231</v>
      </c>
      <c r="BR800" s="95">
        <v>10770</v>
      </c>
      <c r="BS800" s="99">
        <f>'Max limit'!AX800*Input!PrimaryDrive_ratio*Input!Gear5_ratio*Input!FinalDrive_ratio</f>
        <v>2149.1673076923075</v>
      </c>
      <c r="BT800" s="99">
        <f t="shared" si="626"/>
        <v>35.819455128205128</v>
      </c>
      <c r="BU800" s="99">
        <f>BT800*Input!$N$23</f>
        <v>84283.106277756393</v>
      </c>
      <c r="BV800" s="100">
        <f t="shared" si="627"/>
        <v>84.283106277756389</v>
      </c>
      <c r="BW800" s="95">
        <v>10770</v>
      </c>
      <c r="BX800" s="99">
        <f>'Max limit'!AX800*Input!PrimaryDrive_ratio*Input!Gear6_ratio*Input!FinalDrive_ratio</f>
        <v>2446.4829431438129</v>
      </c>
      <c r="BY800" s="99">
        <f t="shared" si="628"/>
        <v>40.774715719063551</v>
      </c>
      <c r="BZ800" s="99">
        <f>BY800*Input!$N$23</f>
        <v>95942.824537525084</v>
      </c>
      <c r="CA800" s="100">
        <f t="shared" si="629"/>
        <v>95.942824537525084</v>
      </c>
      <c r="CC800" s="95">
        <v>10770</v>
      </c>
      <c r="CD800" s="94">
        <f t="shared" si="630"/>
        <v>37.5</v>
      </c>
      <c r="CE800" s="94">
        <f t="shared" si="631"/>
        <v>49</v>
      </c>
      <c r="CF800" s="94">
        <f t="shared" si="632"/>
        <v>61.5</v>
      </c>
      <c r="CG800" s="94">
        <f t="shared" si="633"/>
        <v>73.5</v>
      </c>
      <c r="CH800" s="94">
        <f t="shared" si="634"/>
        <v>84.5</v>
      </c>
      <c r="CI800" s="94">
        <f t="shared" si="635"/>
        <v>96</v>
      </c>
      <c r="CK800" s="95">
        <v>10770</v>
      </c>
      <c r="CL800" s="162">
        <f t="shared" si="636"/>
        <v>15.841528066528069</v>
      </c>
      <c r="CM800" s="162">
        <f t="shared" si="637"/>
        <v>20.840410256410259</v>
      </c>
      <c r="CN800" s="162">
        <f t="shared" si="638"/>
        <v>26.050512820512822</v>
      </c>
      <c r="CO800" s="162">
        <f t="shared" si="639"/>
        <v>31.260615384615388</v>
      </c>
      <c r="CP800" s="162">
        <f t="shared" si="640"/>
        <v>35.819455128205128</v>
      </c>
      <c r="CQ800" s="162">
        <f t="shared" si="641"/>
        <v>40.774715719063551</v>
      </c>
    </row>
    <row r="801" spans="1:95" ht="19.5" thickTop="1" thickBot="1">
      <c r="A801" s="70">
        <v>10820</v>
      </c>
      <c r="B801" s="70">
        <v>182.78800000000001</v>
      </c>
      <c r="C801" s="70">
        <v>118.648</v>
      </c>
      <c r="D801" s="70">
        <v>166.268</v>
      </c>
      <c r="E801" s="70">
        <v>14.333</v>
      </c>
      <c r="G801" s="92">
        <v>2</v>
      </c>
      <c r="H801" s="93">
        <f t="shared" si="642"/>
        <v>33.856407322654462</v>
      </c>
      <c r="O801" s="95">
        <v>10780</v>
      </c>
      <c r="P801" s="94">
        <f t="shared" si="594"/>
        <v>12.351389506458947</v>
      </c>
      <c r="Q801" s="94">
        <f t="shared" si="595"/>
        <v>12.132088529796119</v>
      </c>
      <c r="R801" s="94">
        <f t="shared" si="596"/>
        <v>11.564413204335292</v>
      </c>
      <c r="S801" s="94">
        <f t="shared" si="597"/>
        <v>10.562204900103023</v>
      </c>
      <c r="T801" s="94">
        <f t="shared" si="598"/>
        <v>9.5144263582790209</v>
      </c>
      <c r="U801" s="94">
        <f t="shared" si="599"/>
        <v>8.0926261724071118</v>
      </c>
      <c r="V801" s="82"/>
      <c r="W801" s="95">
        <v>10780</v>
      </c>
      <c r="X801" s="161">
        <f t="shared" si="607"/>
        <v>8.4709777677266356</v>
      </c>
      <c r="Y801" s="161">
        <f t="shared" si="608"/>
        <v>8.1143170834980669</v>
      </c>
      <c r="Z801" s="161">
        <f t="shared" si="609"/>
        <v>7.4370661731382004</v>
      </c>
      <c r="AA801" s="161">
        <f t="shared" si="610"/>
        <v>6.3969922998123803</v>
      </c>
      <c r="AB801" s="161">
        <f t="shared" si="611"/>
        <v>5.3106469746523519</v>
      </c>
      <c r="AC801" s="161">
        <f t="shared" si="612"/>
        <v>3.8888467887804441</v>
      </c>
      <c r="AD801" s="82"/>
      <c r="AE801" s="82"/>
      <c r="AF801" s="82"/>
      <c r="AG801" s="95">
        <v>10780</v>
      </c>
      <c r="AH801" s="161">
        <f t="shared" si="613"/>
        <v>-11.941643336557167</v>
      </c>
      <c r="AI801" s="161">
        <f t="shared" si="614"/>
        <v>-12.683509020444518</v>
      </c>
      <c r="AJ801" s="161">
        <f t="shared" si="615"/>
        <v>-13.67191453434531</v>
      </c>
      <c r="AK801" s="161">
        <f t="shared" si="616"/>
        <v>-14.879965718001834</v>
      </c>
      <c r="AL801" s="161">
        <f t="shared" si="617"/>
        <v>-16.117188592172791</v>
      </c>
      <c r="AM801" s="161">
        <f t="shared" si="618"/>
        <v>-17.652732792914453</v>
      </c>
      <c r="AN801" s="81"/>
      <c r="AO801" s="81"/>
      <c r="AP801" s="95">
        <v>10780</v>
      </c>
      <c r="AQ801" s="94">
        <f t="shared" si="600"/>
        <v>268.03911397784464</v>
      </c>
      <c r="AR801" s="94">
        <f t="shared" si="601"/>
        <v>463.89165452410515</v>
      </c>
      <c r="AS801" s="94">
        <f t="shared" si="602"/>
        <v>724.83071019391434</v>
      </c>
      <c r="AT801" s="94">
        <f t="shared" si="603"/>
        <v>1043.756222679237</v>
      </c>
      <c r="AU801" s="94">
        <f t="shared" si="604"/>
        <v>1370.3830614603692</v>
      </c>
      <c r="AV801" s="94">
        <f t="shared" si="605"/>
        <v>1775.7667304561678</v>
      </c>
      <c r="AW801" s="81"/>
      <c r="AX801" s="95">
        <v>10780</v>
      </c>
      <c r="AY801" s="99">
        <f>'Max limit'!AX801*Input!PrimaryDrive_ratio*Input!Gear1_ratio*Input!FinalDrive_ratio</f>
        <v>951.37422037422039</v>
      </c>
      <c r="AZ801" s="99">
        <f t="shared" si="619"/>
        <v>15.856237006237006</v>
      </c>
      <c r="BA801" s="99">
        <f>AZ801*Input!$N$23</f>
        <v>37309.693963201658</v>
      </c>
      <c r="BB801" s="97">
        <f t="shared" si="606"/>
        <v>37.30969396320166</v>
      </c>
      <c r="BC801" s="95">
        <v>10780</v>
      </c>
      <c r="BD801" s="99">
        <f>'Max limit'!AX801*Input!PrimaryDrive_ratio*Input!Gear2_ratio*Input!FinalDrive_ratio</f>
        <v>1251.5856410256408</v>
      </c>
      <c r="BE801" s="99">
        <f t="shared" si="620"/>
        <v>20.85976068376068</v>
      </c>
      <c r="BF801" s="99">
        <f>BE801*Input!$N$23</f>
        <v>49082.975169367506</v>
      </c>
      <c r="BG801" s="100">
        <f t="shared" si="621"/>
        <v>49.082975169367508</v>
      </c>
      <c r="BH801" s="95">
        <v>10780</v>
      </c>
      <c r="BI801" s="99">
        <f>'Max limit'!AX801*Input!PrimaryDrive_ratio*Input!Gear3_ratio*Input!FinalDrive_ratio</f>
        <v>1564.4820512820511</v>
      </c>
      <c r="BJ801" s="99">
        <f t="shared" si="622"/>
        <v>26.074700854700851</v>
      </c>
      <c r="BK801" s="99">
        <f>BJ801*Input!$N$23</f>
        <v>61353.718961709383</v>
      </c>
      <c r="BL801" s="100">
        <f t="shared" si="623"/>
        <v>61.353718961709383</v>
      </c>
      <c r="BM801" s="95">
        <v>10780</v>
      </c>
      <c r="BN801" s="99">
        <f>'Max limit'!AX801*Input!PrimaryDrive_ratio*Input!Gear4_ratio*Input!FinalDrive_ratio</f>
        <v>1877.3784615384618</v>
      </c>
      <c r="BO801" s="99">
        <f t="shared" si="624"/>
        <v>31.289641025641028</v>
      </c>
      <c r="BP801" s="99">
        <f>BO801*Input!$N$23</f>
        <v>73624.462754051274</v>
      </c>
      <c r="BQ801" s="100">
        <f t="shared" si="625"/>
        <v>73.624462754051279</v>
      </c>
      <c r="BR801" s="95">
        <v>10780</v>
      </c>
      <c r="BS801" s="99">
        <f>'Max limit'!AX801*Input!PrimaryDrive_ratio*Input!Gear5_ratio*Input!FinalDrive_ratio</f>
        <v>2151.1628205128204</v>
      </c>
      <c r="BT801" s="99">
        <f t="shared" si="626"/>
        <v>35.852713675213671</v>
      </c>
      <c r="BU801" s="99">
        <f>BT801*Input!$N$23</f>
        <v>84361.363572350398</v>
      </c>
      <c r="BV801" s="100">
        <f t="shared" si="627"/>
        <v>84.361363572350399</v>
      </c>
      <c r="BW801" s="95">
        <v>10780</v>
      </c>
      <c r="BX801" s="99">
        <f>'Max limit'!AX801*Input!PrimaryDrive_ratio*Input!Gear6_ratio*Input!FinalDrive_ratio</f>
        <v>2448.7545150501669</v>
      </c>
      <c r="BY801" s="99">
        <f t="shared" si="628"/>
        <v>40.812575250836112</v>
      </c>
      <c r="BZ801" s="99">
        <f>BY801*Input!$N$23</f>
        <v>96031.907940066856</v>
      </c>
      <c r="CA801" s="100">
        <f t="shared" si="629"/>
        <v>96.031907940066858</v>
      </c>
      <c r="CC801" s="95">
        <v>10780</v>
      </c>
      <c r="CD801" s="94">
        <f t="shared" si="630"/>
        <v>37.5</v>
      </c>
      <c r="CE801" s="94">
        <f t="shared" si="631"/>
        <v>49</v>
      </c>
      <c r="CF801" s="94">
        <f t="shared" si="632"/>
        <v>61.5</v>
      </c>
      <c r="CG801" s="94">
        <f t="shared" si="633"/>
        <v>73.5</v>
      </c>
      <c r="CH801" s="94">
        <f t="shared" si="634"/>
        <v>84.5</v>
      </c>
      <c r="CI801" s="94">
        <f t="shared" si="635"/>
        <v>96</v>
      </c>
      <c r="CK801" s="95">
        <v>10780</v>
      </c>
      <c r="CL801" s="162">
        <f t="shared" si="636"/>
        <v>15.856237006237006</v>
      </c>
      <c r="CM801" s="162">
        <f t="shared" si="637"/>
        <v>20.85976068376068</v>
      </c>
      <c r="CN801" s="162">
        <f t="shared" si="638"/>
        <v>26.074700854700851</v>
      </c>
      <c r="CO801" s="162">
        <f t="shared" si="639"/>
        <v>31.289641025641028</v>
      </c>
      <c r="CP801" s="162">
        <f t="shared" si="640"/>
        <v>35.852713675213671</v>
      </c>
      <c r="CQ801" s="162">
        <f t="shared" si="641"/>
        <v>40.812575250836112</v>
      </c>
    </row>
    <row r="802" spans="1:95" ht="19.5" thickTop="1" thickBot="1">
      <c r="A802" s="70">
        <v>10830</v>
      </c>
      <c r="B802" s="70">
        <v>182.72300000000001</v>
      </c>
      <c r="C802" s="70">
        <v>118.496</v>
      </c>
      <c r="D802" s="70">
        <v>166.17400000000001</v>
      </c>
      <c r="E802" s="70">
        <v>14.363</v>
      </c>
      <c r="G802" s="92">
        <v>2</v>
      </c>
      <c r="H802" s="93">
        <f t="shared" si="642"/>
        <v>33.901601830663616</v>
      </c>
      <c r="O802" s="95">
        <v>10790</v>
      </c>
      <c r="P802" s="94">
        <f t="shared" si="594"/>
        <v>12.349778782908885</v>
      </c>
      <c r="Q802" s="94">
        <f t="shared" si="595"/>
        <v>12.12920219428492</v>
      </c>
      <c r="R802" s="94">
        <f t="shared" si="596"/>
        <v>11.559780307847142</v>
      </c>
      <c r="S802" s="94">
        <f t="shared" si="597"/>
        <v>10.555472323922078</v>
      </c>
      <c r="T802" s="94">
        <f t="shared" si="598"/>
        <v>9.5055050833575372</v>
      </c>
      <c r="U802" s="94">
        <f t="shared" si="599"/>
        <v>8.0810658257826145</v>
      </c>
      <c r="V802" s="82"/>
      <c r="W802" s="95">
        <v>10790</v>
      </c>
      <c r="X802" s="161">
        <f t="shared" si="607"/>
        <v>8.4693670441765754</v>
      </c>
      <c r="Y802" s="161">
        <f t="shared" si="608"/>
        <v>8.1114307479868639</v>
      </c>
      <c r="Z802" s="161">
        <f t="shared" si="609"/>
        <v>7.43243327665005</v>
      </c>
      <c r="AA802" s="161">
        <f t="shared" si="610"/>
        <v>6.390259723631436</v>
      </c>
      <c r="AB802" s="161">
        <f t="shared" si="611"/>
        <v>5.301725699730869</v>
      </c>
      <c r="AC802" s="161">
        <f t="shared" si="612"/>
        <v>3.8772864421559463</v>
      </c>
      <c r="AD802" s="82"/>
      <c r="AE802" s="82"/>
      <c r="AF802" s="82"/>
      <c r="AG802" s="95">
        <v>10790</v>
      </c>
      <c r="AH802" s="161">
        <f t="shared" si="613"/>
        <v>-11.943527883110738</v>
      </c>
      <c r="AI802" s="161">
        <f t="shared" si="614"/>
        <v>-12.686770579572176</v>
      </c>
      <c r="AJ802" s="161">
        <f t="shared" si="615"/>
        <v>-13.677010720482276</v>
      </c>
      <c r="AK802" s="161">
        <f t="shared" si="616"/>
        <v>-14.887304226039065</v>
      </c>
      <c r="AL802" s="161">
        <f t="shared" si="617"/>
        <v>-16.126823569087993</v>
      </c>
      <c r="AM802" s="161">
        <f t="shared" si="618"/>
        <v>-17.665217967268909</v>
      </c>
      <c r="AN802" s="81"/>
      <c r="AO802" s="81"/>
      <c r="AP802" s="95">
        <v>10790</v>
      </c>
      <c r="AQ802" s="94">
        <f t="shared" si="600"/>
        <v>268.53663426798732</v>
      </c>
      <c r="AR802" s="94">
        <f t="shared" si="601"/>
        <v>464.7527061338069</v>
      </c>
      <c r="AS802" s="94">
        <f t="shared" si="602"/>
        <v>726.1761033340731</v>
      </c>
      <c r="AT802" s="94">
        <f t="shared" si="603"/>
        <v>1045.6935888010657</v>
      </c>
      <c r="AU802" s="94">
        <f t="shared" si="604"/>
        <v>1372.9266953659826</v>
      </c>
      <c r="AV802" s="94">
        <f t="shared" si="605"/>
        <v>1779.0628164857444</v>
      </c>
      <c r="AW802" s="81"/>
      <c r="AX802" s="95">
        <v>10790</v>
      </c>
      <c r="AY802" s="99">
        <f>'Max limit'!AX802*Input!PrimaryDrive_ratio*Input!Gear1_ratio*Input!FinalDrive_ratio</f>
        <v>952.25675675675689</v>
      </c>
      <c r="AZ802" s="99">
        <f t="shared" si="619"/>
        <v>15.870945945945948</v>
      </c>
      <c r="BA802" s="99">
        <f>AZ802*Input!$N$23</f>
        <v>37344.304068918915</v>
      </c>
      <c r="BB802" s="97">
        <f t="shared" si="606"/>
        <v>37.344304068918916</v>
      </c>
      <c r="BC802" s="95">
        <v>10790</v>
      </c>
      <c r="BD802" s="99">
        <f>'Max limit'!AX802*Input!PrimaryDrive_ratio*Input!Gear2_ratio*Input!FinalDrive_ratio</f>
        <v>1252.7466666666667</v>
      </c>
      <c r="BE802" s="99">
        <f t="shared" si="620"/>
        <v>20.879111111111111</v>
      </c>
      <c r="BF802" s="99">
        <f>BE802*Input!$N$23</f>
        <v>49128.506686222216</v>
      </c>
      <c r="BG802" s="100">
        <f t="shared" si="621"/>
        <v>49.128506686222217</v>
      </c>
      <c r="BH802" s="95">
        <v>10790</v>
      </c>
      <c r="BI802" s="99">
        <f>'Max limit'!AX802*Input!PrimaryDrive_ratio*Input!Gear3_ratio*Input!FinalDrive_ratio</f>
        <v>1565.9333333333332</v>
      </c>
      <c r="BJ802" s="99">
        <f t="shared" si="622"/>
        <v>26.098888888888887</v>
      </c>
      <c r="BK802" s="99">
        <f>BJ802*Input!$N$23</f>
        <v>61410.633357777762</v>
      </c>
      <c r="BL802" s="100">
        <f t="shared" si="623"/>
        <v>61.410633357777762</v>
      </c>
      <c r="BM802" s="95">
        <v>10790</v>
      </c>
      <c r="BN802" s="99">
        <f>'Max limit'!AX802*Input!PrimaryDrive_ratio*Input!Gear4_ratio*Input!FinalDrive_ratio</f>
        <v>1879.12</v>
      </c>
      <c r="BO802" s="99">
        <f t="shared" si="624"/>
        <v>31.318666666666665</v>
      </c>
      <c r="BP802" s="99">
        <f>BO802*Input!$N$23</f>
        <v>73692.760029333323</v>
      </c>
      <c r="BQ802" s="100">
        <f t="shared" si="625"/>
        <v>73.692760029333328</v>
      </c>
      <c r="BR802" s="95">
        <v>10790</v>
      </c>
      <c r="BS802" s="99">
        <f>'Max limit'!AX802*Input!PrimaryDrive_ratio*Input!Gear5_ratio*Input!FinalDrive_ratio</f>
        <v>2153.1583333333333</v>
      </c>
      <c r="BT802" s="99">
        <f t="shared" si="626"/>
        <v>35.885972222222222</v>
      </c>
      <c r="BU802" s="99">
        <f>BT802*Input!$N$23</f>
        <v>84439.620866944431</v>
      </c>
      <c r="BV802" s="100">
        <f t="shared" si="627"/>
        <v>84.439620866944438</v>
      </c>
      <c r="BW802" s="95">
        <v>10790</v>
      </c>
      <c r="BX802" s="99">
        <f>'Max limit'!AX802*Input!PrimaryDrive_ratio*Input!Gear6_ratio*Input!FinalDrive_ratio</f>
        <v>2451.0260869565218</v>
      </c>
      <c r="BY802" s="99">
        <f t="shared" si="628"/>
        <v>40.850434782608694</v>
      </c>
      <c r="BZ802" s="99">
        <f>BY802*Input!$N$23</f>
        <v>96120.991342608671</v>
      </c>
      <c r="CA802" s="100">
        <f t="shared" si="629"/>
        <v>96.120991342608676</v>
      </c>
      <c r="CC802" s="95">
        <v>10790</v>
      </c>
      <c r="CD802" s="94">
        <f t="shared" si="630"/>
        <v>37.5</v>
      </c>
      <c r="CE802" s="94">
        <f t="shared" si="631"/>
        <v>49</v>
      </c>
      <c r="CF802" s="94">
        <f t="shared" si="632"/>
        <v>61.5</v>
      </c>
      <c r="CG802" s="94">
        <f t="shared" si="633"/>
        <v>73.5</v>
      </c>
      <c r="CH802" s="94">
        <f t="shared" si="634"/>
        <v>84.5</v>
      </c>
      <c r="CI802" s="94">
        <f t="shared" si="635"/>
        <v>96</v>
      </c>
      <c r="CK802" s="95">
        <v>10790</v>
      </c>
      <c r="CL802" s="162">
        <f t="shared" si="636"/>
        <v>15.870945945945948</v>
      </c>
      <c r="CM802" s="162">
        <f t="shared" si="637"/>
        <v>20.879111111111111</v>
      </c>
      <c r="CN802" s="162">
        <f t="shared" si="638"/>
        <v>26.098888888888887</v>
      </c>
      <c r="CO802" s="162">
        <f t="shared" si="639"/>
        <v>31.318666666666665</v>
      </c>
      <c r="CP802" s="162">
        <f t="shared" si="640"/>
        <v>35.885972222222222</v>
      </c>
      <c r="CQ802" s="162">
        <f t="shared" si="641"/>
        <v>40.850434782608694</v>
      </c>
    </row>
    <row r="803" spans="1:95" ht="19.5" thickTop="1" thickBot="1">
      <c r="A803" s="70">
        <v>10840</v>
      </c>
      <c r="B803" s="70">
        <v>182.54900000000001</v>
      </c>
      <c r="C803" s="70">
        <v>118.274</v>
      </c>
      <c r="D803" s="70">
        <v>165.97300000000001</v>
      </c>
      <c r="E803" s="70">
        <v>14.391999999999999</v>
      </c>
      <c r="G803" s="92">
        <v>2</v>
      </c>
      <c r="H803" s="93">
        <f t="shared" si="642"/>
        <v>33.946796338672769</v>
      </c>
      <c r="O803" s="95">
        <v>10800</v>
      </c>
      <c r="P803" s="94">
        <f t="shared" si="594"/>
        <v>12.348166565873845</v>
      </c>
      <c r="Q803" s="94">
        <f t="shared" si="595"/>
        <v>12.126313182523822</v>
      </c>
      <c r="R803" s="94">
        <f t="shared" si="596"/>
        <v>11.555143115673793</v>
      </c>
      <c r="S803" s="94">
        <f t="shared" si="597"/>
        <v>10.548733505204108</v>
      </c>
      <c r="T803" s="94">
        <f t="shared" si="598"/>
        <v>9.4965755365075282</v>
      </c>
      <c r="U803" s="94">
        <f t="shared" si="599"/>
        <v>8.0694947602460889</v>
      </c>
      <c r="V803" s="82"/>
      <c r="W803" s="95">
        <v>10800</v>
      </c>
      <c r="X803" s="161">
        <f t="shared" si="607"/>
        <v>8.4677548271415368</v>
      </c>
      <c r="Y803" s="161">
        <f t="shared" si="608"/>
        <v>8.108541736225769</v>
      </c>
      <c r="Z803" s="161">
        <f t="shared" si="609"/>
        <v>7.4277960844767001</v>
      </c>
      <c r="AA803" s="161">
        <f t="shared" si="610"/>
        <v>6.3835209049134658</v>
      </c>
      <c r="AB803" s="161">
        <f t="shared" si="611"/>
        <v>5.2927961528808583</v>
      </c>
      <c r="AC803" s="161">
        <f t="shared" si="612"/>
        <v>3.865715376619419</v>
      </c>
      <c r="AD803" s="82"/>
      <c r="AE803" s="82"/>
      <c r="AF803" s="82"/>
      <c r="AG803" s="95">
        <v>10800</v>
      </c>
      <c r="AH803" s="161">
        <f t="shared" si="613"/>
        <v>-11.945414177041734</v>
      </c>
      <c r="AI803" s="161">
        <f t="shared" si="614"/>
        <v>-12.690035162862214</v>
      </c>
      <c r="AJ803" s="161">
        <f t="shared" si="615"/>
        <v>-13.68211163187296</v>
      </c>
      <c r="AK803" s="161">
        <f t="shared" si="616"/>
        <v>-14.894649538441652</v>
      </c>
      <c r="AL803" s="161">
        <f t="shared" si="617"/>
        <v>-16.136467479686004</v>
      </c>
      <c r="AM803" s="161">
        <f t="shared" si="618"/>
        <v>-17.677714718048357</v>
      </c>
      <c r="AN803" s="81"/>
      <c r="AO803" s="81"/>
      <c r="AP803" s="95">
        <v>10800</v>
      </c>
      <c r="AQ803" s="94">
        <f t="shared" si="600"/>
        <v>269.03461586577032</v>
      </c>
      <c r="AR803" s="94">
        <f t="shared" si="601"/>
        <v>465.61455612237694</v>
      </c>
      <c r="AS803" s="94">
        <f t="shared" si="602"/>
        <v>727.52274394121378</v>
      </c>
      <c r="AT803" s="94">
        <f t="shared" si="603"/>
        <v>1047.6327512753485</v>
      </c>
      <c r="AU803" s="94">
        <f t="shared" si="604"/>
        <v>1375.4726877638575</v>
      </c>
      <c r="AV803" s="94">
        <f t="shared" si="605"/>
        <v>1782.361958691519</v>
      </c>
      <c r="AW803" s="81"/>
      <c r="AX803" s="95">
        <v>10800</v>
      </c>
      <c r="AY803" s="99">
        <f>'Max limit'!AX803*Input!PrimaryDrive_ratio*Input!Gear1_ratio*Input!FinalDrive_ratio</f>
        <v>953.13929313929316</v>
      </c>
      <c r="AZ803" s="99">
        <f t="shared" si="619"/>
        <v>15.885654885654885</v>
      </c>
      <c r="BA803" s="99">
        <f>AZ803*Input!$N$23</f>
        <v>37378.914174636164</v>
      </c>
      <c r="BB803" s="97">
        <f t="shared" si="606"/>
        <v>37.378914174636165</v>
      </c>
      <c r="BC803" s="95">
        <v>10800</v>
      </c>
      <c r="BD803" s="99">
        <f>'Max limit'!AX803*Input!PrimaryDrive_ratio*Input!Gear2_ratio*Input!FinalDrive_ratio</f>
        <v>1253.9076923076921</v>
      </c>
      <c r="BE803" s="99">
        <f t="shared" si="620"/>
        <v>20.898461538461536</v>
      </c>
      <c r="BF803" s="99">
        <f>BE803*Input!$N$23</f>
        <v>49174.038203076911</v>
      </c>
      <c r="BG803" s="100">
        <f t="shared" si="621"/>
        <v>49.174038203076911</v>
      </c>
      <c r="BH803" s="95">
        <v>10800</v>
      </c>
      <c r="BI803" s="99">
        <f>'Max limit'!AX803*Input!PrimaryDrive_ratio*Input!Gear3_ratio*Input!FinalDrive_ratio</f>
        <v>1567.3846153846152</v>
      </c>
      <c r="BJ803" s="99">
        <f t="shared" si="622"/>
        <v>26.123076923076919</v>
      </c>
      <c r="BK803" s="99">
        <f>BJ803*Input!$N$23</f>
        <v>61467.547753846135</v>
      </c>
      <c r="BL803" s="100">
        <f t="shared" si="623"/>
        <v>61.467547753846134</v>
      </c>
      <c r="BM803" s="95">
        <v>10800</v>
      </c>
      <c r="BN803" s="99">
        <f>'Max limit'!AX803*Input!PrimaryDrive_ratio*Input!Gear4_ratio*Input!FinalDrive_ratio</f>
        <v>1880.8615384615384</v>
      </c>
      <c r="BO803" s="99">
        <f t="shared" si="624"/>
        <v>31.347692307692306</v>
      </c>
      <c r="BP803" s="99">
        <f>BO803*Input!$N$23</f>
        <v>73761.057304615373</v>
      </c>
      <c r="BQ803" s="100">
        <f t="shared" si="625"/>
        <v>73.761057304615377</v>
      </c>
      <c r="BR803" s="95">
        <v>10800</v>
      </c>
      <c r="BS803" s="99">
        <f>'Max limit'!AX803*Input!PrimaryDrive_ratio*Input!Gear5_ratio*Input!FinalDrive_ratio</f>
        <v>2155.1538461538457</v>
      </c>
      <c r="BT803" s="99">
        <f t="shared" si="626"/>
        <v>35.919230769230765</v>
      </c>
      <c r="BU803" s="99">
        <f>BT803*Input!$N$23</f>
        <v>84517.878161538436</v>
      </c>
      <c r="BV803" s="100">
        <f t="shared" si="627"/>
        <v>84.517878161538434</v>
      </c>
      <c r="BW803" s="95">
        <v>10800</v>
      </c>
      <c r="BX803" s="99">
        <f>'Max limit'!AX803*Input!PrimaryDrive_ratio*Input!Gear6_ratio*Input!FinalDrive_ratio</f>
        <v>2453.2976588628762</v>
      </c>
      <c r="BY803" s="99">
        <f t="shared" si="628"/>
        <v>40.88829431438127</v>
      </c>
      <c r="BZ803" s="99">
        <f>BY803*Input!$N$23</f>
        <v>96210.074745150487</v>
      </c>
      <c r="CA803" s="100">
        <f t="shared" si="629"/>
        <v>96.210074745150493</v>
      </c>
      <c r="CC803" s="95">
        <v>10800</v>
      </c>
      <c r="CD803" s="94">
        <f t="shared" si="630"/>
        <v>37.5</v>
      </c>
      <c r="CE803" s="94">
        <f t="shared" si="631"/>
        <v>49</v>
      </c>
      <c r="CF803" s="94">
        <f t="shared" si="632"/>
        <v>61.5</v>
      </c>
      <c r="CG803" s="94">
        <f t="shared" si="633"/>
        <v>74</v>
      </c>
      <c r="CH803" s="94">
        <f t="shared" si="634"/>
        <v>84.5</v>
      </c>
      <c r="CI803" s="94">
        <f t="shared" si="635"/>
        <v>96</v>
      </c>
      <c r="CK803" s="95">
        <v>10800</v>
      </c>
      <c r="CL803" s="162">
        <f t="shared" si="636"/>
        <v>15.885654885654885</v>
      </c>
      <c r="CM803" s="162">
        <f t="shared" si="637"/>
        <v>20.898461538461536</v>
      </c>
      <c r="CN803" s="162">
        <f t="shared" si="638"/>
        <v>26.123076923076919</v>
      </c>
      <c r="CO803" s="162">
        <f t="shared" si="639"/>
        <v>31.347692307692306</v>
      </c>
      <c r="CP803" s="162">
        <f t="shared" si="640"/>
        <v>35.919230769230765</v>
      </c>
      <c r="CQ803" s="162">
        <f t="shared" si="641"/>
        <v>40.88829431438127</v>
      </c>
    </row>
    <row r="804" spans="1:95" ht="19.5" thickTop="1" thickBot="1">
      <c r="A804" s="70">
        <v>10850</v>
      </c>
      <c r="B804" s="70">
        <v>182.28800000000001</v>
      </c>
      <c r="C804" s="70">
        <v>117.996</v>
      </c>
      <c r="D804" s="70">
        <v>165.68600000000001</v>
      </c>
      <c r="E804" s="70">
        <v>14.422000000000001</v>
      </c>
      <c r="G804" s="92">
        <v>2</v>
      </c>
      <c r="H804" s="93">
        <f t="shared" si="642"/>
        <v>33.991990846681922</v>
      </c>
      <c r="O804" s="95">
        <v>10810</v>
      </c>
      <c r="P804" s="94">
        <f t="shared" si="594"/>
        <v>12.346552855353826</v>
      </c>
      <c r="Q804" s="94">
        <f t="shared" si="595"/>
        <v>12.123421494512833</v>
      </c>
      <c r="R804" s="94">
        <f t="shared" si="596"/>
        <v>11.550501627815244</v>
      </c>
      <c r="S804" s="94">
        <f t="shared" si="597"/>
        <v>10.541988443949116</v>
      </c>
      <c r="T804" s="94">
        <f t="shared" si="598"/>
        <v>9.4876377177289832</v>
      </c>
      <c r="U804" s="94">
        <f t="shared" si="599"/>
        <v>8.057912975797537</v>
      </c>
      <c r="V804" s="82"/>
      <c r="W804" s="95">
        <v>10810</v>
      </c>
      <c r="X804" s="161">
        <f t="shared" si="607"/>
        <v>8.4661411166215164</v>
      </c>
      <c r="Y804" s="161">
        <f t="shared" si="608"/>
        <v>8.1056500482147769</v>
      </c>
      <c r="Z804" s="161">
        <f t="shared" si="609"/>
        <v>7.4231545966181498</v>
      </c>
      <c r="AA804" s="161">
        <f t="shared" si="610"/>
        <v>6.3767758436584723</v>
      </c>
      <c r="AB804" s="161">
        <f t="shared" si="611"/>
        <v>5.2838583341023142</v>
      </c>
      <c r="AC804" s="161">
        <f t="shared" si="612"/>
        <v>3.8541335921708675</v>
      </c>
      <c r="AD804" s="82"/>
      <c r="AE804" s="82"/>
      <c r="AF804" s="82"/>
      <c r="AG804" s="95">
        <v>10810</v>
      </c>
      <c r="AH804" s="161">
        <f t="shared" si="613"/>
        <v>-11.947302218350156</v>
      </c>
      <c r="AI804" s="161">
        <f t="shared" si="614"/>
        <v>-12.693302770314633</v>
      </c>
      <c r="AJ804" s="161">
        <f t="shared" si="615"/>
        <v>-13.687217268517365</v>
      </c>
      <c r="AK804" s="161">
        <f t="shared" si="616"/>
        <v>-14.902001655209595</v>
      </c>
      <c r="AL804" s="161">
        <f t="shared" si="617"/>
        <v>-16.14612032396683</v>
      </c>
      <c r="AM804" s="161">
        <f t="shared" si="618"/>
        <v>-17.690223045252793</v>
      </c>
      <c r="AN804" s="81"/>
      <c r="AO804" s="81"/>
      <c r="AP804" s="95">
        <v>10810</v>
      </c>
      <c r="AQ804" s="94">
        <f t="shared" si="600"/>
        <v>269.53305877119379</v>
      </c>
      <c r="AR804" s="94">
        <f t="shared" si="601"/>
        <v>466.47720448981556</v>
      </c>
      <c r="AS804" s="94">
        <f t="shared" si="602"/>
        <v>728.8706320153367</v>
      </c>
      <c r="AT804" s="94">
        <f t="shared" si="603"/>
        <v>1049.5737101020854</v>
      </c>
      <c r="AU804" s="94">
        <f t="shared" si="604"/>
        <v>1378.0210386539959</v>
      </c>
      <c r="AV804" s="94">
        <f t="shared" si="605"/>
        <v>1785.6641570734901</v>
      </c>
      <c r="AW804" s="81"/>
      <c r="AX804" s="95">
        <v>10810</v>
      </c>
      <c r="AY804" s="99">
        <f>'Max limit'!AX804*Input!PrimaryDrive_ratio*Input!Gear1_ratio*Input!FinalDrive_ratio</f>
        <v>954.02182952182943</v>
      </c>
      <c r="AZ804" s="99">
        <f t="shared" si="619"/>
        <v>15.900363825363824</v>
      </c>
      <c r="BA804" s="99">
        <f>AZ804*Input!$N$23</f>
        <v>37413.52428035342</v>
      </c>
      <c r="BB804" s="97">
        <f t="shared" si="606"/>
        <v>37.413524280353421</v>
      </c>
      <c r="BC804" s="95">
        <v>10810</v>
      </c>
      <c r="BD804" s="99">
        <f>'Max limit'!AX804*Input!PrimaryDrive_ratio*Input!Gear2_ratio*Input!FinalDrive_ratio</f>
        <v>1255.0687179487179</v>
      </c>
      <c r="BE804" s="99">
        <f t="shared" si="620"/>
        <v>20.917811965811964</v>
      </c>
      <c r="BF804" s="99">
        <f>BE804*Input!$N$23</f>
        <v>49219.569719931613</v>
      </c>
      <c r="BG804" s="100">
        <f t="shared" si="621"/>
        <v>49.219569719931613</v>
      </c>
      <c r="BH804" s="95">
        <v>10810</v>
      </c>
      <c r="BI804" s="99">
        <f>'Max limit'!AX804*Input!PrimaryDrive_ratio*Input!Gear3_ratio*Input!FinalDrive_ratio</f>
        <v>1568.8358974358971</v>
      </c>
      <c r="BJ804" s="99">
        <f t="shared" si="622"/>
        <v>26.147264957264952</v>
      </c>
      <c r="BK804" s="99">
        <f>BJ804*Input!$N$23</f>
        <v>61524.462149914507</v>
      </c>
      <c r="BL804" s="100">
        <f t="shared" si="623"/>
        <v>61.524462149914505</v>
      </c>
      <c r="BM804" s="95">
        <v>10810</v>
      </c>
      <c r="BN804" s="99">
        <f>'Max limit'!AX804*Input!PrimaryDrive_ratio*Input!Gear4_ratio*Input!FinalDrive_ratio</f>
        <v>1882.6030769230767</v>
      </c>
      <c r="BO804" s="99">
        <f t="shared" si="624"/>
        <v>31.376717948717946</v>
      </c>
      <c r="BP804" s="99">
        <f>BO804*Input!$N$23</f>
        <v>73829.354579897423</v>
      </c>
      <c r="BQ804" s="100">
        <f t="shared" si="625"/>
        <v>73.829354579897426</v>
      </c>
      <c r="BR804" s="95">
        <v>10810</v>
      </c>
      <c r="BS804" s="99">
        <f>'Max limit'!AX804*Input!PrimaryDrive_ratio*Input!Gear5_ratio*Input!FinalDrive_ratio</f>
        <v>2157.1493589743586</v>
      </c>
      <c r="BT804" s="99">
        <f t="shared" si="626"/>
        <v>35.952489316239308</v>
      </c>
      <c r="BU804" s="99">
        <f>BT804*Input!$N$23</f>
        <v>84596.135456132441</v>
      </c>
      <c r="BV804" s="100">
        <f t="shared" si="627"/>
        <v>84.596135456132444</v>
      </c>
      <c r="BW804" s="95">
        <v>10810</v>
      </c>
      <c r="BX804" s="99">
        <f>'Max limit'!AX804*Input!PrimaryDrive_ratio*Input!Gear6_ratio*Input!FinalDrive_ratio</f>
        <v>2455.5692307692302</v>
      </c>
      <c r="BY804" s="99">
        <f t="shared" si="628"/>
        <v>40.926153846153838</v>
      </c>
      <c r="BZ804" s="99">
        <f>BY804*Input!$N$23</f>
        <v>96299.158147692273</v>
      </c>
      <c r="CA804" s="100">
        <f t="shared" si="629"/>
        <v>96.299158147692268</v>
      </c>
      <c r="CC804" s="95">
        <v>10810</v>
      </c>
      <c r="CD804" s="94">
        <f t="shared" si="630"/>
        <v>37.5</v>
      </c>
      <c r="CE804" s="94">
        <f t="shared" si="631"/>
        <v>49</v>
      </c>
      <c r="CF804" s="94">
        <f t="shared" si="632"/>
        <v>61.5</v>
      </c>
      <c r="CG804" s="94">
        <f t="shared" si="633"/>
        <v>74</v>
      </c>
      <c r="CH804" s="94">
        <f t="shared" si="634"/>
        <v>84.5</v>
      </c>
      <c r="CI804" s="94">
        <f t="shared" si="635"/>
        <v>96.5</v>
      </c>
      <c r="CK804" s="95">
        <v>10810</v>
      </c>
      <c r="CL804" s="162">
        <f t="shared" si="636"/>
        <v>15.900363825363824</v>
      </c>
      <c r="CM804" s="162">
        <f t="shared" si="637"/>
        <v>20.917811965811964</v>
      </c>
      <c r="CN804" s="162">
        <f t="shared" si="638"/>
        <v>26.147264957264952</v>
      </c>
      <c r="CO804" s="162">
        <f t="shared" si="639"/>
        <v>31.376717948717946</v>
      </c>
      <c r="CP804" s="162">
        <f t="shared" si="640"/>
        <v>35.952489316239308</v>
      </c>
      <c r="CQ804" s="162">
        <f t="shared" si="641"/>
        <v>40.926153846153838</v>
      </c>
    </row>
    <row r="805" spans="1:95" ht="19.5" thickTop="1" thickBot="1">
      <c r="A805" s="70">
        <v>10860</v>
      </c>
      <c r="B805" s="70">
        <v>181.91900000000001</v>
      </c>
      <c r="C805" s="70">
        <v>117.649</v>
      </c>
      <c r="D805" s="70">
        <v>165.291</v>
      </c>
      <c r="E805" s="70">
        <v>14.451000000000001</v>
      </c>
      <c r="G805" s="92">
        <v>2</v>
      </c>
      <c r="H805" s="93">
        <f t="shared" si="642"/>
        <v>34.037185354691076</v>
      </c>
      <c r="O805" s="95">
        <v>10820</v>
      </c>
      <c r="P805" s="94">
        <f t="shared" si="594"/>
        <v>12.344937651348829</v>
      </c>
      <c r="Q805" s="94">
        <f t="shared" si="595"/>
        <v>12.120527130251947</v>
      </c>
      <c r="R805" s="94">
        <f t="shared" si="596"/>
        <v>11.545855844271493</v>
      </c>
      <c r="S805" s="94">
        <f t="shared" si="597"/>
        <v>10.535237140157099</v>
      </c>
      <c r="T805" s="94">
        <f t="shared" si="598"/>
        <v>9.4786916270219059</v>
      </c>
      <c r="U805" s="94">
        <f t="shared" si="599"/>
        <v>8.0463204724369497</v>
      </c>
      <c r="V805" s="82"/>
      <c r="W805" s="95">
        <v>10820</v>
      </c>
      <c r="X805" s="161">
        <f t="shared" si="607"/>
        <v>8.4645259126165175</v>
      </c>
      <c r="Y805" s="161">
        <f t="shared" si="608"/>
        <v>8.1027556839538928</v>
      </c>
      <c r="Z805" s="161">
        <f t="shared" si="609"/>
        <v>7.4185088130743999</v>
      </c>
      <c r="AA805" s="161">
        <f t="shared" si="610"/>
        <v>6.3700245398664554</v>
      </c>
      <c r="AB805" s="161">
        <f t="shared" si="611"/>
        <v>5.2749122433952369</v>
      </c>
      <c r="AC805" s="161">
        <f t="shared" si="612"/>
        <v>3.8425410888102807</v>
      </c>
      <c r="AD805" s="82"/>
      <c r="AE805" s="82"/>
      <c r="AF805" s="82"/>
      <c r="AG805" s="95">
        <v>10820</v>
      </c>
      <c r="AH805" s="161">
        <f t="shared" si="613"/>
        <v>-11.949192007036004</v>
      </c>
      <c r="AI805" s="161">
        <f t="shared" si="614"/>
        <v>-12.696573401929433</v>
      </c>
      <c r="AJ805" s="161">
        <f t="shared" si="615"/>
        <v>-13.692327630415491</v>
      </c>
      <c r="AK805" s="161">
        <f t="shared" si="616"/>
        <v>-14.909360576342895</v>
      </c>
      <c r="AL805" s="161">
        <f t="shared" si="617"/>
        <v>-16.155782101930477</v>
      </c>
      <c r="AM805" s="161">
        <f t="shared" si="618"/>
        <v>-17.702742948882229</v>
      </c>
      <c r="AN805" s="81"/>
      <c r="AO805" s="81"/>
      <c r="AP805" s="95">
        <v>10820</v>
      </c>
      <c r="AQ805" s="94">
        <f t="shared" si="600"/>
        <v>270.03196298425763</v>
      </c>
      <c r="AR805" s="94">
        <f t="shared" si="601"/>
        <v>467.34065123612265</v>
      </c>
      <c r="AS805" s="94">
        <f t="shared" si="602"/>
        <v>730.21976755644187</v>
      </c>
      <c r="AT805" s="94">
        <f t="shared" si="603"/>
        <v>1051.5164652812764</v>
      </c>
      <c r="AU805" s="94">
        <f t="shared" si="604"/>
        <v>1380.5717480363978</v>
      </c>
      <c r="AV805" s="94">
        <f t="shared" si="605"/>
        <v>1788.9694116316607</v>
      </c>
      <c r="AW805" s="81"/>
      <c r="AX805" s="95">
        <v>10820</v>
      </c>
      <c r="AY805" s="99">
        <f>'Max limit'!AX805*Input!PrimaryDrive_ratio*Input!Gear1_ratio*Input!FinalDrive_ratio</f>
        <v>954.90436590436582</v>
      </c>
      <c r="AZ805" s="99">
        <f t="shared" si="619"/>
        <v>15.915072765072763</v>
      </c>
      <c r="BA805" s="99">
        <f>AZ805*Input!$N$23</f>
        <v>37448.134386070677</v>
      </c>
      <c r="BB805" s="97">
        <f t="shared" si="606"/>
        <v>37.448134386070677</v>
      </c>
      <c r="BC805" s="95">
        <v>10820</v>
      </c>
      <c r="BD805" s="99">
        <f>'Max limit'!AX805*Input!PrimaryDrive_ratio*Input!Gear2_ratio*Input!FinalDrive_ratio</f>
        <v>1256.2297435897433</v>
      </c>
      <c r="BE805" s="99">
        <f t="shared" si="620"/>
        <v>20.937162393162389</v>
      </c>
      <c r="BF805" s="99">
        <f>BE805*Input!$N$23</f>
        <v>49265.101236786308</v>
      </c>
      <c r="BG805" s="100">
        <f t="shared" si="621"/>
        <v>49.265101236786307</v>
      </c>
      <c r="BH805" s="95">
        <v>10820</v>
      </c>
      <c r="BI805" s="99">
        <f>'Max limit'!AX805*Input!PrimaryDrive_ratio*Input!Gear3_ratio*Input!FinalDrive_ratio</f>
        <v>1570.2871794871794</v>
      </c>
      <c r="BJ805" s="99">
        <f t="shared" si="622"/>
        <v>26.171452991452991</v>
      </c>
      <c r="BK805" s="99">
        <f>BJ805*Input!$N$23</f>
        <v>61581.376545982894</v>
      </c>
      <c r="BL805" s="100">
        <f t="shared" si="623"/>
        <v>61.581376545982891</v>
      </c>
      <c r="BM805" s="95">
        <v>10820</v>
      </c>
      <c r="BN805" s="99">
        <f>'Max limit'!AX805*Input!PrimaryDrive_ratio*Input!Gear4_ratio*Input!FinalDrive_ratio</f>
        <v>1884.3446153846153</v>
      </c>
      <c r="BO805" s="99">
        <f t="shared" si="624"/>
        <v>31.405743589743587</v>
      </c>
      <c r="BP805" s="99">
        <f>BO805*Input!$N$23</f>
        <v>73897.651855179472</v>
      </c>
      <c r="BQ805" s="100">
        <f t="shared" si="625"/>
        <v>73.897651855179475</v>
      </c>
      <c r="BR805" s="95">
        <v>10820</v>
      </c>
      <c r="BS805" s="99">
        <f>'Max limit'!AX805*Input!PrimaryDrive_ratio*Input!Gear5_ratio*Input!FinalDrive_ratio</f>
        <v>2159.1448717948715</v>
      </c>
      <c r="BT805" s="99">
        <f t="shared" si="626"/>
        <v>35.985747863247859</v>
      </c>
      <c r="BU805" s="99">
        <f>BT805*Input!$N$23</f>
        <v>84674.392750726474</v>
      </c>
      <c r="BV805" s="100">
        <f t="shared" si="627"/>
        <v>84.674392750726469</v>
      </c>
      <c r="BW805" s="95">
        <v>10820</v>
      </c>
      <c r="BX805" s="99">
        <f>'Max limit'!AX805*Input!PrimaryDrive_ratio*Input!Gear6_ratio*Input!FinalDrive_ratio</f>
        <v>2457.8408026755851</v>
      </c>
      <c r="BY805" s="99">
        <f t="shared" si="628"/>
        <v>40.96401337792642</v>
      </c>
      <c r="BZ805" s="99">
        <f>BY805*Input!$N$23</f>
        <v>96388.241550234088</v>
      </c>
      <c r="CA805" s="100">
        <f t="shared" si="629"/>
        <v>96.388241550234085</v>
      </c>
      <c r="CC805" s="95">
        <v>10820</v>
      </c>
      <c r="CD805" s="94">
        <f t="shared" si="630"/>
        <v>37.5</v>
      </c>
      <c r="CE805" s="94">
        <f t="shared" si="631"/>
        <v>49.5</v>
      </c>
      <c r="CF805" s="94">
        <f t="shared" si="632"/>
        <v>61.5</v>
      </c>
      <c r="CG805" s="94">
        <f t="shared" si="633"/>
        <v>74</v>
      </c>
      <c r="CH805" s="94">
        <f t="shared" si="634"/>
        <v>84.5</v>
      </c>
      <c r="CI805" s="94">
        <f t="shared" si="635"/>
        <v>96.5</v>
      </c>
      <c r="CK805" s="95">
        <v>10820</v>
      </c>
      <c r="CL805" s="162">
        <f t="shared" si="636"/>
        <v>15.915072765072763</v>
      </c>
      <c r="CM805" s="162">
        <f t="shared" si="637"/>
        <v>20.937162393162389</v>
      </c>
      <c r="CN805" s="162">
        <f t="shared" si="638"/>
        <v>26.171452991452991</v>
      </c>
      <c r="CO805" s="162">
        <f t="shared" si="639"/>
        <v>31.405743589743587</v>
      </c>
      <c r="CP805" s="162">
        <f t="shared" si="640"/>
        <v>35.985747863247859</v>
      </c>
      <c r="CQ805" s="162">
        <f t="shared" si="641"/>
        <v>40.96401337792642</v>
      </c>
    </row>
    <row r="806" spans="1:95" ht="19.5" thickTop="1" thickBot="1">
      <c r="A806" s="70">
        <v>10870</v>
      </c>
      <c r="B806" s="70">
        <v>180.93899999999999</v>
      </c>
      <c r="C806" s="70">
        <v>116.907</v>
      </c>
      <c r="D806" s="70">
        <v>164.29300000000001</v>
      </c>
      <c r="E806" s="70">
        <v>14.481</v>
      </c>
      <c r="G806" s="92">
        <v>2</v>
      </c>
      <c r="H806" s="93">
        <f t="shared" si="642"/>
        <v>34.082379862700229</v>
      </c>
      <c r="O806" s="95">
        <v>10830</v>
      </c>
      <c r="P806" s="94">
        <f t="shared" si="594"/>
        <v>12.34332095385885</v>
      </c>
      <c r="Q806" s="94">
        <f t="shared" si="595"/>
        <v>12.117630089741168</v>
      </c>
      <c r="R806" s="94">
        <f t="shared" si="596"/>
        <v>11.541205765042543</v>
      </c>
      <c r="S806" s="94">
        <f t="shared" si="597"/>
        <v>10.528479593828054</v>
      </c>
      <c r="T806" s="94">
        <f t="shared" si="598"/>
        <v>9.469737264386298</v>
      </c>
      <c r="U806" s="94">
        <f t="shared" si="599"/>
        <v>8.0347172501643289</v>
      </c>
      <c r="V806" s="82"/>
      <c r="W806" s="95">
        <v>10830</v>
      </c>
      <c r="X806" s="161">
        <f t="shared" si="607"/>
        <v>8.4629092151265404</v>
      </c>
      <c r="Y806" s="161">
        <f t="shared" si="608"/>
        <v>8.0998586434431132</v>
      </c>
      <c r="Z806" s="161">
        <f t="shared" si="609"/>
        <v>7.4138587338454505</v>
      </c>
      <c r="AA806" s="161">
        <f t="shared" si="610"/>
        <v>6.3632669935374118</v>
      </c>
      <c r="AB806" s="161">
        <f t="shared" si="611"/>
        <v>5.265957880759629</v>
      </c>
      <c r="AC806" s="161">
        <f t="shared" si="612"/>
        <v>3.8309378665376608</v>
      </c>
      <c r="AD806" s="82"/>
      <c r="AE806" s="82"/>
      <c r="AF806" s="82"/>
      <c r="AG806" s="95">
        <v>10830</v>
      </c>
      <c r="AH806" s="161">
        <f t="shared" si="613"/>
        <v>-11.951083543099278</v>
      </c>
      <c r="AI806" s="161">
        <f t="shared" si="614"/>
        <v>-12.699847057706615</v>
      </c>
      <c r="AJ806" s="161">
        <f t="shared" si="615"/>
        <v>-13.697442717567334</v>
      </c>
      <c r="AK806" s="161">
        <f t="shared" si="616"/>
        <v>-14.91672630184155</v>
      </c>
      <c r="AL806" s="161">
        <f t="shared" si="617"/>
        <v>-16.165452813576934</v>
      </c>
      <c r="AM806" s="161">
        <f t="shared" si="618"/>
        <v>-17.715274428936659</v>
      </c>
      <c r="AN806" s="81"/>
      <c r="AO806" s="81"/>
      <c r="AP806" s="95">
        <v>10830</v>
      </c>
      <c r="AQ806" s="94">
        <f t="shared" si="600"/>
        <v>270.53132850496195</v>
      </c>
      <c r="AR806" s="94">
        <f t="shared" si="601"/>
        <v>468.20489636129872</v>
      </c>
      <c r="AS806" s="94">
        <f t="shared" si="602"/>
        <v>731.57015056452883</v>
      </c>
      <c r="AT806" s="94">
        <f t="shared" si="603"/>
        <v>1053.4610168129218</v>
      </c>
      <c r="AU806" s="94">
        <f t="shared" si="604"/>
        <v>1383.1248159110626</v>
      </c>
      <c r="AV806" s="94">
        <f t="shared" si="605"/>
        <v>1792.27772236603</v>
      </c>
      <c r="AW806" s="81"/>
      <c r="AX806" s="95">
        <v>10830</v>
      </c>
      <c r="AY806" s="99">
        <f>'Max limit'!AX806*Input!PrimaryDrive_ratio*Input!Gear1_ratio*Input!FinalDrive_ratio</f>
        <v>955.78690228690243</v>
      </c>
      <c r="AZ806" s="99">
        <f t="shared" si="619"/>
        <v>15.929781704781707</v>
      </c>
      <c r="BA806" s="99">
        <f>AZ806*Input!$N$23</f>
        <v>37482.74449178794</v>
      </c>
      <c r="BB806" s="100">
        <f t="shared" si="606"/>
        <v>37.48274449178794</v>
      </c>
      <c r="BC806" s="95">
        <v>10830</v>
      </c>
      <c r="BD806" s="99">
        <f>'Max limit'!AX806*Input!PrimaryDrive_ratio*Input!Gear2_ratio*Input!FinalDrive_ratio</f>
        <v>1257.3907692307694</v>
      </c>
      <c r="BE806" s="99">
        <f t="shared" si="620"/>
        <v>20.956512820512824</v>
      </c>
      <c r="BF806" s="99">
        <f>BE806*Input!$N$23</f>
        <v>49310.632753641024</v>
      </c>
      <c r="BG806" s="100">
        <f t="shared" si="621"/>
        <v>49.310632753641023</v>
      </c>
      <c r="BH806" s="95">
        <v>10830</v>
      </c>
      <c r="BI806" s="99">
        <f>'Max limit'!AX806*Input!PrimaryDrive_ratio*Input!Gear3_ratio*Input!FinalDrive_ratio</f>
        <v>1571.7384615384615</v>
      </c>
      <c r="BJ806" s="99">
        <f t="shared" si="622"/>
        <v>26.195641025641024</v>
      </c>
      <c r="BK806" s="99">
        <f>BJ806*Input!$N$23</f>
        <v>61638.290942051266</v>
      </c>
      <c r="BL806" s="100">
        <f t="shared" si="623"/>
        <v>61.638290942051263</v>
      </c>
      <c r="BM806" s="95">
        <v>10830</v>
      </c>
      <c r="BN806" s="99">
        <f>'Max limit'!AX806*Input!PrimaryDrive_ratio*Input!Gear4_ratio*Input!FinalDrive_ratio</f>
        <v>1886.0861538461538</v>
      </c>
      <c r="BO806" s="99">
        <f t="shared" si="624"/>
        <v>31.434769230769231</v>
      </c>
      <c r="BP806" s="99">
        <f>BO806*Input!$N$23</f>
        <v>73965.949130461522</v>
      </c>
      <c r="BQ806" s="100">
        <f t="shared" si="625"/>
        <v>73.965949130461524</v>
      </c>
      <c r="BR806" s="95">
        <v>10830</v>
      </c>
      <c r="BS806" s="99">
        <f>'Max limit'!AX806*Input!PrimaryDrive_ratio*Input!Gear5_ratio*Input!FinalDrive_ratio</f>
        <v>2161.1403846153844</v>
      </c>
      <c r="BT806" s="99">
        <f t="shared" si="626"/>
        <v>36.019006410256409</v>
      </c>
      <c r="BU806" s="99">
        <f>BT806*Input!$N$23</f>
        <v>84752.650045320494</v>
      </c>
      <c r="BV806" s="100">
        <f t="shared" si="627"/>
        <v>84.752650045320493</v>
      </c>
      <c r="BW806" s="95">
        <v>10830</v>
      </c>
      <c r="BX806" s="99">
        <f>'Max limit'!AX806*Input!PrimaryDrive_ratio*Input!Gear6_ratio*Input!FinalDrive_ratio</f>
        <v>2460.11237458194</v>
      </c>
      <c r="BY806" s="99">
        <f t="shared" si="628"/>
        <v>41.001872909699003</v>
      </c>
      <c r="BZ806" s="99">
        <f>BY806*Input!$N$23</f>
        <v>96477.324952775918</v>
      </c>
      <c r="CA806" s="100">
        <f t="shared" si="629"/>
        <v>96.477324952775916</v>
      </c>
      <c r="CC806" s="95">
        <v>10830</v>
      </c>
      <c r="CD806" s="94">
        <f t="shared" si="630"/>
        <v>37.5</v>
      </c>
      <c r="CE806" s="94">
        <f t="shared" si="631"/>
        <v>49.5</v>
      </c>
      <c r="CF806" s="94">
        <f t="shared" si="632"/>
        <v>61.5</v>
      </c>
      <c r="CG806" s="94">
        <f t="shared" si="633"/>
        <v>74</v>
      </c>
      <c r="CH806" s="94">
        <f t="shared" si="634"/>
        <v>85</v>
      </c>
      <c r="CI806" s="94">
        <f t="shared" si="635"/>
        <v>96.5</v>
      </c>
      <c r="CK806" s="95">
        <v>10830</v>
      </c>
      <c r="CL806" s="162">
        <f t="shared" si="636"/>
        <v>15.929781704781707</v>
      </c>
      <c r="CM806" s="162">
        <f t="shared" si="637"/>
        <v>20.956512820512824</v>
      </c>
      <c r="CN806" s="162">
        <f t="shared" si="638"/>
        <v>26.195641025641024</v>
      </c>
      <c r="CO806" s="162">
        <f t="shared" si="639"/>
        <v>31.434769230769231</v>
      </c>
      <c r="CP806" s="162">
        <f t="shared" si="640"/>
        <v>36.019006410256409</v>
      </c>
      <c r="CQ806" s="162">
        <f t="shared" si="641"/>
        <v>41.001872909699003</v>
      </c>
    </row>
    <row r="807" spans="1:95" ht="19.5" thickTop="1" thickBot="1">
      <c r="A807" s="70">
        <v>10880</v>
      </c>
      <c r="B807" s="70">
        <v>179.809</v>
      </c>
      <c r="C807" s="70">
        <v>116.071</v>
      </c>
      <c r="D807" s="70">
        <v>163.14699999999999</v>
      </c>
      <c r="E807" s="70">
        <v>14.51</v>
      </c>
      <c r="G807" s="92">
        <v>2</v>
      </c>
      <c r="H807" s="93">
        <f t="shared" si="642"/>
        <v>34.127574370709382</v>
      </c>
      <c r="O807" s="95">
        <v>10840</v>
      </c>
      <c r="P807" s="94">
        <f t="shared" si="594"/>
        <v>12.341702762883894</v>
      </c>
      <c r="Q807" s="94">
        <f t="shared" si="595"/>
        <v>12.114730372980494</v>
      </c>
      <c r="R807" s="94">
        <f t="shared" si="596"/>
        <v>11.536551390128393</v>
      </c>
      <c r="S807" s="94">
        <f t="shared" si="597"/>
        <v>10.521715804961989</v>
      </c>
      <c r="T807" s="94">
        <f t="shared" si="598"/>
        <v>9.4607746298221596</v>
      </c>
      <c r="U807" s="94">
        <f t="shared" si="599"/>
        <v>8.0231033089796888</v>
      </c>
      <c r="V807" s="82"/>
      <c r="W807" s="95">
        <v>10840</v>
      </c>
      <c r="X807" s="161">
        <f t="shared" si="607"/>
        <v>8.4612910241515848</v>
      </c>
      <c r="Y807" s="161">
        <f t="shared" si="608"/>
        <v>8.09695892668244</v>
      </c>
      <c r="Z807" s="161">
        <f t="shared" si="609"/>
        <v>7.4092043589312997</v>
      </c>
      <c r="AA807" s="161">
        <f t="shared" si="610"/>
        <v>6.3565032046713457</v>
      </c>
      <c r="AB807" s="161">
        <f t="shared" si="611"/>
        <v>5.2569952461954905</v>
      </c>
      <c r="AC807" s="161">
        <f t="shared" si="612"/>
        <v>3.8193239253530189</v>
      </c>
      <c r="AD807" s="82"/>
      <c r="AE807" s="82"/>
      <c r="AF807" s="82"/>
      <c r="AG807" s="95">
        <v>10840</v>
      </c>
      <c r="AH807" s="161">
        <f t="shared" si="613"/>
        <v>-11.952976826539977</v>
      </c>
      <c r="AI807" s="161">
        <f t="shared" si="614"/>
        <v>-12.703123737646175</v>
      </c>
      <c r="AJ807" s="161">
        <f t="shared" si="615"/>
        <v>-13.7025625299729</v>
      </c>
      <c r="AK807" s="161">
        <f t="shared" si="616"/>
        <v>-14.924098831705564</v>
      </c>
      <c r="AL807" s="161">
        <f t="shared" si="617"/>
        <v>-16.175132458906202</v>
      </c>
      <c r="AM807" s="161">
        <f t="shared" si="618"/>
        <v>-17.727817485416072</v>
      </c>
      <c r="AN807" s="81"/>
      <c r="AO807" s="81"/>
      <c r="AP807" s="95">
        <v>10840</v>
      </c>
      <c r="AQ807" s="94">
        <f t="shared" si="600"/>
        <v>271.03115533330651</v>
      </c>
      <c r="AR807" s="94">
        <f t="shared" si="601"/>
        <v>469.06993986534263</v>
      </c>
      <c r="AS807" s="94">
        <f t="shared" si="602"/>
        <v>732.92178103959805</v>
      </c>
      <c r="AT807" s="94">
        <f t="shared" si="603"/>
        <v>1055.4073646970212</v>
      </c>
      <c r="AU807" s="94">
        <f t="shared" si="604"/>
        <v>1385.6802422779897</v>
      </c>
      <c r="AV807" s="94">
        <f t="shared" si="605"/>
        <v>1795.5890892765951</v>
      </c>
      <c r="AW807" s="81"/>
      <c r="AX807" s="95">
        <v>10840</v>
      </c>
      <c r="AY807" s="99">
        <f>'Max limit'!AX807*Input!PrimaryDrive_ratio*Input!Gear1_ratio*Input!FinalDrive_ratio</f>
        <v>956.6694386694387</v>
      </c>
      <c r="AZ807" s="99">
        <f t="shared" si="619"/>
        <v>15.944490644490646</v>
      </c>
      <c r="BA807" s="99">
        <f>AZ807*Input!$N$23</f>
        <v>37517.354597505197</v>
      </c>
      <c r="BB807" s="97">
        <f t="shared" si="606"/>
        <v>37.517354597505197</v>
      </c>
      <c r="BC807" s="95">
        <v>10840</v>
      </c>
      <c r="BD807" s="99">
        <f>'Max limit'!AX807*Input!PrimaryDrive_ratio*Input!Gear2_ratio*Input!FinalDrive_ratio</f>
        <v>1258.5517948717948</v>
      </c>
      <c r="BE807" s="99">
        <f t="shared" si="620"/>
        <v>20.975863247863245</v>
      </c>
      <c r="BF807" s="99">
        <f>BE807*Input!$N$23</f>
        <v>49356.164270495712</v>
      </c>
      <c r="BG807" s="100">
        <f t="shared" si="621"/>
        <v>49.356164270495711</v>
      </c>
      <c r="BH807" s="95">
        <v>10840</v>
      </c>
      <c r="BI807" s="99">
        <f>'Max limit'!AX807*Input!PrimaryDrive_ratio*Input!Gear3_ratio*Input!FinalDrive_ratio</f>
        <v>1573.1897435897436</v>
      </c>
      <c r="BJ807" s="99">
        <f t="shared" si="622"/>
        <v>26.21982905982906</v>
      </c>
      <c r="BK807" s="99">
        <f>BJ807*Input!$N$23</f>
        <v>61695.205338119646</v>
      </c>
      <c r="BL807" s="100">
        <f t="shared" si="623"/>
        <v>61.695205338119642</v>
      </c>
      <c r="BM807" s="95">
        <v>10840</v>
      </c>
      <c r="BN807" s="99">
        <f>'Max limit'!AX807*Input!PrimaryDrive_ratio*Input!Gear4_ratio*Input!FinalDrive_ratio</f>
        <v>1887.8276923076924</v>
      </c>
      <c r="BO807" s="99">
        <f t="shared" si="624"/>
        <v>31.463794871794871</v>
      </c>
      <c r="BP807" s="99">
        <f>BO807*Input!$N$23</f>
        <v>74034.246405743572</v>
      </c>
      <c r="BQ807" s="100">
        <f t="shared" si="625"/>
        <v>74.034246405743573</v>
      </c>
      <c r="BR807" s="95">
        <v>10840</v>
      </c>
      <c r="BS807" s="99">
        <f>'Max limit'!AX807*Input!PrimaryDrive_ratio*Input!Gear5_ratio*Input!FinalDrive_ratio</f>
        <v>2163.1358974358973</v>
      </c>
      <c r="BT807" s="99">
        <f t="shared" si="626"/>
        <v>36.052264957264953</v>
      </c>
      <c r="BU807" s="99">
        <f>BT807*Input!$N$23</f>
        <v>84830.907339914498</v>
      </c>
      <c r="BV807" s="100">
        <f t="shared" si="627"/>
        <v>84.830907339914503</v>
      </c>
      <c r="BW807" s="95">
        <v>10840</v>
      </c>
      <c r="BX807" s="99">
        <f>'Max limit'!AX807*Input!PrimaryDrive_ratio*Input!Gear6_ratio*Input!FinalDrive_ratio</f>
        <v>2462.383946488294</v>
      </c>
      <c r="BY807" s="99">
        <f t="shared" si="628"/>
        <v>41.039732441471564</v>
      </c>
      <c r="BZ807" s="99">
        <f>BY807*Input!$N$23</f>
        <v>96566.40835531769</v>
      </c>
      <c r="CA807" s="100">
        <f t="shared" si="629"/>
        <v>96.566408355317691</v>
      </c>
      <c r="CC807" s="95">
        <v>10840</v>
      </c>
      <c r="CD807" s="94">
        <f t="shared" si="630"/>
        <v>37.5</v>
      </c>
      <c r="CE807" s="94">
        <f t="shared" si="631"/>
        <v>49.5</v>
      </c>
      <c r="CF807" s="94">
        <f t="shared" si="632"/>
        <v>61.5</v>
      </c>
      <c r="CG807" s="94">
        <f t="shared" si="633"/>
        <v>74</v>
      </c>
      <c r="CH807" s="94">
        <f t="shared" si="634"/>
        <v>85</v>
      </c>
      <c r="CI807" s="94">
        <f t="shared" si="635"/>
        <v>96.5</v>
      </c>
      <c r="CK807" s="95">
        <v>10840</v>
      </c>
      <c r="CL807" s="162">
        <f t="shared" si="636"/>
        <v>15.944490644490646</v>
      </c>
      <c r="CM807" s="162">
        <f t="shared" si="637"/>
        <v>20.975863247863245</v>
      </c>
      <c r="CN807" s="162">
        <f t="shared" si="638"/>
        <v>26.21982905982906</v>
      </c>
      <c r="CO807" s="162">
        <f t="shared" si="639"/>
        <v>31.463794871794871</v>
      </c>
      <c r="CP807" s="162">
        <f t="shared" si="640"/>
        <v>36.052264957264953</v>
      </c>
      <c r="CQ807" s="162">
        <f t="shared" si="641"/>
        <v>41.039732441471564</v>
      </c>
    </row>
    <row r="808" spans="1:95" ht="19.5" thickTop="1" thickBot="1">
      <c r="A808" s="70">
        <v>10890</v>
      </c>
      <c r="B808" s="70">
        <v>177.804</v>
      </c>
      <c r="C808" s="70">
        <v>114.67100000000001</v>
      </c>
      <c r="D808" s="70">
        <v>161.137</v>
      </c>
      <c r="E808" s="70">
        <v>14.54</v>
      </c>
      <c r="G808" s="92">
        <v>2</v>
      </c>
      <c r="H808" s="93">
        <f t="shared" si="642"/>
        <v>34.172768878718536</v>
      </c>
      <c r="O808" s="95">
        <v>10850</v>
      </c>
      <c r="P808" s="94">
        <f t="shared" si="594"/>
        <v>12.340083078423959</v>
      </c>
      <c r="Q808" s="94">
        <f t="shared" si="595"/>
        <v>12.111827979969924</v>
      </c>
      <c r="R808" s="94">
        <f t="shared" si="596"/>
        <v>11.531892719529043</v>
      </c>
      <c r="S808" s="94">
        <f t="shared" si="597"/>
        <v>10.514945773558894</v>
      </c>
      <c r="T808" s="94">
        <f t="shared" si="598"/>
        <v>9.4518037233294869</v>
      </c>
      <c r="U808" s="94">
        <f t="shared" si="599"/>
        <v>8.0114786488830081</v>
      </c>
      <c r="V808" s="82"/>
      <c r="W808" s="95">
        <v>10850</v>
      </c>
      <c r="X808" s="161">
        <f t="shared" si="607"/>
        <v>8.4596713396916492</v>
      </c>
      <c r="Y808" s="161">
        <f t="shared" si="608"/>
        <v>8.0940565336718713</v>
      </c>
      <c r="Z808" s="161">
        <f t="shared" si="609"/>
        <v>7.4045456883319503</v>
      </c>
      <c r="AA808" s="161">
        <f t="shared" si="610"/>
        <v>6.3497331732682527</v>
      </c>
      <c r="AB808" s="161">
        <f t="shared" si="611"/>
        <v>5.248024339702817</v>
      </c>
      <c r="AC808" s="161">
        <f t="shared" si="612"/>
        <v>3.8076992652563391</v>
      </c>
      <c r="AD808" s="82"/>
      <c r="AE808" s="82"/>
      <c r="AF808" s="82"/>
      <c r="AG808" s="95">
        <v>10850</v>
      </c>
      <c r="AH808" s="161">
        <f t="shared" si="613"/>
        <v>-11.954871857358102</v>
      </c>
      <c r="AI808" s="161">
        <f t="shared" si="614"/>
        <v>-12.706403441748119</v>
      </c>
      <c r="AJ808" s="161">
        <f t="shared" si="615"/>
        <v>-13.707687067632186</v>
      </c>
      <c r="AK808" s="161">
        <f t="shared" si="616"/>
        <v>-14.931478165934934</v>
      </c>
      <c r="AL808" s="161">
        <f t="shared" si="617"/>
        <v>-16.18482103791829</v>
      </c>
      <c r="AM808" s="161">
        <f t="shared" si="618"/>
        <v>-17.740372118320487</v>
      </c>
      <c r="AN808" s="81"/>
      <c r="AO808" s="81"/>
      <c r="AP808" s="95">
        <v>10850</v>
      </c>
      <c r="AQ808" s="94">
        <f t="shared" si="600"/>
        <v>271.53144346929139</v>
      </c>
      <c r="AR808" s="94">
        <f t="shared" si="601"/>
        <v>469.93578174825558</v>
      </c>
      <c r="AS808" s="94">
        <f t="shared" si="602"/>
        <v>734.27465898164928</v>
      </c>
      <c r="AT808" s="94">
        <f t="shared" si="603"/>
        <v>1057.3555089335753</v>
      </c>
      <c r="AU808" s="94">
        <f t="shared" si="604"/>
        <v>1388.2380271371806</v>
      </c>
      <c r="AV808" s="94">
        <f t="shared" si="605"/>
        <v>1798.9035123633605</v>
      </c>
      <c r="AW808" s="81"/>
      <c r="AX808" s="95">
        <v>10850</v>
      </c>
      <c r="AY808" s="99">
        <f>'Max limit'!AX808*Input!PrimaryDrive_ratio*Input!Gear1_ratio*Input!FinalDrive_ratio</f>
        <v>957.55197505197509</v>
      </c>
      <c r="AZ808" s="99">
        <f t="shared" si="619"/>
        <v>15.959199584199585</v>
      </c>
      <c r="BA808" s="99">
        <f>AZ808*Input!$N$23</f>
        <v>37551.964703222446</v>
      </c>
      <c r="BB808" s="97">
        <f t="shared" si="606"/>
        <v>37.551964703222446</v>
      </c>
      <c r="BC808" s="95">
        <v>10850</v>
      </c>
      <c r="BD808" s="99">
        <f>'Max limit'!AX808*Input!PrimaryDrive_ratio*Input!Gear2_ratio*Input!FinalDrive_ratio</f>
        <v>1259.7128205128206</v>
      </c>
      <c r="BE808" s="99">
        <f t="shared" si="620"/>
        <v>20.995213675213677</v>
      </c>
      <c r="BF808" s="99">
        <f>BE808*Input!$N$23</f>
        <v>49401.695787350422</v>
      </c>
      <c r="BG808" s="100">
        <f t="shared" si="621"/>
        <v>49.40169578735042</v>
      </c>
      <c r="BH808" s="95">
        <v>10850</v>
      </c>
      <c r="BI808" s="99">
        <f>'Max limit'!AX808*Input!PrimaryDrive_ratio*Input!Gear3_ratio*Input!FinalDrive_ratio</f>
        <v>1574.6410256410256</v>
      </c>
      <c r="BJ808" s="99">
        <f t="shared" si="622"/>
        <v>26.244017094017092</v>
      </c>
      <c r="BK808" s="99">
        <f>BJ808*Input!$N$23</f>
        <v>61752.119734188018</v>
      </c>
      <c r="BL808" s="100">
        <f t="shared" si="623"/>
        <v>61.752119734188021</v>
      </c>
      <c r="BM808" s="95">
        <v>10850</v>
      </c>
      <c r="BN808" s="99">
        <f>'Max limit'!AX808*Input!PrimaryDrive_ratio*Input!Gear4_ratio*Input!FinalDrive_ratio</f>
        <v>1889.5692307692309</v>
      </c>
      <c r="BO808" s="99">
        <f t="shared" si="624"/>
        <v>31.492820512820515</v>
      </c>
      <c r="BP808" s="99">
        <f>BO808*Input!$N$23</f>
        <v>74102.543681025636</v>
      </c>
      <c r="BQ808" s="100">
        <f t="shared" si="625"/>
        <v>74.102543681025637</v>
      </c>
      <c r="BR808" s="95">
        <v>10850</v>
      </c>
      <c r="BS808" s="99">
        <f>'Max limit'!AX808*Input!PrimaryDrive_ratio*Input!Gear5_ratio*Input!FinalDrive_ratio</f>
        <v>2165.1314102564102</v>
      </c>
      <c r="BT808" s="99">
        <f t="shared" si="626"/>
        <v>36.085523504273503</v>
      </c>
      <c r="BU808" s="99">
        <f>BT808*Input!$N$23</f>
        <v>84909.164634508532</v>
      </c>
      <c r="BV808" s="100">
        <f t="shared" si="627"/>
        <v>84.909164634508528</v>
      </c>
      <c r="BW808" s="95">
        <v>10850</v>
      </c>
      <c r="BX808" s="99">
        <f>'Max limit'!AX808*Input!PrimaryDrive_ratio*Input!Gear6_ratio*Input!FinalDrive_ratio</f>
        <v>2464.6555183946489</v>
      </c>
      <c r="BY808" s="99">
        <f t="shared" si="628"/>
        <v>41.077591973244147</v>
      </c>
      <c r="BZ808" s="99">
        <f>BY808*Input!$N$23</f>
        <v>96655.49175785952</v>
      </c>
      <c r="CA808" s="100">
        <f t="shared" si="629"/>
        <v>96.655491757859522</v>
      </c>
      <c r="CC808" s="95">
        <v>10850</v>
      </c>
      <c r="CD808" s="94">
        <f t="shared" si="630"/>
        <v>37.5</v>
      </c>
      <c r="CE808" s="94">
        <f t="shared" si="631"/>
        <v>49.5</v>
      </c>
      <c r="CF808" s="94">
        <f t="shared" si="632"/>
        <v>62</v>
      </c>
      <c r="CG808" s="94">
        <f t="shared" si="633"/>
        <v>74</v>
      </c>
      <c r="CH808" s="94">
        <f t="shared" si="634"/>
        <v>85</v>
      </c>
      <c r="CI808" s="94">
        <f t="shared" si="635"/>
        <v>96.5</v>
      </c>
      <c r="CK808" s="95">
        <v>10850</v>
      </c>
      <c r="CL808" s="162">
        <f t="shared" si="636"/>
        <v>15.959199584199585</v>
      </c>
      <c r="CM808" s="162">
        <f t="shared" si="637"/>
        <v>20.995213675213677</v>
      </c>
      <c r="CN808" s="162">
        <f t="shared" si="638"/>
        <v>26.244017094017092</v>
      </c>
      <c r="CO808" s="162">
        <f t="shared" si="639"/>
        <v>31.492820512820515</v>
      </c>
      <c r="CP808" s="162">
        <f t="shared" si="640"/>
        <v>36.085523504273503</v>
      </c>
      <c r="CQ808" s="162">
        <f t="shared" si="641"/>
        <v>41.077591973244147</v>
      </c>
    </row>
    <row r="809" spans="1:95" ht="19.5" thickTop="1" thickBot="1">
      <c r="A809" s="70"/>
      <c r="B809" s="70"/>
      <c r="C809" s="70"/>
      <c r="D809" s="70"/>
      <c r="E809" s="70"/>
      <c r="G809" s="92">
        <v>2</v>
      </c>
      <c r="H809" s="93">
        <f t="shared" si="642"/>
        <v>34.217963386727689</v>
      </c>
      <c r="O809" s="95">
        <v>10860</v>
      </c>
      <c r="P809" s="94">
        <f t="shared" si="594"/>
        <v>12.338461900479045</v>
      </c>
      <c r="Q809" s="94">
        <f t="shared" si="595"/>
        <v>12.108922910709463</v>
      </c>
      <c r="R809" s="94">
        <f t="shared" si="596"/>
        <v>11.527229753244493</v>
      </c>
      <c r="S809" s="94">
        <f t="shared" si="597"/>
        <v>10.508169499618781</v>
      </c>
      <c r="T809" s="94">
        <f t="shared" si="598"/>
        <v>9.4428245449082837</v>
      </c>
      <c r="U809" s="94">
        <f t="shared" si="599"/>
        <v>7.9998432698743027</v>
      </c>
      <c r="V809" s="82"/>
      <c r="W809" s="95">
        <v>10860</v>
      </c>
      <c r="X809" s="161">
        <f t="shared" si="607"/>
        <v>8.4580501617467352</v>
      </c>
      <c r="Y809" s="161">
        <f t="shared" si="608"/>
        <v>8.0911514644114089</v>
      </c>
      <c r="Z809" s="161">
        <f t="shared" si="609"/>
        <v>7.3998827220474004</v>
      </c>
      <c r="AA809" s="161">
        <f t="shared" si="610"/>
        <v>6.3429568993281382</v>
      </c>
      <c r="AB809" s="161">
        <f t="shared" si="611"/>
        <v>5.2390451612816147</v>
      </c>
      <c r="AC809" s="161">
        <f t="shared" si="612"/>
        <v>3.7960638862476337</v>
      </c>
      <c r="AD809" s="82"/>
      <c r="AE809" s="82"/>
      <c r="AF809" s="82"/>
      <c r="AG809" s="95">
        <v>10860</v>
      </c>
      <c r="AH809" s="161">
        <f t="shared" si="613"/>
        <v>-11.956768635553653</v>
      </c>
      <c r="AI809" s="161">
        <f t="shared" si="614"/>
        <v>-12.709686170012441</v>
      </c>
      <c r="AJ809" s="161">
        <f t="shared" si="615"/>
        <v>-13.71281633054519</v>
      </c>
      <c r="AK809" s="161">
        <f t="shared" si="616"/>
        <v>-14.938864304529659</v>
      </c>
      <c r="AL809" s="161">
        <f t="shared" si="617"/>
        <v>-16.194518550613186</v>
      </c>
      <c r="AM809" s="161">
        <f t="shared" si="618"/>
        <v>-17.752938327649886</v>
      </c>
      <c r="AN809" s="81"/>
      <c r="AO809" s="81"/>
      <c r="AP809" s="95">
        <v>10860</v>
      </c>
      <c r="AQ809" s="94">
        <f t="shared" si="600"/>
        <v>272.03219291291674</v>
      </c>
      <c r="AR809" s="94">
        <f t="shared" si="601"/>
        <v>470.80242201003671</v>
      </c>
      <c r="AS809" s="94">
        <f t="shared" si="602"/>
        <v>735.62878439068243</v>
      </c>
      <c r="AT809" s="94">
        <f t="shared" si="603"/>
        <v>1059.3054495225826</v>
      </c>
      <c r="AU809" s="94">
        <f t="shared" si="604"/>
        <v>1390.7981704886338</v>
      </c>
      <c r="AV809" s="94">
        <f t="shared" si="605"/>
        <v>1802.2209916263225</v>
      </c>
      <c r="AW809" s="81"/>
      <c r="AX809" s="95">
        <v>10860</v>
      </c>
      <c r="AY809" s="99">
        <f>'Max limit'!AX809*Input!PrimaryDrive_ratio*Input!Gear1_ratio*Input!FinalDrive_ratio</f>
        <v>958.43451143451136</v>
      </c>
      <c r="AZ809" s="99">
        <f t="shared" si="619"/>
        <v>15.973908523908523</v>
      </c>
      <c r="BA809" s="99">
        <f>AZ809*Input!$N$23</f>
        <v>37586.574808939702</v>
      </c>
      <c r="BB809" s="97">
        <f t="shared" si="606"/>
        <v>37.586574808939702</v>
      </c>
      <c r="BC809" s="95">
        <v>10860</v>
      </c>
      <c r="BD809" s="99">
        <f>'Max limit'!AX809*Input!PrimaryDrive_ratio*Input!Gear2_ratio*Input!FinalDrive_ratio</f>
        <v>1260.873846153846</v>
      </c>
      <c r="BE809" s="99">
        <f t="shared" si="620"/>
        <v>21.014564102564101</v>
      </c>
      <c r="BF809" s="99">
        <f>BE809*Input!$N$23</f>
        <v>49447.227304205117</v>
      </c>
      <c r="BG809" s="100">
        <f t="shared" si="621"/>
        <v>49.447227304205114</v>
      </c>
      <c r="BH809" s="95">
        <v>10860</v>
      </c>
      <c r="BI809" s="99">
        <f>'Max limit'!AX809*Input!PrimaryDrive_ratio*Input!Gear3_ratio*Input!FinalDrive_ratio</f>
        <v>1576.0923076923075</v>
      </c>
      <c r="BJ809" s="99">
        <f t="shared" si="622"/>
        <v>26.268205128205125</v>
      </c>
      <c r="BK809" s="99">
        <f>BJ809*Input!$N$23</f>
        <v>61809.03413025639</v>
      </c>
      <c r="BL809" s="100">
        <f t="shared" si="623"/>
        <v>61.809034130256393</v>
      </c>
      <c r="BM809" s="95">
        <v>10860</v>
      </c>
      <c r="BN809" s="99">
        <f>'Max limit'!AX809*Input!PrimaryDrive_ratio*Input!Gear4_ratio*Input!FinalDrive_ratio</f>
        <v>1891.3107692307692</v>
      </c>
      <c r="BO809" s="99">
        <f t="shared" si="624"/>
        <v>31.521846153846152</v>
      </c>
      <c r="BP809" s="99">
        <f>BO809*Input!$N$23</f>
        <v>74170.840956307671</v>
      </c>
      <c r="BQ809" s="100">
        <f t="shared" si="625"/>
        <v>74.170840956307671</v>
      </c>
      <c r="BR809" s="95">
        <v>10860</v>
      </c>
      <c r="BS809" s="99">
        <f>'Max limit'!AX809*Input!PrimaryDrive_ratio*Input!Gear5_ratio*Input!FinalDrive_ratio</f>
        <v>2167.1269230769226</v>
      </c>
      <c r="BT809" s="99">
        <f t="shared" si="626"/>
        <v>36.118782051282047</v>
      </c>
      <c r="BU809" s="99">
        <f>BT809*Input!$N$23</f>
        <v>84987.421929102537</v>
      </c>
      <c r="BV809" s="100">
        <f t="shared" si="627"/>
        <v>84.987421929102538</v>
      </c>
      <c r="BW809" s="95">
        <v>10860</v>
      </c>
      <c r="BX809" s="99">
        <f>'Max limit'!AX809*Input!PrimaryDrive_ratio*Input!Gear6_ratio*Input!FinalDrive_ratio</f>
        <v>2466.9270903010033</v>
      </c>
      <c r="BY809" s="99">
        <f t="shared" si="628"/>
        <v>41.115451505016722</v>
      </c>
      <c r="BZ809" s="99">
        <f>BY809*Input!$N$23</f>
        <v>96744.57516040132</v>
      </c>
      <c r="CA809" s="100">
        <f t="shared" si="629"/>
        <v>96.744575160401325</v>
      </c>
      <c r="CC809" s="95">
        <v>10860</v>
      </c>
      <c r="CD809" s="94">
        <f t="shared" si="630"/>
        <v>37.5</v>
      </c>
      <c r="CE809" s="94">
        <f t="shared" si="631"/>
        <v>49.5</v>
      </c>
      <c r="CF809" s="94">
        <f t="shared" si="632"/>
        <v>62</v>
      </c>
      <c r="CG809" s="94">
        <f t="shared" si="633"/>
        <v>74</v>
      </c>
      <c r="CH809" s="94">
        <f t="shared" si="634"/>
        <v>85</v>
      </c>
      <c r="CI809" s="94">
        <f t="shared" si="635"/>
        <v>96.5</v>
      </c>
      <c r="CK809" s="95">
        <v>10860</v>
      </c>
      <c r="CL809" s="162">
        <f t="shared" si="636"/>
        <v>15.973908523908523</v>
      </c>
      <c r="CM809" s="162">
        <f t="shared" si="637"/>
        <v>21.014564102564101</v>
      </c>
      <c r="CN809" s="162">
        <f t="shared" si="638"/>
        <v>26.268205128205125</v>
      </c>
      <c r="CO809" s="162">
        <f t="shared" si="639"/>
        <v>31.521846153846152</v>
      </c>
      <c r="CP809" s="162">
        <f t="shared" si="640"/>
        <v>36.118782051282047</v>
      </c>
      <c r="CQ809" s="162">
        <f t="shared" si="641"/>
        <v>41.115451505016722</v>
      </c>
    </row>
    <row r="810" spans="1:95" ht="19.5" thickTop="1" thickBot="1">
      <c r="G810" s="92">
        <v>2</v>
      </c>
      <c r="H810" s="93">
        <f t="shared" si="642"/>
        <v>34.263157894736842</v>
      </c>
      <c r="O810" s="95">
        <v>10870</v>
      </c>
      <c r="P810" s="94">
        <f t="shared" si="594"/>
        <v>12.336839229049149</v>
      </c>
      <c r="Q810" s="94">
        <f t="shared" si="595"/>
        <v>12.106015165199107</v>
      </c>
      <c r="R810" s="94">
        <f t="shared" si="596"/>
        <v>11.522562491274744</v>
      </c>
      <c r="S810" s="94">
        <f t="shared" si="597"/>
        <v>10.501386983141638</v>
      </c>
      <c r="T810" s="94">
        <f t="shared" si="598"/>
        <v>9.4338370945585517</v>
      </c>
      <c r="U810" s="94">
        <f t="shared" si="599"/>
        <v>7.98819717195357</v>
      </c>
      <c r="V810" s="82"/>
      <c r="W810" s="95">
        <v>10870</v>
      </c>
      <c r="X810" s="161">
        <f t="shared" si="607"/>
        <v>8.4564274903168393</v>
      </c>
      <c r="Y810" s="161">
        <f t="shared" si="608"/>
        <v>8.088243718901051</v>
      </c>
      <c r="Z810" s="161">
        <f t="shared" si="609"/>
        <v>7.395215460077651</v>
      </c>
      <c r="AA810" s="161">
        <f t="shared" si="610"/>
        <v>6.3361743828509951</v>
      </c>
      <c r="AB810" s="161">
        <f t="shared" si="611"/>
        <v>5.2300577109318818</v>
      </c>
      <c r="AC810" s="161">
        <f t="shared" si="612"/>
        <v>3.7844177883269006</v>
      </c>
      <c r="AD810" s="82"/>
      <c r="AE810" s="82"/>
      <c r="AF810" s="82"/>
      <c r="AG810" s="95">
        <v>10870</v>
      </c>
      <c r="AH810" s="161">
        <f t="shared" si="613"/>
        <v>-11.958667161126629</v>
      </c>
      <c r="AI810" s="161">
        <f t="shared" si="614"/>
        <v>-12.712971922439145</v>
      </c>
      <c r="AJ810" s="161">
        <f t="shared" si="615"/>
        <v>-13.717950318711914</v>
      </c>
      <c r="AK810" s="161">
        <f t="shared" si="616"/>
        <v>-14.946257247489745</v>
      </c>
      <c r="AL810" s="161">
        <f t="shared" si="617"/>
        <v>-16.204224996990899</v>
      </c>
      <c r="AM810" s="161">
        <f t="shared" si="618"/>
        <v>-17.765516113404278</v>
      </c>
      <c r="AN810" s="81"/>
      <c r="AO810" s="81"/>
      <c r="AP810" s="95">
        <v>10870</v>
      </c>
      <c r="AQ810" s="94">
        <f t="shared" si="600"/>
        <v>272.53340366418246</v>
      </c>
      <c r="AR810" s="94">
        <f t="shared" si="601"/>
        <v>471.66986065068653</v>
      </c>
      <c r="AS810" s="94">
        <f t="shared" si="602"/>
        <v>736.98415726669771</v>
      </c>
      <c r="AT810" s="94">
        <f t="shared" si="603"/>
        <v>1061.2571864640452</v>
      </c>
      <c r="AU810" s="94">
        <f t="shared" si="604"/>
        <v>1393.3606723323496</v>
      </c>
      <c r="AV810" s="94">
        <f t="shared" si="605"/>
        <v>1805.5415270654819</v>
      </c>
      <c r="AW810" s="81"/>
      <c r="AX810" s="95">
        <v>10870</v>
      </c>
      <c r="AY810" s="99">
        <f>'Max limit'!AX810*Input!PrimaryDrive_ratio*Input!Gear1_ratio*Input!FinalDrive_ratio</f>
        <v>959.31704781704786</v>
      </c>
      <c r="AZ810" s="99">
        <f t="shared" si="619"/>
        <v>15.988617463617464</v>
      </c>
      <c r="BA810" s="99">
        <f>AZ810*Input!$N$23</f>
        <v>37621.184914656958</v>
      </c>
      <c r="BB810" s="97">
        <f t="shared" si="606"/>
        <v>37.621184914656958</v>
      </c>
      <c r="BC810" s="95">
        <v>10870</v>
      </c>
      <c r="BD810" s="99">
        <f>'Max limit'!AX810*Input!PrimaryDrive_ratio*Input!Gear2_ratio*Input!FinalDrive_ratio</f>
        <v>1262.0348717948718</v>
      </c>
      <c r="BE810" s="99">
        <f t="shared" si="620"/>
        <v>21.033914529914529</v>
      </c>
      <c r="BF810" s="99">
        <f>BE810*Input!$N$23</f>
        <v>49492.758821059819</v>
      </c>
      <c r="BG810" s="100">
        <f t="shared" si="621"/>
        <v>49.492758821059816</v>
      </c>
      <c r="BH810" s="95">
        <v>10870</v>
      </c>
      <c r="BI810" s="99">
        <f>'Max limit'!AX810*Input!PrimaryDrive_ratio*Input!Gear3_ratio*Input!FinalDrive_ratio</f>
        <v>1577.5435897435896</v>
      </c>
      <c r="BJ810" s="99">
        <f t="shared" si="622"/>
        <v>26.292393162393161</v>
      </c>
      <c r="BK810" s="99">
        <f>BJ810*Input!$N$23</f>
        <v>61865.94852632477</v>
      </c>
      <c r="BL810" s="100">
        <f t="shared" si="623"/>
        <v>61.865948526324772</v>
      </c>
      <c r="BM810" s="95">
        <v>10870</v>
      </c>
      <c r="BN810" s="99">
        <f>'Max limit'!AX810*Input!PrimaryDrive_ratio*Input!Gear4_ratio*Input!FinalDrive_ratio</f>
        <v>1893.0523076923077</v>
      </c>
      <c r="BO810" s="99">
        <f t="shared" si="624"/>
        <v>31.550871794871796</v>
      </c>
      <c r="BP810" s="99">
        <f>BO810*Input!$N$23</f>
        <v>74239.138231589735</v>
      </c>
      <c r="BQ810" s="100">
        <f t="shared" si="625"/>
        <v>74.239138231589735</v>
      </c>
      <c r="BR810" s="95">
        <v>10870</v>
      </c>
      <c r="BS810" s="99">
        <f>'Max limit'!AX810*Input!PrimaryDrive_ratio*Input!Gear5_ratio*Input!FinalDrive_ratio</f>
        <v>2169.1224358974355</v>
      </c>
      <c r="BT810" s="99">
        <f t="shared" si="626"/>
        <v>36.15204059829059</v>
      </c>
      <c r="BU810" s="99">
        <f>BT810*Input!$N$23</f>
        <v>85065.679223696541</v>
      </c>
      <c r="BV810" s="100">
        <f t="shared" si="627"/>
        <v>85.065679223696534</v>
      </c>
      <c r="BW810" s="95">
        <v>10870</v>
      </c>
      <c r="BX810" s="99">
        <f>'Max limit'!AX810*Input!PrimaryDrive_ratio*Input!Gear6_ratio*Input!FinalDrive_ratio</f>
        <v>2469.1986622073573</v>
      </c>
      <c r="BY810" s="99">
        <f t="shared" si="628"/>
        <v>41.15331103678929</v>
      </c>
      <c r="BZ810" s="99">
        <f>BY810*Input!$N$23</f>
        <v>96833.658562943107</v>
      </c>
      <c r="CA810" s="100">
        <f t="shared" si="629"/>
        <v>96.8336585629431</v>
      </c>
      <c r="CC810" s="95">
        <v>10870</v>
      </c>
      <c r="CD810" s="94">
        <f t="shared" si="630"/>
        <v>37.5</v>
      </c>
      <c r="CE810" s="94">
        <f t="shared" si="631"/>
        <v>49.5</v>
      </c>
      <c r="CF810" s="94">
        <f t="shared" si="632"/>
        <v>62</v>
      </c>
      <c r="CG810" s="94">
        <f t="shared" si="633"/>
        <v>74</v>
      </c>
      <c r="CH810" s="94">
        <f t="shared" si="634"/>
        <v>85</v>
      </c>
      <c r="CI810" s="94">
        <f t="shared" si="635"/>
        <v>97</v>
      </c>
      <c r="CK810" s="95">
        <v>10870</v>
      </c>
      <c r="CL810" s="162">
        <f t="shared" si="636"/>
        <v>15.988617463617464</v>
      </c>
      <c r="CM810" s="162">
        <f t="shared" si="637"/>
        <v>21.033914529914529</v>
      </c>
      <c r="CN810" s="162">
        <f t="shared" si="638"/>
        <v>26.292393162393161</v>
      </c>
      <c r="CO810" s="162">
        <f t="shared" si="639"/>
        <v>31.550871794871796</v>
      </c>
      <c r="CP810" s="162">
        <f t="shared" si="640"/>
        <v>36.15204059829059</v>
      </c>
      <c r="CQ810" s="162">
        <f t="shared" si="641"/>
        <v>41.15331103678929</v>
      </c>
    </row>
    <row r="811" spans="1:95" ht="19.5" thickTop="1" thickBot="1">
      <c r="G811" s="92">
        <v>2</v>
      </c>
      <c r="H811" s="93">
        <f t="shared" si="642"/>
        <v>34.308352402745996</v>
      </c>
      <c r="O811" s="95">
        <v>10880</v>
      </c>
      <c r="P811" s="94">
        <f t="shared" si="594"/>
        <v>12.335215064134276</v>
      </c>
      <c r="Q811" s="94">
        <f t="shared" si="595"/>
        <v>12.103104743438854</v>
      </c>
      <c r="R811" s="94">
        <f t="shared" si="596"/>
        <v>11.517890933619794</v>
      </c>
      <c r="S811" s="94">
        <f t="shared" si="597"/>
        <v>10.494598224127472</v>
      </c>
      <c r="T811" s="94">
        <f t="shared" si="598"/>
        <v>9.424841372280282</v>
      </c>
      <c r="U811" s="94">
        <f t="shared" si="599"/>
        <v>7.9765403551207994</v>
      </c>
      <c r="V811" s="82"/>
      <c r="W811" s="95">
        <v>10880</v>
      </c>
      <c r="X811" s="161">
        <f t="shared" si="607"/>
        <v>8.4548033254019668</v>
      </c>
      <c r="Y811" s="161">
        <f t="shared" si="608"/>
        <v>8.0853332971407994</v>
      </c>
      <c r="Z811" s="161">
        <f t="shared" si="609"/>
        <v>7.3905439024227029</v>
      </c>
      <c r="AA811" s="161">
        <f t="shared" si="610"/>
        <v>6.3293856238368305</v>
      </c>
      <c r="AB811" s="161">
        <f t="shared" si="611"/>
        <v>5.2210619886536129</v>
      </c>
      <c r="AC811" s="161">
        <f t="shared" si="612"/>
        <v>3.7727609714941304</v>
      </c>
      <c r="AD811" s="82"/>
      <c r="AE811" s="82"/>
      <c r="AF811" s="82"/>
      <c r="AG811" s="95">
        <v>10880</v>
      </c>
      <c r="AH811" s="161">
        <f t="shared" si="613"/>
        <v>-11.960567434077031</v>
      </c>
      <c r="AI811" s="161">
        <f t="shared" si="614"/>
        <v>-12.716260699028229</v>
      </c>
      <c r="AJ811" s="161">
        <f t="shared" si="615"/>
        <v>-13.723089032132357</v>
      </c>
      <c r="AK811" s="161">
        <f t="shared" si="616"/>
        <v>-14.953656994815184</v>
      </c>
      <c r="AL811" s="161">
        <f t="shared" si="617"/>
        <v>-16.213940377051429</v>
      </c>
      <c r="AM811" s="161">
        <f t="shared" si="618"/>
        <v>-17.778105475583672</v>
      </c>
      <c r="AN811" s="81"/>
      <c r="AO811" s="81"/>
      <c r="AP811" s="95">
        <v>10880</v>
      </c>
      <c r="AQ811" s="94">
        <f t="shared" si="600"/>
        <v>273.03507572308848</v>
      </c>
      <c r="AR811" s="94">
        <f t="shared" si="601"/>
        <v>472.53809767020471</v>
      </c>
      <c r="AS811" s="94">
        <f t="shared" si="602"/>
        <v>738.3407776096949</v>
      </c>
      <c r="AT811" s="94">
        <f t="shared" si="603"/>
        <v>1063.2107197579612</v>
      </c>
      <c r="AU811" s="94">
        <f t="shared" si="604"/>
        <v>1395.9255326683297</v>
      </c>
      <c r="AV811" s="94">
        <f t="shared" si="605"/>
        <v>1808.8651186808413</v>
      </c>
      <c r="AW811" s="81"/>
      <c r="AX811" s="95">
        <v>10880</v>
      </c>
      <c r="AY811" s="99">
        <f>'Max limit'!AX811*Input!PrimaryDrive_ratio*Input!Gear1_ratio*Input!FinalDrive_ratio</f>
        <v>960.19958419958414</v>
      </c>
      <c r="AZ811" s="99">
        <f t="shared" si="619"/>
        <v>16.003326403326401</v>
      </c>
      <c r="BA811" s="99">
        <f>AZ811*Input!$N$23</f>
        <v>37655.795020374208</v>
      </c>
      <c r="BB811" s="97">
        <f t="shared" si="606"/>
        <v>37.655795020374207</v>
      </c>
      <c r="BC811" s="95">
        <v>10880</v>
      </c>
      <c r="BD811" s="99">
        <f>'Max limit'!AX811*Input!PrimaryDrive_ratio*Input!Gear2_ratio*Input!FinalDrive_ratio</f>
        <v>1263.1958974358972</v>
      </c>
      <c r="BE811" s="99">
        <f t="shared" si="620"/>
        <v>21.053264957264954</v>
      </c>
      <c r="BF811" s="99">
        <f>BE811*Input!$N$23</f>
        <v>49538.290337914514</v>
      </c>
      <c r="BG811" s="100">
        <f t="shared" si="621"/>
        <v>49.538290337914511</v>
      </c>
      <c r="BH811" s="95">
        <v>10880</v>
      </c>
      <c r="BI811" s="99">
        <f>'Max limit'!AX811*Input!PrimaryDrive_ratio*Input!Gear3_ratio*Input!FinalDrive_ratio</f>
        <v>1578.9948717948714</v>
      </c>
      <c r="BJ811" s="99">
        <f t="shared" si="622"/>
        <v>26.31658119658119</v>
      </c>
      <c r="BK811" s="99">
        <f>BJ811*Input!$N$23</f>
        <v>61922.862922393135</v>
      </c>
      <c r="BL811" s="100">
        <f t="shared" si="623"/>
        <v>61.922862922393136</v>
      </c>
      <c r="BM811" s="95">
        <v>10880</v>
      </c>
      <c r="BN811" s="99">
        <f>'Max limit'!AX811*Input!PrimaryDrive_ratio*Input!Gear4_ratio*Input!FinalDrive_ratio</f>
        <v>1894.7938461538463</v>
      </c>
      <c r="BO811" s="99">
        <f t="shared" si="624"/>
        <v>31.57989743589744</v>
      </c>
      <c r="BP811" s="99">
        <f>BO811*Input!$N$23</f>
        <v>74307.435506871785</v>
      </c>
      <c r="BQ811" s="100">
        <f t="shared" si="625"/>
        <v>74.307435506871784</v>
      </c>
      <c r="BR811" s="95">
        <v>10880</v>
      </c>
      <c r="BS811" s="99">
        <f>'Max limit'!AX811*Input!PrimaryDrive_ratio*Input!Gear5_ratio*Input!FinalDrive_ratio</f>
        <v>2171.1179487179484</v>
      </c>
      <c r="BT811" s="99">
        <f t="shared" si="626"/>
        <v>36.18529914529914</v>
      </c>
      <c r="BU811" s="99">
        <f>BT811*Input!$N$23</f>
        <v>85143.936518290575</v>
      </c>
      <c r="BV811" s="100">
        <f t="shared" si="627"/>
        <v>85.143936518290573</v>
      </c>
      <c r="BW811" s="95">
        <v>10880</v>
      </c>
      <c r="BX811" s="99">
        <f>'Max limit'!AX811*Input!PrimaryDrive_ratio*Input!Gear6_ratio*Input!FinalDrive_ratio</f>
        <v>2471.4702341137122</v>
      </c>
      <c r="BY811" s="99">
        <f t="shared" si="628"/>
        <v>41.191170568561873</v>
      </c>
      <c r="BZ811" s="99">
        <f>BY811*Input!$N$23</f>
        <v>96922.741965484936</v>
      </c>
      <c r="CA811" s="100">
        <f t="shared" si="629"/>
        <v>96.922741965484931</v>
      </c>
      <c r="CC811" s="95">
        <v>10880</v>
      </c>
      <c r="CD811" s="94">
        <f t="shared" si="630"/>
        <v>37.5</v>
      </c>
      <c r="CE811" s="94">
        <f t="shared" si="631"/>
        <v>49.5</v>
      </c>
      <c r="CF811" s="94">
        <f t="shared" si="632"/>
        <v>62</v>
      </c>
      <c r="CG811" s="94">
        <f t="shared" si="633"/>
        <v>74.5</v>
      </c>
      <c r="CH811" s="94">
        <f t="shared" si="634"/>
        <v>85</v>
      </c>
      <c r="CI811" s="94">
        <f t="shared" si="635"/>
        <v>97</v>
      </c>
      <c r="CK811" s="95">
        <v>10880</v>
      </c>
      <c r="CL811" s="162">
        <f t="shared" si="636"/>
        <v>16.003326403326401</v>
      </c>
      <c r="CM811" s="162">
        <f t="shared" si="637"/>
        <v>21.053264957264954</v>
      </c>
      <c r="CN811" s="162">
        <f t="shared" si="638"/>
        <v>26.31658119658119</v>
      </c>
      <c r="CO811" s="162">
        <f t="shared" si="639"/>
        <v>31.57989743589744</v>
      </c>
      <c r="CP811" s="162">
        <f t="shared" si="640"/>
        <v>36.18529914529914</v>
      </c>
      <c r="CQ811" s="162">
        <f t="shared" si="641"/>
        <v>41.191170568561873</v>
      </c>
    </row>
    <row r="812" spans="1:95" ht="19.5" thickTop="1" thickBot="1">
      <c r="G812" s="92">
        <v>2</v>
      </c>
      <c r="H812" s="93">
        <f t="shared" si="642"/>
        <v>34.353546910755149</v>
      </c>
      <c r="O812" s="95">
        <v>10890</v>
      </c>
      <c r="P812" s="94">
        <f t="shared" si="594"/>
        <v>12.333589405734422</v>
      </c>
      <c r="Q812" s="94">
        <f t="shared" si="595"/>
        <v>12.100191645428707</v>
      </c>
      <c r="R812" s="94">
        <f t="shared" si="596"/>
        <v>11.513215080279645</v>
      </c>
      <c r="S812" s="94">
        <f t="shared" si="597"/>
        <v>10.487803222576284</v>
      </c>
      <c r="T812" s="94">
        <f t="shared" si="598"/>
        <v>9.4158373780734816</v>
      </c>
      <c r="U812" s="94">
        <f t="shared" si="599"/>
        <v>7.964872819376005</v>
      </c>
      <c r="V812" s="82"/>
      <c r="W812" s="95">
        <v>10890</v>
      </c>
      <c r="X812" s="161">
        <f t="shared" si="607"/>
        <v>8.4531776670021141</v>
      </c>
      <c r="Y812" s="161">
        <f t="shared" si="608"/>
        <v>8.0824201991306523</v>
      </c>
      <c r="Z812" s="161">
        <f t="shared" si="609"/>
        <v>7.3858680490825508</v>
      </c>
      <c r="AA812" s="161">
        <f t="shared" si="610"/>
        <v>6.3225906222856407</v>
      </c>
      <c r="AB812" s="161">
        <f t="shared" si="611"/>
        <v>5.2120579944468135</v>
      </c>
      <c r="AC812" s="161">
        <f t="shared" si="612"/>
        <v>3.7610934357493346</v>
      </c>
      <c r="AD812" s="82"/>
      <c r="AE812" s="82"/>
      <c r="AF812" s="82"/>
      <c r="AG812" s="95">
        <v>10890</v>
      </c>
      <c r="AH812" s="161">
        <f t="shared" si="613"/>
        <v>-11.962469454404857</v>
      </c>
      <c r="AI812" s="161">
        <f t="shared" si="614"/>
        <v>-12.719552499779695</v>
      </c>
      <c r="AJ812" s="161">
        <f t="shared" si="615"/>
        <v>-13.728232470806525</v>
      </c>
      <c r="AK812" s="161">
        <f t="shared" si="616"/>
        <v>-14.961063546505981</v>
      </c>
      <c r="AL812" s="161">
        <f t="shared" si="617"/>
        <v>-16.22366469079477</v>
      </c>
      <c r="AM812" s="161">
        <f t="shared" si="618"/>
        <v>-17.790706414188051</v>
      </c>
      <c r="AN812" s="81"/>
      <c r="AO812" s="81"/>
      <c r="AP812" s="95">
        <v>10890</v>
      </c>
      <c r="AQ812" s="94">
        <f t="shared" si="600"/>
        <v>273.53720908963498</v>
      </c>
      <c r="AR812" s="94">
        <f t="shared" si="601"/>
        <v>473.40713306859186</v>
      </c>
      <c r="AS812" s="94">
        <f t="shared" si="602"/>
        <v>739.6986454196749</v>
      </c>
      <c r="AT812" s="94">
        <f t="shared" si="603"/>
        <v>1065.1660494043315</v>
      </c>
      <c r="AU812" s="94">
        <f t="shared" si="604"/>
        <v>1398.4927514965723</v>
      </c>
      <c r="AV812" s="94">
        <f t="shared" si="605"/>
        <v>1812.1917664723974</v>
      </c>
      <c r="AW812" s="81"/>
      <c r="AX812" s="95">
        <v>10890</v>
      </c>
      <c r="AY812" s="99">
        <f>'Max limit'!AX812*Input!PrimaryDrive_ratio*Input!Gear1_ratio*Input!FinalDrive_ratio</f>
        <v>961.08212058212064</v>
      </c>
      <c r="AZ812" s="99">
        <f t="shared" si="619"/>
        <v>16.018035343035343</v>
      </c>
      <c r="BA812" s="99">
        <f>AZ812*Input!$N$23</f>
        <v>37690.405126091471</v>
      </c>
      <c r="BB812" s="97">
        <f t="shared" si="606"/>
        <v>37.69040512609147</v>
      </c>
      <c r="BC812" s="95">
        <v>10890</v>
      </c>
      <c r="BD812" s="99">
        <f>'Max limit'!AX812*Input!PrimaryDrive_ratio*Input!Gear2_ratio*Input!FinalDrive_ratio</f>
        <v>1264.3569230769231</v>
      </c>
      <c r="BE812" s="99">
        <f t="shared" si="620"/>
        <v>21.072615384615386</v>
      </c>
      <c r="BF812" s="99">
        <f>BE812*Input!$N$23</f>
        <v>49583.821854769223</v>
      </c>
      <c r="BG812" s="100">
        <f t="shared" si="621"/>
        <v>49.583821854769226</v>
      </c>
      <c r="BH812" s="95">
        <v>10890</v>
      </c>
      <c r="BI812" s="99">
        <f>'Max limit'!AX812*Input!PrimaryDrive_ratio*Input!Gear3_ratio*Input!FinalDrive_ratio</f>
        <v>1580.4461538461539</v>
      </c>
      <c r="BJ812" s="99">
        <f t="shared" si="622"/>
        <v>26.340769230769233</v>
      </c>
      <c r="BK812" s="99">
        <f>BJ812*Input!$N$23</f>
        <v>61979.777318461536</v>
      </c>
      <c r="BL812" s="100">
        <f t="shared" si="623"/>
        <v>61.979777318461537</v>
      </c>
      <c r="BM812" s="95">
        <v>10890</v>
      </c>
      <c r="BN812" s="99">
        <f>'Max limit'!AX812*Input!PrimaryDrive_ratio*Input!Gear4_ratio*Input!FinalDrive_ratio</f>
        <v>1896.5353846153848</v>
      </c>
      <c r="BO812" s="99">
        <f t="shared" si="624"/>
        <v>31.60892307692308</v>
      </c>
      <c r="BP812" s="99">
        <f>BO812*Input!$N$23</f>
        <v>74375.732782153835</v>
      </c>
      <c r="BQ812" s="100">
        <f t="shared" si="625"/>
        <v>74.375732782153833</v>
      </c>
      <c r="BR812" s="95">
        <v>10890</v>
      </c>
      <c r="BS812" s="99">
        <f>'Max limit'!AX812*Input!PrimaryDrive_ratio*Input!Gear5_ratio*Input!FinalDrive_ratio</f>
        <v>2173.1134615384613</v>
      </c>
      <c r="BT812" s="99">
        <f t="shared" si="626"/>
        <v>36.218557692307691</v>
      </c>
      <c r="BU812" s="99">
        <f>BT812*Input!$N$23</f>
        <v>85222.193812884594</v>
      </c>
      <c r="BV812" s="100">
        <f t="shared" si="627"/>
        <v>85.222193812884598</v>
      </c>
      <c r="BW812" s="95">
        <v>10890</v>
      </c>
      <c r="BX812" s="99">
        <f>'Max limit'!AX812*Input!PrimaryDrive_ratio*Input!Gear6_ratio*Input!FinalDrive_ratio</f>
        <v>2473.7418060200671</v>
      </c>
      <c r="BY812" s="99">
        <f t="shared" si="628"/>
        <v>41.229030100334448</v>
      </c>
      <c r="BZ812" s="99">
        <f>BY812*Input!$N$23</f>
        <v>97011.825368026737</v>
      </c>
      <c r="CA812" s="100">
        <f t="shared" si="629"/>
        <v>97.011825368026734</v>
      </c>
      <c r="CC812" s="95">
        <v>10890</v>
      </c>
      <c r="CD812" s="94">
        <f t="shared" si="630"/>
        <v>37.5</v>
      </c>
      <c r="CE812" s="94">
        <f t="shared" si="631"/>
        <v>49.5</v>
      </c>
      <c r="CF812" s="94">
        <f t="shared" si="632"/>
        <v>62</v>
      </c>
      <c r="CG812" s="94">
        <f t="shared" si="633"/>
        <v>74.5</v>
      </c>
      <c r="CH812" s="94">
        <f t="shared" si="634"/>
        <v>85</v>
      </c>
      <c r="CI812" s="94">
        <f t="shared" si="635"/>
        <v>97</v>
      </c>
      <c r="CK812" s="95">
        <v>10890</v>
      </c>
      <c r="CL812" s="162">
        <f t="shared" si="636"/>
        <v>16.018035343035343</v>
      </c>
      <c r="CM812" s="162">
        <f t="shared" si="637"/>
        <v>21.072615384615386</v>
      </c>
      <c r="CN812" s="162">
        <f t="shared" si="638"/>
        <v>26.340769230769233</v>
      </c>
      <c r="CO812" s="162">
        <f t="shared" si="639"/>
        <v>31.60892307692308</v>
      </c>
      <c r="CP812" s="162">
        <f t="shared" si="640"/>
        <v>36.218557692307691</v>
      </c>
      <c r="CQ812" s="162">
        <f t="shared" si="641"/>
        <v>41.229030100334448</v>
      </c>
    </row>
    <row r="813" spans="1:95" ht="19.5" thickTop="1" thickBot="1">
      <c r="G813" s="92">
        <v>2</v>
      </c>
      <c r="H813" s="93">
        <f t="shared" si="642"/>
        <v>34.398741418764303</v>
      </c>
    </row>
    <row r="814" spans="1:95" ht="19.5" thickTop="1" thickBot="1">
      <c r="G814" s="92">
        <v>2</v>
      </c>
      <c r="H814" s="93">
        <f t="shared" si="642"/>
        <v>34.443935926773456</v>
      </c>
    </row>
    <row r="815" spans="1:95" ht="19.5" thickTop="1" thickBot="1">
      <c r="G815" s="92">
        <v>2</v>
      </c>
      <c r="H815" s="93">
        <f t="shared" si="642"/>
        <v>34.489130434782609</v>
      </c>
    </row>
    <row r="816" spans="1:95" ht="19.5" thickTop="1" thickBot="1">
      <c r="G816" s="92">
        <v>2</v>
      </c>
      <c r="H816" s="93">
        <f t="shared" si="642"/>
        <v>34.534324942791763</v>
      </c>
    </row>
    <row r="817" spans="7:8" ht="19.5" thickTop="1" thickBot="1">
      <c r="G817" s="92">
        <v>2</v>
      </c>
      <c r="H817" s="93">
        <f t="shared" si="642"/>
        <v>34.579519450800916</v>
      </c>
    </row>
    <row r="818" spans="7:8" ht="19.5" thickTop="1" thickBot="1">
      <c r="G818" s="92">
        <v>2</v>
      </c>
      <c r="H818" s="93">
        <f t="shared" si="642"/>
        <v>34.624713958810069</v>
      </c>
    </row>
    <row r="819" spans="7:8" ht="19.5" thickTop="1" thickBot="1">
      <c r="G819" s="92">
        <v>2</v>
      </c>
      <c r="H819" s="93">
        <f t="shared" si="642"/>
        <v>34.669908466819223</v>
      </c>
    </row>
    <row r="820" spans="7:8" ht="19.5" thickTop="1" thickBot="1">
      <c r="G820" s="92">
        <v>2</v>
      </c>
      <c r="H820" s="93">
        <f t="shared" si="642"/>
        <v>34.715102974828376</v>
      </c>
    </row>
    <row r="821" spans="7:8" ht="19.5" thickTop="1" thickBot="1">
      <c r="G821" s="92">
        <v>2</v>
      </c>
      <c r="H821" s="93">
        <f t="shared" si="642"/>
        <v>34.76029748283753</v>
      </c>
    </row>
    <row r="822" spans="7:8" ht="19.5" thickTop="1" thickBot="1">
      <c r="G822" s="92">
        <v>2</v>
      </c>
      <c r="H822" s="93">
        <f t="shared" si="642"/>
        <v>34.805491990846683</v>
      </c>
    </row>
    <row r="823" spans="7:8" ht="19.5" thickTop="1" thickBot="1">
      <c r="G823" s="92">
        <v>2</v>
      </c>
      <c r="H823" s="93">
        <f t="shared" si="642"/>
        <v>34.850686498855836</v>
      </c>
    </row>
    <row r="824" spans="7:8" ht="19.5" thickTop="1" thickBot="1">
      <c r="G824" s="92">
        <v>2</v>
      </c>
      <c r="H824" s="93">
        <f t="shared" si="642"/>
        <v>34.89588100686499</v>
      </c>
    </row>
    <row r="825" spans="7:8" ht="19.5" thickTop="1" thickBot="1">
      <c r="G825" s="92">
        <v>2</v>
      </c>
      <c r="H825" s="93">
        <f t="shared" si="642"/>
        <v>34.941075514874143</v>
      </c>
    </row>
    <row r="826" spans="7:8" ht="19.5" thickTop="1" thickBot="1">
      <c r="G826" s="92">
        <v>2</v>
      </c>
      <c r="H826" s="93">
        <f t="shared" si="642"/>
        <v>34.986270022883296</v>
      </c>
    </row>
    <row r="827" spans="7:8" ht="19.5" thickTop="1" thickBot="1">
      <c r="G827" s="92">
        <v>2</v>
      </c>
      <c r="H827" s="93">
        <f t="shared" si="642"/>
        <v>35.03146453089245</v>
      </c>
    </row>
    <row r="828" spans="7:8" ht="19.5" thickTop="1" thickBot="1">
      <c r="G828" s="92">
        <v>2</v>
      </c>
      <c r="H828" s="93">
        <f t="shared" si="642"/>
        <v>35.076659038901603</v>
      </c>
    </row>
    <row r="829" spans="7:8" ht="19.5" thickTop="1" thickBot="1">
      <c r="G829" s="92">
        <v>2</v>
      </c>
      <c r="H829" s="93">
        <f t="shared" si="642"/>
        <v>35.121853546910756</v>
      </c>
    </row>
    <row r="830" spans="7:8" ht="19.5" thickTop="1" thickBot="1">
      <c r="G830" s="92">
        <v>2</v>
      </c>
      <c r="H830" s="93">
        <f t="shared" si="642"/>
        <v>35.16704805491991</v>
      </c>
    </row>
    <row r="831" spans="7:8" ht="19.5" thickTop="1" thickBot="1">
      <c r="G831" s="92">
        <v>2</v>
      </c>
      <c r="H831" s="93">
        <f t="shared" si="642"/>
        <v>35.212242562929063</v>
      </c>
    </row>
    <row r="832" spans="7:8" ht="19.5" thickTop="1" thickBot="1">
      <c r="G832" s="92">
        <v>2</v>
      </c>
      <c r="H832" s="93">
        <f t="shared" si="642"/>
        <v>35.257437070938217</v>
      </c>
    </row>
    <row r="833" spans="7:8" ht="19.5" thickTop="1" thickBot="1">
      <c r="G833" s="92">
        <v>2</v>
      </c>
      <c r="H833" s="93">
        <f t="shared" si="642"/>
        <v>35.30263157894737</v>
      </c>
    </row>
    <row r="834" spans="7:8" ht="19.5" thickTop="1" thickBot="1">
      <c r="G834" s="92">
        <v>2</v>
      </c>
      <c r="H834" s="93">
        <f t="shared" si="642"/>
        <v>35.347826086956523</v>
      </c>
    </row>
    <row r="835" spans="7:8" ht="19.5" thickTop="1" thickBot="1">
      <c r="G835" s="92">
        <v>2</v>
      </c>
      <c r="H835" s="93">
        <f t="shared" si="642"/>
        <v>35.393020594965677</v>
      </c>
    </row>
    <row r="836" spans="7:8" ht="19.5" thickTop="1" thickBot="1">
      <c r="G836" s="92">
        <v>2</v>
      </c>
      <c r="H836" s="93">
        <f t="shared" si="642"/>
        <v>35.43821510297483</v>
      </c>
    </row>
    <row r="837" spans="7:8" ht="19.5" thickTop="1" thickBot="1">
      <c r="G837" s="92">
        <v>2</v>
      </c>
      <c r="H837" s="93">
        <f t="shared" si="642"/>
        <v>35.483409610983983</v>
      </c>
    </row>
    <row r="838" spans="7:8" ht="19.5" thickTop="1" thickBot="1">
      <c r="G838" s="92">
        <v>2</v>
      </c>
      <c r="H838" s="93">
        <f t="shared" si="642"/>
        <v>35.528604118993137</v>
      </c>
    </row>
    <row r="839" spans="7:8" ht="19.5" thickTop="1" thickBot="1">
      <c r="G839" s="92">
        <v>2</v>
      </c>
      <c r="H839" s="93">
        <f t="shared" si="642"/>
        <v>35.57379862700229</v>
      </c>
    </row>
    <row r="840" spans="7:8" ht="19.5" thickTop="1" thickBot="1">
      <c r="G840" s="92">
        <v>2</v>
      </c>
      <c r="H840" s="93">
        <f t="shared" si="642"/>
        <v>35.618993135011443</v>
      </c>
    </row>
    <row r="841" spans="7:8" ht="19.5" thickTop="1" thickBot="1">
      <c r="G841" s="92">
        <v>2</v>
      </c>
      <c r="H841" s="93">
        <f t="shared" si="642"/>
        <v>35.664187643020597</v>
      </c>
    </row>
    <row r="842" spans="7:8" ht="19.5" thickTop="1" thickBot="1">
      <c r="G842" s="92">
        <v>2</v>
      </c>
      <c r="H842" s="93">
        <f t="shared" si="642"/>
        <v>35.70938215102975</v>
      </c>
    </row>
    <row r="843" spans="7:8" ht="19.5" thickTop="1" thickBot="1">
      <c r="G843" s="92">
        <v>2</v>
      </c>
      <c r="H843" s="93">
        <f t="shared" ref="H843:H906" si="643">1 + (ROW() - ROW($H$74)) * (79 / 1748)</f>
        <v>35.754576659038904</v>
      </c>
    </row>
    <row r="844" spans="7:8" ht="19.5" thickTop="1" thickBot="1">
      <c r="G844" s="92">
        <v>2</v>
      </c>
      <c r="H844" s="93">
        <f t="shared" si="643"/>
        <v>35.799771167048057</v>
      </c>
    </row>
    <row r="845" spans="7:8" ht="19.5" thickTop="1" thickBot="1">
      <c r="G845" s="92">
        <v>2</v>
      </c>
      <c r="H845" s="93">
        <f t="shared" si="643"/>
        <v>35.84496567505721</v>
      </c>
    </row>
    <row r="846" spans="7:8" ht="19.5" thickTop="1" thickBot="1">
      <c r="G846" s="92">
        <v>2</v>
      </c>
      <c r="H846" s="93">
        <f t="shared" si="643"/>
        <v>35.890160183066364</v>
      </c>
    </row>
    <row r="847" spans="7:8" ht="19.5" thickTop="1" thickBot="1">
      <c r="G847" s="92">
        <v>2</v>
      </c>
      <c r="H847" s="93">
        <f t="shared" si="643"/>
        <v>35.935354691075517</v>
      </c>
    </row>
    <row r="848" spans="7:8" ht="19.5" thickTop="1" thickBot="1">
      <c r="G848" s="92">
        <v>2</v>
      </c>
      <c r="H848" s="93">
        <f t="shared" si="643"/>
        <v>35.98054919908467</v>
      </c>
    </row>
    <row r="849" spans="7:8" ht="19.5" thickTop="1" thickBot="1">
      <c r="G849" s="92">
        <v>2</v>
      </c>
      <c r="H849" s="93">
        <f t="shared" si="643"/>
        <v>36.025743707093824</v>
      </c>
    </row>
    <row r="850" spans="7:8" ht="19.5" thickTop="1" thickBot="1">
      <c r="G850" s="92">
        <v>2</v>
      </c>
      <c r="H850" s="93">
        <f t="shared" si="643"/>
        <v>36.070938215102977</v>
      </c>
    </row>
    <row r="851" spans="7:8" ht="19.5" thickTop="1" thickBot="1">
      <c r="G851" s="92">
        <v>2</v>
      </c>
      <c r="H851" s="93">
        <f t="shared" si="643"/>
        <v>36.116132723112131</v>
      </c>
    </row>
    <row r="852" spans="7:8" ht="19.5" thickTop="1" thickBot="1">
      <c r="G852" s="92">
        <v>2</v>
      </c>
      <c r="H852" s="93">
        <f t="shared" si="643"/>
        <v>36.161327231121284</v>
      </c>
    </row>
    <row r="853" spans="7:8" ht="19.5" thickTop="1" thickBot="1">
      <c r="G853" s="92">
        <v>2</v>
      </c>
      <c r="H853" s="93">
        <f t="shared" si="643"/>
        <v>36.206521739130437</v>
      </c>
    </row>
    <row r="854" spans="7:8" ht="19.5" thickTop="1" thickBot="1">
      <c r="G854" s="92">
        <v>2</v>
      </c>
      <c r="H854" s="93">
        <f t="shared" si="643"/>
        <v>36.251716247139591</v>
      </c>
    </row>
    <row r="855" spans="7:8" ht="19.5" thickTop="1" thickBot="1">
      <c r="G855" s="92">
        <v>2</v>
      </c>
      <c r="H855" s="93">
        <f t="shared" si="643"/>
        <v>36.296910755148744</v>
      </c>
    </row>
    <row r="856" spans="7:8" ht="19.5" thickTop="1" thickBot="1">
      <c r="G856" s="92">
        <v>2</v>
      </c>
      <c r="H856" s="93">
        <f t="shared" si="643"/>
        <v>36.342105263157897</v>
      </c>
    </row>
    <row r="857" spans="7:8" ht="19.5" thickTop="1" thickBot="1">
      <c r="G857" s="92">
        <v>2</v>
      </c>
      <c r="H857" s="93">
        <f t="shared" si="643"/>
        <v>36.387299771167051</v>
      </c>
    </row>
    <row r="858" spans="7:8" ht="19.5" thickTop="1" thickBot="1">
      <c r="G858" s="92">
        <v>2</v>
      </c>
      <c r="H858" s="93">
        <f t="shared" si="643"/>
        <v>36.432494279176204</v>
      </c>
    </row>
    <row r="859" spans="7:8" ht="19.5" thickTop="1" thickBot="1">
      <c r="G859" s="92">
        <v>2</v>
      </c>
      <c r="H859" s="93">
        <f t="shared" si="643"/>
        <v>36.477688787185357</v>
      </c>
    </row>
    <row r="860" spans="7:8" ht="19.5" thickTop="1" thickBot="1">
      <c r="G860" s="92">
        <v>2</v>
      </c>
      <c r="H860" s="93">
        <f t="shared" si="643"/>
        <v>36.522883295194511</v>
      </c>
    </row>
    <row r="861" spans="7:8" ht="19.5" thickTop="1" thickBot="1">
      <c r="G861" s="92">
        <v>2</v>
      </c>
      <c r="H861" s="93">
        <f t="shared" si="643"/>
        <v>36.568077803203664</v>
      </c>
    </row>
    <row r="862" spans="7:8" ht="19.5" thickTop="1" thickBot="1">
      <c r="G862" s="92">
        <v>2</v>
      </c>
      <c r="H862" s="93">
        <f t="shared" si="643"/>
        <v>36.613272311212818</v>
      </c>
    </row>
    <row r="863" spans="7:8" ht="19.5" thickTop="1" thickBot="1">
      <c r="G863" s="92">
        <v>2</v>
      </c>
      <c r="H863" s="93">
        <f t="shared" si="643"/>
        <v>36.658466819221971</v>
      </c>
    </row>
    <row r="864" spans="7:8" ht="19.5" thickTop="1" thickBot="1">
      <c r="G864" s="92">
        <v>2</v>
      </c>
      <c r="H864" s="93">
        <f t="shared" si="643"/>
        <v>36.703661327231124</v>
      </c>
    </row>
    <row r="865" spans="7:8" ht="19.5" thickTop="1" thickBot="1">
      <c r="G865" s="92">
        <v>2</v>
      </c>
      <c r="H865" s="93">
        <f t="shared" si="643"/>
        <v>36.748855835240278</v>
      </c>
    </row>
    <row r="866" spans="7:8" ht="19.5" thickTop="1" thickBot="1">
      <c r="G866" s="92">
        <v>2</v>
      </c>
      <c r="H866" s="93">
        <f t="shared" si="643"/>
        <v>36.794050343249431</v>
      </c>
    </row>
    <row r="867" spans="7:8" ht="19.5" thickTop="1" thickBot="1">
      <c r="G867" s="92">
        <v>2</v>
      </c>
      <c r="H867" s="93">
        <f t="shared" si="643"/>
        <v>36.839244851258584</v>
      </c>
    </row>
    <row r="868" spans="7:8" ht="19.5" thickTop="1" thickBot="1">
      <c r="G868" s="92">
        <v>2</v>
      </c>
      <c r="H868" s="93">
        <f t="shared" si="643"/>
        <v>36.884439359267738</v>
      </c>
    </row>
    <row r="869" spans="7:8" ht="19.5" thickTop="1" thickBot="1">
      <c r="G869" s="92">
        <v>2</v>
      </c>
      <c r="H869" s="93">
        <f t="shared" si="643"/>
        <v>36.929633867276891</v>
      </c>
    </row>
    <row r="870" spans="7:8" ht="19.5" thickTop="1" thickBot="1">
      <c r="G870" s="92">
        <v>2</v>
      </c>
      <c r="H870" s="93">
        <f t="shared" si="643"/>
        <v>36.974828375286044</v>
      </c>
    </row>
    <row r="871" spans="7:8" ht="19.5" thickTop="1" thickBot="1">
      <c r="G871" s="92">
        <v>2</v>
      </c>
      <c r="H871" s="93">
        <f t="shared" si="643"/>
        <v>37.020022883295198</v>
      </c>
    </row>
    <row r="872" spans="7:8" ht="19.5" thickTop="1" thickBot="1">
      <c r="G872" s="92">
        <v>2</v>
      </c>
      <c r="H872" s="93">
        <f t="shared" si="643"/>
        <v>37.065217391304351</v>
      </c>
    </row>
    <row r="873" spans="7:8" ht="19.5" thickTop="1" thickBot="1">
      <c r="G873" s="92">
        <v>2</v>
      </c>
      <c r="H873" s="93">
        <f t="shared" si="643"/>
        <v>37.110411899313505</v>
      </c>
    </row>
    <row r="874" spans="7:8" ht="19.5" thickTop="1" thickBot="1">
      <c r="G874" s="92">
        <v>2</v>
      </c>
      <c r="H874" s="93">
        <f t="shared" si="643"/>
        <v>37.155606407322658</v>
      </c>
    </row>
    <row r="875" spans="7:8" ht="19.5" thickTop="1" thickBot="1">
      <c r="G875" s="92">
        <v>2</v>
      </c>
      <c r="H875" s="93">
        <f t="shared" si="643"/>
        <v>37.200800915331811</v>
      </c>
    </row>
    <row r="876" spans="7:8" ht="19.5" thickTop="1" thickBot="1">
      <c r="G876" s="92">
        <v>2</v>
      </c>
      <c r="H876" s="93">
        <f t="shared" si="643"/>
        <v>37.245995423340965</v>
      </c>
    </row>
    <row r="877" spans="7:8" ht="19.5" thickTop="1" thickBot="1">
      <c r="G877" s="92">
        <v>2</v>
      </c>
      <c r="H877" s="93">
        <f t="shared" si="643"/>
        <v>37.291189931350118</v>
      </c>
    </row>
    <row r="878" spans="7:8" ht="19.5" thickTop="1" thickBot="1">
      <c r="G878" s="92">
        <v>2</v>
      </c>
      <c r="H878" s="93">
        <f t="shared" si="643"/>
        <v>37.336384439359271</v>
      </c>
    </row>
    <row r="879" spans="7:8" ht="19.5" thickTop="1" thickBot="1">
      <c r="G879" s="92">
        <v>2</v>
      </c>
      <c r="H879" s="93">
        <f t="shared" si="643"/>
        <v>37.381578947368418</v>
      </c>
    </row>
    <row r="880" spans="7:8" ht="19.5" thickTop="1" thickBot="1">
      <c r="G880" s="92">
        <v>2</v>
      </c>
      <c r="H880" s="93">
        <f t="shared" si="643"/>
        <v>37.426773455377571</v>
      </c>
    </row>
    <row r="881" spans="7:8" ht="19.5" thickTop="1" thickBot="1">
      <c r="G881" s="92">
        <v>2</v>
      </c>
      <c r="H881" s="93">
        <f t="shared" si="643"/>
        <v>37.471967963386724</v>
      </c>
    </row>
    <row r="882" spans="7:8" ht="19.5" thickTop="1" thickBot="1">
      <c r="G882" s="92">
        <v>2</v>
      </c>
      <c r="H882" s="93">
        <f t="shared" si="643"/>
        <v>37.517162471395878</v>
      </c>
    </row>
    <row r="883" spans="7:8" ht="19.5" thickTop="1" thickBot="1">
      <c r="G883" s="92">
        <v>2</v>
      </c>
      <c r="H883" s="93">
        <f t="shared" si="643"/>
        <v>37.562356979405031</v>
      </c>
    </row>
    <row r="884" spans="7:8" ht="19.5" thickTop="1" thickBot="1">
      <c r="G884" s="92">
        <v>2</v>
      </c>
      <c r="H884" s="93">
        <f t="shared" si="643"/>
        <v>37.607551487414185</v>
      </c>
    </row>
    <row r="885" spans="7:8" ht="19.5" thickTop="1" thickBot="1">
      <c r="G885" s="92">
        <v>2</v>
      </c>
      <c r="H885" s="93">
        <f t="shared" si="643"/>
        <v>37.652745995423338</v>
      </c>
    </row>
    <row r="886" spans="7:8" ht="19.5" thickTop="1" thickBot="1">
      <c r="G886" s="92">
        <v>2</v>
      </c>
      <c r="H886" s="93">
        <f t="shared" si="643"/>
        <v>37.697940503432491</v>
      </c>
    </row>
    <row r="887" spans="7:8" ht="19.5" thickTop="1" thickBot="1">
      <c r="G887" s="92">
        <v>2</v>
      </c>
      <c r="H887" s="93">
        <f t="shared" si="643"/>
        <v>37.743135011441645</v>
      </c>
    </row>
    <row r="888" spans="7:8" ht="19.5" thickTop="1" thickBot="1">
      <c r="G888" s="92">
        <v>2</v>
      </c>
      <c r="H888" s="93">
        <f t="shared" si="643"/>
        <v>37.788329519450798</v>
      </c>
    </row>
    <row r="889" spans="7:8" ht="19.5" thickTop="1" thickBot="1">
      <c r="G889" s="92">
        <v>2</v>
      </c>
      <c r="H889" s="93">
        <f t="shared" si="643"/>
        <v>37.833524027459951</v>
      </c>
    </row>
    <row r="890" spans="7:8" ht="19.5" thickTop="1" thickBot="1">
      <c r="G890" s="92">
        <v>2</v>
      </c>
      <c r="H890" s="93">
        <f t="shared" si="643"/>
        <v>37.878718535469105</v>
      </c>
    </row>
    <row r="891" spans="7:8" ht="19.5" thickTop="1" thickBot="1">
      <c r="G891" s="92">
        <v>2</v>
      </c>
      <c r="H891" s="93">
        <f t="shared" si="643"/>
        <v>37.923913043478258</v>
      </c>
    </row>
    <row r="892" spans="7:8" ht="19.5" thickTop="1" thickBot="1">
      <c r="G892" s="92">
        <v>2</v>
      </c>
      <c r="H892" s="93">
        <f t="shared" si="643"/>
        <v>37.969107551487411</v>
      </c>
    </row>
    <row r="893" spans="7:8" ht="19.5" thickTop="1" thickBot="1">
      <c r="G893" s="92">
        <v>2</v>
      </c>
      <c r="H893" s="93">
        <f t="shared" si="643"/>
        <v>38.014302059496565</v>
      </c>
    </row>
    <row r="894" spans="7:8" ht="19.5" thickTop="1" thickBot="1">
      <c r="G894" s="92">
        <v>2</v>
      </c>
      <c r="H894" s="93">
        <f t="shared" si="643"/>
        <v>38.059496567505718</v>
      </c>
    </row>
    <row r="895" spans="7:8" ht="19.5" thickTop="1" thickBot="1">
      <c r="G895" s="92">
        <v>2</v>
      </c>
      <c r="H895" s="93">
        <f t="shared" si="643"/>
        <v>38.104691075514872</v>
      </c>
    </row>
    <row r="896" spans="7:8" ht="19.5" thickTop="1" thickBot="1">
      <c r="G896" s="92">
        <v>2</v>
      </c>
      <c r="H896" s="93">
        <f t="shared" si="643"/>
        <v>38.149885583524025</v>
      </c>
    </row>
    <row r="897" spans="7:8" ht="19.5" thickTop="1" thickBot="1">
      <c r="G897" s="92">
        <v>2</v>
      </c>
      <c r="H897" s="93">
        <f t="shared" si="643"/>
        <v>38.195080091533178</v>
      </c>
    </row>
    <row r="898" spans="7:8" ht="19.5" thickTop="1" thickBot="1">
      <c r="G898" s="92">
        <v>2</v>
      </c>
      <c r="H898" s="93">
        <f t="shared" si="643"/>
        <v>38.240274599542332</v>
      </c>
    </row>
    <row r="899" spans="7:8" ht="19.5" thickTop="1" thickBot="1">
      <c r="G899" s="92">
        <v>2</v>
      </c>
      <c r="H899" s="93">
        <f t="shared" si="643"/>
        <v>38.285469107551485</v>
      </c>
    </row>
    <row r="900" spans="7:8" ht="19.5" thickTop="1" thickBot="1">
      <c r="G900" s="92">
        <v>2</v>
      </c>
      <c r="H900" s="93">
        <f t="shared" si="643"/>
        <v>38.330663615560638</v>
      </c>
    </row>
    <row r="901" spans="7:8" ht="19.5" thickTop="1" thickBot="1">
      <c r="G901" s="92">
        <v>2</v>
      </c>
      <c r="H901" s="93">
        <f t="shared" si="643"/>
        <v>38.375858123569792</v>
      </c>
    </row>
    <row r="902" spans="7:8" ht="19.5" thickTop="1" thickBot="1">
      <c r="G902" s="92">
        <v>2</v>
      </c>
      <c r="H902" s="93">
        <f t="shared" si="643"/>
        <v>38.421052631578945</v>
      </c>
    </row>
    <row r="903" spans="7:8" ht="19.5" thickTop="1" thickBot="1">
      <c r="G903" s="92">
        <v>2</v>
      </c>
      <c r="H903" s="93">
        <f t="shared" si="643"/>
        <v>38.466247139588098</v>
      </c>
    </row>
    <row r="904" spans="7:8" ht="19.5" thickTop="1" thickBot="1">
      <c r="G904" s="92">
        <v>2</v>
      </c>
      <c r="H904" s="93">
        <f t="shared" si="643"/>
        <v>38.511441647597252</v>
      </c>
    </row>
    <row r="905" spans="7:8" ht="19.5" thickTop="1" thickBot="1">
      <c r="G905" s="92">
        <v>2</v>
      </c>
      <c r="H905" s="93">
        <f t="shared" si="643"/>
        <v>38.556636155606405</v>
      </c>
    </row>
    <row r="906" spans="7:8" ht="19.5" thickTop="1" thickBot="1">
      <c r="G906" s="92">
        <v>2</v>
      </c>
      <c r="H906" s="93">
        <f t="shared" si="643"/>
        <v>38.601830663615559</v>
      </c>
    </row>
    <row r="907" spans="7:8" ht="19.5" thickTop="1" thickBot="1">
      <c r="G907" s="92">
        <v>2</v>
      </c>
      <c r="H907" s="93">
        <f t="shared" ref="H907:H970" si="644">1 + (ROW() - ROW($H$74)) * (79 / 1748)</f>
        <v>38.647025171624712</v>
      </c>
    </row>
    <row r="908" spans="7:8" ht="19.5" thickTop="1" thickBot="1">
      <c r="G908" s="92">
        <v>2</v>
      </c>
      <c r="H908" s="93">
        <f t="shared" si="644"/>
        <v>38.692219679633865</v>
      </c>
    </row>
    <row r="909" spans="7:8" ht="19.5" thickTop="1" thickBot="1">
      <c r="G909" s="92">
        <v>2</v>
      </c>
      <c r="H909" s="93">
        <f t="shared" si="644"/>
        <v>38.737414187643019</v>
      </c>
    </row>
    <row r="910" spans="7:8" ht="19.5" thickTop="1" thickBot="1">
      <c r="G910" s="92">
        <v>2</v>
      </c>
      <c r="H910" s="93">
        <f t="shared" si="644"/>
        <v>38.782608695652172</v>
      </c>
    </row>
    <row r="911" spans="7:8" ht="19.5" thickTop="1" thickBot="1">
      <c r="G911" s="92">
        <v>2</v>
      </c>
      <c r="H911" s="93">
        <f t="shared" si="644"/>
        <v>38.827803203661325</v>
      </c>
    </row>
    <row r="912" spans="7:8" ht="19.5" thickTop="1" thickBot="1">
      <c r="G912" s="92">
        <v>2</v>
      </c>
      <c r="H912" s="93">
        <f t="shared" si="644"/>
        <v>38.872997711670479</v>
      </c>
    </row>
    <row r="913" spans="7:8" ht="19.5" thickTop="1" thickBot="1">
      <c r="G913" s="92">
        <v>2</v>
      </c>
      <c r="H913" s="93">
        <f t="shared" si="644"/>
        <v>38.918192219679632</v>
      </c>
    </row>
    <row r="914" spans="7:8" ht="19.5" thickTop="1" thickBot="1">
      <c r="G914" s="92">
        <v>2</v>
      </c>
      <c r="H914" s="93">
        <f t="shared" si="644"/>
        <v>38.963386727688786</v>
      </c>
    </row>
    <row r="915" spans="7:8" ht="19.5" thickTop="1" thickBot="1">
      <c r="G915" s="92">
        <v>2</v>
      </c>
      <c r="H915" s="93">
        <f t="shared" si="644"/>
        <v>39.008581235697939</v>
      </c>
    </row>
    <row r="916" spans="7:8" ht="19.5" thickTop="1" thickBot="1">
      <c r="G916" s="92">
        <v>2</v>
      </c>
      <c r="H916" s="93">
        <f t="shared" si="644"/>
        <v>39.053775743707092</v>
      </c>
    </row>
    <row r="917" spans="7:8" ht="19.5" thickTop="1" thickBot="1">
      <c r="G917" s="92">
        <v>2</v>
      </c>
      <c r="H917" s="93">
        <f t="shared" si="644"/>
        <v>39.098970251716246</v>
      </c>
    </row>
    <row r="918" spans="7:8" ht="19.5" thickTop="1" thickBot="1">
      <c r="G918" s="92">
        <v>2</v>
      </c>
      <c r="H918" s="93">
        <f t="shared" si="644"/>
        <v>39.144164759725399</v>
      </c>
    </row>
    <row r="919" spans="7:8" ht="19.5" thickTop="1" thickBot="1">
      <c r="G919" s="92">
        <v>2</v>
      </c>
      <c r="H919" s="93">
        <f t="shared" si="644"/>
        <v>39.189359267734552</v>
      </c>
    </row>
    <row r="920" spans="7:8" ht="19.5" thickTop="1" thickBot="1">
      <c r="G920" s="92">
        <v>2</v>
      </c>
      <c r="H920" s="93">
        <f t="shared" si="644"/>
        <v>39.234553775743706</v>
      </c>
    </row>
    <row r="921" spans="7:8" ht="19.5" thickTop="1" thickBot="1">
      <c r="G921" s="92">
        <v>2</v>
      </c>
      <c r="H921" s="93">
        <f t="shared" si="644"/>
        <v>39.279748283752859</v>
      </c>
    </row>
    <row r="922" spans="7:8" ht="19.5" thickTop="1" thickBot="1">
      <c r="G922" s="92">
        <v>2</v>
      </c>
      <c r="H922" s="93">
        <f t="shared" si="644"/>
        <v>39.324942791762012</v>
      </c>
    </row>
    <row r="923" spans="7:8" ht="19.5" thickTop="1" thickBot="1">
      <c r="G923" s="92">
        <v>2</v>
      </c>
      <c r="H923" s="93">
        <f t="shared" si="644"/>
        <v>39.370137299771166</v>
      </c>
    </row>
    <row r="924" spans="7:8" ht="19.5" thickTop="1" thickBot="1">
      <c r="G924" s="92">
        <v>2</v>
      </c>
      <c r="H924" s="93">
        <f t="shared" si="644"/>
        <v>39.415331807780319</v>
      </c>
    </row>
    <row r="925" spans="7:8" ht="19.5" thickTop="1" thickBot="1">
      <c r="G925" s="92">
        <v>2</v>
      </c>
      <c r="H925" s="93">
        <f t="shared" si="644"/>
        <v>39.460526315789473</v>
      </c>
    </row>
    <row r="926" spans="7:8" ht="19.5" thickTop="1" thickBot="1">
      <c r="G926" s="92">
        <v>2</v>
      </c>
      <c r="H926" s="93">
        <f t="shared" si="644"/>
        <v>39.505720823798626</v>
      </c>
    </row>
    <row r="927" spans="7:8" ht="19.5" thickTop="1" thickBot="1">
      <c r="G927" s="92">
        <v>2</v>
      </c>
      <c r="H927" s="93">
        <f t="shared" si="644"/>
        <v>39.550915331807779</v>
      </c>
    </row>
    <row r="928" spans="7:8" ht="19.5" thickTop="1" thickBot="1">
      <c r="G928" s="92">
        <v>2</v>
      </c>
      <c r="H928" s="93">
        <f t="shared" si="644"/>
        <v>39.596109839816933</v>
      </c>
    </row>
    <row r="929" spans="7:8" ht="19.5" thickTop="1" thickBot="1">
      <c r="G929" s="92">
        <v>2</v>
      </c>
      <c r="H929" s="93">
        <f t="shared" si="644"/>
        <v>39.641304347826086</v>
      </c>
    </row>
    <row r="930" spans="7:8" ht="19.5" thickTop="1" thickBot="1">
      <c r="G930" s="92">
        <v>2</v>
      </c>
      <c r="H930" s="93">
        <f t="shared" si="644"/>
        <v>39.686498855835239</v>
      </c>
    </row>
    <row r="931" spans="7:8" ht="19.5" thickTop="1" thickBot="1">
      <c r="G931" s="92">
        <v>2</v>
      </c>
      <c r="H931" s="93">
        <f t="shared" si="644"/>
        <v>39.731693363844393</v>
      </c>
    </row>
    <row r="932" spans="7:8" ht="19.5" thickTop="1" thickBot="1">
      <c r="G932" s="92">
        <v>2</v>
      </c>
      <c r="H932" s="93">
        <f t="shared" si="644"/>
        <v>39.776887871853546</v>
      </c>
    </row>
    <row r="933" spans="7:8" ht="19.5" thickTop="1" thickBot="1">
      <c r="G933" s="92">
        <v>2</v>
      </c>
      <c r="H933" s="93">
        <f t="shared" si="644"/>
        <v>39.822082379862699</v>
      </c>
    </row>
    <row r="934" spans="7:8" ht="19.5" thickTop="1" thickBot="1">
      <c r="G934" s="92">
        <v>2</v>
      </c>
      <c r="H934" s="93">
        <f t="shared" si="644"/>
        <v>39.867276887871853</v>
      </c>
    </row>
    <row r="935" spans="7:8" ht="19.5" thickTop="1" thickBot="1">
      <c r="G935" s="92">
        <v>2</v>
      </c>
      <c r="H935" s="93">
        <f t="shared" si="644"/>
        <v>39.912471395881006</v>
      </c>
    </row>
    <row r="936" spans="7:8" ht="19.5" thickTop="1" thickBot="1">
      <c r="G936" s="92">
        <v>2</v>
      </c>
      <c r="H936" s="93">
        <f t="shared" si="644"/>
        <v>39.95766590389016</v>
      </c>
    </row>
    <row r="937" spans="7:8" ht="19.5" thickTop="1" thickBot="1">
      <c r="G937" s="92">
        <v>2</v>
      </c>
      <c r="H937" s="93">
        <f t="shared" si="644"/>
        <v>40.002860411899313</v>
      </c>
    </row>
    <row r="938" spans="7:8" ht="19.5" thickTop="1" thickBot="1">
      <c r="G938" s="92">
        <v>2</v>
      </c>
      <c r="H938" s="93">
        <f t="shared" si="644"/>
        <v>40.048054919908466</v>
      </c>
    </row>
    <row r="939" spans="7:8" ht="19.5" thickTop="1" thickBot="1">
      <c r="G939" s="92">
        <v>2</v>
      </c>
      <c r="H939" s="93">
        <f t="shared" si="644"/>
        <v>40.09324942791762</v>
      </c>
    </row>
    <row r="940" spans="7:8" ht="19.5" thickTop="1" thickBot="1">
      <c r="G940" s="92">
        <v>2</v>
      </c>
      <c r="H940" s="93">
        <f t="shared" si="644"/>
        <v>40.138443935926773</v>
      </c>
    </row>
    <row r="941" spans="7:8" ht="19.5" thickTop="1" thickBot="1">
      <c r="G941" s="92">
        <v>2</v>
      </c>
      <c r="H941" s="93">
        <f t="shared" si="644"/>
        <v>40.183638443935926</v>
      </c>
    </row>
    <row r="942" spans="7:8" ht="19.5" thickTop="1" thickBot="1">
      <c r="G942" s="92">
        <v>2</v>
      </c>
      <c r="H942" s="93">
        <f t="shared" si="644"/>
        <v>40.22883295194508</v>
      </c>
    </row>
    <row r="943" spans="7:8" ht="19.5" thickTop="1" thickBot="1">
      <c r="G943" s="92">
        <v>2</v>
      </c>
      <c r="H943" s="93">
        <f t="shared" si="644"/>
        <v>40.274027459954233</v>
      </c>
    </row>
    <row r="944" spans="7:8" ht="19.5" thickTop="1" thickBot="1">
      <c r="G944" s="92">
        <v>2</v>
      </c>
      <c r="H944" s="93">
        <f t="shared" si="644"/>
        <v>40.319221967963387</v>
      </c>
    </row>
    <row r="945" spans="7:8" ht="19.5" thickTop="1" thickBot="1">
      <c r="G945" s="92">
        <v>2</v>
      </c>
      <c r="H945" s="93">
        <f t="shared" si="644"/>
        <v>40.36441647597254</v>
      </c>
    </row>
    <row r="946" spans="7:8" ht="19.5" thickTop="1" thickBot="1">
      <c r="G946" s="92">
        <v>2</v>
      </c>
      <c r="H946" s="93">
        <f t="shared" si="644"/>
        <v>40.409610983981693</v>
      </c>
    </row>
    <row r="947" spans="7:8" ht="19.5" thickTop="1" thickBot="1">
      <c r="G947" s="92">
        <v>2</v>
      </c>
      <c r="H947" s="93">
        <f t="shared" si="644"/>
        <v>40.454805491990847</v>
      </c>
    </row>
    <row r="948" spans="7:8" ht="19.5" thickTop="1" thickBot="1">
      <c r="G948" s="92">
        <v>2</v>
      </c>
      <c r="H948" s="93">
        <f t="shared" si="644"/>
        <v>40.5</v>
      </c>
    </row>
    <row r="949" spans="7:8" ht="19.5" thickTop="1" thickBot="1">
      <c r="G949" s="92">
        <v>2</v>
      </c>
      <c r="H949" s="93">
        <f t="shared" si="644"/>
        <v>40.545194508009153</v>
      </c>
    </row>
    <row r="950" spans="7:8" ht="19.5" thickTop="1" thickBot="1">
      <c r="G950" s="92">
        <v>2</v>
      </c>
      <c r="H950" s="93">
        <f t="shared" si="644"/>
        <v>40.590389016018307</v>
      </c>
    </row>
    <row r="951" spans="7:8" ht="19.5" thickTop="1" thickBot="1">
      <c r="G951" s="92">
        <v>2</v>
      </c>
      <c r="H951" s="93">
        <f t="shared" si="644"/>
        <v>40.63558352402746</v>
      </c>
    </row>
    <row r="952" spans="7:8" ht="19.5" thickTop="1" thickBot="1">
      <c r="G952" s="92">
        <v>3</v>
      </c>
      <c r="H952" s="93">
        <f t="shared" si="644"/>
        <v>40.680778032036613</v>
      </c>
    </row>
    <row r="953" spans="7:8" ht="19.5" thickTop="1" thickBot="1">
      <c r="G953" s="92">
        <v>3</v>
      </c>
      <c r="H953" s="93">
        <f t="shared" si="644"/>
        <v>40.725972540045767</v>
      </c>
    </row>
    <row r="954" spans="7:8" ht="19.5" thickTop="1" thickBot="1">
      <c r="G954" s="92">
        <v>3</v>
      </c>
      <c r="H954" s="93">
        <f t="shared" si="644"/>
        <v>40.77116704805492</v>
      </c>
    </row>
    <row r="955" spans="7:8" ht="19.5" thickTop="1" thickBot="1">
      <c r="G955" s="92">
        <v>3</v>
      </c>
      <c r="H955" s="93">
        <f t="shared" si="644"/>
        <v>40.816361556064074</v>
      </c>
    </row>
    <row r="956" spans="7:8" ht="19.5" thickTop="1" thickBot="1">
      <c r="G956" s="92">
        <v>3</v>
      </c>
      <c r="H956" s="93">
        <f t="shared" si="644"/>
        <v>40.861556064073227</v>
      </c>
    </row>
    <row r="957" spans="7:8" ht="19.5" thickTop="1" thickBot="1">
      <c r="G957" s="92">
        <v>3</v>
      </c>
      <c r="H957" s="93">
        <f t="shared" si="644"/>
        <v>40.90675057208238</v>
      </c>
    </row>
    <row r="958" spans="7:8" ht="19.5" thickTop="1" thickBot="1">
      <c r="G958" s="92">
        <v>3</v>
      </c>
      <c r="H958" s="93">
        <f t="shared" si="644"/>
        <v>40.951945080091534</v>
      </c>
    </row>
    <row r="959" spans="7:8" ht="19.5" thickTop="1" thickBot="1">
      <c r="G959" s="92">
        <v>3</v>
      </c>
      <c r="H959" s="93">
        <f t="shared" si="644"/>
        <v>40.997139588100687</v>
      </c>
    </row>
    <row r="960" spans="7:8" ht="19.5" thickTop="1" thickBot="1">
      <c r="G960" s="92">
        <v>3</v>
      </c>
      <c r="H960" s="93">
        <f t="shared" si="644"/>
        <v>41.04233409610984</v>
      </c>
    </row>
    <row r="961" spans="7:8" ht="19.5" thickTop="1" thickBot="1">
      <c r="G961" s="92">
        <v>3</v>
      </c>
      <c r="H961" s="93">
        <f t="shared" si="644"/>
        <v>41.087528604118994</v>
      </c>
    </row>
    <row r="962" spans="7:8" ht="19.5" thickTop="1" thickBot="1">
      <c r="G962" s="92">
        <v>3</v>
      </c>
      <c r="H962" s="93">
        <f t="shared" si="644"/>
        <v>41.132723112128147</v>
      </c>
    </row>
    <row r="963" spans="7:8" ht="19.5" thickTop="1" thickBot="1">
      <c r="G963" s="92">
        <v>3</v>
      </c>
      <c r="H963" s="93">
        <f t="shared" si="644"/>
        <v>41.177917620137301</v>
      </c>
    </row>
    <row r="964" spans="7:8" ht="19.5" thickTop="1" thickBot="1">
      <c r="G964" s="92">
        <v>3</v>
      </c>
      <c r="H964" s="93">
        <f t="shared" si="644"/>
        <v>41.223112128146454</v>
      </c>
    </row>
    <row r="965" spans="7:8" ht="19.5" thickTop="1" thickBot="1">
      <c r="G965" s="92">
        <v>3</v>
      </c>
      <c r="H965" s="93">
        <f t="shared" si="644"/>
        <v>41.268306636155607</v>
      </c>
    </row>
    <row r="966" spans="7:8" ht="19.5" thickTop="1" thickBot="1">
      <c r="G966" s="92">
        <v>3</v>
      </c>
      <c r="H966" s="93">
        <f t="shared" si="644"/>
        <v>41.313501144164761</v>
      </c>
    </row>
    <row r="967" spans="7:8" ht="19.5" thickTop="1" thickBot="1">
      <c r="G967" s="92">
        <v>3</v>
      </c>
      <c r="H967" s="93">
        <f t="shared" si="644"/>
        <v>41.358695652173914</v>
      </c>
    </row>
    <row r="968" spans="7:8" ht="19.5" thickTop="1" thickBot="1">
      <c r="G968" s="92">
        <v>3</v>
      </c>
      <c r="H968" s="93">
        <f t="shared" si="644"/>
        <v>41.403890160183067</v>
      </c>
    </row>
    <row r="969" spans="7:8" ht="19.5" thickTop="1" thickBot="1">
      <c r="G969" s="92">
        <v>3</v>
      </c>
      <c r="H969" s="93">
        <f t="shared" si="644"/>
        <v>41.449084668192221</v>
      </c>
    </row>
    <row r="970" spans="7:8" ht="19.5" thickTop="1" thickBot="1">
      <c r="G970" s="92">
        <v>3</v>
      </c>
      <c r="H970" s="93">
        <f t="shared" si="644"/>
        <v>41.494279176201374</v>
      </c>
    </row>
    <row r="971" spans="7:8" ht="19.5" thickTop="1" thickBot="1">
      <c r="G971" s="92">
        <v>3</v>
      </c>
      <c r="H971" s="93">
        <f t="shared" ref="H971:H1034" si="645">1 + (ROW() - ROW($H$74)) * (79 / 1748)</f>
        <v>41.539473684210527</v>
      </c>
    </row>
    <row r="972" spans="7:8" ht="19.5" thickTop="1" thickBot="1">
      <c r="G972" s="92">
        <v>3</v>
      </c>
      <c r="H972" s="93">
        <f t="shared" si="645"/>
        <v>41.584668192219681</v>
      </c>
    </row>
    <row r="973" spans="7:8" ht="19.5" thickTop="1" thickBot="1">
      <c r="G973" s="92">
        <v>3</v>
      </c>
      <c r="H973" s="93">
        <f t="shared" si="645"/>
        <v>41.629862700228834</v>
      </c>
    </row>
    <row r="974" spans="7:8" ht="19.5" thickTop="1" thickBot="1">
      <c r="G974" s="92">
        <v>3</v>
      </c>
      <c r="H974" s="93">
        <f t="shared" si="645"/>
        <v>41.675057208237988</v>
      </c>
    </row>
    <row r="975" spans="7:8" ht="19.5" thickTop="1" thickBot="1">
      <c r="G975" s="92">
        <v>3</v>
      </c>
      <c r="H975" s="93">
        <f t="shared" si="645"/>
        <v>41.720251716247141</v>
      </c>
    </row>
    <row r="976" spans="7:8" ht="19.5" thickTop="1" thickBot="1">
      <c r="G976" s="92">
        <v>3</v>
      </c>
      <c r="H976" s="93">
        <f t="shared" si="645"/>
        <v>41.765446224256294</v>
      </c>
    </row>
    <row r="977" spans="7:8" ht="19.5" thickTop="1" thickBot="1">
      <c r="G977" s="92">
        <v>3</v>
      </c>
      <c r="H977" s="93">
        <f t="shared" si="645"/>
        <v>41.810640732265448</v>
      </c>
    </row>
    <row r="978" spans="7:8" ht="19.5" thickTop="1" thickBot="1">
      <c r="G978" s="92">
        <v>3</v>
      </c>
      <c r="H978" s="93">
        <f t="shared" si="645"/>
        <v>41.855835240274601</v>
      </c>
    </row>
    <row r="979" spans="7:8" ht="19.5" thickTop="1" thickBot="1">
      <c r="G979" s="92">
        <v>3</v>
      </c>
      <c r="H979" s="93">
        <f t="shared" si="645"/>
        <v>41.901029748283754</v>
      </c>
    </row>
    <row r="980" spans="7:8" ht="19.5" thickTop="1" thickBot="1">
      <c r="G980" s="92">
        <v>3</v>
      </c>
      <c r="H980" s="93">
        <f t="shared" si="645"/>
        <v>41.946224256292908</v>
      </c>
    </row>
    <row r="981" spans="7:8" ht="19.5" thickTop="1" thickBot="1">
      <c r="G981" s="92">
        <v>3</v>
      </c>
      <c r="H981" s="93">
        <f t="shared" si="645"/>
        <v>41.991418764302061</v>
      </c>
    </row>
    <row r="982" spans="7:8" ht="19.5" thickTop="1" thickBot="1">
      <c r="G982" s="92">
        <v>3</v>
      </c>
      <c r="H982" s="93">
        <f t="shared" si="645"/>
        <v>42.036613272311214</v>
      </c>
    </row>
    <row r="983" spans="7:8" ht="19.5" thickTop="1" thickBot="1">
      <c r="G983" s="92">
        <v>3</v>
      </c>
      <c r="H983" s="93">
        <f t="shared" si="645"/>
        <v>42.081807780320368</v>
      </c>
    </row>
    <row r="984" spans="7:8" ht="19.5" thickTop="1" thickBot="1">
      <c r="G984" s="92">
        <v>3</v>
      </c>
      <c r="H984" s="93">
        <f t="shared" si="645"/>
        <v>42.127002288329521</v>
      </c>
    </row>
    <row r="985" spans="7:8" ht="19.5" thickTop="1" thickBot="1">
      <c r="G985" s="92">
        <v>3</v>
      </c>
      <c r="H985" s="93">
        <f t="shared" si="645"/>
        <v>42.172196796338675</v>
      </c>
    </row>
    <row r="986" spans="7:8" ht="19.5" thickTop="1" thickBot="1">
      <c r="G986" s="92">
        <v>3</v>
      </c>
      <c r="H986" s="93">
        <f t="shared" si="645"/>
        <v>42.217391304347828</v>
      </c>
    </row>
    <row r="987" spans="7:8" ht="19.5" thickTop="1" thickBot="1">
      <c r="G987" s="92">
        <v>3</v>
      </c>
      <c r="H987" s="93">
        <f t="shared" si="645"/>
        <v>42.262585812356981</v>
      </c>
    </row>
    <row r="988" spans="7:8" ht="19.5" thickTop="1" thickBot="1">
      <c r="G988" s="92">
        <v>3</v>
      </c>
      <c r="H988" s="93">
        <f t="shared" si="645"/>
        <v>42.307780320366135</v>
      </c>
    </row>
    <row r="989" spans="7:8" ht="19.5" thickTop="1" thickBot="1">
      <c r="G989" s="92">
        <v>3</v>
      </c>
      <c r="H989" s="93">
        <f t="shared" si="645"/>
        <v>42.352974828375288</v>
      </c>
    </row>
    <row r="990" spans="7:8" ht="19.5" thickTop="1" thickBot="1">
      <c r="G990" s="92">
        <v>3</v>
      </c>
      <c r="H990" s="93">
        <f t="shared" si="645"/>
        <v>42.398169336384441</v>
      </c>
    </row>
    <row r="991" spans="7:8" ht="19.5" thickTop="1" thickBot="1">
      <c r="G991" s="92">
        <v>3</v>
      </c>
      <c r="H991" s="93">
        <f t="shared" si="645"/>
        <v>42.443363844393595</v>
      </c>
    </row>
    <row r="992" spans="7:8" ht="19.5" thickTop="1" thickBot="1">
      <c r="G992" s="92">
        <v>3</v>
      </c>
      <c r="H992" s="93">
        <f t="shared" si="645"/>
        <v>42.488558352402748</v>
      </c>
    </row>
    <row r="993" spans="7:8" ht="19.5" thickTop="1" thickBot="1">
      <c r="G993" s="92">
        <v>3</v>
      </c>
      <c r="H993" s="93">
        <f t="shared" si="645"/>
        <v>42.533752860411902</v>
      </c>
    </row>
    <row r="994" spans="7:8" ht="19.5" thickTop="1" thickBot="1">
      <c r="G994" s="92">
        <v>3</v>
      </c>
      <c r="H994" s="93">
        <f t="shared" si="645"/>
        <v>42.578947368421055</v>
      </c>
    </row>
    <row r="995" spans="7:8" ht="19.5" thickTop="1" thickBot="1">
      <c r="G995" s="92">
        <v>3</v>
      </c>
      <c r="H995" s="93">
        <f t="shared" si="645"/>
        <v>42.624141876430208</v>
      </c>
    </row>
    <row r="996" spans="7:8" ht="19.5" thickTop="1" thickBot="1">
      <c r="G996" s="92">
        <v>3</v>
      </c>
      <c r="H996" s="93">
        <f t="shared" si="645"/>
        <v>42.669336384439362</v>
      </c>
    </row>
    <row r="997" spans="7:8" ht="19.5" thickTop="1" thickBot="1">
      <c r="G997" s="92">
        <v>3</v>
      </c>
      <c r="H997" s="93">
        <f t="shared" si="645"/>
        <v>42.714530892448515</v>
      </c>
    </row>
    <row r="998" spans="7:8" ht="19.5" thickTop="1" thickBot="1">
      <c r="G998" s="92">
        <v>3</v>
      </c>
      <c r="H998" s="93">
        <f t="shared" si="645"/>
        <v>42.759725400457668</v>
      </c>
    </row>
    <row r="999" spans="7:8" ht="19.5" thickTop="1" thickBot="1">
      <c r="G999" s="92">
        <v>3</v>
      </c>
      <c r="H999" s="93">
        <f t="shared" si="645"/>
        <v>42.804919908466822</v>
      </c>
    </row>
    <row r="1000" spans="7:8" ht="19.5" thickTop="1" thickBot="1">
      <c r="G1000" s="92">
        <v>3</v>
      </c>
      <c r="H1000" s="93">
        <f t="shared" si="645"/>
        <v>42.850114416475975</v>
      </c>
    </row>
    <row r="1001" spans="7:8" ht="19.5" thickTop="1" thickBot="1">
      <c r="G1001" s="92">
        <v>3</v>
      </c>
      <c r="H1001" s="93">
        <f t="shared" si="645"/>
        <v>42.895308924485128</v>
      </c>
    </row>
    <row r="1002" spans="7:8" ht="19.5" thickTop="1" thickBot="1">
      <c r="G1002" s="92">
        <v>3</v>
      </c>
      <c r="H1002" s="93">
        <f t="shared" si="645"/>
        <v>42.940503432494282</v>
      </c>
    </row>
    <row r="1003" spans="7:8" ht="19.5" thickTop="1" thickBot="1">
      <c r="G1003" s="92">
        <v>3</v>
      </c>
      <c r="H1003" s="93">
        <f t="shared" si="645"/>
        <v>42.985697940503435</v>
      </c>
    </row>
    <row r="1004" spans="7:8" ht="19.5" thickTop="1" thickBot="1">
      <c r="G1004" s="92">
        <v>3</v>
      </c>
      <c r="H1004" s="93">
        <f t="shared" si="645"/>
        <v>43.030892448512589</v>
      </c>
    </row>
    <row r="1005" spans="7:8" ht="19.5" thickTop="1" thickBot="1">
      <c r="G1005" s="92">
        <v>3</v>
      </c>
      <c r="H1005" s="93">
        <f t="shared" si="645"/>
        <v>43.076086956521742</v>
      </c>
    </row>
    <row r="1006" spans="7:8" ht="19.5" thickTop="1" thickBot="1">
      <c r="G1006" s="92">
        <v>3</v>
      </c>
      <c r="H1006" s="93">
        <f t="shared" si="645"/>
        <v>43.121281464530895</v>
      </c>
    </row>
    <row r="1007" spans="7:8" ht="19.5" thickTop="1" thickBot="1">
      <c r="G1007" s="92">
        <v>3</v>
      </c>
      <c r="H1007" s="93">
        <f t="shared" si="645"/>
        <v>43.166475972540049</v>
      </c>
    </row>
    <row r="1008" spans="7:8" ht="19.5" thickTop="1" thickBot="1">
      <c r="G1008" s="92">
        <v>3</v>
      </c>
      <c r="H1008" s="93">
        <f t="shared" si="645"/>
        <v>43.211670480549202</v>
      </c>
    </row>
    <row r="1009" spans="7:8" ht="19.5" thickTop="1" thickBot="1">
      <c r="G1009" s="92">
        <v>3</v>
      </c>
      <c r="H1009" s="93">
        <f t="shared" si="645"/>
        <v>43.256864988558355</v>
      </c>
    </row>
    <row r="1010" spans="7:8" ht="19.5" thickTop="1" thickBot="1">
      <c r="G1010" s="92">
        <v>3</v>
      </c>
      <c r="H1010" s="93">
        <f t="shared" si="645"/>
        <v>43.302059496567509</v>
      </c>
    </row>
    <row r="1011" spans="7:8" ht="19.5" thickTop="1" thickBot="1">
      <c r="G1011" s="92">
        <v>3</v>
      </c>
      <c r="H1011" s="93">
        <f t="shared" si="645"/>
        <v>43.347254004576662</v>
      </c>
    </row>
    <row r="1012" spans="7:8" ht="19.5" thickTop="1" thickBot="1">
      <c r="G1012" s="92">
        <v>3</v>
      </c>
      <c r="H1012" s="93">
        <f t="shared" si="645"/>
        <v>43.392448512585815</v>
      </c>
    </row>
    <row r="1013" spans="7:8" ht="19.5" thickTop="1" thickBot="1">
      <c r="G1013" s="92">
        <v>3</v>
      </c>
      <c r="H1013" s="93">
        <f t="shared" si="645"/>
        <v>43.437643020594969</v>
      </c>
    </row>
    <row r="1014" spans="7:8" ht="19.5" thickTop="1" thickBot="1">
      <c r="G1014" s="92">
        <v>3</v>
      </c>
      <c r="H1014" s="93">
        <f t="shared" si="645"/>
        <v>43.482837528604122</v>
      </c>
    </row>
    <row r="1015" spans="7:8" ht="19.5" thickTop="1" thickBot="1">
      <c r="G1015" s="92">
        <v>3</v>
      </c>
      <c r="H1015" s="93">
        <f t="shared" si="645"/>
        <v>43.528032036613276</v>
      </c>
    </row>
    <row r="1016" spans="7:8" ht="19.5" thickTop="1" thickBot="1">
      <c r="G1016" s="92">
        <v>3</v>
      </c>
      <c r="H1016" s="93">
        <f t="shared" si="645"/>
        <v>43.573226544622429</v>
      </c>
    </row>
    <row r="1017" spans="7:8" ht="19.5" thickTop="1" thickBot="1">
      <c r="G1017" s="92">
        <v>3</v>
      </c>
      <c r="H1017" s="93">
        <f t="shared" si="645"/>
        <v>43.618421052631582</v>
      </c>
    </row>
    <row r="1018" spans="7:8" ht="19.5" thickTop="1" thickBot="1">
      <c r="G1018" s="92">
        <v>3</v>
      </c>
      <c r="H1018" s="93">
        <f t="shared" si="645"/>
        <v>43.663615560640736</v>
      </c>
    </row>
    <row r="1019" spans="7:8" ht="19.5" thickTop="1" thickBot="1">
      <c r="G1019" s="92">
        <v>3</v>
      </c>
      <c r="H1019" s="93">
        <f t="shared" si="645"/>
        <v>43.708810068649889</v>
      </c>
    </row>
    <row r="1020" spans="7:8" ht="19.5" thickTop="1" thickBot="1">
      <c r="G1020" s="92">
        <v>3</v>
      </c>
      <c r="H1020" s="93">
        <f t="shared" si="645"/>
        <v>43.754004576659042</v>
      </c>
    </row>
    <row r="1021" spans="7:8" ht="19.5" thickTop="1" thickBot="1">
      <c r="G1021" s="92">
        <v>3</v>
      </c>
      <c r="H1021" s="93">
        <f t="shared" si="645"/>
        <v>43.799199084668196</v>
      </c>
    </row>
    <row r="1022" spans="7:8" ht="19.5" thickTop="1" thickBot="1">
      <c r="G1022" s="92">
        <v>3</v>
      </c>
      <c r="H1022" s="93">
        <f t="shared" si="645"/>
        <v>43.844393592677349</v>
      </c>
    </row>
    <row r="1023" spans="7:8" ht="19.5" thickTop="1" thickBot="1">
      <c r="G1023" s="92">
        <v>3</v>
      </c>
      <c r="H1023" s="93">
        <f t="shared" si="645"/>
        <v>43.889588100686503</v>
      </c>
    </row>
    <row r="1024" spans="7:8" ht="19.5" thickTop="1" thickBot="1">
      <c r="G1024" s="92">
        <v>3</v>
      </c>
      <c r="H1024" s="93">
        <f t="shared" si="645"/>
        <v>43.934782608695656</v>
      </c>
    </row>
    <row r="1025" spans="7:8" ht="19.5" thickTop="1" thickBot="1">
      <c r="G1025" s="92">
        <v>3</v>
      </c>
      <c r="H1025" s="93">
        <f t="shared" si="645"/>
        <v>43.979977116704802</v>
      </c>
    </row>
    <row r="1026" spans="7:8" ht="19.5" thickTop="1" thickBot="1">
      <c r="G1026" s="92">
        <v>3</v>
      </c>
      <c r="H1026" s="93">
        <f t="shared" si="645"/>
        <v>44.025171624713956</v>
      </c>
    </row>
    <row r="1027" spans="7:8" ht="19.5" thickTop="1" thickBot="1">
      <c r="G1027" s="92">
        <v>3</v>
      </c>
      <c r="H1027" s="93">
        <f t="shared" si="645"/>
        <v>44.070366132723109</v>
      </c>
    </row>
    <row r="1028" spans="7:8" ht="19.5" thickTop="1" thickBot="1">
      <c r="G1028" s="92">
        <v>3</v>
      </c>
      <c r="H1028" s="93">
        <f t="shared" si="645"/>
        <v>44.115560640732262</v>
      </c>
    </row>
    <row r="1029" spans="7:8" ht="19.5" thickTop="1" thickBot="1">
      <c r="G1029" s="92">
        <v>3</v>
      </c>
      <c r="H1029" s="93">
        <f t="shared" si="645"/>
        <v>44.160755148741416</v>
      </c>
    </row>
    <row r="1030" spans="7:8" ht="19.5" thickTop="1" thickBot="1">
      <c r="G1030" s="92">
        <v>3</v>
      </c>
      <c r="H1030" s="93">
        <f t="shared" si="645"/>
        <v>44.205949656750569</v>
      </c>
    </row>
    <row r="1031" spans="7:8" ht="19.5" thickTop="1" thickBot="1">
      <c r="G1031" s="92">
        <v>3</v>
      </c>
      <c r="H1031" s="93">
        <f t="shared" si="645"/>
        <v>44.251144164759722</v>
      </c>
    </row>
    <row r="1032" spans="7:8" ht="19.5" thickTop="1" thickBot="1">
      <c r="G1032" s="92">
        <v>3</v>
      </c>
      <c r="H1032" s="93">
        <f t="shared" si="645"/>
        <v>44.296338672768876</v>
      </c>
    </row>
    <row r="1033" spans="7:8" ht="19.5" thickTop="1" thickBot="1">
      <c r="G1033" s="92">
        <v>3</v>
      </c>
      <c r="H1033" s="93">
        <f t="shared" si="645"/>
        <v>44.341533180778029</v>
      </c>
    </row>
    <row r="1034" spans="7:8" ht="19.5" thickTop="1" thickBot="1">
      <c r="G1034" s="92">
        <v>3</v>
      </c>
      <c r="H1034" s="93">
        <f t="shared" si="645"/>
        <v>44.386727688787182</v>
      </c>
    </row>
    <row r="1035" spans="7:8" ht="19.5" thickTop="1" thickBot="1">
      <c r="G1035" s="92">
        <v>3</v>
      </c>
      <c r="H1035" s="93">
        <f t="shared" ref="H1035:H1098" si="646">1 + (ROW() - ROW($H$74)) * (79 / 1748)</f>
        <v>44.431922196796336</v>
      </c>
    </row>
    <row r="1036" spans="7:8" ht="19.5" thickTop="1" thickBot="1">
      <c r="G1036" s="92">
        <v>3</v>
      </c>
      <c r="H1036" s="93">
        <f t="shared" si="646"/>
        <v>44.477116704805489</v>
      </c>
    </row>
    <row r="1037" spans="7:8" ht="19.5" thickTop="1" thickBot="1">
      <c r="G1037" s="92">
        <v>3</v>
      </c>
      <c r="H1037" s="93">
        <f t="shared" si="646"/>
        <v>44.522311212814643</v>
      </c>
    </row>
    <row r="1038" spans="7:8" ht="19.5" thickTop="1" thickBot="1">
      <c r="G1038" s="92">
        <v>3</v>
      </c>
      <c r="H1038" s="93">
        <f t="shared" si="646"/>
        <v>44.567505720823796</v>
      </c>
    </row>
    <row r="1039" spans="7:8" ht="19.5" thickTop="1" thickBot="1">
      <c r="G1039" s="92">
        <v>3</v>
      </c>
      <c r="H1039" s="93">
        <f t="shared" si="646"/>
        <v>44.612700228832949</v>
      </c>
    </row>
    <row r="1040" spans="7:8" ht="19.5" thickTop="1" thickBot="1">
      <c r="G1040" s="92">
        <v>3</v>
      </c>
      <c r="H1040" s="93">
        <f t="shared" si="646"/>
        <v>44.657894736842103</v>
      </c>
    </row>
    <row r="1041" spans="7:8" ht="19.5" thickTop="1" thickBot="1">
      <c r="G1041" s="92">
        <v>3</v>
      </c>
      <c r="H1041" s="93">
        <f t="shared" si="646"/>
        <v>44.703089244851256</v>
      </c>
    </row>
    <row r="1042" spans="7:8" ht="19.5" thickTop="1" thickBot="1">
      <c r="G1042" s="92">
        <v>3</v>
      </c>
      <c r="H1042" s="93">
        <f t="shared" si="646"/>
        <v>44.748283752860409</v>
      </c>
    </row>
    <row r="1043" spans="7:8" ht="19.5" thickTop="1" thickBot="1">
      <c r="G1043" s="92">
        <v>3</v>
      </c>
      <c r="H1043" s="93">
        <f t="shared" si="646"/>
        <v>44.793478260869563</v>
      </c>
    </row>
    <row r="1044" spans="7:8" ht="19.5" thickTop="1" thickBot="1">
      <c r="G1044" s="92">
        <v>3</v>
      </c>
      <c r="H1044" s="93">
        <f t="shared" si="646"/>
        <v>44.838672768878716</v>
      </c>
    </row>
    <row r="1045" spans="7:8" ht="19.5" thickTop="1" thickBot="1">
      <c r="G1045" s="92">
        <v>3</v>
      </c>
      <c r="H1045" s="93">
        <f t="shared" si="646"/>
        <v>44.883867276887869</v>
      </c>
    </row>
    <row r="1046" spans="7:8" ht="19.5" thickTop="1" thickBot="1">
      <c r="G1046" s="92">
        <v>3</v>
      </c>
      <c r="H1046" s="93">
        <f t="shared" si="646"/>
        <v>44.929061784897023</v>
      </c>
    </row>
    <row r="1047" spans="7:8" ht="19.5" thickTop="1" thickBot="1">
      <c r="G1047" s="92">
        <v>3</v>
      </c>
      <c r="H1047" s="93">
        <f t="shared" si="646"/>
        <v>44.974256292906176</v>
      </c>
    </row>
    <row r="1048" spans="7:8" ht="19.5" thickTop="1" thickBot="1">
      <c r="G1048" s="92">
        <v>3</v>
      </c>
      <c r="H1048" s="93">
        <f t="shared" si="646"/>
        <v>45.01945080091533</v>
      </c>
    </row>
    <row r="1049" spans="7:8" ht="19.5" thickTop="1" thickBot="1">
      <c r="G1049" s="92">
        <v>3</v>
      </c>
      <c r="H1049" s="93">
        <f t="shared" si="646"/>
        <v>45.064645308924483</v>
      </c>
    </row>
    <row r="1050" spans="7:8" ht="19.5" thickTop="1" thickBot="1">
      <c r="G1050" s="92">
        <v>3</v>
      </c>
      <c r="H1050" s="93">
        <f t="shared" si="646"/>
        <v>45.109839816933636</v>
      </c>
    </row>
    <row r="1051" spans="7:8" ht="19.5" thickTop="1" thickBot="1">
      <c r="G1051" s="92">
        <v>3</v>
      </c>
      <c r="H1051" s="93">
        <f t="shared" si="646"/>
        <v>45.15503432494279</v>
      </c>
    </row>
    <row r="1052" spans="7:8" ht="19.5" thickTop="1" thickBot="1">
      <c r="G1052" s="92">
        <v>3</v>
      </c>
      <c r="H1052" s="93">
        <f t="shared" si="646"/>
        <v>45.200228832951943</v>
      </c>
    </row>
    <row r="1053" spans="7:8" ht="19.5" thickTop="1" thickBot="1">
      <c r="G1053" s="92">
        <v>3</v>
      </c>
      <c r="H1053" s="93">
        <f t="shared" si="646"/>
        <v>45.245423340961096</v>
      </c>
    </row>
    <row r="1054" spans="7:8" ht="19.5" thickTop="1" thickBot="1">
      <c r="G1054" s="92">
        <v>3</v>
      </c>
      <c r="H1054" s="93">
        <f t="shared" si="646"/>
        <v>45.29061784897025</v>
      </c>
    </row>
    <row r="1055" spans="7:8" ht="19.5" thickTop="1" thickBot="1">
      <c r="G1055" s="92">
        <v>3</v>
      </c>
      <c r="H1055" s="93">
        <f t="shared" si="646"/>
        <v>45.335812356979403</v>
      </c>
    </row>
    <row r="1056" spans="7:8" ht="19.5" thickTop="1" thickBot="1">
      <c r="G1056" s="92">
        <v>3</v>
      </c>
      <c r="H1056" s="93">
        <f t="shared" si="646"/>
        <v>45.381006864988557</v>
      </c>
    </row>
    <row r="1057" spans="7:8" ht="19.5" thickTop="1" thickBot="1">
      <c r="G1057" s="92">
        <v>3</v>
      </c>
      <c r="H1057" s="93">
        <f t="shared" si="646"/>
        <v>45.42620137299771</v>
      </c>
    </row>
    <row r="1058" spans="7:8" ht="19.5" thickTop="1" thickBot="1">
      <c r="G1058" s="92">
        <v>3</v>
      </c>
      <c r="H1058" s="93">
        <f t="shared" si="646"/>
        <v>45.471395881006863</v>
      </c>
    </row>
    <row r="1059" spans="7:8" ht="19.5" thickTop="1" thickBot="1">
      <c r="G1059" s="92">
        <v>3</v>
      </c>
      <c r="H1059" s="93">
        <f t="shared" si="646"/>
        <v>45.516590389016017</v>
      </c>
    </row>
    <row r="1060" spans="7:8" ht="19.5" thickTop="1" thickBot="1">
      <c r="G1060" s="92">
        <v>3</v>
      </c>
      <c r="H1060" s="93">
        <f t="shared" si="646"/>
        <v>45.56178489702517</v>
      </c>
    </row>
    <row r="1061" spans="7:8" ht="19.5" thickTop="1" thickBot="1">
      <c r="G1061" s="92">
        <v>3</v>
      </c>
      <c r="H1061" s="93">
        <f t="shared" si="646"/>
        <v>45.606979405034323</v>
      </c>
    </row>
    <row r="1062" spans="7:8" ht="19.5" thickTop="1" thickBot="1">
      <c r="G1062" s="92">
        <v>3</v>
      </c>
      <c r="H1062" s="93">
        <f t="shared" si="646"/>
        <v>45.652173913043477</v>
      </c>
    </row>
    <row r="1063" spans="7:8" ht="19.5" thickTop="1" thickBot="1">
      <c r="G1063" s="92">
        <v>3</v>
      </c>
      <c r="H1063" s="93">
        <f t="shared" si="646"/>
        <v>45.69736842105263</v>
      </c>
    </row>
    <row r="1064" spans="7:8" ht="19.5" thickTop="1" thickBot="1">
      <c r="G1064" s="92">
        <v>3</v>
      </c>
      <c r="H1064" s="93">
        <f t="shared" si="646"/>
        <v>45.742562929061783</v>
      </c>
    </row>
    <row r="1065" spans="7:8" ht="19.5" thickTop="1" thickBot="1">
      <c r="G1065" s="92">
        <v>3</v>
      </c>
      <c r="H1065" s="93">
        <f t="shared" si="646"/>
        <v>45.787757437070937</v>
      </c>
    </row>
    <row r="1066" spans="7:8" ht="19.5" thickTop="1" thickBot="1">
      <c r="G1066" s="92">
        <v>3</v>
      </c>
      <c r="H1066" s="93">
        <f t="shared" si="646"/>
        <v>45.83295194508009</v>
      </c>
    </row>
    <row r="1067" spans="7:8" ht="19.5" thickTop="1" thickBot="1">
      <c r="G1067" s="92">
        <v>3</v>
      </c>
      <c r="H1067" s="93">
        <f t="shared" si="646"/>
        <v>45.878146453089244</v>
      </c>
    </row>
    <row r="1068" spans="7:8" ht="19.5" thickTop="1" thickBot="1">
      <c r="G1068" s="92">
        <v>3</v>
      </c>
      <c r="H1068" s="93">
        <f t="shared" si="646"/>
        <v>45.923340961098397</v>
      </c>
    </row>
    <row r="1069" spans="7:8" ht="19.5" thickTop="1" thickBot="1">
      <c r="G1069" s="92">
        <v>3</v>
      </c>
      <c r="H1069" s="93">
        <f t="shared" si="646"/>
        <v>45.96853546910755</v>
      </c>
    </row>
    <row r="1070" spans="7:8" ht="19.5" thickTop="1" thickBot="1">
      <c r="G1070" s="92">
        <v>3</v>
      </c>
      <c r="H1070" s="93">
        <f t="shared" si="646"/>
        <v>46.013729977116704</v>
      </c>
    </row>
    <row r="1071" spans="7:8" ht="19.5" thickTop="1" thickBot="1">
      <c r="G1071" s="92">
        <v>3</v>
      </c>
      <c r="H1071" s="93">
        <f t="shared" si="646"/>
        <v>46.058924485125857</v>
      </c>
    </row>
    <row r="1072" spans="7:8" ht="19.5" thickTop="1" thickBot="1">
      <c r="G1072" s="92">
        <v>3</v>
      </c>
      <c r="H1072" s="93">
        <f t="shared" si="646"/>
        <v>46.10411899313501</v>
      </c>
    </row>
    <row r="1073" spans="7:8" ht="19.5" thickTop="1" thickBot="1">
      <c r="G1073" s="92">
        <v>3</v>
      </c>
      <c r="H1073" s="93">
        <f t="shared" si="646"/>
        <v>46.149313501144164</v>
      </c>
    </row>
    <row r="1074" spans="7:8" ht="19.5" thickTop="1" thickBot="1">
      <c r="G1074" s="92">
        <v>3</v>
      </c>
      <c r="H1074" s="93">
        <f t="shared" si="646"/>
        <v>46.194508009153317</v>
      </c>
    </row>
    <row r="1075" spans="7:8" ht="19.5" thickTop="1" thickBot="1">
      <c r="G1075" s="92">
        <v>3</v>
      </c>
      <c r="H1075" s="93">
        <f t="shared" si="646"/>
        <v>46.23970251716247</v>
      </c>
    </row>
    <row r="1076" spans="7:8" ht="19.5" thickTop="1" thickBot="1">
      <c r="G1076" s="92">
        <v>3</v>
      </c>
      <c r="H1076" s="93">
        <f t="shared" si="646"/>
        <v>46.284897025171624</v>
      </c>
    </row>
    <row r="1077" spans="7:8" ht="19.5" thickTop="1" thickBot="1">
      <c r="G1077" s="92">
        <v>3</v>
      </c>
      <c r="H1077" s="93">
        <f t="shared" si="646"/>
        <v>46.330091533180777</v>
      </c>
    </row>
    <row r="1078" spans="7:8" ht="19.5" thickTop="1" thickBot="1">
      <c r="G1078" s="92">
        <v>3</v>
      </c>
      <c r="H1078" s="93">
        <f t="shared" si="646"/>
        <v>46.375286041189931</v>
      </c>
    </row>
    <row r="1079" spans="7:8" ht="19.5" thickTop="1" thickBot="1">
      <c r="G1079" s="92">
        <v>3</v>
      </c>
      <c r="H1079" s="93">
        <f t="shared" si="646"/>
        <v>46.420480549199084</v>
      </c>
    </row>
    <row r="1080" spans="7:8" ht="19.5" thickTop="1" thickBot="1">
      <c r="G1080" s="92">
        <v>3</v>
      </c>
      <c r="H1080" s="93">
        <f t="shared" si="646"/>
        <v>46.465675057208237</v>
      </c>
    </row>
    <row r="1081" spans="7:8" ht="19.5" thickTop="1" thickBot="1">
      <c r="G1081" s="92">
        <v>3</v>
      </c>
      <c r="H1081" s="93">
        <f t="shared" si="646"/>
        <v>46.510869565217391</v>
      </c>
    </row>
    <row r="1082" spans="7:8" ht="19.5" thickTop="1" thickBot="1">
      <c r="G1082" s="92">
        <v>3</v>
      </c>
      <c r="H1082" s="93">
        <f t="shared" si="646"/>
        <v>46.556064073226544</v>
      </c>
    </row>
    <row r="1083" spans="7:8" ht="19.5" thickTop="1" thickBot="1">
      <c r="G1083" s="92">
        <v>3</v>
      </c>
      <c r="H1083" s="93">
        <f t="shared" si="646"/>
        <v>46.601258581235697</v>
      </c>
    </row>
    <row r="1084" spans="7:8" ht="19.5" thickTop="1" thickBot="1">
      <c r="G1084" s="92">
        <v>3</v>
      </c>
      <c r="H1084" s="93">
        <f t="shared" si="646"/>
        <v>46.646453089244851</v>
      </c>
    </row>
    <row r="1085" spans="7:8" ht="19.5" thickTop="1" thickBot="1">
      <c r="G1085" s="92">
        <v>3</v>
      </c>
      <c r="H1085" s="93">
        <f t="shared" si="646"/>
        <v>46.691647597254004</v>
      </c>
    </row>
    <row r="1086" spans="7:8" ht="19.5" thickTop="1" thickBot="1">
      <c r="G1086" s="92">
        <v>3</v>
      </c>
      <c r="H1086" s="93">
        <f t="shared" si="646"/>
        <v>46.736842105263158</v>
      </c>
    </row>
    <row r="1087" spans="7:8" ht="19.5" thickTop="1" thickBot="1">
      <c r="G1087" s="92">
        <v>3</v>
      </c>
      <c r="H1087" s="93">
        <f t="shared" si="646"/>
        <v>46.782036613272311</v>
      </c>
    </row>
    <row r="1088" spans="7:8" ht="19.5" thickTop="1" thickBot="1">
      <c r="G1088" s="92">
        <v>3</v>
      </c>
      <c r="H1088" s="93">
        <f t="shared" si="646"/>
        <v>46.827231121281464</v>
      </c>
    </row>
    <row r="1089" spans="7:8" ht="19.5" thickTop="1" thickBot="1">
      <c r="G1089" s="92">
        <v>3</v>
      </c>
      <c r="H1089" s="93">
        <f t="shared" si="646"/>
        <v>46.872425629290618</v>
      </c>
    </row>
    <row r="1090" spans="7:8" ht="19.5" thickTop="1" thickBot="1">
      <c r="G1090" s="92">
        <v>3</v>
      </c>
      <c r="H1090" s="93">
        <f t="shared" si="646"/>
        <v>46.917620137299771</v>
      </c>
    </row>
    <row r="1091" spans="7:8" ht="19.5" thickTop="1" thickBot="1">
      <c r="G1091" s="92">
        <v>3</v>
      </c>
      <c r="H1091" s="93">
        <f t="shared" si="646"/>
        <v>46.962814645308924</v>
      </c>
    </row>
    <row r="1092" spans="7:8" ht="19.5" thickTop="1" thickBot="1">
      <c r="G1092" s="92">
        <v>3</v>
      </c>
      <c r="H1092" s="93">
        <f t="shared" si="646"/>
        <v>47.008009153318078</v>
      </c>
    </row>
    <row r="1093" spans="7:8" ht="19.5" thickTop="1" thickBot="1">
      <c r="G1093" s="92">
        <v>3</v>
      </c>
      <c r="H1093" s="93">
        <f t="shared" si="646"/>
        <v>47.053203661327231</v>
      </c>
    </row>
    <row r="1094" spans="7:8" ht="19.5" thickTop="1" thickBot="1">
      <c r="G1094" s="92">
        <v>3</v>
      </c>
      <c r="H1094" s="93">
        <f t="shared" si="646"/>
        <v>47.098398169336384</v>
      </c>
    </row>
    <row r="1095" spans="7:8" ht="19.5" thickTop="1" thickBot="1">
      <c r="G1095" s="92">
        <v>3</v>
      </c>
      <c r="H1095" s="93">
        <f t="shared" si="646"/>
        <v>47.143592677345538</v>
      </c>
    </row>
    <row r="1096" spans="7:8" ht="19.5" thickTop="1" thickBot="1">
      <c r="G1096" s="92">
        <v>3</v>
      </c>
      <c r="H1096" s="93">
        <f t="shared" si="646"/>
        <v>47.188787185354691</v>
      </c>
    </row>
    <row r="1097" spans="7:8" ht="19.5" thickTop="1" thickBot="1">
      <c r="G1097" s="92">
        <v>3</v>
      </c>
      <c r="H1097" s="93">
        <f t="shared" si="646"/>
        <v>47.233981693363845</v>
      </c>
    </row>
    <row r="1098" spans="7:8" ht="19.5" thickTop="1" thickBot="1">
      <c r="G1098" s="92">
        <v>3</v>
      </c>
      <c r="H1098" s="93">
        <f t="shared" si="646"/>
        <v>47.279176201372998</v>
      </c>
    </row>
    <row r="1099" spans="7:8" ht="19.5" thickTop="1" thickBot="1">
      <c r="G1099" s="92">
        <v>3</v>
      </c>
      <c r="H1099" s="93">
        <f t="shared" ref="H1099:H1162" si="647">1 + (ROW() - ROW($H$74)) * (79 / 1748)</f>
        <v>47.324370709382151</v>
      </c>
    </row>
    <row r="1100" spans="7:8" ht="19.5" thickTop="1" thickBot="1">
      <c r="G1100" s="92">
        <v>3</v>
      </c>
      <c r="H1100" s="93">
        <f t="shared" si="647"/>
        <v>47.369565217391305</v>
      </c>
    </row>
    <row r="1101" spans="7:8" ht="19.5" thickTop="1" thickBot="1">
      <c r="G1101" s="92">
        <v>3</v>
      </c>
      <c r="H1101" s="93">
        <f t="shared" si="647"/>
        <v>47.414759725400458</v>
      </c>
    </row>
    <row r="1102" spans="7:8" ht="19.5" thickTop="1" thickBot="1">
      <c r="G1102" s="92">
        <v>3</v>
      </c>
      <c r="H1102" s="93">
        <f t="shared" si="647"/>
        <v>47.459954233409611</v>
      </c>
    </row>
    <row r="1103" spans="7:8" ht="19.5" thickTop="1" thickBot="1">
      <c r="G1103" s="92">
        <v>3</v>
      </c>
      <c r="H1103" s="93">
        <f t="shared" si="647"/>
        <v>47.505148741418765</v>
      </c>
    </row>
    <row r="1104" spans="7:8" ht="19.5" thickTop="1" thickBot="1">
      <c r="G1104" s="92">
        <v>3</v>
      </c>
      <c r="H1104" s="93">
        <f t="shared" si="647"/>
        <v>47.550343249427918</v>
      </c>
    </row>
    <row r="1105" spans="7:8" ht="19.5" thickTop="1" thickBot="1">
      <c r="G1105" s="92">
        <v>3</v>
      </c>
      <c r="H1105" s="93">
        <f t="shared" si="647"/>
        <v>47.595537757437071</v>
      </c>
    </row>
    <row r="1106" spans="7:8" ht="19.5" thickTop="1" thickBot="1">
      <c r="G1106" s="92">
        <v>3</v>
      </c>
      <c r="H1106" s="93">
        <f t="shared" si="647"/>
        <v>47.640732265446225</v>
      </c>
    </row>
    <row r="1107" spans="7:8" ht="19.5" thickTop="1" thickBot="1">
      <c r="G1107" s="92">
        <v>3</v>
      </c>
      <c r="H1107" s="93">
        <f t="shared" si="647"/>
        <v>47.685926773455378</v>
      </c>
    </row>
    <row r="1108" spans="7:8" ht="19.5" thickTop="1" thickBot="1">
      <c r="G1108" s="92">
        <v>3</v>
      </c>
      <c r="H1108" s="93">
        <f t="shared" si="647"/>
        <v>47.731121281464532</v>
      </c>
    </row>
    <row r="1109" spans="7:8" ht="19.5" thickTop="1" thickBot="1">
      <c r="G1109" s="92">
        <v>3</v>
      </c>
      <c r="H1109" s="93">
        <f t="shared" si="647"/>
        <v>47.776315789473685</v>
      </c>
    </row>
    <row r="1110" spans="7:8" ht="19.5" thickTop="1" thickBot="1">
      <c r="G1110" s="92">
        <v>3</v>
      </c>
      <c r="H1110" s="93">
        <f t="shared" si="647"/>
        <v>47.821510297482838</v>
      </c>
    </row>
    <row r="1111" spans="7:8" ht="19.5" thickTop="1" thickBot="1">
      <c r="G1111" s="92">
        <v>3</v>
      </c>
      <c r="H1111" s="93">
        <f t="shared" si="647"/>
        <v>47.866704805491992</v>
      </c>
    </row>
    <row r="1112" spans="7:8" ht="19.5" thickTop="1" thickBot="1">
      <c r="G1112" s="92">
        <v>3</v>
      </c>
      <c r="H1112" s="93">
        <f t="shared" si="647"/>
        <v>47.911899313501145</v>
      </c>
    </row>
    <row r="1113" spans="7:8" ht="19.5" thickTop="1" thickBot="1">
      <c r="G1113" s="92">
        <v>3</v>
      </c>
      <c r="H1113" s="93">
        <f t="shared" si="647"/>
        <v>47.957093821510298</v>
      </c>
    </row>
    <row r="1114" spans="7:8" ht="19.5" thickTop="1" thickBot="1">
      <c r="G1114" s="92">
        <v>3</v>
      </c>
      <c r="H1114" s="93">
        <f t="shared" si="647"/>
        <v>48.002288329519452</v>
      </c>
    </row>
    <row r="1115" spans="7:8" ht="19.5" thickTop="1" thickBot="1">
      <c r="G1115" s="92">
        <v>3</v>
      </c>
      <c r="H1115" s="93">
        <f t="shared" si="647"/>
        <v>48.047482837528605</v>
      </c>
    </row>
    <row r="1116" spans="7:8" ht="19.5" thickTop="1" thickBot="1">
      <c r="G1116" s="92">
        <v>3</v>
      </c>
      <c r="H1116" s="93">
        <f t="shared" si="647"/>
        <v>48.092677345537759</v>
      </c>
    </row>
    <row r="1117" spans="7:8" ht="19.5" thickTop="1" thickBot="1">
      <c r="G1117" s="92">
        <v>3</v>
      </c>
      <c r="H1117" s="93">
        <f t="shared" si="647"/>
        <v>48.137871853546912</v>
      </c>
    </row>
    <row r="1118" spans="7:8" ht="19.5" thickTop="1" thickBot="1">
      <c r="G1118" s="92">
        <v>3</v>
      </c>
      <c r="H1118" s="93">
        <f t="shared" si="647"/>
        <v>48.183066361556065</v>
      </c>
    </row>
    <row r="1119" spans="7:8" ht="19.5" thickTop="1" thickBot="1">
      <c r="G1119" s="92">
        <v>3</v>
      </c>
      <c r="H1119" s="93">
        <f t="shared" si="647"/>
        <v>48.228260869565219</v>
      </c>
    </row>
    <row r="1120" spans="7:8" ht="19.5" thickTop="1" thickBot="1">
      <c r="G1120" s="92">
        <v>3</v>
      </c>
      <c r="H1120" s="93">
        <f t="shared" si="647"/>
        <v>48.273455377574372</v>
      </c>
    </row>
    <row r="1121" spans="7:8" ht="19.5" thickTop="1" thickBot="1">
      <c r="G1121" s="92">
        <v>3</v>
      </c>
      <c r="H1121" s="93">
        <f t="shared" si="647"/>
        <v>48.318649885583525</v>
      </c>
    </row>
    <row r="1122" spans="7:8" ht="19.5" thickTop="1" thickBot="1">
      <c r="G1122" s="92">
        <v>3</v>
      </c>
      <c r="H1122" s="93">
        <f t="shared" si="647"/>
        <v>48.363844393592679</v>
      </c>
    </row>
    <row r="1123" spans="7:8" ht="19.5" thickTop="1" thickBot="1">
      <c r="G1123" s="92">
        <v>3</v>
      </c>
      <c r="H1123" s="93">
        <f t="shared" si="647"/>
        <v>48.409038901601832</v>
      </c>
    </row>
    <row r="1124" spans="7:8" ht="19.5" thickTop="1" thickBot="1">
      <c r="G1124" s="92">
        <v>3</v>
      </c>
      <c r="H1124" s="93">
        <f t="shared" si="647"/>
        <v>48.454233409610985</v>
      </c>
    </row>
    <row r="1125" spans="7:8" ht="19.5" thickTop="1" thickBot="1">
      <c r="G1125" s="92">
        <v>3</v>
      </c>
      <c r="H1125" s="93">
        <f t="shared" si="647"/>
        <v>48.499427917620139</v>
      </c>
    </row>
    <row r="1126" spans="7:8" ht="19.5" thickTop="1" thickBot="1">
      <c r="G1126" s="92">
        <v>3</v>
      </c>
      <c r="H1126" s="93">
        <f t="shared" si="647"/>
        <v>48.544622425629292</v>
      </c>
    </row>
    <row r="1127" spans="7:8" ht="19.5" thickTop="1" thickBot="1">
      <c r="G1127" s="92">
        <v>3</v>
      </c>
      <c r="H1127" s="93">
        <f t="shared" si="647"/>
        <v>48.589816933638446</v>
      </c>
    </row>
    <row r="1128" spans="7:8" ht="19.5" thickTop="1" thickBot="1">
      <c r="G1128" s="92">
        <v>3</v>
      </c>
      <c r="H1128" s="93">
        <f t="shared" si="647"/>
        <v>48.635011441647599</v>
      </c>
    </row>
    <row r="1129" spans="7:8" ht="19.5" thickTop="1" thickBot="1">
      <c r="G1129" s="92">
        <v>3</v>
      </c>
      <c r="H1129" s="93">
        <f t="shared" si="647"/>
        <v>48.680205949656752</v>
      </c>
    </row>
    <row r="1130" spans="7:8" ht="19.5" thickTop="1" thickBot="1">
      <c r="G1130" s="92">
        <v>3</v>
      </c>
      <c r="H1130" s="93">
        <f t="shared" si="647"/>
        <v>48.725400457665906</v>
      </c>
    </row>
    <row r="1131" spans="7:8" ht="19.5" thickTop="1" thickBot="1">
      <c r="G1131" s="92">
        <v>3</v>
      </c>
      <c r="H1131" s="93">
        <f t="shared" si="647"/>
        <v>48.770594965675059</v>
      </c>
    </row>
    <row r="1132" spans="7:8" ht="19.5" thickTop="1" thickBot="1">
      <c r="G1132" s="92">
        <v>3</v>
      </c>
      <c r="H1132" s="93">
        <f t="shared" si="647"/>
        <v>48.815789473684212</v>
      </c>
    </row>
    <row r="1133" spans="7:8" ht="19.5" thickTop="1" thickBot="1">
      <c r="G1133" s="92">
        <v>3</v>
      </c>
      <c r="H1133" s="93">
        <f t="shared" si="647"/>
        <v>48.860983981693366</v>
      </c>
    </row>
    <row r="1134" spans="7:8" ht="19.5" thickTop="1" thickBot="1">
      <c r="G1134" s="92">
        <v>3</v>
      </c>
      <c r="H1134" s="93">
        <f t="shared" si="647"/>
        <v>48.906178489702519</v>
      </c>
    </row>
    <row r="1135" spans="7:8" ht="19.5" thickTop="1" thickBot="1">
      <c r="G1135" s="92">
        <v>3</v>
      </c>
      <c r="H1135" s="93">
        <f t="shared" si="647"/>
        <v>48.951372997711672</v>
      </c>
    </row>
    <row r="1136" spans="7:8" ht="19.5" thickTop="1" thickBot="1">
      <c r="G1136" s="92">
        <v>3</v>
      </c>
      <c r="H1136" s="93">
        <f t="shared" si="647"/>
        <v>48.996567505720826</v>
      </c>
    </row>
    <row r="1137" spans="7:8" ht="19.5" thickTop="1" thickBot="1">
      <c r="G1137" s="92">
        <v>3</v>
      </c>
      <c r="H1137" s="93">
        <f t="shared" si="647"/>
        <v>49.041762013729979</v>
      </c>
    </row>
    <row r="1138" spans="7:8" ht="19.5" thickTop="1" thickBot="1">
      <c r="G1138" s="92">
        <v>3</v>
      </c>
      <c r="H1138" s="93">
        <f t="shared" si="647"/>
        <v>49.086956521739133</v>
      </c>
    </row>
    <row r="1139" spans="7:8" ht="19.5" thickTop="1" thickBot="1">
      <c r="G1139" s="92">
        <v>3</v>
      </c>
      <c r="H1139" s="93">
        <f t="shared" si="647"/>
        <v>49.132151029748286</v>
      </c>
    </row>
    <row r="1140" spans="7:8" ht="19.5" thickTop="1" thickBot="1">
      <c r="G1140" s="92">
        <v>3</v>
      </c>
      <c r="H1140" s="93">
        <f t="shared" si="647"/>
        <v>49.177345537757439</v>
      </c>
    </row>
    <row r="1141" spans="7:8" ht="19.5" thickTop="1" thickBot="1">
      <c r="G1141" s="92">
        <v>3</v>
      </c>
      <c r="H1141" s="93">
        <f t="shared" si="647"/>
        <v>49.222540045766593</v>
      </c>
    </row>
    <row r="1142" spans="7:8" ht="19.5" thickTop="1" thickBot="1">
      <c r="G1142" s="92">
        <v>3</v>
      </c>
      <c r="H1142" s="93">
        <f t="shared" si="647"/>
        <v>49.267734553775746</v>
      </c>
    </row>
    <row r="1143" spans="7:8" ht="19.5" thickTop="1" thickBot="1">
      <c r="G1143" s="92">
        <v>3</v>
      </c>
      <c r="H1143" s="93">
        <f t="shared" si="647"/>
        <v>49.312929061784899</v>
      </c>
    </row>
    <row r="1144" spans="7:8" ht="19.5" thickTop="1" thickBot="1">
      <c r="G1144" s="92">
        <v>3</v>
      </c>
      <c r="H1144" s="93">
        <f t="shared" si="647"/>
        <v>49.358123569794053</v>
      </c>
    </row>
    <row r="1145" spans="7:8" ht="19.5" thickTop="1" thickBot="1">
      <c r="G1145" s="92">
        <v>3</v>
      </c>
      <c r="H1145" s="93">
        <f t="shared" si="647"/>
        <v>49.403318077803206</v>
      </c>
    </row>
    <row r="1146" spans="7:8" ht="19.5" thickTop="1" thickBot="1">
      <c r="G1146" s="92">
        <v>3</v>
      </c>
      <c r="H1146" s="93">
        <f t="shared" si="647"/>
        <v>49.44851258581236</v>
      </c>
    </row>
    <row r="1147" spans="7:8" ht="19.5" thickTop="1" thickBot="1">
      <c r="G1147" s="92">
        <v>3</v>
      </c>
      <c r="H1147" s="93">
        <f t="shared" si="647"/>
        <v>49.493707093821513</v>
      </c>
    </row>
    <row r="1148" spans="7:8" ht="19.5" thickTop="1" thickBot="1">
      <c r="G1148" s="92">
        <v>3</v>
      </c>
      <c r="H1148" s="93">
        <f t="shared" si="647"/>
        <v>49.538901601830666</v>
      </c>
    </row>
    <row r="1149" spans="7:8" ht="19.5" thickTop="1" thickBot="1">
      <c r="G1149" s="92">
        <v>3</v>
      </c>
      <c r="H1149" s="93">
        <f t="shared" si="647"/>
        <v>49.58409610983982</v>
      </c>
    </row>
    <row r="1150" spans="7:8" ht="19.5" thickTop="1" thickBot="1">
      <c r="G1150" s="92">
        <v>3</v>
      </c>
      <c r="H1150" s="93">
        <f t="shared" si="647"/>
        <v>49.629290617848973</v>
      </c>
    </row>
    <row r="1151" spans="7:8" ht="19.5" thickTop="1" thickBot="1">
      <c r="G1151" s="92">
        <v>3</v>
      </c>
      <c r="H1151" s="93">
        <f t="shared" si="647"/>
        <v>49.674485125858126</v>
      </c>
    </row>
    <row r="1152" spans="7:8" ht="19.5" thickTop="1" thickBot="1">
      <c r="G1152" s="92">
        <v>3</v>
      </c>
      <c r="H1152" s="93">
        <f t="shared" si="647"/>
        <v>49.71967963386728</v>
      </c>
    </row>
    <row r="1153" spans="7:8" ht="19.5" thickTop="1" thickBot="1">
      <c r="G1153" s="92">
        <v>3</v>
      </c>
      <c r="H1153" s="93">
        <f t="shared" si="647"/>
        <v>49.764874141876433</v>
      </c>
    </row>
    <row r="1154" spans="7:8" ht="19.5" thickTop="1" thickBot="1">
      <c r="G1154" s="92">
        <v>3</v>
      </c>
      <c r="H1154" s="93">
        <f t="shared" si="647"/>
        <v>49.810068649885586</v>
      </c>
    </row>
    <row r="1155" spans="7:8" ht="19.5" thickTop="1" thickBot="1">
      <c r="G1155" s="92">
        <v>3</v>
      </c>
      <c r="H1155" s="93">
        <f t="shared" si="647"/>
        <v>49.85526315789474</v>
      </c>
    </row>
    <row r="1156" spans="7:8" ht="19.5" thickTop="1" thickBot="1">
      <c r="G1156" s="92">
        <v>3</v>
      </c>
      <c r="H1156" s="93">
        <f t="shared" si="647"/>
        <v>49.900457665903893</v>
      </c>
    </row>
    <row r="1157" spans="7:8" ht="19.5" thickTop="1" thickBot="1">
      <c r="G1157" s="92">
        <v>3</v>
      </c>
      <c r="H1157" s="93">
        <f t="shared" si="647"/>
        <v>49.945652173913047</v>
      </c>
    </row>
    <row r="1158" spans="7:8" ht="19.5" thickTop="1" thickBot="1">
      <c r="G1158" s="92">
        <v>3</v>
      </c>
      <c r="H1158" s="93">
        <f t="shared" si="647"/>
        <v>49.9908466819222</v>
      </c>
    </row>
    <row r="1159" spans="7:8" ht="19.5" thickTop="1" thickBot="1">
      <c r="G1159" s="92">
        <v>3</v>
      </c>
      <c r="H1159" s="93">
        <f t="shared" si="647"/>
        <v>50.036041189931353</v>
      </c>
    </row>
    <row r="1160" spans="7:8" ht="19.5" thickTop="1" thickBot="1">
      <c r="G1160" s="92">
        <v>3</v>
      </c>
      <c r="H1160" s="93">
        <f t="shared" si="647"/>
        <v>50.081235697940507</v>
      </c>
    </row>
    <row r="1161" spans="7:8" ht="19.5" thickTop="1" thickBot="1">
      <c r="G1161" s="92">
        <v>3</v>
      </c>
      <c r="H1161" s="93">
        <f t="shared" si="647"/>
        <v>50.12643020594966</v>
      </c>
    </row>
    <row r="1162" spans="7:8" ht="19.5" thickTop="1" thickBot="1">
      <c r="G1162" s="92">
        <v>3</v>
      </c>
      <c r="H1162" s="93">
        <f t="shared" si="647"/>
        <v>50.171624713958813</v>
      </c>
    </row>
    <row r="1163" spans="7:8" ht="19.5" thickTop="1" thickBot="1">
      <c r="G1163" s="92">
        <v>3</v>
      </c>
      <c r="H1163" s="93">
        <f t="shared" ref="H1163:H1226" si="648">1 + (ROW() - ROW($H$74)) * (79 / 1748)</f>
        <v>50.216819221967967</v>
      </c>
    </row>
    <row r="1164" spans="7:8" ht="19.5" thickTop="1" thickBot="1">
      <c r="G1164" s="92">
        <v>3</v>
      </c>
      <c r="H1164" s="93">
        <f t="shared" si="648"/>
        <v>50.26201372997712</v>
      </c>
    </row>
    <row r="1165" spans="7:8" ht="19.5" thickTop="1" thickBot="1">
      <c r="G1165" s="92">
        <v>3</v>
      </c>
      <c r="H1165" s="93">
        <f t="shared" si="648"/>
        <v>50.307208237986274</v>
      </c>
    </row>
    <row r="1166" spans="7:8" ht="19.5" thickTop="1" thickBot="1">
      <c r="G1166" s="92">
        <v>3</v>
      </c>
      <c r="H1166" s="93">
        <f t="shared" si="648"/>
        <v>50.352402745995427</v>
      </c>
    </row>
    <row r="1167" spans="7:8" ht="19.5" thickTop="1" thickBot="1">
      <c r="G1167" s="92">
        <v>3</v>
      </c>
      <c r="H1167" s="93">
        <f t="shared" si="648"/>
        <v>50.39759725400458</v>
      </c>
    </row>
    <row r="1168" spans="7:8" ht="19.5" thickTop="1" thickBot="1">
      <c r="G1168" s="92">
        <v>3</v>
      </c>
      <c r="H1168" s="93">
        <f t="shared" si="648"/>
        <v>50.442791762013734</v>
      </c>
    </row>
    <row r="1169" spans="7:8" ht="19.5" thickTop="1" thickBot="1">
      <c r="G1169" s="92">
        <v>3</v>
      </c>
      <c r="H1169" s="93">
        <f t="shared" si="648"/>
        <v>50.487986270022887</v>
      </c>
    </row>
    <row r="1170" spans="7:8" ht="19.5" thickTop="1" thickBot="1">
      <c r="G1170" s="92">
        <v>3</v>
      </c>
      <c r="H1170" s="93">
        <f t="shared" si="648"/>
        <v>50.53318077803204</v>
      </c>
    </row>
    <row r="1171" spans="7:8" ht="19.5" thickTop="1" thickBot="1">
      <c r="G1171" s="92">
        <v>3</v>
      </c>
      <c r="H1171" s="93">
        <f t="shared" si="648"/>
        <v>50.578375286041194</v>
      </c>
    </row>
    <row r="1172" spans="7:8" ht="19.5" thickTop="1" thickBot="1">
      <c r="G1172" s="92">
        <v>3</v>
      </c>
      <c r="H1172" s="93">
        <f t="shared" si="648"/>
        <v>50.62356979405034</v>
      </c>
    </row>
    <row r="1173" spans="7:8" ht="19.5" thickTop="1" thickBot="1">
      <c r="G1173" s="92">
        <v>3</v>
      </c>
      <c r="H1173" s="93">
        <f t="shared" si="648"/>
        <v>50.668764302059493</v>
      </c>
    </row>
    <row r="1174" spans="7:8" ht="19.5" thickTop="1" thickBot="1">
      <c r="G1174" s="92">
        <v>3</v>
      </c>
      <c r="H1174" s="93">
        <f t="shared" si="648"/>
        <v>50.713958810068647</v>
      </c>
    </row>
    <row r="1175" spans="7:8" ht="19.5" thickTop="1" thickBot="1">
      <c r="G1175" s="92">
        <v>3</v>
      </c>
      <c r="H1175" s="93">
        <f t="shared" si="648"/>
        <v>50.7591533180778</v>
      </c>
    </row>
    <row r="1176" spans="7:8" ht="19.5" thickTop="1" thickBot="1">
      <c r="G1176" s="92">
        <v>3</v>
      </c>
      <c r="H1176" s="93">
        <f t="shared" si="648"/>
        <v>50.804347826086953</v>
      </c>
    </row>
    <row r="1177" spans="7:8" ht="19.5" thickTop="1" thickBot="1">
      <c r="G1177" s="92">
        <v>3</v>
      </c>
      <c r="H1177" s="93">
        <f t="shared" si="648"/>
        <v>50.849542334096107</v>
      </c>
    </row>
    <row r="1178" spans="7:8" ht="19.5" thickTop="1" thickBot="1">
      <c r="G1178" s="92">
        <v>3</v>
      </c>
      <c r="H1178" s="93">
        <f t="shared" si="648"/>
        <v>50.89473684210526</v>
      </c>
    </row>
    <row r="1179" spans="7:8" ht="19.5" thickTop="1" thickBot="1">
      <c r="G1179" s="92">
        <v>3</v>
      </c>
      <c r="H1179" s="93">
        <f t="shared" si="648"/>
        <v>50.939931350114414</v>
      </c>
    </row>
    <row r="1180" spans="7:8" ht="19.5" thickTop="1" thickBot="1">
      <c r="G1180" s="92">
        <v>3</v>
      </c>
      <c r="H1180" s="93">
        <f t="shared" si="648"/>
        <v>50.985125858123567</v>
      </c>
    </row>
    <row r="1181" spans="7:8" ht="19.5" thickTop="1" thickBot="1">
      <c r="G1181" s="92">
        <v>3</v>
      </c>
      <c r="H1181" s="93">
        <f t="shared" si="648"/>
        <v>51.03032036613272</v>
      </c>
    </row>
    <row r="1182" spans="7:8" ht="19.5" thickTop="1" thickBot="1">
      <c r="G1182" s="92">
        <v>3</v>
      </c>
      <c r="H1182" s="93">
        <f t="shared" si="648"/>
        <v>51.075514874141874</v>
      </c>
    </row>
    <row r="1183" spans="7:8" ht="19.5" thickTop="1" thickBot="1">
      <c r="G1183" s="92">
        <v>3</v>
      </c>
      <c r="H1183" s="93">
        <f t="shared" si="648"/>
        <v>51.120709382151027</v>
      </c>
    </row>
    <row r="1184" spans="7:8" ht="19.5" thickTop="1" thickBot="1">
      <c r="G1184" s="92">
        <v>3</v>
      </c>
      <c r="H1184" s="93">
        <f t="shared" si="648"/>
        <v>51.16590389016018</v>
      </c>
    </row>
    <row r="1185" spans="7:8" ht="19.5" thickTop="1" thickBot="1">
      <c r="G1185" s="92">
        <v>3</v>
      </c>
      <c r="H1185" s="93">
        <f t="shared" si="648"/>
        <v>51.211098398169334</v>
      </c>
    </row>
    <row r="1186" spans="7:8" ht="19.5" thickTop="1" thickBot="1">
      <c r="G1186" s="92">
        <v>3</v>
      </c>
      <c r="H1186" s="93">
        <f t="shared" si="648"/>
        <v>51.256292906178487</v>
      </c>
    </row>
    <row r="1187" spans="7:8" ht="19.5" thickTop="1" thickBot="1">
      <c r="G1187" s="92">
        <v>3</v>
      </c>
      <c r="H1187" s="93">
        <f t="shared" si="648"/>
        <v>51.30148741418764</v>
      </c>
    </row>
    <row r="1188" spans="7:8" ht="19.5" thickTop="1" thickBot="1">
      <c r="G1188" s="92">
        <v>3</v>
      </c>
      <c r="H1188" s="93">
        <f t="shared" si="648"/>
        <v>51.346681922196794</v>
      </c>
    </row>
    <row r="1189" spans="7:8" ht="19.5" thickTop="1" thickBot="1">
      <c r="G1189" s="92">
        <v>3</v>
      </c>
      <c r="H1189" s="93">
        <f t="shared" si="648"/>
        <v>51.391876430205947</v>
      </c>
    </row>
    <row r="1190" spans="7:8" ht="19.5" thickTop="1" thickBot="1">
      <c r="G1190" s="92">
        <v>3</v>
      </c>
      <c r="H1190" s="93">
        <f t="shared" si="648"/>
        <v>51.437070938215101</v>
      </c>
    </row>
    <row r="1191" spans="7:8" ht="19.5" thickTop="1" thickBot="1">
      <c r="G1191" s="92">
        <v>3</v>
      </c>
      <c r="H1191" s="93">
        <f t="shared" si="648"/>
        <v>51.482265446224254</v>
      </c>
    </row>
    <row r="1192" spans="7:8" ht="19.5" thickTop="1" thickBot="1">
      <c r="G1192" s="92">
        <v>3</v>
      </c>
      <c r="H1192" s="93">
        <f t="shared" si="648"/>
        <v>51.527459954233407</v>
      </c>
    </row>
    <row r="1193" spans="7:8" ht="19.5" thickTop="1" thickBot="1">
      <c r="G1193" s="92">
        <v>3</v>
      </c>
      <c r="H1193" s="93">
        <f t="shared" si="648"/>
        <v>51.572654462242561</v>
      </c>
    </row>
    <row r="1194" spans="7:8" ht="19.5" thickTop="1" thickBot="1">
      <c r="G1194" s="92">
        <v>3</v>
      </c>
      <c r="H1194" s="93">
        <f t="shared" si="648"/>
        <v>51.617848970251714</v>
      </c>
    </row>
    <row r="1195" spans="7:8" ht="19.5" thickTop="1" thickBot="1">
      <c r="G1195" s="92">
        <v>3</v>
      </c>
      <c r="H1195" s="93">
        <f t="shared" si="648"/>
        <v>51.663043478260867</v>
      </c>
    </row>
    <row r="1196" spans="7:8" ht="19.5" thickTop="1" thickBot="1">
      <c r="G1196" s="92">
        <v>3</v>
      </c>
      <c r="H1196" s="93">
        <f t="shared" si="648"/>
        <v>51.708237986270021</v>
      </c>
    </row>
    <row r="1197" spans="7:8" ht="19.5" thickTop="1" thickBot="1">
      <c r="G1197" s="92">
        <v>3</v>
      </c>
      <c r="H1197" s="93">
        <f t="shared" si="648"/>
        <v>51.753432494279174</v>
      </c>
    </row>
    <row r="1198" spans="7:8" ht="19.5" thickTop="1" thickBot="1">
      <c r="G1198" s="92">
        <v>3</v>
      </c>
      <c r="H1198" s="93">
        <f t="shared" si="648"/>
        <v>51.798627002288328</v>
      </c>
    </row>
    <row r="1199" spans="7:8" ht="19.5" thickTop="1" thickBot="1">
      <c r="G1199" s="92">
        <v>3</v>
      </c>
      <c r="H1199" s="93">
        <f t="shared" si="648"/>
        <v>51.843821510297481</v>
      </c>
    </row>
    <row r="1200" spans="7:8" ht="19.5" thickTop="1" thickBot="1">
      <c r="G1200" s="92">
        <v>3</v>
      </c>
      <c r="H1200" s="93">
        <f t="shared" si="648"/>
        <v>51.889016018306634</v>
      </c>
    </row>
    <row r="1201" spans="7:8" ht="19.5" thickTop="1" thickBot="1">
      <c r="G1201" s="92">
        <v>3</v>
      </c>
      <c r="H1201" s="93">
        <f t="shared" si="648"/>
        <v>51.934210526315788</v>
      </c>
    </row>
    <row r="1202" spans="7:8" ht="19.5" thickTop="1" thickBot="1">
      <c r="G1202" s="92">
        <v>3</v>
      </c>
      <c r="H1202" s="93">
        <f t="shared" si="648"/>
        <v>51.979405034324941</v>
      </c>
    </row>
    <row r="1203" spans="7:8" ht="19.5" thickTop="1" thickBot="1">
      <c r="G1203" s="92">
        <v>3</v>
      </c>
      <c r="H1203" s="93">
        <f t="shared" si="648"/>
        <v>52.024599542334094</v>
      </c>
    </row>
    <row r="1204" spans="7:8" ht="19.5" thickTop="1" thickBot="1">
      <c r="G1204" s="92">
        <v>3</v>
      </c>
      <c r="H1204" s="93">
        <f t="shared" si="648"/>
        <v>52.069794050343248</v>
      </c>
    </row>
    <row r="1205" spans="7:8" ht="19.5" thickTop="1" thickBot="1">
      <c r="G1205" s="92">
        <v>3</v>
      </c>
      <c r="H1205" s="93">
        <f t="shared" si="648"/>
        <v>52.114988558352401</v>
      </c>
    </row>
    <row r="1206" spans="7:8" ht="19.5" thickTop="1" thickBot="1">
      <c r="G1206" s="92">
        <v>3</v>
      </c>
      <c r="H1206" s="93">
        <f t="shared" si="648"/>
        <v>52.160183066361554</v>
      </c>
    </row>
    <row r="1207" spans="7:8" ht="19.5" thickTop="1" thickBot="1">
      <c r="G1207" s="92">
        <v>3</v>
      </c>
      <c r="H1207" s="93">
        <f t="shared" si="648"/>
        <v>52.205377574370708</v>
      </c>
    </row>
    <row r="1208" spans="7:8" ht="19.5" thickTop="1" thickBot="1">
      <c r="G1208" s="92">
        <v>3</v>
      </c>
      <c r="H1208" s="93">
        <f t="shared" si="648"/>
        <v>52.250572082379861</v>
      </c>
    </row>
    <row r="1209" spans="7:8" ht="19.5" thickTop="1" thickBot="1">
      <c r="G1209" s="92">
        <v>3</v>
      </c>
      <c r="H1209" s="93">
        <f t="shared" si="648"/>
        <v>52.295766590389015</v>
      </c>
    </row>
    <row r="1210" spans="7:8" ht="19.5" thickTop="1" thickBot="1">
      <c r="G1210" s="92">
        <v>3</v>
      </c>
      <c r="H1210" s="93">
        <f t="shared" si="648"/>
        <v>52.340961098398168</v>
      </c>
    </row>
    <row r="1211" spans="7:8" ht="19.5" thickTop="1" thickBot="1">
      <c r="G1211" s="92">
        <v>3</v>
      </c>
      <c r="H1211" s="93">
        <f t="shared" si="648"/>
        <v>52.386155606407321</v>
      </c>
    </row>
    <row r="1212" spans="7:8" ht="19.5" thickTop="1" thickBot="1">
      <c r="G1212" s="92">
        <v>3</v>
      </c>
      <c r="H1212" s="93">
        <f t="shared" si="648"/>
        <v>52.431350114416475</v>
      </c>
    </row>
    <row r="1213" spans="7:8" ht="19.5" thickTop="1" thickBot="1">
      <c r="G1213" s="92">
        <v>3</v>
      </c>
      <c r="H1213" s="93">
        <f t="shared" si="648"/>
        <v>52.476544622425628</v>
      </c>
    </row>
    <row r="1214" spans="7:8" ht="19.5" thickTop="1" thickBot="1">
      <c r="G1214" s="92">
        <v>3</v>
      </c>
      <c r="H1214" s="93">
        <f t="shared" si="648"/>
        <v>52.521739130434781</v>
      </c>
    </row>
    <row r="1215" spans="7:8" ht="19.5" thickTop="1" thickBot="1">
      <c r="G1215" s="92">
        <v>3</v>
      </c>
      <c r="H1215" s="93">
        <f t="shared" si="648"/>
        <v>52.566933638443935</v>
      </c>
    </row>
    <row r="1216" spans="7:8" ht="19.5" thickTop="1" thickBot="1">
      <c r="G1216" s="92">
        <v>3</v>
      </c>
      <c r="H1216" s="93">
        <f t="shared" si="648"/>
        <v>52.612128146453088</v>
      </c>
    </row>
    <row r="1217" spans="7:8" ht="19.5" thickTop="1" thickBot="1">
      <c r="G1217" s="92">
        <v>3</v>
      </c>
      <c r="H1217" s="93">
        <f t="shared" si="648"/>
        <v>52.657322654462241</v>
      </c>
    </row>
    <row r="1218" spans="7:8" ht="19.5" thickTop="1" thickBot="1">
      <c r="G1218" s="92">
        <v>3</v>
      </c>
      <c r="H1218" s="93">
        <f t="shared" si="648"/>
        <v>52.702517162471395</v>
      </c>
    </row>
    <row r="1219" spans="7:8" ht="19.5" thickTop="1" thickBot="1">
      <c r="G1219" s="92">
        <v>3</v>
      </c>
      <c r="H1219" s="93">
        <f t="shared" si="648"/>
        <v>52.747711670480548</v>
      </c>
    </row>
    <row r="1220" spans="7:8" ht="19.5" thickTop="1" thickBot="1">
      <c r="G1220" s="92">
        <v>3</v>
      </c>
      <c r="H1220" s="93">
        <f t="shared" si="648"/>
        <v>52.792906178489702</v>
      </c>
    </row>
    <row r="1221" spans="7:8" ht="19.5" thickTop="1" thickBot="1">
      <c r="G1221" s="92">
        <v>3</v>
      </c>
      <c r="H1221" s="93">
        <f t="shared" si="648"/>
        <v>52.838100686498855</v>
      </c>
    </row>
    <row r="1222" spans="7:8" ht="19.5" thickTop="1" thickBot="1">
      <c r="G1222" s="92">
        <v>3</v>
      </c>
      <c r="H1222" s="93">
        <f t="shared" si="648"/>
        <v>52.883295194508008</v>
      </c>
    </row>
    <row r="1223" spans="7:8" ht="19.5" thickTop="1" thickBot="1">
      <c r="G1223" s="92">
        <v>3</v>
      </c>
      <c r="H1223" s="93">
        <f t="shared" si="648"/>
        <v>52.928489702517162</v>
      </c>
    </row>
    <row r="1224" spans="7:8" ht="19.5" thickTop="1" thickBot="1">
      <c r="G1224" s="92">
        <v>3</v>
      </c>
      <c r="H1224" s="93">
        <f t="shared" si="648"/>
        <v>52.973684210526315</v>
      </c>
    </row>
    <row r="1225" spans="7:8" ht="19.5" thickTop="1" thickBot="1">
      <c r="G1225" s="92">
        <v>3</v>
      </c>
      <c r="H1225" s="93">
        <f t="shared" si="648"/>
        <v>53.018878718535468</v>
      </c>
    </row>
    <row r="1226" spans="7:8" ht="19.5" thickTop="1" thickBot="1">
      <c r="G1226" s="92">
        <v>3</v>
      </c>
      <c r="H1226" s="93">
        <f t="shared" si="648"/>
        <v>53.064073226544622</v>
      </c>
    </row>
    <row r="1227" spans="7:8" ht="19.5" thickTop="1" thickBot="1">
      <c r="G1227" s="92">
        <v>3</v>
      </c>
      <c r="H1227" s="93">
        <f t="shared" ref="H1227:H1290" si="649">1 + (ROW() - ROW($H$74)) * (79 / 1748)</f>
        <v>53.109267734553775</v>
      </c>
    </row>
    <row r="1228" spans="7:8" ht="19.5" thickTop="1" thickBot="1">
      <c r="G1228" s="92">
        <v>3</v>
      </c>
      <c r="H1228" s="93">
        <f t="shared" si="649"/>
        <v>53.154462242562929</v>
      </c>
    </row>
    <row r="1229" spans="7:8" ht="19.5" thickTop="1" thickBot="1">
      <c r="G1229" s="92">
        <v>3</v>
      </c>
      <c r="H1229" s="93">
        <f t="shared" si="649"/>
        <v>53.199656750572082</v>
      </c>
    </row>
    <row r="1230" spans="7:8" ht="19.5" thickTop="1" thickBot="1">
      <c r="G1230" s="92">
        <v>3</v>
      </c>
      <c r="H1230" s="93">
        <f t="shared" si="649"/>
        <v>53.244851258581235</v>
      </c>
    </row>
    <row r="1231" spans="7:8" ht="19.5" thickTop="1" thickBot="1">
      <c r="G1231" s="92">
        <v>3</v>
      </c>
      <c r="H1231" s="93">
        <f t="shared" si="649"/>
        <v>53.290045766590389</v>
      </c>
    </row>
    <row r="1232" spans="7:8" ht="19.5" thickTop="1" thickBot="1">
      <c r="G1232" s="92">
        <v>3</v>
      </c>
      <c r="H1232" s="93">
        <f t="shared" si="649"/>
        <v>53.335240274599542</v>
      </c>
    </row>
    <row r="1233" spans="7:8" ht="19.5" thickTop="1" thickBot="1">
      <c r="G1233" s="92">
        <v>3</v>
      </c>
      <c r="H1233" s="93">
        <f t="shared" si="649"/>
        <v>53.380434782608695</v>
      </c>
    </row>
    <row r="1234" spans="7:8" ht="19.5" thickTop="1" thickBot="1">
      <c r="G1234" s="92">
        <v>3</v>
      </c>
      <c r="H1234" s="93">
        <f t="shared" si="649"/>
        <v>53.425629290617849</v>
      </c>
    </row>
    <row r="1235" spans="7:8" ht="19.5" thickTop="1" thickBot="1">
      <c r="G1235" s="92">
        <v>3</v>
      </c>
      <c r="H1235" s="93">
        <f t="shared" si="649"/>
        <v>53.470823798627002</v>
      </c>
    </row>
    <row r="1236" spans="7:8" ht="19.5" thickTop="1" thickBot="1">
      <c r="G1236" s="92">
        <v>3</v>
      </c>
      <c r="H1236" s="93">
        <f t="shared" si="649"/>
        <v>53.516018306636155</v>
      </c>
    </row>
    <row r="1237" spans="7:8" ht="19.5" thickTop="1" thickBot="1">
      <c r="G1237" s="92">
        <v>3</v>
      </c>
      <c r="H1237" s="93">
        <f t="shared" si="649"/>
        <v>53.561212814645309</v>
      </c>
    </row>
    <row r="1238" spans="7:8" ht="19.5" thickTop="1" thickBot="1">
      <c r="G1238" s="92">
        <v>3</v>
      </c>
      <c r="H1238" s="93">
        <f t="shared" si="649"/>
        <v>53.606407322654462</v>
      </c>
    </row>
    <row r="1239" spans="7:8" ht="19.5" thickTop="1" thickBot="1">
      <c r="G1239" s="92">
        <v>3</v>
      </c>
      <c r="H1239" s="93">
        <f t="shared" si="649"/>
        <v>53.651601830663616</v>
      </c>
    </row>
    <row r="1240" spans="7:8" ht="19.5" thickTop="1" thickBot="1">
      <c r="G1240" s="92">
        <v>3</v>
      </c>
      <c r="H1240" s="93">
        <f t="shared" si="649"/>
        <v>53.696796338672769</v>
      </c>
    </row>
    <row r="1241" spans="7:8" ht="19.5" thickTop="1" thickBot="1">
      <c r="G1241" s="92">
        <v>3</v>
      </c>
      <c r="H1241" s="93">
        <f t="shared" si="649"/>
        <v>53.741990846681922</v>
      </c>
    </row>
    <row r="1242" spans="7:8" ht="19.5" thickTop="1" thickBot="1">
      <c r="G1242" s="92">
        <v>4</v>
      </c>
      <c r="H1242" s="93">
        <f t="shared" si="649"/>
        <v>53.787185354691076</v>
      </c>
    </row>
    <row r="1243" spans="7:8" ht="19.5" thickTop="1" thickBot="1">
      <c r="G1243" s="92">
        <v>4</v>
      </c>
      <c r="H1243" s="93">
        <f t="shared" si="649"/>
        <v>53.832379862700229</v>
      </c>
    </row>
    <row r="1244" spans="7:8" ht="19.5" thickTop="1" thickBot="1">
      <c r="G1244" s="92">
        <v>4</v>
      </c>
      <c r="H1244" s="93">
        <f t="shared" si="649"/>
        <v>53.877574370709382</v>
      </c>
    </row>
    <row r="1245" spans="7:8" ht="19.5" thickTop="1" thickBot="1">
      <c r="G1245" s="92">
        <v>4</v>
      </c>
      <c r="H1245" s="93">
        <f t="shared" si="649"/>
        <v>53.922768878718536</v>
      </c>
    </row>
    <row r="1246" spans="7:8" ht="19.5" thickTop="1" thickBot="1">
      <c r="G1246" s="92">
        <v>4</v>
      </c>
      <c r="H1246" s="93">
        <f t="shared" si="649"/>
        <v>53.967963386727689</v>
      </c>
    </row>
    <row r="1247" spans="7:8" ht="19.5" thickTop="1" thickBot="1">
      <c r="G1247" s="92">
        <v>4</v>
      </c>
      <c r="H1247" s="93">
        <f t="shared" si="649"/>
        <v>54.013157894736842</v>
      </c>
    </row>
    <row r="1248" spans="7:8" ht="19.5" thickTop="1" thickBot="1">
      <c r="G1248" s="92">
        <v>4</v>
      </c>
      <c r="H1248" s="93">
        <f t="shared" si="649"/>
        <v>54.058352402745996</v>
      </c>
    </row>
    <row r="1249" spans="7:8" ht="19.5" thickTop="1" thickBot="1">
      <c r="G1249" s="92">
        <v>4</v>
      </c>
      <c r="H1249" s="93">
        <f t="shared" si="649"/>
        <v>54.103546910755149</v>
      </c>
    </row>
    <row r="1250" spans="7:8" ht="19.5" thickTop="1" thickBot="1">
      <c r="G1250" s="92">
        <v>4</v>
      </c>
      <c r="H1250" s="93">
        <f t="shared" si="649"/>
        <v>54.148741418764303</v>
      </c>
    </row>
    <row r="1251" spans="7:8" ht="19.5" thickTop="1" thickBot="1">
      <c r="G1251" s="92">
        <v>4</v>
      </c>
      <c r="H1251" s="93">
        <f t="shared" si="649"/>
        <v>54.193935926773456</v>
      </c>
    </row>
    <row r="1252" spans="7:8" ht="19.5" thickTop="1" thickBot="1">
      <c r="G1252" s="92">
        <v>4</v>
      </c>
      <c r="H1252" s="93">
        <f t="shared" si="649"/>
        <v>54.239130434782609</v>
      </c>
    </row>
    <row r="1253" spans="7:8" ht="19.5" thickTop="1" thickBot="1">
      <c r="G1253" s="92">
        <v>4</v>
      </c>
      <c r="H1253" s="93">
        <f t="shared" si="649"/>
        <v>54.284324942791763</v>
      </c>
    </row>
    <row r="1254" spans="7:8" ht="19.5" thickTop="1" thickBot="1">
      <c r="G1254" s="92">
        <v>4</v>
      </c>
      <c r="H1254" s="93">
        <f t="shared" si="649"/>
        <v>54.329519450800916</v>
      </c>
    </row>
    <row r="1255" spans="7:8" ht="19.5" thickTop="1" thickBot="1">
      <c r="G1255" s="92">
        <v>4</v>
      </c>
      <c r="H1255" s="93">
        <f t="shared" si="649"/>
        <v>54.374713958810069</v>
      </c>
    </row>
    <row r="1256" spans="7:8" ht="19.5" thickTop="1" thickBot="1">
      <c r="G1256" s="92">
        <v>4</v>
      </c>
      <c r="H1256" s="93">
        <f t="shared" si="649"/>
        <v>54.419908466819223</v>
      </c>
    </row>
    <row r="1257" spans="7:8" ht="19.5" thickTop="1" thickBot="1">
      <c r="G1257" s="92">
        <v>4</v>
      </c>
      <c r="H1257" s="93">
        <f t="shared" si="649"/>
        <v>54.465102974828376</v>
      </c>
    </row>
    <row r="1258" spans="7:8" ht="19.5" thickTop="1" thickBot="1">
      <c r="G1258" s="92">
        <v>4</v>
      </c>
      <c r="H1258" s="93">
        <f t="shared" si="649"/>
        <v>54.51029748283753</v>
      </c>
    </row>
    <row r="1259" spans="7:8" ht="19.5" thickTop="1" thickBot="1">
      <c r="G1259" s="92">
        <v>4</v>
      </c>
      <c r="H1259" s="93">
        <f t="shared" si="649"/>
        <v>54.555491990846683</v>
      </c>
    </row>
    <row r="1260" spans="7:8" ht="19.5" thickTop="1" thickBot="1">
      <c r="G1260" s="92">
        <v>4</v>
      </c>
      <c r="H1260" s="93">
        <f t="shared" si="649"/>
        <v>54.600686498855836</v>
      </c>
    </row>
    <row r="1261" spans="7:8" ht="19.5" thickTop="1" thickBot="1">
      <c r="G1261" s="92">
        <v>4</v>
      </c>
      <c r="H1261" s="93">
        <f t="shared" si="649"/>
        <v>54.64588100686499</v>
      </c>
    </row>
    <row r="1262" spans="7:8" ht="19.5" thickTop="1" thickBot="1">
      <c r="G1262" s="92">
        <v>4</v>
      </c>
      <c r="H1262" s="93">
        <f t="shared" si="649"/>
        <v>54.691075514874143</v>
      </c>
    </row>
    <row r="1263" spans="7:8" ht="19.5" thickTop="1" thickBot="1">
      <c r="G1263" s="92">
        <v>4</v>
      </c>
      <c r="H1263" s="93">
        <f t="shared" si="649"/>
        <v>54.736270022883296</v>
      </c>
    </row>
    <row r="1264" spans="7:8" ht="19.5" thickTop="1" thickBot="1">
      <c r="G1264" s="92">
        <v>4</v>
      </c>
      <c r="H1264" s="93">
        <f t="shared" si="649"/>
        <v>54.78146453089245</v>
      </c>
    </row>
    <row r="1265" spans="7:8" ht="19.5" thickTop="1" thickBot="1">
      <c r="G1265" s="92">
        <v>4</v>
      </c>
      <c r="H1265" s="93">
        <f t="shared" si="649"/>
        <v>54.826659038901603</v>
      </c>
    </row>
    <row r="1266" spans="7:8" ht="19.5" thickTop="1" thickBot="1">
      <c r="G1266" s="92">
        <v>4</v>
      </c>
      <c r="H1266" s="93">
        <f t="shared" si="649"/>
        <v>54.871853546910756</v>
      </c>
    </row>
    <row r="1267" spans="7:8" ht="19.5" thickTop="1" thickBot="1">
      <c r="G1267" s="92">
        <v>4</v>
      </c>
      <c r="H1267" s="93">
        <f t="shared" si="649"/>
        <v>54.91704805491991</v>
      </c>
    </row>
    <row r="1268" spans="7:8" ht="19.5" thickTop="1" thickBot="1">
      <c r="G1268" s="92">
        <v>4</v>
      </c>
      <c r="H1268" s="93">
        <f t="shared" si="649"/>
        <v>54.962242562929063</v>
      </c>
    </row>
    <row r="1269" spans="7:8" ht="19.5" thickTop="1" thickBot="1">
      <c r="G1269" s="92">
        <v>4</v>
      </c>
      <c r="H1269" s="93">
        <f t="shared" si="649"/>
        <v>55.007437070938217</v>
      </c>
    </row>
    <row r="1270" spans="7:8" ht="19.5" thickTop="1" thickBot="1">
      <c r="G1270" s="92">
        <v>4</v>
      </c>
      <c r="H1270" s="93">
        <f t="shared" si="649"/>
        <v>55.05263157894737</v>
      </c>
    </row>
    <row r="1271" spans="7:8" ht="19.5" thickTop="1" thickBot="1">
      <c r="G1271" s="92">
        <v>4</v>
      </c>
      <c r="H1271" s="93">
        <f t="shared" si="649"/>
        <v>55.097826086956523</v>
      </c>
    </row>
    <row r="1272" spans="7:8" ht="19.5" thickTop="1" thickBot="1">
      <c r="G1272" s="92">
        <v>4</v>
      </c>
      <c r="H1272" s="93">
        <f t="shared" si="649"/>
        <v>55.143020594965677</v>
      </c>
    </row>
    <row r="1273" spans="7:8" ht="19.5" thickTop="1" thickBot="1">
      <c r="G1273" s="92">
        <v>4</v>
      </c>
      <c r="H1273" s="93">
        <f t="shared" si="649"/>
        <v>55.18821510297483</v>
      </c>
    </row>
    <row r="1274" spans="7:8" ht="19.5" thickTop="1" thickBot="1">
      <c r="G1274" s="92">
        <v>4</v>
      </c>
      <c r="H1274" s="93">
        <f t="shared" si="649"/>
        <v>55.233409610983983</v>
      </c>
    </row>
    <row r="1275" spans="7:8" ht="19.5" thickTop="1" thickBot="1">
      <c r="G1275" s="92">
        <v>4</v>
      </c>
      <c r="H1275" s="93">
        <f t="shared" si="649"/>
        <v>55.278604118993137</v>
      </c>
    </row>
    <row r="1276" spans="7:8" ht="19.5" thickTop="1" thickBot="1">
      <c r="G1276" s="92">
        <v>4</v>
      </c>
      <c r="H1276" s="93">
        <f t="shared" si="649"/>
        <v>55.32379862700229</v>
      </c>
    </row>
    <row r="1277" spans="7:8" ht="19.5" thickTop="1" thickBot="1">
      <c r="G1277" s="92">
        <v>4</v>
      </c>
      <c r="H1277" s="93">
        <f t="shared" si="649"/>
        <v>55.368993135011443</v>
      </c>
    </row>
    <row r="1278" spans="7:8" ht="19.5" thickTop="1" thickBot="1">
      <c r="G1278" s="92">
        <v>4</v>
      </c>
      <c r="H1278" s="93">
        <f t="shared" si="649"/>
        <v>55.414187643020597</v>
      </c>
    </row>
    <row r="1279" spans="7:8" ht="19.5" thickTop="1" thickBot="1">
      <c r="G1279" s="92">
        <v>4</v>
      </c>
      <c r="H1279" s="93">
        <f t="shared" si="649"/>
        <v>55.45938215102975</v>
      </c>
    </row>
    <row r="1280" spans="7:8" ht="19.5" thickTop="1" thickBot="1">
      <c r="G1280" s="92">
        <v>4</v>
      </c>
      <c r="H1280" s="93">
        <f t="shared" si="649"/>
        <v>55.504576659038904</v>
      </c>
    </row>
    <row r="1281" spans="7:8" ht="19.5" thickTop="1" thickBot="1">
      <c r="G1281" s="92">
        <v>4</v>
      </c>
      <c r="H1281" s="93">
        <f t="shared" si="649"/>
        <v>55.549771167048057</v>
      </c>
    </row>
    <row r="1282" spans="7:8" ht="19.5" thickTop="1" thickBot="1">
      <c r="G1282" s="92">
        <v>4</v>
      </c>
      <c r="H1282" s="93">
        <f t="shared" si="649"/>
        <v>55.59496567505721</v>
      </c>
    </row>
    <row r="1283" spans="7:8" ht="19.5" thickTop="1" thickBot="1">
      <c r="G1283" s="92">
        <v>4</v>
      </c>
      <c r="H1283" s="93">
        <f t="shared" si="649"/>
        <v>55.640160183066364</v>
      </c>
    </row>
    <row r="1284" spans="7:8" ht="19.5" thickTop="1" thickBot="1">
      <c r="G1284" s="92">
        <v>4</v>
      </c>
      <c r="H1284" s="93">
        <f t="shared" si="649"/>
        <v>55.685354691075517</v>
      </c>
    </row>
    <row r="1285" spans="7:8" ht="19.5" thickTop="1" thickBot="1">
      <c r="G1285" s="92">
        <v>4</v>
      </c>
      <c r="H1285" s="93">
        <f t="shared" si="649"/>
        <v>55.73054919908467</v>
      </c>
    </row>
    <row r="1286" spans="7:8" ht="19.5" thickTop="1" thickBot="1">
      <c r="G1286" s="92">
        <v>4</v>
      </c>
      <c r="H1286" s="93">
        <f t="shared" si="649"/>
        <v>55.775743707093824</v>
      </c>
    </row>
    <row r="1287" spans="7:8" ht="19.5" thickTop="1" thickBot="1">
      <c r="G1287" s="92">
        <v>4</v>
      </c>
      <c r="H1287" s="93">
        <f t="shared" si="649"/>
        <v>55.820938215102977</v>
      </c>
    </row>
    <row r="1288" spans="7:8" ht="19.5" thickTop="1" thickBot="1">
      <c r="G1288" s="92">
        <v>4</v>
      </c>
      <c r="H1288" s="93">
        <f t="shared" si="649"/>
        <v>55.866132723112131</v>
      </c>
    </row>
    <row r="1289" spans="7:8" ht="19.5" thickTop="1" thickBot="1">
      <c r="G1289" s="92">
        <v>4</v>
      </c>
      <c r="H1289" s="93">
        <f t="shared" si="649"/>
        <v>55.911327231121284</v>
      </c>
    </row>
    <row r="1290" spans="7:8" ht="19.5" thickTop="1" thickBot="1">
      <c r="G1290" s="92">
        <v>4</v>
      </c>
      <c r="H1290" s="93">
        <f t="shared" si="649"/>
        <v>55.956521739130437</v>
      </c>
    </row>
    <row r="1291" spans="7:8" ht="19.5" thickTop="1" thickBot="1">
      <c r="G1291" s="92">
        <v>4</v>
      </c>
      <c r="H1291" s="93">
        <f t="shared" ref="H1291:H1354" si="650">1 + (ROW() - ROW($H$74)) * (79 / 1748)</f>
        <v>56.001716247139591</v>
      </c>
    </row>
    <row r="1292" spans="7:8" ht="19.5" thickTop="1" thickBot="1">
      <c r="G1292" s="92">
        <v>4</v>
      </c>
      <c r="H1292" s="93">
        <f t="shared" si="650"/>
        <v>56.046910755148744</v>
      </c>
    </row>
    <row r="1293" spans="7:8" ht="19.5" thickTop="1" thickBot="1">
      <c r="G1293" s="92">
        <v>4</v>
      </c>
      <c r="H1293" s="93">
        <f t="shared" si="650"/>
        <v>56.092105263157897</v>
      </c>
    </row>
    <row r="1294" spans="7:8" ht="19.5" thickTop="1" thickBot="1">
      <c r="G1294" s="92">
        <v>4</v>
      </c>
      <c r="H1294" s="93">
        <f t="shared" si="650"/>
        <v>56.137299771167051</v>
      </c>
    </row>
    <row r="1295" spans="7:8" ht="19.5" thickTop="1" thickBot="1">
      <c r="G1295" s="92">
        <v>4</v>
      </c>
      <c r="H1295" s="93">
        <f t="shared" si="650"/>
        <v>56.182494279176204</v>
      </c>
    </row>
    <row r="1296" spans="7:8" ht="19.5" thickTop="1" thickBot="1">
      <c r="G1296" s="92">
        <v>4</v>
      </c>
      <c r="H1296" s="93">
        <f t="shared" si="650"/>
        <v>56.227688787185357</v>
      </c>
    </row>
    <row r="1297" spans="7:8" ht="19.5" thickTop="1" thickBot="1">
      <c r="G1297" s="92">
        <v>4</v>
      </c>
      <c r="H1297" s="93">
        <f t="shared" si="650"/>
        <v>56.272883295194511</v>
      </c>
    </row>
    <row r="1298" spans="7:8" ht="19.5" thickTop="1" thickBot="1">
      <c r="G1298" s="92">
        <v>4</v>
      </c>
      <c r="H1298" s="93">
        <f t="shared" si="650"/>
        <v>56.318077803203664</v>
      </c>
    </row>
    <row r="1299" spans="7:8" ht="19.5" thickTop="1" thickBot="1">
      <c r="G1299" s="92">
        <v>4</v>
      </c>
      <c r="H1299" s="93">
        <f t="shared" si="650"/>
        <v>56.363272311212818</v>
      </c>
    </row>
    <row r="1300" spans="7:8" ht="19.5" thickTop="1" thickBot="1">
      <c r="G1300" s="92">
        <v>4</v>
      </c>
      <c r="H1300" s="93">
        <f t="shared" si="650"/>
        <v>56.408466819221971</v>
      </c>
    </row>
    <row r="1301" spans="7:8" ht="19.5" thickTop="1" thickBot="1">
      <c r="G1301" s="92">
        <v>4</v>
      </c>
      <c r="H1301" s="93">
        <f t="shared" si="650"/>
        <v>56.453661327231124</v>
      </c>
    </row>
    <row r="1302" spans="7:8" ht="19.5" thickTop="1" thickBot="1">
      <c r="G1302" s="92">
        <v>4</v>
      </c>
      <c r="H1302" s="93">
        <f t="shared" si="650"/>
        <v>56.498855835240278</v>
      </c>
    </row>
    <row r="1303" spans="7:8" ht="19.5" thickTop="1" thickBot="1">
      <c r="G1303" s="92">
        <v>4</v>
      </c>
      <c r="H1303" s="93">
        <f t="shared" si="650"/>
        <v>56.544050343249431</v>
      </c>
    </row>
    <row r="1304" spans="7:8" ht="19.5" thickTop="1" thickBot="1">
      <c r="G1304" s="92">
        <v>4</v>
      </c>
      <c r="H1304" s="93">
        <f t="shared" si="650"/>
        <v>56.589244851258584</v>
      </c>
    </row>
    <row r="1305" spans="7:8" ht="19.5" thickTop="1" thickBot="1">
      <c r="G1305" s="92">
        <v>4</v>
      </c>
      <c r="H1305" s="93">
        <f t="shared" si="650"/>
        <v>56.634439359267738</v>
      </c>
    </row>
    <row r="1306" spans="7:8" ht="19.5" thickTop="1" thickBot="1">
      <c r="G1306" s="92">
        <v>4</v>
      </c>
      <c r="H1306" s="93">
        <f t="shared" si="650"/>
        <v>56.679633867276891</v>
      </c>
    </row>
    <row r="1307" spans="7:8" ht="19.5" thickTop="1" thickBot="1">
      <c r="G1307" s="92">
        <v>4</v>
      </c>
      <c r="H1307" s="93">
        <f t="shared" si="650"/>
        <v>56.724828375286044</v>
      </c>
    </row>
    <row r="1308" spans="7:8" ht="19.5" thickTop="1" thickBot="1">
      <c r="G1308" s="92">
        <v>4</v>
      </c>
      <c r="H1308" s="93">
        <f t="shared" si="650"/>
        <v>56.770022883295198</v>
      </c>
    </row>
    <row r="1309" spans="7:8" ht="19.5" thickTop="1" thickBot="1">
      <c r="G1309" s="92">
        <v>4</v>
      </c>
      <c r="H1309" s="93">
        <f t="shared" si="650"/>
        <v>56.815217391304351</v>
      </c>
    </row>
    <row r="1310" spans="7:8" ht="19.5" thickTop="1" thickBot="1">
      <c r="G1310" s="92">
        <v>4</v>
      </c>
      <c r="H1310" s="93">
        <f t="shared" si="650"/>
        <v>56.860411899313505</v>
      </c>
    </row>
    <row r="1311" spans="7:8" ht="19.5" thickTop="1" thickBot="1">
      <c r="G1311" s="92">
        <v>4</v>
      </c>
      <c r="H1311" s="93">
        <f t="shared" si="650"/>
        <v>56.905606407322658</v>
      </c>
    </row>
    <row r="1312" spans="7:8" ht="19.5" thickTop="1" thickBot="1">
      <c r="G1312" s="92">
        <v>4</v>
      </c>
      <c r="H1312" s="93">
        <f t="shared" si="650"/>
        <v>56.950800915331811</v>
      </c>
    </row>
    <row r="1313" spans="7:8" ht="19.5" thickTop="1" thickBot="1">
      <c r="G1313" s="92">
        <v>4</v>
      </c>
      <c r="H1313" s="93">
        <f t="shared" si="650"/>
        <v>56.995995423340965</v>
      </c>
    </row>
    <row r="1314" spans="7:8" ht="19.5" thickTop="1" thickBot="1">
      <c r="G1314" s="92">
        <v>4</v>
      </c>
      <c r="H1314" s="93">
        <f t="shared" si="650"/>
        <v>57.041189931350118</v>
      </c>
    </row>
    <row r="1315" spans="7:8" ht="19.5" thickTop="1" thickBot="1">
      <c r="G1315" s="92">
        <v>4</v>
      </c>
      <c r="H1315" s="93">
        <f t="shared" si="650"/>
        <v>57.086384439359271</v>
      </c>
    </row>
    <row r="1316" spans="7:8" ht="19.5" thickTop="1" thickBot="1">
      <c r="G1316" s="92">
        <v>4</v>
      </c>
      <c r="H1316" s="93">
        <f t="shared" si="650"/>
        <v>57.131578947368425</v>
      </c>
    </row>
    <row r="1317" spans="7:8" ht="19.5" thickTop="1" thickBot="1">
      <c r="G1317" s="92">
        <v>4</v>
      </c>
      <c r="H1317" s="93">
        <f t="shared" si="650"/>
        <v>57.176773455377578</v>
      </c>
    </row>
    <row r="1318" spans="7:8" ht="19.5" thickTop="1" thickBot="1">
      <c r="G1318" s="92">
        <v>4</v>
      </c>
      <c r="H1318" s="93">
        <f t="shared" si="650"/>
        <v>57.221967963386724</v>
      </c>
    </row>
    <row r="1319" spans="7:8" ht="19.5" thickTop="1" thickBot="1">
      <c r="G1319" s="92">
        <v>4</v>
      </c>
      <c r="H1319" s="93">
        <f t="shared" si="650"/>
        <v>57.267162471395878</v>
      </c>
    </row>
    <row r="1320" spans="7:8" ht="19.5" thickTop="1" thickBot="1">
      <c r="G1320" s="92">
        <v>4</v>
      </c>
      <c r="H1320" s="93">
        <f t="shared" si="650"/>
        <v>57.312356979405031</v>
      </c>
    </row>
    <row r="1321" spans="7:8" ht="19.5" thickTop="1" thickBot="1">
      <c r="G1321" s="92">
        <v>4</v>
      </c>
      <c r="H1321" s="93">
        <f t="shared" si="650"/>
        <v>57.357551487414185</v>
      </c>
    </row>
    <row r="1322" spans="7:8" ht="19.5" thickTop="1" thickBot="1">
      <c r="G1322" s="92">
        <v>4</v>
      </c>
      <c r="H1322" s="93">
        <f t="shared" si="650"/>
        <v>57.402745995423338</v>
      </c>
    </row>
    <row r="1323" spans="7:8" ht="19.5" thickTop="1" thickBot="1">
      <c r="G1323" s="92">
        <v>4</v>
      </c>
      <c r="H1323" s="93">
        <f t="shared" si="650"/>
        <v>57.447940503432491</v>
      </c>
    </row>
    <row r="1324" spans="7:8" ht="19.5" thickTop="1" thickBot="1">
      <c r="G1324" s="92">
        <v>4</v>
      </c>
      <c r="H1324" s="93">
        <f t="shared" si="650"/>
        <v>57.493135011441645</v>
      </c>
    </row>
    <row r="1325" spans="7:8" ht="19.5" thickTop="1" thickBot="1">
      <c r="G1325" s="92">
        <v>4</v>
      </c>
      <c r="H1325" s="93">
        <f t="shared" si="650"/>
        <v>57.538329519450798</v>
      </c>
    </row>
    <row r="1326" spans="7:8" ht="19.5" thickTop="1" thickBot="1">
      <c r="G1326" s="92">
        <v>4</v>
      </c>
      <c r="H1326" s="93">
        <f t="shared" si="650"/>
        <v>57.583524027459951</v>
      </c>
    </row>
    <row r="1327" spans="7:8" ht="19.5" thickTop="1" thickBot="1">
      <c r="G1327" s="92">
        <v>4</v>
      </c>
      <c r="H1327" s="93">
        <f t="shared" si="650"/>
        <v>57.628718535469105</v>
      </c>
    </row>
    <row r="1328" spans="7:8" ht="19.5" thickTop="1" thickBot="1">
      <c r="G1328" s="92">
        <v>4</v>
      </c>
      <c r="H1328" s="93">
        <f t="shared" si="650"/>
        <v>57.673913043478258</v>
      </c>
    </row>
    <row r="1329" spans="7:8" ht="19.5" thickTop="1" thickBot="1">
      <c r="G1329" s="92">
        <v>4</v>
      </c>
      <c r="H1329" s="93">
        <f t="shared" si="650"/>
        <v>57.719107551487411</v>
      </c>
    </row>
    <row r="1330" spans="7:8" ht="19.5" thickTop="1" thickBot="1">
      <c r="G1330" s="92">
        <v>4</v>
      </c>
      <c r="H1330" s="93">
        <f t="shared" si="650"/>
        <v>57.764302059496565</v>
      </c>
    </row>
    <row r="1331" spans="7:8" ht="19.5" thickTop="1" thickBot="1">
      <c r="G1331" s="92">
        <v>4</v>
      </c>
      <c r="H1331" s="93">
        <f t="shared" si="650"/>
        <v>57.809496567505718</v>
      </c>
    </row>
    <row r="1332" spans="7:8" ht="19.5" thickTop="1" thickBot="1">
      <c r="G1332" s="92">
        <v>4</v>
      </c>
      <c r="H1332" s="93">
        <f t="shared" si="650"/>
        <v>57.854691075514872</v>
      </c>
    </row>
    <row r="1333" spans="7:8" ht="19.5" thickTop="1" thickBot="1">
      <c r="G1333" s="92">
        <v>4</v>
      </c>
      <c r="H1333" s="93">
        <f t="shared" si="650"/>
        <v>57.899885583524025</v>
      </c>
    </row>
    <row r="1334" spans="7:8" ht="19.5" thickTop="1" thickBot="1">
      <c r="G1334" s="92">
        <v>4</v>
      </c>
      <c r="H1334" s="93">
        <f t="shared" si="650"/>
        <v>57.945080091533178</v>
      </c>
    </row>
    <row r="1335" spans="7:8" ht="19.5" thickTop="1" thickBot="1">
      <c r="G1335" s="92">
        <v>4</v>
      </c>
      <c r="H1335" s="93">
        <f t="shared" si="650"/>
        <v>57.990274599542332</v>
      </c>
    </row>
    <row r="1336" spans="7:8" ht="19.5" thickTop="1" thickBot="1">
      <c r="G1336" s="92">
        <v>4</v>
      </c>
      <c r="H1336" s="93">
        <f t="shared" si="650"/>
        <v>58.035469107551485</v>
      </c>
    </row>
    <row r="1337" spans="7:8" ht="19.5" thickTop="1" thickBot="1">
      <c r="G1337" s="92">
        <v>4</v>
      </c>
      <c r="H1337" s="93">
        <f t="shared" si="650"/>
        <v>58.080663615560638</v>
      </c>
    </row>
    <row r="1338" spans="7:8" ht="19.5" thickTop="1" thickBot="1">
      <c r="G1338" s="92">
        <v>4</v>
      </c>
      <c r="H1338" s="93">
        <f t="shared" si="650"/>
        <v>58.125858123569792</v>
      </c>
    </row>
    <row r="1339" spans="7:8" ht="19.5" thickTop="1" thickBot="1">
      <c r="G1339" s="92">
        <v>4</v>
      </c>
      <c r="H1339" s="93">
        <f t="shared" si="650"/>
        <v>58.171052631578945</v>
      </c>
    </row>
    <row r="1340" spans="7:8" ht="19.5" thickTop="1" thickBot="1">
      <c r="G1340" s="92">
        <v>4</v>
      </c>
      <c r="H1340" s="93">
        <f t="shared" si="650"/>
        <v>58.216247139588098</v>
      </c>
    </row>
    <row r="1341" spans="7:8" ht="19.5" thickTop="1" thickBot="1">
      <c r="G1341" s="92">
        <v>4</v>
      </c>
      <c r="H1341" s="93">
        <f t="shared" si="650"/>
        <v>58.261441647597252</v>
      </c>
    </row>
    <row r="1342" spans="7:8" ht="19.5" thickTop="1" thickBot="1">
      <c r="G1342" s="92">
        <v>4</v>
      </c>
      <c r="H1342" s="93">
        <f t="shared" si="650"/>
        <v>58.306636155606405</v>
      </c>
    </row>
    <row r="1343" spans="7:8" ht="19.5" thickTop="1" thickBot="1">
      <c r="G1343" s="92">
        <v>4</v>
      </c>
      <c r="H1343" s="93">
        <f t="shared" si="650"/>
        <v>58.351830663615559</v>
      </c>
    </row>
    <row r="1344" spans="7:8" ht="19.5" thickTop="1" thickBot="1">
      <c r="G1344" s="92">
        <v>4</v>
      </c>
      <c r="H1344" s="93">
        <f t="shared" si="650"/>
        <v>58.397025171624712</v>
      </c>
    </row>
    <row r="1345" spans="7:8" ht="19.5" thickTop="1" thickBot="1">
      <c r="G1345" s="92">
        <v>4</v>
      </c>
      <c r="H1345" s="93">
        <f t="shared" si="650"/>
        <v>58.442219679633865</v>
      </c>
    </row>
    <row r="1346" spans="7:8" ht="19.5" thickTop="1" thickBot="1">
      <c r="G1346" s="92">
        <v>4</v>
      </c>
      <c r="H1346" s="93">
        <f t="shared" si="650"/>
        <v>58.487414187643019</v>
      </c>
    </row>
    <row r="1347" spans="7:8" ht="19.5" thickTop="1" thickBot="1">
      <c r="G1347" s="92">
        <v>4</v>
      </c>
      <c r="H1347" s="93">
        <f t="shared" si="650"/>
        <v>58.532608695652172</v>
      </c>
    </row>
    <row r="1348" spans="7:8" ht="19.5" thickTop="1" thickBot="1">
      <c r="G1348" s="92">
        <v>4</v>
      </c>
      <c r="H1348" s="93">
        <f t="shared" si="650"/>
        <v>58.577803203661325</v>
      </c>
    </row>
    <row r="1349" spans="7:8" ht="19.5" thickTop="1" thickBot="1">
      <c r="G1349" s="92">
        <v>4</v>
      </c>
      <c r="H1349" s="93">
        <f t="shared" si="650"/>
        <v>58.622997711670479</v>
      </c>
    </row>
    <row r="1350" spans="7:8" ht="19.5" thickTop="1" thickBot="1">
      <c r="G1350" s="92">
        <v>4</v>
      </c>
      <c r="H1350" s="93">
        <f t="shared" si="650"/>
        <v>58.668192219679632</v>
      </c>
    </row>
    <row r="1351" spans="7:8" ht="19.5" thickTop="1" thickBot="1">
      <c r="G1351" s="92">
        <v>4</v>
      </c>
      <c r="H1351" s="93">
        <f t="shared" si="650"/>
        <v>58.713386727688786</v>
      </c>
    </row>
    <row r="1352" spans="7:8" ht="19.5" thickTop="1" thickBot="1">
      <c r="G1352" s="92">
        <v>4</v>
      </c>
      <c r="H1352" s="93">
        <f t="shared" si="650"/>
        <v>58.758581235697939</v>
      </c>
    </row>
    <row r="1353" spans="7:8" ht="19.5" thickTop="1" thickBot="1">
      <c r="G1353" s="92">
        <v>4</v>
      </c>
      <c r="H1353" s="93">
        <f t="shared" si="650"/>
        <v>58.803775743707092</v>
      </c>
    </row>
    <row r="1354" spans="7:8" ht="19.5" thickTop="1" thickBot="1">
      <c r="G1354" s="92">
        <v>4</v>
      </c>
      <c r="H1354" s="93">
        <f t="shared" si="650"/>
        <v>58.848970251716246</v>
      </c>
    </row>
    <row r="1355" spans="7:8" ht="19.5" thickTop="1" thickBot="1">
      <c r="G1355" s="92">
        <v>4</v>
      </c>
      <c r="H1355" s="93">
        <f t="shared" ref="H1355:H1418" si="651">1 + (ROW() - ROW($H$74)) * (79 / 1748)</f>
        <v>58.894164759725399</v>
      </c>
    </row>
    <row r="1356" spans="7:8" ht="19.5" thickTop="1" thickBot="1">
      <c r="G1356" s="92">
        <v>4</v>
      </c>
      <c r="H1356" s="93">
        <f t="shared" si="651"/>
        <v>58.939359267734552</v>
      </c>
    </row>
    <row r="1357" spans="7:8" ht="19.5" thickTop="1" thickBot="1">
      <c r="G1357" s="92">
        <v>4</v>
      </c>
      <c r="H1357" s="93">
        <f t="shared" si="651"/>
        <v>58.984553775743706</v>
      </c>
    </row>
    <row r="1358" spans="7:8" ht="19.5" thickTop="1" thickBot="1">
      <c r="G1358" s="92">
        <v>4</v>
      </c>
      <c r="H1358" s="93">
        <f t="shared" si="651"/>
        <v>59.029748283752859</v>
      </c>
    </row>
    <row r="1359" spans="7:8" ht="19.5" thickTop="1" thickBot="1">
      <c r="G1359" s="92">
        <v>4</v>
      </c>
      <c r="H1359" s="93">
        <f t="shared" si="651"/>
        <v>59.074942791762012</v>
      </c>
    </row>
    <row r="1360" spans="7:8" ht="19.5" thickTop="1" thickBot="1">
      <c r="G1360" s="92">
        <v>4</v>
      </c>
      <c r="H1360" s="93">
        <f t="shared" si="651"/>
        <v>59.120137299771166</v>
      </c>
    </row>
    <row r="1361" spans="7:8" ht="19.5" thickTop="1" thickBot="1">
      <c r="G1361" s="92">
        <v>4</v>
      </c>
      <c r="H1361" s="93">
        <f t="shared" si="651"/>
        <v>59.165331807780319</v>
      </c>
    </row>
    <row r="1362" spans="7:8" ht="19.5" thickTop="1" thickBot="1">
      <c r="G1362" s="92">
        <v>4</v>
      </c>
      <c r="H1362" s="93">
        <f t="shared" si="651"/>
        <v>59.210526315789473</v>
      </c>
    </row>
    <row r="1363" spans="7:8" ht="19.5" thickTop="1" thickBot="1">
      <c r="G1363" s="92">
        <v>4</v>
      </c>
      <c r="H1363" s="93">
        <f t="shared" si="651"/>
        <v>59.255720823798626</v>
      </c>
    </row>
    <row r="1364" spans="7:8" ht="19.5" thickTop="1" thickBot="1">
      <c r="G1364" s="92">
        <v>4</v>
      </c>
      <c r="H1364" s="93">
        <f t="shared" si="651"/>
        <v>59.300915331807779</v>
      </c>
    </row>
    <row r="1365" spans="7:8" ht="19.5" thickTop="1" thickBot="1">
      <c r="G1365" s="92">
        <v>4</v>
      </c>
      <c r="H1365" s="93">
        <f t="shared" si="651"/>
        <v>59.346109839816933</v>
      </c>
    </row>
    <row r="1366" spans="7:8" ht="19.5" thickTop="1" thickBot="1">
      <c r="G1366" s="92">
        <v>4</v>
      </c>
      <c r="H1366" s="93">
        <f t="shared" si="651"/>
        <v>59.391304347826086</v>
      </c>
    </row>
    <row r="1367" spans="7:8" ht="19.5" thickTop="1" thickBot="1">
      <c r="G1367" s="92">
        <v>4</v>
      </c>
      <c r="H1367" s="93">
        <f t="shared" si="651"/>
        <v>59.436498855835239</v>
      </c>
    </row>
    <row r="1368" spans="7:8" ht="19.5" thickTop="1" thickBot="1">
      <c r="G1368" s="92">
        <v>4</v>
      </c>
      <c r="H1368" s="93">
        <f t="shared" si="651"/>
        <v>59.481693363844393</v>
      </c>
    </row>
    <row r="1369" spans="7:8" ht="19.5" thickTop="1" thickBot="1">
      <c r="G1369" s="92">
        <v>4</v>
      </c>
      <c r="H1369" s="93">
        <f t="shared" si="651"/>
        <v>59.526887871853546</v>
      </c>
    </row>
    <row r="1370" spans="7:8" ht="19.5" thickTop="1" thickBot="1">
      <c r="G1370" s="92">
        <v>4</v>
      </c>
      <c r="H1370" s="93">
        <f t="shared" si="651"/>
        <v>59.572082379862699</v>
      </c>
    </row>
    <row r="1371" spans="7:8" ht="19.5" thickTop="1" thickBot="1">
      <c r="G1371" s="92">
        <v>4</v>
      </c>
      <c r="H1371" s="93">
        <f t="shared" si="651"/>
        <v>59.617276887871853</v>
      </c>
    </row>
    <row r="1372" spans="7:8" ht="19.5" thickTop="1" thickBot="1">
      <c r="G1372" s="92">
        <v>4</v>
      </c>
      <c r="H1372" s="93">
        <f t="shared" si="651"/>
        <v>59.662471395881006</v>
      </c>
    </row>
    <row r="1373" spans="7:8" ht="19.5" thickTop="1" thickBot="1">
      <c r="G1373" s="92">
        <v>4</v>
      </c>
      <c r="H1373" s="93">
        <f t="shared" si="651"/>
        <v>59.70766590389016</v>
      </c>
    </row>
    <row r="1374" spans="7:8" ht="19.5" thickTop="1" thickBot="1">
      <c r="G1374" s="92">
        <v>4</v>
      </c>
      <c r="H1374" s="93">
        <f t="shared" si="651"/>
        <v>59.752860411899313</v>
      </c>
    </row>
    <row r="1375" spans="7:8" ht="19.5" thickTop="1" thickBot="1">
      <c r="G1375" s="92">
        <v>4</v>
      </c>
      <c r="H1375" s="93">
        <f t="shared" si="651"/>
        <v>59.798054919908466</v>
      </c>
    </row>
    <row r="1376" spans="7:8" ht="19.5" thickTop="1" thickBot="1">
      <c r="G1376" s="92">
        <v>4</v>
      </c>
      <c r="H1376" s="93">
        <f t="shared" si="651"/>
        <v>59.84324942791762</v>
      </c>
    </row>
    <row r="1377" spans="7:8" ht="19.5" thickTop="1" thickBot="1">
      <c r="G1377" s="92">
        <v>4</v>
      </c>
      <c r="H1377" s="93">
        <f t="shared" si="651"/>
        <v>59.888443935926773</v>
      </c>
    </row>
    <row r="1378" spans="7:8" ht="19.5" thickTop="1" thickBot="1">
      <c r="G1378" s="92">
        <v>4</v>
      </c>
      <c r="H1378" s="93">
        <f t="shared" si="651"/>
        <v>59.933638443935926</v>
      </c>
    </row>
    <row r="1379" spans="7:8" ht="19.5" thickTop="1" thickBot="1">
      <c r="G1379" s="92">
        <v>4</v>
      </c>
      <c r="H1379" s="93">
        <f t="shared" si="651"/>
        <v>59.97883295194508</v>
      </c>
    </row>
    <row r="1380" spans="7:8" ht="19.5" thickTop="1" thickBot="1">
      <c r="G1380" s="92">
        <v>4</v>
      </c>
      <c r="H1380" s="93">
        <f t="shared" si="651"/>
        <v>60.024027459954233</v>
      </c>
    </row>
    <row r="1381" spans="7:8" ht="19.5" thickTop="1" thickBot="1">
      <c r="G1381" s="92">
        <v>4</v>
      </c>
      <c r="H1381" s="93">
        <f t="shared" si="651"/>
        <v>60.069221967963387</v>
      </c>
    </row>
    <row r="1382" spans="7:8" ht="19.5" thickTop="1" thickBot="1">
      <c r="G1382" s="92">
        <v>4</v>
      </c>
      <c r="H1382" s="93">
        <f t="shared" si="651"/>
        <v>60.11441647597254</v>
      </c>
    </row>
    <row r="1383" spans="7:8" ht="19.5" thickTop="1" thickBot="1">
      <c r="G1383" s="92">
        <v>4</v>
      </c>
      <c r="H1383" s="93">
        <f t="shared" si="651"/>
        <v>60.159610983981693</v>
      </c>
    </row>
    <row r="1384" spans="7:8" ht="19.5" thickTop="1" thickBot="1">
      <c r="G1384" s="92">
        <v>4</v>
      </c>
      <c r="H1384" s="93">
        <f t="shared" si="651"/>
        <v>60.204805491990847</v>
      </c>
    </row>
    <row r="1385" spans="7:8" ht="19.5" thickTop="1" thickBot="1">
      <c r="G1385" s="92">
        <v>4</v>
      </c>
      <c r="H1385" s="93">
        <f t="shared" si="651"/>
        <v>60.25</v>
      </c>
    </row>
    <row r="1386" spans="7:8" ht="19.5" thickTop="1" thickBot="1">
      <c r="G1386" s="92">
        <v>4</v>
      </c>
      <c r="H1386" s="93">
        <f t="shared" si="651"/>
        <v>60.295194508009153</v>
      </c>
    </row>
    <row r="1387" spans="7:8" ht="19.5" thickTop="1" thickBot="1">
      <c r="G1387" s="92">
        <v>4</v>
      </c>
      <c r="H1387" s="93">
        <f t="shared" si="651"/>
        <v>60.340389016018307</v>
      </c>
    </row>
    <row r="1388" spans="7:8" ht="19.5" thickTop="1" thickBot="1">
      <c r="G1388" s="92">
        <v>5</v>
      </c>
      <c r="H1388" s="93">
        <f t="shared" si="651"/>
        <v>60.38558352402746</v>
      </c>
    </row>
    <row r="1389" spans="7:8" ht="19.5" thickTop="1" thickBot="1">
      <c r="G1389" s="92">
        <v>5</v>
      </c>
      <c r="H1389" s="93">
        <f t="shared" si="651"/>
        <v>60.430778032036613</v>
      </c>
    </row>
    <row r="1390" spans="7:8" ht="19.5" thickTop="1" thickBot="1">
      <c r="G1390" s="92">
        <v>5</v>
      </c>
      <c r="H1390" s="93">
        <f t="shared" si="651"/>
        <v>60.475972540045767</v>
      </c>
    </row>
    <row r="1391" spans="7:8" ht="19.5" thickTop="1" thickBot="1">
      <c r="G1391" s="92">
        <v>5</v>
      </c>
      <c r="H1391" s="93">
        <f t="shared" si="651"/>
        <v>60.52116704805492</v>
      </c>
    </row>
    <row r="1392" spans="7:8" ht="19.5" thickTop="1" thickBot="1">
      <c r="G1392" s="92">
        <v>5</v>
      </c>
      <c r="H1392" s="93">
        <f t="shared" si="651"/>
        <v>60.566361556064074</v>
      </c>
    </row>
    <row r="1393" spans="7:8" ht="19.5" thickTop="1" thickBot="1">
      <c r="G1393" s="92">
        <v>5</v>
      </c>
      <c r="H1393" s="93">
        <f t="shared" si="651"/>
        <v>60.611556064073227</v>
      </c>
    </row>
    <row r="1394" spans="7:8" ht="19.5" thickTop="1" thickBot="1">
      <c r="G1394" s="92">
        <v>5</v>
      </c>
      <c r="H1394" s="93">
        <f t="shared" si="651"/>
        <v>60.65675057208238</v>
      </c>
    </row>
    <row r="1395" spans="7:8" ht="19.5" thickTop="1" thickBot="1">
      <c r="G1395" s="92">
        <v>5</v>
      </c>
      <c r="H1395" s="93">
        <f t="shared" si="651"/>
        <v>60.701945080091534</v>
      </c>
    </row>
    <row r="1396" spans="7:8" ht="19.5" thickTop="1" thickBot="1">
      <c r="G1396" s="92">
        <v>5</v>
      </c>
      <c r="H1396" s="93">
        <f t="shared" si="651"/>
        <v>60.747139588100687</v>
      </c>
    </row>
    <row r="1397" spans="7:8" ht="19.5" thickTop="1" thickBot="1">
      <c r="G1397" s="92">
        <v>5</v>
      </c>
      <c r="H1397" s="93">
        <f t="shared" si="651"/>
        <v>60.79233409610984</v>
      </c>
    </row>
    <row r="1398" spans="7:8" ht="19.5" thickTop="1" thickBot="1">
      <c r="G1398" s="92">
        <v>5</v>
      </c>
      <c r="H1398" s="93">
        <f t="shared" si="651"/>
        <v>60.837528604118994</v>
      </c>
    </row>
    <row r="1399" spans="7:8" ht="19.5" thickTop="1" thickBot="1">
      <c r="G1399" s="92">
        <v>5</v>
      </c>
      <c r="H1399" s="93">
        <f t="shared" si="651"/>
        <v>60.882723112128147</v>
      </c>
    </row>
    <row r="1400" spans="7:8" ht="19.5" thickTop="1" thickBot="1">
      <c r="G1400" s="92">
        <v>5</v>
      </c>
      <c r="H1400" s="93">
        <f t="shared" si="651"/>
        <v>60.927917620137301</v>
      </c>
    </row>
    <row r="1401" spans="7:8" ht="19.5" thickTop="1" thickBot="1">
      <c r="G1401" s="92">
        <v>5</v>
      </c>
      <c r="H1401" s="93">
        <f t="shared" si="651"/>
        <v>60.973112128146454</v>
      </c>
    </row>
    <row r="1402" spans="7:8" ht="19.5" thickTop="1" thickBot="1">
      <c r="G1402" s="92">
        <v>5</v>
      </c>
      <c r="H1402" s="93">
        <f t="shared" si="651"/>
        <v>61.018306636155607</v>
      </c>
    </row>
    <row r="1403" spans="7:8" ht="19.5" thickTop="1" thickBot="1">
      <c r="G1403" s="92">
        <v>5</v>
      </c>
      <c r="H1403" s="93">
        <f t="shared" si="651"/>
        <v>61.063501144164761</v>
      </c>
    </row>
    <row r="1404" spans="7:8" ht="19.5" thickTop="1" thickBot="1">
      <c r="G1404" s="92">
        <v>5</v>
      </c>
      <c r="H1404" s="93">
        <f t="shared" si="651"/>
        <v>61.108695652173914</v>
      </c>
    </row>
    <row r="1405" spans="7:8" ht="19.5" thickTop="1" thickBot="1">
      <c r="G1405" s="92">
        <v>5</v>
      </c>
      <c r="H1405" s="93">
        <f t="shared" si="651"/>
        <v>61.153890160183067</v>
      </c>
    </row>
    <row r="1406" spans="7:8" ht="19.5" thickTop="1" thickBot="1">
      <c r="G1406" s="92">
        <v>5</v>
      </c>
      <c r="H1406" s="93">
        <f t="shared" si="651"/>
        <v>61.199084668192221</v>
      </c>
    </row>
    <row r="1407" spans="7:8" ht="19.5" thickTop="1" thickBot="1">
      <c r="G1407" s="92">
        <v>5</v>
      </c>
      <c r="H1407" s="93">
        <f t="shared" si="651"/>
        <v>61.244279176201374</v>
      </c>
    </row>
    <row r="1408" spans="7:8" ht="19.5" thickTop="1" thickBot="1">
      <c r="G1408" s="92">
        <v>5</v>
      </c>
      <c r="H1408" s="93">
        <f t="shared" si="651"/>
        <v>61.289473684210527</v>
      </c>
    </row>
    <row r="1409" spans="7:8" ht="19.5" thickTop="1" thickBot="1">
      <c r="G1409" s="92">
        <v>5</v>
      </c>
      <c r="H1409" s="93">
        <f t="shared" si="651"/>
        <v>61.334668192219681</v>
      </c>
    </row>
    <row r="1410" spans="7:8" ht="19.5" thickTop="1" thickBot="1">
      <c r="G1410" s="92">
        <v>5</v>
      </c>
      <c r="H1410" s="93">
        <f t="shared" si="651"/>
        <v>61.379862700228834</v>
      </c>
    </row>
    <row r="1411" spans="7:8" ht="19.5" thickTop="1" thickBot="1">
      <c r="G1411" s="92">
        <v>5</v>
      </c>
      <c r="H1411" s="93">
        <f t="shared" si="651"/>
        <v>61.425057208237988</v>
      </c>
    </row>
    <row r="1412" spans="7:8" ht="19.5" thickTop="1" thickBot="1">
      <c r="G1412" s="92">
        <v>5</v>
      </c>
      <c r="H1412" s="93">
        <f t="shared" si="651"/>
        <v>61.470251716247141</v>
      </c>
    </row>
    <row r="1413" spans="7:8" ht="19.5" thickTop="1" thickBot="1">
      <c r="G1413" s="92">
        <v>5</v>
      </c>
      <c r="H1413" s="93">
        <f t="shared" si="651"/>
        <v>61.515446224256294</v>
      </c>
    </row>
    <row r="1414" spans="7:8" ht="19.5" thickTop="1" thickBot="1">
      <c r="G1414" s="92">
        <v>5</v>
      </c>
      <c r="H1414" s="93">
        <f t="shared" si="651"/>
        <v>61.560640732265448</v>
      </c>
    </row>
    <row r="1415" spans="7:8" ht="19.5" thickTop="1" thickBot="1">
      <c r="G1415" s="92">
        <v>5</v>
      </c>
      <c r="H1415" s="93">
        <f t="shared" si="651"/>
        <v>61.605835240274601</v>
      </c>
    </row>
    <row r="1416" spans="7:8" ht="19.5" thickTop="1" thickBot="1">
      <c r="G1416" s="92">
        <v>5</v>
      </c>
      <c r="H1416" s="93">
        <f t="shared" si="651"/>
        <v>61.651029748283754</v>
      </c>
    </row>
    <row r="1417" spans="7:8" ht="19.5" thickTop="1" thickBot="1">
      <c r="G1417" s="92">
        <v>5</v>
      </c>
      <c r="H1417" s="93">
        <f t="shared" si="651"/>
        <v>61.696224256292908</v>
      </c>
    </row>
    <row r="1418" spans="7:8" ht="19.5" thickTop="1" thickBot="1">
      <c r="G1418" s="92">
        <v>5</v>
      </c>
      <c r="H1418" s="93">
        <f t="shared" si="651"/>
        <v>61.741418764302061</v>
      </c>
    </row>
    <row r="1419" spans="7:8" ht="19.5" thickTop="1" thickBot="1">
      <c r="G1419" s="92">
        <v>5</v>
      </c>
      <c r="H1419" s="93">
        <f t="shared" ref="H1419:H1482" si="652">1 + (ROW() - ROW($H$74)) * (79 / 1748)</f>
        <v>61.786613272311214</v>
      </c>
    </row>
    <row r="1420" spans="7:8" ht="19.5" thickTop="1" thickBot="1">
      <c r="G1420" s="92">
        <v>5</v>
      </c>
      <c r="H1420" s="93">
        <f t="shared" si="652"/>
        <v>61.831807780320368</v>
      </c>
    </row>
    <row r="1421" spans="7:8" ht="19.5" thickTop="1" thickBot="1">
      <c r="G1421" s="92">
        <v>5</v>
      </c>
      <c r="H1421" s="93">
        <f t="shared" si="652"/>
        <v>61.877002288329521</v>
      </c>
    </row>
    <row r="1422" spans="7:8" ht="19.5" thickTop="1" thickBot="1">
      <c r="G1422" s="92">
        <v>5</v>
      </c>
      <c r="H1422" s="93">
        <f t="shared" si="652"/>
        <v>61.922196796338675</v>
      </c>
    </row>
    <row r="1423" spans="7:8" ht="19.5" thickTop="1" thickBot="1">
      <c r="G1423" s="92">
        <v>5</v>
      </c>
      <c r="H1423" s="93">
        <f t="shared" si="652"/>
        <v>61.967391304347828</v>
      </c>
    </row>
    <row r="1424" spans="7:8" ht="19.5" thickTop="1" thickBot="1">
      <c r="G1424" s="92">
        <v>5</v>
      </c>
      <c r="H1424" s="93">
        <f t="shared" si="652"/>
        <v>62.012585812356981</v>
      </c>
    </row>
    <row r="1425" spans="7:8" ht="19.5" thickTop="1" thickBot="1">
      <c r="G1425" s="92">
        <v>5</v>
      </c>
      <c r="H1425" s="93">
        <f t="shared" si="652"/>
        <v>62.057780320366135</v>
      </c>
    </row>
    <row r="1426" spans="7:8" ht="19.5" thickTop="1" thickBot="1">
      <c r="G1426" s="92">
        <v>5</v>
      </c>
      <c r="H1426" s="93">
        <f t="shared" si="652"/>
        <v>62.102974828375288</v>
      </c>
    </row>
    <row r="1427" spans="7:8" ht="19.5" thickTop="1" thickBot="1">
      <c r="G1427" s="92">
        <v>5</v>
      </c>
      <c r="H1427" s="93">
        <f t="shared" si="652"/>
        <v>62.148169336384441</v>
      </c>
    </row>
    <row r="1428" spans="7:8" ht="19.5" thickTop="1" thickBot="1">
      <c r="G1428" s="92">
        <v>5</v>
      </c>
      <c r="H1428" s="93">
        <f t="shared" si="652"/>
        <v>62.193363844393595</v>
      </c>
    </row>
    <row r="1429" spans="7:8" ht="19.5" thickTop="1" thickBot="1">
      <c r="G1429" s="92">
        <v>5</v>
      </c>
      <c r="H1429" s="93">
        <f t="shared" si="652"/>
        <v>62.238558352402748</v>
      </c>
    </row>
    <row r="1430" spans="7:8" ht="19.5" thickTop="1" thickBot="1">
      <c r="G1430" s="92">
        <v>5</v>
      </c>
      <c r="H1430" s="93">
        <f t="shared" si="652"/>
        <v>62.283752860411902</v>
      </c>
    </row>
    <row r="1431" spans="7:8" ht="19.5" thickTop="1" thickBot="1">
      <c r="G1431" s="92">
        <v>5</v>
      </c>
      <c r="H1431" s="93">
        <f t="shared" si="652"/>
        <v>62.328947368421055</v>
      </c>
    </row>
    <row r="1432" spans="7:8" ht="19.5" thickTop="1" thickBot="1">
      <c r="G1432" s="92">
        <v>5</v>
      </c>
      <c r="H1432" s="93">
        <f t="shared" si="652"/>
        <v>62.374141876430208</v>
      </c>
    </row>
    <row r="1433" spans="7:8" ht="19.5" thickTop="1" thickBot="1">
      <c r="G1433" s="92">
        <v>5</v>
      </c>
      <c r="H1433" s="93">
        <f t="shared" si="652"/>
        <v>62.419336384439362</v>
      </c>
    </row>
    <row r="1434" spans="7:8" ht="19.5" thickTop="1" thickBot="1">
      <c r="G1434" s="92">
        <v>5</v>
      </c>
      <c r="H1434" s="93">
        <f t="shared" si="652"/>
        <v>62.464530892448515</v>
      </c>
    </row>
    <row r="1435" spans="7:8" ht="19.5" thickTop="1" thickBot="1">
      <c r="G1435" s="92">
        <v>5</v>
      </c>
      <c r="H1435" s="93">
        <f t="shared" si="652"/>
        <v>62.509725400457668</v>
      </c>
    </row>
    <row r="1436" spans="7:8" ht="19.5" thickTop="1" thickBot="1">
      <c r="G1436" s="92">
        <v>5</v>
      </c>
      <c r="H1436" s="93">
        <f t="shared" si="652"/>
        <v>62.554919908466822</v>
      </c>
    </row>
    <row r="1437" spans="7:8" ht="19.5" thickTop="1" thickBot="1">
      <c r="G1437" s="92">
        <v>5</v>
      </c>
      <c r="H1437" s="93">
        <f t="shared" si="652"/>
        <v>62.600114416475975</v>
      </c>
    </row>
    <row r="1438" spans="7:8" ht="19.5" thickTop="1" thickBot="1">
      <c r="G1438" s="92">
        <v>5</v>
      </c>
      <c r="H1438" s="93">
        <f t="shared" si="652"/>
        <v>62.645308924485128</v>
      </c>
    </row>
    <row r="1439" spans="7:8" ht="19.5" thickTop="1" thickBot="1">
      <c r="G1439" s="92">
        <v>5</v>
      </c>
      <c r="H1439" s="93">
        <f t="shared" si="652"/>
        <v>62.690503432494282</v>
      </c>
    </row>
    <row r="1440" spans="7:8" ht="19.5" thickTop="1" thickBot="1">
      <c r="G1440" s="92">
        <v>5</v>
      </c>
      <c r="H1440" s="93">
        <f t="shared" si="652"/>
        <v>62.735697940503435</v>
      </c>
    </row>
    <row r="1441" spans="7:8" ht="19.5" thickTop="1" thickBot="1">
      <c r="G1441" s="92">
        <v>5</v>
      </c>
      <c r="H1441" s="93">
        <f t="shared" si="652"/>
        <v>62.780892448512589</v>
      </c>
    </row>
    <row r="1442" spans="7:8" ht="19.5" thickTop="1" thickBot="1">
      <c r="G1442" s="92">
        <v>5</v>
      </c>
      <c r="H1442" s="93">
        <f t="shared" si="652"/>
        <v>62.826086956521742</v>
      </c>
    </row>
    <row r="1443" spans="7:8" ht="19.5" thickTop="1" thickBot="1">
      <c r="G1443" s="92">
        <v>5</v>
      </c>
      <c r="H1443" s="93">
        <f t="shared" si="652"/>
        <v>62.871281464530895</v>
      </c>
    </row>
    <row r="1444" spans="7:8" ht="19.5" thickTop="1" thickBot="1">
      <c r="G1444" s="92">
        <v>5</v>
      </c>
      <c r="H1444" s="93">
        <f t="shared" si="652"/>
        <v>62.916475972540049</v>
      </c>
    </row>
    <row r="1445" spans="7:8" ht="19.5" thickTop="1" thickBot="1">
      <c r="G1445" s="92">
        <v>5</v>
      </c>
      <c r="H1445" s="93">
        <f t="shared" si="652"/>
        <v>62.961670480549202</v>
      </c>
    </row>
    <row r="1446" spans="7:8" ht="19.5" thickTop="1" thickBot="1">
      <c r="G1446" s="92">
        <v>5</v>
      </c>
      <c r="H1446" s="93">
        <f t="shared" si="652"/>
        <v>63.006864988558355</v>
      </c>
    </row>
    <row r="1447" spans="7:8" ht="19.5" thickTop="1" thickBot="1">
      <c r="G1447" s="92">
        <v>5</v>
      </c>
      <c r="H1447" s="93">
        <f t="shared" si="652"/>
        <v>63.052059496567509</v>
      </c>
    </row>
    <row r="1448" spans="7:8" ht="19.5" thickTop="1" thickBot="1">
      <c r="G1448" s="92">
        <v>5</v>
      </c>
      <c r="H1448" s="93">
        <f t="shared" si="652"/>
        <v>63.097254004576662</v>
      </c>
    </row>
    <row r="1449" spans="7:8" ht="19.5" thickTop="1" thickBot="1">
      <c r="G1449" s="92">
        <v>5</v>
      </c>
      <c r="H1449" s="93">
        <f t="shared" si="652"/>
        <v>63.142448512585815</v>
      </c>
    </row>
    <row r="1450" spans="7:8" ht="19.5" thickTop="1" thickBot="1">
      <c r="G1450" s="92">
        <v>5</v>
      </c>
      <c r="H1450" s="93">
        <f t="shared" si="652"/>
        <v>63.187643020594969</v>
      </c>
    </row>
    <row r="1451" spans="7:8" ht="19.5" thickTop="1" thickBot="1">
      <c r="G1451" s="92">
        <v>5</v>
      </c>
      <c r="H1451" s="93">
        <f t="shared" si="652"/>
        <v>63.232837528604122</v>
      </c>
    </row>
    <row r="1452" spans="7:8" ht="19.5" thickTop="1" thickBot="1">
      <c r="G1452" s="92">
        <v>5</v>
      </c>
      <c r="H1452" s="93">
        <f t="shared" si="652"/>
        <v>63.278032036613276</v>
      </c>
    </row>
    <row r="1453" spans="7:8" ht="19.5" thickTop="1" thickBot="1">
      <c r="G1453" s="92">
        <v>5</v>
      </c>
      <c r="H1453" s="93">
        <f t="shared" si="652"/>
        <v>63.323226544622429</v>
      </c>
    </row>
    <row r="1454" spans="7:8" ht="19.5" thickTop="1" thickBot="1">
      <c r="G1454" s="92">
        <v>5</v>
      </c>
      <c r="H1454" s="93">
        <f t="shared" si="652"/>
        <v>63.368421052631582</v>
      </c>
    </row>
    <row r="1455" spans="7:8" ht="19.5" thickTop="1" thickBot="1">
      <c r="G1455" s="92">
        <v>5</v>
      </c>
      <c r="H1455" s="93">
        <f t="shared" si="652"/>
        <v>63.413615560640736</v>
      </c>
    </row>
    <row r="1456" spans="7:8" ht="19.5" thickTop="1" thickBot="1">
      <c r="G1456" s="92">
        <v>5</v>
      </c>
      <c r="H1456" s="93">
        <f t="shared" si="652"/>
        <v>63.458810068649889</v>
      </c>
    </row>
    <row r="1457" spans="7:8" ht="19.5" thickTop="1" thickBot="1">
      <c r="G1457" s="92">
        <v>5</v>
      </c>
      <c r="H1457" s="93">
        <f t="shared" si="652"/>
        <v>63.504004576659042</v>
      </c>
    </row>
    <row r="1458" spans="7:8" ht="19.5" thickTop="1" thickBot="1">
      <c r="G1458" s="92">
        <v>5</v>
      </c>
      <c r="H1458" s="93">
        <f t="shared" si="652"/>
        <v>63.549199084668196</v>
      </c>
    </row>
    <row r="1459" spans="7:8" ht="19.5" thickTop="1" thickBot="1">
      <c r="G1459" s="92">
        <v>5</v>
      </c>
      <c r="H1459" s="93">
        <f t="shared" si="652"/>
        <v>63.594393592677349</v>
      </c>
    </row>
    <row r="1460" spans="7:8" ht="19.5" thickTop="1" thickBot="1">
      <c r="G1460" s="92">
        <v>5</v>
      </c>
      <c r="H1460" s="93">
        <f t="shared" si="652"/>
        <v>63.639588100686503</v>
      </c>
    </row>
    <row r="1461" spans="7:8" ht="19.5" thickTop="1" thickBot="1">
      <c r="G1461" s="92">
        <v>5</v>
      </c>
      <c r="H1461" s="93">
        <f t="shared" si="652"/>
        <v>63.684782608695656</v>
      </c>
    </row>
    <row r="1462" spans="7:8" ht="19.5" thickTop="1" thickBot="1">
      <c r="G1462" s="92">
        <v>5</v>
      </c>
      <c r="H1462" s="93">
        <f t="shared" si="652"/>
        <v>63.729977116704809</v>
      </c>
    </row>
    <row r="1463" spans="7:8" ht="19.5" thickTop="1" thickBot="1">
      <c r="G1463" s="92">
        <v>5</v>
      </c>
      <c r="H1463" s="93">
        <f t="shared" si="652"/>
        <v>63.775171624713963</v>
      </c>
    </row>
    <row r="1464" spans="7:8" ht="19.5" thickTop="1" thickBot="1">
      <c r="G1464" s="92">
        <v>6</v>
      </c>
      <c r="H1464" s="93">
        <f t="shared" si="652"/>
        <v>63.820366132723109</v>
      </c>
    </row>
    <row r="1465" spans="7:8" ht="19.5" thickTop="1" thickBot="1">
      <c r="G1465" s="92">
        <v>6</v>
      </c>
      <c r="H1465" s="93">
        <f t="shared" si="652"/>
        <v>63.865560640732262</v>
      </c>
    </row>
    <row r="1466" spans="7:8" ht="19.5" thickTop="1" thickBot="1">
      <c r="G1466" s="92">
        <v>6</v>
      </c>
      <c r="H1466" s="93">
        <f t="shared" si="652"/>
        <v>63.910755148741416</v>
      </c>
    </row>
    <row r="1467" spans="7:8" ht="19.5" thickTop="1" thickBot="1">
      <c r="G1467" s="92">
        <v>6</v>
      </c>
      <c r="H1467" s="93">
        <f t="shared" si="652"/>
        <v>63.955949656750569</v>
      </c>
    </row>
    <row r="1468" spans="7:8" ht="19.5" thickTop="1" thickBot="1">
      <c r="G1468" s="92">
        <v>6</v>
      </c>
      <c r="H1468" s="93">
        <f t="shared" si="652"/>
        <v>64.001144164759722</v>
      </c>
    </row>
    <row r="1469" spans="7:8" ht="19.5" thickTop="1" thickBot="1">
      <c r="G1469" s="92">
        <v>6</v>
      </c>
      <c r="H1469" s="93">
        <f t="shared" si="652"/>
        <v>64.046338672768883</v>
      </c>
    </row>
    <row r="1470" spans="7:8" ht="19.5" thickTop="1" thickBot="1">
      <c r="G1470" s="92">
        <v>6</v>
      </c>
      <c r="H1470" s="93">
        <f t="shared" si="652"/>
        <v>64.091533180778029</v>
      </c>
    </row>
    <row r="1471" spans="7:8" ht="19.5" thickTop="1" thickBot="1">
      <c r="G1471" s="92">
        <v>6</v>
      </c>
      <c r="H1471" s="93">
        <f t="shared" si="652"/>
        <v>64.136727688787175</v>
      </c>
    </row>
    <row r="1472" spans="7:8" ht="19.5" thickTop="1" thickBot="1">
      <c r="G1472" s="92">
        <v>6</v>
      </c>
      <c r="H1472" s="93">
        <f t="shared" si="652"/>
        <v>64.181922196796336</v>
      </c>
    </row>
    <row r="1473" spans="7:8" ht="19.5" thickTop="1" thickBot="1">
      <c r="G1473" s="92">
        <v>6</v>
      </c>
      <c r="H1473" s="93">
        <f t="shared" si="652"/>
        <v>64.227116704805496</v>
      </c>
    </row>
    <row r="1474" spans="7:8" ht="19.5" thickTop="1" thickBot="1">
      <c r="G1474" s="92">
        <v>6</v>
      </c>
      <c r="H1474" s="93">
        <f t="shared" si="652"/>
        <v>64.272311212814643</v>
      </c>
    </row>
    <row r="1475" spans="7:8" ht="19.5" thickTop="1" thickBot="1">
      <c r="G1475" s="92">
        <v>6</v>
      </c>
      <c r="H1475" s="93">
        <f t="shared" si="652"/>
        <v>64.317505720823789</v>
      </c>
    </row>
    <row r="1476" spans="7:8" ht="19.5" thickTop="1" thickBot="1">
      <c r="G1476" s="92">
        <v>6</v>
      </c>
      <c r="H1476" s="93">
        <f t="shared" si="652"/>
        <v>64.362700228832949</v>
      </c>
    </row>
    <row r="1477" spans="7:8" ht="19.5" thickTop="1" thickBot="1">
      <c r="G1477" s="92">
        <v>6</v>
      </c>
      <c r="H1477" s="93">
        <f t="shared" si="652"/>
        <v>64.40789473684211</v>
      </c>
    </row>
    <row r="1478" spans="7:8" ht="19.5" thickTop="1" thickBot="1">
      <c r="G1478" s="92">
        <v>6</v>
      </c>
      <c r="H1478" s="93">
        <f t="shared" si="652"/>
        <v>64.453089244851256</v>
      </c>
    </row>
    <row r="1479" spans="7:8" ht="19.5" thickTop="1" thickBot="1">
      <c r="G1479" s="92">
        <v>6</v>
      </c>
      <c r="H1479" s="93">
        <f t="shared" si="652"/>
        <v>64.498283752860402</v>
      </c>
    </row>
    <row r="1480" spans="7:8" ht="19.5" thickTop="1" thickBot="1">
      <c r="G1480" s="92">
        <v>6</v>
      </c>
      <c r="H1480" s="93">
        <f t="shared" si="652"/>
        <v>64.543478260869563</v>
      </c>
    </row>
    <row r="1481" spans="7:8" ht="19.5" thickTop="1" thickBot="1">
      <c r="G1481" s="92">
        <v>6</v>
      </c>
      <c r="H1481" s="93">
        <f t="shared" si="652"/>
        <v>64.588672768878723</v>
      </c>
    </row>
    <row r="1482" spans="7:8" ht="19.5" thickTop="1" thickBot="1">
      <c r="G1482" s="92">
        <v>6</v>
      </c>
      <c r="H1482" s="93">
        <f t="shared" si="652"/>
        <v>64.633867276887869</v>
      </c>
    </row>
    <row r="1483" spans="7:8" ht="19.5" thickTop="1" thickBot="1">
      <c r="G1483" s="92">
        <v>6</v>
      </c>
      <c r="H1483" s="93">
        <f t="shared" ref="H1483:H1546" si="653">1 + (ROW() - ROW($H$74)) * (79 / 1748)</f>
        <v>64.679061784897016</v>
      </c>
    </row>
    <row r="1484" spans="7:8" ht="19.5" thickTop="1" thickBot="1">
      <c r="G1484" s="92">
        <v>6</v>
      </c>
      <c r="H1484" s="93">
        <f t="shared" si="653"/>
        <v>64.724256292906176</v>
      </c>
    </row>
    <row r="1485" spans="7:8" ht="19.5" thickTop="1" thickBot="1">
      <c r="G1485" s="92">
        <v>6</v>
      </c>
      <c r="H1485" s="93">
        <f t="shared" si="653"/>
        <v>64.769450800915337</v>
      </c>
    </row>
    <row r="1486" spans="7:8" ht="19.5" thickTop="1" thickBot="1">
      <c r="G1486" s="92">
        <v>6</v>
      </c>
      <c r="H1486" s="93">
        <f t="shared" si="653"/>
        <v>64.814645308924483</v>
      </c>
    </row>
    <row r="1487" spans="7:8" ht="19.5" thickTop="1" thickBot="1">
      <c r="G1487" s="92">
        <v>6</v>
      </c>
      <c r="H1487" s="93">
        <f t="shared" si="653"/>
        <v>64.859839816933629</v>
      </c>
    </row>
    <row r="1488" spans="7:8" ht="19.5" thickTop="1" thickBot="1">
      <c r="G1488" s="92">
        <v>6</v>
      </c>
      <c r="H1488" s="93">
        <f t="shared" si="653"/>
        <v>64.90503432494279</v>
      </c>
    </row>
    <row r="1489" spans="7:8" ht="19.5" thickTop="1" thickBot="1">
      <c r="G1489" s="92">
        <v>6</v>
      </c>
      <c r="H1489" s="93">
        <f t="shared" si="653"/>
        <v>64.95022883295195</v>
      </c>
    </row>
    <row r="1490" spans="7:8" ht="19.5" thickTop="1" thickBot="1">
      <c r="G1490" s="92">
        <v>6</v>
      </c>
      <c r="H1490" s="93">
        <f t="shared" si="653"/>
        <v>64.995423340961096</v>
      </c>
    </row>
    <row r="1491" spans="7:8" ht="19.5" thickTop="1" thickBot="1">
      <c r="G1491" s="92">
        <v>6</v>
      </c>
      <c r="H1491" s="93">
        <f t="shared" si="653"/>
        <v>65.040617848970257</v>
      </c>
    </row>
    <row r="1492" spans="7:8" ht="19.5" thickTop="1" thickBot="1">
      <c r="G1492" s="92">
        <v>6</v>
      </c>
      <c r="H1492" s="93">
        <f t="shared" si="653"/>
        <v>65.085812356979403</v>
      </c>
    </row>
    <row r="1493" spans="7:8" ht="19.5" thickTop="1" thickBot="1">
      <c r="G1493" s="92">
        <v>6</v>
      </c>
      <c r="H1493" s="93">
        <f t="shared" si="653"/>
        <v>65.131006864988564</v>
      </c>
    </row>
    <row r="1494" spans="7:8" ht="19.5" thickTop="1" thickBot="1">
      <c r="G1494" s="92">
        <v>6</v>
      </c>
      <c r="H1494" s="93">
        <f t="shared" si="653"/>
        <v>65.17620137299771</v>
      </c>
    </row>
    <row r="1495" spans="7:8" ht="19.5" thickTop="1" thickBot="1">
      <c r="G1495" s="92">
        <v>6</v>
      </c>
      <c r="H1495" s="93">
        <f t="shared" si="653"/>
        <v>65.22139588100687</v>
      </c>
    </row>
    <row r="1496" spans="7:8" ht="19.5" thickTop="1" thickBot="1">
      <c r="G1496" s="92">
        <v>6</v>
      </c>
      <c r="H1496" s="93">
        <f t="shared" si="653"/>
        <v>65.266590389016017</v>
      </c>
    </row>
    <row r="1497" spans="7:8" ht="19.5" thickTop="1" thickBot="1">
      <c r="G1497" s="92">
        <v>6</v>
      </c>
      <c r="H1497" s="93">
        <f t="shared" si="653"/>
        <v>65.311784897025177</v>
      </c>
    </row>
    <row r="1498" spans="7:8" ht="19.5" thickTop="1" thickBot="1">
      <c r="G1498" s="92">
        <v>6</v>
      </c>
      <c r="H1498" s="93">
        <f t="shared" si="653"/>
        <v>65.356979405034323</v>
      </c>
    </row>
    <row r="1499" spans="7:8" ht="19.5" thickTop="1" thickBot="1">
      <c r="G1499" s="92">
        <v>6</v>
      </c>
      <c r="H1499" s="93">
        <f t="shared" si="653"/>
        <v>65.402173913043484</v>
      </c>
    </row>
    <row r="1500" spans="7:8" ht="19.5" thickTop="1" thickBot="1">
      <c r="G1500" s="92">
        <v>6</v>
      </c>
      <c r="H1500" s="93">
        <f t="shared" si="653"/>
        <v>65.44736842105263</v>
      </c>
    </row>
    <row r="1501" spans="7:8" ht="19.5" thickTop="1" thickBot="1">
      <c r="G1501" s="92">
        <v>6</v>
      </c>
      <c r="H1501" s="93">
        <f t="shared" si="653"/>
        <v>65.492562929061791</v>
      </c>
    </row>
    <row r="1502" spans="7:8" ht="19.5" thickTop="1" thickBot="1">
      <c r="G1502" s="92">
        <v>6</v>
      </c>
      <c r="H1502" s="93">
        <f t="shared" si="653"/>
        <v>65.537757437070937</v>
      </c>
    </row>
    <row r="1503" spans="7:8" ht="19.5" thickTop="1" thickBot="1">
      <c r="G1503" s="92">
        <v>6</v>
      </c>
      <c r="H1503" s="93">
        <f t="shared" si="653"/>
        <v>65.582951945080097</v>
      </c>
    </row>
    <row r="1504" spans="7:8" ht="19.5" thickTop="1" thickBot="1">
      <c r="G1504" s="92">
        <v>6</v>
      </c>
      <c r="H1504" s="93">
        <f t="shared" si="653"/>
        <v>65.628146453089244</v>
      </c>
    </row>
    <row r="1505" spans="7:8" ht="19.5" thickTop="1" thickBot="1">
      <c r="G1505" s="92">
        <v>6</v>
      </c>
      <c r="H1505" s="93">
        <f t="shared" si="653"/>
        <v>65.673340961098404</v>
      </c>
    </row>
    <row r="1506" spans="7:8" ht="19.5" thickTop="1" thickBot="1">
      <c r="G1506" s="92">
        <v>6</v>
      </c>
      <c r="H1506" s="93">
        <f t="shared" si="653"/>
        <v>65.71853546910755</v>
      </c>
    </row>
    <row r="1507" spans="7:8" ht="19.5" thickTop="1" thickBot="1">
      <c r="G1507" s="92">
        <v>6</v>
      </c>
      <c r="H1507" s="93">
        <f t="shared" si="653"/>
        <v>65.763729977116711</v>
      </c>
    </row>
    <row r="1508" spans="7:8" ht="19.5" thickTop="1" thickBot="1">
      <c r="G1508" s="92">
        <v>6</v>
      </c>
      <c r="H1508" s="93">
        <f t="shared" si="653"/>
        <v>65.808924485125857</v>
      </c>
    </row>
    <row r="1509" spans="7:8" ht="19.5" thickTop="1" thickBot="1">
      <c r="G1509" s="92">
        <v>6</v>
      </c>
      <c r="H1509" s="93">
        <f t="shared" si="653"/>
        <v>65.854118993135017</v>
      </c>
    </row>
    <row r="1510" spans="7:8" ht="19.5" thickTop="1" thickBot="1">
      <c r="G1510" s="92">
        <v>6</v>
      </c>
      <c r="H1510" s="93">
        <f t="shared" si="653"/>
        <v>65.899313501144164</v>
      </c>
    </row>
    <row r="1511" spans="7:8" ht="19.5" thickTop="1" thickBot="1">
      <c r="G1511" s="92">
        <v>6</v>
      </c>
      <c r="H1511" s="93">
        <f t="shared" si="653"/>
        <v>65.944508009153324</v>
      </c>
    </row>
    <row r="1512" spans="7:8" ht="19.5" thickTop="1" thickBot="1">
      <c r="G1512" s="92">
        <v>6</v>
      </c>
      <c r="H1512" s="93">
        <f t="shared" si="653"/>
        <v>65.98970251716247</v>
      </c>
    </row>
    <row r="1513" spans="7:8" ht="19.5" thickTop="1" thickBot="1">
      <c r="G1513" s="92">
        <v>6</v>
      </c>
      <c r="H1513" s="93">
        <f t="shared" si="653"/>
        <v>66.034897025171631</v>
      </c>
    </row>
    <row r="1514" spans="7:8" ht="19.5" thickTop="1" thickBot="1">
      <c r="G1514" s="92">
        <v>6</v>
      </c>
      <c r="H1514" s="93">
        <f t="shared" si="653"/>
        <v>66.080091533180777</v>
      </c>
    </row>
    <row r="1515" spans="7:8" ht="19.5" thickTop="1" thickBot="1">
      <c r="G1515" s="92">
        <v>6</v>
      </c>
      <c r="H1515" s="93">
        <f t="shared" si="653"/>
        <v>66.125286041189938</v>
      </c>
    </row>
    <row r="1516" spans="7:8" ht="19.5" thickTop="1" thickBot="1">
      <c r="G1516" s="92">
        <v>6</v>
      </c>
      <c r="H1516" s="93">
        <f t="shared" si="653"/>
        <v>66.170480549199084</v>
      </c>
    </row>
    <row r="1517" spans="7:8" ht="19.5" thickTop="1" thickBot="1">
      <c r="G1517" s="92">
        <v>6</v>
      </c>
      <c r="H1517" s="93">
        <f t="shared" si="653"/>
        <v>66.215675057208244</v>
      </c>
    </row>
    <row r="1518" spans="7:8" ht="19.5" thickTop="1" thickBot="1">
      <c r="G1518" s="92">
        <v>6</v>
      </c>
      <c r="H1518" s="93">
        <f t="shared" si="653"/>
        <v>66.260869565217391</v>
      </c>
    </row>
    <row r="1519" spans="7:8" ht="19.5" thickTop="1" thickBot="1">
      <c r="G1519" s="92">
        <v>6</v>
      </c>
      <c r="H1519" s="93">
        <f t="shared" si="653"/>
        <v>66.306064073226551</v>
      </c>
    </row>
    <row r="1520" spans="7:8" ht="19.5" thickTop="1" thickBot="1">
      <c r="G1520" s="92">
        <v>6</v>
      </c>
      <c r="H1520" s="93">
        <f t="shared" si="653"/>
        <v>66.351258581235697</v>
      </c>
    </row>
    <row r="1521" spans="7:8" ht="19.5" thickTop="1" thickBot="1">
      <c r="G1521" s="92">
        <v>6</v>
      </c>
      <c r="H1521" s="93">
        <f t="shared" si="653"/>
        <v>66.396453089244858</v>
      </c>
    </row>
    <row r="1522" spans="7:8" ht="19.5" thickTop="1" thickBot="1">
      <c r="G1522" s="92">
        <v>6</v>
      </c>
      <c r="H1522" s="93">
        <f t="shared" si="653"/>
        <v>66.441647597254004</v>
      </c>
    </row>
    <row r="1523" spans="7:8" ht="19.5" thickTop="1" thickBot="1">
      <c r="G1523" s="92">
        <v>6</v>
      </c>
      <c r="H1523" s="93">
        <f t="shared" si="653"/>
        <v>66.486842105263165</v>
      </c>
    </row>
    <row r="1524" spans="7:8" ht="19.5" thickTop="1" thickBot="1">
      <c r="G1524" s="92">
        <v>6</v>
      </c>
      <c r="H1524" s="93">
        <f t="shared" si="653"/>
        <v>66.532036613272311</v>
      </c>
    </row>
    <row r="1525" spans="7:8" ht="19.5" thickTop="1" thickBot="1">
      <c r="G1525" s="92">
        <v>6</v>
      </c>
      <c r="H1525" s="93">
        <f t="shared" si="653"/>
        <v>66.577231121281471</v>
      </c>
    </row>
    <row r="1526" spans="7:8" ht="19.5" thickTop="1" thickBot="1">
      <c r="G1526" s="92">
        <v>6</v>
      </c>
      <c r="H1526" s="93">
        <f t="shared" si="653"/>
        <v>66.622425629290618</v>
      </c>
    </row>
    <row r="1527" spans="7:8" ht="19.5" thickTop="1" thickBot="1">
      <c r="G1527" s="92">
        <v>6</v>
      </c>
      <c r="H1527" s="93">
        <f t="shared" si="653"/>
        <v>66.667620137299778</v>
      </c>
    </row>
    <row r="1528" spans="7:8" ht="19.5" thickTop="1" thickBot="1">
      <c r="G1528" s="92">
        <v>6</v>
      </c>
      <c r="H1528" s="93">
        <f t="shared" si="653"/>
        <v>66.712814645308924</v>
      </c>
    </row>
    <row r="1529" spans="7:8" ht="19.5" thickTop="1" thickBot="1">
      <c r="G1529" s="92">
        <v>6</v>
      </c>
      <c r="H1529" s="93">
        <f t="shared" si="653"/>
        <v>66.758009153318085</v>
      </c>
    </row>
    <row r="1530" spans="7:8" ht="19.5" thickTop="1" thickBot="1">
      <c r="G1530" s="92">
        <v>6</v>
      </c>
      <c r="H1530" s="93">
        <f t="shared" si="653"/>
        <v>66.803203661327231</v>
      </c>
    </row>
    <row r="1531" spans="7:8" ht="19.5" thickTop="1" thickBot="1">
      <c r="G1531" s="92">
        <v>6</v>
      </c>
      <c r="H1531" s="93">
        <f t="shared" si="653"/>
        <v>66.848398169336392</v>
      </c>
    </row>
    <row r="1532" spans="7:8" ht="19.5" thickTop="1" thickBot="1">
      <c r="G1532" s="92">
        <v>6</v>
      </c>
      <c r="H1532" s="93">
        <f t="shared" si="653"/>
        <v>66.893592677345538</v>
      </c>
    </row>
    <row r="1533" spans="7:8" ht="19.5" thickTop="1" thickBot="1">
      <c r="G1533" s="92">
        <v>6</v>
      </c>
      <c r="H1533" s="93">
        <f t="shared" si="653"/>
        <v>66.938787185354698</v>
      </c>
    </row>
    <row r="1534" spans="7:8" ht="19.5" thickTop="1" thickBot="1">
      <c r="G1534" s="92">
        <v>6</v>
      </c>
      <c r="H1534" s="93">
        <f t="shared" si="653"/>
        <v>66.983981693363845</v>
      </c>
    </row>
    <row r="1535" spans="7:8" ht="19.5" thickTop="1" thickBot="1">
      <c r="G1535" s="92">
        <v>6</v>
      </c>
      <c r="H1535" s="93">
        <f t="shared" si="653"/>
        <v>67.029176201373005</v>
      </c>
    </row>
    <row r="1536" spans="7:8" ht="19.5" thickTop="1" thickBot="1">
      <c r="G1536" s="92">
        <v>6</v>
      </c>
      <c r="H1536" s="93">
        <f t="shared" si="653"/>
        <v>67.074370709382151</v>
      </c>
    </row>
    <row r="1537" spans="7:8" ht="19.5" thickTop="1" thickBot="1">
      <c r="G1537" s="92">
        <v>6</v>
      </c>
      <c r="H1537" s="93">
        <f t="shared" si="653"/>
        <v>67.119565217391298</v>
      </c>
    </row>
    <row r="1538" spans="7:8" ht="19.5" thickTop="1" thickBot="1">
      <c r="G1538" s="92">
        <v>6</v>
      </c>
      <c r="H1538" s="93">
        <f t="shared" si="653"/>
        <v>67.164759725400458</v>
      </c>
    </row>
    <row r="1539" spans="7:8" ht="19.5" thickTop="1" thickBot="1">
      <c r="G1539" s="92">
        <v>6</v>
      </c>
      <c r="H1539" s="93">
        <f t="shared" si="653"/>
        <v>67.209954233409604</v>
      </c>
    </row>
    <row r="1540" spans="7:8" ht="19.5" thickTop="1" thickBot="1">
      <c r="G1540" s="92">
        <v>6</v>
      </c>
      <c r="H1540" s="93">
        <f t="shared" si="653"/>
        <v>67.255148741418765</v>
      </c>
    </row>
    <row r="1541" spans="7:8" ht="19.5" thickTop="1" thickBot="1">
      <c r="G1541" s="92">
        <v>6</v>
      </c>
      <c r="H1541" s="93">
        <f t="shared" si="653"/>
        <v>67.300343249427911</v>
      </c>
    </row>
    <row r="1542" spans="7:8" ht="19.5" thickTop="1" thickBot="1">
      <c r="G1542" s="92">
        <v>6</v>
      </c>
      <c r="H1542" s="93">
        <f t="shared" si="653"/>
        <v>67.345537757437071</v>
      </c>
    </row>
    <row r="1543" spans="7:8" ht="19.5" thickTop="1" thickBot="1">
      <c r="G1543" s="92">
        <v>6</v>
      </c>
      <c r="H1543" s="93">
        <f t="shared" si="653"/>
        <v>67.390732265446218</v>
      </c>
    </row>
    <row r="1544" spans="7:8" ht="19.5" thickTop="1" thickBot="1">
      <c r="G1544" s="92">
        <v>6</v>
      </c>
      <c r="H1544" s="93">
        <f t="shared" si="653"/>
        <v>67.435926773455378</v>
      </c>
    </row>
    <row r="1545" spans="7:8" ht="19.5" thickTop="1" thickBot="1">
      <c r="G1545" s="92">
        <v>6</v>
      </c>
      <c r="H1545" s="93">
        <f t="shared" si="653"/>
        <v>67.481121281464524</v>
      </c>
    </row>
    <row r="1546" spans="7:8" ht="19.5" thickTop="1" thickBot="1">
      <c r="G1546" s="92">
        <v>6</v>
      </c>
      <c r="H1546" s="93">
        <f t="shared" si="653"/>
        <v>67.526315789473685</v>
      </c>
    </row>
    <row r="1547" spans="7:8" ht="19.5" thickTop="1" thickBot="1">
      <c r="G1547" s="92">
        <v>6</v>
      </c>
      <c r="H1547" s="93">
        <f t="shared" ref="H1547:H1610" si="654">1 + (ROW() - ROW($H$74)) * (79 / 1748)</f>
        <v>67.571510297482831</v>
      </c>
    </row>
    <row r="1548" spans="7:8" ht="19.5" thickTop="1" thickBot="1">
      <c r="G1548" s="92">
        <v>6</v>
      </c>
      <c r="H1548" s="93">
        <f t="shared" si="654"/>
        <v>67.616704805491992</v>
      </c>
    </row>
    <row r="1549" spans="7:8" ht="19.5" thickTop="1" thickBot="1">
      <c r="G1549" s="92">
        <v>6</v>
      </c>
      <c r="H1549" s="93">
        <f t="shared" si="654"/>
        <v>67.661899313501138</v>
      </c>
    </row>
    <row r="1550" spans="7:8" ht="19.5" thickTop="1" thickBot="1">
      <c r="G1550" s="92">
        <v>6</v>
      </c>
      <c r="H1550" s="93">
        <f t="shared" si="654"/>
        <v>67.707093821510298</v>
      </c>
    </row>
    <row r="1551" spans="7:8" ht="19.5" thickTop="1" thickBot="1">
      <c r="G1551" s="92">
        <v>6</v>
      </c>
      <c r="H1551" s="93">
        <f t="shared" si="654"/>
        <v>67.752288329519445</v>
      </c>
    </row>
    <row r="1552" spans="7:8" ht="19.5" thickTop="1" thickBot="1">
      <c r="G1552" s="92">
        <v>6</v>
      </c>
      <c r="H1552" s="93">
        <f t="shared" si="654"/>
        <v>67.797482837528605</v>
      </c>
    </row>
    <row r="1553" spans="7:8" ht="19.5" thickTop="1" thickBot="1">
      <c r="G1553" s="92">
        <v>6</v>
      </c>
      <c r="H1553" s="93">
        <f t="shared" si="654"/>
        <v>67.842677345537751</v>
      </c>
    </row>
    <row r="1554" spans="7:8" ht="19.5" thickTop="1" thickBot="1">
      <c r="G1554" s="92">
        <v>6</v>
      </c>
      <c r="H1554" s="93">
        <f t="shared" si="654"/>
        <v>67.887871853546912</v>
      </c>
    </row>
    <row r="1555" spans="7:8" ht="19.5" thickTop="1" thickBot="1">
      <c r="G1555" s="92">
        <v>6</v>
      </c>
      <c r="H1555" s="93">
        <f t="shared" si="654"/>
        <v>67.933066361556058</v>
      </c>
    </row>
    <row r="1556" spans="7:8" ht="19.5" thickTop="1" thickBot="1">
      <c r="G1556" s="92">
        <v>6</v>
      </c>
      <c r="H1556" s="93">
        <f t="shared" si="654"/>
        <v>67.978260869565219</v>
      </c>
    </row>
    <row r="1557" spans="7:8" ht="19.5" thickTop="1" thickBot="1">
      <c r="G1557" s="92">
        <v>6</v>
      </c>
      <c r="H1557" s="93">
        <f t="shared" si="654"/>
        <v>68.023455377574365</v>
      </c>
    </row>
    <row r="1558" spans="7:8" ht="19.5" thickTop="1" thickBot="1">
      <c r="G1558" s="92">
        <v>6</v>
      </c>
      <c r="H1558" s="93">
        <f t="shared" si="654"/>
        <v>68.068649885583525</v>
      </c>
    </row>
    <row r="1559" spans="7:8" ht="19.5" thickTop="1" thickBot="1">
      <c r="G1559" s="92">
        <v>6</v>
      </c>
      <c r="H1559" s="93">
        <f t="shared" si="654"/>
        <v>68.113844393592672</v>
      </c>
    </row>
    <row r="1560" spans="7:8" ht="19.5" thickTop="1" thickBot="1">
      <c r="G1560" s="92">
        <v>6</v>
      </c>
      <c r="H1560" s="93">
        <f t="shared" si="654"/>
        <v>68.159038901601832</v>
      </c>
    </row>
    <row r="1561" spans="7:8" ht="19.5" thickTop="1" thickBot="1">
      <c r="G1561" s="92">
        <v>6</v>
      </c>
      <c r="H1561" s="93">
        <f t="shared" si="654"/>
        <v>68.204233409610978</v>
      </c>
    </row>
    <row r="1562" spans="7:8" ht="19.5" thickTop="1" thickBot="1">
      <c r="G1562" s="92">
        <v>6</v>
      </c>
      <c r="H1562" s="93">
        <f t="shared" si="654"/>
        <v>68.249427917620139</v>
      </c>
    </row>
    <row r="1563" spans="7:8" ht="19.5" thickTop="1" thickBot="1">
      <c r="G1563" s="92">
        <v>6</v>
      </c>
      <c r="H1563" s="93">
        <f t="shared" si="654"/>
        <v>68.294622425629285</v>
      </c>
    </row>
    <row r="1564" spans="7:8" ht="19.5" thickTop="1" thickBot="1">
      <c r="G1564" s="92">
        <v>6</v>
      </c>
      <c r="H1564" s="93">
        <f t="shared" si="654"/>
        <v>68.339816933638446</v>
      </c>
    </row>
    <row r="1565" spans="7:8" ht="19.5" thickTop="1" thickBot="1">
      <c r="G1565" s="92">
        <v>6</v>
      </c>
      <c r="H1565" s="93">
        <f t="shared" si="654"/>
        <v>68.385011441647592</v>
      </c>
    </row>
    <row r="1566" spans="7:8" ht="19.5" thickTop="1" thickBot="1">
      <c r="G1566" s="92">
        <v>6</v>
      </c>
      <c r="H1566" s="93">
        <f t="shared" si="654"/>
        <v>68.430205949656752</v>
      </c>
    </row>
    <row r="1567" spans="7:8" ht="19.5" thickTop="1" thickBot="1">
      <c r="G1567" s="92">
        <v>6</v>
      </c>
      <c r="H1567" s="93">
        <f t="shared" si="654"/>
        <v>68.475400457665899</v>
      </c>
    </row>
    <row r="1568" spans="7:8" ht="19.5" thickTop="1" thickBot="1">
      <c r="G1568" s="92">
        <v>6</v>
      </c>
      <c r="H1568" s="93">
        <f t="shared" si="654"/>
        <v>68.520594965675059</v>
      </c>
    </row>
    <row r="1569" spans="7:8" ht="19.5" thickTop="1" thickBot="1">
      <c r="G1569" s="92">
        <v>6</v>
      </c>
      <c r="H1569" s="93">
        <f t="shared" si="654"/>
        <v>68.565789473684205</v>
      </c>
    </row>
    <row r="1570" spans="7:8" ht="19.5" thickTop="1" thickBot="1">
      <c r="G1570" s="92">
        <v>6</v>
      </c>
      <c r="H1570" s="93">
        <f t="shared" si="654"/>
        <v>68.610983981693366</v>
      </c>
    </row>
    <row r="1571" spans="7:8" ht="19.5" thickTop="1" thickBot="1">
      <c r="G1571" s="92">
        <v>6</v>
      </c>
      <c r="H1571" s="93">
        <f t="shared" si="654"/>
        <v>68.656178489702512</v>
      </c>
    </row>
    <row r="1572" spans="7:8" ht="19.5" thickTop="1" thickBot="1">
      <c r="G1572" s="92">
        <v>6</v>
      </c>
      <c r="H1572" s="93">
        <f t="shared" si="654"/>
        <v>68.701372997711672</v>
      </c>
    </row>
    <row r="1573" spans="7:8" ht="19.5" thickTop="1" thickBot="1">
      <c r="G1573" s="92">
        <v>6</v>
      </c>
      <c r="H1573" s="93">
        <f t="shared" si="654"/>
        <v>68.746567505720819</v>
      </c>
    </row>
    <row r="1574" spans="7:8" ht="19.5" thickTop="1" thickBot="1">
      <c r="G1574" s="92">
        <v>6</v>
      </c>
      <c r="H1574" s="93">
        <f t="shared" si="654"/>
        <v>68.791762013729979</v>
      </c>
    </row>
    <row r="1575" spans="7:8" ht="19.5" thickTop="1" thickBot="1">
      <c r="G1575" s="92">
        <v>6</v>
      </c>
      <c r="H1575" s="93">
        <f t="shared" si="654"/>
        <v>68.836956521739125</v>
      </c>
    </row>
    <row r="1576" spans="7:8" ht="19.5" thickTop="1" thickBot="1">
      <c r="G1576" s="92">
        <v>6</v>
      </c>
      <c r="H1576" s="93">
        <f t="shared" si="654"/>
        <v>68.882151029748286</v>
      </c>
    </row>
    <row r="1577" spans="7:8" ht="19.5" thickTop="1" thickBot="1">
      <c r="G1577" s="92">
        <v>6</v>
      </c>
      <c r="H1577" s="93">
        <f t="shared" si="654"/>
        <v>68.927345537757432</v>
      </c>
    </row>
    <row r="1578" spans="7:8" ht="19.5" thickTop="1" thickBot="1">
      <c r="G1578" s="92">
        <v>6</v>
      </c>
      <c r="H1578" s="93">
        <f t="shared" si="654"/>
        <v>68.972540045766593</v>
      </c>
    </row>
    <row r="1579" spans="7:8" ht="19.5" thickTop="1" thickBot="1">
      <c r="G1579" s="92">
        <v>6</v>
      </c>
      <c r="H1579" s="93">
        <f t="shared" si="654"/>
        <v>69.017734553775739</v>
      </c>
    </row>
    <row r="1580" spans="7:8" ht="19.5" thickTop="1" thickBot="1">
      <c r="G1580" s="92">
        <v>6</v>
      </c>
      <c r="H1580" s="93">
        <f t="shared" si="654"/>
        <v>69.062929061784899</v>
      </c>
    </row>
    <row r="1581" spans="7:8" ht="19.5" thickTop="1" thickBot="1">
      <c r="G1581" s="92">
        <v>6</v>
      </c>
      <c r="H1581" s="93">
        <f t="shared" si="654"/>
        <v>69.108123569794046</v>
      </c>
    </row>
    <row r="1582" spans="7:8" ht="19.5" thickTop="1" thickBot="1">
      <c r="G1582" s="92">
        <v>6</v>
      </c>
      <c r="H1582" s="93">
        <f t="shared" si="654"/>
        <v>69.153318077803206</v>
      </c>
    </row>
    <row r="1583" spans="7:8" ht="19.5" thickTop="1" thickBot="1">
      <c r="G1583" s="92">
        <v>6</v>
      </c>
      <c r="H1583" s="93">
        <f t="shared" si="654"/>
        <v>69.198512585812352</v>
      </c>
    </row>
    <row r="1584" spans="7:8" ht="19.5" thickTop="1" thickBot="1">
      <c r="G1584" s="92">
        <v>6</v>
      </c>
      <c r="H1584" s="93">
        <f t="shared" si="654"/>
        <v>69.243707093821513</v>
      </c>
    </row>
    <row r="1585" spans="7:8" ht="19.5" thickTop="1" thickBot="1">
      <c r="G1585" s="92">
        <v>6</v>
      </c>
      <c r="H1585" s="93">
        <f t="shared" si="654"/>
        <v>69.288901601830659</v>
      </c>
    </row>
    <row r="1586" spans="7:8" ht="19.5" thickTop="1" thickBot="1">
      <c r="G1586" s="92">
        <v>6</v>
      </c>
      <c r="H1586" s="93">
        <f t="shared" si="654"/>
        <v>69.33409610983982</v>
      </c>
    </row>
    <row r="1587" spans="7:8" ht="19.5" thickTop="1" thickBot="1">
      <c r="G1587" s="92">
        <v>6</v>
      </c>
      <c r="H1587" s="93">
        <f t="shared" si="654"/>
        <v>69.379290617848966</v>
      </c>
    </row>
    <row r="1588" spans="7:8" ht="19.5" thickTop="1" thickBot="1">
      <c r="G1588" s="92">
        <v>6</v>
      </c>
      <c r="H1588" s="93">
        <f t="shared" si="654"/>
        <v>69.424485125858126</v>
      </c>
    </row>
    <row r="1589" spans="7:8" ht="19.5" thickTop="1" thickBot="1">
      <c r="G1589" s="92">
        <v>6</v>
      </c>
      <c r="H1589" s="93">
        <f t="shared" si="654"/>
        <v>69.469679633867273</v>
      </c>
    </row>
    <row r="1590" spans="7:8" ht="19.5" thickTop="1" thickBot="1">
      <c r="G1590" s="92">
        <v>6</v>
      </c>
      <c r="H1590" s="93">
        <f t="shared" si="654"/>
        <v>69.514874141876433</v>
      </c>
    </row>
    <row r="1591" spans="7:8" ht="19.5" thickTop="1" thickBot="1">
      <c r="G1591" s="92">
        <v>6</v>
      </c>
      <c r="H1591" s="93">
        <f t="shared" si="654"/>
        <v>69.560068649885579</v>
      </c>
    </row>
    <row r="1592" spans="7:8" ht="19.5" thickTop="1" thickBot="1">
      <c r="G1592" s="92">
        <v>6</v>
      </c>
      <c r="H1592" s="93">
        <f t="shared" si="654"/>
        <v>69.60526315789474</v>
      </c>
    </row>
    <row r="1593" spans="7:8" ht="19.5" thickTop="1" thickBot="1">
      <c r="G1593" s="92">
        <v>6</v>
      </c>
      <c r="H1593" s="93">
        <f t="shared" si="654"/>
        <v>69.650457665903886</v>
      </c>
    </row>
    <row r="1594" spans="7:8" ht="19.5" thickTop="1" thickBot="1">
      <c r="G1594" s="92">
        <v>6</v>
      </c>
      <c r="H1594" s="93">
        <f t="shared" si="654"/>
        <v>69.695652173913047</v>
      </c>
    </row>
    <row r="1595" spans="7:8" ht="19.5" thickTop="1" thickBot="1">
      <c r="G1595" s="92">
        <v>6</v>
      </c>
      <c r="H1595" s="93">
        <f t="shared" si="654"/>
        <v>69.740846681922193</v>
      </c>
    </row>
    <row r="1596" spans="7:8" ht="19.5" thickTop="1" thickBot="1">
      <c r="G1596" s="92">
        <v>6</v>
      </c>
      <c r="H1596" s="93">
        <f t="shared" si="654"/>
        <v>69.786041189931353</v>
      </c>
    </row>
    <row r="1597" spans="7:8" ht="19.5" thickTop="1" thickBot="1">
      <c r="G1597" s="92">
        <v>6</v>
      </c>
      <c r="H1597" s="93">
        <f t="shared" si="654"/>
        <v>69.8312356979405</v>
      </c>
    </row>
    <row r="1598" spans="7:8" ht="19.5" thickTop="1" thickBot="1">
      <c r="G1598" s="92">
        <v>6</v>
      </c>
      <c r="H1598" s="93">
        <f t="shared" si="654"/>
        <v>69.87643020594966</v>
      </c>
    </row>
    <row r="1599" spans="7:8" ht="19.5" thickTop="1" thickBot="1">
      <c r="G1599" s="92">
        <v>6</v>
      </c>
      <c r="H1599" s="93">
        <f t="shared" si="654"/>
        <v>69.921624713958806</v>
      </c>
    </row>
    <row r="1600" spans="7:8" ht="19.5" thickTop="1" thickBot="1">
      <c r="G1600" s="92">
        <v>6</v>
      </c>
      <c r="H1600" s="93">
        <f t="shared" si="654"/>
        <v>69.966819221967967</v>
      </c>
    </row>
    <row r="1601" spans="7:8" ht="19.5" thickTop="1" thickBot="1">
      <c r="G1601" s="92">
        <v>6</v>
      </c>
      <c r="H1601" s="93">
        <f t="shared" si="654"/>
        <v>70.012013729977113</v>
      </c>
    </row>
    <row r="1602" spans="7:8" ht="19.5" thickTop="1" thickBot="1">
      <c r="G1602" s="92">
        <v>6</v>
      </c>
      <c r="H1602" s="93">
        <f t="shared" si="654"/>
        <v>70.057208237986274</v>
      </c>
    </row>
    <row r="1603" spans="7:8" ht="19.5" thickTop="1" thickBot="1">
      <c r="G1603" s="92">
        <v>6</v>
      </c>
      <c r="H1603" s="93">
        <f t="shared" si="654"/>
        <v>70.10240274599542</v>
      </c>
    </row>
    <row r="1604" spans="7:8" ht="19.5" thickTop="1" thickBot="1">
      <c r="G1604" s="92">
        <v>6</v>
      </c>
      <c r="H1604" s="93">
        <f t="shared" si="654"/>
        <v>70.14759725400458</v>
      </c>
    </row>
    <row r="1605" spans="7:8" ht="19.5" thickTop="1" thickBot="1">
      <c r="G1605" s="92">
        <v>6</v>
      </c>
      <c r="H1605" s="93">
        <f t="shared" si="654"/>
        <v>70.192791762013726</v>
      </c>
    </row>
    <row r="1606" spans="7:8" ht="19.5" thickTop="1" thickBot="1">
      <c r="G1606" s="92">
        <v>6</v>
      </c>
      <c r="H1606" s="93">
        <f t="shared" si="654"/>
        <v>70.237986270022887</v>
      </c>
    </row>
    <row r="1607" spans="7:8" ht="19.5" thickTop="1" thickBot="1">
      <c r="G1607" s="92">
        <v>6</v>
      </c>
      <c r="H1607" s="93">
        <f t="shared" si="654"/>
        <v>70.283180778032033</v>
      </c>
    </row>
    <row r="1608" spans="7:8" ht="19.5" thickTop="1" thickBot="1">
      <c r="G1608" s="92">
        <v>6</v>
      </c>
      <c r="H1608" s="93">
        <f t="shared" si="654"/>
        <v>70.328375286041194</v>
      </c>
    </row>
    <row r="1609" spans="7:8" ht="19.5" thickTop="1" thickBot="1">
      <c r="G1609" s="92">
        <v>6</v>
      </c>
      <c r="H1609" s="93">
        <f t="shared" si="654"/>
        <v>70.37356979405034</v>
      </c>
    </row>
    <row r="1610" spans="7:8" ht="19.5" thickTop="1" thickBot="1">
      <c r="G1610" s="92">
        <v>6</v>
      </c>
      <c r="H1610" s="93">
        <f t="shared" si="654"/>
        <v>70.4187643020595</v>
      </c>
    </row>
    <row r="1611" spans="7:8" ht="19.5" thickTop="1" thickBot="1">
      <c r="G1611" s="92">
        <v>6</v>
      </c>
      <c r="H1611" s="93">
        <f t="shared" ref="H1611:H1674" si="655">1 + (ROW() - ROW($H$74)) * (79 / 1748)</f>
        <v>70.463958810068647</v>
      </c>
    </row>
    <row r="1612" spans="7:8" ht="19.5" thickTop="1" thickBot="1">
      <c r="G1612" s="92">
        <v>6</v>
      </c>
      <c r="H1612" s="93">
        <f t="shared" si="655"/>
        <v>70.509153318077807</v>
      </c>
    </row>
    <row r="1613" spans="7:8" ht="19.5" thickTop="1" thickBot="1">
      <c r="G1613" s="92">
        <v>6</v>
      </c>
      <c r="H1613" s="93">
        <f t="shared" si="655"/>
        <v>70.554347826086953</v>
      </c>
    </row>
    <row r="1614" spans="7:8" ht="19.5" thickTop="1" thickBot="1">
      <c r="G1614" s="92">
        <v>6</v>
      </c>
      <c r="H1614" s="93">
        <f t="shared" si="655"/>
        <v>70.599542334096114</v>
      </c>
    </row>
    <row r="1615" spans="7:8" ht="19.5" thickTop="1" thickBot="1">
      <c r="G1615" s="92">
        <v>6</v>
      </c>
      <c r="H1615" s="93">
        <f t="shared" si="655"/>
        <v>70.64473684210526</v>
      </c>
    </row>
    <row r="1616" spans="7:8" ht="19.5" thickTop="1" thickBot="1">
      <c r="G1616" s="92">
        <v>6</v>
      </c>
      <c r="H1616" s="93">
        <f t="shared" si="655"/>
        <v>70.689931350114421</v>
      </c>
    </row>
    <row r="1617" spans="7:8" ht="19.5" thickTop="1" thickBot="1">
      <c r="G1617" s="92">
        <v>6</v>
      </c>
      <c r="H1617" s="93">
        <f t="shared" si="655"/>
        <v>70.735125858123567</v>
      </c>
    </row>
    <row r="1618" spans="7:8" ht="19.5" thickTop="1" thickBot="1">
      <c r="G1618" s="92">
        <v>6</v>
      </c>
      <c r="H1618" s="93">
        <f t="shared" si="655"/>
        <v>70.780320366132727</v>
      </c>
    </row>
    <row r="1619" spans="7:8" ht="19.5" thickTop="1" thickBot="1">
      <c r="G1619" s="92">
        <v>6</v>
      </c>
      <c r="H1619" s="93">
        <f t="shared" si="655"/>
        <v>70.825514874141874</v>
      </c>
    </row>
    <row r="1620" spans="7:8" ht="19.5" thickTop="1" thickBot="1">
      <c r="G1620" s="92">
        <v>6</v>
      </c>
      <c r="H1620" s="93">
        <f t="shared" si="655"/>
        <v>70.870709382151034</v>
      </c>
    </row>
    <row r="1621" spans="7:8" ht="19.5" thickTop="1" thickBot="1">
      <c r="G1621" s="92">
        <v>6</v>
      </c>
      <c r="H1621" s="93">
        <f t="shared" si="655"/>
        <v>70.91590389016018</v>
      </c>
    </row>
    <row r="1622" spans="7:8" ht="19.5" thickTop="1" thickBot="1">
      <c r="G1622" s="92">
        <v>6</v>
      </c>
      <c r="H1622" s="93">
        <f t="shared" si="655"/>
        <v>70.961098398169341</v>
      </c>
    </row>
    <row r="1623" spans="7:8" ht="19.5" thickTop="1" thickBot="1">
      <c r="G1623" s="92">
        <v>6</v>
      </c>
      <c r="H1623" s="93">
        <f t="shared" si="655"/>
        <v>71.006292906178487</v>
      </c>
    </row>
    <row r="1624" spans="7:8" ht="19.5" thickTop="1" thickBot="1">
      <c r="G1624" s="92">
        <v>6</v>
      </c>
      <c r="H1624" s="93">
        <f t="shared" si="655"/>
        <v>71.051487414187648</v>
      </c>
    </row>
    <row r="1625" spans="7:8" ht="19.5" thickTop="1" thickBot="1">
      <c r="G1625" s="92">
        <v>6</v>
      </c>
      <c r="H1625" s="93">
        <f t="shared" si="655"/>
        <v>71.096681922196794</v>
      </c>
    </row>
    <row r="1626" spans="7:8" ht="19.5" thickTop="1" thickBot="1">
      <c r="G1626" s="92">
        <v>6</v>
      </c>
      <c r="H1626" s="93">
        <f t="shared" si="655"/>
        <v>71.141876430205954</v>
      </c>
    </row>
    <row r="1627" spans="7:8" ht="19.5" thickTop="1" thickBot="1">
      <c r="G1627" s="92">
        <v>6</v>
      </c>
      <c r="H1627" s="93">
        <f t="shared" si="655"/>
        <v>71.187070938215101</v>
      </c>
    </row>
    <row r="1628" spans="7:8" ht="19.5" thickTop="1" thickBot="1">
      <c r="G1628" s="92">
        <v>6</v>
      </c>
      <c r="H1628" s="93">
        <f t="shared" si="655"/>
        <v>71.232265446224261</v>
      </c>
    </row>
    <row r="1629" spans="7:8" ht="19.5" thickTop="1" thickBot="1">
      <c r="G1629" s="92">
        <v>6</v>
      </c>
      <c r="H1629" s="93">
        <f t="shared" si="655"/>
        <v>71.277459954233407</v>
      </c>
    </row>
    <row r="1630" spans="7:8" ht="19.5" thickTop="1" thickBot="1">
      <c r="G1630" s="92">
        <v>6</v>
      </c>
      <c r="H1630" s="93">
        <f t="shared" si="655"/>
        <v>71.322654462242568</v>
      </c>
    </row>
    <row r="1631" spans="7:8" ht="19.5" thickTop="1" thickBot="1">
      <c r="G1631" s="92">
        <v>6</v>
      </c>
      <c r="H1631" s="93">
        <f t="shared" si="655"/>
        <v>71.367848970251714</v>
      </c>
    </row>
    <row r="1632" spans="7:8" ht="19.5" thickTop="1" thickBot="1">
      <c r="G1632" s="92">
        <v>6</v>
      </c>
      <c r="H1632" s="93">
        <f t="shared" si="655"/>
        <v>71.413043478260875</v>
      </c>
    </row>
    <row r="1633" spans="7:8" ht="19.5" thickTop="1" thickBot="1">
      <c r="G1633" s="92">
        <v>6</v>
      </c>
      <c r="H1633" s="93">
        <f t="shared" si="655"/>
        <v>71.458237986270021</v>
      </c>
    </row>
    <row r="1634" spans="7:8" ht="19.5" thickTop="1" thickBot="1">
      <c r="G1634" s="92">
        <v>6</v>
      </c>
      <c r="H1634" s="93">
        <f t="shared" si="655"/>
        <v>71.503432494279181</v>
      </c>
    </row>
    <row r="1635" spans="7:8" ht="19.5" thickTop="1" thickBot="1">
      <c r="G1635" s="92">
        <v>6</v>
      </c>
      <c r="H1635" s="93">
        <f t="shared" si="655"/>
        <v>71.548627002288328</v>
      </c>
    </row>
    <row r="1636" spans="7:8" ht="19.5" thickTop="1" thickBot="1">
      <c r="G1636" s="92">
        <v>6</v>
      </c>
      <c r="H1636" s="93">
        <f t="shared" si="655"/>
        <v>71.593821510297488</v>
      </c>
    </row>
    <row r="1637" spans="7:8" ht="19.5" thickTop="1" thickBot="1">
      <c r="G1637" s="92">
        <v>6</v>
      </c>
      <c r="H1637" s="93">
        <f t="shared" si="655"/>
        <v>71.639016018306634</v>
      </c>
    </row>
    <row r="1638" spans="7:8" ht="19.5" thickTop="1" thickBot="1">
      <c r="G1638" s="92">
        <v>6</v>
      </c>
      <c r="H1638" s="93">
        <f t="shared" si="655"/>
        <v>71.684210526315795</v>
      </c>
    </row>
    <row r="1639" spans="7:8" ht="19.5" thickTop="1" thickBot="1">
      <c r="G1639" s="92">
        <v>6</v>
      </c>
      <c r="H1639" s="93">
        <f t="shared" si="655"/>
        <v>71.729405034324941</v>
      </c>
    </row>
    <row r="1640" spans="7:8" ht="19.5" thickTop="1" thickBot="1">
      <c r="G1640" s="92">
        <v>6</v>
      </c>
      <c r="H1640" s="93">
        <f t="shared" si="655"/>
        <v>71.774599542334101</v>
      </c>
    </row>
    <row r="1641" spans="7:8" ht="19.5" thickTop="1" thickBot="1">
      <c r="G1641" s="92">
        <v>6</v>
      </c>
      <c r="H1641" s="93">
        <f t="shared" si="655"/>
        <v>71.819794050343248</v>
      </c>
    </row>
    <row r="1642" spans="7:8" ht="19.5" thickTop="1" thickBot="1">
      <c r="G1642" s="92">
        <v>6</v>
      </c>
      <c r="H1642" s="93">
        <f t="shared" si="655"/>
        <v>71.864988558352408</v>
      </c>
    </row>
    <row r="1643" spans="7:8" ht="19.5" thickTop="1" thickBot="1">
      <c r="G1643" s="92">
        <v>6</v>
      </c>
      <c r="H1643" s="93">
        <f t="shared" si="655"/>
        <v>71.910183066361554</v>
      </c>
    </row>
    <row r="1644" spans="7:8" ht="19.5" thickTop="1" thickBot="1">
      <c r="G1644" s="92">
        <v>6</v>
      </c>
      <c r="H1644" s="93">
        <f t="shared" si="655"/>
        <v>71.955377574370715</v>
      </c>
    </row>
    <row r="1645" spans="7:8" ht="19.5" thickTop="1" thickBot="1">
      <c r="G1645" s="92">
        <v>6</v>
      </c>
      <c r="H1645" s="93">
        <f t="shared" si="655"/>
        <v>72.000572082379861</v>
      </c>
    </row>
    <row r="1646" spans="7:8" ht="19.5" thickTop="1" thickBot="1">
      <c r="G1646" s="92">
        <v>6</v>
      </c>
      <c r="H1646" s="93">
        <f t="shared" si="655"/>
        <v>72.045766590389022</v>
      </c>
    </row>
    <row r="1647" spans="7:8" ht="19.5" thickTop="1" thickBot="1">
      <c r="G1647" s="92">
        <v>6</v>
      </c>
      <c r="H1647" s="93">
        <f t="shared" si="655"/>
        <v>72.090961098398168</v>
      </c>
    </row>
    <row r="1648" spans="7:8" ht="19.5" thickTop="1" thickBot="1">
      <c r="G1648" s="92">
        <v>6</v>
      </c>
      <c r="H1648" s="93">
        <f t="shared" si="655"/>
        <v>72.136155606407328</v>
      </c>
    </row>
    <row r="1649" spans="7:8" ht="19.5" thickTop="1" thickBot="1">
      <c r="G1649" s="92">
        <v>6</v>
      </c>
      <c r="H1649" s="93">
        <f t="shared" si="655"/>
        <v>72.181350114416475</v>
      </c>
    </row>
    <row r="1650" spans="7:8" ht="19.5" thickTop="1" thickBot="1">
      <c r="G1650" s="92">
        <v>6</v>
      </c>
      <c r="H1650" s="93">
        <f t="shared" si="655"/>
        <v>72.226544622425635</v>
      </c>
    </row>
    <row r="1651" spans="7:8" ht="19.5" thickTop="1" thickBot="1">
      <c r="G1651" s="92">
        <v>6</v>
      </c>
      <c r="H1651" s="93">
        <f t="shared" si="655"/>
        <v>72.271739130434781</v>
      </c>
    </row>
    <row r="1652" spans="7:8" ht="19.5" thickTop="1" thickBot="1">
      <c r="G1652" s="92">
        <v>6</v>
      </c>
      <c r="H1652" s="93">
        <f t="shared" si="655"/>
        <v>72.316933638443942</v>
      </c>
    </row>
    <row r="1653" spans="7:8" ht="19.5" thickTop="1" thickBot="1">
      <c r="G1653" s="92">
        <v>6</v>
      </c>
      <c r="H1653" s="93">
        <f t="shared" si="655"/>
        <v>72.362128146453088</v>
      </c>
    </row>
    <row r="1654" spans="7:8" ht="19.5" thickTop="1" thickBot="1">
      <c r="G1654" s="92">
        <v>6</v>
      </c>
      <c r="H1654" s="93">
        <f t="shared" si="655"/>
        <v>72.407322654462249</v>
      </c>
    </row>
    <row r="1655" spans="7:8" ht="19.5" thickTop="1" thickBot="1">
      <c r="G1655" s="92">
        <v>6</v>
      </c>
      <c r="H1655" s="93">
        <f t="shared" si="655"/>
        <v>72.452517162471395</v>
      </c>
    </row>
    <row r="1656" spans="7:8" ht="19.5" thickTop="1" thickBot="1">
      <c r="G1656" s="92">
        <v>6</v>
      </c>
      <c r="H1656" s="93">
        <f t="shared" si="655"/>
        <v>72.497711670480555</v>
      </c>
    </row>
    <row r="1657" spans="7:8" ht="19.5" thickTop="1" thickBot="1">
      <c r="G1657" s="92">
        <v>6</v>
      </c>
      <c r="H1657" s="93">
        <f t="shared" si="655"/>
        <v>72.542906178489702</v>
      </c>
    </row>
    <row r="1658" spans="7:8" ht="19.5" thickTop="1" thickBot="1">
      <c r="G1658" s="92">
        <v>6</v>
      </c>
      <c r="H1658" s="93">
        <f t="shared" si="655"/>
        <v>72.588100686498862</v>
      </c>
    </row>
    <row r="1659" spans="7:8" ht="19.5" thickTop="1" thickBot="1">
      <c r="G1659" s="92">
        <v>6</v>
      </c>
      <c r="H1659" s="93">
        <f t="shared" si="655"/>
        <v>72.633295194508008</v>
      </c>
    </row>
    <row r="1660" spans="7:8" ht="19.5" thickTop="1" thickBot="1">
      <c r="G1660" s="92">
        <v>6</v>
      </c>
      <c r="H1660" s="93">
        <f t="shared" si="655"/>
        <v>72.678489702517169</v>
      </c>
    </row>
    <row r="1661" spans="7:8" ht="19.5" thickTop="1" thickBot="1">
      <c r="G1661" s="92">
        <v>6</v>
      </c>
      <c r="H1661" s="93">
        <f t="shared" si="655"/>
        <v>72.723684210526315</v>
      </c>
    </row>
    <row r="1662" spans="7:8" ht="19.5" thickTop="1" thickBot="1">
      <c r="G1662" s="92">
        <v>6</v>
      </c>
      <c r="H1662" s="93">
        <f t="shared" si="655"/>
        <v>72.768878718535476</v>
      </c>
    </row>
    <row r="1663" spans="7:8" ht="19.5" thickTop="1" thickBot="1">
      <c r="G1663" s="92">
        <v>6</v>
      </c>
      <c r="H1663" s="93">
        <f t="shared" si="655"/>
        <v>72.814073226544622</v>
      </c>
    </row>
    <row r="1664" spans="7:8" ht="19.5" thickTop="1" thickBot="1">
      <c r="G1664" s="92">
        <v>6</v>
      </c>
      <c r="H1664" s="93">
        <f t="shared" si="655"/>
        <v>72.859267734553782</v>
      </c>
    </row>
    <row r="1665" spans="7:8" ht="19.5" thickTop="1" thickBot="1">
      <c r="G1665" s="92">
        <v>6</v>
      </c>
      <c r="H1665" s="93">
        <f t="shared" si="655"/>
        <v>72.904462242562929</v>
      </c>
    </row>
    <row r="1666" spans="7:8" ht="19.5" thickTop="1" thickBot="1">
      <c r="G1666" s="92">
        <v>6</v>
      </c>
      <c r="H1666" s="93">
        <f t="shared" si="655"/>
        <v>72.949656750572089</v>
      </c>
    </row>
    <row r="1667" spans="7:8" ht="19.5" thickTop="1" thickBot="1">
      <c r="G1667" s="92">
        <v>6</v>
      </c>
      <c r="H1667" s="93">
        <f t="shared" si="655"/>
        <v>72.994851258581235</v>
      </c>
    </row>
    <row r="1668" spans="7:8" ht="19.5" thickTop="1" thickBot="1">
      <c r="G1668" s="92">
        <v>6</v>
      </c>
      <c r="H1668" s="93">
        <f t="shared" si="655"/>
        <v>73.040045766590396</v>
      </c>
    </row>
    <row r="1669" spans="7:8" ht="19.5" thickTop="1" thickBot="1">
      <c r="G1669" s="92">
        <v>6</v>
      </c>
      <c r="H1669" s="93">
        <f t="shared" si="655"/>
        <v>73.085240274599542</v>
      </c>
    </row>
    <row r="1670" spans="7:8" ht="19.5" thickTop="1" thickBot="1">
      <c r="G1670" s="92">
        <v>6</v>
      </c>
      <c r="H1670" s="93">
        <f t="shared" si="655"/>
        <v>73.130434782608702</v>
      </c>
    </row>
    <row r="1671" spans="7:8" ht="19.5" thickTop="1" thickBot="1">
      <c r="G1671" s="92">
        <v>6</v>
      </c>
      <c r="H1671" s="93">
        <f t="shared" si="655"/>
        <v>73.175629290617849</v>
      </c>
    </row>
    <row r="1672" spans="7:8" ht="19.5" thickTop="1" thickBot="1">
      <c r="G1672" s="92">
        <v>6</v>
      </c>
      <c r="H1672" s="93">
        <f t="shared" si="655"/>
        <v>73.220823798627009</v>
      </c>
    </row>
    <row r="1673" spans="7:8" ht="19.5" thickTop="1" thickBot="1">
      <c r="G1673" s="92">
        <v>6</v>
      </c>
      <c r="H1673" s="93">
        <f t="shared" si="655"/>
        <v>73.266018306636155</v>
      </c>
    </row>
    <row r="1674" spans="7:8" ht="19.5" thickTop="1" thickBot="1">
      <c r="G1674" s="92">
        <v>6</v>
      </c>
      <c r="H1674" s="93">
        <f t="shared" si="655"/>
        <v>73.311212814645316</v>
      </c>
    </row>
    <row r="1675" spans="7:8" ht="19.5" thickTop="1" thickBot="1">
      <c r="G1675" s="92">
        <v>6</v>
      </c>
      <c r="H1675" s="93">
        <f t="shared" ref="H1675:H1738" si="656">1 + (ROW() - ROW($H$74)) * (79 / 1748)</f>
        <v>73.356407322654462</v>
      </c>
    </row>
    <row r="1676" spans="7:8" ht="19.5" thickTop="1" thickBot="1">
      <c r="G1676" s="92">
        <v>6</v>
      </c>
      <c r="H1676" s="93">
        <f t="shared" si="656"/>
        <v>73.401601830663623</v>
      </c>
    </row>
    <row r="1677" spans="7:8" ht="19.5" thickTop="1" thickBot="1">
      <c r="G1677" s="92">
        <v>6</v>
      </c>
      <c r="H1677" s="93">
        <f t="shared" si="656"/>
        <v>73.446796338672769</v>
      </c>
    </row>
    <row r="1678" spans="7:8" ht="19.5" thickTop="1" thickBot="1">
      <c r="G1678" s="92">
        <v>6</v>
      </c>
      <c r="H1678" s="93">
        <f t="shared" si="656"/>
        <v>73.491990846681929</v>
      </c>
    </row>
    <row r="1679" spans="7:8" ht="19.5" thickTop="1" thickBot="1">
      <c r="G1679" s="92">
        <v>6</v>
      </c>
      <c r="H1679" s="93">
        <f t="shared" si="656"/>
        <v>73.537185354691076</v>
      </c>
    </row>
    <row r="1680" spans="7:8" ht="19.5" thickTop="1" thickBot="1">
      <c r="G1680" s="92">
        <v>6</v>
      </c>
      <c r="H1680" s="93">
        <f t="shared" si="656"/>
        <v>73.582379862700236</v>
      </c>
    </row>
    <row r="1681" spans="7:8" ht="19.5" thickTop="1" thickBot="1">
      <c r="G1681" s="92">
        <v>6</v>
      </c>
      <c r="H1681" s="93">
        <f t="shared" si="656"/>
        <v>73.627574370709382</v>
      </c>
    </row>
    <row r="1682" spans="7:8" ht="19.5" thickTop="1" thickBot="1">
      <c r="G1682" s="92">
        <v>6</v>
      </c>
      <c r="H1682" s="93">
        <f t="shared" si="656"/>
        <v>73.672768878718543</v>
      </c>
    </row>
    <row r="1683" spans="7:8" ht="19.5" thickTop="1" thickBot="1">
      <c r="G1683" s="92">
        <v>6</v>
      </c>
      <c r="H1683" s="93">
        <f t="shared" si="656"/>
        <v>73.717963386727689</v>
      </c>
    </row>
    <row r="1684" spans="7:8" ht="19.5" thickTop="1" thickBot="1">
      <c r="G1684" s="92">
        <v>6</v>
      </c>
      <c r="H1684" s="93">
        <f t="shared" si="656"/>
        <v>73.763157894736835</v>
      </c>
    </row>
    <row r="1685" spans="7:8" ht="19.5" thickTop="1" thickBot="1">
      <c r="G1685" s="92">
        <v>6</v>
      </c>
      <c r="H1685" s="93">
        <f t="shared" si="656"/>
        <v>73.808352402745996</v>
      </c>
    </row>
    <row r="1686" spans="7:8" ht="19.5" thickTop="1" thickBot="1">
      <c r="G1686" s="92">
        <v>6</v>
      </c>
      <c r="H1686" s="93">
        <f t="shared" si="656"/>
        <v>73.853546910755142</v>
      </c>
    </row>
    <row r="1687" spans="7:8" ht="19.5" thickTop="1" thickBot="1">
      <c r="G1687" s="92">
        <v>6</v>
      </c>
      <c r="H1687" s="93">
        <f t="shared" si="656"/>
        <v>73.898741418764303</v>
      </c>
    </row>
    <row r="1688" spans="7:8" ht="19.5" thickTop="1" thickBot="1">
      <c r="G1688" s="92">
        <v>6</v>
      </c>
      <c r="H1688" s="93">
        <f t="shared" si="656"/>
        <v>73.943935926773449</v>
      </c>
    </row>
    <row r="1689" spans="7:8" ht="19.5" thickTop="1" thickBot="1">
      <c r="G1689" s="92">
        <v>6</v>
      </c>
      <c r="H1689" s="93">
        <f t="shared" si="656"/>
        <v>73.989130434782609</v>
      </c>
    </row>
    <row r="1690" spans="7:8" ht="19.5" thickTop="1" thickBot="1">
      <c r="G1690" s="92">
        <v>6</v>
      </c>
      <c r="H1690" s="93">
        <f t="shared" si="656"/>
        <v>74.034324942791756</v>
      </c>
    </row>
    <row r="1691" spans="7:8" ht="19.5" thickTop="1" thickBot="1">
      <c r="G1691" s="92">
        <v>6</v>
      </c>
      <c r="H1691" s="93">
        <f t="shared" si="656"/>
        <v>74.079519450800916</v>
      </c>
    </row>
    <row r="1692" spans="7:8" ht="19.5" thickTop="1" thickBot="1">
      <c r="G1692" s="92">
        <v>6</v>
      </c>
      <c r="H1692" s="93">
        <f t="shared" si="656"/>
        <v>74.124713958810062</v>
      </c>
    </row>
    <row r="1693" spans="7:8" ht="19.5" thickTop="1" thickBot="1">
      <c r="G1693" s="92">
        <v>6</v>
      </c>
      <c r="H1693" s="93">
        <f t="shared" si="656"/>
        <v>74.169908466819223</v>
      </c>
    </row>
    <row r="1694" spans="7:8" ht="19.5" thickTop="1" thickBot="1">
      <c r="G1694" s="92">
        <v>6</v>
      </c>
      <c r="H1694" s="93">
        <f t="shared" si="656"/>
        <v>74.215102974828369</v>
      </c>
    </row>
    <row r="1695" spans="7:8" ht="19.5" thickTop="1" thickBot="1">
      <c r="G1695" s="92">
        <v>6</v>
      </c>
      <c r="H1695" s="93">
        <f t="shared" si="656"/>
        <v>74.26029748283753</v>
      </c>
    </row>
    <row r="1696" spans="7:8" ht="19.5" thickTop="1" thickBot="1">
      <c r="G1696" s="92">
        <v>6</v>
      </c>
      <c r="H1696" s="93">
        <f t="shared" si="656"/>
        <v>74.305491990846676</v>
      </c>
    </row>
    <row r="1697" spans="7:8" ht="19.5" thickTop="1" thickBot="1">
      <c r="G1697" s="92">
        <v>6</v>
      </c>
      <c r="H1697" s="93">
        <f t="shared" si="656"/>
        <v>74.350686498855836</v>
      </c>
    </row>
    <row r="1698" spans="7:8" ht="19.5" thickTop="1" thickBot="1">
      <c r="G1698" s="92">
        <v>6</v>
      </c>
      <c r="H1698" s="93">
        <f t="shared" si="656"/>
        <v>74.395881006864983</v>
      </c>
    </row>
    <row r="1699" spans="7:8" ht="19.5" thickTop="1" thickBot="1">
      <c r="G1699" s="92">
        <v>6</v>
      </c>
      <c r="H1699" s="93">
        <f t="shared" si="656"/>
        <v>74.441075514874143</v>
      </c>
    </row>
    <row r="1700" spans="7:8" ht="19.5" thickTop="1" thickBot="1">
      <c r="G1700" s="92">
        <v>6</v>
      </c>
      <c r="H1700" s="93">
        <f t="shared" si="656"/>
        <v>74.486270022883289</v>
      </c>
    </row>
    <row r="1701" spans="7:8" ht="19.5" thickTop="1" thickBot="1">
      <c r="G1701" s="92">
        <v>6</v>
      </c>
      <c r="H1701" s="93">
        <f t="shared" si="656"/>
        <v>74.53146453089245</v>
      </c>
    </row>
    <row r="1702" spans="7:8" ht="19.5" thickTop="1" thickBot="1">
      <c r="G1702" s="92">
        <v>6</v>
      </c>
      <c r="H1702" s="93">
        <f t="shared" si="656"/>
        <v>74.576659038901596</v>
      </c>
    </row>
    <row r="1703" spans="7:8" ht="19.5" thickTop="1" thickBot="1">
      <c r="G1703" s="92">
        <v>6</v>
      </c>
      <c r="H1703" s="93">
        <f t="shared" si="656"/>
        <v>74.621853546910756</v>
      </c>
    </row>
    <row r="1704" spans="7:8" ht="19.5" thickTop="1" thickBot="1">
      <c r="G1704" s="92">
        <v>6</v>
      </c>
      <c r="H1704" s="93">
        <f t="shared" si="656"/>
        <v>74.667048054919903</v>
      </c>
    </row>
    <row r="1705" spans="7:8" ht="19.5" thickTop="1" thickBot="1">
      <c r="G1705" s="92">
        <v>6</v>
      </c>
      <c r="H1705" s="93">
        <f t="shared" si="656"/>
        <v>74.712242562929063</v>
      </c>
    </row>
    <row r="1706" spans="7:8" ht="19.5" thickTop="1" thickBot="1">
      <c r="G1706" s="92">
        <v>6</v>
      </c>
      <c r="H1706" s="93">
        <f t="shared" si="656"/>
        <v>74.757437070938209</v>
      </c>
    </row>
    <row r="1707" spans="7:8" ht="19.5" thickTop="1" thickBot="1">
      <c r="G1707" s="92">
        <v>6</v>
      </c>
      <c r="H1707" s="93">
        <f t="shared" si="656"/>
        <v>74.80263157894737</v>
      </c>
    </row>
    <row r="1708" spans="7:8" ht="19.5" thickTop="1" thickBot="1">
      <c r="G1708" s="92">
        <v>6</v>
      </c>
      <c r="H1708" s="93">
        <f t="shared" si="656"/>
        <v>74.847826086956516</v>
      </c>
    </row>
    <row r="1709" spans="7:8" ht="19.5" thickTop="1" thickBot="1">
      <c r="G1709" s="92">
        <v>6</v>
      </c>
      <c r="H1709" s="93">
        <f t="shared" si="656"/>
        <v>74.893020594965677</v>
      </c>
    </row>
    <row r="1710" spans="7:8" ht="19.5" thickTop="1" thickBot="1">
      <c r="G1710" s="92">
        <v>6</v>
      </c>
      <c r="H1710" s="93">
        <f t="shared" si="656"/>
        <v>74.938215102974823</v>
      </c>
    </row>
    <row r="1711" spans="7:8" ht="19.5" thickTop="1" thickBot="1">
      <c r="G1711" s="92">
        <v>6</v>
      </c>
      <c r="H1711" s="93">
        <f t="shared" si="656"/>
        <v>74.983409610983983</v>
      </c>
    </row>
    <row r="1712" spans="7:8" ht="19.5" thickTop="1" thickBot="1">
      <c r="G1712" s="92">
        <v>6</v>
      </c>
      <c r="H1712" s="93">
        <f t="shared" si="656"/>
        <v>75.02860411899313</v>
      </c>
    </row>
    <row r="1713" spans="7:8" ht="19.5" thickTop="1" thickBot="1">
      <c r="G1713" s="92">
        <v>6</v>
      </c>
      <c r="H1713" s="93">
        <f t="shared" si="656"/>
        <v>75.07379862700229</v>
      </c>
    </row>
    <row r="1714" spans="7:8" ht="19.5" thickTop="1" thickBot="1">
      <c r="G1714" s="92">
        <v>6</v>
      </c>
      <c r="H1714" s="93">
        <f t="shared" si="656"/>
        <v>75.118993135011436</v>
      </c>
    </row>
    <row r="1715" spans="7:8" ht="19.5" thickTop="1" thickBot="1">
      <c r="G1715" s="92">
        <v>6</v>
      </c>
      <c r="H1715" s="93">
        <f t="shared" si="656"/>
        <v>75.164187643020597</v>
      </c>
    </row>
    <row r="1716" spans="7:8" ht="19.5" thickTop="1" thickBot="1">
      <c r="G1716" s="92">
        <v>6</v>
      </c>
      <c r="H1716" s="93">
        <f t="shared" si="656"/>
        <v>75.209382151029743</v>
      </c>
    </row>
    <row r="1717" spans="7:8" ht="19.5" thickTop="1" thickBot="1">
      <c r="G1717" s="92">
        <v>6</v>
      </c>
      <c r="H1717" s="93">
        <f t="shared" si="656"/>
        <v>75.254576659038904</v>
      </c>
    </row>
    <row r="1718" spans="7:8" ht="19.5" thickTop="1" thickBot="1">
      <c r="G1718" s="92">
        <v>6</v>
      </c>
      <c r="H1718" s="93">
        <f t="shared" si="656"/>
        <v>75.29977116704805</v>
      </c>
    </row>
    <row r="1719" spans="7:8" ht="19.5" thickTop="1" thickBot="1">
      <c r="G1719" s="92">
        <v>6</v>
      </c>
      <c r="H1719" s="93">
        <f t="shared" si="656"/>
        <v>75.34496567505721</v>
      </c>
    </row>
    <row r="1720" spans="7:8" ht="19.5" thickTop="1" thickBot="1">
      <c r="G1720" s="92">
        <v>6</v>
      </c>
      <c r="H1720" s="93">
        <f t="shared" si="656"/>
        <v>75.390160183066357</v>
      </c>
    </row>
    <row r="1721" spans="7:8" ht="19.5" thickTop="1" thickBot="1">
      <c r="G1721" s="92">
        <v>6</v>
      </c>
      <c r="H1721" s="93">
        <f t="shared" si="656"/>
        <v>75.435354691075517</v>
      </c>
    </row>
    <row r="1722" spans="7:8" ht="19.5" thickTop="1" thickBot="1">
      <c r="G1722" s="92">
        <v>6</v>
      </c>
      <c r="H1722" s="93">
        <f t="shared" si="656"/>
        <v>75.480549199084663</v>
      </c>
    </row>
    <row r="1723" spans="7:8" ht="19.5" thickTop="1" thickBot="1">
      <c r="G1723" s="92">
        <v>6</v>
      </c>
      <c r="H1723" s="93">
        <f t="shared" si="656"/>
        <v>75.525743707093824</v>
      </c>
    </row>
    <row r="1724" spans="7:8" ht="19.5" thickTop="1" thickBot="1">
      <c r="G1724" s="92">
        <v>6</v>
      </c>
      <c r="H1724" s="93">
        <f t="shared" si="656"/>
        <v>75.57093821510297</v>
      </c>
    </row>
    <row r="1725" spans="7:8" ht="19.5" thickTop="1" thickBot="1">
      <c r="G1725" s="92">
        <v>6</v>
      </c>
      <c r="H1725" s="93">
        <f t="shared" si="656"/>
        <v>75.616132723112131</v>
      </c>
    </row>
    <row r="1726" spans="7:8" ht="19.5" thickTop="1" thickBot="1">
      <c r="G1726" s="92">
        <v>6</v>
      </c>
      <c r="H1726" s="93">
        <f t="shared" si="656"/>
        <v>75.661327231121277</v>
      </c>
    </row>
    <row r="1727" spans="7:8" ht="19.5" thickTop="1" thickBot="1">
      <c r="G1727" s="92">
        <v>6</v>
      </c>
      <c r="H1727" s="93">
        <f t="shared" si="656"/>
        <v>75.706521739130437</v>
      </c>
    </row>
    <row r="1728" spans="7:8" ht="19.5" thickTop="1" thickBot="1">
      <c r="G1728" s="92">
        <v>6</v>
      </c>
      <c r="H1728" s="93">
        <f t="shared" si="656"/>
        <v>75.751716247139584</v>
      </c>
    </row>
    <row r="1729" spans="7:8" ht="19.5" thickTop="1" thickBot="1">
      <c r="G1729" s="92">
        <v>6</v>
      </c>
      <c r="H1729" s="93">
        <f t="shared" si="656"/>
        <v>75.796910755148744</v>
      </c>
    </row>
    <row r="1730" spans="7:8" ht="19.5" thickTop="1" thickBot="1">
      <c r="G1730" s="92">
        <v>6</v>
      </c>
      <c r="H1730" s="93">
        <f t="shared" si="656"/>
        <v>75.84210526315789</v>
      </c>
    </row>
    <row r="1731" spans="7:8" ht="19.5" thickTop="1" thickBot="1">
      <c r="G1731" s="92">
        <v>6</v>
      </c>
      <c r="H1731" s="93">
        <f t="shared" si="656"/>
        <v>75.887299771167051</v>
      </c>
    </row>
    <row r="1732" spans="7:8" ht="19.5" thickTop="1" thickBot="1">
      <c r="G1732" s="92">
        <v>6</v>
      </c>
      <c r="H1732" s="93">
        <f t="shared" si="656"/>
        <v>75.932494279176197</v>
      </c>
    </row>
    <row r="1733" spans="7:8" ht="19.5" thickTop="1" thickBot="1">
      <c r="G1733" s="92">
        <v>6</v>
      </c>
      <c r="H1733" s="93">
        <f t="shared" si="656"/>
        <v>75.977688787185357</v>
      </c>
    </row>
    <row r="1734" spans="7:8" ht="19.5" thickTop="1" thickBot="1">
      <c r="G1734" s="92">
        <v>6</v>
      </c>
      <c r="H1734" s="93">
        <f t="shared" si="656"/>
        <v>76.022883295194504</v>
      </c>
    </row>
    <row r="1735" spans="7:8" ht="19.5" thickTop="1" thickBot="1">
      <c r="G1735" s="92">
        <v>6</v>
      </c>
      <c r="H1735" s="93">
        <f t="shared" si="656"/>
        <v>76.068077803203664</v>
      </c>
    </row>
    <row r="1736" spans="7:8" ht="19.5" thickTop="1" thickBot="1">
      <c r="G1736" s="92">
        <v>6</v>
      </c>
      <c r="H1736" s="93">
        <f t="shared" si="656"/>
        <v>76.11327231121281</v>
      </c>
    </row>
    <row r="1737" spans="7:8" ht="19.5" thickTop="1" thickBot="1">
      <c r="G1737" s="92">
        <v>6</v>
      </c>
      <c r="H1737" s="93">
        <f t="shared" si="656"/>
        <v>76.158466819221971</v>
      </c>
    </row>
    <row r="1738" spans="7:8" ht="19.5" thickTop="1" thickBot="1">
      <c r="G1738" s="92">
        <v>6</v>
      </c>
      <c r="H1738" s="93">
        <f t="shared" si="656"/>
        <v>76.203661327231117</v>
      </c>
    </row>
    <row r="1739" spans="7:8" ht="19.5" thickTop="1" thickBot="1">
      <c r="G1739" s="92">
        <v>6</v>
      </c>
      <c r="H1739" s="93">
        <f t="shared" ref="H1739:H1802" si="657">1 + (ROW() - ROW($H$74)) * (79 / 1748)</f>
        <v>76.248855835240278</v>
      </c>
    </row>
    <row r="1740" spans="7:8" ht="19.5" thickTop="1" thickBot="1">
      <c r="G1740" s="92">
        <v>6</v>
      </c>
      <c r="H1740" s="93">
        <f t="shared" si="657"/>
        <v>76.294050343249424</v>
      </c>
    </row>
    <row r="1741" spans="7:8" ht="19.5" thickTop="1" thickBot="1">
      <c r="G1741" s="92">
        <v>6</v>
      </c>
      <c r="H1741" s="93">
        <f t="shared" si="657"/>
        <v>76.339244851258584</v>
      </c>
    </row>
    <row r="1742" spans="7:8" ht="19.5" thickTop="1" thickBot="1">
      <c r="G1742" s="92">
        <v>6</v>
      </c>
      <c r="H1742" s="93">
        <f t="shared" si="657"/>
        <v>76.384439359267731</v>
      </c>
    </row>
    <row r="1743" spans="7:8" ht="19.5" thickTop="1" thickBot="1">
      <c r="G1743" s="92">
        <v>6</v>
      </c>
      <c r="H1743" s="93">
        <f t="shared" si="657"/>
        <v>76.429633867276891</v>
      </c>
    </row>
    <row r="1744" spans="7:8" ht="19.5" thickTop="1" thickBot="1">
      <c r="G1744" s="92">
        <v>6</v>
      </c>
      <c r="H1744" s="93">
        <f t="shared" si="657"/>
        <v>76.474828375286037</v>
      </c>
    </row>
    <row r="1745" spans="7:8" ht="19.5" thickTop="1" thickBot="1">
      <c r="G1745" s="92">
        <v>6</v>
      </c>
      <c r="H1745" s="93">
        <f t="shared" si="657"/>
        <v>76.520022883295198</v>
      </c>
    </row>
    <row r="1746" spans="7:8" ht="19.5" thickTop="1" thickBot="1">
      <c r="G1746" s="92">
        <v>6</v>
      </c>
      <c r="H1746" s="93">
        <f t="shared" si="657"/>
        <v>76.565217391304344</v>
      </c>
    </row>
    <row r="1747" spans="7:8" ht="19.5" thickTop="1" thickBot="1">
      <c r="G1747" s="92">
        <v>6</v>
      </c>
      <c r="H1747" s="93">
        <f t="shared" si="657"/>
        <v>76.610411899313505</v>
      </c>
    </row>
    <row r="1748" spans="7:8" ht="19.5" thickTop="1" thickBot="1">
      <c r="G1748" s="92">
        <v>6</v>
      </c>
      <c r="H1748" s="93">
        <f t="shared" si="657"/>
        <v>76.655606407322651</v>
      </c>
    </row>
    <row r="1749" spans="7:8" ht="19.5" thickTop="1" thickBot="1">
      <c r="G1749" s="92">
        <v>6</v>
      </c>
      <c r="H1749" s="93">
        <f t="shared" si="657"/>
        <v>76.700800915331811</v>
      </c>
    </row>
    <row r="1750" spans="7:8" ht="19.5" thickTop="1" thickBot="1">
      <c r="G1750" s="92">
        <v>6</v>
      </c>
      <c r="H1750" s="93">
        <f t="shared" si="657"/>
        <v>76.745995423340958</v>
      </c>
    </row>
    <row r="1751" spans="7:8" ht="19.5" thickTop="1" thickBot="1">
      <c r="G1751" s="92">
        <v>6</v>
      </c>
      <c r="H1751" s="93">
        <f t="shared" si="657"/>
        <v>76.791189931350118</v>
      </c>
    </row>
    <row r="1752" spans="7:8" ht="19.5" thickTop="1" thickBot="1">
      <c r="G1752" s="92">
        <v>6</v>
      </c>
      <c r="H1752" s="93">
        <f t="shared" si="657"/>
        <v>76.836384439359264</v>
      </c>
    </row>
    <row r="1753" spans="7:8" ht="19.5" thickTop="1" thickBot="1">
      <c r="G1753" s="92">
        <v>6</v>
      </c>
      <c r="H1753" s="93">
        <f t="shared" si="657"/>
        <v>76.881578947368425</v>
      </c>
    </row>
    <row r="1754" spans="7:8" ht="19.5" thickTop="1" thickBot="1">
      <c r="G1754" s="92">
        <v>6</v>
      </c>
      <c r="H1754" s="93">
        <f t="shared" si="657"/>
        <v>76.926773455377571</v>
      </c>
    </row>
    <row r="1755" spans="7:8" ht="19.5" thickTop="1" thickBot="1">
      <c r="G1755" s="92">
        <v>6</v>
      </c>
      <c r="H1755" s="93">
        <f t="shared" si="657"/>
        <v>76.971967963386732</v>
      </c>
    </row>
    <row r="1756" spans="7:8" ht="19.5" thickTop="1" thickBot="1">
      <c r="G1756" s="92">
        <v>6</v>
      </c>
      <c r="H1756" s="93">
        <f t="shared" si="657"/>
        <v>77.017162471395878</v>
      </c>
    </row>
    <row r="1757" spans="7:8" ht="19.5" thickTop="1" thickBot="1">
      <c r="G1757" s="92">
        <v>6</v>
      </c>
      <c r="H1757" s="93">
        <f t="shared" si="657"/>
        <v>77.062356979405038</v>
      </c>
    </row>
    <row r="1758" spans="7:8" ht="19.5" thickTop="1" thickBot="1">
      <c r="G1758" s="92">
        <v>6</v>
      </c>
      <c r="H1758" s="93">
        <f t="shared" si="657"/>
        <v>77.107551487414185</v>
      </c>
    </row>
    <row r="1759" spans="7:8" ht="19.5" thickTop="1" thickBot="1">
      <c r="G1759" s="92">
        <v>6</v>
      </c>
      <c r="H1759" s="93">
        <f t="shared" si="657"/>
        <v>77.152745995423345</v>
      </c>
    </row>
    <row r="1760" spans="7:8" ht="19.5" thickTop="1" thickBot="1">
      <c r="G1760" s="92">
        <v>6</v>
      </c>
      <c r="H1760" s="93">
        <f t="shared" si="657"/>
        <v>77.197940503432491</v>
      </c>
    </row>
    <row r="1761" spans="7:8" ht="19.5" thickTop="1" thickBot="1">
      <c r="G1761" s="92">
        <v>6</v>
      </c>
      <c r="H1761" s="93">
        <f t="shared" si="657"/>
        <v>77.243135011441652</v>
      </c>
    </row>
    <row r="1762" spans="7:8" ht="19.5" thickTop="1" thickBot="1">
      <c r="G1762" s="92">
        <v>6</v>
      </c>
      <c r="H1762" s="93">
        <f t="shared" si="657"/>
        <v>77.288329519450798</v>
      </c>
    </row>
    <row r="1763" spans="7:8" ht="19.5" thickTop="1" thickBot="1">
      <c r="G1763" s="92">
        <v>6</v>
      </c>
      <c r="H1763" s="93">
        <f t="shared" si="657"/>
        <v>77.333524027459958</v>
      </c>
    </row>
    <row r="1764" spans="7:8" ht="19.5" thickTop="1" thickBot="1">
      <c r="G1764" s="92">
        <v>6</v>
      </c>
      <c r="H1764" s="93">
        <f t="shared" si="657"/>
        <v>77.378718535469105</v>
      </c>
    </row>
    <row r="1765" spans="7:8" ht="19.5" thickTop="1" thickBot="1">
      <c r="G1765" s="92">
        <v>6</v>
      </c>
      <c r="H1765" s="93">
        <f t="shared" si="657"/>
        <v>77.423913043478265</v>
      </c>
    </row>
    <row r="1766" spans="7:8" ht="19.5" thickTop="1" thickBot="1">
      <c r="G1766" s="92">
        <v>6</v>
      </c>
      <c r="H1766" s="93">
        <f t="shared" si="657"/>
        <v>77.469107551487411</v>
      </c>
    </row>
    <row r="1767" spans="7:8" ht="19.5" thickTop="1" thickBot="1">
      <c r="G1767" s="92">
        <v>6</v>
      </c>
      <c r="H1767" s="93">
        <f t="shared" si="657"/>
        <v>77.514302059496572</v>
      </c>
    </row>
    <row r="1768" spans="7:8" ht="19.5" thickTop="1" thickBot="1">
      <c r="G1768" s="92">
        <v>6</v>
      </c>
      <c r="H1768" s="93">
        <f t="shared" si="657"/>
        <v>77.559496567505718</v>
      </c>
    </row>
    <row r="1769" spans="7:8" ht="19.5" thickTop="1" thickBot="1">
      <c r="G1769" s="92">
        <v>6</v>
      </c>
      <c r="H1769" s="93">
        <f t="shared" si="657"/>
        <v>77.604691075514879</v>
      </c>
    </row>
    <row r="1770" spans="7:8" ht="19.5" thickTop="1" thickBot="1">
      <c r="G1770" s="92">
        <v>6</v>
      </c>
      <c r="H1770" s="93">
        <f t="shared" si="657"/>
        <v>77.649885583524025</v>
      </c>
    </row>
    <row r="1771" spans="7:8" ht="19.5" thickTop="1" thickBot="1">
      <c r="G1771" s="92">
        <v>6</v>
      </c>
      <c r="H1771" s="93">
        <f t="shared" si="657"/>
        <v>77.695080091533185</v>
      </c>
    </row>
    <row r="1772" spans="7:8" ht="19.5" thickTop="1" thickBot="1">
      <c r="G1772" s="92">
        <v>6</v>
      </c>
      <c r="H1772" s="93">
        <f t="shared" si="657"/>
        <v>77.740274599542332</v>
      </c>
    </row>
    <row r="1773" spans="7:8" ht="19.5" thickTop="1" thickBot="1">
      <c r="G1773" s="92">
        <v>6</v>
      </c>
      <c r="H1773" s="93">
        <f t="shared" si="657"/>
        <v>77.785469107551492</v>
      </c>
    </row>
    <row r="1774" spans="7:8" ht="19.5" thickTop="1" thickBot="1">
      <c r="G1774" s="92">
        <v>6</v>
      </c>
      <c r="H1774" s="93">
        <f t="shared" si="657"/>
        <v>77.830663615560638</v>
      </c>
    </row>
    <row r="1775" spans="7:8" ht="19.5" thickTop="1" thickBot="1">
      <c r="G1775" s="92">
        <v>6</v>
      </c>
      <c r="H1775" s="93">
        <f t="shared" si="657"/>
        <v>77.875858123569799</v>
      </c>
    </row>
    <row r="1776" spans="7:8" ht="19.5" thickTop="1" thickBot="1">
      <c r="G1776" s="92">
        <v>6</v>
      </c>
      <c r="H1776" s="93">
        <f t="shared" si="657"/>
        <v>77.921052631578945</v>
      </c>
    </row>
    <row r="1777" spans="7:8" ht="19.5" thickTop="1" thickBot="1">
      <c r="G1777" s="92">
        <v>6</v>
      </c>
      <c r="H1777" s="93">
        <f t="shared" si="657"/>
        <v>77.966247139588106</v>
      </c>
    </row>
    <row r="1778" spans="7:8" ht="19.5" thickTop="1" thickBot="1">
      <c r="G1778" s="92">
        <v>6</v>
      </c>
      <c r="H1778" s="93">
        <f t="shared" si="657"/>
        <v>78.011441647597252</v>
      </c>
    </row>
    <row r="1779" spans="7:8" ht="19.5" thickTop="1" thickBot="1">
      <c r="G1779" s="92">
        <v>6</v>
      </c>
      <c r="H1779" s="93">
        <f t="shared" si="657"/>
        <v>78.056636155606412</v>
      </c>
    </row>
    <row r="1780" spans="7:8" ht="19.5" thickTop="1" thickBot="1">
      <c r="G1780" s="92">
        <v>6</v>
      </c>
      <c r="H1780" s="93">
        <f t="shared" si="657"/>
        <v>78.101830663615559</v>
      </c>
    </row>
    <row r="1781" spans="7:8" ht="19.5" thickTop="1" thickBot="1">
      <c r="G1781" s="92">
        <v>6</v>
      </c>
      <c r="H1781" s="93">
        <f t="shared" si="657"/>
        <v>78.147025171624719</v>
      </c>
    </row>
    <row r="1782" spans="7:8" ht="19.5" thickTop="1" thickBot="1">
      <c r="G1782" s="92">
        <v>6</v>
      </c>
      <c r="H1782" s="93">
        <f t="shared" si="657"/>
        <v>78.192219679633865</v>
      </c>
    </row>
    <row r="1783" spans="7:8" ht="19.5" thickTop="1" thickBot="1">
      <c r="G1783" s="92">
        <v>6</v>
      </c>
      <c r="H1783" s="93">
        <f t="shared" si="657"/>
        <v>78.237414187643026</v>
      </c>
    </row>
    <row r="1784" spans="7:8" ht="19.5" thickTop="1" thickBot="1">
      <c r="G1784" s="92">
        <v>6</v>
      </c>
      <c r="H1784" s="93">
        <f t="shared" si="657"/>
        <v>78.282608695652172</v>
      </c>
    </row>
    <row r="1785" spans="7:8" ht="19.5" thickTop="1" thickBot="1">
      <c r="G1785" s="92">
        <v>6</v>
      </c>
      <c r="H1785" s="93">
        <f t="shared" si="657"/>
        <v>78.327803203661333</v>
      </c>
    </row>
    <row r="1786" spans="7:8" ht="19.5" thickTop="1" thickBot="1">
      <c r="G1786" s="92">
        <v>6</v>
      </c>
      <c r="H1786" s="93">
        <f t="shared" si="657"/>
        <v>78.372997711670479</v>
      </c>
    </row>
    <row r="1787" spans="7:8" ht="19.5" thickTop="1" thickBot="1">
      <c r="G1787" s="92">
        <v>6</v>
      </c>
      <c r="H1787" s="93">
        <f t="shared" si="657"/>
        <v>78.418192219679639</v>
      </c>
    </row>
    <row r="1788" spans="7:8" ht="19.5" thickTop="1" thickBot="1">
      <c r="G1788" s="92">
        <v>6</v>
      </c>
      <c r="H1788" s="93">
        <f t="shared" si="657"/>
        <v>78.463386727688786</v>
      </c>
    </row>
    <row r="1789" spans="7:8" ht="19.5" thickTop="1" thickBot="1">
      <c r="G1789" s="92">
        <v>6</v>
      </c>
      <c r="H1789" s="93">
        <f t="shared" si="657"/>
        <v>78.508581235697946</v>
      </c>
    </row>
    <row r="1790" spans="7:8" ht="19.5" thickTop="1" thickBot="1">
      <c r="G1790" s="92">
        <v>6</v>
      </c>
      <c r="H1790" s="93">
        <f t="shared" si="657"/>
        <v>78.553775743707092</v>
      </c>
    </row>
    <row r="1791" spans="7:8" ht="19.5" thickTop="1" thickBot="1">
      <c r="G1791" s="92">
        <v>6</v>
      </c>
      <c r="H1791" s="93">
        <f t="shared" si="657"/>
        <v>78.598970251716253</v>
      </c>
    </row>
    <row r="1792" spans="7:8" ht="19.5" thickTop="1" thickBot="1">
      <c r="G1792" s="92">
        <v>6</v>
      </c>
      <c r="H1792" s="93">
        <f t="shared" si="657"/>
        <v>78.644164759725399</v>
      </c>
    </row>
    <row r="1793" spans="7:8" ht="19.5" thickTop="1" thickBot="1">
      <c r="G1793" s="92">
        <v>6</v>
      </c>
      <c r="H1793" s="93">
        <f t="shared" si="657"/>
        <v>78.689359267734559</v>
      </c>
    </row>
    <row r="1794" spans="7:8" ht="19.5" thickTop="1" thickBot="1">
      <c r="G1794" s="92">
        <v>6</v>
      </c>
      <c r="H1794" s="93">
        <f t="shared" si="657"/>
        <v>78.734553775743706</v>
      </c>
    </row>
    <row r="1795" spans="7:8" ht="19.5" thickTop="1" thickBot="1">
      <c r="G1795" s="92">
        <v>6</v>
      </c>
      <c r="H1795" s="93">
        <f t="shared" si="657"/>
        <v>78.779748283752866</v>
      </c>
    </row>
    <row r="1796" spans="7:8" ht="19.5" thickTop="1" thickBot="1">
      <c r="G1796" s="92">
        <v>6</v>
      </c>
      <c r="H1796" s="93">
        <f t="shared" si="657"/>
        <v>78.824942791762012</v>
      </c>
    </row>
    <row r="1797" spans="7:8" ht="19.5" thickTop="1" thickBot="1">
      <c r="G1797" s="92">
        <v>6</v>
      </c>
      <c r="H1797" s="93">
        <f t="shared" si="657"/>
        <v>78.870137299771173</v>
      </c>
    </row>
    <row r="1798" spans="7:8" ht="19.5" thickTop="1" thickBot="1">
      <c r="G1798" s="92">
        <v>6</v>
      </c>
      <c r="H1798" s="93">
        <f t="shared" si="657"/>
        <v>78.915331807780319</v>
      </c>
    </row>
    <row r="1799" spans="7:8" ht="19.5" thickTop="1" thickBot="1">
      <c r="G1799" s="92">
        <v>6</v>
      </c>
      <c r="H1799" s="93">
        <f t="shared" si="657"/>
        <v>78.96052631578948</v>
      </c>
    </row>
    <row r="1800" spans="7:8" ht="19.5" thickTop="1" thickBot="1">
      <c r="G1800" s="92">
        <v>6</v>
      </c>
      <c r="H1800" s="93">
        <f t="shared" si="657"/>
        <v>79.005720823798626</v>
      </c>
    </row>
    <row r="1801" spans="7:8" ht="19.5" thickTop="1" thickBot="1">
      <c r="G1801" s="92">
        <v>6</v>
      </c>
      <c r="H1801" s="93">
        <f t="shared" si="657"/>
        <v>79.050915331807786</v>
      </c>
    </row>
    <row r="1802" spans="7:8" ht="19.5" thickTop="1" thickBot="1">
      <c r="G1802" s="92">
        <v>6</v>
      </c>
      <c r="H1802" s="93">
        <f t="shared" si="657"/>
        <v>79.096109839816933</v>
      </c>
    </row>
    <row r="1803" spans="7:8" ht="19.5" thickTop="1" thickBot="1">
      <c r="G1803" s="92">
        <v>6</v>
      </c>
      <c r="H1803" s="93">
        <f t="shared" ref="H1803:H1826" si="658">1 + (ROW() - ROW($H$74)) * (79 / 1748)</f>
        <v>79.141304347826093</v>
      </c>
    </row>
    <row r="1804" spans="7:8" ht="19.5" thickTop="1" thickBot="1">
      <c r="G1804" s="92">
        <v>6</v>
      </c>
      <c r="H1804" s="93">
        <f t="shared" si="658"/>
        <v>79.186498855835239</v>
      </c>
    </row>
    <row r="1805" spans="7:8" ht="19.5" thickTop="1" thickBot="1">
      <c r="G1805" s="92">
        <v>6</v>
      </c>
      <c r="H1805" s="93">
        <f t="shared" si="658"/>
        <v>79.2316933638444</v>
      </c>
    </row>
    <row r="1806" spans="7:8" ht="19.5" thickTop="1" thickBot="1">
      <c r="G1806" s="92">
        <v>6</v>
      </c>
      <c r="H1806" s="93">
        <f t="shared" si="658"/>
        <v>79.276887871853546</v>
      </c>
    </row>
    <row r="1807" spans="7:8" ht="19.5" thickTop="1" thickBot="1">
      <c r="G1807" s="92">
        <v>6</v>
      </c>
      <c r="H1807" s="93">
        <f t="shared" si="658"/>
        <v>79.322082379862707</v>
      </c>
    </row>
    <row r="1808" spans="7:8" ht="19.5" thickTop="1" thickBot="1">
      <c r="G1808" s="92">
        <v>6</v>
      </c>
      <c r="H1808" s="93">
        <f t="shared" si="658"/>
        <v>79.367276887871853</v>
      </c>
    </row>
    <row r="1809" spans="7:8" ht="19.5" thickTop="1" thickBot="1">
      <c r="G1809" s="92">
        <v>6</v>
      </c>
      <c r="H1809" s="93">
        <f t="shared" si="658"/>
        <v>79.412471395881013</v>
      </c>
    </row>
    <row r="1810" spans="7:8" ht="19.5" thickTop="1" thickBot="1">
      <c r="G1810" s="92">
        <v>6</v>
      </c>
      <c r="H1810" s="93">
        <f t="shared" si="658"/>
        <v>79.45766590389016</v>
      </c>
    </row>
    <row r="1811" spans="7:8" ht="19.5" thickTop="1" thickBot="1">
      <c r="G1811" s="92">
        <v>6</v>
      </c>
      <c r="H1811" s="93">
        <f t="shared" si="658"/>
        <v>79.50286041189932</v>
      </c>
    </row>
    <row r="1812" spans="7:8" ht="19.5" thickTop="1" thickBot="1">
      <c r="G1812" s="92">
        <v>6</v>
      </c>
      <c r="H1812" s="93">
        <f t="shared" si="658"/>
        <v>79.548054919908466</v>
      </c>
    </row>
    <row r="1813" spans="7:8" ht="19.5" thickTop="1" thickBot="1">
      <c r="G1813" s="92">
        <v>6</v>
      </c>
      <c r="H1813" s="93">
        <f t="shared" si="658"/>
        <v>79.593249427917627</v>
      </c>
    </row>
    <row r="1814" spans="7:8" ht="19.5" thickTop="1" thickBot="1">
      <c r="G1814" s="92">
        <v>6</v>
      </c>
      <c r="H1814" s="93">
        <f t="shared" si="658"/>
        <v>79.638443935926773</v>
      </c>
    </row>
    <row r="1815" spans="7:8" ht="19.5" thickTop="1" thickBot="1">
      <c r="G1815" s="92">
        <v>6</v>
      </c>
      <c r="H1815" s="93">
        <f t="shared" si="658"/>
        <v>79.683638443935934</v>
      </c>
    </row>
    <row r="1816" spans="7:8" ht="19.5" thickTop="1" thickBot="1">
      <c r="G1816" s="92">
        <v>6</v>
      </c>
      <c r="H1816" s="93">
        <f t="shared" si="658"/>
        <v>79.72883295194508</v>
      </c>
    </row>
    <row r="1817" spans="7:8" ht="19.5" thickTop="1" thickBot="1">
      <c r="G1817" s="92">
        <v>6</v>
      </c>
      <c r="H1817" s="93">
        <f t="shared" si="658"/>
        <v>79.77402745995424</v>
      </c>
    </row>
    <row r="1818" spans="7:8" ht="19.5" thickTop="1" thickBot="1">
      <c r="G1818" s="92">
        <v>6</v>
      </c>
      <c r="H1818" s="93">
        <f t="shared" si="658"/>
        <v>79.819221967963387</v>
      </c>
    </row>
    <row r="1819" spans="7:8" ht="19.5" thickTop="1" thickBot="1">
      <c r="G1819" s="92">
        <v>6</v>
      </c>
      <c r="H1819" s="93">
        <f t="shared" si="658"/>
        <v>79.864416475972547</v>
      </c>
    </row>
    <row r="1820" spans="7:8" ht="19.5" thickTop="1" thickBot="1">
      <c r="G1820" s="92">
        <v>6</v>
      </c>
      <c r="H1820" s="93">
        <f t="shared" si="658"/>
        <v>79.909610983981693</v>
      </c>
    </row>
    <row r="1821" spans="7:8" ht="19.5" thickTop="1" thickBot="1">
      <c r="G1821" s="92">
        <v>6</v>
      </c>
      <c r="H1821" s="93">
        <f t="shared" si="658"/>
        <v>79.954805491990854</v>
      </c>
    </row>
    <row r="1822" spans="7:8" ht="19.5" thickTop="1" thickBot="1">
      <c r="G1822" s="92">
        <v>6</v>
      </c>
      <c r="H1822" s="93">
        <f t="shared" si="658"/>
        <v>80</v>
      </c>
    </row>
    <row r="1823" spans="7:8" ht="19.5" thickTop="1" thickBot="1">
      <c r="G1823" s="92">
        <v>6</v>
      </c>
      <c r="H1823" s="93">
        <f t="shared" si="658"/>
        <v>80.04519450800916</v>
      </c>
    </row>
    <row r="1824" spans="7:8" ht="19.5" thickTop="1" thickBot="1">
      <c r="G1824" s="92">
        <v>6</v>
      </c>
      <c r="H1824" s="93">
        <f t="shared" si="658"/>
        <v>80.090389016018307</v>
      </c>
    </row>
    <row r="1825" spans="7:8" ht="19.5" thickTop="1" thickBot="1">
      <c r="G1825" s="92">
        <v>6</v>
      </c>
      <c r="H1825" s="93">
        <f t="shared" si="658"/>
        <v>80.135583524027467</v>
      </c>
    </row>
    <row r="1826" spans="7:8" ht="19.5" thickTop="1" thickBot="1">
      <c r="G1826" s="92">
        <v>6</v>
      </c>
      <c r="H1826" s="93">
        <f t="shared" si="658"/>
        <v>80.180778032036613</v>
      </c>
    </row>
    <row r="1827" spans="7:8" ht="15" thickTop="1"/>
  </sheetData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63432-12BB-4573-8AAC-79BB0DA71848}">
  <dimension ref="A1:AU455"/>
  <sheetViews>
    <sheetView tabSelected="1" topLeftCell="D7" zoomScale="44" zoomScaleNormal="25" workbookViewId="0">
      <selection activeCell="F27" sqref="F27"/>
    </sheetView>
  </sheetViews>
  <sheetFormatPr defaultRowHeight="23.5"/>
  <cols>
    <col min="1" max="1" width="5.81640625" style="111" customWidth="1"/>
    <col min="2" max="2" width="23.54296875" style="111" customWidth="1"/>
    <col min="3" max="3" width="16.81640625" style="111" customWidth="1"/>
    <col min="4" max="4" width="26.81640625" style="111" customWidth="1"/>
    <col min="5" max="5" width="27" style="111" customWidth="1"/>
    <col min="6" max="6" width="29.7265625" style="113" customWidth="1"/>
    <col min="7" max="8" width="30.81640625" style="112" customWidth="1"/>
    <col min="9" max="9" width="29.7265625" style="112" customWidth="1"/>
    <col min="10" max="10" width="23.453125" style="111" customWidth="1"/>
    <col min="11" max="11" width="20.1796875" style="111" customWidth="1"/>
    <col min="12" max="12" width="25.26953125" style="168" customWidth="1"/>
    <col min="13" max="13" width="19.7265625" customWidth="1"/>
    <col min="14" max="14" width="13.54296875" customWidth="1"/>
    <col min="15" max="16" width="11.7265625" bestFit="1" customWidth="1"/>
    <col min="17" max="17" width="16.81640625" customWidth="1"/>
    <col min="18" max="18" width="18.26953125" customWidth="1"/>
    <col min="19" max="20" width="9.81640625" bestFit="1" customWidth="1"/>
    <col min="21" max="22" width="11.7265625" bestFit="1" customWidth="1"/>
  </cols>
  <sheetData>
    <row r="1" spans="2:22" ht="27" thickTop="1" thickBot="1">
      <c r="B1" s="114"/>
      <c r="C1" s="115" t="s">
        <v>0</v>
      </c>
      <c r="D1" s="114"/>
      <c r="E1" s="114"/>
      <c r="F1" s="116"/>
    </row>
    <row r="2" spans="2:22" ht="27" thickTop="1" thickBot="1">
      <c r="B2" s="114"/>
      <c r="C2" s="115" t="s">
        <v>1</v>
      </c>
      <c r="D2" s="115" t="s">
        <v>42</v>
      </c>
      <c r="E2" s="115" t="s">
        <v>35</v>
      </c>
      <c r="F2" s="118" t="s">
        <v>45</v>
      </c>
      <c r="G2" s="112">
        <v>3</v>
      </c>
      <c r="H2" s="112">
        <v>3</v>
      </c>
      <c r="J2" s="141" t="s">
        <v>36</v>
      </c>
      <c r="K2" s="141">
        <v>1</v>
      </c>
      <c r="L2" s="141">
        <v>2</v>
      </c>
      <c r="M2" s="164">
        <v>3</v>
      </c>
      <c r="N2" s="141">
        <v>4</v>
      </c>
      <c r="O2" s="141">
        <v>5</v>
      </c>
      <c r="P2" s="141">
        <v>6</v>
      </c>
      <c r="Q2" s="141">
        <v>7</v>
      </c>
      <c r="R2" s="141">
        <v>8</v>
      </c>
      <c r="S2" s="141">
        <v>9.1</v>
      </c>
      <c r="T2" s="141">
        <v>9.1999999999999993</v>
      </c>
      <c r="U2" s="141">
        <v>10</v>
      </c>
      <c r="V2" s="141">
        <v>11</v>
      </c>
    </row>
    <row r="3" spans="2:22" ht="27" thickTop="1" thickBot="1">
      <c r="B3" s="119"/>
      <c r="C3" s="119" t="s">
        <v>2</v>
      </c>
      <c r="D3" s="119"/>
      <c r="E3" s="119"/>
      <c r="F3" s="117">
        <v>0</v>
      </c>
      <c r="G3" s="112">
        <v>50.13</v>
      </c>
      <c r="H3" s="112">
        <v>50.13</v>
      </c>
      <c r="J3" s="141" t="s">
        <v>40</v>
      </c>
      <c r="K3" s="142">
        <v>122.1</v>
      </c>
      <c r="L3" s="142">
        <v>75.94</v>
      </c>
      <c r="M3" s="165">
        <v>50.13</v>
      </c>
      <c r="N3" s="142">
        <v>79.23</v>
      </c>
      <c r="O3" s="142">
        <v>45.27</v>
      </c>
      <c r="P3" s="142">
        <v>54.9</v>
      </c>
      <c r="Q3" s="142">
        <v>101.48</v>
      </c>
      <c r="R3" s="142">
        <v>86.41</v>
      </c>
      <c r="S3" s="142">
        <v>69.59</v>
      </c>
      <c r="T3" s="142">
        <v>64.069999999999993</v>
      </c>
      <c r="U3" s="142">
        <v>175.93</v>
      </c>
      <c r="V3" s="142">
        <v>148.4</v>
      </c>
    </row>
    <row r="4" spans="2:22" ht="27" thickTop="1" thickBot="1">
      <c r="B4" s="133" t="s">
        <v>3</v>
      </c>
      <c r="C4" s="133" t="s">
        <v>7</v>
      </c>
      <c r="D4" s="133"/>
      <c r="E4" s="134">
        <v>552.69000000000005</v>
      </c>
      <c r="F4" s="134">
        <f>F3 + N(E4)</f>
        <v>552.69000000000005</v>
      </c>
      <c r="G4" s="112">
        <v>123.53</v>
      </c>
      <c r="H4" s="112">
        <v>123.53</v>
      </c>
      <c r="J4" s="141" t="s">
        <v>39</v>
      </c>
      <c r="K4" s="142">
        <v>58.7</v>
      </c>
      <c r="L4" s="142">
        <v>210.51</v>
      </c>
      <c r="M4" s="165">
        <v>123.53</v>
      </c>
      <c r="N4" s="142">
        <v>43.43</v>
      </c>
      <c r="O4" s="142">
        <v>105.86</v>
      </c>
      <c r="P4" s="142">
        <v>169.31</v>
      </c>
      <c r="Q4" s="142">
        <v>79.84</v>
      </c>
      <c r="R4" s="142">
        <v>42.7</v>
      </c>
      <c r="S4" s="142">
        <v>37.14</v>
      </c>
      <c r="T4" s="142">
        <v>61.67</v>
      </c>
      <c r="U4" s="142">
        <v>21.45</v>
      </c>
      <c r="V4" s="142">
        <v>25.9</v>
      </c>
    </row>
    <row r="5" spans="2:22" ht="27" thickTop="1" thickBot="1">
      <c r="B5" s="135" t="s">
        <v>5</v>
      </c>
      <c r="C5" s="135" t="s">
        <v>4</v>
      </c>
      <c r="D5" s="136">
        <f>$K$3</f>
        <v>122.1</v>
      </c>
      <c r="E5" s="136">
        <f>$K$5</f>
        <v>125.09245987941398</v>
      </c>
      <c r="F5" s="136">
        <f t="shared" ref="F5:F25" si="0">F4 + N(E5)</f>
        <v>677.78245987941409</v>
      </c>
      <c r="G5" s="112">
        <v>108.08054192867829</v>
      </c>
      <c r="H5" s="112">
        <v>108.08054192867829</v>
      </c>
      <c r="J5" s="141" t="s">
        <v>41</v>
      </c>
      <c r="K5" s="142">
        <f>IF(K4="","", K4*RADIANS(K3))</f>
        <v>125.09245987941398</v>
      </c>
      <c r="L5" s="142">
        <f t="shared" ref="L5" si="1">IF(L4="","", L4*RADIANS(L3))</f>
        <v>279.01059267986557</v>
      </c>
      <c r="M5" s="165">
        <f t="shared" ref="M5" si="2">IF(M4="","", M4*RADIANS(M3))</f>
        <v>108.08054192867829</v>
      </c>
      <c r="N5" s="142">
        <f t="shared" ref="N5:V5" si="3">IF(N4="","", N4*RADIANS(N3))</f>
        <v>60.056062230802311</v>
      </c>
      <c r="O5" s="142">
        <f t="shared" si="3"/>
        <v>83.641103074717407</v>
      </c>
      <c r="P5" s="142">
        <f t="shared" si="3"/>
        <v>162.23043091468281</v>
      </c>
      <c r="Q5" s="142">
        <f t="shared" si="3"/>
        <v>141.40942437391985</v>
      </c>
      <c r="R5" s="142">
        <f t="shared" si="3"/>
        <v>64.397535583882416</v>
      </c>
      <c r="S5" s="142">
        <f t="shared" si="3"/>
        <v>45.109301626830401</v>
      </c>
      <c r="T5" s="142">
        <f t="shared" si="3"/>
        <v>68.961395299593136</v>
      </c>
      <c r="U5" s="142">
        <f t="shared" si="3"/>
        <v>65.863463802571232</v>
      </c>
      <c r="V5" s="142">
        <f t="shared" si="3"/>
        <v>67.082776997953246</v>
      </c>
    </row>
    <row r="6" spans="2:22" ht="24.5" thickTop="1" thickBot="1">
      <c r="B6" s="133"/>
      <c r="C6" s="133" t="s">
        <v>6</v>
      </c>
      <c r="D6" s="133"/>
      <c r="E6" s="134">
        <v>51.34</v>
      </c>
      <c r="F6" s="134">
        <f t="shared" si="0"/>
        <v>729.12245987941412</v>
      </c>
    </row>
    <row r="7" spans="2:22" ht="24.5" thickTop="1" thickBot="1">
      <c r="B7" s="135" t="s">
        <v>9</v>
      </c>
      <c r="C7" s="135" t="s">
        <v>8</v>
      </c>
      <c r="D7" s="136">
        <f>$L$3</f>
        <v>75.94</v>
      </c>
      <c r="E7" s="136">
        <f>$L$5</f>
        <v>279.01059267986557</v>
      </c>
      <c r="F7" s="136">
        <f t="shared" si="0"/>
        <v>1008.1330525592797</v>
      </c>
    </row>
    <row r="8" spans="2:22" ht="24.5" thickTop="1" thickBot="1">
      <c r="B8" s="133"/>
      <c r="C8" s="133" t="s">
        <v>10</v>
      </c>
      <c r="D8" s="133"/>
      <c r="E8" s="134">
        <v>82.18</v>
      </c>
      <c r="F8" s="134">
        <f t="shared" si="0"/>
        <v>1090.3130525592796</v>
      </c>
    </row>
    <row r="9" spans="2:22" ht="24.5" thickTop="1" thickBot="1">
      <c r="B9" s="135" t="s">
        <v>12</v>
      </c>
      <c r="C9" s="135" t="s">
        <v>11</v>
      </c>
      <c r="D9" s="136">
        <f>M3</f>
        <v>50.13</v>
      </c>
      <c r="E9" s="136">
        <f>M5</f>
        <v>108.08054192867829</v>
      </c>
      <c r="F9" s="136">
        <f t="shared" si="0"/>
        <v>1198.3935944879579</v>
      </c>
    </row>
    <row r="10" spans="2:22" ht="24.5" thickTop="1" thickBot="1">
      <c r="B10" s="133"/>
      <c r="C10" s="133" t="s">
        <v>13</v>
      </c>
      <c r="D10" s="133"/>
      <c r="E10" s="134">
        <v>139.77000000000001</v>
      </c>
      <c r="F10" s="134">
        <f t="shared" si="0"/>
        <v>1338.1635944879579</v>
      </c>
    </row>
    <row r="11" spans="2:22" ht="24.5" thickTop="1" thickBot="1">
      <c r="B11" s="135" t="s">
        <v>15</v>
      </c>
      <c r="C11" s="135" t="s">
        <v>14</v>
      </c>
      <c r="D11" s="136">
        <f>$N$3</f>
        <v>79.23</v>
      </c>
      <c r="E11" s="136">
        <f>$N$5</f>
        <v>60.056062230802311</v>
      </c>
      <c r="F11" s="136">
        <f t="shared" si="0"/>
        <v>1398.2196567187602</v>
      </c>
    </row>
    <row r="12" spans="2:22" ht="24.5" thickTop="1" thickBot="1">
      <c r="B12" s="133"/>
      <c r="C12" s="133" t="s">
        <v>16</v>
      </c>
      <c r="D12" s="133"/>
      <c r="E12" s="134">
        <v>157.63</v>
      </c>
      <c r="F12" s="134">
        <f t="shared" si="0"/>
        <v>1555.8496567187603</v>
      </c>
    </row>
    <row r="13" spans="2:22" ht="24.5" thickTop="1" thickBot="1">
      <c r="B13" s="135" t="s">
        <v>18</v>
      </c>
      <c r="C13" s="135" t="s">
        <v>17</v>
      </c>
      <c r="D13" s="136">
        <f>$O$3</f>
        <v>45.27</v>
      </c>
      <c r="E13" s="136">
        <f>$O$5</f>
        <v>83.641103074717407</v>
      </c>
      <c r="F13" s="136">
        <f t="shared" si="0"/>
        <v>1639.4907597934778</v>
      </c>
    </row>
    <row r="14" spans="2:22" ht="24.5" thickTop="1" thickBot="1">
      <c r="B14" s="133"/>
      <c r="C14" s="133" t="s">
        <v>19</v>
      </c>
      <c r="D14" s="133"/>
      <c r="E14" s="134">
        <v>123.8</v>
      </c>
      <c r="F14" s="134">
        <f t="shared" si="0"/>
        <v>1763.2907597934777</v>
      </c>
    </row>
    <row r="15" spans="2:22" ht="24.5" thickTop="1" thickBot="1">
      <c r="B15" s="135" t="s">
        <v>21</v>
      </c>
      <c r="C15" s="135" t="s">
        <v>20</v>
      </c>
      <c r="D15" s="136">
        <f>$P$3</f>
        <v>54.9</v>
      </c>
      <c r="E15" s="136">
        <f>$P$5</f>
        <v>162.23043091468281</v>
      </c>
      <c r="F15" s="136">
        <f t="shared" si="0"/>
        <v>1925.5211907081605</v>
      </c>
    </row>
    <row r="16" spans="2:22" ht="24.5" thickTop="1" thickBot="1">
      <c r="B16" s="133"/>
      <c r="C16" s="133" t="s">
        <v>43</v>
      </c>
      <c r="D16" s="134"/>
      <c r="E16" s="134">
        <v>89.6</v>
      </c>
      <c r="F16" s="134">
        <f t="shared" si="0"/>
        <v>2015.1211907081604</v>
      </c>
    </row>
    <row r="17" spans="2:20" ht="24.5" thickTop="1" thickBot="1">
      <c r="B17" s="135" t="s">
        <v>23</v>
      </c>
      <c r="C17" s="135" t="s">
        <v>22</v>
      </c>
      <c r="D17" s="136">
        <f>$Q$3</f>
        <v>101.48</v>
      </c>
      <c r="E17" s="136">
        <f>$Q$5</f>
        <v>141.40942437391985</v>
      </c>
      <c r="F17" s="136">
        <f t="shared" si="0"/>
        <v>2156.5306150820802</v>
      </c>
    </row>
    <row r="18" spans="2:20" ht="24.5" thickTop="1" thickBot="1">
      <c r="B18" s="133"/>
      <c r="C18" s="133" t="s">
        <v>24</v>
      </c>
      <c r="D18" s="133"/>
      <c r="E18" s="134">
        <v>263.73</v>
      </c>
      <c r="F18" s="134">
        <f t="shared" si="0"/>
        <v>2420.2606150820802</v>
      </c>
    </row>
    <row r="19" spans="2:20" ht="24.5" thickTop="1" thickBot="1">
      <c r="B19" s="135" t="s">
        <v>26</v>
      </c>
      <c r="C19" s="135" t="s">
        <v>25</v>
      </c>
      <c r="D19" s="136">
        <f>$R$3</f>
        <v>86.41</v>
      </c>
      <c r="E19" s="136">
        <f>$R$5</f>
        <v>64.397535583882416</v>
      </c>
      <c r="F19" s="136">
        <f t="shared" si="0"/>
        <v>2484.6581506659627</v>
      </c>
    </row>
    <row r="20" spans="2:20" ht="24.5" thickTop="1" thickBot="1">
      <c r="B20" s="133"/>
      <c r="C20" s="133" t="s">
        <v>27</v>
      </c>
      <c r="D20" s="133"/>
      <c r="E20" s="134">
        <v>545.45000000000005</v>
      </c>
      <c r="F20" s="134">
        <f t="shared" si="0"/>
        <v>3030.108150665963</v>
      </c>
    </row>
    <row r="21" spans="2:20" ht="24.5" thickTop="1" thickBot="1">
      <c r="B21" s="135" t="s">
        <v>28</v>
      </c>
      <c r="C21" s="135" t="s">
        <v>37</v>
      </c>
      <c r="D21" s="136">
        <f>$S$3</f>
        <v>69.59</v>
      </c>
      <c r="E21" s="136">
        <f>$S$5</f>
        <v>45.109301626830401</v>
      </c>
      <c r="F21" s="136">
        <f t="shared" si="0"/>
        <v>3075.2174522927935</v>
      </c>
    </row>
    <row r="22" spans="2:20" ht="24.5" thickTop="1" thickBot="1">
      <c r="B22" s="135"/>
      <c r="C22" s="135" t="s">
        <v>38</v>
      </c>
      <c r="D22" s="136">
        <f>$T$3</f>
        <v>64.069999999999993</v>
      </c>
      <c r="E22" s="136">
        <f>$T$5</f>
        <v>68.961395299593136</v>
      </c>
      <c r="F22" s="136">
        <f t="shared" si="0"/>
        <v>3144.1788475923868</v>
      </c>
    </row>
    <row r="23" spans="2:20" ht="24.5" thickTop="1" thickBot="1">
      <c r="B23" s="133"/>
      <c r="C23" s="133" t="s">
        <v>29</v>
      </c>
      <c r="D23" s="133"/>
      <c r="E23" s="134">
        <v>391.59</v>
      </c>
      <c r="F23" s="134">
        <f t="shared" si="0"/>
        <v>3535.7688475923869</v>
      </c>
    </row>
    <row r="24" spans="2:20" ht="24.5" thickTop="1" thickBot="1">
      <c r="B24" s="135" t="s">
        <v>31</v>
      </c>
      <c r="C24" s="135" t="s">
        <v>30</v>
      </c>
      <c r="D24" s="136">
        <f>$U$3</f>
        <v>175.93</v>
      </c>
      <c r="E24" s="136">
        <f>$U$5</f>
        <v>65.863463802571232</v>
      </c>
      <c r="F24" s="136">
        <f t="shared" si="0"/>
        <v>3601.6323113949584</v>
      </c>
    </row>
    <row r="25" spans="2:20" ht="24.5" thickTop="1" thickBot="1">
      <c r="B25" s="133"/>
      <c r="C25" s="133" t="s">
        <v>32</v>
      </c>
      <c r="D25" s="133"/>
      <c r="E25" s="134">
        <v>351.28</v>
      </c>
      <c r="F25" s="134">
        <f t="shared" si="0"/>
        <v>3952.9123113949581</v>
      </c>
    </row>
    <row r="26" spans="2:20" ht="24.5" thickTop="1" thickBot="1">
      <c r="B26" s="135" t="s">
        <v>34</v>
      </c>
      <c r="C26" s="135" t="s">
        <v>33</v>
      </c>
      <c r="D26" s="136">
        <f>$V$3</f>
        <v>148.4</v>
      </c>
      <c r="E26" s="136">
        <f>$V$5</f>
        <v>67.082776997953246</v>
      </c>
      <c r="F26" s="137">
        <f>F25 + N(E26)</f>
        <v>4019.9950883929114</v>
      </c>
    </row>
    <row r="27" spans="2:20" ht="24.5" thickTop="1" thickBot="1">
      <c r="B27" s="138"/>
      <c r="C27" s="138"/>
      <c r="D27" s="138"/>
      <c r="E27" s="139" t="s">
        <v>44</v>
      </c>
      <c r="F27" s="140">
        <v>4020</v>
      </c>
    </row>
    <row r="28" spans="2:20" ht="24" thickTop="1"/>
    <row r="32" spans="2:20" ht="33.5">
      <c r="N32" s="128" t="s">
        <v>334</v>
      </c>
      <c r="O32" s="129"/>
      <c r="P32" s="129"/>
      <c r="Q32" s="129"/>
      <c r="R32" s="130">
        <f>D440</f>
        <v>103.12487384195846</v>
      </c>
      <c r="S32" s="131" t="s">
        <v>333</v>
      </c>
      <c r="T32" s="132"/>
    </row>
    <row r="34" spans="2:14" ht="24" thickBot="1"/>
    <row r="35" spans="2:14" ht="32" thickTop="1" thickBot="1">
      <c r="B35" s="124"/>
      <c r="C35" s="125" t="s">
        <v>0</v>
      </c>
      <c r="D35" s="124"/>
      <c r="E35" s="124"/>
      <c r="F35" s="126"/>
      <c r="G35" s="126"/>
      <c r="H35" s="126"/>
      <c r="I35" s="126"/>
      <c r="J35" s="124"/>
      <c r="K35" s="124"/>
      <c r="L35" s="166"/>
    </row>
    <row r="36" spans="2:14" ht="32" thickTop="1" thickBot="1">
      <c r="B36" s="124"/>
      <c r="C36" s="125" t="s">
        <v>1</v>
      </c>
      <c r="D36" s="125" t="s">
        <v>331</v>
      </c>
      <c r="E36" s="125" t="s">
        <v>35</v>
      </c>
      <c r="F36" s="127" t="s">
        <v>241</v>
      </c>
      <c r="G36" s="127" t="s">
        <v>336</v>
      </c>
      <c r="H36" s="127" t="s">
        <v>335</v>
      </c>
      <c r="I36" s="127" t="s">
        <v>330</v>
      </c>
      <c r="J36" s="125" t="s">
        <v>245</v>
      </c>
      <c r="K36" s="125" t="s">
        <v>267</v>
      </c>
      <c r="L36" s="167" t="s">
        <v>338</v>
      </c>
    </row>
    <row r="37" spans="2:14" ht="27" thickTop="1" thickBot="1">
      <c r="B37" s="119"/>
      <c r="C37" s="119" t="s">
        <v>2</v>
      </c>
      <c r="D37" s="119"/>
      <c r="E37" s="119">
        <v>0</v>
      </c>
      <c r="F37" s="123">
        <f>(E439-E438)/((H439+H438)/2)</f>
        <v>0.57269710961216314</v>
      </c>
      <c r="G37" s="123"/>
      <c r="H37" s="123">
        <v>25.479906091516217</v>
      </c>
      <c r="I37" s="123"/>
      <c r="J37" s="122">
        <f>LOOKUP(H37,'Max limit'!CD:CD,'Max limit'!CC:CC)</f>
        <v>7290</v>
      </c>
      <c r="K37" s="170">
        <v>1</v>
      </c>
      <c r="L37" s="135"/>
    </row>
    <row r="38" spans="2:14" ht="27" thickTop="1" thickBot="1">
      <c r="B38" s="120"/>
      <c r="C38" s="120" t="s">
        <v>7</v>
      </c>
      <c r="D38" s="120"/>
      <c r="E38" s="121">
        <v>10</v>
      </c>
      <c r="F38" s="121">
        <f t="shared" ref="F38:F101" si="4">(E38-E37)/((H38+H37)/2)</f>
        <v>0.39246612464280617</v>
      </c>
      <c r="G38" s="121">
        <f>($H38-$H37)/$F38</f>
        <v>0</v>
      </c>
      <c r="H38" s="121">
        <v>25.479906091516217</v>
      </c>
      <c r="I38" s="121">
        <f>(H37^2)+(2*(LOOKUP(J37,'Max limit'!W:W,'Max limit'!Y:Y)*(E38-E37)))</f>
        <v>828.38953872451987</v>
      </c>
      <c r="J38" s="120">
        <f>LOOKUP(H38,'Max limit'!CE:CE,'Max limit'!CC:CC)</f>
        <v>5540</v>
      </c>
      <c r="K38" s="169">
        <v>2</v>
      </c>
      <c r="L38" s="133">
        <v>5540</v>
      </c>
    </row>
    <row r="39" spans="2:14" ht="27" thickTop="1" thickBot="1">
      <c r="B39" s="120"/>
      <c r="C39" s="120" t="s">
        <v>7</v>
      </c>
      <c r="D39" s="121"/>
      <c r="E39" s="121">
        <f>E38+10</f>
        <v>20</v>
      </c>
      <c r="F39" s="121">
        <f t="shared" si="4"/>
        <v>0.39246612464280617</v>
      </c>
      <c r="G39" s="121">
        <f t="shared" ref="G39:G102" si="5">($H39-$H38)/$F39</f>
        <v>0</v>
      </c>
      <c r="H39" s="121">
        <v>25.479906091516217</v>
      </c>
      <c r="I39" s="121">
        <f>(H38^2)+(2*(LOOKUP(J38,'Max limit'!W:W,'Max limit'!Y:Y)*(E39-E38)))</f>
        <v>834.39838880011098</v>
      </c>
      <c r="J39" s="120">
        <f>LOOKUP(H39,'Max limit'!CE:CE,'Max limit'!CC:CC)</f>
        <v>5540</v>
      </c>
      <c r="K39" s="169">
        <v>2</v>
      </c>
      <c r="L39" s="133">
        <v>5540</v>
      </c>
    </row>
    <row r="40" spans="2:14" ht="27" thickTop="1" thickBot="1">
      <c r="B40" s="120"/>
      <c r="C40" s="120" t="s">
        <v>7</v>
      </c>
      <c r="D40" s="120"/>
      <c r="E40" s="121">
        <f t="shared" ref="E40:E103" si="6">E39+10</f>
        <v>30</v>
      </c>
      <c r="F40" s="121">
        <f t="shared" si="4"/>
        <v>0.39246612464280617</v>
      </c>
      <c r="G40" s="121">
        <f t="shared" si="5"/>
        <v>0</v>
      </c>
      <c r="H40" s="121">
        <v>25.479906091516217</v>
      </c>
      <c r="I40" s="121">
        <f>(H39^2)+(2*(LOOKUP(J39,'Max limit'!W:W,'Max limit'!Y:Y)*(E40-E39)))</f>
        <v>834.39838880011098</v>
      </c>
      <c r="J40" s="120">
        <f>LOOKUP(H40,'Max limit'!CE:CE,'Max limit'!CC:CC)</f>
        <v>5540</v>
      </c>
      <c r="K40" s="169">
        <v>2</v>
      </c>
      <c r="L40" s="133">
        <v>5540</v>
      </c>
    </row>
    <row r="41" spans="2:14" ht="27" thickTop="1" thickBot="1">
      <c r="B41" s="120"/>
      <c r="C41" s="120" t="str">
        <f>$C$38</f>
        <v>Str 1</v>
      </c>
      <c r="D41" s="121"/>
      <c r="E41" s="121">
        <f t="shared" si="6"/>
        <v>40</v>
      </c>
      <c r="F41" s="121">
        <f t="shared" si="4"/>
        <v>0.39246612464280617</v>
      </c>
      <c r="G41" s="121">
        <f t="shared" si="5"/>
        <v>0</v>
      </c>
      <c r="H41" s="121">
        <v>25.479906091516217</v>
      </c>
      <c r="I41" s="121">
        <f>(H40^2)+(2*(LOOKUP(J40,'Max limit'!W:W,'Max limit'!Y:Y)*(E41-E40)))</f>
        <v>834.39838880011098</v>
      </c>
      <c r="J41" s="120">
        <f>LOOKUP(H41,'Max limit'!CE:CE,'Max limit'!CC:CC)</f>
        <v>5540</v>
      </c>
      <c r="K41" s="169">
        <v>2</v>
      </c>
      <c r="L41" s="133">
        <v>5540</v>
      </c>
    </row>
    <row r="42" spans="2:14" ht="27" thickTop="1" thickBot="1">
      <c r="B42" s="120"/>
      <c r="C42" s="120" t="str">
        <f t="shared" ref="C42:C92" si="7">$C$38</f>
        <v>Str 1</v>
      </c>
      <c r="D42" s="120"/>
      <c r="E42" s="121">
        <f t="shared" si="6"/>
        <v>50</v>
      </c>
      <c r="F42" s="121">
        <f t="shared" si="4"/>
        <v>0.36718152161648376</v>
      </c>
      <c r="G42" s="121">
        <f t="shared" si="5"/>
        <v>9.5570162340147302</v>
      </c>
      <c r="H42" s="121">
        <v>28.989065854435182</v>
      </c>
      <c r="I42" s="121">
        <f>(H41^2)+(2*(LOOKUP(J41,'Max limit'!W:W,'Max limit'!Y:Y)*(E42-E41)))</f>
        <v>834.39838880011098</v>
      </c>
      <c r="J42" s="120">
        <f>LOOKUP(H42,'Max limit'!CE:CE,'Max limit'!CC:CC)</f>
        <v>6310</v>
      </c>
      <c r="K42" s="169">
        <v>2</v>
      </c>
      <c r="L42" s="133">
        <f t="shared" ref="L42:L105" si="8">AVERAGE(J38:J42)</f>
        <v>5694</v>
      </c>
    </row>
    <row r="43" spans="2:14" ht="27" thickTop="1" thickBot="1">
      <c r="B43" s="120"/>
      <c r="C43" s="120" t="str">
        <f t="shared" si="7"/>
        <v>Str 1</v>
      </c>
      <c r="D43" s="121"/>
      <c r="E43" s="121">
        <f t="shared" si="6"/>
        <v>60</v>
      </c>
      <c r="F43" s="121">
        <f t="shared" si="4"/>
        <v>0.32768384708981513</v>
      </c>
      <c r="G43" s="121">
        <f t="shared" si="5"/>
        <v>9.327002232082652</v>
      </c>
      <c r="H43" s="121">
        <v>32.045373827659319</v>
      </c>
      <c r="I43" s="121">
        <f>(H42^2)+(2*(LOOKUP(J42,'Max limit'!W:W,'Max limit'!Y:Y)*(E43-E42)))</f>
        <v>1023.0967692641833</v>
      </c>
      <c r="J43" s="120">
        <f>LOOKUP(H43,'Max limit'!CE:CE,'Max limit'!CC:CC)</f>
        <v>7080</v>
      </c>
      <c r="K43" s="169">
        <v>2</v>
      </c>
      <c r="L43" s="133">
        <f t="shared" si="8"/>
        <v>6002</v>
      </c>
    </row>
    <row r="44" spans="2:14" ht="27" thickTop="1" thickBot="1">
      <c r="B44" s="120"/>
      <c r="C44" s="120" t="str">
        <f t="shared" si="7"/>
        <v>Str 1</v>
      </c>
      <c r="D44" s="120"/>
      <c r="E44" s="121">
        <f t="shared" si="6"/>
        <v>70</v>
      </c>
      <c r="F44" s="121">
        <f t="shared" si="4"/>
        <v>0.29928396715274597</v>
      </c>
      <c r="G44" s="121">
        <f t="shared" si="5"/>
        <v>9.1398752045405818</v>
      </c>
      <c r="H44" s="121">
        <v>34.78079193815524</v>
      </c>
      <c r="I44" s="121">
        <f>(H43^2)+(2*(LOOKUP(J43,'Max limit'!W:W,'Max limit'!Y:Y)*(E44-E43)))</f>
        <v>1206.8775199771262</v>
      </c>
      <c r="J44" s="120">
        <f>LOOKUP(H44,'Max limit'!CE:CE,'Max limit'!CC:CC)</f>
        <v>7630</v>
      </c>
      <c r="K44" s="169">
        <v>2</v>
      </c>
      <c r="L44" s="133">
        <f t="shared" si="8"/>
        <v>6420</v>
      </c>
      <c r="M44" s="85"/>
      <c r="N44" s="85"/>
    </row>
    <row r="45" spans="2:14" ht="27" thickTop="1" thickBot="1">
      <c r="B45" s="120"/>
      <c r="C45" s="120" t="str">
        <f t="shared" si="7"/>
        <v>Str 1</v>
      </c>
      <c r="D45" s="121"/>
      <c r="E45" s="121">
        <f t="shared" si="6"/>
        <v>80</v>
      </c>
      <c r="F45" s="121">
        <f t="shared" si="4"/>
        <v>0.2775642270554825</v>
      </c>
      <c r="G45" s="121">
        <f t="shared" si="5"/>
        <v>8.9846270321833739</v>
      </c>
      <c r="H45" s="121">
        <v>37.274602995725012</v>
      </c>
      <c r="I45" s="121">
        <f>(H44^2)+(2*(LOOKUP(J44,'Max limit'!W:W,'Max limit'!Y:Y)*(E45-E44)))</f>
        <v>1387.5098040908051</v>
      </c>
      <c r="J45" s="120">
        <f>LOOKUP(H45,'Max limit'!CE:CE,'Max limit'!CC:CC)</f>
        <v>8180</v>
      </c>
      <c r="K45" s="169">
        <v>2</v>
      </c>
      <c r="L45" s="133">
        <f t="shared" si="8"/>
        <v>6948</v>
      </c>
      <c r="M45" s="85"/>
      <c r="N45" s="85"/>
    </row>
    <row r="46" spans="2:14" ht="27" thickTop="1" thickBot="1">
      <c r="B46" s="120"/>
      <c r="C46" s="120" t="str">
        <f t="shared" si="7"/>
        <v>Str 1</v>
      </c>
      <c r="D46" s="120"/>
      <c r="E46" s="121">
        <f t="shared" si="6"/>
        <v>90</v>
      </c>
      <c r="F46" s="121">
        <f t="shared" si="4"/>
        <v>0.2602438817129441</v>
      </c>
      <c r="G46" s="121">
        <f t="shared" si="5"/>
        <v>8.8447197350685602</v>
      </c>
      <c r="H46" s="121">
        <v>39.576387192242336</v>
      </c>
      <c r="I46" s="121">
        <f>(H45^2)+(2*(LOOKUP(J45,'Max limit'!W:W,'Max limit'!Y:Y)*(E46-E45)))</f>
        <v>1564.8752116387236</v>
      </c>
      <c r="J46" s="120">
        <f>LOOKUP(H46,'Max limit'!CE:CE,'Max limit'!CC:CC)</f>
        <v>8730</v>
      </c>
      <c r="K46" s="169">
        <v>2</v>
      </c>
      <c r="L46" s="133">
        <f t="shared" si="8"/>
        <v>7586</v>
      </c>
      <c r="M46" s="85"/>
      <c r="N46" s="85"/>
    </row>
    <row r="47" spans="2:14" ht="27" thickTop="1" thickBot="1">
      <c r="B47" s="120"/>
      <c r="C47" s="120" t="str">
        <f t="shared" si="7"/>
        <v>Str 1</v>
      </c>
      <c r="D47" s="121"/>
      <c r="E47" s="121">
        <f t="shared" si="6"/>
        <v>100</v>
      </c>
      <c r="F47" s="121">
        <f t="shared" si="4"/>
        <v>0.24601217047196836</v>
      </c>
      <c r="G47" s="121">
        <f t="shared" si="5"/>
        <v>8.7150834274931395</v>
      </c>
      <c r="H47" s="121">
        <v>41.720403782084205</v>
      </c>
      <c r="I47" s="121">
        <f>(H46^2)+(2*(LOOKUP(J46,'Max limit'!W:W,'Max limit'!Y:Y)*(E47-E46)))</f>
        <v>1739.2805601257298</v>
      </c>
      <c r="J47" s="120">
        <f>LOOKUP(H47,'Max limit'!CE:CE,'Max limit'!CC:CC)</f>
        <v>9160</v>
      </c>
      <c r="K47" s="169">
        <v>2</v>
      </c>
      <c r="L47" s="133">
        <f t="shared" si="8"/>
        <v>8156</v>
      </c>
      <c r="M47" s="85"/>
      <c r="N47" s="85"/>
    </row>
    <row r="48" spans="2:14" ht="27" thickTop="1" thickBot="1">
      <c r="B48" s="120"/>
      <c r="C48" s="120" t="str">
        <f t="shared" si="7"/>
        <v>Str 1</v>
      </c>
      <c r="D48" s="120"/>
      <c r="E48" s="121">
        <f t="shared" si="6"/>
        <v>110</v>
      </c>
      <c r="F48" s="121">
        <f t="shared" si="4"/>
        <v>0.23404879678993354</v>
      </c>
      <c r="G48" s="121">
        <f t="shared" si="5"/>
        <v>8.594183312826436</v>
      </c>
      <c r="H48" s="121">
        <v>43.731862045843357</v>
      </c>
      <c r="I48" s="121">
        <f>(H47^2)+(2*(LOOKUP(J47,'Max limit'!W:W,'Max limit'!Y:Y)*(E48-E47)))</f>
        <v>1911.5234699192624</v>
      </c>
      <c r="J48" s="120">
        <f>LOOKUP(H48,'Max limit'!CE:CE,'Max limit'!CC:CC)</f>
        <v>9600</v>
      </c>
      <c r="K48" s="169">
        <v>2</v>
      </c>
      <c r="L48" s="133">
        <f t="shared" si="8"/>
        <v>8660</v>
      </c>
      <c r="M48" s="85"/>
      <c r="N48" s="85"/>
    </row>
    <row r="49" spans="2:14" ht="27" thickTop="1" thickBot="1">
      <c r="B49" s="120"/>
      <c r="C49" s="120" t="str">
        <f t="shared" si="7"/>
        <v>Str 1</v>
      </c>
      <c r="D49" s="121"/>
      <c r="E49" s="121">
        <f t="shared" si="6"/>
        <v>120</v>
      </c>
      <c r="F49" s="121">
        <f t="shared" si="4"/>
        <v>0.22381483121692192</v>
      </c>
      <c r="G49" s="121">
        <f t="shared" si="5"/>
        <v>8.470658343610765</v>
      </c>
      <c r="H49" s="121">
        <v>45.627721013314812</v>
      </c>
      <c r="I49" s="121">
        <f>(H48^2)+(2*(LOOKUP(J48,'Max limit'!W:W,'Max limit'!Y:Y)*(E49-E48)))</f>
        <v>2081.198052462888</v>
      </c>
      <c r="J49" s="120">
        <f>LOOKUP(H49,'Max limit'!CE:CE,'Max limit'!CC:CC)</f>
        <v>10040</v>
      </c>
      <c r="K49" s="169">
        <v>2</v>
      </c>
      <c r="L49" s="133">
        <f t="shared" si="8"/>
        <v>9142</v>
      </c>
      <c r="M49" s="85"/>
      <c r="N49" s="85"/>
    </row>
    <row r="50" spans="2:14" ht="27" thickTop="1" thickBot="1">
      <c r="B50" s="120"/>
      <c r="C50" s="120" t="str">
        <f t="shared" si="7"/>
        <v>Str 1</v>
      </c>
      <c r="D50" s="121">
        <f>SUM(F38:F92)</f>
        <v>11.311815378699174</v>
      </c>
      <c r="E50" s="121">
        <f t="shared" si="6"/>
        <v>130</v>
      </c>
      <c r="F50" s="121">
        <f t="shared" si="4"/>
        <v>0.2149973420737756</v>
      </c>
      <c r="G50" s="121">
        <f t="shared" si="5"/>
        <v>8.227840305370874</v>
      </c>
      <c r="H50" s="121">
        <v>47.396684809977032</v>
      </c>
      <c r="I50" s="121">
        <f>(H49^2)+(2*(LOOKUP(J49,'Max limit'!W:W,'Max limit'!Z:Z)*(E50-E49)))</f>
        <v>2237.2485246055189</v>
      </c>
      <c r="J50" s="120">
        <f>LOOKUP(H50,'Max limit'!CF:CF,'Max limit'!CC:CC)</f>
        <v>8300</v>
      </c>
      <c r="K50" s="169">
        <v>3</v>
      </c>
      <c r="L50" s="133">
        <f t="shared" si="8"/>
        <v>9166</v>
      </c>
      <c r="M50" s="85"/>
      <c r="N50" s="85"/>
    </row>
    <row r="51" spans="2:14" ht="27" thickTop="1" thickBot="1">
      <c r="B51" s="120"/>
      <c r="C51" s="120" t="str">
        <f t="shared" si="7"/>
        <v>Str 1</v>
      </c>
      <c r="D51" s="121"/>
      <c r="E51" s="121">
        <f t="shared" si="6"/>
        <v>140</v>
      </c>
      <c r="F51" s="121">
        <f t="shared" si="4"/>
        <v>0.20729047307367651</v>
      </c>
      <c r="G51" s="121">
        <f t="shared" si="5"/>
        <v>8.1508714208948838</v>
      </c>
      <c r="H51" s="121">
        <v>49.086282802777042</v>
      </c>
      <c r="I51" s="121">
        <f>(H50^2)+(2*(LOOKUP(J50,'Max limit'!W:W,'Max limit'!Z:Z)*(E51-E50)))</f>
        <v>2415.5135494956203</v>
      </c>
      <c r="J51" s="120">
        <f>LOOKUP(H51,'Max limit'!CF:CF,'Max limit'!CC:CC)</f>
        <v>8650</v>
      </c>
      <c r="K51" s="169">
        <v>3</v>
      </c>
      <c r="L51" s="133">
        <f t="shared" si="8"/>
        <v>9150</v>
      </c>
      <c r="M51" s="85"/>
      <c r="N51" s="85"/>
    </row>
    <row r="52" spans="2:14" ht="27" thickTop="1" thickBot="1">
      <c r="B52" s="120"/>
      <c r="C52" s="120" t="str">
        <f t="shared" si="7"/>
        <v>Str 1</v>
      </c>
      <c r="D52" s="120"/>
      <c r="E52" s="121">
        <f t="shared" si="6"/>
        <v>150</v>
      </c>
      <c r="F52" s="121">
        <f t="shared" si="4"/>
        <v>0.200417616205743</v>
      </c>
      <c r="G52" s="121">
        <f t="shared" si="5"/>
        <v>8.0784385222261719</v>
      </c>
      <c r="H52" s="121">
        <v>50.705344194066257</v>
      </c>
      <c r="I52" s="121">
        <f>(H51^2)+(2*(LOOKUP(J51,'Max limit'!W:W,'Max limit'!Z:Z)*(E52-E51)))</f>
        <v>2575.9825626686456</v>
      </c>
      <c r="J52" s="120">
        <f>LOOKUP(H52,'Max limit'!CF:CF,'Max limit'!CC:CC)</f>
        <v>8910</v>
      </c>
      <c r="K52" s="169">
        <v>3</v>
      </c>
      <c r="L52" s="133">
        <f t="shared" si="8"/>
        <v>9100</v>
      </c>
      <c r="M52" s="85"/>
      <c r="N52" s="85"/>
    </row>
    <row r="53" spans="2:14" ht="27" thickTop="1" thickBot="1">
      <c r="B53" s="120"/>
      <c r="C53" s="120" t="str">
        <f t="shared" si="7"/>
        <v>Str 1</v>
      </c>
      <c r="D53" s="121"/>
      <c r="E53" s="121">
        <f t="shared" si="6"/>
        <v>160</v>
      </c>
      <c r="F53" s="121">
        <f t="shared" si="4"/>
        <v>0.19423743431597323</v>
      </c>
      <c r="G53" s="121">
        <f t="shared" si="5"/>
        <v>8.0112019224171291</v>
      </c>
      <c r="H53" s="121">
        <v>52.261419501263752</v>
      </c>
      <c r="I53" s="121">
        <f>(H52^2)+(2*(LOOKUP(J52,'Max limit'!W:W,'Max limit'!Z:Z)*(E53-E52)))</f>
        <v>2735.590095078278</v>
      </c>
      <c r="J53" s="120">
        <f>LOOKUP(H53,'Max limit'!CF:CF,'Max limit'!CC:CC)</f>
        <v>9180</v>
      </c>
      <c r="K53" s="169">
        <v>3</v>
      </c>
      <c r="L53" s="133">
        <f t="shared" si="8"/>
        <v>9016</v>
      </c>
      <c r="M53" s="85"/>
      <c r="N53" s="85"/>
    </row>
    <row r="54" spans="2:14" ht="27" thickTop="1" thickBot="1">
      <c r="B54" s="120"/>
      <c r="C54" s="120" t="str">
        <f t="shared" si="7"/>
        <v>Str 1</v>
      </c>
      <c r="D54" s="120"/>
      <c r="E54" s="121">
        <f t="shared" si="6"/>
        <v>170</v>
      </c>
      <c r="F54" s="121">
        <f t="shared" si="4"/>
        <v>0.18863940791402764</v>
      </c>
      <c r="G54" s="121">
        <f t="shared" si="5"/>
        <v>7.9492740904733825</v>
      </c>
      <c r="H54" s="121">
        <v>53.760965859036972</v>
      </c>
      <c r="I54" s="121">
        <f>(H53^2)+(2*(LOOKUP(J53,'Max limit'!W:W,'Max limit'!Z:Z)*(E54-E53)))</f>
        <v>2893.7159920044073</v>
      </c>
      <c r="J54" s="120">
        <f>LOOKUP(H54,'Max limit'!CF:CF,'Max limit'!CC:CC)</f>
        <v>9440</v>
      </c>
      <c r="K54" s="169">
        <v>3</v>
      </c>
      <c r="L54" s="133">
        <f t="shared" si="8"/>
        <v>8896</v>
      </c>
      <c r="M54" s="85"/>
      <c r="N54" s="85"/>
    </row>
    <row r="55" spans="2:14" ht="27" thickTop="1" thickBot="1">
      <c r="B55" s="120"/>
      <c r="C55" s="120" t="str">
        <f t="shared" si="7"/>
        <v>Str 1</v>
      </c>
      <c r="D55" s="121"/>
      <c r="E55" s="121">
        <f t="shared" si="6"/>
        <v>180</v>
      </c>
      <c r="F55" s="121">
        <f t="shared" si="4"/>
        <v>0.18349290495707346</v>
      </c>
      <c r="G55" s="121">
        <f t="shared" si="5"/>
        <v>8.0335980096770907</v>
      </c>
      <c r="H55" s="121">
        <v>55.235074095089985</v>
      </c>
      <c r="I55" s="121">
        <f>(H54^2)+(2*(LOOKUP(J54,'Max limit'!W:W,'Max limit'!Z:Z)*(E55-E54)))</f>
        <v>3050.6218466948735</v>
      </c>
      <c r="J55" s="120">
        <f>LOOKUP(H55,'Max limit'!CF:CF,'Max limit'!CC:CC)</f>
        <v>9700</v>
      </c>
      <c r="K55" s="169">
        <v>3</v>
      </c>
      <c r="L55" s="133">
        <f t="shared" si="8"/>
        <v>9176</v>
      </c>
      <c r="M55" s="85"/>
      <c r="N55" s="85"/>
    </row>
    <row r="56" spans="2:14" ht="27" thickTop="1" thickBot="1">
      <c r="B56" s="120"/>
      <c r="C56" s="120" t="str">
        <f t="shared" si="7"/>
        <v>Str 1</v>
      </c>
      <c r="D56" s="121"/>
      <c r="E56" s="121">
        <f t="shared" si="6"/>
        <v>190</v>
      </c>
      <c r="F56" s="121">
        <f t="shared" si="4"/>
        <v>0.17875266205213491</v>
      </c>
      <c r="G56" s="121">
        <f t="shared" si="5"/>
        <v>7.9232242007731069</v>
      </c>
      <c r="H56" s="121">
        <v>56.651371513014077</v>
      </c>
      <c r="I56" s="121">
        <f>(H55^2)+(2*(LOOKUP(J55,'Max limit'!W:W,'Max limit'!Z:Z)*(E56-E55)))</f>
        <v>3209.1561021055104</v>
      </c>
      <c r="J56" s="120">
        <f>LOOKUP(H56,'Max limit'!CF:CF,'Max limit'!CC:CC)</f>
        <v>9970</v>
      </c>
      <c r="K56" s="169">
        <v>3</v>
      </c>
      <c r="L56" s="133">
        <f t="shared" si="8"/>
        <v>9440</v>
      </c>
      <c r="M56" s="85"/>
      <c r="N56" s="85"/>
    </row>
    <row r="57" spans="2:14" ht="27" thickTop="1" thickBot="1">
      <c r="B57" s="120"/>
      <c r="C57" s="120" t="str">
        <f t="shared" si="7"/>
        <v>Str 1</v>
      </c>
      <c r="D57" s="120"/>
      <c r="E57" s="121">
        <f t="shared" si="6"/>
        <v>200</v>
      </c>
      <c r="F57" s="121">
        <f t="shared" si="4"/>
        <v>0.17441911917749992</v>
      </c>
      <c r="G57" s="121">
        <f t="shared" si="5"/>
        <v>7.8178664530506401</v>
      </c>
      <c r="H57" s="121">
        <v>58.014956893602495</v>
      </c>
      <c r="I57" s="121">
        <f>(H56^2)+(2*(LOOKUP(J56,'Max limit'!W:W,'Max limit'!Z:Z)*(E57-E56)))</f>
        <v>3365.339190668129</v>
      </c>
      <c r="J57" s="120">
        <f>LOOKUP(H57,'Max limit'!CF:CF,'Max limit'!CC:CC)</f>
        <v>10230</v>
      </c>
      <c r="K57" s="169">
        <v>3</v>
      </c>
      <c r="L57" s="133">
        <f t="shared" si="8"/>
        <v>9704</v>
      </c>
      <c r="M57" s="85"/>
      <c r="N57" s="85"/>
    </row>
    <row r="58" spans="2:14" ht="27" thickTop="1" thickBot="1">
      <c r="B58" s="120"/>
      <c r="C58" s="120" t="str">
        <f t="shared" si="7"/>
        <v>Str 1</v>
      </c>
      <c r="D58" s="121"/>
      <c r="E58" s="121">
        <f t="shared" si="6"/>
        <v>210</v>
      </c>
      <c r="F58" s="121">
        <f t="shared" si="4"/>
        <v>0.17043901616932253</v>
      </c>
      <c r="G58" s="121">
        <f t="shared" si="5"/>
        <v>7.7101488813596131</v>
      </c>
      <c r="H58" s="121">
        <v>59.32906708346043</v>
      </c>
      <c r="I58" s="121">
        <f>(H57^2)+(2*(LOOKUP(J57,'Max limit'!W:W,'Max limit'!Z:Z)*(E58-E57)))</f>
        <v>3519.4404258621262</v>
      </c>
      <c r="J58" s="120">
        <f>LOOKUP(H58,'Max limit'!CF:CF,'Max limit'!CC:CC)</f>
        <v>10410</v>
      </c>
      <c r="K58" s="169">
        <v>3</v>
      </c>
      <c r="L58" s="133">
        <f t="shared" si="8"/>
        <v>9950</v>
      </c>
      <c r="M58" s="85"/>
      <c r="N58" s="85"/>
    </row>
    <row r="59" spans="2:14" ht="27" thickTop="1" thickBot="1">
      <c r="B59" s="120"/>
      <c r="C59" s="120" t="str">
        <f t="shared" si="7"/>
        <v>Str 1</v>
      </c>
      <c r="D59" s="120"/>
      <c r="E59" s="121">
        <f t="shared" si="6"/>
        <v>220</v>
      </c>
      <c r="F59" s="121">
        <f t="shared" si="4"/>
        <v>0.16676822386108639</v>
      </c>
      <c r="G59" s="121">
        <f t="shared" si="5"/>
        <v>7.6080991479040216</v>
      </c>
      <c r="H59" s="121">
        <v>60.597856265315428</v>
      </c>
      <c r="I59" s="121">
        <f>(H58^2)+(2*(LOOKUP(J58,'Max limit'!W:W,'Max limit'!Z:Z)*(E59-E58)))</f>
        <v>3672.0474705238316</v>
      </c>
      <c r="J59" s="120">
        <f>LOOKUP(H59,'Max limit'!CF:CF,'Max limit'!CC:CC)</f>
        <v>10670</v>
      </c>
      <c r="K59" s="169">
        <v>3</v>
      </c>
      <c r="L59" s="133">
        <f t="shared" si="8"/>
        <v>10196</v>
      </c>
      <c r="M59" s="85"/>
      <c r="N59" s="85"/>
    </row>
    <row r="60" spans="2:14" ht="27" thickTop="1" thickBot="1">
      <c r="B60" s="120"/>
      <c r="C60" s="120" t="str">
        <f t="shared" si="7"/>
        <v>Str 1</v>
      </c>
      <c r="D60" s="121"/>
      <c r="E60" s="121">
        <f t="shared" si="6"/>
        <v>230</v>
      </c>
      <c r="F60" s="121">
        <f t="shared" si="4"/>
        <v>0.16340976028228735</v>
      </c>
      <c r="G60" s="121">
        <f t="shared" si="5"/>
        <v>7.3190090877528373</v>
      </c>
      <c r="H60" s="121">
        <v>61.793853785849002</v>
      </c>
      <c r="I60" s="121">
        <f>(H59^2)+(2*(LOOKUP(J59,'Max limit'!W:W,'Max limit'!AA:AA)*(E60-E59)))</f>
        <v>3801.5129565590114</v>
      </c>
      <c r="J60" s="120">
        <f>LOOKUP(H60,'Max limit'!CG:CG,'Max limit'!CC:CC)</f>
        <v>9040</v>
      </c>
      <c r="K60" s="169">
        <v>4</v>
      </c>
      <c r="L60" s="133">
        <f t="shared" si="8"/>
        <v>10064</v>
      </c>
      <c r="M60" s="85"/>
      <c r="N60" s="85"/>
    </row>
    <row r="61" spans="2:14" ht="27" thickTop="1" thickBot="1">
      <c r="B61" s="120"/>
      <c r="C61" s="120" t="str">
        <f t="shared" si="7"/>
        <v>Str 1</v>
      </c>
      <c r="D61" s="120"/>
      <c r="E61" s="121">
        <f t="shared" si="6"/>
        <v>240</v>
      </c>
      <c r="F61" s="121">
        <f t="shared" si="4"/>
        <v>0.16032465517231007</v>
      </c>
      <c r="G61" s="121">
        <f t="shared" si="5"/>
        <v>7.2301367793398494</v>
      </c>
      <c r="H61" s="121">
        <v>62.9530229718453</v>
      </c>
      <c r="I61" s="121">
        <f>(H60^2)+(2*(LOOKUP(J60,'Max limit'!W:W,'Max limit'!AA:AA)*(E61-E60)))</f>
        <v>3967.948724288854</v>
      </c>
      <c r="J61" s="120">
        <f>LOOKUP(H61,'Max limit'!CG:CG,'Max limit'!CC:CC)</f>
        <v>9180</v>
      </c>
      <c r="K61" s="169">
        <v>4</v>
      </c>
      <c r="L61" s="133">
        <f t="shared" si="8"/>
        <v>9906</v>
      </c>
    </row>
    <row r="62" spans="2:14" ht="27" thickTop="1" thickBot="1">
      <c r="B62" s="120"/>
      <c r="C62" s="120" t="str">
        <f t="shared" si="7"/>
        <v>Str 1</v>
      </c>
      <c r="D62" s="120"/>
      <c r="E62" s="121">
        <f t="shared" si="6"/>
        <v>250</v>
      </c>
      <c r="F62" s="121">
        <f t="shared" si="4"/>
        <v>0.15744291145650233</v>
      </c>
      <c r="G62" s="121">
        <f t="shared" si="5"/>
        <v>7.1398913285372876</v>
      </c>
      <c r="H62" s="121">
        <v>64.077148250093245</v>
      </c>
      <c r="I62" s="121">
        <f>(H61^2)+(2*(LOOKUP(J61,'Max limit'!W:W,'Max limit'!AA:AA)*(E62-E61)))</f>
        <v>4110.9591135314358</v>
      </c>
      <c r="J62" s="120">
        <f>LOOKUP(H62,'Max limit'!CG:CG,'Max limit'!CC:CC)</f>
        <v>9400</v>
      </c>
      <c r="K62" s="169">
        <v>4</v>
      </c>
      <c r="L62" s="133">
        <f t="shared" si="8"/>
        <v>9740</v>
      </c>
    </row>
    <row r="63" spans="2:14" ht="27" thickTop="1" thickBot="1">
      <c r="B63" s="120"/>
      <c r="C63" s="120" t="str">
        <f t="shared" si="7"/>
        <v>Str 1</v>
      </c>
      <c r="D63" s="120"/>
      <c r="E63" s="121">
        <f t="shared" si="6"/>
        <v>260</v>
      </c>
      <c r="F63" s="121">
        <f t="shared" si="4"/>
        <v>0.15474348296171486</v>
      </c>
      <c r="G63" s="121">
        <f t="shared" si="5"/>
        <v>7.0559178916140626</v>
      </c>
      <c r="H63" s="121">
        <v>65.169005560133485</v>
      </c>
      <c r="I63" s="121">
        <f>(H62^2)+(2*(LOOKUP(J62,'Max limit'!W:W,'Max limit'!AA:AA)*(E63-E62)))</f>
        <v>4251.2052406680396</v>
      </c>
      <c r="J63" s="120">
        <f>LOOKUP(H63,'Max limit'!CG:CG,'Max limit'!CC:CC)</f>
        <v>9550</v>
      </c>
      <c r="K63" s="169">
        <v>4</v>
      </c>
      <c r="L63" s="133">
        <f t="shared" si="8"/>
        <v>9568</v>
      </c>
    </row>
    <row r="64" spans="2:14" ht="27" thickTop="1" thickBot="1">
      <c r="B64" s="120"/>
      <c r="C64" s="120" t="str">
        <f t="shared" si="7"/>
        <v>Str 1</v>
      </c>
      <c r="D64" s="120"/>
      <c r="E64" s="121">
        <f t="shared" si="6"/>
        <v>270</v>
      </c>
      <c r="F64" s="121">
        <f t="shared" si="4"/>
        <v>0.15220811514942637</v>
      </c>
      <c r="G64" s="121">
        <f t="shared" si="5"/>
        <v>6.9708996360405315</v>
      </c>
      <c r="H64" s="121">
        <v>66.230033054631036</v>
      </c>
      <c r="I64" s="121">
        <f>(H63^2)+(2*(LOOKUP(J63,'Max limit'!W:W,'Max limit'!AA:AA)*(E64-E63)))</f>
        <v>4390.5491573511008</v>
      </c>
      <c r="J64" s="120">
        <f>LOOKUP(H64,'Max limit'!CG:CG,'Max limit'!CC:CC)</f>
        <v>9700</v>
      </c>
      <c r="K64" s="169">
        <v>4</v>
      </c>
      <c r="L64" s="133">
        <f t="shared" si="8"/>
        <v>9374</v>
      </c>
    </row>
    <row r="65" spans="2:12" ht="27" thickTop="1" thickBot="1">
      <c r="B65" s="120"/>
      <c r="C65" s="120" t="str">
        <f t="shared" si="7"/>
        <v>Str 1</v>
      </c>
      <c r="D65" s="120"/>
      <c r="E65" s="121">
        <f t="shared" si="6"/>
        <v>280</v>
      </c>
      <c r="F65" s="121">
        <f t="shared" si="4"/>
        <v>0.14978716733589578</v>
      </c>
      <c r="G65" s="121">
        <f t="shared" si="5"/>
        <v>7.0948709810761974</v>
      </c>
      <c r="H65" s="121">
        <v>67.292753681500088</v>
      </c>
      <c r="I65" s="121">
        <f>(H64^2)+(2*(LOOKUP(J64,'Max limit'!W:W,'Max limit'!AA:AA)*(E65-E64)))</f>
        <v>4528.1646175060814</v>
      </c>
      <c r="J65" s="120">
        <f>LOOKUP(H65,'Max limit'!CG:CG,'Max limit'!CC:CC)</f>
        <v>9840</v>
      </c>
      <c r="K65" s="169">
        <v>4</v>
      </c>
      <c r="L65" s="133">
        <f t="shared" si="8"/>
        <v>9534</v>
      </c>
    </row>
    <row r="66" spans="2:12" ht="27" thickTop="1" thickBot="1">
      <c r="B66" s="120"/>
      <c r="C66" s="120" t="str">
        <f t="shared" si="7"/>
        <v>Str 1</v>
      </c>
      <c r="D66" s="120"/>
      <c r="E66" s="121">
        <f t="shared" si="6"/>
        <v>290</v>
      </c>
      <c r="F66" s="121">
        <f t="shared" si="4"/>
        <v>0.14747238397107337</v>
      </c>
      <c r="G66" s="121">
        <f t="shared" si="5"/>
        <v>7.0054098041349055</v>
      </c>
      <c r="H66" s="121">
        <v>68.325858166010192</v>
      </c>
      <c r="I66" s="121">
        <f>(H65^2)+(2*(LOOKUP(J65,'Max limit'!W:W,'Max limit'!AA:AA)*(E66-E65)))</f>
        <v>4668.354328699178</v>
      </c>
      <c r="J66" s="120">
        <f>LOOKUP(H66,'Max limit'!CG:CG,'Max limit'!CC:CC)</f>
        <v>9990</v>
      </c>
      <c r="K66" s="169">
        <v>4</v>
      </c>
      <c r="L66" s="133">
        <f t="shared" si="8"/>
        <v>9696</v>
      </c>
    </row>
    <row r="67" spans="2:12" ht="27" thickTop="1" thickBot="1">
      <c r="B67" s="120"/>
      <c r="C67" s="120" t="str">
        <f t="shared" si="7"/>
        <v>Str 1</v>
      </c>
      <c r="D67" s="120"/>
      <c r="E67" s="121">
        <f t="shared" si="6"/>
        <v>300</v>
      </c>
      <c r="F67" s="121">
        <f t="shared" si="4"/>
        <v>0.14528934558210771</v>
      </c>
      <c r="G67" s="121">
        <f t="shared" si="5"/>
        <v>6.9146621514056186</v>
      </c>
      <c r="H67" s="121">
        <v>69.330484904909284</v>
      </c>
      <c r="I67" s="121">
        <f>(H66^2)+(2*(LOOKUP(J66,'Max limit'!W:W,'Max limit'!AA:AA)*(E67-E66)))</f>
        <v>4806.6056821439324</v>
      </c>
      <c r="J67" s="120">
        <f>LOOKUP(H67,'Max limit'!CG:CG,'Max limit'!CC:CC)</f>
        <v>10130</v>
      </c>
      <c r="K67" s="169">
        <v>4</v>
      </c>
      <c r="L67" s="133">
        <f t="shared" si="8"/>
        <v>9842</v>
      </c>
    </row>
    <row r="68" spans="2:12" ht="27" thickTop="1" thickBot="1">
      <c r="B68" s="120"/>
      <c r="C68" s="120" t="str">
        <f t="shared" si="7"/>
        <v>Str 1</v>
      </c>
      <c r="D68" s="120"/>
      <c r="E68" s="121">
        <f t="shared" si="6"/>
        <v>310</v>
      </c>
      <c r="F68" s="121">
        <f t="shared" si="4"/>
        <v>0.14322732893732842</v>
      </c>
      <c r="G68" s="121">
        <f t="shared" si="5"/>
        <v>6.8226188952359053</v>
      </c>
      <c r="H68" s="121">
        <v>70.307670385631269</v>
      </c>
      <c r="I68" s="121">
        <f>(H67^2)+(2*(LOOKUP(J67,'Max limit'!W:W,'Max limit'!AA:AA)*(E68-E67)))</f>
        <v>4943.1405273429782</v>
      </c>
      <c r="J68" s="120">
        <f>LOOKUP(H68,'Max limit'!CG:CG,'Max limit'!CC:CC)</f>
        <v>10280</v>
      </c>
      <c r="K68" s="169">
        <v>4</v>
      </c>
      <c r="L68" s="133">
        <f t="shared" si="8"/>
        <v>9988</v>
      </c>
    </row>
    <row r="69" spans="2:12" ht="27" thickTop="1" thickBot="1">
      <c r="B69" s="120"/>
      <c r="C69" s="120" t="str">
        <f t="shared" si="7"/>
        <v>Str 1</v>
      </c>
      <c r="D69" s="120"/>
      <c r="E69" s="121">
        <f t="shared" si="6"/>
        <v>320</v>
      </c>
      <c r="F69" s="121">
        <f t="shared" si="4"/>
        <v>0.14127682855424939</v>
      </c>
      <c r="G69" s="121">
        <f t="shared" si="5"/>
        <v>6.7292776329806374</v>
      </c>
      <c r="H69" s="121">
        <v>71.25836138807982</v>
      </c>
      <c r="I69" s="121">
        <f>(H68^2)+(2*(LOOKUP(J68,'Max limit'!W:W,'Max limit'!AA:AA)*(E69-E68)))</f>
        <v>5077.6817525376391</v>
      </c>
      <c r="J69" s="120">
        <f>LOOKUP(H69,'Max limit'!CG:CG,'Max limit'!CC:CC)</f>
        <v>10430</v>
      </c>
      <c r="K69" s="169">
        <v>4</v>
      </c>
      <c r="L69" s="133">
        <f t="shared" si="8"/>
        <v>10134</v>
      </c>
    </row>
    <row r="70" spans="2:12" ht="27" thickTop="1" thickBot="1">
      <c r="B70" s="120"/>
      <c r="C70" s="120" t="str">
        <f t="shared" si="7"/>
        <v>Str 1</v>
      </c>
      <c r="D70" s="120"/>
      <c r="E70" s="121">
        <f t="shared" si="6"/>
        <v>330</v>
      </c>
      <c r="F70" s="121">
        <f t="shared" si="4"/>
        <v>0.13942938555896581</v>
      </c>
      <c r="G70" s="121">
        <f t="shared" si="5"/>
        <v>6.6346316251793445</v>
      </c>
      <c r="H70" s="121">
        <v>72.183423998988658</v>
      </c>
      <c r="I70" s="121">
        <f>(H69^2)+(2*(LOOKUP(J69,'Max limit'!W:W,'Max limit'!AA:AA)*(E70-E69)))</f>
        <v>5210.3280610705851</v>
      </c>
      <c r="J70" s="120">
        <f>LOOKUP(H70,'Max limit'!CG:CG,'Max limit'!CC:CC)</f>
        <v>10570</v>
      </c>
      <c r="K70" s="169">
        <v>4</v>
      </c>
      <c r="L70" s="133">
        <f t="shared" si="8"/>
        <v>10280</v>
      </c>
    </row>
    <row r="71" spans="2:12" ht="27" thickTop="1" thickBot="1">
      <c r="B71" s="120"/>
      <c r="C71" s="120" t="str">
        <f t="shared" si="7"/>
        <v>Str 1</v>
      </c>
      <c r="D71" s="120"/>
      <c r="E71" s="121">
        <f t="shared" si="6"/>
        <v>340</v>
      </c>
      <c r="F71" s="121">
        <f t="shared" si="4"/>
        <v>0.13767624656933103</v>
      </c>
      <c r="G71" s="121">
        <f t="shared" si="5"/>
        <v>6.5479231325287159</v>
      </c>
      <c r="H71" s="121">
        <v>73.084917478699708</v>
      </c>
      <c r="I71" s="121">
        <f>(H70^2)+(2*(LOOKUP(J70,'Max limit'!W:W,'Max limit'!AA:AA)*(E71-E70)))</f>
        <v>5341.1853876889627</v>
      </c>
      <c r="J71" s="120">
        <f>LOOKUP(H71,'Max limit'!CG:CG,'Max limit'!CC:CC)</f>
        <v>10720</v>
      </c>
      <c r="K71" s="169">
        <v>4</v>
      </c>
      <c r="L71" s="133">
        <f t="shared" si="8"/>
        <v>10426</v>
      </c>
    </row>
    <row r="72" spans="2:12" ht="27" thickTop="1" thickBot="1">
      <c r="B72" s="120"/>
      <c r="C72" s="120" t="str">
        <f t="shared" si="7"/>
        <v>Str 1</v>
      </c>
      <c r="D72" s="120"/>
      <c r="E72" s="121">
        <f t="shared" si="6"/>
        <v>350</v>
      </c>
      <c r="F72" s="121">
        <f t="shared" si="4"/>
        <v>0.1360087352153565</v>
      </c>
      <c r="G72" s="121">
        <f t="shared" si="5"/>
        <v>6.4668174358548178</v>
      </c>
      <c r="H72" s="121">
        <v>73.964461139018937</v>
      </c>
      <c r="I72" s="121">
        <f>(H71^2)+(2*(LOOKUP(J71,'Max limit'!W:W,'Max limit'!AA:AA)*(E72-E71)))</f>
        <v>5470.1502961407568</v>
      </c>
      <c r="J72" s="120">
        <f>LOOKUP(H72,'Max limit'!CG:CG,'Max limit'!CC:CC)</f>
        <v>10790</v>
      </c>
      <c r="K72" s="169">
        <v>4</v>
      </c>
      <c r="L72" s="133">
        <f t="shared" si="8"/>
        <v>10558</v>
      </c>
    </row>
    <row r="73" spans="2:12" ht="27" thickTop="1" thickBot="1">
      <c r="B73" s="120"/>
      <c r="C73" s="120" t="str">
        <f t="shared" si="7"/>
        <v>Str 1</v>
      </c>
      <c r="D73" s="120"/>
      <c r="E73" s="121">
        <f t="shared" si="6"/>
        <v>360</v>
      </c>
      <c r="F73" s="121">
        <f t="shared" si="4"/>
        <v>0.1349013906291687</v>
      </c>
      <c r="G73" s="121">
        <f t="shared" si="5"/>
        <v>2.4278346649027958</v>
      </c>
      <c r="H73" s="121">
        <v>74.291979411532026</v>
      </c>
      <c r="I73" s="121">
        <f>(H72^2)+(2*(LOOKUP(J72,'Max limit'!AH:AH,'Max limit'!AJ:AJ)*(E73-E72)))</f>
        <v>5196.1768621693127</v>
      </c>
      <c r="J73" s="120">
        <f>LOOKUP(H73,'Max limit'!CF:CF,'Max limit'!CC:CC)</f>
        <v>10890</v>
      </c>
      <c r="K73" s="169">
        <v>4</v>
      </c>
      <c r="L73" s="133">
        <f t="shared" si="8"/>
        <v>10680</v>
      </c>
    </row>
    <row r="74" spans="2:12" ht="27" thickTop="1" thickBot="1">
      <c r="B74" s="120"/>
      <c r="C74" s="120" t="str">
        <f t="shared" si="7"/>
        <v>Str 1</v>
      </c>
      <c r="D74" s="120"/>
      <c r="E74" s="121">
        <f t="shared" si="6"/>
        <v>370</v>
      </c>
      <c r="F74" s="121">
        <f t="shared" si="4"/>
        <v>0.13481183366657454</v>
      </c>
      <c r="G74" s="121">
        <f t="shared" si="5"/>
        <v>-1.6988858142820753</v>
      </c>
      <c r="H74" s="121">
        <v>74.062949499718528</v>
      </c>
      <c r="I74" s="121">
        <f>(H73^2)+(2*(LOOKUP(J73,'Max limit'!AH:AH,'Max limit'!AJ:AJ)*(E74-E73)))</f>
        <v>5244.7335554673682</v>
      </c>
      <c r="J74" s="120">
        <f>LOOKUP(H74,'Max limit'!CF:CF,'Max limit'!CC:CC)</f>
        <v>10890</v>
      </c>
      <c r="K74" s="169">
        <v>3</v>
      </c>
      <c r="L74" s="133">
        <f t="shared" si="8"/>
        <v>10772</v>
      </c>
    </row>
    <row r="75" spans="2:12" ht="27" thickTop="1" thickBot="1">
      <c r="B75" s="120"/>
      <c r="C75" s="120" t="str">
        <f t="shared" si="7"/>
        <v>Str 1</v>
      </c>
      <c r="D75" s="120"/>
      <c r="E75" s="121">
        <f t="shared" si="6"/>
        <v>380</v>
      </c>
      <c r="F75" s="121">
        <f t="shared" si="4"/>
        <v>0.13574499742026727</v>
      </c>
      <c r="G75" s="121">
        <f t="shared" si="5"/>
        <v>-5.8257719699703907</v>
      </c>
      <c r="H75" s="121">
        <v>73.272130098683832</v>
      </c>
      <c r="I75" s="121">
        <f>(H74^2)+(2*(LOOKUP(J74,'Max limit'!AH:AH,'Max limit'!AJ:AJ)*(E75-E74)))</f>
        <v>5210.7558391817265</v>
      </c>
      <c r="J75" s="120">
        <f>LOOKUP(H75,'Max limit'!CF:CF,'Max limit'!CC:CC)</f>
        <v>10890</v>
      </c>
      <c r="K75" s="169">
        <v>3</v>
      </c>
      <c r="L75" s="133">
        <f t="shared" si="8"/>
        <v>10836</v>
      </c>
    </row>
    <row r="76" spans="2:12" ht="27" thickTop="1" thickBot="1">
      <c r="B76" s="120"/>
      <c r="C76" s="120" t="str">
        <f t="shared" si="7"/>
        <v>Str 1</v>
      </c>
      <c r="D76" s="120"/>
      <c r="E76" s="121">
        <f t="shared" si="6"/>
        <v>390</v>
      </c>
      <c r="F76" s="121">
        <f t="shared" si="4"/>
        <v>0.13775625715760456</v>
      </c>
      <c r="G76" s="121">
        <f t="shared" si="5"/>
        <v>-9.8746325593372628</v>
      </c>
      <c r="H76" s="121">
        <v>71.911837676502913</v>
      </c>
      <c r="I76" s="121">
        <f>(H75^2)+(2*(LOOKUP(J75,'Max limit'!AH:AH,'Max limit'!AJ:AJ)*(E76-E75)))</f>
        <v>5094.2403997823194</v>
      </c>
      <c r="J76" s="120">
        <f>LOOKUP(H76,'Max limit'!CF:CF,'Max limit'!CC:CC)</f>
        <v>10890</v>
      </c>
      <c r="K76" s="169">
        <v>3</v>
      </c>
      <c r="L76" s="133">
        <f t="shared" si="8"/>
        <v>10870</v>
      </c>
    </row>
    <row r="77" spans="2:12" ht="27" thickTop="1" thickBot="1">
      <c r="B77" s="120"/>
      <c r="C77" s="120" t="str">
        <f t="shared" si="7"/>
        <v>Str 1</v>
      </c>
      <c r="D77" s="120"/>
      <c r="E77" s="121">
        <f t="shared" si="6"/>
        <v>400</v>
      </c>
      <c r="F77" s="121">
        <f t="shared" si="4"/>
        <v>0.14095856482098787</v>
      </c>
      <c r="G77" s="121">
        <f t="shared" si="5"/>
        <v>-13.748779844268658</v>
      </c>
      <c r="H77" s="121">
        <v>69.973829401615077</v>
      </c>
      <c r="I77" s="121">
        <f>(H76^2)+(2*(LOOKUP(J76,'Max limit'!AH:AH,'Max limit'!AJ:AJ)*(E77-E76)))</f>
        <v>4896.7477485955733</v>
      </c>
      <c r="J77" s="120">
        <f>LOOKUP(H77,'Max limit'!CF:CF,'Max limit'!CC:CC)</f>
        <v>10890</v>
      </c>
      <c r="K77" s="169">
        <v>3</v>
      </c>
      <c r="L77" s="133">
        <f t="shared" si="8"/>
        <v>10890</v>
      </c>
    </row>
    <row r="78" spans="2:12" ht="27" thickTop="1" thickBot="1">
      <c r="B78" s="120"/>
      <c r="C78" s="120" t="str">
        <f t="shared" si="7"/>
        <v>Str 1</v>
      </c>
      <c r="D78" s="120"/>
      <c r="E78" s="121">
        <f t="shared" si="6"/>
        <v>410</v>
      </c>
      <c r="F78" s="121">
        <f t="shared" si="4"/>
        <v>0.14497579656977191</v>
      </c>
      <c r="G78" s="121">
        <f t="shared" si="5"/>
        <v>-13.751240185506585</v>
      </c>
      <c r="H78" s="121">
        <v>67.980232401899002</v>
      </c>
      <c r="I78" s="121">
        <f>(H77^2)+(2*(LOOKUP(J77,'Max limit'!AH:AH,'Max limit'!AJ:AJ)*(E78-E77)))</f>
        <v>4621.7721517102009</v>
      </c>
      <c r="J78" s="120">
        <f>LOOKUP(H78,'Max limit'!CF:CF,'Max limit'!CC:CC)</f>
        <v>10890</v>
      </c>
      <c r="K78" s="169">
        <v>3</v>
      </c>
      <c r="L78" s="133">
        <f t="shared" si="8"/>
        <v>10890</v>
      </c>
    </row>
    <row r="79" spans="2:12" ht="27" thickTop="1" thickBot="1">
      <c r="B79" s="120"/>
      <c r="C79" s="120" t="str">
        <f t="shared" si="7"/>
        <v>Str 1</v>
      </c>
      <c r="D79" s="120"/>
      <c r="E79" s="121">
        <f t="shared" si="6"/>
        <v>420</v>
      </c>
      <c r="F79" s="121">
        <f t="shared" si="4"/>
        <v>0.14935832150432435</v>
      </c>
      <c r="G79" s="121">
        <f t="shared" si="5"/>
        <v>-13.754172343573979</v>
      </c>
      <c r="H79" s="121">
        <v>65.925932306981593</v>
      </c>
      <c r="I79" s="121">
        <f>(H78^2)+(2*(LOOKUP(J78,'Max limit'!AH:AH,'Max limit'!AJ:AJ)*(E79-E78)))</f>
        <v>4346.747348000069</v>
      </c>
      <c r="J79" s="120">
        <f>LOOKUP(H79,'Max limit'!CF:CF,'Max limit'!CC:CC)</f>
        <v>10890</v>
      </c>
      <c r="K79" s="169">
        <v>3</v>
      </c>
      <c r="L79" s="133">
        <f t="shared" si="8"/>
        <v>10890</v>
      </c>
    </row>
    <row r="80" spans="2:12" ht="27" thickTop="1" thickBot="1">
      <c r="B80" s="120"/>
      <c r="C80" s="120" t="str">
        <f t="shared" si="7"/>
        <v>Str 1</v>
      </c>
      <c r="D80" s="120"/>
      <c r="E80" s="121">
        <f t="shared" si="6"/>
        <v>430</v>
      </c>
      <c r="F80" s="121">
        <f t="shared" si="4"/>
        <v>0.15416527100159083</v>
      </c>
      <c r="G80" s="121">
        <f t="shared" si="5"/>
        <v>-13.757705749312068</v>
      </c>
      <c r="H80" s="121">
        <v>63.804971871778754</v>
      </c>
      <c r="I80" s="121">
        <f>(H79^2)+(2*(LOOKUP(J79,'Max limit'!AH:AH,'Max limit'!AJ:AJ)*(E80-E79)))</f>
        <v>4071.6639011285893</v>
      </c>
      <c r="J80" s="120">
        <f>LOOKUP(H80,'Max limit'!CF:CF,'Max limit'!CC:CC)</f>
        <v>10890</v>
      </c>
      <c r="K80" s="169">
        <v>3</v>
      </c>
      <c r="L80" s="133">
        <f t="shared" si="8"/>
        <v>10890</v>
      </c>
    </row>
    <row r="81" spans="2:47" ht="27" thickTop="1" thickBot="1">
      <c r="B81" s="120"/>
      <c r="C81" s="120" t="str">
        <f t="shared" si="7"/>
        <v>Str 1</v>
      </c>
      <c r="D81" s="120"/>
      <c r="E81" s="121">
        <f t="shared" si="6"/>
        <v>440</v>
      </c>
      <c r="F81" s="121">
        <f t="shared" si="4"/>
        <v>0.15947016030051517</v>
      </c>
      <c r="G81" s="121">
        <f t="shared" si="5"/>
        <v>-13.762017717904602</v>
      </c>
      <c r="H81" s="121">
        <v>61.610340700245978</v>
      </c>
      <c r="I81" s="121">
        <f>(H80^2)+(2*(LOOKUP(J80,'Max limit'!AH:AH,'Max limit'!AJ:AJ)*(E81-E80)))</f>
        <v>3796.5097861423474</v>
      </c>
      <c r="J81" s="120">
        <f>LOOKUP(H81,'Max limit'!CF:CF,'Max limit'!CC:CC)</f>
        <v>10840</v>
      </c>
      <c r="K81" s="169">
        <v>3</v>
      </c>
      <c r="L81" s="133">
        <f t="shared" si="8"/>
        <v>10880</v>
      </c>
    </row>
    <row r="82" spans="2:47" ht="27" thickTop="1" thickBot="1">
      <c r="B82" s="120"/>
      <c r="C82" s="120" t="str">
        <f t="shared" si="7"/>
        <v>Str 1</v>
      </c>
      <c r="D82" s="120"/>
      <c r="E82" s="121">
        <f t="shared" si="6"/>
        <v>450</v>
      </c>
      <c r="F82" s="121">
        <f t="shared" si="4"/>
        <v>0.16536574505845919</v>
      </c>
      <c r="G82" s="121">
        <f t="shared" si="5"/>
        <v>-13.76735653578559</v>
      </c>
      <c r="H82" s="121">
        <v>59.333691529220346</v>
      </c>
      <c r="I82" s="121">
        <f>(H81^2)+(2*(LOOKUP(J81,'Max limit'!AH:AH,'Max limit'!AJ:AJ)*(E82-E81)))</f>
        <v>3521.2694317842556</v>
      </c>
      <c r="J82" s="120">
        <f>LOOKUP(H82,'Max limit'!CF:CF,'Max limit'!CC:CC)</f>
        <v>10410</v>
      </c>
      <c r="K82" s="169">
        <v>3</v>
      </c>
      <c r="L82" s="133">
        <f t="shared" si="8"/>
        <v>10784</v>
      </c>
    </row>
    <row r="83" spans="2:47" ht="27" thickTop="1" thickBot="1">
      <c r="B83" s="120"/>
      <c r="C83" s="120" t="str">
        <f t="shared" si="7"/>
        <v>Str 1</v>
      </c>
      <c r="D83" s="120"/>
      <c r="E83" s="121">
        <f t="shared" si="6"/>
        <v>460</v>
      </c>
      <c r="F83" s="121">
        <f t="shared" si="4"/>
        <v>0.17197105631101875</v>
      </c>
      <c r="G83" s="121">
        <f t="shared" si="5"/>
        <v>-13.774078761406656</v>
      </c>
      <c r="H83" s="121">
        <v>56.964948654910074</v>
      </c>
      <c r="I83" s="121">
        <f>(H82^2)+(2*(LOOKUP(J82,'Max limit'!AH:AH,'Max limit'!AJ:AJ)*(E83-E82)))</f>
        <v>3245.9223010685437</v>
      </c>
      <c r="J83" s="120">
        <f>LOOKUP(H83,'Max limit'!CE:CE,'Max limit'!CC:CC)</f>
        <v>10890</v>
      </c>
      <c r="K83" s="169">
        <v>3</v>
      </c>
      <c r="L83" s="133">
        <f t="shared" si="8"/>
        <v>10784</v>
      </c>
    </row>
    <row r="84" spans="2:47" ht="27" thickTop="1" thickBot="1">
      <c r="B84" s="120"/>
      <c r="C84" s="120" t="str">
        <f t="shared" si="7"/>
        <v>Str 1</v>
      </c>
      <c r="D84" s="120"/>
      <c r="E84" s="121">
        <f t="shared" si="6"/>
        <v>470</v>
      </c>
      <c r="F84" s="121">
        <f t="shared" si="4"/>
        <v>0.1793761927441036</v>
      </c>
      <c r="G84" s="121">
        <f t="shared" si="5"/>
        <v>-13.560221283736034</v>
      </c>
      <c r="H84" s="121">
        <v>54.532567788265943</v>
      </c>
      <c r="I84" s="121">
        <f>(H83^2)+(2*(LOOKUP(J83,'Max limit'!AH:AH,'Max limit'!AI:AI)*(E84-E83)))</f>
        <v>2990.6143252609472</v>
      </c>
      <c r="J84" s="120">
        <f>LOOKUP(H84,'Max limit'!CF:CF,'Max limit'!CC:CC)</f>
        <v>9610</v>
      </c>
      <c r="K84" s="169">
        <v>2</v>
      </c>
      <c r="L84" s="133">
        <f t="shared" si="8"/>
        <v>10528</v>
      </c>
    </row>
    <row r="85" spans="2:47" ht="27" thickTop="1" thickBot="1">
      <c r="B85" s="120"/>
      <c r="C85" s="120" t="str">
        <f t="shared" si="7"/>
        <v>Str 1</v>
      </c>
      <c r="D85" s="120"/>
      <c r="E85" s="121">
        <f t="shared" si="6"/>
        <v>480</v>
      </c>
      <c r="F85" s="121">
        <f t="shared" si="4"/>
        <v>0.18769037194157839</v>
      </c>
      <c r="G85" s="121">
        <f t="shared" si="5"/>
        <v>-13.355291049094294</v>
      </c>
      <c r="H85" s="121">
        <v>52.025908243873403</v>
      </c>
      <c r="I85" s="121">
        <f>(H84^2)+(2*(LOOKUP(J84,'Max limit'!AH:AH,'Max limit'!AI:AI)*(E85-E84)))</f>
        <v>2719.4098995862269</v>
      </c>
      <c r="J85" s="120">
        <f>LOOKUP(H85,'Max limit'!CE:CE,'Max limit'!CC:CC)</f>
        <v>10890</v>
      </c>
      <c r="K85" s="169">
        <v>2</v>
      </c>
      <c r="L85" s="133">
        <f t="shared" si="8"/>
        <v>10528</v>
      </c>
    </row>
    <row r="86" spans="2:47" ht="27" thickTop="1" thickBot="1">
      <c r="B86" s="120"/>
      <c r="C86" s="120" t="str">
        <f t="shared" si="7"/>
        <v>Str 1</v>
      </c>
      <c r="D86" s="120"/>
      <c r="E86" s="121">
        <f t="shared" si="6"/>
        <v>490</v>
      </c>
      <c r="F86" s="121">
        <f t="shared" si="4"/>
        <v>0.19712715051506718</v>
      </c>
      <c r="G86" s="121">
        <f t="shared" si="5"/>
        <v>-13.161342204539819</v>
      </c>
      <c r="H86" s="121">
        <v>49.431450358138775</v>
      </c>
      <c r="I86" s="121">
        <f>(H85^2)+(2*(LOOKUP(J85,'Max limit'!AH:AH,'Max limit'!AI:AI)*(E86-E85)))</f>
        <v>2452.3040786043402</v>
      </c>
      <c r="J86" s="120">
        <f>LOOKUP(H86,'Max limit'!CF:CF,'Max limit'!CC:CC)</f>
        <v>8650</v>
      </c>
      <c r="K86" s="169">
        <v>2</v>
      </c>
      <c r="L86" s="133">
        <f t="shared" si="8"/>
        <v>10090</v>
      </c>
      <c r="AU86" t="s">
        <v>337</v>
      </c>
    </row>
    <row r="87" spans="2:47" ht="27" thickTop="1" thickBot="1">
      <c r="B87" s="120"/>
      <c r="C87" s="120" t="str">
        <f t="shared" si="7"/>
        <v>Str 1</v>
      </c>
      <c r="D87" s="120"/>
      <c r="E87" s="121">
        <f t="shared" si="6"/>
        <v>500</v>
      </c>
      <c r="F87" s="121">
        <f t="shared" si="4"/>
        <v>0.20798014230651524</v>
      </c>
      <c r="G87" s="121">
        <f t="shared" si="5"/>
        <v>-12.981402354435286</v>
      </c>
      <c r="H87" s="121">
        <v>46.731576449125193</v>
      </c>
      <c r="I87" s="121">
        <f>(H86^2)+(2*(LOOKUP(J86,'Max limit'!AH:AH,'Max limit'!AI:AI)*(E87-E86)))</f>
        <v>2189.0772345135438</v>
      </c>
      <c r="J87" s="120">
        <f>LOOKUP(H87,'Max limit'!CE:CE,'Max limit'!CC:CC)</f>
        <v>10260</v>
      </c>
      <c r="K87" s="169">
        <v>2</v>
      </c>
      <c r="L87" s="133">
        <f t="shared" si="8"/>
        <v>10060</v>
      </c>
    </row>
    <row r="88" spans="2:47" ht="27" thickTop="1" thickBot="1">
      <c r="B88" s="120"/>
      <c r="C88" s="120" t="str">
        <f t="shared" si="7"/>
        <v>Str 1</v>
      </c>
      <c r="D88" s="120"/>
      <c r="E88" s="121">
        <f t="shared" si="6"/>
        <v>510</v>
      </c>
      <c r="F88" s="121">
        <f t="shared" si="4"/>
        <v>0.22066734770571017</v>
      </c>
      <c r="G88" s="121">
        <f t="shared" si="5"/>
        <v>-12.82016375516535</v>
      </c>
      <c r="H88" s="121">
        <v>43.902584916119977</v>
      </c>
      <c r="I88" s="121">
        <f>(H87^2)+(2*(LOOKUP(J87,'Max limit'!AH:AH,'Max limit'!AI:AI)*(E88-E87)))</f>
        <v>1929.4491874248386</v>
      </c>
      <c r="J88" s="120">
        <f>LOOKUP(H88,'Max limit'!CE:CE,'Max limit'!CC:CC)</f>
        <v>9600</v>
      </c>
      <c r="K88" s="169">
        <v>2</v>
      </c>
      <c r="L88" s="133">
        <f t="shared" si="8"/>
        <v>9802</v>
      </c>
    </row>
    <row r="89" spans="2:47" ht="27" thickTop="1" thickBot="1">
      <c r="B89" s="120"/>
      <c r="C89" s="120" t="str">
        <f t="shared" si="7"/>
        <v>Str 1</v>
      </c>
      <c r="D89" s="120"/>
      <c r="E89" s="121">
        <f t="shared" si="6"/>
        <v>520</v>
      </c>
      <c r="F89" s="121">
        <f t="shared" si="4"/>
        <v>0.23580249245700624</v>
      </c>
      <c r="G89" s="121">
        <f t="shared" si="5"/>
        <v>-12.673421145374649</v>
      </c>
      <c r="H89" s="121">
        <v>40.914160622083308</v>
      </c>
      <c r="I89" s="121">
        <f>(H88^2)+(2*(LOOKUP(J88,'Max limit'!AG:AG,'Max limit'!AI:AI)*(E89-E88)))</f>
        <v>1681.0394085679995</v>
      </c>
      <c r="J89" s="120">
        <f>LOOKUP(H89,'Max limit'!CE:CE,'Max limit'!CC:CC)</f>
        <v>8940</v>
      </c>
      <c r="K89" s="169">
        <v>2</v>
      </c>
      <c r="L89" s="133">
        <f t="shared" si="8"/>
        <v>9668</v>
      </c>
    </row>
    <row r="90" spans="2:47" ht="27" thickTop="1" thickBot="1">
      <c r="B90" s="120"/>
      <c r="C90" s="120" t="str">
        <f t="shared" si="7"/>
        <v>Str 1</v>
      </c>
      <c r="D90" s="120"/>
      <c r="E90" s="121">
        <f t="shared" si="6"/>
        <v>530</v>
      </c>
      <c r="F90" s="121">
        <f t="shared" si="4"/>
        <v>0.25429970847406197</v>
      </c>
      <c r="G90" s="121">
        <f t="shared" si="5"/>
        <v>-12.508720892997461</v>
      </c>
      <c r="H90" s="121">
        <v>37.733196545610646</v>
      </c>
      <c r="I90" s="121">
        <f>(H89^2)+(2*(LOOKUP(J89,'Max limit'!AG:AG,'Max limit'!AI:AI)*(E90-E89)))</f>
        <v>1431.2714717161091</v>
      </c>
      <c r="J90" s="120">
        <f>LOOKUP(H90,'Max limit'!CE:CE,'Max limit'!CC:CC)</f>
        <v>8290</v>
      </c>
      <c r="K90" s="169">
        <v>2</v>
      </c>
      <c r="L90" s="133">
        <f t="shared" si="8"/>
        <v>9148</v>
      </c>
    </row>
    <row r="91" spans="2:47" ht="27" thickTop="1" thickBot="1">
      <c r="B91" s="120"/>
      <c r="C91" s="120" t="str">
        <f t="shared" si="7"/>
        <v>Str 1</v>
      </c>
      <c r="D91" s="120"/>
      <c r="E91" s="121">
        <f t="shared" si="6"/>
        <v>540</v>
      </c>
      <c r="F91" s="121">
        <f t="shared" si="4"/>
        <v>0.27761171384085653</v>
      </c>
      <c r="G91" s="121">
        <f t="shared" si="5"/>
        <v>-12.331336899114927</v>
      </c>
      <c r="H91" s="121">
        <v>34.309872975098358</v>
      </c>
      <c r="I91" s="121">
        <f>(H90^2)+(2*(LOOKUP(J90,'Max limit'!AG:AG,'Max limit'!AI:AI)*(E91-E90)))</f>
        <v>1184.4839645145003</v>
      </c>
      <c r="J91" s="120">
        <f>LOOKUP(H91,'Max limit'!CE:CE,'Max limit'!CC:CC)</f>
        <v>7520</v>
      </c>
      <c r="K91" s="169">
        <v>2</v>
      </c>
      <c r="L91" s="133">
        <f t="shared" si="8"/>
        <v>8922</v>
      </c>
    </row>
    <row r="92" spans="2:47" ht="27" thickTop="1" thickBot="1">
      <c r="B92" s="120"/>
      <c r="C92" s="120" t="str">
        <f t="shared" si="7"/>
        <v>Str 1</v>
      </c>
      <c r="D92" s="120"/>
      <c r="E92" s="121">
        <f t="shared" si="6"/>
        <v>550</v>
      </c>
      <c r="F92" s="121">
        <f t="shared" si="4"/>
        <v>0.30833257604960873</v>
      </c>
      <c r="G92" s="121">
        <f t="shared" si="5"/>
        <v>-12.177505929959992</v>
      </c>
      <c r="H92" s="121">
        <v>30.555151201854407</v>
      </c>
      <c r="I92" s="121">
        <f>(H91^2)+(2*(LOOKUP(J91,'Max limit'!AG:AG,'Max limit'!AI:AI)*(E92-E91)))</f>
        <v>941.53875108967645</v>
      </c>
      <c r="J92" s="120">
        <f>LOOKUP(H92,'Max limit'!CE:CE,'Max limit'!CC:CC)</f>
        <v>6750</v>
      </c>
      <c r="K92" s="169">
        <v>2</v>
      </c>
      <c r="L92" s="133">
        <f t="shared" si="8"/>
        <v>8220</v>
      </c>
    </row>
    <row r="93" spans="2:47" ht="27" thickTop="1" thickBot="1">
      <c r="B93" s="122"/>
      <c r="C93" s="122" t="s">
        <v>293</v>
      </c>
      <c r="D93" s="122"/>
      <c r="E93" s="123">
        <f t="shared" si="6"/>
        <v>560</v>
      </c>
      <c r="F93" s="123">
        <f t="shared" si="4"/>
        <v>0.33994809584182267</v>
      </c>
      <c r="G93" s="123">
        <f t="shared" si="5"/>
        <v>-6.7004101230749562</v>
      </c>
      <c r="H93" s="123">
        <v>28.277359539155803</v>
      </c>
      <c r="I93" s="123"/>
      <c r="J93" s="122">
        <f>LOOKUP(H93,'Max limit'!CD:CD,'Max limit'!CC:CC)</f>
        <v>8160</v>
      </c>
      <c r="K93" s="170">
        <v>1</v>
      </c>
      <c r="L93" s="135">
        <f t="shared" si="8"/>
        <v>7932</v>
      </c>
    </row>
    <row r="94" spans="2:47" ht="27" thickTop="1" thickBot="1">
      <c r="B94" s="122"/>
      <c r="C94" s="122" t="str">
        <f>$C$93</f>
        <v>Turn 1</v>
      </c>
      <c r="D94" s="122"/>
      <c r="E94" s="123">
        <f t="shared" si="6"/>
        <v>570</v>
      </c>
      <c r="F94" s="123">
        <f t="shared" si="4"/>
        <v>0.36405130245964512</v>
      </c>
      <c r="G94" s="123">
        <f t="shared" si="5"/>
        <v>-4.442799771108132</v>
      </c>
      <c r="H94" s="123">
        <v>26.659952495916475</v>
      </c>
      <c r="I94" s="123"/>
      <c r="J94" s="122">
        <f>LOOKUP(H94,'Max limit'!CD:CD,'Max limit'!CC:CC)</f>
        <v>7720</v>
      </c>
      <c r="K94" s="170">
        <v>1</v>
      </c>
      <c r="L94" s="135">
        <f t="shared" si="8"/>
        <v>7688</v>
      </c>
    </row>
    <row r="95" spans="2:47" ht="27" thickTop="1" thickBot="1">
      <c r="B95" s="122"/>
      <c r="C95" s="122" t="str">
        <f t="shared" ref="C95:C105" si="9">$C$93</f>
        <v>Turn 1</v>
      </c>
      <c r="D95" s="122"/>
      <c r="E95" s="123">
        <f t="shared" si="6"/>
        <v>580</v>
      </c>
      <c r="F95" s="123">
        <f t="shared" si="4"/>
        <v>0.38151403646106796</v>
      </c>
      <c r="G95" s="123">
        <f t="shared" si="5"/>
        <v>-2.3516675793833888</v>
      </c>
      <c r="H95" s="123">
        <v>25.762758305291289</v>
      </c>
      <c r="I95" s="123"/>
      <c r="J95" s="122">
        <f>LOOKUP(H95,'Max limit'!CD:CD,'Max limit'!CC:CC)</f>
        <v>7440</v>
      </c>
      <c r="K95" s="170">
        <v>1</v>
      </c>
      <c r="L95" s="135">
        <f t="shared" si="8"/>
        <v>7518</v>
      </c>
    </row>
    <row r="96" spans="2:47" ht="27" thickTop="1" thickBot="1">
      <c r="B96" s="122"/>
      <c r="C96" s="122" t="str">
        <f t="shared" si="9"/>
        <v>Turn 1</v>
      </c>
      <c r="D96" s="122"/>
      <c r="E96" s="123">
        <f t="shared" si="6"/>
        <v>590</v>
      </c>
      <c r="F96" s="123">
        <f t="shared" si="4"/>
        <v>0.3888790591583608</v>
      </c>
      <c r="G96" s="123">
        <f t="shared" si="5"/>
        <v>-0.2459510616205734</v>
      </c>
      <c r="H96" s="123">
        <v>25.66711308784928</v>
      </c>
      <c r="I96" s="123"/>
      <c r="J96" s="122">
        <f>LOOKUP(H96,'Max limit'!CD:CD,'Max limit'!CC:CC)</f>
        <v>7440</v>
      </c>
      <c r="K96" s="170">
        <v>1</v>
      </c>
      <c r="L96" s="135">
        <f t="shared" si="8"/>
        <v>7502</v>
      </c>
    </row>
    <row r="97" spans="2:12" ht="27" thickTop="1" thickBot="1">
      <c r="B97" s="122"/>
      <c r="C97" s="122" t="str">
        <f t="shared" si="9"/>
        <v>Turn 1</v>
      </c>
      <c r="D97" s="122"/>
      <c r="E97" s="123">
        <f t="shared" si="6"/>
        <v>600</v>
      </c>
      <c r="F97" s="123">
        <f t="shared" si="4"/>
        <v>0.38338330063080267</v>
      </c>
      <c r="G97" s="123">
        <f t="shared" si="5"/>
        <v>2.1724652867778089</v>
      </c>
      <c r="H97" s="123">
        <v>26.5</v>
      </c>
      <c r="I97" s="123"/>
      <c r="J97" s="122">
        <f>LOOKUP(H97,'Max limit'!CD:CD,'Max limit'!CC:CC)</f>
        <v>7720</v>
      </c>
      <c r="K97" s="170">
        <v>1</v>
      </c>
      <c r="L97" s="135">
        <f t="shared" si="8"/>
        <v>7696</v>
      </c>
    </row>
    <row r="98" spans="2:12" ht="27" thickTop="1" thickBot="1">
      <c r="B98" s="122"/>
      <c r="C98" s="122" t="str">
        <f t="shared" si="9"/>
        <v>Turn 1</v>
      </c>
      <c r="D98" s="122"/>
      <c r="E98" s="123">
        <f t="shared" si="6"/>
        <v>610</v>
      </c>
      <c r="F98" s="123">
        <f t="shared" si="4"/>
        <v>0.37735849056603776</v>
      </c>
      <c r="G98" s="123">
        <f t="shared" si="5"/>
        <v>0</v>
      </c>
      <c r="H98" s="123">
        <v>26.5</v>
      </c>
      <c r="I98" s="123"/>
      <c r="J98" s="122">
        <f>LOOKUP(H98,'Max limit'!CD:CD,'Max limit'!CC:CC)</f>
        <v>7720</v>
      </c>
      <c r="K98" s="170">
        <v>1</v>
      </c>
      <c r="L98" s="135">
        <f t="shared" si="8"/>
        <v>7608</v>
      </c>
    </row>
    <row r="99" spans="2:12" ht="27" thickTop="1" thickBot="1">
      <c r="B99" s="122"/>
      <c r="C99" s="122" t="str">
        <f t="shared" si="9"/>
        <v>Turn 1</v>
      </c>
      <c r="D99" s="123">
        <f>SUM(F93:F105)</f>
        <v>4.8766437190800014</v>
      </c>
      <c r="E99" s="123">
        <f t="shared" si="6"/>
        <v>620</v>
      </c>
      <c r="F99" s="123">
        <f t="shared" si="4"/>
        <v>0.37735849056603776</v>
      </c>
      <c r="G99" s="123">
        <f t="shared" si="5"/>
        <v>0</v>
      </c>
      <c r="H99" s="123">
        <v>26.5</v>
      </c>
      <c r="I99" s="123"/>
      <c r="J99" s="122">
        <f>LOOKUP(H99,'Max limit'!CD:CD,'Max limit'!CC:CC)</f>
        <v>7720</v>
      </c>
      <c r="K99" s="170">
        <v>1</v>
      </c>
      <c r="L99" s="135">
        <f t="shared" si="8"/>
        <v>7608</v>
      </c>
    </row>
    <row r="100" spans="2:12" ht="27" thickTop="1" thickBot="1">
      <c r="B100" s="122"/>
      <c r="C100" s="122" t="str">
        <f t="shared" si="9"/>
        <v>Turn 1</v>
      </c>
      <c r="D100" s="122"/>
      <c r="E100" s="123">
        <f t="shared" si="6"/>
        <v>630</v>
      </c>
      <c r="F100" s="123">
        <f t="shared" si="4"/>
        <v>0.37735849056603776</v>
      </c>
      <c r="G100" s="123">
        <f t="shared" si="5"/>
        <v>0</v>
      </c>
      <c r="H100" s="123">
        <v>26.5</v>
      </c>
      <c r="I100" s="123"/>
      <c r="J100" s="122">
        <f>LOOKUP(H100,'Max limit'!CD:CD,'Max limit'!CC:CC)</f>
        <v>7720</v>
      </c>
      <c r="K100" s="170">
        <v>1</v>
      </c>
      <c r="L100" s="135">
        <f t="shared" si="8"/>
        <v>7664</v>
      </c>
    </row>
    <row r="101" spans="2:12" ht="27" thickTop="1" thickBot="1">
      <c r="B101" s="122"/>
      <c r="C101" s="122" t="str">
        <f t="shared" si="9"/>
        <v>Turn 1</v>
      </c>
      <c r="D101" s="122"/>
      <c r="E101" s="123">
        <f t="shared" si="6"/>
        <v>640</v>
      </c>
      <c r="F101" s="123">
        <f t="shared" si="4"/>
        <v>0.37735849056603776</v>
      </c>
      <c r="G101" s="123">
        <f t="shared" si="5"/>
        <v>0</v>
      </c>
      <c r="H101" s="123">
        <v>26.5</v>
      </c>
      <c r="I101" s="123"/>
      <c r="J101" s="122">
        <f>LOOKUP(H101,'Max limit'!CD:CD,'Max limit'!CC:CC)</f>
        <v>7720</v>
      </c>
      <c r="K101" s="170">
        <v>1</v>
      </c>
      <c r="L101" s="135">
        <f t="shared" si="8"/>
        <v>7720</v>
      </c>
    </row>
    <row r="102" spans="2:12" ht="27" thickTop="1" thickBot="1">
      <c r="B102" s="122"/>
      <c r="C102" s="122" t="str">
        <f t="shared" si="9"/>
        <v>Turn 1</v>
      </c>
      <c r="D102" s="122"/>
      <c r="E102" s="123">
        <f t="shared" si="6"/>
        <v>650</v>
      </c>
      <c r="F102" s="123">
        <f t="shared" ref="F102:F165" si="10">(E102-E101)/((H102+H101)/2)</f>
        <v>0.37735849056603776</v>
      </c>
      <c r="G102" s="123">
        <f t="shared" si="5"/>
        <v>0</v>
      </c>
      <c r="H102" s="123">
        <v>26.5</v>
      </c>
      <c r="I102" s="123"/>
      <c r="J102" s="122">
        <f>LOOKUP(H102,'Max limit'!CD:CD,'Max limit'!CC:CC)</f>
        <v>7720</v>
      </c>
      <c r="K102" s="170">
        <v>1</v>
      </c>
      <c r="L102" s="135">
        <f t="shared" si="8"/>
        <v>7720</v>
      </c>
    </row>
    <row r="103" spans="2:12" ht="27" thickTop="1" thickBot="1">
      <c r="B103" s="122"/>
      <c r="C103" s="122" t="str">
        <f t="shared" si="9"/>
        <v>Turn 1</v>
      </c>
      <c r="D103" s="122"/>
      <c r="E103" s="123">
        <f t="shared" si="6"/>
        <v>660</v>
      </c>
      <c r="F103" s="123">
        <f t="shared" si="10"/>
        <v>0.37735849056603776</v>
      </c>
      <c r="G103" s="123">
        <f t="shared" ref="G103:G166" si="11">($H103-$H102)/$F103</f>
        <v>0</v>
      </c>
      <c r="H103" s="123">
        <v>26.5</v>
      </c>
      <c r="I103" s="123"/>
      <c r="J103" s="122">
        <f>LOOKUP(H103,'Max limit'!CD:CD,'Max limit'!CC:CC)</f>
        <v>7720</v>
      </c>
      <c r="K103" s="170">
        <v>1</v>
      </c>
      <c r="L103" s="135">
        <f t="shared" si="8"/>
        <v>7720</v>
      </c>
    </row>
    <row r="104" spans="2:12" ht="27" thickTop="1" thickBot="1">
      <c r="B104" s="122"/>
      <c r="C104" s="122" t="str">
        <f t="shared" si="9"/>
        <v>Turn 1</v>
      </c>
      <c r="D104" s="122"/>
      <c r="E104" s="123">
        <f t="shared" ref="E104:E167" si="12">E103+10</f>
        <v>670</v>
      </c>
      <c r="F104" s="123">
        <f t="shared" si="10"/>
        <v>0.37735849056603776</v>
      </c>
      <c r="G104" s="123">
        <f t="shared" si="11"/>
        <v>0</v>
      </c>
      <c r="H104" s="123">
        <v>26.5</v>
      </c>
      <c r="I104" s="123"/>
      <c r="J104" s="122">
        <f>LOOKUP(H104,'Max limit'!CD:CD,'Max limit'!CC:CC)</f>
        <v>7720</v>
      </c>
      <c r="K104" s="170">
        <v>1</v>
      </c>
      <c r="L104" s="135">
        <f t="shared" si="8"/>
        <v>7720</v>
      </c>
    </row>
    <row r="105" spans="2:12" ht="27" thickTop="1" thickBot="1">
      <c r="B105" s="122"/>
      <c r="C105" s="122" t="str">
        <f t="shared" si="9"/>
        <v>Turn 1</v>
      </c>
      <c r="D105" s="122"/>
      <c r="E105" s="123">
        <f t="shared" si="12"/>
        <v>680</v>
      </c>
      <c r="F105" s="123">
        <f t="shared" si="10"/>
        <v>0.37735849056603776</v>
      </c>
      <c r="G105" s="123">
        <f t="shared" si="11"/>
        <v>0</v>
      </c>
      <c r="H105" s="123">
        <v>26.5</v>
      </c>
      <c r="I105" s="123"/>
      <c r="J105" s="122">
        <f>LOOKUP(H105,'Max limit'!CD:CD,'Max limit'!CC:CC)</f>
        <v>7720</v>
      </c>
      <c r="K105" s="170">
        <v>1</v>
      </c>
      <c r="L105" s="135">
        <f t="shared" si="8"/>
        <v>7720</v>
      </c>
    </row>
    <row r="106" spans="2:12" ht="27" thickTop="1" thickBot="1">
      <c r="B106" s="120"/>
      <c r="C106" s="120" t="s">
        <v>315</v>
      </c>
      <c r="D106" s="120"/>
      <c r="E106" s="121">
        <f t="shared" si="12"/>
        <v>690</v>
      </c>
      <c r="F106" s="121">
        <f t="shared" si="10"/>
        <v>0.37290211772369275</v>
      </c>
      <c r="G106" s="121">
        <f t="shared" si="11"/>
        <v>1.6985083609746485</v>
      </c>
      <c r="H106" s="121">
        <v>27.133377364778845</v>
      </c>
      <c r="I106" s="121">
        <f>(H105^2)+(2*(LOOKUP(J105,'Max limit'!W:W,'Max limit'!X:X)*('Track spec smooth'!E106-'Track spec smooth'!E105)))</f>
        <v>880.12417382174931</v>
      </c>
      <c r="J106" s="120">
        <f>LOOKUP(H105,'Max limit'!CD:CD,'Max limit'!CC:CC)</f>
        <v>7720</v>
      </c>
      <c r="K106" s="169">
        <v>1</v>
      </c>
      <c r="L106" s="133">
        <f t="shared" ref="L106:L169" si="13">AVERAGE(J102:J106)</f>
        <v>7720</v>
      </c>
    </row>
    <row r="107" spans="2:12" ht="27" thickTop="1" thickBot="1">
      <c r="B107" s="120"/>
      <c r="C107" s="120" t="str">
        <f>$C$106</f>
        <v>Str 2</v>
      </c>
      <c r="D107" s="120"/>
      <c r="E107" s="121">
        <f t="shared" si="12"/>
        <v>700</v>
      </c>
      <c r="F107" s="121">
        <f t="shared" si="10"/>
        <v>0.36054139737839136</v>
      </c>
      <c r="G107" s="121">
        <f t="shared" si="11"/>
        <v>3.3432424562382885</v>
      </c>
      <c r="H107" s="121">
        <v>28.338754671725763</v>
      </c>
      <c r="I107" s="121">
        <f>(H106^2)+(2*(LOOKUP(J106,'Max limit'!W:W,'Max limit'!X:X)*('Track spec smooth'!E107-'Track spec smooth'!E106)))</f>
        <v>914.09434104124227</v>
      </c>
      <c r="J107" s="120">
        <f>LOOKUP(H106,'Max limit'!CD:CD,'Max limit'!CC:CC)</f>
        <v>7870</v>
      </c>
      <c r="K107" s="169">
        <v>1</v>
      </c>
      <c r="L107" s="133">
        <f t="shared" si="13"/>
        <v>7750</v>
      </c>
    </row>
    <row r="108" spans="2:12" ht="27" thickTop="1" thickBot="1">
      <c r="B108" s="120"/>
      <c r="C108" s="120" t="str">
        <f>$C$106</f>
        <v>Str 2</v>
      </c>
      <c r="D108" s="121">
        <f>SUM(F106:F111)</f>
        <v>1.9704203602175234</v>
      </c>
      <c r="E108" s="121">
        <f t="shared" si="12"/>
        <v>710</v>
      </c>
      <c r="F108" s="121">
        <f t="shared" si="10"/>
        <v>0.34245124448109998</v>
      </c>
      <c r="G108" s="121">
        <f t="shared" si="11"/>
        <v>5.0371110349302359</v>
      </c>
      <c r="H108" s="121">
        <v>30.063719614227104</v>
      </c>
      <c r="I108" s="121">
        <f>(H107^2)+(2*(LOOKUP(J107,'Max limit'!W:W,'Max limit'!X:X)*('Track spec smooth'!E108-'Track spec smooth'!E107)))</f>
        <v>980.60993870362358</v>
      </c>
      <c r="J108" s="120">
        <f>LOOKUP(H107,'Max limit'!CE:CE,'Max limit'!CC:CC)</f>
        <v>6200</v>
      </c>
      <c r="K108" s="169">
        <v>2</v>
      </c>
      <c r="L108" s="133">
        <f t="shared" si="13"/>
        <v>7446</v>
      </c>
    </row>
    <row r="109" spans="2:12" ht="27" thickTop="1" thickBot="1">
      <c r="B109" s="120"/>
      <c r="C109" s="120" t="str">
        <f>$C$106</f>
        <v>Str 2</v>
      </c>
      <c r="D109" s="120"/>
      <c r="E109" s="121">
        <f t="shared" si="12"/>
        <v>720</v>
      </c>
      <c r="F109" s="121">
        <f t="shared" si="10"/>
        <v>0.32079605649241755</v>
      </c>
      <c r="G109" s="121">
        <f t="shared" si="11"/>
        <v>6.9123880004075948</v>
      </c>
      <c r="H109" s="121">
        <v>32.281186425703368</v>
      </c>
      <c r="I109" s="121">
        <f>(H108^2)+(2*(LOOKUP(J108,'Max limit'!W:W,'Max limit'!X:X)*('Track spec smooth'!E109-'Track spec smooth'!E108)))</f>
        <v>1084.8613861229903</v>
      </c>
      <c r="J109" s="120">
        <f>LOOKUP(H108,'Max limit'!CE:CE,'Max limit'!CC:CC)</f>
        <v>6640</v>
      </c>
      <c r="K109" s="169">
        <v>2</v>
      </c>
      <c r="L109" s="133">
        <f t="shared" si="13"/>
        <v>7230</v>
      </c>
    </row>
    <row r="110" spans="2:12" ht="27" thickTop="1" thickBot="1">
      <c r="B110" s="120"/>
      <c r="C110" s="120" t="str">
        <f>$C$106</f>
        <v>Str 2</v>
      </c>
      <c r="D110" s="120"/>
      <c r="E110" s="121">
        <f t="shared" si="12"/>
        <v>730</v>
      </c>
      <c r="F110" s="121">
        <f t="shared" si="10"/>
        <v>0.29744674234836299</v>
      </c>
      <c r="G110" s="121">
        <f t="shared" si="11"/>
        <v>8.9984338579688075</v>
      </c>
      <c r="H110" s="121">
        <v>34.957741262993402</v>
      </c>
      <c r="I110" s="121">
        <f>(H109^2)+(2*(LOOKUP(J109,'Max limit'!W:W,'Max limit'!X:X)*('Track spec smooth'!E110-'Track spec smooth'!E109)))</f>
        <v>1222.2653868572968</v>
      </c>
      <c r="J110" s="120">
        <f>LOOKUP(H109,'Max limit'!CE:CE,'Max limit'!CC:CC)</f>
        <v>7080</v>
      </c>
      <c r="K110" s="169">
        <v>2</v>
      </c>
      <c r="L110" s="133">
        <f t="shared" si="13"/>
        <v>7102</v>
      </c>
    </row>
    <row r="111" spans="2:12" ht="27" thickTop="1" thickBot="1">
      <c r="B111" s="120"/>
      <c r="C111" s="120" t="str">
        <f>$C$106</f>
        <v>Str 2</v>
      </c>
      <c r="D111" s="120"/>
      <c r="E111" s="121">
        <f t="shared" si="12"/>
        <v>740</v>
      </c>
      <c r="F111" s="121">
        <f t="shared" si="10"/>
        <v>0.27628280179355852</v>
      </c>
      <c r="G111" s="121">
        <f t="shared" si="11"/>
        <v>8.9549982741907463</v>
      </c>
      <c r="H111" s="121">
        <v>37.431853276243302</v>
      </c>
      <c r="I111" s="121">
        <f>(H110^2)+(2*(LOOKUP(J110,'Max limit'!W:W,'Max limit'!X:X)*('Track spec smooth'!E111-'Track spec smooth'!E110)))</f>
        <v>1401.3324770044333</v>
      </c>
      <c r="J111" s="120">
        <f>LOOKUP(H110,'Max limit'!CE:CE,'Max limit'!CC:CC)</f>
        <v>7630</v>
      </c>
      <c r="K111" s="169">
        <v>2</v>
      </c>
      <c r="L111" s="133">
        <f t="shared" si="13"/>
        <v>7084</v>
      </c>
    </row>
    <row r="112" spans="2:12" ht="27" thickTop="1" thickBot="1">
      <c r="B112" s="122"/>
      <c r="C112" s="122" t="str">
        <f ca="1">$C$126</f>
        <v>Turn 2</v>
      </c>
      <c r="D112" s="122"/>
      <c r="E112" s="123">
        <f t="shared" si="12"/>
        <v>750</v>
      </c>
      <c r="F112" s="123">
        <f t="shared" si="10"/>
        <v>0.25538061236576071</v>
      </c>
      <c r="G112" s="123">
        <f t="shared" si="11"/>
        <v>13.512278656088398</v>
      </c>
      <c r="H112" s="123">
        <v>40.882627273891956</v>
      </c>
      <c r="I112" s="123"/>
      <c r="J112" s="122">
        <f>LOOKUP(H112,'Max limit'!CF:CF,'Max limit'!CC:CC)</f>
        <v>7150</v>
      </c>
      <c r="K112" s="170">
        <v>3</v>
      </c>
      <c r="L112" s="135">
        <f t="shared" si="13"/>
        <v>6940</v>
      </c>
    </row>
    <row r="113" spans="2:12" ht="27" thickTop="1" thickBot="1">
      <c r="B113" s="122"/>
      <c r="C113" s="122" t="str">
        <f t="shared" ref="C113:C138" ca="1" si="14">$C$126</f>
        <v>Turn 2</v>
      </c>
      <c r="D113" s="122"/>
      <c r="E113" s="123">
        <f t="shared" si="12"/>
        <v>760</v>
      </c>
      <c r="F113" s="123">
        <f t="shared" si="10"/>
        <v>0.2361374313388345</v>
      </c>
      <c r="G113" s="123">
        <f t="shared" si="11"/>
        <v>12.413052625647701</v>
      </c>
      <c r="H113" s="123">
        <v>43.813813635986179</v>
      </c>
      <c r="I113" s="123"/>
      <c r="J113" s="122">
        <f>LOOKUP(H113,'Max limit'!CF:CF,'Max limit'!CC:CC)</f>
        <v>7680</v>
      </c>
      <c r="K113" s="170">
        <v>3</v>
      </c>
      <c r="L113" s="135">
        <f t="shared" si="13"/>
        <v>7236</v>
      </c>
    </row>
    <row r="114" spans="2:12" ht="27" thickTop="1" thickBot="1">
      <c r="B114" s="122"/>
      <c r="C114" s="122" t="str">
        <f t="shared" ca="1" si="14"/>
        <v>Turn 2</v>
      </c>
      <c r="D114" s="122"/>
      <c r="E114" s="123">
        <f t="shared" si="12"/>
        <v>770</v>
      </c>
      <c r="F114" s="123">
        <f t="shared" si="10"/>
        <v>0.22205861001795454</v>
      </c>
      <c r="G114" s="123">
        <f t="shared" si="11"/>
        <v>10.982165892698887</v>
      </c>
      <c r="H114" s="123">
        <v>46.252498129105483</v>
      </c>
      <c r="I114" s="123"/>
      <c r="J114" s="122">
        <f>LOOKUP(H114,'Max limit'!CF:CF,'Max limit'!CC:CC)</f>
        <v>8120</v>
      </c>
      <c r="K114" s="170">
        <v>3</v>
      </c>
      <c r="L114" s="135">
        <f t="shared" si="13"/>
        <v>7532</v>
      </c>
    </row>
    <row r="115" spans="2:12" ht="27" thickTop="1" thickBot="1">
      <c r="B115" s="122"/>
      <c r="C115" s="122" t="str">
        <f t="shared" ca="1" si="14"/>
        <v>Turn 2</v>
      </c>
      <c r="D115" s="122"/>
      <c r="E115" s="123">
        <f t="shared" si="12"/>
        <v>780</v>
      </c>
      <c r="F115" s="123">
        <f t="shared" si="10"/>
        <v>0.21167472307470508</v>
      </c>
      <c r="G115" s="123">
        <f t="shared" si="11"/>
        <v>9.3520682987117638</v>
      </c>
      <c r="H115" s="123">
        <v>48.232094596411024</v>
      </c>
      <c r="I115" s="123"/>
      <c r="J115" s="122">
        <f>LOOKUP(H115,'Max limit'!CF:CF,'Max limit'!CC:CC)</f>
        <v>8470</v>
      </c>
      <c r="K115" s="170">
        <v>3</v>
      </c>
      <c r="L115" s="135">
        <f t="shared" si="13"/>
        <v>7810</v>
      </c>
    </row>
    <row r="116" spans="2:12" ht="27" thickTop="1" thickBot="1">
      <c r="B116" s="122"/>
      <c r="C116" s="122" t="str">
        <f t="shared" ca="1" si="14"/>
        <v>Turn 2</v>
      </c>
      <c r="D116" s="122"/>
      <c r="E116" s="123">
        <f t="shared" si="12"/>
        <v>790</v>
      </c>
      <c r="F116" s="123">
        <f t="shared" si="10"/>
        <v>0.2040548741474536</v>
      </c>
      <c r="G116" s="123">
        <f t="shared" si="11"/>
        <v>7.5894385421429247</v>
      </c>
      <c r="H116" s="123">
        <v>49.780756522977832</v>
      </c>
      <c r="I116" s="123"/>
      <c r="J116" s="122">
        <f>LOOKUP(H116,'Max limit'!CF:CF,'Max limit'!CC:CC)</f>
        <v>8740</v>
      </c>
      <c r="K116" s="170">
        <v>3</v>
      </c>
      <c r="L116" s="135">
        <f t="shared" si="13"/>
        <v>8032</v>
      </c>
    </row>
    <row r="117" spans="2:12" ht="27" thickTop="1" thickBot="1">
      <c r="B117" s="122"/>
      <c r="C117" s="122" t="str">
        <f t="shared" ca="1" si="14"/>
        <v>Turn 2</v>
      </c>
      <c r="D117" s="122"/>
      <c r="E117" s="123">
        <f t="shared" si="12"/>
        <v>800</v>
      </c>
      <c r="F117" s="123">
        <f t="shared" si="10"/>
        <v>0.20088083626017603</v>
      </c>
      <c r="G117" s="123">
        <f t="shared" si="11"/>
        <v>0</v>
      </c>
      <c r="H117" s="123">
        <v>49.780756522977832</v>
      </c>
      <c r="I117" s="123"/>
      <c r="J117" s="122">
        <f>LOOKUP(H117,'Max limit'!CF:CF,'Max limit'!CC:CC)</f>
        <v>8740</v>
      </c>
      <c r="K117" s="170">
        <v>3</v>
      </c>
      <c r="L117" s="135">
        <f t="shared" si="13"/>
        <v>8350</v>
      </c>
    </row>
    <row r="118" spans="2:12" ht="27" thickTop="1" thickBot="1">
      <c r="B118" s="122"/>
      <c r="C118" s="122" t="str">
        <f t="shared" ca="1" si="14"/>
        <v>Turn 2</v>
      </c>
      <c r="D118" s="122"/>
      <c r="E118" s="123">
        <f t="shared" si="12"/>
        <v>810</v>
      </c>
      <c r="F118" s="123">
        <f t="shared" si="10"/>
        <v>0.20088083626017603</v>
      </c>
      <c r="G118" s="123">
        <f t="shared" si="11"/>
        <v>0</v>
      </c>
      <c r="H118" s="123">
        <v>49.780756522977832</v>
      </c>
      <c r="I118" s="123"/>
      <c r="J118" s="122">
        <f>LOOKUP(H118,'Max limit'!CF:CF,'Max limit'!CC:CC)</f>
        <v>8740</v>
      </c>
      <c r="K118" s="170">
        <v>3</v>
      </c>
      <c r="L118" s="135">
        <f t="shared" si="13"/>
        <v>8562</v>
      </c>
    </row>
    <row r="119" spans="2:12" ht="27" thickTop="1" thickBot="1">
      <c r="B119" s="122"/>
      <c r="C119" s="122" t="str">
        <f t="shared" ca="1" si="14"/>
        <v>Turn 2</v>
      </c>
      <c r="D119" s="122"/>
      <c r="E119" s="123">
        <f t="shared" si="12"/>
        <v>820</v>
      </c>
      <c r="F119" s="123">
        <f t="shared" si="10"/>
        <v>0.20088083626017603</v>
      </c>
      <c r="G119" s="123">
        <f t="shared" si="11"/>
        <v>0</v>
      </c>
      <c r="H119" s="123">
        <v>49.780756522977832</v>
      </c>
      <c r="I119" s="123"/>
      <c r="J119" s="122">
        <f>LOOKUP(H119,'Max limit'!CF:CF,'Max limit'!CC:CC)</f>
        <v>8740</v>
      </c>
      <c r="K119" s="170">
        <v>3</v>
      </c>
      <c r="L119" s="135">
        <f t="shared" si="13"/>
        <v>8686</v>
      </c>
    </row>
    <row r="120" spans="2:12" ht="27" thickTop="1" thickBot="1">
      <c r="B120" s="122"/>
      <c r="C120" s="122" t="str">
        <f t="shared" ca="1" si="14"/>
        <v>Turn 2</v>
      </c>
      <c r="D120" s="122"/>
      <c r="E120" s="123">
        <f t="shared" si="12"/>
        <v>830</v>
      </c>
      <c r="F120" s="123">
        <f t="shared" si="10"/>
        <v>0.20088083626017603</v>
      </c>
      <c r="G120" s="123">
        <f t="shared" si="11"/>
        <v>0</v>
      </c>
      <c r="H120" s="123">
        <v>49.780756522977832</v>
      </c>
      <c r="I120" s="123"/>
      <c r="J120" s="122">
        <f>LOOKUP(H120,'Max limit'!CF:CF,'Max limit'!CC:CC)</f>
        <v>8740</v>
      </c>
      <c r="K120" s="170">
        <v>3</v>
      </c>
      <c r="L120" s="135">
        <f t="shared" si="13"/>
        <v>8740</v>
      </c>
    </row>
    <row r="121" spans="2:12" ht="27" thickTop="1" thickBot="1">
      <c r="B121" s="122"/>
      <c r="C121" s="122" t="str">
        <f t="shared" ca="1" si="14"/>
        <v>Turn 2</v>
      </c>
      <c r="D121" s="122"/>
      <c r="E121" s="123">
        <f t="shared" si="12"/>
        <v>840</v>
      </c>
      <c r="F121" s="123">
        <f t="shared" si="10"/>
        <v>0.20088083626017603</v>
      </c>
      <c r="G121" s="123">
        <f t="shared" si="11"/>
        <v>0</v>
      </c>
      <c r="H121" s="123">
        <v>49.780756522977832</v>
      </c>
      <c r="I121" s="123"/>
      <c r="J121" s="122">
        <f>LOOKUP(H121,'Max limit'!CF:CF,'Max limit'!CC:CC)</f>
        <v>8740</v>
      </c>
      <c r="K121" s="170">
        <v>3</v>
      </c>
      <c r="L121" s="135">
        <f t="shared" si="13"/>
        <v>8740</v>
      </c>
    </row>
    <row r="122" spans="2:12" ht="27" thickTop="1" thickBot="1">
      <c r="B122" s="122"/>
      <c r="C122" s="122" t="str">
        <f t="shared" ca="1" si="14"/>
        <v>Turn 2</v>
      </c>
      <c r="D122" s="122"/>
      <c r="E122" s="123">
        <f t="shared" si="12"/>
        <v>850</v>
      </c>
      <c r="F122" s="123">
        <f t="shared" si="10"/>
        <v>0.20088083626017603</v>
      </c>
      <c r="G122" s="123">
        <f t="shared" si="11"/>
        <v>0</v>
      </c>
      <c r="H122" s="123">
        <v>49.780756522977832</v>
      </c>
      <c r="I122" s="123"/>
      <c r="J122" s="122">
        <f>LOOKUP(H122,'Max limit'!CF:CF,'Max limit'!CC:CC)</f>
        <v>8740</v>
      </c>
      <c r="K122" s="170">
        <v>3</v>
      </c>
      <c r="L122" s="135">
        <f t="shared" si="13"/>
        <v>8740</v>
      </c>
    </row>
    <row r="123" spans="2:12" ht="27" thickTop="1" thickBot="1">
      <c r="B123" s="122"/>
      <c r="C123" s="122" t="str">
        <f t="shared" ca="1" si="14"/>
        <v>Turn 2</v>
      </c>
      <c r="D123" s="122"/>
      <c r="E123" s="123">
        <f t="shared" si="12"/>
        <v>860</v>
      </c>
      <c r="F123" s="123">
        <f t="shared" si="10"/>
        <v>0.20088083626017603</v>
      </c>
      <c r="G123" s="123">
        <f t="shared" si="11"/>
        <v>0</v>
      </c>
      <c r="H123" s="123">
        <v>49.780756522977832</v>
      </c>
      <c r="I123" s="123"/>
      <c r="J123" s="122">
        <f>LOOKUP(H123,'Max limit'!CF:CF,'Max limit'!CC:CC)</f>
        <v>8740</v>
      </c>
      <c r="K123" s="170">
        <v>3</v>
      </c>
      <c r="L123" s="135">
        <f t="shared" si="13"/>
        <v>8740</v>
      </c>
    </row>
    <row r="124" spans="2:12" ht="27" thickTop="1" thickBot="1">
      <c r="B124" s="122"/>
      <c r="C124" s="122" t="str">
        <f t="shared" ca="1" si="14"/>
        <v>Turn 2</v>
      </c>
      <c r="D124" s="123">
        <f>SUM(F113:F138)</f>
        <v>5.2933040363028212</v>
      </c>
      <c r="E124" s="123">
        <f t="shared" si="12"/>
        <v>870</v>
      </c>
      <c r="F124" s="123">
        <f t="shared" si="10"/>
        <v>0.20088083626017603</v>
      </c>
      <c r="G124" s="123">
        <f t="shared" si="11"/>
        <v>0</v>
      </c>
      <c r="H124" s="123">
        <v>49.780756522977832</v>
      </c>
      <c r="I124" s="123"/>
      <c r="J124" s="122">
        <f>LOOKUP(H124,'Max limit'!CF:CF,'Max limit'!CC:CC)</f>
        <v>8740</v>
      </c>
      <c r="K124" s="170">
        <v>3</v>
      </c>
      <c r="L124" s="135">
        <f t="shared" si="13"/>
        <v>8740</v>
      </c>
    </row>
    <row r="125" spans="2:12" ht="27" thickTop="1" thickBot="1">
      <c r="B125" s="122"/>
      <c r="C125" s="122" t="str">
        <f t="shared" ca="1" si="14"/>
        <v>Turn 2</v>
      </c>
      <c r="D125" s="122"/>
      <c r="E125" s="123">
        <f t="shared" si="12"/>
        <v>880</v>
      </c>
      <c r="F125" s="123">
        <f t="shared" si="10"/>
        <v>0.20088083626017603</v>
      </c>
      <c r="G125" s="123">
        <f t="shared" si="11"/>
        <v>0</v>
      </c>
      <c r="H125" s="123">
        <v>49.780756522977832</v>
      </c>
      <c r="I125" s="123"/>
      <c r="J125" s="122">
        <f>LOOKUP(H125,'Max limit'!CF:CF,'Max limit'!CC:CC)</f>
        <v>8740</v>
      </c>
      <c r="K125" s="170">
        <v>3</v>
      </c>
      <c r="L125" s="135">
        <f t="shared" si="13"/>
        <v>8740</v>
      </c>
    </row>
    <row r="126" spans="2:12" ht="27" thickTop="1" thickBot="1">
      <c r="B126" s="122"/>
      <c r="C126" s="122" t="str">
        <f t="shared" ca="1" si="14"/>
        <v>Turn 2</v>
      </c>
      <c r="D126" s="122"/>
      <c r="E126" s="123">
        <f t="shared" si="12"/>
        <v>890</v>
      </c>
      <c r="F126" s="123">
        <f t="shared" si="10"/>
        <v>0.20088083626017603</v>
      </c>
      <c r="G126" s="123">
        <f t="shared" si="11"/>
        <v>0</v>
      </c>
      <c r="H126" s="123">
        <v>49.780756522977832</v>
      </c>
      <c r="I126" s="123"/>
      <c r="J126" s="122">
        <f>LOOKUP(H126,'Max limit'!CF:CF,'Max limit'!CC:CC)</f>
        <v>8740</v>
      </c>
      <c r="K126" s="170">
        <v>3</v>
      </c>
      <c r="L126" s="135">
        <f t="shared" si="13"/>
        <v>8740</v>
      </c>
    </row>
    <row r="127" spans="2:12" ht="27" thickTop="1" thickBot="1">
      <c r="B127" s="122"/>
      <c r="C127" s="122" t="str">
        <f t="shared" ca="1" si="14"/>
        <v>Turn 2</v>
      </c>
      <c r="D127" s="122"/>
      <c r="E127" s="123">
        <f t="shared" si="12"/>
        <v>900</v>
      </c>
      <c r="F127" s="123">
        <f t="shared" si="10"/>
        <v>0.20088083626017603</v>
      </c>
      <c r="G127" s="123">
        <f t="shared" si="11"/>
        <v>0</v>
      </c>
      <c r="H127" s="123">
        <v>49.780756522977832</v>
      </c>
      <c r="I127" s="123"/>
      <c r="J127" s="122">
        <f>LOOKUP(H127,'Max limit'!CF:CF,'Max limit'!CC:CC)</f>
        <v>8740</v>
      </c>
      <c r="K127" s="170">
        <v>3</v>
      </c>
      <c r="L127" s="135">
        <f t="shared" si="13"/>
        <v>8740</v>
      </c>
    </row>
    <row r="128" spans="2:12" ht="27" thickTop="1" thickBot="1">
      <c r="B128" s="122"/>
      <c r="C128" s="122" t="str">
        <f t="shared" ca="1" si="14"/>
        <v>Turn 2</v>
      </c>
      <c r="D128" s="122"/>
      <c r="E128" s="123">
        <f t="shared" si="12"/>
        <v>910</v>
      </c>
      <c r="F128" s="123">
        <f t="shared" si="10"/>
        <v>0.20088083626017603</v>
      </c>
      <c r="G128" s="123">
        <f t="shared" si="11"/>
        <v>0</v>
      </c>
      <c r="H128" s="123">
        <v>49.780756522977832</v>
      </c>
      <c r="I128" s="123"/>
      <c r="J128" s="122">
        <f>LOOKUP(H128,'Max limit'!CF:CF,'Max limit'!CC:CC)</f>
        <v>8740</v>
      </c>
      <c r="K128" s="170">
        <v>3</v>
      </c>
      <c r="L128" s="135">
        <f t="shared" si="13"/>
        <v>8740</v>
      </c>
    </row>
    <row r="129" spans="2:12" ht="27" thickTop="1" thickBot="1">
      <c r="B129" s="122"/>
      <c r="C129" s="122" t="str">
        <f t="shared" ca="1" si="14"/>
        <v>Turn 2</v>
      </c>
      <c r="D129" s="122"/>
      <c r="E129" s="123">
        <f t="shared" si="12"/>
        <v>920</v>
      </c>
      <c r="F129" s="123">
        <f t="shared" si="10"/>
        <v>0.20088083626017603</v>
      </c>
      <c r="G129" s="123">
        <f t="shared" si="11"/>
        <v>0</v>
      </c>
      <c r="H129" s="123">
        <v>49.780756522977832</v>
      </c>
      <c r="I129" s="123"/>
      <c r="J129" s="122">
        <f>LOOKUP(H129,'Max limit'!CF:CF,'Max limit'!CC:CC)</f>
        <v>8740</v>
      </c>
      <c r="K129" s="170">
        <v>3</v>
      </c>
      <c r="L129" s="135">
        <f t="shared" si="13"/>
        <v>8740</v>
      </c>
    </row>
    <row r="130" spans="2:12" ht="27" thickTop="1" thickBot="1">
      <c r="B130" s="122"/>
      <c r="C130" s="122" t="str">
        <f t="shared" ca="1" si="14"/>
        <v>Turn 2</v>
      </c>
      <c r="D130" s="122"/>
      <c r="E130" s="123">
        <f t="shared" si="12"/>
        <v>930</v>
      </c>
      <c r="F130" s="123">
        <f t="shared" si="10"/>
        <v>0.20088083626017603</v>
      </c>
      <c r="G130" s="123">
        <f t="shared" si="11"/>
        <v>0</v>
      </c>
      <c r="H130" s="123">
        <v>49.780756522977832</v>
      </c>
      <c r="I130" s="123"/>
      <c r="J130" s="122">
        <f>LOOKUP(H130,'Max limit'!CF:CF,'Max limit'!CC:CC)</f>
        <v>8740</v>
      </c>
      <c r="K130" s="170">
        <v>3</v>
      </c>
      <c r="L130" s="135">
        <f t="shared" si="13"/>
        <v>8740</v>
      </c>
    </row>
    <row r="131" spans="2:12" ht="27" thickTop="1" thickBot="1">
      <c r="B131" s="122"/>
      <c r="C131" s="122" t="str">
        <f t="shared" ca="1" si="14"/>
        <v>Turn 2</v>
      </c>
      <c r="D131" s="122"/>
      <c r="E131" s="123">
        <f t="shared" si="12"/>
        <v>940</v>
      </c>
      <c r="F131" s="123">
        <f t="shared" si="10"/>
        <v>0.20088083626017603</v>
      </c>
      <c r="G131" s="123">
        <f t="shared" si="11"/>
        <v>0</v>
      </c>
      <c r="H131" s="123">
        <v>49.780756522977832</v>
      </c>
      <c r="I131" s="123"/>
      <c r="J131" s="122">
        <f>LOOKUP(H131,'Max limit'!CF:CF,'Max limit'!CC:CC)</f>
        <v>8740</v>
      </c>
      <c r="K131" s="170">
        <v>3</v>
      </c>
      <c r="L131" s="135">
        <f t="shared" si="13"/>
        <v>8740</v>
      </c>
    </row>
    <row r="132" spans="2:12" ht="27" thickTop="1" thickBot="1">
      <c r="B132" s="122"/>
      <c r="C132" s="122" t="str">
        <f t="shared" ca="1" si="14"/>
        <v>Turn 2</v>
      </c>
      <c r="D132" s="122"/>
      <c r="E132" s="123">
        <f t="shared" si="12"/>
        <v>950</v>
      </c>
      <c r="F132" s="123">
        <f t="shared" si="10"/>
        <v>0.20088083626017603</v>
      </c>
      <c r="G132" s="123">
        <f t="shared" si="11"/>
        <v>0</v>
      </c>
      <c r="H132" s="123">
        <v>49.780756522977832</v>
      </c>
      <c r="I132" s="123"/>
      <c r="J132" s="122">
        <f>LOOKUP(H132,'Max limit'!CF:CF,'Max limit'!CC:CC)</f>
        <v>8740</v>
      </c>
      <c r="K132" s="170">
        <v>3</v>
      </c>
      <c r="L132" s="135">
        <f t="shared" si="13"/>
        <v>8740</v>
      </c>
    </row>
    <row r="133" spans="2:12" ht="27" thickTop="1" thickBot="1">
      <c r="B133" s="122"/>
      <c r="C133" s="122" t="str">
        <f t="shared" ca="1" si="14"/>
        <v>Turn 2</v>
      </c>
      <c r="D133" s="122"/>
      <c r="E133" s="123">
        <f t="shared" si="12"/>
        <v>960</v>
      </c>
      <c r="F133" s="123">
        <f t="shared" si="10"/>
        <v>0.20088083626017603</v>
      </c>
      <c r="G133" s="123">
        <f t="shared" si="11"/>
        <v>0</v>
      </c>
      <c r="H133" s="123">
        <v>49.780756522977832</v>
      </c>
      <c r="I133" s="123"/>
      <c r="J133" s="122">
        <f>LOOKUP(H133,'Max limit'!CF:CF,'Max limit'!CC:CC)</f>
        <v>8740</v>
      </c>
      <c r="K133" s="170">
        <v>3</v>
      </c>
      <c r="L133" s="135">
        <f t="shared" si="13"/>
        <v>8740</v>
      </c>
    </row>
    <row r="134" spans="2:12" ht="27" thickTop="1" thickBot="1">
      <c r="B134" s="122"/>
      <c r="C134" s="122" t="str">
        <f t="shared" ca="1" si="14"/>
        <v>Turn 2</v>
      </c>
      <c r="D134" s="122"/>
      <c r="E134" s="123">
        <f t="shared" si="12"/>
        <v>970</v>
      </c>
      <c r="F134" s="123">
        <f t="shared" si="10"/>
        <v>0.20088083626017603</v>
      </c>
      <c r="G134" s="123">
        <f t="shared" si="11"/>
        <v>0</v>
      </c>
      <c r="H134" s="123">
        <v>49.780756522977832</v>
      </c>
      <c r="I134" s="123"/>
      <c r="J134" s="122">
        <f>LOOKUP(H134,'Max limit'!CF:CF,'Max limit'!CC:CC)</f>
        <v>8740</v>
      </c>
      <c r="K134" s="170">
        <v>3</v>
      </c>
      <c r="L134" s="135">
        <f t="shared" si="13"/>
        <v>8740</v>
      </c>
    </row>
    <row r="135" spans="2:12" ht="27" thickTop="1" thickBot="1">
      <c r="B135" s="122"/>
      <c r="C135" s="122" t="str">
        <f t="shared" ca="1" si="14"/>
        <v>Turn 2</v>
      </c>
      <c r="D135" s="122"/>
      <c r="E135" s="123">
        <f t="shared" si="12"/>
        <v>980</v>
      </c>
      <c r="F135" s="123">
        <f t="shared" si="10"/>
        <v>0.20088083626017603</v>
      </c>
      <c r="G135" s="123">
        <f t="shared" si="11"/>
        <v>0</v>
      </c>
      <c r="H135" s="123">
        <v>49.780756522977832</v>
      </c>
      <c r="I135" s="123"/>
      <c r="J135" s="122">
        <f>LOOKUP(H135,'Max limit'!CF:CF,'Max limit'!CC:CC)</f>
        <v>8740</v>
      </c>
      <c r="K135" s="170">
        <v>3</v>
      </c>
      <c r="L135" s="135">
        <f t="shared" si="13"/>
        <v>8740</v>
      </c>
    </row>
    <row r="136" spans="2:12" ht="27" thickTop="1" thickBot="1">
      <c r="B136" s="122"/>
      <c r="C136" s="122" t="str">
        <f t="shared" ca="1" si="14"/>
        <v>Turn 2</v>
      </c>
      <c r="D136" s="122"/>
      <c r="E136" s="123">
        <f t="shared" si="12"/>
        <v>990</v>
      </c>
      <c r="F136" s="123">
        <f t="shared" si="10"/>
        <v>0.20088083626017603</v>
      </c>
      <c r="G136" s="123">
        <f t="shared" si="11"/>
        <v>0</v>
      </c>
      <c r="H136" s="123">
        <v>49.780756522977832</v>
      </c>
      <c r="I136" s="123"/>
      <c r="J136" s="122">
        <f>LOOKUP(H136,'Max limit'!CF:CF,'Max limit'!CC:CC)</f>
        <v>8740</v>
      </c>
      <c r="K136" s="170">
        <v>3</v>
      </c>
      <c r="L136" s="135">
        <f t="shared" si="13"/>
        <v>8740</v>
      </c>
    </row>
    <row r="137" spans="2:12" ht="27" thickTop="1" thickBot="1">
      <c r="B137" s="122"/>
      <c r="C137" s="122" t="str">
        <f t="shared" ca="1" si="14"/>
        <v>Turn 2</v>
      </c>
      <c r="D137" s="122"/>
      <c r="E137" s="123">
        <f t="shared" si="12"/>
        <v>1000</v>
      </c>
      <c r="F137" s="123">
        <f t="shared" si="10"/>
        <v>0.20088083626017603</v>
      </c>
      <c r="G137" s="123">
        <f t="shared" si="11"/>
        <v>0</v>
      </c>
      <c r="H137" s="123">
        <v>49.780756522977832</v>
      </c>
      <c r="I137" s="123"/>
      <c r="J137" s="122">
        <f>LOOKUP(H137,'Max limit'!CF:CF,'Max limit'!CC:CC)</f>
        <v>8740</v>
      </c>
      <c r="K137" s="170">
        <v>3</v>
      </c>
      <c r="L137" s="135">
        <f t="shared" si="13"/>
        <v>8740</v>
      </c>
    </row>
    <row r="138" spans="2:12" ht="27" thickTop="1" thickBot="1">
      <c r="B138" s="122"/>
      <c r="C138" s="122" t="str">
        <f t="shared" ca="1" si="14"/>
        <v>Turn 2</v>
      </c>
      <c r="D138" s="122"/>
      <c r="E138" s="123">
        <f t="shared" si="12"/>
        <v>1010</v>
      </c>
      <c r="F138" s="123">
        <f t="shared" si="10"/>
        <v>0.20088083626017603</v>
      </c>
      <c r="G138" s="123">
        <f t="shared" si="11"/>
        <v>0</v>
      </c>
      <c r="H138" s="123">
        <v>49.780756522977832</v>
      </c>
      <c r="I138" s="123"/>
      <c r="J138" s="122">
        <f>LOOKUP(H138,'Max limit'!CF:CF,'Max limit'!CC:CC)</f>
        <v>8740</v>
      </c>
      <c r="K138" s="170">
        <v>3</v>
      </c>
      <c r="L138" s="135">
        <f t="shared" si="13"/>
        <v>8740</v>
      </c>
    </row>
    <row r="139" spans="2:12" ht="27" thickTop="1" thickBot="1">
      <c r="B139" s="120"/>
      <c r="C139" s="120"/>
      <c r="D139" s="120"/>
      <c r="E139" s="121">
        <f t="shared" si="12"/>
        <v>1020</v>
      </c>
      <c r="F139" s="121">
        <f t="shared" si="10"/>
        <v>0.20022169934009201</v>
      </c>
      <c r="G139" s="121">
        <f t="shared" si="11"/>
        <v>1.6369855291145106</v>
      </c>
      <c r="H139" s="121">
        <v>50.108516547412279</v>
      </c>
      <c r="I139" s="121">
        <f>(H138^2)+(2*(LOOKUP(J138,'Max limit'!W:W,'Max limit'!Z:Z)*('Track spec smooth'!E139-'Track spec smooth'!E138)))</f>
        <v>2643.9708055837955</v>
      </c>
      <c r="J139" s="120">
        <f>LOOKUP(H139,'Max limit'!CF:CF,'Max limit'!CC:CC)</f>
        <v>8820</v>
      </c>
      <c r="K139" s="169">
        <v>3</v>
      </c>
      <c r="L139" s="133">
        <f t="shared" si="13"/>
        <v>8756</v>
      </c>
    </row>
    <row r="140" spans="2:12" ht="27" thickTop="1" thickBot="1">
      <c r="B140" s="120"/>
      <c r="C140" s="120"/>
      <c r="D140" s="120"/>
      <c r="E140" s="121">
        <f t="shared" si="12"/>
        <v>1030</v>
      </c>
      <c r="F140" s="121">
        <f t="shared" si="10"/>
        <v>0.19829724854882361</v>
      </c>
      <c r="G140" s="121">
        <f t="shared" si="11"/>
        <v>3.2358153368108238</v>
      </c>
      <c r="H140" s="121">
        <v>50.75016982551395</v>
      </c>
      <c r="I140" s="121">
        <f>(H139^2)+(2*(LOOKUP(J139,'Max limit'!W:W,'Max limit'!Z:Z)*('Track spec smooth'!E140-'Track spec smooth'!E139)))</f>
        <v>2676.1070583091964</v>
      </c>
      <c r="J140" s="120">
        <f>LOOKUP(H140,'Max limit'!CF:CF,'Max limit'!CC:CC)</f>
        <v>8910</v>
      </c>
      <c r="K140" s="169">
        <v>3</v>
      </c>
      <c r="L140" s="133">
        <f t="shared" si="13"/>
        <v>8790</v>
      </c>
    </row>
    <row r="141" spans="2:12" ht="27" thickTop="1" thickBot="1">
      <c r="B141" s="120"/>
      <c r="C141" s="120"/>
      <c r="D141" s="120"/>
      <c r="E141" s="121">
        <f t="shared" si="12"/>
        <v>1040</v>
      </c>
      <c r="F141" s="121">
        <f t="shared" si="10"/>
        <v>0.19683002837280339</v>
      </c>
      <c r="G141" s="121">
        <f t="shared" si="11"/>
        <v>0.55973447463146209</v>
      </c>
      <c r="H141" s="121">
        <v>50.860342378036897</v>
      </c>
      <c r="I141" s="121">
        <f>(H140^2)+(2*(LOOKUP(J140,'Max limit'!AH:AH,'Max limit'!AJ:AJ)*('Track spec smooth'!E141-'Track spec smooth'!E140)))</f>
        <v>2301.0150879023759</v>
      </c>
      <c r="J141" s="120">
        <f>LOOKUP(H141,'Max limit'!CF:CF,'Max limit'!CC:CC)</f>
        <v>8910</v>
      </c>
      <c r="K141" s="169">
        <v>3</v>
      </c>
      <c r="L141" s="133">
        <f t="shared" si="13"/>
        <v>8824</v>
      </c>
    </row>
    <row r="142" spans="2:12" ht="27" thickTop="1" thickBot="1">
      <c r="B142" s="120"/>
      <c r="C142" s="120" t="s">
        <v>314</v>
      </c>
      <c r="D142" s="121">
        <f>SUM(F139:F146)</f>
        <v>1.65246637961871</v>
      </c>
      <c r="E142" s="121">
        <f t="shared" si="12"/>
        <v>1050</v>
      </c>
      <c r="F142" s="121">
        <f t="shared" si="10"/>
        <v>0.1974924283621961</v>
      </c>
      <c r="G142" s="121">
        <f t="shared" si="11"/>
        <v>-2.2835283212567887</v>
      </c>
      <c r="H142" s="121">
        <v>50.409362824638045</v>
      </c>
      <c r="I142" s="121">
        <f>(H141^2)+(2*(LOOKUP(J141,'Max limit'!AH:AH,'Max limit'!AJ:AJ)*('Track spec smooth'!E142-'Track spec smooth'!E141)))</f>
        <v>2312.2097773950054</v>
      </c>
      <c r="J142" s="120">
        <f>LOOKUP(H142,'Max limit'!CF:CF,'Max limit'!CC:CC)</f>
        <v>8820</v>
      </c>
      <c r="K142" s="169">
        <v>3</v>
      </c>
      <c r="L142" s="133">
        <f t="shared" si="13"/>
        <v>8840</v>
      </c>
    </row>
    <row r="143" spans="2:12" ht="27" thickTop="1" thickBot="1">
      <c r="B143" s="120"/>
      <c r="C143" s="120"/>
      <c r="D143" s="120"/>
      <c r="E143" s="121">
        <f t="shared" si="12"/>
        <v>1060</v>
      </c>
      <c r="F143" s="121">
        <f t="shared" si="10"/>
        <v>0.20045841337465842</v>
      </c>
      <c r="G143" s="121">
        <f t="shared" si="11"/>
        <v>-5.2250647070239777</v>
      </c>
      <c r="H143" s="121">
        <v>49.361954643688094</v>
      </c>
      <c r="I143" s="121">
        <f>(H142^2)+(2*(LOOKUP(J142,'Max limit'!AH:AH,'Max limit'!AJ:AJ)*('Track spec smooth'!E143-'Track spec smooth'!E142)))</f>
        <v>2266.5392109698696</v>
      </c>
      <c r="J143" s="120">
        <f>LOOKUP(H143,'Max limit'!CF:CF,'Max limit'!CC:CC)</f>
        <v>8650</v>
      </c>
      <c r="K143" s="169">
        <v>3</v>
      </c>
      <c r="L143" s="133">
        <f t="shared" si="13"/>
        <v>8822</v>
      </c>
    </row>
    <row r="144" spans="2:12" ht="27" thickTop="1" thickBot="1">
      <c r="B144" s="120"/>
      <c r="C144" s="120"/>
      <c r="D144" s="120"/>
      <c r="E144" s="121">
        <f t="shared" si="12"/>
        <v>1070</v>
      </c>
      <c r="F144" s="121">
        <f t="shared" si="10"/>
        <v>0.20680511563812715</v>
      </c>
      <c r="G144" s="121">
        <f t="shared" si="11"/>
        <v>-9.7410683226878803</v>
      </c>
      <c r="H144" s="121">
        <v>47.347451882775729</v>
      </c>
      <c r="I144" s="121">
        <f>(H143^2)+(2*(LOOKUP(J143,'Max limit'!AH:AH,'Max limit'!AJ:AJ)*('Track spec smooth'!E144-'Track spec smooth'!E143)))</f>
        <v>2162.0379168293898</v>
      </c>
      <c r="J144" s="120">
        <f>LOOKUP(H144,'Max limit'!CF:CF,'Max limit'!CC:CC)</f>
        <v>8300</v>
      </c>
      <c r="K144" s="169">
        <v>3</v>
      </c>
      <c r="L144" s="133">
        <f t="shared" si="13"/>
        <v>8718</v>
      </c>
    </row>
    <row r="145" spans="2:12" ht="27" thickTop="1" thickBot="1">
      <c r="B145" s="120"/>
      <c r="C145" s="120"/>
      <c r="D145" s="120"/>
      <c r="E145" s="121">
        <f t="shared" si="12"/>
        <v>1080</v>
      </c>
      <c r="F145" s="121">
        <f t="shared" si="10"/>
        <v>0.21816576181268033</v>
      </c>
      <c r="G145" s="121">
        <f t="shared" si="11"/>
        <v>-13.849518238846374</v>
      </c>
      <c r="H145" s="121">
        <v>44.325961185459199</v>
      </c>
      <c r="I145" s="121">
        <f>(H144^2)+(2*(LOOKUP(J144,'Max limit'!AH:AH,'Max limit'!AJ:AJ)*('Track spec smooth'!E145-'Track spec smooth'!E144)))</f>
        <v>1967.2165503756323</v>
      </c>
      <c r="J145" s="120">
        <f>LOOKUP(H145,'Max limit'!CF:CF,'Max limit'!CC:CC)</f>
        <v>7770</v>
      </c>
      <c r="K145" s="169">
        <v>3</v>
      </c>
      <c r="L145" s="133">
        <f t="shared" si="13"/>
        <v>8490</v>
      </c>
    </row>
    <row r="146" spans="2:12" ht="27" thickTop="1" thickBot="1">
      <c r="B146" s="120"/>
      <c r="C146" s="120"/>
      <c r="D146" s="120"/>
      <c r="E146" s="121">
        <f t="shared" si="12"/>
        <v>1090</v>
      </c>
      <c r="F146" s="121">
        <f t="shared" si="10"/>
        <v>0.23419568416932909</v>
      </c>
      <c r="G146" s="121">
        <f t="shared" si="11"/>
        <v>-13.891170367080418</v>
      </c>
      <c r="H146" s="121">
        <v>41.072709037428091</v>
      </c>
      <c r="I146" s="121">
        <f>(H145^2)+(2*(LOOKUP(J145,'Max limit'!AH:AH,'Max limit'!AJ:AJ)*('Track spec smooth'!E146-'Track spec smooth'!E145)))</f>
        <v>1690.2261855987049</v>
      </c>
      <c r="J146" s="120">
        <f>LOOKUP(H146,'Max limit'!CF:CF,'Max limit'!CC:CC)</f>
        <v>7240</v>
      </c>
      <c r="K146" s="169">
        <v>3</v>
      </c>
      <c r="L146" s="133">
        <f t="shared" si="13"/>
        <v>8156</v>
      </c>
    </row>
    <row r="147" spans="2:12" ht="27" thickTop="1" thickBot="1">
      <c r="B147" s="122"/>
      <c r="C147" s="122"/>
      <c r="D147" s="122"/>
      <c r="E147" s="123">
        <f t="shared" si="12"/>
        <v>1100</v>
      </c>
      <c r="F147" s="123">
        <f t="shared" si="10"/>
        <v>0.24916831198546141</v>
      </c>
      <c r="G147" s="123">
        <f t="shared" si="11"/>
        <v>-7.5386374680497292</v>
      </c>
      <c r="H147" s="123">
        <v>39.194319464843787</v>
      </c>
      <c r="I147" s="123"/>
      <c r="J147" s="122">
        <f>LOOKUP(H147,'Max limit'!CE:CE,'Max limit'!CC:CC)</f>
        <v>8620</v>
      </c>
      <c r="K147" s="170">
        <v>2</v>
      </c>
      <c r="L147" s="135">
        <f t="shared" si="13"/>
        <v>8116</v>
      </c>
    </row>
    <row r="148" spans="2:12" ht="27" thickTop="1" thickBot="1">
      <c r="B148" s="122"/>
      <c r="C148" s="122"/>
      <c r="D148" s="122"/>
      <c r="E148" s="123">
        <f t="shared" si="12"/>
        <v>1110</v>
      </c>
      <c r="F148" s="123">
        <f t="shared" si="10"/>
        <v>0.25938090607379499</v>
      </c>
      <c r="G148" s="123">
        <f t="shared" si="11"/>
        <v>-4.9423874888788202</v>
      </c>
      <c r="H148" s="123">
        <v>37.91235851981061</v>
      </c>
      <c r="I148" s="123"/>
      <c r="J148" s="122">
        <f>LOOKUP(H148,'Max limit'!CE:CE,'Max limit'!CC:CC)</f>
        <v>8290</v>
      </c>
      <c r="K148" s="170">
        <v>2</v>
      </c>
      <c r="L148" s="135">
        <f t="shared" si="13"/>
        <v>8044</v>
      </c>
    </row>
    <row r="149" spans="2:12" ht="27" thickTop="1" thickBot="1">
      <c r="B149" s="122"/>
      <c r="C149" s="122"/>
      <c r="D149" s="122"/>
      <c r="E149" s="123">
        <f t="shared" si="12"/>
        <v>1120</v>
      </c>
      <c r="F149" s="123">
        <f t="shared" si="10"/>
        <v>0.26602080132456579</v>
      </c>
      <c r="G149" s="123">
        <f t="shared" si="11"/>
        <v>-2.4156997734969798</v>
      </c>
      <c r="H149" s="123">
        <v>37.269732130305371</v>
      </c>
      <c r="I149" s="123"/>
      <c r="J149" s="122">
        <f>LOOKUP(H149,'Max limit'!CE:CE,'Max limit'!CC:CC)</f>
        <v>8180</v>
      </c>
      <c r="K149" s="170">
        <v>2</v>
      </c>
      <c r="L149" s="135">
        <f t="shared" si="13"/>
        <v>8020</v>
      </c>
    </row>
    <row r="150" spans="2:12" ht="27" thickTop="1" thickBot="1">
      <c r="B150" s="122"/>
      <c r="C150" s="122"/>
      <c r="D150" s="122"/>
      <c r="E150" s="123">
        <f t="shared" si="12"/>
        <v>1130</v>
      </c>
      <c r="F150" s="123">
        <f t="shared" si="10"/>
        <v>0.26813269988631611</v>
      </c>
      <c r="G150" s="123">
        <f t="shared" si="11"/>
        <v>0.18822132941306441</v>
      </c>
      <c r="H150" s="123">
        <v>37.320200423537088</v>
      </c>
      <c r="I150" s="123"/>
      <c r="J150" s="122">
        <f>LOOKUP(H150,'Max limit'!CE:CE,'Max limit'!CC:CC)</f>
        <v>8180</v>
      </c>
      <c r="K150" s="170">
        <v>2</v>
      </c>
      <c r="L150" s="135">
        <f t="shared" si="13"/>
        <v>8102</v>
      </c>
    </row>
    <row r="151" spans="2:12" ht="27" thickTop="1" thickBot="1">
      <c r="B151" s="122"/>
      <c r="C151" s="122"/>
      <c r="D151" s="123">
        <f>SUM(F148:F157)</f>
        <v>2.6319989163051991</v>
      </c>
      <c r="E151" s="123">
        <f t="shared" si="12"/>
        <v>1140</v>
      </c>
      <c r="F151" s="123">
        <f t="shared" si="10"/>
        <v>0.26506176603262427</v>
      </c>
      <c r="G151" s="123">
        <f t="shared" si="11"/>
        <v>3.0698900173511259</v>
      </c>
      <c r="H151" s="123">
        <v>38.133910893062101</v>
      </c>
      <c r="I151" s="123"/>
      <c r="J151" s="122">
        <f>LOOKUP(H151,'Max limit'!CE:CE,'Max limit'!CC:CC)</f>
        <v>8400</v>
      </c>
      <c r="K151" s="170">
        <v>2</v>
      </c>
      <c r="L151" s="135">
        <f t="shared" si="13"/>
        <v>8334</v>
      </c>
    </row>
    <row r="152" spans="2:12" ht="27" thickTop="1" thickBot="1">
      <c r="B152" s="122"/>
      <c r="C152" s="122" t="s">
        <v>11</v>
      </c>
      <c r="D152" s="122"/>
      <c r="E152" s="123">
        <f t="shared" si="12"/>
        <v>1150</v>
      </c>
      <c r="F152" s="123">
        <f t="shared" si="10"/>
        <v>0.26223379049798301</v>
      </c>
      <c r="G152" s="123">
        <f t="shared" si="11"/>
        <v>0</v>
      </c>
      <c r="H152" s="123">
        <v>38.133910893062101</v>
      </c>
      <c r="I152" s="123"/>
      <c r="J152" s="122">
        <f>LOOKUP(H152,'Max limit'!CE:CE,'Max limit'!CC:CC)</f>
        <v>8400</v>
      </c>
      <c r="K152" s="170">
        <v>2</v>
      </c>
      <c r="L152" s="135">
        <f t="shared" si="13"/>
        <v>8290</v>
      </c>
    </row>
    <row r="153" spans="2:12" ht="27" thickTop="1" thickBot="1">
      <c r="B153" s="122"/>
      <c r="C153" s="122"/>
      <c r="D153" s="122"/>
      <c r="E153" s="123">
        <f t="shared" si="12"/>
        <v>1160</v>
      </c>
      <c r="F153" s="123">
        <f t="shared" si="10"/>
        <v>0.26223379049798301</v>
      </c>
      <c r="G153" s="123">
        <f t="shared" si="11"/>
        <v>0</v>
      </c>
      <c r="H153" s="123">
        <v>38.133910893062101</v>
      </c>
      <c r="I153" s="123"/>
      <c r="J153" s="122">
        <f>LOOKUP(H153,'Max limit'!CE:CE,'Max limit'!CC:CC)</f>
        <v>8400</v>
      </c>
      <c r="K153" s="170">
        <v>2</v>
      </c>
      <c r="L153" s="135">
        <f t="shared" si="13"/>
        <v>8312</v>
      </c>
    </row>
    <row r="154" spans="2:12" ht="27" thickTop="1" thickBot="1">
      <c r="B154" s="122"/>
      <c r="C154" s="122"/>
      <c r="D154" s="122"/>
      <c r="E154" s="123">
        <f t="shared" si="12"/>
        <v>1170</v>
      </c>
      <c r="F154" s="123">
        <f t="shared" si="10"/>
        <v>0.26223379049798301</v>
      </c>
      <c r="G154" s="123">
        <f t="shared" si="11"/>
        <v>0</v>
      </c>
      <c r="H154" s="123">
        <v>38.133910893062101</v>
      </c>
      <c r="I154" s="123"/>
      <c r="J154" s="122">
        <f>LOOKUP(H154,'Max limit'!CE:CE,'Max limit'!CC:CC)</f>
        <v>8400</v>
      </c>
      <c r="K154" s="170">
        <v>2</v>
      </c>
      <c r="L154" s="135">
        <f t="shared" si="13"/>
        <v>8356</v>
      </c>
    </row>
    <row r="155" spans="2:12" ht="27" thickTop="1" thickBot="1">
      <c r="B155" s="122"/>
      <c r="C155" s="122"/>
      <c r="D155" s="122"/>
      <c r="E155" s="123">
        <f t="shared" si="12"/>
        <v>1180</v>
      </c>
      <c r="F155" s="123">
        <f t="shared" si="10"/>
        <v>0.26223379049798301</v>
      </c>
      <c r="G155" s="123">
        <f t="shared" si="11"/>
        <v>0</v>
      </c>
      <c r="H155" s="123">
        <v>38.133910893062101</v>
      </c>
      <c r="I155" s="123"/>
      <c r="J155" s="122">
        <f>LOOKUP(H155,'Max limit'!CE:CE,'Max limit'!CC:CC)</f>
        <v>8400</v>
      </c>
      <c r="K155" s="170">
        <v>2</v>
      </c>
      <c r="L155" s="135">
        <f t="shared" si="13"/>
        <v>8400</v>
      </c>
    </row>
    <row r="156" spans="2:12" ht="27" thickTop="1" thickBot="1">
      <c r="B156" s="122"/>
      <c r="C156" s="122"/>
      <c r="D156" s="122"/>
      <c r="E156" s="123">
        <f t="shared" si="12"/>
        <v>1190</v>
      </c>
      <c r="F156" s="123">
        <f t="shared" si="10"/>
        <v>0.26223379049798301</v>
      </c>
      <c r="G156" s="123">
        <f t="shared" si="11"/>
        <v>0</v>
      </c>
      <c r="H156" s="123">
        <v>38.133910893062101</v>
      </c>
      <c r="I156" s="123"/>
      <c r="J156" s="122">
        <f>LOOKUP(H156,'Max limit'!CE:CE,'Max limit'!CC:CC)</f>
        <v>8400</v>
      </c>
      <c r="K156" s="170">
        <v>2</v>
      </c>
      <c r="L156" s="135">
        <f t="shared" si="13"/>
        <v>8400</v>
      </c>
    </row>
    <row r="157" spans="2:12" ht="27" thickTop="1" thickBot="1">
      <c r="B157" s="122"/>
      <c r="C157" s="122"/>
      <c r="D157" s="122"/>
      <c r="E157" s="123">
        <f t="shared" si="12"/>
        <v>1200</v>
      </c>
      <c r="F157" s="123">
        <f t="shared" si="10"/>
        <v>0.26223379049798301</v>
      </c>
      <c r="G157" s="123">
        <f t="shared" si="11"/>
        <v>0</v>
      </c>
      <c r="H157" s="123">
        <v>38.133910893062101</v>
      </c>
      <c r="I157" s="123"/>
      <c r="J157" s="122">
        <f>LOOKUP(H157,'Max limit'!CE:CE,'Max limit'!CC:CC)</f>
        <v>8400</v>
      </c>
      <c r="K157" s="170">
        <v>2</v>
      </c>
      <c r="L157" s="135">
        <f t="shared" si="13"/>
        <v>8400</v>
      </c>
    </row>
    <row r="158" spans="2:12" ht="27" thickTop="1" thickBot="1">
      <c r="B158" s="120"/>
      <c r="C158" s="120"/>
      <c r="D158" s="120"/>
      <c r="E158" s="121">
        <f t="shared" si="12"/>
        <v>1210</v>
      </c>
      <c r="F158" s="121">
        <f t="shared" si="10"/>
        <v>0.26071381886109934</v>
      </c>
      <c r="G158" s="121">
        <f t="shared" si="11"/>
        <v>1.7054882231960893</v>
      </c>
      <c r="H158" s="121">
        <v>38.578555240754184</v>
      </c>
      <c r="I158" s="121">
        <f>(H157^2)+(2*(LOOKUP(J157,'Max limit'!W:W,'Max limit'!Y:Y)*('Track spec smooth'!E158-'Track spec smooth'!E157)))</f>
        <v>1628.6981542383</v>
      </c>
      <c r="J158" s="120">
        <f>LOOKUP(H158,'Max limit'!CE:CE,'Max limit'!CC:CC)</f>
        <v>8510</v>
      </c>
      <c r="K158" s="169">
        <v>2</v>
      </c>
      <c r="L158" s="138">
        <f t="shared" si="13"/>
        <v>8422</v>
      </c>
    </row>
    <row r="159" spans="2:12" ht="27" thickTop="1" thickBot="1">
      <c r="B159" s="120"/>
      <c r="C159" s="120"/>
      <c r="D159" s="120"/>
      <c r="E159" s="121">
        <f t="shared" si="12"/>
        <v>1220</v>
      </c>
      <c r="F159" s="121">
        <f t="shared" si="10"/>
        <v>0.25634988461492808</v>
      </c>
      <c r="G159" s="121">
        <f t="shared" si="11"/>
        <v>3.3597009220637819</v>
      </c>
      <c r="H159" s="121">
        <v>39.439814184465902</v>
      </c>
      <c r="I159" s="121">
        <f>(H158^2)+(2*(LOOKUP(J158,'Max limit'!W:W,'Max limit'!Y:Y)*('Track spec smooth'!E159-'Track spec smooth'!E158)))</f>
        <v>1662.3101094593487</v>
      </c>
      <c r="J159" s="120">
        <f>LOOKUP(H159,'Max limit'!CE:CE,'Max limit'!CC:CC)</f>
        <v>8620</v>
      </c>
      <c r="K159" s="169">
        <v>2</v>
      </c>
      <c r="L159" s="138">
        <f t="shared" si="13"/>
        <v>8466</v>
      </c>
    </row>
    <row r="160" spans="2:12" ht="27" thickTop="1" thickBot="1">
      <c r="B160" s="120"/>
      <c r="C160" s="120"/>
      <c r="D160" s="120"/>
      <c r="E160" s="121">
        <f t="shared" si="12"/>
        <v>1230</v>
      </c>
      <c r="F160" s="121">
        <f t="shared" si="10"/>
        <v>0.2495841418219942</v>
      </c>
      <c r="G160" s="121">
        <f t="shared" si="11"/>
        <v>5.0230273781868835</v>
      </c>
      <c r="H160" s="121">
        <v>40.693482161999057</v>
      </c>
      <c r="I160" s="121">
        <f>(H159^2)+(2*(LOOKUP(J159,'Max limit'!W:W,'Max limit'!Y:Y)*('Track spec smooth'!E160-'Track spec smooth'!E159)))</f>
        <v>1728.9998421330065</v>
      </c>
      <c r="J160" s="120">
        <f>LOOKUP(H160,'Max limit'!CE:CE,'Max limit'!CC:CC)</f>
        <v>8940</v>
      </c>
      <c r="K160" s="169">
        <v>2</v>
      </c>
      <c r="L160" s="138">
        <f t="shared" si="13"/>
        <v>8574</v>
      </c>
    </row>
    <row r="161" spans="2:12" ht="27" thickTop="1" thickBot="1">
      <c r="B161" s="120"/>
      <c r="C161" s="120"/>
      <c r="D161" s="120"/>
      <c r="E161" s="121">
        <f t="shared" si="12"/>
        <v>1240</v>
      </c>
      <c r="F161" s="121">
        <f t="shared" si="10"/>
        <v>0.24093021212264409</v>
      </c>
      <c r="G161" s="121">
        <f t="shared" si="11"/>
        <v>6.7431382483890143</v>
      </c>
      <c r="H161" s="121">
        <v>42.318107890555737</v>
      </c>
      <c r="I161" s="121">
        <f>(H160^2)+(2*(LOOKUP(J160,'Max limit'!W:W,'Max limit'!Y:Y)*('Track spec smooth'!E161-'Track spec smooth'!E160)))</f>
        <v>1827.9565513560356</v>
      </c>
      <c r="J161" s="120">
        <f>LOOKUP(H161,'Max limit'!CE:CE,'Max limit'!CC:CC)</f>
        <v>9270</v>
      </c>
      <c r="K161" s="169">
        <v>2</v>
      </c>
      <c r="L161" s="138">
        <f t="shared" si="13"/>
        <v>8748</v>
      </c>
    </row>
    <row r="162" spans="2:12" ht="27" thickTop="1" thickBot="1">
      <c r="B162" s="120"/>
      <c r="C162" s="120"/>
      <c r="D162" s="120"/>
      <c r="E162" s="121">
        <f t="shared" si="12"/>
        <v>1250</v>
      </c>
      <c r="F162" s="121">
        <f t="shared" si="10"/>
        <v>0.23091323625497898</v>
      </c>
      <c r="G162" s="121">
        <f t="shared" si="11"/>
        <v>8.5590699989758896</v>
      </c>
      <c r="H162" s="121">
        <v>44.294510443352159</v>
      </c>
      <c r="I162" s="121">
        <f>(H161^2)+(2*(LOOKUP(J161,'Max limit'!W:W,'Max limit'!Y:Y)*('Track spec smooth'!E162-'Track spec smooth'!E161)))</f>
        <v>1961.2110774747234</v>
      </c>
      <c r="J162" s="120">
        <f>LOOKUP(H162,'Max limit'!CE:CE,'Max limit'!CC:CC)</f>
        <v>9710</v>
      </c>
      <c r="K162" s="169">
        <v>2</v>
      </c>
      <c r="L162" s="138">
        <f t="shared" si="13"/>
        <v>9010</v>
      </c>
    </row>
    <row r="163" spans="2:12" ht="27" thickTop="1" thickBot="1">
      <c r="B163" s="120"/>
      <c r="C163" s="120"/>
      <c r="D163" s="120"/>
      <c r="E163" s="121">
        <f t="shared" si="12"/>
        <v>1260</v>
      </c>
      <c r="F163" s="121">
        <f t="shared" si="10"/>
        <v>0.22418385065724369</v>
      </c>
      <c r="G163" s="121">
        <f t="shared" si="11"/>
        <v>2.7810709201905772</v>
      </c>
      <c r="H163" s="121">
        <v>44.917981631191367</v>
      </c>
      <c r="I163" s="121">
        <f>(H161^2)+(2*(LOOKUP(J161,'Max limit'!AG:AG,'Max limit'!AI:AI)*(E163-E162)))</f>
        <v>1546.3078778437177</v>
      </c>
      <c r="J163" s="120">
        <f>LOOKUP(H163,'Max limit'!CE:CE,'Max limit'!CC:CC)</f>
        <v>9820</v>
      </c>
      <c r="K163" s="169">
        <v>2</v>
      </c>
      <c r="L163" s="138">
        <f t="shared" si="13"/>
        <v>9272</v>
      </c>
    </row>
    <row r="164" spans="2:12" ht="27" thickTop="1" thickBot="1">
      <c r="B164" s="120"/>
      <c r="C164" s="120"/>
      <c r="D164" s="120"/>
      <c r="E164" s="121">
        <f t="shared" si="12"/>
        <v>1270</v>
      </c>
      <c r="F164" s="121">
        <f t="shared" si="10"/>
        <v>0.22121416898628901</v>
      </c>
      <c r="G164" s="121">
        <f t="shared" si="11"/>
        <v>2.5954879486974605</v>
      </c>
      <c r="H164" s="121">
        <v>45.492140340876404</v>
      </c>
      <c r="I164" s="121">
        <f>(H162^2)+(2*(LOOKUP(J162,'Max limit'!AG:AG,'Max limit'!AI:AI)*(E164-E163)))</f>
        <v>1714.9637393358089</v>
      </c>
      <c r="J164" s="120">
        <f>LOOKUP(H164,'Max limit'!CE:CE,'Max limit'!CC:CC)</f>
        <v>9930</v>
      </c>
      <c r="K164" s="169">
        <v>2</v>
      </c>
      <c r="L164" s="138">
        <f t="shared" si="13"/>
        <v>9534</v>
      </c>
    </row>
    <row r="165" spans="2:12" ht="27" thickTop="1" thickBot="1">
      <c r="B165" s="120"/>
      <c r="C165" s="120"/>
      <c r="D165" s="121">
        <f>SUM(F158:F171)</f>
        <v>3.3882647009236631</v>
      </c>
      <c r="E165" s="121">
        <f t="shared" si="12"/>
        <v>1280</v>
      </c>
      <c r="F165" s="121">
        <f t="shared" si="10"/>
        <v>0.22169570222177779</v>
      </c>
      <c r="G165" s="121">
        <f t="shared" si="11"/>
        <v>-3.4756363539730528</v>
      </c>
      <c r="H165" s="121">
        <v>44.721606698714808</v>
      </c>
      <c r="I165" s="121">
        <f>(H163^2)+(2*(LOOKUP(J163,'Max limit'!AG:AG,'Max limit'!AI:AI)*(E165-E164)))</f>
        <v>1769.9354769353604</v>
      </c>
      <c r="J165" s="120">
        <f>LOOKUP(H165,'Max limit'!CE:CE,'Max limit'!CC:CC)</f>
        <v>9820</v>
      </c>
      <c r="K165" s="169">
        <v>2</v>
      </c>
      <c r="L165" s="138">
        <f t="shared" si="13"/>
        <v>9710</v>
      </c>
    </row>
    <row r="166" spans="2:12" ht="27" thickTop="1" thickBot="1">
      <c r="B166" s="120"/>
      <c r="C166" s="120"/>
      <c r="D166" s="120"/>
      <c r="E166" s="121">
        <f t="shared" si="12"/>
        <v>1290</v>
      </c>
      <c r="F166" s="121">
        <f t="shared" ref="F166:F229" si="15">(E166-E165)/((H166+H165)/2)</f>
        <v>0.22550901124803893</v>
      </c>
      <c r="G166" s="121">
        <f t="shared" si="11"/>
        <v>-3.347810681035039</v>
      </c>
      <c r="H166" s="121">
        <v>43.966645222188973</v>
      </c>
      <c r="I166" s="121">
        <f>(H164^2)+(2*(LOOKUP(J164,'Max limit'!AG:AG,'Max limit'!AI:AI)*(E166-E165)))</f>
        <v>1821.1882366320876</v>
      </c>
      <c r="J166" s="120">
        <f>LOOKUP(H166,'Max limit'!CE:CE,'Max limit'!CC:CC)</f>
        <v>9600</v>
      </c>
      <c r="K166" s="169">
        <v>2</v>
      </c>
      <c r="L166" s="138">
        <f t="shared" si="13"/>
        <v>9776</v>
      </c>
    </row>
    <row r="167" spans="2:12" ht="27" thickTop="1" thickBot="1">
      <c r="B167" s="120"/>
      <c r="C167" s="120" t="s">
        <v>242</v>
      </c>
      <c r="D167" s="120"/>
      <c r="E167" s="121">
        <f t="shared" si="12"/>
        <v>1300</v>
      </c>
      <c r="F167" s="121">
        <f t="shared" si="15"/>
        <v>0.23305237443778634</v>
      </c>
      <c r="G167" s="121">
        <f t="shared" ref="G167:G230" si="16">($H167-$H166)/$F167</f>
        <v>-9.0780920802067744</v>
      </c>
      <c r="H167" s="121">
        <v>41.850974307531921</v>
      </c>
      <c r="I167" s="121">
        <f>(H165^2)+(2*(LOOKUP(J165,'Max limit'!AG:AG,'Max limit'!AI:AI)*(E167-E166)))</f>
        <v>1752.3325088298484</v>
      </c>
      <c r="J167" s="120">
        <f>LOOKUP(H167,'Max limit'!CE:CE,'Max limit'!CC:CC)</f>
        <v>9160</v>
      </c>
      <c r="K167" s="169">
        <v>2</v>
      </c>
      <c r="L167" s="138">
        <f t="shared" si="13"/>
        <v>9666</v>
      </c>
    </row>
    <row r="168" spans="2:12" ht="27" thickTop="1" thickBot="1">
      <c r="B168" s="120"/>
      <c r="C168" s="120"/>
      <c r="D168" s="120"/>
      <c r="E168" s="121">
        <f t="shared" ref="E168:E231" si="17">E167+10</f>
        <v>1310</v>
      </c>
      <c r="F168" s="121">
        <f t="shared" si="15"/>
        <v>0.24123418504025176</v>
      </c>
      <c r="G168" s="121">
        <f t="shared" si="16"/>
        <v>-3.2953841361052767</v>
      </c>
      <c r="H168" s="121">
        <v>41.05601500106399</v>
      </c>
      <c r="I168" s="121">
        <f>(H166^2)+(2*(LOOKUP(J166,'Max limit'!AG:AG,'Max limit'!AI:AI)*(E168-E167)))</f>
        <v>1686.6683383447066</v>
      </c>
      <c r="J168" s="120">
        <f>LOOKUP(H168,'Max limit'!CE:CE,'Max limit'!CC:CC)</f>
        <v>9050</v>
      </c>
      <c r="K168" s="169">
        <v>2</v>
      </c>
      <c r="L168" s="138">
        <f t="shared" si="13"/>
        <v>9512</v>
      </c>
    </row>
    <row r="169" spans="2:12" ht="27" thickTop="1" thickBot="1">
      <c r="B169" s="120"/>
      <c r="C169" s="120"/>
      <c r="D169" s="120"/>
      <c r="E169" s="121">
        <f t="shared" si="17"/>
        <v>1320</v>
      </c>
      <c r="F169" s="121">
        <f t="shared" si="15"/>
        <v>0.25040745002909404</v>
      </c>
      <c r="G169" s="121">
        <f t="shared" si="16"/>
        <v>-8.9542138505575863</v>
      </c>
      <c r="H169" s="121">
        <v>38.81381314373067</v>
      </c>
      <c r="I169" s="121">
        <f>(H167^2)+(2*(LOOKUP(J167,'Max limit'!AG:AG,'Max limit'!AI:AI)*(E169-E168)))</f>
        <v>1507.6027613361521</v>
      </c>
      <c r="J169" s="120">
        <f>LOOKUP(H169,'Max limit'!CE:CE,'Max limit'!CC:CC)</f>
        <v>8510</v>
      </c>
      <c r="K169" s="169">
        <v>2</v>
      </c>
      <c r="L169" s="138">
        <f t="shared" si="13"/>
        <v>9228</v>
      </c>
    </row>
    <row r="170" spans="2:12" ht="27" thickTop="1" thickBot="1">
      <c r="B170" s="120"/>
      <c r="C170" s="120"/>
      <c r="D170" s="120"/>
      <c r="E170" s="121">
        <f t="shared" si="17"/>
        <v>1330</v>
      </c>
      <c r="F170" s="121">
        <f t="shared" si="15"/>
        <v>0.2604779017336169</v>
      </c>
      <c r="G170" s="121">
        <f t="shared" si="16"/>
        <v>-3.2466516063922488</v>
      </c>
      <c r="H170" s="121">
        <v>37.96813214563754</v>
      </c>
      <c r="I170" s="121">
        <f>(H168^2)+(2*(LOOKUP(J168,'Max limit'!AG:AG,'Max limit'!AI:AI)*(E170-E169)))</f>
        <v>1442.3008485805378</v>
      </c>
      <c r="J170" s="120">
        <f>LOOKUP(H170,'Max limit'!CE:CE,'Max limit'!CC:CC)</f>
        <v>8290</v>
      </c>
      <c r="K170" s="169">
        <v>2</v>
      </c>
      <c r="L170" s="138">
        <f t="shared" ref="L170:L233" si="18">AVERAGE(J166:J170)</f>
        <v>8922</v>
      </c>
    </row>
    <row r="171" spans="2:12" ht="27" thickTop="1" thickBot="1">
      <c r="B171" s="120"/>
      <c r="C171" s="120"/>
      <c r="D171" s="120"/>
      <c r="E171" s="121">
        <f t="shared" si="17"/>
        <v>1340</v>
      </c>
      <c r="F171" s="121">
        <f t="shared" si="15"/>
        <v>0.2719987628939195</v>
      </c>
      <c r="G171" s="121">
        <f t="shared" si="16"/>
        <v>-8.8475332539795382</v>
      </c>
      <c r="H171" s="121">
        <v>35.561614045892291</v>
      </c>
      <c r="I171" s="121">
        <f>(H169^2)+(2*(LOOKUP(J169,'Max limit'!AG:AG,'Max limit'!AI:AI)*(E171-E170)))</f>
        <v>1266.084203305325</v>
      </c>
      <c r="J171" s="120">
        <f>LOOKUP(H171,'Max limit'!CD:CD,'Max limit'!CC:CC)</f>
        <v>10320</v>
      </c>
      <c r="K171" s="169">
        <v>1</v>
      </c>
      <c r="L171" s="138">
        <f t="shared" si="18"/>
        <v>9066</v>
      </c>
    </row>
    <row r="172" spans="2:12" ht="27" thickTop="1" thickBot="1">
      <c r="B172" s="122"/>
      <c r="C172" s="122"/>
      <c r="D172" s="122"/>
      <c r="E172" s="123">
        <f t="shared" si="17"/>
        <v>1350</v>
      </c>
      <c r="F172" s="123">
        <f t="shared" si="15"/>
        <v>0.29343619715280511</v>
      </c>
      <c r="G172" s="123">
        <f>($H172-$H171)/$F172</f>
        <v>-10.105471034135578</v>
      </c>
      <c r="H172" s="123">
        <v>32.596303055197723</v>
      </c>
      <c r="I172" s="123"/>
      <c r="J172" s="122">
        <f>LOOKUP(H172,'Max limit'!CD:CD,'Max limit'!CC:CC)</f>
        <v>9460</v>
      </c>
      <c r="K172" s="170">
        <v>1</v>
      </c>
      <c r="L172" s="135">
        <f t="shared" si="18"/>
        <v>9126</v>
      </c>
    </row>
    <row r="173" spans="2:12" ht="27" thickTop="1" thickBot="1">
      <c r="B173" s="122"/>
      <c r="C173" s="122"/>
      <c r="D173" s="122"/>
      <c r="E173" s="123">
        <f t="shared" si="17"/>
        <v>1360</v>
      </c>
      <c r="F173" s="123">
        <f t="shared" si="15"/>
        <v>0.32354674253809734</v>
      </c>
      <c r="G173" s="123">
        <f t="shared" si="16"/>
        <v>-10.439714382909663</v>
      </c>
      <c r="H173" s="123">
        <v>29.218567473579178</v>
      </c>
      <c r="I173" s="123"/>
      <c r="J173" s="122">
        <f>LOOKUP(H173,'Max limit'!CD:CD,'Max limit'!CC:CC)</f>
        <v>8450</v>
      </c>
      <c r="K173" s="170">
        <v>1</v>
      </c>
      <c r="L173" s="135">
        <f t="shared" si="18"/>
        <v>9006</v>
      </c>
    </row>
    <row r="174" spans="2:12" ht="27" thickTop="1" thickBot="1">
      <c r="B174" s="122"/>
      <c r="C174" s="122"/>
      <c r="D174" s="122"/>
      <c r="E174" s="123">
        <f t="shared" si="17"/>
        <v>1370</v>
      </c>
      <c r="F174" s="123">
        <f t="shared" si="15"/>
        <v>0.35625641612052283</v>
      </c>
      <c r="G174" s="123">
        <f>($H174-$H173)/$F174</f>
        <v>-6.4498351317868368</v>
      </c>
      <c r="H174" s="123">
        <v>26.920772324960559</v>
      </c>
      <c r="I174" s="123"/>
      <c r="J174" s="122">
        <f>LOOKUP(H174,'Max limit'!CD:CD,'Max limit'!CC:CC)</f>
        <v>7720</v>
      </c>
      <c r="K174" s="170">
        <v>1</v>
      </c>
      <c r="L174" s="135">
        <f t="shared" si="18"/>
        <v>8848</v>
      </c>
    </row>
    <row r="175" spans="2:12" ht="27" thickTop="1" thickBot="1">
      <c r="B175" s="122"/>
      <c r="C175" s="122" t="s">
        <v>14</v>
      </c>
      <c r="D175" s="123">
        <f>SUM(F173:F177)</f>
        <v>1.9409026788787203</v>
      </c>
      <c r="E175" s="123">
        <f t="shared" si="17"/>
        <v>1380</v>
      </c>
      <c r="F175" s="123">
        <f t="shared" si="15"/>
        <v>0.391393170557509</v>
      </c>
      <c r="G175" s="123">
        <f t="shared" si="16"/>
        <v>-7.0058266114551841</v>
      </c>
      <c r="H175" s="123">
        <v>24.178739635126945</v>
      </c>
      <c r="I175" s="123"/>
      <c r="J175" s="122">
        <f>LOOKUP(H175,'Max limit'!CD:CD,'Max limit'!CC:CC)</f>
        <v>7000</v>
      </c>
      <c r="K175" s="170">
        <v>1</v>
      </c>
      <c r="L175" s="135">
        <f t="shared" si="18"/>
        <v>8590</v>
      </c>
    </row>
    <row r="176" spans="2:12" ht="27" thickTop="1" thickBot="1">
      <c r="B176" s="122"/>
      <c r="C176" s="122"/>
      <c r="D176" s="122"/>
      <c r="E176" s="123">
        <f t="shared" si="17"/>
        <v>1390</v>
      </c>
      <c r="F176" s="123">
        <f t="shared" si="15"/>
        <v>0.42744401050436742</v>
      </c>
      <c r="G176" s="123">
        <f t="shared" si="16"/>
        <v>-3.6676745171629266</v>
      </c>
      <c r="H176" s="123">
        <v>22.611014130286154</v>
      </c>
      <c r="I176" s="123"/>
      <c r="J176" s="122">
        <f>LOOKUP(H176,'Max limit'!CD:CD,'Max limit'!CC:CC)</f>
        <v>6570</v>
      </c>
      <c r="K176" s="170">
        <v>1</v>
      </c>
      <c r="L176" s="135">
        <f t="shared" si="18"/>
        <v>7840</v>
      </c>
    </row>
    <row r="177" spans="2:12" ht="27" thickTop="1" thickBot="1">
      <c r="B177" s="122"/>
      <c r="C177" s="122"/>
      <c r="D177" s="122"/>
      <c r="E177" s="123">
        <f t="shared" si="17"/>
        <v>1400</v>
      </c>
      <c r="F177" s="123">
        <f t="shared" si="15"/>
        <v>0.44226233915822355</v>
      </c>
      <c r="G177" s="123">
        <f t="shared" si="16"/>
        <v>0</v>
      </c>
      <c r="H177" s="123">
        <v>22.611014130286154</v>
      </c>
      <c r="I177" s="123"/>
      <c r="J177" s="122">
        <f>LOOKUP(H177,'Max limit'!CD:CD,'Max limit'!CC:CC)</f>
        <v>6570</v>
      </c>
      <c r="K177" s="170">
        <v>1</v>
      </c>
      <c r="L177" s="135">
        <f t="shared" si="18"/>
        <v>7262</v>
      </c>
    </row>
    <row r="178" spans="2:12" ht="27" thickTop="1" thickBot="1">
      <c r="B178" s="120"/>
      <c r="C178" s="120"/>
      <c r="D178" s="120"/>
      <c r="E178" s="121">
        <f t="shared" si="17"/>
        <v>1410</v>
      </c>
      <c r="F178" s="121">
        <f t="shared" si="15"/>
        <v>0.4351663904256039</v>
      </c>
      <c r="G178" s="121">
        <f t="shared" si="16"/>
        <v>1.6945321563822562</v>
      </c>
      <c r="H178" s="121">
        <v>23.348417572239136</v>
      </c>
      <c r="I178" s="121">
        <f>(H177^2)+(2*(LOOKUP(J177,'Max limit'!W:W,'Max limit'!X:X)*(E178-E177)))</f>
        <v>691.58645236230768</v>
      </c>
      <c r="J178" s="120">
        <f>LOOKUP(H178,'Max limit'!CD:CD,'Max limit'!CC:CC)</f>
        <v>6710</v>
      </c>
      <c r="K178" s="169">
        <v>1</v>
      </c>
      <c r="L178" s="133">
        <f t="shared" si="18"/>
        <v>6914</v>
      </c>
    </row>
    <row r="179" spans="2:12" ht="27" thickTop="1" thickBot="1">
      <c r="B179" s="120"/>
      <c r="C179" s="120"/>
      <c r="D179" s="120"/>
      <c r="E179" s="121">
        <f t="shared" si="17"/>
        <v>1420</v>
      </c>
      <c r="F179" s="121">
        <f t="shared" si="15"/>
        <v>0.41603359629752662</v>
      </c>
      <c r="G179" s="121">
        <f t="shared" si="16"/>
        <v>3.3079192402589173</v>
      </c>
      <c r="H179" s="121">
        <v>24.724623110025835</v>
      </c>
      <c r="I179" s="121">
        <f>(H178^2)+(2*(LOOKUP(J178,'Max limit'!W:W,'Max limit'!X:X)*(E179-E178)))</f>
        <v>725.1994267626211</v>
      </c>
      <c r="J179" s="120">
        <f>LOOKUP(H179,'Max limit'!CD:CD,'Max limit'!CC:CC)</f>
        <v>7150</v>
      </c>
      <c r="K179" s="169">
        <v>1</v>
      </c>
      <c r="L179" s="133">
        <f t="shared" si="18"/>
        <v>6800</v>
      </c>
    </row>
    <row r="180" spans="2:12" ht="27" thickTop="1" thickBot="1">
      <c r="B180" s="120"/>
      <c r="C180" s="120"/>
      <c r="D180" s="120"/>
      <c r="E180" s="121">
        <f t="shared" si="17"/>
        <v>1430</v>
      </c>
      <c r="F180" s="121">
        <f t="shared" si="15"/>
        <v>0.38914220536310923</v>
      </c>
      <c r="G180" s="121">
        <f t="shared" si="16"/>
        <v>5.0003499427582181</v>
      </c>
      <c r="H180" s="121">
        <v>26.670470314338065</v>
      </c>
      <c r="I180" s="121">
        <f>(H179^2)+(2*(LOOKUP(J179,'Max limit'!W:W,'Max limit'!X:X)*(E180-E179)))</f>
        <v>790.44702468808782</v>
      </c>
      <c r="J180" s="120">
        <f>LOOKUP(H180,'Max limit'!CD:CD,'Max limit'!CC:CC)</f>
        <v>7720</v>
      </c>
      <c r="K180" s="169">
        <v>1</v>
      </c>
      <c r="L180" s="133">
        <f t="shared" si="18"/>
        <v>6944</v>
      </c>
    </row>
    <row r="181" spans="2:12" ht="27" thickTop="1" thickBot="1">
      <c r="B181" s="120"/>
      <c r="C181" s="120"/>
      <c r="D181" s="120"/>
      <c r="E181" s="121">
        <f t="shared" si="17"/>
        <v>1440</v>
      </c>
      <c r="F181" s="121">
        <f t="shared" si="15"/>
        <v>0.35839955091483727</v>
      </c>
      <c r="G181" s="121">
        <f t="shared" si="16"/>
        <v>6.8713833963322148</v>
      </c>
      <c r="H181" s="121">
        <v>29.1331710377472</v>
      </c>
      <c r="I181" s="121">
        <f>(H180^2)+(2*(LOOKUP(J180,'Max limit'!W:W,'Max limit'!X:X)*(E181-E180)))</f>
        <v>889.18816060973722</v>
      </c>
      <c r="J181" s="120">
        <f>LOOKUP(H181,'Max limit'!CD:CD,'Max limit'!CC:CC)</f>
        <v>8450</v>
      </c>
      <c r="K181" s="169">
        <v>1</v>
      </c>
      <c r="L181" s="133">
        <f t="shared" si="18"/>
        <v>7320</v>
      </c>
    </row>
    <row r="182" spans="2:12" ht="27" thickTop="1" thickBot="1">
      <c r="B182" s="120"/>
      <c r="C182" s="120"/>
      <c r="D182" s="120"/>
      <c r="E182" s="121">
        <f t="shared" si="17"/>
        <v>1450</v>
      </c>
      <c r="F182" s="121">
        <f t="shared" si="15"/>
        <v>0.32677310175779012</v>
      </c>
      <c r="G182" s="121">
        <f t="shared" si="16"/>
        <v>8.9915783590293188</v>
      </c>
      <c r="H182" s="121">
        <v>32.071376987825431</v>
      </c>
      <c r="I182" s="121">
        <f>(H181^2)+(2*(LOOKUP(J181,'Max limit'!W:W,'Max limit'!X:X)*(E182-E181)))</f>
        <v>1024.8529039320913</v>
      </c>
      <c r="J182" s="120">
        <f>LOOKUP(H182,'Max limit'!CD:CD,'Max limit'!CC:CC)</f>
        <v>9310</v>
      </c>
      <c r="K182" s="169">
        <v>1</v>
      </c>
      <c r="L182" s="133">
        <f t="shared" si="18"/>
        <v>7868</v>
      </c>
    </row>
    <row r="183" spans="2:12" ht="27" thickTop="1" thickBot="1">
      <c r="B183" s="120"/>
      <c r="C183" s="120"/>
      <c r="D183" s="120"/>
      <c r="E183" s="121">
        <f t="shared" si="17"/>
        <v>1460</v>
      </c>
      <c r="F183" s="121">
        <f t="shared" si="15"/>
        <v>0.29946907192383687</v>
      </c>
      <c r="G183" s="121">
        <f t="shared" si="16"/>
        <v>8.8226335513665148</v>
      </c>
      <c r="H183" s="121">
        <v>34.713482869377266</v>
      </c>
      <c r="I183" s="121">
        <f>(H182^2)+(2*(LOOKUP(J182,'Max limit'!W:W,'Max limit'!X:X)*(E183-E182)))</f>
        <v>1202.4033818948562</v>
      </c>
      <c r="J183" s="120">
        <f>LOOKUP(H183,'Max limit'!CD:CD,'Max limit'!CC:CC)</f>
        <v>10040</v>
      </c>
      <c r="K183" s="169">
        <v>1</v>
      </c>
      <c r="L183" s="133">
        <f t="shared" si="18"/>
        <v>8534</v>
      </c>
    </row>
    <row r="184" spans="2:12" ht="27" thickTop="1" thickBot="1">
      <c r="B184" s="120"/>
      <c r="C184" s="120"/>
      <c r="D184" s="121">
        <f>SUM(F178:F192)</f>
        <v>4.3182726235135531</v>
      </c>
      <c r="E184" s="121">
        <f t="shared" si="17"/>
        <v>1470</v>
      </c>
      <c r="F184" s="121">
        <f t="shared" si="15"/>
        <v>0.27836858846409157</v>
      </c>
      <c r="G184" s="121">
        <f t="shared" si="16"/>
        <v>8.6943040726340914</v>
      </c>
      <c r="H184" s="121">
        <v>37.133704021754021</v>
      </c>
      <c r="I184" s="121">
        <f>(H183^2)+(2*(LOOKUP(J183,'Max limit'!W:W,'Max limit'!X:X)*(E184-E183)))</f>
        <v>1376.7464307148261</v>
      </c>
      <c r="J184" s="120">
        <f>LOOKUP(H184,'Max limit'!CD:CD,'Max limit'!CC:CC)</f>
        <v>10760</v>
      </c>
      <c r="K184" s="169">
        <v>1</v>
      </c>
      <c r="L184" s="133">
        <f t="shared" si="18"/>
        <v>9256</v>
      </c>
    </row>
    <row r="185" spans="2:12" ht="27" thickTop="1" thickBot="1">
      <c r="B185" s="120"/>
      <c r="C185" s="120" t="s">
        <v>16</v>
      </c>
      <c r="D185" s="120"/>
      <c r="E185" s="121">
        <f t="shared" si="17"/>
        <v>1480</v>
      </c>
      <c r="F185" s="121">
        <f t="shared" si="15"/>
        <v>0.26138671031715804</v>
      </c>
      <c r="G185" s="121">
        <f t="shared" si="16"/>
        <v>8.5986625543406703</v>
      </c>
      <c r="H185" s="121">
        <v>39.38128013996046</v>
      </c>
      <c r="I185" s="121">
        <f>(H184^2)+(2*(LOOKUP(J184,'Max limit'!W:W,'Max limit'!X:X)*(E185-E184)))</f>
        <v>1548.3958690626671</v>
      </c>
      <c r="J185" s="120">
        <f>LOOKUP(H185,'Max limit'!CD:CD,'Max limit'!CC:CC)</f>
        <v>10890</v>
      </c>
      <c r="K185" s="169">
        <v>1</v>
      </c>
      <c r="L185" s="133">
        <f t="shared" si="18"/>
        <v>9890</v>
      </c>
    </row>
    <row r="186" spans="2:12" ht="27" thickTop="1" thickBot="1">
      <c r="B186" s="120"/>
      <c r="C186" s="120"/>
      <c r="D186" s="120"/>
      <c r="E186" s="121">
        <f t="shared" si="17"/>
        <v>1490</v>
      </c>
      <c r="F186" s="121">
        <f t="shared" si="15"/>
        <v>0.24735133835152548</v>
      </c>
      <c r="G186" s="121">
        <f t="shared" si="16"/>
        <v>8.466044049689426</v>
      </c>
      <c r="H186" s="121">
        <v>41.475367466194108</v>
      </c>
      <c r="I186" s="121">
        <f>(H185^2)+(2*(LOOKUP(J185,'Max limit'!W:W,'Max limit'!Y:Y)*(E186-E185)))</f>
        <v>1712.5336294446572</v>
      </c>
      <c r="J186" s="120">
        <f>LOOKUP(H186,'Max limit'!CE:CE,'Max limit'!CC:CC)</f>
        <v>9050</v>
      </c>
      <c r="K186" s="169">
        <v>2</v>
      </c>
      <c r="L186" s="133">
        <f t="shared" si="18"/>
        <v>10010</v>
      </c>
    </row>
    <row r="187" spans="2:12" ht="27" thickTop="1" thickBot="1">
      <c r="B187" s="120"/>
      <c r="C187" s="120"/>
      <c r="D187" s="120"/>
      <c r="E187" s="121">
        <f t="shared" si="17"/>
        <v>1500</v>
      </c>
      <c r="F187" s="121">
        <f t="shared" si="15"/>
        <v>0.23548797082383516</v>
      </c>
      <c r="G187" s="121">
        <f t="shared" si="16"/>
        <v>8.4050715995115262</v>
      </c>
      <c r="H187" s="121">
        <v>43.454660721792123</v>
      </c>
      <c r="I187" s="121">
        <f>(H186^2)+(2*(LOOKUP(J186,'Max limit'!W:W,'Max limit'!Y:Y)*(E187-E186)))</f>
        <v>1891.6735642513133</v>
      </c>
      <c r="J187" s="120">
        <f>LOOKUP(H187,'Max limit'!CE:CE,'Max limit'!CC:CC)</f>
        <v>9490</v>
      </c>
      <c r="K187" s="169">
        <v>2</v>
      </c>
      <c r="L187" s="133">
        <f t="shared" si="18"/>
        <v>10046</v>
      </c>
    </row>
    <row r="188" spans="2:12" ht="27" thickTop="1" thickBot="1">
      <c r="B188" s="120"/>
      <c r="C188" s="120"/>
      <c r="D188" s="120"/>
      <c r="E188" s="121">
        <f t="shared" si="17"/>
        <v>1510</v>
      </c>
      <c r="F188" s="121">
        <f t="shared" si="15"/>
        <v>0.22525096879732626</v>
      </c>
      <c r="G188" s="121">
        <f t="shared" si="16"/>
        <v>8.348597818782924</v>
      </c>
      <c r="H188" s="121">
        <v>45.335190468572222</v>
      </c>
      <c r="I188" s="121">
        <f>(H187^2)+(2*(LOOKUP(J187,'Max limit'!W:W,'Max limit'!Y:Y)*(E188-E187)))</f>
        <v>2057.591818627619</v>
      </c>
      <c r="J188" s="120">
        <f>LOOKUP(H188,'Max limit'!CE:CE,'Max limit'!CC:CC)</f>
        <v>9930</v>
      </c>
      <c r="K188" s="169">
        <v>2</v>
      </c>
      <c r="L188" s="133">
        <f t="shared" si="18"/>
        <v>10024</v>
      </c>
    </row>
    <row r="189" spans="2:12" ht="27" thickTop="1" thickBot="1">
      <c r="B189" s="120"/>
      <c r="C189" s="120"/>
      <c r="D189" s="120"/>
      <c r="E189" s="121">
        <f t="shared" si="17"/>
        <v>1520</v>
      </c>
      <c r="F189" s="121">
        <f t="shared" si="15"/>
        <v>0.21630681456288148</v>
      </c>
      <c r="G189" s="121">
        <f t="shared" si="16"/>
        <v>8.2793332019023129</v>
      </c>
      <c r="H189" s="121">
        <v>47.126066660180413</v>
      </c>
      <c r="I189" s="121">
        <f>(H188^2)+(2*(LOOKUP(J188,'Max limit'!W:W,'Max limit'!Y:Y)*(E189-E188)))</f>
        <v>2222.2769729934384</v>
      </c>
      <c r="J189" s="120">
        <f>LOOKUP(H189,'Max limit'!CE:CE,'Max limit'!CC:CC)</f>
        <v>10370</v>
      </c>
      <c r="K189" s="169">
        <v>2</v>
      </c>
      <c r="L189" s="133">
        <f t="shared" si="18"/>
        <v>9946</v>
      </c>
    </row>
    <row r="190" spans="2:12" ht="27" thickTop="1" thickBot="1">
      <c r="B190" s="120"/>
      <c r="C190" s="120"/>
      <c r="D190" s="120"/>
      <c r="E190" s="121">
        <f t="shared" si="17"/>
        <v>1530</v>
      </c>
      <c r="F190" s="121">
        <f t="shared" si="15"/>
        <v>0.2102396161573592</v>
      </c>
      <c r="G190" s="121">
        <f t="shared" si="16"/>
        <v>4.1734109316308849</v>
      </c>
      <c r="H190" s="121">
        <v>48.003482972513417</v>
      </c>
      <c r="I190" s="121">
        <f>(H189^2)+(2*(LOOKUP(J189,'Max limit'!AG:AG,'Max limit'!AI:AI)*(E190-E189)))</f>
        <v>1969.8183808593599</v>
      </c>
      <c r="J190" s="120">
        <f>LOOKUP(H190,'Max limit'!CE:CE,'Max limit'!CC:CC)</f>
        <v>10590</v>
      </c>
      <c r="K190" s="169">
        <v>2</v>
      </c>
      <c r="L190" s="133">
        <f t="shared" si="18"/>
        <v>9886</v>
      </c>
    </row>
    <row r="191" spans="2:12" ht="27" thickTop="1" thickBot="1">
      <c r="B191" s="120"/>
      <c r="C191" s="120"/>
      <c r="D191" s="120"/>
      <c r="E191" s="121">
        <f t="shared" si="17"/>
        <v>1540</v>
      </c>
      <c r="F191" s="121">
        <f t="shared" si="15"/>
        <v>0.20837462827437905</v>
      </c>
      <c r="G191" s="121">
        <f t="shared" si="16"/>
        <v>-0.12473151378487252</v>
      </c>
      <c r="H191" s="121">
        <v>47.977492089694394</v>
      </c>
      <c r="I191" s="121">
        <f>(H190^2)+(2*(LOOKUP(J190,'Max limit'!AG:AG,'Max limit'!AI:AI)*(E191-E190)))</f>
        <v>2051.892097734958</v>
      </c>
      <c r="J191" s="120">
        <f>LOOKUP(H191,'Max limit'!CE:CE,'Max limit'!CC:CC)</f>
        <v>10480</v>
      </c>
      <c r="K191" s="169">
        <v>2</v>
      </c>
      <c r="L191" s="133">
        <f t="shared" si="18"/>
        <v>10172</v>
      </c>
    </row>
    <row r="192" spans="2:12" ht="27" thickTop="1" thickBot="1">
      <c r="B192" s="120"/>
      <c r="C192" s="120"/>
      <c r="D192" s="120"/>
      <c r="E192" s="121">
        <f t="shared" si="17"/>
        <v>1550</v>
      </c>
      <c r="F192" s="121">
        <f t="shared" si="15"/>
        <v>0.21052207108229326</v>
      </c>
      <c r="G192" s="121">
        <f t="shared" si="16"/>
        <v>-4.527167682484091</v>
      </c>
      <c r="H192" s="121">
        <v>47.024423373041017</v>
      </c>
      <c r="I192" s="121">
        <f>(H191^2)+(2*(LOOKUP(J191,'Max limit'!AG:AG,'Max limit'!AI:AI)*(E192-E191)))</f>
        <v>2050.0983775742511</v>
      </c>
      <c r="J192" s="120">
        <f>LOOKUP(H192,'Max limit'!CE:CE,'Max limit'!CC:CC)</f>
        <v>10370</v>
      </c>
      <c r="K192" s="169">
        <v>2</v>
      </c>
      <c r="L192" s="133">
        <f t="shared" si="18"/>
        <v>10348</v>
      </c>
    </row>
    <row r="193" spans="2:12" ht="27" thickTop="1" thickBot="1">
      <c r="B193" s="122"/>
      <c r="C193" s="122"/>
      <c r="D193" s="122"/>
      <c r="E193" s="123">
        <f t="shared" si="17"/>
        <v>1560</v>
      </c>
      <c r="F193" s="123">
        <f t="shared" si="15"/>
        <v>0.21899359740853858</v>
      </c>
      <c r="G193" s="123">
        <f t="shared" si="16"/>
        <v>-12.429476803171051</v>
      </c>
      <c r="H193" s="123">
        <v>44.302447534008607</v>
      </c>
      <c r="I193" s="123"/>
      <c r="J193" s="122">
        <f>LOOKUP(H193,'Max limit'!CE:CE,'Max limit'!CC:CC)</f>
        <v>9710</v>
      </c>
      <c r="K193" s="170">
        <v>2</v>
      </c>
      <c r="L193" s="135">
        <f t="shared" si="18"/>
        <v>10304</v>
      </c>
    </row>
    <row r="194" spans="2:12" ht="27" thickTop="1" thickBot="1">
      <c r="B194" s="122"/>
      <c r="C194" s="122"/>
      <c r="D194" s="122"/>
      <c r="E194" s="123">
        <f t="shared" si="17"/>
        <v>1570</v>
      </c>
      <c r="F194" s="123">
        <f t="shared" si="15"/>
        <v>0.23376596091051091</v>
      </c>
      <c r="G194" s="123">
        <f t="shared" si="16"/>
        <v>-13.043984841259366</v>
      </c>
      <c r="H194" s="123">
        <v>41.253207883489473</v>
      </c>
      <c r="I194" s="123"/>
      <c r="J194" s="122">
        <f>LOOKUP(H194,'Max limit'!CE:CE,'Max limit'!CC:CC)</f>
        <v>9050</v>
      </c>
      <c r="K194" s="170">
        <v>2</v>
      </c>
      <c r="L194" s="135">
        <f t="shared" si="18"/>
        <v>10040</v>
      </c>
    </row>
    <row r="195" spans="2:12" ht="27" thickTop="1" thickBot="1">
      <c r="B195" s="122"/>
      <c r="C195" s="122"/>
      <c r="D195" s="123">
        <f>SUM(F194:F201)</f>
        <v>2.1596987554767</v>
      </c>
      <c r="E195" s="123">
        <f t="shared" si="17"/>
        <v>1580</v>
      </c>
      <c r="F195" s="123">
        <f t="shared" si="15"/>
        <v>0.2500824041422588</v>
      </c>
      <c r="G195" s="123">
        <f t="shared" si="16"/>
        <v>-10.127767334475855</v>
      </c>
      <c r="H195" s="123">
        <v>38.720431479890316</v>
      </c>
      <c r="I195" s="123"/>
      <c r="J195" s="122">
        <f>LOOKUP(H195,'Max limit'!CE:CE,'Max limit'!CC:CC)</f>
        <v>8510</v>
      </c>
      <c r="K195" s="170">
        <v>2</v>
      </c>
      <c r="L195" s="135">
        <f t="shared" si="18"/>
        <v>9624</v>
      </c>
    </row>
    <row r="196" spans="2:12" ht="27" thickTop="1" thickBot="1">
      <c r="B196" s="122"/>
      <c r="C196" s="122"/>
      <c r="D196" s="122"/>
      <c r="E196" s="123">
        <f t="shared" si="17"/>
        <v>1590</v>
      </c>
      <c r="F196" s="123">
        <f t="shared" si="15"/>
        <v>0.26508278281602604</v>
      </c>
      <c r="G196" s="123">
        <f t="shared" si="16"/>
        <v>-7.5174023540950694</v>
      </c>
      <c r="H196" s="123">
        <v>36.727697544319049</v>
      </c>
      <c r="I196" s="123"/>
      <c r="J196" s="122">
        <f>LOOKUP(H196,'Max limit'!CE:CE,'Max limit'!CC:CC)</f>
        <v>8070</v>
      </c>
      <c r="K196" s="170">
        <v>2</v>
      </c>
      <c r="L196" s="135">
        <f t="shared" si="18"/>
        <v>9142</v>
      </c>
    </row>
    <row r="197" spans="2:12" ht="27" thickTop="1" thickBot="1">
      <c r="B197" s="122"/>
      <c r="C197" s="122" t="s">
        <v>17</v>
      </c>
      <c r="D197" s="122"/>
      <c r="E197" s="123">
        <f t="shared" si="17"/>
        <v>1600</v>
      </c>
      <c r="F197" s="123">
        <f t="shared" si="15"/>
        <v>0.27766583282176527</v>
      </c>
      <c r="G197" s="123">
        <f t="shared" si="16"/>
        <v>-5.1369923453489577</v>
      </c>
      <c r="H197" s="123">
        <v>35.301330286548698</v>
      </c>
      <c r="I197" s="123"/>
      <c r="J197" s="122">
        <f>LOOKUP(H197,'Max limit'!CE:CE,'Max limit'!CC:CC)</f>
        <v>7740</v>
      </c>
      <c r="K197" s="170">
        <v>2</v>
      </c>
      <c r="L197" s="135">
        <f t="shared" si="18"/>
        <v>8616</v>
      </c>
    </row>
    <row r="198" spans="2:12" ht="27" thickTop="1" thickBot="1">
      <c r="B198" s="122"/>
      <c r="C198" s="122"/>
      <c r="D198" s="122"/>
      <c r="E198" s="123">
        <f t="shared" si="17"/>
        <v>1610</v>
      </c>
      <c r="F198" s="123">
        <f t="shared" si="15"/>
        <v>0.28327544369653468</v>
      </c>
      <c r="G198" s="123">
        <f t="shared" si="16"/>
        <v>0</v>
      </c>
      <c r="H198" s="123">
        <v>35.301330286548698</v>
      </c>
      <c r="I198" s="123"/>
      <c r="J198" s="122">
        <f>LOOKUP(H198,'Max limit'!CE:CE,'Max limit'!CC:CC)</f>
        <v>7740</v>
      </c>
      <c r="K198" s="170">
        <v>2</v>
      </c>
      <c r="L198" s="135">
        <f t="shared" si="18"/>
        <v>8222</v>
      </c>
    </row>
    <row r="199" spans="2:12" ht="27" thickTop="1" thickBot="1">
      <c r="B199" s="122"/>
      <c r="C199" s="122"/>
      <c r="D199" s="122"/>
      <c r="E199" s="123">
        <f t="shared" si="17"/>
        <v>1620</v>
      </c>
      <c r="F199" s="123">
        <f t="shared" si="15"/>
        <v>0.28327544369653468</v>
      </c>
      <c r="G199" s="123">
        <f t="shared" si="16"/>
        <v>0</v>
      </c>
      <c r="H199" s="123">
        <v>35.301330286548698</v>
      </c>
      <c r="I199" s="123"/>
      <c r="J199" s="122">
        <f>LOOKUP(H199,'Max limit'!CE:CE,'Max limit'!CC:CC)</f>
        <v>7740</v>
      </c>
      <c r="K199" s="170">
        <v>2</v>
      </c>
      <c r="L199" s="135">
        <f t="shared" si="18"/>
        <v>7960</v>
      </c>
    </row>
    <row r="200" spans="2:12" ht="27" thickTop="1" thickBot="1">
      <c r="B200" s="122"/>
      <c r="C200" s="122"/>
      <c r="D200" s="122"/>
      <c r="E200" s="123">
        <f t="shared" si="17"/>
        <v>1630</v>
      </c>
      <c r="F200" s="123">
        <f t="shared" si="15"/>
        <v>0.28327544369653468</v>
      </c>
      <c r="G200" s="123">
        <f t="shared" si="16"/>
        <v>0</v>
      </c>
      <c r="H200" s="123">
        <v>35.301330286548698</v>
      </c>
      <c r="I200" s="123"/>
      <c r="J200" s="122">
        <f>LOOKUP(H200,'Max limit'!CE:CE,'Max limit'!CC:CC)</f>
        <v>7740</v>
      </c>
      <c r="K200" s="170">
        <v>2</v>
      </c>
      <c r="L200" s="135">
        <f t="shared" si="18"/>
        <v>7806</v>
      </c>
    </row>
    <row r="201" spans="2:12" ht="27" thickTop="1" thickBot="1">
      <c r="B201" s="122"/>
      <c r="C201" s="122"/>
      <c r="D201" s="122"/>
      <c r="E201" s="123">
        <f t="shared" si="17"/>
        <v>1640</v>
      </c>
      <c r="F201" s="123">
        <f t="shared" si="15"/>
        <v>0.28327544369653468</v>
      </c>
      <c r="G201" s="123">
        <f t="shared" si="16"/>
        <v>0</v>
      </c>
      <c r="H201" s="123">
        <v>35.301330286548698</v>
      </c>
      <c r="I201" s="123"/>
      <c r="J201" s="122">
        <f>LOOKUP(H201,'Max limit'!CE:CE,'Max limit'!CC:CC)</f>
        <v>7740</v>
      </c>
      <c r="K201" s="170">
        <v>2</v>
      </c>
      <c r="L201" s="135">
        <f t="shared" si="18"/>
        <v>7740</v>
      </c>
    </row>
    <row r="202" spans="2:12" ht="27" thickTop="1" thickBot="1">
      <c r="B202" s="120"/>
      <c r="C202" s="120"/>
      <c r="D202" s="120"/>
      <c r="E202" s="121">
        <f t="shared" si="17"/>
        <v>1650</v>
      </c>
      <c r="F202" s="121">
        <f t="shared" si="15"/>
        <v>0.28134003340005537</v>
      </c>
      <c r="G202" s="121">
        <f t="shared" si="16"/>
        <v>1.7263587289246123</v>
      </c>
      <c r="H202" s="121">
        <v>35.787024109004825</v>
      </c>
      <c r="I202" s="121">
        <f>(H201^2)+(2*(LOOKUP(J201,'Max limit'!W:W,'Max limit'!Y:Y)*(E202-E201)))</f>
        <v>1423.5377626759007</v>
      </c>
      <c r="J202" s="120">
        <f>LOOKUP(H202,'Max limit'!CE:CE,'Max limit'!CC:CC)</f>
        <v>7850</v>
      </c>
      <c r="K202" s="169">
        <v>2</v>
      </c>
      <c r="L202" s="133">
        <f t="shared" si="18"/>
        <v>7762</v>
      </c>
    </row>
    <row r="203" spans="2:12" ht="27" thickTop="1" thickBot="1">
      <c r="B203" s="120"/>
      <c r="C203" s="120"/>
      <c r="D203" s="120"/>
      <c r="E203" s="121">
        <f t="shared" si="17"/>
        <v>1660</v>
      </c>
      <c r="F203" s="121">
        <f t="shared" si="15"/>
        <v>0.27582359997094791</v>
      </c>
      <c r="G203" s="121">
        <f t="shared" si="16"/>
        <v>3.3937028041831581</v>
      </c>
      <c r="H203" s="121">
        <v>36.723087433686125</v>
      </c>
      <c r="I203" s="121">
        <f>(H202^2)+(2*(LOOKUP(J202,'Max limit'!W:W,'Max limit'!Y:Y)*(E203-E202)))</f>
        <v>1457.6059871599875</v>
      </c>
      <c r="J203" s="120">
        <f>LOOKUP(H203,'Max limit'!CE:CE,'Max limit'!CC:CC)</f>
        <v>8070</v>
      </c>
      <c r="K203" s="169">
        <v>2</v>
      </c>
      <c r="L203" s="133">
        <f t="shared" si="18"/>
        <v>7828</v>
      </c>
    </row>
    <row r="204" spans="2:12" ht="27" thickTop="1" thickBot="1">
      <c r="B204" s="120"/>
      <c r="C204" s="120"/>
      <c r="D204" s="120"/>
      <c r="E204" s="121">
        <f t="shared" si="17"/>
        <v>1670</v>
      </c>
      <c r="F204" s="121">
        <f t="shared" si="15"/>
        <v>0.26736609701654729</v>
      </c>
      <c r="G204" s="121">
        <f t="shared" si="16"/>
        <v>5.0777752610521416</v>
      </c>
      <c r="H204" s="121">
        <v>38.080712386760815</v>
      </c>
      <c r="I204" s="121">
        <f>(H203^2)+(2*(LOOKUP(J203,'Max limit'!W:W,'Max limit'!Y:Y)*(E204-E203)))</f>
        <v>1524.5427134806066</v>
      </c>
      <c r="J204" s="120">
        <f>LOOKUP(H204,'Max limit'!CE:CE,'Max limit'!CC:CC)</f>
        <v>8400</v>
      </c>
      <c r="K204" s="169">
        <v>2</v>
      </c>
      <c r="L204" s="133">
        <f t="shared" si="18"/>
        <v>7960</v>
      </c>
    </row>
    <row r="205" spans="2:12" ht="27" thickTop="1" thickBot="1">
      <c r="B205" s="120"/>
      <c r="C205" s="120"/>
      <c r="D205" s="120"/>
      <c r="E205" s="121">
        <f t="shared" si="17"/>
        <v>1680</v>
      </c>
      <c r="F205" s="121">
        <f t="shared" si="15"/>
        <v>0.25669135754022571</v>
      </c>
      <c r="G205" s="121">
        <f t="shared" si="16"/>
        <v>6.8298283279695688</v>
      </c>
      <c r="H205" s="121">
        <v>39.833870292034014</v>
      </c>
      <c r="I205" s="121">
        <f>(H204^2)+(2*(LOOKUP(J204,'Max limit'!W:W,'Max limit'!Y:Y)*(E205-E204)))</f>
        <v>1624.6436501214982</v>
      </c>
      <c r="J205" s="120">
        <f>LOOKUP(H205,'Max limit'!CE:CE,'Max limit'!CC:CC)</f>
        <v>8730</v>
      </c>
      <c r="K205" s="169">
        <v>2</v>
      </c>
      <c r="L205" s="133">
        <f t="shared" si="18"/>
        <v>8158</v>
      </c>
    </row>
    <row r="206" spans="2:12" ht="27" thickTop="1" thickBot="1">
      <c r="B206" s="120"/>
      <c r="C206" s="120"/>
      <c r="D206" s="120"/>
      <c r="E206" s="121">
        <f t="shared" si="17"/>
        <v>1690</v>
      </c>
      <c r="F206" s="121">
        <f t="shared" si="15"/>
        <v>0.24451502958423452</v>
      </c>
      <c r="G206" s="121">
        <f t="shared" si="16"/>
        <v>8.6981256456434188</v>
      </c>
      <c r="H206" s="121">
        <v>41.960692741605904</v>
      </c>
      <c r="I206" s="121">
        <f>(H205^2)+(2*(LOOKUP(J205,'Max limit'!W:W,'Max limit'!Y:Y)*(E206-E205)))</f>
        <v>1759.7273593780365</v>
      </c>
      <c r="J206" s="120">
        <f>LOOKUP(H206,'Max limit'!CE:CE,'Max limit'!CC:CC)</f>
        <v>9160</v>
      </c>
      <c r="K206" s="169">
        <v>2</v>
      </c>
      <c r="L206" s="133">
        <f t="shared" si="18"/>
        <v>8442</v>
      </c>
    </row>
    <row r="207" spans="2:12" ht="27" thickTop="1" thickBot="1">
      <c r="B207" s="120"/>
      <c r="C207" s="120" t="s">
        <v>243</v>
      </c>
      <c r="D207" s="120"/>
      <c r="E207" s="121">
        <f t="shared" si="17"/>
        <v>1700</v>
      </c>
      <c r="F207" s="121">
        <f t="shared" si="15"/>
        <v>0.2327803407126324</v>
      </c>
      <c r="G207" s="121">
        <f t="shared" si="16"/>
        <v>8.5768538303628414</v>
      </c>
      <c r="H207" s="121">
        <v>43.957215698480212</v>
      </c>
      <c r="I207" s="121">
        <f>(H206^2)+(2*(LOOKUP(J206,'Max limit'!W:W,'Max limit'!Y:Y)*(E207-E206)))</f>
        <v>1931.631113534575</v>
      </c>
      <c r="J207" s="120">
        <f>LOOKUP(H207,'Max limit'!CE:CE,'Max limit'!CC:CC)</f>
        <v>9600</v>
      </c>
      <c r="K207" s="169">
        <v>2</v>
      </c>
      <c r="L207" s="133">
        <f t="shared" si="18"/>
        <v>8792</v>
      </c>
    </row>
    <row r="208" spans="2:12" ht="27" thickTop="1" thickBot="1">
      <c r="B208" s="120"/>
      <c r="C208" s="120"/>
      <c r="D208" s="121">
        <f>SUM(F202:F213)</f>
        <v>2.8341230012628573</v>
      </c>
      <c r="E208" s="121">
        <f t="shared" si="17"/>
        <v>1710</v>
      </c>
      <c r="F208" s="121">
        <f t="shared" si="15"/>
        <v>0.22278423292689556</v>
      </c>
      <c r="G208" s="121">
        <f t="shared" si="16"/>
        <v>8.3422800558215453</v>
      </c>
      <c r="H208" s="121">
        <v>45.815744161577754</v>
      </c>
      <c r="I208" s="121">
        <f>(H207^2)+(2*(LOOKUP(J207,'Max limit'!W:W,'Max limit'!Z:Z)*(E208-E207)))</f>
        <v>2091.3085710217356</v>
      </c>
      <c r="J208" s="120">
        <f>LOOKUP(H208,'Max limit'!CF:CF,'Max limit'!CC:CC)</f>
        <v>8030</v>
      </c>
      <c r="K208" s="169">
        <v>3</v>
      </c>
      <c r="L208" s="133">
        <f t="shared" si="18"/>
        <v>8784</v>
      </c>
    </row>
    <row r="209" spans="2:12" ht="27" thickTop="1" thickBot="1">
      <c r="B209" s="120"/>
      <c r="C209" s="120"/>
      <c r="D209" s="120"/>
      <c r="E209" s="121">
        <f t="shared" si="17"/>
        <v>1720</v>
      </c>
      <c r="F209" s="121">
        <f t="shared" si="15"/>
        <v>0.21413093938979119</v>
      </c>
      <c r="G209" s="121">
        <f t="shared" si="16"/>
        <v>8.2627331085133555</v>
      </c>
      <c r="H209" s="121">
        <v>47.585050964030849</v>
      </c>
      <c r="I209" s="121">
        <f>(H208^2)+(2*(LOOKUP(J208,'Max limit'!W:W,'Max limit'!Z:Z)*(E209-E208)))</f>
        <v>2270.0442421599705</v>
      </c>
      <c r="J209" s="120">
        <f>LOOKUP(H209,'Max limit'!CF:CF,'Max limit'!CC:CC)</f>
        <v>8380</v>
      </c>
      <c r="K209" s="169">
        <v>3</v>
      </c>
      <c r="L209" s="133">
        <f t="shared" si="18"/>
        <v>8780</v>
      </c>
    </row>
    <row r="210" spans="2:12" ht="27" thickTop="1" thickBot="1">
      <c r="B210" s="120"/>
      <c r="C210" s="120"/>
      <c r="D210" s="120"/>
      <c r="E210" s="121">
        <f t="shared" si="17"/>
        <v>1730</v>
      </c>
      <c r="F210" s="121">
        <f t="shared" si="15"/>
        <v>0.20827225764091539</v>
      </c>
      <c r="G210" s="121">
        <f t="shared" si="16"/>
        <v>4.1198478080449394</v>
      </c>
      <c r="H210" s="121">
        <v>48.443100968149345</v>
      </c>
      <c r="I210" s="121">
        <f>(H209^2)+(2*(LOOKUP(J209,'Max limit'!AG:AG,'Max limit'!AJ:AJ)*(E210-E209)))</f>
        <v>2012.6273912683209</v>
      </c>
      <c r="J210" s="120">
        <f>LOOKUP(H210,'Max limit'!CF:CF,'Max limit'!CC:CC)</f>
        <v>8470</v>
      </c>
      <c r="K210" s="169">
        <v>3</v>
      </c>
      <c r="L210" s="133">
        <f t="shared" si="18"/>
        <v>8728</v>
      </c>
    </row>
    <row r="211" spans="2:12" ht="27" thickTop="1" thickBot="1">
      <c r="B211" s="120"/>
      <c r="C211" s="120"/>
      <c r="D211" s="120"/>
      <c r="E211" s="121">
        <f t="shared" si="17"/>
        <v>1740</v>
      </c>
      <c r="F211" s="121">
        <f t="shared" si="15"/>
        <v>0.20653970207146446</v>
      </c>
      <c r="G211" s="121">
        <f t="shared" si="16"/>
        <v>-0.254280975422704</v>
      </c>
      <c r="H211" s="121">
        <v>48.390581851243098</v>
      </c>
      <c r="I211" s="121">
        <f>(H210^2)+(2*(LOOKUP(J210,'Max limit'!AG:AG,'Max limit'!AJ:AJ)*(E211-E210)))</f>
        <v>2094.3077627025896</v>
      </c>
      <c r="J211" s="120">
        <f>LOOKUP(H211,'Max limit'!CF:CF,'Max limit'!CC:CC)</f>
        <v>8470</v>
      </c>
      <c r="K211" s="169">
        <v>3</v>
      </c>
      <c r="L211" s="133">
        <f t="shared" si="18"/>
        <v>8590</v>
      </c>
    </row>
    <row r="212" spans="2:12" ht="27" thickTop="1" thickBot="1">
      <c r="B212" s="120"/>
      <c r="C212" s="120"/>
      <c r="D212" s="120"/>
      <c r="E212" s="121">
        <f t="shared" si="17"/>
        <v>1750</v>
      </c>
      <c r="F212" s="121">
        <f t="shared" si="15"/>
        <v>0.20874482310335746</v>
      </c>
      <c r="G212" s="121">
        <f t="shared" si="16"/>
        <v>-4.6487591650628435</v>
      </c>
      <c r="H212" s="121">
        <v>47.420177441681943</v>
      </c>
      <c r="I212" s="121">
        <f>(H211^2)+(2*(LOOKUP(J211,'Max limit'!AG:AG,'Max limit'!AJ:AJ)*(E212-E211)))</f>
        <v>2089.2221431941352</v>
      </c>
      <c r="J212" s="120">
        <f>LOOKUP(H212,'Max limit'!CF:CF,'Max limit'!CC:CC)</f>
        <v>8300</v>
      </c>
      <c r="K212" s="169">
        <v>3</v>
      </c>
      <c r="L212" s="133">
        <f t="shared" si="18"/>
        <v>8330</v>
      </c>
    </row>
    <row r="213" spans="2:12" ht="27" thickTop="1" thickBot="1">
      <c r="B213" s="120"/>
      <c r="C213" s="120"/>
      <c r="D213" s="120"/>
      <c r="E213" s="121">
        <f t="shared" si="17"/>
        <v>1760</v>
      </c>
      <c r="F213" s="121">
        <f t="shared" si="15"/>
        <v>0.21513458790579063</v>
      </c>
      <c r="G213" s="121">
        <f t="shared" si="16"/>
        <v>-8.7168423732725486</v>
      </c>
      <c r="H213" s="121">
        <v>45.54488314986822</v>
      </c>
      <c r="I213" s="121">
        <f>(H212^2)+(2*(LOOKUP(J212,'Max limit'!AG:AG,'Max limit'!AJ:AJ)*(E213-E212)))</f>
        <v>1997.5940824758984</v>
      </c>
      <c r="J213" s="120">
        <f>LOOKUP(H213,'Max limit'!CF:CF,'Max limit'!CC:CC)</f>
        <v>8030</v>
      </c>
      <c r="K213" s="169">
        <v>3</v>
      </c>
      <c r="L213" s="133">
        <f t="shared" si="18"/>
        <v>8330</v>
      </c>
    </row>
    <row r="214" spans="2:12" ht="27" thickTop="1" thickBot="1">
      <c r="B214" s="122"/>
      <c r="C214" s="122"/>
      <c r="D214" s="122"/>
      <c r="E214" s="123">
        <f t="shared" si="17"/>
        <v>1770</v>
      </c>
      <c r="F214" s="123">
        <f t="shared" si="15"/>
        <v>0.22263920815993454</v>
      </c>
      <c r="G214" s="123">
        <f t="shared" si="16"/>
        <v>-5.6518764915394577</v>
      </c>
      <c r="H214" s="123">
        <v>44.286553843174126</v>
      </c>
      <c r="I214" s="123"/>
      <c r="J214" s="122">
        <f>LOOKUP(H214,'Max limit'!CF:CF,'Max limit'!CC:CC)</f>
        <v>7770</v>
      </c>
      <c r="K214" s="170">
        <v>3</v>
      </c>
      <c r="L214" s="135">
        <f t="shared" si="18"/>
        <v>8208</v>
      </c>
    </row>
    <row r="215" spans="2:12" ht="27" thickTop="1" thickBot="1">
      <c r="B215" s="122"/>
      <c r="C215" s="122"/>
      <c r="D215" s="122"/>
      <c r="E215" s="123">
        <f t="shared" si="17"/>
        <v>1780</v>
      </c>
      <c r="F215" s="123">
        <f t="shared" si="15"/>
        <v>0.22771132457588605</v>
      </c>
      <c r="G215" s="123">
        <f t="shared" si="16"/>
        <v>-3.2611705278212786</v>
      </c>
      <c r="H215" s="123">
        <v>43.543948382616101</v>
      </c>
      <c r="I215" s="123"/>
      <c r="J215" s="122">
        <f>LOOKUP(H215,'Max limit'!CF:CF,'Max limit'!CC:CC)</f>
        <v>7680</v>
      </c>
      <c r="K215" s="170">
        <v>3</v>
      </c>
      <c r="L215" s="135">
        <f t="shared" si="18"/>
        <v>8050</v>
      </c>
    </row>
    <row r="216" spans="2:12" ht="27" thickTop="1" thickBot="1">
      <c r="B216" s="122"/>
      <c r="C216" s="122"/>
      <c r="D216" s="122"/>
      <c r="E216" s="123">
        <f t="shared" si="17"/>
        <v>1790</v>
      </c>
      <c r="F216" s="123">
        <f t="shared" si="15"/>
        <v>0.23019676007385076</v>
      </c>
      <c r="G216" s="123">
        <f t="shared" si="16"/>
        <v>-0.89358722410317826</v>
      </c>
      <c r="H216" s="123">
        <v>43.338247498784163</v>
      </c>
      <c r="I216" s="123"/>
      <c r="J216" s="122">
        <f>LOOKUP(H216,'Max limit'!CF:CF,'Max limit'!CC:CC)</f>
        <v>7590</v>
      </c>
      <c r="K216" s="170">
        <v>3</v>
      </c>
      <c r="L216" s="135">
        <f t="shared" si="18"/>
        <v>7874</v>
      </c>
    </row>
    <row r="217" spans="2:12" ht="27" thickTop="1" thickBot="1">
      <c r="B217" s="122"/>
      <c r="C217" s="122"/>
      <c r="D217" s="122"/>
      <c r="E217" s="123">
        <f t="shared" si="17"/>
        <v>1800</v>
      </c>
      <c r="F217" s="123">
        <f t="shared" si="15"/>
        <v>0.22979714005268229</v>
      </c>
      <c r="G217" s="123">
        <f t="shared" si="16"/>
        <v>1.5526306331863891</v>
      </c>
      <c r="H217" s="123">
        <v>43.695037577848581</v>
      </c>
      <c r="I217" s="123"/>
      <c r="J217" s="122">
        <f>LOOKUP(H217,'Max limit'!CF:CF,'Max limit'!CC:CC)</f>
        <v>7680</v>
      </c>
      <c r="K217" s="170">
        <v>3</v>
      </c>
      <c r="L217" s="135">
        <f t="shared" si="18"/>
        <v>7750</v>
      </c>
    </row>
    <row r="218" spans="2:12" ht="27" thickTop="1" thickBot="1">
      <c r="B218" s="122"/>
      <c r="C218" s="122"/>
      <c r="D218" s="122"/>
      <c r="E218" s="123">
        <f t="shared" si="17"/>
        <v>1810</v>
      </c>
      <c r="F218" s="123">
        <f t="shared" si="15"/>
        <v>0.22639959636824214</v>
      </c>
      <c r="G218" s="123">
        <f t="shared" si="16"/>
        <v>4.193050553520048</v>
      </c>
      <c r="H218" s="123">
        <v>44.644342530717154</v>
      </c>
      <c r="I218" s="123"/>
      <c r="J218" s="122">
        <f>LOOKUP(H218,'Max limit'!CF:CF,'Max limit'!CC:CC)</f>
        <v>7860</v>
      </c>
      <c r="K218" s="170">
        <v>3</v>
      </c>
      <c r="L218" s="135">
        <f t="shared" si="18"/>
        <v>7716</v>
      </c>
    </row>
    <row r="219" spans="2:12" ht="27" thickTop="1" thickBot="1">
      <c r="B219" s="122"/>
      <c r="C219" s="122"/>
      <c r="D219" s="122"/>
      <c r="E219" s="123">
        <f t="shared" si="17"/>
        <v>1820</v>
      </c>
      <c r="F219" s="123">
        <f t="shared" si="15"/>
        <v>0.22399254716584943</v>
      </c>
      <c r="G219" s="123">
        <f t="shared" si="16"/>
        <v>0</v>
      </c>
      <c r="H219" s="123">
        <v>44.644342530717154</v>
      </c>
      <c r="I219" s="123"/>
      <c r="J219" s="122">
        <f>LOOKUP(H219,'Max limit'!CF:CF,'Max limit'!CC:CC)</f>
        <v>7860</v>
      </c>
      <c r="K219" s="170">
        <v>3</v>
      </c>
      <c r="L219" s="135">
        <f t="shared" si="18"/>
        <v>7734</v>
      </c>
    </row>
    <row r="220" spans="2:12" ht="27" thickTop="1" thickBot="1">
      <c r="B220" s="122"/>
      <c r="C220" s="122"/>
      <c r="D220" s="122"/>
      <c r="E220" s="123">
        <f t="shared" si="17"/>
        <v>1830</v>
      </c>
      <c r="F220" s="123">
        <f t="shared" si="15"/>
        <v>0.22399254716584943</v>
      </c>
      <c r="G220" s="123">
        <f t="shared" si="16"/>
        <v>0</v>
      </c>
      <c r="H220" s="123">
        <v>44.644342530717154</v>
      </c>
      <c r="I220" s="123"/>
      <c r="J220" s="122">
        <f>LOOKUP(H220,'Max limit'!CF:CF,'Max limit'!CC:CC)</f>
        <v>7860</v>
      </c>
      <c r="K220" s="170">
        <v>3</v>
      </c>
      <c r="L220" s="135">
        <f t="shared" si="18"/>
        <v>7770</v>
      </c>
    </row>
    <row r="221" spans="2:12" ht="27" thickTop="1" thickBot="1">
      <c r="B221" s="122"/>
      <c r="C221" s="122"/>
      <c r="D221" s="123">
        <f>SUM(F215:F229)</f>
        <v>3.3780228398950056</v>
      </c>
      <c r="E221" s="123">
        <f t="shared" si="17"/>
        <v>1840</v>
      </c>
      <c r="F221" s="123">
        <f t="shared" si="15"/>
        <v>0.22399254716584943</v>
      </c>
      <c r="G221" s="123">
        <f t="shared" si="16"/>
        <v>0</v>
      </c>
      <c r="H221" s="123">
        <v>44.644342530717154</v>
      </c>
      <c r="I221" s="123"/>
      <c r="J221" s="122">
        <f>LOOKUP(H221,'Max limit'!CF:CF,'Max limit'!CC:CC)</f>
        <v>7860</v>
      </c>
      <c r="K221" s="170">
        <v>3</v>
      </c>
      <c r="L221" s="135">
        <f t="shared" si="18"/>
        <v>7824</v>
      </c>
    </row>
    <row r="222" spans="2:12" ht="27" thickTop="1" thickBot="1">
      <c r="B222" s="122"/>
      <c r="C222" s="122" t="s">
        <v>20</v>
      </c>
      <c r="D222" s="122"/>
      <c r="E222" s="123">
        <f t="shared" si="17"/>
        <v>1850</v>
      </c>
      <c r="F222" s="123">
        <f t="shared" si="15"/>
        <v>0.22399254716584943</v>
      </c>
      <c r="G222" s="123">
        <f t="shared" si="16"/>
        <v>0</v>
      </c>
      <c r="H222" s="123">
        <v>44.644342530717154</v>
      </c>
      <c r="I222" s="123"/>
      <c r="J222" s="122">
        <f>LOOKUP(H222,'Max limit'!CF:CF,'Max limit'!CC:CC)</f>
        <v>7860</v>
      </c>
      <c r="K222" s="170">
        <v>3</v>
      </c>
      <c r="L222" s="135">
        <f t="shared" si="18"/>
        <v>7860</v>
      </c>
    </row>
    <row r="223" spans="2:12" ht="27" thickTop="1" thickBot="1">
      <c r="B223" s="122"/>
      <c r="C223" s="122"/>
      <c r="D223" s="122"/>
      <c r="E223" s="123">
        <f t="shared" si="17"/>
        <v>1860</v>
      </c>
      <c r="F223" s="123">
        <f t="shared" si="15"/>
        <v>0.22399254716584943</v>
      </c>
      <c r="G223" s="123">
        <f t="shared" si="16"/>
        <v>0</v>
      </c>
      <c r="H223" s="123">
        <v>44.644342530717154</v>
      </c>
      <c r="I223" s="123"/>
      <c r="J223" s="122">
        <f>LOOKUP(H223,'Max limit'!CF:CF,'Max limit'!CC:CC)</f>
        <v>7860</v>
      </c>
      <c r="K223" s="170">
        <v>3</v>
      </c>
      <c r="L223" s="135">
        <f t="shared" si="18"/>
        <v>7860</v>
      </c>
    </row>
    <row r="224" spans="2:12" ht="27" thickTop="1" thickBot="1">
      <c r="B224" s="122"/>
      <c r="C224" s="122"/>
      <c r="D224" s="122"/>
      <c r="E224" s="123">
        <f t="shared" si="17"/>
        <v>1870</v>
      </c>
      <c r="F224" s="123">
        <f t="shared" si="15"/>
        <v>0.22399254716584943</v>
      </c>
      <c r="G224" s="123">
        <f t="shared" si="16"/>
        <v>0</v>
      </c>
      <c r="H224" s="123">
        <v>44.644342530717154</v>
      </c>
      <c r="I224" s="123"/>
      <c r="J224" s="122">
        <f>LOOKUP(H224,'Max limit'!CF:CF,'Max limit'!CC:CC)</f>
        <v>7860</v>
      </c>
      <c r="K224" s="170">
        <v>3</v>
      </c>
      <c r="L224" s="135">
        <f t="shared" si="18"/>
        <v>7860</v>
      </c>
    </row>
    <row r="225" spans="2:12" ht="27" thickTop="1" thickBot="1">
      <c r="B225" s="122"/>
      <c r="C225" s="122"/>
      <c r="D225" s="122"/>
      <c r="E225" s="123">
        <f t="shared" si="17"/>
        <v>1880</v>
      </c>
      <c r="F225" s="123">
        <f t="shared" si="15"/>
        <v>0.22399254716584943</v>
      </c>
      <c r="G225" s="123">
        <f t="shared" si="16"/>
        <v>0</v>
      </c>
      <c r="H225" s="123">
        <v>44.644342530717154</v>
      </c>
      <c r="I225" s="123"/>
      <c r="J225" s="122">
        <f>LOOKUP(H225,'Max limit'!CF:CF,'Max limit'!CC:CC)</f>
        <v>7860</v>
      </c>
      <c r="K225" s="170">
        <v>3</v>
      </c>
      <c r="L225" s="135">
        <f t="shared" si="18"/>
        <v>7860</v>
      </c>
    </row>
    <row r="226" spans="2:12" ht="27" thickTop="1" thickBot="1">
      <c r="B226" s="122"/>
      <c r="C226" s="122"/>
      <c r="D226" s="122"/>
      <c r="E226" s="123">
        <f t="shared" si="17"/>
        <v>1890</v>
      </c>
      <c r="F226" s="123">
        <f t="shared" si="15"/>
        <v>0.22399254716584943</v>
      </c>
      <c r="G226" s="123">
        <f t="shared" si="16"/>
        <v>0</v>
      </c>
      <c r="H226" s="123">
        <v>44.644342530717154</v>
      </c>
      <c r="I226" s="123"/>
      <c r="J226" s="122">
        <f>LOOKUP(H226,'Max limit'!CF:CF,'Max limit'!CC:CC)</f>
        <v>7860</v>
      </c>
      <c r="K226" s="170">
        <v>3</v>
      </c>
      <c r="L226" s="135">
        <f t="shared" si="18"/>
        <v>7860</v>
      </c>
    </row>
    <row r="227" spans="2:12" ht="27" thickTop="1" thickBot="1">
      <c r="B227" s="122"/>
      <c r="C227" s="122"/>
      <c r="D227" s="122"/>
      <c r="E227" s="123">
        <f t="shared" si="17"/>
        <v>1900</v>
      </c>
      <c r="F227" s="123">
        <f t="shared" si="15"/>
        <v>0.22399254716584943</v>
      </c>
      <c r="G227" s="123">
        <f t="shared" si="16"/>
        <v>0</v>
      </c>
      <c r="H227" s="123">
        <v>44.644342530717154</v>
      </c>
      <c r="I227" s="123"/>
      <c r="J227" s="122">
        <f>LOOKUP(H227,'Max limit'!CF:CF,'Max limit'!CC:CC)</f>
        <v>7860</v>
      </c>
      <c r="K227" s="170">
        <v>3</v>
      </c>
      <c r="L227" s="135">
        <f t="shared" si="18"/>
        <v>7860</v>
      </c>
    </row>
    <row r="228" spans="2:12" ht="27" thickTop="1" thickBot="1">
      <c r="B228" s="122"/>
      <c r="C228" s="122"/>
      <c r="D228" s="122"/>
      <c r="E228" s="123">
        <f t="shared" si="17"/>
        <v>1910</v>
      </c>
      <c r="F228" s="123">
        <f t="shared" si="15"/>
        <v>0.22399254716584943</v>
      </c>
      <c r="G228" s="123">
        <f t="shared" si="16"/>
        <v>0</v>
      </c>
      <c r="H228" s="123">
        <v>44.644342530717154</v>
      </c>
      <c r="I228" s="123"/>
      <c r="J228" s="122">
        <f>LOOKUP(H228,'Max limit'!CF:CF,'Max limit'!CC:CC)</f>
        <v>7860</v>
      </c>
      <c r="K228" s="170">
        <v>3</v>
      </c>
      <c r="L228" s="135">
        <f t="shared" si="18"/>
        <v>7860</v>
      </c>
    </row>
    <row r="229" spans="2:12" ht="27" thickTop="1" thickBot="1">
      <c r="B229" s="122"/>
      <c r="C229" s="122"/>
      <c r="D229" s="122"/>
      <c r="E229" s="123">
        <f t="shared" si="17"/>
        <v>1920</v>
      </c>
      <c r="F229" s="123">
        <f t="shared" si="15"/>
        <v>0.22399254716584943</v>
      </c>
      <c r="G229" s="123">
        <f t="shared" si="16"/>
        <v>0</v>
      </c>
      <c r="H229" s="123">
        <v>44.644342530717154</v>
      </c>
      <c r="I229" s="123"/>
      <c r="J229" s="122">
        <f>LOOKUP(H229,'Max limit'!CF:CF,'Max limit'!CC:CC)</f>
        <v>7860</v>
      </c>
      <c r="K229" s="170">
        <v>3</v>
      </c>
      <c r="L229" s="135">
        <f t="shared" si="18"/>
        <v>7860</v>
      </c>
    </row>
    <row r="230" spans="2:12" ht="27" thickTop="1" thickBot="1">
      <c r="B230" s="120"/>
      <c r="C230" s="120"/>
      <c r="D230" s="120"/>
      <c r="E230" s="121">
        <f t="shared" si="17"/>
        <v>1930</v>
      </c>
      <c r="F230" s="121">
        <f t="shared" ref="F230:F293" si="19">(E230-E229)/((H230+H229)/2)</f>
        <v>0.22304937988511045</v>
      </c>
      <c r="G230" s="121">
        <f t="shared" si="16"/>
        <v>1.6927121566309205</v>
      </c>
      <c r="H230" s="121">
        <v>45.021900927577668</v>
      </c>
      <c r="I230" s="121">
        <f>(H229^2)+(2*(LOOKUP(J229,'Max limit'!W:W,'Max limit'!Z:Z)*(E230-E229)))</f>
        <v>2165.2395425238883</v>
      </c>
      <c r="J230" s="120">
        <f>LOOKUP(H230,'Max limit'!CF:CF,'Max limit'!CC:CC)</f>
        <v>7950</v>
      </c>
      <c r="K230" s="169">
        <v>3</v>
      </c>
      <c r="L230" s="133">
        <f t="shared" si="18"/>
        <v>7878</v>
      </c>
    </row>
    <row r="231" spans="2:12" ht="27" thickTop="1" thickBot="1">
      <c r="B231" s="120"/>
      <c r="C231" s="120"/>
      <c r="D231" s="120"/>
      <c r="E231" s="121">
        <f t="shared" si="17"/>
        <v>1940</v>
      </c>
      <c r="F231" s="121">
        <f t="shared" si="19"/>
        <v>0.22031481384475071</v>
      </c>
      <c r="G231" s="121">
        <f t="shared" ref="G231:G294" si="20">($H231-$H230)/$F231</f>
        <v>3.3378898237273886</v>
      </c>
      <c r="H231" s="121">
        <v>45.757287502726456</v>
      </c>
      <c r="I231" s="121">
        <f>(H230^2)+(2*(LOOKUP(J230,'Max limit'!W:W,'Max limit'!Z:Z)*(E231-E230)))</f>
        <v>2198.4825526094055</v>
      </c>
      <c r="J231" s="120">
        <f>LOOKUP(H231,'Max limit'!CF:CF,'Max limit'!CC:CC)</f>
        <v>8030</v>
      </c>
      <c r="K231" s="169">
        <v>3</v>
      </c>
      <c r="L231" s="133">
        <f t="shared" si="18"/>
        <v>7912</v>
      </c>
    </row>
    <row r="232" spans="2:12" ht="27" thickTop="1" thickBot="1">
      <c r="B232" s="120"/>
      <c r="C232" s="120"/>
      <c r="D232" s="120"/>
      <c r="E232" s="121">
        <f t="shared" ref="E232:E263" si="21">E231+10</f>
        <v>1950</v>
      </c>
      <c r="F232" s="121">
        <f t="shared" si="19"/>
        <v>0.21600305603655373</v>
      </c>
      <c r="G232" s="121">
        <f t="shared" si="20"/>
        <v>4.984686772695623</v>
      </c>
      <c r="H232" s="121">
        <v>46.833995079013697</v>
      </c>
      <c r="I232" s="121">
        <f>(H231^2)+(2*(LOOKUP(J231,'Max limit'!W:W,'Max limit'!Z:Z)*(E232-E231)))</f>
        <v>2264.6911886879911</v>
      </c>
      <c r="J232" s="120">
        <f>LOOKUP(H232,'Max limit'!CF:CF,'Max limit'!CC:CC)</f>
        <v>8210</v>
      </c>
      <c r="K232" s="169">
        <v>3</v>
      </c>
      <c r="L232" s="133">
        <f t="shared" si="18"/>
        <v>7982</v>
      </c>
    </row>
    <row r="233" spans="2:12" ht="27" thickTop="1" thickBot="1">
      <c r="B233" s="120"/>
      <c r="C233" s="120"/>
      <c r="D233" s="120"/>
      <c r="E233" s="121">
        <f t="shared" si="21"/>
        <v>1960</v>
      </c>
      <c r="F233" s="121">
        <f t="shared" si="19"/>
        <v>0.21220482981346056</v>
      </c>
      <c r="G233" s="121">
        <f t="shared" si="20"/>
        <v>2.7359017355550264</v>
      </c>
      <c r="H233" s="121">
        <v>47.414566641193503</v>
      </c>
      <c r="I233" s="121">
        <f>(H232^2)+(2*(LOOKUP(J232,'Max limit'!AG:AG,'Max limit'!AI:AI)*(E233-E232)))</f>
        <v>1954.5121274601574</v>
      </c>
      <c r="J233" s="120">
        <f>LOOKUP(H233,'Max limit'!CF:CF,'Max limit'!CC:CC)</f>
        <v>8300</v>
      </c>
      <c r="K233" s="169">
        <v>3</v>
      </c>
      <c r="L233" s="133">
        <f t="shared" si="18"/>
        <v>8070</v>
      </c>
    </row>
    <row r="234" spans="2:12" ht="27" thickTop="1" thickBot="1">
      <c r="B234" s="120"/>
      <c r="C234" s="120" t="s">
        <v>244</v>
      </c>
      <c r="D234" s="120"/>
      <c r="E234" s="121">
        <f t="shared" si="21"/>
        <v>1970</v>
      </c>
      <c r="F234" s="121">
        <f t="shared" si="19"/>
        <v>0.2107674557829769</v>
      </c>
      <c r="G234" s="121">
        <f t="shared" si="20"/>
        <v>0.29500185587507616</v>
      </c>
      <c r="H234" s="121">
        <v>47.476743431807549</v>
      </c>
      <c r="I234" s="121">
        <f>(H233^2)+(2*(LOOKUP(J233,'Max limit'!AG:AG,'Max limit'!AI:AI)*(E234-E233)))</f>
        <v>2008.7808018830997</v>
      </c>
      <c r="J234" s="120">
        <f>LOOKUP(H234,'Max limit'!CE:CE,'Max limit'!CC:CC)</f>
        <v>10370</v>
      </c>
      <c r="K234" s="169">
        <v>2</v>
      </c>
      <c r="L234" s="133">
        <f t="shared" ref="L234:L297" si="22">AVERAGE(J230:J234)</f>
        <v>8572</v>
      </c>
    </row>
    <row r="235" spans="2:12" ht="27" thickTop="1" thickBot="1">
      <c r="B235" s="120"/>
      <c r="C235" s="120"/>
      <c r="D235" s="121">
        <f>SUM(F230:F238)</f>
        <v>1.9921641438856608</v>
      </c>
      <c r="E235" s="121">
        <f t="shared" si="21"/>
        <v>1980</v>
      </c>
      <c r="F235" s="121">
        <f t="shared" si="19"/>
        <v>0.21260959249161013</v>
      </c>
      <c r="G235" s="121">
        <f t="shared" si="20"/>
        <v>-4.1595207876581917</v>
      </c>
      <c r="H235" s="121">
        <v>46.592389412183159</v>
      </c>
      <c r="I235" s="121">
        <f>(H234^2)+(2*(LOOKUP(J234,'Max limit'!AG:AG,'Max limit'!AI:AI)*(E235-E234)))</f>
        <v>2002.9933888892733</v>
      </c>
      <c r="J235" s="120">
        <f>LOOKUP(H235,'Max limit'!CE:CE,'Max limit'!CC:CC)</f>
        <v>10260</v>
      </c>
      <c r="K235" s="169">
        <v>2</v>
      </c>
      <c r="L235" s="133">
        <f t="shared" si="22"/>
        <v>9034</v>
      </c>
    </row>
    <row r="236" spans="2:12" ht="27" thickTop="1" thickBot="1">
      <c r="B236" s="120"/>
      <c r="C236" s="120"/>
      <c r="D236" s="120"/>
      <c r="E236" s="121">
        <f t="shared" si="21"/>
        <v>1990</v>
      </c>
      <c r="F236" s="121">
        <f t="shared" si="19"/>
        <v>0.21896111899735596</v>
      </c>
      <c r="G236" s="121">
        <f t="shared" si="20"/>
        <v>-8.4232371902620944</v>
      </c>
      <c r="H236" s="121">
        <v>44.748027971423227</v>
      </c>
      <c r="I236" s="121">
        <f>(H235^2)+(2*(LOOKUP(J235,'Max limit'!AG:AG,'Max limit'!AI:AI)*(E236-E235)))</f>
        <v>1920.4892463051769</v>
      </c>
      <c r="J236" s="120">
        <f>LOOKUP(H236,'Max limit'!CE:CE,'Max limit'!CC:CC)</f>
        <v>9820</v>
      </c>
      <c r="K236" s="169">
        <v>2</v>
      </c>
      <c r="L236" s="133">
        <f t="shared" si="22"/>
        <v>9392</v>
      </c>
    </row>
    <row r="237" spans="2:12" ht="27" thickTop="1" thickBot="1">
      <c r="B237" s="120"/>
      <c r="C237" s="120"/>
      <c r="D237" s="120"/>
      <c r="E237" s="121">
        <f t="shared" si="21"/>
        <v>2000</v>
      </c>
      <c r="F237" s="121">
        <f t="shared" si="19"/>
        <v>0.23076678754154101</v>
      </c>
      <c r="G237" s="121">
        <f t="shared" si="20"/>
        <v>-12.256840461600506</v>
      </c>
      <c r="H237" s="121">
        <v>41.9195562726905</v>
      </c>
      <c r="I237" s="121">
        <f>(H236^2)+(2*(LOOKUP(J236,'Max limit'!AG:AG,'Max limit'!AI:AI)*(E237-E236)))</f>
        <v>1754.6964104465908</v>
      </c>
      <c r="J237" s="120">
        <f>LOOKUP(H237,'Max limit'!CE:CE,'Max limit'!CC:CC)</f>
        <v>9160</v>
      </c>
      <c r="K237" s="169">
        <v>2</v>
      </c>
      <c r="L237" s="133">
        <f t="shared" si="22"/>
        <v>9582</v>
      </c>
    </row>
    <row r="238" spans="2:12" ht="27" thickTop="1" thickBot="1">
      <c r="B238" s="120"/>
      <c r="C238" s="120"/>
      <c r="D238" s="120"/>
      <c r="E238" s="121">
        <f t="shared" si="21"/>
        <v>2010</v>
      </c>
      <c r="F238" s="121">
        <f t="shared" si="19"/>
        <v>0.24748710949230132</v>
      </c>
      <c r="G238" s="121">
        <f t="shared" si="20"/>
        <v>-12.230224064541758</v>
      </c>
      <c r="H238" s="121">
        <v>38.892733470513875</v>
      </c>
      <c r="I238" s="121">
        <f>(H237^2)+(2*(LOOKUP(J237,'Max limit'!AG:AG,'Max limit'!AI:AI)*(E238-E237)))</f>
        <v>1513.3479089457205</v>
      </c>
      <c r="J238" s="120">
        <f>LOOKUP(H238,'Max limit'!CE:CE,'Max limit'!CC:CC)</f>
        <v>8510</v>
      </c>
      <c r="K238" s="169">
        <v>2</v>
      </c>
      <c r="L238" s="133">
        <f t="shared" si="22"/>
        <v>9624</v>
      </c>
    </row>
    <row r="239" spans="2:12" ht="27" thickTop="1" thickBot="1">
      <c r="B239" s="122"/>
      <c r="C239" s="122"/>
      <c r="D239" s="122"/>
      <c r="E239" s="123">
        <f t="shared" si="21"/>
        <v>2020</v>
      </c>
      <c r="F239" s="123">
        <f t="shared" si="19"/>
        <v>0.2669303844908828</v>
      </c>
      <c r="G239" s="123">
        <f t="shared" si="20"/>
        <v>-10.712771820873511</v>
      </c>
      <c r="H239" s="123">
        <v>36.033169169405014</v>
      </c>
      <c r="I239" s="123"/>
      <c r="J239" s="122">
        <f>LOOKUP(H239,'Max limit'!CE:CE,'Max limit'!CC:CC)</f>
        <v>7960</v>
      </c>
      <c r="K239" s="170">
        <v>2</v>
      </c>
      <c r="L239" s="135">
        <f t="shared" si="22"/>
        <v>9142</v>
      </c>
    </row>
    <row r="240" spans="2:12" ht="27" thickTop="1" thickBot="1">
      <c r="B240" s="122"/>
      <c r="C240" s="122"/>
      <c r="D240" s="122"/>
      <c r="E240" s="123">
        <f t="shared" si="21"/>
        <v>2030</v>
      </c>
      <c r="F240" s="123">
        <f t="shared" si="19"/>
        <v>0.28663254808778477</v>
      </c>
      <c r="G240" s="123">
        <f t="shared" si="20"/>
        <v>-7.9913879390606839</v>
      </c>
      <c r="H240" s="123">
        <v>33.742577281674059</v>
      </c>
      <c r="I240" s="123"/>
      <c r="J240" s="122">
        <f>LOOKUP(H240,'Max limit'!CE:CE,'Max limit'!CC:CC)</f>
        <v>7410</v>
      </c>
      <c r="K240" s="170">
        <v>2</v>
      </c>
      <c r="L240" s="135">
        <f t="shared" si="22"/>
        <v>8572</v>
      </c>
    </row>
    <row r="241" spans="2:12" ht="27" thickTop="1" thickBot="1">
      <c r="B241" s="122"/>
      <c r="C241" s="122"/>
      <c r="D241" s="122"/>
      <c r="E241" s="123">
        <f t="shared" si="21"/>
        <v>2040</v>
      </c>
      <c r="F241" s="123">
        <f t="shared" si="19"/>
        <v>0.3039664186531314</v>
      </c>
      <c r="G241" s="123">
        <f t="shared" si="20"/>
        <v>-5.5546025523641838</v>
      </c>
      <c r="H241" s="123">
        <v>32.054164636790375</v>
      </c>
      <c r="I241" s="123"/>
      <c r="J241" s="122">
        <f>LOOKUP(H241,'Max limit'!CE:CE,'Max limit'!CC:CC)</f>
        <v>7080</v>
      </c>
      <c r="K241" s="170">
        <v>2</v>
      </c>
      <c r="L241" s="135">
        <f t="shared" si="22"/>
        <v>8024</v>
      </c>
    </row>
    <row r="242" spans="2:12" ht="27" thickTop="1" thickBot="1">
      <c r="B242" s="122"/>
      <c r="C242" s="122"/>
      <c r="D242" s="122"/>
      <c r="E242" s="123">
        <f t="shared" si="21"/>
        <v>2050</v>
      </c>
      <c r="F242" s="123">
        <f t="shared" si="19"/>
        <v>0.31714465339154818</v>
      </c>
      <c r="G242" s="123">
        <f t="shared" si="20"/>
        <v>-3.2969920093794398</v>
      </c>
      <c r="H242" s="123">
        <v>31.008541248741029</v>
      </c>
      <c r="I242" s="123"/>
      <c r="J242" s="122">
        <f>LOOKUP(H242,'Max limit'!CE:CE,'Max limit'!CC:CC)</f>
        <v>6860</v>
      </c>
      <c r="K242" s="170">
        <v>2</v>
      </c>
      <c r="L242" s="135">
        <f t="shared" si="22"/>
        <v>7564</v>
      </c>
    </row>
    <row r="243" spans="2:12" ht="27" thickTop="1" thickBot="1">
      <c r="B243" s="122"/>
      <c r="C243" s="122"/>
      <c r="D243" s="122"/>
      <c r="E243" s="123">
        <f t="shared" si="21"/>
        <v>2060</v>
      </c>
      <c r="F243" s="123">
        <f t="shared" si="19"/>
        <v>0.32432811338664441</v>
      </c>
      <c r="G243" s="123">
        <f t="shared" si="20"/>
        <v>-1.08265751874369</v>
      </c>
      <c r="H243" s="123">
        <v>30.657404978243022</v>
      </c>
      <c r="I243" s="123"/>
      <c r="J243" s="122">
        <f>LOOKUP(H243,'Max limit'!CE:CE,'Max limit'!CC:CC)</f>
        <v>6750</v>
      </c>
      <c r="K243" s="170">
        <v>2</v>
      </c>
      <c r="L243" s="135">
        <f t="shared" si="22"/>
        <v>7212</v>
      </c>
    </row>
    <row r="244" spans="2:12" ht="27" thickTop="1" thickBot="1">
      <c r="B244" s="122"/>
      <c r="C244" s="122"/>
      <c r="D244" s="123">
        <f>SUM(F239:F252)</f>
        <v>4.4346713328007183</v>
      </c>
      <c r="E244" s="123">
        <f t="shared" si="21"/>
        <v>2070</v>
      </c>
      <c r="F244" s="123">
        <f t="shared" si="19"/>
        <v>0.32618546831008072</v>
      </c>
      <c r="G244" s="123">
        <f t="shared" si="20"/>
        <v>0</v>
      </c>
      <c r="H244" s="123">
        <v>30.657404978243022</v>
      </c>
      <c r="I244" s="123"/>
      <c r="J244" s="122">
        <f>LOOKUP(H244,'Max limit'!CE:CE,'Max limit'!CC:CC)</f>
        <v>6750</v>
      </c>
      <c r="K244" s="170">
        <v>2</v>
      </c>
      <c r="L244" s="135">
        <f t="shared" si="22"/>
        <v>6970</v>
      </c>
    </row>
    <row r="245" spans="2:12" ht="27" thickTop="1" thickBot="1">
      <c r="B245" s="122"/>
      <c r="C245" s="122"/>
      <c r="D245" s="122"/>
      <c r="E245" s="123">
        <f t="shared" si="21"/>
        <v>2080</v>
      </c>
      <c r="F245" s="123">
        <f t="shared" si="19"/>
        <v>0.32618546831008072</v>
      </c>
      <c r="G245" s="123">
        <f t="shared" si="20"/>
        <v>0</v>
      </c>
      <c r="H245" s="123">
        <v>30.657404978243022</v>
      </c>
      <c r="I245" s="123"/>
      <c r="J245" s="122">
        <f>LOOKUP(H245,'Max limit'!CE:CE,'Max limit'!CC:CC)</f>
        <v>6750</v>
      </c>
      <c r="K245" s="170">
        <v>2</v>
      </c>
      <c r="L245" s="135">
        <f t="shared" si="22"/>
        <v>6838</v>
      </c>
    </row>
    <row r="246" spans="2:12" ht="27" thickTop="1" thickBot="1">
      <c r="B246" s="122"/>
      <c r="C246" s="122" t="s">
        <v>22</v>
      </c>
      <c r="D246" s="122"/>
      <c r="E246" s="123">
        <f t="shared" si="21"/>
        <v>2090</v>
      </c>
      <c r="F246" s="123">
        <f t="shared" si="19"/>
        <v>0.32618546831008072</v>
      </c>
      <c r="G246" s="123">
        <f t="shared" si="20"/>
        <v>0</v>
      </c>
      <c r="H246" s="123">
        <v>30.657404978243022</v>
      </c>
      <c r="I246" s="123"/>
      <c r="J246" s="122">
        <f>LOOKUP(H246,'Max limit'!CE:CE,'Max limit'!CC:CC)</f>
        <v>6750</v>
      </c>
      <c r="K246" s="170">
        <v>2</v>
      </c>
      <c r="L246" s="135">
        <f t="shared" si="22"/>
        <v>6772</v>
      </c>
    </row>
    <row r="247" spans="2:12" ht="27" thickTop="1" thickBot="1">
      <c r="B247" s="122"/>
      <c r="C247" s="122"/>
      <c r="D247" s="122"/>
      <c r="E247" s="123">
        <f t="shared" si="21"/>
        <v>2100</v>
      </c>
      <c r="F247" s="123">
        <f t="shared" si="19"/>
        <v>0.32618546831008072</v>
      </c>
      <c r="G247" s="123">
        <f t="shared" si="20"/>
        <v>0</v>
      </c>
      <c r="H247" s="123">
        <v>30.657404978243022</v>
      </c>
      <c r="I247" s="123"/>
      <c r="J247" s="122">
        <f>LOOKUP(H247,'Max limit'!CE:CE,'Max limit'!CC:CC)</f>
        <v>6750</v>
      </c>
      <c r="K247" s="170">
        <v>2</v>
      </c>
      <c r="L247" s="135">
        <f t="shared" si="22"/>
        <v>6750</v>
      </c>
    </row>
    <row r="248" spans="2:12" ht="27" thickTop="1" thickBot="1">
      <c r="B248" s="122"/>
      <c r="C248" s="122"/>
      <c r="D248" s="122"/>
      <c r="E248" s="123">
        <f t="shared" si="21"/>
        <v>2110</v>
      </c>
      <c r="F248" s="123">
        <f t="shared" si="19"/>
        <v>0.32618546831008072</v>
      </c>
      <c r="G248" s="123">
        <f t="shared" si="20"/>
        <v>0</v>
      </c>
      <c r="H248" s="123">
        <v>30.657404978243022</v>
      </c>
      <c r="I248" s="123"/>
      <c r="J248" s="122">
        <f>LOOKUP(H248,'Max limit'!CE:CE,'Max limit'!CC:CC)</f>
        <v>6750</v>
      </c>
      <c r="K248" s="170">
        <v>2</v>
      </c>
      <c r="L248" s="135">
        <f t="shared" si="22"/>
        <v>6750</v>
      </c>
    </row>
    <row r="249" spans="2:12" ht="27" thickTop="1" thickBot="1">
      <c r="B249" s="122"/>
      <c r="C249" s="122"/>
      <c r="D249" s="122"/>
      <c r="E249" s="123">
        <f t="shared" si="21"/>
        <v>2120</v>
      </c>
      <c r="F249" s="123">
        <f t="shared" si="19"/>
        <v>0.32618546831008072</v>
      </c>
      <c r="G249" s="123">
        <f t="shared" si="20"/>
        <v>0</v>
      </c>
      <c r="H249" s="123">
        <v>30.657404978243022</v>
      </c>
      <c r="I249" s="123"/>
      <c r="J249" s="122">
        <f>LOOKUP(H249,'Max limit'!CE:CE,'Max limit'!CC:CC)</f>
        <v>6750</v>
      </c>
      <c r="K249" s="170">
        <v>2</v>
      </c>
      <c r="L249" s="135">
        <f t="shared" si="22"/>
        <v>6750</v>
      </c>
    </row>
    <row r="250" spans="2:12" ht="27" thickTop="1" thickBot="1">
      <c r="B250" s="122"/>
      <c r="C250" s="122"/>
      <c r="D250" s="122"/>
      <c r="E250" s="123">
        <f t="shared" si="21"/>
        <v>2130</v>
      </c>
      <c r="F250" s="123">
        <f t="shared" si="19"/>
        <v>0.32618546831008072</v>
      </c>
      <c r="G250" s="123">
        <f t="shared" si="20"/>
        <v>0</v>
      </c>
      <c r="H250" s="123">
        <v>30.657404978243022</v>
      </c>
      <c r="I250" s="123"/>
      <c r="J250" s="122">
        <f>LOOKUP(H250,'Max limit'!CE:CE,'Max limit'!CC:CC)</f>
        <v>6750</v>
      </c>
      <c r="K250" s="170">
        <v>2</v>
      </c>
      <c r="L250" s="135">
        <f t="shared" si="22"/>
        <v>6750</v>
      </c>
    </row>
    <row r="251" spans="2:12" ht="27" thickTop="1" thickBot="1">
      <c r="B251" s="122"/>
      <c r="C251" s="122"/>
      <c r="D251" s="122"/>
      <c r="E251" s="123">
        <f t="shared" si="21"/>
        <v>2140</v>
      </c>
      <c r="F251" s="123">
        <f t="shared" si="19"/>
        <v>0.32618546831008072</v>
      </c>
      <c r="G251" s="123">
        <f t="shared" si="20"/>
        <v>0</v>
      </c>
      <c r="H251" s="123">
        <v>30.657404978243022</v>
      </c>
      <c r="I251" s="123"/>
      <c r="J251" s="122">
        <f>LOOKUP(H251,'Max limit'!CE:CE,'Max limit'!CC:CC)</f>
        <v>6750</v>
      </c>
      <c r="K251" s="170">
        <v>2</v>
      </c>
      <c r="L251" s="135">
        <f t="shared" si="22"/>
        <v>6750</v>
      </c>
    </row>
    <row r="252" spans="2:12" ht="27" thickTop="1" thickBot="1">
      <c r="B252" s="122"/>
      <c r="C252" s="122"/>
      <c r="D252" s="122"/>
      <c r="E252" s="123">
        <f t="shared" si="21"/>
        <v>2150</v>
      </c>
      <c r="F252" s="123">
        <f t="shared" si="19"/>
        <v>0.32618546831008072</v>
      </c>
      <c r="G252" s="123">
        <f t="shared" si="20"/>
        <v>0</v>
      </c>
      <c r="H252" s="123">
        <v>30.657404978243022</v>
      </c>
      <c r="I252" s="123"/>
      <c r="J252" s="122">
        <f>LOOKUP(H252,'Max limit'!CE:CE,'Max limit'!CC:CC)</f>
        <v>6750</v>
      </c>
      <c r="K252" s="170">
        <v>2</v>
      </c>
      <c r="L252" s="135">
        <f t="shared" si="22"/>
        <v>6750</v>
      </c>
    </row>
    <row r="253" spans="2:12" ht="27" thickTop="1" thickBot="1">
      <c r="B253" s="120"/>
      <c r="C253" s="120"/>
      <c r="D253" s="120"/>
      <c r="E253" s="121">
        <f t="shared" si="21"/>
        <v>2160</v>
      </c>
      <c r="F253" s="121">
        <f t="shared" si="19"/>
        <v>0.32320722958636811</v>
      </c>
      <c r="G253" s="121">
        <f t="shared" si="20"/>
        <v>1.7480858579964218</v>
      </c>
      <c r="H253" s="121">
        <v>31.222398965485155</v>
      </c>
      <c r="I253" s="121">
        <f>(H252^2)+(2*(LOOKUP(J252,'Max limit'!W:W,'Max limit'!Y:Y)*(E253-E252)))</f>
        <v>1121.0694299120371</v>
      </c>
      <c r="J253" s="120">
        <f>LOOKUP(H253,'Max limit'!CE:CE,'Max limit'!CC:CC)</f>
        <v>6860</v>
      </c>
      <c r="K253" s="169">
        <v>2</v>
      </c>
      <c r="L253" s="133">
        <f t="shared" si="22"/>
        <v>6772</v>
      </c>
    </row>
    <row r="254" spans="2:12" ht="27" thickTop="1" thickBot="1">
      <c r="B254" s="120"/>
      <c r="C254" s="120"/>
      <c r="D254" s="120"/>
      <c r="E254" s="121">
        <f t="shared" si="21"/>
        <v>2170</v>
      </c>
      <c r="F254" s="121">
        <f t="shared" si="19"/>
        <v>0.31483688475248128</v>
      </c>
      <c r="G254" s="121">
        <f t="shared" si="20"/>
        <v>3.4308573744128541</v>
      </c>
      <c r="H254" s="121">
        <v>32.302559413275375</v>
      </c>
      <c r="I254" s="121">
        <f>(H253^2)+(2*(LOOKUP(J253,'Max limit'!W:W,'Max limit'!Y:Y)*(E254-E253)))</f>
        <v>1155.6304857002622</v>
      </c>
      <c r="J254" s="120">
        <f>LOOKUP(H254,'Max limit'!CE:CE,'Max limit'!CC:CC)</f>
        <v>7080</v>
      </c>
      <c r="K254" s="169">
        <v>2</v>
      </c>
      <c r="L254" s="133">
        <f t="shared" si="22"/>
        <v>6838</v>
      </c>
    </row>
    <row r="255" spans="2:12" ht="27" thickTop="1" thickBot="1">
      <c r="B255" s="120"/>
      <c r="C255" s="120"/>
      <c r="D255" s="120"/>
      <c r="E255" s="121">
        <f t="shared" si="21"/>
        <v>2180</v>
      </c>
      <c r="F255" s="121">
        <f t="shared" si="19"/>
        <v>0.30230198260915941</v>
      </c>
      <c r="G255" s="121">
        <f t="shared" si="20"/>
        <v>5.1401963109642503</v>
      </c>
      <c r="H255" s="121">
        <v>33.856450949080156</v>
      </c>
      <c r="I255" s="121">
        <f>(H254^2)+(2*(LOOKUP(J254,'Max limit'!W:W,'Max limit'!Y:Y)*(E255-E254)))</f>
        <v>1223.4268808708789</v>
      </c>
      <c r="J255" s="120">
        <f>LOOKUP(H255,'Max limit'!CE:CE,'Max limit'!CC:CC)</f>
        <v>7410</v>
      </c>
      <c r="K255" s="169">
        <v>2</v>
      </c>
      <c r="L255" s="133">
        <f t="shared" si="22"/>
        <v>6970</v>
      </c>
    </row>
    <row r="256" spans="2:12" ht="27" thickTop="1" thickBot="1">
      <c r="B256" s="120"/>
      <c r="C256" s="120"/>
      <c r="D256" s="120"/>
      <c r="E256" s="121">
        <f t="shared" si="21"/>
        <v>2190</v>
      </c>
      <c r="F256" s="121">
        <f t="shared" si="19"/>
        <v>0.28691015698642197</v>
      </c>
      <c r="G256" s="121">
        <f t="shared" si="20"/>
        <v>6.9545493523145456</v>
      </c>
      <c r="H256" s="121">
        <v>35.851781795522541</v>
      </c>
      <c r="I256" s="121">
        <f>(H255^2)+(2*(LOOKUP(J255,'Max limit'!W:W,'Max limit'!Y:Y)*(E256-E255)))</f>
        <v>1324.9511046781183</v>
      </c>
      <c r="J256" s="120">
        <f>LOOKUP(H256,'Max limit'!CE:CE,'Max limit'!CC:CC)</f>
        <v>7850</v>
      </c>
      <c r="K256" s="169">
        <v>2</v>
      </c>
      <c r="L256" s="133">
        <f t="shared" si="22"/>
        <v>7190</v>
      </c>
    </row>
    <row r="257" spans="2:12" ht="27" thickTop="1" thickBot="1">
      <c r="B257" s="120"/>
      <c r="C257" s="120"/>
      <c r="D257" s="120"/>
      <c r="E257" s="121">
        <f t="shared" si="21"/>
        <v>2200</v>
      </c>
      <c r="F257" s="121">
        <f t="shared" si="19"/>
        <v>0.26986294706310404</v>
      </c>
      <c r="G257" s="121">
        <f t="shared" si="20"/>
        <v>8.9235290060617221</v>
      </c>
      <c r="H257" s="121">
        <v>38.259911631301449</v>
      </c>
      <c r="I257" s="121">
        <f>(H256^2)+(2*(LOOKUP(J256,'Max limit'!W:W,'Max limit'!Y:Y)*(E257-E256)))</f>
        <v>1462.2451504952564</v>
      </c>
      <c r="J257" s="120">
        <f>LOOKUP(H257,'Max limit'!CE:CE,'Max limit'!CC:CC)</f>
        <v>8400</v>
      </c>
      <c r="K257" s="169">
        <v>2</v>
      </c>
      <c r="L257" s="133">
        <f t="shared" si="22"/>
        <v>7520</v>
      </c>
    </row>
    <row r="258" spans="2:12" ht="27" thickTop="1" thickBot="1">
      <c r="B258" s="120"/>
      <c r="C258" s="120"/>
      <c r="D258" s="120"/>
      <c r="E258" s="121">
        <f t="shared" si="21"/>
        <v>2210</v>
      </c>
      <c r="F258" s="121">
        <f t="shared" si="19"/>
        <v>0.25396221531567553</v>
      </c>
      <c r="G258" s="121">
        <f t="shared" si="20"/>
        <v>8.7889028421589241</v>
      </c>
      <c r="H258" s="121">
        <v>40.491960867290366</v>
      </c>
      <c r="I258" s="121">
        <f>(H257^2)+(2*(LOOKUP(J257,'Max limit'!W:W,'Max limit'!Y:Y)*(E258-E257)))</f>
        <v>1638.3238322732955</v>
      </c>
      <c r="J258" s="120">
        <f>LOOKUP(H258,'Max limit'!CE:CE,'Max limit'!CC:CC)</f>
        <v>8840</v>
      </c>
      <c r="K258" s="169">
        <v>2</v>
      </c>
      <c r="L258" s="133">
        <f t="shared" si="22"/>
        <v>7916</v>
      </c>
    </row>
    <row r="259" spans="2:12" ht="27" thickTop="1" thickBot="1">
      <c r="B259" s="120"/>
      <c r="C259" s="120"/>
      <c r="D259" s="120"/>
      <c r="E259" s="121">
        <f t="shared" si="21"/>
        <v>2220</v>
      </c>
      <c r="F259" s="121">
        <f t="shared" si="19"/>
        <v>0.24076483993615319</v>
      </c>
      <c r="G259" s="121">
        <f t="shared" si="20"/>
        <v>8.6585973845544242</v>
      </c>
      <c r="H259" s="121">
        <v>42.576646680654207</v>
      </c>
      <c r="I259" s="121">
        <f>(H258^2)+(2*(LOOKUP(J258,'Max limit'!W:W,'Max limit'!Y:Y)*(E259-E258)))</f>
        <v>1812.071792996514</v>
      </c>
      <c r="J259" s="120">
        <f>LOOKUP(H259,'Max limit'!CE:CE,'Max limit'!CC:CC)</f>
        <v>9380</v>
      </c>
      <c r="K259" s="169">
        <v>2</v>
      </c>
      <c r="L259" s="133">
        <f t="shared" si="22"/>
        <v>8376</v>
      </c>
    </row>
    <row r="260" spans="2:12" ht="27" thickTop="1" thickBot="1">
      <c r="B260" s="120"/>
      <c r="C260" s="120"/>
      <c r="D260" s="120"/>
      <c r="E260" s="121">
        <f t="shared" si="21"/>
        <v>2230</v>
      </c>
      <c r="F260" s="121">
        <f t="shared" si="19"/>
        <v>0.22958320311186664</v>
      </c>
      <c r="G260" s="121">
        <f t="shared" si="20"/>
        <v>8.5419734202305886</v>
      </c>
      <c r="H260" s="121">
        <v>44.537740299367172</v>
      </c>
      <c r="I260" s="121">
        <f>(H259^2)+(2*(LOOKUP(J259,'Max limit'!W:W,'Max limit'!Y:Y)*(E260-E259)))</f>
        <v>1982.6106319414171</v>
      </c>
      <c r="J260" s="120">
        <f>LOOKUP(H260,'Max limit'!CE:CE,'Max limit'!CC:CC)</f>
        <v>9820</v>
      </c>
      <c r="K260" s="169">
        <v>2</v>
      </c>
      <c r="L260" s="133">
        <f t="shared" si="22"/>
        <v>8858</v>
      </c>
    </row>
    <row r="261" spans="2:12" ht="27" thickTop="1" thickBot="1">
      <c r="B261" s="120"/>
      <c r="C261" s="120"/>
      <c r="D261" s="120"/>
      <c r="E261" s="121">
        <f t="shared" si="21"/>
        <v>2240</v>
      </c>
      <c r="F261" s="121">
        <f t="shared" si="19"/>
        <v>0.2199539857501058</v>
      </c>
      <c r="G261" s="121">
        <f t="shared" si="20"/>
        <v>8.4228000444614466</v>
      </c>
      <c r="H261" s="121">
        <v>46.390368740322636</v>
      </c>
      <c r="I261" s="121">
        <f>(H260^2)+(2*(LOOKUP(J260,'Max limit'!W:W,'Max limit'!Y:Y)*(E261-E260)))</f>
        <v>2151.1892044351684</v>
      </c>
      <c r="J261" s="120">
        <f>LOOKUP(H261,'Max limit'!CE:CE,'Max limit'!CC:CC)</f>
        <v>10150</v>
      </c>
      <c r="K261" s="169">
        <v>2</v>
      </c>
      <c r="L261" s="133">
        <f t="shared" si="22"/>
        <v>9318</v>
      </c>
    </row>
    <row r="262" spans="2:12" ht="27" thickTop="1" thickBot="1">
      <c r="B262" s="120"/>
      <c r="C262" s="120"/>
      <c r="D262" s="120"/>
      <c r="E262" s="121">
        <f t="shared" si="21"/>
        <v>2250</v>
      </c>
      <c r="F262" s="121">
        <f t="shared" si="19"/>
        <v>0.21155192963701486</v>
      </c>
      <c r="G262" s="121">
        <f t="shared" si="20"/>
        <v>8.3133157430358953</v>
      </c>
      <c r="H262" s="121">
        <v>48.149066727443653</v>
      </c>
      <c r="I262" s="121">
        <f>(H261^2)+(2*(LOOKUP(J261,'Max limit'!W:W,'Max limit'!Y:Y)*(E262-E261)))</f>
        <v>2317.8815298814334</v>
      </c>
      <c r="J262" s="120">
        <f>LOOKUP(H262,'Max limit'!CE:CE,'Max limit'!CC:CC)</f>
        <v>10590</v>
      </c>
      <c r="K262" s="169">
        <v>2</v>
      </c>
      <c r="L262" s="133">
        <f t="shared" si="22"/>
        <v>9756</v>
      </c>
    </row>
    <row r="263" spans="2:12" ht="27" thickTop="1" thickBot="1">
      <c r="B263" s="120"/>
      <c r="C263" s="120" t="s">
        <v>24</v>
      </c>
      <c r="D263" s="120"/>
      <c r="E263" s="121">
        <f t="shared" si="21"/>
        <v>2260</v>
      </c>
      <c r="F263" s="121">
        <f t="shared" si="19"/>
        <v>0.20584302260405746</v>
      </c>
      <c r="G263" s="121">
        <f t="shared" si="20"/>
        <v>4.193898440969182</v>
      </c>
      <c r="H263" s="121">
        <v>49.012351459027194</v>
      </c>
      <c r="I263" s="121">
        <f>(H262^2)+(2*(LOOKUP(J262,'Max limit'!AG:AG,'Max limit'!AI:AI)*(E263-E262)))</f>
        <v>2065.8903469663937</v>
      </c>
      <c r="J263" s="120">
        <f>LOOKUP(H263,'Max limit'!CE:CE,'Max limit'!CC:CC)</f>
        <v>10810</v>
      </c>
      <c r="K263" s="169">
        <v>2</v>
      </c>
      <c r="L263" s="133">
        <f t="shared" si="22"/>
        <v>10150</v>
      </c>
    </row>
    <row r="264" spans="2:12" ht="27" thickTop="1" thickBot="1">
      <c r="B264" s="120"/>
      <c r="C264" s="120"/>
      <c r="D264" s="121">
        <f>SUM(F253:F271)</f>
        <v>4.7943536581979629</v>
      </c>
      <c r="E264" s="121">
        <f>E263+10</f>
        <v>2270</v>
      </c>
      <c r="F264" s="121">
        <f t="shared" si="19"/>
        <v>0.20410517900033084</v>
      </c>
      <c r="G264" s="121">
        <f t="shared" si="20"/>
        <v>-0.17642163602272809</v>
      </c>
      <c r="H264" s="121">
        <v>48.976342889427244</v>
      </c>
      <c r="I264" s="121">
        <f>(H263^2)+(2*(LOOKUP(J263,'Max limit'!AG:AG,'Max limit'!AI:AI)*(E264-E263)))</f>
        <v>2148.3445401369127</v>
      </c>
      <c r="J264" s="120">
        <f>LOOKUP(H264,'Max limit'!CE:CE,'Max limit'!CC:CC)</f>
        <v>10700</v>
      </c>
      <c r="K264" s="169">
        <v>2</v>
      </c>
      <c r="L264" s="133">
        <f t="shared" si="22"/>
        <v>10414</v>
      </c>
    </row>
    <row r="265" spans="2:12" ht="27" thickTop="1" thickBot="1">
      <c r="B265" s="120"/>
      <c r="C265" s="120"/>
      <c r="D265" s="120"/>
      <c r="E265" s="121">
        <f t="shared" ref="E265:E328" si="23">E264+10</f>
        <v>2280</v>
      </c>
      <c r="F265" s="121">
        <f t="shared" si="19"/>
        <v>0.20616304242714525</v>
      </c>
      <c r="G265" s="121">
        <f t="shared" si="20"/>
        <v>-4.5696256703437959</v>
      </c>
      <c r="H265" s="121">
        <v>48.034254958475984</v>
      </c>
      <c r="I265" s="121">
        <f>(H264^2)+(2*(LOOKUP(J264,'Max limit'!AG:AG,'Max limit'!AI:AI)*(E265-E264)))</f>
        <v>2145.5316544773709</v>
      </c>
      <c r="J265" s="120">
        <f>LOOKUP(H265,'Max limit'!CE:CE,'Max limit'!CC:CC)</f>
        <v>10590</v>
      </c>
      <c r="K265" s="169">
        <v>2</v>
      </c>
      <c r="L265" s="133">
        <f t="shared" si="22"/>
        <v>10568</v>
      </c>
    </row>
    <row r="266" spans="2:12" ht="27" thickTop="1" thickBot="1">
      <c r="B266" s="120"/>
      <c r="C266" s="120"/>
      <c r="D266" s="120"/>
      <c r="E266" s="121">
        <f t="shared" si="23"/>
        <v>2290</v>
      </c>
      <c r="F266" s="121">
        <f t="shared" si="19"/>
        <v>0.2122971299799461</v>
      </c>
      <c r="G266" s="121">
        <f t="shared" si="20"/>
        <v>-8.7656603277282166</v>
      </c>
      <c r="H266" s="121">
        <v>46.17333042852021</v>
      </c>
      <c r="I266" s="121">
        <f>(H265^2)+(2*(LOOKUP(J265,'Max limit'!AG:AG,'Max limit'!AI:AI)*(E266-E265)))</f>
        <v>2054.847369658447</v>
      </c>
      <c r="J266" s="120">
        <f>LOOKUP(H266,'Max limit'!CE:CE,'Max limit'!CC:CC)</f>
        <v>10150</v>
      </c>
      <c r="K266" s="169">
        <v>2</v>
      </c>
      <c r="L266" s="133">
        <f t="shared" si="22"/>
        <v>10568</v>
      </c>
    </row>
    <row r="267" spans="2:12" ht="27" thickTop="1" thickBot="1">
      <c r="B267" s="120"/>
      <c r="C267" s="120"/>
      <c r="D267" s="120"/>
      <c r="E267" s="121">
        <f t="shared" si="23"/>
        <v>2300</v>
      </c>
      <c r="F267" s="121">
        <f t="shared" si="19"/>
        <v>0.22335094095425082</v>
      </c>
      <c r="G267" s="121">
        <f t="shared" si="20"/>
        <v>-12.54295947626065</v>
      </c>
      <c r="H267" s="121">
        <v>43.371848627146356</v>
      </c>
      <c r="I267" s="121">
        <f>(H266^2)+(2*(LOOKUP(J266,'Max limit'!AG:AG,'Max limit'!AI:AI)*(E267-E266)))</f>
        <v>1882.2938927260759</v>
      </c>
      <c r="J267" s="120">
        <f>LOOKUP(H267,'Max limit'!CE:CE,'Max limit'!CC:CC)</f>
        <v>9490</v>
      </c>
      <c r="K267" s="169">
        <v>2</v>
      </c>
      <c r="L267" s="133">
        <f t="shared" si="22"/>
        <v>10348</v>
      </c>
    </row>
    <row r="268" spans="2:12" ht="27" thickTop="1" thickBot="1">
      <c r="B268" s="120"/>
      <c r="C268" s="120"/>
      <c r="D268" s="120"/>
      <c r="E268" s="121">
        <f t="shared" si="23"/>
        <v>2310</v>
      </c>
      <c r="F268" s="121">
        <f t="shared" si="19"/>
        <v>0.23871444712615536</v>
      </c>
      <c r="G268" s="121">
        <f t="shared" si="20"/>
        <v>-12.406402601947933</v>
      </c>
      <c r="H268" s="121">
        <v>40.41026108919786</v>
      </c>
      <c r="I268" s="121">
        <f>(H267^2)+(2*(LOOKUP(J267,'Max limit'!AG:AG,'Max limit'!AI:AI)*(E268-E267)))</f>
        <v>1635.3547434453089</v>
      </c>
      <c r="J268" s="120">
        <f>LOOKUP(H268,'Max limit'!CE:CE,'Max limit'!CC:CC)</f>
        <v>8840</v>
      </c>
      <c r="K268" s="169">
        <v>2</v>
      </c>
      <c r="L268" s="133">
        <f t="shared" si="22"/>
        <v>9954</v>
      </c>
    </row>
    <row r="269" spans="2:12" ht="27" thickTop="1" thickBot="1">
      <c r="B269" s="120"/>
      <c r="C269" s="120"/>
      <c r="D269" s="120"/>
      <c r="E269" s="121">
        <f t="shared" si="23"/>
        <v>2320</v>
      </c>
      <c r="F269" s="121">
        <f t="shared" si="19"/>
        <v>0.25744929324797727</v>
      </c>
      <c r="G269" s="121">
        <f t="shared" si="20"/>
        <v>-12.17840414767849</v>
      </c>
      <c r="H269" s="121">
        <v>37.274939548489797</v>
      </c>
      <c r="I269" s="121">
        <f>(H268^2)+(2*(LOOKUP(J268,'Max limit'!AG:AG,'Max limit'!AH:AH)*(E269-E268)))</f>
        <v>1400.8073423137243</v>
      </c>
      <c r="J269" s="120">
        <f>LOOKUP(H269,'Max limit'!CD:CD,'Max limit'!CC:CC)</f>
        <v>10760</v>
      </c>
      <c r="K269" s="169">
        <v>1</v>
      </c>
      <c r="L269" s="133">
        <f t="shared" si="22"/>
        <v>9966</v>
      </c>
    </row>
    <row r="270" spans="2:12" ht="27" thickTop="1" thickBot="1">
      <c r="B270" s="120"/>
      <c r="C270" s="120"/>
      <c r="D270" s="120"/>
      <c r="E270" s="121">
        <f t="shared" si="23"/>
        <v>2330</v>
      </c>
      <c r="F270" s="121">
        <f t="shared" si="19"/>
        <v>0.28106440733010807</v>
      </c>
      <c r="G270" s="121">
        <f t="shared" si="20"/>
        <v>-12.067738755772977</v>
      </c>
      <c r="H270" s="121">
        <v>33.88312770728389</v>
      </c>
      <c r="I270" s="121">
        <f>(H269^2)+(2*(LOOKUP(J269,'Max limit'!AG:AG,'Max limit'!AH:AH)*(E270-E269)))</f>
        <v>1150.6635286319229</v>
      </c>
      <c r="J270" s="120">
        <f>LOOKUP(H270,'Max limit'!CD:CD,'Max limit'!CC:CC)</f>
        <v>9750</v>
      </c>
      <c r="K270" s="169">
        <v>1</v>
      </c>
      <c r="L270" s="133">
        <f t="shared" si="22"/>
        <v>9798</v>
      </c>
    </row>
    <row r="271" spans="2:12" ht="27" thickTop="1" thickBot="1">
      <c r="B271" s="120"/>
      <c r="C271" s="120"/>
      <c r="D271" s="120"/>
      <c r="E271" s="121">
        <f t="shared" si="23"/>
        <v>2340</v>
      </c>
      <c r="F271" s="121">
        <f t="shared" si="19"/>
        <v>0.31243082077964046</v>
      </c>
      <c r="G271" s="121">
        <f t="shared" si="20"/>
        <v>-12.009328541217808</v>
      </c>
      <c r="H271" s="121">
        <v>30.131043334138848</v>
      </c>
      <c r="I271" s="121">
        <f>(H270^2)+(2*(LOOKUP(J270,'Max limit'!AG:AG,'Max limit'!AH:AH)*(E271-E270)))</f>
        <v>912.92846332748559</v>
      </c>
      <c r="J271" s="120">
        <f>LOOKUP(H271,'Max limit'!CD:CD,'Max limit'!CC:CC)</f>
        <v>8740</v>
      </c>
      <c r="K271" s="169">
        <v>1</v>
      </c>
      <c r="L271" s="133">
        <f t="shared" si="22"/>
        <v>9516</v>
      </c>
    </row>
    <row r="272" spans="2:12" ht="27" thickTop="1" thickBot="1">
      <c r="B272" s="122"/>
      <c r="C272" s="122"/>
      <c r="D272" s="122"/>
      <c r="E272" s="123">
        <f t="shared" si="23"/>
        <v>2350</v>
      </c>
      <c r="F272" s="123">
        <f t="shared" si="19"/>
        <v>0.34934927816196409</v>
      </c>
      <c r="G272" s="123">
        <f t="shared" si="20"/>
        <v>-8.6240090454501424</v>
      </c>
      <c r="H272" s="123">
        <v>27.118251999248592</v>
      </c>
      <c r="I272" s="123"/>
      <c r="J272" s="122">
        <f>LOOKUP(H272,'Max limit'!CD:CD,'Max limit'!CC:CC)</f>
        <v>7870</v>
      </c>
      <c r="K272" s="170">
        <v>1</v>
      </c>
      <c r="L272" s="135">
        <f t="shared" si="22"/>
        <v>9192</v>
      </c>
    </row>
    <row r="273" spans="2:12" ht="27" thickTop="1" thickBot="1">
      <c r="B273" s="122"/>
      <c r="C273" s="122"/>
      <c r="D273" s="122"/>
      <c r="E273" s="123">
        <f t="shared" si="23"/>
        <v>2360</v>
      </c>
      <c r="F273" s="123">
        <f t="shared" si="19"/>
        <v>0.38542835479640569</v>
      </c>
      <c r="G273" s="123">
        <f t="shared" si="20"/>
        <v>-6.0872162129056964</v>
      </c>
      <c r="H273" s="123">
        <v>24.772066269018342</v>
      </c>
      <c r="I273" s="123"/>
      <c r="J273" s="122">
        <f>LOOKUP(H273,'Max limit'!CD:CD,'Max limit'!CC:CC)</f>
        <v>7150</v>
      </c>
      <c r="K273" s="170">
        <v>1</v>
      </c>
      <c r="L273" s="135">
        <f t="shared" si="22"/>
        <v>8854</v>
      </c>
    </row>
    <row r="274" spans="2:12" ht="27" thickTop="1" thickBot="1">
      <c r="B274" s="122"/>
      <c r="C274" s="122"/>
      <c r="D274" s="122"/>
      <c r="E274" s="123">
        <f t="shared" si="23"/>
        <v>2370</v>
      </c>
      <c r="F274" s="123">
        <f t="shared" si="19"/>
        <v>0.41750889454012952</v>
      </c>
      <c r="G274" s="123">
        <f t="shared" si="20"/>
        <v>-3.9303628872809417</v>
      </c>
      <c r="H274" s="123">
        <v>23.131104804808125</v>
      </c>
      <c r="I274" s="123"/>
      <c r="J274" s="122">
        <f>LOOKUP(H274,'Max limit'!CD:CD,'Max limit'!CC:CC)</f>
        <v>6710</v>
      </c>
      <c r="K274" s="170">
        <v>1</v>
      </c>
      <c r="L274" s="135">
        <f t="shared" si="22"/>
        <v>8044</v>
      </c>
    </row>
    <row r="275" spans="2:12" ht="27" thickTop="1" thickBot="1">
      <c r="B275" s="122"/>
      <c r="C275" s="122"/>
      <c r="D275" s="122"/>
      <c r="E275" s="123">
        <f t="shared" si="23"/>
        <v>2380</v>
      </c>
      <c r="F275" s="123">
        <f t="shared" si="19"/>
        <v>0.44020208088156704</v>
      </c>
      <c r="G275" s="123">
        <f t="shared" si="20"/>
        <v>-1.8821598799931298</v>
      </c>
      <c r="H275" s="123">
        <v>22.302574109083348</v>
      </c>
      <c r="I275" s="123"/>
      <c r="J275" s="122">
        <f>LOOKUP(H275,'Max limit'!CD:CD,'Max limit'!CC:CC)</f>
        <v>6420</v>
      </c>
      <c r="K275" s="170">
        <v>1</v>
      </c>
      <c r="L275" s="135">
        <f t="shared" si="22"/>
        <v>7378</v>
      </c>
    </row>
    <row r="276" spans="2:12" ht="27" thickTop="1" thickBot="1">
      <c r="B276" s="122"/>
      <c r="C276" s="122"/>
      <c r="D276" s="122"/>
      <c r="E276" s="123">
        <f t="shared" si="23"/>
        <v>2390</v>
      </c>
      <c r="F276" s="123">
        <f t="shared" si="19"/>
        <v>0.44719966622872648</v>
      </c>
      <c r="G276" s="123">
        <f t="shared" si="20"/>
        <v>0.26297940544226145</v>
      </c>
      <c r="H276" s="123">
        <v>22.420178411422157</v>
      </c>
      <c r="I276" s="123"/>
      <c r="J276" s="122">
        <f>LOOKUP(H276,'Max limit'!CD:CD,'Max limit'!CC:CC)</f>
        <v>6420</v>
      </c>
      <c r="K276" s="170">
        <v>1</v>
      </c>
      <c r="L276" s="135">
        <f t="shared" si="22"/>
        <v>6914</v>
      </c>
    </row>
    <row r="277" spans="2:12" ht="27" thickTop="1" thickBot="1">
      <c r="B277" s="122"/>
      <c r="C277" s="122"/>
      <c r="D277" s="122"/>
      <c r="E277" s="123">
        <f t="shared" si="23"/>
        <v>2400</v>
      </c>
      <c r="F277" s="123">
        <f t="shared" si="19"/>
        <v>0.44602678071934576</v>
      </c>
      <c r="G277" s="123">
        <f t="shared" si="20"/>
        <v>0</v>
      </c>
      <c r="H277" s="123">
        <v>22.420178411422157</v>
      </c>
      <c r="I277" s="123"/>
      <c r="J277" s="122">
        <f>LOOKUP(H277,'Max limit'!CD:CD,'Max limit'!CC:CC)</f>
        <v>6420</v>
      </c>
      <c r="K277" s="170">
        <v>1</v>
      </c>
      <c r="L277" s="135">
        <f t="shared" si="22"/>
        <v>6624</v>
      </c>
    </row>
    <row r="278" spans="2:12" ht="27" thickTop="1" thickBot="1">
      <c r="B278" s="122"/>
      <c r="C278" s="122"/>
      <c r="D278" s="123">
        <f>SUM(F273:F285)</f>
        <v>5.7045800229209416</v>
      </c>
      <c r="E278" s="123">
        <f t="shared" si="23"/>
        <v>2410</v>
      </c>
      <c r="F278" s="123">
        <f t="shared" si="19"/>
        <v>0.44602678071934576</v>
      </c>
      <c r="G278" s="123">
        <f t="shared" si="20"/>
        <v>0</v>
      </c>
      <c r="H278" s="123">
        <v>22.420178411422157</v>
      </c>
      <c r="I278" s="123"/>
      <c r="J278" s="122">
        <f>LOOKUP(H278,'Max limit'!CD:CD,'Max limit'!CC:CC)</f>
        <v>6420</v>
      </c>
      <c r="K278" s="170">
        <v>1</v>
      </c>
      <c r="L278" s="135">
        <f t="shared" si="22"/>
        <v>6478</v>
      </c>
    </row>
    <row r="279" spans="2:12" ht="27" thickTop="1" thickBot="1">
      <c r="B279" s="122"/>
      <c r="C279" s="122" t="s">
        <v>25</v>
      </c>
      <c r="D279" s="122"/>
      <c r="E279" s="123">
        <f t="shared" si="23"/>
        <v>2420</v>
      </c>
      <c r="F279" s="123">
        <f t="shared" si="19"/>
        <v>0.44602678071934576</v>
      </c>
      <c r="G279" s="123">
        <f t="shared" si="20"/>
        <v>0</v>
      </c>
      <c r="H279" s="123">
        <v>22.420178411422157</v>
      </c>
      <c r="I279" s="123"/>
      <c r="J279" s="122">
        <f>LOOKUP(H279,'Max limit'!CD:CD,'Max limit'!CC:CC)</f>
        <v>6420</v>
      </c>
      <c r="K279" s="170">
        <v>1</v>
      </c>
      <c r="L279" s="135">
        <f t="shared" si="22"/>
        <v>6420</v>
      </c>
    </row>
    <row r="280" spans="2:12" ht="27" thickTop="1" thickBot="1">
      <c r="B280" s="122"/>
      <c r="C280" s="122"/>
      <c r="D280" s="122"/>
      <c r="E280" s="123">
        <f t="shared" si="23"/>
        <v>2430</v>
      </c>
      <c r="F280" s="123">
        <f t="shared" si="19"/>
        <v>0.44602678071934576</v>
      </c>
      <c r="G280" s="123">
        <f t="shared" si="20"/>
        <v>0</v>
      </c>
      <c r="H280" s="123">
        <v>22.420178411422157</v>
      </c>
      <c r="I280" s="123"/>
      <c r="J280" s="122">
        <f>LOOKUP(H280,'Max limit'!CD:CD,'Max limit'!CC:CC)</f>
        <v>6420</v>
      </c>
      <c r="K280" s="170">
        <v>1</v>
      </c>
      <c r="L280" s="135">
        <f t="shared" si="22"/>
        <v>6420</v>
      </c>
    </row>
    <row r="281" spans="2:12" ht="27" thickTop="1" thickBot="1">
      <c r="B281" s="122"/>
      <c r="C281" s="122"/>
      <c r="D281" s="122"/>
      <c r="E281" s="123">
        <f t="shared" si="23"/>
        <v>2440</v>
      </c>
      <c r="F281" s="123">
        <f t="shared" si="19"/>
        <v>0.44602678071934576</v>
      </c>
      <c r="G281" s="123">
        <f t="shared" si="20"/>
        <v>0</v>
      </c>
      <c r="H281" s="123">
        <v>22.420178411422157</v>
      </c>
      <c r="I281" s="123"/>
      <c r="J281" s="122">
        <f>LOOKUP(H281,'Max limit'!CD:CD,'Max limit'!CC:CC)</f>
        <v>6420</v>
      </c>
      <c r="K281" s="170">
        <v>1</v>
      </c>
      <c r="L281" s="135">
        <f t="shared" si="22"/>
        <v>6420</v>
      </c>
    </row>
    <row r="282" spans="2:12" ht="27" thickTop="1" thickBot="1">
      <c r="B282" s="122"/>
      <c r="C282" s="122"/>
      <c r="D282" s="122"/>
      <c r="E282" s="123">
        <f t="shared" si="23"/>
        <v>2450</v>
      </c>
      <c r="F282" s="123">
        <f t="shared" si="19"/>
        <v>0.44602678071934576</v>
      </c>
      <c r="G282" s="123">
        <f t="shared" si="20"/>
        <v>0</v>
      </c>
      <c r="H282" s="123">
        <v>22.420178411422157</v>
      </c>
      <c r="I282" s="123"/>
      <c r="J282" s="122">
        <f>LOOKUP(H282,'Max limit'!CD:CD,'Max limit'!CC:CC)</f>
        <v>6420</v>
      </c>
      <c r="K282" s="170">
        <v>1</v>
      </c>
      <c r="L282" s="135">
        <f t="shared" si="22"/>
        <v>6420</v>
      </c>
    </row>
    <row r="283" spans="2:12" ht="27" thickTop="1" thickBot="1">
      <c r="B283" s="122"/>
      <c r="C283" s="122"/>
      <c r="D283" s="122"/>
      <c r="E283" s="123">
        <f t="shared" si="23"/>
        <v>2460</v>
      </c>
      <c r="F283" s="123">
        <f t="shared" si="19"/>
        <v>0.44602678071934576</v>
      </c>
      <c r="G283" s="123">
        <f t="shared" si="20"/>
        <v>0</v>
      </c>
      <c r="H283" s="123">
        <v>22.420178411422157</v>
      </c>
      <c r="I283" s="123"/>
      <c r="J283" s="122">
        <f>LOOKUP(H283,'Max limit'!CD:CD,'Max limit'!CC:CC)</f>
        <v>6420</v>
      </c>
      <c r="K283" s="170">
        <v>1</v>
      </c>
      <c r="L283" s="135">
        <f t="shared" si="22"/>
        <v>6420</v>
      </c>
    </row>
    <row r="284" spans="2:12" ht="27" thickTop="1" thickBot="1">
      <c r="B284" s="122"/>
      <c r="C284" s="122"/>
      <c r="D284" s="122"/>
      <c r="E284" s="123">
        <f t="shared" si="23"/>
        <v>2470</v>
      </c>
      <c r="F284" s="123">
        <f t="shared" si="19"/>
        <v>0.44602678071934576</v>
      </c>
      <c r="G284" s="123">
        <f t="shared" si="20"/>
        <v>0</v>
      </c>
      <c r="H284" s="123">
        <v>22.420178411422157</v>
      </c>
      <c r="I284" s="123"/>
      <c r="J284" s="122">
        <f>LOOKUP(H284,'Max limit'!CD:CD,'Max limit'!CC:CC)</f>
        <v>6420</v>
      </c>
      <c r="K284" s="170">
        <v>1</v>
      </c>
      <c r="L284" s="135">
        <f t="shared" si="22"/>
        <v>6420</v>
      </c>
    </row>
    <row r="285" spans="2:12" ht="27" thickTop="1" thickBot="1">
      <c r="B285" s="122"/>
      <c r="C285" s="122"/>
      <c r="D285" s="122"/>
      <c r="E285" s="123">
        <f t="shared" si="23"/>
        <v>2480</v>
      </c>
      <c r="F285" s="123">
        <f t="shared" si="19"/>
        <v>0.44602678071934576</v>
      </c>
      <c r="G285" s="123">
        <f t="shared" si="20"/>
        <v>0</v>
      </c>
      <c r="H285" s="123">
        <v>22.420178411422157</v>
      </c>
      <c r="I285" s="123"/>
      <c r="J285" s="122">
        <f>LOOKUP(H285,'Max limit'!CD:CD,'Max limit'!CC:CC)</f>
        <v>6420</v>
      </c>
      <c r="K285" s="170">
        <v>1</v>
      </c>
      <c r="L285" s="135">
        <f t="shared" si="22"/>
        <v>6420</v>
      </c>
    </row>
    <row r="286" spans="2:12" ht="27" thickTop="1" thickBot="1">
      <c r="B286" s="120"/>
      <c r="C286" s="120"/>
      <c r="D286" s="120"/>
      <c r="E286" s="121">
        <f t="shared" si="23"/>
        <v>2490</v>
      </c>
      <c r="F286" s="121">
        <f t="shared" si="19"/>
        <v>0.43868403272607281</v>
      </c>
      <c r="G286" s="121">
        <f t="shared" si="20"/>
        <v>1.7108976460302909</v>
      </c>
      <c r="H286" s="121">
        <v>23.17072189036427</v>
      </c>
      <c r="I286" s="121">
        <f>(H285^2)+(2*(LOOKUP(J285,'Max limit'!W:W,'Max limit'!Y:Y)*(E286-E285)))</f>
        <v>685.02047487867912</v>
      </c>
      <c r="J286" s="120">
        <f>LOOKUP(H286,'Max limit'!CE:CE,'Max limit'!CC:CC)</f>
        <v>5100</v>
      </c>
      <c r="K286" s="169">
        <v>2</v>
      </c>
      <c r="L286" s="133">
        <f t="shared" si="22"/>
        <v>6156</v>
      </c>
    </row>
    <row r="287" spans="2:12" ht="27" thickTop="1" thickBot="1">
      <c r="B287" s="120"/>
      <c r="C287" s="120"/>
      <c r="D287" s="120"/>
      <c r="E287" s="121">
        <f t="shared" si="23"/>
        <v>2500</v>
      </c>
      <c r="F287" s="121">
        <f t="shared" si="19"/>
        <v>0.41880466528974419</v>
      </c>
      <c r="G287" s="121">
        <f t="shared" si="20"/>
        <v>3.3751202982127806</v>
      </c>
      <c r="H287" s="121">
        <v>24.584238017169895</v>
      </c>
      <c r="I287" s="121">
        <f>(H286^2)+(2*(LOOKUP(J286,'Max limit'!W:W,'Max limit'!Y:Y)*(E287-E286)))</f>
        <v>723.3080404388337</v>
      </c>
      <c r="J287" s="120">
        <f>LOOKUP(H287,'Max limit'!CE:CE,'Max limit'!CC:CC)</f>
        <v>5430</v>
      </c>
      <c r="K287" s="169">
        <v>2</v>
      </c>
      <c r="L287" s="133">
        <f t="shared" si="22"/>
        <v>5958</v>
      </c>
    </row>
    <row r="288" spans="2:12" ht="27" thickTop="1" thickBot="1">
      <c r="B288" s="120"/>
      <c r="C288" s="120"/>
      <c r="D288" s="120"/>
      <c r="E288" s="121">
        <f t="shared" si="23"/>
        <v>2510</v>
      </c>
      <c r="F288" s="121">
        <f t="shared" si="19"/>
        <v>0.39084643419333454</v>
      </c>
      <c r="G288" s="121">
        <f t="shared" si="20"/>
        <v>5.123538073622135</v>
      </c>
      <c r="H288" s="121">
        <v>26.586754603698893</v>
      </c>
      <c r="I288" s="121">
        <f>(H287^2)+(2*(LOOKUP(J287,'Max limit'!W:W,'Max limit'!Y:Y)*(E288-E287)))</f>
        <v>789.88047632725488</v>
      </c>
      <c r="J288" s="120">
        <f>LOOKUP(H288,'Max limit'!CE:CE,'Max limit'!CC:CC)</f>
        <v>5870</v>
      </c>
      <c r="K288" s="169">
        <v>2</v>
      </c>
      <c r="L288" s="133">
        <f t="shared" si="22"/>
        <v>5848</v>
      </c>
    </row>
    <row r="289" spans="2:12" ht="27" thickTop="1" thickBot="1">
      <c r="B289" s="120"/>
      <c r="C289" s="120"/>
      <c r="D289" s="120"/>
      <c r="E289" s="121">
        <f t="shared" si="23"/>
        <v>2520</v>
      </c>
      <c r="F289" s="121">
        <f t="shared" si="19"/>
        <v>0.35900820307110026</v>
      </c>
      <c r="G289" s="121">
        <f t="shared" si="20"/>
        <v>7.0625802932254995</v>
      </c>
      <c r="H289" s="121">
        <v>29.122278863815144</v>
      </c>
      <c r="I289" s="121">
        <f>(H288^2)+(2*(LOOKUP(J288,'Max limit'!W:W,'Max limit'!Y:Y)*(E289-E288)))</f>
        <v>891.02060635215992</v>
      </c>
      <c r="J289" s="120">
        <f>LOOKUP(H289,'Max limit'!CE:CE,'Max limit'!CC:CC)</f>
        <v>6420</v>
      </c>
      <c r="K289" s="169">
        <v>2</v>
      </c>
      <c r="L289" s="133">
        <f t="shared" si="22"/>
        <v>5848</v>
      </c>
    </row>
    <row r="290" spans="2:12" ht="27" thickTop="1" thickBot="1">
      <c r="B290" s="120"/>
      <c r="C290" s="120"/>
      <c r="D290" s="120"/>
      <c r="E290" s="121">
        <f t="shared" si="23"/>
        <v>2530</v>
      </c>
      <c r="F290" s="121">
        <f t="shared" si="19"/>
        <v>0.32643249810908531</v>
      </c>
      <c r="G290" s="121">
        <f t="shared" si="20"/>
        <v>9.2633297454539534</v>
      </c>
      <c r="H290" s="121">
        <v>32.146130733431875</v>
      </c>
      <c r="I290" s="121">
        <f>(H289^2)+(2*(LOOKUP(J289,'Max limit'!W:W,'Max limit'!Y:Y)*(E290-E289)))</f>
        <v>1030.4632011004933</v>
      </c>
      <c r="J290" s="120">
        <f>LOOKUP(H290,'Max limit'!CE:CE,'Max limit'!CC:CC)</f>
        <v>7080</v>
      </c>
      <c r="K290" s="169">
        <v>2</v>
      </c>
      <c r="L290" s="133">
        <f t="shared" si="22"/>
        <v>5980</v>
      </c>
    </row>
    <row r="291" spans="2:12" ht="27" thickTop="1" thickBot="1">
      <c r="B291" s="120"/>
      <c r="C291" s="120"/>
      <c r="D291" s="120"/>
      <c r="E291" s="121">
        <f t="shared" si="23"/>
        <v>2540</v>
      </c>
      <c r="F291" s="121">
        <f t="shared" si="19"/>
        <v>0.29842687123004397</v>
      </c>
      <c r="G291" s="121">
        <f t="shared" si="20"/>
        <v>9.1340037821086035</v>
      </c>
      <c r="H291" s="121">
        <v>34.871962903929933</v>
      </c>
      <c r="I291" s="121">
        <f>(H290^2)+(2*(LOOKUP(J290,'Max limit'!W:W,'Max limit'!Y:Y)*(E291-E290)))</f>
        <v>1213.3452573535865</v>
      </c>
      <c r="J291" s="120">
        <f>LOOKUP(H291,'Max limit'!CE:CE,'Max limit'!CC:CC)</f>
        <v>7630</v>
      </c>
      <c r="K291" s="169">
        <v>2</v>
      </c>
      <c r="L291" s="133">
        <f t="shared" si="22"/>
        <v>6486</v>
      </c>
    </row>
    <row r="292" spans="2:12" ht="27" thickTop="1" thickBot="1">
      <c r="B292" s="120"/>
      <c r="C292" s="120"/>
      <c r="D292" s="120"/>
      <c r="E292" s="121">
        <f t="shared" si="23"/>
        <v>2550</v>
      </c>
      <c r="F292" s="121">
        <f t="shared" si="19"/>
        <v>0.2768926702785377</v>
      </c>
      <c r="G292" s="121">
        <f t="shared" si="20"/>
        <v>8.9790293497948177</v>
      </c>
      <c r="H292" s="121">
        <v>37.358190317103983</v>
      </c>
      <c r="I292" s="121">
        <f>(H291^2)+(2*(LOOKUP(J291,'Max limit'!W:W,'Max limit'!Y:Y)*(E292-E291)))</f>
        <v>1393.8601130186262</v>
      </c>
      <c r="J292" s="120">
        <f>LOOKUP(H292,'Max limit'!CE:CE,'Max limit'!CC:CC)</f>
        <v>8180</v>
      </c>
      <c r="K292" s="169">
        <v>2</v>
      </c>
      <c r="L292" s="133">
        <f t="shared" si="22"/>
        <v>7036</v>
      </c>
    </row>
    <row r="293" spans="2:12" ht="27" thickTop="1" thickBot="1">
      <c r="B293" s="120"/>
      <c r="C293" s="120"/>
      <c r="D293" s="120"/>
      <c r="E293" s="121">
        <f t="shared" si="23"/>
        <v>2560</v>
      </c>
      <c r="F293" s="121">
        <f t="shared" si="19"/>
        <v>0.25970008068787959</v>
      </c>
      <c r="G293" s="121">
        <f t="shared" si="20"/>
        <v>8.8391666363451726</v>
      </c>
      <c r="H293" s="121">
        <v>39.653722605776437</v>
      </c>
      <c r="I293" s="121">
        <f>(H292^2)+(2*(LOOKUP(J292,'Max limit'!W:W,'Max limit'!Y:Y)*(E293-E292)))</f>
        <v>1571.1135669187734</v>
      </c>
      <c r="J293" s="120">
        <f>LOOKUP(H293,'Max limit'!CE:CE,'Max limit'!CC:CC)</f>
        <v>8730</v>
      </c>
      <c r="K293" s="169">
        <v>2</v>
      </c>
      <c r="L293" s="133">
        <f t="shared" si="22"/>
        <v>7608</v>
      </c>
    </row>
    <row r="294" spans="2:12" ht="27" thickTop="1" thickBot="1">
      <c r="B294" s="120"/>
      <c r="C294" s="120"/>
      <c r="D294" s="120"/>
      <c r="E294" s="121">
        <f t="shared" si="23"/>
        <v>2570</v>
      </c>
      <c r="F294" s="121">
        <f t="shared" ref="F294:F357" si="24">(E294-E293)/((H294+H293)/2)</f>
        <v>0.24556100956576704</v>
      </c>
      <c r="G294" s="121">
        <f t="shared" si="20"/>
        <v>8.7094836457433775</v>
      </c>
      <c r="H294" s="121">
        <v>41.792432202621718</v>
      </c>
      <c r="I294" s="121">
        <f>(H293^2)+(2*(LOOKUP(J293,'Max limit'!W:W,'Max limit'!Y:Y)*(E294-E293)))</f>
        <v>1745.4078534313119</v>
      </c>
      <c r="J294" s="120">
        <f>LOOKUP(H294,'Max limit'!CE:CE,'Max limit'!CC:CC)</f>
        <v>9160</v>
      </c>
      <c r="K294" s="169">
        <v>2</v>
      </c>
      <c r="L294" s="133">
        <f t="shared" si="22"/>
        <v>8156</v>
      </c>
    </row>
    <row r="295" spans="2:12" ht="27" thickTop="1" thickBot="1">
      <c r="B295" s="120"/>
      <c r="C295" s="120"/>
      <c r="D295" s="120"/>
      <c r="E295" s="121">
        <f t="shared" si="23"/>
        <v>2580</v>
      </c>
      <c r="F295" s="121">
        <f t="shared" si="24"/>
        <v>0.2336674697925879</v>
      </c>
      <c r="G295" s="121">
        <f t="shared" ref="G295:G358" si="25">($H295-$H294)/$F295</f>
        <v>8.5884989686273574</v>
      </c>
      <c r="H295" s="121">
        <v>43.799285025937124</v>
      </c>
      <c r="I295" s="121">
        <f>(H294^2)+(2*(LOOKUP(J294,'Max limit'!W:W,'Max limit'!Y:Y)*(E295-E294)))</f>
        <v>1917.5387675898492</v>
      </c>
      <c r="J295" s="120">
        <f>LOOKUP(H295,'Max limit'!CE:CE,'Max limit'!CC:CC)</f>
        <v>9600</v>
      </c>
      <c r="K295" s="169">
        <v>2</v>
      </c>
      <c r="L295" s="133">
        <f t="shared" si="22"/>
        <v>8660</v>
      </c>
    </row>
    <row r="296" spans="2:12" ht="27" thickTop="1" thickBot="1">
      <c r="B296" s="120"/>
      <c r="C296" s="120"/>
      <c r="D296" s="120"/>
      <c r="E296" s="121">
        <f t="shared" si="23"/>
        <v>2590</v>
      </c>
      <c r="F296" s="121">
        <f t="shared" si="24"/>
        <v>0.22348469905920931</v>
      </c>
      <c r="G296" s="121">
        <f t="shared" si="25"/>
        <v>8.4704465914972413</v>
      </c>
      <c r="H296" s="121">
        <v>45.69230023333499</v>
      </c>
      <c r="I296" s="121">
        <f>(H295^2)+(2*(LOOKUP(J295,'Max limit'!W:W,'Max limit'!Y:Y)*(E296-E295)))</f>
        <v>2087.0996632494935</v>
      </c>
      <c r="J296" s="120">
        <f>LOOKUP(H296,'Max limit'!CE:CE,'Max limit'!CC:CC)</f>
        <v>10040</v>
      </c>
      <c r="K296" s="169">
        <v>2</v>
      </c>
      <c r="L296" s="133">
        <f t="shared" si="22"/>
        <v>9142</v>
      </c>
    </row>
    <row r="297" spans="2:12" ht="27" thickTop="1" thickBot="1">
      <c r="B297" s="120"/>
      <c r="C297" s="120"/>
      <c r="D297" s="120"/>
      <c r="E297" s="121">
        <f t="shared" si="23"/>
        <v>2600</v>
      </c>
      <c r="F297" s="121">
        <f t="shared" si="24"/>
        <v>0.21470488257370396</v>
      </c>
      <c r="G297" s="121">
        <f t="shared" si="25"/>
        <v>8.2276574356754235</v>
      </c>
      <c r="H297" s="121">
        <v>47.458818456918344</v>
      </c>
      <c r="I297" s="121">
        <f>(H296^2)+(2*(LOOKUP(J296,'Max limit'!W:W,'Max limit'!Z:Z)*(E297-E296)))</f>
        <v>2243.1459003498535</v>
      </c>
      <c r="J297" s="120">
        <f>LOOKUP(H297,'Max limit'!CF:CF,'Max limit'!CC:CC)</f>
        <v>8300</v>
      </c>
      <c r="K297" s="169">
        <v>3</v>
      </c>
      <c r="L297" s="133">
        <f t="shared" si="22"/>
        <v>9166</v>
      </c>
    </row>
    <row r="298" spans="2:12" ht="27" thickTop="1" thickBot="1">
      <c r="B298" s="120"/>
      <c r="C298" s="120"/>
      <c r="D298" s="120"/>
      <c r="E298" s="121">
        <f t="shared" si="23"/>
        <v>2610</v>
      </c>
      <c r="F298" s="121">
        <f t="shared" si="24"/>
        <v>0.20702846502537639</v>
      </c>
      <c r="G298" s="121">
        <f t="shared" si="25"/>
        <v>8.1507448637820268</v>
      </c>
      <c r="H298" s="121">
        <v>49.146254654880607</v>
      </c>
      <c r="I298" s="121">
        <f>(H297^2)+(2*(LOOKUP(J297,'Max limit'!W:W,'Max limit'!Z:Z)*(E298-E297)))</f>
        <v>2421.4072678460461</v>
      </c>
      <c r="J298" s="120">
        <f>LOOKUP(H298,'Max limit'!CF:CF,'Max limit'!CC:CC)</f>
        <v>8650</v>
      </c>
      <c r="K298" s="169">
        <v>3</v>
      </c>
      <c r="L298" s="133">
        <f t="shared" ref="L298:L361" si="26">AVERAGE(J294:J298)</f>
        <v>9150</v>
      </c>
    </row>
    <row r="299" spans="2:12" ht="27" thickTop="1" thickBot="1">
      <c r="B299" s="120"/>
      <c r="C299" s="120"/>
      <c r="D299" s="120"/>
      <c r="E299" s="121">
        <f t="shared" si="23"/>
        <v>2620</v>
      </c>
      <c r="F299" s="121">
        <f t="shared" si="24"/>
        <v>0.20018088198737854</v>
      </c>
      <c r="G299" s="121">
        <f t="shared" si="25"/>
        <v>8.0783509509905738</v>
      </c>
      <c r="H299" s="121">
        <v>50.763386073253479</v>
      </c>
      <c r="I299" s="121">
        <f>(H298^2)+(2*(LOOKUP(J298,'Max limit'!W:W,'Max limit'!Z:Z)*(E299-E298)))</f>
        <v>2581.8737498768141</v>
      </c>
      <c r="J299" s="120">
        <f>LOOKUP(H299,'Max limit'!CF:CF,'Max limit'!CC:CC)</f>
        <v>8910</v>
      </c>
      <c r="K299" s="169">
        <v>3</v>
      </c>
      <c r="L299" s="133">
        <f t="shared" si="26"/>
        <v>9100</v>
      </c>
    </row>
    <row r="300" spans="2:12" ht="27" thickTop="1" thickBot="1">
      <c r="B300" s="120"/>
      <c r="C300" s="120"/>
      <c r="D300" s="120"/>
      <c r="E300" s="121">
        <f t="shared" si="23"/>
        <v>2630</v>
      </c>
      <c r="F300" s="121">
        <f t="shared" si="24"/>
        <v>0.19402197063954971</v>
      </c>
      <c r="G300" s="121">
        <f t="shared" si="25"/>
        <v>8.0111409224669199</v>
      </c>
      <c r="H300" s="121">
        <v>52.31772342210165</v>
      </c>
      <c r="I300" s="121">
        <f>(H299^2)+(2*(LOOKUP(J299,'Max limit'!W:W,'Max limit'!Z:Z)*(E300-E299)))</f>
        <v>2741.4795308617345</v>
      </c>
      <c r="J300" s="120">
        <f>LOOKUP(H300,'Max limit'!CF:CF,'Max limit'!CC:CC)</f>
        <v>9180</v>
      </c>
      <c r="K300" s="169">
        <v>3</v>
      </c>
      <c r="L300" s="133">
        <f t="shared" si="26"/>
        <v>9016</v>
      </c>
    </row>
    <row r="301" spans="2:12" ht="27" thickTop="1" thickBot="1">
      <c r="B301" s="120"/>
      <c r="C301" s="120"/>
      <c r="D301" s="120"/>
      <c r="E301" s="121">
        <f t="shared" si="23"/>
        <v>2640</v>
      </c>
      <c r="F301" s="121">
        <f t="shared" si="24"/>
        <v>0.18844206387904816</v>
      </c>
      <c r="G301" s="121">
        <f t="shared" si="25"/>
        <v>7.9492303899895367</v>
      </c>
      <c r="H301" s="121">
        <v>53.81569280304133</v>
      </c>
      <c r="I301" s="121">
        <f>(H300^2)+(2*(LOOKUP(J300,'Max limit'!W:W,'Max limit'!Z:Z)*(E301-E300)))</f>
        <v>2899.6042077888601</v>
      </c>
      <c r="J301" s="120">
        <f>LOOKUP(H301,'Max limit'!CF:CF,'Max limit'!CC:CC)</f>
        <v>9440</v>
      </c>
      <c r="K301" s="169">
        <v>3</v>
      </c>
      <c r="L301" s="133">
        <f t="shared" si="26"/>
        <v>8896</v>
      </c>
    </row>
    <row r="302" spans="2:12" ht="27" thickTop="1" thickBot="1">
      <c r="B302" s="120"/>
      <c r="C302" s="120"/>
      <c r="D302" s="120"/>
      <c r="E302" s="121">
        <f t="shared" si="23"/>
        <v>2650</v>
      </c>
      <c r="F302" s="121">
        <f t="shared" si="24"/>
        <v>0.18331129538532523</v>
      </c>
      <c r="G302" s="121">
        <f t="shared" si="25"/>
        <v>8.0335396025507588</v>
      </c>
      <c r="H302" s="121">
        <v>55.28833135411422</v>
      </c>
      <c r="I302" s="121">
        <f>(H301^2)+(2*(LOOKUP(J301,'Max limit'!W:W,'Max limit'!Z:Z)*(E302-E301)))</f>
        <v>3056.509188469649</v>
      </c>
      <c r="J302" s="120">
        <f>LOOKUP(H302,'Max limit'!CF:CF,'Max limit'!CC:CC)</f>
        <v>9700</v>
      </c>
      <c r="K302" s="169">
        <v>3</v>
      </c>
      <c r="L302" s="133">
        <f t="shared" si="26"/>
        <v>9176</v>
      </c>
    </row>
    <row r="303" spans="2:12" ht="27" thickTop="1" thickBot="1">
      <c r="B303" s="120"/>
      <c r="C303" s="120"/>
      <c r="D303" s="120"/>
      <c r="E303" s="121">
        <f t="shared" si="23"/>
        <v>2660</v>
      </c>
      <c r="F303" s="121">
        <f t="shared" si="24"/>
        <v>0.1785847884720024</v>
      </c>
      <c r="G303" s="121">
        <f t="shared" si="25"/>
        <v>7.9231753224595121</v>
      </c>
      <c r="H303" s="121">
        <v>56.703289943102241</v>
      </c>
      <c r="I303" s="121">
        <f>(H302^2)+(2*(LOOKUP(J302,'Max limit'!W:W,'Max limit'!Z:Z)*(E303-E302)))</f>
        <v>3215.0422757377592</v>
      </c>
      <c r="J303" s="120">
        <f>LOOKUP(H303,'Max limit'!CF:CF,'Max limit'!CC:CC)</f>
        <v>9970</v>
      </c>
      <c r="K303" s="169">
        <v>3</v>
      </c>
      <c r="L303" s="133">
        <f t="shared" si="26"/>
        <v>9440</v>
      </c>
    </row>
    <row r="304" spans="2:12" ht="27" thickTop="1" thickBot="1">
      <c r="B304" s="120"/>
      <c r="C304" s="120"/>
      <c r="D304" s="120"/>
      <c r="E304" s="121">
        <f t="shared" si="23"/>
        <v>2670</v>
      </c>
      <c r="F304" s="121">
        <f t="shared" si="24"/>
        <v>0.17426317756827273</v>
      </c>
      <c r="G304" s="121">
        <f t="shared" si="25"/>
        <v>7.8178256253420138</v>
      </c>
      <c r="H304" s="121">
        <v>58.06564907824901</v>
      </c>
      <c r="I304" s="121">
        <f>(H303^2)+(2*(LOOKUP(J303,'Max limit'!W:W,'Max limit'!Z:Z)*(E304-E303)))</f>
        <v>3371.2243867341058</v>
      </c>
      <c r="J304" s="120">
        <f>LOOKUP(H304,'Max limit'!CF:CF,'Max limit'!CC:CC)</f>
        <v>10230</v>
      </c>
      <c r="K304" s="169">
        <v>3</v>
      </c>
      <c r="L304" s="133">
        <f t="shared" si="26"/>
        <v>9704</v>
      </c>
    </row>
    <row r="305" spans="2:12" ht="27" thickTop="1" thickBot="1">
      <c r="B305" s="120"/>
      <c r="C305" s="120"/>
      <c r="D305" s="120"/>
      <c r="E305" s="121">
        <f t="shared" si="23"/>
        <v>2680</v>
      </c>
      <c r="F305" s="121">
        <f t="shared" si="24"/>
        <v>0.1702935203501659</v>
      </c>
      <c r="G305" s="121">
        <f t="shared" si="25"/>
        <v>7.7101143315108969</v>
      </c>
      <c r="H305" s="121">
        <v>59.378631590064266</v>
      </c>
      <c r="I305" s="121">
        <f>(H304^2)+(2*(LOOKUP(J304,'Max limit'!W:W,'Max limit'!Z:Z)*(E305-E304)))</f>
        <v>3525.3248053739308</v>
      </c>
      <c r="J305" s="120">
        <f>LOOKUP(H305,'Max limit'!CF:CF,'Max limit'!CC:CC)</f>
        <v>10410</v>
      </c>
      <c r="K305" s="169">
        <v>3</v>
      </c>
      <c r="L305" s="133">
        <f t="shared" si="26"/>
        <v>9950</v>
      </c>
    </row>
    <row r="306" spans="2:12" ht="27" thickTop="1" thickBot="1">
      <c r="B306" s="120"/>
      <c r="C306" s="120"/>
      <c r="D306" s="120"/>
      <c r="E306" s="121">
        <f t="shared" si="23"/>
        <v>2690</v>
      </c>
      <c r="F306" s="121">
        <f t="shared" si="24"/>
        <v>0.16663193693103376</v>
      </c>
      <c r="G306" s="121">
        <f t="shared" si="25"/>
        <v>7.6080700047643051</v>
      </c>
      <c r="H306" s="121">
        <v>60.646379031265042</v>
      </c>
      <c r="I306" s="121">
        <f>(H305^2)+(2*(LOOKUP(J305,'Max limit'!W:W,'Max limit'!Z:Z)*(E306-E305)))</f>
        <v>3677.9311590386615</v>
      </c>
      <c r="J306" s="120">
        <f>LOOKUP(H306,'Max limit'!CF:CF,'Max limit'!CC:CC)</f>
        <v>10670</v>
      </c>
      <c r="K306" s="169">
        <v>3</v>
      </c>
      <c r="L306" s="133">
        <f t="shared" si="26"/>
        <v>10196</v>
      </c>
    </row>
    <row r="307" spans="2:12" ht="27" thickTop="1" thickBot="1">
      <c r="B307" s="120"/>
      <c r="C307" s="120"/>
      <c r="D307" s="120"/>
      <c r="E307" s="121">
        <f t="shared" si="23"/>
        <v>2700</v>
      </c>
      <c r="F307" s="121">
        <f t="shared" si="24"/>
        <v>0.16328155238012468</v>
      </c>
      <c r="G307" s="121">
        <f t="shared" si="25"/>
        <v>7.3189736544056627</v>
      </c>
      <c r="H307" s="121">
        <v>61.841432411385632</v>
      </c>
      <c r="I307" s="121">
        <f>(H306^2)+(2*(LOOKUP(J306,'Max limit'!W:W,'Max limit'!AA:AA)*(E307-E306)))</f>
        <v>3807.3960622110471</v>
      </c>
      <c r="J307" s="120">
        <f>LOOKUP(H307,'Max limit'!CG:CG,'Max limit'!CC:CC)</f>
        <v>9040</v>
      </c>
      <c r="K307" s="169">
        <v>4</v>
      </c>
      <c r="L307" s="133">
        <f t="shared" si="26"/>
        <v>10064</v>
      </c>
    </row>
    <row r="308" spans="2:12" ht="27" thickTop="1" thickBot="1">
      <c r="B308" s="120"/>
      <c r="C308" s="120"/>
      <c r="D308" s="120"/>
      <c r="E308" s="121">
        <f t="shared" si="23"/>
        <v>2710</v>
      </c>
      <c r="F308" s="121">
        <f t="shared" si="24"/>
        <v>0.16020358092220111</v>
      </c>
      <c r="G308" s="121">
        <f t="shared" si="25"/>
        <v>7.2301111312815181</v>
      </c>
      <c r="H308" s="121">
        <v>62.999722105082398</v>
      </c>
      <c r="I308" s="121">
        <f>(H307^2)+(2*(LOOKUP(J307,'Max limit'!W:W,'Max limit'!AA:AA)*(E308-E307)))</f>
        <v>3973.8311212739463</v>
      </c>
      <c r="J308" s="120">
        <f>LOOKUP(H308,'Max limit'!CG:CG,'Max limit'!CC:CC)</f>
        <v>9180</v>
      </c>
      <c r="K308" s="169">
        <v>4</v>
      </c>
      <c r="L308" s="133">
        <f t="shared" si="26"/>
        <v>9906</v>
      </c>
    </row>
    <row r="309" spans="2:12" ht="27" thickTop="1" thickBot="1">
      <c r="B309" s="120"/>
      <c r="C309" s="120"/>
      <c r="D309" s="120"/>
      <c r="E309" s="121">
        <f t="shared" si="23"/>
        <v>2720</v>
      </c>
      <c r="F309" s="121">
        <f t="shared" si="24"/>
        <v>0.15732825393104402</v>
      </c>
      <c r="G309" s="121">
        <f t="shared" si="25"/>
        <v>7.1398741367377028</v>
      </c>
      <c r="H309" s="121">
        <v>64.123026036302761</v>
      </c>
      <c r="I309" s="121">
        <f>(H308^2)+(2*(LOOKUP(J308,'Max limit'!W:W,'Max limit'!AA:AA)*(E309-E308)))</f>
        <v>4116.8409975553623</v>
      </c>
      <c r="J309" s="120">
        <f>LOOKUP(H309,'Max limit'!CG:CG,'Max limit'!CC:CC)</f>
        <v>9400</v>
      </c>
      <c r="K309" s="169">
        <v>4</v>
      </c>
      <c r="L309" s="133">
        <f t="shared" si="26"/>
        <v>9740</v>
      </c>
    </row>
    <row r="310" spans="2:12" ht="27" thickTop="1" thickBot="1">
      <c r="B310" s="120"/>
      <c r="C310" s="120"/>
      <c r="D310" s="120"/>
      <c r="E310" s="121">
        <f t="shared" si="23"/>
        <v>2730</v>
      </c>
      <c r="F310" s="121">
        <f t="shared" si="24"/>
        <v>0.15463462428967997</v>
      </c>
      <c r="G310" s="121">
        <f t="shared" si="25"/>
        <v>7.05590746685764</v>
      </c>
      <c r="H310" s="121">
        <v>65.21411363646304</v>
      </c>
      <c r="I310" s="121">
        <f>(H309^2)+(2*(LOOKUP(J309,'Max limit'!W:W,'Max limit'!AA:AA)*(E310-E309)))</f>
        <v>4257.0867808559742</v>
      </c>
      <c r="J310" s="120">
        <f>LOOKUP(H310,'Max limit'!CG:CG,'Max limit'!CC:CC)</f>
        <v>9550</v>
      </c>
      <c r="K310" s="169">
        <v>4</v>
      </c>
      <c r="L310" s="133">
        <f t="shared" si="26"/>
        <v>9568</v>
      </c>
    </row>
    <row r="311" spans="2:12" ht="27" thickTop="1" thickBot="1">
      <c r="B311" s="120"/>
      <c r="C311" s="120"/>
      <c r="D311" s="120"/>
      <c r="E311" s="121">
        <f t="shared" si="23"/>
        <v>2740</v>
      </c>
      <c r="F311" s="121">
        <f t="shared" si="24"/>
        <v>0.15210451974646033</v>
      </c>
      <c r="G311" s="121">
        <f t="shared" si="25"/>
        <v>6.9708950777408853</v>
      </c>
      <c r="H311" s="121">
        <v>66.274418284465781</v>
      </c>
      <c r="I311" s="121">
        <f>(H310^2)+(2*(LOOKUP(J310,'Max limit'!W:W,'Max limit'!AA:AA)*(E311-E310)))</f>
        <v>4396.4304890439062</v>
      </c>
      <c r="J311" s="120">
        <f>LOOKUP(H311,'Max limit'!CG:CG,'Max limit'!CC:CC)</f>
        <v>9700</v>
      </c>
      <c r="K311" s="169">
        <v>4</v>
      </c>
      <c r="L311" s="133">
        <f t="shared" si="26"/>
        <v>9374</v>
      </c>
    </row>
    <row r="312" spans="2:12" ht="27" thickTop="1" thickBot="1">
      <c r="B312" s="120"/>
      <c r="C312" s="120"/>
      <c r="D312" s="120"/>
      <c r="E312" s="121">
        <f t="shared" si="23"/>
        <v>2750</v>
      </c>
      <c r="F312" s="121">
        <f t="shared" si="24"/>
        <v>0.14968843691532871</v>
      </c>
      <c r="G312" s="121">
        <f t="shared" si="25"/>
        <v>7.0948577364844985</v>
      </c>
      <c r="H312" s="121">
        <v>67.336436449176773</v>
      </c>
      <c r="I312" s="121">
        <f>(H311^2)+(2*(LOOKUP(J311,'Max limit'!W:W,'Max limit'!AA:AA)*(E312-E311)))</f>
        <v>4534.0458580328941</v>
      </c>
      <c r="J312" s="120">
        <f>LOOKUP(H312,'Max limit'!CG:CG,'Max limit'!CC:CC)</f>
        <v>9840</v>
      </c>
      <c r="K312" s="169">
        <v>4</v>
      </c>
      <c r="L312" s="133">
        <f t="shared" si="26"/>
        <v>9534</v>
      </c>
    </row>
    <row r="313" spans="2:12" ht="27" thickTop="1" thickBot="1">
      <c r="B313" s="120"/>
      <c r="C313" s="120"/>
      <c r="D313" s="120"/>
      <c r="E313" s="121">
        <f t="shared" si="23"/>
        <v>2760</v>
      </c>
      <c r="F313" s="121">
        <f t="shared" si="24"/>
        <v>0.14737816211890645</v>
      </c>
      <c r="G313" s="121">
        <f t="shared" si="25"/>
        <v>7.005397999031941</v>
      </c>
      <c r="H313" s="121">
        <v>68.368879131185565</v>
      </c>
      <c r="I313" s="121">
        <f>(H312^2)+(2*(LOOKUP(J312,'Max limit'!W:W,'Max limit'!AA:AA)*(E313-E312)))</f>
        <v>4674.2353043341564</v>
      </c>
      <c r="J313" s="120">
        <f>LOOKUP(H313,'Max limit'!CG:CG,'Max limit'!CC:CC)</f>
        <v>9990</v>
      </c>
      <c r="K313" s="169">
        <v>4</v>
      </c>
      <c r="L313" s="133">
        <f t="shared" si="26"/>
        <v>9696</v>
      </c>
    </row>
    <row r="314" spans="2:12" ht="27" thickTop="1" thickBot="1">
      <c r="B314" s="120"/>
      <c r="C314" s="120"/>
      <c r="D314" s="120"/>
      <c r="E314" s="121">
        <f t="shared" si="23"/>
        <v>2770</v>
      </c>
      <c r="F314" s="121">
        <f t="shared" si="24"/>
        <v>0.14519924772558973</v>
      </c>
      <c r="G314" s="121">
        <f t="shared" si="25"/>
        <v>6.9146515490372433</v>
      </c>
      <c r="H314" s="121">
        <v>69.372881334390357</v>
      </c>
      <c r="I314" s="121">
        <f>(H313^2)+(2*(LOOKUP(J313,'Max limit'!W:W,'Max limit'!AA:AA)*(E314-E313)))</f>
        <v>4812.4864216768519</v>
      </c>
      <c r="J314" s="120">
        <f>LOOKUP(H314,'Max limit'!CG:CG,'Max limit'!CC:CC)</f>
        <v>10130</v>
      </c>
      <c r="K314" s="169">
        <v>4</v>
      </c>
      <c r="L314" s="133">
        <f t="shared" si="26"/>
        <v>9842</v>
      </c>
    </row>
    <row r="315" spans="2:12" ht="27" thickTop="1" thickBot="1">
      <c r="B315" s="120"/>
      <c r="C315" s="120"/>
      <c r="D315" s="120"/>
      <c r="E315" s="121">
        <f t="shared" si="23"/>
        <v>2780</v>
      </c>
      <c r="F315" s="121">
        <f t="shared" si="24"/>
        <v>0.14314101410196145</v>
      </c>
      <c r="G315" s="121">
        <f t="shared" si="25"/>
        <v>6.8226092969849237</v>
      </c>
      <c r="H315" s="121">
        <v>70.349476547982249</v>
      </c>
      <c r="I315" s="121">
        <f>(H314^2)+(2*(LOOKUP(J314,'Max limit'!W:W,'Max limit'!AA:AA)*(E315-E314)))</f>
        <v>4949.0210548285304</v>
      </c>
      <c r="J315" s="120">
        <f>LOOKUP(H315,'Max limit'!CG:CG,'Max limit'!CC:CC)</f>
        <v>10280</v>
      </c>
      <c r="K315" s="169">
        <v>4</v>
      </c>
      <c r="L315" s="133">
        <f t="shared" si="26"/>
        <v>9988</v>
      </c>
    </row>
    <row r="316" spans="2:12" ht="27" thickTop="1" thickBot="1">
      <c r="B316" s="120"/>
      <c r="C316" s="120"/>
      <c r="D316" s="121">
        <f>SUM(F286:F340)</f>
        <v>10.998048677150175</v>
      </c>
      <c r="E316" s="121">
        <f t="shared" si="23"/>
        <v>2790</v>
      </c>
      <c r="F316" s="121">
        <f t="shared" si="24"/>
        <v>0.14119399314167219</v>
      </c>
      <c r="G316" s="121">
        <f t="shared" si="25"/>
        <v>6.7292689729305595</v>
      </c>
      <c r="H316" s="121">
        <v>71.299608905194674</v>
      </c>
      <c r="I316" s="121">
        <f>(H315^2)+(2*(LOOKUP(J315,'Max limit'!W:W,'Max limit'!AA:AA)*(E316-E315)))</f>
        <v>5083.5620880581719</v>
      </c>
      <c r="J316" s="120">
        <f>LOOKUP(H316,'Max limit'!CG:CG,'Max limit'!CC:CC)</f>
        <v>10430</v>
      </c>
      <c r="K316" s="169">
        <v>4</v>
      </c>
      <c r="L316" s="133">
        <f t="shared" si="26"/>
        <v>10134</v>
      </c>
    </row>
    <row r="317" spans="2:12" ht="27" thickTop="1" thickBot="1">
      <c r="B317" s="120"/>
      <c r="C317" s="120"/>
      <c r="D317" s="120"/>
      <c r="E317" s="121">
        <f t="shared" si="23"/>
        <v>2800</v>
      </c>
      <c r="F317" s="121">
        <f t="shared" si="24"/>
        <v>0.13934975819024142</v>
      </c>
      <c r="G317" s="121">
        <f t="shared" si="25"/>
        <v>6.634623751098716</v>
      </c>
      <c r="H317" s="121">
        <v>72.224142120593513</v>
      </c>
      <c r="I317" s="121">
        <f>(H316^2)+(2*(LOOKUP(J316,'Max limit'!W:W,'Max limit'!AA:AA)*(E317-E316)))</f>
        <v>5216.2082233901156</v>
      </c>
      <c r="J317" s="120">
        <f>LOOKUP(H317,'Max limit'!CG:CG,'Max limit'!CC:CC)</f>
        <v>10570</v>
      </c>
      <c r="K317" s="169">
        <v>4</v>
      </c>
      <c r="L317" s="133">
        <f t="shared" si="26"/>
        <v>10280</v>
      </c>
    </row>
    <row r="318" spans="2:12" ht="27" thickTop="1" thickBot="1">
      <c r="B318" s="120"/>
      <c r="C318" s="120"/>
      <c r="D318" s="120"/>
      <c r="E318" s="121">
        <f t="shared" si="23"/>
        <v>2810</v>
      </c>
      <c r="F318" s="121">
        <f t="shared" si="24"/>
        <v>0.13760095336205827</v>
      </c>
      <c r="G318" s="121">
        <f t="shared" si="25"/>
        <v>6.5373524180680915</v>
      </c>
      <c r="H318" s="121">
        <v>73.123688045783439</v>
      </c>
      <c r="I318" s="121">
        <f>(H317^2)+(2*(LOOKUP(J317,'Max limit'!W:W,'Max limit'!AA:AA)*(E318-E317)))</f>
        <v>5347.0653925268807</v>
      </c>
      <c r="J318" s="120">
        <f>LOOKUP(H318,'Max limit'!CG:CG,'Max limit'!CC:CC)</f>
        <v>10720</v>
      </c>
      <c r="K318" s="169">
        <v>4</v>
      </c>
      <c r="L318" s="133">
        <f t="shared" si="26"/>
        <v>10426</v>
      </c>
    </row>
    <row r="319" spans="2:12" ht="27" thickTop="1" thickBot="1">
      <c r="B319" s="120"/>
      <c r="C319" s="120"/>
      <c r="D319" s="120"/>
      <c r="E319" s="121">
        <f t="shared" si="23"/>
        <v>2820</v>
      </c>
      <c r="F319" s="121">
        <f t="shared" si="24"/>
        <v>0.13593881610238479</v>
      </c>
      <c r="G319" s="121">
        <f t="shared" si="25"/>
        <v>6.4561123819357533</v>
      </c>
      <c r="H319" s="121">
        <v>74.001324319607733</v>
      </c>
      <c r="I319" s="121">
        <f>(H318^2)+(2*(LOOKUP(J318,'Max limit'!W:W,'Max limit'!AA:AA)*(E319-E318)))</f>
        <v>5475.8188866894625</v>
      </c>
      <c r="J319" s="120">
        <f>LOOKUP(H319,'Max limit'!CG:CG,'Max limit'!CC:CC)</f>
        <v>10870</v>
      </c>
      <c r="K319" s="169">
        <v>4</v>
      </c>
      <c r="L319" s="133">
        <f t="shared" si="26"/>
        <v>10574</v>
      </c>
    </row>
    <row r="320" spans="2:12" ht="27" thickTop="1" thickBot="1">
      <c r="B320" s="120"/>
      <c r="C320" s="120"/>
      <c r="D320" s="120"/>
      <c r="E320" s="121">
        <f t="shared" si="23"/>
        <v>2830</v>
      </c>
      <c r="F320" s="121">
        <f t="shared" si="24"/>
        <v>0.13435288306430124</v>
      </c>
      <c r="G320" s="121">
        <f t="shared" si="25"/>
        <v>6.3940718172001887</v>
      </c>
      <c r="H320" s="121">
        <v>74.860386302768774</v>
      </c>
      <c r="I320" s="121">
        <f>(H319^2)+(2*(LOOKUP(J319,'Max limit'!W:W,'Max limit'!AA:AA)*(E320-E319)))</f>
        <v>5602.9194887127869</v>
      </c>
      <c r="J320" s="120">
        <f>LOOKUP(H320,'Max limit'!CG:CG,'Max limit'!CC:CC)</f>
        <v>10890</v>
      </c>
      <c r="K320" s="169">
        <v>4</v>
      </c>
      <c r="L320" s="133">
        <f t="shared" si="26"/>
        <v>10696</v>
      </c>
    </row>
    <row r="321" spans="2:12" ht="27" thickTop="1" thickBot="1">
      <c r="B321" s="120"/>
      <c r="C321" s="120"/>
      <c r="D321" s="120"/>
      <c r="E321" s="121">
        <f t="shared" si="23"/>
        <v>2840</v>
      </c>
      <c r="F321" s="121">
        <f t="shared" si="24"/>
        <v>0.13330045980943117</v>
      </c>
      <c r="G321" s="121">
        <f t="shared" si="25"/>
        <v>2.3722290957899257</v>
      </c>
      <c r="H321" s="121">
        <v>75.176605532010882</v>
      </c>
      <c r="I321" s="121">
        <f>(H320^2)+(2*(LOOKUP(J320,'Max limit'!AG:AG,'Max limit'!AJ:AJ)*(E321-E320)))</f>
        <v>5329.5127879836409</v>
      </c>
      <c r="J321" s="120">
        <f>LOOKUP(H321,'Max limit'!CF:CF,'Max limit'!CC:CC)</f>
        <v>10890</v>
      </c>
      <c r="K321" s="169">
        <v>4</v>
      </c>
      <c r="L321" s="133">
        <f t="shared" si="26"/>
        <v>10788</v>
      </c>
    </row>
    <row r="322" spans="2:12" ht="27" thickTop="1" thickBot="1">
      <c r="B322" s="120"/>
      <c r="C322" s="120"/>
      <c r="D322" s="120"/>
      <c r="E322" s="121">
        <f t="shared" si="23"/>
        <v>2850</v>
      </c>
      <c r="F322" s="121">
        <f t="shared" si="24"/>
        <v>0.133224599437925</v>
      </c>
      <c r="G322" s="121">
        <f t="shared" si="25"/>
        <v>-1.7323046507441231</v>
      </c>
      <c r="H322" s="121">
        <v>74.945819938811042</v>
      </c>
      <c r="I322" s="121">
        <f>(H321^2)+(2*(LOOKUP(J321,'Max limit'!AG:AG,'Max limit'!AJ:AJ)*(E322-E321)))</f>
        <v>5376.9573698994391</v>
      </c>
      <c r="J322" s="120">
        <f>LOOKUP(H322,'Max limit'!CF:CF,'Max limit'!CC:CC)</f>
        <v>10890</v>
      </c>
      <c r="K322" s="169">
        <v>4</v>
      </c>
      <c r="L322" s="133">
        <f t="shared" si="26"/>
        <v>10852</v>
      </c>
    </row>
    <row r="323" spans="2:12" ht="27" thickTop="1" thickBot="1">
      <c r="B323" s="120"/>
      <c r="C323" s="120" t="s">
        <v>27</v>
      </c>
      <c r="D323" s="120"/>
      <c r="E323" s="121">
        <f t="shared" si="23"/>
        <v>2860</v>
      </c>
      <c r="F323" s="121">
        <f t="shared" si="24"/>
        <v>0.13413020705297982</v>
      </c>
      <c r="G323" s="121">
        <f t="shared" si="25"/>
        <v>-5.8360960080551951</v>
      </c>
      <c r="H323" s="121">
        <v>74.163023172869529</v>
      </c>
      <c r="I323" s="121">
        <f>(H322^2)+(2*(LOOKUP(J322,'Max limit'!AG:AG,'Max limit'!AJ:AJ)*(E323-E322)))</f>
        <v>5342.3112768845567</v>
      </c>
      <c r="J323" s="120">
        <f>LOOKUP(H323,'Max limit'!CF:CF,'Max limit'!CC:CC)</f>
        <v>10890</v>
      </c>
      <c r="K323" s="169">
        <v>4</v>
      </c>
      <c r="L323" s="133">
        <f t="shared" si="26"/>
        <v>10886</v>
      </c>
    </row>
    <row r="324" spans="2:12" ht="27" thickTop="1" thickBot="1">
      <c r="B324" s="120"/>
      <c r="C324" s="120"/>
      <c r="D324" s="120"/>
      <c r="E324" s="121">
        <f t="shared" si="23"/>
        <v>2870</v>
      </c>
      <c r="F324" s="121">
        <f t="shared" si="24"/>
        <v>0.13607020280038493</v>
      </c>
      <c r="G324" s="121">
        <f t="shared" si="25"/>
        <v>-9.8706032348887991</v>
      </c>
      <c r="H324" s="121">
        <v>72.819928188936075</v>
      </c>
      <c r="I324" s="121">
        <f>(H323^2)+(2*(LOOKUP(J323,'Max limit'!AG:AG,'Max limit'!AJ:AJ)*(E324-E323)))</f>
        <v>5225.5893567234525</v>
      </c>
      <c r="J324" s="120">
        <f>LOOKUP(H324,'Max limit'!CF:CF,'Max limit'!CC:CC)</f>
        <v>10890</v>
      </c>
      <c r="K324" s="169">
        <v>4</v>
      </c>
      <c r="L324" s="133">
        <f t="shared" si="26"/>
        <v>10890</v>
      </c>
    </row>
    <row r="325" spans="2:12" ht="27" thickTop="1" thickBot="1">
      <c r="B325" s="120"/>
      <c r="C325" s="120"/>
      <c r="D325" s="120"/>
      <c r="E325" s="121">
        <f t="shared" si="23"/>
        <v>2880</v>
      </c>
      <c r="F325" s="121">
        <f t="shared" si="24"/>
        <v>0.13915287479440239</v>
      </c>
      <c r="G325" s="121">
        <f t="shared" si="25"/>
        <v>-13.747741339478155</v>
      </c>
      <c r="H325" s="121">
        <v>70.906890459617841</v>
      </c>
      <c r="I325" s="121">
        <f>(H324^2)+(2*(LOOKUP(J324,'Max limit'!AG:AG,'Max limit'!AJ:AJ)*(E325-E324)))</f>
        <v>5028.1772920256763</v>
      </c>
      <c r="J325" s="120">
        <f>LOOKUP(H325,'Max limit'!CF:CF,'Max limit'!CC:CC)</f>
        <v>10890</v>
      </c>
      <c r="K325" s="169">
        <v>3</v>
      </c>
      <c r="L325" s="133">
        <f t="shared" si="26"/>
        <v>10890</v>
      </c>
    </row>
    <row r="326" spans="2:12" ht="27" thickTop="1" thickBot="1">
      <c r="B326" s="120"/>
      <c r="C326" s="120"/>
      <c r="D326" s="120"/>
      <c r="E326" s="121">
        <f t="shared" si="23"/>
        <v>2890</v>
      </c>
      <c r="F326" s="121">
        <f t="shared" si="24"/>
        <v>0.14301307880176076</v>
      </c>
      <c r="G326" s="121">
        <f t="shared" si="25"/>
        <v>-13.750011785137353</v>
      </c>
      <c r="H326" s="121">
        <v>68.940458940664854</v>
      </c>
      <c r="I326" s="121">
        <f>(H325^2)+(2*(LOOKUP(J325,'Max limit'!AG:AG,'Max limit'!AJ:AJ)*(E326-E325)))</f>
        <v>4753.2224652361137</v>
      </c>
      <c r="J326" s="120">
        <f>LOOKUP(H326,'Max limit'!CF:CF,'Max limit'!CC:CC)</f>
        <v>10890</v>
      </c>
      <c r="K326" s="169">
        <v>3</v>
      </c>
      <c r="L326" s="133">
        <f t="shared" si="26"/>
        <v>10890</v>
      </c>
    </row>
    <row r="327" spans="2:12" ht="27" thickTop="1" thickBot="1">
      <c r="B327" s="120"/>
      <c r="C327" s="120"/>
      <c r="D327" s="120"/>
      <c r="E327" s="121">
        <f t="shared" si="23"/>
        <v>2900</v>
      </c>
      <c r="F327" s="121">
        <f t="shared" si="24"/>
        <v>0.14721434851967347</v>
      </c>
      <c r="G327" s="121">
        <f t="shared" si="25"/>
        <v>-13.752704567269188</v>
      </c>
      <c r="H327" s="121">
        <v>66.915863497410783</v>
      </c>
      <c r="I327" s="121">
        <f>(H326^2)+(2*(LOOKUP(J326,'Max limit'!AG:AG,'Max limit'!AJ:AJ)*(E327-E326)))</f>
        <v>4478.2222295333668</v>
      </c>
      <c r="J327" s="120">
        <f>LOOKUP(H327,'Max limit'!CF:CF,'Max limit'!CC:CC)</f>
        <v>10890</v>
      </c>
      <c r="K327" s="169">
        <v>3</v>
      </c>
      <c r="L327" s="133">
        <f t="shared" si="26"/>
        <v>10890</v>
      </c>
    </row>
    <row r="328" spans="2:12" ht="27" thickTop="1" thickBot="1">
      <c r="B328" s="120"/>
      <c r="C328" s="120"/>
      <c r="D328" s="120"/>
      <c r="E328" s="121">
        <f t="shared" si="23"/>
        <v>2910</v>
      </c>
      <c r="F328" s="121">
        <f t="shared" si="24"/>
        <v>0.1518102200248779</v>
      </c>
      <c r="G328" s="121">
        <f t="shared" si="25"/>
        <v>-13.75593180721977</v>
      </c>
      <c r="H328" s="121">
        <v>64.827572463109533</v>
      </c>
      <c r="I328" s="121">
        <f>(H327^2)+(2*(LOOKUP(J327,'Max limit'!AG:AG,'Max limit'!AJ:AJ)*(E328-E327)))</f>
        <v>4203.1681381879825</v>
      </c>
      <c r="J328" s="120">
        <f>LOOKUP(H328,'Max limit'!CF:CF,'Max limit'!CC:CC)</f>
        <v>10890</v>
      </c>
      <c r="K328" s="169">
        <v>3</v>
      </c>
      <c r="L328" s="133">
        <f t="shared" si="26"/>
        <v>10890</v>
      </c>
    </row>
    <row r="329" spans="2:12" ht="27" thickTop="1" thickBot="1">
      <c r="B329" s="120"/>
      <c r="C329" s="120"/>
      <c r="D329" s="120"/>
      <c r="E329" s="121">
        <f t="shared" ref="E329:E336" si="27">E328+10</f>
        <v>2920</v>
      </c>
      <c r="F329" s="121">
        <f t="shared" si="24"/>
        <v>0.1568620911107402</v>
      </c>
      <c r="G329" s="121">
        <f t="shared" si="25"/>
        <v>-13.735717404342715</v>
      </c>
      <c r="H329" s="121">
        <v>62.672959108158146</v>
      </c>
      <c r="I329" s="121">
        <f>(H328^2)+(2*(LOOKUP(J328,'Max limit'!AG:AG,'Max limit'!AJ:AJ)*(E329-E328)))</f>
        <v>3928.0495020435869</v>
      </c>
      <c r="J329" s="120">
        <f>LOOKUP(H329,'Max limit'!CF:CF,'Max limit'!CC:CC)</f>
        <v>10890</v>
      </c>
      <c r="K329" s="169">
        <v>3</v>
      </c>
      <c r="L329" s="133">
        <f t="shared" si="26"/>
        <v>10890</v>
      </c>
    </row>
    <row r="330" spans="2:12" ht="27" thickTop="1" thickBot="1">
      <c r="B330" s="120"/>
      <c r="C330" s="120"/>
      <c r="D330" s="120"/>
      <c r="E330" s="121">
        <f t="shared" si="27"/>
        <v>2930</v>
      </c>
      <c r="F330" s="121">
        <f t="shared" si="24"/>
        <v>0.16243598651753757</v>
      </c>
      <c r="G330" s="121">
        <f t="shared" si="25"/>
        <v>-13.669953906308407</v>
      </c>
      <c r="H330" s="121">
        <v>60.452466659737674</v>
      </c>
      <c r="I330" s="121">
        <f>(H329^2)+(2*(LOOKUP(J329,'Max limit'!AG:AG,'Max limit'!AJ:AJ)*(E330-E329)))</f>
        <v>3653.3351539567325</v>
      </c>
      <c r="J330" s="120">
        <f>LOOKUP(H330,'Max limit'!CF:CF,'Max limit'!CC:CC)</f>
        <v>10580</v>
      </c>
      <c r="K330" s="169">
        <v>3</v>
      </c>
      <c r="L330" s="133">
        <f t="shared" si="26"/>
        <v>10828</v>
      </c>
    </row>
    <row r="331" spans="2:12" ht="27" thickTop="1" thickBot="1">
      <c r="B331" s="120"/>
      <c r="C331" s="120"/>
      <c r="D331" s="120"/>
      <c r="E331" s="121">
        <f t="shared" si="27"/>
        <v>2940</v>
      </c>
      <c r="F331" s="121">
        <f t="shared" si="24"/>
        <v>0.16860807669044767</v>
      </c>
      <c r="G331" s="121">
        <f t="shared" si="25"/>
        <v>-13.561945949452735</v>
      </c>
      <c r="H331" s="121">
        <v>58.165813037020641</v>
      </c>
      <c r="I331" s="121">
        <f>(H330^2)+(2*(LOOKUP(J330,'Max limit'!AG:AG,'Max limit'!AJ:AJ)*(E331-E330)))</f>
        <v>3383.0810629489511</v>
      </c>
      <c r="J331" s="120">
        <f>LOOKUP(H331,'Max limit'!CF:CF,'Max limit'!CC:CC)</f>
        <v>10230</v>
      </c>
      <c r="K331" s="169">
        <v>3</v>
      </c>
      <c r="L331" s="133">
        <f t="shared" si="26"/>
        <v>10696</v>
      </c>
    </row>
    <row r="332" spans="2:12" ht="27" thickTop="1" thickBot="1">
      <c r="B332" s="120"/>
      <c r="C332" s="120"/>
      <c r="D332" s="120"/>
      <c r="E332" s="121">
        <f t="shared" si="27"/>
        <v>2950</v>
      </c>
      <c r="F332" s="121">
        <f t="shared" si="24"/>
        <v>0.1754730796833496</v>
      </c>
      <c r="G332" s="121">
        <f t="shared" si="25"/>
        <v>-13.415327599939715</v>
      </c>
      <c r="H332" s="121">
        <v>55.81178418809818</v>
      </c>
      <c r="I332" s="121">
        <f>(H331^2)+(2*(LOOKUP(J331,'Max limit'!AG:AG,'Max limit'!AJ:AJ)*(E332-E331)))</f>
        <v>3115.2837825068214</v>
      </c>
      <c r="J332" s="120">
        <f>LOOKUP(H332,'Max limit'!CF:CF,'Max limit'!CC:CC)</f>
        <v>9790</v>
      </c>
      <c r="K332" s="169">
        <v>3</v>
      </c>
      <c r="L332" s="133">
        <f t="shared" si="26"/>
        <v>10476</v>
      </c>
    </row>
    <row r="333" spans="2:12" ht="27" thickTop="1" thickBot="1">
      <c r="B333" s="120"/>
      <c r="C333" s="120"/>
      <c r="D333" s="120"/>
      <c r="E333" s="121">
        <f t="shared" si="27"/>
        <v>2960</v>
      </c>
      <c r="F333" s="121">
        <f t="shared" si="24"/>
        <v>0.18315063897215886</v>
      </c>
      <c r="G333" s="121">
        <f t="shared" si="25"/>
        <v>-13.234134288423855</v>
      </c>
      <c r="H333" s="121">
        <v>53.387944036929994</v>
      </c>
      <c r="I333" s="121">
        <f>(H332^2)+(2*(LOOKUP(J332,'Max limit'!AG:AG,'Max limit'!AJ:AJ)*(E333-E332)))</f>
        <v>2851.1396120048557</v>
      </c>
      <c r="J333" s="120">
        <f>LOOKUP(H333,'Max limit'!CF:CF,'Max limit'!CC:CC)</f>
        <v>9350</v>
      </c>
      <c r="K333" s="169">
        <v>3</v>
      </c>
      <c r="L333" s="133">
        <f t="shared" si="26"/>
        <v>10168</v>
      </c>
    </row>
    <row r="334" spans="2:12" ht="27" thickTop="1" thickBot="1">
      <c r="B334" s="120"/>
      <c r="C334" s="120"/>
      <c r="D334" s="120"/>
      <c r="E334" s="121">
        <f t="shared" si="27"/>
        <v>2970</v>
      </c>
      <c r="F334" s="121">
        <f t="shared" si="24"/>
        <v>0.19180179719071866</v>
      </c>
      <c r="G334" s="121">
        <f t="shared" si="25"/>
        <v>-13.042517938736328</v>
      </c>
      <c r="H334" s="121">
        <v>50.886365656388179</v>
      </c>
      <c r="I334" s="121">
        <f>(H333^2)+(2*(LOOKUP(J333,'Max limit'!AG:AG,'Max limit'!AJ:AJ)*(E334-E333)))</f>
        <v>2590.436345909171</v>
      </c>
      <c r="J334" s="120">
        <f>LOOKUP(H334,'Max limit'!CF:CF,'Max limit'!CC:CC)</f>
        <v>8910</v>
      </c>
      <c r="K334" s="169">
        <v>3</v>
      </c>
      <c r="L334" s="133">
        <f t="shared" si="26"/>
        <v>9772</v>
      </c>
    </row>
    <row r="335" spans="2:12" ht="27" thickTop="1" thickBot="1">
      <c r="B335" s="120"/>
      <c r="C335" s="120"/>
      <c r="D335" s="120"/>
      <c r="E335" s="121">
        <f t="shared" si="27"/>
        <v>2980</v>
      </c>
      <c r="F335" s="121">
        <f t="shared" si="24"/>
        <v>0.20165567140651849</v>
      </c>
      <c r="G335" s="121">
        <f t="shared" si="25"/>
        <v>-12.862371512798207</v>
      </c>
      <c r="H335" s="121">
        <v>48.29259549309478</v>
      </c>
      <c r="I335" s="121">
        <f>(H334^2)+(2*(LOOKUP(J334,'Max limit'!AG:AG,'Max limit'!AJ:AJ)*(E335-E334)))</f>
        <v>2333.3824449832005</v>
      </c>
      <c r="J335" s="120">
        <f>LOOKUP(H335,'Max limit'!CF:CF,'Max limit'!CC:CC)</f>
        <v>8470</v>
      </c>
      <c r="K335" s="169">
        <v>3</v>
      </c>
      <c r="L335" s="133">
        <f t="shared" si="26"/>
        <v>9350</v>
      </c>
    </row>
    <row r="336" spans="2:12" ht="27" thickTop="1" thickBot="1">
      <c r="B336" s="120"/>
      <c r="C336" s="120"/>
      <c r="D336" s="120"/>
      <c r="E336" s="121">
        <f t="shared" si="27"/>
        <v>2990</v>
      </c>
      <c r="F336" s="121">
        <f t="shared" si="24"/>
        <v>0.21303300693996702</v>
      </c>
      <c r="G336" s="121">
        <f t="shared" si="25"/>
        <v>-12.688294612575278</v>
      </c>
      <c r="H336" s="121">
        <v>45.589569938837684</v>
      </c>
      <c r="I336" s="121">
        <f>(H335^2)+(2*(LOOKUP(J335,'Max limit'!AG:AG,'Max limit'!AJ:AJ)*(E336-E335)))</f>
        <v>2079.7485107519556</v>
      </c>
      <c r="J336" s="120">
        <f>LOOKUP(H336,'Max limit'!CF:CF,'Max limit'!CC:CC)</f>
        <v>8030</v>
      </c>
      <c r="K336" s="169">
        <v>3</v>
      </c>
      <c r="L336" s="133">
        <f t="shared" si="26"/>
        <v>8910</v>
      </c>
    </row>
    <row r="337" spans="2:12" ht="27" thickTop="1" thickBot="1">
      <c r="B337" s="120"/>
      <c r="C337" s="120"/>
      <c r="D337" s="120"/>
      <c r="E337" s="121">
        <f>E336+10</f>
        <v>3000</v>
      </c>
      <c r="F337" s="121">
        <f t="shared" si="24"/>
        <v>0.2263295019906274</v>
      </c>
      <c r="G337" s="121">
        <f t="shared" si="25"/>
        <v>-12.426135290726229</v>
      </c>
      <c r="H337" s="121">
        <v>42.777168926819456</v>
      </c>
      <c r="I337" s="121">
        <f>(H336^2)+(2*(LOOKUP(J336,'Max limit'!AG:AG,'Max limit'!AI:AI)*(E337-E336)))</f>
        <v>1840.3819427543967</v>
      </c>
      <c r="J337" s="120">
        <f>LOOKUP(H337,'Max limit'!CE:CE,'Max limit'!CC:CC)</f>
        <v>9380</v>
      </c>
      <c r="K337" s="169">
        <v>2</v>
      </c>
      <c r="L337" s="133">
        <f t="shared" si="26"/>
        <v>8828</v>
      </c>
    </row>
    <row r="338" spans="2:12" ht="27" thickTop="1" thickBot="1">
      <c r="B338" s="120"/>
      <c r="C338" s="120"/>
      <c r="D338" s="120"/>
      <c r="E338" s="121">
        <f t="shared" ref="E338:E401" si="28">E337+10</f>
        <v>3010</v>
      </c>
      <c r="F338" s="121">
        <f t="shared" si="24"/>
        <v>0.24218672187436627</v>
      </c>
      <c r="G338" s="121">
        <f t="shared" si="25"/>
        <v>-12.277416964259801</v>
      </c>
      <c r="H338" s="121">
        <v>39.803741559160642</v>
      </c>
      <c r="I338" s="121">
        <f>(H337^2)+(2*(LOOKUP(J337,'Max limit'!AG:AG,'Max limit'!AI:AI)*(E338-E337)))</f>
        <v>1584.7513968882356</v>
      </c>
      <c r="J338" s="120">
        <f>LOOKUP(H338,'Max limit'!CE:CE,'Max limit'!CC:CC)</f>
        <v>8730</v>
      </c>
      <c r="K338" s="169">
        <v>2</v>
      </c>
      <c r="L338" s="133">
        <f t="shared" si="26"/>
        <v>8704</v>
      </c>
    </row>
    <row r="339" spans="2:12" ht="27" thickTop="1" thickBot="1">
      <c r="B339" s="120"/>
      <c r="C339" s="120"/>
      <c r="D339" s="120"/>
      <c r="E339" s="121">
        <f t="shared" si="28"/>
        <v>3020</v>
      </c>
      <c r="F339" s="121">
        <f t="shared" si="24"/>
        <v>0.26168360807996061</v>
      </c>
      <c r="G339" s="121">
        <f t="shared" si="25"/>
        <v>-12.14944416127762</v>
      </c>
      <c r="H339" s="121">
        <v>36.624431174871503</v>
      </c>
      <c r="I339" s="121">
        <f>(H338^2)+(2*(LOOKUP(J338,'Max limit'!AG:AG,'Max limit'!AI:AI)*(E339-E338)))</f>
        <v>1342.76295034956</v>
      </c>
      <c r="J339" s="120">
        <f>LOOKUP(H339,'Max limit'!CE:CE,'Max limit'!CC:CC)</f>
        <v>8070</v>
      </c>
      <c r="K339" s="169">
        <v>2</v>
      </c>
      <c r="L339" s="133">
        <f t="shared" si="26"/>
        <v>8536</v>
      </c>
    </row>
    <row r="340" spans="2:12" ht="27" thickTop="1" thickBot="1">
      <c r="B340" s="120"/>
      <c r="C340" s="120"/>
      <c r="D340" s="120"/>
      <c r="E340" s="121">
        <f t="shared" si="28"/>
        <v>3030</v>
      </c>
      <c r="F340" s="121">
        <f t="shared" si="24"/>
        <v>0.28654509264517136</v>
      </c>
      <c r="G340" s="121">
        <f t="shared" si="25"/>
        <v>-12.046340947970448</v>
      </c>
      <c r="H340" s="121">
        <v>33.17261129189999</v>
      </c>
      <c r="I340" s="121">
        <f>(H339^2)+(2*(LOOKUP(J339,'Max limit'!AG:AG,'Max limit'!AI:AI)*(E340-E339)))</f>
        <v>1103.1272583718026</v>
      </c>
      <c r="J340" s="120">
        <f>LOOKUP(H340,'Max limit'!CE:CE,'Max limit'!CC:CC)</f>
        <v>7300</v>
      </c>
      <c r="K340" s="169">
        <v>2</v>
      </c>
      <c r="L340" s="133">
        <f t="shared" si="26"/>
        <v>8302</v>
      </c>
    </row>
    <row r="341" spans="2:12" ht="27" thickTop="1" thickBot="1">
      <c r="B341" s="122"/>
      <c r="C341" s="122"/>
      <c r="D341" s="122"/>
      <c r="E341" s="123">
        <f t="shared" si="28"/>
        <v>3040</v>
      </c>
      <c r="F341" s="123">
        <f t="shared" si="24"/>
        <v>0.3198083346730094</v>
      </c>
      <c r="G341" s="123">
        <f t="shared" si="25"/>
        <v>-11.906398619812235</v>
      </c>
      <c r="H341" s="123">
        <v>29.364845777344822</v>
      </c>
      <c r="I341" s="123"/>
      <c r="J341" s="122">
        <f>LOOKUP(H341,'Max limit'!CD:CD,'Max limit'!CC:CC)</f>
        <v>8450</v>
      </c>
      <c r="K341" s="170">
        <v>1</v>
      </c>
      <c r="L341" s="135">
        <f t="shared" si="26"/>
        <v>8386</v>
      </c>
    </row>
    <row r="342" spans="2:12" ht="27" thickTop="1" thickBot="1">
      <c r="B342" s="122"/>
      <c r="C342" s="122" t="s">
        <v>294</v>
      </c>
      <c r="D342" s="122"/>
      <c r="E342" s="123">
        <f t="shared" si="28"/>
        <v>3050</v>
      </c>
      <c r="F342" s="123">
        <f t="shared" si="24"/>
        <v>0.36017290768803317</v>
      </c>
      <c r="G342" s="123">
        <f t="shared" si="25"/>
        <v>-8.8868607443694234</v>
      </c>
      <c r="H342" s="123">
        <v>26.164039302826648</v>
      </c>
      <c r="I342" s="123"/>
      <c r="J342" s="122">
        <f>LOOKUP(H342,'Max limit'!CD:CD,'Max limit'!CC:CC)</f>
        <v>7580</v>
      </c>
      <c r="K342" s="170">
        <v>1</v>
      </c>
      <c r="L342" s="135">
        <f t="shared" si="26"/>
        <v>8026</v>
      </c>
    </row>
    <row r="343" spans="2:12" ht="27" thickTop="1" thickBot="1">
      <c r="B343" s="122"/>
      <c r="C343" s="122"/>
      <c r="D343" s="122"/>
      <c r="E343" s="123">
        <f t="shared" si="28"/>
        <v>3060</v>
      </c>
      <c r="F343" s="123">
        <f t="shared" si="24"/>
        <v>0.40157739871570064</v>
      </c>
      <c r="G343" s="123">
        <f t="shared" si="25"/>
        <v>-6.2864069270271798</v>
      </c>
      <c r="H343" s="123">
        <v>23.639560361802712</v>
      </c>
      <c r="I343" s="123"/>
      <c r="J343" s="122">
        <f>LOOKUP(H343,'Max limit'!CD:CD,'Max limit'!CC:CC)</f>
        <v>6860</v>
      </c>
      <c r="K343" s="170">
        <v>1</v>
      </c>
      <c r="L343" s="135">
        <f t="shared" si="26"/>
        <v>7652</v>
      </c>
    </row>
    <row r="344" spans="2:12" ht="27" thickTop="1" thickBot="1">
      <c r="B344" s="122"/>
      <c r="C344" s="122"/>
      <c r="D344" s="122"/>
      <c r="E344" s="123">
        <f t="shared" si="28"/>
        <v>3070</v>
      </c>
      <c r="F344" s="123">
        <f t="shared" si="24"/>
        <v>0.43959001564483996</v>
      </c>
      <c r="G344" s="123">
        <f t="shared" si="25"/>
        <v>-4.0541912887784948</v>
      </c>
      <c r="H344" s="123">
        <v>21.857378349741399</v>
      </c>
      <c r="I344" s="123"/>
      <c r="J344" s="122">
        <f>LOOKUP(H344,'Max limit'!CD:CD,'Max limit'!CC:CC)</f>
        <v>6280</v>
      </c>
      <c r="K344" s="170">
        <v>1</v>
      </c>
      <c r="L344" s="135">
        <f t="shared" si="26"/>
        <v>7294</v>
      </c>
    </row>
    <row r="345" spans="2:12" ht="27" thickTop="1" thickBot="1">
      <c r="B345" s="122"/>
      <c r="C345" s="122"/>
      <c r="D345" s="122"/>
      <c r="E345" s="123">
        <f t="shared" si="28"/>
        <v>3080</v>
      </c>
      <c r="F345" s="123">
        <f t="shared" si="24"/>
        <v>0.45481552941624359</v>
      </c>
      <c r="G345" s="123">
        <f t="shared" si="25"/>
        <v>0.56971576482600539</v>
      </c>
      <c r="H345" s="123">
        <v>22.116493926937519</v>
      </c>
      <c r="I345" s="123"/>
      <c r="J345" s="122">
        <f>LOOKUP(H345,'Max limit'!CE:CE,'Max limit'!CC:CC)</f>
        <v>4880</v>
      </c>
      <c r="K345" s="170">
        <v>2</v>
      </c>
      <c r="L345" s="135">
        <f t="shared" si="26"/>
        <v>6810</v>
      </c>
    </row>
    <row r="346" spans="2:12" ht="27" thickTop="1" thickBot="1">
      <c r="B346" s="122"/>
      <c r="C346" s="122"/>
      <c r="D346" s="123">
        <f>SUM(F341:F351)</f>
        <v>4.3538427902958166</v>
      </c>
      <c r="E346" s="123">
        <f t="shared" si="28"/>
        <v>3090</v>
      </c>
      <c r="F346" s="123">
        <f t="shared" si="24"/>
        <v>0.44014215411922158</v>
      </c>
      <c r="G346" s="123">
        <f t="shared" si="25"/>
        <v>2.7420163905066088</v>
      </c>
      <c r="H346" s="123">
        <v>23.323370927685311</v>
      </c>
      <c r="I346" s="123"/>
      <c r="J346" s="122">
        <f>LOOKUP(H346,'Max limit'!CE:CE,'Max limit'!CC:CC)</f>
        <v>5100</v>
      </c>
      <c r="K346" s="170">
        <v>2</v>
      </c>
      <c r="L346" s="135">
        <f t="shared" si="26"/>
        <v>6140</v>
      </c>
    </row>
    <row r="347" spans="2:12" ht="27" thickTop="1" thickBot="1">
      <c r="B347" s="122"/>
      <c r="C347" s="122"/>
      <c r="D347" s="122"/>
      <c r="E347" s="123">
        <f t="shared" si="28"/>
        <v>3100</v>
      </c>
      <c r="F347" s="123">
        <f t="shared" si="24"/>
        <v>0.41794122321519822</v>
      </c>
      <c r="G347" s="123">
        <f t="shared" si="25"/>
        <v>2.8876715999999902</v>
      </c>
      <c r="H347" s="123">
        <v>24.530247928433095</v>
      </c>
      <c r="I347" s="123"/>
      <c r="J347" s="122">
        <f>LOOKUP(H347,'Max limit'!CE:CE,'Max limit'!CC:CC)</f>
        <v>5430</v>
      </c>
      <c r="K347" s="170">
        <v>2</v>
      </c>
      <c r="L347" s="135">
        <f t="shared" si="26"/>
        <v>5710</v>
      </c>
    </row>
    <row r="348" spans="2:12" ht="27" thickTop="1" thickBot="1">
      <c r="B348" s="122"/>
      <c r="C348" s="122" t="s">
        <v>295</v>
      </c>
      <c r="D348" s="122"/>
      <c r="E348" s="123">
        <f t="shared" si="28"/>
        <v>3110</v>
      </c>
      <c r="F348" s="123">
        <f t="shared" si="24"/>
        <v>0.39787239441877076</v>
      </c>
      <c r="G348" s="123">
        <f t="shared" si="25"/>
        <v>3.0333268094934049</v>
      </c>
      <c r="H348" s="123">
        <v>25.737124929180887</v>
      </c>
      <c r="I348" s="123"/>
      <c r="J348" s="122">
        <f>LOOKUP(H348,'Max limit'!CE:CE,'Max limit'!CC:CC)</f>
        <v>5650</v>
      </c>
      <c r="K348" s="170">
        <v>2</v>
      </c>
      <c r="L348" s="135">
        <f t="shared" si="26"/>
        <v>5468</v>
      </c>
    </row>
    <row r="349" spans="2:12" ht="27" thickTop="1" thickBot="1">
      <c r="B349" s="122"/>
      <c r="C349" s="122"/>
      <c r="D349" s="122"/>
      <c r="E349" s="123">
        <f t="shared" si="28"/>
        <v>3120</v>
      </c>
      <c r="F349" s="123">
        <f t="shared" si="24"/>
        <v>0.37964260053677312</v>
      </c>
      <c r="G349" s="123">
        <f t="shared" si="25"/>
        <v>3.1789820189867943</v>
      </c>
      <c r="H349" s="123">
        <v>26.944001929928675</v>
      </c>
      <c r="I349" s="123"/>
      <c r="J349" s="122">
        <f>LOOKUP(H349,'Max limit'!CE:CE,'Max limit'!CC:CC)</f>
        <v>5870</v>
      </c>
      <c r="K349" s="170">
        <v>2</v>
      </c>
      <c r="L349" s="135">
        <f t="shared" si="26"/>
        <v>5386</v>
      </c>
    </row>
    <row r="350" spans="2:12" ht="27" thickTop="1" thickBot="1">
      <c r="B350" s="122"/>
      <c r="C350" s="122"/>
      <c r="D350" s="122"/>
      <c r="E350" s="123">
        <f t="shared" si="28"/>
        <v>3130</v>
      </c>
      <c r="F350" s="123">
        <f t="shared" si="24"/>
        <v>0.37114011593401308</v>
      </c>
      <c r="G350" s="123">
        <f t="shared" si="25"/>
        <v>0</v>
      </c>
      <c r="H350" s="123">
        <v>26.944001929928675</v>
      </c>
      <c r="I350" s="123"/>
      <c r="J350" s="122">
        <f>LOOKUP(H350,'Max limit'!CE:CE,'Max limit'!CC:CC)</f>
        <v>5870</v>
      </c>
      <c r="K350" s="170">
        <v>2</v>
      </c>
      <c r="L350" s="135">
        <f t="shared" si="26"/>
        <v>5584</v>
      </c>
    </row>
    <row r="351" spans="2:12" ht="27" thickTop="1" thickBot="1">
      <c r="B351" s="122"/>
      <c r="C351" s="122"/>
      <c r="D351" s="122"/>
      <c r="E351" s="123">
        <f>E350+10</f>
        <v>3140</v>
      </c>
      <c r="F351" s="123">
        <f t="shared" si="24"/>
        <v>0.37114011593401308</v>
      </c>
      <c r="G351" s="123">
        <f t="shared" si="25"/>
        <v>0</v>
      </c>
      <c r="H351" s="123">
        <v>26.944001929928675</v>
      </c>
      <c r="I351" s="123"/>
      <c r="J351" s="122">
        <f>LOOKUP(H351,'Max limit'!CE:CE,'Max limit'!CC:CC)</f>
        <v>5870</v>
      </c>
      <c r="K351" s="170">
        <v>2</v>
      </c>
      <c r="L351" s="135">
        <f t="shared" si="26"/>
        <v>5738</v>
      </c>
    </row>
    <row r="352" spans="2:12" ht="27" thickTop="1" thickBot="1">
      <c r="B352" s="120"/>
      <c r="C352" s="120"/>
      <c r="D352" s="120"/>
      <c r="E352" s="121">
        <f t="shared" si="28"/>
        <v>3150</v>
      </c>
      <c r="F352" s="121">
        <f t="shared" si="24"/>
        <v>0.36675774466651406</v>
      </c>
      <c r="G352" s="121">
        <f t="shared" si="25"/>
        <v>1.755669147293871</v>
      </c>
      <c r="H352" s="121">
        <v>27.587907186770757</v>
      </c>
      <c r="I352" s="121">
        <f>(H351^2)+(2*(LOOKUP(J351,'Max limit'!W:W,'Max limit'!Z:Z)*(E352-E351)))</f>
        <v>909.83843432516551</v>
      </c>
      <c r="J352" s="120">
        <f>LOOKUP(H352,'Max limit'!CF:CF,'Max limit'!CC:CC)</f>
        <v>4870</v>
      </c>
      <c r="K352" s="169">
        <v>3</v>
      </c>
      <c r="L352" s="133">
        <f t="shared" si="26"/>
        <v>5626</v>
      </c>
    </row>
    <row r="353" spans="2:12" ht="27" thickTop="1" thickBot="1">
      <c r="B353" s="120"/>
      <c r="C353" s="120"/>
      <c r="D353" s="120"/>
      <c r="E353" s="121">
        <f t="shared" si="28"/>
        <v>3160</v>
      </c>
      <c r="F353" s="121">
        <f t="shared" si="24"/>
        <v>0.35455108102475857</v>
      </c>
      <c r="G353" s="121">
        <f t="shared" si="25"/>
        <v>3.4791794783864169</v>
      </c>
      <c r="H353" s="121">
        <v>28.821454031911816</v>
      </c>
      <c r="I353" s="121">
        <f>(H352^2)+(2*(LOOKUP(J352,'Max limit'!W:W,'Max limit'!Z:Z)*(E353-E352)))</f>
        <v>949.56538317579327</v>
      </c>
      <c r="J353" s="120">
        <f>LOOKUP(H353,'Max limit'!CF:CF,'Max limit'!CC:CC)</f>
        <v>5050</v>
      </c>
      <c r="K353" s="169">
        <v>3</v>
      </c>
      <c r="L353" s="133">
        <f t="shared" si="26"/>
        <v>5506</v>
      </c>
    </row>
    <row r="354" spans="2:12" ht="27" thickTop="1" thickBot="1">
      <c r="B354" s="120"/>
      <c r="C354" s="120"/>
      <c r="D354" s="120"/>
      <c r="E354" s="121">
        <f t="shared" si="28"/>
        <v>3170</v>
      </c>
      <c r="F354" s="121">
        <f t="shared" si="24"/>
        <v>0.33664006309936417</v>
      </c>
      <c r="G354" s="121">
        <f t="shared" si="25"/>
        <v>5.2510897600296129</v>
      </c>
      <c r="H354" s="121">
        <v>30.58918122006861</v>
      </c>
      <c r="I354" s="121">
        <f>(H353^2)+(2*(LOOKUP(J353,'Max limit'!W:W,'Max limit'!Z:Z)*(E354-E353)))</f>
        <v>1018.3819351942179</v>
      </c>
      <c r="J354" s="120">
        <f>LOOKUP(H354,'Max limit'!CF:CF,'Max limit'!CC:CC)</f>
        <v>5400</v>
      </c>
      <c r="K354" s="169">
        <v>3</v>
      </c>
      <c r="L354" s="133">
        <f t="shared" si="26"/>
        <v>5412</v>
      </c>
    </row>
    <row r="355" spans="2:12" ht="27" thickTop="1" thickBot="1">
      <c r="B355" s="120"/>
      <c r="C355" s="120"/>
      <c r="D355" s="120"/>
      <c r="E355" s="121">
        <f t="shared" si="28"/>
        <v>3180</v>
      </c>
      <c r="F355" s="121">
        <f t="shared" si="24"/>
        <v>0.31527298164955758</v>
      </c>
      <c r="G355" s="121">
        <f t="shared" si="25"/>
        <v>7.1643498460672621</v>
      </c>
      <c r="H355" s="121">
        <v>32.847907157618785</v>
      </c>
      <c r="I355" s="121">
        <f>(H354^2)+(2*(LOOKUP(J354,'Max limit'!W:W,'Max limit'!Z:Z)*(E355-E354)))</f>
        <v>1121.8325835329272</v>
      </c>
      <c r="J355" s="120">
        <f>LOOKUP(H355,'Max limit'!CF:CF,'Max limit'!CC:CC)</f>
        <v>5750</v>
      </c>
      <c r="K355" s="169">
        <v>3</v>
      </c>
      <c r="L355" s="133">
        <f t="shared" si="26"/>
        <v>5388</v>
      </c>
    </row>
    <row r="356" spans="2:12" ht="27" thickTop="1" thickBot="1">
      <c r="B356" s="120"/>
      <c r="C356" s="120"/>
      <c r="D356" s="120"/>
      <c r="E356" s="121">
        <f t="shared" si="28"/>
        <v>3190</v>
      </c>
      <c r="F356" s="121">
        <f t="shared" si="24"/>
        <v>0.29235577268262014</v>
      </c>
      <c r="G356" s="121">
        <f t="shared" si="25"/>
        <v>9.2831616482629578</v>
      </c>
      <c r="H356" s="121">
        <v>35.561893054234368</v>
      </c>
      <c r="I356" s="121">
        <f>(H355^2)+(2*(LOOKUP(J355,'Max limit'!W:W,'Max limit'!Z:Z)*(E356-E355)))</f>
        <v>1263.4431893049905</v>
      </c>
      <c r="J356" s="120">
        <f>LOOKUP(H356,'Max limit'!CF:CF,'Max limit'!CC:CC)</f>
        <v>6280</v>
      </c>
      <c r="K356" s="169">
        <v>3</v>
      </c>
      <c r="L356" s="133">
        <f t="shared" si="26"/>
        <v>5470</v>
      </c>
    </row>
    <row r="357" spans="2:12" ht="27" thickTop="1" thickBot="1">
      <c r="B357" s="120"/>
      <c r="C357" s="120"/>
      <c r="D357" s="120"/>
      <c r="E357" s="121">
        <f t="shared" si="28"/>
        <v>3200</v>
      </c>
      <c r="F357" s="121">
        <f t="shared" si="24"/>
        <v>0.2716694872445467</v>
      </c>
      <c r="G357" s="121">
        <f t="shared" si="25"/>
        <v>9.1842535248798427</v>
      </c>
      <c r="H357" s="121">
        <v>38.056974500062395</v>
      </c>
      <c r="I357" s="121">
        <f>(H356^2)+(2*(LOOKUP(J356,'Max limit'!W:W,'Max limit'!Z:Z)*(E357-E356)))</f>
        <v>1446.3675363436109</v>
      </c>
      <c r="J357" s="120">
        <f>LOOKUP(H357,'Max limit'!CF:CF,'Max limit'!CC:CC)</f>
        <v>6720</v>
      </c>
      <c r="K357" s="169">
        <v>3</v>
      </c>
      <c r="L357" s="133">
        <f t="shared" si="26"/>
        <v>5840</v>
      </c>
    </row>
    <row r="358" spans="2:12" ht="27" thickTop="1" thickBot="1">
      <c r="B358" s="120"/>
      <c r="C358" s="120"/>
      <c r="D358" s="120"/>
      <c r="E358" s="121">
        <f t="shared" si="28"/>
        <v>3210</v>
      </c>
      <c r="F358" s="121">
        <f t="shared" ref="F358:F421" si="29">(E358-E357)/((H358+H357)/2)</f>
        <v>0.25503986157367897</v>
      </c>
      <c r="G358" s="121">
        <f t="shared" si="25"/>
        <v>9.0384501734451295</v>
      </c>
      <c r="H358" s="121">
        <v>40.362139581138436</v>
      </c>
      <c r="I358" s="121">
        <f>(H357^2)+(2*(LOOKUP(J357,'Max limit'!W:W,'Max limit'!Z:Z)*(E358-E357)))</f>
        <v>1627.5954749068344</v>
      </c>
      <c r="J358" s="120">
        <f>LOOKUP(H358,'Max limit'!CF:CF,'Max limit'!CC:CC)</f>
        <v>7070</v>
      </c>
      <c r="K358" s="169">
        <v>3</v>
      </c>
      <c r="L358" s="133">
        <f t="shared" si="26"/>
        <v>6244</v>
      </c>
    </row>
    <row r="359" spans="2:12" ht="27" thickTop="1" thickBot="1">
      <c r="B359" s="120"/>
      <c r="C359" s="120"/>
      <c r="D359" s="120"/>
      <c r="E359" s="121">
        <f t="shared" si="28"/>
        <v>3220</v>
      </c>
      <c r="F359" s="121">
        <f t="shared" si="29"/>
        <v>0.24133348141733887</v>
      </c>
      <c r="G359" s="121">
        <f t="shared" ref="G359:G422" si="30">($H359-$H358)/$F359</f>
        <v>8.9030255995134695</v>
      </c>
      <c r="H359" s="121">
        <v>42.510737744216712</v>
      </c>
      <c r="I359" s="121">
        <f>(H358^2)+(2*(LOOKUP(J358,'Max limit'!W:W,'Max limit'!Z:Z)*(E359-E358)))</f>
        <v>1806.2911659139793</v>
      </c>
      <c r="J359" s="120">
        <f>LOOKUP(H359,'Max limit'!CF:CF,'Max limit'!CC:CC)</f>
        <v>7510</v>
      </c>
      <c r="K359" s="169">
        <v>3</v>
      </c>
      <c r="L359" s="133">
        <f t="shared" si="26"/>
        <v>6666</v>
      </c>
    </row>
    <row r="360" spans="2:12" ht="27" thickTop="1" thickBot="1">
      <c r="B360" s="120"/>
      <c r="C360" s="120"/>
      <c r="D360" s="120"/>
      <c r="E360" s="121">
        <f t="shared" si="28"/>
        <v>3230</v>
      </c>
      <c r="F360" s="121">
        <f t="shared" si="29"/>
        <v>0.22978746049379328</v>
      </c>
      <c r="G360" s="121">
        <f t="shared" si="30"/>
        <v>8.7710433411035371</v>
      </c>
      <c r="H360" s="121">
        <v>44.52621351944989</v>
      </c>
      <c r="I360" s="121">
        <f>(H359^2)+(2*(LOOKUP(J359,'Max limit'!W:W,'Max limit'!Z:Z)*(E360-E359)))</f>
        <v>1981.5959099347745</v>
      </c>
      <c r="J360" s="120">
        <f>LOOKUP(H360,'Max limit'!CF:CF,'Max limit'!CC:CC)</f>
        <v>7860</v>
      </c>
      <c r="K360" s="169">
        <v>3</v>
      </c>
      <c r="L360" s="133">
        <f t="shared" si="26"/>
        <v>7088</v>
      </c>
    </row>
    <row r="361" spans="2:12" ht="27" thickTop="1" thickBot="1">
      <c r="B361" s="120"/>
      <c r="C361" s="120"/>
      <c r="D361" s="120"/>
      <c r="E361" s="121">
        <f t="shared" si="28"/>
        <v>3240</v>
      </c>
      <c r="F361" s="121">
        <f t="shared" si="29"/>
        <v>0.21989135769415913</v>
      </c>
      <c r="G361" s="121">
        <f t="shared" si="30"/>
        <v>8.6478140187032828</v>
      </c>
      <c r="H361" s="121">
        <v>46.427793085109137</v>
      </c>
      <c r="I361" s="121">
        <f>(H360^2)+(2*(LOOKUP(J360,'Max limit'!W:W,'Max limit'!Z:Z)*(E361-E360)))</f>
        <v>2154.7059129035301</v>
      </c>
      <c r="J361" s="120">
        <f>LOOKUP(H361,'Max limit'!CF:CF,'Max limit'!CC:CC)</f>
        <v>8120</v>
      </c>
      <c r="K361" s="169">
        <v>3</v>
      </c>
      <c r="L361" s="133">
        <f t="shared" si="26"/>
        <v>7456</v>
      </c>
    </row>
    <row r="362" spans="2:12" ht="27" thickTop="1" thickBot="1">
      <c r="B362" s="120"/>
      <c r="C362" s="120"/>
      <c r="D362" s="120"/>
      <c r="E362" s="121">
        <f t="shared" si="28"/>
        <v>3250</v>
      </c>
      <c r="F362" s="121">
        <f t="shared" si="29"/>
        <v>0.21128867423794168</v>
      </c>
      <c r="G362" s="121">
        <f t="shared" si="30"/>
        <v>8.5269162528256466</v>
      </c>
      <c r="H362" s="121">
        <v>48.229433915506625</v>
      </c>
      <c r="I362" s="121">
        <f>(H361^2)+(2*(LOOKUP(J361,'Max limit'!W:W,'Max limit'!Z:Z)*(E362-E361)))</f>
        <v>2325.8774219907186</v>
      </c>
      <c r="J362" s="120">
        <f>LOOKUP(H362,'Max limit'!CF:CF,'Max limit'!CC:CC)</f>
        <v>8470</v>
      </c>
      <c r="K362" s="169">
        <v>3</v>
      </c>
      <c r="L362" s="133">
        <f t="shared" ref="L362:L425" si="31">AVERAGE(J358:J362)</f>
        <v>7806</v>
      </c>
    </row>
    <row r="363" spans="2:12" ht="27" thickTop="1" thickBot="1">
      <c r="B363" s="120"/>
      <c r="C363" s="120"/>
      <c r="D363" s="120"/>
      <c r="E363" s="121">
        <f t="shared" si="28"/>
        <v>3260</v>
      </c>
      <c r="F363" s="121">
        <f t="shared" si="29"/>
        <v>0.20372403508923256</v>
      </c>
      <c r="G363" s="121">
        <f t="shared" si="30"/>
        <v>8.4091792912494228</v>
      </c>
      <c r="H363" s="121">
        <v>49.94258585250877</v>
      </c>
      <c r="I363" s="121">
        <f>(H362^2)+(2*(LOOKUP(J362,'Max limit'!W:W,'Max limit'!Z:Z)*(E363-E362)))</f>
        <v>2493.9214574358789</v>
      </c>
      <c r="J363" s="120">
        <f>LOOKUP(H363,'Max limit'!CF:CF,'Max limit'!CC:CC)</f>
        <v>8740</v>
      </c>
      <c r="K363" s="169">
        <v>3</v>
      </c>
      <c r="L363" s="133">
        <f t="shared" si="31"/>
        <v>8140</v>
      </c>
    </row>
    <row r="364" spans="2:12" ht="27" thickTop="1" thickBot="1">
      <c r="B364" s="120"/>
      <c r="C364" s="120"/>
      <c r="D364" s="120"/>
      <c r="E364" s="121">
        <f t="shared" si="28"/>
        <v>3270</v>
      </c>
      <c r="F364" s="121">
        <f t="shared" si="29"/>
        <v>0.19700680976269649</v>
      </c>
      <c r="G364" s="121">
        <f t="shared" si="30"/>
        <v>8.2949502350861675</v>
      </c>
      <c r="H364" s="121">
        <v>51.576747535463426</v>
      </c>
      <c r="I364" s="121">
        <f>(H363^2)+(2*(LOOKUP(J363,'Max limit'!W:W,'Max limit'!Z:Z)*(E364-E363)))</f>
        <v>2660.1089672190046</v>
      </c>
      <c r="J364" s="120">
        <f>LOOKUP(H364,'Max limit'!CF:CF,'Max limit'!CC:CC)</f>
        <v>9090</v>
      </c>
      <c r="K364" s="169">
        <v>3</v>
      </c>
      <c r="L364" s="133">
        <f t="shared" si="31"/>
        <v>8456</v>
      </c>
    </row>
    <row r="365" spans="2:12" ht="27" thickTop="1" thickBot="1">
      <c r="B365" s="120"/>
      <c r="C365" s="120"/>
      <c r="D365" s="120"/>
      <c r="E365" s="121">
        <f t="shared" si="28"/>
        <v>3280</v>
      </c>
      <c r="F365" s="121">
        <f t="shared" si="29"/>
        <v>0.19099151555535704</v>
      </c>
      <c r="G365" s="121">
        <f t="shared" si="30"/>
        <v>8.18464866375054</v>
      </c>
      <c r="H365" s="121">
        <v>53.139945988041269</v>
      </c>
      <c r="I365" s="121">
        <f>(H364^2)+(2*(LOOKUP(J364,'Max limit'!W:W,'Max limit'!Z:Z)*(E365-E364)))</f>
        <v>2823.3272495716969</v>
      </c>
      <c r="J365" s="120">
        <f>LOOKUP(H365,'Max limit'!CF:CF,'Max limit'!CC:CC)</f>
        <v>9350</v>
      </c>
      <c r="K365" s="169">
        <v>3</v>
      </c>
      <c r="L365" s="133">
        <f t="shared" si="31"/>
        <v>8754</v>
      </c>
    </row>
    <row r="366" spans="2:12" ht="27" thickTop="1" thickBot="1">
      <c r="B366" s="120"/>
      <c r="C366" s="120"/>
      <c r="D366" s="120"/>
      <c r="E366" s="121">
        <f t="shared" si="28"/>
        <v>3290</v>
      </c>
      <c r="F366" s="121">
        <f t="shared" si="29"/>
        <v>0.18556738942838044</v>
      </c>
      <c r="G366" s="121">
        <f t="shared" si="30"/>
        <v>8.0707370699555216</v>
      </c>
      <c r="H366" s="121">
        <v>54.637611596875772</v>
      </c>
      <c r="I366" s="121">
        <f>(H365^2)+(2*(LOOKUP(J365,'Max limit'!W:W,'Max limit'!Z:Z)*(E366-E365)))</f>
        <v>2984.960699534442</v>
      </c>
      <c r="J366" s="120">
        <f>LOOKUP(H366,'Max limit'!CF:CF,'Max limit'!CC:CC)</f>
        <v>9610</v>
      </c>
      <c r="K366" s="169">
        <v>3</v>
      </c>
      <c r="L366" s="133">
        <f t="shared" si="31"/>
        <v>9052</v>
      </c>
    </row>
    <row r="367" spans="2:12" ht="27" thickTop="1" thickBot="1">
      <c r="B367" s="120"/>
      <c r="C367" s="120"/>
      <c r="D367" s="120"/>
      <c r="E367" s="121">
        <f t="shared" si="28"/>
        <v>3300</v>
      </c>
      <c r="F367" s="121">
        <f t="shared" si="29"/>
        <v>0.18064661229455914</v>
      </c>
      <c r="G367" s="121">
        <f t="shared" si="30"/>
        <v>7.9612521601350226</v>
      </c>
      <c r="H367" s="121">
        <v>56.075784829226905</v>
      </c>
      <c r="I367" s="121">
        <f>(H366^2)+(2*(LOOKUP(J366,'Max limit'!W:W,'Max limit'!Z:Z)*(E367-E366)))</f>
        <v>3144.2578399573831</v>
      </c>
      <c r="J367" s="120">
        <f>LOOKUP(H367,'Max limit'!CF:CF,'Max limit'!CC:CC)</f>
        <v>9880</v>
      </c>
      <c r="K367" s="169">
        <v>3</v>
      </c>
      <c r="L367" s="133">
        <f t="shared" si="31"/>
        <v>9334</v>
      </c>
    </row>
    <row r="368" spans="2:12" ht="27" thickTop="1" thickBot="1">
      <c r="B368" s="120"/>
      <c r="C368" s="120"/>
      <c r="D368" s="120"/>
      <c r="E368" s="121">
        <f t="shared" si="28"/>
        <v>3310</v>
      </c>
      <c r="F368" s="121">
        <f t="shared" si="29"/>
        <v>0.17615622796970476</v>
      </c>
      <c r="G368" s="121">
        <f t="shared" si="30"/>
        <v>7.8567367229791083</v>
      </c>
      <c r="H368" s="121">
        <v>57.459797934497963</v>
      </c>
      <c r="I368" s="121">
        <f>(H367^2)+(2*(LOOKUP(J367,'Max limit'!W:W,'Max limit'!Z:Z)*(E368-E367)))</f>
        <v>3301.2223647373121</v>
      </c>
      <c r="J368" s="120">
        <f>LOOKUP(H368,'Max limit'!CF:CF,'Max limit'!CC:CC)</f>
        <v>10050</v>
      </c>
      <c r="K368" s="169">
        <v>3</v>
      </c>
      <c r="L368" s="133">
        <f t="shared" si="31"/>
        <v>9596</v>
      </c>
    </row>
    <row r="369" spans="2:12" ht="27" thickTop="1" thickBot="1">
      <c r="B369" s="120"/>
      <c r="C369" s="120"/>
      <c r="D369" s="120"/>
      <c r="E369" s="121">
        <f t="shared" si="28"/>
        <v>3320</v>
      </c>
      <c r="F369" s="121">
        <f t="shared" si="29"/>
        <v>0.1720387540210436</v>
      </c>
      <c r="G369" s="121">
        <f t="shared" si="30"/>
        <v>7.7498845921837827</v>
      </c>
      <c r="H369" s="121">
        <v>58.793078423544145</v>
      </c>
      <c r="I369" s="121">
        <f>(H368^2)+(2*(LOOKUP(J368,'Max limit'!W:W,'Max limit'!Z:Z)*(E369-E368)))</f>
        <v>3456.9016780942979</v>
      </c>
      <c r="J369" s="120">
        <f>LOOKUP(H369,'Max limit'!CF:CF,'Max limit'!CC:CC)</f>
        <v>10320</v>
      </c>
      <c r="K369" s="169">
        <v>3</v>
      </c>
      <c r="L369" s="133">
        <f t="shared" si="31"/>
        <v>9842</v>
      </c>
    </row>
    <row r="370" spans="2:12" ht="27" thickTop="1" thickBot="1">
      <c r="B370" s="120"/>
      <c r="C370" s="120"/>
      <c r="D370" s="120"/>
      <c r="E370" s="121">
        <f t="shared" si="28"/>
        <v>3330</v>
      </c>
      <c r="F370" s="121">
        <f t="shared" si="29"/>
        <v>0.16824697013329368</v>
      </c>
      <c r="G370" s="121">
        <f t="shared" si="30"/>
        <v>7.6477568205359532</v>
      </c>
      <c r="H370" s="121">
        <v>60.079790336915551</v>
      </c>
      <c r="I370" s="121">
        <f>(H369^2)+(2*(LOOKUP(J369,'Max limit'!W:W,'Max limit'!Z:Z)*(E370-E369)))</f>
        <v>3609.536786034851</v>
      </c>
      <c r="J370" s="120">
        <f>LOOKUP(H370,'Max limit'!CF:CF,'Max limit'!CC:CC)</f>
        <v>10580</v>
      </c>
      <c r="K370" s="169">
        <v>3</v>
      </c>
      <c r="L370" s="133">
        <f t="shared" si="31"/>
        <v>10088</v>
      </c>
    </row>
    <row r="371" spans="2:12" ht="27" thickTop="1" thickBot="1">
      <c r="B371" s="120"/>
      <c r="C371" s="120"/>
      <c r="D371" s="120"/>
      <c r="E371" s="121">
        <f t="shared" si="28"/>
        <v>3340</v>
      </c>
      <c r="F371" s="121">
        <f t="shared" si="29"/>
        <v>0.1647387033617522</v>
      </c>
      <c r="G371" s="121">
        <f t="shared" si="30"/>
        <v>7.5561991739409837</v>
      </c>
      <c r="H371" s="121">
        <v>61.324588791173731</v>
      </c>
      <c r="I371" s="121">
        <f>(H370^2)+(2*(LOOKUP(J370,'Max limit'!W:W,'Max limit'!Z:Z)*(E371-E370)))</f>
        <v>3760.1576471079156</v>
      </c>
      <c r="J371" s="120">
        <f>LOOKUP(H371,'Max limit'!CF:CF,'Max limit'!CC:CC)</f>
        <v>10760</v>
      </c>
      <c r="K371" s="169">
        <v>3</v>
      </c>
      <c r="L371" s="133">
        <f t="shared" si="31"/>
        <v>10318</v>
      </c>
    </row>
    <row r="372" spans="2:12" ht="27" thickTop="1" thickBot="1">
      <c r="B372" s="120"/>
      <c r="C372" s="120"/>
      <c r="D372" s="121">
        <f>SUM(F352:F390)</f>
        <v>8.7132934774676283</v>
      </c>
      <c r="E372" s="121">
        <f t="shared" si="28"/>
        <v>3350</v>
      </c>
      <c r="F372" s="121">
        <f t="shared" si="29"/>
        <v>0.16147509718918385</v>
      </c>
      <c r="G372" s="121">
        <f t="shared" si="30"/>
        <v>7.4867906673140068</v>
      </c>
      <c r="H372" s="121">
        <v>62.533519041813335</v>
      </c>
      <c r="I372" s="121">
        <f>(H371^2)+(2*(LOOKUP(J371,'Max limit'!W:W,'Max limit'!Z:Z)*(E372-E371)))</f>
        <v>3909.6315719877284</v>
      </c>
      <c r="J372" s="120">
        <f>LOOKUP(H372,'Max limit'!CF:CF,'Max limit'!CC:CC)</f>
        <v>10890</v>
      </c>
      <c r="K372" s="169">
        <v>3</v>
      </c>
      <c r="L372" s="133">
        <f t="shared" si="31"/>
        <v>10520</v>
      </c>
    </row>
    <row r="373" spans="2:12" ht="27" thickTop="1" thickBot="1">
      <c r="B373" s="120"/>
      <c r="C373" s="120"/>
      <c r="D373" s="120"/>
      <c r="E373" s="121">
        <f t="shared" si="28"/>
        <v>3360</v>
      </c>
      <c r="F373" s="121">
        <f t="shared" si="29"/>
        <v>0.15842262053643397</v>
      </c>
      <c r="G373" s="121">
        <f t="shared" si="30"/>
        <v>7.4330271545863091</v>
      </c>
      <c r="H373" s="121">
        <v>63.711078682161371</v>
      </c>
      <c r="I373" s="121">
        <f>(H372^2)+(2*(LOOKUP(J372,'Max limit'!W:W,'Max limit'!Z:Z)*(E373-E372)))</f>
        <v>4058.1583647344819</v>
      </c>
      <c r="J373" s="120">
        <f>LOOKUP(H373,'Max limit'!CF:CF,'Max limit'!CC:CC)</f>
        <v>10890</v>
      </c>
      <c r="K373" s="169">
        <v>3</v>
      </c>
      <c r="L373" s="133">
        <f t="shared" si="31"/>
        <v>10688</v>
      </c>
    </row>
    <row r="374" spans="2:12" ht="27" thickTop="1" thickBot="1">
      <c r="B374" s="120"/>
      <c r="C374" s="120" t="s">
        <v>29</v>
      </c>
      <c r="D374" s="120"/>
      <c r="E374" s="121">
        <f t="shared" si="28"/>
        <v>3370</v>
      </c>
      <c r="F374" s="121">
        <f t="shared" si="29"/>
        <v>0.15629804241341702</v>
      </c>
      <c r="G374" s="121">
        <f t="shared" si="30"/>
        <v>3.4453303414668235</v>
      </c>
      <c r="H374" s="121">
        <v>64.249577070000186</v>
      </c>
      <c r="I374" s="121">
        <f>(H373^2)+(2*(LOOKUP(J373,'Max limit'!AG:AG,'Max limit'!AI:AI)*(E374-E373)))</f>
        <v>3804.710496848963</v>
      </c>
      <c r="J374" s="120">
        <f>LOOKUP(H374,'Max limit'!CE:CE,'Max limit'!CC:CC)</f>
        <v>10890</v>
      </c>
      <c r="K374" s="169">
        <v>2</v>
      </c>
      <c r="L374" s="133">
        <f t="shared" si="31"/>
        <v>10802</v>
      </c>
    </row>
    <row r="375" spans="2:12" ht="27" thickTop="1" thickBot="1">
      <c r="B375" s="120"/>
      <c r="C375" s="120"/>
      <c r="D375" s="120"/>
      <c r="E375" s="121">
        <f t="shared" si="28"/>
        <v>3380</v>
      </c>
      <c r="F375" s="121">
        <f t="shared" si="29"/>
        <v>0.15577074811626551</v>
      </c>
      <c r="G375" s="121">
        <f t="shared" si="30"/>
        <v>-0.6762700708162761</v>
      </c>
      <c r="H375" s="121">
        <v>64.144233975140494</v>
      </c>
      <c r="I375" s="121">
        <f>(H374^2)+(2*(LOOKUP(J374,'Max limit'!AG:AG,'Max limit'!AI:AI)*(E375-E374)))</f>
        <v>3873.6171036782998</v>
      </c>
      <c r="J375" s="120">
        <f>LOOKUP(H375,'Max limit'!CE:CE,'Max limit'!CC:CC)</f>
        <v>10890</v>
      </c>
      <c r="K375" s="169">
        <v>2</v>
      </c>
      <c r="L375" s="133">
        <f t="shared" si="31"/>
        <v>10864</v>
      </c>
    </row>
    <row r="376" spans="2:12" ht="27" thickTop="1" thickBot="1">
      <c r="B376" s="120"/>
      <c r="C376" s="120"/>
      <c r="D376" s="120"/>
      <c r="E376" s="121">
        <f t="shared" si="28"/>
        <v>3390</v>
      </c>
      <c r="F376" s="121">
        <f t="shared" si="29"/>
        <v>0.15682321343099459</v>
      </c>
      <c r="G376" s="121">
        <f t="shared" si="30"/>
        <v>-4.8228065277396182</v>
      </c>
      <c r="H376" s="121">
        <v>63.38790595770439</v>
      </c>
      <c r="I376" s="121">
        <f>(H375^2)+(2*(LOOKUP(J375,'Max limit'!AG:AG,'Max limit'!AI:AI)*(E376-E375)))</f>
        <v>3860.0917022619742</v>
      </c>
      <c r="J376" s="120">
        <f>LOOKUP(H376,'Max limit'!CE:CE,'Max limit'!CC:CC)</f>
        <v>10890</v>
      </c>
      <c r="K376" s="169">
        <v>2</v>
      </c>
      <c r="L376" s="133">
        <f t="shared" si="31"/>
        <v>10890</v>
      </c>
    </row>
    <row r="377" spans="2:12" ht="27" thickTop="1" thickBot="1">
      <c r="B377" s="120"/>
      <c r="C377" s="120"/>
      <c r="D377" s="120"/>
      <c r="E377" s="121">
        <f t="shared" si="28"/>
        <v>3400</v>
      </c>
      <c r="F377" s="121">
        <f t="shared" si="29"/>
        <v>0.15954348169844471</v>
      </c>
      <c r="G377" s="121">
        <f t="shared" si="30"/>
        <v>-8.8887144966466725</v>
      </c>
      <c r="H377" s="121">
        <v>61.969769499085942</v>
      </c>
      <c r="I377" s="121">
        <f>(H376^2)+(2*(LOOKUP(J376,'Max limit'!AG:AG,'Max limit'!AI:AI)*(E377-E376)))</f>
        <v>3763.635571707182</v>
      </c>
      <c r="J377" s="120">
        <f>LOOKUP(H377,'Max limit'!CE:CE,'Max limit'!CC:CC)</f>
        <v>10890</v>
      </c>
      <c r="K377" s="169">
        <v>2</v>
      </c>
      <c r="L377" s="133">
        <f t="shared" si="31"/>
        <v>10890</v>
      </c>
    </row>
    <row r="378" spans="2:12" ht="27" thickTop="1" thickBot="1">
      <c r="B378" s="120"/>
      <c r="C378" s="120"/>
      <c r="D378" s="120"/>
      <c r="E378" s="121">
        <f t="shared" si="28"/>
        <v>3410</v>
      </c>
      <c r="F378" s="121">
        <f t="shared" si="29"/>
        <v>0.16414054940242129</v>
      </c>
      <c r="G378" s="121">
        <f t="shared" si="30"/>
        <v>-12.749702858446192</v>
      </c>
      <c r="H378" s="121">
        <v>59.877026267182963</v>
      </c>
      <c r="I378" s="121">
        <f>(H377^2)+(2*(LOOKUP(J377,'Max limit'!AG:AG,'Max limit'!AI:AI)*(E378-E377)))</f>
        <v>3585.8612817742487</v>
      </c>
      <c r="J378" s="120">
        <f>LOOKUP(H378,'Max limit'!CE:CE,'Max limit'!CC:CC)</f>
        <v>10890</v>
      </c>
      <c r="K378" s="169">
        <v>2</v>
      </c>
      <c r="L378" s="133">
        <f t="shared" si="31"/>
        <v>10890</v>
      </c>
    </row>
    <row r="379" spans="2:12" ht="27" thickTop="1" thickBot="1">
      <c r="B379" s="120"/>
      <c r="C379" s="120"/>
      <c r="D379" s="120"/>
      <c r="E379" s="121">
        <f t="shared" si="28"/>
        <v>3420</v>
      </c>
      <c r="F379" s="121">
        <f t="shared" si="29"/>
        <v>0.17009021488291817</v>
      </c>
      <c r="G379" s="121">
        <f t="shared" si="30"/>
        <v>-12.754367107138192</v>
      </c>
      <c r="H379" s="121">
        <v>57.707633225234204</v>
      </c>
      <c r="I379" s="121">
        <f>(H378^2)+(2*(LOOKUP(J378,'Max limit'!AG:AG,'Max limit'!AI:AI)*(E379-E378)))</f>
        <v>3330.8672246053247</v>
      </c>
      <c r="J379" s="120">
        <f>LOOKUP(H379,'Max limit'!CE:CE,'Max limit'!CC:CC)</f>
        <v>10890</v>
      </c>
      <c r="K379" s="169">
        <v>2</v>
      </c>
      <c r="L379" s="133">
        <f t="shared" si="31"/>
        <v>10890</v>
      </c>
    </row>
    <row r="380" spans="2:12" ht="27" thickTop="1" thickBot="1">
      <c r="B380" s="120"/>
      <c r="C380" s="120"/>
      <c r="D380" s="120"/>
      <c r="E380" s="121">
        <f t="shared" si="28"/>
        <v>3430</v>
      </c>
      <c r="F380" s="121">
        <f t="shared" si="29"/>
        <v>0.17674087375943168</v>
      </c>
      <c r="G380" s="121">
        <f t="shared" si="30"/>
        <v>-12.760212067982721</v>
      </c>
      <c r="H380" s="121">
        <v>55.452382194983294</v>
      </c>
      <c r="I380" s="121">
        <f>(H379^2)+(2*(LOOKUP(J379,'Max limit'!AG:AG,'Max limit'!AI:AI)*(E380-E379)))</f>
        <v>3075.7798824625606</v>
      </c>
      <c r="J380" s="120">
        <f>LOOKUP(H380,'Max limit'!CE:CE,'Max limit'!CC:CC)</f>
        <v>10890</v>
      </c>
      <c r="K380" s="169">
        <v>2</v>
      </c>
      <c r="L380" s="133">
        <f t="shared" si="31"/>
        <v>10890</v>
      </c>
    </row>
    <row r="381" spans="2:12" ht="27" thickTop="1" thickBot="1">
      <c r="B381" s="120"/>
      <c r="C381" s="120"/>
      <c r="D381" s="120"/>
      <c r="E381" s="121">
        <f t="shared" si="28"/>
        <v>3440</v>
      </c>
      <c r="F381" s="121">
        <f t="shared" si="29"/>
        <v>0.1842427969433901</v>
      </c>
      <c r="G381" s="121">
        <f t="shared" si="30"/>
        <v>-12.767676343018927</v>
      </c>
      <c r="H381" s="121">
        <v>53.100029795077532</v>
      </c>
      <c r="I381" s="121">
        <f>(H380^2)+(2*(LOOKUP(J380,'Max limit'!AG:AG,'Max limit'!AI:AI)*(E381-E380)))</f>
        <v>2820.575641102906</v>
      </c>
      <c r="J381" s="120">
        <f>LOOKUP(H381,'Max limit'!CE:CE,'Max limit'!CC:CC)</f>
        <v>10890</v>
      </c>
      <c r="K381" s="169">
        <v>2</v>
      </c>
      <c r="L381" s="133">
        <f t="shared" si="31"/>
        <v>10890</v>
      </c>
    </row>
    <row r="382" spans="2:12" ht="27" thickTop="1" thickBot="1">
      <c r="B382" s="120"/>
      <c r="C382" s="120"/>
      <c r="D382" s="120"/>
      <c r="E382" s="121">
        <f t="shared" si="28"/>
        <v>3450</v>
      </c>
      <c r="F382" s="121">
        <f t="shared" si="29"/>
        <v>0.19278797857002916</v>
      </c>
      <c r="G382" s="121">
        <f t="shared" si="30"/>
        <v>-12.755729586612903</v>
      </c>
      <c r="H382" s="121">
        <v>50.640878472888517</v>
      </c>
      <c r="I382" s="121">
        <f>(H381^2)+(2*(LOOKUP(J381,'Max limit'!AG:AG,'Max limit'!AI:AI)*(E382-E381)))</f>
        <v>2565.2221142425278</v>
      </c>
      <c r="J382" s="120">
        <f>LOOKUP(H382,'Max limit'!CE:CE,'Max limit'!CC:CC)</f>
        <v>10890</v>
      </c>
      <c r="K382" s="169">
        <v>2</v>
      </c>
      <c r="L382" s="133">
        <f t="shared" si="31"/>
        <v>10890</v>
      </c>
    </row>
    <row r="383" spans="2:12" ht="27" thickTop="1" thickBot="1">
      <c r="B383" s="120"/>
      <c r="C383" s="120"/>
      <c r="D383" s="120"/>
      <c r="E383" s="121">
        <f t="shared" si="28"/>
        <v>3460</v>
      </c>
      <c r="F383" s="121">
        <f t="shared" si="29"/>
        <v>0.2026173932938595</v>
      </c>
      <c r="G383" s="121">
        <f t="shared" si="30"/>
        <v>-12.701515526829366</v>
      </c>
      <c r="H383" s="121">
        <v>48.067330505960868</v>
      </c>
      <c r="I383" s="121">
        <f>(H382^2)+(2*(LOOKUP(J382,'Max limit'!AG:AG,'Max limit'!AI:AI)*(E383-E382)))</f>
        <v>2310.1075225102695</v>
      </c>
      <c r="J383" s="120">
        <f>LOOKUP(H383,'Max limit'!CE:CE,'Max limit'!CC:CC)</f>
        <v>10590</v>
      </c>
      <c r="K383" s="169">
        <v>2</v>
      </c>
      <c r="L383" s="133">
        <f t="shared" si="31"/>
        <v>10830</v>
      </c>
    </row>
    <row r="384" spans="2:12" ht="27" thickTop="1" thickBot="1">
      <c r="B384" s="120"/>
      <c r="C384" s="120"/>
      <c r="D384" s="120"/>
      <c r="E384" s="121">
        <f t="shared" si="28"/>
        <v>3470</v>
      </c>
      <c r="F384" s="121">
        <f t="shared" si="29"/>
        <v>0.21405522977974972</v>
      </c>
      <c r="G384" s="121">
        <f t="shared" si="30"/>
        <v>-12.61744821850457</v>
      </c>
      <c r="H384" s="121">
        <v>45.366499728314778</v>
      </c>
      <c r="I384" s="121">
        <f>(H383^2)+(2*(LOOKUP(J383,'Max limit'!AG:AG,'Max limit'!AI:AI)*(E384-E383)))</f>
        <v>2058.0259822118487</v>
      </c>
      <c r="J384" s="120">
        <f>LOOKUP(H384,'Max limit'!CE:CE,'Max limit'!CC:CC)</f>
        <v>9930</v>
      </c>
      <c r="K384" s="169">
        <v>2</v>
      </c>
      <c r="L384" s="133">
        <f t="shared" si="31"/>
        <v>10638</v>
      </c>
    </row>
    <row r="385" spans="2:12" ht="27" thickTop="1" thickBot="1">
      <c r="B385" s="120"/>
      <c r="C385" s="120"/>
      <c r="D385" s="120"/>
      <c r="E385" s="121">
        <f t="shared" si="28"/>
        <v>3480</v>
      </c>
      <c r="F385" s="121">
        <f t="shared" si="29"/>
        <v>0.22756287042592041</v>
      </c>
      <c r="G385" s="121">
        <f t="shared" si="30"/>
        <v>-12.502916851528704</v>
      </c>
      <c r="H385" s="121">
        <v>42.521300080884295</v>
      </c>
      <c r="I385" s="121">
        <f>(H384^2)+(2*(LOOKUP(J384,'Max limit'!AG:AG,'Max limit'!AI:AI)*(E385-E384)))</f>
        <v>1809.7727014372783</v>
      </c>
      <c r="J385" s="120">
        <f>LOOKUP(H385,'Max limit'!CE:CE,'Max limit'!CC:CC)</f>
        <v>9380</v>
      </c>
      <c r="K385" s="169">
        <v>2</v>
      </c>
      <c r="L385" s="133">
        <f t="shared" si="31"/>
        <v>10336</v>
      </c>
    </row>
    <row r="386" spans="2:12" ht="27" thickTop="1" thickBot="1">
      <c r="B386" s="120"/>
      <c r="C386" s="120"/>
      <c r="D386" s="120"/>
      <c r="E386" s="121">
        <f t="shared" si="28"/>
        <v>3490</v>
      </c>
      <c r="F386" s="121">
        <f t="shared" si="29"/>
        <v>0.2438205951489269</v>
      </c>
      <c r="G386" s="121">
        <f t="shared" si="30"/>
        <v>-12.365957078649679</v>
      </c>
      <c r="H386" s="121">
        <v>39.506225066381845</v>
      </c>
      <c r="I386" s="121">
        <f>(H385^2)+(2*(LOOKUP(J385,'Max limit'!AG:AG,'Max limit'!AI:AI)*(E386-E385)))</f>
        <v>1562.9261760631982</v>
      </c>
      <c r="J386" s="120">
        <f>LOOKUP(H386,'Max limit'!CE:CE,'Max limit'!CC:CC)</f>
        <v>8730</v>
      </c>
      <c r="K386" s="169">
        <v>2</v>
      </c>
      <c r="L386" s="133">
        <f t="shared" si="31"/>
        <v>9904</v>
      </c>
    </row>
    <row r="387" spans="2:12" ht="27" thickTop="1" thickBot="1">
      <c r="B387" s="120"/>
      <c r="C387" s="120"/>
      <c r="D387" s="120"/>
      <c r="E387" s="121">
        <f t="shared" si="28"/>
        <v>3500</v>
      </c>
      <c r="F387" s="121">
        <f t="shared" si="29"/>
        <v>0.2639040362085231</v>
      </c>
      <c r="G387" s="121">
        <f t="shared" si="30"/>
        <v>-12.229167044919691</v>
      </c>
      <c r="H387" s="121">
        <v>36.278898523759281</v>
      </c>
      <c r="I387" s="121">
        <f>(H386^2)+(2*(LOOKUP(J386,'Max limit'!AG:AG,'Max limit'!AI:AI)*(E387-E386)))</f>
        <v>1319.1669272367251</v>
      </c>
      <c r="J387" s="120">
        <f>LOOKUP(H387,'Max limit'!CE:CE,'Max limit'!CC:CC)</f>
        <v>7960</v>
      </c>
      <c r="K387" s="169">
        <v>2</v>
      </c>
      <c r="L387" s="133">
        <f t="shared" si="31"/>
        <v>9318</v>
      </c>
    </row>
    <row r="388" spans="2:12" ht="27" thickTop="1" thickBot="1">
      <c r="B388" s="120"/>
      <c r="C388" s="120"/>
      <c r="D388" s="120"/>
      <c r="E388" s="121">
        <f t="shared" si="28"/>
        <v>3510</v>
      </c>
      <c r="F388" s="121">
        <f t="shared" si="29"/>
        <v>0.28966293134483567</v>
      </c>
      <c r="G388" s="121">
        <f t="shared" si="30"/>
        <v>-12.12453211679145</v>
      </c>
      <c r="H388" s="121">
        <v>32.766871009624865</v>
      </c>
      <c r="I388" s="121">
        <f>(H387^2)+(2*(LOOKUP(J387,'Max limit'!AG:AG,'Max limit'!AI:AI)*(E388-E387)))</f>
        <v>1078.470028138727</v>
      </c>
      <c r="J388" s="120">
        <f>LOOKUP(H388,'Max limit'!CE:CE,'Max limit'!CC:CC)</f>
        <v>7190</v>
      </c>
      <c r="K388" s="169">
        <v>2</v>
      </c>
      <c r="L388" s="133">
        <f t="shared" si="31"/>
        <v>8638</v>
      </c>
    </row>
    <row r="389" spans="2:12" ht="27" thickTop="1" thickBot="1">
      <c r="B389" s="120"/>
      <c r="C389" s="120"/>
      <c r="D389" s="120"/>
      <c r="E389" s="121">
        <f t="shared" si="28"/>
        <v>3520</v>
      </c>
      <c r="F389" s="121">
        <f t="shared" si="29"/>
        <v>0.32462897669507185</v>
      </c>
      <c r="G389" s="121">
        <f t="shared" si="30"/>
        <v>-12.090563492336386</v>
      </c>
      <c r="H389" s="121">
        <v>28.841923755440909</v>
      </c>
      <c r="I389" s="121">
        <f>(H388^2)+(2*(LOOKUP(J388,'Max limit'!AG:AG,'Max limit'!AI:AI)*(E389-E388)))</f>
        <v>839.5072224281821</v>
      </c>
      <c r="J389" s="120">
        <f>LOOKUP(H389,'Max limit'!CE:CE,'Max limit'!CC:CC)</f>
        <v>6310</v>
      </c>
      <c r="K389" s="169">
        <v>2</v>
      </c>
      <c r="L389" s="133">
        <f t="shared" si="31"/>
        <v>7914</v>
      </c>
    </row>
    <row r="390" spans="2:12" ht="27" thickTop="1" thickBot="1">
      <c r="B390" s="120"/>
      <c r="C390" s="120"/>
      <c r="D390" s="120"/>
      <c r="E390" s="121">
        <f t="shared" si="28"/>
        <v>3530</v>
      </c>
      <c r="F390" s="121">
        <f t="shared" si="29"/>
        <v>0.37700084422751623</v>
      </c>
      <c r="G390" s="121">
        <f t="shared" si="30"/>
        <v>-12.290604917578971</v>
      </c>
      <c r="H390" s="121">
        <v>24.208355325446774</v>
      </c>
      <c r="I390" s="121">
        <f>(H389^2)+(2*(LOOKUP(J389,'Max limit'!AG:AG,'Max limit'!AI:AI)*(E390-E389)))</f>
        <v>601.28865748980616</v>
      </c>
      <c r="J390" s="120">
        <f>LOOKUP(H390,'Max limit'!CE:CE,'Max limit'!CC:CC)</f>
        <v>5320</v>
      </c>
      <c r="K390" s="169">
        <v>2</v>
      </c>
      <c r="L390" s="133">
        <f t="shared" si="31"/>
        <v>7102</v>
      </c>
    </row>
    <row r="391" spans="2:12" ht="27" thickTop="1" thickBot="1">
      <c r="B391" s="122"/>
      <c r="C391" s="122"/>
      <c r="D391" s="122"/>
      <c r="E391" s="123">
        <f t="shared" si="28"/>
        <v>3540</v>
      </c>
      <c r="F391" s="123">
        <f t="shared" si="29"/>
        <v>0.44472368107721216</v>
      </c>
      <c r="G391" s="123">
        <f t="shared" si="30"/>
        <v>-7.7463057499524606</v>
      </c>
      <c r="H391" s="123">
        <v>20.763389717578342</v>
      </c>
      <c r="I391" s="123"/>
      <c r="J391" s="122">
        <f>LOOKUP(H391,'Max limit'!CD:CD,'Max limit'!CC:CC)</f>
        <v>5990</v>
      </c>
      <c r="K391" s="170">
        <v>1</v>
      </c>
      <c r="L391" s="135">
        <f t="shared" si="31"/>
        <v>6554</v>
      </c>
    </row>
    <row r="392" spans="2:12" ht="27" thickTop="1" thickBot="1">
      <c r="B392" s="122"/>
      <c r="C392" s="122"/>
      <c r="D392" s="122"/>
      <c r="E392" s="123">
        <f t="shared" si="28"/>
        <v>3550</v>
      </c>
      <c r="F392" s="123">
        <f t="shared" si="29"/>
        <v>0.51502626163936027</v>
      </c>
      <c r="G392" s="123">
        <f t="shared" si="30"/>
        <v>-5.2304288297823538</v>
      </c>
      <c r="H392" s="123">
        <v>18.069581510604802</v>
      </c>
      <c r="I392" s="123"/>
      <c r="J392" s="122">
        <f>LOOKUP(H392,'Max limit'!CD:CD,'Max limit'!CC:CC)</f>
        <v>5270</v>
      </c>
      <c r="K392" s="170">
        <v>1</v>
      </c>
      <c r="L392" s="135">
        <f t="shared" si="31"/>
        <v>6016</v>
      </c>
    </row>
    <row r="393" spans="2:12" ht="27" thickTop="1" thickBot="1">
      <c r="B393" s="122"/>
      <c r="C393" s="122"/>
      <c r="D393" s="122"/>
      <c r="E393" s="123">
        <f t="shared" si="28"/>
        <v>3560</v>
      </c>
      <c r="F393" s="123">
        <f t="shared" si="29"/>
        <v>0.58320338765555968</v>
      </c>
      <c r="G393" s="123">
        <f t="shared" si="30"/>
        <v>-3.1649497401559841</v>
      </c>
      <c r="H393" s="123">
        <v>16.223772100386249</v>
      </c>
      <c r="I393" s="123"/>
      <c r="J393" s="122">
        <f>LOOKUP(H393,'Max limit'!CD:CD,'Max limit'!CC:CC)</f>
        <v>4690</v>
      </c>
      <c r="K393" s="170">
        <v>1</v>
      </c>
      <c r="L393" s="135">
        <f t="shared" si="31"/>
        <v>5516</v>
      </c>
    </row>
    <row r="394" spans="2:12" ht="27" thickTop="1" thickBot="1">
      <c r="B394" s="122"/>
      <c r="C394" s="122" t="s">
        <v>30</v>
      </c>
      <c r="D394" s="123">
        <f>SUM(F392:F397)</f>
        <v>3.6290129115874574</v>
      </c>
      <c r="E394" s="123">
        <f t="shared" si="28"/>
        <v>3570</v>
      </c>
      <c r="F394" s="123">
        <f t="shared" si="29"/>
        <v>0.63271601432244484</v>
      </c>
      <c r="G394" s="123">
        <f t="shared" si="30"/>
        <v>-1.3241111852342051</v>
      </c>
      <c r="H394" s="123">
        <v>15.385985748745094</v>
      </c>
      <c r="I394" s="123"/>
      <c r="J394" s="122">
        <f>LOOKUP(H394,'Max limit'!CD:CD,'Max limit'!CC:CC)</f>
        <v>4400</v>
      </c>
      <c r="K394" s="170">
        <v>1</v>
      </c>
      <c r="L394" s="135">
        <f t="shared" si="31"/>
        <v>5134</v>
      </c>
    </row>
    <row r="395" spans="2:12" ht="27" thickTop="1" thickBot="1">
      <c r="B395" s="122"/>
      <c r="C395" s="122"/>
      <c r="D395" s="122"/>
      <c r="E395" s="123">
        <f t="shared" si="28"/>
        <v>3580</v>
      </c>
      <c r="F395" s="123">
        <f t="shared" si="29"/>
        <v>0.63945712429133361</v>
      </c>
      <c r="G395" s="123">
        <f t="shared" si="30"/>
        <v>0.78904212697064191</v>
      </c>
      <c r="H395" s="123">
        <v>15.890544358202458</v>
      </c>
      <c r="I395" s="123"/>
      <c r="J395" s="122">
        <f>LOOKUP(H395,'Max limit'!CD:CD,'Max limit'!CC:CC)</f>
        <v>4550</v>
      </c>
      <c r="K395" s="170">
        <v>1</v>
      </c>
      <c r="L395" s="135">
        <f t="shared" si="31"/>
        <v>4980</v>
      </c>
    </row>
    <row r="396" spans="2:12" ht="27" thickTop="1" thickBot="1">
      <c r="B396" s="122"/>
      <c r="C396" s="122"/>
      <c r="D396" s="122"/>
      <c r="E396" s="123">
        <f t="shared" si="28"/>
        <v>3590</v>
      </c>
      <c r="F396" s="123">
        <f t="shared" si="29"/>
        <v>0.6293050618393794</v>
      </c>
      <c r="G396" s="123">
        <f t="shared" si="30"/>
        <v>0</v>
      </c>
      <c r="H396" s="123">
        <v>15.890544358202458</v>
      </c>
      <c r="I396" s="123"/>
      <c r="J396" s="122">
        <f>LOOKUP(H396,'Max limit'!CD:CD,'Max limit'!CC:CC)</f>
        <v>4550</v>
      </c>
      <c r="K396" s="170">
        <v>1</v>
      </c>
      <c r="L396" s="135">
        <f t="shared" si="31"/>
        <v>4692</v>
      </c>
    </row>
    <row r="397" spans="2:12" ht="27" thickTop="1" thickBot="1">
      <c r="B397" s="122"/>
      <c r="C397" s="122"/>
      <c r="D397" s="122"/>
      <c r="E397" s="123">
        <f t="shared" si="28"/>
        <v>3600</v>
      </c>
      <c r="F397" s="123">
        <f t="shared" si="29"/>
        <v>0.6293050618393794</v>
      </c>
      <c r="G397" s="123">
        <f t="shared" si="30"/>
        <v>0</v>
      </c>
      <c r="H397" s="123">
        <v>15.890544358202458</v>
      </c>
      <c r="I397" s="123"/>
      <c r="J397" s="122">
        <f>LOOKUP(H397,'Max limit'!CD:CD,'Max limit'!CC:CC)</f>
        <v>4550</v>
      </c>
      <c r="K397" s="170">
        <v>1</v>
      </c>
      <c r="L397" s="135">
        <f t="shared" si="31"/>
        <v>4548</v>
      </c>
    </row>
    <row r="398" spans="2:12" ht="27" thickTop="1" thickBot="1">
      <c r="B398" s="120"/>
      <c r="C398" s="120"/>
      <c r="D398" s="120"/>
      <c r="E398" s="121">
        <f t="shared" si="28"/>
        <v>3610</v>
      </c>
      <c r="F398" s="121">
        <f t="shared" si="29"/>
        <v>0.60975777608506732</v>
      </c>
      <c r="G398" s="121">
        <f t="shared" si="30"/>
        <v>1.6708618284739238</v>
      </c>
      <c r="H398" s="121">
        <v>16.909365350878147</v>
      </c>
      <c r="I398" s="121">
        <f>(H397^2)+(2*(LOOKUP(J397,'Max limit'!W:W,'Max limit'!Y:Y)*(E398-E397)))</f>
        <v>440.35550714972533</v>
      </c>
      <c r="J398" s="120">
        <f>LOOKUP(H398,'Max limit'!CE:CE,'Max limit'!CC:CC)</f>
        <v>3670</v>
      </c>
      <c r="K398" s="169">
        <v>2</v>
      </c>
      <c r="L398" s="133">
        <f t="shared" si="31"/>
        <v>4344</v>
      </c>
    </row>
    <row r="399" spans="2:12" ht="27" thickTop="1" thickBot="1">
      <c r="B399" s="120"/>
      <c r="C399" s="120"/>
      <c r="D399" s="120"/>
      <c r="E399" s="121">
        <f t="shared" si="28"/>
        <v>3620</v>
      </c>
      <c r="F399" s="121">
        <f t="shared" si="29"/>
        <v>0.56095613065092764</v>
      </c>
      <c r="G399" s="121">
        <f t="shared" si="30"/>
        <v>3.270632277013013</v>
      </c>
      <c r="H399" s="121">
        <v>18.7440465777734</v>
      </c>
      <c r="I399" s="121">
        <f>(H398^2)+(2*(LOOKUP(J398,'Max limit'!W:W,'Max limit'!Y:Y)*(E399-E398)))</f>
        <v>475.70863584287804</v>
      </c>
      <c r="J399" s="120">
        <f>LOOKUP(H399,'Max limit'!CE:CE,'Max limit'!CC:CC)</f>
        <v>4110</v>
      </c>
      <c r="K399" s="169">
        <v>2</v>
      </c>
      <c r="L399" s="133">
        <f t="shared" si="31"/>
        <v>4286</v>
      </c>
    </row>
    <row r="400" spans="2:12" ht="27" thickTop="1" thickBot="1">
      <c r="B400" s="120"/>
      <c r="C400" s="120"/>
      <c r="D400" s="120"/>
      <c r="E400" s="121">
        <f t="shared" si="28"/>
        <v>3630</v>
      </c>
      <c r="F400" s="121">
        <f t="shared" si="29"/>
        <v>0.49982595881536851</v>
      </c>
      <c r="G400" s="121">
        <f t="shared" si="30"/>
        <v>5.0534289842631512</v>
      </c>
      <c r="H400" s="121">
        <v>21.269881565138103</v>
      </c>
      <c r="I400" s="121">
        <f>(H399^2)+(2*(LOOKUP(J399,'Max limit'!W:W,'Max limit'!Y:Y)*(E400-E399)))</f>
        <v>540.20514751925839</v>
      </c>
      <c r="J400" s="120">
        <f>LOOKUP(H400,'Max limit'!CE:CE,'Max limit'!CC:CC)</f>
        <v>4660</v>
      </c>
      <c r="K400" s="169">
        <v>2</v>
      </c>
      <c r="L400" s="133">
        <f t="shared" si="31"/>
        <v>4308</v>
      </c>
    </row>
    <row r="401" spans="2:12" ht="27" thickTop="1" thickBot="1">
      <c r="B401" s="120"/>
      <c r="C401" s="120"/>
      <c r="D401" s="120"/>
      <c r="E401" s="121">
        <f t="shared" si="28"/>
        <v>3640</v>
      </c>
      <c r="F401" s="121">
        <f t="shared" si="29"/>
        <v>0.43788702605733826</v>
      </c>
      <c r="G401" s="121">
        <f t="shared" si="30"/>
        <v>7.157366779240049</v>
      </c>
      <c r="H401" s="121">
        <v>24.403999618501118</v>
      </c>
      <c r="I401" s="121">
        <f>(H400^2)+(2*(LOOKUP(J400,'Max limit'!W:W,'Max limit'!Y:Y)*(E401-E400)))</f>
        <v>639.98283806791687</v>
      </c>
      <c r="J401" s="120">
        <f>LOOKUP(H401,'Max limit'!CE:CE,'Max limit'!CC:CC)</f>
        <v>5320</v>
      </c>
      <c r="K401" s="169">
        <v>2</v>
      </c>
      <c r="L401" s="133">
        <f t="shared" si="31"/>
        <v>4462</v>
      </c>
    </row>
    <row r="402" spans="2:12" ht="27" thickTop="1" thickBot="1">
      <c r="B402" s="120"/>
      <c r="C402" s="120"/>
      <c r="D402" s="120"/>
      <c r="E402" s="121">
        <f t="shared" ref="E402:E434" si="32">E401+10</f>
        <v>3650</v>
      </c>
      <c r="F402" s="121">
        <f t="shared" si="29"/>
        <v>0.38102574515522919</v>
      </c>
      <c r="G402" s="121">
        <f t="shared" si="30"/>
        <v>9.6631061085102861</v>
      </c>
      <c r="H402" s="121">
        <v>28.085891824010297</v>
      </c>
      <c r="I402" s="121">
        <f>(H401^2)+(2*(LOOKUP(J401,'Max limit'!W:W,'Max limit'!Y:Y)*(E402-E401)))</f>
        <v>781.3673813722188</v>
      </c>
      <c r="J402" s="120">
        <f>LOOKUP(H402,'Max limit'!CE:CE,'Max limit'!CC:CC)</f>
        <v>6200</v>
      </c>
      <c r="K402" s="169">
        <v>2</v>
      </c>
      <c r="L402" s="133">
        <f t="shared" si="31"/>
        <v>4792</v>
      </c>
    </row>
    <row r="403" spans="2:12" ht="27" thickTop="1" thickBot="1">
      <c r="B403" s="120"/>
      <c r="C403" s="120"/>
      <c r="D403" s="120"/>
      <c r="E403" s="121">
        <f t="shared" si="32"/>
        <v>3660</v>
      </c>
      <c r="F403" s="121">
        <f t="shared" si="29"/>
        <v>0.33706225506831095</v>
      </c>
      <c r="G403" s="121">
        <f t="shared" si="30"/>
        <v>9.3882834613053188</v>
      </c>
      <c r="H403" s="121">
        <v>31.250327818698395</v>
      </c>
      <c r="I403" s="121">
        <f>(H402^2)+(2*(LOOKUP(J402,'Max limit'!W:W,'Max limit'!Y:Y)*(E403-E402)))</f>
        <v>971.91642844939201</v>
      </c>
      <c r="J403" s="120">
        <f>LOOKUP(H403,'Max limit'!CE:CE,'Max limit'!CC:CC)</f>
        <v>6860</v>
      </c>
      <c r="K403" s="169">
        <v>2</v>
      </c>
      <c r="L403" s="133">
        <f t="shared" si="31"/>
        <v>5430</v>
      </c>
    </row>
    <row r="404" spans="2:12" ht="27" thickTop="1" thickBot="1">
      <c r="B404" s="120"/>
      <c r="C404" s="120"/>
      <c r="D404" s="120"/>
      <c r="E404" s="121">
        <f t="shared" si="32"/>
        <v>3670</v>
      </c>
      <c r="F404" s="121">
        <f t="shared" si="29"/>
        <v>0.30621916533557941</v>
      </c>
      <c r="G404" s="121">
        <f t="shared" si="30"/>
        <v>9.1831051548558182</v>
      </c>
      <c r="H404" s="121">
        <v>34.0623706144072</v>
      </c>
      <c r="I404" s="121">
        <f>(H403^2)+(2*(LOOKUP(J403,'Max limit'!W:W,'Max limit'!Y:Y)*(E404-E403)))</f>
        <v>1157.3752773164485</v>
      </c>
      <c r="J404" s="120">
        <f>LOOKUP(H404,'Max limit'!CE:CE,'Max limit'!CC:CC)</f>
        <v>7520</v>
      </c>
      <c r="K404" s="169">
        <v>2</v>
      </c>
      <c r="L404" s="133">
        <f t="shared" si="31"/>
        <v>6112</v>
      </c>
    </row>
    <row r="405" spans="2:12" ht="27" thickTop="1" thickBot="1">
      <c r="B405" s="120"/>
      <c r="C405" s="120" t="s">
        <v>316</v>
      </c>
      <c r="D405" s="120"/>
      <c r="E405" s="121">
        <f t="shared" si="32"/>
        <v>3680</v>
      </c>
      <c r="F405" s="121">
        <f t="shared" si="29"/>
        <v>0.28297672198615564</v>
      </c>
      <c r="G405" s="121">
        <f t="shared" si="30"/>
        <v>9.0200012205556561</v>
      </c>
      <c r="H405" s="121">
        <v>36.614820992111163</v>
      </c>
      <c r="I405" s="121">
        <f>(H404^2)+(2*(LOOKUP(J404,'Max limit'!W:W,'Max limit'!Y:Y)*(E405-E404)))</f>
        <v>1338.4974051637075</v>
      </c>
      <c r="J405" s="120">
        <f>LOOKUP(H405,'Max limit'!CE:CE,'Max limit'!CC:CC)</f>
        <v>8070</v>
      </c>
      <c r="K405" s="169">
        <v>2</v>
      </c>
      <c r="L405" s="133">
        <f t="shared" si="31"/>
        <v>6794</v>
      </c>
    </row>
    <row r="406" spans="2:12" ht="27" thickTop="1" thickBot="1">
      <c r="B406" s="120"/>
      <c r="C406" s="120"/>
      <c r="D406" s="120"/>
      <c r="E406" s="121">
        <f t="shared" si="32"/>
        <v>3690</v>
      </c>
      <c r="F406" s="121">
        <f t="shared" si="29"/>
        <v>0.26462302527282561</v>
      </c>
      <c r="G406" s="121">
        <f t="shared" si="30"/>
        <v>8.8789365337559154</v>
      </c>
      <c r="H406" s="121">
        <v>38.964392038879069</v>
      </c>
      <c r="I406" s="121">
        <f>(H405^2)+(2*(LOOKUP(J405,'Max limit'!W:W,'Max limit'!Y:Y)*(E406-E405)))</f>
        <v>1516.6026791027953</v>
      </c>
      <c r="J406" s="120">
        <f>LOOKUP(H406,'Max limit'!CE:CE,'Max limit'!CC:CC)</f>
        <v>8510</v>
      </c>
      <c r="K406" s="169">
        <v>2</v>
      </c>
      <c r="L406" s="133">
        <f t="shared" si="31"/>
        <v>7432</v>
      </c>
    </row>
    <row r="407" spans="2:12" ht="27" thickTop="1" thickBot="1">
      <c r="B407" s="120"/>
      <c r="C407" s="120"/>
      <c r="D407" s="120"/>
      <c r="E407" s="121">
        <f t="shared" si="32"/>
        <v>3700</v>
      </c>
      <c r="F407" s="121">
        <f t="shared" si="29"/>
        <v>0.24964732929679923</v>
      </c>
      <c r="G407" s="121">
        <f t="shared" si="30"/>
        <v>8.7492623309825248</v>
      </c>
      <c r="H407" s="121">
        <v>41.148622013125944</v>
      </c>
      <c r="I407" s="121">
        <f>(H406^2)+(2*(LOOKUP(J406,'Max limit'!W:W,'Max limit'!Y:Y)*(E407-E406)))</f>
        <v>1692.2290319548893</v>
      </c>
      <c r="J407" s="120">
        <f>LOOKUP(H407,'Max limit'!CE:CE,'Max limit'!CC:CC)</f>
        <v>9050</v>
      </c>
      <c r="K407" s="169">
        <v>2</v>
      </c>
      <c r="L407" s="133">
        <f t="shared" si="31"/>
        <v>8002</v>
      </c>
    </row>
    <row r="408" spans="2:12" ht="27" thickTop="1" thickBot="1">
      <c r="B408" s="120"/>
      <c r="C408" s="120"/>
      <c r="D408" s="120"/>
      <c r="E408" s="121">
        <f t="shared" si="32"/>
        <v>3710</v>
      </c>
      <c r="F408" s="121">
        <f t="shared" si="29"/>
        <v>0.23712934973964075</v>
      </c>
      <c r="G408" s="121">
        <f t="shared" si="30"/>
        <v>8.6236031614476953</v>
      </c>
      <c r="H408" s="121">
        <v>43.193531423212747</v>
      </c>
      <c r="I408" s="121">
        <f>(H407^2)+(2*(LOOKUP(J407,'Max limit'!W:W,'Max limit'!Y:Y)*(E408-E407)))</f>
        <v>1864.6765513745936</v>
      </c>
      <c r="J408" s="120">
        <f>LOOKUP(H408,'Max limit'!CE:CE,'Max limit'!CC:CC)</f>
        <v>9490</v>
      </c>
      <c r="K408" s="169">
        <v>2</v>
      </c>
      <c r="L408" s="133">
        <f t="shared" si="31"/>
        <v>8528</v>
      </c>
    </row>
    <row r="409" spans="2:12" ht="27" thickTop="1" thickBot="1">
      <c r="B409" s="120"/>
      <c r="C409" s="120"/>
      <c r="D409" s="120"/>
      <c r="E409" s="121">
        <f t="shared" si="32"/>
        <v>3720</v>
      </c>
      <c r="F409" s="121">
        <f t="shared" si="29"/>
        <v>0.22646922599668357</v>
      </c>
      <c r="G409" s="121">
        <f t="shared" si="30"/>
        <v>8.5007429235405656</v>
      </c>
      <c r="H409" s="121">
        <v>45.118688093503764</v>
      </c>
      <c r="I409" s="121">
        <f>(H408^2)+(2*(LOOKUP(J408,'Max limit'!W:W,'Max limit'!Y:Y)*(E409-E408)))</f>
        <v>2034.965436989623</v>
      </c>
      <c r="J409" s="120">
        <f>LOOKUP(H409,'Max limit'!CE:CE,'Max limit'!CC:CC)</f>
        <v>9930</v>
      </c>
      <c r="K409" s="169">
        <v>2</v>
      </c>
      <c r="L409" s="133">
        <f t="shared" si="31"/>
        <v>9010</v>
      </c>
    </row>
    <row r="410" spans="2:12" ht="27" thickTop="1" thickBot="1">
      <c r="B410" s="120"/>
      <c r="C410" s="120"/>
      <c r="D410" s="120"/>
      <c r="E410" s="121">
        <f t="shared" si="32"/>
        <v>3730</v>
      </c>
      <c r="F410" s="121">
        <f t="shared" si="29"/>
        <v>0.21725131260254982</v>
      </c>
      <c r="G410" s="121">
        <f t="shared" si="30"/>
        <v>8.3861702539992233</v>
      </c>
      <c r="H410" s="121">
        <v>46.940594588893553</v>
      </c>
      <c r="I410" s="121">
        <f>(H409^2)+(2*(LOOKUP(J409,'Max limit'!W:W,'Max limit'!Y:Y)*(E410-E409)))</f>
        <v>2202.6934934505953</v>
      </c>
      <c r="J410" s="120">
        <f>LOOKUP(H410,'Max limit'!CE:CE,'Max limit'!CC:CC)</f>
        <v>10260</v>
      </c>
      <c r="K410" s="169">
        <v>2</v>
      </c>
      <c r="L410" s="133">
        <f t="shared" si="31"/>
        <v>9448</v>
      </c>
    </row>
    <row r="411" spans="2:12" ht="27" thickTop="1" thickBot="1">
      <c r="B411" s="120"/>
      <c r="C411" s="120"/>
      <c r="D411" s="121">
        <f>SUM(F398:F432)</f>
        <v>9.1642157151353985</v>
      </c>
      <c r="E411" s="121">
        <f t="shared" si="32"/>
        <v>3740</v>
      </c>
      <c r="F411" s="121">
        <f t="shared" si="29"/>
        <v>0.20923415640821388</v>
      </c>
      <c r="G411" s="121">
        <f t="shared" si="30"/>
        <v>8.1511485499806628</v>
      </c>
      <c r="H411" s="121">
        <v>48.646093279506793</v>
      </c>
      <c r="I411" s="121">
        <f>(H410^2)+(2*(LOOKUP(J410,'Max limit'!W:W,'Max limit'!Z:Z)*(E411-E410)))</f>
        <v>2356.8605670851921</v>
      </c>
      <c r="J411" s="120">
        <f>LOOKUP(H411,'Max limit'!CF:CF,'Max limit'!CC:CC)</f>
        <v>8560</v>
      </c>
      <c r="K411" s="169">
        <v>3</v>
      </c>
      <c r="L411" s="133">
        <f t="shared" si="31"/>
        <v>9458</v>
      </c>
    </row>
    <row r="412" spans="2:12" ht="27" thickTop="1" thickBot="1">
      <c r="B412" s="120"/>
      <c r="C412" s="120"/>
      <c r="D412" s="120"/>
      <c r="E412" s="121">
        <f t="shared" si="32"/>
        <v>3750</v>
      </c>
      <c r="F412" s="121">
        <f t="shared" si="29"/>
        <v>0.20217257740594974</v>
      </c>
      <c r="G412" s="121">
        <f t="shared" si="30"/>
        <v>8.0782378270030772</v>
      </c>
      <c r="H412" s="121">
        <v>50.279291441890244</v>
      </c>
      <c r="I412" s="121">
        <f>(H411^2)+(2*(LOOKUP(J411,'Max limit'!W:W,'Max limit'!Z:Z)*(E412-E411)))</f>
        <v>2533.6271533135373</v>
      </c>
      <c r="J412" s="120">
        <f>LOOKUP(H412,'Max limit'!CF:CF,'Max limit'!CC:CC)</f>
        <v>8820</v>
      </c>
      <c r="K412" s="169">
        <v>3</v>
      </c>
      <c r="L412" s="133">
        <f t="shared" si="31"/>
        <v>9412</v>
      </c>
    </row>
    <row r="413" spans="2:12" ht="27" thickTop="1" thickBot="1">
      <c r="B413" s="120"/>
      <c r="C413" s="120"/>
      <c r="D413" s="120"/>
      <c r="E413" s="121">
        <f t="shared" si="32"/>
        <v>3760</v>
      </c>
      <c r="F413" s="121">
        <f t="shared" si="29"/>
        <v>0.19583390836023878</v>
      </c>
      <c r="G413" s="121">
        <f t="shared" si="30"/>
        <v>8.0107516950493309</v>
      </c>
      <c r="H413" s="121">
        <v>51.848068255235162</v>
      </c>
      <c r="I413" s="121">
        <f>(H412^2)+(2*(LOOKUP(J412,'Max limit'!W:W,'Max limit'!Z:Z)*(E413-E412)))</f>
        <v>2693.2507756254436</v>
      </c>
      <c r="J413" s="120">
        <f>LOOKUP(H413,'Max limit'!CF:CF,'Max limit'!CC:CC)</f>
        <v>9090</v>
      </c>
      <c r="K413" s="169">
        <v>3</v>
      </c>
      <c r="L413" s="133">
        <f t="shared" si="31"/>
        <v>9332</v>
      </c>
    </row>
    <row r="414" spans="2:12" ht="27" thickTop="1" thickBot="1">
      <c r="B414" s="120"/>
      <c r="C414" s="120"/>
      <c r="D414" s="120"/>
      <c r="E414" s="121">
        <f t="shared" si="32"/>
        <v>3770</v>
      </c>
      <c r="F414" s="121">
        <f t="shared" si="29"/>
        <v>0.19010105596659418</v>
      </c>
      <c r="G414" s="121">
        <f t="shared" si="30"/>
        <v>7.948743122412413</v>
      </c>
      <c r="H414" s="121">
        <v>53.359132716412965</v>
      </c>
      <c r="I414" s="121">
        <f>(H413^2)+(2*(LOOKUP(J413,'Max limit'!W:W,'Max limit'!Z:Z)*(E414-E413)))</f>
        <v>2851.3885450342887</v>
      </c>
      <c r="J414" s="120">
        <f>LOOKUP(H414,'Max limit'!CF:CF,'Max limit'!CC:CC)</f>
        <v>9350</v>
      </c>
      <c r="K414" s="169">
        <v>3</v>
      </c>
      <c r="L414" s="133">
        <f t="shared" si="31"/>
        <v>9216</v>
      </c>
    </row>
    <row r="415" spans="2:12" ht="27" thickTop="1" thickBot="1">
      <c r="B415" s="120"/>
      <c r="C415" s="120"/>
      <c r="D415" s="120"/>
      <c r="E415" s="121">
        <f t="shared" si="32"/>
        <v>3780</v>
      </c>
      <c r="F415" s="121">
        <f t="shared" si="29"/>
        <v>0.18488386505022089</v>
      </c>
      <c r="G415" s="121">
        <f t="shared" si="30"/>
        <v>7.8846840997946765</v>
      </c>
      <c r="H415" s="121">
        <v>54.816883587483026</v>
      </c>
      <c r="I415" s="121">
        <f>(H414^2)+(2*(LOOKUP(J414,'Max limit'!W:W,'Max limit'!Z:Z)*(E415-E414)))</f>
        <v>3008.303884170271</v>
      </c>
      <c r="J415" s="120">
        <f>LOOKUP(H415,'Max limit'!CF:CF,'Max limit'!CC:CC)</f>
        <v>9610</v>
      </c>
      <c r="K415" s="169">
        <v>3</v>
      </c>
      <c r="L415" s="133">
        <f t="shared" si="31"/>
        <v>9086</v>
      </c>
    </row>
    <row r="416" spans="2:12" ht="27" thickTop="1" thickBot="1">
      <c r="B416" s="120"/>
      <c r="C416" s="120"/>
      <c r="D416" s="120"/>
      <c r="E416" s="121">
        <f t="shared" si="32"/>
        <v>3790</v>
      </c>
      <c r="F416" s="121">
        <f t="shared" si="29"/>
        <v>0.18007095945992618</v>
      </c>
      <c r="G416" s="121">
        <f t="shared" si="30"/>
        <v>7.9610785966101369</v>
      </c>
      <c r="H416" s="121">
        <v>56.250442648710496</v>
      </c>
      <c r="I416" s="121">
        <f>(H415^2)+(2*(LOOKUP(J415,'Max limit'!W:W,'Max limit'!Z:Z)*(E416-E415)))</f>
        <v>3163.8799651899953</v>
      </c>
      <c r="J416" s="120">
        <f>LOOKUP(H416,'Max limit'!CF:CF,'Max limit'!CC:CC)</f>
        <v>9880</v>
      </c>
      <c r="K416" s="169">
        <v>3</v>
      </c>
      <c r="L416" s="133">
        <f t="shared" si="31"/>
        <v>9350</v>
      </c>
    </row>
    <row r="417" spans="2:12" ht="27" thickTop="1" thickBot="1">
      <c r="B417" s="120"/>
      <c r="C417" s="120"/>
      <c r="D417" s="120"/>
      <c r="E417" s="121">
        <f t="shared" si="32"/>
        <v>3800</v>
      </c>
      <c r="F417" s="121">
        <f t="shared" si="29"/>
        <v>0.17562446645502267</v>
      </c>
      <c r="G417" s="121">
        <f t="shared" si="30"/>
        <v>7.8489304602013847</v>
      </c>
      <c r="H417" s="121">
        <v>57.62890687302594</v>
      </c>
      <c r="I417" s="121">
        <f>(H416^2)+(2*(LOOKUP(J416,'Max limit'!W:W,'Max limit'!Z:Z)*(E417-E416)))</f>
        <v>3320.8410186994265</v>
      </c>
      <c r="J417" s="120">
        <f>LOOKUP(H417,'Max limit'!CF:CF,'Max limit'!CC:CC)</f>
        <v>10140</v>
      </c>
      <c r="K417" s="169">
        <v>3</v>
      </c>
      <c r="L417" s="133">
        <f t="shared" si="31"/>
        <v>9614</v>
      </c>
    </row>
    <row r="418" spans="2:12" ht="27" thickTop="1" thickBot="1">
      <c r="B418" s="120"/>
      <c r="C418" s="120"/>
      <c r="D418" s="120"/>
      <c r="E418" s="121">
        <f t="shared" si="32"/>
        <v>3810</v>
      </c>
      <c r="F418" s="121">
        <f t="shared" si="29"/>
        <v>0.17154730660165199</v>
      </c>
      <c r="G418" s="121">
        <f t="shared" si="30"/>
        <v>7.7419051014297988</v>
      </c>
      <c r="H418" s="121">
        <v>58.957009841141812</v>
      </c>
      <c r="I418" s="121">
        <f>(H417^2)+(2*(LOOKUP(J417,'Max limit'!W:W,'Max limit'!Z:Z)*(E418-E417)))</f>
        <v>3475.5836378431745</v>
      </c>
      <c r="J418" s="120">
        <f>LOOKUP(H418,'Max limit'!CF:CF,'Max limit'!CC:CC)</f>
        <v>10320</v>
      </c>
      <c r="K418" s="169">
        <v>3</v>
      </c>
      <c r="L418" s="133">
        <f t="shared" si="31"/>
        <v>9860</v>
      </c>
    </row>
    <row r="419" spans="2:12" ht="27" thickTop="1" thickBot="1">
      <c r="B419" s="120"/>
      <c r="C419" s="120"/>
      <c r="D419" s="120"/>
      <c r="E419" s="121">
        <f t="shared" si="32"/>
        <v>3820</v>
      </c>
      <c r="F419" s="121">
        <f t="shared" si="29"/>
        <v>0.16872519569761521</v>
      </c>
      <c r="G419" s="121">
        <f t="shared" si="30"/>
        <v>3.6860069953053229</v>
      </c>
      <c r="H419" s="121">
        <v>59.578932092767481</v>
      </c>
      <c r="I419" s="121">
        <f>(H418^2)+(2*(LOOKUP(J418,'Max limit'!AG:AG,'Max limit'!AI:AI)*(E419-E418)))</f>
        <v>3225.1940810063747</v>
      </c>
      <c r="J419" s="120">
        <f>LOOKUP(H419,'Max limit'!CE:CE,'Max limit'!CC:CC)</f>
        <v>10890</v>
      </c>
      <c r="K419" s="169">
        <v>2</v>
      </c>
      <c r="L419" s="133">
        <f t="shared" si="31"/>
        <v>10168</v>
      </c>
    </row>
    <row r="420" spans="2:12" ht="27" thickTop="1" thickBot="1">
      <c r="B420" s="120"/>
      <c r="C420" s="120"/>
      <c r="D420" s="120"/>
      <c r="E420" s="121">
        <f t="shared" si="32"/>
        <v>3830</v>
      </c>
      <c r="F420" s="121">
        <f t="shared" si="29"/>
        <v>0.16797036355941047</v>
      </c>
      <c r="G420" s="121">
        <f t="shared" si="30"/>
        <v>-0.53128749357021288</v>
      </c>
      <c r="H420" s="121">
        <v>59.489691539317924</v>
      </c>
      <c r="I420" s="121">
        <f>(H419^2)+(2*(LOOKUP(J419,'Max limit'!AG:AG,'Max limit'!AI:AI)*(E420-E419)))</f>
        <v>3295.2580993190049</v>
      </c>
      <c r="J420" s="120">
        <f>LOOKUP(H420,'Max limit'!CE:CE,'Max limit'!CC:CC)</f>
        <v>10890</v>
      </c>
      <c r="K420" s="169">
        <v>2</v>
      </c>
      <c r="L420" s="133">
        <f t="shared" si="31"/>
        <v>10424</v>
      </c>
    </row>
    <row r="421" spans="2:12" ht="27" thickTop="1" thickBot="1">
      <c r="B421" s="120"/>
      <c r="C421" s="120"/>
      <c r="D421" s="120"/>
      <c r="E421" s="121">
        <f t="shared" si="32"/>
        <v>3840</v>
      </c>
      <c r="F421" s="121">
        <f t="shared" si="29"/>
        <v>0.1692449989040675</v>
      </c>
      <c r="G421" s="121">
        <f t="shared" si="30"/>
        <v>-4.7711974813810141</v>
      </c>
      <c r="H421" s="121">
        <v>58.682190226810505</v>
      </c>
      <c r="I421" s="121">
        <f>(H420^2)+(2*(LOOKUP(J420,'Max limit'!AG:AG,'Max limit'!AI:AI)*(E421-E420)))</f>
        <v>3284.632349447601</v>
      </c>
      <c r="J421" s="120">
        <f>LOOKUP(H421,'Max limit'!CE:CE,'Max limit'!CC:CC)</f>
        <v>10890</v>
      </c>
      <c r="K421" s="169">
        <v>2</v>
      </c>
      <c r="L421" s="133">
        <f t="shared" si="31"/>
        <v>10626</v>
      </c>
    </row>
    <row r="422" spans="2:12" ht="27" thickTop="1" thickBot="1">
      <c r="B422" s="120"/>
      <c r="C422" s="120"/>
      <c r="D422" s="120"/>
      <c r="E422" s="121">
        <f t="shared" si="32"/>
        <v>3850</v>
      </c>
      <c r="F422" s="121">
        <f t="shared" ref="F422:F439" si="33">(E422-E421)/((H422+H421)/2)</f>
        <v>0.17266854217686248</v>
      </c>
      <c r="G422" s="121">
        <f t="shared" si="30"/>
        <v>-8.8928923616352549</v>
      </c>
      <c r="H422" s="121">
        <v>57.14666746699119</v>
      </c>
      <c r="I422" s="121">
        <f>(H421^2)+(2*(LOOKUP(J421,'Max limit'!AG:AG,'Max limit'!AI:AI)*(E422-E421)))</f>
        <v>3189.2083998199805</v>
      </c>
      <c r="J422" s="120">
        <f>LOOKUP(H422,'Max limit'!CE:CE,'Max limit'!CC:CC)</f>
        <v>10890</v>
      </c>
      <c r="K422" s="169">
        <v>2</v>
      </c>
      <c r="L422" s="133">
        <f t="shared" si="31"/>
        <v>10776</v>
      </c>
    </row>
    <row r="423" spans="2:12" ht="27" thickTop="1" thickBot="1">
      <c r="B423" s="120"/>
      <c r="C423" s="120"/>
      <c r="D423" s="120"/>
      <c r="E423" s="121">
        <f t="shared" si="32"/>
        <v>3860</v>
      </c>
      <c r="F423" s="121">
        <f t="shared" si="33"/>
        <v>0.17854707562317132</v>
      </c>
      <c r="G423" s="121">
        <f t="shared" ref="G423:G439" si="34">($H423-$H422)/$F423</f>
        <v>-12.758868626453093</v>
      </c>
      <c r="H423" s="121">
        <v>54.868608785477761</v>
      </c>
      <c r="I423" s="121">
        <f>(H422^2)+(2*(LOOKUP(J422,'Max limit'!AG:AG,'Max limit'!AI:AI)*(E423-E422)))</f>
        <v>3011.3505525872752</v>
      </c>
      <c r="J423" s="120">
        <f>LOOKUP(H423,'Max limit'!CE:CE,'Max limit'!CC:CC)</f>
        <v>10890</v>
      </c>
      <c r="K423" s="169">
        <v>2</v>
      </c>
      <c r="L423" s="133">
        <f t="shared" si="31"/>
        <v>10890</v>
      </c>
    </row>
    <row r="424" spans="2:12" ht="27" thickTop="1" thickBot="1">
      <c r="B424" s="120"/>
      <c r="C424" s="120"/>
      <c r="D424" s="120"/>
      <c r="E424" s="121">
        <f t="shared" si="32"/>
        <v>3870</v>
      </c>
      <c r="F424" s="121">
        <f t="shared" si="33"/>
        <v>0.18629209035225119</v>
      </c>
      <c r="G424" s="121">
        <f t="shared" si="34"/>
        <v>-12.769887149284838</v>
      </c>
      <c r="H424" s="121">
        <v>52.489679814875139</v>
      </c>
      <c r="I424" s="121">
        <f>(H423^2)+(2*(LOOKUP(J423,'Max limit'!AG:AG,'Max limit'!AI:AI)*(E424-E423)))</f>
        <v>2756.1731800582138</v>
      </c>
      <c r="J424" s="120">
        <f>LOOKUP(H424,'Max limit'!CE:CE,'Max limit'!CC:CC)</f>
        <v>10890</v>
      </c>
      <c r="K424" s="169">
        <v>2</v>
      </c>
      <c r="L424" s="133">
        <f t="shared" si="31"/>
        <v>10890</v>
      </c>
    </row>
    <row r="425" spans="2:12" ht="27" thickTop="1" thickBot="1">
      <c r="B425" s="120"/>
      <c r="C425" s="120"/>
      <c r="D425" s="120"/>
      <c r="E425" s="121">
        <f t="shared" si="32"/>
        <v>3880</v>
      </c>
      <c r="F425" s="121">
        <f t="shared" si="33"/>
        <v>0.19513872317051195</v>
      </c>
      <c r="G425" s="121">
        <f t="shared" si="34"/>
        <v>-12.750772104990688</v>
      </c>
      <c r="H425" s="121">
        <v>50.001510426869075</v>
      </c>
      <c r="I425" s="121">
        <f>(H424^2)+(2*(LOOKUP(J424,'Max limit'!AG:AG,'Max limit'!AI:AI)*(E425-E424)))</f>
        <v>2500.775437072517</v>
      </c>
      <c r="J425" s="120">
        <f>LOOKUP(H425,'Max limit'!CE:CE,'Max limit'!CC:CC)</f>
        <v>10890</v>
      </c>
      <c r="K425" s="169">
        <v>2</v>
      </c>
      <c r="L425" s="133">
        <f t="shared" si="31"/>
        <v>10890</v>
      </c>
    </row>
    <row r="426" spans="2:12" ht="27" thickTop="1" thickBot="1">
      <c r="B426" s="120"/>
      <c r="C426" s="120"/>
      <c r="D426" s="120"/>
      <c r="E426" s="121">
        <f t="shared" si="32"/>
        <v>3890</v>
      </c>
      <c r="F426" s="121">
        <f t="shared" si="33"/>
        <v>0.20534484320841273</v>
      </c>
      <c r="G426" s="121">
        <f t="shared" si="34"/>
        <v>-12.690277324261565</v>
      </c>
      <c r="H426" s="121">
        <v>47.395627419447308</v>
      </c>
      <c r="I426" s="121">
        <f>(H425^2)+(2*(LOOKUP(J425,'Max limit'!AG:AG,'Max limit'!AI:AI)*(E426-E425)))</f>
        <v>2245.7599949727028</v>
      </c>
      <c r="J426" s="120">
        <f>LOOKUP(H426,'Max limit'!CE:CE,'Max limit'!CC:CC)</f>
        <v>10370</v>
      </c>
      <c r="K426" s="169">
        <v>2</v>
      </c>
      <c r="L426" s="133">
        <f t="shared" ref="L426:L439" si="35">AVERAGE(J422:J426)</f>
        <v>10786</v>
      </c>
    </row>
    <row r="427" spans="2:12" ht="27" thickTop="1" thickBot="1">
      <c r="B427" s="120"/>
      <c r="C427" s="120"/>
      <c r="D427" s="120"/>
      <c r="E427" s="121">
        <f t="shared" si="32"/>
        <v>3900</v>
      </c>
      <c r="F427" s="121">
        <f t="shared" si="33"/>
        <v>0.21726124310368575</v>
      </c>
      <c r="G427" s="121">
        <f t="shared" si="34"/>
        <v>-12.593962600044595</v>
      </c>
      <c r="H427" s="121">
        <v>44.659447449360293</v>
      </c>
      <c r="I427" s="121">
        <f>(H426^2)+(2*(LOOKUP(J426,'Max limit'!AG:AG,'Max limit'!AI:AI)*(E427-E426)))</f>
        <v>1995.2977204826575</v>
      </c>
      <c r="J427" s="120">
        <f>LOOKUP(H427,'Max limit'!CE:CE,'Max limit'!CC:CC)</f>
        <v>9820</v>
      </c>
      <c r="K427" s="169">
        <v>2</v>
      </c>
      <c r="L427" s="133">
        <f t="shared" si="35"/>
        <v>10572</v>
      </c>
    </row>
    <row r="428" spans="2:12" ht="27" thickTop="1" thickBot="1">
      <c r="B428" s="120"/>
      <c r="C428" s="120"/>
      <c r="D428" s="120"/>
      <c r="E428" s="121">
        <f t="shared" si="32"/>
        <v>3910</v>
      </c>
      <c r="F428" s="121">
        <f t="shared" si="33"/>
        <v>0.23139154381003457</v>
      </c>
      <c r="G428" s="121">
        <f t="shared" si="34"/>
        <v>-12.469396018281101</v>
      </c>
      <c r="H428" s="121">
        <v>41.774134654311531</v>
      </c>
      <c r="I428" s="121">
        <f>(H427^2)+(2*(LOOKUP(J427,'Max limit'!AG:AG,'Max limit'!AI:AI)*(E428-E427)))</f>
        <v>1746.7766495974888</v>
      </c>
      <c r="J428" s="120">
        <f>LOOKUP(H428,'Max limit'!CE:CE,'Max limit'!CC:CC)</f>
        <v>9160</v>
      </c>
      <c r="K428" s="169">
        <v>2</v>
      </c>
      <c r="L428" s="133">
        <f t="shared" si="35"/>
        <v>10226</v>
      </c>
    </row>
    <row r="429" spans="2:12" ht="27" thickTop="1" thickBot="1">
      <c r="B429" s="120"/>
      <c r="C429" s="120"/>
      <c r="D429" s="120"/>
      <c r="E429" s="121">
        <f t="shared" si="32"/>
        <v>3920</v>
      </c>
      <c r="F429" s="121">
        <f t="shared" si="33"/>
        <v>0.24849197720821053</v>
      </c>
      <c r="G429" s="121">
        <f t="shared" si="34"/>
        <v>-12.325442030123018</v>
      </c>
      <c r="H429" s="121">
        <v>38.711361194281082</v>
      </c>
      <c r="I429" s="121">
        <f>(H428^2)+(2*(LOOKUP(J428,'Max limit'!AG:AG,'Max limit'!AI:AI)*(E429-E428)))</f>
        <v>1501.1770369630067</v>
      </c>
      <c r="J429" s="120">
        <f>LOOKUP(H429,'Max limit'!CE:CE,'Max limit'!CC:CC)</f>
        <v>8510</v>
      </c>
      <c r="K429" s="169">
        <v>2</v>
      </c>
      <c r="L429" s="133">
        <f t="shared" si="35"/>
        <v>9750</v>
      </c>
    </row>
    <row r="430" spans="2:12" ht="27" thickTop="1" thickBot="1">
      <c r="B430" s="120"/>
      <c r="C430" s="120"/>
      <c r="D430" s="120"/>
      <c r="E430" s="121">
        <f t="shared" si="32"/>
        <v>3930</v>
      </c>
      <c r="F430" s="121">
        <f t="shared" si="33"/>
        <v>0.26978348350633535</v>
      </c>
      <c r="G430" s="121">
        <f t="shared" si="34"/>
        <v>-12.191997970487133</v>
      </c>
      <c r="H430" s="121">
        <v>35.422161510900892</v>
      </c>
      <c r="I430" s="121">
        <f>(H429^2)+(2*(LOOKUP(J429,'Max limit'!AG:AG,'Max limit'!AI:AI)*(E430-E429)))</f>
        <v>1258.1415980629765</v>
      </c>
      <c r="J430" s="120">
        <f>LOOKUP(H430,'Max limit'!CE:CE,'Max limit'!CC:CC)</f>
        <v>7740</v>
      </c>
      <c r="K430" s="169">
        <v>2</v>
      </c>
      <c r="L430" s="133">
        <f t="shared" si="35"/>
        <v>9120</v>
      </c>
    </row>
    <row r="431" spans="2:12" ht="27" thickTop="1" thickBot="1">
      <c r="B431" s="120"/>
      <c r="C431" s="120"/>
      <c r="D431" s="120"/>
      <c r="E431" s="121">
        <f t="shared" si="32"/>
        <v>3940</v>
      </c>
      <c r="F431" s="121">
        <f t="shared" si="33"/>
        <v>0.29741520108346187</v>
      </c>
      <c r="G431" s="121">
        <f t="shared" si="34"/>
        <v>-12.098455442650412</v>
      </c>
      <c r="H431" s="121">
        <v>31.823896952625716</v>
      </c>
      <c r="I431" s="121">
        <f>(H430^2)+(2*(LOOKUP(J430,'Max limit'!AG:AG,'Max limit'!AI:AI)*(E431-E430)))</f>
        <v>1018.0856218321693</v>
      </c>
      <c r="J431" s="120">
        <f>LOOKUP(H431,'Max limit'!CE:CE,'Max limit'!CC:CC)</f>
        <v>6970</v>
      </c>
      <c r="K431" s="169">
        <v>2</v>
      </c>
      <c r="L431" s="133">
        <f t="shared" si="35"/>
        <v>8440</v>
      </c>
    </row>
    <row r="432" spans="2:12" ht="27" thickTop="1" thickBot="1">
      <c r="B432" s="120"/>
      <c r="C432" s="120"/>
      <c r="D432" s="120"/>
      <c r="E432" s="121">
        <f t="shared" si="32"/>
        <v>3950</v>
      </c>
      <c r="F432" s="121">
        <f t="shared" si="33"/>
        <v>0.33564111596107199</v>
      </c>
      <c r="G432" s="121">
        <f t="shared" si="34"/>
        <v>-12.097262208960236</v>
      </c>
      <c r="H432" s="121">
        <v>27.7635583647366</v>
      </c>
      <c r="I432" s="121">
        <f>(H431^2)+(2*(LOOKUP(J431,'Max limit'!AG:AG,'Max limit'!AI:AI)*(E432-E431)))</f>
        <v>779.5418909829848</v>
      </c>
      <c r="J432" s="120">
        <f>LOOKUP(H432,'Max limit'!CE:CE,'Max limit'!CC:CC)</f>
        <v>6090</v>
      </c>
      <c r="K432" s="169">
        <v>2</v>
      </c>
      <c r="L432" s="133">
        <f t="shared" si="35"/>
        <v>7694</v>
      </c>
    </row>
    <row r="433" spans="2:12" ht="27" thickTop="1" thickBot="1">
      <c r="B433" s="122"/>
      <c r="C433" s="122"/>
      <c r="D433" s="122"/>
      <c r="E433" s="123">
        <f t="shared" si="32"/>
        <v>3960</v>
      </c>
      <c r="F433" s="123">
        <f t="shared" si="33"/>
        <v>0.3855081282557033</v>
      </c>
      <c r="G433" s="123">
        <f t="shared" si="34"/>
        <v>-9.4616323048180622</v>
      </c>
      <c r="H433" s="123">
        <v>24.116022204662492</v>
      </c>
      <c r="I433" s="123"/>
      <c r="J433" s="122">
        <f>LOOKUP(H433,'Max limit'!CD:CD,'Max limit'!CC:CC)</f>
        <v>7000</v>
      </c>
      <c r="K433" s="170">
        <v>1</v>
      </c>
      <c r="L433" s="135">
        <f t="shared" si="35"/>
        <v>7262</v>
      </c>
    </row>
    <row r="434" spans="2:12" ht="27" thickTop="1" thickBot="1">
      <c r="B434" s="122"/>
      <c r="C434" s="122"/>
      <c r="D434" s="122"/>
      <c r="E434" s="123">
        <f t="shared" si="32"/>
        <v>3970</v>
      </c>
      <c r="F434" s="123">
        <f t="shared" si="33"/>
        <v>0.44166667536081405</v>
      </c>
      <c r="G434" s="123">
        <f t="shared" si="34"/>
        <v>-6.6770408484662065</v>
      </c>
      <c r="H434" s="123">
        <v>21.166995771872074</v>
      </c>
      <c r="I434" s="123"/>
      <c r="J434" s="122">
        <f>LOOKUP(H434,'Max limit'!CD:CD,'Max limit'!CC:CC)</f>
        <v>6130</v>
      </c>
      <c r="K434" s="170">
        <v>1</v>
      </c>
      <c r="L434" s="135">
        <f t="shared" si="35"/>
        <v>6786</v>
      </c>
    </row>
    <row r="435" spans="2:12" ht="27" thickTop="1" thickBot="1">
      <c r="B435" s="122"/>
      <c r="C435" s="122"/>
      <c r="D435" s="122"/>
      <c r="E435" s="123">
        <f>E434+10</f>
        <v>3980</v>
      </c>
      <c r="F435" s="123">
        <f t="shared" si="33"/>
        <v>0.49804769066358473</v>
      </c>
      <c r="G435" s="123">
        <f t="shared" si="34"/>
        <v>-4.3714580053905507</v>
      </c>
      <c r="H435" s="123">
        <v>18.98980120745447</v>
      </c>
      <c r="I435" s="123"/>
      <c r="J435" s="122">
        <f>LOOKUP(H435,'Max limit'!CD:CD,'Max limit'!CC:CC)</f>
        <v>5410</v>
      </c>
      <c r="K435" s="170">
        <v>1</v>
      </c>
      <c r="L435" s="135">
        <f t="shared" si="35"/>
        <v>6320</v>
      </c>
    </row>
    <row r="436" spans="2:12" ht="27" thickTop="1" thickBot="1">
      <c r="B436" s="122"/>
      <c r="C436" s="122" t="s">
        <v>297</v>
      </c>
      <c r="D436" s="123">
        <f>SUM(F433:F439)</f>
        <v>3.5847577223427858</v>
      </c>
      <c r="E436" s="123">
        <f>E435+10</f>
        <v>3990</v>
      </c>
      <c r="F436" s="123">
        <f t="shared" si="33"/>
        <v>0.54521698474784053</v>
      </c>
      <c r="G436" s="123">
        <f t="shared" si="34"/>
        <v>-2.3787949894701841</v>
      </c>
      <c r="H436" s="123">
        <v>17.692841775962265</v>
      </c>
      <c r="I436" s="123"/>
      <c r="J436" s="122">
        <f>LOOKUP(H436,'Max limit'!CD:CD,'Max limit'!CC:CC)</f>
        <v>5120</v>
      </c>
      <c r="K436" s="170">
        <v>1</v>
      </c>
      <c r="L436" s="135">
        <f t="shared" si="35"/>
        <v>5950</v>
      </c>
    </row>
    <row r="437" spans="2:12" ht="27" thickTop="1" thickBot="1">
      <c r="B437" s="122"/>
      <c r="C437" s="122"/>
      <c r="D437" s="122"/>
      <c r="E437" s="123">
        <f>E436+10</f>
        <v>4000</v>
      </c>
      <c r="F437" s="123">
        <f t="shared" si="33"/>
        <v>0.5689240240905169</v>
      </c>
      <c r="G437" s="123">
        <f t="shared" si="34"/>
        <v>-0.40709250546177267</v>
      </c>
      <c r="H437" s="123">
        <v>17.461237069577862</v>
      </c>
      <c r="I437" s="123"/>
      <c r="J437" s="122">
        <f>LOOKUP(H437,'Max limit'!CD:CD,'Max limit'!CC:CC)</f>
        <v>4980</v>
      </c>
      <c r="K437" s="170">
        <v>1</v>
      </c>
      <c r="L437" s="135">
        <f t="shared" si="35"/>
        <v>5728</v>
      </c>
    </row>
    <row r="438" spans="2:12" ht="27" thickTop="1" thickBot="1">
      <c r="B438" s="122"/>
      <c r="C438" s="122"/>
      <c r="D438" s="122"/>
      <c r="E438" s="123">
        <f>E437+10</f>
        <v>4010</v>
      </c>
      <c r="F438" s="123">
        <f t="shared" si="33"/>
        <v>0.57269710961216314</v>
      </c>
      <c r="G438" s="123">
        <f t="shared" si="34"/>
        <v>0</v>
      </c>
      <c r="H438" s="123">
        <v>17.461237069577862</v>
      </c>
      <c r="I438" s="123"/>
      <c r="J438" s="122">
        <f>LOOKUP(H438,'Max limit'!CD:CD,'Max limit'!CC:CC)</f>
        <v>4980</v>
      </c>
      <c r="K438" s="170">
        <v>1</v>
      </c>
      <c r="L438" s="135">
        <f t="shared" si="35"/>
        <v>5324</v>
      </c>
    </row>
    <row r="439" spans="2:12" ht="27" thickTop="1" thickBot="1">
      <c r="B439" s="122"/>
      <c r="C439" s="122"/>
      <c r="D439" s="122"/>
      <c r="E439" s="123">
        <f>E438+10</f>
        <v>4020</v>
      </c>
      <c r="F439" s="123">
        <f t="shared" si="33"/>
        <v>0.57269710961216314</v>
      </c>
      <c r="G439" s="123">
        <f t="shared" si="34"/>
        <v>0</v>
      </c>
      <c r="H439" s="123">
        <v>17.461237069577862</v>
      </c>
      <c r="I439" s="123"/>
      <c r="J439" s="122">
        <f>LOOKUP(H439,'Max limit'!CD:CD,'Max limit'!CC:CC)</f>
        <v>4980</v>
      </c>
      <c r="K439" s="170">
        <v>1</v>
      </c>
      <c r="L439" s="135">
        <f t="shared" si="35"/>
        <v>5094</v>
      </c>
    </row>
    <row r="440" spans="2:12" ht="24" thickTop="1">
      <c r="D440" s="111">
        <f>SUM(D38:D436)</f>
        <v>103.12487384195846</v>
      </c>
      <c r="E440" s="113"/>
    </row>
    <row r="441" spans="2:12">
      <c r="E441" s="113"/>
    </row>
    <row r="442" spans="2:12">
      <c r="E442" s="113"/>
    </row>
    <row r="443" spans="2:12">
      <c r="E443" s="113"/>
    </row>
    <row r="444" spans="2:12">
      <c r="E444" s="113"/>
    </row>
    <row r="445" spans="2:12">
      <c r="E445" s="113"/>
    </row>
    <row r="446" spans="2:12">
      <c r="E446" s="113"/>
    </row>
    <row r="447" spans="2:12">
      <c r="E447" s="113"/>
    </row>
    <row r="448" spans="2:12">
      <c r="E448" s="113"/>
    </row>
    <row r="449" spans="5:5">
      <c r="E449" s="113"/>
    </row>
    <row r="450" spans="5:5">
      <c r="E450" s="113"/>
    </row>
    <row r="451" spans="5:5">
      <c r="E451" s="113"/>
    </row>
    <row r="452" spans="5:5">
      <c r="E452" s="113"/>
    </row>
    <row r="453" spans="5:5">
      <c r="E453" s="113"/>
    </row>
    <row r="454" spans="5:5">
      <c r="E454" s="113"/>
    </row>
    <row r="455" spans="5:5">
      <c r="E455" s="113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6C11E-1F12-4EC6-A442-908F205389C2}">
  <dimension ref="A1:GK44"/>
  <sheetViews>
    <sheetView topLeftCell="AP2" zoomScale="66" workbookViewId="0">
      <selection activeCell="CK5" sqref="CK5"/>
    </sheetView>
  </sheetViews>
  <sheetFormatPr defaultRowHeight="14.5"/>
  <sheetData>
    <row r="1" spans="1:193">
      <c r="A1" s="160"/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60"/>
      <c r="AC1" s="160"/>
      <c r="AD1" s="160"/>
      <c r="AE1" s="160"/>
      <c r="AF1" s="160"/>
      <c r="AG1" s="160"/>
      <c r="AH1" s="160"/>
      <c r="AI1" s="160"/>
      <c r="AJ1" s="160"/>
      <c r="AK1" s="160"/>
      <c r="AL1" s="160"/>
      <c r="AM1" s="160"/>
      <c r="AN1" s="160"/>
      <c r="AO1" s="160"/>
      <c r="AP1" s="160"/>
      <c r="AQ1" s="160"/>
      <c r="AR1" s="160"/>
      <c r="AS1" s="160"/>
      <c r="AT1" s="160"/>
      <c r="AU1" s="160"/>
      <c r="AV1" s="160"/>
      <c r="AW1" s="160"/>
      <c r="AX1" s="160"/>
      <c r="AY1" s="160"/>
      <c r="AZ1" s="160"/>
      <c r="BA1" s="160"/>
      <c r="BB1" s="160"/>
      <c r="BC1" s="160"/>
      <c r="BD1" s="160"/>
      <c r="BE1" s="160"/>
      <c r="BF1" s="160"/>
      <c r="BG1" s="160"/>
      <c r="BH1" s="160"/>
      <c r="BI1" s="160"/>
      <c r="BJ1" s="160"/>
      <c r="BK1" s="160"/>
      <c r="BL1" s="160"/>
      <c r="BM1" s="160"/>
      <c r="BN1" s="160"/>
      <c r="BO1" s="160"/>
      <c r="BP1" s="160"/>
      <c r="BQ1" s="160"/>
      <c r="BR1" s="160"/>
      <c r="BS1" s="160"/>
      <c r="BT1" s="160"/>
      <c r="BU1" s="160"/>
      <c r="BV1" s="160"/>
      <c r="BW1" s="160"/>
      <c r="BX1" s="160"/>
      <c r="BY1" s="160"/>
      <c r="BZ1" s="160"/>
      <c r="CA1" s="160"/>
      <c r="CB1" s="160"/>
      <c r="CC1" s="160"/>
      <c r="CD1" s="160"/>
      <c r="CE1" s="160"/>
      <c r="CF1" s="160"/>
      <c r="CG1" s="160"/>
      <c r="CH1" s="160"/>
      <c r="CI1" s="160"/>
      <c r="CJ1" s="160"/>
      <c r="CK1" s="160"/>
      <c r="CL1" s="160"/>
      <c r="CM1" s="160"/>
      <c r="CN1" s="160"/>
      <c r="CO1" s="160"/>
      <c r="CP1" s="160"/>
      <c r="CQ1" s="160"/>
      <c r="CR1" s="160"/>
      <c r="CS1" s="160"/>
      <c r="CT1" s="160"/>
      <c r="CU1" s="160"/>
      <c r="CV1" s="160"/>
      <c r="CW1" s="160"/>
      <c r="CX1" s="160"/>
      <c r="CY1" s="160"/>
      <c r="CZ1" s="160"/>
      <c r="DA1" s="160"/>
      <c r="DB1" s="160"/>
      <c r="DC1" s="160"/>
      <c r="DD1" s="160"/>
      <c r="DE1" s="160"/>
      <c r="DF1" s="160"/>
      <c r="DG1" s="160"/>
      <c r="DH1" s="160"/>
      <c r="DI1" s="160"/>
      <c r="DJ1" s="160"/>
      <c r="DK1" s="160"/>
      <c r="DL1" s="160"/>
      <c r="DM1" s="160"/>
      <c r="DN1" s="160"/>
      <c r="DO1" s="160"/>
      <c r="DP1" s="160"/>
      <c r="DQ1" s="160"/>
      <c r="DR1" s="160"/>
      <c r="DS1" s="160"/>
      <c r="DT1" s="160"/>
      <c r="DU1" s="160"/>
      <c r="DV1" s="160"/>
      <c r="DW1" s="160"/>
      <c r="DX1" s="160"/>
      <c r="DY1" s="160"/>
      <c r="DZ1" s="160"/>
      <c r="EA1" s="160"/>
      <c r="EB1" s="160"/>
      <c r="EC1" s="160"/>
      <c r="ED1" s="160"/>
      <c r="EE1" s="160"/>
      <c r="EF1" s="160"/>
      <c r="EG1" s="160"/>
      <c r="EH1" s="160"/>
      <c r="EI1" s="160"/>
      <c r="EJ1" s="160"/>
      <c r="EK1" s="160"/>
      <c r="EL1" s="160"/>
      <c r="EM1" s="160"/>
      <c r="EN1" s="160"/>
      <c r="EO1" s="160"/>
      <c r="EP1" s="160"/>
      <c r="EQ1" s="160"/>
      <c r="ER1" s="160"/>
      <c r="ES1" s="160"/>
      <c r="ET1" s="160"/>
      <c r="EU1" s="160"/>
      <c r="EV1" s="160"/>
      <c r="EW1" s="160"/>
      <c r="EX1" s="160"/>
      <c r="EY1" s="160"/>
      <c r="EZ1" s="160"/>
      <c r="FA1" s="160"/>
      <c r="FB1" s="160"/>
      <c r="FC1" s="160"/>
      <c r="FD1" s="160"/>
      <c r="FE1" s="160"/>
      <c r="FF1" s="160"/>
      <c r="FG1" s="160"/>
      <c r="FH1" s="160"/>
      <c r="FI1" s="160"/>
      <c r="FJ1" s="160"/>
      <c r="FK1" s="160"/>
      <c r="FL1" s="160"/>
      <c r="FM1" s="160"/>
      <c r="FN1" s="160"/>
      <c r="FO1" s="160"/>
      <c r="FP1" s="160"/>
      <c r="FQ1" s="160"/>
      <c r="FR1" s="160"/>
      <c r="FS1" s="160"/>
      <c r="FT1" s="160"/>
      <c r="FU1" s="160"/>
      <c r="FV1" s="160"/>
      <c r="FW1" s="160"/>
      <c r="FX1" s="160"/>
      <c r="FY1" s="160"/>
      <c r="FZ1" s="160"/>
      <c r="GA1" s="160"/>
      <c r="GB1" s="160"/>
      <c r="GC1" s="160"/>
      <c r="GD1" s="160"/>
      <c r="GE1" s="160"/>
      <c r="GF1" s="160"/>
      <c r="GG1" s="160"/>
      <c r="GH1" s="160"/>
      <c r="GI1" s="160"/>
      <c r="GJ1" s="160"/>
      <c r="GK1" s="160"/>
    </row>
    <row r="2" spans="1:193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0"/>
      <c r="AT2" s="160"/>
      <c r="AU2" s="160"/>
      <c r="AV2" s="160"/>
      <c r="AW2" s="160"/>
      <c r="AX2" s="160"/>
      <c r="AY2" s="160"/>
      <c r="AZ2" s="160"/>
      <c r="BA2" s="160"/>
      <c r="BB2" s="160"/>
      <c r="BC2" s="160"/>
      <c r="BD2" s="160"/>
      <c r="BE2" s="160"/>
      <c r="BF2" s="160"/>
      <c r="BG2" s="160"/>
      <c r="BH2" s="160"/>
      <c r="BI2" s="160"/>
      <c r="BJ2" s="160"/>
      <c r="BK2" s="160"/>
      <c r="BL2" s="160"/>
      <c r="BM2" s="160"/>
      <c r="BN2" s="160"/>
      <c r="BO2" s="160"/>
      <c r="BP2" s="160"/>
      <c r="BQ2" s="160"/>
      <c r="BR2" s="160"/>
      <c r="BS2" s="160"/>
      <c r="BT2" s="160"/>
      <c r="BU2" s="160"/>
      <c r="BV2" s="160"/>
      <c r="BW2" s="160"/>
      <c r="BX2" s="160"/>
      <c r="BY2" s="160"/>
      <c r="BZ2" s="160"/>
      <c r="CA2" s="160"/>
      <c r="CB2" s="160"/>
      <c r="CC2" s="160"/>
      <c r="CD2" s="160"/>
      <c r="CE2" s="160"/>
      <c r="CF2" s="160"/>
      <c r="CG2" s="160"/>
      <c r="CH2" s="160"/>
      <c r="CI2" s="160"/>
      <c r="CJ2" s="160"/>
      <c r="CK2" s="160"/>
      <c r="CL2" s="160"/>
      <c r="CM2" s="160"/>
      <c r="CN2" s="160"/>
      <c r="CO2" s="160"/>
      <c r="CP2" s="160"/>
      <c r="CQ2" s="160"/>
      <c r="CR2" s="160"/>
      <c r="CS2" s="160"/>
      <c r="CT2" s="160"/>
      <c r="CU2" s="160"/>
      <c r="CV2" s="160"/>
      <c r="CW2" s="160"/>
      <c r="CX2" s="160"/>
      <c r="CY2" s="160"/>
      <c r="CZ2" s="160"/>
      <c r="DA2" s="160"/>
      <c r="DB2" s="160"/>
      <c r="DC2" s="160"/>
      <c r="DD2" s="160"/>
      <c r="DE2" s="160"/>
      <c r="DF2" s="160"/>
      <c r="DG2" s="160"/>
      <c r="DH2" s="160"/>
      <c r="DI2" s="160"/>
      <c r="DJ2" s="160"/>
      <c r="DK2" s="160"/>
      <c r="DL2" s="160"/>
      <c r="DM2" s="160"/>
      <c r="DN2" s="160"/>
      <c r="DO2" s="160"/>
      <c r="DP2" s="160"/>
      <c r="DQ2" s="160"/>
      <c r="DR2" s="160"/>
      <c r="DS2" s="160"/>
      <c r="DT2" s="160"/>
      <c r="DU2" s="160"/>
      <c r="DV2" s="160"/>
      <c r="DW2" s="160"/>
      <c r="DX2" s="160"/>
      <c r="DY2" s="160"/>
      <c r="DZ2" s="160"/>
      <c r="EA2" s="160"/>
      <c r="EB2" s="160"/>
      <c r="EC2" s="160"/>
      <c r="ED2" s="160"/>
      <c r="EE2" s="160"/>
      <c r="EF2" s="160"/>
      <c r="EG2" s="160"/>
      <c r="EH2" s="160"/>
      <c r="EI2" s="160"/>
      <c r="EJ2" s="160"/>
      <c r="EK2" s="160"/>
      <c r="EL2" s="160"/>
      <c r="EM2" s="160"/>
      <c r="EN2" s="160"/>
      <c r="EO2" s="160"/>
      <c r="EP2" s="160"/>
      <c r="EQ2" s="160"/>
      <c r="ER2" s="160"/>
      <c r="ES2" s="160"/>
      <c r="ET2" s="160"/>
      <c r="EU2" s="160"/>
      <c r="EV2" s="160"/>
      <c r="EW2" s="160"/>
      <c r="EX2" s="160"/>
      <c r="EY2" s="160"/>
      <c r="EZ2" s="160"/>
      <c r="FA2" s="160"/>
      <c r="FB2" s="160"/>
      <c r="FC2" s="160"/>
      <c r="FD2" s="160"/>
      <c r="FE2" s="160"/>
      <c r="FF2" s="160"/>
      <c r="FG2" s="160"/>
      <c r="FH2" s="160"/>
      <c r="FI2" s="160"/>
      <c r="FJ2" s="160"/>
      <c r="FK2" s="160"/>
      <c r="FL2" s="160"/>
      <c r="FM2" s="160"/>
      <c r="FN2" s="160"/>
      <c r="FO2" s="160"/>
      <c r="FP2" s="160"/>
      <c r="FQ2" s="160"/>
      <c r="FR2" s="160"/>
      <c r="FS2" s="160"/>
      <c r="FT2" s="160"/>
      <c r="FU2" s="160"/>
      <c r="FV2" s="160"/>
      <c r="FW2" s="160"/>
      <c r="FX2" s="160"/>
      <c r="FY2" s="160"/>
      <c r="FZ2" s="160"/>
      <c r="GA2" s="160"/>
      <c r="GB2" s="160"/>
      <c r="GC2" s="160"/>
      <c r="GD2" s="160"/>
      <c r="GE2" s="160"/>
      <c r="GF2" s="160"/>
      <c r="GG2" s="160"/>
      <c r="GH2" s="160"/>
      <c r="GI2" s="160"/>
      <c r="GJ2" s="160"/>
      <c r="GK2" s="160"/>
    </row>
    <row r="3" spans="1:193">
      <c r="A3" s="160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  <c r="T3" s="160"/>
      <c r="U3" s="160"/>
      <c r="V3" s="160"/>
      <c r="W3" s="160"/>
      <c r="X3" s="160"/>
      <c r="Y3" s="160"/>
      <c r="Z3" s="160"/>
      <c r="AA3" s="160"/>
      <c r="AB3" s="160"/>
      <c r="AC3" s="160"/>
      <c r="AD3" s="160"/>
      <c r="AE3" s="160"/>
      <c r="AF3" s="160"/>
      <c r="AG3" s="160"/>
      <c r="AH3" s="160"/>
      <c r="AI3" s="160"/>
      <c r="AJ3" s="160"/>
      <c r="AK3" s="160"/>
      <c r="AL3" s="160"/>
      <c r="AM3" s="160"/>
      <c r="AN3" s="160"/>
      <c r="AO3" s="160"/>
      <c r="AP3" s="160"/>
      <c r="AQ3" s="160"/>
      <c r="AR3" s="160"/>
      <c r="AS3" s="160"/>
      <c r="AT3" s="160"/>
      <c r="AU3" s="160"/>
      <c r="AV3" s="160"/>
      <c r="AW3" s="160"/>
      <c r="AX3" s="160"/>
      <c r="AY3" s="160"/>
      <c r="AZ3" s="160"/>
      <c r="BA3" s="160"/>
      <c r="BB3" s="160"/>
      <c r="BC3" s="160"/>
      <c r="BD3" s="160"/>
      <c r="BE3" s="160"/>
      <c r="BF3" s="160"/>
      <c r="BG3" s="160"/>
      <c r="BH3" s="160"/>
      <c r="BI3" s="160"/>
      <c r="BJ3" s="160"/>
      <c r="BK3" s="160"/>
      <c r="BL3" s="160"/>
      <c r="BM3" s="160"/>
      <c r="BN3" s="160"/>
      <c r="BO3" s="160"/>
      <c r="BP3" s="160"/>
      <c r="BQ3" s="160"/>
      <c r="BR3" s="160"/>
      <c r="BS3" s="160"/>
      <c r="BT3" s="160"/>
      <c r="BU3" s="160"/>
      <c r="BV3" s="160"/>
      <c r="BW3" s="160"/>
      <c r="BX3" s="160"/>
      <c r="BY3" s="160"/>
      <c r="BZ3" s="160"/>
      <c r="CA3" s="160"/>
      <c r="CB3" s="160"/>
      <c r="CC3" s="160"/>
      <c r="CD3" s="160"/>
      <c r="CE3" s="160"/>
      <c r="CF3" s="160"/>
      <c r="CG3" s="160"/>
      <c r="CH3" s="160"/>
      <c r="CI3" s="160"/>
      <c r="CJ3" s="160"/>
      <c r="CK3" s="160"/>
      <c r="CL3" s="160"/>
      <c r="CM3" s="160"/>
      <c r="CN3" s="160"/>
      <c r="CO3" s="160"/>
      <c r="CP3" s="160"/>
      <c r="CQ3" s="160"/>
      <c r="CR3" s="160"/>
      <c r="CS3" s="160"/>
      <c r="CT3" s="160"/>
      <c r="CU3" s="160"/>
      <c r="CV3" s="160"/>
      <c r="CW3" s="160"/>
      <c r="CX3" s="160"/>
      <c r="CY3" s="160"/>
      <c r="CZ3" s="160"/>
      <c r="DA3" s="160"/>
      <c r="DB3" s="160"/>
      <c r="DC3" s="160"/>
      <c r="DD3" s="160"/>
      <c r="DE3" s="160"/>
      <c r="DF3" s="160"/>
      <c r="DG3" s="160"/>
      <c r="DH3" s="160"/>
      <c r="DI3" s="160"/>
      <c r="DJ3" s="160"/>
      <c r="DK3" s="160"/>
      <c r="DL3" s="160"/>
      <c r="DM3" s="160"/>
      <c r="DN3" s="160"/>
      <c r="DO3" s="160"/>
      <c r="DP3" s="160"/>
      <c r="DQ3" s="160"/>
      <c r="DR3" s="160"/>
      <c r="DS3" s="160"/>
      <c r="DT3" s="160"/>
      <c r="DU3" s="160"/>
      <c r="DV3" s="160"/>
      <c r="DW3" s="160"/>
      <c r="DX3" s="160"/>
      <c r="DY3" s="160"/>
      <c r="DZ3" s="160"/>
      <c r="EA3" s="160"/>
      <c r="EB3" s="160"/>
      <c r="EC3" s="160"/>
      <c r="ED3" s="160"/>
      <c r="EE3" s="160"/>
      <c r="EF3" s="160"/>
      <c r="EG3" s="160"/>
      <c r="EH3" s="160"/>
      <c r="EI3" s="160"/>
      <c r="EJ3" s="160"/>
      <c r="EK3" s="160"/>
      <c r="EL3" s="160"/>
      <c r="EM3" s="160"/>
      <c r="EN3" s="160"/>
      <c r="EO3" s="160"/>
      <c r="EP3" s="160"/>
      <c r="EQ3" s="160"/>
      <c r="ER3" s="160"/>
      <c r="ES3" s="160"/>
      <c r="ET3" s="160"/>
      <c r="EU3" s="160"/>
      <c r="EV3" s="160"/>
      <c r="EW3" s="160"/>
      <c r="EX3" s="160"/>
      <c r="EY3" s="160"/>
      <c r="EZ3" s="160"/>
      <c r="FA3" s="160"/>
      <c r="FB3" s="160"/>
      <c r="FC3" s="160"/>
      <c r="FD3" s="160"/>
      <c r="FE3" s="160"/>
      <c r="FF3" s="160"/>
      <c r="FG3" s="160"/>
      <c r="FH3" s="160"/>
      <c r="FI3" s="160"/>
      <c r="FJ3" s="160"/>
      <c r="FK3" s="160"/>
      <c r="FL3" s="160"/>
      <c r="FM3" s="160"/>
      <c r="FN3" s="160"/>
      <c r="FO3" s="160"/>
      <c r="FP3" s="160"/>
      <c r="FQ3" s="160"/>
      <c r="FR3" s="160"/>
      <c r="FS3" s="160"/>
      <c r="FT3" s="160"/>
      <c r="FU3" s="160"/>
      <c r="FV3" s="160"/>
      <c r="FW3" s="160"/>
      <c r="FX3" s="160"/>
      <c r="FY3" s="160"/>
      <c r="FZ3" s="160"/>
      <c r="GA3" s="160"/>
      <c r="GB3" s="160"/>
      <c r="GC3" s="160"/>
      <c r="GD3" s="160"/>
      <c r="GE3" s="160"/>
      <c r="GF3" s="160"/>
      <c r="GG3" s="160"/>
      <c r="GH3" s="160"/>
      <c r="GI3" s="160"/>
      <c r="GJ3" s="160"/>
      <c r="GK3" s="160"/>
    </row>
    <row r="4" spans="1:193">
      <c r="A4" s="160"/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160"/>
      <c r="AJ4" s="160"/>
      <c r="AK4" s="160"/>
      <c r="AL4" s="160"/>
      <c r="AM4" s="160"/>
      <c r="AN4" s="160"/>
      <c r="AO4" s="160"/>
      <c r="AP4" s="160"/>
      <c r="AQ4" s="160"/>
      <c r="AR4" s="160"/>
      <c r="AS4" s="160"/>
      <c r="AT4" s="160"/>
      <c r="AU4" s="160"/>
      <c r="AV4" s="160"/>
      <c r="AW4" s="160"/>
      <c r="AX4" s="160"/>
      <c r="AY4" s="160"/>
      <c r="AZ4" s="160"/>
      <c r="BA4" s="160"/>
      <c r="BB4" s="160"/>
      <c r="BC4" s="160"/>
      <c r="BD4" s="160"/>
      <c r="BE4" s="160"/>
      <c r="BF4" s="160"/>
      <c r="BG4" s="160"/>
      <c r="BH4" s="160"/>
      <c r="BI4" s="160"/>
      <c r="BJ4" s="160"/>
      <c r="BK4" s="160"/>
      <c r="BL4" s="160"/>
      <c r="BM4" s="160"/>
      <c r="BN4" s="160"/>
      <c r="BO4" s="160"/>
      <c r="BP4" s="160"/>
      <c r="BQ4" s="160"/>
      <c r="BR4" s="160"/>
      <c r="BS4" s="160"/>
      <c r="BT4" s="160"/>
      <c r="BU4" s="160"/>
      <c r="BV4" s="160"/>
      <c r="BW4" s="160"/>
      <c r="BX4" s="160"/>
      <c r="BY4" s="160"/>
      <c r="BZ4" s="160"/>
      <c r="CA4" s="160"/>
      <c r="CB4" s="160"/>
      <c r="CC4" s="160"/>
      <c r="CD4" s="160"/>
      <c r="CE4" s="160"/>
      <c r="CF4" s="160"/>
      <c r="CG4" s="160"/>
      <c r="CH4" s="160"/>
      <c r="CI4" s="160"/>
      <c r="CJ4" s="160"/>
      <c r="CK4" s="160"/>
      <c r="CL4" s="160"/>
      <c r="CM4" s="160"/>
      <c r="CN4" s="160"/>
      <c r="CO4" s="160"/>
      <c r="CP4" s="160"/>
      <c r="CQ4" s="160"/>
      <c r="CR4" s="160"/>
      <c r="CS4" s="160"/>
      <c r="CT4" s="160"/>
      <c r="CU4" s="160"/>
      <c r="CV4" s="160"/>
      <c r="CW4" s="160"/>
      <c r="CX4" s="160"/>
      <c r="CY4" s="160"/>
      <c r="CZ4" s="160"/>
      <c r="DA4" s="160"/>
      <c r="DB4" s="160"/>
      <c r="DC4" s="160"/>
      <c r="DD4" s="160"/>
      <c r="DE4" s="160"/>
      <c r="DF4" s="160"/>
      <c r="DG4" s="160"/>
      <c r="DH4" s="160"/>
      <c r="DI4" s="160"/>
      <c r="DJ4" s="160"/>
      <c r="DK4" s="160"/>
      <c r="DL4" s="160"/>
      <c r="DM4" s="160"/>
      <c r="DN4" s="160"/>
      <c r="DO4" s="160"/>
      <c r="DP4" s="160"/>
      <c r="DQ4" s="160"/>
      <c r="DR4" s="160"/>
      <c r="DS4" s="160"/>
      <c r="DT4" s="160"/>
      <c r="DU4" s="160"/>
      <c r="DV4" s="160"/>
      <c r="DW4" s="160"/>
      <c r="DX4" s="160"/>
      <c r="DY4" s="160"/>
      <c r="DZ4" s="160"/>
      <c r="EA4" s="160"/>
      <c r="EB4" s="160"/>
      <c r="EC4" s="160"/>
      <c r="ED4" s="160"/>
      <c r="EE4" s="160"/>
      <c r="EF4" s="160"/>
      <c r="EG4" s="160"/>
      <c r="EH4" s="160"/>
      <c r="EI4" s="160"/>
      <c r="EJ4" s="160"/>
      <c r="EK4" s="160"/>
      <c r="EL4" s="160"/>
      <c r="EM4" s="160"/>
      <c r="EN4" s="160"/>
      <c r="EO4" s="160"/>
      <c r="EP4" s="160"/>
      <c r="EQ4" s="160"/>
      <c r="ER4" s="160"/>
      <c r="ES4" s="160"/>
      <c r="ET4" s="160"/>
      <c r="EU4" s="160"/>
      <c r="EV4" s="160"/>
      <c r="EW4" s="160"/>
      <c r="EX4" s="160"/>
      <c r="EY4" s="160"/>
      <c r="EZ4" s="160"/>
      <c r="FA4" s="160"/>
      <c r="FB4" s="160"/>
      <c r="FC4" s="160"/>
      <c r="FD4" s="160"/>
      <c r="FE4" s="160"/>
      <c r="FF4" s="160"/>
      <c r="FG4" s="160"/>
      <c r="FH4" s="160"/>
      <c r="FI4" s="160"/>
      <c r="FJ4" s="160"/>
      <c r="FK4" s="160"/>
      <c r="FL4" s="160"/>
      <c r="FM4" s="160"/>
      <c r="FN4" s="160"/>
      <c r="FO4" s="160"/>
      <c r="FP4" s="160"/>
      <c r="FQ4" s="160"/>
      <c r="FR4" s="160"/>
      <c r="FS4" s="160"/>
      <c r="FT4" s="160"/>
      <c r="FU4" s="160"/>
      <c r="FV4" s="160"/>
      <c r="FW4" s="160"/>
      <c r="FX4" s="160"/>
      <c r="FY4" s="160"/>
      <c r="FZ4" s="160"/>
      <c r="GA4" s="160"/>
      <c r="GB4" s="160"/>
      <c r="GC4" s="160"/>
      <c r="GD4" s="160"/>
      <c r="GE4" s="160"/>
      <c r="GF4" s="160"/>
      <c r="GG4" s="160"/>
      <c r="GH4" s="160"/>
      <c r="GI4" s="160"/>
      <c r="GJ4" s="160"/>
      <c r="GK4" s="160"/>
    </row>
    <row r="5" spans="1:193">
      <c r="A5" s="160"/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0"/>
      <c r="T5" s="160"/>
      <c r="U5" s="160"/>
      <c r="V5" s="160"/>
      <c r="W5" s="160"/>
      <c r="X5" s="160"/>
      <c r="Y5" s="160"/>
      <c r="Z5" s="160"/>
      <c r="AA5" s="160"/>
      <c r="AB5" s="160"/>
      <c r="AC5" s="160"/>
      <c r="AD5" s="160"/>
      <c r="AE5" s="160"/>
      <c r="AF5" s="160"/>
      <c r="AG5" s="160"/>
      <c r="AH5" s="160"/>
      <c r="AI5" s="160"/>
      <c r="AJ5" s="160"/>
      <c r="AK5" s="160"/>
      <c r="AL5" s="160"/>
      <c r="AM5" s="160"/>
      <c r="AN5" s="160"/>
      <c r="AO5" s="160"/>
      <c r="AP5" s="160"/>
      <c r="AQ5" s="160"/>
      <c r="AR5" s="160"/>
      <c r="AS5" s="160"/>
      <c r="AT5" s="160"/>
      <c r="AU5" s="160"/>
      <c r="AV5" s="160"/>
      <c r="AW5" s="160"/>
      <c r="AX5" s="160"/>
      <c r="AY5" s="160"/>
      <c r="AZ5" s="160"/>
      <c r="BA5" s="160"/>
      <c r="BB5" s="160"/>
      <c r="BC5" s="160"/>
      <c r="BD5" s="160"/>
      <c r="BE5" s="160"/>
      <c r="BF5" s="160"/>
      <c r="BG5" s="160"/>
      <c r="BH5" s="160"/>
      <c r="BI5" s="160"/>
      <c r="BJ5" s="160"/>
      <c r="BK5" s="160"/>
      <c r="BL5" s="160"/>
      <c r="BM5" s="160"/>
      <c r="BN5" s="160"/>
      <c r="BO5" s="160"/>
      <c r="BP5" s="160"/>
      <c r="BQ5" s="160"/>
      <c r="BR5" s="160"/>
      <c r="BS5" s="160"/>
      <c r="BT5" s="160"/>
      <c r="BU5" s="160"/>
      <c r="BV5" s="160"/>
      <c r="BW5" s="160"/>
      <c r="BX5" s="160"/>
      <c r="BY5" s="160"/>
      <c r="BZ5" s="160"/>
      <c r="CA5" s="160"/>
      <c r="CB5" s="160"/>
      <c r="CC5" s="160"/>
      <c r="CD5" s="160"/>
      <c r="CE5" s="160"/>
      <c r="CF5" s="160"/>
      <c r="CG5" s="160"/>
      <c r="CH5" s="160"/>
      <c r="CI5" s="160"/>
      <c r="CJ5" s="160"/>
      <c r="CK5" s="160"/>
      <c r="CL5" s="160"/>
      <c r="CM5" s="160"/>
      <c r="CN5" s="160"/>
      <c r="CO5" s="160"/>
      <c r="CP5" s="160"/>
      <c r="CQ5" s="160"/>
      <c r="CR5" s="160"/>
      <c r="CS5" s="160"/>
      <c r="CT5" s="160"/>
      <c r="CU5" s="160"/>
      <c r="CV5" s="160"/>
      <c r="CW5" s="160"/>
      <c r="CX5" s="160"/>
      <c r="CY5" s="160"/>
      <c r="CZ5" s="160"/>
      <c r="DA5" s="160"/>
      <c r="DB5" s="160"/>
      <c r="DC5" s="160"/>
      <c r="DD5" s="160"/>
      <c r="DE5" s="160"/>
      <c r="DF5" s="160"/>
      <c r="DG5" s="160"/>
      <c r="DH5" s="160"/>
      <c r="DI5" s="160"/>
      <c r="DJ5" s="160"/>
      <c r="DK5" s="160"/>
      <c r="DL5" s="160"/>
      <c r="DM5" s="160"/>
      <c r="DN5" s="160"/>
      <c r="DO5" s="160"/>
      <c r="DP5" s="160"/>
      <c r="DQ5" s="160"/>
      <c r="DR5" s="160"/>
      <c r="DS5" s="160"/>
      <c r="DT5" s="160"/>
      <c r="DU5" s="160"/>
      <c r="DV5" s="160"/>
      <c r="DW5" s="160"/>
      <c r="DX5" s="160"/>
      <c r="DY5" s="160"/>
      <c r="DZ5" s="160"/>
      <c r="EA5" s="160"/>
      <c r="EB5" s="160"/>
      <c r="EC5" s="160"/>
      <c r="ED5" s="160"/>
      <c r="EE5" s="160"/>
      <c r="EF5" s="160"/>
      <c r="EG5" s="160"/>
      <c r="EH5" s="160"/>
      <c r="EI5" s="160"/>
      <c r="EJ5" s="160"/>
      <c r="EK5" s="160"/>
      <c r="EL5" s="160"/>
      <c r="EM5" s="160"/>
      <c r="EN5" s="160"/>
      <c r="EO5" s="160"/>
      <c r="EP5" s="160"/>
      <c r="EQ5" s="160"/>
      <c r="ER5" s="160"/>
      <c r="ES5" s="160"/>
      <c r="ET5" s="160"/>
      <c r="EU5" s="160"/>
      <c r="EV5" s="160"/>
      <c r="EW5" s="160"/>
      <c r="EX5" s="160"/>
      <c r="EY5" s="160"/>
      <c r="EZ5" s="160"/>
      <c r="FA5" s="160"/>
      <c r="FB5" s="160"/>
      <c r="FC5" s="160"/>
      <c r="FD5" s="160"/>
      <c r="FE5" s="160"/>
      <c r="FF5" s="160"/>
      <c r="FG5" s="160"/>
      <c r="FH5" s="160"/>
      <c r="FI5" s="160"/>
      <c r="FJ5" s="160"/>
      <c r="FK5" s="160"/>
      <c r="FL5" s="160"/>
      <c r="FM5" s="160"/>
      <c r="FN5" s="160"/>
      <c r="FO5" s="160"/>
      <c r="FP5" s="160"/>
      <c r="FQ5" s="160"/>
      <c r="FR5" s="160"/>
      <c r="FS5" s="160"/>
      <c r="FT5" s="160"/>
      <c r="FU5" s="160"/>
      <c r="FV5" s="160"/>
      <c r="FW5" s="160"/>
      <c r="FX5" s="160"/>
      <c r="FY5" s="160"/>
      <c r="FZ5" s="160"/>
      <c r="GA5" s="160"/>
      <c r="GB5" s="160"/>
      <c r="GC5" s="160"/>
      <c r="GD5" s="160"/>
      <c r="GE5" s="160"/>
      <c r="GF5" s="160"/>
      <c r="GG5" s="160"/>
      <c r="GH5" s="160"/>
      <c r="GI5" s="160"/>
      <c r="GJ5" s="160"/>
      <c r="GK5" s="160"/>
    </row>
    <row r="6" spans="1:193">
      <c r="A6" s="160"/>
      <c r="B6" s="160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0"/>
      <c r="AO6" s="160"/>
      <c r="AP6" s="160"/>
      <c r="AQ6" s="160"/>
      <c r="AR6" s="160"/>
      <c r="AS6" s="160"/>
      <c r="AT6" s="160"/>
      <c r="AU6" s="160"/>
      <c r="AV6" s="160"/>
      <c r="AW6" s="160"/>
      <c r="AX6" s="160"/>
      <c r="AY6" s="160"/>
      <c r="AZ6" s="160"/>
      <c r="BA6" s="160"/>
      <c r="BB6" s="160"/>
      <c r="BC6" s="160"/>
      <c r="BD6" s="160"/>
      <c r="BE6" s="160"/>
      <c r="BF6" s="160"/>
      <c r="BG6" s="160"/>
      <c r="BH6" s="160"/>
      <c r="BI6" s="160"/>
      <c r="BJ6" s="160"/>
      <c r="BK6" s="160"/>
      <c r="BL6" s="160"/>
      <c r="BM6" s="160"/>
      <c r="BN6" s="160"/>
      <c r="BO6" s="160"/>
      <c r="BP6" s="160"/>
      <c r="BQ6" s="160"/>
      <c r="BR6" s="160"/>
      <c r="BS6" s="160"/>
      <c r="BT6" s="160"/>
      <c r="BU6" s="160"/>
      <c r="BV6" s="160"/>
      <c r="BW6" s="160"/>
      <c r="BX6" s="160"/>
      <c r="BY6" s="160"/>
      <c r="BZ6" s="160"/>
      <c r="CA6" s="160"/>
      <c r="CB6" s="160"/>
      <c r="CC6" s="160"/>
      <c r="CD6" s="160"/>
      <c r="CE6" s="160"/>
      <c r="CF6" s="160"/>
      <c r="CG6" s="160"/>
      <c r="CH6" s="160"/>
      <c r="CI6" s="160"/>
      <c r="CJ6" s="160"/>
      <c r="CK6" s="160"/>
      <c r="CL6" s="160"/>
      <c r="CM6" s="160"/>
      <c r="CN6" s="160"/>
      <c r="CO6" s="160"/>
      <c r="CP6" s="160"/>
      <c r="CQ6" s="160"/>
      <c r="CR6" s="160"/>
      <c r="CS6" s="160"/>
      <c r="CT6" s="160"/>
      <c r="CU6" s="160"/>
      <c r="CV6" s="160"/>
      <c r="CW6" s="160"/>
      <c r="CX6" s="160"/>
      <c r="CY6" s="160"/>
      <c r="CZ6" s="160"/>
      <c r="DA6" s="160"/>
      <c r="DB6" s="160"/>
      <c r="DC6" s="160"/>
      <c r="DD6" s="160"/>
      <c r="DE6" s="160"/>
      <c r="DF6" s="160"/>
      <c r="DG6" s="160"/>
      <c r="DH6" s="160"/>
      <c r="DI6" s="160"/>
      <c r="DJ6" s="160"/>
      <c r="DK6" s="160"/>
      <c r="DL6" s="160"/>
      <c r="DM6" s="160"/>
      <c r="DN6" s="160"/>
      <c r="DO6" s="160"/>
      <c r="DP6" s="160"/>
      <c r="DQ6" s="160"/>
      <c r="DR6" s="160"/>
      <c r="DS6" s="160"/>
      <c r="DT6" s="160"/>
      <c r="DU6" s="160"/>
      <c r="DV6" s="160"/>
      <c r="DW6" s="160"/>
      <c r="DX6" s="160"/>
      <c r="DY6" s="160"/>
      <c r="DZ6" s="160"/>
      <c r="EA6" s="160"/>
      <c r="EB6" s="160"/>
      <c r="EC6" s="160"/>
      <c r="ED6" s="160"/>
      <c r="EE6" s="160"/>
      <c r="EF6" s="160"/>
      <c r="EG6" s="160"/>
      <c r="EH6" s="160"/>
      <c r="EI6" s="160"/>
      <c r="EJ6" s="160"/>
      <c r="EK6" s="160"/>
      <c r="EL6" s="160"/>
      <c r="EM6" s="160"/>
      <c r="EN6" s="160"/>
      <c r="EO6" s="160"/>
      <c r="EP6" s="160"/>
      <c r="EQ6" s="160"/>
      <c r="ER6" s="160"/>
      <c r="ES6" s="160"/>
      <c r="ET6" s="160"/>
      <c r="EU6" s="160"/>
      <c r="EV6" s="160"/>
      <c r="EW6" s="160"/>
      <c r="EX6" s="160"/>
      <c r="EY6" s="160"/>
      <c r="EZ6" s="160"/>
      <c r="FA6" s="160"/>
      <c r="FB6" s="160"/>
      <c r="FC6" s="160"/>
      <c r="FD6" s="160"/>
      <c r="FE6" s="160"/>
      <c r="FF6" s="160"/>
      <c r="FG6" s="160"/>
      <c r="FH6" s="160"/>
      <c r="FI6" s="160"/>
      <c r="FJ6" s="160"/>
      <c r="FK6" s="160"/>
      <c r="FL6" s="160"/>
      <c r="FM6" s="160"/>
      <c r="FN6" s="160"/>
      <c r="FO6" s="160"/>
      <c r="FP6" s="160"/>
      <c r="FQ6" s="160"/>
      <c r="FR6" s="160"/>
      <c r="FS6" s="160"/>
      <c r="FT6" s="160"/>
      <c r="FU6" s="160"/>
      <c r="FV6" s="160"/>
      <c r="FW6" s="160"/>
      <c r="FX6" s="160"/>
      <c r="FY6" s="160"/>
      <c r="FZ6" s="160"/>
      <c r="GA6" s="160"/>
      <c r="GB6" s="160"/>
      <c r="GC6" s="160"/>
      <c r="GD6" s="160"/>
      <c r="GE6" s="160"/>
      <c r="GF6" s="160"/>
      <c r="GG6" s="160"/>
      <c r="GH6" s="160"/>
      <c r="GI6" s="160"/>
      <c r="GJ6" s="160"/>
      <c r="GK6" s="160"/>
    </row>
    <row r="7" spans="1:193">
      <c r="A7" s="160"/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/>
      <c r="AM7" s="160"/>
      <c r="AN7" s="160"/>
      <c r="AO7" s="160"/>
      <c r="AP7" s="160"/>
      <c r="AQ7" s="160"/>
      <c r="AR7" s="160"/>
      <c r="AS7" s="160"/>
      <c r="AT7" s="160"/>
      <c r="AU7" s="160"/>
      <c r="AV7" s="160"/>
      <c r="AW7" s="160"/>
      <c r="AX7" s="160"/>
      <c r="AY7" s="160"/>
      <c r="AZ7" s="160"/>
      <c r="BA7" s="160"/>
      <c r="BB7" s="160"/>
      <c r="BC7" s="160"/>
      <c r="BD7" s="160"/>
      <c r="BE7" s="160"/>
      <c r="BF7" s="160"/>
      <c r="BG7" s="160"/>
      <c r="BH7" s="160"/>
      <c r="BI7" s="160"/>
      <c r="BJ7" s="160"/>
      <c r="BK7" s="160"/>
      <c r="BL7" s="160"/>
      <c r="BM7" s="160"/>
      <c r="BN7" s="160"/>
      <c r="BO7" s="160"/>
      <c r="BP7" s="160"/>
      <c r="BQ7" s="160"/>
      <c r="BR7" s="160"/>
      <c r="BS7" s="160"/>
      <c r="BT7" s="160"/>
      <c r="BU7" s="160"/>
      <c r="BV7" s="160"/>
      <c r="BW7" s="160"/>
      <c r="BX7" s="160"/>
      <c r="BY7" s="160"/>
      <c r="BZ7" s="160"/>
      <c r="CA7" s="160"/>
      <c r="CB7" s="160"/>
      <c r="CC7" s="160"/>
      <c r="CD7" s="160"/>
      <c r="CE7" s="160"/>
      <c r="CF7" s="160"/>
      <c r="CG7" s="160"/>
      <c r="CH7" s="160"/>
      <c r="CI7" s="160"/>
      <c r="CJ7" s="160"/>
      <c r="CK7" s="160"/>
      <c r="CL7" s="160"/>
      <c r="CM7" s="160"/>
      <c r="CN7" s="160"/>
      <c r="CO7" s="160"/>
      <c r="CP7" s="160"/>
      <c r="CQ7" s="160"/>
      <c r="CR7" s="160"/>
      <c r="CS7" s="160"/>
      <c r="CT7" s="160"/>
      <c r="CU7" s="160"/>
      <c r="CV7" s="160"/>
      <c r="CW7" s="160"/>
      <c r="CX7" s="160"/>
      <c r="CY7" s="160"/>
      <c r="CZ7" s="160"/>
      <c r="DA7" s="160"/>
      <c r="DB7" s="160"/>
      <c r="DC7" s="160"/>
      <c r="DD7" s="160"/>
      <c r="DE7" s="160"/>
      <c r="DF7" s="160"/>
      <c r="DG7" s="160"/>
      <c r="DH7" s="160"/>
      <c r="DI7" s="160"/>
      <c r="DJ7" s="160"/>
      <c r="DK7" s="160"/>
      <c r="DL7" s="160"/>
      <c r="DM7" s="160"/>
      <c r="DN7" s="160"/>
      <c r="DO7" s="160"/>
      <c r="DP7" s="160"/>
      <c r="DQ7" s="160"/>
      <c r="DR7" s="160"/>
      <c r="DS7" s="160"/>
      <c r="DT7" s="160"/>
      <c r="DU7" s="160"/>
      <c r="DV7" s="160"/>
      <c r="DW7" s="160"/>
      <c r="DX7" s="160"/>
      <c r="DY7" s="160"/>
      <c r="DZ7" s="160"/>
      <c r="EA7" s="160"/>
      <c r="EB7" s="160"/>
      <c r="EC7" s="160"/>
      <c r="ED7" s="160"/>
      <c r="EE7" s="160"/>
      <c r="EF7" s="160"/>
      <c r="EG7" s="160"/>
      <c r="EH7" s="160"/>
      <c r="EI7" s="160"/>
      <c r="EJ7" s="160"/>
      <c r="EK7" s="160"/>
      <c r="EL7" s="160"/>
      <c r="EM7" s="160"/>
      <c r="EN7" s="160"/>
      <c r="EO7" s="160"/>
      <c r="EP7" s="160"/>
      <c r="EQ7" s="160"/>
      <c r="ER7" s="160"/>
      <c r="ES7" s="160"/>
      <c r="ET7" s="160"/>
      <c r="EU7" s="160"/>
      <c r="EV7" s="160"/>
      <c r="EW7" s="160"/>
      <c r="EX7" s="160"/>
      <c r="EY7" s="160"/>
      <c r="EZ7" s="160"/>
      <c r="FA7" s="160"/>
      <c r="FB7" s="160"/>
      <c r="FC7" s="160"/>
      <c r="FD7" s="160"/>
      <c r="FE7" s="160"/>
      <c r="FF7" s="160"/>
      <c r="FG7" s="160"/>
      <c r="FH7" s="160"/>
      <c r="FI7" s="160"/>
      <c r="FJ7" s="160"/>
      <c r="FK7" s="160"/>
      <c r="FL7" s="160"/>
      <c r="FM7" s="160"/>
      <c r="FN7" s="160"/>
      <c r="FO7" s="160"/>
      <c r="FP7" s="160"/>
      <c r="FQ7" s="160"/>
      <c r="FR7" s="160"/>
      <c r="FS7" s="160"/>
      <c r="FT7" s="160"/>
      <c r="FU7" s="160"/>
      <c r="FV7" s="160"/>
      <c r="FW7" s="160"/>
      <c r="FX7" s="160"/>
      <c r="FY7" s="160"/>
      <c r="FZ7" s="160"/>
      <c r="GA7" s="160"/>
      <c r="GB7" s="160"/>
      <c r="GC7" s="160"/>
      <c r="GD7" s="160"/>
      <c r="GE7" s="160"/>
      <c r="GF7" s="160"/>
      <c r="GG7" s="160"/>
      <c r="GH7" s="160"/>
      <c r="GI7" s="160"/>
      <c r="GJ7" s="160"/>
      <c r="GK7" s="160"/>
    </row>
    <row r="8" spans="1:193">
      <c r="A8" s="160"/>
      <c r="B8" s="160"/>
      <c r="C8" s="160"/>
      <c r="D8" s="160"/>
      <c r="E8" s="160"/>
      <c r="F8" s="160"/>
      <c r="G8" s="160"/>
      <c r="H8" s="160"/>
      <c r="I8" s="160"/>
      <c r="J8" s="160"/>
      <c r="K8" s="160"/>
      <c r="L8" s="160"/>
      <c r="M8" s="160"/>
      <c r="N8" s="160"/>
      <c r="O8" s="160"/>
      <c r="P8" s="160"/>
      <c r="Q8" s="160"/>
      <c r="R8" s="160"/>
      <c r="S8" s="160"/>
      <c r="T8" s="160"/>
      <c r="U8" s="160"/>
      <c r="V8" s="160"/>
      <c r="W8" s="160"/>
      <c r="X8" s="160"/>
      <c r="Y8" s="160"/>
      <c r="Z8" s="160"/>
      <c r="AA8" s="160"/>
      <c r="AB8" s="160"/>
      <c r="AC8" s="160"/>
      <c r="AD8" s="160"/>
      <c r="AE8" s="160"/>
      <c r="AF8" s="160"/>
      <c r="AG8" s="160"/>
      <c r="AH8" s="160"/>
      <c r="AI8" s="160"/>
      <c r="AJ8" s="160"/>
      <c r="AK8" s="160"/>
      <c r="AL8" s="160"/>
      <c r="AM8" s="160"/>
      <c r="AN8" s="160"/>
      <c r="AO8" s="160"/>
      <c r="AP8" s="160"/>
      <c r="AQ8" s="160"/>
      <c r="AR8" s="160"/>
      <c r="AS8" s="160"/>
      <c r="AT8" s="160"/>
      <c r="AU8" s="160"/>
      <c r="AV8" s="160"/>
      <c r="AW8" s="160"/>
      <c r="AX8" s="160"/>
      <c r="AY8" s="160"/>
      <c r="AZ8" s="160"/>
      <c r="BA8" s="160"/>
      <c r="BB8" s="160"/>
      <c r="BC8" s="160"/>
      <c r="BD8" s="160"/>
      <c r="BE8" s="160"/>
      <c r="BF8" s="160"/>
      <c r="BG8" s="160"/>
      <c r="BH8" s="160"/>
      <c r="BI8" s="160"/>
      <c r="BJ8" s="160"/>
      <c r="BK8" s="160"/>
      <c r="BL8" s="160"/>
      <c r="BM8" s="160"/>
      <c r="BN8" s="160"/>
      <c r="BO8" s="160"/>
      <c r="BP8" s="160"/>
      <c r="BQ8" s="160"/>
      <c r="BR8" s="160"/>
      <c r="BS8" s="160"/>
      <c r="BT8" s="160"/>
      <c r="BU8" s="160"/>
      <c r="BV8" s="160"/>
      <c r="BW8" s="160"/>
      <c r="BX8" s="160"/>
      <c r="BY8" s="160"/>
      <c r="BZ8" s="160"/>
      <c r="CA8" s="160"/>
      <c r="CB8" s="160"/>
      <c r="CC8" s="160"/>
      <c r="CD8" s="160"/>
      <c r="CE8" s="160"/>
      <c r="CF8" s="160"/>
      <c r="CG8" s="160"/>
      <c r="CH8" s="160"/>
      <c r="CI8" s="160"/>
      <c r="CJ8" s="160"/>
      <c r="CK8" s="160"/>
      <c r="CL8" s="160"/>
      <c r="CM8" s="160"/>
      <c r="CN8" s="160"/>
      <c r="CO8" s="160"/>
      <c r="CP8" s="160"/>
      <c r="CQ8" s="160"/>
      <c r="CR8" s="160"/>
      <c r="CS8" s="160"/>
      <c r="CT8" s="160"/>
      <c r="CU8" s="160"/>
      <c r="CV8" s="160"/>
      <c r="CW8" s="160"/>
      <c r="CX8" s="160"/>
      <c r="CY8" s="160"/>
      <c r="CZ8" s="160"/>
      <c r="DA8" s="160"/>
      <c r="DB8" s="160"/>
      <c r="DC8" s="160"/>
      <c r="DD8" s="160"/>
      <c r="DE8" s="160"/>
      <c r="DF8" s="160"/>
      <c r="DG8" s="160"/>
      <c r="DH8" s="160"/>
      <c r="DI8" s="160"/>
      <c r="DJ8" s="160"/>
      <c r="DK8" s="160"/>
      <c r="DL8" s="160"/>
      <c r="DM8" s="160"/>
      <c r="DN8" s="160"/>
      <c r="DO8" s="160"/>
      <c r="DP8" s="160"/>
      <c r="DQ8" s="160"/>
      <c r="DR8" s="160"/>
      <c r="DS8" s="160"/>
      <c r="DT8" s="160"/>
      <c r="DU8" s="160"/>
      <c r="DV8" s="160"/>
      <c r="DW8" s="160"/>
      <c r="DX8" s="160"/>
      <c r="DY8" s="160"/>
      <c r="DZ8" s="160"/>
      <c r="EA8" s="160"/>
      <c r="EB8" s="160"/>
      <c r="EC8" s="160"/>
      <c r="ED8" s="160"/>
      <c r="EE8" s="160"/>
      <c r="EF8" s="160"/>
      <c r="EG8" s="160"/>
      <c r="EH8" s="160"/>
      <c r="EI8" s="160"/>
      <c r="EJ8" s="160"/>
      <c r="EK8" s="160"/>
      <c r="EL8" s="160"/>
      <c r="EM8" s="160"/>
      <c r="EN8" s="160"/>
      <c r="EO8" s="160"/>
      <c r="EP8" s="160"/>
      <c r="EQ8" s="160"/>
      <c r="ER8" s="160"/>
      <c r="ES8" s="160"/>
      <c r="ET8" s="160"/>
      <c r="EU8" s="160"/>
      <c r="EV8" s="160"/>
      <c r="EW8" s="160"/>
      <c r="EX8" s="160"/>
      <c r="EY8" s="160"/>
      <c r="EZ8" s="160"/>
      <c r="FA8" s="160"/>
      <c r="FB8" s="160"/>
      <c r="FC8" s="160"/>
      <c r="FD8" s="160"/>
      <c r="FE8" s="160"/>
      <c r="FF8" s="160"/>
      <c r="FG8" s="160"/>
      <c r="FH8" s="160"/>
      <c r="FI8" s="160"/>
      <c r="FJ8" s="160"/>
      <c r="FK8" s="160"/>
      <c r="FL8" s="160"/>
      <c r="FM8" s="160"/>
      <c r="FN8" s="160"/>
      <c r="FO8" s="160"/>
      <c r="FP8" s="160"/>
      <c r="FQ8" s="160"/>
      <c r="FR8" s="160"/>
      <c r="FS8" s="160"/>
      <c r="FT8" s="160"/>
      <c r="FU8" s="160"/>
      <c r="FV8" s="160"/>
      <c r="FW8" s="160"/>
      <c r="FX8" s="160"/>
      <c r="FY8" s="160"/>
      <c r="FZ8" s="160"/>
      <c r="GA8" s="160"/>
      <c r="GB8" s="160"/>
      <c r="GC8" s="160"/>
      <c r="GD8" s="160"/>
      <c r="GE8" s="160"/>
      <c r="GF8" s="160"/>
      <c r="GG8" s="160"/>
      <c r="GH8" s="160"/>
      <c r="GI8" s="160"/>
      <c r="GJ8" s="160"/>
      <c r="GK8" s="160"/>
    </row>
    <row r="9" spans="1:193">
      <c r="A9" s="160"/>
      <c r="B9" s="160"/>
      <c r="C9" s="160"/>
      <c r="D9" s="160"/>
      <c r="E9" s="160"/>
      <c r="F9" s="160"/>
      <c r="G9" s="160"/>
      <c r="H9" s="160"/>
      <c r="I9" s="160"/>
      <c r="J9" s="160"/>
      <c r="K9" s="160"/>
      <c r="L9" s="160"/>
      <c r="M9" s="160"/>
      <c r="N9" s="160"/>
      <c r="O9" s="160"/>
      <c r="P9" s="160"/>
      <c r="Q9" s="160"/>
      <c r="R9" s="160"/>
      <c r="S9" s="160"/>
      <c r="T9" s="160"/>
      <c r="U9" s="160"/>
      <c r="V9" s="160"/>
      <c r="W9" s="160"/>
      <c r="X9" s="160"/>
      <c r="Y9" s="160"/>
      <c r="Z9" s="160"/>
      <c r="AA9" s="160"/>
      <c r="AB9" s="160"/>
      <c r="AC9" s="160"/>
      <c r="AD9" s="160"/>
      <c r="AE9" s="160"/>
      <c r="AF9" s="160"/>
      <c r="AG9" s="160"/>
      <c r="AH9" s="160"/>
      <c r="AI9" s="160"/>
      <c r="AJ9" s="160"/>
      <c r="AK9" s="160"/>
      <c r="AL9" s="160"/>
      <c r="AM9" s="160"/>
      <c r="AN9" s="160"/>
      <c r="AO9" s="160"/>
      <c r="AP9" s="160"/>
      <c r="AQ9" s="160"/>
      <c r="AR9" s="160"/>
      <c r="AS9" s="160"/>
      <c r="AT9" s="160"/>
      <c r="AU9" s="160"/>
      <c r="AV9" s="160"/>
      <c r="AW9" s="160"/>
      <c r="AX9" s="160"/>
      <c r="AY9" s="160"/>
      <c r="AZ9" s="160"/>
      <c r="BA9" s="160"/>
      <c r="BB9" s="160"/>
      <c r="BC9" s="160"/>
      <c r="BD9" s="160"/>
      <c r="BE9" s="160"/>
      <c r="BF9" s="160"/>
      <c r="BG9" s="160"/>
      <c r="BH9" s="160"/>
      <c r="BI9" s="160"/>
      <c r="BJ9" s="160"/>
      <c r="BK9" s="160"/>
      <c r="BL9" s="160"/>
      <c r="BM9" s="160"/>
      <c r="BN9" s="160"/>
      <c r="BO9" s="160"/>
      <c r="BP9" s="160"/>
      <c r="BQ9" s="160"/>
      <c r="BR9" s="160"/>
      <c r="BS9" s="160"/>
      <c r="BT9" s="160"/>
      <c r="BU9" s="160"/>
      <c r="BV9" s="160"/>
      <c r="BW9" s="160"/>
      <c r="BX9" s="160"/>
      <c r="BY9" s="160"/>
      <c r="BZ9" s="160"/>
      <c r="CA9" s="160"/>
      <c r="CB9" s="160"/>
      <c r="CC9" s="160"/>
      <c r="CD9" s="160"/>
      <c r="CE9" s="160"/>
      <c r="CF9" s="160"/>
      <c r="CG9" s="160"/>
      <c r="CH9" s="160"/>
      <c r="CI9" s="160"/>
      <c r="CJ9" s="160"/>
      <c r="CK9" s="160"/>
      <c r="CL9" s="160"/>
      <c r="CM9" s="160"/>
      <c r="CN9" s="160"/>
      <c r="CO9" s="160"/>
      <c r="CP9" s="160"/>
      <c r="CQ9" s="160"/>
      <c r="CR9" s="160"/>
      <c r="CS9" s="160"/>
      <c r="CT9" s="160"/>
      <c r="CU9" s="160"/>
      <c r="CV9" s="160"/>
      <c r="CW9" s="160"/>
      <c r="CX9" s="160"/>
      <c r="CY9" s="160"/>
      <c r="CZ9" s="160"/>
      <c r="DA9" s="160"/>
      <c r="DB9" s="160"/>
      <c r="DC9" s="160"/>
      <c r="DD9" s="160"/>
      <c r="DE9" s="160"/>
      <c r="DF9" s="160"/>
      <c r="DG9" s="160"/>
      <c r="DH9" s="160"/>
      <c r="DI9" s="160"/>
      <c r="DJ9" s="160"/>
      <c r="DK9" s="160"/>
      <c r="DL9" s="160"/>
      <c r="DM9" s="160"/>
      <c r="DN9" s="160"/>
      <c r="DO9" s="160"/>
      <c r="DP9" s="160"/>
      <c r="DQ9" s="160"/>
      <c r="DR9" s="160"/>
      <c r="DS9" s="160"/>
      <c r="DT9" s="160"/>
      <c r="DU9" s="160"/>
      <c r="DV9" s="160"/>
      <c r="DW9" s="160"/>
      <c r="DX9" s="160"/>
      <c r="DY9" s="160"/>
      <c r="DZ9" s="160"/>
      <c r="EA9" s="160"/>
      <c r="EB9" s="160"/>
      <c r="EC9" s="160"/>
      <c r="ED9" s="160"/>
      <c r="EE9" s="160"/>
      <c r="EF9" s="160"/>
      <c r="EG9" s="160"/>
      <c r="EH9" s="160"/>
      <c r="EI9" s="160"/>
      <c r="EJ9" s="160"/>
      <c r="EK9" s="160"/>
      <c r="EL9" s="160"/>
      <c r="EM9" s="160"/>
      <c r="EN9" s="160"/>
      <c r="EO9" s="160"/>
      <c r="EP9" s="160"/>
      <c r="EQ9" s="160"/>
      <c r="ER9" s="160"/>
      <c r="ES9" s="160"/>
      <c r="ET9" s="160"/>
      <c r="EU9" s="160"/>
      <c r="EV9" s="160"/>
      <c r="EW9" s="160"/>
      <c r="EX9" s="160"/>
      <c r="EY9" s="160"/>
      <c r="EZ9" s="160"/>
      <c r="FA9" s="160"/>
      <c r="FB9" s="160"/>
      <c r="FC9" s="160"/>
      <c r="FD9" s="160"/>
      <c r="FE9" s="160"/>
      <c r="FF9" s="160"/>
      <c r="FG9" s="160"/>
      <c r="FH9" s="160"/>
      <c r="FI9" s="160"/>
      <c r="FJ9" s="160"/>
      <c r="FK9" s="160"/>
      <c r="FL9" s="160"/>
      <c r="FM9" s="160"/>
      <c r="FN9" s="160"/>
      <c r="FO9" s="160"/>
      <c r="FP9" s="160"/>
      <c r="FQ9" s="160"/>
      <c r="FR9" s="160"/>
      <c r="FS9" s="160"/>
      <c r="FT9" s="160"/>
      <c r="FU9" s="160"/>
      <c r="FV9" s="160"/>
      <c r="FW9" s="160"/>
      <c r="FX9" s="160"/>
      <c r="FY9" s="160"/>
      <c r="FZ9" s="160"/>
      <c r="GA9" s="160"/>
      <c r="GB9" s="160"/>
      <c r="GC9" s="160"/>
      <c r="GD9" s="160"/>
      <c r="GE9" s="160"/>
      <c r="GF9" s="160"/>
      <c r="GG9" s="160"/>
      <c r="GH9" s="160"/>
      <c r="GI9" s="160"/>
      <c r="GJ9" s="160"/>
      <c r="GK9" s="160"/>
    </row>
    <row r="10" spans="1:193">
      <c r="A10" s="160"/>
      <c r="B10" s="160"/>
      <c r="C10" s="160"/>
      <c r="D10" s="160"/>
      <c r="E10" s="160"/>
      <c r="F10" s="160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60"/>
      <c r="Y10" s="160"/>
      <c r="Z10" s="160"/>
      <c r="AA10" s="160"/>
      <c r="AB10" s="160"/>
      <c r="AC10" s="160"/>
      <c r="AD10" s="160"/>
      <c r="AE10" s="160"/>
      <c r="AF10" s="160"/>
      <c r="AG10" s="160"/>
      <c r="AH10" s="160"/>
      <c r="AI10" s="160"/>
      <c r="AJ10" s="160"/>
      <c r="AK10" s="160"/>
      <c r="AL10" s="160"/>
      <c r="AM10" s="160"/>
      <c r="AN10" s="160"/>
      <c r="AO10" s="160"/>
      <c r="AP10" s="160"/>
      <c r="AQ10" s="160"/>
      <c r="AR10" s="160"/>
      <c r="AS10" s="160"/>
      <c r="AT10" s="160"/>
      <c r="AU10" s="160"/>
      <c r="AV10" s="160"/>
      <c r="AW10" s="160"/>
      <c r="AX10" s="160"/>
      <c r="AY10" s="160"/>
      <c r="AZ10" s="160"/>
      <c r="BA10" s="160"/>
      <c r="BB10" s="160"/>
      <c r="BC10" s="160"/>
      <c r="BD10" s="160"/>
      <c r="BE10" s="160"/>
      <c r="BF10" s="160"/>
      <c r="BG10" s="160"/>
      <c r="BH10" s="160"/>
      <c r="BI10" s="160"/>
      <c r="BJ10" s="160"/>
      <c r="BK10" s="160"/>
      <c r="BL10" s="160"/>
      <c r="BM10" s="160"/>
      <c r="BN10" s="160"/>
      <c r="BO10" s="160"/>
      <c r="BP10" s="160"/>
      <c r="BQ10" s="160"/>
      <c r="BR10" s="160"/>
      <c r="BS10" s="160"/>
      <c r="BT10" s="160"/>
      <c r="BU10" s="160"/>
      <c r="BV10" s="160"/>
      <c r="BW10" s="160"/>
      <c r="BX10" s="160"/>
      <c r="BY10" s="160"/>
      <c r="BZ10" s="160"/>
      <c r="CA10" s="160"/>
      <c r="CB10" s="160"/>
      <c r="CC10" s="160"/>
      <c r="CD10" s="160"/>
      <c r="CE10" s="160"/>
      <c r="CF10" s="160"/>
      <c r="CG10" s="160"/>
      <c r="CH10" s="160"/>
      <c r="CI10" s="160"/>
      <c r="CJ10" s="160"/>
      <c r="CK10" s="160"/>
      <c r="CL10" s="160"/>
      <c r="CM10" s="160"/>
      <c r="CN10" s="160"/>
      <c r="CO10" s="160"/>
      <c r="CP10" s="160"/>
      <c r="CQ10" s="160"/>
      <c r="CR10" s="160"/>
      <c r="CS10" s="160"/>
      <c r="CT10" s="160"/>
      <c r="CU10" s="160"/>
      <c r="CV10" s="160"/>
      <c r="CW10" s="160"/>
      <c r="CX10" s="160"/>
      <c r="CY10" s="160"/>
      <c r="CZ10" s="160"/>
      <c r="DA10" s="160"/>
      <c r="DB10" s="160"/>
      <c r="DC10" s="160"/>
      <c r="DD10" s="160"/>
      <c r="DE10" s="160"/>
      <c r="DF10" s="160"/>
      <c r="DG10" s="160"/>
      <c r="DH10" s="160"/>
      <c r="DI10" s="160"/>
      <c r="DJ10" s="160"/>
      <c r="DK10" s="160"/>
      <c r="DL10" s="160"/>
      <c r="DM10" s="160"/>
      <c r="DN10" s="160"/>
      <c r="DO10" s="160"/>
      <c r="DP10" s="160"/>
      <c r="DQ10" s="160"/>
      <c r="DR10" s="160"/>
      <c r="DS10" s="160"/>
      <c r="DT10" s="160"/>
      <c r="DU10" s="160"/>
      <c r="DV10" s="160"/>
      <c r="DW10" s="160"/>
      <c r="DX10" s="160"/>
      <c r="DY10" s="160"/>
      <c r="DZ10" s="160"/>
      <c r="EA10" s="160"/>
      <c r="EB10" s="160"/>
      <c r="EC10" s="160"/>
      <c r="ED10" s="160"/>
      <c r="EE10" s="160"/>
      <c r="EF10" s="160"/>
      <c r="EG10" s="160"/>
      <c r="EH10" s="160"/>
      <c r="EI10" s="160"/>
      <c r="EJ10" s="160"/>
      <c r="EK10" s="160"/>
      <c r="EL10" s="160"/>
      <c r="EM10" s="160"/>
      <c r="EN10" s="160"/>
      <c r="EO10" s="160"/>
      <c r="EP10" s="160"/>
      <c r="EQ10" s="160"/>
      <c r="ER10" s="160"/>
      <c r="ES10" s="160"/>
      <c r="ET10" s="160"/>
      <c r="EU10" s="160"/>
      <c r="EV10" s="160"/>
      <c r="EW10" s="160"/>
      <c r="EX10" s="160"/>
      <c r="EY10" s="160"/>
      <c r="EZ10" s="160"/>
      <c r="FA10" s="160"/>
      <c r="FB10" s="160"/>
      <c r="FC10" s="160"/>
      <c r="FD10" s="160"/>
      <c r="FE10" s="160"/>
      <c r="FF10" s="160"/>
      <c r="FG10" s="160"/>
      <c r="FH10" s="160"/>
      <c r="FI10" s="160"/>
      <c r="FJ10" s="160"/>
      <c r="FK10" s="160"/>
      <c r="FL10" s="160"/>
      <c r="FM10" s="160"/>
      <c r="FN10" s="160"/>
      <c r="FO10" s="160"/>
      <c r="FP10" s="160"/>
      <c r="FQ10" s="160"/>
      <c r="FR10" s="160"/>
      <c r="FS10" s="160"/>
      <c r="FT10" s="160"/>
      <c r="FU10" s="160"/>
      <c r="FV10" s="160"/>
      <c r="FW10" s="160"/>
      <c r="FX10" s="160"/>
      <c r="FY10" s="160"/>
      <c r="FZ10" s="160"/>
      <c r="GA10" s="160"/>
      <c r="GB10" s="160"/>
      <c r="GC10" s="160"/>
      <c r="GD10" s="160"/>
      <c r="GE10" s="160"/>
      <c r="GF10" s="160"/>
      <c r="GG10" s="160"/>
      <c r="GH10" s="160"/>
      <c r="GI10" s="160"/>
      <c r="GJ10" s="160"/>
      <c r="GK10" s="160"/>
    </row>
    <row r="11" spans="1:193">
      <c r="A11" s="160"/>
      <c r="B11" s="160"/>
      <c r="C11" s="160"/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160"/>
      <c r="X11" s="160"/>
      <c r="Y11" s="160"/>
      <c r="Z11" s="160"/>
      <c r="AA11" s="160"/>
      <c r="AB11" s="160"/>
      <c r="AC11" s="160"/>
      <c r="AD11" s="160"/>
      <c r="AE11" s="160"/>
      <c r="AF11" s="160"/>
      <c r="AG11" s="160"/>
      <c r="AH11" s="160"/>
      <c r="AI11" s="160"/>
      <c r="AJ11" s="160"/>
      <c r="AK11" s="160"/>
      <c r="AL11" s="160"/>
      <c r="AM11" s="160"/>
      <c r="AN11" s="160"/>
      <c r="AO11" s="160"/>
      <c r="AP11" s="160"/>
      <c r="AQ11" s="160"/>
      <c r="AR11" s="160"/>
      <c r="AS11" s="160"/>
      <c r="AT11" s="160"/>
      <c r="AU11" s="160"/>
      <c r="AV11" s="160"/>
      <c r="AW11" s="160"/>
      <c r="AX11" s="160"/>
      <c r="AY11" s="160"/>
      <c r="AZ11" s="160"/>
      <c r="BA11" s="160"/>
      <c r="BB11" s="160"/>
      <c r="BC11" s="160"/>
      <c r="BD11" s="160"/>
      <c r="BE11" s="160"/>
      <c r="BF11" s="160"/>
      <c r="BG11" s="160"/>
      <c r="BH11" s="160"/>
      <c r="BI11" s="160"/>
      <c r="BJ11" s="160"/>
      <c r="BK11" s="160"/>
      <c r="BL11" s="160"/>
      <c r="BM11" s="160"/>
      <c r="BN11" s="160"/>
      <c r="BO11" s="160"/>
      <c r="BP11" s="160"/>
      <c r="BQ11" s="160"/>
      <c r="BR11" s="160"/>
      <c r="BS11" s="160"/>
      <c r="BT11" s="160"/>
      <c r="BU11" s="160"/>
      <c r="BV11" s="160"/>
      <c r="BW11" s="160"/>
      <c r="BX11" s="160"/>
      <c r="BY11" s="160"/>
      <c r="BZ11" s="160"/>
      <c r="CA11" s="160"/>
      <c r="CB11" s="160"/>
      <c r="CC11" s="160"/>
      <c r="CD11" s="160"/>
      <c r="CE11" s="160"/>
      <c r="CF11" s="160"/>
      <c r="CG11" s="160"/>
      <c r="CH11" s="160"/>
      <c r="CI11" s="160"/>
      <c r="CJ11" s="160"/>
      <c r="CK11" s="160"/>
      <c r="CL11" s="160"/>
      <c r="CM11" s="160"/>
      <c r="CN11" s="160"/>
      <c r="CO11" s="160"/>
      <c r="CP11" s="160"/>
      <c r="CQ11" s="160"/>
      <c r="CR11" s="160"/>
      <c r="CS11" s="160"/>
      <c r="CT11" s="160"/>
      <c r="CU11" s="160"/>
      <c r="CV11" s="160"/>
      <c r="CW11" s="160"/>
      <c r="CX11" s="160"/>
      <c r="CY11" s="160"/>
      <c r="CZ11" s="160"/>
      <c r="DA11" s="160"/>
      <c r="DB11" s="160"/>
      <c r="DC11" s="160"/>
      <c r="DD11" s="160"/>
      <c r="DE11" s="160"/>
      <c r="DF11" s="160"/>
      <c r="DG11" s="160"/>
      <c r="DH11" s="160"/>
      <c r="DI11" s="160"/>
      <c r="DJ11" s="160"/>
      <c r="DK11" s="160"/>
      <c r="DL11" s="160"/>
      <c r="DM11" s="160"/>
      <c r="DN11" s="160"/>
      <c r="DO11" s="160"/>
      <c r="DP11" s="160"/>
      <c r="DQ11" s="160"/>
      <c r="DR11" s="160"/>
      <c r="DS11" s="160"/>
      <c r="DT11" s="160"/>
      <c r="DU11" s="160"/>
      <c r="DV11" s="160"/>
      <c r="DW11" s="160"/>
      <c r="DX11" s="160"/>
      <c r="DY11" s="160"/>
      <c r="DZ11" s="160"/>
      <c r="EA11" s="160"/>
      <c r="EB11" s="160"/>
      <c r="EC11" s="160"/>
      <c r="ED11" s="160"/>
      <c r="EE11" s="160"/>
      <c r="EF11" s="160"/>
      <c r="EG11" s="160"/>
      <c r="EH11" s="160"/>
      <c r="EI11" s="160"/>
      <c r="EJ11" s="160"/>
      <c r="EK11" s="160"/>
      <c r="EL11" s="160"/>
      <c r="EM11" s="160"/>
      <c r="EN11" s="160"/>
      <c r="EO11" s="160"/>
      <c r="EP11" s="160"/>
      <c r="EQ11" s="160"/>
      <c r="ER11" s="160"/>
      <c r="ES11" s="160"/>
      <c r="ET11" s="160"/>
      <c r="EU11" s="160"/>
      <c r="EV11" s="160"/>
      <c r="EW11" s="160"/>
      <c r="EX11" s="160"/>
      <c r="EY11" s="160"/>
      <c r="EZ11" s="160"/>
      <c r="FA11" s="160"/>
      <c r="FB11" s="160"/>
      <c r="FC11" s="160"/>
      <c r="FD11" s="160"/>
      <c r="FE11" s="160"/>
      <c r="FF11" s="160"/>
      <c r="FG11" s="160"/>
      <c r="FH11" s="160"/>
      <c r="FI11" s="160"/>
      <c r="FJ11" s="160"/>
      <c r="FK11" s="160"/>
      <c r="FL11" s="160"/>
      <c r="FM11" s="160"/>
      <c r="FN11" s="160"/>
      <c r="FO11" s="160"/>
      <c r="FP11" s="160"/>
      <c r="FQ11" s="160"/>
      <c r="FR11" s="160"/>
      <c r="FS11" s="160"/>
      <c r="FT11" s="160"/>
      <c r="FU11" s="160"/>
      <c r="FV11" s="160"/>
      <c r="FW11" s="160"/>
      <c r="FX11" s="160"/>
      <c r="FY11" s="160"/>
      <c r="FZ11" s="160"/>
      <c r="GA11" s="160"/>
      <c r="GB11" s="160"/>
      <c r="GC11" s="160"/>
      <c r="GD11" s="160"/>
      <c r="GE11" s="160"/>
      <c r="GF11" s="160"/>
      <c r="GG11" s="160"/>
      <c r="GH11" s="160"/>
      <c r="GI11" s="160"/>
      <c r="GJ11" s="160"/>
      <c r="GK11" s="160"/>
    </row>
    <row r="12" spans="1:193">
      <c r="A12" s="160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0"/>
      <c r="AB12" s="160"/>
      <c r="AC12" s="160"/>
      <c r="AD12" s="160"/>
      <c r="AE12" s="160"/>
      <c r="AF12" s="160"/>
      <c r="AG12" s="160"/>
      <c r="AH12" s="160"/>
      <c r="AI12" s="160"/>
      <c r="AJ12" s="160"/>
      <c r="AK12" s="160"/>
      <c r="AL12" s="160"/>
      <c r="AM12" s="160"/>
      <c r="AN12" s="160"/>
      <c r="AO12" s="160"/>
      <c r="AP12" s="160"/>
      <c r="AQ12" s="160"/>
      <c r="AR12" s="160"/>
      <c r="AS12" s="160"/>
      <c r="AT12" s="160"/>
      <c r="AU12" s="160"/>
      <c r="AV12" s="160"/>
      <c r="AW12" s="160"/>
      <c r="AX12" s="160"/>
      <c r="AY12" s="160"/>
      <c r="AZ12" s="160"/>
      <c r="BA12" s="160"/>
      <c r="BB12" s="160"/>
      <c r="BC12" s="160"/>
      <c r="BD12" s="160"/>
      <c r="BE12" s="160"/>
      <c r="BF12" s="160"/>
      <c r="BG12" s="160"/>
      <c r="BH12" s="160"/>
      <c r="BI12" s="160"/>
      <c r="BJ12" s="160"/>
      <c r="BK12" s="160"/>
      <c r="BL12" s="160"/>
      <c r="BM12" s="160"/>
      <c r="BN12" s="160"/>
      <c r="BO12" s="160"/>
      <c r="BP12" s="160"/>
      <c r="BQ12" s="160"/>
      <c r="BR12" s="160"/>
      <c r="BS12" s="160"/>
      <c r="BT12" s="160"/>
      <c r="BU12" s="160"/>
      <c r="BV12" s="160"/>
      <c r="BW12" s="160"/>
      <c r="BX12" s="160"/>
      <c r="BY12" s="160"/>
      <c r="BZ12" s="160"/>
      <c r="CA12" s="160"/>
      <c r="CB12" s="160"/>
      <c r="CC12" s="160"/>
      <c r="CD12" s="160"/>
      <c r="CE12" s="160"/>
      <c r="CF12" s="160"/>
      <c r="CG12" s="160"/>
      <c r="CH12" s="160"/>
      <c r="CI12" s="160"/>
      <c r="CJ12" s="160"/>
      <c r="CK12" s="160"/>
      <c r="CL12" s="160"/>
      <c r="CM12" s="160"/>
      <c r="CN12" s="160"/>
      <c r="CO12" s="160"/>
      <c r="CP12" s="160"/>
      <c r="CQ12" s="160"/>
      <c r="CR12" s="160"/>
      <c r="CS12" s="160"/>
      <c r="CT12" s="160"/>
      <c r="CU12" s="160"/>
      <c r="CV12" s="160"/>
      <c r="CW12" s="160"/>
      <c r="CX12" s="160"/>
      <c r="CY12" s="160"/>
      <c r="CZ12" s="160"/>
      <c r="DA12" s="160"/>
      <c r="DB12" s="160"/>
      <c r="DC12" s="160"/>
      <c r="DD12" s="160"/>
      <c r="DE12" s="160"/>
      <c r="DF12" s="160"/>
      <c r="DG12" s="160"/>
      <c r="DH12" s="160"/>
      <c r="DI12" s="160"/>
      <c r="DJ12" s="160"/>
      <c r="DK12" s="160"/>
      <c r="DL12" s="160"/>
      <c r="DM12" s="160"/>
      <c r="DN12" s="160"/>
      <c r="DO12" s="160"/>
      <c r="DP12" s="160"/>
      <c r="DQ12" s="160"/>
      <c r="DR12" s="160"/>
      <c r="DS12" s="160"/>
      <c r="DT12" s="160"/>
      <c r="DU12" s="160"/>
      <c r="DV12" s="160"/>
      <c r="DW12" s="160"/>
      <c r="DX12" s="160"/>
      <c r="DY12" s="160"/>
      <c r="DZ12" s="160"/>
      <c r="EA12" s="160"/>
      <c r="EB12" s="160"/>
      <c r="EC12" s="160"/>
      <c r="ED12" s="160"/>
      <c r="EE12" s="160"/>
      <c r="EF12" s="160"/>
      <c r="EG12" s="160"/>
      <c r="EH12" s="160"/>
      <c r="EI12" s="160"/>
      <c r="EJ12" s="160"/>
      <c r="EK12" s="160"/>
      <c r="EL12" s="160"/>
      <c r="EM12" s="160"/>
      <c r="EN12" s="160"/>
      <c r="EO12" s="160"/>
      <c r="EP12" s="160"/>
      <c r="EQ12" s="160"/>
      <c r="ER12" s="160"/>
      <c r="ES12" s="160"/>
      <c r="ET12" s="160"/>
      <c r="EU12" s="160"/>
      <c r="EV12" s="160"/>
      <c r="EW12" s="160"/>
      <c r="EX12" s="160"/>
      <c r="EY12" s="160"/>
      <c r="EZ12" s="160"/>
      <c r="FA12" s="160"/>
      <c r="FB12" s="160"/>
      <c r="FC12" s="160"/>
      <c r="FD12" s="160"/>
      <c r="FE12" s="160"/>
      <c r="FF12" s="160"/>
      <c r="FG12" s="160"/>
      <c r="FH12" s="160"/>
      <c r="FI12" s="160"/>
      <c r="FJ12" s="160"/>
      <c r="FK12" s="160"/>
      <c r="FL12" s="160"/>
      <c r="FM12" s="160"/>
      <c r="FN12" s="160"/>
      <c r="FO12" s="160"/>
      <c r="FP12" s="160"/>
      <c r="FQ12" s="160"/>
      <c r="FR12" s="160"/>
      <c r="FS12" s="160"/>
      <c r="FT12" s="160"/>
      <c r="FU12" s="160"/>
      <c r="FV12" s="160"/>
      <c r="FW12" s="160"/>
      <c r="FX12" s="160"/>
      <c r="FY12" s="160"/>
      <c r="FZ12" s="160"/>
      <c r="GA12" s="160"/>
      <c r="GB12" s="160"/>
      <c r="GC12" s="160"/>
      <c r="GD12" s="160"/>
      <c r="GE12" s="160"/>
      <c r="GF12" s="160"/>
      <c r="GG12" s="160"/>
      <c r="GH12" s="160"/>
      <c r="GI12" s="160"/>
      <c r="GJ12" s="160"/>
      <c r="GK12" s="160"/>
    </row>
    <row r="13" spans="1:193">
      <c r="A13" s="160"/>
      <c r="B13" s="160"/>
      <c r="C13" s="160"/>
      <c r="D13" s="160"/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160"/>
      <c r="AJ13" s="160"/>
      <c r="AK13" s="160"/>
      <c r="AL13" s="160"/>
      <c r="AM13" s="160"/>
      <c r="AN13" s="160"/>
      <c r="AO13" s="160"/>
      <c r="AP13" s="160"/>
      <c r="AQ13" s="160"/>
      <c r="AR13" s="160"/>
      <c r="AS13" s="160"/>
      <c r="AT13" s="160"/>
      <c r="AU13" s="160"/>
      <c r="AV13" s="160"/>
      <c r="AW13" s="160"/>
      <c r="AX13" s="160"/>
      <c r="AY13" s="160"/>
      <c r="AZ13" s="160"/>
      <c r="BA13" s="160"/>
      <c r="BB13" s="160"/>
      <c r="BC13" s="160"/>
      <c r="BD13" s="160"/>
      <c r="BE13" s="160"/>
      <c r="BF13" s="160"/>
      <c r="BG13" s="160"/>
      <c r="BH13" s="160"/>
      <c r="BI13" s="160"/>
      <c r="BJ13" s="160"/>
      <c r="BK13" s="160"/>
      <c r="BL13" s="160"/>
      <c r="BM13" s="160"/>
      <c r="BN13" s="160"/>
      <c r="BO13" s="160"/>
      <c r="BP13" s="160"/>
      <c r="BQ13" s="160"/>
      <c r="BR13" s="160"/>
      <c r="BS13" s="160"/>
      <c r="BT13" s="160"/>
      <c r="BU13" s="160"/>
      <c r="BV13" s="160"/>
      <c r="BW13" s="160"/>
      <c r="BX13" s="160"/>
      <c r="BY13" s="160"/>
      <c r="BZ13" s="160"/>
      <c r="CA13" s="160"/>
      <c r="CB13" s="160"/>
      <c r="CC13" s="160"/>
      <c r="CD13" s="160"/>
      <c r="CE13" s="160"/>
      <c r="CF13" s="160"/>
      <c r="CG13" s="160"/>
      <c r="CH13" s="160"/>
      <c r="CI13" s="160"/>
      <c r="CJ13" s="160"/>
      <c r="CK13" s="160"/>
      <c r="CL13" s="160"/>
      <c r="CM13" s="160"/>
      <c r="CN13" s="160"/>
      <c r="CO13" s="160"/>
      <c r="CP13" s="160"/>
      <c r="CQ13" s="160"/>
      <c r="CR13" s="160"/>
      <c r="CS13" s="160"/>
      <c r="CT13" s="160"/>
      <c r="CU13" s="160"/>
      <c r="CV13" s="160"/>
      <c r="CW13" s="160"/>
      <c r="CX13" s="160"/>
      <c r="CY13" s="160"/>
      <c r="CZ13" s="160"/>
      <c r="DA13" s="160"/>
      <c r="DB13" s="160"/>
      <c r="DC13" s="160"/>
      <c r="DD13" s="160"/>
      <c r="DE13" s="160"/>
      <c r="DF13" s="160"/>
      <c r="DG13" s="160"/>
      <c r="DH13" s="160"/>
      <c r="DI13" s="160"/>
      <c r="DJ13" s="160"/>
      <c r="DK13" s="160"/>
      <c r="DL13" s="160"/>
      <c r="DM13" s="160"/>
      <c r="DN13" s="160"/>
      <c r="DO13" s="160"/>
      <c r="DP13" s="160"/>
      <c r="DQ13" s="160"/>
      <c r="DR13" s="160"/>
      <c r="DS13" s="160"/>
      <c r="DT13" s="160"/>
      <c r="DU13" s="160"/>
      <c r="DV13" s="160"/>
      <c r="DW13" s="160"/>
      <c r="DX13" s="160"/>
      <c r="DY13" s="160"/>
      <c r="DZ13" s="160"/>
      <c r="EA13" s="160"/>
      <c r="EB13" s="160"/>
      <c r="EC13" s="160"/>
      <c r="ED13" s="160"/>
      <c r="EE13" s="160"/>
      <c r="EF13" s="160"/>
      <c r="EG13" s="160"/>
      <c r="EH13" s="160"/>
      <c r="EI13" s="160"/>
      <c r="EJ13" s="160"/>
      <c r="EK13" s="160"/>
      <c r="EL13" s="160"/>
      <c r="EM13" s="160"/>
      <c r="EN13" s="160"/>
      <c r="EO13" s="160"/>
      <c r="EP13" s="160"/>
      <c r="EQ13" s="160"/>
      <c r="ER13" s="160"/>
      <c r="ES13" s="160"/>
      <c r="ET13" s="160"/>
      <c r="EU13" s="160"/>
      <c r="EV13" s="160"/>
      <c r="EW13" s="160"/>
      <c r="EX13" s="160"/>
      <c r="EY13" s="160"/>
      <c r="EZ13" s="160"/>
      <c r="FA13" s="160"/>
      <c r="FB13" s="160"/>
      <c r="FC13" s="160"/>
      <c r="FD13" s="160"/>
      <c r="FE13" s="160"/>
      <c r="FF13" s="160"/>
      <c r="FG13" s="160"/>
      <c r="FH13" s="160"/>
      <c r="FI13" s="160"/>
      <c r="FJ13" s="160"/>
      <c r="FK13" s="160"/>
      <c r="FL13" s="160"/>
      <c r="FM13" s="160"/>
      <c r="FN13" s="160"/>
      <c r="FO13" s="160"/>
      <c r="FP13" s="160"/>
      <c r="FQ13" s="160"/>
      <c r="FR13" s="160"/>
      <c r="FS13" s="160"/>
      <c r="FT13" s="160"/>
      <c r="FU13" s="160"/>
      <c r="FV13" s="160"/>
      <c r="FW13" s="160"/>
      <c r="FX13" s="160"/>
      <c r="FY13" s="160"/>
      <c r="FZ13" s="160"/>
      <c r="GA13" s="160"/>
      <c r="GB13" s="160"/>
      <c r="GC13" s="160"/>
      <c r="GD13" s="160"/>
      <c r="GE13" s="160"/>
      <c r="GF13" s="160"/>
      <c r="GG13" s="160"/>
      <c r="GH13" s="160"/>
      <c r="GI13" s="160"/>
      <c r="GJ13" s="160"/>
      <c r="GK13" s="160"/>
    </row>
    <row r="14" spans="1:193">
      <c r="A14" s="160"/>
      <c r="B14" s="160"/>
      <c r="C14" s="160"/>
      <c r="D14" s="160"/>
      <c r="E14" s="160"/>
      <c r="F14" s="160"/>
      <c r="G14" s="160"/>
      <c r="H14" s="160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0"/>
      <c r="T14" s="160"/>
      <c r="U14" s="160"/>
      <c r="V14" s="160"/>
      <c r="W14" s="160"/>
      <c r="X14" s="160"/>
      <c r="Y14" s="160"/>
      <c r="Z14" s="160"/>
      <c r="AA14" s="160"/>
      <c r="AB14" s="160"/>
      <c r="AC14" s="160"/>
      <c r="AD14" s="160"/>
      <c r="AE14" s="160"/>
      <c r="AF14" s="160"/>
      <c r="AG14" s="160"/>
      <c r="AH14" s="160"/>
      <c r="AI14" s="160"/>
      <c r="AJ14" s="160"/>
      <c r="AK14" s="160"/>
      <c r="AL14" s="160"/>
      <c r="AM14" s="160"/>
      <c r="AN14" s="160"/>
      <c r="AO14" s="160"/>
      <c r="AP14" s="160"/>
      <c r="AQ14" s="160"/>
      <c r="AR14" s="160"/>
      <c r="AS14" s="160"/>
      <c r="AT14" s="160"/>
      <c r="AU14" s="160"/>
      <c r="AV14" s="160"/>
      <c r="AW14" s="160"/>
      <c r="AX14" s="160"/>
      <c r="AY14" s="160"/>
      <c r="AZ14" s="160"/>
      <c r="BA14" s="160"/>
      <c r="BB14" s="160"/>
      <c r="BC14" s="160"/>
      <c r="BD14" s="160"/>
      <c r="BE14" s="160"/>
      <c r="BF14" s="160"/>
      <c r="BG14" s="160"/>
      <c r="BH14" s="160"/>
      <c r="BI14" s="160"/>
      <c r="BJ14" s="160"/>
      <c r="BK14" s="160"/>
      <c r="BL14" s="160"/>
      <c r="BM14" s="160"/>
      <c r="BN14" s="160"/>
      <c r="BO14" s="160"/>
      <c r="BP14" s="160"/>
      <c r="BQ14" s="160"/>
      <c r="BR14" s="160"/>
      <c r="BS14" s="160"/>
      <c r="BT14" s="160"/>
      <c r="BU14" s="160"/>
      <c r="BV14" s="160"/>
      <c r="BW14" s="160"/>
      <c r="BX14" s="160"/>
      <c r="BY14" s="160"/>
      <c r="BZ14" s="160"/>
      <c r="CA14" s="160"/>
      <c r="CB14" s="160"/>
      <c r="CC14" s="160"/>
      <c r="CD14" s="160"/>
      <c r="CE14" s="160"/>
      <c r="CF14" s="160"/>
      <c r="CG14" s="160"/>
      <c r="CH14" s="160"/>
      <c r="CI14" s="160"/>
      <c r="CJ14" s="160"/>
      <c r="CK14" s="160"/>
      <c r="CL14" s="160"/>
      <c r="CM14" s="160"/>
      <c r="CN14" s="160"/>
      <c r="CO14" s="160"/>
      <c r="CP14" s="160"/>
      <c r="CQ14" s="160"/>
      <c r="CR14" s="160"/>
      <c r="CS14" s="160"/>
      <c r="CT14" s="160"/>
      <c r="CU14" s="160"/>
      <c r="CV14" s="160"/>
      <c r="CW14" s="160"/>
      <c r="CX14" s="160"/>
      <c r="CY14" s="160"/>
      <c r="CZ14" s="160"/>
      <c r="DA14" s="160"/>
      <c r="DB14" s="160"/>
      <c r="DC14" s="160"/>
      <c r="DD14" s="160"/>
      <c r="DE14" s="160"/>
      <c r="DF14" s="160"/>
      <c r="DG14" s="160"/>
      <c r="DH14" s="160"/>
      <c r="DI14" s="160"/>
      <c r="DJ14" s="160"/>
      <c r="DK14" s="160"/>
      <c r="DL14" s="160"/>
      <c r="DM14" s="160"/>
      <c r="DN14" s="160"/>
      <c r="DO14" s="160"/>
      <c r="DP14" s="160"/>
      <c r="DQ14" s="160"/>
      <c r="DR14" s="160"/>
      <c r="DS14" s="160"/>
      <c r="DT14" s="160"/>
      <c r="DU14" s="160"/>
      <c r="DV14" s="160"/>
      <c r="DW14" s="160"/>
      <c r="DX14" s="160"/>
      <c r="DY14" s="160"/>
      <c r="DZ14" s="160"/>
      <c r="EA14" s="160"/>
      <c r="EB14" s="160"/>
      <c r="EC14" s="160"/>
      <c r="ED14" s="160"/>
      <c r="EE14" s="160"/>
      <c r="EF14" s="160"/>
      <c r="EG14" s="160"/>
      <c r="EH14" s="160"/>
      <c r="EI14" s="160"/>
      <c r="EJ14" s="160"/>
      <c r="EK14" s="160"/>
      <c r="EL14" s="160"/>
      <c r="EM14" s="160"/>
      <c r="EN14" s="160"/>
      <c r="EO14" s="160"/>
      <c r="EP14" s="160"/>
      <c r="EQ14" s="160"/>
      <c r="ER14" s="160"/>
      <c r="ES14" s="160"/>
      <c r="ET14" s="160"/>
      <c r="EU14" s="160"/>
      <c r="EV14" s="160"/>
      <c r="EW14" s="160"/>
      <c r="EX14" s="160"/>
      <c r="EY14" s="160"/>
      <c r="EZ14" s="160"/>
      <c r="FA14" s="160"/>
      <c r="FB14" s="160"/>
      <c r="FC14" s="160"/>
      <c r="FD14" s="160"/>
      <c r="FE14" s="160"/>
      <c r="FF14" s="160"/>
      <c r="FG14" s="160"/>
      <c r="FH14" s="160"/>
      <c r="FI14" s="160"/>
      <c r="FJ14" s="160"/>
      <c r="FK14" s="160"/>
      <c r="FL14" s="160"/>
      <c r="FM14" s="160"/>
      <c r="FN14" s="160"/>
      <c r="FO14" s="160"/>
      <c r="FP14" s="160"/>
      <c r="FQ14" s="160"/>
      <c r="FR14" s="160"/>
      <c r="FS14" s="160"/>
      <c r="FT14" s="160"/>
      <c r="FU14" s="160"/>
      <c r="FV14" s="160"/>
      <c r="FW14" s="160"/>
      <c r="FX14" s="160"/>
      <c r="FY14" s="160"/>
      <c r="FZ14" s="160"/>
      <c r="GA14" s="160"/>
      <c r="GB14" s="160"/>
      <c r="GC14" s="160"/>
      <c r="GD14" s="160"/>
      <c r="GE14" s="160"/>
      <c r="GF14" s="160"/>
      <c r="GG14" s="160"/>
      <c r="GH14" s="160"/>
      <c r="GI14" s="160"/>
      <c r="GJ14" s="160"/>
      <c r="GK14" s="160"/>
    </row>
    <row r="15" spans="1:193">
      <c r="A15" s="160"/>
      <c r="B15" s="160"/>
      <c r="C15" s="160"/>
      <c r="D15" s="160"/>
      <c r="E15" s="160"/>
      <c r="F15" s="160"/>
      <c r="G15" s="160"/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0"/>
      <c r="T15" s="160"/>
      <c r="U15" s="160"/>
      <c r="V15" s="160"/>
      <c r="W15" s="160"/>
      <c r="X15" s="160"/>
      <c r="Y15" s="160"/>
      <c r="Z15" s="160"/>
      <c r="AA15" s="160"/>
      <c r="AB15" s="160"/>
      <c r="AC15" s="160"/>
      <c r="AD15" s="160"/>
      <c r="AE15" s="160"/>
      <c r="AF15" s="160"/>
      <c r="AG15" s="160"/>
      <c r="AH15" s="160"/>
      <c r="AI15" s="160"/>
      <c r="AJ15" s="160"/>
      <c r="AK15" s="160"/>
      <c r="AL15" s="160"/>
      <c r="AM15" s="160"/>
      <c r="AN15" s="160"/>
      <c r="AO15" s="160"/>
      <c r="AP15" s="160"/>
      <c r="AQ15" s="160"/>
      <c r="AR15" s="160"/>
      <c r="AS15" s="160"/>
      <c r="AT15" s="160"/>
      <c r="AU15" s="160"/>
      <c r="AV15" s="160"/>
      <c r="AW15" s="160"/>
      <c r="AX15" s="160"/>
      <c r="AY15" s="160"/>
      <c r="AZ15" s="160"/>
      <c r="BA15" s="160"/>
      <c r="BB15" s="160"/>
      <c r="BC15" s="160"/>
      <c r="BD15" s="160"/>
      <c r="BE15" s="160"/>
      <c r="BF15" s="160"/>
      <c r="BG15" s="160"/>
      <c r="BH15" s="160"/>
      <c r="BI15" s="160"/>
      <c r="BJ15" s="160"/>
      <c r="BK15" s="160"/>
      <c r="BL15" s="160"/>
      <c r="BM15" s="160"/>
      <c r="BN15" s="160"/>
      <c r="BO15" s="160"/>
      <c r="BP15" s="160"/>
      <c r="BQ15" s="160"/>
      <c r="BR15" s="160"/>
      <c r="BS15" s="160"/>
      <c r="BT15" s="160"/>
      <c r="BU15" s="160"/>
      <c r="BV15" s="160"/>
      <c r="BW15" s="160"/>
      <c r="BX15" s="160"/>
      <c r="BY15" s="160"/>
      <c r="BZ15" s="160"/>
      <c r="CA15" s="160"/>
      <c r="CB15" s="160"/>
      <c r="CC15" s="160"/>
      <c r="CD15" s="160"/>
      <c r="CE15" s="160"/>
      <c r="CF15" s="160"/>
      <c r="CG15" s="160"/>
      <c r="CH15" s="160"/>
      <c r="CI15" s="160"/>
      <c r="CJ15" s="160"/>
      <c r="CK15" s="160"/>
      <c r="CL15" s="160"/>
      <c r="CM15" s="160"/>
      <c r="CN15" s="160"/>
      <c r="CO15" s="160"/>
      <c r="CP15" s="160"/>
      <c r="CQ15" s="160"/>
      <c r="CR15" s="160"/>
      <c r="CS15" s="160"/>
      <c r="CT15" s="160"/>
      <c r="CU15" s="160"/>
      <c r="CV15" s="160"/>
      <c r="CW15" s="160"/>
      <c r="CX15" s="160"/>
      <c r="CY15" s="160"/>
      <c r="CZ15" s="160"/>
      <c r="DA15" s="160"/>
      <c r="DB15" s="160"/>
      <c r="DC15" s="160"/>
      <c r="DD15" s="160"/>
      <c r="DE15" s="160"/>
      <c r="DF15" s="160"/>
      <c r="DG15" s="160"/>
      <c r="DH15" s="160"/>
      <c r="DI15" s="160"/>
      <c r="DJ15" s="160"/>
      <c r="DK15" s="160"/>
      <c r="DL15" s="160"/>
      <c r="DM15" s="160"/>
      <c r="DN15" s="160"/>
      <c r="DO15" s="160"/>
      <c r="DP15" s="160"/>
      <c r="DQ15" s="160"/>
      <c r="DR15" s="160"/>
      <c r="DS15" s="160"/>
      <c r="DT15" s="160"/>
      <c r="DU15" s="160"/>
      <c r="DV15" s="160"/>
      <c r="DW15" s="160"/>
      <c r="DX15" s="160"/>
      <c r="DY15" s="160"/>
      <c r="DZ15" s="160"/>
      <c r="EA15" s="160"/>
      <c r="EB15" s="160"/>
      <c r="EC15" s="160"/>
      <c r="ED15" s="160"/>
      <c r="EE15" s="160"/>
      <c r="EF15" s="160"/>
      <c r="EG15" s="160"/>
      <c r="EH15" s="160"/>
      <c r="EI15" s="160"/>
      <c r="EJ15" s="160"/>
      <c r="EK15" s="160"/>
      <c r="EL15" s="160"/>
      <c r="EM15" s="160"/>
      <c r="EN15" s="160"/>
      <c r="EO15" s="160"/>
      <c r="EP15" s="160"/>
      <c r="EQ15" s="160"/>
      <c r="ER15" s="160"/>
      <c r="ES15" s="160"/>
      <c r="ET15" s="160"/>
      <c r="EU15" s="160"/>
      <c r="EV15" s="160"/>
      <c r="EW15" s="160"/>
      <c r="EX15" s="160"/>
      <c r="EY15" s="160"/>
      <c r="EZ15" s="160"/>
      <c r="FA15" s="160"/>
      <c r="FB15" s="160"/>
      <c r="FC15" s="160"/>
      <c r="FD15" s="160"/>
      <c r="FE15" s="160"/>
      <c r="FF15" s="160"/>
      <c r="FG15" s="160"/>
      <c r="FH15" s="160"/>
      <c r="FI15" s="160"/>
      <c r="FJ15" s="160"/>
      <c r="FK15" s="160"/>
      <c r="FL15" s="160"/>
      <c r="FM15" s="160"/>
      <c r="FN15" s="160"/>
      <c r="FO15" s="160"/>
      <c r="FP15" s="160"/>
      <c r="FQ15" s="160"/>
      <c r="FR15" s="160"/>
      <c r="FS15" s="160"/>
      <c r="FT15" s="160"/>
      <c r="FU15" s="160"/>
      <c r="FV15" s="160"/>
      <c r="FW15" s="160"/>
      <c r="FX15" s="160"/>
      <c r="FY15" s="160"/>
      <c r="FZ15" s="160"/>
      <c r="GA15" s="160"/>
      <c r="GB15" s="160"/>
      <c r="GC15" s="160"/>
      <c r="GD15" s="160"/>
      <c r="GE15" s="160"/>
      <c r="GF15" s="160"/>
      <c r="GG15" s="160"/>
      <c r="GH15" s="160"/>
      <c r="GI15" s="160"/>
      <c r="GJ15" s="160"/>
      <c r="GK15" s="160"/>
    </row>
    <row r="16" spans="1:193">
      <c r="A16" s="160"/>
      <c r="B16" s="160"/>
      <c r="C16" s="160"/>
      <c r="D16" s="160"/>
      <c r="E16" s="160"/>
      <c r="F16" s="160"/>
      <c r="G16" s="160"/>
      <c r="H16" s="160"/>
      <c r="I16" s="160"/>
      <c r="J16" s="160"/>
      <c r="K16" s="160"/>
      <c r="L16" s="160"/>
      <c r="M16" s="160"/>
      <c r="N16" s="160"/>
      <c r="O16" s="160"/>
      <c r="P16" s="160"/>
      <c r="Q16" s="160"/>
      <c r="R16" s="160"/>
      <c r="S16" s="160"/>
      <c r="T16" s="160"/>
      <c r="U16" s="160"/>
      <c r="V16" s="160"/>
      <c r="W16" s="160"/>
      <c r="X16" s="160"/>
      <c r="Y16" s="160"/>
      <c r="Z16" s="160"/>
      <c r="AA16" s="160"/>
      <c r="AB16" s="160"/>
      <c r="AC16" s="160"/>
      <c r="AD16" s="160"/>
      <c r="AE16" s="160"/>
      <c r="AF16" s="160"/>
      <c r="AG16" s="160"/>
      <c r="AH16" s="160"/>
      <c r="AI16" s="160"/>
      <c r="AJ16" s="160"/>
      <c r="AK16" s="160"/>
      <c r="AL16" s="160"/>
      <c r="AM16" s="160"/>
      <c r="AN16" s="160"/>
      <c r="AO16" s="160"/>
      <c r="AP16" s="160"/>
      <c r="AQ16" s="160"/>
      <c r="AR16" s="160"/>
      <c r="AS16" s="160"/>
      <c r="AT16" s="160"/>
      <c r="AU16" s="160"/>
      <c r="AV16" s="160"/>
      <c r="AW16" s="160"/>
      <c r="AX16" s="160"/>
      <c r="AY16" s="160"/>
      <c r="AZ16" s="160"/>
      <c r="BA16" s="160"/>
      <c r="BB16" s="160"/>
      <c r="BC16" s="160"/>
      <c r="BD16" s="160"/>
      <c r="BE16" s="160"/>
      <c r="BF16" s="160"/>
      <c r="BG16" s="160"/>
      <c r="BH16" s="160"/>
      <c r="BI16" s="160"/>
      <c r="BJ16" s="160"/>
      <c r="BK16" s="160"/>
      <c r="BL16" s="160"/>
      <c r="BM16" s="160"/>
      <c r="BN16" s="160"/>
      <c r="BO16" s="160"/>
      <c r="BP16" s="160"/>
      <c r="BQ16" s="160"/>
      <c r="BR16" s="160"/>
      <c r="BS16" s="160"/>
      <c r="BT16" s="160"/>
      <c r="BU16" s="160"/>
      <c r="BV16" s="160"/>
      <c r="BW16" s="160"/>
      <c r="BX16" s="160"/>
      <c r="BY16" s="160"/>
      <c r="BZ16" s="160"/>
      <c r="CA16" s="160"/>
      <c r="CB16" s="160"/>
      <c r="CC16" s="160"/>
      <c r="CD16" s="160"/>
      <c r="CE16" s="160"/>
      <c r="CF16" s="160"/>
      <c r="CG16" s="160"/>
      <c r="CH16" s="160"/>
      <c r="CI16" s="160"/>
      <c r="CJ16" s="160"/>
      <c r="CK16" s="160"/>
      <c r="CL16" s="160"/>
      <c r="CM16" s="160"/>
      <c r="CN16" s="160"/>
      <c r="CO16" s="160"/>
      <c r="CP16" s="160"/>
      <c r="CQ16" s="160"/>
      <c r="CR16" s="160"/>
      <c r="CS16" s="160"/>
      <c r="CT16" s="160"/>
      <c r="CU16" s="160"/>
      <c r="CV16" s="160"/>
      <c r="CW16" s="160"/>
      <c r="CX16" s="160"/>
      <c r="CY16" s="160"/>
      <c r="CZ16" s="160"/>
      <c r="DA16" s="160"/>
      <c r="DB16" s="160"/>
      <c r="DC16" s="160"/>
      <c r="DD16" s="160"/>
      <c r="DE16" s="160"/>
      <c r="DF16" s="160"/>
      <c r="DG16" s="160"/>
      <c r="DH16" s="160"/>
      <c r="DI16" s="160"/>
      <c r="DJ16" s="160"/>
      <c r="DK16" s="160"/>
      <c r="DL16" s="160"/>
      <c r="DM16" s="160"/>
      <c r="DN16" s="160"/>
      <c r="DO16" s="160"/>
      <c r="DP16" s="160"/>
      <c r="DQ16" s="160"/>
      <c r="DR16" s="160"/>
      <c r="DS16" s="160"/>
      <c r="DT16" s="160"/>
      <c r="DU16" s="160"/>
      <c r="DV16" s="160"/>
      <c r="DW16" s="160"/>
      <c r="DX16" s="160"/>
      <c r="DY16" s="160"/>
      <c r="DZ16" s="160"/>
      <c r="EA16" s="160"/>
      <c r="EB16" s="160"/>
      <c r="EC16" s="160"/>
      <c r="ED16" s="160"/>
      <c r="EE16" s="160"/>
      <c r="EF16" s="160"/>
      <c r="EG16" s="160"/>
      <c r="EH16" s="160"/>
      <c r="EI16" s="160"/>
      <c r="EJ16" s="160"/>
      <c r="EK16" s="160"/>
      <c r="EL16" s="160"/>
      <c r="EM16" s="160"/>
      <c r="EN16" s="160"/>
      <c r="EO16" s="160"/>
      <c r="EP16" s="160"/>
      <c r="EQ16" s="160"/>
      <c r="ER16" s="160"/>
      <c r="ES16" s="160"/>
      <c r="ET16" s="160"/>
      <c r="EU16" s="160"/>
      <c r="EV16" s="160"/>
      <c r="EW16" s="160"/>
      <c r="EX16" s="160"/>
      <c r="EY16" s="160"/>
      <c r="EZ16" s="160"/>
      <c r="FA16" s="160"/>
      <c r="FB16" s="160"/>
      <c r="FC16" s="160"/>
      <c r="FD16" s="160"/>
      <c r="FE16" s="160"/>
      <c r="FF16" s="160"/>
      <c r="FG16" s="160"/>
      <c r="FH16" s="160"/>
      <c r="FI16" s="160"/>
      <c r="FJ16" s="160"/>
      <c r="FK16" s="160"/>
      <c r="FL16" s="160"/>
      <c r="FM16" s="160"/>
      <c r="FN16" s="160"/>
      <c r="FO16" s="160"/>
      <c r="FP16" s="160"/>
      <c r="FQ16" s="160"/>
      <c r="FR16" s="160"/>
      <c r="FS16" s="160"/>
      <c r="FT16" s="160"/>
      <c r="FU16" s="160"/>
      <c r="FV16" s="160"/>
      <c r="FW16" s="160"/>
      <c r="FX16" s="160"/>
      <c r="FY16" s="160"/>
      <c r="FZ16" s="160"/>
      <c r="GA16" s="160"/>
      <c r="GB16" s="160"/>
      <c r="GC16" s="160"/>
      <c r="GD16" s="160"/>
      <c r="GE16" s="160"/>
      <c r="GF16" s="160"/>
      <c r="GG16" s="160"/>
      <c r="GH16" s="160"/>
      <c r="GI16" s="160"/>
      <c r="GJ16" s="160"/>
      <c r="GK16" s="160"/>
    </row>
    <row r="17" spans="1:193">
      <c r="A17" s="160"/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160"/>
      <c r="T17" s="160"/>
      <c r="U17" s="160"/>
      <c r="V17" s="160"/>
      <c r="W17" s="160"/>
      <c r="X17" s="160"/>
      <c r="Y17" s="160"/>
      <c r="Z17" s="160"/>
      <c r="AA17" s="160"/>
      <c r="AB17" s="160"/>
      <c r="AC17" s="160"/>
      <c r="AD17" s="160"/>
      <c r="AE17" s="160"/>
      <c r="AF17" s="160"/>
      <c r="AG17" s="160"/>
      <c r="AH17" s="160"/>
      <c r="AI17" s="160"/>
      <c r="AJ17" s="160"/>
      <c r="AK17" s="160"/>
      <c r="AL17" s="160"/>
      <c r="AM17" s="160"/>
      <c r="AN17" s="160"/>
      <c r="AO17" s="160"/>
      <c r="AP17" s="160"/>
      <c r="AQ17" s="160"/>
      <c r="AR17" s="160"/>
      <c r="AS17" s="160"/>
      <c r="AT17" s="160"/>
      <c r="AU17" s="160"/>
      <c r="AV17" s="160"/>
      <c r="AW17" s="160"/>
      <c r="AX17" s="160"/>
      <c r="AY17" s="160"/>
      <c r="AZ17" s="160"/>
      <c r="BA17" s="160"/>
      <c r="BB17" s="160"/>
      <c r="BC17" s="160"/>
      <c r="BD17" s="160"/>
      <c r="BE17" s="160"/>
      <c r="BF17" s="160"/>
      <c r="BG17" s="160"/>
      <c r="BH17" s="160"/>
      <c r="BI17" s="160"/>
      <c r="BJ17" s="160"/>
      <c r="BK17" s="160"/>
      <c r="BL17" s="160"/>
      <c r="BM17" s="160"/>
      <c r="BN17" s="160"/>
      <c r="BO17" s="160"/>
      <c r="BP17" s="160"/>
      <c r="BQ17" s="160"/>
      <c r="BR17" s="160"/>
      <c r="BS17" s="160"/>
      <c r="BT17" s="160"/>
      <c r="BU17" s="160"/>
      <c r="BV17" s="160"/>
      <c r="BW17" s="160"/>
      <c r="BX17" s="160"/>
      <c r="BY17" s="160"/>
      <c r="BZ17" s="160"/>
      <c r="CA17" s="160"/>
      <c r="CB17" s="160"/>
      <c r="CC17" s="160"/>
      <c r="CD17" s="160"/>
      <c r="CE17" s="160"/>
      <c r="CF17" s="160"/>
      <c r="CG17" s="160"/>
      <c r="CH17" s="160"/>
      <c r="CI17" s="160"/>
      <c r="CJ17" s="160"/>
      <c r="CK17" s="160"/>
      <c r="CL17" s="160"/>
      <c r="CM17" s="160"/>
      <c r="CN17" s="160"/>
      <c r="CO17" s="160"/>
      <c r="CP17" s="160"/>
      <c r="CQ17" s="160"/>
      <c r="CR17" s="160"/>
      <c r="CS17" s="160"/>
      <c r="CT17" s="160"/>
      <c r="CU17" s="160"/>
      <c r="CV17" s="160"/>
      <c r="CW17" s="160"/>
      <c r="CX17" s="160"/>
      <c r="CY17" s="160"/>
      <c r="CZ17" s="160"/>
      <c r="DA17" s="160"/>
      <c r="DB17" s="160"/>
      <c r="DC17" s="160"/>
      <c r="DD17" s="160"/>
      <c r="DE17" s="160"/>
      <c r="DF17" s="160"/>
      <c r="DG17" s="160"/>
      <c r="DH17" s="160"/>
      <c r="DI17" s="160"/>
      <c r="DJ17" s="160"/>
      <c r="DK17" s="160"/>
      <c r="DL17" s="160"/>
      <c r="DM17" s="160"/>
      <c r="DN17" s="160"/>
      <c r="DO17" s="160"/>
      <c r="DP17" s="160"/>
      <c r="DQ17" s="160"/>
      <c r="DR17" s="160"/>
      <c r="DS17" s="160"/>
      <c r="DT17" s="160"/>
      <c r="DU17" s="160"/>
      <c r="DV17" s="160"/>
      <c r="DW17" s="160"/>
      <c r="DX17" s="160"/>
      <c r="DY17" s="160"/>
      <c r="DZ17" s="160"/>
      <c r="EA17" s="160"/>
      <c r="EB17" s="160"/>
      <c r="EC17" s="160"/>
      <c r="ED17" s="160"/>
      <c r="EE17" s="160"/>
      <c r="EF17" s="160"/>
      <c r="EG17" s="160"/>
      <c r="EH17" s="160"/>
      <c r="EI17" s="160"/>
      <c r="EJ17" s="160"/>
      <c r="EK17" s="160"/>
      <c r="EL17" s="160"/>
      <c r="EM17" s="160"/>
      <c r="EN17" s="160"/>
      <c r="EO17" s="160"/>
      <c r="EP17" s="160"/>
      <c r="EQ17" s="160"/>
      <c r="ER17" s="160"/>
      <c r="ES17" s="160"/>
      <c r="ET17" s="160"/>
      <c r="EU17" s="160"/>
      <c r="EV17" s="160"/>
      <c r="EW17" s="160"/>
      <c r="EX17" s="160"/>
      <c r="EY17" s="160"/>
      <c r="EZ17" s="160"/>
      <c r="FA17" s="160"/>
      <c r="FB17" s="160"/>
      <c r="FC17" s="160"/>
      <c r="FD17" s="160"/>
      <c r="FE17" s="160"/>
      <c r="FF17" s="160"/>
      <c r="FG17" s="160"/>
      <c r="FH17" s="160"/>
      <c r="FI17" s="160"/>
      <c r="FJ17" s="160"/>
      <c r="FK17" s="160"/>
      <c r="FL17" s="160"/>
      <c r="FM17" s="160"/>
      <c r="FN17" s="160"/>
      <c r="FO17" s="160"/>
      <c r="FP17" s="160"/>
      <c r="FQ17" s="160"/>
      <c r="FR17" s="160"/>
      <c r="FS17" s="160"/>
      <c r="FT17" s="160"/>
      <c r="FU17" s="160"/>
      <c r="FV17" s="160"/>
      <c r="FW17" s="160"/>
      <c r="FX17" s="160"/>
      <c r="FY17" s="160"/>
      <c r="FZ17" s="160"/>
      <c r="GA17" s="160"/>
      <c r="GB17" s="160"/>
      <c r="GC17" s="160"/>
      <c r="GD17" s="160"/>
      <c r="GE17" s="160"/>
      <c r="GF17" s="160"/>
      <c r="GG17" s="160"/>
      <c r="GH17" s="160"/>
      <c r="GI17" s="160"/>
      <c r="GJ17" s="160"/>
      <c r="GK17" s="160"/>
    </row>
    <row r="18" spans="1:193">
      <c r="A18" s="160"/>
      <c r="B18" s="160"/>
      <c r="C18" s="160"/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160"/>
      <c r="T18" s="160"/>
      <c r="U18" s="160"/>
      <c r="V18" s="160"/>
      <c r="W18" s="160"/>
      <c r="X18" s="160"/>
      <c r="Y18" s="160"/>
      <c r="Z18" s="160"/>
      <c r="AA18" s="160"/>
      <c r="AB18" s="160"/>
      <c r="AC18" s="160"/>
      <c r="AD18" s="160"/>
      <c r="AE18" s="160"/>
      <c r="AF18" s="160"/>
      <c r="AG18" s="160"/>
      <c r="AH18" s="160"/>
      <c r="AI18" s="160"/>
      <c r="AJ18" s="160"/>
      <c r="AK18" s="160"/>
      <c r="AL18" s="160"/>
      <c r="AM18" s="160"/>
      <c r="AN18" s="160"/>
      <c r="AO18" s="160"/>
      <c r="AP18" s="160"/>
      <c r="AQ18" s="160"/>
      <c r="AR18" s="160"/>
      <c r="AS18" s="160"/>
      <c r="AT18" s="160"/>
      <c r="AU18" s="160"/>
      <c r="AV18" s="160"/>
      <c r="AW18" s="160"/>
      <c r="AX18" s="160"/>
      <c r="AY18" s="160"/>
      <c r="AZ18" s="160"/>
      <c r="BA18" s="160"/>
      <c r="BB18" s="160"/>
      <c r="BC18" s="160"/>
      <c r="BD18" s="160"/>
      <c r="BE18" s="160"/>
      <c r="BF18" s="160"/>
      <c r="BG18" s="160"/>
      <c r="BH18" s="160"/>
      <c r="BI18" s="160"/>
      <c r="BJ18" s="160"/>
      <c r="BK18" s="160"/>
      <c r="BL18" s="160"/>
      <c r="BM18" s="160"/>
      <c r="BN18" s="160"/>
      <c r="BO18" s="160"/>
      <c r="BP18" s="160"/>
      <c r="BQ18" s="160"/>
      <c r="BR18" s="160"/>
      <c r="BS18" s="160"/>
      <c r="BT18" s="160"/>
      <c r="BU18" s="160"/>
      <c r="BV18" s="160"/>
      <c r="BW18" s="160"/>
      <c r="BX18" s="160"/>
      <c r="BY18" s="160"/>
      <c r="BZ18" s="160"/>
      <c r="CA18" s="160"/>
      <c r="CB18" s="160"/>
      <c r="CC18" s="160"/>
      <c r="CD18" s="160"/>
      <c r="CE18" s="160"/>
      <c r="CF18" s="160"/>
      <c r="CG18" s="160"/>
      <c r="CH18" s="160"/>
      <c r="CI18" s="160"/>
      <c r="CJ18" s="160"/>
      <c r="CK18" s="160"/>
      <c r="CL18" s="160"/>
      <c r="CM18" s="160"/>
      <c r="CN18" s="160"/>
      <c r="CO18" s="160"/>
      <c r="CP18" s="160"/>
      <c r="CQ18" s="160"/>
      <c r="CR18" s="160"/>
      <c r="CS18" s="160"/>
      <c r="CT18" s="160"/>
      <c r="CU18" s="160"/>
      <c r="CV18" s="160"/>
      <c r="CW18" s="160"/>
      <c r="CX18" s="160"/>
      <c r="CY18" s="160"/>
      <c r="CZ18" s="160"/>
      <c r="DA18" s="160"/>
      <c r="DB18" s="160"/>
      <c r="DC18" s="160"/>
      <c r="DD18" s="160"/>
      <c r="DE18" s="160"/>
      <c r="DF18" s="160"/>
      <c r="DG18" s="160"/>
      <c r="DH18" s="160"/>
      <c r="DI18" s="160"/>
      <c r="DJ18" s="160"/>
      <c r="DK18" s="160"/>
      <c r="DL18" s="160"/>
      <c r="DM18" s="160"/>
      <c r="DN18" s="160"/>
      <c r="DO18" s="160"/>
      <c r="DP18" s="160"/>
      <c r="DQ18" s="160"/>
      <c r="DR18" s="160"/>
      <c r="DS18" s="160"/>
      <c r="DT18" s="160"/>
      <c r="DU18" s="160"/>
      <c r="DV18" s="160"/>
      <c r="DW18" s="160"/>
      <c r="DX18" s="160"/>
      <c r="DY18" s="160"/>
      <c r="DZ18" s="160"/>
      <c r="EA18" s="160"/>
      <c r="EB18" s="160"/>
      <c r="EC18" s="160"/>
      <c r="ED18" s="160"/>
      <c r="EE18" s="160"/>
      <c r="EF18" s="160"/>
      <c r="EG18" s="160"/>
      <c r="EH18" s="160"/>
      <c r="EI18" s="160"/>
      <c r="EJ18" s="160"/>
      <c r="EK18" s="160"/>
      <c r="EL18" s="160"/>
      <c r="EM18" s="160"/>
      <c r="EN18" s="160"/>
      <c r="EO18" s="160"/>
      <c r="EP18" s="160"/>
      <c r="EQ18" s="160"/>
      <c r="ER18" s="160"/>
      <c r="ES18" s="160"/>
      <c r="ET18" s="160"/>
      <c r="EU18" s="160"/>
      <c r="EV18" s="160"/>
      <c r="EW18" s="160"/>
      <c r="EX18" s="160"/>
      <c r="EY18" s="160"/>
      <c r="EZ18" s="160"/>
      <c r="FA18" s="160"/>
      <c r="FB18" s="160"/>
      <c r="FC18" s="160"/>
      <c r="FD18" s="160"/>
      <c r="FE18" s="160"/>
      <c r="FF18" s="160"/>
      <c r="FG18" s="160"/>
      <c r="FH18" s="160"/>
      <c r="FI18" s="160"/>
      <c r="FJ18" s="160"/>
      <c r="FK18" s="160"/>
      <c r="FL18" s="160"/>
      <c r="FM18" s="160"/>
      <c r="FN18" s="160"/>
      <c r="FO18" s="160"/>
      <c r="FP18" s="160"/>
      <c r="FQ18" s="160"/>
      <c r="FR18" s="160"/>
      <c r="FS18" s="160"/>
      <c r="FT18" s="160"/>
      <c r="FU18" s="160"/>
      <c r="FV18" s="160"/>
      <c r="FW18" s="160"/>
      <c r="FX18" s="160"/>
      <c r="FY18" s="160"/>
      <c r="FZ18" s="160"/>
      <c r="GA18" s="160"/>
      <c r="GB18" s="160"/>
      <c r="GC18" s="160"/>
      <c r="GD18" s="160"/>
      <c r="GE18" s="160"/>
      <c r="GF18" s="160"/>
      <c r="GG18" s="160"/>
      <c r="GH18" s="160"/>
      <c r="GI18" s="160"/>
      <c r="GJ18" s="160"/>
      <c r="GK18" s="160"/>
    </row>
    <row r="19" spans="1:193">
      <c r="A19" s="160"/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0"/>
      <c r="AE19" s="160"/>
      <c r="AF19" s="160"/>
      <c r="AG19" s="160"/>
      <c r="AH19" s="160"/>
      <c r="AI19" s="160"/>
      <c r="AJ19" s="160"/>
      <c r="AK19" s="160"/>
      <c r="AL19" s="160"/>
      <c r="AM19" s="160"/>
      <c r="AN19" s="160"/>
      <c r="AO19" s="160"/>
      <c r="AP19" s="160"/>
      <c r="AQ19" s="160"/>
      <c r="AR19" s="160"/>
      <c r="AS19" s="160"/>
      <c r="AT19" s="160"/>
      <c r="AU19" s="160"/>
      <c r="AV19" s="160"/>
      <c r="AW19" s="160"/>
      <c r="AX19" s="160"/>
      <c r="AY19" s="160"/>
      <c r="AZ19" s="160"/>
      <c r="BA19" s="160"/>
      <c r="BB19" s="160"/>
      <c r="BC19" s="160"/>
      <c r="BD19" s="160"/>
      <c r="BE19" s="160"/>
      <c r="BF19" s="160"/>
      <c r="BG19" s="160"/>
      <c r="BH19" s="160"/>
      <c r="BI19" s="160"/>
      <c r="BJ19" s="160"/>
      <c r="BK19" s="160"/>
      <c r="BL19" s="160"/>
      <c r="BM19" s="160"/>
      <c r="BN19" s="160"/>
      <c r="BO19" s="160"/>
      <c r="BP19" s="160"/>
      <c r="BQ19" s="160"/>
      <c r="BR19" s="160"/>
      <c r="BS19" s="160"/>
      <c r="BT19" s="160"/>
      <c r="BU19" s="160"/>
      <c r="BV19" s="160"/>
      <c r="BW19" s="160"/>
      <c r="BX19" s="160"/>
      <c r="BY19" s="160"/>
      <c r="BZ19" s="160"/>
      <c r="CA19" s="160"/>
      <c r="CB19" s="160"/>
      <c r="CC19" s="160"/>
      <c r="CD19" s="160"/>
      <c r="CE19" s="160"/>
      <c r="CF19" s="160"/>
      <c r="CG19" s="160"/>
      <c r="CH19" s="160"/>
      <c r="CI19" s="160"/>
      <c r="CJ19" s="160"/>
      <c r="CK19" s="160"/>
      <c r="CL19" s="160"/>
      <c r="CM19" s="160"/>
      <c r="CN19" s="160"/>
      <c r="CO19" s="160"/>
      <c r="CP19" s="160"/>
      <c r="CQ19" s="160"/>
      <c r="CR19" s="160"/>
      <c r="CS19" s="160"/>
      <c r="CT19" s="160"/>
      <c r="CU19" s="160"/>
      <c r="CV19" s="160"/>
      <c r="CW19" s="160"/>
      <c r="CX19" s="160"/>
      <c r="CY19" s="160"/>
      <c r="CZ19" s="160"/>
      <c r="DA19" s="160"/>
      <c r="DB19" s="160"/>
      <c r="DC19" s="160"/>
      <c r="DD19" s="160"/>
      <c r="DE19" s="160"/>
      <c r="DF19" s="160"/>
      <c r="DG19" s="160"/>
      <c r="DH19" s="160"/>
      <c r="DI19" s="160"/>
      <c r="DJ19" s="160"/>
      <c r="DK19" s="160"/>
      <c r="DL19" s="160"/>
      <c r="DM19" s="160"/>
      <c r="DN19" s="160"/>
      <c r="DO19" s="160"/>
      <c r="DP19" s="160"/>
      <c r="DQ19" s="160"/>
      <c r="DR19" s="160"/>
      <c r="DS19" s="160"/>
      <c r="DT19" s="160"/>
      <c r="DU19" s="160"/>
      <c r="DV19" s="160"/>
      <c r="DW19" s="160"/>
      <c r="DX19" s="160"/>
      <c r="DY19" s="160"/>
      <c r="DZ19" s="160"/>
      <c r="EA19" s="160"/>
      <c r="EB19" s="160"/>
      <c r="EC19" s="160"/>
      <c r="ED19" s="160"/>
      <c r="EE19" s="160"/>
      <c r="EF19" s="160"/>
      <c r="EG19" s="160"/>
      <c r="EH19" s="160"/>
      <c r="EI19" s="160"/>
      <c r="EJ19" s="160"/>
      <c r="EK19" s="160"/>
      <c r="EL19" s="160"/>
      <c r="EM19" s="160"/>
      <c r="EN19" s="160"/>
      <c r="EO19" s="160"/>
      <c r="EP19" s="160"/>
      <c r="EQ19" s="160"/>
      <c r="ER19" s="160"/>
      <c r="ES19" s="160"/>
      <c r="ET19" s="160"/>
      <c r="EU19" s="160"/>
      <c r="EV19" s="160"/>
      <c r="EW19" s="160"/>
      <c r="EX19" s="160"/>
      <c r="EY19" s="160"/>
      <c r="EZ19" s="160"/>
      <c r="FA19" s="160"/>
      <c r="FB19" s="160"/>
      <c r="FC19" s="160"/>
      <c r="FD19" s="160"/>
      <c r="FE19" s="160"/>
      <c r="FF19" s="160"/>
      <c r="FG19" s="160"/>
      <c r="FH19" s="160"/>
      <c r="FI19" s="160"/>
      <c r="FJ19" s="160"/>
      <c r="FK19" s="160"/>
      <c r="FL19" s="160"/>
      <c r="FM19" s="160"/>
      <c r="FN19" s="160"/>
      <c r="FO19" s="160"/>
      <c r="FP19" s="160"/>
      <c r="FQ19" s="160"/>
      <c r="FR19" s="160"/>
      <c r="FS19" s="160"/>
      <c r="FT19" s="160"/>
      <c r="FU19" s="160"/>
      <c r="FV19" s="160"/>
      <c r="FW19" s="160"/>
      <c r="FX19" s="160"/>
      <c r="FY19" s="160"/>
      <c r="FZ19" s="160"/>
      <c r="GA19" s="160"/>
      <c r="GB19" s="160"/>
      <c r="GC19" s="160"/>
      <c r="GD19" s="160"/>
      <c r="GE19" s="160"/>
      <c r="GF19" s="160"/>
      <c r="GG19" s="160"/>
      <c r="GH19" s="160"/>
      <c r="GI19" s="160"/>
      <c r="GJ19" s="160"/>
      <c r="GK19" s="160"/>
    </row>
    <row r="20" spans="1:193">
      <c r="A20" s="160"/>
      <c r="B20" s="160"/>
      <c r="C20" s="160"/>
      <c r="D20" s="160"/>
      <c r="E20" s="160"/>
      <c r="F20" s="160"/>
      <c r="G20" s="160"/>
      <c r="H20" s="160"/>
      <c r="I20" s="160"/>
      <c r="J20" s="160"/>
      <c r="K20" s="160"/>
      <c r="L20" s="160"/>
      <c r="M20" s="160"/>
      <c r="N20" s="160"/>
      <c r="O20" s="160"/>
      <c r="P20" s="160"/>
      <c r="Q20" s="160"/>
      <c r="R20" s="160"/>
      <c r="S20" s="160"/>
      <c r="T20" s="160"/>
      <c r="U20" s="160"/>
      <c r="V20" s="160"/>
      <c r="W20" s="160"/>
      <c r="X20" s="160"/>
      <c r="Y20" s="160"/>
      <c r="Z20" s="160"/>
      <c r="AA20" s="160"/>
      <c r="AB20" s="160"/>
      <c r="AC20" s="160"/>
      <c r="AD20" s="160"/>
      <c r="AE20" s="160"/>
      <c r="AF20" s="160"/>
      <c r="AG20" s="160"/>
      <c r="AH20" s="160"/>
      <c r="AI20" s="160"/>
      <c r="AJ20" s="160"/>
      <c r="AK20" s="160"/>
      <c r="AL20" s="160"/>
      <c r="AM20" s="160"/>
      <c r="AN20" s="160"/>
      <c r="AO20" s="160"/>
      <c r="AP20" s="160"/>
      <c r="AQ20" s="160"/>
      <c r="AR20" s="160"/>
      <c r="AS20" s="160"/>
      <c r="AT20" s="160"/>
      <c r="AU20" s="160"/>
      <c r="AV20" s="160"/>
      <c r="AW20" s="160"/>
      <c r="AX20" s="160"/>
      <c r="AY20" s="160"/>
      <c r="AZ20" s="160"/>
      <c r="BA20" s="160"/>
      <c r="BB20" s="160"/>
      <c r="BC20" s="160"/>
      <c r="BD20" s="160"/>
      <c r="BE20" s="160"/>
      <c r="BF20" s="160"/>
      <c r="BG20" s="160"/>
      <c r="BH20" s="160"/>
      <c r="BI20" s="160"/>
      <c r="BJ20" s="160"/>
      <c r="BK20" s="160"/>
      <c r="BL20" s="160"/>
      <c r="BM20" s="160"/>
      <c r="BN20" s="160"/>
      <c r="BO20" s="160"/>
      <c r="BP20" s="160"/>
      <c r="BQ20" s="160"/>
      <c r="BR20" s="160"/>
      <c r="BS20" s="160"/>
      <c r="BT20" s="160"/>
      <c r="BU20" s="160"/>
      <c r="BV20" s="160"/>
      <c r="BW20" s="160"/>
      <c r="BX20" s="160"/>
      <c r="BY20" s="160"/>
      <c r="BZ20" s="160"/>
      <c r="CA20" s="160"/>
      <c r="CB20" s="160"/>
      <c r="CC20" s="160"/>
      <c r="CD20" s="160"/>
      <c r="CE20" s="160"/>
      <c r="CF20" s="160"/>
      <c r="CG20" s="160"/>
      <c r="CH20" s="160"/>
      <c r="CI20" s="160"/>
      <c r="CJ20" s="160"/>
      <c r="CK20" s="160"/>
      <c r="CL20" s="160"/>
      <c r="CM20" s="160"/>
      <c r="CN20" s="160"/>
      <c r="CO20" s="160"/>
      <c r="CP20" s="160"/>
      <c r="CQ20" s="160"/>
      <c r="CR20" s="160"/>
      <c r="CS20" s="160"/>
      <c r="CT20" s="160"/>
      <c r="CU20" s="160"/>
      <c r="CV20" s="160"/>
      <c r="CW20" s="160"/>
      <c r="CX20" s="160"/>
      <c r="CY20" s="160"/>
      <c r="CZ20" s="160"/>
      <c r="DA20" s="160"/>
      <c r="DB20" s="160"/>
      <c r="DC20" s="160"/>
      <c r="DD20" s="160"/>
      <c r="DE20" s="160"/>
      <c r="DF20" s="160"/>
      <c r="DG20" s="160"/>
      <c r="DH20" s="160"/>
      <c r="DI20" s="160"/>
      <c r="DJ20" s="160"/>
      <c r="DK20" s="160"/>
      <c r="DL20" s="160"/>
      <c r="DM20" s="160"/>
      <c r="DN20" s="160"/>
      <c r="DO20" s="160"/>
      <c r="DP20" s="160"/>
      <c r="DQ20" s="160"/>
      <c r="DR20" s="160"/>
      <c r="DS20" s="160"/>
      <c r="DT20" s="160"/>
      <c r="DU20" s="160"/>
      <c r="DV20" s="160"/>
      <c r="DW20" s="160"/>
      <c r="DX20" s="160"/>
      <c r="DY20" s="160"/>
      <c r="DZ20" s="160"/>
      <c r="EA20" s="160"/>
      <c r="EB20" s="160"/>
      <c r="EC20" s="160"/>
      <c r="ED20" s="160"/>
      <c r="EE20" s="160"/>
      <c r="EF20" s="160"/>
      <c r="EG20" s="160"/>
      <c r="EH20" s="160"/>
      <c r="EI20" s="160"/>
      <c r="EJ20" s="160"/>
      <c r="EK20" s="160"/>
      <c r="EL20" s="160"/>
      <c r="EM20" s="160"/>
      <c r="EN20" s="160"/>
      <c r="EO20" s="160"/>
      <c r="EP20" s="160"/>
      <c r="EQ20" s="160"/>
      <c r="ER20" s="160"/>
      <c r="ES20" s="160"/>
      <c r="ET20" s="160"/>
      <c r="EU20" s="160"/>
      <c r="EV20" s="160"/>
      <c r="EW20" s="160"/>
      <c r="EX20" s="160"/>
      <c r="EY20" s="160"/>
      <c r="EZ20" s="160"/>
      <c r="FA20" s="160"/>
      <c r="FB20" s="160"/>
      <c r="FC20" s="160"/>
      <c r="FD20" s="160"/>
      <c r="FE20" s="160"/>
      <c r="FF20" s="160"/>
      <c r="FG20" s="160"/>
      <c r="FH20" s="160"/>
      <c r="FI20" s="160"/>
      <c r="FJ20" s="160"/>
      <c r="FK20" s="160"/>
      <c r="FL20" s="160"/>
      <c r="FM20" s="160"/>
      <c r="FN20" s="160"/>
      <c r="FO20" s="160"/>
      <c r="FP20" s="160"/>
      <c r="FQ20" s="160"/>
      <c r="FR20" s="160"/>
      <c r="FS20" s="160"/>
      <c r="FT20" s="160"/>
      <c r="FU20" s="160"/>
      <c r="FV20" s="160"/>
      <c r="FW20" s="160"/>
      <c r="FX20" s="160"/>
      <c r="FY20" s="160"/>
      <c r="FZ20" s="160"/>
      <c r="GA20" s="160"/>
      <c r="GB20" s="160"/>
      <c r="GC20" s="160"/>
      <c r="GD20" s="160"/>
      <c r="GE20" s="160"/>
      <c r="GF20" s="160"/>
      <c r="GG20" s="160"/>
      <c r="GH20" s="160"/>
      <c r="GI20" s="160"/>
      <c r="GJ20" s="160"/>
      <c r="GK20" s="160"/>
    </row>
    <row r="21" spans="1:193">
      <c r="A21" s="160"/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0"/>
      <c r="M21" s="160"/>
      <c r="N21" s="160"/>
      <c r="O21" s="160"/>
      <c r="P21" s="160"/>
      <c r="Q21" s="160"/>
      <c r="R21" s="160"/>
      <c r="S21" s="160"/>
      <c r="T21" s="160"/>
      <c r="U21" s="160"/>
      <c r="V21" s="160"/>
      <c r="W21" s="160"/>
      <c r="X21" s="160"/>
      <c r="Y21" s="160"/>
      <c r="Z21" s="160"/>
      <c r="AA21" s="160"/>
      <c r="AB21" s="160"/>
      <c r="AC21" s="160"/>
      <c r="AD21" s="160"/>
      <c r="AE21" s="160"/>
      <c r="AF21" s="160"/>
      <c r="AG21" s="160"/>
      <c r="AH21" s="160"/>
      <c r="AI21" s="160"/>
      <c r="AJ21" s="160"/>
      <c r="AK21" s="160"/>
      <c r="AL21" s="160"/>
      <c r="AM21" s="160"/>
      <c r="AN21" s="160"/>
      <c r="AO21" s="160"/>
      <c r="AP21" s="160"/>
      <c r="AQ21" s="160"/>
      <c r="AR21" s="160"/>
      <c r="AS21" s="160"/>
      <c r="AT21" s="160"/>
      <c r="AU21" s="160"/>
      <c r="AV21" s="160"/>
      <c r="AW21" s="160"/>
      <c r="AX21" s="160"/>
      <c r="AY21" s="160"/>
      <c r="AZ21" s="160"/>
      <c r="BA21" s="160"/>
      <c r="BB21" s="160"/>
      <c r="BC21" s="160"/>
      <c r="BD21" s="160"/>
      <c r="BE21" s="160"/>
      <c r="BF21" s="160"/>
      <c r="BG21" s="160"/>
      <c r="BH21" s="160"/>
      <c r="BI21" s="160"/>
      <c r="BJ21" s="160"/>
      <c r="BK21" s="160"/>
      <c r="BL21" s="160"/>
      <c r="BM21" s="160"/>
      <c r="BN21" s="160"/>
      <c r="BO21" s="160"/>
      <c r="BP21" s="160"/>
      <c r="BQ21" s="160"/>
      <c r="BR21" s="160"/>
      <c r="BS21" s="160"/>
      <c r="BT21" s="160"/>
      <c r="BU21" s="160"/>
      <c r="BV21" s="160"/>
      <c r="BW21" s="160"/>
      <c r="BX21" s="160"/>
      <c r="BY21" s="160"/>
      <c r="BZ21" s="160"/>
      <c r="CA21" s="160"/>
      <c r="CB21" s="160"/>
      <c r="CC21" s="160"/>
      <c r="CD21" s="160"/>
      <c r="CE21" s="160"/>
      <c r="CF21" s="160"/>
      <c r="CG21" s="160"/>
      <c r="CH21" s="160"/>
      <c r="CI21" s="160"/>
      <c r="CJ21" s="160"/>
      <c r="CK21" s="160"/>
      <c r="CL21" s="160"/>
      <c r="CM21" s="160"/>
      <c r="CN21" s="160"/>
      <c r="CO21" s="160"/>
      <c r="CP21" s="160"/>
      <c r="CQ21" s="160"/>
      <c r="CR21" s="160"/>
      <c r="CS21" s="160"/>
      <c r="CT21" s="160"/>
      <c r="CU21" s="160"/>
      <c r="CV21" s="160"/>
      <c r="CW21" s="160"/>
      <c r="CX21" s="160"/>
      <c r="CY21" s="160"/>
      <c r="CZ21" s="160"/>
      <c r="DA21" s="160"/>
      <c r="DB21" s="160"/>
      <c r="DC21" s="160"/>
      <c r="DD21" s="160"/>
      <c r="DE21" s="160"/>
      <c r="DF21" s="160"/>
      <c r="DG21" s="160"/>
      <c r="DH21" s="160"/>
      <c r="DI21" s="160"/>
      <c r="DJ21" s="160"/>
      <c r="DK21" s="160"/>
      <c r="DL21" s="160"/>
      <c r="DM21" s="160"/>
      <c r="DN21" s="160"/>
      <c r="DO21" s="160"/>
      <c r="DP21" s="160"/>
      <c r="DQ21" s="160"/>
      <c r="DR21" s="160"/>
      <c r="DS21" s="160"/>
      <c r="DT21" s="160"/>
      <c r="DU21" s="160"/>
      <c r="DV21" s="160"/>
      <c r="DW21" s="160"/>
      <c r="DX21" s="160"/>
      <c r="DY21" s="160"/>
      <c r="DZ21" s="160"/>
      <c r="EA21" s="160"/>
      <c r="EB21" s="160"/>
      <c r="EC21" s="160"/>
      <c r="ED21" s="160"/>
      <c r="EE21" s="160"/>
      <c r="EF21" s="160"/>
      <c r="EG21" s="160"/>
      <c r="EH21" s="160"/>
      <c r="EI21" s="160"/>
      <c r="EJ21" s="160"/>
      <c r="EK21" s="160"/>
      <c r="EL21" s="160"/>
      <c r="EM21" s="160"/>
      <c r="EN21" s="160"/>
      <c r="EO21" s="160"/>
      <c r="EP21" s="160"/>
      <c r="EQ21" s="160"/>
      <c r="ER21" s="160"/>
      <c r="ES21" s="160"/>
      <c r="ET21" s="160"/>
      <c r="EU21" s="160"/>
      <c r="EV21" s="160"/>
      <c r="EW21" s="160"/>
      <c r="EX21" s="160"/>
      <c r="EY21" s="160"/>
      <c r="EZ21" s="160"/>
      <c r="FA21" s="160"/>
      <c r="FB21" s="160"/>
      <c r="FC21" s="160"/>
      <c r="FD21" s="160"/>
      <c r="FE21" s="160"/>
      <c r="FF21" s="160"/>
      <c r="FG21" s="160"/>
      <c r="FH21" s="160"/>
      <c r="FI21" s="160"/>
      <c r="FJ21" s="160"/>
      <c r="FK21" s="160"/>
      <c r="FL21" s="160"/>
      <c r="FM21" s="160"/>
      <c r="FN21" s="160"/>
      <c r="FO21" s="160"/>
      <c r="FP21" s="160"/>
      <c r="FQ21" s="160"/>
      <c r="FR21" s="160"/>
      <c r="FS21" s="160"/>
      <c r="FT21" s="160"/>
      <c r="FU21" s="160"/>
      <c r="FV21" s="160"/>
      <c r="FW21" s="160"/>
      <c r="FX21" s="160"/>
      <c r="FY21" s="160"/>
      <c r="FZ21" s="160"/>
      <c r="GA21" s="160"/>
      <c r="GB21" s="160"/>
      <c r="GC21" s="160"/>
      <c r="GD21" s="160"/>
      <c r="GE21" s="160"/>
      <c r="GF21" s="160"/>
      <c r="GG21" s="160"/>
      <c r="GH21" s="160"/>
      <c r="GI21" s="160"/>
      <c r="GJ21" s="160"/>
      <c r="GK21" s="160"/>
    </row>
    <row r="22" spans="1:193">
      <c r="A22" s="160"/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0"/>
      <c r="M22" s="160"/>
      <c r="N22" s="160"/>
      <c r="O22" s="160"/>
      <c r="P22" s="160"/>
      <c r="Q22" s="160"/>
      <c r="R22" s="160"/>
      <c r="S22" s="160"/>
      <c r="T22" s="160"/>
      <c r="U22" s="160"/>
      <c r="V22" s="160"/>
      <c r="W22" s="160"/>
      <c r="X22" s="160"/>
      <c r="Y22" s="160"/>
      <c r="Z22" s="160"/>
      <c r="AA22" s="160"/>
      <c r="AB22" s="160"/>
      <c r="AC22" s="160"/>
      <c r="AD22" s="160"/>
      <c r="AE22" s="160"/>
      <c r="AF22" s="160"/>
      <c r="AG22" s="160"/>
      <c r="AH22" s="160"/>
      <c r="AI22" s="160"/>
      <c r="AJ22" s="160"/>
      <c r="AK22" s="160"/>
      <c r="AL22" s="160"/>
      <c r="AM22" s="160"/>
      <c r="AN22" s="160"/>
      <c r="AO22" s="160"/>
      <c r="AP22" s="160"/>
      <c r="AQ22" s="160"/>
      <c r="AR22" s="160"/>
      <c r="AS22" s="160"/>
      <c r="AT22" s="160"/>
      <c r="AU22" s="160"/>
      <c r="AV22" s="160"/>
      <c r="AW22" s="160"/>
      <c r="AX22" s="160"/>
      <c r="AY22" s="160"/>
      <c r="AZ22" s="160"/>
      <c r="BA22" s="160"/>
      <c r="BB22" s="160"/>
      <c r="BC22" s="160"/>
      <c r="BD22" s="160"/>
      <c r="BE22" s="160"/>
      <c r="BF22" s="160"/>
      <c r="BG22" s="160"/>
      <c r="BH22" s="160"/>
      <c r="BI22" s="160"/>
      <c r="BJ22" s="160"/>
      <c r="BK22" s="160"/>
      <c r="BL22" s="160"/>
      <c r="BM22" s="160"/>
      <c r="BN22" s="160"/>
      <c r="BO22" s="160"/>
      <c r="BP22" s="160"/>
      <c r="BQ22" s="160"/>
      <c r="BR22" s="160"/>
      <c r="BS22" s="160"/>
      <c r="BT22" s="160"/>
      <c r="BU22" s="160"/>
      <c r="BV22" s="160"/>
      <c r="BW22" s="160"/>
      <c r="BX22" s="160"/>
      <c r="BY22" s="160"/>
      <c r="BZ22" s="160"/>
      <c r="CA22" s="160"/>
      <c r="CB22" s="160"/>
      <c r="CC22" s="160"/>
      <c r="CD22" s="160"/>
      <c r="CE22" s="160"/>
      <c r="CF22" s="160"/>
      <c r="CG22" s="160"/>
      <c r="CH22" s="160"/>
      <c r="CI22" s="160"/>
      <c r="CJ22" s="160"/>
      <c r="CK22" s="160"/>
      <c r="CL22" s="160"/>
      <c r="CM22" s="160"/>
      <c r="CN22" s="160"/>
      <c r="CO22" s="160"/>
      <c r="CP22" s="160"/>
      <c r="CQ22" s="160"/>
      <c r="CR22" s="160"/>
      <c r="CS22" s="160"/>
      <c r="CT22" s="160"/>
      <c r="CU22" s="160"/>
      <c r="CV22" s="160"/>
      <c r="CW22" s="160"/>
      <c r="CX22" s="160"/>
      <c r="CY22" s="160"/>
      <c r="CZ22" s="160"/>
      <c r="DA22" s="160"/>
      <c r="DB22" s="160"/>
      <c r="DC22" s="160"/>
      <c r="DD22" s="160"/>
      <c r="DE22" s="160"/>
      <c r="DF22" s="160"/>
      <c r="DG22" s="160"/>
      <c r="DH22" s="160"/>
      <c r="DI22" s="160"/>
      <c r="DJ22" s="160"/>
      <c r="DK22" s="160"/>
      <c r="DL22" s="160"/>
      <c r="DM22" s="160"/>
      <c r="DN22" s="160"/>
      <c r="DO22" s="160"/>
      <c r="DP22" s="160"/>
      <c r="DQ22" s="160"/>
      <c r="DR22" s="160"/>
      <c r="DS22" s="160"/>
      <c r="DT22" s="160"/>
      <c r="DU22" s="160"/>
      <c r="DV22" s="160"/>
      <c r="DW22" s="160"/>
      <c r="DX22" s="160"/>
      <c r="DY22" s="160"/>
      <c r="DZ22" s="160"/>
      <c r="EA22" s="160"/>
      <c r="EB22" s="160"/>
      <c r="EC22" s="160"/>
      <c r="ED22" s="160"/>
      <c r="EE22" s="160"/>
      <c r="EF22" s="160"/>
      <c r="EG22" s="160"/>
      <c r="EH22" s="160"/>
      <c r="EI22" s="160"/>
      <c r="EJ22" s="160"/>
      <c r="EK22" s="160"/>
      <c r="EL22" s="160"/>
      <c r="EM22" s="160"/>
      <c r="EN22" s="160"/>
      <c r="EO22" s="160"/>
      <c r="EP22" s="160"/>
      <c r="EQ22" s="160"/>
      <c r="ER22" s="160"/>
      <c r="ES22" s="160"/>
      <c r="ET22" s="160"/>
      <c r="EU22" s="160"/>
      <c r="EV22" s="160"/>
      <c r="EW22" s="160"/>
      <c r="EX22" s="160"/>
      <c r="EY22" s="160"/>
      <c r="EZ22" s="160"/>
      <c r="FA22" s="160"/>
      <c r="FB22" s="160"/>
      <c r="FC22" s="160"/>
      <c r="FD22" s="160"/>
      <c r="FE22" s="160"/>
      <c r="FF22" s="160"/>
      <c r="FG22" s="160"/>
      <c r="FH22" s="160"/>
      <c r="FI22" s="160"/>
      <c r="FJ22" s="160"/>
      <c r="FK22" s="160"/>
      <c r="FL22" s="160"/>
      <c r="FM22" s="160"/>
      <c r="FN22" s="160"/>
      <c r="FO22" s="160"/>
      <c r="FP22" s="160"/>
      <c r="FQ22" s="160"/>
      <c r="FR22" s="160"/>
      <c r="FS22" s="160"/>
      <c r="FT22" s="160"/>
      <c r="FU22" s="160"/>
      <c r="FV22" s="160"/>
      <c r="FW22" s="160"/>
      <c r="FX22" s="160"/>
      <c r="FY22" s="160"/>
      <c r="FZ22" s="160"/>
      <c r="GA22" s="160"/>
      <c r="GB22" s="160"/>
      <c r="GC22" s="160"/>
      <c r="GD22" s="160"/>
      <c r="GE22" s="160"/>
      <c r="GF22" s="160"/>
      <c r="GG22" s="160"/>
      <c r="GH22" s="160"/>
      <c r="GI22" s="160"/>
      <c r="GJ22" s="160"/>
      <c r="GK22" s="160"/>
    </row>
    <row r="23" spans="1:193">
      <c r="A23" s="160"/>
      <c r="B23" s="160"/>
      <c r="C23" s="160"/>
      <c r="D23" s="160"/>
      <c r="E23" s="160"/>
      <c r="F23" s="160"/>
      <c r="G23" s="160"/>
      <c r="H23" s="160"/>
      <c r="I23" s="160"/>
      <c r="J23" s="160"/>
      <c r="K23" s="160"/>
      <c r="L23" s="160"/>
      <c r="M23" s="160"/>
      <c r="N23" s="160"/>
      <c r="O23" s="160"/>
      <c r="P23" s="160"/>
      <c r="Q23" s="160"/>
      <c r="R23" s="160"/>
      <c r="S23" s="160"/>
      <c r="T23" s="160"/>
      <c r="U23" s="160"/>
      <c r="V23" s="160"/>
      <c r="W23" s="160"/>
      <c r="X23" s="160"/>
      <c r="Y23" s="160"/>
      <c r="Z23" s="160"/>
      <c r="AA23" s="160"/>
      <c r="AB23" s="160"/>
      <c r="AC23" s="160"/>
      <c r="AD23" s="160"/>
      <c r="AE23" s="160"/>
      <c r="AF23" s="160"/>
      <c r="AG23" s="160"/>
      <c r="AH23" s="160"/>
      <c r="AI23" s="160"/>
      <c r="AJ23" s="160"/>
      <c r="AK23" s="160"/>
      <c r="AL23" s="160"/>
      <c r="AM23" s="160"/>
      <c r="AN23" s="160"/>
      <c r="AO23" s="160"/>
      <c r="AP23" s="160"/>
      <c r="AQ23" s="160"/>
      <c r="AR23" s="160"/>
      <c r="AS23" s="160"/>
      <c r="AT23" s="160"/>
      <c r="AU23" s="160"/>
      <c r="AV23" s="160"/>
      <c r="AW23" s="160"/>
      <c r="AX23" s="160"/>
      <c r="AY23" s="160"/>
      <c r="AZ23" s="160"/>
      <c r="BA23" s="160"/>
      <c r="BB23" s="160"/>
      <c r="BC23" s="160"/>
      <c r="BD23" s="160"/>
      <c r="BE23" s="160"/>
      <c r="BF23" s="160"/>
      <c r="BG23" s="160"/>
      <c r="BH23" s="160"/>
      <c r="BI23" s="160"/>
      <c r="BJ23" s="160"/>
      <c r="BK23" s="160"/>
      <c r="BL23" s="160"/>
      <c r="BM23" s="160"/>
      <c r="BN23" s="160"/>
      <c r="BO23" s="160"/>
      <c r="BP23" s="160"/>
      <c r="BQ23" s="160"/>
      <c r="BR23" s="160"/>
      <c r="BS23" s="160"/>
      <c r="BT23" s="160"/>
      <c r="BU23" s="160"/>
      <c r="BV23" s="160"/>
      <c r="BW23" s="160"/>
      <c r="BX23" s="160"/>
      <c r="BY23" s="160"/>
      <c r="BZ23" s="160"/>
      <c r="CA23" s="160"/>
      <c r="CB23" s="160"/>
      <c r="CC23" s="160"/>
      <c r="CD23" s="160"/>
      <c r="CE23" s="160"/>
      <c r="CF23" s="160"/>
      <c r="CG23" s="160"/>
      <c r="CH23" s="160"/>
      <c r="CI23" s="160"/>
      <c r="CJ23" s="160"/>
      <c r="CK23" s="160"/>
      <c r="CL23" s="160"/>
      <c r="CM23" s="160"/>
      <c r="CN23" s="160"/>
      <c r="CO23" s="160"/>
      <c r="CP23" s="160"/>
      <c r="CQ23" s="160"/>
      <c r="CR23" s="160"/>
      <c r="CS23" s="160"/>
      <c r="CT23" s="160"/>
      <c r="CU23" s="160"/>
      <c r="CV23" s="160"/>
      <c r="CW23" s="160"/>
      <c r="CX23" s="160"/>
      <c r="CY23" s="160"/>
      <c r="CZ23" s="160"/>
      <c r="DA23" s="160"/>
      <c r="DB23" s="160"/>
      <c r="DC23" s="160"/>
      <c r="DD23" s="160"/>
      <c r="DE23" s="160"/>
      <c r="DF23" s="160"/>
      <c r="DG23" s="160"/>
      <c r="DH23" s="160"/>
      <c r="DI23" s="160"/>
      <c r="DJ23" s="160"/>
      <c r="DK23" s="160"/>
      <c r="DL23" s="160"/>
      <c r="DM23" s="160"/>
      <c r="DN23" s="160"/>
      <c r="DO23" s="160"/>
      <c r="DP23" s="160"/>
      <c r="DQ23" s="160"/>
      <c r="DR23" s="160"/>
      <c r="DS23" s="160"/>
      <c r="DT23" s="160"/>
      <c r="DU23" s="160"/>
      <c r="DV23" s="160"/>
      <c r="DW23" s="160"/>
      <c r="DX23" s="160"/>
      <c r="DY23" s="160"/>
      <c r="DZ23" s="160"/>
      <c r="EA23" s="160"/>
      <c r="EB23" s="160"/>
      <c r="EC23" s="160"/>
      <c r="ED23" s="160"/>
      <c r="EE23" s="160"/>
      <c r="EF23" s="160"/>
      <c r="EG23" s="160"/>
      <c r="EH23" s="160"/>
      <c r="EI23" s="160"/>
      <c r="EJ23" s="160"/>
      <c r="EK23" s="160"/>
      <c r="EL23" s="160"/>
      <c r="EM23" s="160"/>
      <c r="EN23" s="160"/>
      <c r="EO23" s="160"/>
      <c r="EP23" s="160"/>
      <c r="EQ23" s="160"/>
      <c r="ER23" s="160"/>
      <c r="ES23" s="160"/>
      <c r="ET23" s="160"/>
      <c r="EU23" s="160"/>
      <c r="EV23" s="160"/>
      <c r="EW23" s="160"/>
      <c r="EX23" s="160"/>
      <c r="EY23" s="160"/>
      <c r="EZ23" s="160"/>
      <c r="FA23" s="160"/>
      <c r="FB23" s="160"/>
      <c r="FC23" s="160"/>
      <c r="FD23" s="160"/>
      <c r="FE23" s="160"/>
      <c r="FF23" s="160"/>
      <c r="FG23" s="160"/>
      <c r="FH23" s="160"/>
      <c r="FI23" s="160"/>
      <c r="FJ23" s="160"/>
      <c r="FK23" s="160"/>
      <c r="FL23" s="160"/>
      <c r="FM23" s="160"/>
      <c r="FN23" s="160"/>
      <c r="FO23" s="160"/>
      <c r="FP23" s="160"/>
      <c r="FQ23" s="160"/>
      <c r="FR23" s="160"/>
      <c r="FS23" s="160"/>
      <c r="FT23" s="160"/>
      <c r="FU23" s="160"/>
      <c r="FV23" s="160"/>
      <c r="FW23" s="160"/>
      <c r="FX23" s="160"/>
      <c r="FY23" s="160"/>
      <c r="FZ23" s="160"/>
      <c r="GA23" s="160"/>
      <c r="GB23" s="160"/>
      <c r="GC23" s="160"/>
      <c r="GD23" s="160"/>
      <c r="GE23" s="160"/>
      <c r="GF23" s="160"/>
      <c r="GG23" s="160"/>
      <c r="GH23" s="160"/>
      <c r="GI23" s="160"/>
      <c r="GJ23" s="160"/>
      <c r="GK23" s="160"/>
    </row>
    <row r="24" spans="1:193">
      <c r="A24" s="160"/>
      <c r="B24" s="160"/>
      <c r="C24" s="160"/>
      <c r="D24" s="160"/>
      <c r="E24" s="160"/>
      <c r="F24" s="160"/>
      <c r="G24" s="160"/>
      <c r="H24" s="160"/>
      <c r="I24" s="160"/>
      <c r="J24" s="160"/>
      <c r="K24" s="160"/>
      <c r="L24" s="160"/>
      <c r="M24" s="160"/>
      <c r="N24" s="160"/>
      <c r="O24" s="160"/>
      <c r="P24" s="160"/>
      <c r="Q24" s="160"/>
      <c r="R24" s="160"/>
      <c r="S24" s="160"/>
      <c r="T24" s="160"/>
      <c r="U24" s="160"/>
      <c r="V24" s="160"/>
      <c r="W24" s="160"/>
      <c r="X24" s="160"/>
      <c r="Y24" s="160"/>
      <c r="Z24" s="160"/>
      <c r="AA24" s="160"/>
      <c r="AB24" s="160"/>
      <c r="AC24" s="160"/>
      <c r="AD24" s="160"/>
      <c r="AE24" s="160"/>
      <c r="AF24" s="160"/>
      <c r="AG24" s="160"/>
      <c r="AH24" s="160"/>
      <c r="AI24" s="160"/>
      <c r="AJ24" s="160"/>
      <c r="AK24" s="160"/>
      <c r="AL24" s="160"/>
      <c r="AM24" s="160"/>
      <c r="AN24" s="160"/>
      <c r="AO24" s="160"/>
      <c r="AP24" s="160"/>
      <c r="AQ24" s="160"/>
      <c r="AR24" s="160"/>
      <c r="AS24" s="160"/>
      <c r="AT24" s="160"/>
      <c r="AU24" s="160"/>
      <c r="AV24" s="160"/>
      <c r="AW24" s="160"/>
      <c r="AX24" s="160"/>
      <c r="AY24" s="160"/>
      <c r="AZ24" s="160"/>
      <c r="BA24" s="160"/>
      <c r="BB24" s="160"/>
      <c r="BC24" s="160"/>
      <c r="BD24" s="160"/>
      <c r="BE24" s="160"/>
      <c r="BF24" s="160"/>
      <c r="BG24" s="160"/>
      <c r="BH24" s="160"/>
      <c r="BI24" s="160"/>
      <c r="BJ24" s="160"/>
      <c r="BK24" s="160"/>
      <c r="BL24" s="160"/>
      <c r="BM24" s="160"/>
      <c r="BN24" s="160"/>
      <c r="BO24" s="160"/>
      <c r="BP24" s="160"/>
      <c r="BQ24" s="160"/>
      <c r="BR24" s="160"/>
      <c r="BS24" s="160"/>
      <c r="BT24" s="160"/>
      <c r="BU24" s="160"/>
      <c r="BV24" s="160"/>
      <c r="BW24" s="160"/>
      <c r="BX24" s="160"/>
      <c r="BY24" s="160"/>
      <c r="BZ24" s="160"/>
      <c r="CA24" s="160"/>
      <c r="CB24" s="160"/>
      <c r="CC24" s="160"/>
      <c r="CD24" s="160"/>
      <c r="CE24" s="160"/>
      <c r="CF24" s="160"/>
      <c r="CG24" s="160"/>
      <c r="CH24" s="160"/>
      <c r="CI24" s="160"/>
      <c r="CJ24" s="160"/>
      <c r="CK24" s="160"/>
      <c r="CL24" s="160"/>
      <c r="CM24" s="160"/>
      <c r="CN24" s="160"/>
      <c r="CO24" s="160"/>
      <c r="CP24" s="160"/>
      <c r="CQ24" s="160"/>
      <c r="CR24" s="160"/>
      <c r="CS24" s="160"/>
      <c r="CT24" s="160"/>
      <c r="CU24" s="160"/>
      <c r="CV24" s="160"/>
      <c r="CW24" s="160"/>
      <c r="CX24" s="160"/>
      <c r="CY24" s="160"/>
      <c r="CZ24" s="160"/>
      <c r="DA24" s="160"/>
      <c r="DB24" s="160"/>
      <c r="DC24" s="160"/>
      <c r="DD24" s="160"/>
      <c r="DE24" s="160"/>
      <c r="DF24" s="160"/>
      <c r="DG24" s="160"/>
      <c r="DH24" s="160"/>
      <c r="DI24" s="160"/>
      <c r="DJ24" s="160"/>
      <c r="DK24" s="160"/>
      <c r="DL24" s="160"/>
      <c r="DM24" s="160"/>
      <c r="DN24" s="160"/>
      <c r="DO24" s="160"/>
      <c r="DP24" s="160"/>
      <c r="DQ24" s="160"/>
      <c r="DR24" s="160"/>
      <c r="DS24" s="160"/>
      <c r="DT24" s="160"/>
      <c r="DU24" s="160"/>
      <c r="DV24" s="160"/>
      <c r="DW24" s="160"/>
      <c r="DX24" s="160"/>
      <c r="DY24" s="160"/>
      <c r="DZ24" s="160"/>
      <c r="EA24" s="160"/>
      <c r="EB24" s="160"/>
      <c r="EC24" s="160"/>
      <c r="ED24" s="160"/>
      <c r="EE24" s="160"/>
      <c r="EF24" s="160"/>
      <c r="EG24" s="160"/>
      <c r="EH24" s="160"/>
      <c r="EI24" s="160"/>
      <c r="EJ24" s="160"/>
      <c r="EK24" s="160"/>
      <c r="EL24" s="160"/>
      <c r="EM24" s="160"/>
      <c r="EN24" s="160"/>
      <c r="EO24" s="160"/>
      <c r="EP24" s="160"/>
      <c r="EQ24" s="160"/>
      <c r="ER24" s="160"/>
      <c r="ES24" s="160"/>
      <c r="ET24" s="160"/>
      <c r="EU24" s="160"/>
      <c r="EV24" s="160"/>
      <c r="EW24" s="160"/>
      <c r="EX24" s="160"/>
      <c r="EY24" s="160"/>
      <c r="EZ24" s="160"/>
      <c r="FA24" s="160"/>
      <c r="FB24" s="160"/>
      <c r="FC24" s="160"/>
      <c r="FD24" s="160"/>
      <c r="FE24" s="160"/>
      <c r="FF24" s="160"/>
      <c r="FG24" s="160"/>
      <c r="FH24" s="160"/>
      <c r="FI24" s="160"/>
      <c r="FJ24" s="160"/>
      <c r="FK24" s="160"/>
      <c r="FL24" s="160"/>
      <c r="FM24" s="160"/>
      <c r="FN24" s="160"/>
      <c r="FO24" s="160"/>
      <c r="FP24" s="160"/>
      <c r="FQ24" s="160"/>
      <c r="FR24" s="160"/>
      <c r="FS24" s="160"/>
      <c r="FT24" s="160"/>
      <c r="FU24" s="160"/>
      <c r="FV24" s="160"/>
      <c r="FW24" s="160"/>
      <c r="FX24" s="160"/>
      <c r="FY24" s="160"/>
      <c r="FZ24" s="160"/>
      <c r="GA24" s="160"/>
      <c r="GB24" s="160"/>
      <c r="GC24" s="160"/>
      <c r="GD24" s="160"/>
      <c r="GE24" s="160"/>
      <c r="GF24" s="160"/>
      <c r="GG24" s="160"/>
      <c r="GH24" s="160"/>
      <c r="GI24" s="160"/>
      <c r="GJ24" s="160"/>
      <c r="GK24" s="160"/>
    </row>
    <row r="25" spans="1:193">
      <c r="A25" s="160"/>
      <c r="B25" s="160"/>
      <c r="C25" s="160"/>
      <c r="D25" s="160"/>
      <c r="E25" s="160"/>
      <c r="F25" s="160"/>
      <c r="G25" s="160"/>
      <c r="H25" s="160"/>
      <c r="I25" s="160"/>
      <c r="J25" s="160"/>
      <c r="K25" s="160"/>
      <c r="L25" s="160"/>
      <c r="M25" s="160"/>
      <c r="N25" s="160"/>
      <c r="O25" s="160"/>
      <c r="P25" s="160"/>
      <c r="Q25" s="160"/>
      <c r="R25" s="160"/>
      <c r="S25" s="160"/>
      <c r="T25" s="160"/>
      <c r="U25" s="160"/>
      <c r="V25" s="160"/>
      <c r="W25" s="160"/>
      <c r="X25" s="160"/>
      <c r="Y25" s="160"/>
      <c r="Z25" s="160"/>
      <c r="AA25" s="160"/>
      <c r="AB25" s="160"/>
      <c r="AC25" s="160"/>
      <c r="AD25" s="160"/>
      <c r="AE25" s="160"/>
      <c r="AF25" s="160"/>
      <c r="AG25" s="160"/>
      <c r="AH25" s="160"/>
      <c r="AI25" s="160"/>
      <c r="AJ25" s="160"/>
      <c r="AK25" s="160"/>
      <c r="AL25" s="160"/>
      <c r="AM25" s="160"/>
      <c r="AN25" s="160"/>
      <c r="AO25" s="160"/>
      <c r="AP25" s="160"/>
      <c r="AQ25" s="160"/>
      <c r="AR25" s="160"/>
      <c r="AS25" s="160"/>
      <c r="AT25" s="160"/>
      <c r="AU25" s="160"/>
      <c r="AV25" s="160"/>
      <c r="AW25" s="160"/>
      <c r="AX25" s="160"/>
      <c r="AY25" s="160"/>
      <c r="AZ25" s="160"/>
      <c r="BA25" s="160"/>
      <c r="BB25" s="160"/>
      <c r="BC25" s="160"/>
      <c r="BD25" s="160"/>
      <c r="BE25" s="160"/>
      <c r="BF25" s="160"/>
      <c r="BG25" s="160"/>
      <c r="BH25" s="160"/>
      <c r="BI25" s="160"/>
      <c r="BJ25" s="160"/>
      <c r="BK25" s="160"/>
      <c r="BL25" s="160"/>
      <c r="BM25" s="160"/>
      <c r="BN25" s="160"/>
      <c r="BO25" s="160"/>
      <c r="BP25" s="160"/>
      <c r="BQ25" s="160"/>
      <c r="BR25" s="160"/>
      <c r="BS25" s="160"/>
      <c r="BT25" s="160"/>
      <c r="BU25" s="160"/>
      <c r="BV25" s="160"/>
      <c r="BW25" s="160"/>
      <c r="BX25" s="160"/>
      <c r="BY25" s="160"/>
      <c r="BZ25" s="160"/>
      <c r="CA25" s="160"/>
      <c r="CB25" s="160"/>
      <c r="CC25" s="160"/>
      <c r="CD25" s="160"/>
      <c r="CE25" s="160"/>
      <c r="CF25" s="160"/>
      <c r="CG25" s="160"/>
      <c r="CH25" s="160"/>
      <c r="CI25" s="160"/>
      <c r="CJ25" s="160"/>
      <c r="CK25" s="160"/>
      <c r="CL25" s="160"/>
      <c r="CM25" s="160"/>
      <c r="CN25" s="160"/>
      <c r="CO25" s="160"/>
      <c r="CP25" s="160"/>
      <c r="CQ25" s="160"/>
      <c r="CR25" s="160"/>
      <c r="CS25" s="160"/>
      <c r="CT25" s="160"/>
      <c r="CU25" s="160"/>
      <c r="CV25" s="160"/>
      <c r="CW25" s="160"/>
      <c r="CX25" s="160"/>
      <c r="CY25" s="160"/>
      <c r="CZ25" s="160"/>
      <c r="DA25" s="160"/>
      <c r="DB25" s="160"/>
      <c r="DC25" s="160"/>
      <c r="DD25" s="160"/>
      <c r="DE25" s="160"/>
      <c r="DF25" s="160"/>
      <c r="DG25" s="160"/>
      <c r="DH25" s="160"/>
      <c r="DI25" s="160"/>
      <c r="DJ25" s="160"/>
      <c r="DK25" s="160"/>
      <c r="DL25" s="160"/>
      <c r="DM25" s="160"/>
      <c r="DN25" s="160"/>
      <c r="DO25" s="160"/>
      <c r="DP25" s="160"/>
      <c r="DQ25" s="160"/>
      <c r="DR25" s="160"/>
      <c r="DS25" s="160"/>
      <c r="DT25" s="160"/>
      <c r="DU25" s="160"/>
      <c r="DV25" s="160"/>
      <c r="DW25" s="160"/>
      <c r="DX25" s="160"/>
      <c r="DY25" s="160"/>
      <c r="DZ25" s="160"/>
      <c r="EA25" s="160"/>
      <c r="EB25" s="160"/>
      <c r="EC25" s="160"/>
      <c r="ED25" s="160"/>
      <c r="EE25" s="160"/>
      <c r="EF25" s="160"/>
      <c r="EG25" s="160"/>
      <c r="EH25" s="160"/>
      <c r="EI25" s="160"/>
      <c r="EJ25" s="160"/>
      <c r="EK25" s="160"/>
      <c r="EL25" s="160"/>
      <c r="EM25" s="160"/>
      <c r="EN25" s="160"/>
      <c r="EO25" s="160"/>
      <c r="EP25" s="160"/>
      <c r="EQ25" s="160"/>
      <c r="ER25" s="160"/>
      <c r="ES25" s="160"/>
      <c r="ET25" s="160"/>
      <c r="EU25" s="160"/>
      <c r="EV25" s="160"/>
      <c r="EW25" s="160"/>
      <c r="EX25" s="160"/>
      <c r="EY25" s="160"/>
      <c r="EZ25" s="160"/>
      <c r="FA25" s="160"/>
      <c r="FB25" s="160"/>
      <c r="FC25" s="160"/>
      <c r="FD25" s="160"/>
      <c r="FE25" s="160"/>
      <c r="FF25" s="160"/>
      <c r="FG25" s="160"/>
      <c r="FH25" s="160"/>
      <c r="FI25" s="160"/>
      <c r="FJ25" s="160"/>
      <c r="FK25" s="160"/>
      <c r="FL25" s="160"/>
      <c r="FM25" s="160"/>
      <c r="FN25" s="160"/>
      <c r="FO25" s="160"/>
      <c r="FP25" s="160"/>
      <c r="FQ25" s="160"/>
      <c r="FR25" s="160"/>
      <c r="FS25" s="160"/>
      <c r="FT25" s="160"/>
      <c r="FU25" s="160"/>
      <c r="FV25" s="160"/>
      <c r="FW25" s="160"/>
      <c r="FX25" s="160"/>
      <c r="FY25" s="160"/>
      <c r="FZ25" s="160"/>
      <c r="GA25" s="160"/>
      <c r="GB25" s="160"/>
      <c r="GC25" s="160"/>
      <c r="GD25" s="160"/>
      <c r="GE25" s="160"/>
      <c r="GF25" s="160"/>
      <c r="GG25" s="160"/>
      <c r="GH25" s="160"/>
      <c r="GI25" s="160"/>
      <c r="GJ25" s="160"/>
      <c r="GK25" s="160"/>
    </row>
    <row r="26" spans="1:193">
      <c r="A26" s="160"/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60"/>
      <c r="Y26" s="160"/>
      <c r="Z26" s="160"/>
      <c r="AA26" s="160"/>
      <c r="AB26" s="160"/>
      <c r="AC26" s="160"/>
      <c r="AD26" s="160"/>
      <c r="AE26" s="160"/>
      <c r="AF26" s="160"/>
      <c r="AG26" s="160"/>
      <c r="AH26" s="160"/>
      <c r="AI26" s="160"/>
      <c r="AJ26" s="160"/>
      <c r="AK26" s="160"/>
      <c r="AL26" s="160"/>
      <c r="AM26" s="160"/>
      <c r="AN26" s="160"/>
      <c r="AO26" s="160"/>
      <c r="AP26" s="160"/>
      <c r="AQ26" s="160"/>
      <c r="AR26" s="160"/>
      <c r="AS26" s="160"/>
      <c r="AT26" s="160"/>
      <c r="AU26" s="160"/>
      <c r="AV26" s="160"/>
      <c r="AW26" s="160"/>
      <c r="AX26" s="160"/>
      <c r="AY26" s="160"/>
      <c r="AZ26" s="160"/>
      <c r="BA26" s="160"/>
      <c r="BB26" s="160"/>
      <c r="BC26" s="160"/>
      <c r="BD26" s="160"/>
      <c r="BE26" s="160"/>
      <c r="BF26" s="160"/>
      <c r="BG26" s="160"/>
      <c r="BH26" s="160"/>
      <c r="BI26" s="160"/>
      <c r="BJ26" s="160"/>
      <c r="BK26" s="160"/>
      <c r="BL26" s="160"/>
      <c r="BM26" s="160"/>
      <c r="BN26" s="160"/>
      <c r="BO26" s="160"/>
      <c r="BP26" s="160"/>
      <c r="BQ26" s="160"/>
      <c r="BR26" s="160"/>
      <c r="BS26" s="160"/>
      <c r="BT26" s="160"/>
      <c r="BU26" s="160"/>
      <c r="BV26" s="160"/>
      <c r="BW26" s="160"/>
      <c r="BX26" s="160"/>
      <c r="BY26" s="160"/>
      <c r="BZ26" s="160"/>
      <c r="CA26" s="160"/>
      <c r="CB26" s="160"/>
      <c r="CC26" s="160"/>
      <c r="CD26" s="160"/>
      <c r="CE26" s="160"/>
      <c r="CF26" s="160"/>
      <c r="CG26" s="160"/>
      <c r="CH26" s="160"/>
      <c r="CI26" s="160"/>
      <c r="CJ26" s="160"/>
      <c r="CK26" s="160"/>
      <c r="CL26" s="160"/>
      <c r="CM26" s="160"/>
      <c r="CN26" s="160"/>
      <c r="CO26" s="160"/>
      <c r="CP26" s="160"/>
      <c r="CQ26" s="160"/>
      <c r="CR26" s="160"/>
      <c r="CS26" s="160"/>
      <c r="CT26" s="160"/>
      <c r="CU26" s="160"/>
      <c r="CV26" s="160"/>
      <c r="CW26" s="160"/>
      <c r="CX26" s="160"/>
      <c r="CY26" s="160"/>
      <c r="CZ26" s="160"/>
      <c r="DA26" s="160"/>
      <c r="DB26" s="160"/>
      <c r="DC26" s="160"/>
      <c r="DD26" s="160"/>
      <c r="DE26" s="160"/>
      <c r="DF26" s="160"/>
      <c r="DG26" s="160"/>
      <c r="DH26" s="160"/>
      <c r="DI26" s="160"/>
      <c r="DJ26" s="160"/>
      <c r="DK26" s="160"/>
      <c r="DL26" s="160"/>
      <c r="DM26" s="160"/>
      <c r="DN26" s="160"/>
      <c r="DO26" s="160"/>
      <c r="DP26" s="160"/>
      <c r="DQ26" s="160"/>
      <c r="DR26" s="160"/>
      <c r="DS26" s="160"/>
      <c r="DT26" s="160"/>
      <c r="DU26" s="160"/>
      <c r="DV26" s="160"/>
      <c r="DW26" s="160"/>
      <c r="DX26" s="160"/>
      <c r="DY26" s="160"/>
      <c r="DZ26" s="160"/>
      <c r="EA26" s="160"/>
      <c r="EB26" s="160"/>
      <c r="EC26" s="160"/>
      <c r="ED26" s="160"/>
      <c r="EE26" s="160"/>
      <c r="EF26" s="160"/>
      <c r="EG26" s="160"/>
      <c r="EH26" s="160"/>
      <c r="EI26" s="160"/>
      <c r="EJ26" s="160"/>
      <c r="EK26" s="160"/>
      <c r="EL26" s="160"/>
      <c r="EM26" s="160"/>
      <c r="EN26" s="160"/>
      <c r="EO26" s="160"/>
      <c r="EP26" s="160"/>
      <c r="EQ26" s="160"/>
      <c r="ER26" s="160"/>
      <c r="ES26" s="160"/>
      <c r="ET26" s="160"/>
      <c r="EU26" s="160"/>
      <c r="EV26" s="160"/>
      <c r="EW26" s="160"/>
      <c r="EX26" s="160"/>
      <c r="EY26" s="160"/>
      <c r="EZ26" s="160"/>
      <c r="FA26" s="160"/>
      <c r="FB26" s="160"/>
      <c r="FC26" s="160"/>
      <c r="FD26" s="160"/>
      <c r="FE26" s="160"/>
      <c r="FF26" s="160"/>
      <c r="FG26" s="160"/>
      <c r="FH26" s="160"/>
      <c r="FI26" s="160"/>
      <c r="FJ26" s="160"/>
      <c r="FK26" s="160"/>
      <c r="FL26" s="160"/>
      <c r="FM26" s="160"/>
      <c r="FN26" s="160"/>
      <c r="FO26" s="160"/>
      <c r="FP26" s="160"/>
      <c r="FQ26" s="160"/>
      <c r="FR26" s="160"/>
      <c r="FS26" s="160"/>
      <c r="FT26" s="160"/>
      <c r="FU26" s="160"/>
      <c r="FV26" s="160"/>
      <c r="FW26" s="160"/>
      <c r="FX26" s="160"/>
      <c r="FY26" s="160"/>
      <c r="FZ26" s="160"/>
      <c r="GA26" s="160"/>
      <c r="GB26" s="160"/>
      <c r="GC26" s="160"/>
      <c r="GD26" s="160"/>
      <c r="GE26" s="160"/>
      <c r="GF26" s="160"/>
      <c r="GG26" s="160"/>
      <c r="GH26" s="160"/>
      <c r="GI26" s="160"/>
      <c r="GJ26" s="160"/>
      <c r="GK26" s="160"/>
    </row>
    <row r="27" spans="1:193">
      <c r="A27" s="160"/>
      <c r="B27" s="160"/>
      <c r="C27" s="160"/>
      <c r="D27" s="160"/>
      <c r="E27" s="160"/>
      <c r="F27" s="160"/>
      <c r="G27" s="160"/>
      <c r="H27" s="160"/>
      <c r="I27" s="160"/>
      <c r="J27" s="160"/>
      <c r="K27" s="160"/>
      <c r="L27" s="160"/>
      <c r="M27" s="160"/>
      <c r="N27" s="160"/>
      <c r="O27" s="160"/>
      <c r="P27" s="160"/>
      <c r="Q27" s="160"/>
      <c r="R27" s="160"/>
      <c r="S27" s="160"/>
      <c r="T27" s="160"/>
      <c r="U27" s="160"/>
      <c r="V27" s="160"/>
      <c r="W27" s="160"/>
      <c r="X27" s="160"/>
      <c r="Y27" s="160"/>
      <c r="Z27" s="160"/>
      <c r="AA27" s="160"/>
      <c r="AB27" s="160"/>
      <c r="AC27" s="160"/>
      <c r="AD27" s="160"/>
      <c r="AE27" s="160"/>
      <c r="AF27" s="160"/>
      <c r="AG27" s="160"/>
      <c r="AH27" s="160"/>
      <c r="AI27" s="160"/>
      <c r="AJ27" s="160"/>
      <c r="AK27" s="160"/>
      <c r="AL27" s="160"/>
      <c r="AM27" s="160"/>
      <c r="AN27" s="160"/>
      <c r="AO27" s="160"/>
      <c r="AP27" s="160"/>
      <c r="AQ27" s="160"/>
      <c r="AR27" s="160"/>
      <c r="AS27" s="160"/>
      <c r="AT27" s="160"/>
      <c r="AU27" s="160"/>
      <c r="AV27" s="160"/>
      <c r="AW27" s="160"/>
      <c r="AX27" s="160"/>
      <c r="AY27" s="160"/>
      <c r="AZ27" s="160"/>
      <c r="BA27" s="160"/>
      <c r="BB27" s="160"/>
      <c r="BC27" s="160"/>
      <c r="BD27" s="160"/>
      <c r="BE27" s="160"/>
      <c r="BF27" s="160"/>
      <c r="BG27" s="160"/>
      <c r="BH27" s="160"/>
      <c r="BI27" s="160"/>
      <c r="BJ27" s="160"/>
      <c r="BK27" s="160"/>
      <c r="BL27" s="160"/>
      <c r="BM27" s="160"/>
      <c r="BN27" s="160"/>
      <c r="BO27" s="160"/>
      <c r="BP27" s="160"/>
      <c r="BQ27" s="160"/>
      <c r="BR27" s="160"/>
      <c r="BS27" s="160"/>
      <c r="BT27" s="160"/>
      <c r="BU27" s="160"/>
      <c r="BV27" s="160"/>
      <c r="BW27" s="160"/>
      <c r="BX27" s="160"/>
      <c r="BY27" s="160"/>
      <c r="BZ27" s="160"/>
      <c r="CA27" s="160"/>
      <c r="CB27" s="160"/>
      <c r="CC27" s="160"/>
      <c r="CD27" s="160"/>
      <c r="CE27" s="160"/>
      <c r="CF27" s="160"/>
      <c r="CG27" s="160"/>
      <c r="CH27" s="160"/>
      <c r="CI27" s="160"/>
      <c r="CJ27" s="160"/>
      <c r="CK27" s="160"/>
      <c r="CL27" s="160"/>
      <c r="CM27" s="160"/>
      <c r="CN27" s="160"/>
      <c r="CO27" s="160"/>
      <c r="CP27" s="160"/>
      <c r="CQ27" s="160"/>
      <c r="CR27" s="160"/>
      <c r="CS27" s="160"/>
      <c r="CT27" s="160"/>
      <c r="CU27" s="160"/>
      <c r="CV27" s="160"/>
      <c r="CW27" s="160"/>
      <c r="CX27" s="160"/>
      <c r="CY27" s="160"/>
      <c r="CZ27" s="160"/>
      <c r="DA27" s="160"/>
      <c r="DB27" s="160"/>
      <c r="DC27" s="160"/>
      <c r="DD27" s="160"/>
      <c r="DE27" s="160"/>
      <c r="DF27" s="160"/>
      <c r="DG27" s="160"/>
      <c r="DH27" s="160"/>
      <c r="DI27" s="160"/>
      <c r="DJ27" s="160"/>
      <c r="DK27" s="160"/>
      <c r="DL27" s="160"/>
      <c r="DM27" s="160"/>
      <c r="DN27" s="160"/>
      <c r="DO27" s="160"/>
      <c r="DP27" s="160"/>
      <c r="DQ27" s="160"/>
      <c r="DR27" s="160"/>
      <c r="DS27" s="160"/>
      <c r="DT27" s="160"/>
      <c r="DU27" s="160"/>
      <c r="DV27" s="160"/>
      <c r="DW27" s="160"/>
      <c r="DX27" s="160"/>
      <c r="DY27" s="160"/>
      <c r="DZ27" s="160"/>
      <c r="EA27" s="160"/>
      <c r="EB27" s="160"/>
      <c r="EC27" s="160"/>
      <c r="ED27" s="160"/>
      <c r="EE27" s="160"/>
      <c r="EF27" s="160"/>
      <c r="EG27" s="160"/>
      <c r="EH27" s="160"/>
      <c r="EI27" s="160"/>
      <c r="EJ27" s="160"/>
      <c r="EK27" s="160"/>
      <c r="EL27" s="160"/>
      <c r="EM27" s="160"/>
      <c r="EN27" s="160"/>
      <c r="EO27" s="160"/>
      <c r="EP27" s="160"/>
      <c r="EQ27" s="160"/>
      <c r="ER27" s="160"/>
      <c r="ES27" s="160"/>
      <c r="ET27" s="160"/>
      <c r="EU27" s="160"/>
      <c r="EV27" s="160"/>
      <c r="EW27" s="160"/>
      <c r="EX27" s="160"/>
      <c r="EY27" s="160"/>
      <c r="EZ27" s="160"/>
      <c r="FA27" s="160"/>
      <c r="FB27" s="160"/>
      <c r="FC27" s="160"/>
      <c r="FD27" s="160"/>
      <c r="FE27" s="160"/>
      <c r="FF27" s="160"/>
      <c r="FG27" s="160"/>
      <c r="FH27" s="160"/>
      <c r="FI27" s="160"/>
      <c r="FJ27" s="160"/>
      <c r="FK27" s="160"/>
      <c r="FL27" s="160"/>
      <c r="FM27" s="160"/>
      <c r="FN27" s="160"/>
      <c r="FO27" s="160"/>
      <c r="FP27" s="160"/>
      <c r="FQ27" s="160"/>
      <c r="FR27" s="160"/>
      <c r="FS27" s="160"/>
      <c r="FT27" s="160"/>
      <c r="FU27" s="160"/>
      <c r="FV27" s="160"/>
      <c r="FW27" s="160"/>
      <c r="FX27" s="160"/>
      <c r="FY27" s="160"/>
      <c r="FZ27" s="160"/>
      <c r="GA27" s="160"/>
      <c r="GB27" s="160"/>
      <c r="GC27" s="160"/>
      <c r="GD27" s="160"/>
      <c r="GE27" s="160"/>
      <c r="GF27" s="160"/>
      <c r="GG27" s="160"/>
      <c r="GH27" s="160"/>
      <c r="GI27" s="160"/>
      <c r="GJ27" s="160"/>
      <c r="GK27" s="160"/>
    </row>
    <row r="28" spans="1:193">
      <c r="A28" s="160"/>
      <c r="B28" s="160"/>
      <c r="C28" s="160"/>
      <c r="D28" s="160"/>
      <c r="E28" s="160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0"/>
      <c r="T28" s="160"/>
      <c r="U28" s="160"/>
      <c r="V28" s="160"/>
      <c r="W28" s="160"/>
      <c r="X28" s="160"/>
      <c r="Y28" s="160"/>
      <c r="Z28" s="160"/>
      <c r="AA28" s="160"/>
      <c r="AB28" s="160"/>
      <c r="AC28" s="160"/>
      <c r="AD28" s="160"/>
      <c r="AE28" s="160"/>
      <c r="AF28" s="160"/>
      <c r="AG28" s="160"/>
      <c r="AH28" s="160"/>
      <c r="AI28" s="160"/>
      <c r="AJ28" s="160"/>
      <c r="AK28" s="160"/>
      <c r="AL28" s="160"/>
      <c r="AM28" s="160"/>
      <c r="AN28" s="160"/>
      <c r="AO28" s="160"/>
      <c r="AP28" s="160"/>
      <c r="AQ28" s="160"/>
      <c r="AR28" s="160"/>
      <c r="AS28" s="160"/>
      <c r="AT28" s="160"/>
      <c r="AU28" s="160"/>
      <c r="AV28" s="160"/>
      <c r="AW28" s="160"/>
      <c r="AX28" s="160"/>
      <c r="AY28" s="160"/>
      <c r="AZ28" s="160"/>
      <c r="BA28" s="160"/>
      <c r="BB28" s="160"/>
      <c r="BC28" s="160"/>
      <c r="BD28" s="160"/>
      <c r="BE28" s="160"/>
      <c r="BF28" s="160"/>
      <c r="BG28" s="160"/>
      <c r="BH28" s="160"/>
      <c r="BI28" s="160"/>
      <c r="BJ28" s="160"/>
      <c r="BK28" s="160"/>
      <c r="BL28" s="160"/>
      <c r="BM28" s="160"/>
      <c r="BN28" s="160"/>
      <c r="BO28" s="160"/>
      <c r="BP28" s="160"/>
      <c r="BQ28" s="160"/>
      <c r="BR28" s="160"/>
      <c r="BS28" s="160"/>
      <c r="BT28" s="160"/>
      <c r="BU28" s="160"/>
      <c r="BV28" s="160"/>
      <c r="BW28" s="160"/>
      <c r="BX28" s="160"/>
      <c r="BY28" s="160"/>
      <c r="BZ28" s="160"/>
      <c r="CA28" s="160"/>
      <c r="CB28" s="160"/>
      <c r="CC28" s="160"/>
      <c r="CD28" s="160"/>
      <c r="CE28" s="160"/>
      <c r="CF28" s="160"/>
      <c r="CG28" s="160"/>
      <c r="CH28" s="160"/>
      <c r="CI28" s="160"/>
      <c r="CJ28" s="160"/>
      <c r="CK28" s="160"/>
      <c r="CL28" s="160"/>
      <c r="CM28" s="160"/>
      <c r="CN28" s="160"/>
      <c r="CO28" s="160"/>
      <c r="CP28" s="160"/>
      <c r="CQ28" s="160"/>
      <c r="CR28" s="160"/>
      <c r="CS28" s="160"/>
      <c r="CT28" s="160"/>
      <c r="CU28" s="160"/>
      <c r="CV28" s="160"/>
      <c r="CW28" s="160"/>
      <c r="CX28" s="160"/>
      <c r="CY28" s="160"/>
      <c r="CZ28" s="160"/>
      <c r="DA28" s="160"/>
      <c r="DB28" s="160"/>
      <c r="DC28" s="160"/>
      <c r="DD28" s="160"/>
      <c r="DE28" s="160"/>
      <c r="DF28" s="160"/>
      <c r="DG28" s="160"/>
      <c r="DH28" s="160"/>
      <c r="DI28" s="160"/>
      <c r="DJ28" s="160"/>
      <c r="DK28" s="160"/>
      <c r="DL28" s="160"/>
      <c r="DM28" s="160"/>
      <c r="DN28" s="160"/>
      <c r="DO28" s="160"/>
      <c r="DP28" s="160"/>
      <c r="DQ28" s="160"/>
      <c r="DR28" s="160"/>
      <c r="DS28" s="160"/>
      <c r="DT28" s="160"/>
      <c r="DU28" s="160"/>
      <c r="DV28" s="160"/>
      <c r="DW28" s="160"/>
      <c r="DX28" s="160"/>
      <c r="DY28" s="160"/>
      <c r="DZ28" s="160"/>
      <c r="EA28" s="160"/>
      <c r="EB28" s="160"/>
      <c r="EC28" s="160"/>
      <c r="ED28" s="160"/>
      <c r="EE28" s="160"/>
      <c r="EF28" s="160"/>
      <c r="EG28" s="160"/>
      <c r="EH28" s="160"/>
      <c r="EI28" s="160"/>
      <c r="EJ28" s="160"/>
      <c r="EK28" s="160"/>
      <c r="EL28" s="160"/>
      <c r="EM28" s="160"/>
      <c r="EN28" s="160"/>
      <c r="EO28" s="160"/>
      <c r="EP28" s="160"/>
      <c r="EQ28" s="160"/>
      <c r="ER28" s="160"/>
      <c r="ES28" s="160"/>
      <c r="ET28" s="160"/>
      <c r="EU28" s="160"/>
      <c r="EV28" s="160"/>
      <c r="EW28" s="160"/>
      <c r="EX28" s="160"/>
      <c r="EY28" s="160"/>
      <c r="EZ28" s="160"/>
      <c r="FA28" s="160"/>
      <c r="FB28" s="160"/>
      <c r="FC28" s="160"/>
      <c r="FD28" s="160"/>
      <c r="FE28" s="160"/>
      <c r="FF28" s="160"/>
      <c r="FG28" s="160"/>
      <c r="FH28" s="160"/>
      <c r="FI28" s="160"/>
      <c r="FJ28" s="160"/>
      <c r="FK28" s="160"/>
      <c r="FL28" s="160"/>
      <c r="FM28" s="160"/>
      <c r="FN28" s="160"/>
      <c r="FO28" s="160"/>
      <c r="FP28" s="160"/>
      <c r="FQ28" s="160"/>
      <c r="FR28" s="160"/>
      <c r="FS28" s="160"/>
      <c r="FT28" s="160"/>
      <c r="FU28" s="160"/>
      <c r="FV28" s="160"/>
      <c r="FW28" s="160"/>
      <c r="FX28" s="160"/>
      <c r="FY28" s="160"/>
      <c r="FZ28" s="160"/>
      <c r="GA28" s="160"/>
      <c r="GB28" s="160"/>
      <c r="GC28" s="160"/>
      <c r="GD28" s="160"/>
      <c r="GE28" s="160"/>
      <c r="GF28" s="160"/>
      <c r="GG28" s="160"/>
      <c r="GH28" s="160"/>
      <c r="GI28" s="160"/>
      <c r="GJ28" s="160"/>
      <c r="GK28" s="160"/>
    </row>
    <row r="29" spans="1:193">
      <c r="A29" s="160"/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0"/>
      <c r="T29" s="160"/>
      <c r="U29" s="160"/>
      <c r="V29" s="160"/>
      <c r="W29" s="160"/>
      <c r="X29" s="160"/>
      <c r="Y29" s="160"/>
      <c r="Z29" s="160"/>
      <c r="AA29" s="160"/>
      <c r="AB29" s="160"/>
      <c r="AC29" s="160"/>
      <c r="AD29" s="160"/>
      <c r="AE29" s="160"/>
      <c r="AF29" s="160"/>
      <c r="AG29" s="160"/>
      <c r="AH29" s="160"/>
      <c r="AI29" s="160"/>
      <c r="AJ29" s="160"/>
      <c r="AK29" s="160"/>
      <c r="AL29" s="160"/>
      <c r="AM29" s="160"/>
      <c r="AN29" s="160"/>
      <c r="AO29" s="160"/>
      <c r="AP29" s="160"/>
      <c r="AQ29" s="160"/>
      <c r="AR29" s="160"/>
      <c r="AS29" s="160"/>
      <c r="AT29" s="160"/>
      <c r="AU29" s="160"/>
      <c r="AV29" s="160"/>
      <c r="AW29" s="160"/>
      <c r="AX29" s="160"/>
      <c r="AY29" s="160"/>
      <c r="AZ29" s="160"/>
      <c r="BA29" s="160"/>
      <c r="BB29" s="160"/>
      <c r="BC29" s="160"/>
      <c r="BD29" s="160"/>
      <c r="BE29" s="160"/>
      <c r="BF29" s="160"/>
      <c r="BG29" s="160"/>
      <c r="BH29" s="160"/>
      <c r="BI29" s="160"/>
      <c r="BJ29" s="160"/>
      <c r="BK29" s="160"/>
      <c r="BL29" s="160"/>
      <c r="BM29" s="160"/>
      <c r="BN29" s="160"/>
      <c r="BO29" s="160"/>
      <c r="BP29" s="160"/>
      <c r="BQ29" s="160"/>
      <c r="BR29" s="160"/>
      <c r="BS29" s="160"/>
      <c r="BT29" s="160"/>
      <c r="BU29" s="160"/>
      <c r="BV29" s="160"/>
      <c r="BW29" s="160"/>
      <c r="BX29" s="160"/>
      <c r="BY29" s="160"/>
      <c r="BZ29" s="160"/>
      <c r="CA29" s="160"/>
      <c r="CB29" s="160"/>
      <c r="CC29" s="160"/>
      <c r="CD29" s="160"/>
      <c r="CE29" s="160"/>
      <c r="CF29" s="160"/>
      <c r="CG29" s="160"/>
      <c r="CH29" s="160"/>
      <c r="CI29" s="160"/>
      <c r="CJ29" s="160"/>
      <c r="CK29" s="160"/>
      <c r="CL29" s="160"/>
      <c r="CM29" s="160"/>
      <c r="CN29" s="160"/>
      <c r="CO29" s="160"/>
      <c r="CP29" s="160"/>
      <c r="CQ29" s="160"/>
      <c r="CR29" s="160"/>
      <c r="CS29" s="160"/>
      <c r="CT29" s="160"/>
      <c r="CU29" s="160"/>
      <c r="CV29" s="160"/>
      <c r="CW29" s="160"/>
      <c r="CX29" s="160"/>
      <c r="CY29" s="160"/>
      <c r="CZ29" s="160"/>
      <c r="DA29" s="160"/>
      <c r="DB29" s="160"/>
      <c r="DC29" s="160"/>
      <c r="DD29" s="160"/>
      <c r="DE29" s="160"/>
      <c r="DF29" s="160"/>
      <c r="DG29" s="160"/>
      <c r="DH29" s="160"/>
      <c r="DI29" s="160"/>
      <c r="DJ29" s="160"/>
      <c r="DK29" s="160"/>
      <c r="DL29" s="160"/>
      <c r="DM29" s="160"/>
      <c r="DN29" s="160"/>
      <c r="DO29" s="160"/>
      <c r="DP29" s="160"/>
      <c r="DQ29" s="160"/>
      <c r="DR29" s="160"/>
      <c r="DS29" s="160"/>
      <c r="DT29" s="160"/>
      <c r="DU29" s="160"/>
      <c r="DV29" s="160"/>
      <c r="DW29" s="160"/>
      <c r="DX29" s="160"/>
      <c r="DY29" s="160"/>
      <c r="DZ29" s="160"/>
      <c r="EA29" s="160"/>
      <c r="EB29" s="160"/>
      <c r="EC29" s="160"/>
      <c r="ED29" s="160"/>
      <c r="EE29" s="160"/>
      <c r="EF29" s="160"/>
      <c r="EG29" s="160"/>
      <c r="EH29" s="160"/>
      <c r="EI29" s="160"/>
      <c r="EJ29" s="160"/>
      <c r="EK29" s="160"/>
      <c r="EL29" s="160"/>
      <c r="EM29" s="160"/>
      <c r="EN29" s="160"/>
      <c r="EO29" s="160"/>
      <c r="EP29" s="160"/>
      <c r="EQ29" s="160"/>
      <c r="ER29" s="160"/>
      <c r="ES29" s="160"/>
      <c r="ET29" s="160"/>
      <c r="EU29" s="160"/>
      <c r="EV29" s="160"/>
      <c r="EW29" s="160"/>
      <c r="EX29" s="160"/>
      <c r="EY29" s="160"/>
      <c r="EZ29" s="160"/>
      <c r="FA29" s="160"/>
      <c r="FB29" s="160"/>
      <c r="FC29" s="160"/>
      <c r="FD29" s="160"/>
      <c r="FE29" s="160"/>
      <c r="FF29" s="160"/>
      <c r="FG29" s="160"/>
      <c r="FH29" s="160"/>
      <c r="FI29" s="160"/>
      <c r="FJ29" s="160"/>
      <c r="FK29" s="160"/>
      <c r="FL29" s="160"/>
      <c r="FM29" s="160"/>
      <c r="FN29" s="160"/>
      <c r="FO29" s="160"/>
      <c r="FP29" s="160"/>
      <c r="FQ29" s="160"/>
      <c r="FR29" s="160"/>
      <c r="FS29" s="160"/>
      <c r="FT29" s="160"/>
      <c r="FU29" s="160"/>
      <c r="FV29" s="160"/>
      <c r="FW29" s="160"/>
      <c r="FX29" s="160"/>
      <c r="FY29" s="160"/>
      <c r="FZ29" s="160"/>
      <c r="GA29" s="160"/>
      <c r="GB29" s="160"/>
      <c r="GC29" s="160"/>
      <c r="GD29" s="160"/>
      <c r="GE29" s="160"/>
      <c r="GF29" s="160"/>
      <c r="GG29" s="160"/>
      <c r="GH29" s="160"/>
      <c r="GI29" s="160"/>
      <c r="GJ29" s="160"/>
      <c r="GK29" s="160"/>
    </row>
    <row r="30" spans="1:193">
      <c r="A30" s="160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0"/>
      <c r="Y30" s="160"/>
      <c r="Z30" s="160"/>
      <c r="AA30" s="160"/>
      <c r="AB30" s="160"/>
      <c r="AC30" s="160"/>
      <c r="AD30" s="160"/>
      <c r="AE30" s="160"/>
      <c r="AF30" s="160"/>
      <c r="AG30" s="160"/>
      <c r="AH30" s="160"/>
      <c r="AI30" s="160"/>
      <c r="AJ30" s="160"/>
      <c r="AK30" s="160"/>
      <c r="AL30" s="160"/>
      <c r="AM30" s="160"/>
      <c r="AN30" s="160"/>
      <c r="AO30" s="160"/>
      <c r="AP30" s="160"/>
      <c r="AQ30" s="160"/>
      <c r="AR30" s="160"/>
      <c r="AS30" s="160"/>
      <c r="AT30" s="160"/>
      <c r="AU30" s="160"/>
      <c r="AV30" s="160"/>
      <c r="AW30" s="160"/>
      <c r="AX30" s="160"/>
      <c r="AY30" s="160"/>
      <c r="AZ30" s="160"/>
      <c r="BA30" s="160"/>
      <c r="BB30" s="160"/>
      <c r="BC30" s="160"/>
      <c r="BD30" s="160"/>
      <c r="BE30" s="160"/>
      <c r="BF30" s="160"/>
      <c r="BG30" s="160"/>
      <c r="BH30" s="160"/>
      <c r="BI30" s="160"/>
      <c r="BJ30" s="160"/>
      <c r="BK30" s="160"/>
      <c r="BL30" s="160"/>
      <c r="BM30" s="160"/>
      <c r="BN30" s="160"/>
      <c r="BO30" s="160"/>
      <c r="BP30" s="160"/>
      <c r="BQ30" s="160"/>
      <c r="BR30" s="160"/>
      <c r="BS30" s="160"/>
      <c r="BT30" s="160"/>
      <c r="BU30" s="160"/>
      <c r="BV30" s="160"/>
      <c r="BW30" s="160"/>
      <c r="BX30" s="160"/>
      <c r="BY30" s="160"/>
      <c r="BZ30" s="160"/>
      <c r="CA30" s="160"/>
      <c r="CB30" s="160"/>
      <c r="CC30" s="160"/>
      <c r="CD30" s="160"/>
      <c r="CE30" s="160"/>
      <c r="CF30" s="160"/>
      <c r="CG30" s="160"/>
      <c r="CH30" s="160"/>
      <c r="CI30" s="160"/>
      <c r="CJ30" s="160"/>
      <c r="CK30" s="160"/>
      <c r="CL30" s="160"/>
      <c r="CM30" s="160"/>
      <c r="CN30" s="160"/>
      <c r="CO30" s="160"/>
      <c r="CP30" s="160"/>
      <c r="CQ30" s="160"/>
      <c r="CR30" s="160"/>
      <c r="CS30" s="160"/>
      <c r="CT30" s="160"/>
      <c r="CU30" s="160"/>
      <c r="CV30" s="160"/>
      <c r="CW30" s="160"/>
      <c r="CX30" s="160"/>
      <c r="CY30" s="160"/>
      <c r="CZ30" s="160"/>
      <c r="DA30" s="160"/>
      <c r="DB30" s="160"/>
      <c r="DC30" s="160"/>
      <c r="DD30" s="160"/>
      <c r="DE30" s="160"/>
      <c r="DF30" s="160"/>
      <c r="DG30" s="160"/>
      <c r="DH30" s="160"/>
      <c r="DI30" s="160"/>
      <c r="DJ30" s="160"/>
      <c r="DK30" s="160"/>
      <c r="DL30" s="160"/>
      <c r="DM30" s="160"/>
      <c r="DN30" s="160"/>
      <c r="DO30" s="160"/>
      <c r="DP30" s="160"/>
      <c r="DQ30" s="160"/>
      <c r="DR30" s="160"/>
      <c r="DS30" s="160"/>
      <c r="DT30" s="160"/>
      <c r="DU30" s="160"/>
      <c r="DV30" s="160"/>
      <c r="DW30" s="160"/>
      <c r="DX30" s="160"/>
      <c r="DY30" s="160"/>
      <c r="DZ30" s="160"/>
      <c r="EA30" s="160"/>
      <c r="EB30" s="160"/>
      <c r="EC30" s="160"/>
      <c r="ED30" s="160"/>
      <c r="EE30" s="160"/>
      <c r="EF30" s="160"/>
      <c r="EG30" s="160"/>
      <c r="EH30" s="160"/>
      <c r="EI30" s="160"/>
      <c r="EJ30" s="160"/>
      <c r="EK30" s="160"/>
      <c r="EL30" s="160"/>
      <c r="EM30" s="160"/>
      <c r="EN30" s="160"/>
      <c r="EO30" s="160"/>
      <c r="EP30" s="160"/>
      <c r="EQ30" s="160"/>
      <c r="ER30" s="160"/>
      <c r="ES30" s="160"/>
      <c r="ET30" s="160"/>
      <c r="EU30" s="160"/>
      <c r="EV30" s="160"/>
      <c r="EW30" s="160"/>
      <c r="EX30" s="160"/>
      <c r="EY30" s="160"/>
      <c r="EZ30" s="160"/>
      <c r="FA30" s="160"/>
      <c r="FB30" s="160"/>
      <c r="FC30" s="160"/>
      <c r="FD30" s="160"/>
      <c r="FE30" s="160"/>
      <c r="FF30" s="160"/>
      <c r="FG30" s="160"/>
      <c r="FH30" s="160"/>
      <c r="FI30" s="160"/>
      <c r="FJ30" s="160"/>
      <c r="FK30" s="160"/>
      <c r="FL30" s="160"/>
      <c r="FM30" s="160"/>
      <c r="FN30" s="160"/>
      <c r="FO30" s="160"/>
      <c r="FP30" s="160"/>
      <c r="FQ30" s="160"/>
      <c r="FR30" s="160"/>
      <c r="FS30" s="160"/>
      <c r="FT30" s="160"/>
      <c r="FU30" s="160"/>
      <c r="FV30" s="160"/>
      <c r="FW30" s="160"/>
      <c r="FX30" s="160"/>
      <c r="FY30" s="160"/>
      <c r="FZ30" s="160"/>
      <c r="GA30" s="160"/>
      <c r="GB30" s="160"/>
      <c r="GC30" s="160"/>
      <c r="GD30" s="160"/>
      <c r="GE30" s="160"/>
      <c r="GF30" s="160"/>
      <c r="GG30" s="160"/>
      <c r="GH30" s="160"/>
      <c r="GI30" s="160"/>
      <c r="GJ30" s="160"/>
      <c r="GK30" s="160"/>
    </row>
    <row r="31" spans="1:193">
      <c r="A31" s="160"/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0"/>
      <c r="T31" s="160"/>
      <c r="U31" s="160"/>
      <c r="V31" s="160"/>
      <c r="W31" s="160"/>
      <c r="X31" s="160"/>
      <c r="Y31" s="160"/>
      <c r="Z31" s="160"/>
      <c r="AA31" s="160"/>
      <c r="AB31" s="160"/>
      <c r="AC31" s="160"/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0"/>
      <c r="AO31" s="160"/>
      <c r="AP31" s="160"/>
      <c r="AQ31" s="160"/>
      <c r="AR31" s="160"/>
      <c r="AS31" s="160"/>
      <c r="AT31" s="160"/>
      <c r="AU31" s="160"/>
      <c r="AV31" s="160"/>
      <c r="AW31" s="160"/>
      <c r="AX31" s="160"/>
      <c r="AY31" s="160"/>
      <c r="AZ31" s="160"/>
      <c r="BA31" s="160"/>
      <c r="BB31" s="160"/>
      <c r="BC31" s="160"/>
      <c r="BD31" s="160"/>
      <c r="BE31" s="160"/>
      <c r="BF31" s="160"/>
      <c r="BG31" s="160"/>
      <c r="BH31" s="160"/>
      <c r="BI31" s="160"/>
      <c r="BJ31" s="160"/>
      <c r="BK31" s="160"/>
      <c r="BL31" s="160"/>
      <c r="BM31" s="160"/>
      <c r="BN31" s="160"/>
      <c r="BO31" s="160"/>
      <c r="BP31" s="160"/>
      <c r="BQ31" s="160"/>
      <c r="BR31" s="160"/>
      <c r="BS31" s="160"/>
      <c r="BT31" s="160"/>
      <c r="BU31" s="160"/>
      <c r="BV31" s="160"/>
      <c r="BW31" s="160"/>
      <c r="BX31" s="160"/>
      <c r="BY31" s="160"/>
      <c r="BZ31" s="160"/>
      <c r="CA31" s="160"/>
      <c r="CB31" s="160"/>
      <c r="CC31" s="160"/>
      <c r="CD31" s="160"/>
      <c r="CE31" s="160"/>
      <c r="CF31" s="160"/>
      <c r="CG31" s="160"/>
      <c r="CH31" s="160"/>
      <c r="CI31" s="160"/>
      <c r="CJ31" s="160"/>
      <c r="CK31" s="160"/>
      <c r="CL31" s="160"/>
      <c r="CM31" s="160"/>
      <c r="CN31" s="160"/>
      <c r="CO31" s="160"/>
      <c r="CP31" s="160"/>
      <c r="CQ31" s="160"/>
      <c r="CR31" s="160"/>
      <c r="CS31" s="160"/>
      <c r="CT31" s="160"/>
      <c r="CU31" s="160"/>
      <c r="CV31" s="160"/>
      <c r="CW31" s="160"/>
      <c r="CX31" s="160"/>
      <c r="CY31" s="160"/>
      <c r="CZ31" s="160"/>
      <c r="DA31" s="160"/>
      <c r="DB31" s="160"/>
      <c r="DC31" s="160"/>
      <c r="DD31" s="160"/>
      <c r="DE31" s="160"/>
      <c r="DF31" s="160"/>
      <c r="DG31" s="160"/>
      <c r="DH31" s="160"/>
      <c r="DI31" s="160"/>
      <c r="DJ31" s="160"/>
      <c r="DK31" s="160"/>
      <c r="DL31" s="160"/>
      <c r="DM31" s="160"/>
      <c r="DN31" s="160"/>
      <c r="DO31" s="160"/>
      <c r="DP31" s="160"/>
      <c r="DQ31" s="160"/>
      <c r="DR31" s="160"/>
      <c r="DS31" s="160"/>
      <c r="DT31" s="160"/>
      <c r="DU31" s="160"/>
      <c r="DV31" s="160"/>
      <c r="DW31" s="160"/>
      <c r="DX31" s="160"/>
      <c r="DY31" s="160"/>
      <c r="DZ31" s="160"/>
      <c r="EA31" s="160"/>
      <c r="EB31" s="160"/>
      <c r="EC31" s="160"/>
      <c r="ED31" s="160"/>
      <c r="EE31" s="160"/>
      <c r="EF31" s="160"/>
      <c r="EG31" s="160"/>
      <c r="EH31" s="160"/>
      <c r="EI31" s="160"/>
      <c r="EJ31" s="160"/>
      <c r="EK31" s="160"/>
      <c r="EL31" s="160"/>
      <c r="EM31" s="160"/>
      <c r="EN31" s="160"/>
      <c r="EO31" s="160"/>
      <c r="EP31" s="160"/>
      <c r="EQ31" s="160"/>
      <c r="ER31" s="160"/>
      <c r="ES31" s="160"/>
      <c r="ET31" s="160"/>
      <c r="EU31" s="160"/>
      <c r="EV31" s="160"/>
      <c r="EW31" s="160"/>
      <c r="EX31" s="160"/>
      <c r="EY31" s="160"/>
      <c r="EZ31" s="160"/>
      <c r="FA31" s="160"/>
      <c r="FB31" s="160"/>
      <c r="FC31" s="160"/>
      <c r="FD31" s="160"/>
      <c r="FE31" s="160"/>
      <c r="FF31" s="160"/>
      <c r="FG31" s="160"/>
      <c r="FH31" s="160"/>
      <c r="FI31" s="160"/>
      <c r="FJ31" s="160"/>
      <c r="FK31" s="160"/>
      <c r="FL31" s="160"/>
      <c r="FM31" s="160"/>
      <c r="FN31" s="160"/>
      <c r="FO31" s="160"/>
      <c r="FP31" s="160"/>
      <c r="FQ31" s="160"/>
      <c r="FR31" s="160"/>
      <c r="FS31" s="160"/>
      <c r="FT31" s="160"/>
      <c r="FU31" s="160"/>
      <c r="FV31" s="160"/>
      <c r="FW31" s="160"/>
      <c r="FX31" s="160"/>
      <c r="FY31" s="160"/>
      <c r="FZ31" s="160"/>
      <c r="GA31" s="160"/>
      <c r="GB31" s="160"/>
      <c r="GC31" s="160"/>
      <c r="GD31" s="160"/>
      <c r="GE31" s="160"/>
      <c r="GF31" s="160"/>
      <c r="GG31" s="160"/>
      <c r="GH31" s="160"/>
      <c r="GI31" s="160"/>
      <c r="GJ31" s="160"/>
      <c r="GK31" s="160"/>
    </row>
    <row r="32" spans="1:193">
      <c r="A32" s="160"/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0"/>
      <c r="T32" s="160"/>
      <c r="U32" s="160"/>
      <c r="V32" s="160"/>
      <c r="W32" s="160"/>
      <c r="X32" s="160"/>
      <c r="Y32" s="160"/>
      <c r="Z32" s="160"/>
      <c r="AA32" s="160"/>
      <c r="AB32" s="160"/>
      <c r="AC32" s="160"/>
      <c r="AD32" s="160"/>
      <c r="AE32" s="160"/>
      <c r="AF32" s="160"/>
      <c r="AG32" s="160"/>
      <c r="AH32" s="160"/>
      <c r="AI32" s="160"/>
      <c r="AJ32" s="160"/>
      <c r="AK32" s="160"/>
      <c r="AL32" s="160"/>
      <c r="AM32" s="160"/>
      <c r="AN32" s="160"/>
      <c r="AO32" s="160"/>
      <c r="AP32" s="160"/>
      <c r="AQ32" s="160"/>
      <c r="AR32" s="160"/>
      <c r="AS32" s="160"/>
      <c r="AT32" s="160"/>
      <c r="AU32" s="160"/>
      <c r="AV32" s="160"/>
      <c r="AW32" s="160"/>
      <c r="AX32" s="160"/>
      <c r="AY32" s="160"/>
      <c r="AZ32" s="160"/>
      <c r="BA32" s="160"/>
      <c r="BB32" s="160"/>
      <c r="BC32" s="160"/>
      <c r="BD32" s="160"/>
      <c r="BE32" s="160"/>
      <c r="BF32" s="160"/>
      <c r="BG32" s="160"/>
      <c r="BH32" s="160"/>
      <c r="BI32" s="160"/>
      <c r="BJ32" s="160"/>
      <c r="BK32" s="160"/>
      <c r="BL32" s="160"/>
      <c r="BM32" s="160"/>
      <c r="BN32" s="160"/>
      <c r="BO32" s="160"/>
      <c r="BP32" s="160"/>
      <c r="BQ32" s="160"/>
      <c r="BR32" s="160"/>
      <c r="BS32" s="160"/>
      <c r="BT32" s="160"/>
      <c r="BU32" s="160"/>
      <c r="BV32" s="160"/>
      <c r="BW32" s="160"/>
      <c r="BX32" s="160"/>
      <c r="BY32" s="160"/>
      <c r="BZ32" s="160"/>
      <c r="CA32" s="160"/>
      <c r="CB32" s="160"/>
      <c r="CC32" s="160"/>
      <c r="CD32" s="160"/>
      <c r="CE32" s="160"/>
      <c r="CF32" s="160"/>
      <c r="CG32" s="160"/>
      <c r="CH32" s="160"/>
      <c r="CI32" s="160"/>
      <c r="CJ32" s="160"/>
      <c r="CK32" s="160"/>
      <c r="CL32" s="160"/>
      <c r="CM32" s="160"/>
      <c r="CN32" s="160"/>
      <c r="CO32" s="160"/>
      <c r="CP32" s="160"/>
      <c r="CQ32" s="160"/>
      <c r="CR32" s="160"/>
      <c r="CS32" s="160"/>
      <c r="CT32" s="160"/>
      <c r="CU32" s="160"/>
      <c r="CV32" s="160"/>
      <c r="CW32" s="160"/>
      <c r="CX32" s="160"/>
      <c r="CY32" s="160"/>
      <c r="CZ32" s="160"/>
      <c r="DA32" s="160"/>
      <c r="DB32" s="160"/>
      <c r="DC32" s="160"/>
      <c r="DD32" s="160"/>
      <c r="DE32" s="160"/>
      <c r="DF32" s="160"/>
      <c r="DG32" s="160"/>
      <c r="DH32" s="160"/>
      <c r="DI32" s="160"/>
      <c r="DJ32" s="160"/>
      <c r="DK32" s="160"/>
      <c r="DL32" s="160"/>
      <c r="DM32" s="160"/>
      <c r="DN32" s="160"/>
      <c r="DO32" s="160"/>
      <c r="DP32" s="160"/>
      <c r="DQ32" s="160"/>
      <c r="DR32" s="160"/>
      <c r="DS32" s="160"/>
      <c r="DT32" s="160"/>
      <c r="DU32" s="160"/>
      <c r="DV32" s="160"/>
      <c r="DW32" s="160"/>
      <c r="DX32" s="160"/>
      <c r="DY32" s="160"/>
      <c r="DZ32" s="160"/>
      <c r="EA32" s="160"/>
      <c r="EB32" s="160"/>
      <c r="EC32" s="160"/>
      <c r="ED32" s="160"/>
      <c r="EE32" s="160"/>
      <c r="EF32" s="160"/>
      <c r="EG32" s="160"/>
      <c r="EH32" s="160"/>
      <c r="EI32" s="160"/>
      <c r="EJ32" s="160"/>
      <c r="EK32" s="160"/>
      <c r="EL32" s="160"/>
      <c r="EM32" s="160"/>
      <c r="EN32" s="160"/>
      <c r="EO32" s="160"/>
      <c r="EP32" s="160"/>
      <c r="EQ32" s="160"/>
      <c r="ER32" s="160"/>
      <c r="ES32" s="160"/>
      <c r="ET32" s="160"/>
      <c r="EU32" s="160"/>
      <c r="EV32" s="160"/>
      <c r="EW32" s="160"/>
      <c r="EX32" s="160"/>
      <c r="EY32" s="160"/>
      <c r="EZ32" s="160"/>
      <c r="FA32" s="160"/>
      <c r="FB32" s="160"/>
      <c r="FC32" s="160"/>
      <c r="FD32" s="160"/>
      <c r="FE32" s="160"/>
      <c r="FF32" s="160"/>
      <c r="FG32" s="160"/>
      <c r="FH32" s="160"/>
      <c r="FI32" s="160"/>
      <c r="FJ32" s="160"/>
      <c r="FK32" s="160"/>
      <c r="FL32" s="160"/>
      <c r="FM32" s="160"/>
      <c r="FN32" s="160"/>
      <c r="FO32" s="160"/>
      <c r="FP32" s="160"/>
      <c r="FQ32" s="160"/>
      <c r="FR32" s="160"/>
      <c r="FS32" s="160"/>
      <c r="FT32" s="160"/>
      <c r="FU32" s="160"/>
      <c r="FV32" s="160"/>
      <c r="FW32" s="160"/>
      <c r="FX32" s="160"/>
      <c r="FY32" s="160"/>
      <c r="FZ32" s="160"/>
      <c r="GA32" s="160"/>
      <c r="GB32" s="160"/>
      <c r="GC32" s="160"/>
      <c r="GD32" s="160"/>
      <c r="GE32" s="160"/>
      <c r="GF32" s="160"/>
      <c r="GG32" s="160"/>
      <c r="GH32" s="160"/>
      <c r="GI32" s="160"/>
      <c r="GJ32" s="160"/>
      <c r="GK32" s="160"/>
    </row>
    <row r="33" spans="1:193">
      <c r="A33" s="160"/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0"/>
      <c r="T33" s="160"/>
      <c r="U33" s="160"/>
      <c r="V33" s="160"/>
      <c r="W33" s="160"/>
      <c r="X33" s="160"/>
      <c r="Y33" s="160"/>
      <c r="Z33" s="160"/>
      <c r="AA33" s="160"/>
      <c r="AB33" s="160"/>
      <c r="AC33" s="160"/>
      <c r="AD33" s="160"/>
      <c r="AE33" s="160"/>
      <c r="AF33" s="160"/>
      <c r="AG33" s="160"/>
      <c r="AH33" s="160"/>
      <c r="AI33" s="160"/>
      <c r="AJ33" s="160"/>
      <c r="AK33" s="160"/>
      <c r="AL33" s="160"/>
      <c r="AM33" s="160"/>
      <c r="AN33" s="160"/>
      <c r="AO33" s="160"/>
      <c r="AP33" s="160"/>
      <c r="AQ33" s="160"/>
      <c r="AR33" s="160"/>
      <c r="AS33" s="160"/>
      <c r="AT33" s="160"/>
      <c r="AU33" s="160"/>
      <c r="AV33" s="160"/>
      <c r="AW33" s="160"/>
      <c r="AX33" s="160"/>
      <c r="AY33" s="160"/>
      <c r="AZ33" s="160"/>
      <c r="BA33" s="160"/>
      <c r="BB33" s="160"/>
      <c r="BC33" s="160"/>
      <c r="BD33" s="160"/>
      <c r="BE33" s="160"/>
      <c r="BF33" s="160"/>
      <c r="BG33" s="160"/>
      <c r="BH33" s="160"/>
      <c r="BI33" s="160"/>
      <c r="BJ33" s="160"/>
      <c r="BK33" s="160"/>
      <c r="BL33" s="160"/>
      <c r="BM33" s="160"/>
      <c r="BN33" s="160"/>
      <c r="BO33" s="160"/>
      <c r="BP33" s="160"/>
      <c r="BQ33" s="160"/>
      <c r="BR33" s="160"/>
      <c r="BS33" s="160"/>
      <c r="BT33" s="160"/>
      <c r="BU33" s="160"/>
      <c r="BV33" s="160"/>
      <c r="BW33" s="160"/>
      <c r="BX33" s="160"/>
      <c r="BY33" s="160"/>
      <c r="BZ33" s="160"/>
      <c r="CA33" s="160"/>
      <c r="CB33" s="160"/>
      <c r="CC33" s="160"/>
      <c r="CD33" s="160"/>
      <c r="CE33" s="160"/>
      <c r="CF33" s="160"/>
      <c r="CG33" s="160"/>
      <c r="CH33" s="160"/>
      <c r="CI33" s="160"/>
      <c r="CJ33" s="160"/>
      <c r="CK33" s="160"/>
      <c r="CL33" s="160"/>
      <c r="CM33" s="160"/>
      <c r="CN33" s="160"/>
      <c r="CO33" s="160"/>
      <c r="CP33" s="160"/>
      <c r="CQ33" s="160"/>
      <c r="CR33" s="160"/>
      <c r="CS33" s="160"/>
      <c r="CT33" s="160"/>
      <c r="CU33" s="160"/>
      <c r="CV33" s="160"/>
      <c r="CW33" s="160"/>
      <c r="CX33" s="160"/>
      <c r="CY33" s="160"/>
      <c r="CZ33" s="160"/>
      <c r="DA33" s="160"/>
      <c r="DB33" s="160"/>
      <c r="DC33" s="160"/>
      <c r="DD33" s="160"/>
      <c r="DE33" s="160"/>
      <c r="DF33" s="160"/>
      <c r="DG33" s="160"/>
      <c r="DH33" s="160"/>
      <c r="DI33" s="160"/>
      <c r="DJ33" s="160"/>
      <c r="DK33" s="160"/>
      <c r="DL33" s="160"/>
      <c r="DM33" s="160"/>
      <c r="DN33" s="160"/>
      <c r="DO33" s="160"/>
      <c r="DP33" s="160"/>
      <c r="DQ33" s="160"/>
      <c r="DR33" s="160"/>
      <c r="DS33" s="160"/>
      <c r="DT33" s="160"/>
      <c r="DU33" s="160"/>
      <c r="DV33" s="160"/>
      <c r="DW33" s="160"/>
      <c r="DX33" s="160"/>
      <c r="DY33" s="160"/>
      <c r="DZ33" s="160"/>
      <c r="EA33" s="160"/>
      <c r="EB33" s="160"/>
      <c r="EC33" s="160"/>
      <c r="ED33" s="160"/>
      <c r="EE33" s="160"/>
      <c r="EF33" s="160"/>
      <c r="EG33" s="160"/>
      <c r="EH33" s="160"/>
      <c r="EI33" s="160"/>
      <c r="EJ33" s="160"/>
      <c r="EK33" s="160"/>
      <c r="EL33" s="160"/>
      <c r="EM33" s="160"/>
      <c r="EN33" s="160"/>
      <c r="EO33" s="160"/>
      <c r="EP33" s="160"/>
      <c r="EQ33" s="160"/>
      <c r="ER33" s="160"/>
      <c r="ES33" s="160"/>
      <c r="ET33" s="160"/>
      <c r="EU33" s="160"/>
      <c r="EV33" s="160"/>
      <c r="EW33" s="160"/>
      <c r="EX33" s="160"/>
      <c r="EY33" s="160"/>
      <c r="EZ33" s="160"/>
      <c r="FA33" s="160"/>
      <c r="FB33" s="160"/>
      <c r="FC33" s="160"/>
      <c r="FD33" s="160"/>
      <c r="FE33" s="160"/>
      <c r="FF33" s="160"/>
      <c r="FG33" s="160"/>
      <c r="FH33" s="160"/>
      <c r="FI33" s="160"/>
      <c r="FJ33" s="160"/>
      <c r="FK33" s="160"/>
      <c r="FL33" s="160"/>
      <c r="FM33" s="160"/>
      <c r="FN33" s="160"/>
      <c r="FO33" s="160"/>
      <c r="FP33" s="160"/>
      <c r="FQ33" s="160"/>
      <c r="FR33" s="160"/>
      <c r="FS33" s="160"/>
      <c r="FT33" s="160"/>
      <c r="FU33" s="160"/>
      <c r="FV33" s="160"/>
      <c r="FW33" s="160"/>
      <c r="FX33" s="160"/>
      <c r="FY33" s="160"/>
      <c r="FZ33" s="160"/>
      <c r="GA33" s="160"/>
      <c r="GB33" s="160"/>
      <c r="GC33" s="160"/>
      <c r="GD33" s="160"/>
      <c r="GE33" s="160"/>
      <c r="GF33" s="160"/>
      <c r="GG33" s="160"/>
      <c r="GH33" s="160"/>
      <c r="GI33" s="160"/>
      <c r="GJ33" s="160"/>
      <c r="GK33" s="160"/>
    </row>
    <row r="34" spans="1:193">
      <c r="A34" s="160"/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  <c r="T34" s="160"/>
      <c r="U34" s="160"/>
      <c r="V34" s="160"/>
      <c r="W34" s="160"/>
      <c r="X34" s="160"/>
      <c r="Y34" s="160"/>
      <c r="Z34" s="160"/>
      <c r="AA34" s="160"/>
      <c r="AB34" s="160"/>
      <c r="AC34" s="160"/>
      <c r="AD34" s="160"/>
      <c r="AE34" s="160"/>
      <c r="AF34" s="160"/>
      <c r="AG34" s="160"/>
      <c r="AH34" s="160"/>
      <c r="AI34" s="160"/>
      <c r="AJ34" s="160"/>
      <c r="AK34" s="160"/>
      <c r="AL34" s="160"/>
      <c r="AM34" s="160"/>
      <c r="AN34" s="160"/>
      <c r="AO34" s="160"/>
      <c r="AP34" s="160"/>
      <c r="AQ34" s="160"/>
      <c r="AR34" s="160"/>
      <c r="AS34" s="160"/>
      <c r="AT34" s="160"/>
      <c r="AU34" s="160"/>
      <c r="AV34" s="160"/>
      <c r="AW34" s="160"/>
      <c r="AX34" s="160"/>
      <c r="AY34" s="160"/>
      <c r="AZ34" s="160"/>
      <c r="BA34" s="160"/>
      <c r="BB34" s="160"/>
      <c r="BC34" s="160"/>
      <c r="BD34" s="160"/>
      <c r="BE34" s="160"/>
      <c r="BF34" s="160"/>
      <c r="BG34" s="160"/>
      <c r="BH34" s="160"/>
      <c r="BI34" s="160"/>
      <c r="BJ34" s="160"/>
      <c r="BK34" s="160"/>
      <c r="BL34" s="160"/>
      <c r="BM34" s="160"/>
      <c r="BN34" s="160"/>
      <c r="BO34" s="160"/>
      <c r="BP34" s="160"/>
      <c r="BQ34" s="160"/>
      <c r="BR34" s="160"/>
      <c r="BS34" s="160"/>
      <c r="BT34" s="160"/>
      <c r="BU34" s="160"/>
      <c r="BV34" s="160"/>
      <c r="BW34" s="160"/>
      <c r="BX34" s="160"/>
      <c r="BY34" s="160"/>
      <c r="BZ34" s="160"/>
      <c r="CA34" s="160"/>
      <c r="CB34" s="160"/>
      <c r="CC34" s="160"/>
      <c r="CD34" s="160"/>
      <c r="CE34" s="160"/>
      <c r="CF34" s="160"/>
      <c r="CG34" s="160"/>
      <c r="CH34" s="160"/>
      <c r="CI34" s="160"/>
      <c r="CJ34" s="160"/>
      <c r="CK34" s="160"/>
      <c r="CL34" s="160"/>
      <c r="CM34" s="160"/>
      <c r="CN34" s="160"/>
      <c r="CO34" s="160"/>
      <c r="CP34" s="160"/>
      <c r="CQ34" s="160"/>
      <c r="CR34" s="160"/>
      <c r="CS34" s="160"/>
      <c r="CT34" s="160"/>
      <c r="CU34" s="160"/>
      <c r="CV34" s="160"/>
      <c r="CW34" s="160"/>
      <c r="CX34" s="160"/>
      <c r="CY34" s="160"/>
      <c r="CZ34" s="160"/>
      <c r="DA34" s="160"/>
      <c r="DB34" s="160"/>
      <c r="DC34" s="160"/>
      <c r="DD34" s="160"/>
      <c r="DE34" s="160"/>
      <c r="DF34" s="160"/>
      <c r="DG34" s="160"/>
      <c r="DH34" s="160"/>
      <c r="DI34" s="160"/>
      <c r="DJ34" s="160"/>
      <c r="DK34" s="160"/>
      <c r="DL34" s="160"/>
      <c r="DM34" s="160"/>
      <c r="DN34" s="160"/>
      <c r="DO34" s="160"/>
      <c r="DP34" s="160"/>
      <c r="DQ34" s="160"/>
      <c r="DR34" s="160"/>
      <c r="DS34" s="160"/>
      <c r="DT34" s="160"/>
      <c r="DU34" s="160"/>
      <c r="DV34" s="160"/>
      <c r="DW34" s="160"/>
      <c r="DX34" s="160"/>
      <c r="DY34" s="160"/>
      <c r="DZ34" s="160"/>
      <c r="EA34" s="160"/>
      <c r="EB34" s="160"/>
      <c r="EC34" s="160"/>
      <c r="ED34" s="160"/>
      <c r="EE34" s="160"/>
      <c r="EF34" s="160"/>
      <c r="EG34" s="160"/>
      <c r="EH34" s="160"/>
      <c r="EI34" s="160"/>
      <c r="EJ34" s="160"/>
      <c r="EK34" s="160"/>
      <c r="EL34" s="160"/>
      <c r="EM34" s="160"/>
      <c r="EN34" s="160"/>
      <c r="EO34" s="160"/>
      <c r="EP34" s="160"/>
      <c r="EQ34" s="160"/>
      <c r="ER34" s="160"/>
      <c r="ES34" s="160"/>
      <c r="ET34" s="160"/>
      <c r="EU34" s="160"/>
      <c r="EV34" s="160"/>
      <c r="EW34" s="160"/>
      <c r="EX34" s="160"/>
      <c r="EY34" s="160"/>
      <c r="EZ34" s="160"/>
      <c r="FA34" s="160"/>
      <c r="FB34" s="160"/>
      <c r="FC34" s="160"/>
      <c r="FD34" s="160"/>
      <c r="FE34" s="160"/>
      <c r="FF34" s="160"/>
      <c r="FG34" s="160"/>
      <c r="FH34" s="160"/>
      <c r="FI34" s="160"/>
      <c r="FJ34" s="160"/>
      <c r="FK34" s="160"/>
      <c r="FL34" s="160"/>
      <c r="FM34" s="160"/>
      <c r="FN34" s="160"/>
      <c r="FO34" s="160"/>
      <c r="FP34" s="160"/>
      <c r="FQ34" s="160"/>
      <c r="FR34" s="160"/>
      <c r="FS34" s="160"/>
      <c r="FT34" s="160"/>
      <c r="FU34" s="160"/>
      <c r="FV34" s="160"/>
      <c r="FW34" s="160"/>
      <c r="FX34" s="160"/>
      <c r="FY34" s="160"/>
      <c r="FZ34" s="160"/>
      <c r="GA34" s="160"/>
      <c r="GB34" s="160"/>
      <c r="GC34" s="160"/>
      <c r="GD34" s="160"/>
      <c r="GE34" s="160"/>
      <c r="GF34" s="160"/>
      <c r="GG34" s="160"/>
      <c r="GH34" s="160"/>
      <c r="GI34" s="160"/>
      <c r="GJ34" s="160"/>
      <c r="GK34" s="160"/>
    </row>
    <row r="35" spans="1:193">
      <c r="A35" s="160"/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60"/>
      <c r="U35" s="160"/>
      <c r="V35" s="160"/>
      <c r="W35" s="160"/>
      <c r="X35" s="160"/>
      <c r="Y35" s="160"/>
      <c r="Z35" s="160"/>
      <c r="AA35" s="160"/>
      <c r="AB35" s="160"/>
      <c r="AC35" s="160"/>
      <c r="AD35" s="160"/>
      <c r="AE35" s="160"/>
      <c r="AF35" s="160"/>
      <c r="AG35" s="160"/>
      <c r="AH35" s="160"/>
      <c r="AI35" s="160"/>
      <c r="AJ35" s="160"/>
      <c r="AK35" s="160"/>
      <c r="AL35" s="160"/>
      <c r="AM35" s="160"/>
      <c r="AN35" s="160"/>
      <c r="AO35" s="160"/>
      <c r="AP35" s="160"/>
      <c r="AQ35" s="160"/>
      <c r="AR35" s="160"/>
      <c r="AS35" s="160"/>
      <c r="AT35" s="160"/>
      <c r="AU35" s="160"/>
      <c r="AV35" s="160"/>
      <c r="AW35" s="160"/>
      <c r="AX35" s="160"/>
      <c r="AY35" s="160"/>
      <c r="AZ35" s="160"/>
      <c r="BA35" s="160"/>
      <c r="BB35" s="160"/>
      <c r="BC35" s="160"/>
      <c r="BD35" s="160"/>
      <c r="BE35" s="160"/>
      <c r="BF35" s="160"/>
      <c r="BG35" s="160"/>
      <c r="BH35" s="160"/>
      <c r="BI35" s="160"/>
      <c r="BJ35" s="160"/>
      <c r="BK35" s="160"/>
      <c r="BL35" s="160"/>
      <c r="BM35" s="160"/>
      <c r="BN35" s="160"/>
      <c r="BO35" s="160"/>
      <c r="BP35" s="160"/>
      <c r="BQ35" s="160"/>
      <c r="BR35" s="160"/>
      <c r="BS35" s="160"/>
      <c r="BT35" s="160"/>
      <c r="BU35" s="160"/>
      <c r="BV35" s="160"/>
      <c r="BW35" s="160"/>
      <c r="BX35" s="160"/>
      <c r="BY35" s="160"/>
      <c r="BZ35" s="160"/>
      <c r="CA35" s="160"/>
      <c r="CB35" s="160"/>
      <c r="CC35" s="160"/>
      <c r="CD35" s="160"/>
      <c r="CE35" s="160"/>
      <c r="CF35" s="160"/>
      <c r="CG35" s="160"/>
      <c r="CH35" s="160"/>
      <c r="CI35" s="160"/>
      <c r="CJ35" s="160"/>
      <c r="CK35" s="160"/>
      <c r="CL35" s="160"/>
      <c r="CM35" s="160"/>
      <c r="CN35" s="160"/>
      <c r="CO35" s="160"/>
      <c r="CP35" s="160"/>
      <c r="CQ35" s="160"/>
      <c r="CR35" s="160"/>
      <c r="CS35" s="160"/>
      <c r="CT35" s="160"/>
      <c r="CU35" s="160"/>
      <c r="CV35" s="160"/>
      <c r="CW35" s="160"/>
      <c r="CX35" s="160"/>
      <c r="CY35" s="160"/>
      <c r="CZ35" s="160"/>
      <c r="DA35" s="160"/>
      <c r="DB35" s="160"/>
      <c r="DC35" s="160"/>
      <c r="DD35" s="160"/>
      <c r="DE35" s="160"/>
      <c r="DF35" s="160"/>
      <c r="DG35" s="160"/>
      <c r="DH35" s="160"/>
      <c r="DI35" s="160"/>
      <c r="DJ35" s="160"/>
      <c r="DK35" s="160"/>
      <c r="DL35" s="160"/>
      <c r="DM35" s="160"/>
      <c r="DN35" s="160"/>
      <c r="DO35" s="160"/>
      <c r="DP35" s="160"/>
      <c r="DQ35" s="160"/>
      <c r="DR35" s="160"/>
      <c r="DS35" s="160"/>
      <c r="DT35" s="160"/>
      <c r="DU35" s="160"/>
      <c r="DV35" s="160"/>
      <c r="DW35" s="160"/>
      <c r="DX35" s="160"/>
      <c r="DY35" s="160"/>
      <c r="DZ35" s="160"/>
      <c r="EA35" s="160"/>
      <c r="EB35" s="160"/>
      <c r="EC35" s="160"/>
      <c r="ED35" s="160"/>
      <c r="EE35" s="160"/>
      <c r="EF35" s="160"/>
      <c r="EG35" s="160"/>
      <c r="EH35" s="160"/>
      <c r="EI35" s="160"/>
      <c r="EJ35" s="160"/>
      <c r="EK35" s="160"/>
      <c r="EL35" s="160"/>
      <c r="EM35" s="160"/>
      <c r="EN35" s="160"/>
      <c r="EO35" s="160"/>
      <c r="EP35" s="160"/>
      <c r="EQ35" s="160"/>
      <c r="ER35" s="160"/>
      <c r="ES35" s="160"/>
      <c r="ET35" s="160"/>
      <c r="EU35" s="160"/>
      <c r="EV35" s="160"/>
      <c r="EW35" s="160"/>
      <c r="EX35" s="160"/>
      <c r="EY35" s="160"/>
      <c r="EZ35" s="160"/>
      <c r="FA35" s="160"/>
      <c r="FB35" s="160"/>
      <c r="FC35" s="160"/>
      <c r="FD35" s="160"/>
      <c r="FE35" s="160"/>
      <c r="FF35" s="160"/>
      <c r="FG35" s="160"/>
      <c r="FH35" s="160"/>
      <c r="FI35" s="160"/>
      <c r="FJ35" s="160"/>
      <c r="FK35" s="160"/>
      <c r="FL35" s="160"/>
      <c r="FM35" s="160"/>
      <c r="FN35" s="160"/>
      <c r="FO35" s="160"/>
      <c r="FP35" s="160"/>
      <c r="FQ35" s="160"/>
      <c r="FR35" s="160"/>
      <c r="FS35" s="160"/>
      <c r="FT35" s="160"/>
      <c r="FU35" s="160"/>
      <c r="FV35" s="160"/>
      <c r="FW35" s="160"/>
      <c r="FX35" s="160"/>
      <c r="FY35" s="160"/>
      <c r="FZ35" s="160"/>
      <c r="GA35" s="160"/>
      <c r="GB35" s="160"/>
      <c r="GC35" s="160"/>
      <c r="GD35" s="160"/>
      <c r="GE35" s="160"/>
      <c r="GF35" s="160"/>
      <c r="GG35" s="160"/>
      <c r="GH35" s="160"/>
      <c r="GI35" s="160"/>
      <c r="GJ35" s="160"/>
      <c r="GK35" s="160"/>
    </row>
    <row r="36" spans="1:193">
      <c r="A36" s="160"/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60"/>
      <c r="Y36" s="160"/>
      <c r="Z36" s="160"/>
      <c r="AA36" s="160"/>
      <c r="AB36" s="160"/>
      <c r="AC36" s="160"/>
      <c r="AD36" s="160"/>
      <c r="AE36" s="160"/>
      <c r="AF36" s="160"/>
      <c r="AG36" s="160"/>
      <c r="AH36" s="160"/>
      <c r="AI36" s="160"/>
      <c r="AJ36" s="160"/>
      <c r="AK36" s="160"/>
      <c r="AL36" s="160"/>
      <c r="AM36" s="160"/>
      <c r="AN36" s="160"/>
      <c r="AO36" s="160"/>
      <c r="AP36" s="160"/>
      <c r="AQ36" s="160"/>
      <c r="AR36" s="160"/>
      <c r="AS36" s="160"/>
      <c r="AT36" s="160"/>
      <c r="AU36" s="160"/>
      <c r="AV36" s="160"/>
      <c r="AW36" s="160"/>
      <c r="AX36" s="160"/>
      <c r="AY36" s="160"/>
      <c r="AZ36" s="160"/>
      <c r="BA36" s="160"/>
      <c r="BB36" s="160"/>
      <c r="BC36" s="160"/>
      <c r="BD36" s="160"/>
      <c r="BE36" s="160"/>
      <c r="BF36" s="160"/>
      <c r="BG36" s="160"/>
      <c r="BH36" s="160"/>
      <c r="BI36" s="160"/>
      <c r="BJ36" s="160"/>
      <c r="BK36" s="160"/>
      <c r="BL36" s="160"/>
      <c r="BM36" s="160"/>
      <c r="BN36" s="160"/>
      <c r="BO36" s="160"/>
      <c r="BP36" s="160"/>
      <c r="BQ36" s="160"/>
      <c r="BR36" s="160"/>
      <c r="BS36" s="160"/>
      <c r="BT36" s="160"/>
      <c r="BU36" s="160"/>
      <c r="BV36" s="160"/>
      <c r="BW36" s="160"/>
      <c r="BX36" s="160"/>
      <c r="BY36" s="160"/>
      <c r="BZ36" s="160"/>
      <c r="CA36" s="160"/>
      <c r="CB36" s="160"/>
      <c r="CC36" s="160"/>
      <c r="CD36" s="160"/>
      <c r="CE36" s="160"/>
      <c r="CF36" s="160"/>
      <c r="CG36" s="160"/>
      <c r="CH36" s="160"/>
      <c r="CI36" s="160"/>
      <c r="CJ36" s="160"/>
      <c r="CK36" s="160"/>
      <c r="CL36" s="160"/>
      <c r="CM36" s="160"/>
      <c r="CN36" s="160"/>
      <c r="CO36" s="160"/>
      <c r="CP36" s="160"/>
      <c r="CQ36" s="160"/>
      <c r="CR36" s="160"/>
      <c r="CS36" s="160"/>
      <c r="CT36" s="160"/>
      <c r="CU36" s="160"/>
      <c r="CV36" s="160"/>
      <c r="CW36" s="160"/>
      <c r="CX36" s="160"/>
      <c r="CY36" s="160"/>
      <c r="CZ36" s="160"/>
      <c r="DA36" s="160"/>
      <c r="DB36" s="160"/>
      <c r="DC36" s="160"/>
      <c r="DD36" s="160"/>
      <c r="DE36" s="160"/>
      <c r="DF36" s="160"/>
      <c r="DG36" s="160"/>
      <c r="DH36" s="160"/>
      <c r="DI36" s="160"/>
      <c r="DJ36" s="160"/>
      <c r="DK36" s="160"/>
      <c r="DL36" s="160"/>
      <c r="DM36" s="160"/>
      <c r="DN36" s="160"/>
      <c r="DO36" s="160"/>
      <c r="DP36" s="160"/>
      <c r="DQ36" s="160"/>
      <c r="DR36" s="160"/>
      <c r="DS36" s="160"/>
      <c r="DT36" s="160"/>
      <c r="DU36" s="160"/>
      <c r="DV36" s="160"/>
      <c r="DW36" s="160"/>
      <c r="DX36" s="160"/>
      <c r="DY36" s="160"/>
      <c r="DZ36" s="160"/>
      <c r="EA36" s="160"/>
      <c r="EB36" s="160"/>
      <c r="EC36" s="160"/>
      <c r="ED36" s="160"/>
      <c r="EE36" s="160"/>
      <c r="EF36" s="160"/>
      <c r="EG36" s="160"/>
      <c r="EH36" s="160"/>
      <c r="EI36" s="160"/>
      <c r="EJ36" s="160"/>
      <c r="EK36" s="160"/>
      <c r="EL36" s="160"/>
      <c r="EM36" s="160"/>
      <c r="EN36" s="160"/>
      <c r="EO36" s="160"/>
      <c r="EP36" s="160"/>
      <c r="EQ36" s="160"/>
      <c r="ER36" s="160"/>
      <c r="ES36" s="160"/>
      <c r="ET36" s="160"/>
      <c r="EU36" s="160"/>
      <c r="EV36" s="160"/>
      <c r="EW36" s="160"/>
      <c r="EX36" s="160"/>
      <c r="EY36" s="160"/>
      <c r="EZ36" s="160"/>
      <c r="FA36" s="160"/>
      <c r="FB36" s="160"/>
      <c r="FC36" s="160"/>
      <c r="FD36" s="160"/>
      <c r="FE36" s="160"/>
      <c r="FF36" s="160"/>
      <c r="FG36" s="160"/>
      <c r="FH36" s="160"/>
      <c r="FI36" s="160"/>
      <c r="FJ36" s="160"/>
      <c r="FK36" s="160"/>
      <c r="FL36" s="160"/>
      <c r="FM36" s="160"/>
      <c r="FN36" s="160"/>
      <c r="FO36" s="160"/>
      <c r="FP36" s="160"/>
      <c r="FQ36" s="160"/>
      <c r="FR36" s="160"/>
      <c r="FS36" s="160"/>
      <c r="FT36" s="160"/>
      <c r="FU36" s="160"/>
      <c r="FV36" s="160"/>
      <c r="FW36" s="160"/>
      <c r="FX36" s="160"/>
      <c r="FY36" s="160"/>
      <c r="FZ36" s="160"/>
      <c r="GA36" s="160"/>
      <c r="GB36" s="160"/>
      <c r="GC36" s="160"/>
      <c r="GD36" s="160"/>
      <c r="GE36" s="160"/>
      <c r="GF36" s="160"/>
      <c r="GG36" s="160"/>
      <c r="GH36" s="160"/>
      <c r="GI36" s="160"/>
      <c r="GJ36" s="160"/>
      <c r="GK36" s="160"/>
    </row>
    <row r="37" spans="1:193">
      <c r="A37" s="160"/>
      <c r="B37" s="160"/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  <c r="V37" s="160"/>
      <c r="W37" s="160"/>
      <c r="X37" s="160"/>
      <c r="Y37" s="160"/>
      <c r="Z37" s="160"/>
      <c r="AA37" s="160"/>
      <c r="AB37" s="160"/>
      <c r="AC37" s="160"/>
      <c r="AD37" s="160"/>
      <c r="AE37" s="160"/>
      <c r="AF37" s="160"/>
      <c r="AG37" s="160"/>
      <c r="AH37" s="160"/>
      <c r="AI37" s="160"/>
      <c r="AJ37" s="160"/>
      <c r="AK37" s="160"/>
      <c r="AL37" s="160"/>
      <c r="AM37" s="160"/>
      <c r="AN37" s="160"/>
      <c r="AO37" s="160"/>
      <c r="AP37" s="160"/>
      <c r="AQ37" s="160"/>
      <c r="AR37" s="160"/>
      <c r="AS37" s="160"/>
      <c r="AT37" s="160"/>
      <c r="AU37" s="160"/>
      <c r="AV37" s="160"/>
      <c r="AW37" s="160"/>
      <c r="AX37" s="160"/>
      <c r="AY37" s="160"/>
      <c r="AZ37" s="160"/>
      <c r="BA37" s="160"/>
      <c r="BB37" s="160"/>
      <c r="BC37" s="160"/>
      <c r="BD37" s="160"/>
      <c r="BE37" s="160"/>
      <c r="BF37" s="160"/>
      <c r="BG37" s="160"/>
      <c r="BH37" s="160"/>
      <c r="BI37" s="160"/>
      <c r="BJ37" s="160"/>
      <c r="BK37" s="160"/>
      <c r="BL37" s="160"/>
      <c r="BM37" s="160"/>
      <c r="BN37" s="160"/>
      <c r="BO37" s="160"/>
      <c r="BP37" s="160"/>
      <c r="BQ37" s="160"/>
      <c r="BR37" s="160"/>
      <c r="BS37" s="160"/>
      <c r="BT37" s="160"/>
      <c r="BU37" s="160"/>
      <c r="BV37" s="160"/>
      <c r="BW37" s="160"/>
      <c r="BX37" s="160"/>
      <c r="BY37" s="160"/>
      <c r="BZ37" s="160"/>
      <c r="CA37" s="160"/>
      <c r="CB37" s="160"/>
      <c r="CC37" s="160"/>
      <c r="CD37" s="160"/>
      <c r="CE37" s="160"/>
      <c r="CF37" s="160"/>
      <c r="CG37" s="160"/>
      <c r="CH37" s="160"/>
      <c r="CI37" s="160"/>
      <c r="CJ37" s="160"/>
      <c r="CK37" s="160"/>
      <c r="CL37" s="160"/>
      <c r="CM37" s="160"/>
      <c r="CN37" s="160"/>
      <c r="CO37" s="160"/>
      <c r="CP37" s="160"/>
      <c r="CQ37" s="160"/>
      <c r="CR37" s="160"/>
      <c r="CS37" s="160"/>
      <c r="CT37" s="160"/>
      <c r="CU37" s="160"/>
      <c r="CV37" s="160"/>
      <c r="CW37" s="160"/>
      <c r="CX37" s="160"/>
      <c r="CY37" s="160"/>
      <c r="CZ37" s="160"/>
      <c r="DA37" s="160"/>
      <c r="DB37" s="160"/>
      <c r="DC37" s="160"/>
      <c r="DD37" s="160"/>
      <c r="DE37" s="160"/>
      <c r="DF37" s="160"/>
      <c r="DG37" s="160"/>
      <c r="DH37" s="160"/>
      <c r="DI37" s="160"/>
      <c r="DJ37" s="160"/>
      <c r="DK37" s="160"/>
      <c r="DL37" s="160"/>
      <c r="DM37" s="160"/>
      <c r="DN37" s="160"/>
      <c r="DO37" s="160"/>
      <c r="DP37" s="160"/>
      <c r="DQ37" s="160"/>
      <c r="DR37" s="160"/>
      <c r="DS37" s="160"/>
      <c r="DT37" s="160"/>
      <c r="DU37" s="160"/>
      <c r="DV37" s="160"/>
      <c r="DW37" s="160"/>
      <c r="DX37" s="160"/>
      <c r="DY37" s="160"/>
      <c r="DZ37" s="160"/>
      <c r="EA37" s="160"/>
      <c r="EB37" s="160"/>
      <c r="EC37" s="160"/>
      <c r="ED37" s="160"/>
      <c r="EE37" s="160"/>
      <c r="EF37" s="160"/>
      <c r="EG37" s="160"/>
      <c r="EH37" s="160"/>
      <c r="EI37" s="160"/>
      <c r="EJ37" s="160"/>
      <c r="EK37" s="160"/>
      <c r="EL37" s="160"/>
      <c r="EM37" s="160"/>
      <c r="EN37" s="160"/>
      <c r="EO37" s="160"/>
      <c r="EP37" s="160"/>
      <c r="EQ37" s="160"/>
      <c r="ER37" s="160"/>
      <c r="ES37" s="160"/>
      <c r="ET37" s="160"/>
      <c r="EU37" s="160"/>
      <c r="EV37" s="160"/>
      <c r="EW37" s="160"/>
      <c r="EX37" s="160"/>
      <c r="EY37" s="160"/>
      <c r="EZ37" s="160"/>
      <c r="FA37" s="160"/>
      <c r="FB37" s="160"/>
      <c r="FC37" s="160"/>
      <c r="FD37" s="160"/>
      <c r="FE37" s="160"/>
      <c r="FF37" s="160"/>
      <c r="FG37" s="160"/>
      <c r="FH37" s="160"/>
      <c r="FI37" s="160"/>
      <c r="FJ37" s="160"/>
      <c r="FK37" s="160"/>
      <c r="FL37" s="160"/>
      <c r="FM37" s="160"/>
      <c r="FN37" s="160"/>
      <c r="FO37" s="160"/>
      <c r="FP37" s="160"/>
      <c r="FQ37" s="160"/>
      <c r="FR37" s="160"/>
      <c r="FS37" s="160"/>
      <c r="FT37" s="160"/>
      <c r="FU37" s="160"/>
      <c r="FV37" s="160"/>
      <c r="FW37" s="160"/>
      <c r="FX37" s="160"/>
      <c r="FY37" s="160"/>
      <c r="FZ37" s="160"/>
      <c r="GA37" s="160"/>
      <c r="GB37" s="160"/>
      <c r="GC37" s="160"/>
      <c r="GD37" s="160"/>
      <c r="GE37" s="160"/>
      <c r="GF37" s="160"/>
      <c r="GG37" s="160"/>
      <c r="GH37" s="160"/>
      <c r="GI37" s="160"/>
      <c r="GJ37" s="160"/>
      <c r="GK37" s="160"/>
    </row>
    <row r="38" spans="1:193">
      <c r="A38" s="160"/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60"/>
      <c r="U38" s="160"/>
      <c r="V38" s="160"/>
      <c r="W38" s="160"/>
      <c r="X38" s="160"/>
      <c r="Y38" s="160"/>
      <c r="Z38" s="160"/>
      <c r="AA38" s="160"/>
      <c r="AB38" s="160"/>
      <c r="AC38" s="160"/>
      <c r="AD38" s="160"/>
      <c r="AE38" s="160"/>
      <c r="AF38" s="160"/>
      <c r="AG38" s="160"/>
      <c r="AH38" s="160"/>
      <c r="AI38" s="160"/>
      <c r="AJ38" s="160"/>
      <c r="AK38" s="160"/>
      <c r="AL38" s="160"/>
      <c r="AM38" s="160"/>
      <c r="AN38" s="160"/>
      <c r="AO38" s="160"/>
      <c r="AP38" s="160"/>
      <c r="AQ38" s="160"/>
      <c r="AR38" s="160"/>
      <c r="AS38" s="160"/>
      <c r="AT38" s="160"/>
      <c r="AU38" s="160"/>
      <c r="AV38" s="160"/>
      <c r="AW38" s="160"/>
      <c r="AX38" s="160"/>
      <c r="AY38" s="160"/>
      <c r="AZ38" s="160"/>
      <c r="BA38" s="160"/>
      <c r="BB38" s="160"/>
      <c r="BC38" s="160"/>
      <c r="BD38" s="160"/>
      <c r="BE38" s="160"/>
      <c r="BF38" s="160"/>
      <c r="BG38" s="160"/>
      <c r="BH38" s="160"/>
      <c r="BI38" s="160"/>
      <c r="BJ38" s="160"/>
      <c r="BK38" s="160"/>
      <c r="BL38" s="160"/>
      <c r="BM38" s="160"/>
      <c r="BN38" s="160"/>
      <c r="BO38" s="160"/>
      <c r="BP38" s="160"/>
      <c r="BQ38" s="160"/>
      <c r="BR38" s="160"/>
      <c r="BS38" s="160"/>
      <c r="BT38" s="160"/>
      <c r="BU38" s="160"/>
      <c r="BV38" s="160"/>
      <c r="BW38" s="160"/>
      <c r="BX38" s="160"/>
      <c r="BY38" s="160"/>
      <c r="BZ38" s="160"/>
      <c r="CA38" s="160"/>
      <c r="CB38" s="160"/>
      <c r="CC38" s="160"/>
      <c r="CD38" s="160"/>
      <c r="CE38" s="160"/>
      <c r="CF38" s="160"/>
      <c r="CG38" s="160"/>
      <c r="CH38" s="160"/>
      <c r="CI38" s="160"/>
      <c r="CJ38" s="160"/>
      <c r="CK38" s="160"/>
      <c r="CL38" s="160"/>
      <c r="CM38" s="160"/>
      <c r="CN38" s="160"/>
      <c r="CO38" s="160"/>
      <c r="CP38" s="160"/>
      <c r="CQ38" s="160"/>
      <c r="CR38" s="160"/>
      <c r="CS38" s="160"/>
      <c r="CT38" s="160"/>
      <c r="CU38" s="160"/>
      <c r="CV38" s="160"/>
      <c r="CW38" s="160"/>
      <c r="CX38" s="160"/>
      <c r="CY38" s="160"/>
      <c r="CZ38" s="160"/>
      <c r="DA38" s="160"/>
      <c r="DB38" s="160"/>
      <c r="DC38" s="160"/>
      <c r="DD38" s="160"/>
      <c r="DE38" s="160"/>
      <c r="DF38" s="160"/>
      <c r="DG38" s="160"/>
      <c r="DH38" s="160"/>
      <c r="DI38" s="160"/>
      <c r="DJ38" s="160"/>
      <c r="DK38" s="160"/>
      <c r="DL38" s="160"/>
      <c r="DM38" s="160"/>
      <c r="DN38" s="160"/>
      <c r="DO38" s="160"/>
      <c r="DP38" s="160"/>
      <c r="DQ38" s="160"/>
      <c r="DR38" s="160"/>
      <c r="DS38" s="160"/>
      <c r="DT38" s="160"/>
      <c r="DU38" s="160"/>
      <c r="DV38" s="160"/>
      <c r="DW38" s="160"/>
      <c r="DX38" s="160"/>
      <c r="DY38" s="160"/>
      <c r="DZ38" s="160"/>
      <c r="EA38" s="160"/>
      <c r="EB38" s="160"/>
      <c r="EC38" s="160"/>
      <c r="ED38" s="160"/>
      <c r="EE38" s="160"/>
      <c r="EF38" s="160"/>
      <c r="EG38" s="160"/>
      <c r="EH38" s="160"/>
      <c r="EI38" s="160"/>
      <c r="EJ38" s="160"/>
      <c r="EK38" s="160"/>
      <c r="EL38" s="160"/>
      <c r="EM38" s="160"/>
      <c r="EN38" s="160"/>
      <c r="EO38" s="160"/>
      <c r="EP38" s="160"/>
      <c r="EQ38" s="160"/>
      <c r="ER38" s="160"/>
      <c r="ES38" s="160"/>
      <c r="ET38" s="160"/>
      <c r="EU38" s="160"/>
      <c r="EV38" s="160"/>
      <c r="EW38" s="160"/>
      <c r="EX38" s="160"/>
      <c r="EY38" s="160"/>
      <c r="EZ38" s="160"/>
      <c r="FA38" s="160"/>
      <c r="FB38" s="160"/>
      <c r="FC38" s="160"/>
      <c r="FD38" s="160"/>
      <c r="FE38" s="160"/>
      <c r="FF38" s="160"/>
      <c r="FG38" s="160"/>
      <c r="FH38" s="160"/>
      <c r="FI38" s="160"/>
      <c r="FJ38" s="160"/>
      <c r="FK38" s="160"/>
      <c r="FL38" s="160"/>
      <c r="FM38" s="160"/>
      <c r="FN38" s="160"/>
      <c r="FO38" s="160"/>
      <c r="FP38" s="160"/>
      <c r="FQ38" s="160"/>
      <c r="FR38" s="160"/>
      <c r="FS38" s="160"/>
      <c r="FT38" s="160"/>
      <c r="FU38" s="160"/>
      <c r="FV38" s="160"/>
      <c r="FW38" s="160"/>
      <c r="FX38" s="160"/>
      <c r="FY38" s="160"/>
      <c r="FZ38" s="160"/>
      <c r="GA38" s="160"/>
      <c r="GB38" s="160"/>
      <c r="GC38" s="160"/>
      <c r="GD38" s="160"/>
      <c r="GE38" s="160"/>
      <c r="GF38" s="160"/>
      <c r="GG38" s="160"/>
      <c r="GH38" s="160"/>
      <c r="GI38" s="160"/>
      <c r="GJ38" s="160"/>
      <c r="GK38" s="160"/>
    </row>
    <row r="39" spans="1:193">
      <c r="A39" s="160"/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60"/>
      <c r="U39" s="160"/>
      <c r="V39" s="160"/>
      <c r="W39" s="160"/>
      <c r="X39" s="160"/>
      <c r="Y39" s="160"/>
      <c r="Z39" s="160"/>
      <c r="AA39" s="160"/>
      <c r="AB39" s="160"/>
      <c r="AC39" s="160"/>
      <c r="AD39" s="160"/>
      <c r="AE39" s="160"/>
      <c r="AF39" s="160"/>
      <c r="AG39" s="160"/>
      <c r="AH39" s="160"/>
      <c r="AI39" s="160"/>
      <c r="AJ39" s="160"/>
      <c r="AK39" s="160"/>
      <c r="AL39" s="160"/>
      <c r="AM39" s="160"/>
      <c r="AN39" s="160"/>
      <c r="AO39" s="160"/>
      <c r="AP39" s="160"/>
      <c r="AQ39" s="160"/>
      <c r="AR39" s="160"/>
      <c r="AS39" s="160"/>
      <c r="AT39" s="160"/>
      <c r="AU39" s="160"/>
      <c r="AV39" s="160"/>
      <c r="AW39" s="160"/>
      <c r="AX39" s="160"/>
      <c r="AY39" s="160"/>
      <c r="AZ39" s="160"/>
      <c r="BA39" s="160"/>
      <c r="BB39" s="160"/>
      <c r="BC39" s="160"/>
      <c r="BD39" s="160"/>
      <c r="BE39" s="160"/>
      <c r="BF39" s="160"/>
      <c r="BG39" s="160"/>
      <c r="BH39" s="160"/>
      <c r="BI39" s="160"/>
      <c r="BJ39" s="160"/>
      <c r="BK39" s="160"/>
      <c r="BL39" s="160"/>
      <c r="BM39" s="160"/>
      <c r="BN39" s="160"/>
      <c r="BO39" s="160"/>
      <c r="BP39" s="160"/>
      <c r="BQ39" s="160"/>
      <c r="BR39" s="160"/>
      <c r="BS39" s="160"/>
      <c r="BT39" s="160"/>
      <c r="BU39" s="160"/>
      <c r="BV39" s="160"/>
      <c r="BW39" s="160"/>
      <c r="BX39" s="160"/>
      <c r="BY39" s="160"/>
      <c r="BZ39" s="160"/>
      <c r="CA39" s="160"/>
      <c r="CB39" s="160"/>
      <c r="CC39" s="160"/>
      <c r="CD39" s="160"/>
      <c r="CE39" s="160"/>
      <c r="CF39" s="160"/>
      <c r="CG39" s="160"/>
      <c r="CH39" s="160"/>
      <c r="CI39" s="160"/>
      <c r="CJ39" s="160"/>
      <c r="CK39" s="160"/>
      <c r="CL39" s="160"/>
      <c r="CM39" s="160"/>
      <c r="CN39" s="160"/>
      <c r="CO39" s="160"/>
      <c r="CP39" s="160"/>
      <c r="CQ39" s="160"/>
      <c r="CR39" s="160"/>
      <c r="CS39" s="160"/>
      <c r="CT39" s="160"/>
      <c r="CU39" s="160"/>
      <c r="CV39" s="160"/>
      <c r="CW39" s="160"/>
      <c r="CX39" s="160"/>
      <c r="CY39" s="160"/>
      <c r="CZ39" s="160"/>
      <c r="DA39" s="160"/>
      <c r="DB39" s="160"/>
      <c r="DC39" s="160"/>
      <c r="DD39" s="160"/>
      <c r="DE39" s="160"/>
      <c r="DF39" s="160"/>
      <c r="DG39" s="160"/>
      <c r="DH39" s="160"/>
      <c r="DI39" s="160"/>
      <c r="DJ39" s="160"/>
      <c r="DK39" s="160"/>
      <c r="DL39" s="160"/>
      <c r="DM39" s="160"/>
      <c r="DN39" s="160"/>
      <c r="DO39" s="160"/>
      <c r="DP39" s="160"/>
      <c r="DQ39" s="160"/>
      <c r="DR39" s="160"/>
      <c r="DS39" s="160"/>
      <c r="DT39" s="160"/>
      <c r="DU39" s="160"/>
      <c r="DV39" s="160"/>
      <c r="DW39" s="160"/>
      <c r="DX39" s="160"/>
      <c r="DY39" s="160"/>
      <c r="DZ39" s="160"/>
      <c r="EA39" s="160"/>
      <c r="EB39" s="160"/>
      <c r="EC39" s="160"/>
      <c r="ED39" s="160"/>
      <c r="EE39" s="160"/>
      <c r="EF39" s="160"/>
      <c r="EG39" s="160"/>
      <c r="EH39" s="160"/>
      <c r="EI39" s="160"/>
      <c r="EJ39" s="160"/>
      <c r="EK39" s="160"/>
      <c r="EL39" s="160"/>
      <c r="EM39" s="160"/>
      <c r="EN39" s="160"/>
      <c r="EO39" s="160"/>
      <c r="EP39" s="160"/>
      <c r="EQ39" s="160"/>
      <c r="ER39" s="160"/>
      <c r="ES39" s="160"/>
      <c r="ET39" s="160"/>
      <c r="EU39" s="160"/>
      <c r="EV39" s="160"/>
      <c r="EW39" s="160"/>
      <c r="EX39" s="160"/>
      <c r="EY39" s="160"/>
      <c r="EZ39" s="160"/>
      <c r="FA39" s="160"/>
      <c r="FB39" s="160"/>
      <c r="FC39" s="160"/>
      <c r="FD39" s="160"/>
      <c r="FE39" s="160"/>
      <c r="FF39" s="160"/>
      <c r="FG39" s="160"/>
      <c r="FH39" s="160"/>
      <c r="FI39" s="160"/>
      <c r="FJ39" s="160"/>
      <c r="FK39" s="160"/>
      <c r="FL39" s="160"/>
      <c r="FM39" s="160"/>
      <c r="FN39" s="160"/>
      <c r="FO39" s="160"/>
      <c r="FP39" s="160"/>
      <c r="FQ39" s="160"/>
      <c r="FR39" s="160"/>
      <c r="FS39" s="160"/>
      <c r="FT39" s="160"/>
      <c r="FU39" s="160"/>
      <c r="FV39" s="160"/>
      <c r="FW39" s="160"/>
      <c r="FX39" s="160"/>
      <c r="FY39" s="160"/>
      <c r="FZ39" s="160"/>
      <c r="GA39" s="160"/>
      <c r="GB39" s="160"/>
      <c r="GC39" s="160"/>
      <c r="GD39" s="160"/>
      <c r="GE39" s="160"/>
      <c r="GF39" s="160"/>
      <c r="GG39" s="160"/>
      <c r="GH39" s="160"/>
      <c r="GI39" s="160"/>
      <c r="GJ39" s="160"/>
      <c r="GK39" s="160"/>
    </row>
    <row r="40" spans="1:193">
      <c r="A40" s="160"/>
      <c r="B40" s="160"/>
      <c r="C40" s="160"/>
      <c r="D40" s="160"/>
      <c r="E40" s="160"/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  <c r="V40" s="160"/>
      <c r="W40" s="160"/>
      <c r="X40" s="160"/>
      <c r="Y40" s="160"/>
      <c r="Z40" s="160"/>
      <c r="AA40" s="160"/>
      <c r="AB40" s="160"/>
      <c r="AC40" s="160"/>
      <c r="AD40" s="160"/>
      <c r="AE40" s="160"/>
      <c r="AF40" s="160"/>
      <c r="AG40" s="160"/>
      <c r="AH40" s="160"/>
      <c r="AI40" s="160"/>
      <c r="AJ40" s="160"/>
      <c r="AK40" s="160"/>
      <c r="AL40" s="160"/>
      <c r="AM40" s="160"/>
      <c r="AN40" s="160"/>
      <c r="AO40" s="160"/>
      <c r="AP40" s="160"/>
      <c r="AQ40" s="160"/>
      <c r="AR40" s="160"/>
      <c r="AS40" s="160"/>
      <c r="AT40" s="160"/>
      <c r="AU40" s="160"/>
      <c r="AV40" s="160"/>
      <c r="AW40" s="160"/>
      <c r="AX40" s="160"/>
      <c r="AY40" s="160"/>
      <c r="AZ40" s="160"/>
      <c r="BA40" s="160"/>
      <c r="BB40" s="160"/>
      <c r="BC40" s="160"/>
      <c r="BD40" s="160"/>
      <c r="BE40" s="160"/>
      <c r="BF40" s="160"/>
      <c r="BG40" s="160"/>
      <c r="BH40" s="160"/>
      <c r="BI40" s="160"/>
      <c r="BJ40" s="160"/>
      <c r="BK40" s="160"/>
      <c r="BL40" s="160"/>
      <c r="BM40" s="160"/>
      <c r="BN40" s="160"/>
      <c r="BO40" s="160"/>
      <c r="BP40" s="160"/>
      <c r="BQ40" s="160"/>
      <c r="BR40" s="160"/>
      <c r="BS40" s="160"/>
      <c r="BT40" s="160"/>
      <c r="BU40" s="160"/>
      <c r="BV40" s="160"/>
      <c r="BW40" s="160"/>
      <c r="BX40" s="160"/>
      <c r="BY40" s="160"/>
      <c r="BZ40" s="160"/>
      <c r="CA40" s="160"/>
      <c r="CB40" s="160"/>
      <c r="CC40" s="160"/>
      <c r="CD40" s="160"/>
      <c r="CE40" s="160"/>
      <c r="CF40" s="160"/>
      <c r="CG40" s="160"/>
      <c r="CH40" s="160"/>
      <c r="CI40" s="160"/>
      <c r="CJ40" s="160"/>
      <c r="CK40" s="160"/>
      <c r="CL40" s="160"/>
      <c r="CM40" s="160"/>
      <c r="CN40" s="160"/>
      <c r="CO40" s="160"/>
      <c r="CP40" s="160"/>
      <c r="CQ40" s="160"/>
      <c r="CR40" s="160"/>
      <c r="CS40" s="160"/>
      <c r="CT40" s="160"/>
      <c r="CU40" s="160"/>
      <c r="CV40" s="160"/>
      <c r="CW40" s="160"/>
      <c r="CX40" s="160"/>
      <c r="CY40" s="160"/>
      <c r="CZ40" s="160"/>
      <c r="DA40" s="160"/>
      <c r="DB40" s="160"/>
      <c r="DC40" s="160"/>
      <c r="DD40" s="160"/>
      <c r="DE40" s="160"/>
      <c r="DF40" s="160"/>
      <c r="DG40" s="160"/>
      <c r="DH40" s="160"/>
      <c r="DI40" s="160"/>
      <c r="DJ40" s="160"/>
      <c r="DK40" s="160"/>
      <c r="DL40" s="160"/>
      <c r="DM40" s="160"/>
      <c r="DN40" s="160"/>
      <c r="DO40" s="160"/>
      <c r="DP40" s="160"/>
      <c r="DQ40" s="160"/>
      <c r="DR40" s="160"/>
      <c r="DS40" s="160"/>
      <c r="DT40" s="160"/>
      <c r="DU40" s="160"/>
      <c r="DV40" s="160"/>
      <c r="DW40" s="160"/>
      <c r="DX40" s="160"/>
      <c r="DY40" s="160"/>
      <c r="DZ40" s="160"/>
      <c r="EA40" s="160"/>
      <c r="EB40" s="160"/>
      <c r="EC40" s="160"/>
      <c r="ED40" s="160"/>
      <c r="EE40" s="160"/>
      <c r="EF40" s="160"/>
      <c r="EG40" s="160"/>
      <c r="EH40" s="160"/>
      <c r="EI40" s="160"/>
      <c r="EJ40" s="160"/>
      <c r="EK40" s="160"/>
      <c r="EL40" s="160"/>
      <c r="EM40" s="160"/>
      <c r="EN40" s="160"/>
      <c r="EO40" s="160"/>
      <c r="EP40" s="160"/>
      <c r="EQ40" s="160"/>
      <c r="ER40" s="160"/>
      <c r="ES40" s="160"/>
      <c r="ET40" s="160"/>
      <c r="EU40" s="160"/>
      <c r="EV40" s="160"/>
      <c r="EW40" s="160"/>
      <c r="EX40" s="160"/>
      <c r="EY40" s="160"/>
      <c r="EZ40" s="160"/>
      <c r="FA40" s="160"/>
      <c r="FB40" s="160"/>
      <c r="FC40" s="160"/>
      <c r="FD40" s="160"/>
      <c r="FE40" s="160"/>
      <c r="FF40" s="160"/>
      <c r="FG40" s="160"/>
      <c r="FH40" s="160"/>
      <c r="FI40" s="160"/>
      <c r="FJ40" s="160"/>
      <c r="FK40" s="160"/>
      <c r="FL40" s="160"/>
      <c r="FM40" s="160"/>
      <c r="FN40" s="160"/>
      <c r="FO40" s="160"/>
      <c r="FP40" s="160"/>
      <c r="FQ40" s="160"/>
      <c r="FR40" s="160"/>
      <c r="FS40" s="160"/>
      <c r="FT40" s="160"/>
      <c r="FU40" s="160"/>
      <c r="FV40" s="160"/>
      <c r="FW40" s="160"/>
      <c r="FX40" s="160"/>
      <c r="FY40" s="160"/>
      <c r="FZ40" s="160"/>
      <c r="GA40" s="160"/>
      <c r="GB40" s="160"/>
      <c r="GC40" s="160"/>
      <c r="GD40" s="160"/>
      <c r="GE40" s="160"/>
      <c r="GF40" s="160"/>
      <c r="GG40" s="160"/>
      <c r="GH40" s="160"/>
      <c r="GI40" s="160"/>
      <c r="GJ40" s="160"/>
      <c r="GK40" s="160"/>
    </row>
    <row r="41" spans="1:193">
      <c r="A41" s="160"/>
      <c r="B41" s="160"/>
      <c r="C41" s="160"/>
      <c r="D41" s="160"/>
      <c r="E41" s="160"/>
      <c r="F41" s="160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60"/>
      <c r="Y41" s="160"/>
      <c r="Z41" s="160"/>
      <c r="AA41" s="160"/>
      <c r="AB41" s="160"/>
      <c r="AC41" s="160"/>
      <c r="AD41" s="160"/>
      <c r="AE41" s="160"/>
      <c r="AF41" s="160"/>
      <c r="AG41" s="160"/>
      <c r="AH41" s="160"/>
      <c r="AI41" s="160"/>
      <c r="AJ41" s="160"/>
      <c r="AK41" s="160"/>
      <c r="AL41" s="160"/>
      <c r="AM41" s="160"/>
      <c r="AN41" s="160"/>
      <c r="AO41" s="160"/>
      <c r="AP41" s="160"/>
      <c r="AQ41" s="160"/>
      <c r="AR41" s="160"/>
      <c r="AS41" s="160"/>
      <c r="AT41" s="160"/>
      <c r="AU41" s="160"/>
      <c r="AV41" s="160"/>
      <c r="AW41" s="160"/>
      <c r="AX41" s="160"/>
      <c r="AY41" s="160"/>
      <c r="AZ41" s="160"/>
      <c r="BA41" s="160"/>
      <c r="BB41" s="160"/>
      <c r="BC41" s="160"/>
      <c r="BD41" s="160"/>
      <c r="BE41" s="160"/>
      <c r="BF41" s="160"/>
      <c r="BG41" s="160"/>
      <c r="BH41" s="160"/>
      <c r="BI41" s="160"/>
      <c r="BJ41" s="160"/>
      <c r="BK41" s="160"/>
      <c r="BL41" s="160"/>
      <c r="BM41" s="160"/>
      <c r="BN41" s="160"/>
      <c r="BO41" s="160"/>
      <c r="BP41" s="160"/>
      <c r="BQ41" s="160"/>
      <c r="BR41" s="160"/>
      <c r="BS41" s="160"/>
      <c r="BT41" s="160"/>
      <c r="BU41" s="160"/>
      <c r="BV41" s="160"/>
      <c r="BW41" s="160"/>
      <c r="BX41" s="160"/>
      <c r="BY41" s="160"/>
      <c r="BZ41" s="160"/>
      <c r="CA41" s="160"/>
      <c r="CB41" s="160"/>
      <c r="CC41" s="160"/>
      <c r="CD41" s="160"/>
      <c r="CE41" s="160"/>
      <c r="CF41" s="160"/>
      <c r="CG41" s="160"/>
      <c r="CH41" s="160"/>
      <c r="CI41" s="160"/>
      <c r="CJ41" s="160"/>
      <c r="CK41" s="160"/>
      <c r="CL41" s="160"/>
      <c r="CM41" s="160"/>
      <c r="CN41" s="160"/>
      <c r="CO41" s="160"/>
      <c r="CP41" s="160"/>
      <c r="CQ41" s="160"/>
      <c r="CR41" s="160"/>
      <c r="CS41" s="160"/>
      <c r="CT41" s="160"/>
      <c r="CU41" s="160"/>
      <c r="CV41" s="160"/>
      <c r="CW41" s="160"/>
      <c r="CX41" s="160"/>
      <c r="CY41" s="160"/>
      <c r="CZ41" s="160"/>
      <c r="DA41" s="160"/>
      <c r="DB41" s="160"/>
      <c r="DC41" s="160"/>
      <c r="DD41" s="160"/>
      <c r="DE41" s="160"/>
      <c r="DF41" s="160"/>
      <c r="DG41" s="160"/>
      <c r="DH41" s="160"/>
      <c r="DI41" s="160"/>
      <c r="DJ41" s="160"/>
      <c r="DK41" s="160"/>
      <c r="DL41" s="160"/>
      <c r="DM41" s="160"/>
      <c r="DN41" s="160"/>
      <c r="DO41" s="160"/>
      <c r="DP41" s="160"/>
      <c r="DQ41" s="160"/>
      <c r="DR41" s="160"/>
      <c r="DS41" s="160"/>
      <c r="DT41" s="160"/>
      <c r="DU41" s="160"/>
      <c r="DV41" s="160"/>
      <c r="DW41" s="160"/>
      <c r="DX41" s="160"/>
      <c r="DY41" s="160"/>
      <c r="DZ41" s="160"/>
      <c r="EA41" s="160"/>
      <c r="EB41" s="160"/>
      <c r="EC41" s="160"/>
      <c r="ED41" s="160"/>
      <c r="EE41" s="160"/>
      <c r="EF41" s="160"/>
      <c r="EG41" s="160"/>
      <c r="EH41" s="160"/>
      <c r="EI41" s="160"/>
      <c r="EJ41" s="160"/>
      <c r="EK41" s="160"/>
      <c r="EL41" s="160"/>
      <c r="EM41" s="160"/>
      <c r="EN41" s="160"/>
      <c r="EO41" s="160"/>
      <c r="EP41" s="160"/>
      <c r="EQ41" s="160"/>
      <c r="ER41" s="160"/>
      <c r="ES41" s="160"/>
      <c r="ET41" s="160"/>
      <c r="EU41" s="160"/>
      <c r="EV41" s="160"/>
      <c r="EW41" s="160"/>
      <c r="EX41" s="160"/>
      <c r="EY41" s="160"/>
      <c r="EZ41" s="160"/>
      <c r="FA41" s="160"/>
      <c r="FB41" s="160"/>
      <c r="FC41" s="160"/>
      <c r="FD41" s="160"/>
      <c r="FE41" s="160"/>
      <c r="FF41" s="160"/>
      <c r="FG41" s="160"/>
      <c r="FH41" s="160"/>
      <c r="FI41" s="160"/>
      <c r="FJ41" s="160"/>
      <c r="FK41" s="160"/>
      <c r="FL41" s="160"/>
      <c r="FM41" s="160"/>
      <c r="FN41" s="160"/>
      <c r="FO41" s="160"/>
      <c r="FP41" s="160"/>
      <c r="FQ41" s="160"/>
      <c r="FR41" s="160"/>
      <c r="FS41" s="160"/>
      <c r="FT41" s="160"/>
      <c r="FU41" s="160"/>
      <c r="FV41" s="160"/>
      <c r="FW41" s="160"/>
      <c r="FX41" s="160"/>
      <c r="FY41" s="160"/>
      <c r="FZ41" s="160"/>
      <c r="GA41" s="160"/>
      <c r="GB41" s="160"/>
      <c r="GC41" s="160"/>
      <c r="GD41" s="160"/>
      <c r="GE41" s="160"/>
      <c r="GF41" s="160"/>
      <c r="GG41" s="160"/>
      <c r="GH41" s="160"/>
      <c r="GI41" s="160"/>
      <c r="GJ41" s="160"/>
      <c r="GK41" s="160"/>
    </row>
    <row r="42" spans="1:193">
      <c r="A42" s="160"/>
      <c r="B42" s="160"/>
      <c r="C42" s="160"/>
      <c r="D42" s="160"/>
      <c r="E42" s="160"/>
      <c r="F42" s="160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/>
      <c r="AA42" s="160"/>
      <c r="AB42" s="160"/>
      <c r="AC42" s="160"/>
      <c r="AD42" s="160"/>
      <c r="AE42" s="160"/>
      <c r="AF42" s="160"/>
      <c r="AG42" s="160"/>
      <c r="AH42" s="160"/>
      <c r="AI42" s="160"/>
      <c r="AJ42" s="160"/>
      <c r="AK42" s="160"/>
      <c r="AL42" s="160"/>
      <c r="AM42" s="160"/>
      <c r="AN42" s="160"/>
      <c r="AO42" s="160"/>
      <c r="AP42" s="160"/>
      <c r="AQ42" s="160"/>
      <c r="AR42" s="160"/>
      <c r="AS42" s="160"/>
      <c r="AT42" s="160"/>
      <c r="AU42" s="160"/>
      <c r="AV42" s="160"/>
      <c r="AW42" s="160"/>
      <c r="AX42" s="160"/>
      <c r="AY42" s="160"/>
      <c r="AZ42" s="160"/>
      <c r="BA42" s="160"/>
      <c r="BB42" s="160"/>
      <c r="BC42" s="160"/>
      <c r="BD42" s="160"/>
      <c r="BE42" s="160"/>
      <c r="BF42" s="160"/>
      <c r="BG42" s="160"/>
      <c r="BH42" s="160"/>
      <c r="BI42" s="160"/>
      <c r="BJ42" s="160"/>
      <c r="BK42" s="160"/>
      <c r="BL42" s="160"/>
      <c r="BM42" s="160"/>
      <c r="BN42" s="160"/>
      <c r="BO42" s="160"/>
      <c r="BP42" s="160"/>
      <c r="BQ42" s="160"/>
      <c r="BR42" s="160"/>
      <c r="BS42" s="160"/>
      <c r="BT42" s="160"/>
      <c r="BU42" s="160"/>
      <c r="BV42" s="160"/>
      <c r="BW42" s="160"/>
      <c r="BX42" s="160"/>
      <c r="BY42" s="160"/>
      <c r="BZ42" s="160"/>
      <c r="CA42" s="160"/>
      <c r="CB42" s="160"/>
      <c r="CC42" s="160"/>
      <c r="CD42" s="160"/>
      <c r="CE42" s="160"/>
      <c r="CF42" s="160"/>
      <c r="CG42" s="160"/>
      <c r="CH42" s="160"/>
      <c r="CI42" s="160"/>
      <c r="CJ42" s="160"/>
      <c r="CK42" s="160"/>
      <c r="CL42" s="160"/>
      <c r="CM42" s="160"/>
      <c r="CN42" s="160"/>
      <c r="CO42" s="160"/>
      <c r="CP42" s="160"/>
      <c r="CQ42" s="160"/>
      <c r="CR42" s="160"/>
      <c r="CS42" s="160"/>
      <c r="CT42" s="160"/>
      <c r="CU42" s="160"/>
      <c r="CV42" s="160"/>
      <c r="CW42" s="160"/>
      <c r="CX42" s="160"/>
      <c r="CY42" s="160"/>
      <c r="CZ42" s="160"/>
      <c r="DA42" s="160"/>
      <c r="DB42" s="160"/>
      <c r="DC42" s="160"/>
      <c r="DD42" s="160"/>
      <c r="DE42" s="160"/>
      <c r="DF42" s="160"/>
      <c r="DG42" s="160"/>
      <c r="DH42" s="160"/>
      <c r="DI42" s="160"/>
      <c r="DJ42" s="160"/>
      <c r="DK42" s="160"/>
      <c r="DL42" s="160"/>
      <c r="DM42" s="160"/>
      <c r="DN42" s="160"/>
      <c r="DO42" s="160"/>
      <c r="DP42" s="160"/>
      <c r="DQ42" s="160"/>
      <c r="DR42" s="160"/>
      <c r="DS42" s="160"/>
      <c r="DT42" s="160"/>
      <c r="DU42" s="160"/>
      <c r="DV42" s="160"/>
      <c r="DW42" s="160"/>
      <c r="DX42" s="160"/>
      <c r="DY42" s="160"/>
      <c r="DZ42" s="160"/>
      <c r="EA42" s="160"/>
      <c r="EB42" s="160"/>
      <c r="EC42" s="160"/>
      <c r="ED42" s="160"/>
      <c r="EE42" s="160"/>
      <c r="EF42" s="160"/>
      <c r="EG42" s="160"/>
      <c r="EH42" s="160"/>
      <c r="EI42" s="160"/>
      <c r="EJ42" s="160"/>
      <c r="EK42" s="160"/>
      <c r="EL42" s="160"/>
      <c r="EM42" s="160"/>
      <c r="EN42" s="160"/>
      <c r="EO42" s="160"/>
      <c r="EP42" s="160"/>
      <c r="EQ42" s="160"/>
      <c r="ER42" s="160"/>
      <c r="ES42" s="160"/>
      <c r="ET42" s="160"/>
      <c r="EU42" s="160"/>
      <c r="EV42" s="160"/>
      <c r="EW42" s="160"/>
      <c r="EX42" s="160"/>
      <c r="EY42" s="160"/>
      <c r="EZ42" s="160"/>
      <c r="FA42" s="160"/>
      <c r="FB42" s="160"/>
      <c r="FC42" s="160"/>
      <c r="FD42" s="160"/>
      <c r="FE42" s="160"/>
      <c r="FF42" s="160"/>
      <c r="FG42" s="160"/>
      <c r="FH42" s="160"/>
      <c r="FI42" s="160"/>
      <c r="FJ42" s="160"/>
      <c r="FK42" s="160"/>
      <c r="FL42" s="160"/>
      <c r="FM42" s="160"/>
      <c r="FN42" s="160"/>
      <c r="FO42" s="160"/>
      <c r="FP42" s="160"/>
      <c r="FQ42" s="160"/>
      <c r="FR42" s="160"/>
      <c r="FS42" s="160"/>
      <c r="FT42" s="160"/>
      <c r="FU42" s="160"/>
      <c r="FV42" s="160"/>
      <c r="FW42" s="160"/>
      <c r="FX42" s="160"/>
      <c r="FY42" s="160"/>
      <c r="FZ42" s="160"/>
      <c r="GA42" s="160"/>
      <c r="GB42" s="160"/>
      <c r="GC42" s="160"/>
      <c r="GD42" s="160"/>
      <c r="GE42" s="160"/>
      <c r="GF42" s="160"/>
      <c r="GG42" s="160"/>
      <c r="GH42" s="160"/>
      <c r="GI42" s="160"/>
      <c r="GJ42" s="160"/>
      <c r="GK42" s="160"/>
    </row>
    <row r="43" spans="1:193">
      <c r="A43" s="160"/>
      <c r="B43" s="160"/>
      <c r="C43" s="160"/>
      <c r="D43" s="160"/>
      <c r="E43" s="160"/>
      <c r="F43" s="160"/>
      <c r="G43" s="160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60"/>
      <c r="Z43" s="160"/>
      <c r="AA43" s="160"/>
      <c r="AB43" s="160"/>
      <c r="AC43" s="160"/>
      <c r="AD43" s="160"/>
      <c r="AE43" s="160"/>
      <c r="AF43" s="160"/>
      <c r="AG43" s="160"/>
      <c r="AH43" s="160"/>
      <c r="AI43" s="160"/>
      <c r="AJ43" s="160"/>
      <c r="AK43" s="160"/>
      <c r="AL43" s="160"/>
      <c r="AM43" s="160"/>
      <c r="AN43" s="160"/>
      <c r="AO43" s="160"/>
      <c r="AP43" s="160"/>
      <c r="AQ43" s="160"/>
      <c r="AR43" s="160"/>
      <c r="AS43" s="160"/>
      <c r="AT43" s="160"/>
      <c r="AU43" s="160"/>
      <c r="AV43" s="160"/>
      <c r="AW43" s="160"/>
      <c r="AX43" s="160"/>
      <c r="AY43" s="160"/>
      <c r="AZ43" s="160"/>
      <c r="BA43" s="160"/>
      <c r="BB43" s="160"/>
      <c r="BC43" s="160"/>
      <c r="BD43" s="160"/>
      <c r="BE43" s="160"/>
      <c r="BF43" s="160"/>
      <c r="BG43" s="160"/>
      <c r="BH43" s="160"/>
      <c r="BI43" s="160"/>
      <c r="BJ43" s="160"/>
      <c r="BK43" s="160"/>
      <c r="BL43" s="160"/>
      <c r="BM43" s="160"/>
      <c r="BN43" s="160"/>
      <c r="BO43" s="160"/>
      <c r="BP43" s="160"/>
      <c r="BQ43" s="160"/>
      <c r="BR43" s="160"/>
      <c r="BS43" s="160"/>
      <c r="BT43" s="160"/>
      <c r="BU43" s="160"/>
      <c r="BV43" s="160"/>
      <c r="BW43" s="160"/>
      <c r="BX43" s="160"/>
      <c r="BY43" s="160"/>
      <c r="BZ43" s="160"/>
      <c r="CA43" s="160"/>
      <c r="CB43" s="160"/>
      <c r="CC43" s="160"/>
      <c r="CD43" s="160"/>
      <c r="CE43" s="160"/>
      <c r="CF43" s="160"/>
      <c r="CG43" s="160"/>
      <c r="CH43" s="160"/>
      <c r="CI43" s="160"/>
      <c r="CJ43" s="160"/>
      <c r="CK43" s="160"/>
      <c r="CL43" s="160"/>
      <c r="CM43" s="160"/>
      <c r="CN43" s="160"/>
      <c r="CO43" s="160"/>
      <c r="CP43" s="160"/>
      <c r="CQ43" s="160"/>
      <c r="CR43" s="160"/>
      <c r="CS43" s="160"/>
      <c r="CT43" s="160"/>
      <c r="CU43" s="160"/>
      <c r="CV43" s="160"/>
      <c r="CW43" s="160"/>
      <c r="CX43" s="160"/>
      <c r="CY43" s="160"/>
      <c r="CZ43" s="160"/>
      <c r="DA43" s="160"/>
      <c r="DB43" s="160"/>
      <c r="DC43" s="160"/>
      <c r="DD43" s="160"/>
      <c r="DE43" s="160"/>
      <c r="DF43" s="160"/>
      <c r="DG43" s="160"/>
      <c r="DH43" s="160"/>
      <c r="DI43" s="160"/>
      <c r="DJ43" s="160"/>
      <c r="DK43" s="160"/>
      <c r="DL43" s="160"/>
      <c r="DM43" s="160"/>
      <c r="DN43" s="160"/>
      <c r="DO43" s="160"/>
      <c r="DP43" s="160"/>
      <c r="DQ43" s="160"/>
      <c r="DR43" s="160"/>
      <c r="DS43" s="160"/>
      <c r="DT43" s="160"/>
      <c r="DU43" s="160"/>
      <c r="DV43" s="160"/>
      <c r="DW43" s="160"/>
      <c r="DX43" s="160"/>
      <c r="DY43" s="160"/>
      <c r="DZ43" s="160"/>
      <c r="EA43" s="160"/>
      <c r="EB43" s="160"/>
      <c r="EC43" s="160"/>
      <c r="ED43" s="160"/>
      <c r="EE43" s="160"/>
      <c r="EF43" s="160"/>
      <c r="EG43" s="160"/>
      <c r="EH43" s="160"/>
      <c r="EI43" s="160"/>
      <c r="EJ43" s="160"/>
      <c r="EK43" s="160"/>
      <c r="EL43" s="160"/>
      <c r="EM43" s="160"/>
      <c r="EN43" s="160"/>
      <c r="EO43" s="160"/>
      <c r="EP43" s="160"/>
      <c r="EQ43" s="160"/>
      <c r="ER43" s="160"/>
      <c r="ES43" s="160"/>
      <c r="ET43" s="160"/>
      <c r="EU43" s="160"/>
      <c r="EV43" s="160"/>
      <c r="EW43" s="160"/>
      <c r="EX43" s="160"/>
      <c r="EY43" s="160"/>
      <c r="EZ43" s="160"/>
      <c r="FA43" s="160"/>
      <c r="FB43" s="160"/>
      <c r="FC43" s="160"/>
      <c r="FD43" s="160"/>
      <c r="FE43" s="160"/>
      <c r="FF43" s="160"/>
      <c r="FG43" s="160"/>
      <c r="FH43" s="160"/>
      <c r="FI43" s="160"/>
      <c r="FJ43" s="160"/>
      <c r="FK43" s="160"/>
      <c r="FL43" s="160"/>
      <c r="FM43" s="160"/>
      <c r="FN43" s="160"/>
      <c r="FO43" s="160"/>
      <c r="FP43" s="160"/>
      <c r="FQ43" s="160"/>
      <c r="FR43" s="160"/>
      <c r="FS43" s="160"/>
      <c r="FT43" s="160"/>
      <c r="FU43" s="160"/>
      <c r="FV43" s="160"/>
      <c r="FW43" s="160"/>
      <c r="FX43" s="160"/>
      <c r="FY43" s="160"/>
      <c r="FZ43" s="160"/>
      <c r="GA43" s="160"/>
      <c r="GB43" s="160"/>
      <c r="GC43" s="160"/>
      <c r="GD43" s="160"/>
      <c r="GE43" s="160"/>
      <c r="GF43" s="160"/>
      <c r="GG43" s="160"/>
      <c r="GH43" s="160"/>
      <c r="GI43" s="160"/>
      <c r="GJ43" s="160"/>
      <c r="GK43" s="160"/>
    </row>
    <row r="44" spans="1:193">
      <c r="A44" s="160"/>
      <c r="B44" s="160"/>
      <c r="C44" s="160"/>
      <c r="D44" s="160"/>
      <c r="E44" s="160"/>
      <c r="F44" s="160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  <c r="V44" s="160"/>
      <c r="W44" s="160"/>
      <c r="X44" s="160"/>
      <c r="Y44" s="160"/>
      <c r="Z44" s="160"/>
      <c r="AA44" s="160"/>
      <c r="AB44" s="160"/>
      <c r="AC44" s="160"/>
      <c r="AD44" s="160"/>
      <c r="AE44" s="160"/>
      <c r="AF44" s="160"/>
      <c r="AG44" s="160"/>
      <c r="AH44" s="160"/>
      <c r="AI44" s="160"/>
      <c r="AJ44" s="160"/>
      <c r="AK44" s="160"/>
      <c r="AL44" s="160"/>
      <c r="AM44" s="160"/>
      <c r="AN44" s="160"/>
      <c r="AO44" s="160"/>
      <c r="AP44" s="160"/>
      <c r="AQ44" s="160"/>
      <c r="AR44" s="160"/>
      <c r="AS44" s="160"/>
      <c r="AT44" s="160"/>
      <c r="AU44" s="160"/>
      <c r="AV44" s="160"/>
      <c r="AW44" s="160"/>
      <c r="AX44" s="160"/>
      <c r="AY44" s="160"/>
      <c r="AZ44" s="160"/>
      <c r="BA44" s="160"/>
      <c r="BB44" s="160"/>
      <c r="BC44" s="160"/>
      <c r="BD44" s="160"/>
      <c r="BE44" s="160"/>
      <c r="BF44" s="160"/>
      <c r="BG44" s="160"/>
      <c r="BH44" s="160"/>
      <c r="BI44" s="160"/>
      <c r="BJ44" s="160"/>
      <c r="BK44" s="160"/>
      <c r="BL44" s="160"/>
      <c r="BM44" s="160"/>
      <c r="BN44" s="160"/>
      <c r="BO44" s="160"/>
      <c r="BP44" s="160"/>
      <c r="BQ44" s="160"/>
      <c r="BR44" s="160"/>
      <c r="BS44" s="160"/>
      <c r="BT44" s="160"/>
      <c r="BU44" s="160"/>
      <c r="BV44" s="160"/>
      <c r="BW44" s="160"/>
      <c r="BX44" s="160"/>
      <c r="BY44" s="160"/>
      <c r="BZ44" s="160"/>
      <c r="CA44" s="160"/>
      <c r="CB44" s="160"/>
      <c r="CC44" s="160"/>
      <c r="CD44" s="160"/>
      <c r="CE44" s="160"/>
      <c r="CF44" s="160"/>
      <c r="CG44" s="160"/>
      <c r="CH44" s="160"/>
      <c r="CI44" s="160"/>
      <c r="CJ44" s="160"/>
      <c r="CK44" s="160"/>
      <c r="CL44" s="160"/>
      <c r="CM44" s="160"/>
      <c r="CN44" s="160"/>
      <c r="CO44" s="160"/>
      <c r="CP44" s="160"/>
      <c r="CQ44" s="160"/>
      <c r="CR44" s="160"/>
      <c r="CS44" s="160"/>
      <c r="CT44" s="160"/>
      <c r="CU44" s="160"/>
      <c r="CV44" s="160"/>
      <c r="CW44" s="160"/>
      <c r="CX44" s="160"/>
      <c r="CY44" s="160"/>
      <c r="CZ44" s="160"/>
      <c r="DA44" s="160"/>
      <c r="DB44" s="160"/>
      <c r="DC44" s="160"/>
      <c r="DD44" s="160"/>
      <c r="DE44" s="160"/>
      <c r="DF44" s="160"/>
      <c r="DG44" s="160"/>
      <c r="DH44" s="160"/>
      <c r="DI44" s="160"/>
      <c r="DJ44" s="160"/>
      <c r="DK44" s="160"/>
      <c r="DL44" s="160"/>
      <c r="DM44" s="160"/>
      <c r="DN44" s="160"/>
      <c r="DO44" s="160"/>
      <c r="DP44" s="160"/>
      <c r="DQ44" s="160"/>
      <c r="DR44" s="160"/>
      <c r="DS44" s="160"/>
      <c r="DT44" s="160"/>
      <c r="DU44" s="160"/>
      <c r="DV44" s="160"/>
      <c r="DW44" s="160"/>
      <c r="DX44" s="160"/>
      <c r="DY44" s="160"/>
      <c r="DZ44" s="160"/>
      <c r="EA44" s="160"/>
      <c r="EB44" s="160"/>
      <c r="EC44" s="160"/>
      <c r="ED44" s="160"/>
      <c r="EE44" s="160"/>
      <c r="EF44" s="160"/>
      <c r="EG44" s="160"/>
      <c r="EH44" s="160"/>
      <c r="EI44" s="160"/>
      <c r="EJ44" s="160"/>
      <c r="EK44" s="160"/>
      <c r="EL44" s="160"/>
      <c r="EM44" s="160"/>
      <c r="EN44" s="160"/>
      <c r="EO44" s="160"/>
      <c r="EP44" s="160"/>
      <c r="EQ44" s="160"/>
      <c r="ER44" s="160"/>
      <c r="ES44" s="160"/>
      <c r="ET44" s="160"/>
      <c r="EU44" s="160"/>
      <c r="EV44" s="160"/>
      <c r="EW44" s="160"/>
      <c r="EX44" s="160"/>
      <c r="EY44" s="160"/>
      <c r="EZ44" s="160"/>
      <c r="FA44" s="160"/>
      <c r="FB44" s="160"/>
      <c r="FC44" s="160"/>
      <c r="FD44" s="160"/>
      <c r="FE44" s="160"/>
      <c r="FF44" s="160"/>
      <c r="FG44" s="160"/>
      <c r="FH44" s="160"/>
      <c r="FI44" s="160"/>
      <c r="FJ44" s="160"/>
      <c r="FK44" s="160"/>
      <c r="FL44" s="160"/>
      <c r="FM44" s="160"/>
      <c r="FN44" s="160"/>
      <c r="FO44" s="160"/>
      <c r="FP44" s="160"/>
      <c r="FQ44" s="160"/>
      <c r="FR44" s="160"/>
      <c r="FS44" s="160"/>
      <c r="FT44" s="160"/>
      <c r="FU44" s="160"/>
      <c r="FV44" s="160"/>
      <c r="FW44" s="160"/>
      <c r="FX44" s="160"/>
      <c r="FY44" s="160"/>
      <c r="FZ44" s="160"/>
      <c r="GA44" s="160"/>
      <c r="GB44" s="160"/>
      <c r="GC44" s="160"/>
      <c r="GD44" s="160"/>
      <c r="GE44" s="160"/>
      <c r="GF44" s="160"/>
      <c r="GG44" s="160"/>
      <c r="GH44" s="160"/>
      <c r="GI44" s="160"/>
      <c r="GJ44" s="160"/>
      <c r="GK44" s="160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F7D1E-4621-4270-A9AB-4551BE01F38A}">
  <dimension ref="A1:TF703"/>
  <sheetViews>
    <sheetView zoomScale="18" workbookViewId="0">
      <selection activeCell="DU18" sqref="DU18"/>
    </sheetView>
  </sheetViews>
  <sheetFormatPr defaultRowHeight="14.5"/>
  <cols>
    <col min="92" max="92" width="8.7265625" customWidth="1"/>
  </cols>
  <sheetData>
    <row r="1" spans="1:526">
      <c r="A1" s="160"/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60"/>
      <c r="AC1" s="160"/>
      <c r="AD1" s="160"/>
      <c r="AE1" s="160"/>
      <c r="AF1" s="160"/>
      <c r="AG1" s="160"/>
      <c r="AH1" s="160"/>
      <c r="AI1" s="160"/>
      <c r="AJ1" s="160"/>
      <c r="AK1" s="160"/>
      <c r="AL1" s="160"/>
      <c r="AM1" s="160"/>
      <c r="AN1" s="160"/>
      <c r="AO1" s="160"/>
      <c r="AP1" s="160"/>
      <c r="AQ1" s="160"/>
      <c r="AR1" s="160"/>
      <c r="AS1" s="160"/>
      <c r="AT1" s="160"/>
      <c r="AU1" s="160"/>
      <c r="AV1" s="160"/>
      <c r="AW1" s="160"/>
      <c r="AX1" s="160"/>
      <c r="AY1" s="160"/>
      <c r="AZ1" s="160"/>
      <c r="BA1" s="160"/>
      <c r="BB1" s="160"/>
      <c r="BC1" s="160"/>
      <c r="BD1" s="160"/>
      <c r="BE1" s="160"/>
      <c r="BF1" s="160"/>
      <c r="BG1" s="160"/>
      <c r="BH1" s="160"/>
      <c r="BI1" s="160"/>
      <c r="BJ1" s="160"/>
      <c r="BK1" s="160"/>
      <c r="BL1" s="160"/>
      <c r="BM1" s="160"/>
      <c r="BN1" s="160"/>
      <c r="BO1" s="160"/>
      <c r="BP1" s="160"/>
      <c r="BQ1" s="160"/>
      <c r="BR1" s="160"/>
      <c r="BS1" s="160"/>
      <c r="BT1" s="160"/>
      <c r="BU1" s="160"/>
      <c r="BV1" s="160"/>
      <c r="BW1" s="160"/>
      <c r="BX1" s="160"/>
      <c r="BY1" s="160"/>
      <c r="BZ1" s="160"/>
      <c r="CA1" s="160"/>
      <c r="CB1" s="160"/>
      <c r="CC1" s="160"/>
      <c r="CD1" s="160"/>
      <c r="CE1" s="160"/>
      <c r="CF1" s="160"/>
      <c r="CG1" s="160"/>
      <c r="CH1" s="160"/>
      <c r="CI1" s="160"/>
      <c r="CJ1" s="160"/>
      <c r="CK1" s="160"/>
      <c r="CL1" s="160"/>
      <c r="CM1" s="160"/>
      <c r="CN1" s="160"/>
      <c r="CO1" s="160"/>
      <c r="CP1" s="160"/>
      <c r="CQ1" s="160"/>
      <c r="CR1" s="160"/>
      <c r="CS1" s="160"/>
      <c r="CT1" s="160"/>
      <c r="CU1" s="160"/>
      <c r="CV1" s="160"/>
      <c r="CW1" s="160"/>
      <c r="CX1" s="160"/>
      <c r="CY1" s="160"/>
      <c r="CZ1" s="160"/>
      <c r="DA1" s="160"/>
      <c r="DB1" s="160"/>
      <c r="DC1" s="160"/>
      <c r="DD1" s="160"/>
      <c r="DE1" s="160"/>
      <c r="DF1" s="160"/>
      <c r="DG1" s="160"/>
      <c r="DH1" s="160"/>
      <c r="DI1" s="160"/>
      <c r="DJ1" s="160"/>
      <c r="DK1" s="160"/>
      <c r="DL1" s="160"/>
      <c r="DM1" s="160"/>
      <c r="DN1" s="160"/>
      <c r="DO1" s="160"/>
      <c r="DP1" s="160"/>
      <c r="DQ1" s="160"/>
      <c r="DR1" s="160"/>
      <c r="DS1" s="160"/>
      <c r="DT1" s="160"/>
      <c r="DU1" s="160"/>
      <c r="DV1" s="160"/>
      <c r="DW1" s="160"/>
      <c r="DX1" s="160"/>
      <c r="DY1" s="160"/>
      <c r="DZ1" s="160"/>
      <c r="EA1" s="160"/>
      <c r="EB1" s="160"/>
      <c r="EC1" s="160"/>
      <c r="ED1" s="160"/>
      <c r="EE1" s="160"/>
      <c r="EF1" s="160"/>
      <c r="EG1" s="160"/>
      <c r="EH1" s="160"/>
      <c r="EI1" s="160"/>
      <c r="EJ1" s="160"/>
      <c r="EK1" s="160"/>
      <c r="EL1" s="160"/>
      <c r="EM1" s="160"/>
      <c r="EN1" s="160"/>
      <c r="EO1" s="160"/>
      <c r="EP1" s="160"/>
      <c r="EQ1" s="160"/>
      <c r="ER1" s="160"/>
      <c r="ES1" s="160"/>
      <c r="ET1" s="160"/>
      <c r="EU1" s="160"/>
      <c r="EV1" s="160"/>
      <c r="EW1" s="160"/>
      <c r="EX1" s="160"/>
      <c r="EY1" s="160"/>
      <c r="EZ1" s="160"/>
      <c r="FA1" s="160"/>
      <c r="FB1" s="160"/>
      <c r="FC1" s="160"/>
      <c r="FD1" s="160"/>
      <c r="FE1" s="160"/>
      <c r="FF1" s="160"/>
      <c r="FG1" s="160"/>
      <c r="FH1" s="160"/>
      <c r="FI1" s="160"/>
      <c r="FJ1" s="160"/>
      <c r="FK1" s="160"/>
      <c r="FL1" s="160"/>
      <c r="FM1" s="160"/>
      <c r="FN1" s="160"/>
      <c r="FO1" s="160"/>
      <c r="FP1" s="160"/>
      <c r="FQ1" s="160"/>
      <c r="FR1" s="160"/>
      <c r="FS1" s="160"/>
      <c r="FT1" s="160"/>
      <c r="FU1" s="160"/>
      <c r="FV1" s="160"/>
      <c r="FW1" s="160"/>
      <c r="FX1" s="160"/>
      <c r="FY1" s="160"/>
      <c r="FZ1" s="160"/>
      <c r="GA1" s="160"/>
      <c r="GB1" s="160"/>
      <c r="GC1" s="160"/>
      <c r="GD1" s="160"/>
      <c r="GE1" s="160"/>
      <c r="GF1" s="160"/>
      <c r="GG1" s="160"/>
      <c r="GH1" s="160"/>
      <c r="GI1" s="160"/>
      <c r="GJ1" s="160"/>
      <c r="GK1" s="160"/>
      <c r="GL1" s="160"/>
      <c r="GM1" s="160"/>
      <c r="GN1" s="160"/>
      <c r="GO1" s="160"/>
      <c r="GP1" s="160"/>
      <c r="GQ1" s="160"/>
      <c r="GR1" s="160"/>
      <c r="GS1" s="160"/>
      <c r="GT1" s="160"/>
      <c r="GU1" s="160"/>
      <c r="GV1" s="160"/>
      <c r="GW1" s="160"/>
      <c r="GX1" s="160"/>
      <c r="GY1" s="160"/>
      <c r="GZ1" s="160"/>
      <c r="HA1" s="160"/>
      <c r="HB1" s="160"/>
      <c r="HC1" s="160"/>
      <c r="HD1" s="160"/>
      <c r="HE1" s="160"/>
      <c r="HF1" s="160"/>
      <c r="HG1" s="160"/>
      <c r="HH1" s="160"/>
      <c r="HI1" s="160"/>
      <c r="HJ1" s="160"/>
      <c r="HK1" s="160"/>
      <c r="HL1" s="160"/>
      <c r="HM1" s="160"/>
      <c r="HN1" s="160"/>
      <c r="HO1" s="160"/>
      <c r="HP1" s="160"/>
      <c r="HQ1" s="160"/>
      <c r="HR1" s="160"/>
      <c r="HS1" s="160"/>
      <c r="HT1" s="160"/>
      <c r="HU1" s="160"/>
      <c r="HV1" s="160"/>
      <c r="HW1" s="160"/>
      <c r="HX1" s="160"/>
      <c r="HY1" s="160"/>
      <c r="HZ1" s="160"/>
      <c r="IA1" s="160"/>
      <c r="IB1" s="160"/>
      <c r="IC1" s="160"/>
      <c r="ID1" s="160"/>
      <c r="IE1" s="160"/>
      <c r="IF1" s="160"/>
      <c r="IG1" s="160"/>
      <c r="IH1" s="160"/>
      <c r="II1" s="160"/>
      <c r="IJ1" s="160"/>
      <c r="IK1" s="160"/>
      <c r="IL1" s="160"/>
      <c r="IM1" s="160"/>
      <c r="IN1" s="160"/>
      <c r="IO1" s="160"/>
      <c r="IP1" s="160"/>
      <c r="IQ1" s="160"/>
      <c r="IR1" s="160"/>
      <c r="IS1" s="160"/>
      <c r="IT1" s="160"/>
      <c r="IU1" s="160"/>
      <c r="IV1" s="160"/>
      <c r="IW1" s="160"/>
      <c r="IX1" s="160"/>
      <c r="IY1" s="160"/>
      <c r="IZ1" s="160"/>
      <c r="JA1" s="160"/>
      <c r="JB1" s="160"/>
      <c r="JC1" s="160"/>
      <c r="JD1" s="160"/>
      <c r="JE1" s="160"/>
      <c r="JF1" s="160"/>
      <c r="JG1" s="160"/>
      <c r="JH1" s="160"/>
      <c r="JI1" s="160"/>
      <c r="JJ1" s="160"/>
      <c r="JK1" s="160"/>
      <c r="JL1" s="160"/>
      <c r="JM1" s="160"/>
      <c r="JN1" s="160"/>
      <c r="JO1" s="160"/>
      <c r="JP1" s="160"/>
      <c r="JQ1" s="160"/>
      <c r="JR1" s="160"/>
      <c r="JS1" s="160"/>
      <c r="JT1" s="160"/>
      <c r="JU1" s="160"/>
      <c r="JV1" s="160"/>
      <c r="JW1" s="160"/>
      <c r="JX1" s="160"/>
      <c r="JY1" s="160"/>
      <c r="JZ1" s="160"/>
      <c r="KA1" s="160"/>
      <c r="KB1" s="160"/>
      <c r="KC1" s="160"/>
      <c r="KD1" s="160"/>
      <c r="KE1" s="160"/>
      <c r="KF1" s="160"/>
      <c r="KG1" s="160"/>
      <c r="KH1" s="160"/>
      <c r="KI1" s="160"/>
      <c r="KJ1" s="160"/>
      <c r="KK1" s="160"/>
      <c r="KL1" s="160"/>
      <c r="KM1" s="160"/>
      <c r="KN1" s="160"/>
      <c r="KO1" s="160"/>
      <c r="KP1" s="160"/>
      <c r="KQ1" s="160"/>
      <c r="KR1" s="160"/>
      <c r="KS1" s="160"/>
      <c r="KT1" s="160"/>
      <c r="KU1" s="160"/>
      <c r="KV1" s="160"/>
      <c r="KW1" s="160"/>
      <c r="KX1" s="160"/>
      <c r="KY1" s="160"/>
      <c r="KZ1" s="160"/>
      <c r="LA1" s="160"/>
      <c r="LB1" s="160"/>
      <c r="LC1" s="160"/>
      <c r="LD1" s="160"/>
      <c r="LE1" s="160"/>
      <c r="LF1" s="160"/>
      <c r="LG1" s="160"/>
      <c r="LH1" s="160"/>
      <c r="LI1" s="160"/>
      <c r="LJ1" s="160"/>
      <c r="LK1" s="160"/>
      <c r="LL1" s="160"/>
      <c r="LM1" s="160"/>
      <c r="LN1" s="160"/>
      <c r="LO1" s="160"/>
      <c r="LP1" s="160"/>
      <c r="LQ1" s="160"/>
      <c r="LR1" s="160"/>
      <c r="LS1" s="160"/>
      <c r="LT1" s="160"/>
      <c r="LU1" s="160"/>
      <c r="LV1" s="160"/>
      <c r="LW1" s="160"/>
      <c r="LX1" s="160"/>
      <c r="LY1" s="160"/>
      <c r="LZ1" s="160"/>
      <c r="MA1" s="160"/>
      <c r="MB1" s="160"/>
      <c r="MC1" s="160"/>
      <c r="MD1" s="160"/>
      <c r="ME1" s="160"/>
      <c r="MF1" s="160"/>
      <c r="MG1" s="160"/>
      <c r="MH1" s="160"/>
      <c r="MI1" s="160"/>
      <c r="MJ1" s="160"/>
      <c r="MK1" s="160"/>
      <c r="ML1" s="160"/>
      <c r="MM1" s="160"/>
      <c r="MN1" s="160"/>
      <c r="MO1" s="160"/>
      <c r="MP1" s="160"/>
      <c r="MQ1" s="160"/>
      <c r="MR1" s="160"/>
      <c r="MS1" s="160"/>
      <c r="MT1" s="160"/>
      <c r="MU1" s="160"/>
      <c r="MV1" s="160"/>
      <c r="MW1" s="160"/>
      <c r="MX1" s="160"/>
      <c r="MY1" s="160"/>
      <c r="MZ1" s="160"/>
      <c r="NA1" s="160"/>
      <c r="NB1" s="160"/>
      <c r="NC1" s="160"/>
      <c r="ND1" s="160"/>
      <c r="NE1" s="160"/>
      <c r="NF1" s="160"/>
      <c r="NG1" s="160"/>
      <c r="NH1" s="160"/>
      <c r="NI1" s="160"/>
      <c r="NJ1" s="160"/>
      <c r="NK1" s="160"/>
      <c r="NL1" s="160"/>
      <c r="NM1" s="160"/>
      <c r="NN1" s="160"/>
      <c r="NO1" s="160"/>
      <c r="NP1" s="160"/>
      <c r="NQ1" s="160"/>
      <c r="NR1" s="160"/>
      <c r="NS1" s="160"/>
      <c r="NT1" s="160"/>
      <c r="NU1" s="160"/>
      <c r="NV1" s="160"/>
      <c r="NW1" s="160"/>
      <c r="NX1" s="160"/>
      <c r="NY1" s="160"/>
      <c r="NZ1" s="160"/>
      <c r="OA1" s="160"/>
      <c r="OB1" s="160"/>
      <c r="OC1" s="160"/>
      <c r="OD1" s="160"/>
      <c r="OE1" s="160"/>
      <c r="OF1" s="160"/>
      <c r="OG1" s="160"/>
      <c r="OH1" s="160"/>
      <c r="OI1" s="160"/>
      <c r="OJ1" s="160"/>
      <c r="OK1" s="160"/>
      <c r="OL1" s="160"/>
      <c r="OM1" s="160"/>
      <c r="ON1" s="160"/>
      <c r="OO1" s="160"/>
      <c r="OP1" s="160"/>
      <c r="OQ1" s="160"/>
      <c r="OR1" s="160"/>
      <c r="OS1" s="160"/>
      <c r="OT1" s="160"/>
      <c r="OU1" s="160"/>
      <c r="OV1" s="160"/>
      <c r="OW1" s="160"/>
      <c r="OX1" s="160"/>
      <c r="OY1" s="160"/>
      <c r="OZ1" s="160"/>
      <c r="PA1" s="160"/>
      <c r="PB1" s="160"/>
      <c r="PC1" s="160"/>
      <c r="PD1" s="160"/>
      <c r="PE1" s="160"/>
      <c r="PF1" s="160"/>
      <c r="PG1" s="160"/>
      <c r="PH1" s="160"/>
      <c r="PI1" s="160"/>
      <c r="PJ1" s="160"/>
      <c r="PK1" s="160"/>
      <c r="PL1" s="160"/>
      <c r="PM1" s="160"/>
      <c r="PN1" s="160"/>
      <c r="PO1" s="160"/>
      <c r="PP1" s="160"/>
      <c r="PQ1" s="160"/>
      <c r="PR1" s="160"/>
      <c r="PS1" s="160"/>
      <c r="PT1" s="160"/>
      <c r="PU1" s="160"/>
      <c r="PV1" s="160"/>
      <c r="PW1" s="160"/>
      <c r="PX1" s="160"/>
      <c r="PY1" s="160"/>
      <c r="PZ1" s="160"/>
      <c r="QA1" s="160"/>
      <c r="QB1" s="160"/>
      <c r="QC1" s="160"/>
      <c r="QD1" s="160"/>
      <c r="QE1" s="160"/>
      <c r="QF1" s="160"/>
      <c r="QG1" s="160"/>
      <c r="QH1" s="160"/>
      <c r="QI1" s="160"/>
      <c r="QJ1" s="160"/>
      <c r="QK1" s="160"/>
      <c r="QL1" s="160"/>
      <c r="QM1" s="160"/>
      <c r="QN1" s="160"/>
      <c r="QO1" s="160"/>
      <c r="QP1" s="160"/>
      <c r="QQ1" s="160"/>
      <c r="QR1" s="160"/>
      <c r="QS1" s="160"/>
      <c r="QT1" s="160"/>
      <c r="QU1" s="160"/>
      <c r="QV1" s="160"/>
      <c r="QW1" s="160"/>
      <c r="QX1" s="160"/>
      <c r="QY1" s="160"/>
      <c r="QZ1" s="160"/>
      <c r="RA1" s="160"/>
      <c r="RB1" s="160"/>
      <c r="RC1" s="160"/>
      <c r="RD1" s="160"/>
      <c r="RE1" s="160"/>
      <c r="RF1" s="160"/>
      <c r="RG1" s="160"/>
      <c r="RH1" s="160"/>
      <c r="RI1" s="160"/>
      <c r="RJ1" s="160"/>
      <c r="RK1" s="160"/>
      <c r="RL1" s="160"/>
      <c r="RM1" s="160"/>
      <c r="RN1" s="160"/>
      <c r="RO1" s="160"/>
      <c r="RP1" s="160"/>
      <c r="RQ1" s="160"/>
      <c r="RR1" s="160"/>
      <c r="RS1" s="160"/>
      <c r="RT1" s="160"/>
      <c r="RU1" s="160"/>
      <c r="RV1" s="160"/>
      <c r="RW1" s="160"/>
      <c r="RX1" s="160"/>
      <c r="RY1" s="160"/>
      <c r="RZ1" s="160"/>
      <c r="SA1" s="160"/>
      <c r="SB1" s="160"/>
      <c r="SC1" s="160"/>
      <c r="SD1" s="160"/>
      <c r="SE1" s="160"/>
      <c r="SF1" s="160"/>
      <c r="SG1" s="160"/>
      <c r="SH1" s="160"/>
      <c r="SI1" s="160"/>
      <c r="SJ1" s="160"/>
      <c r="SK1" s="160"/>
      <c r="SL1" s="160"/>
      <c r="SM1" s="160"/>
      <c r="SN1" s="160"/>
      <c r="SO1" s="160"/>
      <c r="SP1" s="160"/>
      <c r="SQ1" s="160"/>
      <c r="SR1" s="160"/>
      <c r="SS1" s="160"/>
      <c r="ST1" s="160"/>
      <c r="SU1" s="160"/>
      <c r="SV1" s="160"/>
      <c r="SW1" s="160"/>
      <c r="SX1" s="160"/>
      <c r="SY1" s="160"/>
      <c r="SZ1" s="160"/>
      <c r="TA1" s="160"/>
      <c r="TB1" s="160"/>
      <c r="TC1" s="160"/>
      <c r="TD1" s="160"/>
      <c r="TE1" s="160"/>
      <c r="TF1" s="160"/>
    </row>
    <row r="2" spans="1:526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0"/>
      <c r="AT2" s="160"/>
      <c r="AU2" s="160"/>
      <c r="AV2" s="160"/>
      <c r="AW2" s="160"/>
      <c r="AX2" s="160"/>
      <c r="AY2" s="160"/>
      <c r="AZ2" s="160"/>
      <c r="BA2" s="160"/>
      <c r="BB2" s="160"/>
      <c r="BC2" s="160"/>
      <c r="BD2" s="160"/>
      <c r="BE2" s="160"/>
      <c r="BF2" s="160"/>
      <c r="BG2" s="160"/>
      <c r="BH2" s="160"/>
      <c r="BI2" s="160"/>
      <c r="BJ2" s="160"/>
      <c r="BK2" s="160"/>
      <c r="BL2" s="160"/>
      <c r="BM2" s="160"/>
      <c r="BN2" s="160"/>
      <c r="BO2" s="160"/>
      <c r="BP2" s="160"/>
      <c r="BQ2" s="160"/>
      <c r="BR2" s="160"/>
      <c r="BS2" s="160"/>
      <c r="BT2" s="160"/>
      <c r="BU2" s="160"/>
      <c r="BV2" s="160"/>
      <c r="BW2" s="160"/>
      <c r="BX2" s="160"/>
      <c r="BY2" s="160"/>
      <c r="BZ2" s="160"/>
      <c r="CA2" s="160"/>
      <c r="CB2" s="160"/>
      <c r="CC2" s="160"/>
      <c r="CD2" s="160"/>
      <c r="CE2" s="160"/>
      <c r="CF2" s="160"/>
      <c r="CG2" s="160"/>
      <c r="CH2" s="160"/>
      <c r="CI2" s="160"/>
      <c r="CJ2" s="160"/>
      <c r="CK2" s="160"/>
      <c r="CL2" s="160"/>
      <c r="CM2" s="160"/>
      <c r="CN2" s="160"/>
      <c r="CO2" s="160"/>
      <c r="CP2" s="160"/>
      <c r="CQ2" s="160"/>
      <c r="CR2" s="160"/>
      <c r="CS2" s="160"/>
      <c r="CT2" s="160"/>
      <c r="CU2" s="160"/>
      <c r="CV2" s="160"/>
      <c r="CW2" s="160"/>
      <c r="CX2" s="160"/>
      <c r="CY2" s="160"/>
      <c r="CZ2" s="160"/>
      <c r="DA2" s="160"/>
      <c r="DB2" s="160"/>
      <c r="DC2" s="160"/>
      <c r="DD2" s="160"/>
      <c r="DE2" s="160"/>
      <c r="DF2" s="160"/>
      <c r="DG2" s="160"/>
      <c r="DH2" s="160"/>
      <c r="DI2" s="160"/>
      <c r="DJ2" s="160"/>
      <c r="DK2" s="160"/>
      <c r="DL2" s="160"/>
      <c r="DM2" s="160"/>
      <c r="DN2" s="160"/>
      <c r="DO2" s="160"/>
      <c r="DP2" s="160"/>
      <c r="DQ2" s="160"/>
      <c r="DR2" s="160"/>
      <c r="DS2" s="160"/>
      <c r="DT2" s="160"/>
      <c r="DU2" s="160"/>
      <c r="DV2" s="160"/>
      <c r="DW2" s="160"/>
      <c r="DX2" s="160"/>
      <c r="DY2" s="160"/>
      <c r="DZ2" s="160"/>
      <c r="EA2" s="160"/>
      <c r="EB2" s="160"/>
      <c r="EC2" s="160"/>
      <c r="ED2" s="160"/>
      <c r="EE2" s="160"/>
      <c r="EF2" s="160"/>
      <c r="EG2" s="160"/>
      <c r="EH2" s="160"/>
      <c r="EI2" s="160"/>
      <c r="EJ2" s="160"/>
      <c r="EK2" s="160"/>
      <c r="EL2" s="160"/>
      <c r="EM2" s="160"/>
      <c r="EN2" s="160"/>
      <c r="EO2" s="160"/>
      <c r="EP2" s="160"/>
      <c r="EQ2" s="160"/>
      <c r="ER2" s="160"/>
      <c r="ES2" s="160"/>
      <c r="ET2" s="160"/>
      <c r="EU2" s="160"/>
      <c r="EV2" s="160"/>
      <c r="EW2" s="160"/>
      <c r="EX2" s="160"/>
      <c r="EY2" s="160"/>
      <c r="EZ2" s="160"/>
      <c r="FA2" s="160"/>
      <c r="FB2" s="160"/>
      <c r="FC2" s="160"/>
      <c r="FD2" s="160"/>
      <c r="FE2" s="160"/>
      <c r="FF2" s="160"/>
      <c r="FG2" s="160"/>
      <c r="FH2" s="160"/>
      <c r="FI2" s="160"/>
      <c r="FJ2" s="160"/>
      <c r="FK2" s="160"/>
      <c r="FL2" s="160"/>
      <c r="FM2" s="160"/>
      <c r="FN2" s="160"/>
      <c r="FO2" s="160"/>
      <c r="FP2" s="160"/>
      <c r="FQ2" s="160"/>
      <c r="FR2" s="160"/>
      <c r="FS2" s="160"/>
      <c r="FT2" s="160"/>
      <c r="FU2" s="160"/>
      <c r="FV2" s="160"/>
      <c r="FW2" s="160"/>
      <c r="FX2" s="160"/>
      <c r="FY2" s="160"/>
      <c r="FZ2" s="160"/>
      <c r="GA2" s="160"/>
      <c r="GB2" s="160"/>
      <c r="GC2" s="160"/>
      <c r="GD2" s="160"/>
      <c r="GE2" s="160"/>
      <c r="GF2" s="160"/>
      <c r="GG2" s="160"/>
      <c r="GH2" s="160"/>
      <c r="GI2" s="160"/>
      <c r="GJ2" s="160"/>
      <c r="GK2" s="160"/>
      <c r="GL2" s="160"/>
      <c r="GM2" s="160"/>
      <c r="GN2" s="160"/>
      <c r="GO2" s="160"/>
      <c r="GP2" s="160"/>
      <c r="GQ2" s="160"/>
      <c r="GR2" s="160"/>
      <c r="GS2" s="160"/>
      <c r="GT2" s="160"/>
      <c r="GU2" s="160"/>
      <c r="GV2" s="160"/>
      <c r="GW2" s="160"/>
      <c r="GX2" s="160"/>
      <c r="GY2" s="160"/>
      <c r="GZ2" s="160"/>
      <c r="HA2" s="160"/>
      <c r="HB2" s="160"/>
      <c r="HC2" s="160"/>
      <c r="HD2" s="160"/>
      <c r="HE2" s="160"/>
      <c r="HF2" s="160"/>
      <c r="HG2" s="160"/>
      <c r="HH2" s="160"/>
      <c r="HI2" s="160"/>
      <c r="HJ2" s="160"/>
      <c r="HK2" s="160"/>
      <c r="HL2" s="160"/>
      <c r="HM2" s="160"/>
      <c r="HN2" s="160"/>
      <c r="HO2" s="160"/>
      <c r="HP2" s="160"/>
      <c r="HQ2" s="160"/>
      <c r="HR2" s="160"/>
      <c r="HS2" s="160"/>
      <c r="HT2" s="160"/>
      <c r="HU2" s="160"/>
      <c r="HV2" s="160"/>
      <c r="HW2" s="160"/>
      <c r="HX2" s="160"/>
      <c r="HY2" s="160"/>
      <c r="HZ2" s="160"/>
      <c r="IA2" s="160"/>
      <c r="IB2" s="160"/>
      <c r="IC2" s="160"/>
      <c r="ID2" s="160"/>
      <c r="IE2" s="160"/>
      <c r="IF2" s="160"/>
      <c r="IG2" s="160"/>
      <c r="IH2" s="160"/>
      <c r="II2" s="160"/>
      <c r="IJ2" s="160"/>
      <c r="IK2" s="160"/>
      <c r="IL2" s="160"/>
      <c r="IM2" s="160"/>
      <c r="IN2" s="160"/>
      <c r="IO2" s="160"/>
      <c r="IP2" s="160"/>
      <c r="IQ2" s="160"/>
      <c r="IR2" s="160"/>
      <c r="IS2" s="160"/>
      <c r="IT2" s="160"/>
      <c r="IU2" s="160"/>
      <c r="IV2" s="160"/>
      <c r="IW2" s="160"/>
      <c r="IX2" s="160"/>
      <c r="IY2" s="160"/>
      <c r="IZ2" s="160"/>
      <c r="JA2" s="160"/>
      <c r="JB2" s="160"/>
      <c r="JC2" s="160"/>
      <c r="JD2" s="160"/>
      <c r="JE2" s="160"/>
      <c r="JF2" s="160"/>
      <c r="JG2" s="160"/>
      <c r="JH2" s="160"/>
      <c r="JI2" s="160"/>
      <c r="JJ2" s="160"/>
      <c r="JK2" s="160"/>
      <c r="JL2" s="160"/>
      <c r="JM2" s="160"/>
      <c r="JN2" s="160"/>
      <c r="JO2" s="160"/>
      <c r="JP2" s="160"/>
      <c r="JQ2" s="160"/>
      <c r="JR2" s="160"/>
      <c r="JS2" s="160"/>
      <c r="JT2" s="160"/>
      <c r="JU2" s="160"/>
      <c r="JV2" s="160"/>
      <c r="JW2" s="160"/>
      <c r="JX2" s="160"/>
      <c r="JY2" s="160"/>
      <c r="JZ2" s="160"/>
      <c r="KA2" s="160"/>
      <c r="KB2" s="160"/>
      <c r="KC2" s="160"/>
      <c r="KD2" s="160"/>
      <c r="KE2" s="160"/>
      <c r="KF2" s="160"/>
      <c r="KG2" s="160"/>
      <c r="KH2" s="160"/>
      <c r="KI2" s="160"/>
      <c r="KJ2" s="160"/>
      <c r="KK2" s="160"/>
      <c r="KL2" s="160"/>
      <c r="KM2" s="160"/>
      <c r="KN2" s="160"/>
      <c r="KO2" s="160"/>
      <c r="KP2" s="160"/>
      <c r="KQ2" s="160"/>
      <c r="KR2" s="160"/>
      <c r="KS2" s="160"/>
      <c r="KT2" s="160"/>
      <c r="KU2" s="160"/>
      <c r="KV2" s="160"/>
      <c r="KW2" s="160"/>
      <c r="KX2" s="160"/>
      <c r="KY2" s="160"/>
      <c r="KZ2" s="160"/>
      <c r="LA2" s="160"/>
      <c r="LB2" s="160"/>
      <c r="LC2" s="160"/>
      <c r="LD2" s="160"/>
      <c r="LE2" s="160"/>
      <c r="LF2" s="160"/>
      <c r="LG2" s="160"/>
      <c r="LH2" s="160"/>
      <c r="LI2" s="160"/>
      <c r="LJ2" s="160"/>
      <c r="LK2" s="160"/>
      <c r="LL2" s="160"/>
      <c r="LM2" s="160"/>
      <c r="LN2" s="160"/>
      <c r="LO2" s="160"/>
      <c r="LP2" s="160"/>
      <c r="LQ2" s="160"/>
      <c r="LR2" s="160"/>
      <c r="LS2" s="160"/>
      <c r="LT2" s="160"/>
      <c r="LU2" s="160"/>
      <c r="LV2" s="160"/>
      <c r="LW2" s="160"/>
      <c r="LX2" s="160"/>
      <c r="LY2" s="160"/>
      <c r="LZ2" s="160"/>
      <c r="MA2" s="160"/>
      <c r="MB2" s="160"/>
      <c r="MC2" s="160"/>
      <c r="MD2" s="160"/>
      <c r="ME2" s="160"/>
      <c r="MF2" s="160"/>
      <c r="MG2" s="160"/>
      <c r="MH2" s="160"/>
      <c r="MI2" s="160"/>
      <c r="MJ2" s="160"/>
      <c r="MK2" s="160"/>
      <c r="ML2" s="160"/>
      <c r="MM2" s="160"/>
      <c r="MN2" s="160"/>
      <c r="MO2" s="160"/>
      <c r="MP2" s="160"/>
      <c r="MQ2" s="160"/>
      <c r="MR2" s="160"/>
      <c r="MS2" s="160"/>
      <c r="MT2" s="160"/>
      <c r="MU2" s="160"/>
      <c r="MV2" s="160"/>
      <c r="MW2" s="160"/>
      <c r="MX2" s="160"/>
      <c r="MY2" s="160"/>
      <c r="MZ2" s="160"/>
      <c r="NA2" s="160"/>
      <c r="NB2" s="160"/>
      <c r="NC2" s="160"/>
      <c r="ND2" s="160"/>
      <c r="NE2" s="160"/>
      <c r="NF2" s="160"/>
      <c r="NG2" s="160"/>
      <c r="NH2" s="160"/>
      <c r="NI2" s="160"/>
      <c r="NJ2" s="160"/>
      <c r="NK2" s="160"/>
      <c r="NL2" s="160"/>
      <c r="NM2" s="160"/>
      <c r="NN2" s="160"/>
      <c r="NO2" s="160"/>
      <c r="NP2" s="160"/>
      <c r="NQ2" s="160"/>
      <c r="NR2" s="160"/>
      <c r="NS2" s="160"/>
      <c r="NT2" s="160"/>
      <c r="NU2" s="160"/>
      <c r="NV2" s="160"/>
      <c r="NW2" s="160"/>
      <c r="NX2" s="160"/>
      <c r="NY2" s="160"/>
      <c r="NZ2" s="160"/>
      <c r="OA2" s="160"/>
      <c r="OB2" s="160"/>
      <c r="OC2" s="160"/>
      <c r="OD2" s="160"/>
      <c r="OE2" s="160"/>
      <c r="OF2" s="160"/>
      <c r="OG2" s="160"/>
      <c r="OH2" s="160"/>
      <c r="OI2" s="160"/>
      <c r="OJ2" s="160"/>
      <c r="OK2" s="160"/>
      <c r="OL2" s="160"/>
      <c r="OM2" s="160"/>
      <c r="ON2" s="160"/>
      <c r="OO2" s="160"/>
      <c r="OP2" s="160"/>
      <c r="OQ2" s="160"/>
      <c r="OR2" s="160"/>
      <c r="OS2" s="160"/>
      <c r="OT2" s="160"/>
      <c r="OU2" s="160"/>
      <c r="OV2" s="160"/>
      <c r="OW2" s="160"/>
      <c r="OX2" s="160"/>
      <c r="OY2" s="160"/>
      <c r="OZ2" s="160"/>
      <c r="PA2" s="160"/>
      <c r="PB2" s="160"/>
      <c r="PC2" s="160"/>
      <c r="PD2" s="160"/>
      <c r="PE2" s="160"/>
      <c r="PF2" s="160"/>
      <c r="PG2" s="160"/>
      <c r="PH2" s="160"/>
      <c r="PI2" s="160"/>
      <c r="PJ2" s="160"/>
      <c r="PK2" s="160"/>
      <c r="PL2" s="160"/>
      <c r="PM2" s="160"/>
      <c r="PN2" s="160"/>
      <c r="PO2" s="160"/>
      <c r="PP2" s="160"/>
      <c r="PQ2" s="160"/>
      <c r="PR2" s="160"/>
      <c r="PS2" s="160"/>
      <c r="PT2" s="160"/>
      <c r="PU2" s="160"/>
      <c r="PV2" s="160"/>
      <c r="PW2" s="160"/>
      <c r="PX2" s="160"/>
      <c r="PY2" s="160"/>
      <c r="PZ2" s="160"/>
      <c r="QA2" s="160"/>
      <c r="QB2" s="160"/>
      <c r="QC2" s="160"/>
      <c r="QD2" s="160"/>
      <c r="QE2" s="160"/>
      <c r="QF2" s="160"/>
      <c r="QG2" s="160"/>
      <c r="QH2" s="160"/>
      <c r="QI2" s="160"/>
      <c r="QJ2" s="160"/>
      <c r="QK2" s="160"/>
      <c r="QL2" s="160"/>
      <c r="QM2" s="160"/>
      <c r="QN2" s="160"/>
      <c r="QO2" s="160"/>
      <c r="QP2" s="160"/>
      <c r="QQ2" s="160"/>
      <c r="QR2" s="160"/>
      <c r="QS2" s="160"/>
      <c r="QT2" s="160"/>
      <c r="QU2" s="160"/>
      <c r="QV2" s="160"/>
      <c r="QW2" s="160"/>
      <c r="QX2" s="160"/>
      <c r="QY2" s="160"/>
      <c r="QZ2" s="160"/>
      <c r="RA2" s="160"/>
      <c r="RB2" s="160"/>
      <c r="RC2" s="160"/>
      <c r="RD2" s="160"/>
      <c r="RE2" s="160"/>
      <c r="RF2" s="160"/>
      <c r="RG2" s="160"/>
      <c r="RH2" s="160"/>
      <c r="RI2" s="160"/>
      <c r="RJ2" s="160"/>
      <c r="RK2" s="160"/>
      <c r="RL2" s="160"/>
      <c r="RM2" s="160"/>
      <c r="RN2" s="160"/>
      <c r="RO2" s="160"/>
      <c r="RP2" s="160"/>
      <c r="RQ2" s="160"/>
      <c r="RR2" s="160"/>
      <c r="RS2" s="160"/>
      <c r="RT2" s="160"/>
      <c r="RU2" s="160"/>
      <c r="RV2" s="160"/>
      <c r="RW2" s="160"/>
      <c r="RX2" s="160"/>
      <c r="RY2" s="160"/>
      <c r="RZ2" s="160"/>
      <c r="SA2" s="160"/>
      <c r="SB2" s="160"/>
      <c r="SC2" s="160"/>
      <c r="SD2" s="160"/>
      <c r="SE2" s="160"/>
      <c r="SF2" s="160"/>
      <c r="SG2" s="160"/>
      <c r="SH2" s="160"/>
      <c r="SI2" s="160"/>
      <c r="SJ2" s="160"/>
      <c r="SK2" s="160"/>
      <c r="SL2" s="160"/>
      <c r="SM2" s="160"/>
      <c r="SN2" s="160"/>
      <c r="SO2" s="160"/>
      <c r="SP2" s="160"/>
      <c r="SQ2" s="160"/>
      <c r="SR2" s="160"/>
      <c r="SS2" s="160"/>
      <c r="ST2" s="160"/>
      <c r="SU2" s="160"/>
      <c r="SV2" s="160"/>
      <c r="SW2" s="160"/>
      <c r="SX2" s="160"/>
      <c r="SY2" s="160"/>
      <c r="SZ2" s="160"/>
      <c r="TA2" s="160"/>
      <c r="TB2" s="160"/>
      <c r="TC2" s="160"/>
      <c r="TD2" s="160"/>
      <c r="TE2" s="160"/>
      <c r="TF2" s="160"/>
    </row>
    <row r="3" spans="1:526">
      <c r="A3" s="160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  <c r="T3" s="160"/>
      <c r="U3" s="160"/>
      <c r="V3" s="160"/>
      <c r="W3" s="160"/>
      <c r="X3" s="160"/>
      <c r="Y3" s="160"/>
      <c r="Z3" s="160"/>
      <c r="AA3" s="160"/>
      <c r="AB3" s="160"/>
      <c r="AC3" s="160"/>
      <c r="AD3" s="160"/>
      <c r="AE3" s="160"/>
      <c r="AF3" s="160"/>
      <c r="AG3" s="160"/>
      <c r="AH3" s="160"/>
      <c r="AI3" s="160"/>
      <c r="AJ3" s="160"/>
      <c r="AK3" s="160"/>
      <c r="AL3" s="160"/>
      <c r="AM3" s="160"/>
      <c r="AN3" s="160"/>
      <c r="AO3" s="160"/>
      <c r="AP3" s="160"/>
      <c r="AQ3" s="160"/>
      <c r="AR3" s="160"/>
      <c r="AS3" s="160"/>
      <c r="AT3" s="160"/>
      <c r="AU3" s="160"/>
      <c r="AV3" s="160"/>
      <c r="AW3" s="160"/>
      <c r="AX3" s="160"/>
      <c r="AY3" s="160"/>
      <c r="AZ3" s="160"/>
      <c r="BA3" s="160"/>
      <c r="BB3" s="160"/>
      <c r="BC3" s="160"/>
      <c r="BD3" s="160"/>
      <c r="BE3" s="160"/>
      <c r="BF3" s="160"/>
      <c r="BG3" s="160"/>
      <c r="BH3" s="160"/>
      <c r="BI3" s="160"/>
      <c r="BJ3" s="160"/>
      <c r="BK3" s="160"/>
      <c r="BL3" s="160"/>
      <c r="BM3" s="160"/>
      <c r="BN3" s="160"/>
      <c r="BO3" s="160"/>
      <c r="BP3" s="160"/>
      <c r="BQ3" s="160"/>
      <c r="BR3" s="160"/>
      <c r="BS3" s="160"/>
      <c r="BT3" s="160"/>
      <c r="BU3" s="160"/>
      <c r="BV3" s="160"/>
      <c r="BW3" s="160"/>
      <c r="BX3" s="160"/>
      <c r="BY3" s="160"/>
      <c r="BZ3" s="160"/>
      <c r="CA3" s="160"/>
      <c r="CB3" s="160"/>
      <c r="CC3" s="160"/>
      <c r="CD3" s="160"/>
      <c r="CE3" s="160"/>
      <c r="CF3" s="160"/>
      <c r="CG3" s="160"/>
      <c r="CH3" s="160"/>
      <c r="CI3" s="160"/>
      <c r="CJ3" s="160"/>
      <c r="CK3" s="160"/>
      <c r="CL3" s="160"/>
      <c r="CM3" s="160"/>
      <c r="CN3" s="160"/>
      <c r="CO3" s="160"/>
      <c r="CP3" s="160"/>
      <c r="CQ3" s="160"/>
      <c r="CR3" s="160"/>
      <c r="CS3" s="160"/>
      <c r="CT3" s="160"/>
      <c r="CU3" s="160"/>
      <c r="CV3" s="160"/>
      <c r="CW3" s="160"/>
      <c r="CX3" s="160"/>
      <c r="CY3" s="160"/>
      <c r="CZ3" s="160"/>
      <c r="DA3" s="160"/>
      <c r="DB3" s="160"/>
      <c r="DC3" s="160"/>
      <c r="DD3" s="160"/>
      <c r="DE3" s="160"/>
      <c r="DF3" s="160"/>
      <c r="DG3" s="160"/>
      <c r="DH3" s="160"/>
      <c r="DI3" s="160"/>
      <c r="DJ3" s="160"/>
      <c r="DK3" s="160"/>
      <c r="DL3" s="160"/>
      <c r="DM3" s="160"/>
      <c r="DN3" s="160"/>
      <c r="DO3" s="160"/>
      <c r="DP3" s="160"/>
      <c r="DQ3" s="160"/>
      <c r="DR3" s="160"/>
      <c r="DS3" s="160"/>
      <c r="DT3" s="160"/>
      <c r="DU3" s="160"/>
      <c r="DV3" s="160"/>
      <c r="DW3" s="160"/>
      <c r="DX3" s="160"/>
      <c r="DY3" s="160"/>
      <c r="DZ3" s="160"/>
      <c r="EA3" s="160"/>
      <c r="EB3" s="160"/>
      <c r="EC3" s="160"/>
      <c r="ED3" s="160"/>
      <c r="EE3" s="160"/>
      <c r="EF3" s="160"/>
      <c r="EG3" s="160"/>
      <c r="EH3" s="160"/>
      <c r="EI3" s="160"/>
      <c r="EJ3" s="160"/>
      <c r="EK3" s="160"/>
      <c r="EL3" s="160"/>
      <c r="EM3" s="160"/>
      <c r="EN3" s="160"/>
      <c r="EO3" s="160"/>
      <c r="EP3" s="160"/>
      <c r="EQ3" s="160"/>
      <c r="ER3" s="160"/>
      <c r="ES3" s="160"/>
      <c r="ET3" s="160"/>
      <c r="EU3" s="160"/>
      <c r="EV3" s="160"/>
      <c r="EW3" s="160"/>
      <c r="EX3" s="160"/>
      <c r="EY3" s="160"/>
      <c r="EZ3" s="160"/>
      <c r="FA3" s="160"/>
      <c r="FB3" s="160"/>
      <c r="FC3" s="160"/>
      <c r="FD3" s="160"/>
      <c r="FE3" s="160"/>
      <c r="FF3" s="160"/>
      <c r="FG3" s="160"/>
      <c r="FH3" s="160"/>
      <c r="FI3" s="160"/>
      <c r="FJ3" s="160"/>
      <c r="FK3" s="160"/>
      <c r="FL3" s="160"/>
      <c r="FM3" s="160"/>
      <c r="FN3" s="160"/>
      <c r="FO3" s="160"/>
      <c r="FP3" s="160"/>
      <c r="FQ3" s="160"/>
      <c r="FR3" s="160"/>
      <c r="FS3" s="160"/>
      <c r="FT3" s="160"/>
      <c r="FU3" s="160"/>
      <c r="FV3" s="160"/>
      <c r="FW3" s="160"/>
      <c r="FX3" s="160"/>
      <c r="FY3" s="160"/>
      <c r="FZ3" s="160"/>
      <c r="GA3" s="160"/>
      <c r="GB3" s="160"/>
      <c r="GC3" s="160"/>
      <c r="GD3" s="160"/>
      <c r="GE3" s="160"/>
      <c r="GF3" s="160"/>
      <c r="GG3" s="160"/>
      <c r="GH3" s="160"/>
      <c r="GI3" s="160"/>
      <c r="GJ3" s="160"/>
      <c r="GK3" s="160"/>
      <c r="GL3" s="160"/>
      <c r="GM3" s="160"/>
      <c r="GN3" s="160"/>
      <c r="GO3" s="160"/>
      <c r="GP3" s="160"/>
      <c r="GQ3" s="160"/>
      <c r="GR3" s="160"/>
      <c r="GS3" s="160"/>
      <c r="GT3" s="160"/>
      <c r="GU3" s="160"/>
      <c r="GV3" s="160"/>
      <c r="GW3" s="160"/>
      <c r="GX3" s="160"/>
      <c r="GY3" s="160"/>
      <c r="GZ3" s="160"/>
      <c r="HA3" s="160"/>
      <c r="HB3" s="160"/>
      <c r="HC3" s="160"/>
      <c r="HD3" s="160"/>
      <c r="HE3" s="160"/>
      <c r="HF3" s="160"/>
      <c r="HG3" s="160"/>
      <c r="HH3" s="160"/>
      <c r="HI3" s="160"/>
      <c r="HJ3" s="160"/>
      <c r="HK3" s="160"/>
      <c r="HL3" s="160"/>
      <c r="HM3" s="160"/>
      <c r="HN3" s="160"/>
      <c r="HO3" s="160"/>
      <c r="HP3" s="160"/>
      <c r="HQ3" s="160"/>
      <c r="HR3" s="160"/>
      <c r="HS3" s="160"/>
      <c r="HT3" s="160"/>
      <c r="HU3" s="160"/>
      <c r="HV3" s="160"/>
      <c r="HW3" s="160"/>
      <c r="HX3" s="160"/>
      <c r="HY3" s="160"/>
      <c r="HZ3" s="160"/>
      <c r="IA3" s="160"/>
      <c r="IB3" s="160"/>
      <c r="IC3" s="160"/>
      <c r="ID3" s="160"/>
      <c r="IE3" s="160"/>
      <c r="IF3" s="160"/>
      <c r="IG3" s="160"/>
      <c r="IH3" s="160"/>
      <c r="II3" s="160"/>
      <c r="IJ3" s="160"/>
      <c r="IK3" s="160"/>
      <c r="IL3" s="160"/>
      <c r="IM3" s="160"/>
      <c r="IN3" s="160"/>
      <c r="IO3" s="160"/>
      <c r="IP3" s="160"/>
      <c r="IQ3" s="160"/>
      <c r="IR3" s="160"/>
      <c r="IS3" s="160"/>
      <c r="IT3" s="160"/>
      <c r="IU3" s="160"/>
      <c r="IV3" s="160"/>
      <c r="IW3" s="160"/>
      <c r="IX3" s="160"/>
      <c r="IY3" s="160"/>
      <c r="IZ3" s="160"/>
      <c r="JA3" s="160"/>
      <c r="JB3" s="160"/>
      <c r="JC3" s="160"/>
      <c r="JD3" s="160"/>
      <c r="JE3" s="160"/>
      <c r="JF3" s="160"/>
      <c r="JG3" s="160"/>
      <c r="JH3" s="160"/>
      <c r="JI3" s="160"/>
      <c r="JJ3" s="160"/>
      <c r="JK3" s="160"/>
      <c r="JL3" s="160"/>
      <c r="JM3" s="160"/>
      <c r="JN3" s="160"/>
      <c r="JO3" s="160"/>
      <c r="JP3" s="160"/>
      <c r="JQ3" s="160"/>
      <c r="JR3" s="160"/>
      <c r="JS3" s="160"/>
      <c r="JT3" s="160"/>
      <c r="JU3" s="160"/>
      <c r="JV3" s="160"/>
      <c r="JW3" s="160"/>
      <c r="JX3" s="160"/>
      <c r="JY3" s="160"/>
      <c r="JZ3" s="160"/>
      <c r="KA3" s="160"/>
      <c r="KB3" s="160"/>
      <c r="KC3" s="160"/>
      <c r="KD3" s="160"/>
      <c r="KE3" s="160"/>
      <c r="KF3" s="160"/>
      <c r="KG3" s="160"/>
      <c r="KH3" s="160"/>
      <c r="KI3" s="160"/>
      <c r="KJ3" s="160"/>
      <c r="KK3" s="160"/>
      <c r="KL3" s="160"/>
      <c r="KM3" s="160"/>
      <c r="KN3" s="160"/>
      <c r="KO3" s="160"/>
      <c r="KP3" s="160"/>
      <c r="KQ3" s="160"/>
      <c r="KR3" s="160"/>
      <c r="KS3" s="160"/>
      <c r="KT3" s="160"/>
      <c r="KU3" s="160"/>
      <c r="KV3" s="160"/>
      <c r="KW3" s="160"/>
      <c r="KX3" s="160"/>
      <c r="KY3" s="160"/>
      <c r="KZ3" s="160"/>
      <c r="LA3" s="160"/>
      <c r="LB3" s="160"/>
      <c r="LC3" s="160"/>
      <c r="LD3" s="160"/>
      <c r="LE3" s="160"/>
      <c r="LF3" s="160"/>
      <c r="LG3" s="160"/>
      <c r="LH3" s="160"/>
      <c r="LI3" s="160"/>
      <c r="LJ3" s="160"/>
      <c r="LK3" s="160"/>
      <c r="LL3" s="160"/>
      <c r="LM3" s="160"/>
      <c r="LN3" s="160"/>
      <c r="LO3" s="160"/>
      <c r="LP3" s="160"/>
      <c r="LQ3" s="160"/>
      <c r="LR3" s="160"/>
      <c r="LS3" s="160"/>
      <c r="LT3" s="160"/>
      <c r="LU3" s="160"/>
      <c r="LV3" s="160"/>
      <c r="LW3" s="160"/>
      <c r="LX3" s="160"/>
      <c r="LY3" s="160"/>
      <c r="LZ3" s="160"/>
      <c r="MA3" s="160"/>
      <c r="MB3" s="160"/>
      <c r="MC3" s="160"/>
      <c r="MD3" s="160"/>
      <c r="ME3" s="160"/>
      <c r="MF3" s="160"/>
      <c r="MG3" s="160"/>
      <c r="MH3" s="160"/>
      <c r="MI3" s="160"/>
      <c r="MJ3" s="160"/>
      <c r="MK3" s="160"/>
      <c r="ML3" s="160"/>
      <c r="MM3" s="160"/>
      <c r="MN3" s="160"/>
      <c r="MO3" s="160"/>
      <c r="MP3" s="160"/>
      <c r="MQ3" s="160"/>
      <c r="MR3" s="160"/>
      <c r="MS3" s="160"/>
      <c r="MT3" s="160"/>
      <c r="MU3" s="160"/>
      <c r="MV3" s="160"/>
      <c r="MW3" s="160"/>
      <c r="MX3" s="160"/>
      <c r="MY3" s="160"/>
      <c r="MZ3" s="160"/>
      <c r="NA3" s="160"/>
      <c r="NB3" s="160"/>
      <c r="NC3" s="160"/>
      <c r="ND3" s="160"/>
      <c r="NE3" s="160"/>
      <c r="NF3" s="160"/>
      <c r="NG3" s="160"/>
      <c r="NH3" s="160"/>
      <c r="NI3" s="160"/>
      <c r="NJ3" s="160"/>
      <c r="NK3" s="160"/>
      <c r="NL3" s="160"/>
      <c r="NM3" s="160"/>
      <c r="NN3" s="160"/>
      <c r="NO3" s="160"/>
      <c r="NP3" s="160"/>
      <c r="NQ3" s="160"/>
      <c r="NR3" s="160"/>
      <c r="NS3" s="160"/>
      <c r="NT3" s="160"/>
      <c r="NU3" s="160"/>
      <c r="NV3" s="160"/>
      <c r="NW3" s="160"/>
      <c r="NX3" s="160"/>
      <c r="NY3" s="160"/>
      <c r="NZ3" s="160"/>
      <c r="OA3" s="160"/>
      <c r="OB3" s="160"/>
      <c r="OC3" s="160"/>
      <c r="OD3" s="160"/>
      <c r="OE3" s="160"/>
      <c r="OF3" s="160"/>
      <c r="OG3" s="160"/>
      <c r="OH3" s="160"/>
      <c r="OI3" s="160"/>
      <c r="OJ3" s="160"/>
      <c r="OK3" s="160"/>
      <c r="OL3" s="160"/>
      <c r="OM3" s="160"/>
      <c r="ON3" s="160"/>
      <c r="OO3" s="160"/>
      <c r="OP3" s="160"/>
      <c r="OQ3" s="160"/>
      <c r="OR3" s="160"/>
      <c r="OS3" s="160"/>
      <c r="OT3" s="160"/>
      <c r="OU3" s="160"/>
      <c r="OV3" s="160"/>
      <c r="OW3" s="160"/>
      <c r="OX3" s="160"/>
      <c r="OY3" s="160"/>
      <c r="OZ3" s="160"/>
      <c r="PA3" s="160"/>
      <c r="PB3" s="160"/>
      <c r="PC3" s="160"/>
      <c r="PD3" s="160"/>
      <c r="PE3" s="160"/>
      <c r="PF3" s="160"/>
      <c r="PG3" s="160"/>
      <c r="PH3" s="160"/>
      <c r="PI3" s="160"/>
      <c r="PJ3" s="160"/>
      <c r="PK3" s="160"/>
      <c r="PL3" s="160"/>
      <c r="PM3" s="160"/>
      <c r="PN3" s="160"/>
      <c r="PO3" s="160"/>
      <c r="PP3" s="160"/>
      <c r="PQ3" s="160"/>
      <c r="PR3" s="160"/>
      <c r="PS3" s="160"/>
      <c r="PT3" s="160"/>
      <c r="PU3" s="160"/>
      <c r="PV3" s="160"/>
      <c r="PW3" s="160"/>
      <c r="PX3" s="160"/>
      <c r="PY3" s="160"/>
      <c r="PZ3" s="160"/>
      <c r="QA3" s="160"/>
      <c r="QB3" s="160"/>
      <c r="QC3" s="160"/>
      <c r="QD3" s="160"/>
      <c r="QE3" s="160"/>
      <c r="QF3" s="160"/>
      <c r="QG3" s="160"/>
      <c r="QH3" s="160"/>
      <c r="QI3" s="160"/>
      <c r="QJ3" s="160"/>
      <c r="QK3" s="160"/>
      <c r="QL3" s="160"/>
      <c r="QM3" s="160"/>
      <c r="QN3" s="160"/>
      <c r="QO3" s="160"/>
      <c r="QP3" s="160"/>
      <c r="QQ3" s="160"/>
      <c r="QR3" s="160"/>
      <c r="QS3" s="160"/>
      <c r="QT3" s="160"/>
      <c r="QU3" s="160"/>
      <c r="QV3" s="160"/>
      <c r="QW3" s="160"/>
      <c r="QX3" s="160"/>
      <c r="QY3" s="160"/>
      <c r="QZ3" s="160"/>
      <c r="RA3" s="160"/>
      <c r="RB3" s="160"/>
      <c r="RC3" s="160"/>
      <c r="RD3" s="160"/>
      <c r="RE3" s="160"/>
      <c r="RF3" s="160"/>
      <c r="RG3" s="160"/>
      <c r="RH3" s="160"/>
      <c r="RI3" s="160"/>
      <c r="RJ3" s="160"/>
      <c r="RK3" s="160"/>
      <c r="RL3" s="160"/>
      <c r="RM3" s="160"/>
      <c r="RN3" s="160"/>
      <c r="RO3" s="160"/>
      <c r="RP3" s="160"/>
      <c r="RQ3" s="160"/>
      <c r="RR3" s="160"/>
      <c r="RS3" s="160"/>
      <c r="RT3" s="160"/>
      <c r="RU3" s="160"/>
      <c r="RV3" s="160"/>
      <c r="RW3" s="160"/>
      <c r="RX3" s="160"/>
      <c r="RY3" s="160"/>
      <c r="RZ3" s="160"/>
      <c r="SA3" s="160"/>
      <c r="SB3" s="160"/>
      <c r="SC3" s="160"/>
      <c r="SD3" s="160"/>
      <c r="SE3" s="160"/>
      <c r="SF3" s="160"/>
      <c r="SG3" s="160"/>
      <c r="SH3" s="160"/>
      <c r="SI3" s="160"/>
      <c r="SJ3" s="160"/>
      <c r="SK3" s="160"/>
      <c r="SL3" s="160"/>
      <c r="SM3" s="160"/>
      <c r="SN3" s="160"/>
      <c r="SO3" s="160"/>
      <c r="SP3" s="160"/>
      <c r="SQ3" s="160"/>
      <c r="SR3" s="160"/>
      <c r="SS3" s="160"/>
      <c r="ST3" s="160"/>
      <c r="SU3" s="160"/>
      <c r="SV3" s="160"/>
      <c r="SW3" s="160"/>
      <c r="SX3" s="160"/>
      <c r="SY3" s="160"/>
      <c r="SZ3" s="160"/>
      <c r="TA3" s="160"/>
      <c r="TB3" s="160"/>
      <c r="TC3" s="160"/>
      <c r="TD3" s="160"/>
      <c r="TE3" s="160"/>
      <c r="TF3" s="160"/>
    </row>
    <row r="4" spans="1:526">
      <c r="A4" s="160"/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160"/>
      <c r="AJ4" s="160"/>
      <c r="AK4" s="160"/>
      <c r="AL4" s="160"/>
      <c r="AM4" s="160"/>
      <c r="AN4" s="160"/>
      <c r="AO4" s="160"/>
      <c r="AP4" s="160"/>
      <c r="AQ4" s="160"/>
      <c r="AR4" s="160"/>
      <c r="AS4" s="160"/>
      <c r="AT4" s="160"/>
      <c r="AU4" s="160"/>
      <c r="AV4" s="160"/>
      <c r="AW4" s="160"/>
      <c r="AX4" s="160"/>
      <c r="AY4" s="160"/>
      <c r="AZ4" s="160"/>
      <c r="BA4" s="160"/>
      <c r="BB4" s="160"/>
      <c r="BC4" s="160"/>
      <c r="BD4" s="160"/>
      <c r="BE4" s="160"/>
      <c r="BF4" s="160"/>
      <c r="BG4" s="160"/>
      <c r="BH4" s="160"/>
      <c r="BI4" s="160"/>
      <c r="BJ4" s="160"/>
      <c r="BK4" s="160"/>
      <c r="BL4" s="160"/>
      <c r="BM4" s="160"/>
      <c r="BN4" s="160"/>
      <c r="BO4" s="160"/>
      <c r="BP4" s="160"/>
      <c r="BQ4" s="160"/>
      <c r="BR4" s="160"/>
      <c r="BS4" s="160"/>
      <c r="BT4" s="160"/>
      <c r="BU4" s="160"/>
      <c r="BV4" s="160"/>
      <c r="BW4" s="160"/>
      <c r="BX4" s="160"/>
      <c r="BY4" s="160"/>
      <c r="BZ4" s="160"/>
      <c r="CA4" s="160"/>
      <c r="CB4" s="160"/>
      <c r="CC4" s="160"/>
      <c r="CD4" s="160"/>
      <c r="CE4" s="160"/>
      <c r="CF4" s="160"/>
      <c r="CG4" s="160"/>
      <c r="CH4" s="160"/>
      <c r="CI4" s="160"/>
      <c r="CJ4" s="160"/>
      <c r="CK4" s="160"/>
      <c r="CL4" s="160"/>
      <c r="CM4" s="160"/>
      <c r="CN4" s="160"/>
      <c r="CO4" s="160"/>
      <c r="CP4" s="160"/>
      <c r="CQ4" s="160"/>
      <c r="CR4" s="160"/>
      <c r="CS4" s="160"/>
      <c r="CT4" s="160"/>
      <c r="CU4" s="160"/>
      <c r="CV4" s="160"/>
      <c r="CW4" s="160"/>
      <c r="CX4" s="160"/>
      <c r="CY4" s="160"/>
      <c r="CZ4" s="160"/>
      <c r="DA4" s="160"/>
      <c r="DB4" s="160"/>
      <c r="DC4" s="160"/>
      <c r="DD4" s="160"/>
      <c r="DE4" s="160"/>
      <c r="DF4" s="160"/>
      <c r="DG4" s="160"/>
      <c r="DH4" s="160"/>
      <c r="DI4" s="160"/>
      <c r="DJ4" s="160"/>
      <c r="DK4" s="160"/>
      <c r="DL4" s="160"/>
      <c r="DM4" s="160"/>
      <c r="DN4" s="160"/>
      <c r="DO4" s="160"/>
      <c r="DP4" s="160"/>
      <c r="DQ4" s="160"/>
      <c r="DR4" s="160"/>
      <c r="DS4" s="160"/>
      <c r="DT4" s="160"/>
      <c r="DU4" s="160"/>
      <c r="DV4" s="160"/>
      <c r="DW4" s="160"/>
      <c r="DX4" s="160"/>
      <c r="DY4" s="160"/>
      <c r="DZ4" s="160"/>
      <c r="EA4" s="160"/>
      <c r="EB4" s="160"/>
      <c r="EC4" s="160"/>
      <c r="ED4" s="160"/>
      <c r="EE4" s="160"/>
      <c r="EF4" s="160"/>
      <c r="EG4" s="160"/>
      <c r="EH4" s="160"/>
      <c r="EI4" s="160"/>
      <c r="EJ4" s="160"/>
      <c r="EK4" s="160"/>
      <c r="EL4" s="160"/>
      <c r="EM4" s="160"/>
      <c r="EN4" s="160"/>
      <c r="EO4" s="160"/>
      <c r="EP4" s="160"/>
      <c r="EQ4" s="160"/>
      <c r="ER4" s="160"/>
      <c r="ES4" s="160"/>
      <c r="ET4" s="160"/>
      <c r="EU4" s="160"/>
      <c r="EV4" s="160"/>
      <c r="EW4" s="160"/>
      <c r="EX4" s="160"/>
      <c r="EY4" s="160"/>
      <c r="EZ4" s="160"/>
      <c r="FA4" s="160"/>
      <c r="FB4" s="160"/>
      <c r="FC4" s="160"/>
      <c r="FD4" s="160"/>
      <c r="FE4" s="160"/>
      <c r="FF4" s="160"/>
      <c r="FG4" s="160"/>
      <c r="FH4" s="160"/>
      <c r="FI4" s="160"/>
      <c r="FJ4" s="160"/>
      <c r="FK4" s="160"/>
      <c r="FL4" s="160"/>
      <c r="FM4" s="160"/>
      <c r="FN4" s="160"/>
      <c r="FO4" s="160"/>
      <c r="FP4" s="160"/>
      <c r="FQ4" s="160"/>
      <c r="FR4" s="160"/>
      <c r="FS4" s="160"/>
      <c r="FT4" s="160"/>
      <c r="FU4" s="160"/>
      <c r="FV4" s="160"/>
      <c r="FW4" s="160"/>
      <c r="FX4" s="160"/>
      <c r="FY4" s="160"/>
      <c r="FZ4" s="160"/>
      <c r="GA4" s="160"/>
      <c r="GB4" s="160"/>
      <c r="GC4" s="160"/>
      <c r="GD4" s="160"/>
      <c r="GE4" s="160"/>
      <c r="GF4" s="160"/>
      <c r="GG4" s="160"/>
      <c r="GH4" s="160"/>
      <c r="GI4" s="160"/>
      <c r="GJ4" s="160"/>
      <c r="GK4" s="160"/>
      <c r="GL4" s="160"/>
      <c r="GM4" s="160"/>
      <c r="GN4" s="160"/>
      <c r="GO4" s="160"/>
      <c r="GP4" s="160"/>
      <c r="GQ4" s="160"/>
      <c r="GR4" s="160"/>
      <c r="GS4" s="160"/>
      <c r="GT4" s="160"/>
      <c r="GU4" s="160"/>
      <c r="GV4" s="160"/>
      <c r="GW4" s="160"/>
      <c r="GX4" s="160"/>
      <c r="GY4" s="160"/>
      <c r="GZ4" s="160"/>
      <c r="HA4" s="160"/>
      <c r="HB4" s="160"/>
      <c r="HC4" s="160"/>
      <c r="HD4" s="160"/>
      <c r="HE4" s="160"/>
      <c r="HF4" s="160"/>
      <c r="HG4" s="160"/>
      <c r="HH4" s="160"/>
      <c r="HI4" s="160"/>
      <c r="HJ4" s="160"/>
      <c r="HK4" s="160"/>
      <c r="HL4" s="160"/>
      <c r="HM4" s="160"/>
      <c r="HN4" s="160"/>
      <c r="HO4" s="160"/>
      <c r="HP4" s="160"/>
      <c r="HQ4" s="160"/>
      <c r="HR4" s="160"/>
      <c r="HS4" s="160"/>
      <c r="HT4" s="160"/>
      <c r="HU4" s="160"/>
      <c r="HV4" s="160"/>
      <c r="HW4" s="160"/>
      <c r="HX4" s="160"/>
      <c r="HY4" s="160"/>
      <c r="HZ4" s="160"/>
      <c r="IA4" s="160"/>
      <c r="IB4" s="160"/>
      <c r="IC4" s="160"/>
      <c r="ID4" s="160"/>
      <c r="IE4" s="160"/>
      <c r="IF4" s="160"/>
      <c r="IG4" s="160"/>
      <c r="IH4" s="160"/>
      <c r="II4" s="160"/>
      <c r="IJ4" s="160"/>
      <c r="IK4" s="160"/>
      <c r="IL4" s="160"/>
      <c r="IM4" s="160"/>
      <c r="IN4" s="160"/>
      <c r="IO4" s="160"/>
      <c r="IP4" s="160"/>
      <c r="IQ4" s="160"/>
      <c r="IR4" s="160"/>
      <c r="IS4" s="160"/>
      <c r="IT4" s="160"/>
      <c r="IU4" s="160"/>
      <c r="IV4" s="160"/>
      <c r="IW4" s="160"/>
      <c r="IX4" s="160"/>
      <c r="IY4" s="160"/>
      <c r="IZ4" s="160"/>
      <c r="JA4" s="160"/>
      <c r="JB4" s="160"/>
      <c r="JC4" s="160"/>
      <c r="JD4" s="160"/>
      <c r="JE4" s="160"/>
      <c r="JF4" s="160"/>
      <c r="JG4" s="160"/>
      <c r="JH4" s="160"/>
      <c r="JI4" s="160"/>
      <c r="JJ4" s="160"/>
      <c r="JK4" s="160"/>
      <c r="JL4" s="160"/>
      <c r="JM4" s="160"/>
      <c r="JN4" s="160"/>
      <c r="JO4" s="160"/>
      <c r="JP4" s="160"/>
      <c r="JQ4" s="160"/>
      <c r="JR4" s="160"/>
      <c r="JS4" s="160"/>
      <c r="JT4" s="160"/>
      <c r="JU4" s="160"/>
      <c r="JV4" s="160"/>
      <c r="JW4" s="160"/>
      <c r="JX4" s="160"/>
      <c r="JY4" s="160"/>
      <c r="JZ4" s="160"/>
      <c r="KA4" s="160"/>
      <c r="KB4" s="160"/>
      <c r="KC4" s="160"/>
      <c r="KD4" s="160"/>
      <c r="KE4" s="160"/>
      <c r="KF4" s="160"/>
      <c r="KG4" s="160"/>
      <c r="KH4" s="160"/>
      <c r="KI4" s="160"/>
      <c r="KJ4" s="160"/>
      <c r="KK4" s="160"/>
      <c r="KL4" s="160"/>
      <c r="KM4" s="160"/>
      <c r="KN4" s="160"/>
      <c r="KO4" s="160"/>
      <c r="KP4" s="160"/>
      <c r="KQ4" s="160"/>
      <c r="KR4" s="160"/>
      <c r="KS4" s="160"/>
      <c r="KT4" s="160"/>
      <c r="KU4" s="160"/>
      <c r="KV4" s="160"/>
      <c r="KW4" s="160"/>
      <c r="KX4" s="160"/>
      <c r="KY4" s="160"/>
      <c r="KZ4" s="160"/>
      <c r="LA4" s="160"/>
      <c r="LB4" s="160"/>
      <c r="LC4" s="160"/>
      <c r="LD4" s="160"/>
      <c r="LE4" s="160"/>
      <c r="LF4" s="160"/>
      <c r="LG4" s="160"/>
      <c r="LH4" s="160"/>
      <c r="LI4" s="160"/>
      <c r="LJ4" s="160"/>
      <c r="LK4" s="160"/>
      <c r="LL4" s="160"/>
      <c r="LM4" s="160"/>
      <c r="LN4" s="160"/>
      <c r="LO4" s="160"/>
      <c r="LP4" s="160"/>
      <c r="LQ4" s="160"/>
      <c r="LR4" s="160"/>
      <c r="LS4" s="160"/>
      <c r="LT4" s="160"/>
      <c r="LU4" s="160"/>
      <c r="LV4" s="160"/>
      <c r="LW4" s="160"/>
      <c r="LX4" s="160"/>
      <c r="LY4" s="160"/>
      <c r="LZ4" s="160"/>
      <c r="MA4" s="160"/>
      <c r="MB4" s="160"/>
      <c r="MC4" s="160"/>
      <c r="MD4" s="160"/>
      <c r="ME4" s="160"/>
      <c r="MF4" s="160"/>
      <c r="MG4" s="160"/>
      <c r="MH4" s="160"/>
      <c r="MI4" s="160"/>
      <c r="MJ4" s="160"/>
      <c r="MK4" s="160"/>
      <c r="ML4" s="160"/>
      <c r="MM4" s="160"/>
      <c r="MN4" s="160"/>
      <c r="MO4" s="160"/>
      <c r="MP4" s="160"/>
      <c r="MQ4" s="160"/>
      <c r="MR4" s="160"/>
      <c r="MS4" s="160"/>
      <c r="MT4" s="160"/>
      <c r="MU4" s="160"/>
      <c r="MV4" s="160"/>
      <c r="MW4" s="160"/>
      <c r="MX4" s="160"/>
      <c r="MY4" s="160"/>
      <c r="MZ4" s="160"/>
      <c r="NA4" s="160"/>
      <c r="NB4" s="160"/>
      <c r="NC4" s="160"/>
      <c r="ND4" s="160"/>
      <c r="NE4" s="160"/>
      <c r="NF4" s="160"/>
      <c r="NG4" s="160"/>
      <c r="NH4" s="160"/>
      <c r="NI4" s="160"/>
      <c r="NJ4" s="160"/>
      <c r="NK4" s="160"/>
      <c r="NL4" s="160"/>
      <c r="NM4" s="160"/>
      <c r="NN4" s="160"/>
      <c r="NO4" s="160"/>
      <c r="NP4" s="160"/>
      <c r="NQ4" s="160"/>
      <c r="NR4" s="160"/>
      <c r="NS4" s="160"/>
      <c r="NT4" s="160"/>
      <c r="NU4" s="160"/>
      <c r="NV4" s="160"/>
      <c r="NW4" s="160"/>
      <c r="NX4" s="160"/>
      <c r="NY4" s="160"/>
      <c r="NZ4" s="160"/>
      <c r="OA4" s="160"/>
      <c r="OB4" s="160"/>
      <c r="OC4" s="160"/>
      <c r="OD4" s="160"/>
      <c r="OE4" s="160"/>
      <c r="OF4" s="160"/>
      <c r="OG4" s="160"/>
      <c r="OH4" s="160"/>
      <c r="OI4" s="160"/>
      <c r="OJ4" s="160"/>
      <c r="OK4" s="160"/>
      <c r="OL4" s="160"/>
      <c r="OM4" s="160"/>
      <c r="ON4" s="160"/>
      <c r="OO4" s="160"/>
      <c r="OP4" s="160"/>
      <c r="OQ4" s="160"/>
      <c r="OR4" s="160"/>
      <c r="OS4" s="160"/>
      <c r="OT4" s="160"/>
      <c r="OU4" s="160"/>
      <c r="OV4" s="160"/>
      <c r="OW4" s="160"/>
      <c r="OX4" s="160"/>
      <c r="OY4" s="160"/>
      <c r="OZ4" s="160"/>
      <c r="PA4" s="160"/>
      <c r="PB4" s="160"/>
      <c r="PC4" s="160"/>
      <c r="PD4" s="160"/>
      <c r="PE4" s="160"/>
      <c r="PF4" s="160"/>
      <c r="PG4" s="160"/>
      <c r="PH4" s="160"/>
      <c r="PI4" s="160"/>
      <c r="PJ4" s="160"/>
      <c r="PK4" s="160"/>
      <c r="PL4" s="160"/>
      <c r="PM4" s="160"/>
      <c r="PN4" s="160"/>
      <c r="PO4" s="160"/>
      <c r="PP4" s="160"/>
      <c r="PQ4" s="160"/>
      <c r="PR4" s="160"/>
      <c r="PS4" s="160"/>
      <c r="PT4" s="160"/>
      <c r="PU4" s="160"/>
      <c r="PV4" s="160"/>
      <c r="PW4" s="160"/>
      <c r="PX4" s="160"/>
      <c r="PY4" s="160"/>
      <c r="PZ4" s="160"/>
      <c r="QA4" s="160"/>
      <c r="QB4" s="160"/>
      <c r="QC4" s="160"/>
      <c r="QD4" s="160"/>
      <c r="QE4" s="160"/>
      <c r="QF4" s="160"/>
      <c r="QG4" s="160"/>
      <c r="QH4" s="160"/>
      <c r="QI4" s="160"/>
      <c r="QJ4" s="160"/>
      <c r="QK4" s="160"/>
      <c r="QL4" s="160"/>
      <c r="QM4" s="160"/>
      <c r="QN4" s="160"/>
      <c r="QO4" s="160"/>
      <c r="QP4" s="160"/>
      <c r="QQ4" s="160"/>
      <c r="QR4" s="160"/>
      <c r="QS4" s="160"/>
      <c r="QT4" s="160"/>
      <c r="QU4" s="160"/>
      <c r="QV4" s="160"/>
      <c r="QW4" s="160"/>
      <c r="QX4" s="160"/>
      <c r="QY4" s="160"/>
      <c r="QZ4" s="160"/>
      <c r="RA4" s="160"/>
      <c r="RB4" s="160"/>
      <c r="RC4" s="160"/>
      <c r="RD4" s="160"/>
      <c r="RE4" s="160"/>
      <c r="RF4" s="160"/>
      <c r="RG4" s="160"/>
      <c r="RH4" s="160"/>
      <c r="RI4" s="160"/>
      <c r="RJ4" s="160"/>
      <c r="RK4" s="160"/>
      <c r="RL4" s="160"/>
      <c r="RM4" s="160"/>
      <c r="RN4" s="160"/>
      <c r="RO4" s="160"/>
      <c r="RP4" s="160"/>
      <c r="RQ4" s="160"/>
      <c r="RR4" s="160"/>
      <c r="RS4" s="160"/>
      <c r="RT4" s="160"/>
      <c r="RU4" s="160"/>
      <c r="RV4" s="160"/>
      <c r="RW4" s="160"/>
      <c r="RX4" s="160"/>
      <c r="RY4" s="160"/>
      <c r="RZ4" s="160"/>
      <c r="SA4" s="160"/>
      <c r="SB4" s="160"/>
      <c r="SC4" s="160"/>
      <c r="SD4" s="160"/>
      <c r="SE4" s="160"/>
      <c r="SF4" s="160"/>
      <c r="SG4" s="160"/>
      <c r="SH4" s="160"/>
      <c r="SI4" s="160"/>
      <c r="SJ4" s="160"/>
      <c r="SK4" s="160"/>
      <c r="SL4" s="160"/>
      <c r="SM4" s="160"/>
      <c r="SN4" s="160"/>
      <c r="SO4" s="160"/>
      <c r="SP4" s="160"/>
      <c r="SQ4" s="160"/>
      <c r="SR4" s="160"/>
      <c r="SS4" s="160"/>
      <c r="ST4" s="160"/>
      <c r="SU4" s="160"/>
      <c r="SV4" s="160"/>
      <c r="SW4" s="160"/>
      <c r="SX4" s="160"/>
      <c r="SY4" s="160"/>
      <c r="SZ4" s="160"/>
      <c r="TA4" s="160"/>
      <c r="TB4" s="160"/>
      <c r="TC4" s="160"/>
      <c r="TD4" s="160"/>
      <c r="TE4" s="160"/>
      <c r="TF4" s="160"/>
    </row>
    <row r="5" spans="1:526">
      <c r="A5" s="160"/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0"/>
      <c r="T5" s="160"/>
      <c r="U5" s="160"/>
      <c r="V5" s="160"/>
      <c r="W5" s="160"/>
      <c r="X5" s="160"/>
      <c r="Y5" s="160"/>
      <c r="Z5" s="160"/>
      <c r="AA5" s="160"/>
      <c r="AB5" s="160"/>
      <c r="AC5" s="160"/>
      <c r="AD5" s="160"/>
      <c r="AE5" s="160"/>
      <c r="AF5" s="160"/>
      <c r="AG5" s="160"/>
      <c r="AH5" s="160"/>
      <c r="AI5" s="160"/>
      <c r="AJ5" s="160"/>
      <c r="AK5" s="160"/>
      <c r="AL5" s="160"/>
      <c r="AM5" s="160"/>
      <c r="AN5" s="160"/>
      <c r="AO5" s="160"/>
      <c r="AP5" s="160"/>
      <c r="AQ5" s="160"/>
      <c r="AR5" s="160"/>
      <c r="AS5" s="160"/>
      <c r="AT5" s="160"/>
      <c r="AU5" s="160"/>
      <c r="AV5" s="160"/>
      <c r="AW5" s="160"/>
      <c r="AX5" s="160"/>
      <c r="AY5" s="160"/>
      <c r="AZ5" s="160"/>
      <c r="BA5" s="160"/>
      <c r="BB5" s="160"/>
      <c r="BC5" s="160"/>
      <c r="BD5" s="160"/>
      <c r="BE5" s="160"/>
      <c r="BF5" s="160"/>
      <c r="BG5" s="160"/>
      <c r="BH5" s="160"/>
      <c r="BI5" s="160"/>
      <c r="BJ5" s="160"/>
      <c r="BK5" s="160"/>
      <c r="BL5" s="160"/>
      <c r="BM5" s="160"/>
      <c r="BN5" s="160"/>
      <c r="BO5" s="160"/>
      <c r="BP5" s="160"/>
      <c r="BQ5" s="160"/>
      <c r="BR5" s="160"/>
      <c r="BS5" s="160"/>
      <c r="BT5" s="160"/>
      <c r="BU5" s="160"/>
      <c r="BV5" s="160"/>
      <c r="BW5" s="160"/>
      <c r="BX5" s="160"/>
      <c r="BY5" s="160"/>
      <c r="BZ5" s="160"/>
      <c r="CA5" s="160"/>
      <c r="CB5" s="160"/>
      <c r="CC5" s="160"/>
      <c r="CD5" s="160"/>
      <c r="CE5" s="160"/>
      <c r="CF5" s="160"/>
      <c r="CG5" s="160"/>
      <c r="CH5" s="160"/>
      <c r="CI5" s="160"/>
      <c r="CJ5" s="160"/>
      <c r="CK5" s="160"/>
      <c r="CL5" s="160"/>
      <c r="CM5" s="160"/>
      <c r="CN5" s="160"/>
      <c r="CO5" s="160"/>
      <c r="CP5" s="160"/>
      <c r="CQ5" s="160"/>
      <c r="CR5" s="160"/>
      <c r="CS5" s="160"/>
      <c r="CT5" s="160"/>
      <c r="CU5" s="160"/>
      <c r="CV5" s="160"/>
      <c r="CW5" s="160"/>
      <c r="CX5" s="160"/>
      <c r="CY5" s="160"/>
      <c r="CZ5" s="160"/>
      <c r="DA5" s="160"/>
      <c r="DB5" s="160"/>
      <c r="DC5" s="160"/>
      <c r="DD5" s="160"/>
      <c r="DE5" s="160"/>
      <c r="DF5" s="160"/>
      <c r="DG5" s="160"/>
      <c r="DH5" s="160"/>
      <c r="DI5" s="160"/>
      <c r="DJ5" s="160"/>
      <c r="DK5" s="160"/>
      <c r="DL5" s="160"/>
      <c r="DM5" s="160"/>
      <c r="DN5" s="160"/>
      <c r="DO5" s="160"/>
      <c r="DP5" s="160"/>
      <c r="DQ5" s="160"/>
      <c r="DR5" s="160"/>
      <c r="DS5" s="160"/>
      <c r="DT5" s="160"/>
      <c r="DU5" s="160"/>
      <c r="DV5" s="160"/>
      <c r="DW5" s="160"/>
      <c r="DX5" s="160"/>
      <c r="DY5" s="160"/>
      <c r="DZ5" s="160"/>
      <c r="EA5" s="160"/>
      <c r="EB5" s="160"/>
      <c r="EC5" s="160"/>
      <c r="ED5" s="160"/>
      <c r="EE5" s="160"/>
      <c r="EF5" s="160"/>
      <c r="EG5" s="160"/>
      <c r="EH5" s="160"/>
      <c r="EI5" s="160"/>
      <c r="EJ5" s="160"/>
      <c r="EK5" s="160"/>
      <c r="EL5" s="160"/>
      <c r="EM5" s="160"/>
      <c r="EN5" s="160"/>
      <c r="EO5" s="160"/>
      <c r="EP5" s="160"/>
      <c r="EQ5" s="160"/>
      <c r="ER5" s="160"/>
      <c r="ES5" s="160"/>
      <c r="ET5" s="160"/>
      <c r="EU5" s="160"/>
      <c r="EV5" s="160"/>
      <c r="EW5" s="160"/>
      <c r="EX5" s="160"/>
      <c r="EY5" s="160"/>
      <c r="EZ5" s="160"/>
      <c r="FA5" s="160"/>
      <c r="FB5" s="160"/>
      <c r="FC5" s="160"/>
      <c r="FD5" s="160"/>
      <c r="FE5" s="160"/>
      <c r="FF5" s="160"/>
      <c r="FG5" s="160"/>
      <c r="FH5" s="160"/>
      <c r="FI5" s="160"/>
      <c r="FJ5" s="160"/>
      <c r="FK5" s="160"/>
      <c r="FL5" s="160"/>
      <c r="FM5" s="160"/>
      <c r="FN5" s="160"/>
      <c r="FO5" s="160"/>
      <c r="FP5" s="160"/>
      <c r="FQ5" s="160"/>
      <c r="FR5" s="160"/>
      <c r="FS5" s="160"/>
      <c r="FT5" s="160"/>
      <c r="FU5" s="160"/>
      <c r="FV5" s="160"/>
      <c r="FW5" s="160"/>
      <c r="FX5" s="160"/>
      <c r="FY5" s="160"/>
      <c r="FZ5" s="160"/>
      <c r="GA5" s="160"/>
      <c r="GB5" s="160"/>
      <c r="GC5" s="160"/>
      <c r="GD5" s="160"/>
      <c r="GE5" s="160"/>
      <c r="GF5" s="160"/>
      <c r="GG5" s="160"/>
      <c r="GH5" s="160"/>
      <c r="GI5" s="160"/>
      <c r="GJ5" s="160"/>
      <c r="GK5" s="160"/>
      <c r="GL5" s="160"/>
      <c r="GM5" s="160"/>
      <c r="GN5" s="160"/>
      <c r="GO5" s="160"/>
      <c r="GP5" s="160"/>
      <c r="GQ5" s="160"/>
      <c r="GR5" s="160"/>
      <c r="GS5" s="160"/>
      <c r="GT5" s="160"/>
      <c r="GU5" s="160"/>
      <c r="GV5" s="160"/>
      <c r="GW5" s="160"/>
      <c r="GX5" s="160"/>
      <c r="GY5" s="160"/>
      <c r="GZ5" s="160"/>
      <c r="HA5" s="160"/>
      <c r="HB5" s="160"/>
      <c r="HC5" s="160"/>
      <c r="HD5" s="160"/>
      <c r="HE5" s="160"/>
      <c r="HF5" s="160"/>
      <c r="HG5" s="160"/>
      <c r="HH5" s="160"/>
      <c r="HI5" s="160"/>
      <c r="HJ5" s="160"/>
      <c r="HK5" s="160"/>
      <c r="HL5" s="160"/>
      <c r="HM5" s="160"/>
      <c r="HN5" s="160"/>
      <c r="HO5" s="160"/>
      <c r="HP5" s="160"/>
      <c r="HQ5" s="160"/>
      <c r="HR5" s="160"/>
      <c r="HS5" s="160"/>
      <c r="HT5" s="160"/>
      <c r="HU5" s="160"/>
      <c r="HV5" s="160"/>
      <c r="HW5" s="160"/>
      <c r="HX5" s="160"/>
      <c r="HY5" s="160"/>
      <c r="HZ5" s="160"/>
      <c r="IA5" s="160"/>
      <c r="IB5" s="160"/>
      <c r="IC5" s="160"/>
      <c r="ID5" s="160"/>
      <c r="IE5" s="160"/>
      <c r="IF5" s="160"/>
      <c r="IG5" s="160"/>
      <c r="IH5" s="160"/>
      <c r="II5" s="160"/>
      <c r="IJ5" s="160"/>
      <c r="IK5" s="160"/>
      <c r="IL5" s="160"/>
      <c r="IM5" s="160"/>
      <c r="IN5" s="160"/>
      <c r="IO5" s="160"/>
      <c r="IP5" s="160"/>
      <c r="IQ5" s="160"/>
      <c r="IR5" s="160"/>
      <c r="IS5" s="160"/>
      <c r="IT5" s="160"/>
      <c r="IU5" s="160"/>
      <c r="IV5" s="160"/>
      <c r="IW5" s="160"/>
      <c r="IX5" s="160"/>
      <c r="IY5" s="160"/>
      <c r="IZ5" s="160"/>
      <c r="JA5" s="160"/>
      <c r="JB5" s="160"/>
      <c r="JC5" s="160"/>
      <c r="JD5" s="160"/>
      <c r="JE5" s="160"/>
      <c r="JF5" s="160"/>
      <c r="JG5" s="160"/>
      <c r="JH5" s="160"/>
      <c r="JI5" s="160"/>
      <c r="JJ5" s="160"/>
      <c r="JK5" s="160"/>
      <c r="JL5" s="160"/>
      <c r="JM5" s="160"/>
      <c r="JN5" s="160"/>
      <c r="JO5" s="160"/>
      <c r="JP5" s="160"/>
      <c r="JQ5" s="160"/>
      <c r="JR5" s="160"/>
      <c r="JS5" s="160"/>
      <c r="JT5" s="160"/>
      <c r="JU5" s="160"/>
      <c r="JV5" s="160"/>
      <c r="JW5" s="160"/>
      <c r="JX5" s="160"/>
      <c r="JY5" s="160"/>
      <c r="JZ5" s="160"/>
      <c r="KA5" s="160"/>
      <c r="KB5" s="160"/>
      <c r="KC5" s="160"/>
      <c r="KD5" s="160"/>
      <c r="KE5" s="160"/>
      <c r="KF5" s="160"/>
      <c r="KG5" s="160"/>
      <c r="KH5" s="160"/>
      <c r="KI5" s="160"/>
      <c r="KJ5" s="160"/>
      <c r="KK5" s="160"/>
      <c r="KL5" s="160"/>
      <c r="KM5" s="160"/>
      <c r="KN5" s="160"/>
      <c r="KO5" s="160"/>
      <c r="KP5" s="160"/>
      <c r="KQ5" s="160"/>
      <c r="KR5" s="160"/>
      <c r="KS5" s="160"/>
      <c r="KT5" s="160"/>
      <c r="KU5" s="160"/>
      <c r="KV5" s="160"/>
      <c r="KW5" s="160"/>
      <c r="KX5" s="160"/>
      <c r="KY5" s="160"/>
      <c r="KZ5" s="160"/>
      <c r="LA5" s="160"/>
      <c r="LB5" s="160"/>
      <c r="LC5" s="160"/>
      <c r="LD5" s="160"/>
      <c r="LE5" s="160"/>
      <c r="LF5" s="160"/>
      <c r="LG5" s="160"/>
      <c r="LH5" s="160"/>
      <c r="LI5" s="160"/>
      <c r="LJ5" s="160"/>
      <c r="LK5" s="160"/>
      <c r="LL5" s="160"/>
      <c r="LM5" s="160"/>
      <c r="LN5" s="160"/>
      <c r="LO5" s="160"/>
      <c r="LP5" s="160"/>
      <c r="LQ5" s="160"/>
      <c r="LR5" s="160"/>
      <c r="LS5" s="160"/>
      <c r="LT5" s="160"/>
      <c r="LU5" s="160"/>
      <c r="LV5" s="160"/>
      <c r="LW5" s="160"/>
      <c r="LX5" s="160"/>
      <c r="LY5" s="160"/>
      <c r="LZ5" s="160"/>
      <c r="MA5" s="160"/>
      <c r="MB5" s="160"/>
      <c r="MC5" s="160"/>
      <c r="MD5" s="160"/>
      <c r="ME5" s="160"/>
      <c r="MF5" s="160"/>
      <c r="MG5" s="160"/>
      <c r="MH5" s="160"/>
      <c r="MI5" s="160"/>
      <c r="MJ5" s="160"/>
      <c r="MK5" s="160"/>
      <c r="ML5" s="160"/>
      <c r="MM5" s="160"/>
      <c r="MN5" s="160"/>
      <c r="MO5" s="160"/>
      <c r="MP5" s="160"/>
      <c r="MQ5" s="160"/>
      <c r="MR5" s="160"/>
      <c r="MS5" s="160"/>
      <c r="MT5" s="160"/>
      <c r="MU5" s="160"/>
      <c r="MV5" s="160"/>
      <c r="MW5" s="160"/>
      <c r="MX5" s="160"/>
      <c r="MY5" s="160"/>
      <c r="MZ5" s="160"/>
      <c r="NA5" s="160"/>
      <c r="NB5" s="160"/>
      <c r="NC5" s="160"/>
      <c r="ND5" s="160"/>
      <c r="NE5" s="160"/>
      <c r="NF5" s="160"/>
      <c r="NG5" s="160"/>
      <c r="NH5" s="160"/>
      <c r="NI5" s="160"/>
      <c r="NJ5" s="160"/>
      <c r="NK5" s="160"/>
      <c r="NL5" s="160"/>
      <c r="NM5" s="160"/>
      <c r="NN5" s="160"/>
      <c r="NO5" s="160"/>
      <c r="NP5" s="160"/>
      <c r="NQ5" s="160"/>
      <c r="NR5" s="160"/>
      <c r="NS5" s="160"/>
      <c r="NT5" s="160"/>
      <c r="NU5" s="160"/>
      <c r="NV5" s="160"/>
      <c r="NW5" s="160"/>
      <c r="NX5" s="160"/>
      <c r="NY5" s="160"/>
      <c r="NZ5" s="160"/>
      <c r="OA5" s="160"/>
      <c r="OB5" s="160"/>
      <c r="OC5" s="160"/>
      <c r="OD5" s="160"/>
      <c r="OE5" s="160"/>
      <c r="OF5" s="160"/>
      <c r="OG5" s="160"/>
      <c r="OH5" s="160"/>
      <c r="OI5" s="160"/>
      <c r="OJ5" s="160"/>
      <c r="OK5" s="160"/>
      <c r="OL5" s="160"/>
      <c r="OM5" s="160"/>
      <c r="ON5" s="160"/>
      <c r="OO5" s="160"/>
      <c r="OP5" s="160"/>
      <c r="OQ5" s="160"/>
      <c r="OR5" s="160"/>
      <c r="OS5" s="160"/>
      <c r="OT5" s="160"/>
      <c r="OU5" s="160"/>
      <c r="OV5" s="160"/>
      <c r="OW5" s="160"/>
      <c r="OX5" s="160"/>
      <c r="OY5" s="160"/>
      <c r="OZ5" s="160"/>
      <c r="PA5" s="160"/>
      <c r="PB5" s="160"/>
      <c r="PC5" s="160"/>
      <c r="PD5" s="160"/>
      <c r="PE5" s="160"/>
      <c r="PF5" s="160"/>
      <c r="PG5" s="160"/>
      <c r="PH5" s="160"/>
      <c r="PI5" s="160"/>
      <c r="PJ5" s="160"/>
      <c r="PK5" s="160"/>
      <c r="PL5" s="160"/>
      <c r="PM5" s="160"/>
      <c r="PN5" s="160"/>
      <c r="PO5" s="160"/>
      <c r="PP5" s="160"/>
      <c r="PQ5" s="160"/>
      <c r="PR5" s="160"/>
      <c r="PS5" s="160"/>
      <c r="PT5" s="160"/>
      <c r="PU5" s="160"/>
      <c r="PV5" s="160"/>
      <c r="PW5" s="160"/>
      <c r="PX5" s="160"/>
      <c r="PY5" s="160"/>
      <c r="PZ5" s="160"/>
      <c r="QA5" s="160"/>
      <c r="QB5" s="160"/>
      <c r="QC5" s="160"/>
      <c r="QD5" s="160"/>
      <c r="QE5" s="160"/>
      <c r="QF5" s="160"/>
      <c r="QG5" s="160"/>
      <c r="QH5" s="160"/>
      <c r="QI5" s="160"/>
      <c r="QJ5" s="160"/>
      <c r="QK5" s="160"/>
      <c r="QL5" s="160"/>
      <c r="QM5" s="160"/>
      <c r="QN5" s="160"/>
      <c r="QO5" s="160"/>
      <c r="QP5" s="160"/>
      <c r="QQ5" s="160"/>
      <c r="QR5" s="160"/>
      <c r="QS5" s="160"/>
      <c r="QT5" s="160"/>
      <c r="QU5" s="160"/>
      <c r="QV5" s="160"/>
      <c r="QW5" s="160"/>
      <c r="QX5" s="160"/>
      <c r="QY5" s="160"/>
      <c r="QZ5" s="160"/>
      <c r="RA5" s="160"/>
      <c r="RB5" s="160"/>
      <c r="RC5" s="160"/>
      <c r="RD5" s="160"/>
      <c r="RE5" s="160"/>
      <c r="RF5" s="160"/>
      <c r="RG5" s="160"/>
      <c r="RH5" s="160"/>
      <c r="RI5" s="160"/>
      <c r="RJ5" s="160"/>
      <c r="RK5" s="160"/>
      <c r="RL5" s="160"/>
      <c r="RM5" s="160"/>
      <c r="RN5" s="160"/>
      <c r="RO5" s="160"/>
      <c r="RP5" s="160"/>
      <c r="RQ5" s="160"/>
      <c r="RR5" s="160"/>
      <c r="RS5" s="160"/>
      <c r="RT5" s="160"/>
      <c r="RU5" s="160"/>
      <c r="RV5" s="160"/>
      <c r="RW5" s="160"/>
      <c r="RX5" s="160"/>
      <c r="RY5" s="160"/>
      <c r="RZ5" s="160"/>
      <c r="SA5" s="160"/>
      <c r="SB5" s="160"/>
      <c r="SC5" s="160"/>
      <c r="SD5" s="160"/>
      <c r="SE5" s="160"/>
      <c r="SF5" s="160"/>
      <c r="SG5" s="160"/>
      <c r="SH5" s="160"/>
      <c r="SI5" s="160"/>
      <c r="SJ5" s="160"/>
      <c r="SK5" s="160"/>
      <c r="SL5" s="160"/>
      <c r="SM5" s="160"/>
      <c r="SN5" s="160"/>
      <c r="SO5" s="160"/>
      <c r="SP5" s="160"/>
      <c r="SQ5" s="160"/>
      <c r="SR5" s="160"/>
      <c r="SS5" s="160"/>
      <c r="ST5" s="160"/>
      <c r="SU5" s="160"/>
      <c r="SV5" s="160"/>
      <c r="SW5" s="160"/>
      <c r="SX5" s="160"/>
      <c r="SY5" s="160"/>
      <c r="SZ5" s="160"/>
      <c r="TA5" s="160"/>
      <c r="TB5" s="160"/>
      <c r="TC5" s="160"/>
      <c r="TD5" s="160"/>
      <c r="TE5" s="160"/>
      <c r="TF5" s="160"/>
    </row>
    <row r="6" spans="1:526">
      <c r="A6" s="160"/>
      <c r="B6" s="160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0"/>
      <c r="AO6" s="160"/>
      <c r="AP6" s="160"/>
      <c r="AQ6" s="160"/>
      <c r="AR6" s="160"/>
      <c r="AS6" s="160"/>
      <c r="AT6" s="160"/>
      <c r="AU6" s="160"/>
      <c r="AV6" s="160"/>
      <c r="AW6" s="160"/>
      <c r="AX6" s="160"/>
      <c r="AY6" s="160"/>
      <c r="AZ6" s="160"/>
      <c r="BA6" s="160"/>
      <c r="BB6" s="160"/>
      <c r="BC6" s="160"/>
      <c r="BD6" s="160"/>
      <c r="BE6" s="160"/>
      <c r="BF6" s="160"/>
      <c r="BG6" s="160"/>
      <c r="BH6" s="160"/>
      <c r="BI6" s="160"/>
      <c r="BJ6" s="160"/>
      <c r="BK6" s="160"/>
      <c r="BL6" s="160"/>
      <c r="BM6" s="160"/>
      <c r="BN6" s="160"/>
      <c r="BO6" s="160"/>
      <c r="BP6" s="160"/>
      <c r="BQ6" s="160"/>
      <c r="BR6" s="160"/>
      <c r="BS6" s="160"/>
      <c r="BT6" s="160"/>
      <c r="BU6" s="160"/>
      <c r="BV6" s="160"/>
      <c r="BW6" s="160"/>
      <c r="BX6" s="160"/>
      <c r="BY6" s="160"/>
      <c r="BZ6" s="160"/>
      <c r="CA6" s="160"/>
      <c r="CB6" s="160"/>
      <c r="CC6" s="160"/>
      <c r="CD6" s="160"/>
      <c r="CE6" s="160"/>
      <c r="CF6" s="160"/>
      <c r="CG6" s="160"/>
      <c r="CH6" s="160"/>
      <c r="CI6" s="160"/>
      <c r="CJ6" s="160"/>
      <c r="CK6" s="160"/>
      <c r="CL6" s="160"/>
      <c r="CM6" s="160"/>
      <c r="CN6" s="160"/>
      <c r="CO6" s="160"/>
      <c r="CP6" s="160"/>
      <c r="CQ6" s="160"/>
      <c r="CR6" s="160"/>
      <c r="CS6" s="160"/>
      <c r="CT6" s="160"/>
      <c r="CU6" s="160"/>
      <c r="CV6" s="160"/>
      <c r="CW6" s="160"/>
      <c r="CX6" s="160"/>
      <c r="CY6" s="160"/>
      <c r="CZ6" s="160"/>
      <c r="DA6" s="160"/>
      <c r="DB6" s="160"/>
      <c r="DC6" s="160"/>
      <c r="DD6" s="160"/>
      <c r="DE6" s="160"/>
      <c r="DF6" s="160"/>
      <c r="DG6" s="160"/>
      <c r="DH6" s="160"/>
      <c r="DI6" s="160"/>
      <c r="DJ6" s="160"/>
      <c r="DK6" s="160"/>
      <c r="DL6" s="160"/>
      <c r="DM6" s="160"/>
      <c r="DN6" s="160"/>
      <c r="DO6" s="160"/>
      <c r="DP6" s="160"/>
      <c r="DQ6" s="160"/>
      <c r="DR6" s="160"/>
      <c r="DS6" s="160"/>
      <c r="DT6" s="160"/>
      <c r="DU6" s="160"/>
      <c r="DV6" s="160"/>
      <c r="DW6" s="160"/>
      <c r="DX6" s="160"/>
      <c r="DY6" s="160"/>
      <c r="DZ6" s="160"/>
      <c r="EA6" s="160"/>
      <c r="EB6" s="160"/>
      <c r="EC6" s="160"/>
      <c r="ED6" s="160"/>
      <c r="EE6" s="160"/>
      <c r="EF6" s="160"/>
      <c r="EG6" s="160"/>
      <c r="EH6" s="160"/>
      <c r="EI6" s="160"/>
      <c r="EJ6" s="160"/>
      <c r="EK6" s="160"/>
      <c r="EL6" s="160"/>
      <c r="EM6" s="160"/>
      <c r="EN6" s="160"/>
      <c r="EO6" s="160"/>
      <c r="EP6" s="160"/>
      <c r="EQ6" s="160"/>
      <c r="ER6" s="160"/>
      <c r="ES6" s="160"/>
      <c r="ET6" s="160"/>
      <c r="EU6" s="160"/>
      <c r="EV6" s="160"/>
      <c r="EW6" s="160"/>
      <c r="EX6" s="160"/>
      <c r="EY6" s="160"/>
      <c r="EZ6" s="160"/>
      <c r="FA6" s="160"/>
      <c r="FB6" s="160"/>
      <c r="FC6" s="160"/>
      <c r="FD6" s="160"/>
      <c r="FE6" s="160"/>
      <c r="FF6" s="160"/>
      <c r="FG6" s="160"/>
      <c r="FH6" s="160"/>
      <c r="FI6" s="160"/>
      <c r="FJ6" s="160"/>
      <c r="FK6" s="160"/>
      <c r="FL6" s="160"/>
      <c r="FM6" s="160"/>
      <c r="FN6" s="160"/>
      <c r="FO6" s="160"/>
      <c r="FP6" s="160"/>
      <c r="FQ6" s="160"/>
      <c r="FR6" s="160"/>
      <c r="FS6" s="160"/>
      <c r="FT6" s="160"/>
      <c r="FU6" s="160"/>
      <c r="FV6" s="160"/>
      <c r="FW6" s="160"/>
      <c r="FX6" s="160"/>
      <c r="FY6" s="160"/>
      <c r="FZ6" s="160"/>
      <c r="GA6" s="160"/>
      <c r="GB6" s="160"/>
      <c r="GC6" s="160"/>
      <c r="GD6" s="160"/>
      <c r="GE6" s="160"/>
      <c r="GF6" s="160"/>
      <c r="GG6" s="160"/>
      <c r="GH6" s="160"/>
      <c r="GI6" s="160"/>
      <c r="GJ6" s="160"/>
      <c r="GK6" s="160"/>
      <c r="GL6" s="160"/>
      <c r="GM6" s="160"/>
      <c r="GN6" s="160"/>
      <c r="GO6" s="160"/>
      <c r="GP6" s="160"/>
      <c r="GQ6" s="160"/>
      <c r="GR6" s="160"/>
      <c r="GS6" s="160"/>
      <c r="GT6" s="160"/>
      <c r="GU6" s="160"/>
      <c r="GV6" s="160"/>
      <c r="GW6" s="160"/>
      <c r="GX6" s="160"/>
      <c r="GY6" s="160"/>
      <c r="GZ6" s="160"/>
      <c r="HA6" s="160"/>
      <c r="HB6" s="160"/>
      <c r="HC6" s="160"/>
      <c r="HD6" s="160"/>
      <c r="HE6" s="160"/>
      <c r="HF6" s="160"/>
      <c r="HG6" s="160"/>
      <c r="HH6" s="160"/>
      <c r="HI6" s="160"/>
      <c r="HJ6" s="160"/>
      <c r="HK6" s="160"/>
      <c r="HL6" s="160"/>
      <c r="HM6" s="160"/>
      <c r="HN6" s="160"/>
      <c r="HO6" s="160"/>
      <c r="HP6" s="160"/>
      <c r="HQ6" s="160"/>
      <c r="HR6" s="160"/>
      <c r="HS6" s="160"/>
      <c r="HT6" s="160"/>
      <c r="HU6" s="160"/>
      <c r="HV6" s="160"/>
      <c r="HW6" s="160"/>
      <c r="HX6" s="160"/>
      <c r="HY6" s="160"/>
      <c r="HZ6" s="160"/>
      <c r="IA6" s="160"/>
      <c r="IB6" s="160"/>
      <c r="IC6" s="160"/>
      <c r="ID6" s="160"/>
      <c r="IE6" s="160"/>
      <c r="IF6" s="160"/>
      <c r="IG6" s="160"/>
      <c r="IH6" s="160"/>
      <c r="II6" s="160"/>
      <c r="IJ6" s="160"/>
      <c r="IK6" s="160"/>
      <c r="IL6" s="160"/>
      <c r="IM6" s="160"/>
      <c r="IN6" s="160"/>
      <c r="IO6" s="160"/>
      <c r="IP6" s="160"/>
      <c r="IQ6" s="160"/>
      <c r="IR6" s="160"/>
      <c r="IS6" s="160"/>
      <c r="IT6" s="160"/>
      <c r="IU6" s="160"/>
      <c r="IV6" s="160"/>
      <c r="IW6" s="160"/>
      <c r="IX6" s="160"/>
      <c r="IY6" s="160"/>
      <c r="IZ6" s="160"/>
      <c r="JA6" s="160"/>
      <c r="JB6" s="160"/>
      <c r="JC6" s="160"/>
      <c r="JD6" s="160"/>
      <c r="JE6" s="160"/>
      <c r="JF6" s="160"/>
      <c r="JG6" s="160"/>
      <c r="JH6" s="160"/>
      <c r="JI6" s="160"/>
      <c r="JJ6" s="160"/>
      <c r="JK6" s="160"/>
      <c r="JL6" s="160"/>
      <c r="JM6" s="160"/>
      <c r="JN6" s="160"/>
      <c r="JO6" s="160"/>
      <c r="JP6" s="160"/>
      <c r="JQ6" s="160"/>
      <c r="JR6" s="160"/>
      <c r="JS6" s="160"/>
      <c r="JT6" s="160"/>
      <c r="JU6" s="160"/>
      <c r="JV6" s="160"/>
      <c r="JW6" s="160"/>
      <c r="JX6" s="160"/>
      <c r="JY6" s="160"/>
      <c r="JZ6" s="160"/>
      <c r="KA6" s="160"/>
      <c r="KB6" s="160"/>
      <c r="KC6" s="160"/>
      <c r="KD6" s="160"/>
      <c r="KE6" s="160"/>
      <c r="KF6" s="160"/>
      <c r="KG6" s="160"/>
      <c r="KH6" s="160"/>
      <c r="KI6" s="160"/>
      <c r="KJ6" s="160"/>
      <c r="KK6" s="160"/>
      <c r="KL6" s="160"/>
      <c r="KM6" s="160"/>
      <c r="KN6" s="160"/>
      <c r="KO6" s="160"/>
      <c r="KP6" s="160"/>
      <c r="KQ6" s="160"/>
      <c r="KR6" s="160"/>
      <c r="KS6" s="160"/>
      <c r="KT6" s="160"/>
      <c r="KU6" s="160"/>
      <c r="KV6" s="160"/>
      <c r="KW6" s="160"/>
      <c r="KX6" s="160"/>
      <c r="KY6" s="160"/>
      <c r="KZ6" s="160"/>
      <c r="LA6" s="160"/>
      <c r="LB6" s="160"/>
      <c r="LC6" s="160"/>
      <c r="LD6" s="160"/>
      <c r="LE6" s="160"/>
      <c r="LF6" s="160"/>
      <c r="LG6" s="160"/>
      <c r="LH6" s="160"/>
      <c r="LI6" s="160"/>
      <c r="LJ6" s="160"/>
      <c r="LK6" s="160"/>
      <c r="LL6" s="160"/>
      <c r="LM6" s="160"/>
      <c r="LN6" s="160"/>
      <c r="LO6" s="160"/>
      <c r="LP6" s="160"/>
      <c r="LQ6" s="160"/>
      <c r="LR6" s="160"/>
      <c r="LS6" s="160"/>
      <c r="LT6" s="160"/>
      <c r="LU6" s="160"/>
      <c r="LV6" s="160"/>
      <c r="LW6" s="160"/>
      <c r="LX6" s="160"/>
      <c r="LY6" s="160"/>
      <c r="LZ6" s="160"/>
      <c r="MA6" s="160"/>
      <c r="MB6" s="160"/>
      <c r="MC6" s="160"/>
      <c r="MD6" s="160"/>
      <c r="ME6" s="160"/>
      <c r="MF6" s="160"/>
      <c r="MG6" s="160"/>
      <c r="MH6" s="160"/>
      <c r="MI6" s="160"/>
      <c r="MJ6" s="160"/>
      <c r="MK6" s="160"/>
      <c r="ML6" s="160"/>
      <c r="MM6" s="160"/>
      <c r="MN6" s="160"/>
      <c r="MO6" s="160"/>
      <c r="MP6" s="160"/>
      <c r="MQ6" s="160"/>
      <c r="MR6" s="160"/>
      <c r="MS6" s="160"/>
      <c r="MT6" s="160"/>
      <c r="MU6" s="160"/>
      <c r="MV6" s="160"/>
      <c r="MW6" s="160"/>
      <c r="MX6" s="160"/>
      <c r="MY6" s="160"/>
      <c r="MZ6" s="160"/>
      <c r="NA6" s="160"/>
      <c r="NB6" s="160"/>
      <c r="NC6" s="160"/>
      <c r="ND6" s="160"/>
      <c r="NE6" s="160"/>
      <c r="NF6" s="160"/>
      <c r="NG6" s="160"/>
      <c r="NH6" s="160"/>
      <c r="NI6" s="160"/>
      <c r="NJ6" s="160"/>
      <c r="NK6" s="160"/>
      <c r="NL6" s="160"/>
      <c r="NM6" s="160"/>
      <c r="NN6" s="160"/>
      <c r="NO6" s="160"/>
      <c r="NP6" s="160"/>
      <c r="NQ6" s="160"/>
      <c r="NR6" s="160"/>
      <c r="NS6" s="160"/>
      <c r="NT6" s="160"/>
      <c r="NU6" s="160"/>
      <c r="NV6" s="160"/>
      <c r="NW6" s="160"/>
      <c r="NX6" s="160"/>
      <c r="NY6" s="160"/>
      <c r="NZ6" s="160"/>
      <c r="OA6" s="160"/>
      <c r="OB6" s="160"/>
      <c r="OC6" s="160"/>
      <c r="OD6" s="160"/>
      <c r="OE6" s="160"/>
      <c r="OF6" s="160"/>
      <c r="OG6" s="160"/>
      <c r="OH6" s="160"/>
      <c r="OI6" s="160"/>
      <c r="OJ6" s="160"/>
      <c r="OK6" s="160"/>
      <c r="OL6" s="160"/>
      <c r="OM6" s="160"/>
      <c r="ON6" s="160"/>
      <c r="OO6" s="160"/>
      <c r="OP6" s="160"/>
      <c r="OQ6" s="160"/>
      <c r="OR6" s="160"/>
      <c r="OS6" s="160"/>
      <c r="OT6" s="160"/>
      <c r="OU6" s="160"/>
      <c r="OV6" s="160"/>
      <c r="OW6" s="160"/>
      <c r="OX6" s="160"/>
      <c r="OY6" s="160"/>
      <c r="OZ6" s="160"/>
      <c r="PA6" s="160"/>
      <c r="PB6" s="160"/>
      <c r="PC6" s="160"/>
      <c r="PD6" s="160"/>
      <c r="PE6" s="160"/>
      <c r="PF6" s="160"/>
      <c r="PG6" s="160"/>
      <c r="PH6" s="160"/>
      <c r="PI6" s="160"/>
      <c r="PJ6" s="160"/>
      <c r="PK6" s="160"/>
      <c r="PL6" s="160"/>
      <c r="PM6" s="160"/>
      <c r="PN6" s="160"/>
      <c r="PO6" s="160"/>
      <c r="PP6" s="160"/>
      <c r="PQ6" s="160"/>
      <c r="PR6" s="160"/>
      <c r="PS6" s="160"/>
      <c r="PT6" s="160"/>
      <c r="PU6" s="160"/>
      <c r="PV6" s="160"/>
      <c r="PW6" s="160"/>
      <c r="PX6" s="160"/>
      <c r="PY6" s="160"/>
      <c r="PZ6" s="160"/>
      <c r="QA6" s="160"/>
      <c r="QB6" s="160"/>
      <c r="QC6" s="160"/>
      <c r="QD6" s="160"/>
      <c r="QE6" s="160"/>
      <c r="QF6" s="160"/>
      <c r="QG6" s="160"/>
      <c r="QH6" s="160"/>
      <c r="QI6" s="160"/>
      <c r="QJ6" s="160"/>
      <c r="QK6" s="160"/>
      <c r="QL6" s="160"/>
      <c r="QM6" s="160"/>
      <c r="QN6" s="160"/>
      <c r="QO6" s="160"/>
      <c r="QP6" s="160"/>
      <c r="QQ6" s="160"/>
      <c r="QR6" s="160"/>
      <c r="QS6" s="160"/>
      <c r="QT6" s="160"/>
      <c r="QU6" s="160"/>
      <c r="QV6" s="160"/>
      <c r="QW6" s="160"/>
      <c r="QX6" s="160"/>
      <c r="QY6" s="160"/>
      <c r="QZ6" s="160"/>
      <c r="RA6" s="160"/>
      <c r="RB6" s="160"/>
      <c r="RC6" s="160"/>
      <c r="RD6" s="160"/>
      <c r="RE6" s="160"/>
      <c r="RF6" s="160"/>
      <c r="RG6" s="160"/>
      <c r="RH6" s="160"/>
      <c r="RI6" s="160"/>
      <c r="RJ6" s="160"/>
      <c r="RK6" s="160"/>
      <c r="RL6" s="160"/>
      <c r="RM6" s="160"/>
      <c r="RN6" s="160"/>
      <c r="RO6" s="160"/>
      <c r="RP6" s="160"/>
      <c r="RQ6" s="160"/>
      <c r="RR6" s="160"/>
      <c r="RS6" s="160"/>
      <c r="RT6" s="160"/>
      <c r="RU6" s="160"/>
      <c r="RV6" s="160"/>
      <c r="RW6" s="160"/>
      <c r="RX6" s="160"/>
      <c r="RY6" s="160"/>
      <c r="RZ6" s="160"/>
      <c r="SA6" s="160"/>
      <c r="SB6" s="160"/>
      <c r="SC6" s="160"/>
      <c r="SD6" s="160"/>
      <c r="SE6" s="160"/>
      <c r="SF6" s="160"/>
      <c r="SG6" s="160"/>
      <c r="SH6" s="160"/>
      <c r="SI6" s="160"/>
      <c r="SJ6" s="160"/>
      <c r="SK6" s="160"/>
      <c r="SL6" s="160"/>
      <c r="SM6" s="160"/>
      <c r="SN6" s="160"/>
      <c r="SO6" s="160"/>
      <c r="SP6" s="160"/>
      <c r="SQ6" s="160"/>
      <c r="SR6" s="160"/>
      <c r="SS6" s="160"/>
      <c r="ST6" s="160"/>
      <c r="SU6" s="160"/>
      <c r="SV6" s="160"/>
      <c r="SW6" s="160"/>
      <c r="SX6" s="160"/>
      <c r="SY6" s="160"/>
      <c r="SZ6" s="160"/>
      <c r="TA6" s="160"/>
      <c r="TB6" s="160"/>
      <c r="TC6" s="160"/>
      <c r="TD6" s="160"/>
      <c r="TE6" s="160"/>
      <c r="TF6" s="160"/>
    </row>
    <row r="7" spans="1:526">
      <c r="A7" s="160"/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/>
      <c r="AM7" s="160"/>
      <c r="AN7" s="160"/>
      <c r="AO7" s="160"/>
      <c r="AP7" s="160"/>
      <c r="AQ7" s="160"/>
      <c r="AR7" s="160"/>
      <c r="AS7" s="160"/>
      <c r="AT7" s="160"/>
      <c r="AU7" s="160"/>
      <c r="AV7" s="160"/>
      <c r="AW7" s="160"/>
      <c r="AX7" s="160"/>
      <c r="AY7" s="160"/>
      <c r="AZ7" s="160"/>
      <c r="BA7" s="160"/>
      <c r="BB7" s="160"/>
      <c r="BC7" s="160"/>
      <c r="BD7" s="160"/>
      <c r="BE7" s="160"/>
      <c r="BF7" s="160"/>
      <c r="BG7" s="160"/>
      <c r="BH7" s="160"/>
      <c r="BI7" s="160"/>
      <c r="BJ7" s="160"/>
      <c r="BK7" s="160"/>
      <c r="BL7" s="160"/>
      <c r="BM7" s="160"/>
      <c r="BN7" s="160"/>
      <c r="BO7" s="160"/>
      <c r="BP7" s="160"/>
      <c r="BQ7" s="160"/>
      <c r="BR7" s="160"/>
      <c r="BS7" s="160"/>
      <c r="BT7" s="160"/>
      <c r="BU7" s="160"/>
      <c r="BV7" s="160"/>
      <c r="BW7" s="160"/>
      <c r="BX7" s="160"/>
      <c r="BY7" s="160"/>
      <c r="BZ7" s="160"/>
      <c r="CA7" s="160"/>
      <c r="CB7" s="160"/>
      <c r="CC7" s="160"/>
      <c r="CD7" s="160"/>
      <c r="CE7" s="160"/>
      <c r="CF7" s="160"/>
      <c r="CG7" s="160"/>
      <c r="CH7" s="160"/>
      <c r="CI7" s="160"/>
      <c r="CJ7" s="160"/>
      <c r="CK7" s="160"/>
      <c r="CL7" s="160"/>
      <c r="CM7" s="160"/>
      <c r="CN7" s="160"/>
      <c r="CO7" s="160"/>
      <c r="CP7" s="160"/>
      <c r="CQ7" s="160"/>
      <c r="CR7" s="160"/>
      <c r="CS7" s="160"/>
      <c r="CT7" s="160"/>
      <c r="CU7" s="160"/>
      <c r="CV7" s="160"/>
      <c r="CW7" s="160"/>
      <c r="CX7" s="160"/>
      <c r="CY7" s="160"/>
      <c r="CZ7" s="160"/>
      <c r="DA7" s="160"/>
      <c r="DB7" s="160"/>
      <c r="DC7" s="160"/>
      <c r="DD7" s="160"/>
      <c r="DE7" s="160"/>
      <c r="DF7" s="160"/>
      <c r="DG7" s="160"/>
      <c r="DH7" s="160"/>
      <c r="DI7" s="160"/>
      <c r="DJ7" s="160"/>
      <c r="DK7" s="160"/>
      <c r="DL7" s="160"/>
      <c r="DM7" s="160"/>
      <c r="DN7" s="160"/>
      <c r="DO7" s="160"/>
      <c r="DP7" s="160"/>
      <c r="DQ7" s="160"/>
      <c r="DR7" s="160"/>
      <c r="DS7" s="160"/>
      <c r="DT7" s="160"/>
      <c r="DU7" s="160"/>
      <c r="DV7" s="160"/>
      <c r="DW7" s="160"/>
      <c r="DX7" s="160"/>
      <c r="DY7" s="160"/>
      <c r="DZ7" s="160"/>
      <c r="EA7" s="160"/>
      <c r="EB7" s="160"/>
      <c r="EC7" s="160"/>
      <c r="ED7" s="160"/>
      <c r="EE7" s="160"/>
      <c r="EF7" s="160"/>
      <c r="EG7" s="160"/>
      <c r="EH7" s="160"/>
      <c r="EI7" s="160"/>
      <c r="EJ7" s="160"/>
      <c r="EK7" s="160"/>
      <c r="EL7" s="160"/>
      <c r="EM7" s="160"/>
      <c r="EN7" s="160"/>
      <c r="EO7" s="160"/>
      <c r="EP7" s="160"/>
      <c r="EQ7" s="160"/>
      <c r="ER7" s="160"/>
      <c r="ES7" s="160"/>
      <c r="ET7" s="160"/>
      <c r="EU7" s="160"/>
      <c r="EV7" s="160"/>
      <c r="EW7" s="160"/>
      <c r="EX7" s="160"/>
      <c r="EY7" s="160"/>
      <c r="EZ7" s="160"/>
      <c r="FA7" s="160"/>
      <c r="FB7" s="160"/>
      <c r="FC7" s="160"/>
      <c r="FD7" s="160"/>
      <c r="FE7" s="160"/>
      <c r="FF7" s="160"/>
      <c r="FG7" s="160"/>
      <c r="FH7" s="160"/>
      <c r="FI7" s="160"/>
      <c r="FJ7" s="160"/>
      <c r="FK7" s="160"/>
      <c r="FL7" s="160"/>
      <c r="FM7" s="160"/>
      <c r="FN7" s="160"/>
      <c r="FO7" s="160"/>
      <c r="FP7" s="160"/>
      <c r="FQ7" s="160"/>
      <c r="FR7" s="160"/>
      <c r="FS7" s="160"/>
      <c r="FT7" s="160"/>
      <c r="FU7" s="160"/>
      <c r="FV7" s="160"/>
      <c r="FW7" s="160"/>
      <c r="FX7" s="160"/>
      <c r="FY7" s="160"/>
      <c r="FZ7" s="160"/>
      <c r="GA7" s="160"/>
      <c r="GB7" s="160"/>
      <c r="GC7" s="160"/>
      <c r="GD7" s="160"/>
      <c r="GE7" s="160"/>
      <c r="GF7" s="160"/>
      <c r="GG7" s="160"/>
      <c r="GH7" s="160"/>
      <c r="GI7" s="160"/>
      <c r="GJ7" s="160"/>
      <c r="GK7" s="160"/>
      <c r="GL7" s="160"/>
      <c r="GM7" s="160"/>
      <c r="GN7" s="160"/>
      <c r="GO7" s="160"/>
      <c r="GP7" s="160"/>
      <c r="GQ7" s="160"/>
      <c r="GR7" s="160"/>
      <c r="GS7" s="160"/>
      <c r="GT7" s="160"/>
      <c r="GU7" s="160"/>
      <c r="GV7" s="160"/>
      <c r="GW7" s="160"/>
      <c r="GX7" s="160"/>
      <c r="GY7" s="160"/>
      <c r="GZ7" s="160"/>
      <c r="HA7" s="160"/>
      <c r="HB7" s="160"/>
      <c r="HC7" s="160"/>
      <c r="HD7" s="160"/>
      <c r="HE7" s="160"/>
      <c r="HF7" s="160"/>
      <c r="HG7" s="160"/>
      <c r="HH7" s="160"/>
      <c r="HI7" s="160"/>
      <c r="HJ7" s="160"/>
      <c r="HK7" s="160"/>
      <c r="HL7" s="160"/>
      <c r="HM7" s="160"/>
      <c r="HN7" s="160"/>
      <c r="HO7" s="160"/>
      <c r="HP7" s="160"/>
      <c r="HQ7" s="160"/>
      <c r="HR7" s="160"/>
      <c r="HS7" s="160"/>
      <c r="HT7" s="160"/>
      <c r="HU7" s="160"/>
      <c r="HV7" s="160"/>
      <c r="HW7" s="160"/>
      <c r="HX7" s="160"/>
      <c r="HY7" s="160"/>
      <c r="HZ7" s="160"/>
      <c r="IA7" s="160"/>
      <c r="IB7" s="160"/>
      <c r="IC7" s="160"/>
      <c r="ID7" s="160"/>
      <c r="IE7" s="160"/>
      <c r="IF7" s="160"/>
      <c r="IG7" s="160"/>
      <c r="IH7" s="160"/>
      <c r="II7" s="160"/>
      <c r="IJ7" s="160"/>
      <c r="IK7" s="160"/>
      <c r="IL7" s="160"/>
      <c r="IM7" s="160"/>
      <c r="IN7" s="160"/>
      <c r="IO7" s="160"/>
      <c r="IP7" s="160"/>
      <c r="IQ7" s="160"/>
      <c r="IR7" s="160"/>
      <c r="IS7" s="160"/>
      <c r="IT7" s="160"/>
      <c r="IU7" s="160"/>
      <c r="IV7" s="160"/>
      <c r="IW7" s="160"/>
      <c r="IX7" s="160"/>
      <c r="IY7" s="160"/>
      <c r="IZ7" s="160"/>
      <c r="JA7" s="160"/>
      <c r="JB7" s="160"/>
      <c r="JC7" s="160"/>
      <c r="JD7" s="160"/>
      <c r="JE7" s="160"/>
      <c r="JF7" s="160"/>
      <c r="JG7" s="160"/>
      <c r="JH7" s="160"/>
      <c r="JI7" s="160"/>
      <c r="JJ7" s="160"/>
      <c r="JK7" s="160"/>
      <c r="JL7" s="160"/>
      <c r="JM7" s="160"/>
      <c r="JN7" s="160"/>
      <c r="JO7" s="160"/>
      <c r="JP7" s="160"/>
      <c r="JQ7" s="160"/>
      <c r="JR7" s="160"/>
      <c r="JS7" s="160"/>
      <c r="JT7" s="160"/>
      <c r="JU7" s="160"/>
      <c r="JV7" s="160"/>
      <c r="JW7" s="160"/>
      <c r="JX7" s="160"/>
      <c r="JY7" s="160"/>
      <c r="JZ7" s="160"/>
      <c r="KA7" s="160"/>
      <c r="KB7" s="160"/>
      <c r="KC7" s="160"/>
      <c r="KD7" s="160"/>
      <c r="KE7" s="160"/>
      <c r="KF7" s="160"/>
      <c r="KG7" s="160"/>
      <c r="KH7" s="160"/>
      <c r="KI7" s="160"/>
      <c r="KJ7" s="160"/>
      <c r="KK7" s="160"/>
      <c r="KL7" s="160"/>
      <c r="KM7" s="160"/>
      <c r="KN7" s="160"/>
      <c r="KO7" s="160"/>
      <c r="KP7" s="160"/>
      <c r="KQ7" s="160"/>
      <c r="KR7" s="160"/>
      <c r="KS7" s="160"/>
      <c r="KT7" s="160"/>
      <c r="KU7" s="160"/>
      <c r="KV7" s="160"/>
      <c r="KW7" s="160"/>
      <c r="KX7" s="160"/>
      <c r="KY7" s="160"/>
      <c r="KZ7" s="160"/>
      <c r="LA7" s="160"/>
      <c r="LB7" s="160"/>
      <c r="LC7" s="160"/>
      <c r="LD7" s="160"/>
      <c r="LE7" s="160"/>
      <c r="LF7" s="160"/>
      <c r="LG7" s="160"/>
      <c r="LH7" s="160"/>
      <c r="LI7" s="160"/>
      <c r="LJ7" s="160"/>
      <c r="LK7" s="160"/>
      <c r="LL7" s="160"/>
      <c r="LM7" s="160"/>
      <c r="LN7" s="160"/>
      <c r="LO7" s="160"/>
      <c r="LP7" s="160"/>
      <c r="LQ7" s="160"/>
      <c r="LR7" s="160"/>
      <c r="LS7" s="160"/>
      <c r="LT7" s="160"/>
      <c r="LU7" s="160"/>
      <c r="LV7" s="160"/>
      <c r="LW7" s="160"/>
      <c r="LX7" s="160"/>
      <c r="LY7" s="160"/>
      <c r="LZ7" s="160"/>
      <c r="MA7" s="160"/>
      <c r="MB7" s="160"/>
      <c r="MC7" s="160"/>
      <c r="MD7" s="160"/>
      <c r="ME7" s="160"/>
      <c r="MF7" s="160"/>
      <c r="MG7" s="160"/>
      <c r="MH7" s="160"/>
      <c r="MI7" s="160"/>
      <c r="MJ7" s="160"/>
      <c r="MK7" s="160"/>
      <c r="ML7" s="160"/>
      <c r="MM7" s="160"/>
      <c r="MN7" s="160"/>
      <c r="MO7" s="160"/>
      <c r="MP7" s="160"/>
      <c r="MQ7" s="160"/>
      <c r="MR7" s="160"/>
      <c r="MS7" s="160"/>
      <c r="MT7" s="160"/>
      <c r="MU7" s="160"/>
      <c r="MV7" s="160"/>
      <c r="MW7" s="160"/>
      <c r="MX7" s="160"/>
      <c r="MY7" s="160"/>
      <c r="MZ7" s="160"/>
      <c r="NA7" s="160"/>
      <c r="NB7" s="160"/>
      <c r="NC7" s="160"/>
      <c r="ND7" s="160"/>
      <c r="NE7" s="160"/>
      <c r="NF7" s="160"/>
      <c r="NG7" s="160"/>
      <c r="NH7" s="160"/>
      <c r="NI7" s="160"/>
      <c r="NJ7" s="160"/>
      <c r="NK7" s="160"/>
      <c r="NL7" s="160"/>
      <c r="NM7" s="160"/>
      <c r="NN7" s="160"/>
      <c r="NO7" s="160"/>
      <c r="NP7" s="160"/>
      <c r="NQ7" s="160"/>
      <c r="NR7" s="160"/>
      <c r="NS7" s="160"/>
      <c r="NT7" s="160"/>
      <c r="NU7" s="160"/>
      <c r="NV7" s="160"/>
      <c r="NW7" s="160"/>
      <c r="NX7" s="160"/>
      <c r="NY7" s="160"/>
      <c r="NZ7" s="160"/>
      <c r="OA7" s="160"/>
      <c r="OB7" s="160"/>
      <c r="OC7" s="160"/>
      <c r="OD7" s="160"/>
      <c r="OE7" s="160"/>
      <c r="OF7" s="160"/>
      <c r="OG7" s="160"/>
      <c r="OH7" s="160"/>
      <c r="OI7" s="160"/>
      <c r="OJ7" s="160"/>
      <c r="OK7" s="160"/>
      <c r="OL7" s="160"/>
      <c r="OM7" s="160"/>
      <c r="ON7" s="160"/>
      <c r="OO7" s="160"/>
      <c r="OP7" s="160"/>
      <c r="OQ7" s="160"/>
      <c r="OR7" s="160"/>
      <c r="OS7" s="160"/>
      <c r="OT7" s="160"/>
      <c r="OU7" s="160"/>
      <c r="OV7" s="160"/>
      <c r="OW7" s="160"/>
      <c r="OX7" s="160"/>
      <c r="OY7" s="160"/>
      <c r="OZ7" s="160"/>
      <c r="PA7" s="160"/>
      <c r="PB7" s="160"/>
      <c r="PC7" s="160"/>
      <c r="PD7" s="160"/>
      <c r="PE7" s="160"/>
      <c r="PF7" s="160"/>
      <c r="PG7" s="160"/>
      <c r="PH7" s="160"/>
      <c r="PI7" s="160"/>
      <c r="PJ7" s="160"/>
      <c r="PK7" s="160"/>
      <c r="PL7" s="160"/>
      <c r="PM7" s="160"/>
      <c r="PN7" s="160"/>
      <c r="PO7" s="160"/>
      <c r="PP7" s="160"/>
      <c r="PQ7" s="160"/>
      <c r="PR7" s="160"/>
      <c r="PS7" s="160"/>
      <c r="PT7" s="160"/>
      <c r="PU7" s="160"/>
      <c r="PV7" s="160"/>
      <c r="PW7" s="160"/>
      <c r="PX7" s="160"/>
      <c r="PY7" s="160"/>
      <c r="PZ7" s="160"/>
      <c r="QA7" s="160"/>
      <c r="QB7" s="160"/>
      <c r="QC7" s="160"/>
      <c r="QD7" s="160"/>
      <c r="QE7" s="160"/>
      <c r="QF7" s="160"/>
      <c r="QG7" s="160"/>
      <c r="QH7" s="160"/>
      <c r="QI7" s="160"/>
      <c r="QJ7" s="160"/>
      <c r="QK7" s="160"/>
      <c r="QL7" s="160"/>
      <c r="QM7" s="160"/>
      <c r="QN7" s="160"/>
      <c r="QO7" s="160"/>
      <c r="QP7" s="160"/>
      <c r="QQ7" s="160"/>
      <c r="QR7" s="160"/>
      <c r="QS7" s="160"/>
      <c r="QT7" s="160"/>
      <c r="QU7" s="160"/>
      <c r="QV7" s="160"/>
      <c r="QW7" s="160"/>
      <c r="QX7" s="160"/>
      <c r="QY7" s="160"/>
      <c r="QZ7" s="160"/>
      <c r="RA7" s="160"/>
      <c r="RB7" s="160"/>
      <c r="RC7" s="160"/>
      <c r="RD7" s="160"/>
      <c r="RE7" s="160"/>
      <c r="RF7" s="160"/>
      <c r="RG7" s="160"/>
      <c r="RH7" s="160"/>
      <c r="RI7" s="160"/>
      <c r="RJ7" s="160"/>
      <c r="RK7" s="160"/>
      <c r="RL7" s="160"/>
      <c r="RM7" s="160"/>
      <c r="RN7" s="160"/>
      <c r="RO7" s="160"/>
      <c r="RP7" s="160"/>
      <c r="RQ7" s="160"/>
      <c r="RR7" s="160"/>
      <c r="RS7" s="160"/>
      <c r="RT7" s="160"/>
      <c r="RU7" s="160"/>
      <c r="RV7" s="160"/>
      <c r="RW7" s="160"/>
      <c r="RX7" s="160"/>
      <c r="RY7" s="160"/>
      <c r="RZ7" s="160"/>
      <c r="SA7" s="160"/>
      <c r="SB7" s="160"/>
      <c r="SC7" s="160"/>
      <c r="SD7" s="160"/>
      <c r="SE7" s="160"/>
      <c r="SF7" s="160"/>
      <c r="SG7" s="160"/>
      <c r="SH7" s="160"/>
      <c r="SI7" s="160"/>
      <c r="SJ7" s="160"/>
      <c r="SK7" s="160"/>
      <c r="SL7" s="160"/>
      <c r="SM7" s="160"/>
      <c r="SN7" s="160"/>
      <c r="SO7" s="160"/>
      <c r="SP7" s="160"/>
      <c r="SQ7" s="160"/>
      <c r="SR7" s="160"/>
      <c r="SS7" s="160"/>
      <c r="ST7" s="160"/>
      <c r="SU7" s="160"/>
      <c r="SV7" s="160"/>
      <c r="SW7" s="160"/>
      <c r="SX7" s="160"/>
      <c r="SY7" s="160"/>
      <c r="SZ7" s="160"/>
      <c r="TA7" s="160"/>
      <c r="TB7" s="160"/>
      <c r="TC7" s="160"/>
      <c r="TD7" s="160"/>
      <c r="TE7" s="160"/>
      <c r="TF7" s="160"/>
    </row>
    <row r="8" spans="1:526">
      <c r="A8" s="160"/>
      <c r="B8" s="160"/>
      <c r="C8" s="160"/>
      <c r="D8" s="160"/>
      <c r="E8" s="160"/>
      <c r="F8" s="160"/>
      <c r="G8" s="160"/>
      <c r="H8" s="160"/>
      <c r="I8" s="160"/>
      <c r="J8" s="160"/>
      <c r="K8" s="160"/>
      <c r="L8" s="160"/>
      <c r="M8" s="160"/>
      <c r="N8" s="160"/>
      <c r="O8" s="160"/>
      <c r="P8" s="160"/>
      <c r="Q8" s="160"/>
      <c r="R8" s="160"/>
      <c r="S8" s="160"/>
      <c r="T8" s="160"/>
      <c r="U8" s="160"/>
      <c r="V8" s="160"/>
      <c r="W8" s="160"/>
      <c r="X8" s="160"/>
      <c r="Y8" s="160"/>
      <c r="Z8" s="160"/>
      <c r="AA8" s="160"/>
      <c r="AB8" s="160"/>
      <c r="AC8" s="160"/>
      <c r="AD8" s="160"/>
      <c r="AE8" s="160"/>
      <c r="AF8" s="160"/>
      <c r="AG8" s="160"/>
      <c r="AH8" s="160"/>
      <c r="AI8" s="160"/>
      <c r="AJ8" s="160"/>
      <c r="AK8" s="160"/>
      <c r="AL8" s="160"/>
      <c r="AM8" s="160"/>
      <c r="AN8" s="160"/>
      <c r="AO8" s="160"/>
      <c r="AP8" s="160"/>
      <c r="AQ8" s="160"/>
      <c r="AR8" s="160"/>
      <c r="AS8" s="160"/>
      <c r="AT8" s="160"/>
      <c r="AU8" s="160"/>
      <c r="AV8" s="160"/>
      <c r="AW8" s="160"/>
      <c r="AX8" s="160"/>
      <c r="AY8" s="160"/>
      <c r="AZ8" s="160"/>
      <c r="BA8" s="160"/>
      <c r="BB8" s="160"/>
      <c r="BC8" s="160"/>
      <c r="BD8" s="160"/>
      <c r="BE8" s="160"/>
      <c r="BF8" s="160"/>
      <c r="BG8" s="160"/>
      <c r="BH8" s="160"/>
      <c r="BI8" s="160"/>
      <c r="BJ8" s="160"/>
      <c r="BK8" s="160"/>
      <c r="BL8" s="160"/>
      <c r="BM8" s="160"/>
      <c r="BN8" s="160"/>
      <c r="BO8" s="160"/>
      <c r="BP8" s="160"/>
      <c r="BQ8" s="160"/>
      <c r="BR8" s="160"/>
      <c r="BS8" s="160"/>
      <c r="BT8" s="160"/>
      <c r="BU8" s="160"/>
      <c r="BV8" s="160"/>
      <c r="BW8" s="160"/>
      <c r="BX8" s="160"/>
      <c r="BY8" s="160"/>
      <c r="BZ8" s="160"/>
      <c r="CA8" s="160"/>
      <c r="CB8" s="160"/>
      <c r="CC8" s="160"/>
      <c r="CD8" s="160"/>
      <c r="CE8" s="160"/>
      <c r="CF8" s="160"/>
      <c r="CG8" s="160"/>
      <c r="CH8" s="160"/>
      <c r="CI8" s="160"/>
      <c r="CJ8" s="160"/>
      <c r="CK8" s="160"/>
      <c r="CL8" s="160"/>
      <c r="CM8" s="160"/>
      <c r="CN8" s="160"/>
      <c r="CO8" s="160"/>
      <c r="CP8" s="160"/>
      <c r="CQ8" s="160"/>
      <c r="CR8" s="160"/>
      <c r="CS8" s="160"/>
      <c r="CT8" s="160"/>
      <c r="CU8" s="160"/>
      <c r="CV8" s="160"/>
      <c r="CW8" s="160"/>
      <c r="CX8" s="160"/>
      <c r="CY8" s="160"/>
      <c r="CZ8" s="160"/>
      <c r="DA8" s="160"/>
      <c r="DB8" s="160"/>
      <c r="DC8" s="160"/>
      <c r="DD8" s="160"/>
      <c r="DE8" s="160"/>
      <c r="DF8" s="160"/>
      <c r="DG8" s="160"/>
      <c r="DH8" s="160"/>
      <c r="DI8" s="160"/>
      <c r="DJ8" s="160"/>
      <c r="DK8" s="160"/>
      <c r="DL8" s="160"/>
      <c r="DM8" s="160"/>
      <c r="DN8" s="160"/>
      <c r="DO8" s="160"/>
      <c r="DP8" s="160"/>
      <c r="DQ8" s="160"/>
      <c r="DR8" s="160"/>
      <c r="DS8" s="160"/>
      <c r="DT8" s="160"/>
      <c r="DU8" s="160"/>
      <c r="DV8" s="160"/>
      <c r="DW8" s="160"/>
      <c r="DX8" s="160"/>
      <c r="DY8" s="160"/>
      <c r="DZ8" s="160"/>
      <c r="EA8" s="160"/>
      <c r="EB8" s="160"/>
      <c r="EC8" s="160"/>
      <c r="ED8" s="160"/>
      <c r="EE8" s="160"/>
      <c r="EF8" s="160"/>
      <c r="EG8" s="160"/>
      <c r="EH8" s="160"/>
      <c r="EI8" s="160"/>
      <c r="EJ8" s="160"/>
      <c r="EK8" s="160"/>
      <c r="EL8" s="160"/>
      <c r="EM8" s="160"/>
      <c r="EN8" s="160"/>
      <c r="EO8" s="160"/>
      <c r="EP8" s="160"/>
      <c r="EQ8" s="160"/>
      <c r="ER8" s="160"/>
      <c r="ES8" s="160"/>
      <c r="ET8" s="160"/>
      <c r="EU8" s="160"/>
      <c r="EV8" s="160"/>
      <c r="EW8" s="160"/>
      <c r="EX8" s="160"/>
      <c r="EY8" s="160"/>
      <c r="EZ8" s="160"/>
      <c r="FA8" s="160"/>
      <c r="FB8" s="160"/>
      <c r="FC8" s="160"/>
      <c r="FD8" s="160"/>
      <c r="FE8" s="160"/>
      <c r="FF8" s="160"/>
      <c r="FG8" s="160"/>
      <c r="FH8" s="160"/>
      <c r="FI8" s="160"/>
      <c r="FJ8" s="160"/>
      <c r="FK8" s="160"/>
      <c r="FL8" s="160"/>
      <c r="FM8" s="160"/>
      <c r="FN8" s="160"/>
      <c r="FO8" s="160"/>
      <c r="FP8" s="160"/>
      <c r="FQ8" s="160"/>
      <c r="FR8" s="160"/>
      <c r="FS8" s="160"/>
      <c r="FT8" s="160"/>
      <c r="FU8" s="160"/>
      <c r="FV8" s="160"/>
      <c r="FW8" s="160"/>
      <c r="FX8" s="160"/>
      <c r="FY8" s="160"/>
      <c r="FZ8" s="160"/>
      <c r="GA8" s="160"/>
      <c r="GB8" s="160"/>
      <c r="GC8" s="160"/>
      <c r="GD8" s="160"/>
      <c r="GE8" s="160"/>
      <c r="GF8" s="160"/>
      <c r="GG8" s="160"/>
      <c r="GH8" s="160"/>
      <c r="GI8" s="160"/>
      <c r="GJ8" s="160"/>
      <c r="GK8" s="160"/>
      <c r="GL8" s="160"/>
      <c r="GM8" s="160"/>
      <c r="GN8" s="160"/>
      <c r="GO8" s="160"/>
      <c r="GP8" s="160"/>
      <c r="GQ8" s="160"/>
      <c r="GR8" s="160"/>
      <c r="GS8" s="160"/>
      <c r="GT8" s="160"/>
      <c r="GU8" s="160"/>
      <c r="GV8" s="160"/>
      <c r="GW8" s="160"/>
      <c r="GX8" s="160"/>
      <c r="GY8" s="160"/>
      <c r="GZ8" s="160"/>
      <c r="HA8" s="160"/>
      <c r="HB8" s="160"/>
      <c r="HC8" s="160"/>
      <c r="HD8" s="160"/>
      <c r="HE8" s="160"/>
      <c r="HF8" s="160"/>
      <c r="HG8" s="160"/>
      <c r="HH8" s="160"/>
      <c r="HI8" s="160"/>
      <c r="HJ8" s="160"/>
      <c r="HK8" s="160"/>
      <c r="HL8" s="160"/>
      <c r="HM8" s="160"/>
      <c r="HN8" s="160"/>
      <c r="HO8" s="160"/>
      <c r="HP8" s="160"/>
      <c r="HQ8" s="160"/>
      <c r="HR8" s="160"/>
      <c r="HS8" s="160"/>
      <c r="HT8" s="160"/>
      <c r="HU8" s="160"/>
      <c r="HV8" s="160"/>
      <c r="HW8" s="160"/>
      <c r="HX8" s="160"/>
      <c r="HY8" s="160"/>
      <c r="HZ8" s="160"/>
      <c r="IA8" s="160"/>
      <c r="IB8" s="160"/>
      <c r="IC8" s="160"/>
      <c r="ID8" s="160"/>
      <c r="IE8" s="160"/>
      <c r="IF8" s="160"/>
      <c r="IG8" s="160"/>
      <c r="IH8" s="160"/>
      <c r="II8" s="160"/>
      <c r="IJ8" s="160"/>
      <c r="IK8" s="160"/>
      <c r="IL8" s="160"/>
      <c r="IM8" s="160"/>
      <c r="IN8" s="160"/>
      <c r="IO8" s="160"/>
      <c r="IP8" s="160"/>
      <c r="IQ8" s="160"/>
      <c r="IR8" s="160"/>
      <c r="IS8" s="160"/>
      <c r="IT8" s="160"/>
      <c r="IU8" s="160"/>
      <c r="IV8" s="160"/>
      <c r="IW8" s="160"/>
      <c r="IX8" s="160"/>
      <c r="IY8" s="160"/>
      <c r="IZ8" s="160"/>
      <c r="JA8" s="160"/>
      <c r="JB8" s="160"/>
      <c r="JC8" s="160"/>
      <c r="JD8" s="160"/>
      <c r="JE8" s="160"/>
      <c r="JF8" s="160"/>
      <c r="JG8" s="160"/>
      <c r="JH8" s="160"/>
      <c r="JI8" s="160"/>
      <c r="JJ8" s="160"/>
      <c r="JK8" s="160"/>
      <c r="JL8" s="160"/>
      <c r="JM8" s="160"/>
      <c r="JN8" s="160"/>
      <c r="JO8" s="160"/>
      <c r="JP8" s="160"/>
      <c r="JQ8" s="160"/>
      <c r="JR8" s="160"/>
      <c r="JS8" s="160"/>
      <c r="JT8" s="160"/>
      <c r="JU8" s="160"/>
      <c r="JV8" s="160"/>
      <c r="JW8" s="160"/>
      <c r="JX8" s="160"/>
      <c r="JY8" s="160"/>
      <c r="JZ8" s="160"/>
      <c r="KA8" s="160"/>
      <c r="KB8" s="160"/>
      <c r="KC8" s="160"/>
      <c r="KD8" s="160"/>
      <c r="KE8" s="160"/>
      <c r="KF8" s="160"/>
      <c r="KG8" s="160"/>
      <c r="KH8" s="160"/>
      <c r="KI8" s="160"/>
      <c r="KJ8" s="160"/>
      <c r="KK8" s="160"/>
      <c r="KL8" s="160"/>
      <c r="KM8" s="160"/>
      <c r="KN8" s="160"/>
      <c r="KO8" s="160"/>
      <c r="KP8" s="160"/>
      <c r="KQ8" s="160"/>
      <c r="KR8" s="160"/>
      <c r="KS8" s="160"/>
      <c r="KT8" s="160"/>
      <c r="KU8" s="160"/>
      <c r="KV8" s="160"/>
      <c r="KW8" s="160"/>
      <c r="KX8" s="160"/>
      <c r="KY8" s="160"/>
      <c r="KZ8" s="160"/>
      <c r="LA8" s="160"/>
      <c r="LB8" s="160"/>
      <c r="LC8" s="160"/>
      <c r="LD8" s="160"/>
      <c r="LE8" s="160"/>
      <c r="LF8" s="160"/>
      <c r="LG8" s="160"/>
      <c r="LH8" s="160"/>
      <c r="LI8" s="160"/>
      <c r="LJ8" s="160"/>
      <c r="LK8" s="160"/>
      <c r="LL8" s="160"/>
      <c r="LM8" s="160"/>
      <c r="LN8" s="160"/>
      <c r="LO8" s="160"/>
      <c r="LP8" s="160"/>
      <c r="LQ8" s="160"/>
      <c r="LR8" s="160"/>
      <c r="LS8" s="160"/>
      <c r="LT8" s="160"/>
      <c r="LU8" s="160"/>
      <c r="LV8" s="160"/>
      <c r="LW8" s="160"/>
      <c r="LX8" s="160"/>
      <c r="LY8" s="160"/>
      <c r="LZ8" s="160"/>
      <c r="MA8" s="160"/>
      <c r="MB8" s="160"/>
      <c r="MC8" s="160"/>
      <c r="MD8" s="160"/>
      <c r="ME8" s="160"/>
      <c r="MF8" s="160"/>
      <c r="MG8" s="160"/>
      <c r="MH8" s="160"/>
      <c r="MI8" s="160"/>
      <c r="MJ8" s="160"/>
      <c r="MK8" s="160"/>
      <c r="ML8" s="160"/>
      <c r="MM8" s="160"/>
      <c r="MN8" s="160"/>
      <c r="MO8" s="160"/>
      <c r="MP8" s="160"/>
      <c r="MQ8" s="160"/>
      <c r="MR8" s="160"/>
      <c r="MS8" s="160"/>
      <c r="MT8" s="160"/>
      <c r="MU8" s="160"/>
      <c r="MV8" s="160"/>
      <c r="MW8" s="160"/>
      <c r="MX8" s="160"/>
      <c r="MY8" s="160"/>
      <c r="MZ8" s="160"/>
      <c r="NA8" s="160"/>
      <c r="NB8" s="160"/>
      <c r="NC8" s="160"/>
      <c r="ND8" s="160"/>
      <c r="NE8" s="160"/>
      <c r="NF8" s="160"/>
      <c r="NG8" s="160"/>
      <c r="NH8" s="160"/>
      <c r="NI8" s="160"/>
      <c r="NJ8" s="160"/>
      <c r="NK8" s="160"/>
      <c r="NL8" s="160"/>
      <c r="NM8" s="160"/>
      <c r="NN8" s="160"/>
      <c r="NO8" s="160"/>
      <c r="NP8" s="160"/>
      <c r="NQ8" s="160"/>
      <c r="NR8" s="160"/>
      <c r="NS8" s="160"/>
      <c r="NT8" s="160"/>
      <c r="NU8" s="160"/>
      <c r="NV8" s="160"/>
      <c r="NW8" s="160"/>
      <c r="NX8" s="160"/>
      <c r="NY8" s="160"/>
      <c r="NZ8" s="160"/>
      <c r="OA8" s="160"/>
      <c r="OB8" s="160"/>
      <c r="OC8" s="160"/>
      <c r="OD8" s="160"/>
      <c r="OE8" s="160"/>
      <c r="OF8" s="160"/>
      <c r="OG8" s="160"/>
      <c r="OH8" s="160"/>
      <c r="OI8" s="160"/>
      <c r="OJ8" s="160"/>
      <c r="OK8" s="160"/>
      <c r="OL8" s="160"/>
      <c r="OM8" s="160"/>
      <c r="ON8" s="160"/>
      <c r="OO8" s="160"/>
      <c r="OP8" s="160"/>
      <c r="OQ8" s="160"/>
      <c r="OR8" s="160"/>
      <c r="OS8" s="160"/>
      <c r="OT8" s="160"/>
      <c r="OU8" s="160"/>
      <c r="OV8" s="160"/>
      <c r="OW8" s="160"/>
      <c r="OX8" s="160"/>
      <c r="OY8" s="160"/>
      <c r="OZ8" s="160"/>
      <c r="PA8" s="160"/>
      <c r="PB8" s="160"/>
      <c r="PC8" s="160"/>
      <c r="PD8" s="160"/>
      <c r="PE8" s="160"/>
      <c r="PF8" s="160"/>
      <c r="PG8" s="160"/>
      <c r="PH8" s="160"/>
      <c r="PI8" s="160"/>
      <c r="PJ8" s="160"/>
      <c r="PK8" s="160"/>
      <c r="PL8" s="160"/>
      <c r="PM8" s="160"/>
      <c r="PN8" s="160"/>
      <c r="PO8" s="160"/>
      <c r="PP8" s="160"/>
      <c r="PQ8" s="160"/>
      <c r="PR8" s="160"/>
      <c r="PS8" s="160"/>
      <c r="PT8" s="160"/>
      <c r="PU8" s="160"/>
      <c r="PV8" s="160"/>
      <c r="PW8" s="160"/>
      <c r="PX8" s="160"/>
      <c r="PY8" s="160"/>
      <c r="PZ8" s="160"/>
      <c r="QA8" s="160"/>
      <c r="QB8" s="160"/>
      <c r="QC8" s="160"/>
      <c r="QD8" s="160"/>
      <c r="QE8" s="160"/>
      <c r="QF8" s="160"/>
      <c r="QG8" s="160"/>
      <c r="QH8" s="160"/>
      <c r="QI8" s="160"/>
      <c r="QJ8" s="160"/>
      <c r="QK8" s="160"/>
      <c r="QL8" s="160"/>
      <c r="QM8" s="160"/>
      <c r="QN8" s="160"/>
      <c r="QO8" s="160"/>
      <c r="QP8" s="160"/>
      <c r="QQ8" s="160"/>
      <c r="QR8" s="160"/>
      <c r="QS8" s="160"/>
      <c r="QT8" s="160"/>
      <c r="QU8" s="160"/>
      <c r="QV8" s="160"/>
      <c r="QW8" s="160"/>
      <c r="QX8" s="160"/>
      <c r="QY8" s="160"/>
      <c r="QZ8" s="160"/>
      <c r="RA8" s="160"/>
      <c r="RB8" s="160"/>
      <c r="RC8" s="160"/>
      <c r="RD8" s="160"/>
      <c r="RE8" s="160"/>
      <c r="RF8" s="160"/>
      <c r="RG8" s="160"/>
      <c r="RH8" s="160"/>
      <c r="RI8" s="160"/>
      <c r="RJ8" s="160"/>
      <c r="RK8" s="160"/>
      <c r="RL8" s="160"/>
      <c r="RM8" s="160"/>
      <c r="RN8" s="160"/>
      <c r="RO8" s="160"/>
      <c r="RP8" s="160"/>
      <c r="RQ8" s="160"/>
      <c r="RR8" s="160"/>
      <c r="RS8" s="160"/>
      <c r="RT8" s="160"/>
      <c r="RU8" s="160"/>
      <c r="RV8" s="160"/>
      <c r="RW8" s="160"/>
      <c r="RX8" s="160"/>
      <c r="RY8" s="160"/>
      <c r="RZ8" s="160"/>
      <c r="SA8" s="160"/>
      <c r="SB8" s="160"/>
      <c r="SC8" s="160"/>
      <c r="SD8" s="160"/>
      <c r="SE8" s="160"/>
      <c r="SF8" s="160"/>
      <c r="SG8" s="160"/>
      <c r="SH8" s="160"/>
      <c r="SI8" s="160"/>
      <c r="SJ8" s="160"/>
      <c r="SK8" s="160"/>
      <c r="SL8" s="160"/>
      <c r="SM8" s="160"/>
      <c r="SN8" s="160"/>
      <c r="SO8" s="160"/>
      <c r="SP8" s="160"/>
      <c r="SQ8" s="160"/>
      <c r="SR8" s="160"/>
      <c r="SS8" s="160"/>
      <c r="ST8" s="160"/>
      <c r="SU8" s="160"/>
      <c r="SV8" s="160"/>
      <c r="SW8" s="160"/>
      <c r="SX8" s="160"/>
      <c r="SY8" s="160"/>
      <c r="SZ8" s="160"/>
      <c r="TA8" s="160"/>
      <c r="TB8" s="160"/>
      <c r="TC8" s="160"/>
      <c r="TD8" s="160"/>
      <c r="TE8" s="160"/>
      <c r="TF8" s="160"/>
    </row>
    <row r="9" spans="1:526">
      <c r="A9" s="160"/>
      <c r="B9" s="160"/>
      <c r="C9" s="160"/>
      <c r="D9" s="160"/>
      <c r="E9" s="160"/>
      <c r="F9" s="160"/>
      <c r="G9" s="160"/>
      <c r="H9" s="160"/>
      <c r="I9" s="160"/>
      <c r="J9" s="160"/>
      <c r="K9" s="160"/>
      <c r="L9" s="160"/>
      <c r="M9" s="160"/>
      <c r="N9" s="160"/>
      <c r="O9" s="160"/>
      <c r="P9" s="160"/>
      <c r="Q9" s="160"/>
      <c r="R9" s="160"/>
      <c r="S9" s="160"/>
      <c r="T9" s="160"/>
      <c r="U9" s="160"/>
      <c r="V9" s="160"/>
      <c r="W9" s="160"/>
      <c r="X9" s="160"/>
      <c r="Y9" s="160"/>
      <c r="Z9" s="160"/>
      <c r="AA9" s="160"/>
      <c r="AB9" s="160"/>
      <c r="AC9" s="160"/>
      <c r="AD9" s="160"/>
      <c r="AE9" s="160"/>
      <c r="AF9" s="160"/>
      <c r="AG9" s="160"/>
      <c r="AH9" s="160"/>
      <c r="AI9" s="160"/>
      <c r="AJ9" s="160"/>
      <c r="AK9" s="160"/>
      <c r="AL9" s="160"/>
      <c r="AM9" s="160"/>
      <c r="AN9" s="160"/>
      <c r="AO9" s="160"/>
      <c r="AP9" s="160"/>
      <c r="AQ9" s="160"/>
      <c r="AR9" s="160"/>
      <c r="AS9" s="160"/>
      <c r="AT9" s="160"/>
      <c r="AU9" s="160"/>
      <c r="AV9" s="160"/>
      <c r="AW9" s="160"/>
      <c r="AX9" s="160"/>
      <c r="AY9" s="160"/>
      <c r="AZ9" s="160"/>
      <c r="BA9" s="160"/>
      <c r="BB9" s="160"/>
      <c r="BC9" s="160"/>
      <c r="BD9" s="160"/>
      <c r="BE9" s="160"/>
      <c r="BF9" s="160"/>
      <c r="BG9" s="160"/>
      <c r="BH9" s="160"/>
      <c r="BI9" s="160"/>
      <c r="BJ9" s="160"/>
      <c r="BK9" s="160"/>
      <c r="BL9" s="160"/>
      <c r="BM9" s="160"/>
      <c r="BN9" s="160"/>
      <c r="BO9" s="160"/>
      <c r="BP9" s="160"/>
      <c r="BQ9" s="160"/>
      <c r="BR9" s="160"/>
      <c r="BS9" s="160"/>
      <c r="BT9" s="160"/>
      <c r="BU9" s="160"/>
      <c r="BV9" s="160"/>
      <c r="BW9" s="160"/>
      <c r="BX9" s="160"/>
      <c r="BY9" s="160"/>
      <c r="BZ9" s="160"/>
      <c r="CA9" s="160"/>
      <c r="CB9" s="160"/>
      <c r="CC9" s="160"/>
      <c r="CD9" s="160"/>
      <c r="CE9" s="160"/>
      <c r="CF9" s="160"/>
      <c r="CG9" s="160"/>
      <c r="CH9" s="160"/>
      <c r="CI9" s="160"/>
      <c r="CJ9" s="160"/>
      <c r="CK9" s="160"/>
      <c r="CL9" s="160"/>
      <c r="CM9" s="160"/>
      <c r="CN9" s="160"/>
      <c r="CO9" s="160"/>
      <c r="CP9" s="160"/>
      <c r="CQ9" s="160"/>
      <c r="CR9" s="160"/>
      <c r="CS9" s="160"/>
      <c r="CT9" s="160"/>
      <c r="CU9" s="160"/>
      <c r="CV9" s="160"/>
      <c r="CW9" s="160"/>
      <c r="CX9" s="160"/>
      <c r="CY9" s="160"/>
      <c r="CZ9" s="160"/>
      <c r="DA9" s="160"/>
      <c r="DB9" s="160"/>
      <c r="DC9" s="160"/>
      <c r="DD9" s="160"/>
      <c r="DE9" s="160"/>
      <c r="DF9" s="160"/>
      <c r="DG9" s="160"/>
      <c r="DH9" s="160"/>
      <c r="DI9" s="160"/>
      <c r="DJ9" s="160"/>
      <c r="DK9" s="160"/>
      <c r="DL9" s="160"/>
      <c r="DM9" s="160"/>
      <c r="DN9" s="160"/>
      <c r="DO9" s="160"/>
      <c r="DP9" s="160"/>
      <c r="DQ9" s="160"/>
      <c r="DR9" s="160"/>
      <c r="DS9" s="160"/>
      <c r="DT9" s="160"/>
      <c r="DU9" s="160"/>
      <c r="DV9" s="160"/>
      <c r="DW9" s="160"/>
      <c r="DX9" s="160"/>
      <c r="DY9" s="160"/>
      <c r="DZ9" s="160"/>
      <c r="EA9" s="160"/>
      <c r="EB9" s="160"/>
      <c r="EC9" s="160"/>
      <c r="ED9" s="160"/>
      <c r="EE9" s="160"/>
      <c r="EF9" s="160"/>
      <c r="EG9" s="160"/>
      <c r="EH9" s="160"/>
      <c r="EI9" s="160"/>
      <c r="EJ9" s="160"/>
      <c r="EK9" s="160"/>
      <c r="EL9" s="160"/>
      <c r="EM9" s="160"/>
      <c r="EN9" s="160"/>
      <c r="EO9" s="160"/>
      <c r="EP9" s="160"/>
      <c r="EQ9" s="160"/>
      <c r="ER9" s="160"/>
      <c r="ES9" s="160"/>
      <c r="ET9" s="160"/>
      <c r="EU9" s="160"/>
      <c r="EV9" s="160"/>
      <c r="EW9" s="160"/>
      <c r="EX9" s="160"/>
      <c r="EY9" s="160"/>
      <c r="EZ9" s="160"/>
      <c r="FA9" s="160"/>
      <c r="FB9" s="160"/>
      <c r="FC9" s="160"/>
      <c r="FD9" s="160"/>
      <c r="FE9" s="160"/>
      <c r="FF9" s="160"/>
      <c r="FG9" s="160"/>
      <c r="FH9" s="160"/>
      <c r="FI9" s="160"/>
      <c r="FJ9" s="160"/>
      <c r="FK9" s="160"/>
      <c r="FL9" s="160"/>
      <c r="FM9" s="160"/>
      <c r="FN9" s="160"/>
      <c r="FO9" s="160"/>
      <c r="FP9" s="160"/>
      <c r="FQ9" s="160"/>
      <c r="FR9" s="160"/>
      <c r="FS9" s="160"/>
      <c r="FT9" s="160"/>
      <c r="FU9" s="160"/>
      <c r="FV9" s="160"/>
      <c r="FW9" s="160"/>
      <c r="FX9" s="160"/>
      <c r="FY9" s="160"/>
      <c r="FZ9" s="160"/>
      <c r="GA9" s="160"/>
      <c r="GB9" s="160"/>
      <c r="GC9" s="160"/>
      <c r="GD9" s="160"/>
      <c r="GE9" s="160"/>
      <c r="GF9" s="160"/>
      <c r="GG9" s="160"/>
      <c r="GH9" s="160"/>
      <c r="GI9" s="160"/>
      <c r="GJ9" s="160"/>
      <c r="GK9" s="160"/>
      <c r="GL9" s="160"/>
      <c r="GM9" s="160"/>
      <c r="GN9" s="160"/>
      <c r="GO9" s="160"/>
      <c r="GP9" s="160"/>
      <c r="GQ9" s="160"/>
      <c r="GR9" s="160"/>
      <c r="GS9" s="160"/>
      <c r="GT9" s="160"/>
      <c r="GU9" s="160"/>
      <c r="GV9" s="160"/>
      <c r="GW9" s="160"/>
      <c r="GX9" s="160"/>
      <c r="GY9" s="160"/>
      <c r="GZ9" s="160"/>
      <c r="HA9" s="160"/>
      <c r="HB9" s="160"/>
      <c r="HC9" s="160"/>
      <c r="HD9" s="160"/>
      <c r="HE9" s="160"/>
      <c r="HF9" s="160"/>
      <c r="HG9" s="160"/>
      <c r="HH9" s="160"/>
      <c r="HI9" s="160"/>
      <c r="HJ9" s="160"/>
      <c r="HK9" s="160"/>
      <c r="HL9" s="160"/>
      <c r="HM9" s="160"/>
      <c r="HN9" s="160"/>
      <c r="HO9" s="160"/>
      <c r="HP9" s="160"/>
      <c r="HQ9" s="160"/>
      <c r="HR9" s="160"/>
      <c r="HS9" s="160"/>
      <c r="HT9" s="160"/>
      <c r="HU9" s="160"/>
      <c r="HV9" s="160"/>
      <c r="HW9" s="160"/>
      <c r="HX9" s="160"/>
      <c r="HY9" s="160"/>
      <c r="HZ9" s="160"/>
      <c r="IA9" s="160"/>
      <c r="IB9" s="160"/>
      <c r="IC9" s="160"/>
      <c r="ID9" s="160"/>
      <c r="IE9" s="160"/>
      <c r="IF9" s="160"/>
      <c r="IG9" s="160"/>
      <c r="IH9" s="160"/>
      <c r="II9" s="160"/>
      <c r="IJ9" s="160"/>
      <c r="IK9" s="160"/>
      <c r="IL9" s="160"/>
      <c r="IM9" s="160"/>
      <c r="IN9" s="160"/>
      <c r="IO9" s="160"/>
      <c r="IP9" s="160"/>
      <c r="IQ9" s="160"/>
      <c r="IR9" s="160"/>
      <c r="IS9" s="160"/>
      <c r="IT9" s="160"/>
      <c r="IU9" s="160"/>
      <c r="IV9" s="160"/>
      <c r="IW9" s="160"/>
      <c r="IX9" s="160"/>
      <c r="IY9" s="160"/>
      <c r="IZ9" s="160"/>
      <c r="JA9" s="160"/>
      <c r="JB9" s="160"/>
      <c r="JC9" s="160"/>
      <c r="JD9" s="160"/>
      <c r="JE9" s="160"/>
      <c r="JF9" s="160"/>
      <c r="JG9" s="160"/>
      <c r="JH9" s="160"/>
      <c r="JI9" s="160"/>
      <c r="JJ9" s="160"/>
      <c r="JK9" s="160"/>
      <c r="JL9" s="160"/>
      <c r="JM9" s="160"/>
      <c r="JN9" s="160"/>
      <c r="JO9" s="160"/>
      <c r="JP9" s="160"/>
      <c r="JQ9" s="160"/>
      <c r="JR9" s="160"/>
      <c r="JS9" s="160"/>
      <c r="JT9" s="160"/>
      <c r="JU9" s="160"/>
      <c r="JV9" s="160"/>
      <c r="JW9" s="160"/>
      <c r="JX9" s="160"/>
      <c r="JY9" s="160"/>
      <c r="JZ9" s="160"/>
      <c r="KA9" s="160"/>
      <c r="KB9" s="160"/>
      <c r="KC9" s="160"/>
      <c r="KD9" s="160"/>
      <c r="KE9" s="160"/>
      <c r="KF9" s="160"/>
      <c r="KG9" s="160"/>
      <c r="KH9" s="160"/>
      <c r="KI9" s="160"/>
      <c r="KJ9" s="160"/>
      <c r="KK9" s="160"/>
      <c r="KL9" s="160"/>
      <c r="KM9" s="160"/>
      <c r="KN9" s="160"/>
      <c r="KO9" s="160"/>
      <c r="KP9" s="160"/>
      <c r="KQ9" s="160"/>
      <c r="KR9" s="160"/>
      <c r="KS9" s="160"/>
      <c r="KT9" s="160"/>
      <c r="KU9" s="160"/>
      <c r="KV9" s="160"/>
      <c r="KW9" s="160"/>
      <c r="KX9" s="160"/>
      <c r="KY9" s="160"/>
      <c r="KZ9" s="160"/>
      <c r="LA9" s="160"/>
      <c r="LB9" s="160"/>
      <c r="LC9" s="160"/>
      <c r="LD9" s="160"/>
      <c r="LE9" s="160"/>
      <c r="LF9" s="160"/>
      <c r="LG9" s="160"/>
      <c r="LH9" s="160"/>
      <c r="LI9" s="160"/>
      <c r="LJ9" s="160"/>
      <c r="LK9" s="160"/>
      <c r="LL9" s="160"/>
      <c r="LM9" s="160"/>
      <c r="LN9" s="160"/>
      <c r="LO9" s="160"/>
      <c r="LP9" s="160"/>
      <c r="LQ9" s="160"/>
      <c r="LR9" s="160"/>
      <c r="LS9" s="160"/>
      <c r="LT9" s="160"/>
      <c r="LU9" s="160"/>
      <c r="LV9" s="160"/>
      <c r="LW9" s="160"/>
      <c r="LX9" s="160"/>
      <c r="LY9" s="160"/>
      <c r="LZ9" s="160"/>
      <c r="MA9" s="160"/>
      <c r="MB9" s="160"/>
      <c r="MC9" s="160"/>
      <c r="MD9" s="160"/>
      <c r="ME9" s="160"/>
      <c r="MF9" s="160"/>
      <c r="MG9" s="160"/>
      <c r="MH9" s="160"/>
      <c r="MI9" s="160"/>
      <c r="MJ9" s="160"/>
      <c r="MK9" s="160"/>
      <c r="ML9" s="160"/>
      <c r="MM9" s="160"/>
      <c r="MN9" s="160"/>
      <c r="MO9" s="160"/>
      <c r="MP9" s="160"/>
      <c r="MQ9" s="160"/>
      <c r="MR9" s="160"/>
      <c r="MS9" s="160"/>
      <c r="MT9" s="160"/>
      <c r="MU9" s="160"/>
      <c r="MV9" s="160"/>
      <c r="MW9" s="160"/>
      <c r="MX9" s="160"/>
      <c r="MY9" s="160"/>
      <c r="MZ9" s="160"/>
      <c r="NA9" s="160"/>
      <c r="NB9" s="160"/>
      <c r="NC9" s="160"/>
      <c r="ND9" s="160"/>
      <c r="NE9" s="160"/>
      <c r="NF9" s="160"/>
      <c r="NG9" s="160"/>
      <c r="NH9" s="160"/>
      <c r="NI9" s="160"/>
      <c r="NJ9" s="160"/>
      <c r="NK9" s="160"/>
      <c r="NL9" s="160"/>
      <c r="NM9" s="160"/>
      <c r="NN9" s="160"/>
      <c r="NO9" s="160"/>
      <c r="NP9" s="160"/>
      <c r="NQ9" s="160"/>
      <c r="NR9" s="160"/>
      <c r="NS9" s="160"/>
      <c r="NT9" s="160"/>
      <c r="NU9" s="160"/>
      <c r="NV9" s="160"/>
      <c r="NW9" s="160"/>
      <c r="NX9" s="160"/>
      <c r="NY9" s="160"/>
      <c r="NZ9" s="160"/>
      <c r="OA9" s="160"/>
      <c r="OB9" s="160"/>
      <c r="OC9" s="160"/>
      <c r="OD9" s="160"/>
      <c r="OE9" s="160"/>
      <c r="OF9" s="160"/>
      <c r="OG9" s="160"/>
      <c r="OH9" s="160"/>
      <c r="OI9" s="160"/>
      <c r="OJ9" s="160"/>
      <c r="OK9" s="160"/>
      <c r="OL9" s="160"/>
      <c r="OM9" s="160"/>
      <c r="ON9" s="160"/>
      <c r="OO9" s="160"/>
      <c r="OP9" s="160"/>
      <c r="OQ9" s="160"/>
      <c r="OR9" s="160"/>
      <c r="OS9" s="160"/>
      <c r="OT9" s="160"/>
      <c r="OU9" s="160"/>
      <c r="OV9" s="160"/>
      <c r="OW9" s="160"/>
      <c r="OX9" s="160"/>
      <c r="OY9" s="160"/>
      <c r="OZ9" s="160"/>
      <c r="PA9" s="160"/>
      <c r="PB9" s="160"/>
      <c r="PC9" s="160"/>
      <c r="PD9" s="160"/>
      <c r="PE9" s="160"/>
      <c r="PF9" s="160"/>
      <c r="PG9" s="160"/>
      <c r="PH9" s="160"/>
      <c r="PI9" s="160"/>
      <c r="PJ9" s="160"/>
      <c r="PK9" s="160"/>
      <c r="PL9" s="160"/>
      <c r="PM9" s="160"/>
      <c r="PN9" s="160"/>
      <c r="PO9" s="160"/>
      <c r="PP9" s="160"/>
      <c r="PQ9" s="160"/>
      <c r="PR9" s="160"/>
      <c r="PS9" s="160"/>
      <c r="PT9" s="160"/>
      <c r="PU9" s="160"/>
      <c r="PV9" s="160"/>
      <c r="PW9" s="160"/>
      <c r="PX9" s="160"/>
      <c r="PY9" s="160"/>
      <c r="PZ9" s="160"/>
      <c r="QA9" s="160"/>
      <c r="QB9" s="160"/>
      <c r="QC9" s="160"/>
      <c r="QD9" s="160"/>
      <c r="QE9" s="160"/>
      <c r="QF9" s="160"/>
      <c r="QG9" s="160"/>
      <c r="QH9" s="160"/>
      <c r="QI9" s="160"/>
      <c r="QJ9" s="160"/>
      <c r="QK9" s="160"/>
      <c r="QL9" s="160"/>
      <c r="QM9" s="160"/>
      <c r="QN9" s="160"/>
      <c r="QO9" s="160"/>
      <c r="QP9" s="160"/>
      <c r="QQ9" s="160"/>
      <c r="QR9" s="160"/>
      <c r="QS9" s="160"/>
      <c r="QT9" s="160"/>
      <c r="QU9" s="160"/>
      <c r="QV9" s="160"/>
      <c r="QW9" s="160"/>
      <c r="QX9" s="160"/>
      <c r="QY9" s="160"/>
      <c r="QZ9" s="160"/>
      <c r="RA9" s="160"/>
      <c r="RB9" s="160"/>
      <c r="RC9" s="160"/>
      <c r="RD9" s="160"/>
      <c r="RE9" s="160"/>
      <c r="RF9" s="160"/>
      <c r="RG9" s="160"/>
      <c r="RH9" s="160"/>
      <c r="RI9" s="160"/>
      <c r="RJ9" s="160"/>
      <c r="RK9" s="160"/>
      <c r="RL9" s="160"/>
      <c r="RM9" s="160"/>
      <c r="RN9" s="160"/>
      <c r="RO9" s="160"/>
      <c r="RP9" s="160"/>
      <c r="RQ9" s="160"/>
      <c r="RR9" s="160"/>
      <c r="RS9" s="160"/>
      <c r="RT9" s="160"/>
      <c r="RU9" s="160"/>
      <c r="RV9" s="160"/>
      <c r="RW9" s="160"/>
      <c r="RX9" s="160"/>
      <c r="RY9" s="160"/>
      <c r="RZ9" s="160"/>
      <c r="SA9" s="160"/>
      <c r="SB9" s="160"/>
      <c r="SC9" s="160"/>
      <c r="SD9" s="160"/>
      <c r="SE9" s="160"/>
      <c r="SF9" s="160"/>
      <c r="SG9" s="160"/>
      <c r="SH9" s="160"/>
      <c r="SI9" s="160"/>
      <c r="SJ9" s="160"/>
      <c r="SK9" s="160"/>
      <c r="SL9" s="160"/>
      <c r="SM9" s="160"/>
      <c r="SN9" s="160"/>
      <c r="SO9" s="160"/>
      <c r="SP9" s="160"/>
      <c r="SQ9" s="160"/>
      <c r="SR9" s="160"/>
      <c r="SS9" s="160"/>
      <c r="ST9" s="160"/>
      <c r="SU9" s="160"/>
      <c r="SV9" s="160"/>
      <c r="SW9" s="160"/>
      <c r="SX9" s="160"/>
      <c r="SY9" s="160"/>
      <c r="SZ9" s="160"/>
      <c r="TA9" s="160"/>
      <c r="TB9" s="160"/>
      <c r="TC9" s="160"/>
      <c r="TD9" s="160"/>
      <c r="TE9" s="160"/>
      <c r="TF9" s="160"/>
    </row>
    <row r="10" spans="1:526">
      <c r="A10" s="160"/>
      <c r="B10" s="160"/>
      <c r="C10" s="160"/>
      <c r="D10" s="160"/>
      <c r="E10" s="160"/>
      <c r="F10" s="160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60"/>
      <c r="Y10" s="160"/>
      <c r="Z10" s="160"/>
      <c r="AA10" s="160"/>
      <c r="AB10" s="160"/>
      <c r="AC10" s="160"/>
      <c r="AD10" s="160"/>
      <c r="AE10" s="160"/>
      <c r="AF10" s="160"/>
      <c r="AG10" s="160"/>
      <c r="AH10" s="160"/>
      <c r="AI10" s="160"/>
      <c r="AJ10" s="160"/>
      <c r="AK10" s="160"/>
      <c r="AL10" s="160"/>
      <c r="AM10" s="160"/>
      <c r="AN10" s="160"/>
      <c r="AO10" s="160"/>
      <c r="AP10" s="160"/>
      <c r="AQ10" s="160"/>
      <c r="AR10" s="160"/>
      <c r="AS10" s="160"/>
      <c r="AT10" s="160"/>
      <c r="AU10" s="160"/>
      <c r="AV10" s="160"/>
      <c r="AW10" s="160"/>
      <c r="AX10" s="160"/>
      <c r="AY10" s="160"/>
      <c r="AZ10" s="160"/>
      <c r="BA10" s="160"/>
      <c r="BB10" s="160"/>
      <c r="BC10" s="160"/>
      <c r="BD10" s="160"/>
      <c r="BE10" s="160"/>
      <c r="BF10" s="160"/>
      <c r="BG10" s="160"/>
      <c r="BH10" s="160"/>
      <c r="BI10" s="160"/>
      <c r="BJ10" s="160"/>
      <c r="BK10" s="160"/>
      <c r="BL10" s="160"/>
      <c r="BM10" s="160"/>
      <c r="BN10" s="160"/>
      <c r="BO10" s="160"/>
      <c r="BP10" s="160"/>
      <c r="BQ10" s="160"/>
      <c r="BR10" s="160"/>
      <c r="BS10" s="160"/>
      <c r="BT10" s="160"/>
      <c r="BU10" s="160"/>
      <c r="BV10" s="160"/>
      <c r="BW10" s="160"/>
      <c r="BX10" s="160"/>
      <c r="BY10" s="160"/>
      <c r="BZ10" s="160"/>
      <c r="CA10" s="160"/>
      <c r="CB10" s="160"/>
      <c r="CC10" s="160"/>
      <c r="CD10" s="160"/>
      <c r="CE10" s="160"/>
      <c r="CF10" s="160"/>
      <c r="CG10" s="160"/>
      <c r="CH10" s="160"/>
      <c r="CI10" s="160"/>
      <c r="CJ10" s="160"/>
      <c r="CK10" s="160"/>
      <c r="CL10" s="160"/>
      <c r="CM10" s="160"/>
      <c r="CN10" s="160"/>
      <c r="CO10" s="160"/>
      <c r="CP10" s="160"/>
      <c r="CQ10" s="160"/>
      <c r="CR10" s="160"/>
      <c r="CS10" s="160"/>
      <c r="CT10" s="160"/>
      <c r="CU10" s="160"/>
      <c r="CV10" s="160"/>
      <c r="CW10" s="160"/>
      <c r="CX10" s="160"/>
      <c r="CY10" s="160"/>
      <c r="CZ10" s="160"/>
      <c r="DA10" s="160"/>
      <c r="DB10" s="160"/>
      <c r="DC10" s="160"/>
      <c r="DD10" s="160"/>
      <c r="DE10" s="160"/>
      <c r="DF10" s="160"/>
      <c r="DG10" s="160"/>
      <c r="DH10" s="160"/>
      <c r="DI10" s="160"/>
      <c r="DJ10" s="160"/>
      <c r="DK10" s="160"/>
      <c r="DL10" s="160"/>
      <c r="DM10" s="160"/>
      <c r="DN10" s="160"/>
      <c r="DO10" s="160"/>
      <c r="DP10" s="160"/>
      <c r="DQ10" s="160"/>
      <c r="DR10" s="160"/>
      <c r="DS10" s="160"/>
      <c r="DT10" s="160"/>
      <c r="DU10" s="160"/>
      <c r="DV10" s="160"/>
      <c r="DW10" s="160"/>
      <c r="DX10" s="160"/>
      <c r="DY10" s="160"/>
      <c r="DZ10" s="160"/>
      <c r="EA10" s="160"/>
      <c r="EB10" s="160"/>
      <c r="EC10" s="160"/>
      <c r="ED10" s="160"/>
      <c r="EE10" s="160"/>
      <c r="EF10" s="160"/>
      <c r="EG10" s="160"/>
      <c r="EH10" s="160"/>
      <c r="EI10" s="160"/>
      <c r="EJ10" s="160"/>
      <c r="EK10" s="160"/>
      <c r="EL10" s="160"/>
      <c r="EM10" s="160"/>
      <c r="EN10" s="160"/>
      <c r="EO10" s="160"/>
      <c r="EP10" s="160"/>
      <c r="EQ10" s="160"/>
      <c r="ER10" s="160"/>
      <c r="ES10" s="160"/>
      <c r="ET10" s="160"/>
      <c r="EU10" s="160"/>
      <c r="EV10" s="160"/>
      <c r="EW10" s="160"/>
      <c r="EX10" s="160"/>
      <c r="EY10" s="160"/>
      <c r="EZ10" s="160"/>
      <c r="FA10" s="160"/>
      <c r="FB10" s="160"/>
      <c r="FC10" s="160"/>
      <c r="FD10" s="160"/>
      <c r="FE10" s="160"/>
      <c r="FF10" s="160"/>
      <c r="FG10" s="160"/>
      <c r="FH10" s="160"/>
      <c r="FI10" s="160"/>
      <c r="FJ10" s="160"/>
      <c r="FK10" s="160"/>
      <c r="FL10" s="160"/>
      <c r="FM10" s="160"/>
      <c r="FN10" s="160"/>
      <c r="FO10" s="160"/>
      <c r="FP10" s="160"/>
      <c r="FQ10" s="160"/>
      <c r="FR10" s="160"/>
      <c r="FS10" s="160"/>
      <c r="FT10" s="160"/>
      <c r="FU10" s="160"/>
      <c r="FV10" s="160"/>
      <c r="FW10" s="160"/>
      <c r="FX10" s="160"/>
      <c r="FY10" s="160"/>
      <c r="FZ10" s="160"/>
      <c r="GA10" s="160"/>
      <c r="GB10" s="160"/>
      <c r="GC10" s="160"/>
      <c r="GD10" s="160"/>
      <c r="GE10" s="160"/>
      <c r="GF10" s="160"/>
      <c r="GG10" s="160"/>
      <c r="GH10" s="160"/>
      <c r="GI10" s="160"/>
      <c r="GJ10" s="160"/>
      <c r="GK10" s="160"/>
      <c r="GL10" s="160"/>
      <c r="GM10" s="160"/>
      <c r="GN10" s="160"/>
      <c r="GO10" s="160"/>
      <c r="GP10" s="160"/>
      <c r="GQ10" s="160"/>
      <c r="GR10" s="160"/>
      <c r="GS10" s="160"/>
      <c r="GT10" s="160"/>
      <c r="GU10" s="160"/>
      <c r="GV10" s="160"/>
      <c r="GW10" s="160"/>
      <c r="GX10" s="160"/>
      <c r="GY10" s="160"/>
      <c r="GZ10" s="160"/>
      <c r="HA10" s="160"/>
      <c r="HB10" s="160"/>
      <c r="HC10" s="160"/>
      <c r="HD10" s="160"/>
      <c r="HE10" s="160"/>
      <c r="HF10" s="160"/>
      <c r="HG10" s="160"/>
      <c r="HH10" s="160"/>
      <c r="HI10" s="160"/>
      <c r="HJ10" s="160"/>
      <c r="HK10" s="160"/>
      <c r="HL10" s="160"/>
      <c r="HM10" s="160"/>
      <c r="HN10" s="160"/>
      <c r="HO10" s="160"/>
      <c r="HP10" s="160"/>
      <c r="HQ10" s="160"/>
      <c r="HR10" s="160"/>
      <c r="HS10" s="160"/>
      <c r="HT10" s="160"/>
      <c r="HU10" s="160"/>
      <c r="HV10" s="160"/>
      <c r="HW10" s="160"/>
      <c r="HX10" s="160"/>
      <c r="HY10" s="160"/>
      <c r="HZ10" s="160"/>
      <c r="IA10" s="160"/>
      <c r="IB10" s="160"/>
      <c r="IC10" s="160"/>
      <c r="ID10" s="160"/>
      <c r="IE10" s="160"/>
      <c r="IF10" s="160"/>
      <c r="IG10" s="160"/>
      <c r="IH10" s="160"/>
      <c r="II10" s="160"/>
      <c r="IJ10" s="160"/>
      <c r="IK10" s="160"/>
      <c r="IL10" s="160"/>
      <c r="IM10" s="160"/>
      <c r="IN10" s="160"/>
      <c r="IO10" s="160"/>
      <c r="IP10" s="160"/>
      <c r="IQ10" s="160"/>
      <c r="IR10" s="160"/>
      <c r="IS10" s="160"/>
      <c r="IT10" s="160"/>
      <c r="IU10" s="160"/>
      <c r="IV10" s="160"/>
      <c r="IW10" s="160"/>
      <c r="IX10" s="160"/>
      <c r="IY10" s="160"/>
      <c r="IZ10" s="160"/>
      <c r="JA10" s="160"/>
      <c r="JB10" s="160"/>
      <c r="JC10" s="160"/>
      <c r="JD10" s="160"/>
      <c r="JE10" s="160"/>
      <c r="JF10" s="160"/>
      <c r="JG10" s="160"/>
      <c r="JH10" s="160"/>
      <c r="JI10" s="160"/>
      <c r="JJ10" s="160"/>
      <c r="JK10" s="160"/>
      <c r="JL10" s="160"/>
      <c r="JM10" s="160"/>
      <c r="JN10" s="160"/>
      <c r="JO10" s="160"/>
      <c r="JP10" s="160"/>
      <c r="JQ10" s="160"/>
      <c r="JR10" s="160"/>
      <c r="JS10" s="160"/>
      <c r="JT10" s="160"/>
      <c r="JU10" s="160"/>
      <c r="JV10" s="160"/>
      <c r="JW10" s="160"/>
      <c r="JX10" s="160"/>
      <c r="JY10" s="160"/>
      <c r="JZ10" s="160"/>
      <c r="KA10" s="160"/>
      <c r="KB10" s="160"/>
      <c r="KC10" s="160"/>
      <c r="KD10" s="160"/>
      <c r="KE10" s="160"/>
      <c r="KF10" s="160"/>
      <c r="KG10" s="160"/>
      <c r="KH10" s="160"/>
      <c r="KI10" s="160"/>
      <c r="KJ10" s="160"/>
      <c r="KK10" s="160"/>
      <c r="KL10" s="160"/>
      <c r="KM10" s="160"/>
      <c r="KN10" s="160"/>
      <c r="KO10" s="160"/>
      <c r="KP10" s="160"/>
      <c r="KQ10" s="160"/>
      <c r="KR10" s="160"/>
      <c r="KS10" s="160"/>
      <c r="KT10" s="160"/>
      <c r="KU10" s="160"/>
      <c r="KV10" s="160"/>
      <c r="KW10" s="160"/>
      <c r="KX10" s="160"/>
      <c r="KY10" s="160"/>
      <c r="KZ10" s="160"/>
      <c r="LA10" s="160"/>
      <c r="LB10" s="160"/>
      <c r="LC10" s="160"/>
      <c r="LD10" s="160"/>
      <c r="LE10" s="160"/>
      <c r="LF10" s="160"/>
      <c r="LG10" s="160"/>
      <c r="LH10" s="160"/>
      <c r="LI10" s="160"/>
      <c r="LJ10" s="160"/>
      <c r="LK10" s="160"/>
      <c r="LL10" s="160"/>
      <c r="LM10" s="160"/>
      <c r="LN10" s="160"/>
      <c r="LO10" s="160"/>
      <c r="LP10" s="160"/>
      <c r="LQ10" s="160"/>
      <c r="LR10" s="160"/>
      <c r="LS10" s="160"/>
      <c r="LT10" s="160"/>
      <c r="LU10" s="160"/>
      <c r="LV10" s="160"/>
      <c r="LW10" s="160"/>
      <c r="LX10" s="160"/>
      <c r="LY10" s="160"/>
      <c r="LZ10" s="160"/>
      <c r="MA10" s="160"/>
      <c r="MB10" s="160"/>
      <c r="MC10" s="160"/>
      <c r="MD10" s="160"/>
      <c r="ME10" s="160"/>
      <c r="MF10" s="160"/>
      <c r="MG10" s="160"/>
      <c r="MH10" s="160"/>
      <c r="MI10" s="160"/>
      <c r="MJ10" s="160"/>
      <c r="MK10" s="160"/>
      <c r="ML10" s="160"/>
      <c r="MM10" s="160"/>
      <c r="MN10" s="160"/>
      <c r="MO10" s="160"/>
      <c r="MP10" s="160"/>
      <c r="MQ10" s="160"/>
      <c r="MR10" s="160"/>
      <c r="MS10" s="160"/>
      <c r="MT10" s="160"/>
      <c r="MU10" s="160"/>
      <c r="MV10" s="160"/>
      <c r="MW10" s="160"/>
      <c r="MX10" s="160"/>
      <c r="MY10" s="160"/>
      <c r="MZ10" s="160"/>
      <c r="NA10" s="160"/>
      <c r="NB10" s="160"/>
      <c r="NC10" s="160"/>
      <c r="ND10" s="160"/>
      <c r="NE10" s="160"/>
      <c r="NF10" s="160"/>
      <c r="NG10" s="160"/>
      <c r="NH10" s="160"/>
      <c r="NI10" s="160"/>
      <c r="NJ10" s="160"/>
      <c r="NK10" s="160"/>
      <c r="NL10" s="160"/>
      <c r="NM10" s="160"/>
      <c r="NN10" s="160"/>
      <c r="NO10" s="160"/>
      <c r="NP10" s="160"/>
      <c r="NQ10" s="160"/>
      <c r="NR10" s="160"/>
      <c r="NS10" s="160"/>
      <c r="NT10" s="160"/>
      <c r="NU10" s="160"/>
      <c r="NV10" s="160"/>
      <c r="NW10" s="160"/>
      <c r="NX10" s="160"/>
      <c r="NY10" s="160"/>
      <c r="NZ10" s="160"/>
      <c r="OA10" s="160"/>
      <c r="OB10" s="160"/>
      <c r="OC10" s="160"/>
      <c r="OD10" s="160"/>
      <c r="OE10" s="160"/>
      <c r="OF10" s="160"/>
      <c r="OG10" s="160"/>
      <c r="OH10" s="160"/>
      <c r="OI10" s="160"/>
      <c r="OJ10" s="160"/>
      <c r="OK10" s="160"/>
      <c r="OL10" s="160"/>
      <c r="OM10" s="160"/>
      <c r="ON10" s="160"/>
      <c r="OO10" s="160"/>
      <c r="OP10" s="160"/>
      <c r="OQ10" s="160"/>
      <c r="OR10" s="160"/>
      <c r="OS10" s="160"/>
      <c r="OT10" s="160"/>
      <c r="OU10" s="160"/>
      <c r="OV10" s="160"/>
      <c r="OW10" s="160"/>
      <c r="OX10" s="160"/>
      <c r="OY10" s="160"/>
      <c r="OZ10" s="160"/>
      <c r="PA10" s="160"/>
      <c r="PB10" s="160"/>
      <c r="PC10" s="160"/>
      <c r="PD10" s="160"/>
      <c r="PE10" s="160"/>
      <c r="PF10" s="160"/>
      <c r="PG10" s="160"/>
      <c r="PH10" s="160"/>
      <c r="PI10" s="160"/>
      <c r="PJ10" s="160"/>
      <c r="PK10" s="160"/>
      <c r="PL10" s="160"/>
      <c r="PM10" s="160"/>
      <c r="PN10" s="160"/>
      <c r="PO10" s="160"/>
      <c r="PP10" s="160"/>
      <c r="PQ10" s="160"/>
      <c r="PR10" s="160"/>
      <c r="PS10" s="160"/>
      <c r="PT10" s="160"/>
      <c r="PU10" s="160"/>
      <c r="PV10" s="160"/>
      <c r="PW10" s="160"/>
      <c r="PX10" s="160"/>
      <c r="PY10" s="160"/>
      <c r="PZ10" s="160"/>
      <c r="QA10" s="160"/>
      <c r="QB10" s="160"/>
      <c r="QC10" s="160"/>
      <c r="QD10" s="160"/>
      <c r="QE10" s="160"/>
      <c r="QF10" s="160"/>
      <c r="QG10" s="160"/>
      <c r="QH10" s="160"/>
      <c r="QI10" s="160"/>
      <c r="QJ10" s="160"/>
      <c r="QK10" s="160"/>
      <c r="QL10" s="160"/>
      <c r="QM10" s="160"/>
      <c r="QN10" s="160"/>
      <c r="QO10" s="160"/>
      <c r="QP10" s="160"/>
      <c r="QQ10" s="160"/>
      <c r="QR10" s="160"/>
      <c r="QS10" s="160"/>
      <c r="QT10" s="160"/>
      <c r="QU10" s="160"/>
      <c r="QV10" s="160"/>
      <c r="QW10" s="160"/>
      <c r="QX10" s="160"/>
      <c r="QY10" s="160"/>
      <c r="QZ10" s="160"/>
      <c r="RA10" s="160"/>
      <c r="RB10" s="160"/>
      <c r="RC10" s="160"/>
      <c r="RD10" s="160"/>
      <c r="RE10" s="160"/>
      <c r="RF10" s="160"/>
      <c r="RG10" s="160"/>
      <c r="RH10" s="160"/>
      <c r="RI10" s="160"/>
      <c r="RJ10" s="160"/>
      <c r="RK10" s="160"/>
      <c r="RL10" s="160"/>
      <c r="RM10" s="160"/>
      <c r="RN10" s="160"/>
      <c r="RO10" s="160"/>
      <c r="RP10" s="160"/>
      <c r="RQ10" s="160"/>
      <c r="RR10" s="160"/>
      <c r="RS10" s="160"/>
      <c r="RT10" s="160"/>
      <c r="RU10" s="160"/>
      <c r="RV10" s="160"/>
      <c r="RW10" s="160"/>
      <c r="RX10" s="160"/>
      <c r="RY10" s="160"/>
      <c r="RZ10" s="160"/>
      <c r="SA10" s="160"/>
      <c r="SB10" s="160"/>
      <c r="SC10" s="160"/>
      <c r="SD10" s="160"/>
      <c r="SE10" s="160"/>
      <c r="SF10" s="160"/>
      <c r="SG10" s="160"/>
      <c r="SH10" s="160"/>
      <c r="SI10" s="160"/>
      <c r="SJ10" s="160"/>
      <c r="SK10" s="160"/>
      <c r="SL10" s="160"/>
      <c r="SM10" s="160"/>
      <c r="SN10" s="160"/>
      <c r="SO10" s="160"/>
      <c r="SP10" s="160"/>
      <c r="SQ10" s="160"/>
      <c r="SR10" s="160"/>
      <c r="SS10" s="160"/>
      <c r="ST10" s="160"/>
      <c r="SU10" s="160"/>
      <c r="SV10" s="160"/>
      <c r="SW10" s="160"/>
      <c r="SX10" s="160"/>
      <c r="SY10" s="160"/>
      <c r="SZ10" s="160"/>
      <c r="TA10" s="160"/>
      <c r="TB10" s="160"/>
      <c r="TC10" s="160"/>
      <c r="TD10" s="160"/>
      <c r="TE10" s="160"/>
      <c r="TF10" s="160"/>
    </row>
    <row r="11" spans="1:526">
      <c r="A11" s="160"/>
      <c r="B11" s="160"/>
      <c r="C11" s="160"/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160"/>
      <c r="X11" s="160"/>
      <c r="Y11" s="160"/>
      <c r="Z11" s="160"/>
      <c r="AA11" s="160"/>
      <c r="AB11" s="160"/>
      <c r="AC11" s="160"/>
      <c r="AD11" s="160"/>
      <c r="AE11" s="160"/>
      <c r="AF11" s="160"/>
      <c r="AG11" s="160"/>
      <c r="AH11" s="160"/>
      <c r="AI11" s="160"/>
      <c r="AJ11" s="160"/>
      <c r="AK11" s="160"/>
      <c r="AL11" s="160"/>
      <c r="AM11" s="160"/>
      <c r="AN11" s="160"/>
      <c r="AO11" s="160"/>
      <c r="AP11" s="160"/>
      <c r="AQ11" s="160"/>
      <c r="AR11" s="160"/>
      <c r="AS11" s="160"/>
      <c r="AT11" s="160"/>
      <c r="AU11" s="160"/>
      <c r="AV11" s="160"/>
      <c r="AW11" s="160"/>
      <c r="AX11" s="160"/>
      <c r="AY11" s="160"/>
      <c r="AZ11" s="160"/>
      <c r="BA11" s="160"/>
      <c r="BB11" s="160"/>
      <c r="BC11" s="160"/>
      <c r="BD11" s="160"/>
      <c r="BE11" s="160"/>
      <c r="BF11" s="160"/>
      <c r="BG11" s="160"/>
      <c r="BH11" s="160"/>
      <c r="BI11" s="160"/>
      <c r="BJ11" s="160"/>
      <c r="BK11" s="160"/>
      <c r="BL11" s="160"/>
      <c r="BM11" s="160"/>
      <c r="BN11" s="160"/>
      <c r="BO11" s="160"/>
      <c r="BP11" s="160"/>
      <c r="BQ11" s="160"/>
      <c r="BR11" s="160"/>
      <c r="BS11" s="160"/>
      <c r="BT11" s="160"/>
      <c r="BU11" s="160"/>
      <c r="BV11" s="160"/>
      <c r="BW11" s="160"/>
      <c r="BX11" s="160"/>
      <c r="BY11" s="160"/>
      <c r="BZ11" s="160"/>
      <c r="CA11" s="160"/>
      <c r="CB11" s="160"/>
      <c r="CC11" s="160"/>
      <c r="CD11" s="160"/>
      <c r="CE11" s="160"/>
      <c r="CF11" s="160"/>
      <c r="CG11" s="160"/>
      <c r="CH11" s="160"/>
      <c r="CI11" s="160"/>
      <c r="CJ11" s="160"/>
      <c r="CK11" s="160"/>
      <c r="CL11" s="160"/>
      <c r="CM11" s="160"/>
      <c r="CN11" s="160"/>
      <c r="CO11" s="160"/>
      <c r="CP11" s="160"/>
      <c r="CQ11" s="160"/>
      <c r="CR11" s="160"/>
      <c r="CS11" s="160"/>
      <c r="CT11" s="160"/>
      <c r="CU11" s="160"/>
      <c r="CV11" s="160"/>
      <c r="CW11" s="160"/>
      <c r="CX11" s="160"/>
      <c r="CY11" s="160"/>
      <c r="CZ11" s="160"/>
      <c r="DA11" s="160"/>
      <c r="DB11" s="160"/>
      <c r="DC11" s="160"/>
      <c r="DD11" s="160"/>
      <c r="DE11" s="160"/>
      <c r="DF11" s="160"/>
      <c r="DG11" s="160"/>
      <c r="DH11" s="160"/>
      <c r="DI11" s="160"/>
      <c r="DJ11" s="160"/>
      <c r="DK11" s="160"/>
      <c r="DL11" s="160"/>
      <c r="DM11" s="160"/>
      <c r="DN11" s="160"/>
      <c r="DO11" s="160"/>
      <c r="DP11" s="160"/>
      <c r="DQ11" s="160"/>
      <c r="DR11" s="160"/>
      <c r="DS11" s="160"/>
      <c r="DT11" s="160"/>
      <c r="DU11" s="160"/>
      <c r="DV11" s="160"/>
      <c r="DW11" s="160"/>
      <c r="DX11" s="160"/>
      <c r="DY11" s="160"/>
      <c r="DZ11" s="160"/>
      <c r="EA11" s="160"/>
      <c r="EB11" s="160"/>
      <c r="EC11" s="160"/>
      <c r="ED11" s="160"/>
      <c r="EE11" s="160"/>
      <c r="EF11" s="160"/>
      <c r="EG11" s="160"/>
      <c r="EH11" s="160"/>
      <c r="EI11" s="160"/>
      <c r="EJ11" s="160"/>
      <c r="EK11" s="160"/>
      <c r="EL11" s="160"/>
      <c r="EM11" s="160"/>
      <c r="EN11" s="160"/>
      <c r="EO11" s="160"/>
      <c r="EP11" s="160"/>
      <c r="EQ11" s="160"/>
      <c r="ER11" s="160"/>
      <c r="ES11" s="160"/>
      <c r="ET11" s="160"/>
      <c r="EU11" s="160"/>
      <c r="EV11" s="160"/>
      <c r="EW11" s="160"/>
      <c r="EX11" s="160"/>
      <c r="EY11" s="160"/>
      <c r="EZ11" s="160"/>
      <c r="FA11" s="160"/>
      <c r="FB11" s="160"/>
      <c r="FC11" s="160"/>
      <c r="FD11" s="160"/>
      <c r="FE11" s="160"/>
      <c r="FF11" s="160"/>
      <c r="FG11" s="160"/>
      <c r="FH11" s="160"/>
      <c r="FI11" s="160"/>
      <c r="FJ11" s="160"/>
      <c r="FK11" s="160"/>
      <c r="FL11" s="160"/>
      <c r="FM11" s="160"/>
      <c r="FN11" s="160"/>
      <c r="FO11" s="160"/>
      <c r="FP11" s="160"/>
      <c r="FQ11" s="160"/>
      <c r="FR11" s="160"/>
      <c r="FS11" s="160"/>
      <c r="FT11" s="160"/>
      <c r="FU11" s="160"/>
      <c r="FV11" s="160"/>
      <c r="FW11" s="160"/>
      <c r="FX11" s="160"/>
      <c r="FY11" s="160"/>
      <c r="FZ11" s="160"/>
      <c r="GA11" s="160"/>
      <c r="GB11" s="160"/>
      <c r="GC11" s="160"/>
      <c r="GD11" s="160"/>
      <c r="GE11" s="160"/>
      <c r="GF11" s="160"/>
      <c r="GG11" s="160"/>
      <c r="GH11" s="160"/>
      <c r="GI11" s="160"/>
      <c r="GJ11" s="160"/>
      <c r="GK11" s="160"/>
      <c r="GL11" s="160"/>
      <c r="GM11" s="160"/>
      <c r="GN11" s="160"/>
      <c r="GO11" s="160"/>
      <c r="GP11" s="160"/>
      <c r="GQ11" s="160"/>
      <c r="GR11" s="160"/>
      <c r="GS11" s="160"/>
      <c r="GT11" s="160"/>
      <c r="GU11" s="160"/>
      <c r="GV11" s="160"/>
      <c r="GW11" s="160"/>
      <c r="GX11" s="160"/>
      <c r="GY11" s="160"/>
      <c r="GZ11" s="160"/>
      <c r="HA11" s="160"/>
      <c r="HB11" s="160"/>
      <c r="HC11" s="160"/>
      <c r="HD11" s="160"/>
      <c r="HE11" s="160"/>
      <c r="HF11" s="160"/>
      <c r="HG11" s="160"/>
      <c r="HH11" s="160"/>
      <c r="HI11" s="160"/>
      <c r="HJ11" s="160"/>
      <c r="HK11" s="160"/>
      <c r="HL11" s="160"/>
      <c r="HM11" s="160"/>
      <c r="HN11" s="160"/>
      <c r="HO11" s="160"/>
      <c r="HP11" s="160"/>
      <c r="HQ11" s="160"/>
      <c r="HR11" s="160"/>
      <c r="HS11" s="160"/>
      <c r="HT11" s="160"/>
      <c r="HU11" s="160"/>
      <c r="HV11" s="160"/>
      <c r="HW11" s="160"/>
      <c r="HX11" s="160"/>
      <c r="HY11" s="160"/>
      <c r="HZ11" s="160"/>
      <c r="IA11" s="160"/>
      <c r="IB11" s="160"/>
      <c r="IC11" s="160"/>
      <c r="ID11" s="160"/>
      <c r="IE11" s="160"/>
      <c r="IF11" s="160"/>
      <c r="IG11" s="160"/>
      <c r="IH11" s="160"/>
      <c r="II11" s="160"/>
      <c r="IJ11" s="160"/>
      <c r="IK11" s="160"/>
      <c r="IL11" s="160"/>
      <c r="IM11" s="160"/>
      <c r="IN11" s="160"/>
      <c r="IO11" s="160"/>
      <c r="IP11" s="160"/>
      <c r="IQ11" s="160"/>
      <c r="IR11" s="160"/>
      <c r="IS11" s="160"/>
      <c r="IT11" s="160"/>
      <c r="IU11" s="160"/>
      <c r="IV11" s="160"/>
      <c r="IW11" s="160"/>
      <c r="IX11" s="160"/>
      <c r="IY11" s="160"/>
      <c r="IZ11" s="160"/>
      <c r="JA11" s="160"/>
      <c r="JB11" s="160"/>
      <c r="JC11" s="160"/>
      <c r="JD11" s="160"/>
      <c r="JE11" s="160"/>
      <c r="JF11" s="160"/>
      <c r="JG11" s="160"/>
      <c r="JH11" s="160"/>
      <c r="JI11" s="160"/>
      <c r="JJ11" s="160"/>
      <c r="JK11" s="160"/>
      <c r="JL11" s="160"/>
      <c r="JM11" s="160"/>
      <c r="JN11" s="160"/>
      <c r="JO11" s="160"/>
      <c r="JP11" s="160"/>
      <c r="JQ11" s="160"/>
      <c r="JR11" s="160"/>
      <c r="JS11" s="160"/>
      <c r="JT11" s="160"/>
      <c r="JU11" s="160"/>
      <c r="JV11" s="160"/>
      <c r="JW11" s="160"/>
      <c r="JX11" s="160"/>
      <c r="JY11" s="160"/>
      <c r="JZ11" s="160"/>
      <c r="KA11" s="160"/>
      <c r="KB11" s="160"/>
      <c r="KC11" s="160"/>
      <c r="KD11" s="160"/>
      <c r="KE11" s="160"/>
      <c r="KF11" s="160"/>
      <c r="KG11" s="160"/>
      <c r="KH11" s="160"/>
      <c r="KI11" s="160"/>
      <c r="KJ11" s="160"/>
      <c r="KK11" s="160"/>
      <c r="KL11" s="160"/>
      <c r="KM11" s="160"/>
      <c r="KN11" s="160"/>
      <c r="KO11" s="160"/>
      <c r="KP11" s="160"/>
      <c r="KQ11" s="160"/>
      <c r="KR11" s="160"/>
      <c r="KS11" s="160"/>
      <c r="KT11" s="160"/>
      <c r="KU11" s="160"/>
      <c r="KV11" s="160"/>
      <c r="KW11" s="160"/>
      <c r="KX11" s="160"/>
      <c r="KY11" s="160"/>
      <c r="KZ11" s="160"/>
      <c r="LA11" s="160"/>
      <c r="LB11" s="160"/>
      <c r="LC11" s="160"/>
      <c r="LD11" s="160"/>
      <c r="LE11" s="160"/>
      <c r="LF11" s="160"/>
      <c r="LG11" s="160"/>
      <c r="LH11" s="160"/>
      <c r="LI11" s="160"/>
      <c r="LJ11" s="160"/>
      <c r="LK11" s="160"/>
      <c r="LL11" s="160"/>
      <c r="LM11" s="160"/>
      <c r="LN11" s="160"/>
      <c r="LO11" s="160"/>
      <c r="LP11" s="160"/>
      <c r="LQ11" s="160"/>
      <c r="LR11" s="160"/>
      <c r="LS11" s="160"/>
      <c r="LT11" s="160"/>
      <c r="LU11" s="160"/>
      <c r="LV11" s="160"/>
      <c r="LW11" s="160"/>
      <c r="LX11" s="160"/>
      <c r="LY11" s="160"/>
      <c r="LZ11" s="160"/>
      <c r="MA11" s="160"/>
      <c r="MB11" s="160"/>
      <c r="MC11" s="160"/>
      <c r="MD11" s="160"/>
      <c r="ME11" s="160"/>
      <c r="MF11" s="160"/>
      <c r="MG11" s="160"/>
      <c r="MH11" s="160"/>
      <c r="MI11" s="160"/>
      <c r="MJ11" s="160"/>
      <c r="MK11" s="160"/>
      <c r="ML11" s="160"/>
      <c r="MM11" s="160"/>
      <c r="MN11" s="160"/>
      <c r="MO11" s="160"/>
      <c r="MP11" s="160"/>
      <c r="MQ11" s="160"/>
      <c r="MR11" s="160"/>
      <c r="MS11" s="160"/>
      <c r="MT11" s="160"/>
      <c r="MU11" s="160"/>
      <c r="MV11" s="160"/>
      <c r="MW11" s="160"/>
      <c r="MX11" s="160"/>
      <c r="MY11" s="160"/>
      <c r="MZ11" s="160"/>
      <c r="NA11" s="160"/>
      <c r="NB11" s="160"/>
      <c r="NC11" s="160"/>
      <c r="ND11" s="160"/>
      <c r="NE11" s="160"/>
      <c r="NF11" s="160"/>
      <c r="NG11" s="160"/>
      <c r="NH11" s="160"/>
      <c r="NI11" s="160"/>
      <c r="NJ11" s="160"/>
      <c r="NK11" s="160"/>
      <c r="NL11" s="160"/>
      <c r="NM11" s="160"/>
      <c r="NN11" s="160"/>
      <c r="NO11" s="160"/>
      <c r="NP11" s="160"/>
      <c r="NQ11" s="160"/>
      <c r="NR11" s="160"/>
      <c r="NS11" s="160"/>
      <c r="NT11" s="160"/>
      <c r="NU11" s="160"/>
      <c r="NV11" s="160"/>
      <c r="NW11" s="160"/>
      <c r="NX11" s="160"/>
      <c r="NY11" s="160"/>
      <c r="NZ11" s="160"/>
      <c r="OA11" s="160"/>
      <c r="OB11" s="160"/>
      <c r="OC11" s="160"/>
      <c r="OD11" s="160"/>
      <c r="OE11" s="160"/>
      <c r="OF11" s="160"/>
      <c r="OG11" s="160"/>
      <c r="OH11" s="160"/>
      <c r="OI11" s="160"/>
      <c r="OJ11" s="160"/>
      <c r="OK11" s="160"/>
      <c r="OL11" s="160"/>
      <c r="OM11" s="160"/>
      <c r="ON11" s="160"/>
      <c r="OO11" s="160"/>
      <c r="OP11" s="160"/>
      <c r="OQ11" s="160"/>
      <c r="OR11" s="160"/>
      <c r="OS11" s="160"/>
      <c r="OT11" s="160"/>
      <c r="OU11" s="160"/>
      <c r="OV11" s="160"/>
      <c r="OW11" s="160"/>
      <c r="OX11" s="160"/>
      <c r="OY11" s="160"/>
      <c r="OZ11" s="160"/>
      <c r="PA11" s="160"/>
      <c r="PB11" s="160"/>
      <c r="PC11" s="160"/>
      <c r="PD11" s="160"/>
      <c r="PE11" s="160"/>
      <c r="PF11" s="160"/>
      <c r="PG11" s="160"/>
      <c r="PH11" s="160"/>
      <c r="PI11" s="160"/>
      <c r="PJ11" s="160"/>
      <c r="PK11" s="160"/>
      <c r="PL11" s="160"/>
      <c r="PM11" s="160"/>
      <c r="PN11" s="160"/>
      <c r="PO11" s="160"/>
      <c r="PP11" s="160"/>
      <c r="PQ11" s="160"/>
      <c r="PR11" s="160"/>
      <c r="PS11" s="160"/>
      <c r="PT11" s="160"/>
      <c r="PU11" s="160"/>
      <c r="PV11" s="160"/>
      <c r="PW11" s="160"/>
      <c r="PX11" s="160"/>
      <c r="PY11" s="160"/>
      <c r="PZ11" s="160"/>
      <c r="QA11" s="160"/>
      <c r="QB11" s="160"/>
      <c r="QC11" s="160"/>
      <c r="QD11" s="160"/>
      <c r="QE11" s="160"/>
      <c r="QF11" s="160"/>
      <c r="QG11" s="160"/>
      <c r="QH11" s="160"/>
      <c r="QI11" s="160"/>
      <c r="QJ11" s="160"/>
      <c r="QK11" s="160"/>
      <c r="QL11" s="160"/>
      <c r="QM11" s="160"/>
      <c r="QN11" s="160"/>
      <c r="QO11" s="160"/>
      <c r="QP11" s="160"/>
      <c r="QQ11" s="160"/>
      <c r="QR11" s="160"/>
      <c r="QS11" s="160"/>
      <c r="QT11" s="160"/>
      <c r="QU11" s="160"/>
      <c r="QV11" s="160"/>
      <c r="QW11" s="160"/>
      <c r="QX11" s="160"/>
      <c r="QY11" s="160"/>
      <c r="QZ11" s="160"/>
      <c r="RA11" s="160"/>
      <c r="RB11" s="160"/>
      <c r="RC11" s="160"/>
      <c r="RD11" s="160"/>
      <c r="RE11" s="160"/>
      <c r="RF11" s="160"/>
      <c r="RG11" s="160"/>
      <c r="RH11" s="160"/>
      <c r="RI11" s="160"/>
      <c r="RJ11" s="160"/>
      <c r="RK11" s="160"/>
      <c r="RL11" s="160"/>
      <c r="RM11" s="160"/>
      <c r="RN11" s="160"/>
      <c r="RO11" s="160"/>
      <c r="RP11" s="160"/>
      <c r="RQ11" s="160"/>
      <c r="RR11" s="160"/>
      <c r="RS11" s="160"/>
      <c r="RT11" s="160"/>
      <c r="RU11" s="160"/>
      <c r="RV11" s="160"/>
      <c r="RW11" s="160"/>
      <c r="RX11" s="160"/>
      <c r="RY11" s="160"/>
      <c r="RZ11" s="160"/>
      <c r="SA11" s="160"/>
      <c r="SB11" s="160"/>
      <c r="SC11" s="160"/>
      <c r="SD11" s="160"/>
      <c r="SE11" s="160"/>
      <c r="SF11" s="160"/>
      <c r="SG11" s="160"/>
      <c r="SH11" s="160"/>
      <c r="SI11" s="160"/>
      <c r="SJ11" s="160"/>
      <c r="SK11" s="160"/>
      <c r="SL11" s="160"/>
      <c r="SM11" s="160"/>
      <c r="SN11" s="160"/>
      <c r="SO11" s="160"/>
      <c r="SP11" s="160"/>
      <c r="SQ11" s="160"/>
      <c r="SR11" s="160"/>
      <c r="SS11" s="160"/>
      <c r="ST11" s="160"/>
      <c r="SU11" s="160"/>
      <c r="SV11" s="160"/>
      <c r="SW11" s="160"/>
      <c r="SX11" s="160"/>
      <c r="SY11" s="160"/>
      <c r="SZ11" s="160"/>
      <c r="TA11" s="160"/>
      <c r="TB11" s="160"/>
      <c r="TC11" s="160"/>
      <c r="TD11" s="160"/>
      <c r="TE11" s="160"/>
      <c r="TF11" s="160"/>
    </row>
    <row r="12" spans="1:526">
      <c r="A12" s="160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0"/>
      <c r="AB12" s="160"/>
      <c r="AC12" s="160"/>
      <c r="AD12" s="160"/>
      <c r="AE12" s="160"/>
      <c r="AF12" s="160"/>
      <c r="AG12" s="160"/>
      <c r="AH12" s="160"/>
      <c r="AI12" s="160"/>
      <c r="AJ12" s="160"/>
      <c r="AK12" s="160"/>
      <c r="AL12" s="160"/>
      <c r="AM12" s="160"/>
      <c r="AN12" s="160"/>
      <c r="AO12" s="160"/>
      <c r="AP12" s="160"/>
      <c r="AQ12" s="160"/>
      <c r="AR12" s="160"/>
      <c r="AS12" s="160"/>
      <c r="AT12" s="160"/>
      <c r="AU12" s="160"/>
      <c r="AV12" s="160"/>
      <c r="AW12" s="160"/>
      <c r="AX12" s="160"/>
      <c r="AY12" s="160"/>
      <c r="AZ12" s="160"/>
      <c r="BA12" s="160"/>
      <c r="BB12" s="160"/>
      <c r="BC12" s="160"/>
      <c r="BD12" s="160"/>
      <c r="BE12" s="160"/>
      <c r="BF12" s="160"/>
      <c r="BG12" s="160"/>
      <c r="BH12" s="160"/>
      <c r="BI12" s="160"/>
      <c r="BJ12" s="160"/>
      <c r="BK12" s="160"/>
      <c r="BL12" s="160"/>
      <c r="BM12" s="160"/>
      <c r="BN12" s="160"/>
      <c r="BO12" s="160"/>
      <c r="BP12" s="160"/>
      <c r="BQ12" s="160"/>
      <c r="BR12" s="160"/>
      <c r="BS12" s="160"/>
      <c r="BT12" s="160"/>
      <c r="BU12" s="160"/>
      <c r="BV12" s="160"/>
      <c r="BW12" s="160"/>
      <c r="BX12" s="160"/>
      <c r="BY12" s="160"/>
      <c r="BZ12" s="160"/>
      <c r="CA12" s="160"/>
      <c r="CB12" s="160"/>
      <c r="CC12" s="160"/>
      <c r="CD12" s="160"/>
      <c r="CE12" s="160"/>
      <c r="CF12" s="160"/>
      <c r="CG12" s="160"/>
      <c r="CH12" s="160"/>
      <c r="CI12" s="160"/>
      <c r="CJ12" s="160"/>
      <c r="CK12" s="160"/>
      <c r="CL12" s="160"/>
      <c r="CM12" s="160"/>
      <c r="CN12" s="160"/>
      <c r="CO12" s="160"/>
      <c r="CP12" s="160"/>
      <c r="CQ12" s="160"/>
      <c r="CR12" s="160"/>
      <c r="CS12" s="160"/>
      <c r="CT12" s="160"/>
      <c r="CU12" s="160"/>
      <c r="CV12" s="160"/>
      <c r="CW12" s="160"/>
      <c r="CX12" s="160"/>
      <c r="CY12" s="160"/>
      <c r="CZ12" s="160"/>
      <c r="DA12" s="160"/>
      <c r="DB12" s="160"/>
      <c r="DC12" s="160"/>
      <c r="DD12" s="160"/>
      <c r="DE12" s="160"/>
      <c r="DF12" s="160"/>
      <c r="DG12" s="160"/>
      <c r="DH12" s="160"/>
      <c r="DI12" s="160"/>
      <c r="DJ12" s="160"/>
      <c r="DK12" s="160"/>
      <c r="DL12" s="160"/>
      <c r="DM12" s="160"/>
      <c r="DN12" s="160"/>
      <c r="DO12" s="160"/>
      <c r="DP12" s="160"/>
      <c r="DQ12" s="160"/>
      <c r="DR12" s="160"/>
      <c r="DS12" s="160"/>
      <c r="DT12" s="160"/>
      <c r="DU12" s="160"/>
      <c r="DV12" s="160"/>
      <c r="DW12" s="160"/>
      <c r="DX12" s="160"/>
      <c r="DY12" s="160"/>
      <c r="DZ12" s="160"/>
      <c r="EA12" s="160"/>
      <c r="EB12" s="160"/>
      <c r="EC12" s="160"/>
      <c r="ED12" s="160"/>
      <c r="EE12" s="160"/>
      <c r="EF12" s="160"/>
      <c r="EG12" s="160"/>
      <c r="EH12" s="160"/>
      <c r="EI12" s="160"/>
      <c r="EJ12" s="160"/>
      <c r="EK12" s="160"/>
      <c r="EL12" s="160"/>
      <c r="EM12" s="160"/>
      <c r="EN12" s="160"/>
      <c r="EO12" s="160"/>
      <c r="EP12" s="160"/>
      <c r="EQ12" s="160"/>
      <c r="ER12" s="160"/>
      <c r="ES12" s="160"/>
      <c r="ET12" s="160"/>
      <c r="EU12" s="160"/>
      <c r="EV12" s="160"/>
      <c r="EW12" s="160"/>
      <c r="EX12" s="160"/>
      <c r="EY12" s="160"/>
      <c r="EZ12" s="160"/>
      <c r="FA12" s="160"/>
      <c r="FB12" s="160"/>
      <c r="FC12" s="160"/>
      <c r="FD12" s="160"/>
      <c r="FE12" s="160"/>
      <c r="FF12" s="160"/>
      <c r="FG12" s="160"/>
      <c r="FH12" s="160"/>
      <c r="FI12" s="160"/>
      <c r="FJ12" s="160"/>
      <c r="FK12" s="160"/>
      <c r="FL12" s="160"/>
      <c r="FM12" s="160"/>
      <c r="FN12" s="160"/>
      <c r="FO12" s="160"/>
      <c r="FP12" s="160"/>
      <c r="FQ12" s="160"/>
      <c r="FR12" s="160"/>
      <c r="FS12" s="160"/>
      <c r="FT12" s="160"/>
      <c r="FU12" s="160"/>
      <c r="FV12" s="160"/>
      <c r="FW12" s="160"/>
      <c r="FX12" s="160"/>
      <c r="FY12" s="160"/>
      <c r="FZ12" s="160"/>
      <c r="GA12" s="160"/>
      <c r="GB12" s="160"/>
      <c r="GC12" s="160"/>
      <c r="GD12" s="160"/>
      <c r="GE12" s="160"/>
      <c r="GF12" s="160"/>
      <c r="GG12" s="160"/>
      <c r="GH12" s="160"/>
      <c r="GI12" s="160"/>
      <c r="GJ12" s="160"/>
      <c r="GK12" s="160"/>
      <c r="GL12" s="160"/>
      <c r="GM12" s="160"/>
      <c r="GN12" s="160"/>
      <c r="GO12" s="160"/>
      <c r="GP12" s="160"/>
      <c r="GQ12" s="160"/>
      <c r="GR12" s="160"/>
      <c r="GS12" s="160"/>
      <c r="GT12" s="160"/>
      <c r="GU12" s="160"/>
      <c r="GV12" s="160"/>
      <c r="GW12" s="160"/>
      <c r="GX12" s="160"/>
      <c r="GY12" s="160"/>
      <c r="GZ12" s="160"/>
      <c r="HA12" s="160"/>
      <c r="HB12" s="160"/>
      <c r="HC12" s="160"/>
      <c r="HD12" s="160"/>
      <c r="HE12" s="160"/>
      <c r="HF12" s="160"/>
      <c r="HG12" s="160"/>
      <c r="HH12" s="160"/>
      <c r="HI12" s="160"/>
      <c r="HJ12" s="160"/>
      <c r="HK12" s="160"/>
      <c r="HL12" s="160"/>
      <c r="HM12" s="160"/>
      <c r="HN12" s="160"/>
      <c r="HO12" s="160"/>
      <c r="HP12" s="160"/>
      <c r="HQ12" s="160"/>
      <c r="HR12" s="160"/>
      <c r="HS12" s="160"/>
      <c r="HT12" s="160"/>
      <c r="HU12" s="160"/>
      <c r="HV12" s="160"/>
      <c r="HW12" s="160"/>
      <c r="HX12" s="160"/>
      <c r="HY12" s="160"/>
      <c r="HZ12" s="160"/>
      <c r="IA12" s="160"/>
      <c r="IB12" s="160"/>
      <c r="IC12" s="160"/>
      <c r="ID12" s="160"/>
      <c r="IE12" s="160"/>
      <c r="IF12" s="160"/>
      <c r="IG12" s="160"/>
      <c r="IH12" s="160"/>
      <c r="II12" s="160"/>
      <c r="IJ12" s="160"/>
      <c r="IK12" s="160"/>
      <c r="IL12" s="160"/>
      <c r="IM12" s="160"/>
      <c r="IN12" s="160"/>
      <c r="IO12" s="160"/>
      <c r="IP12" s="160"/>
      <c r="IQ12" s="160"/>
      <c r="IR12" s="160"/>
      <c r="IS12" s="160"/>
      <c r="IT12" s="160"/>
      <c r="IU12" s="160"/>
      <c r="IV12" s="160"/>
      <c r="IW12" s="160"/>
      <c r="IX12" s="160"/>
      <c r="IY12" s="160"/>
      <c r="IZ12" s="160"/>
      <c r="JA12" s="160"/>
      <c r="JB12" s="160"/>
      <c r="JC12" s="160"/>
      <c r="JD12" s="160"/>
      <c r="JE12" s="160"/>
      <c r="JF12" s="160"/>
      <c r="JG12" s="160"/>
      <c r="JH12" s="160"/>
      <c r="JI12" s="160"/>
      <c r="JJ12" s="160"/>
      <c r="JK12" s="160"/>
      <c r="JL12" s="160"/>
      <c r="JM12" s="160"/>
      <c r="JN12" s="160"/>
      <c r="JO12" s="160"/>
      <c r="JP12" s="160"/>
      <c r="JQ12" s="160"/>
      <c r="JR12" s="160"/>
      <c r="JS12" s="160"/>
      <c r="JT12" s="160"/>
      <c r="JU12" s="160"/>
      <c r="JV12" s="160"/>
      <c r="JW12" s="160"/>
      <c r="JX12" s="160"/>
      <c r="JY12" s="160"/>
      <c r="JZ12" s="160"/>
      <c r="KA12" s="160"/>
      <c r="KB12" s="160"/>
      <c r="KC12" s="160"/>
      <c r="KD12" s="160"/>
      <c r="KE12" s="160"/>
      <c r="KF12" s="160"/>
      <c r="KG12" s="160"/>
      <c r="KH12" s="160"/>
      <c r="KI12" s="160"/>
      <c r="KJ12" s="160"/>
      <c r="KK12" s="160"/>
      <c r="KL12" s="160"/>
      <c r="KM12" s="160"/>
      <c r="KN12" s="160"/>
      <c r="KO12" s="160"/>
      <c r="KP12" s="160"/>
      <c r="KQ12" s="160"/>
      <c r="KR12" s="160"/>
      <c r="KS12" s="160"/>
      <c r="KT12" s="160"/>
      <c r="KU12" s="160"/>
      <c r="KV12" s="160"/>
      <c r="KW12" s="160"/>
      <c r="KX12" s="160"/>
      <c r="KY12" s="160"/>
      <c r="KZ12" s="160"/>
      <c r="LA12" s="160"/>
      <c r="LB12" s="160"/>
      <c r="LC12" s="160"/>
      <c r="LD12" s="160"/>
      <c r="LE12" s="160"/>
      <c r="LF12" s="160"/>
      <c r="LG12" s="160"/>
      <c r="LH12" s="160"/>
      <c r="LI12" s="160"/>
      <c r="LJ12" s="160"/>
      <c r="LK12" s="160"/>
      <c r="LL12" s="160"/>
      <c r="LM12" s="160"/>
      <c r="LN12" s="160"/>
      <c r="LO12" s="160"/>
      <c r="LP12" s="160"/>
      <c r="LQ12" s="160"/>
      <c r="LR12" s="160"/>
      <c r="LS12" s="160"/>
      <c r="LT12" s="160"/>
      <c r="LU12" s="160"/>
      <c r="LV12" s="160"/>
      <c r="LW12" s="160"/>
      <c r="LX12" s="160"/>
      <c r="LY12" s="160"/>
      <c r="LZ12" s="160"/>
      <c r="MA12" s="160"/>
      <c r="MB12" s="160"/>
      <c r="MC12" s="160"/>
      <c r="MD12" s="160"/>
      <c r="ME12" s="160"/>
      <c r="MF12" s="160"/>
      <c r="MG12" s="160"/>
      <c r="MH12" s="160"/>
      <c r="MI12" s="160"/>
      <c r="MJ12" s="160"/>
      <c r="MK12" s="160"/>
      <c r="ML12" s="160"/>
      <c r="MM12" s="160"/>
      <c r="MN12" s="160"/>
      <c r="MO12" s="160"/>
      <c r="MP12" s="160"/>
      <c r="MQ12" s="160"/>
      <c r="MR12" s="160"/>
      <c r="MS12" s="160"/>
      <c r="MT12" s="160"/>
      <c r="MU12" s="160"/>
      <c r="MV12" s="160"/>
      <c r="MW12" s="160"/>
      <c r="MX12" s="160"/>
      <c r="MY12" s="160"/>
      <c r="MZ12" s="160"/>
      <c r="NA12" s="160"/>
      <c r="NB12" s="160"/>
      <c r="NC12" s="160"/>
      <c r="ND12" s="160"/>
      <c r="NE12" s="160"/>
      <c r="NF12" s="160"/>
      <c r="NG12" s="160"/>
      <c r="NH12" s="160"/>
      <c r="NI12" s="160"/>
      <c r="NJ12" s="160"/>
      <c r="NK12" s="160"/>
      <c r="NL12" s="160"/>
      <c r="NM12" s="160"/>
      <c r="NN12" s="160"/>
      <c r="NO12" s="160"/>
      <c r="NP12" s="160"/>
      <c r="NQ12" s="160"/>
      <c r="NR12" s="160"/>
      <c r="NS12" s="160"/>
      <c r="NT12" s="160"/>
      <c r="NU12" s="160"/>
      <c r="NV12" s="160"/>
      <c r="NW12" s="160"/>
      <c r="NX12" s="160"/>
      <c r="NY12" s="160"/>
      <c r="NZ12" s="160"/>
      <c r="OA12" s="160"/>
      <c r="OB12" s="160"/>
      <c r="OC12" s="160"/>
      <c r="OD12" s="160"/>
      <c r="OE12" s="160"/>
      <c r="OF12" s="160"/>
      <c r="OG12" s="160"/>
      <c r="OH12" s="160"/>
      <c r="OI12" s="160"/>
      <c r="OJ12" s="160"/>
      <c r="OK12" s="160"/>
      <c r="OL12" s="160"/>
      <c r="OM12" s="160"/>
      <c r="ON12" s="160"/>
      <c r="OO12" s="160"/>
      <c r="OP12" s="160"/>
      <c r="OQ12" s="160"/>
      <c r="OR12" s="160"/>
      <c r="OS12" s="160"/>
      <c r="OT12" s="160"/>
      <c r="OU12" s="160"/>
      <c r="OV12" s="160"/>
      <c r="OW12" s="160"/>
      <c r="OX12" s="160"/>
      <c r="OY12" s="160"/>
      <c r="OZ12" s="160"/>
      <c r="PA12" s="160"/>
      <c r="PB12" s="160"/>
      <c r="PC12" s="160"/>
      <c r="PD12" s="160"/>
      <c r="PE12" s="160"/>
      <c r="PF12" s="160"/>
      <c r="PG12" s="160"/>
      <c r="PH12" s="160"/>
      <c r="PI12" s="160"/>
      <c r="PJ12" s="160"/>
      <c r="PK12" s="160"/>
      <c r="PL12" s="160"/>
      <c r="PM12" s="160"/>
      <c r="PN12" s="160"/>
      <c r="PO12" s="160"/>
      <c r="PP12" s="160"/>
      <c r="PQ12" s="160"/>
      <c r="PR12" s="160"/>
      <c r="PS12" s="160"/>
      <c r="PT12" s="160"/>
      <c r="PU12" s="160"/>
      <c r="PV12" s="160"/>
      <c r="PW12" s="160"/>
      <c r="PX12" s="160"/>
      <c r="PY12" s="160"/>
      <c r="PZ12" s="160"/>
      <c r="QA12" s="160"/>
      <c r="QB12" s="160"/>
      <c r="QC12" s="160"/>
      <c r="QD12" s="160"/>
      <c r="QE12" s="160"/>
      <c r="QF12" s="160"/>
      <c r="QG12" s="160"/>
      <c r="QH12" s="160"/>
      <c r="QI12" s="160"/>
      <c r="QJ12" s="160"/>
      <c r="QK12" s="160"/>
      <c r="QL12" s="160"/>
      <c r="QM12" s="160"/>
      <c r="QN12" s="160"/>
      <c r="QO12" s="160"/>
      <c r="QP12" s="160"/>
      <c r="QQ12" s="160"/>
      <c r="QR12" s="160"/>
      <c r="QS12" s="160"/>
      <c r="QT12" s="160"/>
      <c r="QU12" s="160"/>
      <c r="QV12" s="160"/>
      <c r="QW12" s="160"/>
      <c r="QX12" s="160"/>
      <c r="QY12" s="160"/>
      <c r="QZ12" s="160"/>
      <c r="RA12" s="160"/>
      <c r="RB12" s="160"/>
      <c r="RC12" s="160"/>
      <c r="RD12" s="160"/>
      <c r="RE12" s="160"/>
      <c r="RF12" s="160"/>
      <c r="RG12" s="160"/>
      <c r="RH12" s="160"/>
      <c r="RI12" s="160"/>
      <c r="RJ12" s="160"/>
      <c r="RK12" s="160"/>
      <c r="RL12" s="160"/>
      <c r="RM12" s="160"/>
      <c r="RN12" s="160"/>
      <c r="RO12" s="160"/>
      <c r="RP12" s="160"/>
      <c r="RQ12" s="160"/>
      <c r="RR12" s="160"/>
      <c r="RS12" s="160"/>
      <c r="RT12" s="160"/>
      <c r="RU12" s="160"/>
      <c r="RV12" s="160"/>
      <c r="RW12" s="160"/>
      <c r="RX12" s="160"/>
      <c r="RY12" s="160"/>
      <c r="RZ12" s="160"/>
      <c r="SA12" s="160"/>
      <c r="SB12" s="160"/>
      <c r="SC12" s="160"/>
      <c r="SD12" s="160"/>
      <c r="SE12" s="160"/>
      <c r="SF12" s="160"/>
      <c r="SG12" s="160"/>
      <c r="SH12" s="160"/>
      <c r="SI12" s="160"/>
      <c r="SJ12" s="160"/>
      <c r="SK12" s="160"/>
      <c r="SL12" s="160"/>
      <c r="SM12" s="160"/>
      <c r="SN12" s="160"/>
      <c r="SO12" s="160"/>
      <c r="SP12" s="160"/>
      <c r="SQ12" s="160"/>
      <c r="SR12" s="160"/>
      <c r="SS12" s="160"/>
      <c r="ST12" s="160"/>
      <c r="SU12" s="160"/>
      <c r="SV12" s="160"/>
      <c r="SW12" s="160"/>
      <c r="SX12" s="160"/>
      <c r="SY12" s="160"/>
      <c r="SZ12" s="160"/>
      <c r="TA12" s="160"/>
      <c r="TB12" s="160"/>
      <c r="TC12" s="160"/>
      <c r="TD12" s="160"/>
      <c r="TE12" s="160"/>
      <c r="TF12" s="160"/>
    </row>
    <row r="13" spans="1:526">
      <c r="A13" s="160"/>
      <c r="B13" s="160"/>
      <c r="C13" s="160"/>
      <c r="D13" s="160"/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160"/>
      <c r="AJ13" s="160"/>
      <c r="AK13" s="160"/>
      <c r="AL13" s="160"/>
      <c r="AM13" s="160"/>
      <c r="AN13" s="160"/>
      <c r="AO13" s="160"/>
      <c r="AP13" s="160"/>
      <c r="AQ13" s="160"/>
      <c r="AR13" s="160"/>
      <c r="AS13" s="160"/>
      <c r="AT13" s="160"/>
      <c r="AU13" s="160"/>
      <c r="AV13" s="160"/>
      <c r="AW13" s="160"/>
      <c r="AX13" s="160"/>
      <c r="AY13" s="160"/>
      <c r="AZ13" s="160"/>
      <c r="BA13" s="160"/>
      <c r="BB13" s="160"/>
      <c r="BC13" s="160"/>
      <c r="BD13" s="160"/>
      <c r="BE13" s="160"/>
      <c r="BF13" s="160"/>
      <c r="BG13" s="160"/>
      <c r="BH13" s="160"/>
      <c r="BI13" s="160"/>
      <c r="BJ13" s="160"/>
      <c r="BK13" s="160"/>
      <c r="BL13" s="160"/>
      <c r="BM13" s="160"/>
      <c r="BN13" s="160"/>
      <c r="BO13" s="160"/>
      <c r="BP13" s="160"/>
      <c r="BQ13" s="160"/>
      <c r="BR13" s="160"/>
      <c r="BS13" s="160"/>
      <c r="BT13" s="160"/>
      <c r="BU13" s="160"/>
      <c r="BV13" s="160"/>
      <c r="BW13" s="160"/>
      <c r="BX13" s="160"/>
      <c r="BY13" s="160"/>
      <c r="BZ13" s="160"/>
      <c r="CA13" s="160"/>
      <c r="CB13" s="160"/>
      <c r="CC13" s="160"/>
      <c r="CD13" s="160"/>
      <c r="CE13" s="160"/>
      <c r="CF13" s="160"/>
      <c r="CG13" s="160"/>
      <c r="CH13" s="160"/>
      <c r="CI13" s="160"/>
      <c r="CJ13" s="160"/>
      <c r="CK13" s="160"/>
      <c r="CL13" s="160"/>
      <c r="CM13" s="160"/>
      <c r="CN13" s="160"/>
      <c r="CO13" s="160"/>
      <c r="CP13" s="160"/>
      <c r="CQ13" s="160"/>
      <c r="CR13" s="160"/>
      <c r="CS13" s="160"/>
      <c r="CT13" s="160"/>
      <c r="CU13" s="160"/>
      <c r="CV13" s="160"/>
      <c r="CW13" s="160"/>
      <c r="CX13" s="160"/>
      <c r="CY13" s="160"/>
      <c r="CZ13" s="160"/>
      <c r="DA13" s="160"/>
      <c r="DB13" s="160"/>
      <c r="DC13" s="160"/>
      <c r="DD13" s="160"/>
      <c r="DE13" s="160"/>
      <c r="DF13" s="160"/>
      <c r="DG13" s="160"/>
      <c r="DH13" s="160"/>
      <c r="DI13" s="160"/>
      <c r="DJ13" s="160"/>
      <c r="DK13" s="160"/>
      <c r="DL13" s="160"/>
      <c r="DM13" s="160"/>
      <c r="DN13" s="160"/>
      <c r="DO13" s="160"/>
      <c r="DP13" s="160"/>
      <c r="DQ13" s="160"/>
      <c r="DR13" s="160"/>
      <c r="DS13" s="160"/>
      <c r="DT13" s="160"/>
      <c r="DU13" s="160"/>
      <c r="DV13" s="160"/>
      <c r="DW13" s="160"/>
      <c r="DX13" s="160"/>
      <c r="DY13" s="160"/>
      <c r="DZ13" s="160"/>
      <c r="EA13" s="160"/>
      <c r="EB13" s="160"/>
      <c r="EC13" s="160"/>
      <c r="ED13" s="160"/>
      <c r="EE13" s="160"/>
      <c r="EF13" s="160"/>
      <c r="EG13" s="160"/>
      <c r="EH13" s="160"/>
      <c r="EI13" s="160"/>
      <c r="EJ13" s="160"/>
      <c r="EK13" s="160"/>
      <c r="EL13" s="160"/>
      <c r="EM13" s="160"/>
      <c r="EN13" s="160"/>
      <c r="EO13" s="160"/>
      <c r="EP13" s="160"/>
      <c r="EQ13" s="160"/>
      <c r="ER13" s="160"/>
      <c r="ES13" s="160"/>
      <c r="ET13" s="160"/>
      <c r="EU13" s="160"/>
      <c r="EV13" s="160"/>
      <c r="EW13" s="160"/>
      <c r="EX13" s="160"/>
      <c r="EY13" s="160"/>
      <c r="EZ13" s="160"/>
      <c r="FA13" s="160"/>
      <c r="FB13" s="160"/>
      <c r="FC13" s="160"/>
      <c r="FD13" s="160"/>
      <c r="FE13" s="160"/>
      <c r="FF13" s="160"/>
      <c r="FG13" s="160"/>
      <c r="FH13" s="160"/>
      <c r="FI13" s="160"/>
      <c r="FJ13" s="160"/>
      <c r="FK13" s="160"/>
      <c r="FL13" s="160"/>
      <c r="FM13" s="160"/>
      <c r="FN13" s="160"/>
      <c r="FO13" s="160"/>
      <c r="FP13" s="160"/>
      <c r="FQ13" s="160"/>
      <c r="FR13" s="160"/>
      <c r="FS13" s="160"/>
      <c r="FT13" s="160"/>
      <c r="FU13" s="160"/>
      <c r="FV13" s="160"/>
      <c r="FW13" s="160"/>
      <c r="FX13" s="160"/>
      <c r="FY13" s="160"/>
      <c r="FZ13" s="160"/>
      <c r="GA13" s="160"/>
      <c r="GB13" s="160"/>
      <c r="GC13" s="160"/>
      <c r="GD13" s="160"/>
      <c r="GE13" s="160"/>
      <c r="GF13" s="160"/>
      <c r="GG13" s="160"/>
      <c r="GH13" s="160"/>
      <c r="GI13" s="160"/>
      <c r="GJ13" s="160"/>
      <c r="GK13" s="160"/>
      <c r="GL13" s="160"/>
      <c r="GM13" s="160"/>
      <c r="GN13" s="160"/>
      <c r="GO13" s="160"/>
      <c r="GP13" s="160"/>
      <c r="GQ13" s="160"/>
      <c r="GR13" s="160"/>
      <c r="GS13" s="160"/>
      <c r="GT13" s="160"/>
      <c r="GU13" s="160"/>
      <c r="GV13" s="160"/>
      <c r="GW13" s="160"/>
      <c r="GX13" s="160"/>
      <c r="GY13" s="160"/>
      <c r="GZ13" s="160"/>
      <c r="HA13" s="160"/>
      <c r="HB13" s="160"/>
      <c r="HC13" s="160"/>
      <c r="HD13" s="160"/>
      <c r="HE13" s="160"/>
      <c r="HF13" s="160"/>
      <c r="HG13" s="160"/>
      <c r="HH13" s="160"/>
      <c r="HI13" s="160"/>
      <c r="HJ13" s="160"/>
      <c r="HK13" s="160"/>
      <c r="HL13" s="160"/>
      <c r="HM13" s="160"/>
      <c r="HN13" s="160"/>
      <c r="HO13" s="160"/>
      <c r="HP13" s="160"/>
      <c r="HQ13" s="160"/>
      <c r="HR13" s="160"/>
      <c r="HS13" s="160"/>
      <c r="HT13" s="160"/>
      <c r="HU13" s="160"/>
      <c r="HV13" s="160"/>
      <c r="HW13" s="160"/>
      <c r="HX13" s="160"/>
      <c r="HY13" s="160"/>
      <c r="HZ13" s="160"/>
      <c r="IA13" s="160"/>
      <c r="IB13" s="160"/>
      <c r="IC13" s="160"/>
      <c r="ID13" s="160"/>
      <c r="IE13" s="160"/>
      <c r="IF13" s="160"/>
      <c r="IG13" s="160"/>
      <c r="IH13" s="160"/>
      <c r="II13" s="160"/>
      <c r="IJ13" s="160"/>
      <c r="IK13" s="160"/>
      <c r="IL13" s="160"/>
      <c r="IM13" s="160"/>
      <c r="IN13" s="160"/>
      <c r="IO13" s="160"/>
      <c r="IP13" s="160"/>
      <c r="IQ13" s="160"/>
      <c r="IR13" s="160"/>
      <c r="IS13" s="160"/>
      <c r="IT13" s="160"/>
      <c r="IU13" s="160"/>
      <c r="IV13" s="160"/>
      <c r="IW13" s="160"/>
      <c r="IX13" s="160"/>
      <c r="IY13" s="160"/>
      <c r="IZ13" s="160"/>
      <c r="JA13" s="160"/>
      <c r="JB13" s="160"/>
      <c r="JC13" s="160"/>
      <c r="JD13" s="160"/>
      <c r="JE13" s="160"/>
      <c r="JF13" s="160"/>
      <c r="JG13" s="160"/>
      <c r="JH13" s="160"/>
      <c r="JI13" s="160"/>
      <c r="JJ13" s="160"/>
      <c r="JK13" s="160"/>
      <c r="JL13" s="160"/>
      <c r="JM13" s="160"/>
      <c r="JN13" s="160"/>
      <c r="JO13" s="160"/>
      <c r="JP13" s="160"/>
      <c r="JQ13" s="160"/>
      <c r="JR13" s="160"/>
      <c r="JS13" s="160"/>
      <c r="JT13" s="160"/>
      <c r="JU13" s="160"/>
      <c r="JV13" s="160"/>
      <c r="JW13" s="160"/>
      <c r="JX13" s="160"/>
      <c r="JY13" s="160"/>
      <c r="JZ13" s="160"/>
      <c r="KA13" s="160"/>
      <c r="KB13" s="160"/>
      <c r="KC13" s="160"/>
      <c r="KD13" s="160"/>
      <c r="KE13" s="160"/>
      <c r="KF13" s="160"/>
      <c r="KG13" s="160"/>
      <c r="KH13" s="160"/>
      <c r="KI13" s="160"/>
      <c r="KJ13" s="160"/>
      <c r="KK13" s="160"/>
      <c r="KL13" s="160"/>
      <c r="KM13" s="160"/>
      <c r="KN13" s="160"/>
      <c r="KO13" s="160"/>
      <c r="KP13" s="160"/>
      <c r="KQ13" s="160"/>
      <c r="KR13" s="160"/>
      <c r="KS13" s="160"/>
      <c r="KT13" s="160"/>
      <c r="KU13" s="160"/>
      <c r="KV13" s="160"/>
      <c r="KW13" s="160"/>
      <c r="KX13" s="160"/>
      <c r="KY13" s="160"/>
      <c r="KZ13" s="160"/>
      <c r="LA13" s="160"/>
      <c r="LB13" s="160"/>
      <c r="LC13" s="160"/>
      <c r="LD13" s="160"/>
      <c r="LE13" s="160"/>
      <c r="LF13" s="160"/>
      <c r="LG13" s="160"/>
      <c r="LH13" s="160"/>
      <c r="LI13" s="160"/>
      <c r="LJ13" s="160"/>
      <c r="LK13" s="160"/>
      <c r="LL13" s="160"/>
      <c r="LM13" s="160"/>
      <c r="LN13" s="160"/>
      <c r="LO13" s="160"/>
      <c r="LP13" s="160"/>
      <c r="LQ13" s="160"/>
      <c r="LR13" s="160"/>
      <c r="LS13" s="160"/>
      <c r="LT13" s="160"/>
      <c r="LU13" s="160"/>
      <c r="LV13" s="160"/>
      <c r="LW13" s="160"/>
      <c r="LX13" s="160"/>
      <c r="LY13" s="160"/>
      <c r="LZ13" s="160"/>
      <c r="MA13" s="160"/>
      <c r="MB13" s="160"/>
      <c r="MC13" s="160"/>
      <c r="MD13" s="160"/>
      <c r="ME13" s="160"/>
      <c r="MF13" s="160"/>
      <c r="MG13" s="160"/>
      <c r="MH13" s="160"/>
      <c r="MI13" s="160"/>
      <c r="MJ13" s="160"/>
      <c r="MK13" s="160"/>
      <c r="ML13" s="160"/>
      <c r="MM13" s="160"/>
      <c r="MN13" s="160"/>
      <c r="MO13" s="160"/>
      <c r="MP13" s="160"/>
      <c r="MQ13" s="160"/>
      <c r="MR13" s="160"/>
      <c r="MS13" s="160"/>
      <c r="MT13" s="160"/>
      <c r="MU13" s="160"/>
      <c r="MV13" s="160"/>
      <c r="MW13" s="160"/>
      <c r="MX13" s="160"/>
      <c r="MY13" s="160"/>
      <c r="MZ13" s="160"/>
      <c r="NA13" s="160"/>
      <c r="NB13" s="160"/>
      <c r="NC13" s="160"/>
      <c r="ND13" s="160"/>
      <c r="NE13" s="160"/>
      <c r="NF13" s="160"/>
      <c r="NG13" s="160"/>
      <c r="NH13" s="160"/>
      <c r="NI13" s="160"/>
      <c r="NJ13" s="160"/>
      <c r="NK13" s="160"/>
      <c r="NL13" s="160"/>
      <c r="NM13" s="160"/>
      <c r="NN13" s="160"/>
      <c r="NO13" s="160"/>
      <c r="NP13" s="160"/>
      <c r="NQ13" s="160"/>
      <c r="NR13" s="160"/>
      <c r="NS13" s="160"/>
      <c r="NT13" s="160"/>
      <c r="NU13" s="160"/>
      <c r="NV13" s="160"/>
      <c r="NW13" s="160"/>
      <c r="NX13" s="160"/>
      <c r="NY13" s="160"/>
      <c r="NZ13" s="160"/>
      <c r="OA13" s="160"/>
      <c r="OB13" s="160"/>
      <c r="OC13" s="160"/>
      <c r="OD13" s="160"/>
      <c r="OE13" s="160"/>
      <c r="OF13" s="160"/>
      <c r="OG13" s="160"/>
      <c r="OH13" s="160"/>
      <c r="OI13" s="160"/>
      <c r="OJ13" s="160"/>
      <c r="OK13" s="160"/>
      <c r="OL13" s="160"/>
      <c r="OM13" s="160"/>
      <c r="ON13" s="160"/>
      <c r="OO13" s="160"/>
      <c r="OP13" s="160"/>
      <c r="OQ13" s="160"/>
      <c r="OR13" s="160"/>
      <c r="OS13" s="160"/>
      <c r="OT13" s="160"/>
      <c r="OU13" s="160"/>
      <c r="OV13" s="160"/>
      <c r="OW13" s="160"/>
      <c r="OX13" s="160"/>
      <c r="OY13" s="160"/>
      <c r="OZ13" s="160"/>
      <c r="PA13" s="160"/>
      <c r="PB13" s="160"/>
      <c r="PC13" s="160"/>
      <c r="PD13" s="160"/>
      <c r="PE13" s="160"/>
      <c r="PF13" s="160"/>
      <c r="PG13" s="160"/>
      <c r="PH13" s="160"/>
      <c r="PI13" s="160"/>
      <c r="PJ13" s="160"/>
      <c r="PK13" s="160"/>
      <c r="PL13" s="160"/>
      <c r="PM13" s="160"/>
      <c r="PN13" s="160"/>
      <c r="PO13" s="160"/>
      <c r="PP13" s="160"/>
      <c r="PQ13" s="160"/>
      <c r="PR13" s="160"/>
      <c r="PS13" s="160"/>
      <c r="PT13" s="160"/>
      <c r="PU13" s="160"/>
      <c r="PV13" s="160"/>
      <c r="PW13" s="160"/>
      <c r="PX13" s="160"/>
      <c r="PY13" s="160"/>
      <c r="PZ13" s="160"/>
      <c r="QA13" s="160"/>
      <c r="QB13" s="160"/>
      <c r="QC13" s="160"/>
      <c r="QD13" s="160"/>
      <c r="QE13" s="160"/>
      <c r="QF13" s="160"/>
      <c r="QG13" s="160"/>
      <c r="QH13" s="160"/>
      <c r="QI13" s="160"/>
      <c r="QJ13" s="160"/>
      <c r="QK13" s="160"/>
      <c r="QL13" s="160"/>
      <c r="QM13" s="160"/>
      <c r="QN13" s="160"/>
      <c r="QO13" s="160"/>
      <c r="QP13" s="160"/>
      <c r="QQ13" s="160"/>
      <c r="QR13" s="160"/>
      <c r="QS13" s="160"/>
      <c r="QT13" s="160"/>
      <c r="QU13" s="160"/>
      <c r="QV13" s="160"/>
      <c r="QW13" s="160"/>
      <c r="QX13" s="160"/>
      <c r="QY13" s="160"/>
      <c r="QZ13" s="160"/>
      <c r="RA13" s="160"/>
      <c r="RB13" s="160"/>
      <c r="RC13" s="160"/>
      <c r="RD13" s="160"/>
      <c r="RE13" s="160"/>
      <c r="RF13" s="160"/>
      <c r="RG13" s="160"/>
      <c r="RH13" s="160"/>
      <c r="RI13" s="160"/>
      <c r="RJ13" s="160"/>
      <c r="RK13" s="160"/>
      <c r="RL13" s="160"/>
      <c r="RM13" s="160"/>
      <c r="RN13" s="160"/>
      <c r="RO13" s="160"/>
      <c r="RP13" s="160"/>
      <c r="RQ13" s="160"/>
      <c r="RR13" s="160"/>
      <c r="RS13" s="160"/>
      <c r="RT13" s="160"/>
      <c r="RU13" s="160"/>
      <c r="RV13" s="160"/>
      <c r="RW13" s="160"/>
      <c r="RX13" s="160"/>
      <c r="RY13" s="160"/>
      <c r="RZ13" s="160"/>
      <c r="SA13" s="160"/>
      <c r="SB13" s="160"/>
      <c r="SC13" s="160"/>
      <c r="SD13" s="160"/>
      <c r="SE13" s="160"/>
      <c r="SF13" s="160"/>
      <c r="SG13" s="160"/>
      <c r="SH13" s="160"/>
      <c r="SI13" s="160"/>
      <c r="SJ13" s="160"/>
      <c r="SK13" s="160"/>
      <c r="SL13" s="160"/>
      <c r="SM13" s="160"/>
      <c r="SN13" s="160"/>
      <c r="SO13" s="160"/>
      <c r="SP13" s="160"/>
      <c r="SQ13" s="160"/>
      <c r="SR13" s="160"/>
      <c r="SS13" s="160"/>
      <c r="ST13" s="160"/>
      <c r="SU13" s="160"/>
      <c r="SV13" s="160"/>
      <c r="SW13" s="160"/>
      <c r="SX13" s="160"/>
      <c r="SY13" s="160"/>
      <c r="SZ13" s="160"/>
      <c r="TA13" s="160"/>
      <c r="TB13" s="160"/>
      <c r="TC13" s="160"/>
      <c r="TD13" s="160"/>
      <c r="TE13" s="160"/>
      <c r="TF13" s="160"/>
    </row>
    <row r="14" spans="1:526">
      <c r="A14" s="160"/>
      <c r="B14" s="160"/>
      <c r="C14" s="160"/>
      <c r="D14" s="160"/>
      <c r="E14" s="160"/>
      <c r="F14" s="160"/>
      <c r="G14" s="160"/>
      <c r="H14" s="160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0"/>
      <c r="T14" s="160"/>
      <c r="U14" s="160"/>
      <c r="V14" s="160"/>
      <c r="W14" s="160"/>
      <c r="X14" s="160"/>
      <c r="Y14" s="160"/>
      <c r="Z14" s="160"/>
      <c r="AA14" s="160"/>
      <c r="AB14" s="160"/>
      <c r="AC14" s="160"/>
      <c r="AD14" s="160"/>
      <c r="AE14" s="160"/>
      <c r="AF14" s="160"/>
      <c r="AG14" s="160"/>
      <c r="AH14" s="160"/>
      <c r="AI14" s="160"/>
      <c r="AJ14" s="160"/>
      <c r="AK14" s="160"/>
      <c r="AL14" s="160"/>
      <c r="AM14" s="160"/>
      <c r="AN14" s="160"/>
      <c r="AO14" s="160"/>
      <c r="AP14" s="160"/>
      <c r="AQ14" s="160"/>
      <c r="AR14" s="160"/>
      <c r="AS14" s="160"/>
      <c r="AT14" s="160"/>
      <c r="AU14" s="160"/>
      <c r="AV14" s="160"/>
      <c r="AW14" s="160"/>
      <c r="AX14" s="160"/>
      <c r="AY14" s="160"/>
      <c r="AZ14" s="160"/>
      <c r="BA14" s="160"/>
      <c r="BB14" s="160"/>
      <c r="BC14" s="160"/>
      <c r="BD14" s="160"/>
      <c r="BE14" s="160"/>
      <c r="BF14" s="160"/>
      <c r="BG14" s="160"/>
      <c r="BH14" s="160"/>
      <c r="BI14" s="160"/>
      <c r="BJ14" s="160"/>
      <c r="BK14" s="160"/>
      <c r="BL14" s="160"/>
      <c r="BM14" s="160"/>
      <c r="BN14" s="160"/>
      <c r="BO14" s="160"/>
      <c r="BP14" s="160"/>
      <c r="BQ14" s="160"/>
      <c r="BR14" s="160"/>
      <c r="BS14" s="160"/>
      <c r="BT14" s="160"/>
      <c r="BU14" s="160"/>
      <c r="BV14" s="160"/>
      <c r="BW14" s="160"/>
      <c r="BX14" s="160"/>
      <c r="BY14" s="160"/>
      <c r="BZ14" s="160"/>
      <c r="CA14" s="160"/>
      <c r="CB14" s="160"/>
      <c r="CC14" s="160"/>
      <c r="CD14" s="160"/>
      <c r="CE14" s="160"/>
      <c r="CF14" s="160"/>
      <c r="CG14" s="160"/>
      <c r="CH14" s="160"/>
      <c r="CI14" s="160"/>
      <c r="CJ14" s="160"/>
      <c r="CK14" s="160"/>
      <c r="CL14" s="160"/>
      <c r="CM14" s="160"/>
      <c r="CN14" s="160"/>
      <c r="CO14" s="160"/>
      <c r="CP14" s="160"/>
      <c r="CQ14" s="160"/>
      <c r="CR14" s="160"/>
      <c r="CS14" s="160"/>
      <c r="CT14" s="160"/>
      <c r="CU14" s="160"/>
      <c r="CV14" s="160"/>
      <c r="CW14" s="160"/>
      <c r="CX14" s="160"/>
      <c r="CY14" s="160"/>
      <c r="CZ14" s="160"/>
      <c r="DA14" s="160"/>
      <c r="DB14" s="160"/>
      <c r="DC14" s="160"/>
      <c r="DD14" s="160"/>
      <c r="DE14" s="160"/>
      <c r="DF14" s="160"/>
      <c r="DG14" s="160"/>
      <c r="DH14" s="160"/>
      <c r="DI14" s="160"/>
      <c r="DJ14" s="160"/>
      <c r="DK14" s="160"/>
      <c r="DL14" s="160"/>
      <c r="DM14" s="160"/>
      <c r="DN14" s="160"/>
      <c r="DO14" s="160"/>
      <c r="DP14" s="160"/>
      <c r="DQ14" s="160"/>
      <c r="DR14" s="160"/>
      <c r="DS14" s="160"/>
      <c r="DT14" s="160"/>
      <c r="DU14" s="160"/>
      <c r="DV14" s="160"/>
      <c r="DW14" s="160"/>
      <c r="DX14" s="160"/>
      <c r="DY14" s="160"/>
      <c r="DZ14" s="160"/>
      <c r="EA14" s="160"/>
      <c r="EB14" s="160"/>
      <c r="EC14" s="160"/>
      <c r="ED14" s="160"/>
      <c r="EE14" s="160"/>
      <c r="EF14" s="160"/>
      <c r="EG14" s="160"/>
      <c r="EH14" s="160"/>
      <c r="EI14" s="160"/>
      <c r="EJ14" s="160"/>
      <c r="EK14" s="160"/>
      <c r="EL14" s="160"/>
      <c r="EM14" s="160"/>
      <c r="EN14" s="160"/>
      <c r="EO14" s="160"/>
      <c r="EP14" s="160"/>
      <c r="EQ14" s="160"/>
      <c r="ER14" s="160"/>
      <c r="ES14" s="160"/>
      <c r="ET14" s="160"/>
      <c r="EU14" s="160"/>
      <c r="EV14" s="160"/>
      <c r="EW14" s="160"/>
      <c r="EX14" s="160"/>
      <c r="EY14" s="160"/>
      <c r="EZ14" s="160"/>
      <c r="FA14" s="160"/>
      <c r="FB14" s="160"/>
      <c r="FC14" s="160"/>
      <c r="FD14" s="160"/>
      <c r="FE14" s="160"/>
      <c r="FF14" s="160"/>
      <c r="FG14" s="160"/>
      <c r="FH14" s="160"/>
      <c r="FI14" s="160"/>
      <c r="FJ14" s="160"/>
      <c r="FK14" s="160"/>
      <c r="FL14" s="160"/>
      <c r="FM14" s="160"/>
      <c r="FN14" s="160"/>
      <c r="FO14" s="160"/>
      <c r="FP14" s="160"/>
      <c r="FQ14" s="160"/>
      <c r="FR14" s="160"/>
      <c r="FS14" s="160"/>
      <c r="FT14" s="160"/>
      <c r="FU14" s="160"/>
      <c r="FV14" s="160"/>
      <c r="FW14" s="160"/>
      <c r="FX14" s="160"/>
      <c r="FY14" s="160"/>
      <c r="FZ14" s="160"/>
      <c r="GA14" s="160"/>
      <c r="GB14" s="160"/>
      <c r="GC14" s="160"/>
      <c r="GD14" s="160"/>
      <c r="GE14" s="160"/>
      <c r="GF14" s="160"/>
      <c r="GG14" s="160"/>
      <c r="GH14" s="160"/>
      <c r="GI14" s="160"/>
      <c r="GJ14" s="160"/>
      <c r="GK14" s="160"/>
      <c r="GL14" s="160"/>
      <c r="GM14" s="160"/>
      <c r="GN14" s="160"/>
      <c r="GO14" s="160"/>
      <c r="GP14" s="160"/>
      <c r="GQ14" s="160"/>
      <c r="GR14" s="160"/>
      <c r="GS14" s="160"/>
      <c r="GT14" s="160"/>
      <c r="GU14" s="160"/>
      <c r="GV14" s="160"/>
      <c r="GW14" s="160"/>
      <c r="GX14" s="160"/>
      <c r="GY14" s="160"/>
      <c r="GZ14" s="160"/>
      <c r="HA14" s="160"/>
      <c r="HB14" s="160"/>
      <c r="HC14" s="160"/>
      <c r="HD14" s="160"/>
      <c r="HE14" s="160"/>
      <c r="HF14" s="160"/>
      <c r="HG14" s="160"/>
      <c r="HH14" s="160"/>
      <c r="HI14" s="160"/>
      <c r="HJ14" s="160"/>
      <c r="HK14" s="160"/>
      <c r="HL14" s="160"/>
      <c r="HM14" s="160"/>
      <c r="HN14" s="160"/>
      <c r="HO14" s="160"/>
      <c r="HP14" s="160"/>
      <c r="HQ14" s="160"/>
      <c r="HR14" s="160"/>
      <c r="HS14" s="160"/>
      <c r="HT14" s="160"/>
      <c r="HU14" s="160"/>
      <c r="HV14" s="160"/>
      <c r="HW14" s="160"/>
      <c r="HX14" s="160"/>
      <c r="HY14" s="160"/>
      <c r="HZ14" s="160"/>
      <c r="IA14" s="160"/>
      <c r="IB14" s="160"/>
      <c r="IC14" s="160"/>
      <c r="ID14" s="160"/>
      <c r="IE14" s="160"/>
      <c r="IF14" s="160"/>
      <c r="IG14" s="160"/>
      <c r="IH14" s="160"/>
      <c r="II14" s="160"/>
      <c r="IJ14" s="160"/>
      <c r="IK14" s="160"/>
      <c r="IL14" s="160"/>
      <c r="IM14" s="160"/>
      <c r="IN14" s="160"/>
      <c r="IO14" s="160"/>
      <c r="IP14" s="160"/>
      <c r="IQ14" s="160"/>
      <c r="IR14" s="160"/>
      <c r="IS14" s="160"/>
      <c r="IT14" s="160"/>
      <c r="IU14" s="160"/>
      <c r="IV14" s="160"/>
      <c r="IW14" s="160"/>
      <c r="IX14" s="160"/>
      <c r="IY14" s="160"/>
      <c r="IZ14" s="160"/>
      <c r="JA14" s="160"/>
      <c r="JB14" s="160"/>
      <c r="JC14" s="160"/>
      <c r="JD14" s="160"/>
      <c r="JE14" s="160"/>
      <c r="JF14" s="160"/>
      <c r="JG14" s="160"/>
      <c r="JH14" s="160"/>
      <c r="JI14" s="160"/>
      <c r="JJ14" s="160"/>
      <c r="JK14" s="160"/>
      <c r="JL14" s="160"/>
      <c r="JM14" s="160"/>
      <c r="JN14" s="160"/>
      <c r="JO14" s="160"/>
      <c r="JP14" s="160"/>
      <c r="JQ14" s="160"/>
      <c r="JR14" s="160"/>
      <c r="JS14" s="160"/>
      <c r="JT14" s="160"/>
      <c r="JU14" s="160"/>
      <c r="JV14" s="160"/>
      <c r="JW14" s="160"/>
      <c r="JX14" s="160"/>
      <c r="JY14" s="160"/>
      <c r="JZ14" s="160"/>
      <c r="KA14" s="160"/>
      <c r="KB14" s="160"/>
      <c r="KC14" s="160"/>
      <c r="KD14" s="160"/>
      <c r="KE14" s="160"/>
      <c r="KF14" s="160"/>
      <c r="KG14" s="160"/>
      <c r="KH14" s="160"/>
      <c r="KI14" s="160"/>
      <c r="KJ14" s="160"/>
      <c r="KK14" s="160"/>
      <c r="KL14" s="160"/>
      <c r="KM14" s="160"/>
      <c r="KN14" s="160"/>
      <c r="KO14" s="160"/>
      <c r="KP14" s="160"/>
      <c r="KQ14" s="160"/>
      <c r="KR14" s="160"/>
      <c r="KS14" s="160"/>
      <c r="KT14" s="160"/>
      <c r="KU14" s="160"/>
      <c r="KV14" s="160"/>
      <c r="KW14" s="160"/>
      <c r="KX14" s="160"/>
      <c r="KY14" s="160"/>
      <c r="KZ14" s="160"/>
      <c r="LA14" s="160"/>
      <c r="LB14" s="160"/>
      <c r="LC14" s="160"/>
      <c r="LD14" s="160"/>
      <c r="LE14" s="160"/>
      <c r="LF14" s="160"/>
      <c r="LG14" s="160"/>
      <c r="LH14" s="160"/>
      <c r="LI14" s="160"/>
      <c r="LJ14" s="160"/>
      <c r="LK14" s="160"/>
      <c r="LL14" s="160"/>
      <c r="LM14" s="160"/>
      <c r="LN14" s="160"/>
      <c r="LO14" s="160"/>
      <c r="LP14" s="160"/>
      <c r="LQ14" s="160"/>
      <c r="LR14" s="160"/>
      <c r="LS14" s="160"/>
      <c r="LT14" s="160"/>
      <c r="LU14" s="160"/>
      <c r="LV14" s="160"/>
      <c r="LW14" s="160"/>
      <c r="LX14" s="160"/>
      <c r="LY14" s="160"/>
      <c r="LZ14" s="160"/>
      <c r="MA14" s="160"/>
      <c r="MB14" s="160"/>
      <c r="MC14" s="160"/>
      <c r="MD14" s="160"/>
      <c r="ME14" s="160"/>
      <c r="MF14" s="160"/>
      <c r="MG14" s="160"/>
      <c r="MH14" s="160"/>
      <c r="MI14" s="160"/>
      <c r="MJ14" s="160"/>
      <c r="MK14" s="160"/>
      <c r="ML14" s="160"/>
      <c r="MM14" s="160"/>
      <c r="MN14" s="160"/>
      <c r="MO14" s="160"/>
      <c r="MP14" s="160"/>
      <c r="MQ14" s="160"/>
      <c r="MR14" s="160"/>
      <c r="MS14" s="160"/>
      <c r="MT14" s="160"/>
      <c r="MU14" s="160"/>
      <c r="MV14" s="160"/>
      <c r="MW14" s="160"/>
      <c r="MX14" s="160"/>
      <c r="MY14" s="160"/>
      <c r="MZ14" s="160"/>
      <c r="NA14" s="160"/>
      <c r="NB14" s="160"/>
      <c r="NC14" s="160"/>
      <c r="ND14" s="160"/>
      <c r="NE14" s="160"/>
      <c r="NF14" s="160"/>
      <c r="NG14" s="160"/>
      <c r="NH14" s="160"/>
      <c r="NI14" s="160"/>
      <c r="NJ14" s="160"/>
      <c r="NK14" s="160"/>
      <c r="NL14" s="160"/>
      <c r="NM14" s="160"/>
      <c r="NN14" s="160"/>
      <c r="NO14" s="160"/>
      <c r="NP14" s="160"/>
      <c r="NQ14" s="160"/>
      <c r="NR14" s="160"/>
      <c r="NS14" s="160"/>
      <c r="NT14" s="160"/>
      <c r="NU14" s="160"/>
      <c r="NV14" s="160"/>
      <c r="NW14" s="160"/>
      <c r="NX14" s="160"/>
      <c r="NY14" s="160"/>
      <c r="NZ14" s="160"/>
      <c r="OA14" s="160"/>
      <c r="OB14" s="160"/>
      <c r="OC14" s="160"/>
      <c r="OD14" s="160"/>
      <c r="OE14" s="160"/>
      <c r="OF14" s="160"/>
      <c r="OG14" s="160"/>
      <c r="OH14" s="160"/>
      <c r="OI14" s="160"/>
      <c r="OJ14" s="160"/>
      <c r="OK14" s="160"/>
      <c r="OL14" s="160"/>
      <c r="OM14" s="160"/>
      <c r="ON14" s="160"/>
      <c r="OO14" s="160"/>
      <c r="OP14" s="160"/>
      <c r="OQ14" s="160"/>
      <c r="OR14" s="160"/>
      <c r="OS14" s="160"/>
      <c r="OT14" s="160"/>
      <c r="OU14" s="160"/>
      <c r="OV14" s="160"/>
      <c r="OW14" s="160"/>
      <c r="OX14" s="160"/>
      <c r="OY14" s="160"/>
      <c r="OZ14" s="160"/>
      <c r="PA14" s="160"/>
      <c r="PB14" s="160"/>
      <c r="PC14" s="160"/>
      <c r="PD14" s="160"/>
      <c r="PE14" s="160"/>
      <c r="PF14" s="160"/>
      <c r="PG14" s="160"/>
      <c r="PH14" s="160"/>
      <c r="PI14" s="160"/>
      <c r="PJ14" s="160"/>
      <c r="PK14" s="160"/>
      <c r="PL14" s="160"/>
      <c r="PM14" s="160"/>
      <c r="PN14" s="160"/>
      <c r="PO14" s="160"/>
      <c r="PP14" s="160"/>
      <c r="PQ14" s="160"/>
      <c r="PR14" s="160"/>
      <c r="PS14" s="160"/>
      <c r="PT14" s="160"/>
      <c r="PU14" s="160"/>
      <c r="PV14" s="160"/>
      <c r="PW14" s="160"/>
      <c r="PX14" s="160"/>
      <c r="PY14" s="160"/>
      <c r="PZ14" s="160"/>
      <c r="QA14" s="160"/>
      <c r="QB14" s="160"/>
      <c r="QC14" s="160"/>
      <c r="QD14" s="160"/>
      <c r="QE14" s="160"/>
      <c r="QF14" s="160"/>
      <c r="QG14" s="160"/>
      <c r="QH14" s="160"/>
      <c r="QI14" s="160"/>
      <c r="QJ14" s="160"/>
      <c r="QK14" s="160"/>
      <c r="QL14" s="160"/>
      <c r="QM14" s="160"/>
      <c r="QN14" s="160"/>
      <c r="QO14" s="160"/>
      <c r="QP14" s="160"/>
      <c r="QQ14" s="160"/>
      <c r="QR14" s="160"/>
      <c r="QS14" s="160"/>
      <c r="QT14" s="160"/>
      <c r="QU14" s="160"/>
      <c r="QV14" s="160"/>
      <c r="QW14" s="160"/>
      <c r="QX14" s="160"/>
      <c r="QY14" s="160"/>
      <c r="QZ14" s="160"/>
      <c r="RA14" s="160"/>
      <c r="RB14" s="160"/>
      <c r="RC14" s="160"/>
      <c r="RD14" s="160"/>
      <c r="RE14" s="160"/>
      <c r="RF14" s="160"/>
      <c r="RG14" s="160"/>
      <c r="RH14" s="160"/>
      <c r="RI14" s="160"/>
      <c r="RJ14" s="160"/>
      <c r="RK14" s="160"/>
      <c r="RL14" s="160"/>
      <c r="RM14" s="160"/>
      <c r="RN14" s="160"/>
      <c r="RO14" s="160"/>
      <c r="RP14" s="160"/>
      <c r="RQ14" s="160"/>
      <c r="RR14" s="160"/>
      <c r="RS14" s="160"/>
      <c r="RT14" s="160"/>
      <c r="RU14" s="160"/>
      <c r="RV14" s="160"/>
      <c r="RW14" s="160"/>
      <c r="RX14" s="160"/>
      <c r="RY14" s="160"/>
      <c r="RZ14" s="160"/>
      <c r="SA14" s="160"/>
      <c r="SB14" s="160"/>
      <c r="SC14" s="160"/>
      <c r="SD14" s="160"/>
      <c r="SE14" s="160"/>
      <c r="SF14" s="160"/>
      <c r="SG14" s="160"/>
      <c r="SH14" s="160"/>
      <c r="SI14" s="160"/>
      <c r="SJ14" s="160"/>
      <c r="SK14" s="160"/>
      <c r="SL14" s="160"/>
      <c r="SM14" s="160"/>
      <c r="SN14" s="160"/>
      <c r="SO14" s="160"/>
      <c r="SP14" s="160"/>
      <c r="SQ14" s="160"/>
      <c r="SR14" s="160"/>
      <c r="SS14" s="160"/>
      <c r="ST14" s="160"/>
      <c r="SU14" s="160"/>
      <c r="SV14" s="160"/>
      <c r="SW14" s="160"/>
      <c r="SX14" s="160"/>
      <c r="SY14" s="160"/>
      <c r="SZ14" s="160"/>
      <c r="TA14" s="160"/>
      <c r="TB14" s="160"/>
      <c r="TC14" s="160"/>
      <c r="TD14" s="160"/>
      <c r="TE14" s="160"/>
      <c r="TF14" s="160"/>
    </row>
    <row r="15" spans="1:526">
      <c r="A15" s="160"/>
      <c r="B15" s="160"/>
      <c r="C15" s="160"/>
      <c r="D15" s="160"/>
      <c r="E15" s="160"/>
      <c r="F15" s="160"/>
      <c r="G15" s="160"/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0"/>
      <c r="T15" s="160"/>
      <c r="U15" s="160"/>
      <c r="V15" s="160"/>
      <c r="W15" s="160"/>
      <c r="X15" s="160"/>
      <c r="Y15" s="160"/>
      <c r="Z15" s="160"/>
      <c r="AA15" s="160"/>
      <c r="AB15" s="160"/>
      <c r="AC15" s="160"/>
      <c r="AD15" s="160"/>
      <c r="AE15" s="160"/>
      <c r="AF15" s="160"/>
      <c r="AG15" s="160"/>
      <c r="AH15" s="160"/>
      <c r="AI15" s="160"/>
      <c r="AJ15" s="160"/>
      <c r="AK15" s="160"/>
      <c r="AL15" s="160"/>
      <c r="AM15" s="160"/>
      <c r="AN15" s="160"/>
      <c r="AO15" s="160"/>
      <c r="AP15" s="160"/>
      <c r="AQ15" s="160"/>
      <c r="AR15" s="160"/>
      <c r="AS15" s="160"/>
      <c r="AT15" s="160"/>
      <c r="AU15" s="160"/>
      <c r="AV15" s="160"/>
      <c r="AW15" s="160"/>
      <c r="AX15" s="160"/>
      <c r="AY15" s="160"/>
      <c r="AZ15" s="160"/>
      <c r="BA15" s="160"/>
      <c r="BB15" s="160"/>
      <c r="BC15" s="160"/>
      <c r="BD15" s="160"/>
      <c r="BE15" s="160"/>
      <c r="BF15" s="160"/>
      <c r="BG15" s="160"/>
      <c r="BH15" s="160"/>
      <c r="BI15" s="160"/>
      <c r="BJ15" s="160"/>
      <c r="BK15" s="160"/>
      <c r="BL15" s="160"/>
      <c r="BM15" s="160"/>
      <c r="BN15" s="160"/>
      <c r="BO15" s="160"/>
      <c r="BP15" s="160"/>
      <c r="BQ15" s="160"/>
      <c r="BR15" s="160"/>
      <c r="BS15" s="160"/>
      <c r="BT15" s="160"/>
      <c r="BU15" s="160"/>
      <c r="BV15" s="160"/>
      <c r="BW15" s="160"/>
      <c r="BX15" s="160"/>
      <c r="BY15" s="160"/>
      <c r="BZ15" s="160"/>
      <c r="CA15" s="160"/>
      <c r="CB15" s="160"/>
      <c r="CC15" s="160"/>
      <c r="CD15" s="160"/>
      <c r="CE15" s="160"/>
      <c r="CF15" s="160"/>
      <c r="CG15" s="160"/>
      <c r="CH15" s="160"/>
      <c r="CI15" s="160"/>
      <c r="CJ15" s="160"/>
      <c r="CK15" s="160"/>
      <c r="CL15" s="160"/>
      <c r="CM15" s="160"/>
      <c r="CN15" s="160"/>
      <c r="CO15" s="160"/>
      <c r="CP15" s="160"/>
      <c r="CQ15" s="160"/>
      <c r="CR15" s="160"/>
      <c r="CS15" s="160"/>
      <c r="CT15" s="160"/>
      <c r="CU15" s="160"/>
      <c r="CV15" s="160"/>
      <c r="CW15" s="160"/>
      <c r="CX15" s="160"/>
      <c r="CY15" s="160"/>
      <c r="CZ15" s="160"/>
      <c r="DA15" s="160"/>
      <c r="DB15" s="160"/>
      <c r="DC15" s="160"/>
      <c r="DD15" s="160"/>
      <c r="DE15" s="160"/>
      <c r="DF15" s="160"/>
      <c r="DG15" s="160"/>
      <c r="DH15" s="160"/>
      <c r="DI15" s="160"/>
      <c r="DJ15" s="160"/>
      <c r="DK15" s="160"/>
      <c r="DL15" s="160"/>
      <c r="DM15" s="160"/>
      <c r="DN15" s="160"/>
      <c r="DO15" s="160"/>
      <c r="DP15" s="160"/>
      <c r="DQ15" s="160"/>
      <c r="DR15" s="160"/>
      <c r="DS15" s="160"/>
      <c r="DT15" s="160"/>
      <c r="DU15" s="160"/>
      <c r="DV15" s="160"/>
      <c r="DW15" s="160"/>
      <c r="DX15" s="160"/>
      <c r="DY15" s="160"/>
      <c r="DZ15" s="160"/>
      <c r="EA15" s="160"/>
      <c r="EB15" s="160"/>
      <c r="EC15" s="160"/>
      <c r="ED15" s="160"/>
      <c r="EE15" s="160"/>
      <c r="EF15" s="160"/>
      <c r="EG15" s="160"/>
      <c r="EH15" s="160"/>
      <c r="EI15" s="160"/>
      <c r="EJ15" s="160"/>
      <c r="EK15" s="160"/>
      <c r="EL15" s="160"/>
      <c r="EM15" s="160"/>
      <c r="EN15" s="160"/>
      <c r="EO15" s="160"/>
      <c r="EP15" s="160"/>
      <c r="EQ15" s="160"/>
      <c r="ER15" s="160"/>
      <c r="ES15" s="160"/>
      <c r="ET15" s="160"/>
      <c r="EU15" s="160"/>
      <c r="EV15" s="160"/>
      <c r="EW15" s="160"/>
      <c r="EX15" s="160"/>
      <c r="EY15" s="160"/>
      <c r="EZ15" s="160"/>
      <c r="FA15" s="160"/>
      <c r="FB15" s="160"/>
      <c r="FC15" s="160"/>
      <c r="FD15" s="160"/>
      <c r="FE15" s="160"/>
      <c r="FF15" s="160"/>
      <c r="FG15" s="160"/>
      <c r="FH15" s="160"/>
      <c r="FI15" s="160"/>
      <c r="FJ15" s="160"/>
      <c r="FK15" s="160"/>
      <c r="FL15" s="160"/>
      <c r="FM15" s="160"/>
      <c r="FN15" s="160"/>
      <c r="FO15" s="160"/>
      <c r="FP15" s="160"/>
      <c r="FQ15" s="160"/>
      <c r="FR15" s="160"/>
      <c r="FS15" s="160"/>
      <c r="FT15" s="160"/>
      <c r="FU15" s="160"/>
      <c r="FV15" s="160"/>
      <c r="FW15" s="160"/>
      <c r="FX15" s="160"/>
      <c r="FY15" s="160"/>
      <c r="FZ15" s="160"/>
      <c r="GA15" s="160"/>
      <c r="GB15" s="160"/>
      <c r="GC15" s="160"/>
      <c r="GD15" s="160"/>
      <c r="GE15" s="160"/>
      <c r="GF15" s="160"/>
      <c r="GG15" s="160"/>
      <c r="GH15" s="160"/>
      <c r="GI15" s="160"/>
      <c r="GJ15" s="160"/>
      <c r="GK15" s="160"/>
      <c r="GL15" s="160"/>
      <c r="GM15" s="160"/>
      <c r="GN15" s="160"/>
      <c r="GO15" s="160"/>
      <c r="GP15" s="160"/>
      <c r="GQ15" s="160"/>
      <c r="GR15" s="160"/>
      <c r="GS15" s="160"/>
      <c r="GT15" s="160"/>
      <c r="GU15" s="160"/>
      <c r="GV15" s="160"/>
      <c r="GW15" s="160"/>
      <c r="GX15" s="160"/>
      <c r="GY15" s="160"/>
      <c r="GZ15" s="160"/>
      <c r="HA15" s="160"/>
      <c r="HB15" s="160"/>
      <c r="HC15" s="160"/>
      <c r="HD15" s="160"/>
      <c r="HE15" s="160"/>
      <c r="HF15" s="160"/>
      <c r="HG15" s="160"/>
      <c r="HH15" s="160"/>
      <c r="HI15" s="160"/>
      <c r="HJ15" s="160"/>
      <c r="HK15" s="160"/>
      <c r="HL15" s="160"/>
      <c r="HM15" s="160"/>
      <c r="HN15" s="160"/>
      <c r="HO15" s="160"/>
      <c r="HP15" s="160"/>
      <c r="HQ15" s="160"/>
      <c r="HR15" s="160"/>
      <c r="HS15" s="160"/>
      <c r="HT15" s="160"/>
      <c r="HU15" s="160"/>
      <c r="HV15" s="160"/>
      <c r="HW15" s="160"/>
      <c r="HX15" s="160"/>
      <c r="HY15" s="160"/>
      <c r="HZ15" s="160"/>
      <c r="IA15" s="160"/>
      <c r="IB15" s="160"/>
      <c r="IC15" s="160"/>
      <c r="ID15" s="160"/>
      <c r="IE15" s="160"/>
      <c r="IF15" s="160"/>
      <c r="IG15" s="160"/>
      <c r="IH15" s="160"/>
      <c r="II15" s="160"/>
      <c r="IJ15" s="160"/>
      <c r="IK15" s="160"/>
      <c r="IL15" s="160"/>
      <c r="IM15" s="160"/>
      <c r="IN15" s="160"/>
      <c r="IO15" s="160"/>
      <c r="IP15" s="160"/>
      <c r="IQ15" s="160"/>
      <c r="IR15" s="160"/>
      <c r="IS15" s="160"/>
      <c r="IT15" s="160"/>
      <c r="IU15" s="160"/>
      <c r="IV15" s="160"/>
      <c r="IW15" s="160"/>
      <c r="IX15" s="160"/>
      <c r="IY15" s="160"/>
      <c r="IZ15" s="160"/>
      <c r="JA15" s="160"/>
      <c r="JB15" s="160"/>
      <c r="JC15" s="160"/>
      <c r="JD15" s="160"/>
      <c r="JE15" s="160"/>
      <c r="JF15" s="160"/>
      <c r="JG15" s="160"/>
      <c r="JH15" s="160"/>
      <c r="JI15" s="160"/>
      <c r="JJ15" s="160"/>
      <c r="JK15" s="160"/>
      <c r="JL15" s="160"/>
      <c r="JM15" s="160"/>
      <c r="JN15" s="160"/>
      <c r="JO15" s="160"/>
      <c r="JP15" s="160"/>
      <c r="JQ15" s="160"/>
      <c r="JR15" s="160"/>
      <c r="JS15" s="160"/>
      <c r="JT15" s="160"/>
      <c r="JU15" s="160"/>
      <c r="JV15" s="160"/>
      <c r="JW15" s="160"/>
      <c r="JX15" s="160"/>
      <c r="JY15" s="160"/>
      <c r="JZ15" s="160"/>
      <c r="KA15" s="160"/>
      <c r="KB15" s="160"/>
      <c r="KC15" s="160"/>
      <c r="KD15" s="160"/>
      <c r="KE15" s="160"/>
      <c r="KF15" s="160"/>
      <c r="KG15" s="160"/>
      <c r="KH15" s="160"/>
      <c r="KI15" s="160"/>
      <c r="KJ15" s="160"/>
      <c r="KK15" s="160"/>
      <c r="KL15" s="160"/>
      <c r="KM15" s="160"/>
      <c r="KN15" s="160"/>
      <c r="KO15" s="160"/>
      <c r="KP15" s="160"/>
      <c r="KQ15" s="160"/>
      <c r="KR15" s="160"/>
      <c r="KS15" s="160"/>
      <c r="KT15" s="160"/>
      <c r="KU15" s="160"/>
      <c r="KV15" s="160"/>
      <c r="KW15" s="160"/>
      <c r="KX15" s="160"/>
      <c r="KY15" s="160"/>
      <c r="KZ15" s="160"/>
      <c r="LA15" s="160"/>
      <c r="LB15" s="160"/>
      <c r="LC15" s="160"/>
      <c r="LD15" s="160"/>
      <c r="LE15" s="160"/>
      <c r="LF15" s="160"/>
      <c r="LG15" s="160"/>
      <c r="LH15" s="160"/>
      <c r="LI15" s="160"/>
      <c r="LJ15" s="160"/>
      <c r="LK15" s="160"/>
      <c r="LL15" s="160"/>
      <c r="LM15" s="160"/>
      <c r="LN15" s="160"/>
      <c r="LO15" s="160"/>
      <c r="LP15" s="160"/>
      <c r="LQ15" s="160"/>
      <c r="LR15" s="160"/>
      <c r="LS15" s="160"/>
      <c r="LT15" s="160"/>
      <c r="LU15" s="160"/>
      <c r="LV15" s="160"/>
      <c r="LW15" s="160"/>
      <c r="LX15" s="160"/>
      <c r="LY15" s="160"/>
      <c r="LZ15" s="160"/>
      <c r="MA15" s="160"/>
      <c r="MB15" s="160"/>
      <c r="MC15" s="160"/>
      <c r="MD15" s="160"/>
      <c r="ME15" s="160"/>
      <c r="MF15" s="160"/>
      <c r="MG15" s="160"/>
      <c r="MH15" s="160"/>
      <c r="MI15" s="160"/>
      <c r="MJ15" s="160"/>
      <c r="MK15" s="160"/>
      <c r="ML15" s="160"/>
      <c r="MM15" s="160"/>
      <c r="MN15" s="160"/>
      <c r="MO15" s="160"/>
      <c r="MP15" s="160"/>
      <c r="MQ15" s="160"/>
      <c r="MR15" s="160"/>
      <c r="MS15" s="160"/>
      <c r="MT15" s="160"/>
      <c r="MU15" s="160"/>
      <c r="MV15" s="160"/>
      <c r="MW15" s="160"/>
      <c r="MX15" s="160"/>
      <c r="MY15" s="160"/>
      <c r="MZ15" s="160"/>
      <c r="NA15" s="160"/>
      <c r="NB15" s="160"/>
      <c r="NC15" s="160"/>
      <c r="ND15" s="160"/>
      <c r="NE15" s="160"/>
      <c r="NF15" s="160"/>
      <c r="NG15" s="160"/>
      <c r="NH15" s="160"/>
      <c r="NI15" s="160"/>
      <c r="NJ15" s="160"/>
      <c r="NK15" s="160"/>
      <c r="NL15" s="160"/>
      <c r="NM15" s="160"/>
      <c r="NN15" s="160"/>
      <c r="NO15" s="160"/>
      <c r="NP15" s="160"/>
      <c r="NQ15" s="160"/>
      <c r="NR15" s="160"/>
      <c r="NS15" s="160"/>
      <c r="NT15" s="160"/>
      <c r="NU15" s="160"/>
      <c r="NV15" s="160"/>
      <c r="NW15" s="160"/>
      <c r="NX15" s="160"/>
      <c r="NY15" s="160"/>
      <c r="NZ15" s="160"/>
      <c r="OA15" s="160"/>
      <c r="OB15" s="160"/>
      <c r="OC15" s="160"/>
      <c r="OD15" s="160"/>
      <c r="OE15" s="160"/>
      <c r="OF15" s="160"/>
      <c r="OG15" s="160"/>
      <c r="OH15" s="160"/>
      <c r="OI15" s="160"/>
      <c r="OJ15" s="160"/>
      <c r="OK15" s="160"/>
      <c r="OL15" s="160"/>
      <c r="OM15" s="160"/>
      <c r="ON15" s="160"/>
      <c r="OO15" s="160"/>
      <c r="OP15" s="160"/>
      <c r="OQ15" s="160"/>
      <c r="OR15" s="160"/>
      <c r="OS15" s="160"/>
      <c r="OT15" s="160"/>
      <c r="OU15" s="160"/>
      <c r="OV15" s="160"/>
      <c r="OW15" s="160"/>
      <c r="OX15" s="160"/>
      <c r="OY15" s="160"/>
      <c r="OZ15" s="160"/>
      <c r="PA15" s="160"/>
      <c r="PB15" s="160"/>
      <c r="PC15" s="160"/>
      <c r="PD15" s="160"/>
      <c r="PE15" s="160"/>
      <c r="PF15" s="160"/>
      <c r="PG15" s="160"/>
      <c r="PH15" s="160"/>
      <c r="PI15" s="160"/>
      <c r="PJ15" s="160"/>
      <c r="PK15" s="160"/>
      <c r="PL15" s="160"/>
      <c r="PM15" s="160"/>
      <c r="PN15" s="160"/>
      <c r="PO15" s="160"/>
      <c r="PP15" s="160"/>
      <c r="PQ15" s="160"/>
      <c r="PR15" s="160"/>
      <c r="PS15" s="160"/>
      <c r="PT15" s="160"/>
      <c r="PU15" s="160"/>
      <c r="PV15" s="160"/>
      <c r="PW15" s="160"/>
      <c r="PX15" s="160"/>
      <c r="PY15" s="160"/>
      <c r="PZ15" s="160"/>
      <c r="QA15" s="160"/>
      <c r="QB15" s="160"/>
      <c r="QC15" s="160"/>
      <c r="QD15" s="160"/>
      <c r="QE15" s="160"/>
      <c r="QF15" s="160"/>
      <c r="QG15" s="160"/>
      <c r="QH15" s="160"/>
      <c r="QI15" s="160"/>
      <c r="QJ15" s="160"/>
      <c r="QK15" s="160"/>
      <c r="QL15" s="160"/>
      <c r="QM15" s="160"/>
      <c r="QN15" s="160"/>
      <c r="QO15" s="160"/>
      <c r="QP15" s="160"/>
      <c r="QQ15" s="160"/>
      <c r="QR15" s="160"/>
      <c r="QS15" s="160"/>
      <c r="QT15" s="160"/>
      <c r="QU15" s="160"/>
      <c r="QV15" s="160"/>
      <c r="QW15" s="160"/>
      <c r="QX15" s="160"/>
      <c r="QY15" s="160"/>
      <c r="QZ15" s="160"/>
      <c r="RA15" s="160"/>
      <c r="RB15" s="160"/>
      <c r="RC15" s="160"/>
      <c r="RD15" s="160"/>
      <c r="RE15" s="160"/>
      <c r="RF15" s="160"/>
      <c r="RG15" s="160"/>
      <c r="RH15" s="160"/>
      <c r="RI15" s="160"/>
      <c r="RJ15" s="160"/>
      <c r="RK15" s="160"/>
      <c r="RL15" s="160"/>
      <c r="RM15" s="160"/>
      <c r="RN15" s="160"/>
      <c r="RO15" s="160"/>
      <c r="RP15" s="160"/>
      <c r="RQ15" s="160"/>
      <c r="RR15" s="160"/>
      <c r="RS15" s="160"/>
      <c r="RT15" s="160"/>
      <c r="RU15" s="160"/>
      <c r="RV15" s="160"/>
      <c r="RW15" s="160"/>
      <c r="RX15" s="160"/>
      <c r="RY15" s="160"/>
      <c r="RZ15" s="160"/>
      <c r="SA15" s="160"/>
      <c r="SB15" s="160"/>
      <c r="SC15" s="160"/>
      <c r="SD15" s="160"/>
      <c r="SE15" s="160"/>
      <c r="SF15" s="160"/>
      <c r="SG15" s="160"/>
      <c r="SH15" s="160"/>
      <c r="SI15" s="160"/>
      <c r="SJ15" s="160"/>
      <c r="SK15" s="160"/>
      <c r="SL15" s="160"/>
      <c r="SM15" s="160"/>
      <c r="SN15" s="160"/>
      <c r="SO15" s="160"/>
      <c r="SP15" s="160"/>
      <c r="SQ15" s="160"/>
      <c r="SR15" s="160"/>
      <c r="SS15" s="160"/>
      <c r="ST15" s="160"/>
      <c r="SU15" s="160"/>
      <c r="SV15" s="160"/>
      <c r="SW15" s="160"/>
      <c r="SX15" s="160"/>
      <c r="SY15" s="160"/>
      <c r="SZ15" s="160"/>
      <c r="TA15" s="160"/>
      <c r="TB15" s="160"/>
      <c r="TC15" s="160"/>
      <c r="TD15" s="160"/>
      <c r="TE15" s="160"/>
      <c r="TF15" s="160"/>
    </row>
    <row r="16" spans="1:526">
      <c r="A16" s="160"/>
      <c r="B16" s="160"/>
      <c r="C16" s="160"/>
      <c r="D16" s="160"/>
      <c r="E16" s="160"/>
      <c r="F16" s="160"/>
      <c r="G16" s="160"/>
      <c r="H16" s="160"/>
      <c r="I16" s="160"/>
      <c r="J16" s="160"/>
      <c r="K16" s="160"/>
      <c r="L16" s="160"/>
      <c r="M16" s="160"/>
      <c r="N16" s="160"/>
      <c r="O16" s="160"/>
      <c r="P16" s="160"/>
      <c r="Q16" s="160"/>
      <c r="R16" s="160"/>
      <c r="S16" s="160"/>
      <c r="T16" s="160"/>
      <c r="U16" s="160"/>
      <c r="V16" s="160"/>
      <c r="W16" s="160"/>
      <c r="X16" s="160"/>
      <c r="Y16" s="160"/>
      <c r="Z16" s="160"/>
      <c r="AA16" s="160"/>
      <c r="AB16" s="160"/>
      <c r="AC16" s="160"/>
      <c r="AD16" s="160"/>
      <c r="AE16" s="160"/>
      <c r="AF16" s="160"/>
      <c r="AG16" s="160"/>
      <c r="AH16" s="160"/>
      <c r="AI16" s="160"/>
      <c r="AJ16" s="160"/>
      <c r="AK16" s="160"/>
      <c r="AL16" s="160"/>
      <c r="AM16" s="160"/>
      <c r="AN16" s="160"/>
      <c r="AO16" s="160"/>
      <c r="AP16" s="160"/>
      <c r="AQ16" s="160"/>
      <c r="AR16" s="160"/>
      <c r="AS16" s="160"/>
      <c r="AT16" s="160"/>
      <c r="AU16" s="160"/>
      <c r="AV16" s="160"/>
      <c r="AW16" s="160"/>
      <c r="AX16" s="160"/>
      <c r="AY16" s="160"/>
      <c r="AZ16" s="160"/>
      <c r="BA16" s="160"/>
      <c r="BB16" s="160"/>
      <c r="BC16" s="160"/>
      <c r="BD16" s="160"/>
      <c r="BE16" s="160"/>
      <c r="BF16" s="160"/>
      <c r="BG16" s="160"/>
      <c r="BH16" s="160"/>
      <c r="BI16" s="160"/>
      <c r="BJ16" s="160"/>
      <c r="BK16" s="160"/>
      <c r="BL16" s="160"/>
      <c r="BM16" s="160"/>
      <c r="BN16" s="160"/>
      <c r="BO16" s="160"/>
      <c r="BP16" s="160"/>
      <c r="BQ16" s="160"/>
      <c r="BR16" s="160"/>
      <c r="BS16" s="160"/>
      <c r="BT16" s="160"/>
      <c r="BU16" s="160"/>
      <c r="BV16" s="160"/>
      <c r="BW16" s="160"/>
      <c r="BX16" s="160"/>
      <c r="BY16" s="160"/>
      <c r="BZ16" s="160"/>
      <c r="CA16" s="160"/>
      <c r="CB16" s="160"/>
      <c r="CC16" s="160"/>
      <c r="CD16" s="160"/>
      <c r="CE16" s="160"/>
      <c r="CF16" s="160"/>
      <c r="CG16" s="160"/>
      <c r="CH16" s="160"/>
      <c r="CI16" s="160"/>
      <c r="CJ16" s="160"/>
      <c r="CK16" s="160"/>
      <c r="CL16" s="160"/>
      <c r="CM16" s="160"/>
      <c r="CN16" s="160"/>
      <c r="CO16" s="160"/>
      <c r="CP16" s="160"/>
      <c r="CQ16" s="160"/>
      <c r="CR16" s="160"/>
      <c r="CS16" s="160"/>
      <c r="CT16" s="160"/>
      <c r="CU16" s="160"/>
      <c r="CV16" s="160"/>
      <c r="CW16" s="160"/>
      <c r="CX16" s="160"/>
      <c r="CY16" s="160"/>
      <c r="CZ16" s="160"/>
      <c r="DA16" s="160"/>
      <c r="DB16" s="160"/>
      <c r="DC16" s="160"/>
      <c r="DD16" s="160"/>
      <c r="DE16" s="160"/>
      <c r="DF16" s="160"/>
      <c r="DG16" s="160"/>
      <c r="DH16" s="160"/>
      <c r="DI16" s="160"/>
      <c r="DJ16" s="160"/>
      <c r="DK16" s="160"/>
      <c r="DL16" s="160"/>
      <c r="DM16" s="160"/>
      <c r="DN16" s="160"/>
      <c r="DO16" s="160"/>
      <c r="DP16" s="160"/>
      <c r="DQ16" s="160"/>
      <c r="DR16" s="160"/>
      <c r="DS16" s="160"/>
      <c r="DT16" s="160"/>
      <c r="DU16" s="160"/>
      <c r="DV16" s="160"/>
      <c r="DW16" s="160"/>
      <c r="DX16" s="160"/>
      <c r="DY16" s="160"/>
      <c r="DZ16" s="160"/>
      <c r="EA16" s="160"/>
      <c r="EB16" s="160"/>
      <c r="EC16" s="160"/>
      <c r="ED16" s="160"/>
      <c r="EE16" s="160"/>
      <c r="EF16" s="160"/>
      <c r="EG16" s="160"/>
      <c r="EH16" s="160"/>
      <c r="EI16" s="160"/>
      <c r="EJ16" s="160"/>
      <c r="EK16" s="160"/>
      <c r="EL16" s="160"/>
      <c r="EM16" s="160"/>
      <c r="EN16" s="160"/>
      <c r="EO16" s="160"/>
      <c r="EP16" s="160"/>
      <c r="EQ16" s="160"/>
      <c r="ER16" s="160"/>
      <c r="ES16" s="160"/>
      <c r="ET16" s="160"/>
      <c r="EU16" s="160"/>
      <c r="EV16" s="160"/>
      <c r="EW16" s="160"/>
      <c r="EX16" s="160"/>
      <c r="EY16" s="160"/>
      <c r="EZ16" s="160"/>
      <c r="FA16" s="160"/>
      <c r="FB16" s="160"/>
      <c r="FC16" s="160"/>
      <c r="FD16" s="160"/>
      <c r="FE16" s="160"/>
      <c r="FF16" s="160"/>
      <c r="FG16" s="160"/>
      <c r="FH16" s="160"/>
      <c r="FI16" s="160"/>
      <c r="FJ16" s="160"/>
      <c r="FK16" s="160"/>
      <c r="FL16" s="160"/>
      <c r="FM16" s="160"/>
      <c r="FN16" s="160"/>
      <c r="FO16" s="160"/>
      <c r="FP16" s="160"/>
      <c r="FQ16" s="160"/>
      <c r="FR16" s="160"/>
      <c r="FS16" s="160"/>
      <c r="FT16" s="160"/>
      <c r="FU16" s="160"/>
      <c r="FV16" s="160"/>
      <c r="FW16" s="160"/>
      <c r="FX16" s="160"/>
      <c r="FY16" s="160"/>
      <c r="FZ16" s="160"/>
      <c r="GA16" s="160"/>
      <c r="GB16" s="160"/>
      <c r="GC16" s="160"/>
      <c r="GD16" s="160"/>
      <c r="GE16" s="160"/>
      <c r="GF16" s="160"/>
      <c r="GG16" s="160"/>
      <c r="GH16" s="160"/>
      <c r="GI16" s="160"/>
      <c r="GJ16" s="160"/>
      <c r="GK16" s="160"/>
      <c r="GL16" s="160"/>
      <c r="GM16" s="160"/>
      <c r="GN16" s="160"/>
      <c r="GO16" s="160"/>
      <c r="GP16" s="160"/>
      <c r="GQ16" s="160"/>
      <c r="GR16" s="160"/>
      <c r="GS16" s="160"/>
      <c r="GT16" s="160"/>
      <c r="GU16" s="160"/>
      <c r="GV16" s="160"/>
      <c r="GW16" s="160"/>
      <c r="GX16" s="160"/>
      <c r="GY16" s="160"/>
      <c r="GZ16" s="160"/>
      <c r="HA16" s="160"/>
      <c r="HB16" s="160"/>
      <c r="HC16" s="160"/>
      <c r="HD16" s="160"/>
      <c r="HE16" s="160"/>
      <c r="HF16" s="160"/>
      <c r="HG16" s="160"/>
      <c r="HH16" s="160"/>
      <c r="HI16" s="160"/>
      <c r="HJ16" s="160"/>
      <c r="HK16" s="160"/>
      <c r="HL16" s="160"/>
      <c r="HM16" s="160"/>
      <c r="HN16" s="160"/>
      <c r="HO16" s="160"/>
      <c r="HP16" s="160"/>
      <c r="HQ16" s="160"/>
      <c r="HR16" s="160"/>
      <c r="HS16" s="160"/>
      <c r="HT16" s="160"/>
      <c r="HU16" s="160"/>
      <c r="HV16" s="160"/>
      <c r="HW16" s="160"/>
      <c r="HX16" s="160"/>
      <c r="HY16" s="160"/>
      <c r="HZ16" s="160"/>
      <c r="IA16" s="160"/>
      <c r="IB16" s="160"/>
      <c r="IC16" s="160"/>
      <c r="ID16" s="160"/>
      <c r="IE16" s="160"/>
      <c r="IF16" s="160"/>
      <c r="IG16" s="160"/>
      <c r="IH16" s="160"/>
      <c r="II16" s="160"/>
      <c r="IJ16" s="160"/>
      <c r="IK16" s="160"/>
      <c r="IL16" s="160"/>
      <c r="IM16" s="160"/>
      <c r="IN16" s="160"/>
      <c r="IO16" s="160"/>
      <c r="IP16" s="160"/>
      <c r="IQ16" s="160"/>
      <c r="IR16" s="160"/>
      <c r="IS16" s="160"/>
      <c r="IT16" s="160"/>
      <c r="IU16" s="160"/>
      <c r="IV16" s="160"/>
      <c r="IW16" s="160"/>
      <c r="IX16" s="160"/>
      <c r="IY16" s="160"/>
      <c r="IZ16" s="160"/>
      <c r="JA16" s="160"/>
      <c r="JB16" s="160"/>
      <c r="JC16" s="160"/>
      <c r="JD16" s="160"/>
      <c r="JE16" s="160"/>
      <c r="JF16" s="160"/>
      <c r="JG16" s="160"/>
      <c r="JH16" s="160"/>
      <c r="JI16" s="160"/>
      <c r="JJ16" s="160"/>
      <c r="JK16" s="160"/>
      <c r="JL16" s="160"/>
      <c r="JM16" s="160"/>
      <c r="JN16" s="160"/>
      <c r="JO16" s="160"/>
      <c r="JP16" s="160"/>
      <c r="JQ16" s="160"/>
      <c r="JR16" s="160"/>
      <c r="JS16" s="160"/>
      <c r="JT16" s="160"/>
      <c r="JU16" s="160"/>
      <c r="JV16" s="160"/>
      <c r="JW16" s="160"/>
      <c r="JX16" s="160"/>
      <c r="JY16" s="160"/>
      <c r="JZ16" s="160"/>
      <c r="KA16" s="160"/>
      <c r="KB16" s="160"/>
      <c r="KC16" s="160"/>
      <c r="KD16" s="160"/>
      <c r="KE16" s="160"/>
      <c r="KF16" s="160"/>
      <c r="KG16" s="160"/>
      <c r="KH16" s="160"/>
      <c r="KI16" s="160"/>
      <c r="KJ16" s="160"/>
      <c r="KK16" s="160"/>
      <c r="KL16" s="160"/>
      <c r="KM16" s="160"/>
      <c r="KN16" s="160"/>
      <c r="KO16" s="160"/>
      <c r="KP16" s="160"/>
      <c r="KQ16" s="160"/>
      <c r="KR16" s="160"/>
      <c r="KS16" s="160"/>
      <c r="KT16" s="160"/>
      <c r="KU16" s="160"/>
      <c r="KV16" s="160"/>
      <c r="KW16" s="160"/>
      <c r="KX16" s="160"/>
      <c r="KY16" s="160"/>
      <c r="KZ16" s="160"/>
      <c r="LA16" s="160"/>
      <c r="LB16" s="160"/>
      <c r="LC16" s="160"/>
      <c r="LD16" s="160"/>
      <c r="LE16" s="160"/>
      <c r="LF16" s="160"/>
      <c r="LG16" s="160"/>
      <c r="LH16" s="160"/>
      <c r="LI16" s="160"/>
      <c r="LJ16" s="160"/>
      <c r="LK16" s="160"/>
      <c r="LL16" s="160"/>
      <c r="LM16" s="160"/>
      <c r="LN16" s="160"/>
      <c r="LO16" s="160"/>
      <c r="LP16" s="160"/>
      <c r="LQ16" s="160"/>
      <c r="LR16" s="160"/>
      <c r="LS16" s="160"/>
      <c r="LT16" s="160"/>
      <c r="LU16" s="160"/>
      <c r="LV16" s="160"/>
      <c r="LW16" s="160"/>
      <c r="LX16" s="160"/>
      <c r="LY16" s="160"/>
      <c r="LZ16" s="160"/>
      <c r="MA16" s="160"/>
      <c r="MB16" s="160"/>
      <c r="MC16" s="160"/>
      <c r="MD16" s="160"/>
      <c r="ME16" s="160"/>
      <c r="MF16" s="160"/>
      <c r="MG16" s="160"/>
      <c r="MH16" s="160"/>
      <c r="MI16" s="160"/>
      <c r="MJ16" s="160"/>
      <c r="MK16" s="160"/>
      <c r="ML16" s="160"/>
      <c r="MM16" s="160"/>
      <c r="MN16" s="160"/>
      <c r="MO16" s="160"/>
      <c r="MP16" s="160"/>
      <c r="MQ16" s="160"/>
      <c r="MR16" s="160"/>
      <c r="MS16" s="160"/>
      <c r="MT16" s="160"/>
      <c r="MU16" s="160"/>
      <c r="MV16" s="160"/>
      <c r="MW16" s="160"/>
      <c r="MX16" s="160"/>
      <c r="MY16" s="160"/>
      <c r="MZ16" s="160"/>
      <c r="NA16" s="160"/>
      <c r="NB16" s="160"/>
      <c r="NC16" s="160"/>
      <c r="ND16" s="160"/>
      <c r="NE16" s="160"/>
      <c r="NF16" s="160"/>
      <c r="NG16" s="160"/>
      <c r="NH16" s="160"/>
      <c r="NI16" s="160"/>
      <c r="NJ16" s="160"/>
      <c r="NK16" s="160"/>
      <c r="NL16" s="160"/>
      <c r="NM16" s="160"/>
      <c r="NN16" s="160"/>
      <c r="NO16" s="160"/>
      <c r="NP16" s="160"/>
      <c r="NQ16" s="160"/>
      <c r="NR16" s="160"/>
      <c r="NS16" s="160"/>
      <c r="NT16" s="160"/>
      <c r="NU16" s="160"/>
      <c r="NV16" s="160"/>
      <c r="NW16" s="160"/>
      <c r="NX16" s="160"/>
      <c r="NY16" s="160"/>
      <c r="NZ16" s="160"/>
      <c r="OA16" s="160"/>
      <c r="OB16" s="160"/>
      <c r="OC16" s="160"/>
      <c r="OD16" s="160"/>
      <c r="OE16" s="160"/>
      <c r="OF16" s="160"/>
      <c r="OG16" s="160"/>
      <c r="OH16" s="160"/>
      <c r="OI16" s="160"/>
      <c r="OJ16" s="160"/>
      <c r="OK16" s="160"/>
      <c r="OL16" s="160"/>
      <c r="OM16" s="160"/>
      <c r="ON16" s="160"/>
      <c r="OO16" s="160"/>
      <c r="OP16" s="160"/>
      <c r="OQ16" s="160"/>
      <c r="OR16" s="160"/>
      <c r="OS16" s="160"/>
      <c r="OT16" s="160"/>
      <c r="OU16" s="160"/>
      <c r="OV16" s="160"/>
      <c r="OW16" s="160"/>
      <c r="OX16" s="160"/>
      <c r="OY16" s="160"/>
      <c r="OZ16" s="160"/>
      <c r="PA16" s="160"/>
      <c r="PB16" s="160"/>
      <c r="PC16" s="160"/>
      <c r="PD16" s="160"/>
      <c r="PE16" s="160"/>
      <c r="PF16" s="160"/>
      <c r="PG16" s="160"/>
      <c r="PH16" s="160"/>
      <c r="PI16" s="160"/>
      <c r="PJ16" s="160"/>
      <c r="PK16" s="160"/>
      <c r="PL16" s="160"/>
      <c r="PM16" s="160"/>
      <c r="PN16" s="160"/>
      <c r="PO16" s="160"/>
      <c r="PP16" s="160"/>
      <c r="PQ16" s="160"/>
      <c r="PR16" s="160"/>
      <c r="PS16" s="160"/>
      <c r="PT16" s="160"/>
      <c r="PU16" s="160"/>
      <c r="PV16" s="160"/>
      <c r="PW16" s="160"/>
      <c r="PX16" s="160"/>
      <c r="PY16" s="160"/>
      <c r="PZ16" s="160"/>
      <c r="QA16" s="160"/>
      <c r="QB16" s="160"/>
      <c r="QC16" s="160"/>
      <c r="QD16" s="160"/>
      <c r="QE16" s="160"/>
      <c r="QF16" s="160"/>
      <c r="QG16" s="160"/>
      <c r="QH16" s="160"/>
      <c r="QI16" s="160"/>
      <c r="QJ16" s="160"/>
      <c r="QK16" s="160"/>
      <c r="QL16" s="160"/>
      <c r="QM16" s="160"/>
      <c r="QN16" s="160"/>
      <c r="QO16" s="160"/>
      <c r="QP16" s="160"/>
      <c r="QQ16" s="160"/>
      <c r="QR16" s="160"/>
      <c r="QS16" s="160"/>
      <c r="QT16" s="160"/>
      <c r="QU16" s="160"/>
      <c r="QV16" s="160"/>
      <c r="QW16" s="160"/>
      <c r="QX16" s="160"/>
      <c r="QY16" s="160"/>
      <c r="QZ16" s="160"/>
      <c r="RA16" s="160"/>
      <c r="RB16" s="160"/>
      <c r="RC16" s="160"/>
      <c r="RD16" s="160"/>
      <c r="RE16" s="160"/>
      <c r="RF16" s="160"/>
      <c r="RG16" s="160"/>
      <c r="RH16" s="160"/>
      <c r="RI16" s="160"/>
      <c r="RJ16" s="160"/>
      <c r="RK16" s="160"/>
      <c r="RL16" s="160"/>
      <c r="RM16" s="160"/>
      <c r="RN16" s="160"/>
      <c r="RO16" s="160"/>
      <c r="RP16" s="160"/>
      <c r="RQ16" s="160"/>
      <c r="RR16" s="160"/>
      <c r="RS16" s="160"/>
      <c r="RT16" s="160"/>
      <c r="RU16" s="160"/>
      <c r="RV16" s="160"/>
      <c r="RW16" s="160"/>
      <c r="RX16" s="160"/>
      <c r="RY16" s="160"/>
      <c r="RZ16" s="160"/>
      <c r="SA16" s="160"/>
      <c r="SB16" s="160"/>
      <c r="SC16" s="160"/>
      <c r="SD16" s="160"/>
      <c r="SE16" s="160"/>
      <c r="SF16" s="160"/>
      <c r="SG16" s="160"/>
      <c r="SH16" s="160"/>
      <c r="SI16" s="160"/>
      <c r="SJ16" s="160"/>
      <c r="SK16" s="160"/>
      <c r="SL16" s="160"/>
      <c r="SM16" s="160"/>
      <c r="SN16" s="160"/>
      <c r="SO16" s="160"/>
      <c r="SP16" s="160"/>
      <c r="SQ16" s="160"/>
      <c r="SR16" s="160"/>
      <c r="SS16" s="160"/>
      <c r="ST16" s="160"/>
      <c r="SU16" s="160"/>
      <c r="SV16" s="160"/>
      <c r="SW16" s="160"/>
      <c r="SX16" s="160"/>
      <c r="SY16" s="160"/>
      <c r="SZ16" s="160"/>
      <c r="TA16" s="160"/>
      <c r="TB16" s="160"/>
      <c r="TC16" s="160"/>
      <c r="TD16" s="160"/>
      <c r="TE16" s="160"/>
      <c r="TF16" s="160"/>
    </row>
    <row r="17" spans="1:526">
      <c r="A17" s="160"/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160"/>
      <c r="T17" s="160"/>
      <c r="U17" s="160"/>
      <c r="V17" s="160"/>
      <c r="W17" s="160"/>
      <c r="X17" s="160"/>
      <c r="Y17" s="160"/>
      <c r="Z17" s="160"/>
      <c r="AA17" s="160"/>
      <c r="AB17" s="160"/>
      <c r="AC17" s="160"/>
      <c r="AD17" s="160"/>
      <c r="AE17" s="160"/>
      <c r="AF17" s="160"/>
      <c r="AG17" s="160"/>
      <c r="AH17" s="160"/>
      <c r="AI17" s="160"/>
      <c r="AJ17" s="160"/>
      <c r="AK17" s="160"/>
      <c r="AL17" s="160"/>
      <c r="AM17" s="160"/>
      <c r="AN17" s="160"/>
      <c r="AO17" s="160"/>
      <c r="AP17" s="160"/>
      <c r="AQ17" s="160"/>
      <c r="AR17" s="160"/>
      <c r="AS17" s="160"/>
      <c r="AT17" s="160"/>
      <c r="AU17" s="160"/>
      <c r="AV17" s="160"/>
      <c r="AW17" s="160"/>
      <c r="AX17" s="160"/>
      <c r="AY17" s="160"/>
      <c r="AZ17" s="160"/>
      <c r="BA17" s="160"/>
      <c r="BB17" s="160"/>
      <c r="BC17" s="160"/>
      <c r="BD17" s="160"/>
      <c r="BE17" s="160"/>
      <c r="BF17" s="160"/>
      <c r="BG17" s="160"/>
      <c r="BH17" s="160"/>
      <c r="BI17" s="160"/>
      <c r="BJ17" s="160"/>
      <c r="BK17" s="160"/>
      <c r="BL17" s="160"/>
      <c r="BM17" s="160"/>
      <c r="BN17" s="160"/>
      <c r="BO17" s="160"/>
      <c r="BP17" s="160"/>
      <c r="BQ17" s="160"/>
      <c r="BR17" s="160"/>
      <c r="BS17" s="160"/>
      <c r="BT17" s="160"/>
      <c r="BU17" s="160"/>
      <c r="BV17" s="160"/>
      <c r="BW17" s="160"/>
      <c r="BX17" s="160"/>
      <c r="BY17" s="160"/>
      <c r="BZ17" s="160"/>
      <c r="CA17" s="160"/>
      <c r="CB17" s="160"/>
      <c r="CC17" s="160"/>
      <c r="CD17" s="160"/>
      <c r="CE17" s="160"/>
      <c r="CF17" s="160"/>
      <c r="CG17" s="160"/>
      <c r="CH17" s="160"/>
      <c r="CI17" s="160"/>
      <c r="CJ17" s="160"/>
      <c r="CK17" s="160"/>
      <c r="CL17" s="160"/>
      <c r="CM17" s="160"/>
      <c r="CN17" s="160"/>
      <c r="CO17" s="160"/>
      <c r="CP17" s="160"/>
      <c r="CQ17" s="160"/>
      <c r="CR17" s="160"/>
      <c r="CS17" s="160"/>
      <c r="CT17" s="160"/>
      <c r="CU17" s="160"/>
      <c r="CV17" s="160"/>
      <c r="CW17" s="160"/>
      <c r="CX17" s="160"/>
      <c r="CY17" s="160"/>
      <c r="CZ17" s="160"/>
      <c r="DA17" s="160"/>
      <c r="DB17" s="160"/>
      <c r="DC17" s="160"/>
      <c r="DD17" s="160"/>
      <c r="DE17" s="160"/>
      <c r="DF17" s="160"/>
      <c r="DG17" s="160"/>
      <c r="DH17" s="160"/>
      <c r="DI17" s="160"/>
      <c r="DJ17" s="160"/>
      <c r="DK17" s="160"/>
      <c r="DL17" s="160"/>
      <c r="DM17" s="160"/>
      <c r="DN17" s="160"/>
      <c r="DO17" s="160"/>
      <c r="DP17" s="160"/>
      <c r="DQ17" s="160"/>
      <c r="DR17" s="160"/>
      <c r="DS17" s="160"/>
      <c r="DT17" s="160"/>
      <c r="DU17" s="160"/>
      <c r="DV17" s="160"/>
      <c r="DW17" s="160"/>
      <c r="DX17" s="160"/>
      <c r="DY17" s="160"/>
      <c r="DZ17" s="160"/>
      <c r="EA17" s="160"/>
      <c r="EB17" s="160"/>
      <c r="EC17" s="160"/>
      <c r="ED17" s="160"/>
      <c r="EE17" s="160"/>
      <c r="EF17" s="160"/>
      <c r="EG17" s="160"/>
      <c r="EH17" s="160"/>
      <c r="EI17" s="160"/>
      <c r="EJ17" s="160"/>
      <c r="EK17" s="160"/>
      <c r="EL17" s="160"/>
      <c r="EM17" s="160"/>
      <c r="EN17" s="160"/>
      <c r="EO17" s="160"/>
      <c r="EP17" s="160"/>
      <c r="EQ17" s="160"/>
      <c r="ER17" s="160"/>
      <c r="ES17" s="160"/>
      <c r="ET17" s="160"/>
      <c r="EU17" s="160"/>
      <c r="EV17" s="160"/>
      <c r="EW17" s="160"/>
      <c r="EX17" s="160"/>
      <c r="EY17" s="160"/>
      <c r="EZ17" s="160"/>
      <c r="FA17" s="160"/>
      <c r="FB17" s="160"/>
      <c r="FC17" s="160"/>
      <c r="FD17" s="160"/>
      <c r="FE17" s="160"/>
      <c r="FF17" s="160"/>
      <c r="FG17" s="160"/>
      <c r="FH17" s="160"/>
      <c r="FI17" s="160"/>
      <c r="FJ17" s="160"/>
      <c r="FK17" s="160"/>
      <c r="FL17" s="160"/>
      <c r="FM17" s="160"/>
      <c r="FN17" s="160"/>
      <c r="FO17" s="160"/>
      <c r="FP17" s="160"/>
      <c r="FQ17" s="160"/>
      <c r="FR17" s="160"/>
      <c r="FS17" s="160"/>
      <c r="FT17" s="160"/>
      <c r="FU17" s="160"/>
      <c r="FV17" s="160"/>
      <c r="FW17" s="160"/>
      <c r="FX17" s="160"/>
      <c r="FY17" s="160"/>
      <c r="FZ17" s="160"/>
      <c r="GA17" s="160"/>
      <c r="GB17" s="160"/>
      <c r="GC17" s="160"/>
      <c r="GD17" s="160"/>
      <c r="GE17" s="160"/>
      <c r="GF17" s="160"/>
      <c r="GG17" s="160"/>
      <c r="GH17" s="160"/>
      <c r="GI17" s="160"/>
      <c r="GJ17" s="160"/>
      <c r="GK17" s="160"/>
      <c r="GL17" s="160"/>
      <c r="GM17" s="160"/>
      <c r="GN17" s="160"/>
      <c r="GO17" s="160"/>
      <c r="GP17" s="160"/>
      <c r="GQ17" s="160"/>
      <c r="GR17" s="160"/>
      <c r="GS17" s="160"/>
      <c r="GT17" s="160"/>
      <c r="GU17" s="160"/>
      <c r="GV17" s="160"/>
      <c r="GW17" s="160"/>
      <c r="GX17" s="160"/>
      <c r="GY17" s="160"/>
      <c r="GZ17" s="160"/>
      <c r="HA17" s="160"/>
      <c r="HB17" s="160"/>
      <c r="HC17" s="160"/>
      <c r="HD17" s="160"/>
      <c r="HE17" s="160"/>
      <c r="HF17" s="160"/>
      <c r="HG17" s="160"/>
      <c r="HH17" s="160"/>
      <c r="HI17" s="160"/>
      <c r="HJ17" s="160"/>
      <c r="HK17" s="160"/>
      <c r="HL17" s="160"/>
      <c r="HM17" s="160"/>
      <c r="HN17" s="160"/>
      <c r="HO17" s="160"/>
      <c r="HP17" s="160"/>
      <c r="HQ17" s="160"/>
      <c r="HR17" s="160"/>
      <c r="HS17" s="160"/>
      <c r="HT17" s="160"/>
      <c r="HU17" s="160"/>
      <c r="HV17" s="160"/>
      <c r="HW17" s="160"/>
      <c r="HX17" s="160"/>
      <c r="HY17" s="160"/>
      <c r="HZ17" s="160"/>
      <c r="IA17" s="160"/>
      <c r="IB17" s="160"/>
      <c r="IC17" s="160"/>
      <c r="ID17" s="160"/>
      <c r="IE17" s="160"/>
      <c r="IF17" s="160"/>
      <c r="IG17" s="160"/>
      <c r="IH17" s="160"/>
      <c r="II17" s="160"/>
      <c r="IJ17" s="160"/>
      <c r="IK17" s="160"/>
      <c r="IL17" s="160"/>
      <c r="IM17" s="160"/>
      <c r="IN17" s="160"/>
      <c r="IO17" s="160"/>
      <c r="IP17" s="160"/>
      <c r="IQ17" s="160"/>
      <c r="IR17" s="160"/>
      <c r="IS17" s="160"/>
      <c r="IT17" s="160"/>
      <c r="IU17" s="160"/>
      <c r="IV17" s="160"/>
      <c r="IW17" s="160"/>
      <c r="IX17" s="160"/>
      <c r="IY17" s="160"/>
      <c r="IZ17" s="160"/>
      <c r="JA17" s="160"/>
      <c r="JB17" s="160"/>
      <c r="JC17" s="160"/>
      <c r="JD17" s="160"/>
      <c r="JE17" s="160"/>
      <c r="JF17" s="160"/>
      <c r="JG17" s="160"/>
      <c r="JH17" s="160"/>
      <c r="JI17" s="160"/>
      <c r="JJ17" s="160"/>
      <c r="JK17" s="160"/>
      <c r="JL17" s="160"/>
      <c r="JM17" s="160"/>
      <c r="JN17" s="160"/>
      <c r="JO17" s="160"/>
      <c r="JP17" s="160"/>
      <c r="JQ17" s="160"/>
      <c r="JR17" s="160"/>
      <c r="JS17" s="160"/>
      <c r="JT17" s="160"/>
      <c r="JU17" s="160"/>
      <c r="JV17" s="160"/>
      <c r="JW17" s="160"/>
      <c r="JX17" s="160"/>
      <c r="JY17" s="160"/>
      <c r="JZ17" s="160"/>
      <c r="KA17" s="160"/>
      <c r="KB17" s="160"/>
      <c r="KC17" s="160"/>
      <c r="KD17" s="160"/>
      <c r="KE17" s="160"/>
      <c r="KF17" s="160"/>
      <c r="KG17" s="160"/>
      <c r="KH17" s="160"/>
      <c r="KI17" s="160"/>
      <c r="KJ17" s="160"/>
      <c r="KK17" s="160"/>
      <c r="KL17" s="160"/>
      <c r="KM17" s="160"/>
      <c r="KN17" s="160"/>
      <c r="KO17" s="160"/>
      <c r="KP17" s="160"/>
      <c r="KQ17" s="160"/>
      <c r="KR17" s="160"/>
      <c r="KS17" s="160"/>
      <c r="KT17" s="160"/>
      <c r="KU17" s="160"/>
      <c r="KV17" s="160"/>
      <c r="KW17" s="160"/>
      <c r="KX17" s="160"/>
      <c r="KY17" s="160"/>
      <c r="KZ17" s="160"/>
      <c r="LA17" s="160"/>
      <c r="LB17" s="160"/>
      <c r="LC17" s="160"/>
      <c r="LD17" s="160"/>
      <c r="LE17" s="160"/>
      <c r="LF17" s="160"/>
      <c r="LG17" s="160"/>
      <c r="LH17" s="160"/>
      <c r="LI17" s="160"/>
      <c r="LJ17" s="160"/>
      <c r="LK17" s="160"/>
      <c r="LL17" s="160"/>
      <c r="LM17" s="160"/>
      <c r="LN17" s="160"/>
      <c r="LO17" s="160"/>
      <c r="LP17" s="160"/>
      <c r="LQ17" s="160"/>
      <c r="LR17" s="160"/>
      <c r="LS17" s="160"/>
      <c r="LT17" s="160"/>
      <c r="LU17" s="160"/>
      <c r="LV17" s="160"/>
      <c r="LW17" s="160"/>
      <c r="LX17" s="160"/>
      <c r="LY17" s="160"/>
      <c r="LZ17" s="160"/>
      <c r="MA17" s="160"/>
      <c r="MB17" s="160"/>
      <c r="MC17" s="160"/>
      <c r="MD17" s="160"/>
      <c r="ME17" s="160"/>
      <c r="MF17" s="160"/>
      <c r="MG17" s="160"/>
      <c r="MH17" s="160"/>
      <c r="MI17" s="160"/>
      <c r="MJ17" s="160"/>
      <c r="MK17" s="160"/>
      <c r="ML17" s="160"/>
      <c r="MM17" s="160"/>
      <c r="MN17" s="160"/>
      <c r="MO17" s="160"/>
      <c r="MP17" s="160"/>
      <c r="MQ17" s="160"/>
      <c r="MR17" s="160"/>
      <c r="MS17" s="160"/>
      <c r="MT17" s="160"/>
      <c r="MU17" s="160"/>
      <c r="MV17" s="160"/>
      <c r="MW17" s="160"/>
      <c r="MX17" s="160"/>
      <c r="MY17" s="160"/>
      <c r="MZ17" s="160"/>
      <c r="NA17" s="160"/>
      <c r="NB17" s="160"/>
      <c r="NC17" s="160"/>
      <c r="ND17" s="160"/>
      <c r="NE17" s="160"/>
      <c r="NF17" s="160"/>
      <c r="NG17" s="160"/>
      <c r="NH17" s="160"/>
      <c r="NI17" s="160"/>
      <c r="NJ17" s="160"/>
      <c r="NK17" s="160"/>
      <c r="NL17" s="160"/>
      <c r="NM17" s="160"/>
      <c r="NN17" s="160"/>
      <c r="NO17" s="160"/>
      <c r="NP17" s="160"/>
      <c r="NQ17" s="160"/>
      <c r="NR17" s="160"/>
      <c r="NS17" s="160"/>
      <c r="NT17" s="160"/>
      <c r="NU17" s="160"/>
      <c r="NV17" s="160"/>
      <c r="NW17" s="160"/>
      <c r="NX17" s="160"/>
      <c r="NY17" s="160"/>
      <c r="NZ17" s="160"/>
      <c r="OA17" s="160"/>
      <c r="OB17" s="160"/>
      <c r="OC17" s="160"/>
      <c r="OD17" s="160"/>
      <c r="OE17" s="160"/>
      <c r="OF17" s="160"/>
      <c r="OG17" s="160"/>
      <c r="OH17" s="160"/>
      <c r="OI17" s="160"/>
      <c r="OJ17" s="160"/>
      <c r="OK17" s="160"/>
      <c r="OL17" s="160"/>
      <c r="OM17" s="160"/>
      <c r="ON17" s="160"/>
      <c r="OO17" s="160"/>
      <c r="OP17" s="160"/>
      <c r="OQ17" s="160"/>
      <c r="OR17" s="160"/>
      <c r="OS17" s="160"/>
      <c r="OT17" s="160"/>
      <c r="OU17" s="160"/>
      <c r="OV17" s="160"/>
      <c r="OW17" s="160"/>
      <c r="OX17" s="160"/>
      <c r="OY17" s="160"/>
      <c r="OZ17" s="160"/>
      <c r="PA17" s="160"/>
      <c r="PB17" s="160"/>
      <c r="PC17" s="160"/>
      <c r="PD17" s="160"/>
      <c r="PE17" s="160"/>
      <c r="PF17" s="160"/>
      <c r="PG17" s="160"/>
      <c r="PH17" s="160"/>
      <c r="PI17" s="160"/>
      <c r="PJ17" s="160"/>
      <c r="PK17" s="160"/>
      <c r="PL17" s="160"/>
      <c r="PM17" s="160"/>
      <c r="PN17" s="160"/>
      <c r="PO17" s="160"/>
      <c r="PP17" s="160"/>
      <c r="PQ17" s="160"/>
      <c r="PR17" s="160"/>
      <c r="PS17" s="160"/>
      <c r="PT17" s="160"/>
      <c r="PU17" s="160"/>
      <c r="PV17" s="160"/>
      <c r="PW17" s="160"/>
      <c r="PX17" s="160"/>
      <c r="PY17" s="160"/>
      <c r="PZ17" s="160"/>
      <c r="QA17" s="160"/>
      <c r="QB17" s="160"/>
      <c r="QC17" s="160"/>
      <c r="QD17" s="160"/>
      <c r="QE17" s="160"/>
      <c r="QF17" s="160"/>
      <c r="QG17" s="160"/>
      <c r="QH17" s="160"/>
      <c r="QI17" s="160"/>
      <c r="QJ17" s="160"/>
      <c r="QK17" s="160"/>
      <c r="QL17" s="160"/>
      <c r="QM17" s="160"/>
      <c r="QN17" s="160"/>
      <c r="QO17" s="160"/>
      <c r="QP17" s="160"/>
      <c r="QQ17" s="160"/>
      <c r="QR17" s="160"/>
      <c r="QS17" s="160"/>
      <c r="QT17" s="160"/>
      <c r="QU17" s="160"/>
      <c r="QV17" s="160"/>
      <c r="QW17" s="160"/>
      <c r="QX17" s="160"/>
      <c r="QY17" s="160"/>
      <c r="QZ17" s="160"/>
      <c r="RA17" s="160"/>
      <c r="RB17" s="160"/>
      <c r="RC17" s="160"/>
      <c r="RD17" s="160"/>
      <c r="RE17" s="160"/>
      <c r="RF17" s="160"/>
      <c r="RG17" s="160"/>
      <c r="RH17" s="160"/>
      <c r="RI17" s="160"/>
      <c r="RJ17" s="160"/>
      <c r="RK17" s="160"/>
      <c r="RL17" s="160"/>
      <c r="RM17" s="160"/>
      <c r="RN17" s="160"/>
      <c r="RO17" s="160"/>
      <c r="RP17" s="160"/>
      <c r="RQ17" s="160"/>
      <c r="RR17" s="160"/>
      <c r="RS17" s="160"/>
      <c r="RT17" s="160"/>
      <c r="RU17" s="160"/>
      <c r="RV17" s="160"/>
      <c r="RW17" s="160"/>
      <c r="RX17" s="160"/>
      <c r="RY17" s="160"/>
      <c r="RZ17" s="160"/>
      <c r="SA17" s="160"/>
      <c r="SB17" s="160"/>
      <c r="SC17" s="160"/>
      <c r="SD17" s="160"/>
      <c r="SE17" s="160"/>
      <c r="SF17" s="160"/>
      <c r="SG17" s="160"/>
      <c r="SH17" s="160"/>
      <c r="SI17" s="160"/>
      <c r="SJ17" s="160"/>
      <c r="SK17" s="160"/>
      <c r="SL17" s="160"/>
      <c r="SM17" s="160"/>
      <c r="SN17" s="160"/>
      <c r="SO17" s="160"/>
      <c r="SP17" s="160"/>
      <c r="SQ17" s="160"/>
      <c r="SR17" s="160"/>
      <c r="SS17" s="160"/>
      <c r="ST17" s="160"/>
      <c r="SU17" s="160"/>
      <c r="SV17" s="160"/>
      <c r="SW17" s="160"/>
      <c r="SX17" s="160"/>
      <c r="SY17" s="160"/>
      <c r="SZ17" s="160"/>
      <c r="TA17" s="160"/>
      <c r="TB17" s="160"/>
      <c r="TC17" s="160"/>
      <c r="TD17" s="160"/>
      <c r="TE17" s="160"/>
      <c r="TF17" s="160"/>
    </row>
    <row r="18" spans="1:526">
      <c r="A18" s="160"/>
      <c r="B18" s="160"/>
      <c r="C18" s="160"/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160"/>
      <c r="T18" s="160"/>
      <c r="U18" s="160"/>
      <c r="V18" s="160"/>
      <c r="W18" s="160"/>
      <c r="X18" s="160"/>
      <c r="Y18" s="160"/>
      <c r="Z18" s="160"/>
      <c r="AA18" s="160"/>
      <c r="AB18" s="160"/>
      <c r="AC18" s="160"/>
      <c r="AD18" s="160"/>
      <c r="AE18" s="160"/>
      <c r="AF18" s="160"/>
      <c r="AG18" s="160"/>
      <c r="AH18" s="160"/>
      <c r="AI18" s="160"/>
      <c r="AJ18" s="160"/>
      <c r="AK18" s="160"/>
      <c r="AL18" s="160"/>
      <c r="AM18" s="160"/>
      <c r="AN18" s="160"/>
      <c r="AO18" s="160"/>
      <c r="AP18" s="160"/>
      <c r="AQ18" s="160"/>
      <c r="AR18" s="160"/>
      <c r="AS18" s="160"/>
      <c r="AT18" s="160"/>
      <c r="AU18" s="160"/>
      <c r="AV18" s="160"/>
      <c r="AW18" s="160"/>
      <c r="AX18" s="160"/>
      <c r="AY18" s="160"/>
      <c r="AZ18" s="160"/>
      <c r="BA18" s="160"/>
      <c r="BB18" s="160"/>
      <c r="BC18" s="160"/>
      <c r="BD18" s="160"/>
      <c r="BE18" s="160"/>
      <c r="BF18" s="160"/>
      <c r="BG18" s="160"/>
      <c r="BH18" s="160"/>
      <c r="BI18" s="160"/>
      <c r="BJ18" s="160"/>
      <c r="BK18" s="160"/>
      <c r="BL18" s="160"/>
      <c r="BM18" s="160"/>
      <c r="BN18" s="160"/>
      <c r="BO18" s="160"/>
      <c r="BP18" s="160"/>
      <c r="BQ18" s="160"/>
      <c r="BR18" s="160"/>
      <c r="BS18" s="160"/>
      <c r="BT18" s="160"/>
      <c r="BU18" s="160"/>
      <c r="BV18" s="160"/>
      <c r="BW18" s="160"/>
      <c r="BX18" s="160"/>
      <c r="BY18" s="160"/>
      <c r="BZ18" s="160"/>
      <c r="CA18" s="160"/>
      <c r="CB18" s="160"/>
      <c r="CC18" s="160"/>
      <c r="CD18" s="160"/>
      <c r="CE18" s="160"/>
      <c r="CF18" s="160"/>
      <c r="CG18" s="160"/>
      <c r="CH18" s="160"/>
      <c r="CI18" s="160"/>
      <c r="CJ18" s="160"/>
      <c r="CK18" s="160"/>
      <c r="CL18" s="160"/>
      <c r="CM18" s="160"/>
      <c r="CN18" s="160"/>
      <c r="CO18" s="160"/>
      <c r="CP18" s="160"/>
      <c r="CQ18" s="160"/>
      <c r="CR18" s="160"/>
      <c r="CS18" s="160"/>
      <c r="CT18" s="160"/>
      <c r="CU18" s="160"/>
      <c r="CV18" s="160"/>
      <c r="CW18" s="160"/>
      <c r="CX18" s="160"/>
      <c r="CY18" s="160"/>
      <c r="CZ18" s="160"/>
      <c r="DA18" s="160"/>
      <c r="DB18" s="160"/>
      <c r="DC18" s="160"/>
      <c r="DD18" s="160"/>
      <c r="DE18" s="160"/>
      <c r="DF18" s="160"/>
      <c r="DG18" s="160"/>
      <c r="DH18" s="160"/>
      <c r="DI18" s="160"/>
      <c r="DJ18" s="160"/>
      <c r="DK18" s="160"/>
      <c r="DL18" s="160"/>
      <c r="DM18" s="160"/>
      <c r="DN18" s="160"/>
      <c r="DO18" s="160"/>
      <c r="DP18" s="160"/>
      <c r="DQ18" s="160"/>
      <c r="DR18" s="160"/>
      <c r="DS18" s="160"/>
      <c r="DT18" s="160"/>
      <c r="DU18" s="160" t="s">
        <v>339</v>
      </c>
      <c r="DV18" s="160"/>
      <c r="DW18" s="160"/>
      <c r="DX18" s="160"/>
      <c r="DY18" s="160"/>
      <c r="DZ18" s="160"/>
      <c r="EA18" s="160"/>
      <c r="EB18" s="160"/>
      <c r="EC18" s="160"/>
      <c r="ED18" s="160"/>
      <c r="EE18" s="160"/>
      <c r="EF18" s="160"/>
      <c r="EG18" s="160"/>
      <c r="EH18" s="160"/>
      <c r="EI18" s="160"/>
      <c r="EJ18" s="160"/>
      <c r="EK18" s="160"/>
      <c r="EL18" s="160"/>
      <c r="EM18" s="160"/>
      <c r="EN18" s="160"/>
      <c r="EO18" s="160"/>
      <c r="EP18" s="160"/>
      <c r="EQ18" s="160"/>
      <c r="ER18" s="160"/>
      <c r="ES18" s="160"/>
      <c r="ET18" s="160"/>
      <c r="EU18" s="160"/>
      <c r="EV18" s="160"/>
      <c r="EW18" s="160"/>
      <c r="EX18" s="160"/>
      <c r="EY18" s="160"/>
      <c r="EZ18" s="160"/>
      <c r="FA18" s="160"/>
      <c r="FB18" s="160"/>
      <c r="FC18" s="160"/>
      <c r="FD18" s="160"/>
      <c r="FE18" s="160"/>
      <c r="FF18" s="160"/>
      <c r="FG18" s="160"/>
      <c r="FH18" s="160"/>
      <c r="FI18" s="160"/>
      <c r="FJ18" s="160"/>
      <c r="FK18" s="160"/>
      <c r="FL18" s="160"/>
      <c r="FM18" s="160"/>
      <c r="FN18" s="160"/>
      <c r="FO18" s="160"/>
      <c r="FP18" s="160"/>
      <c r="FQ18" s="160"/>
      <c r="FR18" s="160"/>
      <c r="FS18" s="160"/>
      <c r="FT18" s="160"/>
      <c r="FU18" s="160"/>
      <c r="FV18" s="160"/>
      <c r="FW18" s="160"/>
      <c r="FX18" s="160"/>
      <c r="FY18" s="160"/>
      <c r="FZ18" s="160"/>
      <c r="GA18" s="160"/>
      <c r="GB18" s="160"/>
      <c r="GC18" s="160"/>
      <c r="GD18" s="160"/>
      <c r="GE18" s="160"/>
      <c r="GF18" s="160"/>
      <c r="GG18" s="160"/>
      <c r="GH18" s="160"/>
      <c r="GI18" s="160"/>
      <c r="GJ18" s="160"/>
      <c r="GK18" s="160"/>
      <c r="GL18" s="160"/>
      <c r="GM18" s="160"/>
      <c r="GN18" s="160"/>
      <c r="GO18" s="160"/>
      <c r="GP18" s="160"/>
      <c r="GQ18" s="160"/>
      <c r="GR18" s="160"/>
      <c r="GS18" s="160"/>
      <c r="GT18" s="160"/>
      <c r="GU18" s="160"/>
      <c r="GV18" s="160"/>
      <c r="GW18" s="160"/>
      <c r="GX18" s="160"/>
      <c r="GY18" s="160"/>
      <c r="GZ18" s="160"/>
      <c r="HA18" s="160"/>
      <c r="HB18" s="160"/>
      <c r="HC18" s="160"/>
      <c r="HD18" s="160"/>
      <c r="HE18" s="160"/>
      <c r="HF18" s="160"/>
      <c r="HG18" s="160"/>
      <c r="HH18" s="160"/>
      <c r="HI18" s="160"/>
      <c r="HJ18" s="160"/>
      <c r="HK18" s="160"/>
      <c r="HL18" s="160"/>
      <c r="HM18" s="160"/>
      <c r="HN18" s="160"/>
      <c r="HO18" s="160"/>
      <c r="HP18" s="160"/>
      <c r="HQ18" s="160"/>
      <c r="HR18" s="160"/>
      <c r="HS18" s="160"/>
      <c r="HT18" s="160"/>
      <c r="HU18" s="160"/>
      <c r="HV18" s="160"/>
      <c r="HW18" s="160"/>
      <c r="HX18" s="160"/>
      <c r="HY18" s="160"/>
      <c r="HZ18" s="160"/>
      <c r="IA18" s="160"/>
      <c r="IB18" s="160"/>
      <c r="IC18" s="160"/>
      <c r="ID18" s="160"/>
      <c r="IE18" s="160"/>
      <c r="IF18" s="160"/>
      <c r="IG18" s="160"/>
      <c r="IH18" s="160"/>
      <c r="II18" s="160"/>
      <c r="IJ18" s="160"/>
      <c r="IK18" s="160"/>
      <c r="IL18" s="160"/>
      <c r="IM18" s="160"/>
      <c r="IN18" s="160"/>
      <c r="IO18" s="160"/>
      <c r="IP18" s="160"/>
      <c r="IQ18" s="160"/>
      <c r="IR18" s="160"/>
      <c r="IS18" s="160"/>
      <c r="IT18" s="160"/>
      <c r="IU18" s="160"/>
      <c r="IV18" s="160"/>
      <c r="IW18" s="160"/>
      <c r="IX18" s="160"/>
      <c r="IY18" s="160"/>
      <c r="IZ18" s="160"/>
      <c r="JA18" s="160"/>
      <c r="JB18" s="160"/>
      <c r="JC18" s="160"/>
      <c r="JD18" s="160"/>
      <c r="JE18" s="160"/>
      <c r="JF18" s="160"/>
      <c r="JG18" s="160"/>
      <c r="JH18" s="160"/>
      <c r="JI18" s="160"/>
      <c r="JJ18" s="160"/>
      <c r="JK18" s="160"/>
      <c r="JL18" s="160"/>
      <c r="JM18" s="160"/>
      <c r="JN18" s="160"/>
      <c r="JO18" s="160"/>
      <c r="JP18" s="160"/>
      <c r="JQ18" s="160"/>
      <c r="JR18" s="160"/>
      <c r="JS18" s="160"/>
      <c r="JT18" s="160"/>
      <c r="JU18" s="160"/>
      <c r="JV18" s="160"/>
      <c r="JW18" s="160"/>
      <c r="JX18" s="160"/>
      <c r="JY18" s="160"/>
      <c r="JZ18" s="160"/>
      <c r="KA18" s="160"/>
      <c r="KB18" s="160"/>
      <c r="KC18" s="160"/>
      <c r="KD18" s="160"/>
      <c r="KE18" s="160"/>
      <c r="KF18" s="160"/>
      <c r="KG18" s="160"/>
      <c r="KH18" s="160"/>
      <c r="KI18" s="160"/>
      <c r="KJ18" s="160"/>
      <c r="KK18" s="160"/>
      <c r="KL18" s="160"/>
      <c r="KM18" s="160"/>
      <c r="KN18" s="160"/>
      <c r="KO18" s="160"/>
      <c r="KP18" s="160"/>
      <c r="KQ18" s="160"/>
      <c r="KR18" s="160"/>
      <c r="KS18" s="160"/>
      <c r="KT18" s="160"/>
      <c r="KU18" s="160"/>
      <c r="KV18" s="160"/>
      <c r="KW18" s="160"/>
      <c r="KX18" s="160"/>
      <c r="KY18" s="160"/>
      <c r="KZ18" s="160"/>
      <c r="LA18" s="160"/>
      <c r="LB18" s="160"/>
      <c r="LC18" s="160"/>
      <c r="LD18" s="160"/>
      <c r="LE18" s="160"/>
      <c r="LF18" s="160"/>
      <c r="LG18" s="160"/>
      <c r="LH18" s="160"/>
      <c r="LI18" s="160"/>
      <c r="LJ18" s="160"/>
      <c r="LK18" s="160"/>
      <c r="LL18" s="160"/>
      <c r="LM18" s="160"/>
      <c r="LN18" s="160"/>
      <c r="LO18" s="160"/>
      <c r="LP18" s="160"/>
      <c r="LQ18" s="160"/>
      <c r="LR18" s="160"/>
      <c r="LS18" s="160"/>
      <c r="LT18" s="160"/>
      <c r="LU18" s="160"/>
      <c r="LV18" s="160"/>
      <c r="LW18" s="160"/>
      <c r="LX18" s="160"/>
      <c r="LY18" s="160"/>
      <c r="LZ18" s="160"/>
      <c r="MA18" s="160"/>
      <c r="MB18" s="160"/>
      <c r="MC18" s="160"/>
      <c r="MD18" s="160"/>
      <c r="ME18" s="160"/>
      <c r="MF18" s="160"/>
      <c r="MG18" s="160"/>
      <c r="MH18" s="160"/>
      <c r="MI18" s="160"/>
      <c r="MJ18" s="160"/>
      <c r="MK18" s="160"/>
      <c r="ML18" s="160"/>
      <c r="MM18" s="160"/>
      <c r="MN18" s="160"/>
      <c r="MO18" s="160"/>
      <c r="MP18" s="160"/>
      <c r="MQ18" s="160"/>
      <c r="MR18" s="160"/>
      <c r="MS18" s="160"/>
      <c r="MT18" s="160"/>
      <c r="MU18" s="160"/>
      <c r="MV18" s="160"/>
      <c r="MW18" s="160"/>
      <c r="MX18" s="160"/>
      <c r="MY18" s="160"/>
      <c r="MZ18" s="160"/>
      <c r="NA18" s="160"/>
      <c r="NB18" s="160"/>
      <c r="NC18" s="160"/>
      <c r="ND18" s="160"/>
      <c r="NE18" s="160"/>
      <c r="NF18" s="160"/>
      <c r="NG18" s="160"/>
      <c r="NH18" s="160"/>
      <c r="NI18" s="160"/>
      <c r="NJ18" s="160"/>
      <c r="NK18" s="160"/>
      <c r="NL18" s="160"/>
      <c r="NM18" s="160"/>
      <c r="NN18" s="160"/>
      <c r="NO18" s="160"/>
      <c r="NP18" s="160"/>
      <c r="NQ18" s="160"/>
      <c r="NR18" s="160"/>
      <c r="NS18" s="160"/>
      <c r="NT18" s="160"/>
      <c r="NU18" s="160"/>
      <c r="NV18" s="160"/>
      <c r="NW18" s="160"/>
      <c r="NX18" s="160"/>
      <c r="NY18" s="160"/>
      <c r="NZ18" s="160"/>
      <c r="OA18" s="160"/>
      <c r="OB18" s="160"/>
      <c r="OC18" s="160"/>
      <c r="OD18" s="160"/>
      <c r="OE18" s="160"/>
      <c r="OF18" s="160"/>
      <c r="OG18" s="160"/>
      <c r="OH18" s="160"/>
      <c r="OI18" s="160"/>
      <c r="OJ18" s="160"/>
      <c r="OK18" s="160"/>
      <c r="OL18" s="160"/>
      <c r="OM18" s="160"/>
      <c r="ON18" s="160"/>
      <c r="OO18" s="160"/>
      <c r="OP18" s="160"/>
      <c r="OQ18" s="160"/>
      <c r="OR18" s="160"/>
      <c r="OS18" s="160"/>
      <c r="OT18" s="160"/>
      <c r="OU18" s="160"/>
      <c r="OV18" s="160"/>
      <c r="OW18" s="160"/>
      <c r="OX18" s="160"/>
      <c r="OY18" s="160"/>
      <c r="OZ18" s="160"/>
      <c r="PA18" s="160"/>
      <c r="PB18" s="160"/>
      <c r="PC18" s="160"/>
      <c r="PD18" s="160"/>
      <c r="PE18" s="160"/>
      <c r="PF18" s="160"/>
      <c r="PG18" s="160"/>
      <c r="PH18" s="160"/>
      <c r="PI18" s="160"/>
      <c r="PJ18" s="160"/>
      <c r="PK18" s="160"/>
      <c r="PL18" s="160"/>
      <c r="PM18" s="160"/>
      <c r="PN18" s="160"/>
      <c r="PO18" s="160"/>
      <c r="PP18" s="160"/>
      <c r="PQ18" s="160"/>
      <c r="PR18" s="160"/>
      <c r="PS18" s="160"/>
      <c r="PT18" s="160"/>
      <c r="PU18" s="160"/>
      <c r="PV18" s="160"/>
      <c r="PW18" s="160"/>
      <c r="PX18" s="160"/>
      <c r="PY18" s="160"/>
      <c r="PZ18" s="160"/>
      <c r="QA18" s="160"/>
      <c r="QB18" s="160"/>
      <c r="QC18" s="160"/>
      <c r="QD18" s="160"/>
      <c r="QE18" s="160"/>
      <c r="QF18" s="160"/>
      <c r="QG18" s="160"/>
      <c r="QH18" s="160"/>
      <c r="QI18" s="160"/>
      <c r="QJ18" s="160"/>
      <c r="QK18" s="160"/>
      <c r="QL18" s="160"/>
      <c r="QM18" s="160"/>
      <c r="QN18" s="160"/>
      <c r="QO18" s="160"/>
      <c r="QP18" s="160"/>
      <c r="QQ18" s="160"/>
      <c r="QR18" s="160"/>
      <c r="QS18" s="160"/>
      <c r="QT18" s="160"/>
      <c r="QU18" s="160"/>
      <c r="QV18" s="160"/>
      <c r="QW18" s="160"/>
      <c r="QX18" s="160"/>
      <c r="QY18" s="160"/>
      <c r="QZ18" s="160"/>
      <c r="RA18" s="160"/>
      <c r="RB18" s="160"/>
      <c r="RC18" s="160"/>
      <c r="RD18" s="160"/>
      <c r="RE18" s="160"/>
      <c r="RF18" s="160"/>
      <c r="RG18" s="160"/>
      <c r="RH18" s="160"/>
      <c r="RI18" s="160"/>
      <c r="RJ18" s="160"/>
      <c r="RK18" s="160"/>
      <c r="RL18" s="160"/>
      <c r="RM18" s="160"/>
      <c r="RN18" s="160"/>
      <c r="RO18" s="160"/>
      <c r="RP18" s="160"/>
      <c r="RQ18" s="160"/>
      <c r="RR18" s="160"/>
      <c r="RS18" s="160"/>
      <c r="RT18" s="160"/>
      <c r="RU18" s="160"/>
      <c r="RV18" s="160"/>
      <c r="RW18" s="160"/>
      <c r="RX18" s="160"/>
      <c r="RY18" s="160"/>
      <c r="RZ18" s="160"/>
      <c r="SA18" s="160"/>
      <c r="SB18" s="160"/>
      <c r="SC18" s="160"/>
      <c r="SD18" s="160"/>
      <c r="SE18" s="160"/>
      <c r="SF18" s="160"/>
      <c r="SG18" s="160"/>
      <c r="SH18" s="160"/>
      <c r="SI18" s="160"/>
      <c r="SJ18" s="160"/>
      <c r="SK18" s="160"/>
      <c r="SL18" s="160"/>
      <c r="SM18" s="160"/>
      <c r="SN18" s="160"/>
      <c r="SO18" s="160"/>
      <c r="SP18" s="160"/>
      <c r="SQ18" s="160"/>
      <c r="SR18" s="160"/>
      <c r="SS18" s="160"/>
      <c r="ST18" s="160"/>
      <c r="SU18" s="160"/>
      <c r="SV18" s="160"/>
      <c r="SW18" s="160"/>
      <c r="SX18" s="160"/>
      <c r="SY18" s="160"/>
      <c r="SZ18" s="160"/>
      <c r="TA18" s="160"/>
      <c r="TB18" s="160"/>
      <c r="TC18" s="160"/>
      <c r="TD18" s="160"/>
      <c r="TE18" s="160"/>
      <c r="TF18" s="160"/>
    </row>
    <row r="19" spans="1:526">
      <c r="A19" s="160"/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0"/>
      <c r="AE19" s="160"/>
      <c r="AF19" s="160"/>
      <c r="AG19" s="160"/>
      <c r="AH19" s="160"/>
      <c r="AI19" s="160"/>
      <c r="AJ19" s="160"/>
      <c r="AK19" s="160"/>
      <c r="AL19" s="160"/>
      <c r="AM19" s="160"/>
      <c r="AN19" s="160"/>
      <c r="AO19" s="160"/>
      <c r="AP19" s="160"/>
      <c r="AQ19" s="160"/>
      <c r="AR19" s="160"/>
      <c r="AS19" s="160"/>
      <c r="AT19" s="160"/>
      <c r="AU19" s="160"/>
      <c r="AV19" s="160"/>
      <c r="AW19" s="160"/>
      <c r="AX19" s="160"/>
      <c r="AY19" s="160"/>
      <c r="AZ19" s="160"/>
      <c r="BA19" s="160"/>
      <c r="BB19" s="160"/>
      <c r="BC19" s="160"/>
      <c r="BD19" s="160"/>
      <c r="BE19" s="160"/>
      <c r="BF19" s="160"/>
      <c r="BG19" s="160"/>
      <c r="BH19" s="160"/>
      <c r="BI19" s="160"/>
      <c r="BJ19" s="160"/>
      <c r="BK19" s="160"/>
      <c r="BL19" s="160"/>
      <c r="BM19" s="160"/>
      <c r="BN19" s="160"/>
      <c r="BO19" s="160"/>
      <c r="BP19" s="160"/>
      <c r="BQ19" s="160"/>
      <c r="BR19" s="160"/>
      <c r="BS19" s="160"/>
      <c r="BT19" s="160"/>
      <c r="BU19" s="160"/>
      <c r="BV19" s="160"/>
      <c r="BW19" s="160"/>
      <c r="BX19" s="160"/>
      <c r="BY19" s="160"/>
      <c r="BZ19" s="160"/>
      <c r="CA19" s="160"/>
      <c r="CB19" s="160"/>
      <c r="CC19" s="160"/>
      <c r="CD19" s="160"/>
      <c r="CE19" s="160"/>
      <c r="CF19" s="160"/>
      <c r="CG19" s="160"/>
      <c r="CH19" s="160"/>
      <c r="CI19" s="160"/>
      <c r="CJ19" s="160"/>
      <c r="CK19" s="160"/>
      <c r="CL19" s="160"/>
      <c r="CM19" s="160"/>
      <c r="CN19" s="160"/>
      <c r="CO19" s="160"/>
      <c r="CP19" s="160"/>
      <c r="CQ19" s="160"/>
      <c r="CR19" s="160"/>
      <c r="CS19" s="160"/>
      <c r="CT19" s="160"/>
      <c r="CU19" s="160"/>
      <c r="CV19" s="160"/>
      <c r="CW19" s="160"/>
      <c r="CX19" s="160"/>
      <c r="CY19" s="160"/>
      <c r="CZ19" s="160"/>
      <c r="DA19" s="160"/>
      <c r="DB19" s="160"/>
      <c r="DC19" s="160"/>
      <c r="DD19" s="160"/>
      <c r="DE19" s="160"/>
      <c r="DF19" s="160"/>
      <c r="DG19" s="160"/>
      <c r="DH19" s="160"/>
      <c r="DI19" s="160"/>
      <c r="DJ19" s="160"/>
      <c r="DK19" s="160"/>
      <c r="DL19" s="160"/>
      <c r="DM19" s="160"/>
      <c r="DN19" s="160"/>
      <c r="DO19" s="160"/>
      <c r="DP19" s="160"/>
      <c r="DQ19" s="160"/>
      <c r="DR19" s="160"/>
      <c r="DS19" s="160"/>
      <c r="DT19" s="160"/>
      <c r="DU19" s="160"/>
      <c r="DV19" s="160"/>
      <c r="DW19" s="160"/>
      <c r="DX19" s="160"/>
      <c r="DY19" s="160"/>
      <c r="DZ19" s="160"/>
      <c r="EA19" s="160"/>
      <c r="EB19" s="160"/>
      <c r="EC19" s="160"/>
      <c r="ED19" s="160"/>
      <c r="EE19" s="160"/>
      <c r="EF19" s="160"/>
      <c r="EG19" s="160"/>
      <c r="EH19" s="160"/>
      <c r="EI19" s="160"/>
      <c r="EJ19" s="160"/>
      <c r="EK19" s="160"/>
      <c r="EL19" s="160"/>
      <c r="EM19" s="160"/>
      <c r="EN19" s="160"/>
      <c r="EO19" s="160"/>
      <c r="EP19" s="160"/>
      <c r="EQ19" s="160"/>
      <c r="ER19" s="160"/>
      <c r="ES19" s="160"/>
      <c r="ET19" s="160"/>
      <c r="EU19" s="160"/>
      <c r="EV19" s="160"/>
      <c r="EW19" s="160"/>
      <c r="EX19" s="160"/>
      <c r="EY19" s="160"/>
      <c r="EZ19" s="160"/>
      <c r="FA19" s="160"/>
      <c r="FB19" s="160"/>
      <c r="FC19" s="160"/>
      <c r="FD19" s="160"/>
      <c r="FE19" s="160"/>
      <c r="FF19" s="160"/>
      <c r="FG19" s="160"/>
      <c r="FH19" s="160"/>
      <c r="FI19" s="160"/>
      <c r="FJ19" s="160"/>
      <c r="FK19" s="160"/>
      <c r="FL19" s="160"/>
      <c r="FM19" s="160"/>
      <c r="FN19" s="160"/>
      <c r="FO19" s="160"/>
      <c r="FP19" s="160"/>
      <c r="FQ19" s="160"/>
      <c r="FR19" s="160"/>
      <c r="FS19" s="160"/>
      <c r="FT19" s="160"/>
      <c r="FU19" s="160"/>
      <c r="FV19" s="160"/>
      <c r="FW19" s="160"/>
      <c r="FX19" s="160"/>
      <c r="FY19" s="160"/>
      <c r="FZ19" s="160"/>
      <c r="GA19" s="160"/>
      <c r="GB19" s="160"/>
      <c r="GC19" s="160"/>
      <c r="GD19" s="160"/>
      <c r="GE19" s="160"/>
      <c r="GF19" s="160"/>
      <c r="GG19" s="160"/>
      <c r="GH19" s="160"/>
      <c r="GI19" s="160"/>
      <c r="GJ19" s="160"/>
      <c r="GK19" s="160"/>
      <c r="GL19" s="160"/>
      <c r="GM19" s="160"/>
      <c r="GN19" s="160"/>
      <c r="GO19" s="160"/>
      <c r="GP19" s="160"/>
      <c r="GQ19" s="160"/>
      <c r="GR19" s="160"/>
      <c r="GS19" s="160"/>
      <c r="GT19" s="160"/>
      <c r="GU19" s="160"/>
      <c r="GV19" s="160"/>
      <c r="GW19" s="160"/>
      <c r="GX19" s="160"/>
      <c r="GY19" s="160"/>
      <c r="GZ19" s="160"/>
      <c r="HA19" s="160"/>
      <c r="HB19" s="160"/>
      <c r="HC19" s="160"/>
      <c r="HD19" s="160"/>
      <c r="HE19" s="160"/>
      <c r="HF19" s="160"/>
      <c r="HG19" s="160"/>
      <c r="HH19" s="160"/>
      <c r="HI19" s="160"/>
      <c r="HJ19" s="160"/>
      <c r="HK19" s="160"/>
      <c r="HL19" s="160"/>
      <c r="HM19" s="160"/>
      <c r="HN19" s="160"/>
      <c r="HO19" s="160"/>
      <c r="HP19" s="160"/>
      <c r="HQ19" s="160"/>
      <c r="HR19" s="160"/>
      <c r="HS19" s="160"/>
      <c r="HT19" s="160"/>
      <c r="HU19" s="160"/>
      <c r="HV19" s="160"/>
      <c r="HW19" s="160"/>
      <c r="HX19" s="160"/>
      <c r="HY19" s="160"/>
      <c r="HZ19" s="160"/>
      <c r="IA19" s="160"/>
      <c r="IB19" s="160"/>
      <c r="IC19" s="160"/>
      <c r="ID19" s="160"/>
      <c r="IE19" s="160"/>
      <c r="IF19" s="160"/>
      <c r="IG19" s="160"/>
      <c r="IH19" s="160"/>
      <c r="II19" s="160"/>
      <c r="IJ19" s="160"/>
      <c r="IK19" s="160"/>
      <c r="IL19" s="160"/>
      <c r="IM19" s="160"/>
      <c r="IN19" s="160"/>
      <c r="IO19" s="160"/>
      <c r="IP19" s="160"/>
      <c r="IQ19" s="160"/>
      <c r="IR19" s="160"/>
      <c r="IS19" s="160"/>
      <c r="IT19" s="160"/>
      <c r="IU19" s="160"/>
      <c r="IV19" s="160"/>
      <c r="IW19" s="160"/>
      <c r="IX19" s="160"/>
      <c r="IY19" s="160"/>
      <c r="IZ19" s="160"/>
      <c r="JA19" s="160"/>
      <c r="JB19" s="160"/>
      <c r="JC19" s="160"/>
      <c r="JD19" s="160"/>
      <c r="JE19" s="160"/>
      <c r="JF19" s="160"/>
      <c r="JG19" s="160"/>
      <c r="JH19" s="160"/>
      <c r="JI19" s="160"/>
      <c r="JJ19" s="160"/>
      <c r="JK19" s="160"/>
      <c r="JL19" s="160"/>
      <c r="JM19" s="160"/>
      <c r="JN19" s="160"/>
      <c r="JO19" s="160"/>
      <c r="JP19" s="160"/>
      <c r="JQ19" s="160"/>
      <c r="JR19" s="160"/>
      <c r="JS19" s="160"/>
      <c r="JT19" s="160"/>
      <c r="JU19" s="160"/>
      <c r="JV19" s="160"/>
      <c r="JW19" s="160"/>
      <c r="JX19" s="160"/>
      <c r="JY19" s="160"/>
      <c r="JZ19" s="160"/>
      <c r="KA19" s="160"/>
      <c r="KB19" s="160"/>
      <c r="KC19" s="160"/>
      <c r="KD19" s="160"/>
      <c r="KE19" s="160"/>
      <c r="KF19" s="160"/>
      <c r="KG19" s="160"/>
      <c r="KH19" s="160"/>
      <c r="KI19" s="160"/>
      <c r="KJ19" s="160"/>
      <c r="KK19" s="160"/>
      <c r="KL19" s="160"/>
      <c r="KM19" s="160"/>
      <c r="KN19" s="160"/>
      <c r="KO19" s="160"/>
      <c r="KP19" s="160"/>
      <c r="KQ19" s="160"/>
      <c r="KR19" s="160"/>
      <c r="KS19" s="160"/>
      <c r="KT19" s="160"/>
      <c r="KU19" s="160"/>
      <c r="KV19" s="160"/>
      <c r="KW19" s="160"/>
      <c r="KX19" s="160"/>
      <c r="KY19" s="160"/>
      <c r="KZ19" s="160"/>
      <c r="LA19" s="160"/>
      <c r="LB19" s="160"/>
      <c r="LC19" s="160"/>
      <c r="LD19" s="160"/>
      <c r="LE19" s="160"/>
      <c r="LF19" s="160"/>
      <c r="LG19" s="160"/>
      <c r="LH19" s="160"/>
      <c r="LI19" s="160"/>
      <c r="LJ19" s="160"/>
      <c r="LK19" s="160"/>
      <c r="LL19" s="160"/>
      <c r="LM19" s="160"/>
      <c r="LN19" s="160"/>
      <c r="LO19" s="160"/>
      <c r="LP19" s="160"/>
      <c r="LQ19" s="160"/>
      <c r="LR19" s="160"/>
      <c r="LS19" s="160"/>
      <c r="LT19" s="160"/>
      <c r="LU19" s="160"/>
      <c r="LV19" s="160"/>
      <c r="LW19" s="160"/>
      <c r="LX19" s="160"/>
      <c r="LY19" s="160"/>
      <c r="LZ19" s="160"/>
      <c r="MA19" s="160"/>
      <c r="MB19" s="160"/>
      <c r="MC19" s="160"/>
      <c r="MD19" s="160"/>
      <c r="ME19" s="160"/>
      <c r="MF19" s="160"/>
      <c r="MG19" s="160"/>
      <c r="MH19" s="160"/>
      <c r="MI19" s="160"/>
      <c r="MJ19" s="160"/>
      <c r="MK19" s="160"/>
      <c r="ML19" s="160"/>
      <c r="MM19" s="160"/>
      <c r="MN19" s="160"/>
      <c r="MO19" s="160"/>
      <c r="MP19" s="160"/>
      <c r="MQ19" s="160"/>
      <c r="MR19" s="160"/>
      <c r="MS19" s="160"/>
      <c r="MT19" s="160"/>
      <c r="MU19" s="160"/>
      <c r="MV19" s="160"/>
      <c r="MW19" s="160"/>
      <c r="MX19" s="160"/>
      <c r="MY19" s="160"/>
      <c r="MZ19" s="160"/>
      <c r="NA19" s="160"/>
      <c r="NB19" s="160"/>
      <c r="NC19" s="160"/>
      <c r="ND19" s="160"/>
      <c r="NE19" s="160"/>
      <c r="NF19" s="160"/>
      <c r="NG19" s="160"/>
      <c r="NH19" s="160"/>
      <c r="NI19" s="160"/>
      <c r="NJ19" s="160"/>
      <c r="NK19" s="160"/>
      <c r="NL19" s="160"/>
      <c r="NM19" s="160"/>
      <c r="NN19" s="160"/>
      <c r="NO19" s="160"/>
      <c r="NP19" s="160"/>
      <c r="NQ19" s="160"/>
      <c r="NR19" s="160"/>
      <c r="NS19" s="160"/>
      <c r="NT19" s="160"/>
      <c r="NU19" s="160"/>
      <c r="NV19" s="160"/>
      <c r="NW19" s="160"/>
      <c r="NX19" s="160"/>
      <c r="NY19" s="160"/>
      <c r="NZ19" s="160"/>
      <c r="OA19" s="160"/>
      <c r="OB19" s="160"/>
      <c r="OC19" s="160"/>
      <c r="OD19" s="160"/>
      <c r="OE19" s="160"/>
      <c r="OF19" s="160"/>
      <c r="OG19" s="160"/>
      <c r="OH19" s="160"/>
      <c r="OI19" s="160"/>
      <c r="OJ19" s="160"/>
      <c r="OK19" s="160"/>
      <c r="OL19" s="160"/>
      <c r="OM19" s="160"/>
      <c r="ON19" s="160"/>
      <c r="OO19" s="160"/>
      <c r="OP19" s="160"/>
      <c r="OQ19" s="160"/>
      <c r="OR19" s="160"/>
      <c r="OS19" s="160"/>
      <c r="OT19" s="160"/>
      <c r="OU19" s="160"/>
      <c r="OV19" s="160"/>
      <c r="OW19" s="160"/>
      <c r="OX19" s="160"/>
      <c r="OY19" s="160"/>
      <c r="OZ19" s="160"/>
      <c r="PA19" s="160"/>
      <c r="PB19" s="160"/>
      <c r="PC19" s="160"/>
      <c r="PD19" s="160"/>
      <c r="PE19" s="160"/>
      <c r="PF19" s="160"/>
      <c r="PG19" s="160"/>
      <c r="PH19" s="160"/>
      <c r="PI19" s="160"/>
      <c r="PJ19" s="160"/>
      <c r="PK19" s="160"/>
      <c r="PL19" s="160"/>
      <c r="PM19" s="160"/>
      <c r="PN19" s="160"/>
      <c r="PO19" s="160"/>
      <c r="PP19" s="160"/>
      <c r="PQ19" s="160"/>
      <c r="PR19" s="160"/>
      <c r="PS19" s="160"/>
      <c r="PT19" s="160"/>
      <c r="PU19" s="160"/>
      <c r="PV19" s="160"/>
      <c r="PW19" s="160"/>
      <c r="PX19" s="160"/>
      <c r="PY19" s="160"/>
      <c r="PZ19" s="160"/>
      <c r="QA19" s="160"/>
      <c r="QB19" s="160"/>
      <c r="QC19" s="160"/>
      <c r="QD19" s="160"/>
      <c r="QE19" s="160"/>
      <c r="QF19" s="160"/>
      <c r="QG19" s="160"/>
      <c r="QH19" s="160"/>
      <c r="QI19" s="160"/>
      <c r="QJ19" s="160"/>
      <c r="QK19" s="160"/>
      <c r="QL19" s="160"/>
      <c r="QM19" s="160"/>
      <c r="QN19" s="160"/>
      <c r="QO19" s="160"/>
      <c r="QP19" s="160"/>
      <c r="QQ19" s="160"/>
      <c r="QR19" s="160"/>
      <c r="QS19" s="160"/>
      <c r="QT19" s="160"/>
      <c r="QU19" s="160"/>
      <c r="QV19" s="160"/>
      <c r="QW19" s="160"/>
      <c r="QX19" s="160"/>
      <c r="QY19" s="160"/>
      <c r="QZ19" s="160"/>
      <c r="RA19" s="160"/>
      <c r="RB19" s="160"/>
      <c r="RC19" s="160"/>
      <c r="RD19" s="160"/>
      <c r="RE19" s="160"/>
      <c r="RF19" s="160"/>
      <c r="RG19" s="160"/>
      <c r="RH19" s="160"/>
      <c r="RI19" s="160"/>
      <c r="RJ19" s="160"/>
      <c r="RK19" s="160"/>
      <c r="RL19" s="160"/>
      <c r="RM19" s="160"/>
      <c r="RN19" s="160"/>
      <c r="RO19" s="160"/>
      <c r="RP19" s="160"/>
      <c r="RQ19" s="160"/>
      <c r="RR19" s="160"/>
      <c r="RS19" s="160"/>
      <c r="RT19" s="160"/>
      <c r="RU19" s="160"/>
      <c r="RV19" s="160"/>
      <c r="RW19" s="160"/>
      <c r="RX19" s="160"/>
      <c r="RY19" s="160"/>
      <c r="RZ19" s="160"/>
      <c r="SA19" s="160"/>
      <c r="SB19" s="160"/>
      <c r="SC19" s="160"/>
      <c r="SD19" s="160"/>
      <c r="SE19" s="160"/>
      <c r="SF19" s="160"/>
      <c r="SG19" s="160"/>
      <c r="SH19" s="160"/>
      <c r="SI19" s="160"/>
      <c r="SJ19" s="160"/>
      <c r="SK19" s="160"/>
      <c r="SL19" s="160"/>
      <c r="SM19" s="160"/>
      <c r="SN19" s="160"/>
      <c r="SO19" s="160"/>
      <c r="SP19" s="160"/>
      <c r="SQ19" s="160"/>
      <c r="SR19" s="160"/>
      <c r="SS19" s="160"/>
      <c r="ST19" s="160"/>
      <c r="SU19" s="160"/>
      <c r="SV19" s="160"/>
      <c r="SW19" s="160"/>
      <c r="SX19" s="160"/>
      <c r="SY19" s="160"/>
      <c r="SZ19" s="160"/>
      <c r="TA19" s="160"/>
      <c r="TB19" s="160"/>
      <c r="TC19" s="160"/>
      <c r="TD19" s="160"/>
      <c r="TE19" s="160"/>
      <c r="TF19" s="160"/>
    </row>
    <row r="20" spans="1:526">
      <c r="A20" s="160"/>
      <c r="B20" s="160"/>
      <c r="C20" s="160"/>
      <c r="D20" s="160"/>
      <c r="E20" s="160"/>
      <c r="F20" s="160"/>
      <c r="G20" s="160"/>
      <c r="H20" s="160"/>
      <c r="I20" s="160"/>
      <c r="J20" s="160"/>
      <c r="K20" s="160"/>
      <c r="L20" s="160"/>
      <c r="M20" s="160"/>
      <c r="N20" s="160"/>
      <c r="O20" s="160"/>
      <c r="P20" s="160"/>
      <c r="Q20" s="160"/>
      <c r="R20" s="160"/>
      <c r="S20" s="160"/>
      <c r="T20" s="160"/>
      <c r="U20" s="160"/>
      <c r="V20" s="160"/>
      <c r="W20" s="160"/>
      <c r="X20" s="160"/>
      <c r="Y20" s="160"/>
      <c r="Z20" s="160"/>
      <c r="AA20" s="160"/>
      <c r="AB20" s="160"/>
      <c r="AC20" s="160"/>
      <c r="AD20" s="160"/>
      <c r="AE20" s="160"/>
      <c r="AF20" s="160"/>
      <c r="AG20" s="160"/>
      <c r="AH20" s="160"/>
      <c r="AI20" s="160"/>
      <c r="AJ20" s="160"/>
      <c r="AK20" s="160"/>
      <c r="AL20" s="160"/>
      <c r="AM20" s="160"/>
      <c r="AN20" s="160"/>
      <c r="AO20" s="160"/>
      <c r="AP20" s="160"/>
      <c r="AQ20" s="160"/>
      <c r="AR20" s="160"/>
      <c r="AS20" s="160"/>
      <c r="AT20" s="160"/>
      <c r="AU20" s="160"/>
      <c r="AV20" s="160"/>
      <c r="AW20" s="160"/>
      <c r="AX20" s="160"/>
      <c r="AY20" s="160"/>
      <c r="AZ20" s="160"/>
      <c r="BA20" s="160"/>
      <c r="BB20" s="160"/>
      <c r="BC20" s="160"/>
      <c r="BD20" s="160"/>
      <c r="BE20" s="160"/>
      <c r="BF20" s="160"/>
      <c r="BG20" s="160"/>
      <c r="BH20" s="160"/>
      <c r="BI20" s="160"/>
      <c r="BJ20" s="160"/>
      <c r="BK20" s="160"/>
      <c r="BL20" s="160"/>
      <c r="BM20" s="160"/>
      <c r="BN20" s="160"/>
      <c r="BO20" s="160"/>
      <c r="BP20" s="160"/>
      <c r="BQ20" s="160"/>
      <c r="BR20" s="160"/>
      <c r="BS20" s="160"/>
      <c r="BT20" s="160"/>
      <c r="BU20" s="160"/>
      <c r="BV20" s="160"/>
      <c r="BW20" s="160"/>
      <c r="BX20" s="160"/>
      <c r="BY20" s="160"/>
      <c r="BZ20" s="160"/>
      <c r="CA20" s="160"/>
      <c r="CB20" s="160"/>
      <c r="CC20" s="160"/>
      <c r="CD20" s="160"/>
      <c r="CE20" s="160"/>
      <c r="CF20" s="160"/>
      <c r="CG20" s="160"/>
      <c r="CH20" s="160"/>
      <c r="CI20" s="160"/>
      <c r="CJ20" s="160"/>
      <c r="CK20" s="160"/>
      <c r="CL20" s="160"/>
      <c r="CM20" s="160"/>
      <c r="CN20" s="160"/>
      <c r="CO20" s="160"/>
      <c r="CP20" s="160"/>
      <c r="CQ20" s="160"/>
      <c r="CR20" s="160"/>
      <c r="CS20" s="160"/>
      <c r="CT20" s="160"/>
      <c r="CU20" s="160"/>
      <c r="CV20" s="160"/>
      <c r="CW20" s="160"/>
      <c r="CX20" s="160"/>
      <c r="CY20" s="160"/>
      <c r="CZ20" s="160"/>
      <c r="DA20" s="160"/>
      <c r="DB20" s="160"/>
      <c r="DC20" s="160"/>
      <c r="DD20" s="160"/>
      <c r="DE20" s="160"/>
      <c r="DF20" s="160"/>
      <c r="DG20" s="160"/>
      <c r="DH20" s="160"/>
      <c r="DI20" s="160"/>
      <c r="DJ20" s="160"/>
      <c r="DK20" s="160"/>
      <c r="DL20" s="160"/>
      <c r="DM20" s="160"/>
      <c r="DN20" s="160"/>
      <c r="DO20" s="160"/>
      <c r="DP20" s="160"/>
      <c r="DQ20" s="160"/>
      <c r="DR20" s="160"/>
      <c r="DS20" s="160"/>
      <c r="DT20" s="160"/>
      <c r="DU20" s="160"/>
      <c r="DV20" s="160"/>
      <c r="DW20" s="160"/>
      <c r="DX20" s="160"/>
      <c r="DY20" s="160"/>
      <c r="DZ20" s="160"/>
      <c r="EA20" s="160"/>
      <c r="EB20" s="160"/>
      <c r="EC20" s="160"/>
      <c r="ED20" s="160"/>
      <c r="EE20" s="160"/>
      <c r="EF20" s="160"/>
      <c r="EG20" s="160"/>
      <c r="EH20" s="160"/>
      <c r="EI20" s="160"/>
      <c r="EJ20" s="160"/>
      <c r="EK20" s="160"/>
      <c r="EL20" s="160"/>
      <c r="EM20" s="160"/>
      <c r="EN20" s="160"/>
      <c r="EO20" s="160"/>
      <c r="EP20" s="160"/>
      <c r="EQ20" s="160"/>
      <c r="ER20" s="160"/>
      <c r="ES20" s="160"/>
      <c r="ET20" s="160"/>
      <c r="EU20" s="160"/>
      <c r="EV20" s="160"/>
      <c r="EW20" s="160"/>
      <c r="EX20" s="160"/>
      <c r="EY20" s="160"/>
      <c r="EZ20" s="160"/>
      <c r="FA20" s="160"/>
      <c r="FB20" s="160"/>
      <c r="FC20" s="160"/>
      <c r="FD20" s="160"/>
      <c r="FE20" s="160"/>
      <c r="FF20" s="160"/>
      <c r="FG20" s="160"/>
      <c r="FH20" s="160"/>
      <c r="FI20" s="160"/>
      <c r="FJ20" s="160"/>
      <c r="FK20" s="160"/>
      <c r="FL20" s="160"/>
      <c r="FM20" s="160"/>
      <c r="FN20" s="160"/>
      <c r="FO20" s="160"/>
      <c r="FP20" s="160"/>
      <c r="FQ20" s="160"/>
      <c r="FR20" s="160"/>
      <c r="FS20" s="160"/>
      <c r="FT20" s="160"/>
      <c r="FU20" s="160"/>
      <c r="FV20" s="160"/>
      <c r="FW20" s="160"/>
      <c r="FX20" s="160"/>
      <c r="FY20" s="160"/>
      <c r="FZ20" s="160"/>
      <c r="GA20" s="160"/>
      <c r="GB20" s="160"/>
      <c r="GC20" s="160"/>
      <c r="GD20" s="160"/>
      <c r="GE20" s="160"/>
      <c r="GF20" s="160"/>
      <c r="GG20" s="160"/>
      <c r="GH20" s="160"/>
      <c r="GI20" s="160"/>
      <c r="GJ20" s="160"/>
      <c r="GK20" s="160"/>
      <c r="GL20" s="160"/>
      <c r="GM20" s="160"/>
      <c r="GN20" s="160"/>
      <c r="GO20" s="160"/>
      <c r="GP20" s="160"/>
      <c r="GQ20" s="160"/>
      <c r="GR20" s="160"/>
      <c r="GS20" s="160"/>
      <c r="GT20" s="160"/>
      <c r="GU20" s="160"/>
      <c r="GV20" s="160"/>
      <c r="GW20" s="160"/>
      <c r="GX20" s="160"/>
      <c r="GY20" s="160"/>
      <c r="GZ20" s="160"/>
      <c r="HA20" s="160"/>
      <c r="HB20" s="160"/>
      <c r="HC20" s="160"/>
      <c r="HD20" s="160"/>
      <c r="HE20" s="160"/>
      <c r="HF20" s="160"/>
      <c r="HG20" s="160"/>
      <c r="HH20" s="160"/>
      <c r="HI20" s="160"/>
      <c r="HJ20" s="160"/>
      <c r="HK20" s="160"/>
      <c r="HL20" s="160"/>
      <c r="HM20" s="160"/>
      <c r="HN20" s="160"/>
      <c r="HO20" s="160"/>
      <c r="HP20" s="160"/>
      <c r="HQ20" s="160"/>
      <c r="HR20" s="160"/>
      <c r="HS20" s="160"/>
      <c r="HT20" s="160"/>
      <c r="HU20" s="160"/>
      <c r="HV20" s="160"/>
      <c r="HW20" s="160"/>
      <c r="HX20" s="160"/>
      <c r="HY20" s="160"/>
      <c r="HZ20" s="160"/>
      <c r="IA20" s="160"/>
      <c r="IB20" s="160"/>
      <c r="IC20" s="160"/>
      <c r="ID20" s="160"/>
      <c r="IE20" s="160"/>
      <c r="IF20" s="160"/>
      <c r="IG20" s="160"/>
      <c r="IH20" s="160"/>
      <c r="II20" s="160"/>
      <c r="IJ20" s="160"/>
      <c r="IK20" s="160"/>
      <c r="IL20" s="160"/>
      <c r="IM20" s="160"/>
      <c r="IN20" s="160"/>
      <c r="IO20" s="160"/>
      <c r="IP20" s="160"/>
      <c r="IQ20" s="160"/>
      <c r="IR20" s="160"/>
      <c r="IS20" s="160"/>
      <c r="IT20" s="160"/>
      <c r="IU20" s="160"/>
      <c r="IV20" s="160"/>
      <c r="IW20" s="160"/>
      <c r="IX20" s="160"/>
      <c r="IY20" s="160"/>
      <c r="IZ20" s="160"/>
      <c r="JA20" s="160"/>
      <c r="JB20" s="160"/>
      <c r="JC20" s="160"/>
      <c r="JD20" s="160"/>
      <c r="JE20" s="160"/>
      <c r="JF20" s="160"/>
      <c r="JG20" s="160"/>
      <c r="JH20" s="160"/>
      <c r="JI20" s="160"/>
      <c r="JJ20" s="160"/>
      <c r="JK20" s="160"/>
      <c r="JL20" s="160"/>
      <c r="JM20" s="160"/>
      <c r="JN20" s="160"/>
      <c r="JO20" s="160"/>
      <c r="JP20" s="160"/>
      <c r="JQ20" s="160"/>
      <c r="JR20" s="160"/>
      <c r="JS20" s="160"/>
      <c r="JT20" s="160"/>
      <c r="JU20" s="160"/>
      <c r="JV20" s="160"/>
      <c r="JW20" s="160"/>
      <c r="JX20" s="160"/>
      <c r="JY20" s="160"/>
      <c r="JZ20" s="160"/>
      <c r="KA20" s="160"/>
      <c r="KB20" s="160"/>
      <c r="KC20" s="160"/>
      <c r="KD20" s="160"/>
      <c r="KE20" s="160"/>
      <c r="KF20" s="160"/>
      <c r="KG20" s="160"/>
      <c r="KH20" s="160"/>
      <c r="KI20" s="160"/>
      <c r="KJ20" s="160"/>
      <c r="KK20" s="160"/>
      <c r="KL20" s="160"/>
      <c r="KM20" s="160"/>
      <c r="KN20" s="160"/>
      <c r="KO20" s="160"/>
      <c r="KP20" s="160"/>
      <c r="KQ20" s="160"/>
      <c r="KR20" s="160"/>
      <c r="KS20" s="160"/>
      <c r="KT20" s="160"/>
      <c r="KU20" s="160"/>
      <c r="KV20" s="160"/>
      <c r="KW20" s="160"/>
      <c r="KX20" s="160"/>
      <c r="KY20" s="160"/>
      <c r="KZ20" s="160"/>
      <c r="LA20" s="160"/>
      <c r="LB20" s="160"/>
      <c r="LC20" s="160"/>
      <c r="LD20" s="160"/>
      <c r="LE20" s="160"/>
      <c r="LF20" s="160"/>
      <c r="LG20" s="160"/>
      <c r="LH20" s="160"/>
      <c r="LI20" s="160"/>
      <c r="LJ20" s="160"/>
      <c r="LK20" s="160"/>
      <c r="LL20" s="160"/>
      <c r="LM20" s="160"/>
      <c r="LN20" s="160"/>
      <c r="LO20" s="160"/>
      <c r="LP20" s="160"/>
      <c r="LQ20" s="160"/>
      <c r="LR20" s="160"/>
      <c r="LS20" s="160"/>
      <c r="LT20" s="160"/>
      <c r="LU20" s="160"/>
      <c r="LV20" s="160"/>
      <c r="LW20" s="160"/>
      <c r="LX20" s="160"/>
      <c r="LY20" s="160"/>
      <c r="LZ20" s="160"/>
      <c r="MA20" s="160"/>
      <c r="MB20" s="160"/>
      <c r="MC20" s="160"/>
      <c r="MD20" s="160"/>
      <c r="ME20" s="160"/>
      <c r="MF20" s="160"/>
      <c r="MG20" s="160"/>
      <c r="MH20" s="160"/>
      <c r="MI20" s="160"/>
      <c r="MJ20" s="160"/>
      <c r="MK20" s="160"/>
      <c r="ML20" s="160"/>
      <c r="MM20" s="160"/>
      <c r="MN20" s="160"/>
      <c r="MO20" s="160"/>
      <c r="MP20" s="160"/>
      <c r="MQ20" s="160"/>
      <c r="MR20" s="160"/>
      <c r="MS20" s="160"/>
      <c r="MT20" s="160"/>
      <c r="MU20" s="160"/>
      <c r="MV20" s="160"/>
      <c r="MW20" s="160"/>
      <c r="MX20" s="160"/>
      <c r="MY20" s="160"/>
      <c r="MZ20" s="160"/>
      <c r="NA20" s="160"/>
      <c r="NB20" s="160"/>
      <c r="NC20" s="160"/>
      <c r="ND20" s="160"/>
      <c r="NE20" s="160"/>
      <c r="NF20" s="160"/>
      <c r="NG20" s="160"/>
      <c r="NH20" s="160"/>
      <c r="NI20" s="160"/>
      <c r="NJ20" s="160"/>
      <c r="NK20" s="160"/>
      <c r="NL20" s="160"/>
      <c r="NM20" s="160"/>
      <c r="NN20" s="160"/>
      <c r="NO20" s="160"/>
      <c r="NP20" s="160"/>
      <c r="NQ20" s="160"/>
      <c r="NR20" s="160"/>
      <c r="NS20" s="160"/>
      <c r="NT20" s="160"/>
      <c r="NU20" s="160"/>
      <c r="NV20" s="160"/>
      <c r="NW20" s="160"/>
      <c r="NX20" s="160"/>
      <c r="NY20" s="160"/>
      <c r="NZ20" s="160"/>
      <c r="OA20" s="160"/>
      <c r="OB20" s="160"/>
      <c r="OC20" s="160"/>
      <c r="OD20" s="160"/>
      <c r="OE20" s="160"/>
      <c r="OF20" s="160"/>
      <c r="OG20" s="160"/>
      <c r="OH20" s="160"/>
      <c r="OI20" s="160"/>
      <c r="OJ20" s="160"/>
      <c r="OK20" s="160"/>
      <c r="OL20" s="160"/>
      <c r="OM20" s="160"/>
      <c r="ON20" s="160"/>
      <c r="OO20" s="160"/>
      <c r="OP20" s="160"/>
      <c r="OQ20" s="160"/>
      <c r="OR20" s="160"/>
      <c r="OS20" s="160"/>
      <c r="OT20" s="160"/>
      <c r="OU20" s="160"/>
      <c r="OV20" s="160"/>
      <c r="OW20" s="160"/>
      <c r="OX20" s="160"/>
      <c r="OY20" s="160"/>
      <c r="OZ20" s="160"/>
      <c r="PA20" s="160"/>
      <c r="PB20" s="160"/>
      <c r="PC20" s="160"/>
      <c r="PD20" s="160"/>
      <c r="PE20" s="160"/>
      <c r="PF20" s="160"/>
      <c r="PG20" s="160"/>
      <c r="PH20" s="160"/>
      <c r="PI20" s="160"/>
      <c r="PJ20" s="160"/>
      <c r="PK20" s="160"/>
      <c r="PL20" s="160"/>
      <c r="PM20" s="160"/>
      <c r="PN20" s="160"/>
      <c r="PO20" s="160"/>
      <c r="PP20" s="160"/>
      <c r="PQ20" s="160"/>
      <c r="PR20" s="160"/>
      <c r="PS20" s="160"/>
      <c r="PT20" s="160"/>
      <c r="PU20" s="160"/>
      <c r="PV20" s="160"/>
      <c r="PW20" s="160"/>
      <c r="PX20" s="160"/>
      <c r="PY20" s="160"/>
      <c r="PZ20" s="160"/>
      <c r="QA20" s="160"/>
      <c r="QB20" s="160"/>
      <c r="QC20" s="160"/>
      <c r="QD20" s="160"/>
      <c r="QE20" s="160"/>
      <c r="QF20" s="160"/>
      <c r="QG20" s="160"/>
      <c r="QH20" s="160"/>
      <c r="QI20" s="160"/>
      <c r="QJ20" s="160"/>
      <c r="QK20" s="160"/>
      <c r="QL20" s="160"/>
      <c r="QM20" s="160"/>
      <c r="QN20" s="160"/>
      <c r="QO20" s="160"/>
      <c r="QP20" s="160"/>
      <c r="QQ20" s="160"/>
      <c r="QR20" s="160"/>
      <c r="QS20" s="160"/>
      <c r="QT20" s="160"/>
      <c r="QU20" s="160"/>
      <c r="QV20" s="160"/>
      <c r="QW20" s="160"/>
      <c r="QX20" s="160"/>
      <c r="QY20" s="160"/>
      <c r="QZ20" s="160"/>
      <c r="RA20" s="160"/>
      <c r="RB20" s="160"/>
      <c r="RC20" s="160"/>
      <c r="RD20" s="160"/>
      <c r="RE20" s="160"/>
      <c r="RF20" s="160"/>
      <c r="RG20" s="160"/>
      <c r="RH20" s="160"/>
      <c r="RI20" s="160"/>
      <c r="RJ20" s="160"/>
      <c r="RK20" s="160"/>
      <c r="RL20" s="160"/>
      <c r="RM20" s="160"/>
      <c r="RN20" s="160"/>
      <c r="RO20" s="160"/>
      <c r="RP20" s="160"/>
      <c r="RQ20" s="160"/>
      <c r="RR20" s="160"/>
      <c r="RS20" s="160"/>
      <c r="RT20" s="160"/>
      <c r="RU20" s="160"/>
      <c r="RV20" s="160"/>
      <c r="RW20" s="160"/>
      <c r="RX20" s="160"/>
      <c r="RY20" s="160"/>
      <c r="RZ20" s="160"/>
      <c r="SA20" s="160"/>
      <c r="SB20" s="160"/>
      <c r="SC20" s="160"/>
      <c r="SD20" s="160"/>
      <c r="SE20" s="160"/>
      <c r="SF20" s="160"/>
      <c r="SG20" s="160"/>
      <c r="SH20" s="160"/>
      <c r="SI20" s="160"/>
      <c r="SJ20" s="160"/>
      <c r="SK20" s="160"/>
      <c r="SL20" s="160"/>
      <c r="SM20" s="160"/>
      <c r="SN20" s="160"/>
      <c r="SO20" s="160"/>
      <c r="SP20" s="160"/>
      <c r="SQ20" s="160"/>
      <c r="SR20" s="160"/>
      <c r="SS20" s="160"/>
      <c r="ST20" s="160"/>
      <c r="SU20" s="160"/>
      <c r="SV20" s="160"/>
      <c r="SW20" s="160"/>
      <c r="SX20" s="160"/>
      <c r="SY20" s="160"/>
      <c r="SZ20" s="160"/>
      <c r="TA20" s="160"/>
      <c r="TB20" s="160"/>
      <c r="TC20" s="160"/>
      <c r="TD20" s="160"/>
      <c r="TE20" s="160"/>
      <c r="TF20" s="160"/>
    </row>
    <row r="21" spans="1:526">
      <c r="A21" s="160"/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0"/>
      <c r="M21" s="160"/>
      <c r="N21" s="160"/>
      <c r="O21" s="160"/>
      <c r="P21" s="160"/>
      <c r="Q21" s="160"/>
      <c r="R21" s="160"/>
      <c r="S21" s="160"/>
      <c r="T21" s="160"/>
      <c r="U21" s="160"/>
      <c r="V21" s="160"/>
      <c r="W21" s="160"/>
      <c r="X21" s="160"/>
      <c r="Y21" s="160"/>
      <c r="Z21" s="160"/>
      <c r="AA21" s="160"/>
      <c r="AB21" s="160"/>
      <c r="AC21" s="160"/>
      <c r="AD21" s="160"/>
      <c r="AE21" s="160"/>
      <c r="AF21" s="160"/>
      <c r="AG21" s="160"/>
      <c r="AH21" s="160"/>
      <c r="AI21" s="160"/>
      <c r="AJ21" s="160"/>
      <c r="AK21" s="160"/>
      <c r="AL21" s="160"/>
      <c r="AM21" s="160"/>
      <c r="AN21" s="160"/>
      <c r="AO21" s="160"/>
      <c r="AP21" s="160"/>
      <c r="AQ21" s="160"/>
      <c r="AR21" s="160"/>
      <c r="AS21" s="160"/>
      <c r="AT21" s="160"/>
      <c r="AU21" s="160"/>
      <c r="AV21" s="160"/>
      <c r="AW21" s="160"/>
      <c r="AX21" s="160"/>
      <c r="AY21" s="160"/>
      <c r="AZ21" s="160"/>
      <c r="BA21" s="160"/>
      <c r="BB21" s="160"/>
      <c r="BC21" s="160"/>
      <c r="BD21" s="160"/>
      <c r="BE21" s="160"/>
      <c r="BF21" s="160"/>
      <c r="BG21" s="160"/>
      <c r="BH21" s="160"/>
      <c r="BI21" s="160"/>
      <c r="BJ21" s="160"/>
      <c r="BK21" s="160"/>
      <c r="BL21" s="160"/>
      <c r="BM21" s="160"/>
      <c r="BN21" s="160"/>
      <c r="BO21" s="160"/>
      <c r="BP21" s="160"/>
      <c r="BQ21" s="160"/>
      <c r="BR21" s="160"/>
      <c r="BS21" s="160"/>
      <c r="BT21" s="160"/>
      <c r="BU21" s="160"/>
      <c r="BV21" s="160"/>
      <c r="BW21" s="160"/>
      <c r="BX21" s="160"/>
      <c r="BY21" s="160"/>
      <c r="BZ21" s="160"/>
      <c r="CA21" s="160"/>
      <c r="CB21" s="160"/>
      <c r="CC21" s="160"/>
      <c r="CD21" s="160"/>
      <c r="CE21" s="160"/>
      <c r="CF21" s="160"/>
      <c r="CG21" s="160"/>
      <c r="CH21" s="160"/>
      <c r="CI21" s="160"/>
      <c r="CJ21" s="160"/>
      <c r="CK21" s="160"/>
      <c r="CL21" s="160"/>
      <c r="CM21" s="160"/>
      <c r="CN21" s="160"/>
      <c r="CO21" s="160"/>
      <c r="CP21" s="160"/>
      <c r="CQ21" s="160"/>
      <c r="CR21" s="160"/>
      <c r="CS21" s="160"/>
      <c r="CT21" s="160"/>
      <c r="CU21" s="160"/>
      <c r="CV21" s="160"/>
      <c r="CW21" s="160"/>
      <c r="CX21" s="160"/>
      <c r="CY21" s="160"/>
      <c r="CZ21" s="160"/>
      <c r="DA21" s="160"/>
      <c r="DB21" s="160"/>
      <c r="DC21" s="160"/>
      <c r="DD21" s="160"/>
      <c r="DE21" s="160"/>
      <c r="DF21" s="160"/>
      <c r="DG21" s="160"/>
      <c r="DH21" s="160"/>
      <c r="DI21" s="160"/>
      <c r="DJ21" s="160"/>
      <c r="DK21" s="160"/>
      <c r="DL21" s="160"/>
      <c r="DM21" s="160"/>
      <c r="DN21" s="160"/>
      <c r="DO21" s="160"/>
      <c r="DP21" s="160"/>
      <c r="DQ21" s="160"/>
      <c r="DR21" s="160"/>
      <c r="DS21" s="160"/>
      <c r="DT21" s="160"/>
      <c r="DU21" s="160"/>
      <c r="DV21" s="160"/>
      <c r="DW21" s="160"/>
      <c r="DX21" s="160"/>
      <c r="DY21" s="160"/>
      <c r="DZ21" s="160"/>
      <c r="EA21" s="160"/>
      <c r="EB21" s="160"/>
      <c r="EC21" s="160"/>
      <c r="ED21" s="160"/>
      <c r="EE21" s="160"/>
      <c r="EF21" s="160"/>
      <c r="EG21" s="160"/>
      <c r="EH21" s="160"/>
      <c r="EI21" s="160"/>
      <c r="EJ21" s="160"/>
      <c r="EK21" s="160"/>
      <c r="EL21" s="160"/>
      <c r="EM21" s="160"/>
      <c r="EN21" s="160"/>
      <c r="EO21" s="160"/>
      <c r="EP21" s="160"/>
      <c r="EQ21" s="160"/>
      <c r="ER21" s="160"/>
      <c r="ES21" s="160"/>
      <c r="ET21" s="160"/>
      <c r="EU21" s="160"/>
      <c r="EV21" s="160"/>
      <c r="EW21" s="160"/>
      <c r="EX21" s="160"/>
      <c r="EY21" s="160"/>
      <c r="EZ21" s="160"/>
      <c r="FA21" s="160"/>
      <c r="FB21" s="160"/>
      <c r="FC21" s="160"/>
      <c r="FD21" s="160"/>
      <c r="FE21" s="160"/>
      <c r="FF21" s="160"/>
      <c r="FG21" s="160"/>
      <c r="FH21" s="160"/>
      <c r="FI21" s="160"/>
      <c r="FJ21" s="160"/>
      <c r="FK21" s="160"/>
      <c r="FL21" s="160"/>
      <c r="FM21" s="160"/>
      <c r="FN21" s="160"/>
      <c r="FO21" s="160"/>
      <c r="FP21" s="160"/>
      <c r="FQ21" s="160"/>
      <c r="FR21" s="160"/>
      <c r="FS21" s="160"/>
      <c r="FT21" s="160"/>
      <c r="FU21" s="160"/>
      <c r="FV21" s="160"/>
      <c r="FW21" s="160"/>
      <c r="FX21" s="160"/>
      <c r="FY21" s="160"/>
      <c r="FZ21" s="160"/>
      <c r="GA21" s="160"/>
      <c r="GB21" s="160"/>
      <c r="GC21" s="160"/>
      <c r="GD21" s="160"/>
      <c r="GE21" s="160"/>
      <c r="GF21" s="160"/>
      <c r="GG21" s="160"/>
      <c r="GH21" s="160"/>
      <c r="GI21" s="160"/>
      <c r="GJ21" s="160"/>
      <c r="GK21" s="160"/>
      <c r="GL21" s="160"/>
      <c r="GM21" s="160"/>
      <c r="GN21" s="160"/>
      <c r="GO21" s="160"/>
      <c r="GP21" s="160"/>
      <c r="GQ21" s="160"/>
      <c r="GR21" s="160"/>
      <c r="GS21" s="160"/>
      <c r="GT21" s="160"/>
      <c r="GU21" s="160"/>
      <c r="GV21" s="160"/>
      <c r="GW21" s="160"/>
      <c r="GX21" s="160"/>
      <c r="GY21" s="160"/>
      <c r="GZ21" s="160"/>
      <c r="HA21" s="160"/>
      <c r="HB21" s="160"/>
      <c r="HC21" s="160"/>
      <c r="HD21" s="160"/>
      <c r="HE21" s="160"/>
      <c r="HF21" s="160"/>
      <c r="HG21" s="160"/>
      <c r="HH21" s="160"/>
      <c r="HI21" s="160"/>
      <c r="HJ21" s="160"/>
      <c r="HK21" s="160"/>
      <c r="HL21" s="160"/>
      <c r="HM21" s="160"/>
      <c r="HN21" s="160"/>
      <c r="HO21" s="160"/>
      <c r="HP21" s="160"/>
      <c r="HQ21" s="160"/>
      <c r="HR21" s="160"/>
      <c r="HS21" s="160"/>
      <c r="HT21" s="160"/>
      <c r="HU21" s="160"/>
      <c r="HV21" s="160"/>
      <c r="HW21" s="160"/>
      <c r="HX21" s="160"/>
      <c r="HY21" s="160"/>
      <c r="HZ21" s="160"/>
      <c r="IA21" s="160"/>
      <c r="IB21" s="160"/>
      <c r="IC21" s="160"/>
      <c r="ID21" s="160"/>
      <c r="IE21" s="160"/>
      <c r="IF21" s="160"/>
      <c r="IG21" s="160"/>
      <c r="IH21" s="160"/>
      <c r="II21" s="160"/>
      <c r="IJ21" s="160"/>
      <c r="IK21" s="160"/>
      <c r="IL21" s="160"/>
      <c r="IM21" s="160"/>
      <c r="IN21" s="160"/>
      <c r="IO21" s="160"/>
      <c r="IP21" s="160"/>
      <c r="IQ21" s="160"/>
      <c r="IR21" s="160"/>
      <c r="IS21" s="160"/>
      <c r="IT21" s="160"/>
      <c r="IU21" s="160"/>
      <c r="IV21" s="160"/>
      <c r="IW21" s="160"/>
      <c r="IX21" s="160"/>
      <c r="IY21" s="160"/>
      <c r="IZ21" s="160"/>
      <c r="JA21" s="160"/>
      <c r="JB21" s="160"/>
      <c r="JC21" s="160"/>
      <c r="JD21" s="160"/>
      <c r="JE21" s="160"/>
      <c r="JF21" s="160"/>
      <c r="JG21" s="160"/>
      <c r="JH21" s="160"/>
      <c r="JI21" s="160"/>
      <c r="JJ21" s="160"/>
      <c r="JK21" s="160"/>
      <c r="JL21" s="160"/>
      <c r="JM21" s="160"/>
      <c r="JN21" s="160"/>
      <c r="JO21" s="160"/>
      <c r="JP21" s="160"/>
      <c r="JQ21" s="160"/>
      <c r="JR21" s="160"/>
      <c r="JS21" s="160"/>
      <c r="JT21" s="160"/>
      <c r="JU21" s="160"/>
      <c r="JV21" s="160"/>
      <c r="JW21" s="160"/>
      <c r="JX21" s="160"/>
      <c r="JY21" s="160"/>
      <c r="JZ21" s="160"/>
      <c r="KA21" s="160"/>
      <c r="KB21" s="160"/>
      <c r="KC21" s="160"/>
      <c r="KD21" s="160"/>
      <c r="KE21" s="160"/>
      <c r="KF21" s="160"/>
      <c r="KG21" s="160"/>
      <c r="KH21" s="160"/>
      <c r="KI21" s="160"/>
      <c r="KJ21" s="160"/>
      <c r="KK21" s="160"/>
      <c r="KL21" s="160"/>
      <c r="KM21" s="160"/>
      <c r="KN21" s="160"/>
      <c r="KO21" s="160"/>
      <c r="KP21" s="160"/>
      <c r="KQ21" s="160"/>
      <c r="KR21" s="160"/>
      <c r="KS21" s="160"/>
      <c r="KT21" s="160"/>
      <c r="KU21" s="160"/>
      <c r="KV21" s="160"/>
      <c r="KW21" s="160"/>
      <c r="KX21" s="160"/>
      <c r="KY21" s="160"/>
      <c r="KZ21" s="160"/>
      <c r="LA21" s="160"/>
      <c r="LB21" s="160"/>
      <c r="LC21" s="160"/>
      <c r="LD21" s="160"/>
      <c r="LE21" s="160"/>
      <c r="LF21" s="160"/>
      <c r="LG21" s="160"/>
      <c r="LH21" s="160"/>
      <c r="LI21" s="160"/>
      <c r="LJ21" s="160"/>
      <c r="LK21" s="160"/>
      <c r="LL21" s="160"/>
      <c r="LM21" s="160"/>
      <c r="LN21" s="160"/>
      <c r="LO21" s="160"/>
      <c r="LP21" s="160"/>
      <c r="LQ21" s="160"/>
      <c r="LR21" s="160"/>
      <c r="LS21" s="160"/>
      <c r="LT21" s="160"/>
      <c r="LU21" s="160"/>
      <c r="LV21" s="160"/>
      <c r="LW21" s="160"/>
      <c r="LX21" s="160"/>
      <c r="LY21" s="160"/>
      <c r="LZ21" s="160"/>
      <c r="MA21" s="160"/>
      <c r="MB21" s="160"/>
      <c r="MC21" s="160"/>
      <c r="MD21" s="160"/>
      <c r="ME21" s="160"/>
      <c r="MF21" s="160"/>
      <c r="MG21" s="160"/>
      <c r="MH21" s="160"/>
      <c r="MI21" s="160"/>
      <c r="MJ21" s="160"/>
      <c r="MK21" s="160"/>
      <c r="ML21" s="160"/>
      <c r="MM21" s="160"/>
      <c r="MN21" s="160"/>
      <c r="MO21" s="160"/>
      <c r="MP21" s="160"/>
      <c r="MQ21" s="160"/>
      <c r="MR21" s="160"/>
      <c r="MS21" s="160"/>
      <c r="MT21" s="160"/>
      <c r="MU21" s="160"/>
      <c r="MV21" s="160"/>
      <c r="MW21" s="160"/>
      <c r="MX21" s="160"/>
      <c r="MY21" s="160"/>
      <c r="MZ21" s="160"/>
      <c r="NA21" s="160"/>
      <c r="NB21" s="160"/>
      <c r="NC21" s="160"/>
      <c r="ND21" s="160"/>
      <c r="NE21" s="160"/>
      <c r="NF21" s="160"/>
      <c r="NG21" s="160"/>
      <c r="NH21" s="160"/>
      <c r="NI21" s="160"/>
      <c r="NJ21" s="160"/>
      <c r="NK21" s="160"/>
      <c r="NL21" s="160"/>
      <c r="NM21" s="160"/>
      <c r="NN21" s="160"/>
      <c r="NO21" s="160"/>
      <c r="NP21" s="160"/>
      <c r="NQ21" s="160"/>
      <c r="NR21" s="160"/>
      <c r="NS21" s="160"/>
      <c r="NT21" s="160"/>
      <c r="NU21" s="160"/>
      <c r="NV21" s="160"/>
      <c r="NW21" s="160"/>
      <c r="NX21" s="160"/>
      <c r="NY21" s="160"/>
      <c r="NZ21" s="160"/>
      <c r="OA21" s="160"/>
      <c r="OB21" s="160"/>
      <c r="OC21" s="160"/>
      <c r="OD21" s="160"/>
      <c r="OE21" s="160"/>
      <c r="OF21" s="160"/>
      <c r="OG21" s="160"/>
      <c r="OH21" s="160"/>
      <c r="OI21" s="160"/>
      <c r="OJ21" s="160"/>
      <c r="OK21" s="160"/>
      <c r="OL21" s="160"/>
      <c r="OM21" s="160"/>
      <c r="ON21" s="160"/>
      <c r="OO21" s="160"/>
      <c r="OP21" s="160"/>
      <c r="OQ21" s="160"/>
      <c r="OR21" s="160"/>
      <c r="OS21" s="160"/>
      <c r="OT21" s="160"/>
      <c r="OU21" s="160"/>
      <c r="OV21" s="160"/>
      <c r="OW21" s="160"/>
      <c r="OX21" s="160"/>
      <c r="OY21" s="160"/>
      <c r="OZ21" s="160"/>
      <c r="PA21" s="160"/>
      <c r="PB21" s="160"/>
      <c r="PC21" s="160"/>
      <c r="PD21" s="160"/>
      <c r="PE21" s="160"/>
      <c r="PF21" s="160"/>
      <c r="PG21" s="160"/>
      <c r="PH21" s="160"/>
      <c r="PI21" s="160"/>
      <c r="PJ21" s="160"/>
      <c r="PK21" s="160"/>
      <c r="PL21" s="160"/>
      <c r="PM21" s="160"/>
      <c r="PN21" s="160"/>
      <c r="PO21" s="160"/>
      <c r="PP21" s="160"/>
      <c r="PQ21" s="160"/>
      <c r="PR21" s="160"/>
      <c r="PS21" s="160"/>
      <c r="PT21" s="160"/>
      <c r="PU21" s="160"/>
      <c r="PV21" s="160"/>
      <c r="PW21" s="160"/>
      <c r="PX21" s="160"/>
      <c r="PY21" s="160"/>
      <c r="PZ21" s="160"/>
      <c r="QA21" s="160"/>
      <c r="QB21" s="160"/>
      <c r="QC21" s="160"/>
      <c r="QD21" s="160"/>
      <c r="QE21" s="160"/>
      <c r="QF21" s="160"/>
      <c r="QG21" s="160"/>
      <c r="QH21" s="160"/>
      <c r="QI21" s="160"/>
      <c r="QJ21" s="160"/>
      <c r="QK21" s="160"/>
      <c r="QL21" s="160"/>
      <c r="QM21" s="160"/>
      <c r="QN21" s="160"/>
      <c r="QO21" s="160"/>
      <c r="QP21" s="160"/>
      <c r="QQ21" s="160"/>
      <c r="QR21" s="160"/>
      <c r="QS21" s="160"/>
      <c r="QT21" s="160"/>
      <c r="QU21" s="160"/>
      <c r="QV21" s="160"/>
      <c r="QW21" s="160"/>
      <c r="QX21" s="160"/>
      <c r="QY21" s="160"/>
      <c r="QZ21" s="160"/>
      <c r="RA21" s="160"/>
      <c r="RB21" s="160"/>
      <c r="RC21" s="160"/>
      <c r="RD21" s="160"/>
      <c r="RE21" s="160"/>
      <c r="RF21" s="160"/>
      <c r="RG21" s="160"/>
      <c r="RH21" s="160"/>
      <c r="RI21" s="160"/>
      <c r="RJ21" s="160"/>
      <c r="RK21" s="160"/>
      <c r="RL21" s="160"/>
      <c r="RM21" s="160"/>
      <c r="RN21" s="160"/>
      <c r="RO21" s="160"/>
      <c r="RP21" s="160"/>
      <c r="RQ21" s="160"/>
      <c r="RR21" s="160"/>
      <c r="RS21" s="160"/>
      <c r="RT21" s="160"/>
      <c r="RU21" s="160"/>
      <c r="RV21" s="160"/>
      <c r="RW21" s="160"/>
      <c r="RX21" s="160"/>
      <c r="RY21" s="160"/>
      <c r="RZ21" s="160"/>
      <c r="SA21" s="160"/>
      <c r="SB21" s="160"/>
      <c r="SC21" s="160"/>
      <c r="SD21" s="160"/>
      <c r="SE21" s="160"/>
      <c r="SF21" s="160"/>
      <c r="SG21" s="160"/>
      <c r="SH21" s="160"/>
      <c r="SI21" s="160"/>
      <c r="SJ21" s="160"/>
      <c r="SK21" s="160"/>
      <c r="SL21" s="160"/>
      <c r="SM21" s="160"/>
      <c r="SN21" s="160"/>
      <c r="SO21" s="160"/>
      <c r="SP21" s="160"/>
      <c r="SQ21" s="160"/>
      <c r="SR21" s="160"/>
      <c r="SS21" s="160"/>
      <c r="ST21" s="160"/>
      <c r="SU21" s="160"/>
      <c r="SV21" s="160"/>
      <c r="SW21" s="160"/>
      <c r="SX21" s="160"/>
      <c r="SY21" s="160"/>
      <c r="SZ21" s="160"/>
      <c r="TA21" s="160"/>
      <c r="TB21" s="160"/>
      <c r="TC21" s="160"/>
      <c r="TD21" s="160"/>
      <c r="TE21" s="160"/>
      <c r="TF21" s="160"/>
    </row>
    <row r="22" spans="1:526">
      <c r="A22" s="160"/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0"/>
      <c r="M22" s="160"/>
      <c r="N22" s="160"/>
      <c r="O22" s="160"/>
      <c r="P22" s="160"/>
      <c r="Q22" s="160"/>
      <c r="R22" s="160"/>
      <c r="S22" s="160"/>
      <c r="T22" s="160"/>
      <c r="U22" s="160"/>
      <c r="V22" s="160"/>
      <c r="W22" s="160"/>
      <c r="X22" s="160"/>
      <c r="Y22" s="160"/>
      <c r="Z22" s="160"/>
      <c r="AA22" s="160"/>
      <c r="AB22" s="160"/>
      <c r="AC22" s="160"/>
      <c r="AD22" s="160"/>
      <c r="AE22" s="160"/>
      <c r="AF22" s="160"/>
      <c r="AG22" s="160"/>
      <c r="AH22" s="160"/>
      <c r="AI22" s="160"/>
      <c r="AJ22" s="160"/>
      <c r="AK22" s="160"/>
      <c r="AL22" s="160"/>
      <c r="AM22" s="160"/>
      <c r="AN22" s="160"/>
      <c r="AO22" s="160"/>
      <c r="AP22" s="160"/>
      <c r="AQ22" s="160"/>
      <c r="AR22" s="160"/>
      <c r="AS22" s="160"/>
      <c r="AT22" s="160"/>
      <c r="AU22" s="160"/>
      <c r="AV22" s="160"/>
      <c r="AW22" s="160"/>
      <c r="AX22" s="160"/>
      <c r="AY22" s="160"/>
      <c r="AZ22" s="160"/>
      <c r="BA22" s="160"/>
      <c r="BB22" s="160"/>
      <c r="BC22" s="160"/>
      <c r="BD22" s="160"/>
      <c r="BE22" s="160"/>
      <c r="BF22" s="160"/>
      <c r="BG22" s="160"/>
      <c r="BH22" s="160"/>
      <c r="BI22" s="160"/>
      <c r="BJ22" s="160"/>
      <c r="BK22" s="160"/>
      <c r="BL22" s="160"/>
      <c r="BM22" s="160"/>
      <c r="BN22" s="160"/>
      <c r="BO22" s="160"/>
      <c r="BP22" s="160"/>
      <c r="BQ22" s="160"/>
      <c r="BR22" s="160"/>
      <c r="BS22" s="160"/>
      <c r="BT22" s="160"/>
      <c r="BU22" s="160"/>
      <c r="BV22" s="160"/>
      <c r="BW22" s="160"/>
      <c r="BX22" s="160"/>
      <c r="BY22" s="160"/>
      <c r="BZ22" s="160"/>
      <c r="CA22" s="160"/>
      <c r="CB22" s="160"/>
      <c r="CC22" s="160"/>
      <c r="CD22" s="160"/>
      <c r="CE22" s="160"/>
      <c r="CF22" s="160"/>
      <c r="CG22" s="160"/>
      <c r="CH22" s="160"/>
      <c r="CI22" s="160"/>
      <c r="CJ22" s="160"/>
      <c r="CK22" s="160"/>
      <c r="CL22" s="160"/>
      <c r="CM22" s="160"/>
      <c r="CN22" s="160"/>
      <c r="CO22" s="160"/>
      <c r="CP22" s="160"/>
      <c r="CQ22" s="160"/>
      <c r="CR22" s="160"/>
      <c r="CS22" s="160"/>
      <c r="CT22" s="160"/>
      <c r="CU22" s="160"/>
      <c r="CV22" s="160"/>
      <c r="CW22" s="160"/>
      <c r="CX22" s="160"/>
      <c r="CY22" s="160"/>
      <c r="CZ22" s="160"/>
      <c r="DA22" s="160"/>
      <c r="DB22" s="160"/>
      <c r="DC22" s="160"/>
      <c r="DD22" s="160"/>
      <c r="DE22" s="160"/>
      <c r="DF22" s="160"/>
      <c r="DG22" s="160"/>
      <c r="DH22" s="160"/>
      <c r="DI22" s="160"/>
      <c r="DJ22" s="160"/>
      <c r="DK22" s="160"/>
      <c r="DL22" s="160"/>
      <c r="DM22" s="160"/>
      <c r="DN22" s="160"/>
      <c r="DO22" s="160"/>
      <c r="DP22" s="160"/>
      <c r="DQ22" s="160"/>
      <c r="DR22" s="160"/>
      <c r="DS22" s="160"/>
      <c r="DT22" s="160"/>
      <c r="DU22" s="160"/>
      <c r="DV22" s="160"/>
      <c r="DW22" s="160"/>
      <c r="DX22" s="160"/>
      <c r="DY22" s="160"/>
      <c r="DZ22" s="160"/>
      <c r="EA22" s="160"/>
      <c r="EB22" s="160"/>
      <c r="EC22" s="160"/>
      <c r="ED22" s="160"/>
      <c r="EE22" s="160"/>
      <c r="EF22" s="160"/>
      <c r="EG22" s="160"/>
      <c r="EH22" s="160"/>
      <c r="EI22" s="160"/>
      <c r="EJ22" s="160"/>
      <c r="EK22" s="160"/>
      <c r="EL22" s="160"/>
      <c r="EM22" s="160"/>
      <c r="EN22" s="160"/>
      <c r="EO22" s="160"/>
      <c r="EP22" s="160"/>
      <c r="EQ22" s="160"/>
      <c r="ER22" s="160"/>
      <c r="ES22" s="160"/>
      <c r="ET22" s="160"/>
      <c r="EU22" s="160"/>
      <c r="EV22" s="160"/>
      <c r="EW22" s="160"/>
      <c r="EX22" s="160"/>
      <c r="EY22" s="160"/>
      <c r="EZ22" s="160"/>
      <c r="FA22" s="160"/>
      <c r="FB22" s="160"/>
      <c r="FC22" s="160"/>
      <c r="FD22" s="160"/>
      <c r="FE22" s="160"/>
      <c r="FF22" s="160"/>
      <c r="FG22" s="160"/>
      <c r="FH22" s="160"/>
      <c r="FI22" s="160"/>
      <c r="FJ22" s="160"/>
      <c r="FK22" s="160"/>
      <c r="FL22" s="160"/>
      <c r="FM22" s="160"/>
      <c r="FN22" s="160"/>
      <c r="FO22" s="160"/>
      <c r="FP22" s="160"/>
      <c r="FQ22" s="160"/>
      <c r="FR22" s="160"/>
      <c r="FS22" s="160"/>
      <c r="FT22" s="160"/>
      <c r="FU22" s="160"/>
      <c r="FV22" s="160"/>
      <c r="FW22" s="160"/>
      <c r="FX22" s="160"/>
      <c r="FY22" s="160"/>
      <c r="FZ22" s="160"/>
      <c r="GA22" s="160"/>
      <c r="GB22" s="160"/>
      <c r="GC22" s="160"/>
      <c r="GD22" s="160"/>
      <c r="GE22" s="160"/>
      <c r="GF22" s="160"/>
      <c r="GG22" s="160"/>
      <c r="GH22" s="160"/>
      <c r="GI22" s="160"/>
      <c r="GJ22" s="160"/>
      <c r="GK22" s="160"/>
      <c r="GL22" s="160"/>
      <c r="GM22" s="160"/>
      <c r="GN22" s="160"/>
      <c r="GO22" s="160"/>
      <c r="GP22" s="160"/>
      <c r="GQ22" s="160"/>
      <c r="GR22" s="160"/>
      <c r="GS22" s="160"/>
      <c r="GT22" s="160"/>
      <c r="GU22" s="160"/>
      <c r="GV22" s="160"/>
      <c r="GW22" s="160"/>
      <c r="GX22" s="160"/>
      <c r="GY22" s="160"/>
      <c r="GZ22" s="160"/>
      <c r="HA22" s="160"/>
      <c r="HB22" s="160"/>
      <c r="HC22" s="160"/>
      <c r="HD22" s="160"/>
      <c r="HE22" s="160"/>
      <c r="HF22" s="160"/>
      <c r="HG22" s="160"/>
      <c r="HH22" s="160"/>
      <c r="HI22" s="160"/>
      <c r="HJ22" s="160"/>
      <c r="HK22" s="160"/>
      <c r="HL22" s="160"/>
      <c r="HM22" s="160"/>
      <c r="HN22" s="160"/>
      <c r="HO22" s="160"/>
      <c r="HP22" s="160"/>
      <c r="HQ22" s="160"/>
      <c r="HR22" s="160"/>
      <c r="HS22" s="160"/>
      <c r="HT22" s="160"/>
      <c r="HU22" s="160"/>
      <c r="HV22" s="160"/>
      <c r="HW22" s="160"/>
      <c r="HX22" s="160"/>
      <c r="HY22" s="160"/>
      <c r="HZ22" s="160"/>
      <c r="IA22" s="160"/>
      <c r="IB22" s="160"/>
      <c r="IC22" s="160"/>
      <c r="ID22" s="160"/>
      <c r="IE22" s="160"/>
      <c r="IF22" s="160"/>
      <c r="IG22" s="160"/>
      <c r="IH22" s="160"/>
      <c r="II22" s="160"/>
      <c r="IJ22" s="160"/>
      <c r="IK22" s="160"/>
      <c r="IL22" s="160"/>
      <c r="IM22" s="160"/>
      <c r="IN22" s="160"/>
      <c r="IO22" s="160"/>
      <c r="IP22" s="160"/>
      <c r="IQ22" s="160"/>
      <c r="IR22" s="160"/>
      <c r="IS22" s="160"/>
      <c r="IT22" s="160"/>
      <c r="IU22" s="160"/>
      <c r="IV22" s="160"/>
      <c r="IW22" s="160"/>
      <c r="IX22" s="160"/>
      <c r="IY22" s="160"/>
      <c r="IZ22" s="160"/>
      <c r="JA22" s="160"/>
      <c r="JB22" s="160"/>
      <c r="JC22" s="160"/>
      <c r="JD22" s="160"/>
      <c r="JE22" s="160"/>
      <c r="JF22" s="160"/>
      <c r="JG22" s="160"/>
      <c r="JH22" s="160"/>
      <c r="JI22" s="160"/>
      <c r="JJ22" s="160"/>
      <c r="JK22" s="160"/>
      <c r="JL22" s="160"/>
      <c r="JM22" s="160"/>
      <c r="JN22" s="160"/>
      <c r="JO22" s="160"/>
      <c r="JP22" s="160"/>
      <c r="JQ22" s="160"/>
      <c r="JR22" s="160"/>
      <c r="JS22" s="160"/>
      <c r="JT22" s="160"/>
      <c r="JU22" s="160"/>
      <c r="JV22" s="160"/>
      <c r="JW22" s="160"/>
      <c r="JX22" s="160"/>
      <c r="JY22" s="160"/>
      <c r="JZ22" s="160"/>
      <c r="KA22" s="160"/>
      <c r="KB22" s="160"/>
      <c r="KC22" s="160"/>
      <c r="KD22" s="160"/>
      <c r="KE22" s="160"/>
      <c r="KF22" s="160"/>
      <c r="KG22" s="160"/>
      <c r="KH22" s="160"/>
      <c r="KI22" s="160"/>
      <c r="KJ22" s="160"/>
      <c r="KK22" s="160"/>
      <c r="KL22" s="160"/>
      <c r="KM22" s="160"/>
      <c r="KN22" s="160"/>
      <c r="KO22" s="160"/>
      <c r="KP22" s="160"/>
      <c r="KQ22" s="160"/>
      <c r="KR22" s="160"/>
      <c r="KS22" s="160"/>
      <c r="KT22" s="160"/>
      <c r="KU22" s="160"/>
      <c r="KV22" s="160"/>
      <c r="KW22" s="160"/>
      <c r="KX22" s="160"/>
      <c r="KY22" s="160"/>
      <c r="KZ22" s="160"/>
      <c r="LA22" s="160"/>
      <c r="LB22" s="160"/>
      <c r="LC22" s="160"/>
      <c r="LD22" s="160"/>
      <c r="LE22" s="160"/>
      <c r="LF22" s="160"/>
      <c r="LG22" s="160"/>
      <c r="LH22" s="160"/>
      <c r="LI22" s="160"/>
      <c r="LJ22" s="160"/>
      <c r="LK22" s="160"/>
      <c r="LL22" s="160"/>
      <c r="LM22" s="160"/>
      <c r="LN22" s="160"/>
      <c r="LO22" s="160"/>
      <c r="LP22" s="160"/>
      <c r="LQ22" s="160"/>
      <c r="LR22" s="160"/>
      <c r="LS22" s="160"/>
      <c r="LT22" s="160"/>
      <c r="LU22" s="160"/>
      <c r="LV22" s="160"/>
      <c r="LW22" s="160"/>
      <c r="LX22" s="160"/>
      <c r="LY22" s="160"/>
      <c r="LZ22" s="160"/>
      <c r="MA22" s="160"/>
      <c r="MB22" s="160"/>
      <c r="MC22" s="160"/>
      <c r="MD22" s="160"/>
      <c r="ME22" s="160"/>
      <c r="MF22" s="160"/>
      <c r="MG22" s="160"/>
      <c r="MH22" s="160"/>
      <c r="MI22" s="160"/>
      <c r="MJ22" s="160"/>
      <c r="MK22" s="160"/>
      <c r="ML22" s="160"/>
      <c r="MM22" s="160"/>
      <c r="MN22" s="160"/>
      <c r="MO22" s="160"/>
      <c r="MP22" s="160"/>
      <c r="MQ22" s="160"/>
      <c r="MR22" s="160"/>
      <c r="MS22" s="160"/>
      <c r="MT22" s="160"/>
      <c r="MU22" s="160"/>
      <c r="MV22" s="160"/>
      <c r="MW22" s="160"/>
      <c r="MX22" s="160"/>
      <c r="MY22" s="160"/>
      <c r="MZ22" s="160"/>
      <c r="NA22" s="160"/>
      <c r="NB22" s="160"/>
      <c r="NC22" s="160"/>
      <c r="ND22" s="160"/>
      <c r="NE22" s="160"/>
      <c r="NF22" s="160"/>
      <c r="NG22" s="160"/>
      <c r="NH22" s="160"/>
      <c r="NI22" s="160"/>
      <c r="NJ22" s="160"/>
      <c r="NK22" s="160"/>
      <c r="NL22" s="160"/>
      <c r="NM22" s="160"/>
      <c r="NN22" s="160"/>
      <c r="NO22" s="160"/>
      <c r="NP22" s="160"/>
      <c r="NQ22" s="160"/>
      <c r="NR22" s="160"/>
      <c r="NS22" s="160"/>
      <c r="NT22" s="160"/>
      <c r="NU22" s="160"/>
      <c r="NV22" s="160"/>
      <c r="NW22" s="160"/>
      <c r="NX22" s="160"/>
      <c r="NY22" s="160"/>
      <c r="NZ22" s="160"/>
      <c r="OA22" s="160"/>
      <c r="OB22" s="160"/>
      <c r="OC22" s="160"/>
      <c r="OD22" s="160"/>
      <c r="OE22" s="160"/>
      <c r="OF22" s="160"/>
      <c r="OG22" s="160"/>
      <c r="OH22" s="160"/>
      <c r="OI22" s="160"/>
      <c r="OJ22" s="160"/>
      <c r="OK22" s="160"/>
      <c r="OL22" s="160"/>
      <c r="OM22" s="160"/>
      <c r="ON22" s="160"/>
      <c r="OO22" s="160"/>
      <c r="OP22" s="160"/>
      <c r="OQ22" s="160"/>
      <c r="OR22" s="160"/>
      <c r="OS22" s="160"/>
      <c r="OT22" s="160"/>
      <c r="OU22" s="160"/>
      <c r="OV22" s="160"/>
      <c r="OW22" s="160"/>
      <c r="OX22" s="160"/>
      <c r="OY22" s="160"/>
      <c r="OZ22" s="160"/>
      <c r="PA22" s="160"/>
      <c r="PB22" s="160"/>
      <c r="PC22" s="160"/>
      <c r="PD22" s="160"/>
      <c r="PE22" s="160"/>
      <c r="PF22" s="160"/>
      <c r="PG22" s="160"/>
      <c r="PH22" s="160"/>
      <c r="PI22" s="160"/>
      <c r="PJ22" s="160"/>
      <c r="PK22" s="160"/>
      <c r="PL22" s="160"/>
      <c r="PM22" s="160"/>
      <c r="PN22" s="160"/>
      <c r="PO22" s="160"/>
      <c r="PP22" s="160"/>
      <c r="PQ22" s="160"/>
      <c r="PR22" s="160"/>
      <c r="PS22" s="160"/>
      <c r="PT22" s="160"/>
      <c r="PU22" s="160"/>
      <c r="PV22" s="160"/>
      <c r="PW22" s="160"/>
      <c r="PX22" s="160"/>
      <c r="PY22" s="160"/>
      <c r="PZ22" s="160"/>
      <c r="QA22" s="160"/>
      <c r="QB22" s="160"/>
      <c r="QC22" s="160"/>
      <c r="QD22" s="160"/>
      <c r="QE22" s="160"/>
      <c r="QF22" s="160"/>
      <c r="QG22" s="160"/>
      <c r="QH22" s="160"/>
      <c r="QI22" s="160"/>
      <c r="QJ22" s="160"/>
      <c r="QK22" s="160"/>
      <c r="QL22" s="160"/>
      <c r="QM22" s="160"/>
      <c r="QN22" s="160"/>
      <c r="QO22" s="160"/>
      <c r="QP22" s="160"/>
      <c r="QQ22" s="160"/>
      <c r="QR22" s="160"/>
      <c r="QS22" s="160"/>
      <c r="QT22" s="160"/>
      <c r="QU22" s="160"/>
      <c r="QV22" s="160"/>
      <c r="QW22" s="160"/>
      <c r="QX22" s="160"/>
      <c r="QY22" s="160"/>
      <c r="QZ22" s="160"/>
      <c r="RA22" s="160"/>
      <c r="RB22" s="160"/>
      <c r="RC22" s="160"/>
      <c r="RD22" s="160"/>
      <c r="RE22" s="160"/>
      <c r="RF22" s="160"/>
      <c r="RG22" s="160"/>
      <c r="RH22" s="160"/>
      <c r="RI22" s="160"/>
      <c r="RJ22" s="160"/>
      <c r="RK22" s="160"/>
      <c r="RL22" s="160"/>
      <c r="RM22" s="160"/>
      <c r="RN22" s="160"/>
      <c r="RO22" s="160"/>
      <c r="RP22" s="160"/>
      <c r="RQ22" s="160"/>
      <c r="RR22" s="160"/>
      <c r="RS22" s="160"/>
      <c r="RT22" s="160"/>
      <c r="RU22" s="160"/>
      <c r="RV22" s="160"/>
      <c r="RW22" s="160"/>
      <c r="RX22" s="160"/>
      <c r="RY22" s="160"/>
      <c r="RZ22" s="160"/>
      <c r="SA22" s="160"/>
      <c r="SB22" s="160"/>
      <c r="SC22" s="160"/>
      <c r="SD22" s="160"/>
      <c r="SE22" s="160"/>
      <c r="SF22" s="160"/>
      <c r="SG22" s="160"/>
      <c r="SH22" s="160"/>
      <c r="SI22" s="160"/>
      <c r="SJ22" s="160"/>
      <c r="SK22" s="160"/>
      <c r="SL22" s="160"/>
      <c r="SM22" s="160"/>
      <c r="SN22" s="160"/>
      <c r="SO22" s="160"/>
      <c r="SP22" s="160"/>
      <c r="SQ22" s="160"/>
      <c r="SR22" s="160"/>
      <c r="SS22" s="160"/>
      <c r="ST22" s="160"/>
      <c r="SU22" s="160"/>
      <c r="SV22" s="160"/>
      <c r="SW22" s="160"/>
      <c r="SX22" s="160"/>
      <c r="SY22" s="160"/>
      <c r="SZ22" s="160"/>
      <c r="TA22" s="160"/>
      <c r="TB22" s="160"/>
      <c r="TC22" s="160"/>
      <c r="TD22" s="160"/>
      <c r="TE22" s="160"/>
      <c r="TF22" s="160"/>
    </row>
    <row r="23" spans="1:526">
      <c r="A23" s="160"/>
      <c r="B23" s="160"/>
      <c r="C23" s="160"/>
      <c r="D23" s="160"/>
      <c r="E23" s="160"/>
      <c r="F23" s="160"/>
      <c r="G23" s="160"/>
      <c r="H23" s="160"/>
      <c r="I23" s="160"/>
      <c r="J23" s="160"/>
      <c r="K23" s="160"/>
      <c r="L23" s="160"/>
      <c r="M23" s="160"/>
      <c r="N23" s="160"/>
      <c r="O23" s="160"/>
      <c r="P23" s="160"/>
      <c r="Q23" s="160"/>
      <c r="R23" s="160"/>
      <c r="S23" s="160"/>
      <c r="T23" s="160"/>
      <c r="U23" s="160"/>
      <c r="V23" s="160"/>
      <c r="W23" s="160"/>
      <c r="X23" s="160"/>
      <c r="Y23" s="160"/>
      <c r="Z23" s="160"/>
      <c r="AA23" s="160"/>
      <c r="AB23" s="160"/>
      <c r="AC23" s="160"/>
      <c r="AD23" s="160"/>
      <c r="AE23" s="160"/>
      <c r="AF23" s="160"/>
      <c r="AG23" s="160"/>
      <c r="AH23" s="160"/>
      <c r="AI23" s="160"/>
      <c r="AJ23" s="160"/>
      <c r="AK23" s="160"/>
      <c r="AL23" s="160"/>
      <c r="AM23" s="160"/>
      <c r="AN23" s="160"/>
      <c r="AO23" s="160"/>
      <c r="AP23" s="160"/>
      <c r="AQ23" s="160"/>
      <c r="AR23" s="160"/>
      <c r="AS23" s="160"/>
      <c r="AT23" s="160"/>
      <c r="AU23" s="160"/>
      <c r="AV23" s="160"/>
      <c r="AW23" s="160"/>
      <c r="AX23" s="160"/>
      <c r="AY23" s="160"/>
      <c r="AZ23" s="160"/>
      <c r="BA23" s="160"/>
      <c r="BB23" s="160"/>
      <c r="BC23" s="160"/>
      <c r="BD23" s="160"/>
      <c r="BE23" s="160"/>
      <c r="BF23" s="160"/>
      <c r="BG23" s="160"/>
      <c r="BH23" s="160"/>
      <c r="BI23" s="160"/>
      <c r="BJ23" s="160"/>
      <c r="BK23" s="160"/>
      <c r="BL23" s="160"/>
      <c r="BM23" s="160"/>
      <c r="BN23" s="160"/>
      <c r="BO23" s="160"/>
      <c r="BP23" s="160"/>
      <c r="BQ23" s="160"/>
      <c r="BR23" s="160"/>
      <c r="BS23" s="160"/>
      <c r="BT23" s="160"/>
      <c r="BU23" s="160"/>
      <c r="BV23" s="160"/>
      <c r="BW23" s="160"/>
      <c r="BX23" s="160"/>
      <c r="BY23" s="160"/>
      <c r="BZ23" s="160"/>
      <c r="CA23" s="160"/>
      <c r="CB23" s="160"/>
      <c r="CC23" s="160"/>
      <c r="CD23" s="160"/>
      <c r="CE23" s="160"/>
      <c r="CF23" s="160"/>
      <c r="CG23" s="160"/>
      <c r="CH23" s="160"/>
      <c r="CI23" s="160"/>
      <c r="CJ23" s="160"/>
      <c r="CK23" s="160"/>
      <c r="CL23" s="160"/>
      <c r="CM23" s="160"/>
      <c r="CN23" s="160"/>
      <c r="CO23" s="160"/>
      <c r="CP23" s="160"/>
      <c r="CQ23" s="160"/>
      <c r="CR23" s="160"/>
      <c r="CS23" s="160"/>
      <c r="CT23" s="160"/>
      <c r="CU23" s="160"/>
      <c r="CV23" s="160"/>
      <c r="CW23" s="160"/>
      <c r="CX23" s="160"/>
      <c r="CY23" s="160"/>
      <c r="CZ23" s="160"/>
      <c r="DA23" s="160"/>
      <c r="DB23" s="160"/>
      <c r="DC23" s="160"/>
      <c r="DD23" s="160"/>
      <c r="DE23" s="160"/>
      <c r="DF23" s="160"/>
      <c r="DG23" s="160"/>
      <c r="DH23" s="160"/>
      <c r="DI23" s="160"/>
      <c r="DJ23" s="160"/>
      <c r="DK23" s="160"/>
      <c r="DL23" s="160"/>
      <c r="DM23" s="160"/>
      <c r="DN23" s="160"/>
      <c r="DO23" s="160"/>
      <c r="DP23" s="160"/>
      <c r="DQ23" s="160"/>
      <c r="DR23" s="160"/>
      <c r="DS23" s="160"/>
      <c r="DT23" s="160"/>
      <c r="DU23" s="160"/>
      <c r="DV23" s="160"/>
      <c r="DW23" s="160"/>
      <c r="DX23" s="160"/>
      <c r="DY23" s="160"/>
      <c r="DZ23" s="160"/>
      <c r="EA23" s="160"/>
      <c r="EB23" s="160"/>
      <c r="EC23" s="160"/>
      <c r="ED23" s="160"/>
      <c r="EE23" s="160"/>
      <c r="EF23" s="160"/>
      <c r="EG23" s="160"/>
      <c r="EH23" s="160"/>
      <c r="EI23" s="160"/>
      <c r="EJ23" s="160"/>
      <c r="EK23" s="160"/>
      <c r="EL23" s="160"/>
      <c r="EM23" s="160"/>
      <c r="EN23" s="160"/>
      <c r="EO23" s="160"/>
      <c r="EP23" s="160"/>
      <c r="EQ23" s="160"/>
      <c r="ER23" s="160"/>
      <c r="ES23" s="160"/>
      <c r="ET23" s="160"/>
      <c r="EU23" s="160"/>
      <c r="EV23" s="160"/>
      <c r="EW23" s="160"/>
      <c r="EX23" s="160"/>
      <c r="EY23" s="160"/>
      <c r="EZ23" s="160"/>
      <c r="FA23" s="160"/>
      <c r="FB23" s="160"/>
      <c r="FC23" s="160"/>
      <c r="FD23" s="160"/>
      <c r="FE23" s="160"/>
      <c r="FF23" s="160"/>
      <c r="FG23" s="160"/>
      <c r="FH23" s="160"/>
      <c r="FI23" s="160"/>
      <c r="FJ23" s="160"/>
      <c r="FK23" s="160"/>
      <c r="FL23" s="160"/>
      <c r="FM23" s="160"/>
      <c r="FN23" s="160"/>
      <c r="FO23" s="160"/>
      <c r="FP23" s="160"/>
      <c r="FQ23" s="160"/>
      <c r="FR23" s="160"/>
      <c r="FS23" s="160"/>
      <c r="FT23" s="160"/>
      <c r="FU23" s="160"/>
      <c r="FV23" s="160"/>
      <c r="FW23" s="160"/>
      <c r="FX23" s="160"/>
      <c r="FY23" s="160"/>
      <c r="FZ23" s="160"/>
      <c r="GA23" s="160"/>
      <c r="GB23" s="160"/>
      <c r="GC23" s="160"/>
      <c r="GD23" s="160"/>
      <c r="GE23" s="160"/>
      <c r="GF23" s="160"/>
      <c r="GG23" s="160"/>
      <c r="GH23" s="160"/>
      <c r="GI23" s="160"/>
      <c r="GJ23" s="160"/>
      <c r="GK23" s="160"/>
      <c r="GL23" s="160"/>
      <c r="GM23" s="160"/>
      <c r="GN23" s="160"/>
      <c r="GO23" s="160"/>
      <c r="GP23" s="160"/>
      <c r="GQ23" s="160"/>
      <c r="GR23" s="160"/>
      <c r="GS23" s="160"/>
      <c r="GT23" s="160"/>
      <c r="GU23" s="160"/>
      <c r="GV23" s="160"/>
      <c r="GW23" s="160"/>
      <c r="GX23" s="160"/>
      <c r="GY23" s="160"/>
      <c r="GZ23" s="160"/>
      <c r="HA23" s="160"/>
      <c r="HB23" s="160"/>
      <c r="HC23" s="160"/>
      <c r="HD23" s="160"/>
      <c r="HE23" s="160"/>
      <c r="HF23" s="160"/>
      <c r="HG23" s="160"/>
      <c r="HH23" s="160"/>
      <c r="HI23" s="160"/>
      <c r="HJ23" s="160"/>
      <c r="HK23" s="160"/>
      <c r="HL23" s="160"/>
      <c r="HM23" s="160"/>
      <c r="HN23" s="160"/>
      <c r="HO23" s="160"/>
      <c r="HP23" s="160"/>
      <c r="HQ23" s="160"/>
      <c r="HR23" s="160"/>
      <c r="HS23" s="160"/>
      <c r="HT23" s="160"/>
      <c r="HU23" s="160"/>
      <c r="HV23" s="160"/>
      <c r="HW23" s="160"/>
      <c r="HX23" s="160"/>
      <c r="HY23" s="160"/>
      <c r="HZ23" s="160"/>
      <c r="IA23" s="160"/>
      <c r="IB23" s="160"/>
      <c r="IC23" s="160"/>
      <c r="ID23" s="160"/>
      <c r="IE23" s="160"/>
      <c r="IF23" s="160"/>
      <c r="IG23" s="160"/>
      <c r="IH23" s="160"/>
      <c r="II23" s="160"/>
      <c r="IJ23" s="160"/>
      <c r="IK23" s="160"/>
      <c r="IL23" s="160"/>
      <c r="IM23" s="160"/>
      <c r="IN23" s="160"/>
      <c r="IO23" s="160"/>
      <c r="IP23" s="160"/>
      <c r="IQ23" s="160"/>
      <c r="IR23" s="160"/>
      <c r="IS23" s="160"/>
      <c r="IT23" s="160"/>
      <c r="IU23" s="160"/>
      <c r="IV23" s="160"/>
      <c r="IW23" s="160"/>
      <c r="IX23" s="160"/>
      <c r="IY23" s="160"/>
      <c r="IZ23" s="160"/>
      <c r="JA23" s="160"/>
      <c r="JB23" s="160"/>
      <c r="JC23" s="160"/>
      <c r="JD23" s="160"/>
      <c r="JE23" s="160"/>
      <c r="JF23" s="160"/>
      <c r="JG23" s="160"/>
      <c r="JH23" s="160"/>
      <c r="JI23" s="160"/>
      <c r="JJ23" s="160"/>
      <c r="JK23" s="160"/>
      <c r="JL23" s="160"/>
      <c r="JM23" s="160"/>
      <c r="JN23" s="160"/>
      <c r="JO23" s="160"/>
      <c r="JP23" s="160"/>
      <c r="JQ23" s="160"/>
      <c r="JR23" s="160"/>
      <c r="JS23" s="160"/>
      <c r="JT23" s="160"/>
      <c r="JU23" s="160"/>
      <c r="JV23" s="160"/>
      <c r="JW23" s="160"/>
      <c r="JX23" s="160"/>
      <c r="JY23" s="160"/>
      <c r="JZ23" s="160"/>
      <c r="KA23" s="160"/>
      <c r="KB23" s="160"/>
      <c r="KC23" s="160"/>
      <c r="KD23" s="160"/>
      <c r="KE23" s="160"/>
      <c r="KF23" s="160"/>
      <c r="KG23" s="160"/>
      <c r="KH23" s="160"/>
      <c r="KI23" s="160"/>
      <c r="KJ23" s="160"/>
      <c r="KK23" s="160"/>
      <c r="KL23" s="160"/>
      <c r="KM23" s="160"/>
      <c r="KN23" s="160"/>
      <c r="KO23" s="160"/>
      <c r="KP23" s="160"/>
      <c r="KQ23" s="160"/>
      <c r="KR23" s="160"/>
      <c r="KS23" s="160"/>
      <c r="KT23" s="160"/>
      <c r="KU23" s="160"/>
      <c r="KV23" s="160"/>
      <c r="KW23" s="160"/>
      <c r="KX23" s="160"/>
      <c r="KY23" s="160"/>
      <c r="KZ23" s="160"/>
      <c r="LA23" s="160"/>
      <c r="LB23" s="160"/>
      <c r="LC23" s="160"/>
      <c r="LD23" s="160"/>
      <c r="LE23" s="160"/>
      <c r="LF23" s="160"/>
      <c r="LG23" s="160"/>
      <c r="LH23" s="160"/>
      <c r="LI23" s="160"/>
      <c r="LJ23" s="160"/>
      <c r="LK23" s="160"/>
      <c r="LL23" s="160"/>
      <c r="LM23" s="160"/>
      <c r="LN23" s="160"/>
      <c r="LO23" s="160"/>
      <c r="LP23" s="160"/>
      <c r="LQ23" s="160"/>
      <c r="LR23" s="160"/>
      <c r="LS23" s="160"/>
      <c r="LT23" s="160"/>
      <c r="LU23" s="160"/>
      <c r="LV23" s="160"/>
      <c r="LW23" s="160"/>
      <c r="LX23" s="160"/>
      <c r="LY23" s="160"/>
      <c r="LZ23" s="160"/>
      <c r="MA23" s="160"/>
      <c r="MB23" s="160"/>
      <c r="MC23" s="160"/>
      <c r="MD23" s="160"/>
      <c r="ME23" s="160"/>
      <c r="MF23" s="160"/>
      <c r="MG23" s="160"/>
      <c r="MH23" s="160"/>
      <c r="MI23" s="160"/>
      <c r="MJ23" s="160"/>
      <c r="MK23" s="160"/>
      <c r="ML23" s="160"/>
      <c r="MM23" s="160"/>
      <c r="MN23" s="160"/>
      <c r="MO23" s="160"/>
      <c r="MP23" s="160"/>
      <c r="MQ23" s="160"/>
      <c r="MR23" s="160"/>
      <c r="MS23" s="160"/>
      <c r="MT23" s="160"/>
      <c r="MU23" s="160"/>
      <c r="MV23" s="160"/>
      <c r="MW23" s="160"/>
      <c r="MX23" s="160"/>
      <c r="MY23" s="160"/>
      <c r="MZ23" s="160"/>
      <c r="NA23" s="160"/>
      <c r="NB23" s="160"/>
      <c r="NC23" s="160"/>
      <c r="ND23" s="160"/>
      <c r="NE23" s="160"/>
      <c r="NF23" s="160"/>
      <c r="NG23" s="160"/>
      <c r="NH23" s="160"/>
      <c r="NI23" s="160"/>
      <c r="NJ23" s="160"/>
      <c r="NK23" s="160"/>
      <c r="NL23" s="160"/>
      <c r="NM23" s="160"/>
      <c r="NN23" s="160"/>
      <c r="NO23" s="160"/>
      <c r="NP23" s="160"/>
      <c r="NQ23" s="160"/>
      <c r="NR23" s="160"/>
      <c r="NS23" s="160"/>
      <c r="NT23" s="160"/>
      <c r="NU23" s="160"/>
      <c r="NV23" s="160"/>
      <c r="NW23" s="160"/>
      <c r="NX23" s="160"/>
      <c r="NY23" s="160"/>
      <c r="NZ23" s="160"/>
      <c r="OA23" s="160"/>
      <c r="OB23" s="160"/>
      <c r="OC23" s="160"/>
      <c r="OD23" s="160"/>
      <c r="OE23" s="160"/>
      <c r="OF23" s="160"/>
      <c r="OG23" s="160"/>
      <c r="OH23" s="160"/>
      <c r="OI23" s="160"/>
      <c r="OJ23" s="160"/>
      <c r="OK23" s="160"/>
      <c r="OL23" s="160"/>
      <c r="OM23" s="160"/>
      <c r="ON23" s="160"/>
      <c r="OO23" s="160"/>
      <c r="OP23" s="160"/>
      <c r="OQ23" s="160"/>
      <c r="OR23" s="160"/>
      <c r="OS23" s="160"/>
      <c r="OT23" s="160"/>
      <c r="OU23" s="160"/>
      <c r="OV23" s="160"/>
      <c r="OW23" s="160"/>
      <c r="OX23" s="160"/>
      <c r="OY23" s="160"/>
      <c r="OZ23" s="160"/>
      <c r="PA23" s="160"/>
      <c r="PB23" s="160"/>
      <c r="PC23" s="160"/>
      <c r="PD23" s="160"/>
      <c r="PE23" s="160"/>
      <c r="PF23" s="160"/>
      <c r="PG23" s="160"/>
      <c r="PH23" s="160"/>
      <c r="PI23" s="160"/>
      <c r="PJ23" s="160"/>
      <c r="PK23" s="160"/>
      <c r="PL23" s="160"/>
      <c r="PM23" s="160"/>
      <c r="PN23" s="160"/>
      <c r="PO23" s="160"/>
      <c r="PP23" s="160"/>
      <c r="PQ23" s="160"/>
      <c r="PR23" s="160"/>
      <c r="PS23" s="160"/>
      <c r="PT23" s="160"/>
      <c r="PU23" s="160"/>
      <c r="PV23" s="160"/>
      <c r="PW23" s="160"/>
      <c r="PX23" s="160"/>
      <c r="PY23" s="160"/>
      <c r="PZ23" s="160"/>
      <c r="QA23" s="160"/>
      <c r="QB23" s="160"/>
      <c r="QC23" s="160"/>
      <c r="QD23" s="160"/>
      <c r="QE23" s="160"/>
      <c r="QF23" s="160"/>
      <c r="QG23" s="160"/>
      <c r="QH23" s="160"/>
      <c r="QI23" s="160"/>
      <c r="QJ23" s="160"/>
      <c r="QK23" s="160"/>
      <c r="QL23" s="160"/>
      <c r="QM23" s="160"/>
      <c r="QN23" s="160"/>
      <c r="QO23" s="160"/>
      <c r="QP23" s="160"/>
      <c r="QQ23" s="160"/>
      <c r="QR23" s="160"/>
      <c r="QS23" s="160"/>
      <c r="QT23" s="160"/>
      <c r="QU23" s="160"/>
      <c r="QV23" s="160"/>
      <c r="QW23" s="160"/>
      <c r="QX23" s="160"/>
      <c r="QY23" s="160"/>
      <c r="QZ23" s="160"/>
      <c r="RA23" s="160"/>
      <c r="RB23" s="160"/>
      <c r="RC23" s="160"/>
      <c r="RD23" s="160"/>
      <c r="RE23" s="160"/>
      <c r="RF23" s="160"/>
      <c r="RG23" s="160"/>
      <c r="RH23" s="160"/>
      <c r="RI23" s="160"/>
      <c r="RJ23" s="160"/>
      <c r="RK23" s="160"/>
      <c r="RL23" s="160"/>
      <c r="RM23" s="160"/>
      <c r="RN23" s="160"/>
      <c r="RO23" s="160"/>
      <c r="RP23" s="160"/>
      <c r="RQ23" s="160"/>
      <c r="RR23" s="160"/>
      <c r="RS23" s="160"/>
      <c r="RT23" s="160"/>
      <c r="RU23" s="160"/>
      <c r="RV23" s="160"/>
      <c r="RW23" s="160"/>
      <c r="RX23" s="160"/>
      <c r="RY23" s="160"/>
      <c r="RZ23" s="160"/>
      <c r="SA23" s="160"/>
      <c r="SB23" s="160"/>
      <c r="SC23" s="160"/>
      <c r="SD23" s="160"/>
      <c r="SE23" s="160"/>
      <c r="SF23" s="160"/>
      <c r="SG23" s="160"/>
      <c r="SH23" s="160"/>
      <c r="SI23" s="160"/>
      <c r="SJ23" s="160"/>
      <c r="SK23" s="160"/>
      <c r="SL23" s="160"/>
      <c r="SM23" s="160"/>
      <c r="SN23" s="160"/>
      <c r="SO23" s="160"/>
      <c r="SP23" s="160"/>
      <c r="SQ23" s="160"/>
      <c r="SR23" s="160"/>
      <c r="SS23" s="160"/>
      <c r="ST23" s="160"/>
      <c r="SU23" s="160"/>
      <c r="SV23" s="160"/>
      <c r="SW23" s="160"/>
      <c r="SX23" s="160"/>
      <c r="SY23" s="160"/>
      <c r="SZ23" s="160"/>
      <c r="TA23" s="160"/>
      <c r="TB23" s="160"/>
      <c r="TC23" s="160"/>
      <c r="TD23" s="160"/>
      <c r="TE23" s="160"/>
      <c r="TF23" s="160"/>
    </row>
    <row r="24" spans="1:526">
      <c r="A24" s="160"/>
      <c r="B24" s="160"/>
      <c r="C24" s="160"/>
      <c r="D24" s="160"/>
      <c r="E24" s="160"/>
      <c r="F24" s="160"/>
      <c r="G24" s="160"/>
      <c r="H24" s="160"/>
      <c r="I24" s="160"/>
      <c r="J24" s="160"/>
      <c r="K24" s="160"/>
      <c r="L24" s="160"/>
      <c r="M24" s="160"/>
      <c r="N24" s="160"/>
      <c r="O24" s="160"/>
      <c r="P24" s="160"/>
      <c r="Q24" s="160"/>
      <c r="R24" s="160"/>
      <c r="S24" s="160"/>
      <c r="T24" s="160"/>
      <c r="U24" s="160"/>
      <c r="V24" s="160"/>
      <c r="W24" s="160"/>
      <c r="X24" s="160"/>
      <c r="Y24" s="160"/>
      <c r="Z24" s="160"/>
      <c r="AA24" s="160"/>
      <c r="AB24" s="160"/>
      <c r="AC24" s="160"/>
      <c r="AD24" s="160"/>
      <c r="AE24" s="160"/>
      <c r="AF24" s="160"/>
      <c r="AG24" s="160"/>
      <c r="AH24" s="160"/>
      <c r="AI24" s="160"/>
      <c r="AJ24" s="160"/>
      <c r="AK24" s="160"/>
      <c r="AL24" s="160"/>
      <c r="AM24" s="160"/>
      <c r="AN24" s="160"/>
      <c r="AO24" s="160"/>
      <c r="AP24" s="160"/>
      <c r="AQ24" s="160"/>
      <c r="AR24" s="160"/>
      <c r="AS24" s="160"/>
      <c r="AT24" s="160"/>
      <c r="AU24" s="160"/>
      <c r="AV24" s="160"/>
      <c r="AW24" s="160"/>
      <c r="AX24" s="160"/>
      <c r="AY24" s="160"/>
      <c r="AZ24" s="160"/>
      <c r="BA24" s="160"/>
      <c r="BB24" s="160"/>
      <c r="BC24" s="160"/>
      <c r="BD24" s="160"/>
      <c r="BE24" s="160"/>
      <c r="BF24" s="160"/>
      <c r="BG24" s="160"/>
      <c r="BH24" s="160"/>
      <c r="BI24" s="160"/>
      <c r="BJ24" s="160"/>
      <c r="BK24" s="160"/>
      <c r="BL24" s="160"/>
      <c r="BM24" s="160"/>
      <c r="BN24" s="160"/>
      <c r="BO24" s="160"/>
      <c r="BP24" s="160"/>
      <c r="BQ24" s="160"/>
      <c r="BR24" s="160"/>
      <c r="BS24" s="160"/>
      <c r="BT24" s="160"/>
      <c r="BU24" s="160"/>
      <c r="BV24" s="160"/>
      <c r="BW24" s="160"/>
      <c r="BX24" s="160"/>
      <c r="BY24" s="160"/>
      <c r="BZ24" s="160"/>
      <c r="CA24" s="160"/>
      <c r="CB24" s="160"/>
      <c r="CC24" s="160"/>
      <c r="CD24" s="160"/>
      <c r="CE24" s="160"/>
      <c r="CF24" s="160"/>
      <c r="CG24" s="160"/>
      <c r="CH24" s="160"/>
      <c r="CI24" s="160"/>
      <c r="CJ24" s="160"/>
      <c r="CK24" s="160"/>
      <c r="CL24" s="160"/>
      <c r="CM24" s="160"/>
      <c r="CN24" s="160"/>
      <c r="CO24" s="160"/>
      <c r="CP24" s="160"/>
      <c r="CQ24" s="160"/>
      <c r="CR24" s="160"/>
      <c r="CS24" s="160"/>
      <c r="CT24" s="160"/>
      <c r="CU24" s="160"/>
      <c r="CV24" s="160"/>
      <c r="CW24" s="160"/>
      <c r="CX24" s="160"/>
      <c r="CY24" s="160"/>
      <c r="CZ24" s="160"/>
      <c r="DA24" s="160"/>
      <c r="DB24" s="160"/>
      <c r="DC24" s="160"/>
      <c r="DD24" s="160"/>
      <c r="DE24" s="160"/>
      <c r="DF24" s="160"/>
      <c r="DG24" s="160"/>
      <c r="DH24" s="160"/>
      <c r="DI24" s="160"/>
      <c r="DJ24" s="160"/>
      <c r="DK24" s="160"/>
      <c r="DL24" s="160"/>
      <c r="DM24" s="160"/>
      <c r="DN24" s="160"/>
      <c r="DO24" s="160"/>
      <c r="DP24" s="160"/>
      <c r="DQ24" s="160"/>
      <c r="DR24" s="160"/>
      <c r="DS24" s="160"/>
      <c r="DT24" s="160"/>
      <c r="DU24" s="160"/>
      <c r="DV24" s="160"/>
      <c r="DW24" s="160"/>
      <c r="DX24" s="160"/>
      <c r="DY24" s="160"/>
      <c r="DZ24" s="160"/>
      <c r="EA24" s="160"/>
      <c r="EB24" s="160"/>
      <c r="EC24" s="160"/>
      <c r="ED24" s="160"/>
      <c r="EE24" s="160"/>
      <c r="EF24" s="160"/>
      <c r="EG24" s="160"/>
      <c r="EH24" s="160"/>
      <c r="EI24" s="160"/>
      <c r="EJ24" s="160"/>
      <c r="EK24" s="160"/>
      <c r="EL24" s="160"/>
      <c r="EM24" s="160"/>
      <c r="EN24" s="160"/>
      <c r="EO24" s="160"/>
      <c r="EP24" s="160"/>
      <c r="EQ24" s="160"/>
      <c r="ER24" s="160"/>
      <c r="ES24" s="160"/>
      <c r="ET24" s="160"/>
      <c r="EU24" s="160"/>
      <c r="EV24" s="160"/>
      <c r="EW24" s="160"/>
      <c r="EX24" s="160"/>
      <c r="EY24" s="160"/>
      <c r="EZ24" s="160"/>
      <c r="FA24" s="160"/>
      <c r="FB24" s="160"/>
      <c r="FC24" s="160"/>
      <c r="FD24" s="160"/>
      <c r="FE24" s="160"/>
      <c r="FF24" s="160"/>
      <c r="FG24" s="160"/>
      <c r="FH24" s="160"/>
      <c r="FI24" s="160"/>
      <c r="FJ24" s="160"/>
      <c r="FK24" s="160"/>
      <c r="FL24" s="160"/>
      <c r="FM24" s="160"/>
      <c r="FN24" s="160"/>
      <c r="FO24" s="160"/>
      <c r="FP24" s="160"/>
      <c r="FQ24" s="160"/>
      <c r="FR24" s="160"/>
      <c r="FS24" s="160"/>
      <c r="FT24" s="160"/>
      <c r="FU24" s="160"/>
      <c r="FV24" s="160"/>
      <c r="FW24" s="160"/>
      <c r="FX24" s="160"/>
      <c r="FY24" s="160"/>
      <c r="FZ24" s="160"/>
      <c r="GA24" s="160"/>
      <c r="GB24" s="160"/>
      <c r="GC24" s="160"/>
      <c r="GD24" s="160"/>
      <c r="GE24" s="160"/>
      <c r="GF24" s="160"/>
      <c r="GG24" s="160"/>
      <c r="GH24" s="160"/>
      <c r="GI24" s="160"/>
      <c r="GJ24" s="160"/>
      <c r="GK24" s="160"/>
      <c r="GL24" s="160"/>
      <c r="GM24" s="160"/>
      <c r="GN24" s="160"/>
      <c r="GO24" s="160"/>
      <c r="GP24" s="160"/>
      <c r="GQ24" s="160"/>
      <c r="GR24" s="160"/>
      <c r="GS24" s="160"/>
      <c r="GT24" s="160"/>
      <c r="GU24" s="160"/>
      <c r="GV24" s="160"/>
      <c r="GW24" s="160"/>
      <c r="GX24" s="160"/>
      <c r="GY24" s="160"/>
      <c r="GZ24" s="160"/>
      <c r="HA24" s="160"/>
      <c r="HB24" s="160"/>
      <c r="HC24" s="160"/>
      <c r="HD24" s="160"/>
      <c r="HE24" s="160"/>
      <c r="HF24" s="160"/>
      <c r="HG24" s="160"/>
      <c r="HH24" s="160"/>
      <c r="HI24" s="160"/>
      <c r="HJ24" s="160"/>
      <c r="HK24" s="160"/>
      <c r="HL24" s="160"/>
      <c r="HM24" s="160"/>
      <c r="HN24" s="160"/>
      <c r="HO24" s="160"/>
      <c r="HP24" s="160"/>
      <c r="HQ24" s="160"/>
      <c r="HR24" s="160"/>
      <c r="HS24" s="160"/>
      <c r="HT24" s="160"/>
      <c r="HU24" s="160"/>
      <c r="HV24" s="160"/>
      <c r="HW24" s="160"/>
      <c r="HX24" s="160"/>
      <c r="HY24" s="160"/>
      <c r="HZ24" s="160"/>
      <c r="IA24" s="160"/>
      <c r="IB24" s="160"/>
      <c r="IC24" s="160"/>
      <c r="ID24" s="160"/>
      <c r="IE24" s="160"/>
      <c r="IF24" s="160"/>
      <c r="IG24" s="160"/>
      <c r="IH24" s="160"/>
      <c r="II24" s="160"/>
      <c r="IJ24" s="160"/>
      <c r="IK24" s="160"/>
      <c r="IL24" s="160"/>
      <c r="IM24" s="160"/>
      <c r="IN24" s="160"/>
      <c r="IO24" s="160"/>
      <c r="IP24" s="160"/>
      <c r="IQ24" s="160"/>
      <c r="IR24" s="160"/>
      <c r="IS24" s="160"/>
      <c r="IT24" s="160"/>
      <c r="IU24" s="160"/>
      <c r="IV24" s="160"/>
      <c r="IW24" s="160"/>
      <c r="IX24" s="160"/>
      <c r="IY24" s="160"/>
      <c r="IZ24" s="160"/>
      <c r="JA24" s="160"/>
      <c r="JB24" s="160"/>
      <c r="JC24" s="160"/>
      <c r="JD24" s="160"/>
      <c r="JE24" s="160"/>
      <c r="JF24" s="160"/>
      <c r="JG24" s="160"/>
      <c r="JH24" s="160"/>
      <c r="JI24" s="160"/>
      <c r="JJ24" s="160"/>
      <c r="JK24" s="160"/>
      <c r="JL24" s="160"/>
      <c r="JM24" s="160"/>
      <c r="JN24" s="160"/>
      <c r="JO24" s="160"/>
      <c r="JP24" s="160"/>
      <c r="JQ24" s="160"/>
      <c r="JR24" s="160"/>
      <c r="JS24" s="160"/>
      <c r="JT24" s="160"/>
      <c r="JU24" s="160"/>
      <c r="JV24" s="160"/>
      <c r="JW24" s="160"/>
      <c r="JX24" s="160"/>
      <c r="JY24" s="160"/>
      <c r="JZ24" s="160"/>
      <c r="KA24" s="160"/>
      <c r="KB24" s="160"/>
      <c r="KC24" s="160"/>
      <c r="KD24" s="160"/>
      <c r="KE24" s="160"/>
      <c r="KF24" s="160"/>
      <c r="KG24" s="160"/>
      <c r="KH24" s="160"/>
      <c r="KI24" s="160"/>
      <c r="KJ24" s="160"/>
      <c r="KK24" s="160"/>
      <c r="KL24" s="160"/>
      <c r="KM24" s="160"/>
      <c r="KN24" s="160"/>
      <c r="KO24" s="160"/>
      <c r="KP24" s="160"/>
      <c r="KQ24" s="160"/>
      <c r="KR24" s="160"/>
      <c r="KS24" s="160"/>
      <c r="KT24" s="160"/>
      <c r="KU24" s="160"/>
      <c r="KV24" s="160"/>
      <c r="KW24" s="160"/>
      <c r="KX24" s="160"/>
      <c r="KY24" s="160"/>
      <c r="KZ24" s="160"/>
      <c r="LA24" s="160"/>
      <c r="LB24" s="160"/>
      <c r="LC24" s="160"/>
      <c r="LD24" s="160"/>
      <c r="LE24" s="160"/>
      <c r="LF24" s="160"/>
      <c r="LG24" s="160"/>
      <c r="LH24" s="160"/>
      <c r="LI24" s="160"/>
      <c r="LJ24" s="160"/>
      <c r="LK24" s="160"/>
      <c r="LL24" s="160"/>
      <c r="LM24" s="160"/>
      <c r="LN24" s="160"/>
      <c r="LO24" s="160"/>
      <c r="LP24" s="160"/>
      <c r="LQ24" s="160"/>
      <c r="LR24" s="160"/>
      <c r="LS24" s="160"/>
      <c r="LT24" s="160"/>
      <c r="LU24" s="160"/>
      <c r="LV24" s="160"/>
      <c r="LW24" s="160"/>
      <c r="LX24" s="160"/>
      <c r="LY24" s="160"/>
      <c r="LZ24" s="160"/>
      <c r="MA24" s="160"/>
      <c r="MB24" s="160"/>
      <c r="MC24" s="160"/>
      <c r="MD24" s="160"/>
      <c r="ME24" s="160"/>
      <c r="MF24" s="160"/>
      <c r="MG24" s="160"/>
      <c r="MH24" s="160"/>
      <c r="MI24" s="160"/>
      <c r="MJ24" s="160"/>
      <c r="MK24" s="160"/>
      <c r="ML24" s="160"/>
      <c r="MM24" s="160"/>
      <c r="MN24" s="160"/>
      <c r="MO24" s="160"/>
      <c r="MP24" s="160"/>
      <c r="MQ24" s="160"/>
      <c r="MR24" s="160"/>
      <c r="MS24" s="160"/>
      <c r="MT24" s="160"/>
      <c r="MU24" s="160"/>
      <c r="MV24" s="160"/>
      <c r="MW24" s="160"/>
      <c r="MX24" s="160"/>
      <c r="MY24" s="160"/>
      <c r="MZ24" s="160"/>
      <c r="NA24" s="160"/>
      <c r="NB24" s="160"/>
      <c r="NC24" s="160"/>
      <c r="ND24" s="160"/>
      <c r="NE24" s="160"/>
      <c r="NF24" s="160"/>
      <c r="NG24" s="160"/>
      <c r="NH24" s="160"/>
      <c r="NI24" s="160"/>
      <c r="NJ24" s="160"/>
      <c r="NK24" s="160"/>
      <c r="NL24" s="160"/>
      <c r="NM24" s="160"/>
      <c r="NN24" s="160"/>
      <c r="NO24" s="160"/>
      <c r="NP24" s="160"/>
      <c r="NQ24" s="160"/>
      <c r="NR24" s="160"/>
      <c r="NS24" s="160"/>
      <c r="NT24" s="160"/>
      <c r="NU24" s="160"/>
      <c r="NV24" s="160"/>
      <c r="NW24" s="160"/>
      <c r="NX24" s="160"/>
      <c r="NY24" s="160"/>
      <c r="NZ24" s="160"/>
      <c r="OA24" s="160"/>
      <c r="OB24" s="160"/>
      <c r="OC24" s="160"/>
      <c r="OD24" s="160"/>
      <c r="OE24" s="160"/>
      <c r="OF24" s="160"/>
      <c r="OG24" s="160"/>
      <c r="OH24" s="160"/>
      <c r="OI24" s="160"/>
      <c r="OJ24" s="160"/>
      <c r="OK24" s="160"/>
      <c r="OL24" s="160"/>
      <c r="OM24" s="160"/>
      <c r="ON24" s="160"/>
      <c r="OO24" s="160"/>
      <c r="OP24" s="160"/>
      <c r="OQ24" s="160"/>
      <c r="OR24" s="160"/>
      <c r="OS24" s="160"/>
      <c r="OT24" s="160"/>
      <c r="OU24" s="160"/>
      <c r="OV24" s="160"/>
      <c r="OW24" s="160"/>
      <c r="OX24" s="160"/>
      <c r="OY24" s="160"/>
      <c r="OZ24" s="160"/>
      <c r="PA24" s="160"/>
      <c r="PB24" s="160"/>
      <c r="PC24" s="160"/>
      <c r="PD24" s="160"/>
      <c r="PE24" s="160"/>
      <c r="PF24" s="160"/>
      <c r="PG24" s="160"/>
      <c r="PH24" s="160"/>
      <c r="PI24" s="160"/>
      <c r="PJ24" s="160"/>
      <c r="PK24" s="160"/>
      <c r="PL24" s="160"/>
      <c r="PM24" s="160"/>
      <c r="PN24" s="160"/>
      <c r="PO24" s="160"/>
      <c r="PP24" s="160"/>
      <c r="PQ24" s="160"/>
      <c r="PR24" s="160"/>
      <c r="PS24" s="160"/>
      <c r="PT24" s="160"/>
      <c r="PU24" s="160"/>
      <c r="PV24" s="160"/>
      <c r="PW24" s="160"/>
      <c r="PX24" s="160"/>
      <c r="PY24" s="160"/>
      <c r="PZ24" s="160"/>
      <c r="QA24" s="160"/>
      <c r="QB24" s="160"/>
      <c r="QC24" s="160"/>
      <c r="QD24" s="160"/>
      <c r="QE24" s="160"/>
      <c r="QF24" s="160"/>
      <c r="QG24" s="160"/>
      <c r="QH24" s="160"/>
      <c r="QI24" s="160"/>
      <c r="QJ24" s="160"/>
      <c r="QK24" s="160"/>
      <c r="QL24" s="160"/>
      <c r="QM24" s="160"/>
      <c r="QN24" s="160"/>
      <c r="QO24" s="160"/>
      <c r="QP24" s="160"/>
      <c r="QQ24" s="160"/>
      <c r="QR24" s="160"/>
      <c r="QS24" s="160"/>
      <c r="QT24" s="160"/>
      <c r="QU24" s="160"/>
      <c r="QV24" s="160"/>
      <c r="QW24" s="160"/>
      <c r="QX24" s="160"/>
      <c r="QY24" s="160"/>
      <c r="QZ24" s="160"/>
      <c r="RA24" s="160"/>
      <c r="RB24" s="160"/>
      <c r="RC24" s="160"/>
      <c r="RD24" s="160"/>
      <c r="RE24" s="160"/>
      <c r="RF24" s="160"/>
      <c r="RG24" s="160"/>
      <c r="RH24" s="160"/>
      <c r="RI24" s="160"/>
      <c r="RJ24" s="160"/>
      <c r="RK24" s="160"/>
      <c r="RL24" s="160"/>
      <c r="RM24" s="160"/>
      <c r="RN24" s="160"/>
      <c r="RO24" s="160"/>
      <c r="RP24" s="160"/>
      <c r="RQ24" s="160"/>
      <c r="RR24" s="160"/>
      <c r="RS24" s="160"/>
      <c r="RT24" s="160"/>
      <c r="RU24" s="160"/>
      <c r="RV24" s="160"/>
      <c r="RW24" s="160"/>
      <c r="RX24" s="160"/>
      <c r="RY24" s="160"/>
      <c r="RZ24" s="160"/>
      <c r="SA24" s="160"/>
      <c r="SB24" s="160"/>
      <c r="SC24" s="160"/>
      <c r="SD24" s="160"/>
      <c r="SE24" s="160"/>
      <c r="SF24" s="160"/>
      <c r="SG24" s="160"/>
      <c r="SH24" s="160"/>
      <c r="SI24" s="160"/>
      <c r="SJ24" s="160"/>
      <c r="SK24" s="160"/>
      <c r="SL24" s="160"/>
      <c r="SM24" s="160"/>
      <c r="SN24" s="160"/>
      <c r="SO24" s="160"/>
      <c r="SP24" s="160"/>
      <c r="SQ24" s="160"/>
      <c r="SR24" s="160"/>
      <c r="SS24" s="160"/>
      <c r="ST24" s="160"/>
      <c r="SU24" s="160"/>
      <c r="SV24" s="160"/>
      <c r="SW24" s="160"/>
      <c r="SX24" s="160"/>
      <c r="SY24" s="160"/>
      <c r="SZ24" s="160"/>
      <c r="TA24" s="160"/>
      <c r="TB24" s="160"/>
      <c r="TC24" s="160"/>
      <c r="TD24" s="160"/>
      <c r="TE24" s="160"/>
      <c r="TF24" s="160"/>
    </row>
    <row r="25" spans="1:526">
      <c r="A25" s="160"/>
      <c r="B25" s="160"/>
      <c r="C25" s="160"/>
      <c r="D25" s="160"/>
      <c r="E25" s="160"/>
      <c r="F25" s="160"/>
      <c r="G25" s="160"/>
      <c r="H25" s="160"/>
      <c r="I25" s="160"/>
      <c r="J25" s="160"/>
      <c r="K25" s="160"/>
      <c r="L25" s="160"/>
      <c r="M25" s="160"/>
      <c r="N25" s="160"/>
      <c r="O25" s="160"/>
      <c r="P25" s="160"/>
      <c r="Q25" s="160"/>
      <c r="R25" s="160"/>
      <c r="S25" s="160"/>
      <c r="T25" s="160"/>
      <c r="U25" s="160"/>
      <c r="V25" s="160"/>
      <c r="W25" s="160"/>
      <c r="X25" s="160"/>
      <c r="Y25" s="160"/>
      <c r="Z25" s="160"/>
      <c r="AA25" s="160"/>
      <c r="AB25" s="160"/>
      <c r="AC25" s="160"/>
      <c r="AD25" s="160"/>
      <c r="AE25" s="160"/>
      <c r="AF25" s="160"/>
      <c r="AG25" s="160"/>
      <c r="AH25" s="160"/>
      <c r="AI25" s="160"/>
      <c r="AJ25" s="160"/>
      <c r="AK25" s="160"/>
      <c r="AL25" s="160"/>
      <c r="AM25" s="160"/>
      <c r="AN25" s="160"/>
      <c r="AO25" s="160"/>
      <c r="AP25" s="160"/>
      <c r="AQ25" s="160"/>
      <c r="AR25" s="160"/>
      <c r="AS25" s="160"/>
      <c r="AT25" s="160"/>
      <c r="AU25" s="160"/>
      <c r="AV25" s="160"/>
      <c r="AW25" s="160"/>
      <c r="AX25" s="160"/>
      <c r="AY25" s="160"/>
      <c r="AZ25" s="160"/>
      <c r="BA25" s="160"/>
      <c r="BB25" s="160"/>
      <c r="BC25" s="160"/>
      <c r="BD25" s="160"/>
      <c r="BE25" s="160"/>
      <c r="BF25" s="160"/>
      <c r="BG25" s="160"/>
      <c r="BH25" s="160"/>
      <c r="BI25" s="160"/>
      <c r="BJ25" s="160"/>
      <c r="BK25" s="160"/>
      <c r="BL25" s="160"/>
      <c r="BM25" s="160"/>
      <c r="BN25" s="160"/>
      <c r="BO25" s="160"/>
      <c r="BP25" s="160"/>
      <c r="BQ25" s="160"/>
      <c r="BR25" s="160"/>
      <c r="BS25" s="160"/>
      <c r="BT25" s="160"/>
      <c r="BU25" s="160"/>
      <c r="BV25" s="160"/>
      <c r="BW25" s="160"/>
      <c r="BX25" s="160"/>
      <c r="BY25" s="160"/>
      <c r="BZ25" s="160"/>
      <c r="CA25" s="160"/>
      <c r="CB25" s="160"/>
      <c r="CC25" s="160"/>
      <c r="CD25" s="160"/>
      <c r="CE25" s="160"/>
      <c r="CF25" s="160"/>
      <c r="CG25" s="160"/>
      <c r="CH25" s="160"/>
      <c r="CI25" s="160"/>
      <c r="CJ25" s="160"/>
      <c r="CK25" s="160"/>
      <c r="CL25" s="160"/>
      <c r="CM25" s="160"/>
      <c r="CN25" s="160"/>
      <c r="CO25" s="160"/>
      <c r="CP25" s="160"/>
      <c r="CQ25" s="160"/>
      <c r="CR25" s="160"/>
      <c r="CS25" s="160"/>
      <c r="CT25" s="160"/>
      <c r="CU25" s="160"/>
      <c r="CV25" s="160"/>
      <c r="CW25" s="160"/>
      <c r="CX25" s="160"/>
      <c r="CY25" s="160"/>
      <c r="CZ25" s="160"/>
      <c r="DA25" s="160"/>
      <c r="DB25" s="160"/>
      <c r="DC25" s="160"/>
      <c r="DD25" s="160"/>
      <c r="DE25" s="160"/>
      <c r="DF25" s="160"/>
      <c r="DG25" s="160"/>
      <c r="DH25" s="160"/>
      <c r="DI25" s="160"/>
      <c r="DJ25" s="160"/>
      <c r="DK25" s="160"/>
      <c r="DL25" s="160"/>
      <c r="DM25" s="160"/>
      <c r="DN25" s="160"/>
      <c r="DO25" s="160"/>
      <c r="DP25" s="160"/>
      <c r="DQ25" s="160"/>
      <c r="DR25" s="160"/>
      <c r="DS25" s="160"/>
      <c r="DT25" s="160"/>
      <c r="DU25" s="160"/>
      <c r="DV25" s="160"/>
      <c r="DW25" s="160"/>
      <c r="DX25" s="160"/>
      <c r="DY25" s="160"/>
      <c r="DZ25" s="160"/>
      <c r="EA25" s="160"/>
      <c r="EB25" s="160"/>
      <c r="EC25" s="160"/>
      <c r="ED25" s="160"/>
      <c r="EE25" s="160"/>
      <c r="EF25" s="160"/>
      <c r="EG25" s="160"/>
      <c r="EH25" s="160"/>
      <c r="EI25" s="160"/>
      <c r="EJ25" s="160"/>
      <c r="EK25" s="160"/>
      <c r="EL25" s="160"/>
      <c r="EM25" s="160"/>
      <c r="EN25" s="160"/>
      <c r="EO25" s="160"/>
      <c r="EP25" s="160"/>
      <c r="EQ25" s="160"/>
      <c r="ER25" s="160"/>
      <c r="ES25" s="160"/>
      <c r="ET25" s="160"/>
      <c r="EU25" s="160"/>
      <c r="EV25" s="160"/>
      <c r="EW25" s="160"/>
      <c r="EX25" s="160"/>
      <c r="EY25" s="160"/>
      <c r="EZ25" s="160"/>
      <c r="FA25" s="160"/>
      <c r="FB25" s="160"/>
      <c r="FC25" s="160"/>
      <c r="FD25" s="160"/>
      <c r="FE25" s="160"/>
      <c r="FF25" s="160"/>
      <c r="FG25" s="160"/>
      <c r="FH25" s="160"/>
      <c r="FI25" s="160"/>
      <c r="FJ25" s="160"/>
      <c r="FK25" s="160"/>
      <c r="FL25" s="160"/>
      <c r="FM25" s="160"/>
      <c r="FN25" s="160"/>
      <c r="FO25" s="160"/>
      <c r="FP25" s="160"/>
      <c r="FQ25" s="160"/>
      <c r="FR25" s="160"/>
      <c r="FS25" s="160"/>
      <c r="FT25" s="160"/>
      <c r="FU25" s="160"/>
      <c r="FV25" s="160"/>
      <c r="FW25" s="160"/>
      <c r="FX25" s="160"/>
      <c r="FY25" s="160"/>
      <c r="FZ25" s="160"/>
      <c r="GA25" s="160"/>
      <c r="GB25" s="160"/>
      <c r="GC25" s="160"/>
      <c r="GD25" s="160"/>
      <c r="GE25" s="160"/>
      <c r="GF25" s="160"/>
      <c r="GG25" s="160"/>
      <c r="GH25" s="160"/>
      <c r="GI25" s="160"/>
      <c r="GJ25" s="160"/>
      <c r="GK25" s="160"/>
      <c r="GL25" s="160"/>
      <c r="GM25" s="160"/>
      <c r="GN25" s="160"/>
      <c r="GO25" s="160"/>
      <c r="GP25" s="160"/>
      <c r="GQ25" s="160"/>
      <c r="GR25" s="160"/>
      <c r="GS25" s="160"/>
      <c r="GT25" s="160"/>
      <c r="GU25" s="160"/>
      <c r="GV25" s="160"/>
      <c r="GW25" s="160"/>
      <c r="GX25" s="160"/>
      <c r="GY25" s="160"/>
      <c r="GZ25" s="160"/>
      <c r="HA25" s="160"/>
      <c r="HB25" s="160"/>
      <c r="HC25" s="160"/>
      <c r="HD25" s="160"/>
      <c r="HE25" s="160"/>
      <c r="HF25" s="160"/>
      <c r="HG25" s="160"/>
      <c r="HH25" s="160"/>
      <c r="HI25" s="160"/>
      <c r="HJ25" s="160"/>
      <c r="HK25" s="160"/>
      <c r="HL25" s="160"/>
      <c r="HM25" s="160"/>
      <c r="HN25" s="160"/>
      <c r="HO25" s="160"/>
      <c r="HP25" s="160"/>
      <c r="HQ25" s="160"/>
      <c r="HR25" s="160"/>
      <c r="HS25" s="160"/>
      <c r="HT25" s="160"/>
      <c r="HU25" s="160"/>
      <c r="HV25" s="160"/>
      <c r="HW25" s="160"/>
      <c r="HX25" s="160"/>
      <c r="HY25" s="160"/>
      <c r="HZ25" s="160"/>
      <c r="IA25" s="160"/>
      <c r="IB25" s="160"/>
      <c r="IC25" s="160"/>
      <c r="ID25" s="160"/>
      <c r="IE25" s="160"/>
      <c r="IF25" s="160"/>
      <c r="IG25" s="160"/>
      <c r="IH25" s="160"/>
      <c r="II25" s="160"/>
      <c r="IJ25" s="160"/>
      <c r="IK25" s="160"/>
      <c r="IL25" s="160"/>
      <c r="IM25" s="160"/>
      <c r="IN25" s="160"/>
      <c r="IO25" s="160"/>
      <c r="IP25" s="160"/>
      <c r="IQ25" s="160"/>
      <c r="IR25" s="160"/>
      <c r="IS25" s="160"/>
      <c r="IT25" s="160"/>
      <c r="IU25" s="160"/>
      <c r="IV25" s="160"/>
      <c r="IW25" s="160"/>
      <c r="IX25" s="160"/>
      <c r="IY25" s="160"/>
      <c r="IZ25" s="160"/>
      <c r="JA25" s="160"/>
      <c r="JB25" s="160"/>
      <c r="JC25" s="160"/>
      <c r="JD25" s="160"/>
      <c r="JE25" s="160"/>
      <c r="JF25" s="160"/>
      <c r="JG25" s="160"/>
      <c r="JH25" s="160"/>
      <c r="JI25" s="160"/>
      <c r="JJ25" s="160"/>
      <c r="JK25" s="160"/>
      <c r="JL25" s="160"/>
      <c r="JM25" s="160"/>
      <c r="JN25" s="160"/>
      <c r="JO25" s="160"/>
      <c r="JP25" s="160"/>
      <c r="JQ25" s="160"/>
      <c r="JR25" s="160"/>
      <c r="JS25" s="160"/>
      <c r="JT25" s="160"/>
      <c r="JU25" s="160"/>
      <c r="JV25" s="160"/>
      <c r="JW25" s="160"/>
      <c r="JX25" s="160"/>
      <c r="JY25" s="160"/>
      <c r="JZ25" s="160"/>
      <c r="KA25" s="160"/>
      <c r="KB25" s="160"/>
      <c r="KC25" s="160"/>
      <c r="KD25" s="160"/>
      <c r="KE25" s="160"/>
      <c r="KF25" s="160"/>
      <c r="KG25" s="160"/>
      <c r="KH25" s="160"/>
      <c r="KI25" s="160"/>
      <c r="KJ25" s="160"/>
      <c r="KK25" s="160"/>
      <c r="KL25" s="160"/>
      <c r="KM25" s="160"/>
      <c r="KN25" s="160"/>
      <c r="KO25" s="160"/>
      <c r="KP25" s="160"/>
      <c r="KQ25" s="160"/>
      <c r="KR25" s="160"/>
      <c r="KS25" s="160"/>
      <c r="KT25" s="160"/>
      <c r="KU25" s="160"/>
      <c r="KV25" s="160"/>
      <c r="KW25" s="160"/>
      <c r="KX25" s="160"/>
      <c r="KY25" s="160"/>
      <c r="KZ25" s="160"/>
      <c r="LA25" s="160"/>
      <c r="LB25" s="160"/>
      <c r="LC25" s="160"/>
      <c r="LD25" s="160"/>
      <c r="LE25" s="160"/>
      <c r="LF25" s="160"/>
      <c r="LG25" s="160"/>
      <c r="LH25" s="160"/>
      <c r="LI25" s="160"/>
      <c r="LJ25" s="160"/>
      <c r="LK25" s="160"/>
      <c r="LL25" s="160"/>
      <c r="LM25" s="160"/>
      <c r="LN25" s="160"/>
      <c r="LO25" s="160"/>
      <c r="LP25" s="160"/>
      <c r="LQ25" s="160"/>
      <c r="LR25" s="160"/>
      <c r="LS25" s="160"/>
      <c r="LT25" s="160"/>
      <c r="LU25" s="160"/>
      <c r="LV25" s="160"/>
      <c r="LW25" s="160"/>
      <c r="LX25" s="160"/>
      <c r="LY25" s="160"/>
      <c r="LZ25" s="160"/>
      <c r="MA25" s="160"/>
      <c r="MB25" s="160"/>
      <c r="MC25" s="160"/>
      <c r="MD25" s="160"/>
      <c r="ME25" s="160"/>
      <c r="MF25" s="160"/>
      <c r="MG25" s="160"/>
      <c r="MH25" s="160"/>
      <c r="MI25" s="160"/>
      <c r="MJ25" s="160"/>
      <c r="MK25" s="160"/>
      <c r="ML25" s="160"/>
      <c r="MM25" s="160"/>
      <c r="MN25" s="160"/>
      <c r="MO25" s="160"/>
      <c r="MP25" s="160"/>
      <c r="MQ25" s="160"/>
      <c r="MR25" s="160"/>
      <c r="MS25" s="160"/>
      <c r="MT25" s="160"/>
      <c r="MU25" s="160"/>
      <c r="MV25" s="160"/>
      <c r="MW25" s="160"/>
      <c r="MX25" s="160"/>
      <c r="MY25" s="160"/>
      <c r="MZ25" s="160"/>
      <c r="NA25" s="160"/>
      <c r="NB25" s="160"/>
      <c r="NC25" s="160"/>
      <c r="ND25" s="160"/>
      <c r="NE25" s="160"/>
      <c r="NF25" s="160"/>
      <c r="NG25" s="160"/>
      <c r="NH25" s="160"/>
      <c r="NI25" s="160"/>
      <c r="NJ25" s="160"/>
      <c r="NK25" s="160"/>
      <c r="NL25" s="160"/>
      <c r="NM25" s="160"/>
      <c r="NN25" s="160"/>
      <c r="NO25" s="160"/>
      <c r="NP25" s="160"/>
      <c r="NQ25" s="160"/>
      <c r="NR25" s="160"/>
      <c r="NS25" s="160"/>
      <c r="NT25" s="160"/>
      <c r="NU25" s="160"/>
      <c r="NV25" s="160"/>
      <c r="NW25" s="160"/>
      <c r="NX25" s="160"/>
      <c r="NY25" s="160"/>
      <c r="NZ25" s="160"/>
      <c r="OA25" s="160"/>
      <c r="OB25" s="160"/>
      <c r="OC25" s="160"/>
      <c r="OD25" s="160"/>
      <c r="OE25" s="160"/>
      <c r="OF25" s="160"/>
      <c r="OG25" s="160"/>
      <c r="OH25" s="160"/>
      <c r="OI25" s="160"/>
      <c r="OJ25" s="160"/>
      <c r="OK25" s="160"/>
      <c r="OL25" s="160"/>
      <c r="OM25" s="160"/>
      <c r="ON25" s="160"/>
      <c r="OO25" s="160"/>
      <c r="OP25" s="160"/>
      <c r="OQ25" s="160"/>
      <c r="OR25" s="160"/>
      <c r="OS25" s="160"/>
      <c r="OT25" s="160"/>
      <c r="OU25" s="160"/>
      <c r="OV25" s="160"/>
      <c r="OW25" s="160"/>
      <c r="OX25" s="160"/>
      <c r="OY25" s="160"/>
      <c r="OZ25" s="160"/>
      <c r="PA25" s="160"/>
      <c r="PB25" s="160"/>
      <c r="PC25" s="160"/>
      <c r="PD25" s="160"/>
      <c r="PE25" s="160"/>
      <c r="PF25" s="160"/>
      <c r="PG25" s="160"/>
      <c r="PH25" s="160"/>
      <c r="PI25" s="160"/>
      <c r="PJ25" s="160"/>
      <c r="PK25" s="160"/>
      <c r="PL25" s="160"/>
      <c r="PM25" s="160"/>
      <c r="PN25" s="160"/>
      <c r="PO25" s="160"/>
      <c r="PP25" s="160"/>
      <c r="PQ25" s="160"/>
      <c r="PR25" s="160"/>
      <c r="PS25" s="160"/>
      <c r="PT25" s="160"/>
      <c r="PU25" s="160"/>
      <c r="PV25" s="160"/>
      <c r="PW25" s="160"/>
      <c r="PX25" s="160"/>
      <c r="PY25" s="160"/>
      <c r="PZ25" s="160"/>
      <c r="QA25" s="160"/>
      <c r="QB25" s="160"/>
      <c r="QC25" s="160"/>
      <c r="QD25" s="160"/>
      <c r="QE25" s="160"/>
      <c r="QF25" s="160"/>
      <c r="QG25" s="160"/>
      <c r="QH25" s="160"/>
      <c r="QI25" s="160"/>
      <c r="QJ25" s="160"/>
      <c r="QK25" s="160"/>
      <c r="QL25" s="160"/>
      <c r="QM25" s="160"/>
      <c r="QN25" s="160"/>
      <c r="QO25" s="160"/>
      <c r="QP25" s="160"/>
      <c r="QQ25" s="160"/>
      <c r="QR25" s="160"/>
      <c r="QS25" s="160"/>
      <c r="QT25" s="160"/>
      <c r="QU25" s="160"/>
      <c r="QV25" s="160"/>
      <c r="QW25" s="160"/>
      <c r="QX25" s="160"/>
      <c r="QY25" s="160"/>
      <c r="QZ25" s="160"/>
      <c r="RA25" s="160"/>
      <c r="RB25" s="160"/>
      <c r="RC25" s="160"/>
      <c r="RD25" s="160"/>
      <c r="RE25" s="160"/>
      <c r="RF25" s="160"/>
      <c r="RG25" s="160"/>
      <c r="RH25" s="160"/>
      <c r="RI25" s="160"/>
      <c r="RJ25" s="160"/>
      <c r="RK25" s="160"/>
      <c r="RL25" s="160"/>
      <c r="RM25" s="160"/>
      <c r="RN25" s="160"/>
      <c r="RO25" s="160"/>
      <c r="RP25" s="160"/>
      <c r="RQ25" s="160"/>
      <c r="RR25" s="160"/>
      <c r="RS25" s="160"/>
      <c r="RT25" s="160"/>
      <c r="RU25" s="160"/>
      <c r="RV25" s="160"/>
      <c r="RW25" s="160"/>
      <c r="RX25" s="160"/>
      <c r="RY25" s="160"/>
      <c r="RZ25" s="160"/>
      <c r="SA25" s="160"/>
      <c r="SB25" s="160"/>
      <c r="SC25" s="160"/>
      <c r="SD25" s="160"/>
      <c r="SE25" s="160"/>
      <c r="SF25" s="160"/>
      <c r="SG25" s="160"/>
      <c r="SH25" s="160"/>
      <c r="SI25" s="160"/>
      <c r="SJ25" s="160"/>
      <c r="SK25" s="160"/>
      <c r="SL25" s="160"/>
      <c r="SM25" s="160"/>
      <c r="SN25" s="160"/>
      <c r="SO25" s="160"/>
      <c r="SP25" s="160"/>
      <c r="SQ25" s="160"/>
      <c r="SR25" s="160"/>
      <c r="SS25" s="160"/>
      <c r="ST25" s="160"/>
      <c r="SU25" s="160"/>
      <c r="SV25" s="160"/>
      <c r="SW25" s="160"/>
      <c r="SX25" s="160"/>
      <c r="SY25" s="160"/>
      <c r="SZ25" s="160"/>
      <c r="TA25" s="160"/>
      <c r="TB25" s="160"/>
      <c r="TC25" s="160"/>
      <c r="TD25" s="160"/>
      <c r="TE25" s="160"/>
      <c r="TF25" s="160"/>
    </row>
    <row r="26" spans="1:526">
      <c r="A26" s="160"/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60"/>
      <c r="Y26" s="160"/>
      <c r="Z26" s="160"/>
      <c r="AA26" s="160"/>
      <c r="AB26" s="160"/>
      <c r="AC26" s="160"/>
      <c r="AD26" s="160"/>
      <c r="AE26" s="160"/>
      <c r="AF26" s="160"/>
      <c r="AG26" s="160"/>
      <c r="AH26" s="160"/>
      <c r="AI26" s="160"/>
      <c r="AJ26" s="160"/>
      <c r="AK26" s="160"/>
      <c r="AL26" s="160"/>
      <c r="AM26" s="160"/>
      <c r="AN26" s="160"/>
      <c r="AO26" s="160"/>
      <c r="AP26" s="160"/>
      <c r="AQ26" s="160"/>
      <c r="AR26" s="160"/>
      <c r="AS26" s="160"/>
      <c r="AT26" s="160"/>
      <c r="AU26" s="160"/>
      <c r="AV26" s="160"/>
      <c r="AW26" s="160"/>
      <c r="AX26" s="160"/>
      <c r="AY26" s="160"/>
      <c r="AZ26" s="160"/>
      <c r="BA26" s="160"/>
      <c r="BB26" s="160"/>
      <c r="BC26" s="160"/>
      <c r="BD26" s="160"/>
      <c r="BE26" s="160"/>
      <c r="BF26" s="160"/>
      <c r="BG26" s="160"/>
      <c r="BH26" s="160"/>
      <c r="BI26" s="160"/>
      <c r="BJ26" s="160"/>
      <c r="BK26" s="160"/>
      <c r="BL26" s="160"/>
      <c r="BM26" s="160"/>
      <c r="BN26" s="160"/>
      <c r="BO26" s="160"/>
      <c r="BP26" s="160"/>
      <c r="BQ26" s="160"/>
      <c r="BR26" s="160"/>
      <c r="BS26" s="160"/>
      <c r="BT26" s="160"/>
      <c r="BU26" s="160"/>
      <c r="BV26" s="160"/>
      <c r="BW26" s="160"/>
      <c r="BX26" s="160"/>
      <c r="BY26" s="160"/>
      <c r="BZ26" s="160"/>
      <c r="CA26" s="160"/>
      <c r="CB26" s="160"/>
      <c r="CC26" s="160"/>
      <c r="CD26" s="160"/>
      <c r="CE26" s="160"/>
      <c r="CF26" s="160"/>
      <c r="CG26" s="160"/>
      <c r="CH26" s="160"/>
      <c r="CI26" s="160"/>
      <c r="CJ26" s="160"/>
      <c r="CK26" s="160"/>
      <c r="CL26" s="160"/>
      <c r="CM26" s="160"/>
      <c r="CN26" s="160"/>
      <c r="CO26" s="160"/>
      <c r="CP26" s="160"/>
      <c r="CQ26" s="160"/>
      <c r="CR26" s="160"/>
      <c r="CS26" s="160"/>
      <c r="CT26" s="160"/>
      <c r="CU26" s="160"/>
      <c r="CV26" s="160"/>
      <c r="CW26" s="160"/>
      <c r="CX26" s="160"/>
      <c r="CY26" s="160"/>
      <c r="CZ26" s="160"/>
      <c r="DA26" s="160"/>
      <c r="DB26" s="160"/>
      <c r="DC26" s="160"/>
      <c r="DD26" s="160"/>
      <c r="DE26" s="160"/>
      <c r="DF26" s="160"/>
      <c r="DG26" s="160"/>
      <c r="DH26" s="160"/>
      <c r="DI26" s="160"/>
      <c r="DJ26" s="160"/>
      <c r="DK26" s="160"/>
      <c r="DL26" s="160"/>
      <c r="DM26" s="160"/>
      <c r="DN26" s="160"/>
      <c r="DO26" s="160"/>
      <c r="DP26" s="160"/>
      <c r="DQ26" s="160"/>
      <c r="DR26" s="160"/>
      <c r="DS26" s="160"/>
      <c r="DT26" s="160"/>
      <c r="DU26" s="160"/>
      <c r="DV26" s="160"/>
      <c r="DW26" s="160"/>
      <c r="DX26" s="160"/>
      <c r="DY26" s="160"/>
      <c r="DZ26" s="160"/>
      <c r="EA26" s="160"/>
      <c r="EB26" s="160"/>
      <c r="EC26" s="160"/>
      <c r="ED26" s="160"/>
      <c r="EE26" s="160"/>
      <c r="EF26" s="160"/>
      <c r="EG26" s="160"/>
      <c r="EH26" s="160"/>
      <c r="EI26" s="160"/>
      <c r="EJ26" s="160"/>
      <c r="EK26" s="160"/>
      <c r="EL26" s="160"/>
      <c r="EM26" s="160"/>
      <c r="EN26" s="160"/>
      <c r="EO26" s="160"/>
      <c r="EP26" s="160"/>
      <c r="EQ26" s="160"/>
      <c r="ER26" s="160"/>
      <c r="ES26" s="160"/>
      <c r="ET26" s="160"/>
      <c r="EU26" s="160"/>
      <c r="EV26" s="160"/>
      <c r="EW26" s="160"/>
      <c r="EX26" s="160"/>
      <c r="EY26" s="160"/>
      <c r="EZ26" s="160"/>
      <c r="FA26" s="160"/>
      <c r="FB26" s="160"/>
      <c r="FC26" s="160"/>
      <c r="FD26" s="160"/>
      <c r="FE26" s="160"/>
      <c r="FF26" s="160"/>
      <c r="FG26" s="160"/>
      <c r="FH26" s="160"/>
      <c r="FI26" s="160"/>
      <c r="FJ26" s="160"/>
      <c r="FK26" s="160"/>
      <c r="FL26" s="160"/>
      <c r="FM26" s="160"/>
      <c r="FN26" s="160"/>
      <c r="FO26" s="160"/>
      <c r="FP26" s="160"/>
      <c r="FQ26" s="160"/>
      <c r="FR26" s="160"/>
      <c r="FS26" s="160"/>
      <c r="FT26" s="160"/>
      <c r="FU26" s="160"/>
      <c r="FV26" s="160"/>
      <c r="FW26" s="160"/>
      <c r="FX26" s="160"/>
      <c r="FY26" s="160"/>
      <c r="FZ26" s="160"/>
      <c r="GA26" s="160"/>
      <c r="GB26" s="160"/>
      <c r="GC26" s="160"/>
      <c r="GD26" s="160"/>
      <c r="GE26" s="160"/>
      <c r="GF26" s="160"/>
      <c r="GG26" s="160"/>
      <c r="GH26" s="160"/>
      <c r="GI26" s="160"/>
      <c r="GJ26" s="160"/>
      <c r="GK26" s="160"/>
      <c r="GL26" s="160"/>
      <c r="GM26" s="160"/>
      <c r="GN26" s="160"/>
      <c r="GO26" s="160"/>
      <c r="GP26" s="160"/>
      <c r="GQ26" s="160"/>
      <c r="GR26" s="160"/>
      <c r="GS26" s="160"/>
      <c r="GT26" s="160"/>
      <c r="GU26" s="160"/>
      <c r="GV26" s="160"/>
      <c r="GW26" s="160"/>
      <c r="GX26" s="160"/>
      <c r="GY26" s="160"/>
      <c r="GZ26" s="160"/>
      <c r="HA26" s="160"/>
      <c r="HB26" s="160"/>
      <c r="HC26" s="160"/>
      <c r="HD26" s="160"/>
      <c r="HE26" s="160"/>
      <c r="HF26" s="160"/>
      <c r="HG26" s="160"/>
      <c r="HH26" s="160"/>
      <c r="HI26" s="160"/>
      <c r="HJ26" s="160"/>
      <c r="HK26" s="160"/>
      <c r="HL26" s="160"/>
      <c r="HM26" s="160"/>
      <c r="HN26" s="160"/>
      <c r="HO26" s="160"/>
      <c r="HP26" s="160"/>
      <c r="HQ26" s="160"/>
      <c r="HR26" s="160"/>
      <c r="HS26" s="160"/>
      <c r="HT26" s="160"/>
      <c r="HU26" s="160"/>
      <c r="HV26" s="160"/>
      <c r="HW26" s="160"/>
      <c r="HX26" s="160"/>
      <c r="HY26" s="160"/>
      <c r="HZ26" s="160"/>
      <c r="IA26" s="160"/>
      <c r="IB26" s="160"/>
      <c r="IC26" s="160"/>
      <c r="ID26" s="160"/>
      <c r="IE26" s="160"/>
      <c r="IF26" s="160"/>
      <c r="IG26" s="160"/>
      <c r="IH26" s="160"/>
      <c r="II26" s="160"/>
      <c r="IJ26" s="160"/>
      <c r="IK26" s="160"/>
      <c r="IL26" s="160"/>
      <c r="IM26" s="160"/>
      <c r="IN26" s="160"/>
      <c r="IO26" s="160"/>
      <c r="IP26" s="160"/>
      <c r="IQ26" s="160"/>
      <c r="IR26" s="160"/>
      <c r="IS26" s="160"/>
      <c r="IT26" s="160"/>
      <c r="IU26" s="160"/>
      <c r="IV26" s="160"/>
      <c r="IW26" s="160"/>
      <c r="IX26" s="160"/>
      <c r="IY26" s="160"/>
      <c r="IZ26" s="160"/>
      <c r="JA26" s="160"/>
      <c r="JB26" s="160"/>
      <c r="JC26" s="160"/>
      <c r="JD26" s="160"/>
      <c r="JE26" s="160"/>
      <c r="JF26" s="160"/>
      <c r="JG26" s="160"/>
      <c r="JH26" s="160"/>
      <c r="JI26" s="160"/>
      <c r="JJ26" s="160"/>
      <c r="JK26" s="160"/>
      <c r="JL26" s="160"/>
      <c r="JM26" s="160"/>
      <c r="JN26" s="160"/>
      <c r="JO26" s="160"/>
      <c r="JP26" s="160"/>
      <c r="JQ26" s="160"/>
      <c r="JR26" s="160"/>
      <c r="JS26" s="160"/>
      <c r="JT26" s="160"/>
      <c r="JU26" s="160"/>
      <c r="JV26" s="160"/>
      <c r="JW26" s="160"/>
      <c r="JX26" s="160"/>
      <c r="JY26" s="160"/>
      <c r="JZ26" s="160"/>
      <c r="KA26" s="160"/>
      <c r="KB26" s="160"/>
      <c r="KC26" s="160"/>
      <c r="KD26" s="160"/>
      <c r="KE26" s="160"/>
      <c r="KF26" s="160"/>
      <c r="KG26" s="160"/>
      <c r="KH26" s="160"/>
      <c r="KI26" s="160"/>
      <c r="KJ26" s="160"/>
      <c r="KK26" s="160"/>
      <c r="KL26" s="160"/>
      <c r="KM26" s="160"/>
      <c r="KN26" s="160"/>
      <c r="KO26" s="160"/>
      <c r="KP26" s="160"/>
      <c r="KQ26" s="160"/>
      <c r="KR26" s="160"/>
      <c r="KS26" s="160"/>
      <c r="KT26" s="160"/>
      <c r="KU26" s="160"/>
      <c r="KV26" s="160"/>
      <c r="KW26" s="160"/>
      <c r="KX26" s="160"/>
      <c r="KY26" s="160"/>
      <c r="KZ26" s="160"/>
      <c r="LA26" s="160"/>
      <c r="LB26" s="160"/>
      <c r="LC26" s="160"/>
      <c r="LD26" s="160"/>
      <c r="LE26" s="160"/>
      <c r="LF26" s="160"/>
      <c r="LG26" s="160"/>
      <c r="LH26" s="160"/>
      <c r="LI26" s="160"/>
      <c r="LJ26" s="160"/>
      <c r="LK26" s="160"/>
      <c r="LL26" s="160"/>
      <c r="LM26" s="160"/>
      <c r="LN26" s="160"/>
      <c r="LO26" s="160"/>
      <c r="LP26" s="160"/>
      <c r="LQ26" s="160"/>
      <c r="LR26" s="160"/>
      <c r="LS26" s="160"/>
      <c r="LT26" s="160"/>
      <c r="LU26" s="160"/>
      <c r="LV26" s="160"/>
      <c r="LW26" s="160"/>
      <c r="LX26" s="160"/>
      <c r="LY26" s="160"/>
      <c r="LZ26" s="160"/>
      <c r="MA26" s="160"/>
      <c r="MB26" s="160"/>
      <c r="MC26" s="160"/>
      <c r="MD26" s="160"/>
      <c r="ME26" s="160"/>
      <c r="MF26" s="160"/>
      <c r="MG26" s="160"/>
      <c r="MH26" s="160"/>
      <c r="MI26" s="160"/>
      <c r="MJ26" s="160"/>
      <c r="MK26" s="160"/>
      <c r="ML26" s="160"/>
      <c r="MM26" s="160"/>
      <c r="MN26" s="160"/>
      <c r="MO26" s="160"/>
      <c r="MP26" s="160"/>
      <c r="MQ26" s="160"/>
      <c r="MR26" s="160"/>
      <c r="MS26" s="160"/>
      <c r="MT26" s="160"/>
      <c r="MU26" s="160"/>
      <c r="MV26" s="160"/>
      <c r="MW26" s="160"/>
      <c r="MX26" s="160"/>
      <c r="MY26" s="160"/>
      <c r="MZ26" s="160"/>
      <c r="NA26" s="160"/>
      <c r="NB26" s="160"/>
      <c r="NC26" s="160"/>
      <c r="ND26" s="160"/>
      <c r="NE26" s="160"/>
      <c r="NF26" s="160"/>
      <c r="NG26" s="160"/>
      <c r="NH26" s="160"/>
      <c r="NI26" s="160"/>
      <c r="NJ26" s="160"/>
      <c r="NK26" s="160"/>
      <c r="NL26" s="160"/>
      <c r="NM26" s="160"/>
      <c r="NN26" s="160"/>
      <c r="NO26" s="160"/>
      <c r="NP26" s="160"/>
      <c r="NQ26" s="160"/>
      <c r="NR26" s="160"/>
      <c r="NS26" s="160"/>
      <c r="NT26" s="160"/>
      <c r="NU26" s="160"/>
      <c r="NV26" s="160"/>
      <c r="NW26" s="160"/>
      <c r="NX26" s="160"/>
      <c r="NY26" s="160"/>
      <c r="NZ26" s="160"/>
      <c r="OA26" s="160"/>
      <c r="OB26" s="160"/>
      <c r="OC26" s="160"/>
      <c r="OD26" s="160"/>
      <c r="OE26" s="160"/>
      <c r="OF26" s="160"/>
      <c r="OG26" s="160"/>
      <c r="OH26" s="160"/>
      <c r="OI26" s="160"/>
      <c r="OJ26" s="160"/>
      <c r="OK26" s="160"/>
      <c r="OL26" s="160"/>
      <c r="OM26" s="160"/>
      <c r="ON26" s="160"/>
      <c r="OO26" s="160"/>
      <c r="OP26" s="160"/>
      <c r="OQ26" s="160"/>
      <c r="OR26" s="160"/>
      <c r="OS26" s="160"/>
      <c r="OT26" s="160"/>
      <c r="OU26" s="160"/>
      <c r="OV26" s="160"/>
      <c r="OW26" s="160"/>
      <c r="OX26" s="160"/>
      <c r="OY26" s="160"/>
      <c r="OZ26" s="160"/>
      <c r="PA26" s="160"/>
      <c r="PB26" s="160"/>
      <c r="PC26" s="160"/>
      <c r="PD26" s="160"/>
      <c r="PE26" s="160"/>
      <c r="PF26" s="160"/>
      <c r="PG26" s="160"/>
      <c r="PH26" s="160"/>
      <c r="PI26" s="160"/>
      <c r="PJ26" s="160"/>
      <c r="PK26" s="160"/>
      <c r="PL26" s="160"/>
      <c r="PM26" s="160"/>
      <c r="PN26" s="160"/>
      <c r="PO26" s="160"/>
      <c r="PP26" s="160"/>
      <c r="PQ26" s="160"/>
      <c r="PR26" s="160"/>
      <c r="PS26" s="160"/>
      <c r="PT26" s="160"/>
      <c r="PU26" s="160"/>
      <c r="PV26" s="160"/>
      <c r="PW26" s="160"/>
      <c r="PX26" s="160"/>
      <c r="PY26" s="160"/>
      <c r="PZ26" s="160"/>
      <c r="QA26" s="160"/>
      <c r="QB26" s="160"/>
      <c r="QC26" s="160"/>
      <c r="QD26" s="160"/>
      <c r="QE26" s="160"/>
      <c r="QF26" s="160"/>
      <c r="QG26" s="160"/>
      <c r="QH26" s="160"/>
      <c r="QI26" s="160"/>
      <c r="QJ26" s="160"/>
      <c r="QK26" s="160"/>
      <c r="QL26" s="160"/>
      <c r="QM26" s="160"/>
      <c r="QN26" s="160"/>
      <c r="QO26" s="160"/>
      <c r="QP26" s="160"/>
      <c r="QQ26" s="160"/>
      <c r="QR26" s="160"/>
      <c r="QS26" s="160"/>
      <c r="QT26" s="160"/>
      <c r="QU26" s="160"/>
      <c r="QV26" s="160"/>
      <c r="QW26" s="160"/>
      <c r="QX26" s="160"/>
      <c r="QY26" s="160"/>
      <c r="QZ26" s="160"/>
      <c r="RA26" s="160"/>
      <c r="RB26" s="160"/>
      <c r="RC26" s="160"/>
      <c r="RD26" s="160"/>
      <c r="RE26" s="160"/>
      <c r="RF26" s="160"/>
      <c r="RG26" s="160"/>
      <c r="RH26" s="160"/>
      <c r="RI26" s="160"/>
      <c r="RJ26" s="160"/>
      <c r="RK26" s="160"/>
      <c r="RL26" s="160"/>
      <c r="RM26" s="160"/>
      <c r="RN26" s="160"/>
      <c r="RO26" s="160"/>
      <c r="RP26" s="160"/>
      <c r="RQ26" s="160"/>
      <c r="RR26" s="160"/>
      <c r="RS26" s="160"/>
      <c r="RT26" s="160"/>
      <c r="RU26" s="160"/>
      <c r="RV26" s="160"/>
      <c r="RW26" s="160"/>
      <c r="RX26" s="160"/>
      <c r="RY26" s="160"/>
      <c r="RZ26" s="160"/>
      <c r="SA26" s="160"/>
      <c r="SB26" s="160"/>
      <c r="SC26" s="160"/>
      <c r="SD26" s="160"/>
      <c r="SE26" s="160"/>
      <c r="SF26" s="160"/>
      <c r="SG26" s="160"/>
      <c r="SH26" s="160"/>
      <c r="SI26" s="160"/>
      <c r="SJ26" s="160"/>
      <c r="SK26" s="160"/>
      <c r="SL26" s="160"/>
      <c r="SM26" s="160"/>
      <c r="SN26" s="160"/>
      <c r="SO26" s="160"/>
      <c r="SP26" s="160"/>
      <c r="SQ26" s="160"/>
      <c r="SR26" s="160"/>
      <c r="SS26" s="160"/>
      <c r="ST26" s="160"/>
      <c r="SU26" s="160"/>
      <c r="SV26" s="160"/>
      <c r="SW26" s="160"/>
      <c r="SX26" s="160"/>
      <c r="SY26" s="160"/>
      <c r="SZ26" s="160"/>
      <c r="TA26" s="160"/>
      <c r="TB26" s="160"/>
      <c r="TC26" s="160"/>
      <c r="TD26" s="160"/>
      <c r="TE26" s="160"/>
      <c r="TF26" s="160"/>
    </row>
    <row r="27" spans="1:526">
      <c r="A27" s="160"/>
      <c r="B27" s="160"/>
      <c r="C27" s="160"/>
      <c r="D27" s="160"/>
      <c r="E27" s="160"/>
      <c r="F27" s="160"/>
      <c r="G27" s="160"/>
      <c r="H27" s="160"/>
      <c r="I27" s="160"/>
      <c r="J27" s="160"/>
      <c r="K27" s="160"/>
      <c r="L27" s="160"/>
      <c r="M27" s="160"/>
      <c r="N27" s="160"/>
      <c r="O27" s="160"/>
      <c r="P27" s="160"/>
      <c r="Q27" s="160"/>
      <c r="R27" s="160"/>
      <c r="S27" s="160"/>
      <c r="T27" s="160"/>
      <c r="U27" s="160"/>
      <c r="V27" s="160"/>
      <c r="W27" s="160"/>
      <c r="X27" s="160"/>
      <c r="Y27" s="160"/>
      <c r="Z27" s="160"/>
      <c r="AA27" s="160"/>
      <c r="AB27" s="160"/>
      <c r="AC27" s="160"/>
      <c r="AD27" s="160"/>
      <c r="AE27" s="160"/>
      <c r="AF27" s="160"/>
      <c r="AG27" s="160"/>
      <c r="AH27" s="160"/>
      <c r="AI27" s="160"/>
      <c r="AJ27" s="160"/>
      <c r="AK27" s="160"/>
      <c r="AL27" s="160"/>
      <c r="AM27" s="160"/>
      <c r="AN27" s="160"/>
      <c r="AO27" s="160"/>
      <c r="AP27" s="160"/>
      <c r="AQ27" s="160"/>
      <c r="AR27" s="160"/>
      <c r="AS27" s="160"/>
      <c r="AT27" s="160"/>
      <c r="AU27" s="160"/>
      <c r="AV27" s="160"/>
      <c r="AW27" s="160"/>
      <c r="AX27" s="160"/>
      <c r="AY27" s="160"/>
      <c r="AZ27" s="160"/>
      <c r="BA27" s="160"/>
      <c r="BB27" s="160"/>
      <c r="BC27" s="160"/>
      <c r="BD27" s="160"/>
      <c r="BE27" s="160"/>
      <c r="BF27" s="160"/>
      <c r="BG27" s="160"/>
      <c r="BH27" s="160"/>
      <c r="BI27" s="160"/>
      <c r="BJ27" s="160"/>
      <c r="BK27" s="160"/>
      <c r="BL27" s="160"/>
      <c r="BM27" s="160"/>
      <c r="BN27" s="160"/>
      <c r="BO27" s="160"/>
      <c r="BP27" s="160"/>
      <c r="BQ27" s="160"/>
      <c r="BR27" s="160"/>
      <c r="BS27" s="160"/>
      <c r="BT27" s="160"/>
      <c r="BU27" s="160"/>
      <c r="BV27" s="160"/>
      <c r="BW27" s="160"/>
      <c r="BX27" s="160"/>
      <c r="BY27" s="160"/>
      <c r="BZ27" s="160"/>
      <c r="CA27" s="160"/>
      <c r="CB27" s="160"/>
      <c r="CC27" s="160"/>
      <c r="CD27" s="160"/>
      <c r="CE27" s="160"/>
      <c r="CF27" s="160"/>
      <c r="CG27" s="160"/>
      <c r="CH27" s="160"/>
      <c r="CI27" s="160"/>
      <c r="CJ27" s="160"/>
      <c r="CK27" s="160"/>
      <c r="CL27" s="160"/>
      <c r="CM27" s="160"/>
      <c r="CN27" s="160"/>
      <c r="CO27" s="160"/>
      <c r="CP27" s="160"/>
      <c r="CQ27" s="160"/>
      <c r="CR27" s="160"/>
      <c r="CS27" s="160"/>
      <c r="CT27" s="160"/>
      <c r="CU27" s="160"/>
      <c r="CV27" s="160"/>
      <c r="CW27" s="160"/>
      <c r="CX27" s="160"/>
      <c r="CY27" s="160"/>
      <c r="CZ27" s="160"/>
      <c r="DA27" s="160"/>
      <c r="DB27" s="160"/>
      <c r="DC27" s="160"/>
      <c r="DD27" s="160"/>
      <c r="DE27" s="160"/>
      <c r="DF27" s="160"/>
      <c r="DG27" s="160"/>
      <c r="DH27" s="160"/>
      <c r="DI27" s="160"/>
      <c r="DJ27" s="160"/>
      <c r="DK27" s="160"/>
      <c r="DL27" s="160"/>
      <c r="DM27" s="160"/>
      <c r="DN27" s="160"/>
      <c r="DO27" s="160"/>
      <c r="DP27" s="160"/>
      <c r="DQ27" s="160"/>
      <c r="DR27" s="160"/>
      <c r="DS27" s="160"/>
      <c r="DT27" s="160"/>
      <c r="DU27" s="160"/>
      <c r="DV27" s="160"/>
      <c r="DW27" s="160"/>
      <c r="DX27" s="160"/>
      <c r="DY27" s="160"/>
      <c r="DZ27" s="160"/>
      <c r="EA27" s="160"/>
      <c r="EB27" s="160"/>
      <c r="EC27" s="160"/>
      <c r="ED27" s="160"/>
      <c r="EE27" s="160"/>
      <c r="EF27" s="160"/>
      <c r="EG27" s="160"/>
      <c r="EH27" s="160"/>
      <c r="EI27" s="160"/>
      <c r="EJ27" s="160"/>
      <c r="EK27" s="160"/>
      <c r="EL27" s="160"/>
      <c r="EM27" s="160"/>
      <c r="EN27" s="160"/>
      <c r="EO27" s="160"/>
      <c r="EP27" s="160"/>
      <c r="EQ27" s="160"/>
      <c r="ER27" s="160"/>
      <c r="ES27" s="160"/>
      <c r="ET27" s="160"/>
      <c r="EU27" s="160"/>
      <c r="EV27" s="160"/>
      <c r="EW27" s="160"/>
      <c r="EX27" s="160"/>
      <c r="EY27" s="160"/>
      <c r="EZ27" s="160"/>
      <c r="FA27" s="160"/>
      <c r="FB27" s="160"/>
      <c r="FC27" s="160"/>
      <c r="FD27" s="160"/>
      <c r="FE27" s="160"/>
      <c r="FF27" s="160"/>
      <c r="FG27" s="160"/>
      <c r="FH27" s="160"/>
      <c r="FI27" s="160"/>
      <c r="FJ27" s="160"/>
      <c r="FK27" s="160"/>
      <c r="FL27" s="160"/>
      <c r="FM27" s="160"/>
      <c r="FN27" s="160"/>
      <c r="FO27" s="160"/>
      <c r="FP27" s="160"/>
      <c r="FQ27" s="160"/>
      <c r="FR27" s="160"/>
      <c r="FS27" s="160"/>
      <c r="FT27" s="160"/>
      <c r="FU27" s="160"/>
      <c r="FV27" s="160"/>
      <c r="FW27" s="160"/>
      <c r="FX27" s="160"/>
      <c r="FY27" s="160"/>
      <c r="FZ27" s="160"/>
      <c r="GA27" s="160"/>
      <c r="GB27" s="160"/>
      <c r="GC27" s="160"/>
      <c r="GD27" s="160"/>
      <c r="GE27" s="160"/>
      <c r="GF27" s="160"/>
      <c r="GG27" s="160"/>
      <c r="GH27" s="160"/>
      <c r="GI27" s="160"/>
      <c r="GJ27" s="160"/>
      <c r="GK27" s="160"/>
      <c r="GL27" s="160"/>
      <c r="GM27" s="160"/>
      <c r="GN27" s="160"/>
      <c r="GO27" s="160"/>
      <c r="GP27" s="160"/>
      <c r="GQ27" s="160"/>
      <c r="GR27" s="160"/>
      <c r="GS27" s="160"/>
      <c r="GT27" s="160"/>
      <c r="GU27" s="160"/>
      <c r="GV27" s="160"/>
      <c r="GW27" s="160"/>
      <c r="GX27" s="160"/>
      <c r="GY27" s="160"/>
      <c r="GZ27" s="160"/>
      <c r="HA27" s="160"/>
      <c r="HB27" s="160"/>
      <c r="HC27" s="160"/>
      <c r="HD27" s="160"/>
      <c r="HE27" s="160"/>
      <c r="HF27" s="160"/>
      <c r="HG27" s="160"/>
      <c r="HH27" s="160"/>
      <c r="HI27" s="160"/>
      <c r="HJ27" s="160"/>
      <c r="HK27" s="160"/>
      <c r="HL27" s="160"/>
      <c r="HM27" s="160"/>
      <c r="HN27" s="160"/>
      <c r="HO27" s="160"/>
      <c r="HP27" s="160"/>
      <c r="HQ27" s="160"/>
      <c r="HR27" s="160"/>
      <c r="HS27" s="160"/>
      <c r="HT27" s="160"/>
      <c r="HU27" s="160"/>
      <c r="HV27" s="160"/>
      <c r="HW27" s="160"/>
      <c r="HX27" s="160"/>
      <c r="HY27" s="160"/>
      <c r="HZ27" s="160"/>
      <c r="IA27" s="160"/>
      <c r="IB27" s="160"/>
      <c r="IC27" s="160"/>
      <c r="ID27" s="160"/>
      <c r="IE27" s="160"/>
      <c r="IF27" s="160"/>
      <c r="IG27" s="160"/>
      <c r="IH27" s="160"/>
      <c r="II27" s="160"/>
      <c r="IJ27" s="160"/>
      <c r="IK27" s="160"/>
      <c r="IL27" s="160"/>
      <c r="IM27" s="160"/>
      <c r="IN27" s="160"/>
      <c r="IO27" s="160"/>
      <c r="IP27" s="160"/>
      <c r="IQ27" s="160"/>
      <c r="IR27" s="160"/>
      <c r="IS27" s="160"/>
      <c r="IT27" s="160"/>
      <c r="IU27" s="160"/>
      <c r="IV27" s="160"/>
      <c r="IW27" s="160"/>
      <c r="IX27" s="160"/>
      <c r="IY27" s="160"/>
      <c r="IZ27" s="160"/>
      <c r="JA27" s="160"/>
      <c r="JB27" s="160"/>
      <c r="JC27" s="160"/>
      <c r="JD27" s="160"/>
      <c r="JE27" s="160"/>
      <c r="JF27" s="160"/>
      <c r="JG27" s="160"/>
      <c r="JH27" s="160"/>
      <c r="JI27" s="160"/>
      <c r="JJ27" s="160"/>
      <c r="JK27" s="160"/>
      <c r="JL27" s="160"/>
      <c r="JM27" s="160"/>
      <c r="JN27" s="160"/>
      <c r="JO27" s="160"/>
      <c r="JP27" s="160"/>
      <c r="JQ27" s="160"/>
      <c r="JR27" s="160"/>
      <c r="JS27" s="160"/>
      <c r="JT27" s="160"/>
      <c r="JU27" s="160"/>
      <c r="JV27" s="160"/>
      <c r="JW27" s="160"/>
      <c r="JX27" s="160"/>
      <c r="JY27" s="160"/>
      <c r="JZ27" s="160"/>
      <c r="KA27" s="160"/>
      <c r="KB27" s="160"/>
      <c r="KC27" s="160"/>
      <c r="KD27" s="160"/>
      <c r="KE27" s="160"/>
      <c r="KF27" s="160"/>
      <c r="KG27" s="160"/>
      <c r="KH27" s="160"/>
      <c r="KI27" s="160"/>
      <c r="KJ27" s="160"/>
      <c r="KK27" s="160"/>
      <c r="KL27" s="160"/>
      <c r="KM27" s="160"/>
      <c r="KN27" s="160"/>
      <c r="KO27" s="160"/>
      <c r="KP27" s="160"/>
      <c r="KQ27" s="160"/>
      <c r="KR27" s="160"/>
      <c r="KS27" s="160"/>
      <c r="KT27" s="160"/>
      <c r="KU27" s="160"/>
      <c r="KV27" s="160"/>
      <c r="KW27" s="160"/>
      <c r="KX27" s="160"/>
      <c r="KY27" s="160"/>
      <c r="KZ27" s="160"/>
      <c r="LA27" s="160"/>
      <c r="LB27" s="160"/>
      <c r="LC27" s="160"/>
      <c r="LD27" s="160"/>
      <c r="LE27" s="160"/>
      <c r="LF27" s="160"/>
      <c r="LG27" s="160"/>
      <c r="LH27" s="160"/>
      <c r="LI27" s="160"/>
      <c r="LJ27" s="160"/>
      <c r="LK27" s="160"/>
      <c r="LL27" s="160"/>
      <c r="LM27" s="160"/>
      <c r="LN27" s="160"/>
      <c r="LO27" s="160"/>
      <c r="LP27" s="160"/>
      <c r="LQ27" s="160"/>
      <c r="LR27" s="160"/>
      <c r="LS27" s="160"/>
      <c r="LT27" s="160"/>
      <c r="LU27" s="160"/>
      <c r="LV27" s="160"/>
      <c r="LW27" s="160"/>
      <c r="LX27" s="160"/>
      <c r="LY27" s="160"/>
      <c r="LZ27" s="160"/>
      <c r="MA27" s="160"/>
      <c r="MB27" s="160"/>
      <c r="MC27" s="160"/>
      <c r="MD27" s="160"/>
      <c r="ME27" s="160"/>
      <c r="MF27" s="160"/>
      <c r="MG27" s="160"/>
      <c r="MH27" s="160"/>
      <c r="MI27" s="160"/>
      <c r="MJ27" s="160"/>
      <c r="MK27" s="160"/>
      <c r="ML27" s="160"/>
      <c r="MM27" s="160"/>
      <c r="MN27" s="160"/>
      <c r="MO27" s="160"/>
      <c r="MP27" s="160"/>
      <c r="MQ27" s="160"/>
      <c r="MR27" s="160"/>
      <c r="MS27" s="160"/>
      <c r="MT27" s="160"/>
      <c r="MU27" s="160"/>
      <c r="MV27" s="160"/>
      <c r="MW27" s="160"/>
      <c r="MX27" s="160"/>
      <c r="MY27" s="160"/>
      <c r="MZ27" s="160"/>
      <c r="NA27" s="160"/>
      <c r="NB27" s="160"/>
      <c r="NC27" s="160"/>
      <c r="ND27" s="160"/>
      <c r="NE27" s="160"/>
      <c r="NF27" s="160"/>
      <c r="NG27" s="160"/>
      <c r="NH27" s="160"/>
      <c r="NI27" s="160"/>
      <c r="NJ27" s="160"/>
      <c r="NK27" s="160"/>
      <c r="NL27" s="160"/>
      <c r="NM27" s="160"/>
      <c r="NN27" s="160"/>
      <c r="NO27" s="160"/>
      <c r="NP27" s="160"/>
      <c r="NQ27" s="160"/>
      <c r="NR27" s="160"/>
      <c r="NS27" s="160"/>
      <c r="NT27" s="160"/>
      <c r="NU27" s="160"/>
      <c r="NV27" s="160"/>
      <c r="NW27" s="160"/>
      <c r="NX27" s="160"/>
      <c r="NY27" s="160"/>
      <c r="NZ27" s="160"/>
      <c r="OA27" s="160"/>
      <c r="OB27" s="160"/>
      <c r="OC27" s="160"/>
      <c r="OD27" s="160"/>
      <c r="OE27" s="160"/>
      <c r="OF27" s="160"/>
      <c r="OG27" s="160"/>
      <c r="OH27" s="160"/>
      <c r="OI27" s="160"/>
      <c r="OJ27" s="160"/>
      <c r="OK27" s="160"/>
      <c r="OL27" s="160"/>
      <c r="OM27" s="160"/>
      <c r="ON27" s="160"/>
      <c r="OO27" s="160"/>
      <c r="OP27" s="160"/>
      <c r="OQ27" s="160"/>
      <c r="OR27" s="160"/>
      <c r="OS27" s="160"/>
      <c r="OT27" s="160"/>
      <c r="OU27" s="160"/>
      <c r="OV27" s="160"/>
      <c r="OW27" s="160"/>
      <c r="OX27" s="160"/>
      <c r="OY27" s="160"/>
      <c r="OZ27" s="160"/>
      <c r="PA27" s="160"/>
      <c r="PB27" s="160"/>
      <c r="PC27" s="160"/>
      <c r="PD27" s="160"/>
      <c r="PE27" s="160"/>
      <c r="PF27" s="160"/>
      <c r="PG27" s="160"/>
      <c r="PH27" s="160"/>
      <c r="PI27" s="160"/>
      <c r="PJ27" s="160"/>
      <c r="PK27" s="160"/>
      <c r="PL27" s="160"/>
      <c r="PM27" s="160"/>
      <c r="PN27" s="160"/>
      <c r="PO27" s="160"/>
      <c r="PP27" s="160"/>
      <c r="PQ27" s="160"/>
      <c r="PR27" s="160"/>
      <c r="PS27" s="160"/>
      <c r="PT27" s="160"/>
      <c r="PU27" s="160"/>
      <c r="PV27" s="160"/>
      <c r="PW27" s="160"/>
      <c r="PX27" s="160"/>
      <c r="PY27" s="160"/>
      <c r="PZ27" s="160"/>
      <c r="QA27" s="160"/>
      <c r="QB27" s="160"/>
      <c r="QC27" s="160"/>
      <c r="QD27" s="160"/>
      <c r="QE27" s="160"/>
      <c r="QF27" s="160"/>
      <c r="QG27" s="160"/>
      <c r="QH27" s="160"/>
      <c r="QI27" s="160"/>
      <c r="QJ27" s="160"/>
      <c r="QK27" s="160"/>
      <c r="QL27" s="160"/>
      <c r="QM27" s="160"/>
      <c r="QN27" s="160"/>
      <c r="QO27" s="160"/>
      <c r="QP27" s="160"/>
      <c r="QQ27" s="160"/>
      <c r="QR27" s="160"/>
      <c r="QS27" s="160"/>
      <c r="QT27" s="160"/>
      <c r="QU27" s="160"/>
      <c r="QV27" s="160"/>
      <c r="QW27" s="160"/>
      <c r="QX27" s="160"/>
      <c r="QY27" s="160"/>
      <c r="QZ27" s="160"/>
      <c r="RA27" s="160"/>
      <c r="RB27" s="160"/>
      <c r="RC27" s="160"/>
      <c r="RD27" s="160"/>
      <c r="RE27" s="160"/>
      <c r="RF27" s="160"/>
      <c r="RG27" s="160"/>
      <c r="RH27" s="160"/>
      <c r="RI27" s="160"/>
      <c r="RJ27" s="160"/>
      <c r="RK27" s="160"/>
      <c r="RL27" s="160"/>
      <c r="RM27" s="160"/>
      <c r="RN27" s="160"/>
      <c r="RO27" s="160"/>
      <c r="RP27" s="160"/>
      <c r="RQ27" s="160"/>
      <c r="RR27" s="160"/>
      <c r="RS27" s="160"/>
      <c r="RT27" s="160"/>
      <c r="RU27" s="160"/>
      <c r="RV27" s="160"/>
      <c r="RW27" s="160"/>
      <c r="RX27" s="160"/>
      <c r="RY27" s="160"/>
      <c r="RZ27" s="160"/>
      <c r="SA27" s="160"/>
      <c r="SB27" s="160"/>
      <c r="SC27" s="160"/>
      <c r="SD27" s="160"/>
      <c r="SE27" s="160"/>
      <c r="SF27" s="160"/>
      <c r="SG27" s="160"/>
      <c r="SH27" s="160"/>
      <c r="SI27" s="160"/>
      <c r="SJ27" s="160"/>
      <c r="SK27" s="160"/>
      <c r="SL27" s="160"/>
      <c r="SM27" s="160"/>
      <c r="SN27" s="160"/>
      <c r="SO27" s="160"/>
      <c r="SP27" s="160"/>
      <c r="SQ27" s="160"/>
      <c r="SR27" s="160"/>
      <c r="SS27" s="160"/>
      <c r="ST27" s="160"/>
      <c r="SU27" s="160"/>
      <c r="SV27" s="160"/>
      <c r="SW27" s="160"/>
      <c r="SX27" s="160"/>
      <c r="SY27" s="160"/>
      <c r="SZ27" s="160"/>
      <c r="TA27" s="160"/>
      <c r="TB27" s="160"/>
      <c r="TC27" s="160"/>
      <c r="TD27" s="160"/>
      <c r="TE27" s="160"/>
      <c r="TF27" s="160"/>
    </row>
    <row r="28" spans="1:526">
      <c r="A28" s="160"/>
      <c r="B28" s="160"/>
      <c r="C28" s="160"/>
      <c r="D28" s="160"/>
      <c r="E28" s="160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0"/>
      <c r="T28" s="160"/>
      <c r="U28" s="160"/>
      <c r="V28" s="160"/>
      <c r="W28" s="160"/>
      <c r="X28" s="160"/>
      <c r="Y28" s="160"/>
      <c r="Z28" s="160"/>
      <c r="AA28" s="160"/>
      <c r="AB28" s="160"/>
      <c r="AC28" s="160"/>
      <c r="AD28" s="160"/>
      <c r="AE28" s="160"/>
      <c r="AF28" s="160"/>
      <c r="AG28" s="160"/>
      <c r="AH28" s="160"/>
      <c r="AI28" s="160"/>
      <c r="AJ28" s="160"/>
      <c r="AK28" s="160"/>
      <c r="AL28" s="160"/>
      <c r="AM28" s="160"/>
      <c r="AN28" s="160"/>
      <c r="AO28" s="160"/>
      <c r="AP28" s="160"/>
      <c r="AQ28" s="160"/>
      <c r="AR28" s="160"/>
      <c r="AS28" s="160"/>
      <c r="AT28" s="160"/>
      <c r="AU28" s="160"/>
      <c r="AV28" s="160"/>
      <c r="AW28" s="160"/>
      <c r="AX28" s="160"/>
      <c r="AY28" s="160"/>
      <c r="AZ28" s="160"/>
      <c r="BA28" s="160"/>
      <c r="BB28" s="160"/>
      <c r="BC28" s="160"/>
      <c r="BD28" s="160"/>
      <c r="BE28" s="160"/>
      <c r="BF28" s="160"/>
      <c r="BG28" s="160"/>
      <c r="BH28" s="160"/>
      <c r="BI28" s="160"/>
      <c r="BJ28" s="160"/>
      <c r="BK28" s="160"/>
      <c r="BL28" s="160"/>
      <c r="BM28" s="160"/>
      <c r="BN28" s="160"/>
      <c r="BO28" s="160"/>
      <c r="BP28" s="160"/>
      <c r="BQ28" s="160"/>
      <c r="BR28" s="160"/>
      <c r="BS28" s="160"/>
      <c r="BT28" s="160"/>
      <c r="BU28" s="160"/>
      <c r="BV28" s="160"/>
      <c r="BW28" s="160"/>
      <c r="BX28" s="160"/>
      <c r="BY28" s="160"/>
      <c r="BZ28" s="160"/>
      <c r="CA28" s="160"/>
      <c r="CB28" s="160"/>
      <c r="CC28" s="160"/>
      <c r="CD28" s="160"/>
      <c r="CE28" s="160"/>
      <c r="CF28" s="160"/>
      <c r="CG28" s="160"/>
      <c r="CH28" s="160"/>
      <c r="CI28" s="160"/>
      <c r="CJ28" s="160"/>
      <c r="CK28" s="160"/>
      <c r="CL28" s="160"/>
      <c r="CM28" s="160"/>
      <c r="CN28" s="160"/>
      <c r="CO28" s="160"/>
      <c r="CP28" s="160"/>
      <c r="CQ28" s="160"/>
      <c r="CR28" s="160"/>
      <c r="CS28" s="160"/>
      <c r="CT28" s="160"/>
      <c r="CU28" s="160"/>
      <c r="CV28" s="160"/>
      <c r="CW28" s="160"/>
      <c r="CX28" s="160"/>
      <c r="CY28" s="160"/>
      <c r="CZ28" s="160"/>
      <c r="DA28" s="160"/>
      <c r="DB28" s="160"/>
      <c r="DC28" s="160"/>
      <c r="DD28" s="160"/>
      <c r="DE28" s="160"/>
      <c r="DF28" s="160"/>
      <c r="DG28" s="160"/>
      <c r="DH28" s="160"/>
      <c r="DI28" s="160"/>
      <c r="DJ28" s="160"/>
      <c r="DK28" s="160"/>
      <c r="DL28" s="160"/>
      <c r="DM28" s="160"/>
      <c r="DN28" s="160"/>
      <c r="DO28" s="160"/>
      <c r="DP28" s="160"/>
      <c r="DQ28" s="160"/>
      <c r="DR28" s="160"/>
      <c r="DS28" s="160"/>
      <c r="DT28" s="160"/>
      <c r="DU28" s="160"/>
      <c r="DV28" s="160"/>
      <c r="DW28" s="160"/>
      <c r="DX28" s="160"/>
      <c r="DY28" s="160"/>
      <c r="DZ28" s="160"/>
      <c r="EA28" s="160"/>
      <c r="EB28" s="160"/>
      <c r="EC28" s="160"/>
      <c r="ED28" s="160"/>
      <c r="EE28" s="160"/>
      <c r="EF28" s="160"/>
      <c r="EG28" s="160"/>
      <c r="EH28" s="160"/>
      <c r="EI28" s="160"/>
      <c r="EJ28" s="160"/>
      <c r="EK28" s="160"/>
      <c r="EL28" s="160"/>
      <c r="EM28" s="160"/>
      <c r="EN28" s="160"/>
      <c r="EO28" s="160"/>
      <c r="EP28" s="160"/>
      <c r="EQ28" s="160"/>
      <c r="ER28" s="160"/>
      <c r="ES28" s="160"/>
      <c r="ET28" s="160"/>
      <c r="EU28" s="160"/>
      <c r="EV28" s="160"/>
      <c r="EW28" s="160"/>
      <c r="EX28" s="160"/>
      <c r="EY28" s="160"/>
      <c r="EZ28" s="160"/>
      <c r="FA28" s="160"/>
      <c r="FB28" s="160"/>
      <c r="FC28" s="160"/>
      <c r="FD28" s="160"/>
      <c r="FE28" s="160"/>
      <c r="FF28" s="160"/>
      <c r="FG28" s="160"/>
      <c r="FH28" s="160"/>
      <c r="FI28" s="160"/>
      <c r="FJ28" s="160"/>
      <c r="FK28" s="160"/>
      <c r="FL28" s="160"/>
      <c r="FM28" s="160"/>
      <c r="FN28" s="160"/>
      <c r="FO28" s="160"/>
      <c r="FP28" s="160"/>
      <c r="FQ28" s="160"/>
      <c r="FR28" s="160"/>
      <c r="FS28" s="160"/>
      <c r="FT28" s="160"/>
      <c r="FU28" s="160"/>
      <c r="FV28" s="160"/>
      <c r="FW28" s="160"/>
      <c r="FX28" s="160"/>
      <c r="FY28" s="160"/>
      <c r="FZ28" s="160"/>
      <c r="GA28" s="160"/>
      <c r="GB28" s="160"/>
      <c r="GC28" s="160"/>
      <c r="GD28" s="160"/>
      <c r="GE28" s="160"/>
      <c r="GF28" s="160"/>
      <c r="GG28" s="160"/>
      <c r="GH28" s="160"/>
      <c r="GI28" s="160"/>
      <c r="GJ28" s="160"/>
      <c r="GK28" s="160"/>
      <c r="GL28" s="160"/>
      <c r="GM28" s="160"/>
      <c r="GN28" s="160"/>
      <c r="GO28" s="160"/>
      <c r="GP28" s="160"/>
      <c r="GQ28" s="160"/>
      <c r="GR28" s="160"/>
      <c r="GS28" s="160"/>
      <c r="GT28" s="160"/>
      <c r="GU28" s="160"/>
      <c r="GV28" s="160"/>
      <c r="GW28" s="160"/>
      <c r="GX28" s="160"/>
      <c r="GY28" s="160"/>
      <c r="GZ28" s="160"/>
      <c r="HA28" s="160"/>
      <c r="HB28" s="160"/>
      <c r="HC28" s="160"/>
      <c r="HD28" s="160"/>
      <c r="HE28" s="160"/>
      <c r="HF28" s="160"/>
      <c r="HG28" s="160"/>
      <c r="HH28" s="160"/>
      <c r="HI28" s="160"/>
      <c r="HJ28" s="160"/>
      <c r="HK28" s="160"/>
      <c r="HL28" s="160"/>
      <c r="HM28" s="160"/>
      <c r="HN28" s="160"/>
      <c r="HO28" s="160"/>
      <c r="HP28" s="160"/>
      <c r="HQ28" s="160"/>
      <c r="HR28" s="160"/>
      <c r="HS28" s="160"/>
      <c r="HT28" s="160"/>
      <c r="HU28" s="160"/>
      <c r="HV28" s="160"/>
      <c r="HW28" s="160"/>
      <c r="HX28" s="160"/>
      <c r="HY28" s="160"/>
      <c r="HZ28" s="160"/>
      <c r="IA28" s="160"/>
      <c r="IB28" s="160"/>
      <c r="IC28" s="160"/>
      <c r="ID28" s="160"/>
      <c r="IE28" s="160"/>
      <c r="IF28" s="160"/>
      <c r="IG28" s="160"/>
      <c r="IH28" s="160"/>
      <c r="II28" s="160"/>
      <c r="IJ28" s="160"/>
      <c r="IK28" s="160"/>
      <c r="IL28" s="160"/>
      <c r="IM28" s="160"/>
      <c r="IN28" s="160"/>
      <c r="IO28" s="160"/>
      <c r="IP28" s="160"/>
      <c r="IQ28" s="160"/>
      <c r="IR28" s="160"/>
      <c r="IS28" s="160"/>
      <c r="IT28" s="160"/>
      <c r="IU28" s="160"/>
      <c r="IV28" s="160"/>
      <c r="IW28" s="160"/>
      <c r="IX28" s="160"/>
      <c r="IY28" s="160"/>
      <c r="IZ28" s="160"/>
      <c r="JA28" s="160"/>
      <c r="JB28" s="160"/>
      <c r="JC28" s="160"/>
      <c r="JD28" s="160"/>
      <c r="JE28" s="160"/>
      <c r="JF28" s="160"/>
      <c r="JG28" s="160"/>
      <c r="JH28" s="160"/>
      <c r="JI28" s="160"/>
      <c r="JJ28" s="160"/>
      <c r="JK28" s="160"/>
      <c r="JL28" s="160"/>
      <c r="JM28" s="160"/>
      <c r="JN28" s="160"/>
      <c r="JO28" s="160"/>
      <c r="JP28" s="160"/>
      <c r="JQ28" s="160"/>
      <c r="JR28" s="160"/>
      <c r="JS28" s="160"/>
      <c r="JT28" s="160"/>
      <c r="JU28" s="160"/>
      <c r="JV28" s="160"/>
      <c r="JW28" s="160"/>
      <c r="JX28" s="160"/>
      <c r="JY28" s="160"/>
      <c r="JZ28" s="160"/>
      <c r="KA28" s="160"/>
      <c r="KB28" s="160"/>
      <c r="KC28" s="160"/>
      <c r="KD28" s="160"/>
      <c r="KE28" s="160"/>
      <c r="KF28" s="160"/>
      <c r="KG28" s="160"/>
      <c r="KH28" s="160"/>
      <c r="KI28" s="160"/>
      <c r="KJ28" s="160"/>
      <c r="KK28" s="160"/>
      <c r="KL28" s="160"/>
      <c r="KM28" s="160"/>
      <c r="KN28" s="160"/>
      <c r="KO28" s="160"/>
      <c r="KP28" s="160"/>
      <c r="KQ28" s="160"/>
      <c r="KR28" s="160"/>
      <c r="KS28" s="160"/>
      <c r="KT28" s="160"/>
      <c r="KU28" s="160"/>
      <c r="KV28" s="160"/>
      <c r="KW28" s="160"/>
      <c r="KX28" s="160"/>
      <c r="KY28" s="160"/>
      <c r="KZ28" s="160"/>
      <c r="LA28" s="160"/>
      <c r="LB28" s="160"/>
      <c r="LC28" s="160"/>
      <c r="LD28" s="160"/>
      <c r="LE28" s="160"/>
      <c r="LF28" s="160"/>
      <c r="LG28" s="160"/>
      <c r="LH28" s="160"/>
      <c r="LI28" s="160"/>
      <c r="LJ28" s="160"/>
      <c r="LK28" s="160"/>
      <c r="LL28" s="160"/>
      <c r="LM28" s="160"/>
      <c r="LN28" s="160"/>
      <c r="LO28" s="160"/>
      <c r="LP28" s="160"/>
      <c r="LQ28" s="160"/>
      <c r="LR28" s="160"/>
      <c r="LS28" s="160"/>
      <c r="LT28" s="160"/>
      <c r="LU28" s="160"/>
      <c r="LV28" s="160"/>
      <c r="LW28" s="160"/>
      <c r="LX28" s="160"/>
      <c r="LY28" s="160"/>
      <c r="LZ28" s="160"/>
      <c r="MA28" s="160"/>
      <c r="MB28" s="160"/>
      <c r="MC28" s="160"/>
      <c r="MD28" s="160"/>
      <c r="ME28" s="160"/>
      <c r="MF28" s="160"/>
      <c r="MG28" s="160"/>
      <c r="MH28" s="160"/>
      <c r="MI28" s="160"/>
      <c r="MJ28" s="160"/>
      <c r="MK28" s="160"/>
      <c r="ML28" s="160"/>
      <c r="MM28" s="160"/>
      <c r="MN28" s="160"/>
      <c r="MO28" s="160"/>
      <c r="MP28" s="160"/>
      <c r="MQ28" s="160"/>
      <c r="MR28" s="160"/>
      <c r="MS28" s="160"/>
      <c r="MT28" s="160"/>
      <c r="MU28" s="160"/>
      <c r="MV28" s="160"/>
      <c r="MW28" s="160"/>
      <c r="MX28" s="160"/>
      <c r="MY28" s="160"/>
      <c r="MZ28" s="160"/>
      <c r="NA28" s="160"/>
      <c r="NB28" s="160"/>
      <c r="NC28" s="160"/>
      <c r="ND28" s="160"/>
      <c r="NE28" s="160"/>
      <c r="NF28" s="160"/>
      <c r="NG28" s="160"/>
      <c r="NH28" s="160"/>
      <c r="NI28" s="160"/>
      <c r="NJ28" s="160"/>
      <c r="NK28" s="160"/>
      <c r="NL28" s="160"/>
      <c r="NM28" s="160"/>
      <c r="NN28" s="160"/>
      <c r="NO28" s="160"/>
      <c r="NP28" s="160"/>
      <c r="NQ28" s="160"/>
      <c r="NR28" s="160"/>
      <c r="NS28" s="160"/>
      <c r="NT28" s="160"/>
      <c r="NU28" s="160"/>
      <c r="NV28" s="160"/>
      <c r="NW28" s="160"/>
      <c r="NX28" s="160"/>
      <c r="NY28" s="160"/>
      <c r="NZ28" s="160"/>
      <c r="OA28" s="160"/>
      <c r="OB28" s="160"/>
      <c r="OC28" s="160"/>
      <c r="OD28" s="160"/>
      <c r="OE28" s="160"/>
      <c r="OF28" s="160"/>
      <c r="OG28" s="160"/>
      <c r="OH28" s="160"/>
      <c r="OI28" s="160"/>
      <c r="OJ28" s="160"/>
      <c r="OK28" s="160"/>
      <c r="OL28" s="160"/>
      <c r="OM28" s="160"/>
      <c r="ON28" s="160"/>
      <c r="OO28" s="160"/>
      <c r="OP28" s="160"/>
      <c r="OQ28" s="160"/>
      <c r="OR28" s="160"/>
      <c r="OS28" s="160"/>
      <c r="OT28" s="160"/>
      <c r="OU28" s="160"/>
      <c r="OV28" s="160"/>
      <c r="OW28" s="160"/>
      <c r="OX28" s="160"/>
      <c r="OY28" s="160"/>
      <c r="OZ28" s="160"/>
      <c r="PA28" s="160"/>
      <c r="PB28" s="160"/>
      <c r="PC28" s="160"/>
      <c r="PD28" s="160"/>
      <c r="PE28" s="160"/>
      <c r="PF28" s="160"/>
      <c r="PG28" s="160"/>
      <c r="PH28" s="160"/>
      <c r="PI28" s="160"/>
      <c r="PJ28" s="160"/>
      <c r="PK28" s="160"/>
      <c r="PL28" s="160"/>
      <c r="PM28" s="160"/>
      <c r="PN28" s="160"/>
      <c r="PO28" s="160"/>
      <c r="PP28" s="160"/>
      <c r="PQ28" s="160"/>
      <c r="PR28" s="160"/>
      <c r="PS28" s="160"/>
      <c r="PT28" s="160"/>
      <c r="PU28" s="160"/>
      <c r="PV28" s="160"/>
      <c r="PW28" s="160"/>
      <c r="PX28" s="160"/>
      <c r="PY28" s="160"/>
      <c r="PZ28" s="160"/>
      <c r="QA28" s="160"/>
      <c r="QB28" s="160"/>
      <c r="QC28" s="160"/>
      <c r="QD28" s="160"/>
      <c r="QE28" s="160"/>
      <c r="QF28" s="160"/>
      <c r="QG28" s="160"/>
      <c r="QH28" s="160"/>
      <c r="QI28" s="160"/>
      <c r="QJ28" s="160"/>
      <c r="QK28" s="160"/>
      <c r="QL28" s="160"/>
      <c r="QM28" s="160"/>
      <c r="QN28" s="160"/>
      <c r="QO28" s="160"/>
      <c r="QP28" s="160"/>
      <c r="QQ28" s="160"/>
      <c r="QR28" s="160"/>
      <c r="QS28" s="160"/>
      <c r="QT28" s="160"/>
      <c r="QU28" s="160"/>
      <c r="QV28" s="160"/>
      <c r="QW28" s="160"/>
      <c r="QX28" s="160"/>
      <c r="QY28" s="160"/>
      <c r="QZ28" s="160"/>
      <c r="RA28" s="160"/>
      <c r="RB28" s="160"/>
      <c r="RC28" s="160"/>
      <c r="RD28" s="160"/>
      <c r="RE28" s="160"/>
      <c r="RF28" s="160"/>
      <c r="RG28" s="160"/>
      <c r="RH28" s="160"/>
      <c r="RI28" s="160"/>
      <c r="RJ28" s="160"/>
      <c r="RK28" s="160"/>
      <c r="RL28" s="160"/>
      <c r="RM28" s="160"/>
      <c r="RN28" s="160"/>
      <c r="RO28" s="160"/>
      <c r="RP28" s="160"/>
      <c r="RQ28" s="160"/>
      <c r="RR28" s="160"/>
      <c r="RS28" s="160"/>
      <c r="RT28" s="160"/>
      <c r="RU28" s="160"/>
      <c r="RV28" s="160"/>
      <c r="RW28" s="160"/>
      <c r="RX28" s="160"/>
      <c r="RY28" s="160"/>
      <c r="RZ28" s="160"/>
      <c r="SA28" s="160"/>
      <c r="SB28" s="160"/>
      <c r="SC28" s="160"/>
      <c r="SD28" s="160"/>
      <c r="SE28" s="160"/>
      <c r="SF28" s="160"/>
      <c r="SG28" s="160"/>
      <c r="SH28" s="160"/>
      <c r="SI28" s="160"/>
      <c r="SJ28" s="160"/>
      <c r="SK28" s="160"/>
      <c r="SL28" s="160"/>
      <c r="SM28" s="160"/>
      <c r="SN28" s="160"/>
      <c r="SO28" s="160"/>
      <c r="SP28" s="160"/>
      <c r="SQ28" s="160"/>
      <c r="SR28" s="160"/>
      <c r="SS28" s="160"/>
      <c r="ST28" s="160"/>
      <c r="SU28" s="160"/>
      <c r="SV28" s="160"/>
      <c r="SW28" s="160"/>
      <c r="SX28" s="160"/>
      <c r="SY28" s="160"/>
      <c r="SZ28" s="160"/>
      <c r="TA28" s="160"/>
      <c r="TB28" s="160"/>
      <c r="TC28" s="160"/>
      <c r="TD28" s="160"/>
      <c r="TE28" s="160"/>
      <c r="TF28" s="160"/>
    </row>
    <row r="29" spans="1:526">
      <c r="A29" s="160"/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0"/>
      <c r="T29" s="160"/>
      <c r="U29" s="160"/>
      <c r="V29" s="160"/>
      <c r="W29" s="160"/>
      <c r="X29" s="160"/>
      <c r="Y29" s="160"/>
      <c r="Z29" s="160"/>
      <c r="AA29" s="160"/>
      <c r="AB29" s="160"/>
      <c r="AC29" s="160"/>
      <c r="AD29" s="160"/>
      <c r="AE29" s="160"/>
      <c r="AF29" s="160"/>
      <c r="AG29" s="160"/>
      <c r="AH29" s="160"/>
      <c r="AI29" s="160"/>
      <c r="AJ29" s="160"/>
      <c r="AK29" s="160"/>
      <c r="AL29" s="160"/>
      <c r="AM29" s="160"/>
      <c r="AN29" s="160"/>
      <c r="AO29" s="160"/>
      <c r="AP29" s="160"/>
      <c r="AQ29" s="160"/>
      <c r="AR29" s="160"/>
      <c r="AS29" s="160"/>
      <c r="AT29" s="160"/>
      <c r="AU29" s="160"/>
      <c r="AV29" s="160"/>
      <c r="AW29" s="160"/>
      <c r="AX29" s="160"/>
      <c r="AY29" s="160"/>
      <c r="AZ29" s="160"/>
      <c r="BA29" s="160"/>
      <c r="BB29" s="160"/>
      <c r="BC29" s="160"/>
      <c r="BD29" s="160"/>
      <c r="BE29" s="160"/>
      <c r="BF29" s="160"/>
      <c r="BG29" s="160"/>
      <c r="BH29" s="160"/>
      <c r="BI29" s="160"/>
      <c r="BJ29" s="160"/>
      <c r="BK29" s="160"/>
      <c r="BL29" s="160"/>
      <c r="BM29" s="160"/>
      <c r="BN29" s="160"/>
      <c r="BO29" s="160"/>
      <c r="BP29" s="160"/>
      <c r="BQ29" s="160"/>
      <c r="BR29" s="160"/>
      <c r="BS29" s="160"/>
      <c r="BT29" s="160"/>
      <c r="BU29" s="160"/>
      <c r="BV29" s="160"/>
      <c r="BW29" s="160"/>
      <c r="BX29" s="160"/>
      <c r="BY29" s="160"/>
      <c r="BZ29" s="160"/>
      <c r="CA29" s="160"/>
      <c r="CB29" s="160"/>
      <c r="CC29" s="160"/>
      <c r="CD29" s="160"/>
      <c r="CE29" s="160"/>
      <c r="CF29" s="160"/>
      <c r="CG29" s="160"/>
      <c r="CH29" s="160"/>
      <c r="CI29" s="160"/>
      <c r="CJ29" s="160"/>
      <c r="CK29" s="160"/>
      <c r="CL29" s="160"/>
      <c r="CM29" s="160"/>
      <c r="CN29" s="160"/>
      <c r="CO29" s="160"/>
      <c r="CP29" s="160"/>
      <c r="CQ29" s="160"/>
      <c r="CR29" s="160"/>
      <c r="CS29" s="160"/>
      <c r="CT29" s="160"/>
      <c r="CU29" s="160"/>
      <c r="CV29" s="160"/>
      <c r="CW29" s="160"/>
      <c r="CX29" s="160"/>
      <c r="CY29" s="160"/>
      <c r="CZ29" s="160"/>
      <c r="DA29" s="160"/>
      <c r="DB29" s="160"/>
      <c r="DC29" s="160"/>
      <c r="DD29" s="160"/>
      <c r="DE29" s="160"/>
      <c r="DF29" s="160"/>
      <c r="DG29" s="160"/>
      <c r="DH29" s="160"/>
      <c r="DI29" s="160"/>
      <c r="DJ29" s="160"/>
      <c r="DK29" s="160"/>
      <c r="DL29" s="160"/>
      <c r="DM29" s="160"/>
      <c r="DN29" s="160"/>
      <c r="DO29" s="160"/>
      <c r="DP29" s="160"/>
      <c r="DQ29" s="160"/>
      <c r="DR29" s="160"/>
      <c r="DS29" s="160"/>
      <c r="DT29" s="160"/>
      <c r="DU29" s="160"/>
      <c r="DV29" s="160"/>
      <c r="DW29" s="160"/>
      <c r="DX29" s="160"/>
      <c r="DY29" s="160"/>
      <c r="DZ29" s="160"/>
      <c r="EA29" s="160"/>
      <c r="EB29" s="160"/>
      <c r="EC29" s="160"/>
      <c r="ED29" s="160"/>
      <c r="EE29" s="160"/>
      <c r="EF29" s="160"/>
      <c r="EG29" s="160"/>
      <c r="EH29" s="160"/>
      <c r="EI29" s="160"/>
      <c r="EJ29" s="160"/>
      <c r="EK29" s="160"/>
      <c r="EL29" s="160"/>
      <c r="EM29" s="160"/>
      <c r="EN29" s="160"/>
      <c r="EO29" s="160"/>
      <c r="EP29" s="160"/>
      <c r="EQ29" s="160"/>
      <c r="ER29" s="160"/>
      <c r="ES29" s="160"/>
      <c r="ET29" s="160"/>
      <c r="EU29" s="160"/>
      <c r="EV29" s="160"/>
      <c r="EW29" s="160"/>
      <c r="EX29" s="160"/>
      <c r="EY29" s="160"/>
      <c r="EZ29" s="160"/>
      <c r="FA29" s="160"/>
      <c r="FB29" s="160"/>
      <c r="FC29" s="160"/>
      <c r="FD29" s="160"/>
      <c r="FE29" s="160"/>
      <c r="FF29" s="160"/>
      <c r="FG29" s="160"/>
      <c r="FH29" s="160"/>
      <c r="FI29" s="160"/>
      <c r="FJ29" s="160"/>
      <c r="FK29" s="160"/>
      <c r="FL29" s="160"/>
      <c r="FM29" s="160"/>
      <c r="FN29" s="160"/>
      <c r="FO29" s="160"/>
      <c r="FP29" s="160"/>
      <c r="FQ29" s="160"/>
      <c r="FR29" s="160"/>
      <c r="FS29" s="160"/>
      <c r="FT29" s="160"/>
      <c r="FU29" s="160"/>
      <c r="FV29" s="160"/>
      <c r="FW29" s="160"/>
      <c r="FX29" s="160"/>
      <c r="FY29" s="160"/>
      <c r="FZ29" s="160"/>
      <c r="GA29" s="160"/>
      <c r="GB29" s="160"/>
      <c r="GC29" s="160"/>
      <c r="GD29" s="160"/>
      <c r="GE29" s="160"/>
      <c r="GF29" s="160"/>
      <c r="GG29" s="160"/>
      <c r="GH29" s="160"/>
      <c r="GI29" s="160"/>
      <c r="GJ29" s="160"/>
      <c r="GK29" s="160"/>
      <c r="GL29" s="160"/>
      <c r="GM29" s="160"/>
      <c r="GN29" s="160"/>
      <c r="GO29" s="160"/>
      <c r="GP29" s="160"/>
      <c r="GQ29" s="160"/>
      <c r="GR29" s="160"/>
      <c r="GS29" s="160"/>
      <c r="GT29" s="160"/>
      <c r="GU29" s="160"/>
      <c r="GV29" s="160"/>
      <c r="GW29" s="160"/>
      <c r="GX29" s="160"/>
      <c r="GY29" s="160"/>
      <c r="GZ29" s="160"/>
      <c r="HA29" s="160"/>
      <c r="HB29" s="160"/>
      <c r="HC29" s="160"/>
      <c r="HD29" s="160"/>
      <c r="HE29" s="160"/>
      <c r="HF29" s="160"/>
      <c r="HG29" s="160"/>
      <c r="HH29" s="160"/>
      <c r="HI29" s="160"/>
      <c r="HJ29" s="160"/>
      <c r="HK29" s="160"/>
      <c r="HL29" s="160"/>
      <c r="HM29" s="160"/>
      <c r="HN29" s="160"/>
      <c r="HO29" s="160"/>
      <c r="HP29" s="160"/>
      <c r="HQ29" s="160"/>
      <c r="HR29" s="160"/>
      <c r="HS29" s="160"/>
      <c r="HT29" s="160"/>
      <c r="HU29" s="160"/>
      <c r="HV29" s="160"/>
      <c r="HW29" s="160"/>
      <c r="HX29" s="160"/>
      <c r="HY29" s="160"/>
      <c r="HZ29" s="160"/>
      <c r="IA29" s="160"/>
      <c r="IB29" s="160"/>
      <c r="IC29" s="160"/>
      <c r="ID29" s="160"/>
      <c r="IE29" s="160"/>
      <c r="IF29" s="160"/>
      <c r="IG29" s="160"/>
      <c r="IH29" s="160"/>
      <c r="II29" s="160"/>
      <c r="IJ29" s="160"/>
      <c r="IK29" s="160"/>
      <c r="IL29" s="160"/>
      <c r="IM29" s="160"/>
      <c r="IN29" s="160"/>
      <c r="IO29" s="160"/>
      <c r="IP29" s="160"/>
      <c r="IQ29" s="160"/>
      <c r="IR29" s="160"/>
      <c r="IS29" s="160"/>
      <c r="IT29" s="160"/>
      <c r="IU29" s="160"/>
      <c r="IV29" s="160"/>
      <c r="IW29" s="160"/>
      <c r="IX29" s="160"/>
      <c r="IY29" s="160"/>
      <c r="IZ29" s="160"/>
      <c r="JA29" s="160"/>
      <c r="JB29" s="160"/>
      <c r="JC29" s="160"/>
      <c r="JD29" s="160"/>
      <c r="JE29" s="160"/>
      <c r="JF29" s="160"/>
      <c r="JG29" s="160"/>
      <c r="JH29" s="160"/>
      <c r="JI29" s="160"/>
      <c r="JJ29" s="160"/>
      <c r="JK29" s="160"/>
      <c r="JL29" s="160"/>
      <c r="JM29" s="160"/>
      <c r="JN29" s="160"/>
      <c r="JO29" s="160"/>
      <c r="JP29" s="160"/>
      <c r="JQ29" s="160"/>
      <c r="JR29" s="160"/>
      <c r="JS29" s="160"/>
      <c r="JT29" s="160"/>
      <c r="JU29" s="160"/>
      <c r="JV29" s="160"/>
      <c r="JW29" s="160"/>
      <c r="JX29" s="160"/>
      <c r="JY29" s="160"/>
      <c r="JZ29" s="160"/>
      <c r="KA29" s="160"/>
      <c r="KB29" s="160"/>
      <c r="KC29" s="160"/>
      <c r="KD29" s="160"/>
      <c r="KE29" s="160"/>
      <c r="KF29" s="160"/>
      <c r="KG29" s="160"/>
      <c r="KH29" s="160"/>
      <c r="KI29" s="160"/>
      <c r="KJ29" s="160"/>
      <c r="KK29" s="160"/>
      <c r="KL29" s="160"/>
      <c r="KM29" s="160"/>
      <c r="KN29" s="160"/>
      <c r="KO29" s="160"/>
      <c r="KP29" s="160"/>
      <c r="KQ29" s="160"/>
      <c r="KR29" s="160"/>
      <c r="KS29" s="160"/>
      <c r="KT29" s="160"/>
      <c r="KU29" s="160"/>
      <c r="KV29" s="160"/>
      <c r="KW29" s="160"/>
      <c r="KX29" s="160"/>
      <c r="KY29" s="160"/>
      <c r="KZ29" s="160"/>
      <c r="LA29" s="160"/>
      <c r="LB29" s="160"/>
      <c r="LC29" s="160"/>
      <c r="LD29" s="160"/>
      <c r="LE29" s="160"/>
      <c r="LF29" s="160"/>
      <c r="LG29" s="160"/>
      <c r="LH29" s="160"/>
      <c r="LI29" s="160"/>
      <c r="LJ29" s="160"/>
      <c r="LK29" s="160"/>
      <c r="LL29" s="160"/>
      <c r="LM29" s="160"/>
      <c r="LN29" s="160"/>
      <c r="LO29" s="160"/>
      <c r="LP29" s="160"/>
      <c r="LQ29" s="160"/>
      <c r="LR29" s="160"/>
      <c r="LS29" s="160"/>
      <c r="LT29" s="160"/>
      <c r="LU29" s="160"/>
      <c r="LV29" s="160"/>
      <c r="LW29" s="160"/>
      <c r="LX29" s="160"/>
      <c r="LY29" s="160"/>
      <c r="LZ29" s="160"/>
      <c r="MA29" s="160"/>
      <c r="MB29" s="160"/>
      <c r="MC29" s="160"/>
      <c r="MD29" s="160"/>
      <c r="ME29" s="160"/>
      <c r="MF29" s="160"/>
      <c r="MG29" s="160"/>
      <c r="MH29" s="160"/>
      <c r="MI29" s="160"/>
      <c r="MJ29" s="160"/>
      <c r="MK29" s="160"/>
      <c r="ML29" s="160"/>
      <c r="MM29" s="160"/>
      <c r="MN29" s="160"/>
      <c r="MO29" s="160"/>
      <c r="MP29" s="160"/>
      <c r="MQ29" s="160"/>
      <c r="MR29" s="160"/>
      <c r="MS29" s="160"/>
      <c r="MT29" s="160"/>
      <c r="MU29" s="160"/>
      <c r="MV29" s="160"/>
      <c r="MW29" s="160"/>
      <c r="MX29" s="160"/>
      <c r="MY29" s="160"/>
      <c r="MZ29" s="160"/>
      <c r="NA29" s="160"/>
      <c r="NB29" s="160"/>
      <c r="NC29" s="160"/>
      <c r="ND29" s="160"/>
      <c r="NE29" s="160"/>
      <c r="NF29" s="160"/>
      <c r="NG29" s="160"/>
      <c r="NH29" s="160"/>
      <c r="NI29" s="160"/>
      <c r="NJ29" s="160"/>
      <c r="NK29" s="160"/>
      <c r="NL29" s="160"/>
      <c r="NM29" s="160"/>
      <c r="NN29" s="160"/>
      <c r="NO29" s="160"/>
      <c r="NP29" s="160"/>
      <c r="NQ29" s="160"/>
      <c r="NR29" s="160"/>
      <c r="NS29" s="160"/>
      <c r="NT29" s="160"/>
      <c r="NU29" s="160"/>
      <c r="NV29" s="160"/>
      <c r="NW29" s="160"/>
      <c r="NX29" s="160"/>
      <c r="NY29" s="160"/>
      <c r="NZ29" s="160"/>
      <c r="OA29" s="160"/>
      <c r="OB29" s="160"/>
      <c r="OC29" s="160"/>
      <c r="OD29" s="160"/>
      <c r="OE29" s="160"/>
      <c r="OF29" s="160"/>
      <c r="OG29" s="160"/>
      <c r="OH29" s="160"/>
      <c r="OI29" s="160"/>
      <c r="OJ29" s="160"/>
      <c r="OK29" s="160"/>
      <c r="OL29" s="160"/>
      <c r="OM29" s="160"/>
      <c r="ON29" s="160"/>
      <c r="OO29" s="160"/>
      <c r="OP29" s="160"/>
      <c r="OQ29" s="160"/>
      <c r="OR29" s="160"/>
      <c r="OS29" s="160"/>
      <c r="OT29" s="160"/>
      <c r="OU29" s="160"/>
      <c r="OV29" s="160"/>
      <c r="OW29" s="160"/>
      <c r="OX29" s="160"/>
      <c r="OY29" s="160"/>
      <c r="OZ29" s="160"/>
      <c r="PA29" s="160"/>
      <c r="PB29" s="160"/>
      <c r="PC29" s="160"/>
      <c r="PD29" s="160"/>
      <c r="PE29" s="160"/>
      <c r="PF29" s="160"/>
      <c r="PG29" s="160"/>
      <c r="PH29" s="160"/>
      <c r="PI29" s="160"/>
      <c r="PJ29" s="160"/>
      <c r="PK29" s="160"/>
      <c r="PL29" s="160"/>
      <c r="PM29" s="160"/>
      <c r="PN29" s="160"/>
      <c r="PO29" s="160"/>
      <c r="PP29" s="160"/>
      <c r="PQ29" s="160"/>
      <c r="PR29" s="160"/>
      <c r="PS29" s="160"/>
      <c r="PT29" s="160"/>
      <c r="PU29" s="160"/>
      <c r="PV29" s="160"/>
      <c r="PW29" s="160"/>
      <c r="PX29" s="160"/>
      <c r="PY29" s="160"/>
      <c r="PZ29" s="160"/>
      <c r="QA29" s="160"/>
      <c r="QB29" s="160"/>
      <c r="QC29" s="160"/>
      <c r="QD29" s="160"/>
      <c r="QE29" s="160"/>
      <c r="QF29" s="160"/>
      <c r="QG29" s="160"/>
      <c r="QH29" s="160"/>
      <c r="QI29" s="160"/>
      <c r="QJ29" s="160"/>
      <c r="QK29" s="160"/>
      <c r="QL29" s="160"/>
      <c r="QM29" s="160"/>
      <c r="QN29" s="160"/>
      <c r="QO29" s="160"/>
      <c r="QP29" s="160"/>
      <c r="QQ29" s="160"/>
      <c r="QR29" s="160"/>
      <c r="QS29" s="160"/>
      <c r="QT29" s="160"/>
      <c r="QU29" s="160"/>
      <c r="QV29" s="160"/>
      <c r="QW29" s="160"/>
      <c r="QX29" s="160"/>
      <c r="QY29" s="160"/>
      <c r="QZ29" s="160"/>
      <c r="RA29" s="160"/>
      <c r="RB29" s="160"/>
      <c r="RC29" s="160"/>
      <c r="RD29" s="160"/>
      <c r="RE29" s="160"/>
      <c r="RF29" s="160"/>
      <c r="RG29" s="160"/>
      <c r="RH29" s="160"/>
      <c r="RI29" s="160"/>
      <c r="RJ29" s="160"/>
      <c r="RK29" s="160"/>
      <c r="RL29" s="160"/>
      <c r="RM29" s="160"/>
      <c r="RN29" s="160"/>
      <c r="RO29" s="160"/>
      <c r="RP29" s="160"/>
      <c r="RQ29" s="160"/>
      <c r="RR29" s="160"/>
      <c r="RS29" s="160"/>
      <c r="RT29" s="160"/>
      <c r="RU29" s="160"/>
      <c r="RV29" s="160"/>
      <c r="RW29" s="160"/>
      <c r="RX29" s="160"/>
      <c r="RY29" s="160"/>
      <c r="RZ29" s="160"/>
      <c r="SA29" s="160"/>
      <c r="SB29" s="160"/>
      <c r="SC29" s="160"/>
      <c r="SD29" s="160"/>
      <c r="SE29" s="160"/>
      <c r="SF29" s="160"/>
      <c r="SG29" s="160"/>
      <c r="SH29" s="160"/>
      <c r="SI29" s="160"/>
      <c r="SJ29" s="160"/>
      <c r="SK29" s="160"/>
      <c r="SL29" s="160"/>
      <c r="SM29" s="160"/>
      <c r="SN29" s="160"/>
      <c r="SO29" s="160"/>
      <c r="SP29" s="160"/>
      <c r="SQ29" s="160"/>
      <c r="SR29" s="160"/>
      <c r="SS29" s="160"/>
      <c r="ST29" s="160"/>
      <c r="SU29" s="160"/>
      <c r="SV29" s="160"/>
      <c r="SW29" s="160"/>
      <c r="SX29" s="160"/>
      <c r="SY29" s="160"/>
      <c r="SZ29" s="160"/>
      <c r="TA29" s="160"/>
      <c r="TB29" s="160"/>
      <c r="TC29" s="160"/>
      <c r="TD29" s="160"/>
      <c r="TE29" s="160"/>
      <c r="TF29" s="160"/>
    </row>
    <row r="30" spans="1:526">
      <c r="A30" s="160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0"/>
      <c r="Y30" s="160"/>
      <c r="Z30" s="160"/>
      <c r="AA30" s="160"/>
      <c r="AB30" s="160"/>
      <c r="AC30" s="160"/>
      <c r="AD30" s="160"/>
      <c r="AE30" s="160"/>
      <c r="AF30" s="160"/>
      <c r="AG30" s="160"/>
      <c r="AH30" s="160"/>
      <c r="AI30" s="160"/>
      <c r="AJ30" s="160"/>
      <c r="AK30" s="160"/>
      <c r="AL30" s="160"/>
      <c r="AM30" s="160"/>
      <c r="AN30" s="160"/>
      <c r="AO30" s="160"/>
      <c r="AP30" s="160"/>
      <c r="AQ30" s="160"/>
      <c r="AR30" s="160"/>
      <c r="AS30" s="160"/>
      <c r="AT30" s="160"/>
      <c r="AU30" s="160"/>
      <c r="AV30" s="160"/>
      <c r="AW30" s="160"/>
      <c r="AX30" s="160"/>
      <c r="AY30" s="160"/>
      <c r="AZ30" s="160"/>
      <c r="BA30" s="160"/>
      <c r="BB30" s="160"/>
      <c r="BC30" s="160"/>
      <c r="BD30" s="160"/>
      <c r="BE30" s="160"/>
      <c r="BF30" s="160"/>
      <c r="BG30" s="160"/>
      <c r="BH30" s="160"/>
      <c r="BI30" s="160"/>
      <c r="BJ30" s="160"/>
      <c r="BK30" s="160"/>
      <c r="BL30" s="160"/>
      <c r="BM30" s="160"/>
      <c r="BN30" s="160"/>
      <c r="BO30" s="160"/>
      <c r="BP30" s="160"/>
      <c r="BQ30" s="160"/>
      <c r="BR30" s="160"/>
      <c r="BS30" s="160"/>
      <c r="BT30" s="160"/>
      <c r="BU30" s="160"/>
      <c r="BV30" s="160"/>
      <c r="BW30" s="160"/>
      <c r="BX30" s="160"/>
      <c r="BY30" s="160"/>
      <c r="BZ30" s="160"/>
      <c r="CA30" s="160"/>
      <c r="CB30" s="160"/>
      <c r="CC30" s="160"/>
      <c r="CD30" s="160"/>
      <c r="CE30" s="160"/>
      <c r="CF30" s="160"/>
      <c r="CG30" s="160"/>
      <c r="CH30" s="160"/>
      <c r="CI30" s="160"/>
      <c r="CJ30" s="160"/>
      <c r="CK30" s="160"/>
      <c r="CL30" s="160"/>
      <c r="CM30" s="160"/>
      <c r="CN30" s="160"/>
      <c r="CO30" s="160"/>
      <c r="CP30" s="160"/>
      <c r="CQ30" s="160"/>
      <c r="CR30" s="160"/>
      <c r="CS30" s="160"/>
      <c r="CT30" s="160"/>
      <c r="CU30" s="160"/>
      <c r="CV30" s="160"/>
      <c r="CW30" s="160"/>
      <c r="CX30" s="160"/>
      <c r="CY30" s="160"/>
      <c r="CZ30" s="160"/>
      <c r="DA30" s="160"/>
      <c r="DB30" s="160"/>
      <c r="DC30" s="160"/>
      <c r="DD30" s="160"/>
      <c r="DE30" s="160"/>
      <c r="DF30" s="160"/>
      <c r="DG30" s="160"/>
      <c r="DH30" s="160"/>
      <c r="DI30" s="160"/>
      <c r="DJ30" s="160"/>
      <c r="DK30" s="160"/>
      <c r="DL30" s="160"/>
      <c r="DM30" s="160"/>
      <c r="DN30" s="160"/>
      <c r="DO30" s="160"/>
      <c r="DP30" s="160"/>
      <c r="DQ30" s="160"/>
      <c r="DR30" s="160"/>
      <c r="DS30" s="160"/>
      <c r="DT30" s="160"/>
      <c r="DU30" s="160"/>
      <c r="DV30" s="160"/>
      <c r="DW30" s="160"/>
      <c r="DX30" s="160"/>
      <c r="DY30" s="160"/>
      <c r="DZ30" s="160"/>
      <c r="EA30" s="160"/>
      <c r="EB30" s="160"/>
      <c r="EC30" s="160"/>
      <c r="ED30" s="160"/>
      <c r="EE30" s="160"/>
      <c r="EF30" s="160"/>
      <c r="EG30" s="160"/>
      <c r="EH30" s="160"/>
      <c r="EI30" s="160"/>
      <c r="EJ30" s="160"/>
      <c r="EK30" s="160"/>
      <c r="EL30" s="160"/>
      <c r="EM30" s="160"/>
      <c r="EN30" s="160"/>
      <c r="EO30" s="160"/>
      <c r="EP30" s="160"/>
      <c r="EQ30" s="160"/>
      <c r="ER30" s="160"/>
      <c r="ES30" s="160"/>
      <c r="ET30" s="160"/>
      <c r="EU30" s="160"/>
      <c r="EV30" s="160"/>
      <c r="EW30" s="160"/>
      <c r="EX30" s="160"/>
      <c r="EY30" s="160"/>
      <c r="EZ30" s="160"/>
      <c r="FA30" s="160"/>
      <c r="FB30" s="160"/>
      <c r="FC30" s="160"/>
      <c r="FD30" s="160"/>
      <c r="FE30" s="160"/>
      <c r="FF30" s="160"/>
      <c r="FG30" s="160"/>
      <c r="FH30" s="160"/>
      <c r="FI30" s="160"/>
      <c r="FJ30" s="160"/>
      <c r="FK30" s="160"/>
      <c r="FL30" s="160"/>
      <c r="FM30" s="160"/>
      <c r="FN30" s="160"/>
      <c r="FO30" s="160"/>
      <c r="FP30" s="160"/>
      <c r="FQ30" s="160"/>
      <c r="FR30" s="160"/>
      <c r="FS30" s="160"/>
      <c r="FT30" s="160"/>
      <c r="FU30" s="160"/>
      <c r="FV30" s="160"/>
      <c r="FW30" s="160"/>
      <c r="FX30" s="160"/>
      <c r="FY30" s="160"/>
      <c r="FZ30" s="160"/>
      <c r="GA30" s="160"/>
      <c r="GB30" s="160"/>
      <c r="GC30" s="160"/>
      <c r="GD30" s="160"/>
      <c r="GE30" s="160"/>
      <c r="GF30" s="160"/>
      <c r="GG30" s="160"/>
      <c r="GH30" s="160"/>
      <c r="GI30" s="160"/>
      <c r="GJ30" s="160"/>
      <c r="GK30" s="160"/>
      <c r="GL30" s="160"/>
      <c r="GM30" s="160"/>
      <c r="GN30" s="160"/>
      <c r="GO30" s="160"/>
      <c r="GP30" s="160"/>
      <c r="GQ30" s="160"/>
      <c r="GR30" s="160"/>
      <c r="GS30" s="160"/>
      <c r="GT30" s="160"/>
      <c r="GU30" s="160"/>
      <c r="GV30" s="160"/>
      <c r="GW30" s="160"/>
      <c r="GX30" s="160"/>
      <c r="GY30" s="160"/>
      <c r="GZ30" s="160"/>
      <c r="HA30" s="160"/>
      <c r="HB30" s="160"/>
      <c r="HC30" s="160"/>
      <c r="HD30" s="160"/>
      <c r="HE30" s="160"/>
      <c r="HF30" s="160"/>
      <c r="HG30" s="160"/>
      <c r="HH30" s="160"/>
      <c r="HI30" s="160"/>
      <c r="HJ30" s="160"/>
      <c r="HK30" s="160"/>
      <c r="HL30" s="160"/>
      <c r="HM30" s="160"/>
      <c r="HN30" s="160"/>
      <c r="HO30" s="160"/>
      <c r="HP30" s="160"/>
      <c r="HQ30" s="160"/>
      <c r="HR30" s="160"/>
      <c r="HS30" s="160"/>
      <c r="HT30" s="160"/>
      <c r="HU30" s="160"/>
      <c r="HV30" s="160"/>
      <c r="HW30" s="160"/>
      <c r="HX30" s="160"/>
      <c r="HY30" s="160"/>
      <c r="HZ30" s="160"/>
      <c r="IA30" s="160"/>
      <c r="IB30" s="160"/>
      <c r="IC30" s="160"/>
      <c r="ID30" s="160"/>
      <c r="IE30" s="160"/>
      <c r="IF30" s="160"/>
      <c r="IG30" s="160"/>
      <c r="IH30" s="160"/>
      <c r="II30" s="160"/>
      <c r="IJ30" s="160"/>
      <c r="IK30" s="160"/>
      <c r="IL30" s="160"/>
      <c r="IM30" s="160"/>
      <c r="IN30" s="160"/>
      <c r="IO30" s="160"/>
      <c r="IP30" s="160"/>
      <c r="IQ30" s="160"/>
      <c r="IR30" s="160"/>
      <c r="IS30" s="160"/>
      <c r="IT30" s="160"/>
      <c r="IU30" s="160"/>
      <c r="IV30" s="160"/>
      <c r="IW30" s="160"/>
      <c r="IX30" s="160"/>
      <c r="IY30" s="160"/>
      <c r="IZ30" s="160"/>
      <c r="JA30" s="160"/>
      <c r="JB30" s="160"/>
      <c r="JC30" s="160"/>
      <c r="JD30" s="160"/>
      <c r="JE30" s="160"/>
      <c r="JF30" s="160"/>
      <c r="JG30" s="160"/>
      <c r="JH30" s="160"/>
      <c r="JI30" s="160"/>
      <c r="JJ30" s="160"/>
      <c r="JK30" s="160"/>
      <c r="JL30" s="160"/>
      <c r="JM30" s="160"/>
      <c r="JN30" s="160"/>
      <c r="JO30" s="160"/>
      <c r="JP30" s="160"/>
      <c r="JQ30" s="160"/>
      <c r="JR30" s="160"/>
      <c r="JS30" s="160"/>
      <c r="JT30" s="160"/>
      <c r="JU30" s="160"/>
      <c r="JV30" s="160"/>
      <c r="JW30" s="160"/>
      <c r="JX30" s="160"/>
      <c r="JY30" s="160"/>
      <c r="JZ30" s="160"/>
      <c r="KA30" s="160"/>
      <c r="KB30" s="160"/>
      <c r="KC30" s="160"/>
      <c r="KD30" s="160"/>
      <c r="KE30" s="160"/>
      <c r="KF30" s="160"/>
      <c r="KG30" s="160"/>
      <c r="KH30" s="160"/>
      <c r="KI30" s="160"/>
      <c r="KJ30" s="160"/>
      <c r="KK30" s="160"/>
      <c r="KL30" s="160"/>
      <c r="KM30" s="160"/>
      <c r="KN30" s="160"/>
      <c r="KO30" s="160"/>
      <c r="KP30" s="160"/>
      <c r="KQ30" s="160"/>
      <c r="KR30" s="160"/>
      <c r="KS30" s="160"/>
      <c r="KT30" s="160"/>
      <c r="KU30" s="160"/>
      <c r="KV30" s="160"/>
      <c r="KW30" s="160"/>
      <c r="KX30" s="160"/>
      <c r="KY30" s="160"/>
      <c r="KZ30" s="160"/>
      <c r="LA30" s="160"/>
      <c r="LB30" s="160"/>
      <c r="LC30" s="160"/>
      <c r="LD30" s="160"/>
      <c r="LE30" s="160"/>
      <c r="LF30" s="160"/>
      <c r="LG30" s="160"/>
      <c r="LH30" s="160"/>
      <c r="LI30" s="160"/>
      <c r="LJ30" s="160"/>
      <c r="LK30" s="160"/>
      <c r="LL30" s="160"/>
      <c r="LM30" s="160"/>
      <c r="LN30" s="160"/>
      <c r="LO30" s="160"/>
      <c r="LP30" s="160"/>
      <c r="LQ30" s="160"/>
      <c r="LR30" s="160"/>
      <c r="LS30" s="160"/>
      <c r="LT30" s="160"/>
      <c r="LU30" s="160"/>
      <c r="LV30" s="160"/>
      <c r="LW30" s="160"/>
      <c r="LX30" s="160"/>
      <c r="LY30" s="160"/>
      <c r="LZ30" s="160"/>
      <c r="MA30" s="160"/>
      <c r="MB30" s="160"/>
      <c r="MC30" s="160"/>
      <c r="MD30" s="160"/>
      <c r="ME30" s="160"/>
      <c r="MF30" s="160"/>
      <c r="MG30" s="160"/>
      <c r="MH30" s="160"/>
      <c r="MI30" s="160"/>
      <c r="MJ30" s="160"/>
      <c r="MK30" s="160"/>
      <c r="ML30" s="160"/>
      <c r="MM30" s="160"/>
      <c r="MN30" s="160"/>
      <c r="MO30" s="160"/>
      <c r="MP30" s="160"/>
      <c r="MQ30" s="160"/>
      <c r="MR30" s="160"/>
      <c r="MS30" s="160"/>
      <c r="MT30" s="160"/>
      <c r="MU30" s="160"/>
      <c r="MV30" s="160"/>
      <c r="MW30" s="160"/>
      <c r="MX30" s="160"/>
      <c r="MY30" s="160"/>
      <c r="MZ30" s="160"/>
      <c r="NA30" s="160"/>
      <c r="NB30" s="160"/>
      <c r="NC30" s="160"/>
      <c r="ND30" s="160"/>
      <c r="NE30" s="160"/>
      <c r="NF30" s="160"/>
      <c r="NG30" s="160"/>
      <c r="NH30" s="160"/>
      <c r="NI30" s="160"/>
      <c r="NJ30" s="160"/>
      <c r="NK30" s="160"/>
      <c r="NL30" s="160"/>
      <c r="NM30" s="160"/>
      <c r="NN30" s="160"/>
      <c r="NO30" s="160"/>
      <c r="NP30" s="160"/>
      <c r="NQ30" s="160"/>
      <c r="NR30" s="160"/>
      <c r="NS30" s="160"/>
      <c r="NT30" s="160"/>
      <c r="NU30" s="160"/>
      <c r="NV30" s="160"/>
      <c r="NW30" s="160"/>
      <c r="NX30" s="160"/>
      <c r="NY30" s="160"/>
      <c r="NZ30" s="160"/>
      <c r="OA30" s="160"/>
      <c r="OB30" s="160"/>
      <c r="OC30" s="160"/>
      <c r="OD30" s="160"/>
      <c r="OE30" s="160"/>
      <c r="OF30" s="160"/>
      <c r="OG30" s="160"/>
      <c r="OH30" s="160"/>
      <c r="OI30" s="160"/>
      <c r="OJ30" s="160"/>
      <c r="OK30" s="160"/>
      <c r="OL30" s="160"/>
      <c r="OM30" s="160"/>
      <c r="ON30" s="160"/>
      <c r="OO30" s="160"/>
      <c r="OP30" s="160"/>
      <c r="OQ30" s="160"/>
      <c r="OR30" s="160"/>
      <c r="OS30" s="160"/>
      <c r="OT30" s="160"/>
      <c r="OU30" s="160"/>
      <c r="OV30" s="160"/>
      <c r="OW30" s="160"/>
      <c r="OX30" s="160"/>
      <c r="OY30" s="160"/>
      <c r="OZ30" s="160"/>
      <c r="PA30" s="160"/>
      <c r="PB30" s="160"/>
      <c r="PC30" s="160"/>
      <c r="PD30" s="160"/>
      <c r="PE30" s="160"/>
      <c r="PF30" s="160"/>
      <c r="PG30" s="160"/>
      <c r="PH30" s="160"/>
      <c r="PI30" s="160"/>
      <c r="PJ30" s="160"/>
      <c r="PK30" s="160"/>
      <c r="PL30" s="160"/>
      <c r="PM30" s="160"/>
      <c r="PN30" s="160"/>
      <c r="PO30" s="160"/>
      <c r="PP30" s="160"/>
      <c r="PQ30" s="160"/>
      <c r="PR30" s="160"/>
      <c r="PS30" s="160"/>
      <c r="PT30" s="160"/>
      <c r="PU30" s="160"/>
      <c r="PV30" s="160"/>
      <c r="PW30" s="160"/>
      <c r="PX30" s="160"/>
      <c r="PY30" s="160"/>
      <c r="PZ30" s="160"/>
      <c r="QA30" s="160"/>
      <c r="QB30" s="160"/>
      <c r="QC30" s="160"/>
      <c r="QD30" s="160"/>
      <c r="QE30" s="160"/>
      <c r="QF30" s="160"/>
      <c r="QG30" s="160"/>
      <c r="QH30" s="160"/>
      <c r="QI30" s="160"/>
      <c r="QJ30" s="160"/>
      <c r="QK30" s="160"/>
      <c r="QL30" s="160"/>
      <c r="QM30" s="160"/>
      <c r="QN30" s="160"/>
      <c r="QO30" s="160"/>
      <c r="QP30" s="160"/>
      <c r="QQ30" s="160"/>
      <c r="QR30" s="160"/>
      <c r="QS30" s="160"/>
      <c r="QT30" s="160"/>
      <c r="QU30" s="160"/>
      <c r="QV30" s="160"/>
      <c r="QW30" s="160"/>
      <c r="QX30" s="160"/>
      <c r="QY30" s="160"/>
      <c r="QZ30" s="160"/>
      <c r="RA30" s="160"/>
      <c r="RB30" s="160"/>
      <c r="RC30" s="160"/>
      <c r="RD30" s="160"/>
      <c r="RE30" s="160"/>
      <c r="RF30" s="160"/>
      <c r="RG30" s="160"/>
      <c r="RH30" s="160"/>
      <c r="RI30" s="160"/>
      <c r="RJ30" s="160"/>
      <c r="RK30" s="160"/>
      <c r="RL30" s="160"/>
      <c r="RM30" s="160"/>
      <c r="RN30" s="160"/>
      <c r="RO30" s="160"/>
      <c r="RP30" s="160"/>
      <c r="RQ30" s="160"/>
      <c r="RR30" s="160"/>
      <c r="RS30" s="160"/>
      <c r="RT30" s="160"/>
      <c r="RU30" s="160"/>
      <c r="RV30" s="160"/>
      <c r="RW30" s="160"/>
      <c r="RX30" s="160"/>
      <c r="RY30" s="160"/>
      <c r="RZ30" s="160"/>
      <c r="SA30" s="160"/>
      <c r="SB30" s="160"/>
      <c r="SC30" s="160"/>
      <c r="SD30" s="160"/>
      <c r="SE30" s="160"/>
      <c r="SF30" s="160"/>
      <c r="SG30" s="160"/>
      <c r="SH30" s="160"/>
      <c r="SI30" s="160"/>
      <c r="SJ30" s="160"/>
      <c r="SK30" s="160"/>
      <c r="SL30" s="160"/>
      <c r="SM30" s="160"/>
      <c r="SN30" s="160"/>
      <c r="SO30" s="160"/>
      <c r="SP30" s="160"/>
      <c r="SQ30" s="160"/>
      <c r="SR30" s="160"/>
      <c r="SS30" s="160"/>
      <c r="ST30" s="160"/>
      <c r="SU30" s="160"/>
      <c r="SV30" s="160"/>
      <c r="SW30" s="160"/>
      <c r="SX30" s="160"/>
      <c r="SY30" s="160"/>
      <c r="SZ30" s="160"/>
      <c r="TA30" s="160"/>
      <c r="TB30" s="160"/>
      <c r="TC30" s="160"/>
      <c r="TD30" s="160"/>
      <c r="TE30" s="160"/>
      <c r="TF30" s="160"/>
    </row>
    <row r="31" spans="1:526">
      <c r="A31" s="160"/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0"/>
      <c r="T31" s="160"/>
      <c r="U31" s="160"/>
      <c r="V31" s="160"/>
      <c r="W31" s="160"/>
      <c r="X31" s="160"/>
      <c r="Y31" s="160"/>
      <c r="Z31" s="160"/>
      <c r="AA31" s="160"/>
      <c r="AB31" s="160"/>
      <c r="AC31" s="160"/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0"/>
      <c r="AO31" s="160"/>
      <c r="AP31" s="160"/>
      <c r="AQ31" s="160"/>
      <c r="AR31" s="160"/>
      <c r="AS31" s="160"/>
      <c r="AT31" s="160"/>
      <c r="AU31" s="160"/>
      <c r="AV31" s="160"/>
      <c r="AW31" s="160"/>
      <c r="AX31" s="160"/>
      <c r="AY31" s="160"/>
      <c r="AZ31" s="160"/>
      <c r="BA31" s="160"/>
      <c r="BB31" s="160"/>
      <c r="BC31" s="160"/>
      <c r="BD31" s="160"/>
      <c r="BE31" s="160"/>
      <c r="BF31" s="160"/>
      <c r="BG31" s="160"/>
      <c r="BH31" s="160"/>
      <c r="BI31" s="160"/>
      <c r="BJ31" s="160"/>
      <c r="BK31" s="160"/>
      <c r="BL31" s="160"/>
      <c r="BM31" s="160"/>
      <c r="BN31" s="160"/>
      <c r="BO31" s="160"/>
      <c r="BP31" s="160"/>
      <c r="BQ31" s="160"/>
      <c r="BR31" s="160"/>
      <c r="BS31" s="160"/>
      <c r="BT31" s="160"/>
      <c r="BU31" s="160"/>
      <c r="BV31" s="160"/>
      <c r="BW31" s="160"/>
      <c r="BX31" s="160"/>
      <c r="BY31" s="160"/>
      <c r="BZ31" s="160"/>
      <c r="CA31" s="160"/>
      <c r="CB31" s="160"/>
      <c r="CC31" s="160"/>
      <c r="CD31" s="160"/>
      <c r="CE31" s="160"/>
      <c r="CF31" s="160"/>
      <c r="CG31" s="160"/>
      <c r="CH31" s="160"/>
      <c r="CI31" s="160"/>
      <c r="CJ31" s="160"/>
      <c r="CK31" s="160"/>
      <c r="CL31" s="160"/>
      <c r="CM31" s="160"/>
      <c r="CN31" s="160"/>
      <c r="CO31" s="160"/>
      <c r="CP31" s="160"/>
      <c r="CQ31" s="160"/>
      <c r="CR31" s="160"/>
      <c r="CS31" s="160"/>
      <c r="CT31" s="160"/>
      <c r="CU31" s="160"/>
      <c r="CV31" s="160"/>
      <c r="CW31" s="160"/>
      <c r="CX31" s="160"/>
      <c r="CY31" s="160"/>
      <c r="CZ31" s="160"/>
      <c r="DA31" s="160"/>
      <c r="DB31" s="160"/>
      <c r="DC31" s="160"/>
      <c r="DD31" s="160"/>
      <c r="DE31" s="160"/>
      <c r="DF31" s="160"/>
      <c r="DG31" s="160"/>
      <c r="DH31" s="160"/>
      <c r="DI31" s="160"/>
      <c r="DJ31" s="160"/>
      <c r="DK31" s="160"/>
      <c r="DL31" s="160"/>
      <c r="DM31" s="160"/>
      <c r="DN31" s="160"/>
      <c r="DO31" s="160"/>
      <c r="DP31" s="160"/>
      <c r="DQ31" s="160"/>
      <c r="DR31" s="160"/>
      <c r="DS31" s="160"/>
      <c r="DT31" s="160"/>
      <c r="DU31" s="160"/>
      <c r="DV31" s="160"/>
      <c r="DW31" s="160"/>
      <c r="DX31" s="160"/>
      <c r="DY31" s="160"/>
      <c r="DZ31" s="160"/>
      <c r="EA31" s="160"/>
      <c r="EB31" s="160"/>
      <c r="EC31" s="160"/>
      <c r="ED31" s="160"/>
      <c r="EE31" s="160"/>
      <c r="EF31" s="160"/>
      <c r="EG31" s="160"/>
      <c r="EH31" s="160"/>
      <c r="EI31" s="160"/>
      <c r="EJ31" s="160"/>
      <c r="EK31" s="160"/>
      <c r="EL31" s="160"/>
      <c r="EM31" s="160"/>
      <c r="EN31" s="160"/>
      <c r="EO31" s="160"/>
      <c r="EP31" s="160"/>
      <c r="EQ31" s="160"/>
      <c r="ER31" s="160"/>
      <c r="ES31" s="160"/>
      <c r="ET31" s="160"/>
      <c r="EU31" s="160"/>
      <c r="EV31" s="160"/>
      <c r="EW31" s="160"/>
      <c r="EX31" s="160"/>
      <c r="EY31" s="160"/>
      <c r="EZ31" s="160"/>
      <c r="FA31" s="160"/>
      <c r="FB31" s="160"/>
      <c r="FC31" s="160"/>
      <c r="FD31" s="160"/>
      <c r="FE31" s="160"/>
      <c r="FF31" s="160"/>
      <c r="FG31" s="160"/>
      <c r="FH31" s="160"/>
      <c r="FI31" s="160"/>
      <c r="FJ31" s="160"/>
      <c r="FK31" s="160"/>
      <c r="FL31" s="160"/>
      <c r="FM31" s="160"/>
      <c r="FN31" s="160"/>
      <c r="FO31" s="160"/>
      <c r="FP31" s="160"/>
      <c r="FQ31" s="160"/>
      <c r="FR31" s="160"/>
      <c r="FS31" s="160"/>
      <c r="FT31" s="160"/>
      <c r="FU31" s="160"/>
      <c r="FV31" s="160"/>
      <c r="FW31" s="160"/>
      <c r="FX31" s="160"/>
      <c r="FY31" s="160"/>
      <c r="FZ31" s="160"/>
      <c r="GA31" s="160"/>
      <c r="GB31" s="160"/>
      <c r="GC31" s="160"/>
      <c r="GD31" s="160"/>
      <c r="GE31" s="160"/>
      <c r="GF31" s="160"/>
      <c r="GG31" s="160"/>
      <c r="GH31" s="160"/>
      <c r="GI31" s="160"/>
      <c r="GJ31" s="160"/>
      <c r="GK31" s="160"/>
      <c r="GL31" s="160"/>
      <c r="GM31" s="160"/>
      <c r="GN31" s="160"/>
      <c r="GO31" s="160"/>
      <c r="GP31" s="160"/>
      <c r="GQ31" s="160"/>
      <c r="GR31" s="160"/>
      <c r="GS31" s="160"/>
      <c r="GT31" s="160"/>
      <c r="GU31" s="160"/>
      <c r="GV31" s="160"/>
      <c r="GW31" s="160"/>
      <c r="GX31" s="160"/>
      <c r="GY31" s="160"/>
      <c r="GZ31" s="160"/>
      <c r="HA31" s="160"/>
      <c r="HB31" s="160"/>
      <c r="HC31" s="160"/>
      <c r="HD31" s="160"/>
      <c r="HE31" s="160"/>
      <c r="HF31" s="160"/>
      <c r="HG31" s="160"/>
      <c r="HH31" s="160"/>
      <c r="HI31" s="160"/>
      <c r="HJ31" s="160"/>
      <c r="HK31" s="160"/>
      <c r="HL31" s="160"/>
      <c r="HM31" s="160"/>
      <c r="HN31" s="160"/>
      <c r="HO31" s="160"/>
      <c r="HP31" s="160"/>
      <c r="HQ31" s="160"/>
      <c r="HR31" s="160"/>
      <c r="HS31" s="160"/>
      <c r="HT31" s="160"/>
      <c r="HU31" s="160"/>
      <c r="HV31" s="160"/>
      <c r="HW31" s="160"/>
      <c r="HX31" s="160"/>
      <c r="HY31" s="160"/>
      <c r="HZ31" s="160"/>
      <c r="IA31" s="160"/>
      <c r="IB31" s="160"/>
      <c r="IC31" s="160"/>
      <c r="ID31" s="160"/>
      <c r="IE31" s="160"/>
      <c r="IF31" s="160"/>
      <c r="IG31" s="160"/>
      <c r="IH31" s="160"/>
      <c r="II31" s="160"/>
      <c r="IJ31" s="160"/>
      <c r="IK31" s="160"/>
      <c r="IL31" s="160"/>
      <c r="IM31" s="160"/>
      <c r="IN31" s="160"/>
      <c r="IO31" s="160"/>
      <c r="IP31" s="160"/>
      <c r="IQ31" s="160"/>
      <c r="IR31" s="160"/>
      <c r="IS31" s="160"/>
      <c r="IT31" s="160"/>
      <c r="IU31" s="160"/>
      <c r="IV31" s="160"/>
      <c r="IW31" s="160"/>
      <c r="IX31" s="160"/>
      <c r="IY31" s="160"/>
      <c r="IZ31" s="160"/>
      <c r="JA31" s="160"/>
      <c r="JB31" s="160"/>
      <c r="JC31" s="160"/>
      <c r="JD31" s="160"/>
      <c r="JE31" s="160"/>
      <c r="JF31" s="160"/>
      <c r="JG31" s="160"/>
      <c r="JH31" s="160"/>
      <c r="JI31" s="160"/>
      <c r="JJ31" s="160"/>
      <c r="JK31" s="160"/>
      <c r="JL31" s="160"/>
      <c r="JM31" s="160"/>
      <c r="JN31" s="160"/>
      <c r="JO31" s="160"/>
      <c r="JP31" s="160"/>
      <c r="JQ31" s="160"/>
      <c r="JR31" s="160"/>
      <c r="JS31" s="160"/>
      <c r="JT31" s="160"/>
      <c r="JU31" s="160"/>
      <c r="JV31" s="160"/>
      <c r="JW31" s="160"/>
      <c r="JX31" s="160"/>
      <c r="JY31" s="160"/>
      <c r="JZ31" s="160"/>
      <c r="KA31" s="160"/>
      <c r="KB31" s="160"/>
      <c r="KC31" s="160"/>
      <c r="KD31" s="160"/>
      <c r="KE31" s="160"/>
      <c r="KF31" s="160"/>
      <c r="KG31" s="160"/>
      <c r="KH31" s="160"/>
      <c r="KI31" s="160"/>
      <c r="KJ31" s="160"/>
      <c r="KK31" s="160"/>
      <c r="KL31" s="160"/>
      <c r="KM31" s="160"/>
      <c r="KN31" s="160"/>
      <c r="KO31" s="160"/>
      <c r="KP31" s="160"/>
      <c r="KQ31" s="160"/>
      <c r="KR31" s="160"/>
      <c r="KS31" s="160"/>
      <c r="KT31" s="160"/>
      <c r="KU31" s="160"/>
      <c r="KV31" s="160"/>
      <c r="KW31" s="160"/>
      <c r="KX31" s="160"/>
      <c r="KY31" s="160"/>
      <c r="KZ31" s="160"/>
      <c r="LA31" s="160"/>
      <c r="LB31" s="160"/>
      <c r="LC31" s="160"/>
      <c r="LD31" s="160"/>
      <c r="LE31" s="160"/>
      <c r="LF31" s="160"/>
      <c r="LG31" s="160"/>
      <c r="LH31" s="160"/>
      <c r="LI31" s="160"/>
      <c r="LJ31" s="160"/>
      <c r="LK31" s="160"/>
      <c r="LL31" s="160"/>
      <c r="LM31" s="160"/>
      <c r="LN31" s="160"/>
      <c r="LO31" s="160"/>
      <c r="LP31" s="160"/>
      <c r="LQ31" s="160"/>
      <c r="LR31" s="160"/>
      <c r="LS31" s="160"/>
      <c r="LT31" s="160"/>
      <c r="LU31" s="160"/>
      <c r="LV31" s="160"/>
      <c r="LW31" s="160"/>
      <c r="LX31" s="160"/>
      <c r="LY31" s="160"/>
      <c r="LZ31" s="160"/>
      <c r="MA31" s="160"/>
      <c r="MB31" s="160"/>
      <c r="MC31" s="160"/>
      <c r="MD31" s="160"/>
      <c r="ME31" s="160"/>
      <c r="MF31" s="160"/>
      <c r="MG31" s="160"/>
      <c r="MH31" s="160"/>
      <c r="MI31" s="160"/>
      <c r="MJ31" s="160"/>
      <c r="MK31" s="160"/>
      <c r="ML31" s="160"/>
      <c r="MM31" s="160"/>
      <c r="MN31" s="160"/>
      <c r="MO31" s="160"/>
      <c r="MP31" s="160"/>
      <c r="MQ31" s="160"/>
      <c r="MR31" s="160"/>
      <c r="MS31" s="160"/>
      <c r="MT31" s="160"/>
      <c r="MU31" s="160"/>
      <c r="MV31" s="160"/>
      <c r="MW31" s="160"/>
      <c r="MX31" s="160"/>
      <c r="MY31" s="160"/>
      <c r="MZ31" s="160"/>
      <c r="NA31" s="160"/>
      <c r="NB31" s="160"/>
      <c r="NC31" s="160"/>
      <c r="ND31" s="160"/>
      <c r="NE31" s="160"/>
      <c r="NF31" s="160"/>
      <c r="NG31" s="160"/>
      <c r="NH31" s="160"/>
      <c r="NI31" s="160"/>
      <c r="NJ31" s="160"/>
      <c r="NK31" s="160"/>
      <c r="NL31" s="160"/>
      <c r="NM31" s="160"/>
      <c r="NN31" s="160"/>
      <c r="NO31" s="160"/>
      <c r="NP31" s="160"/>
      <c r="NQ31" s="160"/>
      <c r="NR31" s="160"/>
      <c r="NS31" s="160"/>
      <c r="NT31" s="160"/>
      <c r="NU31" s="160"/>
      <c r="NV31" s="160"/>
      <c r="NW31" s="160"/>
      <c r="NX31" s="160"/>
      <c r="NY31" s="160"/>
      <c r="NZ31" s="160"/>
      <c r="OA31" s="160"/>
      <c r="OB31" s="160"/>
      <c r="OC31" s="160"/>
      <c r="OD31" s="160"/>
      <c r="OE31" s="160"/>
      <c r="OF31" s="160"/>
      <c r="OG31" s="160"/>
      <c r="OH31" s="160"/>
      <c r="OI31" s="160"/>
      <c r="OJ31" s="160"/>
      <c r="OK31" s="160"/>
      <c r="OL31" s="160"/>
      <c r="OM31" s="160"/>
      <c r="ON31" s="160"/>
      <c r="OO31" s="160"/>
      <c r="OP31" s="160"/>
      <c r="OQ31" s="160"/>
      <c r="OR31" s="160"/>
      <c r="OS31" s="160"/>
      <c r="OT31" s="160"/>
      <c r="OU31" s="160"/>
      <c r="OV31" s="160"/>
      <c r="OW31" s="160"/>
      <c r="OX31" s="160"/>
      <c r="OY31" s="160"/>
      <c r="OZ31" s="160"/>
      <c r="PA31" s="160"/>
      <c r="PB31" s="160"/>
      <c r="PC31" s="160"/>
      <c r="PD31" s="160"/>
      <c r="PE31" s="160"/>
      <c r="PF31" s="160"/>
      <c r="PG31" s="160"/>
      <c r="PH31" s="160"/>
      <c r="PI31" s="160"/>
      <c r="PJ31" s="160"/>
      <c r="PK31" s="160"/>
      <c r="PL31" s="160"/>
      <c r="PM31" s="160"/>
      <c r="PN31" s="160"/>
      <c r="PO31" s="160"/>
      <c r="PP31" s="160"/>
      <c r="PQ31" s="160"/>
      <c r="PR31" s="160"/>
      <c r="PS31" s="160"/>
      <c r="PT31" s="160"/>
      <c r="PU31" s="160"/>
      <c r="PV31" s="160"/>
      <c r="PW31" s="160"/>
      <c r="PX31" s="160"/>
      <c r="PY31" s="160"/>
      <c r="PZ31" s="160"/>
      <c r="QA31" s="160"/>
      <c r="QB31" s="160"/>
      <c r="QC31" s="160"/>
      <c r="QD31" s="160"/>
      <c r="QE31" s="160"/>
      <c r="QF31" s="160"/>
      <c r="QG31" s="160"/>
      <c r="QH31" s="160"/>
      <c r="QI31" s="160"/>
      <c r="QJ31" s="160"/>
      <c r="QK31" s="160"/>
      <c r="QL31" s="160"/>
      <c r="QM31" s="160"/>
      <c r="QN31" s="160"/>
      <c r="QO31" s="160"/>
      <c r="QP31" s="160"/>
      <c r="QQ31" s="160"/>
      <c r="QR31" s="160"/>
      <c r="QS31" s="160"/>
      <c r="QT31" s="160"/>
      <c r="QU31" s="160"/>
      <c r="QV31" s="160"/>
      <c r="QW31" s="160"/>
      <c r="QX31" s="160"/>
      <c r="QY31" s="160"/>
      <c r="QZ31" s="160"/>
      <c r="RA31" s="160"/>
      <c r="RB31" s="160"/>
      <c r="RC31" s="160"/>
      <c r="RD31" s="160"/>
      <c r="RE31" s="160"/>
      <c r="RF31" s="160"/>
      <c r="RG31" s="160"/>
      <c r="RH31" s="160"/>
      <c r="RI31" s="160"/>
      <c r="RJ31" s="160"/>
      <c r="RK31" s="160"/>
      <c r="RL31" s="160"/>
      <c r="RM31" s="160"/>
      <c r="RN31" s="160"/>
      <c r="RO31" s="160"/>
      <c r="RP31" s="160"/>
      <c r="RQ31" s="160"/>
      <c r="RR31" s="160"/>
      <c r="RS31" s="160"/>
      <c r="RT31" s="160"/>
      <c r="RU31" s="160"/>
      <c r="RV31" s="160"/>
      <c r="RW31" s="160"/>
      <c r="RX31" s="160"/>
      <c r="RY31" s="160"/>
      <c r="RZ31" s="160"/>
      <c r="SA31" s="160"/>
      <c r="SB31" s="160"/>
      <c r="SC31" s="160"/>
      <c r="SD31" s="160"/>
      <c r="SE31" s="160"/>
      <c r="SF31" s="160"/>
      <c r="SG31" s="160"/>
      <c r="SH31" s="160"/>
      <c r="SI31" s="160"/>
      <c r="SJ31" s="160"/>
      <c r="SK31" s="160"/>
      <c r="SL31" s="160"/>
      <c r="SM31" s="160"/>
      <c r="SN31" s="160"/>
      <c r="SO31" s="160"/>
      <c r="SP31" s="160"/>
      <c r="SQ31" s="160"/>
      <c r="SR31" s="160"/>
      <c r="SS31" s="160"/>
      <c r="ST31" s="160"/>
      <c r="SU31" s="160"/>
      <c r="SV31" s="160"/>
      <c r="SW31" s="160"/>
      <c r="SX31" s="160"/>
      <c r="SY31" s="160"/>
      <c r="SZ31" s="160"/>
      <c r="TA31" s="160"/>
      <c r="TB31" s="160"/>
      <c r="TC31" s="160"/>
      <c r="TD31" s="160"/>
      <c r="TE31" s="160"/>
      <c r="TF31" s="160"/>
    </row>
    <row r="32" spans="1:526">
      <c r="A32" s="160"/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0"/>
      <c r="T32" s="160"/>
      <c r="U32" s="160"/>
      <c r="V32" s="160"/>
      <c r="W32" s="160"/>
      <c r="X32" s="160"/>
      <c r="Y32" s="160"/>
      <c r="Z32" s="160"/>
      <c r="AA32" s="160"/>
      <c r="AB32" s="160"/>
      <c r="AC32" s="160"/>
      <c r="AD32" s="160"/>
      <c r="AE32" s="160"/>
      <c r="AF32" s="160"/>
      <c r="AG32" s="160"/>
      <c r="AH32" s="160"/>
      <c r="AI32" s="160"/>
      <c r="AJ32" s="160"/>
      <c r="AK32" s="160"/>
      <c r="AL32" s="160"/>
      <c r="AM32" s="160"/>
      <c r="AN32" s="160"/>
      <c r="AO32" s="160"/>
      <c r="AP32" s="160"/>
      <c r="AQ32" s="160"/>
      <c r="AR32" s="160"/>
      <c r="AS32" s="160"/>
      <c r="AT32" s="160"/>
      <c r="AU32" s="160"/>
      <c r="AV32" s="160"/>
      <c r="AW32" s="160"/>
      <c r="AX32" s="160"/>
      <c r="AY32" s="160"/>
      <c r="AZ32" s="160"/>
      <c r="BA32" s="160"/>
      <c r="BB32" s="160"/>
      <c r="BC32" s="160"/>
      <c r="BD32" s="160"/>
      <c r="BE32" s="160"/>
      <c r="BF32" s="160"/>
      <c r="BG32" s="160"/>
      <c r="BH32" s="160"/>
      <c r="BI32" s="160"/>
      <c r="BJ32" s="160"/>
      <c r="BK32" s="160"/>
      <c r="BL32" s="160"/>
      <c r="BM32" s="160"/>
      <c r="BN32" s="160"/>
      <c r="BO32" s="160"/>
      <c r="BP32" s="160"/>
      <c r="BQ32" s="160"/>
      <c r="BR32" s="160"/>
      <c r="BS32" s="160"/>
      <c r="BT32" s="160"/>
      <c r="BU32" s="160"/>
      <c r="BV32" s="160"/>
      <c r="BW32" s="160"/>
      <c r="BX32" s="160"/>
      <c r="BY32" s="160"/>
      <c r="BZ32" s="160"/>
      <c r="CA32" s="160"/>
      <c r="CB32" s="160"/>
      <c r="CC32" s="160"/>
      <c r="CD32" s="160"/>
      <c r="CE32" s="160"/>
      <c r="CF32" s="160"/>
      <c r="CG32" s="160"/>
      <c r="CH32" s="160"/>
      <c r="CI32" s="160"/>
      <c r="CJ32" s="160"/>
      <c r="CK32" s="160"/>
      <c r="CL32" s="160"/>
      <c r="CM32" s="160"/>
      <c r="CN32" s="160"/>
      <c r="CO32" s="160"/>
      <c r="CP32" s="160"/>
      <c r="CQ32" s="160"/>
      <c r="CR32" s="160"/>
      <c r="CS32" s="160"/>
      <c r="CT32" s="160"/>
      <c r="CU32" s="160"/>
      <c r="CV32" s="160"/>
      <c r="CW32" s="160"/>
      <c r="CX32" s="160"/>
      <c r="CY32" s="160"/>
      <c r="CZ32" s="160"/>
      <c r="DA32" s="160"/>
      <c r="DB32" s="160"/>
      <c r="DC32" s="160"/>
      <c r="DD32" s="160"/>
      <c r="DE32" s="160"/>
      <c r="DF32" s="160"/>
      <c r="DG32" s="160"/>
      <c r="DH32" s="160"/>
      <c r="DI32" s="160"/>
      <c r="DJ32" s="160"/>
      <c r="DK32" s="160"/>
      <c r="DL32" s="160"/>
      <c r="DM32" s="160"/>
      <c r="DN32" s="160"/>
      <c r="DO32" s="160"/>
      <c r="DP32" s="160"/>
      <c r="DQ32" s="160"/>
      <c r="DR32" s="160"/>
      <c r="DS32" s="160"/>
      <c r="DT32" s="160"/>
      <c r="DU32" s="160"/>
      <c r="DV32" s="160"/>
      <c r="DW32" s="160"/>
      <c r="DX32" s="160"/>
      <c r="DY32" s="160"/>
      <c r="DZ32" s="160"/>
      <c r="EA32" s="160"/>
      <c r="EB32" s="160"/>
      <c r="EC32" s="160"/>
      <c r="ED32" s="160"/>
      <c r="EE32" s="160"/>
      <c r="EF32" s="160"/>
      <c r="EG32" s="160"/>
      <c r="EH32" s="160"/>
      <c r="EI32" s="160"/>
      <c r="EJ32" s="160"/>
      <c r="EK32" s="160"/>
      <c r="EL32" s="160"/>
      <c r="EM32" s="160"/>
      <c r="EN32" s="160"/>
      <c r="EO32" s="160"/>
      <c r="EP32" s="160"/>
      <c r="EQ32" s="160"/>
      <c r="ER32" s="160"/>
      <c r="ES32" s="160"/>
      <c r="ET32" s="160"/>
      <c r="EU32" s="160"/>
      <c r="EV32" s="160"/>
      <c r="EW32" s="160"/>
      <c r="EX32" s="160"/>
      <c r="EY32" s="160"/>
      <c r="EZ32" s="160"/>
      <c r="FA32" s="160"/>
      <c r="FB32" s="160"/>
      <c r="FC32" s="160"/>
      <c r="FD32" s="160"/>
      <c r="FE32" s="160"/>
      <c r="FF32" s="160"/>
      <c r="FG32" s="160"/>
      <c r="FH32" s="160"/>
      <c r="FI32" s="160"/>
      <c r="FJ32" s="160"/>
      <c r="FK32" s="160"/>
      <c r="FL32" s="160"/>
      <c r="FM32" s="160"/>
      <c r="FN32" s="160"/>
      <c r="FO32" s="160"/>
      <c r="FP32" s="160"/>
      <c r="FQ32" s="160"/>
      <c r="FR32" s="160"/>
      <c r="FS32" s="160"/>
      <c r="FT32" s="160"/>
      <c r="FU32" s="160"/>
      <c r="FV32" s="160"/>
      <c r="FW32" s="160"/>
      <c r="FX32" s="160"/>
      <c r="FY32" s="160"/>
      <c r="FZ32" s="160"/>
      <c r="GA32" s="160"/>
      <c r="GB32" s="160"/>
      <c r="GC32" s="160"/>
      <c r="GD32" s="160"/>
      <c r="GE32" s="160"/>
      <c r="GF32" s="160"/>
      <c r="GG32" s="160"/>
      <c r="GH32" s="160"/>
      <c r="GI32" s="160"/>
      <c r="GJ32" s="160"/>
      <c r="GK32" s="160"/>
      <c r="GL32" s="160"/>
      <c r="GM32" s="160"/>
      <c r="GN32" s="160"/>
      <c r="GO32" s="160"/>
      <c r="GP32" s="160"/>
      <c r="GQ32" s="160"/>
      <c r="GR32" s="160"/>
      <c r="GS32" s="160"/>
      <c r="GT32" s="160"/>
      <c r="GU32" s="160"/>
      <c r="GV32" s="160"/>
      <c r="GW32" s="160"/>
      <c r="GX32" s="160"/>
      <c r="GY32" s="160"/>
      <c r="GZ32" s="160"/>
      <c r="HA32" s="160"/>
      <c r="HB32" s="160"/>
      <c r="HC32" s="160"/>
      <c r="HD32" s="160"/>
      <c r="HE32" s="160"/>
      <c r="HF32" s="160"/>
      <c r="HG32" s="160"/>
      <c r="HH32" s="160"/>
      <c r="HI32" s="160"/>
      <c r="HJ32" s="160"/>
      <c r="HK32" s="160"/>
      <c r="HL32" s="160"/>
      <c r="HM32" s="160"/>
      <c r="HN32" s="160"/>
      <c r="HO32" s="160"/>
      <c r="HP32" s="160"/>
      <c r="HQ32" s="160"/>
      <c r="HR32" s="160"/>
      <c r="HS32" s="160"/>
      <c r="HT32" s="160"/>
      <c r="HU32" s="160"/>
      <c r="HV32" s="160"/>
      <c r="HW32" s="160"/>
      <c r="HX32" s="160"/>
      <c r="HY32" s="160"/>
      <c r="HZ32" s="160"/>
      <c r="IA32" s="160"/>
      <c r="IB32" s="160"/>
      <c r="IC32" s="160"/>
      <c r="ID32" s="160"/>
      <c r="IE32" s="160"/>
      <c r="IF32" s="160"/>
      <c r="IG32" s="160"/>
      <c r="IH32" s="160"/>
      <c r="II32" s="160"/>
      <c r="IJ32" s="160"/>
      <c r="IK32" s="160"/>
      <c r="IL32" s="160"/>
      <c r="IM32" s="160"/>
      <c r="IN32" s="160"/>
      <c r="IO32" s="160"/>
      <c r="IP32" s="160"/>
      <c r="IQ32" s="160"/>
      <c r="IR32" s="160"/>
      <c r="IS32" s="160"/>
      <c r="IT32" s="160"/>
      <c r="IU32" s="160"/>
      <c r="IV32" s="160"/>
      <c r="IW32" s="160"/>
      <c r="IX32" s="160"/>
      <c r="IY32" s="160"/>
      <c r="IZ32" s="160"/>
      <c r="JA32" s="160"/>
      <c r="JB32" s="160"/>
      <c r="JC32" s="160"/>
      <c r="JD32" s="160"/>
      <c r="JE32" s="160"/>
      <c r="JF32" s="160"/>
      <c r="JG32" s="160"/>
      <c r="JH32" s="160"/>
      <c r="JI32" s="160"/>
      <c r="JJ32" s="160"/>
      <c r="JK32" s="160"/>
      <c r="JL32" s="160"/>
      <c r="JM32" s="160"/>
      <c r="JN32" s="160"/>
      <c r="JO32" s="160"/>
      <c r="JP32" s="160"/>
      <c r="JQ32" s="160"/>
      <c r="JR32" s="160"/>
      <c r="JS32" s="160"/>
      <c r="JT32" s="160"/>
      <c r="JU32" s="160"/>
      <c r="JV32" s="160"/>
      <c r="JW32" s="160"/>
      <c r="JX32" s="160"/>
      <c r="JY32" s="160"/>
      <c r="JZ32" s="160"/>
      <c r="KA32" s="160"/>
      <c r="KB32" s="160"/>
      <c r="KC32" s="160"/>
      <c r="KD32" s="160"/>
      <c r="KE32" s="160"/>
      <c r="KF32" s="160"/>
      <c r="KG32" s="160"/>
      <c r="KH32" s="160"/>
      <c r="KI32" s="160"/>
      <c r="KJ32" s="160"/>
      <c r="KK32" s="160"/>
      <c r="KL32" s="160"/>
      <c r="KM32" s="160"/>
      <c r="KN32" s="160"/>
      <c r="KO32" s="160"/>
      <c r="KP32" s="160"/>
      <c r="KQ32" s="160"/>
      <c r="KR32" s="160"/>
      <c r="KS32" s="160"/>
      <c r="KT32" s="160"/>
      <c r="KU32" s="160"/>
      <c r="KV32" s="160"/>
      <c r="KW32" s="160"/>
      <c r="KX32" s="160"/>
      <c r="KY32" s="160"/>
      <c r="KZ32" s="160"/>
      <c r="LA32" s="160"/>
      <c r="LB32" s="160"/>
      <c r="LC32" s="160"/>
      <c r="LD32" s="160"/>
      <c r="LE32" s="160"/>
      <c r="LF32" s="160"/>
      <c r="LG32" s="160"/>
      <c r="LH32" s="160"/>
      <c r="LI32" s="160"/>
      <c r="LJ32" s="160"/>
      <c r="LK32" s="160"/>
      <c r="LL32" s="160"/>
      <c r="LM32" s="160"/>
      <c r="LN32" s="160"/>
      <c r="LO32" s="160"/>
      <c r="LP32" s="160"/>
      <c r="LQ32" s="160"/>
      <c r="LR32" s="160"/>
      <c r="LS32" s="160"/>
      <c r="LT32" s="160"/>
      <c r="LU32" s="160"/>
      <c r="LV32" s="160"/>
      <c r="LW32" s="160"/>
      <c r="LX32" s="160"/>
      <c r="LY32" s="160"/>
      <c r="LZ32" s="160"/>
      <c r="MA32" s="160"/>
      <c r="MB32" s="160"/>
      <c r="MC32" s="160"/>
      <c r="MD32" s="160"/>
      <c r="ME32" s="160"/>
      <c r="MF32" s="160"/>
      <c r="MG32" s="160"/>
      <c r="MH32" s="160"/>
      <c r="MI32" s="160"/>
      <c r="MJ32" s="160"/>
      <c r="MK32" s="160"/>
      <c r="ML32" s="160"/>
      <c r="MM32" s="160"/>
      <c r="MN32" s="160"/>
      <c r="MO32" s="160"/>
      <c r="MP32" s="160"/>
      <c r="MQ32" s="160"/>
      <c r="MR32" s="160"/>
      <c r="MS32" s="160"/>
      <c r="MT32" s="160"/>
      <c r="MU32" s="160"/>
      <c r="MV32" s="160"/>
      <c r="MW32" s="160"/>
      <c r="MX32" s="160"/>
      <c r="MY32" s="160"/>
      <c r="MZ32" s="160"/>
      <c r="NA32" s="160"/>
      <c r="NB32" s="160"/>
      <c r="NC32" s="160"/>
      <c r="ND32" s="160"/>
      <c r="NE32" s="160"/>
      <c r="NF32" s="160"/>
      <c r="NG32" s="160"/>
      <c r="NH32" s="160"/>
      <c r="NI32" s="160"/>
      <c r="NJ32" s="160"/>
      <c r="NK32" s="160"/>
      <c r="NL32" s="160"/>
      <c r="NM32" s="160"/>
      <c r="NN32" s="160"/>
      <c r="NO32" s="160"/>
      <c r="NP32" s="160"/>
      <c r="NQ32" s="160"/>
      <c r="NR32" s="160"/>
      <c r="NS32" s="160"/>
      <c r="NT32" s="160"/>
      <c r="NU32" s="160"/>
      <c r="NV32" s="160"/>
      <c r="NW32" s="160"/>
      <c r="NX32" s="160"/>
      <c r="NY32" s="160"/>
      <c r="NZ32" s="160"/>
      <c r="OA32" s="160"/>
      <c r="OB32" s="160"/>
      <c r="OC32" s="160"/>
      <c r="OD32" s="160"/>
      <c r="OE32" s="160"/>
      <c r="OF32" s="160"/>
      <c r="OG32" s="160"/>
      <c r="OH32" s="160"/>
      <c r="OI32" s="160"/>
      <c r="OJ32" s="160"/>
      <c r="OK32" s="160"/>
      <c r="OL32" s="160"/>
      <c r="OM32" s="160"/>
      <c r="ON32" s="160"/>
      <c r="OO32" s="160"/>
      <c r="OP32" s="160"/>
      <c r="OQ32" s="160"/>
      <c r="OR32" s="160"/>
      <c r="OS32" s="160"/>
      <c r="OT32" s="160"/>
      <c r="OU32" s="160"/>
      <c r="OV32" s="160"/>
      <c r="OW32" s="160"/>
      <c r="OX32" s="160"/>
      <c r="OY32" s="160"/>
      <c r="OZ32" s="160"/>
      <c r="PA32" s="160"/>
      <c r="PB32" s="160"/>
      <c r="PC32" s="160"/>
      <c r="PD32" s="160"/>
      <c r="PE32" s="160"/>
      <c r="PF32" s="160"/>
      <c r="PG32" s="160"/>
      <c r="PH32" s="160"/>
      <c r="PI32" s="160"/>
      <c r="PJ32" s="160"/>
      <c r="PK32" s="160"/>
      <c r="PL32" s="160"/>
      <c r="PM32" s="160"/>
      <c r="PN32" s="160"/>
      <c r="PO32" s="160"/>
      <c r="PP32" s="160"/>
      <c r="PQ32" s="160"/>
      <c r="PR32" s="160"/>
      <c r="PS32" s="160"/>
      <c r="PT32" s="160"/>
      <c r="PU32" s="160"/>
      <c r="PV32" s="160"/>
      <c r="PW32" s="160"/>
      <c r="PX32" s="160"/>
      <c r="PY32" s="160"/>
      <c r="PZ32" s="160"/>
      <c r="QA32" s="160"/>
      <c r="QB32" s="160"/>
      <c r="QC32" s="160"/>
      <c r="QD32" s="160"/>
      <c r="QE32" s="160"/>
      <c r="QF32" s="160"/>
      <c r="QG32" s="160"/>
      <c r="QH32" s="160"/>
      <c r="QI32" s="160"/>
      <c r="QJ32" s="160"/>
      <c r="QK32" s="160"/>
      <c r="QL32" s="160"/>
      <c r="QM32" s="160"/>
      <c r="QN32" s="160"/>
      <c r="QO32" s="160"/>
      <c r="QP32" s="160"/>
      <c r="QQ32" s="160"/>
      <c r="QR32" s="160"/>
      <c r="QS32" s="160"/>
      <c r="QT32" s="160"/>
      <c r="QU32" s="160"/>
      <c r="QV32" s="160"/>
      <c r="QW32" s="160"/>
      <c r="QX32" s="160"/>
      <c r="QY32" s="160"/>
      <c r="QZ32" s="160"/>
      <c r="RA32" s="160"/>
      <c r="RB32" s="160"/>
      <c r="RC32" s="160"/>
      <c r="RD32" s="160"/>
      <c r="RE32" s="160"/>
      <c r="RF32" s="160"/>
      <c r="RG32" s="160"/>
      <c r="RH32" s="160"/>
      <c r="RI32" s="160"/>
      <c r="RJ32" s="160"/>
      <c r="RK32" s="160"/>
      <c r="RL32" s="160"/>
      <c r="RM32" s="160"/>
      <c r="RN32" s="160"/>
      <c r="RO32" s="160"/>
      <c r="RP32" s="160"/>
      <c r="RQ32" s="160"/>
      <c r="RR32" s="160"/>
      <c r="RS32" s="160"/>
      <c r="RT32" s="160"/>
      <c r="RU32" s="160"/>
      <c r="RV32" s="160"/>
      <c r="RW32" s="160"/>
      <c r="RX32" s="160"/>
      <c r="RY32" s="160"/>
      <c r="RZ32" s="160"/>
      <c r="SA32" s="160"/>
      <c r="SB32" s="160"/>
      <c r="SC32" s="160"/>
      <c r="SD32" s="160"/>
      <c r="SE32" s="160"/>
      <c r="SF32" s="160"/>
      <c r="SG32" s="160"/>
      <c r="SH32" s="160"/>
      <c r="SI32" s="160"/>
      <c r="SJ32" s="160"/>
      <c r="SK32" s="160"/>
      <c r="SL32" s="160"/>
      <c r="SM32" s="160"/>
      <c r="SN32" s="160"/>
      <c r="SO32" s="160"/>
      <c r="SP32" s="160"/>
      <c r="SQ32" s="160"/>
      <c r="SR32" s="160"/>
      <c r="SS32" s="160"/>
      <c r="ST32" s="160"/>
      <c r="SU32" s="160"/>
      <c r="SV32" s="160"/>
      <c r="SW32" s="160"/>
      <c r="SX32" s="160"/>
      <c r="SY32" s="160"/>
      <c r="SZ32" s="160"/>
      <c r="TA32" s="160"/>
      <c r="TB32" s="160"/>
      <c r="TC32" s="160"/>
      <c r="TD32" s="160"/>
      <c r="TE32" s="160"/>
      <c r="TF32" s="160"/>
    </row>
    <row r="33" spans="1:526">
      <c r="A33" s="160"/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0"/>
      <c r="T33" s="160"/>
      <c r="U33" s="160"/>
      <c r="V33" s="160"/>
      <c r="W33" s="160"/>
      <c r="X33" s="160"/>
      <c r="Y33" s="160"/>
      <c r="Z33" s="160"/>
      <c r="AA33" s="160"/>
      <c r="AB33" s="160"/>
      <c r="AC33" s="160"/>
      <c r="AD33" s="160"/>
      <c r="AE33" s="160"/>
      <c r="AF33" s="160"/>
      <c r="AG33" s="160"/>
      <c r="AH33" s="160"/>
      <c r="AI33" s="160"/>
      <c r="AJ33" s="160"/>
      <c r="AK33" s="160"/>
      <c r="AL33" s="160"/>
      <c r="AM33" s="160"/>
      <c r="AN33" s="160"/>
      <c r="AO33" s="160"/>
      <c r="AP33" s="160"/>
      <c r="AQ33" s="160"/>
      <c r="AR33" s="160"/>
      <c r="AS33" s="160"/>
      <c r="AT33" s="160"/>
      <c r="AU33" s="160"/>
      <c r="AV33" s="160"/>
      <c r="AW33" s="160"/>
      <c r="AX33" s="160"/>
      <c r="AY33" s="160"/>
      <c r="AZ33" s="160"/>
      <c r="BA33" s="160"/>
      <c r="BB33" s="160"/>
      <c r="BC33" s="160"/>
      <c r="BD33" s="160"/>
      <c r="BE33" s="160"/>
      <c r="BF33" s="160"/>
      <c r="BG33" s="160"/>
      <c r="BH33" s="160"/>
      <c r="BI33" s="160"/>
      <c r="BJ33" s="160"/>
      <c r="BK33" s="160"/>
      <c r="BL33" s="160"/>
      <c r="BM33" s="160"/>
      <c r="BN33" s="160"/>
      <c r="BO33" s="160"/>
      <c r="BP33" s="160"/>
      <c r="BQ33" s="160"/>
      <c r="BR33" s="160"/>
      <c r="BS33" s="160"/>
      <c r="BT33" s="160"/>
      <c r="BU33" s="160"/>
      <c r="BV33" s="160"/>
      <c r="BW33" s="160"/>
      <c r="BX33" s="160"/>
      <c r="BY33" s="160"/>
      <c r="BZ33" s="160"/>
      <c r="CA33" s="160"/>
      <c r="CB33" s="160"/>
      <c r="CC33" s="160"/>
      <c r="CD33" s="160"/>
      <c r="CE33" s="160"/>
      <c r="CF33" s="160"/>
      <c r="CG33" s="160"/>
      <c r="CH33" s="160"/>
      <c r="CI33" s="160"/>
      <c r="CJ33" s="160"/>
      <c r="CK33" s="160"/>
      <c r="CL33" s="160"/>
      <c r="CM33" s="160"/>
      <c r="CN33" s="160"/>
      <c r="CO33" s="160"/>
      <c r="CP33" s="160"/>
      <c r="CQ33" s="160"/>
      <c r="CR33" s="160"/>
      <c r="CS33" s="160"/>
      <c r="CT33" s="160"/>
      <c r="CU33" s="160"/>
      <c r="CV33" s="160"/>
      <c r="CW33" s="160"/>
      <c r="CX33" s="160"/>
      <c r="CY33" s="160"/>
      <c r="CZ33" s="160"/>
      <c r="DA33" s="160"/>
      <c r="DB33" s="160"/>
      <c r="DC33" s="160"/>
      <c r="DD33" s="160"/>
      <c r="DE33" s="160"/>
      <c r="DF33" s="160"/>
      <c r="DG33" s="160"/>
      <c r="DH33" s="160"/>
      <c r="DI33" s="160"/>
      <c r="DJ33" s="160"/>
      <c r="DK33" s="160"/>
      <c r="DL33" s="160"/>
      <c r="DM33" s="160"/>
      <c r="DN33" s="160"/>
      <c r="DO33" s="160"/>
      <c r="DP33" s="160"/>
      <c r="DQ33" s="160"/>
      <c r="DR33" s="160"/>
      <c r="DS33" s="160"/>
      <c r="DT33" s="160"/>
      <c r="DU33" s="160"/>
      <c r="DV33" s="160"/>
      <c r="DW33" s="160"/>
      <c r="DX33" s="160"/>
      <c r="DY33" s="160"/>
      <c r="DZ33" s="160"/>
      <c r="EA33" s="160"/>
      <c r="EB33" s="160"/>
      <c r="EC33" s="160"/>
      <c r="ED33" s="160"/>
      <c r="EE33" s="160"/>
      <c r="EF33" s="160"/>
      <c r="EG33" s="160"/>
      <c r="EH33" s="160"/>
      <c r="EI33" s="160"/>
      <c r="EJ33" s="160"/>
      <c r="EK33" s="160"/>
      <c r="EL33" s="160"/>
      <c r="EM33" s="160"/>
      <c r="EN33" s="160"/>
      <c r="EO33" s="160"/>
      <c r="EP33" s="160"/>
      <c r="EQ33" s="160"/>
      <c r="ER33" s="160"/>
      <c r="ES33" s="160"/>
      <c r="ET33" s="160"/>
      <c r="EU33" s="160"/>
      <c r="EV33" s="160"/>
      <c r="EW33" s="160"/>
      <c r="EX33" s="160"/>
      <c r="EY33" s="160"/>
      <c r="EZ33" s="160"/>
      <c r="FA33" s="160"/>
      <c r="FB33" s="160"/>
      <c r="FC33" s="160"/>
      <c r="FD33" s="160"/>
      <c r="FE33" s="160"/>
      <c r="FF33" s="160"/>
      <c r="FG33" s="160"/>
      <c r="FH33" s="160"/>
      <c r="FI33" s="160"/>
      <c r="FJ33" s="160"/>
      <c r="FK33" s="160"/>
      <c r="FL33" s="160"/>
      <c r="FM33" s="160"/>
      <c r="FN33" s="160"/>
      <c r="FO33" s="160"/>
      <c r="FP33" s="160"/>
      <c r="FQ33" s="160"/>
      <c r="FR33" s="160"/>
      <c r="FS33" s="160"/>
      <c r="FT33" s="160"/>
      <c r="FU33" s="160"/>
      <c r="FV33" s="160"/>
      <c r="FW33" s="160"/>
      <c r="FX33" s="160"/>
      <c r="FY33" s="160"/>
      <c r="FZ33" s="160"/>
      <c r="GA33" s="160"/>
      <c r="GB33" s="160"/>
      <c r="GC33" s="160"/>
      <c r="GD33" s="160"/>
      <c r="GE33" s="160"/>
      <c r="GF33" s="160"/>
      <c r="GG33" s="160"/>
      <c r="GH33" s="160"/>
      <c r="GI33" s="160"/>
      <c r="GJ33" s="160"/>
      <c r="GK33" s="160"/>
      <c r="GL33" s="160"/>
      <c r="GM33" s="160"/>
      <c r="GN33" s="160"/>
      <c r="GO33" s="160"/>
      <c r="GP33" s="160"/>
      <c r="GQ33" s="160"/>
      <c r="GR33" s="160"/>
      <c r="GS33" s="160"/>
      <c r="GT33" s="160"/>
      <c r="GU33" s="160"/>
      <c r="GV33" s="160"/>
      <c r="GW33" s="160"/>
      <c r="GX33" s="160"/>
      <c r="GY33" s="160"/>
      <c r="GZ33" s="160"/>
      <c r="HA33" s="160"/>
      <c r="HB33" s="160"/>
      <c r="HC33" s="160"/>
      <c r="HD33" s="160"/>
      <c r="HE33" s="160"/>
      <c r="HF33" s="160"/>
      <c r="HG33" s="160"/>
      <c r="HH33" s="160"/>
      <c r="HI33" s="160"/>
      <c r="HJ33" s="160"/>
      <c r="HK33" s="160"/>
      <c r="HL33" s="160"/>
      <c r="HM33" s="160"/>
      <c r="HN33" s="160"/>
      <c r="HO33" s="160"/>
      <c r="HP33" s="160"/>
      <c r="HQ33" s="160"/>
      <c r="HR33" s="160"/>
      <c r="HS33" s="160"/>
      <c r="HT33" s="160"/>
      <c r="HU33" s="160"/>
      <c r="HV33" s="160"/>
      <c r="HW33" s="160"/>
      <c r="HX33" s="160"/>
      <c r="HY33" s="160"/>
      <c r="HZ33" s="160"/>
      <c r="IA33" s="160"/>
      <c r="IB33" s="160"/>
      <c r="IC33" s="160"/>
      <c r="ID33" s="160"/>
      <c r="IE33" s="160"/>
      <c r="IF33" s="160"/>
      <c r="IG33" s="160"/>
      <c r="IH33" s="160"/>
      <c r="II33" s="160"/>
      <c r="IJ33" s="160"/>
      <c r="IK33" s="160"/>
      <c r="IL33" s="160"/>
      <c r="IM33" s="160"/>
      <c r="IN33" s="160"/>
      <c r="IO33" s="160"/>
      <c r="IP33" s="160"/>
      <c r="IQ33" s="160"/>
      <c r="IR33" s="160"/>
      <c r="IS33" s="160"/>
      <c r="IT33" s="160"/>
      <c r="IU33" s="160"/>
      <c r="IV33" s="160"/>
      <c r="IW33" s="160"/>
      <c r="IX33" s="160"/>
      <c r="IY33" s="160"/>
      <c r="IZ33" s="160"/>
      <c r="JA33" s="160"/>
      <c r="JB33" s="160"/>
      <c r="JC33" s="160"/>
      <c r="JD33" s="160"/>
      <c r="JE33" s="160"/>
      <c r="JF33" s="160"/>
      <c r="JG33" s="160"/>
      <c r="JH33" s="160"/>
      <c r="JI33" s="160"/>
      <c r="JJ33" s="160"/>
      <c r="JK33" s="160"/>
      <c r="JL33" s="160"/>
      <c r="JM33" s="160"/>
      <c r="JN33" s="160"/>
      <c r="JO33" s="160"/>
      <c r="JP33" s="160"/>
      <c r="JQ33" s="160"/>
      <c r="JR33" s="160"/>
      <c r="JS33" s="160"/>
      <c r="JT33" s="160"/>
      <c r="JU33" s="160"/>
      <c r="JV33" s="160"/>
      <c r="JW33" s="160"/>
      <c r="JX33" s="160"/>
      <c r="JY33" s="160"/>
      <c r="JZ33" s="160"/>
      <c r="KA33" s="160"/>
      <c r="KB33" s="160"/>
      <c r="KC33" s="160"/>
      <c r="KD33" s="160"/>
      <c r="KE33" s="160"/>
      <c r="KF33" s="160"/>
      <c r="KG33" s="160"/>
      <c r="KH33" s="160"/>
      <c r="KI33" s="160"/>
      <c r="KJ33" s="160"/>
      <c r="KK33" s="160"/>
      <c r="KL33" s="160"/>
      <c r="KM33" s="160"/>
      <c r="KN33" s="160"/>
      <c r="KO33" s="160"/>
      <c r="KP33" s="160"/>
      <c r="KQ33" s="160"/>
      <c r="KR33" s="160"/>
      <c r="KS33" s="160"/>
      <c r="KT33" s="160"/>
      <c r="KU33" s="160"/>
      <c r="KV33" s="160"/>
      <c r="KW33" s="160"/>
      <c r="KX33" s="160"/>
      <c r="KY33" s="160"/>
      <c r="KZ33" s="160"/>
      <c r="LA33" s="160"/>
      <c r="LB33" s="160"/>
      <c r="LC33" s="160"/>
      <c r="LD33" s="160"/>
      <c r="LE33" s="160"/>
      <c r="LF33" s="160"/>
      <c r="LG33" s="160"/>
      <c r="LH33" s="160"/>
      <c r="LI33" s="160"/>
      <c r="LJ33" s="160"/>
      <c r="LK33" s="160"/>
      <c r="LL33" s="160"/>
      <c r="LM33" s="160"/>
      <c r="LN33" s="160"/>
      <c r="LO33" s="160"/>
      <c r="LP33" s="160"/>
      <c r="LQ33" s="160"/>
      <c r="LR33" s="160"/>
      <c r="LS33" s="160"/>
      <c r="LT33" s="160"/>
      <c r="LU33" s="160"/>
      <c r="LV33" s="160"/>
      <c r="LW33" s="160"/>
      <c r="LX33" s="160"/>
      <c r="LY33" s="160"/>
      <c r="LZ33" s="160"/>
      <c r="MA33" s="160"/>
      <c r="MB33" s="160"/>
      <c r="MC33" s="160"/>
      <c r="MD33" s="160"/>
      <c r="ME33" s="160"/>
      <c r="MF33" s="160"/>
      <c r="MG33" s="160"/>
      <c r="MH33" s="160"/>
      <c r="MI33" s="160"/>
      <c r="MJ33" s="160"/>
      <c r="MK33" s="160"/>
      <c r="ML33" s="160"/>
      <c r="MM33" s="160"/>
      <c r="MN33" s="160"/>
      <c r="MO33" s="160"/>
      <c r="MP33" s="160"/>
      <c r="MQ33" s="160"/>
      <c r="MR33" s="160"/>
      <c r="MS33" s="160"/>
      <c r="MT33" s="160"/>
      <c r="MU33" s="160"/>
      <c r="MV33" s="160"/>
      <c r="MW33" s="160"/>
      <c r="MX33" s="160"/>
      <c r="MY33" s="160"/>
      <c r="MZ33" s="160"/>
      <c r="NA33" s="160"/>
      <c r="NB33" s="160"/>
      <c r="NC33" s="160"/>
      <c r="ND33" s="160"/>
      <c r="NE33" s="160"/>
      <c r="NF33" s="160"/>
      <c r="NG33" s="160"/>
      <c r="NH33" s="160"/>
      <c r="NI33" s="160"/>
      <c r="NJ33" s="160"/>
      <c r="NK33" s="160"/>
      <c r="NL33" s="160"/>
      <c r="NM33" s="160"/>
      <c r="NN33" s="160"/>
      <c r="NO33" s="160"/>
      <c r="NP33" s="160"/>
      <c r="NQ33" s="160"/>
      <c r="NR33" s="160"/>
      <c r="NS33" s="160"/>
      <c r="NT33" s="160"/>
      <c r="NU33" s="160"/>
      <c r="NV33" s="160"/>
      <c r="NW33" s="160"/>
      <c r="NX33" s="160"/>
      <c r="NY33" s="160"/>
      <c r="NZ33" s="160"/>
      <c r="OA33" s="160"/>
      <c r="OB33" s="160"/>
      <c r="OC33" s="160"/>
      <c r="OD33" s="160"/>
      <c r="OE33" s="160"/>
      <c r="OF33" s="160"/>
      <c r="OG33" s="160"/>
      <c r="OH33" s="160"/>
      <c r="OI33" s="160"/>
      <c r="OJ33" s="160"/>
      <c r="OK33" s="160"/>
      <c r="OL33" s="160"/>
      <c r="OM33" s="160"/>
      <c r="ON33" s="160"/>
      <c r="OO33" s="160"/>
      <c r="OP33" s="160"/>
      <c r="OQ33" s="160"/>
      <c r="OR33" s="160"/>
      <c r="OS33" s="160"/>
      <c r="OT33" s="160"/>
      <c r="OU33" s="160"/>
      <c r="OV33" s="160"/>
      <c r="OW33" s="160"/>
      <c r="OX33" s="160"/>
      <c r="OY33" s="160"/>
      <c r="OZ33" s="160"/>
      <c r="PA33" s="160"/>
      <c r="PB33" s="160"/>
      <c r="PC33" s="160"/>
      <c r="PD33" s="160"/>
      <c r="PE33" s="160"/>
      <c r="PF33" s="160"/>
      <c r="PG33" s="160"/>
      <c r="PH33" s="160"/>
      <c r="PI33" s="160"/>
      <c r="PJ33" s="160"/>
      <c r="PK33" s="160"/>
      <c r="PL33" s="160"/>
      <c r="PM33" s="160"/>
      <c r="PN33" s="160"/>
      <c r="PO33" s="160"/>
      <c r="PP33" s="160"/>
      <c r="PQ33" s="160"/>
      <c r="PR33" s="160"/>
      <c r="PS33" s="160"/>
      <c r="PT33" s="160"/>
      <c r="PU33" s="160"/>
      <c r="PV33" s="160"/>
      <c r="PW33" s="160"/>
      <c r="PX33" s="160"/>
      <c r="PY33" s="160"/>
      <c r="PZ33" s="160"/>
      <c r="QA33" s="160"/>
      <c r="QB33" s="160"/>
      <c r="QC33" s="160"/>
      <c r="QD33" s="160"/>
      <c r="QE33" s="160"/>
      <c r="QF33" s="160"/>
      <c r="QG33" s="160"/>
      <c r="QH33" s="160"/>
      <c r="QI33" s="160"/>
      <c r="QJ33" s="160"/>
      <c r="QK33" s="160"/>
      <c r="QL33" s="160"/>
      <c r="QM33" s="160"/>
      <c r="QN33" s="160"/>
      <c r="QO33" s="160"/>
      <c r="QP33" s="160"/>
      <c r="QQ33" s="160"/>
      <c r="QR33" s="160"/>
      <c r="QS33" s="160"/>
      <c r="QT33" s="160"/>
      <c r="QU33" s="160"/>
      <c r="QV33" s="160"/>
      <c r="QW33" s="160"/>
      <c r="QX33" s="160"/>
      <c r="QY33" s="160"/>
      <c r="QZ33" s="160"/>
      <c r="RA33" s="160"/>
      <c r="RB33" s="160"/>
      <c r="RC33" s="160"/>
      <c r="RD33" s="160"/>
      <c r="RE33" s="160"/>
      <c r="RF33" s="160"/>
      <c r="RG33" s="160"/>
      <c r="RH33" s="160"/>
      <c r="RI33" s="160"/>
      <c r="RJ33" s="160"/>
      <c r="RK33" s="160"/>
      <c r="RL33" s="160"/>
      <c r="RM33" s="160"/>
      <c r="RN33" s="160"/>
      <c r="RO33" s="160"/>
      <c r="RP33" s="160"/>
      <c r="RQ33" s="160"/>
      <c r="RR33" s="160"/>
      <c r="RS33" s="160"/>
      <c r="RT33" s="160"/>
      <c r="RU33" s="160"/>
      <c r="RV33" s="160"/>
      <c r="RW33" s="160"/>
      <c r="RX33" s="160"/>
      <c r="RY33" s="160"/>
      <c r="RZ33" s="160"/>
      <c r="SA33" s="160"/>
      <c r="SB33" s="160"/>
      <c r="SC33" s="160"/>
      <c r="SD33" s="160"/>
      <c r="SE33" s="160"/>
      <c r="SF33" s="160"/>
      <c r="SG33" s="160"/>
      <c r="SH33" s="160"/>
      <c r="SI33" s="160"/>
      <c r="SJ33" s="160"/>
      <c r="SK33" s="160"/>
      <c r="SL33" s="160"/>
      <c r="SM33" s="160"/>
      <c r="SN33" s="160"/>
      <c r="SO33" s="160"/>
      <c r="SP33" s="160"/>
      <c r="SQ33" s="160"/>
      <c r="SR33" s="160"/>
      <c r="SS33" s="160"/>
      <c r="ST33" s="160"/>
      <c r="SU33" s="160"/>
      <c r="SV33" s="160"/>
      <c r="SW33" s="160"/>
      <c r="SX33" s="160"/>
      <c r="SY33" s="160"/>
      <c r="SZ33" s="160"/>
      <c r="TA33" s="160"/>
      <c r="TB33" s="160"/>
      <c r="TC33" s="160"/>
      <c r="TD33" s="160"/>
      <c r="TE33" s="160"/>
      <c r="TF33" s="160"/>
    </row>
    <row r="34" spans="1:526">
      <c r="A34" s="160"/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  <c r="T34" s="160"/>
      <c r="U34" s="160"/>
      <c r="V34" s="160"/>
      <c r="W34" s="160"/>
      <c r="X34" s="160"/>
      <c r="Y34" s="160"/>
      <c r="Z34" s="160"/>
      <c r="AA34" s="160"/>
      <c r="AB34" s="160"/>
      <c r="AC34" s="160"/>
      <c r="AD34" s="160"/>
      <c r="AE34" s="160"/>
      <c r="AF34" s="160"/>
      <c r="AG34" s="160"/>
      <c r="AH34" s="160"/>
      <c r="AI34" s="160"/>
      <c r="AJ34" s="160"/>
      <c r="AK34" s="160"/>
      <c r="AL34" s="160"/>
      <c r="AM34" s="160"/>
      <c r="AN34" s="160"/>
      <c r="AO34" s="160"/>
      <c r="AP34" s="160"/>
      <c r="AQ34" s="160"/>
      <c r="AR34" s="160"/>
      <c r="AS34" s="160"/>
      <c r="AT34" s="160"/>
      <c r="AU34" s="160"/>
      <c r="AV34" s="160"/>
      <c r="AW34" s="160"/>
      <c r="AX34" s="160"/>
      <c r="AY34" s="160"/>
      <c r="AZ34" s="160"/>
      <c r="BA34" s="160"/>
      <c r="BB34" s="160"/>
      <c r="BC34" s="160"/>
      <c r="BD34" s="160"/>
      <c r="BE34" s="160"/>
      <c r="BF34" s="160"/>
      <c r="BG34" s="160"/>
      <c r="BH34" s="160"/>
      <c r="BI34" s="160"/>
      <c r="BJ34" s="160"/>
      <c r="BK34" s="160"/>
      <c r="BL34" s="160"/>
      <c r="BM34" s="160"/>
      <c r="BN34" s="160"/>
      <c r="BO34" s="160"/>
      <c r="BP34" s="160"/>
      <c r="BQ34" s="160"/>
      <c r="BR34" s="160"/>
      <c r="BS34" s="160"/>
      <c r="BT34" s="160"/>
      <c r="BU34" s="160"/>
      <c r="BV34" s="160"/>
      <c r="BW34" s="160"/>
      <c r="BX34" s="160"/>
      <c r="BY34" s="160"/>
      <c r="BZ34" s="160"/>
      <c r="CA34" s="160"/>
      <c r="CB34" s="160"/>
      <c r="CC34" s="160"/>
      <c r="CD34" s="160"/>
      <c r="CE34" s="160"/>
      <c r="CF34" s="160"/>
      <c r="CG34" s="160"/>
      <c r="CH34" s="160"/>
      <c r="CI34" s="160"/>
      <c r="CJ34" s="160"/>
      <c r="CK34" s="160"/>
      <c r="CL34" s="160"/>
      <c r="CM34" s="160"/>
      <c r="CN34" s="160"/>
      <c r="CO34" s="160"/>
      <c r="CP34" s="160"/>
      <c r="CQ34" s="160"/>
      <c r="CR34" s="160"/>
      <c r="CS34" s="160"/>
      <c r="CT34" s="160"/>
      <c r="CU34" s="160"/>
      <c r="CV34" s="160"/>
      <c r="CW34" s="160"/>
      <c r="CX34" s="160"/>
      <c r="CY34" s="160"/>
      <c r="CZ34" s="160"/>
      <c r="DA34" s="160"/>
      <c r="DB34" s="160"/>
      <c r="DC34" s="160"/>
      <c r="DD34" s="160"/>
      <c r="DE34" s="160"/>
      <c r="DF34" s="160"/>
      <c r="DG34" s="160"/>
      <c r="DH34" s="160"/>
      <c r="DI34" s="160"/>
      <c r="DJ34" s="160"/>
      <c r="DK34" s="160"/>
      <c r="DL34" s="160"/>
      <c r="DM34" s="160"/>
      <c r="DN34" s="160"/>
      <c r="DO34" s="160"/>
      <c r="DP34" s="160"/>
      <c r="DQ34" s="160"/>
      <c r="DR34" s="160"/>
      <c r="DS34" s="160"/>
      <c r="DT34" s="160"/>
      <c r="DU34" s="160"/>
      <c r="DV34" s="160"/>
      <c r="DW34" s="160"/>
      <c r="DX34" s="160"/>
      <c r="DY34" s="160"/>
      <c r="DZ34" s="160"/>
      <c r="EA34" s="160"/>
      <c r="EB34" s="160"/>
      <c r="EC34" s="160"/>
      <c r="ED34" s="160"/>
      <c r="EE34" s="160"/>
      <c r="EF34" s="160"/>
      <c r="EG34" s="160"/>
      <c r="EH34" s="160"/>
      <c r="EI34" s="160"/>
      <c r="EJ34" s="160"/>
      <c r="EK34" s="160"/>
      <c r="EL34" s="160"/>
      <c r="EM34" s="160"/>
      <c r="EN34" s="160"/>
      <c r="EO34" s="160"/>
      <c r="EP34" s="160"/>
      <c r="EQ34" s="160"/>
      <c r="ER34" s="160"/>
      <c r="ES34" s="160"/>
      <c r="ET34" s="160"/>
      <c r="EU34" s="160"/>
      <c r="EV34" s="160"/>
      <c r="EW34" s="160"/>
      <c r="EX34" s="160"/>
      <c r="EY34" s="160"/>
      <c r="EZ34" s="160"/>
      <c r="FA34" s="160"/>
      <c r="FB34" s="160"/>
      <c r="FC34" s="160"/>
      <c r="FD34" s="160"/>
      <c r="FE34" s="160"/>
      <c r="FF34" s="160"/>
      <c r="FG34" s="160"/>
      <c r="FH34" s="160"/>
      <c r="FI34" s="160"/>
      <c r="FJ34" s="160"/>
      <c r="FK34" s="160"/>
      <c r="FL34" s="160"/>
      <c r="FM34" s="160"/>
      <c r="FN34" s="160"/>
      <c r="FO34" s="160"/>
      <c r="FP34" s="160"/>
      <c r="FQ34" s="160"/>
      <c r="FR34" s="160"/>
      <c r="FS34" s="160"/>
      <c r="FT34" s="160"/>
      <c r="FU34" s="160"/>
      <c r="FV34" s="160"/>
      <c r="FW34" s="160"/>
      <c r="FX34" s="160"/>
      <c r="FY34" s="160"/>
      <c r="FZ34" s="160"/>
      <c r="GA34" s="160"/>
      <c r="GB34" s="160"/>
      <c r="GC34" s="160"/>
      <c r="GD34" s="160"/>
      <c r="GE34" s="160"/>
      <c r="GF34" s="160"/>
      <c r="GG34" s="160"/>
      <c r="GH34" s="160"/>
      <c r="GI34" s="160"/>
      <c r="GJ34" s="160"/>
      <c r="GK34" s="160"/>
      <c r="GL34" s="160"/>
      <c r="GM34" s="160"/>
      <c r="GN34" s="160"/>
      <c r="GO34" s="160"/>
      <c r="GP34" s="160"/>
      <c r="GQ34" s="160"/>
      <c r="GR34" s="160"/>
      <c r="GS34" s="160"/>
      <c r="GT34" s="160"/>
      <c r="GU34" s="160"/>
      <c r="GV34" s="160"/>
      <c r="GW34" s="160"/>
      <c r="GX34" s="160"/>
      <c r="GY34" s="160"/>
      <c r="GZ34" s="160"/>
      <c r="HA34" s="160"/>
      <c r="HB34" s="160"/>
      <c r="HC34" s="160"/>
      <c r="HD34" s="160"/>
      <c r="HE34" s="160"/>
      <c r="HF34" s="160"/>
      <c r="HG34" s="160"/>
      <c r="HH34" s="160"/>
      <c r="HI34" s="160"/>
      <c r="HJ34" s="160"/>
      <c r="HK34" s="160"/>
      <c r="HL34" s="160"/>
      <c r="HM34" s="160"/>
      <c r="HN34" s="160"/>
      <c r="HO34" s="160"/>
      <c r="HP34" s="160"/>
      <c r="HQ34" s="160"/>
      <c r="HR34" s="160"/>
      <c r="HS34" s="160"/>
      <c r="HT34" s="160"/>
      <c r="HU34" s="160"/>
      <c r="HV34" s="160"/>
      <c r="HW34" s="160"/>
      <c r="HX34" s="160"/>
      <c r="HY34" s="160"/>
      <c r="HZ34" s="160"/>
      <c r="IA34" s="160"/>
      <c r="IB34" s="160"/>
      <c r="IC34" s="160"/>
      <c r="ID34" s="160"/>
      <c r="IE34" s="160"/>
      <c r="IF34" s="160"/>
      <c r="IG34" s="160"/>
      <c r="IH34" s="160"/>
      <c r="II34" s="160"/>
      <c r="IJ34" s="160"/>
      <c r="IK34" s="160"/>
      <c r="IL34" s="160"/>
      <c r="IM34" s="160"/>
      <c r="IN34" s="160"/>
      <c r="IO34" s="160"/>
      <c r="IP34" s="160"/>
      <c r="IQ34" s="160"/>
      <c r="IR34" s="160"/>
      <c r="IS34" s="160"/>
      <c r="IT34" s="160"/>
      <c r="IU34" s="160"/>
      <c r="IV34" s="160"/>
      <c r="IW34" s="160"/>
      <c r="IX34" s="160"/>
      <c r="IY34" s="160"/>
      <c r="IZ34" s="160"/>
      <c r="JA34" s="160"/>
      <c r="JB34" s="160"/>
      <c r="JC34" s="160"/>
      <c r="JD34" s="160"/>
      <c r="JE34" s="160"/>
      <c r="JF34" s="160"/>
      <c r="JG34" s="160"/>
      <c r="JH34" s="160"/>
      <c r="JI34" s="160"/>
      <c r="JJ34" s="160"/>
      <c r="JK34" s="160"/>
      <c r="JL34" s="160"/>
      <c r="JM34" s="160"/>
      <c r="JN34" s="160"/>
      <c r="JO34" s="160"/>
      <c r="JP34" s="160"/>
      <c r="JQ34" s="160"/>
      <c r="JR34" s="160"/>
      <c r="JS34" s="160"/>
      <c r="JT34" s="160"/>
      <c r="JU34" s="160"/>
      <c r="JV34" s="160"/>
      <c r="JW34" s="160"/>
      <c r="JX34" s="160"/>
      <c r="JY34" s="160"/>
      <c r="JZ34" s="160"/>
      <c r="KA34" s="160"/>
      <c r="KB34" s="160"/>
      <c r="KC34" s="160"/>
      <c r="KD34" s="160"/>
      <c r="KE34" s="160"/>
      <c r="KF34" s="160"/>
      <c r="KG34" s="160"/>
      <c r="KH34" s="160"/>
      <c r="KI34" s="160"/>
      <c r="KJ34" s="160"/>
      <c r="KK34" s="160"/>
      <c r="KL34" s="160"/>
      <c r="KM34" s="160"/>
      <c r="KN34" s="160"/>
      <c r="KO34" s="160"/>
      <c r="KP34" s="160"/>
      <c r="KQ34" s="160"/>
      <c r="KR34" s="160"/>
      <c r="KS34" s="160"/>
      <c r="KT34" s="160"/>
      <c r="KU34" s="160"/>
      <c r="KV34" s="160"/>
      <c r="KW34" s="160"/>
      <c r="KX34" s="160"/>
      <c r="KY34" s="160"/>
      <c r="KZ34" s="160"/>
      <c r="LA34" s="160"/>
      <c r="LB34" s="160"/>
      <c r="LC34" s="160"/>
      <c r="LD34" s="160"/>
      <c r="LE34" s="160"/>
      <c r="LF34" s="160"/>
      <c r="LG34" s="160"/>
      <c r="LH34" s="160"/>
      <c r="LI34" s="160"/>
      <c r="LJ34" s="160"/>
      <c r="LK34" s="160"/>
      <c r="LL34" s="160"/>
      <c r="LM34" s="160"/>
      <c r="LN34" s="160"/>
      <c r="LO34" s="160"/>
      <c r="LP34" s="160"/>
      <c r="LQ34" s="160"/>
      <c r="LR34" s="160"/>
      <c r="LS34" s="160"/>
      <c r="LT34" s="160"/>
      <c r="LU34" s="160"/>
      <c r="LV34" s="160"/>
      <c r="LW34" s="160"/>
      <c r="LX34" s="160"/>
      <c r="LY34" s="160"/>
      <c r="LZ34" s="160"/>
      <c r="MA34" s="160"/>
      <c r="MB34" s="160"/>
      <c r="MC34" s="160"/>
      <c r="MD34" s="160"/>
      <c r="ME34" s="160"/>
      <c r="MF34" s="160"/>
      <c r="MG34" s="160"/>
      <c r="MH34" s="160"/>
      <c r="MI34" s="160"/>
      <c r="MJ34" s="160"/>
      <c r="MK34" s="160"/>
      <c r="ML34" s="160"/>
      <c r="MM34" s="160"/>
      <c r="MN34" s="160"/>
      <c r="MO34" s="160"/>
      <c r="MP34" s="160"/>
      <c r="MQ34" s="160"/>
      <c r="MR34" s="160"/>
      <c r="MS34" s="160"/>
      <c r="MT34" s="160"/>
      <c r="MU34" s="160"/>
      <c r="MV34" s="160"/>
      <c r="MW34" s="160"/>
      <c r="MX34" s="160"/>
      <c r="MY34" s="160"/>
      <c r="MZ34" s="160"/>
      <c r="NA34" s="160"/>
      <c r="NB34" s="160"/>
      <c r="NC34" s="160"/>
      <c r="ND34" s="160"/>
      <c r="NE34" s="160"/>
      <c r="NF34" s="160"/>
      <c r="NG34" s="160"/>
      <c r="NH34" s="160"/>
      <c r="NI34" s="160"/>
      <c r="NJ34" s="160"/>
      <c r="NK34" s="160"/>
      <c r="NL34" s="160"/>
      <c r="NM34" s="160"/>
      <c r="NN34" s="160"/>
      <c r="NO34" s="160"/>
      <c r="NP34" s="160"/>
      <c r="NQ34" s="160"/>
      <c r="NR34" s="160"/>
      <c r="NS34" s="160"/>
      <c r="NT34" s="160"/>
      <c r="NU34" s="160"/>
      <c r="NV34" s="160"/>
      <c r="NW34" s="160"/>
      <c r="NX34" s="160"/>
      <c r="NY34" s="160"/>
      <c r="NZ34" s="160"/>
      <c r="OA34" s="160"/>
      <c r="OB34" s="160"/>
      <c r="OC34" s="160"/>
      <c r="OD34" s="160"/>
      <c r="OE34" s="160"/>
      <c r="OF34" s="160"/>
      <c r="OG34" s="160"/>
      <c r="OH34" s="160"/>
      <c r="OI34" s="160"/>
      <c r="OJ34" s="160"/>
      <c r="OK34" s="160"/>
      <c r="OL34" s="160"/>
      <c r="OM34" s="160"/>
      <c r="ON34" s="160"/>
      <c r="OO34" s="160"/>
      <c r="OP34" s="160"/>
      <c r="OQ34" s="160"/>
      <c r="OR34" s="160"/>
      <c r="OS34" s="160"/>
      <c r="OT34" s="160"/>
      <c r="OU34" s="160"/>
      <c r="OV34" s="160"/>
      <c r="OW34" s="160"/>
      <c r="OX34" s="160"/>
      <c r="OY34" s="160"/>
      <c r="OZ34" s="160"/>
      <c r="PA34" s="160"/>
      <c r="PB34" s="160"/>
      <c r="PC34" s="160"/>
      <c r="PD34" s="160"/>
      <c r="PE34" s="160"/>
      <c r="PF34" s="160"/>
      <c r="PG34" s="160"/>
      <c r="PH34" s="160"/>
      <c r="PI34" s="160"/>
      <c r="PJ34" s="160"/>
      <c r="PK34" s="160"/>
      <c r="PL34" s="160"/>
      <c r="PM34" s="160"/>
      <c r="PN34" s="160"/>
      <c r="PO34" s="160"/>
      <c r="PP34" s="160"/>
      <c r="PQ34" s="160"/>
      <c r="PR34" s="160"/>
      <c r="PS34" s="160"/>
      <c r="PT34" s="160"/>
      <c r="PU34" s="160"/>
      <c r="PV34" s="160"/>
      <c r="PW34" s="160"/>
      <c r="PX34" s="160"/>
      <c r="PY34" s="160"/>
      <c r="PZ34" s="160"/>
      <c r="QA34" s="160"/>
      <c r="QB34" s="160"/>
      <c r="QC34" s="160"/>
      <c r="QD34" s="160"/>
      <c r="QE34" s="160"/>
      <c r="QF34" s="160"/>
      <c r="QG34" s="160"/>
      <c r="QH34" s="160"/>
      <c r="QI34" s="160"/>
      <c r="QJ34" s="160"/>
      <c r="QK34" s="160"/>
      <c r="QL34" s="160"/>
      <c r="QM34" s="160"/>
      <c r="QN34" s="160"/>
      <c r="QO34" s="160"/>
      <c r="QP34" s="160"/>
      <c r="QQ34" s="160"/>
      <c r="QR34" s="160"/>
      <c r="QS34" s="160"/>
      <c r="QT34" s="160"/>
      <c r="QU34" s="160"/>
      <c r="QV34" s="160"/>
      <c r="QW34" s="160"/>
      <c r="QX34" s="160"/>
      <c r="QY34" s="160"/>
      <c r="QZ34" s="160"/>
      <c r="RA34" s="160"/>
      <c r="RB34" s="160"/>
      <c r="RC34" s="160"/>
      <c r="RD34" s="160"/>
      <c r="RE34" s="160"/>
      <c r="RF34" s="160"/>
      <c r="RG34" s="160"/>
      <c r="RH34" s="160"/>
      <c r="RI34" s="160"/>
      <c r="RJ34" s="160"/>
      <c r="RK34" s="160"/>
      <c r="RL34" s="160"/>
      <c r="RM34" s="160"/>
      <c r="RN34" s="160"/>
      <c r="RO34" s="160"/>
      <c r="RP34" s="160"/>
      <c r="RQ34" s="160"/>
      <c r="RR34" s="160"/>
      <c r="RS34" s="160"/>
      <c r="RT34" s="160"/>
      <c r="RU34" s="160"/>
      <c r="RV34" s="160"/>
      <c r="RW34" s="160"/>
      <c r="RX34" s="160"/>
      <c r="RY34" s="160"/>
      <c r="RZ34" s="160"/>
      <c r="SA34" s="160"/>
      <c r="SB34" s="160"/>
      <c r="SC34" s="160"/>
      <c r="SD34" s="160"/>
      <c r="SE34" s="160"/>
      <c r="SF34" s="160"/>
      <c r="SG34" s="160"/>
      <c r="SH34" s="160"/>
      <c r="SI34" s="160"/>
      <c r="SJ34" s="160"/>
      <c r="SK34" s="160"/>
      <c r="SL34" s="160"/>
      <c r="SM34" s="160"/>
      <c r="SN34" s="160"/>
      <c r="SO34" s="160"/>
      <c r="SP34" s="160"/>
      <c r="SQ34" s="160"/>
      <c r="SR34" s="160"/>
      <c r="SS34" s="160"/>
      <c r="ST34" s="160"/>
      <c r="SU34" s="160"/>
      <c r="SV34" s="160"/>
      <c r="SW34" s="160"/>
      <c r="SX34" s="160"/>
      <c r="SY34" s="160"/>
      <c r="SZ34" s="160"/>
      <c r="TA34" s="160"/>
      <c r="TB34" s="160"/>
      <c r="TC34" s="160"/>
      <c r="TD34" s="160"/>
      <c r="TE34" s="160"/>
      <c r="TF34" s="160"/>
    </row>
    <row r="35" spans="1:526">
      <c r="A35" s="160"/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60"/>
      <c r="U35" s="160"/>
      <c r="V35" s="160"/>
      <c r="W35" s="160"/>
      <c r="X35" s="160"/>
      <c r="Y35" s="160"/>
      <c r="Z35" s="160"/>
      <c r="AA35" s="160"/>
      <c r="AB35" s="160"/>
      <c r="AC35" s="160"/>
      <c r="AD35" s="160"/>
      <c r="AE35" s="160"/>
      <c r="AF35" s="160"/>
      <c r="AG35" s="160"/>
      <c r="AH35" s="160"/>
      <c r="AI35" s="160"/>
      <c r="AJ35" s="160"/>
      <c r="AK35" s="160"/>
      <c r="AL35" s="160"/>
      <c r="AM35" s="160"/>
      <c r="AN35" s="160"/>
      <c r="AO35" s="160"/>
      <c r="AP35" s="160"/>
      <c r="AQ35" s="160"/>
      <c r="AR35" s="160"/>
      <c r="AS35" s="160"/>
      <c r="AT35" s="160"/>
      <c r="AU35" s="160"/>
      <c r="AV35" s="160"/>
      <c r="AW35" s="160"/>
      <c r="AX35" s="160"/>
      <c r="AY35" s="160"/>
      <c r="AZ35" s="160"/>
      <c r="BA35" s="160"/>
      <c r="BB35" s="160"/>
      <c r="BC35" s="160"/>
      <c r="BD35" s="160"/>
      <c r="BE35" s="160"/>
      <c r="BF35" s="160"/>
      <c r="BG35" s="160"/>
      <c r="BH35" s="160"/>
      <c r="BI35" s="160"/>
      <c r="BJ35" s="160"/>
      <c r="BK35" s="160"/>
      <c r="BL35" s="160"/>
      <c r="BM35" s="160"/>
      <c r="BN35" s="160"/>
      <c r="BO35" s="160"/>
      <c r="BP35" s="160"/>
      <c r="BQ35" s="160"/>
      <c r="BR35" s="160"/>
      <c r="BS35" s="160"/>
      <c r="BT35" s="160"/>
      <c r="BU35" s="160"/>
      <c r="BV35" s="160"/>
      <c r="BW35" s="160"/>
      <c r="BX35" s="160"/>
      <c r="BY35" s="160"/>
      <c r="BZ35" s="160"/>
      <c r="CA35" s="160"/>
      <c r="CB35" s="160"/>
      <c r="CC35" s="160"/>
      <c r="CD35" s="160"/>
      <c r="CE35" s="160"/>
      <c r="CF35" s="160"/>
      <c r="CG35" s="160"/>
      <c r="CH35" s="160"/>
      <c r="CI35" s="160"/>
      <c r="CJ35" s="160"/>
      <c r="CK35" s="160"/>
      <c r="CL35" s="160"/>
      <c r="CM35" s="160"/>
      <c r="CN35" s="160"/>
      <c r="CO35" s="160"/>
      <c r="CP35" s="160"/>
      <c r="CQ35" s="160"/>
      <c r="CR35" s="160"/>
      <c r="CS35" s="160"/>
      <c r="CT35" s="160"/>
      <c r="CU35" s="160"/>
      <c r="CV35" s="160"/>
      <c r="CW35" s="160"/>
      <c r="CX35" s="160"/>
      <c r="CY35" s="160"/>
      <c r="CZ35" s="160"/>
      <c r="DA35" s="160"/>
      <c r="DB35" s="160"/>
      <c r="DC35" s="160"/>
      <c r="DD35" s="160"/>
      <c r="DE35" s="160"/>
      <c r="DF35" s="160"/>
      <c r="DG35" s="160"/>
      <c r="DH35" s="160"/>
      <c r="DI35" s="160"/>
      <c r="DJ35" s="160"/>
      <c r="DK35" s="160"/>
      <c r="DL35" s="160"/>
      <c r="DM35" s="160"/>
      <c r="DN35" s="160"/>
      <c r="DO35" s="160"/>
      <c r="DP35" s="160"/>
      <c r="DQ35" s="160"/>
      <c r="DR35" s="160"/>
      <c r="DS35" s="160"/>
      <c r="DT35" s="160"/>
      <c r="DU35" s="160"/>
      <c r="DV35" s="160"/>
      <c r="DW35" s="160"/>
      <c r="DX35" s="160"/>
      <c r="DY35" s="160"/>
      <c r="DZ35" s="160"/>
      <c r="EA35" s="160"/>
      <c r="EB35" s="160"/>
      <c r="EC35" s="160"/>
      <c r="ED35" s="160"/>
      <c r="EE35" s="160"/>
      <c r="EF35" s="160"/>
      <c r="EG35" s="160"/>
      <c r="EH35" s="160"/>
      <c r="EI35" s="160"/>
      <c r="EJ35" s="160"/>
      <c r="EK35" s="160"/>
      <c r="EL35" s="160"/>
      <c r="EM35" s="160"/>
      <c r="EN35" s="160"/>
      <c r="EO35" s="160"/>
      <c r="EP35" s="160"/>
      <c r="EQ35" s="160"/>
      <c r="ER35" s="160"/>
      <c r="ES35" s="160"/>
      <c r="ET35" s="160"/>
      <c r="EU35" s="160"/>
      <c r="EV35" s="160"/>
      <c r="EW35" s="160"/>
      <c r="EX35" s="160"/>
      <c r="EY35" s="160"/>
      <c r="EZ35" s="160"/>
      <c r="FA35" s="160"/>
      <c r="FB35" s="160"/>
      <c r="FC35" s="160"/>
      <c r="FD35" s="160"/>
      <c r="FE35" s="160"/>
      <c r="FF35" s="160"/>
      <c r="FG35" s="160"/>
      <c r="FH35" s="160"/>
      <c r="FI35" s="160"/>
      <c r="FJ35" s="160"/>
      <c r="FK35" s="160"/>
      <c r="FL35" s="160"/>
      <c r="FM35" s="160"/>
      <c r="FN35" s="160"/>
      <c r="FO35" s="160"/>
      <c r="FP35" s="160"/>
      <c r="FQ35" s="160"/>
      <c r="FR35" s="160"/>
      <c r="FS35" s="160"/>
      <c r="FT35" s="160"/>
      <c r="FU35" s="160"/>
      <c r="FV35" s="160"/>
      <c r="FW35" s="160"/>
      <c r="FX35" s="160"/>
      <c r="FY35" s="160"/>
      <c r="FZ35" s="160"/>
      <c r="GA35" s="160"/>
      <c r="GB35" s="160"/>
      <c r="GC35" s="160"/>
      <c r="GD35" s="160"/>
      <c r="GE35" s="160"/>
      <c r="GF35" s="160"/>
      <c r="GG35" s="160"/>
      <c r="GH35" s="160"/>
      <c r="GI35" s="160"/>
      <c r="GJ35" s="160"/>
      <c r="GK35" s="160"/>
      <c r="GL35" s="160"/>
      <c r="GM35" s="160"/>
      <c r="GN35" s="160"/>
      <c r="GO35" s="160"/>
      <c r="GP35" s="160"/>
      <c r="GQ35" s="160"/>
      <c r="GR35" s="160"/>
      <c r="GS35" s="160"/>
      <c r="GT35" s="160"/>
      <c r="GU35" s="160"/>
      <c r="GV35" s="160"/>
      <c r="GW35" s="160"/>
      <c r="GX35" s="160"/>
      <c r="GY35" s="160"/>
      <c r="GZ35" s="160"/>
      <c r="HA35" s="160"/>
      <c r="HB35" s="160"/>
      <c r="HC35" s="160"/>
      <c r="HD35" s="160"/>
      <c r="HE35" s="160"/>
      <c r="HF35" s="160"/>
      <c r="HG35" s="160"/>
      <c r="HH35" s="160"/>
      <c r="HI35" s="160"/>
      <c r="HJ35" s="160"/>
      <c r="HK35" s="160"/>
      <c r="HL35" s="160"/>
      <c r="HM35" s="160"/>
      <c r="HN35" s="160"/>
      <c r="HO35" s="160"/>
      <c r="HP35" s="160"/>
      <c r="HQ35" s="160"/>
      <c r="HR35" s="160"/>
      <c r="HS35" s="160"/>
      <c r="HT35" s="160"/>
      <c r="HU35" s="160"/>
      <c r="HV35" s="160"/>
      <c r="HW35" s="160"/>
      <c r="HX35" s="160"/>
      <c r="HY35" s="160"/>
      <c r="HZ35" s="160"/>
      <c r="IA35" s="160"/>
      <c r="IB35" s="160"/>
      <c r="IC35" s="160"/>
      <c r="ID35" s="160"/>
      <c r="IE35" s="160"/>
      <c r="IF35" s="160"/>
      <c r="IG35" s="160"/>
      <c r="IH35" s="160"/>
      <c r="II35" s="160"/>
      <c r="IJ35" s="160"/>
      <c r="IK35" s="160"/>
      <c r="IL35" s="160"/>
      <c r="IM35" s="160"/>
      <c r="IN35" s="160"/>
      <c r="IO35" s="160"/>
      <c r="IP35" s="160"/>
      <c r="IQ35" s="160"/>
      <c r="IR35" s="160"/>
      <c r="IS35" s="160"/>
      <c r="IT35" s="160"/>
      <c r="IU35" s="160"/>
      <c r="IV35" s="160"/>
      <c r="IW35" s="160"/>
      <c r="IX35" s="160"/>
      <c r="IY35" s="160"/>
      <c r="IZ35" s="160"/>
      <c r="JA35" s="160"/>
      <c r="JB35" s="160"/>
      <c r="JC35" s="160"/>
      <c r="JD35" s="160"/>
      <c r="JE35" s="160"/>
      <c r="JF35" s="160"/>
      <c r="JG35" s="160"/>
      <c r="JH35" s="160"/>
      <c r="JI35" s="160"/>
      <c r="JJ35" s="160"/>
      <c r="JK35" s="160"/>
      <c r="JL35" s="160"/>
      <c r="JM35" s="160"/>
      <c r="JN35" s="160"/>
      <c r="JO35" s="160"/>
      <c r="JP35" s="160"/>
      <c r="JQ35" s="160"/>
      <c r="JR35" s="160"/>
      <c r="JS35" s="160"/>
      <c r="JT35" s="160"/>
      <c r="JU35" s="160"/>
      <c r="JV35" s="160"/>
      <c r="JW35" s="160"/>
      <c r="JX35" s="160"/>
      <c r="JY35" s="160"/>
      <c r="JZ35" s="160"/>
      <c r="KA35" s="160"/>
      <c r="KB35" s="160"/>
      <c r="KC35" s="160"/>
      <c r="KD35" s="160"/>
      <c r="KE35" s="160"/>
      <c r="KF35" s="160"/>
      <c r="KG35" s="160"/>
      <c r="KH35" s="160"/>
      <c r="KI35" s="160"/>
      <c r="KJ35" s="160"/>
      <c r="KK35" s="160"/>
      <c r="KL35" s="160"/>
      <c r="KM35" s="160"/>
      <c r="KN35" s="160"/>
      <c r="KO35" s="160"/>
      <c r="KP35" s="160"/>
      <c r="KQ35" s="160"/>
      <c r="KR35" s="160"/>
      <c r="KS35" s="160"/>
      <c r="KT35" s="160"/>
      <c r="KU35" s="160"/>
      <c r="KV35" s="160"/>
      <c r="KW35" s="160"/>
      <c r="KX35" s="160"/>
      <c r="KY35" s="160"/>
      <c r="KZ35" s="160"/>
      <c r="LA35" s="160"/>
      <c r="LB35" s="160"/>
      <c r="LC35" s="160"/>
      <c r="LD35" s="160"/>
      <c r="LE35" s="160"/>
      <c r="LF35" s="160"/>
      <c r="LG35" s="160"/>
      <c r="LH35" s="160"/>
      <c r="LI35" s="160"/>
      <c r="LJ35" s="160"/>
      <c r="LK35" s="160"/>
      <c r="LL35" s="160"/>
      <c r="LM35" s="160"/>
      <c r="LN35" s="160"/>
      <c r="LO35" s="160"/>
      <c r="LP35" s="160"/>
      <c r="LQ35" s="160"/>
      <c r="LR35" s="160"/>
      <c r="LS35" s="160"/>
      <c r="LT35" s="160"/>
      <c r="LU35" s="160"/>
      <c r="LV35" s="160"/>
      <c r="LW35" s="160"/>
      <c r="LX35" s="160"/>
      <c r="LY35" s="160"/>
      <c r="LZ35" s="160"/>
      <c r="MA35" s="160"/>
      <c r="MB35" s="160"/>
      <c r="MC35" s="160"/>
      <c r="MD35" s="160"/>
      <c r="ME35" s="160"/>
      <c r="MF35" s="160"/>
      <c r="MG35" s="160"/>
      <c r="MH35" s="160"/>
      <c r="MI35" s="160"/>
      <c r="MJ35" s="160"/>
      <c r="MK35" s="160"/>
      <c r="ML35" s="160"/>
      <c r="MM35" s="160"/>
      <c r="MN35" s="160"/>
      <c r="MO35" s="160"/>
      <c r="MP35" s="160"/>
      <c r="MQ35" s="160"/>
      <c r="MR35" s="160"/>
      <c r="MS35" s="160"/>
      <c r="MT35" s="160"/>
      <c r="MU35" s="160"/>
      <c r="MV35" s="160"/>
      <c r="MW35" s="160"/>
      <c r="MX35" s="160"/>
      <c r="MY35" s="160"/>
      <c r="MZ35" s="160"/>
      <c r="NA35" s="160"/>
      <c r="NB35" s="160"/>
      <c r="NC35" s="160"/>
      <c r="ND35" s="160"/>
      <c r="NE35" s="160"/>
      <c r="NF35" s="160"/>
      <c r="NG35" s="160"/>
      <c r="NH35" s="160"/>
      <c r="NI35" s="160"/>
      <c r="NJ35" s="160"/>
      <c r="NK35" s="160"/>
      <c r="NL35" s="160"/>
      <c r="NM35" s="160"/>
      <c r="NN35" s="160"/>
      <c r="NO35" s="160"/>
      <c r="NP35" s="160"/>
      <c r="NQ35" s="160"/>
      <c r="NR35" s="160"/>
      <c r="NS35" s="160"/>
      <c r="NT35" s="160"/>
      <c r="NU35" s="160"/>
      <c r="NV35" s="160"/>
      <c r="NW35" s="160"/>
      <c r="NX35" s="160"/>
      <c r="NY35" s="160"/>
      <c r="NZ35" s="160"/>
      <c r="OA35" s="160"/>
      <c r="OB35" s="160"/>
      <c r="OC35" s="160"/>
      <c r="OD35" s="160"/>
      <c r="OE35" s="160"/>
      <c r="OF35" s="160"/>
      <c r="OG35" s="160"/>
      <c r="OH35" s="160"/>
      <c r="OI35" s="160"/>
      <c r="OJ35" s="160"/>
      <c r="OK35" s="160"/>
      <c r="OL35" s="160"/>
      <c r="OM35" s="160"/>
      <c r="ON35" s="160"/>
      <c r="OO35" s="160"/>
      <c r="OP35" s="160"/>
      <c r="OQ35" s="160"/>
      <c r="OR35" s="160"/>
      <c r="OS35" s="160"/>
      <c r="OT35" s="160"/>
      <c r="OU35" s="160"/>
      <c r="OV35" s="160"/>
      <c r="OW35" s="160"/>
      <c r="OX35" s="160"/>
      <c r="OY35" s="160"/>
      <c r="OZ35" s="160"/>
      <c r="PA35" s="160"/>
      <c r="PB35" s="160"/>
      <c r="PC35" s="160"/>
      <c r="PD35" s="160"/>
      <c r="PE35" s="160"/>
      <c r="PF35" s="160"/>
      <c r="PG35" s="160"/>
      <c r="PH35" s="160"/>
      <c r="PI35" s="160"/>
      <c r="PJ35" s="160"/>
      <c r="PK35" s="160"/>
      <c r="PL35" s="160"/>
      <c r="PM35" s="160"/>
      <c r="PN35" s="160"/>
      <c r="PO35" s="160"/>
      <c r="PP35" s="160"/>
      <c r="PQ35" s="160"/>
      <c r="PR35" s="160"/>
      <c r="PS35" s="160"/>
      <c r="PT35" s="160"/>
      <c r="PU35" s="160"/>
      <c r="PV35" s="160"/>
      <c r="PW35" s="160"/>
      <c r="PX35" s="160"/>
      <c r="PY35" s="160"/>
      <c r="PZ35" s="160"/>
      <c r="QA35" s="160"/>
      <c r="QB35" s="160"/>
      <c r="QC35" s="160"/>
      <c r="QD35" s="160"/>
      <c r="QE35" s="160"/>
      <c r="QF35" s="160"/>
      <c r="QG35" s="160"/>
      <c r="QH35" s="160"/>
      <c r="QI35" s="160"/>
      <c r="QJ35" s="160"/>
      <c r="QK35" s="160"/>
      <c r="QL35" s="160"/>
      <c r="QM35" s="160"/>
      <c r="QN35" s="160"/>
      <c r="QO35" s="160"/>
      <c r="QP35" s="160"/>
      <c r="QQ35" s="160"/>
      <c r="QR35" s="160"/>
      <c r="QS35" s="160"/>
      <c r="QT35" s="160"/>
      <c r="QU35" s="160"/>
      <c r="QV35" s="160"/>
      <c r="QW35" s="160"/>
      <c r="QX35" s="160"/>
      <c r="QY35" s="160"/>
      <c r="QZ35" s="160"/>
      <c r="RA35" s="160"/>
      <c r="RB35" s="160"/>
      <c r="RC35" s="160"/>
      <c r="RD35" s="160"/>
      <c r="RE35" s="160"/>
      <c r="RF35" s="160"/>
      <c r="RG35" s="160"/>
      <c r="RH35" s="160"/>
      <c r="RI35" s="160"/>
      <c r="RJ35" s="160"/>
      <c r="RK35" s="160"/>
      <c r="RL35" s="160"/>
      <c r="RM35" s="160"/>
      <c r="RN35" s="160"/>
      <c r="RO35" s="160"/>
      <c r="RP35" s="160"/>
      <c r="RQ35" s="160"/>
      <c r="RR35" s="160"/>
      <c r="RS35" s="160"/>
      <c r="RT35" s="160"/>
      <c r="RU35" s="160"/>
      <c r="RV35" s="160"/>
      <c r="RW35" s="160"/>
      <c r="RX35" s="160"/>
      <c r="RY35" s="160"/>
      <c r="RZ35" s="160"/>
      <c r="SA35" s="160"/>
      <c r="SB35" s="160"/>
      <c r="SC35" s="160"/>
      <c r="SD35" s="160"/>
      <c r="SE35" s="160"/>
      <c r="SF35" s="160"/>
      <c r="SG35" s="160"/>
      <c r="SH35" s="160"/>
      <c r="SI35" s="160"/>
      <c r="SJ35" s="160"/>
      <c r="SK35" s="160"/>
      <c r="SL35" s="160"/>
      <c r="SM35" s="160"/>
      <c r="SN35" s="160"/>
      <c r="SO35" s="160"/>
      <c r="SP35" s="160"/>
      <c r="SQ35" s="160"/>
      <c r="SR35" s="160"/>
      <c r="SS35" s="160"/>
      <c r="ST35" s="160"/>
      <c r="SU35" s="160"/>
      <c r="SV35" s="160"/>
      <c r="SW35" s="160"/>
      <c r="SX35" s="160"/>
      <c r="SY35" s="160"/>
      <c r="SZ35" s="160"/>
      <c r="TA35" s="160"/>
      <c r="TB35" s="160"/>
      <c r="TC35" s="160"/>
      <c r="TD35" s="160"/>
      <c r="TE35" s="160"/>
      <c r="TF35" s="160"/>
    </row>
    <row r="36" spans="1:526">
      <c r="A36" s="160"/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60"/>
      <c r="Y36" s="160"/>
      <c r="Z36" s="160"/>
      <c r="AA36" s="160"/>
      <c r="AB36" s="160"/>
      <c r="AC36" s="160"/>
      <c r="AD36" s="160"/>
      <c r="AE36" s="160"/>
      <c r="AF36" s="160"/>
      <c r="AG36" s="160"/>
      <c r="AH36" s="160"/>
      <c r="AI36" s="160"/>
      <c r="AJ36" s="160"/>
      <c r="AK36" s="160"/>
      <c r="AL36" s="160"/>
      <c r="AM36" s="160"/>
      <c r="AN36" s="160"/>
      <c r="AO36" s="160"/>
      <c r="AP36" s="160"/>
      <c r="AQ36" s="160"/>
      <c r="AR36" s="160"/>
      <c r="AS36" s="160"/>
      <c r="AT36" s="160"/>
      <c r="AU36" s="160"/>
      <c r="AV36" s="160"/>
      <c r="AW36" s="160"/>
      <c r="AX36" s="160"/>
      <c r="AY36" s="160"/>
      <c r="AZ36" s="160"/>
      <c r="BA36" s="160"/>
      <c r="BB36" s="160"/>
      <c r="BC36" s="160"/>
      <c r="BD36" s="160"/>
      <c r="BE36" s="160"/>
      <c r="BF36" s="160"/>
      <c r="BG36" s="160"/>
      <c r="BH36" s="160"/>
      <c r="BI36" s="160"/>
      <c r="BJ36" s="160"/>
      <c r="BK36" s="160"/>
      <c r="BL36" s="160"/>
      <c r="BM36" s="160"/>
      <c r="BN36" s="160"/>
      <c r="BO36" s="160"/>
      <c r="BP36" s="160"/>
      <c r="BQ36" s="160"/>
      <c r="BR36" s="160"/>
      <c r="BS36" s="160"/>
      <c r="BT36" s="160"/>
      <c r="BU36" s="160"/>
      <c r="BV36" s="160"/>
      <c r="BW36" s="160"/>
      <c r="BX36" s="160"/>
      <c r="BY36" s="160"/>
      <c r="BZ36" s="160"/>
      <c r="CA36" s="160"/>
      <c r="CB36" s="160"/>
      <c r="CC36" s="160"/>
      <c r="CD36" s="160"/>
      <c r="CE36" s="160"/>
      <c r="CF36" s="160"/>
      <c r="CG36" s="160"/>
      <c r="CH36" s="160"/>
      <c r="CI36" s="160"/>
      <c r="CJ36" s="160"/>
      <c r="CK36" s="160"/>
      <c r="CL36" s="160"/>
      <c r="CM36" s="160"/>
      <c r="CN36" s="160"/>
      <c r="CO36" s="160"/>
      <c r="CP36" s="160"/>
      <c r="CQ36" s="160"/>
      <c r="CR36" s="160"/>
      <c r="CS36" s="160"/>
      <c r="CT36" s="160"/>
      <c r="CU36" s="160"/>
      <c r="CV36" s="160"/>
      <c r="CW36" s="160"/>
      <c r="CX36" s="160"/>
      <c r="CY36" s="160"/>
      <c r="CZ36" s="160"/>
      <c r="DA36" s="160"/>
      <c r="DB36" s="160"/>
      <c r="DC36" s="160"/>
      <c r="DD36" s="160"/>
      <c r="DE36" s="160"/>
      <c r="DF36" s="160"/>
      <c r="DG36" s="160"/>
      <c r="DH36" s="160"/>
      <c r="DI36" s="160"/>
      <c r="DJ36" s="160"/>
      <c r="DK36" s="160"/>
      <c r="DL36" s="160"/>
      <c r="DM36" s="160"/>
      <c r="DN36" s="160"/>
      <c r="DO36" s="160"/>
      <c r="DP36" s="160"/>
      <c r="DQ36" s="160"/>
      <c r="DR36" s="160"/>
      <c r="DS36" s="160"/>
      <c r="DT36" s="160"/>
      <c r="DU36" s="160"/>
      <c r="DV36" s="160"/>
      <c r="DW36" s="160"/>
      <c r="DX36" s="160"/>
      <c r="DY36" s="160"/>
      <c r="DZ36" s="160"/>
      <c r="EA36" s="160"/>
      <c r="EB36" s="160"/>
      <c r="EC36" s="160"/>
      <c r="ED36" s="160"/>
      <c r="EE36" s="160"/>
      <c r="EF36" s="160"/>
      <c r="EG36" s="160"/>
      <c r="EH36" s="160"/>
      <c r="EI36" s="160"/>
      <c r="EJ36" s="160"/>
      <c r="EK36" s="160"/>
      <c r="EL36" s="160"/>
      <c r="EM36" s="160"/>
      <c r="EN36" s="160"/>
      <c r="EO36" s="160"/>
      <c r="EP36" s="160"/>
      <c r="EQ36" s="160"/>
      <c r="ER36" s="160"/>
      <c r="ES36" s="160"/>
      <c r="ET36" s="160"/>
      <c r="EU36" s="160"/>
      <c r="EV36" s="160"/>
      <c r="EW36" s="160"/>
      <c r="EX36" s="160"/>
      <c r="EY36" s="160"/>
      <c r="EZ36" s="160"/>
      <c r="FA36" s="160"/>
      <c r="FB36" s="160"/>
      <c r="FC36" s="160"/>
      <c r="FD36" s="160"/>
      <c r="FE36" s="160"/>
      <c r="FF36" s="160"/>
      <c r="FG36" s="160"/>
      <c r="FH36" s="160"/>
      <c r="FI36" s="160"/>
      <c r="FJ36" s="160"/>
      <c r="FK36" s="160"/>
      <c r="FL36" s="160"/>
      <c r="FM36" s="160"/>
      <c r="FN36" s="160"/>
      <c r="FO36" s="160"/>
      <c r="FP36" s="160"/>
      <c r="FQ36" s="160"/>
      <c r="FR36" s="160"/>
      <c r="FS36" s="160"/>
      <c r="FT36" s="160"/>
      <c r="FU36" s="160"/>
      <c r="FV36" s="160"/>
      <c r="FW36" s="160"/>
      <c r="FX36" s="160"/>
      <c r="FY36" s="160"/>
      <c r="FZ36" s="160"/>
      <c r="GA36" s="160"/>
      <c r="GB36" s="160"/>
      <c r="GC36" s="160"/>
      <c r="GD36" s="160"/>
      <c r="GE36" s="160"/>
      <c r="GF36" s="160"/>
      <c r="GG36" s="160"/>
      <c r="GH36" s="160"/>
      <c r="GI36" s="160"/>
      <c r="GJ36" s="160"/>
      <c r="GK36" s="160"/>
      <c r="GL36" s="160"/>
      <c r="GM36" s="160"/>
      <c r="GN36" s="160"/>
      <c r="GO36" s="160"/>
      <c r="GP36" s="160"/>
      <c r="GQ36" s="160"/>
      <c r="GR36" s="160"/>
      <c r="GS36" s="160"/>
      <c r="GT36" s="160"/>
      <c r="GU36" s="160"/>
      <c r="GV36" s="160"/>
      <c r="GW36" s="160"/>
      <c r="GX36" s="160"/>
      <c r="GY36" s="160"/>
      <c r="GZ36" s="160"/>
      <c r="HA36" s="160"/>
      <c r="HB36" s="160"/>
      <c r="HC36" s="160"/>
      <c r="HD36" s="160"/>
      <c r="HE36" s="160"/>
      <c r="HF36" s="160"/>
      <c r="HG36" s="160"/>
      <c r="HH36" s="160"/>
      <c r="HI36" s="160"/>
      <c r="HJ36" s="160"/>
      <c r="HK36" s="160"/>
      <c r="HL36" s="160"/>
      <c r="HM36" s="160"/>
      <c r="HN36" s="160"/>
      <c r="HO36" s="160"/>
      <c r="HP36" s="160"/>
      <c r="HQ36" s="160"/>
      <c r="HR36" s="160"/>
      <c r="HS36" s="160"/>
      <c r="HT36" s="160"/>
      <c r="HU36" s="160"/>
      <c r="HV36" s="160"/>
      <c r="HW36" s="160"/>
      <c r="HX36" s="160"/>
      <c r="HY36" s="160"/>
      <c r="HZ36" s="160"/>
      <c r="IA36" s="160"/>
      <c r="IB36" s="160"/>
      <c r="IC36" s="160"/>
      <c r="ID36" s="160"/>
      <c r="IE36" s="160"/>
      <c r="IF36" s="160"/>
      <c r="IG36" s="160"/>
      <c r="IH36" s="160"/>
      <c r="II36" s="160"/>
      <c r="IJ36" s="160"/>
      <c r="IK36" s="160"/>
      <c r="IL36" s="160"/>
      <c r="IM36" s="160"/>
      <c r="IN36" s="160"/>
      <c r="IO36" s="160"/>
      <c r="IP36" s="160"/>
      <c r="IQ36" s="160"/>
      <c r="IR36" s="160"/>
      <c r="IS36" s="160"/>
      <c r="IT36" s="160"/>
      <c r="IU36" s="160"/>
      <c r="IV36" s="160"/>
      <c r="IW36" s="160"/>
      <c r="IX36" s="160"/>
      <c r="IY36" s="160"/>
      <c r="IZ36" s="160"/>
      <c r="JA36" s="160"/>
      <c r="JB36" s="160"/>
      <c r="JC36" s="160"/>
      <c r="JD36" s="160"/>
      <c r="JE36" s="160"/>
      <c r="JF36" s="160"/>
      <c r="JG36" s="160"/>
      <c r="JH36" s="160"/>
      <c r="JI36" s="160"/>
      <c r="JJ36" s="160"/>
      <c r="JK36" s="160"/>
      <c r="JL36" s="160"/>
      <c r="JM36" s="160"/>
      <c r="JN36" s="160"/>
      <c r="JO36" s="160"/>
      <c r="JP36" s="160"/>
      <c r="JQ36" s="160"/>
      <c r="JR36" s="160"/>
      <c r="JS36" s="160"/>
      <c r="JT36" s="160"/>
      <c r="JU36" s="160"/>
      <c r="JV36" s="160"/>
      <c r="JW36" s="160"/>
      <c r="JX36" s="160"/>
      <c r="JY36" s="160"/>
      <c r="JZ36" s="160"/>
      <c r="KA36" s="160"/>
      <c r="KB36" s="160"/>
      <c r="KC36" s="160"/>
      <c r="KD36" s="160"/>
      <c r="KE36" s="160"/>
      <c r="KF36" s="160"/>
      <c r="KG36" s="160"/>
      <c r="KH36" s="160"/>
      <c r="KI36" s="160"/>
      <c r="KJ36" s="160"/>
      <c r="KK36" s="160"/>
      <c r="KL36" s="160"/>
      <c r="KM36" s="160"/>
      <c r="KN36" s="160"/>
      <c r="KO36" s="160"/>
      <c r="KP36" s="160"/>
      <c r="KQ36" s="160"/>
      <c r="KR36" s="160"/>
      <c r="KS36" s="160"/>
      <c r="KT36" s="160"/>
      <c r="KU36" s="160"/>
      <c r="KV36" s="160"/>
      <c r="KW36" s="160"/>
      <c r="KX36" s="160"/>
      <c r="KY36" s="160"/>
      <c r="KZ36" s="160"/>
      <c r="LA36" s="160"/>
      <c r="LB36" s="160"/>
      <c r="LC36" s="160"/>
      <c r="LD36" s="160"/>
      <c r="LE36" s="160"/>
      <c r="LF36" s="160"/>
      <c r="LG36" s="160"/>
      <c r="LH36" s="160"/>
      <c r="LI36" s="160"/>
      <c r="LJ36" s="160"/>
      <c r="LK36" s="160"/>
      <c r="LL36" s="160"/>
      <c r="LM36" s="160"/>
      <c r="LN36" s="160"/>
      <c r="LO36" s="160"/>
      <c r="LP36" s="160"/>
      <c r="LQ36" s="160"/>
      <c r="LR36" s="160"/>
      <c r="LS36" s="160"/>
      <c r="LT36" s="160"/>
      <c r="LU36" s="160"/>
      <c r="LV36" s="160"/>
      <c r="LW36" s="160"/>
      <c r="LX36" s="160"/>
      <c r="LY36" s="160"/>
      <c r="LZ36" s="160"/>
      <c r="MA36" s="160"/>
      <c r="MB36" s="160"/>
      <c r="MC36" s="160"/>
      <c r="MD36" s="160"/>
      <c r="ME36" s="160"/>
      <c r="MF36" s="160"/>
      <c r="MG36" s="160"/>
      <c r="MH36" s="160"/>
      <c r="MI36" s="160"/>
      <c r="MJ36" s="160"/>
      <c r="MK36" s="160"/>
      <c r="ML36" s="160"/>
      <c r="MM36" s="160"/>
      <c r="MN36" s="160"/>
      <c r="MO36" s="160"/>
      <c r="MP36" s="160"/>
      <c r="MQ36" s="160"/>
      <c r="MR36" s="160"/>
      <c r="MS36" s="160"/>
      <c r="MT36" s="160"/>
      <c r="MU36" s="160"/>
      <c r="MV36" s="160"/>
      <c r="MW36" s="160"/>
      <c r="MX36" s="160"/>
      <c r="MY36" s="160"/>
      <c r="MZ36" s="160"/>
      <c r="NA36" s="160"/>
      <c r="NB36" s="160"/>
      <c r="NC36" s="160"/>
      <c r="ND36" s="160"/>
      <c r="NE36" s="160"/>
      <c r="NF36" s="160"/>
      <c r="NG36" s="160"/>
      <c r="NH36" s="160"/>
      <c r="NI36" s="160"/>
      <c r="NJ36" s="160"/>
      <c r="NK36" s="160"/>
      <c r="NL36" s="160"/>
      <c r="NM36" s="160"/>
      <c r="NN36" s="160"/>
      <c r="NO36" s="160"/>
      <c r="NP36" s="160"/>
      <c r="NQ36" s="160"/>
      <c r="NR36" s="160"/>
      <c r="NS36" s="160"/>
      <c r="NT36" s="160"/>
      <c r="NU36" s="160"/>
      <c r="NV36" s="160"/>
      <c r="NW36" s="160"/>
      <c r="NX36" s="160"/>
      <c r="NY36" s="160"/>
      <c r="NZ36" s="160"/>
      <c r="OA36" s="160"/>
      <c r="OB36" s="160"/>
      <c r="OC36" s="160"/>
      <c r="OD36" s="160"/>
      <c r="OE36" s="160"/>
      <c r="OF36" s="160"/>
      <c r="OG36" s="160"/>
      <c r="OH36" s="160"/>
      <c r="OI36" s="160"/>
      <c r="OJ36" s="160"/>
      <c r="OK36" s="160"/>
      <c r="OL36" s="160"/>
      <c r="OM36" s="160"/>
      <c r="ON36" s="160"/>
      <c r="OO36" s="160"/>
      <c r="OP36" s="160"/>
      <c r="OQ36" s="160"/>
      <c r="OR36" s="160"/>
      <c r="OS36" s="160"/>
      <c r="OT36" s="160"/>
      <c r="OU36" s="160"/>
      <c r="OV36" s="160"/>
      <c r="OW36" s="160"/>
      <c r="OX36" s="160"/>
      <c r="OY36" s="160"/>
      <c r="OZ36" s="160"/>
      <c r="PA36" s="160"/>
      <c r="PB36" s="160"/>
      <c r="PC36" s="160"/>
      <c r="PD36" s="160"/>
      <c r="PE36" s="160"/>
      <c r="PF36" s="160"/>
      <c r="PG36" s="160"/>
      <c r="PH36" s="160"/>
      <c r="PI36" s="160"/>
      <c r="PJ36" s="160"/>
      <c r="PK36" s="160"/>
      <c r="PL36" s="160"/>
      <c r="PM36" s="160"/>
      <c r="PN36" s="160"/>
      <c r="PO36" s="160"/>
      <c r="PP36" s="160"/>
      <c r="PQ36" s="160"/>
      <c r="PR36" s="160"/>
      <c r="PS36" s="160"/>
      <c r="PT36" s="160"/>
      <c r="PU36" s="160"/>
      <c r="PV36" s="160"/>
      <c r="PW36" s="160"/>
      <c r="PX36" s="160"/>
      <c r="PY36" s="160"/>
      <c r="PZ36" s="160"/>
      <c r="QA36" s="160"/>
      <c r="QB36" s="160"/>
      <c r="QC36" s="160"/>
      <c r="QD36" s="160"/>
      <c r="QE36" s="160"/>
      <c r="QF36" s="160"/>
      <c r="QG36" s="160"/>
      <c r="QH36" s="160"/>
      <c r="QI36" s="160"/>
      <c r="QJ36" s="160"/>
      <c r="QK36" s="160"/>
      <c r="QL36" s="160"/>
      <c r="QM36" s="160"/>
      <c r="QN36" s="160"/>
      <c r="QO36" s="160"/>
      <c r="QP36" s="160"/>
      <c r="QQ36" s="160"/>
      <c r="QR36" s="160"/>
      <c r="QS36" s="160"/>
      <c r="QT36" s="160"/>
      <c r="QU36" s="160"/>
      <c r="QV36" s="160"/>
      <c r="QW36" s="160"/>
      <c r="QX36" s="160"/>
      <c r="QY36" s="160"/>
      <c r="QZ36" s="160"/>
      <c r="RA36" s="160"/>
      <c r="RB36" s="160"/>
      <c r="RC36" s="160"/>
      <c r="RD36" s="160"/>
      <c r="RE36" s="160"/>
      <c r="RF36" s="160"/>
      <c r="RG36" s="160"/>
      <c r="RH36" s="160"/>
      <c r="RI36" s="160"/>
      <c r="RJ36" s="160"/>
      <c r="RK36" s="160"/>
      <c r="RL36" s="160"/>
      <c r="RM36" s="160"/>
      <c r="RN36" s="160"/>
      <c r="RO36" s="160"/>
      <c r="RP36" s="160"/>
      <c r="RQ36" s="160"/>
      <c r="RR36" s="160"/>
      <c r="RS36" s="160"/>
      <c r="RT36" s="160"/>
      <c r="RU36" s="160"/>
      <c r="RV36" s="160"/>
      <c r="RW36" s="160"/>
      <c r="RX36" s="160"/>
      <c r="RY36" s="160"/>
      <c r="RZ36" s="160"/>
      <c r="SA36" s="160"/>
      <c r="SB36" s="160"/>
      <c r="SC36" s="160"/>
      <c r="SD36" s="160"/>
      <c r="SE36" s="160"/>
      <c r="SF36" s="160"/>
      <c r="SG36" s="160"/>
      <c r="SH36" s="160"/>
      <c r="SI36" s="160"/>
      <c r="SJ36" s="160"/>
      <c r="SK36" s="160"/>
      <c r="SL36" s="160"/>
      <c r="SM36" s="160"/>
      <c r="SN36" s="160"/>
      <c r="SO36" s="160"/>
      <c r="SP36" s="160"/>
      <c r="SQ36" s="160"/>
      <c r="SR36" s="160"/>
      <c r="SS36" s="160"/>
      <c r="ST36" s="160"/>
      <c r="SU36" s="160"/>
      <c r="SV36" s="160"/>
      <c r="SW36" s="160"/>
      <c r="SX36" s="160"/>
      <c r="SY36" s="160"/>
      <c r="SZ36" s="160"/>
      <c r="TA36" s="160"/>
      <c r="TB36" s="160"/>
      <c r="TC36" s="160"/>
      <c r="TD36" s="160"/>
      <c r="TE36" s="160"/>
      <c r="TF36" s="160"/>
    </row>
    <row r="37" spans="1:526">
      <c r="A37" s="160"/>
      <c r="B37" s="160"/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  <c r="V37" s="160"/>
      <c r="W37" s="160"/>
      <c r="X37" s="160"/>
      <c r="Y37" s="160"/>
      <c r="Z37" s="160"/>
      <c r="AA37" s="160"/>
      <c r="AB37" s="160"/>
      <c r="AC37" s="160"/>
      <c r="AD37" s="160"/>
      <c r="AE37" s="160"/>
      <c r="AF37" s="160"/>
      <c r="AG37" s="160"/>
      <c r="AH37" s="160"/>
      <c r="AI37" s="160"/>
      <c r="AJ37" s="160"/>
      <c r="AK37" s="160"/>
      <c r="AL37" s="160"/>
      <c r="AM37" s="160"/>
      <c r="AN37" s="160"/>
      <c r="AO37" s="160"/>
      <c r="AP37" s="160"/>
      <c r="AQ37" s="160"/>
      <c r="AR37" s="160"/>
      <c r="AS37" s="160"/>
      <c r="AT37" s="160"/>
      <c r="AU37" s="160"/>
      <c r="AV37" s="160"/>
      <c r="AW37" s="160"/>
      <c r="AX37" s="160"/>
      <c r="AY37" s="160"/>
      <c r="AZ37" s="160"/>
      <c r="BA37" s="160"/>
      <c r="BB37" s="160"/>
      <c r="BC37" s="160"/>
      <c r="BD37" s="160"/>
      <c r="BE37" s="160"/>
      <c r="BF37" s="160"/>
      <c r="BG37" s="160"/>
      <c r="BH37" s="160"/>
      <c r="BI37" s="160"/>
      <c r="BJ37" s="160"/>
      <c r="BK37" s="160"/>
      <c r="BL37" s="160"/>
      <c r="BM37" s="160"/>
      <c r="BN37" s="160"/>
      <c r="BO37" s="160"/>
      <c r="BP37" s="160"/>
      <c r="BQ37" s="160"/>
      <c r="BR37" s="160"/>
      <c r="BS37" s="160"/>
      <c r="BT37" s="160"/>
      <c r="BU37" s="160"/>
      <c r="BV37" s="160"/>
      <c r="BW37" s="160"/>
      <c r="BX37" s="160"/>
      <c r="BY37" s="160"/>
      <c r="BZ37" s="160"/>
      <c r="CA37" s="160"/>
      <c r="CB37" s="160"/>
      <c r="CC37" s="160"/>
      <c r="CD37" s="160"/>
      <c r="CE37" s="160"/>
      <c r="CF37" s="160"/>
      <c r="CG37" s="160"/>
      <c r="CH37" s="160"/>
      <c r="CI37" s="160"/>
      <c r="CJ37" s="160"/>
      <c r="CK37" s="160"/>
      <c r="CL37" s="160"/>
      <c r="CM37" s="160"/>
      <c r="CN37" s="160"/>
      <c r="CO37" s="160"/>
      <c r="CP37" s="160"/>
      <c r="CQ37" s="160"/>
      <c r="CR37" s="160"/>
      <c r="CS37" s="160"/>
      <c r="CT37" s="160"/>
      <c r="CU37" s="160"/>
      <c r="CV37" s="160"/>
      <c r="CW37" s="160"/>
      <c r="CX37" s="160"/>
      <c r="CY37" s="160"/>
      <c r="CZ37" s="160"/>
      <c r="DA37" s="160"/>
      <c r="DB37" s="160"/>
      <c r="DC37" s="160"/>
      <c r="DD37" s="160"/>
      <c r="DE37" s="160"/>
      <c r="DF37" s="160"/>
      <c r="DG37" s="160"/>
      <c r="DH37" s="160"/>
      <c r="DI37" s="160"/>
      <c r="DJ37" s="160"/>
      <c r="DK37" s="160"/>
      <c r="DL37" s="160"/>
      <c r="DM37" s="160"/>
      <c r="DN37" s="160"/>
      <c r="DO37" s="160"/>
      <c r="DP37" s="160"/>
      <c r="DQ37" s="160"/>
      <c r="DR37" s="160"/>
      <c r="DS37" s="160"/>
      <c r="DT37" s="160"/>
      <c r="DU37" s="160"/>
      <c r="DV37" s="160"/>
      <c r="DW37" s="160"/>
      <c r="DX37" s="160"/>
      <c r="DY37" s="160"/>
      <c r="DZ37" s="160"/>
      <c r="EA37" s="160"/>
      <c r="EB37" s="160"/>
      <c r="EC37" s="160"/>
      <c r="ED37" s="160"/>
      <c r="EE37" s="160"/>
      <c r="EF37" s="160"/>
      <c r="EG37" s="160"/>
      <c r="EH37" s="160"/>
      <c r="EI37" s="160"/>
      <c r="EJ37" s="160"/>
      <c r="EK37" s="160"/>
      <c r="EL37" s="160"/>
      <c r="EM37" s="160"/>
      <c r="EN37" s="160"/>
      <c r="EO37" s="160"/>
      <c r="EP37" s="160"/>
      <c r="EQ37" s="160"/>
      <c r="ER37" s="160"/>
      <c r="ES37" s="160"/>
      <c r="ET37" s="160"/>
      <c r="EU37" s="160"/>
      <c r="EV37" s="160"/>
      <c r="EW37" s="160"/>
      <c r="EX37" s="160"/>
      <c r="EY37" s="160"/>
      <c r="EZ37" s="160"/>
      <c r="FA37" s="160"/>
      <c r="FB37" s="160"/>
      <c r="FC37" s="160"/>
      <c r="FD37" s="160"/>
      <c r="FE37" s="160"/>
      <c r="FF37" s="160"/>
      <c r="FG37" s="160"/>
      <c r="FH37" s="160"/>
      <c r="FI37" s="160"/>
      <c r="FJ37" s="160"/>
      <c r="FK37" s="160"/>
      <c r="FL37" s="160"/>
      <c r="FM37" s="160"/>
      <c r="FN37" s="160"/>
      <c r="FO37" s="160"/>
      <c r="FP37" s="160"/>
      <c r="FQ37" s="160"/>
      <c r="FR37" s="160"/>
      <c r="FS37" s="160"/>
      <c r="FT37" s="160"/>
      <c r="FU37" s="160"/>
      <c r="FV37" s="160"/>
      <c r="FW37" s="160"/>
      <c r="FX37" s="160"/>
      <c r="FY37" s="160"/>
      <c r="FZ37" s="160"/>
      <c r="GA37" s="160"/>
      <c r="GB37" s="160"/>
      <c r="GC37" s="160"/>
      <c r="GD37" s="160"/>
      <c r="GE37" s="160"/>
      <c r="GF37" s="160"/>
      <c r="GG37" s="160"/>
      <c r="GH37" s="160"/>
      <c r="GI37" s="160"/>
      <c r="GJ37" s="160"/>
      <c r="GK37" s="160"/>
      <c r="GL37" s="160"/>
      <c r="GM37" s="160"/>
      <c r="GN37" s="160"/>
      <c r="GO37" s="160"/>
      <c r="GP37" s="160"/>
      <c r="GQ37" s="160"/>
      <c r="GR37" s="160"/>
      <c r="GS37" s="160"/>
      <c r="GT37" s="160"/>
      <c r="GU37" s="160"/>
      <c r="GV37" s="160"/>
      <c r="GW37" s="160"/>
      <c r="GX37" s="160"/>
      <c r="GY37" s="160"/>
      <c r="GZ37" s="160"/>
      <c r="HA37" s="160"/>
      <c r="HB37" s="160"/>
      <c r="HC37" s="160"/>
      <c r="HD37" s="160"/>
      <c r="HE37" s="160"/>
      <c r="HF37" s="160"/>
      <c r="HG37" s="160"/>
      <c r="HH37" s="160"/>
      <c r="HI37" s="160"/>
      <c r="HJ37" s="160"/>
      <c r="HK37" s="160"/>
      <c r="HL37" s="160"/>
      <c r="HM37" s="160"/>
      <c r="HN37" s="160"/>
      <c r="HO37" s="160"/>
      <c r="HP37" s="160"/>
      <c r="HQ37" s="160"/>
      <c r="HR37" s="160"/>
      <c r="HS37" s="160"/>
      <c r="HT37" s="160"/>
      <c r="HU37" s="160"/>
      <c r="HV37" s="160"/>
      <c r="HW37" s="160"/>
      <c r="HX37" s="160"/>
      <c r="HY37" s="160"/>
      <c r="HZ37" s="160"/>
      <c r="IA37" s="160"/>
      <c r="IB37" s="160"/>
      <c r="IC37" s="160"/>
      <c r="ID37" s="160"/>
      <c r="IE37" s="160"/>
      <c r="IF37" s="160"/>
      <c r="IG37" s="160"/>
      <c r="IH37" s="160"/>
      <c r="II37" s="160"/>
      <c r="IJ37" s="160"/>
      <c r="IK37" s="160"/>
      <c r="IL37" s="160"/>
      <c r="IM37" s="160"/>
      <c r="IN37" s="160"/>
      <c r="IO37" s="160"/>
      <c r="IP37" s="160"/>
      <c r="IQ37" s="160"/>
      <c r="IR37" s="160"/>
      <c r="IS37" s="160"/>
      <c r="IT37" s="160"/>
      <c r="IU37" s="160"/>
      <c r="IV37" s="160"/>
      <c r="IW37" s="160"/>
      <c r="IX37" s="160"/>
      <c r="IY37" s="160"/>
      <c r="IZ37" s="160"/>
      <c r="JA37" s="160"/>
      <c r="JB37" s="160"/>
      <c r="JC37" s="160"/>
      <c r="JD37" s="160"/>
      <c r="JE37" s="160"/>
      <c r="JF37" s="160"/>
      <c r="JG37" s="160"/>
      <c r="JH37" s="160"/>
      <c r="JI37" s="160"/>
      <c r="JJ37" s="160"/>
      <c r="JK37" s="160"/>
      <c r="JL37" s="160"/>
      <c r="JM37" s="160"/>
      <c r="JN37" s="160"/>
      <c r="JO37" s="160"/>
      <c r="JP37" s="160"/>
      <c r="JQ37" s="160"/>
      <c r="JR37" s="160"/>
      <c r="JS37" s="160"/>
      <c r="JT37" s="160"/>
      <c r="JU37" s="160"/>
      <c r="JV37" s="160"/>
      <c r="JW37" s="160"/>
      <c r="JX37" s="160"/>
      <c r="JY37" s="160"/>
      <c r="JZ37" s="160"/>
      <c r="KA37" s="160"/>
      <c r="KB37" s="160"/>
      <c r="KC37" s="160"/>
      <c r="KD37" s="160"/>
      <c r="KE37" s="160"/>
      <c r="KF37" s="160"/>
      <c r="KG37" s="160"/>
      <c r="KH37" s="160"/>
      <c r="KI37" s="160"/>
      <c r="KJ37" s="160"/>
      <c r="KK37" s="160"/>
      <c r="KL37" s="160"/>
      <c r="KM37" s="160"/>
      <c r="KN37" s="160"/>
      <c r="KO37" s="160"/>
      <c r="KP37" s="160"/>
      <c r="KQ37" s="160"/>
      <c r="KR37" s="160"/>
      <c r="KS37" s="160"/>
      <c r="KT37" s="160"/>
      <c r="KU37" s="160"/>
      <c r="KV37" s="160"/>
      <c r="KW37" s="160"/>
      <c r="KX37" s="160"/>
      <c r="KY37" s="160"/>
      <c r="KZ37" s="160"/>
      <c r="LA37" s="160"/>
      <c r="LB37" s="160"/>
      <c r="LC37" s="160"/>
      <c r="LD37" s="160"/>
      <c r="LE37" s="160"/>
      <c r="LF37" s="160"/>
      <c r="LG37" s="160"/>
      <c r="LH37" s="160"/>
      <c r="LI37" s="160"/>
      <c r="LJ37" s="160"/>
      <c r="LK37" s="160"/>
      <c r="LL37" s="160"/>
      <c r="LM37" s="160"/>
      <c r="LN37" s="160"/>
      <c r="LO37" s="160"/>
      <c r="LP37" s="160"/>
      <c r="LQ37" s="160"/>
      <c r="LR37" s="160"/>
      <c r="LS37" s="160"/>
      <c r="LT37" s="160"/>
      <c r="LU37" s="160"/>
      <c r="LV37" s="160"/>
      <c r="LW37" s="160"/>
      <c r="LX37" s="160"/>
      <c r="LY37" s="160"/>
      <c r="LZ37" s="160"/>
      <c r="MA37" s="160"/>
      <c r="MB37" s="160"/>
      <c r="MC37" s="160"/>
      <c r="MD37" s="160"/>
      <c r="ME37" s="160"/>
      <c r="MF37" s="160"/>
      <c r="MG37" s="160"/>
      <c r="MH37" s="160"/>
      <c r="MI37" s="160"/>
      <c r="MJ37" s="160"/>
      <c r="MK37" s="160"/>
      <c r="ML37" s="160"/>
      <c r="MM37" s="160"/>
      <c r="MN37" s="160"/>
      <c r="MO37" s="160"/>
      <c r="MP37" s="160"/>
      <c r="MQ37" s="160"/>
      <c r="MR37" s="160"/>
      <c r="MS37" s="160"/>
      <c r="MT37" s="160"/>
      <c r="MU37" s="160"/>
      <c r="MV37" s="160"/>
      <c r="MW37" s="160"/>
      <c r="MX37" s="160"/>
      <c r="MY37" s="160"/>
      <c r="MZ37" s="160"/>
      <c r="NA37" s="160"/>
      <c r="NB37" s="160"/>
      <c r="NC37" s="160"/>
      <c r="ND37" s="160"/>
      <c r="NE37" s="160"/>
      <c r="NF37" s="160"/>
      <c r="NG37" s="160"/>
      <c r="NH37" s="160"/>
      <c r="NI37" s="160"/>
      <c r="NJ37" s="160"/>
      <c r="NK37" s="160"/>
      <c r="NL37" s="160"/>
      <c r="NM37" s="160"/>
      <c r="NN37" s="160"/>
      <c r="NO37" s="160"/>
      <c r="NP37" s="160"/>
      <c r="NQ37" s="160"/>
      <c r="NR37" s="160"/>
      <c r="NS37" s="160"/>
      <c r="NT37" s="160"/>
      <c r="NU37" s="160"/>
      <c r="NV37" s="160"/>
      <c r="NW37" s="160"/>
      <c r="NX37" s="160"/>
      <c r="NY37" s="160"/>
      <c r="NZ37" s="160"/>
      <c r="OA37" s="160"/>
      <c r="OB37" s="160"/>
      <c r="OC37" s="160"/>
      <c r="OD37" s="160"/>
      <c r="OE37" s="160"/>
      <c r="OF37" s="160"/>
      <c r="OG37" s="160"/>
      <c r="OH37" s="160"/>
      <c r="OI37" s="160"/>
      <c r="OJ37" s="160"/>
      <c r="OK37" s="160"/>
      <c r="OL37" s="160"/>
      <c r="OM37" s="160"/>
      <c r="ON37" s="160"/>
      <c r="OO37" s="160"/>
      <c r="OP37" s="160"/>
      <c r="OQ37" s="160"/>
      <c r="OR37" s="160"/>
      <c r="OS37" s="160"/>
      <c r="OT37" s="160"/>
      <c r="OU37" s="160"/>
      <c r="OV37" s="160"/>
      <c r="OW37" s="160"/>
      <c r="OX37" s="160"/>
      <c r="OY37" s="160"/>
      <c r="OZ37" s="160"/>
      <c r="PA37" s="160"/>
      <c r="PB37" s="160"/>
      <c r="PC37" s="160"/>
      <c r="PD37" s="160"/>
      <c r="PE37" s="160"/>
      <c r="PF37" s="160"/>
      <c r="PG37" s="160"/>
      <c r="PH37" s="160"/>
      <c r="PI37" s="160"/>
      <c r="PJ37" s="160"/>
      <c r="PK37" s="160"/>
      <c r="PL37" s="160"/>
      <c r="PM37" s="160"/>
      <c r="PN37" s="160"/>
      <c r="PO37" s="160"/>
      <c r="PP37" s="160"/>
      <c r="PQ37" s="160"/>
      <c r="PR37" s="160"/>
      <c r="PS37" s="160"/>
      <c r="PT37" s="160"/>
      <c r="PU37" s="160"/>
      <c r="PV37" s="160"/>
      <c r="PW37" s="160"/>
      <c r="PX37" s="160"/>
      <c r="PY37" s="160"/>
      <c r="PZ37" s="160"/>
      <c r="QA37" s="160"/>
      <c r="QB37" s="160"/>
      <c r="QC37" s="160"/>
      <c r="QD37" s="160"/>
      <c r="QE37" s="160"/>
      <c r="QF37" s="160"/>
      <c r="QG37" s="160"/>
      <c r="QH37" s="160"/>
      <c r="QI37" s="160"/>
      <c r="QJ37" s="160"/>
      <c r="QK37" s="160"/>
      <c r="QL37" s="160"/>
      <c r="QM37" s="160"/>
      <c r="QN37" s="160"/>
      <c r="QO37" s="160"/>
      <c r="QP37" s="160"/>
      <c r="QQ37" s="160"/>
      <c r="QR37" s="160"/>
      <c r="QS37" s="160"/>
      <c r="QT37" s="160"/>
      <c r="QU37" s="160"/>
      <c r="QV37" s="160"/>
      <c r="QW37" s="160"/>
      <c r="QX37" s="160"/>
      <c r="QY37" s="160"/>
      <c r="QZ37" s="160"/>
      <c r="RA37" s="160"/>
      <c r="RB37" s="160"/>
      <c r="RC37" s="160"/>
      <c r="RD37" s="160"/>
      <c r="RE37" s="160"/>
      <c r="RF37" s="160"/>
      <c r="RG37" s="160"/>
      <c r="RH37" s="160"/>
      <c r="RI37" s="160"/>
      <c r="RJ37" s="160"/>
      <c r="RK37" s="160"/>
      <c r="RL37" s="160"/>
      <c r="RM37" s="160"/>
      <c r="RN37" s="160"/>
      <c r="RO37" s="160"/>
      <c r="RP37" s="160"/>
      <c r="RQ37" s="160"/>
      <c r="RR37" s="160"/>
      <c r="RS37" s="160"/>
      <c r="RT37" s="160"/>
      <c r="RU37" s="160"/>
      <c r="RV37" s="160"/>
      <c r="RW37" s="160"/>
      <c r="RX37" s="160"/>
      <c r="RY37" s="160"/>
      <c r="RZ37" s="160"/>
      <c r="SA37" s="160"/>
      <c r="SB37" s="160"/>
      <c r="SC37" s="160"/>
      <c r="SD37" s="160"/>
      <c r="SE37" s="160"/>
      <c r="SF37" s="160"/>
      <c r="SG37" s="160"/>
      <c r="SH37" s="160"/>
      <c r="SI37" s="160"/>
      <c r="SJ37" s="160"/>
      <c r="SK37" s="160"/>
      <c r="SL37" s="160"/>
      <c r="SM37" s="160"/>
      <c r="SN37" s="160"/>
      <c r="SO37" s="160"/>
      <c r="SP37" s="160"/>
      <c r="SQ37" s="160"/>
      <c r="SR37" s="160"/>
      <c r="SS37" s="160"/>
      <c r="ST37" s="160"/>
      <c r="SU37" s="160"/>
      <c r="SV37" s="160"/>
      <c r="SW37" s="160"/>
      <c r="SX37" s="160"/>
      <c r="SY37" s="160"/>
      <c r="SZ37" s="160"/>
      <c r="TA37" s="160"/>
      <c r="TB37" s="160"/>
      <c r="TC37" s="160"/>
      <c r="TD37" s="160"/>
      <c r="TE37" s="160"/>
      <c r="TF37" s="160"/>
    </row>
    <row r="38" spans="1:526">
      <c r="A38" s="160"/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60"/>
      <c r="U38" s="160"/>
      <c r="V38" s="160"/>
      <c r="W38" s="160"/>
      <c r="X38" s="160"/>
      <c r="Y38" s="160"/>
      <c r="Z38" s="160"/>
      <c r="AA38" s="160"/>
      <c r="AB38" s="160"/>
      <c r="AC38" s="160"/>
      <c r="AD38" s="160"/>
      <c r="AE38" s="160"/>
      <c r="AF38" s="160"/>
      <c r="AG38" s="160"/>
      <c r="AH38" s="160"/>
      <c r="AI38" s="160"/>
      <c r="AJ38" s="160"/>
      <c r="AK38" s="160"/>
      <c r="AL38" s="160"/>
      <c r="AM38" s="160"/>
      <c r="AN38" s="160"/>
      <c r="AO38" s="160"/>
      <c r="AP38" s="160"/>
      <c r="AQ38" s="160"/>
      <c r="AR38" s="160"/>
      <c r="AS38" s="160"/>
      <c r="AT38" s="160"/>
      <c r="AU38" s="160"/>
      <c r="AV38" s="160"/>
      <c r="AW38" s="160"/>
      <c r="AX38" s="160"/>
      <c r="AY38" s="160"/>
      <c r="AZ38" s="160"/>
      <c r="BA38" s="160"/>
      <c r="BB38" s="160"/>
      <c r="BC38" s="160"/>
      <c r="BD38" s="160"/>
      <c r="BE38" s="160"/>
      <c r="BF38" s="160"/>
      <c r="BG38" s="160"/>
      <c r="BH38" s="160"/>
      <c r="BI38" s="160"/>
      <c r="BJ38" s="160"/>
      <c r="BK38" s="160"/>
      <c r="BL38" s="160"/>
      <c r="BM38" s="160"/>
      <c r="BN38" s="160"/>
      <c r="BO38" s="160"/>
      <c r="BP38" s="160"/>
      <c r="BQ38" s="160"/>
      <c r="BR38" s="160"/>
      <c r="BS38" s="160"/>
      <c r="BT38" s="160"/>
      <c r="BU38" s="160"/>
      <c r="BV38" s="160"/>
      <c r="BW38" s="160"/>
      <c r="BX38" s="160"/>
      <c r="BY38" s="160"/>
      <c r="BZ38" s="160"/>
      <c r="CA38" s="160"/>
      <c r="CB38" s="160"/>
      <c r="CC38" s="160"/>
      <c r="CD38" s="160"/>
      <c r="CE38" s="160"/>
      <c r="CF38" s="160"/>
      <c r="CG38" s="160"/>
      <c r="CH38" s="160"/>
      <c r="CI38" s="160"/>
      <c r="CJ38" s="160"/>
      <c r="CK38" s="160"/>
      <c r="CL38" s="160"/>
      <c r="CM38" s="160"/>
      <c r="CN38" s="160"/>
      <c r="CO38" s="160"/>
      <c r="CP38" s="160"/>
      <c r="CQ38" s="160"/>
      <c r="CR38" s="160"/>
      <c r="CS38" s="160"/>
      <c r="CT38" s="160"/>
      <c r="CU38" s="160"/>
      <c r="CV38" s="160"/>
      <c r="CW38" s="160"/>
      <c r="CX38" s="160"/>
      <c r="CY38" s="160"/>
      <c r="CZ38" s="160"/>
      <c r="DA38" s="160"/>
      <c r="DB38" s="160"/>
      <c r="DC38" s="160"/>
      <c r="DD38" s="160"/>
      <c r="DE38" s="160"/>
      <c r="DF38" s="160"/>
      <c r="DG38" s="160"/>
      <c r="DH38" s="160"/>
      <c r="DI38" s="160"/>
      <c r="DJ38" s="160"/>
      <c r="DK38" s="160"/>
      <c r="DL38" s="160"/>
      <c r="DM38" s="160"/>
      <c r="DN38" s="160"/>
      <c r="DO38" s="160"/>
      <c r="DP38" s="160"/>
      <c r="DQ38" s="160"/>
      <c r="DR38" s="160"/>
      <c r="DS38" s="160"/>
      <c r="DT38" s="160"/>
      <c r="DU38" s="160"/>
      <c r="DV38" s="160"/>
      <c r="DW38" s="160"/>
      <c r="DX38" s="160"/>
      <c r="DY38" s="160"/>
      <c r="DZ38" s="160"/>
      <c r="EA38" s="160"/>
      <c r="EB38" s="160"/>
      <c r="EC38" s="160"/>
      <c r="ED38" s="160"/>
      <c r="EE38" s="160"/>
      <c r="EF38" s="160"/>
      <c r="EG38" s="160"/>
      <c r="EH38" s="160"/>
      <c r="EI38" s="160"/>
      <c r="EJ38" s="160"/>
      <c r="EK38" s="160"/>
      <c r="EL38" s="160"/>
      <c r="EM38" s="160"/>
      <c r="EN38" s="160"/>
      <c r="EO38" s="160"/>
      <c r="EP38" s="160"/>
      <c r="EQ38" s="160"/>
      <c r="ER38" s="160"/>
      <c r="ES38" s="160"/>
      <c r="ET38" s="160"/>
      <c r="EU38" s="160"/>
      <c r="EV38" s="160"/>
      <c r="EW38" s="160"/>
      <c r="EX38" s="160"/>
      <c r="EY38" s="160"/>
      <c r="EZ38" s="160"/>
      <c r="FA38" s="160"/>
      <c r="FB38" s="160"/>
      <c r="FC38" s="160"/>
      <c r="FD38" s="160"/>
      <c r="FE38" s="160"/>
      <c r="FF38" s="160"/>
      <c r="FG38" s="160"/>
      <c r="FH38" s="160"/>
      <c r="FI38" s="160"/>
      <c r="FJ38" s="160"/>
      <c r="FK38" s="160"/>
      <c r="FL38" s="160"/>
      <c r="FM38" s="160"/>
      <c r="FN38" s="160"/>
      <c r="FO38" s="160"/>
      <c r="FP38" s="160"/>
      <c r="FQ38" s="160"/>
      <c r="FR38" s="160"/>
      <c r="FS38" s="160"/>
      <c r="FT38" s="160"/>
      <c r="FU38" s="160"/>
      <c r="FV38" s="160"/>
      <c r="FW38" s="160"/>
      <c r="FX38" s="160"/>
      <c r="FY38" s="160"/>
      <c r="FZ38" s="160"/>
      <c r="GA38" s="160"/>
      <c r="GB38" s="160"/>
      <c r="GC38" s="160"/>
      <c r="GD38" s="160"/>
      <c r="GE38" s="160"/>
      <c r="GF38" s="160"/>
      <c r="GG38" s="160"/>
      <c r="GH38" s="160"/>
      <c r="GI38" s="160"/>
      <c r="GJ38" s="160"/>
      <c r="GK38" s="160"/>
      <c r="GL38" s="160"/>
      <c r="GM38" s="160"/>
      <c r="GN38" s="160"/>
      <c r="GO38" s="160"/>
      <c r="GP38" s="160"/>
      <c r="GQ38" s="160"/>
      <c r="GR38" s="160"/>
      <c r="GS38" s="160"/>
      <c r="GT38" s="160"/>
      <c r="GU38" s="160"/>
      <c r="GV38" s="160"/>
      <c r="GW38" s="160"/>
      <c r="GX38" s="160"/>
      <c r="GY38" s="160"/>
      <c r="GZ38" s="160"/>
      <c r="HA38" s="160"/>
      <c r="HB38" s="160"/>
      <c r="HC38" s="160"/>
      <c r="HD38" s="160"/>
      <c r="HE38" s="160"/>
      <c r="HF38" s="160"/>
      <c r="HG38" s="160"/>
      <c r="HH38" s="160"/>
      <c r="HI38" s="160"/>
      <c r="HJ38" s="160"/>
      <c r="HK38" s="160"/>
      <c r="HL38" s="160"/>
      <c r="HM38" s="160"/>
      <c r="HN38" s="160"/>
      <c r="HO38" s="160"/>
      <c r="HP38" s="160"/>
      <c r="HQ38" s="160"/>
      <c r="HR38" s="160"/>
      <c r="HS38" s="160"/>
      <c r="HT38" s="160"/>
      <c r="HU38" s="160"/>
      <c r="HV38" s="160"/>
      <c r="HW38" s="160"/>
      <c r="HX38" s="160"/>
      <c r="HY38" s="160"/>
      <c r="HZ38" s="160"/>
      <c r="IA38" s="160"/>
      <c r="IB38" s="160"/>
      <c r="IC38" s="160"/>
      <c r="ID38" s="160"/>
      <c r="IE38" s="160"/>
      <c r="IF38" s="160"/>
      <c r="IG38" s="160"/>
      <c r="IH38" s="160"/>
      <c r="II38" s="160"/>
      <c r="IJ38" s="160"/>
      <c r="IK38" s="160"/>
      <c r="IL38" s="160"/>
      <c r="IM38" s="160"/>
      <c r="IN38" s="160"/>
      <c r="IO38" s="160"/>
      <c r="IP38" s="160"/>
      <c r="IQ38" s="160"/>
      <c r="IR38" s="160"/>
      <c r="IS38" s="160"/>
      <c r="IT38" s="160"/>
      <c r="IU38" s="160"/>
      <c r="IV38" s="160"/>
      <c r="IW38" s="160"/>
      <c r="IX38" s="160"/>
      <c r="IY38" s="160"/>
      <c r="IZ38" s="160"/>
      <c r="JA38" s="160"/>
      <c r="JB38" s="160"/>
      <c r="JC38" s="160"/>
      <c r="JD38" s="160"/>
      <c r="JE38" s="160"/>
      <c r="JF38" s="160"/>
      <c r="JG38" s="160"/>
      <c r="JH38" s="160"/>
      <c r="JI38" s="160"/>
      <c r="JJ38" s="160"/>
      <c r="JK38" s="160"/>
      <c r="JL38" s="160"/>
      <c r="JM38" s="160"/>
      <c r="JN38" s="160"/>
      <c r="JO38" s="160"/>
      <c r="JP38" s="160"/>
      <c r="JQ38" s="160"/>
      <c r="JR38" s="160"/>
      <c r="JS38" s="160"/>
      <c r="JT38" s="160"/>
      <c r="JU38" s="160"/>
      <c r="JV38" s="160"/>
      <c r="JW38" s="160"/>
      <c r="JX38" s="160"/>
      <c r="JY38" s="160"/>
      <c r="JZ38" s="160"/>
      <c r="KA38" s="160"/>
      <c r="KB38" s="160"/>
      <c r="KC38" s="160"/>
      <c r="KD38" s="160"/>
      <c r="KE38" s="160"/>
      <c r="KF38" s="160"/>
      <c r="KG38" s="160"/>
      <c r="KH38" s="160"/>
      <c r="KI38" s="160"/>
      <c r="KJ38" s="160"/>
      <c r="KK38" s="160"/>
      <c r="KL38" s="160"/>
      <c r="KM38" s="160"/>
      <c r="KN38" s="160"/>
      <c r="KO38" s="160"/>
      <c r="KP38" s="160"/>
      <c r="KQ38" s="160"/>
      <c r="KR38" s="160"/>
      <c r="KS38" s="160"/>
      <c r="KT38" s="160"/>
      <c r="KU38" s="160"/>
      <c r="KV38" s="160"/>
      <c r="KW38" s="160"/>
      <c r="KX38" s="160"/>
      <c r="KY38" s="160"/>
      <c r="KZ38" s="160"/>
      <c r="LA38" s="160"/>
      <c r="LB38" s="160"/>
      <c r="LC38" s="160"/>
      <c r="LD38" s="160"/>
      <c r="LE38" s="160"/>
      <c r="LF38" s="160"/>
      <c r="LG38" s="160"/>
      <c r="LH38" s="160"/>
      <c r="LI38" s="160"/>
      <c r="LJ38" s="160"/>
      <c r="LK38" s="160"/>
      <c r="LL38" s="160"/>
      <c r="LM38" s="160"/>
      <c r="LN38" s="160"/>
      <c r="LO38" s="160"/>
      <c r="LP38" s="160"/>
      <c r="LQ38" s="160"/>
      <c r="LR38" s="160"/>
      <c r="LS38" s="160"/>
      <c r="LT38" s="160"/>
      <c r="LU38" s="160"/>
      <c r="LV38" s="160"/>
      <c r="LW38" s="160"/>
      <c r="LX38" s="160"/>
      <c r="LY38" s="160"/>
      <c r="LZ38" s="160"/>
      <c r="MA38" s="160"/>
      <c r="MB38" s="160"/>
      <c r="MC38" s="160"/>
      <c r="MD38" s="160"/>
      <c r="ME38" s="160"/>
      <c r="MF38" s="160"/>
      <c r="MG38" s="160"/>
      <c r="MH38" s="160"/>
      <c r="MI38" s="160"/>
      <c r="MJ38" s="160"/>
      <c r="MK38" s="160"/>
      <c r="ML38" s="160"/>
      <c r="MM38" s="160"/>
      <c r="MN38" s="160"/>
      <c r="MO38" s="160"/>
      <c r="MP38" s="160"/>
      <c r="MQ38" s="160"/>
      <c r="MR38" s="160"/>
      <c r="MS38" s="160"/>
      <c r="MT38" s="160"/>
      <c r="MU38" s="160"/>
      <c r="MV38" s="160"/>
      <c r="MW38" s="160"/>
      <c r="MX38" s="160"/>
      <c r="MY38" s="160"/>
      <c r="MZ38" s="160"/>
      <c r="NA38" s="160"/>
      <c r="NB38" s="160"/>
      <c r="NC38" s="160"/>
      <c r="ND38" s="160"/>
      <c r="NE38" s="160"/>
      <c r="NF38" s="160"/>
      <c r="NG38" s="160"/>
      <c r="NH38" s="160"/>
      <c r="NI38" s="160"/>
      <c r="NJ38" s="160"/>
      <c r="NK38" s="160"/>
      <c r="NL38" s="160"/>
      <c r="NM38" s="160"/>
      <c r="NN38" s="160"/>
      <c r="NO38" s="160"/>
      <c r="NP38" s="160"/>
      <c r="NQ38" s="160"/>
      <c r="NR38" s="160"/>
      <c r="NS38" s="160"/>
      <c r="NT38" s="160"/>
      <c r="NU38" s="160"/>
      <c r="NV38" s="160"/>
      <c r="NW38" s="160"/>
      <c r="NX38" s="160"/>
      <c r="NY38" s="160"/>
      <c r="NZ38" s="160"/>
      <c r="OA38" s="160"/>
      <c r="OB38" s="160"/>
      <c r="OC38" s="160"/>
      <c r="OD38" s="160"/>
      <c r="OE38" s="160"/>
      <c r="OF38" s="160"/>
      <c r="OG38" s="160"/>
      <c r="OH38" s="160"/>
      <c r="OI38" s="160"/>
      <c r="OJ38" s="160"/>
      <c r="OK38" s="160"/>
      <c r="OL38" s="160"/>
      <c r="OM38" s="160"/>
      <c r="ON38" s="160"/>
      <c r="OO38" s="160"/>
      <c r="OP38" s="160"/>
      <c r="OQ38" s="160"/>
      <c r="OR38" s="160"/>
      <c r="OS38" s="160"/>
      <c r="OT38" s="160"/>
      <c r="OU38" s="160"/>
      <c r="OV38" s="160"/>
      <c r="OW38" s="160"/>
      <c r="OX38" s="160"/>
      <c r="OY38" s="160"/>
      <c r="OZ38" s="160"/>
      <c r="PA38" s="160"/>
      <c r="PB38" s="160"/>
      <c r="PC38" s="160"/>
      <c r="PD38" s="160"/>
      <c r="PE38" s="160"/>
      <c r="PF38" s="160"/>
      <c r="PG38" s="160"/>
      <c r="PH38" s="160"/>
      <c r="PI38" s="160"/>
      <c r="PJ38" s="160"/>
      <c r="PK38" s="160"/>
      <c r="PL38" s="160"/>
      <c r="PM38" s="160"/>
      <c r="PN38" s="160"/>
      <c r="PO38" s="160"/>
      <c r="PP38" s="160"/>
      <c r="PQ38" s="160"/>
      <c r="PR38" s="160"/>
      <c r="PS38" s="160"/>
      <c r="PT38" s="160"/>
      <c r="PU38" s="160"/>
      <c r="PV38" s="160"/>
      <c r="PW38" s="160"/>
      <c r="PX38" s="160"/>
      <c r="PY38" s="160"/>
      <c r="PZ38" s="160"/>
      <c r="QA38" s="160"/>
      <c r="QB38" s="160"/>
      <c r="QC38" s="160"/>
      <c r="QD38" s="160"/>
      <c r="QE38" s="160"/>
      <c r="QF38" s="160"/>
      <c r="QG38" s="160"/>
      <c r="QH38" s="160"/>
      <c r="QI38" s="160"/>
      <c r="QJ38" s="160"/>
      <c r="QK38" s="160"/>
      <c r="QL38" s="160"/>
      <c r="QM38" s="160"/>
      <c r="QN38" s="160"/>
      <c r="QO38" s="160"/>
      <c r="QP38" s="160"/>
      <c r="QQ38" s="160"/>
      <c r="QR38" s="160"/>
      <c r="QS38" s="160"/>
      <c r="QT38" s="160"/>
      <c r="QU38" s="160"/>
      <c r="QV38" s="160"/>
      <c r="QW38" s="160"/>
      <c r="QX38" s="160"/>
      <c r="QY38" s="160"/>
      <c r="QZ38" s="160"/>
      <c r="RA38" s="160"/>
      <c r="RB38" s="160"/>
      <c r="RC38" s="160"/>
      <c r="RD38" s="160"/>
      <c r="RE38" s="160"/>
      <c r="RF38" s="160"/>
      <c r="RG38" s="160"/>
      <c r="RH38" s="160"/>
      <c r="RI38" s="160"/>
      <c r="RJ38" s="160"/>
      <c r="RK38" s="160"/>
      <c r="RL38" s="160"/>
      <c r="RM38" s="160"/>
      <c r="RN38" s="160"/>
      <c r="RO38" s="160"/>
      <c r="RP38" s="160"/>
      <c r="RQ38" s="160"/>
      <c r="RR38" s="160"/>
      <c r="RS38" s="160"/>
      <c r="RT38" s="160"/>
      <c r="RU38" s="160"/>
      <c r="RV38" s="160"/>
      <c r="RW38" s="160"/>
      <c r="RX38" s="160"/>
      <c r="RY38" s="160"/>
      <c r="RZ38" s="160"/>
      <c r="SA38" s="160"/>
      <c r="SB38" s="160"/>
      <c r="SC38" s="160"/>
      <c r="SD38" s="160"/>
      <c r="SE38" s="160"/>
      <c r="SF38" s="160"/>
      <c r="SG38" s="160"/>
      <c r="SH38" s="160"/>
      <c r="SI38" s="160"/>
      <c r="SJ38" s="160"/>
      <c r="SK38" s="160"/>
      <c r="SL38" s="160"/>
      <c r="SM38" s="160"/>
      <c r="SN38" s="160"/>
      <c r="SO38" s="160"/>
      <c r="SP38" s="160"/>
      <c r="SQ38" s="160"/>
      <c r="SR38" s="160"/>
      <c r="SS38" s="160"/>
      <c r="ST38" s="160"/>
      <c r="SU38" s="160"/>
      <c r="SV38" s="160"/>
      <c r="SW38" s="160"/>
      <c r="SX38" s="160"/>
      <c r="SY38" s="160"/>
      <c r="SZ38" s="160"/>
      <c r="TA38" s="160"/>
      <c r="TB38" s="160"/>
      <c r="TC38" s="160"/>
      <c r="TD38" s="160"/>
      <c r="TE38" s="160"/>
      <c r="TF38" s="160"/>
    </row>
    <row r="39" spans="1:526">
      <c r="A39" s="160"/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60"/>
      <c r="U39" s="160"/>
      <c r="V39" s="160"/>
      <c r="W39" s="160"/>
      <c r="X39" s="160"/>
      <c r="Y39" s="160"/>
      <c r="Z39" s="160"/>
      <c r="AA39" s="160"/>
      <c r="AB39" s="160"/>
      <c r="AC39" s="160"/>
      <c r="AD39" s="160"/>
      <c r="AE39" s="160"/>
      <c r="AF39" s="160"/>
      <c r="AG39" s="160"/>
      <c r="AH39" s="160"/>
      <c r="AI39" s="160"/>
      <c r="AJ39" s="160"/>
      <c r="AK39" s="160"/>
      <c r="AL39" s="160"/>
      <c r="AM39" s="160"/>
      <c r="AN39" s="160"/>
      <c r="AO39" s="160"/>
      <c r="AP39" s="160"/>
      <c r="AQ39" s="160"/>
      <c r="AR39" s="160"/>
      <c r="AS39" s="160"/>
      <c r="AT39" s="160"/>
      <c r="AU39" s="160"/>
      <c r="AV39" s="160"/>
      <c r="AW39" s="160"/>
      <c r="AX39" s="160"/>
      <c r="AY39" s="160"/>
      <c r="AZ39" s="160"/>
      <c r="BA39" s="160"/>
      <c r="BB39" s="160"/>
      <c r="BC39" s="160"/>
      <c r="BD39" s="160"/>
      <c r="BE39" s="160"/>
      <c r="BF39" s="160"/>
      <c r="BG39" s="160"/>
      <c r="BH39" s="160"/>
      <c r="BI39" s="160"/>
      <c r="BJ39" s="160"/>
      <c r="BK39" s="160"/>
      <c r="BL39" s="160"/>
      <c r="BM39" s="160"/>
      <c r="BN39" s="160"/>
      <c r="BO39" s="160"/>
      <c r="BP39" s="160"/>
      <c r="BQ39" s="160"/>
      <c r="BR39" s="160"/>
      <c r="BS39" s="160"/>
      <c r="BT39" s="160"/>
      <c r="BU39" s="160"/>
      <c r="BV39" s="160"/>
      <c r="BW39" s="160"/>
      <c r="BX39" s="160"/>
      <c r="BY39" s="160"/>
      <c r="BZ39" s="160"/>
      <c r="CA39" s="160"/>
      <c r="CB39" s="160"/>
      <c r="CC39" s="160"/>
      <c r="CD39" s="160"/>
      <c r="CE39" s="160"/>
      <c r="CF39" s="160"/>
      <c r="CG39" s="160"/>
      <c r="CH39" s="160"/>
      <c r="CI39" s="160"/>
      <c r="CJ39" s="160"/>
      <c r="CK39" s="160"/>
      <c r="CL39" s="160"/>
      <c r="CM39" s="160"/>
      <c r="CN39" s="160"/>
      <c r="CO39" s="160"/>
      <c r="CP39" s="160"/>
      <c r="CQ39" s="160"/>
      <c r="CR39" s="160"/>
      <c r="CS39" s="160"/>
      <c r="CT39" s="160"/>
      <c r="CU39" s="160"/>
      <c r="CV39" s="160"/>
      <c r="CW39" s="160"/>
      <c r="CX39" s="160"/>
      <c r="CY39" s="160"/>
      <c r="CZ39" s="160"/>
      <c r="DA39" s="160"/>
      <c r="DB39" s="160"/>
      <c r="DC39" s="160"/>
      <c r="DD39" s="160"/>
      <c r="DE39" s="160"/>
      <c r="DF39" s="160"/>
      <c r="DG39" s="160"/>
      <c r="DH39" s="160"/>
      <c r="DI39" s="160"/>
      <c r="DJ39" s="160"/>
      <c r="DK39" s="160"/>
      <c r="DL39" s="160"/>
      <c r="DM39" s="160"/>
      <c r="DN39" s="160"/>
      <c r="DO39" s="160"/>
      <c r="DP39" s="160"/>
      <c r="DQ39" s="160"/>
      <c r="DR39" s="160"/>
      <c r="DS39" s="160"/>
      <c r="DT39" s="160"/>
      <c r="DU39" s="160"/>
      <c r="DV39" s="160"/>
      <c r="DW39" s="160"/>
      <c r="DX39" s="160"/>
      <c r="DY39" s="160"/>
      <c r="DZ39" s="160"/>
      <c r="EA39" s="160"/>
      <c r="EB39" s="160"/>
      <c r="EC39" s="160"/>
      <c r="ED39" s="160"/>
      <c r="EE39" s="160"/>
      <c r="EF39" s="160"/>
      <c r="EG39" s="160"/>
      <c r="EH39" s="160"/>
      <c r="EI39" s="160"/>
      <c r="EJ39" s="160"/>
      <c r="EK39" s="160"/>
      <c r="EL39" s="160"/>
      <c r="EM39" s="160"/>
      <c r="EN39" s="160"/>
      <c r="EO39" s="160"/>
      <c r="EP39" s="160"/>
      <c r="EQ39" s="160"/>
      <c r="ER39" s="160"/>
      <c r="ES39" s="160"/>
      <c r="ET39" s="160"/>
      <c r="EU39" s="160"/>
      <c r="EV39" s="160"/>
      <c r="EW39" s="160"/>
      <c r="EX39" s="160"/>
      <c r="EY39" s="160"/>
      <c r="EZ39" s="160"/>
      <c r="FA39" s="160"/>
      <c r="FB39" s="160"/>
      <c r="FC39" s="160"/>
      <c r="FD39" s="160"/>
      <c r="FE39" s="160"/>
      <c r="FF39" s="160"/>
      <c r="FG39" s="160"/>
      <c r="FH39" s="160"/>
      <c r="FI39" s="160"/>
      <c r="FJ39" s="160"/>
      <c r="FK39" s="160"/>
      <c r="FL39" s="160"/>
      <c r="FM39" s="160"/>
      <c r="FN39" s="160"/>
      <c r="FO39" s="160"/>
      <c r="FP39" s="160"/>
      <c r="FQ39" s="160"/>
      <c r="FR39" s="160"/>
      <c r="FS39" s="160"/>
      <c r="FT39" s="160"/>
      <c r="FU39" s="160"/>
      <c r="FV39" s="160"/>
      <c r="FW39" s="160"/>
      <c r="FX39" s="160"/>
      <c r="FY39" s="160"/>
      <c r="FZ39" s="160"/>
      <c r="GA39" s="160"/>
      <c r="GB39" s="160"/>
      <c r="GC39" s="160"/>
      <c r="GD39" s="160"/>
      <c r="GE39" s="160"/>
      <c r="GF39" s="160"/>
      <c r="GG39" s="160"/>
      <c r="GH39" s="160"/>
      <c r="GI39" s="160"/>
      <c r="GJ39" s="160"/>
      <c r="GK39" s="160"/>
      <c r="GL39" s="160"/>
      <c r="GM39" s="160"/>
      <c r="GN39" s="160"/>
      <c r="GO39" s="160"/>
      <c r="GP39" s="160"/>
      <c r="GQ39" s="160"/>
      <c r="GR39" s="160"/>
      <c r="GS39" s="160"/>
      <c r="GT39" s="160"/>
      <c r="GU39" s="160"/>
      <c r="GV39" s="160"/>
      <c r="GW39" s="160"/>
      <c r="GX39" s="160"/>
      <c r="GY39" s="160"/>
      <c r="GZ39" s="160"/>
      <c r="HA39" s="160"/>
      <c r="HB39" s="160"/>
      <c r="HC39" s="160"/>
      <c r="HD39" s="160"/>
      <c r="HE39" s="160"/>
      <c r="HF39" s="160"/>
      <c r="HG39" s="160"/>
      <c r="HH39" s="160"/>
      <c r="HI39" s="160"/>
      <c r="HJ39" s="160"/>
      <c r="HK39" s="160"/>
      <c r="HL39" s="160"/>
      <c r="HM39" s="160"/>
      <c r="HN39" s="160"/>
      <c r="HO39" s="160"/>
      <c r="HP39" s="160"/>
      <c r="HQ39" s="160"/>
      <c r="HR39" s="160"/>
      <c r="HS39" s="160"/>
      <c r="HT39" s="160"/>
      <c r="HU39" s="160"/>
      <c r="HV39" s="160"/>
      <c r="HW39" s="160"/>
      <c r="HX39" s="160"/>
      <c r="HY39" s="160"/>
      <c r="HZ39" s="160"/>
      <c r="IA39" s="160"/>
      <c r="IB39" s="160"/>
      <c r="IC39" s="160"/>
      <c r="ID39" s="160"/>
      <c r="IE39" s="160"/>
      <c r="IF39" s="160"/>
      <c r="IG39" s="160"/>
      <c r="IH39" s="160"/>
      <c r="II39" s="160"/>
      <c r="IJ39" s="160"/>
      <c r="IK39" s="160"/>
      <c r="IL39" s="160"/>
      <c r="IM39" s="160"/>
      <c r="IN39" s="160"/>
      <c r="IO39" s="160"/>
      <c r="IP39" s="160"/>
      <c r="IQ39" s="160"/>
      <c r="IR39" s="160"/>
      <c r="IS39" s="160"/>
      <c r="IT39" s="160"/>
      <c r="IU39" s="160"/>
      <c r="IV39" s="160"/>
      <c r="IW39" s="160"/>
      <c r="IX39" s="160"/>
      <c r="IY39" s="160"/>
      <c r="IZ39" s="160"/>
      <c r="JA39" s="160"/>
      <c r="JB39" s="160"/>
      <c r="JC39" s="160"/>
      <c r="JD39" s="160"/>
      <c r="JE39" s="160"/>
      <c r="JF39" s="160"/>
      <c r="JG39" s="160"/>
      <c r="JH39" s="160"/>
      <c r="JI39" s="160"/>
      <c r="JJ39" s="160"/>
      <c r="JK39" s="160"/>
      <c r="JL39" s="160"/>
      <c r="JM39" s="160"/>
      <c r="JN39" s="160"/>
      <c r="JO39" s="160"/>
      <c r="JP39" s="160"/>
      <c r="JQ39" s="160"/>
      <c r="JR39" s="160"/>
      <c r="JS39" s="160"/>
      <c r="JT39" s="160"/>
      <c r="JU39" s="160"/>
      <c r="JV39" s="160"/>
      <c r="JW39" s="160"/>
      <c r="JX39" s="160"/>
      <c r="JY39" s="160"/>
      <c r="JZ39" s="160"/>
      <c r="KA39" s="160"/>
      <c r="KB39" s="160"/>
      <c r="KC39" s="160"/>
      <c r="KD39" s="160"/>
      <c r="KE39" s="160"/>
      <c r="KF39" s="160"/>
      <c r="KG39" s="160"/>
      <c r="KH39" s="160"/>
      <c r="KI39" s="160"/>
      <c r="KJ39" s="160"/>
      <c r="KK39" s="160"/>
      <c r="KL39" s="160"/>
      <c r="KM39" s="160"/>
      <c r="KN39" s="160"/>
      <c r="KO39" s="160"/>
      <c r="KP39" s="160"/>
      <c r="KQ39" s="160"/>
      <c r="KR39" s="160"/>
      <c r="KS39" s="160"/>
      <c r="KT39" s="160"/>
      <c r="KU39" s="160"/>
      <c r="KV39" s="160"/>
      <c r="KW39" s="160"/>
      <c r="KX39" s="160"/>
      <c r="KY39" s="160"/>
      <c r="KZ39" s="160"/>
      <c r="LA39" s="160"/>
      <c r="LB39" s="160"/>
      <c r="LC39" s="160"/>
      <c r="LD39" s="160"/>
      <c r="LE39" s="160"/>
      <c r="LF39" s="160"/>
      <c r="LG39" s="160"/>
      <c r="LH39" s="160"/>
      <c r="LI39" s="160"/>
      <c r="LJ39" s="160"/>
      <c r="LK39" s="160"/>
      <c r="LL39" s="160"/>
      <c r="LM39" s="160"/>
      <c r="LN39" s="160"/>
      <c r="LO39" s="160"/>
      <c r="LP39" s="160"/>
      <c r="LQ39" s="160"/>
      <c r="LR39" s="160"/>
      <c r="LS39" s="160"/>
      <c r="LT39" s="160"/>
      <c r="LU39" s="160"/>
      <c r="LV39" s="160"/>
      <c r="LW39" s="160"/>
      <c r="LX39" s="160"/>
      <c r="LY39" s="160"/>
      <c r="LZ39" s="160"/>
      <c r="MA39" s="160"/>
      <c r="MB39" s="160"/>
      <c r="MC39" s="160"/>
      <c r="MD39" s="160"/>
      <c r="ME39" s="160"/>
      <c r="MF39" s="160"/>
      <c r="MG39" s="160"/>
      <c r="MH39" s="160"/>
      <c r="MI39" s="160"/>
      <c r="MJ39" s="160"/>
      <c r="MK39" s="160"/>
      <c r="ML39" s="160"/>
      <c r="MM39" s="160"/>
      <c r="MN39" s="160"/>
      <c r="MO39" s="160"/>
      <c r="MP39" s="160"/>
      <c r="MQ39" s="160"/>
      <c r="MR39" s="160"/>
      <c r="MS39" s="160"/>
      <c r="MT39" s="160"/>
      <c r="MU39" s="160"/>
      <c r="MV39" s="160"/>
      <c r="MW39" s="160"/>
      <c r="MX39" s="160"/>
      <c r="MY39" s="160"/>
      <c r="MZ39" s="160"/>
      <c r="NA39" s="160"/>
      <c r="NB39" s="160"/>
      <c r="NC39" s="160"/>
      <c r="ND39" s="160"/>
      <c r="NE39" s="160"/>
      <c r="NF39" s="160"/>
      <c r="NG39" s="160"/>
      <c r="NH39" s="160"/>
      <c r="NI39" s="160"/>
      <c r="NJ39" s="160"/>
      <c r="NK39" s="160"/>
      <c r="NL39" s="160"/>
      <c r="NM39" s="160"/>
      <c r="NN39" s="160"/>
      <c r="NO39" s="160"/>
      <c r="NP39" s="160"/>
      <c r="NQ39" s="160"/>
      <c r="NR39" s="160"/>
      <c r="NS39" s="160"/>
      <c r="NT39" s="160"/>
      <c r="NU39" s="160"/>
      <c r="NV39" s="160"/>
      <c r="NW39" s="160"/>
      <c r="NX39" s="160"/>
      <c r="NY39" s="160"/>
      <c r="NZ39" s="160"/>
      <c r="OA39" s="160"/>
      <c r="OB39" s="160"/>
      <c r="OC39" s="160"/>
      <c r="OD39" s="160"/>
      <c r="OE39" s="160"/>
      <c r="OF39" s="160"/>
      <c r="OG39" s="160"/>
      <c r="OH39" s="160"/>
      <c r="OI39" s="160"/>
      <c r="OJ39" s="160"/>
      <c r="OK39" s="160"/>
      <c r="OL39" s="160"/>
      <c r="OM39" s="160"/>
      <c r="ON39" s="160"/>
      <c r="OO39" s="160"/>
      <c r="OP39" s="160"/>
      <c r="OQ39" s="160"/>
      <c r="OR39" s="160"/>
      <c r="OS39" s="160"/>
      <c r="OT39" s="160"/>
      <c r="OU39" s="160"/>
      <c r="OV39" s="160"/>
      <c r="OW39" s="160"/>
      <c r="OX39" s="160"/>
      <c r="OY39" s="160"/>
      <c r="OZ39" s="160"/>
      <c r="PA39" s="160"/>
      <c r="PB39" s="160"/>
      <c r="PC39" s="160"/>
      <c r="PD39" s="160"/>
      <c r="PE39" s="160"/>
      <c r="PF39" s="160"/>
      <c r="PG39" s="160"/>
      <c r="PH39" s="160"/>
      <c r="PI39" s="160"/>
      <c r="PJ39" s="160"/>
      <c r="PK39" s="160"/>
      <c r="PL39" s="160"/>
      <c r="PM39" s="160"/>
      <c r="PN39" s="160"/>
      <c r="PO39" s="160"/>
      <c r="PP39" s="160"/>
      <c r="PQ39" s="160"/>
      <c r="PR39" s="160"/>
      <c r="PS39" s="160"/>
      <c r="PT39" s="160"/>
      <c r="PU39" s="160"/>
      <c r="PV39" s="160"/>
      <c r="PW39" s="160"/>
      <c r="PX39" s="160"/>
      <c r="PY39" s="160"/>
      <c r="PZ39" s="160"/>
      <c r="QA39" s="160"/>
      <c r="QB39" s="160"/>
      <c r="QC39" s="160"/>
      <c r="QD39" s="160"/>
      <c r="QE39" s="160"/>
      <c r="QF39" s="160"/>
      <c r="QG39" s="160"/>
      <c r="QH39" s="160"/>
      <c r="QI39" s="160"/>
      <c r="QJ39" s="160"/>
      <c r="QK39" s="160"/>
      <c r="QL39" s="160"/>
      <c r="QM39" s="160"/>
      <c r="QN39" s="160"/>
      <c r="QO39" s="160"/>
      <c r="QP39" s="160"/>
      <c r="QQ39" s="160"/>
      <c r="QR39" s="160"/>
      <c r="QS39" s="160"/>
      <c r="QT39" s="160"/>
      <c r="QU39" s="160"/>
      <c r="QV39" s="160"/>
      <c r="QW39" s="160"/>
      <c r="QX39" s="160"/>
      <c r="QY39" s="160"/>
      <c r="QZ39" s="160"/>
      <c r="RA39" s="160"/>
      <c r="RB39" s="160"/>
      <c r="RC39" s="160"/>
      <c r="RD39" s="160"/>
      <c r="RE39" s="160"/>
      <c r="RF39" s="160"/>
      <c r="RG39" s="160"/>
      <c r="RH39" s="160"/>
      <c r="RI39" s="160"/>
      <c r="RJ39" s="160"/>
      <c r="RK39" s="160"/>
      <c r="RL39" s="160"/>
      <c r="RM39" s="160"/>
      <c r="RN39" s="160"/>
      <c r="RO39" s="160"/>
      <c r="RP39" s="160"/>
      <c r="RQ39" s="160"/>
      <c r="RR39" s="160"/>
      <c r="RS39" s="160"/>
      <c r="RT39" s="160"/>
      <c r="RU39" s="160"/>
      <c r="RV39" s="160"/>
      <c r="RW39" s="160"/>
      <c r="RX39" s="160"/>
      <c r="RY39" s="160"/>
      <c r="RZ39" s="160"/>
      <c r="SA39" s="160"/>
      <c r="SB39" s="160"/>
      <c r="SC39" s="160"/>
      <c r="SD39" s="160"/>
      <c r="SE39" s="160"/>
      <c r="SF39" s="160"/>
      <c r="SG39" s="160"/>
      <c r="SH39" s="160"/>
      <c r="SI39" s="160"/>
      <c r="SJ39" s="160"/>
      <c r="SK39" s="160"/>
      <c r="SL39" s="160"/>
      <c r="SM39" s="160"/>
      <c r="SN39" s="160"/>
      <c r="SO39" s="160"/>
      <c r="SP39" s="160"/>
      <c r="SQ39" s="160"/>
      <c r="SR39" s="160"/>
      <c r="SS39" s="160"/>
      <c r="ST39" s="160"/>
      <c r="SU39" s="160"/>
      <c r="SV39" s="160"/>
      <c r="SW39" s="160"/>
      <c r="SX39" s="160"/>
      <c r="SY39" s="160"/>
      <c r="SZ39" s="160"/>
      <c r="TA39" s="160"/>
      <c r="TB39" s="160"/>
      <c r="TC39" s="160"/>
      <c r="TD39" s="160"/>
      <c r="TE39" s="160"/>
      <c r="TF39" s="160"/>
    </row>
    <row r="40" spans="1:526">
      <c r="A40" s="160"/>
      <c r="B40" s="160"/>
      <c r="C40" s="160"/>
      <c r="D40" s="160"/>
      <c r="E40" s="160"/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  <c r="V40" s="160"/>
      <c r="W40" s="160"/>
      <c r="X40" s="160"/>
      <c r="Y40" s="160"/>
      <c r="Z40" s="160"/>
      <c r="AA40" s="160"/>
      <c r="AB40" s="160"/>
      <c r="AC40" s="160"/>
      <c r="AD40" s="160"/>
      <c r="AE40" s="160"/>
      <c r="AF40" s="160"/>
      <c r="AG40" s="160"/>
      <c r="AH40" s="160"/>
      <c r="AI40" s="160"/>
      <c r="AJ40" s="160"/>
      <c r="AK40" s="160"/>
      <c r="AL40" s="160"/>
      <c r="AM40" s="160"/>
      <c r="AN40" s="160"/>
      <c r="AO40" s="160"/>
      <c r="AP40" s="160"/>
      <c r="AQ40" s="160"/>
      <c r="AR40" s="160"/>
      <c r="AS40" s="160"/>
      <c r="AT40" s="160"/>
      <c r="AU40" s="160"/>
      <c r="AV40" s="160"/>
      <c r="AW40" s="160"/>
      <c r="AX40" s="160"/>
      <c r="AY40" s="160"/>
      <c r="AZ40" s="160"/>
      <c r="BA40" s="160"/>
      <c r="BB40" s="160"/>
      <c r="BC40" s="160"/>
      <c r="BD40" s="160"/>
      <c r="BE40" s="160"/>
      <c r="BF40" s="160"/>
      <c r="BG40" s="160"/>
      <c r="BH40" s="160"/>
      <c r="BI40" s="160"/>
      <c r="BJ40" s="160"/>
      <c r="BK40" s="160"/>
      <c r="BL40" s="160"/>
      <c r="BM40" s="160"/>
      <c r="BN40" s="160"/>
      <c r="BO40" s="160"/>
      <c r="BP40" s="160"/>
      <c r="BQ40" s="160"/>
      <c r="BR40" s="160"/>
      <c r="BS40" s="160"/>
      <c r="BT40" s="160"/>
      <c r="BU40" s="160"/>
      <c r="BV40" s="160"/>
      <c r="BW40" s="160"/>
      <c r="BX40" s="160"/>
      <c r="BY40" s="160"/>
      <c r="BZ40" s="160"/>
      <c r="CA40" s="160"/>
      <c r="CB40" s="160"/>
      <c r="CC40" s="160"/>
      <c r="CD40" s="160"/>
      <c r="CE40" s="160"/>
      <c r="CF40" s="160"/>
      <c r="CG40" s="160"/>
      <c r="CH40" s="160"/>
      <c r="CI40" s="160"/>
      <c r="CJ40" s="160"/>
      <c r="CK40" s="160"/>
      <c r="CL40" s="160"/>
      <c r="CM40" s="160"/>
      <c r="CN40" s="160"/>
      <c r="CO40" s="160"/>
      <c r="CP40" s="160"/>
      <c r="CQ40" s="160"/>
      <c r="CR40" s="160"/>
      <c r="CS40" s="160"/>
      <c r="CT40" s="160"/>
      <c r="CU40" s="160"/>
      <c r="CV40" s="160"/>
      <c r="CW40" s="160"/>
      <c r="CX40" s="160"/>
      <c r="CY40" s="160"/>
      <c r="CZ40" s="160"/>
      <c r="DA40" s="160"/>
      <c r="DB40" s="160"/>
      <c r="DC40" s="160"/>
      <c r="DD40" s="160"/>
      <c r="DE40" s="160"/>
      <c r="DF40" s="160"/>
      <c r="DG40" s="160"/>
      <c r="DH40" s="160"/>
      <c r="DI40" s="160"/>
      <c r="DJ40" s="160"/>
      <c r="DK40" s="160"/>
      <c r="DL40" s="160"/>
      <c r="DM40" s="160"/>
      <c r="DN40" s="160"/>
      <c r="DO40" s="160"/>
      <c r="DP40" s="160"/>
      <c r="DQ40" s="160"/>
      <c r="DR40" s="160"/>
      <c r="DS40" s="160"/>
      <c r="DT40" s="160"/>
      <c r="DU40" s="160"/>
      <c r="DV40" s="160"/>
      <c r="DW40" s="160"/>
      <c r="DX40" s="160"/>
      <c r="DY40" s="160"/>
      <c r="DZ40" s="160"/>
      <c r="EA40" s="160"/>
      <c r="EB40" s="160"/>
      <c r="EC40" s="160"/>
      <c r="ED40" s="160"/>
      <c r="EE40" s="160"/>
      <c r="EF40" s="160"/>
      <c r="EG40" s="160"/>
      <c r="EH40" s="160"/>
      <c r="EI40" s="160"/>
      <c r="EJ40" s="160"/>
      <c r="EK40" s="160"/>
      <c r="EL40" s="160"/>
      <c r="EM40" s="160"/>
      <c r="EN40" s="160"/>
      <c r="EO40" s="160"/>
      <c r="EP40" s="160"/>
      <c r="EQ40" s="160"/>
      <c r="ER40" s="160"/>
      <c r="ES40" s="160"/>
      <c r="ET40" s="160"/>
      <c r="EU40" s="160"/>
      <c r="EV40" s="160"/>
      <c r="EW40" s="160"/>
      <c r="EX40" s="160"/>
      <c r="EY40" s="160"/>
      <c r="EZ40" s="160"/>
      <c r="FA40" s="160"/>
      <c r="FB40" s="160"/>
      <c r="FC40" s="160"/>
      <c r="FD40" s="160"/>
      <c r="FE40" s="160"/>
      <c r="FF40" s="160"/>
      <c r="FG40" s="160"/>
      <c r="FH40" s="160"/>
      <c r="FI40" s="160"/>
      <c r="FJ40" s="160"/>
      <c r="FK40" s="160"/>
      <c r="FL40" s="160"/>
      <c r="FM40" s="160"/>
      <c r="FN40" s="160"/>
      <c r="FO40" s="160"/>
      <c r="FP40" s="160"/>
      <c r="FQ40" s="160"/>
      <c r="FR40" s="160"/>
      <c r="FS40" s="160"/>
      <c r="FT40" s="160"/>
      <c r="FU40" s="160"/>
      <c r="FV40" s="160"/>
      <c r="FW40" s="160"/>
      <c r="FX40" s="160"/>
      <c r="FY40" s="160"/>
      <c r="FZ40" s="160"/>
      <c r="GA40" s="160"/>
      <c r="GB40" s="160"/>
      <c r="GC40" s="160"/>
      <c r="GD40" s="160"/>
      <c r="GE40" s="160"/>
      <c r="GF40" s="160"/>
      <c r="GG40" s="160"/>
      <c r="GH40" s="160"/>
      <c r="GI40" s="160"/>
      <c r="GJ40" s="160"/>
      <c r="GK40" s="160"/>
      <c r="GL40" s="160"/>
      <c r="GM40" s="160"/>
      <c r="GN40" s="160"/>
      <c r="GO40" s="160"/>
      <c r="GP40" s="160"/>
      <c r="GQ40" s="160"/>
      <c r="GR40" s="160"/>
      <c r="GS40" s="160"/>
      <c r="GT40" s="160"/>
      <c r="GU40" s="160"/>
      <c r="GV40" s="160"/>
      <c r="GW40" s="160"/>
      <c r="GX40" s="160"/>
      <c r="GY40" s="160"/>
      <c r="GZ40" s="160"/>
      <c r="HA40" s="160"/>
      <c r="HB40" s="160"/>
      <c r="HC40" s="160"/>
      <c r="HD40" s="160"/>
      <c r="HE40" s="160"/>
      <c r="HF40" s="160"/>
      <c r="HG40" s="160"/>
      <c r="HH40" s="160"/>
      <c r="HI40" s="160"/>
      <c r="HJ40" s="160"/>
      <c r="HK40" s="160"/>
      <c r="HL40" s="160"/>
      <c r="HM40" s="160"/>
      <c r="HN40" s="160"/>
      <c r="HO40" s="160"/>
      <c r="HP40" s="160"/>
      <c r="HQ40" s="160"/>
      <c r="HR40" s="160"/>
      <c r="HS40" s="160"/>
      <c r="HT40" s="160"/>
      <c r="HU40" s="160"/>
      <c r="HV40" s="160"/>
      <c r="HW40" s="160"/>
      <c r="HX40" s="160"/>
      <c r="HY40" s="160"/>
      <c r="HZ40" s="160"/>
      <c r="IA40" s="160"/>
      <c r="IB40" s="160"/>
      <c r="IC40" s="160"/>
      <c r="ID40" s="160"/>
      <c r="IE40" s="160"/>
      <c r="IF40" s="160"/>
      <c r="IG40" s="160"/>
      <c r="IH40" s="160"/>
      <c r="II40" s="160"/>
      <c r="IJ40" s="160"/>
      <c r="IK40" s="160"/>
      <c r="IL40" s="160"/>
      <c r="IM40" s="160"/>
      <c r="IN40" s="160"/>
      <c r="IO40" s="160"/>
      <c r="IP40" s="160"/>
      <c r="IQ40" s="160"/>
      <c r="IR40" s="160"/>
      <c r="IS40" s="160"/>
      <c r="IT40" s="160"/>
      <c r="IU40" s="160"/>
      <c r="IV40" s="160"/>
      <c r="IW40" s="160"/>
      <c r="IX40" s="160"/>
      <c r="IY40" s="160"/>
      <c r="IZ40" s="160"/>
      <c r="JA40" s="160"/>
      <c r="JB40" s="160"/>
      <c r="JC40" s="160"/>
      <c r="JD40" s="160"/>
      <c r="JE40" s="160"/>
      <c r="JF40" s="160"/>
      <c r="JG40" s="160"/>
      <c r="JH40" s="160"/>
      <c r="JI40" s="160"/>
      <c r="JJ40" s="160"/>
      <c r="JK40" s="160"/>
      <c r="JL40" s="160"/>
      <c r="JM40" s="160"/>
      <c r="JN40" s="160"/>
      <c r="JO40" s="160"/>
      <c r="JP40" s="160"/>
      <c r="JQ40" s="160"/>
      <c r="JR40" s="160"/>
      <c r="JS40" s="160"/>
      <c r="JT40" s="160"/>
      <c r="JU40" s="160"/>
      <c r="JV40" s="160"/>
      <c r="JW40" s="160"/>
      <c r="JX40" s="160"/>
      <c r="JY40" s="160"/>
      <c r="JZ40" s="160"/>
      <c r="KA40" s="160"/>
      <c r="KB40" s="160"/>
      <c r="KC40" s="160"/>
      <c r="KD40" s="160"/>
      <c r="KE40" s="160"/>
      <c r="KF40" s="160"/>
      <c r="KG40" s="160"/>
      <c r="KH40" s="160"/>
      <c r="KI40" s="160"/>
      <c r="KJ40" s="160"/>
      <c r="KK40" s="160"/>
      <c r="KL40" s="160"/>
      <c r="KM40" s="160"/>
      <c r="KN40" s="160"/>
      <c r="KO40" s="160"/>
      <c r="KP40" s="160"/>
      <c r="KQ40" s="160"/>
      <c r="KR40" s="160"/>
      <c r="KS40" s="160"/>
      <c r="KT40" s="160"/>
      <c r="KU40" s="160"/>
      <c r="KV40" s="160"/>
      <c r="KW40" s="160"/>
      <c r="KX40" s="160"/>
      <c r="KY40" s="160"/>
      <c r="KZ40" s="160"/>
      <c r="LA40" s="160"/>
      <c r="LB40" s="160"/>
      <c r="LC40" s="160"/>
      <c r="LD40" s="160"/>
      <c r="LE40" s="160"/>
      <c r="LF40" s="160"/>
      <c r="LG40" s="160"/>
      <c r="LH40" s="160"/>
      <c r="LI40" s="160"/>
      <c r="LJ40" s="160"/>
      <c r="LK40" s="160"/>
      <c r="LL40" s="160"/>
      <c r="LM40" s="160"/>
      <c r="LN40" s="160"/>
      <c r="LO40" s="160"/>
      <c r="LP40" s="160"/>
      <c r="LQ40" s="160"/>
      <c r="LR40" s="160"/>
      <c r="LS40" s="160"/>
      <c r="LT40" s="160"/>
      <c r="LU40" s="160"/>
      <c r="LV40" s="160"/>
      <c r="LW40" s="160"/>
      <c r="LX40" s="160"/>
      <c r="LY40" s="160"/>
      <c r="LZ40" s="160"/>
      <c r="MA40" s="160"/>
      <c r="MB40" s="160"/>
      <c r="MC40" s="160"/>
      <c r="MD40" s="160"/>
      <c r="ME40" s="160"/>
      <c r="MF40" s="160"/>
      <c r="MG40" s="160"/>
      <c r="MH40" s="160"/>
      <c r="MI40" s="160"/>
      <c r="MJ40" s="160"/>
      <c r="MK40" s="160"/>
      <c r="ML40" s="160"/>
      <c r="MM40" s="160"/>
      <c r="MN40" s="160"/>
      <c r="MO40" s="160"/>
      <c r="MP40" s="160"/>
      <c r="MQ40" s="160"/>
      <c r="MR40" s="160"/>
      <c r="MS40" s="160"/>
      <c r="MT40" s="160"/>
      <c r="MU40" s="160"/>
      <c r="MV40" s="160"/>
      <c r="MW40" s="160"/>
      <c r="MX40" s="160"/>
      <c r="MY40" s="160"/>
      <c r="MZ40" s="160"/>
      <c r="NA40" s="160"/>
      <c r="NB40" s="160"/>
      <c r="NC40" s="160"/>
      <c r="ND40" s="160"/>
      <c r="NE40" s="160"/>
      <c r="NF40" s="160"/>
      <c r="NG40" s="160"/>
      <c r="NH40" s="160"/>
      <c r="NI40" s="160"/>
      <c r="NJ40" s="160"/>
      <c r="NK40" s="160"/>
      <c r="NL40" s="160"/>
      <c r="NM40" s="160"/>
      <c r="NN40" s="160"/>
      <c r="NO40" s="160"/>
      <c r="NP40" s="160"/>
      <c r="NQ40" s="160"/>
      <c r="NR40" s="160"/>
      <c r="NS40" s="160"/>
      <c r="NT40" s="160"/>
      <c r="NU40" s="160"/>
      <c r="NV40" s="160"/>
      <c r="NW40" s="160"/>
      <c r="NX40" s="160"/>
      <c r="NY40" s="160"/>
      <c r="NZ40" s="160"/>
      <c r="OA40" s="160"/>
      <c r="OB40" s="160"/>
      <c r="OC40" s="160"/>
      <c r="OD40" s="160"/>
      <c r="OE40" s="160"/>
      <c r="OF40" s="160"/>
      <c r="OG40" s="160"/>
      <c r="OH40" s="160"/>
      <c r="OI40" s="160"/>
      <c r="OJ40" s="160"/>
      <c r="OK40" s="160"/>
      <c r="OL40" s="160"/>
      <c r="OM40" s="160"/>
      <c r="ON40" s="160"/>
      <c r="OO40" s="160"/>
      <c r="OP40" s="160"/>
      <c r="OQ40" s="160"/>
      <c r="OR40" s="160"/>
      <c r="OS40" s="160"/>
      <c r="OT40" s="160"/>
      <c r="OU40" s="160"/>
      <c r="OV40" s="160"/>
      <c r="OW40" s="160"/>
      <c r="OX40" s="160"/>
      <c r="OY40" s="160"/>
      <c r="OZ40" s="160"/>
      <c r="PA40" s="160"/>
      <c r="PB40" s="160"/>
      <c r="PC40" s="160"/>
      <c r="PD40" s="160"/>
      <c r="PE40" s="160"/>
      <c r="PF40" s="160"/>
      <c r="PG40" s="160"/>
      <c r="PH40" s="160"/>
      <c r="PI40" s="160"/>
      <c r="PJ40" s="160"/>
      <c r="PK40" s="160"/>
      <c r="PL40" s="160"/>
      <c r="PM40" s="160"/>
      <c r="PN40" s="160"/>
      <c r="PO40" s="160"/>
      <c r="PP40" s="160"/>
      <c r="PQ40" s="160"/>
      <c r="PR40" s="160"/>
      <c r="PS40" s="160"/>
      <c r="PT40" s="160"/>
      <c r="PU40" s="160"/>
      <c r="PV40" s="160"/>
      <c r="PW40" s="160"/>
      <c r="PX40" s="160"/>
      <c r="PY40" s="160"/>
      <c r="PZ40" s="160"/>
      <c r="QA40" s="160"/>
      <c r="QB40" s="160"/>
      <c r="QC40" s="160"/>
      <c r="QD40" s="160"/>
      <c r="QE40" s="160"/>
      <c r="QF40" s="160"/>
      <c r="QG40" s="160"/>
      <c r="QH40" s="160"/>
      <c r="QI40" s="160"/>
      <c r="QJ40" s="160"/>
      <c r="QK40" s="160"/>
      <c r="QL40" s="160"/>
      <c r="QM40" s="160"/>
      <c r="QN40" s="160"/>
      <c r="QO40" s="160"/>
      <c r="QP40" s="160"/>
      <c r="QQ40" s="160"/>
      <c r="QR40" s="160"/>
      <c r="QS40" s="160"/>
      <c r="QT40" s="160"/>
      <c r="QU40" s="160"/>
      <c r="QV40" s="160"/>
      <c r="QW40" s="160"/>
      <c r="QX40" s="160"/>
      <c r="QY40" s="160"/>
      <c r="QZ40" s="160"/>
      <c r="RA40" s="160"/>
      <c r="RB40" s="160"/>
      <c r="RC40" s="160"/>
      <c r="RD40" s="160"/>
      <c r="RE40" s="160"/>
      <c r="RF40" s="160"/>
      <c r="RG40" s="160"/>
      <c r="RH40" s="160"/>
      <c r="RI40" s="160"/>
      <c r="RJ40" s="160"/>
      <c r="RK40" s="160"/>
      <c r="RL40" s="160"/>
      <c r="RM40" s="160"/>
      <c r="RN40" s="160"/>
      <c r="RO40" s="160"/>
      <c r="RP40" s="160"/>
      <c r="RQ40" s="160"/>
      <c r="RR40" s="160"/>
      <c r="RS40" s="160"/>
      <c r="RT40" s="160"/>
      <c r="RU40" s="160"/>
      <c r="RV40" s="160"/>
      <c r="RW40" s="160"/>
      <c r="RX40" s="160"/>
      <c r="RY40" s="160"/>
      <c r="RZ40" s="160"/>
      <c r="SA40" s="160"/>
      <c r="SB40" s="160"/>
      <c r="SC40" s="160"/>
      <c r="SD40" s="160"/>
      <c r="SE40" s="160"/>
      <c r="SF40" s="160"/>
      <c r="SG40" s="160"/>
      <c r="SH40" s="160"/>
      <c r="SI40" s="160"/>
      <c r="SJ40" s="160"/>
      <c r="SK40" s="160"/>
      <c r="SL40" s="160"/>
      <c r="SM40" s="160"/>
      <c r="SN40" s="160"/>
      <c r="SO40" s="160"/>
      <c r="SP40" s="160"/>
      <c r="SQ40" s="160"/>
      <c r="SR40" s="160"/>
      <c r="SS40" s="160"/>
      <c r="ST40" s="160"/>
      <c r="SU40" s="160"/>
      <c r="SV40" s="160"/>
      <c r="SW40" s="160"/>
      <c r="SX40" s="160"/>
      <c r="SY40" s="160"/>
      <c r="SZ40" s="160"/>
      <c r="TA40" s="160"/>
      <c r="TB40" s="160"/>
      <c r="TC40" s="160"/>
      <c r="TD40" s="160"/>
      <c r="TE40" s="160"/>
      <c r="TF40" s="160"/>
    </row>
    <row r="41" spans="1:526">
      <c r="A41" s="160"/>
      <c r="B41" s="160"/>
      <c r="C41" s="160"/>
      <c r="D41" s="160"/>
      <c r="E41" s="160"/>
      <c r="F41" s="160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60"/>
      <c r="Y41" s="160"/>
      <c r="Z41" s="160"/>
      <c r="AA41" s="160"/>
      <c r="AB41" s="160"/>
      <c r="AC41" s="160"/>
      <c r="AD41" s="160"/>
      <c r="AE41" s="160"/>
      <c r="AF41" s="160"/>
      <c r="AG41" s="160"/>
      <c r="AH41" s="160"/>
      <c r="AI41" s="160"/>
      <c r="AJ41" s="160"/>
      <c r="AK41" s="160"/>
      <c r="AL41" s="160"/>
      <c r="AM41" s="160"/>
      <c r="AN41" s="160"/>
      <c r="AO41" s="160"/>
      <c r="AP41" s="160"/>
      <c r="AQ41" s="160"/>
      <c r="AR41" s="160"/>
      <c r="AS41" s="160"/>
      <c r="AT41" s="160"/>
      <c r="AU41" s="160"/>
      <c r="AV41" s="160"/>
      <c r="AW41" s="160"/>
      <c r="AX41" s="160"/>
      <c r="AY41" s="160"/>
      <c r="AZ41" s="160"/>
      <c r="BA41" s="160"/>
      <c r="BB41" s="160"/>
      <c r="BC41" s="160"/>
      <c r="BD41" s="160"/>
      <c r="BE41" s="160"/>
      <c r="BF41" s="160"/>
      <c r="BG41" s="160"/>
      <c r="BH41" s="160"/>
      <c r="BI41" s="160"/>
      <c r="BJ41" s="160"/>
      <c r="BK41" s="160"/>
      <c r="BL41" s="160"/>
      <c r="BM41" s="160"/>
      <c r="BN41" s="160"/>
      <c r="BO41" s="160"/>
      <c r="BP41" s="160"/>
      <c r="BQ41" s="160"/>
      <c r="BR41" s="160"/>
      <c r="BS41" s="160"/>
      <c r="BT41" s="160"/>
      <c r="BU41" s="160"/>
      <c r="BV41" s="160"/>
      <c r="BW41" s="160"/>
      <c r="BX41" s="160"/>
      <c r="BY41" s="160"/>
      <c r="BZ41" s="160"/>
      <c r="CA41" s="160"/>
      <c r="CB41" s="160"/>
      <c r="CC41" s="160"/>
      <c r="CD41" s="160"/>
      <c r="CE41" s="160"/>
      <c r="CF41" s="160"/>
      <c r="CG41" s="160"/>
      <c r="CH41" s="160"/>
      <c r="CI41" s="160"/>
      <c r="CJ41" s="160"/>
      <c r="CK41" s="160"/>
      <c r="CL41" s="160"/>
      <c r="CM41" s="160"/>
      <c r="CN41" s="160"/>
      <c r="CO41" s="160"/>
      <c r="CP41" s="160"/>
      <c r="CQ41" s="160"/>
      <c r="CR41" s="160"/>
      <c r="CS41" s="160"/>
      <c r="CT41" s="160"/>
      <c r="CU41" s="160"/>
      <c r="CV41" s="160"/>
      <c r="CW41" s="160"/>
      <c r="CX41" s="160"/>
      <c r="CY41" s="160"/>
      <c r="CZ41" s="160"/>
      <c r="DA41" s="160"/>
      <c r="DB41" s="160"/>
      <c r="DC41" s="160"/>
      <c r="DD41" s="160"/>
      <c r="DE41" s="160"/>
      <c r="DF41" s="160"/>
      <c r="DG41" s="160"/>
      <c r="DH41" s="160"/>
      <c r="DI41" s="160"/>
      <c r="DJ41" s="160"/>
      <c r="DK41" s="160"/>
      <c r="DL41" s="160"/>
      <c r="DM41" s="160"/>
      <c r="DN41" s="160"/>
      <c r="DO41" s="160"/>
      <c r="DP41" s="160"/>
      <c r="DQ41" s="160"/>
      <c r="DR41" s="160"/>
      <c r="DS41" s="160"/>
      <c r="DT41" s="160"/>
      <c r="DU41" s="160"/>
      <c r="DV41" s="160"/>
      <c r="DW41" s="160"/>
      <c r="DX41" s="160"/>
      <c r="DY41" s="160"/>
      <c r="DZ41" s="160"/>
      <c r="EA41" s="160"/>
      <c r="EB41" s="160"/>
      <c r="EC41" s="160"/>
      <c r="ED41" s="160"/>
      <c r="EE41" s="160"/>
      <c r="EF41" s="160"/>
      <c r="EG41" s="160"/>
      <c r="EH41" s="160"/>
      <c r="EI41" s="160"/>
      <c r="EJ41" s="160"/>
      <c r="EK41" s="160"/>
      <c r="EL41" s="160"/>
      <c r="EM41" s="160"/>
      <c r="EN41" s="160"/>
      <c r="EO41" s="160"/>
      <c r="EP41" s="160"/>
      <c r="EQ41" s="160"/>
      <c r="ER41" s="160"/>
      <c r="ES41" s="160"/>
      <c r="ET41" s="160"/>
      <c r="EU41" s="160"/>
      <c r="EV41" s="160"/>
      <c r="EW41" s="160"/>
      <c r="EX41" s="160"/>
      <c r="EY41" s="160"/>
      <c r="EZ41" s="160"/>
      <c r="FA41" s="160"/>
      <c r="FB41" s="160"/>
      <c r="FC41" s="160"/>
      <c r="FD41" s="160"/>
      <c r="FE41" s="160"/>
      <c r="FF41" s="160"/>
      <c r="FG41" s="160"/>
      <c r="FH41" s="160"/>
      <c r="FI41" s="160"/>
      <c r="FJ41" s="160"/>
      <c r="FK41" s="160"/>
      <c r="FL41" s="160"/>
      <c r="FM41" s="160"/>
      <c r="FN41" s="160"/>
      <c r="FO41" s="160"/>
      <c r="FP41" s="160"/>
      <c r="FQ41" s="160"/>
      <c r="FR41" s="160"/>
      <c r="FS41" s="160"/>
      <c r="FT41" s="160"/>
      <c r="FU41" s="160"/>
      <c r="FV41" s="160"/>
      <c r="FW41" s="160"/>
      <c r="FX41" s="160"/>
      <c r="FY41" s="160"/>
      <c r="FZ41" s="160"/>
      <c r="GA41" s="160"/>
      <c r="GB41" s="160"/>
      <c r="GC41" s="160"/>
      <c r="GD41" s="160"/>
      <c r="GE41" s="160"/>
      <c r="GF41" s="160"/>
      <c r="GG41" s="160"/>
      <c r="GH41" s="160"/>
      <c r="GI41" s="160"/>
      <c r="GJ41" s="160"/>
      <c r="GK41" s="160"/>
      <c r="GL41" s="160"/>
      <c r="GM41" s="160"/>
      <c r="GN41" s="160"/>
      <c r="GO41" s="160"/>
      <c r="GP41" s="160"/>
      <c r="GQ41" s="160"/>
      <c r="GR41" s="160"/>
      <c r="GS41" s="160"/>
      <c r="GT41" s="160"/>
      <c r="GU41" s="160"/>
      <c r="GV41" s="160"/>
      <c r="GW41" s="160"/>
      <c r="GX41" s="160"/>
      <c r="GY41" s="160"/>
      <c r="GZ41" s="160"/>
      <c r="HA41" s="160"/>
      <c r="HB41" s="160"/>
      <c r="HC41" s="160"/>
      <c r="HD41" s="160"/>
      <c r="HE41" s="160"/>
      <c r="HF41" s="160"/>
      <c r="HG41" s="160"/>
      <c r="HH41" s="160"/>
      <c r="HI41" s="160"/>
      <c r="HJ41" s="160"/>
      <c r="HK41" s="160"/>
      <c r="HL41" s="160"/>
      <c r="HM41" s="160"/>
      <c r="HN41" s="160"/>
      <c r="HO41" s="160"/>
      <c r="HP41" s="160"/>
      <c r="HQ41" s="160"/>
      <c r="HR41" s="160"/>
      <c r="HS41" s="160"/>
      <c r="HT41" s="160"/>
      <c r="HU41" s="160"/>
      <c r="HV41" s="160"/>
      <c r="HW41" s="160"/>
      <c r="HX41" s="160"/>
      <c r="HY41" s="160"/>
      <c r="HZ41" s="160"/>
      <c r="IA41" s="160"/>
      <c r="IB41" s="160"/>
      <c r="IC41" s="160"/>
      <c r="ID41" s="160"/>
      <c r="IE41" s="160"/>
      <c r="IF41" s="160"/>
      <c r="IG41" s="160"/>
      <c r="IH41" s="160"/>
      <c r="II41" s="160"/>
      <c r="IJ41" s="160"/>
      <c r="IK41" s="160"/>
      <c r="IL41" s="160"/>
      <c r="IM41" s="160"/>
      <c r="IN41" s="160"/>
      <c r="IO41" s="160"/>
      <c r="IP41" s="160"/>
      <c r="IQ41" s="160"/>
      <c r="IR41" s="160"/>
      <c r="IS41" s="160"/>
      <c r="IT41" s="160"/>
      <c r="IU41" s="160"/>
      <c r="IV41" s="160"/>
      <c r="IW41" s="160"/>
      <c r="IX41" s="160"/>
      <c r="IY41" s="160"/>
      <c r="IZ41" s="160"/>
      <c r="JA41" s="160"/>
      <c r="JB41" s="160"/>
      <c r="JC41" s="160"/>
      <c r="JD41" s="160"/>
      <c r="JE41" s="160"/>
      <c r="JF41" s="160"/>
      <c r="JG41" s="160"/>
      <c r="JH41" s="160"/>
      <c r="JI41" s="160"/>
      <c r="JJ41" s="160"/>
      <c r="JK41" s="160"/>
      <c r="JL41" s="160"/>
      <c r="JM41" s="160"/>
      <c r="JN41" s="160"/>
      <c r="JO41" s="160"/>
      <c r="JP41" s="160"/>
      <c r="JQ41" s="160"/>
      <c r="JR41" s="160"/>
      <c r="JS41" s="160"/>
      <c r="JT41" s="160"/>
      <c r="JU41" s="160"/>
      <c r="JV41" s="160"/>
      <c r="JW41" s="160"/>
      <c r="JX41" s="160"/>
      <c r="JY41" s="160"/>
      <c r="JZ41" s="160"/>
      <c r="KA41" s="160"/>
      <c r="KB41" s="160"/>
      <c r="KC41" s="160"/>
      <c r="KD41" s="160"/>
      <c r="KE41" s="160"/>
      <c r="KF41" s="160"/>
      <c r="KG41" s="160"/>
      <c r="KH41" s="160"/>
      <c r="KI41" s="160"/>
      <c r="KJ41" s="160"/>
      <c r="KK41" s="160"/>
      <c r="KL41" s="160"/>
      <c r="KM41" s="160"/>
      <c r="KN41" s="160"/>
      <c r="KO41" s="160"/>
      <c r="KP41" s="160"/>
      <c r="KQ41" s="160"/>
      <c r="KR41" s="160"/>
      <c r="KS41" s="160"/>
      <c r="KT41" s="160"/>
      <c r="KU41" s="160"/>
      <c r="KV41" s="160"/>
      <c r="KW41" s="160"/>
      <c r="KX41" s="160"/>
      <c r="KY41" s="160"/>
      <c r="KZ41" s="160"/>
      <c r="LA41" s="160"/>
      <c r="LB41" s="160"/>
      <c r="LC41" s="160"/>
      <c r="LD41" s="160"/>
      <c r="LE41" s="160"/>
      <c r="LF41" s="160"/>
      <c r="LG41" s="160"/>
      <c r="LH41" s="160"/>
      <c r="LI41" s="160"/>
      <c r="LJ41" s="160"/>
      <c r="LK41" s="160"/>
      <c r="LL41" s="160"/>
      <c r="LM41" s="160"/>
      <c r="LN41" s="160"/>
      <c r="LO41" s="160"/>
      <c r="LP41" s="160"/>
      <c r="LQ41" s="160"/>
      <c r="LR41" s="160"/>
      <c r="LS41" s="160"/>
      <c r="LT41" s="160"/>
      <c r="LU41" s="160"/>
      <c r="LV41" s="160"/>
      <c r="LW41" s="160"/>
      <c r="LX41" s="160"/>
      <c r="LY41" s="160"/>
      <c r="LZ41" s="160"/>
      <c r="MA41" s="160"/>
      <c r="MB41" s="160"/>
      <c r="MC41" s="160"/>
      <c r="MD41" s="160"/>
      <c r="ME41" s="160"/>
      <c r="MF41" s="160"/>
      <c r="MG41" s="160"/>
      <c r="MH41" s="160"/>
      <c r="MI41" s="160"/>
      <c r="MJ41" s="160"/>
      <c r="MK41" s="160"/>
      <c r="ML41" s="160"/>
      <c r="MM41" s="160"/>
      <c r="MN41" s="160"/>
      <c r="MO41" s="160"/>
      <c r="MP41" s="160"/>
      <c r="MQ41" s="160"/>
      <c r="MR41" s="160"/>
      <c r="MS41" s="160"/>
      <c r="MT41" s="160"/>
      <c r="MU41" s="160"/>
      <c r="MV41" s="160"/>
      <c r="MW41" s="160"/>
      <c r="MX41" s="160"/>
      <c r="MY41" s="160"/>
      <c r="MZ41" s="160"/>
      <c r="NA41" s="160"/>
      <c r="NB41" s="160"/>
      <c r="NC41" s="160"/>
      <c r="ND41" s="160"/>
      <c r="NE41" s="160"/>
      <c r="NF41" s="160"/>
      <c r="NG41" s="160"/>
      <c r="NH41" s="160"/>
      <c r="NI41" s="160"/>
      <c r="NJ41" s="160"/>
      <c r="NK41" s="160"/>
      <c r="NL41" s="160"/>
      <c r="NM41" s="160"/>
      <c r="NN41" s="160"/>
      <c r="NO41" s="160"/>
      <c r="NP41" s="160"/>
      <c r="NQ41" s="160"/>
      <c r="NR41" s="160"/>
      <c r="NS41" s="160"/>
      <c r="NT41" s="160"/>
      <c r="NU41" s="160"/>
      <c r="NV41" s="160"/>
      <c r="NW41" s="160"/>
      <c r="NX41" s="160"/>
      <c r="NY41" s="160"/>
      <c r="NZ41" s="160"/>
      <c r="OA41" s="160"/>
      <c r="OB41" s="160"/>
      <c r="OC41" s="160"/>
      <c r="OD41" s="160"/>
      <c r="OE41" s="160"/>
      <c r="OF41" s="160"/>
      <c r="OG41" s="160"/>
      <c r="OH41" s="160"/>
      <c r="OI41" s="160"/>
      <c r="OJ41" s="160"/>
      <c r="OK41" s="160"/>
      <c r="OL41" s="160"/>
      <c r="OM41" s="160"/>
      <c r="ON41" s="160"/>
      <c r="OO41" s="160"/>
      <c r="OP41" s="160"/>
      <c r="OQ41" s="160"/>
      <c r="OR41" s="160"/>
      <c r="OS41" s="160"/>
      <c r="OT41" s="160"/>
      <c r="OU41" s="160"/>
      <c r="OV41" s="160"/>
      <c r="OW41" s="160"/>
      <c r="OX41" s="160"/>
      <c r="OY41" s="160"/>
      <c r="OZ41" s="160"/>
      <c r="PA41" s="160"/>
      <c r="PB41" s="160"/>
      <c r="PC41" s="160"/>
      <c r="PD41" s="160"/>
      <c r="PE41" s="160"/>
      <c r="PF41" s="160"/>
      <c r="PG41" s="160"/>
      <c r="PH41" s="160"/>
      <c r="PI41" s="160"/>
      <c r="PJ41" s="160"/>
      <c r="PK41" s="160"/>
      <c r="PL41" s="160"/>
      <c r="PM41" s="160"/>
      <c r="PN41" s="160"/>
      <c r="PO41" s="160"/>
      <c r="PP41" s="160"/>
      <c r="PQ41" s="160"/>
      <c r="PR41" s="160"/>
      <c r="PS41" s="160"/>
      <c r="PT41" s="160"/>
      <c r="PU41" s="160"/>
      <c r="PV41" s="160"/>
      <c r="PW41" s="160"/>
      <c r="PX41" s="160"/>
      <c r="PY41" s="160"/>
      <c r="PZ41" s="160"/>
      <c r="QA41" s="160"/>
      <c r="QB41" s="160"/>
      <c r="QC41" s="160"/>
      <c r="QD41" s="160"/>
      <c r="QE41" s="160"/>
      <c r="QF41" s="160"/>
      <c r="QG41" s="160"/>
      <c r="QH41" s="160"/>
      <c r="QI41" s="160"/>
      <c r="QJ41" s="160"/>
      <c r="QK41" s="160"/>
      <c r="QL41" s="160"/>
      <c r="QM41" s="160"/>
      <c r="QN41" s="160"/>
      <c r="QO41" s="160"/>
      <c r="QP41" s="160"/>
      <c r="QQ41" s="160"/>
      <c r="QR41" s="160"/>
      <c r="QS41" s="160"/>
      <c r="QT41" s="160"/>
      <c r="QU41" s="160"/>
      <c r="QV41" s="160"/>
      <c r="QW41" s="160"/>
      <c r="QX41" s="160"/>
      <c r="QY41" s="160"/>
      <c r="QZ41" s="160"/>
      <c r="RA41" s="160"/>
      <c r="RB41" s="160"/>
      <c r="RC41" s="160"/>
      <c r="RD41" s="160"/>
      <c r="RE41" s="160"/>
      <c r="RF41" s="160"/>
      <c r="RG41" s="160"/>
      <c r="RH41" s="160"/>
      <c r="RI41" s="160"/>
      <c r="RJ41" s="160"/>
      <c r="RK41" s="160"/>
      <c r="RL41" s="160"/>
      <c r="RM41" s="160"/>
      <c r="RN41" s="160"/>
      <c r="RO41" s="160"/>
      <c r="RP41" s="160"/>
      <c r="RQ41" s="160"/>
      <c r="RR41" s="160"/>
      <c r="RS41" s="160"/>
      <c r="RT41" s="160"/>
      <c r="RU41" s="160"/>
      <c r="RV41" s="160"/>
      <c r="RW41" s="160"/>
      <c r="RX41" s="160"/>
      <c r="RY41" s="160"/>
      <c r="RZ41" s="160"/>
      <c r="SA41" s="160"/>
      <c r="SB41" s="160"/>
      <c r="SC41" s="160"/>
      <c r="SD41" s="160"/>
      <c r="SE41" s="160"/>
      <c r="SF41" s="160"/>
      <c r="SG41" s="160"/>
      <c r="SH41" s="160"/>
      <c r="SI41" s="160"/>
      <c r="SJ41" s="160"/>
      <c r="SK41" s="160"/>
      <c r="SL41" s="160"/>
      <c r="SM41" s="160"/>
      <c r="SN41" s="160"/>
      <c r="SO41" s="160"/>
      <c r="SP41" s="160"/>
      <c r="SQ41" s="160"/>
      <c r="SR41" s="160"/>
      <c r="SS41" s="160"/>
      <c r="ST41" s="160"/>
      <c r="SU41" s="160"/>
      <c r="SV41" s="160"/>
      <c r="SW41" s="160"/>
      <c r="SX41" s="160"/>
      <c r="SY41" s="160"/>
      <c r="SZ41" s="160"/>
      <c r="TA41" s="160"/>
      <c r="TB41" s="160"/>
      <c r="TC41" s="160"/>
      <c r="TD41" s="160"/>
      <c r="TE41" s="160"/>
      <c r="TF41" s="160"/>
    </row>
    <row r="42" spans="1:526">
      <c r="A42" s="160"/>
      <c r="B42" s="160"/>
      <c r="C42" s="160"/>
      <c r="D42" s="160"/>
      <c r="E42" s="160"/>
      <c r="F42" s="160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/>
      <c r="AA42" s="160"/>
      <c r="AB42" s="160"/>
      <c r="AC42" s="160"/>
      <c r="AD42" s="160"/>
      <c r="AE42" s="160"/>
      <c r="AF42" s="160"/>
      <c r="AG42" s="160"/>
      <c r="AH42" s="160"/>
      <c r="AI42" s="160"/>
      <c r="AJ42" s="160"/>
      <c r="AK42" s="160"/>
      <c r="AL42" s="160"/>
      <c r="AM42" s="160"/>
      <c r="AN42" s="160"/>
      <c r="AO42" s="160"/>
      <c r="AP42" s="160"/>
      <c r="AQ42" s="160"/>
      <c r="AR42" s="160"/>
      <c r="AS42" s="160"/>
      <c r="AT42" s="160"/>
      <c r="AU42" s="160"/>
      <c r="AV42" s="160"/>
      <c r="AW42" s="160"/>
      <c r="AX42" s="160"/>
      <c r="AY42" s="160"/>
      <c r="AZ42" s="160"/>
      <c r="BA42" s="160"/>
      <c r="BB42" s="160"/>
      <c r="BC42" s="160"/>
      <c r="BD42" s="160"/>
      <c r="BE42" s="160"/>
      <c r="BF42" s="160"/>
      <c r="BG42" s="160"/>
      <c r="BH42" s="160"/>
      <c r="BI42" s="160"/>
      <c r="BJ42" s="160"/>
      <c r="BK42" s="160"/>
      <c r="BL42" s="160"/>
      <c r="BM42" s="160"/>
      <c r="BN42" s="160"/>
      <c r="BO42" s="160"/>
      <c r="BP42" s="160"/>
      <c r="BQ42" s="160"/>
      <c r="BR42" s="160"/>
      <c r="BS42" s="160"/>
      <c r="BT42" s="160"/>
      <c r="BU42" s="160"/>
      <c r="BV42" s="160"/>
      <c r="BW42" s="160"/>
      <c r="BX42" s="160"/>
      <c r="BY42" s="160"/>
      <c r="BZ42" s="160"/>
      <c r="CA42" s="160"/>
      <c r="CB42" s="160"/>
      <c r="CC42" s="160"/>
      <c r="CD42" s="160"/>
      <c r="CE42" s="160"/>
      <c r="CF42" s="160"/>
      <c r="CG42" s="160"/>
      <c r="CH42" s="160"/>
      <c r="CI42" s="160"/>
      <c r="CJ42" s="160"/>
      <c r="CK42" s="160"/>
      <c r="CL42" s="160"/>
      <c r="CM42" s="160"/>
      <c r="CN42" s="160"/>
      <c r="CO42" s="160"/>
      <c r="CP42" s="160"/>
      <c r="CQ42" s="160"/>
      <c r="CR42" s="160"/>
      <c r="CS42" s="160"/>
      <c r="CT42" s="160"/>
      <c r="CU42" s="160"/>
      <c r="CV42" s="160"/>
      <c r="CW42" s="160"/>
      <c r="CX42" s="160"/>
      <c r="CY42" s="160"/>
      <c r="CZ42" s="160"/>
      <c r="DA42" s="160"/>
      <c r="DB42" s="160"/>
      <c r="DC42" s="160"/>
      <c r="DD42" s="160"/>
      <c r="DE42" s="160"/>
      <c r="DF42" s="160"/>
      <c r="DG42" s="160"/>
      <c r="DH42" s="160"/>
      <c r="DI42" s="160"/>
      <c r="DJ42" s="160"/>
      <c r="DK42" s="160"/>
      <c r="DL42" s="160"/>
      <c r="DM42" s="160"/>
      <c r="DN42" s="160"/>
      <c r="DO42" s="160"/>
      <c r="DP42" s="160"/>
      <c r="DQ42" s="160"/>
      <c r="DR42" s="160"/>
      <c r="DS42" s="160"/>
      <c r="DT42" s="160"/>
      <c r="DU42" s="160"/>
      <c r="DV42" s="160"/>
      <c r="DW42" s="160"/>
      <c r="DX42" s="160"/>
      <c r="DY42" s="160"/>
      <c r="DZ42" s="160"/>
      <c r="EA42" s="160"/>
      <c r="EB42" s="160"/>
      <c r="EC42" s="160"/>
      <c r="ED42" s="160"/>
      <c r="EE42" s="160"/>
      <c r="EF42" s="160"/>
      <c r="EG42" s="160"/>
      <c r="EH42" s="160"/>
      <c r="EI42" s="160"/>
      <c r="EJ42" s="160"/>
      <c r="EK42" s="160"/>
      <c r="EL42" s="160"/>
      <c r="EM42" s="160"/>
      <c r="EN42" s="160"/>
      <c r="EO42" s="160"/>
      <c r="EP42" s="160"/>
      <c r="EQ42" s="160"/>
      <c r="ER42" s="160"/>
      <c r="ES42" s="160"/>
      <c r="ET42" s="160"/>
      <c r="EU42" s="160"/>
      <c r="EV42" s="160"/>
      <c r="EW42" s="160"/>
      <c r="EX42" s="160"/>
      <c r="EY42" s="160"/>
      <c r="EZ42" s="160"/>
      <c r="FA42" s="160"/>
      <c r="FB42" s="160"/>
      <c r="FC42" s="160"/>
      <c r="FD42" s="160"/>
      <c r="FE42" s="160"/>
      <c r="FF42" s="160"/>
      <c r="FG42" s="160"/>
      <c r="FH42" s="160"/>
      <c r="FI42" s="160"/>
      <c r="FJ42" s="160"/>
      <c r="FK42" s="160"/>
      <c r="FL42" s="160"/>
      <c r="FM42" s="160"/>
      <c r="FN42" s="160"/>
      <c r="FO42" s="160"/>
      <c r="FP42" s="160"/>
      <c r="FQ42" s="160"/>
      <c r="FR42" s="160"/>
      <c r="FS42" s="160"/>
      <c r="FT42" s="160"/>
      <c r="FU42" s="160"/>
      <c r="FV42" s="160"/>
      <c r="FW42" s="160"/>
      <c r="FX42" s="160"/>
      <c r="FY42" s="160"/>
      <c r="FZ42" s="160"/>
      <c r="GA42" s="160"/>
      <c r="GB42" s="160"/>
      <c r="GC42" s="160"/>
      <c r="GD42" s="160"/>
      <c r="GE42" s="160"/>
      <c r="GF42" s="160"/>
      <c r="GG42" s="160"/>
      <c r="GH42" s="160"/>
      <c r="GI42" s="160"/>
      <c r="GJ42" s="160"/>
      <c r="GK42" s="160"/>
      <c r="GL42" s="160"/>
      <c r="GM42" s="160"/>
      <c r="GN42" s="160"/>
      <c r="GO42" s="160"/>
      <c r="GP42" s="160"/>
      <c r="GQ42" s="160"/>
      <c r="GR42" s="160"/>
      <c r="GS42" s="160"/>
      <c r="GT42" s="160"/>
      <c r="GU42" s="160"/>
      <c r="GV42" s="160"/>
      <c r="GW42" s="160"/>
      <c r="GX42" s="160"/>
      <c r="GY42" s="160"/>
      <c r="GZ42" s="160"/>
      <c r="HA42" s="160"/>
      <c r="HB42" s="160"/>
      <c r="HC42" s="160"/>
      <c r="HD42" s="160"/>
      <c r="HE42" s="160"/>
      <c r="HF42" s="160"/>
      <c r="HG42" s="160"/>
      <c r="HH42" s="160"/>
      <c r="HI42" s="160"/>
      <c r="HJ42" s="160"/>
      <c r="HK42" s="160"/>
      <c r="HL42" s="160"/>
      <c r="HM42" s="160"/>
      <c r="HN42" s="160"/>
      <c r="HO42" s="160"/>
      <c r="HP42" s="160"/>
      <c r="HQ42" s="160"/>
      <c r="HR42" s="160"/>
      <c r="HS42" s="160"/>
      <c r="HT42" s="160"/>
      <c r="HU42" s="160"/>
      <c r="HV42" s="160"/>
      <c r="HW42" s="160"/>
      <c r="HX42" s="160"/>
      <c r="HY42" s="160"/>
      <c r="HZ42" s="160"/>
      <c r="IA42" s="160"/>
      <c r="IB42" s="160"/>
      <c r="IC42" s="160"/>
      <c r="ID42" s="160"/>
      <c r="IE42" s="160"/>
      <c r="IF42" s="160"/>
      <c r="IG42" s="160"/>
      <c r="IH42" s="160"/>
      <c r="II42" s="160"/>
      <c r="IJ42" s="160"/>
      <c r="IK42" s="160"/>
      <c r="IL42" s="160"/>
      <c r="IM42" s="160"/>
      <c r="IN42" s="160"/>
      <c r="IO42" s="160"/>
      <c r="IP42" s="160"/>
      <c r="IQ42" s="160"/>
      <c r="IR42" s="160"/>
      <c r="IS42" s="160"/>
      <c r="IT42" s="160"/>
      <c r="IU42" s="160"/>
      <c r="IV42" s="160"/>
      <c r="IW42" s="160"/>
      <c r="IX42" s="160"/>
      <c r="IY42" s="160"/>
      <c r="IZ42" s="160"/>
      <c r="JA42" s="160"/>
      <c r="JB42" s="160"/>
      <c r="JC42" s="160"/>
      <c r="JD42" s="160"/>
      <c r="JE42" s="160"/>
      <c r="JF42" s="160"/>
      <c r="JG42" s="160"/>
      <c r="JH42" s="160"/>
      <c r="JI42" s="160"/>
      <c r="JJ42" s="160"/>
      <c r="JK42" s="160"/>
      <c r="JL42" s="160"/>
      <c r="JM42" s="160"/>
      <c r="JN42" s="160"/>
      <c r="JO42" s="160"/>
      <c r="JP42" s="160"/>
      <c r="JQ42" s="160"/>
      <c r="JR42" s="160"/>
      <c r="JS42" s="160"/>
      <c r="JT42" s="160"/>
      <c r="JU42" s="160"/>
      <c r="JV42" s="160"/>
      <c r="JW42" s="160"/>
      <c r="JX42" s="160"/>
      <c r="JY42" s="160"/>
      <c r="JZ42" s="160"/>
      <c r="KA42" s="160"/>
      <c r="KB42" s="160"/>
      <c r="KC42" s="160"/>
      <c r="KD42" s="160"/>
      <c r="KE42" s="160"/>
      <c r="KF42" s="160"/>
      <c r="KG42" s="160"/>
      <c r="KH42" s="160"/>
      <c r="KI42" s="160"/>
      <c r="KJ42" s="160"/>
      <c r="KK42" s="160"/>
      <c r="KL42" s="160"/>
      <c r="KM42" s="160"/>
      <c r="KN42" s="160"/>
      <c r="KO42" s="160"/>
      <c r="KP42" s="160"/>
      <c r="KQ42" s="160"/>
      <c r="KR42" s="160"/>
      <c r="KS42" s="160"/>
      <c r="KT42" s="160"/>
      <c r="KU42" s="160"/>
      <c r="KV42" s="160"/>
      <c r="KW42" s="160"/>
      <c r="KX42" s="160"/>
      <c r="KY42" s="160"/>
      <c r="KZ42" s="160"/>
      <c r="LA42" s="160"/>
      <c r="LB42" s="160"/>
      <c r="LC42" s="160"/>
      <c r="LD42" s="160"/>
      <c r="LE42" s="160"/>
      <c r="LF42" s="160"/>
      <c r="LG42" s="160"/>
      <c r="LH42" s="160"/>
      <c r="LI42" s="160"/>
      <c r="LJ42" s="160"/>
      <c r="LK42" s="160"/>
      <c r="LL42" s="160"/>
      <c r="LM42" s="160"/>
      <c r="LN42" s="160"/>
      <c r="LO42" s="160"/>
      <c r="LP42" s="160"/>
      <c r="LQ42" s="160"/>
      <c r="LR42" s="160"/>
      <c r="LS42" s="160"/>
      <c r="LT42" s="160"/>
      <c r="LU42" s="160"/>
      <c r="LV42" s="160"/>
      <c r="LW42" s="160"/>
      <c r="LX42" s="160"/>
      <c r="LY42" s="160"/>
      <c r="LZ42" s="160"/>
      <c r="MA42" s="160"/>
      <c r="MB42" s="160"/>
      <c r="MC42" s="160"/>
      <c r="MD42" s="160"/>
      <c r="ME42" s="160"/>
      <c r="MF42" s="160"/>
      <c r="MG42" s="160"/>
      <c r="MH42" s="160"/>
      <c r="MI42" s="160"/>
      <c r="MJ42" s="160"/>
      <c r="MK42" s="160"/>
      <c r="ML42" s="160"/>
      <c r="MM42" s="160"/>
      <c r="MN42" s="160"/>
      <c r="MO42" s="160"/>
      <c r="MP42" s="160"/>
      <c r="MQ42" s="160"/>
      <c r="MR42" s="160"/>
      <c r="MS42" s="160"/>
      <c r="MT42" s="160"/>
      <c r="MU42" s="160"/>
      <c r="MV42" s="160"/>
      <c r="MW42" s="160"/>
      <c r="MX42" s="160"/>
      <c r="MY42" s="160"/>
      <c r="MZ42" s="160"/>
      <c r="NA42" s="160"/>
      <c r="NB42" s="160"/>
      <c r="NC42" s="160"/>
      <c r="ND42" s="160"/>
      <c r="NE42" s="160"/>
      <c r="NF42" s="160"/>
      <c r="NG42" s="160"/>
      <c r="NH42" s="160"/>
      <c r="NI42" s="160"/>
      <c r="NJ42" s="160"/>
      <c r="NK42" s="160"/>
      <c r="NL42" s="160"/>
      <c r="NM42" s="160"/>
      <c r="NN42" s="160"/>
      <c r="NO42" s="160"/>
      <c r="NP42" s="160"/>
      <c r="NQ42" s="160"/>
      <c r="NR42" s="160"/>
      <c r="NS42" s="160"/>
      <c r="NT42" s="160"/>
      <c r="NU42" s="160"/>
      <c r="NV42" s="160"/>
      <c r="NW42" s="160"/>
      <c r="NX42" s="160"/>
      <c r="NY42" s="160"/>
      <c r="NZ42" s="160"/>
      <c r="OA42" s="160"/>
      <c r="OB42" s="160"/>
      <c r="OC42" s="160"/>
      <c r="OD42" s="160"/>
      <c r="OE42" s="160"/>
      <c r="OF42" s="160"/>
      <c r="OG42" s="160"/>
      <c r="OH42" s="160"/>
      <c r="OI42" s="160"/>
      <c r="OJ42" s="160"/>
      <c r="OK42" s="160"/>
      <c r="OL42" s="160"/>
      <c r="OM42" s="160"/>
      <c r="ON42" s="160"/>
      <c r="OO42" s="160"/>
      <c r="OP42" s="160"/>
      <c r="OQ42" s="160"/>
      <c r="OR42" s="160"/>
      <c r="OS42" s="160"/>
      <c r="OT42" s="160"/>
      <c r="OU42" s="160"/>
      <c r="OV42" s="160"/>
      <c r="OW42" s="160"/>
      <c r="OX42" s="160"/>
      <c r="OY42" s="160"/>
      <c r="OZ42" s="160"/>
      <c r="PA42" s="160"/>
      <c r="PB42" s="160"/>
      <c r="PC42" s="160"/>
      <c r="PD42" s="160"/>
      <c r="PE42" s="160"/>
      <c r="PF42" s="160"/>
      <c r="PG42" s="160"/>
      <c r="PH42" s="160"/>
      <c r="PI42" s="160"/>
      <c r="PJ42" s="160"/>
      <c r="PK42" s="160"/>
      <c r="PL42" s="160"/>
      <c r="PM42" s="160"/>
      <c r="PN42" s="160"/>
      <c r="PO42" s="160"/>
      <c r="PP42" s="160"/>
      <c r="PQ42" s="160"/>
      <c r="PR42" s="160"/>
      <c r="PS42" s="160"/>
      <c r="PT42" s="160"/>
      <c r="PU42" s="160"/>
      <c r="PV42" s="160"/>
      <c r="PW42" s="160"/>
      <c r="PX42" s="160"/>
      <c r="PY42" s="160"/>
      <c r="PZ42" s="160"/>
      <c r="QA42" s="160"/>
      <c r="QB42" s="160"/>
      <c r="QC42" s="160"/>
      <c r="QD42" s="160"/>
      <c r="QE42" s="160"/>
      <c r="QF42" s="160"/>
      <c r="QG42" s="160"/>
      <c r="QH42" s="160"/>
      <c r="QI42" s="160"/>
      <c r="QJ42" s="160"/>
      <c r="QK42" s="160"/>
      <c r="QL42" s="160"/>
      <c r="QM42" s="160"/>
      <c r="QN42" s="160"/>
      <c r="QO42" s="160"/>
      <c r="QP42" s="160"/>
      <c r="QQ42" s="160"/>
      <c r="QR42" s="160"/>
      <c r="QS42" s="160"/>
      <c r="QT42" s="160"/>
      <c r="QU42" s="160"/>
      <c r="QV42" s="160"/>
      <c r="QW42" s="160"/>
      <c r="QX42" s="160"/>
      <c r="QY42" s="160"/>
      <c r="QZ42" s="160"/>
      <c r="RA42" s="160"/>
      <c r="RB42" s="160"/>
      <c r="RC42" s="160"/>
      <c r="RD42" s="160"/>
      <c r="RE42" s="160"/>
      <c r="RF42" s="160"/>
      <c r="RG42" s="160"/>
      <c r="RH42" s="160"/>
      <c r="RI42" s="160"/>
      <c r="RJ42" s="160"/>
      <c r="RK42" s="160"/>
      <c r="RL42" s="160"/>
      <c r="RM42" s="160"/>
      <c r="RN42" s="160"/>
      <c r="RO42" s="160"/>
      <c r="RP42" s="160"/>
      <c r="RQ42" s="160"/>
      <c r="RR42" s="160"/>
      <c r="RS42" s="160"/>
      <c r="RT42" s="160"/>
      <c r="RU42" s="160"/>
      <c r="RV42" s="160"/>
      <c r="RW42" s="160"/>
      <c r="RX42" s="160"/>
      <c r="RY42" s="160"/>
      <c r="RZ42" s="160"/>
      <c r="SA42" s="160"/>
      <c r="SB42" s="160"/>
      <c r="SC42" s="160"/>
      <c r="SD42" s="160"/>
      <c r="SE42" s="160"/>
      <c r="SF42" s="160"/>
      <c r="SG42" s="160"/>
      <c r="SH42" s="160"/>
      <c r="SI42" s="160"/>
      <c r="SJ42" s="160"/>
      <c r="SK42" s="160"/>
      <c r="SL42" s="160"/>
      <c r="SM42" s="160"/>
      <c r="SN42" s="160"/>
      <c r="SO42" s="160"/>
      <c r="SP42" s="160"/>
      <c r="SQ42" s="160"/>
      <c r="SR42" s="160"/>
      <c r="SS42" s="160"/>
      <c r="ST42" s="160"/>
      <c r="SU42" s="160"/>
      <c r="SV42" s="160"/>
      <c r="SW42" s="160"/>
      <c r="SX42" s="160"/>
      <c r="SY42" s="160"/>
      <c r="SZ42" s="160"/>
      <c r="TA42" s="160"/>
      <c r="TB42" s="160"/>
      <c r="TC42" s="160"/>
      <c r="TD42" s="160"/>
      <c r="TE42" s="160"/>
      <c r="TF42" s="160"/>
    </row>
    <row r="43" spans="1:526">
      <c r="A43" s="160"/>
      <c r="B43" s="160"/>
      <c r="C43" s="160"/>
      <c r="D43" s="160"/>
      <c r="E43" s="160"/>
      <c r="F43" s="160"/>
      <c r="G43" s="160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60"/>
      <c r="Z43" s="160"/>
      <c r="AA43" s="160"/>
      <c r="AB43" s="160"/>
      <c r="AC43" s="160"/>
      <c r="AD43" s="160"/>
      <c r="AE43" s="160"/>
      <c r="AF43" s="160"/>
      <c r="AG43" s="160"/>
      <c r="AH43" s="160"/>
      <c r="AI43" s="160"/>
      <c r="AJ43" s="160"/>
      <c r="AK43" s="160"/>
      <c r="AL43" s="160"/>
      <c r="AM43" s="160"/>
      <c r="AN43" s="160"/>
      <c r="AO43" s="160"/>
      <c r="AP43" s="160"/>
      <c r="AQ43" s="160"/>
      <c r="AR43" s="160"/>
      <c r="AS43" s="160"/>
      <c r="AT43" s="160"/>
      <c r="AU43" s="160"/>
      <c r="AV43" s="160"/>
      <c r="AW43" s="160"/>
      <c r="AX43" s="160"/>
      <c r="AY43" s="160"/>
      <c r="AZ43" s="160"/>
      <c r="BA43" s="160"/>
      <c r="BB43" s="160"/>
      <c r="BC43" s="160"/>
      <c r="BD43" s="160"/>
      <c r="BE43" s="160"/>
      <c r="BF43" s="160"/>
      <c r="BG43" s="160"/>
      <c r="BH43" s="160"/>
      <c r="BI43" s="160"/>
      <c r="BJ43" s="160"/>
      <c r="BK43" s="160"/>
      <c r="BL43" s="160"/>
      <c r="BM43" s="160"/>
      <c r="BN43" s="160"/>
      <c r="BO43" s="160"/>
      <c r="BP43" s="160"/>
      <c r="BQ43" s="160"/>
      <c r="BR43" s="160"/>
      <c r="BS43" s="160"/>
      <c r="BT43" s="160"/>
      <c r="BU43" s="160"/>
      <c r="BV43" s="160"/>
      <c r="BW43" s="160"/>
      <c r="BX43" s="160"/>
      <c r="BY43" s="160"/>
      <c r="BZ43" s="160"/>
      <c r="CA43" s="160"/>
      <c r="CB43" s="160"/>
      <c r="CC43" s="160"/>
      <c r="CD43" s="160"/>
      <c r="CE43" s="160"/>
      <c r="CF43" s="160"/>
      <c r="CG43" s="160"/>
      <c r="CH43" s="160"/>
      <c r="CI43" s="160"/>
      <c r="CJ43" s="160"/>
      <c r="CK43" s="160"/>
      <c r="CL43" s="160"/>
      <c r="CM43" s="160"/>
      <c r="CN43" s="160"/>
      <c r="CO43" s="160"/>
      <c r="CP43" s="160"/>
      <c r="CQ43" s="160"/>
      <c r="CR43" s="160"/>
      <c r="CS43" s="160"/>
      <c r="CT43" s="160"/>
      <c r="CU43" s="160"/>
      <c r="CV43" s="160"/>
      <c r="CW43" s="160"/>
      <c r="CX43" s="160"/>
      <c r="CY43" s="160"/>
      <c r="CZ43" s="160"/>
      <c r="DA43" s="160"/>
      <c r="DB43" s="160"/>
      <c r="DC43" s="160"/>
      <c r="DD43" s="160"/>
      <c r="DE43" s="160"/>
      <c r="DF43" s="160"/>
      <c r="DG43" s="160"/>
      <c r="DH43" s="160"/>
      <c r="DI43" s="160"/>
      <c r="DJ43" s="160"/>
      <c r="DK43" s="160"/>
      <c r="DL43" s="160"/>
      <c r="DM43" s="160"/>
      <c r="DN43" s="160"/>
      <c r="DO43" s="160"/>
      <c r="DP43" s="160"/>
      <c r="DQ43" s="160"/>
      <c r="DR43" s="160"/>
      <c r="DS43" s="160"/>
      <c r="DT43" s="160"/>
      <c r="DU43" s="160"/>
      <c r="DV43" s="160"/>
      <c r="DW43" s="160"/>
      <c r="DX43" s="160"/>
      <c r="DY43" s="160"/>
      <c r="DZ43" s="160"/>
      <c r="EA43" s="160"/>
      <c r="EB43" s="160"/>
      <c r="EC43" s="160"/>
      <c r="ED43" s="160"/>
      <c r="EE43" s="160"/>
      <c r="EF43" s="160"/>
      <c r="EG43" s="160"/>
      <c r="EH43" s="160"/>
      <c r="EI43" s="160"/>
      <c r="EJ43" s="160"/>
      <c r="EK43" s="160"/>
      <c r="EL43" s="160"/>
      <c r="EM43" s="160"/>
      <c r="EN43" s="160"/>
      <c r="EO43" s="160"/>
      <c r="EP43" s="160"/>
      <c r="EQ43" s="160"/>
      <c r="ER43" s="160"/>
      <c r="ES43" s="160"/>
      <c r="ET43" s="160"/>
      <c r="EU43" s="160"/>
      <c r="EV43" s="160"/>
      <c r="EW43" s="160"/>
      <c r="EX43" s="160"/>
      <c r="EY43" s="160"/>
      <c r="EZ43" s="160"/>
      <c r="FA43" s="160"/>
      <c r="FB43" s="160"/>
      <c r="FC43" s="160"/>
      <c r="FD43" s="160"/>
      <c r="FE43" s="160"/>
      <c r="FF43" s="160"/>
      <c r="FG43" s="160"/>
      <c r="FH43" s="160"/>
      <c r="FI43" s="160"/>
      <c r="FJ43" s="160"/>
      <c r="FK43" s="160"/>
      <c r="FL43" s="160"/>
      <c r="FM43" s="160"/>
      <c r="FN43" s="160"/>
      <c r="FO43" s="160"/>
      <c r="FP43" s="160"/>
      <c r="FQ43" s="160"/>
      <c r="FR43" s="160"/>
      <c r="FS43" s="160"/>
      <c r="FT43" s="160"/>
      <c r="FU43" s="160"/>
      <c r="FV43" s="160"/>
      <c r="FW43" s="160"/>
      <c r="FX43" s="160"/>
      <c r="FY43" s="160"/>
      <c r="FZ43" s="160"/>
      <c r="GA43" s="160"/>
      <c r="GB43" s="160"/>
      <c r="GC43" s="160"/>
      <c r="GD43" s="160"/>
      <c r="GE43" s="160"/>
      <c r="GF43" s="160"/>
      <c r="GG43" s="160"/>
      <c r="GH43" s="160"/>
      <c r="GI43" s="160"/>
      <c r="GJ43" s="160"/>
      <c r="GK43" s="160"/>
      <c r="GL43" s="160"/>
      <c r="GM43" s="160"/>
      <c r="GN43" s="160"/>
      <c r="GO43" s="160"/>
      <c r="GP43" s="160"/>
      <c r="GQ43" s="160"/>
      <c r="GR43" s="160"/>
      <c r="GS43" s="160"/>
      <c r="GT43" s="160"/>
      <c r="GU43" s="160"/>
      <c r="GV43" s="160"/>
      <c r="GW43" s="160"/>
      <c r="GX43" s="160"/>
      <c r="GY43" s="160"/>
      <c r="GZ43" s="160"/>
      <c r="HA43" s="160"/>
      <c r="HB43" s="160"/>
      <c r="HC43" s="160"/>
      <c r="HD43" s="160"/>
      <c r="HE43" s="160"/>
      <c r="HF43" s="160"/>
      <c r="HG43" s="160"/>
      <c r="HH43" s="160"/>
      <c r="HI43" s="160"/>
      <c r="HJ43" s="160"/>
      <c r="HK43" s="160"/>
      <c r="HL43" s="160"/>
      <c r="HM43" s="160"/>
      <c r="HN43" s="160"/>
      <c r="HO43" s="160"/>
      <c r="HP43" s="160"/>
      <c r="HQ43" s="160"/>
      <c r="HR43" s="160"/>
      <c r="HS43" s="160"/>
      <c r="HT43" s="160"/>
      <c r="HU43" s="160"/>
      <c r="HV43" s="160"/>
      <c r="HW43" s="160"/>
      <c r="HX43" s="160"/>
      <c r="HY43" s="160"/>
      <c r="HZ43" s="160"/>
      <c r="IA43" s="160"/>
      <c r="IB43" s="160"/>
      <c r="IC43" s="160"/>
      <c r="ID43" s="160"/>
      <c r="IE43" s="160"/>
      <c r="IF43" s="160"/>
      <c r="IG43" s="160"/>
      <c r="IH43" s="160"/>
      <c r="II43" s="160"/>
      <c r="IJ43" s="160"/>
      <c r="IK43" s="160"/>
      <c r="IL43" s="160"/>
      <c r="IM43" s="160"/>
      <c r="IN43" s="160"/>
      <c r="IO43" s="160"/>
      <c r="IP43" s="160"/>
      <c r="IQ43" s="160"/>
      <c r="IR43" s="160"/>
      <c r="IS43" s="160"/>
      <c r="IT43" s="160"/>
      <c r="IU43" s="160"/>
      <c r="IV43" s="160"/>
      <c r="IW43" s="160"/>
      <c r="IX43" s="160"/>
      <c r="IY43" s="160"/>
      <c r="IZ43" s="160"/>
      <c r="JA43" s="160"/>
      <c r="JB43" s="160"/>
      <c r="JC43" s="160"/>
      <c r="JD43" s="160"/>
      <c r="JE43" s="160"/>
      <c r="JF43" s="160"/>
      <c r="JG43" s="160"/>
      <c r="JH43" s="160"/>
      <c r="JI43" s="160"/>
      <c r="JJ43" s="160"/>
      <c r="JK43" s="160"/>
      <c r="JL43" s="160"/>
      <c r="JM43" s="160"/>
      <c r="JN43" s="160"/>
      <c r="JO43" s="160"/>
      <c r="JP43" s="160"/>
      <c r="JQ43" s="160"/>
      <c r="JR43" s="160"/>
      <c r="JS43" s="160"/>
      <c r="JT43" s="160"/>
      <c r="JU43" s="160"/>
      <c r="JV43" s="160"/>
      <c r="JW43" s="160"/>
      <c r="JX43" s="160"/>
      <c r="JY43" s="160"/>
      <c r="JZ43" s="160"/>
      <c r="KA43" s="160"/>
      <c r="KB43" s="160"/>
      <c r="KC43" s="160"/>
      <c r="KD43" s="160"/>
      <c r="KE43" s="160"/>
      <c r="KF43" s="160"/>
      <c r="KG43" s="160"/>
      <c r="KH43" s="160"/>
      <c r="KI43" s="160"/>
      <c r="KJ43" s="160"/>
      <c r="KK43" s="160"/>
      <c r="KL43" s="160"/>
      <c r="KM43" s="160"/>
      <c r="KN43" s="160"/>
      <c r="KO43" s="160"/>
      <c r="KP43" s="160"/>
      <c r="KQ43" s="160"/>
      <c r="KR43" s="160"/>
      <c r="KS43" s="160"/>
      <c r="KT43" s="160"/>
      <c r="KU43" s="160"/>
      <c r="KV43" s="160"/>
      <c r="KW43" s="160"/>
      <c r="KX43" s="160"/>
      <c r="KY43" s="160"/>
      <c r="KZ43" s="160"/>
      <c r="LA43" s="160"/>
      <c r="LB43" s="160"/>
      <c r="LC43" s="160"/>
      <c r="LD43" s="160"/>
      <c r="LE43" s="160"/>
      <c r="LF43" s="160"/>
      <c r="LG43" s="160"/>
      <c r="LH43" s="160"/>
      <c r="LI43" s="160"/>
      <c r="LJ43" s="160"/>
      <c r="LK43" s="160"/>
      <c r="LL43" s="160"/>
      <c r="LM43" s="160"/>
      <c r="LN43" s="160"/>
      <c r="LO43" s="160"/>
      <c r="LP43" s="160"/>
      <c r="LQ43" s="160"/>
      <c r="LR43" s="160"/>
      <c r="LS43" s="160"/>
      <c r="LT43" s="160"/>
      <c r="LU43" s="160"/>
      <c r="LV43" s="160"/>
      <c r="LW43" s="160"/>
      <c r="LX43" s="160"/>
      <c r="LY43" s="160"/>
      <c r="LZ43" s="160"/>
      <c r="MA43" s="160"/>
      <c r="MB43" s="160"/>
      <c r="MC43" s="160"/>
      <c r="MD43" s="160"/>
      <c r="ME43" s="160"/>
      <c r="MF43" s="160"/>
      <c r="MG43" s="160"/>
      <c r="MH43" s="160"/>
      <c r="MI43" s="160"/>
      <c r="MJ43" s="160"/>
      <c r="MK43" s="160"/>
      <c r="ML43" s="160"/>
      <c r="MM43" s="160"/>
      <c r="MN43" s="160"/>
      <c r="MO43" s="160"/>
      <c r="MP43" s="160"/>
      <c r="MQ43" s="160"/>
      <c r="MR43" s="160"/>
      <c r="MS43" s="160"/>
      <c r="MT43" s="160"/>
      <c r="MU43" s="160"/>
      <c r="MV43" s="160"/>
      <c r="MW43" s="160"/>
      <c r="MX43" s="160"/>
      <c r="MY43" s="160"/>
      <c r="MZ43" s="160"/>
      <c r="NA43" s="160"/>
      <c r="NB43" s="160"/>
      <c r="NC43" s="160"/>
      <c r="ND43" s="160"/>
      <c r="NE43" s="160"/>
      <c r="NF43" s="160"/>
      <c r="NG43" s="160"/>
      <c r="NH43" s="160"/>
      <c r="NI43" s="160"/>
      <c r="NJ43" s="160"/>
      <c r="NK43" s="160"/>
      <c r="NL43" s="160"/>
      <c r="NM43" s="160"/>
      <c r="NN43" s="160"/>
      <c r="NO43" s="160"/>
      <c r="NP43" s="160"/>
      <c r="NQ43" s="160"/>
      <c r="NR43" s="160"/>
      <c r="NS43" s="160"/>
      <c r="NT43" s="160"/>
      <c r="NU43" s="160"/>
      <c r="NV43" s="160"/>
      <c r="NW43" s="160"/>
      <c r="NX43" s="160"/>
      <c r="NY43" s="160"/>
      <c r="NZ43" s="160"/>
      <c r="OA43" s="160"/>
      <c r="OB43" s="160"/>
      <c r="OC43" s="160"/>
      <c r="OD43" s="160"/>
      <c r="OE43" s="160"/>
      <c r="OF43" s="160"/>
      <c r="OG43" s="160"/>
      <c r="OH43" s="160"/>
      <c r="OI43" s="160"/>
      <c r="OJ43" s="160"/>
      <c r="OK43" s="160"/>
      <c r="OL43" s="160"/>
      <c r="OM43" s="160"/>
      <c r="ON43" s="160"/>
      <c r="OO43" s="160"/>
      <c r="OP43" s="160"/>
      <c r="OQ43" s="160"/>
      <c r="OR43" s="160"/>
      <c r="OS43" s="160"/>
      <c r="OT43" s="160"/>
      <c r="OU43" s="160"/>
      <c r="OV43" s="160"/>
      <c r="OW43" s="160"/>
      <c r="OX43" s="160"/>
      <c r="OY43" s="160"/>
      <c r="OZ43" s="160"/>
      <c r="PA43" s="160"/>
      <c r="PB43" s="160"/>
      <c r="PC43" s="160"/>
      <c r="PD43" s="160"/>
      <c r="PE43" s="160"/>
      <c r="PF43" s="160"/>
      <c r="PG43" s="160"/>
      <c r="PH43" s="160"/>
      <c r="PI43" s="160"/>
      <c r="PJ43" s="160"/>
      <c r="PK43" s="160"/>
      <c r="PL43" s="160"/>
      <c r="PM43" s="160"/>
      <c r="PN43" s="160"/>
      <c r="PO43" s="160"/>
      <c r="PP43" s="160"/>
      <c r="PQ43" s="160"/>
      <c r="PR43" s="160"/>
      <c r="PS43" s="160"/>
      <c r="PT43" s="160"/>
      <c r="PU43" s="160"/>
      <c r="PV43" s="160"/>
      <c r="PW43" s="160"/>
      <c r="PX43" s="160"/>
      <c r="PY43" s="160"/>
      <c r="PZ43" s="160"/>
      <c r="QA43" s="160"/>
      <c r="QB43" s="160"/>
      <c r="QC43" s="160"/>
      <c r="QD43" s="160"/>
      <c r="QE43" s="160"/>
      <c r="QF43" s="160"/>
      <c r="QG43" s="160"/>
      <c r="QH43" s="160"/>
      <c r="QI43" s="160"/>
      <c r="QJ43" s="160"/>
      <c r="QK43" s="160"/>
      <c r="QL43" s="160"/>
      <c r="QM43" s="160"/>
      <c r="QN43" s="160"/>
      <c r="QO43" s="160"/>
      <c r="QP43" s="160"/>
      <c r="QQ43" s="160"/>
      <c r="QR43" s="160"/>
      <c r="QS43" s="160"/>
      <c r="QT43" s="160"/>
      <c r="QU43" s="160"/>
      <c r="QV43" s="160"/>
      <c r="QW43" s="160"/>
      <c r="QX43" s="160"/>
      <c r="QY43" s="160"/>
      <c r="QZ43" s="160"/>
      <c r="RA43" s="160"/>
      <c r="RB43" s="160"/>
      <c r="RC43" s="160"/>
      <c r="RD43" s="160"/>
      <c r="RE43" s="160"/>
      <c r="RF43" s="160"/>
      <c r="RG43" s="160"/>
      <c r="RH43" s="160"/>
      <c r="RI43" s="160"/>
      <c r="RJ43" s="160"/>
      <c r="RK43" s="160"/>
      <c r="RL43" s="160"/>
      <c r="RM43" s="160"/>
      <c r="RN43" s="160"/>
      <c r="RO43" s="160"/>
      <c r="RP43" s="160"/>
      <c r="RQ43" s="160"/>
      <c r="RR43" s="160"/>
      <c r="RS43" s="160"/>
      <c r="RT43" s="160"/>
      <c r="RU43" s="160"/>
      <c r="RV43" s="160"/>
      <c r="RW43" s="160"/>
      <c r="RX43" s="160"/>
      <c r="RY43" s="160"/>
      <c r="RZ43" s="160"/>
      <c r="SA43" s="160"/>
      <c r="SB43" s="160"/>
      <c r="SC43" s="160"/>
      <c r="SD43" s="160"/>
      <c r="SE43" s="160"/>
      <c r="SF43" s="160"/>
      <c r="SG43" s="160"/>
      <c r="SH43" s="160"/>
      <c r="SI43" s="160"/>
      <c r="SJ43" s="160"/>
      <c r="SK43" s="160"/>
      <c r="SL43" s="160"/>
      <c r="SM43" s="160"/>
      <c r="SN43" s="160"/>
      <c r="SO43" s="160"/>
      <c r="SP43" s="160"/>
      <c r="SQ43" s="160"/>
      <c r="SR43" s="160"/>
      <c r="SS43" s="160"/>
      <c r="ST43" s="160"/>
      <c r="SU43" s="160"/>
      <c r="SV43" s="160"/>
      <c r="SW43" s="160"/>
      <c r="SX43" s="160"/>
      <c r="SY43" s="160"/>
      <c r="SZ43" s="160"/>
      <c r="TA43" s="160"/>
      <c r="TB43" s="160"/>
      <c r="TC43" s="160"/>
      <c r="TD43" s="160"/>
      <c r="TE43" s="160"/>
      <c r="TF43" s="160"/>
    </row>
    <row r="44" spans="1:526">
      <c r="A44" s="160"/>
      <c r="B44" s="160"/>
      <c r="C44" s="160"/>
      <c r="D44" s="160"/>
      <c r="E44" s="160"/>
      <c r="F44" s="160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  <c r="V44" s="160"/>
      <c r="W44" s="160"/>
      <c r="X44" s="160"/>
      <c r="Y44" s="160"/>
      <c r="Z44" s="160"/>
      <c r="AA44" s="160"/>
      <c r="AB44" s="160"/>
      <c r="AC44" s="160"/>
      <c r="AD44" s="160"/>
      <c r="AE44" s="160"/>
      <c r="AF44" s="160"/>
      <c r="AG44" s="160"/>
      <c r="AH44" s="160"/>
      <c r="AI44" s="160"/>
      <c r="AJ44" s="160"/>
      <c r="AK44" s="160"/>
      <c r="AL44" s="160"/>
      <c r="AM44" s="160"/>
      <c r="AN44" s="160"/>
      <c r="AO44" s="160"/>
      <c r="AP44" s="160"/>
      <c r="AQ44" s="160"/>
      <c r="AR44" s="160"/>
      <c r="AS44" s="160"/>
      <c r="AT44" s="160"/>
      <c r="AU44" s="160"/>
      <c r="AV44" s="160"/>
      <c r="AW44" s="160"/>
      <c r="AX44" s="160"/>
      <c r="AY44" s="160"/>
      <c r="AZ44" s="160"/>
      <c r="BA44" s="160"/>
      <c r="BB44" s="160"/>
      <c r="BC44" s="160"/>
      <c r="BD44" s="160"/>
      <c r="BE44" s="160"/>
      <c r="BF44" s="160"/>
      <c r="BG44" s="160"/>
      <c r="BH44" s="160"/>
      <c r="BI44" s="160"/>
      <c r="BJ44" s="160"/>
      <c r="BK44" s="160"/>
      <c r="BL44" s="160"/>
      <c r="BM44" s="160"/>
      <c r="BN44" s="160"/>
      <c r="BO44" s="160"/>
      <c r="BP44" s="160"/>
      <c r="BQ44" s="160"/>
      <c r="BR44" s="160"/>
      <c r="BS44" s="160"/>
      <c r="BT44" s="160"/>
      <c r="BU44" s="160"/>
      <c r="BV44" s="160"/>
      <c r="BW44" s="160"/>
      <c r="BX44" s="160"/>
      <c r="BY44" s="160"/>
      <c r="BZ44" s="160"/>
      <c r="CA44" s="160"/>
      <c r="CB44" s="160"/>
      <c r="CC44" s="160"/>
      <c r="CD44" s="160"/>
      <c r="CE44" s="160"/>
      <c r="CF44" s="160"/>
      <c r="CG44" s="160"/>
      <c r="CH44" s="160"/>
      <c r="CI44" s="160"/>
      <c r="CJ44" s="160"/>
      <c r="CK44" s="160"/>
      <c r="CL44" s="160"/>
      <c r="CM44" s="160"/>
      <c r="CN44" s="160"/>
      <c r="CO44" s="160"/>
      <c r="CP44" s="160"/>
      <c r="CQ44" s="160"/>
      <c r="CR44" s="160"/>
      <c r="CS44" s="160"/>
      <c r="CT44" s="160"/>
      <c r="CU44" s="160"/>
      <c r="CV44" s="160"/>
      <c r="CW44" s="160"/>
      <c r="CX44" s="160"/>
      <c r="CY44" s="160"/>
      <c r="CZ44" s="160"/>
      <c r="DA44" s="160"/>
      <c r="DB44" s="160"/>
      <c r="DC44" s="160"/>
      <c r="DD44" s="160"/>
      <c r="DE44" s="160"/>
      <c r="DF44" s="160"/>
      <c r="DG44" s="160"/>
      <c r="DH44" s="160"/>
      <c r="DI44" s="160"/>
      <c r="DJ44" s="160"/>
      <c r="DK44" s="160"/>
      <c r="DL44" s="160"/>
      <c r="DM44" s="160"/>
      <c r="DN44" s="160"/>
      <c r="DO44" s="160"/>
      <c r="DP44" s="160"/>
      <c r="DQ44" s="160"/>
      <c r="DR44" s="160"/>
      <c r="DS44" s="160"/>
      <c r="DT44" s="160"/>
      <c r="DU44" s="160"/>
      <c r="DV44" s="160"/>
      <c r="DW44" s="160"/>
      <c r="DX44" s="160"/>
      <c r="DY44" s="160"/>
      <c r="DZ44" s="160"/>
      <c r="EA44" s="160"/>
      <c r="EB44" s="160"/>
      <c r="EC44" s="160"/>
      <c r="ED44" s="160"/>
      <c r="EE44" s="160"/>
      <c r="EF44" s="160"/>
      <c r="EG44" s="160"/>
      <c r="EH44" s="160"/>
      <c r="EI44" s="160"/>
      <c r="EJ44" s="160"/>
      <c r="EK44" s="160"/>
      <c r="EL44" s="160"/>
      <c r="EM44" s="160"/>
      <c r="EN44" s="160"/>
      <c r="EO44" s="160"/>
      <c r="EP44" s="160"/>
      <c r="EQ44" s="160"/>
      <c r="ER44" s="160"/>
      <c r="ES44" s="160"/>
      <c r="ET44" s="160"/>
      <c r="EU44" s="160"/>
      <c r="EV44" s="160"/>
      <c r="EW44" s="160"/>
      <c r="EX44" s="160"/>
      <c r="EY44" s="160"/>
      <c r="EZ44" s="160"/>
      <c r="FA44" s="160"/>
      <c r="FB44" s="160"/>
      <c r="FC44" s="160"/>
      <c r="FD44" s="160"/>
      <c r="FE44" s="160"/>
      <c r="FF44" s="160"/>
      <c r="FG44" s="160"/>
      <c r="FH44" s="160"/>
      <c r="FI44" s="160"/>
      <c r="FJ44" s="160"/>
      <c r="FK44" s="160"/>
      <c r="FL44" s="160"/>
      <c r="FM44" s="160"/>
      <c r="FN44" s="160"/>
      <c r="FO44" s="160"/>
      <c r="FP44" s="160"/>
      <c r="FQ44" s="160"/>
      <c r="FR44" s="160"/>
      <c r="FS44" s="160"/>
      <c r="FT44" s="160"/>
      <c r="FU44" s="160"/>
      <c r="FV44" s="160"/>
      <c r="FW44" s="160"/>
      <c r="FX44" s="160"/>
      <c r="FY44" s="160"/>
      <c r="FZ44" s="160"/>
      <c r="GA44" s="160"/>
      <c r="GB44" s="160"/>
      <c r="GC44" s="160"/>
      <c r="GD44" s="160"/>
      <c r="GE44" s="160"/>
      <c r="GF44" s="160"/>
      <c r="GG44" s="160"/>
      <c r="GH44" s="160"/>
      <c r="GI44" s="160"/>
      <c r="GJ44" s="160"/>
      <c r="GK44" s="160"/>
      <c r="GL44" s="160"/>
      <c r="GM44" s="160"/>
      <c r="GN44" s="160"/>
      <c r="GO44" s="160"/>
      <c r="GP44" s="160"/>
      <c r="GQ44" s="160"/>
      <c r="GR44" s="160"/>
      <c r="GS44" s="160"/>
      <c r="GT44" s="160"/>
      <c r="GU44" s="160"/>
      <c r="GV44" s="160"/>
      <c r="GW44" s="160"/>
      <c r="GX44" s="160"/>
      <c r="GY44" s="160"/>
      <c r="GZ44" s="160"/>
      <c r="HA44" s="160"/>
      <c r="HB44" s="160"/>
      <c r="HC44" s="160"/>
      <c r="HD44" s="160"/>
      <c r="HE44" s="160"/>
      <c r="HF44" s="160"/>
      <c r="HG44" s="160"/>
      <c r="HH44" s="160"/>
      <c r="HI44" s="160"/>
      <c r="HJ44" s="160"/>
      <c r="HK44" s="160"/>
      <c r="HL44" s="160"/>
      <c r="HM44" s="160"/>
      <c r="HN44" s="160"/>
      <c r="HO44" s="160"/>
      <c r="HP44" s="160"/>
      <c r="HQ44" s="160"/>
      <c r="HR44" s="160"/>
      <c r="HS44" s="160"/>
      <c r="HT44" s="160"/>
      <c r="HU44" s="160"/>
      <c r="HV44" s="160"/>
      <c r="HW44" s="160"/>
      <c r="HX44" s="160"/>
      <c r="HY44" s="160"/>
      <c r="HZ44" s="160"/>
      <c r="IA44" s="160"/>
      <c r="IB44" s="160"/>
      <c r="IC44" s="160"/>
      <c r="ID44" s="160"/>
      <c r="IE44" s="160"/>
      <c r="IF44" s="160"/>
      <c r="IG44" s="160"/>
      <c r="IH44" s="160"/>
      <c r="II44" s="160"/>
      <c r="IJ44" s="160"/>
      <c r="IK44" s="160"/>
      <c r="IL44" s="160"/>
      <c r="IM44" s="160"/>
      <c r="IN44" s="160"/>
      <c r="IO44" s="160"/>
      <c r="IP44" s="160"/>
      <c r="IQ44" s="160"/>
      <c r="IR44" s="160"/>
      <c r="IS44" s="160"/>
      <c r="IT44" s="160"/>
      <c r="IU44" s="160"/>
      <c r="IV44" s="160"/>
      <c r="IW44" s="160"/>
      <c r="IX44" s="160"/>
      <c r="IY44" s="160"/>
      <c r="IZ44" s="160"/>
      <c r="JA44" s="160"/>
      <c r="JB44" s="160"/>
      <c r="JC44" s="160"/>
      <c r="JD44" s="160"/>
      <c r="JE44" s="160"/>
      <c r="JF44" s="160"/>
      <c r="JG44" s="160"/>
      <c r="JH44" s="160"/>
      <c r="JI44" s="160"/>
      <c r="JJ44" s="160"/>
      <c r="JK44" s="160"/>
      <c r="JL44" s="160"/>
      <c r="JM44" s="160"/>
      <c r="JN44" s="160"/>
      <c r="JO44" s="160"/>
      <c r="JP44" s="160"/>
      <c r="JQ44" s="160"/>
      <c r="JR44" s="160"/>
      <c r="JS44" s="160"/>
      <c r="JT44" s="160"/>
      <c r="JU44" s="160"/>
      <c r="JV44" s="160"/>
      <c r="JW44" s="160"/>
      <c r="JX44" s="160"/>
      <c r="JY44" s="160"/>
      <c r="JZ44" s="160"/>
      <c r="KA44" s="160"/>
      <c r="KB44" s="160"/>
      <c r="KC44" s="160"/>
      <c r="KD44" s="160"/>
      <c r="KE44" s="160"/>
      <c r="KF44" s="160"/>
      <c r="KG44" s="160"/>
      <c r="KH44" s="160"/>
      <c r="KI44" s="160"/>
      <c r="KJ44" s="160"/>
      <c r="KK44" s="160"/>
      <c r="KL44" s="160"/>
      <c r="KM44" s="160"/>
      <c r="KN44" s="160"/>
      <c r="KO44" s="160"/>
      <c r="KP44" s="160"/>
      <c r="KQ44" s="160"/>
      <c r="KR44" s="160"/>
      <c r="KS44" s="160"/>
      <c r="KT44" s="160"/>
      <c r="KU44" s="160"/>
      <c r="KV44" s="160"/>
      <c r="KW44" s="160"/>
      <c r="KX44" s="160"/>
      <c r="KY44" s="160"/>
      <c r="KZ44" s="160"/>
      <c r="LA44" s="160"/>
      <c r="LB44" s="160"/>
      <c r="LC44" s="160"/>
      <c r="LD44" s="160"/>
      <c r="LE44" s="160"/>
      <c r="LF44" s="160"/>
      <c r="LG44" s="160"/>
      <c r="LH44" s="160"/>
      <c r="LI44" s="160"/>
      <c r="LJ44" s="160"/>
      <c r="LK44" s="160"/>
      <c r="LL44" s="160"/>
      <c r="LM44" s="160"/>
      <c r="LN44" s="160"/>
      <c r="LO44" s="160"/>
      <c r="LP44" s="160"/>
      <c r="LQ44" s="160"/>
      <c r="LR44" s="160"/>
      <c r="LS44" s="160"/>
      <c r="LT44" s="160"/>
      <c r="LU44" s="160"/>
      <c r="LV44" s="160"/>
      <c r="LW44" s="160"/>
      <c r="LX44" s="160"/>
      <c r="LY44" s="160"/>
      <c r="LZ44" s="160"/>
      <c r="MA44" s="160"/>
      <c r="MB44" s="160"/>
      <c r="MC44" s="160"/>
      <c r="MD44" s="160"/>
      <c r="ME44" s="160"/>
      <c r="MF44" s="160"/>
      <c r="MG44" s="160"/>
      <c r="MH44" s="160"/>
      <c r="MI44" s="160"/>
      <c r="MJ44" s="160"/>
      <c r="MK44" s="160"/>
      <c r="ML44" s="160"/>
      <c r="MM44" s="160"/>
      <c r="MN44" s="160"/>
      <c r="MO44" s="160"/>
      <c r="MP44" s="160"/>
      <c r="MQ44" s="160"/>
      <c r="MR44" s="160"/>
      <c r="MS44" s="160"/>
      <c r="MT44" s="160"/>
      <c r="MU44" s="160"/>
      <c r="MV44" s="160"/>
      <c r="MW44" s="160"/>
      <c r="MX44" s="160"/>
      <c r="MY44" s="160"/>
      <c r="MZ44" s="160"/>
      <c r="NA44" s="160"/>
      <c r="NB44" s="160"/>
      <c r="NC44" s="160"/>
      <c r="ND44" s="160"/>
      <c r="NE44" s="160"/>
      <c r="NF44" s="160"/>
      <c r="NG44" s="160"/>
      <c r="NH44" s="160"/>
      <c r="NI44" s="160"/>
      <c r="NJ44" s="160"/>
      <c r="NK44" s="160"/>
      <c r="NL44" s="160"/>
      <c r="NM44" s="160"/>
      <c r="NN44" s="160"/>
      <c r="NO44" s="160"/>
      <c r="NP44" s="160"/>
      <c r="NQ44" s="160"/>
      <c r="NR44" s="160"/>
      <c r="NS44" s="160"/>
      <c r="NT44" s="160"/>
      <c r="NU44" s="160"/>
      <c r="NV44" s="160"/>
      <c r="NW44" s="160"/>
      <c r="NX44" s="160"/>
      <c r="NY44" s="160"/>
      <c r="NZ44" s="160"/>
      <c r="OA44" s="160"/>
      <c r="OB44" s="160"/>
      <c r="OC44" s="160"/>
      <c r="OD44" s="160"/>
      <c r="OE44" s="160"/>
      <c r="OF44" s="160"/>
      <c r="OG44" s="160"/>
      <c r="OH44" s="160"/>
      <c r="OI44" s="160"/>
      <c r="OJ44" s="160"/>
      <c r="OK44" s="160"/>
      <c r="OL44" s="160"/>
      <c r="OM44" s="160"/>
      <c r="ON44" s="160"/>
      <c r="OO44" s="160"/>
      <c r="OP44" s="160"/>
      <c r="OQ44" s="160"/>
      <c r="OR44" s="160"/>
      <c r="OS44" s="160"/>
      <c r="OT44" s="160"/>
      <c r="OU44" s="160"/>
      <c r="OV44" s="160"/>
      <c r="OW44" s="160"/>
      <c r="OX44" s="160"/>
      <c r="OY44" s="160"/>
      <c r="OZ44" s="160"/>
      <c r="PA44" s="160"/>
      <c r="PB44" s="160"/>
      <c r="PC44" s="160"/>
      <c r="PD44" s="160"/>
      <c r="PE44" s="160"/>
      <c r="PF44" s="160"/>
      <c r="PG44" s="160"/>
      <c r="PH44" s="160"/>
      <c r="PI44" s="160"/>
      <c r="PJ44" s="160"/>
      <c r="PK44" s="160"/>
      <c r="PL44" s="160"/>
      <c r="PM44" s="160"/>
      <c r="PN44" s="160"/>
      <c r="PO44" s="160"/>
      <c r="PP44" s="160"/>
      <c r="PQ44" s="160"/>
      <c r="PR44" s="160"/>
      <c r="PS44" s="160"/>
      <c r="PT44" s="160"/>
      <c r="PU44" s="160"/>
      <c r="PV44" s="160"/>
      <c r="PW44" s="160"/>
      <c r="PX44" s="160"/>
      <c r="PY44" s="160"/>
      <c r="PZ44" s="160"/>
      <c r="QA44" s="160"/>
      <c r="QB44" s="160"/>
      <c r="QC44" s="160"/>
      <c r="QD44" s="160"/>
      <c r="QE44" s="160"/>
      <c r="QF44" s="160"/>
      <c r="QG44" s="160"/>
      <c r="QH44" s="160"/>
      <c r="QI44" s="160"/>
      <c r="QJ44" s="160"/>
      <c r="QK44" s="160"/>
      <c r="QL44" s="160"/>
      <c r="QM44" s="160"/>
      <c r="QN44" s="160"/>
      <c r="QO44" s="160"/>
      <c r="QP44" s="160"/>
      <c r="QQ44" s="160"/>
      <c r="QR44" s="160"/>
      <c r="QS44" s="160"/>
      <c r="QT44" s="160"/>
      <c r="QU44" s="160"/>
      <c r="QV44" s="160"/>
      <c r="QW44" s="160"/>
      <c r="QX44" s="160"/>
      <c r="QY44" s="160"/>
      <c r="QZ44" s="160"/>
      <c r="RA44" s="160"/>
      <c r="RB44" s="160"/>
      <c r="RC44" s="160"/>
      <c r="RD44" s="160"/>
      <c r="RE44" s="160"/>
      <c r="RF44" s="160"/>
      <c r="RG44" s="160"/>
      <c r="RH44" s="160"/>
      <c r="RI44" s="160"/>
      <c r="RJ44" s="160"/>
      <c r="RK44" s="160"/>
      <c r="RL44" s="160"/>
      <c r="RM44" s="160"/>
      <c r="RN44" s="160"/>
      <c r="RO44" s="160"/>
      <c r="RP44" s="160"/>
      <c r="RQ44" s="160"/>
      <c r="RR44" s="160"/>
      <c r="RS44" s="160"/>
      <c r="RT44" s="160"/>
      <c r="RU44" s="160"/>
      <c r="RV44" s="160"/>
      <c r="RW44" s="160"/>
      <c r="RX44" s="160"/>
      <c r="RY44" s="160"/>
      <c r="RZ44" s="160"/>
      <c r="SA44" s="160"/>
      <c r="SB44" s="160"/>
      <c r="SC44" s="160"/>
      <c r="SD44" s="160"/>
      <c r="SE44" s="160"/>
      <c r="SF44" s="160"/>
      <c r="SG44" s="160"/>
      <c r="SH44" s="160"/>
      <c r="SI44" s="160"/>
      <c r="SJ44" s="160"/>
      <c r="SK44" s="160"/>
      <c r="SL44" s="160"/>
      <c r="SM44" s="160"/>
      <c r="SN44" s="160"/>
      <c r="SO44" s="160"/>
      <c r="SP44" s="160"/>
      <c r="SQ44" s="160"/>
      <c r="SR44" s="160"/>
      <c r="SS44" s="160"/>
      <c r="ST44" s="160"/>
      <c r="SU44" s="160"/>
      <c r="SV44" s="160"/>
      <c r="SW44" s="160"/>
      <c r="SX44" s="160"/>
      <c r="SY44" s="160"/>
      <c r="SZ44" s="160"/>
      <c r="TA44" s="160"/>
      <c r="TB44" s="160"/>
      <c r="TC44" s="160"/>
      <c r="TD44" s="160"/>
      <c r="TE44" s="160"/>
      <c r="TF44" s="160"/>
    </row>
    <row r="45" spans="1:526">
      <c r="A45" s="160"/>
      <c r="B45" s="160"/>
      <c r="C45" s="160"/>
      <c r="D45" s="160"/>
      <c r="E45" s="160"/>
      <c r="F45" s="160"/>
      <c r="G45" s="160"/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  <c r="V45" s="160"/>
      <c r="W45" s="160"/>
      <c r="X45" s="160"/>
      <c r="Y45" s="160"/>
      <c r="Z45" s="160"/>
      <c r="AA45" s="160"/>
      <c r="AB45" s="160"/>
      <c r="AC45" s="160"/>
      <c r="AD45" s="160"/>
      <c r="AE45" s="160"/>
      <c r="AF45" s="160"/>
      <c r="AG45" s="160"/>
      <c r="AH45" s="160"/>
      <c r="AI45" s="160"/>
      <c r="AJ45" s="160"/>
      <c r="AK45" s="160"/>
      <c r="AL45" s="160"/>
      <c r="AM45" s="160"/>
      <c r="AN45" s="160"/>
      <c r="AO45" s="160"/>
      <c r="AP45" s="160"/>
      <c r="AQ45" s="160"/>
      <c r="AR45" s="160"/>
      <c r="AS45" s="160"/>
      <c r="AT45" s="160"/>
      <c r="AU45" s="160"/>
      <c r="AV45" s="160"/>
      <c r="AW45" s="160"/>
      <c r="AX45" s="160"/>
      <c r="AY45" s="160"/>
      <c r="AZ45" s="160"/>
      <c r="BA45" s="160"/>
      <c r="BB45" s="160"/>
      <c r="BC45" s="160"/>
      <c r="BD45" s="160"/>
      <c r="BE45" s="160"/>
      <c r="BF45" s="160"/>
      <c r="BG45" s="160"/>
      <c r="BH45" s="160"/>
      <c r="BI45" s="160"/>
      <c r="BJ45" s="160"/>
      <c r="BK45" s="160"/>
      <c r="BL45" s="160"/>
      <c r="BM45" s="160"/>
      <c r="BN45" s="160"/>
      <c r="BO45" s="160"/>
      <c r="BP45" s="160"/>
      <c r="BQ45" s="160"/>
      <c r="BR45" s="160"/>
      <c r="BS45" s="160"/>
      <c r="BT45" s="160"/>
      <c r="BU45" s="160"/>
      <c r="BV45" s="160"/>
      <c r="BW45" s="160"/>
      <c r="BX45" s="160"/>
      <c r="BY45" s="160"/>
      <c r="BZ45" s="160"/>
      <c r="CA45" s="160"/>
      <c r="CB45" s="160"/>
      <c r="CC45" s="160"/>
      <c r="CD45" s="160"/>
      <c r="CE45" s="160"/>
      <c r="CF45" s="160"/>
      <c r="CG45" s="160"/>
      <c r="CH45" s="160"/>
      <c r="CI45" s="160"/>
      <c r="CJ45" s="160"/>
      <c r="CK45" s="160"/>
      <c r="CL45" s="160"/>
      <c r="CM45" s="160"/>
      <c r="CN45" s="160"/>
      <c r="CO45" s="160"/>
      <c r="CP45" s="160"/>
      <c r="CQ45" s="160"/>
      <c r="CR45" s="160"/>
      <c r="CS45" s="160"/>
      <c r="CT45" s="160"/>
      <c r="CU45" s="160"/>
      <c r="CV45" s="160"/>
      <c r="CW45" s="160"/>
      <c r="CX45" s="160"/>
      <c r="CY45" s="160"/>
      <c r="CZ45" s="160"/>
      <c r="DA45" s="160"/>
      <c r="DB45" s="160"/>
      <c r="DC45" s="160"/>
      <c r="DD45" s="160"/>
      <c r="DE45" s="160"/>
      <c r="DF45" s="160"/>
      <c r="DG45" s="160"/>
      <c r="DH45" s="160"/>
      <c r="DI45" s="160"/>
      <c r="DJ45" s="160"/>
      <c r="DK45" s="160"/>
      <c r="DL45" s="160"/>
      <c r="DM45" s="160"/>
      <c r="DN45" s="160"/>
      <c r="DO45" s="160"/>
      <c r="DP45" s="160"/>
      <c r="DQ45" s="160"/>
      <c r="DR45" s="160"/>
      <c r="DS45" s="160"/>
      <c r="DT45" s="160"/>
      <c r="DU45" s="160"/>
      <c r="DV45" s="160"/>
      <c r="DW45" s="160"/>
      <c r="DX45" s="160"/>
      <c r="DY45" s="160"/>
      <c r="DZ45" s="160"/>
      <c r="EA45" s="160"/>
      <c r="EB45" s="160"/>
      <c r="EC45" s="160"/>
      <c r="ED45" s="160"/>
      <c r="EE45" s="160"/>
      <c r="EF45" s="160"/>
      <c r="EG45" s="160"/>
      <c r="EH45" s="160"/>
      <c r="EI45" s="160"/>
      <c r="EJ45" s="160"/>
      <c r="EK45" s="160"/>
      <c r="EL45" s="160"/>
      <c r="EM45" s="160"/>
      <c r="EN45" s="160"/>
      <c r="EO45" s="160"/>
      <c r="EP45" s="160"/>
      <c r="EQ45" s="160"/>
      <c r="ER45" s="160"/>
      <c r="ES45" s="160"/>
      <c r="ET45" s="160"/>
      <c r="EU45" s="160"/>
      <c r="EV45" s="160"/>
      <c r="EW45" s="160"/>
      <c r="EX45" s="160"/>
      <c r="EY45" s="160"/>
      <c r="EZ45" s="160"/>
      <c r="FA45" s="160"/>
      <c r="FB45" s="160"/>
      <c r="FC45" s="160"/>
      <c r="FD45" s="160"/>
      <c r="FE45" s="160"/>
      <c r="FF45" s="160"/>
      <c r="FG45" s="160"/>
      <c r="FH45" s="160"/>
      <c r="FI45" s="160"/>
      <c r="FJ45" s="160"/>
      <c r="FK45" s="160"/>
      <c r="FL45" s="160"/>
      <c r="FM45" s="160"/>
      <c r="FN45" s="160"/>
      <c r="FO45" s="160"/>
      <c r="FP45" s="160"/>
      <c r="FQ45" s="160"/>
      <c r="FR45" s="160"/>
      <c r="FS45" s="160"/>
      <c r="FT45" s="160"/>
      <c r="FU45" s="160"/>
      <c r="FV45" s="160"/>
      <c r="FW45" s="160"/>
      <c r="FX45" s="160"/>
      <c r="FY45" s="160"/>
      <c r="FZ45" s="160"/>
      <c r="GA45" s="160"/>
      <c r="GB45" s="160"/>
      <c r="GC45" s="160"/>
      <c r="GD45" s="160"/>
      <c r="GE45" s="160"/>
      <c r="GF45" s="160"/>
      <c r="GG45" s="160"/>
      <c r="GH45" s="160"/>
      <c r="GI45" s="160"/>
      <c r="GJ45" s="160"/>
      <c r="GK45" s="160"/>
      <c r="GL45" s="160"/>
      <c r="GM45" s="160"/>
      <c r="GN45" s="160"/>
      <c r="GO45" s="160"/>
      <c r="GP45" s="160"/>
      <c r="GQ45" s="160"/>
      <c r="GR45" s="160"/>
      <c r="GS45" s="160"/>
      <c r="GT45" s="160"/>
      <c r="GU45" s="160"/>
      <c r="GV45" s="160"/>
      <c r="GW45" s="160"/>
      <c r="GX45" s="160"/>
      <c r="GY45" s="160"/>
      <c r="GZ45" s="160"/>
      <c r="HA45" s="160"/>
      <c r="HB45" s="160"/>
      <c r="HC45" s="160"/>
      <c r="HD45" s="160"/>
      <c r="HE45" s="160"/>
      <c r="HF45" s="160"/>
      <c r="HG45" s="160"/>
      <c r="HH45" s="160"/>
      <c r="HI45" s="160"/>
      <c r="HJ45" s="160"/>
      <c r="HK45" s="160"/>
      <c r="HL45" s="160"/>
      <c r="HM45" s="160"/>
      <c r="HN45" s="160"/>
      <c r="HO45" s="160"/>
      <c r="HP45" s="160"/>
      <c r="HQ45" s="160"/>
      <c r="HR45" s="160"/>
      <c r="HS45" s="160"/>
      <c r="HT45" s="160"/>
      <c r="HU45" s="160"/>
      <c r="HV45" s="160"/>
      <c r="HW45" s="160"/>
      <c r="HX45" s="160"/>
      <c r="HY45" s="160"/>
      <c r="HZ45" s="160"/>
      <c r="IA45" s="160"/>
      <c r="IB45" s="160"/>
      <c r="IC45" s="160"/>
      <c r="ID45" s="160"/>
      <c r="IE45" s="160"/>
      <c r="IF45" s="160"/>
      <c r="IG45" s="160"/>
      <c r="IH45" s="160"/>
      <c r="II45" s="160"/>
      <c r="IJ45" s="160"/>
      <c r="IK45" s="160"/>
      <c r="IL45" s="160"/>
      <c r="IM45" s="160"/>
      <c r="IN45" s="160"/>
      <c r="IO45" s="160"/>
      <c r="IP45" s="160"/>
      <c r="IQ45" s="160"/>
      <c r="IR45" s="160"/>
      <c r="IS45" s="160"/>
      <c r="IT45" s="160"/>
      <c r="IU45" s="160"/>
      <c r="IV45" s="160"/>
      <c r="IW45" s="160"/>
      <c r="IX45" s="160"/>
      <c r="IY45" s="160"/>
      <c r="IZ45" s="160"/>
      <c r="JA45" s="160"/>
      <c r="JB45" s="160"/>
      <c r="JC45" s="160"/>
      <c r="JD45" s="160"/>
      <c r="JE45" s="160"/>
      <c r="JF45" s="160"/>
      <c r="JG45" s="160"/>
      <c r="JH45" s="160"/>
      <c r="JI45" s="160"/>
      <c r="JJ45" s="160"/>
      <c r="JK45" s="160"/>
      <c r="JL45" s="160"/>
      <c r="JM45" s="160"/>
      <c r="JN45" s="160"/>
      <c r="JO45" s="160"/>
      <c r="JP45" s="160"/>
      <c r="JQ45" s="160"/>
      <c r="JR45" s="160"/>
      <c r="JS45" s="160"/>
      <c r="JT45" s="160"/>
      <c r="JU45" s="160"/>
      <c r="JV45" s="160"/>
      <c r="JW45" s="160"/>
      <c r="JX45" s="160"/>
      <c r="JY45" s="160"/>
      <c r="JZ45" s="160"/>
      <c r="KA45" s="160"/>
      <c r="KB45" s="160"/>
      <c r="KC45" s="160"/>
      <c r="KD45" s="160"/>
      <c r="KE45" s="160"/>
      <c r="KF45" s="160"/>
      <c r="KG45" s="160"/>
      <c r="KH45" s="160"/>
      <c r="KI45" s="160"/>
      <c r="KJ45" s="160"/>
      <c r="KK45" s="160"/>
      <c r="KL45" s="160"/>
      <c r="KM45" s="160"/>
      <c r="KN45" s="160"/>
      <c r="KO45" s="160"/>
      <c r="KP45" s="160"/>
      <c r="KQ45" s="160"/>
      <c r="KR45" s="160"/>
      <c r="KS45" s="160"/>
      <c r="KT45" s="160"/>
      <c r="KU45" s="160"/>
      <c r="KV45" s="160"/>
      <c r="KW45" s="160"/>
      <c r="KX45" s="160"/>
      <c r="KY45" s="160"/>
      <c r="KZ45" s="160"/>
      <c r="LA45" s="160"/>
      <c r="LB45" s="160"/>
      <c r="LC45" s="160"/>
      <c r="LD45" s="160"/>
      <c r="LE45" s="160"/>
      <c r="LF45" s="160"/>
      <c r="LG45" s="160"/>
      <c r="LH45" s="160"/>
      <c r="LI45" s="160"/>
      <c r="LJ45" s="160"/>
      <c r="LK45" s="160"/>
      <c r="LL45" s="160"/>
      <c r="LM45" s="160"/>
      <c r="LN45" s="160"/>
      <c r="LO45" s="160"/>
      <c r="LP45" s="160"/>
      <c r="LQ45" s="160"/>
      <c r="LR45" s="160"/>
      <c r="LS45" s="160"/>
      <c r="LT45" s="160"/>
      <c r="LU45" s="160"/>
      <c r="LV45" s="160"/>
      <c r="LW45" s="160"/>
      <c r="LX45" s="160"/>
      <c r="LY45" s="160"/>
      <c r="LZ45" s="160"/>
      <c r="MA45" s="160"/>
      <c r="MB45" s="160"/>
      <c r="MC45" s="160"/>
      <c r="MD45" s="160"/>
      <c r="ME45" s="160"/>
      <c r="MF45" s="160"/>
      <c r="MG45" s="160"/>
      <c r="MH45" s="160"/>
      <c r="MI45" s="160"/>
      <c r="MJ45" s="160"/>
      <c r="MK45" s="160"/>
      <c r="ML45" s="160"/>
      <c r="MM45" s="160"/>
      <c r="MN45" s="160"/>
      <c r="MO45" s="160"/>
      <c r="MP45" s="160"/>
      <c r="MQ45" s="160"/>
      <c r="MR45" s="160"/>
      <c r="MS45" s="160"/>
      <c r="MT45" s="160"/>
      <c r="MU45" s="160"/>
      <c r="MV45" s="160"/>
      <c r="MW45" s="160"/>
      <c r="MX45" s="160"/>
      <c r="MY45" s="160"/>
      <c r="MZ45" s="160"/>
      <c r="NA45" s="160"/>
      <c r="NB45" s="160"/>
      <c r="NC45" s="160"/>
      <c r="ND45" s="160"/>
      <c r="NE45" s="160"/>
      <c r="NF45" s="160"/>
      <c r="NG45" s="160"/>
      <c r="NH45" s="160"/>
      <c r="NI45" s="160"/>
      <c r="NJ45" s="160"/>
      <c r="NK45" s="160"/>
      <c r="NL45" s="160"/>
      <c r="NM45" s="160"/>
      <c r="NN45" s="160"/>
      <c r="NO45" s="160"/>
      <c r="NP45" s="160"/>
      <c r="NQ45" s="160"/>
      <c r="NR45" s="160"/>
      <c r="NS45" s="160"/>
      <c r="NT45" s="160"/>
      <c r="NU45" s="160"/>
      <c r="NV45" s="160"/>
      <c r="NW45" s="160"/>
      <c r="NX45" s="160"/>
      <c r="NY45" s="160"/>
      <c r="NZ45" s="160"/>
      <c r="OA45" s="160"/>
      <c r="OB45" s="160"/>
      <c r="OC45" s="160"/>
      <c r="OD45" s="160"/>
      <c r="OE45" s="160"/>
      <c r="OF45" s="160"/>
      <c r="OG45" s="160"/>
      <c r="OH45" s="160"/>
      <c r="OI45" s="160"/>
      <c r="OJ45" s="160"/>
      <c r="OK45" s="160"/>
      <c r="OL45" s="160"/>
      <c r="OM45" s="160"/>
      <c r="ON45" s="160"/>
      <c r="OO45" s="160"/>
      <c r="OP45" s="160"/>
      <c r="OQ45" s="160"/>
      <c r="OR45" s="160"/>
      <c r="OS45" s="160"/>
      <c r="OT45" s="160"/>
      <c r="OU45" s="160"/>
      <c r="OV45" s="160"/>
      <c r="OW45" s="160"/>
      <c r="OX45" s="160"/>
      <c r="OY45" s="160"/>
      <c r="OZ45" s="160"/>
      <c r="PA45" s="160"/>
      <c r="PB45" s="160"/>
      <c r="PC45" s="160"/>
      <c r="PD45" s="160"/>
      <c r="PE45" s="160"/>
      <c r="PF45" s="160"/>
      <c r="PG45" s="160"/>
      <c r="PH45" s="160"/>
      <c r="PI45" s="160"/>
      <c r="PJ45" s="160"/>
      <c r="PK45" s="160"/>
      <c r="PL45" s="160"/>
      <c r="PM45" s="160"/>
      <c r="PN45" s="160"/>
      <c r="PO45" s="160"/>
      <c r="PP45" s="160"/>
      <c r="PQ45" s="160"/>
      <c r="PR45" s="160"/>
      <c r="PS45" s="160"/>
      <c r="PT45" s="160"/>
      <c r="PU45" s="160"/>
      <c r="PV45" s="160"/>
      <c r="PW45" s="160"/>
      <c r="PX45" s="160"/>
      <c r="PY45" s="160"/>
      <c r="PZ45" s="160"/>
      <c r="QA45" s="160"/>
      <c r="QB45" s="160"/>
      <c r="QC45" s="160"/>
      <c r="QD45" s="160"/>
      <c r="QE45" s="160"/>
      <c r="QF45" s="160"/>
      <c r="QG45" s="160"/>
      <c r="QH45" s="160"/>
      <c r="QI45" s="160"/>
      <c r="QJ45" s="160"/>
      <c r="QK45" s="160"/>
      <c r="QL45" s="160"/>
      <c r="QM45" s="160"/>
      <c r="QN45" s="160"/>
      <c r="QO45" s="160"/>
      <c r="QP45" s="160"/>
      <c r="QQ45" s="160"/>
      <c r="QR45" s="160"/>
      <c r="QS45" s="160"/>
      <c r="QT45" s="160"/>
      <c r="QU45" s="160"/>
      <c r="QV45" s="160"/>
      <c r="QW45" s="160"/>
      <c r="QX45" s="160"/>
      <c r="QY45" s="160"/>
      <c r="QZ45" s="160"/>
      <c r="RA45" s="160"/>
      <c r="RB45" s="160"/>
      <c r="RC45" s="160"/>
      <c r="RD45" s="160"/>
      <c r="RE45" s="160"/>
      <c r="RF45" s="160"/>
      <c r="RG45" s="160"/>
      <c r="RH45" s="160"/>
      <c r="RI45" s="160"/>
      <c r="RJ45" s="160"/>
      <c r="RK45" s="160"/>
      <c r="RL45" s="160"/>
      <c r="RM45" s="160"/>
      <c r="RN45" s="160"/>
      <c r="RO45" s="160"/>
      <c r="RP45" s="160"/>
      <c r="RQ45" s="160"/>
      <c r="RR45" s="160"/>
      <c r="RS45" s="160"/>
      <c r="RT45" s="160"/>
      <c r="RU45" s="160"/>
      <c r="RV45" s="160"/>
      <c r="RW45" s="160"/>
      <c r="RX45" s="160"/>
      <c r="RY45" s="160"/>
      <c r="RZ45" s="160"/>
      <c r="SA45" s="160"/>
      <c r="SB45" s="160"/>
      <c r="SC45" s="160"/>
      <c r="SD45" s="160"/>
      <c r="SE45" s="160"/>
      <c r="SF45" s="160"/>
      <c r="SG45" s="160"/>
      <c r="SH45" s="160"/>
      <c r="SI45" s="160"/>
      <c r="SJ45" s="160"/>
      <c r="SK45" s="160"/>
      <c r="SL45" s="160"/>
      <c r="SM45" s="160"/>
      <c r="SN45" s="160"/>
      <c r="SO45" s="160"/>
      <c r="SP45" s="160"/>
      <c r="SQ45" s="160"/>
      <c r="SR45" s="160"/>
      <c r="SS45" s="160"/>
      <c r="ST45" s="160"/>
      <c r="SU45" s="160"/>
      <c r="SV45" s="160"/>
      <c r="SW45" s="160"/>
      <c r="SX45" s="160"/>
      <c r="SY45" s="160"/>
      <c r="SZ45" s="160"/>
      <c r="TA45" s="160"/>
      <c r="TB45" s="160"/>
      <c r="TC45" s="160"/>
      <c r="TD45" s="160"/>
      <c r="TE45" s="160"/>
      <c r="TF45" s="160"/>
    </row>
    <row r="46" spans="1:526">
      <c r="A46" s="160"/>
      <c r="B46" s="160"/>
      <c r="C46" s="160"/>
      <c r="D46" s="160"/>
      <c r="E46" s="160"/>
      <c r="F46" s="160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60"/>
      <c r="Z46" s="160"/>
      <c r="AA46" s="160"/>
      <c r="AB46" s="160"/>
      <c r="AC46" s="160"/>
      <c r="AD46" s="160"/>
      <c r="AE46" s="160"/>
      <c r="AF46" s="160"/>
      <c r="AG46" s="160"/>
      <c r="AH46" s="160"/>
      <c r="AI46" s="160"/>
      <c r="AJ46" s="160"/>
      <c r="AK46" s="160"/>
      <c r="AL46" s="160"/>
      <c r="AM46" s="160"/>
      <c r="AN46" s="160"/>
      <c r="AO46" s="160"/>
      <c r="AP46" s="160"/>
      <c r="AQ46" s="160"/>
      <c r="AR46" s="160"/>
      <c r="AS46" s="160"/>
      <c r="AT46" s="160"/>
      <c r="AU46" s="160"/>
      <c r="AV46" s="160"/>
      <c r="AW46" s="160"/>
      <c r="AX46" s="160"/>
      <c r="AY46" s="160"/>
      <c r="AZ46" s="160"/>
      <c r="BA46" s="160"/>
      <c r="BB46" s="160"/>
      <c r="BC46" s="160"/>
      <c r="BD46" s="160"/>
      <c r="BE46" s="160"/>
      <c r="BF46" s="160"/>
      <c r="BG46" s="160"/>
      <c r="BH46" s="160"/>
      <c r="BI46" s="160"/>
      <c r="BJ46" s="160"/>
      <c r="BK46" s="160"/>
      <c r="BL46" s="160"/>
      <c r="BM46" s="160"/>
      <c r="BN46" s="160"/>
      <c r="BO46" s="160"/>
      <c r="BP46" s="160"/>
      <c r="BQ46" s="160"/>
      <c r="BR46" s="160"/>
      <c r="BS46" s="160"/>
      <c r="BT46" s="160"/>
      <c r="BU46" s="160"/>
      <c r="BV46" s="160"/>
      <c r="BW46" s="160"/>
      <c r="BX46" s="160"/>
      <c r="BY46" s="160"/>
      <c r="BZ46" s="160"/>
      <c r="CA46" s="160"/>
      <c r="CB46" s="160"/>
      <c r="CC46" s="160"/>
      <c r="CD46" s="160"/>
      <c r="CE46" s="160"/>
      <c r="CF46" s="160"/>
      <c r="CG46" s="160"/>
      <c r="CH46" s="160"/>
      <c r="CI46" s="160"/>
      <c r="CJ46" s="160"/>
      <c r="CK46" s="160"/>
      <c r="CL46" s="160"/>
      <c r="CM46" s="160"/>
      <c r="CN46" s="160"/>
      <c r="CO46" s="160"/>
      <c r="CP46" s="160"/>
      <c r="CQ46" s="160"/>
      <c r="CR46" s="160"/>
      <c r="CS46" s="160"/>
      <c r="CT46" s="160"/>
      <c r="CU46" s="160"/>
      <c r="CV46" s="160"/>
      <c r="CW46" s="160"/>
      <c r="CX46" s="160"/>
      <c r="CY46" s="160"/>
      <c r="CZ46" s="160"/>
      <c r="DA46" s="160"/>
      <c r="DB46" s="160"/>
      <c r="DC46" s="160"/>
      <c r="DD46" s="160"/>
      <c r="DE46" s="160"/>
      <c r="DF46" s="160"/>
      <c r="DG46" s="160"/>
      <c r="DH46" s="160"/>
      <c r="DI46" s="160"/>
      <c r="DJ46" s="160"/>
      <c r="DK46" s="160"/>
      <c r="DL46" s="160"/>
      <c r="DM46" s="160"/>
      <c r="DN46" s="160"/>
      <c r="DO46" s="160"/>
      <c r="DP46" s="160"/>
      <c r="DQ46" s="160"/>
      <c r="DR46" s="160"/>
      <c r="DS46" s="160"/>
      <c r="DT46" s="160"/>
      <c r="DU46" s="160"/>
      <c r="DV46" s="160"/>
      <c r="DW46" s="160"/>
      <c r="DX46" s="160"/>
      <c r="DY46" s="160"/>
      <c r="DZ46" s="160"/>
      <c r="EA46" s="160"/>
      <c r="EB46" s="160"/>
      <c r="EC46" s="160"/>
      <c r="ED46" s="160"/>
      <c r="EE46" s="160"/>
      <c r="EF46" s="160"/>
      <c r="EG46" s="160"/>
      <c r="EH46" s="160"/>
      <c r="EI46" s="160"/>
      <c r="EJ46" s="160"/>
      <c r="EK46" s="160"/>
      <c r="EL46" s="160"/>
      <c r="EM46" s="160"/>
      <c r="EN46" s="160"/>
      <c r="EO46" s="160"/>
      <c r="EP46" s="160"/>
      <c r="EQ46" s="160"/>
      <c r="ER46" s="160"/>
      <c r="ES46" s="160"/>
      <c r="ET46" s="160"/>
      <c r="EU46" s="160"/>
      <c r="EV46" s="160"/>
      <c r="EW46" s="160"/>
      <c r="EX46" s="160"/>
      <c r="EY46" s="160"/>
      <c r="EZ46" s="160"/>
      <c r="FA46" s="160"/>
      <c r="FB46" s="160"/>
      <c r="FC46" s="160"/>
      <c r="FD46" s="160"/>
      <c r="FE46" s="160"/>
      <c r="FF46" s="160"/>
      <c r="FG46" s="160"/>
      <c r="FH46" s="160"/>
      <c r="FI46" s="160"/>
      <c r="FJ46" s="160"/>
      <c r="FK46" s="160"/>
      <c r="FL46" s="160"/>
      <c r="FM46" s="160"/>
      <c r="FN46" s="160"/>
      <c r="FO46" s="160"/>
      <c r="FP46" s="160"/>
      <c r="FQ46" s="160"/>
      <c r="FR46" s="160"/>
      <c r="FS46" s="160"/>
      <c r="FT46" s="160"/>
      <c r="FU46" s="160"/>
      <c r="FV46" s="160"/>
      <c r="FW46" s="160"/>
      <c r="FX46" s="160"/>
      <c r="FY46" s="160"/>
      <c r="FZ46" s="160"/>
      <c r="GA46" s="160"/>
      <c r="GB46" s="160"/>
      <c r="GC46" s="160"/>
      <c r="GD46" s="160"/>
      <c r="GE46" s="160"/>
      <c r="GF46" s="160"/>
      <c r="GG46" s="160"/>
      <c r="GH46" s="160"/>
      <c r="GI46" s="160"/>
      <c r="GJ46" s="160"/>
      <c r="GK46" s="160"/>
      <c r="GL46" s="160"/>
      <c r="GM46" s="160"/>
      <c r="GN46" s="160"/>
      <c r="GO46" s="160"/>
      <c r="GP46" s="160"/>
      <c r="GQ46" s="160"/>
      <c r="GR46" s="160"/>
      <c r="GS46" s="160"/>
      <c r="GT46" s="160"/>
      <c r="GU46" s="160"/>
      <c r="GV46" s="160"/>
      <c r="GW46" s="160"/>
      <c r="GX46" s="160"/>
      <c r="GY46" s="160"/>
      <c r="GZ46" s="160"/>
      <c r="HA46" s="160"/>
      <c r="HB46" s="160"/>
      <c r="HC46" s="160"/>
      <c r="HD46" s="160"/>
      <c r="HE46" s="160"/>
      <c r="HF46" s="160"/>
      <c r="HG46" s="160"/>
      <c r="HH46" s="160"/>
      <c r="HI46" s="160"/>
      <c r="HJ46" s="160"/>
      <c r="HK46" s="160"/>
      <c r="HL46" s="160"/>
      <c r="HM46" s="160"/>
      <c r="HN46" s="160"/>
      <c r="HO46" s="160"/>
      <c r="HP46" s="160"/>
      <c r="HQ46" s="160"/>
      <c r="HR46" s="160"/>
      <c r="HS46" s="160"/>
      <c r="HT46" s="160"/>
      <c r="HU46" s="160"/>
      <c r="HV46" s="160"/>
      <c r="HW46" s="160"/>
      <c r="HX46" s="160"/>
      <c r="HY46" s="160"/>
      <c r="HZ46" s="160"/>
      <c r="IA46" s="160"/>
      <c r="IB46" s="160"/>
      <c r="IC46" s="160"/>
      <c r="ID46" s="160"/>
      <c r="IE46" s="160"/>
      <c r="IF46" s="160"/>
      <c r="IG46" s="160"/>
      <c r="IH46" s="160"/>
      <c r="II46" s="160"/>
      <c r="IJ46" s="160"/>
      <c r="IK46" s="160"/>
      <c r="IL46" s="160"/>
      <c r="IM46" s="160"/>
      <c r="IN46" s="160"/>
      <c r="IO46" s="160"/>
      <c r="IP46" s="160"/>
      <c r="IQ46" s="160"/>
      <c r="IR46" s="160"/>
      <c r="IS46" s="160"/>
      <c r="IT46" s="160"/>
      <c r="IU46" s="160"/>
      <c r="IV46" s="160"/>
      <c r="IW46" s="160"/>
      <c r="IX46" s="160"/>
      <c r="IY46" s="160"/>
      <c r="IZ46" s="160"/>
      <c r="JA46" s="160"/>
      <c r="JB46" s="160"/>
      <c r="JC46" s="160"/>
      <c r="JD46" s="160"/>
      <c r="JE46" s="160"/>
      <c r="JF46" s="160"/>
      <c r="JG46" s="160"/>
      <c r="JH46" s="160"/>
      <c r="JI46" s="160"/>
      <c r="JJ46" s="160"/>
      <c r="JK46" s="160"/>
      <c r="JL46" s="160"/>
      <c r="JM46" s="160"/>
      <c r="JN46" s="160"/>
      <c r="JO46" s="160"/>
      <c r="JP46" s="160"/>
      <c r="JQ46" s="160"/>
      <c r="JR46" s="160"/>
      <c r="JS46" s="160"/>
      <c r="JT46" s="160"/>
      <c r="JU46" s="160"/>
      <c r="JV46" s="160"/>
      <c r="JW46" s="160"/>
      <c r="JX46" s="160"/>
      <c r="JY46" s="160"/>
      <c r="JZ46" s="160"/>
      <c r="KA46" s="160"/>
      <c r="KB46" s="160"/>
      <c r="KC46" s="160"/>
      <c r="KD46" s="160"/>
      <c r="KE46" s="160"/>
      <c r="KF46" s="160"/>
      <c r="KG46" s="160"/>
      <c r="KH46" s="160"/>
      <c r="KI46" s="160"/>
      <c r="KJ46" s="160"/>
      <c r="KK46" s="160"/>
      <c r="KL46" s="160"/>
      <c r="KM46" s="160"/>
      <c r="KN46" s="160"/>
      <c r="KO46" s="160"/>
      <c r="KP46" s="160"/>
      <c r="KQ46" s="160"/>
      <c r="KR46" s="160"/>
      <c r="KS46" s="160"/>
      <c r="KT46" s="160"/>
      <c r="KU46" s="160"/>
      <c r="KV46" s="160"/>
      <c r="KW46" s="160"/>
      <c r="KX46" s="160"/>
      <c r="KY46" s="160"/>
      <c r="KZ46" s="160"/>
      <c r="LA46" s="160"/>
      <c r="LB46" s="160"/>
      <c r="LC46" s="160"/>
      <c r="LD46" s="160"/>
      <c r="LE46" s="160"/>
      <c r="LF46" s="160"/>
      <c r="LG46" s="160"/>
      <c r="LH46" s="160"/>
      <c r="LI46" s="160"/>
      <c r="LJ46" s="160"/>
      <c r="LK46" s="160"/>
      <c r="LL46" s="160"/>
      <c r="LM46" s="160"/>
      <c r="LN46" s="160"/>
      <c r="LO46" s="160"/>
      <c r="LP46" s="160"/>
      <c r="LQ46" s="160"/>
      <c r="LR46" s="160"/>
      <c r="LS46" s="160"/>
      <c r="LT46" s="160"/>
      <c r="LU46" s="160"/>
      <c r="LV46" s="160"/>
      <c r="LW46" s="160"/>
      <c r="LX46" s="160"/>
      <c r="LY46" s="160"/>
      <c r="LZ46" s="160"/>
      <c r="MA46" s="160"/>
      <c r="MB46" s="160"/>
      <c r="MC46" s="160"/>
      <c r="MD46" s="160"/>
      <c r="ME46" s="160"/>
      <c r="MF46" s="160"/>
      <c r="MG46" s="160"/>
      <c r="MH46" s="160"/>
      <c r="MI46" s="160"/>
      <c r="MJ46" s="160"/>
      <c r="MK46" s="160"/>
      <c r="ML46" s="160"/>
      <c r="MM46" s="160"/>
      <c r="MN46" s="160"/>
      <c r="MO46" s="160"/>
      <c r="MP46" s="160"/>
      <c r="MQ46" s="160"/>
      <c r="MR46" s="160"/>
      <c r="MS46" s="160"/>
      <c r="MT46" s="160"/>
      <c r="MU46" s="160"/>
      <c r="MV46" s="160"/>
      <c r="MW46" s="160"/>
      <c r="MX46" s="160"/>
      <c r="MY46" s="160"/>
      <c r="MZ46" s="160"/>
      <c r="NA46" s="160"/>
      <c r="NB46" s="160"/>
      <c r="NC46" s="160"/>
      <c r="ND46" s="160"/>
      <c r="NE46" s="160"/>
      <c r="NF46" s="160"/>
      <c r="NG46" s="160"/>
      <c r="NH46" s="160"/>
      <c r="NI46" s="160"/>
      <c r="NJ46" s="160"/>
      <c r="NK46" s="160"/>
      <c r="NL46" s="160"/>
      <c r="NM46" s="160"/>
      <c r="NN46" s="160"/>
      <c r="NO46" s="160"/>
      <c r="NP46" s="160"/>
      <c r="NQ46" s="160"/>
      <c r="NR46" s="160"/>
      <c r="NS46" s="160"/>
      <c r="NT46" s="160"/>
      <c r="NU46" s="160"/>
      <c r="NV46" s="160"/>
      <c r="NW46" s="160"/>
      <c r="NX46" s="160"/>
      <c r="NY46" s="160"/>
      <c r="NZ46" s="160"/>
      <c r="OA46" s="160"/>
      <c r="OB46" s="160"/>
      <c r="OC46" s="160"/>
      <c r="OD46" s="160"/>
      <c r="OE46" s="160"/>
      <c r="OF46" s="160"/>
      <c r="OG46" s="160"/>
      <c r="OH46" s="160"/>
      <c r="OI46" s="160"/>
      <c r="OJ46" s="160"/>
      <c r="OK46" s="160"/>
      <c r="OL46" s="160"/>
      <c r="OM46" s="160"/>
      <c r="ON46" s="160"/>
      <c r="OO46" s="160"/>
      <c r="OP46" s="160"/>
      <c r="OQ46" s="160"/>
      <c r="OR46" s="160"/>
      <c r="OS46" s="160"/>
      <c r="OT46" s="160"/>
      <c r="OU46" s="160"/>
      <c r="OV46" s="160"/>
      <c r="OW46" s="160"/>
      <c r="OX46" s="160"/>
      <c r="OY46" s="160"/>
      <c r="OZ46" s="160"/>
      <c r="PA46" s="160"/>
      <c r="PB46" s="160"/>
      <c r="PC46" s="160"/>
      <c r="PD46" s="160"/>
      <c r="PE46" s="160"/>
      <c r="PF46" s="160"/>
      <c r="PG46" s="160"/>
      <c r="PH46" s="160"/>
      <c r="PI46" s="160"/>
      <c r="PJ46" s="160"/>
      <c r="PK46" s="160"/>
      <c r="PL46" s="160"/>
      <c r="PM46" s="160"/>
      <c r="PN46" s="160"/>
      <c r="PO46" s="160"/>
      <c r="PP46" s="160"/>
      <c r="PQ46" s="160"/>
      <c r="PR46" s="160"/>
      <c r="PS46" s="160"/>
      <c r="PT46" s="160"/>
      <c r="PU46" s="160"/>
      <c r="PV46" s="160"/>
      <c r="PW46" s="160"/>
      <c r="PX46" s="160"/>
      <c r="PY46" s="160"/>
      <c r="PZ46" s="160"/>
      <c r="QA46" s="160"/>
      <c r="QB46" s="160"/>
      <c r="QC46" s="160"/>
      <c r="QD46" s="160"/>
      <c r="QE46" s="160"/>
      <c r="QF46" s="160"/>
      <c r="QG46" s="160"/>
      <c r="QH46" s="160"/>
      <c r="QI46" s="160"/>
      <c r="QJ46" s="160"/>
      <c r="QK46" s="160"/>
      <c r="QL46" s="160"/>
      <c r="QM46" s="160"/>
      <c r="QN46" s="160"/>
      <c r="QO46" s="160"/>
      <c r="QP46" s="160"/>
      <c r="QQ46" s="160"/>
      <c r="QR46" s="160"/>
      <c r="QS46" s="160"/>
      <c r="QT46" s="160"/>
      <c r="QU46" s="160"/>
      <c r="QV46" s="160"/>
      <c r="QW46" s="160"/>
      <c r="QX46" s="160"/>
      <c r="QY46" s="160"/>
      <c r="QZ46" s="160"/>
      <c r="RA46" s="160"/>
      <c r="RB46" s="160"/>
      <c r="RC46" s="160"/>
      <c r="RD46" s="160"/>
      <c r="RE46" s="160"/>
      <c r="RF46" s="160"/>
      <c r="RG46" s="160"/>
      <c r="RH46" s="160"/>
      <c r="RI46" s="160"/>
      <c r="RJ46" s="160"/>
      <c r="RK46" s="160"/>
      <c r="RL46" s="160"/>
      <c r="RM46" s="160"/>
      <c r="RN46" s="160"/>
      <c r="RO46" s="160"/>
      <c r="RP46" s="160"/>
      <c r="RQ46" s="160"/>
      <c r="RR46" s="160"/>
      <c r="RS46" s="160"/>
      <c r="RT46" s="160"/>
      <c r="RU46" s="160"/>
      <c r="RV46" s="160"/>
      <c r="RW46" s="160"/>
      <c r="RX46" s="160"/>
      <c r="RY46" s="160"/>
      <c r="RZ46" s="160"/>
      <c r="SA46" s="160"/>
      <c r="SB46" s="160"/>
      <c r="SC46" s="160"/>
      <c r="SD46" s="160"/>
      <c r="SE46" s="160"/>
      <c r="SF46" s="160"/>
      <c r="SG46" s="160"/>
      <c r="SH46" s="160"/>
      <c r="SI46" s="160"/>
      <c r="SJ46" s="160"/>
      <c r="SK46" s="160"/>
      <c r="SL46" s="160"/>
      <c r="SM46" s="160"/>
      <c r="SN46" s="160"/>
      <c r="SO46" s="160"/>
      <c r="SP46" s="160"/>
      <c r="SQ46" s="160"/>
      <c r="SR46" s="160"/>
      <c r="SS46" s="160"/>
      <c r="ST46" s="160"/>
      <c r="SU46" s="160"/>
      <c r="SV46" s="160"/>
      <c r="SW46" s="160"/>
      <c r="SX46" s="160"/>
      <c r="SY46" s="160"/>
      <c r="SZ46" s="160"/>
      <c r="TA46" s="160"/>
      <c r="TB46" s="160"/>
      <c r="TC46" s="160"/>
      <c r="TD46" s="160"/>
      <c r="TE46" s="160"/>
      <c r="TF46" s="160"/>
    </row>
    <row r="47" spans="1:526">
      <c r="A47" s="160"/>
      <c r="B47" s="160"/>
      <c r="C47" s="160"/>
      <c r="D47" s="160"/>
      <c r="E47" s="160"/>
      <c r="F47" s="160"/>
      <c r="G47" s="160"/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  <c r="V47" s="160"/>
      <c r="W47" s="160"/>
      <c r="X47" s="160"/>
      <c r="Y47" s="160"/>
      <c r="Z47" s="160"/>
      <c r="AA47" s="160"/>
      <c r="AB47" s="160"/>
      <c r="AC47" s="160"/>
      <c r="AD47" s="160"/>
      <c r="AE47" s="160"/>
      <c r="AF47" s="160"/>
      <c r="AG47" s="160"/>
      <c r="AH47" s="160"/>
      <c r="AI47" s="160"/>
      <c r="AJ47" s="160"/>
      <c r="AK47" s="160"/>
      <c r="AL47" s="160"/>
      <c r="AM47" s="160"/>
      <c r="AN47" s="160"/>
      <c r="AO47" s="160"/>
      <c r="AP47" s="160"/>
      <c r="AQ47" s="160"/>
      <c r="AR47" s="160"/>
      <c r="AS47" s="160"/>
      <c r="AT47" s="160"/>
      <c r="AU47" s="160"/>
      <c r="AV47" s="160"/>
      <c r="AW47" s="160"/>
      <c r="AX47" s="160"/>
      <c r="AY47" s="160"/>
      <c r="AZ47" s="160"/>
      <c r="BA47" s="160"/>
      <c r="BB47" s="160"/>
      <c r="BC47" s="160"/>
      <c r="BD47" s="160"/>
      <c r="BE47" s="160"/>
      <c r="BF47" s="160"/>
      <c r="BG47" s="160"/>
      <c r="BH47" s="160"/>
      <c r="BI47" s="160"/>
      <c r="BJ47" s="160"/>
      <c r="BK47" s="160"/>
      <c r="BL47" s="160"/>
      <c r="BM47" s="160"/>
      <c r="BN47" s="160"/>
      <c r="BO47" s="160"/>
      <c r="BP47" s="160"/>
      <c r="BQ47" s="160"/>
      <c r="BR47" s="160"/>
      <c r="BS47" s="160"/>
      <c r="BT47" s="160"/>
      <c r="BU47" s="160"/>
      <c r="BV47" s="160"/>
      <c r="BW47" s="160"/>
      <c r="BX47" s="160"/>
      <c r="BY47" s="160"/>
      <c r="BZ47" s="160"/>
      <c r="CA47" s="160"/>
      <c r="CB47" s="160"/>
      <c r="CC47" s="160"/>
      <c r="CD47" s="160"/>
      <c r="CE47" s="160"/>
      <c r="CF47" s="160"/>
      <c r="CG47" s="160"/>
      <c r="CH47" s="160"/>
      <c r="CI47" s="160"/>
      <c r="CJ47" s="160"/>
      <c r="CK47" s="160"/>
      <c r="CL47" s="160"/>
      <c r="CM47" s="160"/>
      <c r="CN47" s="160"/>
      <c r="CO47" s="160"/>
      <c r="CP47" s="160"/>
      <c r="CQ47" s="160"/>
      <c r="CR47" s="160"/>
      <c r="CS47" s="160"/>
      <c r="CT47" s="160"/>
      <c r="CU47" s="160"/>
      <c r="CV47" s="160"/>
      <c r="CW47" s="160"/>
      <c r="CX47" s="160"/>
      <c r="CY47" s="160"/>
      <c r="CZ47" s="160"/>
      <c r="DA47" s="160"/>
      <c r="DB47" s="160"/>
      <c r="DC47" s="160"/>
      <c r="DD47" s="160"/>
      <c r="DE47" s="160"/>
      <c r="DF47" s="160"/>
      <c r="DG47" s="160"/>
      <c r="DH47" s="160"/>
      <c r="DI47" s="160"/>
      <c r="DJ47" s="160"/>
      <c r="DK47" s="160"/>
      <c r="DL47" s="160"/>
      <c r="DM47" s="160"/>
      <c r="DN47" s="160"/>
      <c r="DO47" s="160"/>
      <c r="DP47" s="160"/>
      <c r="DQ47" s="160"/>
      <c r="DR47" s="160"/>
      <c r="DS47" s="160"/>
      <c r="DT47" s="160"/>
      <c r="DU47" s="160"/>
      <c r="DV47" s="160"/>
      <c r="DW47" s="160"/>
      <c r="DX47" s="160"/>
      <c r="DY47" s="160"/>
      <c r="DZ47" s="160"/>
      <c r="EA47" s="160"/>
      <c r="EB47" s="160"/>
      <c r="EC47" s="160"/>
      <c r="ED47" s="160"/>
      <c r="EE47" s="160"/>
      <c r="EF47" s="160"/>
      <c r="EG47" s="160"/>
      <c r="EH47" s="160"/>
      <c r="EI47" s="160"/>
      <c r="EJ47" s="160"/>
      <c r="EK47" s="160"/>
      <c r="EL47" s="160"/>
      <c r="EM47" s="160"/>
      <c r="EN47" s="160"/>
      <c r="EO47" s="160"/>
      <c r="EP47" s="160"/>
      <c r="EQ47" s="160"/>
      <c r="ER47" s="160"/>
      <c r="ES47" s="160"/>
      <c r="ET47" s="160"/>
      <c r="EU47" s="160"/>
      <c r="EV47" s="160"/>
      <c r="EW47" s="160"/>
      <c r="EX47" s="160"/>
      <c r="EY47" s="160"/>
      <c r="EZ47" s="160"/>
      <c r="FA47" s="160"/>
      <c r="FB47" s="160"/>
      <c r="FC47" s="160"/>
      <c r="FD47" s="160"/>
      <c r="FE47" s="160"/>
      <c r="FF47" s="160"/>
      <c r="FG47" s="160"/>
      <c r="FH47" s="160"/>
      <c r="FI47" s="160"/>
      <c r="FJ47" s="160"/>
      <c r="FK47" s="160"/>
      <c r="FL47" s="160"/>
      <c r="FM47" s="160"/>
      <c r="FN47" s="160"/>
      <c r="FO47" s="160"/>
      <c r="FP47" s="160"/>
      <c r="FQ47" s="160"/>
      <c r="FR47" s="160"/>
      <c r="FS47" s="160"/>
      <c r="FT47" s="160"/>
      <c r="FU47" s="160"/>
      <c r="FV47" s="160"/>
      <c r="FW47" s="160"/>
      <c r="FX47" s="160"/>
      <c r="FY47" s="160"/>
      <c r="FZ47" s="160"/>
      <c r="GA47" s="160"/>
      <c r="GB47" s="160"/>
      <c r="GC47" s="160"/>
      <c r="GD47" s="160"/>
      <c r="GE47" s="160"/>
      <c r="GF47" s="160"/>
      <c r="GG47" s="160"/>
      <c r="GH47" s="160"/>
      <c r="GI47" s="160"/>
      <c r="GJ47" s="160"/>
      <c r="GK47" s="160"/>
      <c r="GL47" s="160"/>
      <c r="GM47" s="160"/>
      <c r="GN47" s="160"/>
      <c r="GO47" s="160"/>
      <c r="GP47" s="160"/>
      <c r="GQ47" s="160"/>
      <c r="GR47" s="160"/>
      <c r="GS47" s="160"/>
      <c r="GT47" s="160"/>
      <c r="GU47" s="160"/>
      <c r="GV47" s="160"/>
      <c r="GW47" s="160"/>
      <c r="GX47" s="160"/>
      <c r="GY47" s="160"/>
      <c r="GZ47" s="160"/>
      <c r="HA47" s="160"/>
      <c r="HB47" s="160"/>
      <c r="HC47" s="160"/>
      <c r="HD47" s="160"/>
      <c r="HE47" s="160"/>
      <c r="HF47" s="160"/>
      <c r="HG47" s="160"/>
      <c r="HH47" s="160"/>
      <c r="HI47" s="160"/>
      <c r="HJ47" s="160"/>
      <c r="HK47" s="160"/>
      <c r="HL47" s="160"/>
      <c r="HM47" s="160"/>
      <c r="HN47" s="160"/>
      <c r="HO47" s="160"/>
      <c r="HP47" s="160"/>
      <c r="HQ47" s="160"/>
      <c r="HR47" s="160"/>
      <c r="HS47" s="160"/>
      <c r="HT47" s="160"/>
      <c r="HU47" s="160"/>
      <c r="HV47" s="160"/>
      <c r="HW47" s="160"/>
      <c r="HX47" s="160"/>
      <c r="HY47" s="160"/>
      <c r="HZ47" s="160"/>
      <c r="IA47" s="160"/>
      <c r="IB47" s="160"/>
      <c r="IC47" s="160"/>
      <c r="ID47" s="160"/>
      <c r="IE47" s="160"/>
      <c r="IF47" s="160"/>
      <c r="IG47" s="160"/>
      <c r="IH47" s="160"/>
      <c r="II47" s="160"/>
      <c r="IJ47" s="160"/>
      <c r="IK47" s="160"/>
      <c r="IL47" s="160"/>
      <c r="IM47" s="160"/>
      <c r="IN47" s="160"/>
      <c r="IO47" s="160"/>
      <c r="IP47" s="160"/>
      <c r="IQ47" s="160"/>
      <c r="IR47" s="160"/>
      <c r="IS47" s="160"/>
      <c r="IT47" s="160"/>
      <c r="IU47" s="160"/>
      <c r="IV47" s="160"/>
      <c r="IW47" s="160"/>
      <c r="IX47" s="160"/>
      <c r="IY47" s="160"/>
      <c r="IZ47" s="160"/>
      <c r="JA47" s="160"/>
      <c r="JB47" s="160"/>
      <c r="JC47" s="160"/>
      <c r="JD47" s="160"/>
      <c r="JE47" s="160"/>
      <c r="JF47" s="160"/>
      <c r="JG47" s="160"/>
      <c r="JH47" s="160"/>
      <c r="JI47" s="160"/>
      <c r="JJ47" s="160"/>
      <c r="JK47" s="160"/>
      <c r="JL47" s="160"/>
      <c r="JM47" s="160"/>
      <c r="JN47" s="160"/>
      <c r="JO47" s="160"/>
      <c r="JP47" s="160"/>
      <c r="JQ47" s="160"/>
      <c r="JR47" s="160"/>
      <c r="JS47" s="160"/>
      <c r="JT47" s="160"/>
      <c r="JU47" s="160"/>
      <c r="JV47" s="160"/>
      <c r="JW47" s="160"/>
      <c r="JX47" s="160"/>
      <c r="JY47" s="160"/>
      <c r="JZ47" s="160"/>
      <c r="KA47" s="160"/>
      <c r="KB47" s="160"/>
      <c r="KC47" s="160"/>
      <c r="KD47" s="160"/>
      <c r="KE47" s="160"/>
      <c r="KF47" s="160"/>
      <c r="KG47" s="160"/>
      <c r="KH47" s="160"/>
      <c r="KI47" s="160"/>
      <c r="KJ47" s="160"/>
      <c r="KK47" s="160"/>
      <c r="KL47" s="160"/>
      <c r="KM47" s="160"/>
      <c r="KN47" s="160"/>
      <c r="KO47" s="160"/>
      <c r="KP47" s="160"/>
      <c r="KQ47" s="160"/>
      <c r="KR47" s="160"/>
      <c r="KS47" s="160"/>
      <c r="KT47" s="160"/>
      <c r="KU47" s="160"/>
      <c r="KV47" s="160"/>
      <c r="KW47" s="160"/>
      <c r="KX47" s="160"/>
      <c r="KY47" s="160"/>
      <c r="KZ47" s="160"/>
      <c r="LA47" s="160"/>
      <c r="LB47" s="160"/>
      <c r="LC47" s="160"/>
      <c r="LD47" s="160"/>
      <c r="LE47" s="160"/>
      <c r="LF47" s="160"/>
      <c r="LG47" s="160"/>
      <c r="LH47" s="160"/>
      <c r="LI47" s="160"/>
      <c r="LJ47" s="160"/>
      <c r="LK47" s="160"/>
      <c r="LL47" s="160"/>
      <c r="LM47" s="160"/>
      <c r="LN47" s="160"/>
      <c r="LO47" s="160"/>
      <c r="LP47" s="160"/>
      <c r="LQ47" s="160"/>
      <c r="LR47" s="160"/>
      <c r="LS47" s="160"/>
      <c r="LT47" s="160"/>
      <c r="LU47" s="160"/>
      <c r="LV47" s="160"/>
      <c r="LW47" s="160"/>
      <c r="LX47" s="160"/>
      <c r="LY47" s="160"/>
      <c r="LZ47" s="160"/>
      <c r="MA47" s="160"/>
      <c r="MB47" s="160"/>
      <c r="MC47" s="160"/>
      <c r="MD47" s="160"/>
      <c r="ME47" s="160"/>
      <c r="MF47" s="160"/>
      <c r="MG47" s="160"/>
      <c r="MH47" s="160"/>
      <c r="MI47" s="160"/>
      <c r="MJ47" s="160"/>
      <c r="MK47" s="160"/>
      <c r="ML47" s="160"/>
      <c r="MM47" s="160"/>
      <c r="MN47" s="160"/>
      <c r="MO47" s="160"/>
      <c r="MP47" s="160"/>
      <c r="MQ47" s="160"/>
      <c r="MR47" s="160"/>
      <c r="MS47" s="160"/>
      <c r="MT47" s="160"/>
      <c r="MU47" s="160"/>
      <c r="MV47" s="160"/>
      <c r="MW47" s="160"/>
      <c r="MX47" s="160"/>
      <c r="MY47" s="160"/>
      <c r="MZ47" s="160"/>
      <c r="NA47" s="160"/>
      <c r="NB47" s="160"/>
      <c r="NC47" s="160"/>
      <c r="ND47" s="160"/>
      <c r="NE47" s="160"/>
      <c r="NF47" s="160"/>
      <c r="NG47" s="160"/>
      <c r="NH47" s="160"/>
      <c r="NI47" s="160"/>
      <c r="NJ47" s="160"/>
      <c r="NK47" s="160"/>
      <c r="NL47" s="160"/>
      <c r="NM47" s="160"/>
      <c r="NN47" s="160"/>
      <c r="NO47" s="160"/>
      <c r="NP47" s="160"/>
      <c r="NQ47" s="160"/>
      <c r="NR47" s="160"/>
      <c r="NS47" s="160"/>
      <c r="NT47" s="160"/>
      <c r="NU47" s="160"/>
      <c r="NV47" s="160"/>
      <c r="NW47" s="160"/>
      <c r="NX47" s="160"/>
      <c r="NY47" s="160"/>
      <c r="NZ47" s="160"/>
      <c r="OA47" s="160"/>
      <c r="OB47" s="160"/>
      <c r="OC47" s="160"/>
      <c r="OD47" s="160"/>
      <c r="OE47" s="160"/>
      <c r="OF47" s="160"/>
      <c r="OG47" s="160"/>
      <c r="OH47" s="160"/>
      <c r="OI47" s="160"/>
      <c r="OJ47" s="160"/>
      <c r="OK47" s="160"/>
      <c r="OL47" s="160"/>
      <c r="OM47" s="160"/>
      <c r="ON47" s="160"/>
      <c r="OO47" s="160"/>
      <c r="OP47" s="160"/>
      <c r="OQ47" s="160"/>
      <c r="OR47" s="160"/>
      <c r="OS47" s="160"/>
      <c r="OT47" s="160"/>
      <c r="OU47" s="160"/>
      <c r="OV47" s="160"/>
      <c r="OW47" s="160"/>
      <c r="OX47" s="160"/>
      <c r="OY47" s="160"/>
      <c r="OZ47" s="160"/>
      <c r="PA47" s="160"/>
      <c r="PB47" s="160"/>
      <c r="PC47" s="160"/>
      <c r="PD47" s="160"/>
      <c r="PE47" s="160"/>
      <c r="PF47" s="160"/>
      <c r="PG47" s="160"/>
      <c r="PH47" s="160"/>
      <c r="PI47" s="160"/>
      <c r="PJ47" s="160"/>
      <c r="PK47" s="160"/>
      <c r="PL47" s="160"/>
      <c r="PM47" s="160"/>
      <c r="PN47" s="160"/>
      <c r="PO47" s="160"/>
      <c r="PP47" s="160"/>
      <c r="PQ47" s="160"/>
      <c r="PR47" s="160"/>
      <c r="PS47" s="160"/>
      <c r="PT47" s="160"/>
      <c r="PU47" s="160"/>
      <c r="PV47" s="160"/>
      <c r="PW47" s="160"/>
      <c r="PX47" s="160"/>
      <c r="PY47" s="160"/>
      <c r="PZ47" s="160"/>
      <c r="QA47" s="160"/>
      <c r="QB47" s="160"/>
      <c r="QC47" s="160"/>
      <c r="QD47" s="160"/>
      <c r="QE47" s="160"/>
      <c r="QF47" s="160"/>
      <c r="QG47" s="160"/>
      <c r="QH47" s="160"/>
      <c r="QI47" s="160"/>
      <c r="QJ47" s="160"/>
      <c r="QK47" s="160"/>
      <c r="QL47" s="160"/>
      <c r="QM47" s="160"/>
      <c r="QN47" s="160"/>
      <c r="QO47" s="160"/>
      <c r="QP47" s="160"/>
      <c r="QQ47" s="160"/>
      <c r="QR47" s="160"/>
      <c r="QS47" s="160"/>
      <c r="QT47" s="160"/>
      <c r="QU47" s="160"/>
      <c r="QV47" s="160"/>
      <c r="QW47" s="160"/>
      <c r="QX47" s="160"/>
      <c r="QY47" s="160"/>
      <c r="QZ47" s="160"/>
      <c r="RA47" s="160"/>
      <c r="RB47" s="160"/>
      <c r="RC47" s="160"/>
      <c r="RD47" s="160"/>
      <c r="RE47" s="160"/>
      <c r="RF47" s="160"/>
      <c r="RG47" s="160"/>
      <c r="RH47" s="160"/>
      <c r="RI47" s="160"/>
      <c r="RJ47" s="160"/>
      <c r="RK47" s="160"/>
      <c r="RL47" s="160"/>
      <c r="RM47" s="160"/>
      <c r="RN47" s="160"/>
      <c r="RO47" s="160"/>
      <c r="RP47" s="160"/>
      <c r="RQ47" s="160"/>
      <c r="RR47" s="160"/>
      <c r="RS47" s="160"/>
      <c r="RT47" s="160"/>
      <c r="RU47" s="160"/>
      <c r="RV47" s="160"/>
      <c r="RW47" s="160"/>
      <c r="RX47" s="160"/>
      <c r="RY47" s="160"/>
      <c r="RZ47" s="160"/>
      <c r="SA47" s="160"/>
      <c r="SB47" s="160"/>
      <c r="SC47" s="160"/>
      <c r="SD47" s="160"/>
      <c r="SE47" s="160"/>
      <c r="SF47" s="160"/>
      <c r="SG47" s="160"/>
      <c r="SH47" s="160"/>
      <c r="SI47" s="160"/>
      <c r="SJ47" s="160"/>
      <c r="SK47" s="160"/>
      <c r="SL47" s="160"/>
      <c r="SM47" s="160"/>
      <c r="SN47" s="160"/>
      <c r="SO47" s="160"/>
      <c r="SP47" s="160"/>
      <c r="SQ47" s="160"/>
      <c r="SR47" s="160"/>
      <c r="SS47" s="160"/>
      <c r="ST47" s="160"/>
      <c r="SU47" s="160"/>
      <c r="SV47" s="160"/>
      <c r="SW47" s="160"/>
      <c r="SX47" s="160"/>
      <c r="SY47" s="160"/>
      <c r="SZ47" s="160"/>
      <c r="TA47" s="160"/>
      <c r="TB47" s="160"/>
      <c r="TC47" s="160"/>
      <c r="TD47" s="160"/>
      <c r="TE47" s="160"/>
      <c r="TF47" s="160"/>
    </row>
    <row r="48" spans="1:526">
      <c r="A48" s="160"/>
      <c r="B48" s="160"/>
      <c r="C48" s="160"/>
      <c r="D48" s="160"/>
      <c r="E48" s="160"/>
      <c r="F48" s="160"/>
      <c r="G48" s="160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  <c r="V48" s="160"/>
      <c r="W48" s="160"/>
      <c r="X48" s="160"/>
      <c r="Y48" s="160"/>
      <c r="Z48" s="160"/>
      <c r="AA48" s="160"/>
      <c r="AB48" s="160"/>
      <c r="AC48" s="160"/>
      <c r="AD48" s="160"/>
      <c r="AE48" s="160"/>
      <c r="AF48" s="160"/>
      <c r="AG48" s="160"/>
      <c r="AH48" s="160"/>
      <c r="AI48" s="160"/>
      <c r="AJ48" s="160"/>
      <c r="AK48" s="160"/>
      <c r="AL48" s="160"/>
      <c r="AM48" s="160"/>
      <c r="AN48" s="160"/>
      <c r="AO48" s="160"/>
      <c r="AP48" s="160"/>
      <c r="AQ48" s="160"/>
      <c r="AR48" s="160"/>
      <c r="AS48" s="160"/>
      <c r="AT48" s="160"/>
      <c r="AU48" s="160"/>
      <c r="AV48" s="160"/>
      <c r="AW48" s="160"/>
      <c r="AX48" s="160"/>
      <c r="AY48" s="160"/>
      <c r="AZ48" s="160"/>
      <c r="BA48" s="160"/>
      <c r="BB48" s="160"/>
      <c r="BC48" s="160"/>
      <c r="BD48" s="160"/>
      <c r="BE48" s="160"/>
      <c r="BF48" s="160"/>
      <c r="BG48" s="160"/>
      <c r="BH48" s="160"/>
      <c r="BI48" s="160"/>
      <c r="BJ48" s="160"/>
      <c r="BK48" s="160"/>
      <c r="BL48" s="160"/>
      <c r="BM48" s="160"/>
      <c r="BN48" s="160"/>
      <c r="BO48" s="160"/>
      <c r="BP48" s="160"/>
      <c r="BQ48" s="160"/>
      <c r="BR48" s="160"/>
      <c r="BS48" s="160"/>
      <c r="BT48" s="160"/>
      <c r="BU48" s="160"/>
      <c r="BV48" s="160"/>
      <c r="BW48" s="160"/>
      <c r="BX48" s="160"/>
      <c r="BY48" s="160"/>
      <c r="BZ48" s="160"/>
      <c r="CA48" s="160"/>
      <c r="CB48" s="160"/>
      <c r="CC48" s="160"/>
      <c r="CD48" s="160"/>
      <c r="CE48" s="160"/>
      <c r="CF48" s="160"/>
      <c r="CG48" s="160"/>
      <c r="CH48" s="160"/>
      <c r="CI48" s="160"/>
      <c r="CJ48" s="160"/>
      <c r="CK48" s="160"/>
      <c r="CL48" s="160"/>
      <c r="CM48" s="160"/>
      <c r="CN48" s="160"/>
      <c r="CO48" s="160"/>
      <c r="CP48" s="160"/>
      <c r="CQ48" s="160"/>
      <c r="CR48" s="160"/>
      <c r="CS48" s="160"/>
      <c r="CT48" s="160"/>
      <c r="CU48" s="160"/>
      <c r="CV48" s="160"/>
      <c r="CW48" s="160"/>
      <c r="CX48" s="160"/>
      <c r="CY48" s="160"/>
      <c r="CZ48" s="160"/>
      <c r="DA48" s="160"/>
      <c r="DB48" s="160"/>
      <c r="DC48" s="160"/>
      <c r="DD48" s="160"/>
      <c r="DE48" s="160"/>
      <c r="DF48" s="160"/>
      <c r="DG48" s="160"/>
      <c r="DH48" s="160"/>
      <c r="DI48" s="160"/>
      <c r="DJ48" s="160"/>
      <c r="DK48" s="160"/>
      <c r="DL48" s="160"/>
      <c r="DM48" s="160"/>
      <c r="DN48" s="160"/>
      <c r="DO48" s="160"/>
      <c r="DP48" s="160"/>
      <c r="DQ48" s="160"/>
      <c r="DR48" s="160"/>
      <c r="DS48" s="160"/>
      <c r="DT48" s="160"/>
      <c r="DU48" s="160"/>
      <c r="DV48" s="160"/>
      <c r="DW48" s="160"/>
      <c r="DX48" s="160"/>
      <c r="DY48" s="160"/>
      <c r="DZ48" s="160"/>
      <c r="EA48" s="160"/>
      <c r="EB48" s="160"/>
      <c r="EC48" s="160"/>
      <c r="ED48" s="160"/>
      <c r="EE48" s="160"/>
      <c r="EF48" s="160"/>
      <c r="EG48" s="160"/>
      <c r="EH48" s="160"/>
      <c r="EI48" s="160"/>
      <c r="EJ48" s="160"/>
      <c r="EK48" s="160"/>
      <c r="EL48" s="160"/>
      <c r="EM48" s="160"/>
      <c r="EN48" s="160"/>
      <c r="EO48" s="160"/>
      <c r="EP48" s="160"/>
      <c r="EQ48" s="160"/>
      <c r="ER48" s="160"/>
      <c r="ES48" s="160"/>
      <c r="ET48" s="160"/>
      <c r="EU48" s="160"/>
      <c r="EV48" s="160"/>
      <c r="EW48" s="160"/>
      <c r="EX48" s="160"/>
      <c r="EY48" s="160"/>
      <c r="EZ48" s="160"/>
      <c r="FA48" s="160"/>
      <c r="FB48" s="160"/>
      <c r="FC48" s="160"/>
      <c r="FD48" s="160"/>
      <c r="FE48" s="160"/>
      <c r="FF48" s="160"/>
      <c r="FG48" s="160"/>
      <c r="FH48" s="160"/>
      <c r="FI48" s="160"/>
      <c r="FJ48" s="160"/>
      <c r="FK48" s="160"/>
      <c r="FL48" s="160"/>
      <c r="FM48" s="160"/>
      <c r="FN48" s="160"/>
      <c r="FO48" s="160"/>
      <c r="FP48" s="160"/>
      <c r="FQ48" s="160"/>
      <c r="FR48" s="160"/>
      <c r="FS48" s="160"/>
      <c r="FT48" s="160"/>
      <c r="FU48" s="160"/>
      <c r="FV48" s="160"/>
      <c r="FW48" s="160"/>
      <c r="FX48" s="160"/>
      <c r="FY48" s="160"/>
      <c r="FZ48" s="160"/>
      <c r="GA48" s="160"/>
      <c r="GB48" s="160"/>
      <c r="GC48" s="160"/>
      <c r="GD48" s="160"/>
      <c r="GE48" s="160"/>
      <c r="GF48" s="160"/>
      <c r="GG48" s="160"/>
      <c r="GH48" s="160"/>
      <c r="GI48" s="160"/>
      <c r="GJ48" s="160"/>
      <c r="GK48" s="160"/>
      <c r="GL48" s="160"/>
      <c r="GM48" s="160"/>
      <c r="GN48" s="160"/>
      <c r="GO48" s="160"/>
      <c r="GP48" s="160"/>
      <c r="GQ48" s="160"/>
      <c r="GR48" s="160"/>
      <c r="GS48" s="160"/>
      <c r="GT48" s="160"/>
      <c r="GU48" s="160"/>
      <c r="GV48" s="160"/>
      <c r="GW48" s="160"/>
      <c r="GX48" s="160"/>
      <c r="GY48" s="160"/>
      <c r="GZ48" s="160"/>
      <c r="HA48" s="160"/>
      <c r="HB48" s="160"/>
      <c r="HC48" s="160"/>
      <c r="HD48" s="160"/>
      <c r="HE48" s="160"/>
      <c r="HF48" s="160"/>
      <c r="HG48" s="160"/>
      <c r="HH48" s="160"/>
      <c r="HI48" s="160"/>
      <c r="HJ48" s="160"/>
      <c r="HK48" s="160"/>
      <c r="HL48" s="160"/>
      <c r="HM48" s="160"/>
      <c r="HN48" s="160"/>
      <c r="HO48" s="160"/>
      <c r="HP48" s="160"/>
      <c r="HQ48" s="160"/>
      <c r="HR48" s="160"/>
      <c r="HS48" s="160"/>
      <c r="HT48" s="160"/>
      <c r="HU48" s="160"/>
      <c r="HV48" s="160"/>
      <c r="HW48" s="160"/>
      <c r="HX48" s="160"/>
      <c r="HY48" s="160"/>
      <c r="HZ48" s="160"/>
      <c r="IA48" s="160"/>
      <c r="IB48" s="160"/>
      <c r="IC48" s="160"/>
      <c r="ID48" s="160"/>
      <c r="IE48" s="160"/>
      <c r="IF48" s="160"/>
      <c r="IG48" s="160"/>
      <c r="IH48" s="160"/>
      <c r="II48" s="160"/>
      <c r="IJ48" s="160"/>
      <c r="IK48" s="160"/>
      <c r="IL48" s="160"/>
      <c r="IM48" s="160"/>
      <c r="IN48" s="160"/>
      <c r="IO48" s="160"/>
      <c r="IP48" s="160"/>
      <c r="IQ48" s="160"/>
      <c r="IR48" s="160"/>
      <c r="IS48" s="160"/>
      <c r="IT48" s="160"/>
      <c r="IU48" s="160"/>
      <c r="IV48" s="160"/>
      <c r="IW48" s="160"/>
      <c r="IX48" s="160"/>
      <c r="IY48" s="160"/>
      <c r="IZ48" s="160"/>
      <c r="JA48" s="160"/>
      <c r="JB48" s="160"/>
      <c r="JC48" s="160"/>
      <c r="JD48" s="160"/>
      <c r="JE48" s="160"/>
      <c r="JF48" s="160"/>
      <c r="JG48" s="160"/>
      <c r="JH48" s="160"/>
      <c r="JI48" s="160"/>
      <c r="JJ48" s="160"/>
      <c r="JK48" s="160"/>
      <c r="JL48" s="160"/>
      <c r="JM48" s="160"/>
      <c r="JN48" s="160"/>
      <c r="JO48" s="160"/>
      <c r="JP48" s="160"/>
      <c r="JQ48" s="160"/>
      <c r="JR48" s="160"/>
      <c r="JS48" s="160"/>
      <c r="JT48" s="160"/>
      <c r="JU48" s="160"/>
      <c r="JV48" s="160"/>
      <c r="JW48" s="160"/>
      <c r="JX48" s="160"/>
      <c r="JY48" s="160"/>
      <c r="JZ48" s="160"/>
      <c r="KA48" s="160"/>
      <c r="KB48" s="160"/>
      <c r="KC48" s="160"/>
      <c r="KD48" s="160"/>
      <c r="KE48" s="160"/>
      <c r="KF48" s="160"/>
      <c r="KG48" s="160"/>
      <c r="KH48" s="160"/>
      <c r="KI48" s="160"/>
      <c r="KJ48" s="160"/>
      <c r="KK48" s="160"/>
      <c r="KL48" s="160"/>
      <c r="KM48" s="160"/>
      <c r="KN48" s="160"/>
      <c r="KO48" s="160"/>
      <c r="KP48" s="160"/>
      <c r="KQ48" s="160"/>
      <c r="KR48" s="160"/>
      <c r="KS48" s="160"/>
      <c r="KT48" s="160"/>
      <c r="KU48" s="160"/>
      <c r="KV48" s="160"/>
      <c r="KW48" s="160"/>
      <c r="KX48" s="160"/>
      <c r="KY48" s="160"/>
      <c r="KZ48" s="160"/>
      <c r="LA48" s="160"/>
      <c r="LB48" s="160"/>
      <c r="LC48" s="160"/>
      <c r="LD48" s="160"/>
      <c r="LE48" s="160"/>
      <c r="LF48" s="160"/>
      <c r="LG48" s="160"/>
      <c r="LH48" s="160"/>
      <c r="LI48" s="160"/>
      <c r="LJ48" s="160"/>
      <c r="LK48" s="160"/>
      <c r="LL48" s="160"/>
      <c r="LM48" s="160"/>
      <c r="LN48" s="160"/>
      <c r="LO48" s="160"/>
      <c r="LP48" s="160"/>
      <c r="LQ48" s="160"/>
      <c r="LR48" s="160"/>
      <c r="LS48" s="160"/>
      <c r="LT48" s="160"/>
      <c r="LU48" s="160"/>
      <c r="LV48" s="160"/>
      <c r="LW48" s="160"/>
      <c r="LX48" s="160"/>
      <c r="LY48" s="160"/>
      <c r="LZ48" s="160"/>
      <c r="MA48" s="160"/>
      <c r="MB48" s="160"/>
      <c r="MC48" s="160"/>
      <c r="MD48" s="160"/>
      <c r="ME48" s="160"/>
      <c r="MF48" s="160"/>
      <c r="MG48" s="160"/>
      <c r="MH48" s="160"/>
      <c r="MI48" s="160"/>
      <c r="MJ48" s="160"/>
      <c r="MK48" s="160"/>
      <c r="ML48" s="160"/>
      <c r="MM48" s="160"/>
      <c r="MN48" s="160"/>
      <c r="MO48" s="160"/>
      <c r="MP48" s="160"/>
      <c r="MQ48" s="160"/>
      <c r="MR48" s="160"/>
      <c r="MS48" s="160"/>
      <c r="MT48" s="160"/>
      <c r="MU48" s="160"/>
      <c r="MV48" s="160"/>
      <c r="MW48" s="160"/>
      <c r="MX48" s="160"/>
      <c r="MY48" s="160"/>
      <c r="MZ48" s="160"/>
      <c r="NA48" s="160"/>
      <c r="NB48" s="160"/>
      <c r="NC48" s="160"/>
      <c r="ND48" s="160"/>
      <c r="NE48" s="160"/>
      <c r="NF48" s="160"/>
      <c r="NG48" s="160"/>
      <c r="NH48" s="160"/>
      <c r="NI48" s="160"/>
      <c r="NJ48" s="160"/>
      <c r="NK48" s="160"/>
      <c r="NL48" s="160"/>
      <c r="NM48" s="160"/>
      <c r="NN48" s="160"/>
      <c r="NO48" s="160"/>
      <c r="NP48" s="160"/>
      <c r="NQ48" s="160"/>
      <c r="NR48" s="160"/>
      <c r="NS48" s="160"/>
      <c r="NT48" s="160"/>
      <c r="NU48" s="160"/>
      <c r="NV48" s="160"/>
      <c r="NW48" s="160"/>
      <c r="NX48" s="160"/>
      <c r="NY48" s="160"/>
      <c r="NZ48" s="160"/>
      <c r="OA48" s="160"/>
      <c r="OB48" s="160"/>
      <c r="OC48" s="160"/>
      <c r="OD48" s="160"/>
      <c r="OE48" s="160"/>
      <c r="OF48" s="160"/>
      <c r="OG48" s="160"/>
      <c r="OH48" s="160"/>
      <c r="OI48" s="160"/>
      <c r="OJ48" s="160"/>
      <c r="OK48" s="160"/>
      <c r="OL48" s="160"/>
      <c r="OM48" s="160"/>
      <c r="ON48" s="160"/>
      <c r="OO48" s="160"/>
      <c r="OP48" s="160"/>
      <c r="OQ48" s="160"/>
      <c r="OR48" s="160"/>
      <c r="OS48" s="160"/>
      <c r="OT48" s="160"/>
      <c r="OU48" s="160"/>
      <c r="OV48" s="160"/>
      <c r="OW48" s="160"/>
      <c r="OX48" s="160"/>
      <c r="OY48" s="160"/>
      <c r="OZ48" s="160"/>
      <c r="PA48" s="160"/>
      <c r="PB48" s="160"/>
      <c r="PC48" s="160"/>
      <c r="PD48" s="160"/>
      <c r="PE48" s="160"/>
      <c r="PF48" s="160"/>
      <c r="PG48" s="160"/>
      <c r="PH48" s="160"/>
      <c r="PI48" s="160"/>
      <c r="PJ48" s="160"/>
      <c r="PK48" s="160"/>
      <c r="PL48" s="160"/>
      <c r="PM48" s="160"/>
      <c r="PN48" s="160"/>
      <c r="PO48" s="160"/>
      <c r="PP48" s="160"/>
      <c r="PQ48" s="160"/>
      <c r="PR48" s="160"/>
      <c r="PS48" s="160"/>
      <c r="PT48" s="160"/>
      <c r="PU48" s="160"/>
      <c r="PV48" s="160"/>
      <c r="PW48" s="160"/>
      <c r="PX48" s="160"/>
      <c r="PY48" s="160"/>
      <c r="PZ48" s="160"/>
      <c r="QA48" s="160"/>
      <c r="QB48" s="160"/>
      <c r="QC48" s="160"/>
      <c r="QD48" s="160"/>
      <c r="QE48" s="160"/>
      <c r="QF48" s="160"/>
      <c r="QG48" s="160"/>
      <c r="QH48" s="160"/>
      <c r="QI48" s="160"/>
      <c r="QJ48" s="160"/>
      <c r="QK48" s="160"/>
      <c r="QL48" s="160"/>
      <c r="QM48" s="160"/>
      <c r="QN48" s="160"/>
      <c r="QO48" s="160"/>
      <c r="QP48" s="160"/>
      <c r="QQ48" s="160"/>
      <c r="QR48" s="160"/>
      <c r="QS48" s="160"/>
      <c r="QT48" s="160"/>
      <c r="QU48" s="160"/>
      <c r="QV48" s="160"/>
      <c r="QW48" s="160"/>
      <c r="QX48" s="160"/>
      <c r="QY48" s="160"/>
      <c r="QZ48" s="160"/>
      <c r="RA48" s="160"/>
      <c r="RB48" s="160"/>
      <c r="RC48" s="160"/>
      <c r="RD48" s="160"/>
      <c r="RE48" s="160"/>
      <c r="RF48" s="160"/>
      <c r="RG48" s="160"/>
      <c r="RH48" s="160"/>
      <c r="RI48" s="160"/>
      <c r="RJ48" s="160"/>
      <c r="RK48" s="160"/>
      <c r="RL48" s="160"/>
      <c r="RM48" s="160"/>
      <c r="RN48" s="160"/>
      <c r="RO48" s="160"/>
      <c r="RP48" s="160"/>
      <c r="RQ48" s="160"/>
      <c r="RR48" s="160"/>
      <c r="RS48" s="160"/>
      <c r="RT48" s="160"/>
      <c r="RU48" s="160"/>
      <c r="RV48" s="160"/>
      <c r="RW48" s="160"/>
      <c r="RX48" s="160"/>
      <c r="RY48" s="160"/>
      <c r="RZ48" s="160"/>
      <c r="SA48" s="160"/>
      <c r="SB48" s="160"/>
      <c r="SC48" s="160"/>
      <c r="SD48" s="160"/>
      <c r="SE48" s="160"/>
      <c r="SF48" s="160"/>
      <c r="SG48" s="160"/>
      <c r="SH48" s="160"/>
      <c r="SI48" s="160"/>
      <c r="SJ48" s="160"/>
      <c r="SK48" s="160"/>
      <c r="SL48" s="160"/>
      <c r="SM48" s="160"/>
      <c r="SN48" s="160"/>
      <c r="SO48" s="160"/>
      <c r="SP48" s="160"/>
      <c r="SQ48" s="160"/>
      <c r="SR48" s="160"/>
      <c r="SS48" s="160"/>
      <c r="ST48" s="160"/>
      <c r="SU48" s="160"/>
      <c r="SV48" s="160"/>
      <c r="SW48" s="160"/>
      <c r="SX48" s="160"/>
      <c r="SY48" s="160"/>
      <c r="SZ48" s="160"/>
      <c r="TA48" s="160"/>
      <c r="TB48" s="160"/>
      <c r="TC48" s="160"/>
      <c r="TD48" s="160"/>
      <c r="TE48" s="160"/>
      <c r="TF48" s="160"/>
    </row>
    <row r="49" spans="1:526">
      <c r="A49" s="160"/>
      <c r="B49" s="160"/>
      <c r="C49" s="160"/>
      <c r="D49" s="160"/>
      <c r="E49" s="160"/>
      <c r="F49" s="160"/>
      <c r="G49" s="160"/>
      <c r="H49" s="160"/>
      <c r="I49" s="160"/>
      <c r="J49" s="160"/>
      <c r="K49" s="160"/>
      <c r="L49" s="160"/>
      <c r="M49" s="160"/>
      <c r="N49" s="160"/>
      <c r="O49" s="160"/>
      <c r="P49" s="160"/>
      <c r="Q49" s="160"/>
      <c r="R49" s="160"/>
      <c r="S49" s="160"/>
      <c r="T49" s="160"/>
      <c r="U49" s="160"/>
      <c r="V49" s="160"/>
      <c r="W49" s="160"/>
      <c r="X49" s="160"/>
      <c r="Y49" s="160"/>
      <c r="Z49" s="160"/>
      <c r="AA49" s="160"/>
      <c r="AB49" s="160"/>
      <c r="AC49" s="160"/>
      <c r="AD49" s="160"/>
      <c r="AE49" s="160"/>
      <c r="AF49" s="160"/>
      <c r="AG49" s="160"/>
      <c r="AH49" s="160"/>
      <c r="AI49" s="160"/>
      <c r="AJ49" s="160"/>
      <c r="AK49" s="160"/>
      <c r="AL49" s="160"/>
      <c r="AM49" s="160"/>
      <c r="AN49" s="160"/>
      <c r="AO49" s="160"/>
      <c r="AP49" s="160"/>
      <c r="AQ49" s="160"/>
      <c r="AR49" s="160"/>
      <c r="AS49" s="160"/>
      <c r="AT49" s="160"/>
      <c r="AU49" s="160"/>
      <c r="AV49" s="160"/>
      <c r="AW49" s="160"/>
      <c r="AX49" s="160"/>
      <c r="AY49" s="160"/>
      <c r="AZ49" s="160"/>
      <c r="BA49" s="160"/>
      <c r="BB49" s="160"/>
      <c r="BC49" s="160"/>
      <c r="BD49" s="160"/>
      <c r="BE49" s="160"/>
      <c r="BF49" s="160"/>
      <c r="BG49" s="160"/>
      <c r="BH49" s="160"/>
      <c r="BI49" s="160"/>
      <c r="BJ49" s="160"/>
      <c r="BK49" s="160"/>
      <c r="BL49" s="160"/>
      <c r="BM49" s="160"/>
      <c r="BN49" s="160"/>
      <c r="BO49" s="160"/>
      <c r="BP49" s="160"/>
      <c r="BQ49" s="160"/>
      <c r="BR49" s="160"/>
      <c r="BS49" s="160"/>
      <c r="BT49" s="160"/>
      <c r="BU49" s="160"/>
      <c r="BV49" s="160"/>
      <c r="BW49" s="160"/>
      <c r="BX49" s="160"/>
      <c r="BY49" s="160"/>
      <c r="BZ49" s="160"/>
      <c r="CA49" s="160"/>
      <c r="CB49" s="160"/>
      <c r="CC49" s="160"/>
      <c r="CD49" s="160"/>
      <c r="CE49" s="160"/>
      <c r="CF49" s="160"/>
      <c r="CG49" s="160"/>
      <c r="CH49" s="160"/>
      <c r="CI49" s="160"/>
      <c r="CJ49" s="160"/>
      <c r="CK49" s="160"/>
      <c r="CL49" s="160"/>
      <c r="CM49" s="160"/>
      <c r="CN49" s="160"/>
      <c r="CO49" s="160"/>
      <c r="CP49" s="160"/>
      <c r="CQ49" s="160"/>
      <c r="CR49" s="160"/>
      <c r="CS49" s="160"/>
      <c r="CT49" s="160"/>
      <c r="CU49" s="160"/>
      <c r="CV49" s="160"/>
      <c r="CW49" s="160"/>
      <c r="CX49" s="160"/>
      <c r="CY49" s="160"/>
      <c r="CZ49" s="160"/>
      <c r="DA49" s="160"/>
      <c r="DB49" s="160"/>
      <c r="DC49" s="160"/>
      <c r="DD49" s="160"/>
      <c r="DE49" s="160"/>
      <c r="DF49" s="160"/>
      <c r="DG49" s="160"/>
      <c r="DH49" s="160"/>
      <c r="DI49" s="160"/>
      <c r="DJ49" s="160"/>
      <c r="DK49" s="160"/>
      <c r="DL49" s="160"/>
      <c r="DM49" s="160"/>
      <c r="DN49" s="160"/>
      <c r="DO49" s="160"/>
      <c r="DP49" s="160"/>
      <c r="DQ49" s="160"/>
      <c r="DR49" s="160"/>
      <c r="DS49" s="160"/>
      <c r="DT49" s="160"/>
      <c r="DU49" s="160"/>
      <c r="DV49" s="160"/>
      <c r="DW49" s="160"/>
      <c r="DX49" s="160"/>
      <c r="DY49" s="160"/>
      <c r="DZ49" s="160"/>
      <c r="EA49" s="160"/>
      <c r="EB49" s="160"/>
      <c r="EC49" s="160"/>
      <c r="ED49" s="160"/>
      <c r="EE49" s="160"/>
      <c r="EF49" s="160"/>
      <c r="EG49" s="160"/>
      <c r="EH49" s="160"/>
      <c r="EI49" s="160"/>
      <c r="EJ49" s="160"/>
      <c r="EK49" s="160"/>
      <c r="EL49" s="160"/>
      <c r="EM49" s="160"/>
      <c r="EN49" s="160"/>
      <c r="EO49" s="160"/>
      <c r="EP49" s="160"/>
      <c r="EQ49" s="160"/>
      <c r="ER49" s="160"/>
      <c r="ES49" s="160"/>
      <c r="ET49" s="160"/>
      <c r="EU49" s="160"/>
      <c r="EV49" s="160"/>
      <c r="EW49" s="160"/>
      <c r="EX49" s="160"/>
      <c r="EY49" s="160"/>
      <c r="EZ49" s="160"/>
      <c r="FA49" s="160"/>
      <c r="FB49" s="160"/>
      <c r="FC49" s="160"/>
      <c r="FD49" s="160"/>
      <c r="FE49" s="160"/>
      <c r="FF49" s="160"/>
      <c r="FG49" s="160"/>
      <c r="FH49" s="160"/>
      <c r="FI49" s="160"/>
      <c r="FJ49" s="160"/>
      <c r="FK49" s="160"/>
      <c r="FL49" s="160"/>
      <c r="FM49" s="160"/>
      <c r="FN49" s="160"/>
      <c r="FO49" s="160"/>
      <c r="FP49" s="160"/>
      <c r="FQ49" s="160"/>
      <c r="FR49" s="160"/>
      <c r="FS49" s="160"/>
      <c r="FT49" s="160"/>
      <c r="FU49" s="160"/>
      <c r="FV49" s="160"/>
      <c r="FW49" s="160"/>
      <c r="FX49" s="160"/>
      <c r="FY49" s="160"/>
      <c r="FZ49" s="160"/>
      <c r="GA49" s="160"/>
      <c r="GB49" s="160"/>
      <c r="GC49" s="160"/>
      <c r="GD49" s="160"/>
      <c r="GE49" s="160"/>
      <c r="GF49" s="160"/>
      <c r="GG49" s="160"/>
      <c r="GH49" s="160"/>
      <c r="GI49" s="160"/>
      <c r="GJ49" s="160"/>
      <c r="GK49" s="160"/>
      <c r="GL49" s="160"/>
      <c r="GM49" s="160"/>
      <c r="GN49" s="160"/>
      <c r="GO49" s="160"/>
      <c r="GP49" s="160"/>
      <c r="GQ49" s="160"/>
      <c r="GR49" s="160"/>
      <c r="GS49" s="160"/>
      <c r="GT49" s="160"/>
      <c r="GU49" s="160"/>
      <c r="GV49" s="160"/>
      <c r="GW49" s="160"/>
      <c r="GX49" s="160"/>
      <c r="GY49" s="160"/>
      <c r="GZ49" s="160"/>
      <c r="HA49" s="160"/>
      <c r="HB49" s="160"/>
      <c r="HC49" s="160"/>
      <c r="HD49" s="160"/>
      <c r="HE49" s="160"/>
      <c r="HF49" s="160"/>
      <c r="HG49" s="160"/>
      <c r="HH49" s="160"/>
      <c r="HI49" s="160"/>
      <c r="HJ49" s="160"/>
      <c r="HK49" s="160"/>
      <c r="HL49" s="160"/>
      <c r="HM49" s="160"/>
      <c r="HN49" s="160"/>
      <c r="HO49" s="160"/>
      <c r="HP49" s="160"/>
      <c r="HQ49" s="160"/>
      <c r="HR49" s="160"/>
      <c r="HS49" s="160"/>
      <c r="HT49" s="160"/>
      <c r="HU49" s="160"/>
      <c r="HV49" s="160"/>
      <c r="HW49" s="160"/>
      <c r="HX49" s="160"/>
      <c r="HY49" s="160"/>
      <c r="HZ49" s="160"/>
      <c r="IA49" s="160"/>
      <c r="IB49" s="160"/>
      <c r="IC49" s="160"/>
      <c r="ID49" s="160"/>
      <c r="IE49" s="160"/>
      <c r="IF49" s="160"/>
      <c r="IG49" s="160"/>
      <c r="IH49" s="160"/>
      <c r="II49" s="160"/>
      <c r="IJ49" s="160"/>
      <c r="IK49" s="160"/>
      <c r="IL49" s="160"/>
      <c r="IM49" s="160"/>
      <c r="IN49" s="160"/>
      <c r="IO49" s="160"/>
      <c r="IP49" s="160"/>
      <c r="IQ49" s="160"/>
      <c r="IR49" s="160"/>
      <c r="IS49" s="160"/>
      <c r="IT49" s="160"/>
      <c r="IU49" s="160"/>
      <c r="IV49" s="160"/>
      <c r="IW49" s="160"/>
      <c r="IX49" s="160"/>
      <c r="IY49" s="160"/>
      <c r="IZ49" s="160"/>
      <c r="JA49" s="160"/>
      <c r="JB49" s="160"/>
      <c r="JC49" s="160"/>
      <c r="JD49" s="160"/>
      <c r="JE49" s="160"/>
      <c r="JF49" s="160"/>
      <c r="JG49" s="160"/>
      <c r="JH49" s="160"/>
      <c r="JI49" s="160"/>
      <c r="JJ49" s="160"/>
      <c r="JK49" s="160"/>
      <c r="JL49" s="160"/>
      <c r="JM49" s="160"/>
      <c r="JN49" s="160"/>
      <c r="JO49" s="160"/>
      <c r="JP49" s="160"/>
      <c r="JQ49" s="160"/>
      <c r="JR49" s="160"/>
      <c r="JS49" s="160"/>
      <c r="JT49" s="160"/>
      <c r="JU49" s="160"/>
      <c r="JV49" s="160"/>
      <c r="JW49" s="160"/>
      <c r="JX49" s="160"/>
      <c r="JY49" s="160"/>
      <c r="JZ49" s="160"/>
      <c r="KA49" s="160"/>
      <c r="KB49" s="160"/>
      <c r="KC49" s="160"/>
      <c r="KD49" s="160"/>
      <c r="KE49" s="160"/>
      <c r="KF49" s="160"/>
      <c r="KG49" s="160"/>
      <c r="KH49" s="160"/>
      <c r="KI49" s="160"/>
      <c r="KJ49" s="160"/>
      <c r="KK49" s="160"/>
      <c r="KL49" s="160"/>
      <c r="KM49" s="160"/>
      <c r="KN49" s="160"/>
      <c r="KO49" s="160"/>
      <c r="KP49" s="160"/>
      <c r="KQ49" s="160"/>
      <c r="KR49" s="160"/>
      <c r="KS49" s="160"/>
      <c r="KT49" s="160"/>
      <c r="KU49" s="160"/>
      <c r="KV49" s="160"/>
      <c r="KW49" s="160"/>
      <c r="KX49" s="160"/>
      <c r="KY49" s="160"/>
      <c r="KZ49" s="160"/>
      <c r="LA49" s="160"/>
      <c r="LB49" s="160"/>
      <c r="LC49" s="160"/>
      <c r="LD49" s="160"/>
      <c r="LE49" s="160"/>
      <c r="LF49" s="160"/>
      <c r="LG49" s="160"/>
      <c r="LH49" s="160"/>
      <c r="LI49" s="160"/>
      <c r="LJ49" s="160"/>
      <c r="LK49" s="160"/>
      <c r="LL49" s="160"/>
      <c r="LM49" s="160"/>
      <c r="LN49" s="160"/>
      <c r="LO49" s="160"/>
      <c r="LP49" s="160"/>
      <c r="LQ49" s="160"/>
      <c r="LR49" s="160"/>
      <c r="LS49" s="160"/>
      <c r="LT49" s="160"/>
      <c r="LU49" s="160"/>
      <c r="LV49" s="160"/>
      <c r="LW49" s="160"/>
      <c r="LX49" s="160"/>
      <c r="LY49" s="160"/>
      <c r="LZ49" s="160"/>
      <c r="MA49" s="160"/>
      <c r="MB49" s="160"/>
      <c r="MC49" s="160"/>
      <c r="MD49" s="160"/>
      <c r="ME49" s="160"/>
      <c r="MF49" s="160"/>
      <c r="MG49" s="160"/>
      <c r="MH49" s="160"/>
      <c r="MI49" s="160"/>
      <c r="MJ49" s="160"/>
      <c r="MK49" s="160"/>
      <c r="ML49" s="160"/>
      <c r="MM49" s="160"/>
      <c r="MN49" s="160"/>
      <c r="MO49" s="160"/>
      <c r="MP49" s="160"/>
      <c r="MQ49" s="160"/>
      <c r="MR49" s="160"/>
      <c r="MS49" s="160"/>
      <c r="MT49" s="160"/>
      <c r="MU49" s="160"/>
      <c r="MV49" s="160"/>
      <c r="MW49" s="160"/>
      <c r="MX49" s="160"/>
      <c r="MY49" s="160"/>
      <c r="MZ49" s="160"/>
      <c r="NA49" s="160"/>
      <c r="NB49" s="160"/>
      <c r="NC49" s="160"/>
      <c r="ND49" s="160"/>
      <c r="NE49" s="160"/>
      <c r="NF49" s="160"/>
      <c r="NG49" s="160"/>
      <c r="NH49" s="160"/>
      <c r="NI49" s="160"/>
      <c r="NJ49" s="160"/>
      <c r="NK49" s="160"/>
      <c r="NL49" s="160"/>
      <c r="NM49" s="160"/>
      <c r="NN49" s="160"/>
      <c r="NO49" s="160"/>
      <c r="NP49" s="160"/>
      <c r="NQ49" s="160"/>
      <c r="NR49" s="160"/>
      <c r="NS49" s="160"/>
      <c r="NT49" s="160"/>
      <c r="NU49" s="160"/>
      <c r="NV49" s="160"/>
      <c r="NW49" s="160"/>
      <c r="NX49" s="160"/>
      <c r="NY49" s="160"/>
      <c r="NZ49" s="160"/>
      <c r="OA49" s="160"/>
      <c r="OB49" s="160"/>
      <c r="OC49" s="160"/>
      <c r="OD49" s="160"/>
      <c r="OE49" s="160"/>
      <c r="OF49" s="160"/>
      <c r="OG49" s="160"/>
      <c r="OH49" s="160"/>
      <c r="OI49" s="160"/>
      <c r="OJ49" s="160"/>
      <c r="OK49" s="160"/>
      <c r="OL49" s="160"/>
      <c r="OM49" s="160"/>
      <c r="ON49" s="160"/>
      <c r="OO49" s="160"/>
      <c r="OP49" s="160"/>
      <c r="OQ49" s="160"/>
      <c r="OR49" s="160"/>
      <c r="OS49" s="160"/>
      <c r="OT49" s="160"/>
      <c r="OU49" s="160"/>
      <c r="OV49" s="160"/>
      <c r="OW49" s="160"/>
      <c r="OX49" s="160"/>
      <c r="OY49" s="160"/>
      <c r="OZ49" s="160"/>
      <c r="PA49" s="160"/>
      <c r="PB49" s="160"/>
      <c r="PC49" s="160"/>
      <c r="PD49" s="160"/>
      <c r="PE49" s="160"/>
      <c r="PF49" s="160"/>
      <c r="PG49" s="160"/>
      <c r="PH49" s="160"/>
      <c r="PI49" s="160"/>
      <c r="PJ49" s="160"/>
      <c r="PK49" s="160"/>
      <c r="PL49" s="160"/>
      <c r="PM49" s="160"/>
      <c r="PN49" s="160"/>
      <c r="PO49" s="160"/>
      <c r="PP49" s="160"/>
      <c r="PQ49" s="160"/>
      <c r="PR49" s="160"/>
      <c r="PS49" s="160"/>
      <c r="PT49" s="160"/>
      <c r="PU49" s="160"/>
      <c r="PV49" s="160"/>
      <c r="PW49" s="160"/>
      <c r="PX49" s="160"/>
      <c r="PY49" s="160"/>
      <c r="PZ49" s="160"/>
      <c r="QA49" s="160"/>
      <c r="QB49" s="160"/>
      <c r="QC49" s="160"/>
      <c r="QD49" s="160"/>
      <c r="QE49" s="160"/>
      <c r="QF49" s="160"/>
      <c r="QG49" s="160"/>
      <c r="QH49" s="160"/>
      <c r="QI49" s="160"/>
      <c r="QJ49" s="160"/>
      <c r="QK49" s="160"/>
      <c r="QL49" s="160"/>
      <c r="QM49" s="160"/>
      <c r="QN49" s="160"/>
      <c r="QO49" s="160"/>
      <c r="QP49" s="160"/>
      <c r="QQ49" s="160"/>
      <c r="QR49" s="160"/>
      <c r="QS49" s="160"/>
      <c r="QT49" s="160"/>
      <c r="QU49" s="160"/>
      <c r="QV49" s="160"/>
      <c r="QW49" s="160"/>
      <c r="QX49" s="160"/>
      <c r="QY49" s="160"/>
      <c r="QZ49" s="160"/>
      <c r="RA49" s="160"/>
      <c r="RB49" s="160"/>
      <c r="RC49" s="160"/>
      <c r="RD49" s="160"/>
      <c r="RE49" s="160"/>
      <c r="RF49" s="160"/>
      <c r="RG49" s="160"/>
      <c r="RH49" s="160"/>
      <c r="RI49" s="160"/>
      <c r="RJ49" s="160"/>
      <c r="RK49" s="160"/>
      <c r="RL49" s="160"/>
      <c r="RM49" s="160"/>
      <c r="RN49" s="160"/>
      <c r="RO49" s="160"/>
      <c r="RP49" s="160"/>
      <c r="RQ49" s="160"/>
      <c r="RR49" s="160"/>
      <c r="RS49" s="160"/>
      <c r="RT49" s="160"/>
      <c r="RU49" s="160"/>
      <c r="RV49" s="160"/>
      <c r="RW49" s="160"/>
      <c r="RX49" s="160"/>
      <c r="RY49" s="160"/>
      <c r="RZ49" s="160"/>
      <c r="SA49" s="160"/>
      <c r="SB49" s="160"/>
      <c r="SC49" s="160"/>
      <c r="SD49" s="160"/>
      <c r="SE49" s="160"/>
      <c r="SF49" s="160"/>
      <c r="SG49" s="160"/>
      <c r="SH49" s="160"/>
      <c r="SI49" s="160"/>
      <c r="SJ49" s="160"/>
      <c r="SK49" s="160"/>
      <c r="SL49" s="160"/>
      <c r="SM49" s="160"/>
      <c r="SN49" s="160"/>
      <c r="SO49" s="160"/>
      <c r="SP49" s="160"/>
      <c r="SQ49" s="160"/>
      <c r="SR49" s="160"/>
      <c r="SS49" s="160"/>
      <c r="ST49" s="160"/>
      <c r="SU49" s="160"/>
      <c r="SV49" s="160"/>
      <c r="SW49" s="160"/>
      <c r="SX49" s="160"/>
      <c r="SY49" s="160"/>
      <c r="SZ49" s="160"/>
      <c r="TA49" s="160"/>
      <c r="TB49" s="160"/>
      <c r="TC49" s="160"/>
      <c r="TD49" s="160"/>
      <c r="TE49" s="160"/>
      <c r="TF49" s="160"/>
    </row>
    <row r="50" spans="1:526">
      <c r="A50" s="160"/>
      <c r="B50" s="160"/>
      <c r="C50" s="160"/>
      <c r="D50" s="160"/>
      <c r="E50" s="160"/>
      <c r="F50" s="160"/>
      <c r="G50" s="160"/>
      <c r="H50" s="160"/>
      <c r="I50" s="160"/>
      <c r="J50" s="160"/>
      <c r="K50" s="160"/>
      <c r="L50" s="160"/>
      <c r="M50" s="160"/>
      <c r="N50" s="160"/>
      <c r="O50" s="160"/>
      <c r="P50" s="160"/>
      <c r="Q50" s="160"/>
      <c r="R50" s="160"/>
      <c r="S50" s="160"/>
      <c r="T50" s="160"/>
      <c r="U50" s="160"/>
      <c r="V50" s="160"/>
      <c r="W50" s="160"/>
      <c r="X50" s="160"/>
      <c r="Y50" s="160"/>
      <c r="Z50" s="160"/>
      <c r="AA50" s="160"/>
      <c r="AB50" s="160"/>
      <c r="AC50" s="160"/>
      <c r="AD50" s="160"/>
      <c r="AE50" s="160"/>
      <c r="AF50" s="160"/>
      <c r="AG50" s="160"/>
      <c r="AH50" s="160"/>
      <c r="AI50" s="160"/>
      <c r="AJ50" s="160"/>
      <c r="AK50" s="160"/>
      <c r="AL50" s="160"/>
      <c r="AM50" s="160"/>
      <c r="AN50" s="160"/>
      <c r="AO50" s="160"/>
      <c r="AP50" s="160"/>
      <c r="AQ50" s="160"/>
      <c r="AR50" s="160"/>
      <c r="AS50" s="160"/>
      <c r="AT50" s="160"/>
      <c r="AU50" s="160"/>
      <c r="AV50" s="160"/>
      <c r="AW50" s="160"/>
      <c r="AX50" s="160"/>
      <c r="AY50" s="160"/>
      <c r="AZ50" s="160"/>
      <c r="BA50" s="160"/>
      <c r="BB50" s="160"/>
      <c r="BC50" s="160"/>
      <c r="BD50" s="160"/>
      <c r="BE50" s="160"/>
      <c r="BF50" s="160"/>
      <c r="BG50" s="160"/>
      <c r="BH50" s="160"/>
      <c r="BI50" s="160"/>
      <c r="BJ50" s="160"/>
      <c r="BK50" s="160"/>
      <c r="BL50" s="160"/>
      <c r="BM50" s="160"/>
      <c r="BN50" s="160"/>
      <c r="BO50" s="160"/>
      <c r="BP50" s="160"/>
      <c r="BQ50" s="160"/>
      <c r="BR50" s="160"/>
      <c r="BS50" s="160"/>
      <c r="BT50" s="160"/>
      <c r="BU50" s="160"/>
      <c r="BV50" s="160"/>
      <c r="BW50" s="160"/>
      <c r="BX50" s="160"/>
      <c r="BY50" s="160"/>
      <c r="BZ50" s="160"/>
      <c r="CA50" s="160"/>
      <c r="CB50" s="160"/>
      <c r="CC50" s="160"/>
      <c r="CD50" s="160"/>
      <c r="CE50" s="160"/>
      <c r="CF50" s="160"/>
      <c r="CG50" s="160"/>
      <c r="CH50" s="160"/>
      <c r="CI50" s="160"/>
      <c r="CJ50" s="160"/>
      <c r="CK50" s="160"/>
      <c r="CL50" s="160"/>
      <c r="CM50" s="160"/>
      <c r="CN50" s="160"/>
      <c r="CO50" s="160"/>
      <c r="CP50" s="160"/>
      <c r="CQ50" s="160"/>
      <c r="CR50" s="160"/>
      <c r="CS50" s="160"/>
      <c r="CT50" s="160"/>
      <c r="CU50" s="160"/>
      <c r="CV50" s="160"/>
      <c r="CW50" s="160"/>
      <c r="CX50" s="160"/>
      <c r="CY50" s="160"/>
      <c r="CZ50" s="160"/>
      <c r="DA50" s="160"/>
      <c r="DB50" s="160"/>
      <c r="DC50" s="160"/>
      <c r="DD50" s="160"/>
      <c r="DE50" s="160"/>
      <c r="DF50" s="160"/>
      <c r="DG50" s="160"/>
      <c r="DH50" s="160"/>
      <c r="DI50" s="160"/>
      <c r="DJ50" s="160"/>
      <c r="DK50" s="160"/>
      <c r="DL50" s="160"/>
      <c r="DM50" s="160"/>
      <c r="DN50" s="160"/>
      <c r="DO50" s="160"/>
      <c r="DP50" s="160"/>
      <c r="DQ50" s="160"/>
      <c r="DR50" s="160"/>
      <c r="DS50" s="160"/>
      <c r="DT50" s="160"/>
      <c r="DU50" s="160"/>
      <c r="DV50" s="160"/>
      <c r="DW50" s="160"/>
      <c r="DX50" s="160"/>
      <c r="DY50" s="160"/>
      <c r="DZ50" s="160"/>
      <c r="EA50" s="160"/>
      <c r="EB50" s="160"/>
      <c r="EC50" s="160"/>
      <c r="ED50" s="160"/>
      <c r="EE50" s="160"/>
      <c r="EF50" s="160"/>
      <c r="EG50" s="160"/>
      <c r="EH50" s="160"/>
      <c r="EI50" s="160"/>
      <c r="EJ50" s="160"/>
      <c r="EK50" s="160"/>
      <c r="EL50" s="160"/>
      <c r="EM50" s="160"/>
      <c r="EN50" s="160"/>
      <c r="EO50" s="160"/>
      <c r="EP50" s="160"/>
      <c r="EQ50" s="160"/>
      <c r="ER50" s="160"/>
      <c r="ES50" s="160"/>
      <c r="ET50" s="160"/>
      <c r="EU50" s="160"/>
      <c r="EV50" s="160"/>
      <c r="EW50" s="160"/>
      <c r="EX50" s="160"/>
      <c r="EY50" s="160"/>
      <c r="EZ50" s="160"/>
      <c r="FA50" s="160"/>
      <c r="FB50" s="160"/>
      <c r="FC50" s="160"/>
      <c r="FD50" s="160"/>
      <c r="FE50" s="160"/>
      <c r="FF50" s="160"/>
      <c r="FG50" s="160"/>
      <c r="FH50" s="160"/>
      <c r="FI50" s="160"/>
      <c r="FJ50" s="160"/>
      <c r="FK50" s="160"/>
      <c r="FL50" s="160"/>
      <c r="FM50" s="160"/>
      <c r="FN50" s="160"/>
      <c r="FO50" s="160"/>
      <c r="FP50" s="160"/>
      <c r="FQ50" s="160"/>
      <c r="FR50" s="160"/>
      <c r="FS50" s="160"/>
      <c r="FT50" s="160"/>
      <c r="FU50" s="160"/>
      <c r="FV50" s="160"/>
      <c r="FW50" s="160"/>
      <c r="FX50" s="160"/>
      <c r="FY50" s="160"/>
      <c r="FZ50" s="160"/>
      <c r="GA50" s="160"/>
      <c r="GB50" s="160"/>
      <c r="GC50" s="160"/>
      <c r="GD50" s="160"/>
      <c r="GE50" s="160"/>
      <c r="GF50" s="160"/>
      <c r="GG50" s="160"/>
      <c r="GH50" s="160"/>
      <c r="GI50" s="160"/>
      <c r="GJ50" s="160"/>
      <c r="GK50" s="160"/>
      <c r="GL50" s="160"/>
      <c r="GM50" s="160"/>
      <c r="GN50" s="160"/>
      <c r="GO50" s="160"/>
      <c r="GP50" s="160"/>
      <c r="GQ50" s="160"/>
      <c r="GR50" s="160"/>
      <c r="GS50" s="160"/>
      <c r="GT50" s="160"/>
      <c r="GU50" s="160"/>
      <c r="GV50" s="160"/>
      <c r="GW50" s="160"/>
      <c r="GX50" s="160"/>
      <c r="GY50" s="160"/>
      <c r="GZ50" s="160"/>
      <c r="HA50" s="160"/>
      <c r="HB50" s="160"/>
      <c r="HC50" s="160"/>
      <c r="HD50" s="160"/>
      <c r="HE50" s="160"/>
      <c r="HF50" s="160"/>
      <c r="HG50" s="160"/>
      <c r="HH50" s="160"/>
      <c r="HI50" s="160"/>
      <c r="HJ50" s="160"/>
      <c r="HK50" s="160"/>
      <c r="HL50" s="160"/>
      <c r="HM50" s="160"/>
      <c r="HN50" s="160"/>
      <c r="HO50" s="160"/>
      <c r="HP50" s="160"/>
      <c r="HQ50" s="160"/>
      <c r="HR50" s="160"/>
      <c r="HS50" s="160"/>
      <c r="HT50" s="160"/>
      <c r="HU50" s="160"/>
      <c r="HV50" s="160"/>
      <c r="HW50" s="160"/>
      <c r="HX50" s="160"/>
      <c r="HY50" s="160"/>
      <c r="HZ50" s="160"/>
      <c r="IA50" s="160"/>
      <c r="IB50" s="160"/>
      <c r="IC50" s="160"/>
      <c r="ID50" s="160"/>
      <c r="IE50" s="160"/>
      <c r="IF50" s="160"/>
      <c r="IG50" s="160"/>
      <c r="IH50" s="160"/>
      <c r="II50" s="160"/>
      <c r="IJ50" s="160"/>
      <c r="IK50" s="160"/>
      <c r="IL50" s="160"/>
      <c r="IM50" s="160"/>
      <c r="IN50" s="160"/>
      <c r="IO50" s="160"/>
      <c r="IP50" s="160"/>
      <c r="IQ50" s="160"/>
      <c r="IR50" s="160"/>
      <c r="IS50" s="160"/>
      <c r="IT50" s="160"/>
      <c r="IU50" s="160"/>
      <c r="IV50" s="160"/>
      <c r="IW50" s="160"/>
      <c r="IX50" s="160"/>
      <c r="IY50" s="160"/>
      <c r="IZ50" s="160"/>
      <c r="JA50" s="160"/>
      <c r="JB50" s="160"/>
      <c r="JC50" s="160"/>
      <c r="JD50" s="160"/>
      <c r="JE50" s="160"/>
      <c r="JF50" s="160"/>
      <c r="JG50" s="160"/>
      <c r="JH50" s="160"/>
      <c r="JI50" s="160"/>
      <c r="JJ50" s="160"/>
      <c r="JK50" s="160"/>
      <c r="JL50" s="160"/>
      <c r="JM50" s="160"/>
      <c r="JN50" s="160"/>
      <c r="JO50" s="160"/>
      <c r="JP50" s="160"/>
      <c r="JQ50" s="160"/>
      <c r="JR50" s="160"/>
      <c r="JS50" s="160"/>
      <c r="JT50" s="160"/>
      <c r="JU50" s="160"/>
      <c r="JV50" s="160"/>
      <c r="JW50" s="160"/>
      <c r="JX50" s="160"/>
      <c r="JY50" s="160"/>
      <c r="JZ50" s="160"/>
      <c r="KA50" s="160"/>
      <c r="KB50" s="160"/>
      <c r="KC50" s="160"/>
      <c r="KD50" s="160"/>
      <c r="KE50" s="160"/>
      <c r="KF50" s="160"/>
      <c r="KG50" s="160"/>
      <c r="KH50" s="160"/>
      <c r="KI50" s="160"/>
      <c r="KJ50" s="160"/>
      <c r="KK50" s="160"/>
      <c r="KL50" s="160"/>
      <c r="KM50" s="160"/>
      <c r="KN50" s="160"/>
      <c r="KO50" s="160"/>
      <c r="KP50" s="160"/>
      <c r="KQ50" s="160"/>
      <c r="KR50" s="160"/>
      <c r="KS50" s="160"/>
      <c r="KT50" s="160"/>
      <c r="KU50" s="160"/>
      <c r="KV50" s="160"/>
      <c r="KW50" s="160"/>
      <c r="KX50" s="160"/>
      <c r="KY50" s="160"/>
      <c r="KZ50" s="160"/>
      <c r="LA50" s="160"/>
      <c r="LB50" s="160"/>
      <c r="LC50" s="160"/>
      <c r="LD50" s="160"/>
      <c r="LE50" s="160"/>
      <c r="LF50" s="160"/>
      <c r="LG50" s="160"/>
      <c r="LH50" s="160"/>
      <c r="LI50" s="160"/>
      <c r="LJ50" s="160"/>
      <c r="LK50" s="160"/>
      <c r="LL50" s="160"/>
      <c r="LM50" s="160"/>
      <c r="LN50" s="160"/>
      <c r="LO50" s="160"/>
      <c r="LP50" s="160"/>
      <c r="LQ50" s="160"/>
      <c r="LR50" s="160"/>
      <c r="LS50" s="160"/>
      <c r="LT50" s="160"/>
      <c r="LU50" s="160"/>
      <c r="LV50" s="160"/>
      <c r="LW50" s="160"/>
      <c r="LX50" s="160"/>
      <c r="LY50" s="160"/>
      <c r="LZ50" s="160"/>
      <c r="MA50" s="160"/>
      <c r="MB50" s="160"/>
      <c r="MC50" s="160"/>
      <c r="MD50" s="160"/>
      <c r="ME50" s="160"/>
      <c r="MF50" s="160"/>
      <c r="MG50" s="160"/>
      <c r="MH50" s="160"/>
      <c r="MI50" s="160"/>
      <c r="MJ50" s="160"/>
      <c r="MK50" s="160"/>
      <c r="ML50" s="160"/>
      <c r="MM50" s="160"/>
      <c r="MN50" s="160"/>
      <c r="MO50" s="160"/>
      <c r="MP50" s="160"/>
      <c r="MQ50" s="160"/>
      <c r="MR50" s="160"/>
      <c r="MS50" s="160"/>
      <c r="MT50" s="160"/>
      <c r="MU50" s="160"/>
      <c r="MV50" s="160"/>
      <c r="MW50" s="160"/>
      <c r="MX50" s="160"/>
      <c r="MY50" s="160"/>
      <c r="MZ50" s="160"/>
      <c r="NA50" s="160"/>
      <c r="NB50" s="160"/>
      <c r="NC50" s="160"/>
      <c r="ND50" s="160"/>
      <c r="NE50" s="160"/>
      <c r="NF50" s="160"/>
      <c r="NG50" s="160"/>
      <c r="NH50" s="160"/>
      <c r="NI50" s="160"/>
      <c r="NJ50" s="160"/>
      <c r="NK50" s="160"/>
      <c r="NL50" s="160"/>
      <c r="NM50" s="160"/>
      <c r="NN50" s="160"/>
      <c r="NO50" s="160"/>
      <c r="NP50" s="160"/>
      <c r="NQ50" s="160"/>
      <c r="NR50" s="160"/>
      <c r="NS50" s="160"/>
      <c r="NT50" s="160"/>
      <c r="NU50" s="160"/>
      <c r="NV50" s="160"/>
      <c r="NW50" s="160"/>
      <c r="NX50" s="160"/>
      <c r="NY50" s="160"/>
      <c r="NZ50" s="160"/>
      <c r="OA50" s="160"/>
      <c r="OB50" s="160"/>
      <c r="OC50" s="160"/>
      <c r="OD50" s="160"/>
      <c r="OE50" s="160"/>
      <c r="OF50" s="160"/>
      <c r="OG50" s="160"/>
      <c r="OH50" s="160"/>
      <c r="OI50" s="160"/>
      <c r="OJ50" s="160"/>
      <c r="OK50" s="160"/>
      <c r="OL50" s="160"/>
      <c r="OM50" s="160"/>
      <c r="ON50" s="160"/>
      <c r="OO50" s="160"/>
      <c r="OP50" s="160"/>
      <c r="OQ50" s="160"/>
      <c r="OR50" s="160"/>
      <c r="OS50" s="160"/>
      <c r="OT50" s="160"/>
      <c r="OU50" s="160"/>
      <c r="OV50" s="160"/>
      <c r="OW50" s="160"/>
      <c r="OX50" s="160"/>
      <c r="OY50" s="160"/>
      <c r="OZ50" s="160"/>
      <c r="PA50" s="160"/>
      <c r="PB50" s="160"/>
      <c r="PC50" s="160"/>
      <c r="PD50" s="160"/>
      <c r="PE50" s="160"/>
      <c r="PF50" s="160"/>
      <c r="PG50" s="160"/>
      <c r="PH50" s="160"/>
      <c r="PI50" s="160"/>
      <c r="PJ50" s="160"/>
      <c r="PK50" s="160"/>
      <c r="PL50" s="160"/>
      <c r="PM50" s="160"/>
      <c r="PN50" s="160"/>
      <c r="PO50" s="160"/>
      <c r="PP50" s="160"/>
      <c r="PQ50" s="160"/>
      <c r="PR50" s="160"/>
      <c r="PS50" s="160"/>
      <c r="PT50" s="160"/>
      <c r="PU50" s="160"/>
      <c r="PV50" s="160"/>
      <c r="PW50" s="160"/>
      <c r="PX50" s="160"/>
      <c r="PY50" s="160"/>
      <c r="PZ50" s="160"/>
      <c r="QA50" s="160"/>
      <c r="QB50" s="160"/>
      <c r="QC50" s="160"/>
      <c r="QD50" s="160"/>
      <c r="QE50" s="160"/>
      <c r="QF50" s="160"/>
      <c r="QG50" s="160"/>
      <c r="QH50" s="160"/>
      <c r="QI50" s="160"/>
      <c r="QJ50" s="160"/>
      <c r="QK50" s="160"/>
      <c r="QL50" s="160"/>
      <c r="QM50" s="160"/>
      <c r="QN50" s="160"/>
      <c r="QO50" s="160"/>
      <c r="QP50" s="160"/>
      <c r="QQ50" s="160"/>
      <c r="QR50" s="160"/>
      <c r="QS50" s="160"/>
      <c r="QT50" s="160"/>
      <c r="QU50" s="160"/>
      <c r="QV50" s="160"/>
      <c r="QW50" s="160"/>
      <c r="QX50" s="160"/>
      <c r="QY50" s="160"/>
      <c r="QZ50" s="160"/>
      <c r="RA50" s="160"/>
      <c r="RB50" s="160"/>
      <c r="RC50" s="160"/>
      <c r="RD50" s="160"/>
      <c r="RE50" s="160"/>
      <c r="RF50" s="160"/>
      <c r="RG50" s="160"/>
      <c r="RH50" s="160"/>
      <c r="RI50" s="160"/>
      <c r="RJ50" s="160"/>
      <c r="RK50" s="160"/>
      <c r="RL50" s="160"/>
      <c r="RM50" s="160"/>
      <c r="RN50" s="160"/>
      <c r="RO50" s="160"/>
      <c r="RP50" s="160"/>
      <c r="RQ50" s="160"/>
      <c r="RR50" s="160"/>
      <c r="RS50" s="160"/>
      <c r="RT50" s="160"/>
      <c r="RU50" s="160"/>
      <c r="RV50" s="160"/>
      <c r="RW50" s="160"/>
      <c r="RX50" s="160"/>
      <c r="RY50" s="160"/>
      <c r="RZ50" s="160"/>
      <c r="SA50" s="160"/>
      <c r="SB50" s="160"/>
      <c r="SC50" s="160"/>
      <c r="SD50" s="160"/>
      <c r="SE50" s="160"/>
      <c r="SF50" s="160"/>
      <c r="SG50" s="160"/>
      <c r="SH50" s="160"/>
      <c r="SI50" s="160"/>
      <c r="SJ50" s="160"/>
      <c r="SK50" s="160"/>
      <c r="SL50" s="160"/>
      <c r="SM50" s="160"/>
      <c r="SN50" s="160"/>
      <c r="SO50" s="160"/>
      <c r="SP50" s="160"/>
      <c r="SQ50" s="160"/>
      <c r="SR50" s="160"/>
      <c r="SS50" s="160"/>
      <c r="ST50" s="160"/>
      <c r="SU50" s="160"/>
      <c r="SV50" s="160"/>
      <c r="SW50" s="160"/>
      <c r="SX50" s="160"/>
      <c r="SY50" s="160"/>
      <c r="SZ50" s="160"/>
      <c r="TA50" s="160"/>
      <c r="TB50" s="160"/>
      <c r="TC50" s="160"/>
      <c r="TD50" s="160"/>
      <c r="TE50" s="160"/>
      <c r="TF50" s="160"/>
    </row>
    <row r="51" spans="1:526">
      <c r="A51" s="160"/>
      <c r="B51" s="160"/>
      <c r="C51" s="160"/>
      <c r="D51" s="160"/>
      <c r="E51" s="160"/>
      <c r="F51" s="160"/>
      <c r="G51" s="160"/>
      <c r="H51" s="160"/>
      <c r="I51" s="160"/>
      <c r="J51" s="160"/>
      <c r="K51" s="160"/>
      <c r="L51" s="160"/>
      <c r="M51" s="160"/>
      <c r="N51" s="160"/>
      <c r="O51" s="160"/>
      <c r="P51" s="160"/>
      <c r="Q51" s="160"/>
      <c r="R51" s="160"/>
      <c r="S51" s="160"/>
      <c r="T51" s="160"/>
      <c r="U51" s="160"/>
      <c r="V51" s="160"/>
      <c r="W51" s="160"/>
      <c r="X51" s="160"/>
      <c r="Y51" s="160"/>
      <c r="Z51" s="160"/>
      <c r="AA51" s="160"/>
      <c r="AB51" s="160"/>
      <c r="AC51" s="160"/>
      <c r="AD51" s="160"/>
      <c r="AE51" s="160"/>
      <c r="AF51" s="160"/>
      <c r="AG51" s="160"/>
      <c r="AH51" s="160"/>
      <c r="AI51" s="160"/>
      <c r="AJ51" s="160"/>
      <c r="AK51" s="160"/>
      <c r="AL51" s="160"/>
      <c r="AM51" s="160"/>
      <c r="AN51" s="160"/>
      <c r="AO51" s="160"/>
      <c r="AP51" s="160"/>
      <c r="AQ51" s="160"/>
      <c r="AR51" s="160"/>
      <c r="AS51" s="160"/>
      <c r="AT51" s="160"/>
      <c r="AU51" s="160"/>
      <c r="AV51" s="160"/>
      <c r="AW51" s="160"/>
      <c r="AX51" s="160"/>
      <c r="AY51" s="160"/>
      <c r="AZ51" s="160"/>
      <c r="BA51" s="160"/>
      <c r="BB51" s="160"/>
      <c r="BC51" s="160"/>
      <c r="BD51" s="160"/>
      <c r="BE51" s="160"/>
      <c r="BF51" s="160"/>
      <c r="BG51" s="160"/>
      <c r="BH51" s="160"/>
      <c r="BI51" s="160"/>
      <c r="BJ51" s="160"/>
      <c r="BK51" s="160"/>
      <c r="BL51" s="160"/>
      <c r="BM51" s="160"/>
      <c r="BN51" s="160"/>
      <c r="BO51" s="160"/>
      <c r="BP51" s="160"/>
      <c r="BQ51" s="160"/>
      <c r="BR51" s="160"/>
      <c r="BS51" s="160"/>
      <c r="BT51" s="160"/>
      <c r="BU51" s="160"/>
      <c r="BV51" s="160"/>
      <c r="BW51" s="160"/>
      <c r="BX51" s="160"/>
      <c r="BY51" s="160"/>
      <c r="BZ51" s="160"/>
      <c r="CA51" s="160"/>
      <c r="CB51" s="160"/>
      <c r="CC51" s="160"/>
      <c r="CD51" s="160"/>
      <c r="CE51" s="160"/>
      <c r="CF51" s="160"/>
      <c r="CG51" s="160"/>
      <c r="CH51" s="160"/>
      <c r="CI51" s="160"/>
      <c r="CJ51" s="160"/>
      <c r="CK51" s="160"/>
      <c r="CL51" s="160"/>
      <c r="CM51" s="160"/>
      <c r="CN51" s="160"/>
      <c r="CO51" s="160"/>
      <c r="CP51" s="160"/>
      <c r="CQ51" s="160"/>
      <c r="CR51" s="160"/>
      <c r="CS51" s="160"/>
      <c r="CT51" s="160"/>
      <c r="CU51" s="160"/>
      <c r="CV51" s="160"/>
      <c r="CW51" s="160"/>
      <c r="CX51" s="160"/>
      <c r="CY51" s="160"/>
      <c r="CZ51" s="160"/>
      <c r="DA51" s="160"/>
      <c r="DB51" s="160"/>
      <c r="DC51" s="160"/>
      <c r="DD51" s="160"/>
      <c r="DE51" s="160"/>
      <c r="DF51" s="160"/>
      <c r="DG51" s="160"/>
      <c r="DH51" s="160"/>
      <c r="DI51" s="160"/>
      <c r="DJ51" s="160"/>
      <c r="DK51" s="160"/>
      <c r="DL51" s="160"/>
      <c r="DM51" s="160"/>
      <c r="DN51" s="160"/>
      <c r="DO51" s="160"/>
      <c r="DP51" s="160"/>
      <c r="DQ51" s="160"/>
      <c r="DR51" s="160"/>
      <c r="DS51" s="160"/>
      <c r="DT51" s="160"/>
      <c r="DU51" s="160"/>
      <c r="DV51" s="160"/>
      <c r="DW51" s="160"/>
      <c r="DX51" s="160"/>
      <c r="DY51" s="160"/>
      <c r="DZ51" s="160"/>
      <c r="EA51" s="160"/>
      <c r="EB51" s="160"/>
      <c r="EC51" s="160"/>
      <c r="ED51" s="160"/>
      <c r="EE51" s="160"/>
      <c r="EF51" s="160"/>
      <c r="EG51" s="160"/>
      <c r="EH51" s="160"/>
      <c r="EI51" s="160"/>
      <c r="EJ51" s="160"/>
      <c r="EK51" s="160"/>
      <c r="EL51" s="160"/>
      <c r="EM51" s="160"/>
      <c r="EN51" s="160"/>
      <c r="EO51" s="160"/>
      <c r="EP51" s="160"/>
      <c r="EQ51" s="160"/>
      <c r="ER51" s="160"/>
      <c r="ES51" s="160"/>
      <c r="ET51" s="160"/>
      <c r="EU51" s="160"/>
      <c r="EV51" s="160"/>
      <c r="EW51" s="160"/>
      <c r="EX51" s="160"/>
      <c r="EY51" s="160"/>
      <c r="EZ51" s="160"/>
      <c r="FA51" s="160"/>
      <c r="FB51" s="160"/>
      <c r="FC51" s="160"/>
      <c r="FD51" s="160"/>
      <c r="FE51" s="160"/>
      <c r="FF51" s="160"/>
      <c r="FG51" s="160"/>
      <c r="FH51" s="160"/>
      <c r="FI51" s="160"/>
      <c r="FJ51" s="160"/>
      <c r="FK51" s="160"/>
      <c r="FL51" s="160"/>
      <c r="FM51" s="160"/>
      <c r="FN51" s="160"/>
      <c r="FO51" s="160"/>
      <c r="FP51" s="160"/>
      <c r="FQ51" s="160"/>
      <c r="FR51" s="160"/>
      <c r="FS51" s="160"/>
      <c r="FT51" s="160"/>
      <c r="FU51" s="160"/>
      <c r="FV51" s="160"/>
      <c r="FW51" s="160"/>
      <c r="FX51" s="160"/>
      <c r="FY51" s="160"/>
      <c r="FZ51" s="160"/>
      <c r="GA51" s="160"/>
      <c r="GB51" s="160"/>
      <c r="GC51" s="160"/>
      <c r="GD51" s="160"/>
      <c r="GE51" s="160"/>
      <c r="GF51" s="160"/>
      <c r="GG51" s="160"/>
      <c r="GH51" s="160"/>
      <c r="GI51" s="160"/>
      <c r="GJ51" s="160"/>
      <c r="GK51" s="160"/>
      <c r="GL51" s="160"/>
      <c r="GM51" s="160"/>
      <c r="GN51" s="160"/>
      <c r="GO51" s="160"/>
      <c r="GP51" s="160"/>
      <c r="GQ51" s="160"/>
      <c r="GR51" s="160"/>
      <c r="GS51" s="160"/>
      <c r="GT51" s="160"/>
      <c r="GU51" s="160"/>
      <c r="GV51" s="160"/>
      <c r="GW51" s="160"/>
      <c r="GX51" s="160"/>
      <c r="GY51" s="160"/>
      <c r="GZ51" s="160"/>
      <c r="HA51" s="160"/>
      <c r="HB51" s="160"/>
      <c r="HC51" s="160"/>
      <c r="HD51" s="160"/>
      <c r="HE51" s="160"/>
      <c r="HF51" s="160"/>
      <c r="HG51" s="160"/>
      <c r="HH51" s="160"/>
      <c r="HI51" s="160"/>
      <c r="HJ51" s="160"/>
      <c r="HK51" s="160"/>
      <c r="HL51" s="160"/>
      <c r="HM51" s="160"/>
      <c r="HN51" s="160"/>
      <c r="HO51" s="160"/>
      <c r="HP51" s="160"/>
      <c r="HQ51" s="160"/>
      <c r="HR51" s="160"/>
      <c r="HS51" s="160"/>
      <c r="HT51" s="160"/>
      <c r="HU51" s="160"/>
      <c r="HV51" s="160"/>
      <c r="HW51" s="160"/>
      <c r="HX51" s="160"/>
      <c r="HY51" s="160"/>
      <c r="HZ51" s="160"/>
      <c r="IA51" s="160"/>
      <c r="IB51" s="160"/>
      <c r="IC51" s="160"/>
      <c r="ID51" s="160"/>
      <c r="IE51" s="160"/>
      <c r="IF51" s="160"/>
      <c r="IG51" s="160"/>
      <c r="IH51" s="160"/>
      <c r="II51" s="160"/>
      <c r="IJ51" s="160"/>
      <c r="IK51" s="160"/>
      <c r="IL51" s="160"/>
      <c r="IM51" s="160"/>
      <c r="IN51" s="160"/>
      <c r="IO51" s="160"/>
      <c r="IP51" s="160"/>
      <c r="IQ51" s="160"/>
      <c r="IR51" s="160"/>
      <c r="IS51" s="160"/>
      <c r="IT51" s="160"/>
      <c r="IU51" s="160"/>
      <c r="IV51" s="160"/>
      <c r="IW51" s="160"/>
      <c r="IX51" s="160"/>
      <c r="IY51" s="160"/>
      <c r="IZ51" s="160"/>
      <c r="JA51" s="160"/>
      <c r="JB51" s="160"/>
      <c r="JC51" s="160"/>
      <c r="JD51" s="160"/>
      <c r="JE51" s="160"/>
      <c r="JF51" s="160"/>
      <c r="JG51" s="160"/>
      <c r="JH51" s="160"/>
      <c r="JI51" s="160"/>
      <c r="JJ51" s="160"/>
      <c r="JK51" s="160"/>
      <c r="JL51" s="160"/>
      <c r="JM51" s="160"/>
      <c r="JN51" s="160"/>
      <c r="JO51" s="160"/>
      <c r="JP51" s="160"/>
      <c r="JQ51" s="160"/>
      <c r="JR51" s="160"/>
      <c r="JS51" s="160"/>
      <c r="JT51" s="160"/>
      <c r="JU51" s="160"/>
      <c r="JV51" s="160"/>
      <c r="JW51" s="160"/>
      <c r="JX51" s="160"/>
      <c r="JY51" s="160"/>
      <c r="JZ51" s="160"/>
      <c r="KA51" s="160"/>
      <c r="KB51" s="160"/>
      <c r="KC51" s="160"/>
      <c r="KD51" s="160"/>
      <c r="KE51" s="160"/>
      <c r="KF51" s="160"/>
      <c r="KG51" s="160"/>
      <c r="KH51" s="160"/>
      <c r="KI51" s="160"/>
      <c r="KJ51" s="160"/>
      <c r="KK51" s="160"/>
      <c r="KL51" s="160"/>
      <c r="KM51" s="160"/>
      <c r="KN51" s="160"/>
      <c r="KO51" s="160"/>
      <c r="KP51" s="160"/>
      <c r="KQ51" s="160"/>
      <c r="KR51" s="160"/>
      <c r="KS51" s="160"/>
      <c r="KT51" s="160"/>
      <c r="KU51" s="160"/>
      <c r="KV51" s="160"/>
      <c r="KW51" s="160"/>
      <c r="KX51" s="160"/>
      <c r="KY51" s="160"/>
      <c r="KZ51" s="160"/>
      <c r="LA51" s="160"/>
      <c r="LB51" s="160"/>
      <c r="LC51" s="160"/>
      <c r="LD51" s="160"/>
      <c r="LE51" s="160"/>
      <c r="LF51" s="160"/>
      <c r="LG51" s="160"/>
      <c r="LH51" s="160"/>
      <c r="LI51" s="160"/>
      <c r="LJ51" s="160"/>
      <c r="LK51" s="160"/>
      <c r="LL51" s="160"/>
      <c r="LM51" s="160"/>
      <c r="LN51" s="160"/>
      <c r="LO51" s="160"/>
      <c r="LP51" s="160"/>
      <c r="LQ51" s="160"/>
      <c r="LR51" s="160"/>
      <c r="LS51" s="160"/>
      <c r="LT51" s="160"/>
      <c r="LU51" s="160"/>
      <c r="LV51" s="160"/>
      <c r="LW51" s="160"/>
      <c r="LX51" s="160"/>
      <c r="LY51" s="160"/>
      <c r="LZ51" s="160"/>
      <c r="MA51" s="160"/>
      <c r="MB51" s="160"/>
      <c r="MC51" s="160"/>
      <c r="MD51" s="160"/>
      <c r="ME51" s="160"/>
      <c r="MF51" s="160"/>
      <c r="MG51" s="160"/>
      <c r="MH51" s="160"/>
      <c r="MI51" s="160"/>
      <c r="MJ51" s="160"/>
      <c r="MK51" s="160"/>
      <c r="ML51" s="160"/>
      <c r="MM51" s="160"/>
      <c r="MN51" s="160"/>
      <c r="MO51" s="160"/>
      <c r="MP51" s="160"/>
      <c r="MQ51" s="160"/>
      <c r="MR51" s="160"/>
      <c r="MS51" s="160"/>
      <c r="MT51" s="160"/>
      <c r="MU51" s="160"/>
      <c r="MV51" s="160"/>
      <c r="MW51" s="160"/>
      <c r="MX51" s="160"/>
      <c r="MY51" s="160"/>
      <c r="MZ51" s="160"/>
      <c r="NA51" s="160"/>
      <c r="NB51" s="160"/>
      <c r="NC51" s="160"/>
      <c r="ND51" s="160"/>
      <c r="NE51" s="160"/>
      <c r="NF51" s="160"/>
      <c r="NG51" s="160"/>
      <c r="NH51" s="160"/>
      <c r="NI51" s="160"/>
      <c r="NJ51" s="160"/>
      <c r="NK51" s="160"/>
      <c r="NL51" s="160"/>
      <c r="NM51" s="160"/>
      <c r="NN51" s="160"/>
      <c r="NO51" s="160"/>
      <c r="NP51" s="160"/>
      <c r="NQ51" s="160"/>
      <c r="NR51" s="160"/>
      <c r="NS51" s="160"/>
      <c r="NT51" s="160"/>
      <c r="NU51" s="160"/>
      <c r="NV51" s="160"/>
      <c r="NW51" s="160"/>
      <c r="NX51" s="160"/>
      <c r="NY51" s="160"/>
      <c r="NZ51" s="160"/>
      <c r="OA51" s="160"/>
      <c r="OB51" s="160"/>
      <c r="OC51" s="160"/>
      <c r="OD51" s="160"/>
      <c r="OE51" s="160"/>
      <c r="OF51" s="160"/>
      <c r="OG51" s="160"/>
      <c r="OH51" s="160"/>
      <c r="OI51" s="160"/>
      <c r="OJ51" s="160"/>
      <c r="OK51" s="160"/>
      <c r="OL51" s="160"/>
      <c r="OM51" s="160"/>
      <c r="ON51" s="160"/>
      <c r="OO51" s="160"/>
      <c r="OP51" s="160"/>
      <c r="OQ51" s="160"/>
      <c r="OR51" s="160"/>
      <c r="OS51" s="160"/>
      <c r="OT51" s="160"/>
      <c r="OU51" s="160"/>
      <c r="OV51" s="160"/>
      <c r="OW51" s="160"/>
      <c r="OX51" s="160"/>
      <c r="OY51" s="160"/>
      <c r="OZ51" s="160"/>
      <c r="PA51" s="160"/>
      <c r="PB51" s="160"/>
      <c r="PC51" s="160"/>
      <c r="PD51" s="160"/>
      <c r="PE51" s="160"/>
      <c r="PF51" s="160"/>
      <c r="PG51" s="160"/>
      <c r="PH51" s="160"/>
      <c r="PI51" s="160"/>
      <c r="PJ51" s="160"/>
      <c r="PK51" s="160"/>
      <c r="PL51" s="160"/>
      <c r="PM51" s="160"/>
      <c r="PN51" s="160"/>
      <c r="PO51" s="160"/>
      <c r="PP51" s="160"/>
      <c r="PQ51" s="160"/>
      <c r="PR51" s="160"/>
      <c r="PS51" s="160"/>
      <c r="PT51" s="160"/>
      <c r="PU51" s="160"/>
      <c r="PV51" s="160"/>
      <c r="PW51" s="160"/>
      <c r="PX51" s="160"/>
      <c r="PY51" s="160"/>
      <c r="PZ51" s="160"/>
      <c r="QA51" s="160"/>
      <c r="QB51" s="160"/>
      <c r="QC51" s="160"/>
      <c r="QD51" s="160"/>
      <c r="QE51" s="160"/>
      <c r="QF51" s="160"/>
      <c r="QG51" s="160"/>
      <c r="QH51" s="160"/>
      <c r="QI51" s="160"/>
      <c r="QJ51" s="160"/>
      <c r="QK51" s="160"/>
      <c r="QL51" s="160"/>
      <c r="QM51" s="160"/>
      <c r="QN51" s="160"/>
      <c r="QO51" s="160"/>
      <c r="QP51" s="160"/>
      <c r="QQ51" s="160"/>
      <c r="QR51" s="160"/>
      <c r="QS51" s="160"/>
      <c r="QT51" s="160"/>
      <c r="QU51" s="160"/>
      <c r="QV51" s="160"/>
      <c r="QW51" s="160"/>
      <c r="QX51" s="160"/>
      <c r="QY51" s="160"/>
      <c r="QZ51" s="160"/>
      <c r="RA51" s="160"/>
      <c r="RB51" s="160"/>
      <c r="RC51" s="160"/>
      <c r="RD51" s="160"/>
      <c r="RE51" s="160"/>
      <c r="RF51" s="160"/>
      <c r="RG51" s="160"/>
      <c r="RH51" s="160"/>
      <c r="RI51" s="160"/>
      <c r="RJ51" s="160"/>
      <c r="RK51" s="160"/>
      <c r="RL51" s="160"/>
      <c r="RM51" s="160"/>
      <c r="RN51" s="160"/>
      <c r="RO51" s="160"/>
      <c r="RP51" s="160"/>
      <c r="RQ51" s="160"/>
      <c r="RR51" s="160"/>
      <c r="RS51" s="160"/>
      <c r="RT51" s="160"/>
      <c r="RU51" s="160"/>
      <c r="RV51" s="160"/>
      <c r="RW51" s="160"/>
      <c r="RX51" s="160"/>
      <c r="RY51" s="160"/>
      <c r="RZ51" s="160"/>
      <c r="SA51" s="160"/>
      <c r="SB51" s="160"/>
      <c r="SC51" s="160"/>
      <c r="SD51" s="160"/>
      <c r="SE51" s="160"/>
      <c r="SF51" s="160"/>
      <c r="SG51" s="160"/>
      <c r="SH51" s="160"/>
      <c r="SI51" s="160"/>
      <c r="SJ51" s="160"/>
      <c r="SK51" s="160"/>
      <c r="SL51" s="160"/>
      <c r="SM51" s="160"/>
      <c r="SN51" s="160"/>
      <c r="SO51" s="160"/>
      <c r="SP51" s="160"/>
      <c r="SQ51" s="160"/>
      <c r="SR51" s="160"/>
      <c r="SS51" s="160"/>
      <c r="ST51" s="160"/>
      <c r="SU51" s="160"/>
      <c r="SV51" s="160"/>
      <c r="SW51" s="160"/>
      <c r="SX51" s="160"/>
      <c r="SY51" s="160"/>
      <c r="SZ51" s="160"/>
      <c r="TA51" s="160"/>
      <c r="TB51" s="160"/>
      <c r="TC51" s="160"/>
      <c r="TD51" s="160"/>
      <c r="TE51" s="160"/>
      <c r="TF51" s="160"/>
    </row>
    <row r="52" spans="1:526">
      <c r="A52" s="160"/>
      <c r="B52" s="160"/>
      <c r="C52" s="160"/>
      <c r="D52" s="160"/>
      <c r="E52" s="160"/>
      <c r="F52" s="160"/>
      <c r="G52" s="16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0"/>
      <c r="AE52" s="160"/>
      <c r="AF52" s="160"/>
      <c r="AG52" s="160"/>
      <c r="AH52" s="160"/>
      <c r="AI52" s="160"/>
      <c r="AJ52" s="160"/>
      <c r="AK52" s="160"/>
      <c r="AL52" s="160"/>
      <c r="AM52" s="160"/>
      <c r="AN52" s="160"/>
      <c r="AO52" s="160"/>
      <c r="AP52" s="160"/>
      <c r="AQ52" s="160"/>
      <c r="AR52" s="160"/>
      <c r="AS52" s="160"/>
      <c r="AT52" s="160"/>
      <c r="AU52" s="160"/>
      <c r="AV52" s="160"/>
      <c r="AW52" s="160"/>
      <c r="AX52" s="160"/>
      <c r="AY52" s="160"/>
      <c r="AZ52" s="160"/>
      <c r="BA52" s="160"/>
      <c r="BB52" s="160"/>
      <c r="BC52" s="160"/>
      <c r="BD52" s="160"/>
      <c r="BE52" s="160"/>
      <c r="BF52" s="160"/>
      <c r="BG52" s="160"/>
      <c r="BH52" s="160"/>
      <c r="BI52" s="160"/>
      <c r="BJ52" s="160"/>
      <c r="BK52" s="160"/>
      <c r="BL52" s="160"/>
      <c r="BM52" s="160"/>
      <c r="BN52" s="160"/>
      <c r="BO52" s="160"/>
      <c r="BP52" s="160"/>
      <c r="BQ52" s="160"/>
      <c r="BR52" s="160"/>
      <c r="BS52" s="160"/>
      <c r="BT52" s="160"/>
      <c r="BU52" s="160"/>
      <c r="BV52" s="160"/>
      <c r="BW52" s="160"/>
      <c r="BX52" s="160"/>
      <c r="BY52" s="160"/>
      <c r="BZ52" s="160"/>
      <c r="CA52" s="160"/>
      <c r="CB52" s="160"/>
      <c r="CC52" s="160"/>
      <c r="CD52" s="160"/>
      <c r="CE52" s="160"/>
      <c r="CF52" s="160"/>
      <c r="CG52" s="160"/>
      <c r="CH52" s="160"/>
      <c r="CI52" s="160"/>
      <c r="CJ52" s="160"/>
      <c r="CK52" s="160"/>
      <c r="CL52" s="160"/>
      <c r="CM52" s="160"/>
      <c r="CN52" s="160"/>
      <c r="CO52" s="160"/>
      <c r="CP52" s="160"/>
      <c r="CQ52" s="160"/>
      <c r="CR52" s="160"/>
      <c r="CS52" s="160"/>
      <c r="CT52" s="160"/>
      <c r="CU52" s="160"/>
      <c r="CV52" s="160"/>
      <c r="CW52" s="160"/>
      <c r="CX52" s="160"/>
      <c r="CY52" s="160"/>
      <c r="CZ52" s="160"/>
      <c r="DA52" s="160"/>
      <c r="DB52" s="160"/>
      <c r="DC52" s="160"/>
      <c r="DD52" s="160"/>
      <c r="DE52" s="160"/>
      <c r="DF52" s="160"/>
      <c r="DG52" s="160"/>
      <c r="DH52" s="160"/>
      <c r="DI52" s="160"/>
      <c r="DJ52" s="160"/>
      <c r="DK52" s="160"/>
      <c r="DL52" s="160"/>
      <c r="DM52" s="160"/>
      <c r="DN52" s="160"/>
      <c r="DO52" s="160"/>
      <c r="DP52" s="160"/>
      <c r="DQ52" s="160"/>
      <c r="DR52" s="160"/>
      <c r="DS52" s="160"/>
      <c r="DT52" s="160"/>
      <c r="DU52" s="160"/>
      <c r="DV52" s="160"/>
      <c r="DW52" s="160"/>
      <c r="DX52" s="160"/>
      <c r="DY52" s="160"/>
      <c r="DZ52" s="160"/>
      <c r="EA52" s="160"/>
      <c r="EB52" s="160"/>
      <c r="EC52" s="160"/>
      <c r="ED52" s="160"/>
      <c r="EE52" s="160"/>
      <c r="EF52" s="160"/>
      <c r="EG52" s="160"/>
      <c r="EH52" s="160"/>
      <c r="EI52" s="160"/>
      <c r="EJ52" s="160"/>
      <c r="EK52" s="160"/>
      <c r="EL52" s="160"/>
      <c r="EM52" s="160"/>
      <c r="EN52" s="160"/>
      <c r="EO52" s="160"/>
      <c r="EP52" s="160"/>
      <c r="EQ52" s="160"/>
      <c r="ER52" s="160"/>
      <c r="ES52" s="160"/>
      <c r="ET52" s="160"/>
      <c r="EU52" s="160"/>
      <c r="EV52" s="160"/>
      <c r="EW52" s="160"/>
      <c r="EX52" s="160"/>
      <c r="EY52" s="160"/>
      <c r="EZ52" s="160"/>
      <c r="FA52" s="160"/>
      <c r="FB52" s="160"/>
      <c r="FC52" s="160"/>
      <c r="FD52" s="160"/>
      <c r="FE52" s="160"/>
      <c r="FF52" s="160"/>
      <c r="FG52" s="160"/>
      <c r="FH52" s="160"/>
      <c r="FI52" s="160"/>
      <c r="FJ52" s="160"/>
      <c r="FK52" s="160"/>
      <c r="FL52" s="160"/>
      <c r="FM52" s="160"/>
      <c r="FN52" s="160"/>
      <c r="FO52" s="160"/>
      <c r="FP52" s="160"/>
      <c r="FQ52" s="160"/>
      <c r="FR52" s="160"/>
      <c r="FS52" s="160"/>
      <c r="FT52" s="160"/>
      <c r="FU52" s="160"/>
      <c r="FV52" s="160"/>
      <c r="FW52" s="160"/>
      <c r="FX52" s="160"/>
      <c r="FY52" s="160"/>
      <c r="FZ52" s="160"/>
      <c r="GA52" s="160"/>
      <c r="GB52" s="160"/>
      <c r="GC52" s="160"/>
      <c r="GD52" s="160"/>
      <c r="GE52" s="160"/>
      <c r="GF52" s="160"/>
      <c r="GG52" s="160"/>
      <c r="GH52" s="160"/>
      <c r="GI52" s="160"/>
      <c r="GJ52" s="160"/>
      <c r="GK52" s="160"/>
      <c r="GL52" s="160"/>
      <c r="GM52" s="160"/>
      <c r="GN52" s="160"/>
      <c r="GO52" s="160"/>
      <c r="GP52" s="160"/>
      <c r="GQ52" s="160"/>
      <c r="GR52" s="160"/>
      <c r="GS52" s="160"/>
      <c r="GT52" s="160"/>
      <c r="GU52" s="160"/>
      <c r="GV52" s="160"/>
      <c r="GW52" s="160"/>
      <c r="GX52" s="160"/>
      <c r="GY52" s="160"/>
      <c r="GZ52" s="160"/>
      <c r="HA52" s="160"/>
      <c r="HB52" s="160"/>
      <c r="HC52" s="160"/>
      <c r="HD52" s="160"/>
      <c r="HE52" s="160"/>
      <c r="HF52" s="160"/>
      <c r="HG52" s="160"/>
      <c r="HH52" s="160"/>
      <c r="HI52" s="160"/>
      <c r="HJ52" s="160"/>
      <c r="HK52" s="160"/>
      <c r="HL52" s="160"/>
      <c r="HM52" s="160"/>
      <c r="HN52" s="160"/>
      <c r="HO52" s="160"/>
      <c r="HP52" s="160"/>
      <c r="HQ52" s="160"/>
      <c r="HR52" s="160"/>
      <c r="HS52" s="160"/>
      <c r="HT52" s="160"/>
      <c r="HU52" s="160"/>
      <c r="HV52" s="160"/>
      <c r="HW52" s="160"/>
      <c r="HX52" s="160"/>
      <c r="HY52" s="160"/>
      <c r="HZ52" s="160"/>
      <c r="IA52" s="160"/>
      <c r="IB52" s="160"/>
      <c r="IC52" s="160"/>
      <c r="ID52" s="160"/>
      <c r="IE52" s="160"/>
      <c r="IF52" s="160"/>
      <c r="IG52" s="160"/>
      <c r="IH52" s="160"/>
      <c r="II52" s="160"/>
      <c r="IJ52" s="160"/>
      <c r="IK52" s="160"/>
      <c r="IL52" s="160"/>
      <c r="IM52" s="160"/>
      <c r="IN52" s="160"/>
      <c r="IO52" s="160"/>
      <c r="IP52" s="160"/>
      <c r="IQ52" s="160"/>
      <c r="IR52" s="160"/>
      <c r="IS52" s="160"/>
      <c r="IT52" s="160"/>
      <c r="IU52" s="160"/>
      <c r="IV52" s="160"/>
      <c r="IW52" s="160"/>
      <c r="IX52" s="160"/>
      <c r="IY52" s="160"/>
      <c r="IZ52" s="160"/>
      <c r="JA52" s="160"/>
      <c r="JB52" s="160"/>
      <c r="JC52" s="160"/>
      <c r="JD52" s="160"/>
      <c r="JE52" s="160"/>
      <c r="JF52" s="160"/>
      <c r="JG52" s="160"/>
      <c r="JH52" s="160"/>
      <c r="JI52" s="160"/>
      <c r="JJ52" s="160"/>
      <c r="JK52" s="160"/>
      <c r="JL52" s="160"/>
      <c r="JM52" s="160"/>
      <c r="JN52" s="160"/>
      <c r="JO52" s="160"/>
      <c r="JP52" s="160"/>
      <c r="JQ52" s="160"/>
      <c r="JR52" s="160"/>
      <c r="JS52" s="160"/>
      <c r="JT52" s="160"/>
      <c r="JU52" s="160"/>
      <c r="JV52" s="160"/>
      <c r="JW52" s="160"/>
      <c r="JX52" s="160"/>
      <c r="JY52" s="160"/>
      <c r="JZ52" s="160"/>
      <c r="KA52" s="160"/>
      <c r="KB52" s="160"/>
      <c r="KC52" s="160"/>
      <c r="KD52" s="160"/>
      <c r="KE52" s="160"/>
      <c r="KF52" s="160"/>
      <c r="KG52" s="160"/>
      <c r="KH52" s="160"/>
      <c r="KI52" s="160"/>
      <c r="KJ52" s="160"/>
      <c r="KK52" s="160"/>
      <c r="KL52" s="160"/>
      <c r="KM52" s="160"/>
      <c r="KN52" s="160"/>
      <c r="KO52" s="160"/>
      <c r="KP52" s="160"/>
      <c r="KQ52" s="160"/>
      <c r="KR52" s="160"/>
      <c r="KS52" s="160"/>
      <c r="KT52" s="160"/>
      <c r="KU52" s="160"/>
      <c r="KV52" s="160"/>
      <c r="KW52" s="160"/>
      <c r="KX52" s="160"/>
      <c r="KY52" s="160"/>
      <c r="KZ52" s="160"/>
      <c r="LA52" s="160"/>
      <c r="LB52" s="160"/>
      <c r="LC52" s="160"/>
      <c r="LD52" s="160"/>
      <c r="LE52" s="160"/>
      <c r="LF52" s="160"/>
      <c r="LG52" s="160"/>
      <c r="LH52" s="160"/>
      <c r="LI52" s="160"/>
      <c r="LJ52" s="160"/>
      <c r="LK52" s="160"/>
      <c r="LL52" s="160"/>
      <c r="LM52" s="160"/>
      <c r="LN52" s="160"/>
      <c r="LO52" s="160"/>
      <c r="LP52" s="160"/>
      <c r="LQ52" s="160"/>
      <c r="LR52" s="160"/>
      <c r="LS52" s="160"/>
      <c r="LT52" s="160"/>
      <c r="LU52" s="160"/>
      <c r="LV52" s="160"/>
      <c r="LW52" s="160"/>
      <c r="LX52" s="160"/>
      <c r="LY52" s="160"/>
      <c r="LZ52" s="160"/>
      <c r="MA52" s="160"/>
      <c r="MB52" s="160"/>
      <c r="MC52" s="160"/>
      <c r="MD52" s="160"/>
      <c r="ME52" s="160"/>
      <c r="MF52" s="160"/>
      <c r="MG52" s="160"/>
      <c r="MH52" s="160"/>
      <c r="MI52" s="160"/>
      <c r="MJ52" s="160"/>
      <c r="MK52" s="160"/>
      <c r="ML52" s="160"/>
      <c r="MM52" s="160"/>
      <c r="MN52" s="160"/>
      <c r="MO52" s="160"/>
      <c r="MP52" s="160"/>
      <c r="MQ52" s="160"/>
      <c r="MR52" s="160"/>
      <c r="MS52" s="160"/>
      <c r="MT52" s="160"/>
      <c r="MU52" s="160"/>
      <c r="MV52" s="160"/>
      <c r="MW52" s="160"/>
      <c r="MX52" s="160"/>
      <c r="MY52" s="160"/>
      <c r="MZ52" s="160"/>
      <c r="NA52" s="160"/>
      <c r="NB52" s="160"/>
      <c r="NC52" s="160"/>
      <c r="ND52" s="160"/>
      <c r="NE52" s="160"/>
      <c r="NF52" s="160"/>
      <c r="NG52" s="160"/>
      <c r="NH52" s="160"/>
      <c r="NI52" s="160"/>
      <c r="NJ52" s="160"/>
      <c r="NK52" s="160"/>
      <c r="NL52" s="160"/>
      <c r="NM52" s="160"/>
      <c r="NN52" s="160"/>
      <c r="NO52" s="160"/>
      <c r="NP52" s="160"/>
      <c r="NQ52" s="160"/>
      <c r="NR52" s="160"/>
      <c r="NS52" s="160"/>
      <c r="NT52" s="160"/>
      <c r="NU52" s="160"/>
      <c r="NV52" s="160"/>
      <c r="NW52" s="160"/>
      <c r="NX52" s="160"/>
      <c r="NY52" s="160"/>
      <c r="NZ52" s="160"/>
      <c r="OA52" s="160"/>
      <c r="OB52" s="160"/>
      <c r="OC52" s="160"/>
      <c r="OD52" s="160"/>
      <c r="OE52" s="160"/>
      <c r="OF52" s="160"/>
      <c r="OG52" s="160"/>
      <c r="OH52" s="160"/>
      <c r="OI52" s="160"/>
      <c r="OJ52" s="160"/>
      <c r="OK52" s="160"/>
      <c r="OL52" s="160"/>
      <c r="OM52" s="160"/>
      <c r="ON52" s="160"/>
      <c r="OO52" s="160"/>
      <c r="OP52" s="160"/>
      <c r="OQ52" s="160"/>
      <c r="OR52" s="160"/>
      <c r="OS52" s="160"/>
      <c r="OT52" s="160"/>
      <c r="OU52" s="160"/>
      <c r="OV52" s="160"/>
      <c r="OW52" s="160"/>
      <c r="OX52" s="160"/>
      <c r="OY52" s="160"/>
      <c r="OZ52" s="160"/>
      <c r="PA52" s="160"/>
      <c r="PB52" s="160"/>
      <c r="PC52" s="160"/>
      <c r="PD52" s="160"/>
      <c r="PE52" s="160"/>
      <c r="PF52" s="160"/>
      <c r="PG52" s="160"/>
      <c r="PH52" s="160"/>
      <c r="PI52" s="160"/>
      <c r="PJ52" s="160"/>
      <c r="PK52" s="160"/>
      <c r="PL52" s="160"/>
      <c r="PM52" s="160"/>
      <c r="PN52" s="160"/>
      <c r="PO52" s="160"/>
      <c r="PP52" s="160"/>
      <c r="PQ52" s="160"/>
      <c r="PR52" s="160"/>
      <c r="PS52" s="160"/>
      <c r="PT52" s="160"/>
      <c r="PU52" s="160"/>
      <c r="PV52" s="160"/>
      <c r="PW52" s="160"/>
      <c r="PX52" s="160"/>
      <c r="PY52" s="160"/>
      <c r="PZ52" s="160"/>
      <c r="QA52" s="160"/>
      <c r="QB52" s="160"/>
      <c r="QC52" s="160"/>
      <c r="QD52" s="160"/>
      <c r="QE52" s="160"/>
      <c r="QF52" s="160"/>
      <c r="QG52" s="160"/>
      <c r="QH52" s="160"/>
      <c r="QI52" s="160"/>
      <c r="QJ52" s="160"/>
      <c r="QK52" s="160"/>
      <c r="QL52" s="160"/>
      <c r="QM52" s="160"/>
      <c r="QN52" s="160"/>
      <c r="QO52" s="160"/>
      <c r="QP52" s="160"/>
      <c r="QQ52" s="160"/>
      <c r="QR52" s="160"/>
      <c r="QS52" s="160"/>
      <c r="QT52" s="160"/>
      <c r="QU52" s="160"/>
      <c r="QV52" s="160"/>
      <c r="QW52" s="160"/>
      <c r="QX52" s="160"/>
      <c r="QY52" s="160"/>
      <c r="QZ52" s="160"/>
      <c r="RA52" s="160"/>
      <c r="RB52" s="160"/>
      <c r="RC52" s="160"/>
      <c r="RD52" s="160"/>
      <c r="RE52" s="160"/>
      <c r="RF52" s="160"/>
      <c r="RG52" s="160"/>
      <c r="RH52" s="160"/>
      <c r="RI52" s="160"/>
      <c r="RJ52" s="160"/>
      <c r="RK52" s="160"/>
      <c r="RL52" s="160"/>
      <c r="RM52" s="160"/>
      <c r="RN52" s="160"/>
      <c r="RO52" s="160"/>
      <c r="RP52" s="160"/>
      <c r="RQ52" s="160"/>
      <c r="RR52" s="160"/>
      <c r="RS52" s="160"/>
      <c r="RT52" s="160"/>
      <c r="RU52" s="160"/>
      <c r="RV52" s="160"/>
      <c r="RW52" s="160"/>
      <c r="RX52" s="160"/>
      <c r="RY52" s="160"/>
      <c r="RZ52" s="160"/>
      <c r="SA52" s="160"/>
      <c r="SB52" s="160"/>
      <c r="SC52" s="160"/>
      <c r="SD52" s="160"/>
      <c r="SE52" s="160"/>
      <c r="SF52" s="160"/>
      <c r="SG52" s="160"/>
      <c r="SH52" s="160"/>
      <c r="SI52" s="160"/>
      <c r="SJ52" s="160"/>
      <c r="SK52" s="160"/>
      <c r="SL52" s="160"/>
      <c r="SM52" s="160"/>
      <c r="SN52" s="160"/>
      <c r="SO52" s="160"/>
      <c r="SP52" s="160"/>
      <c r="SQ52" s="160"/>
      <c r="SR52" s="160"/>
      <c r="SS52" s="160"/>
      <c r="ST52" s="160"/>
      <c r="SU52" s="160"/>
      <c r="SV52" s="160"/>
      <c r="SW52" s="160"/>
      <c r="SX52" s="160"/>
      <c r="SY52" s="160"/>
      <c r="SZ52" s="160"/>
      <c r="TA52" s="160"/>
      <c r="TB52" s="160"/>
      <c r="TC52" s="160"/>
      <c r="TD52" s="160"/>
      <c r="TE52" s="160"/>
      <c r="TF52" s="160"/>
    </row>
    <row r="53" spans="1:526">
      <c r="A53" s="160"/>
      <c r="B53" s="160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0"/>
      <c r="AF53" s="160"/>
      <c r="AG53" s="160"/>
      <c r="AH53" s="160"/>
      <c r="AI53" s="160"/>
      <c r="AJ53" s="160"/>
      <c r="AK53" s="160"/>
      <c r="AL53" s="160"/>
      <c r="AM53" s="160"/>
      <c r="AN53" s="160"/>
      <c r="AO53" s="160"/>
      <c r="AP53" s="160"/>
      <c r="AQ53" s="160"/>
      <c r="AR53" s="160"/>
      <c r="AS53" s="160"/>
      <c r="AT53" s="160"/>
      <c r="AU53" s="160"/>
      <c r="AV53" s="160"/>
      <c r="AW53" s="160"/>
      <c r="AX53" s="160"/>
      <c r="AY53" s="160"/>
      <c r="AZ53" s="160"/>
      <c r="BA53" s="160"/>
      <c r="BB53" s="160"/>
      <c r="BC53" s="160"/>
      <c r="BD53" s="160"/>
      <c r="BE53" s="160"/>
      <c r="BF53" s="160"/>
      <c r="BG53" s="160"/>
      <c r="BH53" s="160"/>
      <c r="BI53" s="160"/>
      <c r="BJ53" s="160"/>
      <c r="BK53" s="160"/>
      <c r="BL53" s="160"/>
      <c r="BM53" s="160"/>
      <c r="BN53" s="160"/>
      <c r="BO53" s="160"/>
      <c r="BP53" s="160"/>
      <c r="BQ53" s="160"/>
      <c r="BR53" s="160"/>
      <c r="BS53" s="160"/>
      <c r="BT53" s="160"/>
      <c r="BU53" s="160"/>
      <c r="BV53" s="160"/>
      <c r="BW53" s="160"/>
      <c r="BX53" s="160"/>
      <c r="BY53" s="160"/>
      <c r="BZ53" s="160"/>
      <c r="CA53" s="160"/>
      <c r="CB53" s="160"/>
      <c r="CC53" s="160"/>
      <c r="CD53" s="160"/>
      <c r="CE53" s="160"/>
      <c r="CF53" s="160"/>
      <c r="CG53" s="160"/>
      <c r="CH53" s="160"/>
      <c r="CI53" s="160"/>
      <c r="CJ53" s="160"/>
      <c r="CK53" s="160"/>
      <c r="CL53" s="160"/>
      <c r="CM53" s="160"/>
      <c r="CN53" s="160"/>
      <c r="CO53" s="160"/>
      <c r="CP53" s="160"/>
      <c r="CQ53" s="160"/>
      <c r="CR53" s="160"/>
      <c r="CS53" s="160"/>
      <c r="CT53" s="160"/>
      <c r="CU53" s="160"/>
      <c r="CV53" s="160"/>
      <c r="CW53" s="160"/>
      <c r="CX53" s="160"/>
      <c r="CY53" s="160"/>
      <c r="CZ53" s="160"/>
      <c r="DA53" s="160"/>
      <c r="DB53" s="160"/>
      <c r="DC53" s="160"/>
      <c r="DD53" s="160"/>
      <c r="DE53" s="160"/>
      <c r="DF53" s="160"/>
      <c r="DG53" s="160"/>
      <c r="DH53" s="160"/>
      <c r="DI53" s="160"/>
      <c r="DJ53" s="160"/>
      <c r="DK53" s="160"/>
      <c r="DL53" s="160"/>
      <c r="DM53" s="160"/>
      <c r="DN53" s="160"/>
      <c r="DO53" s="160"/>
      <c r="DP53" s="160"/>
      <c r="DQ53" s="160"/>
      <c r="DR53" s="160"/>
      <c r="DS53" s="160"/>
      <c r="DT53" s="160"/>
      <c r="DU53" s="160"/>
      <c r="DV53" s="160"/>
      <c r="DW53" s="160"/>
      <c r="DX53" s="160"/>
      <c r="DY53" s="160"/>
      <c r="DZ53" s="160"/>
      <c r="EA53" s="160"/>
      <c r="EB53" s="160"/>
      <c r="EC53" s="160"/>
      <c r="ED53" s="160"/>
      <c r="EE53" s="160"/>
      <c r="EF53" s="160"/>
      <c r="EG53" s="160"/>
      <c r="EH53" s="160"/>
      <c r="EI53" s="160"/>
      <c r="EJ53" s="160"/>
      <c r="EK53" s="160"/>
      <c r="EL53" s="160"/>
      <c r="EM53" s="160"/>
      <c r="EN53" s="160"/>
      <c r="EO53" s="160"/>
      <c r="EP53" s="160"/>
      <c r="EQ53" s="160"/>
      <c r="ER53" s="160"/>
      <c r="ES53" s="160"/>
      <c r="ET53" s="160"/>
      <c r="EU53" s="160"/>
      <c r="EV53" s="160"/>
      <c r="EW53" s="160"/>
      <c r="EX53" s="160"/>
      <c r="EY53" s="160"/>
      <c r="EZ53" s="160"/>
      <c r="FA53" s="160"/>
      <c r="FB53" s="160"/>
      <c r="FC53" s="160"/>
      <c r="FD53" s="160"/>
      <c r="FE53" s="160"/>
      <c r="FF53" s="160"/>
      <c r="FG53" s="160"/>
      <c r="FH53" s="160"/>
      <c r="FI53" s="160"/>
      <c r="FJ53" s="160"/>
      <c r="FK53" s="160"/>
      <c r="FL53" s="160"/>
      <c r="FM53" s="160"/>
      <c r="FN53" s="160"/>
      <c r="FO53" s="160"/>
      <c r="FP53" s="160"/>
      <c r="FQ53" s="160"/>
      <c r="FR53" s="160"/>
      <c r="FS53" s="160"/>
      <c r="FT53" s="160"/>
      <c r="FU53" s="160"/>
      <c r="FV53" s="160"/>
      <c r="FW53" s="160"/>
      <c r="FX53" s="160"/>
      <c r="FY53" s="160"/>
      <c r="FZ53" s="160"/>
      <c r="GA53" s="160"/>
      <c r="GB53" s="160"/>
      <c r="GC53" s="160"/>
      <c r="GD53" s="160"/>
      <c r="GE53" s="160"/>
      <c r="GF53" s="160"/>
      <c r="GG53" s="160"/>
      <c r="GH53" s="160"/>
      <c r="GI53" s="160"/>
      <c r="GJ53" s="160"/>
      <c r="GK53" s="160"/>
      <c r="GL53" s="160"/>
      <c r="GM53" s="160"/>
      <c r="GN53" s="160"/>
      <c r="GO53" s="160"/>
      <c r="GP53" s="160"/>
      <c r="GQ53" s="160"/>
      <c r="GR53" s="160"/>
      <c r="GS53" s="160"/>
      <c r="GT53" s="160"/>
      <c r="GU53" s="160"/>
      <c r="GV53" s="160"/>
      <c r="GW53" s="160"/>
      <c r="GX53" s="160"/>
      <c r="GY53" s="160"/>
      <c r="GZ53" s="160"/>
      <c r="HA53" s="160"/>
      <c r="HB53" s="160"/>
      <c r="HC53" s="160"/>
      <c r="HD53" s="160"/>
      <c r="HE53" s="160"/>
      <c r="HF53" s="160"/>
      <c r="HG53" s="160"/>
      <c r="HH53" s="160"/>
      <c r="HI53" s="160"/>
      <c r="HJ53" s="160"/>
      <c r="HK53" s="160"/>
      <c r="HL53" s="160"/>
      <c r="HM53" s="160"/>
      <c r="HN53" s="160"/>
      <c r="HO53" s="160"/>
      <c r="HP53" s="160"/>
      <c r="HQ53" s="160"/>
      <c r="HR53" s="160"/>
      <c r="HS53" s="160"/>
      <c r="HT53" s="160"/>
      <c r="HU53" s="160"/>
      <c r="HV53" s="160"/>
      <c r="HW53" s="160"/>
      <c r="HX53" s="160"/>
      <c r="HY53" s="160"/>
      <c r="HZ53" s="160"/>
      <c r="IA53" s="160"/>
      <c r="IB53" s="160"/>
      <c r="IC53" s="160"/>
      <c r="ID53" s="160"/>
      <c r="IE53" s="160"/>
      <c r="IF53" s="160"/>
      <c r="IG53" s="160"/>
      <c r="IH53" s="160"/>
      <c r="II53" s="160"/>
      <c r="IJ53" s="160"/>
      <c r="IK53" s="160"/>
      <c r="IL53" s="160"/>
      <c r="IM53" s="160"/>
      <c r="IN53" s="160"/>
      <c r="IO53" s="160"/>
      <c r="IP53" s="160"/>
      <c r="IQ53" s="160"/>
      <c r="IR53" s="160"/>
      <c r="IS53" s="160"/>
      <c r="IT53" s="160"/>
      <c r="IU53" s="160"/>
      <c r="IV53" s="160"/>
      <c r="IW53" s="160"/>
      <c r="IX53" s="160"/>
      <c r="IY53" s="160"/>
      <c r="IZ53" s="160"/>
      <c r="JA53" s="160"/>
      <c r="JB53" s="160"/>
      <c r="JC53" s="160"/>
      <c r="JD53" s="160"/>
      <c r="JE53" s="160"/>
      <c r="JF53" s="160"/>
      <c r="JG53" s="160"/>
      <c r="JH53" s="160"/>
      <c r="JI53" s="160"/>
      <c r="JJ53" s="160"/>
      <c r="JK53" s="160"/>
      <c r="JL53" s="160"/>
      <c r="JM53" s="160"/>
      <c r="JN53" s="160"/>
      <c r="JO53" s="160"/>
      <c r="JP53" s="160"/>
      <c r="JQ53" s="160"/>
      <c r="JR53" s="160"/>
      <c r="JS53" s="160"/>
      <c r="JT53" s="160"/>
      <c r="JU53" s="160"/>
      <c r="JV53" s="160"/>
      <c r="JW53" s="160"/>
      <c r="JX53" s="160"/>
      <c r="JY53" s="160"/>
      <c r="JZ53" s="160"/>
      <c r="KA53" s="160"/>
      <c r="KB53" s="160"/>
      <c r="KC53" s="160"/>
      <c r="KD53" s="160"/>
      <c r="KE53" s="160"/>
      <c r="KF53" s="160"/>
      <c r="KG53" s="160"/>
      <c r="KH53" s="160"/>
      <c r="KI53" s="160"/>
      <c r="KJ53" s="160"/>
      <c r="KK53" s="160"/>
      <c r="KL53" s="160"/>
      <c r="KM53" s="160"/>
      <c r="KN53" s="160"/>
      <c r="KO53" s="160"/>
      <c r="KP53" s="160"/>
      <c r="KQ53" s="160"/>
      <c r="KR53" s="160"/>
      <c r="KS53" s="160"/>
      <c r="KT53" s="160"/>
      <c r="KU53" s="160"/>
      <c r="KV53" s="160"/>
      <c r="KW53" s="160"/>
      <c r="KX53" s="160"/>
      <c r="KY53" s="160"/>
      <c r="KZ53" s="160"/>
      <c r="LA53" s="160"/>
      <c r="LB53" s="160"/>
      <c r="LC53" s="160"/>
      <c r="LD53" s="160"/>
      <c r="LE53" s="160"/>
      <c r="LF53" s="160"/>
      <c r="LG53" s="160"/>
      <c r="LH53" s="160"/>
      <c r="LI53" s="160"/>
      <c r="LJ53" s="160"/>
      <c r="LK53" s="160"/>
      <c r="LL53" s="160"/>
      <c r="LM53" s="160"/>
      <c r="LN53" s="160"/>
      <c r="LO53" s="160"/>
      <c r="LP53" s="160"/>
      <c r="LQ53" s="160"/>
      <c r="LR53" s="160"/>
      <c r="LS53" s="160"/>
      <c r="LT53" s="160"/>
      <c r="LU53" s="160"/>
      <c r="LV53" s="160"/>
      <c r="LW53" s="160"/>
      <c r="LX53" s="160"/>
      <c r="LY53" s="160"/>
      <c r="LZ53" s="160"/>
      <c r="MA53" s="160"/>
      <c r="MB53" s="160"/>
      <c r="MC53" s="160"/>
      <c r="MD53" s="160"/>
      <c r="ME53" s="160"/>
      <c r="MF53" s="160"/>
      <c r="MG53" s="160"/>
      <c r="MH53" s="160"/>
      <c r="MI53" s="160"/>
      <c r="MJ53" s="160"/>
      <c r="MK53" s="160"/>
      <c r="ML53" s="160"/>
      <c r="MM53" s="160"/>
      <c r="MN53" s="160"/>
      <c r="MO53" s="160"/>
      <c r="MP53" s="160"/>
      <c r="MQ53" s="160"/>
      <c r="MR53" s="160"/>
      <c r="MS53" s="160"/>
      <c r="MT53" s="160"/>
      <c r="MU53" s="160"/>
      <c r="MV53" s="160"/>
      <c r="MW53" s="160"/>
      <c r="MX53" s="160"/>
      <c r="MY53" s="160"/>
      <c r="MZ53" s="160"/>
      <c r="NA53" s="160"/>
      <c r="NB53" s="160"/>
      <c r="NC53" s="160"/>
      <c r="ND53" s="160"/>
      <c r="NE53" s="160"/>
      <c r="NF53" s="160"/>
      <c r="NG53" s="160"/>
      <c r="NH53" s="160"/>
      <c r="NI53" s="160"/>
      <c r="NJ53" s="160"/>
      <c r="NK53" s="160"/>
      <c r="NL53" s="160"/>
      <c r="NM53" s="160"/>
      <c r="NN53" s="160"/>
      <c r="NO53" s="160"/>
      <c r="NP53" s="160"/>
      <c r="NQ53" s="160"/>
      <c r="NR53" s="160"/>
      <c r="NS53" s="160"/>
      <c r="NT53" s="160"/>
      <c r="NU53" s="160"/>
      <c r="NV53" s="160"/>
      <c r="NW53" s="160"/>
      <c r="NX53" s="160"/>
      <c r="NY53" s="160"/>
      <c r="NZ53" s="160"/>
      <c r="OA53" s="160"/>
      <c r="OB53" s="160"/>
      <c r="OC53" s="160"/>
      <c r="OD53" s="160"/>
      <c r="OE53" s="160"/>
      <c r="OF53" s="160"/>
      <c r="OG53" s="160"/>
      <c r="OH53" s="160"/>
      <c r="OI53" s="160"/>
      <c r="OJ53" s="160"/>
      <c r="OK53" s="160"/>
      <c r="OL53" s="160"/>
      <c r="OM53" s="160"/>
      <c r="ON53" s="160"/>
      <c r="OO53" s="160"/>
      <c r="OP53" s="160"/>
      <c r="OQ53" s="160"/>
      <c r="OR53" s="160"/>
      <c r="OS53" s="160"/>
      <c r="OT53" s="160"/>
      <c r="OU53" s="160"/>
      <c r="OV53" s="160"/>
      <c r="OW53" s="160"/>
      <c r="OX53" s="160"/>
      <c r="OY53" s="160"/>
      <c r="OZ53" s="160"/>
      <c r="PA53" s="160"/>
      <c r="PB53" s="160"/>
      <c r="PC53" s="160"/>
      <c r="PD53" s="160"/>
      <c r="PE53" s="160"/>
      <c r="PF53" s="160"/>
      <c r="PG53" s="160"/>
      <c r="PH53" s="160"/>
      <c r="PI53" s="160"/>
      <c r="PJ53" s="160"/>
      <c r="PK53" s="160"/>
      <c r="PL53" s="160"/>
      <c r="PM53" s="160"/>
      <c r="PN53" s="160"/>
      <c r="PO53" s="160"/>
      <c r="PP53" s="160"/>
      <c r="PQ53" s="160"/>
      <c r="PR53" s="160"/>
      <c r="PS53" s="160"/>
      <c r="PT53" s="160"/>
      <c r="PU53" s="160"/>
      <c r="PV53" s="160"/>
      <c r="PW53" s="160"/>
      <c r="PX53" s="160"/>
      <c r="PY53" s="160"/>
      <c r="PZ53" s="160"/>
      <c r="QA53" s="160"/>
      <c r="QB53" s="160"/>
      <c r="QC53" s="160"/>
      <c r="QD53" s="160"/>
      <c r="QE53" s="160"/>
      <c r="QF53" s="160"/>
      <c r="QG53" s="160"/>
      <c r="QH53" s="160"/>
      <c r="QI53" s="160"/>
      <c r="QJ53" s="160"/>
      <c r="QK53" s="160"/>
      <c r="QL53" s="160"/>
      <c r="QM53" s="160"/>
      <c r="QN53" s="160"/>
      <c r="QO53" s="160"/>
      <c r="QP53" s="160"/>
      <c r="QQ53" s="160"/>
      <c r="QR53" s="160"/>
      <c r="QS53" s="160"/>
      <c r="QT53" s="160"/>
      <c r="QU53" s="160"/>
      <c r="QV53" s="160"/>
      <c r="QW53" s="160"/>
      <c r="QX53" s="160"/>
      <c r="QY53" s="160"/>
      <c r="QZ53" s="160"/>
      <c r="RA53" s="160"/>
      <c r="RB53" s="160"/>
      <c r="RC53" s="160"/>
      <c r="RD53" s="160"/>
      <c r="RE53" s="160"/>
      <c r="RF53" s="160"/>
      <c r="RG53" s="160"/>
      <c r="RH53" s="160"/>
      <c r="RI53" s="160"/>
      <c r="RJ53" s="160"/>
      <c r="RK53" s="160"/>
      <c r="RL53" s="160"/>
      <c r="RM53" s="160"/>
      <c r="RN53" s="160"/>
      <c r="RO53" s="160"/>
      <c r="RP53" s="160"/>
      <c r="RQ53" s="160"/>
      <c r="RR53" s="160"/>
      <c r="RS53" s="160"/>
      <c r="RT53" s="160"/>
      <c r="RU53" s="160"/>
      <c r="RV53" s="160"/>
      <c r="RW53" s="160"/>
      <c r="RX53" s="160"/>
      <c r="RY53" s="160"/>
      <c r="RZ53" s="160"/>
      <c r="SA53" s="160"/>
      <c r="SB53" s="160"/>
      <c r="SC53" s="160"/>
      <c r="SD53" s="160"/>
      <c r="SE53" s="160"/>
      <c r="SF53" s="160"/>
      <c r="SG53" s="160"/>
      <c r="SH53" s="160"/>
      <c r="SI53" s="160"/>
      <c r="SJ53" s="160"/>
      <c r="SK53" s="160"/>
      <c r="SL53" s="160"/>
      <c r="SM53" s="160"/>
      <c r="SN53" s="160"/>
      <c r="SO53" s="160"/>
      <c r="SP53" s="160"/>
      <c r="SQ53" s="160"/>
      <c r="SR53" s="160"/>
      <c r="SS53" s="160"/>
      <c r="ST53" s="160"/>
      <c r="SU53" s="160"/>
      <c r="SV53" s="160"/>
      <c r="SW53" s="160"/>
      <c r="SX53" s="160"/>
      <c r="SY53" s="160"/>
      <c r="SZ53" s="160"/>
      <c r="TA53" s="160"/>
      <c r="TB53" s="160"/>
      <c r="TC53" s="160"/>
      <c r="TD53" s="160"/>
      <c r="TE53" s="160"/>
      <c r="TF53" s="160"/>
    </row>
    <row r="54" spans="1:526">
      <c r="A54" s="160"/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0"/>
      <c r="AE54" s="160"/>
      <c r="AF54" s="160"/>
      <c r="AG54" s="160"/>
      <c r="AH54" s="160"/>
      <c r="AI54" s="160"/>
      <c r="AJ54" s="160"/>
      <c r="AK54" s="160"/>
      <c r="AL54" s="160"/>
      <c r="AM54" s="160"/>
      <c r="AN54" s="160"/>
      <c r="AO54" s="160"/>
      <c r="AP54" s="160"/>
      <c r="AQ54" s="160"/>
      <c r="AR54" s="160"/>
      <c r="AS54" s="160"/>
      <c r="AT54" s="160"/>
      <c r="AU54" s="160"/>
      <c r="AV54" s="160"/>
      <c r="AW54" s="160"/>
      <c r="AX54" s="160"/>
      <c r="AY54" s="160"/>
      <c r="AZ54" s="160"/>
      <c r="BA54" s="160"/>
      <c r="BB54" s="160"/>
      <c r="BC54" s="160"/>
      <c r="BD54" s="160"/>
      <c r="BE54" s="160"/>
      <c r="BF54" s="160"/>
      <c r="BG54" s="160"/>
      <c r="BH54" s="160"/>
      <c r="BI54" s="160"/>
      <c r="BJ54" s="160"/>
      <c r="BK54" s="160"/>
      <c r="BL54" s="160"/>
      <c r="BM54" s="160"/>
      <c r="BN54" s="160"/>
      <c r="BO54" s="160"/>
      <c r="BP54" s="160"/>
      <c r="BQ54" s="160"/>
      <c r="BR54" s="160"/>
      <c r="BS54" s="160"/>
      <c r="BT54" s="160"/>
      <c r="BU54" s="160"/>
      <c r="BV54" s="160"/>
      <c r="BW54" s="160"/>
      <c r="BX54" s="160"/>
      <c r="BY54" s="160"/>
      <c r="BZ54" s="160"/>
      <c r="CA54" s="160"/>
      <c r="CB54" s="160"/>
      <c r="CC54" s="160"/>
      <c r="CD54" s="160"/>
      <c r="CE54" s="160"/>
      <c r="CF54" s="160"/>
      <c r="CG54" s="160"/>
      <c r="CH54" s="160"/>
      <c r="CI54" s="160"/>
      <c r="CJ54" s="160"/>
      <c r="CK54" s="160"/>
      <c r="CL54" s="160"/>
      <c r="CM54" s="160"/>
      <c r="CN54" s="160"/>
      <c r="CO54" s="160"/>
      <c r="CP54" s="160"/>
      <c r="CQ54" s="160"/>
      <c r="CR54" s="160"/>
      <c r="CS54" s="160"/>
      <c r="CT54" s="160"/>
      <c r="CU54" s="160"/>
      <c r="CV54" s="160"/>
      <c r="CW54" s="160"/>
      <c r="CX54" s="160"/>
      <c r="CY54" s="160"/>
      <c r="CZ54" s="160"/>
      <c r="DA54" s="160"/>
      <c r="DB54" s="160"/>
      <c r="DC54" s="160"/>
      <c r="DD54" s="160"/>
      <c r="DE54" s="160"/>
      <c r="DF54" s="160"/>
      <c r="DG54" s="160"/>
      <c r="DH54" s="160"/>
      <c r="DI54" s="160"/>
      <c r="DJ54" s="160"/>
      <c r="DK54" s="160"/>
      <c r="DL54" s="160"/>
      <c r="DM54" s="160"/>
      <c r="DN54" s="160"/>
      <c r="DO54" s="160"/>
      <c r="DP54" s="160"/>
      <c r="DQ54" s="160"/>
      <c r="DR54" s="160"/>
      <c r="DS54" s="160"/>
      <c r="DT54" s="160"/>
      <c r="DU54" s="160"/>
      <c r="DV54" s="160"/>
      <c r="DW54" s="160"/>
      <c r="DX54" s="160"/>
      <c r="DY54" s="160"/>
      <c r="DZ54" s="160"/>
      <c r="EA54" s="160"/>
      <c r="EB54" s="160"/>
      <c r="EC54" s="160"/>
      <c r="ED54" s="160"/>
      <c r="EE54" s="160"/>
      <c r="EF54" s="160"/>
      <c r="EG54" s="160"/>
      <c r="EH54" s="160"/>
      <c r="EI54" s="160"/>
      <c r="EJ54" s="160"/>
      <c r="EK54" s="160"/>
      <c r="EL54" s="160"/>
      <c r="EM54" s="160"/>
      <c r="EN54" s="160"/>
      <c r="EO54" s="160"/>
      <c r="EP54" s="160"/>
      <c r="EQ54" s="160"/>
      <c r="ER54" s="160"/>
      <c r="ES54" s="160"/>
      <c r="ET54" s="160"/>
      <c r="EU54" s="160"/>
      <c r="EV54" s="160"/>
      <c r="EW54" s="160"/>
      <c r="EX54" s="160"/>
      <c r="EY54" s="160"/>
      <c r="EZ54" s="160"/>
      <c r="FA54" s="160"/>
      <c r="FB54" s="160"/>
      <c r="FC54" s="160"/>
      <c r="FD54" s="160"/>
      <c r="FE54" s="160"/>
      <c r="FF54" s="160"/>
      <c r="FG54" s="160"/>
      <c r="FH54" s="160"/>
      <c r="FI54" s="160"/>
      <c r="FJ54" s="160"/>
      <c r="FK54" s="160"/>
      <c r="FL54" s="160"/>
      <c r="FM54" s="160"/>
      <c r="FN54" s="160"/>
      <c r="FO54" s="160"/>
      <c r="FP54" s="160"/>
      <c r="FQ54" s="160"/>
      <c r="FR54" s="160"/>
      <c r="FS54" s="160"/>
      <c r="FT54" s="160"/>
      <c r="FU54" s="160"/>
      <c r="FV54" s="160"/>
      <c r="FW54" s="160"/>
      <c r="FX54" s="160"/>
      <c r="FY54" s="160"/>
      <c r="FZ54" s="160"/>
      <c r="GA54" s="160"/>
      <c r="GB54" s="160"/>
      <c r="GC54" s="160"/>
      <c r="GD54" s="160"/>
      <c r="GE54" s="160"/>
      <c r="GF54" s="160"/>
      <c r="GG54" s="160"/>
      <c r="GH54" s="160"/>
      <c r="GI54" s="160"/>
      <c r="GJ54" s="160"/>
      <c r="GK54" s="160"/>
      <c r="GL54" s="160"/>
      <c r="GM54" s="160"/>
      <c r="GN54" s="160"/>
      <c r="GO54" s="160"/>
      <c r="GP54" s="160"/>
      <c r="GQ54" s="160"/>
      <c r="GR54" s="160"/>
      <c r="GS54" s="160"/>
      <c r="GT54" s="160"/>
      <c r="GU54" s="160"/>
      <c r="GV54" s="160"/>
      <c r="GW54" s="160"/>
      <c r="GX54" s="160"/>
      <c r="GY54" s="160"/>
      <c r="GZ54" s="160"/>
      <c r="HA54" s="160"/>
      <c r="HB54" s="160"/>
      <c r="HC54" s="160"/>
      <c r="HD54" s="160"/>
      <c r="HE54" s="160"/>
      <c r="HF54" s="160"/>
      <c r="HG54" s="160"/>
      <c r="HH54" s="160"/>
      <c r="HI54" s="160"/>
      <c r="HJ54" s="160"/>
      <c r="HK54" s="160"/>
      <c r="HL54" s="160"/>
      <c r="HM54" s="160"/>
      <c r="HN54" s="160"/>
      <c r="HO54" s="160"/>
      <c r="HP54" s="160"/>
      <c r="HQ54" s="160"/>
      <c r="HR54" s="160"/>
      <c r="HS54" s="160"/>
      <c r="HT54" s="160"/>
      <c r="HU54" s="160"/>
      <c r="HV54" s="160"/>
      <c r="HW54" s="160"/>
      <c r="HX54" s="160"/>
      <c r="HY54" s="160"/>
      <c r="HZ54" s="160"/>
      <c r="IA54" s="160"/>
      <c r="IB54" s="160"/>
      <c r="IC54" s="160"/>
      <c r="ID54" s="160"/>
      <c r="IE54" s="160"/>
      <c r="IF54" s="160"/>
      <c r="IG54" s="160"/>
      <c r="IH54" s="160"/>
      <c r="II54" s="160"/>
      <c r="IJ54" s="160"/>
      <c r="IK54" s="160"/>
      <c r="IL54" s="160"/>
      <c r="IM54" s="160"/>
      <c r="IN54" s="160"/>
      <c r="IO54" s="160"/>
      <c r="IP54" s="160"/>
      <c r="IQ54" s="160"/>
      <c r="IR54" s="160"/>
      <c r="IS54" s="160"/>
      <c r="IT54" s="160"/>
      <c r="IU54" s="160"/>
      <c r="IV54" s="160"/>
      <c r="IW54" s="160"/>
      <c r="IX54" s="160"/>
      <c r="IY54" s="160"/>
      <c r="IZ54" s="160"/>
      <c r="JA54" s="160"/>
      <c r="JB54" s="160"/>
      <c r="JC54" s="160"/>
      <c r="JD54" s="160"/>
      <c r="JE54" s="160"/>
      <c r="JF54" s="160"/>
      <c r="JG54" s="160"/>
      <c r="JH54" s="160"/>
      <c r="JI54" s="160"/>
      <c r="JJ54" s="160"/>
      <c r="JK54" s="160"/>
      <c r="JL54" s="160"/>
      <c r="JM54" s="160"/>
      <c r="JN54" s="160"/>
      <c r="JO54" s="160"/>
      <c r="JP54" s="160"/>
      <c r="JQ54" s="160"/>
      <c r="JR54" s="160"/>
      <c r="JS54" s="160"/>
      <c r="JT54" s="160"/>
      <c r="JU54" s="160"/>
      <c r="JV54" s="160"/>
      <c r="JW54" s="160"/>
      <c r="JX54" s="160"/>
      <c r="JY54" s="160"/>
      <c r="JZ54" s="160"/>
      <c r="KA54" s="160"/>
      <c r="KB54" s="160"/>
      <c r="KC54" s="160"/>
      <c r="KD54" s="160"/>
      <c r="KE54" s="160"/>
      <c r="KF54" s="160"/>
      <c r="KG54" s="160"/>
      <c r="KH54" s="160"/>
      <c r="KI54" s="160"/>
      <c r="KJ54" s="160"/>
      <c r="KK54" s="160"/>
      <c r="KL54" s="160"/>
      <c r="KM54" s="160"/>
      <c r="KN54" s="160"/>
      <c r="KO54" s="160"/>
      <c r="KP54" s="160"/>
      <c r="KQ54" s="160"/>
      <c r="KR54" s="160"/>
      <c r="KS54" s="160"/>
      <c r="KT54" s="160"/>
      <c r="KU54" s="160"/>
      <c r="KV54" s="160"/>
      <c r="KW54" s="160"/>
      <c r="KX54" s="160"/>
      <c r="KY54" s="160"/>
      <c r="KZ54" s="160"/>
      <c r="LA54" s="160"/>
      <c r="LB54" s="160"/>
      <c r="LC54" s="160"/>
      <c r="LD54" s="160"/>
      <c r="LE54" s="160"/>
      <c r="LF54" s="160"/>
      <c r="LG54" s="160"/>
      <c r="LH54" s="160"/>
      <c r="LI54" s="160"/>
      <c r="LJ54" s="160"/>
      <c r="LK54" s="160"/>
      <c r="LL54" s="160"/>
      <c r="LM54" s="160"/>
      <c r="LN54" s="160"/>
      <c r="LO54" s="160"/>
      <c r="LP54" s="160"/>
      <c r="LQ54" s="160"/>
      <c r="LR54" s="160"/>
      <c r="LS54" s="160"/>
      <c r="LT54" s="160"/>
      <c r="LU54" s="160"/>
      <c r="LV54" s="160"/>
      <c r="LW54" s="160"/>
      <c r="LX54" s="160"/>
      <c r="LY54" s="160"/>
      <c r="LZ54" s="160"/>
      <c r="MA54" s="160"/>
      <c r="MB54" s="160"/>
      <c r="MC54" s="160"/>
      <c r="MD54" s="160"/>
      <c r="ME54" s="160"/>
      <c r="MF54" s="160"/>
      <c r="MG54" s="160"/>
      <c r="MH54" s="160"/>
      <c r="MI54" s="160"/>
      <c r="MJ54" s="160"/>
      <c r="MK54" s="160"/>
      <c r="ML54" s="160"/>
      <c r="MM54" s="160"/>
      <c r="MN54" s="160"/>
      <c r="MO54" s="160"/>
      <c r="MP54" s="160"/>
      <c r="MQ54" s="160"/>
      <c r="MR54" s="160"/>
      <c r="MS54" s="160"/>
      <c r="MT54" s="160"/>
      <c r="MU54" s="160"/>
      <c r="MV54" s="160"/>
      <c r="MW54" s="160"/>
      <c r="MX54" s="160"/>
      <c r="MY54" s="160"/>
      <c r="MZ54" s="160"/>
      <c r="NA54" s="160"/>
      <c r="NB54" s="160"/>
      <c r="NC54" s="160"/>
      <c r="ND54" s="160"/>
      <c r="NE54" s="160"/>
      <c r="NF54" s="160"/>
      <c r="NG54" s="160"/>
      <c r="NH54" s="160"/>
      <c r="NI54" s="160"/>
      <c r="NJ54" s="160"/>
      <c r="NK54" s="160"/>
      <c r="NL54" s="160"/>
      <c r="NM54" s="160"/>
      <c r="NN54" s="160"/>
      <c r="NO54" s="160"/>
      <c r="NP54" s="160"/>
      <c r="NQ54" s="160"/>
      <c r="NR54" s="160"/>
      <c r="NS54" s="160"/>
      <c r="NT54" s="160"/>
      <c r="NU54" s="160"/>
      <c r="NV54" s="160"/>
      <c r="NW54" s="160"/>
      <c r="NX54" s="160"/>
      <c r="NY54" s="160"/>
      <c r="NZ54" s="160"/>
      <c r="OA54" s="160"/>
      <c r="OB54" s="160"/>
      <c r="OC54" s="160"/>
      <c r="OD54" s="160"/>
      <c r="OE54" s="160"/>
      <c r="OF54" s="160"/>
      <c r="OG54" s="160"/>
      <c r="OH54" s="160"/>
      <c r="OI54" s="160"/>
      <c r="OJ54" s="160"/>
      <c r="OK54" s="160"/>
      <c r="OL54" s="160"/>
      <c r="OM54" s="160"/>
      <c r="ON54" s="160"/>
      <c r="OO54" s="160"/>
      <c r="OP54" s="160"/>
      <c r="OQ54" s="160"/>
      <c r="OR54" s="160"/>
      <c r="OS54" s="160"/>
      <c r="OT54" s="160"/>
      <c r="OU54" s="160"/>
      <c r="OV54" s="160"/>
      <c r="OW54" s="160"/>
      <c r="OX54" s="160"/>
      <c r="OY54" s="160"/>
      <c r="OZ54" s="160"/>
      <c r="PA54" s="160"/>
      <c r="PB54" s="160"/>
      <c r="PC54" s="160"/>
      <c r="PD54" s="160"/>
      <c r="PE54" s="160"/>
      <c r="PF54" s="160"/>
      <c r="PG54" s="160"/>
      <c r="PH54" s="160"/>
      <c r="PI54" s="160"/>
      <c r="PJ54" s="160"/>
      <c r="PK54" s="160"/>
      <c r="PL54" s="160"/>
      <c r="PM54" s="160"/>
      <c r="PN54" s="160"/>
      <c r="PO54" s="160"/>
      <c r="PP54" s="160"/>
      <c r="PQ54" s="160"/>
      <c r="PR54" s="160"/>
      <c r="PS54" s="160"/>
      <c r="PT54" s="160"/>
      <c r="PU54" s="160"/>
      <c r="PV54" s="160"/>
      <c r="PW54" s="160"/>
      <c r="PX54" s="160"/>
      <c r="PY54" s="160"/>
      <c r="PZ54" s="160"/>
      <c r="QA54" s="160"/>
      <c r="QB54" s="160"/>
      <c r="QC54" s="160"/>
      <c r="QD54" s="160"/>
      <c r="QE54" s="160"/>
      <c r="QF54" s="160"/>
      <c r="QG54" s="160"/>
      <c r="QH54" s="160"/>
      <c r="QI54" s="160"/>
      <c r="QJ54" s="160"/>
      <c r="QK54" s="160"/>
      <c r="QL54" s="160"/>
      <c r="QM54" s="160"/>
      <c r="QN54" s="160"/>
      <c r="QO54" s="160"/>
      <c r="QP54" s="160"/>
      <c r="QQ54" s="160"/>
      <c r="QR54" s="160"/>
      <c r="QS54" s="160"/>
      <c r="QT54" s="160"/>
      <c r="QU54" s="160"/>
      <c r="QV54" s="160"/>
      <c r="QW54" s="160"/>
      <c r="QX54" s="160"/>
      <c r="QY54" s="160"/>
      <c r="QZ54" s="160"/>
      <c r="RA54" s="160"/>
      <c r="RB54" s="160"/>
      <c r="RC54" s="160"/>
      <c r="RD54" s="160"/>
      <c r="RE54" s="160"/>
      <c r="RF54" s="160"/>
      <c r="RG54" s="160"/>
      <c r="RH54" s="160"/>
      <c r="RI54" s="160"/>
      <c r="RJ54" s="160"/>
      <c r="RK54" s="160"/>
      <c r="RL54" s="160"/>
      <c r="RM54" s="160"/>
      <c r="RN54" s="160"/>
      <c r="RO54" s="160"/>
      <c r="RP54" s="160"/>
      <c r="RQ54" s="160"/>
      <c r="RR54" s="160"/>
      <c r="RS54" s="160"/>
      <c r="RT54" s="160"/>
      <c r="RU54" s="160"/>
      <c r="RV54" s="160"/>
      <c r="RW54" s="160"/>
      <c r="RX54" s="160"/>
      <c r="RY54" s="160"/>
      <c r="RZ54" s="160"/>
      <c r="SA54" s="160"/>
      <c r="SB54" s="160"/>
      <c r="SC54" s="160"/>
      <c r="SD54" s="160"/>
      <c r="SE54" s="160"/>
      <c r="SF54" s="160"/>
      <c r="SG54" s="160"/>
      <c r="SH54" s="160"/>
      <c r="SI54" s="160"/>
      <c r="SJ54" s="160"/>
      <c r="SK54" s="160"/>
      <c r="SL54" s="160"/>
      <c r="SM54" s="160"/>
      <c r="SN54" s="160"/>
      <c r="SO54" s="160"/>
      <c r="SP54" s="160"/>
      <c r="SQ54" s="160"/>
      <c r="SR54" s="160"/>
      <c r="SS54" s="160"/>
      <c r="ST54" s="160"/>
      <c r="SU54" s="160"/>
      <c r="SV54" s="160"/>
      <c r="SW54" s="160"/>
      <c r="SX54" s="160"/>
      <c r="SY54" s="160"/>
      <c r="SZ54" s="160"/>
      <c r="TA54" s="160"/>
      <c r="TB54" s="160"/>
      <c r="TC54" s="160"/>
      <c r="TD54" s="160"/>
      <c r="TE54" s="160"/>
      <c r="TF54" s="160"/>
    </row>
    <row r="55" spans="1:526">
      <c r="A55" s="160"/>
      <c r="B55" s="160"/>
      <c r="C55" s="160"/>
      <c r="D55" s="160"/>
      <c r="E55" s="160"/>
      <c r="F55" s="160"/>
      <c r="G55" s="160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0"/>
      <c r="AE55" s="160"/>
      <c r="AF55" s="160"/>
      <c r="AG55" s="160"/>
      <c r="AH55" s="160"/>
      <c r="AI55" s="160"/>
      <c r="AJ55" s="160"/>
      <c r="AK55" s="160"/>
      <c r="AL55" s="160"/>
      <c r="AM55" s="160"/>
      <c r="AN55" s="160"/>
      <c r="AO55" s="160"/>
      <c r="AP55" s="160"/>
      <c r="AQ55" s="160"/>
      <c r="AR55" s="160"/>
      <c r="AS55" s="160"/>
      <c r="AT55" s="160"/>
      <c r="AU55" s="160"/>
      <c r="AV55" s="160"/>
      <c r="AW55" s="160"/>
      <c r="AX55" s="160"/>
      <c r="AY55" s="160"/>
      <c r="AZ55" s="160"/>
      <c r="BA55" s="160"/>
      <c r="BB55" s="160"/>
      <c r="BC55" s="160"/>
      <c r="BD55" s="160"/>
      <c r="BE55" s="160"/>
      <c r="BF55" s="160"/>
      <c r="BG55" s="160"/>
      <c r="BH55" s="160"/>
      <c r="BI55" s="160"/>
      <c r="BJ55" s="160"/>
      <c r="BK55" s="160"/>
      <c r="BL55" s="160"/>
      <c r="BM55" s="160"/>
      <c r="BN55" s="160"/>
      <c r="BO55" s="160"/>
      <c r="BP55" s="160"/>
      <c r="BQ55" s="160"/>
      <c r="BR55" s="160"/>
      <c r="BS55" s="160"/>
      <c r="BT55" s="160"/>
      <c r="BU55" s="160"/>
      <c r="BV55" s="160"/>
      <c r="BW55" s="160"/>
      <c r="BX55" s="160"/>
      <c r="BY55" s="160"/>
      <c r="BZ55" s="160"/>
      <c r="CA55" s="160"/>
      <c r="CB55" s="160"/>
      <c r="CC55" s="160"/>
      <c r="CD55" s="160"/>
      <c r="CE55" s="160"/>
      <c r="CF55" s="160"/>
      <c r="CG55" s="160"/>
      <c r="CH55" s="160"/>
      <c r="CI55" s="160"/>
      <c r="CJ55" s="160"/>
      <c r="CK55" s="160"/>
      <c r="CL55" s="160"/>
      <c r="CM55" s="160"/>
      <c r="CN55" s="160"/>
      <c r="CO55" s="160"/>
      <c r="CP55" s="160"/>
      <c r="CQ55" s="160"/>
      <c r="CR55" s="160"/>
      <c r="CS55" s="160"/>
      <c r="CT55" s="160"/>
      <c r="CU55" s="160"/>
      <c r="CV55" s="160"/>
      <c r="CW55" s="160"/>
      <c r="CX55" s="160"/>
      <c r="CY55" s="160"/>
      <c r="CZ55" s="160"/>
      <c r="DA55" s="160"/>
      <c r="DB55" s="160"/>
      <c r="DC55" s="160"/>
      <c r="DD55" s="160"/>
      <c r="DE55" s="160"/>
      <c r="DF55" s="160"/>
      <c r="DG55" s="160"/>
      <c r="DH55" s="160"/>
      <c r="DI55" s="160"/>
      <c r="DJ55" s="160"/>
      <c r="DK55" s="160"/>
      <c r="DL55" s="160"/>
      <c r="DM55" s="160"/>
      <c r="DN55" s="160"/>
      <c r="DO55" s="160"/>
      <c r="DP55" s="160"/>
      <c r="DQ55" s="160"/>
      <c r="DR55" s="160"/>
      <c r="DS55" s="160"/>
      <c r="DT55" s="160"/>
      <c r="DU55" s="160"/>
      <c r="DV55" s="160"/>
      <c r="DW55" s="160"/>
      <c r="DX55" s="160"/>
      <c r="DY55" s="160"/>
      <c r="DZ55" s="160"/>
      <c r="EA55" s="160"/>
      <c r="EB55" s="160"/>
      <c r="EC55" s="160"/>
      <c r="ED55" s="160"/>
      <c r="EE55" s="160"/>
      <c r="EF55" s="160"/>
      <c r="EG55" s="160"/>
      <c r="EH55" s="160"/>
      <c r="EI55" s="160"/>
      <c r="EJ55" s="160"/>
      <c r="EK55" s="160"/>
      <c r="EL55" s="160"/>
      <c r="EM55" s="160"/>
      <c r="EN55" s="160"/>
      <c r="EO55" s="160"/>
      <c r="EP55" s="160"/>
      <c r="EQ55" s="160"/>
      <c r="ER55" s="160"/>
      <c r="ES55" s="160"/>
      <c r="ET55" s="160"/>
      <c r="EU55" s="160"/>
      <c r="EV55" s="160"/>
      <c r="EW55" s="160"/>
      <c r="EX55" s="160"/>
      <c r="EY55" s="160"/>
      <c r="EZ55" s="160"/>
      <c r="FA55" s="160"/>
      <c r="FB55" s="160"/>
      <c r="FC55" s="160"/>
      <c r="FD55" s="160"/>
      <c r="FE55" s="160"/>
      <c r="FF55" s="160"/>
      <c r="FG55" s="160"/>
      <c r="FH55" s="160"/>
      <c r="FI55" s="160"/>
      <c r="FJ55" s="160"/>
      <c r="FK55" s="160"/>
      <c r="FL55" s="160"/>
      <c r="FM55" s="160"/>
      <c r="FN55" s="160"/>
      <c r="FO55" s="160"/>
      <c r="FP55" s="160"/>
      <c r="FQ55" s="160"/>
      <c r="FR55" s="160"/>
      <c r="FS55" s="160"/>
      <c r="FT55" s="160"/>
      <c r="FU55" s="160"/>
      <c r="FV55" s="160"/>
      <c r="FW55" s="160"/>
      <c r="FX55" s="160"/>
      <c r="FY55" s="160"/>
      <c r="FZ55" s="160"/>
      <c r="GA55" s="160"/>
      <c r="GB55" s="160"/>
      <c r="GC55" s="160"/>
      <c r="GD55" s="160"/>
      <c r="GE55" s="160"/>
      <c r="GF55" s="160"/>
      <c r="GG55" s="160"/>
      <c r="GH55" s="160"/>
      <c r="GI55" s="160"/>
      <c r="GJ55" s="160"/>
      <c r="GK55" s="160"/>
      <c r="GL55" s="160"/>
      <c r="GM55" s="160"/>
      <c r="GN55" s="160"/>
      <c r="GO55" s="160"/>
      <c r="GP55" s="160"/>
      <c r="GQ55" s="160"/>
      <c r="GR55" s="160"/>
      <c r="GS55" s="160"/>
      <c r="GT55" s="160"/>
      <c r="GU55" s="160"/>
      <c r="GV55" s="160"/>
      <c r="GW55" s="160"/>
      <c r="GX55" s="160"/>
      <c r="GY55" s="160"/>
      <c r="GZ55" s="160"/>
      <c r="HA55" s="160"/>
      <c r="HB55" s="160"/>
      <c r="HC55" s="160"/>
      <c r="HD55" s="160"/>
      <c r="HE55" s="160"/>
      <c r="HF55" s="160"/>
      <c r="HG55" s="160"/>
      <c r="HH55" s="160"/>
      <c r="HI55" s="160"/>
      <c r="HJ55" s="160"/>
      <c r="HK55" s="160"/>
      <c r="HL55" s="160"/>
      <c r="HM55" s="160"/>
      <c r="HN55" s="160"/>
      <c r="HO55" s="160"/>
      <c r="HP55" s="160"/>
      <c r="HQ55" s="160"/>
      <c r="HR55" s="160"/>
      <c r="HS55" s="160"/>
      <c r="HT55" s="160"/>
      <c r="HU55" s="160"/>
      <c r="HV55" s="160"/>
      <c r="HW55" s="160"/>
      <c r="HX55" s="160"/>
      <c r="HY55" s="160"/>
      <c r="HZ55" s="160"/>
      <c r="IA55" s="160"/>
      <c r="IB55" s="160"/>
      <c r="IC55" s="160"/>
      <c r="ID55" s="160"/>
      <c r="IE55" s="160"/>
      <c r="IF55" s="160"/>
      <c r="IG55" s="160"/>
      <c r="IH55" s="160"/>
      <c r="II55" s="160"/>
      <c r="IJ55" s="160"/>
      <c r="IK55" s="160"/>
      <c r="IL55" s="160"/>
      <c r="IM55" s="160"/>
      <c r="IN55" s="160"/>
      <c r="IO55" s="160"/>
      <c r="IP55" s="160"/>
      <c r="IQ55" s="160"/>
      <c r="IR55" s="160"/>
      <c r="IS55" s="160"/>
      <c r="IT55" s="160"/>
      <c r="IU55" s="160"/>
      <c r="IV55" s="160"/>
      <c r="IW55" s="160"/>
      <c r="IX55" s="160"/>
      <c r="IY55" s="160"/>
      <c r="IZ55" s="160"/>
      <c r="JA55" s="160"/>
      <c r="JB55" s="160"/>
      <c r="JC55" s="160"/>
      <c r="JD55" s="160"/>
      <c r="JE55" s="160"/>
      <c r="JF55" s="160"/>
      <c r="JG55" s="160"/>
      <c r="JH55" s="160"/>
      <c r="JI55" s="160"/>
      <c r="JJ55" s="160"/>
      <c r="JK55" s="160"/>
      <c r="JL55" s="160"/>
      <c r="JM55" s="160"/>
      <c r="JN55" s="160"/>
      <c r="JO55" s="160"/>
      <c r="JP55" s="160"/>
      <c r="JQ55" s="160"/>
      <c r="JR55" s="160"/>
      <c r="JS55" s="160"/>
      <c r="JT55" s="160"/>
      <c r="JU55" s="160"/>
      <c r="JV55" s="160"/>
      <c r="JW55" s="160"/>
      <c r="JX55" s="160"/>
      <c r="JY55" s="160"/>
      <c r="JZ55" s="160"/>
      <c r="KA55" s="160"/>
      <c r="KB55" s="160"/>
      <c r="KC55" s="160"/>
      <c r="KD55" s="160"/>
      <c r="KE55" s="160"/>
      <c r="KF55" s="160"/>
      <c r="KG55" s="160"/>
      <c r="KH55" s="160"/>
      <c r="KI55" s="160"/>
      <c r="KJ55" s="160"/>
      <c r="KK55" s="160"/>
      <c r="KL55" s="160"/>
      <c r="KM55" s="160"/>
      <c r="KN55" s="160"/>
      <c r="KO55" s="160"/>
      <c r="KP55" s="160"/>
      <c r="KQ55" s="160"/>
      <c r="KR55" s="160"/>
      <c r="KS55" s="160"/>
      <c r="KT55" s="160"/>
      <c r="KU55" s="160"/>
      <c r="KV55" s="160"/>
      <c r="KW55" s="160"/>
      <c r="KX55" s="160"/>
      <c r="KY55" s="160"/>
      <c r="KZ55" s="160"/>
      <c r="LA55" s="160"/>
      <c r="LB55" s="160"/>
      <c r="LC55" s="160"/>
      <c r="LD55" s="160"/>
      <c r="LE55" s="160"/>
      <c r="LF55" s="160"/>
      <c r="LG55" s="160"/>
      <c r="LH55" s="160"/>
      <c r="LI55" s="160"/>
      <c r="LJ55" s="160"/>
      <c r="LK55" s="160"/>
      <c r="LL55" s="160"/>
      <c r="LM55" s="160"/>
      <c r="LN55" s="160"/>
      <c r="LO55" s="160"/>
      <c r="LP55" s="160"/>
      <c r="LQ55" s="160"/>
      <c r="LR55" s="160"/>
      <c r="LS55" s="160"/>
      <c r="LT55" s="160"/>
      <c r="LU55" s="160"/>
      <c r="LV55" s="160"/>
      <c r="LW55" s="160"/>
      <c r="LX55" s="160"/>
      <c r="LY55" s="160"/>
      <c r="LZ55" s="160"/>
      <c r="MA55" s="160"/>
      <c r="MB55" s="160"/>
      <c r="MC55" s="160"/>
      <c r="MD55" s="160"/>
      <c r="ME55" s="160"/>
      <c r="MF55" s="160"/>
      <c r="MG55" s="160"/>
      <c r="MH55" s="160"/>
      <c r="MI55" s="160"/>
      <c r="MJ55" s="160"/>
      <c r="MK55" s="160"/>
      <c r="ML55" s="160"/>
      <c r="MM55" s="160"/>
      <c r="MN55" s="160"/>
      <c r="MO55" s="160"/>
      <c r="MP55" s="160"/>
      <c r="MQ55" s="160"/>
      <c r="MR55" s="160"/>
      <c r="MS55" s="160"/>
      <c r="MT55" s="160"/>
      <c r="MU55" s="160"/>
      <c r="MV55" s="160"/>
      <c r="MW55" s="160"/>
      <c r="MX55" s="160"/>
      <c r="MY55" s="160"/>
      <c r="MZ55" s="160"/>
      <c r="NA55" s="160"/>
      <c r="NB55" s="160"/>
      <c r="NC55" s="160"/>
      <c r="ND55" s="160"/>
      <c r="NE55" s="160"/>
      <c r="NF55" s="160"/>
      <c r="NG55" s="160"/>
      <c r="NH55" s="160"/>
      <c r="NI55" s="160"/>
      <c r="NJ55" s="160"/>
      <c r="NK55" s="160"/>
      <c r="NL55" s="160"/>
      <c r="NM55" s="160"/>
      <c r="NN55" s="160"/>
      <c r="NO55" s="160"/>
      <c r="NP55" s="160"/>
      <c r="NQ55" s="160"/>
      <c r="NR55" s="160"/>
      <c r="NS55" s="160"/>
      <c r="NT55" s="160"/>
      <c r="NU55" s="160"/>
      <c r="NV55" s="160"/>
      <c r="NW55" s="160"/>
      <c r="NX55" s="160"/>
      <c r="NY55" s="160"/>
      <c r="NZ55" s="160"/>
      <c r="OA55" s="160"/>
      <c r="OB55" s="160"/>
      <c r="OC55" s="160"/>
      <c r="OD55" s="160"/>
      <c r="OE55" s="160"/>
      <c r="OF55" s="160"/>
      <c r="OG55" s="160"/>
      <c r="OH55" s="160"/>
      <c r="OI55" s="160"/>
      <c r="OJ55" s="160"/>
      <c r="OK55" s="160"/>
      <c r="OL55" s="160"/>
      <c r="OM55" s="160"/>
      <c r="ON55" s="160"/>
      <c r="OO55" s="160"/>
      <c r="OP55" s="160"/>
      <c r="OQ55" s="160"/>
      <c r="OR55" s="160"/>
      <c r="OS55" s="160"/>
      <c r="OT55" s="160"/>
      <c r="OU55" s="160"/>
      <c r="OV55" s="160"/>
      <c r="OW55" s="160"/>
      <c r="OX55" s="160"/>
      <c r="OY55" s="160"/>
      <c r="OZ55" s="160"/>
      <c r="PA55" s="160"/>
      <c r="PB55" s="160"/>
      <c r="PC55" s="160"/>
      <c r="PD55" s="160"/>
      <c r="PE55" s="160"/>
      <c r="PF55" s="160"/>
      <c r="PG55" s="160"/>
      <c r="PH55" s="160"/>
      <c r="PI55" s="160"/>
      <c r="PJ55" s="160"/>
      <c r="PK55" s="160"/>
      <c r="PL55" s="160"/>
      <c r="PM55" s="160"/>
      <c r="PN55" s="160"/>
      <c r="PO55" s="160"/>
      <c r="PP55" s="160"/>
      <c r="PQ55" s="160"/>
      <c r="PR55" s="160"/>
      <c r="PS55" s="160"/>
      <c r="PT55" s="160"/>
      <c r="PU55" s="160"/>
      <c r="PV55" s="160"/>
      <c r="PW55" s="160"/>
      <c r="PX55" s="160"/>
      <c r="PY55" s="160"/>
      <c r="PZ55" s="160"/>
      <c r="QA55" s="160"/>
      <c r="QB55" s="160"/>
      <c r="QC55" s="160"/>
      <c r="QD55" s="160"/>
      <c r="QE55" s="160"/>
      <c r="QF55" s="160"/>
      <c r="QG55" s="160"/>
      <c r="QH55" s="160"/>
      <c r="QI55" s="160"/>
      <c r="QJ55" s="160"/>
      <c r="QK55" s="160"/>
      <c r="QL55" s="160"/>
      <c r="QM55" s="160"/>
      <c r="QN55" s="160"/>
      <c r="QO55" s="160"/>
      <c r="QP55" s="160"/>
      <c r="QQ55" s="160"/>
      <c r="QR55" s="160"/>
      <c r="QS55" s="160"/>
      <c r="QT55" s="160"/>
      <c r="QU55" s="160"/>
      <c r="QV55" s="160"/>
      <c r="QW55" s="160"/>
      <c r="QX55" s="160"/>
      <c r="QY55" s="160"/>
      <c r="QZ55" s="160"/>
      <c r="RA55" s="160"/>
      <c r="RB55" s="160"/>
      <c r="RC55" s="160"/>
      <c r="RD55" s="160"/>
      <c r="RE55" s="160"/>
      <c r="RF55" s="160"/>
      <c r="RG55" s="160"/>
      <c r="RH55" s="160"/>
      <c r="RI55" s="160"/>
      <c r="RJ55" s="160"/>
      <c r="RK55" s="160"/>
      <c r="RL55" s="160"/>
      <c r="RM55" s="160"/>
      <c r="RN55" s="160"/>
      <c r="RO55" s="160"/>
      <c r="RP55" s="160"/>
      <c r="RQ55" s="160"/>
      <c r="RR55" s="160"/>
      <c r="RS55" s="160"/>
      <c r="RT55" s="160"/>
      <c r="RU55" s="160"/>
      <c r="RV55" s="160"/>
      <c r="RW55" s="160"/>
      <c r="RX55" s="160"/>
      <c r="RY55" s="160"/>
      <c r="RZ55" s="160"/>
      <c r="SA55" s="160"/>
      <c r="SB55" s="160"/>
      <c r="SC55" s="160"/>
      <c r="SD55" s="160"/>
      <c r="SE55" s="160"/>
      <c r="SF55" s="160"/>
      <c r="SG55" s="160"/>
      <c r="SH55" s="160"/>
      <c r="SI55" s="160"/>
      <c r="SJ55" s="160"/>
      <c r="SK55" s="160"/>
      <c r="SL55" s="160"/>
      <c r="SM55" s="160"/>
      <c r="SN55" s="160"/>
      <c r="SO55" s="160"/>
      <c r="SP55" s="160"/>
      <c r="SQ55" s="160"/>
      <c r="SR55" s="160"/>
      <c r="SS55" s="160"/>
      <c r="ST55" s="160"/>
      <c r="SU55" s="160"/>
      <c r="SV55" s="160"/>
      <c r="SW55" s="160"/>
      <c r="SX55" s="160"/>
      <c r="SY55" s="160"/>
      <c r="SZ55" s="160"/>
      <c r="TA55" s="160"/>
      <c r="TB55" s="160"/>
      <c r="TC55" s="160"/>
      <c r="TD55" s="160"/>
      <c r="TE55" s="160"/>
      <c r="TF55" s="160"/>
    </row>
    <row r="56" spans="1:526">
      <c r="A56" s="160"/>
      <c r="B56" s="160"/>
      <c r="C56" s="160"/>
      <c r="D56" s="160"/>
      <c r="E56" s="160"/>
      <c r="F56" s="160"/>
      <c r="G56" s="160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0"/>
      <c r="AE56" s="160"/>
      <c r="AF56" s="160"/>
      <c r="AG56" s="160"/>
      <c r="AH56" s="160"/>
      <c r="AI56" s="160"/>
      <c r="AJ56" s="160"/>
      <c r="AK56" s="160"/>
      <c r="AL56" s="160"/>
      <c r="AM56" s="160"/>
      <c r="AN56" s="160"/>
      <c r="AO56" s="160"/>
      <c r="AP56" s="160"/>
      <c r="AQ56" s="160"/>
      <c r="AR56" s="160"/>
      <c r="AS56" s="160"/>
      <c r="AT56" s="160"/>
      <c r="AU56" s="160"/>
      <c r="AV56" s="160"/>
      <c r="AW56" s="160"/>
      <c r="AX56" s="160"/>
      <c r="AY56" s="160"/>
      <c r="AZ56" s="160"/>
      <c r="BA56" s="160"/>
      <c r="BB56" s="160"/>
      <c r="BC56" s="160"/>
      <c r="BD56" s="160"/>
      <c r="BE56" s="160"/>
      <c r="BF56" s="160"/>
      <c r="BG56" s="160"/>
      <c r="BH56" s="160"/>
      <c r="BI56" s="160"/>
      <c r="BJ56" s="160"/>
      <c r="BK56" s="160"/>
      <c r="BL56" s="160"/>
      <c r="BM56" s="160"/>
      <c r="BN56" s="160"/>
      <c r="BO56" s="160"/>
      <c r="BP56" s="160"/>
      <c r="BQ56" s="160"/>
      <c r="BR56" s="160"/>
      <c r="BS56" s="160"/>
      <c r="BT56" s="160"/>
      <c r="BU56" s="160"/>
      <c r="BV56" s="160"/>
      <c r="BW56" s="160"/>
      <c r="BX56" s="160"/>
      <c r="BY56" s="160"/>
      <c r="BZ56" s="160"/>
      <c r="CA56" s="160"/>
      <c r="CB56" s="160"/>
      <c r="CC56" s="160"/>
      <c r="CD56" s="160"/>
      <c r="CE56" s="160"/>
      <c r="CF56" s="160"/>
      <c r="CG56" s="160"/>
      <c r="CH56" s="160"/>
      <c r="CI56" s="160"/>
      <c r="CJ56" s="160"/>
      <c r="CK56" s="160"/>
      <c r="CL56" s="160"/>
      <c r="CM56" s="160"/>
      <c r="CN56" s="160"/>
      <c r="CO56" s="160"/>
      <c r="CP56" s="160"/>
      <c r="CQ56" s="160"/>
      <c r="CR56" s="160"/>
      <c r="CS56" s="160"/>
      <c r="CT56" s="160"/>
      <c r="CU56" s="160"/>
      <c r="CV56" s="160"/>
      <c r="CW56" s="160"/>
      <c r="CX56" s="160"/>
      <c r="CY56" s="160"/>
      <c r="CZ56" s="160"/>
      <c r="DA56" s="160"/>
      <c r="DB56" s="160"/>
      <c r="DC56" s="160"/>
      <c r="DD56" s="160"/>
      <c r="DE56" s="160"/>
      <c r="DF56" s="160"/>
      <c r="DG56" s="160"/>
      <c r="DH56" s="160"/>
      <c r="DI56" s="160"/>
      <c r="DJ56" s="160"/>
      <c r="DK56" s="160"/>
      <c r="DL56" s="160"/>
      <c r="DM56" s="160"/>
      <c r="DN56" s="160"/>
      <c r="DO56" s="160"/>
      <c r="DP56" s="160"/>
      <c r="DQ56" s="160"/>
      <c r="DR56" s="160"/>
      <c r="DS56" s="160"/>
      <c r="DT56" s="160"/>
      <c r="DU56" s="160"/>
      <c r="DV56" s="160"/>
      <c r="DW56" s="160"/>
      <c r="DX56" s="160"/>
      <c r="DY56" s="160"/>
      <c r="DZ56" s="160"/>
      <c r="EA56" s="160"/>
      <c r="EB56" s="160"/>
      <c r="EC56" s="160"/>
      <c r="ED56" s="160"/>
      <c r="EE56" s="160"/>
      <c r="EF56" s="160"/>
      <c r="EG56" s="160"/>
      <c r="EH56" s="160"/>
      <c r="EI56" s="160"/>
      <c r="EJ56" s="160"/>
      <c r="EK56" s="160"/>
      <c r="EL56" s="160"/>
      <c r="EM56" s="160"/>
      <c r="EN56" s="160"/>
      <c r="EO56" s="160"/>
      <c r="EP56" s="160"/>
      <c r="EQ56" s="160"/>
      <c r="ER56" s="160"/>
      <c r="ES56" s="160"/>
      <c r="ET56" s="160"/>
      <c r="EU56" s="160"/>
      <c r="EV56" s="160"/>
      <c r="EW56" s="160"/>
      <c r="EX56" s="160"/>
      <c r="EY56" s="160"/>
      <c r="EZ56" s="160"/>
      <c r="FA56" s="160"/>
      <c r="FB56" s="160"/>
      <c r="FC56" s="160"/>
      <c r="FD56" s="160"/>
      <c r="FE56" s="160"/>
      <c r="FF56" s="160"/>
      <c r="FG56" s="160"/>
      <c r="FH56" s="160"/>
      <c r="FI56" s="160"/>
      <c r="FJ56" s="160"/>
      <c r="FK56" s="160"/>
      <c r="FL56" s="160"/>
      <c r="FM56" s="160"/>
      <c r="FN56" s="160"/>
      <c r="FO56" s="160"/>
      <c r="FP56" s="160"/>
      <c r="FQ56" s="160"/>
      <c r="FR56" s="160"/>
      <c r="FS56" s="160"/>
      <c r="FT56" s="160"/>
      <c r="FU56" s="160"/>
      <c r="FV56" s="160"/>
      <c r="FW56" s="160"/>
      <c r="FX56" s="160"/>
      <c r="FY56" s="160"/>
      <c r="FZ56" s="160"/>
      <c r="GA56" s="160"/>
      <c r="GB56" s="160"/>
      <c r="GC56" s="160"/>
      <c r="GD56" s="160"/>
      <c r="GE56" s="160"/>
      <c r="GF56" s="160"/>
      <c r="GG56" s="160"/>
      <c r="GH56" s="160"/>
      <c r="GI56" s="160"/>
      <c r="GJ56" s="160"/>
      <c r="GK56" s="160"/>
      <c r="GL56" s="160"/>
      <c r="GM56" s="160"/>
      <c r="GN56" s="160"/>
      <c r="GO56" s="160"/>
      <c r="GP56" s="160"/>
      <c r="GQ56" s="160"/>
      <c r="GR56" s="160"/>
      <c r="GS56" s="160"/>
      <c r="GT56" s="160"/>
      <c r="GU56" s="160"/>
      <c r="GV56" s="160"/>
      <c r="GW56" s="160"/>
      <c r="GX56" s="160"/>
      <c r="GY56" s="160"/>
      <c r="GZ56" s="160"/>
      <c r="HA56" s="160"/>
      <c r="HB56" s="160"/>
      <c r="HC56" s="160"/>
      <c r="HD56" s="160"/>
      <c r="HE56" s="160"/>
      <c r="HF56" s="160"/>
      <c r="HG56" s="160"/>
      <c r="HH56" s="160"/>
      <c r="HI56" s="160"/>
      <c r="HJ56" s="160"/>
      <c r="HK56" s="160"/>
      <c r="HL56" s="160"/>
      <c r="HM56" s="160"/>
      <c r="HN56" s="160"/>
      <c r="HO56" s="160"/>
      <c r="HP56" s="160"/>
      <c r="HQ56" s="160"/>
      <c r="HR56" s="160"/>
      <c r="HS56" s="160"/>
      <c r="HT56" s="160"/>
      <c r="HU56" s="160"/>
      <c r="HV56" s="160"/>
      <c r="HW56" s="160"/>
      <c r="HX56" s="160"/>
      <c r="HY56" s="160"/>
      <c r="HZ56" s="160"/>
      <c r="IA56" s="160"/>
      <c r="IB56" s="160"/>
      <c r="IC56" s="160"/>
      <c r="ID56" s="160"/>
      <c r="IE56" s="160"/>
      <c r="IF56" s="160"/>
      <c r="IG56" s="160"/>
      <c r="IH56" s="160"/>
      <c r="II56" s="160"/>
      <c r="IJ56" s="160"/>
      <c r="IK56" s="160"/>
      <c r="IL56" s="160"/>
      <c r="IM56" s="160"/>
      <c r="IN56" s="160"/>
      <c r="IO56" s="160"/>
      <c r="IP56" s="160"/>
      <c r="IQ56" s="160"/>
      <c r="IR56" s="160"/>
      <c r="IS56" s="160"/>
      <c r="IT56" s="160"/>
      <c r="IU56" s="160"/>
      <c r="IV56" s="160"/>
      <c r="IW56" s="160"/>
      <c r="IX56" s="160"/>
      <c r="IY56" s="160"/>
      <c r="IZ56" s="160"/>
      <c r="JA56" s="160"/>
      <c r="JB56" s="160"/>
      <c r="JC56" s="160"/>
      <c r="JD56" s="160"/>
      <c r="JE56" s="160"/>
      <c r="JF56" s="160"/>
      <c r="JG56" s="160"/>
      <c r="JH56" s="160"/>
      <c r="JI56" s="160"/>
      <c r="JJ56" s="160"/>
      <c r="JK56" s="160"/>
      <c r="JL56" s="160"/>
      <c r="JM56" s="160"/>
      <c r="JN56" s="160"/>
      <c r="JO56" s="160"/>
      <c r="JP56" s="160"/>
      <c r="JQ56" s="160"/>
      <c r="JR56" s="160"/>
      <c r="JS56" s="160"/>
      <c r="JT56" s="160"/>
      <c r="JU56" s="160"/>
      <c r="JV56" s="160"/>
      <c r="JW56" s="160"/>
      <c r="JX56" s="160"/>
      <c r="JY56" s="160"/>
      <c r="JZ56" s="160"/>
      <c r="KA56" s="160"/>
      <c r="KB56" s="160"/>
      <c r="KC56" s="160"/>
      <c r="KD56" s="160"/>
      <c r="KE56" s="160"/>
      <c r="KF56" s="160"/>
      <c r="KG56" s="160"/>
      <c r="KH56" s="160"/>
      <c r="KI56" s="160"/>
      <c r="KJ56" s="160"/>
      <c r="KK56" s="160"/>
      <c r="KL56" s="160"/>
      <c r="KM56" s="160"/>
      <c r="KN56" s="160"/>
      <c r="KO56" s="160"/>
      <c r="KP56" s="160"/>
      <c r="KQ56" s="160"/>
      <c r="KR56" s="160"/>
      <c r="KS56" s="160"/>
      <c r="KT56" s="160"/>
      <c r="KU56" s="160"/>
      <c r="KV56" s="160"/>
      <c r="KW56" s="160"/>
      <c r="KX56" s="160"/>
      <c r="KY56" s="160"/>
      <c r="KZ56" s="160"/>
      <c r="LA56" s="160"/>
      <c r="LB56" s="160"/>
      <c r="LC56" s="160"/>
      <c r="LD56" s="160"/>
      <c r="LE56" s="160"/>
      <c r="LF56" s="160"/>
      <c r="LG56" s="160"/>
      <c r="LH56" s="160"/>
      <c r="LI56" s="160"/>
      <c r="LJ56" s="160"/>
      <c r="LK56" s="160"/>
      <c r="LL56" s="160"/>
      <c r="LM56" s="160"/>
      <c r="LN56" s="160"/>
      <c r="LO56" s="160"/>
      <c r="LP56" s="160"/>
      <c r="LQ56" s="160"/>
      <c r="LR56" s="160"/>
      <c r="LS56" s="160"/>
      <c r="LT56" s="160"/>
      <c r="LU56" s="160"/>
      <c r="LV56" s="160"/>
      <c r="LW56" s="160"/>
      <c r="LX56" s="160"/>
      <c r="LY56" s="160"/>
      <c r="LZ56" s="160"/>
      <c r="MA56" s="160"/>
      <c r="MB56" s="160"/>
      <c r="MC56" s="160"/>
      <c r="MD56" s="160"/>
      <c r="ME56" s="160"/>
      <c r="MF56" s="160"/>
      <c r="MG56" s="160"/>
      <c r="MH56" s="160"/>
      <c r="MI56" s="160"/>
      <c r="MJ56" s="160"/>
      <c r="MK56" s="160"/>
      <c r="ML56" s="160"/>
      <c r="MM56" s="160"/>
      <c r="MN56" s="160"/>
      <c r="MO56" s="160"/>
      <c r="MP56" s="160"/>
      <c r="MQ56" s="160"/>
      <c r="MR56" s="160"/>
      <c r="MS56" s="160"/>
      <c r="MT56" s="160"/>
      <c r="MU56" s="160"/>
      <c r="MV56" s="160"/>
      <c r="MW56" s="160"/>
      <c r="MX56" s="160"/>
      <c r="MY56" s="160"/>
      <c r="MZ56" s="160"/>
      <c r="NA56" s="160"/>
      <c r="NB56" s="160"/>
      <c r="NC56" s="160"/>
      <c r="ND56" s="160"/>
      <c r="NE56" s="160"/>
      <c r="NF56" s="160"/>
      <c r="NG56" s="160"/>
      <c r="NH56" s="160"/>
      <c r="NI56" s="160"/>
      <c r="NJ56" s="160"/>
      <c r="NK56" s="160"/>
      <c r="NL56" s="160"/>
      <c r="NM56" s="160"/>
      <c r="NN56" s="160"/>
      <c r="NO56" s="160"/>
      <c r="NP56" s="160"/>
      <c r="NQ56" s="160"/>
      <c r="NR56" s="160"/>
      <c r="NS56" s="160"/>
      <c r="NT56" s="160"/>
      <c r="NU56" s="160"/>
      <c r="NV56" s="160"/>
      <c r="NW56" s="160"/>
      <c r="NX56" s="160"/>
      <c r="NY56" s="160"/>
      <c r="NZ56" s="160"/>
      <c r="OA56" s="160"/>
      <c r="OB56" s="160"/>
      <c r="OC56" s="160"/>
      <c r="OD56" s="160"/>
      <c r="OE56" s="160"/>
      <c r="OF56" s="160"/>
      <c r="OG56" s="160"/>
      <c r="OH56" s="160"/>
      <c r="OI56" s="160"/>
      <c r="OJ56" s="160"/>
      <c r="OK56" s="160"/>
      <c r="OL56" s="160"/>
      <c r="OM56" s="160"/>
      <c r="ON56" s="160"/>
      <c r="OO56" s="160"/>
      <c r="OP56" s="160"/>
      <c r="OQ56" s="160"/>
      <c r="OR56" s="160"/>
      <c r="OS56" s="160"/>
      <c r="OT56" s="160"/>
      <c r="OU56" s="160"/>
      <c r="OV56" s="160"/>
      <c r="OW56" s="160"/>
      <c r="OX56" s="160"/>
      <c r="OY56" s="160"/>
      <c r="OZ56" s="160"/>
      <c r="PA56" s="160"/>
      <c r="PB56" s="160"/>
      <c r="PC56" s="160"/>
      <c r="PD56" s="160"/>
      <c r="PE56" s="160"/>
      <c r="PF56" s="160"/>
      <c r="PG56" s="160"/>
      <c r="PH56" s="160"/>
      <c r="PI56" s="160"/>
      <c r="PJ56" s="160"/>
      <c r="PK56" s="160"/>
      <c r="PL56" s="160"/>
      <c r="PM56" s="160"/>
      <c r="PN56" s="160"/>
      <c r="PO56" s="160"/>
      <c r="PP56" s="160"/>
      <c r="PQ56" s="160"/>
      <c r="PR56" s="160"/>
      <c r="PS56" s="160"/>
      <c r="PT56" s="160"/>
      <c r="PU56" s="160"/>
      <c r="PV56" s="160"/>
      <c r="PW56" s="160"/>
      <c r="PX56" s="160"/>
      <c r="PY56" s="160"/>
      <c r="PZ56" s="160"/>
      <c r="QA56" s="160"/>
      <c r="QB56" s="160"/>
      <c r="QC56" s="160"/>
      <c r="QD56" s="160"/>
      <c r="QE56" s="160"/>
      <c r="QF56" s="160"/>
      <c r="QG56" s="160"/>
      <c r="QH56" s="160"/>
      <c r="QI56" s="160"/>
      <c r="QJ56" s="160"/>
      <c r="QK56" s="160"/>
      <c r="QL56" s="160"/>
      <c r="QM56" s="160"/>
      <c r="QN56" s="160"/>
      <c r="QO56" s="160"/>
      <c r="QP56" s="160"/>
      <c r="QQ56" s="160"/>
      <c r="QR56" s="160"/>
      <c r="QS56" s="160"/>
      <c r="QT56" s="160"/>
      <c r="QU56" s="160"/>
      <c r="QV56" s="160"/>
      <c r="QW56" s="160"/>
      <c r="QX56" s="160"/>
      <c r="QY56" s="160"/>
      <c r="QZ56" s="160"/>
      <c r="RA56" s="160"/>
      <c r="RB56" s="160"/>
      <c r="RC56" s="160"/>
      <c r="RD56" s="160"/>
      <c r="RE56" s="160"/>
      <c r="RF56" s="160"/>
      <c r="RG56" s="160"/>
      <c r="RH56" s="160"/>
      <c r="RI56" s="160"/>
      <c r="RJ56" s="160"/>
      <c r="RK56" s="160"/>
      <c r="RL56" s="160"/>
      <c r="RM56" s="160"/>
      <c r="RN56" s="160"/>
      <c r="RO56" s="160"/>
      <c r="RP56" s="160"/>
      <c r="RQ56" s="160"/>
      <c r="RR56" s="160"/>
      <c r="RS56" s="160"/>
      <c r="RT56" s="160"/>
      <c r="RU56" s="160"/>
      <c r="RV56" s="160"/>
      <c r="RW56" s="160"/>
      <c r="RX56" s="160"/>
      <c r="RY56" s="160"/>
      <c r="RZ56" s="160"/>
      <c r="SA56" s="160"/>
      <c r="SB56" s="160"/>
      <c r="SC56" s="160"/>
      <c r="SD56" s="160"/>
      <c r="SE56" s="160"/>
      <c r="SF56" s="160"/>
      <c r="SG56" s="160"/>
      <c r="SH56" s="160"/>
      <c r="SI56" s="160"/>
      <c r="SJ56" s="160"/>
      <c r="SK56" s="160"/>
      <c r="SL56" s="160"/>
      <c r="SM56" s="160"/>
      <c r="SN56" s="160"/>
      <c r="SO56" s="160"/>
      <c r="SP56" s="160"/>
      <c r="SQ56" s="160"/>
      <c r="SR56" s="160"/>
      <c r="SS56" s="160"/>
      <c r="ST56" s="160"/>
      <c r="SU56" s="160"/>
      <c r="SV56" s="160"/>
      <c r="SW56" s="160"/>
      <c r="SX56" s="160"/>
      <c r="SY56" s="160"/>
      <c r="SZ56" s="160"/>
      <c r="TA56" s="160"/>
      <c r="TB56" s="160"/>
      <c r="TC56" s="160"/>
      <c r="TD56" s="160"/>
      <c r="TE56" s="160"/>
      <c r="TF56" s="160"/>
    </row>
    <row r="57" spans="1:526">
      <c r="A57" s="160"/>
      <c r="B57" s="160"/>
      <c r="C57" s="160"/>
      <c r="D57" s="160"/>
      <c r="E57" s="160"/>
      <c r="F57" s="160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0"/>
      <c r="AE57" s="160"/>
      <c r="AF57" s="160"/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160"/>
      <c r="AR57" s="160"/>
      <c r="AS57" s="160"/>
      <c r="AT57" s="160"/>
      <c r="AU57" s="160"/>
      <c r="AV57" s="160"/>
      <c r="AW57" s="160"/>
      <c r="AX57" s="160"/>
      <c r="AY57" s="160"/>
      <c r="AZ57" s="160"/>
      <c r="BA57" s="160"/>
      <c r="BB57" s="160"/>
      <c r="BC57" s="160"/>
      <c r="BD57" s="160"/>
      <c r="BE57" s="160"/>
      <c r="BF57" s="160"/>
      <c r="BG57" s="160"/>
      <c r="BH57" s="160"/>
      <c r="BI57" s="160"/>
      <c r="BJ57" s="160"/>
      <c r="BK57" s="160"/>
      <c r="BL57" s="160"/>
      <c r="BM57" s="160"/>
      <c r="BN57" s="160"/>
      <c r="BO57" s="160"/>
      <c r="BP57" s="160"/>
      <c r="BQ57" s="160"/>
      <c r="BR57" s="160"/>
      <c r="BS57" s="160"/>
      <c r="BT57" s="160"/>
      <c r="BU57" s="160"/>
      <c r="BV57" s="160"/>
      <c r="BW57" s="160"/>
      <c r="BX57" s="160"/>
      <c r="BY57" s="160"/>
      <c r="BZ57" s="160"/>
      <c r="CA57" s="160"/>
      <c r="CB57" s="160"/>
      <c r="CC57" s="160"/>
      <c r="CD57" s="160"/>
      <c r="CE57" s="160"/>
      <c r="CF57" s="160"/>
      <c r="CG57" s="160"/>
      <c r="CH57" s="160"/>
      <c r="CI57" s="160"/>
      <c r="CJ57" s="160"/>
      <c r="CK57" s="160"/>
      <c r="CL57" s="160"/>
      <c r="CM57" s="160"/>
      <c r="CN57" s="160"/>
      <c r="CO57" s="160"/>
      <c r="CP57" s="160"/>
      <c r="CQ57" s="160"/>
      <c r="CR57" s="160"/>
      <c r="CS57" s="160"/>
      <c r="CT57" s="160"/>
      <c r="CU57" s="160"/>
      <c r="CV57" s="160"/>
      <c r="CW57" s="160"/>
      <c r="CX57" s="160"/>
      <c r="CY57" s="160"/>
      <c r="CZ57" s="160"/>
      <c r="DA57" s="160"/>
      <c r="DB57" s="160"/>
      <c r="DC57" s="160"/>
      <c r="DD57" s="160"/>
      <c r="DE57" s="160"/>
      <c r="DF57" s="160"/>
      <c r="DG57" s="160"/>
      <c r="DH57" s="160"/>
      <c r="DI57" s="160"/>
      <c r="DJ57" s="160"/>
      <c r="DK57" s="160"/>
      <c r="DL57" s="160"/>
      <c r="DM57" s="160"/>
      <c r="DN57" s="160"/>
      <c r="DO57" s="160"/>
      <c r="DP57" s="160"/>
      <c r="DQ57" s="160"/>
      <c r="DR57" s="160"/>
      <c r="DS57" s="160"/>
      <c r="DT57" s="160"/>
      <c r="DU57" s="160"/>
      <c r="DV57" s="160"/>
      <c r="DW57" s="160"/>
      <c r="DX57" s="160"/>
      <c r="DY57" s="160"/>
      <c r="DZ57" s="160"/>
      <c r="EA57" s="160"/>
      <c r="EB57" s="160"/>
      <c r="EC57" s="160"/>
      <c r="ED57" s="160"/>
      <c r="EE57" s="160"/>
      <c r="EF57" s="160"/>
      <c r="EG57" s="160"/>
      <c r="EH57" s="160"/>
      <c r="EI57" s="160"/>
      <c r="EJ57" s="160"/>
      <c r="EK57" s="160"/>
      <c r="EL57" s="160"/>
      <c r="EM57" s="160"/>
      <c r="EN57" s="160"/>
      <c r="EO57" s="160"/>
      <c r="EP57" s="160"/>
      <c r="EQ57" s="160"/>
      <c r="ER57" s="160"/>
      <c r="ES57" s="160"/>
      <c r="ET57" s="160"/>
      <c r="EU57" s="160"/>
      <c r="EV57" s="160"/>
      <c r="EW57" s="160"/>
      <c r="EX57" s="160"/>
      <c r="EY57" s="160"/>
      <c r="EZ57" s="160"/>
      <c r="FA57" s="160"/>
      <c r="FB57" s="160"/>
      <c r="FC57" s="160"/>
      <c r="FD57" s="160"/>
      <c r="FE57" s="160"/>
      <c r="FF57" s="160"/>
      <c r="FG57" s="160"/>
      <c r="FH57" s="160"/>
      <c r="FI57" s="160"/>
      <c r="FJ57" s="160"/>
      <c r="FK57" s="160"/>
      <c r="FL57" s="160"/>
      <c r="FM57" s="160"/>
      <c r="FN57" s="160"/>
      <c r="FO57" s="160"/>
      <c r="FP57" s="160"/>
      <c r="FQ57" s="160"/>
      <c r="FR57" s="160"/>
      <c r="FS57" s="160"/>
      <c r="FT57" s="160"/>
      <c r="FU57" s="160"/>
      <c r="FV57" s="160"/>
      <c r="FW57" s="160"/>
      <c r="FX57" s="160"/>
      <c r="FY57" s="160"/>
      <c r="FZ57" s="160"/>
      <c r="GA57" s="160"/>
      <c r="GB57" s="160"/>
      <c r="GC57" s="160"/>
      <c r="GD57" s="160"/>
      <c r="GE57" s="160"/>
      <c r="GF57" s="160"/>
      <c r="GG57" s="160"/>
      <c r="GH57" s="160"/>
      <c r="GI57" s="160"/>
      <c r="GJ57" s="160"/>
      <c r="GK57" s="160"/>
      <c r="GL57" s="160"/>
      <c r="GM57" s="160"/>
      <c r="GN57" s="160"/>
      <c r="GO57" s="160"/>
      <c r="GP57" s="160"/>
      <c r="GQ57" s="160"/>
      <c r="GR57" s="160"/>
      <c r="GS57" s="160"/>
      <c r="GT57" s="160"/>
      <c r="GU57" s="160"/>
      <c r="GV57" s="160"/>
      <c r="GW57" s="160"/>
      <c r="GX57" s="160"/>
      <c r="GY57" s="160"/>
      <c r="GZ57" s="160"/>
      <c r="HA57" s="160"/>
      <c r="HB57" s="160"/>
      <c r="HC57" s="160"/>
      <c r="HD57" s="160"/>
      <c r="HE57" s="160"/>
      <c r="HF57" s="160"/>
      <c r="HG57" s="160"/>
      <c r="HH57" s="160"/>
      <c r="HI57" s="160"/>
      <c r="HJ57" s="160"/>
      <c r="HK57" s="160"/>
      <c r="HL57" s="160"/>
      <c r="HM57" s="160"/>
      <c r="HN57" s="160"/>
      <c r="HO57" s="160"/>
      <c r="HP57" s="160"/>
      <c r="HQ57" s="160"/>
      <c r="HR57" s="160"/>
      <c r="HS57" s="160"/>
      <c r="HT57" s="160"/>
      <c r="HU57" s="160"/>
      <c r="HV57" s="160"/>
      <c r="HW57" s="160"/>
      <c r="HX57" s="160"/>
      <c r="HY57" s="160"/>
      <c r="HZ57" s="160"/>
      <c r="IA57" s="160"/>
      <c r="IB57" s="160"/>
      <c r="IC57" s="160"/>
      <c r="ID57" s="160"/>
      <c r="IE57" s="160"/>
      <c r="IF57" s="160"/>
      <c r="IG57" s="160"/>
      <c r="IH57" s="160"/>
      <c r="II57" s="160"/>
      <c r="IJ57" s="160"/>
      <c r="IK57" s="160"/>
      <c r="IL57" s="160"/>
      <c r="IM57" s="160"/>
      <c r="IN57" s="160"/>
      <c r="IO57" s="160"/>
      <c r="IP57" s="160"/>
      <c r="IQ57" s="160"/>
      <c r="IR57" s="160"/>
      <c r="IS57" s="160"/>
      <c r="IT57" s="160"/>
      <c r="IU57" s="160"/>
      <c r="IV57" s="160"/>
      <c r="IW57" s="160"/>
      <c r="IX57" s="160"/>
      <c r="IY57" s="160"/>
      <c r="IZ57" s="160"/>
      <c r="JA57" s="160"/>
      <c r="JB57" s="160"/>
      <c r="JC57" s="160"/>
      <c r="JD57" s="160"/>
      <c r="JE57" s="160"/>
      <c r="JF57" s="160"/>
      <c r="JG57" s="160"/>
      <c r="JH57" s="160"/>
      <c r="JI57" s="160"/>
      <c r="JJ57" s="160"/>
      <c r="JK57" s="160"/>
      <c r="JL57" s="160"/>
      <c r="JM57" s="160"/>
      <c r="JN57" s="160"/>
      <c r="JO57" s="160"/>
      <c r="JP57" s="160"/>
      <c r="JQ57" s="160"/>
      <c r="JR57" s="160"/>
      <c r="JS57" s="160"/>
      <c r="JT57" s="160"/>
      <c r="JU57" s="160"/>
      <c r="JV57" s="160"/>
      <c r="JW57" s="160"/>
      <c r="JX57" s="160"/>
      <c r="JY57" s="160"/>
      <c r="JZ57" s="160"/>
      <c r="KA57" s="160"/>
      <c r="KB57" s="160"/>
      <c r="KC57" s="160"/>
      <c r="KD57" s="160"/>
      <c r="KE57" s="160"/>
      <c r="KF57" s="160"/>
      <c r="KG57" s="160"/>
      <c r="KH57" s="160"/>
      <c r="KI57" s="160"/>
      <c r="KJ57" s="160"/>
      <c r="KK57" s="160"/>
      <c r="KL57" s="160"/>
      <c r="KM57" s="160"/>
      <c r="KN57" s="160"/>
      <c r="KO57" s="160"/>
      <c r="KP57" s="160"/>
      <c r="KQ57" s="160"/>
      <c r="KR57" s="160"/>
      <c r="KS57" s="160"/>
      <c r="KT57" s="160"/>
      <c r="KU57" s="160"/>
      <c r="KV57" s="160"/>
      <c r="KW57" s="160"/>
      <c r="KX57" s="160"/>
      <c r="KY57" s="160"/>
      <c r="KZ57" s="160"/>
      <c r="LA57" s="160"/>
      <c r="LB57" s="160"/>
      <c r="LC57" s="160"/>
      <c r="LD57" s="160"/>
      <c r="LE57" s="160"/>
      <c r="LF57" s="160"/>
      <c r="LG57" s="160"/>
      <c r="LH57" s="160"/>
      <c r="LI57" s="160"/>
      <c r="LJ57" s="160"/>
      <c r="LK57" s="160"/>
      <c r="LL57" s="160"/>
      <c r="LM57" s="160"/>
      <c r="LN57" s="160"/>
      <c r="LO57" s="160"/>
      <c r="LP57" s="160"/>
      <c r="LQ57" s="160"/>
      <c r="LR57" s="160"/>
      <c r="LS57" s="160"/>
      <c r="LT57" s="160"/>
      <c r="LU57" s="160"/>
      <c r="LV57" s="160"/>
      <c r="LW57" s="160"/>
      <c r="LX57" s="160"/>
      <c r="LY57" s="160"/>
      <c r="LZ57" s="160"/>
      <c r="MA57" s="160"/>
      <c r="MB57" s="160"/>
      <c r="MC57" s="160"/>
      <c r="MD57" s="160"/>
      <c r="ME57" s="160"/>
      <c r="MF57" s="160"/>
      <c r="MG57" s="160"/>
      <c r="MH57" s="160"/>
      <c r="MI57" s="160"/>
      <c r="MJ57" s="160"/>
      <c r="MK57" s="160"/>
      <c r="ML57" s="160"/>
      <c r="MM57" s="160"/>
      <c r="MN57" s="160"/>
      <c r="MO57" s="160"/>
      <c r="MP57" s="160"/>
      <c r="MQ57" s="160"/>
      <c r="MR57" s="160"/>
      <c r="MS57" s="160"/>
      <c r="MT57" s="160"/>
      <c r="MU57" s="160"/>
      <c r="MV57" s="160"/>
      <c r="MW57" s="160"/>
      <c r="MX57" s="160"/>
      <c r="MY57" s="160"/>
      <c r="MZ57" s="160"/>
      <c r="NA57" s="160"/>
      <c r="NB57" s="160"/>
      <c r="NC57" s="160"/>
      <c r="ND57" s="160"/>
      <c r="NE57" s="160"/>
      <c r="NF57" s="160"/>
      <c r="NG57" s="160"/>
      <c r="NH57" s="160"/>
      <c r="NI57" s="160"/>
      <c r="NJ57" s="160"/>
      <c r="NK57" s="160"/>
      <c r="NL57" s="160"/>
      <c r="NM57" s="160"/>
      <c r="NN57" s="160"/>
      <c r="NO57" s="160"/>
      <c r="NP57" s="160"/>
      <c r="NQ57" s="160"/>
      <c r="NR57" s="160"/>
      <c r="NS57" s="160"/>
      <c r="NT57" s="160"/>
      <c r="NU57" s="160"/>
      <c r="NV57" s="160"/>
      <c r="NW57" s="160"/>
      <c r="NX57" s="160"/>
      <c r="NY57" s="160"/>
      <c r="NZ57" s="160"/>
      <c r="OA57" s="160"/>
      <c r="OB57" s="160"/>
      <c r="OC57" s="160"/>
      <c r="OD57" s="160"/>
      <c r="OE57" s="160"/>
      <c r="OF57" s="160"/>
      <c r="OG57" s="160"/>
      <c r="OH57" s="160"/>
      <c r="OI57" s="160"/>
      <c r="OJ57" s="160"/>
      <c r="OK57" s="160"/>
      <c r="OL57" s="160"/>
      <c r="OM57" s="160"/>
      <c r="ON57" s="160"/>
      <c r="OO57" s="160"/>
      <c r="OP57" s="160"/>
      <c r="OQ57" s="160"/>
      <c r="OR57" s="160"/>
      <c r="OS57" s="160"/>
      <c r="OT57" s="160"/>
      <c r="OU57" s="160"/>
      <c r="OV57" s="160"/>
      <c r="OW57" s="160"/>
      <c r="OX57" s="160"/>
      <c r="OY57" s="160"/>
      <c r="OZ57" s="160"/>
      <c r="PA57" s="160"/>
      <c r="PB57" s="160"/>
      <c r="PC57" s="160"/>
      <c r="PD57" s="160"/>
      <c r="PE57" s="160"/>
      <c r="PF57" s="160"/>
      <c r="PG57" s="160"/>
      <c r="PH57" s="160"/>
      <c r="PI57" s="160"/>
      <c r="PJ57" s="160"/>
      <c r="PK57" s="160"/>
      <c r="PL57" s="160"/>
      <c r="PM57" s="160"/>
      <c r="PN57" s="160"/>
      <c r="PO57" s="160"/>
      <c r="PP57" s="160"/>
      <c r="PQ57" s="160"/>
      <c r="PR57" s="160"/>
      <c r="PS57" s="160"/>
      <c r="PT57" s="160"/>
      <c r="PU57" s="160"/>
      <c r="PV57" s="160"/>
      <c r="PW57" s="160"/>
      <c r="PX57" s="160"/>
      <c r="PY57" s="160"/>
      <c r="PZ57" s="160"/>
      <c r="QA57" s="160"/>
      <c r="QB57" s="160"/>
      <c r="QC57" s="160"/>
      <c r="QD57" s="160"/>
      <c r="QE57" s="160"/>
      <c r="QF57" s="160"/>
      <c r="QG57" s="160"/>
      <c r="QH57" s="160"/>
      <c r="QI57" s="160"/>
      <c r="QJ57" s="160"/>
      <c r="QK57" s="160"/>
      <c r="QL57" s="160"/>
      <c r="QM57" s="160"/>
      <c r="QN57" s="160"/>
      <c r="QO57" s="160"/>
      <c r="QP57" s="160"/>
      <c r="QQ57" s="160"/>
      <c r="QR57" s="160"/>
      <c r="QS57" s="160"/>
      <c r="QT57" s="160"/>
      <c r="QU57" s="160"/>
      <c r="QV57" s="160"/>
      <c r="QW57" s="160"/>
      <c r="QX57" s="160"/>
      <c r="QY57" s="160"/>
      <c r="QZ57" s="160"/>
      <c r="RA57" s="160"/>
      <c r="RB57" s="160"/>
      <c r="RC57" s="160"/>
      <c r="RD57" s="160"/>
      <c r="RE57" s="160"/>
      <c r="RF57" s="160"/>
      <c r="RG57" s="160"/>
      <c r="RH57" s="160"/>
      <c r="RI57" s="160"/>
      <c r="RJ57" s="160"/>
      <c r="RK57" s="160"/>
      <c r="RL57" s="160"/>
      <c r="RM57" s="160"/>
      <c r="RN57" s="160"/>
      <c r="RO57" s="160"/>
      <c r="RP57" s="160"/>
      <c r="RQ57" s="160"/>
      <c r="RR57" s="160"/>
      <c r="RS57" s="160"/>
      <c r="RT57" s="160"/>
      <c r="RU57" s="160"/>
      <c r="RV57" s="160"/>
      <c r="RW57" s="160"/>
      <c r="RX57" s="160"/>
      <c r="RY57" s="160"/>
      <c r="RZ57" s="160"/>
      <c r="SA57" s="160"/>
      <c r="SB57" s="160"/>
      <c r="SC57" s="160"/>
      <c r="SD57" s="160"/>
      <c r="SE57" s="160"/>
      <c r="SF57" s="160"/>
      <c r="SG57" s="160"/>
      <c r="SH57" s="160"/>
      <c r="SI57" s="160"/>
      <c r="SJ57" s="160"/>
      <c r="SK57" s="160"/>
      <c r="SL57" s="160"/>
      <c r="SM57" s="160"/>
      <c r="SN57" s="160"/>
      <c r="SO57" s="160"/>
      <c r="SP57" s="160"/>
      <c r="SQ57" s="160"/>
      <c r="SR57" s="160"/>
      <c r="SS57" s="160"/>
      <c r="ST57" s="160"/>
      <c r="SU57" s="160"/>
      <c r="SV57" s="160"/>
      <c r="SW57" s="160"/>
      <c r="SX57" s="160"/>
      <c r="SY57" s="160"/>
      <c r="SZ57" s="160"/>
      <c r="TA57" s="160"/>
      <c r="TB57" s="160"/>
      <c r="TC57" s="160"/>
      <c r="TD57" s="160"/>
      <c r="TE57" s="160"/>
      <c r="TF57" s="160"/>
    </row>
    <row r="58" spans="1:526">
      <c r="A58" s="160"/>
      <c r="B58" s="160"/>
      <c r="C58" s="160"/>
      <c r="D58" s="160"/>
      <c r="E58" s="160"/>
      <c r="F58" s="160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0"/>
      <c r="AE58" s="160"/>
      <c r="AF58" s="160"/>
      <c r="AG58" s="160"/>
      <c r="AH58" s="160"/>
      <c r="AI58" s="160"/>
      <c r="AJ58" s="160"/>
      <c r="AK58" s="160"/>
      <c r="AL58" s="160"/>
      <c r="AM58" s="160"/>
      <c r="AN58" s="160"/>
      <c r="AO58" s="160"/>
      <c r="AP58" s="160"/>
      <c r="AQ58" s="160"/>
      <c r="AR58" s="160"/>
      <c r="AS58" s="160"/>
      <c r="AT58" s="160"/>
      <c r="AU58" s="160"/>
      <c r="AV58" s="160"/>
      <c r="AW58" s="160"/>
      <c r="AX58" s="160"/>
      <c r="AY58" s="160"/>
      <c r="AZ58" s="160"/>
      <c r="BA58" s="160"/>
      <c r="BB58" s="160"/>
      <c r="BC58" s="160"/>
      <c r="BD58" s="160"/>
      <c r="BE58" s="160"/>
      <c r="BF58" s="160"/>
      <c r="BG58" s="160"/>
      <c r="BH58" s="160"/>
      <c r="BI58" s="160"/>
      <c r="BJ58" s="160"/>
      <c r="BK58" s="160"/>
      <c r="BL58" s="160"/>
      <c r="BM58" s="160"/>
      <c r="BN58" s="160"/>
      <c r="BO58" s="160"/>
      <c r="BP58" s="160"/>
      <c r="BQ58" s="160"/>
      <c r="BR58" s="160"/>
      <c r="BS58" s="160"/>
      <c r="BT58" s="160"/>
      <c r="BU58" s="160"/>
      <c r="BV58" s="160"/>
      <c r="BW58" s="160"/>
      <c r="BX58" s="160"/>
      <c r="BY58" s="160"/>
      <c r="BZ58" s="160"/>
      <c r="CA58" s="160"/>
      <c r="CB58" s="160"/>
      <c r="CC58" s="160"/>
      <c r="CD58" s="160"/>
      <c r="CE58" s="160"/>
      <c r="CF58" s="160"/>
      <c r="CG58" s="160"/>
      <c r="CH58" s="160"/>
      <c r="CI58" s="160"/>
      <c r="CJ58" s="160"/>
      <c r="CK58" s="160"/>
      <c r="CL58" s="160"/>
      <c r="CM58" s="160"/>
      <c r="CN58" s="160"/>
      <c r="CO58" s="160"/>
      <c r="CP58" s="160"/>
      <c r="CQ58" s="160"/>
      <c r="CR58" s="160"/>
      <c r="CS58" s="160"/>
      <c r="CT58" s="160"/>
      <c r="CU58" s="160"/>
      <c r="CV58" s="160"/>
      <c r="CW58" s="160"/>
      <c r="CX58" s="160"/>
      <c r="CY58" s="160"/>
      <c r="CZ58" s="160"/>
      <c r="DA58" s="160"/>
      <c r="DB58" s="160"/>
      <c r="DC58" s="160"/>
      <c r="DD58" s="160"/>
      <c r="DE58" s="160"/>
      <c r="DF58" s="160"/>
      <c r="DG58" s="160"/>
      <c r="DH58" s="160"/>
      <c r="DI58" s="160"/>
      <c r="DJ58" s="160"/>
      <c r="DK58" s="160"/>
      <c r="DL58" s="160"/>
      <c r="DM58" s="160"/>
      <c r="DN58" s="160"/>
      <c r="DO58" s="160"/>
      <c r="DP58" s="160"/>
      <c r="DQ58" s="160"/>
      <c r="DR58" s="160"/>
      <c r="DS58" s="160"/>
      <c r="DT58" s="160"/>
      <c r="DU58" s="160"/>
      <c r="DV58" s="160"/>
      <c r="DW58" s="160"/>
      <c r="DX58" s="160"/>
      <c r="DY58" s="160"/>
      <c r="DZ58" s="160"/>
      <c r="EA58" s="160"/>
      <c r="EB58" s="160"/>
      <c r="EC58" s="160"/>
      <c r="ED58" s="160"/>
      <c r="EE58" s="160"/>
      <c r="EF58" s="160"/>
      <c r="EG58" s="160"/>
      <c r="EH58" s="160"/>
      <c r="EI58" s="160"/>
      <c r="EJ58" s="160"/>
      <c r="EK58" s="160"/>
      <c r="EL58" s="160"/>
      <c r="EM58" s="160"/>
      <c r="EN58" s="160"/>
      <c r="EO58" s="160"/>
      <c r="EP58" s="160"/>
      <c r="EQ58" s="160"/>
      <c r="ER58" s="160"/>
      <c r="ES58" s="160"/>
      <c r="ET58" s="160"/>
      <c r="EU58" s="160"/>
      <c r="EV58" s="160"/>
      <c r="EW58" s="160"/>
      <c r="EX58" s="160"/>
      <c r="EY58" s="160"/>
      <c r="EZ58" s="160"/>
      <c r="FA58" s="160"/>
      <c r="FB58" s="160"/>
      <c r="FC58" s="160"/>
      <c r="FD58" s="160"/>
      <c r="FE58" s="160"/>
      <c r="FF58" s="160"/>
      <c r="FG58" s="160"/>
      <c r="FH58" s="160"/>
      <c r="FI58" s="160"/>
      <c r="FJ58" s="160"/>
      <c r="FK58" s="160"/>
      <c r="FL58" s="160"/>
      <c r="FM58" s="160"/>
      <c r="FN58" s="160"/>
      <c r="FO58" s="160"/>
      <c r="FP58" s="160"/>
      <c r="FQ58" s="160"/>
      <c r="FR58" s="160"/>
      <c r="FS58" s="160"/>
      <c r="FT58" s="160"/>
      <c r="FU58" s="160"/>
      <c r="FV58" s="160"/>
      <c r="FW58" s="160"/>
      <c r="FX58" s="160"/>
      <c r="FY58" s="160"/>
      <c r="FZ58" s="160"/>
      <c r="GA58" s="160"/>
      <c r="GB58" s="160"/>
      <c r="GC58" s="160"/>
      <c r="GD58" s="160"/>
      <c r="GE58" s="160"/>
      <c r="GF58" s="160"/>
      <c r="GG58" s="160"/>
      <c r="GH58" s="160"/>
      <c r="GI58" s="160"/>
      <c r="GJ58" s="160"/>
      <c r="GK58" s="160"/>
      <c r="GL58" s="160"/>
      <c r="GM58" s="160"/>
      <c r="GN58" s="160"/>
      <c r="GO58" s="160"/>
      <c r="GP58" s="160"/>
      <c r="GQ58" s="160"/>
      <c r="GR58" s="160"/>
      <c r="GS58" s="160"/>
      <c r="GT58" s="160"/>
      <c r="GU58" s="160"/>
      <c r="GV58" s="160"/>
      <c r="GW58" s="160"/>
      <c r="GX58" s="160"/>
      <c r="GY58" s="160"/>
      <c r="GZ58" s="160"/>
      <c r="HA58" s="160"/>
      <c r="HB58" s="160"/>
      <c r="HC58" s="160"/>
      <c r="HD58" s="160"/>
      <c r="HE58" s="160"/>
      <c r="HF58" s="160"/>
      <c r="HG58" s="160"/>
      <c r="HH58" s="160"/>
      <c r="HI58" s="160"/>
      <c r="HJ58" s="160"/>
      <c r="HK58" s="160"/>
      <c r="HL58" s="160"/>
      <c r="HM58" s="160"/>
      <c r="HN58" s="160"/>
      <c r="HO58" s="160"/>
      <c r="HP58" s="160"/>
      <c r="HQ58" s="160"/>
      <c r="HR58" s="160"/>
      <c r="HS58" s="160"/>
      <c r="HT58" s="160"/>
      <c r="HU58" s="160"/>
      <c r="HV58" s="160"/>
      <c r="HW58" s="160"/>
      <c r="HX58" s="160"/>
      <c r="HY58" s="160"/>
      <c r="HZ58" s="160"/>
      <c r="IA58" s="160"/>
      <c r="IB58" s="160"/>
      <c r="IC58" s="160"/>
      <c r="ID58" s="160"/>
      <c r="IE58" s="160"/>
      <c r="IF58" s="160"/>
      <c r="IG58" s="160"/>
      <c r="IH58" s="160"/>
      <c r="II58" s="160"/>
      <c r="IJ58" s="160"/>
      <c r="IK58" s="160"/>
      <c r="IL58" s="160"/>
      <c r="IM58" s="160"/>
      <c r="IN58" s="160"/>
      <c r="IO58" s="160"/>
      <c r="IP58" s="160"/>
      <c r="IQ58" s="160"/>
      <c r="IR58" s="160"/>
      <c r="IS58" s="160"/>
      <c r="IT58" s="160"/>
      <c r="IU58" s="160"/>
      <c r="IV58" s="160"/>
      <c r="IW58" s="160"/>
      <c r="IX58" s="160"/>
      <c r="IY58" s="160"/>
      <c r="IZ58" s="160"/>
      <c r="JA58" s="160"/>
      <c r="JB58" s="160"/>
      <c r="JC58" s="160"/>
      <c r="JD58" s="160"/>
      <c r="JE58" s="160"/>
      <c r="JF58" s="160"/>
      <c r="JG58" s="160"/>
      <c r="JH58" s="160"/>
      <c r="JI58" s="160"/>
      <c r="JJ58" s="160"/>
      <c r="JK58" s="160"/>
      <c r="JL58" s="160"/>
      <c r="JM58" s="160"/>
      <c r="JN58" s="160"/>
      <c r="JO58" s="160"/>
      <c r="JP58" s="160"/>
      <c r="JQ58" s="160"/>
      <c r="JR58" s="160"/>
      <c r="JS58" s="160"/>
      <c r="JT58" s="160"/>
      <c r="JU58" s="160"/>
      <c r="JV58" s="160"/>
      <c r="JW58" s="160"/>
      <c r="JX58" s="160"/>
      <c r="JY58" s="160"/>
      <c r="JZ58" s="160"/>
      <c r="KA58" s="160"/>
      <c r="KB58" s="160"/>
      <c r="KC58" s="160"/>
      <c r="KD58" s="160"/>
      <c r="KE58" s="160"/>
      <c r="KF58" s="160"/>
      <c r="KG58" s="160"/>
      <c r="KH58" s="160"/>
      <c r="KI58" s="160"/>
      <c r="KJ58" s="160"/>
      <c r="KK58" s="160"/>
      <c r="KL58" s="160"/>
      <c r="KM58" s="160"/>
      <c r="KN58" s="160"/>
      <c r="KO58" s="160"/>
      <c r="KP58" s="160"/>
      <c r="KQ58" s="160"/>
      <c r="KR58" s="160"/>
      <c r="KS58" s="160"/>
      <c r="KT58" s="160"/>
      <c r="KU58" s="160"/>
      <c r="KV58" s="160"/>
      <c r="KW58" s="160"/>
      <c r="KX58" s="160"/>
      <c r="KY58" s="160"/>
      <c r="KZ58" s="160"/>
      <c r="LA58" s="160"/>
      <c r="LB58" s="160"/>
      <c r="LC58" s="160"/>
      <c r="LD58" s="160"/>
      <c r="LE58" s="160"/>
      <c r="LF58" s="160"/>
      <c r="LG58" s="160"/>
      <c r="LH58" s="160"/>
      <c r="LI58" s="160"/>
      <c r="LJ58" s="160"/>
      <c r="LK58" s="160"/>
      <c r="LL58" s="160"/>
      <c r="LM58" s="160"/>
      <c r="LN58" s="160"/>
      <c r="LO58" s="160"/>
      <c r="LP58" s="160"/>
      <c r="LQ58" s="160"/>
      <c r="LR58" s="160"/>
      <c r="LS58" s="160"/>
      <c r="LT58" s="160"/>
      <c r="LU58" s="160"/>
      <c r="LV58" s="160"/>
      <c r="LW58" s="160"/>
      <c r="LX58" s="160"/>
      <c r="LY58" s="160"/>
      <c r="LZ58" s="160"/>
      <c r="MA58" s="160"/>
      <c r="MB58" s="160"/>
      <c r="MC58" s="160"/>
      <c r="MD58" s="160"/>
      <c r="ME58" s="160"/>
      <c r="MF58" s="160"/>
      <c r="MG58" s="160"/>
      <c r="MH58" s="160"/>
      <c r="MI58" s="160"/>
      <c r="MJ58" s="160"/>
      <c r="MK58" s="160"/>
      <c r="ML58" s="160"/>
      <c r="MM58" s="160"/>
      <c r="MN58" s="160"/>
      <c r="MO58" s="160"/>
      <c r="MP58" s="160"/>
      <c r="MQ58" s="160"/>
      <c r="MR58" s="160"/>
      <c r="MS58" s="160"/>
      <c r="MT58" s="160"/>
      <c r="MU58" s="160"/>
      <c r="MV58" s="160"/>
      <c r="MW58" s="160"/>
      <c r="MX58" s="160"/>
      <c r="MY58" s="160"/>
      <c r="MZ58" s="160"/>
      <c r="NA58" s="160"/>
      <c r="NB58" s="160"/>
      <c r="NC58" s="160"/>
      <c r="ND58" s="160"/>
      <c r="NE58" s="160"/>
      <c r="NF58" s="160"/>
      <c r="NG58" s="160"/>
      <c r="NH58" s="160"/>
      <c r="NI58" s="160"/>
      <c r="NJ58" s="160"/>
      <c r="NK58" s="160"/>
      <c r="NL58" s="160"/>
      <c r="NM58" s="160"/>
      <c r="NN58" s="160"/>
      <c r="NO58" s="160"/>
      <c r="NP58" s="160"/>
      <c r="NQ58" s="160"/>
      <c r="NR58" s="160"/>
      <c r="NS58" s="160"/>
      <c r="NT58" s="160"/>
      <c r="NU58" s="160"/>
      <c r="NV58" s="160"/>
      <c r="NW58" s="160"/>
      <c r="NX58" s="160"/>
      <c r="NY58" s="160"/>
      <c r="NZ58" s="160"/>
      <c r="OA58" s="160"/>
      <c r="OB58" s="160"/>
      <c r="OC58" s="160"/>
      <c r="OD58" s="160"/>
      <c r="OE58" s="160"/>
      <c r="OF58" s="160"/>
      <c r="OG58" s="160"/>
      <c r="OH58" s="160"/>
      <c r="OI58" s="160"/>
      <c r="OJ58" s="160"/>
      <c r="OK58" s="160"/>
      <c r="OL58" s="160"/>
      <c r="OM58" s="160"/>
      <c r="ON58" s="160"/>
      <c r="OO58" s="160"/>
      <c r="OP58" s="160"/>
      <c r="OQ58" s="160"/>
      <c r="OR58" s="160"/>
      <c r="OS58" s="160"/>
      <c r="OT58" s="160"/>
      <c r="OU58" s="160"/>
      <c r="OV58" s="160"/>
      <c r="OW58" s="160"/>
      <c r="OX58" s="160"/>
      <c r="OY58" s="160"/>
      <c r="OZ58" s="160"/>
      <c r="PA58" s="160"/>
      <c r="PB58" s="160"/>
      <c r="PC58" s="160"/>
      <c r="PD58" s="160"/>
      <c r="PE58" s="160"/>
      <c r="PF58" s="160"/>
      <c r="PG58" s="160"/>
      <c r="PH58" s="160"/>
      <c r="PI58" s="160"/>
      <c r="PJ58" s="160"/>
      <c r="PK58" s="160"/>
      <c r="PL58" s="160"/>
      <c r="PM58" s="160"/>
      <c r="PN58" s="160"/>
      <c r="PO58" s="160"/>
      <c r="PP58" s="160"/>
      <c r="PQ58" s="160"/>
      <c r="PR58" s="160"/>
      <c r="PS58" s="160"/>
      <c r="PT58" s="160"/>
      <c r="PU58" s="160"/>
      <c r="PV58" s="160"/>
      <c r="PW58" s="160"/>
      <c r="PX58" s="160"/>
      <c r="PY58" s="160"/>
      <c r="PZ58" s="160"/>
      <c r="QA58" s="160"/>
      <c r="QB58" s="160"/>
      <c r="QC58" s="160"/>
      <c r="QD58" s="160"/>
      <c r="QE58" s="160"/>
      <c r="QF58" s="160"/>
      <c r="QG58" s="160"/>
      <c r="QH58" s="160"/>
      <c r="QI58" s="160"/>
      <c r="QJ58" s="160"/>
      <c r="QK58" s="160"/>
      <c r="QL58" s="160"/>
      <c r="QM58" s="160"/>
      <c r="QN58" s="160"/>
      <c r="QO58" s="160"/>
      <c r="QP58" s="160"/>
      <c r="QQ58" s="160"/>
      <c r="QR58" s="160"/>
      <c r="QS58" s="160"/>
      <c r="QT58" s="160"/>
      <c r="QU58" s="160"/>
      <c r="QV58" s="160"/>
      <c r="QW58" s="160"/>
      <c r="QX58" s="160"/>
      <c r="QY58" s="160"/>
      <c r="QZ58" s="160"/>
      <c r="RA58" s="160"/>
      <c r="RB58" s="160"/>
      <c r="RC58" s="160"/>
      <c r="RD58" s="160"/>
      <c r="RE58" s="160"/>
      <c r="RF58" s="160"/>
      <c r="RG58" s="160"/>
      <c r="RH58" s="160"/>
      <c r="RI58" s="160"/>
      <c r="RJ58" s="160"/>
      <c r="RK58" s="160"/>
      <c r="RL58" s="160"/>
      <c r="RM58" s="160"/>
      <c r="RN58" s="160"/>
      <c r="RO58" s="160"/>
      <c r="RP58" s="160"/>
      <c r="RQ58" s="160"/>
      <c r="RR58" s="160"/>
      <c r="RS58" s="160"/>
      <c r="RT58" s="160"/>
      <c r="RU58" s="160"/>
      <c r="RV58" s="160"/>
      <c r="RW58" s="160"/>
      <c r="RX58" s="160"/>
      <c r="RY58" s="160"/>
      <c r="RZ58" s="160"/>
      <c r="SA58" s="160"/>
      <c r="SB58" s="160"/>
      <c r="SC58" s="160"/>
      <c r="SD58" s="160"/>
      <c r="SE58" s="160"/>
      <c r="SF58" s="160"/>
      <c r="SG58" s="160"/>
      <c r="SH58" s="160"/>
      <c r="SI58" s="160"/>
      <c r="SJ58" s="160"/>
      <c r="SK58" s="160"/>
      <c r="SL58" s="160"/>
      <c r="SM58" s="160"/>
      <c r="SN58" s="160"/>
      <c r="SO58" s="160"/>
      <c r="SP58" s="160"/>
      <c r="SQ58" s="160"/>
      <c r="SR58" s="160"/>
      <c r="SS58" s="160"/>
      <c r="ST58" s="160"/>
      <c r="SU58" s="160"/>
      <c r="SV58" s="160"/>
      <c r="SW58" s="160"/>
      <c r="SX58" s="160"/>
      <c r="SY58" s="160"/>
      <c r="SZ58" s="160"/>
      <c r="TA58" s="160"/>
      <c r="TB58" s="160"/>
      <c r="TC58" s="160"/>
      <c r="TD58" s="160"/>
      <c r="TE58" s="160"/>
      <c r="TF58" s="160"/>
    </row>
    <row r="59" spans="1:526">
      <c r="A59" s="160"/>
      <c r="B59" s="160"/>
      <c r="C59" s="160"/>
      <c r="D59" s="160"/>
      <c r="E59" s="160"/>
      <c r="F59" s="160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0"/>
      <c r="AE59" s="160"/>
      <c r="AF59" s="160"/>
      <c r="AG59" s="160"/>
      <c r="AH59" s="160"/>
      <c r="AI59" s="160"/>
      <c r="AJ59" s="160"/>
      <c r="AK59" s="160"/>
      <c r="AL59" s="160"/>
      <c r="AM59" s="160"/>
      <c r="AN59" s="160"/>
      <c r="AO59" s="160"/>
      <c r="AP59" s="160"/>
      <c r="AQ59" s="160"/>
      <c r="AR59" s="160"/>
      <c r="AS59" s="160"/>
      <c r="AT59" s="160"/>
      <c r="AU59" s="160"/>
      <c r="AV59" s="160"/>
      <c r="AW59" s="160"/>
      <c r="AX59" s="160"/>
      <c r="AY59" s="160"/>
      <c r="AZ59" s="160"/>
      <c r="BA59" s="160"/>
      <c r="BB59" s="160"/>
      <c r="BC59" s="160"/>
      <c r="BD59" s="160"/>
      <c r="BE59" s="160"/>
      <c r="BF59" s="160"/>
      <c r="BG59" s="160"/>
      <c r="BH59" s="160"/>
      <c r="BI59" s="160"/>
      <c r="BJ59" s="160"/>
      <c r="BK59" s="160"/>
      <c r="BL59" s="160"/>
      <c r="BM59" s="160"/>
      <c r="BN59" s="160"/>
      <c r="BO59" s="160"/>
      <c r="BP59" s="160"/>
      <c r="BQ59" s="160"/>
      <c r="BR59" s="160"/>
      <c r="BS59" s="160"/>
      <c r="BT59" s="160"/>
      <c r="BU59" s="160"/>
      <c r="BV59" s="160"/>
      <c r="BW59" s="160"/>
      <c r="BX59" s="160"/>
      <c r="BY59" s="160"/>
      <c r="BZ59" s="160"/>
      <c r="CA59" s="160"/>
      <c r="CB59" s="160"/>
      <c r="CC59" s="160"/>
      <c r="CD59" s="160"/>
      <c r="CE59" s="160"/>
      <c r="CF59" s="160"/>
      <c r="CG59" s="160"/>
      <c r="CH59" s="160"/>
      <c r="CI59" s="160"/>
      <c r="CJ59" s="160"/>
      <c r="CK59" s="160"/>
      <c r="CL59" s="160"/>
      <c r="CM59" s="160"/>
      <c r="CN59" s="160"/>
      <c r="CO59" s="160"/>
      <c r="CP59" s="160"/>
      <c r="CQ59" s="160"/>
      <c r="CR59" s="160"/>
      <c r="CS59" s="160"/>
      <c r="CT59" s="160"/>
      <c r="CU59" s="160"/>
      <c r="CV59" s="160"/>
      <c r="CW59" s="160"/>
      <c r="CX59" s="160"/>
      <c r="CY59" s="160"/>
      <c r="CZ59" s="160"/>
      <c r="DA59" s="160"/>
      <c r="DB59" s="160"/>
      <c r="DC59" s="160"/>
      <c r="DD59" s="160"/>
      <c r="DE59" s="160"/>
      <c r="DF59" s="160"/>
      <c r="DG59" s="160"/>
      <c r="DH59" s="160"/>
      <c r="DI59" s="160"/>
      <c r="DJ59" s="160"/>
      <c r="DK59" s="160"/>
      <c r="DL59" s="160"/>
      <c r="DM59" s="160"/>
      <c r="DN59" s="160"/>
      <c r="DO59" s="160"/>
      <c r="DP59" s="160"/>
      <c r="DQ59" s="160"/>
      <c r="DR59" s="160"/>
      <c r="DS59" s="160"/>
      <c r="DT59" s="160"/>
      <c r="DU59" s="160"/>
      <c r="DV59" s="160"/>
      <c r="DW59" s="160"/>
      <c r="DX59" s="160"/>
      <c r="DY59" s="160"/>
      <c r="DZ59" s="160"/>
      <c r="EA59" s="160"/>
      <c r="EB59" s="160"/>
      <c r="EC59" s="160"/>
      <c r="ED59" s="160"/>
      <c r="EE59" s="160"/>
      <c r="EF59" s="160"/>
      <c r="EG59" s="160"/>
      <c r="EH59" s="160"/>
      <c r="EI59" s="160"/>
      <c r="EJ59" s="160"/>
      <c r="EK59" s="160"/>
      <c r="EL59" s="160"/>
      <c r="EM59" s="160"/>
      <c r="EN59" s="160"/>
      <c r="EO59" s="160"/>
      <c r="EP59" s="160"/>
      <c r="EQ59" s="160"/>
      <c r="ER59" s="160"/>
      <c r="ES59" s="160"/>
      <c r="ET59" s="160"/>
      <c r="EU59" s="160"/>
      <c r="EV59" s="160"/>
      <c r="EW59" s="160"/>
      <c r="EX59" s="160"/>
      <c r="EY59" s="160"/>
      <c r="EZ59" s="160"/>
      <c r="FA59" s="160"/>
      <c r="FB59" s="160"/>
      <c r="FC59" s="160"/>
      <c r="FD59" s="160"/>
      <c r="FE59" s="160"/>
      <c r="FF59" s="160"/>
      <c r="FG59" s="160"/>
      <c r="FH59" s="160"/>
      <c r="FI59" s="160"/>
      <c r="FJ59" s="160"/>
      <c r="FK59" s="160"/>
      <c r="FL59" s="160"/>
      <c r="FM59" s="160"/>
      <c r="FN59" s="160"/>
      <c r="FO59" s="160"/>
      <c r="FP59" s="160"/>
      <c r="FQ59" s="160"/>
      <c r="FR59" s="160"/>
      <c r="FS59" s="160"/>
      <c r="FT59" s="160"/>
      <c r="FU59" s="160"/>
      <c r="FV59" s="160"/>
      <c r="FW59" s="160"/>
      <c r="FX59" s="160"/>
      <c r="FY59" s="160"/>
      <c r="FZ59" s="160"/>
      <c r="GA59" s="160"/>
      <c r="GB59" s="160"/>
      <c r="GC59" s="160"/>
      <c r="GD59" s="160"/>
      <c r="GE59" s="160"/>
      <c r="GF59" s="160"/>
      <c r="GG59" s="160"/>
      <c r="GH59" s="160"/>
      <c r="GI59" s="160"/>
      <c r="GJ59" s="160"/>
      <c r="GK59" s="160"/>
      <c r="GL59" s="160"/>
      <c r="GM59" s="160"/>
      <c r="GN59" s="160"/>
      <c r="GO59" s="160"/>
      <c r="GP59" s="160"/>
      <c r="GQ59" s="160"/>
      <c r="GR59" s="160"/>
      <c r="GS59" s="160"/>
      <c r="GT59" s="160"/>
      <c r="GU59" s="160"/>
      <c r="GV59" s="160"/>
      <c r="GW59" s="160"/>
      <c r="GX59" s="160"/>
      <c r="GY59" s="160"/>
      <c r="GZ59" s="160"/>
      <c r="HA59" s="160"/>
      <c r="HB59" s="160"/>
      <c r="HC59" s="160"/>
      <c r="HD59" s="160"/>
      <c r="HE59" s="160"/>
      <c r="HF59" s="160"/>
      <c r="HG59" s="160"/>
      <c r="HH59" s="160"/>
      <c r="HI59" s="160"/>
      <c r="HJ59" s="160"/>
      <c r="HK59" s="160"/>
      <c r="HL59" s="160"/>
      <c r="HM59" s="160"/>
      <c r="HN59" s="160"/>
      <c r="HO59" s="160"/>
      <c r="HP59" s="160"/>
      <c r="HQ59" s="160"/>
      <c r="HR59" s="160"/>
      <c r="HS59" s="160"/>
      <c r="HT59" s="160"/>
      <c r="HU59" s="160"/>
      <c r="HV59" s="160"/>
      <c r="HW59" s="160"/>
      <c r="HX59" s="160"/>
      <c r="HY59" s="160"/>
      <c r="HZ59" s="160"/>
      <c r="IA59" s="160"/>
      <c r="IB59" s="160"/>
      <c r="IC59" s="160"/>
      <c r="ID59" s="160"/>
      <c r="IE59" s="160"/>
      <c r="IF59" s="160"/>
      <c r="IG59" s="160"/>
      <c r="IH59" s="160"/>
      <c r="II59" s="160"/>
      <c r="IJ59" s="160"/>
      <c r="IK59" s="160"/>
      <c r="IL59" s="160"/>
      <c r="IM59" s="160"/>
      <c r="IN59" s="160"/>
      <c r="IO59" s="160"/>
      <c r="IP59" s="160"/>
      <c r="IQ59" s="160"/>
      <c r="IR59" s="160"/>
      <c r="IS59" s="160"/>
      <c r="IT59" s="160"/>
      <c r="IU59" s="160"/>
      <c r="IV59" s="160"/>
      <c r="IW59" s="160"/>
      <c r="IX59" s="160"/>
      <c r="IY59" s="160"/>
      <c r="IZ59" s="160"/>
      <c r="JA59" s="160"/>
      <c r="JB59" s="160"/>
      <c r="JC59" s="160"/>
      <c r="JD59" s="160"/>
      <c r="JE59" s="160"/>
      <c r="JF59" s="160"/>
      <c r="JG59" s="160"/>
      <c r="JH59" s="160"/>
      <c r="JI59" s="160"/>
      <c r="JJ59" s="160"/>
      <c r="JK59" s="160"/>
      <c r="JL59" s="160"/>
      <c r="JM59" s="160"/>
      <c r="JN59" s="160"/>
      <c r="JO59" s="160"/>
      <c r="JP59" s="160"/>
      <c r="JQ59" s="160"/>
      <c r="JR59" s="160"/>
      <c r="JS59" s="160"/>
      <c r="JT59" s="160"/>
      <c r="JU59" s="160"/>
      <c r="JV59" s="160"/>
      <c r="JW59" s="160"/>
      <c r="JX59" s="160"/>
      <c r="JY59" s="160"/>
      <c r="JZ59" s="160"/>
      <c r="KA59" s="160"/>
      <c r="KB59" s="160"/>
      <c r="KC59" s="160"/>
      <c r="KD59" s="160"/>
      <c r="KE59" s="160"/>
      <c r="KF59" s="160"/>
      <c r="KG59" s="160"/>
      <c r="KH59" s="160"/>
      <c r="KI59" s="160"/>
      <c r="KJ59" s="160"/>
      <c r="KK59" s="160"/>
      <c r="KL59" s="160"/>
      <c r="KM59" s="160"/>
      <c r="KN59" s="160"/>
      <c r="KO59" s="160"/>
      <c r="KP59" s="160"/>
      <c r="KQ59" s="160"/>
      <c r="KR59" s="160"/>
      <c r="KS59" s="160"/>
      <c r="KT59" s="160"/>
      <c r="KU59" s="160"/>
      <c r="KV59" s="160"/>
      <c r="KW59" s="160"/>
      <c r="KX59" s="160"/>
      <c r="KY59" s="160"/>
      <c r="KZ59" s="160"/>
      <c r="LA59" s="160"/>
      <c r="LB59" s="160"/>
      <c r="LC59" s="160"/>
      <c r="LD59" s="160"/>
      <c r="LE59" s="160"/>
      <c r="LF59" s="160"/>
      <c r="LG59" s="160"/>
      <c r="LH59" s="160"/>
      <c r="LI59" s="160"/>
      <c r="LJ59" s="160"/>
      <c r="LK59" s="160"/>
      <c r="LL59" s="160"/>
      <c r="LM59" s="160"/>
      <c r="LN59" s="160"/>
      <c r="LO59" s="160"/>
      <c r="LP59" s="160"/>
      <c r="LQ59" s="160"/>
      <c r="LR59" s="160"/>
      <c r="LS59" s="160"/>
      <c r="LT59" s="160"/>
      <c r="LU59" s="160"/>
      <c r="LV59" s="160"/>
      <c r="LW59" s="160"/>
      <c r="LX59" s="160"/>
      <c r="LY59" s="160"/>
      <c r="LZ59" s="160"/>
      <c r="MA59" s="160"/>
      <c r="MB59" s="160"/>
      <c r="MC59" s="160"/>
      <c r="MD59" s="160"/>
      <c r="ME59" s="160"/>
      <c r="MF59" s="160"/>
      <c r="MG59" s="160"/>
      <c r="MH59" s="160"/>
      <c r="MI59" s="160"/>
      <c r="MJ59" s="160"/>
      <c r="MK59" s="160"/>
      <c r="ML59" s="160"/>
      <c r="MM59" s="160"/>
      <c r="MN59" s="160"/>
      <c r="MO59" s="160"/>
      <c r="MP59" s="160"/>
      <c r="MQ59" s="160"/>
      <c r="MR59" s="160"/>
      <c r="MS59" s="160"/>
      <c r="MT59" s="160"/>
      <c r="MU59" s="160"/>
      <c r="MV59" s="160"/>
      <c r="MW59" s="160"/>
      <c r="MX59" s="160"/>
      <c r="MY59" s="160"/>
      <c r="MZ59" s="160"/>
      <c r="NA59" s="160"/>
      <c r="NB59" s="160"/>
      <c r="NC59" s="160"/>
      <c r="ND59" s="160"/>
      <c r="NE59" s="160"/>
      <c r="NF59" s="160"/>
      <c r="NG59" s="160"/>
      <c r="NH59" s="160"/>
      <c r="NI59" s="160"/>
      <c r="NJ59" s="160"/>
      <c r="NK59" s="160"/>
      <c r="NL59" s="160"/>
      <c r="NM59" s="160"/>
      <c r="NN59" s="160"/>
      <c r="NO59" s="160"/>
      <c r="NP59" s="160"/>
      <c r="NQ59" s="160"/>
      <c r="NR59" s="160"/>
      <c r="NS59" s="160"/>
      <c r="NT59" s="160"/>
      <c r="NU59" s="160"/>
      <c r="NV59" s="160"/>
      <c r="NW59" s="160"/>
      <c r="NX59" s="160"/>
      <c r="NY59" s="160"/>
      <c r="NZ59" s="160"/>
      <c r="OA59" s="160"/>
      <c r="OB59" s="160"/>
      <c r="OC59" s="160"/>
      <c r="OD59" s="160"/>
      <c r="OE59" s="160"/>
      <c r="OF59" s="160"/>
      <c r="OG59" s="160"/>
      <c r="OH59" s="160"/>
      <c r="OI59" s="160"/>
      <c r="OJ59" s="160"/>
      <c r="OK59" s="160"/>
      <c r="OL59" s="160"/>
      <c r="OM59" s="160"/>
      <c r="ON59" s="160"/>
      <c r="OO59" s="160"/>
      <c r="OP59" s="160"/>
      <c r="OQ59" s="160"/>
      <c r="OR59" s="160"/>
      <c r="OS59" s="160"/>
      <c r="OT59" s="160"/>
      <c r="OU59" s="160"/>
      <c r="OV59" s="160"/>
      <c r="OW59" s="160"/>
      <c r="OX59" s="160"/>
      <c r="OY59" s="160"/>
      <c r="OZ59" s="160"/>
      <c r="PA59" s="160"/>
      <c r="PB59" s="160"/>
      <c r="PC59" s="160"/>
      <c r="PD59" s="160"/>
      <c r="PE59" s="160"/>
      <c r="PF59" s="160"/>
      <c r="PG59" s="160"/>
      <c r="PH59" s="160"/>
      <c r="PI59" s="160"/>
      <c r="PJ59" s="160"/>
      <c r="PK59" s="160"/>
      <c r="PL59" s="160"/>
      <c r="PM59" s="160"/>
      <c r="PN59" s="160"/>
      <c r="PO59" s="160"/>
      <c r="PP59" s="160"/>
      <c r="PQ59" s="160"/>
      <c r="PR59" s="160"/>
      <c r="PS59" s="160"/>
      <c r="PT59" s="160"/>
      <c r="PU59" s="160"/>
      <c r="PV59" s="160"/>
      <c r="PW59" s="160"/>
      <c r="PX59" s="160"/>
      <c r="PY59" s="160"/>
      <c r="PZ59" s="160"/>
      <c r="QA59" s="160"/>
      <c r="QB59" s="160"/>
      <c r="QC59" s="160"/>
      <c r="QD59" s="160"/>
      <c r="QE59" s="160"/>
      <c r="QF59" s="160"/>
      <c r="QG59" s="160"/>
      <c r="QH59" s="160"/>
      <c r="QI59" s="160"/>
      <c r="QJ59" s="160"/>
      <c r="QK59" s="160"/>
      <c r="QL59" s="160"/>
      <c r="QM59" s="160"/>
      <c r="QN59" s="160"/>
      <c r="QO59" s="160"/>
      <c r="QP59" s="160"/>
      <c r="QQ59" s="160"/>
      <c r="QR59" s="160"/>
      <c r="QS59" s="160"/>
      <c r="QT59" s="160"/>
      <c r="QU59" s="160"/>
      <c r="QV59" s="160"/>
      <c r="QW59" s="160"/>
      <c r="QX59" s="160"/>
      <c r="QY59" s="160"/>
      <c r="QZ59" s="160"/>
      <c r="RA59" s="160"/>
      <c r="RB59" s="160"/>
      <c r="RC59" s="160"/>
      <c r="RD59" s="160"/>
      <c r="RE59" s="160"/>
      <c r="RF59" s="160"/>
      <c r="RG59" s="160"/>
      <c r="RH59" s="160"/>
      <c r="RI59" s="160"/>
      <c r="RJ59" s="160"/>
      <c r="RK59" s="160"/>
      <c r="RL59" s="160"/>
      <c r="RM59" s="160"/>
      <c r="RN59" s="160"/>
      <c r="RO59" s="160"/>
      <c r="RP59" s="160"/>
      <c r="RQ59" s="160"/>
      <c r="RR59" s="160"/>
      <c r="RS59" s="160"/>
      <c r="RT59" s="160"/>
      <c r="RU59" s="160"/>
      <c r="RV59" s="160"/>
      <c r="RW59" s="160"/>
      <c r="RX59" s="160"/>
      <c r="RY59" s="160"/>
      <c r="RZ59" s="160"/>
      <c r="SA59" s="160"/>
      <c r="SB59" s="160"/>
      <c r="SC59" s="160"/>
      <c r="SD59" s="160"/>
      <c r="SE59" s="160"/>
      <c r="SF59" s="160"/>
      <c r="SG59" s="160"/>
      <c r="SH59" s="160"/>
      <c r="SI59" s="160"/>
      <c r="SJ59" s="160"/>
      <c r="SK59" s="160"/>
      <c r="SL59" s="160"/>
      <c r="SM59" s="160"/>
      <c r="SN59" s="160"/>
      <c r="SO59" s="160"/>
      <c r="SP59" s="160"/>
      <c r="SQ59" s="160"/>
      <c r="SR59" s="160"/>
      <c r="SS59" s="160"/>
      <c r="ST59" s="160"/>
      <c r="SU59" s="160"/>
      <c r="SV59" s="160"/>
      <c r="SW59" s="160"/>
      <c r="SX59" s="160"/>
      <c r="SY59" s="160"/>
      <c r="SZ59" s="160"/>
      <c r="TA59" s="160"/>
      <c r="TB59" s="160"/>
      <c r="TC59" s="160"/>
      <c r="TD59" s="160"/>
      <c r="TE59" s="160"/>
      <c r="TF59" s="160"/>
    </row>
    <row r="60" spans="1:526">
      <c r="A60" s="160"/>
      <c r="B60" s="160"/>
      <c r="C60" s="160"/>
      <c r="D60" s="160"/>
      <c r="E60" s="160"/>
      <c r="F60" s="160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0"/>
      <c r="AE60" s="160"/>
      <c r="AF60" s="160"/>
      <c r="AG60" s="160"/>
      <c r="AH60" s="160"/>
      <c r="AI60" s="160"/>
      <c r="AJ60" s="160"/>
      <c r="AK60" s="160"/>
      <c r="AL60" s="160"/>
      <c r="AM60" s="160"/>
      <c r="AN60" s="160"/>
      <c r="AO60" s="160"/>
      <c r="AP60" s="160"/>
      <c r="AQ60" s="160"/>
      <c r="AR60" s="160"/>
      <c r="AS60" s="160"/>
      <c r="AT60" s="160"/>
      <c r="AU60" s="160"/>
      <c r="AV60" s="160"/>
      <c r="AW60" s="160"/>
      <c r="AX60" s="160"/>
      <c r="AY60" s="160"/>
      <c r="AZ60" s="160"/>
      <c r="BA60" s="160"/>
      <c r="BB60" s="160"/>
      <c r="BC60" s="160"/>
      <c r="BD60" s="160"/>
      <c r="BE60" s="160"/>
      <c r="BF60" s="160"/>
      <c r="BG60" s="160"/>
      <c r="BH60" s="160"/>
      <c r="BI60" s="160"/>
      <c r="BJ60" s="160"/>
      <c r="BK60" s="160"/>
      <c r="BL60" s="160"/>
      <c r="BM60" s="160"/>
      <c r="BN60" s="160"/>
      <c r="BO60" s="160"/>
      <c r="BP60" s="160"/>
      <c r="BQ60" s="160"/>
      <c r="BR60" s="160"/>
      <c r="BS60" s="160"/>
      <c r="BT60" s="160"/>
      <c r="BU60" s="160"/>
      <c r="BV60" s="160"/>
      <c r="BW60" s="160"/>
      <c r="BX60" s="160"/>
      <c r="BY60" s="160"/>
      <c r="BZ60" s="160"/>
      <c r="CA60" s="160"/>
      <c r="CB60" s="160"/>
      <c r="CC60" s="160"/>
      <c r="CD60" s="160"/>
      <c r="CE60" s="160"/>
      <c r="CF60" s="160"/>
      <c r="CG60" s="160"/>
      <c r="CH60" s="160"/>
      <c r="CI60" s="160"/>
      <c r="CJ60" s="160"/>
      <c r="CK60" s="160"/>
      <c r="CL60" s="160"/>
      <c r="CM60" s="160"/>
      <c r="CN60" s="160"/>
      <c r="CO60" s="160"/>
      <c r="CP60" s="160"/>
      <c r="CQ60" s="160"/>
      <c r="CR60" s="160"/>
      <c r="CS60" s="160"/>
      <c r="CT60" s="160"/>
      <c r="CU60" s="160"/>
      <c r="CV60" s="160"/>
      <c r="CW60" s="160"/>
      <c r="CX60" s="160"/>
      <c r="CY60" s="160"/>
      <c r="CZ60" s="160"/>
      <c r="DA60" s="160"/>
      <c r="DB60" s="160"/>
      <c r="DC60" s="160"/>
      <c r="DD60" s="160"/>
      <c r="DE60" s="160"/>
      <c r="DF60" s="160"/>
      <c r="DG60" s="160"/>
      <c r="DH60" s="160"/>
      <c r="DI60" s="160"/>
      <c r="DJ60" s="160"/>
      <c r="DK60" s="160"/>
      <c r="DL60" s="160"/>
      <c r="DM60" s="160"/>
      <c r="DN60" s="160"/>
      <c r="DO60" s="160"/>
      <c r="DP60" s="160"/>
      <c r="DQ60" s="160"/>
      <c r="DR60" s="160"/>
      <c r="DS60" s="160"/>
      <c r="DT60" s="160"/>
      <c r="DU60" s="160"/>
      <c r="DV60" s="160"/>
      <c r="DW60" s="160"/>
      <c r="DX60" s="160"/>
      <c r="DY60" s="160"/>
      <c r="DZ60" s="160"/>
      <c r="EA60" s="160"/>
      <c r="EB60" s="160"/>
      <c r="EC60" s="160"/>
      <c r="ED60" s="160"/>
      <c r="EE60" s="160"/>
      <c r="EF60" s="160"/>
      <c r="EG60" s="160"/>
      <c r="EH60" s="160"/>
      <c r="EI60" s="160"/>
      <c r="EJ60" s="160"/>
      <c r="EK60" s="160"/>
      <c r="EL60" s="160"/>
      <c r="EM60" s="160"/>
      <c r="EN60" s="160"/>
      <c r="EO60" s="160"/>
      <c r="EP60" s="160"/>
      <c r="EQ60" s="160"/>
      <c r="ER60" s="160"/>
      <c r="ES60" s="160"/>
      <c r="ET60" s="160"/>
      <c r="EU60" s="160"/>
      <c r="EV60" s="160"/>
      <c r="EW60" s="160"/>
      <c r="EX60" s="160"/>
      <c r="EY60" s="160"/>
      <c r="EZ60" s="160"/>
      <c r="FA60" s="160"/>
      <c r="FB60" s="160"/>
      <c r="FC60" s="160"/>
      <c r="FD60" s="160"/>
      <c r="FE60" s="160"/>
      <c r="FF60" s="160"/>
      <c r="FG60" s="160"/>
      <c r="FH60" s="160"/>
      <c r="FI60" s="160"/>
      <c r="FJ60" s="160"/>
      <c r="FK60" s="160"/>
      <c r="FL60" s="160"/>
      <c r="FM60" s="160"/>
      <c r="FN60" s="160"/>
      <c r="FO60" s="160"/>
      <c r="FP60" s="160"/>
      <c r="FQ60" s="160"/>
      <c r="FR60" s="160"/>
      <c r="FS60" s="160"/>
      <c r="FT60" s="160"/>
      <c r="FU60" s="160"/>
      <c r="FV60" s="160"/>
      <c r="FW60" s="160"/>
      <c r="FX60" s="160"/>
      <c r="FY60" s="160"/>
      <c r="FZ60" s="160"/>
      <c r="GA60" s="160"/>
      <c r="GB60" s="160"/>
      <c r="GC60" s="160"/>
      <c r="GD60" s="160"/>
      <c r="GE60" s="160"/>
      <c r="GF60" s="160"/>
      <c r="GG60" s="160"/>
      <c r="GH60" s="160"/>
      <c r="GI60" s="160"/>
      <c r="GJ60" s="160"/>
      <c r="GK60" s="160"/>
      <c r="GL60" s="160"/>
      <c r="GM60" s="160"/>
      <c r="GN60" s="160"/>
      <c r="GO60" s="160"/>
      <c r="GP60" s="160"/>
      <c r="GQ60" s="160"/>
      <c r="GR60" s="160"/>
      <c r="GS60" s="160"/>
      <c r="GT60" s="160"/>
      <c r="GU60" s="160"/>
      <c r="GV60" s="160"/>
      <c r="GW60" s="160"/>
      <c r="GX60" s="160"/>
      <c r="GY60" s="160"/>
      <c r="GZ60" s="160"/>
      <c r="HA60" s="160"/>
      <c r="HB60" s="160"/>
      <c r="HC60" s="160"/>
      <c r="HD60" s="160"/>
      <c r="HE60" s="160"/>
      <c r="HF60" s="160"/>
      <c r="HG60" s="160"/>
      <c r="HH60" s="160"/>
      <c r="HI60" s="160"/>
      <c r="HJ60" s="160"/>
      <c r="HK60" s="160"/>
      <c r="HL60" s="160"/>
      <c r="HM60" s="160"/>
      <c r="HN60" s="160"/>
      <c r="HO60" s="160"/>
      <c r="HP60" s="160"/>
      <c r="HQ60" s="160"/>
      <c r="HR60" s="160"/>
      <c r="HS60" s="160"/>
      <c r="HT60" s="160"/>
      <c r="HU60" s="160"/>
      <c r="HV60" s="160"/>
      <c r="HW60" s="160"/>
      <c r="HX60" s="160"/>
      <c r="HY60" s="160"/>
      <c r="HZ60" s="160"/>
      <c r="IA60" s="160"/>
      <c r="IB60" s="160"/>
      <c r="IC60" s="160"/>
      <c r="ID60" s="160"/>
      <c r="IE60" s="160"/>
      <c r="IF60" s="160"/>
      <c r="IG60" s="160"/>
      <c r="IH60" s="160"/>
      <c r="II60" s="160"/>
      <c r="IJ60" s="160"/>
      <c r="IK60" s="160"/>
      <c r="IL60" s="160"/>
      <c r="IM60" s="160"/>
      <c r="IN60" s="160"/>
      <c r="IO60" s="160"/>
      <c r="IP60" s="160"/>
      <c r="IQ60" s="160"/>
      <c r="IR60" s="160"/>
      <c r="IS60" s="160"/>
      <c r="IT60" s="160"/>
      <c r="IU60" s="160"/>
      <c r="IV60" s="160"/>
      <c r="IW60" s="160"/>
      <c r="IX60" s="160"/>
      <c r="IY60" s="160"/>
      <c r="IZ60" s="160"/>
      <c r="JA60" s="160"/>
      <c r="JB60" s="160"/>
      <c r="JC60" s="160"/>
      <c r="JD60" s="160"/>
      <c r="JE60" s="160"/>
      <c r="JF60" s="160"/>
      <c r="JG60" s="160"/>
      <c r="JH60" s="160"/>
      <c r="JI60" s="160"/>
      <c r="JJ60" s="160"/>
      <c r="JK60" s="160"/>
      <c r="JL60" s="160"/>
      <c r="JM60" s="160"/>
      <c r="JN60" s="160"/>
      <c r="JO60" s="160"/>
      <c r="JP60" s="160"/>
      <c r="JQ60" s="160"/>
      <c r="JR60" s="160"/>
      <c r="JS60" s="160"/>
      <c r="JT60" s="160"/>
      <c r="JU60" s="160"/>
      <c r="JV60" s="160"/>
      <c r="JW60" s="160"/>
      <c r="JX60" s="160"/>
      <c r="JY60" s="160"/>
      <c r="JZ60" s="160"/>
      <c r="KA60" s="160"/>
      <c r="KB60" s="160"/>
      <c r="KC60" s="160"/>
      <c r="KD60" s="160"/>
      <c r="KE60" s="160"/>
      <c r="KF60" s="160"/>
      <c r="KG60" s="160"/>
      <c r="KH60" s="160"/>
      <c r="KI60" s="160"/>
      <c r="KJ60" s="160"/>
      <c r="KK60" s="160"/>
      <c r="KL60" s="160"/>
      <c r="KM60" s="160"/>
      <c r="KN60" s="160"/>
      <c r="KO60" s="160"/>
      <c r="KP60" s="160"/>
      <c r="KQ60" s="160"/>
      <c r="KR60" s="160"/>
      <c r="KS60" s="160"/>
      <c r="KT60" s="160"/>
      <c r="KU60" s="160"/>
      <c r="KV60" s="160"/>
      <c r="KW60" s="160"/>
      <c r="KX60" s="160"/>
      <c r="KY60" s="160"/>
      <c r="KZ60" s="160"/>
      <c r="LA60" s="160"/>
      <c r="LB60" s="160"/>
      <c r="LC60" s="160"/>
      <c r="LD60" s="160"/>
      <c r="LE60" s="160"/>
      <c r="LF60" s="160"/>
      <c r="LG60" s="160"/>
      <c r="LH60" s="160"/>
      <c r="LI60" s="160"/>
      <c r="LJ60" s="160"/>
      <c r="LK60" s="160"/>
      <c r="LL60" s="160"/>
      <c r="LM60" s="160"/>
      <c r="LN60" s="160"/>
      <c r="LO60" s="160"/>
      <c r="LP60" s="160"/>
      <c r="LQ60" s="160"/>
      <c r="LR60" s="160"/>
      <c r="LS60" s="160"/>
      <c r="LT60" s="160"/>
      <c r="LU60" s="160"/>
      <c r="LV60" s="160"/>
      <c r="LW60" s="160"/>
      <c r="LX60" s="160"/>
      <c r="LY60" s="160"/>
      <c r="LZ60" s="160"/>
      <c r="MA60" s="160"/>
      <c r="MB60" s="160"/>
      <c r="MC60" s="160"/>
      <c r="MD60" s="160"/>
      <c r="ME60" s="160"/>
      <c r="MF60" s="160"/>
      <c r="MG60" s="160"/>
      <c r="MH60" s="160"/>
      <c r="MI60" s="160"/>
      <c r="MJ60" s="160"/>
      <c r="MK60" s="160"/>
      <c r="ML60" s="160"/>
      <c r="MM60" s="160"/>
      <c r="MN60" s="160"/>
      <c r="MO60" s="160"/>
      <c r="MP60" s="160"/>
      <c r="MQ60" s="160"/>
      <c r="MR60" s="160"/>
      <c r="MS60" s="160"/>
      <c r="MT60" s="160"/>
      <c r="MU60" s="160"/>
      <c r="MV60" s="160"/>
      <c r="MW60" s="160"/>
      <c r="MX60" s="160"/>
      <c r="MY60" s="160"/>
      <c r="MZ60" s="160"/>
      <c r="NA60" s="160"/>
      <c r="NB60" s="160"/>
      <c r="NC60" s="160"/>
      <c r="ND60" s="160"/>
      <c r="NE60" s="160"/>
      <c r="NF60" s="160"/>
      <c r="NG60" s="160"/>
      <c r="NH60" s="160"/>
      <c r="NI60" s="160"/>
      <c r="NJ60" s="160"/>
      <c r="NK60" s="160"/>
      <c r="NL60" s="160"/>
      <c r="NM60" s="160"/>
      <c r="NN60" s="160"/>
      <c r="NO60" s="160"/>
      <c r="NP60" s="160"/>
      <c r="NQ60" s="160"/>
      <c r="NR60" s="160"/>
      <c r="NS60" s="160"/>
      <c r="NT60" s="160"/>
      <c r="NU60" s="160"/>
      <c r="NV60" s="160"/>
      <c r="NW60" s="160"/>
      <c r="NX60" s="160"/>
      <c r="NY60" s="160"/>
      <c r="NZ60" s="160"/>
      <c r="OA60" s="160"/>
      <c r="OB60" s="160"/>
      <c r="OC60" s="160"/>
      <c r="OD60" s="160"/>
      <c r="OE60" s="160"/>
      <c r="OF60" s="160"/>
      <c r="OG60" s="160"/>
      <c r="OH60" s="160"/>
      <c r="OI60" s="160"/>
      <c r="OJ60" s="160"/>
      <c r="OK60" s="160"/>
      <c r="OL60" s="160"/>
      <c r="OM60" s="160"/>
      <c r="ON60" s="160"/>
      <c r="OO60" s="160"/>
      <c r="OP60" s="160"/>
      <c r="OQ60" s="160"/>
      <c r="OR60" s="160"/>
      <c r="OS60" s="160"/>
      <c r="OT60" s="160"/>
      <c r="OU60" s="160"/>
      <c r="OV60" s="160"/>
      <c r="OW60" s="160"/>
      <c r="OX60" s="160"/>
      <c r="OY60" s="160"/>
      <c r="OZ60" s="160"/>
      <c r="PA60" s="160"/>
      <c r="PB60" s="160"/>
      <c r="PC60" s="160"/>
      <c r="PD60" s="160"/>
      <c r="PE60" s="160"/>
      <c r="PF60" s="160"/>
      <c r="PG60" s="160"/>
      <c r="PH60" s="160"/>
      <c r="PI60" s="160"/>
      <c r="PJ60" s="160"/>
      <c r="PK60" s="160"/>
      <c r="PL60" s="160"/>
      <c r="PM60" s="160"/>
      <c r="PN60" s="160"/>
      <c r="PO60" s="160"/>
      <c r="PP60" s="160"/>
      <c r="PQ60" s="160"/>
      <c r="PR60" s="160"/>
      <c r="PS60" s="160"/>
      <c r="PT60" s="160"/>
      <c r="PU60" s="160"/>
      <c r="PV60" s="160"/>
      <c r="PW60" s="160"/>
      <c r="PX60" s="160"/>
      <c r="PY60" s="160"/>
      <c r="PZ60" s="160"/>
      <c r="QA60" s="160"/>
      <c r="QB60" s="160"/>
      <c r="QC60" s="160"/>
      <c r="QD60" s="160"/>
      <c r="QE60" s="160"/>
      <c r="QF60" s="160"/>
      <c r="QG60" s="160"/>
      <c r="QH60" s="160"/>
      <c r="QI60" s="160"/>
      <c r="QJ60" s="160"/>
      <c r="QK60" s="160"/>
      <c r="QL60" s="160"/>
      <c r="QM60" s="160"/>
      <c r="QN60" s="160"/>
      <c r="QO60" s="160"/>
      <c r="QP60" s="160"/>
      <c r="QQ60" s="160"/>
      <c r="QR60" s="160"/>
      <c r="QS60" s="160"/>
      <c r="QT60" s="160"/>
      <c r="QU60" s="160"/>
      <c r="QV60" s="160"/>
      <c r="QW60" s="160"/>
      <c r="QX60" s="160"/>
      <c r="QY60" s="160"/>
      <c r="QZ60" s="160"/>
      <c r="RA60" s="160"/>
      <c r="RB60" s="160"/>
      <c r="RC60" s="160"/>
      <c r="RD60" s="160"/>
      <c r="RE60" s="160"/>
      <c r="RF60" s="160"/>
      <c r="RG60" s="160"/>
      <c r="RH60" s="160"/>
      <c r="RI60" s="160"/>
      <c r="RJ60" s="160"/>
      <c r="RK60" s="160"/>
      <c r="RL60" s="160"/>
      <c r="RM60" s="160"/>
      <c r="RN60" s="160"/>
      <c r="RO60" s="160"/>
      <c r="RP60" s="160"/>
      <c r="RQ60" s="160"/>
      <c r="RR60" s="160"/>
      <c r="RS60" s="160"/>
      <c r="RT60" s="160"/>
      <c r="RU60" s="160"/>
      <c r="RV60" s="160"/>
      <c r="RW60" s="160"/>
      <c r="RX60" s="160"/>
      <c r="RY60" s="160"/>
      <c r="RZ60" s="160"/>
      <c r="SA60" s="160"/>
      <c r="SB60" s="160"/>
      <c r="SC60" s="160"/>
      <c r="SD60" s="160"/>
      <c r="SE60" s="160"/>
      <c r="SF60" s="160"/>
      <c r="SG60" s="160"/>
      <c r="SH60" s="160"/>
      <c r="SI60" s="160"/>
      <c r="SJ60" s="160"/>
      <c r="SK60" s="160"/>
      <c r="SL60" s="160"/>
      <c r="SM60" s="160"/>
      <c r="SN60" s="160"/>
      <c r="SO60" s="160"/>
      <c r="SP60" s="160"/>
      <c r="SQ60" s="160"/>
      <c r="SR60" s="160"/>
      <c r="SS60" s="160"/>
      <c r="ST60" s="160"/>
      <c r="SU60" s="160"/>
      <c r="SV60" s="160"/>
      <c r="SW60" s="160"/>
      <c r="SX60" s="160"/>
      <c r="SY60" s="160"/>
      <c r="SZ60" s="160"/>
      <c r="TA60" s="160"/>
      <c r="TB60" s="160"/>
      <c r="TC60" s="160"/>
      <c r="TD60" s="160"/>
      <c r="TE60" s="160"/>
      <c r="TF60" s="160"/>
    </row>
    <row r="61" spans="1:526">
      <c r="A61" s="160"/>
      <c r="B61" s="160"/>
      <c r="C61" s="160"/>
      <c r="D61" s="160"/>
      <c r="E61" s="160"/>
      <c r="F61" s="160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0"/>
      <c r="AE61" s="160"/>
      <c r="AF61" s="160"/>
      <c r="AG61" s="160"/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60"/>
      <c r="AT61" s="160"/>
      <c r="AU61" s="160"/>
      <c r="AV61" s="160"/>
      <c r="AW61" s="160"/>
      <c r="AX61" s="160"/>
      <c r="AY61" s="160"/>
      <c r="AZ61" s="160"/>
      <c r="BA61" s="160"/>
      <c r="BB61" s="160"/>
      <c r="BC61" s="160"/>
      <c r="BD61" s="160"/>
      <c r="BE61" s="160"/>
      <c r="BF61" s="160"/>
      <c r="BG61" s="160"/>
      <c r="BH61" s="160"/>
      <c r="BI61" s="160"/>
      <c r="BJ61" s="160"/>
      <c r="BK61" s="160"/>
      <c r="BL61" s="160"/>
      <c r="BM61" s="160"/>
      <c r="BN61" s="160"/>
      <c r="BO61" s="160"/>
      <c r="BP61" s="160"/>
      <c r="BQ61" s="160"/>
      <c r="BR61" s="160"/>
      <c r="BS61" s="160"/>
      <c r="BT61" s="160"/>
      <c r="BU61" s="160"/>
      <c r="BV61" s="160"/>
      <c r="BW61" s="160"/>
      <c r="BX61" s="160"/>
      <c r="BY61" s="160"/>
      <c r="BZ61" s="160"/>
      <c r="CA61" s="160"/>
      <c r="CB61" s="160"/>
      <c r="CC61" s="160"/>
      <c r="CD61" s="160"/>
      <c r="CE61" s="160"/>
      <c r="CF61" s="160"/>
      <c r="CG61" s="160"/>
      <c r="CH61" s="160"/>
      <c r="CI61" s="160"/>
      <c r="CJ61" s="160"/>
      <c r="CK61" s="160"/>
      <c r="CL61" s="160"/>
      <c r="CM61" s="160"/>
      <c r="CN61" s="160"/>
      <c r="CO61" s="160"/>
      <c r="CP61" s="160"/>
      <c r="CQ61" s="160"/>
      <c r="CR61" s="160"/>
      <c r="CS61" s="160"/>
      <c r="CT61" s="160"/>
      <c r="CU61" s="160"/>
      <c r="CV61" s="160"/>
      <c r="CW61" s="160"/>
      <c r="CX61" s="160"/>
      <c r="CY61" s="160"/>
      <c r="CZ61" s="160"/>
      <c r="DA61" s="160"/>
      <c r="DB61" s="160"/>
      <c r="DC61" s="160"/>
      <c r="DD61" s="160"/>
      <c r="DE61" s="160"/>
      <c r="DF61" s="160"/>
      <c r="DG61" s="160"/>
      <c r="DH61" s="160"/>
      <c r="DI61" s="160"/>
      <c r="DJ61" s="160"/>
      <c r="DK61" s="160"/>
      <c r="DL61" s="160"/>
      <c r="DM61" s="160"/>
      <c r="DN61" s="160"/>
      <c r="DO61" s="160"/>
      <c r="DP61" s="160"/>
      <c r="DQ61" s="160"/>
      <c r="DR61" s="160"/>
      <c r="DS61" s="160"/>
      <c r="DT61" s="160"/>
      <c r="DU61" s="160"/>
      <c r="DV61" s="160"/>
      <c r="DW61" s="160"/>
      <c r="DX61" s="160"/>
      <c r="DY61" s="160"/>
      <c r="DZ61" s="160"/>
      <c r="EA61" s="160"/>
      <c r="EB61" s="160"/>
      <c r="EC61" s="160"/>
      <c r="ED61" s="160"/>
      <c r="EE61" s="160"/>
      <c r="EF61" s="160"/>
      <c r="EG61" s="160"/>
      <c r="EH61" s="160"/>
      <c r="EI61" s="160"/>
      <c r="EJ61" s="160"/>
      <c r="EK61" s="160"/>
      <c r="EL61" s="160"/>
      <c r="EM61" s="160"/>
      <c r="EN61" s="160"/>
      <c r="EO61" s="160"/>
      <c r="EP61" s="160"/>
      <c r="EQ61" s="160"/>
      <c r="ER61" s="160"/>
      <c r="ES61" s="160"/>
      <c r="ET61" s="160"/>
      <c r="EU61" s="160"/>
      <c r="EV61" s="160"/>
      <c r="EW61" s="160"/>
      <c r="EX61" s="160"/>
      <c r="EY61" s="160"/>
      <c r="EZ61" s="160"/>
      <c r="FA61" s="160"/>
      <c r="FB61" s="160"/>
      <c r="FC61" s="160"/>
      <c r="FD61" s="160"/>
      <c r="FE61" s="160"/>
      <c r="FF61" s="160"/>
      <c r="FG61" s="160"/>
      <c r="FH61" s="160"/>
      <c r="FI61" s="160"/>
      <c r="FJ61" s="160"/>
      <c r="FK61" s="160"/>
      <c r="FL61" s="160"/>
      <c r="FM61" s="160"/>
      <c r="FN61" s="160"/>
      <c r="FO61" s="160"/>
      <c r="FP61" s="160"/>
      <c r="FQ61" s="160"/>
      <c r="FR61" s="160"/>
      <c r="FS61" s="160"/>
      <c r="FT61" s="160"/>
      <c r="FU61" s="160"/>
      <c r="FV61" s="160"/>
      <c r="FW61" s="160"/>
      <c r="FX61" s="160"/>
      <c r="FY61" s="160"/>
      <c r="FZ61" s="160"/>
      <c r="GA61" s="160"/>
      <c r="GB61" s="160"/>
      <c r="GC61" s="160"/>
      <c r="GD61" s="160"/>
      <c r="GE61" s="160"/>
      <c r="GF61" s="160"/>
      <c r="GG61" s="160"/>
      <c r="GH61" s="160"/>
      <c r="GI61" s="160"/>
      <c r="GJ61" s="160"/>
      <c r="GK61" s="160"/>
      <c r="GL61" s="160"/>
      <c r="GM61" s="160"/>
      <c r="GN61" s="160"/>
      <c r="GO61" s="160"/>
      <c r="GP61" s="160"/>
      <c r="GQ61" s="160"/>
      <c r="GR61" s="160"/>
      <c r="GS61" s="160"/>
      <c r="GT61" s="160"/>
      <c r="GU61" s="160"/>
      <c r="GV61" s="160"/>
      <c r="GW61" s="160"/>
      <c r="GX61" s="160"/>
      <c r="GY61" s="160"/>
      <c r="GZ61" s="160"/>
      <c r="HA61" s="160"/>
      <c r="HB61" s="160"/>
      <c r="HC61" s="160"/>
      <c r="HD61" s="160"/>
      <c r="HE61" s="160"/>
      <c r="HF61" s="160"/>
      <c r="HG61" s="160"/>
      <c r="HH61" s="160"/>
      <c r="HI61" s="160"/>
      <c r="HJ61" s="160"/>
      <c r="HK61" s="160"/>
      <c r="HL61" s="160"/>
      <c r="HM61" s="160"/>
      <c r="HN61" s="160"/>
      <c r="HO61" s="160"/>
      <c r="HP61" s="160"/>
      <c r="HQ61" s="160"/>
      <c r="HR61" s="160"/>
      <c r="HS61" s="160"/>
      <c r="HT61" s="160"/>
      <c r="HU61" s="160"/>
      <c r="HV61" s="160"/>
      <c r="HW61" s="160"/>
      <c r="HX61" s="160"/>
      <c r="HY61" s="160"/>
      <c r="HZ61" s="160"/>
      <c r="IA61" s="160"/>
      <c r="IB61" s="160"/>
      <c r="IC61" s="160"/>
      <c r="ID61" s="160"/>
      <c r="IE61" s="160"/>
      <c r="IF61" s="160"/>
      <c r="IG61" s="160"/>
      <c r="IH61" s="160"/>
      <c r="II61" s="160"/>
      <c r="IJ61" s="160"/>
      <c r="IK61" s="160"/>
      <c r="IL61" s="160"/>
      <c r="IM61" s="160"/>
      <c r="IN61" s="160"/>
      <c r="IO61" s="160"/>
      <c r="IP61" s="160"/>
      <c r="IQ61" s="160"/>
      <c r="IR61" s="160"/>
      <c r="IS61" s="160"/>
      <c r="IT61" s="160"/>
      <c r="IU61" s="160"/>
      <c r="IV61" s="160"/>
      <c r="IW61" s="160"/>
      <c r="IX61" s="160"/>
      <c r="IY61" s="160"/>
      <c r="IZ61" s="160"/>
      <c r="JA61" s="160"/>
      <c r="JB61" s="160"/>
      <c r="JC61" s="160"/>
      <c r="JD61" s="160"/>
      <c r="JE61" s="160"/>
      <c r="JF61" s="160"/>
      <c r="JG61" s="160"/>
      <c r="JH61" s="160"/>
      <c r="JI61" s="160"/>
      <c r="JJ61" s="160"/>
      <c r="JK61" s="160"/>
      <c r="JL61" s="160"/>
      <c r="JM61" s="160"/>
      <c r="JN61" s="160"/>
      <c r="JO61" s="160"/>
      <c r="JP61" s="160"/>
      <c r="JQ61" s="160"/>
      <c r="JR61" s="160"/>
      <c r="JS61" s="160"/>
      <c r="JT61" s="160"/>
      <c r="JU61" s="160"/>
      <c r="JV61" s="160"/>
      <c r="JW61" s="160"/>
      <c r="JX61" s="160"/>
      <c r="JY61" s="160"/>
      <c r="JZ61" s="160"/>
      <c r="KA61" s="160"/>
      <c r="KB61" s="160"/>
      <c r="KC61" s="160"/>
      <c r="KD61" s="160"/>
      <c r="KE61" s="160"/>
      <c r="KF61" s="160"/>
      <c r="KG61" s="160"/>
      <c r="KH61" s="160"/>
      <c r="KI61" s="160"/>
      <c r="KJ61" s="160"/>
      <c r="KK61" s="160"/>
      <c r="KL61" s="160"/>
      <c r="KM61" s="160"/>
      <c r="KN61" s="160"/>
      <c r="KO61" s="160"/>
      <c r="KP61" s="160"/>
      <c r="KQ61" s="160"/>
      <c r="KR61" s="160"/>
      <c r="KS61" s="160"/>
      <c r="KT61" s="160"/>
      <c r="KU61" s="160"/>
      <c r="KV61" s="160"/>
      <c r="KW61" s="160"/>
      <c r="KX61" s="160"/>
      <c r="KY61" s="160"/>
      <c r="KZ61" s="160"/>
      <c r="LA61" s="160"/>
      <c r="LB61" s="160"/>
      <c r="LC61" s="160"/>
      <c r="LD61" s="160"/>
      <c r="LE61" s="160"/>
      <c r="LF61" s="160"/>
      <c r="LG61" s="160"/>
      <c r="LH61" s="160"/>
      <c r="LI61" s="160"/>
      <c r="LJ61" s="160"/>
      <c r="LK61" s="160"/>
      <c r="LL61" s="160"/>
      <c r="LM61" s="160"/>
      <c r="LN61" s="160"/>
      <c r="LO61" s="160"/>
      <c r="LP61" s="160"/>
      <c r="LQ61" s="160"/>
      <c r="LR61" s="160"/>
      <c r="LS61" s="160"/>
      <c r="LT61" s="160"/>
      <c r="LU61" s="160"/>
      <c r="LV61" s="160"/>
      <c r="LW61" s="160"/>
      <c r="LX61" s="160"/>
      <c r="LY61" s="160"/>
      <c r="LZ61" s="160"/>
      <c r="MA61" s="160"/>
      <c r="MB61" s="160"/>
      <c r="MC61" s="160"/>
      <c r="MD61" s="160"/>
      <c r="ME61" s="160"/>
      <c r="MF61" s="160"/>
      <c r="MG61" s="160"/>
      <c r="MH61" s="160"/>
      <c r="MI61" s="160"/>
      <c r="MJ61" s="160"/>
      <c r="MK61" s="160"/>
      <c r="ML61" s="160"/>
      <c r="MM61" s="160"/>
      <c r="MN61" s="160"/>
      <c r="MO61" s="160"/>
      <c r="MP61" s="160"/>
      <c r="MQ61" s="160"/>
      <c r="MR61" s="160"/>
      <c r="MS61" s="160"/>
      <c r="MT61" s="160"/>
      <c r="MU61" s="160"/>
      <c r="MV61" s="160"/>
      <c r="MW61" s="160"/>
      <c r="MX61" s="160"/>
      <c r="MY61" s="160"/>
      <c r="MZ61" s="160"/>
      <c r="NA61" s="160"/>
      <c r="NB61" s="160"/>
      <c r="NC61" s="160"/>
      <c r="ND61" s="160"/>
      <c r="NE61" s="160"/>
      <c r="NF61" s="160"/>
      <c r="NG61" s="160"/>
      <c r="NH61" s="160"/>
      <c r="NI61" s="160"/>
      <c r="NJ61" s="160"/>
      <c r="NK61" s="160"/>
      <c r="NL61" s="160"/>
      <c r="NM61" s="160"/>
      <c r="NN61" s="160"/>
      <c r="NO61" s="160"/>
      <c r="NP61" s="160"/>
      <c r="NQ61" s="160"/>
      <c r="NR61" s="160"/>
      <c r="NS61" s="160"/>
      <c r="NT61" s="160"/>
      <c r="NU61" s="160"/>
      <c r="NV61" s="160"/>
      <c r="NW61" s="160"/>
      <c r="NX61" s="160"/>
      <c r="NY61" s="160"/>
      <c r="NZ61" s="160"/>
      <c r="OA61" s="160"/>
      <c r="OB61" s="160"/>
      <c r="OC61" s="160"/>
      <c r="OD61" s="160"/>
      <c r="OE61" s="160"/>
      <c r="OF61" s="160"/>
      <c r="OG61" s="160"/>
      <c r="OH61" s="160"/>
      <c r="OI61" s="160"/>
      <c r="OJ61" s="160"/>
      <c r="OK61" s="160"/>
      <c r="OL61" s="160"/>
      <c r="OM61" s="160"/>
      <c r="ON61" s="160"/>
      <c r="OO61" s="160"/>
      <c r="OP61" s="160"/>
      <c r="OQ61" s="160"/>
      <c r="OR61" s="160"/>
      <c r="OS61" s="160"/>
      <c r="OT61" s="160"/>
      <c r="OU61" s="160"/>
      <c r="OV61" s="160"/>
      <c r="OW61" s="160"/>
      <c r="OX61" s="160"/>
      <c r="OY61" s="160"/>
      <c r="OZ61" s="160"/>
      <c r="PA61" s="160"/>
      <c r="PB61" s="160"/>
      <c r="PC61" s="160"/>
      <c r="PD61" s="160"/>
      <c r="PE61" s="160"/>
      <c r="PF61" s="160"/>
      <c r="PG61" s="160"/>
      <c r="PH61" s="160"/>
      <c r="PI61" s="160"/>
      <c r="PJ61" s="160"/>
      <c r="PK61" s="160"/>
      <c r="PL61" s="160"/>
      <c r="PM61" s="160"/>
      <c r="PN61" s="160"/>
      <c r="PO61" s="160"/>
      <c r="PP61" s="160"/>
      <c r="PQ61" s="160"/>
      <c r="PR61" s="160"/>
      <c r="PS61" s="160"/>
      <c r="PT61" s="160"/>
      <c r="PU61" s="160"/>
      <c r="PV61" s="160"/>
      <c r="PW61" s="160"/>
      <c r="PX61" s="160"/>
      <c r="PY61" s="160"/>
      <c r="PZ61" s="160"/>
      <c r="QA61" s="160"/>
      <c r="QB61" s="160"/>
      <c r="QC61" s="160"/>
      <c r="QD61" s="160"/>
      <c r="QE61" s="160"/>
      <c r="QF61" s="160"/>
      <c r="QG61" s="160"/>
      <c r="QH61" s="160"/>
      <c r="QI61" s="160"/>
      <c r="QJ61" s="160"/>
      <c r="QK61" s="160"/>
      <c r="QL61" s="160"/>
      <c r="QM61" s="160"/>
      <c r="QN61" s="160"/>
      <c r="QO61" s="160"/>
      <c r="QP61" s="160"/>
      <c r="QQ61" s="160"/>
      <c r="QR61" s="160"/>
      <c r="QS61" s="160"/>
      <c r="QT61" s="160"/>
      <c r="QU61" s="160"/>
      <c r="QV61" s="160"/>
      <c r="QW61" s="160"/>
      <c r="QX61" s="160"/>
      <c r="QY61" s="160"/>
      <c r="QZ61" s="160"/>
      <c r="RA61" s="160"/>
      <c r="RB61" s="160"/>
      <c r="RC61" s="160"/>
      <c r="RD61" s="160"/>
      <c r="RE61" s="160"/>
      <c r="RF61" s="160"/>
      <c r="RG61" s="160"/>
      <c r="RH61" s="160"/>
      <c r="RI61" s="160"/>
      <c r="RJ61" s="160"/>
      <c r="RK61" s="160"/>
      <c r="RL61" s="160"/>
      <c r="RM61" s="160"/>
      <c r="RN61" s="160"/>
      <c r="RO61" s="160"/>
      <c r="RP61" s="160"/>
      <c r="RQ61" s="160"/>
      <c r="RR61" s="160"/>
      <c r="RS61" s="160"/>
      <c r="RT61" s="160"/>
      <c r="RU61" s="160"/>
      <c r="RV61" s="160"/>
      <c r="RW61" s="160"/>
      <c r="RX61" s="160"/>
      <c r="RY61" s="160"/>
      <c r="RZ61" s="160"/>
      <c r="SA61" s="160"/>
      <c r="SB61" s="160"/>
      <c r="SC61" s="160"/>
      <c r="SD61" s="160"/>
      <c r="SE61" s="160"/>
      <c r="SF61" s="160"/>
      <c r="SG61" s="160"/>
      <c r="SH61" s="160"/>
      <c r="SI61" s="160"/>
      <c r="SJ61" s="160"/>
      <c r="SK61" s="160"/>
      <c r="SL61" s="160"/>
      <c r="SM61" s="160"/>
      <c r="SN61" s="160"/>
      <c r="SO61" s="160"/>
      <c r="SP61" s="160"/>
      <c r="SQ61" s="160"/>
      <c r="SR61" s="160"/>
      <c r="SS61" s="160"/>
      <c r="ST61" s="160"/>
      <c r="SU61" s="160"/>
      <c r="SV61" s="160"/>
      <c r="SW61" s="160"/>
      <c r="SX61" s="160"/>
      <c r="SY61" s="160"/>
      <c r="SZ61" s="160"/>
      <c r="TA61" s="160"/>
      <c r="TB61" s="160"/>
      <c r="TC61" s="160"/>
      <c r="TD61" s="160"/>
      <c r="TE61" s="160"/>
      <c r="TF61" s="160"/>
    </row>
    <row r="62" spans="1:526">
      <c r="A62" s="160"/>
      <c r="B62" s="160"/>
      <c r="C62" s="160"/>
      <c r="D62" s="160"/>
      <c r="E62" s="160"/>
      <c r="F62" s="160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0"/>
      <c r="AE62" s="160"/>
      <c r="AF62" s="160"/>
      <c r="AG62" s="160"/>
      <c r="AH62" s="160"/>
      <c r="AI62" s="160"/>
      <c r="AJ62" s="160"/>
      <c r="AK62" s="160"/>
      <c r="AL62" s="160"/>
      <c r="AM62" s="160"/>
      <c r="AN62" s="160"/>
      <c r="AO62" s="160"/>
      <c r="AP62" s="160"/>
      <c r="AQ62" s="160"/>
      <c r="AR62" s="160"/>
      <c r="AS62" s="160"/>
      <c r="AT62" s="160"/>
      <c r="AU62" s="160"/>
      <c r="AV62" s="160"/>
      <c r="AW62" s="160"/>
      <c r="AX62" s="160"/>
      <c r="AY62" s="160"/>
      <c r="AZ62" s="160"/>
      <c r="BA62" s="160"/>
      <c r="BB62" s="160"/>
      <c r="BC62" s="160"/>
      <c r="BD62" s="160"/>
      <c r="BE62" s="160"/>
      <c r="BF62" s="160"/>
      <c r="BG62" s="160"/>
      <c r="BH62" s="160"/>
      <c r="BI62" s="160"/>
      <c r="BJ62" s="160"/>
      <c r="BK62" s="160"/>
      <c r="BL62" s="160"/>
      <c r="BM62" s="160"/>
      <c r="BN62" s="160"/>
      <c r="BO62" s="160"/>
      <c r="BP62" s="160"/>
      <c r="BQ62" s="160"/>
      <c r="BR62" s="160"/>
      <c r="BS62" s="160"/>
      <c r="BT62" s="160"/>
      <c r="BU62" s="160"/>
      <c r="BV62" s="160"/>
      <c r="BW62" s="160"/>
      <c r="BX62" s="160"/>
      <c r="BY62" s="160"/>
      <c r="BZ62" s="160"/>
      <c r="CA62" s="160"/>
      <c r="CB62" s="160"/>
      <c r="CC62" s="160"/>
      <c r="CD62" s="160"/>
      <c r="CE62" s="160"/>
      <c r="CF62" s="160"/>
      <c r="CG62" s="160"/>
      <c r="CH62" s="160"/>
      <c r="CI62" s="160"/>
      <c r="CJ62" s="160"/>
      <c r="CK62" s="160"/>
      <c r="CL62" s="160"/>
      <c r="CM62" s="160"/>
      <c r="CN62" s="160"/>
      <c r="CO62" s="160"/>
      <c r="CP62" s="160"/>
      <c r="CQ62" s="160"/>
      <c r="CR62" s="160"/>
      <c r="CS62" s="160"/>
      <c r="CT62" s="160"/>
      <c r="CU62" s="160"/>
      <c r="CV62" s="160"/>
      <c r="CW62" s="160"/>
      <c r="CX62" s="160"/>
      <c r="CY62" s="160"/>
      <c r="CZ62" s="160"/>
      <c r="DA62" s="160"/>
      <c r="DB62" s="160"/>
      <c r="DC62" s="160"/>
      <c r="DD62" s="160"/>
      <c r="DE62" s="160"/>
      <c r="DF62" s="160"/>
      <c r="DG62" s="160"/>
      <c r="DH62" s="160"/>
      <c r="DI62" s="160"/>
      <c r="DJ62" s="160"/>
      <c r="DK62" s="160"/>
      <c r="DL62" s="160"/>
      <c r="DM62" s="160"/>
      <c r="DN62" s="160"/>
      <c r="DO62" s="160"/>
      <c r="DP62" s="160"/>
      <c r="DQ62" s="160"/>
      <c r="DR62" s="160"/>
      <c r="DS62" s="160"/>
      <c r="DT62" s="160"/>
      <c r="DU62" s="160"/>
      <c r="DV62" s="160"/>
      <c r="DW62" s="160"/>
      <c r="DX62" s="160"/>
      <c r="DY62" s="160"/>
      <c r="DZ62" s="160"/>
      <c r="EA62" s="160"/>
      <c r="EB62" s="160"/>
      <c r="EC62" s="160"/>
      <c r="ED62" s="160"/>
      <c r="EE62" s="160"/>
      <c r="EF62" s="160"/>
      <c r="EG62" s="160"/>
      <c r="EH62" s="160"/>
      <c r="EI62" s="160"/>
      <c r="EJ62" s="160"/>
      <c r="EK62" s="160"/>
      <c r="EL62" s="160"/>
      <c r="EM62" s="160"/>
      <c r="EN62" s="160"/>
      <c r="EO62" s="160"/>
      <c r="EP62" s="160"/>
      <c r="EQ62" s="160"/>
      <c r="ER62" s="160"/>
      <c r="ES62" s="160"/>
      <c r="ET62" s="160"/>
      <c r="EU62" s="160"/>
      <c r="EV62" s="160"/>
      <c r="EW62" s="160"/>
      <c r="EX62" s="160"/>
      <c r="EY62" s="160"/>
      <c r="EZ62" s="160"/>
      <c r="FA62" s="160"/>
      <c r="FB62" s="160"/>
      <c r="FC62" s="160"/>
      <c r="FD62" s="160"/>
      <c r="FE62" s="160"/>
      <c r="FF62" s="160"/>
      <c r="FG62" s="160"/>
      <c r="FH62" s="160"/>
      <c r="FI62" s="160"/>
      <c r="FJ62" s="160"/>
      <c r="FK62" s="160"/>
      <c r="FL62" s="160"/>
      <c r="FM62" s="160"/>
      <c r="FN62" s="160"/>
      <c r="FO62" s="160"/>
      <c r="FP62" s="160"/>
      <c r="FQ62" s="160"/>
      <c r="FR62" s="160"/>
      <c r="FS62" s="160"/>
      <c r="FT62" s="160"/>
      <c r="FU62" s="160"/>
      <c r="FV62" s="160"/>
      <c r="FW62" s="160"/>
      <c r="FX62" s="160"/>
      <c r="FY62" s="160"/>
      <c r="FZ62" s="160"/>
      <c r="GA62" s="160"/>
      <c r="GB62" s="160"/>
      <c r="GC62" s="160"/>
      <c r="GD62" s="160"/>
      <c r="GE62" s="160"/>
      <c r="GF62" s="160"/>
      <c r="GG62" s="160"/>
      <c r="GH62" s="160"/>
      <c r="GI62" s="160"/>
      <c r="GJ62" s="160"/>
      <c r="GK62" s="160"/>
      <c r="GL62" s="160"/>
      <c r="GM62" s="160"/>
      <c r="GN62" s="160"/>
      <c r="GO62" s="160"/>
      <c r="GP62" s="160"/>
      <c r="GQ62" s="160"/>
      <c r="GR62" s="160"/>
      <c r="GS62" s="160"/>
      <c r="GT62" s="160"/>
      <c r="GU62" s="160"/>
      <c r="GV62" s="160"/>
      <c r="GW62" s="160"/>
      <c r="GX62" s="160"/>
      <c r="GY62" s="160"/>
      <c r="GZ62" s="160"/>
      <c r="HA62" s="160"/>
      <c r="HB62" s="160"/>
      <c r="HC62" s="160"/>
      <c r="HD62" s="160"/>
      <c r="HE62" s="160"/>
      <c r="HF62" s="160"/>
      <c r="HG62" s="160"/>
      <c r="HH62" s="160"/>
      <c r="HI62" s="160"/>
      <c r="HJ62" s="160"/>
      <c r="HK62" s="160"/>
      <c r="HL62" s="160"/>
      <c r="HM62" s="160"/>
      <c r="HN62" s="160"/>
      <c r="HO62" s="160"/>
      <c r="HP62" s="160"/>
      <c r="HQ62" s="160"/>
      <c r="HR62" s="160"/>
      <c r="HS62" s="160"/>
      <c r="HT62" s="160"/>
      <c r="HU62" s="160"/>
      <c r="HV62" s="160"/>
      <c r="HW62" s="160"/>
      <c r="HX62" s="160"/>
      <c r="HY62" s="160"/>
      <c r="HZ62" s="160"/>
      <c r="IA62" s="160"/>
      <c r="IB62" s="160"/>
      <c r="IC62" s="160"/>
      <c r="ID62" s="160"/>
      <c r="IE62" s="160"/>
      <c r="IF62" s="160"/>
      <c r="IG62" s="160"/>
      <c r="IH62" s="160"/>
      <c r="II62" s="160"/>
      <c r="IJ62" s="160"/>
      <c r="IK62" s="160"/>
      <c r="IL62" s="160"/>
      <c r="IM62" s="160"/>
      <c r="IN62" s="160"/>
      <c r="IO62" s="160"/>
      <c r="IP62" s="160"/>
      <c r="IQ62" s="160"/>
      <c r="IR62" s="160"/>
      <c r="IS62" s="160"/>
      <c r="IT62" s="160"/>
      <c r="IU62" s="160"/>
      <c r="IV62" s="160"/>
      <c r="IW62" s="160"/>
      <c r="IX62" s="160"/>
      <c r="IY62" s="160"/>
      <c r="IZ62" s="160"/>
      <c r="JA62" s="160"/>
      <c r="JB62" s="160"/>
      <c r="JC62" s="160"/>
      <c r="JD62" s="160"/>
      <c r="JE62" s="160"/>
      <c r="JF62" s="160"/>
      <c r="JG62" s="160"/>
      <c r="JH62" s="160"/>
      <c r="JI62" s="160"/>
      <c r="JJ62" s="160"/>
      <c r="JK62" s="160"/>
      <c r="JL62" s="160"/>
      <c r="JM62" s="160"/>
      <c r="JN62" s="160"/>
      <c r="JO62" s="160"/>
      <c r="JP62" s="160"/>
      <c r="JQ62" s="160"/>
      <c r="JR62" s="160"/>
      <c r="JS62" s="160"/>
      <c r="JT62" s="160"/>
      <c r="JU62" s="160"/>
      <c r="JV62" s="160"/>
      <c r="JW62" s="160"/>
      <c r="JX62" s="160"/>
      <c r="JY62" s="160"/>
      <c r="JZ62" s="160"/>
      <c r="KA62" s="160"/>
      <c r="KB62" s="160"/>
      <c r="KC62" s="160"/>
      <c r="KD62" s="160"/>
      <c r="KE62" s="160"/>
      <c r="KF62" s="160"/>
      <c r="KG62" s="160"/>
      <c r="KH62" s="160"/>
      <c r="KI62" s="160"/>
      <c r="KJ62" s="160"/>
      <c r="KK62" s="160"/>
      <c r="KL62" s="160"/>
      <c r="KM62" s="160"/>
      <c r="KN62" s="160"/>
      <c r="KO62" s="160"/>
      <c r="KP62" s="160"/>
      <c r="KQ62" s="160"/>
      <c r="KR62" s="160"/>
      <c r="KS62" s="160"/>
      <c r="KT62" s="160"/>
      <c r="KU62" s="160"/>
      <c r="KV62" s="160"/>
      <c r="KW62" s="160"/>
      <c r="KX62" s="160"/>
      <c r="KY62" s="160"/>
      <c r="KZ62" s="160"/>
      <c r="LA62" s="160"/>
      <c r="LB62" s="160"/>
      <c r="LC62" s="160"/>
      <c r="LD62" s="160"/>
      <c r="LE62" s="160"/>
      <c r="LF62" s="160"/>
      <c r="LG62" s="160"/>
      <c r="LH62" s="160"/>
      <c r="LI62" s="160"/>
      <c r="LJ62" s="160"/>
      <c r="LK62" s="160"/>
      <c r="LL62" s="160"/>
      <c r="LM62" s="160"/>
      <c r="LN62" s="160"/>
      <c r="LO62" s="160"/>
      <c r="LP62" s="160"/>
      <c r="LQ62" s="160"/>
      <c r="LR62" s="160"/>
      <c r="LS62" s="160"/>
      <c r="LT62" s="160"/>
      <c r="LU62" s="160"/>
      <c r="LV62" s="160"/>
      <c r="LW62" s="160"/>
      <c r="LX62" s="160"/>
      <c r="LY62" s="160"/>
      <c r="LZ62" s="160"/>
      <c r="MA62" s="160"/>
      <c r="MB62" s="160"/>
      <c r="MC62" s="160"/>
      <c r="MD62" s="160"/>
      <c r="ME62" s="160"/>
      <c r="MF62" s="160"/>
      <c r="MG62" s="160"/>
      <c r="MH62" s="160"/>
      <c r="MI62" s="160"/>
      <c r="MJ62" s="160"/>
      <c r="MK62" s="160"/>
      <c r="ML62" s="160"/>
      <c r="MM62" s="160"/>
      <c r="MN62" s="160"/>
      <c r="MO62" s="160"/>
      <c r="MP62" s="160"/>
      <c r="MQ62" s="160"/>
      <c r="MR62" s="160"/>
      <c r="MS62" s="160"/>
      <c r="MT62" s="160"/>
      <c r="MU62" s="160"/>
      <c r="MV62" s="160"/>
      <c r="MW62" s="160"/>
      <c r="MX62" s="160"/>
      <c r="MY62" s="160"/>
      <c r="MZ62" s="160"/>
      <c r="NA62" s="160"/>
      <c r="NB62" s="160"/>
      <c r="NC62" s="160"/>
      <c r="ND62" s="160"/>
      <c r="NE62" s="160"/>
      <c r="NF62" s="160"/>
      <c r="NG62" s="160"/>
      <c r="NH62" s="160"/>
      <c r="NI62" s="160"/>
      <c r="NJ62" s="160"/>
      <c r="NK62" s="160"/>
      <c r="NL62" s="160"/>
      <c r="NM62" s="160"/>
      <c r="NN62" s="160"/>
      <c r="NO62" s="160"/>
      <c r="NP62" s="160"/>
      <c r="NQ62" s="160"/>
      <c r="NR62" s="160"/>
      <c r="NS62" s="160"/>
      <c r="NT62" s="160"/>
      <c r="NU62" s="160"/>
      <c r="NV62" s="160"/>
      <c r="NW62" s="160"/>
      <c r="NX62" s="160"/>
      <c r="NY62" s="160"/>
      <c r="NZ62" s="160"/>
      <c r="OA62" s="160"/>
      <c r="OB62" s="160"/>
      <c r="OC62" s="160"/>
      <c r="OD62" s="160"/>
      <c r="OE62" s="160"/>
      <c r="OF62" s="160"/>
      <c r="OG62" s="160"/>
      <c r="OH62" s="160"/>
      <c r="OI62" s="160"/>
      <c r="OJ62" s="160"/>
      <c r="OK62" s="160"/>
      <c r="OL62" s="160"/>
      <c r="OM62" s="160"/>
      <c r="ON62" s="160"/>
      <c r="OO62" s="160"/>
      <c r="OP62" s="160"/>
      <c r="OQ62" s="160"/>
      <c r="OR62" s="160"/>
      <c r="OS62" s="160"/>
      <c r="OT62" s="160"/>
      <c r="OU62" s="160"/>
      <c r="OV62" s="160"/>
      <c r="OW62" s="160"/>
      <c r="OX62" s="160"/>
      <c r="OY62" s="160"/>
      <c r="OZ62" s="160"/>
      <c r="PA62" s="160"/>
      <c r="PB62" s="160"/>
      <c r="PC62" s="160"/>
      <c r="PD62" s="160"/>
      <c r="PE62" s="160"/>
      <c r="PF62" s="160"/>
      <c r="PG62" s="160"/>
      <c r="PH62" s="160"/>
      <c r="PI62" s="160"/>
      <c r="PJ62" s="160"/>
      <c r="PK62" s="160"/>
      <c r="PL62" s="160"/>
      <c r="PM62" s="160"/>
      <c r="PN62" s="160"/>
      <c r="PO62" s="160"/>
      <c r="PP62" s="160"/>
      <c r="PQ62" s="160"/>
      <c r="PR62" s="160"/>
      <c r="PS62" s="160"/>
      <c r="PT62" s="160"/>
      <c r="PU62" s="160"/>
      <c r="PV62" s="160"/>
      <c r="PW62" s="160"/>
      <c r="PX62" s="160"/>
      <c r="PY62" s="160"/>
      <c r="PZ62" s="160"/>
      <c r="QA62" s="160"/>
      <c r="QB62" s="160"/>
      <c r="QC62" s="160"/>
      <c r="QD62" s="160"/>
      <c r="QE62" s="160"/>
      <c r="QF62" s="160"/>
      <c r="QG62" s="160"/>
      <c r="QH62" s="160"/>
      <c r="QI62" s="160"/>
      <c r="QJ62" s="160"/>
      <c r="QK62" s="160"/>
      <c r="QL62" s="160"/>
      <c r="QM62" s="160"/>
      <c r="QN62" s="160"/>
      <c r="QO62" s="160"/>
      <c r="QP62" s="160"/>
      <c r="QQ62" s="160"/>
      <c r="QR62" s="160"/>
      <c r="QS62" s="160"/>
      <c r="QT62" s="160"/>
      <c r="QU62" s="160"/>
      <c r="QV62" s="160"/>
      <c r="QW62" s="160"/>
      <c r="QX62" s="160"/>
      <c r="QY62" s="160"/>
      <c r="QZ62" s="160"/>
      <c r="RA62" s="160"/>
      <c r="RB62" s="160"/>
      <c r="RC62" s="160"/>
      <c r="RD62" s="160"/>
      <c r="RE62" s="160"/>
      <c r="RF62" s="160"/>
      <c r="RG62" s="160"/>
      <c r="RH62" s="160"/>
      <c r="RI62" s="160"/>
      <c r="RJ62" s="160"/>
      <c r="RK62" s="160"/>
      <c r="RL62" s="160"/>
      <c r="RM62" s="160"/>
      <c r="RN62" s="160"/>
      <c r="RO62" s="160"/>
      <c r="RP62" s="160"/>
      <c r="RQ62" s="160"/>
      <c r="RR62" s="160"/>
      <c r="RS62" s="160"/>
      <c r="RT62" s="160"/>
      <c r="RU62" s="160"/>
      <c r="RV62" s="160"/>
      <c r="RW62" s="160"/>
      <c r="RX62" s="160"/>
      <c r="RY62" s="160"/>
      <c r="RZ62" s="160"/>
      <c r="SA62" s="160"/>
      <c r="SB62" s="160"/>
      <c r="SC62" s="160"/>
      <c r="SD62" s="160"/>
      <c r="SE62" s="160"/>
      <c r="SF62" s="160"/>
      <c r="SG62" s="160"/>
      <c r="SH62" s="160"/>
      <c r="SI62" s="160"/>
      <c r="SJ62" s="160"/>
      <c r="SK62" s="160"/>
      <c r="SL62" s="160"/>
      <c r="SM62" s="160"/>
      <c r="SN62" s="160"/>
      <c r="SO62" s="160"/>
      <c r="SP62" s="160"/>
      <c r="SQ62" s="160"/>
      <c r="SR62" s="160"/>
      <c r="SS62" s="160"/>
      <c r="ST62" s="160"/>
      <c r="SU62" s="160"/>
      <c r="SV62" s="160"/>
      <c r="SW62" s="160"/>
      <c r="SX62" s="160"/>
      <c r="SY62" s="160"/>
      <c r="SZ62" s="160"/>
      <c r="TA62" s="160"/>
      <c r="TB62" s="160"/>
      <c r="TC62" s="160"/>
      <c r="TD62" s="160"/>
      <c r="TE62" s="160"/>
      <c r="TF62" s="160"/>
    </row>
    <row r="63" spans="1:526">
      <c r="A63" s="160"/>
      <c r="B63" s="160"/>
      <c r="C63" s="160"/>
      <c r="D63" s="160"/>
      <c r="E63" s="160"/>
      <c r="F63" s="160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0"/>
      <c r="AE63" s="160"/>
      <c r="AF63" s="160"/>
      <c r="AG63" s="160"/>
      <c r="AH63" s="160"/>
      <c r="AI63" s="160"/>
      <c r="AJ63" s="160"/>
      <c r="AK63" s="160"/>
      <c r="AL63" s="160"/>
      <c r="AM63" s="160"/>
      <c r="AN63" s="160"/>
      <c r="AO63" s="160"/>
      <c r="AP63" s="160"/>
      <c r="AQ63" s="160"/>
      <c r="AR63" s="160"/>
      <c r="AS63" s="160"/>
      <c r="AT63" s="160"/>
      <c r="AU63" s="160"/>
      <c r="AV63" s="160"/>
      <c r="AW63" s="160"/>
      <c r="AX63" s="160"/>
      <c r="AY63" s="160"/>
      <c r="AZ63" s="160"/>
      <c r="BA63" s="160"/>
      <c r="BB63" s="160"/>
      <c r="BC63" s="160"/>
      <c r="BD63" s="160"/>
      <c r="BE63" s="160"/>
      <c r="BF63" s="160"/>
      <c r="BG63" s="160"/>
      <c r="BH63" s="160"/>
      <c r="BI63" s="160"/>
      <c r="BJ63" s="160"/>
      <c r="BK63" s="160"/>
      <c r="BL63" s="160"/>
      <c r="BM63" s="160"/>
      <c r="BN63" s="160"/>
      <c r="BO63" s="160"/>
      <c r="BP63" s="160"/>
      <c r="BQ63" s="160"/>
      <c r="BR63" s="160"/>
      <c r="BS63" s="160"/>
      <c r="BT63" s="160"/>
      <c r="BU63" s="160"/>
      <c r="BV63" s="160"/>
      <c r="BW63" s="160"/>
      <c r="BX63" s="160"/>
      <c r="BY63" s="160"/>
      <c r="BZ63" s="160"/>
      <c r="CA63" s="160"/>
      <c r="CB63" s="160"/>
      <c r="CC63" s="160"/>
      <c r="CD63" s="160"/>
      <c r="CE63" s="160"/>
      <c r="CF63" s="160"/>
      <c r="CG63" s="160"/>
      <c r="CH63" s="160"/>
      <c r="CI63" s="160"/>
      <c r="CJ63" s="160"/>
      <c r="CK63" s="160"/>
      <c r="CL63" s="160"/>
      <c r="CM63" s="160"/>
      <c r="CN63" s="160"/>
      <c r="CO63" s="160"/>
      <c r="CP63" s="160"/>
      <c r="CQ63" s="160"/>
      <c r="CR63" s="160"/>
      <c r="CS63" s="160"/>
      <c r="CT63" s="160"/>
      <c r="CU63" s="160"/>
      <c r="CV63" s="160"/>
      <c r="CW63" s="160"/>
      <c r="CX63" s="160"/>
      <c r="CY63" s="160"/>
      <c r="CZ63" s="160"/>
      <c r="DA63" s="160"/>
      <c r="DB63" s="160"/>
      <c r="DC63" s="160"/>
      <c r="DD63" s="160"/>
      <c r="DE63" s="160"/>
      <c r="DF63" s="160"/>
      <c r="DG63" s="160"/>
      <c r="DH63" s="160"/>
      <c r="DI63" s="160"/>
      <c r="DJ63" s="160"/>
      <c r="DK63" s="160"/>
      <c r="DL63" s="160"/>
      <c r="DM63" s="160"/>
      <c r="DN63" s="160"/>
      <c r="DO63" s="160"/>
      <c r="DP63" s="160"/>
      <c r="DQ63" s="160"/>
      <c r="DR63" s="160"/>
      <c r="DS63" s="160"/>
      <c r="DT63" s="160"/>
      <c r="DU63" s="160"/>
      <c r="DV63" s="160"/>
      <c r="DW63" s="160"/>
      <c r="DX63" s="160"/>
      <c r="DY63" s="160"/>
      <c r="DZ63" s="160"/>
      <c r="EA63" s="160"/>
      <c r="EB63" s="160"/>
      <c r="EC63" s="160"/>
      <c r="ED63" s="160"/>
      <c r="EE63" s="160"/>
      <c r="EF63" s="160"/>
      <c r="EG63" s="160"/>
      <c r="EH63" s="160"/>
      <c r="EI63" s="160"/>
      <c r="EJ63" s="160"/>
      <c r="EK63" s="160"/>
      <c r="EL63" s="160"/>
      <c r="EM63" s="160"/>
      <c r="EN63" s="160"/>
      <c r="EO63" s="160"/>
      <c r="EP63" s="160"/>
      <c r="EQ63" s="160"/>
      <c r="ER63" s="160"/>
      <c r="ES63" s="160"/>
      <c r="ET63" s="160"/>
      <c r="EU63" s="160"/>
      <c r="EV63" s="160"/>
      <c r="EW63" s="160"/>
      <c r="EX63" s="160"/>
      <c r="EY63" s="160"/>
      <c r="EZ63" s="160"/>
      <c r="FA63" s="160"/>
      <c r="FB63" s="160"/>
      <c r="FC63" s="160"/>
      <c r="FD63" s="160"/>
      <c r="FE63" s="160"/>
      <c r="FF63" s="160"/>
      <c r="FG63" s="160"/>
      <c r="FH63" s="160"/>
      <c r="FI63" s="160"/>
      <c r="FJ63" s="160"/>
      <c r="FK63" s="160"/>
      <c r="FL63" s="160"/>
      <c r="FM63" s="160"/>
      <c r="FN63" s="160"/>
      <c r="FO63" s="160"/>
      <c r="FP63" s="160"/>
      <c r="FQ63" s="160"/>
      <c r="FR63" s="160"/>
      <c r="FS63" s="160"/>
      <c r="FT63" s="160"/>
      <c r="FU63" s="160"/>
      <c r="FV63" s="160"/>
      <c r="FW63" s="160"/>
      <c r="FX63" s="160"/>
      <c r="FY63" s="160"/>
      <c r="FZ63" s="160"/>
      <c r="GA63" s="160"/>
      <c r="GB63" s="160"/>
      <c r="GC63" s="160"/>
      <c r="GD63" s="160"/>
      <c r="GE63" s="160"/>
      <c r="GF63" s="160"/>
      <c r="GG63" s="160"/>
      <c r="GH63" s="160"/>
      <c r="GI63" s="160"/>
      <c r="GJ63" s="160"/>
      <c r="GK63" s="160"/>
      <c r="GL63" s="160"/>
      <c r="GM63" s="160"/>
      <c r="GN63" s="160"/>
      <c r="GO63" s="160"/>
      <c r="GP63" s="160"/>
      <c r="GQ63" s="160"/>
      <c r="GR63" s="160"/>
      <c r="GS63" s="160"/>
      <c r="GT63" s="160"/>
      <c r="GU63" s="160"/>
      <c r="GV63" s="160"/>
      <c r="GW63" s="160"/>
      <c r="GX63" s="160"/>
      <c r="GY63" s="160"/>
      <c r="GZ63" s="160"/>
      <c r="HA63" s="160"/>
      <c r="HB63" s="160"/>
      <c r="HC63" s="160"/>
      <c r="HD63" s="160"/>
      <c r="HE63" s="160"/>
      <c r="HF63" s="160"/>
      <c r="HG63" s="160"/>
      <c r="HH63" s="160"/>
      <c r="HI63" s="160"/>
      <c r="HJ63" s="160"/>
      <c r="HK63" s="160"/>
      <c r="HL63" s="160"/>
      <c r="HM63" s="160"/>
      <c r="HN63" s="160"/>
      <c r="HO63" s="160"/>
      <c r="HP63" s="160"/>
      <c r="HQ63" s="160"/>
      <c r="HR63" s="160"/>
      <c r="HS63" s="160"/>
      <c r="HT63" s="160"/>
      <c r="HU63" s="160"/>
      <c r="HV63" s="160"/>
      <c r="HW63" s="160"/>
      <c r="HX63" s="160"/>
      <c r="HY63" s="160"/>
      <c r="HZ63" s="160"/>
      <c r="IA63" s="160"/>
      <c r="IB63" s="160"/>
      <c r="IC63" s="160"/>
      <c r="ID63" s="160"/>
      <c r="IE63" s="160"/>
      <c r="IF63" s="160"/>
      <c r="IG63" s="160"/>
      <c r="IH63" s="160"/>
      <c r="II63" s="160"/>
      <c r="IJ63" s="160"/>
      <c r="IK63" s="160"/>
      <c r="IL63" s="160"/>
      <c r="IM63" s="160"/>
      <c r="IN63" s="160"/>
      <c r="IO63" s="160"/>
      <c r="IP63" s="160"/>
      <c r="IQ63" s="160"/>
      <c r="IR63" s="160"/>
      <c r="IS63" s="160"/>
      <c r="IT63" s="160"/>
      <c r="IU63" s="160"/>
      <c r="IV63" s="160"/>
      <c r="IW63" s="160"/>
      <c r="IX63" s="160"/>
      <c r="IY63" s="160"/>
      <c r="IZ63" s="160"/>
      <c r="JA63" s="160"/>
      <c r="JB63" s="160"/>
      <c r="JC63" s="160"/>
      <c r="JD63" s="160"/>
      <c r="JE63" s="160"/>
      <c r="JF63" s="160"/>
      <c r="JG63" s="160"/>
      <c r="JH63" s="160"/>
      <c r="JI63" s="160"/>
      <c r="JJ63" s="160"/>
      <c r="JK63" s="160"/>
      <c r="JL63" s="160"/>
      <c r="JM63" s="160"/>
      <c r="JN63" s="160"/>
      <c r="JO63" s="160"/>
      <c r="JP63" s="160"/>
      <c r="JQ63" s="160"/>
      <c r="JR63" s="160"/>
      <c r="JS63" s="160"/>
      <c r="JT63" s="160"/>
      <c r="JU63" s="160"/>
      <c r="JV63" s="160"/>
      <c r="JW63" s="160"/>
      <c r="JX63" s="160"/>
      <c r="JY63" s="160"/>
      <c r="JZ63" s="160"/>
      <c r="KA63" s="160"/>
      <c r="KB63" s="160"/>
      <c r="KC63" s="160"/>
      <c r="KD63" s="160"/>
      <c r="KE63" s="160"/>
      <c r="KF63" s="160"/>
      <c r="KG63" s="160"/>
      <c r="KH63" s="160"/>
      <c r="KI63" s="160"/>
      <c r="KJ63" s="160"/>
      <c r="KK63" s="160"/>
      <c r="KL63" s="160"/>
      <c r="KM63" s="160"/>
      <c r="KN63" s="160"/>
      <c r="KO63" s="160"/>
      <c r="KP63" s="160"/>
      <c r="KQ63" s="160"/>
      <c r="KR63" s="160"/>
      <c r="KS63" s="160"/>
      <c r="KT63" s="160"/>
      <c r="KU63" s="160"/>
      <c r="KV63" s="160"/>
      <c r="KW63" s="160"/>
      <c r="KX63" s="160"/>
      <c r="KY63" s="160"/>
      <c r="KZ63" s="160"/>
      <c r="LA63" s="160"/>
      <c r="LB63" s="160"/>
      <c r="LC63" s="160"/>
      <c r="LD63" s="160"/>
      <c r="LE63" s="160"/>
      <c r="LF63" s="160"/>
      <c r="LG63" s="160"/>
      <c r="LH63" s="160"/>
      <c r="LI63" s="160"/>
      <c r="LJ63" s="160"/>
      <c r="LK63" s="160"/>
      <c r="LL63" s="160"/>
      <c r="LM63" s="160"/>
      <c r="LN63" s="160"/>
      <c r="LO63" s="160"/>
      <c r="LP63" s="160"/>
      <c r="LQ63" s="160"/>
      <c r="LR63" s="160"/>
      <c r="LS63" s="160"/>
      <c r="LT63" s="160"/>
      <c r="LU63" s="160"/>
      <c r="LV63" s="160"/>
      <c r="LW63" s="160"/>
      <c r="LX63" s="160"/>
      <c r="LY63" s="160"/>
      <c r="LZ63" s="160"/>
      <c r="MA63" s="160"/>
      <c r="MB63" s="160"/>
      <c r="MC63" s="160"/>
      <c r="MD63" s="160"/>
      <c r="ME63" s="160"/>
      <c r="MF63" s="160"/>
      <c r="MG63" s="160"/>
      <c r="MH63" s="160"/>
      <c r="MI63" s="160"/>
      <c r="MJ63" s="160"/>
      <c r="MK63" s="160"/>
      <c r="ML63" s="160"/>
      <c r="MM63" s="160"/>
      <c r="MN63" s="160"/>
      <c r="MO63" s="160"/>
      <c r="MP63" s="160"/>
      <c r="MQ63" s="160"/>
      <c r="MR63" s="160"/>
      <c r="MS63" s="160"/>
      <c r="MT63" s="160"/>
      <c r="MU63" s="160"/>
      <c r="MV63" s="160"/>
      <c r="MW63" s="160"/>
      <c r="MX63" s="160"/>
      <c r="MY63" s="160"/>
      <c r="MZ63" s="160"/>
      <c r="NA63" s="160"/>
      <c r="NB63" s="160"/>
      <c r="NC63" s="160"/>
      <c r="ND63" s="160"/>
      <c r="NE63" s="160"/>
      <c r="NF63" s="160"/>
      <c r="NG63" s="160"/>
      <c r="NH63" s="160"/>
      <c r="NI63" s="160"/>
      <c r="NJ63" s="160"/>
      <c r="NK63" s="160"/>
      <c r="NL63" s="160"/>
      <c r="NM63" s="160"/>
      <c r="NN63" s="160"/>
      <c r="NO63" s="160"/>
      <c r="NP63" s="160"/>
      <c r="NQ63" s="160"/>
      <c r="NR63" s="160"/>
      <c r="NS63" s="160"/>
      <c r="NT63" s="160"/>
      <c r="NU63" s="160"/>
      <c r="NV63" s="160"/>
      <c r="NW63" s="160"/>
      <c r="NX63" s="160"/>
      <c r="NY63" s="160"/>
      <c r="NZ63" s="160"/>
      <c r="OA63" s="160"/>
      <c r="OB63" s="160"/>
      <c r="OC63" s="160"/>
      <c r="OD63" s="160"/>
      <c r="OE63" s="160"/>
      <c r="OF63" s="160"/>
      <c r="OG63" s="160"/>
      <c r="OH63" s="160"/>
      <c r="OI63" s="160"/>
      <c r="OJ63" s="160"/>
      <c r="OK63" s="160"/>
      <c r="OL63" s="160"/>
      <c r="OM63" s="160"/>
      <c r="ON63" s="160"/>
      <c r="OO63" s="160"/>
      <c r="OP63" s="160"/>
      <c r="OQ63" s="160"/>
      <c r="OR63" s="160"/>
      <c r="OS63" s="160"/>
      <c r="OT63" s="160"/>
      <c r="OU63" s="160"/>
      <c r="OV63" s="160"/>
      <c r="OW63" s="160"/>
      <c r="OX63" s="160"/>
      <c r="OY63" s="160"/>
      <c r="OZ63" s="160"/>
      <c r="PA63" s="160"/>
      <c r="PB63" s="160"/>
      <c r="PC63" s="160"/>
      <c r="PD63" s="160"/>
      <c r="PE63" s="160"/>
      <c r="PF63" s="160"/>
      <c r="PG63" s="160"/>
      <c r="PH63" s="160"/>
      <c r="PI63" s="160"/>
      <c r="PJ63" s="160"/>
      <c r="PK63" s="160"/>
      <c r="PL63" s="160"/>
      <c r="PM63" s="160"/>
      <c r="PN63" s="160"/>
      <c r="PO63" s="160"/>
      <c r="PP63" s="160"/>
      <c r="PQ63" s="160"/>
      <c r="PR63" s="160"/>
      <c r="PS63" s="160"/>
      <c r="PT63" s="160"/>
      <c r="PU63" s="160"/>
      <c r="PV63" s="160"/>
      <c r="PW63" s="160"/>
      <c r="PX63" s="160"/>
      <c r="PY63" s="160"/>
      <c r="PZ63" s="160"/>
      <c r="QA63" s="160"/>
      <c r="QB63" s="160"/>
      <c r="QC63" s="160"/>
      <c r="QD63" s="160"/>
      <c r="QE63" s="160"/>
      <c r="QF63" s="160"/>
      <c r="QG63" s="160"/>
      <c r="QH63" s="160"/>
      <c r="QI63" s="160"/>
      <c r="QJ63" s="160"/>
      <c r="QK63" s="160"/>
      <c r="QL63" s="160"/>
      <c r="QM63" s="160"/>
      <c r="QN63" s="160"/>
      <c r="QO63" s="160"/>
      <c r="QP63" s="160"/>
      <c r="QQ63" s="160"/>
      <c r="QR63" s="160"/>
      <c r="QS63" s="160"/>
      <c r="QT63" s="160"/>
      <c r="QU63" s="160"/>
      <c r="QV63" s="160"/>
      <c r="QW63" s="160"/>
      <c r="QX63" s="160"/>
      <c r="QY63" s="160"/>
      <c r="QZ63" s="160"/>
      <c r="RA63" s="160"/>
      <c r="RB63" s="160"/>
      <c r="RC63" s="160"/>
      <c r="RD63" s="160"/>
      <c r="RE63" s="160"/>
      <c r="RF63" s="160"/>
      <c r="RG63" s="160"/>
      <c r="RH63" s="160"/>
      <c r="RI63" s="160"/>
      <c r="RJ63" s="160"/>
      <c r="RK63" s="160"/>
      <c r="RL63" s="160"/>
      <c r="RM63" s="160"/>
      <c r="RN63" s="160"/>
      <c r="RO63" s="160"/>
      <c r="RP63" s="160"/>
      <c r="RQ63" s="160"/>
      <c r="RR63" s="160"/>
      <c r="RS63" s="160"/>
      <c r="RT63" s="160"/>
      <c r="RU63" s="160"/>
      <c r="RV63" s="160"/>
      <c r="RW63" s="160"/>
      <c r="RX63" s="160"/>
      <c r="RY63" s="160"/>
      <c r="RZ63" s="160"/>
      <c r="SA63" s="160"/>
      <c r="SB63" s="160"/>
      <c r="SC63" s="160"/>
      <c r="SD63" s="160"/>
      <c r="SE63" s="160"/>
      <c r="SF63" s="160"/>
      <c r="SG63" s="160"/>
      <c r="SH63" s="160"/>
      <c r="SI63" s="160"/>
      <c r="SJ63" s="160"/>
      <c r="SK63" s="160"/>
      <c r="SL63" s="160"/>
      <c r="SM63" s="160"/>
      <c r="SN63" s="160"/>
      <c r="SO63" s="160"/>
      <c r="SP63" s="160"/>
      <c r="SQ63" s="160"/>
      <c r="SR63" s="160"/>
      <c r="SS63" s="160"/>
      <c r="ST63" s="160"/>
      <c r="SU63" s="160"/>
      <c r="SV63" s="160"/>
      <c r="SW63" s="160"/>
      <c r="SX63" s="160"/>
      <c r="SY63" s="160"/>
      <c r="SZ63" s="160"/>
      <c r="TA63" s="160"/>
      <c r="TB63" s="160"/>
      <c r="TC63" s="160"/>
      <c r="TD63" s="160"/>
      <c r="TE63" s="160"/>
      <c r="TF63" s="160"/>
    </row>
    <row r="64" spans="1:526">
      <c r="A64" s="160"/>
      <c r="B64" s="160"/>
      <c r="C64" s="160"/>
      <c r="D64" s="160"/>
      <c r="E64" s="160"/>
      <c r="F64" s="160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0"/>
      <c r="AE64" s="160"/>
      <c r="AF64" s="160"/>
      <c r="AG64" s="160"/>
      <c r="AH64" s="160"/>
      <c r="AI64" s="160"/>
      <c r="AJ64" s="160"/>
      <c r="AK64" s="160"/>
      <c r="AL64" s="160"/>
      <c r="AM64" s="160"/>
      <c r="AN64" s="160"/>
      <c r="AO64" s="160"/>
      <c r="AP64" s="160"/>
      <c r="AQ64" s="160"/>
      <c r="AR64" s="160"/>
      <c r="AS64" s="160"/>
      <c r="AT64" s="160"/>
      <c r="AU64" s="160"/>
      <c r="AV64" s="160"/>
      <c r="AW64" s="160"/>
      <c r="AX64" s="160"/>
      <c r="AY64" s="160"/>
      <c r="AZ64" s="160"/>
      <c r="BA64" s="160"/>
      <c r="BB64" s="160"/>
      <c r="BC64" s="160"/>
      <c r="BD64" s="160"/>
      <c r="BE64" s="160"/>
      <c r="BF64" s="160"/>
      <c r="BG64" s="160"/>
      <c r="BH64" s="160"/>
      <c r="BI64" s="160"/>
      <c r="BJ64" s="160"/>
      <c r="BK64" s="160"/>
      <c r="BL64" s="160"/>
      <c r="BM64" s="160"/>
      <c r="BN64" s="160"/>
      <c r="BO64" s="160"/>
      <c r="BP64" s="160"/>
      <c r="BQ64" s="160"/>
      <c r="BR64" s="160"/>
      <c r="BS64" s="160"/>
      <c r="BT64" s="160"/>
      <c r="BU64" s="160"/>
      <c r="BV64" s="160"/>
      <c r="BW64" s="160"/>
      <c r="BX64" s="160"/>
      <c r="BY64" s="160"/>
      <c r="BZ64" s="160"/>
      <c r="CA64" s="160"/>
      <c r="CB64" s="160"/>
      <c r="CC64" s="160"/>
      <c r="CD64" s="160"/>
      <c r="CE64" s="160"/>
      <c r="CF64" s="160"/>
      <c r="CG64" s="160"/>
      <c r="CH64" s="160"/>
      <c r="CI64" s="160"/>
      <c r="CJ64" s="160"/>
      <c r="CK64" s="160"/>
      <c r="CL64" s="160"/>
      <c r="CM64" s="160"/>
      <c r="CN64" s="160"/>
      <c r="CO64" s="160"/>
      <c r="CP64" s="160"/>
      <c r="CQ64" s="160"/>
      <c r="CR64" s="160"/>
      <c r="CS64" s="160"/>
      <c r="CT64" s="160"/>
      <c r="CU64" s="160"/>
      <c r="CV64" s="160"/>
      <c r="CW64" s="160"/>
      <c r="CX64" s="160"/>
      <c r="CY64" s="160"/>
      <c r="CZ64" s="160"/>
      <c r="DA64" s="160"/>
      <c r="DB64" s="160"/>
      <c r="DC64" s="160"/>
      <c r="DD64" s="160"/>
      <c r="DE64" s="160"/>
      <c r="DF64" s="160"/>
      <c r="DG64" s="160"/>
      <c r="DH64" s="160"/>
      <c r="DI64" s="160"/>
      <c r="DJ64" s="160"/>
      <c r="DK64" s="160"/>
      <c r="DL64" s="160"/>
      <c r="DM64" s="160"/>
      <c r="DN64" s="160"/>
      <c r="DO64" s="160"/>
      <c r="DP64" s="160"/>
      <c r="DQ64" s="160"/>
      <c r="DR64" s="160"/>
      <c r="DS64" s="160"/>
      <c r="DT64" s="160"/>
      <c r="DU64" s="160"/>
      <c r="DV64" s="160"/>
      <c r="DW64" s="160"/>
      <c r="DX64" s="160"/>
      <c r="DY64" s="160"/>
      <c r="DZ64" s="160"/>
      <c r="EA64" s="160"/>
      <c r="EB64" s="160"/>
      <c r="EC64" s="160"/>
      <c r="ED64" s="160"/>
      <c r="EE64" s="160"/>
      <c r="EF64" s="160"/>
      <c r="EG64" s="160"/>
      <c r="EH64" s="160"/>
      <c r="EI64" s="160"/>
      <c r="EJ64" s="160"/>
      <c r="EK64" s="160"/>
      <c r="EL64" s="160"/>
      <c r="EM64" s="160"/>
      <c r="EN64" s="160"/>
      <c r="EO64" s="160"/>
      <c r="EP64" s="160"/>
      <c r="EQ64" s="160"/>
      <c r="ER64" s="160"/>
      <c r="ES64" s="160"/>
      <c r="ET64" s="160"/>
      <c r="EU64" s="160"/>
      <c r="EV64" s="160"/>
      <c r="EW64" s="160"/>
      <c r="EX64" s="160"/>
      <c r="EY64" s="160"/>
      <c r="EZ64" s="160"/>
      <c r="FA64" s="160"/>
      <c r="FB64" s="160"/>
      <c r="FC64" s="160"/>
      <c r="FD64" s="160"/>
      <c r="FE64" s="160"/>
      <c r="FF64" s="160"/>
      <c r="FG64" s="160"/>
      <c r="FH64" s="160"/>
      <c r="FI64" s="160"/>
      <c r="FJ64" s="160"/>
      <c r="FK64" s="160"/>
      <c r="FL64" s="160"/>
      <c r="FM64" s="160"/>
      <c r="FN64" s="160"/>
      <c r="FO64" s="160"/>
      <c r="FP64" s="160"/>
      <c r="FQ64" s="160"/>
      <c r="FR64" s="160"/>
      <c r="FS64" s="160"/>
      <c r="FT64" s="160"/>
      <c r="FU64" s="160"/>
      <c r="FV64" s="160"/>
      <c r="FW64" s="160"/>
      <c r="FX64" s="160"/>
      <c r="FY64" s="160"/>
      <c r="FZ64" s="160"/>
      <c r="GA64" s="160"/>
      <c r="GB64" s="160"/>
      <c r="GC64" s="160"/>
      <c r="GD64" s="160"/>
      <c r="GE64" s="160"/>
      <c r="GF64" s="160"/>
      <c r="GG64" s="160"/>
      <c r="GH64" s="160"/>
      <c r="GI64" s="160"/>
      <c r="GJ64" s="160"/>
      <c r="GK64" s="160"/>
      <c r="GL64" s="160"/>
      <c r="GM64" s="160"/>
      <c r="GN64" s="160"/>
      <c r="GO64" s="160"/>
      <c r="GP64" s="160"/>
      <c r="GQ64" s="160"/>
      <c r="GR64" s="160"/>
      <c r="GS64" s="160"/>
      <c r="GT64" s="160"/>
      <c r="GU64" s="160"/>
      <c r="GV64" s="160"/>
      <c r="GW64" s="160"/>
      <c r="GX64" s="160"/>
      <c r="GY64" s="160"/>
      <c r="GZ64" s="160"/>
      <c r="HA64" s="160"/>
      <c r="HB64" s="160"/>
      <c r="HC64" s="160"/>
      <c r="HD64" s="160"/>
      <c r="HE64" s="160"/>
      <c r="HF64" s="160"/>
      <c r="HG64" s="160"/>
      <c r="HH64" s="160"/>
      <c r="HI64" s="160"/>
      <c r="HJ64" s="160"/>
      <c r="HK64" s="160"/>
      <c r="HL64" s="160"/>
      <c r="HM64" s="160"/>
      <c r="HN64" s="160"/>
      <c r="HO64" s="160"/>
      <c r="HP64" s="160"/>
      <c r="HQ64" s="160"/>
      <c r="HR64" s="160"/>
      <c r="HS64" s="160"/>
      <c r="HT64" s="160"/>
      <c r="HU64" s="160"/>
      <c r="HV64" s="160"/>
      <c r="HW64" s="160"/>
      <c r="HX64" s="160"/>
      <c r="HY64" s="160"/>
      <c r="HZ64" s="160"/>
      <c r="IA64" s="160"/>
      <c r="IB64" s="160"/>
      <c r="IC64" s="160"/>
      <c r="ID64" s="160"/>
      <c r="IE64" s="160"/>
      <c r="IF64" s="160"/>
      <c r="IG64" s="160"/>
      <c r="IH64" s="160"/>
      <c r="II64" s="160"/>
      <c r="IJ64" s="160"/>
      <c r="IK64" s="160"/>
      <c r="IL64" s="160"/>
      <c r="IM64" s="160"/>
      <c r="IN64" s="160"/>
      <c r="IO64" s="160"/>
      <c r="IP64" s="160"/>
      <c r="IQ64" s="160"/>
      <c r="IR64" s="160"/>
      <c r="IS64" s="160"/>
      <c r="IT64" s="160"/>
      <c r="IU64" s="160"/>
      <c r="IV64" s="160"/>
      <c r="IW64" s="160"/>
      <c r="IX64" s="160"/>
      <c r="IY64" s="160"/>
      <c r="IZ64" s="160"/>
      <c r="JA64" s="160"/>
      <c r="JB64" s="160"/>
      <c r="JC64" s="160"/>
      <c r="JD64" s="160"/>
      <c r="JE64" s="160"/>
      <c r="JF64" s="160"/>
      <c r="JG64" s="160"/>
      <c r="JH64" s="160"/>
      <c r="JI64" s="160"/>
      <c r="JJ64" s="160"/>
      <c r="JK64" s="160"/>
      <c r="JL64" s="160"/>
      <c r="JM64" s="160"/>
      <c r="JN64" s="160"/>
      <c r="JO64" s="160"/>
      <c r="JP64" s="160"/>
      <c r="JQ64" s="160"/>
      <c r="JR64" s="160"/>
      <c r="JS64" s="160"/>
      <c r="JT64" s="160"/>
      <c r="JU64" s="160"/>
      <c r="JV64" s="160"/>
      <c r="JW64" s="160"/>
      <c r="JX64" s="160"/>
      <c r="JY64" s="160"/>
      <c r="JZ64" s="160"/>
      <c r="KA64" s="160"/>
      <c r="KB64" s="160"/>
      <c r="KC64" s="160"/>
      <c r="KD64" s="160"/>
      <c r="KE64" s="160"/>
      <c r="KF64" s="160"/>
      <c r="KG64" s="160"/>
      <c r="KH64" s="160"/>
      <c r="KI64" s="160"/>
      <c r="KJ64" s="160"/>
      <c r="KK64" s="160"/>
      <c r="KL64" s="160"/>
      <c r="KM64" s="160"/>
      <c r="KN64" s="160"/>
      <c r="KO64" s="160"/>
      <c r="KP64" s="160"/>
      <c r="KQ64" s="160"/>
      <c r="KR64" s="160"/>
      <c r="KS64" s="160"/>
      <c r="KT64" s="160"/>
      <c r="KU64" s="160"/>
      <c r="KV64" s="160"/>
      <c r="KW64" s="160"/>
      <c r="KX64" s="160"/>
      <c r="KY64" s="160"/>
      <c r="KZ64" s="160"/>
      <c r="LA64" s="160"/>
      <c r="LB64" s="160"/>
      <c r="LC64" s="160"/>
      <c r="LD64" s="160"/>
      <c r="LE64" s="160"/>
      <c r="LF64" s="160"/>
      <c r="LG64" s="160"/>
      <c r="LH64" s="160"/>
      <c r="LI64" s="160"/>
      <c r="LJ64" s="160"/>
      <c r="LK64" s="160"/>
      <c r="LL64" s="160"/>
      <c r="LM64" s="160"/>
      <c r="LN64" s="160"/>
      <c r="LO64" s="160"/>
      <c r="LP64" s="160"/>
      <c r="LQ64" s="160"/>
      <c r="LR64" s="160"/>
      <c r="LS64" s="160"/>
      <c r="LT64" s="160"/>
      <c r="LU64" s="160"/>
      <c r="LV64" s="160"/>
      <c r="LW64" s="160"/>
      <c r="LX64" s="160"/>
      <c r="LY64" s="160"/>
      <c r="LZ64" s="160"/>
      <c r="MA64" s="160"/>
      <c r="MB64" s="160"/>
      <c r="MC64" s="160"/>
      <c r="MD64" s="160"/>
      <c r="ME64" s="160"/>
      <c r="MF64" s="160"/>
      <c r="MG64" s="160"/>
      <c r="MH64" s="160"/>
      <c r="MI64" s="160"/>
      <c r="MJ64" s="160"/>
      <c r="MK64" s="160"/>
      <c r="ML64" s="160"/>
      <c r="MM64" s="160"/>
      <c r="MN64" s="160"/>
      <c r="MO64" s="160"/>
      <c r="MP64" s="160"/>
      <c r="MQ64" s="160"/>
      <c r="MR64" s="160"/>
      <c r="MS64" s="160"/>
      <c r="MT64" s="160"/>
      <c r="MU64" s="160"/>
      <c r="MV64" s="160"/>
      <c r="MW64" s="160"/>
      <c r="MX64" s="160"/>
      <c r="MY64" s="160"/>
      <c r="MZ64" s="160"/>
      <c r="NA64" s="160"/>
      <c r="NB64" s="160"/>
      <c r="NC64" s="160"/>
      <c r="ND64" s="160"/>
      <c r="NE64" s="160"/>
      <c r="NF64" s="160"/>
      <c r="NG64" s="160"/>
      <c r="NH64" s="160"/>
      <c r="NI64" s="160"/>
      <c r="NJ64" s="160"/>
      <c r="NK64" s="160"/>
      <c r="NL64" s="160"/>
      <c r="NM64" s="160"/>
      <c r="NN64" s="160"/>
      <c r="NO64" s="160"/>
      <c r="NP64" s="160"/>
      <c r="NQ64" s="160"/>
      <c r="NR64" s="160"/>
      <c r="NS64" s="160"/>
      <c r="NT64" s="160"/>
      <c r="NU64" s="160"/>
      <c r="NV64" s="160"/>
      <c r="NW64" s="160"/>
      <c r="NX64" s="160"/>
      <c r="NY64" s="160"/>
      <c r="NZ64" s="160"/>
      <c r="OA64" s="160"/>
      <c r="OB64" s="160"/>
      <c r="OC64" s="160"/>
      <c r="OD64" s="160"/>
      <c r="OE64" s="160"/>
      <c r="OF64" s="160"/>
      <c r="OG64" s="160"/>
      <c r="OH64" s="160"/>
      <c r="OI64" s="160"/>
      <c r="OJ64" s="160"/>
      <c r="OK64" s="160"/>
      <c r="OL64" s="160"/>
      <c r="OM64" s="160"/>
      <c r="ON64" s="160"/>
      <c r="OO64" s="160"/>
      <c r="OP64" s="160"/>
      <c r="OQ64" s="160"/>
      <c r="OR64" s="160"/>
      <c r="OS64" s="160"/>
      <c r="OT64" s="160"/>
      <c r="OU64" s="160"/>
      <c r="OV64" s="160"/>
      <c r="OW64" s="160"/>
      <c r="OX64" s="160"/>
      <c r="OY64" s="160"/>
      <c r="OZ64" s="160"/>
      <c r="PA64" s="160"/>
      <c r="PB64" s="160"/>
      <c r="PC64" s="160"/>
      <c r="PD64" s="160"/>
      <c r="PE64" s="160"/>
      <c r="PF64" s="160"/>
      <c r="PG64" s="160"/>
      <c r="PH64" s="160"/>
      <c r="PI64" s="160"/>
      <c r="PJ64" s="160"/>
      <c r="PK64" s="160"/>
      <c r="PL64" s="160"/>
      <c r="PM64" s="160"/>
      <c r="PN64" s="160"/>
      <c r="PO64" s="160"/>
      <c r="PP64" s="160"/>
      <c r="PQ64" s="160"/>
      <c r="PR64" s="160"/>
      <c r="PS64" s="160"/>
      <c r="PT64" s="160"/>
      <c r="PU64" s="160"/>
      <c r="PV64" s="160"/>
      <c r="PW64" s="160"/>
      <c r="PX64" s="160"/>
      <c r="PY64" s="160"/>
      <c r="PZ64" s="160"/>
      <c r="QA64" s="160"/>
      <c r="QB64" s="160"/>
      <c r="QC64" s="160"/>
      <c r="QD64" s="160"/>
      <c r="QE64" s="160"/>
      <c r="QF64" s="160"/>
      <c r="QG64" s="160"/>
      <c r="QH64" s="160"/>
      <c r="QI64" s="160"/>
      <c r="QJ64" s="160"/>
      <c r="QK64" s="160"/>
      <c r="QL64" s="160"/>
      <c r="QM64" s="160"/>
      <c r="QN64" s="160"/>
      <c r="QO64" s="160"/>
      <c r="QP64" s="160"/>
      <c r="QQ64" s="160"/>
      <c r="QR64" s="160"/>
      <c r="QS64" s="160"/>
      <c r="QT64" s="160"/>
      <c r="QU64" s="160"/>
      <c r="QV64" s="160"/>
      <c r="QW64" s="160"/>
      <c r="QX64" s="160"/>
      <c r="QY64" s="160"/>
      <c r="QZ64" s="160"/>
      <c r="RA64" s="160"/>
      <c r="RB64" s="160"/>
      <c r="RC64" s="160"/>
      <c r="RD64" s="160"/>
      <c r="RE64" s="160"/>
      <c r="RF64" s="160"/>
      <c r="RG64" s="160"/>
      <c r="RH64" s="160"/>
      <c r="RI64" s="160"/>
      <c r="RJ64" s="160"/>
      <c r="RK64" s="160"/>
      <c r="RL64" s="160"/>
      <c r="RM64" s="160"/>
      <c r="RN64" s="160"/>
      <c r="RO64" s="160"/>
      <c r="RP64" s="160"/>
      <c r="RQ64" s="160"/>
      <c r="RR64" s="160"/>
      <c r="RS64" s="160"/>
      <c r="RT64" s="160"/>
      <c r="RU64" s="160"/>
      <c r="RV64" s="160"/>
      <c r="RW64" s="160"/>
      <c r="RX64" s="160"/>
      <c r="RY64" s="160"/>
      <c r="RZ64" s="160"/>
      <c r="SA64" s="160"/>
      <c r="SB64" s="160"/>
      <c r="SC64" s="160"/>
      <c r="SD64" s="160"/>
      <c r="SE64" s="160"/>
      <c r="SF64" s="160"/>
      <c r="SG64" s="160"/>
      <c r="SH64" s="160"/>
      <c r="SI64" s="160"/>
      <c r="SJ64" s="160"/>
      <c r="SK64" s="160"/>
      <c r="SL64" s="160"/>
      <c r="SM64" s="160"/>
      <c r="SN64" s="160"/>
      <c r="SO64" s="160"/>
      <c r="SP64" s="160"/>
      <c r="SQ64" s="160"/>
      <c r="SR64" s="160"/>
      <c r="SS64" s="160"/>
      <c r="ST64" s="160"/>
      <c r="SU64" s="160"/>
      <c r="SV64" s="160"/>
      <c r="SW64" s="160"/>
      <c r="SX64" s="160"/>
      <c r="SY64" s="160"/>
      <c r="SZ64" s="160"/>
      <c r="TA64" s="160"/>
      <c r="TB64" s="160"/>
      <c r="TC64" s="160"/>
      <c r="TD64" s="160"/>
      <c r="TE64" s="160"/>
      <c r="TF64" s="160"/>
    </row>
    <row r="65" spans="1:526">
      <c r="A65" s="160"/>
      <c r="B65" s="160"/>
      <c r="C65" s="160"/>
      <c r="D65" s="160"/>
      <c r="E65" s="160"/>
      <c r="F65" s="160"/>
      <c r="G65" s="160"/>
      <c r="H65" s="160"/>
      <c r="I65" s="160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60"/>
      <c r="V65" s="160"/>
      <c r="W65" s="160"/>
      <c r="X65" s="160"/>
      <c r="Y65" s="160"/>
      <c r="Z65" s="160"/>
      <c r="AA65" s="160"/>
      <c r="AB65" s="160"/>
      <c r="AC65" s="160"/>
      <c r="AD65" s="160"/>
      <c r="AE65" s="160"/>
      <c r="AF65" s="160"/>
      <c r="AG65" s="160"/>
      <c r="AH65" s="160"/>
      <c r="AI65" s="160"/>
      <c r="AJ65" s="160"/>
      <c r="AK65" s="160"/>
      <c r="AL65" s="160"/>
      <c r="AM65" s="160"/>
      <c r="AN65" s="160"/>
      <c r="AO65" s="160"/>
      <c r="AP65" s="160"/>
      <c r="AQ65" s="160"/>
      <c r="AR65" s="160"/>
      <c r="AS65" s="160"/>
      <c r="AT65" s="160"/>
      <c r="AU65" s="160"/>
      <c r="AV65" s="160"/>
      <c r="AW65" s="160"/>
      <c r="AX65" s="160"/>
      <c r="AY65" s="160"/>
      <c r="AZ65" s="160"/>
      <c r="BA65" s="160"/>
      <c r="BB65" s="160"/>
      <c r="BC65" s="160"/>
      <c r="BD65" s="160"/>
      <c r="BE65" s="160"/>
      <c r="BF65" s="160"/>
      <c r="BG65" s="160"/>
      <c r="BH65" s="160"/>
      <c r="BI65" s="160"/>
      <c r="BJ65" s="160"/>
      <c r="BK65" s="160"/>
      <c r="BL65" s="160"/>
      <c r="BM65" s="160"/>
      <c r="BN65" s="160"/>
      <c r="BO65" s="160"/>
      <c r="BP65" s="160"/>
      <c r="BQ65" s="160"/>
      <c r="BR65" s="160"/>
      <c r="BS65" s="160"/>
      <c r="BT65" s="160"/>
      <c r="BU65" s="160"/>
      <c r="BV65" s="160"/>
      <c r="BW65" s="160"/>
      <c r="BX65" s="160"/>
      <c r="BY65" s="160"/>
      <c r="BZ65" s="160"/>
      <c r="CA65" s="160"/>
      <c r="CB65" s="160"/>
      <c r="CC65" s="160"/>
      <c r="CD65" s="160"/>
      <c r="CE65" s="160"/>
      <c r="CF65" s="160"/>
      <c r="CG65" s="160"/>
      <c r="CH65" s="160"/>
      <c r="CI65" s="160"/>
      <c r="CJ65" s="160"/>
      <c r="CK65" s="160"/>
      <c r="CL65" s="160"/>
      <c r="CM65" s="160"/>
      <c r="CN65" s="160"/>
      <c r="CO65" s="160"/>
      <c r="CP65" s="160"/>
      <c r="CQ65" s="160"/>
      <c r="CR65" s="160"/>
      <c r="CS65" s="160"/>
      <c r="CT65" s="160"/>
      <c r="CU65" s="160"/>
      <c r="CV65" s="160"/>
      <c r="CW65" s="160"/>
      <c r="CX65" s="160"/>
      <c r="CY65" s="160"/>
      <c r="CZ65" s="160"/>
      <c r="DA65" s="160"/>
      <c r="DB65" s="160"/>
      <c r="DC65" s="160"/>
      <c r="DD65" s="160"/>
      <c r="DE65" s="160"/>
      <c r="DF65" s="160"/>
      <c r="DG65" s="160"/>
      <c r="DH65" s="160"/>
      <c r="DI65" s="160"/>
      <c r="DJ65" s="160"/>
      <c r="DK65" s="160"/>
      <c r="DL65" s="160"/>
      <c r="DM65" s="160"/>
      <c r="DN65" s="160"/>
      <c r="DO65" s="160"/>
      <c r="DP65" s="160"/>
      <c r="DQ65" s="160"/>
      <c r="DR65" s="160"/>
      <c r="DS65" s="160"/>
      <c r="DT65" s="160"/>
      <c r="DU65" s="160"/>
      <c r="DV65" s="160"/>
      <c r="DW65" s="160"/>
      <c r="DX65" s="160"/>
      <c r="DY65" s="160"/>
      <c r="DZ65" s="160"/>
      <c r="EA65" s="160"/>
      <c r="EB65" s="160"/>
      <c r="EC65" s="160"/>
      <c r="ED65" s="160"/>
      <c r="EE65" s="160"/>
      <c r="EF65" s="160"/>
      <c r="EG65" s="160"/>
      <c r="EH65" s="160"/>
      <c r="EI65" s="160"/>
      <c r="EJ65" s="160"/>
      <c r="EK65" s="160"/>
      <c r="EL65" s="160"/>
      <c r="EM65" s="160"/>
      <c r="EN65" s="160"/>
      <c r="EO65" s="160"/>
      <c r="EP65" s="160"/>
      <c r="EQ65" s="160"/>
      <c r="ER65" s="160"/>
      <c r="ES65" s="160"/>
      <c r="ET65" s="160"/>
      <c r="EU65" s="160"/>
      <c r="EV65" s="160"/>
      <c r="EW65" s="160"/>
      <c r="EX65" s="160"/>
      <c r="EY65" s="160"/>
      <c r="EZ65" s="160"/>
      <c r="FA65" s="160"/>
      <c r="FB65" s="160"/>
      <c r="FC65" s="160"/>
      <c r="FD65" s="160"/>
      <c r="FE65" s="160"/>
      <c r="FF65" s="160"/>
      <c r="FG65" s="160"/>
      <c r="FH65" s="160"/>
      <c r="FI65" s="160"/>
      <c r="FJ65" s="160"/>
      <c r="FK65" s="160"/>
      <c r="FL65" s="160"/>
      <c r="FM65" s="160"/>
      <c r="FN65" s="160"/>
      <c r="FO65" s="160"/>
      <c r="FP65" s="160"/>
      <c r="FQ65" s="160"/>
      <c r="FR65" s="160"/>
      <c r="FS65" s="160"/>
      <c r="FT65" s="160"/>
      <c r="FU65" s="160"/>
      <c r="FV65" s="160"/>
      <c r="FW65" s="160"/>
      <c r="FX65" s="160"/>
      <c r="FY65" s="160"/>
      <c r="FZ65" s="160"/>
      <c r="GA65" s="160"/>
      <c r="GB65" s="160"/>
      <c r="GC65" s="160"/>
      <c r="GD65" s="160"/>
      <c r="GE65" s="160"/>
      <c r="GF65" s="160"/>
      <c r="GG65" s="160"/>
      <c r="GH65" s="160"/>
      <c r="GI65" s="160"/>
      <c r="GJ65" s="160"/>
      <c r="GK65" s="160"/>
      <c r="GL65" s="160"/>
      <c r="GM65" s="160"/>
      <c r="GN65" s="160"/>
      <c r="GO65" s="160"/>
      <c r="GP65" s="160"/>
      <c r="GQ65" s="160"/>
      <c r="GR65" s="160"/>
      <c r="GS65" s="160"/>
      <c r="GT65" s="160"/>
      <c r="GU65" s="160"/>
      <c r="GV65" s="160"/>
      <c r="GW65" s="160"/>
      <c r="GX65" s="160"/>
      <c r="GY65" s="160"/>
      <c r="GZ65" s="160"/>
      <c r="HA65" s="160"/>
      <c r="HB65" s="160"/>
      <c r="HC65" s="160"/>
      <c r="HD65" s="160"/>
      <c r="HE65" s="160"/>
      <c r="HF65" s="160"/>
      <c r="HG65" s="160"/>
      <c r="HH65" s="160"/>
      <c r="HI65" s="160"/>
      <c r="HJ65" s="160"/>
      <c r="HK65" s="160"/>
      <c r="HL65" s="160"/>
      <c r="HM65" s="160"/>
      <c r="HN65" s="160"/>
      <c r="HO65" s="160"/>
      <c r="HP65" s="160"/>
      <c r="HQ65" s="160"/>
      <c r="HR65" s="160"/>
      <c r="HS65" s="160"/>
      <c r="HT65" s="160"/>
      <c r="HU65" s="160"/>
      <c r="HV65" s="160"/>
      <c r="HW65" s="160"/>
      <c r="HX65" s="160"/>
      <c r="HY65" s="160"/>
      <c r="HZ65" s="160"/>
      <c r="IA65" s="160"/>
      <c r="IB65" s="160"/>
      <c r="IC65" s="160"/>
      <c r="ID65" s="160"/>
      <c r="IE65" s="160"/>
      <c r="IF65" s="160"/>
      <c r="IG65" s="160"/>
      <c r="IH65" s="160"/>
      <c r="II65" s="160"/>
      <c r="IJ65" s="160"/>
      <c r="IK65" s="160"/>
      <c r="IL65" s="160"/>
      <c r="IM65" s="160"/>
      <c r="IN65" s="160"/>
      <c r="IO65" s="160"/>
      <c r="IP65" s="160"/>
      <c r="IQ65" s="160"/>
      <c r="IR65" s="160"/>
      <c r="IS65" s="160"/>
      <c r="IT65" s="160"/>
      <c r="IU65" s="160"/>
      <c r="IV65" s="160"/>
      <c r="IW65" s="160"/>
      <c r="IX65" s="160"/>
      <c r="IY65" s="160"/>
      <c r="IZ65" s="160"/>
      <c r="JA65" s="160"/>
      <c r="JB65" s="160"/>
      <c r="JC65" s="160"/>
      <c r="JD65" s="160"/>
      <c r="JE65" s="160"/>
      <c r="JF65" s="160"/>
      <c r="JG65" s="160"/>
      <c r="JH65" s="160"/>
      <c r="JI65" s="160"/>
      <c r="JJ65" s="160"/>
      <c r="JK65" s="160"/>
      <c r="JL65" s="160"/>
      <c r="JM65" s="160"/>
      <c r="JN65" s="160"/>
      <c r="JO65" s="160"/>
      <c r="JP65" s="160"/>
      <c r="JQ65" s="160"/>
      <c r="JR65" s="160"/>
      <c r="JS65" s="160"/>
      <c r="JT65" s="160"/>
      <c r="JU65" s="160"/>
      <c r="JV65" s="160"/>
      <c r="JW65" s="160"/>
      <c r="JX65" s="160"/>
      <c r="JY65" s="160"/>
      <c r="JZ65" s="160"/>
      <c r="KA65" s="160"/>
      <c r="KB65" s="160"/>
      <c r="KC65" s="160"/>
      <c r="KD65" s="160"/>
      <c r="KE65" s="160"/>
      <c r="KF65" s="160"/>
      <c r="KG65" s="160"/>
      <c r="KH65" s="160"/>
      <c r="KI65" s="160"/>
      <c r="KJ65" s="160"/>
      <c r="KK65" s="160"/>
      <c r="KL65" s="160"/>
      <c r="KM65" s="160"/>
      <c r="KN65" s="160"/>
      <c r="KO65" s="160"/>
      <c r="KP65" s="160"/>
      <c r="KQ65" s="160"/>
      <c r="KR65" s="160"/>
      <c r="KS65" s="160"/>
      <c r="KT65" s="160"/>
      <c r="KU65" s="160"/>
      <c r="KV65" s="160"/>
      <c r="KW65" s="160"/>
      <c r="KX65" s="160"/>
      <c r="KY65" s="160"/>
      <c r="KZ65" s="160"/>
      <c r="LA65" s="160"/>
      <c r="LB65" s="160"/>
      <c r="LC65" s="160"/>
      <c r="LD65" s="160"/>
      <c r="LE65" s="160"/>
      <c r="LF65" s="160"/>
      <c r="LG65" s="160"/>
      <c r="LH65" s="160"/>
      <c r="LI65" s="160"/>
      <c r="LJ65" s="160"/>
      <c r="LK65" s="160"/>
      <c r="LL65" s="160"/>
      <c r="LM65" s="160"/>
      <c r="LN65" s="160"/>
      <c r="LO65" s="160"/>
      <c r="LP65" s="160"/>
      <c r="LQ65" s="160"/>
      <c r="LR65" s="160"/>
      <c r="LS65" s="160"/>
      <c r="LT65" s="160"/>
      <c r="LU65" s="160"/>
      <c r="LV65" s="160"/>
      <c r="LW65" s="160"/>
      <c r="LX65" s="160"/>
      <c r="LY65" s="160"/>
      <c r="LZ65" s="160"/>
      <c r="MA65" s="160"/>
      <c r="MB65" s="160"/>
      <c r="MC65" s="160"/>
      <c r="MD65" s="160"/>
      <c r="ME65" s="160"/>
      <c r="MF65" s="160"/>
      <c r="MG65" s="160"/>
      <c r="MH65" s="160"/>
      <c r="MI65" s="160"/>
      <c r="MJ65" s="160"/>
      <c r="MK65" s="160"/>
      <c r="ML65" s="160"/>
      <c r="MM65" s="160"/>
      <c r="MN65" s="160"/>
      <c r="MO65" s="160"/>
      <c r="MP65" s="160"/>
      <c r="MQ65" s="160"/>
      <c r="MR65" s="160"/>
      <c r="MS65" s="160"/>
      <c r="MT65" s="160"/>
      <c r="MU65" s="160"/>
      <c r="MV65" s="160"/>
      <c r="MW65" s="160"/>
      <c r="MX65" s="160"/>
      <c r="MY65" s="160"/>
      <c r="MZ65" s="160"/>
      <c r="NA65" s="160"/>
      <c r="NB65" s="160"/>
      <c r="NC65" s="160"/>
      <c r="ND65" s="160"/>
      <c r="NE65" s="160"/>
      <c r="NF65" s="160"/>
      <c r="NG65" s="160"/>
      <c r="NH65" s="160"/>
      <c r="NI65" s="160"/>
      <c r="NJ65" s="160"/>
      <c r="NK65" s="160"/>
      <c r="NL65" s="160"/>
      <c r="NM65" s="160"/>
      <c r="NN65" s="160"/>
      <c r="NO65" s="160"/>
      <c r="NP65" s="160"/>
      <c r="NQ65" s="160"/>
      <c r="NR65" s="160"/>
      <c r="NS65" s="160"/>
      <c r="NT65" s="160"/>
      <c r="NU65" s="160"/>
      <c r="NV65" s="160"/>
      <c r="NW65" s="160"/>
      <c r="NX65" s="160"/>
      <c r="NY65" s="160"/>
      <c r="NZ65" s="160"/>
      <c r="OA65" s="160"/>
      <c r="OB65" s="160"/>
      <c r="OC65" s="160"/>
      <c r="OD65" s="160"/>
      <c r="OE65" s="160"/>
      <c r="OF65" s="160"/>
      <c r="OG65" s="160"/>
      <c r="OH65" s="160"/>
      <c r="OI65" s="160"/>
      <c r="OJ65" s="160"/>
      <c r="OK65" s="160"/>
      <c r="OL65" s="160"/>
      <c r="OM65" s="160"/>
      <c r="ON65" s="160"/>
      <c r="OO65" s="160"/>
      <c r="OP65" s="160"/>
      <c r="OQ65" s="160"/>
      <c r="OR65" s="160"/>
      <c r="OS65" s="160"/>
      <c r="OT65" s="160"/>
      <c r="OU65" s="160"/>
      <c r="OV65" s="160"/>
      <c r="OW65" s="160"/>
      <c r="OX65" s="160"/>
      <c r="OY65" s="160"/>
      <c r="OZ65" s="160"/>
      <c r="PA65" s="160"/>
      <c r="PB65" s="160"/>
      <c r="PC65" s="160"/>
      <c r="PD65" s="160"/>
      <c r="PE65" s="160"/>
      <c r="PF65" s="160"/>
      <c r="PG65" s="160"/>
      <c r="PH65" s="160"/>
      <c r="PI65" s="160"/>
      <c r="PJ65" s="160"/>
      <c r="PK65" s="160"/>
      <c r="PL65" s="160"/>
      <c r="PM65" s="160"/>
      <c r="PN65" s="160"/>
      <c r="PO65" s="160"/>
      <c r="PP65" s="160"/>
      <c r="PQ65" s="160"/>
      <c r="PR65" s="160"/>
      <c r="PS65" s="160"/>
      <c r="PT65" s="160"/>
      <c r="PU65" s="160"/>
      <c r="PV65" s="160"/>
      <c r="PW65" s="160"/>
      <c r="PX65" s="160"/>
      <c r="PY65" s="160"/>
      <c r="PZ65" s="160"/>
      <c r="QA65" s="160"/>
      <c r="QB65" s="160"/>
      <c r="QC65" s="160"/>
      <c r="QD65" s="160"/>
      <c r="QE65" s="160"/>
      <c r="QF65" s="160"/>
      <c r="QG65" s="160"/>
      <c r="QH65" s="160"/>
      <c r="QI65" s="160"/>
      <c r="QJ65" s="160"/>
      <c r="QK65" s="160"/>
      <c r="QL65" s="160"/>
      <c r="QM65" s="160"/>
      <c r="QN65" s="160"/>
      <c r="QO65" s="160"/>
      <c r="QP65" s="160"/>
      <c r="QQ65" s="160"/>
      <c r="QR65" s="160"/>
      <c r="QS65" s="160"/>
      <c r="QT65" s="160"/>
      <c r="QU65" s="160"/>
      <c r="QV65" s="160"/>
      <c r="QW65" s="160"/>
      <c r="QX65" s="160"/>
      <c r="QY65" s="160"/>
      <c r="QZ65" s="160"/>
      <c r="RA65" s="160"/>
      <c r="RB65" s="160"/>
      <c r="RC65" s="160"/>
      <c r="RD65" s="160"/>
      <c r="RE65" s="160"/>
      <c r="RF65" s="160"/>
      <c r="RG65" s="160"/>
      <c r="RH65" s="160"/>
      <c r="RI65" s="160"/>
      <c r="RJ65" s="160"/>
      <c r="RK65" s="160"/>
      <c r="RL65" s="160"/>
      <c r="RM65" s="160"/>
      <c r="RN65" s="160"/>
      <c r="RO65" s="160"/>
      <c r="RP65" s="160"/>
      <c r="RQ65" s="160"/>
      <c r="RR65" s="160"/>
      <c r="RS65" s="160"/>
      <c r="RT65" s="160"/>
      <c r="RU65" s="160"/>
      <c r="RV65" s="160"/>
      <c r="RW65" s="160"/>
      <c r="RX65" s="160"/>
      <c r="RY65" s="160"/>
      <c r="RZ65" s="160"/>
      <c r="SA65" s="160"/>
      <c r="SB65" s="160"/>
      <c r="SC65" s="160"/>
      <c r="SD65" s="160"/>
      <c r="SE65" s="160"/>
      <c r="SF65" s="160"/>
      <c r="SG65" s="160"/>
      <c r="SH65" s="160"/>
      <c r="SI65" s="160"/>
      <c r="SJ65" s="160"/>
      <c r="SK65" s="160"/>
      <c r="SL65" s="160"/>
      <c r="SM65" s="160"/>
      <c r="SN65" s="160"/>
      <c r="SO65" s="160"/>
      <c r="SP65" s="160"/>
      <c r="SQ65" s="160"/>
      <c r="SR65" s="160"/>
      <c r="SS65" s="160"/>
      <c r="ST65" s="160"/>
      <c r="SU65" s="160"/>
      <c r="SV65" s="160"/>
      <c r="SW65" s="160"/>
      <c r="SX65" s="160"/>
      <c r="SY65" s="160"/>
      <c r="SZ65" s="160"/>
      <c r="TA65" s="160"/>
      <c r="TB65" s="160"/>
      <c r="TC65" s="160"/>
      <c r="TD65" s="160"/>
      <c r="TE65" s="160"/>
      <c r="TF65" s="160"/>
    </row>
    <row r="66" spans="1:526">
      <c r="A66" s="160"/>
      <c r="B66" s="160"/>
      <c r="C66" s="160"/>
      <c r="D66" s="160"/>
      <c r="E66" s="160"/>
      <c r="F66" s="160"/>
      <c r="G66" s="160"/>
      <c r="H66" s="160"/>
      <c r="I66" s="160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60"/>
      <c r="V66" s="160"/>
      <c r="W66" s="160"/>
      <c r="X66" s="160"/>
      <c r="Y66" s="160"/>
      <c r="Z66" s="160"/>
      <c r="AA66" s="160"/>
      <c r="AB66" s="160"/>
      <c r="AC66" s="160"/>
      <c r="AD66" s="160"/>
      <c r="AE66" s="160"/>
      <c r="AF66" s="160"/>
      <c r="AG66" s="160"/>
      <c r="AH66" s="160"/>
      <c r="AI66" s="160"/>
      <c r="AJ66" s="160"/>
      <c r="AK66" s="160"/>
      <c r="AL66" s="160"/>
      <c r="AM66" s="160"/>
      <c r="AN66" s="160"/>
      <c r="AO66" s="160"/>
      <c r="AP66" s="160"/>
      <c r="AQ66" s="160"/>
      <c r="AR66" s="160"/>
      <c r="AS66" s="160"/>
      <c r="AT66" s="160"/>
      <c r="AU66" s="160"/>
      <c r="AV66" s="160"/>
      <c r="AW66" s="160"/>
      <c r="AX66" s="160"/>
      <c r="AY66" s="160"/>
      <c r="AZ66" s="160"/>
      <c r="BA66" s="160"/>
      <c r="BB66" s="160"/>
      <c r="BC66" s="160"/>
      <c r="BD66" s="160"/>
      <c r="BE66" s="160"/>
      <c r="BF66" s="160"/>
      <c r="BG66" s="160"/>
      <c r="BH66" s="160"/>
      <c r="BI66" s="160"/>
      <c r="BJ66" s="160"/>
      <c r="BK66" s="160"/>
      <c r="BL66" s="160"/>
      <c r="BM66" s="160"/>
      <c r="BN66" s="160"/>
      <c r="BO66" s="160"/>
      <c r="BP66" s="160"/>
      <c r="BQ66" s="160"/>
      <c r="BR66" s="160"/>
      <c r="BS66" s="160"/>
      <c r="BT66" s="160"/>
      <c r="BU66" s="160"/>
      <c r="BV66" s="160"/>
      <c r="BW66" s="160"/>
      <c r="BX66" s="160"/>
      <c r="BY66" s="160"/>
      <c r="BZ66" s="160"/>
      <c r="CA66" s="160"/>
      <c r="CB66" s="160"/>
      <c r="CC66" s="160"/>
      <c r="CD66" s="160"/>
      <c r="CE66" s="160"/>
      <c r="CF66" s="160"/>
      <c r="CG66" s="160"/>
      <c r="CH66" s="160"/>
      <c r="CI66" s="160"/>
      <c r="CJ66" s="160"/>
      <c r="CK66" s="160"/>
      <c r="CL66" s="160"/>
      <c r="CM66" s="160"/>
      <c r="CN66" s="160"/>
      <c r="CO66" s="160"/>
      <c r="CP66" s="160"/>
      <c r="CQ66" s="160"/>
      <c r="CR66" s="160"/>
      <c r="CS66" s="160"/>
      <c r="CT66" s="160"/>
      <c r="CU66" s="160"/>
      <c r="CV66" s="160"/>
      <c r="CW66" s="160"/>
      <c r="CX66" s="160"/>
      <c r="CY66" s="160"/>
      <c r="CZ66" s="160"/>
      <c r="DA66" s="160"/>
      <c r="DB66" s="160"/>
      <c r="DC66" s="160"/>
      <c r="DD66" s="160"/>
      <c r="DE66" s="160"/>
      <c r="DF66" s="160"/>
      <c r="DG66" s="160"/>
      <c r="DH66" s="160"/>
      <c r="DI66" s="160"/>
      <c r="DJ66" s="160"/>
      <c r="DK66" s="160"/>
      <c r="DL66" s="160"/>
      <c r="DM66" s="160"/>
      <c r="DN66" s="160"/>
      <c r="DO66" s="160"/>
      <c r="DP66" s="160"/>
      <c r="DQ66" s="160"/>
      <c r="DR66" s="160"/>
      <c r="DS66" s="160"/>
      <c r="DT66" s="160"/>
      <c r="DU66" s="160"/>
      <c r="DV66" s="160"/>
      <c r="DW66" s="160"/>
      <c r="DX66" s="160"/>
      <c r="DY66" s="160"/>
      <c r="DZ66" s="160"/>
      <c r="EA66" s="160"/>
      <c r="EB66" s="160"/>
      <c r="EC66" s="160"/>
      <c r="ED66" s="160"/>
      <c r="EE66" s="160"/>
      <c r="EF66" s="160"/>
      <c r="EG66" s="160"/>
      <c r="EH66" s="160"/>
      <c r="EI66" s="160"/>
      <c r="EJ66" s="160"/>
      <c r="EK66" s="160"/>
      <c r="EL66" s="160"/>
      <c r="EM66" s="160"/>
      <c r="EN66" s="160"/>
      <c r="EO66" s="160"/>
      <c r="EP66" s="160"/>
      <c r="EQ66" s="160"/>
      <c r="ER66" s="160"/>
      <c r="ES66" s="160"/>
      <c r="ET66" s="160"/>
      <c r="EU66" s="160"/>
      <c r="EV66" s="160"/>
      <c r="EW66" s="160"/>
      <c r="EX66" s="160"/>
      <c r="EY66" s="160"/>
      <c r="EZ66" s="160"/>
      <c r="FA66" s="160"/>
      <c r="FB66" s="160"/>
      <c r="FC66" s="160"/>
      <c r="FD66" s="160"/>
      <c r="FE66" s="160"/>
      <c r="FF66" s="160"/>
      <c r="FG66" s="160"/>
      <c r="FH66" s="160"/>
      <c r="FI66" s="160"/>
      <c r="FJ66" s="160"/>
      <c r="FK66" s="160"/>
      <c r="FL66" s="160"/>
      <c r="FM66" s="160"/>
      <c r="FN66" s="160"/>
      <c r="FO66" s="160"/>
      <c r="FP66" s="160"/>
      <c r="FQ66" s="160"/>
      <c r="FR66" s="160"/>
      <c r="FS66" s="160"/>
      <c r="FT66" s="160"/>
      <c r="FU66" s="160"/>
      <c r="FV66" s="160"/>
      <c r="FW66" s="160"/>
      <c r="FX66" s="160"/>
      <c r="FY66" s="160"/>
      <c r="FZ66" s="160"/>
      <c r="GA66" s="160"/>
      <c r="GB66" s="160"/>
      <c r="GC66" s="160"/>
      <c r="GD66" s="160"/>
      <c r="GE66" s="160"/>
      <c r="GF66" s="160"/>
      <c r="GG66" s="160"/>
      <c r="GH66" s="160"/>
      <c r="GI66" s="160"/>
      <c r="GJ66" s="160"/>
      <c r="GK66" s="160"/>
      <c r="GL66" s="160"/>
      <c r="GM66" s="160"/>
      <c r="GN66" s="160"/>
      <c r="GO66" s="160"/>
      <c r="GP66" s="160"/>
      <c r="GQ66" s="160"/>
      <c r="GR66" s="160"/>
      <c r="GS66" s="160"/>
      <c r="GT66" s="160"/>
      <c r="GU66" s="160"/>
      <c r="GV66" s="160"/>
      <c r="GW66" s="160"/>
      <c r="GX66" s="160"/>
      <c r="GY66" s="160"/>
      <c r="GZ66" s="160"/>
      <c r="HA66" s="160"/>
      <c r="HB66" s="160"/>
      <c r="HC66" s="160"/>
      <c r="HD66" s="160"/>
      <c r="HE66" s="160"/>
      <c r="HF66" s="160"/>
      <c r="HG66" s="160"/>
      <c r="HH66" s="160"/>
      <c r="HI66" s="160"/>
      <c r="HJ66" s="160"/>
      <c r="HK66" s="160"/>
      <c r="HL66" s="160"/>
      <c r="HM66" s="160"/>
      <c r="HN66" s="160"/>
      <c r="HO66" s="160"/>
      <c r="HP66" s="160"/>
      <c r="HQ66" s="160"/>
      <c r="HR66" s="160"/>
      <c r="HS66" s="160"/>
      <c r="HT66" s="160"/>
      <c r="HU66" s="160"/>
      <c r="HV66" s="160"/>
      <c r="HW66" s="160"/>
      <c r="HX66" s="160"/>
      <c r="HY66" s="160"/>
      <c r="HZ66" s="160"/>
      <c r="IA66" s="160"/>
      <c r="IB66" s="160"/>
      <c r="IC66" s="160"/>
      <c r="ID66" s="160"/>
      <c r="IE66" s="160"/>
      <c r="IF66" s="160"/>
      <c r="IG66" s="160"/>
      <c r="IH66" s="160"/>
      <c r="II66" s="160"/>
      <c r="IJ66" s="160"/>
      <c r="IK66" s="160"/>
      <c r="IL66" s="160"/>
      <c r="IM66" s="160"/>
      <c r="IN66" s="160"/>
      <c r="IO66" s="160"/>
      <c r="IP66" s="160"/>
      <c r="IQ66" s="160"/>
      <c r="IR66" s="160"/>
      <c r="IS66" s="160"/>
      <c r="IT66" s="160"/>
      <c r="IU66" s="160"/>
      <c r="IV66" s="160"/>
      <c r="IW66" s="160"/>
      <c r="IX66" s="160"/>
      <c r="IY66" s="160"/>
      <c r="IZ66" s="160"/>
      <c r="JA66" s="160"/>
      <c r="JB66" s="160"/>
      <c r="JC66" s="160"/>
      <c r="JD66" s="160"/>
      <c r="JE66" s="160"/>
      <c r="JF66" s="160"/>
      <c r="JG66" s="160"/>
      <c r="JH66" s="160"/>
      <c r="JI66" s="160"/>
      <c r="JJ66" s="160"/>
      <c r="JK66" s="160"/>
      <c r="JL66" s="160"/>
      <c r="JM66" s="160"/>
      <c r="JN66" s="160"/>
      <c r="JO66" s="160"/>
      <c r="JP66" s="160"/>
      <c r="JQ66" s="160"/>
      <c r="JR66" s="160"/>
      <c r="JS66" s="160"/>
      <c r="JT66" s="160"/>
      <c r="JU66" s="160"/>
      <c r="JV66" s="160"/>
      <c r="JW66" s="160"/>
      <c r="JX66" s="160"/>
      <c r="JY66" s="160"/>
      <c r="JZ66" s="160"/>
      <c r="KA66" s="160"/>
      <c r="KB66" s="160"/>
      <c r="KC66" s="160"/>
      <c r="KD66" s="160"/>
      <c r="KE66" s="160"/>
      <c r="KF66" s="160"/>
      <c r="KG66" s="160"/>
      <c r="KH66" s="160"/>
      <c r="KI66" s="160"/>
      <c r="KJ66" s="160"/>
      <c r="KK66" s="160"/>
      <c r="KL66" s="160"/>
      <c r="KM66" s="160"/>
      <c r="KN66" s="160"/>
      <c r="KO66" s="160"/>
      <c r="KP66" s="160"/>
      <c r="KQ66" s="160"/>
      <c r="KR66" s="160"/>
      <c r="KS66" s="160"/>
      <c r="KT66" s="160"/>
      <c r="KU66" s="160"/>
      <c r="KV66" s="160"/>
      <c r="KW66" s="160"/>
      <c r="KX66" s="160"/>
      <c r="KY66" s="160"/>
      <c r="KZ66" s="160"/>
      <c r="LA66" s="160"/>
      <c r="LB66" s="160"/>
      <c r="LC66" s="160"/>
      <c r="LD66" s="160"/>
      <c r="LE66" s="160"/>
      <c r="LF66" s="160"/>
      <c r="LG66" s="160"/>
      <c r="LH66" s="160"/>
      <c r="LI66" s="160"/>
      <c r="LJ66" s="160"/>
      <c r="LK66" s="160"/>
      <c r="LL66" s="160"/>
      <c r="LM66" s="160"/>
      <c r="LN66" s="160"/>
      <c r="LO66" s="160"/>
      <c r="LP66" s="160"/>
      <c r="LQ66" s="160"/>
      <c r="LR66" s="160"/>
      <c r="LS66" s="160"/>
      <c r="LT66" s="160"/>
      <c r="LU66" s="160"/>
      <c r="LV66" s="160"/>
      <c r="LW66" s="160"/>
      <c r="LX66" s="160"/>
      <c r="LY66" s="160"/>
      <c r="LZ66" s="160"/>
      <c r="MA66" s="160"/>
      <c r="MB66" s="160"/>
      <c r="MC66" s="160"/>
      <c r="MD66" s="160"/>
      <c r="ME66" s="160"/>
      <c r="MF66" s="160"/>
      <c r="MG66" s="160"/>
      <c r="MH66" s="160"/>
      <c r="MI66" s="160"/>
      <c r="MJ66" s="160"/>
      <c r="MK66" s="160"/>
      <c r="ML66" s="160"/>
      <c r="MM66" s="160"/>
      <c r="MN66" s="160"/>
      <c r="MO66" s="160"/>
      <c r="MP66" s="160"/>
      <c r="MQ66" s="160"/>
      <c r="MR66" s="160"/>
      <c r="MS66" s="160"/>
      <c r="MT66" s="160"/>
      <c r="MU66" s="160"/>
      <c r="MV66" s="160"/>
      <c r="MW66" s="160"/>
      <c r="MX66" s="160"/>
      <c r="MY66" s="160"/>
      <c r="MZ66" s="160"/>
      <c r="NA66" s="160"/>
      <c r="NB66" s="160"/>
      <c r="NC66" s="160"/>
      <c r="ND66" s="160"/>
      <c r="NE66" s="160"/>
      <c r="NF66" s="160"/>
      <c r="NG66" s="160"/>
      <c r="NH66" s="160"/>
      <c r="NI66" s="160"/>
      <c r="NJ66" s="160"/>
      <c r="NK66" s="160"/>
      <c r="NL66" s="160"/>
      <c r="NM66" s="160"/>
      <c r="NN66" s="160"/>
      <c r="NO66" s="160"/>
      <c r="NP66" s="160"/>
      <c r="NQ66" s="160"/>
      <c r="NR66" s="160"/>
      <c r="NS66" s="160"/>
      <c r="NT66" s="160"/>
      <c r="NU66" s="160"/>
      <c r="NV66" s="160"/>
      <c r="NW66" s="160"/>
      <c r="NX66" s="160"/>
      <c r="NY66" s="160"/>
      <c r="NZ66" s="160"/>
      <c r="OA66" s="160"/>
      <c r="OB66" s="160"/>
      <c r="OC66" s="160"/>
      <c r="OD66" s="160"/>
      <c r="OE66" s="160"/>
      <c r="OF66" s="160"/>
      <c r="OG66" s="160"/>
      <c r="OH66" s="160"/>
      <c r="OI66" s="160"/>
      <c r="OJ66" s="160"/>
      <c r="OK66" s="160"/>
      <c r="OL66" s="160"/>
      <c r="OM66" s="160"/>
      <c r="ON66" s="160"/>
      <c r="OO66" s="160"/>
      <c r="OP66" s="160"/>
      <c r="OQ66" s="160"/>
      <c r="OR66" s="160"/>
      <c r="OS66" s="160"/>
      <c r="OT66" s="160"/>
      <c r="OU66" s="160"/>
      <c r="OV66" s="160"/>
      <c r="OW66" s="160"/>
      <c r="OX66" s="160"/>
      <c r="OY66" s="160"/>
      <c r="OZ66" s="160"/>
      <c r="PA66" s="160"/>
      <c r="PB66" s="160"/>
      <c r="PC66" s="160"/>
      <c r="PD66" s="160"/>
      <c r="PE66" s="160"/>
      <c r="PF66" s="160"/>
      <c r="PG66" s="160"/>
      <c r="PH66" s="160"/>
      <c r="PI66" s="160"/>
      <c r="PJ66" s="160"/>
      <c r="PK66" s="160"/>
      <c r="PL66" s="160"/>
      <c r="PM66" s="160"/>
      <c r="PN66" s="160"/>
      <c r="PO66" s="160"/>
      <c r="PP66" s="160"/>
      <c r="PQ66" s="160"/>
      <c r="PR66" s="160"/>
      <c r="PS66" s="160"/>
      <c r="PT66" s="160"/>
      <c r="PU66" s="160"/>
      <c r="PV66" s="160"/>
      <c r="PW66" s="160"/>
      <c r="PX66" s="160"/>
      <c r="PY66" s="160"/>
      <c r="PZ66" s="160"/>
      <c r="QA66" s="160"/>
      <c r="QB66" s="160"/>
      <c r="QC66" s="160"/>
      <c r="QD66" s="160"/>
      <c r="QE66" s="160"/>
      <c r="QF66" s="160"/>
      <c r="QG66" s="160"/>
      <c r="QH66" s="160"/>
      <c r="QI66" s="160"/>
      <c r="QJ66" s="160"/>
      <c r="QK66" s="160"/>
      <c r="QL66" s="160"/>
      <c r="QM66" s="160"/>
      <c r="QN66" s="160"/>
      <c r="QO66" s="160"/>
      <c r="QP66" s="160"/>
      <c r="QQ66" s="160"/>
      <c r="QR66" s="160"/>
      <c r="QS66" s="160"/>
      <c r="QT66" s="160"/>
      <c r="QU66" s="160"/>
      <c r="QV66" s="160"/>
      <c r="QW66" s="160"/>
      <c r="QX66" s="160"/>
      <c r="QY66" s="160"/>
      <c r="QZ66" s="160"/>
      <c r="RA66" s="160"/>
      <c r="RB66" s="160"/>
      <c r="RC66" s="160"/>
      <c r="RD66" s="160"/>
      <c r="RE66" s="160"/>
      <c r="RF66" s="160"/>
      <c r="RG66" s="160"/>
      <c r="RH66" s="160"/>
      <c r="RI66" s="160"/>
      <c r="RJ66" s="160"/>
      <c r="RK66" s="160"/>
      <c r="RL66" s="160"/>
      <c r="RM66" s="160"/>
      <c r="RN66" s="160"/>
      <c r="RO66" s="160"/>
      <c r="RP66" s="160"/>
      <c r="RQ66" s="160"/>
      <c r="RR66" s="160"/>
      <c r="RS66" s="160"/>
      <c r="RT66" s="160"/>
      <c r="RU66" s="160"/>
      <c r="RV66" s="160"/>
      <c r="RW66" s="160"/>
      <c r="RX66" s="160"/>
      <c r="RY66" s="160"/>
      <c r="RZ66" s="160"/>
      <c r="SA66" s="160"/>
      <c r="SB66" s="160"/>
      <c r="SC66" s="160"/>
      <c r="SD66" s="160"/>
      <c r="SE66" s="160"/>
      <c r="SF66" s="160"/>
      <c r="SG66" s="160"/>
      <c r="SH66" s="160"/>
      <c r="SI66" s="160"/>
      <c r="SJ66" s="160"/>
      <c r="SK66" s="160"/>
      <c r="SL66" s="160"/>
      <c r="SM66" s="160"/>
      <c r="SN66" s="160"/>
      <c r="SO66" s="160"/>
      <c r="SP66" s="160"/>
      <c r="SQ66" s="160"/>
      <c r="SR66" s="160"/>
      <c r="SS66" s="160"/>
      <c r="ST66" s="160"/>
      <c r="SU66" s="160"/>
      <c r="SV66" s="160"/>
      <c r="SW66" s="160"/>
      <c r="SX66" s="160"/>
      <c r="SY66" s="160"/>
      <c r="SZ66" s="160"/>
      <c r="TA66" s="160"/>
      <c r="TB66" s="160"/>
      <c r="TC66" s="160"/>
      <c r="TD66" s="160"/>
      <c r="TE66" s="160"/>
      <c r="TF66" s="160"/>
    </row>
    <row r="67" spans="1:526">
      <c r="A67" s="160"/>
      <c r="B67" s="160"/>
      <c r="C67" s="160"/>
      <c r="D67" s="160"/>
      <c r="E67" s="160"/>
      <c r="F67" s="160"/>
      <c r="G67" s="160"/>
      <c r="H67" s="160"/>
      <c r="I67" s="160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60"/>
      <c r="V67" s="160"/>
      <c r="W67" s="160"/>
      <c r="X67" s="160"/>
      <c r="Y67" s="160"/>
      <c r="Z67" s="160"/>
      <c r="AA67" s="160"/>
      <c r="AB67" s="160"/>
      <c r="AC67" s="160"/>
      <c r="AD67" s="160"/>
      <c r="AE67" s="160"/>
      <c r="AF67" s="160"/>
      <c r="AG67" s="160"/>
      <c r="AH67" s="160"/>
      <c r="AI67" s="160"/>
      <c r="AJ67" s="160"/>
      <c r="AK67" s="160"/>
      <c r="AL67" s="160"/>
      <c r="AM67" s="160"/>
      <c r="AN67" s="160"/>
      <c r="AO67" s="160"/>
      <c r="AP67" s="160"/>
      <c r="AQ67" s="160"/>
      <c r="AR67" s="160"/>
      <c r="AS67" s="160"/>
      <c r="AT67" s="160"/>
      <c r="AU67" s="160"/>
      <c r="AV67" s="160"/>
      <c r="AW67" s="160"/>
      <c r="AX67" s="160"/>
      <c r="AY67" s="160"/>
      <c r="AZ67" s="160"/>
      <c r="BA67" s="160"/>
      <c r="BB67" s="160"/>
      <c r="BC67" s="160"/>
      <c r="BD67" s="160"/>
      <c r="BE67" s="160"/>
      <c r="BF67" s="160"/>
      <c r="BG67" s="160"/>
      <c r="BH67" s="160"/>
      <c r="BI67" s="160"/>
      <c r="BJ67" s="160"/>
      <c r="BK67" s="160"/>
      <c r="BL67" s="160"/>
      <c r="BM67" s="160"/>
      <c r="BN67" s="160"/>
      <c r="BO67" s="160"/>
      <c r="BP67" s="160"/>
      <c r="BQ67" s="160"/>
      <c r="BR67" s="160"/>
      <c r="BS67" s="160"/>
      <c r="BT67" s="160"/>
      <c r="BU67" s="160"/>
      <c r="BV67" s="160"/>
      <c r="BW67" s="160"/>
      <c r="BX67" s="160"/>
      <c r="BY67" s="160"/>
      <c r="BZ67" s="160"/>
      <c r="CA67" s="160"/>
      <c r="CB67" s="160"/>
      <c r="CC67" s="160"/>
      <c r="CD67" s="160"/>
      <c r="CE67" s="160"/>
      <c r="CF67" s="160"/>
      <c r="CG67" s="160"/>
      <c r="CH67" s="160"/>
      <c r="CI67" s="160"/>
      <c r="CJ67" s="160"/>
      <c r="CK67" s="160"/>
      <c r="CL67" s="160"/>
      <c r="CM67" s="160"/>
      <c r="CN67" s="160"/>
      <c r="CO67" s="160"/>
      <c r="CP67" s="160"/>
      <c r="CQ67" s="160"/>
      <c r="CR67" s="160"/>
      <c r="CS67" s="160"/>
      <c r="CT67" s="160"/>
      <c r="CU67" s="160"/>
      <c r="CV67" s="160"/>
      <c r="CW67" s="160"/>
      <c r="CX67" s="160"/>
      <c r="CY67" s="160"/>
      <c r="CZ67" s="160"/>
      <c r="DA67" s="160"/>
      <c r="DB67" s="160"/>
      <c r="DC67" s="160"/>
      <c r="DD67" s="160"/>
      <c r="DE67" s="160"/>
      <c r="DF67" s="160"/>
      <c r="DG67" s="160"/>
      <c r="DH67" s="160"/>
      <c r="DI67" s="160"/>
      <c r="DJ67" s="160"/>
      <c r="DK67" s="160"/>
      <c r="DL67" s="160"/>
      <c r="DM67" s="160"/>
      <c r="DN67" s="160"/>
      <c r="DO67" s="160"/>
      <c r="DP67" s="160"/>
      <c r="DQ67" s="160"/>
      <c r="DR67" s="160"/>
      <c r="DS67" s="160"/>
      <c r="DT67" s="160"/>
      <c r="DU67" s="160"/>
      <c r="DV67" s="160"/>
      <c r="DW67" s="160"/>
      <c r="DX67" s="160"/>
      <c r="DY67" s="160"/>
      <c r="DZ67" s="160"/>
      <c r="EA67" s="160"/>
      <c r="EB67" s="160"/>
      <c r="EC67" s="160"/>
      <c r="ED67" s="160"/>
      <c r="EE67" s="160"/>
      <c r="EF67" s="160"/>
      <c r="EG67" s="160"/>
      <c r="EH67" s="160"/>
      <c r="EI67" s="160"/>
      <c r="EJ67" s="160"/>
      <c r="EK67" s="160"/>
      <c r="EL67" s="160"/>
      <c r="EM67" s="160"/>
      <c r="EN67" s="160"/>
      <c r="EO67" s="160"/>
      <c r="EP67" s="160"/>
      <c r="EQ67" s="160"/>
      <c r="ER67" s="160"/>
      <c r="ES67" s="160"/>
      <c r="ET67" s="160"/>
      <c r="EU67" s="160"/>
      <c r="EV67" s="160"/>
      <c r="EW67" s="160"/>
      <c r="EX67" s="160"/>
      <c r="EY67" s="160"/>
      <c r="EZ67" s="160"/>
      <c r="FA67" s="160"/>
      <c r="FB67" s="160"/>
      <c r="FC67" s="160"/>
      <c r="FD67" s="160"/>
      <c r="FE67" s="160"/>
      <c r="FF67" s="160"/>
      <c r="FG67" s="160"/>
      <c r="FH67" s="160"/>
      <c r="FI67" s="160"/>
      <c r="FJ67" s="160"/>
      <c r="FK67" s="160"/>
      <c r="FL67" s="160"/>
      <c r="FM67" s="160"/>
      <c r="FN67" s="160"/>
      <c r="FO67" s="160"/>
      <c r="FP67" s="160"/>
      <c r="FQ67" s="160"/>
      <c r="FR67" s="160"/>
      <c r="FS67" s="160"/>
      <c r="FT67" s="160"/>
      <c r="FU67" s="160"/>
      <c r="FV67" s="160"/>
      <c r="FW67" s="160"/>
      <c r="FX67" s="160"/>
      <c r="FY67" s="160"/>
      <c r="FZ67" s="160"/>
      <c r="GA67" s="160"/>
      <c r="GB67" s="160"/>
      <c r="GC67" s="160"/>
      <c r="GD67" s="160"/>
      <c r="GE67" s="160"/>
      <c r="GF67" s="160"/>
      <c r="GG67" s="160"/>
      <c r="GH67" s="160"/>
      <c r="GI67" s="160"/>
      <c r="GJ67" s="160"/>
      <c r="GK67" s="160"/>
      <c r="GL67" s="160"/>
      <c r="GM67" s="160"/>
      <c r="GN67" s="160"/>
      <c r="GO67" s="160"/>
      <c r="GP67" s="160"/>
      <c r="GQ67" s="160"/>
      <c r="GR67" s="160"/>
      <c r="GS67" s="160"/>
      <c r="GT67" s="160"/>
      <c r="GU67" s="160"/>
      <c r="GV67" s="160"/>
      <c r="GW67" s="160"/>
      <c r="GX67" s="160"/>
      <c r="GY67" s="160"/>
      <c r="GZ67" s="160"/>
      <c r="HA67" s="160"/>
      <c r="HB67" s="160"/>
      <c r="HC67" s="160"/>
      <c r="HD67" s="160"/>
      <c r="HE67" s="160"/>
      <c r="HF67" s="160"/>
      <c r="HG67" s="160"/>
      <c r="HH67" s="160"/>
      <c r="HI67" s="160"/>
      <c r="HJ67" s="160"/>
      <c r="HK67" s="160"/>
      <c r="HL67" s="160"/>
      <c r="HM67" s="160"/>
      <c r="HN67" s="160"/>
      <c r="HO67" s="160"/>
      <c r="HP67" s="160"/>
      <c r="HQ67" s="160"/>
      <c r="HR67" s="160"/>
      <c r="HS67" s="160"/>
      <c r="HT67" s="160"/>
      <c r="HU67" s="160"/>
      <c r="HV67" s="160"/>
      <c r="HW67" s="160"/>
      <c r="HX67" s="160"/>
      <c r="HY67" s="160"/>
      <c r="HZ67" s="160"/>
      <c r="IA67" s="160"/>
      <c r="IB67" s="160"/>
      <c r="IC67" s="160"/>
      <c r="ID67" s="160"/>
      <c r="IE67" s="160"/>
      <c r="IF67" s="160"/>
      <c r="IG67" s="160"/>
      <c r="IH67" s="160"/>
      <c r="II67" s="160"/>
      <c r="IJ67" s="160"/>
      <c r="IK67" s="160"/>
      <c r="IL67" s="160"/>
      <c r="IM67" s="160"/>
      <c r="IN67" s="160"/>
      <c r="IO67" s="160"/>
      <c r="IP67" s="160"/>
      <c r="IQ67" s="160"/>
      <c r="IR67" s="160"/>
      <c r="IS67" s="160"/>
      <c r="IT67" s="160"/>
      <c r="IU67" s="160"/>
      <c r="IV67" s="160"/>
      <c r="IW67" s="160"/>
      <c r="IX67" s="160"/>
      <c r="IY67" s="160"/>
      <c r="IZ67" s="160"/>
      <c r="JA67" s="160"/>
      <c r="JB67" s="160"/>
      <c r="JC67" s="160"/>
      <c r="JD67" s="160"/>
      <c r="JE67" s="160"/>
      <c r="JF67" s="160"/>
      <c r="JG67" s="160"/>
      <c r="JH67" s="160"/>
      <c r="JI67" s="160"/>
      <c r="JJ67" s="160"/>
      <c r="JK67" s="160"/>
      <c r="JL67" s="160"/>
      <c r="JM67" s="160"/>
      <c r="JN67" s="160"/>
      <c r="JO67" s="160"/>
      <c r="JP67" s="160"/>
      <c r="JQ67" s="160"/>
      <c r="JR67" s="160"/>
      <c r="JS67" s="160"/>
      <c r="JT67" s="160"/>
      <c r="JU67" s="160"/>
      <c r="JV67" s="160"/>
      <c r="JW67" s="160"/>
      <c r="JX67" s="160"/>
      <c r="JY67" s="160"/>
      <c r="JZ67" s="160"/>
      <c r="KA67" s="160"/>
      <c r="KB67" s="160"/>
      <c r="KC67" s="160"/>
      <c r="KD67" s="160"/>
      <c r="KE67" s="160"/>
      <c r="KF67" s="160"/>
      <c r="KG67" s="160"/>
      <c r="KH67" s="160"/>
      <c r="KI67" s="160"/>
      <c r="KJ67" s="160"/>
      <c r="KK67" s="160"/>
      <c r="KL67" s="160"/>
      <c r="KM67" s="160"/>
      <c r="KN67" s="160"/>
      <c r="KO67" s="160"/>
      <c r="KP67" s="160"/>
      <c r="KQ67" s="160"/>
      <c r="KR67" s="160"/>
      <c r="KS67" s="160"/>
      <c r="KT67" s="160"/>
      <c r="KU67" s="160"/>
      <c r="KV67" s="160"/>
      <c r="KW67" s="160"/>
      <c r="KX67" s="160"/>
      <c r="KY67" s="160"/>
      <c r="KZ67" s="160"/>
      <c r="LA67" s="160"/>
      <c r="LB67" s="160"/>
      <c r="LC67" s="160"/>
      <c r="LD67" s="160"/>
      <c r="LE67" s="160"/>
      <c r="LF67" s="160"/>
      <c r="LG67" s="160"/>
      <c r="LH67" s="160"/>
      <c r="LI67" s="160"/>
      <c r="LJ67" s="160"/>
      <c r="LK67" s="160"/>
      <c r="LL67" s="160"/>
      <c r="LM67" s="160"/>
      <c r="LN67" s="160"/>
      <c r="LO67" s="160"/>
      <c r="LP67" s="160"/>
      <c r="LQ67" s="160"/>
      <c r="LR67" s="160"/>
      <c r="LS67" s="160"/>
      <c r="LT67" s="160"/>
      <c r="LU67" s="160"/>
      <c r="LV67" s="160"/>
      <c r="LW67" s="160"/>
      <c r="LX67" s="160"/>
      <c r="LY67" s="160"/>
      <c r="LZ67" s="160"/>
      <c r="MA67" s="160"/>
      <c r="MB67" s="160"/>
      <c r="MC67" s="160"/>
      <c r="MD67" s="160"/>
      <c r="ME67" s="160"/>
      <c r="MF67" s="160"/>
      <c r="MG67" s="160"/>
      <c r="MH67" s="160"/>
      <c r="MI67" s="160"/>
      <c r="MJ67" s="160"/>
      <c r="MK67" s="160"/>
      <c r="ML67" s="160"/>
      <c r="MM67" s="160"/>
      <c r="MN67" s="160"/>
      <c r="MO67" s="160"/>
      <c r="MP67" s="160"/>
      <c r="MQ67" s="160"/>
      <c r="MR67" s="160"/>
      <c r="MS67" s="160"/>
      <c r="MT67" s="160"/>
      <c r="MU67" s="160"/>
      <c r="MV67" s="160"/>
      <c r="MW67" s="160"/>
      <c r="MX67" s="160"/>
      <c r="MY67" s="160"/>
      <c r="MZ67" s="160"/>
      <c r="NA67" s="160"/>
      <c r="NB67" s="160"/>
      <c r="NC67" s="160"/>
      <c r="ND67" s="160"/>
      <c r="NE67" s="160"/>
      <c r="NF67" s="160"/>
      <c r="NG67" s="160"/>
      <c r="NH67" s="160"/>
      <c r="NI67" s="160"/>
      <c r="NJ67" s="160"/>
      <c r="NK67" s="160"/>
      <c r="NL67" s="160"/>
      <c r="NM67" s="160"/>
      <c r="NN67" s="160"/>
      <c r="NO67" s="160"/>
      <c r="NP67" s="160"/>
      <c r="NQ67" s="160"/>
      <c r="NR67" s="160"/>
      <c r="NS67" s="160"/>
      <c r="NT67" s="160"/>
      <c r="NU67" s="160"/>
      <c r="NV67" s="160"/>
      <c r="NW67" s="160"/>
      <c r="NX67" s="160"/>
      <c r="NY67" s="160"/>
      <c r="NZ67" s="160"/>
      <c r="OA67" s="160"/>
      <c r="OB67" s="160"/>
      <c r="OC67" s="160"/>
      <c r="OD67" s="160"/>
      <c r="OE67" s="160"/>
      <c r="OF67" s="160"/>
      <c r="OG67" s="160"/>
      <c r="OH67" s="160"/>
      <c r="OI67" s="160"/>
      <c r="OJ67" s="160"/>
      <c r="OK67" s="160"/>
      <c r="OL67" s="160"/>
      <c r="OM67" s="160"/>
      <c r="ON67" s="160"/>
      <c r="OO67" s="160"/>
      <c r="OP67" s="160"/>
      <c r="OQ67" s="160"/>
      <c r="OR67" s="160"/>
      <c r="OS67" s="160"/>
      <c r="OT67" s="160"/>
      <c r="OU67" s="160"/>
      <c r="OV67" s="160"/>
      <c r="OW67" s="160"/>
      <c r="OX67" s="160"/>
      <c r="OY67" s="160"/>
      <c r="OZ67" s="160"/>
      <c r="PA67" s="160"/>
      <c r="PB67" s="160"/>
      <c r="PC67" s="160"/>
      <c r="PD67" s="160"/>
      <c r="PE67" s="160"/>
      <c r="PF67" s="160"/>
      <c r="PG67" s="160"/>
      <c r="PH67" s="160"/>
      <c r="PI67" s="160"/>
      <c r="PJ67" s="160"/>
      <c r="PK67" s="160"/>
      <c r="PL67" s="160"/>
      <c r="PM67" s="160"/>
      <c r="PN67" s="160"/>
      <c r="PO67" s="160"/>
      <c r="PP67" s="160"/>
      <c r="PQ67" s="160"/>
      <c r="PR67" s="160"/>
      <c r="PS67" s="160"/>
      <c r="PT67" s="160"/>
      <c r="PU67" s="160"/>
      <c r="PV67" s="160"/>
      <c r="PW67" s="160"/>
      <c r="PX67" s="160"/>
      <c r="PY67" s="160"/>
      <c r="PZ67" s="160"/>
      <c r="QA67" s="160"/>
      <c r="QB67" s="160"/>
      <c r="QC67" s="160"/>
      <c r="QD67" s="160"/>
      <c r="QE67" s="160"/>
      <c r="QF67" s="160"/>
      <c r="QG67" s="160"/>
      <c r="QH67" s="160"/>
      <c r="QI67" s="160"/>
      <c r="QJ67" s="160"/>
      <c r="QK67" s="160"/>
      <c r="QL67" s="160"/>
      <c r="QM67" s="160"/>
      <c r="QN67" s="160"/>
      <c r="QO67" s="160"/>
      <c r="QP67" s="160"/>
      <c r="QQ67" s="160"/>
      <c r="QR67" s="160"/>
      <c r="QS67" s="160"/>
      <c r="QT67" s="160"/>
      <c r="QU67" s="160"/>
      <c r="QV67" s="160"/>
      <c r="QW67" s="160"/>
      <c r="QX67" s="160"/>
      <c r="QY67" s="160"/>
      <c r="QZ67" s="160"/>
      <c r="RA67" s="160"/>
      <c r="RB67" s="160"/>
      <c r="RC67" s="160"/>
      <c r="RD67" s="160"/>
      <c r="RE67" s="160"/>
      <c r="RF67" s="160"/>
      <c r="RG67" s="160"/>
      <c r="RH67" s="160"/>
      <c r="RI67" s="160"/>
      <c r="RJ67" s="160"/>
      <c r="RK67" s="160"/>
      <c r="RL67" s="160"/>
      <c r="RM67" s="160"/>
      <c r="RN67" s="160"/>
      <c r="RO67" s="160"/>
      <c r="RP67" s="160"/>
      <c r="RQ67" s="160"/>
      <c r="RR67" s="160"/>
      <c r="RS67" s="160"/>
      <c r="RT67" s="160"/>
      <c r="RU67" s="160"/>
      <c r="RV67" s="160"/>
      <c r="RW67" s="160"/>
      <c r="RX67" s="160"/>
      <c r="RY67" s="160"/>
      <c r="RZ67" s="160"/>
      <c r="SA67" s="160"/>
      <c r="SB67" s="160"/>
      <c r="SC67" s="160"/>
      <c r="SD67" s="160"/>
      <c r="SE67" s="160"/>
      <c r="SF67" s="160"/>
      <c r="SG67" s="160"/>
      <c r="SH67" s="160"/>
      <c r="SI67" s="160"/>
      <c r="SJ67" s="160"/>
      <c r="SK67" s="160"/>
      <c r="SL67" s="160"/>
      <c r="SM67" s="160"/>
      <c r="SN67" s="160"/>
      <c r="SO67" s="160"/>
      <c r="SP67" s="160"/>
      <c r="SQ67" s="160"/>
      <c r="SR67" s="160"/>
      <c r="SS67" s="160"/>
      <c r="ST67" s="160"/>
      <c r="SU67" s="160"/>
      <c r="SV67" s="160"/>
      <c r="SW67" s="160"/>
      <c r="SX67" s="160"/>
      <c r="SY67" s="160"/>
      <c r="SZ67" s="160"/>
      <c r="TA67" s="160"/>
      <c r="TB67" s="160"/>
      <c r="TC67" s="160"/>
      <c r="TD67" s="160"/>
      <c r="TE67" s="160"/>
      <c r="TF67" s="160"/>
    </row>
    <row r="68" spans="1:526">
      <c r="A68" s="160"/>
      <c r="B68" s="160"/>
      <c r="C68" s="160"/>
      <c r="D68" s="160"/>
      <c r="E68" s="160"/>
      <c r="F68" s="160"/>
      <c r="G68" s="160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0"/>
      <c r="S68" s="160"/>
      <c r="T68" s="160"/>
      <c r="U68" s="160"/>
      <c r="V68" s="160"/>
      <c r="W68" s="160"/>
      <c r="X68" s="160"/>
      <c r="Y68" s="160"/>
      <c r="Z68" s="160"/>
      <c r="AA68" s="160"/>
      <c r="AB68" s="160"/>
      <c r="AC68" s="160"/>
      <c r="AD68" s="160"/>
      <c r="AE68" s="160"/>
      <c r="AF68" s="160"/>
      <c r="AG68" s="160"/>
      <c r="AH68" s="160"/>
      <c r="AI68" s="160"/>
      <c r="AJ68" s="160"/>
      <c r="AK68" s="160"/>
      <c r="AL68" s="160"/>
      <c r="AM68" s="160"/>
      <c r="AN68" s="160"/>
      <c r="AO68" s="160"/>
      <c r="AP68" s="160"/>
      <c r="AQ68" s="160"/>
      <c r="AR68" s="160"/>
      <c r="AS68" s="160"/>
      <c r="AT68" s="160"/>
      <c r="AU68" s="160"/>
      <c r="AV68" s="160"/>
      <c r="AW68" s="160"/>
      <c r="AX68" s="160"/>
      <c r="AY68" s="160"/>
      <c r="AZ68" s="160"/>
      <c r="BA68" s="160"/>
      <c r="BB68" s="160"/>
      <c r="BC68" s="160"/>
      <c r="BD68" s="160"/>
      <c r="BE68" s="160"/>
      <c r="BF68" s="160"/>
      <c r="BG68" s="160"/>
      <c r="BH68" s="160"/>
      <c r="BI68" s="160"/>
      <c r="BJ68" s="160"/>
      <c r="BK68" s="160"/>
      <c r="BL68" s="160"/>
      <c r="BM68" s="160"/>
      <c r="BN68" s="160"/>
      <c r="BO68" s="160"/>
      <c r="BP68" s="160"/>
      <c r="BQ68" s="160"/>
      <c r="BR68" s="160"/>
      <c r="BS68" s="160"/>
      <c r="BT68" s="160"/>
      <c r="BU68" s="160"/>
      <c r="BV68" s="160"/>
      <c r="BW68" s="160"/>
      <c r="BX68" s="160"/>
      <c r="BY68" s="160"/>
      <c r="BZ68" s="160"/>
      <c r="CA68" s="160"/>
      <c r="CB68" s="160"/>
      <c r="CC68" s="160"/>
      <c r="CD68" s="160"/>
      <c r="CE68" s="160"/>
      <c r="CF68" s="160"/>
      <c r="CG68" s="160"/>
      <c r="CH68" s="160"/>
      <c r="CI68" s="160"/>
      <c r="CJ68" s="160"/>
      <c r="CK68" s="160"/>
      <c r="CL68" s="160"/>
      <c r="CM68" s="160"/>
      <c r="CN68" s="160"/>
      <c r="CO68" s="160"/>
      <c r="CP68" s="160"/>
      <c r="CQ68" s="160"/>
      <c r="CR68" s="160"/>
      <c r="CS68" s="160"/>
      <c r="CT68" s="160"/>
      <c r="CU68" s="160"/>
      <c r="CV68" s="160"/>
      <c r="CW68" s="160"/>
      <c r="CX68" s="160"/>
      <c r="CY68" s="160"/>
      <c r="CZ68" s="160"/>
      <c r="DA68" s="160"/>
      <c r="DB68" s="160"/>
      <c r="DC68" s="160"/>
      <c r="DD68" s="160"/>
      <c r="DE68" s="160"/>
      <c r="DF68" s="160"/>
      <c r="DG68" s="160"/>
      <c r="DH68" s="160"/>
      <c r="DI68" s="160"/>
      <c r="DJ68" s="160"/>
      <c r="DK68" s="160"/>
      <c r="DL68" s="160"/>
      <c r="DM68" s="160"/>
      <c r="DN68" s="160"/>
      <c r="DO68" s="160"/>
      <c r="DP68" s="160"/>
      <c r="DQ68" s="160"/>
      <c r="DR68" s="160"/>
      <c r="DS68" s="160"/>
      <c r="DT68" s="160"/>
      <c r="DU68" s="160"/>
      <c r="DV68" s="160"/>
      <c r="DW68" s="160"/>
      <c r="DX68" s="160"/>
      <c r="DY68" s="160"/>
      <c r="DZ68" s="160"/>
      <c r="EA68" s="160"/>
      <c r="EB68" s="160"/>
      <c r="EC68" s="160"/>
      <c r="ED68" s="160"/>
      <c r="EE68" s="160"/>
      <c r="EF68" s="160"/>
      <c r="EG68" s="160"/>
      <c r="EH68" s="160"/>
      <c r="EI68" s="160"/>
      <c r="EJ68" s="160"/>
      <c r="EK68" s="160"/>
      <c r="EL68" s="160"/>
      <c r="EM68" s="160"/>
      <c r="EN68" s="160"/>
      <c r="EO68" s="160"/>
      <c r="EP68" s="160"/>
      <c r="EQ68" s="160"/>
      <c r="ER68" s="160"/>
      <c r="ES68" s="160"/>
      <c r="ET68" s="160"/>
      <c r="EU68" s="160"/>
      <c r="EV68" s="160"/>
      <c r="EW68" s="160"/>
      <c r="EX68" s="160"/>
      <c r="EY68" s="160"/>
      <c r="EZ68" s="160"/>
      <c r="FA68" s="160"/>
      <c r="FB68" s="160"/>
      <c r="FC68" s="160"/>
      <c r="FD68" s="160"/>
      <c r="FE68" s="160"/>
      <c r="FF68" s="160"/>
      <c r="FG68" s="160"/>
      <c r="FH68" s="160"/>
      <c r="FI68" s="160"/>
      <c r="FJ68" s="160"/>
      <c r="FK68" s="160"/>
      <c r="FL68" s="160"/>
      <c r="FM68" s="160"/>
      <c r="FN68" s="160"/>
      <c r="FO68" s="160"/>
      <c r="FP68" s="160"/>
      <c r="FQ68" s="160"/>
      <c r="FR68" s="160"/>
      <c r="FS68" s="160"/>
      <c r="FT68" s="160"/>
      <c r="FU68" s="160"/>
      <c r="FV68" s="160"/>
      <c r="FW68" s="160"/>
      <c r="FX68" s="160"/>
      <c r="FY68" s="160"/>
      <c r="FZ68" s="160"/>
      <c r="GA68" s="160"/>
      <c r="GB68" s="160"/>
      <c r="GC68" s="160"/>
      <c r="GD68" s="160"/>
      <c r="GE68" s="160"/>
      <c r="GF68" s="160"/>
      <c r="GG68" s="160"/>
      <c r="GH68" s="160"/>
      <c r="GI68" s="160"/>
      <c r="GJ68" s="160"/>
      <c r="GK68" s="160"/>
      <c r="GL68" s="160"/>
      <c r="GM68" s="160"/>
      <c r="GN68" s="160"/>
      <c r="GO68" s="160"/>
      <c r="GP68" s="160"/>
      <c r="GQ68" s="160"/>
      <c r="GR68" s="160"/>
      <c r="GS68" s="160"/>
      <c r="GT68" s="160"/>
      <c r="GU68" s="160"/>
      <c r="GV68" s="160"/>
      <c r="GW68" s="160"/>
      <c r="GX68" s="160"/>
      <c r="GY68" s="160"/>
      <c r="GZ68" s="160"/>
      <c r="HA68" s="160"/>
      <c r="HB68" s="160"/>
      <c r="HC68" s="160"/>
      <c r="HD68" s="160"/>
      <c r="HE68" s="160"/>
      <c r="HF68" s="160"/>
      <c r="HG68" s="160"/>
      <c r="HH68" s="160"/>
      <c r="HI68" s="160"/>
      <c r="HJ68" s="160"/>
      <c r="HK68" s="160"/>
      <c r="HL68" s="160"/>
      <c r="HM68" s="160"/>
      <c r="HN68" s="160"/>
      <c r="HO68" s="160"/>
      <c r="HP68" s="160"/>
      <c r="HQ68" s="160"/>
      <c r="HR68" s="160"/>
      <c r="HS68" s="160"/>
      <c r="HT68" s="160"/>
      <c r="HU68" s="160"/>
      <c r="HV68" s="160"/>
      <c r="HW68" s="160"/>
      <c r="HX68" s="160"/>
      <c r="HY68" s="160"/>
      <c r="HZ68" s="160"/>
      <c r="IA68" s="160"/>
      <c r="IB68" s="160"/>
      <c r="IC68" s="160"/>
      <c r="ID68" s="160"/>
      <c r="IE68" s="160"/>
      <c r="IF68" s="160"/>
      <c r="IG68" s="160"/>
      <c r="IH68" s="160"/>
      <c r="II68" s="160"/>
      <c r="IJ68" s="160"/>
      <c r="IK68" s="160"/>
      <c r="IL68" s="160"/>
      <c r="IM68" s="160"/>
      <c r="IN68" s="160"/>
      <c r="IO68" s="160"/>
      <c r="IP68" s="160"/>
      <c r="IQ68" s="160"/>
      <c r="IR68" s="160"/>
      <c r="IS68" s="160"/>
      <c r="IT68" s="160"/>
      <c r="IU68" s="160"/>
      <c r="IV68" s="160"/>
      <c r="IW68" s="160"/>
      <c r="IX68" s="160"/>
      <c r="IY68" s="160"/>
      <c r="IZ68" s="160"/>
      <c r="JA68" s="160"/>
      <c r="JB68" s="160"/>
      <c r="JC68" s="160"/>
      <c r="JD68" s="160"/>
      <c r="JE68" s="160"/>
      <c r="JF68" s="160"/>
      <c r="JG68" s="160"/>
      <c r="JH68" s="160"/>
      <c r="JI68" s="160"/>
      <c r="JJ68" s="160"/>
      <c r="JK68" s="160"/>
      <c r="JL68" s="160"/>
      <c r="JM68" s="160"/>
      <c r="JN68" s="160"/>
      <c r="JO68" s="160"/>
      <c r="JP68" s="160"/>
      <c r="JQ68" s="160"/>
      <c r="JR68" s="160"/>
      <c r="JS68" s="160"/>
      <c r="JT68" s="160"/>
      <c r="JU68" s="160"/>
      <c r="JV68" s="160"/>
      <c r="JW68" s="160"/>
      <c r="JX68" s="160"/>
      <c r="JY68" s="160"/>
      <c r="JZ68" s="160"/>
      <c r="KA68" s="160"/>
      <c r="KB68" s="160"/>
      <c r="KC68" s="160"/>
      <c r="KD68" s="160"/>
      <c r="KE68" s="160"/>
      <c r="KF68" s="160"/>
      <c r="KG68" s="160"/>
      <c r="KH68" s="160"/>
      <c r="KI68" s="160"/>
      <c r="KJ68" s="160"/>
      <c r="KK68" s="160"/>
      <c r="KL68" s="160"/>
      <c r="KM68" s="160"/>
      <c r="KN68" s="160"/>
      <c r="KO68" s="160"/>
      <c r="KP68" s="160"/>
      <c r="KQ68" s="160"/>
      <c r="KR68" s="160"/>
      <c r="KS68" s="160"/>
      <c r="KT68" s="160"/>
      <c r="KU68" s="160"/>
      <c r="KV68" s="160"/>
      <c r="KW68" s="160"/>
      <c r="KX68" s="160"/>
      <c r="KY68" s="160"/>
      <c r="KZ68" s="160"/>
      <c r="LA68" s="160"/>
      <c r="LB68" s="160"/>
      <c r="LC68" s="160"/>
      <c r="LD68" s="160"/>
      <c r="LE68" s="160"/>
      <c r="LF68" s="160"/>
      <c r="LG68" s="160"/>
      <c r="LH68" s="160"/>
      <c r="LI68" s="160"/>
      <c r="LJ68" s="160"/>
      <c r="LK68" s="160"/>
      <c r="LL68" s="160"/>
      <c r="LM68" s="160"/>
      <c r="LN68" s="160"/>
      <c r="LO68" s="160"/>
      <c r="LP68" s="160"/>
      <c r="LQ68" s="160"/>
      <c r="LR68" s="160"/>
      <c r="LS68" s="160"/>
      <c r="LT68" s="160"/>
      <c r="LU68" s="160"/>
      <c r="LV68" s="160"/>
      <c r="LW68" s="160"/>
      <c r="LX68" s="160"/>
      <c r="LY68" s="160"/>
      <c r="LZ68" s="160"/>
      <c r="MA68" s="160"/>
      <c r="MB68" s="160"/>
      <c r="MC68" s="160"/>
      <c r="MD68" s="160"/>
      <c r="ME68" s="160"/>
      <c r="MF68" s="160"/>
      <c r="MG68" s="160"/>
      <c r="MH68" s="160"/>
      <c r="MI68" s="160"/>
      <c r="MJ68" s="160"/>
      <c r="MK68" s="160"/>
      <c r="ML68" s="160"/>
      <c r="MM68" s="160"/>
      <c r="MN68" s="160"/>
      <c r="MO68" s="160"/>
      <c r="MP68" s="160"/>
      <c r="MQ68" s="160"/>
      <c r="MR68" s="160"/>
      <c r="MS68" s="160"/>
      <c r="MT68" s="160"/>
      <c r="MU68" s="160"/>
      <c r="MV68" s="160"/>
      <c r="MW68" s="160"/>
      <c r="MX68" s="160"/>
      <c r="MY68" s="160"/>
      <c r="MZ68" s="160"/>
      <c r="NA68" s="160"/>
      <c r="NB68" s="160"/>
      <c r="NC68" s="160"/>
      <c r="ND68" s="160"/>
      <c r="NE68" s="160"/>
      <c r="NF68" s="160"/>
      <c r="NG68" s="160"/>
      <c r="NH68" s="160"/>
      <c r="NI68" s="160"/>
      <c r="NJ68" s="160"/>
      <c r="NK68" s="160"/>
      <c r="NL68" s="160"/>
      <c r="NM68" s="160"/>
      <c r="NN68" s="160"/>
      <c r="NO68" s="160"/>
      <c r="NP68" s="160"/>
      <c r="NQ68" s="160"/>
      <c r="NR68" s="160"/>
      <c r="NS68" s="160"/>
      <c r="NT68" s="160"/>
      <c r="NU68" s="160"/>
      <c r="NV68" s="160"/>
      <c r="NW68" s="160"/>
      <c r="NX68" s="160"/>
      <c r="NY68" s="160"/>
      <c r="NZ68" s="160"/>
      <c r="OA68" s="160"/>
      <c r="OB68" s="160"/>
      <c r="OC68" s="160"/>
      <c r="OD68" s="160"/>
      <c r="OE68" s="160"/>
      <c r="OF68" s="160"/>
      <c r="OG68" s="160"/>
      <c r="OH68" s="160"/>
      <c r="OI68" s="160"/>
      <c r="OJ68" s="160"/>
      <c r="OK68" s="160"/>
      <c r="OL68" s="160"/>
      <c r="OM68" s="160"/>
      <c r="ON68" s="160"/>
      <c r="OO68" s="160"/>
      <c r="OP68" s="160"/>
      <c r="OQ68" s="160"/>
      <c r="OR68" s="160"/>
      <c r="OS68" s="160"/>
      <c r="OT68" s="160"/>
      <c r="OU68" s="160"/>
      <c r="OV68" s="160"/>
      <c r="OW68" s="160"/>
      <c r="OX68" s="160"/>
      <c r="OY68" s="160"/>
      <c r="OZ68" s="160"/>
      <c r="PA68" s="160"/>
      <c r="PB68" s="160"/>
      <c r="PC68" s="160"/>
      <c r="PD68" s="160"/>
      <c r="PE68" s="160"/>
      <c r="PF68" s="160"/>
      <c r="PG68" s="160"/>
      <c r="PH68" s="160"/>
      <c r="PI68" s="160"/>
      <c r="PJ68" s="160"/>
      <c r="PK68" s="160"/>
      <c r="PL68" s="160"/>
      <c r="PM68" s="160"/>
      <c r="PN68" s="160"/>
      <c r="PO68" s="160"/>
      <c r="PP68" s="160"/>
      <c r="PQ68" s="160"/>
      <c r="PR68" s="160"/>
      <c r="PS68" s="160"/>
      <c r="PT68" s="160"/>
      <c r="PU68" s="160"/>
      <c r="PV68" s="160"/>
      <c r="PW68" s="160"/>
      <c r="PX68" s="160"/>
      <c r="PY68" s="160"/>
      <c r="PZ68" s="160"/>
      <c r="QA68" s="160"/>
      <c r="QB68" s="160"/>
      <c r="QC68" s="160"/>
      <c r="QD68" s="160"/>
      <c r="QE68" s="160"/>
      <c r="QF68" s="160"/>
      <c r="QG68" s="160"/>
      <c r="QH68" s="160"/>
      <c r="QI68" s="160"/>
      <c r="QJ68" s="160"/>
      <c r="QK68" s="160"/>
      <c r="QL68" s="160"/>
      <c r="QM68" s="160"/>
      <c r="QN68" s="160"/>
      <c r="QO68" s="160"/>
      <c r="QP68" s="160"/>
      <c r="QQ68" s="160"/>
      <c r="QR68" s="160"/>
      <c r="QS68" s="160"/>
      <c r="QT68" s="160"/>
      <c r="QU68" s="160"/>
      <c r="QV68" s="160"/>
      <c r="QW68" s="160"/>
      <c r="QX68" s="160"/>
      <c r="QY68" s="160"/>
      <c r="QZ68" s="160"/>
      <c r="RA68" s="160"/>
      <c r="RB68" s="160"/>
      <c r="RC68" s="160"/>
      <c r="RD68" s="160"/>
      <c r="RE68" s="160"/>
      <c r="RF68" s="160"/>
      <c r="RG68" s="160"/>
      <c r="RH68" s="160"/>
      <c r="RI68" s="160"/>
      <c r="RJ68" s="160"/>
      <c r="RK68" s="160"/>
      <c r="RL68" s="160"/>
      <c r="RM68" s="160"/>
      <c r="RN68" s="160"/>
      <c r="RO68" s="160"/>
      <c r="RP68" s="160"/>
      <c r="RQ68" s="160"/>
      <c r="RR68" s="160"/>
      <c r="RS68" s="160"/>
      <c r="RT68" s="160"/>
      <c r="RU68" s="160"/>
      <c r="RV68" s="160"/>
      <c r="RW68" s="160"/>
      <c r="RX68" s="160"/>
      <c r="RY68" s="160"/>
      <c r="RZ68" s="160"/>
      <c r="SA68" s="160"/>
      <c r="SB68" s="160"/>
      <c r="SC68" s="160"/>
      <c r="SD68" s="160"/>
      <c r="SE68" s="160"/>
      <c r="SF68" s="160"/>
      <c r="SG68" s="160"/>
      <c r="SH68" s="160"/>
      <c r="SI68" s="160"/>
      <c r="SJ68" s="160"/>
      <c r="SK68" s="160"/>
      <c r="SL68" s="160"/>
      <c r="SM68" s="160"/>
      <c r="SN68" s="160"/>
      <c r="SO68" s="160"/>
      <c r="SP68" s="160"/>
      <c r="SQ68" s="160"/>
      <c r="SR68" s="160"/>
      <c r="SS68" s="160"/>
      <c r="ST68" s="160"/>
      <c r="SU68" s="160"/>
      <c r="SV68" s="160"/>
      <c r="SW68" s="160"/>
      <c r="SX68" s="160"/>
      <c r="SY68" s="160"/>
      <c r="SZ68" s="160"/>
      <c r="TA68" s="160"/>
      <c r="TB68" s="160"/>
      <c r="TC68" s="160"/>
      <c r="TD68" s="160"/>
      <c r="TE68" s="160"/>
      <c r="TF68" s="160"/>
    </row>
    <row r="69" spans="1:526">
      <c r="A69" s="160"/>
      <c r="B69" s="160"/>
      <c r="C69" s="160"/>
      <c r="D69" s="160"/>
      <c r="E69" s="160"/>
      <c r="F69" s="160"/>
      <c r="G69" s="160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0"/>
      <c r="S69" s="160"/>
      <c r="T69" s="160"/>
      <c r="U69" s="160"/>
      <c r="V69" s="160"/>
      <c r="W69" s="160"/>
      <c r="X69" s="160"/>
      <c r="Y69" s="160"/>
      <c r="Z69" s="160"/>
      <c r="AA69" s="160"/>
      <c r="AB69" s="160"/>
      <c r="AC69" s="160"/>
      <c r="AD69" s="160"/>
      <c r="AE69" s="160"/>
      <c r="AF69" s="160"/>
      <c r="AG69" s="160"/>
      <c r="AH69" s="160"/>
      <c r="AI69" s="160"/>
      <c r="AJ69" s="160"/>
      <c r="AK69" s="160"/>
      <c r="AL69" s="160"/>
      <c r="AM69" s="160"/>
      <c r="AN69" s="160"/>
      <c r="AO69" s="160"/>
      <c r="AP69" s="160"/>
      <c r="AQ69" s="160"/>
      <c r="AR69" s="160"/>
      <c r="AS69" s="160"/>
      <c r="AT69" s="160"/>
      <c r="AU69" s="160"/>
      <c r="AV69" s="160"/>
      <c r="AW69" s="160"/>
      <c r="AX69" s="160"/>
      <c r="AY69" s="160"/>
      <c r="AZ69" s="160"/>
      <c r="BA69" s="160"/>
      <c r="BB69" s="160"/>
      <c r="BC69" s="160"/>
      <c r="BD69" s="160"/>
      <c r="BE69" s="160"/>
      <c r="BF69" s="160"/>
      <c r="BG69" s="160"/>
      <c r="BH69" s="160"/>
      <c r="BI69" s="160"/>
      <c r="BJ69" s="160"/>
      <c r="BK69" s="160"/>
      <c r="BL69" s="160"/>
      <c r="BM69" s="160"/>
      <c r="BN69" s="160"/>
      <c r="BO69" s="160"/>
      <c r="BP69" s="160"/>
      <c r="BQ69" s="160"/>
      <c r="BR69" s="160"/>
      <c r="BS69" s="160"/>
      <c r="BT69" s="160"/>
      <c r="BU69" s="160"/>
      <c r="BV69" s="160"/>
      <c r="BW69" s="160"/>
      <c r="BX69" s="160"/>
      <c r="BY69" s="160"/>
      <c r="BZ69" s="160"/>
      <c r="CA69" s="160"/>
      <c r="CB69" s="160"/>
      <c r="CC69" s="160"/>
      <c r="CD69" s="160"/>
      <c r="CE69" s="160"/>
      <c r="CF69" s="160"/>
      <c r="CG69" s="160"/>
      <c r="CH69" s="160"/>
      <c r="CI69" s="160"/>
      <c r="CJ69" s="160"/>
      <c r="CK69" s="160"/>
      <c r="CL69" s="160"/>
      <c r="CM69" s="160"/>
      <c r="CN69" s="160"/>
      <c r="CO69" s="160"/>
      <c r="CP69" s="160"/>
      <c r="CQ69" s="160"/>
      <c r="CR69" s="160"/>
      <c r="CS69" s="160"/>
      <c r="CT69" s="160"/>
      <c r="CU69" s="160"/>
      <c r="CV69" s="160"/>
      <c r="CW69" s="160"/>
      <c r="CX69" s="160"/>
      <c r="CY69" s="160"/>
      <c r="CZ69" s="160"/>
      <c r="DA69" s="160"/>
      <c r="DB69" s="160"/>
      <c r="DC69" s="160"/>
      <c r="DD69" s="160"/>
      <c r="DE69" s="160"/>
      <c r="DF69" s="160"/>
      <c r="DG69" s="160"/>
      <c r="DH69" s="160"/>
      <c r="DI69" s="160"/>
      <c r="DJ69" s="160"/>
      <c r="DK69" s="160"/>
      <c r="DL69" s="160"/>
      <c r="DM69" s="160"/>
      <c r="DN69" s="160"/>
      <c r="DO69" s="160"/>
      <c r="DP69" s="160"/>
      <c r="DQ69" s="160"/>
      <c r="DR69" s="160"/>
      <c r="DS69" s="160"/>
      <c r="DT69" s="160"/>
      <c r="DU69" s="160"/>
      <c r="DV69" s="160"/>
      <c r="DW69" s="160"/>
      <c r="DX69" s="160"/>
      <c r="DY69" s="160"/>
      <c r="DZ69" s="160"/>
      <c r="EA69" s="160"/>
      <c r="EB69" s="160"/>
      <c r="EC69" s="160"/>
      <c r="ED69" s="160"/>
      <c r="EE69" s="160"/>
      <c r="EF69" s="160"/>
      <c r="EG69" s="160"/>
      <c r="EH69" s="160"/>
      <c r="EI69" s="160"/>
      <c r="EJ69" s="160"/>
      <c r="EK69" s="160"/>
      <c r="EL69" s="160"/>
      <c r="EM69" s="160"/>
      <c r="EN69" s="160"/>
      <c r="EO69" s="160"/>
      <c r="EP69" s="160"/>
      <c r="EQ69" s="160"/>
      <c r="ER69" s="160"/>
      <c r="ES69" s="160"/>
      <c r="ET69" s="160"/>
      <c r="EU69" s="160"/>
      <c r="EV69" s="160"/>
      <c r="EW69" s="160"/>
      <c r="EX69" s="160"/>
      <c r="EY69" s="160"/>
      <c r="EZ69" s="160"/>
      <c r="FA69" s="160"/>
      <c r="FB69" s="160"/>
      <c r="FC69" s="160"/>
      <c r="FD69" s="160"/>
      <c r="FE69" s="160"/>
      <c r="FF69" s="160"/>
      <c r="FG69" s="160"/>
      <c r="FH69" s="160"/>
      <c r="FI69" s="160"/>
      <c r="FJ69" s="160"/>
      <c r="FK69" s="160"/>
      <c r="FL69" s="160"/>
      <c r="FM69" s="160"/>
      <c r="FN69" s="160"/>
      <c r="FO69" s="160"/>
      <c r="FP69" s="160"/>
      <c r="FQ69" s="160"/>
      <c r="FR69" s="160"/>
      <c r="FS69" s="160"/>
      <c r="FT69" s="160"/>
      <c r="FU69" s="160"/>
      <c r="FV69" s="160"/>
      <c r="FW69" s="160"/>
      <c r="FX69" s="160"/>
      <c r="FY69" s="160"/>
      <c r="FZ69" s="160"/>
      <c r="GA69" s="160"/>
      <c r="GB69" s="160"/>
      <c r="GC69" s="160"/>
      <c r="GD69" s="160"/>
      <c r="GE69" s="160"/>
      <c r="GF69" s="160"/>
      <c r="GG69" s="160"/>
      <c r="GH69" s="160"/>
      <c r="GI69" s="160"/>
      <c r="GJ69" s="160"/>
      <c r="GK69" s="160"/>
      <c r="GL69" s="160"/>
      <c r="GM69" s="160"/>
      <c r="GN69" s="160"/>
      <c r="GO69" s="160"/>
      <c r="GP69" s="160"/>
      <c r="GQ69" s="160"/>
      <c r="GR69" s="160"/>
      <c r="GS69" s="160"/>
      <c r="GT69" s="160"/>
      <c r="GU69" s="160"/>
      <c r="GV69" s="160"/>
      <c r="GW69" s="160"/>
      <c r="GX69" s="160"/>
      <c r="GY69" s="160"/>
      <c r="GZ69" s="160"/>
      <c r="HA69" s="160"/>
      <c r="HB69" s="160"/>
      <c r="HC69" s="160"/>
      <c r="HD69" s="160"/>
      <c r="HE69" s="160"/>
      <c r="HF69" s="160"/>
      <c r="HG69" s="160"/>
      <c r="HH69" s="160"/>
      <c r="HI69" s="160"/>
      <c r="HJ69" s="160"/>
      <c r="HK69" s="160"/>
      <c r="HL69" s="160"/>
      <c r="HM69" s="160"/>
      <c r="HN69" s="160"/>
      <c r="HO69" s="160"/>
      <c r="HP69" s="160"/>
      <c r="HQ69" s="160"/>
      <c r="HR69" s="160"/>
      <c r="HS69" s="160"/>
      <c r="HT69" s="160"/>
      <c r="HU69" s="160"/>
      <c r="HV69" s="160"/>
      <c r="HW69" s="160"/>
      <c r="HX69" s="160"/>
      <c r="HY69" s="160"/>
      <c r="HZ69" s="160"/>
      <c r="IA69" s="160"/>
      <c r="IB69" s="160"/>
      <c r="IC69" s="160"/>
      <c r="ID69" s="160"/>
      <c r="IE69" s="160"/>
      <c r="IF69" s="160"/>
      <c r="IG69" s="160"/>
      <c r="IH69" s="160"/>
      <c r="II69" s="160"/>
      <c r="IJ69" s="160"/>
      <c r="IK69" s="160"/>
      <c r="IL69" s="160"/>
      <c r="IM69" s="160"/>
      <c r="IN69" s="160"/>
      <c r="IO69" s="160"/>
      <c r="IP69" s="160"/>
      <c r="IQ69" s="160"/>
      <c r="IR69" s="160"/>
      <c r="IS69" s="160"/>
      <c r="IT69" s="160"/>
      <c r="IU69" s="160"/>
      <c r="IV69" s="160"/>
      <c r="IW69" s="160"/>
      <c r="IX69" s="160"/>
      <c r="IY69" s="160"/>
      <c r="IZ69" s="160"/>
      <c r="JA69" s="160"/>
      <c r="JB69" s="160"/>
      <c r="JC69" s="160"/>
      <c r="JD69" s="160"/>
      <c r="JE69" s="160"/>
      <c r="JF69" s="160"/>
      <c r="JG69" s="160"/>
      <c r="JH69" s="160"/>
      <c r="JI69" s="160"/>
      <c r="JJ69" s="160"/>
      <c r="JK69" s="160"/>
      <c r="JL69" s="160"/>
      <c r="JM69" s="160"/>
      <c r="JN69" s="160"/>
      <c r="JO69" s="160"/>
      <c r="JP69" s="160"/>
      <c r="JQ69" s="160"/>
      <c r="JR69" s="160"/>
      <c r="JS69" s="160"/>
      <c r="JT69" s="160"/>
      <c r="JU69" s="160"/>
      <c r="JV69" s="160"/>
      <c r="JW69" s="160"/>
      <c r="JX69" s="160"/>
      <c r="JY69" s="160"/>
      <c r="JZ69" s="160"/>
      <c r="KA69" s="160"/>
      <c r="KB69" s="160"/>
      <c r="KC69" s="160"/>
      <c r="KD69" s="160"/>
      <c r="KE69" s="160"/>
      <c r="KF69" s="160"/>
      <c r="KG69" s="160"/>
      <c r="KH69" s="160"/>
      <c r="KI69" s="160"/>
      <c r="KJ69" s="160"/>
      <c r="KK69" s="160"/>
      <c r="KL69" s="160"/>
      <c r="KM69" s="160"/>
      <c r="KN69" s="160"/>
      <c r="KO69" s="160"/>
      <c r="KP69" s="160"/>
      <c r="KQ69" s="160"/>
      <c r="KR69" s="160"/>
      <c r="KS69" s="160"/>
      <c r="KT69" s="160"/>
      <c r="KU69" s="160"/>
      <c r="KV69" s="160"/>
      <c r="KW69" s="160"/>
      <c r="KX69" s="160"/>
      <c r="KY69" s="160"/>
      <c r="KZ69" s="160"/>
      <c r="LA69" s="160"/>
      <c r="LB69" s="160"/>
      <c r="LC69" s="160"/>
      <c r="LD69" s="160"/>
      <c r="LE69" s="160"/>
      <c r="LF69" s="160"/>
      <c r="LG69" s="160"/>
      <c r="LH69" s="160"/>
      <c r="LI69" s="160"/>
      <c r="LJ69" s="160"/>
      <c r="LK69" s="160"/>
      <c r="LL69" s="160"/>
      <c r="LM69" s="160"/>
      <c r="LN69" s="160"/>
      <c r="LO69" s="160"/>
      <c r="LP69" s="160"/>
      <c r="LQ69" s="160"/>
      <c r="LR69" s="160"/>
      <c r="LS69" s="160"/>
      <c r="LT69" s="160"/>
      <c r="LU69" s="160"/>
      <c r="LV69" s="160"/>
      <c r="LW69" s="160"/>
      <c r="LX69" s="160"/>
      <c r="LY69" s="160"/>
      <c r="LZ69" s="160"/>
      <c r="MA69" s="160"/>
      <c r="MB69" s="160"/>
      <c r="MC69" s="160"/>
      <c r="MD69" s="160"/>
      <c r="ME69" s="160"/>
      <c r="MF69" s="160"/>
      <c r="MG69" s="160"/>
      <c r="MH69" s="160"/>
      <c r="MI69" s="160"/>
      <c r="MJ69" s="160"/>
      <c r="MK69" s="160"/>
      <c r="ML69" s="160"/>
      <c r="MM69" s="160"/>
      <c r="MN69" s="160"/>
      <c r="MO69" s="160"/>
      <c r="MP69" s="160"/>
      <c r="MQ69" s="160"/>
      <c r="MR69" s="160"/>
      <c r="MS69" s="160"/>
      <c r="MT69" s="160"/>
      <c r="MU69" s="160"/>
      <c r="MV69" s="160"/>
      <c r="MW69" s="160"/>
      <c r="MX69" s="160"/>
      <c r="MY69" s="160"/>
      <c r="MZ69" s="160"/>
      <c r="NA69" s="160"/>
      <c r="NB69" s="160"/>
      <c r="NC69" s="160"/>
      <c r="ND69" s="160"/>
      <c r="NE69" s="160"/>
      <c r="NF69" s="160"/>
      <c r="NG69" s="160"/>
      <c r="NH69" s="160"/>
      <c r="NI69" s="160"/>
      <c r="NJ69" s="160"/>
      <c r="NK69" s="160"/>
      <c r="NL69" s="160"/>
      <c r="NM69" s="160"/>
      <c r="NN69" s="160"/>
      <c r="NO69" s="160"/>
      <c r="NP69" s="160"/>
      <c r="NQ69" s="160"/>
      <c r="NR69" s="160"/>
      <c r="NS69" s="160"/>
      <c r="NT69" s="160"/>
      <c r="NU69" s="160"/>
      <c r="NV69" s="160"/>
      <c r="NW69" s="160"/>
      <c r="NX69" s="160"/>
      <c r="NY69" s="160"/>
      <c r="NZ69" s="160"/>
      <c r="OA69" s="160"/>
      <c r="OB69" s="160"/>
      <c r="OC69" s="160"/>
      <c r="OD69" s="160"/>
      <c r="OE69" s="160"/>
      <c r="OF69" s="160"/>
      <c r="OG69" s="160"/>
      <c r="OH69" s="160"/>
      <c r="OI69" s="160"/>
      <c r="OJ69" s="160"/>
      <c r="OK69" s="160"/>
      <c r="OL69" s="160"/>
      <c r="OM69" s="160"/>
      <c r="ON69" s="160"/>
      <c r="OO69" s="160"/>
      <c r="OP69" s="160"/>
      <c r="OQ69" s="160"/>
      <c r="OR69" s="160"/>
      <c r="OS69" s="160"/>
      <c r="OT69" s="160"/>
      <c r="OU69" s="160"/>
      <c r="OV69" s="160"/>
      <c r="OW69" s="160"/>
      <c r="OX69" s="160"/>
      <c r="OY69" s="160"/>
      <c r="OZ69" s="160"/>
      <c r="PA69" s="160"/>
      <c r="PB69" s="160"/>
      <c r="PC69" s="160"/>
      <c r="PD69" s="160"/>
      <c r="PE69" s="160"/>
      <c r="PF69" s="160"/>
      <c r="PG69" s="160"/>
      <c r="PH69" s="160"/>
      <c r="PI69" s="160"/>
      <c r="PJ69" s="160"/>
      <c r="PK69" s="160"/>
      <c r="PL69" s="160"/>
      <c r="PM69" s="160"/>
      <c r="PN69" s="160"/>
      <c r="PO69" s="160"/>
      <c r="PP69" s="160"/>
      <c r="PQ69" s="160"/>
      <c r="PR69" s="160"/>
      <c r="PS69" s="160"/>
      <c r="PT69" s="160"/>
      <c r="PU69" s="160"/>
      <c r="PV69" s="160"/>
      <c r="PW69" s="160"/>
      <c r="PX69" s="160"/>
      <c r="PY69" s="160"/>
      <c r="PZ69" s="160"/>
      <c r="QA69" s="160"/>
      <c r="QB69" s="160"/>
      <c r="QC69" s="160"/>
      <c r="QD69" s="160"/>
      <c r="QE69" s="160"/>
      <c r="QF69" s="160"/>
      <c r="QG69" s="160"/>
      <c r="QH69" s="160"/>
      <c r="QI69" s="160"/>
      <c r="QJ69" s="160"/>
      <c r="QK69" s="160"/>
      <c r="QL69" s="160"/>
      <c r="QM69" s="160"/>
      <c r="QN69" s="160"/>
      <c r="QO69" s="160"/>
      <c r="QP69" s="160"/>
      <c r="QQ69" s="160"/>
      <c r="QR69" s="160"/>
      <c r="QS69" s="160"/>
      <c r="QT69" s="160"/>
      <c r="QU69" s="160"/>
      <c r="QV69" s="160"/>
      <c r="QW69" s="160"/>
      <c r="QX69" s="160"/>
      <c r="QY69" s="160"/>
      <c r="QZ69" s="160"/>
      <c r="RA69" s="160"/>
      <c r="RB69" s="160"/>
      <c r="RC69" s="160"/>
      <c r="RD69" s="160"/>
      <c r="RE69" s="160"/>
      <c r="RF69" s="160"/>
      <c r="RG69" s="160"/>
      <c r="RH69" s="160"/>
      <c r="RI69" s="160"/>
      <c r="RJ69" s="160"/>
      <c r="RK69" s="160"/>
      <c r="RL69" s="160"/>
      <c r="RM69" s="160"/>
      <c r="RN69" s="160"/>
      <c r="RO69" s="160"/>
      <c r="RP69" s="160"/>
      <c r="RQ69" s="160"/>
      <c r="RR69" s="160"/>
      <c r="RS69" s="160"/>
      <c r="RT69" s="160"/>
      <c r="RU69" s="160"/>
      <c r="RV69" s="160"/>
      <c r="RW69" s="160"/>
      <c r="RX69" s="160"/>
      <c r="RY69" s="160"/>
      <c r="RZ69" s="160"/>
      <c r="SA69" s="160"/>
      <c r="SB69" s="160"/>
      <c r="SC69" s="160"/>
      <c r="SD69" s="160"/>
      <c r="SE69" s="160"/>
      <c r="SF69" s="160"/>
      <c r="SG69" s="160"/>
      <c r="SH69" s="160"/>
      <c r="SI69" s="160"/>
      <c r="SJ69" s="160"/>
      <c r="SK69" s="160"/>
      <c r="SL69" s="160"/>
      <c r="SM69" s="160"/>
      <c r="SN69" s="160"/>
      <c r="SO69" s="160"/>
      <c r="SP69" s="160"/>
      <c r="SQ69" s="160"/>
      <c r="SR69" s="160"/>
      <c r="SS69" s="160"/>
      <c r="ST69" s="160"/>
      <c r="SU69" s="160"/>
      <c r="SV69" s="160"/>
      <c r="SW69" s="160"/>
      <c r="SX69" s="160"/>
      <c r="SY69" s="160"/>
      <c r="SZ69" s="160"/>
      <c r="TA69" s="160"/>
      <c r="TB69" s="160"/>
      <c r="TC69" s="160"/>
      <c r="TD69" s="160"/>
      <c r="TE69" s="160"/>
      <c r="TF69" s="160"/>
    </row>
    <row r="70" spans="1:526">
      <c r="A70" s="160"/>
      <c r="B70" s="160"/>
      <c r="C70" s="160"/>
      <c r="D70" s="160"/>
      <c r="E70" s="160"/>
      <c r="F70" s="160"/>
      <c r="G70" s="160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0"/>
      <c r="S70" s="160"/>
      <c r="T70" s="160"/>
      <c r="U70" s="160"/>
      <c r="V70" s="160"/>
      <c r="W70" s="160"/>
      <c r="X70" s="160"/>
      <c r="Y70" s="160"/>
      <c r="Z70" s="160"/>
      <c r="AA70" s="160"/>
      <c r="AB70" s="160"/>
      <c r="AC70" s="160"/>
      <c r="AD70" s="160"/>
      <c r="AE70" s="160"/>
      <c r="AF70" s="160"/>
      <c r="AG70" s="160"/>
      <c r="AH70" s="160"/>
      <c r="AI70" s="160"/>
      <c r="AJ70" s="160"/>
      <c r="AK70" s="160"/>
      <c r="AL70" s="160"/>
      <c r="AM70" s="160"/>
      <c r="AN70" s="160"/>
      <c r="AO70" s="160"/>
      <c r="AP70" s="160"/>
      <c r="AQ70" s="160"/>
      <c r="AR70" s="160"/>
      <c r="AS70" s="160"/>
      <c r="AT70" s="160"/>
      <c r="AU70" s="160"/>
      <c r="AV70" s="160"/>
      <c r="AW70" s="160"/>
      <c r="AX70" s="160"/>
      <c r="AY70" s="160"/>
      <c r="AZ70" s="160"/>
      <c r="BA70" s="160"/>
      <c r="BB70" s="160"/>
      <c r="BC70" s="160"/>
      <c r="BD70" s="160"/>
      <c r="BE70" s="160"/>
      <c r="BF70" s="160"/>
      <c r="BG70" s="160"/>
      <c r="BH70" s="160"/>
      <c r="BI70" s="160"/>
      <c r="BJ70" s="160"/>
      <c r="BK70" s="160"/>
      <c r="BL70" s="160"/>
      <c r="BM70" s="160"/>
      <c r="BN70" s="160"/>
      <c r="BO70" s="160"/>
      <c r="BP70" s="160"/>
      <c r="BQ70" s="160"/>
      <c r="BR70" s="160"/>
      <c r="BS70" s="160"/>
      <c r="BT70" s="160"/>
      <c r="BU70" s="160"/>
      <c r="BV70" s="160"/>
      <c r="BW70" s="160"/>
      <c r="BX70" s="160"/>
      <c r="BY70" s="160"/>
      <c r="BZ70" s="160"/>
      <c r="CA70" s="160"/>
      <c r="CB70" s="160"/>
      <c r="CC70" s="160"/>
      <c r="CD70" s="160"/>
      <c r="CE70" s="160"/>
      <c r="CF70" s="160"/>
      <c r="CG70" s="160"/>
      <c r="CH70" s="160"/>
      <c r="CI70" s="160"/>
      <c r="CJ70" s="160"/>
      <c r="CK70" s="160"/>
      <c r="CL70" s="160"/>
      <c r="CM70" s="160"/>
      <c r="CN70" s="160"/>
      <c r="CO70" s="160"/>
      <c r="CP70" s="160"/>
      <c r="CQ70" s="160"/>
      <c r="CR70" s="160"/>
      <c r="CS70" s="160"/>
      <c r="CT70" s="160"/>
      <c r="CU70" s="160"/>
      <c r="CV70" s="160"/>
      <c r="CW70" s="160"/>
      <c r="CX70" s="160"/>
      <c r="CY70" s="160"/>
      <c r="CZ70" s="160"/>
      <c r="DA70" s="160"/>
      <c r="DB70" s="160"/>
      <c r="DC70" s="160"/>
      <c r="DD70" s="160"/>
      <c r="DE70" s="160"/>
      <c r="DF70" s="160"/>
      <c r="DG70" s="160"/>
      <c r="DH70" s="160"/>
      <c r="DI70" s="160"/>
      <c r="DJ70" s="160"/>
      <c r="DK70" s="160"/>
      <c r="DL70" s="160"/>
      <c r="DM70" s="160"/>
      <c r="DN70" s="160"/>
      <c r="DO70" s="160"/>
      <c r="DP70" s="160"/>
      <c r="DQ70" s="160"/>
      <c r="DR70" s="160"/>
      <c r="DS70" s="160"/>
      <c r="DT70" s="160"/>
      <c r="DU70" s="160"/>
      <c r="DV70" s="160"/>
      <c r="DW70" s="160"/>
      <c r="DX70" s="160"/>
      <c r="DY70" s="160"/>
      <c r="DZ70" s="160"/>
      <c r="EA70" s="160"/>
      <c r="EB70" s="160"/>
      <c r="EC70" s="160"/>
      <c r="ED70" s="160"/>
      <c r="EE70" s="160"/>
      <c r="EF70" s="160"/>
      <c r="EG70" s="160"/>
      <c r="EH70" s="160"/>
      <c r="EI70" s="160"/>
      <c r="EJ70" s="160"/>
      <c r="EK70" s="160"/>
      <c r="EL70" s="160"/>
      <c r="EM70" s="160"/>
      <c r="EN70" s="160"/>
      <c r="EO70" s="160"/>
      <c r="EP70" s="160"/>
      <c r="EQ70" s="160"/>
      <c r="ER70" s="160"/>
      <c r="ES70" s="160"/>
      <c r="ET70" s="160"/>
      <c r="EU70" s="160"/>
      <c r="EV70" s="160"/>
      <c r="EW70" s="160"/>
      <c r="EX70" s="160"/>
      <c r="EY70" s="160"/>
      <c r="EZ70" s="160"/>
      <c r="FA70" s="160"/>
      <c r="FB70" s="160"/>
      <c r="FC70" s="160"/>
      <c r="FD70" s="160"/>
      <c r="FE70" s="160"/>
      <c r="FF70" s="160"/>
      <c r="FG70" s="160"/>
      <c r="FH70" s="160"/>
      <c r="FI70" s="160"/>
      <c r="FJ70" s="160"/>
      <c r="FK70" s="160"/>
      <c r="FL70" s="160"/>
      <c r="FM70" s="160"/>
      <c r="FN70" s="160"/>
      <c r="FO70" s="160"/>
      <c r="FP70" s="160"/>
      <c r="FQ70" s="160"/>
      <c r="FR70" s="160"/>
      <c r="FS70" s="160"/>
      <c r="FT70" s="160"/>
      <c r="FU70" s="160"/>
      <c r="FV70" s="160"/>
      <c r="FW70" s="160"/>
      <c r="FX70" s="160"/>
      <c r="FY70" s="160"/>
      <c r="FZ70" s="160"/>
      <c r="GA70" s="160"/>
      <c r="GB70" s="160"/>
      <c r="GC70" s="160"/>
      <c r="GD70" s="160"/>
      <c r="GE70" s="160"/>
      <c r="GF70" s="160"/>
      <c r="GG70" s="160"/>
      <c r="GH70" s="160"/>
      <c r="GI70" s="160"/>
      <c r="GJ70" s="160"/>
      <c r="GK70" s="160"/>
      <c r="GL70" s="160"/>
      <c r="GM70" s="160"/>
      <c r="GN70" s="160"/>
      <c r="GO70" s="160"/>
      <c r="GP70" s="160"/>
      <c r="GQ70" s="160"/>
      <c r="GR70" s="160"/>
      <c r="GS70" s="160"/>
      <c r="GT70" s="160"/>
      <c r="GU70" s="160"/>
      <c r="GV70" s="160"/>
      <c r="GW70" s="160"/>
      <c r="GX70" s="160"/>
      <c r="GY70" s="160"/>
      <c r="GZ70" s="160"/>
      <c r="HA70" s="160"/>
      <c r="HB70" s="160"/>
      <c r="HC70" s="160"/>
      <c r="HD70" s="160"/>
      <c r="HE70" s="160"/>
      <c r="HF70" s="160"/>
      <c r="HG70" s="160"/>
      <c r="HH70" s="160"/>
      <c r="HI70" s="160"/>
      <c r="HJ70" s="160"/>
      <c r="HK70" s="160"/>
      <c r="HL70" s="160"/>
      <c r="HM70" s="160"/>
      <c r="HN70" s="160"/>
      <c r="HO70" s="160"/>
      <c r="HP70" s="160"/>
      <c r="HQ70" s="160"/>
      <c r="HR70" s="160"/>
      <c r="HS70" s="160"/>
      <c r="HT70" s="160"/>
      <c r="HU70" s="160"/>
      <c r="HV70" s="160"/>
      <c r="HW70" s="160"/>
      <c r="HX70" s="160"/>
      <c r="HY70" s="160"/>
      <c r="HZ70" s="160"/>
      <c r="IA70" s="160"/>
      <c r="IB70" s="160"/>
      <c r="IC70" s="160"/>
      <c r="ID70" s="160"/>
      <c r="IE70" s="160"/>
      <c r="IF70" s="160"/>
      <c r="IG70" s="160"/>
      <c r="IH70" s="160"/>
      <c r="II70" s="160"/>
      <c r="IJ70" s="160"/>
      <c r="IK70" s="160"/>
      <c r="IL70" s="160"/>
      <c r="IM70" s="160"/>
      <c r="IN70" s="160"/>
      <c r="IO70" s="160"/>
      <c r="IP70" s="160"/>
      <c r="IQ70" s="160"/>
      <c r="IR70" s="160"/>
      <c r="IS70" s="160"/>
      <c r="IT70" s="160"/>
      <c r="IU70" s="160"/>
      <c r="IV70" s="160"/>
      <c r="IW70" s="160"/>
      <c r="IX70" s="160"/>
      <c r="IY70" s="160"/>
      <c r="IZ70" s="160"/>
      <c r="JA70" s="160"/>
      <c r="JB70" s="160"/>
      <c r="JC70" s="160"/>
      <c r="JD70" s="160"/>
      <c r="JE70" s="160"/>
      <c r="JF70" s="160"/>
      <c r="JG70" s="160"/>
      <c r="JH70" s="160"/>
      <c r="JI70" s="160"/>
      <c r="JJ70" s="160"/>
      <c r="JK70" s="160"/>
      <c r="JL70" s="160"/>
      <c r="JM70" s="160"/>
      <c r="JN70" s="160"/>
      <c r="JO70" s="160"/>
      <c r="JP70" s="160"/>
      <c r="JQ70" s="160"/>
      <c r="JR70" s="160"/>
      <c r="JS70" s="160"/>
      <c r="JT70" s="160"/>
      <c r="JU70" s="160"/>
      <c r="JV70" s="160"/>
      <c r="JW70" s="160"/>
      <c r="JX70" s="160"/>
      <c r="JY70" s="160"/>
      <c r="JZ70" s="160"/>
      <c r="KA70" s="160"/>
      <c r="KB70" s="160"/>
      <c r="KC70" s="160"/>
      <c r="KD70" s="160"/>
      <c r="KE70" s="160"/>
      <c r="KF70" s="160"/>
      <c r="KG70" s="160"/>
      <c r="KH70" s="160"/>
      <c r="KI70" s="160"/>
      <c r="KJ70" s="160"/>
      <c r="KK70" s="160"/>
      <c r="KL70" s="160"/>
      <c r="KM70" s="160"/>
      <c r="KN70" s="160"/>
      <c r="KO70" s="160"/>
      <c r="KP70" s="160"/>
      <c r="KQ70" s="160"/>
      <c r="KR70" s="160"/>
      <c r="KS70" s="160"/>
      <c r="KT70" s="160"/>
      <c r="KU70" s="160"/>
      <c r="KV70" s="160"/>
      <c r="KW70" s="160"/>
      <c r="KX70" s="160"/>
      <c r="KY70" s="160"/>
      <c r="KZ70" s="160"/>
      <c r="LA70" s="160"/>
      <c r="LB70" s="160"/>
      <c r="LC70" s="160"/>
      <c r="LD70" s="160"/>
      <c r="LE70" s="160"/>
      <c r="LF70" s="160"/>
      <c r="LG70" s="160"/>
      <c r="LH70" s="160"/>
      <c r="LI70" s="160"/>
      <c r="LJ70" s="160"/>
      <c r="LK70" s="160"/>
      <c r="LL70" s="160"/>
      <c r="LM70" s="160"/>
      <c r="LN70" s="160"/>
      <c r="LO70" s="160"/>
      <c r="LP70" s="160"/>
      <c r="LQ70" s="160"/>
      <c r="LR70" s="160"/>
      <c r="LS70" s="160"/>
      <c r="LT70" s="160"/>
      <c r="LU70" s="160"/>
      <c r="LV70" s="160"/>
      <c r="LW70" s="160"/>
      <c r="LX70" s="160"/>
      <c r="LY70" s="160"/>
      <c r="LZ70" s="160"/>
      <c r="MA70" s="160"/>
      <c r="MB70" s="160"/>
      <c r="MC70" s="160"/>
      <c r="MD70" s="160"/>
      <c r="ME70" s="160"/>
      <c r="MF70" s="160"/>
      <c r="MG70" s="160"/>
      <c r="MH70" s="160"/>
      <c r="MI70" s="160"/>
      <c r="MJ70" s="160"/>
      <c r="MK70" s="160"/>
      <c r="ML70" s="160"/>
      <c r="MM70" s="160"/>
      <c r="MN70" s="160"/>
      <c r="MO70" s="160"/>
      <c r="MP70" s="160"/>
      <c r="MQ70" s="160"/>
      <c r="MR70" s="160"/>
      <c r="MS70" s="160"/>
      <c r="MT70" s="160"/>
      <c r="MU70" s="160"/>
      <c r="MV70" s="160"/>
      <c r="MW70" s="160"/>
      <c r="MX70" s="160"/>
      <c r="MY70" s="160"/>
      <c r="MZ70" s="160"/>
      <c r="NA70" s="160"/>
      <c r="NB70" s="160"/>
      <c r="NC70" s="160"/>
      <c r="ND70" s="160"/>
      <c r="NE70" s="160"/>
      <c r="NF70" s="160"/>
      <c r="NG70" s="160"/>
      <c r="NH70" s="160"/>
      <c r="NI70" s="160"/>
      <c r="NJ70" s="160"/>
      <c r="NK70" s="160"/>
      <c r="NL70" s="160"/>
      <c r="NM70" s="160"/>
      <c r="NN70" s="160"/>
      <c r="NO70" s="160"/>
      <c r="NP70" s="160"/>
      <c r="NQ70" s="160"/>
      <c r="NR70" s="160"/>
      <c r="NS70" s="160"/>
      <c r="NT70" s="160"/>
      <c r="NU70" s="160"/>
      <c r="NV70" s="160"/>
      <c r="NW70" s="160"/>
      <c r="NX70" s="160"/>
      <c r="NY70" s="160"/>
      <c r="NZ70" s="160"/>
      <c r="OA70" s="160"/>
      <c r="OB70" s="160"/>
      <c r="OC70" s="160"/>
      <c r="OD70" s="160"/>
      <c r="OE70" s="160"/>
      <c r="OF70" s="160"/>
      <c r="OG70" s="160"/>
      <c r="OH70" s="160"/>
      <c r="OI70" s="160"/>
      <c r="OJ70" s="160"/>
      <c r="OK70" s="160"/>
      <c r="OL70" s="160"/>
      <c r="OM70" s="160"/>
      <c r="ON70" s="160"/>
      <c r="OO70" s="160"/>
      <c r="OP70" s="160"/>
      <c r="OQ70" s="160"/>
      <c r="OR70" s="160"/>
      <c r="OS70" s="160"/>
      <c r="OT70" s="160"/>
      <c r="OU70" s="160"/>
      <c r="OV70" s="160"/>
      <c r="OW70" s="160"/>
      <c r="OX70" s="160"/>
      <c r="OY70" s="160"/>
      <c r="OZ70" s="160"/>
      <c r="PA70" s="160"/>
      <c r="PB70" s="160"/>
      <c r="PC70" s="160"/>
      <c r="PD70" s="160"/>
      <c r="PE70" s="160"/>
      <c r="PF70" s="160"/>
      <c r="PG70" s="160"/>
      <c r="PH70" s="160"/>
      <c r="PI70" s="160"/>
      <c r="PJ70" s="160"/>
      <c r="PK70" s="160"/>
      <c r="PL70" s="160"/>
      <c r="PM70" s="160"/>
      <c r="PN70" s="160"/>
      <c r="PO70" s="160"/>
      <c r="PP70" s="160"/>
      <c r="PQ70" s="160"/>
      <c r="PR70" s="160"/>
      <c r="PS70" s="160"/>
      <c r="PT70" s="160"/>
      <c r="PU70" s="160"/>
      <c r="PV70" s="160"/>
      <c r="PW70" s="160"/>
      <c r="PX70" s="160"/>
      <c r="PY70" s="160"/>
      <c r="PZ70" s="160"/>
      <c r="QA70" s="160"/>
      <c r="QB70" s="160"/>
      <c r="QC70" s="160"/>
      <c r="QD70" s="160"/>
      <c r="QE70" s="160"/>
      <c r="QF70" s="160"/>
      <c r="QG70" s="160"/>
      <c r="QH70" s="160"/>
      <c r="QI70" s="160"/>
      <c r="QJ70" s="160"/>
      <c r="QK70" s="160"/>
      <c r="QL70" s="160"/>
      <c r="QM70" s="160"/>
      <c r="QN70" s="160"/>
      <c r="QO70" s="160"/>
      <c r="QP70" s="160"/>
      <c r="QQ70" s="160"/>
      <c r="QR70" s="160"/>
      <c r="QS70" s="160"/>
      <c r="QT70" s="160"/>
      <c r="QU70" s="160"/>
      <c r="QV70" s="160"/>
      <c r="QW70" s="160"/>
      <c r="QX70" s="160"/>
      <c r="QY70" s="160"/>
      <c r="QZ70" s="160"/>
      <c r="RA70" s="160"/>
      <c r="RB70" s="160"/>
      <c r="RC70" s="160"/>
      <c r="RD70" s="160"/>
      <c r="RE70" s="160"/>
      <c r="RF70" s="160"/>
      <c r="RG70" s="160"/>
      <c r="RH70" s="160"/>
      <c r="RI70" s="160"/>
      <c r="RJ70" s="160"/>
      <c r="RK70" s="160"/>
      <c r="RL70" s="160"/>
      <c r="RM70" s="160"/>
      <c r="RN70" s="160"/>
      <c r="RO70" s="160"/>
      <c r="RP70" s="160"/>
      <c r="RQ70" s="160"/>
      <c r="RR70" s="160"/>
      <c r="RS70" s="160"/>
      <c r="RT70" s="160"/>
      <c r="RU70" s="160"/>
      <c r="RV70" s="160"/>
      <c r="RW70" s="160"/>
      <c r="RX70" s="160"/>
      <c r="RY70" s="160"/>
      <c r="RZ70" s="160"/>
      <c r="SA70" s="160"/>
      <c r="SB70" s="160"/>
      <c r="SC70" s="160"/>
      <c r="SD70" s="160"/>
      <c r="SE70" s="160"/>
      <c r="SF70" s="160"/>
      <c r="SG70" s="160"/>
      <c r="SH70" s="160"/>
      <c r="SI70" s="160"/>
      <c r="SJ70" s="160"/>
      <c r="SK70" s="160"/>
      <c r="SL70" s="160"/>
      <c r="SM70" s="160"/>
      <c r="SN70" s="160"/>
      <c r="SO70" s="160"/>
      <c r="SP70" s="160"/>
      <c r="SQ70" s="160"/>
      <c r="SR70" s="160"/>
      <c r="SS70" s="160"/>
      <c r="ST70" s="160"/>
      <c r="SU70" s="160"/>
      <c r="SV70" s="160"/>
      <c r="SW70" s="160"/>
      <c r="SX70" s="160"/>
      <c r="SY70" s="160"/>
      <c r="SZ70" s="160"/>
      <c r="TA70" s="160"/>
      <c r="TB70" s="160"/>
      <c r="TC70" s="160"/>
      <c r="TD70" s="160"/>
      <c r="TE70" s="160"/>
      <c r="TF70" s="160"/>
    </row>
    <row r="71" spans="1:526">
      <c r="A71" s="160"/>
      <c r="B71" s="160"/>
      <c r="C71" s="160"/>
      <c r="D71" s="160"/>
      <c r="E71" s="160"/>
      <c r="F71" s="160"/>
      <c r="G71" s="160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0"/>
      <c r="S71" s="160"/>
      <c r="T71" s="160"/>
      <c r="U71" s="160"/>
      <c r="V71" s="160"/>
      <c r="W71" s="160"/>
      <c r="X71" s="160"/>
      <c r="Y71" s="160"/>
      <c r="Z71" s="160"/>
      <c r="AA71" s="160"/>
      <c r="AB71" s="160"/>
      <c r="AC71" s="160"/>
      <c r="AD71" s="160"/>
      <c r="AE71" s="160"/>
      <c r="AF71" s="160"/>
      <c r="AG71" s="160"/>
      <c r="AH71" s="160"/>
      <c r="AI71" s="160"/>
      <c r="AJ71" s="160"/>
      <c r="AK71" s="160"/>
      <c r="AL71" s="160"/>
      <c r="AM71" s="160"/>
      <c r="AN71" s="160"/>
      <c r="AO71" s="160"/>
      <c r="AP71" s="160"/>
      <c r="AQ71" s="160"/>
      <c r="AR71" s="160"/>
      <c r="AS71" s="160"/>
      <c r="AT71" s="160"/>
      <c r="AU71" s="160"/>
      <c r="AV71" s="160"/>
      <c r="AW71" s="160"/>
      <c r="AX71" s="160"/>
      <c r="AY71" s="160"/>
      <c r="AZ71" s="160"/>
      <c r="BA71" s="160"/>
      <c r="BB71" s="160"/>
      <c r="BC71" s="160"/>
      <c r="BD71" s="160"/>
      <c r="BE71" s="160"/>
      <c r="BF71" s="160"/>
      <c r="BG71" s="160"/>
      <c r="BH71" s="160"/>
      <c r="BI71" s="160"/>
      <c r="BJ71" s="160"/>
      <c r="BK71" s="160"/>
      <c r="BL71" s="160"/>
      <c r="BM71" s="160"/>
      <c r="BN71" s="160"/>
      <c r="BO71" s="160"/>
      <c r="BP71" s="160"/>
      <c r="BQ71" s="160"/>
      <c r="BR71" s="160"/>
      <c r="BS71" s="160"/>
      <c r="BT71" s="160"/>
      <c r="BU71" s="160"/>
      <c r="BV71" s="160"/>
      <c r="BW71" s="160"/>
      <c r="BX71" s="160"/>
      <c r="BY71" s="160"/>
      <c r="BZ71" s="160"/>
      <c r="CA71" s="160"/>
      <c r="CB71" s="160"/>
      <c r="CC71" s="160"/>
      <c r="CD71" s="160"/>
      <c r="CE71" s="160"/>
      <c r="CF71" s="160"/>
      <c r="CG71" s="160"/>
      <c r="CH71" s="160"/>
      <c r="CI71" s="160"/>
      <c r="CJ71" s="160"/>
      <c r="CK71" s="160"/>
      <c r="CL71" s="160"/>
      <c r="CM71" s="160"/>
      <c r="CN71" s="160"/>
      <c r="CO71" s="160"/>
      <c r="CP71" s="160"/>
      <c r="CQ71" s="160"/>
      <c r="CR71" s="160"/>
      <c r="CS71" s="160"/>
      <c r="CT71" s="160"/>
      <c r="CU71" s="160"/>
      <c r="CV71" s="160"/>
      <c r="CW71" s="160"/>
      <c r="CX71" s="160"/>
      <c r="CY71" s="160"/>
      <c r="CZ71" s="160"/>
      <c r="DA71" s="160"/>
      <c r="DB71" s="160"/>
      <c r="DC71" s="160"/>
      <c r="DD71" s="160"/>
      <c r="DE71" s="160"/>
      <c r="DF71" s="160"/>
      <c r="DG71" s="160"/>
      <c r="DH71" s="160"/>
      <c r="DI71" s="160"/>
      <c r="DJ71" s="160"/>
      <c r="DK71" s="160"/>
      <c r="DL71" s="160"/>
      <c r="DM71" s="160"/>
      <c r="DN71" s="160"/>
      <c r="DO71" s="160"/>
      <c r="DP71" s="160"/>
      <c r="DQ71" s="160"/>
      <c r="DR71" s="160"/>
      <c r="DS71" s="160"/>
      <c r="DT71" s="160"/>
      <c r="DU71" s="160"/>
      <c r="DV71" s="160"/>
      <c r="DW71" s="160"/>
      <c r="DX71" s="160"/>
      <c r="DY71" s="160"/>
      <c r="DZ71" s="160"/>
      <c r="EA71" s="160"/>
      <c r="EB71" s="160"/>
      <c r="EC71" s="160"/>
      <c r="ED71" s="160"/>
      <c r="EE71" s="160"/>
      <c r="EF71" s="160"/>
      <c r="EG71" s="160"/>
      <c r="EH71" s="160"/>
      <c r="EI71" s="160"/>
      <c r="EJ71" s="160"/>
      <c r="EK71" s="160"/>
      <c r="EL71" s="160"/>
      <c r="EM71" s="160"/>
      <c r="EN71" s="160"/>
      <c r="EO71" s="160"/>
      <c r="EP71" s="160"/>
      <c r="EQ71" s="160"/>
      <c r="ER71" s="160"/>
      <c r="ES71" s="160"/>
      <c r="ET71" s="160"/>
      <c r="EU71" s="160"/>
      <c r="EV71" s="160"/>
      <c r="EW71" s="160"/>
      <c r="EX71" s="160"/>
      <c r="EY71" s="160"/>
      <c r="EZ71" s="160"/>
      <c r="FA71" s="160"/>
      <c r="FB71" s="160"/>
      <c r="FC71" s="160"/>
      <c r="FD71" s="160"/>
      <c r="FE71" s="160"/>
      <c r="FF71" s="160"/>
      <c r="FG71" s="160"/>
      <c r="FH71" s="160"/>
      <c r="FI71" s="160"/>
      <c r="FJ71" s="160"/>
      <c r="FK71" s="160"/>
      <c r="FL71" s="160"/>
      <c r="FM71" s="160"/>
      <c r="FN71" s="160"/>
      <c r="FO71" s="160"/>
      <c r="FP71" s="160"/>
      <c r="FQ71" s="160"/>
      <c r="FR71" s="160"/>
      <c r="FS71" s="160"/>
      <c r="FT71" s="160"/>
      <c r="FU71" s="160"/>
      <c r="FV71" s="160"/>
      <c r="FW71" s="160"/>
      <c r="FX71" s="160"/>
      <c r="FY71" s="160"/>
      <c r="FZ71" s="160"/>
      <c r="GA71" s="160"/>
      <c r="GB71" s="160"/>
      <c r="GC71" s="160"/>
      <c r="GD71" s="160"/>
      <c r="GE71" s="160"/>
      <c r="GF71" s="160"/>
      <c r="GG71" s="160"/>
      <c r="GH71" s="160"/>
      <c r="GI71" s="160"/>
      <c r="GJ71" s="160"/>
      <c r="GK71" s="160"/>
      <c r="GL71" s="160"/>
      <c r="GM71" s="160"/>
      <c r="GN71" s="160"/>
      <c r="GO71" s="160"/>
      <c r="GP71" s="160"/>
      <c r="GQ71" s="160"/>
      <c r="GR71" s="160"/>
      <c r="GS71" s="160"/>
      <c r="GT71" s="160"/>
      <c r="GU71" s="160"/>
      <c r="GV71" s="160"/>
      <c r="GW71" s="160"/>
      <c r="GX71" s="160"/>
      <c r="GY71" s="160"/>
      <c r="GZ71" s="160"/>
      <c r="HA71" s="160"/>
      <c r="HB71" s="160"/>
      <c r="HC71" s="160"/>
      <c r="HD71" s="160"/>
      <c r="HE71" s="160"/>
      <c r="HF71" s="160"/>
      <c r="HG71" s="160"/>
      <c r="HH71" s="160"/>
      <c r="HI71" s="160"/>
      <c r="HJ71" s="160"/>
      <c r="HK71" s="160"/>
      <c r="HL71" s="160"/>
      <c r="HM71" s="160"/>
      <c r="HN71" s="160"/>
      <c r="HO71" s="160"/>
      <c r="HP71" s="160"/>
      <c r="HQ71" s="160"/>
      <c r="HR71" s="160"/>
      <c r="HS71" s="160"/>
      <c r="HT71" s="160"/>
      <c r="HU71" s="160"/>
      <c r="HV71" s="160"/>
      <c r="HW71" s="160"/>
      <c r="HX71" s="160"/>
      <c r="HY71" s="160"/>
      <c r="HZ71" s="160"/>
      <c r="IA71" s="160"/>
      <c r="IB71" s="160"/>
      <c r="IC71" s="160"/>
      <c r="ID71" s="160"/>
      <c r="IE71" s="160"/>
      <c r="IF71" s="160"/>
      <c r="IG71" s="160"/>
      <c r="IH71" s="160"/>
      <c r="II71" s="160"/>
      <c r="IJ71" s="160"/>
      <c r="IK71" s="160"/>
      <c r="IL71" s="160"/>
      <c r="IM71" s="160"/>
      <c r="IN71" s="160"/>
      <c r="IO71" s="160"/>
      <c r="IP71" s="160"/>
      <c r="IQ71" s="160"/>
      <c r="IR71" s="160"/>
      <c r="IS71" s="160"/>
      <c r="IT71" s="160"/>
      <c r="IU71" s="160"/>
      <c r="IV71" s="160"/>
      <c r="IW71" s="160"/>
      <c r="IX71" s="160"/>
      <c r="IY71" s="160"/>
      <c r="IZ71" s="160"/>
      <c r="JA71" s="160"/>
      <c r="JB71" s="160"/>
      <c r="JC71" s="160"/>
      <c r="JD71" s="160"/>
      <c r="JE71" s="160"/>
      <c r="JF71" s="160"/>
      <c r="JG71" s="160"/>
      <c r="JH71" s="160"/>
      <c r="JI71" s="160"/>
      <c r="JJ71" s="160"/>
      <c r="JK71" s="160"/>
      <c r="JL71" s="160"/>
      <c r="JM71" s="160"/>
      <c r="JN71" s="160"/>
      <c r="JO71" s="160"/>
      <c r="JP71" s="160"/>
      <c r="JQ71" s="160"/>
      <c r="JR71" s="160"/>
      <c r="JS71" s="160"/>
      <c r="JT71" s="160"/>
      <c r="JU71" s="160"/>
      <c r="JV71" s="160"/>
      <c r="JW71" s="160"/>
      <c r="JX71" s="160"/>
      <c r="JY71" s="160"/>
      <c r="JZ71" s="160"/>
      <c r="KA71" s="160"/>
      <c r="KB71" s="160"/>
      <c r="KC71" s="160"/>
      <c r="KD71" s="160"/>
      <c r="KE71" s="160"/>
      <c r="KF71" s="160"/>
      <c r="KG71" s="160"/>
      <c r="KH71" s="160"/>
      <c r="KI71" s="160"/>
      <c r="KJ71" s="160"/>
      <c r="KK71" s="160"/>
      <c r="KL71" s="160"/>
      <c r="KM71" s="160"/>
      <c r="KN71" s="160"/>
      <c r="KO71" s="160"/>
      <c r="KP71" s="160"/>
      <c r="KQ71" s="160"/>
      <c r="KR71" s="160"/>
      <c r="KS71" s="160"/>
      <c r="KT71" s="160"/>
      <c r="KU71" s="160"/>
      <c r="KV71" s="160"/>
      <c r="KW71" s="160"/>
      <c r="KX71" s="160"/>
      <c r="KY71" s="160"/>
      <c r="KZ71" s="160"/>
      <c r="LA71" s="160"/>
      <c r="LB71" s="160"/>
      <c r="LC71" s="160"/>
      <c r="LD71" s="160"/>
      <c r="LE71" s="160"/>
      <c r="LF71" s="160"/>
      <c r="LG71" s="160"/>
      <c r="LH71" s="160"/>
      <c r="LI71" s="160"/>
      <c r="LJ71" s="160"/>
      <c r="LK71" s="160"/>
      <c r="LL71" s="160"/>
      <c r="LM71" s="160"/>
      <c r="LN71" s="160"/>
      <c r="LO71" s="160"/>
      <c r="LP71" s="160"/>
      <c r="LQ71" s="160"/>
      <c r="LR71" s="160"/>
      <c r="LS71" s="160"/>
      <c r="LT71" s="160"/>
      <c r="LU71" s="160"/>
      <c r="LV71" s="160"/>
      <c r="LW71" s="160"/>
      <c r="LX71" s="160"/>
      <c r="LY71" s="160"/>
      <c r="LZ71" s="160"/>
      <c r="MA71" s="160"/>
      <c r="MB71" s="160"/>
      <c r="MC71" s="160"/>
      <c r="MD71" s="160"/>
      <c r="ME71" s="160"/>
      <c r="MF71" s="160"/>
      <c r="MG71" s="160"/>
      <c r="MH71" s="160"/>
      <c r="MI71" s="160"/>
      <c r="MJ71" s="160"/>
      <c r="MK71" s="160"/>
      <c r="ML71" s="160"/>
      <c r="MM71" s="160"/>
      <c r="MN71" s="160"/>
      <c r="MO71" s="160"/>
      <c r="MP71" s="160"/>
      <c r="MQ71" s="160"/>
      <c r="MR71" s="160"/>
      <c r="MS71" s="160"/>
      <c r="MT71" s="160"/>
      <c r="MU71" s="160"/>
      <c r="MV71" s="160"/>
      <c r="MW71" s="160"/>
      <c r="MX71" s="160"/>
      <c r="MY71" s="160"/>
      <c r="MZ71" s="160"/>
      <c r="NA71" s="160"/>
      <c r="NB71" s="160"/>
      <c r="NC71" s="160"/>
      <c r="ND71" s="160"/>
      <c r="NE71" s="160"/>
      <c r="NF71" s="160"/>
      <c r="NG71" s="160"/>
      <c r="NH71" s="160"/>
      <c r="NI71" s="160"/>
      <c r="NJ71" s="160"/>
      <c r="NK71" s="160"/>
      <c r="NL71" s="160"/>
      <c r="NM71" s="160"/>
      <c r="NN71" s="160"/>
      <c r="NO71" s="160"/>
      <c r="NP71" s="160"/>
      <c r="NQ71" s="160"/>
      <c r="NR71" s="160"/>
      <c r="NS71" s="160"/>
      <c r="NT71" s="160"/>
      <c r="NU71" s="160"/>
      <c r="NV71" s="160"/>
      <c r="NW71" s="160"/>
      <c r="NX71" s="160"/>
      <c r="NY71" s="160"/>
      <c r="NZ71" s="160"/>
      <c r="OA71" s="160"/>
      <c r="OB71" s="160"/>
      <c r="OC71" s="160"/>
      <c r="OD71" s="160"/>
      <c r="OE71" s="160"/>
      <c r="OF71" s="160"/>
      <c r="OG71" s="160"/>
      <c r="OH71" s="160"/>
      <c r="OI71" s="160"/>
      <c r="OJ71" s="160"/>
      <c r="OK71" s="160"/>
      <c r="OL71" s="160"/>
      <c r="OM71" s="160"/>
      <c r="ON71" s="160"/>
      <c r="OO71" s="160"/>
      <c r="OP71" s="160"/>
      <c r="OQ71" s="160"/>
      <c r="OR71" s="160"/>
      <c r="OS71" s="160"/>
      <c r="OT71" s="160"/>
      <c r="OU71" s="160"/>
      <c r="OV71" s="160"/>
      <c r="OW71" s="160"/>
      <c r="OX71" s="160"/>
      <c r="OY71" s="160"/>
      <c r="OZ71" s="160"/>
      <c r="PA71" s="160"/>
      <c r="PB71" s="160"/>
      <c r="PC71" s="160"/>
      <c r="PD71" s="160"/>
      <c r="PE71" s="160"/>
      <c r="PF71" s="160"/>
      <c r="PG71" s="160"/>
      <c r="PH71" s="160"/>
      <c r="PI71" s="160"/>
      <c r="PJ71" s="160"/>
      <c r="PK71" s="160"/>
      <c r="PL71" s="160"/>
      <c r="PM71" s="160"/>
      <c r="PN71" s="160"/>
      <c r="PO71" s="160"/>
      <c r="PP71" s="160"/>
      <c r="PQ71" s="160"/>
      <c r="PR71" s="160"/>
      <c r="PS71" s="160"/>
      <c r="PT71" s="160"/>
      <c r="PU71" s="160"/>
      <c r="PV71" s="160"/>
      <c r="PW71" s="160"/>
      <c r="PX71" s="160"/>
      <c r="PY71" s="160"/>
      <c r="PZ71" s="160"/>
      <c r="QA71" s="160"/>
      <c r="QB71" s="160"/>
      <c r="QC71" s="160"/>
      <c r="QD71" s="160"/>
      <c r="QE71" s="160"/>
      <c r="QF71" s="160"/>
      <c r="QG71" s="160"/>
      <c r="QH71" s="160"/>
      <c r="QI71" s="160"/>
      <c r="QJ71" s="160"/>
      <c r="QK71" s="160"/>
      <c r="QL71" s="160"/>
      <c r="QM71" s="160"/>
      <c r="QN71" s="160"/>
      <c r="QO71" s="160"/>
      <c r="QP71" s="160"/>
      <c r="QQ71" s="160"/>
      <c r="QR71" s="160"/>
      <c r="QS71" s="160"/>
      <c r="QT71" s="160"/>
      <c r="QU71" s="160"/>
      <c r="QV71" s="160"/>
      <c r="QW71" s="160"/>
      <c r="QX71" s="160"/>
      <c r="QY71" s="160"/>
      <c r="QZ71" s="160"/>
      <c r="RA71" s="160"/>
      <c r="RB71" s="160"/>
      <c r="RC71" s="160"/>
      <c r="RD71" s="160"/>
      <c r="RE71" s="160"/>
      <c r="RF71" s="160"/>
      <c r="RG71" s="160"/>
      <c r="RH71" s="160"/>
      <c r="RI71" s="160"/>
      <c r="RJ71" s="160"/>
      <c r="RK71" s="160"/>
      <c r="RL71" s="160"/>
      <c r="RM71" s="160"/>
      <c r="RN71" s="160"/>
      <c r="RO71" s="160"/>
      <c r="RP71" s="160"/>
      <c r="RQ71" s="160"/>
      <c r="RR71" s="160"/>
      <c r="RS71" s="160"/>
      <c r="RT71" s="160"/>
      <c r="RU71" s="160"/>
      <c r="RV71" s="160"/>
      <c r="RW71" s="160"/>
      <c r="RX71" s="160"/>
      <c r="RY71" s="160"/>
      <c r="RZ71" s="160"/>
      <c r="SA71" s="160"/>
      <c r="SB71" s="160"/>
      <c r="SC71" s="160"/>
      <c r="SD71" s="160"/>
      <c r="SE71" s="160"/>
      <c r="SF71" s="160"/>
      <c r="SG71" s="160"/>
      <c r="SH71" s="160"/>
      <c r="SI71" s="160"/>
      <c r="SJ71" s="160"/>
      <c r="SK71" s="160"/>
      <c r="SL71" s="160"/>
      <c r="SM71" s="160"/>
      <c r="SN71" s="160"/>
      <c r="SO71" s="160"/>
      <c r="SP71" s="160"/>
      <c r="SQ71" s="160"/>
      <c r="SR71" s="160"/>
      <c r="SS71" s="160"/>
      <c r="ST71" s="160"/>
      <c r="SU71" s="160"/>
      <c r="SV71" s="160"/>
      <c r="SW71" s="160"/>
      <c r="SX71" s="160"/>
      <c r="SY71" s="160"/>
      <c r="SZ71" s="160"/>
      <c r="TA71" s="160"/>
      <c r="TB71" s="160"/>
      <c r="TC71" s="160"/>
      <c r="TD71" s="160"/>
      <c r="TE71" s="160"/>
      <c r="TF71" s="160"/>
    </row>
    <row r="72" spans="1:526">
      <c r="A72" s="160"/>
      <c r="B72" s="160"/>
      <c r="C72" s="160"/>
      <c r="D72" s="160"/>
      <c r="E72" s="160"/>
      <c r="F72" s="160"/>
      <c r="G72" s="160"/>
      <c r="H72" s="160"/>
      <c r="I72" s="160"/>
      <c r="J72" s="160"/>
      <c r="K72" s="160"/>
      <c r="L72" s="160"/>
      <c r="M72" s="160"/>
      <c r="N72" s="160"/>
      <c r="O72" s="160"/>
      <c r="P72" s="160"/>
      <c r="Q72" s="160"/>
      <c r="R72" s="160"/>
      <c r="S72" s="160"/>
      <c r="T72" s="160"/>
      <c r="U72" s="160"/>
      <c r="V72" s="160"/>
      <c r="W72" s="160"/>
      <c r="X72" s="160"/>
      <c r="Y72" s="160"/>
      <c r="Z72" s="160"/>
      <c r="AA72" s="160"/>
      <c r="AB72" s="160"/>
      <c r="AC72" s="160"/>
      <c r="AD72" s="160"/>
      <c r="AE72" s="160"/>
      <c r="AF72" s="160"/>
      <c r="AG72" s="160"/>
      <c r="AH72" s="160"/>
      <c r="AI72" s="160"/>
      <c r="AJ72" s="160"/>
      <c r="AK72" s="160"/>
      <c r="AL72" s="160"/>
      <c r="AM72" s="160"/>
      <c r="AN72" s="160"/>
      <c r="AO72" s="160"/>
      <c r="AP72" s="160"/>
      <c r="AQ72" s="160"/>
      <c r="AR72" s="160"/>
      <c r="AS72" s="160"/>
      <c r="AT72" s="160"/>
      <c r="AU72" s="160"/>
      <c r="AV72" s="160"/>
      <c r="AW72" s="160"/>
      <c r="AX72" s="160"/>
      <c r="AY72" s="160"/>
      <c r="AZ72" s="160"/>
      <c r="BA72" s="160"/>
      <c r="BB72" s="160"/>
      <c r="BC72" s="160"/>
      <c r="BD72" s="160"/>
      <c r="BE72" s="160"/>
      <c r="BF72" s="160"/>
      <c r="BG72" s="160"/>
      <c r="BH72" s="160"/>
      <c r="BI72" s="160"/>
      <c r="BJ72" s="160"/>
      <c r="BK72" s="160"/>
      <c r="BL72" s="160"/>
      <c r="BM72" s="160"/>
      <c r="BN72" s="160"/>
      <c r="BO72" s="160"/>
      <c r="BP72" s="160"/>
      <c r="BQ72" s="160"/>
      <c r="BR72" s="160"/>
      <c r="BS72" s="160"/>
      <c r="BT72" s="160"/>
      <c r="BU72" s="160"/>
      <c r="BV72" s="160"/>
      <c r="BW72" s="160"/>
      <c r="BX72" s="160"/>
      <c r="BY72" s="160"/>
      <c r="BZ72" s="160"/>
      <c r="CA72" s="160"/>
      <c r="CB72" s="160"/>
      <c r="CC72" s="160"/>
      <c r="CD72" s="160"/>
      <c r="CE72" s="160"/>
      <c r="CF72" s="160"/>
      <c r="CG72" s="160"/>
      <c r="CH72" s="160"/>
      <c r="CI72" s="160"/>
      <c r="CJ72" s="160"/>
      <c r="CK72" s="160"/>
      <c r="CL72" s="160"/>
      <c r="CM72" s="160"/>
      <c r="CN72" s="160"/>
      <c r="CO72" s="160"/>
      <c r="CP72" s="160"/>
      <c r="CQ72" s="160"/>
      <c r="CR72" s="160"/>
      <c r="CS72" s="160"/>
      <c r="CT72" s="160"/>
      <c r="CU72" s="160"/>
      <c r="CV72" s="160"/>
      <c r="CW72" s="160"/>
      <c r="CX72" s="160"/>
      <c r="CY72" s="160"/>
      <c r="CZ72" s="160"/>
      <c r="DA72" s="160"/>
      <c r="DB72" s="160"/>
      <c r="DC72" s="160"/>
      <c r="DD72" s="160"/>
      <c r="DE72" s="160"/>
      <c r="DF72" s="160"/>
      <c r="DG72" s="160"/>
      <c r="DH72" s="160"/>
      <c r="DI72" s="160"/>
      <c r="DJ72" s="160"/>
      <c r="DK72" s="160"/>
      <c r="DL72" s="160"/>
      <c r="DM72" s="160"/>
      <c r="DN72" s="160"/>
      <c r="DO72" s="160"/>
      <c r="DP72" s="160"/>
      <c r="DQ72" s="160"/>
      <c r="DR72" s="160"/>
      <c r="DS72" s="160"/>
      <c r="DT72" s="160"/>
      <c r="DU72" s="160"/>
      <c r="DV72" s="160"/>
      <c r="DW72" s="160"/>
      <c r="DX72" s="160"/>
      <c r="DY72" s="160"/>
      <c r="DZ72" s="160"/>
      <c r="EA72" s="160"/>
      <c r="EB72" s="160"/>
      <c r="EC72" s="160"/>
      <c r="ED72" s="160"/>
      <c r="EE72" s="160"/>
      <c r="EF72" s="160"/>
      <c r="EG72" s="160"/>
      <c r="EH72" s="160"/>
      <c r="EI72" s="160"/>
      <c r="EJ72" s="160"/>
      <c r="EK72" s="160"/>
      <c r="EL72" s="160"/>
      <c r="EM72" s="160"/>
      <c r="EN72" s="160"/>
      <c r="EO72" s="160"/>
      <c r="EP72" s="160"/>
      <c r="EQ72" s="160"/>
      <c r="ER72" s="160"/>
      <c r="ES72" s="160"/>
      <c r="ET72" s="160"/>
      <c r="EU72" s="160"/>
      <c r="EV72" s="160"/>
      <c r="EW72" s="160"/>
      <c r="EX72" s="160"/>
      <c r="EY72" s="160"/>
      <c r="EZ72" s="160"/>
      <c r="FA72" s="160"/>
      <c r="FB72" s="160"/>
      <c r="FC72" s="160"/>
      <c r="FD72" s="160"/>
      <c r="FE72" s="160"/>
      <c r="FF72" s="160"/>
      <c r="FG72" s="160"/>
      <c r="FH72" s="160"/>
      <c r="FI72" s="160"/>
      <c r="FJ72" s="160"/>
      <c r="FK72" s="160"/>
      <c r="FL72" s="160"/>
      <c r="FM72" s="160"/>
      <c r="FN72" s="160"/>
      <c r="FO72" s="160"/>
      <c r="FP72" s="160"/>
      <c r="FQ72" s="160"/>
      <c r="FR72" s="160"/>
      <c r="FS72" s="160"/>
      <c r="FT72" s="160"/>
      <c r="FU72" s="160"/>
      <c r="FV72" s="160"/>
      <c r="FW72" s="160"/>
      <c r="FX72" s="160"/>
      <c r="FY72" s="160"/>
      <c r="FZ72" s="160"/>
      <c r="GA72" s="160"/>
      <c r="GB72" s="160"/>
      <c r="GC72" s="160"/>
      <c r="GD72" s="160"/>
      <c r="GE72" s="160"/>
      <c r="GF72" s="160"/>
      <c r="GG72" s="160"/>
      <c r="GH72" s="160"/>
      <c r="GI72" s="160"/>
      <c r="GJ72" s="160"/>
      <c r="GK72" s="160"/>
      <c r="GL72" s="160"/>
      <c r="GM72" s="160"/>
      <c r="GN72" s="160"/>
      <c r="GO72" s="160"/>
      <c r="GP72" s="160"/>
      <c r="GQ72" s="160"/>
      <c r="GR72" s="160"/>
      <c r="GS72" s="160"/>
      <c r="GT72" s="160"/>
      <c r="GU72" s="160"/>
      <c r="GV72" s="160"/>
      <c r="GW72" s="160"/>
      <c r="GX72" s="160"/>
      <c r="GY72" s="160"/>
      <c r="GZ72" s="160"/>
      <c r="HA72" s="160"/>
      <c r="HB72" s="160"/>
      <c r="HC72" s="160"/>
      <c r="HD72" s="160"/>
      <c r="HE72" s="160"/>
      <c r="HF72" s="160"/>
      <c r="HG72" s="160"/>
      <c r="HH72" s="160"/>
      <c r="HI72" s="160"/>
      <c r="HJ72" s="160"/>
      <c r="HK72" s="160"/>
      <c r="HL72" s="160"/>
      <c r="HM72" s="160"/>
      <c r="HN72" s="160"/>
      <c r="HO72" s="160"/>
      <c r="HP72" s="160"/>
      <c r="HQ72" s="160"/>
      <c r="HR72" s="160"/>
      <c r="HS72" s="160"/>
      <c r="HT72" s="160"/>
      <c r="HU72" s="160"/>
      <c r="HV72" s="160"/>
      <c r="HW72" s="160"/>
      <c r="HX72" s="160"/>
      <c r="HY72" s="160"/>
      <c r="HZ72" s="160"/>
      <c r="IA72" s="160"/>
      <c r="IB72" s="160"/>
      <c r="IC72" s="160"/>
      <c r="ID72" s="160"/>
      <c r="IE72" s="160"/>
      <c r="IF72" s="160"/>
      <c r="IG72" s="160"/>
      <c r="IH72" s="160"/>
      <c r="II72" s="160"/>
      <c r="IJ72" s="160"/>
      <c r="IK72" s="160"/>
      <c r="IL72" s="160"/>
      <c r="IM72" s="160"/>
      <c r="IN72" s="160"/>
      <c r="IO72" s="160"/>
      <c r="IP72" s="160"/>
      <c r="IQ72" s="160"/>
      <c r="IR72" s="160"/>
      <c r="IS72" s="160"/>
      <c r="IT72" s="160"/>
      <c r="IU72" s="160"/>
      <c r="IV72" s="160"/>
      <c r="IW72" s="160"/>
      <c r="IX72" s="160"/>
      <c r="IY72" s="160"/>
      <c r="IZ72" s="160"/>
      <c r="JA72" s="160"/>
      <c r="JB72" s="160"/>
      <c r="JC72" s="160"/>
      <c r="JD72" s="160"/>
      <c r="JE72" s="160"/>
      <c r="JF72" s="160"/>
      <c r="JG72" s="160"/>
      <c r="JH72" s="160"/>
      <c r="JI72" s="160"/>
      <c r="JJ72" s="160"/>
      <c r="JK72" s="160"/>
      <c r="JL72" s="160"/>
      <c r="JM72" s="160"/>
      <c r="JN72" s="160"/>
      <c r="JO72" s="160"/>
      <c r="JP72" s="160"/>
      <c r="JQ72" s="160"/>
      <c r="JR72" s="160"/>
      <c r="JS72" s="160"/>
      <c r="JT72" s="160"/>
      <c r="JU72" s="160"/>
      <c r="JV72" s="160"/>
      <c r="JW72" s="160"/>
      <c r="JX72" s="160"/>
      <c r="JY72" s="160"/>
      <c r="JZ72" s="160"/>
      <c r="KA72" s="160"/>
      <c r="KB72" s="160"/>
      <c r="KC72" s="160"/>
      <c r="KD72" s="160"/>
      <c r="KE72" s="160"/>
      <c r="KF72" s="160"/>
      <c r="KG72" s="160"/>
      <c r="KH72" s="160"/>
      <c r="KI72" s="160"/>
      <c r="KJ72" s="160"/>
      <c r="KK72" s="160"/>
      <c r="KL72" s="160"/>
      <c r="KM72" s="160"/>
      <c r="KN72" s="160"/>
      <c r="KO72" s="160"/>
      <c r="KP72" s="160"/>
      <c r="KQ72" s="160"/>
      <c r="KR72" s="160"/>
      <c r="KS72" s="160"/>
      <c r="KT72" s="160"/>
      <c r="KU72" s="160"/>
      <c r="KV72" s="160"/>
      <c r="KW72" s="160"/>
      <c r="KX72" s="160"/>
      <c r="KY72" s="160"/>
      <c r="KZ72" s="160"/>
      <c r="LA72" s="160"/>
      <c r="LB72" s="160"/>
      <c r="LC72" s="160"/>
      <c r="LD72" s="160"/>
      <c r="LE72" s="160"/>
      <c r="LF72" s="160"/>
      <c r="LG72" s="160"/>
      <c r="LH72" s="160"/>
      <c r="LI72" s="160"/>
      <c r="LJ72" s="160"/>
      <c r="LK72" s="160"/>
      <c r="LL72" s="160"/>
      <c r="LM72" s="160"/>
      <c r="LN72" s="160"/>
      <c r="LO72" s="160"/>
      <c r="LP72" s="160"/>
      <c r="LQ72" s="160"/>
      <c r="LR72" s="160"/>
      <c r="LS72" s="160"/>
      <c r="LT72" s="160"/>
      <c r="LU72" s="160"/>
      <c r="LV72" s="160"/>
      <c r="LW72" s="160"/>
      <c r="LX72" s="160"/>
      <c r="LY72" s="160"/>
      <c r="LZ72" s="160"/>
      <c r="MA72" s="160"/>
      <c r="MB72" s="160"/>
      <c r="MC72" s="160"/>
      <c r="MD72" s="160"/>
      <c r="ME72" s="160"/>
      <c r="MF72" s="160"/>
      <c r="MG72" s="160"/>
      <c r="MH72" s="160"/>
      <c r="MI72" s="160"/>
      <c r="MJ72" s="160"/>
      <c r="MK72" s="160"/>
      <c r="ML72" s="160"/>
      <c r="MM72" s="160"/>
      <c r="MN72" s="160"/>
      <c r="MO72" s="160"/>
      <c r="MP72" s="160"/>
      <c r="MQ72" s="160"/>
      <c r="MR72" s="160"/>
      <c r="MS72" s="160"/>
      <c r="MT72" s="160"/>
      <c r="MU72" s="160"/>
      <c r="MV72" s="160"/>
      <c r="MW72" s="160"/>
      <c r="MX72" s="160"/>
      <c r="MY72" s="160"/>
      <c r="MZ72" s="160"/>
      <c r="NA72" s="160"/>
      <c r="NB72" s="160"/>
      <c r="NC72" s="160"/>
      <c r="ND72" s="160"/>
      <c r="NE72" s="160"/>
      <c r="NF72" s="160"/>
      <c r="NG72" s="160"/>
      <c r="NH72" s="160"/>
      <c r="NI72" s="160"/>
      <c r="NJ72" s="160"/>
      <c r="NK72" s="160"/>
      <c r="NL72" s="160"/>
      <c r="NM72" s="160"/>
      <c r="NN72" s="160"/>
      <c r="NO72" s="160"/>
      <c r="NP72" s="160"/>
      <c r="NQ72" s="160"/>
      <c r="NR72" s="160"/>
      <c r="NS72" s="160"/>
      <c r="NT72" s="160"/>
      <c r="NU72" s="160"/>
      <c r="NV72" s="160"/>
      <c r="NW72" s="160"/>
      <c r="NX72" s="160"/>
      <c r="NY72" s="160"/>
      <c r="NZ72" s="160"/>
      <c r="OA72" s="160"/>
      <c r="OB72" s="160"/>
      <c r="OC72" s="160"/>
      <c r="OD72" s="160"/>
      <c r="OE72" s="160"/>
      <c r="OF72" s="160"/>
      <c r="OG72" s="160"/>
      <c r="OH72" s="160"/>
      <c r="OI72" s="160"/>
      <c r="OJ72" s="160"/>
      <c r="OK72" s="160"/>
      <c r="OL72" s="160"/>
      <c r="OM72" s="160"/>
      <c r="ON72" s="160"/>
      <c r="OO72" s="160"/>
      <c r="OP72" s="160"/>
      <c r="OQ72" s="160"/>
      <c r="OR72" s="160"/>
      <c r="OS72" s="160"/>
      <c r="OT72" s="160"/>
      <c r="OU72" s="160"/>
      <c r="OV72" s="160"/>
      <c r="OW72" s="160"/>
      <c r="OX72" s="160"/>
      <c r="OY72" s="160"/>
      <c r="OZ72" s="160"/>
      <c r="PA72" s="160"/>
      <c r="PB72" s="160"/>
      <c r="PC72" s="160"/>
      <c r="PD72" s="160"/>
      <c r="PE72" s="160"/>
      <c r="PF72" s="160"/>
      <c r="PG72" s="160"/>
      <c r="PH72" s="160"/>
      <c r="PI72" s="160"/>
      <c r="PJ72" s="160"/>
      <c r="PK72" s="160"/>
      <c r="PL72" s="160"/>
      <c r="PM72" s="160"/>
      <c r="PN72" s="160"/>
      <c r="PO72" s="160"/>
      <c r="PP72" s="160"/>
      <c r="PQ72" s="160"/>
      <c r="PR72" s="160"/>
      <c r="PS72" s="160"/>
      <c r="PT72" s="160"/>
      <c r="PU72" s="160"/>
      <c r="PV72" s="160"/>
      <c r="PW72" s="160"/>
      <c r="PX72" s="160"/>
      <c r="PY72" s="160"/>
      <c r="PZ72" s="160"/>
      <c r="QA72" s="160"/>
      <c r="QB72" s="160"/>
      <c r="QC72" s="160"/>
      <c r="QD72" s="160"/>
      <c r="QE72" s="160"/>
      <c r="QF72" s="160"/>
      <c r="QG72" s="160"/>
      <c r="QH72" s="160"/>
      <c r="QI72" s="160"/>
      <c r="QJ72" s="160"/>
      <c r="QK72" s="160"/>
      <c r="QL72" s="160"/>
      <c r="QM72" s="160"/>
      <c r="QN72" s="160"/>
      <c r="QO72" s="160"/>
      <c r="QP72" s="160"/>
      <c r="QQ72" s="160"/>
      <c r="QR72" s="160"/>
      <c r="QS72" s="160"/>
      <c r="QT72" s="160"/>
      <c r="QU72" s="160"/>
      <c r="QV72" s="160"/>
      <c r="QW72" s="160"/>
      <c r="QX72" s="160"/>
      <c r="QY72" s="160"/>
      <c r="QZ72" s="160"/>
      <c r="RA72" s="160"/>
      <c r="RB72" s="160"/>
      <c r="RC72" s="160"/>
      <c r="RD72" s="160"/>
      <c r="RE72" s="160"/>
      <c r="RF72" s="160"/>
      <c r="RG72" s="160"/>
      <c r="RH72" s="160"/>
      <c r="RI72" s="160"/>
      <c r="RJ72" s="160"/>
      <c r="RK72" s="160"/>
      <c r="RL72" s="160"/>
      <c r="RM72" s="160"/>
      <c r="RN72" s="160"/>
      <c r="RO72" s="160"/>
      <c r="RP72" s="160"/>
      <c r="RQ72" s="160"/>
      <c r="RR72" s="160"/>
      <c r="RS72" s="160"/>
      <c r="RT72" s="160"/>
      <c r="RU72" s="160"/>
      <c r="RV72" s="160"/>
      <c r="RW72" s="160"/>
      <c r="RX72" s="160"/>
      <c r="RY72" s="160"/>
      <c r="RZ72" s="160"/>
      <c r="SA72" s="160"/>
      <c r="SB72" s="160"/>
      <c r="SC72" s="160"/>
      <c r="SD72" s="160"/>
      <c r="SE72" s="160"/>
      <c r="SF72" s="160"/>
      <c r="SG72" s="160"/>
      <c r="SH72" s="160"/>
      <c r="SI72" s="160"/>
      <c r="SJ72" s="160"/>
      <c r="SK72" s="160"/>
      <c r="SL72" s="160"/>
      <c r="SM72" s="160"/>
      <c r="SN72" s="160"/>
      <c r="SO72" s="160"/>
      <c r="SP72" s="160"/>
      <c r="SQ72" s="160"/>
      <c r="SR72" s="160"/>
      <c r="SS72" s="160"/>
      <c r="ST72" s="160"/>
      <c r="SU72" s="160"/>
      <c r="SV72" s="160"/>
      <c r="SW72" s="160"/>
      <c r="SX72" s="160"/>
      <c r="SY72" s="160"/>
      <c r="SZ72" s="160"/>
      <c r="TA72" s="160"/>
      <c r="TB72" s="160"/>
      <c r="TC72" s="160"/>
      <c r="TD72" s="160"/>
      <c r="TE72" s="160"/>
      <c r="TF72" s="160"/>
    </row>
    <row r="73" spans="1:526">
      <c r="A73" s="160"/>
      <c r="B73" s="160"/>
      <c r="C73" s="160"/>
      <c r="D73" s="160"/>
      <c r="E73" s="160"/>
      <c r="F73" s="160"/>
      <c r="G73" s="160"/>
      <c r="H73" s="160"/>
      <c r="I73" s="160"/>
      <c r="J73" s="160"/>
      <c r="K73" s="160"/>
      <c r="L73" s="160"/>
      <c r="M73" s="160"/>
      <c r="N73" s="160"/>
      <c r="O73" s="160"/>
      <c r="P73" s="160"/>
      <c r="Q73" s="160"/>
      <c r="R73" s="160"/>
      <c r="S73" s="160"/>
      <c r="T73" s="160"/>
      <c r="U73" s="160"/>
      <c r="V73" s="160"/>
      <c r="W73" s="160"/>
      <c r="X73" s="160"/>
      <c r="Y73" s="160"/>
      <c r="Z73" s="160"/>
      <c r="AA73" s="160"/>
      <c r="AB73" s="160"/>
      <c r="AC73" s="160"/>
      <c r="AD73" s="160"/>
      <c r="AE73" s="160"/>
      <c r="AF73" s="160"/>
      <c r="AG73" s="160"/>
      <c r="AH73" s="160"/>
      <c r="AI73" s="160"/>
      <c r="AJ73" s="160"/>
      <c r="AK73" s="160"/>
      <c r="AL73" s="160"/>
      <c r="AM73" s="160"/>
      <c r="AN73" s="160"/>
      <c r="AO73" s="160"/>
      <c r="AP73" s="160"/>
      <c r="AQ73" s="160"/>
      <c r="AR73" s="160"/>
      <c r="AS73" s="160"/>
      <c r="AT73" s="160"/>
      <c r="AU73" s="160"/>
      <c r="AV73" s="160"/>
      <c r="AW73" s="160"/>
      <c r="AX73" s="160"/>
      <c r="AY73" s="160"/>
      <c r="AZ73" s="160"/>
      <c r="BA73" s="160"/>
      <c r="BB73" s="160"/>
      <c r="BC73" s="160"/>
      <c r="BD73" s="160"/>
      <c r="BE73" s="160"/>
      <c r="BF73" s="160"/>
      <c r="BG73" s="160"/>
      <c r="BH73" s="160"/>
      <c r="BI73" s="160"/>
      <c r="BJ73" s="160"/>
      <c r="BK73" s="160"/>
      <c r="BL73" s="160"/>
      <c r="BM73" s="160"/>
      <c r="BN73" s="160"/>
      <c r="BO73" s="160"/>
      <c r="BP73" s="160"/>
      <c r="BQ73" s="160"/>
      <c r="BR73" s="160"/>
      <c r="BS73" s="160"/>
      <c r="BT73" s="160"/>
      <c r="BU73" s="160"/>
      <c r="BV73" s="160"/>
      <c r="BW73" s="160"/>
      <c r="BX73" s="160"/>
      <c r="BY73" s="160"/>
      <c r="BZ73" s="160"/>
      <c r="CA73" s="160"/>
      <c r="CB73" s="160"/>
      <c r="CC73" s="160"/>
      <c r="CD73" s="160"/>
      <c r="CE73" s="160"/>
      <c r="CF73" s="160"/>
      <c r="CG73" s="160"/>
      <c r="CH73" s="160"/>
      <c r="CI73" s="160"/>
      <c r="CJ73" s="160"/>
      <c r="CK73" s="160"/>
      <c r="CL73" s="160"/>
      <c r="CM73" s="160"/>
      <c r="CN73" s="160"/>
      <c r="CO73" s="160"/>
      <c r="CP73" s="160"/>
      <c r="CQ73" s="160"/>
      <c r="CR73" s="160"/>
      <c r="CS73" s="160"/>
      <c r="CT73" s="160"/>
      <c r="CU73" s="160"/>
      <c r="CV73" s="160"/>
      <c r="CW73" s="160"/>
      <c r="CX73" s="160"/>
      <c r="CY73" s="160"/>
      <c r="CZ73" s="160"/>
      <c r="DA73" s="160"/>
      <c r="DB73" s="160"/>
      <c r="DC73" s="160"/>
      <c r="DD73" s="160"/>
      <c r="DE73" s="160"/>
      <c r="DF73" s="160"/>
      <c r="DG73" s="160"/>
      <c r="DH73" s="160"/>
      <c r="DI73" s="160"/>
      <c r="DJ73" s="160"/>
      <c r="DK73" s="160"/>
      <c r="DL73" s="160"/>
      <c r="DM73" s="160"/>
      <c r="DN73" s="160"/>
      <c r="DO73" s="160"/>
      <c r="DP73" s="160"/>
      <c r="DQ73" s="160"/>
      <c r="DR73" s="160"/>
      <c r="DS73" s="160"/>
      <c r="DT73" s="160"/>
      <c r="DU73" s="160"/>
      <c r="DV73" s="160"/>
      <c r="DW73" s="160"/>
      <c r="DX73" s="160"/>
      <c r="DY73" s="160"/>
      <c r="DZ73" s="160"/>
      <c r="EA73" s="160"/>
      <c r="EB73" s="160"/>
      <c r="EC73" s="160"/>
      <c r="ED73" s="160"/>
      <c r="EE73" s="160"/>
      <c r="EF73" s="160"/>
      <c r="EG73" s="160"/>
      <c r="EH73" s="160"/>
      <c r="EI73" s="160"/>
      <c r="EJ73" s="160"/>
      <c r="EK73" s="160"/>
      <c r="EL73" s="160"/>
      <c r="EM73" s="160"/>
      <c r="EN73" s="160"/>
      <c r="EO73" s="160"/>
      <c r="EP73" s="160"/>
      <c r="EQ73" s="160"/>
      <c r="ER73" s="160"/>
      <c r="ES73" s="160"/>
      <c r="ET73" s="160"/>
      <c r="EU73" s="160"/>
      <c r="EV73" s="160"/>
      <c r="EW73" s="160"/>
      <c r="EX73" s="160"/>
      <c r="EY73" s="160"/>
      <c r="EZ73" s="160"/>
      <c r="FA73" s="160"/>
      <c r="FB73" s="160"/>
      <c r="FC73" s="160"/>
      <c r="FD73" s="160"/>
      <c r="FE73" s="160"/>
      <c r="FF73" s="160"/>
      <c r="FG73" s="160"/>
      <c r="FH73" s="160"/>
      <c r="FI73" s="160"/>
      <c r="FJ73" s="160"/>
      <c r="FK73" s="160"/>
      <c r="FL73" s="160"/>
      <c r="FM73" s="160"/>
      <c r="FN73" s="160"/>
      <c r="FO73" s="160"/>
      <c r="FP73" s="160"/>
      <c r="FQ73" s="160"/>
      <c r="FR73" s="160"/>
      <c r="FS73" s="160"/>
      <c r="FT73" s="160"/>
      <c r="FU73" s="160"/>
      <c r="FV73" s="160"/>
      <c r="FW73" s="160"/>
      <c r="FX73" s="160"/>
      <c r="FY73" s="160"/>
      <c r="FZ73" s="160"/>
      <c r="GA73" s="160"/>
      <c r="GB73" s="160"/>
      <c r="GC73" s="160"/>
      <c r="GD73" s="160"/>
      <c r="GE73" s="160"/>
      <c r="GF73" s="160"/>
      <c r="GG73" s="160"/>
      <c r="GH73" s="160"/>
      <c r="GI73" s="160"/>
      <c r="GJ73" s="160"/>
      <c r="GK73" s="160"/>
      <c r="GL73" s="160"/>
      <c r="GM73" s="160"/>
      <c r="GN73" s="160"/>
      <c r="GO73" s="160"/>
      <c r="GP73" s="160"/>
      <c r="GQ73" s="160"/>
      <c r="GR73" s="160"/>
      <c r="GS73" s="160"/>
      <c r="GT73" s="160"/>
      <c r="GU73" s="160"/>
      <c r="GV73" s="160"/>
      <c r="GW73" s="160"/>
      <c r="GX73" s="160"/>
      <c r="GY73" s="160"/>
      <c r="GZ73" s="160"/>
      <c r="HA73" s="160"/>
      <c r="HB73" s="160"/>
      <c r="HC73" s="160"/>
      <c r="HD73" s="160"/>
      <c r="HE73" s="160"/>
      <c r="HF73" s="160"/>
      <c r="HG73" s="160"/>
      <c r="HH73" s="160"/>
      <c r="HI73" s="160"/>
      <c r="HJ73" s="160"/>
      <c r="HK73" s="160"/>
      <c r="HL73" s="160"/>
      <c r="HM73" s="160"/>
      <c r="HN73" s="160"/>
      <c r="HO73" s="160"/>
      <c r="HP73" s="160"/>
      <c r="HQ73" s="160"/>
      <c r="HR73" s="160"/>
      <c r="HS73" s="160"/>
      <c r="HT73" s="160"/>
      <c r="HU73" s="160"/>
      <c r="HV73" s="160"/>
      <c r="HW73" s="160"/>
      <c r="HX73" s="160"/>
      <c r="HY73" s="160"/>
      <c r="HZ73" s="160"/>
      <c r="IA73" s="160"/>
      <c r="IB73" s="160"/>
      <c r="IC73" s="160"/>
      <c r="ID73" s="160"/>
      <c r="IE73" s="160"/>
      <c r="IF73" s="160"/>
      <c r="IG73" s="160"/>
      <c r="IH73" s="160"/>
      <c r="II73" s="160"/>
      <c r="IJ73" s="160"/>
      <c r="IK73" s="160"/>
      <c r="IL73" s="160"/>
      <c r="IM73" s="160"/>
      <c r="IN73" s="160"/>
      <c r="IO73" s="160"/>
      <c r="IP73" s="160"/>
      <c r="IQ73" s="160"/>
      <c r="IR73" s="160"/>
      <c r="IS73" s="160"/>
      <c r="IT73" s="160"/>
      <c r="IU73" s="160"/>
      <c r="IV73" s="160"/>
      <c r="IW73" s="160"/>
      <c r="IX73" s="160"/>
      <c r="IY73" s="160"/>
      <c r="IZ73" s="160"/>
      <c r="JA73" s="160"/>
      <c r="JB73" s="160"/>
      <c r="JC73" s="160"/>
      <c r="JD73" s="160"/>
      <c r="JE73" s="160"/>
      <c r="JF73" s="160"/>
      <c r="JG73" s="160"/>
      <c r="JH73" s="160"/>
      <c r="JI73" s="160"/>
      <c r="JJ73" s="160"/>
      <c r="JK73" s="160"/>
      <c r="JL73" s="160"/>
      <c r="JM73" s="160"/>
      <c r="JN73" s="160"/>
      <c r="JO73" s="160"/>
      <c r="JP73" s="160"/>
      <c r="JQ73" s="160"/>
      <c r="JR73" s="160"/>
      <c r="JS73" s="160"/>
      <c r="JT73" s="160"/>
      <c r="JU73" s="160"/>
      <c r="JV73" s="160"/>
      <c r="JW73" s="160"/>
      <c r="JX73" s="160"/>
      <c r="JY73" s="160"/>
      <c r="JZ73" s="160"/>
      <c r="KA73" s="160"/>
      <c r="KB73" s="160"/>
      <c r="KC73" s="160"/>
      <c r="KD73" s="160"/>
      <c r="KE73" s="160"/>
      <c r="KF73" s="160"/>
      <c r="KG73" s="160"/>
      <c r="KH73" s="160"/>
      <c r="KI73" s="160"/>
      <c r="KJ73" s="160"/>
      <c r="KK73" s="160"/>
      <c r="KL73" s="160"/>
      <c r="KM73" s="160"/>
      <c r="KN73" s="160"/>
      <c r="KO73" s="160"/>
      <c r="KP73" s="160"/>
      <c r="KQ73" s="160"/>
      <c r="KR73" s="160"/>
      <c r="KS73" s="160"/>
      <c r="KT73" s="160"/>
      <c r="KU73" s="160"/>
      <c r="KV73" s="160"/>
      <c r="KW73" s="160"/>
      <c r="KX73" s="160"/>
      <c r="KY73" s="160"/>
      <c r="KZ73" s="160"/>
      <c r="LA73" s="160"/>
      <c r="LB73" s="160"/>
      <c r="LC73" s="160"/>
      <c r="LD73" s="160"/>
      <c r="LE73" s="160"/>
      <c r="LF73" s="160"/>
      <c r="LG73" s="160"/>
      <c r="LH73" s="160"/>
      <c r="LI73" s="160"/>
      <c r="LJ73" s="160"/>
      <c r="LK73" s="160"/>
      <c r="LL73" s="160"/>
      <c r="LM73" s="160"/>
      <c r="LN73" s="160"/>
      <c r="LO73" s="160"/>
      <c r="LP73" s="160"/>
      <c r="LQ73" s="160"/>
      <c r="LR73" s="160"/>
      <c r="LS73" s="160"/>
      <c r="LT73" s="160"/>
      <c r="LU73" s="160"/>
      <c r="LV73" s="160"/>
      <c r="LW73" s="160"/>
      <c r="LX73" s="160"/>
      <c r="LY73" s="160"/>
      <c r="LZ73" s="160"/>
      <c r="MA73" s="160"/>
      <c r="MB73" s="160"/>
      <c r="MC73" s="160"/>
      <c r="MD73" s="160"/>
      <c r="ME73" s="160"/>
      <c r="MF73" s="160"/>
      <c r="MG73" s="160"/>
      <c r="MH73" s="160"/>
      <c r="MI73" s="160"/>
      <c r="MJ73" s="160"/>
      <c r="MK73" s="160"/>
      <c r="ML73" s="160"/>
      <c r="MM73" s="160"/>
      <c r="MN73" s="160"/>
      <c r="MO73" s="160"/>
      <c r="MP73" s="160"/>
      <c r="MQ73" s="160"/>
      <c r="MR73" s="160"/>
      <c r="MS73" s="160"/>
      <c r="MT73" s="160"/>
      <c r="MU73" s="160"/>
      <c r="MV73" s="160"/>
      <c r="MW73" s="160"/>
      <c r="MX73" s="160"/>
      <c r="MY73" s="160"/>
      <c r="MZ73" s="160"/>
      <c r="NA73" s="160"/>
      <c r="NB73" s="160"/>
      <c r="NC73" s="160"/>
      <c r="ND73" s="160"/>
      <c r="NE73" s="160"/>
      <c r="NF73" s="160"/>
      <c r="NG73" s="160"/>
      <c r="NH73" s="160"/>
      <c r="NI73" s="160"/>
      <c r="NJ73" s="160"/>
      <c r="NK73" s="160"/>
      <c r="NL73" s="160"/>
      <c r="NM73" s="160"/>
      <c r="NN73" s="160"/>
      <c r="NO73" s="160"/>
      <c r="NP73" s="160"/>
      <c r="NQ73" s="160"/>
      <c r="NR73" s="160"/>
      <c r="NS73" s="160"/>
      <c r="NT73" s="160"/>
      <c r="NU73" s="160"/>
      <c r="NV73" s="160"/>
      <c r="NW73" s="160"/>
      <c r="NX73" s="160"/>
      <c r="NY73" s="160"/>
      <c r="NZ73" s="160"/>
      <c r="OA73" s="160"/>
      <c r="OB73" s="160"/>
      <c r="OC73" s="160"/>
      <c r="OD73" s="160"/>
      <c r="OE73" s="160"/>
      <c r="OF73" s="160"/>
      <c r="OG73" s="160"/>
      <c r="OH73" s="160"/>
      <c r="OI73" s="160"/>
      <c r="OJ73" s="160"/>
      <c r="OK73" s="160"/>
      <c r="OL73" s="160"/>
      <c r="OM73" s="160"/>
      <c r="ON73" s="160"/>
      <c r="OO73" s="160"/>
      <c r="OP73" s="160"/>
      <c r="OQ73" s="160"/>
      <c r="OR73" s="160"/>
      <c r="OS73" s="160"/>
      <c r="OT73" s="160"/>
      <c r="OU73" s="160"/>
      <c r="OV73" s="160"/>
      <c r="OW73" s="160"/>
      <c r="OX73" s="160"/>
      <c r="OY73" s="160"/>
      <c r="OZ73" s="160"/>
      <c r="PA73" s="160"/>
      <c r="PB73" s="160"/>
      <c r="PC73" s="160"/>
      <c r="PD73" s="160"/>
      <c r="PE73" s="160"/>
      <c r="PF73" s="160"/>
      <c r="PG73" s="160"/>
      <c r="PH73" s="160"/>
      <c r="PI73" s="160"/>
      <c r="PJ73" s="160"/>
      <c r="PK73" s="160"/>
      <c r="PL73" s="160"/>
      <c r="PM73" s="160"/>
      <c r="PN73" s="160"/>
      <c r="PO73" s="160"/>
      <c r="PP73" s="160"/>
      <c r="PQ73" s="160"/>
      <c r="PR73" s="160"/>
      <c r="PS73" s="160"/>
      <c r="PT73" s="160"/>
      <c r="PU73" s="160"/>
      <c r="PV73" s="160"/>
      <c r="PW73" s="160"/>
      <c r="PX73" s="160"/>
      <c r="PY73" s="160"/>
      <c r="PZ73" s="160"/>
      <c r="QA73" s="160"/>
      <c r="QB73" s="160"/>
      <c r="QC73" s="160"/>
      <c r="QD73" s="160"/>
      <c r="QE73" s="160"/>
      <c r="QF73" s="160"/>
      <c r="QG73" s="160"/>
      <c r="QH73" s="160"/>
      <c r="QI73" s="160"/>
      <c r="QJ73" s="160"/>
      <c r="QK73" s="160"/>
      <c r="QL73" s="160"/>
      <c r="QM73" s="160"/>
      <c r="QN73" s="160"/>
      <c r="QO73" s="160"/>
      <c r="QP73" s="160"/>
      <c r="QQ73" s="160"/>
      <c r="QR73" s="160"/>
      <c r="QS73" s="160"/>
      <c r="QT73" s="160"/>
      <c r="QU73" s="160"/>
      <c r="QV73" s="160"/>
      <c r="QW73" s="160"/>
      <c r="QX73" s="160"/>
      <c r="QY73" s="160"/>
      <c r="QZ73" s="160"/>
      <c r="RA73" s="160"/>
      <c r="RB73" s="160"/>
      <c r="RC73" s="160"/>
      <c r="RD73" s="160"/>
      <c r="RE73" s="160"/>
      <c r="RF73" s="160"/>
      <c r="RG73" s="160"/>
      <c r="RH73" s="160"/>
      <c r="RI73" s="160"/>
      <c r="RJ73" s="160"/>
      <c r="RK73" s="160"/>
      <c r="RL73" s="160"/>
      <c r="RM73" s="160"/>
      <c r="RN73" s="160"/>
      <c r="RO73" s="160"/>
      <c r="RP73" s="160"/>
      <c r="RQ73" s="160"/>
      <c r="RR73" s="160"/>
      <c r="RS73" s="160"/>
      <c r="RT73" s="160"/>
      <c r="RU73" s="160"/>
      <c r="RV73" s="160"/>
      <c r="RW73" s="160"/>
      <c r="RX73" s="160"/>
      <c r="RY73" s="160"/>
      <c r="RZ73" s="160"/>
      <c r="SA73" s="160"/>
      <c r="SB73" s="160"/>
      <c r="SC73" s="160"/>
      <c r="SD73" s="160"/>
      <c r="SE73" s="160"/>
      <c r="SF73" s="160"/>
      <c r="SG73" s="160"/>
      <c r="SH73" s="160"/>
      <c r="SI73" s="160"/>
      <c r="SJ73" s="160"/>
      <c r="SK73" s="160"/>
      <c r="SL73" s="160"/>
      <c r="SM73" s="160"/>
      <c r="SN73" s="160"/>
      <c r="SO73" s="160"/>
      <c r="SP73" s="160"/>
      <c r="SQ73" s="160"/>
      <c r="SR73" s="160"/>
      <c r="SS73" s="160"/>
      <c r="ST73" s="160"/>
      <c r="SU73" s="160"/>
      <c r="SV73" s="160"/>
      <c r="SW73" s="160"/>
      <c r="SX73" s="160"/>
      <c r="SY73" s="160"/>
      <c r="SZ73" s="160"/>
      <c r="TA73" s="160"/>
      <c r="TB73" s="160"/>
      <c r="TC73" s="160"/>
      <c r="TD73" s="160"/>
      <c r="TE73" s="160"/>
      <c r="TF73" s="160"/>
    </row>
    <row r="74" spans="1:526">
      <c r="A74" s="160"/>
      <c r="B74" s="160"/>
      <c r="C74" s="160"/>
      <c r="D74" s="160"/>
      <c r="E74" s="160"/>
      <c r="F74" s="160"/>
      <c r="G74" s="160"/>
      <c r="H74" s="160"/>
      <c r="I74" s="160"/>
      <c r="J74" s="160"/>
      <c r="K74" s="160"/>
      <c r="L74" s="160"/>
      <c r="M74" s="160"/>
      <c r="N74" s="160"/>
      <c r="O74" s="160"/>
      <c r="P74" s="160"/>
      <c r="Q74" s="160"/>
      <c r="R74" s="160"/>
      <c r="S74" s="160"/>
      <c r="T74" s="160"/>
      <c r="U74" s="160"/>
      <c r="V74" s="160"/>
      <c r="W74" s="160"/>
      <c r="X74" s="160"/>
      <c r="Y74" s="160"/>
      <c r="Z74" s="160"/>
      <c r="AA74" s="160"/>
      <c r="AB74" s="160"/>
      <c r="AC74" s="160"/>
      <c r="AD74" s="160"/>
      <c r="AE74" s="160"/>
      <c r="AF74" s="160"/>
      <c r="AG74" s="160"/>
      <c r="AH74" s="160"/>
      <c r="AI74" s="160"/>
      <c r="AJ74" s="160"/>
      <c r="AK74" s="160"/>
      <c r="AL74" s="160"/>
      <c r="AM74" s="160"/>
      <c r="AN74" s="160"/>
      <c r="AO74" s="160"/>
      <c r="AP74" s="160"/>
      <c r="AQ74" s="160"/>
      <c r="AR74" s="160"/>
      <c r="AS74" s="160"/>
      <c r="AT74" s="160"/>
      <c r="AU74" s="160"/>
      <c r="AV74" s="160"/>
      <c r="AW74" s="160"/>
      <c r="AX74" s="160"/>
      <c r="AY74" s="160"/>
      <c r="AZ74" s="160"/>
      <c r="BA74" s="160"/>
      <c r="BB74" s="160"/>
      <c r="BC74" s="160"/>
      <c r="BD74" s="160"/>
      <c r="BE74" s="160"/>
      <c r="BF74" s="160"/>
      <c r="BG74" s="160"/>
      <c r="BH74" s="160"/>
      <c r="BI74" s="160"/>
      <c r="BJ74" s="160"/>
      <c r="BK74" s="160"/>
      <c r="BL74" s="160"/>
      <c r="BM74" s="160"/>
      <c r="BN74" s="160"/>
      <c r="BO74" s="160"/>
      <c r="BP74" s="160"/>
      <c r="BQ74" s="160"/>
      <c r="BR74" s="160"/>
      <c r="BS74" s="160"/>
      <c r="BT74" s="160"/>
      <c r="BU74" s="160"/>
      <c r="BV74" s="160"/>
      <c r="BW74" s="160"/>
      <c r="BX74" s="160"/>
      <c r="BY74" s="160"/>
      <c r="BZ74" s="160"/>
      <c r="CA74" s="160"/>
      <c r="CB74" s="160"/>
      <c r="CC74" s="160"/>
      <c r="CD74" s="160"/>
      <c r="CE74" s="160"/>
      <c r="CF74" s="160"/>
      <c r="CG74" s="160"/>
      <c r="CH74" s="160"/>
      <c r="CI74" s="160"/>
      <c r="CJ74" s="160"/>
      <c r="CK74" s="160"/>
      <c r="CL74" s="160"/>
      <c r="CM74" s="160"/>
      <c r="CN74" s="160"/>
      <c r="CO74" s="160"/>
      <c r="CP74" s="160"/>
      <c r="CQ74" s="160"/>
      <c r="CR74" s="160"/>
      <c r="CS74" s="160"/>
      <c r="CT74" s="160"/>
      <c r="CU74" s="160"/>
      <c r="CV74" s="160"/>
      <c r="CW74" s="160"/>
      <c r="CX74" s="160"/>
      <c r="CY74" s="160"/>
      <c r="CZ74" s="160"/>
      <c r="DA74" s="160"/>
      <c r="DB74" s="160"/>
      <c r="DC74" s="160"/>
      <c r="DD74" s="160"/>
      <c r="DE74" s="160"/>
      <c r="DF74" s="160"/>
      <c r="DG74" s="160"/>
      <c r="DH74" s="160"/>
      <c r="DI74" s="160"/>
      <c r="DJ74" s="160"/>
      <c r="DK74" s="160"/>
      <c r="DL74" s="160"/>
      <c r="DM74" s="160"/>
      <c r="DN74" s="160"/>
      <c r="DO74" s="160"/>
      <c r="DP74" s="160"/>
      <c r="DQ74" s="160"/>
      <c r="DR74" s="160"/>
      <c r="DS74" s="160"/>
      <c r="DT74" s="160"/>
      <c r="DU74" s="160"/>
      <c r="DV74" s="160"/>
      <c r="DW74" s="160"/>
      <c r="DX74" s="160"/>
      <c r="DY74" s="160"/>
      <c r="DZ74" s="160"/>
      <c r="EA74" s="160"/>
      <c r="EB74" s="160"/>
      <c r="EC74" s="160"/>
      <c r="ED74" s="160"/>
      <c r="EE74" s="160"/>
      <c r="EF74" s="160"/>
      <c r="EG74" s="160"/>
      <c r="EH74" s="160"/>
      <c r="EI74" s="160"/>
      <c r="EJ74" s="160"/>
      <c r="EK74" s="160"/>
      <c r="EL74" s="160"/>
      <c r="EM74" s="160"/>
      <c r="EN74" s="160"/>
      <c r="EO74" s="160"/>
      <c r="EP74" s="160"/>
      <c r="EQ74" s="160"/>
      <c r="ER74" s="160"/>
      <c r="ES74" s="160"/>
      <c r="ET74" s="160"/>
      <c r="EU74" s="160"/>
      <c r="EV74" s="160"/>
      <c r="EW74" s="160"/>
      <c r="EX74" s="160"/>
      <c r="EY74" s="160"/>
      <c r="EZ74" s="160"/>
      <c r="FA74" s="160"/>
      <c r="FB74" s="160"/>
      <c r="FC74" s="160"/>
      <c r="FD74" s="160"/>
      <c r="FE74" s="160"/>
      <c r="FF74" s="160"/>
      <c r="FG74" s="160"/>
      <c r="FH74" s="160"/>
      <c r="FI74" s="160"/>
      <c r="FJ74" s="160"/>
      <c r="FK74" s="160"/>
      <c r="FL74" s="160"/>
      <c r="FM74" s="160"/>
      <c r="FN74" s="160"/>
      <c r="FO74" s="160"/>
      <c r="FP74" s="160"/>
      <c r="FQ74" s="160"/>
      <c r="FR74" s="160"/>
      <c r="FS74" s="160"/>
      <c r="FT74" s="160"/>
      <c r="FU74" s="160"/>
      <c r="FV74" s="160"/>
      <c r="FW74" s="160"/>
      <c r="FX74" s="160"/>
      <c r="FY74" s="160"/>
      <c r="FZ74" s="160"/>
      <c r="GA74" s="160"/>
      <c r="GB74" s="160"/>
      <c r="GC74" s="160"/>
      <c r="GD74" s="160"/>
      <c r="GE74" s="160"/>
      <c r="GF74" s="160"/>
      <c r="GG74" s="160"/>
      <c r="GH74" s="160"/>
      <c r="GI74" s="160"/>
      <c r="GJ74" s="160"/>
      <c r="GK74" s="160"/>
      <c r="GL74" s="160"/>
      <c r="GM74" s="160"/>
      <c r="GN74" s="160"/>
      <c r="GO74" s="160"/>
      <c r="GP74" s="160"/>
      <c r="GQ74" s="160"/>
      <c r="GR74" s="160"/>
      <c r="GS74" s="160"/>
      <c r="GT74" s="160"/>
      <c r="GU74" s="160"/>
      <c r="GV74" s="160"/>
      <c r="GW74" s="160"/>
      <c r="GX74" s="160"/>
      <c r="GY74" s="160"/>
      <c r="GZ74" s="160"/>
      <c r="HA74" s="160"/>
      <c r="HB74" s="160"/>
      <c r="HC74" s="160"/>
      <c r="HD74" s="160"/>
      <c r="HE74" s="160"/>
      <c r="HF74" s="160"/>
      <c r="HG74" s="160"/>
      <c r="HH74" s="160"/>
      <c r="HI74" s="160"/>
      <c r="HJ74" s="160"/>
      <c r="HK74" s="160"/>
      <c r="HL74" s="160"/>
      <c r="HM74" s="160"/>
      <c r="HN74" s="160"/>
      <c r="HO74" s="160"/>
      <c r="HP74" s="160"/>
      <c r="HQ74" s="160"/>
      <c r="HR74" s="160"/>
      <c r="HS74" s="160"/>
      <c r="HT74" s="160"/>
      <c r="HU74" s="160"/>
      <c r="HV74" s="160"/>
      <c r="HW74" s="160"/>
      <c r="HX74" s="160"/>
      <c r="HY74" s="160"/>
      <c r="HZ74" s="160"/>
      <c r="IA74" s="160"/>
      <c r="IB74" s="160"/>
      <c r="IC74" s="160"/>
      <c r="ID74" s="160"/>
      <c r="IE74" s="160"/>
      <c r="IF74" s="160"/>
      <c r="IG74" s="160"/>
      <c r="IH74" s="160"/>
      <c r="II74" s="160"/>
      <c r="IJ74" s="160"/>
      <c r="IK74" s="160"/>
      <c r="IL74" s="160"/>
      <c r="IM74" s="160"/>
      <c r="IN74" s="160"/>
      <c r="IO74" s="160"/>
      <c r="IP74" s="160"/>
      <c r="IQ74" s="160"/>
      <c r="IR74" s="160"/>
      <c r="IS74" s="160"/>
      <c r="IT74" s="160"/>
      <c r="IU74" s="160"/>
      <c r="IV74" s="160"/>
      <c r="IW74" s="160"/>
      <c r="IX74" s="160"/>
      <c r="IY74" s="160"/>
      <c r="IZ74" s="160"/>
      <c r="JA74" s="160"/>
      <c r="JB74" s="160"/>
      <c r="JC74" s="160"/>
      <c r="JD74" s="160"/>
      <c r="JE74" s="160"/>
      <c r="JF74" s="160"/>
      <c r="JG74" s="160"/>
      <c r="JH74" s="160"/>
      <c r="JI74" s="160"/>
      <c r="JJ74" s="160"/>
      <c r="JK74" s="160"/>
      <c r="JL74" s="160"/>
      <c r="JM74" s="160"/>
      <c r="JN74" s="160"/>
      <c r="JO74" s="160"/>
      <c r="JP74" s="160"/>
      <c r="JQ74" s="160"/>
      <c r="JR74" s="160"/>
      <c r="JS74" s="160"/>
      <c r="JT74" s="160"/>
      <c r="JU74" s="160"/>
      <c r="JV74" s="160"/>
      <c r="JW74" s="160"/>
      <c r="JX74" s="160"/>
      <c r="JY74" s="160"/>
      <c r="JZ74" s="160"/>
      <c r="KA74" s="160"/>
      <c r="KB74" s="160"/>
      <c r="KC74" s="160"/>
      <c r="KD74" s="160"/>
      <c r="KE74" s="160"/>
      <c r="KF74" s="160"/>
      <c r="KG74" s="160"/>
      <c r="KH74" s="160"/>
      <c r="KI74" s="160"/>
      <c r="KJ74" s="160"/>
      <c r="KK74" s="160"/>
      <c r="KL74" s="160"/>
      <c r="KM74" s="160"/>
      <c r="KN74" s="160"/>
      <c r="KO74" s="160"/>
      <c r="KP74" s="160"/>
      <c r="KQ74" s="160"/>
      <c r="KR74" s="160"/>
      <c r="KS74" s="160"/>
      <c r="KT74" s="160"/>
      <c r="KU74" s="160"/>
      <c r="KV74" s="160"/>
      <c r="KW74" s="160"/>
      <c r="KX74" s="160"/>
      <c r="KY74" s="160"/>
      <c r="KZ74" s="160"/>
      <c r="LA74" s="160"/>
      <c r="LB74" s="160"/>
      <c r="LC74" s="160"/>
      <c r="LD74" s="160"/>
      <c r="LE74" s="160"/>
      <c r="LF74" s="160"/>
      <c r="LG74" s="160"/>
      <c r="LH74" s="160"/>
      <c r="LI74" s="160"/>
      <c r="LJ74" s="160"/>
      <c r="LK74" s="160"/>
      <c r="LL74" s="160"/>
      <c r="LM74" s="160"/>
      <c r="LN74" s="160"/>
      <c r="LO74" s="160"/>
      <c r="LP74" s="160"/>
      <c r="LQ74" s="160"/>
      <c r="LR74" s="160"/>
      <c r="LS74" s="160"/>
      <c r="LT74" s="160"/>
      <c r="LU74" s="160"/>
      <c r="LV74" s="160"/>
      <c r="LW74" s="160"/>
      <c r="LX74" s="160"/>
      <c r="LY74" s="160"/>
      <c r="LZ74" s="160"/>
      <c r="MA74" s="160"/>
      <c r="MB74" s="160"/>
      <c r="MC74" s="160"/>
      <c r="MD74" s="160"/>
      <c r="ME74" s="160"/>
      <c r="MF74" s="160"/>
      <c r="MG74" s="160"/>
      <c r="MH74" s="160"/>
      <c r="MI74" s="160"/>
      <c r="MJ74" s="160"/>
      <c r="MK74" s="160"/>
      <c r="ML74" s="160"/>
      <c r="MM74" s="160"/>
      <c r="MN74" s="160"/>
      <c r="MO74" s="160"/>
      <c r="MP74" s="160"/>
      <c r="MQ74" s="160"/>
      <c r="MR74" s="160"/>
      <c r="MS74" s="160"/>
      <c r="MT74" s="160"/>
      <c r="MU74" s="160"/>
      <c r="MV74" s="160"/>
      <c r="MW74" s="160"/>
      <c r="MX74" s="160"/>
      <c r="MY74" s="160"/>
      <c r="MZ74" s="160"/>
      <c r="NA74" s="160"/>
      <c r="NB74" s="160"/>
      <c r="NC74" s="160"/>
      <c r="ND74" s="160"/>
      <c r="NE74" s="160"/>
      <c r="NF74" s="160"/>
      <c r="NG74" s="160"/>
      <c r="NH74" s="160"/>
      <c r="NI74" s="160"/>
      <c r="NJ74" s="160"/>
      <c r="NK74" s="160"/>
      <c r="NL74" s="160"/>
      <c r="NM74" s="160"/>
      <c r="NN74" s="160"/>
      <c r="NO74" s="160"/>
      <c r="NP74" s="160"/>
      <c r="NQ74" s="160"/>
      <c r="NR74" s="160"/>
      <c r="NS74" s="160"/>
      <c r="NT74" s="160"/>
      <c r="NU74" s="160"/>
      <c r="NV74" s="160"/>
      <c r="NW74" s="160"/>
      <c r="NX74" s="160"/>
      <c r="NY74" s="160"/>
      <c r="NZ74" s="160"/>
      <c r="OA74" s="160"/>
      <c r="OB74" s="160"/>
      <c r="OC74" s="160"/>
      <c r="OD74" s="160"/>
      <c r="OE74" s="160"/>
      <c r="OF74" s="160"/>
      <c r="OG74" s="160"/>
      <c r="OH74" s="160"/>
      <c r="OI74" s="160"/>
      <c r="OJ74" s="160"/>
      <c r="OK74" s="160"/>
      <c r="OL74" s="160"/>
      <c r="OM74" s="160"/>
      <c r="ON74" s="160"/>
      <c r="OO74" s="160"/>
      <c r="OP74" s="160"/>
      <c r="OQ74" s="160"/>
      <c r="OR74" s="160"/>
      <c r="OS74" s="160"/>
      <c r="OT74" s="160"/>
      <c r="OU74" s="160"/>
      <c r="OV74" s="160"/>
      <c r="OW74" s="160"/>
      <c r="OX74" s="160"/>
      <c r="OY74" s="160"/>
      <c r="OZ74" s="160"/>
      <c r="PA74" s="160"/>
      <c r="PB74" s="160"/>
      <c r="PC74" s="160"/>
      <c r="PD74" s="160"/>
      <c r="PE74" s="160"/>
      <c r="PF74" s="160"/>
      <c r="PG74" s="160"/>
      <c r="PH74" s="160"/>
      <c r="PI74" s="160"/>
      <c r="PJ74" s="160"/>
      <c r="PK74" s="160"/>
      <c r="PL74" s="160"/>
      <c r="PM74" s="160"/>
      <c r="PN74" s="160"/>
      <c r="PO74" s="160"/>
      <c r="PP74" s="160"/>
      <c r="PQ74" s="160"/>
      <c r="PR74" s="160"/>
      <c r="PS74" s="160"/>
      <c r="PT74" s="160"/>
      <c r="PU74" s="160"/>
      <c r="PV74" s="160"/>
      <c r="PW74" s="160"/>
      <c r="PX74" s="160"/>
      <c r="PY74" s="160"/>
      <c r="PZ74" s="160"/>
      <c r="QA74" s="160"/>
      <c r="QB74" s="160"/>
      <c r="QC74" s="160"/>
      <c r="QD74" s="160"/>
      <c r="QE74" s="160"/>
      <c r="QF74" s="160"/>
      <c r="QG74" s="160"/>
      <c r="QH74" s="160"/>
      <c r="QI74" s="160"/>
      <c r="QJ74" s="160"/>
      <c r="QK74" s="160"/>
      <c r="QL74" s="160"/>
      <c r="QM74" s="160"/>
      <c r="QN74" s="160"/>
      <c r="QO74" s="160"/>
      <c r="QP74" s="160"/>
      <c r="QQ74" s="160"/>
      <c r="QR74" s="160"/>
      <c r="QS74" s="160"/>
      <c r="QT74" s="160"/>
      <c r="QU74" s="160"/>
      <c r="QV74" s="160"/>
      <c r="QW74" s="160"/>
      <c r="QX74" s="160"/>
      <c r="QY74" s="160"/>
      <c r="QZ74" s="160"/>
      <c r="RA74" s="160"/>
      <c r="RB74" s="160"/>
      <c r="RC74" s="160"/>
      <c r="RD74" s="160"/>
      <c r="RE74" s="160"/>
      <c r="RF74" s="160"/>
      <c r="RG74" s="160"/>
      <c r="RH74" s="160"/>
      <c r="RI74" s="160"/>
      <c r="RJ74" s="160"/>
      <c r="RK74" s="160"/>
      <c r="RL74" s="160"/>
      <c r="RM74" s="160"/>
      <c r="RN74" s="160"/>
      <c r="RO74" s="160"/>
      <c r="RP74" s="160"/>
      <c r="RQ74" s="160"/>
      <c r="RR74" s="160"/>
      <c r="RS74" s="160"/>
      <c r="RT74" s="160"/>
      <c r="RU74" s="160"/>
      <c r="RV74" s="160"/>
      <c r="RW74" s="160"/>
      <c r="RX74" s="160"/>
      <c r="RY74" s="160"/>
      <c r="RZ74" s="160"/>
      <c r="SA74" s="160"/>
      <c r="SB74" s="160"/>
      <c r="SC74" s="160"/>
      <c r="SD74" s="160"/>
      <c r="SE74" s="160"/>
      <c r="SF74" s="160"/>
      <c r="SG74" s="160"/>
      <c r="SH74" s="160"/>
      <c r="SI74" s="160"/>
      <c r="SJ74" s="160"/>
      <c r="SK74" s="160"/>
      <c r="SL74" s="160"/>
      <c r="SM74" s="160"/>
      <c r="SN74" s="160"/>
      <c r="SO74" s="160"/>
      <c r="SP74" s="160"/>
      <c r="SQ74" s="160"/>
      <c r="SR74" s="160"/>
      <c r="SS74" s="160"/>
      <c r="ST74" s="160"/>
      <c r="SU74" s="160"/>
      <c r="SV74" s="160"/>
      <c r="SW74" s="160"/>
      <c r="SX74" s="160"/>
      <c r="SY74" s="160"/>
      <c r="SZ74" s="160"/>
      <c r="TA74" s="160"/>
      <c r="TB74" s="160"/>
      <c r="TC74" s="160"/>
      <c r="TD74" s="160"/>
      <c r="TE74" s="160"/>
      <c r="TF74" s="160"/>
    </row>
    <row r="75" spans="1:526">
      <c r="A75" s="160"/>
      <c r="B75" s="160"/>
      <c r="C75" s="160"/>
      <c r="D75" s="160"/>
      <c r="E75" s="160"/>
      <c r="F75" s="160"/>
      <c r="G75" s="160"/>
      <c r="H75" s="160"/>
      <c r="I75" s="160"/>
      <c r="J75" s="160"/>
      <c r="K75" s="160"/>
      <c r="L75" s="160"/>
      <c r="M75" s="160"/>
      <c r="N75" s="160"/>
      <c r="O75" s="160"/>
      <c r="P75" s="160"/>
      <c r="Q75" s="160"/>
      <c r="R75" s="160"/>
      <c r="S75" s="160"/>
      <c r="T75" s="160"/>
      <c r="U75" s="160"/>
      <c r="V75" s="160"/>
      <c r="W75" s="160"/>
      <c r="X75" s="160"/>
      <c r="Y75" s="160"/>
      <c r="Z75" s="160"/>
      <c r="AA75" s="160"/>
      <c r="AB75" s="160"/>
      <c r="AC75" s="160"/>
      <c r="AD75" s="160"/>
      <c r="AE75" s="160"/>
      <c r="AF75" s="160"/>
      <c r="AG75" s="160"/>
      <c r="AH75" s="160"/>
      <c r="AI75" s="160"/>
      <c r="AJ75" s="160"/>
      <c r="AK75" s="160"/>
      <c r="AL75" s="160"/>
      <c r="AM75" s="160"/>
      <c r="AN75" s="160"/>
      <c r="AO75" s="160"/>
      <c r="AP75" s="160"/>
      <c r="AQ75" s="160"/>
      <c r="AR75" s="160"/>
      <c r="AS75" s="160"/>
      <c r="AT75" s="160"/>
      <c r="AU75" s="160"/>
      <c r="AV75" s="160"/>
      <c r="AW75" s="160"/>
      <c r="AX75" s="160"/>
      <c r="AY75" s="160"/>
      <c r="AZ75" s="160"/>
      <c r="BA75" s="160"/>
      <c r="BB75" s="160"/>
      <c r="BC75" s="160"/>
      <c r="BD75" s="160"/>
      <c r="BE75" s="160"/>
      <c r="BF75" s="160"/>
      <c r="BG75" s="160"/>
      <c r="BH75" s="160"/>
      <c r="BI75" s="160"/>
      <c r="BJ75" s="160"/>
      <c r="BK75" s="160"/>
      <c r="BL75" s="160"/>
      <c r="BM75" s="160"/>
      <c r="BN75" s="160"/>
      <c r="BO75" s="160"/>
      <c r="BP75" s="160"/>
      <c r="BQ75" s="160"/>
      <c r="BR75" s="160"/>
      <c r="BS75" s="160"/>
      <c r="BT75" s="160"/>
      <c r="BU75" s="160"/>
      <c r="BV75" s="160"/>
      <c r="BW75" s="160"/>
      <c r="BX75" s="160"/>
      <c r="BY75" s="160"/>
      <c r="BZ75" s="160"/>
      <c r="CA75" s="160"/>
      <c r="CB75" s="160"/>
      <c r="CC75" s="160"/>
      <c r="CD75" s="160"/>
      <c r="CE75" s="160"/>
      <c r="CF75" s="160"/>
      <c r="CG75" s="160"/>
      <c r="CH75" s="160"/>
      <c r="CI75" s="160"/>
      <c r="CJ75" s="160"/>
      <c r="CK75" s="160"/>
      <c r="CL75" s="160"/>
      <c r="CM75" s="160"/>
      <c r="CN75" s="160"/>
      <c r="CO75" s="160"/>
      <c r="CP75" s="160"/>
      <c r="CQ75" s="160"/>
      <c r="CR75" s="160"/>
      <c r="CS75" s="160"/>
      <c r="CT75" s="160"/>
      <c r="CU75" s="160"/>
      <c r="CV75" s="160"/>
      <c r="CW75" s="160"/>
      <c r="CX75" s="160"/>
      <c r="CY75" s="160"/>
      <c r="CZ75" s="160"/>
      <c r="DA75" s="160"/>
      <c r="DB75" s="160"/>
      <c r="DC75" s="160"/>
      <c r="DD75" s="160"/>
      <c r="DE75" s="160"/>
      <c r="DF75" s="160"/>
      <c r="DG75" s="160"/>
      <c r="DH75" s="160"/>
      <c r="DI75" s="160"/>
      <c r="DJ75" s="160"/>
      <c r="DK75" s="160"/>
      <c r="DL75" s="160"/>
      <c r="DM75" s="160"/>
      <c r="DN75" s="160"/>
      <c r="DO75" s="160"/>
      <c r="DP75" s="160"/>
      <c r="DQ75" s="160"/>
      <c r="DR75" s="160"/>
      <c r="DS75" s="160"/>
      <c r="DT75" s="160"/>
      <c r="DU75" s="160"/>
      <c r="DV75" s="160"/>
      <c r="DW75" s="160"/>
      <c r="DX75" s="160"/>
      <c r="DY75" s="160"/>
      <c r="DZ75" s="160"/>
      <c r="EA75" s="160"/>
      <c r="EB75" s="160"/>
      <c r="EC75" s="160"/>
      <c r="ED75" s="160"/>
      <c r="EE75" s="160"/>
      <c r="EF75" s="160"/>
      <c r="EG75" s="160"/>
      <c r="EH75" s="160"/>
      <c r="EI75" s="160"/>
      <c r="EJ75" s="160"/>
      <c r="EK75" s="160"/>
      <c r="EL75" s="160"/>
      <c r="EM75" s="160"/>
      <c r="EN75" s="160"/>
      <c r="EO75" s="160"/>
      <c r="EP75" s="160"/>
      <c r="EQ75" s="160"/>
      <c r="ER75" s="160"/>
      <c r="ES75" s="160"/>
      <c r="ET75" s="160"/>
      <c r="EU75" s="160"/>
      <c r="EV75" s="160"/>
      <c r="EW75" s="160"/>
      <c r="EX75" s="160"/>
      <c r="EY75" s="160"/>
      <c r="EZ75" s="160"/>
      <c r="FA75" s="160"/>
      <c r="FB75" s="160"/>
      <c r="FC75" s="160"/>
      <c r="FD75" s="160"/>
      <c r="FE75" s="160"/>
      <c r="FF75" s="160"/>
      <c r="FG75" s="160"/>
      <c r="FH75" s="160"/>
      <c r="FI75" s="160"/>
      <c r="FJ75" s="160"/>
      <c r="FK75" s="160"/>
      <c r="FL75" s="160"/>
      <c r="FM75" s="160"/>
      <c r="FN75" s="160"/>
      <c r="FO75" s="160"/>
      <c r="FP75" s="160"/>
      <c r="FQ75" s="160"/>
      <c r="FR75" s="160"/>
      <c r="FS75" s="160"/>
      <c r="FT75" s="160"/>
      <c r="FU75" s="160"/>
      <c r="FV75" s="160"/>
      <c r="FW75" s="160"/>
      <c r="FX75" s="160"/>
      <c r="FY75" s="160"/>
      <c r="FZ75" s="160"/>
      <c r="GA75" s="160"/>
      <c r="GB75" s="160"/>
      <c r="GC75" s="160"/>
      <c r="GD75" s="160"/>
      <c r="GE75" s="160"/>
      <c r="GF75" s="160"/>
      <c r="GG75" s="160"/>
      <c r="GH75" s="160"/>
      <c r="GI75" s="160"/>
      <c r="GJ75" s="160"/>
      <c r="GK75" s="160"/>
      <c r="GL75" s="160"/>
      <c r="GM75" s="160"/>
      <c r="GN75" s="160"/>
      <c r="GO75" s="160"/>
      <c r="GP75" s="160"/>
      <c r="GQ75" s="160"/>
      <c r="GR75" s="160"/>
      <c r="GS75" s="160"/>
      <c r="GT75" s="160"/>
      <c r="GU75" s="160"/>
      <c r="GV75" s="160"/>
      <c r="GW75" s="160"/>
      <c r="GX75" s="160"/>
      <c r="GY75" s="160"/>
      <c r="GZ75" s="160"/>
      <c r="HA75" s="160"/>
      <c r="HB75" s="160"/>
      <c r="HC75" s="160"/>
      <c r="HD75" s="160"/>
      <c r="HE75" s="160"/>
      <c r="HF75" s="160"/>
      <c r="HG75" s="160"/>
      <c r="HH75" s="160"/>
      <c r="HI75" s="160"/>
      <c r="HJ75" s="160"/>
      <c r="HK75" s="160"/>
      <c r="HL75" s="160"/>
      <c r="HM75" s="160"/>
      <c r="HN75" s="160"/>
      <c r="HO75" s="160"/>
      <c r="HP75" s="160"/>
      <c r="HQ75" s="160"/>
      <c r="HR75" s="160"/>
      <c r="HS75" s="160"/>
      <c r="HT75" s="160"/>
      <c r="HU75" s="160"/>
      <c r="HV75" s="160"/>
      <c r="HW75" s="160"/>
      <c r="HX75" s="160"/>
      <c r="HY75" s="160"/>
      <c r="HZ75" s="160"/>
      <c r="IA75" s="160"/>
      <c r="IB75" s="160"/>
      <c r="IC75" s="160"/>
      <c r="ID75" s="160"/>
      <c r="IE75" s="160"/>
      <c r="IF75" s="160"/>
      <c r="IG75" s="160"/>
      <c r="IH75" s="160"/>
      <c r="II75" s="160"/>
      <c r="IJ75" s="160"/>
      <c r="IK75" s="160"/>
      <c r="IL75" s="160"/>
      <c r="IM75" s="160"/>
      <c r="IN75" s="160"/>
      <c r="IO75" s="160"/>
      <c r="IP75" s="160"/>
      <c r="IQ75" s="160"/>
      <c r="IR75" s="160"/>
      <c r="IS75" s="160"/>
      <c r="IT75" s="160"/>
      <c r="IU75" s="160"/>
      <c r="IV75" s="160"/>
      <c r="IW75" s="160"/>
      <c r="IX75" s="160"/>
      <c r="IY75" s="160"/>
      <c r="IZ75" s="160"/>
      <c r="JA75" s="160"/>
      <c r="JB75" s="160"/>
      <c r="JC75" s="160"/>
      <c r="JD75" s="160"/>
      <c r="JE75" s="160"/>
      <c r="JF75" s="160"/>
      <c r="JG75" s="160"/>
      <c r="JH75" s="160"/>
      <c r="JI75" s="160"/>
      <c r="JJ75" s="160"/>
      <c r="JK75" s="160"/>
      <c r="JL75" s="160"/>
      <c r="JM75" s="160"/>
      <c r="JN75" s="160"/>
      <c r="JO75" s="160"/>
      <c r="JP75" s="160"/>
      <c r="JQ75" s="160"/>
      <c r="JR75" s="160"/>
      <c r="JS75" s="160"/>
      <c r="JT75" s="160"/>
      <c r="JU75" s="160"/>
      <c r="JV75" s="160"/>
      <c r="JW75" s="160"/>
      <c r="JX75" s="160"/>
      <c r="JY75" s="160"/>
      <c r="JZ75" s="160"/>
      <c r="KA75" s="160"/>
      <c r="KB75" s="160"/>
      <c r="KC75" s="160"/>
      <c r="KD75" s="160"/>
      <c r="KE75" s="160"/>
      <c r="KF75" s="160"/>
      <c r="KG75" s="160"/>
      <c r="KH75" s="160"/>
      <c r="KI75" s="160"/>
      <c r="KJ75" s="160"/>
      <c r="KK75" s="160"/>
      <c r="KL75" s="160"/>
      <c r="KM75" s="160"/>
      <c r="KN75" s="160"/>
      <c r="KO75" s="160"/>
      <c r="KP75" s="160"/>
      <c r="KQ75" s="160"/>
      <c r="KR75" s="160"/>
      <c r="KS75" s="160"/>
      <c r="KT75" s="160"/>
      <c r="KU75" s="160"/>
      <c r="KV75" s="160"/>
      <c r="KW75" s="160"/>
      <c r="KX75" s="160"/>
      <c r="KY75" s="160"/>
      <c r="KZ75" s="160"/>
      <c r="LA75" s="160"/>
      <c r="LB75" s="160"/>
      <c r="LC75" s="160"/>
      <c r="LD75" s="160"/>
      <c r="LE75" s="160"/>
      <c r="LF75" s="160"/>
      <c r="LG75" s="160"/>
      <c r="LH75" s="160"/>
      <c r="LI75" s="160"/>
      <c r="LJ75" s="160"/>
      <c r="LK75" s="160"/>
      <c r="LL75" s="160"/>
      <c r="LM75" s="160"/>
      <c r="LN75" s="160"/>
      <c r="LO75" s="160"/>
      <c r="LP75" s="160"/>
      <c r="LQ75" s="160"/>
      <c r="LR75" s="160"/>
      <c r="LS75" s="160"/>
      <c r="LT75" s="160"/>
      <c r="LU75" s="160"/>
      <c r="LV75" s="160"/>
      <c r="LW75" s="160"/>
      <c r="LX75" s="160"/>
      <c r="LY75" s="160"/>
      <c r="LZ75" s="160"/>
      <c r="MA75" s="160"/>
      <c r="MB75" s="160"/>
      <c r="MC75" s="160"/>
      <c r="MD75" s="160"/>
      <c r="ME75" s="160"/>
      <c r="MF75" s="160"/>
      <c r="MG75" s="160"/>
      <c r="MH75" s="160"/>
      <c r="MI75" s="160"/>
      <c r="MJ75" s="160"/>
      <c r="MK75" s="160"/>
      <c r="ML75" s="160"/>
      <c r="MM75" s="160"/>
      <c r="MN75" s="160"/>
      <c r="MO75" s="160"/>
      <c r="MP75" s="160"/>
      <c r="MQ75" s="160"/>
      <c r="MR75" s="160"/>
      <c r="MS75" s="160"/>
      <c r="MT75" s="160"/>
      <c r="MU75" s="160"/>
      <c r="MV75" s="160"/>
      <c r="MW75" s="160"/>
      <c r="MX75" s="160"/>
      <c r="MY75" s="160"/>
      <c r="MZ75" s="160"/>
      <c r="NA75" s="160"/>
      <c r="NB75" s="160"/>
      <c r="NC75" s="160"/>
      <c r="ND75" s="160"/>
      <c r="NE75" s="160"/>
      <c r="NF75" s="160"/>
      <c r="NG75" s="160"/>
      <c r="NH75" s="160"/>
      <c r="NI75" s="160"/>
      <c r="NJ75" s="160"/>
      <c r="NK75" s="160"/>
      <c r="NL75" s="160"/>
      <c r="NM75" s="160"/>
      <c r="NN75" s="160"/>
      <c r="NO75" s="160"/>
      <c r="NP75" s="160"/>
      <c r="NQ75" s="160"/>
      <c r="NR75" s="160"/>
      <c r="NS75" s="160"/>
      <c r="NT75" s="160"/>
      <c r="NU75" s="160"/>
      <c r="NV75" s="160"/>
      <c r="NW75" s="160"/>
      <c r="NX75" s="160"/>
      <c r="NY75" s="160"/>
      <c r="NZ75" s="160"/>
      <c r="OA75" s="160"/>
      <c r="OB75" s="160"/>
      <c r="OC75" s="160"/>
      <c r="OD75" s="160"/>
      <c r="OE75" s="160"/>
      <c r="OF75" s="160"/>
      <c r="OG75" s="160"/>
      <c r="OH75" s="160"/>
      <c r="OI75" s="160"/>
      <c r="OJ75" s="160"/>
      <c r="OK75" s="160"/>
      <c r="OL75" s="160"/>
      <c r="OM75" s="160"/>
      <c r="ON75" s="160"/>
      <c r="OO75" s="160"/>
      <c r="OP75" s="160"/>
      <c r="OQ75" s="160"/>
      <c r="OR75" s="160"/>
      <c r="OS75" s="160"/>
      <c r="OT75" s="160"/>
      <c r="OU75" s="160"/>
      <c r="OV75" s="160"/>
      <c r="OW75" s="160"/>
      <c r="OX75" s="160"/>
      <c r="OY75" s="160"/>
      <c r="OZ75" s="160"/>
      <c r="PA75" s="160"/>
      <c r="PB75" s="160"/>
      <c r="PC75" s="160"/>
      <c r="PD75" s="160"/>
      <c r="PE75" s="160"/>
      <c r="PF75" s="160"/>
      <c r="PG75" s="160"/>
      <c r="PH75" s="160"/>
      <c r="PI75" s="160"/>
      <c r="PJ75" s="160"/>
      <c r="PK75" s="160"/>
      <c r="PL75" s="160"/>
      <c r="PM75" s="160"/>
      <c r="PN75" s="160"/>
      <c r="PO75" s="160"/>
      <c r="PP75" s="160"/>
      <c r="PQ75" s="160"/>
      <c r="PR75" s="160"/>
      <c r="PS75" s="160"/>
      <c r="PT75" s="160"/>
      <c r="PU75" s="160"/>
      <c r="PV75" s="160"/>
      <c r="PW75" s="160"/>
      <c r="PX75" s="160"/>
      <c r="PY75" s="160"/>
      <c r="PZ75" s="160"/>
      <c r="QA75" s="160"/>
      <c r="QB75" s="160"/>
      <c r="QC75" s="160"/>
      <c r="QD75" s="160"/>
      <c r="QE75" s="160"/>
      <c r="QF75" s="160"/>
      <c r="QG75" s="160"/>
      <c r="QH75" s="160"/>
      <c r="QI75" s="160"/>
      <c r="QJ75" s="160"/>
      <c r="QK75" s="160"/>
      <c r="QL75" s="160"/>
      <c r="QM75" s="160"/>
      <c r="QN75" s="160"/>
      <c r="QO75" s="160"/>
      <c r="QP75" s="160"/>
      <c r="QQ75" s="160"/>
      <c r="QR75" s="160"/>
      <c r="QS75" s="160"/>
      <c r="QT75" s="160"/>
      <c r="QU75" s="160"/>
      <c r="QV75" s="160"/>
      <c r="QW75" s="160"/>
      <c r="QX75" s="160"/>
      <c r="QY75" s="160"/>
      <c r="QZ75" s="160"/>
      <c r="RA75" s="160"/>
      <c r="RB75" s="160"/>
      <c r="RC75" s="160"/>
      <c r="RD75" s="160"/>
      <c r="RE75" s="160"/>
      <c r="RF75" s="160"/>
      <c r="RG75" s="160"/>
      <c r="RH75" s="160"/>
      <c r="RI75" s="160"/>
      <c r="RJ75" s="160"/>
      <c r="RK75" s="160"/>
      <c r="RL75" s="160"/>
      <c r="RM75" s="160"/>
      <c r="RN75" s="160"/>
      <c r="RO75" s="160"/>
      <c r="RP75" s="160"/>
      <c r="RQ75" s="160"/>
      <c r="RR75" s="160"/>
      <c r="RS75" s="160"/>
      <c r="RT75" s="160"/>
      <c r="RU75" s="160"/>
      <c r="RV75" s="160"/>
      <c r="RW75" s="160"/>
      <c r="RX75" s="160"/>
      <c r="RY75" s="160"/>
      <c r="RZ75" s="160"/>
      <c r="SA75" s="160"/>
      <c r="SB75" s="160"/>
      <c r="SC75" s="160"/>
      <c r="SD75" s="160"/>
      <c r="SE75" s="160"/>
      <c r="SF75" s="160"/>
      <c r="SG75" s="160"/>
      <c r="SH75" s="160"/>
      <c r="SI75" s="160"/>
      <c r="SJ75" s="160"/>
      <c r="SK75" s="160"/>
      <c r="SL75" s="160"/>
      <c r="SM75" s="160"/>
      <c r="SN75" s="160"/>
      <c r="SO75" s="160"/>
      <c r="SP75" s="160"/>
      <c r="SQ75" s="160"/>
      <c r="SR75" s="160"/>
      <c r="SS75" s="160"/>
      <c r="ST75" s="160"/>
      <c r="SU75" s="160"/>
      <c r="SV75" s="160"/>
      <c r="SW75" s="160"/>
      <c r="SX75" s="160"/>
      <c r="SY75" s="160"/>
      <c r="SZ75" s="160"/>
      <c r="TA75" s="160"/>
      <c r="TB75" s="160"/>
      <c r="TC75" s="160"/>
      <c r="TD75" s="160"/>
      <c r="TE75" s="160"/>
      <c r="TF75" s="160"/>
    </row>
    <row r="76" spans="1:526">
      <c r="A76" s="160"/>
      <c r="B76" s="160"/>
      <c r="C76" s="160"/>
      <c r="D76" s="160"/>
      <c r="E76" s="160"/>
      <c r="F76" s="160"/>
      <c r="G76" s="160"/>
      <c r="H76" s="160"/>
      <c r="I76" s="160"/>
      <c r="J76" s="160"/>
      <c r="K76" s="160"/>
      <c r="L76" s="160"/>
      <c r="M76" s="160"/>
      <c r="N76" s="160"/>
      <c r="O76" s="160"/>
      <c r="P76" s="160"/>
      <c r="Q76" s="160"/>
      <c r="R76" s="160"/>
      <c r="S76" s="160"/>
      <c r="T76" s="160"/>
      <c r="U76" s="160"/>
      <c r="V76" s="160"/>
      <c r="W76" s="160"/>
      <c r="X76" s="160"/>
      <c r="Y76" s="160"/>
      <c r="Z76" s="160"/>
      <c r="AA76" s="160"/>
      <c r="AB76" s="160"/>
      <c r="AC76" s="160"/>
      <c r="AD76" s="160"/>
      <c r="AE76" s="160"/>
      <c r="AF76" s="160"/>
      <c r="AG76" s="160"/>
      <c r="AH76" s="160"/>
      <c r="AI76" s="160"/>
      <c r="AJ76" s="160"/>
      <c r="AK76" s="160"/>
      <c r="AL76" s="160"/>
      <c r="AM76" s="160"/>
      <c r="AN76" s="160"/>
      <c r="AO76" s="160"/>
      <c r="AP76" s="160"/>
      <c r="AQ76" s="160"/>
      <c r="AR76" s="160"/>
      <c r="AS76" s="160"/>
      <c r="AT76" s="160"/>
      <c r="AU76" s="160"/>
      <c r="AV76" s="160"/>
      <c r="AW76" s="160"/>
      <c r="AX76" s="160"/>
      <c r="AY76" s="160"/>
      <c r="AZ76" s="160"/>
      <c r="BA76" s="160"/>
      <c r="BB76" s="160"/>
      <c r="BC76" s="160"/>
      <c r="BD76" s="160"/>
      <c r="BE76" s="160"/>
      <c r="BF76" s="160"/>
      <c r="BG76" s="160"/>
      <c r="BH76" s="160"/>
      <c r="BI76" s="160"/>
      <c r="BJ76" s="160"/>
      <c r="BK76" s="160"/>
      <c r="BL76" s="160"/>
      <c r="BM76" s="160"/>
      <c r="BN76" s="160"/>
      <c r="BO76" s="160"/>
      <c r="BP76" s="160"/>
      <c r="BQ76" s="160"/>
      <c r="BR76" s="160"/>
      <c r="BS76" s="160"/>
      <c r="BT76" s="160"/>
      <c r="BU76" s="160"/>
      <c r="BV76" s="160"/>
      <c r="BW76" s="160"/>
      <c r="BX76" s="160"/>
      <c r="BY76" s="160"/>
      <c r="BZ76" s="160"/>
      <c r="CA76" s="160"/>
      <c r="CB76" s="160"/>
      <c r="CC76" s="160"/>
      <c r="CD76" s="160"/>
      <c r="CE76" s="160"/>
      <c r="CF76" s="160"/>
      <c r="CG76" s="160"/>
      <c r="CH76" s="160"/>
      <c r="CI76" s="160"/>
      <c r="CJ76" s="160"/>
      <c r="CK76" s="160"/>
      <c r="CL76" s="160"/>
      <c r="CM76" s="160"/>
      <c r="CN76" s="160"/>
      <c r="CO76" s="160"/>
      <c r="CP76" s="160"/>
      <c r="CQ76" s="160"/>
      <c r="CR76" s="160"/>
      <c r="CS76" s="160"/>
      <c r="CT76" s="160"/>
      <c r="CU76" s="160"/>
      <c r="CV76" s="160"/>
      <c r="CW76" s="160"/>
      <c r="CX76" s="160"/>
      <c r="CY76" s="160"/>
      <c r="CZ76" s="160"/>
      <c r="DA76" s="160"/>
      <c r="DB76" s="160"/>
      <c r="DC76" s="160"/>
      <c r="DD76" s="160"/>
      <c r="DE76" s="160"/>
      <c r="DF76" s="160"/>
      <c r="DG76" s="160"/>
      <c r="DH76" s="160"/>
      <c r="DI76" s="160"/>
      <c r="DJ76" s="160"/>
      <c r="DK76" s="160"/>
      <c r="DL76" s="160"/>
      <c r="DM76" s="160"/>
      <c r="DN76" s="160"/>
      <c r="DO76" s="160"/>
      <c r="DP76" s="160"/>
      <c r="DQ76" s="160"/>
      <c r="DR76" s="160"/>
      <c r="DS76" s="160"/>
      <c r="DT76" s="160"/>
      <c r="DU76" s="160"/>
      <c r="DV76" s="160"/>
      <c r="DW76" s="160"/>
      <c r="DX76" s="160"/>
      <c r="DY76" s="160"/>
      <c r="DZ76" s="160"/>
      <c r="EA76" s="160"/>
      <c r="EB76" s="160"/>
      <c r="EC76" s="160"/>
      <c r="ED76" s="160"/>
      <c r="EE76" s="160"/>
      <c r="EF76" s="160"/>
      <c r="EG76" s="160"/>
      <c r="EH76" s="160"/>
      <c r="EI76" s="160"/>
      <c r="EJ76" s="160"/>
      <c r="EK76" s="160"/>
      <c r="EL76" s="160"/>
      <c r="EM76" s="160"/>
      <c r="EN76" s="160"/>
      <c r="EO76" s="160"/>
      <c r="EP76" s="160"/>
      <c r="EQ76" s="160"/>
      <c r="ER76" s="160"/>
      <c r="ES76" s="160"/>
      <c r="ET76" s="160"/>
      <c r="EU76" s="160"/>
      <c r="EV76" s="160"/>
      <c r="EW76" s="160"/>
      <c r="EX76" s="160"/>
      <c r="EY76" s="160"/>
      <c r="EZ76" s="160"/>
      <c r="FA76" s="160"/>
      <c r="FB76" s="160"/>
      <c r="FC76" s="160"/>
      <c r="FD76" s="160"/>
      <c r="FE76" s="160"/>
      <c r="FF76" s="160"/>
      <c r="FG76" s="160"/>
      <c r="FH76" s="160"/>
      <c r="FI76" s="160"/>
      <c r="FJ76" s="160"/>
      <c r="FK76" s="160"/>
      <c r="FL76" s="160"/>
      <c r="FM76" s="160"/>
      <c r="FN76" s="160"/>
      <c r="FO76" s="160"/>
      <c r="FP76" s="160"/>
      <c r="FQ76" s="160"/>
      <c r="FR76" s="160"/>
      <c r="FS76" s="160"/>
      <c r="FT76" s="160"/>
      <c r="FU76" s="160"/>
      <c r="FV76" s="160"/>
      <c r="FW76" s="160"/>
      <c r="FX76" s="160"/>
      <c r="FY76" s="160"/>
      <c r="FZ76" s="160"/>
      <c r="GA76" s="160"/>
      <c r="GB76" s="160"/>
      <c r="GC76" s="160"/>
      <c r="GD76" s="160"/>
      <c r="GE76" s="160"/>
      <c r="GF76" s="160"/>
      <c r="GG76" s="160"/>
      <c r="GH76" s="160"/>
      <c r="GI76" s="160"/>
      <c r="GJ76" s="160"/>
      <c r="GK76" s="160"/>
      <c r="GL76" s="160"/>
      <c r="GM76" s="160"/>
      <c r="GN76" s="160"/>
      <c r="GO76" s="160"/>
      <c r="GP76" s="160"/>
      <c r="GQ76" s="160"/>
      <c r="GR76" s="160"/>
      <c r="GS76" s="160"/>
      <c r="GT76" s="160"/>
      <c r="GU76" s="160"/>
      <c r="GV76" s="160"/>
      <c r="GW76" s="160"/>
      <c r="GX76" s="160"/>
      <c r="GY76" s="160"/>
      <c r="GZ76" s="160"/>
      <c r="HA76" s="160"/>
      <c r="HB76" s="160"/>
      <c r="HC76" s="160"/>
      <c r="HD76" s="160"/>
      <c r="HE76" s="160"/>
      <c r="HF76" s="160"/>
      <c r="HG76" s="160"/>
      <c r="HH76" s="160"/>
      <c r="HI76" s="160"/>
      <c r="HJ76" s="160"/>
      <c r="HK76" s="160"/>
      <c r="HL76" s="160"/>
      <c r="HM76" s="160"/>
      <c r="HN76" s="160"/>
      <c r="HO76" s="160"/>
      <c r="HP76" s="160"/>
      <c r="HQ76" s="160"/>
      <c r="HR76" s="160"/>
      <c r="HS76" s="160"/>
      <c r="HT76" s="160"/>
      <c r="HU76" s="160"/>
      <c r="HV76" s="160"/>
      <c r="HW76" s="160"/>
      <c r="HX76" s="160"/>
      <c r="HY76" s="160"/>
      <c r="HZ76" s="160"/>
      <c r="IA76" s="160"/>
      <c r="IB76" s="160"/>
      <c r="IC76" s="160"/>
      <c r="ID76" s="160"/>
      <c r="IE76" s="160"/>
      <c r="IF76" s="160"/>
      <c r="IG76" s="160"/>
      <c r="IH76" s="160"/>
      <c r="II76" s="160"/>
      <c r="IJ76" s="160"/>
      <c r="IK76" s="160"/>
      <c r="IL76" s="160"/>
      <c r="IM76" s="160"/>
      <c r="IN76" s="160"/>
      <c r="IO76" s="160"/>
      <c r="IP76" s="160"/>
      <c r="IQ76" s="160"/>
      <c r="IR76" s="160"/>
      <c r="IS76" s="160"/>
      <c r="IT76" s="160"/>
      <c r="IU76" s="160"/>
      <c r="IV76" s="160"/>
      <c r="IW76" s="160"/>
      <c r="IX76" s="160"/>
      <c r="IY76" s="160"/>
      <c r="IZ76" s="160"/>
      <c r="JA76" s="160"/>
      <c r="JB76" s="160"/>
      <c r="JC76" s="160"/>
      <c r="JD76" s="160"/>
      <c r="JE76" s="160"/>
      <c r="JF76" s="160"/>
      <c r="JG76" s="160"/>
      <c r="JH76" s="160"/>
      <c r="JI76" s="160"/>
      <c r="JJ76" s="160"/>
      <c r="JK76" s="160"/>
      <c r="JL76" s="160"/>
      <c r="JM76" s="160"/>
      <c r="JN76" s="160"/>
      <c r="JO76" s="160"/>
      <c r="JP76" s="160"/>
      <c r="JQ76" s="160"/>
      <c r="JR76" s="160"/>
      <c r="JS76" s="160"/>
      <c r="JT76" s="160"/>
      <c r="JU76" s="160"/>
      <c r="JV76" s="160"/>
      <c r="JW76" s="160"/>
      <c r="JX76" s="160"/>
      <c r="JY76" s="160"/>
      <c r="JZ76" s="160"/>
      <c r="KA76" s="160"/>
      <c r="KB76" s="160"/>
      <c r="KC76" s="160"/>
      <c r="KD76" s="160"/>
      <c r="KE76" s="160"/>
      <c r="KF76" s="160"/>
      <c r="KG76" s="160"/>
      <c r="KH76" s="160"/>
      <c r="KI76" s="160"/>
      <c r="KJ76" s="160"/>
      <c r="KK76" s="160"/>
      <c r="KL76" s="160"/>
      <c r="KM76" s="160"/>
      <c r="KN76" s="160"/>
      <c r="KO76" s="160"/>
      <c r="KP76" s="160"/>
      <c r="KQ76" s="160"/>
      <c r="KR76" s="160"/>
      <c r="KS76" s="160"/>
      <c r="KT76" s="160"/>
      <c r="KU76" s="160"/>
      <c r="KV76" s="160"/>
      <c r="KW76" s="160"/>
      <c r="KX76" s="160"/>
      <c r="KY76" s="160"/>
      <c r="KZ76" s="160"/>
      <c r="LA76" s="160"/>
      <c r="LB76" s="160"/>
      <c r="LC76" s="160"/>
      <c r="LD76" s="160"/>
      <c r="LE76" s="160"/>
      <c r="LF76" s="160"/>
      <c r="LG76" s="160"/>
      <c r="LH76" s="160"/>
      <c r="LI76" s="160"/>
      <c r="LJ76" s="160"/>
      <c r="LK76" s="160"/>
      <c r="LL76" s="160"/>
      <c r="LM76" s="160"/>
      <c r="LN76" s="160"/>
      <c r="LO76" s="160"/>
      <c r="LP76" s="160"/>
      <c r="LQ76" s="160"/>
      <c r="LR76" s="160"/>
      <c r="LS76" s="160"/>
      <c r="LT76" s="160"/>
      <c r="LU76" s="160"/>
      <c r="LV76" s="160"/>
      <c r="LW76" s="160"/>
      <c r="LX76" s="160"/>
      <c r="LY76" s="160"/>
      <c r="LZ76" s="160"/>
      <c r="MA76" s="160"/>
      <c r="MB76" s="160"/>
      <c r="MC76" s="160"/>
      <c r="MD76" s="160"/>
      <c r="ME76" s="160"/>
      <c r="MF76" s="160"/>
      <c r="MG76" s="160"/>
      <c r="MH76" s="160"/>
      <c r="MI76" s="160"/>
      <c r="MJ76" s="160"/>
      <c r="MK76" s="160"/>
      <c r="ML76" s="160"/>
      <c r="MM76" s="160"/>
      <c r="MN76" s="160"/>
      <c r="MO76" s="160"/>
      <c r="MP76" s="160"/>
      <c r="MQ76" s="160"/>
      <c r="MR76" s="160"/>
      <c r="MS76" s="160"/>
      <c r="MT76" s="160"/>
      <c r="MU76" s="160"/>
      <c r="MV76" s="160"/>
      <c r="MW76" s="160"/>
      <c r="MX76" s="160"/>
      <c r="MY76" s="160"/>
      <c r="MZ76" s="160"/>
      <c r="NA76" s="160"/>
      <c r="NB76" s="160"/>
      <c r="NC76" s="160"/>
      <c r="ND76" s="160"/>
      <c r="NE76" s="160"/>
      <c r="NF76" s="160"/>
      <c r="NG76" s="160"/>
      <c r="NH76" s="160"/>
      <c r="NI76" s="160"/>
      <c r="NJ76" s="160"/>
      <c r="NK76" s="160"/>
      <c r="NL76" s="160"/>
      <c r="NM76" s="160"/>
      <c r="NN76" s="160"/>
      <c r="NO76" s="160"/>
      <c r="NP76" s="160"/>
      <c r="NQ76" s="160"/>
      <c r="NR76" s="160"/>
      <c r="NS76" s="160"/>
      <c r="NT76" s="160"/>
      <c r="NU76" s="160"/>
      <c r="NV76" s="160"/>
      <c r="NW76" s="160"/>
      <c r="NX76" s="160"/>
      <c r="NY76" s="160"/>
      <c r="NZ76" s="160"/>
      <c r="OA76" s="160"/>
      <c r="OB76" s="160"/>
      <c r="OC76" s="160"/>
      <c r="OD76" s="160"/>
      <c r="OE76" s="160"/>
      <c r="OF76" s="160"/>
      <c r="OG76" s="160"/>
      <c r="OH76" s="160"/>
      <c r="OI76" s="160"/>
      <c r="OJ76" s="160"/>
      <c r="OK76" s="160"/>
      <c r="OL76" s="160"/>
      <c r="OM76" s="160"/>
      <c r="ON76" s="160"/>
      <c r="OO76" s="160"/>
      <c r="OP76" s="160"/>
      <c r="OQ76" s="160"/>
      <c r="OR76" s="160"/>
      <c r="OS76" s="160"/>
      <c r="OT76" s="160"/>
      <c r="OU76" s="160"/>
      <c r="OV76" s="160"/>
      <c r="OW76" s="160"/>
      <c r="OX76" s="160"/>
      <c r="OY76" s="160"/>
      <c r="OZ76" s="160"/>
      <c r="PA76" s="160"/>
      <c r="PB76" s="160"/>
      <c r="PC76" s="160"/>
      <c r="PD76" s="160"/>
      <c r="PE76" s="160"/>
      <c r="PF76" s="160"/>
      <c r="PG76" s="160"/>
      <c r="PH76" s="160"/>
      <c r="PI76" s="160"/>
      <c r="PJ76" s="160"/>
      <c r="PK76" s="160"/>
      <c r="PL76" s="160"/>
      <c r="PM76" s="160"/>
      <c r="PN76" s="160"/>
      <c r="PO76" s="160"/>
      <c r="PP76" s="160"/>
      <c r="PQ76" s="160"/>
      <c r="PR76" s="160"/>
      <c r="PS76" s="160"/>
      <c r="PT76" s="160"/>
      <c r="PU76" s="160"/>
      <c r="PV76" s="160"/>
      <c r="PW76" s="160"/>
      <c r="PX76" s="160"/>
      <c r="PY76" s="160"/>
      <c r="PZ76" s="160"/>
      <c r="QA76" s="160"/>
      <c r="QB76" s="160"/>
      <c r="QC76" s="160"/>
      <c r="QD76" s="160"/>
      <c r="QE76" s="160"/>
      <c r="QF76" s="160"/>
      <c r="QG76" s="160"/>
      <c r="QH76" s="160"/>
      <c r="QI76" s="160"/>
      <c r="QJ76" s="160"/>
      <c r="QK76" s="160"/>
      <c r="QL76" s="160"/>
      <c r="QM76" s="160"/>
      <c r="QN76" s="160"/>
      <c r="QO76" s="160"/>
      <c r="QP76" s="160"/>
      <c r="QQ76" s="160"/>
      <c r="QR76" s="160"/>
      <c r="QS76" s="160"/>
      <c r="QT76" s="160"/>
      <c r="QU76" s="160"/>
      <c r="QV76" s="160"/>
      <c r="QW76" s="160"/>
      <c r="QX76" s="160"/>
      <c r="QY76" s="160"/>
      <c r="QZ76" s="160"/>
      <c r="RA76" s="160"/>
      <c r="RB76" s="160"/>
      <c r="RC76" s="160"/>
      <c r="RD76" s="160"/>
      <c r="RE76" s="160"/>
      <c r="RF76" s="160"/>
      <c r="RG76" s="160"/>
      <c r="RH76" s="160"/>
      <c r="RI76" s="160"/>
      <c r="RJ76" s="160"/>
      <c r="RK76" s="160"/>
      <c r="RL76" s="160"/>
      <c r="RM76" s="160"/>
      <c r="RN76" s="160"/>
      <c r="RO76" s="160"/>
      <c r="RP76" s="160"/>
      <c r="RQ76" s="160"/>
      <c r="RR76" s="160"/>
      <c r="RS76" s="160"/>
      <c r="RT76" s="160"/>
      <c r="RU76" s="160"/>
      <c r="RV76" s="160"/>
      <c r="RW76" s="160"/>
      <c r="RX76" s="160"/>
      <c r="RY76" s="160"/>
      <c r="RZ76" s="160"/>
      <c r="SA76" s="160"/>
      <c r="SB76" s="160"/>
      <c r="SC76" s="160"/>
      <c r="SD76" s="160"/>
      <c r="SE76" s="160"/>
      <c r="SF76" s="160"/>
      <c r="SG76" s="160"/>
      <c r="SH76" s="160"/>
      <c r="SI76" s="160"/>
      <c r="SJ76" s="160"/>
      <c r="SK76" s="160"/>
      <c r="SL76" s="160"/>
      <c r="SM76" s="160"/>
      <c r="SN76" s="160"/>
      <c r="SO76" s="160"/>
      <c r="SP76" s="160"/>
      <c r="SQ76" s="160"/>
      <c r="SR76" s="160"/>
      <c r="SS76" s="160"/>
      <c r="ST76" s="160"/>
      <c r="SU76" s="160"/>
      <c r="SV76" s="160"/>
      <c r="SW76" s="160"/>
      <c r="SX76" s="160"/>
      <c r="SY76" s="160"/>
      <c r="SZ76" s="160"/>
      <c r="TA76" s="160"/>
      <c r="TB76" s="160"/>
      <c r="TC76" s="160"/>
      <c r="TD76" s="160"/>
      <c r="TE76" s="160"/>
      <c r="TF76" s="160"/>
    </row>
    <row r="77" spans="1:526">
      <c r="A77" s="160"/>
      <c r="B77" s="160"/>
      <c r="C77" s="160"/>
      <c r="D77" s="160"/>
      <c r="E77" s="160"/>
      <c r="F77" s="160"/>
      <c r="G77" s="160"/>
      <c r="H77" s="160"/>
      <c r="I77" s="160"/>
      <c r="J77" s="160"/>
      <c r="K77" s="160"/>
      <c r="L77" s="160"/>
      <c r="M77" s="160"/>
      <c r="N77" s="160"/>
      <c r="O77" s="160"/>
      <c r="P77" s="160"/>
      <c r="Q77" s="160"/>
      <c r="R77" s="160"/>
      <c r="S77" s="160"/>
      <c r="T77" s="160"/>
      <c r="U77" s="160"/>
      <c r="V77" s="160"/>
      <c r="W77" s="160"/>
      <c r="X77" s="160"/>
      <c r="Y77" s="160"/>
      <c r="Z77" s="160"/>
      <c r="AA77" s="160"/>
      <c r="AB77" s="160"/>
      <c r="AC77" s="160"/>
      <c r="AD77" s="160"/>
      <c r="AE77" s="160"/>
      <c r="AF77" s="160"/>
      <c r="AG77" s="160"/>
      <c r="AH77" s="160"/>
      <c r="AI77" s="160"/>
      <c r="AJ77" s="160"/>
      <c r="AK77" s="160"/>
      <c r="AL77" s="160"/>
      <c r="AM77" s="160"/>
      <c r="AN77" s="160"/>
      <c r="AO77" s="160"/>
      <c r="AP77" s="160"/>
      <c r="AQ77" s="160"/>
      <c r="AR77" s="160"/>
      <c r="AS77" s="160"/>
      <c r="AT77" s="160"/>
      <c r="AU77" s="160"/>
      <c r="AV77" s="160"/>
      <c r="AW77" s="160"/>
      <c r="AX77" s="160"/>
      <c r="AY77" s="160"/>
      <c r="AZ77" s="160"/>
      <c r="BA77" s="160"/>
      <c r="BB77" s="160"/>
      <c r="BC77" s="160"/>
      <c r="BD77" s="160"/>
      <c r="BE77" s="160"/>
      <c r="BF77" s="160"/>
      <c r="BG77" s="160"/>
      <c r="BH77" s="160"/>
      <c r="BI77" s="160"/>
      <c r="BJ77" s="160"/>
      <c r="BK77" s="160"/>
      <c r="BL77" s="160"/>
      <c r="BM77" s="160"/>
      <c r="BN77" s="160"/>
      <c r="BO77" s="160"/>
      <c r="BP77" s="160"/>
      <c r="BQ77" s="160"/>
      <c r="BR77" s="160"/>
      <c r="BS77" s="160"/>
      <c r="BT77" s="160"/>
      <c r="BU77" s="160"/>
      <c r="BV77" s="160"/>
      <c r="BW77" s="160"/>
      <c r="BX77" s="160"/>
      <c r="BY77" s="160"/>
      <c r="BZ77" s="160"/>
      <c r="CA77" s="160"/>
      <c r="CB77" s="160"/>
      <c r="CC77" s="160"/>
      <c r="CD77" s="160"/>
      <c r="CE77" s="160"/>
      <c r="CF77" s="160"/>
      <c r="CG77" s="160"/>
      <c r="CH77" s="160"/>
      <c r="CI77" s="160"/>
      <c r="CJ77" s="160"/>
      <c r="CK77" s="160"/>
      <c r="CL77" s="160"/>
      <c r="CM77" s="160"/>
      <c r="CN77" s="160"/>
      <c r="CO77" s="160"/>
      <c r="CP77" s="160"/>
      <c r="CQ77" s="160"/>
      <c r="CR77" s="160"/>
      <c r="CS77" s="160"/>
      <c r="CT77" s="160"/>
      <c r="CU77" s="160"/>
      <c r="CV77" s="160"/>
      <c r="CW77" s="160"/>
      <c r="CX77" s="160"/>
      <c r="CY77" s="160"/>
      <c r="CZ77" s="160"/>
      <c r="DA77" s="160"/>
      <c r="DB77" s="160"/>
      <c r="DC77" s="160"/>
      <c r="DD77" s="160"/>
      <c r="DE77" s="160"/>
      <c r="DF77" s="160"/>
      <c r="DG77" s="160"/>
      <c r="DH77" s="160"/>
      <c r="DI77" s="160"/>
      <c r="DJ77" s="160"/>
      <c r="DK77" s="160"/>
      <c r="DL77" s="160"/>
      <c r="DM77" s="160"/>
      <c r="DN77" s="160"/>
      <c r="DO77" s="160"/>
      <c r="DP77" s="160"/>
      <c r="DQ77" s="160"/>
      <c r="DR77" s="160"/>
      <c r="DS77" s="160"/>
      <c r="DT77" s="160"/>
      <c r="DU77" s="160"/>
      <c r="DV77" s="160"/>
      <c r="DW77" s="160"/>
      <c r="DX77" s="160"/>
      <c r="DY77" s="160"/>
      <c r="DZ77" s="160"/>
      <c r="EA77" s="160"/>
      <c r="EB77" s="160"/>
      <c r="EC77" s="160"/>
      <c r="ED77" s="160"/>
      <c r="EE77" s="160"/>
      <c r="EF77" s="160"/>
      <c r="EG77" s="160"/>
      <c r="EH77" s="160"/>
      <c r="EI77" s="160"/>
      <c r="EJ77" s="160"/>
      <c r="EK77" s="160"/>
      <c r="EL77" s="160"/>
      <c r="EM77" s="160"/>
      <c r="EN77" s="160"/>
      <c r="EO77" s="160"/>
      <c r="EP77" s="160"/>
      <c r="EQ77" s="160"/>
      <c r="ER77" s="160"/>
      <c r="ES77" s="160"/>
      <c r="ET77" s="160"/>
      <c r="EU77" s="160"/>
      <c r="EV77" s="160"/>
      <c r="EW77" s="160"/>
      <c r="EX77" s="160"/>
      <c r="EY77" s="160"/>
      <c r="EZ77" s="160"/>
      <c r="FA77" s="160"/>
      <c r="FB77" s="160"/>
      <c r="FC77" s="160"/>
      <c r="FD77" s="160"/>
      <c r="FE77" s="160"/>
      <c r="FF77" s="160"/>
      <c r="FG77" s="160"/>
      <c r="FH77" s="160"/>
      <c r="FI77" s="160"/>
      <c r="FJ77" s="160"/>
      <c r="FK77" s="160"/>
      <c r="FL77" s="160"/>
      <c r="FM77" s="160"/>
      <c r="FN77" s="160"/>
      <c r="FO77" s="160"/>
      <c r="FP77" s="160"/>
      <c r="FQ77" s="160"/>
      <c r="FR77" s="160"/>
      <c r="FS77" s="160"/>
      <c r="FT77" s="160"/>
      <c r="FU77" s="160"/>
      <c r="FV77" s="160"/>
      <c r="FW77" s="160"/>
      <c r="FX77" s="160"/>
      <c r="FY77" s="160"/>
      <c r="FZ77" s="160"/>
      <c r="GA77" s="160"/>
      <c r="GB77" s="160"/>
      <c r="GC77" s="160"/>
      <c r="GD77" s="160"/>
      <c r="GE77" s="160"/>
      <c r="GF77" s="160"/>
      <c r="GG77" s="160"/>
      <c r="GH77" s="160"/>
      <c r="GI77" s="160"/>
      <c r="GJ77" s="160"/>
      <c r="GK77" s="160"/>
      <c r="GL77" s="160"/>
      <c r="GM77" s="160"/>
      <c r="GN77" s="160"/>
      <c r="GO77" s="160"/>
      <c r="GP77" s="160"/>
      <c r="GQ77" s="160"/>
      <c r="GR77" s="160"/>
      <c r="GS77" s="160"/>
      <c r="GT77" s="160"/>
      <c r="GU77" s="160"/>
      <c r="GV77" s="160"/>
      <c r="GW77" s="160"/>
      <c r="GX77" s="160"/>
      <c r="GY77" s="160"/>
      <c r="GZ77" s="160"/>
      <c r="HA77" s="160"/>
      <c r="HB77" s="160"/>
      <c r="HC77" s="160"/>
      <c r="HD77" s="160"/>
      <c r="HE77" s="160"/>
      <c r="HF77" s="160"/>
      <c r="HG77" s="160"/>
      <c r="HH77" s="160"/>
      <c r="HI77" s="160"/>
      <c r="HJ77" s="160"/>
      <c r="HK77" s="160"/>
      <c r="HL77" s="160"/>
      <c r="HM77" s="160"/>
      <c r="HN77" s="160"/>
      <c r="HO77" s="160"/>
      <c r="HP77" s="160"/>
      <c r="HQ77" s="160"/>
      <c r="HR77" s="160"/>
      <c r="HS77" s="160"/>
      <c r="HT77" s="160"/>
      <c r="HU77" s="160"/>
      <c r="HV77" s="160"/>
      <c r="HW77" s="160"/>
      <c r="HX77" s="160"/>
      <c r="HY77" s="160"/>
      <c r="HZ77" s="160"/>
      <c r="IA77" s="160"/>
      <c r="IB77" s="160"/>
      <c r="IC77" s="160"/>
      <c r="ID77" s="160"/>
      <c r="IE77" s="160"/>
      <c r="IF77" s="160"/>
      <c r="IG77" s="160"/>
      <c r="IH77" s="160"/>
      <c r="II77" s="160"/>
      <c r="IJ77" s="160"/>
      <c r="IK77" s="160"/>
      <c r="IL77" s="160"/>
      <c r="IM77" s="160"/>
      <c r="IN77" s="160"/>
      <c r="IO77" s="160"/>
      <c r="IP77" s="160"/>
      <c r="IQ77" s="160"/>
      <c r="IR77" s="160"/>
      <c r="IS77" s="160"/>
      <c r="IT77" s="160"/>
      <c r="IU77" s="160"/>
      <c r="IV77" s="160"/>
      <c r="IW77" s="160"/>
      <c r="IX77" s="160"/>
      <c r="IY77" s="160"/>
      <c r="IZ77" s="160"/>
      <c r="JA77" s="160"/>
      <c r="JB77" s="160"/>
      <c r="JC77" s="160"/>
      <c r="JD77" s="160"/>
      <c r="JE77" s="160"/>
      <c r="JF77" s="160"/>
      <c r="JG77" s="160"/>
      <c r="JH77" s="160"/>
      <c r="JI77" s="160"/>
      <c r="JJ77" s="160"/>
      <c r="JK77" s="160"/>
      <c r="JL77" s="160"/>
      <c r="JM77" s="160"/>
      <c r="JN77" s="160"/>
      <c r="JO77" s="160"/>
      <c r="JP77" s="160"/>
      <c r="JQ77" s="160"/>
      <c r="JR77" s="160"/>
      <c r="JS77" s="160"/>
      <c r="JT77" s="160"/>
      <c r="JU77" s="160"/>
      <c r="JV77" s="160"/>
      <c r="JW77" s="160"/>
      <c r="JX77" s="160"/>
      <c r="JY77" s="160"/>
      <c r="JZ77" s="160"/>
      <c r="KA77" s="160"/>
      <c r="KB77" s="160"/>
      <c r="KC77" s="160"/>
      <c r="KD77" s="160"/>
      <c r="KE77" s="160"/>
      <c r="KF77" s="160"/>
      <c r="KG77" s="160"/>
      <c r="KH77" s="160"/>
      <c r="KI77" s="160"/>
      <c r="KJ77" s="160"/>
      <c r="KK77" s="160"/>
      <c r="KL77" s="160"/>
      <c r="KM77" s="160"/>
      <c r="KN77" s="160"/>
      <c r="KO77" s="160"/>
      <c r="KP77" s="160"/>
      <c r="KQ77" s="160"/>
      <c r="KR77" s="160"/>
      <c r="KS77" s="160"/>
      <c r="KT77" s="160"/>
      <c r="KU77" s="160"/>
      <c r="KV77" s="160"/>
      <c r="KW77" s="160"/>
      <c r="KX77" s="160"/>
      <c r="KY77" s="160"/>
      <c r="KZ77" s="160"/>
      <c r="LA77" s="160"/>
      <c r="LB77" s="160"/>
      <c r="LC77" s="160"/>
      <c r="LD77" s="160"/>
      <c r="LE77" s="160"/>
      <c r="LF77" s="160"/>
      <c r="LG77" s="160"/>
      <c r="LH77" s="160"/>
      <c r="LI77" s="160"/>
      <c r="LJ77" s="160"/>
      <c r="LK77" s="160"/>
      <c r="LL77" s="160"/>
      <c r="LM77" s="160"/>
      <c r="LN77" s="160"/>
      <c r="LO77" s="160"/>
      <c r="LP77" s="160"/>
      <c r="LQ77" s="160"/>
      <c r="LR77" s="160"/>
      <c r="LS77" s="160"/>
      <c r="LT77" s="160"/>
      <c r="LU77" s="160"/>
      <c r="LV77" s="160"/>
      <c r="LW77" s="160"/>
      <c r="LX77" s="160"/>
      <c r="LY77" s="160"/>
      <c r="LZ77" s="160"/>
      <c r="MA77" s="160"/>
      <c r="MB77" s="160"/>
      <c r="MC77" s="160"/>
      <c r="MD77" s="160"/>
      <c r="ME77" s="160"/>
      <c r="MF77" s="160"/>
      <c r="MG77" s="160"/>
      <c r="MH77" s="160"/>
      <c r="MI77" s="160"/>
      <c r="MJ77" s="160"/>
      <c r="MK77" s="160"/>
      <c r="ML77" s="160"/>
      <c r="MM77" s="160"/>
      <c r="MN77" s="160"/>
      <c r="MO77" s="160"/>
      <c r="MP77" s="160"/>
      <c r="MQ77" s="160"/>
      <c r="MR77" s="160"/>
      <c r="MS77" s="160"/>
      <c r="MT77" s="160"/>
      <c r="MU77" s="160"/>
      <c r="MV77" s="160"/>
      <c r="MW77" s="160"/>
      <c r="MX77" s="160"/>
      <c r="MY77" s="160"/>
      <c r="MZ77" s="160"/>
      <c r="NA77" s="160"/>
      <c r="NB77" s="160"/>
      <c r="NC77" s="160"/>
      <c r="ND77" s="160"/>
      <c r="NE77" s="160"/>
      <c r="NF77" s="160"/>
      <c r="NG77" s="160"/>
      <c r="NH77" s="160"/>
      <c r="NI77" s="160"/>
      <c r="NJ77" s="160"/>
      <c r="NK77" s="160"/>
      <c r="NL77" s="160"/>
      <c r="NM77" s="160"/>
      <c r="NN77" s="160"/>
      <c r="NO77" s="160"/>
      <c r="NP77" s="160"/>
      <c r="NQ77" s="160"/>
      <c r="NR77" s="160"/>
      <c r="NS77" s="160"/>
      <c r="NT77" s="160"/>
      <c r="NU77" s="160"/>
      <c r="NV77" s="160"/>
      <c r="NW77" s="160"/>
      <c r="NX77" s="160"/>
      <c r="NY77" s="160"/>
      <c r="NZ77" s="160"/>
      <c r="OA77" s="160"/>
      <c r="OB77" s="160"/>
      <c r="OC77" s="160"/>
      <c r="OD77" s="160"/>
      <c r="OE77" s="160"/>
      <c r="OF77" s="160"/>
      <c r="OG77" s="160"/>
      <c r="OH77" s="160"/>
      <c r="OI77" s="160"/>
      <c r="OJ77" s="160"/>
      <c r="OK77" s="160"/>
      <c r="OL77" s="160"/>
      <c r="OM77" s="160"/>
      <c r="ON77" s="160"/>
      <c r="OO77" s="160"/>
      <c r="OP77" s="160"/>
      <c r="OQ77" s="160"/>
      <c r="OR77" s="160"/>
      <c r="OS77" s="160"/>
      <c r="OT77" s="160"/>
      <c r="OU77" s="160"/>
      <c r="OV77" s="160"/>
      <c r="OW77" s="160"/>
      <c r="OX77" s="160"/>
      <c r="OY77" s="160"/>
      <c r="OZ77" s="160"/>
      <c r="PA77" s="160"/>
      <c r="PB77" s="160"/>
      <c r="PC77" s="160"/>
      <c r="PD77" s="160"/>
      <c r="PE77" s="160"/>
      <c r="PF77" s="160"/>
      <c r="PG77" s="160"/>
      <c r="PH77" s="160"/>
      <c r="PI77" s="160"/>
      <c r="PJ77" s="160"/>
      <c r="PK77" s="160"/>
      <c r="PL77" s="160"/>
      <c r="PM77" s="160"/>
      <c r="PN77" s="160"/>
      <c r="PO77" s="160"/>
      <c r="PP77" s="160"/>
      <c r="PQ77" s="160"/>
      <c r="PR77" s="160"/>
      <c r="PS77" s="160"/>
      <c r="PT77" s="160"/>
      <c r="PU77" s="160"/>
      <c r="PV77" s="160"/>
      <c r="PW77" s="160"/>
      <c r="PX77" s="160"/>
      <c r="PY77" s="160"/>
      <c r="PZ77" s="160"/>
      <c r="QA77" s="160"/>
      <c r="QB77" s="160"/>
      <c r="QC77" s="160"/>
      <c r="QD77" s="160"/>
      <c r="QE77" s="160"/>
      <c r="QF77" s="160"/>
      <c r="QG77" s="160"/>
      <c r="QH77" s="160"/>
      <c r="QI77" s="160"/>
      <c r="QJ77" s="160"/>
      <c r="QK77" s="160"/>
      <c r="QL77" s="160"/>
      <c r="QM77" s="160"/>
      <c r="QN77" s="160"/>
      <c r="QO77" s="160"/>
      <c r="QP77" s="160"/>
      <c r="QQ77" s="160"/>
      <c r="QR77" s="160"/>
      <c r="QS77" s="160"/>
      <c r="QT77" s="160"/>
      <c r="QU77" s="160"/>
      <c r="QV77" s="160"/>
      <c r="QW77" s="160"/>
      <c r="QX77" s="160"/>
      <c r="QY77" s="160"/>
      <c r="QZ77" s="160"/>
      <c r="RA77" s="160"/>
      <c r="RB77" s="160"/>
      <c r="RC77" s="160"/>
      <c r="RD77" s="160"/>
      <c r="RE77" s="160"/>
      <c r="RF77" s="160"/>
      <c r="RG77" s="160"/>
      <c r="RH77" s="160"/>
      <c r="RI77" s="160"/>
      <c r="RJ77" s="160"/>
      <c r="RK77" s="160"/>
      <c r="RL77" s="160"/>
      <c r="RM77" s="160"/>
      <c r="RN77" s="160"/>
      <c r="RO77" s="160"/>
      <c r="RP77" s="160"/>
      <c r="RQ77" s="160"/>
      <c r="RR77" s="160"/>
      <c r="RS77" s="160"/>
      <c r="RT77" s="160"/>
      <c r="RU77" s="160"/>
      <c r="RV77" s="160"/>
      <c r="RW77" s="160"/>
      <c r="RX77" s="160"/>
      <c r="RY77" s="160"/>
      <c r="RZ77" s="160"/>
      <c r="SA77" s="160"/>
      <c r="SB77" s="160"/>
      <c r="SC77" s="160"/>
      <c r="SD77" s="160"/>
      <c r="SE77" s="160"/>
      <c r="SF77" s="160"/>
      <c r="SG77" s="160"/>
      <c r="SH77" s="160"/>
      <c r="SI77" s="160"/>
      <c r="SJ77" s="160"/>
      <c r="SK77" s="160"/>
      <c r="SL77" s="160"/>
      <c r="SM77" s="160"/>
      <c r="SN77" s="160"/>
      <c r="SO77" s="160"/>
      <c r="SP77" s="160"/>
      <c r="SQ77" s="160"/>
      <c r="SR77" s="160"/>
      <c r="SS77" s="160"/>
      <c r="ST77" s="160"/>
      <c r="SU77" s="160"/>
      <c r="SV77" s="160"/>
      <c r="SW77" s="160"/>
      <c r="SX77" s="160"/>
      <c r="SY77" s="160"/>
      <c r="SZ77" s="160"/>
      <c r="TA77" s="160"/>
      <c r="TB77" s="160"/>
      <c r="TC77" s="160"/>
      <c r="TD77" s="160"/>
      <c r="TE77" s="160"/>
      <c r="TF77" s="160"/>
    </row>
    <row r="78" spans="1:526">
      <c r="A78" s="160"/>
      <c r="B78" s="160"/>
      <c r="C78" s="160"/>
      <c r="D78" s="160"/>
      <c r="E78" s="160"/>
      <c r="F78" s="160"/>
      <c r="G78" s="160"/>
      <c r="H78" s="160"/>
      <c r="I78" s="160"/>
      <c r="J78" s="160"/>
      <c r="K78" s="160"/>
      <c r="L78" s="160"/>
      <c r="M78" s="160"/>
      <c r="N78" s="160"/>
      <c r="O78" s="160"/>
      <c r="P78" s="160"/>
      <c r="Q78" s="160"/>
      <c r="R78" s="160"/>
      <c r="S78" s="160"/>
      <c r="T78" s="160"/>
      <c r="U78" s="160"/>
      <c r="V78" s="160"/>
      <c r="W78" s="160"/>
      <c r="X78" s="160"/>
      <c r="Y78" s="160"/>
      <c r="Z78" s="160"/>
      <c r="AA78" s="160"/>
      <c r="AB78" s="160"/>
      <c r="AC78" s="160"/>
      <c r="AD78" s="160"/>
      <c r="AE78" s="160"/>
      <c r="AF78" s="160"/>
      <c r="AG78" s="160"/>
      <c r="AH78" s="160"/>
      <c r="AI78" s="160"/>
      <c r="AJ78" s="160"/>
      <c r="AK78" s="160"/>
      <c r="AL78" s="160"/>
      <c r="AM78" s="160"/>
      <c r="AN78" s="160"/>
      <c r="AO78" s="160"/>
      <c r="AP78" s="160"/>
      <c r="AQ78" s="160"/>
      <c r="AR78" s="160"/>
      <c r="AS78" s="160"/>
      <c r="AT78" s="160"/>
      <c r="AU78" s="160"/>
      <c r="AV78" s="160"/>
      <c r="AW78" s="160"/>
      <c r="AX78" s="160"/>
      <c r="AY78" s="160"/>
      <c r="AZ78" s="160"/>
      <c r="BA78" s="160"/>
      <c r="BB78" s="160"/>
      <c r="BC78" s="160"/>
      <c r="BD78" s="160"/>
      <c r="BE78" s="160"/>
      <c r="BF78" s="160"/>
      <c r="BG78" s="160"/>
      <c r="BH78" s="160"/>
      <c r="BI78" s="160"/>
      <c r="BJ78" s="160"/>
      <c r="BK78" s="160"/>
      <c r="BL78" s="160"/>
      <c r="BM78" s="160"/>
      <c r="BN78" s="160"/>
      <c r="BO78" s="160"/>
      <c r="BP78" s="160"/>
      <c r="BQ78" s="160"/>
      <c r="BR78" s="160"/>
      <c r="BS78" s="160"/>
      <c r="BT78" s="160"/>
      <c r="BU78" s="160"/>
      <c r="BV78" s="160"/>
      <c r="BW78" s="160"/>
      <c r="BX78" s="160"/>
      <c r="BY78" s="160"/>
      <c r="BZ78" s="160"/>
      <c r="CA78" s="160"/>
      <c r="CB78" s="160"/>
      <c r="CC78" s="160"/>
      <c r="CD78" s="160"/>
      <c r="CE78" s="160"/>
      <c r="CF78" s="160"/>
      <c r="CG78" s="160"/>
      <c r="CH78" s="160"/>
      <c r="CI78" s="160"/>
      <c r="CJ78" s="160"/>
      <c r="CK78" s="160"/>
      <c r="CL78" s="160"/>
      <c r="CM78" s="160"/>
      <c r="CN78" s="160"/>
      <c r="CO78" s="160"/>
      <c r="CP78" s="160"/>
      <c r="CQ78" s="160"/>
      <c r="CR78" s="160"/>
      <c r="CS78" s="160"/>
      <c r="CT78" s="160"/>
      <c r="CU78" s="160"/>
      <c r="CV78" s="160"/>
      <c r="CW78" s="160"/>
      <c r="CX78" s="160"/>
      <c r="CY78" s="160"/>
      <c r="CZ78" s="160"/>
      <c r="DA78" s="160"/>
      <c r="DB78" s="160"/>
      <c r="DC78" s="160"/>
      <c r="DD78" s="160"/>
      <c r="DE78" s="160"/>
      <c r="DF78" s="160"/>
      <c r="DG78" s="160"/>
      <c r="DH78" s="160"/>
      <c r="DI78" s="160"/>
      <c r="DJ78" s="160"/>
      <c r="DK78" s="160"/>
      <c r="DL78" s="160"/>
      <c r="DM78" s="160"/>
      <c r="DN78" s="160"/>
      <c r="DO78" s="160"/>
      <c r="DP78" s="160"/>
      <c r="DQ78" s="160"/>
      <c r="DR78" s="160"/>
      <c r="DS78" s="160"/>
      <c r="DT78" s="160"/>
      <c r="DU78" s="160"/>
      <c r="DV78" s="160"/>
      <c r="DW78" s="160"/>
      <c r="DX78" s="160"/>
      <c r="DY78" s="160"/>
      <c r="DZ78" s="160"/>
      <c r="EA78" s="160"/>
      <c r="EB78" s="160"/>
      <c r="EC78" s="160"/>
      <c r="ED78" s="160"/>
      <c r="EE78" s="160"/>
      <c r="EF78" s="160"/>
      <c r="EG78" s="160"/>
      <c r="EH78" s="160"/>
      <c r="EI78" s="160"/>
      <c r="EJ78" s="160"/>
      <c r="EK78" s="160"/>
      <c r="EL78" s="160"/>
      <c r="EM78" s="160"/>
      <c r="EN78" s="160"/>
      <c r="EO78" s="160"/>
      <c r="EP78" s="160"/>
      <c r="EQ78" s="160"/>
      <c r="ER78" s="160"/>
      <c r="ES78" s="160"/>
      <c r="ET78" s="160"/>
      <c r="EU78" s="160"/>
      <c r="EV78" s="160"/>
      <c r="EW78" s="160"/>
      <c r="EX78" s="160"/>
      <c r="EY78" s="160"/>
      <c r="EZ78" s="160"/>
      <c r="FA78" s="160"/>
      <c r="FB78" s="160"/>
      <c r="FC78" s="160"/>
      <c r="FD78" s="160"/>
      <c r="FE78" s="160"/>
      <c r="FF78" s="160"/>
      <c r="FG78" s="160"/>
      <c r="FH78" s="160"/>
      <c r="FI78" s="160"/>
      <c r="FJ78" s="160"/>
      <c r="FK78" s="160"/>
      <c r="FL78" s="160"/>
      <c r="FM78" s="160"/>
      <c r="FN78" s="160"/>
      <c r="FO78" s="160"/>
      <c r="FP78" s="160"/>
      <c r="FQ78" s="160"/>
      <c r="FR78" s="160"/>
      <c r="FS78" s="160"/>
      <c r="FT78" s="160"/>
      <c r="FU78" s="160"/>
      <c r="FV78" s="160"/>
      <c r="FW78" s="160"/>
      <c r="FX78" s="160"/>
      <c r="FY78" s="160"/>
      <c r="FZ78" s="160"/>
      <c r="GA78" s="160"/>
      <c r="GB78" s="160"/>
      <c r="GC78" s="160"/>
      <c r="GD78" s="160"/>
      <c r="GE78" s="160"/>
      <c r="GF78" s="160"/>
      <c r="GG78" s="160"/>
      <c r="GH78" s="160"/>
      <c r="GI78" s="160"/>
      <c r="GJ78" s="160"/>
      <c r="GK78" s="160"/>
      <c r="GL78" s="160"/>
      <c r="GM78" s="160"/>
      <c r="GN78" s="160"/>
      <c r="GO78" s="160"/>
      <c r="GP78" s="160"/>
      <c r="GQ78" s="160"/>
      <c r="GR78" s="160"/>
      <c r="GS78" s="160"/>
      <c r="GT78" s="160"/>
      <c r="GU78" s="160"/>
      <c r="GV78" s="160"/>
      <c r="GW78" s="160"/>
      <c r="GX78" s="160"/>
      <c r="GY78" s="160"/>
      <c r="GZ78" s="160"/>
      <c r="HA78" s="160"/>
      <c r="HB78" s="160"/>
      <c r="HC78" s="160"/>
      <c r="HD78" s="160"/>
      <c r="HE78" s="160"/>
      <c r="HF78" s="160"/>
      <c r="HG78" s="160"/>
      <c r="HH78" s="160"/>
      <c r="HI78" s="160"/>
      <c r="HJ78" s="160"/>
      <c r="HK78" s="160"/>
      <c r="HL78" s="160"/>
      <c r="HM78" s="160"/>
      <c r="HN78" s="160"/>
      <c r="HO78" s="160"/>
      <c r="HP78" s="160"/>
      <c r="HQ78" s="160"/>
      <c r="HR78" s="160"/>
      <c r="HS78" s="160"/>
      <c r="HT78" s="160"/>
      <c r="HU78" s="160"/>
      <c r="HV78" s="160"/>
      <c r="HW78" s="160"/>
      <c r="HX78" s="160"/>
      <c r="HY78" s="160"/>
      <c r="HZ78" s="160"/>
      <c r="IA78" s="160"/>
      <c r="IB78" s="160"/>
      <c r="IC78" s="160"/>
      <c r="ID78" s="160"/>
      <c r="IE78" s="160"/>
      <c r="IF78" s="160"/>
      <c r="IG78" s="160"/>
      <c r="IH78" s="160"/>
      <c r="II78" s="160"/>
      <c r="IJ78" s="160"/>
      <c r="IK78" s="160"/>
      <c r="IL78" s="160"/>
      <c r="IM78" s="160"/>
      <c r="IN78" s="160"/>
      <c r="IO78" s="160"/>
      <c r="IP78" s="160"/>
      <c r="IQ78" s="160"/>
      <c r="IR78" s="160"/>
      <c r="IS78" s="160"/>
      <c r="IT78" s="160"/>
      <c r="IU78" s="160"/>
      <c r="IV78" s="160"/>
      <c r="IW78" s="160"/>
      <c r="IX78" s="160"/>
      <c r="IY78" s="160"/>
      <c r="IZ78" s="160"/>
      <c r="JA78" s="160"/>
      <c r="JB78" s="160"/>
      <c r="JC78" s="160"/>
      <c r="JD78" s="160"/>
      <c r="JE78" s="160"/>
      <c r="JF78" s="160"/>
      <c r="JG78" s="160"/>
      <c r="JH78" s="160"/>
      <c r="JI78" s="160"/>
      <c r="JJ78" s="160"/>
      <c r="JK78" s="160"/>
      <c r="JL78" s="160"/>
      <c r="JM78" s="160"/>
      <c r="JN78" s="160"/>
      <c r="JO78" s="160"/>
      <c r="JP78" s="160"/>
      <c r="JQ78" s="160"/>
      <c r="JR78" s="160"/>
      <c r="JS78" s="160"/>
      <c r="JT78" s="160"/>
      <c r="JU78" s="160"/>
      <c r="JV78" s="160"/>
      <c r="JW78" s="160"/>
      <c r="JX78" s="160"/>
      <c r="JY78" s="160"/>
      <c r="JZ78" s="160"/>
      <c r="KA78" s="160"/>
      <c r="KB78" s="160"/>
      <c r="KC78" s="160"/>
      <c r="KD78" s="160"/>
      <c r="KE78" s="160"/>
      <c r="KF78" s="160"/>
      <c r="KG78" s="160"/>
      <c r="KH78" s="160"/>
      <c r="KI78" s="160"/>
      <c r="KJ78" s="160"/>
      <c r="KK78" s="160"/>
      <c r="KL78" s="160"/>
      <c r="KM78" s="160"/>
      <c r="KN78" s="160"/>
      <c r="KO78" s="160"/>
      <c r="KP78" s="160"/>
      <c r="KQ78" s="160"/>
      <c r="KR78" s="160"/>
      <c r="KS78" s="160"/>
      <c r="KT78" s="160"/>
      <c r="KU78" s="160"/>
      <c r="KV78" s="160"/>
      <c r="KW78" s="160"/>
      <c r="KX78" s="160"/>
      <c r="KY78" s="160"/>
      <c r="KZ78" s="160"/>
      <c r="LA78" s="160"/>
      <c r="LB78" s="160"/>
      <c r="LC78" s="160"/>
      <c r="LD78" s="160"/>
      <c r="LE78" s="160"/>
      <c r="LF78" s="160"/>
      <c r="LG78" s="160"/>
      <c r="LH78" s="160"/>
      <c r="LI78" s="160"/>
      <c r="LJ78" s="160"/>
      <c r="LK78" s="160"/>
      <c r="LL78" s="160"/>
      <c r="LM78" s="160"/>
      <c r="LN78" s="160"/>
      <c r="LO78" s="160"/>
      <c r="LP78" s="160"/>
      <c r="LQ78" s="160"/>
      <c r="LR78" s="160"/>
      <c r="LS78" s="160"/>
      <c r="LT78" s="160"/>
      <c r="LU78" s="160"/>
      <c r="LV78" s="160"/>
      <c r="LW78" s="160"/>
      <c r="LX78" s="160"/>
      <c r="LY78" s="160"/>
      <c r="LZ78" s="160"/>
      <c r="MA78" s="160"/>
      <c r="MB78" s="160"/>
      <c r="MC78" s="160"/>
      <c r="MD78" s="160"/>
      <c r="ME78" s="160"/>
      <c r="MF78" s="160"/>
      <c r="MG78" s="160"/>
      <c r="MH78" s="160"/>
      <c r="MI78" s="160"/>
      <c r="MJ78" s="160"/>
      <c r="MK78" s="160"/>
      <c r="ML78" s="160"/>
      <c r="MM78" s="160"/>
      <c r="MN78" s="160"/>
      <c r="MO78" s="160"/>
      <c r="MP78" s="160"/>
      <c r="MQ78" s="160"/>
      <c r="MR78" s="160"/>
      <c r="MS78" s="160"/>
      <c r="MT78" s="160"/>
      <c r="MU78" s="160"/>
      <c r="MV78" s="160"/>
      <c r="MW78" s="160"/>
      <c r="MX78" s="160"/>
      <c r="MY78" s="160"/>
      <c r="MZ78" s="160"/>
      <c r="NA78" s="160"/>
      <c r="NB78" s="160"/>
      <c r="NC78" s="160"/>
      <c r="ND78" s="160"/>
      <c r="NE78" s="160"/>
      <c r="NF78" s="160"/>
      <c r="NG78" s="160"/>
      <c r="NH78" s="160"/>
      <c r="NI78" s="160"/>
      <c r="NJ78" s="160"/>
      <c r="NK78" s="160"/>
      <c r="NL78" s="160"/>
      <c r="NM78" s="160"/>
      <c r="NN78" s="160"/>
      <c r="NO78" s="160"/>
      <c r="NP78" s="160"/>
      <c r="NQ78" s="160"/>
      <c r="NR78" s="160"/>
      <c r="NS78" s="160"/>
      <c r="NT78" s="160"/>
      <c r="NU78" s="160"/>
      <c r="NV78" s="160"/>
      <c r="NW78" s="160"/>
      <c r="NX78" s="160"/>
      <c r="NY78" s="160"/>
      <c r="NZ78" s="160"/>
      <c r="OA78" s="160"/>
      <c r="OB78" s="160"/>
      <c r="OC78" s="160"/>
      <c r="OD78" s="160"/>
      <c r="OE78" s="160"/>
      <c r="OF78" s="160"/>
      <c r="OG78" s="160"/>
      <c r="OH78" s="160"/>
      <c r="OI78" s="160"/>
      <c r="OJ78" s="160"/>
      <c r="OK78" s="160"/>
      <c r="OL78" s="160"/>
      <c r="OM78" s="160"/>
      <c r="ON78" s="160"/>
      <c r="OO78" s="160"/>
      <c r="OP78" s="160"/>
      <c r="OQ78" s="160"/>
      <c r="OR78" s="160"/>
      <c r="OS78" s="160"/>
      <c r="OT78" s="160"/>
      <c r="OU78" s="160"/>
      <c r="OV78" s="160"/>
      <c r="OW78" s="160"/>
      <c r="OX78" s="160"/>
      <c r="OY78" s="160"/>
      <c r="OZ78" s="160"/>
      <c r="PA78" s="160"/>
      <c r="PB78" s="160"/>
      <c r="PC78" s="160"/>
      <c r="PD78" s="160"/>
      <c r="PE78" s="160"/>
      <c r="PF78" s="160"/>
      <c r="PG78" s="160"/>
      <c r="PH78" s="160"/>
      <c r="PI78" s="160"/>
      <c r="PJ78" s="160"/>
      <c r="PK78" s="160"/>
      <c r="PL78" s="160"/>
      <c r="PM78" s="160"/>
      <c r="PN78" s="160"/>
      <c r="PO78" s="160"/>
      <c r="PP78" s="160"/>
      <c r="PQ78" s="160"/>
      <c r="PR78" s="160"/>
      <c r="PS78" s="160"/>
      <c r="PT78" s="160"/>
      <c r="PU78" s="160"/>
      <c r="PV78" s="160"/>
      <c r="PW78" s="160"/>
      <c r="PX78" s="160"/>
      <c r="PY78" s="160"/>
      <c r="PZ78" s="160"/>
      <c r="QA78" s="160"/>
      <c r="QB78" s="160"/>
      <c r="QC78" s="160"/>
      <c r="QD78" s="160"/>
      <c r="QE78" s="160"/>
      <c r="QF78" s="160"/>
      <c r="QG78" s="160"/>
      <c r="QH78" s="160"/>
      <c r="QI78" s="160"/>
      <c r="QJ78" s="160"/>
      <c r="QK78" s="160"/>
      <c r="QL78" s="160"/>
      <c r="QM78" s="160"/>
      <c r="QN78" s="160"/>
      <c r="QO78" s="160"/>
      <c r="QP78" s="160"/>
      <c r="QQ78" s="160"/>
      <c r="QR78" s="160"/>
      <c r="QS78" s="160"/>
      <c r="QT78" s="160"/>
      <c r="QU78" s="160"/>
      <c r="QV78" s="160"/>
      <c r="QW78" s="160"/>
      <c r="QX78" s="160"/>
      <c r="QY78" s="160"/>
      <c r="QZ78" s="160"/>
      <c r="RA78" s="160"/>
      <c r="RB78" s="160"/>
      <c r="RC78" s="160"/>
      <c r="RD78" s="160"/>
      <c r="RE78" s="160"/>
      <c r="RF78" s="160"/>
      <c r="RG78" s="160"/>
      <c r="RH78" s="160"/>
      <c r="RI78" s="160"/>
      <c r="RJ78" s="160"/>
      <c r="RK78" s="160"/>
      <c r="RL78" s="160"/>
      <c r="RM78" s="160"/>
      <c r="RN78" s="160"/>
      <c r="RO78" s="160"/>
      <c r="RP78" s="160"/>
      <c r="RQ78" s="160"/>
      <c r="RR78" s="160"/>
      <c r="RS78" s="160"/>
      <c r="RT78" s="160"/>
      <c r="RU78" s="160"/>
      <c r="RV78" s="160"/>
      <c r="RW78" s="160"/>
      <c r="RX78" s="160"/>
      <c r="RY78" s="160"/>
      <c r="RZ78" s="160"/>
      <c r="SA78" s="160"/>
      <c r="SB78" s="160"/>
      <c r="SC78" s="160"/>
      <c r="SD78" s="160"/>
      <c r="SE78" s="160"/>
      <c r="SF78" s="160"/>
      <c r="SG78" s="160"/>
      <c r="SH78" s="160"/>
      <c r="SI78" s="160"/>
      <c r="SJ78" s="160"/>
      <c r="SK78" s="160"/>
      <c r="SL78" s="160"/>
      <c r="SM78" s="160"/>
      <c r="SN78" s="160"/>
      <c r="SO78" s="160"/>
      <c r="SP78" s="160"/>
      <c r="SQ78" s="160"/>
      <c r="SR78" s="160"/>
      <c r="SS78" s="160"/>
      <c r="ST78" s="160"/>
      <c r="SU78" s="160"/>
      <c r="SV78" s="160"/>
      <c r="SW78" s="160"/>
      <c r="SX78" s="160"/>
      <c r="SY78" s="160"/>
      <c r="SZ78" s="160"/>
      <c r="TA78" s="160"/>
      <c r="TB78" s="160"/>
      <c r="TC78" s="160"/>
      <c r="TD78" s="160"/>
      <c r="TE78" s="160"/>
      <c r="TF78" s="160"/>
    </row>
    <row r="79" spans="1:526">
      <c r="A79" s="160"/>
      <c r="B79" s="160"/>
      <c r="C79" s="160"/>
      <c r="D79" s="160"/>
      <c r="E79" s="160"/>
      <c r="F79" s="160"/>
      <c r="G79" s="160"/>
      <c r="H79" s="160"/>
      <c r="I79" s="160"/>
      <c r="J79" s="160"/>
      <c r="K79" s="160"/>
      <c r="L79" s="160"/>
      <c r="M79" s="160"/>
      <c r="N79" s="160"/>
      <c r="O79" s="160"/>
      <c r="P79" s="160"/>
      <c r="Q79" s="160"/>
      <c r="R79" s="160"/>
      <c r="S79" s="160"/>
      <c r="T79" s="160"/>
      <c r="U79" s="160"/>
      <c r="V79" s="160"/>
      <c r="W79" s="160"/>
      <c r="X79" s="160"/>
      <c r="Y79" s="160"/>
      <c r="Z79" s="160"/>
      <c r="AA79" s="160"/>
      <c r="AB79" s="160"/>
      <c r="AC79" s="160"/>
      <c r="AD79" s="160"/>
      <c r="AE79" s="160"/>
      <c r="AF79" s="160"/>
      <c r="AG79" s="160"/>
      <c r="AH79" s="160"/>
      <c r="AI79" s="160"/>
      <c r="AJ79" s="160"/>
      <c r="AK79" s="160"/>
      <c r="AL79" s="160"/>
      <c r="AM79" s="160"/>
      <c r="AN79" s="160"/>
      <c r="AO79" s="160"/>
      <c r="AP79" s="160"/>
      <c r="AQ79" s="160"/>
      <c r="AR79" s="160"/>
      <c r="AS79" s="160"/>
      <c r="AT79" s="160"/>
      <c r="AU79" s="160"/>
      <c r="AV79" s="160"/>
      <c r="AW79" s="160"/>
      <c r="AX79" s="160"/>
      <c r="AY79" s="160"/>
      <c r="AZ79" s="160"/>
      <c r="BA79" s="160"/>
      <c r="BB79" s="160"/>
      <c r="BC79" s="160"/>
      <c r="BD79" s="160"/>
      <c r="BE79" s="160"/>
      <c r="BF79" s="160"/>
      <c r="BG79" s="160"/>
      <c r="BH79" s="160"/>
      <c r="BI79" s="160"/>
      <c r="BJ79" s="160"/>
      <c r="BK79" s="160"/>
      <c r="BL79" s="160"/>
      <c r="BM79" s="160"/>
      <c r="BN79" s="160"/>
      <c r="BO79" s="160"/>
      <c r="BP79" s="160"/>
      <c r="BQ79" s="160"/>
      <c r="BR79" s="160"/>
      <c r="BS79" s="160"/>
      <c r="BT79" s="160"/>
      <c r="BU79" s="160"/>
      <c r="BV79" s="160"/>
      <c r="BW79" s="160"/>
      <c r="BX79" s="160"/>
      <c r="BY79" s="160"/>
      <c r="BZ79" s="160"/>
      <c r="CA79" s="160"/>
      <c r="CB79" s="160"/>
      <c r="CC79" s="160"/>
      <c r="CD79" s="160"/>
      <c r="CE79" s="160"/>
      <c r="CF79" s="160"/>
      <c r="CG79" s="160"/>
      <c r="CH79" s="160"/>
      <c r="CI79" s="160"/>
      <c r="CJ79" s="160"/>
      <c r="CK79" s="160"/>
      <c r="CL79" s="160"/>
      <c r="CM79" s="160"/>
      <c r="CN79" s="160"/>
      <c r="CO79" s="160"/>
      <c r="CP79" s="160"/>
      <c r="CQ79" s="160"/>
      <c r="CR79" s="160"/>
      <c r="CS79" s="160"/>
      <c r="CT79" s="160"/>
      <c r="CU79" s="160"/>
      <c r="CV79" s="160"/>
      <c r="CW79" s="160"/>
      <c r="CX79" s="160"/>
      <c r="CY79" s="160"/>
      <c r="CZ79" s="160"/>
      <c r="DA79" s="160"/>
      <c r="DB79" s="160"/>
      <c r="DC79" s="160"/>
      <c r="DD79" s="160"/>
      <c r="DE79" s="160"/>
      <c r="DF79" s="160"/>
      <c r="DG79" s="160"/>
      <c r="DH79" s="160"/>
      <c r="DI79" s="160"/>
      <c r="DJ79" s="160"/>
      <c r="DK79" s="160"/>
      <c r="DL79" s="160"/>
      <c r="DM79" s="160"/>
      <c r="DN79" s="160"/>
      <c r="DO79" s="160"/>
      <c r="DP79" s="160"/>
      <c r="DQ79" s="160"/>
      <c r="DR79" s="160"/>
      <c r="DS79" s="160"/>
      <c r="DT79" s="160"/>
      <c r="DU79" s="160"/>
      <c r="DV79" s="160"/>
      <c r="DW79" s="160"/>
      <c r="DX79" s="160"/>
      <c r="DY79" s="160"/>
      <c r="DZ79" s="160"/>
      <c r="EA79" s="160"/>
      <c r="EB79" s="160"/>
      <c r="EC79" s="160"/>
      <c r="ED79" s="160"/>
      <c r="EE79" s="160"/>
      <c r="EF79" s="160"/>
      <c r="EG79" s="160"/>
      <c r="EH79" s="160"/>
      <c r="EI79" s="160"/>
      <c r="EJ79" s="160"/>
      <c r="EK79" s="160"/>
      <c r="EL79" s="160"/>
      <c r="EM79" s="160"/>
      <c r="EN79" s="160"/>
      <c r="EO79" s="160"/>
      <c r="EP79" s="160"/>
      <c r="EQ79" s="160"/>
      <c r="ER79" s="160"/>
      <c r="ES79" s="160"/>
      <c r="ET79" s="160"/>
      <c r="EU79" s="160"/>
      <c r="EV79" s="160"/>
      <c r="EW79" s="160"/>
      <c r="EX79" s="160"/>
      <c r="EY79" s="160"/>
      <c r="EZ79" s="160"/>
      <c r="FA79" s="160"/>
      <c r="FB79" s="160"/>
      <c r="FC79" s="160"/>
      <c r="FD79" s="160"/>
      <c r="FE79" s="160"/>
      <c r="FF79" s="160"/>
      <c r="FG79" s="160"/>
      <c r="FH79" s="160"/>
      <c r="FI79" s="160"/>
      <c r="FJ79" s="160"/>
      <c r="FK79" s="160"/>
      <c r="FL79" s="160"/>
      <c r="FM79" s="160"/>
      <c r="FN79" s="160"/>
      <c r="FO79" s="160"/>
      <c r="FP79" s="160"/>
      <c r="FQ79" s="160"/>
      <c r="FR79" s="160"/>
      <c r="FS79" s="160"/>
      <c r="FT79" s="160"/>
      <c r="FU79" s="160"/>
      <c r="FV79" s="160"/>
      <c r="FW79" s="160"/>
      <c r="FX79" s="160"/>
      <c r="FY79" s="160"/>
      <c r="FZ79" s="160"/>
      <c r="GA79" s="160"/>
      <c r="GB79" s="160"/>
      <c r="GC79" s="160"/>
      <c r="GD79" s="160"/>
      <c r="GE79" s="160"/>
      <c r="GF79" s="160"/>
      <c r="GG79" s="160"/>
      <c r="GH79" s="160"/>
      <c r="GI79" s="160"/>
      <c r="GJ79" s="160"/>
      <c r="GK79" s="160"/>
      <c r="GL79" s="160"/>
      <c r="GM79" s="160"/>
      <c r="GN79" s="160"/>
      <c r="GO79" s="160"/>
      <c r="GP79" s="160"/>
      <c r="GQ79" s="160"/>
      <c r="GR79" s="160"/>
      <c r="GS79" s="160"/>
      <c r="GT79" s="160"/>
      <c r="GU79" s="160"/>
      <c r="GV79" s="160"/>
      <c r="GW79" s="160"/>
      <c r="GX79" s="160"/>
      <c r="GY79" s="160"/>
      <c r="GZ79" s="160"/>
      <c r="HA79" s="160"/>
      <c r="HB79" s="160"/>
      <c r="HC79" s="160"/>
      <c r="HD79" s="160"/>
      <c r="HE79" s="160"/>
      <c r="HF79" s="160"/>
      <c r="HG79" s="160"/>
      <c r="HH79" s="160"/>
      <c r="HI79" s="160"/>
      <c r="HJ79" s="160"/>
      <c r="HK79" s="160"/>
      <c r="HL79" s="160"/>
      <c r="HM79" s="160"/>
      <c r="HN79" s="160"/>
      <c r="HO79" s="160"/>
      <c r="HP79" s="160"/>
      <c r="HQ79" s="160"/>
      <c r="HR79" s="160"/>
      <c r="HS79" s="160"/>
      <c r="HT79" s="160"/>
      <c r="HU79" s="160"/>
      <c r="HV79" s="160"/>
      <c r="HW79" s="160"/>
      <c r="HX79" s="160"/>
      <c r="HY79" s="160"/>
      <c r="HZ79" s="160"/>
      <c r="IA79" s="160"/>
      <c r="IB79" s="160"/>
      <c r="IC79" s="160"/>
      <c r="ID79" s="160"/>
      <c r="IE79" s="160"/>
      <c r="IF79" s="160"/>
      <c r="IG79" s="160"/>
      <c r="IH79" s="160"/>
      <c r="II79" s="160"/>
      <c r="IJ79" s="160"/>
      <c r="IK79" s="160"/>
      <c r="IL79" s="160"/>
      <c r="IM79" s="160"/>
      <c r="IN79" s="160"/>
      <c r="IO79" s="160"/>
      <c r="IP79" s="160"/>
      <c r="IQ79" s="160"/>
      <c r="IR79" s="160"/>
      <c r="IS79" s="160"/>
      <c r="IT79" s="160"/>
      <c r="IU79" s="160"/>
      <c r="IV79" s="160"/>
      <c r="IW79" s="160"/>
      <c r="IX79" s="160"/>
      <c r="IY79" s="160"/>
      <c r="IZ79" s="160"/>
      <c r="JA79" s="160"/>
      <c r="JB79" s="160"/>
      <c r="JC79" s="160"/>
      <c r="JD79" s="160"/>
      <c r="JE79" s="160"/>
      <c r="JF79" s="160"/>
      <c r="JG79" s="160"/>
      <c r="JH79" s="160"/>
      <c r="JI79" s="160"/>
      <c r="JJ79" s="160"/>
      <c r="JK79" s="160"/>
      <c r="JL79" s="160"/>
      <c r="JM79" s="160"/>
      <c r="JN79" s="160"/>
      <c r="JO79" s="160"/>
      <c r="JP79" s="160"/>
      <c r="JQ79" s="160"/>
      <c r="JR79" s="160"/>
      <c r="JS79" s="160"/>
      <c r="JT79" s="160"/>
      <c r="JU79" s="160"/>
      <c r="JV79" s="160"/>
      <c r="JW79" s="160"/>
      <c r="JX79" s="160"/>
      <c r="JY79" s="160"/>
      <c r="JZ79" s="160"/>
      <c r="KA79" s="160"/>
      <c r="KB79" s="160"/>
      <c r="KC79" s="160"/>
      <c r="KD79" s="160"/>
      <c r="KE79" s="160"/>
      <c r="KF79" s="160"/>
      <c r="KG79" s="160"/>
      <c r="KH79" s="160"/>
      <c r="KI79" s="160"/>
      <c r="KJ79" s="160"/>
      <c r="KK79" s="160"/>
      <c r="KL79" s="160"/>
      <c r="KM79" s="160"/>
      <c r="KN79" s="160"/>
      <c r="KO79" s="160"/>
      <c r="KP79" s="160"/>
      <c r="KQ79" s="160"/>
      <c r="KR79" s="160"/>
      <c r="KS79" s="160"/>
      <c r="KT79" s="160"/>
      <c r="KU79" s="160"/>
      <c r="KV79" s="160"/>
      <c r="KW79" s="160"/>
      <c r="KX79" s="160"/>
      <c r="KY79" s="160"/>
      <c r="KZ79" s="160"/>
      <c r="LA79" s="160"/>
      <c r="LB79" s="160"/>
      <c r="LC79" s="160"/>
      <c r="LD79" s="160"/>
      <c r="LE79" s="160"/>
      <c r="LF79" s="160"/>
      <c r="LG79" s="160"/>
      <c r="LH79" s="160"/>
      <c r="LI79" s="160"/>
      <c r="LJ79" s="160"/>
      <c r="LK79" s="160"/>
      <c r="LL79" s="160"/>
      <c r="LM79" s="160"/>
      <c r="LN79" s="160"/>
      <c r="LO79" s="160"/>
      <c r="LP79" s="160"/>
      <c r="LQ79" s="160"/>
      <c r="LR79" s="160"/>
      <c r="LS79" s="160"/>
      <c r="LT79" s="160"/>
      <c r="LU79" s="160"/>
      <c r="LV79" s="160"/>
      <c r="LW79" s="160"/>
      <c r="LX79" s="160"/>
      <c r="LY79" s="160"/>
      <c r="LZ79" s="160"/>
      <c r="MA79" s="160"/>
      <c r="MB79" s="160"/>
      <c r="MC79" s="160"/>
      <c r="MD79" s="160"/>
      <c r="ME79" s="160"/>
      <c r="MF79" s="160"/>
      <c r="MG79" s="160"/>
      <c r="MH79" s="160"/>
      <c r="MI79" s="160"/>
      <c r="MJ79" s="160"/>
      <c r="MK79" s="160"/>
      <c r="ML79" s="160"/>
      <c r="MM79" s="160"/>
      <c r="MN79" s="160"/>
      <c r="MO79" s="160"/>
      <c r="MP79" s="160"/>
      <c r="MQ79" s="160"/>
      <c r="MR79" s="160"/>
      <c r="MS79" s="160"/>
      <c r="MT79" s="160"/>
      <c r="MU79" s="160"/>
      <c r="MV79" s="160"/>
      <c r="MW79" s="160"/>
      <c r="MX79" s="160"/>
      <c r="MY79" s="160"/>
      <c r="MZ79" s="160"/>
      <c r="NA79" s="160"/>
      <c r="NB79" s="160"/>
      <c r="NC79" s="160"/>
      <c r="ND79" s="160"/>
      <c r="NE79" s="160"/>
      <c r="NF79" s="160"/>
      <c r="NG79" s="160"/>
      <c r="NH79" s="160"/>
      <c r="NI79" s="160"/>
      <c r="NJ79" s="160"/>
      <c r="NK79" s="160"/>
      <c r="NL79" s="160"/>
      <c r="NM79" s="160"/>
      <c r="NN79" s="160"/>
      <c r="NO79" s="160"/>
      <c r="NP79" s="160"/>
      <c r="NQ79" s="160"/>
      <c r="NR79" s="160"/>
      <c r="NS79" s="160"/>
      <c r="NT79" s="160"/>
      <c r="NU79" s="160"/>
      <c r="NV79" s="160"/>
      <c r="NW79" s="160"/>
      <c r="NX79" s="160"/>
      <c r="NY79" s="160"/>
      <c r="NZ79" s="160"/>
      <c r="OA79" s="160"/>
      <c r="OB79" s="160"/>
      <c r="OC79" s="160"/>
      <c r="OD79" s="160"/>
      <c r="OE79" s="160"/>
      <c r="OF79" s="160"/>
      <c r="OG79" s="160"/>
      <c r="OH79" s="160"/>
      <c r="OI79" s="160"/>
      <c r="OJ79" s="160"/>
      <c r="OK79" s="160"/>
      <c r="OL79" s="160"/>
      <c r="OM79" s="160"/>
      <c r="ON79" s="160"/>
      <c r="OO79" s="160"/>
      <c r="OP79" s="160"/>
      <c r="OQ79" s="160"/>
      <c r="OR79" s="160"/>
      <c r="OS79" s="160"/>
      <c r="OT79" s="160"/>
      <c r="OU79" s="160"/>
      <c r="OV79" s="160"/>
      <c r="OW79" s="160"/>
      <c r="OX79" s="160"/>
      <c r="OY79" s="160"/>
      <c r="OZ79" s="160"/>
      <c r="PA79" s="160"/>
      <c r="PB79" s="160"/>
      <c r="PC79" s="160"/>
      <c r="PD79" s="160"/>
      <c r="PE79" s="160"/>
      <c r="PF79" s="160"/>
      <c r="PG79" s="160"/>
      <c r="PH79" s="160"/>
      <c r="PI79" s="160"/>
      <c r="PJ79" s="160"/>
      <c r="PK79" s="160"/>
      <c r="PL79" s="160"/>
      <c r="PM79" s="160"/>
      <c r="PN79" s="160"/>
      <c r="PO79" s="160"/>
      <c r="PP79" s="160"/>
      <c r="PQ79" s="160"/>
      <c r="PR79" s="160"/>
      <c r="PS79" s="160"/>
      <c r="PT79" s="160"/>
      <c r="PU79" s="160"/>
      <c r="PV79" s="160"/>
      <c r="PW79" s="160"/>
      <c r="PX79" s="160"/>
      <c r="PY79" s="160"/>
      <c r="PZ79" s="160"/>
      <c r="QA79" s="160"/>
      <c r="QB79" s="160"/>
      <c r="QC79" s="160"/>
      <c r="QD79" s="160"/>
      <c r="QE79" s="160"/>
      <c r="QF79" s="160"/>
      <c r="QG79" s="160"/>
      <c r="QH79" s="160"/>
      <c r="QI79" s="160"/>
      <c r="QJ79" s="160"/>
      <c r="QK79" s="160"/>
      <c r="QL79" s="160"/>
      <c r="QM79" s="160"/>
      <c r="QN79" s="160"/>
      <c r="QO79" s="160"/>
      <c r="QP79" s="160"/>
      <c r="QQ79" s="160"/>
      <c r="QR79" s="160"/>
      <c r="QS79" s="160"/>
      <c r="QT79" s="160"/>
      <c r="QU79" s="160"/>
      <c r="QV79" s="160"/>
      <c r="QW79" s="160"/>
      <c r="QX79" s="160"/>
      <c r="QY79" s="160"/>
      <c r="QZ79" s="160"/>
      <c r="RA79" s="160"/>
      <c r="RB79" s="160"/>
      <c r="RC79" s="160"/>
      <c r="RD79" s="160"/>
      <c r="RE79" s="160"/>
      <c r="RF79" s="160"/>
      <c r="RG79" s="160"/>
      <c r="RH79" s="160"/>
      <c r="RI79" s="160"/>
      <c r="RJ79" s="160"/>
      <c r="RK79" s="160"/>
      <c r="RL79" s="160"/>
      <c r="RM79" s="160"/>
      <c r="RN79" s="160"/>
      <c r="RO79" s="160"/>
      <c r="RP79" s="160"/>
      <c r="RQ79" s="160"/>
      <c r="RR79" s="160"/>
      <c r="RS79" s="160"/>
      <c r="RT79" s="160"/>
      <c r="RU79" s="160"/>
      <c r="RV79" s="160"/>
      <c r="RW79" s="160"/>
      <c r="RX79" s="160"/>
      <c r="RY79" s="160"/>
      <c r="RZ79" s="160"/>
      <c r="SA79" s="160"/>
      <c r="SB79" s="160"/>
      <c r="SC79" s="160"/>
      <c r="SD79" s="160"/>
      <c r="SE79" s="160"/>
      <c r="SF79" s="160"/>
      <c r="SG79" s="160"/>
      <c r="SH79" s="160"/>
      <c r="SI79" s="160"/>
      <c r="SJ79" s="160"/>
      <c r="SK79" s="160"/>
      <c r="SL79" s="160"/>
      <c r="SM79" s="160"/>
      <c r="SN79" s="160"/>
      <c r="SO79" s="160"/>
      <c r="SP79" s="160"/>
      <c r="SQ79" s="160"/>
      <c r="SR79" s="160"/>
      <c r="SS79" s="160"/>
      <c r="ST79" s="160"/>
      <c r="SU79" s="160"/>
      <c r="SV79" s="160"/>
      <c r="SW79" s="160"/>
      <c r="SX79" s="160"/>
      <c r="SY79" s="160"/>
      <c r="SZ79" s="160"/>
      <c r="TA79" s="160"/>
      <c r="TB79" s="160"/>
      <c r="TC79" s="160"/>
      <c r="TD79" s="160"/>
      <c r="TE79" s="160"/>
      <c r="TF79" s="160"/>
    </row>
    <row r="80" spans="1:526">
      <c r="A80" s="160"/>
      <c r="B80" s="160"/>
      <c r="C80" s="160"/>
      <c r="D80" s="160"/>
      <c r="E80" s="160"/>
      <c r="F80" s="160"/>
      <c r="G80" s="160"/>
      <c r="H80" s="160"/>
      <c r="I80" s="160"/>
      <c r="J80" s="160"/>
      <c r="K80" s="160"/>
      <c r="L80" s="160"/>
      <c r="M80" s="160"/>
      <c r="N80" s="160"/>
      <c r="O80" s="160"/>
      <c r="P80" s="160"/>
      <c r="Q80" s="160"/>
      <c r="R80" s="160"/>
      <c r="S80" s="160"/>
      <c r="T80" s="160"/>
      <c r="U80" s="160"/>
      <c r="V80" s="160"/>
      <c r="W80" s="160"/>
      <c r="X80" s="160"/>
      <c r="Y80" s="160"/>
      <c r="Z80" s="160"/>
      <c r="AA80" s="160"/>
      <c r="AB80" s="160"/>
      <c r="AC80" s="160"/>
      <c r="AD80" s="160"/>
      <c r="AE80" s="160"/>
      <c r="AF80" s="160"/>
      <c r="AG80" s="160"/>
      <c r="AH80" s="160"/>
      <c r="AI80" s="160"/>
      <c r="AJ80" s="160"/>
      <c r="AK80" s="160"/>
      <c r="AL80" s="160"/>
      <c r="AM80" s="160"/>
      <c r="AN80" s="160"/>
      <c r="AO80" s="160"/>
      <c r="AP80" s="160"/>
      <c r="AQ80" s="160"/>
      <c r="AR80" s="160"/>
      <c r="AS80" s="160"/>
      <c r="AT80" s="160"/>
      <c r="AU80" s="160"/>
      <c r="AV80" s="160"/>
      <c r="AW80" s="160"/>
      <c r="AX80" s="160"/>
      <c r="AY80" s="160"/>
      <c r="AZ80" s="160"/>
      <c r="BA80" s="160"/>
      <c r="BB80" s="160"/>
      <c r="BC80" s="160"/>
      <c r="BD80" s="160"/>
      <c r="BE80" s="160"/>
      <c r="BF80" s="160"/>
      <c r="BG80" s="160"/>
      <c r="BH80" s="160"/>
      <c r="BI80" s="160"/>
      <c r="BJ80" s="160"/>
      <c r="BK80" s="160"/>
      <c r="BL80" s="160"/>
      <c r="BM80" s="160"/>
      <c r="BN80" s="160"/>
      <c r="BO80" s="160"/>
      <c r="BP80" s="160"/>
      <c r="BQ80" s="160"/>
      <c r="BR80" s="160"/>
      <c r="BS80" s="160"/>
      <c r="BT80" s="160"/>
      <c r="BU80" s="160"/>
      <c r="BV80" s="160"/>
      <c r="BW80" s="160"/>
      <c r="BX80" s="160"/>
      <c r="BY80" s="160"/>
      <c r="BZ80" s="160"/>
      <c r="CA80" s="160"/>
      <c r="CB80" s="160"/>
      <c r="CC80" s="160"/>
      <c r="CD80" s="160"/>
      <c r="CE80" s="160"/>
      <c r="CF80" s="160"/>
      <c r="CG80" s="160"/>
      <c r="CH80" s="160"/>
      <c r="CI80" s="160"/>
      <c r="CJ80" s="160"/>
      <c r="CK80" s="160"/>
      <c r="CL80" s="160"/>
      <c r="CM80" s="160"/>
      <c r="CN80" s="160"/>
      <c r="CO80" s="160"/>
      <c r="CP80" s="160"/>
      <c r="CQ80" s="160"/>
      <c r="CR80" s="160"/>
      <c r="CS80" s="160"/>
      <c r="CT80" s="160"/>
      <c r="CU80" s="160"/>
      <c r="CV80" s="160"/>
      <c r="CW80" s="160"/>
      <c r="CX80" s="160"/>
      <c r="CY80" s="160"/>
      <c r="CZ80" s="160"/>
      <c r="DA80" s="160"/>
      <c r="DB80" s="160"/>
      <c r="DC80" s="160"/>
      <c r="DD80" s="160"/>
      <c r="DE80" s="160"/>
      <c r="DF80" s="160"/>
      <c r="DG80" s="160"/>
      <c r="DH80" s="160"/>
      <c r="DI80" s="160"/>
      <c r="DJ80" s="160"/>
      <c r="DK80" s="160"/>
      <c r="DL80" s="160"/>
      <c r="DM80" s="160"/>
      <c r="DN80" s="160"/>
      <c r="DO80" s="160"/>
      <c r="DP80" s="160"/>
      <c r="DQ80" s="160"/>
      <c r="DR80" s="160"/>
      <c r="DS80" s="160"/>
      <c r="DT80" s="160"/>
      <c r="DU80" s="160"/>
      <c r="DV80" s="160"/>
      <c r="DW80" s="160"/>
      <c r="DX80" s="160"/>
      <c r="DY80" s="160"/>
      <c r="DZ80" s="160"/>
      <c r="EA80" s="160"/>
      <c r="EB80" s="160"/>
      <c r="EC80" s="160"/>
      <c r="ED80" s="160"/>
      <c r="EE80" s="160"/>
      <c r="EF80" s="160"/>
      <c r="EG80" s="160"/>
      <c r="EH80" s="160"/>
      <c r="EI80" s="160"/>
      <c r="EJ80" s="160"/>
      <c r="EK80" s="160"/>
      <c r="EL80" s="160"/>
      <c r="EM80" s="160"/>
      <c r="EN80" s="160"/>
      <c r="EO80" s="160"/>
      <c r="EP80" s="160"/>
      <c r="EQ80" s="160"/>
      <c r="ER80" s="160"/>
      <c r="ES80" s="160"/>
      <c r="ET80" s="160"/>
      <c r="EU80" s="160"/>
      <c r="EV80" s="160"/>
      <c r="EW80" s="160"/>
      <c r="EX80" s="160"/>
      <c r="EY80" s="160"/>
      <c r="EZ80" s="160"/>
      <c r="FA80" s="160"/>
      <c r="FB80" s="160"/>
      <c r="FC80" s="160"/>
      <c r="FD80" s="160"/>
      <c r="FE80" s="160"/>
      <c r="FF80" s="160"/>
      <c r="FG80" s="160"/>
      <c r="FH80" s="160"/>
      <c r="FI80" s="160"/>
      <c r="FJ80" s="160"/>
      <c r="FK80" s="160"/>
      <c r="FL80" s="160"/>
      <c r="FM80" s="160"/>
      <c r="FN80" s="160"/>
      <c r="FO80" s="160"/>
      <c r="FP80" s="160"/>
      <c r="FQ80" s="160"/>
      <c r="FR80" s="160"/>
      <c r="FS80" s="160"/>
      <c r="FT80" s="160"/>
      <c r="FU80" s="160"/>
      <c r="FV80" s="160"/>
      <c r="FW80" s="160"/>
      <c r="FX80" s="160"/>
      <c r="FY80" s="160"/>
      <c r="FZ80" s="160"/>
      <c r="GA80" s="160"/>
      <c r="GB80" s="160"/>
      <c r="GC80" s="160"/>
      <c r="GD80" s="160"/>
      <c r="GE80" s="160"/>
      <c r="GF80" s="160"/>
      <c r="GG80" s="160"/>
      <c r="GH80" s="160"/>
      <c r="GI80" s="160"/>
      <c r="GJ80" s="160"/>
      <c r="GK80" s="160"/>
      <c r="GL80" s="160"/>
      <c r="GM80" s="160"/>
      <c r="GN80" s="160"/>
      <c r="GO80" s="160"/>
      <c r="GP80" s="160"/>
      <c r="GQ80" s="160"/>
      <c r="GR80" s="160"/>
      <c r="GS80" s="160"/>
      <c r="GT80" s="160"/>
      <c r="GU80" s="160"/>
      <c r="GV80" s="160"/>
      <c r="GW80" s="160"/>
      <c r="GX80" s="160"/>
      <c r="GY80" s="160"/>
      <c r="GZ80" s="160"/>
      <c r="HA80" s="160"/>
      <c r="HB80" s="160"/>
      <c r="HC80" s="160"/>
      <c r="HD80" s="160"/>
      <c r="HE80" s="160"/>
      <c r="HF80" s="160"/>
      <c r="HG80" s="160"/>
      <c r="HH80" s="160"/>
      <c r="HI80" s="160"/>
      <c r="HJ80" s="160"/>
      <c r="HK80" s="160"/>
      <c r="HL80" s="160"/>
      <c r="HM80" s="160"/>
      <c r="HN80" s="160"/>
      <c r="HO80" s="160"/>
      <c r="HP80" s="160"/>
      <c r="HQ80" s="160"/>
      <c r="HR80" s="160"/>
      <c r="HS80" s="160"/>
      <c r="HT80" s="160"/>
      <c r="HU80" s="160"/>
      <c r="HV80" s="160"/>
      <c r="HW80" s="160"/>
      <c r="HX80" s="160"/>
      <c r="HY80" s="160"/>
      <c r="HZ80" s="160"/>
      <c r="IA80" s="160"/>
      <c r="IB80" s="160"/>
      <c r="IC80" s="160"/>
      <c r="ID80" s="160"/>
      <c r="IE80" s="160"/>
      <c r="IF80" s="160"/>
      <c r="IG80" s="160"/>
      <c r="IH80" s="160"/>
      <c r="II80" s="160"/>
      <c r="IJ80" s="160"/>
      <c r="IK80" s="160"/>
      <c r="IL80" s="160"/>
      <c r="IM80" s="160"/>
      <c r="IN80" s="160"/>
      <c r="IO80" s="160"/>
      <c r="IP80" s="160"/>
      <c r="IQ80" s="160"/>
      <c r="IR80" s="160"/>
      <c r="IS80" s="160"/>
      <c r="IT80" s="160"/>
      <c r="IU80" s="160"/>
      <c r="IV80" s="160"/>
      <c r="IW80" s="160"/>
      <c r="IX80" s="160"/>
      <c r="IY80" s="160"/>
      <c r="IZ80" s="160"/>
      <c r="JA80" s="160"/>
      <c r="JB80" s="160"/>
      <c r="JC80" s="160"/>
      <c r="JD80" s="160"/>
      <c r="JE80" s="160"/>
      <c r="JF80" s="160"/>
      <c r="JG80" s="160"/>
      <c r="JH80" s="160"/>
      <c r="JI80" s="160"/>
      <c r="JJ80" s="160"/>
      <c r="JK80" s="160"/>
      <c r="JL80" s="160"/>
      <c r="JM80" s="160"/>
      <c r="JN80" s="160"/>
      <c r="JO80" s="160"/>
      <c r="JP80" s="160"/>
      <c r="JQ80" s="160"/>
      <c r="JR80" s="160"/>
      <c r="JS80" s="160"/>
      <c r="JT80" s="160"/>
      <c r="JU80" s="160"/>
      <c r="JV80" s="160"/>
      <c r="JW80" s="160"/>
      <c r="JX80" s="160"/>
      <c r="JY80" s="160"/>
      <c r="JZ80" s="160"/>
      <c r="KA80" s="160"/>
      <c r="KB80" s="160"/>
      <c r="KC80" s="160"/>
      <c r="KD80" s="160"/>
      <c r="KE80" s="160"/>
      <c r="KF80" s="160"/>
      <c r="KG80" s="160"/>
      <c r="KH80" s="160"/>
      <c r="KI80" s="160"/>
      <c r="KJ80" s="160"/>
      <c r="KK80" s="160"/>
      <c r="KL80" s="160"/>
      <c r="KM80" s="160"/>
      <c r="KN80" s="160"/>
      <c r="KO80" s="160"/>
      <c r="KP80" s="160"/>
      <c r="KQ80" s="160"/>
      <c r="KR80" s="160"/>
      <c r="KS80" s="160"/>
      <c r="KT80" s="160"/>
      <c r="KU80" s="160"/>
      <c r="KV80" s="160"/>
      <c r="KW80" s="160"/>
      <c r="KX80" s="160"/>
      <c r="KY80" s="160"/>
      <c r="KZ80" s="160"/>
      <c r="LA80" s="160"/>
      <c r="LB80" s="160"/>
      <c r="LC80" s="160"/>
      <c r="LD80" s="160"/>
      <c r="LE80" s="160"/>
      <c r="LF80" s="160"/>
      <c r="LG80" s="160"/>
      <c r="LH80" s="160"/>
      <c r="LI80" s="160"/>
      <c r="LJ80" s="160"/>
      <c r="LK80" s="160"/>
      <c r="LL80" s="160"/>
      <c r="LM80" s="160"/>
      <c r="LN80" s="160"/>
      <c r="LO80" s="160"/>
      <c r="LP80" s="160"/>
      <c r="LQ80" s="160"/>
      <c r="LR80" s="160"/>
      <c r="LS80" s="160"/>
      <c r="LT80" s="160"/>
      <c r="LU80" s="160"/>
      <c r="LV80" s="160"/>
      <c r="LW80" s="160"/>
      <c r="LX80" s="160"/>
      <c r="LY80" s="160"/>
      <c r="LZ80" s="160"/>
      <c r="MA80" s="160"/>
      <c r="MB80" s="160"/>
      <c r="MC80" s="160"/>
      <c r="MD80" s="160"/>
      <c r="ME80" s="160"/>
      <c r="MF80" s="160"/>
      <c r="MG80" s="160"/>
      <c r="MH80" s="160"/>
      <c r="MI80" s="160"/>
      <c r="MJ80" s="160"/>
      <c r="MK80" s="160"/>
      <c r="ML80" s="160"/>
      <c r="MM80" s="160"/>
      <c r="MN80" s="160"/>
      <c r="MO80" s="160"/>
      <c r="MP80" s="160"/>
      <c r="MQ80" s="160"/>
      <c r="MR80" s="160"/>
      <c r="MS80" s="160"/>
      <c r="MT80" s="160"/>
      <c r="MU80" s="160"/>
      <c r="MV80" s="160"/>
      <c r="MW80" s="160"/>
      <c r="MX80" s="160"/>
      <c r="MY80" s="160"/>
      <c r="MZ80" s="160"/>
      <c r="NA80" s="160"/>
      <c r="NB80" s="160"/>
      <c r="NC80" s="160"/>
      <c r="ND80" s="160"/>
      <c r="NE80" s="160"/>
      <c r="NF80" s="160"/>
      <c r="NG80" s="160"/>
      <c r="NH80" s="160"/>
      <c r="NI80" s="160"/>
      <c r="NJ80" s="160"/>
      <c r="NK80" s="160"/>
      <c r="NL80" s="160"/>
      <c r="NM80" s="160"/>
      <c r="NN80" s="160"/>
      <c r="NO80" s="160"/>
      <c r="NP80" s="160"/>
      <c r="NQ80" s="160"/>
      <c r="NR80" s="160"/>
      <c r="NS80" s="160"/>
      <c r="NT80" s="160"/>
      <c r="NU80" s="160"/>
      <c r="NV80" s="160"/>
      <c r="NW80" s="160"/>
      <c r="NX80" s="160"/>
      <c r="NY80" s="160"/>
      <c r="NZ80" s="160"/>
      <c r="OA80" s="160"/>
      <c r="OB80" s="160"/>
      <c r="OC80" s="160"/>
      <c r="OD80" s="160"/>
      <c r="OE80" s="160"/>
      <c r="OF80" s="160"/>
      <c r="OG80" s="160"/>
      <c r="OH80" s="160"/>
      <c r="OI80" s="160"/>
      <c r="OJ80" s="160"/>
      <c r="OK80" s="160"/>
      <c r="OL80" s="160"/>
      <c r="OM80" s="160"/>
      <c r="ON80" s="160"/>
      <c r="OO80" s="160"/>
      <c r="OP80" s="160"/>
      <c r="OQ80" s="160"/>
      <c r="OR80" s="160"/>
      <c r="OS80" s="160"/>
      <c r="OT80" s="160"/>
      <c r="OU80" s="160"/>
      <c r="OV80" s="160"/>
      <c r="OW80" s="160"/>
      <c r="OX80" s="160"/>
      <c r="OY80" s="160"/>
      <c r="OZ80" s="160"/>
      <c r="PA80" s="160"/>
      <c r="PB80" s="160"/>
      <c r="PC80" s="160"/>
      <c r="PD80" s="160"/>
      <c r="PE80" s="160"/>
      <c r="PF80" s="160"/>
      <c r="PG80" s="160"/>
      <c r="PH80" s="160"/>
      <c r="PI80" s="160"/>
      <c r="PJ80" s="160"/>
      <c r="PK80" s="160"/>
      <c r="PL80" s="160"/>
      <c r="PM80" s="160"/>
      <c r="PN80" s="160"/>
      <c r="PO80" s="160"/>
      <c r="PP80" s="160"/>
      <c r="PQ80" s="160"/>
      <c r="PR80" s="160"/>
      <c r="PS80" s="160"/>
      <c r="PT80" s="160"/>
      <c r="PU80" s="160"/>
      <c r="PV80" s="160"/>
      <c r="PW80" s="160"/>
      <c r="PX80" s="160"/>
      <c r="PY80" s="160"/>
      <c r="PZ80" s="160"/>
      <c r="QA80" s="160"/>
      <c r="QB80" s="160"/>
      <c r="QC80" s="160"/>
      <c r="QD80" s="160"/>
      <c r="QE80" s="160"/>
      <c r="QF80" s="160"/>
      <c r="QG80" s="160"/>
      <c r="QH80" s="160"/>
      <c r="QI80" s="160"/>
      <c r="QJ80" s="160"/>
      <c r="QK80" s="160"/>
      <c r="QL80" s="160"/>
      <c r="QM80" s="160"/>
      <c r="QN80" s="160"/>
      <c r="QO80" s="160"/>
      <c r="QP80" s="160"/>
      <c r="QQ80" s="160"/>
      <c r="QR80" s="160"/>
      <c r="QS80" s="160"/>
      <c r="QT80" s="160"/>
      <c r="QU80" s="160"/>
      <c r="QV80" s="160"/>
      <c r="QW80" s="160"/>
      <c r="QX80" s="160"/>
      <c r="QY80" s="160"/>
      <c r="QZ80" s="160"/>
      <c r="RA80" s="160"/>
      <c r="RB80" s="160"/>
      <c r="RC80" s="160"/>
      <c r="RD80" s="160"/>
      <c r="RE80" s="160"/>
      <c r="RF80" s="160"/>
      <c r="RG80" s="160"/>
      <c r="RH80" s="160"/>
      <c r="RI80" s="160"/>
      <c r="RJ80" s="160"/>
      <c r="RK80" s="160"/>
      <c r="RL80" s="160"/>
      <c r="RM80" s="160"/>
      <c r="RN80" s="160"/>
      <c r="RO80" s="160"/>
      <c r="RP80" s="160"/>
      <c r="RQ80" s="160"/>
      <c r="RR80" s="160"/>
      <c r="RS80" s="160"/>
      <c r="RT80" s="160"/>
      <c r="RU80" s="160"/>
      <c r="RV80" s="160"/>
      <c r="RW80" s="160"/>
      <c r="RX80" s="160"/>
      <c r="RY80" s="160"/>
      <c r="RZ80" s="160"/>
      <c r="SA80" s="160"/>
      <c r="SB80" s="160"/>
      <c r="SC80" s="160"/>
      <c r="SD80" s="160"/>
      <c r="SE80" s="160"/>
      <c r="SF80" s="160"/>
      <c r="SG80" s="160"/>
      <c r="SH80" s="160"/>
      <c r="SI80" s="160"/>
      <c r="SJ80" s="160"/>
      <c r="SK80" s="160"/>
      <c r="SL80" s="160"/>
      <c r="SM80" s="160"/>
      <c r="SN80" s="160"/>
      <c r="SO80" s="160"/>
      <c r="SP80" s="160"/>
      <c r="SQ80" s="160"/>
      <c r="SR80" s="160"/>
      <c r="SS80" s="160"/>
      <c r="ST80" s="160"/>
      <c r="SU80" s="160"/>
      <c r="SV80" s="160"/>
      <c r="SW80" s="160"/>
      <c r="SX80" s="160"/>
      <c r="SY80" s="160"/>
      <c r="SZ80" s="160"/>
      <c r="TA80" s="160"/>
      <c r="TB80" s="160"/>
      <c r="TC80" s="160"/>
      <c r="TD80" s="160"/>
      <c r="TE80" s="160"/>
      <c r="TF80" s="160"/>
    </row>
    <row r="81" spans="1:526">
      <c r="A81" s="160"/>
      <c r="B81" s="160"/>
      <c r="C81" s="160"/>
      <c r="D81" s="160"/>
      <c r="E81" s="160"/>
      <c r="F81" s="160"/>
      <c r="G81" s="160"/>
      <c r="H81" s="160"/>
      <c r="I81" s="160"/>
      <c r="J81" s="160"/>
      <c r="K81" s="160"/>
      <c r="L81" s="160"/>
      <c r="M81" s="160"/>
      <c r="N81" s="160"/>
      <c r="O81" s="160"/>
      <c r="P81" s="160"/>
      <c r="Q81" s="160"/>
      <c r="R81" s="160"/>
      <c r="S81" s="160"/>
      <c r="T81" s="160"/>
      <c r="U81" s="160"/>
      <c r="V81" s="160"/>
      <c r="W81" s="160"/>
      <c r="X81" s="160"/>
      <c r="Y81" s="160"/>
      <c r="Z81" s="160"/>
      <c r="AA81" s="160"/>
      <c r="AB81" s="160"/>
      <c r="AC81" s="160"/>
      <c r="AD81" s="160"/>
      <c r="AE81" s="160"/>
      <c r="AF81" s="160"/>
      <c r="AG81" s="160"/>
      <c r="AH81" s="160"/>
      <c r="AI81" s="160"/>
      <c r="AJ81" s="160"/>
      <c r="AK81" s="160"/>
      <c r="AL81" s="160"/>
      <c r="AM81" s="160"/>
      <c r="AN81" s="160"/>
      <c r="AO81" s="160"/>
      <c r="AP81" s="160"/>
      <c r="AQ81" s="160"/>
      <c r="AR81" s="160"/>
      <c r="AS81" s="160"/>
      <c r="AT81" s="160"/>
      <c r="AU81" s="160"/>
      <c r="AV81" s="160"/>
      <c r="AW81" s="160"/>
      <c r="AX81" s="160"/>
      <c r="AY81" s="160"/>
      <c r="AZ81" s="160"/>
      <c r="BA81" s="160"/>
      <c r="BB81" s="160"/>
      <c r="BC81" s="160"/>
      <c r="BD81" s="160"/>
      <c r="BE81" s="160"/>
      <c r="BF81" s="160"/>
      <c r="BG81" s="160"/>
      <c r="BH81" s="160"/>
      <c r="BI81" s="160"/>
      <c r="BJ81" s="160"/>
      <c r="BK81" s="160"/>
      <c r="BL81" s="160"/>
      <c r="BM81" s="160"/>
      <c r="BN81" s="160"/>
      <c r="BO81" s="160"/>
      <c r="BP81" s="160"/>
      <c r="BQ81" s="160"/>
      <c r="BR81" s="160"/>
      <c r="BS81" s="160"/>
      <c r="BT81" s="160"/>
      <c r="BU81" s="160"/>
      <c r="BV81" s="160"/>
      <c r="BW81" s="160"/>
      <c r="BX81" s="160"/>
      <c r="BY81" s="160"/>
      <c r="BZ81" s="160"/>
      <c r="CA81" s="160"/>
      <c r="CB81" s="160"/>
      <c r="CC81" s="160"/>
      <c r="CD81" s="160"/>
      <c r="CE81" s="160"/>
      <c r="CF81" s="160"/>
      <c r="CG81" s="160"/>
      <c r="CH81" s="160"/>
      <c r="CI81" s="160"/>
      <c r="CJ81" s="160"/>
      <c r="CK81" s="160"/>
      <c r="CL81" s="160"/>
      <c r="CM81" s="160"/>
      <c r="CN81" s="160"/>
      <c r="CO81" s="160"/>
      <c r="CP81" s="160"/>
      <c r="CQ81" s="160"/>
      <c r="CR81" s="160"/>
      <c r="CS81" s="160"/>
      <c r="CT81" s="160"/>
      <c r="CU81" s="160"/>
      <c r="CV81" s="160"/>
      <c r="CW81" s="160"/>
      <c r="CX81" s="160"/>
      <c r="CY81" s="160"/>
      <c r="CZ81" s="160"/>
      <c r="DA81" s="160"/>
      <c r="DB81" s="160"/>
      <c r="DC81" s="160"/>
      <c r="DD81" s="160"/>
      <c r="DE81" s="160"/>
      <c r="DF81" s="160"/>
      <c r="DG81" s="160"/>
      <c r="DH81" s="160"/>
      <c r="DI81" s="160"/>
      <c r="DJ81" s="160"/>
      <c r="DK81" s="160"/>
      <c r="DL81" s="160"/>
      <c r="DM81" s="160"/>
      <c r="DN81" s="160"/>
      <c r="DO81" s="160"/>
      <c r="DP81" s="160"/>
      <c r="DQ81" s="160"/>
      <c r="DR81" s="160"/>
      <c r="DS81" s="160"/>
      <c r="DT81" s="160"/>
      <c r="DU81" s="160"/>
      <c r="DV81" s="160"/>
      <c r="DW81" s="160"/>
      <c r="DX81" s="160"/>
      <c r="DY81" s="160"/>
      <c r="DZ81" s="160"/>
      <c r="EA81" s="160"/>
      <c r="EB81" s="160"/>
      <c r="EC81" s="160"/>
      <c r="ED81" s="160"/>
      <c r="EE81" s="160"/>
      <c r="EF81" s="160"/>
      <c r="EG81" s="160"/>
      <c r="EH81" s="160"/>
      <c r="EI81" s="160"/>
      <c r="EJ81" s="160"/>
      <c r="EK81" s="160"/>
      <c r="EL81" s="160"/>
      <c r="EM81" s="160"/>
      <c r="EN81" s="160"/>
      <c r="EO81" s="160"/>
      <c r="EP81" s="160"/>
      <c r="EQ81" s="160"/>
      <c r="ER81" s="160"/>
      <c r="ES81" s="160"/>
      <c r="ET81" s="160"/>
      <c r="EU81" s="160"/>
      <c r="EV81" s="160"/>
      <c r="EW81" s="160"/>
      <c r="EX81" s="160"/>
      <c r="EY81" s="160"/>
      <c r="EZ81" s="160"/>
      <c r="FA81" s="160"/>
      <c r="FB81" s="160"/>
      <c r="FC81" s="160"/>
      <c r="FD81" s="160"/>
      <c r="FE81" s="160"/>
      <c r="FF81" s="160"/>
      <c r="FG81" s="160"/>
      <c r="FH81" s="160"/>
      <c r="FI81" s="160"/>
      <c r="FJ81" s="160"/>
      <c r="FK81" s="160"/>
      <c r="FL81" s="160"/>
      <c r="FM81" s="160"/>
      <c r="FN81" s="160"/>
      <c r="FO81" s="160"/>
      <c r="FP81" s="160"/>
      <c r="FQ81" s="160"/>
      <c r="FR81" s="160"/>
      <c r="FS81" s="160"/>
      <c r="FT81" s="160"/>
      <c r="FU81" s="160"/>
      <c r="FV81" s="160"/>
      <c r="FW81" s="160"/>
      <c r="FX81" s="160"/>
      <c r="FY81" s="160"/>
      <c r="FZ81" s="160"/>
      <c r="GA81" s="160"/>
      <c r="GB81" s="160"/>
      <c r="GC81" s="160"/>
      <c r="GD81" s="160"/>
      <c r="GE81" s="160"/>
      <c r="GF81" s="160"/>
      <c r="GG81" s="160"/>
      <c r="GH81" s="160"/>
      <c r="GI81" s="160"/>
      <c r="GJ81" s="160"/>
      <c r="GK81" s="160"/>
      <c r="GL81" s="160"/>
      <c r="GM81" s="160"/>
      <c r="GN81" s="160"/>
      <c r="GO81" s="160"/>
      <c r="GP81" s="160"/>
      <c r="GQ81" s="160"/>
      <c r="GR81" s="160"/>
      <c r="GS81" s="160"/>
      <c r="GT81" s="160"/>
      <c r="GU81" s="160"/>
      <c r="GV81" s="160"/>
      <c r="GW81" s="160"/>
      <c r="GX81" s="160"/>
      <c r="GY81" s="160"/>
      <c r="GZ81" s="160"/>
      <c r="HA81" s="160"/>
      <c r="HB81" s="160"/>
      <c r="HC81" s="160"/>
      <c r="HD81" s="160"/>
      <c r="HE81" s="160"/>
      <c r="HF81" s="160"/>
      <c r="HG81" s="160"/>
      <c r="HH81" s="160"/>
      <c r="HI81" s="160"/>
      <c r="HJ81" s="160"/>
      <c r="HK81" s="160"/>
      <c r="HL81" s="160"/>
      <c r="HM81" s="160"/>
      <c r="HN81" s="160"/>
      <c r="HO81" s="160"/>
      <c r="HP81" s="160"/>
      <c r="HQ81" s="160"/>
      <c r="HR81" s="160"/>
      <c r="HS81" s="160"/>
      <c r="HT81" s="160"/>
      <c r="HU81" s="160"/>
      <c r="HV81" s="160"/>
      <c r="HW81" s="160"/>
      <c r="HX81" s="160"/>
      <c r="HY81" s="160"/>
      <c r="HZ81" s="160"/>
      <c r="IA81" s="160"/>
      <c r="IB81" s="160"/>
      <c r="IC81" s="160"/>
      <c r="ID81" s="160"/>
      <c r="IE81" s="160"/>
      <c r="IF81" s="160"/>
      <c r="IG81" s="160"/>
      <c r="IH81" s="160"/>
      <c r="II81" s="160"/>
      <c r="IJ81" s="160"/>
      <c r="IK81" s="160"/>
      <c r="IL81" s="160"/>
      <c r="IM81" s="160"/>
      <c r="IN81" s="160"/>
      <c r="IO81" s="160"/>
      <c r="IP81" s="160"/>
      <c r="IQ81" s="160"/>
      <c r="IR81" s="160"/>
      <c r="IS81" s="160"/>
      <c r="IT81" s="160"/>
      <c r="IU81" s="160"/>
      <c r="IV81" s="160"/>
      <c r="IW81" s="160"/>
      <c r="IX81" s="160"/>
      <c r="IY81" s="160"/>
      <c r="IZ81" s="160"/>
      <c r="JA81" s="160"/>
      <c r="JB81" s="160"/>
      <c r="JC81" s="160"/>
      <c r="JD81" s="160"/>
      <c r="JE81" s="160"/>
      <c r="JF81" s="160"/>
      <c r="JG81" s="160"/>
      <c r="JH81" s="160"/>
      <c r="JI81" s="160"/>
      <c r="JJ81" s="160"/>
      <c r="JK81" s="160"/>
      <c r="JL81" s="160"/>
      <c r="JM81" s="160"/>
      <c r="JN81" s="160"/>
      <c r="JO81" s="160"/>
      <c r="JP81" s="160"/>
      <c r="JQ81" s="160"/>
      <c r="JR81" s="160"/>
      <c r="JS81" s="160"/>
      <c r="JT81" s="160"/>
      <c r="JU81" s="160"/>
      <c r="JV81" s="160"/>
      <c r="JW81" s="160"/>
      <c r="JX81" s="160"/>
      <c r="JY81" s="160"/>
      <c r="JZ81" s="160"/>
      <c r="KA81" s="160"/>
      <c r="KB81" s="160"/>
      <c r="KC81" s="160"/>
      <c r="KD81" s="160"/>
      <c r="KE81" s="160"/>
      <c r="KF81" s="160"/>
      <c r="KG81" s="160"/>
      <c r="KH81" s="160"/>
      <c r="KI81" s="160"/>
      <c r="KJ81" s="160"/>
      <c r="KK81" s="160"/>
      <c r="KL81" s="160"/>
      <c r="KM81" s="160"/>
      <c r="KN81" s="160"/>
      <c r="KO81" s="160"/>
      <c r="KP81" s="160"/>
      <c r="KQ81" s="160"/>
      <c r="KR81" s="160"/>
      <c r="KS81" s="160"/>
      <c r="KT81" s="160"/>
      <c r="KU81" s="160"/>
      <c r="KV81" s="160"/>
      <c r="KW81" s="160"/>
      <c r="KX81" s="160"/>
      <c r="KY81" s="160"/>
      <c r="KZ81" s="160"/>
      <c r="LA81" s="160"/>
      <c r="LB81" s="160"/>
      <c r="LC81" s="160"/>
      <c r="LD81" s="160"/>
      <c r="LE81" s="160"/>
      <c r="LF81" s="160"/>
      <c r="LG81" s="160"/>
      <c r="LH81" s="160"/>
      <c r="LI81" s="160"/>
      <c r="LJ81" s="160"/>
      <c r="LK81" s="160"/>
      <c r="LL81" s="160"/>
      <c r="LM81" s="160"/>
      <c r="LN81" s="160"/>
      <c r="LO81" s="160"/>
      <c r="LP81" s="160"/>
      <c r="LQ81" s="160"/>
      <c r="LR81" s="160"/>
      <c r="LS81" s="160"/>
      <c r="LT81" s="160"/>
      <c r="LU81" s="160"/>
      <c r="LV81" s="160"/>
      <c r="LW81" s="160"/>
      <c r="LX81" s="160"/>
      <c r="LY81" s="160"/>
      <c r="LZ81" s="160"/>
      <c r="MA81" s="160"/>
      <c r="MB81" s="160"/>
      <c r="MC81" s="160"/>
      <c r="MD81" s="160"/>
      <c r="ME81" s="160"/>
      <c r="MF81" s="160"/>
      <c r="MG81" s="160"/>
      <c r="MH81" s="160"/>
      <c r="MI81" s="160"/>
      <c r="MJ81" s="160"/>
      <c r="MK81" s="160"/>
      <c r="ML81" s="160"/>
      <c r="MM81" s="160"/>
      <c r="MN81" s="160"/>
      <c r="MO81" s="160"/>
      <c r="MP81" s="160"/>
      <c r="MQ81" s="160"/>
      <c r="MR81" s="160"/>
      <c r="MS81" s="160"/>
      <c r="MT81" s="160"/>
      <c r="MU81" s="160"/>
      <c r="MV81" s="160"/>
      <c r="MW81" s="160"/>
      <c r="MX81" s="160"/>
      <c r="MY81" s="160"/>
      <c r="MZ81" s="160"/>
      <c r="NA81" s="160"/>
      <c r="NB81" s="160"/>
      <c r="NC81" s="160"/>
      <c r="ND81" s="160"/>
      <c r="NE81" s="160"/>
      <c r="NF81" s="160"/>
      <c r="NG81" s="160"/>
      <c r="NH81" s="160"/>
      <c r="NI81" s="160"/>
      <c r="NJ81" s="160"/>
      <c r="NK81" s="160"/>
      <c r="NL81" s="160"/>
      <c r="NM81" s="160"/>
      <c r="NN81" s="160"/>
      <c r="NO81" s="160"/>
      <c r="NP81" s="160"/>
      <c r="NQ81" s="160"/>
      <c r="NR81" s="160"/>
      <c r="NS81" s="160"/>
      <c r="NT81" s="160"/>
      <c r="NU81" s="160"/>
      <c r="NV81" s="160"/>
      <c r="NW81" s="160"/>
      <c r="NX81" s="160"/>
      <c r="NY81" s="160"/>
      <c r="NZ81" s="160"/>
      <c r="OA81" s="160"/>
      <c r="OB81" s="160"/>
      <c r="OC81" s="160"/>
      <c r="OD81" s="160"/>
      <c r="OE81" s="160"/>
      <c r="OF81" s="160"/>
      <c r="OG81" s="160"/>
      <c r="OH81" s="160"/>
      <c r="OI81" s="160"/>
      <c r="OJ81" s="160"/>
      <c r="OK81" s="160"/>
      <c r="OL81" s="160"/>
      <c r="OM81" s="160"/>
      <c r="ON81" s="160"/>
      <c r="OO81" s="160"/>
      <c r="OP81" s="160"/>
      <c r="OQ81" s="160"/>
      <c r="OR81" s="160"/>
      <c r="OS81" s="160"/>
      <c r="OT81" s="160"/>
      <c r="OU81" s="160"/>
      <c r="OV81" s="160"/>
      <c r="OW81" s="160"/>
      <c r="OX81" s="160"/>
      <c r="OY81" s="160"/>
      <c r="OZ81" s="160"/>
      <c r="PA81" s="160"/>
      <c r="PB81" s="160"/>
      <c r="PC81" s="160"/>
      <c r="PD81" s="160"/>
      <c r="PE81" s="160"/>
      <c r="PF81" s="160"/>
      <c r="PG81" s="160"/>
      <c r="PH81" s="160"/>
      <c r="PI81" s="160"/>
      <c r="PJ81" s="160"/>
      <c r="PK81" s="160"/>
      <c r="PL81" s="160"/>
      <c r="PM81" s="160"/>
      <c r="PN81" s="160"/>
      <c r="PO81" s="160"/>
      <c r="PP81" s="160"/>
      <c r="PQ81" s="160"/>
      <c r="PR81" s="160"/>
      <c r="PS81" s="160"/>
      <c r="PT81" s="160"/>
      <c r="PU81" s="160"/>
      <c r="PV81" s="160"/>
      <c r="PW81" s="160"/>
      <c r="PX81" s="160"/>
      <c r="PY81" s="160"/>
      <c r="PZ81" s="160"/>
      <c r="QA81" s="160"/>
      <c r="QB81" s="160"/>
      <c r="QC81" s="160"/>
      <c r="QD81" s="160"/>
      <c r="QE81" s="160"/>
      <c r="QF81" s="160"/>
      <c r="QG81" s="160"/>
      <c r="QH81" s="160"/>
      <c r="QI81" s="160"/>
      <c r="QJ81" s="160"/>
      <c r="QK81" s="160"/>
      <c r="QL81" s="160"/>
      <c r="QM81" s="160"/>
      <c r="QN81" s="160"/>
      <c r="QO81" s="160"/>
      <c r="QP81" s="160"/>
      <c r="QQ81" s="160"/>
      <c r="QR81" s="160"/>
      <c r="QS81" s="160"/>
      <c r="QT81" s="160"/>
      <c r="QU81" s="160"/>
      <c r="QV81" s="160"/>
      <c r="QW81" s="160"/>
      <c r="QX81" s="160"/>
      <c r="QY81" s="160"/>
      <c r="QZ81" s="160"/>
      <c r="RA81" s="160"/>
      <c r="RB81" s="160"/>
      <c r="RC81" s="160"/>
      <c r="RD81" s="160"/>
      <c r="RE81" s="160"/>
      <c r="RF81" s="160"/>
      <c r="RG81" s="160"/>
      <c r="RH81" s="160"/>
      <c r="RI81" s="160"/>
      <c r="RJ81" s="160"/>
      <c r="RK81" s="160"/>
      <c r="RL81" s="160"/>
      <c r="RM81" s="160"/>
      <c r="RN81" s="160"/>
      <c r="RO81" s="160"/>
      <c r="RP81" s="160"/>
      <c r="RQ81" s="160"/>
      <c r="RR81" s="160"/>
      <c r="RS81" s="160"/>
      <c r="RT81" s="160"/>
      <c r="RU81" s="160"/>
      <c r="RV81" s="160"/>
      <c r="RW81" s="160"/>
      <c r="RX81" s="160"/>
      <c r="RY81" s="160"/>
      <c r="RZ81" s="160"/>
      <c r="SA81" s="160"/>
      <c r="SB81" s="160"/>
      <c r="SC81" s="160"/>
      <c r="SD81" s="160"/>
      <c r="SE81" s="160"/>
      <c r="SF81" s="160"/>
      <c r="SG81" s="160"/>
      <c r="SH81" s="160"/>
      <c r="SI81" s="160"/>
      <c r="SJ81" s="160"/>
      <c r="SK81" s="160"/>
      <c r="SL81" s="160"/>
      <c r="SM81" s="160"/>
      <c r="SN81" s="160"/>
      <c r="SO81" s="160"/>
      <c r="SP81" s="160"/>
      <c r="SQ81" s="160"/>
      <c r="SR81" s="160"/>
      <c r="SS81" s="160"/>
      <c r="ST81" s="160"/>
      <c r="SU81" s="160"/>
      <c r="SV81" s="160"/>
      <c r="SW81" s="160"/>
      <c r="SX81" s="160"/>
      <c r="SY81" s="160"/>
      <c r="SZ81" s="160"/>
      <c r="TA81" s="160"/>
      <c r="TB81" s="160"/>
      <c r="TC81" s="160"/>
      <c r="TD81" s="160"/>
      <c r="TE81" s="160"/>
      <c r="TF81" s="160"/>
    </row>
    <row r="82" spans="1:526">
      <c r="A82" s="160"/>
      <c r="B82" s="160"/>
      <c r="C82" s="160"/>
      <c r="D82" s="160"/>
      <c r="E82" s="160"/>
      <c r="F82" s="160"/>
      <c r="G82" s="160"/>
      <c r="H82" s="160"/>
      <c r="I82" s="160"/>
      <c r="J82" s="160"/>
      <c r="K82" s="160"/>
      <c r="L82" s="160"/>
      <c r="M82" s="160"/>
      <c r="N82" s="160"/>
      <c r="O82" s="160"/>
      <c r="P82" s="160"/>
      <c r="Q82" s="160"/>
      <c r="R82" s="160"/>
      <c r="S82" s="160"/>
      <c r="T82" s="160"/>
      <c r="U82" s="160"/>
      <c r="V82" s="160"/>
      <c r="W82" s="160"/>
      <c r="X82" s="160"/>
      <c r="Y82" s="160"/>
      <c r="Z82" s="160"/>
      <c r="AA82" s="160"/>
      <c r="AB82" s="160"/>
      <c r="AC82" s="160"/>
      <c r="AD82" s="160"/>
      <c r="AE82" s="160"/>
      <c r="AF82" s="160"/>
      <c r="AG82" s="160"/>
      <c r="AH82" s="160"/>
      <c r="AI82" s="160"/>
      <c r="AJ82" s="160"/>
      <c r="AK82" s="160"/>
      <c r="AL82" s="160"/>
      <c r="AM82" s="160"/>
      <c r="AN82" s="160"/>
      <c r="AO82" s="160"/>
      <c r="AP82" s="160"/>
      <c r="AQ82" s="160"/>
      <c r="AR82" s="160"/>
      <c r="AS82" s="160"/>
      <c r="AT82" s="160"/>
      <c r="AU82" s="160"/>
      <c r="AV82" s="160"/>
      <c r="AW82" s="160"/>
      <c r="AX82" s="160"/>
      <c r="AY82" s="160"/>
      <c r="AZ82" s="160"/>
      <c r="BA82" s="160"/>
      <c r="BB82" s="160"/>
      <c r="BC82" s="160"/>
      <c r="BD82" s="160"/>
      <c r="BE82" s="160"/>
      <c r="BF82" s="160"/>
      <c r="BG82" s="160"/>
      <c r="BH82" s="160"/>
      <c r="BI82" s="160"/>
      <c r="BJ82" s="160"/>
      <c r="BK82" s="160"/>
      <c r="BL82" s="160"/>
      <c r="BM82" s="160"/>
      <c r="BN82" s="160"/>
      <c r="BO82" s="160"/>
      <c r="BP82" s="160"/>
      <c r="BQ82" s="160"/>
      <c r="BR82" s="160"/>
      <c r="BS82" s="160"/>
      <c r="BT82" s="160"/>
      <c r="BU82" s="160"/>
      <c r="BV82" s="160"/>
      <c r="BW82" s="160"/>
      <c r="BX82" s="160"/>
      <c r="BY82" s="160"/>
      <c r="BZ82" s="160"/>
      <c r="CA82" s="160"/>
      <c r="CB82" s="160"/>
      <c r="CC82" s="160"/>
      <c r="CD82" s="160"/>
      <c r="CE82" s="160"/>
      <c r="CF82" s="160"/>
      <c r="CG82" s="160"/>
      <c r="CH82" s="160"/>
      <c r="CI82" s="160"/>
      <c r="CJ82" s="160"/>
      <c r="CK82" s="160"/>
      <c r="CL82" s="160"/>
      <c r="CM82" s="160"/>
      <c r="CN82" s="160"/>
      <c r="CO82" s="160"/>
      <c r="CP82" s="160"/>
      <c r="CQ82" s="160"/>
      <c r="CR82" s="160"/>
      <c r="CS82" s="160"/>
      <c r="CT82" s="160"/>
      <c r="CU82" s="160"/>
      <c r="CV82" s="160"/>
      <c r="CW82" s="160"/>
      <c r="CX82" s="160"/>
      <c r="CY82" s="160"/>
      <c r="CZ82" s="160"/>
      <c r="DA82" s="160"/>
      <c r="DB82" s="160"/>
      <c r="DC82" s="160"/>
      <c r="DD82" s="160"/>
      <c r="DE82" s="160"/>
      <c r="DF82" s="160"/>
      <c r="DG82" s="160"/>
      <c r="DH82" s="160"/>
      <c r="DI82" s="160"/>
      <c r="DJ82" s="160"/>
      <c r="DK82" s="160"/>
      <c r="DL82" s="160"/>
      <c r="DM82" s="160"/>
      <c r="DN82" s="160"/>
      <c r="DO82" s="160"/>
      <c r="DP82" s="160"/>
      <c r="DQ82" s="160"/>
      <c r="DR82" s="160"/>
      <c r="DS82" s="160"/>
      <c r="DT82" s="160"/>
      <c r="DU82" s="160"/>
      <c r="DV82" s="160"/>
      <c r="DW82" s="160"/>
      <c r="DX82" s="160"/>
      <c r="DY82" s="160"/>
      <c r="DZ82" s="160"/>
      <c r="EA82" s="160"/>
      <c r="EB82" s="160"/>
      <c r="EC82" s="160"/>
      <c r="ED82" s="160"/>
      <c r="EE82" s="160"/>
      <c r="EF82" s="160"/>
      <c r="EG82" s="160"/>
      <c r="EH82" s="160"/>
      <c r="EI82" s="160"/>
      <c r="EJ82" s="160"/>
      <c r="EK82" s="160"/>
      <c r="EL82" s="160"/>
      <c r="EM82" s="160"/>
      <c r="EN82" s="160"/>
      <c r="EO82" s="160"/>
      <c r="EP82" s="160"/>
      <c r="EQ82" s="160"/>
      <c r="ER82" s="160"/>
      <c r="ES82" s="160"/>
      <c r="ET82" s="160"/>
      <c r="EU82" s="160"/>
      <c r="EV82" s="160"/>
      <c r="EW82" s="160"/>
      <c r="EX82" s="160"/>
      <c r="EY82" s="160"/>
      <c r="EZ82" s="160"/>
      <c r="FA82" s="160"/>
      <c r="FB82" s="160"/>
      <c r="FC82" s="160"/>
      <c r="FD82" s="160"/>
      <c r="FE82" s="160"/>
      <c r="FF82" s="160"/>
      <c r="FG82" s="160"/>
      <c r="FH82" s="160"/>
      <c r="FI82" s="160"/>
      <c r="FJ82" s="160"/>
      <c r="FK82" s="160"/>
      <c r="FL82" s="160"/>
      <c r="FM82" s="160"/>
      <c r="FN82" s="160"/>
      <c r="FO82" s="160"/>
      <c r="FP82" s="160"/>
      <c r="FQ82" s="160"/>
      <c r="FR82" s="160"/>
      <c r="FS82" s="160"/>
      <c r="FT82" s="160"/>
      <c r="FU82" s="160"/>
      <c r="FV82" s="160"/>
      <c r="FW82" s="160"/>
      <c r="FX82" s="160"/>
      <c r="FY82" s="160"/>
      <c r="FZ82" s="160"/>
      <c r="GA82" s="160"/>
      <c r="GB82" s="160"/>
      <c r="GC82" s="160"/>
      <c r="GD82" s="160"/>
      <c r="GE82" s="160"/>
      <c r="GF82" s="160"/>
      <c r="GG82" s="160"/>
      <c r="GH82" s="160"/>
      <c r="GI82" s="160"/>
      <c r="GJ82" s="160"/>
      <c r="GK82" s="160"/>
      <c r="GL82" s="160"/>
      <c r="GM82" s="160"/>
      <c r="GN82" s="160"/>
      <c r="GO82" s="160"/>
      <c r="GP82" s="160"/>
      <c r="GQ82" s="160"/>
      <c r="GR82" s="160"/>
      <c r="GS82" s="160"/>
      <c r="GT82" s="160"/>
      <c r="GU82" s="160"/>
      <c r="GV82" s="160"/>
      <c r="GW82" s="160"/>
      <c r="GX82" s="160"/>
      <c r="GY82" s="160"/>
      <c r="GZ82" s="160"/>
      <c r="HA82" s="160"/>
      <c r="HB82" s="160"/>
      <c r="HC82" s="160"/>
      <c r="HD82" s="160"/>
      <c r="HE82" s="160"/>
      <c r="HF82" s="160"/>
      <c r="HG82" s="160"/>
      <c r="HH82" s="160"/>
      <c r="HI82" s="160"/>
      <c r="HJ82" s="160"/>
      <c r="HK82" s="160"/>
      <c r="HL82" s="160"/>
      <c r="HM82" s="160"/>
      <c r="HN82" s="160"/>
      <c r="HO82" s="160"/>
      <c r="HP82" s="160"/>
      <c r="HQ82" s="160"/>
      <c r="HR82" s="160"/>
      <c r="HS82" s="160"/>
      <c r="HT82" s="160"/>
      <c r="HU82" s="160"/>
      <c r="HV82" s="160"/>
      <c r="HW82" s="160"/>
      <c r="HX82" s="160"/>
      <c r="HY82" s="160"/>
      <c r="HZ82" s="160"/>
      <c r="IA82" s="160"/>
      <c r="IB82" s="160"/>
      <c r="IC82" s="160"/>
      <c r="ID82" s="160"/>
      <c r="IE82" s="160"/>
      <c r="IF82" s="160"/>
      <c r="IG82" s="160"/>
      <c r="IH82" s="160"/>
      <c r="II82" s="160"/>
      <c r="IJ82" s="160"/>
      <c r="IK82" s="160"/>
      <c r="IL82" s="160"/>
      <c r="IM82" s="160"/>
      <c r="IN82" s="160"/>
      <c r="IO82" s="160"/>
      <c r="IP82" s="160"/>
      <c r="IQ82" s="160"/>
      <c r="IR82" s="160"/>
      <c r="IS82" s="160"/>
      <c r="IT82" s="160"/>
      <c r="IU82" s="160"/>
      <c r="IV82" s="160"/>
      <c r="IW82" s="160"/>
      <c r="IX82" s="160"/>
      <c r="IY82" s="160"/>
      <c r="IZ82" s="160"/>
      <c r="JA82" s="160"/>
      <c r="JB82" s="160"/>
      <c r="JC82" s="160"/>
      <c r="JD82" s="160"/>
      <c r="JE82" s="160"/>
      <c r="JF82" s="160"/>
      <c r="JG82" s="160"/>
      <c r="JH82" s="160"/>
      <c r="JI82" s="160"/>
      <c r="JJ82" s="160"/>
      <c r="JK82" s="160"/>
      <c r="JL82" s="160"/>
      <c r="JM82" s="160"/>
      <c r="JN82" s="160"/>
      <c r="JO82" s="160"/>
      <c r="JP82" s="160"/>
      <c r="JQ82" s="160"/>
      <c r="JR82" s="160"/>
      <c r="JS82" s="160"/>
      <c r="JT82" s="160"/>
      <c r="JU82" s="160"/>
      <c r="JV82" s="160"/>
      <c r="JW82" s="160"/>
      <c r="JX82" s="160"/>
      <c r="JY82" s="160"/>
      <c r="JZ82" s="160"/>
      <c r="KA82" s="160"/>
      <c r="KB82" s="160"/>
      <c r="KC82" s="160"/>
      <c r="KD82" s="160"/>
      <c r="KE82" s="160"/>
      <c r="KF82" s="160"/>
      <c r="KG82" s="160"/>
      <c r="KH82" s="160"/>
      <c r="KI82" s="160"/>
      <c r="KJ82" s="160"/>
      <c r="KK82" s="160"/>
      <c r="KL82" s="160"/>
      <c r="KM82" s="160"/>
      <c r="KN82" s="160"/>
      <c r="KO82" s="160"/>
      <c r="KP82" s="160"/>
      <c r="KQ82" s="160"/>
      <c r="KR82" s="160"/>
      <c r="KS82" s="160"/>
      <c r="KT82" s="160"/>
      <c r="KU82" s="160"/>
      <c r="KV82" s="160"/>
      <c r="KW82" s="160"/>
      <c r="KX82" s="160"/>
      <c r="KY82" s="160"/>
      <c r="KZ82" s="160"/>
      <c r="LA82" s="160"/>
      <c r="LB82" s="160"/>
      <c r="LC82" s="160"/>
      <c r="LD82" s="160"/>
      <c r="LE82" s="160"/>
      <c r="LF82" s="160"/>
      <c r="LG82" s="160"/>
      <c r="LH82" s="160"/>
      <c r="LI82" s="160"/>
      <c r="LJ82" s="160"/>
      <c r="LK82" s="160"/>
      <c r="LL82" s="160"/>
      <c r="LM82" s="160"/>
      <c r="LN82" s="160"/>
      <c r="LO82" s="160"/>
      <c r="LP82" s="160"/>
      <c r="LQ82" s="160"/>
      <c r="LR82" s="160"/>
      <c r="LS82" s="160"/>
      <c r="LT82" s="160"/>
      <c r="LU82" s="160"/>
      <c r="LV82" s="160"/>
      <c r="LW82" s="160"/>
      <c r="LX82" s="160"/>
      <c r="LY82" s="160"/>
      <c r="LZ82" s="160"/>
      <c r="MA82" s="160"/>
      <c r="MB82" s="160"/>
      <c r="MC82" s="160"/>
      <c r="MD82" s="160"/>
      <c r="ME82" s="160"/>
      <c r="MF82" s="160"/>
      <c r="MG82" s="160"/>
      <c r="MH82" s="160"/>
      <c r="MI82" s="160"/>
      <c r="MJ82" s="160"/>
      <c r="MK82" s="160"/>
      <c r="ML82" s="160"/>
      <c r="MM82" s="160"/>
      <c r="MN82" s="160"/>
      <c r="MO82" s="160"/>
      <c r="MP82" s="160"/>
      <c r="MQ82" s="160"/>
      <c r="MR82" s="160"/>
      <c r="MS82" s="160"/>
      <c r="MT82" s="160"/>
      <c r="MU82" s="160"/>
      <c r="MV82" s="160"/>
      <c r="MW82" s="160"/>
      <c r="MX82" s="160"/>
      <c r="MY82" s="160"/>
      <c r="MZ82" s="160"/>
      <c r="NA82" s="160"/>
      <c r="NB82" s="160"/>
      <c r="NC82" s="160"/>
      <c r="ND82" s="160"/>
      <c r="NE82" s="160"/>
      <c r="NF82" s="160"/>
      <c r="NG82" s="160"/>
      <c r="NH82" s="160"/>
      <c r="NI82" s="160"/>
      <c r="NJ82" s="160"/>
      <c r="NK82" s="160"/>
      <c r="NL82" s="160"/>
      <c r="NM82" s="160"/>
      <c r="NN82" s="160"/>
      <c r="NO82" s="160"/>
      <c r="NP82" s="160"/>
      <c r="NQ82" s="160"/>
      <c r="NR82" s="160"/>
      <c r="NS82" s="160"/>
      <c r="NT82" s="160"/>
      <c r="NU82" s="160"/>
      <c r="NV82" s="160"/>
      <c r="NW82" s="160"/>
      <c r="NX82" s="160"/>
      <c r="NY82" s="160"/>
      <c r="NZ82" s="160"/>
      <c r="OA82" s="160"/>
      <c r="OB82" s="160"/>
      <c r="OC82" s="160"/>
      <c r="OD82" s="160"/>
      <c r="OE82" s="160"/>
      <c r="OF82" s="160"/>
      <c r="OG82" s="160"/>
      <c r="OH82" s="160"/>
      <c r="OI82" s="160"/>
      <c r="OJ82" s="160"/>
      <c r="OK82" s="160"/>
      <c r="OL82" s="160"/>
      <c r="OM82" s="160"/>
      <c r="ON82" s="160"/>
      <c r="OO82" s="160"/>
      <c r="OP82" s="160"/>
      <c r="OQ82" s="160"/>
      <c r="OR82" s="160"/>
      <c r="OS82" s="160"/>
      <c r="OT82" s="160"/>
      <c r="OU82" s="160"/>
      <c r="OV82" s="160"/>
      <c r="OW82" s="160"/>
      <c r="OX82" s="160"/>
      <c r="OY82" s="160"/>
      <c r="OZ82" s="160"/>
      <c r="PA82" s="160"/>
      <c r="PB82" s="160"/>
      <c r="PC82" s="160"/>
      <c r="PD82" s="160"/>
      <c r="PE82" s="160"/>
      <c r="PF82" s="160"/>
      <c r="PG82" s="160"/>
      <c r="PH82" s="160"/>
      <c r="PI82" s="160"/>
      <c r="PJ82" s="160"/>
      <c r="PK82" s="160"/>
      <c r="PL82" s="160"/>
      <c r="PM82" s="160"/>
      <c r="PN82" s="160"/>
      <c r="PO82" s="160"/>
      <c r="PP82" s="160"/>
      <c r="PQ82" s="160"/>
      <c r="PR82" s="160"/>
      <c r="PS82" s="160"/>
      <c r="PT82" s="160"/>
      <c r="PU82" s="160"/>
      <c r="PV82" s="160"/>
      <c r="PW82" s="160"/>
      <c r="PX82" s="160"/>
      <c r="PY82" s="160"/>
      <c r="PZ82" s="160"/>
      <c r="QA82" s="160"/>
      <c r="QB82" s="160"/>
      <c r="QC82" s="160"/>
      <c r="QD82" s="160"/>
      <c r="QE82" s="160"/>
      <c r="QF82" s="160"/>
      <c r="QG82" s="160"/>
      <c r="QH82" s="160"/>
      <c r="QI82" s="160"/>
      <c r="QJ82" s="160"/>
      <c r="QK82" s="160"/>
      <c r="QL82" s="160"/>
      <c r="QM82" s="160"/>
      <c r="QN82" s="160"/>
      <c r="QO82" s="160"/>
      <c r="QP82" s="160"/>
      <c r="QQ82" s="160"/>
      <c r="QR82" s="160"/>
      <c r="QS82" s="160"/>
      <c r="QT82" s="160"/>
      <c r="QU82" s="160"/>
      <c r="QV82" s="160"/>
      <c r="QW82" s="160"/>
      <c r="QX82" s="160"/>
      <c r="QY82" s="160"/>
      <c r="QZ82" s="160"/>
      <c r="RA82" s="160"/>
      <c r="RB82" s="160"/>
      <c r="RC82" s="160"/>
      <c r="RD82" s="160"/>
      <c r="RE82" s="160"/>
      <c r="RF82" s="160"/>
      <c r="RG82" s="160"/>
      <c r="RH82" s="160"/>
      <c r="RI82" s="160"/>
      <c r="RJ82" s="160"/>
      <c r="RK82" s="160"/>
      <c r="RL82" s="160"/>
      <c r="RM82" s="160"/>
      <c r="RN82" s="160"/>
      <c r="RO82" s="160"/>
      <c r="RP82" s="160"/>
      <c r="RQ82" s="160"/>
      <c r="RR82" s="160"/>
      <c r="RS82" s="160"/>
      <c r="RT82" s="160"/>
      <c r="RU82" s="160"/>
      <c r="RV82" s="160"/>
      <c r="RW82" s="160"/>
      <c r="RX82" s="160"/>
      <c r="RY82" s="160"/>
      <c r="RZ82" s="160"/>
      <c r="SA82" s="160"/>
      <c r="SB82" s="160"/>
      <c r="SC82" s="160"/>
      <c r="SD82" s="160"/>
      <c r="SE82" s="160"/>
      <c r="SF82" s="160"/>
      <c r="SG82" s="160"/>
      <c r="SH82" s="160"/>
      <c r="SI82" s="160"/>
      <c r="SJ82" s="160"/>
      <c r="SK82" s="160"/>
      <c r="SL82" s="160"/>
      <c r="SM82" s="160"/>
      <c r="SN82" s="160"/>
      <c r="SO82" s="160"/>
      <c r="SP82" s="160"/>
      <c r="SQ82" s="160"/>
      <c r="SR82" s="160"/>
      <c r="SS82" s="160"/>
      <c r="ST82" s="160"/>
      <c r="SU82" s="160"/>
      <c r="SV82" s="160"/>
      <c r="SW82" s="160"/>
      <c r="SX82" s="160"/>
      <c r="SY82" s="160"/>
      <c r="SZ82" s="160"/>
      <c r="TA82" s="160"/>
      <c r="TB82" s="160"/>
      <c r="TC82" s="160"/>
      <c r="TD82" s="160"/>
      <c r="TE82" s="160"/>
      <c r="TF82" s="160"/>
    </row>
    <row r="83" spans="1:526">
      <c r="A83" s="160"/>
      <c r="B83" s="160"/>
      <c r="C83" s="160"/>
      <c r="D83" s="160"/>
      <c r="E83" s="160"/>
      <c r="F83" s="160"/>
      <c r="G83" s="160"/>
      <c r="H83" s="160"/>
      <c r="I83" s="160"/>
      <c r="J83" s="160"/>
      <c r="K83" s="160"/>
      <c r="L83" s="160"/>
      <c r="M83" s="160"/>
      <c r="N83" s="160"/>
      <c r="O83" s="160"/>
      <c r="P83" s="160"/>
      <c r="Q83" s="160"/>
      <c r="R83" s="160"/>
      <c r="S83" s="160"/>
      <c r="T83" s="160"/>
      <c r="U83" s="160"/>
      <c r="V83" s="160"/>
      <c r="W83" s="160"/>
      <c r="X83" s="160"/>
      <c r="Y83" s="160"/>
      <c r="Z83" s="160"/>
      <c r="AA83" s="160"/>
      <c r="AB83" s="160"/>
      <c r="AC83" s="160"/>
      <c r="AD83" s="160"/>
      <c r="AE83" s="160"/>
      <c r="AF83" s="160"/>
      <c r="AG83" s="160"/>
      <c r="AH83" s="160"/>
      <c r="AI83" s="160"/>
      <c r="AJ83" s="160"/>
      <c r="AK83" s="160"/>
      <c r="AL83" s="160"/>
      <c r="AM83" s="160"/>
      <c r="AN83" s="160"/>
      <c r="AO83" s="160"/>
      <c r="AP83" s="160"/>
      <c r="AQ83" s="160"/>
      <c r="AR83" s="160"/>
      <c r="AS83" s="160"/>
      <c r="AT83" s="160"/>
      <c r="AU83" s="160"/>
      <c r="AV83" s="160"/>
      <c r="AW83" s="160"/>
      <c r="AX83" s="160"/>
      <c r="AY83" s="160"/>
      <c r="AZ83" s="160"/>
      <c r="BA83" s="160"/>
      <c r="BB83" s="160"/>
      <c r="BC83" s="160"/>
      <c r="BD83" s="160"/>
      <c r="BE83" s="160"/>
      <c r="BF83" s="160"/>
      <c r="BG83" s="160"/>
      <c r="BH83" s="160"/>
      <c r="BI83" s="160"/>
      <c r="BJ83" s="160"/>
      <c r="BK83" s="160"/>
      <c r="BL83" s="160"/>
      <c r="BM83" s="160"/>
      <c r="BN83" s="160"/>
      <c r="BO83" s="160"/>
      <c r="BP83" s="160"/>
      <c r="BQ83" s="160"/>
      <c r="BR83" s="160"/>
      <c r="BS83" s="160"/>
      <c r="BT83" s="160"/>
      <c r="BU83" s="160"/>
      <c r="BV83" s="160"/>
      <c r="BW83" s="160"/>
      <c r="BX83" s="160"/>
      <c r="BY83" s="160"/>
      <c r="BZ83" s="160"/>
      <c r="CA83" s="160"/>
      <c r="CB83" s="160"/>
      <c r="CC83" s="160"/>
      <c r="CD83" s="160"/>
      <c r="CE83" s="160"/>
      <c r="CF83" s="160"/>
      <c r="CG83" s="160"/>
      <c r="CH83" s="160"/>
      <c r="CI83" s="160"/>
      <c r="CJ83" s="160"/>
      <c r="CK83" s="160"/>
      <c r="CL83" s="160"/>
      <c r="CM83" s="160"/>
      <c r="CN83" s="160"/>
      <c r="CO83" s="160"/>
      <c r="CP83" s="160"/>
      <c r="CQ83" s="160"/>
      <c r="CR83" s="160"/>
      <c r="CS83" s="160"/>
      <c r="CT83" s="160"/>
      <c r="CU83" s="160"/>
      <c r="CV83" s="160"/>
      <c r="CW83" s="160"/>
      <c r="CX83" s="160"/>
      <c r="CY83" s="160"/>
      <c r="CZ83" s="160"/>
      <c r="DA83" s="160"/>
      <c r="DB83" s="160"/>
      <c r="DC83" s="160"/>
      <c r="DD83" s="160"/>
      <c r="DE83" s="160"/>
      <c r="DF83" s="160"/>
      <c r="DG83" s="160"/>
      <c r="DH83" s="160"/>
      <c r="DI83" s="160"/>
      <c r="DJ83" s="160"/>
      <c r="DK83" s="160"/>
      <c r="DL83" s="160"/>
      <c r="DM83" s="160"/>
      <c r="DN83" s="160"/>
      <c r="DO83" s="160"/>
      <c r="DP83" s="160"/>
      <c r="DQ83" s="160"/>
      <c r="DR83" s="160"/>
      <c r="DS83" s="160"/>
      <c r="DT83" s="160"/>
      <c r="DU83" s="160"/>
      <c r="DV83" s="160"/>
      <c r="DW83" s="160"/>
      <c r="DX83" s="160"/>
      <c r="DY83" s="160"/>
      <c r="DZ83" s="160"/>
      <c r="EA83" s="160"/>
      <c r="EB83" s="160"/>
      <c r="EC83" s="160"/>
      <c r="ED83" s="160"/>
      <c r="EE83" s="160"/>
      <c r="EF83" s="160"/>
      <c r="EG83" s="160"/>
      <c r="EH83" s="160"/>
      <c r="EI83" s="160"/>
      <c r="EJ83" s="160"/>
      <c r="EK83" s="160"/>
      <c r="EL83" s="160"/>
      <c r="EM83" s="160"/>
      <c r="EN83" s="160"/>
      <c r="EO83" s="160"/>
      <c r="EP83" s="160"/>
      <c r="EQ83" s="160"/>
      <c r="ER83" s="160"/>
      <c r="ES83" s="160"/>
      <c r="ET83" s="160"/>
      <c r="EU83" s="160"/>
      <c r="EV83" s="160"/>
      <c r="EW83" s="160"/>
      <c r="EX83" s="160"/>
      <c r="EY83" s="160"/>
      <c r="EZ83" s="160"/>
      <c r="FA83" s="160"/>
      <c r="FB83" s="160"/>
      <c r="FC83" s="160"/>
      <c r="FD83" s="160"/>
      <c r="FE83" s="160"/>
      <c r="FF83" s="160"/>
      <c r="FG83" s="160"/>
      <c r="FH83" s="160"/>
      <c r="FI83" s="160"/>
      <c r="FJ83" s="160"/>
      <c r="FK83" s="160"/>
      <c r="FL83" s="160"/>
      <c r="FM83" s="160"/>
      <c r="FN83" s="160"/>
      <c r="FO83" s="160"/>
      <c r="FP83" s="160"/>
      <c r="FQ83" s="160"/>
      <c r="FR83" s="160"/>
      <c r="FS83" s="160"/>
      <c r="FT83" s="160"/>
      <c r="FU83" s="160"/>
      <c r="FV83" s="160"/>
      <c r="FW83" s="160"/>
      <c r="FX83" s="160"/>
      <c r="FY83" s="160"/>
      <c r="FZ83" s="160"/>
      <c r="GA83" s="160"/>
      <c r="GB83" s="160"/>
      <c r="GC83" s="160"/>
      <c r="GD83" s="160"/>
      <c r="GE83" s="160"/>
      <c r="GF83" s="160"/>
      <c r="GG83" s="160"/>
      <c r="GH83" s="160"/>
      <c r="GI83" s="160"/>
      <c r="GJ83" s="160"/>
      <c r="GK83" s="160"/>
      <c r="GL83" s="160"/>
      <c r="GM83" s="160"/>
      <c r="GN83" s="160"/>
      <c r="GO83" s="160"/>
      <c r="GP83" s="160"/>
      <c r="GQ83" s="160"/>
      <c r="GR83" s="160"/>
      <c r="GS83" s="160"/>
      <c r="GT83" s="160"/>
      <c r="GU83" s="160"/>
      <c r="GV83" s="160"/>
      <c r="GW83" s="160"/>
      <c r="GX83" s="160"/>
      <c r="GY83" s="160"/>
      <c r="GZ83" s="160"/>
      <c r="HA83" s="160"/>
      <c r="HB83" s="160"/>
      <c r="HC83" s="160"/>
      <c r="HD83" s="160"/>
      <c r="HE83" s="160"/>
      <c r="HF83" s="160"/>
      <c r="HG83" s="160"/>
      <c r="HH83" s="160"/>
      <c r="HI83" s="160"/>
      <c r="HJ83" s="160"/>
      <c r="HK83" s="160"/>
      <c r="HL83" s="160"/>
      <c r="HM83" s="160"/>
      <c r="HN83" s="160"/>
      <c r="HO83" s="160"/>
      <c r="HP83" s="160"/>
      <c r="HQ83" s="160"/>
      <c r="HR83" s="160"/>
      <c r="HS83" s="160"/>
      <c r="HT83" s="160"/>
      <c r="HU83" s="160"/>
      <c r="HV83" s="160"/>
      <c r="HW83" s="160"/>
      <c r="HX83" s="160"/>
      <c r="HY83" s="160"/>
      <c r="HZ83" s="160"/>
      <c r="IA83" s="160"/>
      <c r="IB83" s="160"/>
      <c r="IC83" s="160"/>
      <c r="ID83" s="160"/>
      <c r="IE83" s="160"/>
      <c r="IF83" s="160"/>
      <c r="IG83" s="160"/>
      <c r="IH83" s="160"/>
      <c r="II83" s="160"/>
      <c r="IJ83" s="160"/>
      <c r="IK83" s="160"/>
      <c r="IL83" s="160"/>
      <c r="IM83" s="160"/>
      <c r="IN83" s="160"/>
      <c r="IO83" s="160"/>
      <c r="IP83" s="160"/>
      <c r="IQ83" s="160"/>
      <c r="IR83" s="160"/>
      <c r="IS83" s="160"/>
      <c r="IT83" s="160"/>
      <c r="IU83" s="160"/>
      <c r="IV83" s="160"/>
      <c r="IW83" s="160"/>
      <c r="IX83" s="160"/>
      <c r="IY83" s="160"/>
      <c r="IZ83" s="160"/>
      <c r="JA83" s="160"/>
      <c r="JB83" s="160"/>
      <c r="JC83" s="160"/>
      <c r="JD83" s="160"/>
      <c r="JE83" s="160"/>
      <c r="JF83" s="160"/>
      <c r="JG83" s="160"/>
      <c r="JH83" s="160"/>
      <c r="JI83" s="160"/>
      <c r="JJ83" s="160"/>
      <c r="JK83" s="160"/>
      <c r="JL83" s="160"/>
      <c r="JM83" s="160"/>
      <c r="JN83" s="160"/>
      <c r="JO83" s="160"/>
      <c r="JP83" s="160"/>
      <c r="JQ83" s="160"/>
      <c r="JR83" s="160"/>
      <c r="JS83" s="160"/>
      <c r="JT83" s="160"/>
      <c r="JU83" s="160"/>
      <c r="JV83" s="160"/>
      <c r="JW83" s="160"/>
      <c r="JX83" s="160"/>
      <c r="JY83" s="160"/>
      <c r="JZ83" s="160"/>
      <c r="KA83" s="160"/>
      <c r="KB83" s="160"/>
      <c r="KC83" s="160"/>
      <c r="KD83" s="160"/>
      <c r="KE83" s="160"/>
      <c r="KF83" s="160"/>
      <c r="KG83" s="160"/>
      <c r="KH83" s="160"/>
      <c r="KI83" s="160"/>
      <c r="KJ83" s="160"/>
      <c r="KK83" s="160"/>
      <c r="KL83" s="160"/>
      <c r="KM83" s="160"/>
      <c r="KN83" s="160"/>
      <c r="KO83" s="160"/>
      <c r="KP83" s="160"/>
      <c r="KQ83" s="160"/>
      <c r="KR83" s="160"/>
      <c r="KS83" s="160"/>
      <c r="KT83" s="160"/>
      <c r="KU83" s="160"/>
      <c r="KV83" s="160"/>
      <c r="KW83" s="160"/>
      <c r="KX83" s="160"/>
      <c r="KY83" s="160"/>
      <c r="KZ83" s="160"/>
      <c r="LA83" s="160"/>
      <c r="LB83" s="160"/>
      <c r="LC83" s="160"/>
      <c r="LD83" s="160"/>
      <c r="LE83" s="160"/>
      <c r="LF83" s="160"/>
      <c r="LG83" s="160"/>
      <c r="LH83" s="160"/>
      <c r="LI83" s="160"/>
      <c r="LJ83" s="160"/>
      <c r="LK83" s="160"/>
      <c r="LL83" s="160"/>
      <c r="LM83" s="160"/>
      <c r="LN83" s="160"/>
      <c r="LO83" s="160"/>
      <c r="LP83" s="160"/>
      <c r="LQ83" s="160"/>
      <c r="LR83" s="160"/>
      <c r="LS83" s="160"/>
      <c r="LT83" s="160"/>
      <c r="LU83" s="160"/>
      <c r="LV83" s="160"/>
      <c r="LW83" s="160"/>
      <c r="LX83" s="160"/>
      <c r="LY83" s="160"/>
      <c r="LZ83" s="160"/>
      <c r="MA83" s="160"/>
      <c r="MB83" s="160"/>
      <c r="MC83" s="160"/>
      <c r="MD83" s="160"/>
      <c r="ME83" s="160"/>
      <c r="MF83" s="160"/>
      <c r="MG83" s="160"/>
      <c r="MH83" s="160"/>
      <c r="MI83" s="160"/>
      <c r="MJ83" s="160"/>
      <c r="MK83" s="160"/>
      <c r="ML83" s="160"/>
      <c r="MM83" s="160"/>
      <c r="MN83" s="160"/>
      <c r="MO83" s="160"/>
      <c r="MP83" s="160"/>
      <c r="MQ83" s="160"/>
      <c r="MR83" s="160"/>
      <c r="MS83" s="160"/>
      <c r="MT83" s="160"/>
      <c r="MU83" s="160"/>
      <c r="MV83" s="160"/>
      <c r="MW83" s="160"/>
      <c r="MX83" s="160"/>
      <c r="MY83" s="160"/>
      <c r="MZ83" s="160"/>
      <c r="NA83" s="160"/>
      <c r="NB83" s="160"/>
      <c r="NC83" s="160"/>
      <c r="ND83" s="160"/>
      <c r="NE83" s="160"/>
      <c r="NF83" s="160"/>
      <c r="NG83" s="160"/>
      <c r="NH83" s="160"/>
      <c r="NI83" s="160"/>
      <c r="NJ83" s="160"/>
      <c r="NK83" s="160"/>
      <c r="NL83" s="160"/>
      <c r="NM83" s="160"/>
      <c r="NN83" s="160"/>
      <c r="NO83" s="160"/>
      <c r="NP83" s="160"/>
      <c r="NQ83" s="160"/>
      <c r="NR83" s="160"/>
      <c r="NS83" s="160"/>
      <c r="NT83" s="160"/>
      <c r="NU83" s="160"/>
      <c r="NV83" s="160"/>
      <c r="NW83" s="160"/>
      <c r="NX83" s="160"/>
      <c r="NY83" s="160"/>
      <c r="NZ83" s="160"/>
      <c r="OA83" s="160"/>
      <c r="OB83" s="160"/>
      <c r="OC83" s="160"/>
      <c r="OD83" s="160"/>
      <c r="OE83" s="160"/>
      <c r="OF83" s="160"/>
      <c r="OG83" s="160"/>
      <c r="OH83" s="160"/>
      <c r="OI83" s="160"/>
      <c r="OJ83" s="160"/>
      <c r="OK83" s="160"/>
      <c r="OL83" s="160"/>
      <c r="OM83" s="160"/>
      <c r="ON83" s="160"/>
      <c r="OO83" s="160"/>
      <c r="OP83" s="160"/>
      <c r="OQ83" s="160"/>
      <c r="OR83" s="160"/>
      <c r="OS83" s="160"/>
      <c r="OT83" s="160"/>
      <c r="OU83" s="160"/>
      <c r="OV83" s="160"/>
      <c r="OW83" s="160"/>
      <c r="OX83" s="160"/>
      <c r="OY83" s="160"/>
      <c r="OZ83" s="160"/>
      <c r="PA83" s="160"/>
      <c r="PB83" s="160"/>
      <c r="PC83" s="160"/>
      <c r="PD83" s="160"/>
      <c r="PE83" s="160"/>
      <c r="PF83" s="160"/>
      <c r="PG83" s="160"/>
      <c r="PH83" s="160"/>
      <c r="PI83" s="160"/>
      <c r="PJ83" s="160"/>
      <c r="PK83" s="160"/>
      <c r="PL83" s="160"/>
      <c r="PM83" s="160"/>
      <c r="PN83" s="160"/>
      <c r="PO83" s="160"/>
      <c r="PP83" s="160"/>
      <c r="PQ83" s="160"/>
      <c r="PR83" s="160"/>
      <c r="PS83" s="160"/>
      <c r="PT83" s="160"/>
      <c r="PU83" s="160"/>
      <c r="PV83" s="160"/>
      <c r="PW83" s="160"/>
      <c r="PX83" s="160"/>
      <c r="PY83" s="160"/>
      <c r="PZ83" s="160"/>
      <c r="QA83" s="160"/>
      <c r="QB83" s="160"/>
      <c r="QC83" s="160"/>
      <c r="QD83" s="160"/>
      <c r="QE83" s="160"/>
      <c r="QF83" s="160"/>
      <c r="QG83" s="160"/>
      <c r="QH83" s="160"/>
      <c r="QI83" s="160"/>
      <c r="QJ83" s="160"/>
      <c r="QK83" s="160"/>
      <c r="QL83" s="160"/>
      <c r="QM83" s="160"/>
      <c r="QN83" s="160"/>
      <c r="QO83" s="160"/>
      <c r="QP83" s="160"/>
      <c r="QQ83" s="160"/>
      <c r="QR83" s="160"/>
      <c r="QS83" s="160"/>
      <c r="QT83" s="160"/>
      <c r="QU83" s="160"/>
      <c r="QV83" s="160"/>
      <c r="QW83" s="160"/>
      <c r="QX83" s="160"/>
      <c r="QY83" s="160"/>
      <c r="QZ83" s="160"/>
      <c r="RA83" s="160"/>
      <c r="RB83" s="160"/>
      <c r="RC83" s="160"/>
      <c r="RD83" s="160"/>
      <c r="RE83" s="160"/>
      <c r="RF83" s="160"/>
      <c r="RG83" s="160"/>
      <c r="RH83" s="160"/>
      <c r="RI83" s="160"/>
      <c r="RJ83" s="160"/>
      <c r="RK83" s="160"/>
      <c r="RL83" s="160"/>
      <c r="RM83" s="160"/>
      <c r="RN83" s="160"/>
      <c r="RO83" s="160"/>
      <c r="RP83" s="160"/>
      <c r="RQ83" s="160"/>
      <c r="RR83" s="160"/>
      <c r="RS83" s="160"/>
      <c r="RT83" s="160"/>
      <c r="RU83" s="160"/>
      <c r="RV83" s="160"/>
      <c r="RW83" s="160"/>
      <c r="RX83" s="160"/>
      <c r="RY83" s="160"/>
      <c r="RZ83" s="160"/>
      <c r="SA83" s="160"/>
      <c r="SB83" s="160"/>
      <c r="SC83" s="160"/>
      <c r="SD83" s="160"/>
      <c r="SE83" s="160"/>
      <c r="SF83" s="160"/>
      <c r="SG83" s="160"/>
      <c r="SH83" s="160"/>
      <c r="SI83" s="160"/>
      <c r="SJ83" s="160"/>
      <c r="SK83" s="160"/>
      <c r="SL83" s="160"/>
      <c r="SM83" s="160"/>
      <c r="SN83" s="160"/>
      <c r="SO83" s="160"/>
      <c r="SP83" s="160"/>
      <c r="SQ83" s="160"/>
      <c r="SR83" s="160"/>
      <c r="SS83" s="160"/>
      <c r="ST83" s="160"/>
      <c r="SU83" s="160"/>
      <c r="SV83" s="160"/>
      <c r="SW83" s="160"/>
      <c r="SX83" s="160"/>
      <c r="SY83" s="160"/>
      <c r="SZ83" s="160"/>
      <c r="TA83" s="160"/>
      <c r="TB83" s="160"/>
      <c r="TC83" s="160"/>
      <c r="TD83" s="160"/>
      <c r="TE83" s="160"/>
      <c r="TF83" s="160"/>
    </row>
    <row r="84" spans="1:526">
      <c r="A84" s="160"/>
      <c r="B84" s="160"/>
      <c r="C84" s="160"/>
      <c r="D84" s="160"/>
      <c r="E84" s="160"/>
      <c r="F84" s="160"/>
      <c r="G84" s="160"/>
      <c r="H84" s="160"/>
      <c r="I84" s="160"/>
      <c r="J84" s="160"/>
      <c r="K84" s="160"/>
      <c r="L84" s="160"/>
      <c r="M84" s="160"/>
      <c r="N84" s="160"/>
      <c r="O84" s="160"/>
      <c r="P84" s="160"/>
      <c r="Q84" s="160"/>
      <c r="R84" s="160"/>
      <c r="S84" s="160"/>
      <c r="T84" s="160"/>
      <c r="U84" s="160"/>
      <c r="V84" s="160"/>
      <c r="W84" s="160"/>
      <c r="X84" s="160"/>
      <c r="Y84" s="160"/>
      <c r="Z84" s="160"/>
      <c r="AA84" s="160"/>
      <c r="AB84" s="160"/>
      <c r="AC84" s="160"/>
      <c r="AD84" s="160"/>
      <c r="AE84" s="160"/>
      <c r="AF84" s="160"/>
      <c r="AG84" s="160"/>
      <c r="AH84" s="160"/>
      <c r="AI84" s="160"/>
      <c r="AJ84" s="160"/>
      <c r="AK84" s="160"/>
      <c r="AL84" s="160"/>
      <c r="AM84" s="160"/>
      <c r="AN84" s="160"/>
      <c r="AO84" s="160"/>
      <c r="AP84" s="160"/>
      <c r="AQ84" s="160"/>
      <c r="AR84" s="160"/>
      <c r="AS84" s="160"/>
      <c r="AT84" s="160"/>
      <c r="AU84" s="160"/>
      <c r="AV84" s="160"/>
      <c r="AW84" s="160"/>
      <c r="AX84" s="160"/>
      <c r="AY84" s="160"/>
      <c r="AZ84" s="160"/>
      <c r="BA84" s="160"/>
      <c r="BB84" s="160"/>
      <c r="BC84" s="160"/>
      <c r="BD84" s="160"/>
      <c r="BE84" s="160"/>
      <c r="BF84" s="160"/>
      <c r="BG84" s="160"/>
      <c r="BH84" s="160"/>
      <c r="BI84" s="160"/>
      <c r="BJ84" s="160"/>
      <c r="BK84" s="160"/>
      <c r="BL84" s="160"/>
      <c r="BM84" s="160"/>
      <c r="BN84" s="160"/>
      <c r="BO84" s="160"/>
      <c r="BP84" s="160"/>
      <c r="BQ84" s="160"/>
      <c r="BR84" s="160"/>
      <c r="BS84" s="160"/>
      <c r="BT84" s="160"/>
      <c r="BU84" s="160"/>
      <c r="BV84" s="160"/>
      <c r="BW84" s="160"/>
      <c r="BX84" s="160"/>
      <c r="BY84" s="160"/>
      <c r="BZ84" s="160"/>
      <c r="CA84" s="160"/>
      <c r="CB84" s="160"/>
      <c r="CC84" s="160"/>
      <c r="CD84" s="160"/>
      <c r="CE84" s="160"/>
      <c r="CF84" s="160"/>
      <c r="CG84" s="160"/>
      <c r="CH84" s="160"/>
      <c r="CI84" s="160"/>
      <c r="CJ84" s="160"/>
      <c r="CK84" s="160"/>
      <c r="CL84" s="160"/>
      <c r="CM84" s="160"/>
      <c r="CN84" s="160"/>
      <c r="CO84" s="160"/>
      <c r="CP84" s="160"/>
      <c r="CQ84" s="160"/>
      <c r="CR84" s="160"/>
      <c r="CS84" s="160"/>
      <c r="CT84" s="160"/>
      <c r="CU84" s="160"/>
      <c r="CV84" s="160"/>
      <c r="CW84" s="160"/>
      <c r="CX84" s="160"/>
      <c r="CY84" s="160"/>
      <c r="CZ84" s="160"/>
      <c r="DA84" s="160"/>
      <c r="DB84" s="160"/>
      <c r="DC84" s="160"/>
      <c r="DD84" s="160"/>
      <c r="DE84" s="160"/>
      <c r="DF84" s="160"/>
      <c r="DG84" s="160"/>
      <c r="DH84" s="160"/>
      <c r="DI84" s="160"/>
      <c r="DJ84" s="160"/>
      <c r="DK84" s="160"/>
      <c r="DL84" s="160"/>
      <c r="DM84" s="160"/>
      <c r="DN84" s="160"/>
      <c r="DO84" s="160"/>
      <c r="DP84" s="160"/>
      <c r="DQ84" s="160"/>
      <c r="DR84" s="160"/>
      <c r="DS84" s="160"/>
      <c r="DT84" s="160"/>
      <c r="DU84" s="160"/>
      <c r="DV84" s="160"/>
      <c r="DW84" s="160"/>
      <c r="DX84" s="160"/>
      <c r="DY84" s="160"/>
      <c r="DZ84" s="160"/>
      <c r="EA84" s="160"/>
      <c r="EB84" s="160"/>
      <c r="EC84" s="160"/>
      <c r="ED84" s="160"/>
      <c r="EE84" s="160"/>
      <c r="EF84" s="160"/>
      <c r="EG84" s="160"/>
      <c r="EH84" s="160"/>
      <c r="EI84" s="160"/>
      <c r="EJ84" s="160"/>
      <c r="EK84" s="160"/>
      <c r="EL84" s="160"/>
      <c r="EM84" s="160"/>
      <c r="EN84" s="160"/>
      <c r="EO84" s="160"/>
      <c r="EP84" s="160"/>
      <c r="EQ84" s="160"/>
      <c r="ER84" s="160"/>
      <c r="ES84" s="160"/>
      <c r="ET84" s="160"/>
      <c r="EU84" s="160"/>
      <c r="EV84" s="160"/>
      <c r="EW84" s="160"/>
      <c r="EX84" s="160"/>
      <c r="EY84" s="160"/>
      <c r="EZ84" s="160"/>
      <c r="FA84" s="160"/>
      <c r="FB84" s="160"/>
      <c r="FC84" s="160"/>
      <c r="FD84" s="160"/>
      <c r="FE84" s="160"/>
      <c r="FF84" s="160"/>
      <c r="FG84" s="160"/>
      <c r="FH84" s="160"/>
      <c r="FI84" s="160"/>
      <c r="FJ84" s="160"/>
      <c r="FK84" s="160"/>
      <c r="FL84" s="160"/>
      <c r="FM84" s="160"/>
      <c r="FN84" s="160"/>
      <c r="FO84" s="160"/>
      <c r="FP84" s="160"/>
      <c r="FQ84" s="160"/>
      <c r="FR84" s="160"/>
      <c r="FS84" s="160"/>
      <c r="FT84" s="160"/>
      <c r="FU84" s="160"/>
      <c r="FV84" s="160"/>
      <c r="FW84" s="160"/>
      <c r="FX84" s="160"/>
      <c r="FY84" s="160"/>
      <c r="FZ84" s="160"/>
      <c r="GA84" s="160"/>
      <c r="GB84" s="160"/>
      <c r="GC84" s="160"/>
      <c r="GD84" s="160"/>
      <c r="GE84" s="160"/>
      <c r="GF84" s="160"/>
      <c r="GG84" s="160"/>
      <c r="GH84" s="160"/>
      <c r="GI84" s="160"/>
      <c r="GJ84" s="160"/>
      <c r="GK84" s="160"/>
      <c r="GL84" s="160"/>
      <c r="GM84" s="160"/>
      <c r="GN84" s="160"/>
      <c r="GO84" s="160"/>
      <c r="GP84" s="160"/>
      <c r="GQ84" s="160"/>
      <c r="GR84" s="160"/>
      <c r="GS84" s="160"/>
      <c r="GT84" s="160"/>
      <c r="GU84" s="160"/>
      <c r="GV84" s="160"/>
      <c r="GW84" s="160"/>
      <c r="GX84" s="160"/>
      <c r="GY84" s="160"/>
      <c r="GZ84" s="160"/>
      <c r="HA84" s="160"/>
      <c r="HB84" s="160"/>
      <c r="HC84" s="160"/>
      <c r="HD84" s="160"/>
      <c r="HE84" s="160"/>
      <c r="HF84" s="160"/>
      <c r="HG84" s="160"/>
      <c r="HH84" s="160"/>
      <c r="HI84" s="160"/>
      <c r="HJ84" s="160"/>
      <c r="HK84" s="160"/>
      <c r="HL84" s="160"/>
      <c r="HM84" s="160"/>
      <c r="HN84" s="160"/>
      <c r="HO84" s="160"/>
      <c r="HP84" s="160"/>
      <c r="HQ84" s="160"/>
      <c r="HR84" s="160"/>
      <c r="HS84" s="160"/>
      <c r="HT84" s="160"/>
      <c r="HU84" s="160"/>
      <c r="HV84" s="160"/>
      <c r="HW84" s="160"/>
      <c r="HX84" s="160"/>
      <c r="HY84" s="160"/>
      <c r="HZ84" s="160"/>
      <c r="IA84" s="160"/>
      <c r="IB84" s="160"/>
      <c r="IC84" s="160"/>
      <c r="ID84" s="160"/>
      <c r="IE84" s="160"/>
      <c r="IF84" s="160"/>
      <c r="IG84" s="160"/>
      <c r="IH84" s="160"/>
      <c r="II84" s="160"/>
      <c r="IJ84" s="160"/>
      <c r="IK84" s="160"/>
      <c r="IL84" s="160"/>
      <c r="IM84" s="160"/>
      <c r="IN84" s="160"/>
      <c r="IO84" s="160"/>
      <c r="IP84" s="160"/>
      <c r="IQ84" s="160"/>
      <c r="IR84" s="160"/>
      <c r="IS84" s="160"/>
      <c r="IT84" s="160"/>
      <c r="IU84" s="160"/>
      <c r="IV84" s="160"/>
      <c r="IW84" s="160"/>
      <c r="IX84" s="160"/>
      <c r="IY84" s="160"/>
      <c r="IZ84" s="160"/>
      <c r="JA84" s="160"/>
      <c r="JB84" s="160"/>
      <c r="JC84" s="160"/>
      <c r="JD84" s="160"/>
      <c r="JE84" s="160"/>
      <c r="JF84" s="160"/>
      <c r="JG84" s="160"/>
      <c r="JH84" s="160"/>
      <c r="JI84" s="160"/>
      <c r="JJ84" s="160"/>
      <c r="JK84" s="160"/>
      <c r="JL84" s="160"/>
      <c r="JM84" s="160"/>
      <c r="JN84" s="160"/>
      <c r="JO84" s="160"/>
      <c r="JP84" s="160"/>
      <c r="JQ84" s="160"/>
      <c r="JR84" s="160"/>
      <c r="JS84" s="160"/>
      <c r="JT84" s="160"/>
      <c r="JU84" s="160"/>
      <c r="JV84" s="160"/>
      <c r="JW84" s="160"/>
      <c r="JX84" s="160"/>
      <c r="JY84" s="160"/>
      <c r="JZ84" s="160"/>
      <c r="KA84" s="160"/>
      <c r="KB84" s="160"/>
      <c r="KC84" s="160"/>
      <c r="KD84" s="160"/>
      <c r="KE84" s="160"/>
      <c r="KF84" s="160"/>
      <c r="KG84" s="160"/>
      <c r="KH84" s="160"/>
      <c r="KI84" s="160"/>
      <c r="KJ84" s="160"/>
      <c r="KK84" s="160"/>
      <c r="KL84" s="160"/>
      <c r="KM84" s="160"/>
      <c r="KN84" s="160"/>
      <c r="KO84" s="160"/>
      <c r="KP84" s="160"/>
      <c r="KQ84" s="160"/>
      <c r="KR84" s="160"/>
      <c r="KS84" s="160"/>
      <c r="KT84" s="160"/>
      <c r="KU84" s="160"/>
      <c r="KV84" s="160"/>
      <c r="KW84" s="160"/>
      <c r="KX84" s="160"/>
      <c r="KY84" s="160"/>
      <c r="KZ84" s="160"/>
      <c r="LA84" s="160"/>
      <c r="LB84" s="160"/>
      <c r="LC84" s="160"/>
      <c r="LD84" s="160"/>
      <c r="LE84" s="160"/>
      <c r="LF84" s="160"/>
      <c r="LG84" s="160"/>
      <c r="LH84" s="160"/>
      <c r="LI84" s="160"/>
      <c r="LJ84" s="160"/>
      <c r="LK84" s="160"/>
      <c r="LL84" s="160"/>
      <c r="LM84" s="160"/>
      <c r="LN84" s="160"/>
      <c r="LO84" s="160"/>
      <c r="LP84" s="160"/>
      <c r="LQ84" s="160"/>
      <c r="LR84" s="160"/>
      <c r="LS84" s="160"/>
      <c r="LT84" s="160"/>
      <c r="LU84" s="160"/>
      <c r="LV84" s="160"/>
      <c r="LW84" s="160"/>
      <c r="LX84" s="160"/>
      <c r="LY84" s="160"/>
      <c r="LZ84" s="160"/>
      <c r="MA84" s="160"/>
      <c r="MB84" s="160"/>
      <c r="MC84" s="160"/>
      <c r="MD84" s="160"/>
      <c r="ME84" s="160"/>
      <c r="MF84" s="160"/>
      <c r="MG84" s="160"/>
      <c r="MH84" s="160"/>
      <c r="MI84" s="160"/>
      <c r="MJ84" s="160"/>
      <c r="MK84" s="160"/>
      <c r="ML84" s="160"/>
      <c r="MM84" s="160"/>
      <c r="MN84" s="160"/>
      <c r="MO84" s="160"/>
      <c r="MP84" s="160"/>
      <c r="MQ84" s="160"/>
      <c r="MR84" s="160"/>
      <c r="MS84" s="160"/>
      <c r="MT84" s="160"/>
      <c r="MU84" s="160"/>
      <c r="MV84" s="160"/>
      <c r="MW84" s="160"/>
      <c r="MX84" s="160"/>
      <c r="MY84" s="160"/>
      <c r="MZ84" s="160"/>
      <c r="NA84" s="160"/>
      <c r="NB84" s="160"/>
      <c r="NC84" s="160"/>
      <c r="ND84" s="160"/>
      <c r="NE84" s="160"/>
      <c r="NF84" s="160"/>
      <c r="NG84" s="160"/>
      <c r="NH84" s="160"/>
      <c r="NI84" s="160"/>
      <c r="NJ84" s="160"/>
      <c r="NK84" s="160"/>
      <c r="NL84" s="160"/>
      <c r="NM84" s="160"/>
      <c r="NN84" s="160"/>
      <c r="NO84" s="160"/>
      <c r="NP84" s="160"/>
      <c r="NQ84" s="160"/>
      <c r="NR84" s="160"/>
      <c r="NS84" s="160"/>
      <c r="NT84" s="160"/>
      <c r="NU84" s="160"/>
      <c r="NV84" s="160"/>
      <c r="NW84" s="160"/>
      <c r="NX84" s="160"/>
      <c r="NY84" s="160"/>
      <c r="NZ84" s="160"/>
      <c r="OA84" s="160"/>
      <c r="OB84" s="160"/>
      <c r="OC84" s="160"/>
      <c r="OD84" s="160"/>
      <c r="OE84" s="160"/>
      <c r="OF84" s="160"/>
      <c r="OG84" s="160"/>
      <c r="OH84" s="160"/>
      <c r="OI84" s="160"/>
      <c r="OJ84" s="160"/>
      <c r="OK84" s="160"/>
      <c r="OL84" s="160"/>
      <c r="OM84" s="160"/>
      <c r="ON84" s="160"/>
      <c r="OO84" s="160"/>
      <c r="OP84" s="160"/>
      <c r="OQ84" s="160"/>
      <c r="OR84" s="160"/>
      <c r="OS84" s="160"/>
      <c r="OT84" s="160"/>
      <c r="OU84" s="160"/>
      <c r="OV84" s="160"/>
      <c r="OW84" s="160"/>
      <c r="OX84" s="160"/>
      <c r="OY84" s="160"/>
      <c r="OZ84" s="160"/>
      <c r="PA84" s="160"/>
      <c r="PB84" s="160"/>
      <c r="PC84" s="160"/>
      <c r="PD84" s="160"/>
      <c r="PE84" s="160"/>
      <c r="PF84" s="160"/>
      <c r="PG84" s="160"/>
      <c r="PH84" s="160"/>
      <c r="PI84" s="160"/>
      <c r="PJ84" s="160"/>
      <c r="PK84" s="160"/>
      <c r="PL84" s="160"/>
      <c r="PM84" s="160"/>
      <c r="PN84" s="160"/>
      <c r="PO84" s="160"/>
      <c r="PP84" s="160"/>
      <c r="PQ84" s="160"/>
      <c r="PR84" s="160"/>
      <c r="PS84" s="160"/>
      <c r="PT84" s="160"/>
      <c r="PU84" s="160"/>
      <c r="PV84" s="160"/>
      <c r="PW84" s="160"/>
      <c r="PX84" s="160"/>
      <c r="PY84" s="160"/>
      <c r="PZ84" s="160"/>
      <c r="QA84" s="160"/>
      <c r="QB84" s="160"/>
      <c r="QC84" s="160"/>
      <c r="QD84" s="160"/>
      <c r="QE84" s="160"/>
      <c r="QF84" s="160"/>
      <c r="QG84" s="160"/>
      <c r="QH84" s="160"/>
      <c r="QI84" s="160"/>
      <c r="QJ84" s="160"/>
      <c r="QK84" s="160"/>
      <c r="QL84" s="160"/>
      <c r="QM84" s="160"/>
      <c r="QN84" s="160"/>
      <c r="QO84" s="160"/>
      <c r="QP84" s="160"/>
      <c r="QQ84" s="160"/>
      <c r="QR84" s="160"/>
      <c r="QS84" s="160"/>
      <c r="QT84" s="160"/>
      <c r="QU84" s="160"/>
      <c r="QV84" s="160"/>
      <c r="QW84" s="160"/>
      <c r="QX84" s="160"/>
      <c r="QY84" s="160"/>
      <c r="QZ84" s="160"/>
      <c r="RA84" s="160"/>
      <c r="RB84" s="160"/>
      <c r="RC84" s="160"/>
      <c r="RD84" s="160"/>
      <c r="RE84" s="160"/>
      <c r="RF84" s="160"/>
      <c r="RG84" s="160"/>
      <c r="RH84" s="160"/>
      <c r="RI84" s="160"/>
      <c r="RJ84" s="160"/>
      <c r="RK84" s="160"/>
      <c r="RL84" s="160"/>
      <c r="RM84" s="160"/>
      <c r="RN84" s="160"/>
      <c r="RO84" s="160"/>
      <c r="RP84" s="160"/>
      <c r="RQ84" s="160"/>
      <c r="RR84" s="160"/>
      <c r="RS84" s="160"/>
      <c r="RT84" s="160"/>
      <c r="RU84" s="160"/>
      <c r="RV84" s="160"/>
      <c r="RW84" s="160"/>
      <c r="RX84" s="160"/>
      <c r="RY84" s="160"/>
      <c r="RZ84" s="160"/>
      <c r="SA84" s="160"/>
      <c r="SB84" s="160"/>
      <c r="SC84" s="160"/>
      <c r="SD84" s="160"/>
      <c r="SE84" s="160"/>
      <c r="SF84" s="160"/>
      <c r="SG84" s="160"/>
      <c r="SH84" s="160"/>
      <c r="SI84" s="160"/>
      <c r="SJ84" s="160"/>
      <c r="SK84" s="160"/>
      <c r="SL84" s="160"/>
      <c r="SM84" s="160"/>
      <c r="SN84" s="160"/>
      <c r="SO84" s="160"/>
      <c r="SP84" s="160"/>
      <c r="SQ84" s="160"/>
      <c r="SR84" s="160"/>
      <c r="SS84" s="160"/>
      <c r="ST84" s="160"/>
      <c r="SU84" s="160"/>
      <c r="SV84" s="160"/>
      <c r="SW84" s="160"/>
      <c r="SX84" s="160"/>
      <c r="SY84" s="160"/>
      <c r="SZ84" s="160"/>
      <c r="TA84" s="160"/>
      <c r="TB84" s="160"/>
      <c r="TC84" s="160"/>
      <c r="TD84" s="160"/>
      <c r="TE84" s="160"/>
      <c r="TF84" s="160"/>
    </row>
    <row r="85" spans="1:526">
      <c r="A85" s="160"/>
      <c r="B85" s="160"/>
      <c r="C85" s="160"/>
      <c r="D85" s="160"/>
      <c r="E85" s="160"/>
      <c r="F85" s="160"/>
      <c r="G85" s="160"/>
      <c r="H85" s="160"/>
      <c r="I85" s="160"/>
      <c r="J85" s="160"/>
      <c r="K85" s="160"/>
      <c r="L85" s="160"/>
      <c r="M85" s="160"/>
      <c r="N85" s="160"/>
      <c r="O85" s="160"/>
      <c r="P85" s="160"/>
      <c r="Q85" s="160"/>
      <c r="R85" s="160"/>
      <c r="S85" s="160"/>
      <c r="T85" s="160"/>
      <c r="U85" s="160"/>
      <c r="V85" s="160"/>
      <c r="W85" s="160"/>
      <c r="X85" s="160"/>
      <c r="Y85" s="160"/>
      <c r="Z85" s="160"/>
      <c r="AA85" s="160"/>
      <c r="AB85" s="160"/>
      <c r="AC85" s="160"/>
      <c r="AD85" s="160"/>
      <c r="AE85" s="160"/>
      <c r="AF85" s="160"/>
      <c r="AG85" s="160"/>
      <c r="AH85" s="160"/>
      <c r="AI85" s="160"/>
      <c r="AJ85" s="160"/>
      <c r="AK85" s="160"/>
      <c r="AL85" s="160"/>
      <c r="AM85" s="160"/>
      <c r="AN85" s="160"/>
      <c r="AO85" s="160"/>
      <c r="AP85" s="160"/>
      <c r="AQ85" s="160"/>
      <c r="AR85" s="160"/>
      <c r="AS85" s="160"/>
      <c r="AT85" s="160"/>
      <c r="AU85" s="160"/>
      <c r="AV85" s="160"/>
      <c r="AW85" s="160"/>
      <c r="AX85" s="160"/>
      <c r="AY85" s="160"/>
      <c r="AZ85" s="160"/>
      <c r="BA85" s="160"/>
      <c r="BB85" s="160"/>
      <c r="BC85" s="160"/>
      <c r="BD85" s="160"/>
      <c r="BE85" s="160"/>
      <c r="BF85" s="160"/>
      <c r="BG85" s="160"/>
      <c r="BH85" s="160"/>
      <c r="BI85" s="160"/>
      <c r="BJ85" s="160"/>
      <c r="BK85" s="160"/>
      <c r="BL85" s="160"/>
      <c r="BM85" s="160"/>
      <c r="BN85" s="160"/>
      <c r="BO85" s="160"/>
      <c r="BP85" s="160"/>
      <c r="BQ85" s="160"/>
      <c r="BR85" s="160"/>
      <c r="BS85" s="160"/>
      <c r="BT85" s="160"/>
      <c r="BU85" s="160"/>
      <c r="BV85" s="160"/>
      <c r="BW85" s="160"/>
      <c r="BX85" s="160"/>
      <c r="BY85" s="160"/>
      <c r="BZ85" s="160"/>
      <c r="CA85" s="160"/>
      <c r="CB85" s="160"/>
      <c r="CC85" s="160"/>
      <c r="CD85" s="160"/>
      <c r="CE85" s="160"/>
      <c r="CF85" s="160"/>
      <c r="CG85" s="160"/>
      <c r="CH85" s="160"/>
      <c r="CI85" s="160"/>
      <c r="CJ85" s="160"/>
      <c r="CK85" s="160"/>
      <c r="CL85" s="160"/>
      <c r="CM85" s="160"/>
      <c r="CN85" s="160"/>
      <c r="CO85" s="160"/>
      <c r="CP85" s="160"/>
      <c r="CQ85" s="160"/>
      <c r="CR85" s="160"/>
      <c r="CS85" s="160"/>
      <c r="CT85" s="160"/>
      <c r="CU85" s="160"/>
      <c r="CV85" s="160"/>
      <c r="CW85" s="160"/>
      <c r="CX85" s="160"/>
      <c r="CY85" s="160"/>
      <c r="CZ85" s="160"/>
      <c r="DA85" s="160"/>
      <c r="DB85" s="160"/>
      <c r="DC85" s="160"/>
      <c r="DD85" s="160"/>
      <c r="DE85" s="160"/>
      <c r="DF85" s="160"/>
      <c r="DG85" s="160"/>
      <c r="DH85" s="160"/>
      <c r="DI85" s="160"/>
      <c r="DJ85" s="160"/>
      <c r="DK85" s="160"/>
      <c r="DL85" s="160"/>
      <c r="DM85" s="160"/>
      <c r="DN85" s="160"/>
      <c r="DO85" s="160"/>
      <c r="DP85" s="160"/>
      <c r="DQ85" s="160"/>
      <c r="DR85" s="160"/>
      <c r="DS85" s="160"/>
      <c r="DT85" s="160"/>
      <c r="DU85" s="160"/>
      <c r="DV85" s="160"/>
      <c r="DW85" s="160"/>
      <c r="DX85" s="160"/>
      <c r="DY85" s="160"/>
      <c r="DZ85" s="160"/>
      <c r="EA85" s="160"/>
      <c r="EB85" s="160"/>
      <c r="EC85" s="160"/>
      <c r="ED85" s="160"/>
      <c r="EE85" s="160"/>
      <c r="EF85" s="160"/>
      <c r="EG85" s="160"/>
      <c r="EH85" s="160"/>
      <c r="EI85" s="160"/>
      <c r="EJ85" s="160"/>
      <c r="EK85" s="160"/>
      <c r="EL85" s="160"/>
      <c r="EM85" s="160"/>
      <c r="EN85" s="160"/>
      <c r="EO85" s="160"/>
      <c r="EP85" s="160"/>
      <c r="EQ85" s="160"/>
      <c r="ER85" s="160"/>
      <c r="ES85" s="160"/>
      <c r="ET85" s="160"/>
      <c r="EU85" s="160"/>
      <c r="EV85" s="160"/>
      <c r="EW85" s="160"/>
      <c r="EX85" s="160"/>
      <c r="EY85" s="160"/>
      <c r="EZ85" s="160"/>
      <c r="FA85" s="160"/>
      <c r="FB85" s="160"/>
      <c r="FC85" s="160"/>
      <c r="FD85" s="160"/>
      <c r="FE85" s="160"/>
      <c r="FF85" s="160"/>
      <c r="FG85" s="160"/>
      <c r="FH85" s="160"/>
      <c r="FI85" s="160"/>
      <c r="FJ85" s="160"/>
      <c r="FK85" s="160"/>
      <c r="FL85" s="160"/>
      <c r="FM85" s="160"/>
      <c r="FN85" s="160"/>
      <c r="FO85" s="160"/>
      <c r="FP85" s="160"/>
      <c r="FQ85" s="160"/>
      <c r="FR85" s="160"/>
      <c r="FS85" s="160"/>
      <c r="FT85" s="160"/>
      <c r="FU85" s="160"/>
      <c r="FV85" s="160"/>
      <c r="FW85" s="160"/>
      <c r="FX85" s="160"/>
      <c r="FY85" s="160"/>
      <c r="FZ85" s="160"/>
      <c r="GA85" s="160"/>
      <c r="GB85" s="160"/>
      <c r="GC85" s="160"/>
      <c r="GD85" s="160"/>
      <c r="GE85" s="160"/>
      <c r="GF85" s="160"/>
      <c r="GG85" s="160"/>
      <c r="GH85" s="160"/>
      <c r="GI85" s="160"/>
      <c r="GJ85" s="160"/>
      <c r="GK85" s="160"/>
      <c r="GL85" s="160"/>
      <c r="GM85" s="160"/>
      <c r="GN85" s="160"/>
      <c r="GO85" s="160"/>
      <c r="GP85" s="160"/>
      <c r="GQ85" s="160"/>
      <c r="GR85" s="160"/>
      <c r="GS85" s="160"/>
      <c r="GT85" s="160"/>
      <c r="GU85" s="160"/>
      <c r="GV85" s="160"/>
      <c r="GW85" s="160"/>
      <c r="GX85" s="160"/>
      <c r="GY85" s="160"/>
      <c r="GZ85" s="160"/>
      <c r="HA85" s="160"/>
      <c r="HB85" s="160"/>
      <c r="HC85" s="160"/>
      <c r="HD85" s="160"/>
      <c r="HE85" s="160"/>
      <c r="HF85" s="160"/>
      <c r="HG85" s="160"/>
      <c r="HH85" s="160"/>
      <c r="HI85" s="160"/>
      <c r="HJ85" s="160"/>
      <c r="HK85" s="160"/>
      <c r="HL85" s="160"/>
      <c r="HM85" s="160"/>
      <c r="HN85" s="160"/>
      <c r="HO85" s="160"/>
      <c r="HP85" s="160"/>
      <c r="HQ85" s="160"/>
      <c r="HR85" s="160"/>
      <c r="HS85" s="160"/>
      <c r="HT85" s="160"/>
      <c r="HU85" s="160"/>
      <c r="HV85" s="160"/>
      <c r="HW85" s="160"/>
      <c r="HX85" s="160"/>
      <c r="HY85" s="160"/>
      <c r="HZ85" s="160"/>
      <c r="IA85" s="160"/>
      <c r="IB85" s="160"/>
      <c r="IC85" s="160"/>
      <c r="ID85" s="160"/>
      <c r="IE85" s="160"/>
      <c r="IF85" s="160"/>
      <c r="IG85" s="160"/>
      <c r="IH85" s="160"/>
      <c r="II85" s="160"/>
      <c r="IJ85" s="160"/>
      <c r="IK85" s="160"/>
      <c r="IL85" s="160"/>
      <c r="IM85" s="160"/>
      <c r="IN85" s="160"/>
      <c r="IO85" s="160"/>
      <c r="IP85" s="160"/>
      <c r="IQ85" s="160"/>
      <c r="IR85" s="160"/>
      <c r="IS85" s="160"/>
      <c r="IT85" s="160"/>
      <c r="IU85" s="160"/>
      <c r="IV85" s="160"/>
      <c r="IW85" s="160"/>
      <c r="IX85" s="160"/>
      <c r="IY85" s="160"/>
      <c r="IZ85" s="160"/>
      <c r="JA85" s="160"/>
      <c r="JB85" s="160"/>
      <c r="JC85" s="160"/>
      <c r="JD85" s="160"/>
      <c r="JE85" s="160"/>
      <c r="JF85" s="160"/>
      <c r="JG85" s="160"/>
      <c r="JH85" s="160"/>
      <c r="JI85" s="160"/>
      <c r="JJ85" s="160"/>
      <c r="JK85" s="160"/>
      <c r="JL85" s="160"/>
      <c r="JM85" s="160"/>
      <c r="JN85" s="160"/>
      <c r="JO85" s="160"/>
      <c r="JP85" s="160"/>
      <c r="JQ85" s="160"/>
      <c r="JR85" s="160"/>
      <c r="JS85" s="160"/>
      <c r="JT85" s="160"/>
      <c r="JU85" s="160"/>
      <c r="JV85" s="160"/>
      <c r="JW85" s="160"/>
      <c r="JX85" s="160"/>
      <c r="JY85" s="160"/>
      <c r="JZ85" s="160"/>
      <c r="KA85" s="160"/>
      <c r="KB85" s="160"/>
      <c r="KC85" s="160"/>
      <c r="KD85" s="160"/>
      <c r="KE85" s="160"/>
      <c r="KF85" s="160"/>
      <c r="KG85" s="160"/>
      <c r="KH85" s="160"/>
      <c r="KI85" s="160"/>
      <c r="KJ85" s="160"/>
      <c r="KK85" s="160"/>
      <c r="KL85" s="160"/>
      <c r="KM85" s="160"/>
      <c r="KN85" s="160"/>
      <c r="KO85" s="160"/>
      <c r="KP85" s="160"/>
      <c r="KQ85" s="160"/>
      <c r="KR85" s="160"/>
      <c r="KS85" s="160"/>
      <c r="KT85" s="160"/>
      <c r="KU85" s="160"/>
      <c r="KV85" s="160"/>
      <c r="KW85" s="160"/>
      <c r="KX85" s="160"/>
      <c r="KY85" s="160"/>
      <c r="KZ85" s="160"/>
      <c r="LA85" s="160"/>
      <c r="LB85" s="160"/>
      <c r="LC85" s="160"/>
      <c r="LD85" s="160"/>
      <c r="LE85" s="160"/>
      <c r="LF85" s="160"/>
      <c r="LG85" s="160"/>
      <c r="LH85" s="160"/>
      <c r="LI85" s="160"/>
      <c r="LJ85" s="160"/>
      <c r="LK85" s="160"/>
      <c r="LL85" s="160"/>
      <c r="LM85" s="160"/>
      <c r="LN85" s="160"/>
      <c r="LO85" s="160"/>
      <c r="LP85" s="160"/>
      <c r="LQ85" s="160"/>
      <c r="LR85" s="160"/>
      <c r="LS85" s="160"/>
      <c r="LT85" s="160"/>
      <c r="LU85" s="160"/>
      <c r="LV85" s="160"/>
      <c r="LW85" s="160"/>
      <c r="LX85" s="160"/>
      <c r="LY85" s="160"/>
      <c r="LZ85" s="160"/>
      <c r="MA85" s="160"/>
      <c r="MB85" s="160"/>
      <c r="MC85" s="160"/>
      <c r="MD85" s="160"/>
      <c r="ME85" s="160"/>
      <c r="MF85" s="160"/>
      <c r="MG85" s="160"/>
      <c r="MH85" s="160"/>
      <c r="MI85" s="160"/>
      <c r="MJ85" s="160"/>
      <c r="MK85" s="160"/>
      <c r="ML85" s="160"/>
      <c r="MM85" s="160"/>
      <c r="MN85" s="160"/>
      <c r="MO85" s="160"/>
      <c r="MP85" s="160"/>
      <c r="MQ85" s="160"/>
      <c r="MR85" s="160"/>
      <c r="MS85" s="160"/>
      <c r="MT85" s="160"/>
      <c r="MU85" s="160"/>
      <c r="MV85" s="160"/>
      <c r="MW85" s="160"/>
      <c r="MX85" s="160"/>
      <c r="MY85" s="160"/>
      <c r="MZ85" s="160"/>
      <c r="NA85" s="160"/>
      <c r="NB85" s="160"/>
      <c r="NC85" s="160"/>
      <c r="ND85" s="160"/>
      <c r="NE85" s="160"/>
      <c r="NF85" s="160"/>
      <c r="NG85" s="160"/>
      <c r="NH85" s="160"/>
      <c r="NI85" s="160"/>
      <c r="NJ85" s="160"/>
      <c r="NK85" s="160"/>
      <c r="NL85" s="160"/>
      <c r="NM85" s="160"/>
      <c r="NN85" s="160"/>
      <c r="NO85" s="160"/>
      <c r="NP85" s="160"/>
      <c r="NQ85" s="160"/>
      <c r="NR85" s="160"/>
      <c r="NS85" s="160"/>
      <c r="NT85" s="160"/>
      <c r="NU85" s="160"/>
      <c r="NV85" s="160"/>
      <c r="NW85" s="160"/>
      <c r="NX85" s="160"/>
      <c r="NY85" s="160"/>
      <c r="NZ85" s="160"/>
      <c r="OA85" s="160"/>
      <c r="OB85" s="160"/>
      <c r="OC85" s="160"/>
      <c r="OD85" s="160"/>
      <c r="OE85" s="160"/>
      <c r="OF85" s="160"/>
      <c r="OG85" s="160"/>
      <c r="OH85" s="160"/>
      <c r="OI85" s="160"/>
      <c r="OJ85" s="160"/>
      <c r="OK85" s="160"/>
      <c r="OL85" s="160"/>
      <c r="OM85" s="160"/>
      <c r="ON85" s="160"/>
      <c r="OO85" s="160"/>
      <c r="OP85" s="160"/>
      <c r="OQ85" s="160"/>
      <c r="OR85" s="160"/>
      <c r="OS85" s="160"/>
      <c r="OT85" s="160"/>
      <c r="OU85" s="160"/>
      <c r="OV85" s="160"/>
      <c r="OW85" s="160"/>
      <c r="OX85" s="160"/>
      <c r="OY85" s="160"/>
      <c r="OZ85" s="160"/>
      <c r="PA85" s="160"/>
      <c r="PB85" s="160"/>
      <c r="PC85" s="160"/>
      <c r="PD85" s="160"/>
      <c r="PE85" s="160"/>
      <c r="PF85" s="160"/>
      <c r="PG85" s="160"/>
      <c r="PH85" s="160"/>
      <c r="PI85" s="160"/>
      <c r="PJ85" s="160"/>
      <c r="PK85" s="160"/>
      <c r="PL85" s="160"/>
      <c r="PM85" s="160"/>
      <c r="PN85" s="160"/>
      <c r="PO85" s="160"/>
      <c r="PP85" s="160"/>
      <c r="PQ85" s="160"/>
      <c r="PR85" s="160"/>
      <c r="PS85" s="160"/>
      <c r="PT85" s="160"/>
      <c r="PU85" s="160"/>
      <c r="PV85" s="160"/>
      <c r="PW85" s="160"/>
      <c r="PX85" s="160"/>
      <c r="PY85" s="160"/>
      <c r="PZ85" s="160"/>
      <c r="QA85" s="160"/>
      <c r="QB85" s="160"/>
      <c r="QC85" s="160"/>
      <c r="QD85" s="160"/>
      <c r="QE85" s="160"/>
      <c r="QF85" s="160"/>
      <c r="QG85" s="160"/>
      <c r="QH85" s="160"/>
      <c r="QI85" s="160"/>
      <c r="QJ85" s="160"/>
      <c r="QK85" s="160"/>
      <c r="QL85" s="160"/>
      <c r="QM85" s="160"/>
      <c r="QN85" s="160"/>
      <c r="QO85" s="160"/>
      <c r="QP85" s="160"/>
      <c r="QQ85" s="160"/>
      <c r="QR85" s="160"/>
      <c r="QS85" s="160"/>
      <c r="QT85" s="160"/>
      <c r="QU85" s="160"/>
      <c r="QV85" s="160"/>
      <c r="QW85" s="160"/>
      <c r="QX85" s="160"/>
      <c r="QY85" s="160"/>
      <c r="QZ85" s="160"/>
      <c r="RA85" s="160"/>
      <c r="RB85" s="160"/>
      <c r="RC85" s="160"/>
      <c r="RD85" s="160"/>
      <c r="RE85" s="160"/>
      <c r="RF85" s="160"/>
      <c r="RG85" s="160"/>
      <c r="RH85" s="160"/>
      <c r="RI85" s="160"/>
      <c r="RJ85" s="160"/>
      <c r="RK85" s="160"/>
      <c r="RL85" s="160"/>
      <c r="RM85" s="160"/>
      <c r="RN85" s="160"/>
      <c r="RO85" s="160"/>
      <c r="RP85" s="160"/>
      <c r="RQ85" s="160"/>
      <c r="RR85" s="160"/>
      <c r="RS85" s="160"/>
      <c r="RT85" s="160"/>
      <c r="RU85" s="160"/>
      <c r="RV85" s="160"/>
      <c r="RW85" s="160"/>
      <c r="RX85" s="160"/>
      <c r="RY85" s="160"/>
      <c r="RZ85" s="160"/>
      <c r="SA85" s="160"/>
      <c r="SB85" s="160"/>
      <c r="SC85" s="160"/>
      <c r="SD85" s="160"/>
      <c r="SE85" s="160"/>
      <c r="SF85" s="160"/>
      <c r="SG85" s="160"/>
      <c r="SH85" s="160"/>
      <c r="SI85" s="160"/>
      <c r="SJ85" s="160"/>
      <c r="SK85" s="160"/>
      <c r="SL85" s="160"/>
      <c r="SM85" s="160"/>
      <c r="SN85" s="160"/>
      <c r="SO85" s="160"/>
      <c r="SP85" s="160"/>
      <c r="SQ85" s="160"/>
      <c r="SR85" s="160"/>
      <c r="SS85" s="160"/>
      <c r="ST85" s="160"/>
      <c r="SU85" s="160"/>
      <c r="SV85" s="160"/>
      <c r="SW85" s="160"/>
      <c r="SX85" s="160"/>
      <c r="SY85" s="160"/>
      <c r="SZ85" s="160"/>
      <c r="TA85" s="160"/>
      <c r="TB85" s="160"/>
      <c r="TC85" s="160"/>
      <c r="TD85" s="160"/>
      <c r="TE85" s="160"/>
      <c r="TF85" s="160"/>
    </row>
    <row r="86" spans="1:526">
      <c r="A86" s="160"/>
      <c r="B86" s="160"/>
      <c r="C86" s="160"/>
      <c r="D86" s="160"/>
      <c r="E86" s="160"/>
      <c r="F86" s="160"/>
      <c r="G86" s="160"/>
      <c r="H86" s="160"/>
      <c r="I86" s="160"/>
      <c r="J86" s="160"/>
      <c r="K86" s="160"/>
      <c r="L86" s="160"/>
      <c r="M86" s="160"/>
      <c r="N86" s="160"/>
      <c r="O86" s="160"/>
      <c r="P86" s="160"/>
      <c r="Q86" s="160"/>
      <c r="R86" s="160"/>
      <c r="S86" s="160"/>
      <c r="T86" s="160"/>
      <c r="U86" s="160"/>
      <c r="V86" s="160"/>
      <c r="W86" s="160"/>
      <c r="X86" s="160"/>
      <c r="Y86" s="160"/>
      <c r="Z86" s="160"/>
      <c r="AA86" s="160"/>
      <c r="AB86" s="160"/>
      <c r="AC86" s="160"/>
      <c r="AD86" s="160"/>
      <c r="AE86" s="160"/>
      <c r="AF86" s="160"/>
      <c r="AG86" s="160"/>
      <c r="AH86" s="160"/>
      <c r="AI86" s="160"/>
      <c r="AJ86" s="160"/>
      <c r="AK86" s="160"/>
      <c r="AL86" s="160"/>
      <c r="AM86" s="160"/>
      <c r="AN86" s="160"/>
      <c r="AO86" s="160"/>
      <c r="AP86" s="160"/>
      <c r="AQ86" s="160"/>
      <c r="AR86" s="160"/>
      <c r="AS86" s="160"/>
      <c r="AT86" s="160"/>
      <c r="AU86" s="160"/>
      <c r="AV86" s="160"/>
      <c r="AW86" s="160"/>
      <c r="AX86" s="160"/>
      <c r="AY86" s="160"/>
      <c r="AZ86" s="160"/>
      <c r="BA86" s="160"/>
      <c r="BB86" s="160"/>
      <c r="BC86" s="160"/>
      <c r="BD86" s="160"/>
      <c r="BE86" s="160"/>
      <c r="BF86" s="160"/>
      <c r="BG86" s="160"/>
      <c r="BH86" s="160"/>
      <c r="BI86" s="160"/>
      <c r="BJ86" s="160"/>
      <c r="BK86" s="160"/>
      <c r="BL86" s="160"/>
      <c r="BM86" s="160"/>
      <c r="BN86" s="160"/>
      <c r="BO86" s="160"/>
      <c r="BP86" s="160"/>
      <c r="BQ86" s="160"/>
      <c r="BR86" s="160"/>
      <c r="BS86" s="160"/>
      <c r="BT86" s="160"/>
      <c r="BU86" s="160"/>
      <c r="BV86" s="160"/>
      <c r="BW86" s="160"/>
      <c r="BX86" s="160"/>
      <c r="BY86" s="160"/>
      <c r="BZ86" s="160"/>
      <c r="CA86" s="160"/>
      <c r="CB86" s="160"/>
      <c r="CC86" s="160"/>
      <c r="CD86" s="160"/>
      <c r="CE86" s="160"/>
      <c r="CF86" s="160"/>
      <c r="CG86" s="160"/>
      <c r="CH86" s="160"/>
      <c r="CI86" s="160"/>
      <c r="CJ86" s="160"/>
      <c r="CK86" s="160"/>
      <c r="CL86" s="160"/>
      <c r="CM86" s="160"/>
      <c r="CN86" s="160"/>
      <c r="CO86" s="160"/>
      <c r="CP86" s="160"/>
      <c r="CQ86" s="160"/>
      <c r="CR86" s="160"/>
      <c r="CS86" s="160"/>
      <c r="CT86" s="160"/>
      <c r="CU86" s="160"/>
      <c r="CV86" s="160"/>
      <c r="CW86" s="160"/>
      <c r="CX86" s="160"/>
      <c r="CY86" s="160"/>
      <c r="CZ86" s="160"/>
      <c r="DA86" s="160"/>
      <c r="DB86" s="160"/>
      <c r="DC86" s="160"/>
      <c r="DD86" s="160"/>
      <c r="DE86" s="160"/>
      <c r="DF86" s="160"/>
      <c r="DG86" s="160"/>
      <c r="DH86" s="160"/>
      <c r="DI86" s="160"/>
      <c r="DJ86" s="160"/>
      <c r="DK86" s="160"/>
      <c r="DL86" s="160"/>
      <c r="DM86" s="160"/>
      <c r="DN86" s="160"/>
      <c r="DO86" s="160"/>
      <c r="DP86" s="160"/>
      <c r="DQ86" s="160"/>
      <c r="DR86" s="160"/>
      <c r="DS86" s="160"/>
      <c r="DT86" s="160"/>
      <c r="DU86" s="160"/>
      <c r="DV86" s="160"/>
      <c r="DW86" s="160"/>
      <c r="DX86" s="160"/>
      <c r="DY86" s="160"/>
      <c r="DZ86" s="160"/>
      <c r="EA86" s="160"/>
      <c r="EB86" s="160"/>
      <c r="EC86" s="160"/>
      <c r="ED86" s="160"/>
      <c r="EE86" s="160"/>
      <c r="EF86" s="160"/>
      <c r="EG86" s="160"/>
      <c r="EH86" s="160"/>
      <c r="EI86" s="160"/>
      <c r="EJ86" s="160"/>
      <c r="EK86" s="160"/>
      <c r="EL86" s="160"/>
      <c r="EM86" s="160"/>
      <c r="EN86" s="160"/>
      <c r="EO86" s="160"/>
      <c r="EP86" s="160"/>
      <c r="EQ86" s="160"/>
      <c r="ER86" s="160"/>
      <c r="ES86" s="160"/>
      <c r="ET86" s="160"/>
      <c r="EU86" s="160"/>
      <c r="EV86" s="160"/>
      <c r="EW86" s="160"/>
      <c r="EX86" s="160"/>
      <c r="EY86" s="160"/>
      <c r="EZ86" s="160"/>
      <c r="FA86" s="160"/>
      <c r="FB86" s="160"/>
      <c r="FC86" s="160"/>
      <c r="FD86" s="160"/>
      <c r="FE86" s="160"/>
      <c r="FF86" s="160"/>
      <c r="FG86" s="160"/>
      <c r="FH86" s="160"/>
      <c r="FI86" s="160"/>
      <c r="FJ86" s="160"/>
      <c r="FK86" s="160"/>
      <c r="FL86" s="160"/>
      <c r="FM86" s="160"/>
      <c r="FN86" s="160"/>
      <c r="FO86" s="160"/>
      <c r="FP86" s="160"/>
      <c r="FQ86" s="160"/>
      <c r="FR86" s="160"/>
      <c r="FS86" s="160"/>
      <c r="FT86" s="160"/>
      <c r="FU86" s="160"/>
      <c r="FV86" s="160"/>
      <c r="FW86" s="160"/>
      <c r="FX86" s="160"/>
      <c r="FY86" s="160"/>
      <c r="FZ86" s="160"/>
      <c r="GA86" s="160"/>
      <c r="GB86" s="160"/>
      <c r="GC86" s="160"/>
      <c r="GD86" s="160"/>
      <c r="GE86" s="160"/>
      <c r="GF86" s="160"/>
      <c r="GG86" s="160"/>
      <c r="GH86" s="160"/>
      <c r="GI86" s="160"/>
      <c r="GJ86" s="160"/>
      <c r="GK86" s="160"/>
      <c r="GL86" s="160"/>
      <c r="GM86" s="160"/>
      <c r="GN86" s="160"/>
      <c r="GO86" s="160"/>
      <c r="GP86" s="160"/>
      <c r="GQ86" s="160"/>
      <c r="GR86" s="160"/>
      <c r="GS86" s="160"/>
      <c r="GT86" s="160"/>
      <c r="GU86" s="160"/>
      <c r="GV86" s="160"/>
      <c r="GW86" s="160"/>
      <c r="GX86" s="160"/>
      <c r="GY86" s="160"/>
      <c r="GZ86" s="160"/>
      <c r="HA86" s="160"/>
      <c r="HB86" s="160"/>
      <c r="HC86" s="160"/>
      <c r="HD86" s="160"/>
      <c r="HE86" s="160"/>
      <c r="HF86" s="160"/>
      <c r="HG86" s="160"/>
      <c r="HH86" s="160"/>
      <c r="HI86" s="160"/>
      <c r="HJ86" s="160"/>
      <c r="HK86" s="160"/>
      <c r="HL86" s="160"/>
      <c r="HM86" s="160"/>
      <c r="HN86" s="160"/>
      <c r="HO86" s="160"/>
      <c r="HP86" s="160"/>
      <c r="HQ86" s="160"/>
      <c r="HR86" s="160"/>
      <c r="HS86" s="160"/>
      <c r="HT86" s="160"/>
      <c r="HU86" s="160"/>
      <c r="HV86" s="160"/>
      <c r="HW86" s="160"/>
      <c r="HX86" s="160"/>
      <c r="HY86" s="160"/>
      <c r="HZ86" s="160"/>
      <c r="IA86" s="160"/>
      <c r="IB86" s="160"/>
      <c r="IC86" s="160"/>
      <c r="ID86" s="160"/>
      <c r="IE86" s="160"/>
      <c r="IF86" s="160"/>
      <c r="IG86" s="160"/>
      <c r="IH86" s="160"/>
      <c r="II86" s="160"/>
      <c r="IJ86" s="160"/>
      <c r="IK86" s="160"/>
      <c r="IL86" s="160"/>
      <c r="IM86" s="160"/>
      <c r="IN86" s="160"/>
      <c r="IO86" s="160"/>
      <c r="IP86" s="160"/>
      <c r="IQ86" s="160"/>
      <c r="IR86" s="160"/>
      <c r="IS86" s="160"/>
      <c r="IT86" s="160"/>
      <c r="IU86" s="160"/>
      <c r="IV86" s="160"/>
      <c r="IW86" s="160"/>
      <c r="IX86" s="160"/>
      <c r="IY86" s="160"/>
      <c r="IZ86" s="160"/>
      <c r="JA86" s="160"/>
      <c r="JB86" s="160"/>
      <c r="JC86" s="160"/>
      <c r="JD86" s="160"/>
      <c r="JE86" s="160"/>
      <c r="JF86" s="160"/>
      <c r="JG86" s="160"/>
      <c r="JH86" s="160"/>
      <c r="JI86" s="160"/>
      <c r="JJ86" s="160"/>
      <c r="JK86" s="160"/>
      <c r="JL86" s="160"/>
      <c r="JM86" s="160"/>
      <c r="JN86" s="160"/>
      <c r="JO86" s="160"/>
      <c r="JP86" s="160"/>
      <c r="JQ86" s="160"/>
      <c r="JR86" s="160"/>
      <c r="JS86" s="160"/>
      <c r="JT86" s="160"/>
      <c r="JU86" s="160"/>
      <c r="JV86" s="160"/>
      <c r="JW86" s="160"/>
      <c r="JX86" s="160"/>
      <c r="JY86" s="160"/>
      <c r="JZ86" s="160"/>
      <c r="KA86" s="160"/>
      <c r="KB86" s="160"/>
      <c r="KC86" s="160"/>
      <c r="KD86" s="160"/>
      <c r="KE86" s="160"/>
      <c r="KF86" s="160"/>
      <c r="KG86" s="160"/>
      <c r="KH86" s="160"/>
      <c r="KI86" s="160"/>
      <c r="KJ86" s="160"/>
      <c r="KK86" s="160"/>
      <c r="KL86" s="160"/>
      <c r="KM86" s="160"/>
      <c r="KN86" s="160"/>
      <c r="KO86" s="160"/>
      <c r="KP86" s="160"/>
      <c r="KQ86" s="160"/>
      <c r="KR86" s="160"/>
      <c r="KS86" s="160"/>
      <c r="KT86" s="160"/>
      <c r="KU86" s="160"/>
      <c r="KV86" s="160"/>
      <c r="KW86" s="160"/>
      <c r="KX86" s="160"/>
      <c r="KY86" s="160"/>
      <c r="KZ86" s="160"/>
      <c r="LA86" s="160"/>
      <c r="LB86" s="160"/>
      <c r="LC86" s="160"/>
      <c r="LD86" s="160"/>
      <c r="LE86" s="160"/>
      <c r="LF86" s="160"/>
      <c r="LG86" s="160"/>
      <c r="LH86" s="160"/>
      <c r="LI86" s="160"/>
      <c r="LJ86" s="160"/>
      <c r="LK86" s="160"/>
      <c r="LL86" s="160"/>
      <c r="LM86" s="160"/>
      <c r="LN86" s="160"/>
      <c r="LO86" s="160"/>
      <c r="LP86" s="160"/>
      <c r="LQ86" s="160"/>
      <c r="LR86" s="160"/>
      <c r="LS86" s="160"/>
      <c r="LT86" s="160"/>
      <c r="LU86" s="160"/>
      <c r="LV86" s="160"/>
      <c r="LW86" s="160"/>
      <c r="LX86" s="160"/>
      <c r="LY86" s="160"/>
      <c r="LZ86" s="160"/>
      <c r="MA86" s="160"/>
      <c r="MB86" s="160"/>
      <c r="MC86" s="160"/>
      <c r="MD86" s="160"/>
      <c r="ME86" s="160"/>
      <c r="MF86" s="160"/>
      <c r="MG86" s="160"/>
      <c r="MH86" s="160"/>
      <c r="MI86" s="160"/>
      <c r="MJ86" s="160"/>
      <c r="MK86" s="160"/>
      <c r="ML86" s="160"/>
      <c r="MM86" s="160"/>
      <c r="MN86" s="160"/>
      <c r="MO86" s="160"/>
      <c r="MP86" s="160"/>
      <c r="MQ86" s="160"/>
      <c r="MR86" s="160"/>
      <c r="MS86" s="160"/>
      <c r="MT86" s="160"/>
      <c r="MU86" s="160"/>
      <c r="MV86" s="160"/>
      <c r="MW86" s="160"/>
      <c r="MX86" s="160"/>
      <c r="MY86" s="160"/>
      <c r="MZ86" s="160"/>
      <c r="NA86" s="160"/>
      <c r="NB86" s="160"/>
      <c r="NC86" s="160"/>
      <c r="ND86" s="160"/>
      <c r="NE86" s="160"/>
      <c r="NF86" s="160"/>
      <c r="NG86" s="160"/>
      <c r="NH86" s="160"/>
      <c r="NI86" s="160"/>
      <c r="NJ86" s="160"/>
      <c r="NK86" s="160"/>
      <c r="NL86" s="160"/>
      <c r="NM86" s="160"/>
      <c r="NN86" s="160"/>
      <c r="NO86" s="160"/>
      <c r="NP86" s="160"/>
      <c r="NQ86" s="160"/>
      <c r="NR86" s="160"/>
      <c r="NS86" s="160"/>
      <c r="NT86" s="160"/>
      <c r="NU86" s="160"/>
      <c r="NV86" s="160"/>
      <c r="NW86" s="160"/>
      <c r="NX86" s="160"/>
      <c r="NY86" s="160"/>
      <c r="NZ86" s="160"/>
      <c r="OA86" s="160"/>
      <c r="OB86" s="160"/>
      <c r="OC86" s="160"/>
      <c r="OD86" s="160"/>
      <c r="OE86" s="160"/>
      <c r="OF86" s="160"/>
      <c r="OG86" s="160"/>
      <c r="OH86" s="160"/>
      <c r="OI86" s="160"/>
      <c r="OJ86" s="160"/>
      <c r="OK86" s="160"/>
      <c r="OL86" s="160"/>
      <c r="OM86" s="160"/>
      <c r="ON86" s="160"/>
      <c r="OO86" s="160"/>
      <c r="OP86" s="160"/>
      <c r="OQ86" s="160"/>
      <c r="OR86" s="160"/>
      <c r="OS86" s="160"/>
      <c r="OT86" s="160"/>
      <c r="OU86" s="160"/>
      <c r="OV86" s="160"/>
      <c r="OW86" s="160"/>
      <c r="OX86" s="160"/>
      <c r="OY86" s="160"/>
      <c r="OZ86" s="160"/>
      <c r="PA86" s="160"/>
      <c r="PB86" s="160"/>
      <c r="PC86" s="160"/>
      <c r="PD86" s="160"/>
      <c r="PE86" s="160"/>
      <c r="PF86" s="160"/>
      <c r="PG86" s="160"/>
      <c r="PH86" s="160"/>
      <c r="PI86" s="160"/>
      <c r="PJ86" s="160"/>
      <c r="PK86" s="160"/>
      <c r="PL86" s="160"/>
      <c r="PM86" s="160"/>
      <c r="PN86" s="160"/>
      <c r="PO86" s="160"/>
      <c r="PP86" s="160"/>
      <c r="PQ86" s="160"/>
      <c r="PR86" s="160"/>
      <c r="PS86" s="160"/>
      <c r="PT86" s="160"/>
      <c r="PU86" s="160"/>
      <c r="PV86" s="160"/>
      <c r="PW86" s="160"/>
      <c r="PX86" s="160"/>
      <c r="PY86" s="160"/>
      <c r="PZ86" s="160"/>
      <c r="QA86" s="160"/>
      <c r="QB86" s="160"/>
      <c r="QC86" s="160"/>
      <c r="QD86" s="160"/>
      <c r="QE86" s="160"/>
      <c r="QF86" s="160"/>
      <c r="QG86" s="160"/>
      <c r="QH86" s="160"/>
      <c r="QI86" s="160"/>
      <c r="QJ86" s="160"/>
      <c r="QK86" s="160"/>
      <c r="QL86" s="160"/>
      <c r="QM86" s="160"/>
      <c r="QN86" s="160"/>
      <c r="QO86" s="160"/>
      <c r="QP86" s="160"/>
      <c r="QQ86" s="160"/>
      <c r="QR86" s="160"/>
      <c r="QS86" s="160"/>
      <c r="QT86" s="160"/>
      <c r="QU86" s="160"/>
      <c r="QV86" s="160"/>
      <c r="QW86" s="160"/>
      <c r="QX86" s="160"/>
      <c r="QY86" s="160"/>
      <c r="QZ86" s="160"/>
      <c r="RA86" s="160"/>
      <c r="RB86" s="160"/>
      <c r="RC86" s="160"/>
      <c r="RD86" s="160"/>
      <c r="RE86" s="160"/>
      <c r="RF86" s="160"/>
      <c r="RG86" s="160"/>
      <c r="RH86" s="160"/>
      <c r="RI86" s="160"/>
      <c r="RJ86" s="160"/>
      <c r="RK86" s="160"/>
      <c r="RL86" s="160"/>
      <c r="RM86" s="160"/>
      <c r="RN86" s="160"/>
      <c r="RO86" s="160"/>
      <c r="RP86" s="160"/>
      <c r="RQ86" s="160"/>
      <c r="RR86" s="160"/>
      <c r="RS86" s="160"/>
      <c r="RT86" s="160"/>
      <c r="RU86" s="160"/>
      <c r="RV86" s="160"/>
      <c r="RW86" s="160"/>
      <c r="RX86" s="160"/>
      <c r="RY86" s="160"/>
      <c r="RZ86" s="160"/>
      <c r="SA86" s="160"/>
      <c r="SB86" s="160"/>
      <c r="SC86" s="160"/>
      <c r="SD86" s="160"/>
      <c r="SE86" s="160"/>
      <c r="SF86" s="160"/>
      <c r="SG86" s="160"/>
      <c r="SH86" s="160"/>
      <c r="SI86" s="160"/>
      <c r="SJ86" s="160"/>
      <c r="SK86" s="160"/>
      <c r="SL86" s="160"/>
      <c r="SM86" s="160"/>
      <c r="SN86" s="160"/>
      <c r="SO86" s="160"/>
      <c r="SP86" s="160"/>
      <c r="SQ86" s="160"/>
      <c r="SR86" s="160"/>
      <c r="SS86" s="160"/>
      <c r="ST86" s="160"/>
      <c r="SU86" s="160"/>
      <c r="SV86" s="160"/>
      <c r="SW86" s="160"/>
      <c r="SX86" s="160"/>
      <c r="SY86" s="160"/>
      <c r="SZ86" s="160"/>
      <c r="TA86" s="160"/>
      <c r="TB86" s="160"/>
      <c r="TC86" s="160"/>
      <c r="TD86" s="160"/>
      <c r="TE86" s="160"/>
      <c r="TF86" s="160"/>
    </row>
    <row r="87" spans="1:526">
      <c r="A87" s="160"/>
      <c r="B87" s="160"/>
      <c r="C87" s="160"/>
      <c r="D87" s="160"/>
      <c r="E87" s="160"/>
      <c r="F87" s="160"/>
      <c r="G87" s="160"/>
      <c r="H87" s="160"/>
      <c r="I87" s="160"/>
      <c r="J87" s="160"/>
      <c r="K87" s="160"/>
      <c r="L87" s="160"/>
      <c r="M87" s="160"/>
      <c r="N87" s="160"/>
      <c r="O87" s="160"/>
      <c r="P87" s="160"/>
      <c r="Q87" s="160"/>
      <c r="R87" s="160"/>
      <c r="S87" s="160"/>
      <c r="T87" s="160"/>
      <c r="U87" s="160"/>
      <c r="V87" s="160"/>
      <c r="W87" s="160"/>
      <c r="X87" s="160"/>
      <c r="Y87" s="160"/>
      <c r="Z87" s="160"/>
      <c r="AA87" s="160"/>
      <c r="AB87" s="160"/>
      <c r="AC87" s="160"/>
      <c r="AD87" s="160"/>
      <c r="AE87" s="160"/>
      <c r="AF87" s="160"/>
      <c r="AG87" s="160"/>
      <c r="AH87" s="160"/>
      <c r="AI87" s="160"/>
      <c r="AJ87" s="160"/>
      <c r="AK87" s="160"/>
      <c r="AL87" s="160"/>
      <c r="AM87" s="160"/>
      <c r="AN87" s="160"/>
      <c r="AO87" s="160"/>
      <c r="AP87" s="160"/>
      <c r="AQ87" s="160"/>
      <c r="AR87" s="160"/>
      <c r="AS87" s="160"/>
      <c r="AT87" s="160"/>
      <c r="AU87" s="160"/>
      <c r="AV87" s="160"/>
      <c r="AW87" s="160"/>
      <c r="AX87" s="160"/>
      <c r="AY87" s="160"/>
      <c r="AZ87" s="160"/>
      <c r="BA87" s="160"/>
      <c r="BB87" s="160"/>
      <c r="BC87" s="160"/>
      <c r="BD87" s="160"/>
      <c r="BE87" s="160"/>
      <c r="BF87" s="160"/>
      <c r="BG87" s="160"/>
      <c r="BH87" s="160"/>
      <c r="BI87" s="160"/>
      <c r="BJ87" s="160"/>
      <c r="BK87" s="160"/>
      <c r="BL87" s="160"/>
      <c r="BM87" s="160"/>
      <c r="BN87" s="160"/>
      <c r="BO87" s="160"/>
      <c r="BP87" s="160"/>
      <c r="BQ87" s="160"/>
      <c r="BR87" s="160"/>
      <c r="BS87" s="160"/>
      <c r="BT87" s="160"/>
      <c r="BU87" s="160"/>
      <c r="BV87" s="160"/>
      <c r="BW87" s="160"/>
      <c r="BX87" s="160"/>
      <c r="BY87" s="160"/>
      <c r="BZ87" s="160"/>
      <c r="CA87" s="160"/>
      <c r="CB87" s="160"/>
      <c r="CC87" s="160"/>
      <c r="CD87" s="160"/>
      <c r="CE87" s="160"/>
      <c r="CF87" s="160"/>
      <c r="CG87" s="160"/>
      <c r="CH87" s="160"/>
      <c r="CI87" s="160"/>
      <c r="CJ87" s="160"/>
      <c r="CK87" s="160"/>
      <c r="CL87" s="160"/>
      <c r="CM87" s="160"/>
      <c r="CN87" s="160"/>
      <c r="CO87" s="160"/>
      <c r="CP87" s="160"/>
      <c r="CQ87" s="160"/>
      <c r="CR87" s="160"/>
      <c r="CS87" s="160"/>
      <c r="CT87" s="160"/>
      <c r="CU87" s="160"/>
      <c r="CV87" s="160"/>
      <c r="CW87" s="160"/>
      <c r="CX87" s="160"/>
      <c r="CY87" s="160"/>
      <c r="CZ87" s="160"/>
      <c r="DA87" s="160"/>
      <c r="DB87" s="160"/>
      <c r="DC87" s="160"/>
      <c r="DD87" s="160"/>
      <c r="DE87" s="160"/>
      <c r="DF87" s="160"/>
      <c r="DG87" s="160"/>
      <c r="DH87" s="160"/>
      <c r="DI87" s="160"/>
      <c r="DJ87" s="160"/>
      <c r="DK87" s="160"/>
      <c r="DL87" s="160"/>
      <c r="DM87" s="160"/>
      <c r="DN87" s="160"/>
      <c r="DO87" s="160"/>
      <c r="DP87" s="160"/>
      <c r="DQ87" s="160"/>
      <c r="DR87" s="160"/>
      <c r="DS87" s="160"/>
      <c r="DT87" s="160"/>
      <c r="DU87" s="160"/>
      <c r="DV87" s="160"/>
      <c r="DW87" s="160"/>
      <c r="DX87" s="160"/>
      <c r="DY87" s="160"/>
      <c r="DZ87" s="160"/>
      <c r="EA87" s="160"/>
      <c r="EB87" s="160"/>
      <c r="EC87" s="160"/>
      <c r="ED87" s="160"/>
      <c r="EE87" s="160"/>
      <c r="EF87" s="160"/>
      <c r="EG87" s="160"/>
      <c r="EH87" s="160"/>
      <c r="EI87" s="160"/>
      <c r="EJ87" s="160"/>
      <c r="EK87" s="160"/>
      <c r="EL87" s="160"/>
      <c r="EM87" s="160"/>
      <c r="EN87" s="160"/>
      <c r="EO87" s="160"/>
      <c r="EP87" s="160"/>
      <c r="EQ87" s="160"/>
      <c r="ER87" s="160"/>
      <c r="ES87" s="160"/>
      <c r="ET87" s="160"/>
      <c r="EU87" s="160"/>
      <c r="EV87" s="160"/>
      <c r="EW87" s="160"/>
      <c r="EX87" s="160"/>
      <c r="EY87" s="160"/>
      <c r="EZ87" s="160"/>
      <c r="FA87" s="160"/>
      <c r="FB87" s="160"/>
      <c r="FC87" s="160"/>
      <c r="FD87" s="160"/>
      <c r="FE87" s="160"/>
      <c r="FF87" s="160"/>
      <c r="FG87" s="160"/>
      <c r="FH87" s="160"/>
      <c r="FI87" s="160"/>
      <c r="FJ87" s="160"/>
      <c r="FK87" s="160"/>
      <c r="FL87" s="160"/>
      <c r="FM87" s="160"/>
      <c r="FN87" s="160"/>
      <c r="FO87" s="160"/>
      <c r="FP87" s="160"/>
      <c r="FQ87" s="160"/>
      <c r="FR87" s="160"/>
      <c r="FS87" s="160"/>
      <c r="FT87" s="160"/>
      <c r="FU87" s="160"/>
      <c r="FV87" s="160"/>
      <c r="FW87" s="160"/>
      <c r="FX87" s="160"/>
      <c r="FY87" s="160"/>
      <c r="FZ87" s="160"/>
      <c r="GA87" s="160"/>
      <c r="GB87" s="160"/>
      <c r="GC87" s="160"/>
      <c r="GD87" s="160"/>
      <c r="GE87" s="160"/>
      <c r="GF87" s="160"/>
      <c r="GG87" s="160"/>
      <c r="GH87" s="160"/>
      <c r="GI87" s="160"/>
      <c r="GJ87" s="160"/>
      <c r="GK87" s="160"/>
      <c r="GL87" s="160"/>
      <c r="GM87" s="160"/>
      <c r="GN87" s="160"/>
      <c r="GO87" s="160"/>
      <c r="GP87" s="160"/>
      <c r="GQ87" s="160"/>
      <c r="GR87" s="160"/>
      <c r="GS87" s="160"/>
      <c r="GT87" s="160"/>
      <c r="GU87" s="160"/>
      <c r="GV87" s="160"/>
      <c r="GW87" s="160"/>
      <c r="GX87" s="160"/>
      <c r="GY87" s="160"/>
      <c r="GZ87" s="160"/>
      <c r="HA87" s="160"/>
      <c r="HB87" s="160"/>
      <c r="HC87" s="160"/>
      <c r="HD87" s="160"/>
      <c r="HE87" s="160"/>
      <c r="HF87" s="160"/>
      <c r="HG87" s="160"/>
      <c r="HH87" s="160"/>
      <c r="HI87" s="160"/>
      <c r="HJ87" s="160"/>
      <c r="HK87" s="160"/>
      <c r="HL87" s="160"/>
      <c r="HM87" s="160"/>
      <c r="HN87" s="160"/>
      <c r="HO87" s="160"/>
      <c r="HP87" s="160"/>
      <c r="HQ87" s="160"/>
      <c r="HR87" s="160"/>
      <c r="HS87" s="160"/>
      <c r="HT87" s="160"/>
      <c r="HU87" s="160"/>
      <c r="HV87" s="160"/>
      <c r="HW87" s="160"/>
      <c r="HX87" s="160"/>
      <c r="HY87" s="160"/>
      <c r="HZ87" s="160"/>
      <c r="IA87" s="160"/>
      <c r="IB87" s="160"/>
      <c r="IC87" s="160"/>
      <c r="ID87" s="160"/>
      <c r="IE87" s="160"/>
      <c r="IF87" s="160"/>
      <c r="IG87" s="160"/>
      <c r="IH87" s="160"/>
      <c r="II87" s="160"/>
      <c r="IJ87" s="160"/>
      <c r="IK87" s="160"/>
      <c r="IL87" s="160"/>
      <c r="IM87" s="160"/>
      <c r="IN87" s="160"/>
      <c r="IO87" s="160"/>
      <c r="IP87" s="160"/>
      <c r="IQ87" s="160"/>
      <c r="IR87" s="160"/>
      <c r="IS87" s="160"/>
      <c r="IT87" s="160"/>
      <c r="IU87" s="160"/>
      <c r="IV87" s="160"/>
      <c r="IW87" s="160"/>
      <c r="IX87" s="160"/>
      <c r="IY87" s="160"/>
      <c r="IZ87" s="160"/>
      <c r="JA87" s="160"/>
      <c r="JB87" s="160"/>
      <c r="JC87" s="160"/>
      <c r="JD87" s="160"/>
      <c r="JE87" s="160"/>
      <c r="JF87" s="160"/>
      <c r="JG87" s="160"/>
      <c r="JH87" s="160"/>
      <c r="JI87" s="160"/>
      <c r="JJ87" s="160"/>
      <c r="JK87" s="160"/>
      <c r="JL87" s="160"/>
      <c r="JM87" s="160"/>
      <c r="JN87" s="160"/>
      <c r="JO87" s="160"/>
      <c r="JP87" s="160"/>
      <c r="JQ87" s="160"/>
      <c r="JR87" s="160"/>
      <c r="JS87" s="160"/>
      <c r="JT87" s="160"/>
      <c r="JU87" s="160"/>
      <c r="JV87" s="160"/>
      <c r="JW87" s="160"/>
      <c r="JX87" s="160"/>
      <c r="JY87" s="160"/>
      <c r="JZ87" s="160"/>
      <c r="KA87" s="160"/>
      <c r="KB87" s="160"/>
      <c r="KC87" s="160"/>
      <c r="KD87" s="160"/>
      <c r="KE87" s="160"/>
      <c r="KF87" s="160"/>
      <c r="KG87" s="160"/>
      <c r="KH87" s="160"/>
      <c r="KI87" s="160"/>
      <c r="KJ87" s="160"/>
      <c r="KK87" s="160"/>
      <c r="KL87" s="160"/>
      <c r="KM87" s="160"/>
      <c r="KN87" s="160"/>
      <c r="KO87" s="160"/>
      <c r="KP87" s="160"/>
      <c r="KQ87" s="160"/>
      <c r="KR87" s="160"/>
      <c r="KS87" s="160"/>
      <c r="KT87" s="160"/>
      <c r="KU87" s="160"/>
      <c r="KV87" s="160"/>
      <c r="KW87" s="160"/>
      <c r="KX87" s="160"/>
      <c r="KY87" s="160"/>
      <c r="KZ87" s="160"/>
      <c r="LA87" s="160"/>
      <c r="LB87" s="160"/>
      <c r="LC87" s="160"/>
      <c r="LD87" s="160"/>
      <c r="LE87" s="160"/>
      <c r="LF87" s="160"/>
      <c r="LG87" s="160"/>
      <c r="LH87" s="160"/>
      <c r="LI87" s="160"/>
      <c r="LJ87" s="160"/>
      <c r="LK87" s="160"/>
      <c r="LL87" s="160"/>
      <c r="LM87" s="160"/>
      <c r="LN87" s="160"/>
      <c r="LO87" s="160"/>
      <c r="LP87" s="160"/>
      <c r="LQ87" s="160"/>
      <c r="LR87" s="160"/>
      <c r="LS87" s="160"/>
      <c r="LT87" s="160"/>
      <c r="LU87" s="160"/>
      <c r="LV87" s="160"/>
      <c r="LW87" s="160"/>
      <c r="LX87" s="160"/>
      <c r="LY87" s="160"/>
      <c r="LZ87" s="160"/>
      <c r="MA87" s="160"/>
      <c r="MB87" s="160"/>
      <c r="MC87" s="160"/>
      <c r="MD87" s="160"/>
      <c r="ME87" s="160"/>
      <c r="MF87" s="160"/>
      <c r="MG87" s="160"/>
      <c r="MH87" s="160"/>
      <c r="MI87" s="160"/>
      <c r="MJ87" s="160"/>
      <c r="MK87" s="160"/>
      <c r="ML87" s="160"/>
      <c r="MM87" s="160"/>
      <c r="MN87" s="160"/>
      <c r="MO87" s="160"/>
      <c r="MP87" s="160"/>
      <c r="MQ87" s="160"/>
      <c r="MR87" s="160"/>
      <c r="MS87" s="160"/>
      <c r="MT87" s="160"/>
      <c r="MU87" s="160"/>
      <c r="MV87" s="160"/>
      <c r="MW87" s="160"/>
      <c r="MX87" s="160"/>
      <c r="MY87" s="160"/>
      <c r="MZ87" s="160"/>
      <c r="NA87" s="160"/>
      <c r="NB87" s="160"/>
      <c r="NC87" s="160"/>
      <c r="ND87" s="160"/>
      <c r="NE87" s="160"/>
      <c r="NF87" s="160"/>
      <c r="NG87" s="160"/>
      <c r="NH87" s="160"/>
      <c r="NI87" s="160"/>
      <c r="NJ87" s="160"/>
      <c r="NK87" s="160"/>
      <c r="NL87" s="160"/>
      <c r="NM87" s="160"/>
      <c r="NN87" s="160"/>
      <c r="NO87" s="160"/>
      <c r="NP87" s="160"/>
      <c r="NQ87" s="160"/>
      <c r="NR87" s="160"/>
      <c r="NS87" s="160"/>
      <c r="NT87" s="160"/>
      <c r="NU87" s="160"/>
      <c r="NV87" s="160"/>
      <c r="NW87" s="160"/>
      <c r="NX87" s="160"/>
      <c r="NY87" s="160"/>
      <c r="NZ87" s="160"/>
      <c r="OA87" s="160"/>
      <c r="OB87" s="160"/>
      <c r="OC87" s="160"/>
      <c r="OD87" s="160"/>
      <c r="OE87" s="160"/>
      <c r="OF87" s="160"/>
      <c r="OG87" s="160"/>
      <c r="OH87" s="160"/>
      <c r="OI87" s="160"/>
      <c r="OJ87" s="160"/>
      <c r="OK87" s="160"/>
      <c r="OL87" s="160"/>
      <c r="OM87" s="160"/>
      <c r="ON87" s="160"/>
      <c r="OO87" s="160"/>
      <c r="OP87" s="160"/>
      <c r="OQ87" s="160"/>
      <c r="OR87" s="160"/>
      <c r="OS87" s="160"/>
      <c r="OT87" s="160"/>
      <c r="OU87" s="160"/>
      <c r="OV87" s="160"/>
      <c r="OW87" s="160"/>
      <c r="OX87" s="160"/>
      <c r="OY87" s="160"/>
      <c r="OZ87" s="160"/>
      <c r="PA87" s="160"/>
      <c r="PB87" s="160"/>
      <c r="PC87" s="160"/>
      <c r="PD87" s="160"/>
      <c r="PE87" s="160"/>
      <c r="PF87" s="160"/>
      <c r="PG87" s="160"/>
      <c r="PH87" s="160"/>
      <c r="PI87" s="160"/>
      <c r="PJ87" s="160"/>
      <c r="PK87" s="160"/>
      <c r="PL87" s="160"/>
      <c r="PM87" s="160"/>
      <c r="PN87" s="160"/>
      <c r="PO87" s="160"/>
      <c r="PP87" s="160"/>
      <c r="PQ87" s="160"/>
      <c r="PR87" s="160"/>
      <c r="PS87" s="160"/>
      <c r="PT87" s="160"/>
      <c r="PU87" s="160"/>
      <c r="PV87" s="160"/>
      <c r="PW87" s="160"/>
      <c r="PX87" s="160"/>
      <c r="PY87" s="160"/>
      <c r="PZ87" s="160"/>
      <c r="QA87" s="160"/>
      <c r="QB87" s="160"/>
      <c r="QC87" s="160"/>
      <c r="QD87" s="160"/>
      <c r="QE87" s="160"/>
      <c r="QF87" s="160"/>
      <c r="QG87" s="160"/>
      <c r="QH87" s="160"/>
      <c r="QI87" s="160"/>
      <c r="QJ87" s="160"/>
      <c r="QK87" s="160"/>
      <c r="QL87" s="160"/>
      <c r="QM87" s="160"/>
      <c r="QN87" s="160"/>
      <c r="QO87" s="160"/>
      <c r="QP87" s="160"/>
      <c r="QQ87" s="160"/>
      <c r="QR87" s="160"/>
      <c r="QS87" s="160"/>
      <c r="QT87" s="160"/>
      <c r="QU87" s="160"/>
      <c r="QV87" s="160"/>
      <c r="QW87" s="160"/>
      <c r="QX87" s="160"/>
      <c r="QY87" s="160"/>
      <c r="QZ87" s="160"/>
      <c r="RA87" s="160"/>
      <c r="RB87" s="160"/>
      <c r="RC87" s="160"/>
      <c r="RD87" s="160"/>
      <c r="RE87" s="160"/>
      <c r="RF87" s="160"/>
      <c r="RG87" s="160"/>
      <c r="RH87" s="160"/>
      <c r="RI87" s="160"/>
      <c r="RJ87" s="160"/>
      <c r="RK87" s="160"/>
      <c r="RL87" s="160"/>
      <c r="RM87" s="160"/>
      <c r="RN87" s="160"/>
      <c r="RO87" s="160"/>
      <c r="RP87" s="160"/>
      <c r="RQ87" s="160"/>
      <c r="RR87" s="160"/>
      <c r="RS87" s="160"/>
      <c r="RT87" s="160"/>
      <c r="RU87" s="160"/>
      <c r="RV87" s="160"/>
      <c r="RW87" s="160"/>
      <c r="RX87" s="160"/>
      <c r="RY87" s="160"/>
      <c r="RZ87" s="160"/>
      <c r="SA87" s="160"/>
      <c r="SB87" s="160"/>
      <c r="SC87" s="160"/>
      <c r="SD87" s="160"/>
      <c r="SE87" s="160"/>
      <c r="SF87" s="160"/>
      <c r="SG87" s="160"/>
      <c r="SH87" s="160"/>
      <c r="SI87" s="160"/>
      <c r="SJ87" s="160"/>
      <c r="SK87" s="160"/>
      <c r="SL87" s="160"/>
      <c r="SM87" s="160"/>
      <c r="SN87" s="160"/>
      <c r="SO87" s="160"/>
      <c r="SP87" s="160"/>
      <c r="SQ87" s="160"/>
      <c r="SR87" s="160"/>
      <c r="SS87" s="160"/>
      <c r="ST87" s="160"/>
      <c r="SU87" s="160"/>
      <c r="SV87" s="160"/>
      <c r="SW87" s="160"/>
      <c r="SX87" s="160"/>
      <c r="SY87" s="160"/>
      <c r="SZ87" s="160"/>
      <c r="TA87" s="160"/>
      <c r="TB87" s="160"/>
      <c r="TC87" s="160"/>
      <c r="TD87" s="160"/>
      <c r="TE87" s="160"/>
      <c r="TF87" s="160"/>
    </row>
    <row r="88" spans="1:526">
      <c r="A88" s="160"/>
      <c r="B88" s="160"/>
      <c r="C88" s="160"/>
      <c r="D88" s="160"/>
      <c r="E88" s="160"/>
      <c r="F88" s="160"/>
      <c r="G88" s="160"/>
      <c r="H88" s="160"/>
      <c r="I88" s="160"/>
      <c r="J88" s="160"/>
      <c r="K88" s="160"/>
      <c r="L88" s="160"/>
      <c r="M88" s="160"/>
      <c r="N88" s="160"/>
      <c r="O88" s="160"/>
      <c r="P88" s="160"/>
      <c r="Q88" s="160"/>
      <c r="R88" s="160"/>
      <c r="S88" s="160"/>
      <c r="T88" s="160"/>
      <c r="U88" s="160"/>
      <c r="V88" s="160"/>
      <c r="W88" s="160"/>
      <c r="X88" s="160"/>
      <c r="Y88" s="160"/>
      <c r="Z88" s="160"/>
      <c r="AA88" s="160"/>
      <c r="AB88" s="160"/>
      <c r="AC88" s="160"/>
      <c r="AD88" s="160"/>
      <c r="AE88" s="160"/>
      <c r="AF88" s="160"/>
      <c r="AG88" s="160"/>
      <c r="AH88" s="160"/>
      <c r="AI88" s="160"/>
      <c r="AJ88" s="160"/>
      <c r="AK88" s="160"/>
      <c r="AL88" s="160"/>
      <c r="AM88" s="160"/>
      <c r="AN88" s="160"/>
      <c r="AO88" s="160"/>
      <c r="AP88" s="160"/>
      <c r="AQ88" s="160"/>
      <c r="AR88" s="160"/>
      <c r="AS88" s="160"/>
      <c r="AT88" s="160"/>
      <c r="AU88" s="160"/>
      <c r="AV88" s="160"/>
      <c r="AW88" s="160"/>
      <c r="AX88" s="160"/>
      <c r="AY88" s="160"/>
      <c r="AZ88" s="160"/>
      <c r="BA88" s="160"/>
      <c r="BB88" s="160"/>
      <c r="BC88" s="160"/>
      <c r="BD88" s="160"/>
      <c r="BE88" s="160"/>
      <c r="BF88" s="160"/>
      <c r="BG88" s="160"/>
      <c r="BH88" s="160"/>
      <c r="BI88" s="160"/>
      <c r="BJ88" s="160"/>
      <c r="BK88" s="160"/>
      <c r="BL88" s="160"/>
      <c r="BM88" s="160"/>
      <c r="BN88" s="160"/>
      <c r="BO88" s="160"/>
      <c r="BP88" s="160"/>
      <c r="BQ88" s="160"/>
      <c r="BR88" s="160"/>
      <c r="BS88" s="160"/>
      <c r="BT88" s="160"/>
      <c r="BU88" s="160"/>
      <c r="BV88" s="160"/>
      <c r="BW88" s="160"/>
      <c r="BX88" s="160"/>
      <c r="BY88" s="160"/>
      <c r="BZ88" s="160"/>
      <c r="CA88" s="160"/>
      <c r="CB88" s="160"/>
      <c r="CC88" s="160"/>
      <c r="CD88" s="160"/>
      <c r="CE88" s="160"/>
      <c r="CF88" s="160"/>
      <c r="CG88" s="160"/>
      <c r="CH88" s="160"/>
      <c r="CI88" s="160"/>
      <c r="CJ88" s="160"/>
      <c r="CK88" s="160"/>
      <c r="CL88" s="160"/>
      <c r="CM88" s="160"/>
      <c r="CN88" s="160"/>
      <c r="CO88" s="160"/>
      <c r="CP88" s="160"/>
      <c r="CQ88" s="160"/>
      <c r="CR88" s="160"/>
      <c r="CS88" s="160"/>
      <c r="CT88" s="160"/>
      <c r="CU88" s="160"/>
      <c r="CV88" s="160"/>
      <c r="CW88" s="160"/>
      <c r="CX88" s="160"/>
      <c r="CY88" s="160"/>
      <c r="CZ88" s="160"/>
      <c r="DA88" s="160"/>
      <c r="DB88" s="160"/>
      <c r="DC88" s="160"/>
      <c r="DD88" s="160"/>
      <c r="DE88" s="160"/>
      <c r="DF88" s="160"/>
      <c r="DG88" s="160"/>
      <c r="DH88" s="160"/>
      <c r="DI88" s="160"/>
      <c r="DJ88" s="160"/>
      <c r="DK88" s="160"/>
      <c r="DL88" s="160"/>
      <c r="DM88" s="160"/>
      <c r="DN88" s="160"/>
      <c r="DO88" s="160"/>
      <c r="DP88" s="160"/>
      <c r="DQ88" s="160"/>
      <c r="DR88" s="160"/>
      <c r="DS88" s="160"/>
      <c r="DT88" s="160"/>
      <c r="DU88" s="160"/>
      <c r="DV88" s="160"/>
      <c r="DW88" s="160"/>
      <c r="DX88" s="160"/>
      <c r="DY88" s="160"/>
      <c r="DZ88" s="160"/>
      <c r="EA88" s="160"/>
      <c r="EB88" s="160"/>
      <c r="EC88" s="160"/>
      <c r="ED88" s="160"/>
      <c r="EE88" s="160"/>
      <c r="EF88" s="160"/>
      <c r="EG88" s="160"/>
      <c r="EH88" s="160"/>
      <c r="EI88" s="160"/>
      <c r="EJ88" s="160"/>
      <c r="EK88" s="160"/>
      <c r="EL88" s="160"/>
      <c r="EM88" s="160"/>
      <c r="EN88" s="160"/>
      <c r="EO88" s="160"/>
      <c r="EP88" s="160"/>
      <c r="EQ88" s="160"/>
      <c r="ER88" s="160"/>
      <c r="ES88" s="160"/>
      <c r="ET88" s="160"/>
      <c r="EU88" s="160"/>
      <c r="EV88" s="160"/>
      <c r="EW88" s="160"/>
      <c r="EX88" s="160"/>
      <c r="EY88" s="160"/>
      <c r="EZ88" s="160"/>
      <c r="FA88" s="160"/>
      <c r="FB88" s="160"/>
      <c r="FC88" s="160"/>
      <c r="FD88" s="160"/>
      <c r="FE88" s="160"/>
      <c r="FF88" s="160"/>
      <c r="FG88" s="160"/>
      <c r="FH88" s="160"/>
      <c r="FI88" s="160"/>
      <c r="FJ88" s="160"/>
      <c r="FK88" s="160"/>
      <c r="FL88" s="160"/>
      <c r="FM88" s="160"/>
      <c r="FN88" s="160"/>
      <c r="FO88" s="160"/>
      <c r="FP88" s="160"/>
      <c r="FQ88" s="160"/>
      <c r="FR88" s="160"/>
      <c r="FS88" s="160"/>
      <c r="FT88" s="160"/>
      <c r="FU88" s="160"/>
      <c r="FV88" s="160"/>
      <c r="FW88" s="160"/>
      <c r="FX88" s="160"/>
      <c r="FY88" s="160"/>
      <c r="FZ88" s="160"/>
      <c r="GA88" s="160"/>
      <c r="GB88" s="160"/>
      <c r="GC88" s="160"/>
      <c r="GD88" s="160"/>
      <c r="GE88" s="160"/>
      <c r="GF88" s="160"/>
      <c r="GG88" s="160"/>
      <c r="GH88" s="160"/>
      <c r="GI88" s="160"/>
      <c r="GJ88" s="160"/>
      <c r="GK88" s="160"/>
      <c r="GL88" s="160"/>
      <c r="GM88" s="160"/>
      <c r="GN88" s="160"/>
      <c r="GO88" s="160"/>
      <c r="GP88" s="160"/>
      <c r="GQ88" s="160"/>
      <c r="GR88" s="160"/>
      <c r="GS88" s="160"/>
      <c r="GT88" s="160"/>
      <c r="GU88" s="160"/>
      <c r="GV88" s="160"/>
      <c r="GW88" s="160"/>
      <c r="GX88" s="160"/>
      <c r="GY88" s="160"/>
      <c r="GZ88" s="160"/>
      <c r="HA88" s="160"/>
      <c r="HB88" s="160"/>
      <c r="HC88" s="160"/>
      <c r="HD88" s="160"/>
      <c r="HE88" s="160"/>
      <c r="HF88" s="160"/>
      <c r="HG88" s="160"/>
      <c r="HH88" s="160"/>
      <c r="HI88" s="160"/>
      <c r="HJ88" s="160"/>
      <c r="HK88" s="160"/>
      <c r="HL88" s="160"/>
      <c r="HM88" s="160"/>
      <c r="HN88" s="160"/>
      <c r="HO88" s="160"/>
      <c r="HP88" s="160"/>
      <c r="HQ88" s="160"/>
      <c r="HR88" s="160"/>
      <c r="HS88" s="160"/>
      <c r="HT88" s="160"/>
      <c r="HU88" s="160"/>
      <c r="HV88" s="160"/>
      <c r="HW88" s="160"/>
      <c r="HX88" s="160"/>
      <c r="HY88" s="160"/>
      <c r="HZ88" s="160"/>
      <c r="IA88" s="160"/>
      <c r="IB88" s="160"/>
      <c r="IC88" s="160"/>
      <c r="ID88" s="160"/>
      <c r="IE88" s="160"/>
      <c r="IF88" s="160"/>
      <c r="IG88" s="160"/>
      <c r="IH88" s="160"/>
      <c r="II88" s="160"/>
      <c r="IJ88" s="160"/>
      <c r="IK88" s="160"/>
      <c r="IL88" s="160"/>
      <c r="IM88" s="160"/>
      <c r="IN88" s="160"/>
      <c r="IO88" s="160"/>
      <c r="IP88" s="160"/>
      <c r="IQ88" s="160"/>
      <c r="IR88" s="160"/>
      <c r="IS88" s="160"/>
      <c r="IT88" s="160"/>
      <c r="IU88" s="160"/>
      <c r="IV88" s="160"/>
      <c r="IW88" s="160"/>
      <c r="IX88" s="160"/>
      <c r="IY88" s="160"/>
      <c r="IZ88" s="160"/>
      <c r="JA88" s="160"/>
      <c r="JB88" s="160"/>
      <c r="JC88" s="160"/>
      <c r="JD88" s="160"/>
      <c r="JE88" s="160"/>
      <c r="JF88" s="160"/>
      <c r="JG88" s="160"/>
      <c r="JH88" s="160"/>
      <c r="JI88" s="160"/>
      <c r="JJ88" s="160"/>
      <c r="JK88" s="160"/>
      <c r="JL88" s="160"/>
      <c r="JM88" s="160"/>
      <c r="JN88" s="160"/>
      <c r="JO88" s="160"/>
      <c r="JP88" s="160"/>
      <c r="JQ88" s="160"/>
      <c r="JR88" s="160"/>
      <c r="JS88" s="160"/>
      <c r="JT88" s="160"/>
      <c r="JU88" s="160"/>
      <c r="JV88" s="160"/>
      <c r="JW88" s="160"/>
      <c r="JX88" s="160"/>
      <c r="JY88" s="160"/>
      <c r="JZ88" s="160"/>
      <c r="KA88" s="160"/>
      <c r="KB88" s="160"/>
      <c r="KC88" s="160"/>
      <c r="KD88" s="160"/>
      <c r="KE88" s="160"/>
      <c r="KF88" s="160"/>
      <c r="KG88" s="160"/>
      <c r="KH88" s="160"/>
      <c r="KI88" s="160"/>
      <c r="KJ88" s="160"/>
      <c r="KK88" s="160"/>
      <c r="KL88" s="160"/>
      <c r="KM88" s="160"/>
      <c r="KN88" s="160"/>
      <c r="KO88" s="160"/>
      <c r="KP88" s="160"/>
      <c r="KQ88" s="160"/>
      <c r="KR88" s="160"/>
      <c r="KS88" s="160"/>
      <c r="KT88" s="160"/>
      <c r="KU88" s="160"/>
      <c r="KV88" s="160"/>
      <c r="KW88" s="160"/>
      <c r="KX88" s="160"/>
      <c r="KY88" s="160"/>
      <c r="KZ88" s="160"/>
      <c r="LA88" s="160"/>
      <c r="LB88" s="160"/>
      <c r="LC88" s="160"/>
      <c r="LD88" s="160"/>
      <c r="LE88" s="160"/>
      <c r="LF88" s="160"/>
      <c r="LG88" s="160"/>
      <c r="LH88" s="160"/>
      <c r="LI88" s="160"/>
      <c r="LJ88" s="160"/>
      <c r="LK88" s="160"/>
      <c r="LL88" s="160"/>
      <c r="LM88" s="160"/>
      <c r="LN88" s="160"/>
      <c r="LO88" s="160"/>
      <c r="LP88" s="160"/>
      <c r="LQ88" s="160"/>
      <c r="LR88" s="160"/>
      <c r="LS88" s="160"/>
      <c r="LT88" s="160"/>
      <c r="LU88" s="160"/>
      <c r="LV88" s="160"/>
      <c r="LW88" s="160"/>
      <c r="LX88" s="160"/>
      <c r="LY88" s="160"/>
      <c r="LZ88" s="160"/>
      <c r="MA88" s="160"/>
      <c r="MB88" s="160"/>
      <c r="MC88" s="160"/>
      <c r="MD88" s="160"/>
      <c r="ME88" s="160"/>
      <c r="MF88" s="160"/>
      <c r="MG88" s="160"/>
      <c r="MH88" s="160"/>
      <c r="MI88" s="160"/>
      <c r="MJ88" s="160"/>
      <c r="MK88" s="160"/>
      <c r="ML88" s="160"/>
      <c r="MM88" s="160"/>
      <c r="MN88" s="160"/>
      <c r="MO88" s="160"/>
      <c r="MP88" s="160"/>
      <c r="MQ88" s="160"/>
      <c r="MR88" s="160"/>
      <c r="MS88" s="160"/>
      <c r="MT88" s="160"/>
      <c r="MU88" s="160"/>
      <c r="MV88" s="160"/>
      <c r="MW88" s="160"/>
      <c r="MX88" s="160"/>
      <c r="MY88" s="160"/>
      <c r="MZ88" s="160"/>
      <c r="NA88" s="160"/>
      <c r="NB88" s="160"/>
      <c r="NC88" s="160"/>
      <c r="ND88" s="160"/>
      <c r="NE88" s="160"/>
      <c r="NF88" s="160"/>
      <c r="NG88" s="160"/>
      <c r="NH88" s="160"/>
      <c r="NI88" s="160"/>
      <c r="NJ88" s="160"/>
      <c r="NK88" s="160"/>
      <c r="NL88" s="160"/>
      <c r="NM88" s="160"/>
      <c r="NN88" s="160"/>
      <c r="NO88" s="160"/>
      <c r="NP88" s="160"/>
      <c r="NQ88" s="160"/>
      <c r="NR88" s="160"/>
      <c r="NS88" s="160"/>
      <c r="NT88" s="160"/>
      <c r="NU88" s="160"/>
      <c r="NV88" s="160"/>
      <c r="NW88" s="160"/>
      <c r="NX88" s="160"/>
      <c r="NY88" s="160"/>
      <c r="NZ88" s="160"/>
      <c r="OA88" s="160"/>
      <c r="OB88" s="160"/>
      <c r="OC88" s="160"/>
      <c r="OD88" s="160"/>
      <c r="OE88" s="160"/>
      <c r="OF88" s="160"/>
      <c r="OG88" s="160"/>
      <c r="OH88" s="160"/>
      <c r="OI88" s="160"/>
      <c r="OJ88" s="160"/>
      <c r="OK88" s="160"/>
      <c r="OL88" s="160"/>
      <c r="OM88" s="160"/>
      <c r="ON88" s="160"/>
      <c r="OO88" s="160"/>
      <c r="OP88" s="160"/>
      <c r="OQ88" s="160"/>
      <c r="OR88" s="160"/>
      <c r="OS88" s="160"/>
      <c r="OT88" s="160"/>
      <c r="OU88" s="160"/>
      <c r="OV88" s="160"/>
      <c r="OW88" s="160"/>
      <c r="OX88" s="160"/>
      <c r="OY88" s="160"/>
      <c r="OZ88" s="160"/>
      <c r="PA88" s="160"/>
      <c r="PB88" s="160"/>
      <c r="PC88" s="160"/>
      <c r="PD88" s="160"/>
      <c r="PE88" s="160"/>
      <c r="PF88" s="160"/>
      <c r="PG88" s="160"/>
      <c r="PH88" s="160"/>
      <c r="PI88" s="160"/>
      <c r="PJ88" s="160"/>
      <c r="PK88" s="160"/>
      <c r="PL88" s="160"/>
      <c r="PM88" s="160"/>
      <c r="PN88" s="160"/>
      <c r="PO88" s="160"/>
      <c r="PP88" s="160"/>
      <c r="PQ88" s="160"/>
      <c r="PR88" s="160"/>
      <c r="PS88" s="160"/>
      <c r="PT88" s="160"/>
      <c r="PU88" s="160"/>
      <c r="PV88" s="160"/>
      <c r="PW88" s="160"/>
      <c r="PX88" s="160"/>
      <c r="PY88" s="160"/>
      <c r="PZ88" s="160"/>
      <c r="QA88" s="160"/>
      <c r="QB88" s="160"/>
      <c r="QC88" s="160"/>
      <c r="QD88" s="160"/>
      <c r="QE88" s="160"/>
      <c r="QF88" s="160"/>
      <c r="QG88" s="160"/>
      <c r="QH88" s="160"/>
      <c r="QI88" s="160"/>
      <c r="QJ88" s="160"/>
      <c r="QK88" s="160"/>
      <c r="QL88" s="160"/>
      <c r="QM88" s="160"/>
      <c r="QN88" s="160"/>
      <c r="QO88" s="160"/>
      <c r="QP88" s="160"/>
      <c r="QQ88" s="160"/>
      <c r="QR88" s="160"/>
      <c r="QS88" s="160"/>
      <c r="QT88" s="160"/>
      <c r="QU88" s="160"/>
      <c r="QV88" s="160"/>
      <c r="QW88" s="160"/>
      <c r="QX88" s="160"/>
      <c r="QY88" s="160"/>
      <c r="QZ88" s="160"/>
      <c r="RA88" s="160"/>
      <c r="RB88" s="160"/>
      <c r="RC88" s="160"/>
      <c r="RD88" s="160"/>
      <c r="RE88" s="160"/>
      <c r="RF88" s="160"/>
      <c r="RG88" s="160"/>
      <c r="RH88" s="160"/>
      <c r="RI88" s="160"/>
      <c r="RJ88" s="160"/>
      <c r="RK88" s="160"/>
      <c r="RL88" s="160"/>
      <c r="RM88" s="160"/>
      <c r="RN88" s="160"/>
      <c r="RO88" s="160"/>
      <c r="RP88" s="160"/>
      <c r="RQ88" s="160"/>
      <c r="RR88" s="160"/>
      <c r="RS88" s="160"/>
      <c r="RT88" s="160"/>
      <c r="RU88" s="160"/>
      <c r="RV88" s="160"/>
      <c r="RW88" s="160"/>
      <c r="RX88" s="160"/>
      <c r="RY88" s="160"/>
      <c r="RZ88" s="160"/>
      <c r="SA88" s="160"/>
      <c r="SB88" s="160"/>
      <c r="SC88" s="160"/>
      <c r="SD88" s="160"/>
      <c r="SE88" s="160"/>
      <c r="SF88" s="160"/>
      <c r="SG88" s="160"/>
      <c r="SH88" s="160"/>
      <c r="SI88" s="160"/>
      <c r="SJ88" s="160"/>
      <c r="SK88" s="160"/>
      <c r="SL88" s="160"/>
      <c r="SM88" s="160"/>
      <c r="SN88" s="160"/>
      <c r="SO88" s="160"/>
      <c r="SP88" s="160"/>
      <c r="SQ88" s="160"/>
      <c r="SR88" s="160"/>
      <c r="SS88" s="160"/>
      <c r="ST88" s="160"/>
      <c r="SU88" s="160"/>
      <c r="SV88" s="160"/>
      <c r="SW88" s="160"/>
      <c r="SX88" s="160"/>
      <c r="SY88" s="160"/>
      <c r="SZ88" s="160"/>
      <c r="TA88" s="160"/>
      <c r="TB88" s="160"/>
      <c r="TC88" s="160"/>
      <c r="TD88" s="160"/>
      <c r="TE88" s="160"/>
      <c r="TF88" s="160"/>
    </row>
    <row r="89" spans="1:526">
      <c r="A89" s="160"/>
      <c r="B89" s="160"/>
      <c r="C89" s="160"/>
      <c r="D89" s="160"/>
      <c r="E89" s="160"/>
      <c r="F89" s="160"/>
      <c r="G89" s="160"/>
      <c r="H89" s="160"/>
      <c r="I89" s="160"/>
      <c r="J89" s="160"/>
      <c r="K89" s="160"/>
      <c r="L89" s="160"/>
      <c r="M89" s="160"/>
      <c r="N89" s="160"/>
      <c r="O89" s="160"/>
      <c r="P89" s="160"/>
      <c r="Q89" s="160"/>
      <c r="R89" s="160"/>
      <c r="S89" s="160"/>
      <c r="T89" s="160"/>
      <c r="U89" s="160"/>
      <c r="V89" s="160"/>
      <c r="W89" s="160"/>
      <c r="X89" s="160"/>
      <c r="Y89" s="160"/>
      <c r="Z89" s="160"/>
      <c r="AA89" s="160"/>
      <c r="AB89" s="160"/>
      <c r="AC89" s="160"/>
      <c r="AD89" s="160"/>
      <c r="AE89" s="160"/>
      <c r="AF89" s="160"/>
      <c r="AG89" s="160"/>
      <c r="AH89" s="160"/>
      <c r="AI89" s="160"/>
      <c r="AJ89" s="160"/>
      <c r="AK89" s="160"/>
      <c r="AL89" s="160"/>
      <c r="AM89" s="160"/>
      <c r="AN89" s="160"/>
      <c r="AO89" s="160"/>
      <c r="AP89" s="160"/>
      <c r="AQ89" s="160"/>
      <c r="AR89" s="160"/>
      <c r="AS89" s="160"/>
      <c r="AT89" s="160"/>
      <c r="AU89" s="160"/>
      <c r="AV89" s="160"/>
      <c r="AW89" s="160"/>
      <c r="AX89" s="160"/>
      <c r="AY89" s="160"/>
      <c r="AZ89" s="160"/>
      <c r="BA89" s="160"/>
      <c r="BB89" s="160"/>
      <c r="BC89" s="160"/>
      <c r="BD89" s="160"/>
      <c r="BE89" s="160"/>
      <c r="BF89" s="160"/>
      <c r="BG89" s="160"/>
      <c r="BH89" s="160"/>
      <c r="BI89" s="160"/>
      <c r="BJ89" s="160"/>
      <c r="BK89" s="160"/>
      <c r="BL89" s="160"/>
      <c r="BM89" s="160"/>
      <c r="BN89" s="160"/>
      <c r="BO89" s="160"/>
      <c r="BP89" s="160"/>
      <c r="BQ89" s="160"/>
      <c r="BR89" s="160"/>
      <c r="BS89" s="160"/>
      <c r="BT89" s="160"/>
      <c r="BU89" s="160"/>
      <c r="BV89" s="160"/>
      <c r="BW89" s="160"/>
      <c r="BX89" s="160"/>
      <c r="BY89" s="160"/>
      <c r="BZ89" s="160"/>
      <c r="CA89" s="160"/>
      <c r="CB89" s="160"/>
      <c r="CC89" s="160"/>
      <c r="CD89" s="160"/>
      <c r="CE89" s="160"/>
      <c r="CF89" s="160"/>
      <c r="CG89" s="160"/>
      <c r="CH89" s="160"/>
      <c r="CI89" s="160"/>
      <c r="CJ89" s="160"/>
      <c r="CK89" s="160"/>
      <c r="CL89" s="160"/>
      <c r="CM89" s="160"/>
      <c r="CN89" s="160"/>
      <c r="CO89" s="160"/>
      <c r="CP89" s="160"/>
      <c r="CQ89" s="160"/>
      <c r="CR89" s="160"/>
      <c r="CS89" s="160"/>
      <c r="CT89" s="160"/>
      <c r="CU89" s="160"/>
      <c r="CV89" s="160"/>
      <c r="CW89" s="160"/>
      <c r="CX89" s="160"/>
      <c r="CY89" s="160"/>
      <c r="CZ89" s="160"/>
      <c r="DA89" s="160"/>
      <c r="DB89" s="160"/>
      <c r="DC89" s="160"/>
      <c r="DD89" s="160"/>
      <c r="DE89" s="160"/>
      <c r="DF89" s="160"/>
      <c r="DG89" s="160"/>
      <c r="DH89" s="160"/>
      <c r="DI89" s="160"/>
      <c r="DJ89" s="160"/>
      <c r="DK89" s="160"/>
      <c r="DL89" s="160"/>
      <c r="DM89" s="160"/>
      <c r="DN89" s="160"/>
      <c r="DO89" s="160"/>
      <c r="DP89" s="160"/>
      <c r="DQ89" s="160"/>
      <c r="DR89" s="160"/>
      <c r="DS89" s="160"/>
      <c r="DT89" s="160"/>
      <c r="DU89" s="160"/>
      <c r="DV89" s="160"/>
      <c r="DW89" s="160"/>
      <c r="DX89" s="160"/>
      <c r="DY89" s="160"/>
      <c r="DZ89" s="160"/>
      <c r="EA89" s="160"/>
      <c r="EB89" s="160"/>
      <c r="EC89" s="160"/>
      <c r="ED89" s="160"/>
      <c r="EE89" s="160"/>
      <c r="EF89" s="160"/>
      <c r="EG89" s="160"/>
      <c r="EH89" s="160"/>
      <c r="EI89" s="160"/>
      <c r="EJ89" s="160"/>
      <c r="EK89" s="160"/>
      <c r="EL89" s="160"/>
      <c r="EM89" s="160"/>
      <c r="EN89" s="160"/>
      <c r="EO89" s="160"/>
      <c r="EP89" s="160"/>
      <c r="EQ89" s="160"/>
      <c r="ER89" s="160"/>
      <c r="ES89" s="160"/>
      <c r="ET89" s="160"/>
      <c r="EU89" s="160"/>
      <c r="EV89" s="160"/>
      <c r="EW89" s="160"/>
      <c r="EX89" s="160"/>
      <c r="EY89" s="160"/>
      <c r="EZ89" s="160"/>
      <c r="FA89" s="160"/>
      <c r="FB89" s="160"/>
      <c r="FC89" s="160"/>
      <c r="FD89" s="160"/>
      <c r="FE89" s="160"/>
      <c r="FF89" s="160"/>
      <c r="FG89" s="160"/>
      <c r="FH89" s="160"/>
      <c r="FI89" s="160"/>
      <c r="FJ89" s="160"/>
      <c r="FK89" s="160"/>
      <c r="FL89" s="160"/>
      <c r="FM89" s="160"/>
      <c r="FN89" s="160"/>
      <c r="FO89" s="160"/>
      <c r="FP89" s="160"/>
      <c r="FQ89" s="160"/>
      <c r="FR89" s="160"/>
      <c r="FS89" s="160"/>
      <c r="FT89" s="160"/>
      <c r="FU89" s="160"/>
      <c r="FV89" s="160"/>
      <c r="FW89" s="160"/>
      <c r="FX89" s="160"/>
      <c r="FY89" s="160"/>
      <c r="FZ89" s="160"/>
      <c r="GA89" s="160"/>
      <c r="GB89" s="160"/>
      <c r="GC89" s="160"/>
      <c r="GD89" s="160"/>
      <c r="GE89" s="160"/>
      <c r="GF89" s="160"/>
      <c r="GG89" s="160"/>
      <c r="GH89" s="160"/>
      <c r="GI89" s="160"/>
      <c r="GJ89" s="160"/>
      <c r="GK89" s="160"/>
      <c r="GL89" s="160"/>
      <c r="GM89" s="160"/>
      <c r="GN89" s="160"/>
      <c r="GO89" s="160"/>
      <c r="GP89" s="160"/>
      <c r="GQ89" s="160"/>
      <c r="GR89" s="160"/>
      <c r="GS89" s="160"/>
      <c r="GT89" s="160"/>
      <c r="GU89" s="160"/>
      <c r="GV89" s="160"/>
      <c r="GW89" s="160"/>
      <c r="GX89" s="160"/>
      <c r="GY89" s="160"/>
      <c r="GZ89" s="160"/>
      <c r="HA89" s="160"/>
      <c r="HB89" s="160"/>
      <c r="HC89" s="160"/>
      <c r="HD89" s="160"/>
      <c r="HE89" s="160"/>
      <c r="HF89" s="160"/>
      <c r="HG89" s="160"/>
      <c r="HH89" s="160"/>
      <c r="HI89" s="160"/>
      <c r="HJ89" s="160"/>
      <c r="HK89" s="160"/>
      <c r="HL89" s="160"/>
      <c r="HM89" s="160"/>
      <c r="HN89" s="160"/>
      <c r="HO89" s="160"/>
      <c r="HP89" s="160"/>
      <c r="HQ89" s="160"/>
      <c r="HR89" s="160"/>
      <c r="HS89" s="160"/>
      <c r="HT89" s="160"/>
      <c r="HU89" s="160"/>
      <c r="HV89" s="160"/>
      <c r="HW89" s="160"/>
      <c r="HX89" s="160"/>
      <c r="HY89" s="160"/>
      <c r="HZ89" s="160"/>
      <c r="IA89" s="160"/>
      <c r="IB89" s="160"/>
      <c r="IC89" s="160"/>
      <c r="ID89" s="160"/>
      <c r="IE89" s="160"/>
      <c r="IF89" s="160"/>
      <c r="IG89" s="160"/>
      <c r="IH89" s="160"/>
      <c r="II89" s="160"/>
      <c r="IJ89" s="160"/>
      <c r="IK89" s="160"/>
      <c r="IL89" s="160"/>
      <c r="IM89" s="160"/>
      <c r="IN89" s="160"/>
      <c r="IO89" s="160"/>
      <c r="IP89" s="160"/>
      <c r="IQ89" s="160"/>
      <c r="IR89" s="160"/>
      <c r="IS89" s="160"/>
      <c r="IT89" s="160"/>
      <c r="IU89" s="160"/>
      <c r="IV89" s="160"/>
      <c r="IW89" s="160"/>
      <c r="IX89" s="160"/>
      <c r="IY89" s="160"/>
      <c r="IZ89" s="160"/>
      <c r="JA89" s="160"/>
      <c r="JB89" s="160"/>
      <c r="JC89" s="160"/>
      <c r="JD89" s="160"/>
      <c r="JE89" s="160"/>
      <c r="JF89" s="160"/>
      <c r="JG89" s="160"/>
      <c r="JH89" s="160"/>
      <c r="JI89" s="160"/>
      <c r="JJ89" s="160"/>
      <c r="JK89" s="160"/>
      <c r="JL89" s="160"/>
      <c r="JM89" s="160"/>
      <c r="JN89" s="160"/>
      <c r="JO89" s="160"/>
      <c r="JP89" s="160"/>
      <c r="JQ89" s="160"/>
      <c r="JR89" s="160"/>
      <c r="JS89" s="160"/>
      <c r="JT89" s="160"/>
      <c r="JU89" s="160"/>
      <c r="JV89" s="160"/>
      <c r="JW89" s="160"/>
      <c r="JX89" s="160"/>
      <c r="JY89" s="160"/>
      <c r="JZ89" s="160"/>
      <c r="KA89" s="160"/>
      <c r="KB89" s="160"/>
      <c r="KC89" s="160"/>
      <c r="KD89" s="160"/>
      <c r="KE89" s="160"/>
      <c r="KF89" s="160"/>
      <c r="KG89" s="160"/>
      <c r="KH89" s="160"/>
      <c r="KI89" s="160"/>
      <c r="KJ89" s="160"/>
      <c r="KK89" s="160"/>
      <c r="KL89" s="160"/>
      <c r="KM89" s="160"/>
      <c r="KN89" s="160"/>
      <c r="KO89" s="160"/>
      <c r="KP89" s="160"/>
      <c r="KQ89" s="160"/>
      <c r="KR89" s="160"/>
      <c r="KS89" s="160"/>
      <c r="KT89" s="160"/>
      <c r="KU89" s="160"/>
      <c r="KV89" s="160"/>
      <c r="KW89" s="160"/>
      <c r="KX89" s="160"/>
      <c r="KY89" s="160"/>
      <c r="KZ89" s="160"/>
      <c r="LA89" s="160"/>
      <c r="LB89" s="160"/>
      <c r="LC89" s="160"/>
      <c r="LD89" s="160"/>
      <c r="LE89" s="160"/>
      <c r="LF89" s="160"/>
      <c r="LG89" s="160"/>
      <c r="LH89" s="160"/>
      <c r="LI89" s="160"/>
      <c r="LJ89" s="160"/>
      <c r="LK89" s="160"/>
      <c r="LL89" s="160"/>
      <c r="LM89" s="160"/>
      <c r="LN89" s="160"/>
      <c r="LO89" s="160"/>
      <c r="LP89" s="160"/>
      <c r="LQ89" s="160"/>
      <c r="LR89" s="160"/>
      <c r="LS89" s="160"/>
      <c r="LT89" s="160"/>
      <c r="LU89" s="160"/>
      <c r="LV89" s="160"/>
      <c r="LW89" s="160"/>
      <c r="LX89" s="160"/>
      <c r="LY89" s="160"/>
      <c r="LZ89" s="160"/>
      <c r="MA89" s="160"/>
      <c r="MB89" s="160"/>
      <c r="MC89" s="160"/>
      <c r="MD89" s="160"/>
      <c r="ME89" s="160"/>
      <c r="MF89" s="160"/>
      <c r="MG89" s="160"/>
      <c r="MH89" s="160"/>
      <c r="MI89" s="160"/>
      <c r="MJ89" s="160"/>
      <c r="MK89" s="160"/>
      <c r="ML89" s="160"/>
      <c r="MM89" s="160"/>
      <c r="MN89" s="160"/>
      <c r="MO89" s="160"/>
      <c r="MP89" s="160"/>
      <c r="MQ89" s="160"/>
      <c r="MR89" s="160"/>
      <c r="MS89" s="160"/>
      <c r="MT89" s="160"/>
      <c r="MU89" s="160"/>
      <c r="MV89" s="160"/>
      <c r="MW89" s="160"/>
      <c r="MX89" s="160"/>
      <c r="MY89" s="160"/>
      <c r="MZ89" s="160"/>
      <c r="NA89" s="160"/>
      <c r="NB89" s="160"/>
      <c r="NC89" s="160"/>
      <c r="ND89" s="160"/>
      <c r="NE89" s="160"/>
      <c r="NF89" s="160"/>
      <c r="NG89" s="160"/>
      <c r="NH89" s="160"/>
      <c r="NI89" s="160"/>
      <c r="NJ89" s="160"/>
      <c r="NK89" s="160"/>
      <c r="NL89" s="160"/>
      <c r="NM89" s="160"/>
      <c r="NN89" s="160"/>
      <c r="NO89" s="160"/>
      <c r="NP89" s="160"/>
      <c r="NQ89" s="160"/>
      <c r="NR89" s="160"/>
      <c r="NS89" s="160"/>
      <c r="NT89" s="160"/>
      <c r="NU89" s="160"/>
      <c r="NV89" s="160"/>
      <c r="NW89" s="160"/>
      <c r="NX89" s="160"/>
      <c r="NY89" s="160"/>
      <c r="NZ89" s="160"/>
      <c r="OA89" s="160"/>
      <c r="OB89" s="160"/>
      <c r="OC89" s="160"/>
      <c r="OD89" s="160"/>
      <c r="OE89" s="160"/>
      <c r="OF89" s="160"/>
      <c r="OG89" s="160"/>
      <c r="OH89" s="160"/>
      <c r="OI89" s="160"/>
      <c r="OJ89" s="160"/>
      <c r="OK89" s="160"/>
      <c r="OL89" s="160"/>
      <c r="OM89" s="160"/>
      <c r="ON89" s="160"/>
      <c r="OO89" s="160"/>
      <c r="OP89" s="160"/>
      <c r="OQ89" s="160"/>
      <c r="OR89" s="160"/>
      <c r="OS89" s="160"/>
      <c r="OT89" s="160"/>
      <c r="OU89" s="160"/>
      <c r="OV89" s="160"/>
      <c r="OW89" s="160"/>
      <c r="OX89" s="160"/>
      <c r="OY89" s="160"/>
      <c r="OZ89" s="160"/>
      <c r="PA89" s="160"/>
      <c r="PB89" s="160"/>
      <c r="PC89" s="160"/>
      <c r="PD89" s="160"/>
      <c r="PE89" s="160"/>
      <c r="PF89" s="160"/>
      <c r="PG89" s="160"/>
      <c r="PH89" s="160"/>
      <c r="PI89" s="160"/>
      <c r="PJ89" s="160"/>
      <c r="PK89" s="160"/>
      <c r="PL89" s="160"/>
      <c r="PM89" s="160"/>
      <c r="PN89" s="160"/>
      <c r="PO89" s="160"/>
      <c r="PP89" s="160"/>
      <c r="PQ89" s="160"/>
      <c r="PR89" s="160"/>
      <c r="PS89" s="160"/>
      <c r="PT89" s="160"/>
      <c r="PU89" s="160"/>
      <c r="PV89" s="160"/>
      <c r="PW89" s="160"/>
      <c r="PX89" s="160"/>
      <c r="PY89" s="160"/>
      <c r="PZ89" s="160"/>
      <c r="QA89" s="160"/>
      <c r="QB89" s="160"/>
      <c r="QC89" s="160"/>
      <c r="QD89" s="160"/>
      <c r="QE89" s="160"/>
      <c r="QF89" s="160"/>
      <c r="QG89" s="160"/>
      <c r="QH89" s="160"/>
      <c r="QI89" s="160"/>
      <c r="QJ89" s="160"/>
      <c r="QK89" s="160"/>
      <c r="QL89" s="160"/>
      <c r="QM89" s="160"/>
      <c r="QN89" s="160"/>
      <c r="QO89" s="160"/>
      <c r="QP89" s="160"/>
      <c r="QQ89" s="160"/>
      <c r="QR89" s="160"/>
      <c r="QS89" s="160"/>
      <c r="QT89" s="160"/>
      <c r="QU89" s="160"/>
      <c r="QV89" s="160"/>
      <c r="QW89" s="160"/>
      <c r="QX89" s="160"/>
      <c r="QY89" s="160"/>
      <c r="QZ89" s="160"/>
      <c r="RA89" s="160"/>
      <c r="RB89" s="160"/>
      <c r="RC89" s="160"/>
      <c r="RD89" s="160"/>
      <c r="RE89" s="160"/>
      <c r="RF89" s="160"/>
      <c r="RG89" s="160"/>
      <c r="RH89" s="160"/>
      <c r="RI89" s="160"/>
      <c r="RJ89" s="160"/>
      <c r="RK89" s="160"/>
      <c r="RL89" s="160"/>
      <c r="RM89" s="160"/>
      <c r="RN89" s="160"/>
      <c r="RO89" s="160"/>
      <c r="RP89" s="160"/>
      <c r="RQ89" s="160"/>
      <c r="RR89" s="160"/>
      <c r="RS89" s="160"/>
      <c r="RT89" s="160"/>
      <c r="RU89" s="160"/>
      <c r="RV89" s="160"/>
      <c r="RW89" s="160"/>
      <c r="RX89" s="160"/>
      <c r="RY89" s="160"/>
      <c r="RZ89" s="160"/>
      <c r="SA89" s="160"/>
      <c r="SB89" s="160"/>
      <c r="SC89" s="160"/>
      <c r="SD89" s="160"/>
      <c r="SE89" s="160"/>
      <c r="SF89" s="160"/>
      <c r="SG89" s="160"/>
      <c r="SH89" s="160"/>
      <c r="SI89" s="160"/>
      <c r="SJ89" s="160"/>
      <c r="SK89" s="160"/>
      <c r="SL89" s="160"/>
      <c r="SM89" s="160"/>
      <c r="SN89" s="160"/>
      <c r="SO89" s="160"/>
      <c r="SP89" s="160"/>
      <c r="SQ89" s="160"/>
      <c r="SR89" s="160"/>
      <c r="SS89" s="160"/>
      <c r="ST89" s="160"/>
      <c r="SU89" s="160"/>
      <c r="SV89" s="160"/>
      <c r="SW89" s="160"/>
      <c r="SX89" s="160"/>
      <c r="SY89" s="160"/>
      <c r="SZ89" s="160"/>
      <c r="TA89" s="160"/>
      <c r="TB89" s="160"/>
      <c r="TC89" s="160"/>
      <c r="TD89" s="160"/>
      <c r="TE89" s="160"/>
      <c r="TF89" s="160"/>
    </row>
    <row r="90" spans="1:526">
      <c r="A90" s="160"/>
      <c r="B90" s="160"/>
      <c r="C90" s="160"/>
      <c r="D90" s="160"/>
      <c r="E90" s="160"/>
      <c r="F90" s="160"/>
      <c r="G90" s="160"/>
      <c r="H90" s="160"/>
      <c r="I90" s="160"/>
      <c r="J90" s="160"/>
      <c r="K90" s="160"/>
      <c r="L90" s="160"/>
      <c r="M90" s="160"/>
      <c r="N90" s="160"/>
      <c r="O90" s="160"/>
      <c r="P90" s="160"/>
      <c r="Q90" s="160"/>
      <c r="R90" s="160"/>
      <c r="S90" s="160"/>
      <c r="T90" s="160"/>
      <c r="U90" s="160"/>
      <c r="V90" s="160"/>
      <c r="W90" s="160"/>
      <c r="X90" s="160"/>
      <c r="Y90" s="160"/>
      <c r="Z90" s="160"/>
      <c r="AA90" s="160"/>
      <c r="AB90" s="160"/>
      <c r="AC90" s="160"/>
      <c r="AD90" s="160"/>
      <c r="AE90" s="160"/>
      <c r="AF90" s="160"/>
      <c r="AG90" s="160"/>
      <c r="AH90" s="160"/>
      <c r="AI90" s="160"/>
      <c r="AJ90" s="160"/>
      <c r="AK90" s="160"/>
      <c r="AL90" s="160"/>
      <c r="AM90" s="160"/>
      <c r="AN90" s="160"/>
      <c r="AO90" s="160"/>
      <c r="AP90" s="160"/>
      <c r="AQ90" s="160"/>
      <c r="AR90" s="160"/>
      <c r="AS90" s="160"/>
      <c r="AT90" s="160"/>
      <c r="AU90" s="160"/>
      <c r="AV90" s="160"/>
      <c r="AW90" s="160"/>
      <c r="AX90" s="160"/>
      <c r="AY90" s="160"/>
      <c r="AZ90" s="160"/>
      <c r="BA90" s="160"/>
      <c r="BB90" s="160"/>
      <c r="BC90" s="160"/>
      <c r="BD90" s="160"/>
      <c r="BE90" s="160"/>
      <c r="BF90" s="160"/>
      <c r="BG90" s="160"/>
      <c r="BH90" s="160"/>
      <c r="BI90" s="160"/>
      <c r="BJ90" s="160"/>
      <c r="BK90" s="160"/>
      <c r="BL90" s="160"/>
      <c r="BM90" s="160"/>
      <c r="BN90" s="160"/>
      <c r="BO90" s="160"/>
      <c r="BP90" s="160"/>
      <c r="BQ90" s="160"/>
      <c r="BR90" s="160"/>
      <c r="BS90" s="160"/>
      <c r="BT90" s="160"/>
      <c r="BU90" s="160"/>
      <c r="BV90" s="160"/>
      <c r="BW90" s="160"/>
      <c r="BX90" s="160"/>
      <c r="BY90" s="160"/>
      <c r="BZ90" s="160"/>
      <c r="CA90" s="160"/>
      <c r="CB90" s="160"/>
      <c r="CC90" s="160"/>
      <c r="CD90" s="160"/>
      <c r="CE90" s="160"/>
      <c r="CF90" s="160"/>
      <c r="CG90" s="160"/>
      <c r="CH90" s="160"/>
      <c r="CI90" s="160"/>
      <c r="CJ90" s="160"/>
      <c r="CK90" s="160"/>
      <c r="CL90" s="160"/>
      <c r="CM90" s="160"/>
      <c r="CN90" s="160"/>
      <c r="CO90" s="160"/>
      <c r="CP90" s="160"/>
      <c r="CQ90" s="160"/>
      <c r="CR90" s="160"/>
      <c r="CS90" s="160"/>
      <c r="CT90" s="160"/>
      <c r="CU90" s="160"/>
      <c r="CV90" s="160"/>
      <c r="CW90" s="160"/>
      <c r="CX90" s="160"/>
      <c r="CY90" s="160"/>
      <c r="CZ90" s="160"/>
      <c r="DA90" s="160"/>
      <c r="DB90" s="160"/>
      <c r="DC90" s="160"/>
      <c r="DD90" s="160"/>
      <c r="DE90" s="160"/>
      <c r="DF90" s="160"/>
      <c r="DG90" s="160"/>
      <c r="DH90" s="160"/>
      <c r="DI90" s="160"/>
      <c r="DJ90" s="160"/>
      <c r="DK90" s="160"/>
      <c r="DL90" s="160"/>
      <c r="DM90" s="160"/>
      <c r="DN90" s="160"/>
      <c r="DO90" s="160"/>
      <c r="DP90" s="160"/>
      <c r="DQ90" s="160"/>
      <c r="DR90" s="160"/>
      <c r="DS90" s="160"/>
      <c r="DT90" s="160"/>
      <c r="DU90" s="160"/>
      <c r="DV90" s="160"/>
      <c r="DW90" s="160"/>
      <c r="DX90" s="160"/>
      <c r="DY90" s="160"/>
      <c r="DZ90" s="160"/>
      <c r="EA90" s="160"/>
      <c r="EB90" s="160"/>
      <c r="EC90" s="160"/>
      <c r="ED90" s="160"/>
      <c r="EE90" s="160"/>
      <c r="EF90" s="160"/>
      <c r="EG90" s="160"/>
      <c r="EH90" s="160"/>
      <c r="EI90" s="160"/>
      <c r="EJ90" s="160"/>
      <c r="EK90" s="160"/>
      <c r="EL90" s="160"/>
      <c r="EM90" s="160"/>
      <c r="EN90" s="160"/>
      <c r="EO90" s="160"/>
      <c r="EP90" s="160"/>
      <c r="EQ90" s="160"/>
      <c r="ER90" s="160"/>
      <c r="ES90" s="160"/>
      <c r="ET90" s="160"/>
      <c r="EU90" s="160"/>
      <c r="EV90" s="160"/>
      <c r="EW90" s="160"/>
      <c r="EX90" s="160"/>
      <c r="EY90" s="160"/>
      <c r="EZ90" s="160"/>
      <c r="FA90" s="160"/>
      <c r="FB90" s="160"/>
      <c r="FC90" s="160"/>
      <c r="FD90" s="160"/>
      <c r="FE90" s="160"/>
      <c r="FF90" s="160"/>
      <c r="FG90" s="160"/>
      <c r="FH90" s="160"/>
      <c r="FI90" s="160"/>
      <c r="FJ90" s="160"/>
      <c r="FK90" s="160"/>
      <c r="FL90" s="160"/>
      <c r="FM90" s="160"/>
      <c r="FN90" s="160"/>
      <c r="FO90" s="160"/>
      <c r="FP90" s="160"/>
      <c r="FQ90" s="160"/>
      <c r="FR90" s="160"/>
      <c r="FS90" s="160"/>
      <c r="FT90" s="160"/>
      <c r="FU90" s="160"/>
      <c r="FV90" s="160"/>
      <c r="FW90" s="160"/>
      <c r="FX90" s="160"/>
      <c r="FY90" s="160"/>
      <c r="FZ90" s="160"/>
      <c r="GA90" s="160"/>
      <c r="GB90" s="160"/>
      <c r="GC90" s="160"/>
      <c r="GD90" s="160"/>
      <c r="GE90" s="160"/>
      <c r="GF90" s="160"/>
      <c r="GG90" s="160"/>
      <c r="GH90" s="160"/>
      <c r="GI90" s="160"/>
      <c r="GJ90" s="160"/>
      <c r="GK90" s="160"/>
      <c r="GL90" s="160"/>
      <c r="GM90" s="160"/>
      <c r="GN90" s="160"/>
      <c r="GO90" s="160"/>
      <c r="GP90" s="160"/>
      <c r="GQ90" s="160"/>
      <c r="GR90" s="160"/>
      <c r="GS90" s="160"/>
      <c r="GT90" s="160"/>
      <c r="GU90" s="160"/>
      <c r="GV90" s="160"/>
      <c r="GW90" s="160"/>
      <c r="GX90" s="160"/>
      <c r="GY90" s="160"/>
      <c r="GZ90" s="160"/>
      <c r="HA90" s="160"/>
      <c r="HB90" s="160"/>
      <c r="HC90" s="160"/>
      <c r="HD90" s="160"/>
      <c r="HE90" s="160"/>
      <c r="HF90" s="160"/>
      <c r="HG90" s="160"/>
      <c r="HH90" s="160"/>
      <c r="HI90" s="160"/>
      <c r="HJ90" s="160"/>
      <c r="HK90" s="160"/>
      <c r="HL90" s="160"/>
      <c r="HM90" s="160"/>
      <c r="HN90" s="160"/>
      <c r="HO90" s="160"/>
      <c r="HP90" s="160"/>
      <c r="HQ90" s="160"/>
      <c r="HR90" s="160"/>
      <c r="HS90" s="160"/>
      <c r="HT90" s="160"/>
      <c r="HU90" s="160"/>
      <c r="HV90" s="160"/>
      <c r="HW90" s="160"/>
      <c r="HX90" s="160"/>
      <c r="HY90" s="160"/>
      <c r="HZ90" s="160"/>
      <c r="IA90" s="160"/>
      <c r="IB90" s="160"/>
      <c r="IC90" s="160"/>
      <c r="ID90" s="160"/>
      <c r="IE90" s="160"/>
      <c r="IF90" s="160"/>
      <c r="IG90" s="160"/>
      <c r="IH90" s="160"/>
      <c r="II90" s="160"/>
      <c r="IJ90" s="160"/>
      <c r="IK90" s="160"/>
      <c r="IL90" s="160"/>
      <c r="IM90" s="160"/>
      <c r="IN90" s="160"/>
      <c r="IO90" s="160"/>
      <c r="IP90" s="160"/>
      <c r="IQ90" s="160"/>
      <c r="IR90" s="160"/>
      <c r="IS90" s="160"/>
      <c r="IT90" s="160"/>
      <c r="IU90" s="160"/>
      <c r="IV90" s="160"/>
      <c r="IW90" s="160"/>
      <c r="IX90" s="160"/>
      <c r="IY90" s="160"/>
      <c r="IZ90" s="160"/>
      <c r="JA90" s="160"/>
      <c r="JB90" s="160"/>
      <c r="JC90" s="160"/>
      <c r="JD90" s="160"/>
      <c r="JE90" s="160"/>
      <c r="JF90" s="160"/>
      <c r="JG90" s="160"/>
      <c r="JH90" s="160"/>
      <c r="JI90" s="160"/>
      <c r="JJ90" s="160"/>
      <c r="JK90" s="160"/>
      <c r="JL90" s="160"/>
      <c r="JM90" s="160"/>
      <c r="JN90" s="160"/>
      <c r="JO90" s="160"/>
      <c r="JP90" s="160"/>
      <c r="JQ90" s="160"/>
      <c r="JR90" s="160"/>
      <c r="JS90" s="160"/>
      <c r="JT90" s="160"/>
      <c r="JU90" s="160"/>
      <c r="JV90" s="160"/>
      <c r="JW90" s="160"/>
      <c r="JX90" s="160"/>
      <c r="JY90" s="160"/>
      <c r="JZ90" s="160"/>
      <c r="KA90" s="160"/>
      <c r="KB90" s="160"/>
      <c r="KC90" s="160"/>
      <c r="KD90" s="160"/>
      <c r="KE90" s="160"/>
      <c r="KF90" s="160"/>
      <c r="KG90" s="160"/>
      <c r="KH90" s="160"/>
      <c r="KI90" s="160"/>
      <c r="KJ90" s="160"/>
      <c r="KK90" s="160"/>
      <c r="KL90" s="160"/>
      <c r="KM90" s="160"/>
      <c r="KN90" s="160"/>
      <c r="KO90" s="160"/>
      <c r="KP90" s="160"/>
      <c r="KQ90" s="160"/>
      <c r="KR90" s="160"/>
      <c r="KS90" s="160"/>
      <c r="KT90" s="160"/>
      <c r="KU90" s="160"/>
      <c r="KV90" s="160"/>
      <c r="KW90" s="160"/>
      <c r="KX90" s="160"/>
      <c r="KY90" s="160"/>
      <c r="KZ90" s="160"/>
      <c r="LA90" s="160"/>
      <c r="LB90" s="160"/>
      <c r="LC90" s="160"/>
      <c r="LD90" s="160"/>
      <c r="LE90" s="160"/>
      <c r="LF90" s="160"/>
      <c r="LG90" s="160"/>
      <c r="LH90" s="160"/>
      <c r="LI90" s="160"/>
      <c r="LJ90" s="160"/>
      <c r="LK90" s="160"/>
      <c r="LL90" s="160"/>
      <c r="LM90" s="160"/>
      <c r="LN90" s="160"/>
      <c r="LO90" s="160"/>
      <c r="LP90" s="160"/>
      <c r="LQ90" s="160"/>
      <c r="LR90" s="160"/>
      <c r="LS90" s="160"/>
      <c r="LT90" s="160"/>
      <c r="LU90" s="160"/>
      <c r="LV90" s="160"/>
      <c r="LW90" s="160"/>
      <c r="LX90" s="160"/>
      <c r="LY90" s="160"/>
      <c r="LZ90" s="160"/>
      <c r="MA90" s="160"/>
      <c r="MB90" s="160"/>
      <c r="MC90" s="160"/>
      <c r="MD90" s="160"/>
      <c r="ME90" s="160"/>
      <c r="MF90" s="160"/>
      <c r="MG90" s="160"/>
      <c r="MH90" s="160"/>
      <c r="MI90" s="160"/>
      <c r="MJ90" s="160"/>
      <c r="MK90" s="160"/>
      <c r="ML90" s="160"/>
      <c r="MM90" s="160"/>
      <c r="MN90" s="160"/>
      <c r="MO90" s="160"/>
      <c r="MP90" s="160"/>
      <c r="MQ90" s="160"/>
      <c r="MR90" s="160"/>
      <c r="MS90" s="160"/>
      <c r="MT90" s="160"/>
      <c r="MU90" s="160"/>
      <c r="MV90" s="160"/>
      <c r="MW90" s="160"/>
      <c r="MX90" s="160"/>
      <c r="MY90" s="160"/>
      <c r="MZ90" s="160"/>
      <c r="NA90" s="160"/>
      <c r="NB90" s="160"/>
      <c r="NC90" s="160"/>
      <c r="ND90" s="160"/>
      <c r="NE90" s="160"/>
      <c r="NF90" s="160"/>
      <c r="NG90" s="160"/>
      <c r="NH90" s="160"/>
      <c r="NI90" s="160"/>
      <c r="NJ90" s="160"/>
      <c r="NK90" s="160"/>
      <c r="NL90" s="160"/>
      <c r="NM90" s="160"/>
      <c r="NN90" s="160"/>
      <c r="NO90" s="160"/>
      <c r="NP90" s="160"/>
      <c r="NQ90" s="160"/>
      <c r="NR90" s="160"/>
      <c r="NS90" s="160"/>
      <c r="NT90" s="160"/>
      <c r="NU90" s="160"/>
      <c r="NV90" s="160"/>
      <c r="NW90" s="160"/>
      <c r="NX90" s="160"/>
      <c r="NY90" s="160"/>
      <c r="NZ90" s="160"/>
      <c r="OA90" s="160"/>
      <c r="OB90" s="160"/>
      <c r="OC90" s="160"/>
      <c r="OD90" s="160"/>
      <c r="OE90" s="160"/>
      <c r="OF90" s="160"/>
      <c r="OG90" s="160"/>
      <c r="OH90" s="160"/>
      <c r="OI90" s="160"/>
      <c r="OJ90" s="160"/>
      <c r="OK90" s="160"/>
      <c r="OL90" s="160"/>
      <c r="OM90" s="160"/>
      <c r="ON90" s="160"/>
      <c r="OO90" s="160"/>
      <c r="OP90" s="160"/>
      <c r="OQ90" s="160"/>
      <c r="OR90" s="160"/>
      <c r="OS90" s="160"/>
      <c r="OT90" s="160"/>
      <c r="OU90" s="160"/>
      <c r="OV90" s="160"/>
      <c r="OW90" s="160"/>
      <c r="OX90" s="160"/>
      <c r="OY90" s="160"/>
      <c r="OZ90" s="160"/>
      <c r="PA90" s="160"/>
      <c r="PB90" s="160"/>
      <c r="PC90" s="160"/>
      <c r="PD90" s="160"/>
      <c r="PE90" s="160"/>
      <c r="PF90" s="160"/>
      <c r="PG90" s="160"/>
      <c r="PH90" s="160"/>
      <c r="PI90" s="160"/>
      <c r="PJ90" s="160"/>
      <c r="PK90" s="160"/>
      <c r="PL90" s="160"/>
      <c r="PM90" s="160"/>
      <c r="PN90" s="160"/>
      <c r="PO90" s="160"/>
      <c r="PP90" s="160"/>
      <c r="PQ90" s="160"/>
      <c r="PR90" s="160"/>
      <c r="PS90" s="160"/>
      <c r="PT90" s="160"/>
      <c r="PU90" s="160"/>
      <c r="PV90" s="160"/>
      <c r="PW90" s="160"/>
      <c r="PX90" s="160"/>
      <c r="PY90" s="160"/>
      <c r="PZ90" s="160"/>
      <c r="QA90" s="160"/>
      <c r="QB90" s="160"/>
      <c r="QC90" s="160"/>
      <c r="QD90" s="160"/>
      <c r="QE90" s="160"/>
      <c r="QF90" s="160"/>
      <c r="QG90" s="160"/>
      <c r="QH90" s="160"/>
      <c r="QI90" s="160"/>
      <c r="QJ90" s="160"/>
      <c r="QK90" s="160"/>
      <c r="QL90" s="160"/>
      <c r="QM90" s="160"/>
      <c r="QN90" s="160"/>
      <c r="QO90" s="160"/>
      <c r="QP90" s="160"/>
      <c r="QQ90" s="160"/>
      <c r="QR90" s="160"/>
      <c r="QS90" s="160"/>
      <c r="QT90" s="160"/>
      <c r="QU90" s="160"/>
      <c r="QV90" s="160"/>
      <c r="QW90" s="160"/>
      <c r="QX90" s="160"/>
      <c r="QY90" s="160"/>
      <c r="QZ90" s="160"/>
      <c r="RA90" s="160"/>
      <c r="RB90" s="160"/>
      <c r="RC90" s="160"/>
      <c r="RD90" s="160"/>
      <c r="RE90" s="160"/>
      <c r="RF90" s="160"/>
      <c r="RG90" s="160"/>
      <c r="RH90" s="160"/>
      <c r="RI90" s="160"/>
      <c r="RJ90" s="160"/>
      <c r="RK90" s="160"/>
      <c r="RL90" s="160"/>
      <c r="RM90" s="160"/>
      <c r="RN90" s="160"/>
      <c r="RO90" s="160"/>
      <c r="RP90" s="160"/>
      <c r="RQ90" s="160"/>
      <c r="RR90" s="160"/>
      <c r="RS90" s="160"/>
      <c r="RT90" s="160"/>
      <c r="RU90" s="160"/>
      <c r="RV90" s="160"/>
      <c r="RW90" s="160"/>
      <c r="RX90" s="160"/>
      <c r="RY90" s="160"/>
      <c r="RZ90" s="160"/>
      <c r="SA90" s="160"/>
      <c r="SB90" s="160"/>
      <c r="SC90" s="160"/>
      <c r="SD90" s="160"/>
      <c r="SE90" s="160"/>
      <c r="SF90" s="160"/>
      <c r="SG90" s="160"/>
      <c r="SH90" s="160"/>
      <c r="SI90" s="160"/>
      <c r="SJ90" s="160"/>
      <c r="SK90" s="160"/>
      <c r="SL90" s="160"/>
      <c r="SM90" s="160"/>
      <c r="SN90" s="160"/>
      <c r="SO90" s="160"/>
      <c r="SP90" s="160"/>
      <c r="SQ90" s="160"/>
      <c r="SR90" s="160"/>
      <c r="SS90" s="160"/>
      <c r="ST90" s="160"/>
      <c r="SU90" s="160"/>
      <c r="SV90" s="160"/>
      <c r="SW90" s="160"/>
      <c r="SX90" s="160"/>
      <c r="SY90" s="160"/>
      <c r="SZ90" s="160"/>
      <c r="TA90" s="160"/>
      <c r="TB90" s="160"/>
      <c r="TC90" s="160"/>
      <c r="TD90" s="160"/>
      <c r="TE90" s="160"/>
      <c r="TF90" s="160"/>
    </row>
    <row r="91" spans="1:526">
      <c r="A91" s="160"/>
      <c r="B91" s="160"/>
      <c r="C91" s="160"/>
      <c r="D91" s="160"/>
      <c r="E91" s="160"/>
      <c r="F91" s="160"/>
      <c r="G91" s="160"/>
      <c r="H91" s="160"/>
      <c r="I91" s="160"/>
      <c r="J91" s="160"/>
      <c r="K91" s="160"/>
      <c r="L91" s="160"/>
      <c r="M91" s="160"/>
      <c r="N91" s="160"/>
      <c r="O91" s="160"/>
      <c r="P91" s="160"/>
      <c r="Q91" s="160"/>
      <c r="R91" s="160"/>
      <c r="S91" s="160"/>
      <c r="T91" s="160"/>
      <c r="U91" s="160"/>
      <c r="V91" s="160"/>
      <c r="W91" s="160"/>
      <c r="X91" s="160"/>
      <c r="Y91" s="160"/>
      <c r="Z91" s="160"/>
      <c r="AA91" s="160"/>
      <c r="AB91" s="160"/>
      <c r="AC91" s="160"/>
      <c r="AD91" s="160"/>
      <c r="AE91" s="160"/>
      <c r="AF91" s="160"/>
      <c r="AG91" s="160"/>
      <c r="AH91" s="160"/>
      <c r="AI91" s="160"/>
      <c r="AJ91" s="160"/>
      <c r="AK91" s="160"/>
      <c r="AL91" s="160"/>
      <c r="AM91" s="160"/>
      <c r="AN91" s="160"/>
      <c r="AO91" s="160"/>
      <c r="AP91" s="160"/>
      <c r="AQ91" s="160"/>
      <c r="AR91" s="160"/>
      <c r="AS91" s="160"/>
      <c r="AT91" s="160"/>
      <c r="AU91" s="160"/>
      <c r="AV91" s="160"/>
      <c r="AW91" s="160"/>
      <c r="AX91" s="160"/>
      <c r="AY91" s="160"/>
      <c r="AZ91" s="160"/>
      <c r="BA91" s="160"/>
      <c r="BB91" s="160"/>
      <c r="BC91" s="160"/>
      <c r="BD91" s="160"/>
      <c r="BE91" s="160"/>
      <c r="BF91" s="160"/>
      <c r="BG91" s="160"/>
      <c r="BH91" s="160"/>
      <c r="BI91" s="160"/>
      <c r="BJ91" s="160"/>
      <c r="BK91" s="160"/>
      <c r="BL91" s="160"/>
      <c r="BM91" s="160"/>
      <c r="BN91" s="160"/>
      <c r="BO91" s="160"/>
      <c r="BP91" s="160"/>
      <c r="BQ91" s="160"/>
      <c r="BR91" s="160"/>
      <c r="BS91" s="160"/>
      <c r="BT91" s="160"/>
      <c r="BU91" s="160"/>
      <c r="BV91" s="160"/>
      <c r="BW91" s="160"/>
      <c r="BX91" s="160"/>
      <c r="BY91" s="160"/>
      <c r="BZ91" s="160"/>
      <c r="CA91" s="160"/>
      <c r="CB91" s="160"/>
      <c r="CC91" s="160"/>
      <c r="CD91" s="160"/>
      <c r="CE91" s="160"/>
      <c r="CF91" s="160"/>
      <c r="CG91" s="160"/>
      <c r="CH91" s="160"/>
      <c r="CI91" s="160"/>
      <c r="CJ91" s="160"/>
      <c r="CK91" s="160"/>
      <c r="CL91" s="160"/>
      <c r="CM91" s="160"/>
      <c r="CN91" s="160"/>
      <c r="CO91" s="160"/>
      <c r="CP91" s="160"/>
      <c r="CQ91" s="160"/>
      <c r="CR91" s="160"/>
      <c r="CS91" s="160"/>
      <c r="CT91" s="160"/>
      <c r="CU91" s="160"/>
      <c r="CV91" s="160"/>
      <c r="CW91" s="160"/>
      <c r="CX91" s="160"/>
      <c r="CY91" s="160"/>
      <c r="CZ91" s="160"/>
      <c r="DA91" s="160"/>
      <c r="DB91" s="160"/>
      <c r="DC91" s="160"/>
      <c r="DD91" s="160"/>
      <c r="DE91" s="160"/>
      <c r="DF91" s="160"/>
      <c r="DG91" s="160"/>
      <c r="DH91" s="160"/>
      <c r="DI91" s="160"/>
      <c r="DJ91" s="160"/>
      <c r="DK91" s="160"/>
      <c r="DL91" s="160"/>
      <c r="DM91" s="160"/>
      <c r="DN91" s="160"/>
      <c r="DO91" s="160"/>
      <c r="DP91" s="160"/>
      <c r="DQ91" s="160"/>
      <c r="DR91" s="160"/>
      <c r="DS91" s="160"/>
      <c r="DT91" s="160"/>
      <c r="DU91" s="160"/>
      <c r="DV91" s="160"/>
      <c r="DW91" s="160"/>
      <c r="DX91" s="160"/>
      <c r="DY91" s="160"/>
      <c r="DZ91" s="160"/>
      <c r="EA91" s="160"/>
      <c r="EB91" s="160"/>
      <c r="EC91" s="160"/>
      <c r="ED91" s="160"/>
      <c r="EE91" s="160"/>
      <c r="EF91" s="160"/>
      <c r="EG91" s="160"/>
      <c r="EH91" s="160"/>
      <c r="EI91" s="160"/>
      <c r="EJ91" s="160"/>
      <c r="EK91" s="160"/>
      <c r="EL91" s="160"/>
      <c r="EM91" s="160"/>
      <c r="EN91" s="160"/>
      <c r="EO91" s="160"/>
      <c r="EP91" s="160"/>
      <c r="EQ91" s="160"/>
      <c r="ER91" s="160"/>
      <c r="ES91" s="160"/>
      <c r="ET91" s="160"/>
      <c r="EU91" s="160"/>
      <c r="EV91" s="160"/>
      <c r="EW91" s="160"/>
      <c r="EX91" s="160"/>
      <c r="EY91" s="160"/>
      <c r="EZ91" s="160"/>
      <c r="FA91" s="160"/>
      <c r="FB91" s="160"/>
      <c r="FC91" s="160"/>
      <c r="FD91" s="160"/>
      <c r="FE91" s="160"/>
      <c r="FF91" s="160"/>
      <c r="FG91" s="160"/>
      <c r="FH91" s="160"/>
      <c r="FI91" s="160"/>
      <c r="FJ91" s="160"/>
      <c r="FK91" s="160"/>
      <c r="FL91" s="160"/>
      <c r="FM91" s="160"/>
      <c r="FN91" s="160"/>
      <c r="FO91" s="160"/>
      <c r="FP91" s="160"/>
      <c r="FQ91" s="160"/>
      <c r="FR91" s="160"/>
      <c r="FS91" s="160"/>
      <c r="FT91" s="160"/>
      <c r="FU91" s="160"/>
      <c r="FV91" s="160"/>
      <c r="FW91" s="160"/>
      <c r="FX91" s="160"/>
      <c r="FY91" s="160"/>
      <c r="FZ91" s="160"/>
      <c r="GA91" s="160"/>
      <c r="GB91" s="160"/>
      <c r="GC91" s="160"/>
      <c r="GD91" s="160"/>
      <c r="GE91" s="160"/>
      <c r="GF91" s="160"/>
      <c r="GG91" s="160"/>
      <c r="GH91" s="160"/>
      <c r="GI91" s="160"/>
      <c r="GJ91" s="160"/>
      <c r="GK91" s="160"/>
      <c r="GL91" s="160"/>
      <c r="GM91" s="160"/>
      <c r="GN91" s="160"/>
      <c r="GO91" s="160"/>
      <c r="GP91" s="160"/>
      <c r="GQ91" s="160"/>
      <c r="GR91" s="160"/>
      <c r="GS91" s="160"/>
      <c r="GT91" s="160"/>
      <c r="GU91" s="160"/>
      <c r="GV91" s="160"/>
      <c r="GW91" s="160"/>
      <c r="GX91" s="160"/>
      <c r="GY91" s="160"/>
      <c r="GZ91" s="160"/>
      <c r="HA91" s="160"/>
      <c r="HB91" s="160"/>
      <c r="HC91" s="160"/>
      <c r="HD91" s="160"/>
      <c r="HE91" s="160"/>
      <c r="HF91" s="160"/>
      <c r="HG91" s="160"/>
      <c r="HH91" s="160"/>
      <c r="HI91" s="160"/>
      <c r="HJ91" s="160"/>
      <c r="HK91" s="160"/>
      <c r="HL91" s="160"/>
      <c r="HM91" s="160"/>
      <c r="HN91" s="160"/>
      <c r="HO91" s="160"/>
      <c r="HP91" s="160"/>
      <c r="HQ91" s="160"/>
      <c r="HR91" s="160"/>
      <c r="HS91" s="160"/>
      <c r="HT91" s="160"/>
      <c r="HU91" s="160"/>
      <c r="HV91" s="160"/>
      <c r="HW91" s="160"/>
      <c r="HX91" s="160"/>
      <c r="HY91" s="160"/>
      <c r="HZ91" s="160"/>
      <c r="IA91" s="160"/>
      <c r="IB91" s="160"/>
      <c r="IC91" s="160"/>
      <c r="ID91" s="160"/>
      <c r="IE91" s="160"/>
      <c r="IF91" s="160"/>
      <c r="IG91" s="160"/>
      <c r="IH91" s="160"/>
      <c r="II91" s="160"/>
      <c r="IJ91" s="160"/>
      <c r="IK91" s="160"/>
      <c r="IL91" s="160"/>
      <c r="IM91" s="160"/>
      <c r="IN91" s="160"/>
      <c r="IO91" s="160"/>
      <c r="IP91" s="160"/>
      <c r="IQ91" s="160"/>
      <c r="IR91" s="160"/>
      <c r="IS91" s="160"/>
      <c r="IT91" s="160"/>
      <c r="IU91" s="160"/>
      <c r="IV91" s="160"/>
      <c r="IW91" s="160"/>
      <c r="IX91" s="160"/>
      <c r="IY91" s="160"/>
      <c r="IZ91" s="160"/>
      <c r="JA91" s="160"/>
      <c r="JB91" s="160"/>
      <c r="JC91" s="160"/>
      <c r="JD91" s="160"/>
      <c r="JE91" s="160"/>
      <c r="JF91" s="160"/>
      <c r="JG91" s="160"/>
      <c r="JH91" s="160"/>
      <c r="JI91" s="160"/>
      <c r="JJ91" s="160"/>
      <c r="JK91" s="160"/>
      <c r="JL91" s="160"/>
      <c r="JM91" s="160"/>
      <c r="JN91" s="160"/>
      <c r="JO91" s="160"/>
      <c r="JP91" s="160"/>
      <c r="JQ91" s="160"/>
      <c r="JR91" s="160"/>
      <c r="JS91" s="160"/>
      <c r="JT91" s="160"/>
      <c r="JU91" s="160"/>
      <c r="JV91" s="160"/>
      <c r="JW91" s="160"/>
      <c r="JX91" s="160"/>
      <c r="JY91" s="160"/>
      <c r="JZ91" s="160"/>
      <c r="KA91" s="160"/>
      <c r="KB91" s="160"/>
      <c r="KC91" s="160"/>
      <c r="KD91" s="160"/>
      <c r="KE91" s="160"/>
      <c r="KF91" s="160"/>
      <c r="KG91" s="160"/>
      <c r="KH91" s="160"/>
      <c r="KI91" s="160"/>
      <c r="KJ91" s="160"/>
      <c r="KK91" s="160"/>
      <c r="KL91" s="160"/>
      <c r="KM91" s="160"/>
      <c r="KN91" s="160"/>
      <c r="KO91" s="160"/>
      <c r="KP91" s="160"/>
      <c r="KQ91" s="160"/>
      <c r="KR91" s="160"/>
      <c r="KS91" s="160"/>
      <c r="KT91" s="160"/>
      <c r="KU91" s="160"/>
      <c r="KV91" s="160"/>
      <c r="KW91" s="160"/>
      <c r="KX91" s="160"/>
      <c r="KY91" s="160"/>
      <c r="KZ91" s="160"/>
      <c r="LA91" s="160"/>
      <c r="LB91" s="160"/>
      <c r="LC91" s="160"/>
      <c r="LD91" s="160"/>
      <c r="LE91" s="160"/>
      <c r="LF91" s="160"/>
      <c r="LG91" s="160"/>
      <c r="LH91" s="160"/>
      <c r="LI91" s="160"/>
      <c r="LJ91" s="160"/>
      <c r="LK91" s="160"/>
      <c r="LL91" s="160"/>
      <c r="LM91" s="160"/>
      <c r="LN91" s="160"/>
      <c r="LO91" s="160"/>
      <c r="LP91" s="160"/>
      <c r="LQ91" s="160"/>
      <c r="LR91" s="160"/>
      <c r="LS91" s="160"/>
      <c r="LT91" s="160"/>
      <c r="LU91" s="160"/>
      <c r="LV91" s="160"/>
      <c r="LW91" s="160"/>
      <c r="LX91" s="160"/>
      <c r="LY91" s="160"/>
      <c r="LZ91" s="160"/>
      <c r="MA91" s="160"/>
      <c r="MB91" s="160"/>
      <c r="MC91" s="160"/>
      <c r="MD91" s="160"/>
      <c r="ME91" s="160"/>
      <c r="MF91" s="160"/>
      <c r="MG91" s="160"/>
      <c r="MH91" s="160"/>
      <c r="MI91" s="160"/>
      <c r="MJ91" s="160"/>
      <c r="MK91" s="160"/>
      <c r="ML91" s="160"/>
      <c r="MM91" s="160"/>
      <c r="MN91" s="160"/>
      <c r="MO91" s="160"/>
      <c r="MP91" s="160"/>
      <c r="MQ91" s="160"/>
      <c r="MR91" s="160"/>
      <c r="MS91" s="160"/>
      <c r="MT91" s="160"/>
      <c r="MU91" s="160"/>
      <c r="MV91" s="160"/>
      <c r="MW91" s="160"/>
      <c r="MX91" s="160"/>
      <c r="MY91" s="160"/>
      <c r="MZ91" s="160"/>
      <c r="NA91" s="160"/>
      <c r="NB91" s="160"/>
      <c r="NC91" s="160"/>
      <c r="ND91" s="160"/>
      <c r="NE91" s="160"/>
      <c r="NF91" s="160"/>
      <c r="NG91" s="160"/>
      <c r="NH91" s="160"/>
      <c r="NI91" s="160"/>
      <c r="NJ91" s="160"/>
      <c r="NK91" s="160"/>
      <c r="NL91" s="160"/>
      <c r="NM91" s="160"/>
      <c r="NN91" s="160"/>
      <c r="NO91" s="160"/>
      <c r="NP91" s="160"/>
      <c r="NQ91" s="160"/>
      <c r="NR91" s="160"/>
      <c r="NS91" s="160"/>
      <c r="NT91" s="160"/>
      <c r="NU91" s="160"/>
      <c r="NV91" s="160"/>
      <c r="NW91" s="160"/>
      <c r="NX91" s="160"/>
      <c r="NY91" s="160"/>
      <c r="NZ91" s="160"/>
      <c r="OA91" s="160"/>
      <c r="OB91" s="160"/>
      <c r="OC91" s="160"/>
      <c r="OD91" s="160"/>
      <c r="OE91" s="160"/>
      <c r="OF91" s="160"/>
      <c r="OG91" s="160"/>
      <c r="OH91" s="160"/>
      <c r="OI91" s="160"/>
      <c r="OJ91" s="160"/>
      <c r="OK91" s="160"/>
      <c r="OL91" s="160"/>
      <c r="OM91" s="160"/>
      <c r="ON91" s="160"/>
      <c r="OO91" s="160"/>
      <c r="OP91" s="160"/>
      <c r="OQ91" s="160"/>
      <c r="OR91" s="160"/>
      <c r="OS91" s="160"/>
      <c r="OT91" s="160"/>
      <c r="OU91" s="160"/>
      <c r="OV91" s="160"/>
      <c r="OW91" s="160"/>
      <c r="OX91" s="160"/>
      <c r="OY91" s="160"/>
      <c r="OZ91" s="160"/>
      <c r="PA91" s="160"/>
      <c r="PB91" s="160"/>
      <c r="PC91" s="160"/>
      <c r="PD91" s="160"/>
      <c r="PE91" s="160"/>
      <c r="PF91" s="160"/>
      <c r="PG91" s="160"/>
      <c r="PH91" s="160"/>
      <c r="PI91" s="160"/>
      <c r="PJ91" s="160"/>
      <c r="PK91" s="160"/>
      <c r="PL91" s="160"/>
      <c r="PM91" s="160"/>
      <c r="PN91" s="160"/>
      <c r="PO91" s="160"/>
      <c r="PP91" s="160"/>
      <c r="PQ91" s="160"/>
      <c r="PR91" s="160"/>
      <c r="PS91" s="160"/>
      <c r="PT91" s="160"/>
      <c r="PU91" s="160"/>
      <c r="PV91" s="160"/>
      <c r="PW91" s="160"/>
      <c r="PX91" s="160"/>
      <c r="PY91" s="160"/>
      <c r="PZ91" s="160"/>
      <c r="QA91" s="160"/>
      <c r="QB91" s="160"/>
      <c r="QC91" s="160"/>
      <c r="QD91" s="160"/>
      <c r="QE91" s="160"/>
      <c r="QF91" s="160"/>
      <c r="QG91" s="160"/>
      <c r="QH91" s="160"/>
      <c r="QI91" s="160"/>
      <c r="QJ91" s="160"/>
      <c r="QK91" s="160"/>
      <c r="QL91" s="160"/>
      <c r="QM91" s="160"/>
      <c r="QN91" s="160"/>
      <c r="QO91" s="160"/>
      <c r="QP91" s="160"/>
      <c r="QQ91" s="160"/>
      <c r="QR91" s="160"/>
      <c r="QS91" s="160"/>
      <c r="QT91" s="160"/>
      <c r="QU91" s="160"/>
      <c r="QV91" s="160"/>
      <c r="QW91" s="160"/>
      <c r="QX91" s="160"/>
      <c r="QY91" s="160"/>
      <c r="QZ91" s="160"/>
      <c r="RA91" s="160"/>
      <c r="RB91" s="160"/>
      <c r="RC91" s="160"/>
      <c r="RD91" s="160"/>
      <c r="RE91" s="160"/>
      <c r="RF91" s="160"/>
      <c r="RG91" s="160"/>
      <c r="RH91" s="160"/>
      <c r="RI91" s="160"/>
      <c r="RJ91" s="160"/>
      <c r="RK91" s="160"/>
      <c r="RL91" s="160"/>
      <c r="RM91" s="160"/>
      <c r="RN91" s="160"/>
      <c r="RO91" s="160"/>
      <c r="RP91" s="160"/>
      <c r="RQ91" s="160"/>
      <c r="RR91" s="160"/>
      <c r="RS91" s="160"/>
      <c r="RT91" s="160"/>
      <c r="RU91" s="160"/>
      <c r="RV91" s="160"/>
      <c r="RW91" s="160"/>
      <c r="RX91" s="160"/>
      <c r="RY91" s="160"/>
      <c r="RZ91" s="160"/>
      <c r="SA91" s="160"/>
      <c r="SB91" s="160"/>
      <c r="SC91" s="160"/>
      <c r="SD91" s="160"/>
      <c r="SE91" s="160"/>
      <c r="SF91" s="160"/>
      <c r="SG91" s="160"/>
      <c r="SH91" s="160"/>
      <c r="SI91" s="160"/>
      <c r="SJ91" s="160"/>
      <c r="SK91" s="160"/>
      <c r="SL91" s="160"/>
      <c r="SM91" s="160"/>
      <c r="SN91" s="160"/>
      <c r="SO91" s="160"/>
      <c r="SP91" s="160"/>
      <c r="SQ91" s="160"/>
      <c r="SR91" s="160"/>
      <c r="SS91" s="160"/>
      <c r="ST91" s="160"/>
      <c r="SU91" s="160"/>
      <c r="SV91" s="160"/>
      <c r="SW91" s="160"/>
      <c r="SX91" s="160"/>
      <c r="SY91" s="160"/>
      <c r="SZ91" s="160"/>
      <c r="TA91" s="160"/>
      <c r="TB91" s="160"/>
      <c r="TC91" s="160"/>
      <c r="TD91" s="160"/>
      <c r="TE91" s="160"/>
      <c r="TF91" s="160"/>
    </row>
    <row r="92" spans="1:526">
      <c r="A92" s="160"/>
      <c r="B92" s="160"/>
      <c r="C92" s="160"/>
      <c r="D92" s="160"/>
      <c r="E92" s="160"/>
      <c r="F92" s="160"/>
      <c r="G92" s="160"/>
      <c r="H92" s="160"/>
      <c r="I92" s="160"/>
      <c r="J92" s="160"/>
      <c r="K92" s="160"/>
      <c r="L92" s="160"/>
      <c r="M92" s="160"/>
      <c r="N92" s="160"/>
      <c r="O92" s="160"/>
      <c r="P92" s="160"/>
      <c r="Q92" s="160"/>
      <c r="R92" s="160"/>
      <c r="S92" s="160"/>
      <c r="T92" s="160"/>
      <c r="U92" s="160"/>
      <c r="V92" s="160"/>
      <c r="W92" s="160"/>
      <c r="X92" s="160"/>
      <c r="Y92" s="160"/>
      <c r="Z92" s="160"/>
      <c r="AA92" s="160"/>
      <c r="AB92" s="160"/>
      <c r="AC92" s="160"/>
      <c r="AD92" s="160"/>
      <c r="AE92" s="160"/>
      <c r="AF92" s="160"/>
      <c r="AG92" s="160"/>
      <c r="AH92" s="160"/>
      <c r="AI92" s="160"/>
      <c r="AJ92" s="160"/>
      <c r="AK92" s="160"/>
      <c r="AL92" s="160"/>
      <c r="AM92" s="160"/>
      <c r="AN92" s="160"/>
      <c r="AO92" s="160"/>
      <c r="AP92" s="160"/>
      <c r="AQ92" s="160"/>
      <c r="AR92" s="160"/>
      <c r="AS92" s="160"/>
      <c r="AT92" s="160"/>
      <c r="AU92" s="160"/>
      <c r="AV92" s="160"/>
      <c r="AW92" s="160"/>
      <c r="AX92" s="160"/>
      <c r="AY92" s="160"/>
      <c r="AZ92" s="160"/>
      <c r="BA92" s="160"/>
      <c r="BB92" s="160"/>
      <c r="BC92" s="160"/>
      <c r="BD92" s="160"/>
      <c r="BE92" s="160"/>
      <c r="BF92" s="160"/>
      <c r="BG92" s="160"/>
      <c r="BH92" s="160"/>
      <c r="BI92" s="160"/>
      <c r="BJ92" s="160"/>
      <c r="BK92" s="160"/>
      <c r="BL92" s="160"/>
      <c r="BM92" s="160"/>
      <c r="BN92" s="160"/>
      <c r="BO92" s="160"/>
      <c r="BP92" s="160"/>
      <c r="BQ92" s="160"/>
      <c r="BR92" s="160"/>
      <c r="BS92" s="160"/>
      <c r="BT92" s="160"/>
      <c r="BU92" s="160"/>
      <c r="BV92" s="160"/>
      <c r="BW92" s="160"/>
      <c r="BX92" s="160"/>
      <c r="BY92" s="160"/>
      <c r="BZ92" s="160"/>
      <c r="CA92" s="160"/>
      <c r="CB92" s="160"/>
      <c r="CC92" s="160"/>
      <c r="CD92" s="160"/>
      <c r="CE92" s="160"/>
      <c r="CF92" s="160"/>
      <c r="CG92" s="160"/>
      <c r="CH92" s="160"/>
      <c r="CI92" s="160"/>
      <c r="CJ92" s="160"/>
      <c r="CK92" s="160"/>
      <c r="CL92" s="160"/>
      <c r="CM92" s="160"/>
      <c r="CN92" s="160"/>
      <c r="CO92" s="160"/>
      <c r="CP92" s="160"/>
      <c r="CQ92" s="160"/>
      <c r="CR92" s="160"/>
      <c r="CS92" s="160"/>
      <c r="CT92" s="160"/>
      <c r="CU92" s="160"/>
      <c r="CV92" s="160"/>
      <c r="CW92" s="160"/>
      <c r="CX92" s="160"/>
      <c r="CY92" s="160"/>
      <c r="CZ92" s="160"/>
      <c r="DA92" s="160"/>
      <c r="DB92" s="160"/>
      <c r="DC92" s="160"/>
      <c r="DD92" s="160"/>
      <c r="DE92" s="160"/>
      <c r="DF92" s="160"/>
      <c r="DG92" s="160"/>
      <c r="DH92" s="160"/>
      <c r="DI92" s="160"/>
      <c r="DJ92" s="160"/>
      <c r="DK92" s="160"/>
      <c r="DL92" s="160"/>
      <c r="DM92" s="160"/>
      <c r="DN92" s="160"/>
      <c r="DO92" s="160"/>
      <c r="DP92" s="160"/>
      <c r="DQ92" s="160"/>
      <c r="DR92" s="160"/>
      <c r="DS92" s="160"/>
      <c r="DT92" s="160"/>
      <c r="DU92" s="160"/>
      <c r="DV92" s="160"/>
      <c r="DW92" s="160"/>
      <c r="DX92" s="160"/>
      <c r="DY92" s="160"/>
      <c r="DZ92" s="160"/>
      <c r="EA92" s="160"/>
      <c r="EB92" s="160"/>
      <c r="EC92" s="160"/>
      <c r="ED92" s="160"/>
      <c r="EE92" s="160"/>
      <c r="EF92" s="160"/>
      <c r="EG92" s="160"/>
      <c r="EH92" s="160"/>
      <c r="EI92" s="160"/>
      <c r="EJ92" s="160"/>
      <c r="EK92" s="160"/>
      <c r="EL92" s="160"/>
      <c r="EM92" s="160"/>
      <c r="EN92" s="160"/>
      <c r="EO92" s="160"/>
      <c r="EP92" s="160"/>
      <c r="EQ92" s="160"/>
      <c r="ER92" s="160"/>
      <c r="ES92" s="160"/>
      <c r="ET92" s="160"/>
      <c r="EU92" s="160"/>
      <c r="EV92" s="160"/>
      <c r="EW92" s="160"/>
      <c r="EX92" s="160"/>
      <c r="EY92" s="160"/>
      <c r="EZ92" s="160"/>
      <c r="FA92" s="160"/>
      <c r="FB92" s="160"/>
      <c r="FC92" s="160"/>
      <c r="FD92" s="160"/>
      <c r="FE92" s="160"/>
      <c r="FF92" s="160"/>
      <c r="FG92" s="160"/>
      <c r="FH92" s="160"/>
      <c r="FI92" s="160"/>
      <c r="FJ92" s="160"/>
      <c r="FK92" s="160"/>
      <c r="FL92" s="160"/>
      <c r="FM92" s="160"/>
      <c r="FN92" s="160"/>
      <c r="FO92" s="160"/>
      <c r="FP92" s="160"/>
      <c r="FQ92" s="160"/>
      <c r="FR92" s="160"/>
      <c r="FS92" s="160"/>
      <c r="FT92" s="160"/>
      <c r="FU92" s="160"/>
      <c r="FV92" s="160"/>
      <c r="FW92" s="160"/>
      <c r="FX92" s="160"/>
      <c r="FY92" s="160"/>
      <c r="FZ92" s="160"/>
      <c r="GA92" s="160"/>
      <c r="GB92" s="160"/>
      <c r="GC92" s="160"/>
      <c r="GD92" s="160"/>
      <c r="GE92" s="160"/>
      <c r="GF92" s="160"/>
      <c r="GG92" s="160"/>
      <c r="GH92" s="160"/>
      <c r="GI92" s="160"/>
      <c r="GJ92" s="160"/>
      <c r="GK92" s="160"/>
      <c r="GL92" s="160"/>
      <c r="GM92" s="160"/>
      <c r="GN92" s="160"/>
      <c r="GO92" s="160"/>
      <c r="GP92" s="160"/>
      <c r="GQ92" s="160"/>
      <c r="GR92" s="160"/>
      <c r="GS92" s="160"/>
      <c r="GT92" s="160"/>
      <c r="GU92" s="160"/>
      <c r="GV92" s="160"/>
      <c r="GW92" s="160"/>
      <c r="GX92" s="160"/>
      <c r="GY92" s="160"/>
      <c r="GZ92" s="160"/>
      <c r="HA92" s="160"/>
      <c r="HB92" s="160"/>
      <c r="HC92" s="160"/>
      <c r="HD92" s="160"/>
      <c r="HE92" s="160"/>
      <c r="HF92" s="160"/>
      <c r="HG92" s="160"/>
      <c r="HH92" s="160"/>
      <c r="HI92" s="160"/>
      <c r="HJ92" s="160"/>
      <c r="HK92" s="160"/>
      <c r="HL92" s="160"/>
      <c r="HM92" s="160"/>
      <c r="HN92" s="160"/>
      <c r="HO92" s="160"/>
      <c r="HP92" s="160"/>
      <c r="HQ92" s="160"/>
      <c r="HR92" s="160"/>
      <c r="HS92" s="160"/>
      <c r="HT92" s="160"/>
      <c r="HU92" s="160"/>
      <c r="HV92" s="160"/>
      <c r="HW92" s="160"/>
      <c r="HX92" s="160"/>
      <c r="HY92" s="160"/>
      <c r="HZ92" s="160"/>
      <c r="IA92" s="160"/>
      <c r="IB92" s="160"/>
      <c r="IC92" s="160"/>
      <c r="ID92" s="160"/>
      <c r="IE92" s="160"/>
      <c r="IF92" s="160"/>
      <c r="IG92" s="160"/>
      <c r="IH92" s="160"/>
      <c r="II92" s="160"/>
      <c r="IJ92" s="160"/>
      <c r="IK92" s="160"/>
      <c r="IL92" s="160"/>
      <c r="IM92" s="160"/>
      <c r="IN92" s="160"/>
      <c r="IO92" s="160"/>
      <c r="IP92" s="160"/>
      <c r="IQ92" s="160"/>
      <c r="IR92" s="160"/>
      <c r="IS92" s="160"/>
      <c r="IT92" s="160"/>
      <c r="IU92" s="160"/>
      <c r="IV92" s="160"/>
      <c r="IW92" s="160"/>
      <c r="IX92" s="160"/>
      <c r="IY92" s="160"/>
      <c r="IZ92" s="160"/>
      <c r="JA92" s="160"/>
      <c r="JB92" s="160"/>
      <c r="JC92" s="160"/>
      <c r="JD92" s="160"/>
      <c r="JE92" s="160"/>
      <c r="JF92" s="160"/>
      <c r="JG92" s="160"/>
      <c r="JH92" s="160"/>
      <c r="JI92" s="160"/>
      <c r="JJ92" s="160"/>
      <c r="JK92" s="160"/>
      <c r="JL92" s="160"/>
      <c r="JM92" s="160"/>
      <c r="JN92" s="160"/>
      <c r="JO92" s="160"/>
      <c r="JP92" s="160"/>
      <c r="JQ92" s="160"/>
      <c r="JR92" s="160"/>
      <c r="JS92" s="160"/>
      <c r="JT92" s="160"/>
      <c r="JU92" s="160"/>
      <c r="JV92" s="160"/>
      <c r="JW92" s="160"/>
      <c r="JX92" s="160"/>
      <c r="JY92" s="160"/>
      <c r="JZ92" s="160"/>
      <c r="KA92" s="160"/>
      <c r="KB92" s="160"/>
      <c r="KC92" s="160"/>
      <c r="KD92" s="160"/>
      <c r="KE92" s="160"/>
      <c r="KF92" s="160"/>
      <c r="KG92" s="160"/>
      <c r="KH92" s="160"/>
      <c r="KI92" s="160"/>
      <c r="KJ92" s="160"/>
      <c r="KK92" s="160"/>
      <c r="KL92" s="160"/>
      <c r="KM92" s="160"/>
      <c r="KN92" s="160"/>
      <c r="KO92" s="160"/>
      <c r="KP92" s="160"/>
      <c r="KQ92" s="160"/>
      <c r="KR92" s="160"/>
      <c r="KS92" s="160"/>
      <c r="KT92" s="160"/>
      <c r="KU92" s="160"/>
      <c r="KV92" s="160"/>
      <c r="KW92" s="160"/>
      <c r="KX92" s="160"/>
      <c r="KY92" s="160"/>
      <c r="KZ92" s="160"/>
      <c r="LA92" s="160"/>
      <c r="LB92" s="160"/>
      <c r="LC92" s="160"/>
      <c r="LD92" s="160"/>
      <c r="LE92" s="160"/>
      <c r="LF92" s="160"/>
      <c r="LG92" s="160"/>
      <c r="LH92" s="160"/>
      <c r="LI92" s="160"/>
      <c r="LJ92" s="160"/>
      <c r="LK92" s="160"/>
      <c r="LL92" s="160"/>
      <c r="LM92" s="160"/>
      <c r="LN92" s="160"/>
      <c r="LO92" s="160"/>
      <c r="LP92" s="160"/>
      <c r="LQ92" s="160"/>
      <c r="LR92" s="160"/>
      <c r="LS92" s="160"/>
      <c r="LT92" s="160"/>
      <c r="LU92" s="160"/>
      <c r="LV92" s="160"/>
      <c r="LW92" s="160"/>
      <c r="LX92" s="160"/>
      <c r="LY92" s="160"/>
      <c r="LZ92" s="160"/>
      <c r="MA92" s="160"/>
      <c r="MB92" s="160"/>
      <c r="MC92" s="160"/>
      <c r="MD92" s="160"/>
      <c r="ME92" s="160"/>
      <c r="MF92" s="160"/>
      <c r="MG92" s="160"/>
      <c r="MH92" s="160"/>
      <c r="MI92" s="160"/>
      <c r="MJ92" s="160"/>
      <c r="MK92" s="160"/>
      <c r="ML92" s="160"/>
      <c r="MM92" s="160"/>
      <c r="MN92" s="160"/>
      <c r="MO92" s="160"/>
      <c r="MP92" s="160"/>
      <c r="MQ92" s="160"/>
      <c r="MR92" s="160"/>
      <c r="MS92" s="160"/>
      <c r="MT92" s="160"/>
      <c r="MU92" s="160"/>
      <c r="MV92" s="160"/>
      <c r="MW92" s="160"/>
      <c r="MX92" s="160"/>
      <c r="MY92" s="160"/>
      <c r="MZ92" s="160"/>
      <c r="NA92" s="160"/>
      <c r="NB92" s="160"/>
      <c r="NC92" s="160"/>
      <c r="ND92" s="160"/>
      <c r="NE92" s="160"/>
      <c r="NF92" s="160"/>
      <c r="NG92" s="160"/>
      <c r="NH92" s="160"/>
      <c r="NI92" s="160"/>
      <c r="NJ92" s="160"/>
      <c r="NK92" s="160"/>
      <c r="NL92" s="160"/>
      <c r="NM92" s="160"/>
      <c r="NN92" s="160"/>
      <c r="NO92" s="160"/>
      <c r="NP92" s="160"/>
      <c r="NQ92" s="160"/>
      <c r="NR92" s="160"/>
      <c r="NS92" s="160"/>
      <c r="NT92" s="160"/>
      <c r="NU92" s="160"/>
      <c r="NV92" s="160"/>
      <c r="NW92" s="160"/>
      <c r="NX92" s="160"/>
      <c r="NY92" s="160"/>
      <c r="NZ92" s="160"/>
      <c r="OA92" s="160"/>
      <c r="OB92" s="160"/>
      <c r="OC92" s="160"/>
      <c r="OD92" s="160"/>
      <c r="OE92" s="160"/>
      <c r="OF92" s="160"/>
      <c r="OG92" s="160"/>
      <c r="OH92" s="160"/>
      <c r="OI92" s="160"/>
      <c r="OJ92" s="160"/>
      <c r="OK92" s="160"/>
      <c r="OL92" s="160"/>
      <c r="OM92" s="160"/>
      <c r="ON92" s="160"/>
      <c r="OO92" s="160"/>
      <c r="OP92" s="160"/>
      <c r="OQ92" s="160"/>
      <c r="OR92" s="160"/>
      <c r="OS92" s="160"/>
      <c r="OT92" s="160"/>
      <c r="OU92" s="160"/>
      <c r="OV92" s="160"/>
      <c r="OW92" s="160"/>
      <c r="OX92" s="160"/>
      <c r="OY92" s="160"/>
      <c r="OZ92" s="160"/>
      <c r="PA92" s="160"/>
      <c r="PB92" s="160"/>
      <c r="PC92" s="160"/>
      <c r="PD92" s="160"/>
      <c r="PE92" s="160"/>
      <c r="PF92" s="160"/>
      <c r="PG92" s="160"/>
      <c r="PH92" s="160"/>
      <c r="PI92" s="160"/>
      <c r="PJ92" s="160"/>
      <c r="PK92" s="160"/>
      <c r="PL92" s="160"/>
      <c r="PM92" s="160"/>
      <c r="PN92" s="160"/>
      <c r="PO92" s="160"/>
      <c r="PP92" s="160"/>
      <c r="PQ92" s="160"/>
      <c r="PR92" s="160"/>
      <c r="PS92" s="160"/>
      <c r="PT92" s="160"/>
      <c r="PU92" s="160"/>
      <c r="PV92" s="160"/>
      <c r="PW92" s="160"/>
      <c r="PX92" s="160"/>
      <c r="PY92" s="160"/>
      <c r="PZ92" s="160"/>
      <c r="QA92" s="160"/>
      <c r="QB92" s="160"/>
      <c r="QC92" s="160"/>
      <c r="QD92" s="160"/>
      <c r="QE92" s="160"/>
      <c r="QF92" s="160"/>
      <c r="QG92" s="160"/>
      <c r="QH92" s="160"/>
      <c r="QI92" s="160"/>
      <c r="QJ92" s="160"/>
      <c r="QK92" s="160"/>
      <c r="QL92" s="160"/>
      <c r="QM92" s="160"/>
      <c r="QN92" s="160"/>
      <c r="QO92" s="160"/>
      <c r="QP92" s="160"/>
      <c r="QQ92" s="160"/>
      <c r="QR92" s="160"/>
      <c r="QS92" s="160"/>
      <c r="QT92" s="160"/>
      <c r="QU92" s="160"/>
      <c r="QV92" s="160"/>
      <c r="QW92" s="160"/>
      <c r="QX92" s="160"/>
      <c r="QY92" s="160"/>
      <c r="QZ92" s="160"/>
      <c r="RA92" s="160"/>
      <c r="RB92" s="160"/>
      <c r="RC92" s="160"/>
      <c r="RD92" s="160"/>
      <c r="RE92" s="160"/>
      <c r="RF92" s="160"/>
      <c r="RG92" s="160"/>
      <c r="RH92" s="160"/>
      <c r="RI92" s="160"/>
      <c r="RJ92" s="160"/>
      <c r="RK92" s="160"/>
      <c r="RL92" s="160"/>
      <c r="RM92" s="160"/>
      <c r="RN92" s="160"/>
      <c r="RO92" s="160"/>
      <c r="RP92" s="160"/>
      <c r="RQ92" s="160"/>
      <c r="RR92" s="160"/>
      <c r="RS92" s="160"/>
      <c r="RT92" s="160"/>
      <c r="RU92" s="160"/>
      <c r="RV92" s="160"/>
      <c r="RW92" s="160"/>
      <c r="RX92" s="160"/>
      <c r="RY92" s="160"/>
      <c r="RZ92" s="160"/>
      <c r="SA92" s="160"/>
      <c r="SB92" s="160"/>
      <c r="SC92" s="160"/>
      <c r="SD92" s="160"/>
      <c r="SE92" s="160"/>
      <c r="SF92" s="160"/>
      <c r="SG92" s="160"/>
      <c r="SH92" s="160"/>
      <c r="SI92" s="160"/>
      <c r="SJ92" s="160"/>
      <c r="SK92" s="160"/>
      <c r="SL92" s="160"/>
      <c r="SM92" s="160"/>
      <c r="SN92" s="160"/>
      <c r="SO92" s="160"/>
      <c r="SP92" s="160"/>
      <c r="SQ92" s="160"/>
      <c r="SR92" s="160"/>
      <c r="SS92" s="160"/>
      <c r="ST92" s="160"/>
      <c r="SU92" s="160"/>
      <c r="SV92" s="160"/>
      <c r="SW92" s="160"/>
      <c r="SX92" s="160"/>
      <c r="SY92" s="160"/>
      <c r="SZ92" s="160"/>
      <c r="TA92" s="160"/>
      <c r="TB92" s="160"/>
      <c r="TC92" s="160"/>
      <c r="TD92" s="160"/>
      <c r="TE92" s="160"/>
      <c r="TF92" s="160"/>
    </row>
    <row r="93" spans="1:526">
      <c r="A93" s="160"/>
      <c r="B93" s="160"/>
      <c r="C93" s="160"/>
      <c r="D93" s="160"/>
      <c r="E93" s="160"/>
      <c r="F93" s="160"/>
      <c r="G93" s="160"/>
      <c r="H93" s="160"/>
      <c r="I93" s="160"/>
      <c r="J93" s="160"/>
      <c r="K93" s="160"/>
      <c r="L93" s="160"/>
      <c r="M93" s="160"/>
      <c r="N93" s="160"/>
      <c r="O93" s="160"/>
      <c r="P93" s="160"/>
      <c r="Q93" s="160"/>
      <c r="R93" s="160"/>
      <c r="S93" s="160"/>
      <c r="T93" s="160"/>
      <c r="U93" s="160"/>
      <c r="V93" s="160"/>
      <c r="W93" s="160"/>
      <c r="X93" s="160"/>
      <c r="Y93" s="160"/>
      <c r="Z93" s="160"/>
      <c r="AA93" s="160"/>
      <c r="AB93" s="160"/>
      <c r="AC93" s="160"/>
      <c r="AD93" s="160"/>
      <c r="AE93" s="160"/>
      <c r="AF93" s="160"/>
      <c r="AG93" s="160"/>
      <c r="AH93" s="160"/>
      <c r="AI93" s="160"/>
      <c r="AJ93" s="160"/>
      <c r="AK93" s="160"/>
      <c r="AL93" s="160"/>
      <c r="AM93" s="160"/>
      <c r="AN93" s="160"/>
      <c r="AO93" s="160"/>
      <c r="AP93" s="160"/>
      <c r="AQ93" s="160"/>
      <c r="AR93" s="160"/>
      <c r="AS93" s="160"/>
      <c r="AT93" s="160"/>
      <c r="AU93" s="160"/>
      <c r="AV93" s="160"/>
      <c r="AW93" s="160"/>
      <c r="AX93" s="160"/>
      <c r="AY93" s="160"/>
      <c r="AZ93" s="160"/>
      <c r="BA93" s="160"/>
      <c r="BB93" s="160"/>
      <c r="BC93" s="160"/>
      <c r="BD93" s="160"/>
      <c r="BE93" s="160"/>
      <c r="BF93" s="160"/>
      <c r="BG93" s="160"/>
      <c r="BH93" s="160"/>
      <c r="BI93" s="160"/>
      <c r="BJ93" s="160"/>
      <c r="BK93" s="160"/>
      <c r="BL93" s="160"/>
      <c r="BM93" s="160"/>
      <c r="BN93" s="160"/>
      <c r="BO93" s="160"/>
      <c r="BP93" s="160"/>
      <c r="BQ93" s="160"/>
      <c r="BR93" s="160"/>
      <c r="BS93" s="160"/>
      <c r="BT93" s="160"/>
      <c r="BU93" s="160"/>
      <c r="BV93" s="160"/>
      <c r="BW93" s="160"/>
      <c r="BX93" s="160"/>
      <c r="BY93" s="160"/>
      <c r="BZ93" s="160"/>
      <c r="CA93" s="160"/>
      <c r="CB93" s="160"/>
      <c r="CC93" s="160"/>
      <c r="CD93" s="160"/>
      <c r="CE93" s="160"/>
      <c r="CF93" s="160"/>
      <c r="CG93" s="160"/>
      <c r="CH93" s="160"/>
      <c r="CI93" s="160"/>
      <c r="CJ93" s="160"/>
      <c r="CK93" s="160"/>
      <c r="CL93" s="160"/>
      <c r="CM93" s="160"/>
      <c r="CN93" s="160"/>
      <c r="CO93" s="160"/>
      <c r="CP93" s="160"/>
      <c r="CQ93" s="160"/>
      <c r="CR93" s="160"/>
      <c r="CS93" s="160"/>
      <c r="CT93" s="160"/>
      <c r="CU93" s="160"/>
      <c r="CV93" s="160"/>
      <c r="CW93" s="160"/>
      <c r="CX93" s="160"/>
      <c r="CY93" s="160"/>
      <c r="CZ93" s="160"/>
      <c r="DA93" s="160"/>
      <c r="DB93" s="160"/>
      <c r="DC93" s="160"/>
      <c r="DD93" s="160"/>
      <c r="DE93" s="160"/>
      <c r="DF93" s="160"/>
      <c r="DG93" s="160"/>
      <c r="DH93" s="160"/>
      <c r="DI93" s="160"/>
      <c r="DJ93" s="160"/>
      <c r="DK93" s="160"/>
      <c r="DL93" s="160"/>
      <c r="DM93" s="160"/>
      <c r="DN93" s="160"/>
      <c r="DO93" s="160"/>
      <c r="DP93" s="160"/>
      <c r="DQ93" s="160"/>
      <c r="DR93" s="160"/>
      <c r="DS93" s="160"/>
      <c r="DT93" s="160"/>
      <c r="DU93" s="160"/>
      <c r="DV93" s="160"/>
      <c r="DW93" s="160"/>
      <c r="DX93" s="160"/>
      <c r="DY93" s="160"/>
      <c r="DZ93" s="160"/>
      <c r="EA93" s="160"/>
      <c r="EB93" s="160"/>
      <c r="EC93" s="160"/>
      <c r="ED93" s="160"/>
      <c r="EE93" s="160"/>
      <c r="EF93" s="160"/>
      <c r="EG93" s="160"/>
      <c r="EH93" s="160"/>
      <c r="EI93" s="160"/>
      <c r="EJ93" s="160"/>
      <c r="EK93" s="160"/>
      <c r="EL93" s="160"/>
      <c r="EM93" s="160"/>
      <c r="EN93" s="160"/>
      <c r="EO93" s="160"/>
      <c r="EP93" s="160"/>
      <c r="EQ93" s="160"/>
      <c r="ER93" s="160"/>
      <c r="ES93" s="160"/>
      <c r="ET93" s="160"/>
      <c r="EU93" s="160"/>
      <c r="EV93" s="160"/>
      <c r="EW93" s="160"/>
      <c r="EX93" s="160"/>
      <c r="EY93" s="160"/>
      <c r="EZ93" s="160"/>
      <c r="FA93" s="160"/>
      <c r="FB93" s="160"/>
      <c r="FC93" s="160"/>
      <c r="FD93" s="160"/>
      <c r="FE93" s="160"/>
      <c r="FF93" s="160"/>
      <c r="FG93" s="160"/>
      <c r="FH93" s="160"/>
      <c r="FI93" s="160"/>
      <c r="FJ93" s="160"/>
      <c r="FK93" s="160"/>
      <c r="FL93" s="160"/>
      <c r="FM93" s="160"/>
      <c r="FN93" s="160"/>
      <c r="FO93" s="160"/>
      <c r="FP93" s="160"/>
      <c r="FQ93" s="160"/>
      <c r="FR93" s="160"/>
      <c r="FS93" s="160"/>
      <c r="FT93" s="160"/>
      <c r="FU93" s="160"/>
      <c r="FV93" s="160"/>
      <c r="FW93" s="160"/>
      <c r="FX93" s="160"/>
      <c r="FY93" s="160"/>
      <c r="FZ93" s="160"/>
      <c r="GA93" s="160"/>
      <c r="GB93" s="160"/>
      <c r="GC93" s="160"/>
      <c r="GD93" s="160"/>
      <c r="GE93" s="160"/>
      <c r="GF93" s="160"/>
      <c r="GG93" s="160"/>
      <c r="GH93" s="160"/>
      <c r="GI93" s="160"/>
      <c r="GJ93" s="160"/>
      <c r="GK93" s="160"/>
      <c r="GL93" s="160"/>
      <c r="GM93" s="160"/>
      <c r="GN93" s="160"/>
      <c r="GO93" s="160"/>
      <c r="GP93" s="160"/>
      <c r="GQ93" s="160"/>
      <c r="GR93" s="160"/>
      <c r="GS93" s="160"/>
      <c r="GT93" s="160"/>
      <c r="GU93" s="160"/>
      <c r="GV93" s="160"/>
      <c r="GW93" s="160"/>
      <c r="GX93" s="160"/>
      <c r="GY93" s="160"/>
      <c r="GZ93" s="160"/>
      <c r="HA93" s="160"/>
      <c r="HB93" s="160"/>
      <c r="HC93" s="160"/>
      <c r="HD93" s="160"/>
      <c r="HE93" s="160"/>
      <c r="HF93" s="160"/>
      <c r="HG93" s="160"/>
      <c r="HH93" s="160"/>
      <c r="HI93" s="160"/>
      <c r="HJ93" s="160"/>
      <c r="HK93" s="160"/>
      <c r="HL93" s="160"/>
      <c r="HM93" s="160"/>
      <c r="HN93" s="160"/>
      <c r="HO93" s="160"/>
      <c r="HP93" s="160"/>
      <c r="HQ93" s="160"/>
      <c r="HR93" s="160"/>
      <c r="HS93" s="160"/>
      <c r="HT93" s="160"/>
      <c r="HU93" s="160"/>
      <c r="HV93" s="160"/>
      <c r="HW93" s="160"/>
      <c r="HX93" s="160"/>
      <c r="HY93" s="160"/>
      <c r="HZ93" s="160"/>
      <c r="IA93" s="160"/>
      <c r="IB93" s="160"/>
      <c r="IC93" s="160"/>
      <c r="ID93" s="160"/>
      <c r="IE93" s="160"/>
      <c r="IF93" s="160"/>
      <c r="IG93" s="160"/>
      <c r="IH93" s="160"/>
      <c r="II93" s="160"/>
      <c r="IJ93" s="160"/>
      <c r="IK93" s="160"/>
      <c r="IL93" s="160"/>
      <c r="IM93" s="160"/>
      <c r="IN93" s="160"/>
      <c r="IO93" s="160"/>
      <c r="IP93" s="160"/>
      <c r="IQ93" s="160"/>
      <c r="IR93" s="160"/>
      <c r="IS93" s="160"/>
      <c r="IT93" s="160"/>
      <c r="IU93" s="160"/>
      <c r="IV93" s="160"/>
      <c r="IW93" s="160"/>
      <c r="IX93" s="160"/>
      <c r="IY93" s="160"/>
      <c r="IZ93" s="160"/>
      <c r="JA93" s="160"/>
      <c r="JB93" s="160"/>
      <c r="JC93" s="160"/>
      <c r="JD93" s="160"/>
      <c r="JE93" s="160"/>
      <c r="JF93" s="160"/>
      <c r="JG93" s="160"/>
      <c r="JH93" s="160"/>
      <c r="JI93" s="160"/>
      <c r="JJ93" s="160"/>
      <c r="JK93" s="160"/>
      <c r="JL93" s="160"/>
      <c r="JM93" s="160"/>
      <c r="JN93" s="160"/>
      <c r="JO93" s="160"/>
      <c r="JP93" s="160"/>
      <c r="JQ93" s="160"/>
      <c r="JR93" s="160"/>
      <c r="JS93" s="160"/>
      <c r="JT93" s="160"/>
      <c r="JU93" s="160"/>
      <c r="JV93" s="160"/>
      <c r="JW93" s="160"/>
      <c r="JX93" s="160"/>
      <c r="JY93" s="160"/>
      <c r="JZ93" s="160"/>
      <c r="KA93" s="160"/>
      <c r="KB93" s="160"/>
      <c r="KC93" s="160"/>
      <c r="KD93" s="160"/>
      <c r="KE93" s="160"/>
      <c r="KF93" s="160"/>
      <c r="KG93" s="160"/>
      <c r="KH93" s="160"/>
      <c r="KI93" s="160"/>
      <c r="KJ93" s="160"/>
      <c r="KK93" s="160"/>
      <c r="KL93" s="160"/>
      <c r="KM93" s="160"/>
      <c r="KN93" s="160"/>
      <c r="KO93" s="160"/>
      <c r="KP93" s="160"/>
      <c r="KQ93" s="160"/>
      <c r="KR93" s="160"/>
      <c r="KS93" s="160"/>
      <c r="KT93" s="160"/>
      <c r="KU93" s="160"/>
      <c r="KV93" s="160"/>
      <c r="KW93" s="160"/>
      <c r="KX93" s="160"/>
      <c r="KY93" s="160"/>
      <c r="KZ93" s="160"/>
      <c r="LA93" s="160"/>
      <c r="LB93" s="160"/>
      <c r="LC93" s="160"/>
      <c r="LD93" s="160"/>
      <c r="LE93" s="160"/>
      <c r="LF93" s="160"/>
      <c r="LG93" s="160"/>
      <c r="LH93" s="160"/>
      <c r="LI93" s="160"/>
      <c r="LJ93" s="160"/>
      <c r="LK93" s="160"/>
      <c r="LL93" s="160"/>
      <c r="LM93" s="160"/>
      <c r="LN93" s="160"/>
      <c r="LO93" s="160"/>
      <c r="LP93" s="160"/>
      <c r="LQ93" s="160"/>
      <c r="LR93" s="160"/>
      <c r="LS93" s="160"/>
      <c r="LT93" s="160"/>
      <c r="LU93" s="160"/>
      <c r="LV93" s="160"/>
      <c r="LW93" s="160"/>
      <c r="LX93" s="160"/>
      <c r="LY93" s="160"/>
      <c r="LZ93" s="160"/>
      <c r="MA93" s="160"/>
      <c r="MB93" s="160"/>
      <c r="MC93" s="160"/>
      <c r="MD93" s="160"/>
      <c r="ME93" s="160"/>
      <c r="MF93" s="160"/>
      <c r="MG93" s="160"/>
      <c r="MH93" s="160"/>
      <c r="MI93" s="160"/>
      <c r="MJ93" s="160"/>
      <c r="MK93" s="160"/>
      <c r="ML93" s="160"/>
      <c r="MM93" s="160"/>
      <c r="MN93" s="160"/>
      <c r="MO93" s="160"/>
      <c r="MP93" s="160"/>
      <c r="MQ93" s="160"/>
      <c r="MR93" s="160"/>
      <c r="MS93" s="160"/>
      <c r="MT93" s="160"/>
      <c r="MU93" s="160"/>
      <c r="MV93" s="160"/>
      <c r="MW93" s="160"/>
      <c r="MX93" s="160"/>
      <c r="MY93" s="160"/>
      <c r="MZ93" s="160"/>
      <c r="NA93" s="160"/>
      <c r="NB93" s="160"/>
      <c r="NC93" s="160"/>
      <c r="ND93" s="160"/>
      <c r="NE93" s="160"/>
      <c r="NF93" s="160"/>
      <c r="NG93" s="160"/>
      <c r="NH93" s="160"/>
      <c r="NI93" s="160"/>
      <c r="NJ93" s="160"/>
      <c r="NK93" s="160"/>
      <c r="NL93" s="160"/>
      <c r="NM93" s="160"/>
      <c r="NN93" s="160"/>
      <c r="NO93" s="160"/>
      <c r="NP93" s="160"/>
      <c r="NQ93" s="160"/>
      <c r="NR93" s="160"/>
      <c r="NS93" s="160"/>
      <c r="NT93" s="160"/>
      <c r="NU93" s="160"/>
      <c r="NV93" s="160"/>
      <c r="NW93" s="160"/>
      <c r="NX93" s="160"/>
      <c r="NY93" s="160"/>
      <c r="NZ93" s="160"/>
      <c r="OA93" s="160"/>
      <c r="OB93" s="160"/>
      <c r="OC93" s="160"/>
      <c r="OD93" s="160"/>
      <c r="OE93" s="160"/>
      <c r="OF93" s="160"/>
      <c r="OG93" s="160"/>
      <c r="OH93" s="160"/>
      <c r="OI93" s="160"/>
      <c r="OJ93" s="160"/>
      <c r="OK93" s="160"/>
      <c r="OL93" s="160"/>
      <c r="OM93" s="160"/>
      <c r="ON93" s="160"/>
      <c r="OO93" s="160"/>
      <c r="OP93" s="160"/>
      <c r="OQ93" s="160"/>
      <c r="OR93" s="160"/>
      <c r="OS93" s="160"/>
      <c r="OT93" s="160"/>
      <c r="OU93" s="160"/>
      <c r="OV93" s="160"/>
      <c r="OW93" s="160"/>
      <c r="OX93" s="160"/>
      <c r="OY93" s="160"/>
      <c r="OZ93" s="160"/>
      <c r="PA93" s="160"/>
      <c r="PB93" s="160"/>
      <c r="PC93" s="160"/>
      <c r="PD93" s="160"/>
      <c r="PE93" s="160"/>
      <c r="PF93" s="160"/>
      <c r="PG93" s="160"/>
      <c r="PH93" s="160"/>
      <c r="PI93" s="160"/>
      <c r="PJ93" s="160"/>
      <c r="PK93" s="160"/>
      <c r="PL93" s="160"/>
      <c r="PM93" s="160"/>
      <c r="PN93" s="160"/>
      <c r="PO93" s="160"/>
      <c r="PP93" s="160"/>
      <c r="PQ93" s="160"/>
      <c r="PR93" s="160"/>
      <c r="PS93" s="160"/>
      <c r="PT93" s="160"/>
      <c r="PU93" s="160"/>
      <c r="PV93" s="160"/>
      <c r="PW93" s="160"/>
      <c r="PX93" s="160"/>
      <c r="PY93" s="160"/>
      <c r="PZ93" s="160"/>
      <c r="QA93" s="160"/>
      <c r="QB93" s="160"/>
      <c r="QC93" s="160"/>
      <c r="QD93" s="160"/>
      <c r="QE93" s="160"/>
      <c r="QF93" s="160"/>
      <c r="QG93" s="160"/>
      <c r="QH93" s="160"/>
      <c r="QI93" s="160"/>
      <c r="QJ93" s="160"/>
      <c r="QK93" s="160"/>
      <c r="QL93" s="160"/>
      <c r="QM93" s="160"/>
      <c r="QN93" s="160"/>
      <c r="QO93" s="160"/>
      <c r="QP93" s="160"/>
      <c r="QQ93" s="160"/>
      <c r="QR93" s="160"/>
      <c r="QS93" s="160"/>
      <c r="QT93" s="160"/>
      <c r="QU93" s="160"/>
      <c r="QV93" s="160"/>
      <c r="QW93" s="160"/>
      <c r="QX93" s="160"/>
      <c r="QY93" s="160"/>
      <c r="QZ93" s="160"/>
      <c r="RA93" s="160"/>
      <c r="RB93" s="160"/>
      <c r="RC93" s="160"/>
      <c r="RD93" s="160"/>
      <c r="RE93" s="160"/>
      <c r="RF93" s="160"/>
      <c r="RG93" s="160"/>
      <c r="RH93" s="160"/>
      <c r="RI93" s="160"/>
      <c r="RJ93" s="160"/>
      <c r="RK93" s="160"/>
      <c r="RL93" s="160"/>
      <c r="RM93" s="160"/>
      <c r="RN93" s="160"/>
      <c r="RO93" s="160"/>
      <c r="RP93" s="160"/>
      <c r="RQ93" s="160"/>
      <c r="RR93" s="160"/>
      <c r="RS93" s="160"/>
      <c r="RT93" s="160"/>
      <c r="RU93" s="160"/>
      <c r="RV93" s="160"/>
      <c r="RW93" s="160"/>
      <c r="RX93" s="160"/>
      <c r="RY93" s="160"/>
      <c r="RZ93" s="160"/>
      <c r="SA93" s="160"/>
      <c r="SB93" s="160"/>
      <c r="SC93" s="160"/>
      <c r="SD93" s="160"/>
      <c r="SE93" s="160"/>
      <c r="SF93" s="160"/>
      <c r="SG93" s="160"/>
      <c r="SH93" s="160"/>
      <c r="SI93" s="160"/>
      <c r="SJ93" s="160"/>
      <c r="SK93" s="160"/>
      <c r="SL93" s="160"/>
      <c r="SM93" s="160"/>
      <c r="SN93" s="160"/>
      <c r="SO93" s="160"/>
      <c r="SP93" s="160"/>
      <c r="SQ93" s="160"/>
      <c r="SR93" s="160"/>
      <c r="SS93" s="160"/>
      <c r="ST93" s="160"/>
      <c r="SU93" s="160"/>
      <c r="SV93" s="160"/>
      <c r="SW93" s="160"/>
      <c r="SX93" s="160"/>
      <c r="SY93" s="160"/>
      <c r="SZ93" s="160"/>
      <c r="TA93" s="160"/>
      <c r="TB93" s="160"/>
      <c r="TC93" s="160"/>
      <c r="TD93" s="160"/>
      <c r="TE93" s="160"/>
      <c r="TF93" s="160"/>
    </row>
    <row r="94" spans="1:526">
      <c r="A94" s="160"/>
      <c r="B94" s="160"/>
      <c r="C94" s="160"/>
      <c r="D94" s="160"/>
      <c r="E94" s="160"/>
      <c r="F94" s="160"/>
      <c r="G94" s="160"/>
      <c r="H94" s="160"/>
      <c r="I94" s="160"/>
      <c r="J94" s="160"/>
      <c r="K94" s="160"/>
      <c r="L94" s="160"/>
      <c r="M94" s="160"/>
      <c r="N94" s="160"/>
      <c r="O94" s="160"/>
      <c r="P94" s="160"/>
      <c r="Q94" s="160"/>
      <c r="R94" s="160"/>
      <c r="S94" s="160"/>
      <c r="T94" s="160"/>
      <c r="U94" s="160"/>
      <c r="V94" s="160"/>
      <c r="W94" s="160"/>
      <c r="X94" s="160"/>
      <c r="Y94" s="160"/>
      <c r="Z94" s="160"/>
      <c r="AA94" s="160"/>
      <c r="AB94" s="160"/>
      <c r="AC94" s="160"/>
      <c r="AD94" s="160"/>
      <c r="AE94" s="160"/>
      <c r="AF94" s="160"/>
      <c r="AG94" s="160"/>
      <c r="AH94" s="160"/>
      <c r="AI94" s="160"/>
      <c r="AJ94" s="160"/>
      <c r="AK94" s="160"/>
      <c r="AL94" s="160"/>
      <c r="AM94" s="160"/>
      <c r="AN94" s="160"/>
      <c r="AO94" s="160"/>
      <c r="AP94" s="160"/>
      <c r="AQ94" s="160"/>
      <c r="AR94" s="160"/>
      <c r="AS94" s="160"/>
      <c r="AT94" s="160"/>
      <c r="AU94" s="160"/>
      <c r="AV94" s="160"/>
      <c r="AW94" s="160"/>
      <c r="AX94" s="160"/>
      <c r="AY94" s="160"/>
      <c r="AZ94" s="160"/>
      <c r="BA94" s="160"/>
      <c r="BB94" s="160"/>
      <c r="BC94" s="160"/>
      <c r="BD94" s="160"/>
      <c r="BE94" s="160"/>
      <c r="BF94" s="160"/>
      <c r="BG94" s="160"/>
      <c r="BH94" s="160"/>
      <c r="BI94" s="160"/>
      <c r="BJ94" s="160"/>
      <c r="BK94" s="160"/>
      <c r="BL94" s="160"/>
      <c r="BM94" s="160"/>
      <c r="BN94" s="160"/>
      <c r="BO94" s="160"/>
      <c r="BP94" s="160"/>
      <c r="BQ94" s="160"/>
      <c r="BR94" s="160"/>
      <c r="BS94" s="160"/>
      <c r="BT94" s="160"/>
      <c r="BU94" s="160"/>
      <c r="BV94" s="160"/>
      <c r="BW94" s="160"/>
      <c r="BX94" s="160"/>
      <c r="BY94" s="160"/>
      <c r="BZ94" s="160"/>
      <c r="CA94" s="160"/>
      <c r="CB94" s="160"/>
      <c r="CC94" s="160"/>
      <c r="CD94" s="160"/>
      <c r="CE94" s="160"/>
      <c r="CF94" s="160"/>
      <c r="CG94" s="160"/>
      <c r="CH94" s="160"/>
      <c r="CI94" s="160"/>
      <c r="CJ94" s="160"/>
      <c r="CK94" s="160"/>
      <c r="CL94" s="160"/>
      <c r="CM94" s="160"/>
      <c r="CN94" s="160"/>
      <c r="CO94" s="160"/>
      <c r="CP94" s="160"/>
      <c r="CQ94" s="160"/>
      <c r="CR94" s="160"/>
      <c r="CS94" s="160"/>
      <c r="CT94" s="160"/>
      <c r="CU94" s="160"/>
      <c r="CV94" s="160"/>
      <c r="CW94" s="160"/>
      <c r="CX94" s="160"/>
      <c r="CY94" s="160"/>
      <c r="CZ94" s="160"/>
      <c r="DA94" s="160"/>
      <c r="DB94" s="160"/>
      <c r="DC94" s="160"/>
      <c r="DD94" s="160"/>
      <c r="DE94" s="160"/>
      <c r="DF94" s="160"/>
      <c r="DG94" s="160"/>
      <c r="DH94" s="160"/>
      <c r="DI94" s="160"/>
      <c r="DJ94" s="160"/>
      <c r="DK94" s="160"/>
      <c r="DL94" s="160"/>
      <c r="DM94" s="160"/>
      <c r="DN94" s="160"/>
      <c r="DO94" s="160"/>
      <c r="DP94" s="160"/>
      <c r="DQ94" s="160"/>
      <c r="DR94" s="160"/>
      <c r="DS94" s="160"/>
      <c r="DT94" s="160"/>
      <c r="DU94" s="160"/>
      <c r="DV94" s="160"/>
      <c r="DW94" s="160"/>
      <c r="DX94" s="160"/>
      <c r="DY94" s="160"/>
      <c r="DZ94" s="160"/>
      <c r="EA94" s="160"/>
      <c r="EB94" s="160"/>
      <c r="EC94" s="160"/>
      <c r="ED94" s="160"/>
      <c r="EE94" s="160"/>
      <c r="EF94" s="160"/>
      <c r="EG94" s="160"/>
      <c r="EH94" s="160"/>
      <c r="EI94" s="160"/>
      <c r="EJ94" s="160"/>
      <c r="EK94" s="160"/>
      <c r="EL94" s="160"/>
      <c r="EM94" s="160"/>
      <c r="EN94" s="160"/>
      <c r="EO94" s="160"/>
      <c r="EP94" s="160"/>
      <c r="EQ94" s="160"/>
      <c r="ER94" s="160"/>
      <c r="ES94" s="160"/>
      <c r="ET94" s="160"/>
      <c r="EU94" s="160"/>
      <c r="EV94" s="160"/>
      <c r="EW94" s="160"/>
      <c r="EX94" s="160"/>
      <c r="EY94" s="160"/>
      <c r="EZ94" s="160"/>
      <c r="FA94" s="160"/>
      <c r="FB94" s="160"/>
      <c r="FC94" s="160"/>
      <c r="FD94" s="160"/>
      <c r="FE94" s="160"/>
      <c r="FF94" s="160"/>
      <c r="FG94" s="160"/>
      <c r="FH94" s="160"/>
      <c r="FI94" s="160"/>
      <c r="FJ94" s="160"/>
      <c r="FK94" s="160"/>
      <c r="FL94" s="160"/>
      <c r="FM94" s="160"/>
      <c r="FN94" s="160"/>
      <c r="FO94" s="160"/>
      <c r="FP94" s="160"/>
      <c r="FQ94" s="160"/>
      <c r="FR94" s="160"/>
      <c r="FS94" s="160"/>
      <c r="FT94" s="160"/>
      <c r="FU94" s="160"/>
      <c r="FV94" s="160"/>
      <c r="FW94" s="160"/>
      <c r="FX94" s="160"/>
      <c r="FY94" s="160"/>
      <c r="FZ94" s="160"/>
      <c r="GA94" s="160"/>
      <c r="GB94" s="160"/>
      <c r="GC94" s="160"/>
      <c r="GD94" s="160"/>
      <c r="GE94" s="160"/>
      <c r="GF94" s="160"/>
      <c r="GG94" s="160"/>
      <c r="GH94" s="160"/>
      <c r="GI94" s="160"/>
      <c r="GJ94" s="160"/>
      <c r="GK94" s="160"/>
      <c r="GL94" s="160"/>
      <c r="GM94" s="160"/>
      <c r="GN94" s="160"/>
      <c r="GO94" s="160"/>
      <c r="GP94" s="160"/>
      <c r="GQ94" s="160"/>
      <c r="GR94" s="160"/>
      <c r="GS94" s="160"/>
      <c r="GT94" s="160"/>
      <c r="GU94" s="160"/>
      <c r="GV94" s="160"/>
      <c r="GW94" s="160"/>
      <c r="GX94" s="160"/>
      <c r="GY94" s="160"/>
      <c r="GZ94" s="160"/>
      <c r="HA94" s="160"/>
      <c r="HB94" s="160"/>
      <c r="HC94" s="160"/>
      <c r="HD94" s="160"/>
      <c r="HE94" s="160"/>
      <c r="HF94" s="160"/>
      <c r="HG94" s="160"/>
      <c r="HH94" s="160"/>
      <c r="HI94" s="160"/>
      <c r="HJ94" s="160"/>
      <c r="HK94" s="160"/>
      <c r="HL94" s="160"/>
      <c r="HM94" s="160"/>
      <c r="HN94" s="160"/>
      <c r="HO94" s="160"/>
      <c r="HP94" s="160"/>
      <c r="HQ94" s="160"/>
      <c r="HR94" s="160"/>
      <c r="HS94" s="160"/>
      <c r="HT94" s="160"/>
      <c r="HU94" s="160"/>
      <c r="HV94" s="160"/>
      <c r="HW94" s="160"/>
      <c r="HX94" s="160"/>
      <c r="HY94" s="160"/>
      <c r="HZ94" s="160"/>
      <c r="IA94" s="160"/>
      <c r="IB94" s="160"/>
      <c r="IC94" s="160"/>
      <c r="ID94" s="160"/>
      <c r="IE94" s="160"/>
      <c r="IF94" s="160"/>
      <c r="IG94" s="160"/>
      <c r="IH94" s="160"/>
      <c r="II94" s="160"/>
      <c r="IJ94" s="160"/>
      <c r="IK94" s="160"/>
      <c r="IL94" s="160"/>
      <c r="IM94" s="160"/>
      <c r="IN94" s="160"/>
      <c r="IO94" s="160"/>
      <c r="IP94" s="160"/>
      <c r="IQ94" s="160"/>
      <c r="IR94" s="160"/>
      <c r="IS94" s="160"/>
      <c r="IT94" s="160"/>
      <c r="IU94" s="160"/>
      <c r="IV94" s="160"/>
      <c r="IW94" s="160"/>
      <c r="IX94" s="160"/>
      <c r="IY94" s="160"/>
      <c r="IZ94" s="160"/>
      <c r="JA94" s="160"/>
      <c r="JB94" s="160"/>
      <c r="JC94" s="160"/>
      <c r="JD94" s="160"/>
      <c r="JE94" s="160"/>
      <c r="JF94" s="160"/>
      <c r="JG94" s="160"/>
      <c r="JH94" s="160"/>
      <c r="JI94" s="160"/>
      <c r="JJ94" s="160"/>
      <c r="JK94" s="160"/>
      <c r="JL94" s="160"/>
      <c r="JM94" s="160"/>
      <c r="JN94" s="160"/>
      <c r="JO94" s="160"/>
      <c r="JP94" s="160"/>
      <c r="JQ94" s="160"/>
      <c r="JR94" s="160"/>
      <c r="JS94" s="160"/>
      <c r="JT94" s="160"/>
      <c r="JU94" s="160"/>
      <c r="JV94" s="160"/>
      <c r="JW94" s="160"/>
      <c r="JX94" s="160"/>
      <c r="JY94" s="160"/>
      <c r="JZ94" s="160"/>
      <c r="KA94" s="160"/>
      <c r="KB94" s="160"/>
      <c r="KC94" s="160"/>
      <c r="KD94" s="160"/>
      <c r="KE94" s="160"/>
      <c r="KF94" s="160"/>
      <c r="KG94" s="160"/>
      <c r="KH94" s="160"/>
      <c r="KI94" s="160"/>
      <c r="KJ94" s="160"/>
      <c r="KK94" s="160"/>
      <c r="KL94" s="160"/>
      <c r="KM94" s="160"/>
      <c r="KN94" s="160"/>
      <c r="KO94" s="160"/>
      <c r="KP94" s="160"/>
      <c r="KQ94" s="160"/>
      <c r="KR94" s="160"/>
      <c r="KS94" s="160"/>
      <c r="KT94" s="160"/>
      <c r="KU94" s="160"/>
      <c r="KV94" s="160"/>
      <c r="KW94" s="160"/>
      <c r="KX94" s="160"/>
      <c r="KY94" s="160"/>
      <c r="KZ94" s="160"/>
      <c r="LA94" s="160"/>
      <c r="LB94" s="160"/>
      <c r="LC94" s="160"/>
      <c r="LD94" s="160"/>
      <c r="LE94" s="160"/>
      <c r="LF94" s="160"/>
      <c r="LG94" s="160"/>
      <c r="LH94" s="160"/>
      <c r="LI94" s="160"/>
      <c r="LJ94" s="160"/>
      <c r="LK94" s="160"/>
      <c r="LL94" s="160"/>
      <c r="LM94" s="160"/>
      <c r="LN94" s="160"/>
      <c r="LO94" s="160"/>
      <c r="LP94" s="160"/>
      <c r="LQ94" s="160"/>
      <c r="LR94" s="160"/>
      <c r="LS94" s="160"/>
      <c r="LT94" s="160"/>
      <c r="LU94" s="160"/>
      <c r="LV94" s="160"/>
      <c r="LW94" s="160"/>
      <c r="LX94" s="160"/>
      <c r="LY94" s="160"/>
      <c r="LZ94" s="160"/>
      <c r="MA94" s="160"/>
      <c r="MB94" s="160"/>
      <c r="MC94" s="160"/>
      <c r="MD94" s="160"/>
      <c r="ME94" s="160"/>
      <c r="MF94" s="160"/>
      <c r="MG94" s="160"/>
      <c r="MH94" s="160"/>
      <c r="MI94" s="160"/>
      <c r="MJ94" s="160"/>
      <c r="MK94" s="160"/>
      <c r="ML94" s="160"/>
      <c r="MM94" s="160"/>
      <c r="MN94" s="160"/>
      <c r="MO94" s="160"/>
      <c r="MP94" s="160"/>
      <c r="MQ94" s="160"/>
      <c r="MR94" s="160"/>
      <c r="MS94" s="160"/>
      <c r="MT94" s="160"/>
      <c r="MU94" s="160"/>
      <c r="MV94" s="160"/>
      <c r="MW94" s="160"/>
      <c r="MX94" s="160"/>
      <c r="MY94" s="160"/>
      <c r="MZ94" s="160"/>
      <c r="NA94" s="160"/>
      <c r="NB94" s="160"/>
      <c r="NC94" s="160"/>
      <c r="ND94" s="160"/>
      <c r="NE94" s="160"/>
      <c r="NF94" s="160"/>
      <c r="NG94" s="160"/>
      <c r="NH94" s="160"/>
      <c r="NI94" s="160"/>
      <c r="NJ94" s="160"/>
      <c r="NK94" s="160"/>
      <c r="NL94" s="160"/>
      <c r="NM94" s="160"/>
      <c r="NN94" s="160"/>
      <c r="NO94" s="160"/>
      <c r="NP94" s="160"/>
      <c r="NQ94" s="160"/>
      <c r="NR94" s="160"/>
      <c r="NS94" s="160"/>
      <c r="NT94" s="160"/>
      <c r="NU94" s="160"/>
      <c r="NV94" s="160"/>
      <c r="NW94" s="160"/>
      <c r="NX94" s="160"/>
      <c r="NY94" s="160"/>
      <c r="NZ94" s="160"/>
      <c r="OA94" s="160"/>
      <c r="OB94" s="160"/>
      <c r="OC94" s="160"/>
      <c r="OD94" s="160"/>
      <c r="OE94" s="160"/>
      <c r="OF94" s="160"/>
      <c r="OG94" s="160"/>
      <c r="OH94" s="160"/>
      <c r="OI94" s="160"/>
      <c r="OJ94" s="160"/>
      <c r="OK94" s="160"/>
      <c r="OL94" s="160"/>
      <c r="OM94" s="160"/>
      <c r="ON94" s="160"/>
      <c r="OO94" s="160"/>
      <c r="OP94" s="160"/>
      <c r="OQ94" s="160"/>
      <c r="OR94" s="160"/>
      <c r="OS94" s="160"/>
      <c r="OT94" s="160"/>
      <c r="OU94" s="160"/>
      <c r="OV94" s="160"/>
      <c r="OW94" s="160"/>
      <c r="OX94" s="160"/>
      <c r="OY94" s="160"/>
      <c r="OZ94" s="160"/>
      <c r="PA94" s="160"/>
      <c r="PB94" s="160"/>
      <c r="PC94" s="160"/>
      <c r="PD94" s="160"/>
      <c r="PE94" s="160"/>
      <c r="PF94" s="160"/>
      <c r="PG94" s="160"/>
      <c r="PH94" s="160"/>
      <c r="PI94" s="160"/>
      <c r="PJ94" s="160"/>
      <c r="PK94" s="160"/>
      <c r="PL94" s="160"/>
      <c r="PM94" s="160"/>
      <c r="PN94" s="160"/>
      <c r="PO94" s="160"/>
      <c r="PP94" s="160"/>
      <c r="PQ94" s="160"/>
      <c r="PR94" s="160"/>
      <c r="PS94" s="160"/>
      <c r="PT94" s="160"/>
      <c r="PU94" s="160"/>
      <c r="PV94" s="160"/>
      <c r="PW94" s="160"/>
      <c r="PX94" s="160"/>
      <c r="PY94" s="160"/>
      <c r="PZ94" s="160"/>
      <c r="QA94" s="160"/>
      <c r="QB94" s="160"/>
      <c r="QC94" s="160"/>
      <c r="QD94" s="160"/>
      <c r="QE94" s="160"/>
      <c r="QF94" s="160"/>
      <c r="QG94" s="160"/>
      <c r="QH94" s="160"/>
      <c r="QI94" s="160"/>
      <c r="QJ94" s="160"/>
      <c r="QK94" s="160"/>
      <c r="QL94" s="160"/>
      <c r="QM94" s="160"/>
      <c r="QN94" s="160"/>
      <c r="QO94" s="160"/>
      <c r="QP94" s="160"/>
      <c r="QQ94" s="160"/>
      <c r="QR94" s="160"/>
      <c r="QS94" s="160"/>
      <c r="QT94" s="160"/>
      <c r="QU94" s="160"/>
      <c r="QV94" s="160"/>
      <c r="QW94" s="160"/>
      <c r="QX94" s="160"/>
      <c r="QY94" s="160"/>
      <c r="QZ94" s="160"/>
      <c r="RA94" s="160"/>
      <c r="RB94" s="160"/>
      <c r="RC94" s="160"/>
      <c r="RD94" s="160"/>
      <c r="RE94" s="160"/>
      <c r="RF94" s="160"/>
      <c r="RG94" s="160"/>
      <c r="RH94" s="160"/>
      <c r="RI94" s="160"/>
      <c r="RJ94" s="160"/>
      <c r="RK94" s="160"/>
      <c r="RL94" s="160"/>
      <c r="RM94" s="160"/>
      <c r="RN94" s="160"/>
      <c r="RO94" s="160"/>
      <c r="RP94" s="160"/>
      <c r="RQ94" s="160"/>
      <c r="RR94" s="160"/>
      <c r="RS94" s="160"/>
      <c r="RT94" s="160"/>
      <c r="RU94" s="160"/>
      <c r="RV94" s="160"/>
      <c r="RW94" s="160"/>
      <c r="RX94" s="160"/>
      <c r="RY94" s="160"/>
      <c r="RZ94" s="160"/>
      <c r="SA94" s="160"/>
      <c r="SB94" s="160"/>
      <c r="SC94" s="160"/>
      <c r="SD94" s="160"/>
      <c r="SE94" s="160"/>
      <c r="SF94" s="160"/>
      <c r="SG94" s="160"/>
      <c r="SH94" s="160"/>
      <c r="SI94" s="160"/>
      <c r="SJ94" s="160"/>
      <c r="SK94" s="160"/>
      <c r="SL94" s="160"/>
      <c r="SM94" s="160"/>
      <c r="SN94" s="160"/>
      <c r="SO94" s="160"/>
      <c r="SP94" s="160"/>
      <c r="SQ94" s="160"/>
      <c r="SR94" s="160"/>
      <c r="SS94" s="160"/>
      <c r="ST94" s="160"/>
      <c r="SU94" s="160"/>
      <c r="SV94" s="160"/>
      <c r="SW94" s="160"/>
      <c r="SX94" s="160"/>
      <c r="SY94" s="160"/>
      <c r="SZ94" s="160"/>
      <c r="TA94" s="160"/>
      <c r="TB94" s="160"/>
      <c r="TC94" s="160"/>
      <c r="TD94" s="160"/>
      <c r="TE94" s="160"/>
      <c r="TF94" s="160"/>
    </row>
    <row r="95" spans="1:526">
      <c r="A95" s="160"/>
      <c r="B95" s="160"/>
      <c r="C95" s="160"/>
      <c r="D95" s="160"/>
      <c r="E95" s="160"/>
      <c r="F95" s="160"/>
      <c r="G95" s="160"/>
      <c r="H95" s="160"/>
      <c r="I95" s="160"/>
      <c r="J95" s="160"/>
      <c r="K95" s="160"/>
      <c r="L95" s="160"/>
      <c r="M95" s="160"/>
      <c r="N95" s="160"/>
      <c r="O95" s="160"/>
      <c r="P95" s="160"/>
      <c r="Q95" s="160"/>
      <c r="R95" s="160"/>
      <c r="S95" s="160"/>
      <c r="T95" s="160"/>
      <c r="U95" s="160"/>
      <c r="V95" s="160"/>
      <c r="W95" s="160"/>
      <c r="X95" s="160"/>
      <c r="Y95" s="160"/>
      <c r="Z95" s="160"/>
      <c r="AA95" s="160"/>
      <c r="AB95" s="160"/>
      <c r="AC95" s="160"/>
      <c r="AD95" s="160"/>
      <c r="AE95" s="160"/>
      <c r="AF95" s="160"/>
      <c r="AG95" s="160"/>
      <c r="AH95" s="160"/>
      <c r="AI95" s="160"/>
      <c r="AJ95" s="160"/>
      <c r="AK95" s="160"/>
      <c r="AL95" s="160"/>
      <c r="AM95" s="160"/>
      <c r="AN95" s="160"/>
      <c r="AO95" s="160"/>
      <c r="AP95" s="160"/>
      <c r="AQ95" s="160"/>
      <c r="AR95" s="160"/>
      <c r="AS95" s="160"/>
      <c r="AT95" s="160"/>
      <c r="AU95" s="160"/>
      <c r="AV95" s="160"/>
      <c r="AW95" s="160"/>
      <c r="AX95" s="160"/>
      <c r="AY95" s="160"/>
      <c r="AZ95" s="160"/>
      <c r="BA95" s="160"/>
      <c r="BB95" s="160"/>
      <c r="BC95" s="160"/>
      <c r="BD95" s="160"/>
      <c r="BE95" s="160"/>
      <c r="BF95" s="160"/>
      <c r="BG95" s="160"/>
      <c r="BH95" s="160"/>
      <c r="BI95" s="160"/>
      <c r="BJ95" s="160"/>
      <c r="BK95" s="160"/>
      <c r="BL95" s="160"/>
      <c r="BM95" s="160"/>
      <c r="BN95" s="160"/>
      <c r="BO95" s="160"/>
      <c r="BP95" s="160"/>
      <c r="BQ95" s="160"/>
      <c r="BR95" s="160"/>
      <c r="BS95" s="160"/>
      <c r="BT95" s="160"/>
      <c r="BU95" s="160"/>
      <c r="BV95" s="160"/>
      <c r="BW95" s="160"/>
      <c r="BX95" s="160"/>
      <c r="BY95" s="160"/>
      <c r="BZ95" s="160"/>
      <c r="CA95" s="160"/>
      <c r="CB95" s="160"/>
      <c r="CC95" s="160"/>
      <c r="CD95" s="160"/>
      <c r="CE95" s="160"/>
      <c r="CF95" s="160"/>
      <c r="CG95" s="160"/>
      <c r="CH95" s="160"/>
      <c r="CI95" s="160"/>
      <c r="CJ95" s="160"/>
      <c r="CK95" s="160"/>
      <c r="CL95" s="160"/>
      <c r="CM95" s="160"/>
      <c r="CN95" s="160"/>
      <c r="CO95" s="160"/>
      <c r="CP95" s="160"/>
      <c r="CQ95" s="160"/>
      <c r="CR95" s="160"/>
      <c r="CS95" s="160"/>
      <c r="CT95" s="160"/>
      <c r="CU95" s="160"/>
      <c r="CV95" s="160"/>
      <c r="CW95" s="160"/>
      <c r="CX95" s="160"/>
      <c r="CY95" s="160"/>
      <c r="CZ95" s="160"/>
      <c r="DA95" s="160"/>
      <c r="DB95" s="160"/>
      <c r="DC95" s="160"/>
      <c r="DD95" s="160"/>
      <c r="DE95" s="160"/>
      <c r="DF95" s="160"/>
      <c r="DG95" s="160"/>
      <c r="DH95" s="160"/>
      <c r="DI95" s="160"/>
      <c r="DJ95" s="160"/>
      <c r="DK95" s="160"/>
      <c r="DL95" s="160"/>
      <c r="DM95" s="160"/>
      <c r="DN95" s="160"/>
      <c r="DO95" s="160"/>
      <c r="DP95" s="160"/>
      <c r="DQ95" s="160"/>
      <c r="DR95" s="160"/>
      <c r="DS95" s="160"/>
      <c r="DT95" s="160"/>
      <c r="DU95" s="160"/>
      <c r="DV95" s="160"/>
      <c r="DW95" s="160"/>
      <c r="DX95" s="160"/>
      <c r="DY95" s="160"/>
      <c r="DZ95" s="160"/>
      <c r="EA95" s="160"/>
      <c r="EB95" s="160"/>
      <c r="EC95" s="160"/>
      <c r="ED95" s="160"/>
      <c r="EE95" s="160"/>
      <c r="EF95" s="160"/>
      <c r="EG95" s="160"/>
      <c r="EH95" s="160"/>
      <c r="EI95" s="160"/>
      <c r="EJ95" s="160"/>
      <c r="EK95" s="160"/>
      <c r="EL95" s="160"/>
      <c r="EM95" s="160"/>
      <c r="EN95" s="160"/>
      <c r="EO95" s="160"/>
      <c r="EP95" s="160"/>
      <c r="EQ95" s="160"/>
      <c r="ER95" s="160"/>
      <c r="ES95" s="160"/>
      <c r="ET95" s="160"/>
      <c r="EU95" s="160"/>
      <c r="EV95" s="160"/>
      <c r="EW95" s="160"/>
      <c r="EX95" s="160"/>
      <c r="EY95" s="160"/>
      <c r="EZ95" s="160"/>
      <c r="FA95" s="160"/>
      <c r="FB95" s="160"/>
      <c r="FC95" s="160"/>
      <c r="FD95" s="160"/>
      <c r="FE95" s="160"/>
      <c r="FF95" s="160"/>
      <c r="FG95" s="160"/>
      <c r="FH95" s="160"/>
      <c r="FI95" s="160"/>
      <c r="FJ95" s="160"/>
      <c r="FK95" s="160"/>
      <c r="FL95" s="160"/>
      <c r="FM95" s="160"/>
      <c r="FN95" s="160"/>
      <c r="FO95" s="160"/>
      <c r="FP95" s="160"/>
      <c r="FQ95" s="160"/>
      <c r="FR95" s="160"/>
      <c r="FS95" s="160"/>
      <c r="FT95" s="160"/>
      <c r="FU95" s="160"/>
      <c r="FV95" s="160"/>
      <c r="FW95" s="160"/>
      <c r="FX95" s="160"/>
      <c r="FY95" s="160"/>
      <c r="FZ95" s="160"/>
      <c r="GA95" s="160"/>
      <c r="GB95" s="160"/>
      <c r="GC95" s="160"/>
      <c r="GD95" s="160"/>
      <c r="GE95" s="160"/>
      <c r="GF95" s="160"/>
      <c r="GG95" s="160"/>
      <c r="GH95" s="160"/>
      <c r="GI95" s="160"/>
      <c r="GJ95" s="160"/>
      <c r="GK95" s="160"/>
      <c r="GL95" s="160"/>
      <c r="GM95" s="160"/>
      <c r="GN95" s="160"/>
      <c r="GO95" s="160"/>
      <c r="GP95" s="160"/>
      <c r="GQ95" s="160"/>
      <c r="GR95" s="160"/>
      <c r="GS95" s="160"/>
      <c r="GT95" s="160"/>
      <c r="GU95" s="160"/>
      <c r="GV95" s="160"/>
      <c r="GW95" s="160"/>
      <c r="GX95" s="160"/>
      <c r="GY95" s="160"/>
      <c r="GZ95" s="160"/>
      <c r="HA95" s="160"/>
      <c r="HB95" s="160"/>
      <c r="HC95" s="160"/>
      <c r="HD95" s="160"/>
      <c r="HE95" s="160"/>
      <c r="HF95" s="160"/>
      <c r="HG95" s="160"/>
      <c r="HH95" s="160"/>
      <c r="HI95" s="160"/>
      <c r="HJ95" s="160"/>
      <c r="HK95" s="160"/>
      <c r="HL95" s="160"/>
      <c r="HM95" s="160"/>
      <c r="HN95" s="160"/>
      <c r="HO95" s="160"/>
      <c r="HP95" s="160"/>
      <c r="HQ95" s="160"/>
      <c r="HR95" s="160"/>
      <c r="HS95" s="160"/>
      <c r="HT95" s="160"/>
      <c r="HU95" s="160"/>
      <c r="HV95" s="160"/>
      <c r="HW95" s="160"/>
      <c r="HX95" s="160"/>
      <c r="HY95" s="160"/>
      <c r="HZ95" s="160"/>
      <c r="IA95" s="160"/>
      <c r="IB95" s="160"/>
      <c r="IC95" s="160"/>
      <c r="ID95" s="160"/>
      <c r="IE95" s="160"/>
      <c r="IF95" s="160"/>
      <c r="IG95" s="160"/>
      <c r="IH95" s="160"/>
      <c r="II95" s="160"/>
      <c r="IJ95" s="160"/>
      <c r="IK95" s="160"/>
      <c r="IL95" s="160"/>
      <c r="IM95" s="160"/>
      <c r="IN95" s="160"/>
      <c r="IO95" s="160"/>
      <c r="IP95" s="160"/>
      <c r="IQ95" s="160"/>
      <c r="IR95" s="160"/>
      <c r="IS95" s="160"/>
      <c r="IT95" s="160"/>
      <c r="IU95" s="160"/>
      <c r="IV95" s="160"/>
      <c r="IW95" s="160"/>
      <c r="IX95" s="160"/>
      <c r="IY95" s="160"/>
      <c r="IZ95" s="160"/>
      <c r="JA95" s="160"/>
      <c r="JB95" s="160"/>
      <c r="JC95" s="160"/>
      <c r="JD95" s="160"/>
      <c r="JE95" s="160"/>
      <c r="JF95" s="160"/>
      <c r="JG95" s="160"/>
      <c r="JH95" s="160"/>
      <c r="JI95" s="160"/>
      <c r="JJ95" s="160"/>
      <c r="JK95" s="160"/>
      <c r="JL95" s="160"/>
      <c r="JM95" s="160"/>
      <c r="JN95" s="160"/>
      <c r="JO95" s="160"/>
      <c r="JP95" s="160"/>
      <c r="JQ95" s="160"/>
      <c r="JR95" s="160"/>
      <c r="JS95" s="160"/>
      <c r="JT95" s="160"/>
      <c r="JU95" s="160"/>
      <c r="JV95" s="160"/>
      <c r="JW95" s="160"/>
      <c r="JX95" s="160"/>
      <c r="JY95" s="160"/>
      <c r="JZ95" s="160"/>
      <c r="KA95" s="160"/>
      <c r="KB95" s="160"/>
      <c r="KC95" s="160"/>
      <c r="KD95" s="160"/>
      <c r="KE95" s="160"/>
      <c r="KF95" s="160"/>
      <c r="KG95" s="160"/>
      <c r="KH95" s="160"/>
      <c r="KI95" s="160"/>
      <c r="KJ95" s="160"/>
      <c r="KK95" s="160"/>
      <c r="KL95" s="160"/>
      <c r="KM95" s="160"/>
      <c r="KN95" s="160"/>
      <c r="KO95" s="160"/>
      <c r="KP95" s="160"/>
      <c r="KQ95" s="160"/>
      <c r="KR95" s="160"/>
      <c r="KS95" s="160"/>
      <c r="KT95" s="160"/>
      <c r="KU95" s="160"/>
      <c r="KV95" s="160"/>
      <c r="KW95" s="160"/>
      <c r="KX95" s="160"/>
      <c r="KY95" s="160"/>
      <c r="KZ95" s="160"/>
      <c r="LA95" s="160"/>
      <c r="LB95" s="160"/>
      <c r="LC95" s="160"/>
      <c r="LD95" s="160"/>
      <c r="LE95" s="160"/>
      <c r="LF95" s="160"/>
      <c r="LG95" s="160"/>
      <c r="LH95" s="160"/>
      <c r="LI95" s="160"/>
      <c r="LJ95" s="160"/>
      <c r="LK95" s="160"/>
      <c r="LL95" s="160"/>
      <c r="LM95" s="160"/>
      <c r="LN95" s="160"/>
      <c r="LO95" s="160"/>
      <c r="LP95" s="160"/>
      <c r="LQ95" s="160"/>
      <c r="LR95" s="160"/>
      <c r="LS95" s="160"/>
      <c r="LT95" s="160"/>
      <c r="LU95" s="160"/>
      <c r="LV95" s="160"/>
      <c r="LW95" s="160"/>
      <c r="LX95" s="160"/>
      <c r="LY95" s="160"/>
      <c r="LZ95" s="160"/>
      <c r="MA95" s="160"/>
      <c r="MB95" s="160"/>
      <c r="MC95" s="160"/>
      <c r="MD95" s="160"/>
      <c r="ME95" s="160"/>
      <c r="MF95" s="160"/>
      <c r="MG95" s="160"/>
      <c r="MH95" s="160"/>
      <c r="MI95" s="160"/>
      <c r="MJ95" s="160"/>
      <c r="MK95" s="160"/>
      <c r="ML95" s="160"/>
      <c r="MM95" s="160"/>
      <c r="MN95" s="160"/>
      <c r="MO95" s="160"/>
      <c r="MP95" s="160"/>
      <c r="MQ95" s="160"/>
      <c r="MR95" s="160"/>
      <c r="MS95" s="160"/>
      <c r="MT95" s="160"/>
      <c r="MU95" s="160"/>
      <c r="MV95" s="160"/>
      <c r="MW95" s="160"/>
      <c r="MX95" s="160"/>
      <c r="MY95" s="160"/>
      <c r="MZ95" s="160"/>
      <c r="NA95" s="160"/>
      <c r="NB95" s="160"/>
      <c r="NC95" s="160"/>
      <c r="ND95" s="160"/>
      <c r="NE95" s="160"/>
      <c r="NF95" s="160"/>
      <c r="NG95" s="160"/>
      <c r="NH95" s="160"/>
      <c r="NI95" s="160"/>
      <c r="NJ95" s="160"/>
      <c r="NK95" s="160"/>
      <c r="NL95" s="160"/>
      <c r="NM95" s="160"/>
      <c r="NN95" s="160"/>
      <c r="NO95" s="160"/>
      <c r="NP95" s="160"/>
      <c r="NQ95" s="160"/>
      <c r="NR95" s="160"/>
      <c r="NS95" s="160"/>
      <c r="NT95" s="160"/>
      <c r="NU95" s="160"/>
      <c r="NV95" s="160"/>
      <c r="NW95" s="160"/>
      <c r="NX95" s="160"/>
      <c r="NY95" s="160"/>
      <c r="NZ95" s="160"/>
      <c r="OA95" s="160"/>
      <c r="OB95" s="160"/>
      <c r="OC95" s="160"/>
      <c r="OD95" s="160"/>
      <c r="OE95" s="160"/>
      <c r="OF95" s="160"/>
      <c r="OG95" s="160"/>
      <c r="OH95" s="160"/>
      <c r="OI95" s="160"/>
      <c r="OJ95" s="160"/>
      <c r="OK95" s="160"/>
      <c r="OL95" s="160"/>
      <c r="OM95" s="160"/>
      <c r="ON95" s="160"/>
      <c r="OO95" s="160"/>
      <c r="OP95" s="160"/>
      <c r="OQ95" s="160"/>
      <c r="OR95" s="160"/>
      <c r="OS95" s="160"/>
      <c r="OT95" s="160"/>
      <c r="OU95" s="160"/>
      <c r="OV95" s="160"/>
      <c r="OW95" s="160"/>
      <c r="OX95" s="160"/>
      <c r="OY95" s="160"/>
      <c r="OZ95" s="160"/>
      <c r="PA95" s="160"/>
      <c r="PB95" s="160"/>
      <c r="PC95" s="160"/>
      <c r="PD95" s="160"/>
      <c r="PE95" s="160"/>
      <c r="PF95" s="160"/>
      <c r="PG95" s="160"/>
      <c r="PH95" s="160"/>
      <c r="PI95" s="160"/>
      <c r="PJ95" s="160"/>
      <c r="PK95" s="160"/>
      <c r="PL95" s="160"/>
      <c r="PM95" s="160"/>
      <c r="PN95" s="160"/>
      <c r="PO95" s="160"/>
      <c r="PP95" s="160"/>
      <c r="PQ95" s="160"/>
      <c r="PR95" s="160"/>
      <c r="PS95" s="160"/>
      <c r="PT95" s="160"/>
      <c r="PU95" s="160"/>
      <c r="PV95" s="160"/>
      <c r="PW95" s="160"/>
      <c r="PX95" s="160"/>
      <c r="PY95" s="160"/>
      <c r="PZ95" s="160"/>
      <c r="QA95" s="160"/>
      <c r="QB95" s="160"/>
      <c r="QC95" s="160"/>
      <c r="QD95" s="160"/>
      <c r="QE95" s="160"/>
      <c r="QF95" s="160"/>
      <c r="QG95" s="160"/>
      <c r="QH95" s="160"/>
      <c r="QI95" s="160"/>
      <c r="QJ95" s="160"/>
      <c r="QK95" s="160"/>
      <c r="QL95" s="160"/>
      <c r="QM95" s="160"/>
      <c r="QN95" s="160"/>
      <c r="QO95" s="160"/>
      <c r="QP95" s="160"/>
      <c r="QQ95" s="160"/>
      <c r="QR95" s="160"/>
      <c r="QS95" s="160"/>
      <c r="QT95" s="160"/>
      <c r="QU95" s="160"/>
      <c r="QV95" s="160"/>
      <c r="QW95" s="160"/>
      <c r="QX95" s="160"/>
      <c r="QY95" s="160"/>
      <c r="QZ95" s="160"/>
      <c r="RA95" s="160"/>
      <c r="RB95" s="160"/>
      <c r="RC95" s="160"/>
      <c r="RD95" s="160"/>
      <c r="RE95" s="160"/>
      <c r="RF95" s="160"/>
      <c r="RG95" s="160"/>
      <c r="RH95" s="160"/>
      <c r="RI95" s="160"/>
      <c r="RJ95" s="160"/>
      <c r="RK95" s="160"/>
      <c r="RL95" s="160"/>
      <c r="RM95" s="160"/>
      <c r="RN95" s="160"/>
      <c r="RO95" s="160"/>
      <c r="RP95" s="160"/>
      <c r="RQ95" s="160"/>
      <c r="RR95" s="160"/>
      <c r="RS95" s="160"/>
      <c r="RT95" s="160"/>
      <c r="RU95" s="160"/>
      <c r="RV95" s="160"/>
      <c r="RW95" s="160"/>
      <c r="RX95" s="160"/>
      <c r="RY95" s="160"/>
      <c r="RZ95" s="160"/>
      <c r="SA95" s="160"/>
      <c r="SB95" s="160"/>
      <c r="SC95" s="160"/>
      <c r="SD95" s="160"/>
      <c r="SE95" s="160"/>
      <c r="SF95" s="160"/>
      <c r="SG95" s="160"/>
      <c r="SH95" s="160"/>
      <c r="SI95" s="160"/>
      <c r="SJ95" s="160"/>
      <c r="SK95" s="160"/>
      <c r="SL95" s="160"/>
      <c r="SM95" s="160"/>
      <c r="SN95" s="160"/>
      <c r="SO95" s="160"/>
      <c r="SP95" s="160"/>
      <c r="SQ95" s="160"/>
      <c r="SR95" s="160"/>
      <c r="SS95" s="160"/>
      <c r="ST95" s="160"/>
      <c r="SU95" s="160"/>
      <c r="SV95" s="160"/>
      <c r="SW95" s="160"/>
      <c r="SX95" s="160"/>
      <c r="SY95" s="160"/>
      <c r="SZ95" s="160"/>
      <c r="TA95" s="160"/>
      <c r="TB95" s="160"/>
      <c r="TC95" s="160"/>
      <c r="TD95" s="160"/>
      <c r="TE95" s="160"/>
      <c r="TF95" s="160"/>
    </row>
    <row r="96" spans="1:526">
      <c r="A96" s="160"/>
      <c r="B96" s="160"/>
      <c r="C96" s="160"/>
      <c r="D96" s="160"/>
      <c r="E96" s="160"/>
      <c r="F96" s="160"/>
      <c r="G96" s="160"/>
      <c r="H96" s="160"/>
      <c r="I96" s="160"/>
      <c r="J96" s="160"/>
      <c r="K96" s="160"/>
      <c r="L96" s="160"/>
      <c r="M96" s="160"/>
      <c r="N96" s="160"/>
      <c r="O96" s="160"/>
      <c r="P96" s="160"/>
      <c r="Q96" s="160"/>
      <c r="R96" s="160"/>
      <c r="S96" s="160"/>
      <c r="T96" s="160"/>
      <c r="U96" s="160"/>
      <c r="V96" s="160"/>
      <c r="W96" s="160"/>
      <c r="X96" s="160"/>
      <c r="Y96" s="160"/>
      <c r="Z96" s="160"/>
      <c r="AA96" s="160"/>
      <c r="AB96" s="160"/>
      <c r="AC96" s="160"/>
      <c r="AD96" s="160"/>
      <c r="AE96" s="160"/>
      <c r="AF96" s="160"/>
      <c r="AG96" s="160"/>
      <c r="AH96" s="160"/>
      <c r="AI96" s="160"/>
      <c r="AJ96" s="160"/>
      <c r="AK96" s="160"/>
      <c r="AL96" s="160"/>
      <c r="AM96" s="160"/>
      <c r="AN96" s="160"/>
      <c r="AO96" s="160"/>
      <c r="AP96" s="160"/>
      <c r="AQ96" s="160"/>
      <c r="AR96" s="160"/>
      <c r="AS96" s="160"/>
      <c r="AT96" s="160"/>
      <c r="AU96" s="160"/>
      <c r="AV96" s="160"/>
      <c r="AW96" s="160"/>
      <c r="AX96" s="160"/>
      <c r="AY96" s="160"/>
      <c r="AZ96" s="160"/>
      <c r="BA96" s="160"/>
      <c r="BB96" s="160"/>
      <c r="BC96" s="160"/>
      <c r="BD96" s="160"/>
      <c r="BE96" s="160"/>
      <c r="BF96" s="160"/>
      <c r="BG96" s="160"/>
      <c r="BH96" s="160"/>
      <c r="BI96" s="160"/>
      <c r="BJ96" s="160"/>
      <c r="BK96" s="160"/>
      <c r="BL96" s="160"/>
      <c r="BM96" s="160"/>
      <c r="BN96" s="160"/>
      <c r="BO96" s="160"/>
      <c r="BP96" s="160"/>
      <c r="BQ96" s="160"/>
      <c r="BR96" s="160"/>
      <c r="BS96" s="160"/>
      <c r="BT96" s="160"/>
      <c r="BU96" s="160"/>
      <c r="BV96" s="160"/>
      <c r="BW96" s="160"/>
      <c r="BX96" s="160"/>
      <c r="BY96" s="160"/>
      <c r="BZ96" s="160"/>
      <c r="CA96" s="160"/>
      <c r="CB96" s="160"/>
      <c r="CC96" s="160"/>
      <c r="CD96" s="160"/>
      <c r="CE96" s="160"/>
      <c r="CF96" s="160"/>
      <c r="CG96" s="160"/>
      <c r="CH96" s="160"/>
      <c r="CI96" s="160"/>
      <c r="CJ96" s="160"/>
      <c r="CK96" s="160"/>
      <c r="CL96" s="160"/>
      <c r="CM96" s="160"/>
      <c r="CN96" s="160"/>
      <c r="CO96" s="160"/>
      <c r="CP96" s="160"/>
      <c r="CQ96" s="160"/>
      <c r="CR96" s="160"/>
      <c r="CS96" s="160"/>
      <c r="CT96" s="160"/>
      <c r="CU96" s="160"/>
      <c r="CV96" s="160"/>
      <c r="CW96" s="160"/>
      <c r="CX96" s="160"/>
      <c r="CY96" s="160"/>
      <c r="CZ96" s="160"/>
      <c r="DA96" s="160"/>
      <c r="DB96" s="160"/>
      <c r="DC96" s="160"/>
      <c r="DD96" s="160"/>
      <c r="DE96" s="160"/>
      <c r="DF96" s="160"/>
      <c r="DG96" s="160"/>
      <c r="DH96" s="160"/>
      <c r="DI96" s="160"/>
      <c r="DJ96" s="160"/>
      <c r="DK96" s="160"/>
      <c r="DL96" s="160"/>
      <c r="DM96" s="160"/>
      <c r="DN96" s="160"/>
      <c r="DO96" s="160"/>
      <c r="DP96" s="160"/>
      <c r="DQ96" s="160"/>
      <c r="DR96" s="160"/>
      <c r="DS96" s="160"/>
      <c r="DT96" s="160"/>
      <c r="DU96" s="160"/>
      <c r="DV96" s="160"/>
      <c r="DW96" s="160"/>
      <c r="DX96" s="160"/>
      <c r="DY96" s="160"/>
      <c r="DZ96" s="160"/>
      <c r="EA96" s="160"/>
      <c r="EB96" s="160"/>
      <c r="EC96" s="160"/>
      <c r="ED96" s="160"/>
      <c r="EE96" s="160"/>
      <c r="EF96" s="160"/>
      <c r="EG96" s="160"/>
      <c r="EH96" s="160"/>
      <c r="EI96" s="160"/>
      <c r="EJ96" s="160"/>
      <c r="EK96" s="160"/>
      <c r="EL96" s="160"/>
      <c r="EM96" s="160"/>
      <c r="EN96" s="160"/>
      <c r="EO96" s="160"/>
      <c r="EP96" s="160"/>
      <c r="EQ96" s="160"/>
      <c r="ER96" s="160"/>
      <c r="ES96" s="160"/>
      <c r="ET96" s="160"/>
      <c r="EU96" s="160"/>
      <c r="EV96" s="160"/>
      <c r="EW96" s="160"/>
      <c r="EX96" s="160"/>
      <c r="EY96" s="160"/>
      <c r="EZ96" s="160"/>
      <c r="FA96" s="160"/>
      <c r="FB96" s="160"/>
      <c r="FC96" s="160"/>
      <c r="FD96" s="160"/>
      <c r="FE96" s="160"/>
      <c r="FF96" s="160"/>
      <c r="FG96" s="160"/>
      <c r="FH96" s="160"/>
      <c r="FI96" s="160"/>
      <c r="FJ96" s="160"/>
      <c r="FK96" s="160"/>
      <c r="FL96" s="160"/>
      <c r="FM96" s="160"/>
      <c r="FN96" s="160"/>
      <c r="FO96" s="160"/>
      <c r="FP96" s="160"/>
      <c r="FQ96" s="160"/>
      <c r="FR96" s="160"/>
      <c r="FS96" s="160"/>
      <c r="FT96" s="160"/>
      <c r="FU96" s="160"/>
      <c r="FV96" s="160"/>
      <c r="FW96" s="160"/>
      <c r="FX96" s="160"/>
      <c r="FY96" s="160"/>
      <c r="FZ96" s="160"/>
      <c r="GA96" s="160"/>
      <c r="GB96" s="160"/>
      <c r="GC96" s="160"/>
      <c r="GD96" s="160"/>
      <c r="GE96" s="160"/>
      <c r="GF96" s="160"/>
      <c r="GG96" s="160"/>
      <c r="GH96" s="160"/>
      <c r="GI96" s="160"/>
      <c r="GJ96" s="160"/>
      <c r="GK96" s="160"/>
      <c r="GL96" s="160"/>
      <c r="GM96" s="160"/>
      <c r="GN96" s="160"/>
      <c r="GO96" s="160"/>
      <c r="GP96" s="160"/>
      <c r="GQ96" s="160"/>
      <c r="GR96" s="160"/>
      <c r="GS96" s="160"/>
      <c r="GT96" s="160"/>
      <c r="GU96" s="160"/>
      <c r="GV96" s="160"/>
      <c r="GW96" s="160"/>
      <c r="GX96" s="160"/>
      <c r="GY96" s="160"/>
      <c r="GZ96" s="160"/>
      <c r="HA96" s="160"/>
      <c r="HB96" s="160"/>
      <c r="HC96" s="160"/>
      <c r="HD96" s="160"/>
      <c r="HE96" s="160"/>
      <c r="HF96" s="160"/>
      <c r="HG96" s="160"/>
      <c r="HH96" s="160"/>
      <c r="HI96" s="160"/>
      <c r="HJ96" s="160"/>
      <c r="HK96" s="160"/>
      <c r="HL96" s="160"/>
      <c r="HM96" s="160"/>
      <c r="HN96" s="160"/>
      <c r="HO96" s="160"/>
      <c r="HP96" s="160"/>
      <c r="HQ96" s="160"/>
      <c r="HR96" s="160"/>
      <c r="HS96" s="160"/>
      <c r="HT96" s="160"/>
      <c r="HU96" s="160"/>
      <c r="HV96" s="160"/>
      <c r="HW96" s="160"/>
      <c r="HX96" s="160"/>
      <c r="HY96" s="160"/>
      <c r="HZ96" s="160"/>
      <c r="IA96" s="160"/>
      <c r="IB96" s="160"/>
      <c r="IC96" s="160"/>
      <c r="ID96" s="160"/>
      <c r="IE96" s="160"/>
      <c r="IF96" s="160"/>
      <c r="IG96" s="160"/>
      <c r="IH96" s="160"/>
      <c r="II96" s="160"/>
      <c r="IJ96" s="160"/>
      <c r="IK96" s="160"/>
      <c r="IL96" s="160"/>
      <c r="IM96" s="160"/>
      <c r="IN96" s="160"/>
      <c r="IO96" s="160"/>
      <c r="IP96" s="160"/>
      <c r="IQ96" s="160"/>
      <c r="IR96" s="160"/>
      <c r="IS96" s="160"/>
      <c r="IT96" s="160"/>
      <c r="IU96" s="160"/>
      <c r="IV96" s="160"/>
      <c r="IW96" s="160"/>
      <c r="IX96" s="160"/>
      <c r="IY96" s="160"/>
      <c r="IZ96" s="160"/>
      <c r="JA96" s="160"/>
      <c r="JB96" s="160"/>
      <c r="JC96" s="160"/>
      <c r="JD96" s="160"/>
      <c r="JE96" s="160"/>
      <c r="JF96" s="160"/>
      <c r="JG96" s="160"/>
      <c r="JH96" s="160"/>
      <c r="JI96" s="160"/>
      <c r="JJ96" s="160"/>
      <c r="JK96" s="160"/>
      <c r="JL96" s="160"/>
      <c r="JM96" s="160"/>
      <c r="JN96" s="160"/>
      <c r="JO96" s="160"/>
      <c r="JP96" s="160"/>
      <c r="JQ96" s="160"/>
      <c r="JR96" s="160"/>
      <c r="JS96" s="160"/>
      <c r="JT96" s="160"/>
      <c r="JU96" s="160"/>
      <c r="JV96" s="160"/>
      <c r="JW96" s="160"/>
      <c r="JX96" s="160"/>
      <c r="JY96" s="160"/>
      <c r="JZ96" s="160"/>
      <c r="KA96" s="160"/>
      <c r="KB96" s="160"/>
      <c r="KC96" s="160"/>
      <c r="KD96" s="160"/>
      <c r="KE96" s="160"/>
      <c r="KF96" s="160"/>
      <c r="KG96" s="160"/>
      <c r="KH96" s="160"/>
      <c r="KI96" s="160"/>
      <c r="KJ96" s="160"/>
      <c r="KK96" s="160"/>
      <c r="KL96" s="160"/>
      <c r="KM96" s="160"/>
      <c r="KN96" s="160"/>
      <c r="KO96" s="160"/>
      <c r="KP96" s="160"/>
      <c r="KQ96" s="160"/>
      <c r="KR96" s="160"/>
      <c r="KS96" s="160"/>
      <c r="KT96" s="160"/>
      <c r="KU96" s="160"/>
      <c r="KV96" s="160"/>
      <c r="KW96" s="160"/>
      <c r="KX96" s="160"/>
      <c r="KY96" s="160"/>
      <c r="KZ96" s="160"/>
      <c r="LA96" s="160"/>
      <c r="LB96" s="160"/>
      <c r="LC96" s="160"/>
      <c r="LD96" s="160"/>
      <c r="LE96" s="160"/>
      <c r="LF96" s="160"/>
      <c r="LG96" s="160"/>
      <c r="LH96" s="160"/>
      <c r="LI96" s="160"/>
      <c r="LJ96" s="160"/>
      <c r="LK96" s="160"/>
      <c r="LL96" s="160"/>
      <c r="LM96" s="160"/>
      <c r="LN96" s="160"/>
      <c r="LO96" s="160"/>
      <c r="LP96" s="160"/>
      <c r="LQ96" s="160"/>
      <c r="LR96" s="160"/>
      <c r="LS96" s="160"/>
      <c r="LT96" s="160"/>
      <c r="LU96" s="160"/>
      <c r="LV96" s="160"/>
      <c r="LW96" s="160"/>
      <c r="LX96" s="160"/>
      <c r="LY96" s="160"/>
      <c r="LZ96" s="160"/>
      <c r="MA96" s="160"/>
      <c r="MB96" s="160"/>
      <c r="MC96" s="160"/>
      <c r="MD96" s="160"/>
      <c r="ME96" s="160"/>
      <c r="MF96" s="160"/>
      <c r="MG96" s="160"/>
      <c r="MH96" s="160"/>
      <c r="MI96" s="160"/>
      <c r="MJ96" s="160"/>
      <c r="MK96" s="160"/>
      <c r="ML96" s="160"/>
      <c r="MM96" s="160"/>
      <c r="MN96" s="160"/>
      <c r="MO96" s="160"/>
      <c r="MP96" s="160"/>
      <c r="MQ96" s="160"/>
      <c r="MR96" s="160"/>
      <c r="MS96" s="160"/>
      <c r="MT96" s="160"/>
      <c r="MU96" s="160"/>
      <c r="MV96" s="160"/>
      <c r="MW96" s="160"/>
      <c r="MX96" s="160"/>
      <c r="MY96" s="160"/>
      <c r="MZ96" s="160"/>
      <c r="NA96" s="160"/>
      <c r="NB96" s="160"/>
      <c r="NC96" s="160"/>
      <c r="ND96" s="160"/>
      <c r="NE96" s="160"/>
      <c r="NF96" s="160"/>
      <c r="NG96" s="160"/>
      <c r="NH96" s="160"/>
      <c r="NI96" s="160"/>
      <c r="NJ96" s="160"/>
      <c r="NK96" s="160"/>
      <c r="NL96" s="160"/>
      <c r="NM96" s="160"/>
      <c r="NN96" s="160"/>
      <c r="NO96" s="160"/>
      <c r="NP96" s="160"/>
      <c r="NQ96" s="160"/>
      <c r="NR96" s="160"/>
      <c r="NS96" s="160"/>
      <c r="NT96" s="160"/>
      <c r="NU96" s="160"/>
      <c r="NV96" s="160"/>
      <c r="NW96" s="160"/>
      <c r="NX96" s="160"/>
      <c r="NY96" s="160"/>
      <c r="NZ96" s="160"/>
      <c r="OA96" s="160"/>
      <c r="OB96" s="160"/>
      <c r="OC96" s="160"/>
      <c r="OD96" s="160"/>
      <c r="OE96" s="160"/>
      <c r="OF96" s="160"/>
      <c r="OG96" s="160"/>
      <c r="OH96" s="160"/>
      <c r="OI96" s="160"/>
      <c r="OJ96" s="160"/>
      <c r="OK96" s="160"/>
      <c r="OL96" s="160"/>
      <c r="OM96" s="160"/>
      <c r="ON96" s="160"/>
      <c r="OO96" s="160"/>
      <c r="OP96" s="160"/>
      <c r="OQ96" s="160"/>
      <c r="OR96" s="160"/>
      <c r="OS96" s="160"/>
      <c r="OT96" s="160"/>
      <c r="OU96" s="160"/>
      <c r="OV96" s="160"/>
      <c r="OW96" s="160"/>
      <c r="OX96" s="160"/>
      <c r="OY96" s="160"/>
      <c r="OZ96" s="160"/>
      <c r="PA96" s="160"/>
      <c r="PB96" s="160"/>
      <c r="PC96" s="160"/>
      <c r="PD96" s="160"/>
      <c r="PE96" s="160"/>
      <c r="PF96" s="160"/>
      <c r="PG96" s="160"/>
      <c r="PH96" s="160"/>
      <c r="PI96" s="160"/>
      <c r="PJ96" s="160"/>
      <c r="PK96" s="160"/>
      <c r="PL96" s="160"/>
      <c r="PM96" s="160"/>
      <c r="PN96" s="160"/>
      <c r="PO96" s="160"/>
      <c r="PP96" s="160"/>
      <c r="PQ96" s="160"/>
      <c r="PR96" s="160"/>
      <c r="PS96" s="160"/>
      <c r="PT96" s="160"/>
      <c r="PU96" s="160"/>
      <c r="PV96" s="160"/>
      <c r="PW96" s="160"/>
      <c r="PX96" s="160"/>
      <c r="PY96" s="160"/>
      <c r="PZ96" s="160"/>
      <c r="QA96" s="160"/>
      <c r="QB96" s="160"/>
      <c r="QC96" s="160"/>
      <c r="QD96" s="160"/>
      <c r="QE96" s="160"/>
      <c r="QF96" s="160"/>
      <c r="QG96" s="160"/>
      <c r="QH96" s="160"/>
      <c r="QI96" s="160"/>
      <c r="QJ96" s="160"/>
      <c r="QK96" s="160"/>
      <c r="QL96" s="160"/>
      <c r="QM96" s="160"/>
      <c r="QN96" s="160"/>
      <c r="QO96" s="160"/>
      <c r="QP96" s="160"/>
      <c r="QQ96" s="160"/>
      <c r="QR96" s="160"/>
      <c r="QS96" s="160"/>
      <c r="QT96" s="160"/>
      <c r="QU96" s="160"/>
      <c r="QV96" s="160"/>
      <c r="QW96" s="160"/>
      <c r="QX96" s="160"/>
      <c r="QY96" s="160"/>
      <c r="QZ96" s="160"/>
      <c r="RA96" s="160"/>
      <c r="RB96" s="160"/>
      <c r="RC96" s="160"/>
      <c r="RD96" s="160"/>
      <c r="RE96" s="160"/>
      <c r="RF96" s="160"/>
      <c r="RG96" s="160"/>
      <c r="RH96" s="160"/>
      <c r="RI96" s="160"/>
      <c r="RJ96" s="160"/>
      <c r="RK96" s="160"/>
      <c r="RL96" s="160"/>
      <c r="RM96" s="160"/>
      <c r="RN96" s="160"/>
      <c r="RO96" s="160"/>
      <c r="RP96" s="160"/>
      <c r="RQ96" s="160"/>
      <c r="RR96" s="160"/>
      <c r="RS96" s="160"/>
      <c r="RT96" s="160"/>
      <c r="RU96" s="160"/>
      <c r="RV96" s="160"/>
      <c r="RW96" s="160"/>
      <c r="RX96" s="160"/>
      <c r="RY96" s="160"/>
      <c r="RZ96" s="160"/>
      <c r="SA96" s="160"/>
      <c r="SB96" s="160"/>
      <c r="SC96" s="160"/>
      <c r="SD96" s="160"/>
      <c r="SE96" s="160"/>
      <c r="SF96" s="160"/>
      <c r="SG96" s="160"/>
      <c r="SH96" s="160"/>
      <c r="SI96" s="160"/>
      <c r="SJ96" s="160"/>
      <c r="SK96" s="160"/>
      <c r="SL96" s="160"/>
      <c r="SM96" s="160"/>
      <c r="SN96" s="160"/>
      <c r="SO96" s="160"/>
      <c r="SP96" s="160"/>
      <c r="SQ96" s="160"/>
      <c r="SR96" s="160"/>
      <c r="SS96" s="160"/>
      <c r="ST96" s="160"/>
      <c r="SU96" s="160"/>
      <c r="SV96" s="160"/>
      <c r="SW96" s="160"/>
      <c r="SX96" s="160"/>
      <c r="SY96" s="160"/>
      <c r="SZ96" s="160"/>
      <c r="TA96" s="160"/>
      <c r="TB96" s="160"/>
      <c r="TC96" s="160"/>
      <c r="TD96" s="160"/>
      <c r="TE96" s="160"/>
      <c r="TF96" s="160"/>
    </row>
    <row r="97" spans="1:526">
      <c r="A97" s="160"/>
      <c r="B97" s="160"/>
      <c r="C97" s="160"/>
      <c r="D97" s="160"/>
      <c r="E97" s="160"/>
      <c r="F97" s="160"/>
      <c r="G97" s="160"/>
      <c r="H97" s="160"/>
      <c r="I97" s="160"/>
      <c r="J97" s="160"/>
      <c r="K97" s="160"/>
      <c r="L97" s="160"/>
      <c r="M97" s="160"/>
      <c r="N97" s="160"/>
      <c r="O97" s="160"/>
      <c r="P97" s="160"/>
      <c r="Q97" s="160"/>
      <c r="R97" s="160"/>
      <c r="S97" s="160"/>
      <c r="T97" s="160"/>
      <c r="U97" s="160"/>
      <c r="V97" s="160"/>
      <c r="W97" s="160"/>
      <c r="X97" s="160"/>
      <c r="Y97" s="160"/>
      <c r="Z97" s="160"/>
      <c r="AA97" s="160"/>
      <c r="AB97" s="160"/>
      <c r="AC97" s="160"/>
      <c r="AD97" s="160"/>
      <c r="AE97" s="160"/>
      <c r="AF97" s="160"/>
      <c r="AG97" s="160"/>
      <c r="AH97" s="160"/>
      <c r="AI97" s="160"/>
      <c r="AJ97" s="160"/>
      <c r="AK97" s="160"/>
      <c r="AL97" s="160"/>
      <c r="AM97" s="160"/>
      <c r="AN97" s="160"/>
      <c r="AO97" s="160"/>
      <c r="AP97" s="160"/>
      <c r="AQ97" s="160"/>
      <c r="AR97" s="160"/>
      <c r="AS97" s="160"/>
      <c r="AT97" s="160"/>
      <c r="AU97" s="160"/>
      <c r="AV97" s="160"/>
      <c r="AW97" s="160"/>
      <c r="AX97" s="160"/>
      <c r="AY97" s="160"/>
      <c r="AZ97" s="160"/>
      <c r="BA97" s="160"/>
      <c r="BB97" s="160"/>
      <c r="BC97" s="160"/>
      <c r="BD97" s="160"/>
      <c r="BE97" s="160"/>
      <c r="BF97" s="160"/>
      <c r="BG97" s="160"/>
      <c r="BH97" s="160"/>
      <c r="BI97" s="160"/>
      <c r="BJ97" s="160"/>
      <c r="BK97" s="160"/>
      <c r="BL97" s="160"/>
      <c r="BM97" s="160"/>
      <c r="BN97" s="160"/>
      <c r="BO97" s="160"/>
      <c r="BP97" s="160"/>
      <c r="BQ97" s="160"/>
      <c r="BR97" s="160"/>
      <c r="BS97" s="160"/>
      <c r="BT97" s="160"/>
      <c r="BU97" s="160"/>
      <c r="BV97" s="160"/>
      <c r="BW97" s="160"/>
      <c r="BX97" s="160"/>
      <c r="BY97" s="160"/>
      <c r="BZ97" s="160"/>
      <c r="CA97" s="160"/>
      <c r="CB97" s="160"/>
      <c r="CC97" s="160"/>
      <c r="CD97" s="160"/>
      <c r="CE97" s="160"/>
      <c r="CF97" s="160"/>
      <c r="CG97" s="160"/>
      <c r="CH97" s="160"/>
      <c r="CI97" s="160"/>
      <c r="CJ97" s="160"/>
      <c r="CK97" s="160"/>
      <c r="CL97" s="160"/>
      <c r="CM97" s="160"/>
      <c r="CN97" s="160"/>
      <c r="CO97" s="160"/>
      <c r="CP97" s="160"/>
      <c r="CQ97" s="160"/>
      <c r="CR97" s="160"/>
      <c r="CS97" s="160"/>
      <c r="CT97" s="160"/>
      <c r="CU97" s="160"/>
      <c r="CV97" s="160"/>
      <c r="CW97" s="160"/>
      <c r="CX97" s="160"/>
      <c r="CY97" s="160"/>
      <c r="CZ97" s="160"/>
      <c r="DA97" s="160"/>
      <c r="DB97" s="160"/>
      <c r="DC97" s="160"/>
      <c r="DD97" s="160"/>
      <c r="DE97" s="160"/>
      <c r="DF97" s="160"/>
      <c r="DG97" s="160"/>
      <c r="DH97" s="160"/>
      <c r="DI97" s="160"/>
      <c r="DJ97" s="160"/>
      <c r="DK97" s="160"/>
      <c r="DL97" s="160"/>
      <c r="DM97" s="160"/>
      <c r="DN97" s="160"/>
      <c r="DO97" s="160"/>
      <c r="DP97" s="160"/>
      <c r="DQ97" s="160"/>
      <c r="DR97" s="160"/>
      <c r="DS97" s="160"/>
      <c r="DT97" s="160"/>
      <c r="DU97" s="160"/>
      <c r="DV97" s="160"/>
      <c r="DW97" s="160"/>
      <c r="DX97" s="160"/>
      <c r="DY97" s="160"/>
      <c r="DZ97" s="160"/>
      <c r="EA97" s="160"/>
      <c r="EB97" s="160"/>
      <c r="EC97" s="160"/>
      <c r="ED97" s="160"/>
      <c r="EE97" s="160"/>
      <c r="EF97" s="160"/>
      <c r="EG97" s="160"/>
      <c r="EH97" s="160"/>
      <c r="EI97" s="160"/>
      <c r="EJ97" s="160"/>
      <c r="EK97" s="160"/>
      <c r="EL97" s="160"/>
      <c r="EM97" s="160"/>
      <c r="EN97" s="160"/>
      <c r="EO97" s="160"/>
      <c r="EP97" s="160"/>
      <c r="EQ97" s="160"/>
      <c r="ER97" s="160"/>
      <c r="ES97" s="160"/>
      <c r="ET97" s="160"/>
      <c r="EU97" s="160"/>
      <c r="EV97" s="160"/>
      <c r="EW97" s="160"/>
      <c r="EX97" s="160"/>
      <c r="EY97" s="160"/>
      <c r="EZ97" s="160"/>
      <c r="FA97" s="160"/>
      <c r="FB97" s="160"/>
      <c r="FC97" s="160"/>
      <c r="FD97" s="160"/>
      <c r="FE97" s="160"/>
      <c r="FF97" s="160"/>
      <c r="FG97" s="160"/>
      <c r="FH97" s="160"/>
      <c r="FI97" s="160"/>
      <c r="FJ97" s="160"/>
      <c r="FK97" s="160"/>
      <c r="FL97" s="160"/>
      <c r="FM97" s="160"/>
      <c r="FN97" s="160"/>
      <c r="FO97" s="160"/>
      <c r="FP97" s="160"/>
      <c r="FQ97" s="160"/>
      <c r="FR97" s="160"/>
      <c r="FS97" s="160"/>
      <c r="FT97" s="160"/>
      <c r="FU97" s="160"/>
      <c r="FV97" s="160"/>
      <c r="FW97" s="160"/>
      <c r="FX97" s="160"/>
      <c r="FY97" s="160"/>
      <c r="FZ97" s="160"/>
      <c r="GA97" s="160"/>
      <c r="GB97" s="160"/>
      <c r="GC97" s="160"/>
      <c r="GD97" s="160"/>
      <c r="GE97" s="160"/>
      <c r="GF97" s="160"/>
      <c r="GG97" s="160"/>
      <c r="GH97" s="160"/>
      <c r="GI97" s="160"/>
      <c r="GJ97" s="160"/>
      <c r="GK97" s="160"/>
      <c r="GL97" s="160"/>
      <c r="GM97" s="160"/>
      <c r="GN97" s="160"/>
      <c r="GO97" s="160"/>
      <c r="GP97" s="160"/>
      <c r="GQ97" s="160"/>
      <c r="GR97" s="160"/>
      <c r="GS97" s="160"/>
      <c r="GT97" s="160"/>
      <c r="GU97" s="160"/>
      <c r="GV97" s="160"/>
      <c r="GW97" s="160"/>
      <c r="GX97" s="160"/>
      <c r="GY97" s="160"/>
      <c r="GZ97" s="160"/>
      <c r="HA97" s="160"/>
      <c r="HB97" s="160"/>
      <c r="HC97" s="160"/>
      <c r="HD97" s="160"/>
      <c r="HE97" s="160"/>
      <c r="HF97" s="160"/>
      <c r="HG97" s="160"/>
      <c r="HH97" s="160"/>
      <c r="HI97" s="160"/>
      <c r="HJ97" s="160"/>
      <c r="HK97" s="160"/>
      <c r="HL97" s="160"/>
      <c r="HM97" s="160"/>
      <c r="HN97" s="160"/>
      <c r="HO97" s="160"/>
      <c r="HP97" s="160"/>
      <c r="HQ97" s="160"/>
      <c r="HR97" s="160"/>
      <c r="HS97" s="160"/>
      <c r="HT97" s="160"/>
      <c r="HU97" s="160"/>
      <c r="HV97" s="160"/>
      <c r="HW97" s="160"/>
      <c r="HX97" s="160"/>
      <c r="HY97" s="160"/>
      <c r="HZ97" s="160"/>
      <c r="IA97" s="160"/>
      <c r="IB97" s="160"/>
      <c r="IC97" s="160"/>
      <c r="ID97" s="160"/>
      <c r="IE97" s="160"/>
      <c r="IF97" s="160"/>
      <c r="IG97" s="160"/>
      <c r="IH97" s="160"/>
      <c r="II97" s="160"/>
      <c r="IJ97" s="160"/>
      <c r="IK97" s="160"/>
      <c r="IL97" s="160"/>
      <c r="IM97" s="160"/>
      <c r="IN97" s="160"/>
      <c r="IO97" s="160"/>
      <c r="IP97" s="160"/>
      <c r="IQ97" s="160"/>
      <c r="IR97" s="160"/>
      <c r="IS97" s="160"/>
      <c r="IT97" s="160"/>
      <c r="IU97" s="160"/>
      <c r="IV97" s="160"/>
      <c r="IW97" s="160"/>
      <c r="IX97" s="160"/>
      <c r="IY97" s="160"/>
      <c r="IZ97" s="160"/>
      <c r="JA97" s="160"/>
      <c r="JB97" s="160"/>
      <c r="JC97" s="160"/>
      <c r="JD97" s="160"/>
      <c r="JE97" s="160"/>
      <c r="JF97" s="160"/>
      <c r="JG97" s="160"/>
      <c r="JH97" s="160"/>
      <c r="JI97" s="160"/>
      <c r="JJ97" s="160"/>
      <c r="JK97" s="160"/>
      <c r="JL97" s="160"/>
      <c r="JM97" s="160"/>
      <c r="JN97" s="160"/>
      <c r="JO97" s="160"/>
      <c r="JP97" s="160"/>
      <c r="JQ97" s="160"/>
      <c r="JR97" s="160"/>
      <c r="JS97" s="160"/>
      <c r="JT97" s="160"/>
      <c r="JU97" s="160"/>
      <c r="JV97" s="160"/>
      <c r="JW97" s="160"/>
      <c r="JX97" s="160"/>
      <c r="JY97" s="160"/>
      <c r="JZ97" s="160"/>
      <c r="KA97" s="160"/>
      <c r="KB97" s="160"/>
      <c r="KC97" s="160"/>
      <c r="KD97" s="160"/>
      <c r="KE97" s="160"/>
      <c r="KF97" s="160"/>
      <c r="KG97" s="160"/>
      <c r="KH97" s="160"/>
      <c r="KI97" s="160"/>
      <c r="KJ97" s="160"/>
      <c r="KK97" s="160"/>
      <c r="KL97" s="160"/>
      <c r="KM97" s="160"/>
      <c r="KN97" s="160"/>
      <c r="KO97" s="160"/>
      <c r="KP97" s="160"/>
      <c r="KQ97" s="160"/>
      <c r="KR97" s="160"/>
      <c r="KS97" s="160"/>
      <c r="KT97" s="160"/>
      <c r="KU97" s="160"/>
      <c r="KV97" s="160"/>
      <c r="KW97" s="160"/>
      <c r="KX97" s="160"/>
      <c r="KY97" s="160"/>
      <c r="KZ97" s="160"/>
      <c r="LA97" s="160"/>
      <c r="LB97" s="160"/>
      <c r="LC97" s="160"/>
      <c r="LD97" s="160"/>
      <c r="LE97" s="160"/>
      <c r="LF97" s="160"/>
      <c r="LG97" s="160"/>
      <c r="LH97" s="160"/>
      <c r="LI97" s="160"/>
      <c r="LJ97" s="160"/>
      <c r="LK97" s="160"/>
      <c r="LL97" s="160"/>
      <c r="LM97" s="160"/>
      <c r="LN97" s="160"/>
      <c r="LO97" s="160"/>
      <c r="LP97" s="160"/>
      <c r="LQ97" s="160"/>
      <c r="LR97" s="160"/>
      <c r="LS97" s="160"/>
      <c r="LT97" s="160"/>
      <c r="LU97" s="160"/>
      <c r="LV97" s="160"/>
      <c r="LW97" s="160"/>
      <c r="LX97" s="160"/>
      <c r="LY97" s="160"/>
      <c r="LZ97" s="160"/>
      <c r="MA97" s="160"/>
      <c r="MB97" s="160"/>
      <c r="MC97" s="160"/>
      <c r="MD97" s="160"/>
      <c r="ME97" s="160"/>
      <c r="MF97" s="160"/>
      <c r="MG97" s="160"/>
      <c r="MH97" s="160"/>
      <c r="MI97" s="160"/>
      <c r="MJ97" s="160"/>
      <c r="MK97" s="160"/>
      <c r="ML97" s="160"/>
      <c r="MM97" s="160"/>
      <c r="MN97" s="160"/>
      <c r="MO97" s="160"/>
      <c r="MP97" s="160"/>
      <c r="MQ97" s="160"/>
      <c r="MR97" s="160"/>
      <c r="MS97" s="160"/>
      <c r="MT97" s="160"/>
      <c r="MU97" s="160"/>
      <c r="MV97" s="160"/>
      <c r="MW97" s="160"/>
      <c r="MX97" s="160"/>
      <c r="MY97" s="160"/>
      <c r="MZ97" s="160"/>
      <c r="NA97" s="160"/>
      <c r="NB97" s="160"/>
      <c r="NC97" s="160"/>
      <c r="ND97" s="160"/>
      <c r="NE97" s="160"/>
      <c r="NF97" s="160"/>
      <c r="NG97" s="160"/>
      <c r="NH97" s="160"/>
      <c r="NI97" s="160"/>
      <c r="NJ97" s="160"/>
      <c r="NK97" s="160"/>
      <c r="NL97" s="160"/>
      <c r="NM97" s="160"/>
      <c r="NN97" s="160"/>
      <c r="NO97" s="160"/>
      <c r="NP97" s="160"/>
      <c r="NQ97" s="160"/>
      <c r="NR97" s="160"/>
      <c r="NS97" s="160"/>
      <c r="NT97" s="160"/>
      <c r="NU97" s="160"/>
      <c r="NV97" s="160"/>
      <c r="NW97" s="160"/>
      <c r="NX97" s="160"/>
      <c r="NY97" s="160"/>
      <c r="NZ97" s="160"/>
      <c r="OA97" s="160"/>
      <c r="OB97" s="160"/>
      <c r="OC97" s="160"/>
      <c r="OD97" s="160"/>
      <c r="OE97" s="160"/>
      <c r="OF97" s="160"/>
      <c r="OG97" s="160"/>
      <c r="OH97" s="160"/>
      <c r="OI97" s="160"/>
      <c r="OJ97" s="160"/>
      <c r="OK97" s="160"/>
      <c r="OL97" s="160"/>
      <c r="OM97" s="160"/>
      <c r="ON97" s="160"/>
      <c r="OO97" s="160"/>
      <c r="OP97" s="160"/>
      <c r="OQ97" s="160"/>
      <c r="OR97" s="160"/>
      <c r="OS97" s="160"/>
      <c r="OT97" s="160"/>
      <c r="OU97" s="160"/>
      <c r="OV97" s="160"/>
      <c r="OW97" s="160"/>
      <c r="OX97" s="160"/>
      <c r="OY97" s="160"/>
      <c r="OZ97" s="160"/>
      <c r="PA97" s="160"/>
      <c r="PB97" s="160"/>
      <c r="PC97" s="160"/>
      <c r="PD97" s="160"/>
      <c r="PE97" s="160"/>
      <c r="PF97" s="160"/>
      <c r="PG97" s="160"/>
      <c r="PH97" s="160"/>
      <c r="PI97" s="160"/>
      <c r="PJ97" s="160"/>
      <c r="PK97" s="160"/>
      <c r="PL97" s="160"/>
      <c r="PM97" s="160"/>
      <c r="PN97" s="160"/>
      <c r="PO97" s="160"/>
      <c r="PP97" s="160"/>
      <c r="PQ97" s="160"/>
      <c r="PR97" s="160"/>
      <c r="PS97" s="160"/>
      <c r="PT97" s="160"/>
      <c r="PU97" s="160"/>
      <c r="PV97" s="160"/>
      <c r="PW97" s="160"/>
      <c r="PX97" s="160"/>
      <c r="PY97" s="160"/>
      <c r="PZ97" s="160"/>
      <c r="QA97" s="160"/>
      <c r="QB97" s="160"/>
      <c r="QC97" s="160"/>
      <c r="QD97" s="160"/>
      <c r="QE97" s="160"/>
      <c r="QF97" s="160"/>
      <c r="QG97" s="160"/>
      <c r="QH97" s="160"/>
      <c r="QI97" s="160"/>
      <c r="QJ97" s="160"/>
      <c r="QK97" s="160"/>
      <c r="QL97" s="160"/>
      <c r="QM97" s="160"/>
      <c r="QN97" s="160"/>
      <c r="QO97" s="160"/>
      <c r="QP97" s="160"/>
      <c r="QQ97" s="160"/>
      <c r="QR97" s="160"/>
      <c r="QS97" s="160"/>
      <c r="QT97" s="160"/>
      <c r="QU97" s="160"/>
      <c r="QV97" s="160"/>
      <c r="QW97" s="160"/>
      <c r="QX97" s="160"/>
      <c r="QY97" s="160"/>
      <c r="QZ97" s="160"/>
      <c r="RA97" s="160"/>
      <c r="RB97" s="160"/>
      <c r="RC97" s="160"/>
      <c r="RD97" s="160"/>
      <c r="RE97" s="160"/>
      <c r="RF97" s="160"/>
      <c r="RG97" s="160"/>
      <c r="RH97" s="160"/>
      <c r="RI97" s="160"/>
      <c r="RJ97" s="160"/>
      <c r="RK97" s="160"/>
      <c r="RL97" s="160"/>
      <c r="RM97" s="160"/>
      <c r="RN97" s="160"/>
      <c r="RO97" s="160"/>
      <c r="RP97" s="160"/>
      <c r="RQ97" s="160"/>
      <c r="RR97" s="160"/>
      <c r="RS97" s="160"/>
      <c r="RT97" s="160"/>
      <c r="RU97" s="160"/>
      <c r="RV97" s="160"/>
      <c r="RW97" s="160"/>
      <c r="RX97" s="160"/>
      <c r="RY97" s="160"/>
      <c r="RZ97" s="160"/>
      <c r="SA97" s="160"/>
      <c r="SB97" s="160"/>
      <c r="SC97" s="160"/>
      <c r="SD97" s="160"/>
      <c r="SE97" s="160"/>
      <c r="SF97" s="160"/>
      <c r="SG97" s="160"/>
      <c r="SH97" s="160"/>
      <c r="SI97" s="160"/>
      <c r="SJ97" s="160"/>
      <c r="SK97" s="160"/>
      <c r="SL97" s="160"/>
      <c r="SM97" s="160"/>
      <c r="SN97" s="160"/>
      <c r="SO97" s="160"/>
      <c r="SP97" s="160"/>
      <c r="SQ97" s="160"/>
      <c r="SR97" s="160"/>
      <c r="SS97" s="160"/>
      <c r="ST97" s="160"/>
      <c r="SU97" s="160"/>
      <c r="SV97" s="160"/>
      <c r="SW97" s="160"/>
      <c r="SX97" s="160"/>
      <c r="SY97" s="160"/>
      <c r="SZ97" s="160"/>
      <c r="TA97" s="160"/>
      <c r="TB97" s="160"/>
      <c r="TC97" s="160"/>
      <c r="TD97" s="160"/>
      <c r="TE97" s="160"/>
      <c r="TF97" s="160"/>
    </row>
    <row r="98" spans="1:526">
      <c r="A98" s="160"/>
      <c r="B98" s="160"/>
      <c r="C98" s="160"/>
      <c r="D98" s="160"/>
      <c r="E98" s="160"/>
      <c r="F98" s="160"/>
      <c r="G98" s="160"/>
      <c r="H98" s="160"/>
      <c r="I98" s="160"/>
      <c r="J98" s="160"/>
      <c r="K98" s="160"/>
      <c r="L98" s="160"/>
      <c r="M98" s="160"/>
      <c r="N98" s="160"/>
      <c r="O98" s="160"/>
      <c r="P98" s="160"/>
      <c r="Q98" s="160"/>
      <c r="R98" s="160"/>
      <c r="S98" s="160"/>
      <c r="T98" s="160"/>
      <c r="U98" s="160"/>
      <c r="V98" s="160"/>
      <c r="W98" s="160"/>
      <c r="X98" s="160"/>
      <c r="Y98" s="160"/>
      <c r="Z98" s="160"/>
      <c r="AA98" s="160"/>
      <c r="AB98" s="160"/>
      <c r="AC98" s="160"/>
      <c r="AD98" s="160"/>
      <c r="AE98" s="160"/>
      <c r="AF98" s="160"/>
      <c r="AG98" s="160"/>
      <c r="AH98" s="160"/>
      <c r="AI98" s="160"/>
      <c r="AJ98" s="160"/>
      <c r="AK98" s="160"/>
      <c r="AL98" s="160"/>
      <c r="AM98" s="160"/>
      <c r="AN98" s="160"/>
      <c r="AO98" s="160"/>
      <c r="AP98" s="160"/>
      <c r="AQ98" s="160"/>
      <c r="AR98" s="160"/>
      <c r="AS98" s="160"/>
      <c r="AT98" s="160"/>
      <c r="AU98" s="160"/>
      <c r="AV98" s="160"/>
      <c r="AW98" s="160"/>
      <c r="AX98" s="160"/>
      <c r="AY98" s="160"/>
      <c r="AZ98" s="160"/>
      <c r="BA98" s="160"/>
      <c r="BB98" s="160"/>
      <c r="BC98" s="160"/>
      <c r="BD98" s="160"/>
      <c r="BE98" s="160"/>
      <c r="BF98" s="160"/>
      <c r="BG98" s="160"/>
      <c r="BH98" s="160"/>
      <c r="BI98" s="160"/>
      <c r="BJ98" s="160"/>
      <c r="BK98" s="160"/>
      <c r="BL98" s="160"/>
      <c r="BM98" s="160"/>
      <c r="BN98" s="160"/>
      <c r="BO98" s="160"/>
      <c r="BP98" s="160"/>
      <c r="BQ98" s="160"/>
      <c r="BR98" s="160"/>
      <c r="BS98" s="160"/>
      <c r="BT98" s="160"/>
      <c r="BU98" s="160"/>
      <c r="BV98" s="160"/>
      <c r="BW98" s="160"/>
      <c r="BX98" s="160"/>
      <c r="BY98" s="160"/>
      <c r="BZ98" s="160"/>
      <c r="CA98" s="160"/>
      <c r="CB98" s="160"/>
      <c r="CC98" s="160"/>
      <c r="CD98" s="160"/>
      <c r="CE98" s="160"/>
      <c r="CF98" s="160"/>
      <c r="CG98" s="160"/>
      <c r="CH98" s="160"/>
      <c r="CI98" s="160"/>
      <c r="CJ98" s="160"/>
      <c r="CK98" s="160"/>
      <c r="CL98" s="160"/>
      <c r="CM98" s="160"/>
      <c r="CN98" s="160"/>
      <c r="CO98" s="160"/>
      <c r="CP98" s="160"/>
      <c r="CQ98" s="160"/>
      <c r="CR98" s="160"/>
      <c r="CS98" s="160"/>
      <c r="CT98" s="160"/>
      <c r="CU98" s="160"/>
      <c r="CV98" s="160"/>
      <c r="CW98" s="160"/>
      <c r="CX98" s="160"/>
      <c r="CY98" s="160"/>
      <c r="CZ98" s="160"/>
      <c r="DA98" s="160"/>
      <c r="DB98" s="160"/>
      <c r="DC98" s="160"/>
      <c r="DD98" s="160"/>
      <c r="DE98" s="160"/>
      <c r="DF98" s="160"/>
      <c r="DG98" s="160"/>
      <c r="DH98" s="160"/>
      <c r="DI98" s="160"/>
      <c r="DJ98" s="160"/>
      <c r="DK98" s="160"/>
      <c r="DL98" s="160"/>
      <c r="DM98" s="160"/>
      <c r="DN98" s="160"/>
      <c r="DO98" s="160"/>
      <c r="DP98" s="160"/>
      <c r="DQ98" s="160"/>
      <c r="DR98" s="160"/>
      <c r="DS98" s="160"/>
      <c r="DT98" s="160"/>
      <c r="DU98" s="160"/>
      <c r="DV98" s="160"/>
      <c r="DW98" s="160"/>
      <c r="DX98" s="160"/>
      <c r="DY98" s="160"/>
      <c r="DZ98" s="160"/>
      <c r="EA98" s="160"/>
      <c r="EB98" s="160"/>
      <c r="EC98" s="160"/>
      <c r="ED98" s="160"/>
      <c r="EE98" s="160"/>
      <c r="EF98" s="160"/>
      <c r="EG98" s="160"/>
      <c r="EH98" s="160"/>
      <c r="EI98" s="160"/>
      <c r="EJ98" s="160"/>
      <c r="EK98" s="160"/>
      <c r="EL98" s="160"/>
      <c r="EM98" s="160"/>
      <c r="EN98" s="160"/>
      <c r="EO98" s="160"/>
      <c r="EP98" s="160"/>
      <c r="EQ98" s="160"/>
      <c r="ER98" s="160"/>
      <c r="ES98" s="160"/>
      <c r="ET98" s="160"/>
      <c r="EU98" s="160"/>
      <c r="EV98" s="160"/>
      <c r="EW98" s="160"/>
      <c r="EX98" s="160"/>
      <c r="EY98" s="160"/>
      <c r="EZ98" s="160"/>
      <c r="FA98" s="160"/>
      <c r="FB98" s="160"/>
      <c r="FC98" s="160"/>
      <c r="FD98" s="160"/>
      <c r="FE98" s="160"/>
      <c r="FF98" s="160"/>
      <c r="FG98" s="160"/>
      <c r="FH98" s="160"/>
      <c r="FI98" s="160"/>
      <c r="FJ98" s="160"/>
      <c r="FK98" s="160"/>
      <c r="FL98" s="160"/>
      <c r="FM98" s="160"/>
      <c r="FN98" s="160"/>
      <c r="FO98" s="160"/>
      <c r="FP98" s="160"/>
      <c r="FQ98" s="160"/>
      <c r="FR98" s="160"/>
      <c r="FS98" s="160"/>
      <c r="FT98" s="160"/>
      <c r="FU98" s="160"/>
      <c r="FV98" s="160"/>
      <c r="FW98" s="160"/>
      <c r="FX98" s="160"/>
      <c r="FY98" s="160"/>
      <c r="FZ98" s="160"/>
      <c r="GA98" s="160"/>
      <c r="GB98" s="160"/>
      <c r="GC98" s="160"/>
      <c r="GD98" s="160"/>
      <c r="GE98" s="160"/>
      <c r="GF98" s="160"/>
      <c r="GG98" s="160"/>
      <c r="GH98" s="160"/>
      <c r="GI98" s="160"/>
      <c r="GJ98" s="160"/>
      <c r="GK98" s="160"/>
      <c r="GL98" s="160"/>
      <c r="GM98" s="160"/>
      <c r="GN98" s="160"/>
      <c r="GO98" s="160"/>
      <c r="GP98" s="160"/>
      <c r="GQ98" s="160"/>
      <c r="GR98" s="160"/>
      <c r="GS98" s="160"/>
      <c r="GT98" s="160"/>
      <c r="GU98" s="160"/>
      <c r="GV98" s="160"/>
      <c r="GW98" s="160"/>
      <c r="GX98" s="160"/>
      <c r="GY98" s="160"/>
      <c r="GZ98" s="160"/>
      <c r="HA98" s="160"/>
      <c r="HB98" s="160"/>
      <c r="HC98" s="160"/>
      <c r="HD98" s="160"/>
      <c r="HE98" s="160"/>
      <c r="HF98" s="160"/>
      <c r="HG98" s="160"/>
      <c r="HH98" s="160"/>
      <c r="HI98" s="160"/>
      <c r="HJ98" s="160"/>
      <c r="HK98" s="160"/>
      <c r="HL98" s="160"/>
      <c r="HM98" s="160"/>
      <c r="HN98" s="160"/>
      <c r="HO98" s="160"/>
      <c r="HP98" s="160"/>
      <c r="HQ98" s="160"/>
      <c r="HR98" s="160"/>
      <c r="HS98" s="160"/>
      <c r="HT98" s="160"/>
      <c r="HU98" s="160"/>
      <c r="HV98" s="160"/>
      <c r="HW98" s="160"/>
      <c r="HX98" s="160"/>
      <c r="HY98" s="160"/>
      <c r="HZ98" s="160"/>
      <c r="IA98" s="160"/>
      <c r="IB98" s="160"/>
      <c r="IC98" s="160"/>
      <c r="ID98" s="160"/>
      <c r="IE98" s="160"/>
      <c r="IF98" s="160"/>
      <c r="IG98" s="160"/>
      <c r="IH98" s="160"/>
      <c r="II98" s="160"/>
      <c r="IJ98" s="160"/>
      <c r="IK98" s="160"/>
      <c r="IL98" s="160"/>
      <c r="IM98" s="160"/>
      <c r="IN98" s="160"/>
      <c r="IO98" s="160"/>
      <c r="IP98" s="160"/>
      <c r="IQ98" s="160"/>
      <c r="IR98" s="160"/>
      <c r="IS98" s="160"/>
      <c r="IT98" s="160"/>
      <c r="IU98" s="160"/>
      <c r="IV98" s="160"/>
      <c r="IW98" s="160"/>
      <c r="IX98" s="160"/>
      <c r="IY98" s="160"/>
      <c r="IZ98" s="160"/>
      <c r="JA98" s="160"/>
      <c r="JB98" s="160"/>
      <c r="JC98" s="160"/>
      <c r="JD98" s="160"/>
      <c r="JE98" s="160"/>
      <c r="JF98" s="160"/>
      <c r="JG98" s="160"/>
      <c r="JH98" s="160"/>
      <c r="JI98" s="160"/>
      <c r="JJ98" s="160"/>
      <c r="JK98" s="160"/>
      <c r="JL98" s="160"/>
      <c r="JM98" s="160"/>
      <c r="JN98" s="160"/>
      <c r="JO98" s="160"/>
      <c r="JP98" s="160"/>
      <c r="JQ98" s="160"/>
      <c r="JR98" s="160"/>
      <c r="JS98" s="160"/>
      <c r="JT98" s="160"/>
      <c r="JU98" s="160"/>
      <c r="JV98" s="160"/>
      <c r="JW98" s="160"/>
      <c r="JX98" s="160"/>
      <c r="JY98" s="160"/>
      <c r="JZ98" s="160"/>
      <c r="KA98" s="160"/>
      <c r="KB98" s="160"/>
      <c r="KC98" s="160"/>
      <c r="KD98" s="160"/>
      <c r="KE98" s="160"/>
      <c r="KF98" s="160"/>
      <c r="KG98" s="160"/>
      <c r="KH98" s="160"/>
      <c r="KI98" s="160"/>
      <c r="KJ98" s="160"/>
      <c r="KK98" s="160"/>
      <c r="KL98" s="160"/>
      <c r="KM98" s="160"/>
      <c r="KN98" s="160"/>
      <c r="KO98" s="160"/>
      <c r="KP98" s="160"/>
      <c r="KQ98" s="160"/>
      <c r="KR98" s="160"/>
      <c r="KS98" s="160"/>
      <c r="KT98" s="160"/>
      <c r="KU98" s="160"/>
      <c r="KV98" s="160"/>
      <c r="KW98" s="160"/>
      <c r="KX98" s="160"/>
      <c r="KY98" s="160"/>
      <c r="KZ98" s="160"/>
      <c r="LA98" s="160"/>
      <c r="LB98" s="160"/>
      <c r="LC98" s="160"/>
      <c r="LD98" s="160"/>
      <c r="LE98" s="160"/>
      <c r="LF98" s="160"/>
      <c r="LG98" s="160"/>
      <c r="LH98" s="160"/>
      <c r="LI98" s="160"/>
      <c r="LJ98" s="160"/>
      <c r="LK98" s="160"/>
      <c r="LL98" s="160"/>
      <c r="LM98" s="160"/>
      <c r="LN98" s="160"/>
      <c r="LO98" s="160"/>
      <c r="LP98" s="160"/>
      <c r="LQ98" s="160"/>
      <c r="LR98" s="160"/>
      <c r="LS98" s="160"/>
      <c r="LT98" s="160"/>
      <c r="LU98" s="160"/>
      <c r="LV98" s="160"/>
      <c r="LW98" s="160"/>
      <c r="LX98" s="160"/>
      <c r="LY98" s="160"/>
      <c r="LZ98" s="160"/>
      <c r="MA98" s="160"/>
      <c r="MB98" s="160"/>
      <c r="MC98" s="160"/>
      <c r="MD98" s="160"/>
      <c r="ME98" s="160"/>
      <c r="MF98" s="160"/>
      <c r="MG98" s="160"/>
      <c r="MH98" s="160"/>
      <c r="MI98" s="160"/>
      <c r="MJ98" s="160"/>
      <c r="MK98" s="160"/>
      <c r="ML98" s="160"/>
      <c r="MM98" s="160"/>
      <c r="MN98" s="160"/>
      <c r="MO98" s="160"/>
      <c r="MP98" s="160"/>
      <c r="MQ98" s="160"/>
      <c r="MR98" s="160"/>
      <c r="MS98" s="160"/>
      <c r="MT98" s="160"/>
      <c r="MU98" s="160"/>
      <c r="MV98" s="160"/>
      <c r="MW98" s="160"/>
      <c r="MX98" s="160"/>
      <c r="MY98" s="160"/>
      <c r="MZ98" s="160"/>
      <c r="NA98" s="160"/>
      <c r="NB98" s="160"/>
      <c r="NC98" s="160"/>
      <c r="ND98" s="160"/>
      <c r="NE98" s="160"/>
      <c r="NF98" s="160"/>
      <c r="NG98" s="160"/>
      <c r="NH98" s="160"/>
      <c r="NI98" s="160"/>
      <c r="NJ98" s="160"/>
      <c r="NK98" s="160"/>
      <c r="NL98" s="160"/>
      <c r="NM98" s="160"/>
      <c r="NN98" s="160"/>
      <c r="NO98" s="160"/>
      <c r="NP98" s="160"/>
      <c r="NQ98" s="160"/>
      <c r="NR98" s="160"/>
      <c r="NS98" s="160"/>
      <c r="NT98" s="160"/>
      <c r="NU98" s="160"/>
      <c r="NV98" s="160"/>
      <c r="NW98" s="160"/>
      <c r="NX98" s="160"/>
      <c r="NY98" s="160"/>
      <c r="NZ98" s="160"/>
      <c r="OA98" s="160"/>
      <c r="OB98" s="160"/>
      <c r="OC98" s="160"/>
      <c r="OD98" s="160"/>
      <c r="OE98" s="160"/>
      <c r="OF98" s="160"/>
      <c r="OG98" s="160"/>
      <c r="OH98" s="160"/>
      <c r="OI98" s="160"/>
      <c r="OJ98" s="160"/>
      <c r="OK98" s="160"/>
      <c r="OL98" s="160"/>
      <c r="OM98" s="160"/>
      <c r="ON98" s="160"/>
      <c r="OO98" s="160"/>
      <c r="OP98" s="160"/>
      <c r="OQ98" s="160"/>
      <c r="OR98" s="160"/>
      <c r="OS98" s="160"/>
      <c r="OT98" s="160"/>
      <c r="OU98" s="160"/>
      <c r="OV98" s="160"/>
      <c r="OW98" s="160"/>
      <c r="OX98" s="160"/>
      <c r="OY98" s="160"/>
      <c r="OZ98" s="160"/>
      <c r="PA98" s="160"/>
      <c r="PB98" s="160"/>
      <c r="PC98" s="160"/>
      <c r="PD98" s="160"/>
      <c r="PE98" s="160"/>
      <c r="PF98" s="160"/>
      <c r="PG98" s="160"/>
      <c r="PH98" s="160"/>
      <c r="PI98" s="160"/>
      <c r="PJ98" s="160"/>
      <c r="PK98" s="160"/>
      <c r="PL98" s="160"/>
      <c r="PM98" s="160"/>
      <c r="PN98" s="160"/>
      <c r="PO98" s="160"/>
      <c r="PP98" s="160"/>
      <c r="PQ98" s="160"/>
      <c r="PR98" s="160"/>
      <c r="PS98" s="160"/>
      <c r="PT98" s="160"/>
      <c r="PU98" s="160"/>
      <c r="PV98" s="160"/>
      <c r="PW98" s="160"/>
      <c r="PX98" s="160"/>
      <c r="PY98" s="160"/>
      <c r="PZ98" s="160"/>
      <c r="QA98" s="160"/>
      <c r="QB98" s="160"/>
      <c r="QC98" s="160"/>
      <c r="QD98" s="160"/>
      <c r="QE98" s="160"/>
      <c r="QF98" s="160"/>
      <c r="QG98" s="160"/>
      <c r="QH98" s="160"/>
      <c r="QI98" s="160"/>
      <c r="QJ98" s="160"/>
      <c r="QK98" s="160"/>
      <c r="QL98" s="160"/>
      <c r="QM98" s="160"/>
      <c r="QN98" s="160"/>
      <c r="QO98" s="160"/>
      <c r="QP98" s="160"/>
      <c r="QQ98" s="160"/>
      <c r="QR98" s="160"/>
      <c r="QS98" s="160"/>
      <c r="QT98" s="160"/>
      <c r="QU98" s="160"/>
      <c r="QV98" s="160"/>
      <c r="QW98" s="160"/>
      <c r="QX98" s="160"/>
      <c r="QY98" s="160"/>
      <c r="QZ98" s="160"/>
      <c r="RA98" s="160"/>
      <c r="RB98" s="160"/>
      <c r="RC98" s="160"/>
      <c r="RD98" s="160"/>
      <c r="RE98" s="160"/>
      <c r="RF98" s="160"/>
      <c r="RG98" s="160"/>
      <c r="RH98" s="160"/>
      <c r="RI98" s="160"/>
      <c r="RJ98" s="160"/>
      <c r="RK98" s="160"/>
      <c r="RL98" s="160"/>
      <c r="RM98" s="160"/>
      <c r="RN98" s="160"/>
      <c r="RO98" s="160"/>
      <c r="RP98" s="160"/>
      <c r="RQ98" s="160"/>
      <c r="RR98" s="160"/>
      <c r="RS98" s="160"/>
      <c r="RT98" s="160"/>
      <c r="RU98" s="160"/>
      <c r="RV98" s="160"/>
      <c r="RW98" s="160"/>
      <c r="RX98" s="160"/>
      <c r="RY98" s="160"/>
      <c r="RZ98" s="160"/>
      <c r="SA98" s="160"/>
      <c r="SB98" s="160"/>
      <c r="SC98" s="160"/>
      <c r="SD98" s="160"/>
      <c r="SE98" s="160"/>
      <c r="SF98" s="160"/>
      <c r="SG98" s="160"/>
      <c r="SH98" s="160"/>
      <c r="SI98" s="160"/>
      <c r="SJ98" s="160"/>
      <c r="SK98" s="160"/>
      <c r="SL98" s="160"/>
      <c r="SM98" s="160"/>
      <c r="SN98" s="160"/>
      <c r="SO98" s="160"/>
      <c r="SP98" s="160"/>
      <c r="SQ98" s="160"/>
      <c r="SR98" s="160"/>
      <c r="SS98" s="160"/>
      <c r="ST98" s="160"/>
      <c r="SU98" s="160"/>
      <c r="SV98" s="160"/>
      <c r="SW98" s="160"/>
      <c r="SX98" s="160"/>
      <c r="SY98" s="160"/>
      <c r="SZ98" s="160"/>
      <c r="TA98" s="160"/>
      <c r="TB98" s="160"/>
      <c r="TC98" s="160"/>
      <c r="TD98" s="160"/>
      <c r="TE98" s="160"/>
      <c r="TF98" s="160"/>
    </row>
    <row r="99" spans="1:526">
      <c r="A99" s="160"/>
      <c r="B99" s="160"/>
      <c r="C99" s="160"/>
      <c r="D99" s="160"/>
      <c r="E99" s="160"/>
      <c r="F99" s="160"/>
      <c r="G99" s="160"/>
      <c r="H99" s="160"/>
      <c r="I99" s="160"/>
      <c r="J99" s="160"/>
      <c r="K99" s="160"/>
      <c r="L99" s="160"/>
      <c r="M99" s="160"/>
      <c r="N99" s="160"/>
      <c r="O99" s="160"/>
      <c r="P99" s="160"/>
      <c r="Q99" s="160"/>
      <c r="R99" s="160"/>
      <c r="S99" s="160"/>
      <c r="T99" s="160"/>
      <c r="U99" s="160"/>
      <c r="V99" s="160"/>
      <c r="W99" s="160"/>
      <c r="X99" s="160"/>
      <c r="Y99" s="160"/>
      <c r="Z99" s="160"/>
      <c r="AA99" s="160"/>
      <c r="AB99" s="160"/>
      <c r="AC99" s="160"/>
      <c r="AD99" s="160"/>
      <c r="AE99" s="160"/>
      <c r="AF99" s="160"/>
      <c r="AG99" s="160"/>
      <c r="AH99" s="160"/>
      <c r="AI99" s="160"/>
      <c r="AJ99" s="160"/>
      <c r="AK99" s="160"/>
      <c r="AL99" s="160"/>
      <c r="AM99" s="160"/>
      <c r="AN99" s="160"/>
      <c r="AO99" s="160"/>
      <c r="AP99" s="160"/>
      <c r="AQ99" s="160"/>
      <c r="AR99" s="160"/>
      <c r="AS99" s="160"/>
      <c r="AT99" s="160"/>
      <c r="AU99" s="160"/>
      <c r="AV99" s="160"/>
      <c r="AW99" s="160"/>
      <c r="AX99" s="160"/>
      <c r="AY99" s="160"/>
      <c r="AZ99" s="160"/>
      <c r="BA99" s="160"/>
      <c r="BB99" s="160"/>
      <c r="BC99" s="160"/>
      <c r="BD99" s="160"/>
      <c r="BE99" s="160"/>
      <c r="BF99" s="160"/>
      <c r="BG99" s="160"/>
      <c r="BH99" s="160"/>
      <c r="BI99" s="160"/>
      <c r="BJ99" s="160"/>
      <c r="BK99" s="160"/>
      <c r="BL99" s="160"/>
      <c r="BM99" s="160"/>
      <c r="BN99" s="160"/>
      <c r="BO99" s="160"/>
      <c r="BP99" s="160"/>
      <c r="BQ99" s="160"/>
      <c r="BR99" s="160"/>
      <c r="BS99" s="160"/>
      <c r="BT99" s="160"/>
      <c r="BU99" s="160"/>
      <c r="BV99" s="160"/>
      <c r="BW99" s="160"/>
      <c r="BX99" s="160"/>
      <c r="BY99" s="160"/>
      <c r="BZ99" s="160"/>
      <c r="CA99" s="160"/>
      <c r="CB99" s="160"/>
      <c r="CC99" s="160"/>
      <c r="CD99" s="160"/>
      <c r="CE99" s="160"/>
      <c r="CF99" s="160"/>
      <c r="CG99" s="160"/>
      <c r="CH99" s="160"/>
      <c r="CI99" s="160"/>
      <c r="CJ99" s="160"/>
      <c r="CK99" s="160"/>
      <c r="CL99" s="160"/>
      <c r="CM99" s="160"/>
      <c r="CN99" s="160"/>
      <c r="CO99" s="160"/>
      <c r="CP99" s="160"/>
      <c r="CQ99" s="160"/>
      <c r="CR99" s="160"/>
      <c r="CS99" s="160"/>
      <c r="CT99" s="160"/>
      <c r="CU99" s="160"/>
      <c r="CV99" s="160"/>
      <c r="CW99" s="160"/>
      <c r="CX99" s="160"/>
      <c r="CY99" s="160"/>
      <c r="CZ99" s="160"/>
      <c r="DA99" s="160"/>
      <c r="DB99" s="160"/>
      <c r="DC99" s="160"/>
      <c r="DD99" s="160"/>
      <c r="DE99" s="160"/>
      <c r="DF99" s="160"/>
      <c r="DG99" s="160"/>
      <c r="DH99" s="160"/>
      <c r="DI99" s="160"/>
      <c r="DJ99" s="160"/>
      <c r="DK99" s="160"/>
      <c r="DL99" s="160"/>
      <c r="DM99" s="160"/>
      <c r="DN99" s="160"/>
      <c r="DO99" s="160"/>
      <c r="DP99" s="160"/>
      <c r="DQ99" s="160"/>
      <c r="DR99" s="160"/>
      <c r="DS99" s="160"/>
      <c r="DT99" s="160"/>
      <c r="DU99" s="160"/>
      <c r="DV99" s="160"/>
      <c r="DW99" s="160"/>
      <c r="DX99" s="160"/>
      <c r="DY99" s="160"/>
      <c r="DZ99" s="160"/>
      <c r="EA99" s="160"/>
      <c r="EB99" s="160"/>
      <c r="EC99" s="160"/>
      <c r="ED99" s="160"/>
      <c r="EE99" s="160"/>
      <c r="EF99" s="160"/>
      <c r="EG99" s="160"/>
      <c r="EH99" s="160"/>
      <c r="EI99" s="160"/>
      <c r="EJ99" s="160"/>
      <c r="EK99" s="160"/>
      <c r="EL99" s="160"/>
      <c r="EM99" s="160"/>
      <c r="EN99" s="160"/>
      <c r="EO99" s="160"/>
      <c r="EP99" s="160"/>
      <c r="EQ99" s="160"/>
      <c r="ER99" s="160"/>
      <c r="ES99" s="160"/>
      <c r="ET99" s="160"/>
      <c r="EU99" s="160"/>
      <c r="EV99" s="160"/>
      <c r="EW99" s="160"/>
      <c r="EX99" s="160"/>
      <c r="EY99" s="160"/>
      <c r="EZ99" s="160"/>
      <c r="FA99" s="160"/>
      <c r="FB99" s="160"/>
      <c r="FC99" s="160"/>
      <c r="FD99" s="160"/>
      <c r="FE99" s="160"/>
      <c r="FF99" s="160"/>
      <c r="FG99" s="160"/>
      <c r="FH99" s="160"/>
      <c r="FI99" s="160"/>
      <c r="FJ99" s="160"/>
      <c r="FK99" s="160"/>
      <c r="FL99" s="160"/>
      <c r="FM99" s="160"/>
      <c r="FN99" s="160"/>
      <c r="FO99" s="160"/>
      <c r="FP99" s="160"/>
      <c r="FQ99" s="160"/>
      <c r="FR99" s="160"/>
      <c r="FS99" s="160"/>
      <c r="FT99" s="160"/>
      <c r="FU99" s="160"/>
      <c r="FV99" s="160"/>
      <c r="FW99" s="160"/>
      <c r="FX99" s="160"/>
      <c r="FY99" s="160"/>
      <c r="FZ99" s="160"/>
      <c r="GA99" s="160"/>
      <c r="GB99" s="160"/>
      <c r="GC99" s="160"/>
      <c r="GD99" s="160"/>
      <c r="GE99" s="160"/>
      <c r="GF99" s="160"/>
      <c r="GG99" s="160"/>
      <c r="GH99" s="160"/>
      <c r="GI99" s="160"/>
      <c r="GJ99" s="160"/>
      <c r="GK99" s="160"/>
      <c r="GL99" s="160"/>
      <c r="GM99" s="160"/>
      <c r="GN99" s="160"/>
      <c r="GO99" s="160"/>
      <c r="GP99" s="160"/>
      <c r="GQ99" s="160"/>
      <c r="GR99" s="160"/>
      <c r="GS99" s="160"/>
      <c r="GT99" s="160"/>
      <c r="GU99" s="160"/>
      <c r="GV99" s="160"/>
      <c r="GW99" s="160"/>
      <c r="GX99" s="160"/>
      <c r="GY99" s="160"/>
      <c r="GZ99" s="160"/>
      <c r="HA99" s="160"/>
      <c r="HB99" s="160"/>
      <c r="HC99" s="160"/>
      <c r="HD99" s="160"/>
      <c r="HE99" s="160"/>
      <c r="HF99" s="160"/>
      <c r="HG99" s="160"/>
      <c r="HH99" s="160"/>
      <c r="HI99" s="160"/>
      <c r="HJ99" s="160"/>
      <c r="HK99" s="160"/>
      <c r="HL99" s="160"/>
      <c r="HM99" s="160"/>
      <c r="HN99" s="160"/>
      <c r="HO99" s="160"/>
      <c r="HP99" s="160"/>
      <c r="HQ99" s="160"/>
      <c r="HR99" s="160"/>
      <c r="HS99" s="160"/>
      <c r="HT99" s="160"/>
      <c r="HU99" s="160"/>
      <c r="HV99" s="160"/>
      <c r="HW99" s="160"/>
      <c r="HX99" s="160"/>
      <c r="HY99" s="160"/>
      <c r="HZ99" s="160"/>
      <c r="IA99" s="160"/>
      <c r="IB99" s="160"/>
      <c r="IC99" s="160"/>
      <c r="ID99" s="160"/>
      <c r="IE99" s="160"/>
      <c r="IF99" s="160"/>
      <c r="IG99" s="160"/>
      <c r="IH99" s="160"/>
      <c r="II99" s="160"/>
      <c r="IJ99" s="160"/>
      <c r="IK99" s="160"/>
      <c r="IL99" s="160"/>
      <c r="IM99" s="160"/>
      <c r="IN99" s="160"/>
      <c r="IO99" s="160"/>
      <c r="IP99" s="160"/>
      <c r="IQ99" s="160"/>
      <c r="IR99" s="160"/>
      <c r="IS99" s="160"/>
      <c r="IT99" s="160"/>
      <c r="IU99" s="160"/>
      <c r="IV99" s="160"/>
      <c r="IW99" s="160"/>
      <c r="IX99" s="160"/>
      <c r="IY99" s="160"/>
      <c r="IZ99" s="160"/>
      <c r="JA99" s="160"/>
      <c r="JB99" s="160"/>
      <c r="JC99" s="160"/>
      <c r="JD99" s="160"/>
      <c r="JE99" s="160"/>
      <c r="JF99" s="160"/>
      <c r="JG99" s="160"/>
      <c r="JH99" s="160"/>
      <c r="JI99" s="160"/>
      <c r="JJ99" s="160"/>
      <c r="JK99" s="160"/>
      <c r="JL99" s="160"/>
      <c r="JM99" s="160"/>
      <c r="JN99" s="160"/>
      <c r="JO99" s="160"/>
      <c r="JP99" s="160"/>
      <c r="JQ99" s="160"/>
      <c r="JR99" s="160"/>
      <c r="JS99" s="160"/>
      <c r="JT99" s="160"/>
      <c r="JU99" s="160"/>
      <c r="JV99" s="160"/>
      <c r="JW99" s="160"/>
      <c r="JX99" s="160"/>
      <c r="JY99" s="160"/>
      <c r="JZ99" s="160"/>
      <c r="KA99" s="160"/>
      <c r="KB99" s="160"/>
      <c r="KC99" s="160"/>
      <c r="KD99" s="160"/>
      <c r="KE99" s="160"/>
      <c r="KF99" s="160"/>
      <c r="KG99" s="160"/>
      <c r="KH99" s="160"/>
      <c r="KI99" s="160"/>
      <c r="KJ99" s="160"/>
      <c r="KK99" s="160"/>
      <c r="KL99" s="160"/>
      <c r="KM99" s="160"/>
      <c r="KN99" s="160"/>
      <c r="KO99" s="160"/>
      <c r="KP99" s="160"/>
      <c r="KQ99" s="160"/>
      <c r="KR99" s="160"/>
      <c r="KS99" s="160"/>
      <c r="KT99" s="160"/>
      <c r="KU99" s="160"/>
      <c r="KV99" s="160"/>
      <c r="KW99" s="160"/>
      <c r="KX99" s="160"/>
      <c r="KY99" s="160"/>
      <c r="KZ99" s="160"/>
      <c r="LA99" s="160"/>
      <c r="LB99" s="160"/>
      <c r="LC99" s="160"/>
      <c r="LD99" s="160"/>
      <c r="LE99" s="160"/>
      <c r="LF99" s="160"/>
      <c r="LG99" s="160"/>
      <c r="LH99" s="160"/>
      <c r="LI99" s="160"/>
      <c r="LJ99" s="160"/>
      <c r="LK99" s="160"/>
      <c r="LL99" s="160"/>
      <c r="LM99" s="160"/>
      <c r="LN99" s="160"/>
      <c r="LO99" s="160"/>
      <c r="LP99" s="160"/>
      <c r="LQ99" s="160"/>
      <c r="LR99" s="160"/>
      <c r="LS99" s="160"/>
      <c r="LT99" s="160"/>
      <c r="LU99" s="160"/>
      <c r="LV99" s="160"/>
      <c r="LW99" s="160"/>
      <c r="LX99" s="160"/>
      <c r="LY99" s="160"/>
      <c r="LZ99" s="160"/>
      <c r="MA99" s="160"/>
      <c r="MB99" s="160"/>
      <c r="MC99" s="160"/>
      <c r="MD99" s="160"/>
      <c r="ME99" s="160"/>
      <c r="MF99" s="160"/>
      <c r="MG99" s="160"/>
      <c r="MH99" s="160"/>
      <c r="MI99" s="160"/>
      <c r="MJ99" s="160"/>
      <c r="MK99" s="160"/>
      <c r="ML99" s="160"/>
      <c r="MM99" s="160"/>
      <c r="MN99" s="160"/>
      <c r="MO99" s="160"/>
      <c r="MP99" s="160"/>
      <c r="MQ99" s="160"/>
      <c r="MR99" s="160"/>
      <c r="MS99" s="160"/>
      <c r="MT99" s="160"/>
      <c r="MU99" s="160"/>
      <c r="MV99" s="160"/>
      <c r="MW99" s="160"/>
      <c r="MX99" s="160"/>
      <c r="MY99" s="160"/>
      <c r="MZ99" s="160"/>
      <c r="NA99" s="160"/>
      <c r="NB99" s="160"/>
      <c r="NC99" s="160"/>
      <c r="ND99" s="160"/>
      <c r="NE99" s="160"/>
      <c r="NF99" s="160"/>
      <c r="NG99" s="160"/>
      <c r="NH99" s="160"/>
      <c r="NI99" s="160"/>
      <c r="NJ99" s="160"/>
      <c r="NK99" s="160"/>
      <c r="NL99" s="160"/>
      <c r="NM99" s="160"/>
      <c r="NN99" s="160"/>
      <c r="NO99" s="160"/>
      <c r="NP99" s="160"/>
      <c r="NQ99" s="160"/>
      <c r="NR99" s="160"/>
      <c r="NS99" s="160"/>
      <c r="NT99" s="160"/>
      <c r="NU99" s="160"/>
      <c r="NV99" s="160"/>
      <c r="NW99" s="160"/>
      <c r="NX99" s="160"/>
      <c r="NY99" s="160"/>
      <c r="NZ99" s="160"/>
      <c r="OA99" s="160"/>
      <c r="OB99" s="160"/>
      <c r="OC99" s="160"/>
      <c r="OD99" s="160"/>
      <c r="OE99" s="160"/>
      <c r="OF99" s="160"/>
      <c r="OG99" s="160"/>
      <c r="OH99" s="160"/>
      <c r="OI99" s="160"/>
      <c r="OJ99" s="160"/>
      <c r="OK99" s="160"/>
      <c r="OL99" s="160"/>
      <c r="OM99" s="160"/>
      <c r="ON99" s="160"/>
      <c r="OO99" s="160"/>
      <c r="OP99" s="160"/>
      <c r="OQ99" s="160"/>
      <c r="OR99" s="160"/>
      <c r="OS99" s="160"/>
      <c r="OT99" s="160"/>
      <c r="OU99" s="160"/>
      <c r="OV99" s="160"/>
      <c r="OW99" s="160"/>
      <c r="OX99" s="160"/>
      <c r="OY99" s="160"/>
      <c r="OZ99" s="160"/>
      <c r="PA99" s="160"/>
      <c r="PB99" s="160"/>
      <c r="PC99" s="160"/>
      <c r="PD99" s="160"/>
      <c r="PE99" s="160"/>
      <c r="PF99" s="160"/>
      <c r="PG99" s="160"/>
      <c r="PH99" s="160"/>
      <c r="PI99" s="160"/>
      <c r="PJ99" s="160"/>
      <c r="PK99" s="160"/>
      <c r="PL99" s="160"/>
      <c r="PM99" s="160"/>
      <c r="PN99" s="160"/>
      <c r="PO99" s="160"/>
      <c r="PP99" s="160"/>
      <c r="PQ99" s="160"/>
      <c r="PR99" s="160"/>
      <c r="PS99" s="160"/>
      <c r="PT99" s="160"/>
      <c r="PU99" s="160"/>
      <c r="PV99" s="160"/>
      <c r="PW99" s="160"/>
      <c r="PX99" s="160"/>
      <c r="PY99" s="160"/>
      <c r="PZ99" s="160"/>
      <c r="QA99" s="160"/>
      <c r="QB99" s="160"/>
      <c r="QC99" s="160"/>
      <c r="QD99" s="160"/>
      <c r="QE99" s="160"/>
      <c r="QF99" s="160"/>
      <c r="QG99" s="160"/>
      <c r="QH99" s="160"/>
      <c r="QI99" s="160"/>
      <c r="QJ99" s="160"/>
      <c r="QK99" s="160"/>
      <c r="QL99" s="160"/>
      <c r="QM99" s="160"/>
      <c r="QN99" s="160"/>
      <c r="QO99" s="160"/>
      <c r="QP99" s="160"/>
      <c r="QQ99" s="160"/>
      <c r="QR99" s="160"/>
      <c r="QS99" s="160"/>
      <c r="QT99" s="160"/>
      <c r="QU99" s="160"/>
      <c r="QV99" s="160"/>
      <c r="QW99" s="160"/>
      <c r="QX99" s="160"/>
      <c r="QY99" s="160"/>
      <c r="QZ99" s="160"/>
      <c r="RA99" s="160"/>
      <c r="RB99" s="160"/>
      <c r="RC99" s="160"/>
      <c r="RD99" s="160"/>
      <c r="RE99" s="160"/>
      <c r="RF99" s="160"/>
      <c r="RG99" s="160"/>
      <c r="RH99" s="160"/>
      <c r="RI99" s="160"/>
      <c r="RJ99" s="160"/>
      <c r="RK99" s="160"/>
      <c r="RL99" s="160"/>
      <c r="RM99" s="160"/>
      <c r="RN99" s="160"/>
      <c r="RO99" s="160"/>
      <c r="RP99" s="160"/>
      <c r="RQ99" s="160"/>
      <c r="RR99" s="160"/>
      <c r="RS99" s="160"/>
      <c r="RT99" s="160"/>
      <c r="RU99" s="160"/>
      <c r="RV99" s="160"/>
      <c r="RW99" s="160"/>
      <c r="RX99" s="160"/>
      <c r="RY99" s="160"/>
      <c r="RZ99" s="160"/>
      <c r="SA99" s="160"/>
      <c r="SB99" s="160"/>
      <c r="SC99" s="160"/>
      <c r="SD99" s="160"/>
      <c r="SE99" s="160"/>
      <c r="SF99" s="160"/>
      <c r="SG99" s="160"/>
      <c r="SH99" s="160"/>
      <c r="SI99" s="160"/>
      <c r="SJ99" s="160"/>
      <c r="SK99" s="160"/>
      <c r="SL99" s="160"/>
      <c r="SM99" s="160"/>
      <c r="SN99" s="160"/>
      <c r="SO99" s="160"/>
      <c r="SP99" s="160"/>
      <c r="SQ99" s="160"/>
      <c r="SR99" s="160"/>
      <c r="SS99" s="160"/>
      <c r="ST99" s="160"/>
      <c r="SU99" s="160"/>
      <c r="SV99" s="160"/>
      <c r="SW99" s="160"/>
      <c r="SX99" s="160"/>
      <c r="SY99" s="160"/>
      <c r="SZ99" s="160"/>
      <c r="TA99" s="160"/>
      <c r="TB99" s="160"/>
      <c r="TC99" s="160"/>
      <c r="TD99" s="160"/>
      <c r="TE99" s="160"/>
      <c r="TF99" s="160"/>
    </row>
    <row r="100" spans="1:526">
      <c r="A100" s="160"/>
      <c r="B100" s="160"/>
      <c r="C100" s="160"/>
      <c r="D100" s="160"/>
      <c r="E100" s="160"/>
      <c r="F100" s="160"/>
      <c r="G100" s="160"/>
      <c r="H100" s="160"/>
      <c r="I100" s="160"/>
      <c r="J100" s="160"/>
      <c r="K100" s="160"/>
      <c r="L100" s="160"/>
      <c r="M100" s="160"/>
      <c r="N100" s="160"/>
      <c r="O100" s="160"/>
      <c r="P100" s="160"/>
      <c r="Q100" s="160"/>
      <c r="R100" s="160"/>
      <c r="S100" s="160"/>
      <c r="T100" s="160"/>
      <c r="U100" s="160"/>
      <c r="V100" s="160"/>
      <c r="W100" s="160"/>
      <c r="X100" s="160"/>
      <c r="Y100" s="160"/>
      <c r="Z100" s="160"/>
      <c r="AA100" s="160"/>
      <c r="AB100" s="160"/>
      <c r="AC100" s="160"/>
      <c r="AD100" s="160"/>
      <c r="AE100" s="160"/>
      <c r="AF100" s="160"/>
      <c r="AG100" s="160"/>
      <c r="AH100" s="160"/>
      <c r="AI100" s="160"/>
      <c r="AJ100" s="160"/>
      <c r="AK100" s="160"/>
      <c r="AL100" s="160"/>
      <c r="AM100" s="160"/>
      <c r="AN100" s="160"/>
      <c r="AO100" s="160"/>
      <c r="AP100" s="160"/>
      <c r="AQ100" s="160"/>
      <c r="AR100" s="160"/>
      <c r="AS100" s="160"/>
      <c r="AT100" s="160"/>
      <c r="AU100" s="160"/>
      <c r="AV100" s="160"/>
      <c r="AW100" s="160"/>
      <c r="AX100" s="160"/>
      <c r="AY100" s="160"/>
      <c r="AZ100" s="160"/>
      <c r="BA100" s="160"/>
      <c r="BB100" s="160"/>
      <c r="BC100" s="160"/>
      <c r="BD100" s="160"/>
      <c r="BE100" s="160"/>
      <c r="BF100" s="160"/>
      <c r="BG100" s="160"/>
      <c r="BH100" s="160"/>
      <c r="BI100" s="160"/>
      <c r="BJ100" s="160"/>
      <c r="BK100" s="160"/>
      <c r="BL100" s="160"/>
      <c r="BM100" s="160"/>
      <c r="BN100" s="160"/>
      <c r="BO100" s="160"/>
      <c r="BP100" s="160"/>
      <c r="BQ100" s="160"/>
      <c r="BR100" s="160"/>
      <c r="BS100" s="160"/>
      <c r="BT100" s="160"/>
      <c r="BU100" s="160"/>
      <c r="BV100" s="160"/>
      <c r="BW100" s="160"/>
      <c r="BX100" s="160"/>
      <c r="BY100" s="160"/>
      <c r="BZ100" s="160"/>
      <c r="CA100" s="160"/>
      <c r="CB100" s="160"/>
      <c r="CC100" s="160"/>
      <c r="CD100" s="160"/>
      <c r="CE100" s="160"/>
      <c r="CF100" s="160"/>
      <c r="CG100" s="160"/>
      <c r="CH100" s="160"/>
      <c r="CI100" s="160"/>
      <c r="CJ100" s="160"/>
      <c r="CK100" s="160"/>
      <c r="CL100" s="160"/>
      <c r="CM100" s="160"/>
      <c r="CN100" s="160"/>
      <c r="CO100" s="160"/>
      <c r="CP100" s="160"/>
      <c r="CQ100" s="160"/>
      <c r="CR100" s="160"/>
      <c r="CS100" s="160"/>
      <c r="CT100" s="160"/>
      <c r="CU100" s="160"/>
      <c r="CV100" s="160"/>
      <c r="CW100" s="160"/>
      <c r="CX100" s="160"/>
      <c r="CY100" s="160"/>
      <c r="CZ100" s="160"/>
      <c r="DA100" s="160"/>
      <c r="DB100" s="160"/>
      <c r="DC100" s="160"/>
      <c r="DD100" s="160"/>
      <c r="DE100" s="160"/>
      <c r="DF100" s="160"/>
      <c r="DG100" s="160"/>
      <c r="DH100" s="160"/>
      <c r="DI100" s="160"/>
      <c r="DJ100" s="160"/>
      <c r="DK100" s="160"/>
      <c r="DL100" s="160"/>
      <c r="DM100" s="160"/>
      <c r="DN100" s="160"/>
      <c r="DO100" s="160"/>
      <c r="DP100" s="160"/>
      <c r="DQ100" s="160"/>
      <c r="DR100" s="160"/>
      <c r="DS100" s="160"/>
      <c r="DT100" s="160"/>
      <c r="DU100" s="160"/>
      <c r="DV100" s="160"/>
      <c r="DW100" s="160"/>
      <c r="DX100" s="160"/>
      <c r="DY100" s="160"/>
      <c r="DZ100" s="160"/>
      <c r="EA100" s="160"/>
      <c r="EB100" s="160"/>
      <c r="EC100" s="160"/>
      <c r="ED100" s="160"/>
      <c r="EE100" s="160"/>
      <c r="EF100" s="160"/>
      <c r="EG100" s="160"/>
      <c r="EH100" s="160"/>
      <c r="EI100" s="160"/>
      <c r="EJ100" s="160"/>
      <c r="EK100" s="160"/>
      <c r="EL100" s="160"/>
      <c r="EM100" s="160"/>
      <c r="EN100" s="160"/>
      <c r="EO100" s="160"/>
      <c r="EP100" s="160"/>
      <c r="EQ100" s="160"/>
      <c r="ER100" s="160"/>
      <c r="ES100" s="160"/>
      <c r="ET100" s="160"/>
      <c r="EU100" s="160"/>
      <c r="EV100" s="160"/>
      <c r="EW100" s="160"/>
      <c r="EX100" s="160"/>
      <c r="EY100" s="160"/>
      <c r="EZ100" s="160"/>
      <c r="FA100" s="160"/>
      <c r="FB100" s="160"/>
      <c r="FC100" s="160"/>
      <c r="FD100" s="160"/>
      <c r="FE100" s="160"/>
      <c r="FF100" s="160"/>
      <c r="FG100" s="160"/>
      <c r="FH100" s="160"/>
      <c r="FI100" s="160"/>
      <c r="FJ100" s="160"/>
      <c r="FK100" s="160"/>
      <c r="FL100" s="160"/>
      <c r="FM100" s="160"/>
      <c r="FN100" s="160"/>
      <c r="FO100" s="160"/>
      <c r="FP100" s="160"/>
      <c r="FQ100" s="160"/>
      <c r="FR100" s="160"/>
      <c r="FS100" s="160"/>
      <c r="FT100" s="160"/>
      <c r="FU100" s="160"/>
      <c r="FV100" s="160"/>
      <c r="FW100" s="160"/>
      <c r="FX100" s="160"/>
      <c r="FY100" s="160"/>
      <c r="FZ100" s="160"/>
      <c r="GA100" s="160"/>
      <c r="GB100" s="160"/>
      <c r="GC100" s="160"/>
      <c r="GD100" s="160"/>
      <c r="GE100" s="160"/>
      <c r="GF100" s="160"/>
      <c r="GG100" s="160"/>
      <c r="GH100" s="160"/>
      <c r="GI100" s="160"/>
      <c r="GJ100" s="160"/>
      <c r="GK100" s="160"/>
      <c r="GL100" s="160"/>
      <c r="GM100" s="160"/>
      <c r="GN100" s="160"/>
      <c r="GO100" s="160"/>
      <c r="GP100" s="160"/>
      <c r="GQ100" s="160"/>
      <c r="GR100" s="160"/>
      <c r="GS100" s="160"/>
      <c r="GT100" s="160"/>
      <c r="GU100" s="160"/>
      <c r="GV100" s="160"/>
      <c r="GW100" s="160"/>
      <c r="GX100" s="160"/>
      <c r="GY100" s="160"/>
      <c r="GZ100" s="160"/>
      <c r="HA100" s="160"/>
      <c r="HB100" s="160"/>
      <c r="HC100" s="160"/>
      <c r="HD100" s="160"/>
      <c r="HE100" s="160"/>
      <c r="HF100" s="160"/>
      <c r="HG100" s="160"/>
      <c r="HH100" s="160"/>
      <c r="HI100" s="160"/>
      <c r="HJ100" s="160"/>
      <c r="HK100" s="160"/>
      <c r="HL100" s="160"/>
      <c r="HM100" s="160"/>
      <c r="HN100" s="160"/>
      <c r="HO100" s="160"/>
      <c r="HP100" s="160"/>
      <c r="HQ100" s="160"/>
      <c r="HR100" s="160"/>
      <c r="HS100" s="160"/>
      <c r="HT100" s="160"/>
      <c r="HU100" s="160"/>
      <c r="HV100" s="160"/>
      <c r="HW100" s="160"/>
      <c r="HX100" s="160"/>
      <c r="HY100" s="160"/>
      <c r="HZ100" s="160"/>
      <c r="IA100" s="160"/>
      <c r="IB100" s="160"/>
      <c r="IC100" s="160"/>
      <c r="ID100" s="160"/>
      <c r="IE100" s="160"/>
      <c r="IF100" s="160"/>
      <c r="IG100" s="160"/>
      <c r="IH100" s="160"/>
      <c r="II100" s="160"/>
      <c r="IJ100" s="160"/>
      <c r="IK100" s="160"/>
      <c r="IL100" s="160"/>
      <c r="IM100" s="160"/>
      <c r="IN100" s="160"/>
      <c r="IO100" s="160"/>
      <c r="IP100" s="160"/>
      <c r="IQ100" s="160"/>
      <c r="IR100" s="160"/>
      <c r="IS100" s="160"/>
      <c r="IT100" s="160"/>
      <c r="IU100" s="160"/>
      <c r="IV100" s="160"/>
      <c r="IW100" s="160"/>
      <c r="IX100" s="160"/>
      <c r="IY100" s="160"/>
      <c r="IZ100" s="160"/>
      <c r="JA100" s="160"/>
      <c r="JB100" s="160"/>
      <c r="JC100" s="160"/>
      <c r="JD100" s="160"/>
      <c r="JE100" s="160"/>
      <c r="JF100" s="160"/>
      <c r="JG100" s="160"/>
      <c r="JH100" s="160"/>
      <c r="JI100" s="160"/>
      <c r="JJ100" s="160"/>
      <c r="JK100" s="160"/>
      <c r="JL100" s="160"/>
      <c r="JM100" s="160"/>
      <c r="JN100" s="160"/>
      <c r="JO100" s="160"/>
      <c r="JP100" s="160"/>
      <c r="JQ100" s="160"/>
      <c r="JR100" s="160"/>
      <c r="JS100" s="160"/>
      <c r="JT100" s="160"/>
      <c r="JU100" s="160"/>
      <c r="JV100" s="160"/>
      <c r="JW100" s="160"/>
      <c r="JX100" s="160"/>
      <c r="JY100" s="160"/>
      <c r="JZ100" s="160"/>
      <c r="KA100" s="160"/>
      <c r="KB100" s="160"/>
      <c r="KC100" s="160"/>
      <c r="KD100" s="160"/>
      <c r="KE100" s="160"/>
      <c r="KF100" s="160"/>
      <c r="KG100" s="160"/>
      <c r="KH100" s="160"/>
      <c r="KI100" s="160"/>
      <c r="KJ100" s="160"/>
      <c r="KK100" s="160"/>
      <c r="KL100" s="160"/>
      <c r="KM100" s="160"/>
      <c r="KN100" s="160"/>
      <c r="KO100" s="160"/>
      <c r="KP100" s="160"/>
      <c r="KQ100" s="160"/>
      <c r="KR100" s="160"/>
      <c r="KS100" s="160"/>
      <c r="KT100" s="160"/>
      <c r="KU100" s="160"/>
      <c r="KV100" s="160"/>
      <c r="KW100" s="160"/>
      <c r="KX100" s="160"/>
      <c r="KY100" s="160"/>
      <c r="KZ100" s="160"/>
      <c r="LA100" s="160"/>
      <c r="LB100" s="160"/>
      <c r="LC100" s="160"/>
      <c r="LD100" s="160"/>
      <c r="LE100" s="160"/>
      <c r="LF100" s="160"/>
      <c r="LG100" s="160"/>
      <c r="LH100" s="160"/>
      <c r="LI100" s="160"/>
      <c r="LJ100" s="160"/>
      <c r="LK100" s="160"/>
      <c r="LL100" s="160"/>
      <c r="LM100" s="160"/>
      <c r="LN100" s="160"/>
      <c r="LO100" s="160"/>
      <c r="LP100" s="160"/>
      <c r="LQ100" s="160"/>
      <c r="LR100" s="160"/>
      <c r="LS100" s="160"/>
      <c r="LT100" s="160"/>
      <c r="LU100" s="160"/>
      <c r="LV100" s="160"/>
      <c r="LW100" s="160"/>
      <c r="LX100" s="160"/>
      <c r="LY100" s="160"/>
      <c r="LZ100" s="160"/>
      <c r="MA100" s="160"/>
      <c r="MB100" s="160"/>
      <c r="MC100" s="160"/>
      <c r="MD100" s="160"/>
      <c r="ME100" s="160"/>
      <c r="MF100" s="160"/>
      <c r="MG100" s="160"/>
      <c r="MH100" s="160"/>
      <c r="MI100" s="160"/>
      <c r="MJ100" s="160"/>
      <c r="MK100" s="160"/>
      <c r="ML100" s="160"/>
      <c r="MM100" s="160"/>
      <c r="MN100" s="160"/>
      <c r="MO100" s="160"/>
      <c r="MP100" s="160"/>
      <c r="MQ100" s="160"/>
      <c r="MR100" s="160"/>
      <c r="MS100" s="160"/>
      <c r="MT100" s="160"/>
      <c r="MU100" s="160"/>
      <c r="MV100" s="160"/>
      <c r="MW100" s="160"/>
      <c r="MX100" s="160"/>
      <c r="MY100" s="160"/>
      <c r="MZ100" s="160"/>
      <c r="NA100" s="160"/>
      <c r="NB100" s="160"/>
      <c r="NC100" s="160"/>
      <c r="ND100" s="160"/>
      <c r="NE100" s="160"/>
      <c r="NF100" s="160"/>
      <c r="NG100" s="160"/>
      <c r="NH100" s="160"/>
      <c r="NI100" s="160"/>
      <c r="NJ100" s="160"/>
      <c r="NK100" s="160"/>
      <c r="NL100" s="160"/>
      <c r="NM100" s="160"/>
      <c r="NN100" s="160"/>
      <c r="NO100" s="160"/>
      <c r="NP100" s="160"/>
      <c r="NQ100" s="160"/>
      <c r="NR100" s="160"/>
      <c r="NS100" s="160"/>
      <c r="NT100" s="160"/>
      <c r="NU100" s="160"/>
      <c r="NV100" s="160"/>
      <c r="NW100" s="160"/>
      <c r="NX100" s="160"/>
      <c r="NY100" s="160"/>
      <c r="NZ100" s="160"/>
      <c r="OA100" s="160"/>
      <c r="OB100" s="160"/>
      <c r="OC100" s="160"/>
      <c r="OD100" s="160"/>
      <c r="OE100" s="160"/>
      <c r="OF100" s="160"/>
      <c r="OG100" s="160"/>
      <c r="OH100" s="160"/>
      <c r="OI100" s="160"/>
      <c r="OJ100" s="160"/>
      <c r="OK100" s="160"/>
      <c r="OL100" s="160"/>
      <c r="OM100" s="160"/>
      <c r="ON100" s="160"/>
      <c r="OO100" s="160"/>
      <c r="OP100" s="160"/>
      <c r="OQ100" s="160"/>
      <c r="OR100" s="160"/>
      <c r="OS100" s="160"/>
      <c r="OT100" s="160"/>
      <c r="OU100" s="160"/>
      <c r="OV100" s="160"/>
      <c r="OW100" s="160"/>
      <c r="OX100" s="160"/>
      <c r="OY100" s="160"/>
      <c r="OZ100" s="160"/>
      <c r="PA100" s="160"/>
      <c r="PB100" s="160"/>
      <c r="PC100" s="160"/>
      <c r="PD100" s="160"/>
      <c r="PE100" s="160"/>
      <c r="PF100" s="160"/>
      <c r="PG100" s="160"/>
      <c r="PH100" s="160"/>
      <c r="PI100" s="160"/>
      <c r="PJ100" s="160"/>
      <c r="PK100" s="160"/>
      <c r="PL100" s="160"/>
      <c r="PM100" s="160"/>
      <c r="PN100" s="160"/>
      <c r="PO100" s="160"/>
      <c r="PP100" s="160"/>
      <c r="PQ100" s="160"/>
      <c r="PR100" s="160"/>
      <c r="PS100" s="160"/>
      <c r="PT100" s="160"/>
      <c r="PU100" s="160"/>
      <c r="PV100" s="160"/>
      <c r="PW100" s="160"/>
      <c r="PX100" s="160"/>
      <c r="PY100" s="160"/>
      <c r="PZ100" s="160"/>
      <c r="QA100" s="160"/>
      <c r="QB100" s="160"/>
      <c r="QC100" s="160"/>
      <c r="QD100" s="160"/>
      <c r="QE100" s="160"/>
      <c r="QF100" s="160"/>
      <c r="QG100" s="160"/>
      <c r="QH100" s="160"/>
      <c r="QI100" s="160"/>
      <c r="QJ100" s="160"/>
      <c r="QK100" s="160"/>
      <c r="QL100" s="160"/>
      <c r="QM100" s="160"/>
      <c r="QN100" s="160"/>
      <c r="QO100" s="160"/>
      <c r="QP100" s="160"/>
      <c r="QQ100" s="160"/>
      <c r="QR100" s="160"/>
      <c r="QS100" s="160"/>
      <c r="QT100" s="160"/>
      <c r="QU100" s="160"/>
      <c r="QV100" s="160"/>
      <c r="QW100" s="160"/>
      <c r="QX100" s="160"/>
      <c r="QY100" s="160"/>
      <c r="QZ100" s="160"/>
      <c r="RA100" s="160"/>
      <c r="RB100" s="160"/>
      <c r="RC100" s="160"/>
      <c r="RD100" s="160"/>
      <c r="RE100" s="160"/>
      <c r="RF100" s="160"/>
      <c r="RG100" s="160"/>
      <c r="RH100" s="160"/>
      <c r="RI100" s="160"/>
      <c r="RJ100" s="160"/>
      <c r="RK100" s="160"/>
      <c r="RL100" s="160"/>
      <c r="RM100" s="160"/>
      <c r="RN100" s="160"/>
      <c r="RO100" s="160"/>
      <c r="RP100" s="160"/>
      <c r="RQ100" s="160"/>
      <c r="RR100" s="160"/>
      <c r="RS100" s="160"/>
      <c r="RT100" s="160"/>
      <c r="RU100" s="160"/>
      <c r="RV100" s="160"/>
      <c r="RW100" s="160"/>
      <c r="RX100" s="160"/>
      <c r="RY100" s="160"/>
      <c r="RZ100" s="160"/>
      <c r="SA100" s="160"/>
      <c r="SB100" s="160"/>
      <c r="SC100" s="160"/>
      <c r="SD100" s="160"/>
      <c r="SE100" s="160"/>
      <c r="SF100" s="160"/>
      <c r="SG100" s="160"/>
      <c r="SH100" s="160"/>
      <c r="SI100" s="160"/>
      <c r="SJ100" s="160"/>
      <c r="SK100" s="160"/>
      <c r="SL100" s="160"/>
      <c r="SM100" s="160"/>
      <c r="SN100" s="160"/>
      <c r="SO100" s="160"/>
      <c r="SP100" s="160"/>
      <c r="SQ100" s="160"/>
      <c r="SR100" s="160"/>
      <c r="SS100" s="160"/>
      <c r="ST100" s="160"/>
      <c r="SU100" s="160"/>
      <c r="SV100" s="160"/>
      <c r="SW100" s="160"/>
      <c r="SX100" s="160"/>
      <c r="SY100" s="160"/>
      <c r="SZ100" s="160"/>
      <c r="TA100" s="160"/>
      <c r="TB100" s="160"/>
      <c r="TC100" s="160"/>
      <c r="TD100" s="160"/>
      <c r="TE100" s="160"/>
      <c r="TF100" s="160"/>
    </row>
    <row r="101" spans="1:526">
      <c r="A101" s="160"/>
      <c r="B101" s="160"/>
      <c r="C101" s="160"/>
      <c r="D101" s="160"/>
      <c r="E101" s="160"/>
      <c r="F101" s="160"/>
      <c r="G101" s="160"/>
      <c r="H101" s="160"/>
      <c r="I101" s="160"/>
      <c r="J101" s="160"/>
      <c r="K101" s="160"/>
      <c r="L101" s="160"/>
      <c r="M101" s="160"/>
      <c r="N101" s="160"/>
      <c r="O101" s="160"/>
      <c r="P101" s="160"/>
      <c r="Q101" s="160"/>
      <c r="R101" s="160"/>
      <c r="S101" s="160"/>
      <c r="T101" s="160"/>
      <c r="U101" s="160"/>
      <c r="V101" s="160"/>
      <c r="W101" s="160"/>
      <c r="X101" s="160"/>
      <c r="Y101" s="160"/>
      <c r="Z101" s="160"/>
      <c r="AA101" s="160"/>
      <c r="AB101" s="160"/>
      <c r="AC101" s="160"/>
      <c r="AD101" s="160"/>
      <c r="AE101" s="160"/>
      <c r="AF101" s="160"/>
      <c r="AG101" s="160"/>
      <c r="AH101" s="160"/>
      <c r="AI101" s="160"/>
      <c r="AJ101" s="160"/>
      <c r="AK101" s="160"/>
      <c r="AL101" s="160"/>
      <c r="AM101" s="160"/>
      <c r="AN101" s="160"/>
      <c r="AO101" s="160"/>
      <c r="AP101" s="160"/>
      <c r="AQ101" s="160"/>
      <c r="AR101" s="160"/>
      <c r="AS101" s="160"/>
      <c r="AT101" s="160"/>
      <c r="AU101" s="160"/>
      <c r="AV101" s="160"/>
      <c r="AW101" s="160"/>
      <c r="AX101" s="160"/>
      <c r="AY101" s="160"/>
      <c r="AZ101" s="160"/>
      <c r="BA101" s="160"/>
      <c r="BB101" s="160"/>
      <c r="BC101" s="160"/>
      <c r="BD101" s="160"/>
      <c r="BE101" s="160"/>
      <c r="BF101" s="160"/>
      <c r="BG101" s="160"/>
      <c r="BH101" s="160"/>
      <c r="BI101" s="160"/>
      <c r="BJ101" s="160"/>
      <c r="BK101" s="160"/>
      <c r="BL101" s="160"/>
      <c r="BM101" s="160"/>
      <c r="BN101" s="160"/>
      <c r="BO101" s="160"/>
      <c r="BP101" s="160"/>
      <c r="BQ101" s="160"/>
      <c r="BR101" s="160"/>
      <c r="BS101" s="160"/>
      <c r="BT101" s="160"/>
      <c r="BU101" s="160"/>
      <c r="BV101" s="160"/>
      <c r="BW101" s="160"/>
      <c r="BX101" s="160"/>
      <c r="BY101" s="160"/>
      <c r="BZ101" s="160"/>
      <c r="CA101" s="160"/>
      <c r="CB101" s="160"/>
      <c r="CC101" s="160"/>
      <c r="CD101" s="160"/>
      <c r="CE101" s="160"/>
      <c r="CF101" s="160"/>
      <c r="CG101" s="160"/>
      <c r="CH101" s="160"/>
      <c r="CI101" s="160"/>
      <c r="CJ101" s="160"/>
      <c r="CK101" s="160"/>
      <c r="CL101" s="160"/>
      <c r="CM101" s="160"/>
      <c r="CN101" s="160"/>
      <c r="CO101" s="160"/>
      <c r="CP101" s="160"/>
      <c r="CQ101" s="160"/>
      <c r="CR101" s="160"/>
      <c r="CS101" s="160"/>
      <c r="CT101" s="160"/>
      <c r="CU101" s="160"/>
      <c r="CV101" s="160"/>
      <c r="CW101" s="160"/>
      <c r="CX101" s="160"/>
      <c r="CY101" s="160"/>
      <c r="CZ101" s="160"/>
      <c r="DA101" s="160"/>
      <c r="DB101" s="160"/>
      <c r="DC101" s="160"/>
      <c r="DD101" s="160"/>
      <c r="DE101" s="160"/>
      <c r="DF101" s="160"/>
      <c r="DG101" s="160"/>
      <c r="DH101" s="160"/>
      <c r="DI101" s="160"/>
      <c r="DJ101" s="160"/>
      <c r="DK101" s="160"/>
      <c r="DL101" s="160"/>
      <c r="DM101" s="160"/>
      <c r="DN101" s="160"/>
      <c r="DO101" s="160"/>
      <c r="DP101" s="160"/>
      <c r="DQ101" s="160"/>
      <c r="DR101" s="160"/>
      <c r="DS101" s="160"/>
      <c r="DT101" s="160"/>
      <c r="DU101" s="160"/>
      <c r="DV101" s="160"/>
      <c r="DW101" s="160"/>
      <c r="DX101" s="160"/>
      <c r="DY101" s="160"/>
      <c r="DZ101" s="160"/>
      <c r="EA101" s="160"/>
      <c r="EB101" s="160"/>
      <c r="EC101" s="160"/>
      <c r="ED101" s="160"/>
      <c r="EE101" s="160"/>
      <c r="EF101" s="160"/>
      <c r="EG101" s="160"/>
      <c r="EH101" s="160"/>
      <c r="EI101" s="160"/>
      <c r="EJ101" s="160"/>
      <c r="EK101" s="160"/>
      <c r="EL101" s="160"/>
      <c r="EM101" s="160"/>
      <c r="EN101" s="160"/>
      <c r="EO101" s="160"/>
      <c r="EP101" s="160"/>
      <c r="EQ101" s="160"/>
      <c r="ER101" s="160"/>
      <c r="ES101" s="160"/>
      <c r="ET101" s="160"/>
      <c r="EU101" s="160"/>
      <c r="EV101" s="160"/>
      <c r="EW101" s="160"/>
      <c r="EX101" s="160"/>
      <c r="EY101" s="160"/>
      <c r="EZ101" s="160"/>
      <c r="FA101" s="160"/>
      <c r="FB101" s="160"/>
      <c r="FC101" s="160"/>
      <c r="FD101" s="160"/>
      <c r="FE101" s="160"/>
      <c r="FF101" s="160"/>
      <c r="FG101" s="160"/>
      <c r="FH101" s="160"/>
      <c r="FI101" s="160"/>
      <c r="FJ101" s="160"/>
      <c r="FK101" s="160"/>
      <c r="FL101" s="160"/>
      <c r="FM101" s="160"/>
      <c r="FN101" s="160"/>
      <c r="FO101" s="160"/>
      <c r="FP101" s="160"/>
      <c r="FQ101" s="160"/>
      <c r="FR101" s="160"/>
      <c r="FS101" s="160"/>
      <c r="FT101" s="160"/>
      <c r="FU101" s="160"/>
      <c r="FV101" s="160"/>
      <c r="FW101" s="160"/>
      <c r="FX101" s="160"/>
      <c r="FY101" s="160"/>
      <c r="FZ101" s="160"/>
      <c r="GA101" s="160"/>
      <c r="GB101" s="160"/>
      <c r="GC101" s="160"/>
      <c r="GD101" s="160"/>
      <c r="GE101" s="160"/>
      <c r="GF101" s="160"/>
      <c r="GG101" s="160"/>
      <c r="GH101" s="160"/>
      <c r="GI101" s="160"/>
      <c r="GJ101" s="160"/>
      <c r="GK101" s="160"/>
      <c r="GL101" s="160"/>
      <c r="GM101" s="160"/>
      <c r="GN101" s="160"/>
      <c r="GO101" s="160"/>
      <c r="GP101" s="160"/>
      <c r="GQ101" s="160"/>
      <c r="GR101" s="160"/>
      <c r="GS101" s="160"/>
      <c r="GT101" s="160"/>
      <c r="GU101" s="160"/>
      <c r="GV101" s="160"/>
      <c r="GW101" s="160"/>
      <c r="GX101" s="160"/>
      <c r="GY101" s="160"/>
      <c r="GZ101" s="160"/>
      <c r="HA101" s="160"/>
      <c r="HB101" s="160"/>
      <c r="HC101" s="160"/>
      <c r="HD101" s="160"/>
      <c r="HE101" s="160"/>
      <c r="HF101" s="160"/>
      <c r="HG101" s="160"/>
      <c r="HH101" s="160"/>
      <c r="HI101" s="160"/>
      <c r="HJ101" s="160"/>
      <c r="HK101" s="160"/>
      <c r="HL101" s="160"/>
      <c r="HM101" s="160"/>
      <c r="HN101" s="160"/>
      <c r="HO101" s="160"/>
      <c r="HP101" s="160"/>
      <c r="HQ101" s="160"/>
      <c r="HR101" s="160"/>
      <c r="HS101" s="160"/>
      <c r="HT101" s="160"/>
      <c r="HU101" s="160"/>
      <c r="HV101" s="160"/>
      <c r="HW101" s="160"/>
      <c r="HX101" s="160"/>
      <c r="HY101" s="160"/>
      <c r="HZ101" s="160"/>
      <c r="IA101" s="160"/>
      <c r="IB101" s="160"/>
      <c r="IC101" s="160"/>
      <c r="ID101" s="160"/>
      <c r="IE101" s="160"/>
      <c r="IF101" s="160"/>
      <c r="IG101" s="160"/>
      <c r="IH101" s="160"/>
      <c r="II101" s="160"/>
      <c r="IJ101" s="160"/>
      <c r="IK101" s="160"/>
      <c r="IL101" s="160"/>
      <c r="IM101" s="160"/>
      <c r="IN101" s="160"/>
      <c r="IO101" s="160"/>
      <c r="IP101" s="160"/>
      <c r="IQ101" s="160"/>
      <c r="IR101" s="160"/>
      <c r="IS101" s="160"/>
      <c r="IT101" s="160"/>
      <c r="IU101" s="160"/>
      <c r="IV101" s="160"/>
      <c r="IW101" s="160"/>
      <c r="IX101" s="160"/>
      <c r="IY101" s="160"/>
      <c r="IZ101" s="160"/>
      <c r="JA101" s="160"/>
      <c r="JB101" s="160"/>
      <c r="JC101" s="160"/>
      <c r="JD101" s="160"/>
      <c r="JE101" s="160"/>
      <c r="JF101" s="160"/>
      <c r="JG101" s="160"/>
      <c r="JH101" s="160"/>
      <c r="JI101" s="160"/>
      <c r="JJ101" s="160"/>
      <c r="JK101" s="160"/>
      <c r="JL101" s="160"/>
      <c r="JM101" s="160"/>
      <c r="JN101" s="160"/>
      <c r="JO101" s="160"/>
      <c r="JP101" s="160"/>
      <c r="JQ101" s="160"/>
      <c r="JR101" s="160"/>
      <c r="JS101" s="160"/>
      <c r="JT101" s="160"/>
      <c r="JU101" s="160"/>
      <c r="JV101" s="160"/>
      <c r="JW101" s="160"/>
      <c r="JX101" s="160"/>
      <c r="JY101" s="160"/>
      <c r="JZ101" s="160"/>
      <c r="KA101" s="160"/>
      <c r="KB101" s="160"/>
      <c r="KC101" s="160"/>
      <c r="KD101" s="160"/>
      <c r="KE101" s="160"/>
      <c r="KF101" s="160"/>
      <c r="KG101" s="160"/>
      <c r="KH101" s="160"/>
      <c r="KI101" s="160"/>
      <c r="KJ101" s="160"/>
      <c r="KK101" s="160"/>
      <c r="KL101" s="160"/>
      <c r="KM101" s="160"/>
      <c r="KN101" s="160"/>
      <c r="KO101" s="160"/>
      <c r="KP101" s="160"/>
      <c r="KQ101" s="160"/>
      <c r="KR101" s="160"/>
      <c r="KS101" s="160"/>
      <c r="KT101" s="160"/>
      <c r="KU101" s="160"/>
      <c r="KV101" s="160"/>
      <c r="KW101" s="160"/>
      <c r="KX101" s="160"/>
      <c r="KY101" s="160"/>
      <c r="KZ101" s="160"/>
      <c r="LA101" s="160"/>
      <c r="LB101" s="160"/>
      <c r="LC101" s="160"/>
      <c r="LD101" s="160"/>
      <c r="LE101" s="160"/>
      <c r="LF101" s="160"/>
      <c r="LG101" s="160"/>
      <c r="LH101" s="160"/>
      <c r="LI101" s="160"/>
      <c r="LJ101" s="160"/>
      <c r="LK101" s="160"/>
      <c r="LL101" s="160"/>
      <c r="LM101" s="160"/>
      <c r="LN101" s="160"/>
      <c r="LO101" s="160"/>
      <c r="LP101" s="160"/>
      <c r="LQ101" s="160"/>
      <c r="LR101" s="160"/>
      <c r="LS101" s="160"/>
      <c r="LT101" s="160"/>
      <c r="LU101" s="160"/>
      <c r="LV101" s="160"/>
      <c r="LW101" s="160"/>
      <c r="LX101" s="160"/>
      <c r="LY101" s="160"/>
      <c r="LZ101" s="160"/>
      <c r="MA101" s="160"/>
      <c r="MB101" s="160"/>
      <c r="MC101" s="160"/>
      <c r="MD101" s="160"/>
      <c r="ME101" s="160"/>
      <c r="MF101" s="160"/>
      <c r="MG101" s="160"/>
      <c r="MH101" s="160"/>
      <c r="MI101" s="160"/>
      <c r="MJ101" s="160"/>
      <c r="MK101" s="160"/>
      <c r="ML101" s="160"/>
      <c r="MM101" s="160"/>
      <c r="MN101" s="160"/>
      <c r="MO101" s="160"/>
      <c r="MP101" s="160"/>
      <c r="MQ101" s="160"/>
      <c r="MR101" s="160"/>
      <c r="MS101" s="160"/>
      <c r="MT101" s="160"/>
      <c r="MU101" s="160"/>
      <c r="MV101" s="160"/>
      <c r="MW101" s="160"/>
      <c r="MX101" s="160"/>
      <c r="MY101" s="160"/>
      <c r="MZ101" s="160"/>
      <c r="NA101" s="160"/>
      <c r="NB101" s="160"/>
      <c r="NC101" s="160"/>
      <c r="ND101" s="160"/>
      <c r="NE101" s="160"/>
      <c r="NF101" s="160"/>
      <c r="NG101" s="160"/>
      <c r="NH101" s="160"/>
      <c r="NI101" s="160"/>
      <c r="NJ101" s="160"/>
      <c r="NK101" s="160"/>
      <c r="NL101" s="160"/>
      <c r="NM101" s="160"/>
      <c r="NN101" s="160"/>
      <c r="NO101" s="160"/>
      <c r="NP101" s="160"/>
      <c r="NQ101" s="160"/>
      <c r="NR101" s="160"/>
      <c r="NS101" s="160"/>
      <c r="NT101" s="160"/>
      <c r="NU101" s="160"/>
      <c r="NV101" s="160"/>
      <c r="NW101" s="160"/>
      <c r="NX101" s="160"/>
      <c r="NY101" s="160"/>
      <c r="NZ101" s="160"/>
      <c r="OA101" s="160"/>
      <c r="OB101" s="160"/>
      <c r="OC101" s="160"/>
      <c r="OD101" s="160"/>
      <c r="OE101" s="160"/>
      <c r="OF101" s="160"/>
      <c r="OG101" s="160"/>
      <c r="OH101" s="160"/>
      <c r="OI101" s="160"/>
      <c r="OJ101" s="160"/>
      <c r="OK101" s="160"/>
      <c r="OL101" s="160"/>
      <c r="OM101" s="160"/>
      <c r="ON101" s="160"/>
      <c r="OO101" s="160"/>
      <c r="OP101" s="160"/>
      <c r="OQ101" s="160"/>
      <c r="OR101" s="160"/>
      <c r="OS101" s="160"/>
      <c r="OT101" s="160"/>
      <c r="OU101" s="160"/>
      <c r="OV101" s="160"/>
      <c r="OW101" s="160"/>
      <c r="OX101" s="160"/>
      <c r="OY101" s="160"/>
      <c r="OZ101" s="160"/>
      <c r="PA101" s="160"/>
      <c r="PB101" s="160"/>
      <c r="PC101" s="160"/>
      <c r="PD101" s="160"/>
      <c r="PE101" s="160"/>
      <c r="PF101" s="160"/>
      <c r="PG101" s="160"/>
      <c r="PH101" s="160"/>
      <c r="PI101" s="160"/>
      <c r="PJ101" s="160"/>
      <c r="PK101" s="160"/>
      <c r="PL101" s="160"/>
      <c r="PM101" s="160"/>
      <c r="PN101" s="160"/>
      <c r="PO101" s="160"/>
      <c r="PP101" s="160"/>
      <c r="PQ101" s="160"/>
      <c r="PR101" s="160"/>
      <c r="PS101" s="160"/>
      <c r="PT101" s="160"/>
      <c r="PU101" s="160"/>
      <c r="PV101" s="160"/>
      <c r="PW101" s="160"/>
      <c r="PX101" s="160"/>
      <c r="PY101" s="160"/>
      <c r="PZ101" s="160"/>
      <c r="QA101" s="160"/>
      <c r="QB101" s="160"/>
      <c r="QC101" s="160"/>
      <c r="QD101" s="160"/>
      <c r="QE101" s="160"/>
      <c r="QF101" s="160"/>
      <c r="QG101" s="160"/>
      <c r="QH101" s="160"/>
      <c r="QI101" s="160"/>
      <c r="QJ101" s="160"/>
      <c r="QK101" s="160"/>
      <c r="QL101" s="160"/>
      <c r="QM101" s="160"/>
      <c r="QN101" s="160"/>
      <c r="QO101" s="160"/>
      <c r="QP101" s="160"/>
      <c r="QQ101" s="160"/>
      <c r="QR101" s="160"/>
      <c r="QS101" s="160"/>
      <c r="QT101" s="160"/>
      <c r="QU101" s="160"/>
      <c r="QV101" s="160"/>
      <c r="QW101" s="160"/>
      <c r="QX101" s="160"/>
      <c r="QY101" s="160"/>
      <c r="QZ101" s="160"/>
      <c r="RA101" s="160"/>
      <c r="RB101" s="160"/>
      <c r="RC101" s="160"/>
      <c r="RD101" s="160"/>
      <c r="RE101" s="160"/>
      <c r="RF101" s="160"/>
      <c r="RG101" s="160"/>
      <c r="RH101" s="160"/>
      <c r="RI101" s="160"/>
      <c r="RJ101" s="160"/>
      <c r="RK101" s="160"/>
      <c r="RL101" s="160"/>
      <c r="RM101" s="160"/>
      <c r="RN101" s="160"/>
      <c r="RO101" s="160"/>
      <c r="RP101" s="160"/>
      <c r="RQ101" s="160"/>
      <c r="RR101" s="160"/>
      <c r="RS101" s="160"/>
      <c r="RT101" s="160"/>
      <c r="RU101" s="160"/>
      <c r="RV101" s="160"/>
      <c r="RW101" s="160"/>
      <c r="RX101" s="160"/>
      <c r="RY101" s="160"/>
      <c r="RZ101" s="160"/>
      <c r="SA101" s="160"/>
      <c r="SB101" s="160"/>
      <c r="SC101" s="160"/>
      <c r="SD101" s="160"/>
      <c r="SE101" s="160"/>
      <c r="SF101" s="160"/>
      <c r="SG101" s="160"/>
      <c r="SH101" s="160"/>
      <c r="SI101" s="160"/>
      <c r="SJ101" s="160"/>
      <c r="SK101" s="160"/>
      <c r="SL101" s="160"/>
      <c r="SM101" s="160"/>
      <c r="SN101" s="160"/>
      <c r="SO101" s="160"/>
      <c r="SP101" s="160"/>
      <c r="SQ101" s="160"/>
      <c r="SR101" s="160"/>
      <c r="SS101" s="160"/>
      <c r="ST101" s="160"/>
      <c r="SU101" s="160"/>
      <c r="SV101" s="160"/>
      <c r="SW101" s="160"/>
      <c r="SX101" s="160"/>
      <c r="SY101" s="160"/>
      <c r="SZ101" s="160"/>
      <c r="TA101" s="160"/>
      <c r="TB101" s="160"/>
      <c r="TC101" s="160"/>
      <c r="TD101" s="160"/>
      <c r="TE101" s="160"/>
      <c r="TF101" s="160"/>
    </row>
    <row r="102" spans="1:526">
      <c r="A102" s="160"/>
      <c r="B102" s="160"/>
      <c r="C102" s="160"/>
      <c r="D102" s="160"/>
      <c r="E102" s="160"/>
      <c r="F102" s="160"/>
      <c r="G102" s="160"/>
      <c r="H102" s="160"/>
      <c r="I102" s="160"/>
      <c r="J102" s="160"/>
      <c r="K102" s="160"/>
      <c r="L102" s="160"/>
      <c r="M102" s="160"/>
      <c r="N102" s="160"/>
      <c r="O102" s="160"/>
      <c r="P102" s="160"/>
      <c r="Q102" s="160"/>
      <c r="R102" s="160"/>
      <c r="S102" s="160"/>
      <c r="T102" s="160"/>
      <c r="U102" s="160"/>
      <c r="V102" s="160"/>
      <c r="W102" s="160"/>
      <c r="X102" s="160"/>
      <c r="Y102" s="160"/>
      <c r="Z102" s="160"/>
      <c r="AA102" s="160"/>
      <c r="AB102" s="160"/>
      <c r="AC102" s="160"/>
      <c r="AD102" s="160"/>
      <c r="AE102" s="160"/>
      <c r="AF102" s="160"/>
      <c r="AG102" s="160"/>
      <c r="AH102" s="160"/>
      <c r="AI102" s="160"/>
      <c r="AJ102" s="160"/>
      <c r="AK102" s="160"/>
      <c r="AL102" s="160"/>
      <c r="AM102" s="160"/>
      <c r="AN102" s="160"/>
      <c r="AO102" s="160"/>
      <c r="AP102" s="160"/>
      <c r="AQ102" s="160"/>
      <c r="AR102" s="160"/>
      <c r="AS102" s="160"/>
      <c r="AT102" s="160"/>
      <c r="AU102" s="160"/>
      <c r="AV102" s="160"/>
      <c r="AW102" s="160"/>
      <c r="AX102" s="160"/>
      <c r="AY102" s="160"/>
      <c r="AZ102" s="160"/>
      <c r="BA102" s="160"/>
      <c r="BB102" s="160"/>
      <c r="BC102" s="160"/>
      <c r="BD102" s="160"/>
      <c r="BE102" s="160"/>
      <c r="BF102" s="160"/>
      <c r="BG102" s="160"/>
      <c r="BH102" s="160"/>
      <c r="BI102" s="160"/>
      <c r="BJ102" s="160"/>
      <c r="BK102" s="160"/>
      <c r="BL102" s="160"/>
      <c r="BM102" s="160"/>
      <c r="BN102" s="160"/>
      <c r="BO102" s="160"/>
      <c r="BP102" s="160"/>
      <c r="BQ102" s="160"/>
      <c r="BR102" s="160"/>
      <c r="BS102" s="160"/>
      <c r="BT102" s="160"/>
      <c r="BU102" s="160"/>
      <c r="BV102" s="160"/>
      <c r="BW102" s="160"/>
      <c r="BX102" s="160"/>
      <c r="BY102" s="160"/>
      <c r="BZ102" s="160"/>
      <c r="CA102" s="160"/>
      <c r="CB102" s="160"/>
      <c r="CC102" s="160"/>
      <c r="CD102" s="160"/>
      <c r="CE102" s="160"/>
      <c r="CF102" s="160"/>
      <c r="CG102" s="160"/>
      <c r="CH102" s="160"/>
      <c r="CI102" s="160"/>
      <c r="CJ102" s="160"/>
      <c r="CK102" s="160"/>
      <c r="CL102" s="160"/>
      <c r="CM102" s="160"/>
      <c r="CN102" s="160"/>
      <c r="CO102" s="160"/>
      <c r="CP102" s="160"/>
      <c r="CQ102" s="160"/>
      <c r="CR102" s="160"/>
      <c r="CS102" s="160"/>
      <c r="CT102" s="160"/>
      <c r="CU102" s="160"/>
      <c r="CV102" s="160"/>
      <c r="CW102" s="160"/>
      <c r="CX102" s="160"/>
      <c r="CY102" s="160"/>
      <c r="CZ102" s="160"/>
      <c r="DA102" s="160"/>
      <c r="DB102" s="160"/>
      <c r="DC102" s="160"/>
      <c r="DD102" s="160"/>
      <c r="DE102" s="160"/>
      <c r="DF102" s="160"/>
      <c r="DG102" s="160"/>
      <c r="DH102" s="160"/>
      <c r="DI102" s="160"/>
      <c r="DJ102" s="160"/>
      <c r="DK102" s="160"/>
      <c r="DL102" s="160"/>
      <c r="DM102" s="160"/>
      <c r="DN102" s="160"/>
      <c r="DO102" s="160"/>
      <c r="DP102" s="160"/>
      <c r="DQ102" s="160"/>
      <c r="DR102" s="160"/>
      <c r="DS102" s="160"/>
      <c r="DT102" s="160"/>
      <c r="DU102" s="160"/>
      <c r="DV102" s="160"/>
      <c r="DW102" s="160"/>
      <c r="DX102" s="160"/>
      <c r="DY102" s="160"/>
      <c r="DZ102" s="160"/>
      <c r="EA102" s="160"/>
      <c r="EB102" s="160"/>
      <c r="EC102" s="160"/>
      <c r="ED102" s="160"/>
      <c r="EE102" s="160"/>
      <c r="EF102" s="160"/>
      <c r="EG102" s="160"/>
      <c r="EH102" s="160"/>
      <c r="EI102" s="160"/>
      <c r="EJ102" s="160"/>
      <c r="EK102" s="160"/>
      <c r="EL102" s="160"/>
      <c r="EM102" s="160"/>
      <c r="EN102" s="160"/>
      <c r="EO102" s="160"/>
      <c r="EP102" s="160"/>
      <c r="EQ102" s="160"/>
      <c r="ER102" s="160"/>
      <c r="ES102" s="160"/>
      <c r="ET102" s="160"/>
      <c r="EU102" s="160"/>
      <c r="EV102" s="160"/>
      <c r="EW102" s="160"/>
      <c r="EX102" s="160"/>
      <c r="EY102" s="160"/>
      <c r="EZ102" s="160"/>
      <c r="FA102" s="160"/>
      <c r="FB102" s="160"/>
      <c r="FC102" s="160"/>
      <c r="FD102" s="160"/>
      <c r="FE102" s="160"/>
      <c r="FF102" s="160"/>
      <c r="FG102" s="160"/>
      <c r="FH102" s="160"/>
      <c r="FI102" s="160"/>
      <c r="FJ102" s="160"/>
      <c r="FK102" s="160"/>
      <c r="FL102" s="160"/>
      <c r="FM102" s="160"/>
      <c r="FN102" s="160"/>
      <c r="FO102" s="160"/>
      <c r="FP102" s="160"/>
      <c r="FQ102" s="160"/>
      <c r="FR102" s="160"/>
      <c r="FS102" s="160"/>
      <c r="FT102" s="160"/>
      <c r="FU102" s="160"/>
      <c r="FV102" s="160"/>
      <c r="FW102" s="160"/>
      <c r="FX102" s="160"/>
      <c r="FY102" s="160"/>
      <c r="FZ102" s="160"/>
      <c r="GA102" s="160"/>
      <c r="GB102" s="160"/>
      <c r="GC102" s="160"/>
      <c r="GD102" s="160"/>
      <c r="GE102" s="160"/>
      <c r="GF102" s="160"/>
      <c r="GG102" s="160"/>
      <c r="GH102" s="160"/>
      <c r="GI102" s="160"/>
      <c r="GJ102" s="160"/>
      <c r="GK102" s="160"/>
      <c r="GL102" s="160"/>
      <c r="GM102" s="160"/>
      <c r="GN102" s="160"/>
      <c r="GO102" s="160"/>
      <c r="GP102" s="160"/>
      <c r="GQ102" s="160"/>
      <c r="GR102" s="160"/>
      <c r="GS102" s="160"/>
      <c r="GT102" s="160"/>
      <c r="GU102" s="160"/>
      <c r="GV102" s="160"/>
      <c r="GW102" s="160"/>
      <c r="GX102" s="160"/>
      <c r="GY102" s="160"/>
      <c r="GZ102" s="160"/>
      <c r="HA102" s="160"/>
      <c r="HB102" s="160"/>
      <c r="HC102" s="160"/>
      <c r="HD102" s="160"/>
      <c r="HE102" s="160"/>
      <c r="HF102" s="160"/>
      <c r="HG102" s="160"/>
      <c r="HH102" s="160"/>
      <c r="HI102" s="160"/>
      <c r="HJ102" s="160"/>
      <c r="HK102" s="160"/>
      <c r="HL102" s="160"/>
      <c r="HM102" s="160"/>
      <c r="HN102" s="160"/>
      <c r="HO102" s="160"/>
      <c r="HP102" s="160"/>
      <c r="HQ102" s="160"/>
      <c r="HR102" s="160"/>
      <c r="HS102" s="160"/>
      <c r="HT102" s="160"/>
      <c r="HU102" s="160"/>
      <c r="HV102" s="160"/>
      <c r="HW102" s="160"/>
      <c r="HX102" s="160"/>
      <c r="HY102" s="160"/>
      <c r="HZ102" s="160"/>
      <c r="IA102" s="160"/>
      <c r="IB102" s="160"/>
      <c r="IC102" s="160"/>
      <c r="ID102" s="160"/>
      <c r="IE102" s="160"/>
      <c r="IF102" s="160"/>
      <c r="IG102" s="160"/>
      <c r="IH102" s="160"/>
      <c r="II102" s="160"/>
      <c r="IJ102" s="160"/>
      <c r="IK102" s="160"/>
      <c r="IL102" s="160"/>
      <c r="IM102" s="160"/>
      <c r="IN102" s="160"/>
      <c r="IO102" s="160"/>
      <c r="IP102" s="160"/>
      <c r="IQ102" s="160"/>
      <c r="IR102" s="160"/>
      <c r="IS102" s="160"/>
      <c r="IT102" s="160"/>
      <c r="IU102" s="160"/>
      <c r="IV102" s="160"/>
      <c r="IW102" s="160"/>
      <c r="IX102" s="160"/>
      <c r="IY102" s="160"/>
      <c r="IZ102" s="160"/>
      <c r="JA102" s="160"/>
      <c r="JB102" s="160"/>
      <c r="JC102" s="160"/>
      <c r="JD102" s="160"/>
      <c r="JE102" s="160"/>
      <c r="JF102" s="160"/>
      <c r="JG102" s="160"/>
      <c r="JH102" s="160"/>
      <c r="JI102" s="160"/>
      <c r="JJ102" s="160"/>
      <c r="JK102" s="160"/>
      <c r="JL102" s="160"/>
      <c r="JM102" s="160"/>
      <c r="JN102" s="160"/>
      <c r="JO102" s="160"/>
      <c r="JP102" s="160"/>
      <c r="JQ102" s="160"/>
      <c r="JR102" s="160"/>
      <c r="JS102" s="160"/>
      <c r="JT102" s="160"/>
      <c r="JU102" s="160"/>
      <c r="JV102" s="160"/>
      <c r="JW102" s="160"/>
      <c r="JX102" s="160"/>
      <c r="JY102" s="160"/>
      <c r="JZ102" s="160"/>
      <c r="KA102" s="160"/>
      <c r="KB102" s="160"/>
      <c r="KC102" s="160"/>
      <c r="KD102" s="160"/>
      <c r="KE102" s="160"/>
      <c r="KF102" s="160"/>
      <c r="KG102" s="160"/>
      <c r="KH102" s="160"/>
      <c r="KI102" s="160"/>
      <c r="KJ102" s="160"/>
      <c r="KK102" s="160"/>
      <c r="KL102" s="160"/>
      <c r="KM102" s="160"/>
      <c r="KN102" s="160"/>
      <c r="KO102" s="160"/>
      <c r="KP102" s="160"/>
      <c r="KQ102" s="160"/>
      <c r="KR102" s="160"/>
      <c r="KS102" s="160"/>
      <c r="KT102" s="160"/>
      <c r="KU102" s="160"/>
      <c r="KV102" s="160"/>
      <c r="KW102" s="160"/>
      <c r="KX102" s="160"/>
      <c r="KY102" s="160"/>
      <c r="KZ102" s="160"/>
      <c r="LA102" s="160"/>
      <c r="LB102" s="160"/>
      <c r="LC102" s="160"/>
      <c r="LD102" s="160"/>
      <c r="LE102" s="160"/>
      <c r="LF102" s="160"/>
      <c r="LG102" s="160"/>
      <c r="LH102" s="160"/>
      <c r="LI102" s="160"/>
      <c r="LJ102" s="160"/>
      <c r="LK102" s="160"/>
      <c r="LL102" s="160"/>
      <c r="LM102" s="160"/>
      <c r="LN102" s="160"/>
      <c r="LO102" s="160"/>
      <c r="LP102" s="160"/>
      <c r="LQ102" s="160"/>
      <c r="LR102" s="160"/>
      <c r="LS102" s="160"/>
      <c r="LT102" s="160"/>
      <c r="LU102" s="160"/>
      <c r="LV102" s="160"/>
      <c r="LW102" s="160"/>
      <c r="LX102" s="160"/>
      <c r="LY102" s="160"/>
      <c r="LZ102" s="160"/>
      <c r="MA102" s="160"/>
      <c r="MB102" s="160"/>
      <c r="MC102" s="160"/>
      <c r="MD102" s="160"/>
      <c r="ME102" s="160"/>
      <c r="MF102" s="160"/>
      <c r="MG102" s="160"/>
      <c r="MH102" s="160"/>
      <c r="MI102" s="160"/>
      <c r="MJ102" s="160"/>
      <c r="MK102" s="160"/>
      <c r="ML102" s="160"/>
      <c r="MM102" s="160"/>
      <c r="MN102" s="160"/>
      <c r="MO102" s="160"/>
      <c r="MP102" s="160"/>
      <c r="MQ102" s="160"/>
      <c r="MR102" s="160"/>
      <c r="MS102" s="160"/>
      <c r="MT102" s="160"/>
      <c r="MU102" s="160"/>
      <c r="MV102" s="160"/>
      <c r="MW102" s="160"/>
      <c r="MX102" s="160"/>
      <c r="MY102" s="160"/>
      <c r="MZ102" s="160"/>
      <c r="NA102" s="160"/>
      <c r="NB102" s="160"/>
      <c r="NC102" s="160"/>
      <c r="ND102" s="160"/>
      <c r="NE102" s="160"/>
      <c r="NF102" s="160"/>
      <c r="NG102" s="160"/>
      <c r="NH102" s="160"/>
      <c r="NI102" s="160"/>
      <c r="NJ102" s="160"/>
      <c r="NK102" s="160"/>
      <c r="NL102" s="160"/>
      <c r="NM102" s="160"/>
      <c r="NN102" s="160"/>
      <c r="NO102" s="160"/>
      <c r="NP102" s="160"/>
      <c r="NQ102" s="160"/>
      <c r="NR102" s="160"/>
      <c r="NS102" s="160"/>
      <c r="NT102" s="160"/>
      <c r="NU102" s="160"/>
      <c r="NV102" s="160"/>
      <c r="NW102" s="160"/>
      <c r="NX102" s="160"/>
      <c r="NY102" s="160"/>
      <c r="NZ102" s="160"/>
      <c r="OA102" s="160"/>
      <c r="OB102" s="160"/>
      <c r="OC102" s="160"/>
      <c r="OD102" s="160"/>
      <c r="OE102" s="160"/>
      <c r="OF102" s="160"/>
      <c r="OG102" s="160"/>
      <c r="OH102" s="160"/>
      <c r="OI102" s="160"/>
      <c r="OJ102" s="160"/>
      <c r="OK102" s="160"/>
      <c r="OL102" s="160"/>
      <c r="OM102" s="160"/>
      <c r="ON102" s="160"/>
      <c r="OO102" s="160"/>
      <c r="OP102" s="160"/>
      <c r="OQ102" s="160"/>
      <c r="OR102" s="160"/>
      <c r="OS102" s="160"/>
      <c r="OT102" s="160"/>
      <c r="OU102" s="160"/>
      <c r="OV102" s="160"/>
      <c r="OW102" s="160"/>
      <c r="OX102" s="160"/>
      <c r="OY102" s="160"/>
      <c r="OZ102" s="160"/>
      <c r="PA102" s="160"/>
      <c r="PB102" s="160"/>
      <c r="PC102" s="160"/>
      <c r="PD102" s="160"/>
      <c r="PE102" s="160"/>
      <c r="PF102" s="160"/>
      <c r="PG102" s="160"/>
      <c r="PH102" s="160"/>
      <c r="PI102" s="160"/>
      <c r="PJ102" s="160"/>
      <c r="PK102" s="160"/>
      <c r="PL102" s="160"/>
      <c r="PM102" s="160"/>
      <c r="PN102" s="160"/>
      <c r="PO102" s="160"/>
      <c r="PP102" s="160"/>
      <c r="PQ102" s="160"/>
      <c r="PR102" s="160"/>
      <c r="PS102" s="160"/>
      <c r="PT102" s="160"/>
      <c r="PU102" s="160"/>
      <c r="PV102" s="160"/>
      <c r="PW102" s="160"/>
      <c r="PX102" s="160"/>
      <c r="PY102" s="160"/>
      <c r="PZ102" s="160"/>
      <c r="QA102" s="160"/>
      <c r="QB102" s="160"/>
      <c r="QC102" s="160"/>
      <c r="QD102" s="160"/>
      <c r="QE102" s="160"/>
      <c r="QF102" s="160"/>
      <c r="QG102" s="160"/>
      <c r="QH102" s="160"/>
      <c r="QI102" s="160"/>
      <c r="QJ102" s="160"/>
      <c r="QK102" s="160"/>
      <c r="QL102" s="160"/>
      <c r="QM102" s="160"/>
      <c r="QN102" s="160"/>
      <c r="QO102" s="160"/>
      <c r="QP102" s="160"/>
      <c r="QQ102" s="160"/>
      <c r="QR102" s="160"/>
      <c r="QS102" s="160"/>
      <c r="QT102" s="160"/>
      <c r="QU102" s="160"/>
      <c r="QV102" s="160"/>
      <c r="QW102" s="160"/>
      <c r="QX102" s="160"/>
      <c r="QY102" s="160"/>
      <c r="QZ102" s="160"/>
      <c r="RA102" s="160"/>
      <c r="RB102" s="160"/>
      <c r="RC102" s="160"/>
      <c r="RD102" s="160"/>
      <c r="RE102" s="160"/>
      <c r="RF102" s="160"/>
      <c r="RG102" s="160"/>
      <c r="RH102" s="160"/>
      <c r="RI102" s="160"/>
      <c r="RJ102" s="160"/>
      <c r="RK102" s="160"/>
      <c r="RL102" s="160"/>
      <c r="RM102" s="160"/>
      <c r="RN102" s="160"/>
      <c r="RO102" s="160"/>
      <c r="RP102" s="160"/>
      <c r="RQ102" s="160"/>
      <c r="RR102" s="160"/>
      <c r="RS102" s="160"/>
      <c r="RT102" s="160"/>
      <c r="RU102" s="160"/>
      <c r="RV102" s="160"/>
      <c r="RW102" s="160"/>
      <c r="RX102" s="160"/>
      <c r="RY102" s="160"/>
      <c r="RZ102" s="160"/>
      <c r="SA102" s="160"/>
      <c r="SB102" s="160"/>
      <c r="SC102" s="160"/>
      <c r="SD102" s="160"/>
      <c r="SE102" s="160"/>
      <c r="SF102" s="160"/>
      <c r="SG102" s="160"/>
      <c r="SH102" s="160"/>
      <c r="SI102" s="160"/>
      <c r="SJ102" s="160"/>
      <c r="SK102" s="160"/>
      <c r="SL102" s="160"/>
      <c r="SM102" s="160"/>
      <c r="SN102" s="160"/>
      <c r="SO102" s="160"/>
      <c r="SP102" s="160"/>
      <c r="SQ102" s="160"/>
      <c r="SR102" s="160"/>
      <c r="SS102" s="160"/>
      <c r="ST102" s="160"/>
      <c r="SU102" s="160"/>
      <c r="SV102" s="160"/>
      <c r="SW102" s="160"/>
      <c r="SX102" s="160"/>
      <c r="SY102" s="160"/>
      <c r="SZ102" s="160"/>
      <c r="TA102" s="160"/>
      <c r="TB102" s="160"/>
      <c r="TC102" s="160"/>
      <c r="TD102" s="160"/>
      <c r="TE102" s="160"/>
      <c r="TF102" s="160"/>
    </row>
    <row r="103" spans="1:526">
      <c r="A103" s="160"/>
      <c r="B103" s="160"/>
      <c r="C103" s="160"/>
      <c r="D103" s="160"/>
      <c r="E103" s="160"/>
      <c r="F103" s="160"/>
      <c r="G103" s="160"/>
      <c r="H103" s="160"/>
      <c r="I103" s="160"/>
      <c r="J103" s="160"/>
      <c r="K103" s="160"/>
      <c r="L103" s="160"/>
      <c r="M103" s="160"/>
      <c r="N103" s="160"/>
      <c r="O103" s="160"/>
      <c r="P103" s="160"/>
      <c r="Q103" s="160"/>
      <c r="R103" s="160"/>
      <c r="S103" s="160"/>
      <c r="T103" s="160"/>
      <c r="U103" s="160"/>
      <c r="V103" s="160"/>
      <c r="W103" s="160"/>
      <c r="X103" s="160"/>
      <c r="Y103" s="160"/>
      <c r="Z103" s="160"/>
      <c r="AA103" s="160"/>
      <c r="AB103" s="160"/>
      <c r="AC103" s="160"/>
      <c r="AD103" s="160"/>
      <c r="AE103" s="160"/>
      <c r="AF103" s="160"/>
      <c r="AG103" s="160"/>
      <c r="AH103" s="160"/>
      <c r="AI103" s="160"/>
      <c r="AJ103" s="160"/>
      <c r="AK103" s="160"/>
      <c r="AL103" s="160"/>
      <c r="AM103" s="160"/>
      <c r="AN103" s="160"/>
      <c r="AO103" s="160"/>
      <c r="AP103" s="160"/>
      <c r="AQ103" s="160"/>
      <c r="AR103" s="160"/>
      <c r="AS103" s="160"/>
      <c r="AT103" s="160"/>
      <c r="AU103" s="160"/>
      <c r="AV103" s="160"/>
      <c r="AW103" s="160"/>
      <c r="AX103" s="160"/>
      <c r="AY103" s="160"/>
      <c r="AZ103" s="160"/>
      <c r="BA103" s="160"/>
      <c r="BB103" s="160"/>
      <c r="BC103" s="160"/>
      <c r="BD103" s="160"/>
      <c r="BE103" s="160"/>
      <c r="BF103" s="160"/>
      <c r="BG103" s="160"/>
      <c r="BH103" s="160"/>
      <c r="BI103" s="160"/>
      <c r="BJ103" s="160"/>
      <c r="BK103" s="160"/>
      <c r="BL103" s="160"/>
      <c r="BM103" s="160"/>
      <c r="BN103" s="160"/>
      <c r="BO103" s="160"/>
      <c r="BP103" s="160"/>
      <c r="BQ103" s="160"/>
      <c r="BR103" s="160"/>
      <c r="BS103" s="160"/>
      <c r="BT103" s="160"/>
      <c r="BU103" s="160"/>
      <c r="BV103" s="160"/>
      <c r="BW103" s="160"/>
      <c r="BX103" s="160"/>
      <c r="BY103" s="160"/>
      <c r="BZ103" s="160"/>
      <c r="CA103" s="160"/>
      <c r="CB103" s="160"/>
      <c r="CC103" s="160"/>
      <c r="CD103" s="160"/>
      <c r="CE103" s="160"/>
      <c r="CF103" s="160"/>
      <c r="CG103" s="160"/>
      <c r="CH103" s="160"/>
      <c r="CI103" s="160"/>
      <c r="CJ103" s="160"/>
      <c r="CK103" s="160"/>
      <c r="CL103" s="160"/>
      <c r="CM103" s="160"/>
      <c r="CN103" s="160"/>
      <c r="CO103" s="160"/>
      <c r="CP103" s="160"/>
      <c r="CQ103" s="160"/>
      <c r="CR103" s="160"/>
      <c r="CS103" s="160"/>
      <c r="CT103" s="160"/>
      <c r="CU103" s="160"/>
      <c r="CV103" s="160"/>
      <c r="CW103" s="160"/>
      <c r="CX103" s="160"/>
      <c r="CY103" s="160"/>
      <c r="CZ103" s="160"/>
      <c r="DA103" s="160"/>
      <c r="DB103" s="160"/>
      <c r="DC103" s="160"/>
      <c r="DD103" s="160"/>
      <c r="DE103" s="160"/>
      <c r="DF103" s="160"/>
      <c r="DG103" s="160"/>
      <c r="DH103" s="160"/>
      <c r="DI103" s="160"/>
      <c r="DJ103" s="160"/>
      <c r="DK103" s="160"/>
      <c r="DL103" s="160"/>
      <c r="DM103" s="160"/>
      <c r="DN103" s="160"/>
      <c r="DO103" s="160"/>
      <c r="DP103" s="160"/>
      <c r="DQ103" s="160"/>
      <c r="DR103" s="160"/>
      <c r="DS103" s="160"/>
      <c r="DT103" s="160"/>
      <c r="DU103" s="160"/>
      <c r="DV103" s="160"/>
      <c r="DW103" s="160"/>
      <c r="DX103" s="160"/>
      <c r="DY103" s="160"/>
      <c r="DZ103" s="160"/>
      <c r="EA103" s="160"/>
      <c r="EB103" s="160"/>
      <c r="EC103" s="160"/>
      <c r="ED103" s="160"/>
      <c r="EE103" s="160"/>
      <c r="EF103" s="160"/>
      <c r="EG103" s="160"/>
      <c r="EH103" s="160"/>
      <c r="EI103" s="160"/>
      <c r="EJ103" s="160"/>
      <c r="EK103" s="160"/>
      <c r="EL103" s="160"/>
      <c r="EM103" s="160"/>
      <c r="EN103" s="160"/>
      <c r="EO103" s="160"/>
      <c r="EP103" s="160"/>
      <c r="EQ103" s="160"/>
      <c r="ER103" s="160"/>
      <c r="ES103" s="160"/>
      <c r="ET103" s="160"/>
      <c r="EU103" s="160"/>
      <c r="EV103" s="160"/>
      <c r="EW103" s="160"/>
      <c r="EX103" s="160"/>
      <c r="EY103" s="160"/>
      <c r="EZ103" s="160"/>
      <c r="FA103" s="160"/>
      <c r="FB103" s="160"/>
      <c r="FC103" s="160"/>
      <c r="FD103" s="160"/>
      <c r="FE103" s="160"/>
      <c r="FF103" s="160"/>
      <c r="FG103" s="160"/>
      <c r="FH103" s="160"/>
      <c r="FI103" s="160"/>
      <c r="FJ103" s="160"/>
      <c r="FK103" s="160"/>
      <c r="FL103" s="160"/>
      <c r="FM103" s="160"/>
      <c r="FN103" s="160"/>
      <c r="FO103" s="160"/>
      <c r="FP103" s="160"/>
      <c r="FQ103" s="160"/>
      <c r="FR103" s="160"/>
      <c r="FS103" s="160"/>
      <c r="FT103" s="160"/>
      <c r="FU103" s="160"/>
      <c r="FV103" s="160"/>
      <c r="FW103" s="160"/>
      <c r="FX103" s="160"/>
      <c r="FY103" s="160"/>
      <c r="FZ103" s="160"/>
      <c r="GA103" s="160"/>
      <c r="GB103" s="160"/>
      <c r="GC103" s="160"/>
      <c r="GD103" s="160"/>
      <c r="GE103" s="160"/>
      <c r="GF103" s="160"/>
      <c r="GG103" s="160"/>
      <c r="GH103" s="160"/>
      <c r="GI103" s="160"/>
      <c r="GJ103" s="160"/>
      <c r="GK103" s="160"/>
      <c r="GL103" s="160"/>
      <c r="GM103" s="160"/>
      <c r="GN103" s="160"/>
      <c r="GO103" s="160"/>
      <c r="GP103" s="160"/>
      <c r="GQ103" s="160"/>
      <c r="GR103" s="160"/>
      <c r="GS103" s="160"/>
      <c r="GT103" s="160"/>
      <c r="GU103" s="160"/>
      <c r="GV103" s="160"/>
      <c r="GW103" s="160"/>
      <c r="GX103" s="160"/>
      <c r="GY103" s="160"/>
      <c r="GZ103" s="160"/>
      <c r="HA103" s="160"/>
      <c r="HB103" s="160"/>
      <c r="HC103" s="160"/>
      <c r="HD103" s="160"/>
      <c r="HE103" s="160"/>
      <c r="HF103" s="160"/>
      <c r="HG103" s="160"/>
      <c r="HH103" s="160"/>
      <c r="HI103" s="160"/>
      <c r="HJ103" s="160"/>
      <c r="HK103" s="160"/>
      <c r="HL103" s="160"/>
      <c r="HM103" s="160"/>
      <c r="HN103" s="160"/>
      <c r="HO103" s="160"/>
      <c r="HP103" s="160"/>
      <c r="HQ103" s="160"/>
      <c r="HR103" s="160"/>
      <c r="HS103" s="160"/>
      <c r="HT103" s="160"/>
      <c r="HU103" s="160"/>
      <c r="HV103" s="160"/>
      <c r="HW103" s="160"/>
      <c r="HX103" s="160"/>
      <c r="HY103" s="160"/>
      <c r="HZ103" s="160"/>
      <c r="IA103" s="160"/>
      <c r="IB103" s="160"/>
      <c r="IC103" s="160"/>
      <c r="ID103" s="160"/>
      <c r="IE103" s="160"/>
      <c r="IF103" s="160"/>
      <c r="IG103" s="160"/>
      <c r="IH103" s="160"/>
      <c r="II103" s="160"/>
      <c r="IJ103" s="160"/>
      <c r="IK103" s="160"/>
      <c r="IL103" s="160"/>
      <c r="IM103" s="160"/>
      <c r="IN103" s="160"/>
      <c r="IO103" s="160"/>
      <c r="IP103" s="160"/>
      <c r="IQ103" s="160"/>
      <c r="IR103" s="160"/>
      <c r="IS103" s="160"/>
      <c r="IT103" s="160"/>
      <c r="IU103" s="160"/>
      <c r="IV103" s="160"/>
      <c r="IW103" s="160"/>
      <c r="IX103" s="160"/>
      <c r="IY103" s="160"/>
      <c r="IZ103" s="160"/>
      <c r="JA103" s="160"/>
      <c r="JB103" s="160"/>
      <c r="JC103" s="160"/>
      <c r="JD103" s="160"/>
      <c r="JE103" s="160"/>
      <c r="JF103" s="160"/>
      <c r="JG103" s="160"/>
      <c r="JH103" s="160"/>
      <c r="JI103" s="160"/>
      <c r="JJ103" s="160"/>
      <c r="JK103" s="160"/>
      <c r="JL103" s="160"/>
      <c r="JM103" s="160"/>
      <c r="JN103" s="160"/>
      <c r="JO103" s="160"/>
      <c r="JP103" s="160"/>
      <c r="JQ103" s="160"/>
      <c r="JR103" s="160"/>
      <c r="JS103" s="160"/>
      <c r="JT103" s="160"/>
      <c r="JU103" s="160"/>
      <c r="JV103" s="160"/>
      <c r="JW103" s="160"/>
      <c r="JX103" s="160"/>
      <c r="JY103" s="160"/>
      <c r="JZ103" s="160"/>
      <c r="KA103" s="160"/>
      <c r="KB103" s="160"/>
      <c r="KC103" s="160"/>
      <c r="KD103" s="160"/>
      <c r="KE103" s="160"/>
      <c r="KF103" s="160"/>
      <c r="KG103" s="160"/>
      <c r="KH103" s="160"/>
      <c r="KI103" s="160"/>
      <c r="KJ103" s="160"/>
      <c r="KK103" s="160"/>
      <c r="KL103" s="160"/>
      <c r="KM103" s="160"/>
      <c r="KN103" s="160"/>
      <c r="KO103" s="160"/>
      <c r="KP103" s="160"/>
      <c r="KQ103" s="160"/>
      <c r="KR103" s="160"/>
      <c r="KS103" s="160"/>
      <c r="KT103" s="160"/>
      <c r="KU103" s="160"/>
      <c r="KV103" s="160"/>
      <c r="KW103" s="160"/>
      <c r="KX103" s="160"/>
      <c r="KY103" s="160"/>
      <c r="KZ103" s="160"/>
      <c r="LA103" s="160"/>
      <c r="LB103" s="160"/>
      <c r="LC103" s="160"/>
      <c r="LD103" s="160"/>
      <c r="LE103" s="160"/>
      <c r="LF103" s="160"/>
      <c r="LG103" s="160"/>
      <c r="LH103" s="160"/>
      <c r="LI103" s="160"/>
      <c r="LJ103" s="160"/>
      <c r="LK103" s="160"/>
      <c r="LL103" s="160"/>
      <c r="LM103" s="160"/>
      <c r="LN103" s="160"/>
      <c r="LO103" s="160"/>
      <c r="LP103" s="160"/>
      <c r="LQ103" s="160"/>
      <c r="LR103" s="160"/>
      <c r="LS103" s="160"/>
      <c r="LT103" s="160"/>
      <c r="LU103" s="160"/>
      <c r="LV103" s="160"/>
      <c r="LW103" s="160"/>
      <c r="LX103" s="160"/>
      <c r="LY103" s="160"/>
      <c r="LZ103" s="160"/>
      <c r="MA103" s="160"/>
      <c r="MB103" s="160"/>
      <c r="MC103" s="160"/>
      <c r="MD103" s="160"/>
      <c r="ME103" s="160"/>
      <c r="MF103" s="160"/>
      <c r="MG103" s="160"/>
      <c r="MH103" s="160"/>
      <c r="MI103" s="160"/>
      <c r="MJ103" s="160"/>
      <c r="MK103" s="160"/>
      <c r="ML103" s="160"/>
      <c r="MM103" s="160"/>
      <c r="MN103" s="160"/>
      <c r="MO103" s="160"/>
      <c r="MP103" s="160"/>
      <c r="MQ103" s="160"/>
      <c r="MR103" s="160"/>
      <c r="MS103" s="160"/>
      <c r="MT103" s="160"/>
      <c r="MU103" s="160"/>
      <c r="MV103" s="160"/>
      <c r="MW103" s="160"/>
      <c r="MX103" s="160"/>
      <c r="MY103" s="160"/>
      <c r="MZ103" s="160"/>
      <c r="NA103" s="160"/>
      <c r="NB103" s="160"/>
      <c r="NC103" s="160"/>
      <c r="ND103" s="160"/>
      <c r="NE103" s="160"/>
      <c r="NF103" s="160"/>
      <c r="NG103" s="160"/>
      <c r="NH103" s="160"/>
      <c r="NI103" s="160"/>
      <c r="NJ103" s="160"/>
      <c r="NK103" s="160"/>
      <c r="NL103" s="160"/>
      <c r="NM103" s="160"/>
      <c r="NN103" s="160"/>
      <c r="NO103" s="160"/>
      <c r="NP103" s="160"/>
      <c r="NQ103" s="160"/>
      <c r="NR103" s="160"/>
      <c r="NS103" s="160"/>
      <c r="NT103" s="160"/>
      <c r="NU103" s="160"/>
      <c r="NV103" s="160"/>
      <c r="NW103" s="160"/>
      <c r="NX103" s="160"/>
      <c r="NY103" s="160"/>
      <c r="NZ103" s="160"/>
      <c r="OA103" s="160"/>
      <c r="OB103" s="160"/>
      <c r="OC103" s="160"/>
      <c r="OD103" s="160"/>
      <c r="OE103" s="160"/>
      <c r="OF103" s="160"/>
      <c r="OG103" s="160"/>
      <c r="OH103" s="160"/>
      <c r="OI103" s="160"/>
      <c r="OJ103" s="160"/>
      <c r="OK103" s="160"/>
      <c r="OL103" s="160"/>
      <c r="OM103" s="160"/>
      <c r="ON103" s="160"/>
      <c r="OO103" s="160"/>
      <c r="OP103" s="160"/>
      <c r="OQ103" s="160"/>
      <c r="OR103" s="160"/>
      <c r="OS103" s="160"/>
      <c r="OT103" s="160"/>
      <c r="OU103" s="160"/>
      <c r="OV103" s="160"/>
      <c r="OW103" s="160"/>
      <c r="OX103" s="160"/>
      <c r="OY103" s="160"/>
      <c r="OZ103" s="160"/>
      <c r="PA103" s="160"/>
      <c r="PB103" s="160"/>
      <c r="PC103" s="160"/>
      <c r="PD103" s="160"/>
      <c r="PE103" s="160"/>
      <c r="PF103" s="160"/>
      <c r="PG103" s="160"/>
      <c r="PH103" s="160"/>
      <c r="PI103" s="160"/>
      <c r="PJ103" s="160"/>
      <c r="PK103" s="160"/>
      <c r="PL103" s="160"/>
      <c r="PM103" s="160"/>
      <c r="PN103" s="160"/>
      <c r="PO103" s="160"/>
      <c r="PP103" s="160"/>
      <c r="PQ103" s="160"/>
      <c r="PR103" s="160"/>
      <c r="PS103" s="160"/>
      <c r="PT103" s="160"/>
      <c r="PU103" s="160"/>
      <c r="PV103" s="160"/>
      <c r="PW103" s="160"/>
      <c r="PX103" s="160"/>
      <c r="PY103" s="160"/>
      <c r="PZ103" s="160"/>
      <c r="QA103" s="160"/>
      <c r="QB103" s="160"/>
      <c r="QC103" s="160"/>
      <c r="QD103" s="160"/>
      <c r="QE103" s="160"/>
      <c r="QF103" s="160"/>
      <c r="QG103" s="160"/>
      <c r="QH103" s="160"/>
      <c r="QI103" s="160"/>
      <c r="QJ103" s="160"/>
      <c r="QK103" s="160"/>
      <c r="QL103" s="160"/>
      <c r="QM103" s="160"/>
      <c r="QN103" s="160"/>
      <c r="QO103" s="160"/>
      <c r="QP103" s="160"/>
      <c r="QQ103" s="160"/>
      <c r="QR103" s="160"/>
      <c r="QS103" s="160"/>
      <c r="QT103" s="160"/>
      <c r="QU103" s="160"/>
      <c r="QV103" s="160"/>
      <c r="QW103" s="160"/>
      <c r="QX103" s="160"/>
      <c r="QY103" s="160"/>
      <c r="QZ103" s="160"/>
      <c r="RA103" s="160"/>
      <c r="RB103" s="160"/>
      <c r="RC103" s="160"/>
      <c r="RD103" s="160"/>
      <c r="RE103" s="160"/>
      <c r="RF103" s="160"/>
      <c r="RG103" s="160"/>
      <c r="RH103" s="160"/>
      <c r="RI103" s="160"/>
      <c r="RJ103" s="160"/>
      <c r="RK103" s="160"/>
      <c r="RL103" s="160"/>
      <c r="RM103" s="160"/>
      <c r="RN103" s="160"/>
      <c r="RO103" s="160"/>
      <c r="RP103" s="160"/>
      <c r="RQ103" s="160"/>
      <c r="RR103" s="160"/>
      <c r="RS103" s="160"/>
      <c r="RT103" s="160"/>
      <c r="RU103" s="160"/>
      <c r="RV103" s="160"/>
      <c r="RW103" s="160"/>
      <c r="RX103" s="160"/>
      <c r="RY103" s="160"/>
      <c r="RZ103" s="160"/>
      <c r="SA103" s="160"/>
      <c r="SB103" s="160"/>
      <c r="SC103" s="160"/>
      <c r="SD103" s="160"/>
      <c r="SE103" s="160"/>
      <c r="SF103" s="160"/>
      <c r="SG103" s="160"/>
      <c r="SH103" s="160"/>
      <c r="SI103" s="160"/>
      <c r="SJ103" s="160"/>
      <c r="SK103" s="160"/>
      <c r="SL103" s="160"/>
      <c r="SM103" s="160"/>
      <c r="SN103" s="160"/>
      <c r="SO103" s="160"/>
      <c r="SP103" s="160"/>
      <c r="SQ103" s="160"/>
      <c r="SR103" s="160"/>
      <c r="SS103" s="160"/>
      <c r="ST103" s="160"/>
      <c r="SU103" s="160"/>
      <c r="SV103" s="160"/>
      <c r="SW103" s="160"/>
      <c r="SX103" s="160"/>
      <c r="SY103" s="160"/>
      <c r="SZ103" s="160"/>
      <c r="TA103" s="160"/>
      <c r="TB103" s="160"/>
      <c r="TC103" s="160"/>
      <c r="TD103" s="160"/>
      <c r="TE103" s="160"/>
      <c r="TF103" s="160"/>
    </row>
    <row r="104" spans="1:526">
      <c r="A104" s="160"/>
      <c r="B104" s="160"/>
      <c r="C104" s="160"/>
      <c r="D104" s="160"/>
      <c r="E104" s="160"/>
      <c r="F104" s="160"/>
      <c r="G104" s="160"/>
      <c r="H104" s="160"/>
      <c r="I104" s="160"/>
      <c r="J104" s="160"/>
      <c r="K104" s="160"/>
      <c r="L104" s="160"/>
      <c r="M104" s="160"/>
      <c r="N104" s="160"/>
      <c r="O104" s="160"/>
      <c r="P104" s="160"/>
      <c r="Q104" s="160"/>
      <c r="R104" s="160"/>
      <c r="S104" s="160"/>
      <c r="T104" s="160"/>
      <c r="U104" s="160"/>
      <c r="V104" s="160"/>
      <c r="W104" s="160"/>
      <c r="X104" s="160"/>
      <c r="Y104" s="160"/>
      <c r="Z104" s="160"/>
      <c r="AA104" s="160"/>
      <c r="AB104" s="160"/>
      <c r="AC104" s="160"/>
      <c r="AD104" s="160"/>
      <c r="AE104" s="160"/>
      <c r="AF104" s="160"/>
      <c r="AG104" s="160"/>
      <c r="AH104" s="160"/>
      <c r="AI104" s="160"/>
      <c r="AJ104" s="160"/>
      <c r="AK104" s="160"/>
      <c r="AL104" s="160"/>
      <c r="AM104" s="160"/>
      <c r="AN104" s="160"/>
      <c r="AO104" s="160"/>
      <c r="AP104" s="160"/>
      <c r="AQ104" s="160"/>
      <c r="AR104" s="160"/>
      <c r="AS104" s="160"/>
      <c r="AT104" s="160"/>
      <c r="AU104" s="160"/>
      <c r="AV104" s="160"/>
      <c r="AW104" s="160"/>
      <c r="AX104" s="160"/>
      <c r="AY104" s="160"/>
      <c r="AZ104" s="160"/>
      <c r="BA104" s="160"/>
      <c r="BB104" s="160"/>
      <c r="BC104" s="160"/>
      <c r="BD104" s="160"/>
      <c r="BE104" s="160"/>
      <c r="BF104" s="160"/>
      <c r="BG104" s="160"/>
      <c r="BH104" s="160"/>
      <c r="BI104" s="160"/>
      <c r="BJ104" s="160"/>
      <c r="BK104" s="160"/>
      <c r="BL104" s="160"/>
      <c r="BM104" s="160"/>
      <c r="BN104" s="160"/>
      <c r="BO104" s="160"/>
      <c r="BP104" s="160"/>
      <c r="BQ104" s="160"/>
      <c r="BR104" s="160"/>
      <c r="BS104" s="160"/>
      <c r="BT104" s="160"/>
      <c r="BU104" s="160"/>
      <c r="BV104" s="160"/>
      <c r="BW104" s="160"/>
      <c r="BX104" s="160"/>
      <c r="BY104" s="160"/>
      <c r="BZ104" s="160"/>
      <c r="CA104" s="160"/>
      <c r="CB104" s="160"/>
      <c r="CC104" s="160"/>
      <c r="CD104" s="160"/>
      <c r="CE104" s="160"/>
      <c r="CF104" s="160"/>
      <c r="CG104" s="160"/>
      <c r="CH104" s="160"/>
      <c r="CI104" s="160"/>
      <c r="CJ104" s="160"/>
      <c r="CK104" s="160"/>
      <c r="CL104" s="160"/>
      <c r="CM104" s="160"/>
      <c r="CN104" s="160"/>
      <c r="CO104" s="160"/>
      <c r="CP104" s="160"/>
      <c r="CQ104" s="160"/>
      <c r="CR104" s="160"/>
      <c r="CS104" s="160"/>
      <c r="CT104" s="160"/>
      <c r="CU104" s="160"/>
      <c r="CV104" s="160"/>
      <c r="CW104" s="160"/>
      <c r="CX104" s="160"/>
      <c r="CY104" s="160"/>
      <c r="CZ104" s="160"/>
      <c r="DA104" s="160"/>
      <c r="DB104" s="160"/>
      <c r="DC104" s="160"/>
      <c r="DD104" s="160"/>
      <c r="DE104" s="160"/>
      <c r="DF104" s="160"/>
      <c r="DG104" s="160"/>
      <c r="DH104" s="160"/>
      <c r="DI104" s="160"/>
      <c r="DJ104" s="160"/>
      <c r="DK104" s="160"/>
      <c r="DL104" s="160"/>
      <c r="DM104" s="160"/>
      <c r="DN104" s="160"/>
      <c r="DO104" s="160"/>
      <c r="DP104" s="160"/>
      <c r="DQ104" s="160"/>
      <c r="DR104" s="160"/>
      <c r="DS104" s="160"/>
      <c r="DT104" s="160"/>
      <c r="DU104" s="160"/>
      <c r="DV104" s="160"/>
      <c r="DW104" s="160"/>
      <c r="DX104" s="160"/>
      <c r="DY104" s="160"/>
      <c r="DZ104" s="160"/>
      <c r="EA104" s="160"/>
      <c r="EB104" s="160"/>
      <c r="EC104" s="160"/>
      <c r="ED104" s="160"/>
      <c r="EE104" s="160"/>
      <c r="EF104" s="160"/>
      <c r="EG104" s="160"/>
      <c r="EH104" s="160"/>
      <c r="EI104" s="160"/>
      <c r="EJ104" s="160"/>
      <c r="EK104" s="160"/>
      <c r="EL104" s="160"/>
      <c r="EM104" s="160"/>
      <c r="EN104" s="160"/>
      <c r="EO104" s="160"/>
      <c r="EP104" s="160"/>
      <c r="EQ104" s="160"/>
      <c r="ER104" s="160"/>
      <c r="ES104" s="160"/>
      <c r="ET104" s="160"/>
      <c r="EU104" s="160"/>
      <c r="EV104" s="160"/>
      <c r="EW104" s="160"/>
      <c r="EX104" s="160"/>
      <c r="EY104" s="160"/>
      <c r="EZ104" s="160"/>
      <c r="FA104" s="160"/>
      <c r="FB104" s="160"/>
      <c r="FC104" s="160"/>
      <c r="FD104" s="160"/>
      <c r="FE104" s="160"/>
      <c r="FF104" s="160"/>
      <c r="FG104" s="160"/>
      <c r="FH104" s="160"/>
      <c r="FI104" s="160"/>
      <c r="FJ104" s="160"/>
      <c r="FK104" s="160"/>
      <c r="FL104" s="160"/>
      <c r="FM104" s="160"/>
      <c r="FN104" s="160"/>
      <c r="FO104" s="160"/>
      <c r="FP104" s="160"/>
      <c r="FQ104" s="160"/>
      <c r="FR104" s="160"/>
      <c r="FS104" s="160"/>
      <c r="FT104" s="160"/>
      <c r="FU104" s="160"/>
      <c r="FV104" s="160"/>
      <c r="FW104" s="160"/>
      <c r="FX104" s="160"/>
      <c r="FY104" s="160"/>
      <c r="FZ104" s="160"/>
      <c r="GA104" s="160"/>
      <c r="GB104" s="160"/>
      <c r="GC104" s="160"/>
      <c r="GD104" s="160"/>
      <c r="GE104" s="160"/>
      <c r="GF104" s="160"/>
      <c r="GG104" s="160"/>
      <c r="GH104" s="160"/>
      <c r="GI104" s="160"/>
      <c r="GJ104" s="160"/>
      <c r="GK104" s="160"/>
      <c r="GL104" s="160"/>
      <c r="GM104" s="160"/>
      <c r="GN104" s="160"/>
      <c r="GO104" s="160"/>
      <c r="GP104" s="160"/>
      <c r="GQ104" s="160"/>
      <c r="GR104" s="160"/>
      <c r="GS104" s="160"/>
      <c r="GT104" s="160"/>
      <c r="GU104" s="160"/>
      <c r="GV104" s="160"/>
      <c r="GW104" s="160"/>
      <c r="GX104" s="160"/>
      <c r="GY104" s="160"/>
      <c r="GZ104" s="160"/>
      <c r="HA104" s="160"/>
      <c r="HB104" s="160"/>
      <c r="HC104" s="160"/>
      <c r="HD104" s="160"/>
      <c r="HE104" s="160"/>
      <c r="HF104" s="160"/>
      <c r="HG104" s="160"/>
      <c r="HH104" s="160"/>
      <c r="HI104" s="160"/>
      <c r="HJ104" s="160"/>
      <c r="HK104" s="160"/>
      <c r="HL104" s="160"/>
      <c r="HM104" s="160"/>
      <c r="HN104" s="160"/>
      <c r="HO104" s="160"/>
      <c r="HP104" s="160"/>
      <c r="HQ104" s="160"/>
      <c r="HR104" s="160"/>
      <c r="HS104" s="160"/>
      <c r="HT104" s="160"/>
      <c r="HU104" s="160"/>
      <c r="HV104" s="160"/>
      <c r="HW104" s="160"/>
      <c r="HX104" s="160"/>
      <c r="HY104" s="160"/>
      <c r="HZ104" s="160"/>
      <c r="IA104" s="160"/>
      <c r="IB104" s="160"/>
      <c r="IC104" s="160"/>
      <c r="ID104" s="160"/>
      <c r="IE104" s="160"/>
      <c r="IF104" s="160"/>
      <c r="IG104" s="160"/>
      <c r="IH104" s="160"/>
      <c r="II104" s="160"/>
      <c r="IJ104" s="160"/>
      <c r="IK104" s="160"/>
      <c r="IL104" s="160"/>
      <c r="IM104" s="160"/>
      <c r="IN104" s="160"/>
      <c r="IO104" s="160"/>
      <c r="IP104" s="160"/>
      <c r="IQ104" s="160"/>
      <c r="IR104" s="160"/>
      <c r="IS104" s="160"/>
      <c r="IT104" s="160"/>
      <c r="IU104" s="160"/>
      <c r="IV104" s="160"/>
      <c r="IW104" s="160"/>
      <c r="IX104" s="160"/>
      <c r="IY104" s="160"/>
      <c r="IZ104" s="160"/>
      <c r="JA104" s="160"/>
      <c r="JB104" s="160"/>
      <c r="JC104" s="160"/>
      <c r="JD104" s="160"/>
      <c r="JE104" s="160"/>
      <c r="JF104" s="160"/>
      <c r="JG104" s="160"/>
      <c r="JH104" s="160"/>
      <c r="JI104" s="160"/>
      <c r="JJ104" s="160"/>
      <c r="JK104" s="160"/>
      <c r="JL104" s="160"/>
      <c r="JM104" s="160"/>
      <c r="JN104" s="160"/>
      <c r="JO104" s="160"/>
      <c r="JP104" s="160"/>
      <c r="JQ104" s="160"/>
      <c r="JR104" s="160"/>
      <c r="JS104" s="160"/>
      <c r="JT104" s="160"/>
      <c r="JU104" s="160"/>
      <c r="JV104" s="160"/>
      <c r="JW104" s="160"/>
      <c r="JX104" s="160"/>
      <c r="JY104" s="160"/>
      <c r="JZ104" s="160"/>
      <c r="KA104" s="160"/>
      <c r="KB104" s="160"/>
      <c r="KC104" s="160"/>
      <c r="KD104" s="160"/>
      <c r="KE104" s="160"/>
      <c r="KF104" s="160"/>
      <c r="KG104" s="160"/>
      <c r="KH104" s="160"/>
      <c r="KI104" s="160"/>
      <c r="KJ104" s="160"/>
      <c r="KK104" s="160"/>
      <c r="KL104" s="160"/>
      <c r="KM104" s="160"/>
      <c r="KN104" s="160"/>
      <c r="KO104" s="160"/>
      <c r="KP104" s="160"/>
      <c r="KQ104" s="160"/>
      <c r="KR104" s="160"/>
      <c r="KS104" s="160"/>
      <c r="KT104" s="160"/>
      <c r="KU104" s="160"/>
      <c r="KV104" s="160"/>
      <c r="KW104" s="160"/>
      <c r="KX104" s="160"/>
      <c r="KY104" s="160"/>
      <c r="KZ104" s="160"/>
      <c r="LA104" s="160"/>
      <c r="LB104" s="160"/>
      <c r="LC104" s="160"/>
      <c r="LD104" s="160"/>
      <c r="LE104" s="160"/>
      <c r="LF104" s="160"/>
      <c r="LG104" s="160"/>
      <c r="LH104" s="160"/>
      <c r="LI104" s="160"/>
      <c r="LJ104" s="160"/>
      <c r="LK104" s="160"/>
      <c r="LL104" s="160"/>
      <c r="LM104" s="160"/>
      <c r="LN104" s="160"/>
      <c r="LO104" s="160"/>
      <c r="LP104" s="160"/>
      <c r="LQ104" s="160"/>
      <c r="LR104" s="160"/>
      <c r="LS104" s="160"/>
      <c r="LT104" s="160"/>
      <c r="LU104" s="160"/>
      <c r="LV104" s="160"/>
      <c r="LW104" s="160"/>
      <c r="LX104" s="160"/>
      <c r="LY104" s="160"/>
      <c r="LZ104" s="160"/>
      <c r="MA104" s="160"/>
      <c r="MB104" s="160"/>
      <c r="MC104" s="160"/>
      <c r="MD104" s="160"/>
      <c r="ME104" s="160"/>
      <c r="MF104" s="160"/>
      <c r="MG104" s="160"/>
      <c r="MH104" s="160"/>
      <c r="MI104" s="160"/>
      <c r="MJ104" s="160"/>
      <c r="MK104" s="160"/>
      <c r="ML104" s="160"/>
      <c r="MM104" s="160"/>
      <c r="MN104" s="160"/>
      <c r="MO104" s="160"/>
      <c r="MP104" s="160"/>
      <c r="MQ104" s="160"/>
      <c r="MR104" s="160"/>
      <c r="MS104" s="160"/>
      <c r="MT104" s="160"/>
      <c r="MU104" s="160"/>
      <c r="MV104" s="160"/>
      <c r="MW104" s="160"/>
      <c r="MX104" s="160"/>
      <c r="MY104" s="160"/>
      <c r="MZ104" s="160"/>
      <c r="NA104" s="160"/>
      <c r="NB104" s="160"/>
      <c r="NC104" s="160"/>
      <c r="ND104" s="160"/>
      <c r="NE104" s="160"/>
      <c r="NF104" s="160"/>
      <c r="NG104" s="160"/>
      <c r="NH104" s="160"/>
      <c r="NI104" s="160"/>
      <c r="NJ104" s="160"/>
      <c r="NK104" s="160"/>
      <c r="NL104" s="160"/>
      <c r="NM104" s="160"/>
      <c r="NN104" s="160"/>
      <c r="NO104" s="160"/>
      <c r="NP104" s="160"/>
      <c r="NQ104" s="160"/>
      <c r="NR104" s="160"/>
      <c r="NS104" s="160"/>
      <c r="NT104" s="160"/>
      <c r="NU104" s="160"/>
      <c r="NV104" s="160"/>
      <c r="NW104" s="160"/>
      <c r="NX104" s="160"/>
      <c r="NY104" s="160"/>
      <c r="NZ104" s="160"/>
      <c r="OA104" s="160"/>
      <c r="OB104" s="160"/>
      <c r="OC104" s="160"/>
      <c r="OD104" s="160"/>
      <c r="OE104" s="160"/>
      <c r="OF104" s="160"/>
      <c r="OG104" s="160"/>
      <c r="OH104" s="160"/>
      <c r="OI104" s="160"/>
      <c r="OJ104" s="160"/>
      <c r="OK104" s="160"/>
      <c r="OL104" s="160"/>
      <c r="OM104" s="160"/>
      <c r="ON104" s="160"/>
      <c r="OO104" s="160"/>
      <c r="OP104" s="160"/>
      <c r="OQ104" s="160"/>
      <c r="OR104" s="160"/>
      <c r="OS104" s="160"/>
      <c r="OT104" s="160"/>
      <c r="OU104" s="160"/>
      <c r="OV104" s="160"/>
      <c r="OW104" s="160"/>
      <c r="OX104" s="160"/>
      <c r="OY104" s="160"/>
      <c r="OZ104" s="160"/>
      <c r="PA104" s="160"/>
      <c r="PB104" s="160"/>
      <c r="PC104" s="160"/>
      <c r="PD104" s="160"/>
      <c r="PE104" s="160"/>
      <c r="PF104" s="160"/>
      <c r="PG104" s="160"/>
      <c r="PH104" s="160"/>
      <c r="PI104" s="160"/>
      <c r="PJ104" s="160"/>
      <c r="PK104" s="160"/>
      <c r="PL104" s="160"/>
      <c r="PM104" s="160"/>
      <c r="PN104" s="160"/>
      <c r="PO104" s="160"/>
      <c r="PP104" s="160"/>
      <c r="PQ104" s="160"/>
      <c r="PR104" s="160"/>
      <c r="PS104" s="160"/>
      <c r="PT104" s="160"/>
      <c r="PU104" s="160"/>
      <c r="PV104" s="160"/>
      <c r="PW104" s="160"/>
      <c r="PX104" s="160"/>
      <c r="PY104" s="160"/>
      <c r="PZ104" s="160"/>
      <c r="QA104" s="160"/>
      <c r="QB104" s="160"/>
      <c r="QC104" s="160"/>
      <c r="QD104" s="160"/>
      <c r="QE104" s="160"/>
      <c r="QF104" s="160"/>
      <c r="QG104" s="160"/>
      <c r="QH104" s="160"/>
      <c r="QI104" s="160"/>
      <c r="QJ104" s="160"/>
      <c r="QK104" s="160"/>
      <c r="QL104" s="160"/>
      <c r="QM104" s="160"/>
      <c r="QN104" s="160"/>
      <c r="QO104" s="160"/>
      <c r="QP104" s="160"/>
      <c r="QQ104" s="160"/>
      <c r="QR104" s="160"/>
      <c r="QS104" s="160"/>
      <c r="QT104" s="160"/>
      <c r="QU104" s="160"/>
      <c r="QV104" s="160"/>
      <c r="QW104" s="160"/>
      <c r="QX104" s="160"/>
      <c r="QY104" s="160"/>
      <c r="QZ104" s="160"/>
      <c r="RA104" s="160"/>
      <c r="RB104" s="160"/>
      <c r="RC104" s="160"/>
      <c r="RD104" s="160"/>
      <c r="RE104" s="160"/>
      <c r="RF104" s="160"/>
      <c r="RG104" s="160"/>
      <c r="RH104" s="160"/>
      <c r="RI104" s="160"/>
      <c r="RJ104" s="160"/>
      <c r="RK104" s="160"/>
      <c r="RL104" s="160"/>
      <c r="RM104" s="160"/>
      <c r="RN104" s="160"/>
      <c r="RO104" s="160"/>
      <c r="RP104" s="160"/>
      <c r="RQ104" s="160"/>
      <c r="RR104" s="160"/>
      <c r="RS104" s="160"/>
      <c r="RT104" s="160"/>
      <c r="RU104" s="160"/>
      <c r="RV104" s="160"/>
      <c r="RW104" s="160"/>
      <c r="RX104" s="160"/>
      <c r="RY104" s="160"/>
      <c r="RZ104" s="160"/>
      <c r="SA104" s="160"/>
      <c r="SB104" s="160"/>
      <c r="SC104" s="160"/>
      <c r="SD104" s="160"/>
      <c r="SE104" s="160"/>
      <c r="SF104" s="160"/>
      <c r="SG104" s="160"/>
      <c r="SH104" s="160"/>
      <c r="SI104" s="160"/>
      <c r="SJ104" s="160"/>
      <c r="SK104" s="160"/>
      <c r="SL104" s="160"/>
      <c r="SM104" s="160"/>
      <c r="SN104" s="160"/>
      <c r="SO104" s="160"/>
      <c r="SP104" s="160"/>
      <c r="SQ104" s="160"/>
      <c r="SR104" s="160"/>
      <c r="SS104" s="160"/>
      <c r="ST104" s="160"/>
      <c r="SU104" s="160"/>
      <c r="SV104" s="160"/>
      <c r="SW104" s="160"/>
      <c r="SX104" s="160"/>
      <c r="SY104" s="160"/>
      <c r="SZ104" s="160"/>
      <c r="TA104" s="160"/>
      <c r="TB104" s="160"/>
      <c r="TC104" s="160"/>
      <c r="TD104" s="160"/>
      <c r="TE104" s="160"/>
      <c r="TF104" s="160"/>
    </row>
    <row r="105" spans="1:526">
      <c r="A105" s="160"/>
      <c r="B105" s="160"/>
      <c r="C105" s="160"/>
      <c r="D105" s="160"/>
      <c r="E105" s="160"/>
      <c r="F105" s="160"/>
      <c r="G105" s="160"/>
      <c r="H105" s="160"/>
      <c r="I105" s="160"/>
      <c r="J105" s="160"/>
      <c r="K105" s="160"/>
      <c r="L105" s="160"/>
      <c r="M105" s="160"/>
      <c r="N105" s="160"/>
      <c r="O105" s="160"/>
      <c r="P105" s="160"/>
      <c r="Q105" s="160"/>
      <c r="R105" s="160"/>
      <c r="S105" s="160"/>
      <c r="T105" s="160"/>
      <c r="U105" s="160"/>
      <c r="V105" s="160"/>
      <c r="W105" s="160"/>
      <c r="X105" s="160"/>
      <c r="Y105" s="160"/>
      <c r="Z105" s="160"/>
      <c r="AA105" s="160"/>
      <c r="AB105" s="160"/>
      <c r="AC105" s="160"/>
      <c r="AD105" s="160"/>
      <c r="AE105" s="160"/>
      <c r="AF105" s="160"/>
      <c r="AG105" s="160"/>
      <c r="AH105" s="160"/>
      <c r="AI105" s="160"/>
      <c r="AJ105" s="160"/>
      <c r="AK105" s="160"/>
      <c r="AL105" s="160"/>
      <c r="AM105" s="160"/>
      <c r="AN105" s="160"/>
      <c r="AO105" s="160"/>
      <c r="AP105" s="160"/>
      <c r="AQ105" s="160"/>
      <c r="AR105" s="160"/>
      <c r="AS105" s="160"/>
      <c r="AT105" s="160"/>
      <c r="AU105" s="160"/>
      <c r="AV105" s="160"/>
      <c r="AW105" s="160"/>
      <c r="AX105" s="160"/>
      <c r="AY105" s="160"/>
      <c r="AZ105" s="160"/>
      <c r="BA105" s="160"/>
      <c r="BB105" s="160"/>
      <c r="BC105" s="160"/>
      <c r="BD105" s="160"/>
      <c r="BE105" s="160"/>
      <c r="BF105" s="160"/>
      <c r="BG105" s="160"/>
      <c r="BH105" s="160"/>
      <c r="BI105" s="160"/>
      <c r="BJ105" s="160"/>
      <c r="BK105" s="160"/>
      <c r="BL105" s="160"/>
      <c r="BM105" s="160"/>
      <c r="BN105" s="160"/>
      <c r="BO105" s="160"/>
      <c r="BP105" s="160"/>
      <c r="BQ105" s="160"/>
      <c r="BR105" s="160"/>
      <c r="BS105" s="160"/>
      <c r="BT105" s="160"/>
      <c r="BU105" s="160"/>
      <c r="BV105" s="160"/>
      <c r="BW105" s="160"/>
      <c r="BX105" s="160"/>
      <c r="BY105" s="160"/>
      <c r="BZ105" s="160"/>
      <c r="CA105" s="160"/>
      <c r="CB105" s="160"/>
      <c r="CC105" s="160"/>
      <c r="CD105" s="160"/>
      <c r="CE105" s="160"/>
      <c r="CF105" s="160"/>
      <c r="CG105" s="160"/>
      <c r="CH105" s="160"/>
      <c r="CI105" s="160"/>
      <c r="CJ105" s="160"/>
      <c r="CK105" s="160"/>
      <c r="CL105" s="160"/>
      <c r="CM105" s="160"/>
      <c r="CN105" s="160"/>
      <c r="CO105" s="160"/>
      <c r="CP105" s="160"/>
      <c r="CQ105" s="160"/>
      <c r="CR105" s="160"/>
      <c r="CS105" s="160"/>
      <c r="CT105" s="160"/>
      <c r="CU105" s="160"/>
      <c r="CV105" s="160"/>
      <c r="CW105" s="160"/>
      <c r="CX105" s="160"/>
      <c r="CY105" s="160"/>
      <c r="CZ105" s="160"/>
      <c r="DA105" s="160"/>
      <c r="DB105" s="160"/>
      <c r="DC105" s="160"/>
      <c r="DD105" s="160"/>
      <c r="DE105" s="160"/>
      <c r="DF105" s="160"/>
      <c r="DG105" s="160"/>
      <c r="DH105" s="160"/>
      <c r="DI105" s="160"/>
      <c r="DJ105" s="160"/>
      <c r="DK105" s="160"/>
      <c r="DL105" s="160"/>
      <c r="DM105" s="160"/>
      <c r="DN105" s="160"/>
      <c r="DO105" s="160"/>
      <c r="DP105" s="160"/>
      <c r="DQ105" s="160"/>
      <c r="DR105" s="160"/>
      <c r="DS105" s="160"/>
      <c r="DT105" s="160"/>
      <c r="DU105" s="160"/>
      <c r="DV105" s="160"/>
      <c r="DW105" s="160"/>
      <c r="DX105" s="160"/>
      <c r="DY105" s="160"/>
      <c r="DZ105" s="160"/>
      <c r="EA105" s="160"/>
      <c r="EB105" s="160"/>
      <c r="EC105" s="160"/>
      <c r="ED105" s="160"/>
      <c r="EE105" s="160"/>
      <c r="EF105" s="160"/>
      <c r="EG105" s="160"/>
      <c r="EH105" s="160"/>
      <c r="EI105" s="160"/>
      <c r="EJ105" s="160"/>
      <c r="EK105" s="160"/>
      <c r="EL105" s="160"/>
      <c r="EM105" s="160"/>
      <c r="EN105" s="160"/>
      <c r="EO105" s="160"/>
      <c r="EP105" s="160"/>
      <c r="EQ105" s="160"/>
      <c r="ER105" s="160"/>
      <c r="ES105" s="160"/>
      <c r="ET105" s="160"/>
      <c r="EU105" s="160"/>
      <c r="EV105" s="160"/>
      <c r="EW105" s="160"/>
      <c r="EX105" s="160"/>
      <c r="EY105" s="160"/>
      <c r="EZ105" s="160"/>
      <c r="FA105" s="160"/>
      <c r="FB105" s="160"/>
      <c r="FC105" s="160"/>
      <c r="FD105" s="160"/>
      <c r="FE105" s="160"/>
      <c r="FF105" s="160"/>
      <c r="FG105" s="160"/>
      <c r="FH105" s="160"/>
      <c r="FI105" s="160"/>
      <c r="FJ105" s="160"/>
      <c r="FK105" s="160"/>
      <c r="FL105" s="160"/>
      <c r="FM105" s="160"/>
      <c r="FN105" s="160"/>
      <c r="FO105" s="160"/>
      <c r="FP105" s="160"/>
      <c r="FQ105" s="160"/>
      <c r="FR105" s="160"/>
      <c r="FS105" s="160"/>
      <c r="FT105" s="160"/>
      <c r="FU105" s="160"/>
      <c r="FV105" s="160"/>
      <c r="FW105" s="160"/>
      <c r="FX105" s="160"/>
      <c r="FY105" s="160"/>
      <c r="FZ105" s="160"/>
      <c r="GA105" s="160"/>
      <c r="GB105" s="160"/>
      <c r="GC105" s="160"/>
      <c r="GD105" s="160"/>
      <c r="GE105" s="160"/>
      <c r="GF105" s="160"/>
      <c r="GG105" s="160"/>
      <c r="GH105" s="160"/>
      <c r="GI105" s="160"/>
      <c r="GJ105" s="160"/>
      <c r="GK105" s="160"/>
      <c r="GL105" s="160"/>
      <c r="GM105" s="160"/>
      <c r="GN105" s="160"/>
      <c r="GO105" s="160"/>
      <c r="GP105" s="160"/>
      <c r="GQ105" s="160"/>
      <c r="GR105" s="160"/>
      <c r="GS105" s="160"/>
      <c r="GT105" s="160"/>
      <c r="GU105" s="160"/>
      <c r="GV105" s="160"/>
      <c r="GW105" s="160"/>
      <c r="GX105" s="160"/>
      <c r="GY105" s="160"/>
      <c r="GZ105" s="160"/>
      <c r="HA105" s="160"/>
      <c r="HB105" s="160"/>
      <c r="HC105" s="160"/>
      <c r="HD105" s="160"/>
      <c r="HE105" s="160"/>
      <c r="HF105" s="160"/>
      <c r="HG105" s="160"/>
      <c r="HH105" s="160"/>
      <c r="HI105" s="160"/>
      <c r="HJ105" s="160"/>
      <c r="HK105" s="160"/>
      <c r="HL105" s="160"/>
      <c r="HM105" s="160"/>
      <c r="HN105" s="160"/>
      <c r="HO105" s="160"/>
      <c r="HP105" s="160"/>
      <c r="HQ105" s="160"/>
      <c r="HR105" s="160"/>
      <c r="HS105" s="160"/>
      <c r="HT105" s="160"/>
      <c r="HU105" s="160"/>
      <c r="HV105" s="160"/>
      <c r="HW105" s="160"/>
      <c r="HX105" s="160"/>
      <c r="HY105" s="160"/>
      <c r="HZ105" s="160"/>
      <c r="IA105" s="160"/>
      <c r="IB105" s="160"/>
      <c r="IC105" s="160"/>
      <c r="ID105" s="160"/>
      <c r="IE105" s="160"/>
      <c r="IF105" s="160"/>
      <c r="IG105" s="160"/>
      <c r="IH105" s="160"/>
      <c r="II105" s="160"/>
      <c r="IJ105" s="160"/>
      <c r="IK105" s="160"/>
      <c r="IL105" s="160"/>
      <c r="IM105" s="160"/>
      <c r="IN105" s="160"/>
      <c r="IO105" s="160"/>
      <c r="IP105" s="160"/>
      <c r="IQ105" s="160"/>
      <c r="IR105" s="160"/>
      <c r="IS105" s="160"/>
      <c r="IT105" s="160"/>
      <c r="IU105" s="160"/>
      <c r="IV105" s="160"/>
      <c r="IW105" s="160"/>
      <c r="IX105" s="160"/>
      <c r="IY105" s="160"/>
      <c r="IZ105" s="160"/>
      <c r="JA105" s="160"/>
      <c r="JB105" s="160"/>
      <c r="JC105" s="160"/>
      <c r="JD105" s="160"/>
      <c r="JE105" s="160"/>
      <c r="JF105" s="160"/>
      <c r="JG105" s="160"/>
      <c r="JH105" s="160"/>
      <c r="JI105" s="160"/>
      <c r="JJ105" s="160"/>
      <c r="JK105" s="160"/>
      <c r="JL105" s="160"/>
      <c r="JM105" s="160"/>
      <c r="JN105" s="160"/>
      <c r="JO105" s="160"/>
      <c r="JP105" s="160"/>
      <c r="JQ105" s="160"/>
      <c r="JR105" s="160"/>
      <c r="JS105" s="160"/>
      <c r="JT105" s="160"/>
      <c r="JU105" s="160"/>
      <c r="JV105" s="160"/>
      <c r="JW105" s="160"/>
      <c r="JX105" s="160"/>
      <c r="JY105" s="160"/>
      <c r="JZ105" s="160"/>
      <c r="KA105" s="160"/>
      <c r="KB105" s="160"/>
      <c r="KC105" s="160"/>
      <c r="KD105" s="160"/>
      <c r="KE105" s="160"/>
      <c r="KF105" s="160"/>
      <c r="KG105" s="160"/>
      <c r="KH105" s="160"/>
      <c r="KI105" s="160"/>
      <c r="KJ105" s="160"/>
      <c r="KK105" s="160"/>
      <c r="KL105" s="160"/>
      <c r="KM105" s="160"/>
      <c r="KN105" s="160"/>
      <c r="KO105" s="160"/>
      <c r="KP105" s="160"/>
      <c r="KQ105" s="160"/>
      <c r="KR105" s="160"/>
      <c r="KS105" s="160"/>
      <c r="KT105" s="160"/>
      <c r="KU105" s="160"/>
      <c r="KV105" s="160"/>
      <c r="KW105" s="160"/>
      <c r="KX105" s="160"/>
      <c r="KY105" s="160"/>
      <c r="KZ105" s="160"/>
      <c r="LA105" s="160"/>
      <c r="LB105" s="160"/>
      <c r="LC105" s="160"/>
      <c r="LD105" s="160"/>
      <c r="LE105" s="160"/>
      <c r="LF105" s="160"/>
      <c r="LG105" s="160"/>
      <c r="LH105" s="160"/>
      <c r="LI105" s="160"/>
      <c r="LJ105" s="160"/>
      <c r="LK105" s="160"/>
      <c r="LL105" s="160"/>
      <c r="LM105" s="160"/>
      <c r="LN105" s="160"/>
      <c r="LO105" s="160"/>
      <c r="LP105" s="160"/>
      <c r="LQ105" s="160"/>
      <c r="LR105" s="160"/>
      <c r="LS105" s="160"/>
      <c r="LT105" s="160"/>
      <c r="LU105" s="160"/>
      <c r="LV105" s="160"/>
      <c r="LW105" s="160"/>
      <c r="LX105" s="160"/>
      <c r="LY105" s="160"/>
      <c r="LZ105" s="160"/>
      <c r="MA105" s="160"/>
      <c r="MB105" s="160"/>
      <c r="MC105" s="160"/>
      <c r="MD105" s="160"/>
      <c r="ME105" s="160"/>
      <c r="MF105" s="160"/>
      <c r="MG105" s="160"/>
      <c r="MH105" s="160"/>
      <c r="MI105" s="160"/>
      <c r="MJ105" s="160"/>
      <c r="MK105" s="160"/>
      <c r="ML105" s="160"/>
      <c r="MM105" s="160"/>
      <c r="MN105" s="160"/>
      <c r="MO105" s="160"/>
      <c r="MP105" s="160"/>
      <c r="MQ105" s="160"/>
      <c r="MR105" s="160"/>
      <c r="MS105" s="160"/>
      <c r="MT105" s="160"/>
      <c r="MU105" s="160"/>
      <c r="MV105" s="160"/>
      <c r="MW105" s="160"/>
      <c r="MX105" s="160"/>
      <c r="MY105" s="160"/>
      <c r="MZ105" s="160"/>
      <c r="NA105" s="160"/>
      <c r="NB105" s="160"/>
      <c r="NC105" s="160"/>
      <c r="ND105" s="160"/>
      <c r="NE105" s="160"/>
      <c r="NF105" s="160"/>
      <c r="NG105" s="160"/>
      <c r="NH105" s="160"/>
      <c r="NI105" s="160"/>
      <c r="NJ105" s="160"/>
      <c r="NK105" s="160"/>
      <c r="NL105" s="160"/>
      <c r="NM105" s="160"/>
      <c r="NN105" s="160"/>
      <c r="NO105" s="160"/>
      <c r="NP105" s="160"/>
      <c r="NQ105" s="160"/>
      <c r="NR105" s="160"/>
      <c r="NS105" s="160"/>
      <c r="NT105" s="160"/>
      <c r="NU105" s="160"/>
      <c r="NV105" s="160"/>
      <c r="NW105" s="160"/>
      <c r="NX105" s="160"/>
      <c r="NY105" s="160"/>
      <c r="NZ105" s="160"/>
      <c r="OA105" s="160"/>
      <c r="OB105" s="160"/>
      <c r="OC105" s="160"/>
      <c r="OD105" s="160"/>
      <c r="OE105" s="160"/>
      <c r="OF105" s="160"/>
      <c r="OG105" s="160"/>
      <c r="OH105" s="160"/>
      <c r="OI105" s="160"/>
      <c r="OJ105" s="160"/>
      <c r="OK105" s="160"/>
      <c r="OL105" s="160"/>
      <c r="OM105" s="160"/>
      <c r="ON105" s="160"/>
      <c r="OO105" s="160"/>
      <c r="OP105" s="160"/>
      <c r="OQ105" s="160"/>
      <c r="OR105" s="160"/>
      <c r="OS105" s="160"/>
      <c r="OT105" s="160"/>
      <c r="OU105" s="160"/>
      <c r="OV105" s="160"/>
      <c r="OW105" s="160"/>
      <c r="OX105" s="160"/>
      <c r="OY105" s="160"/>
      <c r="OZ105" s="160"/>
      <c r="PA105" s="160"/>
      <c r="PB105" s="160"/>
      <c r="PC105" s="160"/>
      <c r="PD105" s="160"/>
      <c r="PE105" s="160"/>
      <c r="PF105" s="160"/>
      <c r="PG105" s="160"/>
      <c r="PH105" s="160"/>
      <c r="PI105" s="160"/>
      <c r="PJ105" s="160"/>
      <c r="PK105" s="160"/>
      <c r="PL105" s="160"/>
      <c r="PM105" s="160"/>
      <c r="PN105" s="160"/>
      <c r="PO105" s="160"/>
      <c r="PP105" s="160"/>
      <c r="PQ105" s="160"/>
      <c r="PR105" s="160"/>
      <c r="PS105" s="160"/>
      <c r="PT105" s="160"/>
      <c r="PU105" s="160"/>
      <c r="PV105" s="160"/>
      <c r="PW105" s="160"/>
      <c r="PX105" s="160"/>
      <c r="PY105" s="160"/>
      <c r="PZ105" s="160"/>
      <c r="QA105" s="160"/>
      <c r="QB105" s="160"/>
      <c r="QC105" s="160"/>
      <c r="QD105" s="160"/>
      <c r="QE105" s="160"/>
      <c r="QF105" s="160"/>
      <c r="QG105" s="160"/>
      <c r="QH105" s="160"/>
      <c r="QI105" s="160"/>
      <c r="QJ105" s="160"/>
      <c r="QK105" s="160"/>
      <c r="QL105" s="160"/>
      <c r="QM105" s="160"/>
      <c r="QN105" s="160"/>
      <c r="QO105" s="160"/>
      <c r="QP105" s="160"/>
      <c r="QQ105" s="160"/>
      <c r="QR105" s="160"/>
      <c r="QS105" s="160"/>
      <c r="QT105" s="160"/>
      <c r="QU105" s="160"/>
      <c r="QV105" s="160"/>
      <c r="QW105" s="160"/>
      <c r="QX105" s="160"/>
      <c r="QY105" s="160"/>
      <c r="QZ105" s="160"/>
      <c r="RA105" s="160"/>
      <c r="RB105" s="160"/>
      <c r="RC105" s="160"/>
      <c r="RD105" s="160"/>
      <c r="RE105" s="160"/>
      <c r="RF105" s="160"/>
      <c r="RG105" s="160"/>
      <c r="RH105" s="160"/>
      <c r="RI105" s="160"/>
      <c r="RJ105" s="160"/>
      <c r="RK105" s="160"/>
      <c r="RL105" s="160"/>
      <c r="RM105" s="160"/>
      <c r="RN105" s="160"/>
      <c r="RO105" s="160"/>
      <c r="RP105" s="160"/>
      <c r="RQ105" s="160"/>
      <c r="RR105" s="160"/>
      <c r="RS105" s="160"/>
      <c r="RT105" s="160"/>
      <c r="RU105" s="160"/>
      <c r="RV105" s="160"/>
      <c r="RW105" s="160"/>
      <c r="RX105" s="160"/>
      <c r="RY105" s="160"/>
      <c r="RZ105" s="160"/>
      <c r="SA105" s="160"/>
      <c r="SB105" s="160"/>
      <c r="SC105" s="160"/>
      <c r="SD105" s="160"/>
      <c r="SE105" s="160"/>
      <c r="SF105" s="160"/>
      <c r="SG105" s="160"/>
      <c r="SH105" s="160"/>
      <c r="SI105" s="160"/>
      <c r="SJ105" s="160"/>
      <c r="SK105" s="160"/>
      <c r="SL105" s="160"/>
      <c r="SM105" s="160"/>
      <c r="SN105" s="160"/>
      <c r="SO105" s="160"/>
      <c r="SP105" s="160"/>
      <c r="SQ105" s="160"/>
      <c r="SR105" s="160"/>
      <c r="SS105" s="160"/>
      <c r="ST105" s="160"/>
      <c r="SU105" s="160"/>
      <c r="SV105" s="160"/>
      <c r="SW105" s="160"/>
      <c r="SX105" s="160"/>
      <c r="SY105" s="160"/>
      <c r="SZ105" s="160"/>
      <c r="TA105" s="160"/>
      <c r="TB105" s="160"/>
      <c r="TC105" s="160"/>
      <c r="TD105" s="160"/>
      <c r="TE105" s="160"/>
      <c r="TF105" s="160"/>
    </row>
    <row r="106" spans="1:526">
      <c r="A106" s="160"/>
      <c r="B106" s="160"/>
      <c r="C106" s="160"/>
      <c r="D106" s="160"/>
      <c r="E106" s="160"/>
      <c r="F106" s="160"/>
      <c r="G106" s="160"/>
      <c r="H106" s="160"/>
      <c r="I106" s="160"/>
      <c r="J106" s="160"/>
      <c r="K106" s="160"/>
      <c r="L106" s="160"/>
      <c r="M106" s="160"/>
      <c r="N106" s="160"/>
      <c r="O106" s="160"/>
      <c r="P106" s="160"/>
      <c r="Q106" s="160"/>
      <c r="R106" s="160"/>
      <c r="S106" s="160"/>
      <c r="T106" s="160"/>
      <c r="U106" s="160"/>
      <c r="V106" s="160"/>
      <c r="W106" s="160"/>
      <c r="X106" s="160"/>
      <c r="Y106" s="160"/>
      <c r="Z106" s="160"/>
      <c r="AA106" s="160"/>
      <c r="AB106" s="160"/>
      <c r="AC106" s="160"/>
      <c r="AD106" s="160"/>
      <c r="AE106" s="160"/>
      <c r="AF106" s="160"/>
      <c r="AG106" s="160"/>
      <c r="AH106" s="160"/>
      <c r="AI106" s="160"/>
      <c r="AJ106" s="160"/>
      <c r="AK106" s="160"/>
      <c r="AL106" s="160"/>
      <c r="AM106" s="160"/>
      <c r="AN106" s="160"/>
      <c r="AO106" s="160"/>
      <c r="AP106" s="160"/>
      <c r="AQ106" s="160"/>
      <c r="AR106" s="160"/>
      <c r="AS106" s="160"/>
      <c r="AT106" s="160"/>
      <c r="AU106" s="160"/>
      <c r="AV106" s="160"/>
      <c r="AW106" s="160"/>
      <c r="AX106" s="160"/>
      <c r="AY106" s="160"/>
      <c r="AZ106" s="160"/>
      <c r="BA106" s="160"/>
      <c r="BB106" s="160"/>
      <c r="BC106" s="160"/>
      <c r="BD106" s="160"/>
      <c r="BE106" s="160"/>
      <c r="BF106" s="160"/>
      <c r="BG106" s="160"/>
      <c r="BH106" s="160"/>
      <c r="BI106" s="160"/>
      <c r="BJ106" s="160"/>
      <c r="BK106" s="160"/>
      <c r="BL106" s="160"/>
      <c r="BM106" s="160"/>
      <c r="BN106" s="160"/>
      <c r="BO106" s="160"/>
      <c r="BP106" s="160"/>
      <c r="BQ106" s="160"/>
      <c r="BR106" s="160"/>
      <c r="BS106" s="160"/>
      <c r="BT106" s="160"/>
      <c r="BU106" s="160"/>
      <c r="BV106" s="160"/>
      <c r="BW106" s="160"/>
      <c r="BX106" s="160"/>
      <c r="BY106" s="160"/>
      <c r="BZ106" s="160"/>
      <c r="CA106" s="160"/>
      <c r="CB106" s="160"/>
      <c r="CC106" s="160"/>
      <c r="CD106" s="160"/>
      <c r="CE106" s="160"/>
      <c r="CF106" s="160"/>
      <c r="CG106" s="160"/>
      <c r="CH106" s="160"/>
      <c r="CI106" s="160"/>
      <c r="CJ106" s="160"/>
      <c r="CK106" s="160"/>
      <c r="CL106" s="160"/>
      <c r="CM106" s="160"/>
      <c r="CN106" s="160"/>
      <c r="CO106" s="160"/>
      <c r="CP106" s="160"/>
      <c r="CQ106" s="160"/>
      <c r="CR106" s="160"/>
      <c r="CS106" s="160"/>
      <c r="CT106" s="160"/>
      <c r="CU106" s="160"/>
      <c r="CV106" s="160"/>
      <c r="CW106" s="160"/>
      <c r="CX106" s="160"/>
      <c r="CY106" s="160"/>
      <c r="CZ106" s="160"/>
      <c r="DA106" s="160"/>
      <c r="DB106" s="160"/>
      <c r="DC106" s="160"/>
      <c r="DD106" s="160"/>
      <c r="DE106" s="160"/>
      <c r="DF106" s="160"/>
      <c r="DG106" s="160"/>
      <c r="DH106" s="160"/>
      <c r="DI106" s="160"/>
      <c r="DJ106" s="160"/>
      <c r="DK106" s="160"/>
      <c r="DL106" s="160"/>
      <c r="DM106" s="160"/>
      <c r="DN106" s="160"/>
      <c r="DO106" s="160"/>
      <c r="DP106" s="160"/>
      <c r="DQ106" s="160"/>
      <c r="DR106" s="160"/>
      <c r="DS106" s="160"/>
      <c r="DT106" s="160"/>
      <c r="DU106" s="160"/>
      <c r="DV106" s="160"/>
      <c r="DW106" s="160"/>
      <c r="DX106" s="160"/>
      <c r="DY106" s="160"/>
      <c r="DZ106" s="160"/>
      <c r="EA106" s="160"/>
      <c r="EB106" s="160"/>
      <c r="EC106" s="160"/>
      <c r="ED106" s="160"/>
      <c r="EE106" s="160"/>
      <c r="EF106" s="160"/>
      <c r="EG106" s="160"/>
      <c r="EH106" s="160"/>
      <c r="EI106" s="160"/>
      <c r="EJ106" s="160"/>
      <c r="EK106" s="160"/>
      <c r="EL106" s="160"/>
      <c r="EM106" s="160"/>
      <c r="EN106" s="160"/>
      <c r="EO106" s="160"/>
      <c r="EP106" s="160"/>
      <c r="EQ106" s="160"/>
      <c r="ER106" s="160"/>
      <c r="ES106" s="160"/>
      <c r="ET106" s="160"/>
      <c r="EU106" s="160"/>
      <c r="EV106" s="160"/>
      <c r="EW106" s="160"/>
      <c r="EX106" s="160"/>
      <c r="EY106" s="160"/>
      <c r="EZ106" s="160"/>
      <c r="FA106" s="160"/>
      <c r="FB106" s="160"/>
      <c r="FC106" s="160"/>
      <c r="FD106" s="160"/>
      <c r="FE106" s="160"/>
      <c r="FF106" s="160"/>
      <c r="FG106" s="160"/>
      <c r="FH106" s="160"/>
      <c r="FI106" s="160"/>
      <c r="FJ106" s="160"/>
      <c r="FK106" s="160"/>
      <c r="FL106" s="160"/>
      <c r="FM106" s="160"/>
      <c r="FN106" s="160"/>
      <c r="FO106" s="160"/>
      <c r="FP106" s="160"/>
      <c r="FQ106" s="160"/>
      <c r="FR106" s="160"/>
      <c r="FS106" s="160"/>
      <c r="FT106" s="160"/>
      <c r="FU106" s="160"/>
      <c r="FV106" s="160"/>
      <c r="FW106" s="160"/>
      <c r="FX106" s="160"/>
      <c r="FY106" s="160"/>
      <c r="FZ106" s="160"/>
      <c r="GA106" s="160"/>
      <c r="GB106" s="160"/>
      <c r="GC106" s="160"/>
      <c r="GD106" s="160"/>
      <c r="GE106" s="160"/>
      <c r="GF106" s="160"/>
      <c r="GG106" s="160"/>
      <c r="GH106" s="160"/>
      <c r="GI106" s="160"/>
      <c r="GJ106" s="160"/>
      <c r="GK106" s="160"/>
      <c r="GL106" s="160"/>
      <c r="GM106" s="160"/>
      <c r="GN106" s="160"/>
      <c r="GO106" s="160"/>
      <c r="GP106" s="160"/>
      <c r="GQ106" s="160"/>
      <c r="GR106" s="160"/>
      <c r="GS106" s="160"/>
      <c r="GT106" s="160"/>
      <c r="GU106" s="160"/>
      <c r="GV106" s="160"/>
      <c r="GW106" s="160"/>
      <c r="GX106" s="160"/>
      <c r="GY106" s="160"/>
      <c r="GZ106" s="160"/>
      <c r="HA106" s="160"/>
      <c r="HB106" s="160"/>
      <c r="HC106" s="160"/>
      <c r="HD106" s="160"/>
      <c r="HE106" s="160"/>
      <c r="HF106" s="160"/>
      <c r="HG106" s="160"/>
      <c r="HH106" s="160"/>
      <c r="HI106" s="160"/>
      <c r="HJ106" s="160"/>
      <c r="HK106" s="160"/>
      <c r="HL106" s="160"/>
      <c r="HM106" s="160"/>
      <c r="HN106" s="160"/>
      <c r="HO106" s="160"/>
      <c r="HP106" s="160"/>
      <c r="HQ106" s="160"/>
      <c r="HR106" s="160"/>
      <c r="HS106" s="160"/>
      <c r="HT106" s="160"/>
      <c r="HU106" s="160"/>
      <c r="HV106" s="160"/>
      <c r="HW106" s="160"/>
      <c r="HX106" s="160"/>
      <c r="HY106" s="160"/>
      <c r="HZ106" s="160"/>
      <c r="IA106" s="160"/>
      <c r="IB106" s="160"/>
      <c r="IC106" s="160"/>
      <c r="ID106" s="160"/>
      <c r="IE106" s="160"/>
      <c r="IF106" s="160"/>
      <c r="IG106" s="160"/>
      <c r="IH106" s="160"/>
      <c r="II106" s="160"/>
      <c r="IJ106" s="160"/>
      <c r="IK106" s="160"/>
      <c r="IL106" s="160"/>
      <c r="IM106" s="160"/>
      <c r="IN106" s="160"/>
      <c r="IO106" s="160"/>
      <c r="IP106" s="160"/>
      <c r="IQ106" s="160"/>
      <c r="IR106" s="160"/>
      <c r="IS106" s="160"/>
      <c r="IT106" s="160"/>
      <c r="IU106" s="160"/>
      <c r="IV106" s="160"/>
      <c r="IW106" s="160"/>
      <c r="IX106" s="160"/>
      <c r="IY106" s="160"/>
      <c r="IZ106" s="160"/>
      <c r="JA106" s="160"/>
      <c r="JB106" s="160"/>
      <c r="JC106" s="160"/>
      <c r="JD106" s="160"/>
      <c r="JE106" s="160"/>
      <c r="JF106" s="160"/>
      <c r="JG106" s="160"/>
      <c r="JH106" s="160"/>
      <c r="JI106" s="160"/>
      <c r="JJ106" s="160"/>
      <c r="JK106" s="160"/>
      <c r="JL106" s="160"/>
      <c r="JM106" s="160"/>
      <c r="JN106" s="160"/>
      <c r="JO106" s="160"/>
      <c r="JP106" s="160"/>
      <c r="JQ106" s="160"/>
      <c r="JR106" s="160"/>
      <c r="JS106" s="160"/>
      <c r="JT106" s="160"/>
      <c r="JU106" s="160"/>
      <c r="JV106" s="160"/>
      <c r="JW106" s="160"/>
      <c r="JX106" s="160"/>
      <c r="JY106" s="160"/>
      <c r="JZ106" s="160"/>
      <c r="KA106" s="160"/>
      <c r="KB106" s="160"/>
      <c r="KC106" s="160"/>
      <c r="KD106" s="160"/>
      <c r="KE106" s="160"/>
      <c r="KF106" s="160"/>
      <c r="KG106" s="160"/>
      <c r="KH106" s="160"/>
      <c r="KI106" s="160"/>
      <c r="KJ106" s="160"/>
      <c r="KK106" s="160"/>
      <c r="KL106" s="160"/>
      <c r="KM106" s="160"/>
      <c r="KN106" s="160"/>
      <c r="KO106" s="160"/>
      <c r="KP106" s="160"/>
      <c r="KQ106" s="160"/>
      <c r="KR106" s="160"/>
      <c r="KS106" s="160"/>
      <c r="KT106" s="160"/>
      <c r="KU106" s="160"/>
      <c r="KV106" s="160"/>
      <c r="KW106" s="160"/>
      <c r="KX106" s="160"/>
      <c r="KY106" s="160"/>
      <c r="KZ106" s="160"/>
      <c r="LA106" s="160"/>
      <c r="LB106" s="160"/>
      <c r="LC106" s="160"/>
      <c r="LD106" s="160"/>
      <c r="LE106" s="160"/>
      <c r="LF106" s="160"/>
      <c r="LG106" s="160"/>
      <c r="LH106" s="160"/>
      <c r="LI106" s="160"/>
      <c r="LJ106" s="160"/>
      <c r="LK106" s="160"/>
      <c r="LL106" s="160"/>
      <c r="LM106" s="160"/>
      <c r="LN106" s="160"/>
      <c r="LO106" s="160"/>
      <c r="LP106" s="160"/>
      <c r="LQ106" s="160"/>
      <c r="LR106" s="160"/>
      <c r="LS106" s="160"/>
      <c r="LT106" s="160"/>
      <c r="LU106" s="160"/>
      <c r="LV106" s="160"/>
      <c r="LW106" s="160"/>
      <c r="LX106" s="160"/>
      <c r="LY106" s="160"/>
      <c r="LZ106" s="160"/>
      <c r="MA106" s="160"/>
      <c r="MB106" s="160"/>
      <c r="MC106" s="160"/>
      <c r="MD106" s="160"/>
      <c r="ME106" s="160"/>
      <c r="MF106" s="160"/>
      <c r="MG106" s="160"/>
      <c r="MH106" s="160"/>
      <c r="MI106" s="160"/>
      <c r="MJ106" s="160"/>
      <c r="MK106" s="160"/>
      <c r="ML106" s="160"/>
      <c r="MM106" s="160"/>
      <c r="MN106" s="160"/>
      <c r="MO106" s="160"/>
      <c r="MP106" s="160"/>
      <c r="MQ106" s="160"/>
      <c r="MR106" s="160"/>
      <c r="MS106" s="160"/>
      <c r="MT106" s="160"/>
      <c r="MU106" s="160"/>
      <c r="MV106" s="160"/>
      <c r="MW106" s="160"/>
      <c r="MX106" s="160"/>
      <c r="MY106" s="160"/>
      <c r="MZ106" s="160"/>
      <c r="NA106" s="160"/>
      <c r="NB106" s="160"/>
      <c r="NC106" s="160"/>
      <c r="ND106" s="160"/>
      <c r="NE106" s="160"/>
      <c r="NF106" s="160"/>
      <c r="NG106" s="160"/>
      <c r="NH106" s="160"/>
      <c r="NI106" s="160"/>
      <c r="NJ106" s="160"/>
      <c r="NK106" s="160"/>
      <c r="NL106" s="160"/>
      <c r="NM106" s="160"/>
      <c r="NN106" s="160"/>
      <c r="NO106" s="160"/>
      <c r="NP106" s="160"/>
      <c r="NQ106" s="160"/>
      <c r="NR106" s="160"/>
      <c r="NS106" s="160"/>
      <c r="NT106" s="160"/>
      <c r="NU106" s="160"/>
      <c r="NV106" s="160"/>
      <c r="NW106" s="160"/>
      <c r="NX106" s="160"/>
      <c r="NY106" s="160"/>
      <c r="NZ106" s="160"/>
      <c r="OA106" s="160"/>
      <c r="OB106" s="160"/>
      <c r="OC106" s="160"/>
      <c r="OD106" s="160"/>
      <c r="OE106" s="160"/>
      <c r="OF106" s="160"/>
      <c r="OG106" s="160"/>
      <c r="OH106" s="160"/>
      <c r="OI106" s="160"/>
      <c r="OJ106" s="160"/>
      <c r="OK106" s="160"/>
      <c r="OL106" s="160"/>
      <c r="OM106" s="160"/>
      <c r="ON106" s="160"/>
      <c r="OO106" s="160"/>
      <c r="OP106" s="160"/>
      <c r="OQ106" s="160"/>
      <c r="OR106" s="160"/>
      <c r="OS106" s="160"/>
      <c r="OT106" s="160"/>
      <c r="OU106" s="160"/>
      <c r="OV106" s="160"/>
      <c r="OW106" s="160"/>
      <c r="OX106" s="160"/>
      <c r="OY106" s="160"/>
      <c r="OZ106" s="160"/>
      <c r="PA106" s="160"/>
      <c r="PB106" s="160"/>
      <c r="PC106" s="160"/>
      <c r="PD106" s="160"/>
      <c r="PE106" s="160"/>
      <c r="PF106" s="160"/>
      <c r="PG106" s="160"/>
      <c r="PH106" s="160"/>
      <c r="PI106" s="160"/>
      <c r="PJ106" s="160"/>
      <c r="PK106" s="160"/>
      <c r="PL106" s="160"/>
      <c r="PM106" s="160"/>
      <c r="PN106" s="160"/>
      <c r="PO106" s="160"/>
      <c r="PP106" s="160"/>
      <c r="PQ106" s="160"/>
      <c r="PR106" s="160"/>
      <c r="PS106" s="160"/>
      <c r="PT106" s="160"/>
      <c r="PU106" s="160"/>
      <c r="PV106" s="160"/>
      <c r="PW106" s="160"/>
      <c r="PX106" s="160"/>
      <c r="PY106" s="160"/>
      <c r="PZ106" s="160"/>
      <c r="QA106" s="160"/>
      <c r="QB106" s="160"/>
      <c r="QC106" s="160"/>
      <c r="QD106" s="160"/>
      <c r="QE106" s="160"/>
      <c r="QF106" s="160"/>
      <c r="QG106" s="160"/>
      <c r="QH106" s="160"/>
      <c r="QI106" s="160"/>
      <c r="QJ106" s="160"/>
      <c r="QK106" s="160"/>
      <c r="QL106" s="160"/>
      <c r="QM106" s="160"/>
      <c r="QN106" s="160"/>
      <c r="QO106" s="160"/>
      <c r="QP106" s="160"/>
      <c r="QQ106" s="160"/>
      <c r="QR106" s="160"/>
      <c r="QS106" s="160"/>
      <c r="QT106" s="160"/>
      <c r="QU106" s="160"/>
      <c r="QV106" s="160"/>
      <c r="QW106" s="160"/>
      <c r="QX106" s="160"/>
      <c r="QY106" s="160"/>
      <c r="QZ106" s="160"/>
      <c r="RA106" s="160"/>
      <c r="RB106" s="160"/>
      <c r="RC106" s="160"/>
      <c r="RD106" s="160"/>
      <c r="RE106" s="160"/>
      <c r="RF106" s="160"/>
      <c r="RG106" s="160"/>
      <c r="RH106" s="160"/>
      <c r="RI106" s="160"/>
      <c r="RJ106" s="160"/>
      <c r="RK106" s="160"/>
      <c r="RL106" s="160"/>
      <c r="RM106" s="160"/>
      <c r="RN106" s="160"/>
      <c r="RO106" s="160"/>
      <c r="RP106" s="160"/>
      <c r="RQ106" s="160"/>
      <c r="RR106" s="160"/>
      <c r="RS106" s="160"/>
      <c r="RT106" s="160"/>
      <c r="RU106" s="160"/>
      <c r="RV106" s="160"/>
      <c r="RW106" s="160"/>
      <c r="RX106" s="160"/>
      <c r="RY106" s="160"/>
      <c r="RZ106" s="160"/>
      <c r="SA106" s="160"/>
      <c r="SB106" s="160"/>
      <c r="SC106" s="160"/>
      <c r="SD106" s="160"/>
      <c r="SE106" s="160"/>
      <c r="SF106" s="160"/>
      <c r="SG106" s="160"/>
      <c r="SH106" s="160"/>
      <c r="SI106" s="160"/>
      <c r="SJ106" s="160"/>
      <c r="SK106" s="160"/>
      <c r="SL106" s="160"/>
      <c r="SM106" s="160"/>
      <c r="SN106" s="160"/>
      <c r="SO106" s="160"/>
      <c r="SP106" s="160"/>
      <c r="SQ106" s="160"/>
      <c r="SR106" s="160"/>
      <c r="SS106" s="160"/>
      <c r="ST106" s="160"/>
      <c r="SU106" s="160"/>
      <c r="SV106" s="160"/>
      <c r="SW106" s="160"/>
      <c r="SX106" s="160"/>
      <c r="SY106" s="160"/>
      <c r="SZ106" s="160"/>
      <c r="TA106" s="160"/>
      <c r="TB106" s="160"/>
      <c r="TC106" s="160"/>
      <c r="TD106" s="160"/>
      <c r="TE106" s="160"/>
      <c r="TF106" s="160"/>
    </row>
    <row r="107" spans="1:526">
      <c r="A107" s="160"/>
      <c r="B107" s="160"/>
      <c r="C107" s="160"/>
      <c r="D107" s="160"/>
      <c r="E107" s="160"/>
      <c r="F107" s="160"/>
      <c r="G107" s="160"/>
      <c r="H107" s="160"/>
      <c r="I107" s="160"/>
      <c r="J107" s="160"/>
      <c r="K107" s="160"/>
      <c r="L107" s="160"/>
      <c r="M107" s="160"/>
      <c r="N107" s="160"/>
      <c r="O107" s="160"/>
      <c r="P107" s="160"/>
      <c r="Q107" s="160"/>
      <c r="R107" s="160"/>
      <c r="S107" s="160"/>
      <c r="T107" s="160"/>
      <c r="U107" s="160"/>
      <c r="V107" s="160"/>
      <c r="W107" s="160"/>
      <c r="X107" s="160"/>
      <c r="Y107" s="160"/>
      <c r="Z107" s="160"/>
      <c r="AA107" s="160"/>
      <c r="AB107" s="160"/>
      <c r="AC107" s="160"/>
      <c r="AD107" s="160"/>
      <c r="AE107" s="160"/>
      <c r="AF107" s="160"/>
      <c r="AG107" s="160"/>
      <c r="AH107" s="160"/>
      <c r="AI107" s="160"/>
      <c r="AJ107" s="160"/>
      <c r="AK107" s="160"/>
      <c r="AL107" s="160"/>
      <c r="AM107" s="160"/>
      <c r="AN107" s="160"/>
      <c r="AO107" s="160"/>
      <c r="AP107" s="160"/>
      <c r="AQ107" s="160"/>
      <c r="AR107" s="160"/>
      <c r="AS107" s="160"/>
      <c r="AT107" s="160"/>
      <c r="AU107" s="160"/>
      <c r="AV107" s="160"/>
      <c r="AW107" s="160"/>
      <c r="AX107" s="160"/>
      <c r="AY107" s="160"/>
      <c r="AZ107" s="160"/>
      <c r="BA107" s="160"/>
      <c r="BB107" s="160"/>
      <c r="BC107" s="160"/>
      <c r="BD107" s="160"/>
      <c r="BE107" s="160"/>
      <c r="BF107" s="160"/>
      <c r="BG107" s="160"/>
      <c r="BH107" s="160"/>
      <c r="BI107" s="160"/>
      <c r="BJ107" s="160"/>
      <c r="BK107" s="160"/>
      <c r="BL107" s="160"/>
      <c r="BM107" s="160"/>
      <c r="BN107" s="160"/>
      <c r="BO107" s="160"/>
      <c r="BP107" s="160"/>
      <c r="BQ107" s="160"/>
      <c r="BR107" s="160"/>
      <c r="BS107" s="160"/>
      <c r="BT107" s="160"/>
      <c r="BU107" s="160"/>
      <c r="BV107" s="160"/>
      <c r="BW107" s="160"/>
      <c r="BX107" s="160"/>
      <c r="BY107" s="160"/>
      <c r="BZ107" s="160"/>
      <c r="CA107" s="160"/>
      <c r="CB107" s="160"/>
      <c r="CC107" s="160"/>
      <c r="CD107" s="160"/>
      <c r="CE107" s="160"/>
      <c r="CF107" s="160"/>
      <c r="CG107" s="160"/>
      <c r="CH107" s="160"/>
      <c r="CI107" s="160"/>
      <c r="CJ107" s="160"/>
      <c r="CK107" s="160"/>
      <c r="CL107" s="160"/>
      <c r="CM107" s="160"/>
      <c r="CN107" s="160"/>
      <c r="CO107" s="160"/>
      <c r="CP107" s="160"/>
      <c r="CQ107" s="160"/>
      <c r="CR107" s="160"/>
      <c r="CS107" s="160"/>
      <c r="CT107" s="160"/>
      <c r="CU107" s="160"/>
      <c r="CV107" s="160"/>
      <c r="CW107" s="160"/>
      <c r="CX107" s="160"/>
      <c r="CY107" s="160"/>
      <c r="CZ107" s="160"/>
      <c r="DA107" s="160"/>
      <c r="DB107" s="160"/>
      <c r="DC107" s="160"/>
      <c r="DD107" s="160"/>
      <c r="DE107" s="160"/>
      <c r="DF107" s="160"/>
      <c r="DG107" s="160"/>
      <c r="DH107" s="160"/>
      <c r="DI107" s="160"/>
      <c r="DJ107" s="160"/>
      <c r="DK107" s="160"/>
      <c r="DL107" s="160"/>
      <c r="DM107" s="160"/>
      <c r="DN107" s="160"/>
      <c r="DO107" s="160"/>
      <c r="DP107" s="160"/>
      <c r="DQ107" s="160"/>
      <c r="DR107" s="160"/>
      <c r="DS107" s="160"/>
      <c r="DT107" s="160"/>
      <c r="DU107" s="160"/>
      <c r="DV107" s="160"/>
      <c r="DW107" s="160"/>
      <c r="DX107" s="160"/>
      <c r="DY107" s="160"/>
      <c r="DZ107" s="160"/>
      <c r="EA107" s="160"/>
      <c r="EB107" s="160"/>
      <c r="EC107" s="160"/>
      <c r="ED107" s="160"/>
      <c r="EE107" s="160"/>
      <c r="EF107" s="160"/>
      <c r="EG107" s="160"/>
      <c r="EH107" s="160"/>
      <c r="EI107" s="160"/>
      <c r="EJ107" s="160"/>
      <c r="EK107" s="160"/>
      <c r="EL107" s="160"/>
      <c r="EM107" s="160"/>
      <c r="EN107" s="160"/>
      <c r="EO107" s="160"/>
      <c r="EP107" s="160"/>
      <c r="EQ107" s="160"/>
      <c r="ER107" s="160"/>
      <c r="ES107" s="160"/>
      <c r="ET107" s="160"/>
      <c r="EU107" s="160"/>
      <c r="EV107" s="160"/>
      <c r="EW107" s="160"/>
      <c r="EX107" s="160"/>
      <c r="EY107" s="160"/>
      <c r="EZ107" s="160"/>
      <c r="FA107" s="160"/>
      <c r="FB107" s="160"/>
      <c r="FC107" s="160"/>
      <c r="FD107" s="160"/>
      <c r="FE107" s="160"/>
      <c r="FF107" s="160"/>
      <c r="FG107" s="160"/>
      <c r="FH107" s="160"/>
      <c r="FI107" s="160"/>
      <c r="FJ107" s="160"/>
      <c r="FK107" s="160"/>
      <c r="FL107" s="160"/>
      <c r="FM107" s="160"/>
      <c r="FN107" s="160"/>
      <c r="FO107" s="160"/>
      <c r="FP107" s="160"/>
      <c r="FQ107" s="160"/>
      <c r="FR107" s="160"/>
      <c r="FS107" s="160"/>
      <c r="FT107" s="160"/>
      <c r="FU107" s="160"/>
      <c r="FV107" s="160"/>
      <c r="FW107" s="160"/>
      <c r="FX107" s="160"/>
      <c r="FY107" s="160"/>
      <c r="FZ107" s="160"/>
      <c r="GA107" s="160"/>
      <c r="GB107" s="160"/>
      <c r="GC107" s="160"/>
      <c r="GD107" s="160"/>
      <c r="GE107" s="160"/>
      <c r="GF107" s="160"/>
      <c r="GG107" s="160"/>
      <c r="GH107" s="160"/>
      <c r="GI107" s="160"/>
      <c r="GJ107" s="160"/>
      <c r="GK107" s="160"/>
      <c r="GL107" s="160"/>
      <c r="GM107" s="160"/>
      <c r="GN107" s="160"/>
      <c r="GO107" s="160"/>
      <c r="GP107" s="160"/>
      <c r="GQ107" s="160"/>
      <c r="GR107" s="160"/>
      <c r="GS107" s="160"/>
      <c r="GT107" s="160"/>
      <c r="GU107" s="160"/>
      <c r="GV107" s="160"/>
      <c r="GW107" s="160"/>
      <c r="GX107" s="160"/>
      <c r="GY107" s="160"/>
      <c r="GZ107" s="160"/>
      <c r="HA107" s="160"/>
      <c r="HB107" s="160"/>
      <c r="HC107" s="160"/>
      <c r="HD107" s="160"/>
      <c r="HE107" s="160"/>
      <c r="HF107" s="160"/>
      <c r="HG107" s="160"/>
      <c r="HH107" s="160"/>
      <c r="HI107" s="160"/>
      <c r="HJ107" s="160"/>
      <c r="HK107" s="160"/>
      <c r="HL107" s="160"/>
      <c r="HM107" s="160"/>
      <c r="HN107" s="160"/>
      <c r="HO107" s="160"/>
      <c r="HP107" s="160"/>
      <c r="HQ107" s="160"/>
      <c r="HR107" s="160"/>
      <c r="HS107" s="160"/>
      <c r="HT107" s="160"/>
      <c r="HU107" s="160"/>
      <c r="HV107" s="160"/>
      <c r="HW107" s="160"/>
      <c r="HX107" s="160"/>
      <c r="HY107" s="160"/>
      <c r="HZ107" s="160"/>
      <c r="IA107" s="160"/>
      <c r="IB107" s="160"/>
      <c r="IC107" s="160"/>
      <c r="ID107" s="160"/>
      <c r="IE107" s="160"/>
      <c r="IF107" s="160"/>
      <c r="IG107" s="160"/>
      <c r="IH107" s="160"/>
      <c r="II107" s="160"/>
      <c r="IJ107" s="160"/>
      <c r="IK107" s="160"/>
      <c r="IL107" s="160"/>
      <c r="IM107" s="160"/>
      <c r="IN107" s="160"/>
      <c r="IO107" s="160"/>
      <c r="IP107" s="160"/>
      <c r="IQ107" s="160"/>
      <c r="IR107" s="160"/>
      <c r="IS107" s="160"/>
      <c r="IT107" s="160"/>
      <c r="IU107" s="160"/>
      <c r="IV107" s="160"/>
      <c r="IW107" s="160"/>
      <c r="IX107" s="160"/>
      <c r="IY107" s="160"/>
      <c r="IZ107" s="160"/>
      <c r="JA107" s="160"/>
      <c r="JB107" s="160"/>
      <c r="JC107" s="160"/>
      <c r="JD107" s="160"/>
      <c r="JE107" s="160"/>
      <c r="JF107" s="160"/>
      <c r="JG107" s="160"/>
      <c r="JH107" s="160"/>
      <c r="JI107" s="160"/>
      <c r="JJ107" s="160"/>
      <c r="JK107" s="160"/>
      <c r="JL107" s="160"/>
      <c r="JM107" s="160"/>
      <c r="JN107" s="160"/>
      <c r="JO107" s="160"/>
      <c r="JP107" s="160"/>
      <c r="JQ107" s="160"/>
      <c r="JR107" s="160"/>
      <c r="JS107" s="160"/>
      <c r="JT107" s="160"/>
      <c r="JU107" s="160"/>
      <c r="JV107" s="160"/>
      <c r="JW107" s="160"/>
      <c r="JX107" s="160"/>
      <c r="JY107" s="160"/>
      <c r="JZ107" s="160"/>
      <c r="KA107" s="160"/>
      <c r="KB107" s="160"/>
      <c r="KC107" s="160"/>
      <c r="KD107" s="160"/>
      <c r="KE107" s="160"/>
      <c r="KF107" s="160"/>
      <c r="KG107" s="160"/>
      <c r="KH107" s="160"/>
      <c r="KI107" s="160"/>
      <c r="KJ107" s="160"/>
      <c r="KK107" s="160"/>
      <c r="KL107" s="160"/>
      <c r="KM107" s="160"/>
      <c r="KN107" s="160"/>
      <c r="KO107" s="160"/>
      <c r="KP107" s="160"/>
      <c r="KQ107" s="160"/>
      <c r="KR107" s="160"/>
      <c r="KS107" s="160"/>
      <c r="KT107" s="160"/>
      <c r="KU107" s="160"/>
      <c r="KV107" s="160"/>
      <c r="KW107" s="160"/>
      <c r="KX107" s="160"/>
      <c r="KY107" s="160"/>
      <c r="KZ107" s="160"/>
      <c r="LA107" s="160"/>
      <c r="LB107" s="160"/>
      <c r="LC107" s="160"/>
      <c r="LD107" s="160"/>
      <c r="LE107" s="160"/>
      <c r="LF107" s="160"/>
      <c r="LG107" s="160"/>
      <c r="LH107" s="160"/>
      <c r="LI107" s="160"/>
      <c r="LJ107" s="160"/>
      <c r="LK107" s="160"/>
      <c r="LL107" s="160"/>
      <c r="LM107" s="160"/>
      <c r="LN107" s="160"/>
      <c r="LO107" s="160"/>
      <c r="LP107" s="160"/>
      <c r="LQ107" s="160"/>
      <c r="LR107" s="160"/>
      <c r="LS107" s="160"/>
      <c r="LT107" s="160"/>
      <c r="LU107" s="160"/>
      <c r="LV107" s="160"/>
      <c r="LW107" s="160"/>
      <c r="LX107" s="160"/>
      <c r="LY107" s="160"/>
      <c r="LZ107" s="160"/>
      <c r="MA107" s="160"/>
      <c r="MB107" s="160"/>
      <c r="MC107" s="160"/>
      <c r="MD107" s="160"/>
      <c r="ME107" s="160"/>
      <c r="MF107" s="160"/>
      <c r="MG107" s="160"/>
      <c r="MH107" s="160"/>
      <c r="MI107" s="160"/>
      <c r="MJ107" s="160"/>
      <c r="MK107" s="160"/>
      <c r="ML107" s="160"/>
      <c r="MM107" s="160"/>
      <c r="MN107" s="160"/>
      <c r="MO107" s="160"/>
      <c r="MP107" s="160"/>
      <c r="MQ107" s="160"/>
      <c r="MR107" s="160"/>
      <c r="MS107" s="160"/>
      <c r="MT107" s="160"/>
      <c r="MU107" s="160"/>
      <c r="MV107" s="160"/>
      <c r="MW107" s="160"/>
      <c r="MX107" s="160"/>
      <c r="MY107" s="160"/>
      <c r="MZ107" s="160"/>
      <c r="NA107" s="160"/>
      <c r="NB107" s="160"/>
      <c r="NC107" s="160"/>
      <c r="ND107" s="160"/>
      <c r="NE107" s="160"/>
      <c r="NF107" s="160"/>
      <c r="NG107" s="160"/>
      <c r="NH107" s="160"/>
      <c r="NI107" s="160"/>
      <c r="NJ107" s="160"/>
      <c r="NK107" s="160"/>
      <c r="NL107" s="160"/>
      <c r="NM107" s="160"/>
      <c r="NN107" s="160"/>
      <c r="NO107" s="160"/>
      <c r="NP107" s="160"/>
      <c r="NQ107" s="160"/>
      <c r="NR107" s="160"/>
      <c r="NS107" s="160"/>
      <c r="NT107" s="160"/>
      <c r="NU107" s="160"/>
      <c r="NV107" s="160"/>
      <c r="NW107" s="160"/>
      <c r="NX107" s="160"/>
      <c r="NY107" s="160"/>
      <c r="NZ107" s="160"/>
      <c r="OA107" s="160"/>
      <c r="OB107" s="160"/>
      <c r="OC107" s="160"/>
      <c r="OD107" s="160"/>
      <c r="OE107" s="160"/>
      <c r="OF107" s="160"/>
      <c r="OG107" s="160"/>
      <c r="OH107" s="160"/>
      <c r="OI107" s="160"/>
      <c r="OJ107" s="160"/>
      <c r="OK107" s="160"/>
      <c r="OL107" s="160"/>
      <c r="OM107" s="160"/>
      <c r="ON107" s="160"/>
      <c r="OO107" s="160"/>
      <c r="OP107" s="160"/>
      <c r="OQ107" s="160"/>
      <c r="OR107" s="160"/>
      <c r="OS107" s="160"/>
      <c r="OT107" s="160"/>
      <c r="OU107" s="160"/>
      <c r="OV107" s="160"/>
      <c r="OW107" s="160"/>
      <c r="OX107" s="160"/>
      <c r="OY107" s="160"/>
      <c r="OZ107" s="160"/>
      <c r="PA107" s="160"/>
      <c r="PB107" s="160"/>
      <c r="PC107" s="160"/>
      <c r="PD107" s="160"/>
      <c r="PE107" s="160"/>
      <c r="PF107" s="160"/>
      <c r="PG107" s="160"/>
      <c r="PH107" s="160"/>
      <c r="PI107" s="160"/>
      <c r="PJ107" s="160"/>
      <c r="PK107" s="160"/>
      <c r="PL107" s="160"/>
      <c r="PM107" s="160"/>
      <c r="PN107" s="160"/>
      <c r="PO107" s="160"/>
      <c r="PP107" s="160"/>
      <c r="PQ107" s="160"/>
      <c r="PR107" s="160"/>
      <c r="PS107" s="160"/>
      <c r="PT107" s="160"/>
      <c r="PU107" s="160"/>
      <c r="PV107" s="160"/>
      <c r="PW107" s="160"/>
      <c r="PX107" s="160"/>
      <c r="PY107" s="160"/>
      <c r="PZ107" s="160"/>
      <c r="QA107" s="160"/>
      <c r="QB107" s="160"/>
      <c r="QC107" s="160"/>
      <c r="QD107" s="160"/>
      <c r="QE107" s="160"/>
      <c r="QF107" s="160"/>
      <c r="QG107" s="160"/>
      <c r="QH107" s="160"/>
      <c r="QI107" s="160"/>
      <c r="QJ107" s="160"/>
      <c r="QK107" s="160"/>
      <c r="QL107" s="160"/>
      <c r="QM107" s="160"/>
      <c r="QN107" s="160"/>
      <c r="QO107" s="160"/>
      <c r="QP107" s="160"/>
      <c r="QQ107" s="160"/>
      <c r="QR107" s="160"/>
      <c r="QS107" s="160"/>
      <c r="QT107" s="160"/>
      <c r="QU107" s="160"/>
      <c r="QV107" s="160"/>
      <c r="QW107" s="160"/>
      <c r="QX107" s="160"/>
      <c r="QY107" s="160"/>
      <c r="QZ107" s="160"/>
      <c r="RA107" s="160"/>
      <c r="RB107" s="160"/>
      <c r="RC107" s="160"/>
      <c r="RD107" s="160"/>
      <c r="RE107" s="160"/>
      <c r="RF107" s="160"/>
      <c r="RG107" s="160"/>
      <c r="RH107" s="160"/>
      <c r="RI107" s="160"/>
      <c r="RJ107" s="160"/>
      <c r="RK107" s="160"/>
      <c r="RL107" s="160"/>
      <c r="RM107" s="160"/>
      <c r="RN107" s="160"/>
      <c r="RO107" s="160"/>
      <c r="RP107" s="160"/>
      <c r="RQ107" s="160"/>
      <c r="RR107" s="160"/>
      <c r="RS107" s="160"/>
      <c r="RT107" s="160"/>
      <c r="RU107" s="160"/>
      <c r="RV107" s="160"/>
      <c r="RW107" s="160"/>
      <c r="RX107" s="160"/>
      <c r="RY107" s="160"/>
      <c r="RZ107" s="160"/>
      <c r="SA107" s="160"/>
      <c r="SB107" s="160"/>
      <c r="SC107" s="160"/>
      <c r="SD107" s="160"/>
      <c r="SE107" s="160"/>
      <c r="SF107" s="160"/>
      <c r="SG107" s="160"/>
      <c r="SH107" s="160"/>
      <c r="SI107" s="160"/>
      <c r="SJ107" s="160"/>
      <c r="SK107" s="160"/>
      <c r="SL107" s="160"/>
      <c r="SM107" s="160"/>
      <c r="SN107" s="160"/>
      <c r="SO107" s="160"/>
      <c r="SP107" s="160"/>
      <c r="SQ107" s="160"/>
      <c r="SR107" s="160"/>
      <c r="SS107" s="160"/>
      <c r="ST107" s="160"/>
      <c r="SU107" s="160"/>
      <c r="SV107" s="160"/>
      <c r="SW107" s="160"/>
      <c r="SX107" s="160"/>
      <c r="SY107" s="160"/>
      <c r="SZ107" s="160"/>
      <c r="TA107" s="160"/>
      <c r="TB107" s="160"/>
      <c r="TC107" s="160"/>
      <c r="TD107" s="160"/>
      <c r="TE107" s="160"/>
      <c r="TF107" s="160"/>
    </row>
    <row r="108" spans="1:526">
      <c r="A108" s="160"/>
      <c r="B108" s="160"/>
      <c r="C108" s="160"/>
      <c r="D108" s="160"/>
      <c r="E108" s="160"/>
      <c r="F108" s="160"/>
      <c r="G108" s="160"/>
      <c r="H108" s="160"/>
      <c r="I108" s="160"/>
      <c r="J108" s="160"/>
      <c r="K108" s="160"/>
      <c r="L108" s="160"/>
      <c r="M108" s="160"/>
      <c r="N108" s="160"/>
      <c r="O108" s="160"/>
      <c r="P108" s="160"/>
      <c r="Q108" s="160"/>
      <c r="R108" s="160"/>
      <c r="S108" s="160"/>
      <c r="T108" s="160"/>
      <c r="U108" s="160"/>
      <c r="V108" s="160"/>
      <c r="W108" s="160"/>
      <c r="X108" s="160"/>
      <c r="Y108" s="160"/>
      <c r="Z108" s="160"/>
      <c r="AA108" s="160"/>
      <c r="AB108" s="160"/>
      <c r="AC108" s="160"/>
      <c r="AD108" s="160"/>
      <c r="AE108" s="160"/>
      <c r="AF108" s="160"/>
      <c r="AG108" s="160"/>
      <c r="AH108" s="160"/>
      <c r="AI108" s="160"/>
      <c r="AJ108" s="160"/>
      <c r="AK108" s="160"/>
      <c r="AL108" s="160"/>
      <c r="AM108" s="160"/>
      <c r="AN108" s="160"/>
      <c r="AO108" s="160"/>
      <c r="AP108" s="160"/>
      <c r="AQ108" s="160"/>
      <c r="AR108" s="160"/>
      <c r="AS108" s="160"/>
      <c r="AT108" s="160"/>
      <c r="AU108" s="160"/>
      <c r="AV108" s="160"/>
      <c r="AW108" s="160"/>
      <c r="AX108" s="160"/>
      <c r="AY108" s="160"/>
      <c r="AZ108" s="160"/>
      <c r="BA108" s="160"/>
      <c r="BB108" s="160"/>
      <c r="BC108" s="160"/>
      <c r="BD108" s="160"/>
      <c r="BE108" s="160"/>
      <c r="BF108" s="160"/>
      <c r="BG108" s="160"/>
      <c r="BH108" s="160"/>
      <c r="BI108" s="160"/>
      <c r="BJ108" s="160"/>
      <c r="BK108" s="160"/>
      <c r="BL108" s="160"/>
      <c r="BM108" s="160"/>
      <c r="BN108" s="160"/>
      <c r="BO108" s="160"/>
      <c r="BP108" s="160"/>
      <c r="BQ108" s="160"/>
      <c r="BR108" s="160"/>
      <c r="BS108" s="160"/>
      <c r="BT108" s="160"/>
      <c r="BU108" s="160"/>
      <c r="BV108" s="160"/>
      <c r="BW108" s="160"/>
      <c r="BX108" s="160"/>
      <c r="BY108" s="160"/>
      <c r="BZ108" s="160"/>
      <c r="CA108" s="160"/>
      <c r="CB108" s="160"/>
      <c r="CC108" s="160"/>
      <c r="CD108" s="160"/>
      <c r="CE108" s="160"/>
      <c r="CF108" s="160"/>
      <c r="CG108" s="160"/>
      <c r="CH108" s="160"/>
      <c r="CI108" s="160"/>
      <c r="CJ108" s="160"/>
      <c r="CK108" s="160"/>
      <c r="CL108" s="160"/>
      <c r="CM108" s="160"/>
      <c r="CN108" s="160"/>
      <c r="CO108" s="160"/>
      <c r="CP108" s="160"/>
      <c r="CQ108" s="160"/>
      <c r="CR108" s="160"/>
      <c r="CS108" s="160"/>
      <c r="CT108" s="160"/>
      <c r="CU108" s="160"/>
      <c r="CV108" s="160"/>
      <c r="CW108" s="160"/>
      <c r="CX108" s="160"/>
      <c r="CY108" s="160"/>
      <c r="CZ108" s="160"/>
      <c r="DA108" s="160"/>
      <c r="DB108" s="160"/>
      <c r="DC108" s="160"/>
      <c r="DD108" s="160"/>
      <c r="DE108" s="160"/>
      <c r="DF108" s="160"/>
      <c r="DG108" s="160"/>
      <c r="DH108" s="160"/>
      <c r="DI108" s="160"/>
      <c r="DJ108" s="160"/>
      <c r="DK108" s="160"/>
      <c r="DL108" s="160"/>
      <c r="DM108" s="160"/>
      <c r="DN108" s="160"/>
      <c r="DO108" s="160"/>
      <c r="DP108" s="160"/>
      <c r="DQ108" s="160"/>
      <c r="DR108" s="160"/>
      <c r="DS108" s="160"/>
      <c r="DT108" s="160"/>
      <c r="DU108" s="160"/>
      <c r="DV108" s="160"/>
      <c r="DW108" s="160"/>
      <c r="DX108" s="160"/>
      <c r="DY108" s="160"/>
      <c r="DZ108" s="160"/>
      <c r="EA108" s="160"/>
      <c r="EB108" s="160"/>
      <c r="EC108" s="160"/>
      <c r="ED108" s="160"/>
      <c r="EE108" s="160"/>
      <c r="EF108" s="160"/>
      <c r="EG108" s="160"/>
      <c r="EH108" s="160"/>
      <c r="EI108" s="160"/>
      <c r="EJ108" s="160"/>
      <c r="EK108" s="160"/>
      <c r="EL108" s="160"/>
      <c r="EM108" s="160"/>
      <c r="EN108" s="160"/>
      <c r="EO108" s="160"/>
      <c r="EP108" s="160"/>
      <c r="EQ108" s="160"/>
      <c r="ER108" s="160"/>
      <c r="ES108" s="160"/>
      <c r="ET108" s="160"/>
      <c r="EU108" s="160"/>
      <c r="EV108" s="160"/>
      <c r="EW108" s="160"/>
      <c r="EX108" s="160"/>
      <c r="EY108" s="160"/>
      <c r="EZ108" s="160"/>
      <c r="FA108" s="160"/>
      <c r="FB108" s="160"/>
      <c r="FC108" s="160"/>
      <c r="FD108" s="160"/>
      <c r="FE108" s="160"/>
      <c r="FF108" s="160"/>
      <c r="FG108" s="160"/>
      <c r="FH108" s="160"/>
      <c r="FI108" s="160"/>
      <c r="FJ108" s="160"/>
      <c r="FK108" s="160"/>
      <c r="FL108" s="160"/>
      <c r="FM108" s="160"/>
      <c r="FN108" s="160"/>
      <c r="FO108" s="160"/>
      <c r="FP108" s="160"/>
      <c r="FQ108" s="160"/>
      <c r="FR108" s="160"/>
      <c r="FS108" s="160"/>
      <c r="FT108" s="160"/>
      <c r="FU108" s="160"/>
      <c r="FV108" s="160"/>
      <c r="FW108" s="160"/>
      <c r="FX108" s="160"/>
      <c r="FY108" s="160"/>
      <c r="FZ108" s="160"/>
      <c r="GA108" s="160"/>
      <c r="GB108" s="160"/>
      <c r="GC108" s="160"/>
      <c r="GD108" s="160"/>
      <c r="GE108" s="160"/>
      <c r="GF108" s="160"/>
      <c r="GG108" s="160"/>
      <c r="GH108" s="160"/>
      <c r="GI108" s="160"/>
      <c r="GJ108" s="160"/>
      <c r="GK108" s="160"/>
      <c r="GL108" s="160"/>
      <c r="GM108" s="160"/>
      <c r="GN108" s="160"/>
      <c r="GO108" s="160"/>
      <c r="GP108" s="160"/>
      <c r="GQ108" s="160"/>
      <c r="GR108" s="160"/>
      <c r="GS108" s="160"/>
      <c r="GT108" s="160"/>
      <c r="GU108" s="160"/>
      <c r="GV108" s="160"/>
      <c r="GW108" s="160"/>
      <c r="GX108" s="160"/>
      <c r="GY108" s="160"/>
      <c r="GZ108" s="160"/>
      <c r="HA108" s="160"/>
      <c r="HB108" s="160"/>
      <c r="HC108" s="160"/>
      <c r="HD108" s="160"/>
      <c r="HE108" s="160"/>
      <c r="HF108" s="160"/>
      <c r="HG108" s="160"/>
      <c r="HH108" s="160"/>
      <c r="HI108" s="160"/>
      <c r="HJ108" s="160"/>
      <c r="HK108" s="160"/>
      <c r="HL108" s="160"/>
      <c r="HM108" s="160"/>
      <c r="HN108" s="160"/>
      <c r="HO108" s="160"/>
      <c r="HP108" s="160"/>
      <c r="HQ108" s="160"/>
      <c r="HR108" s="160"/>
      <c r="HS108" s="160"/>
      <c r="HT108" s="160"/>
      <c r="HU108" s="160"/>
      <c r="HV108" s="160"/>
      <c r="HW108" s="160"/>
      <c r="HX108" s="160"/>
      <c r="HY108" s="160"/>
      <c r="HZ108" s="160"/>
      <c r="IA108" s="160"/>
      <c r="IB108" s="160"/>
      <c r="IC108" s="160"/>
      <c r="ID108" s="160"/>
      <c r="IE108" s="160"/>
      <c r="IF108" s="160"/>
      <c r="IG108" s="160"/>
      <c r="IH108" s="160"/>
      <c r="II108" s="160"/>
      <c r="IJ108" s="160"/>
      <c r="IK108" s="160"/>
      <c r="IL108" s="160"/>
      <c r="IM108" s="160"/>
      <c r="IN108" s="160"/>
      <c r="IO108" s="160"/>
      <c r="IP108" s="160"/>
      <c r="IQ108" s="160"/>
      <c r="IR108" s="160"/>
      <c r="IS108" s="160"/>
      <c r="IT108" s="160"/>
      <c r="IU108" s="160"/>
      <c r="IV108" s="160"/>
      <c r="IW108" s="160"/>
      <c r="IX108" s="160"/>
      <c r="IY108" s="160"/>
      <c r="IZ108" s="160"/>
      <c r="JA108" s="160"/>
      <c r="JB108" s="160"/>
      <c r="JC108" s="160"/>
      <c r="JD108" s="160"/>
      <c r="JE108" s="160"/>
      <c r="JF108" s="160"/>
      <c r="JG108" s="160"/>
      <c r="JH108" s="160"/>
      <c r="JI108" s="160"/>
      <c r="JJ108" s="160"/>
      <c r="JK108" s="160"/>
      <c r="JL108" s="160"/>
      <c r="JM108" s="160"/>
      <c r="JN108" s="160"/>
      <c r="JO108" s="160"/>
      <c r="JP108" s="160"/>
      <c r="JQ108" s="160"/>
      <c r="JR108" s="160"/>
      <c r="JS108" s="160"/>
      <c r="JT108" s="160"/>
      <c r="JU108" s="160"/>
      <c r="JV108" s="160"/>
      <c r="JW108" s="160"/>
      <c r="JX108" s="160"/>
      <c r="JY108" s="160"/>
      <c r="JZ108" s="160"/>
      <c r="KA108" s="160"/>
      <c r="KB108" s="160"/>
      <c r="KC108" s="160"/>
      <c r="KD108" s="160"/>
      <c r="KE108" s="160"/>
      <c r="KF108" s="160"/>
      <c r="KG108" s="160"/>
      <c r="KH108" s="160"/>
      <c r="KI108" s="160"/>
      <c r="KJ108" s="160"/>
      <c r="KK108" s="160"/>
      <c r="KL108" s="160"/>
      <c r="KM108" s="160"/>
      <c r="KN108" s="160"/>
      <c r="KO108" s="160"/>
      <c r="KP108" s="160"/>
      <c r="KQ108" s="160"/>
      <c r="KR108" s="160"/>
      <c r="KS108" s="160"/>
      <c r="KT108" s="160"/>
      <c r="KU108" s="160"/>
      <c r="KV108" s="160"/>
      <c r="KW108" s="160"/>
      <c r="KX108" s="160"/>
      <c r="KY108" s="160"/>
      <c r="KZ108" s="160"/>
      <c r="LA108" s="160"/>
      <c r="LB108" s="160"/>
      <c r="LC108" s="160"/>
      <c r="LD108" s="160"/>
      <c r="LE108" s="160"/>
      <c r="LF108" s="160"/>
      <c r="LG108" s="160"/>
      <c r="LH108" s="160"/>
      <c r="LI108" s="160"/>
      <c r="LJ108" s="160"/>
      <c r="LK108" s="160"/>
      <c r="LL108" s="160"/>
      <c r="LM108" s="160"/>
      <c r="LN108" s="160"/>
      <c r="LO108" s="160"/>
      <c r="LP108" s="160"/>
      <c r="LQ108" s="160"/>
      <c r="LR108" s="160"/>
      <c r="LS108" s="160"/>
      <c r="LT108" s="160"/>
      <c r="LU108" s="160"/>
      <c r="LV108" s="160"/>
      <c r="LW108" s="160"/>
      <c r="LX108" s="160"/>
      <c r="LY108" s="160"/>
      <c r="LZ108" s="160"/>
      <c r="MA108" s="160"/>
      <c r="MB108" s="160"/>
      <c r="MC108" s="160"/>
      <c r="MD108" s="160"/>
      <c r="ME108" s="160"/>
      <c r="MF108" s="160"/>
      <c r="MG108" s="160"/>
      <c r="MH108" s="160"/>
      <c r="MI108" s="160"/>
      <c r="MJ108" s="160"/>
      <c r="MK108" s="160"/>
      <c r="ML108" s="160"/>
      <c r="MM108" s="160"/>
      <c r="MN108" s="160"/>
      <c r="MO108" s="160"/>
      <c r="MP108" s="160"/>
      <c r="MQ108" s="160"/>
      <c r="MR108" s="160"/>
      <c r="MS108" s="160"/>
      <c r="MT108" s="160"/>
      <c r="MU108" s="160"/>
      <c r="MV108" s="160"/>
      <c r="MW108" s="160"/>
      <c r="MX108" s="160"/>
      <c r="MY108" s="160"/>
      <c r="MZ108" s="160"/>
      <c r="NA108" s="160"/>
      <c r="NB108" s="160"/>
      <c r="NC108" s="160"/>
      <c r="ND108" s="160"/>
      <c r="NE108" s="160"/>
      <c r="NF108" s="160"/>
      <c r="NG108" s="160"/>
      <c r="NH108" s="160"/>
      <c r="NI108" s="160"/>
      <c r="NJ108" s="160"/>
      <c r="NK108" s="160"/>
      <c r="NL108" s="160"/>
      <c r="NM108" s="160"/>
      <c r="NN108" s="160"/>
      <c r="NO108" s="160"/>
      <c r="NP108" s="160"/>
      <c r="NQ108" s="160"/>
      <c r="NR108" s="160"/>
      <c r="NS108" s="160"/>
      <c r="NT108" s="160"/>
      <c r="NU108" s="160"/>
      <c r="NV108" s="160"/>
      <c r="NW108" s="160"/>
      <c r="NX108" s="160"/>
      <c r="NY108" s="160"/>
      <c r="NZ108" s="160"/>
      <c r="OA108" s="160"/>
      <c r="OB108" s="160"/>
      <c r="OC108" s="160"/>
      <c r="OD108" s="160"/>
      <c r="OE108" s="160"/>
      <c r="OF108" s="160"/>
      <c r="OG108" s="160"/>
      <c r="OH108" s="160"/>
      <c r="OI108" s="160"/>
      <c r="OJ108" s="160"/>
      <c r="OK108" s="160"/>
      <c r="OL108" s="160"/>
      <c r="OM108" s="160"/>
      <c r="ON108" s="160"/>
      <c r="OO108" s="160"/>
      <c r="OP108" s="160"/>
      <c r="OQ108" s="160"/>
      <c r="OR108" s="160"/>
      <c r="OS108" s="160"/>
      <c r="OT108" s="160"/>
      <c r="OU108" s="160"/>
      <c r="OV108" s="160"/>
      <c r="OW108" s="160"/>
      <c r="OX108" s="160"/>
      <c r="OY108" s="160"/>
      <c r="OZ108" s="160"/>
      <c r="PA108" s="160"/>
      <c r="PB108" s="160"/>
      <c r="PC108" s="160"/>
      <c r="PD108" s="160"/>
      <c r="PE108" s="160"/>
      <c r="PF108" s="160"/>
      <c r="PG108" s="160"/>
      <c r="PH108" s="160"/>
      <c r="PI108" s="160"/>
      <c r="PJ108" s="160"/>
      <c r="PK108" s="160"/>
      <c r="PL108" s="160"/>
      <c r="PM108" s="160"/>
      <c r="PN108" s="160"/>
      <c r="PO108" s="160"/>
      <c r="PP108" s="160"/>
      <c r="PQ108" s="160"/>
      <c r="PR108" s="160"/>
      <c r="PS108" s="160"/>
      <c r="PT108" s="160"/>
      <c r="PU108" s="160"/>
      <c r="PV108" s="160"/>
      <c r="PW108" s="160"/>
      <c r="PX108" s="160"/>
      <c r="PY108" s="160"/>
      <c r="PZ108" s="160"/>
      <c r="QA108" s="160"/>
      <c r="QB108" s="160"/>
      <c r="QC108" s="160"/>
      <c r="QD108" s="160"/>
      <c r="QE108" s="160"/>
      <c r="QF108" s="160"/>
      <c r="QG108" s="160"/>
      <c r="QH108" s="160"/>
      <c r="QI108" s="160"/>
      <c r="QJ108" s="160"/>
      <c r="QK108" s="160"/>
      <c r="QL108" s="160"/>
      <c r="QM108" s="160"/>
      <c r="QN108" s="160"/>
      <c r="QO108" s="160"/>
      <c r="QP108" s="160"/>
      <c r="QQ108" s="160"/>
      <c r="QR108" s="160"/>
      <c r="QS108" s="160"/>
      <c r="QT108" s="160"/>
      <c r="QU108" s="160"/>
      <c r="QV108" s="160"/>
      <c r="QW108" s="160"/>
      <c r="QX108" s="160"/>
      <c r="QY108" s="160"/>
      <c r="QZ108" s="160"/>
      <c r="RA108" s="160"/>
      <c r="RB108" s="160"/>
      <c r="RC108" s="160"/>
      <c r="RD108" s="160"/>
      <c r="RE108" s="160"/>
      <c r="RF108" s="160"/>
      <c r="RG108" s="160"/>
      <c r="RH108" s="160"/>
      <c r="RI108" s="160"/>
      <c r="RJ108" s="160"/>
      <c r="RK108" s="160"/>
      <c r="RL108" s="160"/>
      <c r="RM108" s="160"/>
      <c r="RN108" s="160"/>
      <c r="RO108" s="160"/>
      <c r="RP108" s="160"/>
      <c r="RQ108" s="160"/>
      <c r="RR108" s="160"/>
      <c r="RS108" s="160"/>
      <c r="RT108" s="160"/>
      <c r="RU108" s="160"/>
      <c r="RV108" s="160"/>
      <c r="RW108" s="160"/>
      <c r="RX108" s="160"/>
      <c r="RY108" s="160"/>
      <c r="RZ108" s="160"/>
      <c r="SA108" s="160"/>
      <c r="SB108" s="160"/>
      <c r="SC108" s="160"/>
      <c r="SD108" s="160"/>
      <c r="SE108" s="160"/>
      <c r="SF108" s="160"/>
      <c r="SG108" s="160"/>
      <c r="SH108" s="160"/>
      <c r="SI108" s="160"/>
      <c r="SJ108" s="160"/>
      <c r="SK108" s="160"/>
      <c r="SL108" s="160"/>
      <c r="SM108" s="160"/>
      <c r="SN108" s="160"/>
      <c r="SO108" s="160"/>
      <c r="SP108" s="160"/>
      <c r="SQ108" s="160"/>
      <c r="SR108" s="160"/>
      <c r="SS108" s="160"/>
      <c r="ST108" s="160"/>
      <c r="SU108" s="160"/>
      <c r="SV108" s="160"/>
      <c r="SW108" s="160"/>
      <c r="SX108" s="160"/>
      <c r="SY108" s="160"/>
      <c r="SZ108" s="160"/>
      <c r="TA108" s="160"/>
      <c r="TB108" s="160"/>
      <c r="TC108" s="160"/>
      <c r="TD108" s="160"/>
      <c r="TE108" s="160"/>
      <c r="TF108" s="160"/>
    </row>
    <row r="109" spans="1:526">
      <c r="A109" s="160"/>
      <c r="B109" s="160"/>
      <c r="C109" s="160"/>
      <c r="D109" s="160"/>
      <c r="E109" s="160"/>
      <c r="F109" s="160"/>
      <c r="G109" s="160"/>
      <c r="H109" s="160"/>
      <c r="I109" s="160"/>
      <c r="J109" s="160"/>
      <c r="K109" s="160"/>
      <c r="L109" s="160"/>
      <c r="M109" s="160"/>
      <c r="N109" s="160"/>
      <c r="O109" s="160"/>
      <c r="P109" s="160"/>
      <c r="Q109" s="160"/>
      <c r="R109" s="160"/>
      <c r="S109" s="160"/>
      <c r="T109" s="160"/>
      <c r="U109" s="160"/>
      <c r="V109" s="160"/>
      <c r="W109" s="160"/>
      <c r="X109" s="160"/>
      <c r="Y109" s="160"/>
      <c r="Z109" s="160"/>
      <c r="AA109" s="160"/>
      <c r="AB109" s="160"/>
      <c r="AC109" s="160"/>
      <c r="AD109" s="160"/>
      <c r="AE109" s="160"/>
      <c r="AF109" s="160"/>
      <c r="AG109" s="160"/>
      <c r="AH109" s="160"/>
      <c r="AI109" s="160"/>
      <c r="AJ109" s="160"/>
      <c r="AK109" s="160"/>
      <c r="AL109" s="160"/>
      <c r="AM109" s="160"/>
      <c r="AN109" s="160"/>
      <c r="AO109" s="160"/>
      <c r="AP109" s="160"/>
      <c r="AQ109" s="160"/>
      <c r="AR109" s="160"/>
      <c r="AS109" s="160"/>
      <c r="AT109" s="160"/>
      <c r="AU109" s="160"/>
      <c r="AV109" s="160"/>
      <c r="AW109" s="160"/>
      <c r="AX109" s="160"/>
      <c r="AY109" s="160"/>
      <c r="AZ109" s="160"/>
      <c r="BA109" s="160"/>
      <c r="BB109" s="160"/>
      <c r="BC109" s="160"/>
      <c r="BD109" s="160"/>
      <c r="BE109" s="160"/>
      <c r="BF109" s="160"/>
      <c r="BG109" s="160"/>
      <c r="BH109" s="160"/>
      <c r="BI109" s="160"/>
      <c r="BJ109" s="160"/>
      <c r="BK109" s="160"/>
      <c r="BL109" s="160"/>
      <c r="BM109" s="160"/>
      <c r="BN109" s="160"/>
      <c r="BO109" s="160"/>
      <c r="BP109" s="160"/>
      <c r="BQ109" s="160"/>
      <c r="BR109" s="160"/>
      <c r="BS109" s="160"/>
      <c r="BT109" s="160"/>
      <c r="BU109" s="160"/>
      <c r="BV109" s="160"/>
      <c r="BW109" s="160"/>
      <c r="BX109" s="160"/>
      <c r="BY109" s="160"/>
      <c r="BZ109" s="160"/>
      <c r="CA109" s="160"/>
      <c r="CB109" s="160"/>
      <c r="CC109" s="160"/>
      <c r="CD109" s="160"/>
      <c r="CE109" s="160"/>
      <c r="CF109" s="160"/>
      <c r="CG109" s="160"/>
      <c r="CH109" s="160"/>
      <c r="CI109" s="160"/>
      <c r="CJ109" s="160"/>
      <c r="CK109" s="160"/>
      <c r="CL109" s="160"/>
      <c r="CM109" s="160"/>
      <c r="CN109" s="160"/>
      <c r="CO109" s="160"/>
      <c r="CP109" s="160"/>
      <c r="CQ109" s="160"/>
      <c r="CR109" s="160"/>
      <c r="CS109" s="160"/>
      <c r="CT109" s="160"/>
      <c r="CU109" s="160"/>
      <c r="CV109" s="160"/>
      <c r="CW109" s="160"/>
      <c r="CX109" s="160"/>
      <c r="CY109" s="160"/>
      <c r="CZ109" s="160"/>
      <c r="DA109" s="160"/>
      <c r="DB109" s="160"/>
      <c r="DC109" s="160"/>
      <c r="DD109" s="160"/>
      <c r="DE109" s="160"/>
      <c r="DF109" s="160"/>
      <c r="DG109" s="160"/>
      <c r="DH109" s="160"/>
      <c r="DI109" s="160"/>
      <c r="DJ109" s="160"/>
      <c r="DK109" s="160"/>
      <c r="DL109" s="160"/>
      <c r="DM109" s="160"/>
      <c r="DN109" s="160"/>
      <c r="DO109" s="160"/>
      <c r="DP109" s="160"/>
      <c r="DQ109" s="160"/>
      <c r="DR109" s="160"/>
      <c r="DS109" s="160"/>
      <c r="DT109" s="160"/>
      <c r="DU109" s="160"/>
      <c r="DV109" s="160"/>
      <c r="DW109" s="160"/>
      <c r="DX109" s="160"/>
      <c r="DY109" s="160"/>
      <c r="DZ109" s="160"/>
      <c r="EA109" s="160"/>
      <c r="EB109" s="160"/>
      <c r="EC109" s="160"/>
      <c r="ED109" s="160"/>
      <c r="EE109" s="160"/>
      <c r="EF109" s="160"/>
      <c r="EG109" s="160"/>
      <c r="EH109" s="160"/>
      <c r="EI109" s="160"/>
      <c r="EJ109" s="160"/>
      <c r="EK109" s="160"/>
      <c r="EL109" s="160"/>
      <c r="EM109" s="160"/>
      <c r="EN109" s="160"/>
      <c r="EO109" s="160"/>
      <c r="EP109" s="160"/>
      <c r="EQ109" s="160"/>
      <c r="ER109" s="160"/>
      <c r="ES109" s="160"/>
      <c r="ET109" s="160"/>
      <c r="EU109" s="160"/>
      <c r="EV109" s="160"/>
      <c r="EW109" s="160"/>
      <c r="EX109" s="160"/>
      <c r="EY109" s="160"/>
      <c r="EZ109" s="160"/>
      <c r="FA109" s="160"/>
      <c r="FB109" s="160"/>
      <c r="FC109" s="160"/>
      <c r="FD109" s="160"/>
      <c r="FE109" s="160"/>
      <c r="FF109" s="160"/>
      <c r="FG109" s="160"/>
      <c r="FH109" s="160"/>
      <c r="FI109" s="160"/>
      <c r="FJ109" s="160"/>
      <c r="FK109" s="160"/>
      <c r="FL109" s="160"/>
      <c r="FM109" s="160"/>
      <c r="FN109" s="160"/>
      <c r="FO109" s="160"/>
      <c r="FP109" s="160"/>
      <c r="FQ109" s="160"/>
      <c r="FR109" s="160"/>
      <c r="FS109" s="160"/>
      <c r="FT109" s="160"/>
      <c r="FU109" s="160"/>
      <c r="FV109" s="160"/>
      <c r="FW109" s="160"/>
      <c r="FX109" s="160"/>
      <c r="FY109" s="160"/>
      <c r="FZ109" s="160"/>
      <c r="GA109" s="160"/>
      <c r="GB109" s="160"/>
      <c r="GC109" s="160"/>
      <c r="GD109" s="160"/>
      <c r="GE109" s="160"/>
      <c r="GF109" s="160"/>
      <c r="GG109" s="160"/>
      <c r="GH109" s="160"/>
      <c r="GI109" s="160"/>
      <c r="GJ109" s="160"/>
      <c r="GK109" s="160"/>
      <c r="GL109" s="160"/>
      <c r="GM109" s="160"/>
      <c r="GN109" s="160"/>
      <c r="GO109" s="160"/>
      <c r="GP109" s="160"/>
      <c r="GQ109" s="160"/>
      <c r="GR109" s="160"/>
      <c r="GS109" s="160"/>
      <c r="GT109" s="160"/>
      <c r="GU109" s="160"/>
      <c r="GV109" s="160"/>
      <c r="GW109" s="160"/>
      <c r="GX109" s="160"/>
      <c r="GY109" s="160"/>
      <c r="GZ109" s="160"/>
      <c r="HA109" s="160"/>
      <c r="HB109" s="160"/>
      <c r="HC109" s="160"/>
      <c r="HD109" s="160"/>
      <c r="HE109" s="160"/>
      <c r="HF109" s="160"/>
      <c r="HG109" s="160"/>
      <c r="HH109" s="160"/>
      <c r="HI109" s="160"/>
      <c r="HJ109" s="160"/>
      <c r="HK109" s="160"/>
      <c r="HL109" s="160"/>
      <c r="HM109" s="160"/>
      <c r="HN109" s="160"/>
      <c r="HO109" s="160"/>
      <c r="HP109" s="160"/>
      <c r="HQ109" s="160"/>
      <c r="HR109" s="160"/>
      <c r="HS109" s="160"/>
      <c r="HT109" s="160"/>
      <c r="HU109" s="160"/>
      <c r="HV109" s="160"/>
      <c r="HW109" s="160"/>
      <c r="HX109" s="160"/>
      <c r="HY109" s="160"/>
      <c r="HZ109" s="160"/>
      <c r="IA109" s="160"/>
      <c r="IB109" s="160"/>
      <c r="IC109" s="160"/>
      <c r="ID109" s="160"/>
      <c r="IE109" s="160"/>
      <c r="IF109" s="160"/>
      <c r="IG109" s="160"/>
      <c r="IH109" s="160"/>
      <c r="II109" s="160"/>
      <c r="IJ109" s="160"/>
      <c r="IK109" s="160"/>
      <c r="IL109" s="160"/>
      <c r="IM109" s="160"/>
      <c r="IN109" s="160"/>
      <c r="IO109" s="160"/>
      <c r="IP109" s="160"/>
      <c r="IQ109" s="160"/>
      <c r="IR109" s="160"/>
      <c r="IS109" s="160"/>
      <c r="IT109" s="160"/>
      <c r="IU109" s="160"/>
      <c r="IV109" s="160"/>
      <c r="IW109" s="160"/>
      <c r="IX109" s="160"/>
      <c r="IY109" s="160"/>
      <c r="IZ109" s="160"/>
      <c r="JA109" s="160"/>
      <c r="JB109" s="160"/>
      <c r="JC109" s="160"/>
      <c r="JD109" s="160"/>
      <c r="JE109" s="160"/>
      <c r="JF109" s="160"/>
      <c r="JG109" s="160"/>
      <c r="JH109" s="160"/>
      <c r="JI109" s="160"/>
      <c r="JJ109" s="160"/>
      <c r="JK109" s="160"/>
      <c r="JL109" s="160"/>
      <c r="JM109" s="160"/>
      <c r="JN109" s="160"/>
      <c r="JO109" s="160"/>
      <c r="JP109" s="160"/>
      <c r="JQ109" s="160"/>
      <c r="JR109" s="160"/>
      <c r="JS109" s="160"/>
      <c r="JT109" s="160"/>
      <c r="JU109" s="160"/>
      <c r="JV109" s="160"/>
      <c r="JW109" s="160"/>
      <c r="JX109" s="160"/>
      <c r="JY109" s="160"/>
      <c r="JZ109" s="160"/>
      <c r="KA109" s="160"/>
      <c r="KB109" s="160"/>
      <c r="KC109" s="160"/>
      <c r="KD109" s="160"/>
      <c r="KE109" s="160"/>
      <c r="KF109" s="160"/>
      <c r="KG109" s="160"/>
      <c r="KH109" s="160"/>
      <c r="KI109" s="160"/>
      <c r="KJ109" s="160"/>
      <c r="KK109" s="160"/>
      <c r="KL109" s="160"/>
      <c r="KM109" s="160"/>
      <c r="KN109" s="160"/>
      <c r="KO109" s="160"/>
      <c r="KP109" s="160"/>
      <c r="KQ109" s="160"/>
      <c r="KR109" s="160"/>
      <c r="KS109" s="160"/>
      <c r="KT109" s="160"/>
      <c r="KU109" s="160"/>
      <c r="KV109" s="160"/>
      <c r="KW109" s="160"/>
      <c r="KX109" s="160"/>
      <c r="KY109" s="160"/>
      <c r="KZ109" s="160"/>
      <c r="LA109" s="160"/>
      <c r="LB109" s="160"/>
      <c r="LC109" s="160"/>
      <c r="LD109" s="160"/>
      <c r="LE109" s="160"/>
      <c r="LF109" s="160"/>
      <c r="LG109" s="160"/>
      <c r="LH109" s="160"/>
      <c r="LI109" s="160"/>
      <c r="LJ109" s="160"/>
      <c r="LK109" s="160"/>
      <c r="LL109" s="160"/>
      <c r="LM109" s="160"/>
      <c r="LN109" s="160"/>
      <c r="LO109" s="160"/>
      <c r="LP109" s="160"/>
      <c r="LQ109" s="160"/>
      <c r="LR109" s="160"/>
      <c r="LS109" s="160"/>
      <c r="LT109" s="160"/>
      <c r="LU109" s="160"/>
      <c r="LV109" s="160"/>
      <c r="LW109" s="160"/>
      <c r="LX109" s="160"/>
      <c r="LY109" s="160"/>
      <c r="LZ109" s="160"/>
      <c r="MA109" s="160"/>
      <c r="MB109" s="160"/>
      <c r="MC109" s="160"/>
      <c r="MD109" s="160"/>
      <c r="ME109" s="160"/>
      <c r="MF109" s="160"/>
      <c r="MG109" s="160"/>
      <c r="MH109" s="160"/>
      <c r="MI109" s="160"/>
      <c r="MJ109" s="160"/>
      <c r="MK109" s="160"/>
      <c r="ML109" s="160"/>
      <c r="MM109" s="160"/>
      <c r="MN109" s="160"/>
      <c r="MO109" s="160"/>
      <c r="MP109" s="160"/>
      <c r="MQ109" s="160"/>
      <c r="MR109" s="160"/>
      <c r="MS109" s="160"/>
      <c r="MT109" s="160"/>
      <c r="MU109" s="160"/>
      <c r="MV109" s="160"/>
      <c r="MW109" s="160"/>
      <c r="MX109" s="160"/>
      <c r="MY109" s="160"/>
      <c r="MZ109" s="160"/>
      <c r="NA109" s="160"/>
      <c r="NB109" s="160"/>
      <c r="NC109" s="160"/>
      <c r="ND109" s="160"/>
      <c r="NE109" s="160"/>
      <c r="NF109" s="160"/>
      <c r="NG109" s="160"/>
      <c r="NH109" s="160"/>
      <c r="NI109" s="160"/>
      <c r="NJ109" s="160"/>
      <c r="NK109" s="160"/>
      <c r="NL109" s="160"/>
      <c r="NM109" s="160"/>
      <c r="NN109" s="160"/>
      <c r="NO109" s="160"/>
      <c r="NP109" s="160"/>
      <c r="NQ109" s="160"/>
      <c r="NR109" s="160"/>
      <c r="NS109" s="160"/>
      <c r="NT109" s="160"/>
      <c r="NU109" s="160"/>
      <c r="NV109" s="160"/>
      <c r="NW109" s="160"/>
      <c r="NX109" s="160"/>
      <c r="NY109" s="160"/>
      <c r="NZ109" s="160"/>
      <c r="OA109" s="160"/>
      <c r="OB109" s="160"/>
      <c r="OC109" s="160"/>
      <c r="OD109" s="160"/>
      <c r="OE109" s="160"/>
      <c r="OF109" s="160"/>
      <c r="OG109" s="160"/>
      <c r="OH109" s="160"/>
      <c r="OI109" s="160"/>
      <c r="OJ109" s="160"/>
      <c r="OK109" s="160"/>
      <c r="OL109" s="160"/>
      <c r="OM109" s="160"/>
      <c r="ON109" s="160"/>
      <c r="OO109" s="160"/>
      <c r="OP109" s="160"/>
      <c r="OQ109" s="160"/>
      <c r="OR109" s="160"/>
      <c r="OS109" s="160"/>
      <c r="OT109" s="160"/>
      <c r="OU109" s="160"/>
      <c r="OV109" s="160"/>
      <c r="OW109" s="160"/>
      <c r="OX109" s="160"/>
      <c r="OY109" s="160"/>
      <c r="OZ109" s="160"/>
      <c r="PA109" s="160"/>
      <c r="PB109" s="160"/>
      <c r="PC109" s="160"/>
      <c r="PD109" s="160"/>
      <c r="PE109" s="160"/>
      <c r="PF109" s="160"/>
      <c r="PG109" s="160"/>
      <c r="PH109" s="160"/>
      <c r="PI109" s="160"/>
      <c r="PJ109" s="160"/>
      <c r="PK109" s="160"/>
      <c r="PL109" s="160"/>
      <c r="PM109" s="160"/>
      <c r="PN109" s="160"/>
      <c r="PO109" s="160"/>
      <c r="PP109" s="160"/>
      <c r="PQ109" s="160"/>
      <c r="PR109" s="160"/>
      <c r="PS109" s="160"/>
      <c r="PT109" s="160"/>
      <c r="PU109" s="160"/>
      <c r="PV109" s="160"/>
      <c r="PW109" s="160"/>
      <c r="PX109" s="160"/>
      <c r="PY109" s="160"/>
      <c r="PZ109" s="160"/>
      <c r="QA109" s="160"/>
      <c r="QB109" s="160"/>
      <c r="QC109" s="160"/>
      <c r="QD109" s="160"/>
      <c r="QE109" s="160"/>
      <c r="QF109" s="160"/>
      <c r="QG109" s="160"/>
      <c r="QH109" s="160"/>
      <c r="QI109" s="160"/>
      <c r="QJ109" s="160"/>
      <c r="QK109" s="160"/>
      <c r="QL109" s="160"/>
      <c r="QM109" s="160"/>
      <c r="QN109" s="160"/>
      <c r="QO109" s="160"/>
      <c r="QP109" s="160"/>
      <c r="QQ109" s="160"/>
      <c r="QR109" s="160"/>
      <c r="QS109" s="160"/>
      <c r="QT109" s="160"/>
      <c r="QU109" s="160"/>
      <c r="QV109" s="160"/>
      <c r="QW109" s="160"/>
      <c r="QX109" s="160"/>
      <c r="QY109" s="160"/>
      <c r="QZ109" s="160"/>
      <c r="RA109" s="160"/>
      <c r="RB109" s="160"/>
      <c r="RC109" s="160"/>
      <c r="RD109" s="160"/>
      <c r="RE109" s="160"/>
      <c r="RF109" s="160"/>
      <c r="RG109" s="160"/>
      <c r="RH109" s="160"/>
      <c r="RI109" s="160"/>
      <c r="RJ109" s="160"/>
      <c r="RK109" s="160"/>
      <c r="RL109" s="160"/>
      <c r="RM109" s="160"/>
      <c r="RN109" s="160"/>
      <c r="RO109" s="160"/>
      <c r="RP109" s="160"/>
      <c r="RQ109" s="160"/>
      <c r="RR109" s="160"/>
      <c r="RS109" s="160"/>
      <c r="RT109" s="160"/>
      <c r="RU109" s="160"/>
      <c r="RV109" s="160"/>
      <c r="RW109" s="160"/>
      <c r="RX109" s="160"/>
      <c r="RY109" s="160"/>
      <c r="RZ109" s="160"/>
      <c r="SA109" s="160"/>
      <c r="SB109" s="160"/>
      <c r="SC109" s="160"/>
      <c r="SD109" s="160"/>
      <c r="SE109" s="160"/>
      <c r="SF109" s="160"/>
      <c r="SG109" s="160"/>
      <c r="SH109" s="160"/>
      <c r="SI109" s="160"/>
      <c r="SJ109" s="160"/>
      <c r="SK109" s="160"/>
      <c r="SL109" s="160"/>
      <c r="SM109" s="160"/>
      <c r="SN109" s="160"/>
      <c r="SO109" s="160"/>
      <c r="SP109" s="160"/>
      <c r="SQ109" s="160"/>
      <c r="SR109" s="160"/>
      <c r="SS109" s="160"/>
      <c r="ST109" s="160"/>
      <c r="SU109" s="160"/>
      <c r="SV109" s="160"/>
      <c r="SW109" s="160"/>
      <c r="SX109" s="160"/>
      <c r="SY109" s="160"/>
      <c r="SZ109" s="160"/>
      <c r="TA109" s="160"/>
      <c r="TB109" s="160"/>
      <c r="TC109" s="160"/>
      <c r="TD109" s="160"/>
      <c r="TE109" s="160"/>
      <c r="TF109" s="160"/>
    </row>
    <row r="110" spans="1:526">
      <c r="A110" s="160"/>
      <c r="B110" s="160"/>
      <c r="C110" s="160"/>
      <c r="D110" s="160"/>
      <c r="E110" s="160"/>
      <c r="F110" s="160"/>
      <c r="G110" s="160"/>
      <c r="H110" s="160"/>
      <c r="I110" s="160"/>
      <c r="J110" s="160"/>
      <c r="K110" s="160"/>
      <c r="L110" s="160"/>
      <c r="M110" s="160"/>
      <c r="N110" s="160"/>
      <c r="O110" s="160"/>
      <c r="P110" s="160"/>
      <c r="Q110" s="160"/>
      <c r="R110" s="160"/>
      <c r="S110" s="160"/>
      <c r="T110" s="160"/>
      <c r="U110" s="160"/>
      <c r="V110" s="160"/>
      <c r="W110" s="160"/>
      <c r="X110" s="160"/>
      <c r="Y110" s="160"/>
      <c r="Z110" s="160"/>
      <c r="AA110" s="160"/>
      <c r="AB110" s="160"/>
      <c r="AC110" s="160"/>
      <c r="AD110" s="160"/>
      <c r="AE110" s="160"/>
      <c r="AF110" s="160"/>
      <c r="AG110" s="160"/>
      <c r="AH110" s="160"/>
      <c r="AI110" s="160"/>
      <c r="AJ110" s="160"/>
      <c r="AK110" s="160"/>
      <c r="AL110" s="160"/>
      <c r="AM110" s="160"/>
      <c r="AN110" s="160"/>
      <c r="AO110" s="160"/>
      <c r="AP110" s="160"/>
      <c r="AQ110" s="160"/>
      <c r="AR110" s="160"/>
      <c r="AS110" s="160"/>
      <c r="AT110" s="160"/>
      <c r="AU110" s="160"/>
      <c r="AV110" s="160"/>
      <c r="AW110" s="160"/>
      <c r="AX110" s="160"/>
      <c r="AY110" s="160"/>
      <c r="AZ110" s="160"/>
      <c r="BA110" s="160"/>
      <c r="BB110" s="160"/>
      <c r="BC110" s="160"/>
      <c r="BD110" s="160"/>
      <c r="BE110" s="160"/>
      <c r="BF110" s="160"/>
      <c r="BG110" s="160"/>
      <c r="BH110" s="160"/>
      <c r="BI110" s="160"/>
      <c r="BJ110" s="160"/>
      <c r="BK110" s="160"/>
      <c r="BL110" s="160"/>
      <c r="BM110" s="160"/>
      <c r="BN110" s="160"/>
      <c r="BO110" s="160"/>
      <c r="BP110" s="160"/>
      <c r="BQ110" s="160"/>
      <c r="BR110" s="160"/>
      <c r="BS110" s="160"/>
      <c r="BT110" s="160"/>
      <c r="BU110" s="160"/>
      <c r="BV110" s="160"/>
      <c r="BW110" s="160"/>
      <c r="BX110" s="160"/>
      <c r="BY110" s="160"/>
      <c r="BZ110" s="160"/>
      <c r="CA110" s="160"/>
      <c r="CB110" s="160"/>
      <c r="CC110" s="160"/>
      <c r="CD110" s="160"/>
      <c r="CE110" s="160"/>
      <c r="CF110" s="160"/>
      <c r="CG110" s="160"/>
      <c r="CH110" s="160"/>
      <c r="CI110" s="160"/>
      <c r="CJ110" s="160"/>
      <c r="CK110" s="160"/>
      <c r="CL110" s="160"/>
      <c r="CM110" s="160"/>
      <c r="CN110" s="160"/>
      <c r="CO110" s="160"/>
      <c r="CP110" s="160"/>
      <c r="CQ110" s="160"/>
      <c r="CR110" s="160"/>
      <c r="CS110" s="160"/>
      <c r="CT110" s="160"/>
      <c r="CU110" s="160"/>
      <c r="CV110" s="160"/>
      <c r="CW110" s="160"/>
      <c r="CX110" s="160"/>
      <c r="CY110" s="160"/>
      <c r="CZ110" s="160"/>
      <c r="DA110" s="160"/>
      <c r="DB110" s="160"/>
      <c r="DC110" s="160"/>
      <c r="DD110" s="160"/>
      <c r="DE110" s="160"/>
      <c r="DF110" s="160"/>
      <c r="DG110" s="160"/>
      <c r="DH110" s="160"/>
      <c r="DI110" s="160"/>
      <c r="DJ110" s="160"/>
      <c r="DK110" s="160"/>
      <c r="DL110" s="160"/>
      <c r="DM110" s="160"/>
      <c r="DN110" s="160"/>
      <c r="DO110" s="160"/>
      <c r="DP110" s="160"/>
      <c r="DQ110" s="160"/>
      <c r="DR110" s="160"/>
      <c r="DS110" s="160"/>
      <c r="DT110" s="160"/>
      <c r="DU110" s="160"/>
      <c r="DV110" s="160"/>
      <c r="DW110" s="160"/>
      <c r="DX110" s="160"/>
      <c r="DY110" s="160"/>
      <c r="DZ110" s="160"/>
      <c r="EA110" s="160"/>
      <c r="EB110" s="160"/>
      <c r="EC110" s="160"/>
      <c r="ED110" s="160"/>
      <c r="EE110" s="160"/>
      <c r="EF110" s="160"/>
      <c r="EG110" s="160"/>
      <c r="EH110" s="160"/>
      <c r="EI110" s="160"/>
      <c r="EJ110" s="160"/>
      <c r="EK110" s="160"/>
      <c r="EL110" s="160"/>
      <c r="EM110" s="160"/>
      <c r="EN110" s="160"/>
      <c r="EO110" s="160"/>
      <c r="EP110" s="160"/>
      <c r="EQ110" s="160"/>
      <c r="ER110" s="160"/>
      <c r="ES110" s="160"/>
      <c r="ET110" s="160"/>
      <c r="EU110" s="160"/>
      <c r="EV110" s="160"/>
      <c r="EW110" s="160"/>
      <c r="EX110" s="160"/>
      <c r="EY110" s="160"/>
      <c r="EZ110" s="160"/>
      <c r="FA110" s="160"/>
      <c r="FB110" s="160"/>
      <c r="FC110" s="160"/>
      <c r="FD110" s="160"/>
      <c r="FE110" s="160"/>
      <c r="FF110" s="160"/>
      <c r="FG110" s="160"/>
      <c r="FH110" s="160"/>
      <c r="FI110" s="160"/>
      <c r="FJ110" s="160"/>
      <c r="FK110" s="160"/>
      <c r="FL110" s="160"/>
      <c r="FM110" s="160"/>
      <c r="FN110" s="160"/>
      <c r="FO110" s="160"/>
      <c r="FP110" s="160"/>
      <c r="FQ110" s="160"/>
      <c r="FR110" s="160"/>
      <c r="FS110" s="160"/>
      <c r="FT110" s="160"/>
      <c r="FU110" s="160"/>
      <c r="FV110" s="160"/>
      <c r="FW110" s="160"/>
      <c r="FX110" s="160"/>
      <c r="FY110" s="160"/>
      <c r="FZ110" s="160"/>
      <c r="GA110" s="160"/>
      <c r="GB110" s="160"/>
      <c r="GC110" s="160"/>
      <c r="GD110" s="160"/>
      <c r="GE110" s="160"/>
      <c r="GF110" s="160"/>
      <c r="GG110" s="160"/>
      <c r="GH110" s="160"/>
      <c r="GI110" s="160"/>
      <c r="GJ110" s="160"/>
      <c r="GK110" s="160"/>
      <c r="GL110" s="160"/>
      <c r="GM110" s="160"/>
      <c r="GN110" s="160"/>
      <c r="GO110" s="160"/>
      <c r="GP110" s="160"/>
      <c r="GQ110" s="160"/>
      <c r="GR110" s="160"/>
      <c r="GS110" s="160"/>
      <c r="GT110" s="160"/>
      <c r="GU110" s="160"/>
      <c r="GV110" s="160"/>
      <c r="GW110" s="160"/>
      <c r="GX110" s="160"/>
      <c r="GY110" s="160"/>
      <c r="GZ110" s="160"/>
      <c r="HA110" s="160"/>
      <c r="HB110" s="160"/>
      <c r="HC110" s="160"/>
      <c r="HD110" s="160"/>
      <c r="HE110" s="160"/>
      <c r="HF110" s="160"/>
      <c r="HG110" s="160"/>
      <c r="HH110" s="160"/>
      <c r="HI110" s="160"/>
      <c r="HJ110" s="160"/>
      <c r="HK110" s="160"/>
      <c r="HL110" s="160"/>
      <c r="HM110" s="160"/>
      <c r="HN110" s="160"/>
      <c r="HO110" s="160"/>
      <c r="HP110" s="160"/>
      <c r="HQ110" s="160"/>
      <c r="HR110" s="160"/>
      <c r="HS110" s="160"/>
      <c r="HT110" s="160"/>
      <c r="HU110" s="160"/>
      <c r="HV110" s="160"/>
      <c r="HW110" s="160"/>
      <c r="HX110" s="160"/>
      <c r="HY110" s="160"/>
      <c r="HZ110" s="160"/>
      <c r="IA110" s="160"/>
      <c r="IB110" s="160"/>
      <c r="IC110" s="160"/>
      <c r="ID110" s="160"/>
      <c r="IE110" s="160"/>
      <c r="IF110" s="160"/>
      <c r="IG110" s="160"/>
      <c r="IH110" s="160"/>
      <c r="II110" s="160"/>
      <c r="IJ110" s="160"/>
      <c r="IK110" s="160"/>
      <c r="IL110" s="160"/>
      <c r="IM110" s="160"/>
      <c r="IN110" s="160"/>
      <c r="IO110" s="160"/>
      <c r="IP110" s="160"/>
      <c r="IQ110" s="160"/>
      <c r="IR110" s="160"/>
      <c r="IS110" s="160"/>
      <c r="IT110" s="160"/>
      <c r="IU110" s="160"/>
      <c r="IV110" s="160"/>
      <c r="IW110" s="160"/>
      <c r="IX110" s="160"/>
      <c r="IY110" s="160"/>
      <c r="IZ110" s="160"/>
      <c r="JA110" s="160"/>
      <c r="JB110" s="160"/>
      <c r="JC110" s="160"/>
      <c r="JD110" s="160"/>
      <c r="JE110" s="160"/>
      <c r="JF110" s="160"/>
      <c r="JG110" s="160"/>
      <c r="JH110" s="160"/>
      <c r="JI110" s="160"/>
      <c r="JJ110" s="160"/>
      <c r="JK110" s="160"/>
      <c r="JL110" s="160"/>
      <c r="JM110" s="160"/>
      <c r="JN110" s="160"/>
      <c r="JO110" s="160"/>
      <c r="JP110" s="160"/>
      <c r="JQ110" s="160"/>
      <c r="JR110" s="160"/>
      <c r="JS110" s="160"/>
      <c r="JT110" s="160"/>
      <c r="JU110" s="160"/>
      <c r="JV110" s="160"/>
      <c r="JW110" s="160"/>
      <c r="JX110" s="160"/>
      <c r="JY110" s="160"/>
      <c r="JZ110" s="160"/>
      <c r="KA110" s="160"/>
      <c r="KB110" s="160"/>
      <c r="KC110" s="160"/>
      <c r="KD110" s="160"/>
      <c r="KE110" s="160"/>
      <c r="KF110" s="160"/>
      <c r="KG110" s="160"/>
      <c r="KH110" s="160"/>
      <c r="KI110" s="160"/>
      <c r="KJ110" s="160"/>
      <c r="KK110" s="160"/>
      <c r="KL110" s="160"/>
      <c r="KM110" s="160"/>
      <c r="KN110" s="160"/>
      <c r="KO110" s="160"/>
      <c r="KP110" s="160"/>
      <c r="KQ110" s="160"/>
      <c r="KR110" s="160"/>
      <c r="KS110" s="160"/>
      <c r="KT110" s="160"/>
      <c r="KU110" s="160"/>
      <c r="KV110" s="160"/>
      <c r="KW110" s="160"/>
      <c r="KX110" s="160"/>
      <c r="KY110" s="160"/>
      <c r="KZ110" s="160"/>
      <c r="LA110" s="160"/>
      <c r="LB110" s="160"/>
      <c r="LC110" s="160"/>
      <c r="LD110" s="160"/>
      <c r="LE110" s="160"/>
      <c r="LF110" s="160"/>
      <c r="LG110" s="160"/>
      <c r="LH110" s="160"/>
      <c r="LI110" s="160"/>
      <c r="LJ110" s="160"/>
      <c r="LK110" s="160"/>
      <c r="LL110" s="160"/>
      <c r="LM110" s="160"/>
      <c r="LN110" s="160"/>
      <c r="LO110" s="160"/>
      <c r="LP110" s="160"/>
      <c r="LQ110" s="160"/>
      <c r="LR110" s="160"/>
      <c r="LS110" s="160"/>
      <c r="LT110" s="160"/>
      <c r="LU110" s="160"/>
      <c r="LV110" s="160"/>
      <c r="LW110" s="160"/>
      <c r="LX110" s="160"/>
      <c r="LY110" s="160"/>
      <c r="LZ110" s="160"/>
      <c r="MA110" s="160"/>
      <c r="MB110" s="160"/>
      <c r="MC110" s="160"/>
      <c r="MD110" s="160"/>
      <c r="ME110" s="160"/>
      <c r="MF110" s="160"/>
      <c r="MG110" s="160"/>
      <c r="MH110" s="160"/>
      <c r="MI110" s="160"/>
      <c r="MJ110" s="160"/>
      <c r="MK110" s="160"/>
      <c r="ML110" s="160"/>
      <c r="MM110" s="160"/>
      <c r="MN110" s="160"/>
      <c r="MO110" s="160"/>
      <c r="MP110" s="160"/>
      <c r="MQ110" s="160"/>
      <c r="MR110" s="160"/>
      <c r="MS110" s="160"/>
      <c r="MT110" s="160"/>
      <c r="MU110" s="160"/>
      <c r="MV110" s="160"/>
      <c r="MW110" s="160"/>
      <c r="MX110" s="160"/>
      <c r="MY110" s="160"/>
      <c r="MZ110" s="160"/>
      <c r="NA110" s="160"/>
      <c r="NB110" s="160"/>
      <c r="NC110" s="160"/>
      <c r="ND110" s="160"/>
      <c r="NE110" s="160"/>
      <c r="NF110" s="160"/>
      <c r="NG110" s="160"/>
      <c r="NH110" s="160"/>
      <c r="NI110" s="160"/>
      <c r="NJ110" s="160"/>
      <c r="NK110" s="160"/>
      <c r="NL110" s="160"/>
      <c r="NM110" s="160"/>
      <c r="NN110" s="160"/>
      <c r="NO110" s="160"/>
      <c r="NP110" s="160"/>
      <c r="NQ110" s="160"/>
      <c r="NR110" s="160"/>
      <c r="NS110" s="160"/>
      <c r="NT110" s="160"/>
      <c r="NU110" s="160"/>
      <c r="NV110" s="160"/>
      <c r="NW110" s="160"/>
      <c r="NX110" s="160"/>
      <c r="NY110" s="160"/>
      <c r="NZ110" s="160"/>
      <c r="OA110" s="160"/>
      <c r="OB110" s="160"/>
      <c r="OC110" s="160"/>
      <c r="OD110" s="160"/>
      <c r="OE110" s="160"/>
      <c r="OF110" s="160"/>
      <c r="OG110" s="160"/>
      <c r="OH110" s="160"/>
      <c r="OI110" s="160"/>
      <c r="OJ110" s="160"/>
      <c r="OK110" s="160"/>
      <c r="OL110" s="160"/>
      <c r="OM110" s="160"/>
      <c r="ON110" s="160"/>
      <c r="OO110" s="160"/>
      <c r="OP110" s="160"/>
      <c r="OQ110" s="160"/>
      <c r="OR110" s="160"/>
      <c r="OS110" s="160"/>
      <c r="OT110" s="160"/>
      <c r="OU110" s="160"/>
      <c r="OV110" s="160"/>
      <c r="OW110" s="160"/>
      <c r="OX110" s="160"/>
      <c r="OY110" s="160"/>
      <c r="OZ110" s="160"/>
      <c r="PA110" s="160"/>
      <c r="PB110" s="160"/>
      <c r="PC110" s="160"/>
      <c r="PD110" s="160"/>
      <c r="PE110" s="160"/>
      <c r="PF110" s="160"/>
      <c r="PG110" s="160"/>
      <c r="PH110" s="160"/>
      <c r="PI110" s="160"/>
      <c r="PJ110" s="160"/>
      <c r="PK110" s="160"/>
      <c r="PL110" s="160"/>
      <c r="PM110" s="160"/>
      <c r="PN110" s="160"/>
      <c r="PO110" s="160"/>
      <c r="PP110" s="160"/>
      <c r="PQ110" s="160"/>
      <c r="PR110" s="160"/>
      <c r="PS110" s="160"/>
      <c r="PT110" s="160"/>
      <c r="PU110" s="160"/>
      <c r="PV110" s="160"/>
      <c r="PW110" s="160"/>
      <c r="PX110" s="160"/>
      <c r="PY110" s="160"/>
      <c r="PZ110" s="160"/>
      <c r="QA110" s="160"/>
      <c r="QB110" s="160"/>
      <c r="QC110" s="160"/>
      <c r="QD110" s="160"/>
      <c r="QE110" s="160"/>
      <c r="QF110" s="160"/>
      <c r="QG110" s="160"/>
      <c r="QH110" s="160"/>
      <c r="QI110" s="160"/>
      <c r="QJ110" s="160"/>
      <c r="QK110" s="160"/>
      <c r="QL110" s="160"/>
      <c r="QM110" s="160"/>
      <c r="QN110" s="160"/>
      <c r="QO110" s="160"/>
      <c r="QP110" s="160"/>
      <c r="QQ110" s="160"/>
      <c r="QR110" s="160"/>
      <c r="QS110" s="160"/>
      <c r="QT110" s="160"/>
      <c r="QU110" s="160"/>
      <c r="QV110" s="160"/>
      <c r="QW110" s="160"/>
      <c r="QX110" s="160"/>
      <c r="QY110" s="160"/>
      <c r="QZ110" s="160"/>
      <c r="RA110" s="160"/>
      <c r="RB110" s="160"/>
      <c r="RC110" s="160"/>
      <c r="RD110" s="160"/>
      <c r="RE110" s="160"/>
      <c r="RF110" s="160"/>
      <c r="RG110" s="160"/>
      <c r="RH110" s="160"/>
      <c r="RI110" s="160"/>
      <c r="RJ110" s="160"/>
      <c r="RK110" s="160"/>
      <c r="RL110" s="160"/>
      <c r="RM110" s="160"/>
      <c r="RN110" s="160"/>
      <c r="RO110" s="160"/>
      <c r="RP110" s="160"/>
      <c r="RQ110" s="160"/>
      <c r="RR110" s="160"/>
      <c r="RS110" s="160"/>
      <c r="RT110" s="160"/>
      <c r="RU110" s="160"/>
      <c r="RV110" s="160"/>
      <c r="RW110" s="160"/>
      <c r="RX110" s="160"/>
      <c r="RY110" s="160"/>
      <c r="RZ110" s="160"/>
      <c r="SA110" s="160"/>
      <c r="SB110" s="160"/>
      <c r="SC110" s="160"/>
      <c r="SD110" s="160"/>
      <c r="SE110" s="160"/>
      <c r="SF110" s="160"/>
      <c r="SG110" s="160"/>
      <c r="SH110" s="160"/>
      <c r="SI110" s="160"/>
      <c r="SJ110" s="160"/>
      <c r="SK110" s="160"/>
      <c r="SL110" s="160"/>
      <c r="SM110" s="160"/>
      <c r="SN110" s="160"/>
      <c r="SO110" s="160"/>
      <c r="SP110" s="160"/>
      <c r="SQ110" s="160"/>
      <c r="SR110" s="160"/>
      <c r="SS110" s="160"/>
      <c r="ST110" s="160"/>
      <c r="SU110" s="160"/>
      <c r="SV110" s="160"/>
      <c r="SW110" s="160"/>
      <c r="SX110" s="160"/>
      <c r="SY110" s="160"/>
      <c r="SZ110" s="160"/>
      <c r="TA110" s="160"/>
      <c r="TB110" s="160"/>
      <c r="TC110" s="160"/>
      <c r="TD110" s="160"/>
      <c r="TE110" s="160"/>
      <c r="TF110" s="160"/>
    </row>
    <row r="111" spans="1:526">
      <c r="A111" s="160"/>
      <c r="B111" s="160"/>
      <c r="C111" s="160"/>
      <c r="D111" s="160"/>
      <c r="E111" s="160"/>
      <c r="F111" s="160"/>
      <c r="G111" s="160"/>
      <c r="H111" s="160"/>
      <c r="I111" s="160"/>
      <c r="J111" s="160"/>
      <c r="K111" s="160"/>
      <c r="L111" s="160"/>
      <c r="M111" s="160"/>
      <c r="N111" s="160"/>
      <c r="O111" s="160"/>
      <c r="P111" s="160"/>
      <c r="Q111" s="160"/>
      <c r="R111" s="160"/>
      <c r="S111" s="160"/>
      <c r="T111" s="160"/>
      <c r="U111" s="160"/>
      <c r="V111" s="160"/>
      <c r="W111" s="160"/>
      <c r="X111" s="160"/>
      <c r="Y111" s="160"/>
      <c r="Z111" s="160"/>
      <c r="AA111" s="160"/>
      <c r="AB111" s="160"/>
      <c r="AC111" s="160"/>
      <c r="AD111" s="160"/>
      <c r="AE111" s="160"/>
      <c r="AF111" s="160"/>
      <c r="AG111" s="160"/>
      <c r="AH111" s="160"/>
      <c r="AI111" s="160"/>
      <c r="AJ111" s="160"/>
      <c r="AK111" s="160"/>
      <c r="AL111" s="160"/>
      <c r="AM111" s="160"/>
      <c r="AN111" s="160"/>
      <c r="AO111" s="160"/>
      <c r="AP111" s="160"/>
      <c r="AQ111" s="160"/>
      <c r="AR111" s="160"/>
      <c r="AS111" s="160"/>
      <c r="AT111" s="160"/>
      <c r="AU111" s="160"/>
      <c r="AV111" s="160"/>
      <c r="AW111" s="160"/>
      <c r="AX111" s="160"/>
      <c r="AY111" s="160"/>
      <c r="AZ111" s="160"/>
      <c r="BA111" s="160"/>
      <c r="BB111" s="160"/>
      <c r="BC111" s="160"/>
      <c r="BD111" s="160"/>
      <c r="BE111" s="160"/>
      <c r="BF111" s="160"/>
      <c r="BG111" s="160"/>
      <c r="BH111" s="160"/>
      <c r="BI111" s="160"/>
      <c r="BJ111" s="160"/>
      <c r="BK111" s="160"/>
      <c r="BL111" s="160"/>
      <c r="BM111" s="160"/>
      <c r="BN111" s="160"/>
      <c r="BO111" s="160"/>
      <c r="BP111" s="160"/>
      <c r="BQ111" s="160"/>
      <c r="BR111" s="160"/>
      <c r="BS111" s="160"/>
      <c r="BT111" s="160"/>
      <c r="BU111" s="160"/>
      <c r="BV111" s="160"/>
      <c r="BW111" s="160"/>
      <c r="BX111" s="160"/>
      <c r="BY111" s="160"/>
      <c r="BZ111" s="160"/>
      <c r="CA111" s="160"/>
      <c r="CB111" s="160"/>
      <c r="CC111" s="160"/>
      <c r="CD111" s="160"/>
      <c r="CE111" s="160"/>
      <c r="CF111" s="160"/>
      <c r="CG111" s="160"/>
      <c r="CH111" s="160"/>
      <c r="CI111" s="160"/>
      <c r="CJ111" s="160"/>
      <c r="CK111" s="160"/>
      <c r="CL111" s="160"/>
      <c r="CM111" s="160"/>
      <c r="CN111" s="160"/>
      <c r="CO111" s="160"/>
      <c r="CP111" s="160"/>
      <c r="CQ111" s="160"/>
      <c r="CR111" s="160"/>
      <c r="CS111" s="160"/>
      <c r="CT111" s="160"/>
      <c r="CU111" s="160"/>
      <c r="CV111" s="160"/>
      <c r="CW111" s="160"/>
      <c r="CX111" s="160"/>
      <c r="CY111" s="160"/>
      <c r="CZ111" s="160"/>
      <c r="DA111" s="160"/>
      <c r="DB111" s="160"/>
      <c r="DC111" s="160"/>
      <c r="DD111" s="160"/>
      <c r="DE111" s="160"/>
      <c r="DF111" s="160"/>
      <c r="DG111" s="160"/>
      <c r="DH111" s="160"/>
      <c r="DI111" s="160"/>
      <c r="DJ111" s="160"/>
      <c r="DK111" s="160"/>
      <c r="DL111" s="160"/>
      <c r="DM111" s="160"/>
      <c r="DN111" s="160"/>
      <c r="DO111" s="160"/>
      <c r="DP111" s="160"/>
      <c r="DQ111" s="160"/>
      <c r="DR111" s="160"/>
      <c r="DS111" s="160"/>
      <c r="DT111" s="160"/>
      <c r="DU111" s="160"/>
      <c r="DV111" s="160"/>
      <c r="DW111" s="160"/>
      <c r="DX111" s="160"/>
      <c r="DY111" s="160"/>
      <c r="DZ111" s="160"/>
      <c r="EA111" s="160"/>
      <c r="EB111" s="160"/>
      <c r="EC111" s="160"/>
      <c r="ED111" s="160"/>
      <c r="EE111" s="160"/>
      <c r="EF111" s="160"/>
      <c r="EG111" s="160"/>
      <c r="EH111" s="160"/>
      <c r="EI111" s="160"/>
      <c r="EJ111" s="160"/>
      <c r="EK111" s="160"/>
      <c r="EL111" s="160"/>
      <c r="EM111" s="160"/>
      <c r="EN111" s="160"/>
      <c r="EO111" s="160"/>
      <c r="EP111" s="160"/>
      <c r="EQ111" s="160"/>
      <c r="ER111" s="160"/>
      <c r="ES111" s="160"/>
      <c r="ET111" s="160"/>
      <c r="EU111" s="160"/>
      <c r="EV111" s="160"/>
      <c r="EW111" s="160"/>
      <c r="EX111" s="160"/>
      <c r="EY111" s="160"/>
      <c r="EZ111" s="160"/>
      <c r="FA111" s="160"/>
      <c r="FB111" s="160"/>
      <c r="FC111" s="160"/>
      <c r="FD111" s="160"/>
      <c r="FE111" s="160"/>
      <c r="FF111" s="160"/>
      <c r="FG111" s="160"/>
      <c r="FH111" s="160"/>
      <c r="FI111" s="160"/>
      <c r="FJ111" s="160"/>
      <c r="FK111" s="160"/>
      <c r="FL111" s="160"/>
      <c r="FM111" s="160"/>
      <c r="FN111" s="160"/>
      <c r="FO111" s="160"/>
      <c r="FP111" s="160"/>
      <c r="FQ111" s="160"/>
      <c r="FR111" s="160"/>
      <c r="FS111" s="160"/>
      <c r="FT111" s="160"/>
      <c r="FU111" s="160"/>
      <c r="FV111" s="160"/>
      <c r="FW111" s="160"/>
      <c r="FX111" s="160"/>
      <c r="FY111" s="160"/>
      <c r="FZ111" s="160"/>
      <c r="GA111" s="160"/>
      <c r="GB111" s="160"/>
      <c r="GC111" s="160"/>
      <c r="GD111" s="160"/>
      <c r="GE111" s="160"/>
      <c r="GF111" s="160"/>
      <c r="GG111" s="160"/>
      <c r="GH111" s="160"/>
      <c r="GI111" s="160"/>
      <c r="GJ111" s="160"/>
      <c r="GK111" s="160"/>
      <c r="GL111" s="160"/>
      <c r="GM111" s="160"/>
      <c r="GN111" s="160"/>
      <c r="GO111" s="160"/>
      <c r="GP111" s="160"/>
      <c r="GQ111" s="160"/>
      <c r="GR111" s="160"/>
      <c r="GS111" s="160"/>
      <c r="GT111" s="160"/>
      <c r="GU111" s="160"/>
      <c r="GV111" s="160"/>
      <c r="GW111" s="160"/>
      <c r="GX111" s="160"/>
      <c r="GY111" s="160"/>
      <c r="GZ111" s="160"/>
      <c r="HA111" s="160"/>
      <c r="HB111" s="160"/>
      <c r="HC111" s="160"/>
      <c r="HD111" s="160"/>
      <c r="HE111" s="160"/>
      <c r="HF111" s="160"/>
      <c r="HG111" s="160"/>
      <c r="HH111" s="160"/>
      <c r="HI111" s="160"/>
      <c r="HJ111" s="160"/>
      <c r="HK111" s="160"/>
      <c r="HL111" s="160"/>
      <c r="HM111" s="160"/>
      <c r="HN111" s="160"/>
      <c r="HO111" s="160"/>
      <c r="HP111" s="160"/>
      <c r="HQ111" s="160"/>
      <c r="HR111" s="160"/>
      <c r="HS111" s="160"/>
      <c r="HT111" s="160"/>
      <c r="HU111" s="160"/>
      <c r="HV111" s="160"/>
      <c r="HW111" s="160"/>
      <c r="HX111" s="160"/>
      <c r="HY111" s="160"/>
      <c r="HZ111" s="160"/>
      <c r="IA111" s="160"/>
      <c r="IB111" s="160"/>
      <c r="IC111" s="160"/>
      <c r="ID111" s="160"/>
      <c r="IE111" s="160"/>
      <c r="IF111" s="160"/>
      <c r="IG111" s="160"/>
      <c r="IH111" s="160"/>
      <c r="II111" s="160"/>
      <c r="IJ111" s="160"/>
      <c r="IK111" s="160"/>
      <c r="IL111" s="160"/>
      <c r="IM111" s="160"/>
      <c r="IN111" s="160"/>
      <c r="IO111" s="160"/>
      <c r="IP111" s="160"/>
      <c r="IQ111" s="160"/>
      <c r="IR111" s="160"/>
      <c r="IS111" s="160"/>
      <c r="IT111" s="160"/>
      <c r="IU111" s="160"/>
      <c r="IV111" s="160"/>
      <c r="IW111" s="160"/>
      <c r="IX111" s="160"/>
      <c r="IY111" s="160"/>
      <c r="IZ111" s="160"/>
      <c r="JA111" s="160"/>
      <c r="JB111" s="160"/>
      <c r="JC111" s="160"/>
      <c r="JD111" s="160"/>
      <c r="JE111" s="160"/>
      <c r="JF111" s="160"/>
      <c r="JG111" s="160"/>
      <c r="JH111" s="160"/>
      <c r="JI111" s="160"/>
      <c r="JJ111" s="160"/>
      <c r="JK111" s="160"/>
      <c r="JL111" s="160"/>
      <c r="JM111" s="160"/>
      <c r="JN111" s="160"/>
      <c r="JO111" s="160"/>
      <c r="JP111" s="160"/>
      <c r="JQ111" s="160"/>
      <c r="JR111" s="160"/>
      <c r="JS111" s="160"/>
      <c r="JT111" s="160"/>
      <c r="JU111" s="160"/>
      <c r="JV111" s="160"/>
      <c r="JW111" s="160"/>
      <c r="JX111" s="160"/>
      <c r="JY111" s="160"/>
      <c r="JZ111" s="160"/>
      <c r="KA111" s="160"/>
      <c r="KB111" s="160"/>
      <c r="KC111" s="160"/>
      <c r="KD111" s="160"/>
      <c r="KE111" s="160"/>
      <c r="KF111" s="160"/>
      <c r="KG111" s="160"/>
      <c r="KH111" s="160"/>
      <c r="KI111" s="160"/>
      <c r="KJ111" s="160"/>
      <c r="KK111" s="160"/>
      <c r="KL111" s="160"/>
      <c r="KM111" s="160"/>
      <c r="KN111" s="160"/>
      <c r="KO111" s="160"/>
      <c r="KP111" s="160"/>
      <c r="KQ111" s="160"/>
      <c r="KR111" s="160"/>
      <c r="KS111" s="160"/>
      <c r="KT111" s="160"/>
      <c r="KU111" s="160"/>
      <c r="KV111" s="160"/>
      <c r="KW111" s="160"/>
      <c r="KX111" s="160"/>
      <c r="KY111" s="160"/>
      <c r="KZ111" s="160"/>
      <c r="LA111" s="160"/>
      <c r="LB111" s="160"/>
      <c r="LC111" s="160"/>
      <c r="LD111" s="160"/>
      <c r="LE111" s="160"/>
      <c r="LF111" s="160"/>
      <c r="LG111" s="160"/>
      <c r="LH111" s="160"/>
      <c r="LI111" s="160"/>
      <c r="LJ111" s="160"/>
      <c r="LK111" s="160"/>
      <c r="LL111" s="160"/>
      <c r="LM111" s="160"/>
      <c r="LN111" s="160"/>
      <c r="LO111" s="160"/>
      <c r="LP111" s="160"/>
      <c r="LQ111" s="160"/>
      <c r="LR111" s="160"/>
      <c r="LS111" s="160"/>
      <c r="LT111" s="160"/>
      <c r="LU111" s="160"/>
      <c r="LV111" s="160"/>
      <c r="LW111" s="160"/>
      <c r="LX111" s="160"/>
      <c r="LY111" s="160"/>
      <c r="LZ111" s="160"/>
      <c r="MA111" s="160"/>
      <c r="MB111" s="160"/>
      <c r="MC111" s="160"/>
      <c r="MD111" s="160"/>
      <c r="ME111" s="160"/>
      <c r="MF111" s="160"/>
      <c r="MG111" s="160"/>
      <c r="MH111" s="160"/>
      <c r="MI111" s="160"/>
      <c r="MJ111" s="160"/>
      <c r="MK111" s="160"/>
      <c r="ML111" s="160"/>
      <c r="MM111" s="160"/>
      <c r="MN111" s="160"/>
      <c r="MO111" s="160"/>
      <c r="MP111" s="160"/>
      <c r="MQ111" s="160"/>
      <c r="MR111" s="160"/>
      <c r="MS111" s="160"/>
      <c r="MT111" s="160"/>
      <c r="MU111" s="160"/>
      <c r="MV111" s="160"/>
      <c r="MW111" s="160"/>
      <c r="MX111" s="160"/>
      <c r="MY111" s="160"/>
      <c r="MZ111" s="160"/>
      <c r="NA111" s="160"/>
      <c r="NB111" s="160"/>
      <c r="NC111" s="160"/>
      <c r="ND111" s="160"/>
      <c r="NE111" s="160"/>
      <c r="NF111" s="160"/>
      <c r="NG111" s="160"/>
      <c r="NH111" s="160"/>
      <c r="NI111" s="160"/>
      <c r="NJ111" s="160"/>
      <c r="NK111" s="160"/>
      <c r="NL111" s="160"/>
      <c r="NM111" s="160"/>
      <c r="NN111" s="160"/>
      <c r="NO111" s="160"/>
      <c r="NP111" s="160"/>
      <c r="NQ111" s="160"/>
      <c r="NR111" s="160"/>
      <c r="NS111" s="160"/>
      <c r="NT111" s="160"/>
      <c r="NU111" s="160"/>
      <c r="NV111" s="160"/>
      <c r="NW111" s="160"/>
      <c r="NX111" s="160"/>
      <c r="NY111" s="160"/>
      <c r="NZ111" s="160"/>
      <c r="OA111" s="160"/>
      <c r="OB111" s="160"/>
      <c r="OC111" s="160"/>
      <c r="OD111" s="160"/>
      <c r="OE111" s="160"/>
      <c r="OF111" s="160"/>
      <c r="OG111" s="160"/>
      <c r="OH111" s="160"/>
      <c r="OI111" s="160"/>
      <c r="OJ111" s="160"/>
      <c r="OK111" s="160"/>
      <c r="OL111" s="160"/>
      <c r="OM111" s="160"/>
      <c r="ON111" s="160"/>
      <c r="OO111" s="160"/>
      <c r="OP111" s="160"/>
      <c r="OQ111" s="160"/>
      <c r="OR111" s="160"/>
      <c r="OS111" s="160"/>
      <c r="OT111" s="160"/>
      <c r="OU111" s="160"/>
      <c r="OV111" s="160"/>
      <c r="OW111" s="160"/>
      <c r="OX111" s="160"/>
      <c r="OY111" s="160"/>
      <c r="OZ111" s="160"/>
      <c r="PA111" s="160"/>
      <c r="PB111" s="160"/>
      <c r="PC111" s="160"/>
      <c r="PD111" s="160"/>
      <c r="PE111" s="160"/>
      <c r="PF111" s="160"/>
      <c r="PG111" s="160"/>
      <c r="PH111" s="160"/>
      <c r="PI111" s="160"/>
      <c r="PJ111" s="160"/>
      <c r="PK111" s="160"/>
      <c r="PL111" s="160"/>
      <c r="PM111" s="160"/>
      <c r="PN111" s="160"/>
      <c r="PO111" s="160"/>
      <c r="PP111" s="160"/>
      <c r="PQ111" s="160"/>
      <c r="PR111" s="160"/>
      <c r="PS111" s="160"/>
      <c r="PT111" s="160"/>
      <c r="PU111" s="160"/>
      <c r="PV111" s="160"/>
      <c r="PW111" s="160"/>
      <c r="PX111" s="160"/>
      <c r="PY111" s="160"/>
      <c r="PZ111" s="160"/>
      <c r="QA111" s="160"/>
      <c r="QB111" s="160"/>
      <c r="QC111" s="160"/>
      <c r="QD111" s="160"/>
      <c r="QE111" s="160"/>
      <c r="QF111" s="160"/>
      <c r="QG111" s="160"/>
      <c r="QH111" s="160"/>
      <c r="QI111" s="160"/>
      <c r="QJ111" s="160"/>
      <c r="QK111" s="160"/>
      <c r="QL111" s="160"/>
      <c r="QM111" s="160"/>
      <c r="QN111" s="160"/>
      <c r="QO111" s="160"/>
      <c r="QP111" s="160"/>
      <c r="QQ111" s="160"/>
      <c r="QR111" s="160"/>
      <c r="QS111" s="160"/>
      <c r="QT111" s="160"/>
      <c r="QU111" s="160"/>
      <c r="QV111" s="160"/>
      <c r="QW111" s="160"/>
      <c r="QX111" s="160"/>
      <c r="QY111" s="160"/>
      <c r="QZ111" s="160"/>
      <c r="RA111" s="160"/>
      <c r="RB111" s="160"/>
      <c r="RC111" s="160"/>
      <c r="RD111" s="160"/>
      <c r="RE111" s="160"/>
      <c r="RF111" s="160"/>
      <c r="RG111" s="160"/>
      <c r="RH111" s="160"/>
      <c r="RI111" s="160"/>
      <c r="RJ111" s="160"/>
      <c r="RK111" s="160"/>
      <c r="RL111" s="160"/>
      <c r="RM111" s="160"/>
      <c r="RN111" s="160"/>
      <c r="RO111" s="160"/>
      <c r="RP111" s="160"/>
      <c r="RQ111" s="160"/>
      <c r="RR111" s="160"/>
      <c r="RS111" s="160"/>
      <c r="RT111" s="160"/>
      <c r="RU111" s="160"/>
      <c r="RV111" s="160"/>
      <c r="RW111" s="160"/>
      <c r="RX111" s="160"/>
      <c r="RY111" s="160"/>
      <c r="RZ111" s="160"/>
      <c r="SA111" s="160"/>
      <c r="SB111" s="160"/>
      <c r="SC111" s="160"/>
      <c r="SD111" s="160"/>
      <c r="SE111" s="160"/>
      <c r="SF111" s="160"/>
      <c r="SG111" s="160"/>
      <c r="SH111" s="160"/>
      <c r="SI111" s="160"/>
      <c r="SJ111" s="160"/>
      <c r="SK111" s="160"/>
      <c r="SL111" s="160"/>
      <c r="SM111" s="160"/>
      <c r="SN111" s="160"/>
      <c r="SO111" s="160"/>
      <c r="SP111" s="160"/>
      <c r="SQ111" s="160"/>
      <c r="SR111" s="160"/>
      <c r="SS111" s="160"/>
      <c r="ST111" s="160"/>
      <c r="SU111" s="160"/>
      <c r="SV111" s="160"/>
      <c r="SW111" s="160"/>
      <c r="SX111" s="160"/>
      <c r="SY111" s="160"/>
      <c r="SZ111" s="160"/>
      <c r="TA111" s="160"/>
      <c r="TB111" s="160"/>
      <c r="TC111" s="160"/>
      <c r="TD111" s="160"/>
      <c r="TE111" s="160"/>
      <c r="TF111" s="160"/>
    </row>
    <row r="112" spans="1:526">
      <c r="A112" s="160"/>
      <c r="B112" s="160"/>
      <c r="C112" s="160"/>
      <c r="D112" s="160"/>
      <c r="E112" s="160"/>
      <c r="F112" s="160"/>
      <c r="G112" s="160"/>
      <c r="H112" s="160"/>
      <c r="I112" s="160"/>
      <c r="J112" s="160"/>
      <c r="K112" s="160"/>
      <c r="L112" s="160"/>
      <c r="M112" s="160"/>
      <c r="N112" s="160"/>
      <c r="O112" s="160"/>
      <c r="P112" s="160"/>
      <c r="Q112" s="160"/>
      <c r="R112" s="160"/>
      <c r="S112" s="160"/>
      <c r="T112" s="160"/>
      <c r="U112" s="160"/>
      <c r="V112" s="160"/>
      <c r="W112" s="160"/>
      <c r="X112" s="160"/>
      <c r="Y112" s="160"/>
      <c r="Z112" s="160"/>
      <c r="AA112" s="160"/>
      <c r="AB112" s="160"/>
      <c r="AC112" s="160"/>
      <c r="AD112" s="160"/>
      <c r="AE112" s="160"/>
      <c r="AF112" s="160"/>
      <c r="AG112" s="160"/>
      <c r="AH112" s="160"/>
      <c r="AI112" s="160"/>
      <c r="AJ112" s="160"/>
      <c r="AK112" s="160"/>
      <c r="AL112" s="160"/>
      <c r="AM112" s="160"/>
      <c r="AN112" s="160"/>
      <c r="AO112" s="160"/>
      <c r="AP112" s="160"/>
      <c r="AQ112" s="160"/>
      <c r="AR112" s="160"/>
      <c r="AS112" s="160"/>
      <c r="AT112" s="160"/>
      <c r="AU112" s="160"/>
      <c r="AV112" s="160"/>
      <c r="AW112" s="160"/>
      <c r="AX112" s="160"/>
      <c r="AY112" s="160"/>
      <c r="AZ112" s="160"/>
      <c r="BA112" s="160"/>
      <c r="BB112" s="160"/>
      <c r="BC112" s="160"/>
      <c r="BD112" s="160"/>
      <c r="BE112" s="160"/>
      <c r="BF112" s="160"/>
      <c r="BG112" s="160"/>
      <c r="BH112" s="160"/>
      <c r="BI112" s="160"/>
      <c r="BJ112" s="160"/>
      <c r="BK112" s="160"/>
      <c r="BL112" s="160"/>
      <c r="BM112" s="160"/>
      <c r="BN112" s="160"/>
      <c r="BO112" s="160"/>
      <c r="BP112" s="160"/>
      <c r="BQ112" s="160"/>
      <c r="BR112" s="160"/>
      <c r="BS112" s="160"/>
      <c r="BT112" s="160"/>
      <c r="BU112" s="160"/>
      <c r="BV112" s="160"/>
      <c r="BW112" s="160"/>
      <c r="BX112" s="160"/>
      <c r="BY112" s="160"/>
      <c r="BZ112" s="160"/>
      <c r="CA112" s="160"/>
      <c r="CB112" s="160"/>
      <c r="CC112" s="160"/>
      <c r="CD112" s="160"/>
      <c r="CE112" s="160"/>
      <c r="CF112" s="160"/>
      <c r="CG112" s="160"/>
      <c r="CH112" s="160"/>
      <c r="CI112" s="160"/>
      <c r="CJ112" s="160"/>
      <c r="CK112" s="160"/>
      <c r="CL112" s="160"/>
      <c r="CM112" s="160"/>
      <c r="CN112" s="160"/>
      <c r="CO112" s="160"/>
      <c r="CP112" s="160"/>
      <c r="CQ112" s="160"/>
      <c r="CR112" s="160"/>
      <c r="CS112" s="160"/>
      <c r="CT112" s="160"/>
      <c r="CU112" s="160"/>
      <c r="CV112" s="160"/>
      <c r="CW112" s="160"/>
      <c r="CX112" s="160"/>
      <c r="CY112" s="160"/>
      <c r="CZ112" s="160"/>
      <c r="DA112" s="160"/>
      <c r="DB112" s="160"/>
      <c r="DC112" s="160"/>
      <c r="DD112" s="160"/>
      <c r="DE112" s="160"/>
      <c r="DF112" s="160"/>
      <c r="DG112" s="160"/>
      <c r="DH112" s="160"/>
      <c r="DI112" s="160"/>
      <c r="DJ112" s="160"/>
      <c r="DK112" s="160"/>
      <c r="DL112" s="160"/>
      <c r="DM112" s="160"/>
      <c r="DN112" s="160"/>
      <c r="DO112" s="160"/>
      <c r="DP112" s="160"/>
      <c r="DQ112" s="160"/>
      <c r="DR112" s="160"/>
      <c r="DS112" s="160"/>
      <c r="DT112" s="160"/>
      <c r="DU112" s="160"/>
      <c r="DV112" s="160"/>
      <c r="DW112" s="160"/>
      <c r="DX112" s="160"/>
      <c r="DY112" s="160"/>
      <c r="DZ112" s="160"/>
      <c r="EA112" s="160"/>
      <c r="EB112" s="160"/>
      <c r="EC112" s="160"/>
      <c r="ED112" s="160"/>
      <c r="EE112" s="160"/>
      <c r="EF112" s="160"/>
      <c r="EG112" s="160"/>
      <c r="EH112" s="160"/>
      <c r="EI112" s="160"/>
      <c r="EJ112" s="160"/>
      <c r="EK112" s="160"/>
      <c r="EL112" s="160"/>
      <c r="EM112" s="160"/>
      <c r="EN112" s="160"/>
      <c r="EO112" s="160"/>
      <c r="EP112" s="160"/>
      <c r="EQ112" s="160"/>
      <c r="ER112" s="160"/>
      <c r="ES112" s="160"/>
      <c r="ET112" s="160"/>
      <c r="EU112" s="160"/>
      <c r="EV112" s="160"/>
      <c r="EW112" s="160"/>
      <c r="EX112" s="160"/>
      <c r="EY112" s="160"/>
      <c r="EZ112" s="160"/>
      <c r="FA112" s="160"/>
      <c r="FB112" s="160"/>
      <c r="FC112" s="160"/>
      <c r="FD112" s="160"/>
      <c r="FE112" s="160"/>
      <c r="FF112" s="160"/>
      <c r="FG112" s="160"/>
      <c r="FH112" s="160"/>
      <c r="FI112" s="160"/>
      <c r="FJ112" s="160"/>
      <c r="FK112" s="160"/>
      <c r="FL112" s="160"/>
      <c r="FM112" s="160"/>
      <c r="FN112" s="160"/>
      <c r="FO112" s="160"/>
      <c r="FP112" s="160"/>
      <c r="FQ112" s="160"/>
      <c r="FR112" s="160"/>
      <c r="FS112" s="160"/>
      <c r="FT112" s="160"/>
      <c r="FU112" s="160"/>
      <c r="FV112" s="160"/>
      <c r="FW112" s="160"/>
      <c r="FX112" s="160"/>
      <c r="FY112" s="160"/>
      <c r="FZ112" s="160"/>
      <c r="GA112" s="160"/>
      <c r="GB112" s="160"/>
      <c r="GC112" s="160"/>
      <c r="GD112" s="160"/>
      <c r="GE112" s="160"/>
      <c r="GF112" s="160"/>
      <c r="GG112" s="160"/>
      <c r="GH112" s="160"/>
      <c r="GI112" s="160"/>
      <c r="GJ112" s="160"/>
      <c r="GK112" s="160"/>
      <c r="GL112" s="160"/>
      <c r="GM112" s="160"/>
      <c r="GN112" s="160"/>
      <c r="GO112" s="160"/>
      <c r="GP112" s="160"/>
      <c r="GQ112" s="160"/>
      <c r="GR112" s="160"/>
      <c r="GS112" s="160"/>
      <c r="GT112" s="160"/>
      <c r="GU112" s="160"/>
      <c r="GV112" s="160"/>
      <c r="GW112" s="160"/>
      <c r="GX112" s="160"/>
      <c r="GY112" s="160"/>
      <c r="GZ112" s="160"/>
      <c r="HA112" s="160"/>
      <c r="HB112" s="160"/>
      <c r="HC112" s="160"/>
      <c r="HD112" s="160"/>
      <c r="HE112" s="160"/>
      <c r="HF112" s="160"/>
      <c r="HG112" s="160"/>
      <c r="HH112" s="160"/>
      <c r="HI112" s="160"/>
      <c r="HJ112" s="160"/>
      <c r="HK112" s="160"/>
      <c r="HL112" s="160"/>
      <c r="HM112" s="160"/>
      <c r="HN112" s="160"/>
      <c r="HO112" s="160"/>
      <c r="HP112" s="160"/>
      <c r="HQ112" s="160"/>
      <c r="HR112" s="160"/>
      <c r="HS112" s="160"/>
      <c r="HT112" s="160"/>
      <c r="HU112" s="160"/>
      <c r="HV112" s="160"/>
      <c r="HW112" s="160"/>
      <c r="HX112" s="160"/>
      <c r="HY112" s="160"/>
      <c r="HZ112" s="160"/>
      <c r="IA112" s="160"/>
      <c r="IB112" s="160"/>
      <c r="IC112" s="160"/>
      <c r="ID112" s="160"/>
      <c r="IE112" s="160"/>
      <c r="IF112" s="160"/>
      <c r="IG112" s="160"/>
      <c r="IH112" s="160"/>
      <c r="II112" s="160"/>
      <c r="IJ112" s="160"/>
      <c r="IK112" s="160"/>
      <c r="IL112" s="160"/>
      <c r="IM112" s="160"/>
      <c r="IN112" s="160"/>
      <c r="IO112" s="160"/>
      <c r="IP112" s="160"/>
      <c r="IQ112" s="160"/>
      <c r="IR112" s="160"/>
      <c r="IS112" s="160"/>
      <c r="IT112" s="160"/>
      <c r="IU112" s="160"/>
      <c r="IV112" s="160"/>
      <c r="IW112" s="160"/>
      <c r="IX112" s="160"/>
      <c r="IY112" s="160"/>
      <c r="IZ112" s="160"/>
      <c r="JA112" s="160"/>
      <c r="JB112" s="160"/>
      <c r="JC112" s="160"/>
      <c r="JD112" s="160"/>
      <c r="JE112" s="160"/>
      <c r="JF112" s="160"/>
      <c r="JG112" s="160"/>
      <c r="JH112" s="160"/>
      <c r="JI112" s="160"/>
      <c r="JJ112" s="160"/>
      <c r="JK112" s="160"/>
      <c r="JL112" s="160"/>
      <c r="JM112" s="160"/>
      <c r="JN112" s="160"/>
      <c r="JO112" s="160"/>
      <c r="JP112" s="160"/>
      <c r="JQ112" s="160"/>
      <c r="JR112" s="160"/>
      <c r="JS112" s="160"/>
      <c r="JT112" s="160"/>
      <c r="JU112" s="160"/>
      <c r="JV112" s="160"/>
      <c r="JW112" s="160"/>
      <c r="JX112" s="160"/>
      <c r="JY112" s="160"/>
      <c r="JZ112" s="160"/>
      <c r="KA112" s="160"/>
      <c r="KB112" s="160"/>
      <c r="KC112" s="160"/>
      <c r="KD112" s="160"/>
      <c r="KE112" s="160"/>
      <c r="KF112" s="160"/>
      <c r="KG112" s="160"/>
      <c r="KH112" s="160"/>
      <c r="KI112" s="160"/>
      <c r="KJ112" s="160"/>
      <c r="KK112" s="160"/>
      <c r="KL112" s="160"/>
      <c r="KM112" s="160"/>
      <c r="KN112" s="160"/>
      <c r="KO112" s="160"/>
      <c r="KP112" s="160"/>
      <c r="KQ112" s="160"/>
      <c r="KR112" s="160"/>
      <c r="KS112" s="160"/>
      <c r="KT112" s="160"/>
      <c r="KU112" s="160"/>
      <c r="KV112" s="160"/>
      <c r="KW112" s="160"/>
      <c r="KX112" s="160"/>
      <c r="KY112" s="160"/>
      <c r="KZ112" s="160"/>
      <c r="LA112" s="160"/>
      <c r="LB112" s="160"/>
      <c r="LC112" s="160"/>
      <c r="LD112" s="160"/>
      <c r="LE112" s="160"/>
      <c r="LF112" s="160"/>
      <c r="LG112" s="160"/>
      <c r="LH112" s="160"/>
      <c r="LI112" s="160"/>
      <c r="LJ112" s="160"/>
      <c r="LK112" s="160"/>
      <c r="LL112" s="160"/>
      <c r="LM112" s="160"/>
      <c r="LN112" s="160"/>
      <c r="LO112" s="160"/>
      <c r="LP112" s="160"/>
      <c r="LQ112" s="160"/>
      <c r="LR112" s="160"/>
      <c r="LS112" s="160"/>
      <c r="LT112" s="160"/>
      <c r="LU112" s="160"/>
      <c r="LV112" s="160"/>
      <c r="LW112" s="160"/>
      <c r="LX112" s="160"/>
      <c r="LY112" s="160"/>
      <c r="LZ112" s="160"/>
      <c r="MA112" s="160"/>
      <c r="MB112" s="160"/>
      <c r="MC112" s="160"/>
      <c r="MD112" s="160"/>
      <c r="ME112" s="160"/>
      <c r="MF112" s="160"/>
      <c r="MG112" s="160"/>
      <c r="MH112" s="160"/>
      <c r="MI112" s="160"/>
      <c r="MJ112" s="160"/>
      <c r="MK112" s="160"/>
      <c r="ML112" s="160"/>
      <c r="MM112" s="160"/>
      <c r="MN112" s="160"/>
      <c r="MO112" s="160"/>
      <c r="MP112" s="160"/>
      <c r="MQ112" s="160"/>
      <c r="MR112" s="160"/>
      <c r="MS112" s="160"/>
      <c r="MT112" s="160"/>
      <c r="MU112" s="160"/>
      <c r="MV112" s="160"/>
      <c r="MW112" s="160"/>
      <c r="MX112" s="160"/>
      <c r="MY112" s="160"/>
      <c r="MZ112" s="160"/>
      <c r="NA112" s="160"/>
      <c r="NB112" s="160"/>
      <c r="NC112" s="160"/>
      <c r="ND112" s="160"/>
      <c r="NE112" s="160"/>
      <c r="NF112" s="160"/>
      <c r="NG112" s="160"/>
      <c r="NH112" s="160"/>
      <c r="NI112" s="160"/>
      <c r="NJ112" s="160"/>
      <c r="NK112" s="160"/>
      <c r="NL112" s="160"/>
      <c r="NM112" s="160"/>
      <c r="NN112" s="160"/>
      <c r="NO112" s="160"/>
      <c r="NP112" s="160"/>
      <c r="NQ112" s="160"/>
      <c r="NR112" s="160"/>
      <c r="NS112" s="160"/>
      <c r="NT112" s="160"/>
      <c r="NU112" s="160"/>
      <c r="NV112" s="160"/>
      <c r="NW112" s="160"/>
      <c r="NX112" s="160"/>
      <c r="NY112" s="160"/>
      <c r="NZ112" s="160"/>
      <c r="OA112" s="160"/>
      <c r="OB112" s="160"/>
      <c r="OC112" s="160"/>
      <c r="OD112" s="160"/>
      <c r="OE112" s="160"/>
      <c r="OF112" s="160"/>
      <c r="OG112" s="160"/>
      <c r="OH112" s="160"/>
      <c r="OI112" s="160"/>
      <c r="OJ112" s="160"/>
      <c r="OK112" s="160"/>
      <c r="OL112" s="160"/>
      <c r="OM112" s="160"/>
      <c r="ON112" s="160"/>
      <c r="OO112" s="160"/>
      <c r="OP112" s="160"/>
      <c r="OQ112" s="160"/>
      <c r="OR112" s="160"/>
      <c r="OS112" s="160"/>
      <c r="OT112" s="160"/>
      <c r="OU112" s="160"/>
      <c r="OV112" s="160"/>
      <c r="OW112" s="160"/>
      <c r="OX112" s="160"/>
      <c r="OY112" s="160"/>
      <c r="OZ112" s="160"/>
      <c r="PA112" s="160"/>
      <c r="PB112" s="160"/>
      <c r="PC112" s="160"/>
      <c r="PD112" s="160"/>
      <c r="PE112" s="160"/>
      <c r="PF112" s="160"/>
      <c r="PG112" s="160"/>
      <c r="PH112" s="160"/>
      <c r="PI112" s="160"/>
      <c r="PJ112" s="160"/>
      <c r="PK112" s="160"/>
      <c r="PL112" s="160"/>
      <c r="PM112" s="160"/>
      <c r="PN112" s="160"/>
      <c r="PO112" s="160"/>
      <c r="PP112" s="160"/>
      <c r="PQ112" s="160"/>
      <c r="PR112" s="160"/>
      <c r="PS112" s="160"/>
      <c r="PT112" s="160"/>
      <c r="PU112" s="160"/>
      <c r="PV112" s="160"/>
      <c r="PW112" s="160"/>
      <c r="PX112" s="160"/>
      <c r="PY112" s="160"/>
      <c r="PZ112" s="160"/>
      <c r="QA112" s="160"/>
      <c r="QB112" s="160"/>
      <c r="QC112" s="160"/>
      <c r="QD112" s="160"/>
      <c r="QE112" s="160"/>
      <c r="QF112" s="160"/>
      <c r="QG112" s="160"/>
      <c r="QH112" s="160"/>
      <c r="QI112" s="160"/>
      <c r="QJ112" s="160"/>
      <c r="QK112" s="160"/>
      <c r="QL112" s="160"/>
      <c r="QM112" s="160"/>
      <c r="QN112" s="160"/>
      <c r="QO112" s="160"/>
      <c r="QP112" s="160"/>
      <c r="QQ112" s="160"/>
      <c r="QR112" s="160"/>
      <c r="QS112" s="160"/>
      <c r="QT112" s="160"/>
      <c r="QU112" s="160"/>
      <c r="QV112" s="160"/>
      <c r="QW112" s="160"/>
      <c r="QX112" s="160"/>
      <c r="QY112" s="160"/>
      <c r="QZ112" s="160"/>
      <c r="RA112" s="160"/>
      <c r="RB112" s="160"/>
      <c r="RC112" s="160"/>
      <c r="RD112" s="160"/>
      <c r="RE112" s="160"/>
      <c r="RF112" s="160"/>
      <c r="RG112" s="160"/>
      <c r="RH112" s="160"/>
      <c r="RI112" s="160"/>
      <c r="RJ112" s="160"/>
      <c r="RK112" s="160"/>
      <c r="RL112" s="160"/>
      <c r="RM112" s="160"/>
      <c r="RN112" s="160"/>
      <c r="RO112" s="160"/>
      <c r="RP112" s="160"/>
      <c r="RQ112" s="160"/>
      <c r="RR112" s="160"/>
      <c r="RS112" s="160"/>
      <c r="RT112" s="160"/>
      <c r="RU112" s="160"/>
      <c r="RV112" s="160"/>
      <c r="RW112" s="160"/>
      <c r="RX112" s="160"/>
      <c r="RY112" s="160"/>
      <c r="RZ112" s="160"/>
      <c r="SA112" s="160"/>
      <c r="SB112" s="160"/>
      <c r="SC112" s="160"/>
      <c r="SD112" s="160"/>
      <c r="SE112" s="160"/>
      <c r="SF112" s="160"/>
      <c r="SG112" s="160"/>
      <c r="SH112" s="160"/>
      <c r="SI112" s="160"/>
      <c r="SJ112" s="160"/>
      <c r="SK112" s="160"/>
      <c r="SL112" s="160"/>
      <c r="SM112" s="160"/>
      <c r="SN112" s="160"/>
      <c r="SO112" s="160"/>
      <c r="SP112" s="160"/>
      <c r="SQ112" s="160"/>
      <c r="SR112" s="160"/>
      <c r="SS112" s="160"/>
      <c r="ST112" s="160"/>
      <c r="SU112" s="160"/>
      <c r="SV112" s="160"/>
      <c r="SW112" s="160"/>
      <c r="SX112" s="160"/>
      <c r="SY112" s="160"/>
      <c r="SZ112" s="160"/>
      <c r="TA112" s="160"/>
      <c r="TB112" s="160"/>
      <c r="TC112" s="160"/>
      <c r="TD112" s="160"/>
      <c r="TE112" s="160"/>
      <c r="TF112" s="160"/>
    </row>
    <row r="113" spans="1:526">
      <c r="A113" s="160"/>
      <c r="B113" s="160"/>
      <c r="C113" s="160"/>
      <c r="D113" s="160"/>
      <c r="E113" s="160"/>
      <c r="F113" s="160"/>
      <c r="G113" s="160"/>
      <c r="H113" s="160"/>
      <c r="I113" s="160"/>
      <c r="J113" s="160"/>
      <c r="K113" s="160"/>
      <c r="L113" s="160"/>
      <c r="M113" s="160"/>
      <c r="N113" s="160"/>
      <c r="O113" s="160"/>
      <c r="P113" s="160"/>
      <c r="Q113" s="160"/>
      <c r="R113" s="160"/>
      <c r="S113" s="160"/>
      <c r="T113" s="160"/>
      <c r="U113" s="160"/>
      <c r="V113" s="160"/>
      <c r="W113" s="160"/>
      <c r="X113" s="160"/>
      <c r="Y113" s="160"/>
      <c r="Z113" s="160"/>
      <c r="AA113" s="160"/>
      <c r="AB113" s="160"/>
      <c r="AC113" s="160"/>
      <c r="AD113" s="160"/>
      <c r="AE113" s="160"/>
      <c r="AF113" s="160"/>
      <c r="AG113" s="160"/>
      <c r="AH113" s="160"/>
      <c r="AI113" s="160"/>
      <c r="AJ113" s="160"/>
      <c r="AK113" s="160"/>
      <c r="AL113" s="160"/>
      <c r="AM113" s="160"/>
      <c r="AN113" s="160"/>
      <c r="AO113" s="160"/>
      <c r="AP113" s="160"/>
      <c r="AQ113" s="160"/>
      <c r="AR113" s="160"/>
      <c r="AS113" s="160"/>
      <c r="AT113" s="160"/>
      <c r="AU113" s="160"/>
      <c r="AV113" s="160"/>
      <c r="AW113" s="160"/>
      <c r="AX113" s="160"/>
      <c r="AY113" s="160"/>
      <c r="AZ113" s="160"/>
      <c r="BA113" s="160"/>
      <c r="BB113" s="160"/>
      <c r="BC113" s="160"/>
      <c r="BD113" s="160"/>
      <c r="BE113" s="160"/>
      <c r="BF113" s="160"/>
      <c r="BG113" s="160"/>
      <c r="BH113" s="160"/>
      <c r="BI113" s="160"/>
      <c r="BJ113" s="160"/>
      <c r="BK113" s="160"/>
      <c r="BL113" s="160"/>
      <c r="BM113" s="160"/>
      <c r="BN113" s="160"/>
      <c r="BO113" s="160"/>
      <c r="BP113" s="160"/>
      <c r="BQ113" s="160"/>
      <c r="BR113" s="160"/>
      <c r="BS113" s="160"/>
      <c r="BT113" s="160"/>
      <c r="BU113" s="160"/>
      <c r="BV113" s="160"/>
      <c r="BW113" s="160"/>
      <c r="BX113" s="160"/>
      <c r="BY113" s="160"/>
      <c r="BZ113" s="160"/>
      <c r="CA113" s="160"/>
      <c r="CB113" s="160"/>
      <c r="CC113" s="160"/>
      <c r="CD113" s="160"/>
      <c r="CE113" s="160"/>
      <c r="CF113" s="160"/>
      <c r="CG113" s="160"/>
      <c r="CH113" s="160"/>
      <c r="CI113" s="160"/>
      <c r="CJ113" s="160"/>
      <c r="CK113" s="160"/>
      <c r="CL113" s="160"/>
      <c r="CM113" s="160"/>
      <c r="CN113" s="160"/>
      <c r="CO113" s="160"/>
      <c r="CP113" s="160"/>
      <c r="CQ113" s="160"/>
      <c r="CR113" s="160"/>
      <c r="CS113" s="160"/>
      <c r="CT113" s="160"/>
      <c r="CU113" s="160"/>
      <c r="CV113" s="160"/>
      <c r="CW113" s="160"/>
      <c r="CX113" s="160"/>
      <c r="CY113" s="160"/>
      <c r="CZ113" s="160"/>
      <c r="DA113" s="160"/>
      <c r="DB113" s="160"/>
      <c r="DC113" s="160"/>
      <c r="DD113" s="160"/>
      <c r="DE113" s="160"/>
      <c r="DF113" s="160"/>
      <c r="DG113" s="160"/>
      <c r="DH113" s="160"/>
      <c r="DI113" s="160"/>
      <c r="DJ113" s="160"/>
      <c r="DK113" s="160"/>
      <c r="DL113" s="160"/>
      <c r="DM113" s="160"/>
      <c r="DN113" s="160"/>
      <c r="DO113" s="160"/>
      <c r="DP113" s="160"/>
      <c r="DQ113" s="160"/>
      <c r="DR113" s="160"/>
      <c r="DS113" s="160"/>
      <c r="DT113" s="160"/>
      <c r="DU113" s="160"/>
      <c r="DV113" s="160"/>
      <c r="DW113" s="160"/>
      <c r="DX113" s="160"/>
      <c r="DY113" s="160"/>
      <c r="DZ113" s="160"/>
      <c r="EA113" s="160"/>
      <c r="EB113" s="160"/>
      <c r="EC113" s="160"/>
      <c r="ED113" s="160"/>
      <c r="EE113" s="160"/>
      <c r="EF113" s="160"/>
      <c r="EG113" s="160"/>
      <c r="EH113" s="160"/>
      <c r="EI113" s="160"/>
      <c r="EJ113" s="160"/>
      <c r="EK113" s="160"/>
      <c r="EL113" s="160"/>
      <c r="EM113" s="160"/>
      <c r="EN113" s="160"/>
      <c r="EO113" s="160"/>
      <c r="EP113" s="160"/>
      <c r="EQ113" s="160"/>
      <c r="ER113" s="160"/>
      <c r="ES113" s="160"/>
      <c r="ET113" s="160"/>
      <c r="EU113" s="160"/>
      <c r="EV113" s="160"/>
      <c r="EW113" s="160"/>
      <c r="EX113" s="160"/>
      <c r="EY113" s="160"/>
      <c r="EZ113" s="160"/>
      <c r="FA113" s="160"/>
      <c r="FB113" s="160"/>
      <c r="FC113" s="160"/>
      <c r="FD113" s="160"/>
      <c r="FE113" s="160"/>
      <c r="FF113" s="160"/>
      <c r="FG113" s="160"/>
      <c r="FH113" s="160"/>
      <c r="FI113" s="160"/>
      <c r="FJ113" s="160"/>
      <c r="FK113" s="160"/>
      <c r="FL113" s="160"/>
      <c r="FM113" s="160"/>
      <c r="FN113" s="160"/>
      <c r="FO113" s="160"/>
      <c r="FP113" s="160"/>
      <c r="FQ113" s="160"/>
      <c r="FR113" s="160"/>
      <c r="FS113" s="160"/>
      <c r="FT113" s="160"/>
      <c r="FU113" s="160"/>
      <c r="FV113" s="160"/>
      <c r="FW113" s="160"/>
      <c r="FX113" s="160"/>
      <c r="FY113" s="160"/>
      <c r="FZ113" s="160"/>
      <c r="GA113" s="160"/>
      <c r="GB113" s="160"/>
      <c r="GC113" s="160"/>
      <c r="GD113" s="160"/>
      <c r="GE113" s="160"/>
      <c r="GF113" s="160"/>
      <c r="GG113" s="160"/>
      <c r="GH113" s="160"/>
      <c r="GI113" s="160"/>
      <c r="GJ113" s="160"/>
      <c r="GK113" s="160"/>
      <c r="GL113" s="160"/>
      <c r="GM113" s="160"/>
      <c r="GN113" s="160"/>
      <c r="GO113" s="160"/>
      <c r="GP113" s="160"/>
      <c r="GQ113" s="160"/>
      <c r="GR113" s="160"/>
      <c r="GS113" s="160"/>
      <c r="GT113" s="160"/>
      <c r="GU113" s="160"/>
      <c r="GV113" s="160"/>
      <c r="GW113" s="160"/>
      <c r="GX113" s="160"/>
      <c r="GY113" s="160"/>
      <c r="GZ113" s="160"/>
      <c r="HA113" s="160"/>
      <c r="HB113" s="160"/>
      <c r="HC113" s="160"/>
      <c r="HD113" s="160"/>
      <c r="HE113" s="160"/>
      <c r="HF113" s="160"/>
      <c r="HG113" s="160"/>
      <c r="HH113" s="160"/>
      <c r="HI113" s="160"/>
      <c r="HJ113" s="160"/>
      <c r="HK113" s="160"/>
      <c r="HL113" s="160"/>
      <c r="HM113" s="160"/>
      <c r="HN113" s="160"/>
      <c r="HO113" s="160"/>
      <c r="HP113" s="160"/>
      <c r="HQ113" s="160"/>
      <c r="HR113" s="160"/>
      <c r="HS113" s="160"/>
      <c r="HT113" s="160"/>
      <c r="HU113" s="160"/>
      <c r="HV113" s="160"/>
      <c r="HW113" s="160"/>
      <c r="HX113" s="160"/>
      <c r="HY113" s="160"/>
      <c r="HZ113" s="160"/>
      <c r="IA113" s="160"/>
      <c r="IB113" s="160"/>
      <c r="IC113" s="160"/>
      <c r="ID113" s="160"/>
      <c r="IE113" s="160"/>
      <c r="IF113" s="160"/>
      <c r="IG113" s="160"/>
      <c r="IH113" s="160"/>
      <c r="II113" s="160"/>
      <c r="IJ113" s="160"/>
      <c r="IK113" s="160"/>
      <c r="IL113" s="160"/>
      <c r="IM113" s="160"/>
      <c r="IN113" s="160"/>
      <c r="IO113" s="160"/>
      <c r="IP113" s="160"/>
      <c r="IQ113" s="160"/>
      <c r="IR113" s="160"/>
      <c r="IS113" s="160"/>
      <c r="IT113" s="160"/>
      <c r="IU113" s="160"/>
      <c r="IV113" s="160"/>
      <c r="IW113" s="160"/>
      <c r="IX113" s="160"/>
      <c r="IY113" s="160"/>
      <c r="IZ113" s="160"/>
      <c r="JA113" s="160"/>
      <c r="JB113" s="160"/>
      <c r="JC113" s="160"/>
      <c r="JD113" s="160"/>
      <c r="JE113" s="160"/>
      <c r="JF113" s="160"/>
      <c r="JG113" s="160"/>
      <c r="JH113" s="160"/>
      <c r="JI113" s="160"/>
      <c r="JJ113" s="160"/>
      <c r="JK113" s="160"/>
      <c r="JL113" s="160"/>
      <c r="JM113" s="160"/>
      <c r="JN113" s="160"/>
      <c r="JO113" s="160"/>
      <c r="JP113" s="160"/>
      <c r="JQ113" s="160"/>
      <c r="JR113" s="160"/>
      <c r="JS113" s="160"/>
      <c r="JT113" s="160"/>
      <c r="JU113" s="160"/>
      <c r="JV113" s="160"/>
      <c r="JW113" s="160"/>
      <c r="JX113" s="160"/>
      <c r="JY113" s="160"/>
      <c r="JZ113" s="160"/>
      <c r="KA113" s="160"/>
      <c r="KB113" s="160"/>
      <c r="KC113" s="160"/>
      <c r="KD113" s="160"/>
      <c r="KE113" s="160"/>
      <c r="KF113" s="160"/>
      <c r="KG113" s="160"/>
      <c r="KH113" s="160"/>
      <c r="KI113" s="160"/>
      <c r="KJ113" s="160"/>
      <c r="KK113" s="160"/>
      <c r="KL113" s="160"/>
      <c r="KM113" s="160"/>
      <c r="KN113" s="160"/>
      <c r="KO113" s="160"/>
      <c r="KP113" s="160"/>
      <c r="KQ113" s="160"/>
      <c r="KR113" s="160"/>
      <c r="KS113" s="160"/>
      <c r="KT113" s="160"/>
      <c r="KU113" s="160"/>
      <c r="KV113" s="160"/>
      <c r="KW113" s="160"/>
      <c r="KX113" s="160"/>
      <c r="KY113" s="160"/>
      <c r="KZ113" s="160"/>
      <c r="LA113" s="160"/>
      <c r="LB113" s="160"/>
      <c r="LC113" s="160"/>
      <c r="LD113" s="160"/>
      <c r="LE113" s="160"/>
      <c r="LF113" s="160"/>
      <c r="LG113" s="160"/>
      <c r="LH113" s="160"/>
      <c r="LI113" s="160"/>
      <c r="LJ113" s="160"/>
      <c r="LK113" s="160"/>
      <c r="LL113" s="160"/>
      <c r="LM113" s="160"/>
      <c r="LN113" s="160"/>
      <c r="LO113" s="160"/>
      <c r="LP113" s="160"/>
      <c r="LQ113" s="160"/>
      <c r="LR113" s="160"/>
      <c r="LS113" s="160"/>
      <c r="LT113" s="160"/>
      <c r="LU113" s="160"/>
      <c r="LV113" s="160"/>
      <c r="LW113" s="160"/>
      <c r="LX113" s="160"/>
      <c r="LY113" s="160"/>
      <c r="LZ113" s="160"/>
      <c r="MA113" s="160"/>
      <c r="MB113" s="160"/>
      <c r="MC113" s="160"/>
      <c r="MD113" s="160"/>
      <c r="ME113" s="160"/>
      <c r="MF113" s="160"/>
      <c r="MG113" s="160"/>
      <c r="MH113" s="160"/>
      <c r="MI113" s="160"/>
      <c r="MJ113" s="160"/>
      <c r="MK113" s="160"/>
      <c r="ML113" s="160"/>
      <c r="MM113" s="160"/>
      <c r="MN113" s="160"/>
      <c r="MO113" s="160"/>
      <c r="MP113" s="160"/>
      <c r="MQ113" s="160"/>
      <c r="MR113" s="160"/>
      <c r="MS113" s="160"/>
      <c r="MT113" s="160"/>
      <c r="MU113" s="160"/>
      <c r="MV113" s="160"/>
      <c r="MW113" s="160"/>
      <c r="MX113" s="160"/>
      <c r="MY113" s="160"/>
      <c r="MZ113" s="160"/>
      <c r="NA113" s="160"/>
      <c r="NB113" s="160"/>
      <c r="NC113" s="160"/>
      <c r="ND113" s="160"/>
      <c r="NE113" s="160"/>
      <c r="NF113" s="160"/>
      <c r="NG113" s="160"/>
      <c r="NH113" s="160"/>
      <c r="NI113" s="160"/>
      <c r="NJ113" s="160"/>
      <c r="NK113" s="160"/>
      <c r="NL113" s="160"/>
      <c r="NM113" s="160"/>
      <c r="NN113" s="160"/>
      <c r="NO113" s="160"/>
      <c r="NP113" s="160"/>
      <c r="NQ113" s="160"/>
      <c r="NR113" s="160"/>
      <c r="NS113" s="160"/>
      <c r="NT113" s="160"/>
      <c r="NU113" s="160"/>
      <c r="NV113" s="160"/>
      <c r="NW113" s="160"/>
      <c r="NX113" s="160"/>
      <c r="NY113" s="160"/>
      <c r="NZ113" s="160"/>
      <c r="OA113" s="160"/>
      <c r="OB113" s="160"/>
      <c r="OC113" s="160"/>
      <c r="OD113" s="160"/>
      <c r="OE113" s="160"/>
      <c r="OF113" s="160"/>
      <c r="OG113" s="160"/>
      <c r="OH113" s="160"/>
      <c r="OI113" s="160"/>
      <c r="OJ113" s="160"/>
      <c r="OK113" s="160"/>
      <c r="OL113" s="160"/>
      <c r="OM113" s="160"/>
      <c r="ON113" s="160"/>
      <c r="OO113" s="160"/>
      <c r="OP113" s="160"/>
      <c r="OQ113" s="160"/>
      <c r="OR113" s="160"/>
      <c r="OS113" s="160"/>
      <c r="OT113" s="160"/>
      <c r="OU113" s="160"/>
      <c r="OV113" s="160"/>
      <c r="OW113" s="160"/>
      <c r="OX113" s="160"/>
      <c r="OY113" s="160"/>
      <c r="OZ113" s="160"/>
      <c r="PA113" s="160"/>
      <c r="PB113" s="160"/>
      <c r="PC113" s="160"/>
      <c r="PD113" s="160"/>
      <c r="PE113" s="160"/>
      <c r="PF113" s="160"/>
      <c r="PG113" s="160"/>
      <c r="PH113" s="160"/>
      <c r="PI113" s="160"/>
      <c r="PJ113" s="160"/>
      <c r="PK113" s="160"/>
      <c r="PL113" s="160"/>
      <c r="PM113" s="160"/>
      <c r="PN113" s="160"/>
      <c r="PO113" s="160"/>
      <c r="PP113" s="160"/>
      <c r="PQ113" s="160"/>
      <c r="PR113" s="160"/>
      <c r="PS113" s="160"/>
      <c r="PT113" s="160"/>
      <c r="PU113" s="160"/>
      <c r="PV113" s="160"/>
      <c r="PW113" s="160"/>
      <c r="PX113" s="160"/>
      <c r="PY113" s="160"/>
      <c r="PZ113" s="160"/>
      <c r="QA113" s="160"/>
      <c r="QB113" s="160"/>
      <c r="QC113" s="160"/>
      <c r="QD113" s="160"/>
      <c r="QE113" s="160"/>
      <c r="QF113" s="160"/>
      <c r="QG113" s="160"/>
      <c r="QH113" s="160"/>
      <c r="QI113" s="160"/>
      <c r="QJ113" s="160"/>
      <c r="QK113" s="160"/>
      <c r="QL113" s="160"/>
      <c r="QM113" s="160"/>
      <c r="QN113" s="160"/>
      <c r="QO113" s="160"/>
      <c r="QP113" s="160"/>
      <c r="QQ113" s="160"/>
      <c r="QR113" s="160"/>
      <c r="QS113" s="160"/>
      <c r="QT113" s="160"/>
      <c r="QU113" s="160"/>
      <c r="QV113" s="160"/>
      <c r="QW113" s="160"/>
      <c r="QX113" s="160"/>
      <c r="QY113" s="160"/>
      <c r="QZ113" s="160"/>
      <c r="RA113" s="160"/>
      <c r="RB113" s="160"/>
      <c r="RC113" s="160"/>
      <c r="RD113" s="160"/>
      <c r="RE113" s="160"/>
      <c r="RF113" s="160"/>
      <c r="RG113" s="160"/>
      <c r="RH113" s="160"/>
      <c r="RI113" s="160"/>
      <c r="RJ113" s="160"/>
      <c r="RK113" s="160"/>
      <c r="RL113" s="160"/>
      <c r="RM113" s="160"/>
      <c r="RN113" s="160"/>
      <c r="RO113" s="160"/>
      <c r="RP113" s="160"/>
      <c r="RQ113" s="160"/>
      <c r="RR113" s="160"/>
      <c r="RS113" s="160"/>
      <c r="RT113" s="160"/>
      <c r="RU113" s="160"/>
      <c r="RV113" s="160"/>
      <c r="RW113" s="160"/>
      <c r="RX113" s="160"/>
      <c r="RY113" s="160"/>
      <c r="RZ113" s="160"/>
      <c r="SA113" s="160"/>
      <c r="SB113" s="160"/>
      <c r="SC113" s="160"/>
      <c r="SD113" s="160"/>
      <c r="SE113" s="160"/>
      <c r="SF113" s="160"/>
      <c r="SG113" s="160"/>
      <c r="SH113" s="160"/>
      <c r="SI113" s="160"/>
      <c r="SJ113" s="160"/>
      <c r="SK113" s="160"/>
      <c r="SL113" s="160"/>
      <c r="SM113" s="160"/>
      <c r="SN113" s="160"/>
      <c r="SO113" s="160"/>
      <c r="SP113" s="160"/>
      <c r="SQ113" s="160"/>
      <c r="SR113" s="160"/>
      <c r="SS113" s="160"/>
      <c r="ST113" s="160"/>
      <c r="SU113" s="160"/>
      <c r="SV113" s="160"/>
      <c r="SW113" s="160"/>
      <c r="SX113" s="160"/>
      <c r="SY113" s="160"/>
      <c r="SZ113" s="160"/>
      <c r="TA113" s="160"/>
      <c r="TB113" s="160"/>
      <c r="TC113" s="160"/>
      <c r="TD113" s="160"/>
      <c r="TE113" s="160"/>
      <c r="TF113" s="160"/>
    </row>
    <row r="114" spans="1:526">
      <c r="A114" s="160"/>
      <c r="B114" s="160"/>
      <c r="C114" s="160"/>
      <c r="D114" s="160"/>
      <c r="E114" s="160"/>
      <c r="F114" s="160"/>
      <c r="G114" s="160"/>
      <c r="H114" s="160"/>
      <c r="I114" s="160"/>
      <c r="J114" s="160"/>
      <c r="K114" s="160"/>
      <c r="L114" s="160"/>
      <c r="M114" s="160"/>
      <c r="N114" s="160"/>
      <c r="O114" s="160"/>
      <c r="P114" s="160"/>
      <c r="Q114" s="160"/>
      <c r="R114" s="160"/>
      <c r="S114" s="160"/>
      <c r="T114" s="160"/>
      <c r="U114" s="160"/>
      <c r="V114" s="160"/>
      <c r="W114" s="160"/>
      <c r="X114" s="160"/>
      <c r="Y114" s="160"/>
      <c r="Z114" s="160"/>
      <c r="AA114" s="160"/>
      <c r="AB114" s="160"/>
      <c r="AC114" s="160"/>
      <c r="AD114" s="160"/>
      <c r="AE114" s="160"/>
      <c r="AF114" s="160"/>
      <c r="AG114" s="160"/>
      <c r="AH114" s="160"/>
      <c r="AI114" s="160"/>
      <c r="AJ114" s="160"/>
      <c r="AK114" s="160"/>
      <c r="AL114" s="160"/>
      <c r="AM114" s="160"/>
      <c r="AN114" s="160"/>
      <c r="AO114" s="160"/>
      <c r="AP114" s="160"/>
      <c r="AQ114" s="160"/>
      <c r="AR114" s="160"/>
      <c r="AS114" s="160"/>
      <c r="AT114" s="160"/>
      <c r="AU114" s="160"/>
      <c r="AV114" s="160"/>
      <c r="AW114" s="160"/>
      <c r="AX114" s="160"/>
      <c r="AY114" s="160"/>
      <c r="AZ114" s="160"/>
      <c r="BA114" s="160"/>
      <c r="BB114" s="160"/>
      <c r="BC114" s="160"/>
      <c r="BD114" s="160"/>
      <c r="BE114" s="160"/>
      <c r="BF114" s="160"/>
      <c r="BG114" s="160"/>
      <c r="BH114" s="160"/>
      <c r="BI114" s="160"/>
      <c r="BJ114" s="160"/>
      <c r="BK114" s="160"/>
      <c r="BL114" s="160"/>
      <c r="BM114" s="160"/>
      <c r="BN114" s="160"/>
      <c r="BO114" s="160"/>
      <c r="BP114" s="160"/>
      <c r="BQ114" s="160"/>
      <c r="BR114" s="160"/>
      <c r="BS114" s="160"/>
      <c r="BT114" s="160"/>
      <c r="BU114" s="160"/>
      <c r="BV114" s="160"/>
      <c r="BW114" s="160"/>
      <c r="BX114" s="160"/>
      <c r="BY114" s="160"/>
      <c r="BZ114" s="160"/>
      <c r="CA114" s="160"/>
      <c r="CB114" s="160"/>
      <c r="CC114" s="160"/>
      <c r="CD114" s="160"/>
      <c r="CE114" s="160"/>
      <c r="CF114" s="160"/>
      <c r="CG114" s="160"/>
      <c r="CH114" s="160"/>
      <c r="CI114" s="160"/>
      <c r="CJ114" s="160"/>
      <c r="CK114" s="160"/>
      <c r="CL114" s="160"/>
      <c r="CM114" s="160"/>
      <c r="CN114" s="160"/>
      <c r="CO114" s="160"/>
      <c r="CP114" s="160"/>
      <c r="CQ114" s="160"/>
      <c r="CR114" s="160"/>
      <c r="CS114" s="160"/>
      <c r="CT114" s="160"/>
      <c r="CU114" s="160"/>
      <c r="CV114" s="160"/>
      <c r="CW114" s="160"/>
      <c r="CX114" s="160"/>
      <c r="CY114" s="160"/>
      <c r="CZ114" s="160"/>
      <c r="DA114" s="160"/>
      <c r="DB114" s="160"/>
      <c r="DC114" s="160"/>
      <c r="DD114" s="160"/>
      <c r="DE114" s="160"/>
      <c r="DF114" s="160"/>
      <c r="DG114" s="160"/>
      <c r="DH114" s="160"/>
      <c r="DI114" s="160"/>
      <c r="DJ114" s="160"/>
      <c r="DK114" s="160"/>
      <c r="DL114" s="160"/>
      <c r="DM114" s="160"/>
      <c r="DN114" s="160"/>
      <c r="DO114" s="160"/>
      <c r="DP114" s="160"/>
      <c r="DQ114" s="160"/>
      <c r="DR114" s="160"/>
      <c r="DS114" s="160"/>
      <c r="DT114" s="160"/>
      <c r="DU114" s="160"/>
      <c r="DV114" s="160"/>
      <c r="DW114" s="160"/>
      <c r="DX114" s="160"/>
      <c r="DY114" s="160"/>
      <c r="DZ114" s="160"/>
      <c r="EA114" s="160"/>
      <c r="EB114" s="160"/>
      <c r="EC114" s="160"/>
      <c r="ED114" s="160"/>
      <c r="EE114" s="160"/>
      <c r="EF114" s="160"/>
      <c r="EG114" s="160"/>
      <c r="EH114" s="160"/>
      <c r="EI114" s="160"/>
      <c r="EJ114" s="160"/>
      <c r="EK114" s="160"/>
      <c r="EL114" s="160"/>
      <c r="EM114" s="160"/>
      <c r="EN114" s="160"/>
      <c r="EO114" s="160"/>
      <c r="EP114" s="160"/>
      <c r="EQ114" s="160"/>
      <c r="ER114" s="160"/>
      <c r="ES114" s="160"/>
      <c r="ET114" s="160"/>
      <c r="EU114" s="160"/>
      <c r="EV114" s="160"/>
      <c r="EW114" s="160"/>
      <c r="EX114" s="160"/>
      <c r="EY114" s="160"/>
      <c r="EZ114" s="160"/>
      <c r="FA114" s="160"/>
      <c r="FB114" s="160"/>
      <c r="FC114" s="160"/>
      <c r="FD114" s="160"/>
      <c r="FE114" s="160"/>
      <c r="FF114" s="160"/>
      <c r="FG114" s="160"/>
      <c r="FH114" s="160"/>
      <c r="FI114" s="160"/>
      <c r="FJ114" s="160"/>
      <c r="FK114" s="160"/>
      <c r="FL114" s="160"/>
      <c r="FM114" s="160"/>
      <c r="FN114" s="160"/>
      <c r="FO114" s="160"/>
      <c r="FP114" s="160"/>
      <c r="FQ114" s="160"/>
      <c r="FR114" s="160"/>
      <c r="FS114" s="160"/>
      <c r="FT114" s="160"/>
      <c r="FU114" s="160"/>
      <c r="FV114" s="160"/>
      <c r="FW114" s="160"/>
      <c r="FX114" s="160"/>
      <c r="FY114" s="160"/>
      <c r="FZ114" s="160"/>
      <c r="GA114" s="160"/>
      <c r="GB114" s="160"/>
      <c r="GC114" s="160"/>
      <c r="GD114" s="160"/>
      <c r="GE114" s="160"/>
      <c r="GF114" s="160"/>
      <c r="GG114" s="160"/>
      <c r="GH114" s="160"/>
      <c r="GI114" s="160"/>
      <c r="GJ114" s="160"/>
      <c r="GK114" s="160"/>
      <c r="GL114" s="160"/>
      <c r="GM114" s="160"/>
      <c r="GN114" s="160"/>
      <c r="GO114" s="160"/>
      <c r="GP114" s="160"/>
      <c r="GQ114" s="160"/>
      <c r="GR114" s="160"/>
      <c r="GS114" s="160"/>
      <c r="GT114" s="160"/>
      <c r="GU114" s="160"/>
      <c r="GV114" s="160"/>
      <c r="GW114" s="160"/>
      <c r="GX114" s="160"/>
      <c r="GY114" s="160"/>
      <c r="GZ114" s="160"/>
      <c r="HA114" s="160"/>
      <c r="HB114" s="160"/>
      <c r="HC114" s="160"/>
      <c r="HD114" s="160"/>
      <c r="HE114" s="160"/>
      <c r="HF114" s="160"/>
      <c r="HG114" s="160"/>
      <c r="HH114" s="160"/>
      <c r="HI114" s="160"/>
      <c r="HJ114" s="160"/>
      <c r="HK114" s="160"/>
      <c r="HL114" s="160"/>
      <c r="HM114" s="160"/>
      <c r="HN114" s="160"/>
      <c r="HO114" s="160"/>
      <c r="HP114" s="160"/>
      <c r="HQ114" s="160"/>
      <c r="HR114" s="160"/>
      <c r="HS114" s="160"/>
      <c r="HT114" s="160"/>
      <c r="HU114" s="160"/>
      <c r="HV114" s="160"/>
      <c r="HW114" s="160"/>
      <c r="HX114" s="160"/>
      <c r="HY114" s="160"/>
      <c r="HZ114" s="160"/>
      <c r="IA114" s="160"/>
      <c r="IB114" s="160"/>
      <c r="IC114" s="160"/>
      <c r="ID114" s="160"/>
      <c r="IE114" s="160"/>
      <c r="IF114" s="160"/>
      <c r="IG114" s="160"/>
      <c r="IH114" s="160"/>
      <c r="II114" s="160"/>
      <c r="IJ114" s="160"/>
      <c r="IK114" s="160"/>
      <c r="IL114" s="160"/>
      <c r="IM114" s="160"/>
      <c r="IN114" s="160"/>
      <c r="IO114" s="160"/>
      <c r="IP114" s="160"/>
      <c r="IQ114" s="160"/>
      <c r="IR114" s="160"/>
      <c r="IS114" s="160"/>
      <c r="IT114" s="160"/>
      <c r="IU114" s="160"/>
      <c r="IV114" s="160"/>
      <c r="IW114" s="160"/>
      <c r="IX114" s="160"/>
      <c r="IY114" s="160"/>
      <c r="IZ114" s="160"/>
      <c r="JA114" s="160"/>
      <c r="JB114" s="160"/>
      <c r="JC114" s="160"/>
      <c r="JD114" s="160"/>
      <c r="JE114" s="160"/>
      <c r="JF114" s="160"/>
      <c r="JG114" s="160"/>
      <c r="JH114" s="160"/>
      <c r="JI114" s="160"/>
      <c r="JJ114" s="160"/>
      <c r="JK114" s="160"/>
      <c r="JL114" s="160"/>
      <c r="JM114" s="160"/>
      <c r="JN114" s="160"/>
      <c r="JO114" s="160"/>
      <c r="JP114" s="160"/>
      <c r="JQ114" s="160"/>
      <c r="JR114" s="160"/>
      <c r="JS114" s="160"/>
      <c r="JT114" s="160"/>
      <c r="JU114" s="160"/>
      <c r="JV114" s="160"/>
      <c r="JW114" s="160"/>
      <c r="JX114" s="160"/>
      <c r="JY114" s="160"/>
      <c r="JZ114" s="160"/>
      <c r="KA114" s="160"/>
      <c r="KB114" s="160"/>
      <c r="KC114" s="160"/>
      <c r="KD114" s="160"/>
      <c r="KE114" s="160"/>
      <c r="KF114" s="160"/>
      <c r="KG114" s="160"/>
      <c r="KH114" s="160"/>
      <c r="KI114" s="160"/>
      <c r="KJ114" s="160"/>
      <c r="KK114" s="160"/>
      <c r="KL114" s="160"/>
      <c r="KM114" s="160"/>
      <c r="KN114" s="160"/>
      <c r="KO114" s="160"/>
      <c r="KP114" s="160"/>
      <c r="KQ114" s="160"/>
      <c r="KR114" s="160"/>
      <c r="KS114" s="160"/>
      <c r="KT114" s="160"/>
      <c r="KU114" s="160"/>
      <c r="KV114" s="160"/>
      <c r="KW114" s="160"/>
      <c r="KX114" s="160"/>
      <c r="KY114" s="160"/>
      <c r="KZ114" s="160"/>
      <c r="LA114" s="160"/>
      <c r="LB114" s="160"/>
      <c r="LC114" s="160"/>
      <c r="LD114" s="160"/>
      <c r="LE114" s="160"/>
      <c r="LF114" s="160"/>
      <c r="LG114" s="160"/>
      <c r="LH114" s="160"/>
      <c r="LI114" s="160"/>
      <c r="LJ114" s="160"/>
      <c r="LK114" s="160"/>
      <c r="LL114" s="160"/>
      <c r="LM114" s="160"/>
      <c r="LN114" s="160"/>
      <c r="LO114" s="160"/>
      <c r="LP114" s="160"/>
      <c r="LQ114" s="160"/>
      <c r="LR114" s="160"/>
      <c r="LS114" s="160"/>
      <c r="LT114" s="160"/>
      <c r="LU114" s="160"/>
      <c r="LV114" s="160"/>
      <c r="LW114" s="160"/>
      <c r="LX114" s="160"/>
      <c r="LY114" s="160"/>
      <c r="LZ114" s="160"/>
      <c r="MA114" s="160"/>
      <c r="MB114" s="160"/>
      <c r="MC114" s="160"/>
      <c r="MD114" s="160"/>
      <c r="ME114" s="160"/>
      <c r="MF114" s="160"/>
      <c r="MG114" s="160"/>
      <c r="MH114" s="160"/>
      <c r="MI114" s="160"/>
      <c r="MJ114" s="160"/>
      <c r="MK114" s="160"/>
      <c r="ML114" s="160"/>
      <c r="MM114" s="160"/>
      <c r="MN114" s="160"/>
      <c r="MO114" s="160"/>
      <c r="MP114" s="160"/>
      <c r="MQ114" s="160"/>
      <c r="MR114" s="160"/>
      <c r="MS114" s="160"/>
      <c r="MT114" s="160"/>
      <c r="MU114" s="160"/>
      <c r="MV114" s="160"/>
      <c r="MW114" s="160"/>
      <c r="MX114" s="160"/>
      <c r="MY114" s="160"/>
      <c r="MZ114" s="160"/>
      <c r="NA114" s="160"/>
      <c r="NB114" s="160"/>
      <c r="NC114" s="160"/>
      <c r="ND114" s="160"/>
      <c r="NE114" s="160"/>
      <c r="NF114" s="160"/>
      <c r="NG114" s="160"/>
      <c r="NH114" s="160"/>
      <c r="NI114" s="160"/>
      <c r="NJ114" s="160"/>
      <c r="NK114" s="160"/>
      <c r="NL114" s="160"/>
      <c r="NM114" s="160"/>
      <c r="NN114" s="160"/>
      <c r="NO114" s="160"/>
      <c r="NP114" s="160"/>
      <c r="NQ114" s="160"/>
      <c r="NR114" s="160"/>
      <c r="NS114" s="160"/>
      <c r="NT114" s="160"/>
      <c r="NU114" s="160"/>
      <c r="NV114" s="160"/>
      <c r="NW114" s="160"/>
      <c r="NX114" s="160"/>
      <c r="NY114" s="160"/>
      <c r="NZ114" s="160"/>
      <c r="OA114" s="160"/>
      <c r="OB114" s="160"/>
      <c r="OC114" s="160"/>
      <c r="OD114" s="160"/>
      <c r="OE114" s="160"/>
      <c r="OF114" s="160"/>
      <c r="OG114" s="160"/>
      <c r="OH114" s="160"/>
      <c r="OI114" s="160"/>
      <c r="OJ114" s="160"/>
      <c r="OK114" s="160"/>
      <c r="OL114" s="160"/>
      <c r="OM114" s="160"/>
      <c r="ON114" s="160"/>
      <c r="OO114" s="160"/>
      <c r="OP114" s="160"/>
      <c r="OQ114" s="160"/>
      <c r="OR114" s="160"/>
      <c r="OS114" s="160"/>
      <c r="OT114" s="160"/>
      <c r="OU114" s="160"/>
      <c r="OV114" s="160"/>
      <c r="OW114" s="160"/>
      <c r="OX114" s="160"/>
      <c r="OY114" s="160"/>
      <c r="OZ114" s="160"/>
      <c r="PA114" s="160"/>
      <c r="PB114" s="160"/>
      <c r="PC114" s="160"/>
      <c r="PD114" s="160"/>
      <c r="PE114" s="160"/>
      <c r="PF114" s="160"/>
      <c r="PG114" s="160"/>
      <c r="PH114" s="160"/>
      <c r="PI114" s="160"/>
      <c r="PJ114" s="160"/>
      <c r="PK114" s="160"/>
      <c r="PL114" s="160"/>
      <c r="PM114" s="160"/>
      <c r="PN114" s="160"/>
      <c r="PO114" s="160"/>
      <c r="PP114" s="160"/>
      <c r="PQ114" s="160"/>
      <c r="PR114" s="160"/>
      <c r="PS114" s="160"/>
      <c r="PT114" s="160"/>
      <c r="PU114" s="160"/>
      <c r="PV114" s="160"/>
      <c r="PW114" s="160"/>
      <c r="PX114" s="160"/>
      <c r="PY114" s="160"/>
      <c r="PZ114" s="160"/>
      <c r="QA114" s="160"/>
      <c r="QB114" s="160"/>
      <c r="QC114" s="160"/>
      <c r="QD114" s="160"/>
      <c r="QE114" s="160"/>
      <c r="QF114" s="160"/>
      <c r="QG114" s="160"/>
      <c r="QH114" s="160"/>
      <c r="QI114" s="160"/>
      <c r="QJ114" s="160"/>
      <c r="QK114" s="160"/>
      <c r="QL114" s="160"/>
      <c r="QM114" s="160"/>
      <c r="QN114" s="160"/>
      <c r="QO114" s="160"/>
      <c r="QP114" s="160"/>
      <c r="QQ114" s="160"/>
      <c r="QR114" s="160"/>
      <c r="QS114" s="160"/>
      <c r="QT114" s="160"/>
      <c r="QU114" s="160"/>
      <c r="QV114" s="160"/>
      <c r="QW114" s="160"/>
      <c r="QX114" s="160"/>
      <c r="QY114" s="160"/>
      <c r="QZ114" s="160"/>
      <c r="RA114" s="160"/>
      <c r="RB114" s="160"/>
      <c r="RC114" s="160"/>
      <c r="RD114" s="160"/>
      <c r="RE114" s="160"/>
      <c r="RF114" s="160"/>
      <c r="RG114" s="160"/>
      <c r="RH114" s="160"/>
      <c r="RI114" s="160"/>
      <c r="RJ114" s="160"/>
      <c r="RK114" s="160"/>
      <c r="RL114" s="160"/>
      <c r="RM114" s="160"/>
      <c r="RN114" s="160"/>
      <c r="RO114" s="160"/>
      <c r="RP114" s="160"/>
      <c r="RQ114" s="160"/>
      <c r="RR114" s="160"/>
      <c r="RS114" s="160"/>
      <c r="RT114" s="160"/>
      <c r="RU114" s="160"/>
      <c r="RV114" s="160"/>
      <c r="RW114" s="160"/>
      <c r="RX114" s="160"/>
      <c r="RY114" s="160"/>
      <c r="RZ114" s="160"/>
      <c r="SA114" s="160"/>
      <c r="SB114" s="160"/>
      <c r="SC114" s="160"/>
      <c r="SD114" s="160"/>
      <c r="SE114" s="160"/>
      <c r="SF114" s="160"/>
      <c r="SG114" s="160"/>
      <c r="SH114" s="160"/>
      <c r="SI114" s="160"/>
      <c r="SJ114" s="160"/>
      <c r="SK114" s="160"/>
      <c r="SL114" s="160"/>
      <c r="SM114" s="160"/>
      <c r="SN114" s="160"/>
      <c r="SO114" s="160"/>
      <c r="SP114" s="160"/>
      <c r="SQ114" s="160"/>
      <c r="SR114" s="160"/>
      <c r="SS114" s="160"/>
      <c r="ST114" s="160"/>
      <c r="SU114" s="160"/>
      <c r="SV114" s="160"/>
      <c r="SW114" s="160"/>
      <c r="SX114" s="160"/>
      <c r="SY114" s="160"/>
      <c r="SZ114" s="160"/>
      <c r="TA114" s="160"/>
      <c r="TB114" s="160"/>
      <c r="TC114" s="160"/>
      <c r="TD114" s="160"/>
      <c r="TE114" s="160"/>
      <c r="TF114" s="160"/>
    </row>
    <row r="115" spans="1:526">
      <c r="A115" s="160"/>
      <c r="B115" s="160"/>
      <c r="C115" s="160"/>
      <c r="D115" s="160"/>
      <c r="E115" s="160"/>
      <c r="F115" s="160"/>
      <c r="G115" s="160"/>
      <c r="H115" s="160"/>
      <c r="I115" s="160"/>
      <c r="J115" s="160"/>
      <c r="K115" s="160"/>
      <c r="L115" s="160"/>
      <c r="M115" s="160"/>
      <c r="N115" s="160"/>
      <c r="O115" s="160"/>
      <c r="P115" s="160"/>
      <c r="Q115" s="160"/>
      <c r="R115" s="160"/>
      <c r="S115" s="160"/>
      <c r="T115" s="160"/>
      <c r="U115" s="160"/>
      <c r="V115" s="160"/>
      <c r="W115" s="160"/>
      <c r="X115" s="160"/>
      <c r="Y115" s="160"/>
      <c r="Z115" s="160"/>
      <c r="AA115" s="160"/>
      <c r="AB115" s="160"/>
      <c r="AC115" s="160"/>
      <c r="AD115" s="160"/>
      <c r="AE115" s="160"/>
      <c r="AF115" s="160"/>
      <c r="AG115" s="160"/>
      <c r="AH115" s="160"/>
      <c r="AI115" s="160"/>
      <c r="AJ115" s="160"/>
      <c r="AK115" s="160"/>
      <c r="AL115" s="160"/>
      <c r="AM115" s="160"/>
      <c r="AN115" s="160"/>
      <c r="AO115" s="160"/>
      <c r="AP115" s="160"/>
      <c r="AQ115" s="160"/>
      <c r="AR115" s="160"/>
      <c r="AS115" s="160"/>
      <c r="AT115" s="160"/>
      <c r="AU115" s="160"/>
      <c r="AV115" s="160"/>
      <c r="AW115" s="160"/>
      <c r="AX115" s="160"/>
      <c r="AY115" s="160"/>
      <c r="AZ115" s="160"/>
      <c r="BA115" s="160"/>
      <c r="BB115" s="160"/>
      <c r="BC115" s="160"/>
      <c r="BD115" s="160"/>
      <c r="BE115" s="160"/>
      <c r="BF115" s="160"/>
      <c r="BG115" s="160"/>
      <c r="BH115" s="160"/>
      <c r="BI115" s="160"/>
      <c r="BJ115" s="160"/>
      <c r="BK115" s="160"/>
      <c r="BL115" s="160"/>
      <c r="BM115" s="160"/>
      <c r="BN115" s="160"/>
      <c r="BO115" s="160"/>
      <c r="BP115" s="160"/>
      <c r="BQ115" s="160"/>
      <c r="BR115" s="160"/>
      <c r="BS115" s="160"/>
      <c r="BT115" s="160"/>
      <c r="BU115" s="160"/>
      <c r="BV115" s="160"/>
      <c r="BW115" s="160"/>
      <c r="BX115" s="160"/>
      <c r="BY115" s="160"/>
      <c r="BZ115" s="160"/>
      <c r="CA115" s="160"/>
      <c r="CB115" s="160"/>
      <c r="CC115" s="160"/>
      <c r="CD115" s="160"/>
      <c r="CE115" s="160"/>
      <c r="CF115" s="160"/>
      <c r="CG115" s="160"/>
      <c r="CH115" s="160"/>
      <c r="CI115" s="160"/>
      <c r="CJ115" s="160"/>
      <c r="CK115" s="160"/>
      <c r="CL115" s="160"/>
      <c r="CM115" s="160"/>
      <c r="CN115" s="160"/>
      <c r="CO115" s="160"/>
      <c r="CP115" s="160"/>
      <c r="CQ115" s="160"/>
      <c r="CR115" s="160"/>
      <c r="CS115" s="160"/>
      <c r="CT115" s="160"/>
      <c r="CU115" s="160"/>
      <c r="CV115" s="160"/>
      <c r="CW115" s="160"/>
      <c r="CX115" s="160"/>
      <c r="CY115" s="160"/>
      <c r="CZ115" s="160"/>
      <c r="DA115" s="160"/>
      <c r="DB115" s="160"/>
      <c r="DC115" s="160"/>
      <c r="DD115" s="160"/>
      <c r="DE115" s="160"/>
      <c r="DF115" s="160"/>
      <c r="DG115" s="160"/>
      <c r="DH115" s="160"/>
      <c r="DI115" s="160"/>
      <c r="DJ115" s="160"/>
      <c r="DK115" s="160"/>
      <c r="DL115" s="160"/>
      <c r="DM115" s="160"/>
      <c r="DN115" s="160"/>
      <c r="DO115" s="160"/>
      <c r="DP115" s="160"/>
      <c r="DQ115" s="160"/>
      <c r="DR115" s="160"/>
      <c r="DS115" s="160"/>
      <c r="DT115" s="160"/>
      <c r="DU115" s="160"/>
      <c r="DV115" s="160"/>
      <c r="DW115" s="160"/>
      <c r="DX115" s="160"/>
      <c r="DY115" s="160"/>
      <c r="DZ115" s="160"/>
      <c r="EA115" s="160"/>
      <c r="EB115" s="160"/>
      <c r="EC115" s="160"/>
      <c r="ED115" s="160"/>
      <c r="EE115" s="160"/>
      <c r="EF115" s="160"/>
      <c r="EG115" s="160"/>
      <c r="EH115" s="160"/>
      <c r="EI115" s="160"/>
      <c r="EJ115" s="160"/>
      <c r="EK115" s="160"/>
      <c r="EL115" s="160"/>
      <c r="EM115" s="160"/>
      <c r="EN115" s="160"/>
      <c r="EO115" s="160"/>
      <c r="EP115" s="160"/>
      <c r="EQ115" s="160"/>
      <c r="ER115" s="160"/>
      <c r="ES115" s="160"/>
      <c r="ET115" s="160"/>
      <c r="EU115" s="160"/>
      <c r="EV115" s="160"/>
      <c r="EW115" s="160"/>
      <c r="EX115" s="160"/>
      <c r="EY115" s="160"/>
      <c r="EZ115" s="160"/>
      <c r="FA115" s="160"/>
      <c r="FB115" s="160"/>
      <c r="FC115" s="160"/>
      <c r="FD115" s="160"/>
      <c r="FE115" s="160"/>
      <c r="FF115" s="160"/>
      <c r="FG115" s="160"/>
      <c r="FH115" s="160"/>
      <c r="FI115" s="160"/>
      <c r="FJ115" s="160"/>
      <c r="FK115" s="160"/>
      <c r="FL115" s="160"/>
      <c r="FM115" s="160"/>
      <c r="FN115" s="160"/>
      <c r="FO115" s="160"/>
      <c r="FP115" s="160"/>
      <c r="FQ115" s="160"/>
      <c r="FR115" s="160"/>
      <c r="FS115" s="160"/>
      <c r="FT115" s="160"/>
      <c r="FU115" s="160"/>
      <c r="FV115" s="160"/>
      <c r="FW115" s="160"/>
      <c r="FX115" s="160"/>
      <c r="FY115" s="160"/>
      <c r="FZ115" s="160"/>
      <c r="GA115" s="160"/>
      <c r="GB115" s="160"/>
      <c r="GC115" s="160"/>
      <c r="GD115" s="160"/>
      <c r="GE115" s="160"/>
      <c r="GF115" s="160"/>
      <c r="GG115" s="160"/>
      <c r="GH115" s="160"/>
      <c r="GI115" s="160"/>
      <c r="GJ115" s="160"/>
      <c r="GK115" s="160"/>
      <c r="GL115" s="160"/>
      <c r="GM115" s="160"/>
      <c r="GN115" s="160"/>
      <c r="GO115" s="160"/>
      <c r="GP115" s="160"/>
      <c r="GQ115" s="160"/>
      <c r="GR115" s="160"/>
      <c r="GS115" s="160"/>
      <c r="GT115" s="160"/>
      <c r="GU115" s="160"/>
      <c r="GV115" s="160"/>
      <c r="GW115" s="160"/>
      <c r="GX115" s="160"/>
      <c r="GY115" s="160"/>
      <c r="GZ115" s="160"/>
      <c r="HA115" s="160"/>
      <c r="HB115" s="160"/>
      <c r="HC115" s="160"/>
      <c r="HD115" s="160"/>
      <c r="HE115" s="160"/>
      <c r="HF115" s="160"/>
      <c r="HG115" s="160"/>
      <c r="HH115" s="160"/>
      <c r="HI115" s="160"/>
      <c r="HJ115" s="160"/>
      <c r="HK115" s="160"/>
      <c r="HL115" s="160"/>
      <c r="HM115" s="160"/>
      <c r="HN115" s="160"/>
      <c r="HO115" s="160"/>
      <c r="HP115" s="160"/>
      <c r="HQ115" s="160"/>
      <c r="HR115" s="160"/>
      <c r="HS115" s="160"/>
      <c r="HT115" s="160"/>
      <c r="HU115" s="160"/>
      <c r="HV115" s="160"/>
      <c r="HW115" s="160"/>
      <c r="HX115" s="160"/>
      <c r="HY115" s="160"/>
      <c r="HZ115" s="160"/>
      <c r="IA115" s="160"/>
      <c r="IB115" s="160"/>
      <c r="IC115" s="160"/>
      <c r="ID115" s="160"/>
      <c r="IE115" s="160"/>
      <c r="IF115" s="160"/>
      <c r="IG115" s="160"/>
      <c r="IH115" s="160"/>
      <c r="II115" s="160"/>
      <c r="IJ115" s="160"/>
      <c r="IK115" s="160"/>
      <c r="IL115" s="160"/>
      <c r="IM115" s="160"/>
      <c r="IN115" s="160"/>
      <c r="IO115" s="160"/>
      <c r="IP115" s="160"/>
      <c r="IQ115" s="160"/>
      <c r="IR115" s="160"/>
      <c r="IS115" s="160"/>
      <c r="IT115" s="160"/>
      <c r="IU115" s="160"/>
      <c r="IV115" s="160"/>
      <c r="IW115" s="160"/>
      <c r="IX115" s="160"/>
      <c r="IY115" s="160"/>
      <c r="IZ115" s="160"/>
      <c r="JA115" s="160"/>
      <c r="JB115" s="160"/>
      <c r="JC115" s="160"/>
      <c r="JD115" s="160"/>
      <c r="JE115" s="160"/>
      <c r="JF115" s="160"/>
      <c r="JG115" s="160"/>
      <c r="JH115" s="160"/>
      <c r="JI115" s="160"/>
      <c r="JJ115" s="160"/>
      <c r="JK115" s="160"/>
      <c r="JL115" s="160"/>
      <c r="JM115" s="160"/>
      <c r="JN115" s="160"/>
      <c r="JO115" s="160"/>
      <c r="JP115" s="160"/>
      <c r="JQ115" s="160"/>
      <c r="JR115" s="160"/>
      <c r="JS115" s="160"/>
      <c r="JT115" s="160"/>
      <c r="JU115" s="160"/>
      <c r="JV115" s="160"/>
      <c r="JW115" s="160"/>
      <c r="JX115" s="160"/>
      <c r="JY115" s="160"/>
      <c r="JZ115" s="160"/>
      <c r="KA115" s="160"/>
      <c r="KB115" s="160"/>
      <c r="KC115" s="160"/>
      <c r="KD115" s="160"/>
      <c r="KE115" s="160"/>
      <c r="KF115" s="160"/>
      <c r="KG115" s="160"/>
      <c r="KH115" s="160"/>
      <c r="KI115" s="160"/>
      <c r="KJ115" s="160"/>
      <c r="KK115" s="160"/>
      <c r="KL115" s="160"/>
      <c r="KM115" s="160"/>
      <c r="KN115" s="160"/>
      <c r="KO115" s="160"/>
      <c r="KP115" s="160"/>
      <c r="KQ115" s="160"/>
      <c r="KR115" s="160"/>
      <c r="KS115" s="160"/>
      <c r="KT115" s="160"/>
      <c r="KU115" s="160"/>
      <c r="KV115" s="160"/>
      <c r="KW115" s="160"/>
      <c r="KX115" s="160"/>
      <c r="KY115" s="160"/>
      <c r="KZ115" s="160"/>
      <c r="LA115" s="160"/>
      <c r="LB115" s="160"/>
      <c r="LC115" s="160"/>
      <c r="LD115" s="160"/>
      <c r="LE115" s="160"/>
      <c r="LF115" s="160"/>
      <c r="LG115" s="160"/>
      <c r="LH115" s="160"/>
      <c r="LI115" s="160"/>
      <c r="LJ115" s="160"/>
      <c r="LK115" s="160"/>
      <c r="LL115" s="160"/>
      <c r="LM115" s="160"/>
      <c r="LN115" s="160"/>
      <c r="LO115" s="160"/>
      <c r="LP115" s="160"/>
      <c r="LQ115" s="160"/>
      <c r="LR115" s="160"/>
      <c r="LS115" s="160"/>
      <c r="LT115" s="160"/>
      <c r="LU115" s="160"/>
      <c r="LV115" s="160"/>
      <c r="LW115" s="160"/>
      <c r="LX115" s="160"/>
      <c r="LY115" s="160"/>
      <c r="LZ115" s="160"/>
      <c r="MA115" s="160"/>
      <c r="MB115" s="160"/>
      <c r="MC115" s="160"/>
      <c r="MD115" s="160"/>
      <c r="ME115" s="160"/>
      <c r="MF115" s="160"/>
      <c r="MG115" s="160"/>
      <c r="MH115" s="160"/>
      <c r="MI115" s="160"/>
      <c r="MJ115" s="160"/>
      <c r="MK115" s="160"/>
      <c r="ML115" s="160"/>
      <c r="MM115" s="160"/>
      <c r="MN115" s="160"/>
      <c r="MO115" s="160"/>
      <c r="MP115" s="160"/>
      <c r="MQ115" s="160"/>
      <c r="MR115" s="160"/>
      <c r="MS115" s="160"/>
      <c r="MT115" s="160"/>
      <c r="MU115" s="160"/>
      <c r="MV115" s="160"/>
      <c r="MW115" s="160"/>
      <c r="MX115" s="160"/>
      <c r="MY115" s="160"/>
      <c r="MZ115" s="160"/>
      <c r="NA115" s="160"/>
      <c r="NB115" s="160"/>
      <c r="NC115" s="160"/>
      <c r="ND115" s="160"/>
      <c r="NE115" s="160"/>
      <c r="NF115" s="160"/>
      <c r="NG115" s="160"/>
      <c r="NH115" s="160"/>
      <c r="NI115" s="160"/>
      <c r="NJ115" s="160"/>
      <c r="NK115" s="160"/>
      <c r="NL115" s="160"/>
      <c r="NM115" s="160"/>
      <c r="NN115" s="160"/>
      <c r="NO115" s="160"/>
      <c r="NP115" s="160"/>
      <c r="NQ115" s="160"/>
      <c r="NR115" s="160"/>
      <c r="NS115" s="160"/>
      <c r="NT115" s="160"/>
      <c r="NU115" s="160"/>
      <c r="NV115" s="160"/>
      <c r="NW115" s="160"/>
      <c r="NX115" s="160"/>
      <c r="NY115" s="160"/>
      <c r="NZ115" s="160"/>
      <c r="OA115" s="160"/>
      <c r="OB115" s="160"/>
      <c r="OC115" s="160"/>
      <c r="OD115" s="160"/>
      <c r="OE115" s="160"/>
      <c r="OF115" s="160"/>
      <c r="OG115" s="160"/>
      <c r="OH115" s="160"/>
      <c r="OI115" s="160"/>
      <c r="OJ115" s="160"/>
      <c r="OK115" s="160"/>
      <c r="OL115" s="160"/>
      <c r="OM115" s="160"/>
      <c r="ON115" s="160"/>
      <c r="OO115" s="160"/>
      <c r="OP115" s="160"/>
      <c r="OQ115" s="160"/>
      <c r="OR115" s="160"/>
      <c r="OS115" s="160"/>
      <c r="OT115" s="160"/>
      <c r="OU115" s="160"/>
      <c r="OV115" s="160"/>
      <c r="OW115" s="160"/>
      <c r="OX115" s="160"/>
      <c r="OY115" s="160"/>
      <c r="OZ115" s="160"/>
      <c r="PA115" s="160"/>
      <c r="PB115" s="160"/>
      <c r="PC115" s="160"/>
      <c r="PD115" s="160"/>
      <c r="PE115" s="160"/>
      <c r="PF115" s="160"/>
      <c r="PG115" s="160"/>
      <c r="PH115" s="160"/>
      <c r="PI115" s="160"/>
      <c r="PJ115" s="160"/>
      <c r="PK115" s="160"/>
      <c r="PL115" s="160"/>
      <c r="PM115" s="160"/>
      <c r="PN115" s="160"/>
      <c r="PO115" s="160"/>
      <c r="PP115" s="160"/>
      <c r="PQ115" s="160"/>
      <c r="PR115" s="160"/>
      <c r="PS115" s="160"/>
      <c r="PT115" s="160"/>
      <c r="PU115" s="160"/>
      <c r="PV115" s="160"/>
      <c r="PW115" s="160"/>
      <c r="PX115" s="160"/>
      <c r="PY115" s="160"/>
      <c r="PZ115" s="160"/>
      <c r="QA115" s="160"/>
      <c r="QB115" s="160"/>
      <c r="QC115" s="160"/>
      <c r="QD115" s="160"/>
      <c r="QE115" s="160"/>
      <c r="QF115" s="160"/>
      <c r="QG115" s="160"/>
      <c r="QH115" s="160"/>
      <c r="QI115" s="160"/>
      <c r="QJ115" s="160"/>
      <c r="QK115" s="160"/>
      <c r="QL115" s="160"/>
      <c r="QM115" s="160"/>
      <c r="QN115" s="160"/>
      <c r="QO115" s="160"/>
      <c r="QP115" s="160"/>
      <c r="QQ115" s="160"/>
      <c r="QR115" s="160"/>
      <c r="QS115" s="160"/>
      <c r="QT115" s="160"/>
      <c r="QU115" s="160"/>
      <c r="QV115" s="160"/>
      <c r="QW115" s="160"/>
      <c r="QX115" s="160"/>
      <c r="QY115" s="160"/>
      <c r="QZ115" s="160"/>
      <c r="RA115" s="160"/>
      <c r="RB115" s="160"/>
      <c r="RC115" s="160"/>
      <c r="RD115" s="160"/>
      <c r="RE115" s="160"/>
      <c r="RF115" s="160"/>
      <c r="RG115" s="160"/>
      <c r="RH115" s="160"/>
      <c r="RI115" s="160"/>
      <c r="RJ115" s="160"/>
      <c r="RK115" s="160"/>
      <c r="RL115" s="160"/>
      <c r="RM115" s="160"/>
      <c r="RN115" s="160"/>
      <c r="RO115" s="160"/>
      <c r="RP115" s="160"/>
      <c r="RQ115" s="160"/>
      <c r="RR115" s="160"/>
      <c r="RS115" s="160"/>
      <c r="RT115" s="160"/>
      <c r="RU115" s="160"/>
      <c r="RV115" s="160"/>
      <c r="RW115" s="160"/>
      <c r="RX115" s="160"/>
      <c r="RY115" s="160"/>
      <c r="RZ115" s="160"/>
      <c r="SA115" s="160"/>
      <c r="SB115" s="160"/>
      <c r="SC115" s="160"/>
      <c r="SD115" s="160"/>
      <c r="SE115" s="160"/>
      <c r="SF115" s="160"/>
      <c r="SG115" s="160"/>
      <c r="SH115" s="160"/>
      <c r="SI115" s="160"/>
      <c r="SJ115" s="160"/>
      <c r="SK115" s="160"/>
      <c r="SL115" s="160"/>
      <c r="SM115" s="160"/>
      <c r="SN115" s="160"/>
      <c r="SO115" s="160"/>
      <c r="SP115" s="160"/>
      <c r="SQ115" s="160"/>
      <c r="SR115" s="160"/>
      <c r="SS115" s="160"/>
      <c r="ST115" s="160"/>
      <c r="SU115" s="160"/>
      <c r="SV115" s="160"/>
      <c r="SW115" s="160"/>
      <c r="SX115" s="160"/>
      <c r="SY115" s="160"/>
      <c r="SZ115" s="160"/>
      <c r="TA115" s="160"/>
      <c r="TB115" s="160"/>
      <c r="TC115" s="160"/>
      <c r="TD115" s="160"/>
      <c r="TE115" s="160"/>
      <c r="TF115" s="160"/>
    </row>
    <row r="116" spans="1:526">
      <c r="A116" s="160"/>
      <c r="B116" s="160"/>
      <c r="C116" s="160"/>
      <c r="D116" s="160"/>
      <c r="E116" s="160"/>
      <c r="F116" s="160"/>
      <c r="G116" s="160"/>
      <c r="H116" s="160"/>
      <c r="I116" s="160"/>
      <c r="J116" s="160"/>
      <c r="K116" s="160"/>
      <c r="L116" s="160"/>
      <c r="M116" s="160"/>
      <c r="N116" s="160"/>
      <c r="O116" s="160"/>
      <c r="P116" s="160"/>
      <c r="Q116" s="160"/>
      <c r="R116" s="160"/>
      <c r="S116" s="160"/>
      <c r="T116" s="160"/>
      <c r="U116" s="160"/>
      <c r="V116" s="160"/>
      <c r="W116" s="160"/>
      <c r="X116" s="160"/>
      <c r="Y116" s="160"/>
      <c r="Z116" s="160"/>
      <c r="AA116" s="160"/>
      <c r="AB116" s="160"/>
      <c r="AC116" s="160"/>
      <c r="AD116" s="160"/>
      <c r="AE116" s="160"/>
      <c r="AF116" s="160"/>
      <c r="AG116" s="160"/>
      <c r="AH116" s="160"/>
      <c r="AI116" s="160"/>
      <c r="AJ116" s="160"/>
      <c r="AK116" s="160"/>
      <c r="AL116" s="160"/>
      <c r="AM116" s="160"/>
      <c r="AN116" s="160"/>
      <c r="AO116" s="160"/>
      <c r="AP116" s="160"/>
      <c r="AQ116" s="160"/>
      <c r="AR116" s="160"/>
      <c r="AS116" s="160"/>
      <c r="AT116" s="160"/>
      <c r="AU116" s="160"/>
      <c r="AV116" s="160"/>
      <c r="AW116" s="160"/>
      <c r="AX116" s="160"/>
      <c r="AY116" s="160"/>
      <c r="AZ116" s="160"/>
      <c r="BA116" s="160"/>
      <c r="BB116" s="160"/>
      <c r="BC116" s="160"/>
      <c r="BD116" s="160"/>
      <c r="BE116" s="160"/>
      <c r="BF116" s="160"/>
      <c r="BG116" s="160"/>
      <c r="BH116" s="160"/>
      <c r="BI116" s="160"/>
      <c r="BJ116" s="160"/>
      <c r="BK116" s="160"/>
      <c r="BL116" s="160"/>
      <c r="BM116" s="160"/>
      <c r="BN116" s="160"/>
      <c r="BO116" s="160"/>
      <c r="BP116" s="160"/>
      <c r="BQ116" s="160"/>
      <c r="BR116" s="160"/>
      <c r="BS116" s="160"/>
      <c r="BT116" s="160"/>
      <c r="BU116" s="160"/>
      <c r="BV116" s="160"/>
      <c r="BW116" s="160"/>
      <c r="BX116" s="160"/>
      <c r="BY116" s="160"/>
      <c r="BZ116" s="160"/>
      <c r="CA116" s="160"/>
      <c r="CB116" s="160"/>
      <c r="CC116" s="160"/>
      <c r="CD116" s="160"/>
      <c r="CE116" s="160"/>
      <c r="CF116" s="160"/>
      <c r="CG116" s="160"/>
      <c r="CH116" s="160"/>
      <c r="CI116" s="160"/>
      <c r="CJ116" s="160"/>
      <c r="CK116" s="160"/>
      <c r="CL116" s="160"/>
      <c r="CM116" s="160"/>
      <c r="CN116" s="160"/>
      <c r="CO116" s="160"/>
      <c r="CP116" s="160"/>
      <c r="CQ116" s="160"/>
      <c r="CR116" s="160"/>
      <c r="CS116" s="160"/>
      <c r="CT116" s="160"/>
      <c r="CU116" s="160"/>
      <c r="CV116" s="160"/>
      <c r="CW116" s="160"/>
      <c r="CX116" s="160"/>
      <c r="CY116" s="160"/>
      <c r="CZ116" s="160"/>
      <c r="DA116" s="160"/>
      <c r="DB116" s="160"/>
      <c r="DC116" s="160"/>
      <c r="DD116" s="160"/>
      <c r="DE116" s="160"/>
      <c r="DF116" s="160"/>
      <c r="DG116" s="160"/>
      <c r="DH116" s="160"/>
      <c r="DI116" s="160"/>
      <c r="DJ116" s="160"/>
      <c r="DK116" s="160"/>
      <c r="DL116" s="160"/>
      <c r="DM116" s="160"/>
      <c r="DN116" s="160"/>
      <c r="DO116" s="160"/>
      <c r="DP116" s="160"/>
      <c r="DQ116" s="160"/>
      <c r="DR116" s="160"/>
      <c r="DS116" s="160"/>
      <c r="DT116" s="160"/>
      <c r="DU116" s="160"/>
      <c r="DV116" s="160"/>
      <c r="DW116" s="160"/>
      <c r="DX116" s="160"/>
      <c r="DY116" s="160"/>
      <c r="DZ116" s="160"/>
      <c r="EA116" s="160"/>
      <c r="EB116" s="160"/>
      <c r="EC116" s="160"/>
      <c r="ED116" s="160"/>
      <c r="EE116" s="160"/>
      <c r="EF116" s="160"/>
      <c r="EG116" s="160"/>
      <c r="EH116" s="160"/>
      <c r="EI116" s="160"/>
      <c r="EJ116" s="160"/>
      <c r="EK116" s="160"/>
      <c r="EL116" s="160"/>
      <c r="EM116" s="160"/>
      <c r="EN116" s="160"/>
      <c r="EO116" s="160"/>
      <c r="EP116" s="160"/>
      <c r="EQ116" s="160"/>
      <c r="ER116" s="160"/>
      <c r="ES116" s="160"/>
      <c r="ET116" s="160"/>
      <c r="EU116" s="160"/>
      <c r="EV116" s="160"/>
      <c r="EW116" s="160"/>
      <c r="EX116" s="160"/>
      <c r="EY116" s="160"/>
      <c r="EZ116" s="160"/>
      <c r="FA116" s="160"/>
      <c r="FB116" s="160"/>
      <c r="FC116" s="160"/>
      <c r="FD116" s="160"/>
      <c r="FE116" s="160"/>
      <c r="FF116" s="160"/>
      <c r="FG116" s="160"/>
      <c r="FH116" s="160"/>
      <c r="FI116" s="160"/>
      <c r="FJ116" s="160"/>
      <c r="FK116" s="160"/>
      <c r="FL116" s="160"/>
      <c r="FM116" s="160"/>
      <c r="FN116" s="160"/>
      <c r="FO116" s="160"/>
      <c r="FP116" s="160"/>
      <c r="FQ116" s="160"/>
      <c r="FR116" s="160"/>
      <c r="FS116" s="160"/>
      <c r="FT116" s="160"/>
      <c r="FU116" s="160"/>
      <c r="FV116" s="160"/>
      <c r="FW116" s="160"/>
      <c r="FX116" s="160"/>
      <c r="FY116" s="160"/>
      <c r="FZ116" s="160"/>
      <c r="GA116" s="160"/>
      <c r="GB116" s="160"/>
      <c r="GC116" s="160"/>
      <c r="GD116" s="160"/>
      <c r="GE116" s="160"/>
      <c r="GF116" s="160"/>
      <c r="GG116" s="160"/>
      <c r="GH116" s="160"/>
      <c r="GI116" s="160"/>
      <c r="GJ116" s="160"/>
      <c r="GK116" s="160"/>
      <c r="GL116" s="160"/>
      <c r="GM116" s="160"/>
      <c r="GN116" s="160"/>
      <c r="GO116" s="160"/>
      <c r="GP116" s="160"/>
      <c r="GQ116" s="160"/>
      <c r="GR116" s="160"/>
      <c r="GS116" s="160"/>
      <c r="GT116" s="160"/>
      <c r="GU116" s="160"/>
      <c r="GV116" s="160"/>
      <c r="GW116" s="160"/>
      <c r="GX116" s="160"/>
      <c r="GY116" s="160"/>
      <c r="GZ116" s="160"/>
      <c r="HA116" s="160"/>
      <c r="HB116" s="160"/>
      <c r="HC116" s="160"/>
      <c r="HD116" s="160"/>
      <c r="HE116" s="160"/>
      <c r="HF116" s="160"/>
      <c r="HG116" s="160"/>
      <c r="HH116" s="160"/>
      <c r="HI116" s="160"/>
      <c r="HJ116" s="160"/>
      <c r="HK116" s="160"/>
      <c r="HL116" s="160"/>
      <c r="HM116" s="160"/>
      <c r="HN116" s="160"/>
      <c r="HO116" s="160"/>
      <c r="HP116" s="160"/>
      <c r="HQ116" s="160"/>
      <c r="HR116" s="160"/>
      <c r="HS116" s="160"/>
      <c r="HT116" s="160"/>
      <c r="HU116" s="160"/>
      <c r="HV116" s="160"/>
      <c r="HW116" s="160"/>
      <c r="HX116" s="160"/>
      <c r="HY116" s="160"/>
      <c r="HZ116" s="160"/>
      <c r="IA116" s="160"/>
      <c r="IB116" s="160"/>
      <c r="IC116" s="160"/>
      <c r="ID116" s="160"/>
      <c r="IE116" s="160"/>
      <c r="IF116" s="160"/>
      <c r="IG116" s="160"/>
      <c r="IH116" s="160"/>
      <c r="II116" s="160"/>
      <c r="IJ116" s="160"/>
      <c r="IK116" s="160"/>
      <c r="IL116" s="160"/>
      <c r="IM116" s="160"/>
      <c r="IN116" s="160"/>
      <c r="IO116" s="160"/>
      <c r="IP116" s="160"/>
      <c r="IQ116" s="160"/>
      <c r="IR116" s="160"/>
      <c r="IS116" s="160"/>
      <c r="IT116" s="160"/>
      <c r="IU116" s="160"/>
      <c r="IV116" s="160"/>
      <c r="IW116" s="160"/>
      <c r="IX116" s="160"/>
      <c r="IY116" s="160"/>
      <c r="IZ116" s="160"/>
      <c r="JA116" s="160"/>
      <c r="JB116" s="160"/>
      <c r="JC116" s="160"/>
      <c r="JD116" s="160"/>
      <c r="JE116" s="160"/>
      <c r="JF116" s="160"/>
      <c r="JG116" s="160"/>
      <c r="JH116" s="160"/>
      <c r="JI116" s="160"/>
      <c r="JJ116" s="160"/>
      <c r="JK116" s="160"/>
      <c r="JL116" s="160"/>
      <c r="JM116" s="160"/>
      <c r="JN116" s="160"/>
      <c r="JO116" s="160"/>
      <c r="JP116" s="160"/>
      <c r="JQ116" s="160"/>
      <c r="JR116" s="160"/>
      <c r="JS116" s="160"/>
      <c r="JT116" s="160"/>
      <c r="JU116" s="160"/>
      <c r="JV116" s="160"/>
      <c r="JW116" s="160"/>
      <c r="JX116" s="160"/>
      <c r="JY116" s="160"/>
      <c r="JZ116" s="160"/>
      <c r="KA116" s="160"/>
      <c r="KB116" s="160"/>
      <c r="KC116" s="160"/>
      <c r="KD116" s="160"/>
      <c r="KE116" s="160"/>
      <c r="KF116" s="160"/>
      <c r="KG116" s="160"/>
      <c r="KH116" s="160"/>
      <c r="KI116" s="160"/>
      <c r="KJ116" s="160"/>
      <c r="KK116" s="160"/>
      <c r="KL116" s="160"/>
      <c r="KM116" s="160"/>
      <c r="KN116" s="160"/>
      <c r="KO116" s="160"/>
      <c r="KP116" s="160"/>
      <c r="KQ116" s="160"/>
      <c r="KR116" s="160"/>
      <c r="KS116" s="160"/>
      <c r="KT116" s="160"/>
      <c r="KU116" s="160"/>
      <c r="KV116" s="160"/>
      <c r="KW116" s="160"/>
      <c r="KX116" s="160"/>
      <c r="KY116" s="160"/>
      <c r="KZ116" s="160"/>
      <c r="LA116" s="160"/>
      <c r="LB116" s="160"/>
      <c r="LC116" s="160"/>
      <c r="LD116" s="160"/>
      <c r="LE116" s="160"/>
      <c r="LF116" s="160"/>
      <c r="LG116" s="160"/>
      <c r="LH116" s="160"/>
      <c r="LI116" s="160"/>
      <c r="LJ116" s="160"/>
      <c r="LK116" s="160"/>
      <c r="LL116" s="160"/>
      <c r="LM116" s="160"/>
      <c r="LN116" s="160"/>
      <c r="LO116" s="160"/>
      <c r="LP116" s="160"/>
      <c r="LQ116" s="160"/>
      <c r="LR116" s="160"/>
      <c r="LS116" s="160"/>
      <c r="LT116" s="160"/>
      <c r="LU116" s="160"/>
      <c r="LV116" s="160"/>
      <c r="LW116" s="160"/>
      <c r="LX116" s="160"/>
      <c r="LY116" s="160"/>
      <c r="LZ116" s="160"/>
      <c r="MA116" s="160"/>
      <c r="MB116" s="160"/>
      <c r="MC116" s="160"/>
      <c r="MD116" s="160"/>
      <c r="ME116" s="160"/>
      <c r="MF116" s="160"/>
      <c r="MG116" s="160"/>
      <c r="MH116" s="160"/>
      <c r="MI116" s="160"/>
      <c r="MJ116" s="160"/>
      <c r="MK116" s="160"/>
      <c r="ML116" s="160"/>
      <c r="MM116" s="160"/>
      <c r="MN116" s="160"/>
      <c r="MO116" s="160"/>
      <c r="MP116" s="160"/>
      <c r="MQ116" s="160"/>
      <c r="MR116" s="160"/>
      <c r="MS116" s="160"/>
      <c r="MT116" s="160"/>
      <c r="MU116" s="160"/>
      <c r="MV116" s="160"/>
      <c r="MW116" s="160"/>
      <c r="MX116" s="160"/>
      <c r="MY116" s="160"/>
      <c r="MZ116" s="160"/>
      <c r="NA116" s="160"/>
      <c r="NB116" s="160"/>
      <c r="NC116" s="160"/>
      <c r="ND116" s="160"/>
      <c r="NE116" s="160"/>
      <c r="NF116" s="160"/>
      <c r="NG116" s="160"/>
      <c r="NH116" s="160"/>
      <c r="NI116" s="160"/>
      <c r="NJ116" s="160"/>
      <c r="NK116" s="160"/>
      <c r="NL116" s="160"/>
      <c r="NM116" s="160"/>
      <c r="NN116" s="160"/>
      <c r="NO116" s="160"/>
      <c r="NP116" s="160"/>
      <c r="NQ116" s="160"/>
      <c r="NR116" s="160"/>
      <c r="NS116" s="160"/>
      <c r="NT116" s="160"/>
      <c r="NU116" s="160"/>
      <c r="NV116" s="160"/>
      <c r="NW116" s="160"/>
      <c r="NX116" s="160"/>
      <c r="NY116" s="160"/>
      <c r="NZ116" s="160"/>
      <c r="OA116" s="160"/>
      <c r="OB116" s="160"/>
      <c r="OC116" s="160"/>
      <c r="OD116" s="160"/>
      <c r="OE116" s="160"/>
      <c r="OF116" s="160"/>
      <c r="OG116" s="160"/>
      <c r="OH116" s="160"/>
      <c r="OI116" s="160"/>
      <c r="OJ116" s="160"/>
      <c r="OK116" s="160"/>
      <c r="OL116" s="160"/>
      <c r="OM116" s="160"/>
      <c r="ON116" s="160"/>
      <c r="OO116" s="160"/>
      <c r="OP116" s="160"/>
      <c r="OQ116" s="160"/>
      <c r="OR116" s="160"/>
      <c r="OS116" s="160"/>
      <c r="OT116" s="160"/>
      <c r="OU116" s="160"/>
      <c r="OV116" s="160"/>
      <c r="OW116" s="160"/>
      <c r="OX116" s="160"/>
      <c r="OY116" s="160"/>
      <c r="OZ116" s="160"/>
      <c r="PA116" s="160"/>
      <c r="PB116" s="160"/>
      <c r="PC116" s="160"/>
      <c r="PD116" s="160"/>
      <c r="PE116" s="160"/>
      <c r="PF116" s="160"/>
      <c r="PG116" s="160"/>
      <c r="PH116" s="160"/>
      <c r="PI116" s="160"/>
      <c r="PJ116" s="160"/>
      <c r="PK116" s="160"/>
      <c r="PL116" s="160"/>
      <c r="PM116" s="160"/>
      <c r="PN116" s="160"/>
      <c r="PO116" s="160"/>
      <c r="PP116" s="160"/>
      <c r="PQ116" s="160"/>
      <c r="PR116" s="160"/>
      <c r="PS116" s="160"/>
      <c r="PT116" s="160"/>
      <c r="PU116" s="160"/>
      <c r="PV116" s="160"/>
      <c r="PW116" s="160"/>
      <c r="PX116" s="160"/>
      <c r="PY116" s="160"/>
      <c r="PZ116" s="160"/>
      <c r="QA116" s="160"/>
      <c r="QB116" s="160"/>
      <c r="QC116" s="160"/>
      <c r="QD116" s="160"/>
      <c r="QE116" s="160"/>
      <c r="QF116" s="160"/>
      <c r="QG116" s="160"/>
      <c r="QH116" s="160"/>
      <c r="QI116" s="160"/>
      <c r="QJ116" s="160"/>
      <c r="QK116" s="160"/>
      <c r="QL116" s="160"/>
      <c r="QM116" s="160"/>
      <c r="QN116" s="160"/>
      <c r="QO116" s="160"/>
      <c r="QP116" s="160"/>
      <c r="QQ116" s="160"/>
      <c r="QR116" s="160"/>
      <c r="QS116" s="160"/>
      <c r="QT116" s="160"/>
      <c r="QU116" s="160"/>
      <c r="QV116" s="160"/>
      <c r="QW116" s="160"/>
      <c r="QX116" s="160"/>
      <c r="QY116" s="160"/>
      <c r="QZ116" s="160"/>
      <c r="RA116" s="160"/>
      <c r="RB116" s="160"/>
      <c r="RC116" s="160"/>
      <c r="RD116" s="160"/>
      <c r="RE116" s="160"/>
      <c r="RF116" s="160"/>
      <c r="RG116" s="160"/>
      <c r="RH116" s="160"/>
      <c r="RI116" s="160"/>
      <c r="RJ116" s="160"/>
      <c r="RK116" s="160"/>
      <c r="RL116" s="160"/>
      <c r="RM116" s="160"/>
      <c r="RN116" s="160"/>
      <c r="RO116" s="160"/>
      <c r="RP116" s="160"/>
      <c r="RQ116" s="160"/>
      <c r="RR116" s="160"/>
      <c r="RS116" s="160"/>
      <c r="RT116" s="160"/>
      <c r="RU116" s="160"/>
      <c r="RV116" s="160"/>
      <c r="RW116" s="160"/>
      <c r="RX116" s="160"/>
      <c r="RY116" s="160"/>
      <c r="RZ116" s="160"/>
      <c r="SA116" s="160"/>
      <c r="SB116" s="160"/>
      <c r="SC116" s="160"/>
      <c r="SD116" s="160"/>
      <c r="SE116" s="160"/>
      <c r="SF116" s="160"/>
      <c r="SG116" s="160"/>
      <c r="SH116" s="160"/>
      <c r="SI116" s="160"/>
      <c r="SJ116" s="160"/>
      <c r="SK116" s="160"/>
      <c r="SL116" s="160"/>
      <c r="SM116" s="160"/>
      <c r="SN116" s="160"/>
      <c r="SO116" s="160"/>
      <c r="SP116" s="160"/>
      <c r="SQ116" s="160"/>
      <c r="SR116" s="160"/>
      <c r="SS116" s="160"/>
      <c r="ST116" s="160"/>
      <c r="SU116" s="160"/>
      <c r="SV116" s="160"/>
      <c r="SW116" s="160"/>
      <c r="SX116" s="160"/>
      <c r="SY116" s="160"/>
      <c r="SZ116" s="160"/>
      <c r="TA116" s="160"/>
      <c r="TB116" s="160"/>
      <c r="TC116" s="160"/>
      <c r="TD116" s="160"/>
      <c r="TE116" s="160"/>
      <c r="TF116" s="160"/>
    </row>
    <row r="117" spans="1:526">
      <c r="A117" s="160"/>
      <c r="B117" s="160"/>
      <c r="C117" s="160"/>
      <c r="D117" s="160"/>
      <c r="E117" s="160"/>
      <c r="F117" s="160"/>
      <c r="G117" s="160"/>
      <c r="H117" s="160"/>
      <c r="I117" s="160"/>
      <c r="J117" s="160"/>
      <c r="K117" s="160"/>
      <c r="L117" s="160"/>
      <c r="M117" s="160"/>
      <c r="N117" s="160"/>
      <c r="O117" s="160"/>
      <c r="P117" s="160"/>
      <c r="Q117" s="160"/>
      <c r="R117" s="160"/>
      <c r="S117" s="160"/>
      <c r="T117" s="160"/>
      <c r="U117" s="160"/>
      <c r="V117" s="160"/>
      <c r="W117" s="160"/>
      <c r="X117" s="160"/>
      <c r="Y117" s="160"/>
      <c r="Z117" s="160"/>
      <c r="AA117" s="160"/>
      <c r="AB117" s="160"/>
      <c r="AC117" s="160"/>
      <c r="AD117" s="160"/>
      <c r="AE117" s="160"/>
      <c r="AF117" s="160"/>
      <c r="AG117" s="160"/>
      <c r="AH117" s="160"/>
      <c r="AI117" s="160"/>
      <c r="AJ117" s="160"/>
      <c r="AK117" s="160"/>
      <c r="AL117" s="160"/>
      <c r="AM117" s="160"/>
      <c r="AN117" s="160"/>
      <c r="AO117" s="160"/>
      <c r="AP117" s="160"/>
      <c r="AQ117" s="160"/>
      <c r="AR117" s="160"/>
      <c r="AS117" s="160"/>
      <c r="AT117" s="160"/>
      <c r="AU117" s="160"/>
      <c r="AV117" s="160"/>
      <c r="AW117" s="160"/>
      <c r="AX117" s="160"/>
      <c r="AY117" s="160"/>
      <c r="AZ117" s="160"/>
      <c r="BA117" s="160"/>
      <c r="BB117" s="160"/>
      <c r="BC117" s="160"/>
      <c r="BD117" s="160"/>
      <c r="BE117" s="160"/>
      <c r="BF117" s="160"/>
      <c r="BG117" s="160"/>
      <c r="BH117" s="160"/>
      <c r="BI117" s="160"/>
      <c r="BJ117" s="160"/>
      <c r="BK117" s="160"/>
      <c r="BL117" s="160"/>
      <c r="BM117" s="160"/>
      <c r="BN117" s="160"/>
      <c r="BO117" s="160"/>
      <c r="BP117" s="160"/>
      <c r="BQ117" s="160"/>
      <c r="BR117" s="160"/>
      <c r="BS117" s="160"/>
      <c r="BT117" s="160"/>
      <c r="BU117" s="160"/>
      <c r="BV117" s="160"/>
      <c r="BW117" s="160"/>
      <c r="BX117" s="160"/>
      <c r="BY117" s="160"/>
      <c r="BZ117" s="160"/>
      <c r="CA117" s="160"/>
      <c r="CB117" s="160"/>
      <c r="CC117" s="160"/>
      <c r="CD117" s="160"/>
      <c r="CE117" s="160"/>
      <c r="CF117" s="160"/>
      <c r="CG117" s="160"/>
      <c r="CH117" s="160"/>
      <c r="CI117" s="160"/>
      <c r="CJ117" s="160"/>
      <c r="CK117" s="160"/>
      <c r="CL117" s="160"/>
      <c r="CM117" s="160"/>
      <c r="CN117" s="160"/>
      <c r="CO117" s="160"/>
      <c r="CP117" s="160"/>
      <c r="CQ117" s="160"/>
      <c r="CR117" s="160"/>
      <c r="CS117" s="160"/>
      <c r="CT117" s="160"/>
      <c r="CU117" s="160"/>
      <c r="CV117" s="160"/>
      <c r="CW117" s="160"/>
      <c r="CX117" s="160"/>
      <c r="CY117" s="160"/>
      <c r="CZ117" s="160"/>
      <c r="DA117" s="160"/>
      <c r="DB117" s="160"/>
      <c r="DC117" s="160"/>
      <c r="DD117" s="160"/>
      <c r="DE117" s="160"/>
      <c r="DF117" s="160"/>
      <c r="DG117" s="160"/>
      <c r="DH117" s="160"/>
      <c r="DI117" s="160"/>
      <c r="DJ117" s="160"/>
      <c r="DK117" s="160"/>
      <c r="DL117" s="160"/>
      <c r="DM117" s="160"/>
      <c r="DN117" s="160"/>
      <c r="DO117" s="160"/>
      <c r="DP117" s="160"/>
      <c r="DQ117" s="160"/>
      <c r="DR117" s="160"/>
      <c r="DS117" s="160"/>
      <c r="DT117" s="160"/>
      <c r="DU117" s="160"/>
      <c r="DV117" s="160"/>
      <c r="DW117" s="160"/>
      <c r="DX117" s="160"/>
      <c r="DY117" s="160"/>
      <c r="DZ117" s="160"/>
      <c r="EA117" s="160"/>
      <c r="EB117" s="160"/>
      <c r="EC117" s="160"/>
      <c r="ED117" s="160"/>
      <c r="EE117" s="160"/>
      <c r="EF117" s="160"/>
      <c r="EG117" s="160"/>
      <c r="EH117" s="160"/>
      <c r="EI117" s="160"/>
      <c r="EJ117" s="160"/>
      <c r="EK117" s="160"/>
      <c r="EL117" s="160"/>
      <c r="EM117" s="160"/>
      <c r="EN117" s="160"/>
      <c r="EO117" s="160"/>
      <c r="EP117" s="160"/>
      <c r="EQ117" s="160"/>
      <c r="ER117" s="160"/>
      <c r="ES117" s="160"/>
      <c r="ET117" s="160"/>
      <c r="EU117" s="160"/>
      <c r="EV117" s="160"/>
      <c r="EW117" s="160"/>
      <c r="EX117" s="160"/>
      <c r="EY117" s="160"/>
      <c r="EZ117" s="160"/>
      <c r="FA117" s="160"/>
      <c r="FB117" s="160"/>
      <c r="FC117" s="160"/>
      <c r="FD117" s="160"/>
      <c r="FE117" s="160"/>
      <c r="FF117" s="160"/>
      <c r="FG117" s="160"/>
      <c r="FH117" s="160"/>
      <c r="FI117" s="160"/>
      <c r="FJ117" s="160"/>
      <c r="FK117" s="160"/>
      <c r="FL117" s="160"/>
      <c r="FM117" s="160"/>
      <c r="FN117" s="160"/>
      <c r="FO117" s="160"/>
      <c r="FP117" s="160"/>
      <c r="FQ117" s="160"/>
      <c r="FR117" s="160"/>
      <c r="FS117" s="160"/>
      <c r="FT117" s="160"/>
      <c r="FU117" s="160"/>
      <c r="FV117" s="160"/>
      <c r="FW117" s="160"/>
      <c r="FX117" s="160"/>
      <c r="FY117" s="160"/>
      <c r="FZ117" s="160"/>
      <c r="GA117" s="160"/>
      <c r="GB117" s="160"/>
      <c r="GC117" s="160"/>
      <c r="GD117" s="160"/>
      <c r="GE117" s="160"/>
      <c r="GF117" s="160"/>
      <c r="GG117" s="160"/>
      <c r="GH117" s="160"/>
      <c r="GI117" s="160"/>
      <c r="GJ117" s="160"/>
      <c r="GK117" s="160"/>
      <c r="GL117" s="160"/>
      <c r="GM117" s="160"/>
      <c r="GN117" s="160"/>
      <c r="GO117" s="160"/>
      <c r="GP117" s="160"/>
      <c r="GQ117" s="160"/>
      <c r="GR117" s="160"/>
      <c r="GS117" s="160"/>
      <c r="GT117" s="160"/>
      <c r="GU117" s="160"/>
      <c r="GV117" s="160"/>
      <c r="GW117" s="160"/>
      <c r="GX117" s="160"/>
      <c r="GY117" s="160"/>
      <c r="GZ117" s="160"/>
      <c r="HA117" s="160"/>
      <c r="HB117" s="160"/>
      <c r="HC117" s="160"/>
      <c r="HD117" s="160"/>
      <c r="HE117" s="160"/>
      <c r="HF117" s="160"/>
      <c r="HG117" s="160"/>
      <c r="HH117" s="160"/>
      <c r="HI117" s="160"/>
      <c r="HJ117" s="160"/>
      <c r="HK117" s="160"/>
      <c r="HL117" s="160"/>
      <c r="HM117" s="160"/>
      <c r="HN117" s="160"/>
      <c r="HO117" s="160"/>
      <c r="HP117" s="160"/>
      <c r="HQ117" s="160"/>
      <c r="HR117" s="160"/>
      <c r="HS117" s="160"/>
      <c r="HT117" s="160"/>
      <c r="HU117" s="160"/>
      <c r="HV117" s="160"/>
      <c r="HW117" s="160"/>
      <c r="HX117" s="160"/>
      <c r="HY117" s="160"/>
      <c r="HZ117" s="160"/>
      <c r="IA117" s="160"/>
      <c r="IB117" s="160"/>
      <c r="IC117" s="160"/>
      <c r="ID117" s="160"/>
      <c r="IE117" s="160"/>
      <c r="IF117" s="160"/>
      <c r="IG117" s="160"/>
      <c r="IH117" s="160"/>
      <c r="II117" s="160"/>
      <c r="IJ117" s="160"/>
      <c r="IK117" s="160"/>
      <c r="IL117" s="160"/>
      <c r="IM117" s="160"/>
      <c r="IN117" s="160"/>
      <c r="IO117" s="160"/>
      <c r="IP117" s="160"/>
      <c r="IQ117" s="160"/>
      <c r="IR117" s="160"/>
      <c r="IS117" s="160"/>
      <c r="IT117" s="160"/>
      <c r="IU117" s="160"/>
      <c r="IV117" s="160"/>
      <c r="IW117" s="160"/>
      <c r="IX117" s="160"/>
      <c r="IY117" s="160"/>
      <c r="IZ117" s="160"/>
      <c r="JA117" s="160"/>
      <c r="JB117" s="160"/>
      <c r="JC117" s="160"/>
      <c r="JD117" s="160"/>
      <c r="JE117" s="160"/>
      <c r="JF117" s="160"/>
      <c r="JG117" s="160"/>
      <c r="JH117" s="160"/>
      <c r="JI117" s="160"/>
      <c r="JJ117" s="160"/>
      <c r="JK117" s="160"/>
      <c r="JL117" s="160"/>
      <c r="JM117" s="160"/>
      <c r="JN117" s="160"/>
      <c r="JO117" s="160"/>
      <c r="JP117" s="160"/>
      <c r="JQ117" s="160"/>
      <c r="JR117" s="160"/>
      <c r="JS117" s="160"/>
      <c r="JT117" s="160"/>
      <c r="JU117" s="160"/>
      <c r="JV117" s="160"/>
      <c r="JW117" s="160"/>
      <c r="JX117" s="160"/>
      <c r="JY117" s="160"/>
      <c r="JZ117" s="160"/>
      <c r="KA117" s="160"/>
      <c r="KB117" s="160"/>
      <c r="KC117" s="160"/>
      <c r="KD117" s="160"/>
      <c r="KE117" s="160"/>
      <c r="KF117" s="160"/>
      <c r="KG117" s="160"/>
      <c r="KH117" s="160"/>
      <c r="KI117" s="160"/>
      <c r="KJ117" s="160"/>
      <c r="KK117" s="160"/>
      <c r="KL117" s="160"/>
      <c r="KM117" s="160"/>
      <c r="KN117" s="160"/>
      <c r="KO117" s="160"/>
      <c r="KP117" s="160"/>
      <c r="KQ117" s="160"/>
      <c r="KR117" s="160"/>
      <c r="KS117" s="160"/>
      <c r="KT117" s="160"/>
      <c r="KU117" s="160"/>
      <c r="KV117" s="160"/>
      <c r="KW117" s="160"/>
      <c r="KX117" s="160"/>
      <c r="KY117" s="160"/>
      <c r="KZ117" s="160"/>
      <c r="LA117" s="160"/>
      <c r="LB117" s="160"/>
      <c r="LC117" s="160"/>
      <c r="LD117" s="160"/>
      <c r="LE117" s="160"/>
      <c r="LF117" s="160"/>
      <c r="LG117" s="160"/>
      <c r="LH117" s="160"/>
      <c r="LI117" s="160"/>
      <c r="LJ117" s="160"/>
      <c r="LK117" s="160"/>
      <c r="LL117" s="160"/>
      <c r="LM117" s="160"/>
      <c r="LN117" s="160"/>
      <c r="LO117" s="160"/>
      <c r="LP117" s="160"/>
      <c r="LQ117" s="160"/>
      <c r="LR117" s="160"/>
      <c r="LS117" s="160"/>
      <c r="LT117" s="160"/>
      <c r="LU117" s="160"/>
      <c r="LV117" s="160"/>
      <c r="LW117" s="160"/>
      <c r="LX117" s="160"/>
      <c r="LY117" s="160"/>
      <c r="LZ117" s="160"/>
      <c r="MA117" s="160"/>
      <c r="MB117" s="160"/>
      <c r="MC117" s="160"/>
      <c r="MD117" s="160"/>
      <c r="ME117" s="160"/>
      <c r="MF117" s="160"/>
      <c r="MG117" s="160"/>
      <c r="MH117" s="160"/>
      <c r="MI117" s="160"/>
      <c r="MJ117" s="160"/>
      <c r="MK117" s="160"/>
      <c r="ML117" s="160"/>
      <c r="MM117" s="160"/>
      <c r="MN117" s="160"/>
      <c r="MO117" s="160"/>
      <c r="MP117" s="160"/>
      <c r="MQ117" s="160"/>
      <c r="MR117" s="160"/>
      <c r="MS117" s="160"/>
      <c r="MT117" s="160"/>
      <c r="MU117" s="160"/>
      <c r="MV117" s="160"/>
      <c r="MW117" s="160"/>
      <c r="MX117" s="160"/>
      <c r="MY117" s="160"/>
      <c r="MZ117" s="160"/>
      <c r="NA117" s="160"/>
      <c r="NB117" s="160"/>
      <c r="NC117" s="160"/>
      <c r="ND117" s="160"/>
      <c r="NE117" s="160"/>
      <c r="NF117" s="160"/>
      <c r="NG117" s="160"/>
      <c r="NH117" s="160"/>
      <c r="NI117" s="160"/>
      <c r="NJ117" s="160"/>
      <c r="NK117" s="160"/>
      <c r="NL117" s="160"/>
      <c r="NM117" s="160"/>
      <c r="NN117" s="160"/>
      <c r="NO117" s="160"/>
      <c r="NP117" s="160"/>
      <c r="NQ117" s="160"/>
      <c r="NR117" s="160"/>
      <c r="NS117" s="160"/>
      <c r="NT117" s="160"/>
      <c r="NU117" s="160"/>
      <c r="NV117" s="160"/>
      <c r="NW117" s="160"/>
      <c r="NX117" s="160"/>
      <c r="NY117" s="160"/>
      <c r="NZ117" s="160"/>
      <c r="OA117" s="160"/>
      <c r="OB117" s="160"/>
      <c r="OC117" s="160"/>
      <c r="OD117" s="160"/>
      <c r="OE117" s="160"/>
      <c r="OF117" s="160"/>
      <c r="OG117" s="160"/>
      <c r="OH117" s="160"/>
      <c r="OI117" s="160"/>
      <c r="OJ117" s="160"/>
      <c r="OK117" s="160"/>
      <c r="OL117" s="160"/>
      <c r="OM117" s="160"/>
      <c r="ON117" s="160"/>
      <c r="OO117" s="160"/>
      <c r="OP117" s="160"/>
      <c r="OQ117" s="160"/>
      <c r="OR117" s="160"/>
      <c r="OS117" s="160"/>
      <c r="OT117" s="160"/>
      <c r="OU117" s="160"/>
      <c r="OV117" s="160"/>
      <c r="OW117" s="160"/>
      <c r="OX117" s="160"/>
      <c r="OY117" s="160"/>
      <c r="OZ117" s="160"/>
      <c r="PA117" s="160"/>
      <c r="PB117" s="160"/>
      <c r="PC117" s="160"/>
      <c r="PD117" s="160"/>
      <c r="PE117" s="160"/>
      <c r="PF117" s="160"/>
      <c r="PG117" s="160"/>
      <c r="PH117" s="160"/>
      <c r="PI117" s="160"/>
      <c r="PJ117" s="160"/>
      <c r="PK117" s="160"/>
      <c r="PL117" s="160"/>
      <c r="PM117" s="160"/>
      <c r="PN117" s="160"/>
      <c r="PO117" s="160"/>
      <c r="PP117" s="160"/>
      <c r="PQ117" s="160"/>
      <c r="PR117" s="160"/>
      <c r="PS117" s="160"/>
      <c r="PT117" s="160"/>
      <c r="PU117" s="160"/>
      <c r="PV117" s="160"/>
      <c r="PW117" s="160"/>
      <c r="PX117" s="160"/>
      <c r="PY117" s="160"/>
      <c r="PZ117" s="160"/>
      <c r="QA117" s="160"/>
      <c r="QB117" s="160"/>
      <c r="QC117" s="160"/>
      <c r="QD117" s="160"/>
      <c r="QE117" s="160"/>
      <c r="QF117" s="160"/>
      <c r="QG117" s="160"/>
      <c r="QH117" s="160"/>
      <c r="QI117" s="160"/>
      <c r="QJ117" s="160"/>
      <c r="QK117" s="160"/>
      <c r="QL117" s="160"/>
      <c r="QM117" s="160"/>
      <c r="QN117" s="160"/>
      <c r="QO117" s="160"/>
      <c r="QP117" s="160"/>
      <c r="QQ117" s="160"/>
      <c r="QR117" s="160"/>
      <c r="QS117" s="160"/>
      <c r="QT117" s="160"/>
      <c r="QU117" s="160"/>
      <c r="QV117" s="160"/>
      <c r="QW117" s="160"/>
      <c r="QX117" s="160"/>
      <c r="QY117" s="160"/>
      <c r="QZ117" s="160"/>
      <c r="RA117" s="160"/>
      <c r="RB117" s="160"/>
      <c r="RC117" s="160"/>
      <c r="RD117" s="160"/>
      <c r="RE117" s="160"/>
      <c r="RF117" s="160"/>
      <c r="RG117" s="160"/>
      <c r="RH117" s="160"/>
      <c r="RI117" s="160"/>
      <c r="RJ117" s="160"/>
      <c r="RK117" s="160"/>
      <c r="RL117" s="160"/>
      <c r="RM117" s="160"/>
      <c r="RN117" s="160"/>
      <c r="RO117" s="160"/>
      <c r="RP117" s="160"/>
      <c r="RQ117" s="160"/>
      <c r="RR117" s="160"/>
      <c r="RS117" s="160"/>
      <c r="RT117" s="160"/>
      <c r="RU117" s="160"/>
      <c r="RV117" s="160"/>
      <c r="RW117" s="160"/>
      <c r="RX117" s="160"/>
      <c r="RY117" s="160"/>
      <c r="RZ117" s="160"/>
      <c r="SA117" s="160"/>
      <c r="SB117" s="160"/>
      <c r="SC117" s="160"/>
      <c r="SD117" s="160"/>
      <c r="SE117" s="160"/>
      <c r="SF117" s="160"/>
      <c r="SG117" s="160"/>
      <c r="SH117" s="160"/>
      <c r="SI117" s="160"/>
      <c r="SJ117" s="160"/>
      <c r="SK117" s="160"/>
      <c r="SL117" s="160"/>
      <c r="SM117" s="160"/>
      <c r="SN117" s="160"/>
      <c r="SO117" s="160"/>
      <c r="SP117" s="160"/>
      <c r="SQ117" s="160"/>
      <c r="SR117" s="160"/>
      <c r="SS117" s="160"/>
      <c r="ST117" s="160"/>
      <c r="SU117" s="160"/>
      <c r="SV117" s="160"/>
      <c r="SW117" s="160"/>
      <c r="SX117" s="160"/>
      <c r="SY117" s="160"/>
      <c r="SZ117" s="160"/>
      <c r="TA117" s="160"/>
      <c r="TB117" s="160"/>
      <c r="TC117" s="160"/>
      <c r="TD117" s="160"/>
      <c r="TE117" s="160"/>
      <c r="TF117" s="160"/>
    </row>
    <row r="118" spans="1:526">
      <c r="A118" s="160"/>
      <c r="B118" s="160"/>
      <c r="C118" s="160"/>
      <c r="D118" s="160"/>
      <c r="E118" s="160"/>
      <c r="F118" s="160"/>
      <c r="G118" s="160"/>
      <c r="H118" s="160"/>
      <c r="I118" s="160"/>
      <c r="J118" s="160"/>
      <c r="K118" s="160"/>
      <c r="L118" s="160"/>
      <c r="M118" s="160"/>
      <c r="N118" s="160"/>
      <c r="O118" s="160"/>
      <c r="P118" s="160"/>
      <c r="Q118" s="160"/>
      <c r="R118" s="160"/>
      <c r="S118" s="160"/>
      <c r="T118" s="160"/>
      <c r="U118" s="160"/>
      <c r="V118" s="160"/>
      <c r="W118" s="160"/>
      <c r="X118" s="160"/>
      <c r="Y118" s="160"/>
      <c r="Z118" s="160"/>
      <c r="AA118" s="160"/>
      <c r="AB118" s="160"/>
      <c r="AC118" s="160"/>
      <c r="AD118" s="160"/>
      <c r="AE118" s="160"/>
      <c r="AF118" s="160"/>
      <c r="AG118" s="160"/>
      <c r="AH118" s="160"/>
      <c r="AI118" s="160"/>
      <c r="AJ118" s="160"/>
      <c r="AK118" s="160"/>
      <c r="AL118" s="160"/>
      <c r="AM118" s="160"/>
      <c r="AN118" s="160"/>
      <c r="AO118" s="160"/>
      <c r="AP118" s="160"/>
      <c r="AQ118" s="160"/>
      <c r="AR118" s="160"/>
      <c r="AS118" s="160"/>
      <c r="AT118" s="160"/>
      <c r="AU118" s="160"/>
      <c r="AV118" s="160"/>
      <c r="AW118" s="160"/>
      <c r="AX118" s="160"/>
      <c r="AY118" s="160"/>
      <c r="AZ118" s="160"/>
      <c r="BA118" s="160"/>
      <c r="BB118" s="160"/>
      <c r="BC118" s="160"/>
      <c r="BD118" s="160"/>
      <c r="BE118" s="160"/>
      <c r="BF118" s="160"/>
      <c r="BG118" s="160"/>
      <c r="BH118" s="160"/>
      <c r="BI118" s="160"/>
      <c r="BJ118" s="160"/>
      <c r="BK118" s="160"/>
      <c r="BL118" s="160"/>
      <c r="BM118" s="160"/>
      <c r="BN118" s="160"/>
      <c r="BO118" s="160"/>
      <c r="BP118" s="160"/>
      <c r="BQ118" s="160"/>
      <c r="BR118" s="160"/>
      <c r="BS118" s="160"/>
      <c r="BT118" s="160"/>
      <c r="BU118" s="160"/>
      <c r="BV118" s="160"/>
      <c r="BW118" s="160"/>
      <c r="BX118" s="160"/>
      <c r="BY118" s="160"/>
      <c r="BZ118" s="160"/>
      <c r="CA118" s="160"/>
      <c r="CB118" s="160"/>
      <c r="CC118" s="160"/>
      <c r="CD118" s="160"/>
      <c r="CE118" s="160"/>
      <c r="CF118" s="160"/>
      <c r="CG118" s="160"/>
      <c r="CH118" s="160"/>
      <c r="CI118" s="160"/>
      <c r="CJ118" s="160"/>
      <c r="CK118" s="160"/>
      <c r="CL118" s="160"/>
      <c r="CM118" s="160"/>
      <c r="CN118" s="160"/>
      <c r="CO118" s="160"/>
      <c r="CP118" s="160"/>
      <c r="CQ118" s="160"/>
      <c r="CR118" s="160"/>
      <c r="CS118" s="160"/>
      <c r="CT118" s="160"/>
      <c r="CU118" s="160"/>
      <c r="CV118" s="160"/>
      <c r="CW118" s="160"/>
      <c r="CX118" s="160"/>
      <c r="CY118" s="160"/>
      <c r="CZ118" s="160"/>
      <c r="DA118" s="160"/>
      <c r="DB118" s="160"/>
      <c r="DC118" s="160"/>
      <c r="DD118" s="160"/>
      <c r="DE118" s="160"/>
      <c r="DF118" s="160"/>
      <c r="DG118" s="160"/>
      <c r="DH118" s="160"/>
      <c r="DI118" s="160"/>
      <c r="DJ118" s="160"/>
      <c r="DK118" s="160"/>
      <c r="DL118" s="160"/>
      <c r="DM118" s="160"/>
      <c r="DN118" s="160"/>
      <c r="DO118" s="160"/>
      <c r="DP118" s="160"/>
      <c r="DQ118" s="160"/>
      <c r="DR118" s="160"/>
      <c r="DS118" s="160"/>
      <c r="DT118" s="160"/>
      <c r="DU118" s="160"/>
      <c r="DV118" s="160"/>
      <c r="DW118" s="160"/>
      <c r="DX118" s="160"/>
      <c r="DY118" s="160"/>
      <c r="DZ118" s="160"/>
      <c r="EA118" s="160"/>
      <c r="EB118" s="160"/>
      <c r="EC118" s="160"/>
      <c r="ED118" s="160"/>
      <c r="EE118" s="160"/>
      <c r="EF118" s="160"/>
      <c r="EG118" s="160"/>
      <c r="EH118" s="160"/>
      <c r="EI118" s="160"/>
      <c r="EJ118" s="160"/>
      <c r="EK118" s="160"/>
      <c r="EL118" s="160"/>
      <c r="EM118" s="160"/>
      <c r="EN118" s="160"/>
      <c r="EO118" s="160"/>
      <c r="EP118" s="160"/>
      <c r="EQ118" s="160"/>
      <c r="ER118" s="160"/>
      <c r="ES118" s="160"/>
      <c r="ET118" s="160"/>
      <c r="EU118" s="160"/>
      <c r="EV118" s="160"/>
      <c r="EW118" s="160"/>
      <c r="EX118" s="160"/>
      <c r="EY118" s="160"/>
      <c r="EZ118" s="160"/>
      <c r="FA118" s="160"/>
      <c r="FB118" s="160"/>
      <c r="FC118" s="160"/>
      <c r="FD118" s="160"/>
      <c r="FE118" s="160"/>
      <c r="FF118" s="160"/>
      <c r="FG118" s="160"/>
      <c r="FH118" s="160"/>
      <c r="FI118" s="160"/>
      <c r="FJ118" s="160"/>
      <c r="FK118" s="160"/>
      <c r="FL118" s="160"/>
      <c r="FM118" s="160"/>
      <c r="FN118" s="160"/>
      <c r="FO118" s="160"/>
      <c r="FP118" s="160"/>
      <c r="FQ118" s="160"/>
      <c r="FR118" s="160"/>
      <c r="FS118" s="160"/>
      <c r="FT118" s="160"/>
      <c r="FU118" s="160"/>
      <c r="FV118" s="160"/>
      <c r="FW118" s="160"/>
      <c r="FX118" s="160"/>
      <c r="FY118" s="160"/>
      <c r="FZ118" s="160"/>
      <c r="GA118" s="160"/>
      <c r="GB118" s="160"/>
      <c r="GC118" s="160"/>
      <c r="GD118" s="160"/>
      <c r="GE118" s="160"/>
      <c r="GF118" s="160"/>
      <c r="GG118" s="160"/>
      <c r="GH118" s="160"/>
      <c r="GI118" s="160"/>
      <c r="GJ118" s="160"/>
      <c r="GK118" s="160"/>
      <c r="GL118" s="160"/>
      <c r="GM118" s="160"/>
      <c r="GN118" s="160"/>
      <c r="GO118" s="160"/>
      <c r="GP118" s="160"/>
      <c r="GQ118" s="160"/>
      <c r="GR118" s="160"/>
      <c r="GS118" s="160"/>
      <c r="GT118" s="160"/>
      <c r="GU118" s="160"/>
      <c r="GV118" s="160"/>
      <c r="GW118" s="160"/>
      <c r="GX118" s="160"/>
      <c r="GY118" s="160"/>
      <c r="GZ118" s="160"/>
      <c r="HA118" s="160"/>
      <c r="HB118" s="160"/>
      <c r="HC118" s="160"/>
      <c r="HD118" s="160"/>
      <c r="HE118" s="160"/>
      <c r="HF118" s="160"/>
      <c r="HG118" s="160"/>
      <c r="HH118" s="160"/>
      <c r="HI118" s="160"/>
      <c r="HJ118" s="160"/>
      <c r="HK118" s="160"/>
      <c r="HL118" s="160"/>
      <c r="HM118" s="160"/>
      <c r="HN118" s="160"/>
      <c r="HO118" s="160"/>
      <c r="HP118" s="160"/>
      <c r="HQ118" s="160"/>
      <c r="HR118" s="160"/>
      <c r="HS118" s="160"/>
      <c r="HT118" s="160"/>
      <c r="HU118" s="160"/>
      <c r="HV118" s="160"/>
      <c r="HW118" s="160"/>
      <c r="HX118" s="160"/>
      <c r="HY118" s="160"/>
      <c r="HZ118" s="160"/>
      <c r="IA118" s="160"/>
      <c r="IB118" s="160"/>
      <c r="IC118" s="160"/>
      <c r="ID118" s="160"/>
      <c r="IE118" s="160"/>
      <c r="IF118" s="160"/>
      <c r="IG118" s="160"/>
      <c r="IH118" s="160"/>
      <c r="II118" s="160"/>
      <c r="IJ118" s="160"/>
      <c r="IK118" s="160"/>
      <c r="IL118" s="160"/>
      <c r="IM118" s="160"/>
      <c r="IN118" s="160"/>
      <c r="IO118" s="160"/>
      <c r="IP118" s="160"/>
      <c r="IQ118" s="160"/>
      <c r="IR118" s="160"/>
      <c r="IS118" s="160"/>
      <c r="IT118" s="160"/>
      <c r="IU118" s="160"/>
      <c r="IV118" s="160"/>
      <c r="IW118" s="160"/>
      <c r="IX118" s="160"/>
      <c r="IY118" s="160"/>
      <c r="IZ118" s="160"/>
      <c r="JA118" s="160"/>
      <c r="JB118" s="160"/>
      <c r="JC118" s="160"/>
      <c r="JD118" s="160"/>
      <c r="JE118" s="160"/>
      <c r="JF118" s="160"/>
      <c r="JG118" s="160"/>
      <c r="JH118" s="160"/>
      <c r="JI118" s="160"/>
      <c r="JJ118" s="160"/>
      <c r="JK118" s="160"/>
      <c r="JL118" s="160"/>
      <c r="JM118" s="160"/>
      <c r="JN118" s="160"/>
      <c r="JO118" s="160"/>
      <c r="JP118" s="160"/>
      <c r="JQ118" s="160"/>
      <c r="JR118" s="160"/>
      <c r="JS118" s="160"/>
      <c r="JT118" s="160"/>
      <c r="JU118" s="160"/>
      <c r="JV118" s="160"/>
      <c r="JW118" s="160"/>
      <c r="JX118" s="160"/>
      <c r="JY118" s="160"/>
      <c r="JZ118" s="160"/>
      <c r="KA118" s="160"/>
      <c r="KB118" s="160"/>
      <c r="KC118" s="160"/>
      <c r="KD118" s="160"/>
      <c r="KE118" s="160"/>
      <c r="KF118" s="160"/>
      <c r="KG118" s="160"/>
      <c r="KH118" s="160"/>
      <c r="KI118" s="160"/>
      <c r="KJ118" s="160"/>
      <c r="KK118" s="160"/>
      <c r="KL118" s="160"/>
      <c r="KM118" s="160"/>
      <c r="KN118" s="160"/>
      <c r="KO118" s="160"/>
      <c r="KP118" s="160"/>
      <c r="KQ118" s="160"/>
      <c r="KR118" s="160"/>
      <c r="KS118" s="160"/>
      <c r="KT118" s="160"/>
      <c r="KU118" s="160"/>
      <c r="KV118" s="160"/>
      <c r="KW118" s="160"/>
      <c r="KX118" s="160"/>
      <c r="KY118" s="160"/>
      <c r="KZ118" s="160"/>
      <c r="LA118" s="160"/>
      <c r="LB118" s="160"/>
      <c r="LC118" s="160"/>
      <c r="LD118" s="160"/>
      <c r="LE118" s="160"/>
      <c r="LF118" s="160"/>
      <c r="LG118" s="160"/>
      <c r="LH118" s="160"/>
      <c r="LI118" s="160"/>
      <c r="LJ118" s="160"/>
      <c r="LK118" s="160"/>
      <c r="LL118" s="160"/>
      <c r="LM118" s="160"/>
      <c r="LN118" s="160"/>
      <c r="LO118" s="160"/>
      <c r="LP118" s="160"/>
      <c r="LQ118" s="160"/>
      <c r="LR118" s="160"/>
      <c r="LS118" s="160"/>
      <c r="LT118" s="160"/>
      <c r="LU118" s="160"/>
      <c r="LV118" s="160"/>
      <c r="LW118" s="160"/>
      <c r="LX118" s="160"/>
      <c r="LY118" s="160"/>
      <c r="LZ118" s="160"/>
      <c r="MA118" s="160"/>
      <c r="MB118" s="160"/>
      <c r="MC118" s="160"/>
      <c r="MD118" s="160"/>
      <c r="ME118" s="160"/>
      <c r="MF118" s="160"/>
      <c r="MG118" s="160"/>
      <c r="MH118" s="160"/>
      <c r="MI118" s="160"/>
      <c r="MJ118" s="160"/>
      <c r="MK118" s="160"/>
      <c r="ML118" s="160"/>
      <c r="MM118" s="160"/>
      <c r="MN118" s="160"/>
      <c r="MO118" s="160"/>
      <c r="MP118" s="160"/>
      <c r="MQ118" s="160"/>
      <c r="MR118" s="160"/>
      <c r="MS118" s="160"/>
      <c r="MT118" s="160"/>
      <c r="MU118" s="160"/>
      <c r="MV118" s="160"/>
      <c r="MW118" s="160"/>
      <c r="MX118" s="160"/>
      <c r="MY118" s="160"/>
      <c r="MZ118" s="160"/>
      <c r="NA118" s="160"/>
      <c r="NB118" s="160"/>
      <c r="NC118" s="160"/>
      <c r="ND118" s="160"/>
      <c r="NE118" s="160"/>
      <c r="NF118" s="160"/>
      <c r="NG118" s="160"/>
      <c r="NH118" s="160"/>
      <c r="NI118" s="160"/>
      <c r="NJ118" s="160"/>
      <c r="NK118" s="160"/>
      <c r="NL118" s="160"/>
      <c r="NM118" s="160"/>
      <c r="NN118" s="160"/>
      <c r="NO118" s="160"/>
      <c r="NP118" s="160"/>
      <c r="NQ118" s="160"/>
      <c r="NR118" s="160"/>
      <c r="NS118" s="160"/>
      <c r="NT118" s="160"/>
      <c r="NU118" s="160"/>
      <c r="NV118" s="160"/>
      <c r="NW118" s="160"/>
      <c r="NX118" s="160"/>
      <c r="NY118" s="160"/>
      <c r="NZ118" s="160"/>
      <c r="OA118" s="160"/>
      <c r="OB118" s="160"/>
      <c r="OC118" s="160"/>
      <c r="OD118" s="160"/>
      <c r="OE118" s="160"/>
      <c r="OF118" s="160"/>
      <c r="OG118" s="160"/>
      <c r="OH118" s="160"/>
      <c r="OI118" s="160"/>
      <c r="OJ118" s="160"/>
      <c r="OK118" s="160"/>
      <c r="OL118" s="160"/>
      <c r="OM118" s="160"/>
      <c r="ON118" s="160"/>
      <c r="OO118" s="160"/>
      <c r="OP118" s="160"/>
      <c r="OQ118" s="160"/>
      <c r="OR118" s="160"/>
      <c r="OS118" s="160"/>
      <c r="OT118" s="160"/>
      <c r="OU118" s="160"/>
      <c r="OV118" s="160"/>
      <c r="OW118" s="160"/>
      <c r="OX118" s="160"/>
      <c r="OY118" s="160"/>
      <c r="OZ118" s="160"/>
      <c r="PA118" s="160"/>
      <c r="PB118" s="160"/>
      <c r="PC118" s="160"/>
      <c r="PD118" s="160"/>
      <c r="PE118" s="160"/>
      <c r="PF118" s="160"/>
      <c r="PG118" s="160"/>
      <c r="PH118" s="160"/>
      <c r="PI118" s="160"/>
      <c r="PJ118" s="160"/>
      <c r="PK118" s="160"/>
      <c r="PL118" s="160"/>
      <c r="PM118" s="160"/>
      <c r="PN118" s="160"/>
      <c r="PO118" s="160"/>
      <c r="PP118" s="160"/>
      <c r="PQ118" s="160"/>
      <c r="PR118" s="160"/>
      <c r="PS118" s="160"/>
      <c r="PT118" s="160"/>
      <c r="PU118" s="160"/>
      <c r="PV118" s="160"/>
      <c r="PW118" s="160"/>
      <c r="PX118" s="160"/>
      <c r="PY118" s="160"/>
      <c r="PZ118" s="160"/>
      <c r="QA118" s="160"/>
      <c r="QB118" s="160"/>
      <c r="QC118" s="160"/>
      <c r="QD118" s="160"/>
      <c r="QE118" s="160"/>
      <c r="QF118" s="160"/>
      <c r="QG118" s="160"/>
      <c r="QH118" s="160"/>
      <c r="QI118" s="160"/>
      <c r="QJ118" s="160"/>
      <c r="QK118" s="160"/>
      <c r="QL118" s="160"/>
      <c r="QM118" s="160"/>
      <c r="QN118" s="160"/>
      <c r="QO118" s="160"/>
      <c r="QP118" s="160"/>
      <c r="QQ118" s="160"/>
      <c r="QR118" s="160"/>
      <c r="QS118" s="160"/>
      <c r="QT118" s="160"/>
      <c r="QU118" s="160"/>
      <c r="QV118" s="160"/>
      <c r="QW118" s="160"/>
      <c r="QX118" s="160"/>
      <c r="QY118" s="160"/>
      <c r="QZ118" s="160"/>
      <c r="RA118" s="160"/>
      <c r="RB118" s="160"/>
      <c r="RC118" s="160"/>
      <c r="RD118" s="160"/>
      <c r="RE118" s="160"/>
      <c r="RF118" s="160"/>
      <c r="RG118" s="160"/>
      <c r="RH118" s="160"/>
      <c r="RI118" s="160"/>
      <c r="RJ118" s="160"/>
      <c r="RK118" s="160"/>
      <c r="RL118" s="160"/>
      <c r="RM118" s="160"/>
      <c r="RN118" s="160"/>
      <c r="RO118" s="160"/>
      <c r="RP118" s="160"/>
      <c r="RQ118" s="160"/>
      <c r="RR118" s="160"/>
      <c r="RS118" s="160"/>
      <c r="RT118" s="160"/>
      <c r="RU118" s="160"/>
      <c r="RV118" s="160"/>
      <c r="RW118" s="160"/>
      <c r="RX118" s="160"/>
      <c r="RY118" s="160"/>
      <c r="RZ118" s="160"/>
      <c r="SA118" s="160"/>
      <c r="SB118" s="160"/>
      <c r="SC118" s="160"/>
      <c r="SD118" s="160"/>
      <c r="SE118" s="160"/>
      <c r="SF118" s="160"/>
      <c r="SG118" s="160"/>
      <c r="SH118" s="160"/>
      <c r="SI118" s="160"/>
      <c r="SJ118" s="160"/>
      <c r="SK118" s="160"/>
      <c r="SL118" s="160"/>
      <c r="SM118" s="160"/>
      <c r="SN118" s="160"/>
      <c r="SO118" s="160"/>
      <c r="SP118" s="160"/>
      <c r="SQ118" s="160"/>
      <c r="SR118" s="160"/>
      <c r="SS118" s="160"/>
      <c r="ST118" s="160"/>
      <c r="SU118" s="160"/>
      <c r="SV118" s="160"/>
      <c r="SW118" s="160"/>
      <c r="SX118" s="160"/>
      <c r="SY118" s="160"/>
      <c r="SZ118" s="160"/>
      <c r="TA118" s="160"/>
      <c r="TB118" s="160"/>
      <c r="TC118" s="160"/>
      <c r="TD118" s="160"/>
      <c r="TE118" s="160"/>
      <c r="TF118" s="160"/>
    </row>
    <row r="119" spans="1:526">
      <c r="A119" s="160"/>
      <c r="B119" s="160"/>
      <c r="C119" s="160"/>
      <c r="D119" s="160"/>
      <c r="E119" s="160"/>
      <c r="F119" s="160"/>
      <c r="G119" s="160"/>
      <c r="H119" s="160"/>
      <c r="I119" s="160"/>
      <c r="J119" s="160"/>
      <c r="K119" s="160"/>
      <c r="L119" s="160"/>
      <c r="M119" s="160"/>
      <c r="N119" s="160"/>
      <c r="O119" s="160"/>
      <c r="P119" s="160"/>
      <c r="Q119" s="160"/>
      <c r="R119" s="160"/>
      <c r="S119" s="160"/>
      <c r="T119" s="160"/>
      <c r="U119" s="160"/>
      <c r="V119" s="160"/>
      <c r="W119" s="160"/>
      <c r="X119" s="160"/>
      <c r="Y119" s="160"/>
      <c r="Z119" s="160"/>
      <c r="AA119" s="160"/>
      <c r="AB119" s="160"/>
      <c r="AC119" s="160"/>
      <c r="AD119" s="160"/>
      <c r="AE119" s="160"/>
      <c r="AF119" s="160"/>
      <c r="AG119" s="160"/>
      <c r="AH119" s="160"/>
      <c r="AI119" s="160"/>
      <c r="AJ119" s="160"/>
      <c r="AK119" s="160"/>
      <c r="AL119" s="160"/>
      <c r="AM119" s="160"/>
      <c r="AN119" s="160"/>
      <c r="AO119" s="160"/>
      <c r="AP119" s="160"/>
      <c r="AQ119" s="160"/>
      <c r="AR119" s="160"/>
      <c r="AS119" s="160"/>
      <c r="AT119" s="160"/>
      <c r="AU119" s="160"/>
      <c r="AV119" s="160"/>
      <c r="AW119" s="160"/>
      <c r="AX119" s="160"/>
      <c r="AY119" s="160"/>
      <c r="AZ119" s="160"/>
      <c r="BA119" s="160"/>
      <c r="BB119" s="160"/>
      <c r="BC119" s="160"/>
      <c r="BD119" s="160"/>
      <c r="BE119" s="160"/>
      <c r="BF119" s="160"/>
      <c r="BG119" s="160"/>
      <c r="BH119" s="160"/>
      <c r="BI119" s="160"/>
      <c r="BJ119" s="160"/>
      <c r="BK119" s="160"/>
      <c r="BL119" s="160"/>
      <c r="BM119" s="160"/>
      <c r="BN119" s="160"/>
      <c r="BO119" s="160"/>
      <c r="BP119" s="160"/>
      <c r="BQ119" s="160"/>
      <c r="BR119" s="160"/>
      <c r="BS119" s="160"/>
      <c r="BT119" s="160"/>
      <c r="BU119" s="160"/>
      <c r="BV119" s="160"/>
      <c r="BW119" s="160"/>
      <c r="BX119" s="160"/>
      <c r="BY119" s="160"/>
      <c r="BZ119" s="160"/>
      <c r="CA119" s="160"/>
      <c r="CB119" s="160"/>
      <c r="CC119" s="160"/>
      <c r="CD119" s="160"/>
      <c r="CE119" s="160"/>
      <c r="CF119" s="160"/>
      <c r="CG119" s="160"/>
      <c r="CH119" s="160"/>
      <c r="CI119" s="160"/>
      <c r="CJ119" s="160"/>
      <c r="CK119" s="160"/>
      <c r="CL119" s="160"/>
      <c r="CM119" s="160"/>
      <c r="CN119" s="160"/>
      <c r="CO119" s="160"/>
      <c r="CP119" s="160"/>
      <c r="CQ119" s="160"/>
      <c r="CR119" s="160"/>
      <c r="CS119" s="160"/>
      <c r="CT119" s="160"/>
      <c r="CU119" s="160"/>
      <c r="CV119" s="160"/>
      <c r="CW119" s="160"/>
      <c r="CX119" s="160"/>
      <c r="CY119" s="160"/>
      <c r="CZ119" s="160"/>
      <c r="DA119" s="160"/>
      <c r="DB119" s="160"/>
      <c r="DC119" s="160"/>
      <c r="DD119" s="160"/>
      <c r="DE119" s="160"/>
      <c r="DF119" s="160"/>
      <c r="DG119" s="160"/>
      <c r="DH119" s="160"/>
      <c r="DI119" s="160"/>
      <c r="DJ119" s="160"/>
      <c r="DK119" s="160"/>
      <c r="DL119" s="160"/>
      <c r="DM119" s="160"/>
      <c r="DN119" s="160"/>
      <c r="DO119" s="160"/>
      <c r="DP119" s="160"/>
      <c r="DQ119" s="160"/>
      <c r="DR119" s="160"/>
      <c r="DS119" s="160"/>
      <c r="DT119" s="160"/>
      <c r="DU119" s="160"/>
      <c r="DV119" s="160"/>
      <c r="DW119" s="160"/>
      <c r="DX119" s="160"/>
      <c r="DY119" s="160"/>
      <c r="DZ119" s="160"/>
      <c r="EA119" s="160"/>
      <c r="EB119" s="160"/>
      <c r="EC119" s="160"/>
      <c r="ED119" s="160"/>
      <c r="EE119" s="160"/>
      <c r="EF119" s="160"/>
      <c r="EG119" s="160"/>
      <c r="EH119" s="160"/>
      <c r="EI119" s="160"/>
      <c r="EJ119" s="160"/>
      <c r="EK119" s="160"/>
      <c r="EL119" s="160"/>
      <c r="EM119" s="160"/>
      <c r="EN119" s="160"/>
      <c r="EO119" s="160"/>
      <c r="EP119" s="160"/>
      <c r="EQ119" s="160"/>
      <c r="ER119" s="160"/>
      <c r="ES119" s="160"/>
      <c r="ET119" s="160"/>
      <c r="EU119" s="160"/>
      <c r="EV119" s="160"/>
      <c r="EW119" s="160"/>
      <c r="EX119" s="160"/>
      <c r="EY119" s="160"/>
      <c r="EZ119" s="160"/>
      <c r="FA119" s="160"/>
      <c r="FB119" s="160"/>
      <c r="FC119" s="160"/>
      <c r="FD119" s="160"/>
      <c r="FE119" s="160"/>
      <c r="FF119" s="160"/>
      <c r="FG119" s="160"/>
      <c r="FH119" s="160"/>
      <c r="FI119" s="160"/>
      <c r="FJ119" s="160"/>
      <c r="FK119" s="160"/>
      <c r="FL119" s="160"/>
      <c r="FM119" s="160"/>
      <c r="FN119" s="160"/>
      <c r="FO119" s="160"/>
      <c r="FP119" s="160"/>
      <c r="FQ119" s="160"/>
      <c r="FR119" s="160"/>
      <c r="FS119" s="160"/>
      <c r="FT119" s="160"/>
      <c r="FU119" s="160"/>
      <c r="FV119" s="160"/>
      <c r="FW119" s="160"/>
      <c r="FX119" s="160"/>
      <c r="FY119" s="160"/>
      <c r="FZ119" s="160"/>
      <c r="GA119" s="160"/>
      <c r="GB119" s="160"/>
      <c r="GC119" s="160"/>
      <c r="GD119" s="160"/>
      <c r="GE119" s="160"/>
      <c r="GF119" s="160"/>
      <c r="GG119" s="160"/>
      <c r="GH119" s="160"/>
      <c r="GI119" s="160"/>
      <c r="GJ119" s="160"/>
      <c r="GK119" s="160"/>
      <c r="GL119" s="160"/>
      <c r="GM119" s="160"/>
      <c r="GN119" s="160"/>
      <c r="GO119" s="160"/>
      <c r="GP119" s="160"/>
      <c r="GQ119" s="160"/>
      <c r="GR119" s="160"/>
      <c r="GS119" s="160"/>
      <c r="GT119" s="160"/>
      <c r="GU119" s="160"/>
      <c r="GV119" s="160"/>
      <c r="GW119" s="160"/>
      <c r="GX119" s="160"/>
      <c r="GY119" s="160"/>
      <c r="GZ119" s="160"/>
      <c r="HA119" s="160"/>
      <c r="HB119" s="160"/>
      <c r="HC119" s="160"/>
      <c r="HD119" s="160"/>
      <c r="HE119" s="160"/>
      <c r="HF119" s="160"/>
      <c r="HG119" s="160"/>
      <c r="HH119" s="160"/>
      <c r="HI119" s="160"/>
      <c r="HJ119" s="160"/>
      <c r="HK119" s="160"/>
      <c r="HL119" s="160"/>
      <c r="HM119" s="160"/>
      <c r="HN119" s="160"/>
      <c r="HO119" s="160"/>
      <c r="HP119" s="160"/>
      <c r="HQ119" s="160"/>
      <c r="HR119" s="160"/>
      <c r="HS119" s="160"/>
      <c r="HT119" s="160"/>
      <c r="HU119" s="160"/>
      <c r="HV119" s="160"/>
      <c r="HW119" s="160"/>
      <c r="HX119" s="160"/>
      <c r="HY119" s="160"/>
      <c r="HZ119" s="160"/>
      <c r="IA119" s="160"/>
      <c r="IB119" s="160"/>
      <c r="IC119" s="160"/>
      <c r="ID119" s="160"/>
      <c r="IE119" s="160"/>
      <c r="IF119" s="160"/>
      <c r="IG119" s="160"/>
      <c r="IH119" s="160"/>
      <c r="II119" s="160"/>
      <c r="IJ119" s="160"/>
      <c r="IK119" s="160"/>
      <c r="IL119" s="160"/>
      <c r="IM119" s="160"/>
      <c r="IN119" s="160"/>
      <c r="IO119" s="160"/>
      <c r="IP119" s="160"/>
      <c r="IQ119" s="160"/>
      <c r="IR119" s="160"/>
      <c r="IS119" s="160"/>
      <c r="IT119" s="160"/>
      <c r="IU119" s="160"/>
      <c r="IV119" s="160"/>
      <c r="IW119" s="160"/>
      <c r="IX119" s="160"/>
      <c r="IY119" s="160"/>
      <c r="IZ119" s="160"/>
      <c r="JA119" s="160"/>
      <c r="JB119" s="160"/>
      <c r="JC119" s="160"/>
      <c r="JD119" s="160"/>
      <c r="JE119" s="160"/>
      <c r="JF119" s="160"/>
      <c r="JG119" s="160"/>
      <c r="JH119" s="160"/>
      <c r="JI119" s="160"/>
      <c r="JJ119" s="160"/>
      <c r="JK119" s="160"/>
      <c r="JL119" s="160"/>
      <c r="JM119" s="160"/>
      <c r="JN119" s="160"/>
      <c r="JO119" s="160"/>
      <c r="JP119" s="160"/>
      <c r="JQ119" s="160"/>
      <c r="JR119" s="160"/>
      <c r="JS119" s="160"/>
      <c r="JT119" s="160"/>
      <c r="JU119" s="160"/>
      <c r="JV119" s="160"/>
      <c r="JW119" s="160"/>
      <c r="JX119" s="160"/>
      <c r="JY119" s="160"/>
      <c r="JZ119" s="160"/>
      <c r="KA119" s="160"/>
      <c r="KB119" s="160"/>
      <c r="KC119" s="160"/>
      <c r="KD119" s="160"/>
      <c r="KE119" s="160"/>
      <c r="KF119" s="160"/>
      <c r="KG119" s="160"/>
      <c r="KH119" s="160"/>
      <c r="KI119" s="160"/>
      <c r="KJ119" s="160"/>
      <c r="KK119" s="160"/>
      <c r="KL119" s="160"/>
      <c r="KM119" s="160"/>
      <c r="KN119" s="160"/>
      <c r="KO119" s="160"/>
      <c r="KP119" s="160"/>
      <c r="KQ119" s="160"/>
      <c r="KR119" s="160"/>
      <c r="KS119" s="160"/>
      <c r="KT119" s="160"/>
      <c r="KU119" s="160"/>
      <c r="KV119" s="160"/>
      <c r="KW119" s="160"/>
      <c r="KX119" s="160"/>
      <c r="KY119" s="160"/>
      <c r="KZ119" s="160"/>
      <c r="LA119" s="160"/>
      <c r="LB119" s="160"/>
      <c r="LC119" s="160"/>
      <c r="LD119" s="160"/>
      <c r="LE119" s="160"/>
      <c r="LF119" s="160"/>
      <c r="LG119" s="160"/>
      <c r="LH119" s="160"/>
      <c r="LI119" s="160"/>
      <c r="LJ119" s="160"/>
      <c r="LK119" s="160"/>
      <c r="LL119" s="160"/>
      <c r="LM119" s="160"/>
      <c r="LN119" s="160"/>
      <c r="LO119" s="160"/>
      <c r="LP119" s="160"/>
      <c r="LQ119" s="160"/>
      <c r="LR119" s="160"/>
      <c r="LS119" s="160"/>
      <c r="LT119" s="160"/>
      <c r="LU119" s="160"/>
      <c r="LV119" s="160"/>
      <c r="LW119" s="160"/>
      <c r="LX119" s="160"/>
      <c r="LY119" s="160"/>
      <c r="LZ119" s="160"/>
      <c r="MA119" s="160"/>
      <c r="MB119" s="160"/>
      <c r="MC119" s="160"/>
      <c r="MD119" s="160"/>
      <c r="ME119" s="160"/>
      <c r="MF119" s="160"/>
      <c r="MG119" s="160"/>
      <c r="MH119" s="160"/>
      <c r="MI119" s="160"/>
      <c r="MJ119" s="160"/>
      <c r="MK119" s="160"/>
      <c r="ML119" s="160"/>
      <c r="MM119" s="160"/>
      <c r="MN119" s="160"/>
      <c r="MO119" s="160"/>
      <c r="MP119" s="160"/>
      <c r="MQ119" s="160"/>
      <c r="MR119" s="160"/>
      <c r="MS119" s="160"/>
      <c r="MT119" s="160"/>
      <c r="MU119" s="160"/>
      <c r="MV119" s="160"/>
      <c r="MW119" s="160"/>
      <c r="MX119" s="160"/>
      <c r="MY119" s="160"/>
      <c r="MZ119" s="160"/>
      <c r="NA119" s="160"/>
      <c r="NB119" s="160"/>
      <c r="NC119" s="160"/>
      <c r="ND119" s="160"/>
      <c r="NE119" s="160"/>
      <c r="NF119" s="160"/>
      <c r="NG119" s="160"/>
      <c r="NH119" s="160"/>
      <c r="NI119" s="160"/>
      <c r="NJ119" s="160"/>
      <c r="NK119" s="160"/>
      <c r="NL119" s="160"/>
      <c r="NM119" s="160"/>
      <c r="NN119" s="160"/>
      <c r="NO119" s="160"/>
      <c r="NP119" s="160"/>
      <c r="NQ119" s="160"/>
      <c r="NR119" s="160"/>
      <c r="NS119" s="160"/>
      <c r="NT119" s="160"/>
      <c r="NU119" s="160"/>
      <c r="NV119" s="160"/>
      <c r="NW119" s="160"/>
      <c r="NX119" s="160"/>
      <c r="NY119" s="160"/>
      <c r="NZ119" s="160"/>
      <c r="OA119" s="160"/>
      <c r="OB119" s="160"/>
      <c r="OC119" s="160"/>
      <c r="OD119" s="160"/>
      <c r="OE119" s="160"/>
      <c r="OF119" s="160"/>
      <c r="OG119" s="160"/>
      <c r="OH119" s="160"/>
      <c r="OI119" s="160"/>
      <c r="OJ119" s="160"/>
      <c r="OK119" s="160"/>
      <c r="OL119" s="160"/>
      <c r="OM119" s="160"/>
      <c r="ON119" s="160"/>
      <c r="OO119" s="160"/>
      <c r="OP119" s="160"/>
      <c r="OQ119" s="160"/>
      <c r="OR119" s="160"/>
      <c r="OS119" s="160"/>
      <c r="OT119" s="160"/>
      <c r="OU119" s="160"/>
      <c r="OV119" s="160"/>
      <c r="OW119" s="160"/>
      <c r="OX119" s="160"/>
      <c r="OY119" s="160"/>
      <c r="OZ119" s="160"/>
      <c r="PA119" s="160"/>
      <c r="PB119" s="160"/>
      <c r="PC119" s="160"/>
      <c r="PD119" s="160"/>
      <c r="PE119" s="160"/>
      <c r="PF119" s="160"/>
      <c r="PG119" s="160"/>
      <c r="PH119" s="160"/>
      <c r="PI119" s="160"/>
      <c r="PJ119" s="160"/>
      <c r="PK119" s="160"/>
      <c r="PL119" s="160"/>
      <c r="PM119" s="160"/>
      <c r="PN119" s="160"/>
      <c r="PO119" s="160"/>
      <c r="PP119" s="160"/>
      <c r="PQ119" s="160"/>
      <c r="PR119" s="160"/>
      <c r="PS119" s="160"/>
      <c r="PT119" s="160"/>
      <c r="PU119" s="160"/>
      <c r="PV119" s="160"/>
      <c r="PW119" s="160"/>
      <c r="PX119" s="160"/>
      <c r="PY119" s="160"/>
      <c r="PZ119" s="160"/>
      <c r="QA119" s="160"/>
      <c r="QB119" s="160"/>
      <c r="QC119" s="160"/>
      <c r="QD119" s="160"/>
      <c r="QE119" s="160"/>
      <c r="QF119" s="160"/>
      <c r="QG119" s="160"/>
      <c r="QH119" s="160"/>
      <c r="QI119" s="160"/>
      <c r="QJ119" s="160"/>
      <c r="QK119" s="160"/>
      <c r="QL119" s="160"/>
      <c r="QM119" s="160"/>
      <c r="QN119" s="160"/>
      <c r="QO119" s="160"/>
      <c r="QP119" s="160"/>
      <c r="QQ119" s="160"/>
      <c r="QR119" s="160"/>
      <c r="QS119" s="160"/>
      <c r="QT119" s="160"/>
      <c r="QU119" s="160"/>
      <c r="QV119" s="160"/>
      <c r="QW119" s="160"/>
      <c r="QX119" s="160"/>
      <c r="QY119" s="160"/>
      <c r="QZ119" s="160"/>
      <c r="RA119" s="160"/>
      <c r="RB119" s="160"/>
      <c r="RC119" s="160"/>
      <c r="RD119" s="160"/>
      <c r="RE119" s="160"/>
      <c r="RF119" s="160"/>
      <c r="RG119" s="160"/>
      <c r="RH119" s="160"/>
      <c r="RI119" s="160"/>
      <c r="RJ119" s="160"/>
      <c r="RK119" s="160"/>
      <c r="RL119" s="160"/>
      <c r="RM119" s="160"/>
      <c r="RN119" s="160"/>
      <c r="RO119" s="160"/>
      <c r="RP119" s="160"/>
      <c r="RQ119" s="160"/>
      <c r="RR119" s="160"/>
      <c r="RS119" s="160"/>
      <c r="RT119" s="160"/>
      <c r="RU119" s="160"/>
      <c r="RV119" s="160"/>
      <c r="RW119" s="160"/>
      <c r="RX119" s="160"/>
      <c r="RY119" s="160"/>
      <c r="RZ119" s="160"/>
      <c r="SA119" s="160"/>
      <c r="SB119" s="160"/>
      <c r="SC119" s="160"/>
      <c r="SD119" s="160"/>
      <c r="SE119" s="160"/>
      <c r="SF119" s="160"/>
      <c r="SG119" s="160"/>
      <c r="SH119" s="160"/>
      <c r="SI119" s="160"/>
      <c r="SJ119" s="160"/>
      <c r="SK119" s="160"/>
      <c r="SL119" s="160"/>
      <c r="SM119" s="160"/>
      <c r="SN119" s="160"/>
      <c r="SO119" s="160"/>
      <c r="SP119" s="160"/>
      <c r="SQ119" s="160"/>
      <c r="SR119" s="160"/>
      <c r="SS119" s="160"/>
      <c r="ST119" s="160"/>
      <c r="SU119" s="160"/>
      <c r="SV119" s="160"/>
      <c r="SW119" s="160"/>
      <c r="SX119" s="160"/>
      <c r="SY119" s="160"/>
      <c r="SZ119" s="160"/>
      <c r="TA119" s="160"/>
      <c r="TB119" s="160"/>
      <c r="TC119" s="160"/>
      <c r="TD119" s="160"/>
      <c r="TE119" s="160"/>
      <c r="TF119" s="160"/>
    </row>
    <row r="120" spans="1:526">
      <c r="A120" s="160"/>
      <c r="B120" s="160"/>
      <c r="C120" s="160"/>
      <c r="D120" s="160"/>
      <c r="E120" s="160"/>
      <c r="F120" s="160"/>
      <c r="G120" s="160"/>
      <c r="H120" s="160"/>
      <c r="I120" s="160"/>
      <c r="J120" s="160"/>
      <c r="K120" s="160"/>
      <c r="L120" s="160"/>
      <c r="M120" s="160"/>
      <c r="N120" s="160"/>
      <c r="O120" s="160"/>
      <c r="P120" s="160"/>
      <c r="Q120" s="160"/>
      <c r="R120" s="160"/>
      <c r="S120" s="160"/>
      <c r="T120" s="160"/>
      <c r="U120" s="160"/>
      <c r="V120" s="160"/>
      <c r="W120" s="160"/>
      <c r="X120" s="160"/>
      <c r="Y120" s="160"/>
      <c r="Z120" s="160"/>
      <c r="AA120" s="160"/>
      <c r="AB120" s="160"/>
      <c r="AC120" s="160"/>
      <c r="AD120" s="160"/>
      <c r="AE120" s="160"/>
      <c r="AF120" s="160"/>
      <c r="AG120" s="160"/>
      <c r="AH120" s="160"/>
      <c r="AI120" s="160"/>
      <c r="AJ120" s="160"/>
      <c r="AK120" s="160"/>
      <c r="AL120" s="160"/>
      <c r="AM120" s="160"/>
      <c r="AN120" s="160"/>
      <c r="AO120" s="160"/>
      <c r="AP120" s="160"/>
      <c r="AQ120" s="160"/>
      <c r="AR120" s="160"/>
      <c r="AS120" s="160"/>
      <c r="AT120" s="160"/>
      <c r="AU120" s="160"/>
      <c r="AV120" s="160"/>
      <c r="AW120" s="160"/>
      <c r="AX120" s="160"/>
      <c r="AY120" s="160"/>
      <c r="AZ120" s="160"/>
      <c r="BA120" s="160"/>
      <c r="BB120" s="160"/>
      <c r="BC120" s="160"/>
      <c r="BD120" s="160"/>
      <c r="BE120" s="160"/>
      <c r="BF120" s="160"/>
      <c r="BG120" s="160"/>
      <c r="BH120" s="160"/>
      <c r="BI120" s="160"/>
      <c r="BJ120" s="160"/>
      <c r="BK120" s="160"/>
      <c r="BL120" s="160"/>
      <c r="BM120" s="160"/>
      <c r="BN120" s="160"/>
      <c r="BO120" s="160"/>
      <c r="BP120" s="160"/>
      <c r="BQ120" s="160"/>
      <c r="BR120" s="160"/>
      <c r="BS120" s="160"/>
      <c r="BT120" s="160"/>
      <c r="BU120" s="160"/>
      <c r="BV120" s="160"/>
      <c r="BW120" s="160"/>
      <c r="BX120" s="160"/>
      <c r="BY120" s="160"/>
      <c r="BZ120" s="160"/>
      <c r="CA120" s="160"/>
      <c r="CB120" s="160"/>
      <c r="CC120" s="160"/>
      <c r="CD120" s="160"/>
      <c r="CE120" s="160"/>
      <c r="CF120" s="160"/>
      <c r="CG120" s="160"/>
      <c r="CH120" s="160"/>
      <c r="CI120" s="160"/>
      <c r="CJ120" s="160"/>
      <c r="CK120" s="160"/>
      <c r="CL120" s="160"/>
      <c r="CM120" s="160"/>
      <c r="CN120" s="160"/>
      <c r="CO120" s="160"/>
      <c r="CP120" s="160"/>
      <c r="CQ120" s="160"/>
      <c r="CR120" s="160"/>
      <c r="CS120" s="160"/>
      <c r="CT120" s="160"/>
      <c r="CU120" s="160"/>
      <c r="CV120" s="160"/>
      <c r="CW120" s="160"/>
      <c r="CX120" s="160"/>
      <c r="CY120" s="160"/>
      <c r="CZ120" s="160"/>
      <c r="DA120" s="160"/>
      <c r="DB120" s="160"/>
      <c r="DC120" s="160"/>
      <c r="DD120" s="160"/>
      <c r="DE120" s="160"/>
      <c r="DF120" s="160"/>
      <c r="DG120" s="160"/>
      <c r="DH120" s="160"/>
      <c r="DI120" s="160"/>
      <c r="DJ120" s="160"/>
      <c r="DK120" s="160"/>
      <c r="DL120" s="160"/>
      <c r="DM120" s="160"/>
      <c r="DN120" s="160"/>
      <c r="DO120" s="160"/>
      <c r="DP120" s="160"/>
      <c r="DQ120" s="160"/>
      <c r="DR120" s="160"/>
      <c r="DS120" s="160"/>
      <c r="DT120" s="160"/>
      <c r="DU120" s="160"/>
      <c r="DV120" s="160"/>
      <c r="DW120" s="160"/>
      <c r="DX120" s="160"/>
      <c r="DY120" s="160"/>
      <c r="DZ120" s="160"/>
      <c r="EA120" s="160"/>
      <c r="EB120" s="160"/>
      <c r="EC120" s="160"/>
      <c r="ED120" s="160"/>
      <c r="EE120" s="160"/>
      <c r="EF120" s="160"/>
      <c r="EG120" s="160"/>
      <c r="EH120" s="160"/>
      <c r="EI120" s="160"/>
      <c r="EJ120" s="160"/>
      <c r="EK120" s="160"/>
      <c r="EL120" s="160"/>
      <c r="EM120" s="160"/>
      <c r="EN120" s="160"/>
      <c r="EO120" s="160"/>
      <c r="EP120" s="160"/>
      <c r="EQ120" s="160"/>
      <c r="ER120" s="160"/>
      <c r="ES120" s="160"/>
      <c r="ET120" s="160"/>
      <c r="EU120" s="160"/>
      <c r="EV120" s="160"/>
      <c r="EW120" s="160"/>
      <c r="EX120" s="160"/>
      <c r="EY120" s="160"/>
      <c r="EZ120" s="160"/>
      <c r="FA120" s="160"/>
      <c r="FB120" s="160"/>
      <c r="FC120" s="160"/>
      <c r="FD120" s="160"/>
      <c r="FE120" s="160"/>
      <c r="FF120" s="160"/>
      <c r="FG120" s="160"/>
      <c r="FH120" s="160"/>
      <c r="FI120" s="160"/>
      <c r="FJ120" s="160"/>
      <c r="FK120" s="160"/>
      <c r="FL120" s="160"/>
      <c r="FM120" s="160"/>
      <c r="FN120" s="160"/>
      <c r="FO120" s="160"/>
      <c r="FP120" s="160"/>
      <c r="FQ120" s="160"/>
      <c r="FR120" s="160"/>
      <c r="FS120" s="160"/>
      <c r="FT120" s="160"/>
      <c r="FU120" s="160"/>
      <c r="FV120" s="160"/>
      <c r="FW120" s="160"/>
      <c r="FX120" s="160"/>
      <c r="FY120" s="160"/>
      <c r="FZ120" s="160"/>
      <c r="GA120" s="160"/>
      <c r="GB120" s="160"/>
      <c r="GC120" s="160"/>
      <c r="GD120" s="160"/>
      <c r="GE120" s="160"/>
      <c r="GF120" s="160"/>
      <c r="GG120" s="160"/>
      <c r="GH120" s="160"/>
      <c r="GI120" s="160"/>
      <c r="GJ120" s="160"/>
      <c r="GK120" s="160"/>
      <c r="GL120" s="160"/>
      <c r="GM120" s="160"/>
      <c r="GN120" s="160"/>
      <c r="GO120" s="160"/>
      <c r="GP120" s="160"/>
      <c r="GQ120" s="160"/>
      <c r="GR120" s="160"/>
      <c r="GS120" s="160"/>
      <c r="GT120" s="160"/>
      <c r="GU120" s="160"/>
      <c r="GV120" s="160"/>
      <c r="GW120" s="160"/>
      <c r="GX120" s="160"/>
      <c r="GY120" s="160"/>
      <c r="GZ120" s="160"/>
      <c r="HA120" s="160"/>
      <c r="HB120" s="160"/>
      <c r="HC120" s="160"/>
      <c r="HD120" s="160"/>
      <c r="HE120" s="160"/>
      <c r="HF120" s="160"/>
      <c r="HG120" s="160"/>
      <c r="HH120" s="160"/>
      <c r="HI120" s="160"/>
      <c r="HJ120" s="160"/>
      <c r="HK120" s="160"/>
      <c r="HL120" s="160"/>
      <c r="HM120" s="160"/>
      <c r="HN120" s="160"/>
      <c r="HO120" s="160"/>
      <c r="HP120" s="160"/>
      <c r="HQ120" s="160"/>
      <c r="HR120" s="160"/>
      <c r="HS120" s="160"/>
      <c r="HT120" s="160"/>
      <c r="HU120" s="160"/>
      <c r="HV120" s="160"/>
      <c r="HW120" s="160"/>
      <c r="HX120" s="160"/>
      <c r="HY120" s="160"/>
      <c r="HZ120" s="160"/>
      <c r="IA120" s="160"/>
      <c r="IB120" s="160"/>
      <c r="IC120" s="160"/>
      <c r="ID120" s="160"/>
      <c r="IE120" s="160"/>
      <c r="IF120" s="160"/>
      <c r="IG120" s="160"/>
      <c r="IH120" s="160"/>
      <c r="II120" s="160"/>
      <c r="IJ120" s="160"/>
      <c r="IK120" s="160"/>
      <c r="IL120" s="160"/>
      <c r="IM120" s="160"/>
      <c r="IN120" s="160"/>
      <c r="IO120" s="160"/>
      <c r="IP120" s="160"/>
      <c r="IQ120" s="160"/>
      <c r="IR120" s="160"/>
      <c r="IS120" s="160"/>
      <c r="IT120" s="160"/>
      <c r="IU120" s="160"/>
      <c r="IV120" s="160"/>
      <c r="IW120" s="160"/>
      <c r="IX120" s="160"/>
      <c r="IY120" s="160"/>
      <c r="IZ120" s="160"/>
      <c r="JA120" s="160"/>
      <c r="JB120" s="160"/>
      <c r="JC120" s="160"/>
      <c r="JD120" s="160"/>
      <c r="JE120" s="160"/>
      <c r="JF120" s="160"/>
      <c r="JG120" s="160"/>
      <c r="JH120" s="160"/>
      <c r="JI120" s="160"/>
      <c r="JJ120" s="160"/>
      <c r="JK120" s="160"/>
      <c r="JL120" s="160"/>
      <c r="JM120" s="160"/>
      <c r="JN120" s="160"/>
      <c r="JO120" s="160"/>
      <c r="JP120" s="160"/>
      <c r="JQ120" s="160"/>
      <c r="JR120" s="160"/>
      <c r="JS120" s="160"/>
      <c r="JT120" s="160"/>
      <c r="JU120" s="160"/>
      <c r="JV120" s="160"/>
      <c r="JW120" s="160"/>
      <c r="JX120" s="160"/>
      <c r="JY120" s="160"/>
      <c r="JZ120" s="160"/>
      <c r="KA120" s="160"/>
      <c r="KB120" s="160"/>
      <c r="KC120" s="160"/>
      <c r="KD120" s="160"/>
      <c r="KE120" s="160"/>
      <c r="KF120" s="160"/>
      <c r="KG120" s="160"/>
      <c r="KH120" s="160"/>
      <c r="KI120" s="160"/>
      <c r="KJ120" s="160"/>
      <c r="KK120" s="160"/>
      <c r="KL120" s="160"/>
      <c r="KM120" s="160"/>
      <c r="KN120" s="160"/>
      <c r="KO120" s="160"/>
      <c r="KP120" s="160"/>
      <c r="KQ120" s="160"/>
      <c r="KR120" s="160"/>
      <c r="KS120" s="160"/>
      <c r="KT120" s="160"/>
      <c r="KU120" s="160"/>
      <c r="KV120" s="160"/>
      <c r="KW120" s="160"/>
      <c r="KX120" s="160"/>
      <c r="KY120" s="160"/>
      <c r="KZ120" s="160"/>
      <c r="LA120" s="160"/>
      <c r="LB120" s="160"/>
      <c r="LC120" s="160"/>
      <c r="LD120" s="160"/>
      <c r="LE120" s="160"/>
      <c r="LF120" s="160"/>
      <c r="LG120" s="160"/>
      <c r="LH120" s="160"/>
      <c r="LI120" s="160"/>
      <c r="LJ120" s="160"/>
      <c r="LK120" s="160"/>
      <c r="LL120" s="160"/>
      <c r="LM120" s="160"/>
      <c r="LN120" s="160"/>
      <c r="LO120" s="160"/>
      <c r="LP120" s="160"/>
      <c r="LQ120" s="160"/>
      <c r="LR120" s="160"/>
      <c r="LS120" s="160"/>
      <c r="LT120" s="160"/>
      <c r="LU120" s="160"/>
      <c r="LV120" s="160"/>
      <c r="LW120" s="160"/>
      <c r="LX120" s="160"/>
      <c r="LY120" s="160"/>
      <c r="LZ120" s="160"/>
      <c r="MA120" s="160"/>
      <c r="MB120" s="160"/>
      <c r="MC120" s="160"/>
      <c r="MD120" s="160"/>
      <c r="ME120" s="160"/>
      <c r="MF120" s="160"/>
      <c r="MG120" s="160"/>
      <c r="MH120" s="160"/>
      <c r="MI120" s="160"/>
      <c r="MJ120" s="160"/>
      <c r="MK120" s="160"/>
      <c r="ML120" s="160"/>
      <c r="MM120" s="160"/>
      <c r="MN120" s="160"/>
      <c r="MO120" s="160"/>
      <c r="MP120" s="160"/>
      <c r="MQ120" s="160"/>
      <c r="MR120" s="160"/>
      <c r="MS120" s="160"/>
      <c r="MT120" s="160"/>
      <c r="MU120" s="160"/>
      <c r="MV120" s="160"/>
      <c r="MW120" s="160"/>
      <c r="MX120" s="160"/>
      <c r="MY120" s="160"/>
      <c r="MZ120" s="160"/>
      <c r="NA120" s="160"/>
      <c r="NB120" s="160"/>
      <c r="NC120" s="160"/>
      <c r="ND120" s="160"/>
      <c r="NE120" s="160"/>
      <c r="NF120" s="160"/>
      <c r="NG120" s="160"/>
      <c r="NH120" s="160"/>
      <c r="NI120" s="160"/>
      <c r="NJ120" s="160"/>
      <c r="NK120" s="160"/>
      <c r="NL120" s="160"/>
      <c r="NM120" s="160"/>
      <c r="NN120" s="160"/>
      <c r="NO120" s="160"/>
      <c r="NP120" s="160"/>
      <c r="NQ120" s="160"/>
      <c r="NR120" s="160"/>
      <c r="NS120" s="160"/>
      <c r="NT120" s="160"/>
      <c r="NU120" s="160"/>
      <c r="NV120" s="160"/>
      <c r="NW120" s="160"/>
      <c r="NX120" s="160"/>
      <c r="NY120" s="160"/>
      <c r="NZ120" s="160"/>
      <c r="OA120" s="160"/>
      <c r="OB120" s="160"/>
      <c r="OC120" s="160"/>
      <c r="OD120" s="160"/>
      <c r="OE120" s="160"/>
      <c r="OF120" s="160"/>
      <c r="OG120" s="160"/>
      <c r="OH120" s="160"/>
      <c r="OI120" s="160"/>
      <c r="OJ120" s="160"/>
      <c r="OK120" s="160"/>
      <c r="OL120" s="160"/>
      <c r="OM120" s="160"/>
      <c r="ON120" s="160"/>
      <c r="OO120" s="160"/>
      <c r="OP120" s="160"/>
      <c r="OQ120" s="160"/>
      <c r="OR120" s="160"/>
      <c r="OS120" s="160"/>
      <c r="OT120" s="160"/>
      <c r="OU120" s="160"/>
      <c r="OV120" s="160"/>
      <c r="OW120" s="160"/>
      <c r="OX120" s="160"/>
      <c r="OY120" s="160"/>
      <c r="OZ120" s="160"/>
      <c r="PA120" s="160"/>
      <c r="PB120" s="160"/>
      <c r="PC120" s="160"/>
      <c r="PD120" s="160"/>
      <c r="PE120" s="160"/>
      <c r="PF120" s="160"/>
      <c r="PG120" s="160"/>
      <c r="PH120" s="160"/>
      <c r="PI120" s="160"/>
      <c r="PJ120" s="160"/>
      <c r="PK120" s="160"/>
      <c r="PL120" s="160"/>
      <c r="PM120" s="160"/>
      <c r="PN120" s="160"/>
      <c r="PO120" s="160"/>
      <c r="PP120" s="160"/>
      <c r="PQ120" s="160"/>
      <c r="PR120" s="160"/>
      <c r="PS120" s="160"/>
      <c r="PT120" s="160"/>
      <c r="PU120" s="160"/>
      <c r="PV120" s="160"/>
      <c r="PW120" s="160"/>
      <c r="PX120" s="160"/>
      <c r="PY120" s="160"/>
      <c r="PZ120" s="160"/>
      <c r="QA120" s="160"/>
      <c r="QB120" s="160"/>
      <c r="QC120" s="160"/>
      <c r="QD120" s="160"/>
      <c r="QE120" s="160"/>
      <c r="QF120" s="160"/>
      <c r="QG120" s="160"/>
      <c r="QH120" s="160"/>
      <c r="QI120" s="160"/>
      <c r="QJ120" s="160"/>
      <c r="QK120" s="160"/>
      <c r="QL120" s="160"/>
      <c r="QM120" s="160"/>
      <c r="QN120" s="160"/>
      <c r="QO120" s="160"/>
      <c r="QP120" s="160"/>
      <c r="QQ120" s="160"/>
      <c r="QR120" s="160"/>
      <c r="QS120" s="160"/>
      <c r="QT120" s="160"/>
      <c r="QU120" s="160"/>
      <c r="QV120" s="160"/>
      <c r="QW120" s="160"/>
      <c r="QX120" s="160"/>
      <c r="QY120" s="160"/>
      <c r="QZ120" s="160"/>
      <c r="RA120" s="160"/>
      <c r="RB120" s="160"/>
      <c r="RC120" s="160"/>
      <c r="RD120" s="160"/>
      <c r="RE120" s="160"/>
      <c r="RF120" s="160"/>
      <c r="RG120" s="160"/>
      <c r="RH120" s="160"/>
      <c r="RI120" s="160"/>
      <c r="RJ120" s="160"/>
      <c r="RK120" s="160"/>
      <c r="RL120" s="160"/>
      <c r="RM120" s="160"/>
      <c r="RN120" s="160"/>
      <c r="RO120" s="160"/>
      <c r="RP120" s="160"/>
      <c r="RQ120" s="160"/>
      <c r="RR120" s="160"/>
      <c r="RS120" s="160"/>
      <c r="RT120" s="160"/>
      <c r="RU120" s="160"/>
      <c r="RV120" s="160"/>
      <c r="RW120" s="160"/>
      <c r="RX120" s="160"/>
      <c r="RY120" s="160"/>
      <c r="RZ120" s="160"/>
      <c r="SA120" s="160"/>
      <c r="SB120" s="160"/>
      <c r="SC120" s="160"/>
      <c r="SD120" s="160"/>
      <c r="SE120" s="160"/>
      <c r="SF120" s="160"/>
      <c r="SG120" s="160"/>
      <c r="SH120" s="160"/>
      <c r="SI120" s="160"/>
      <c r="SJ120" s="160"/>
      <c r="SK120" s="160"/>
      <c r="SL120" s="160"/>
      <c r="SM120" s="160"/>
      <c r="SN120" s="160"/>
      <c r="SO120" s="160"/>
      <c r="SP120" s="160"/>
      <c r="SQ120" s="160"/>
      <c r="SR120" s="160"/>
      <c r="SS120" s="160"/>
      <c r="ST120" s="160"/>
      <c r="SU120" s="160"/>
      <c r="SV120" s="160"/>
      <c r="SW120" s="160"/>
      <c r="SX120" s="160"/>
      <c r="SY120" s="160"/>
      <c r="SZ120" s="160"/>
      <c r="TA120" s="160"/>
      <c r="TB120" s="160"/>
      <c r="TC120" s="160"/>
      <c r="TD120" s="160"/>
      <c r="TE120" s="160"/>
      <c r="TF120" s="160"/>
    </row>
    <row r="121" spans="1:526">
      <c r="A121" s="160"/>
      <c r="B121" s="160"/>
      <c r="C121" s="160"/>
      <c r="D121" s="160"/>
      <c r="E121" s="160"/>
      <c r="F121" s="160"/>
      <c r="G121" s="160"/>
      <c r="H121" s="160"/>
      <c r="I121" s="160"/>
      <c r="J121" s="160"/>
      <c r="K121" s="160"/>
      <c r="L121" s="160"/>
      <c r="M121" s="160"/>
      <c r="N121" s="160"/>
      <c r="O121" s="160"/>
      <c r="P121" s="160"/>
      <c r="Q121" s="160"/>
      <c r="R121" s="160"/>
      <c r="S121" s="160"/>
      <c r="T121" s="160"/>
      <c r="U121" s="160"/>
      <c r="V121" s="160"/>
      <c r="W121" s="160"/>
      <c r="X121" s="160"/>
      <c r="Y121" s="160"/>
      <c r="Z121" s="160"/>
      <c r="AA121" s="160"/>
      <c r="AB121" s="160"/>
      <c r="AC121" s="160"/>
      <c r="AD121" s="160"/>
      <c r="AE121" s="160"/>
      <c r="AF121" s="160"/>
      <c r="AG121" s="160"/>
      <c r="AH121" s="160"/>
      <c r="AI121" s="160"/>
      <c r="AJ121" s="160"/>
      <c r="AK121" s="160"/>
      <c r="AL121" s="160"/>
      <c r="AM121" s="160"/>
      <c r="AN121" s="160"/>
      <c r="AO121" s="160"/>
      <c r="AP121" s="160"/>
      <c r="AQ121" s="160"/>
      <c r="AR121" s="160"/>
      <c r="AS121" s="160"/>
      <c r="AT121" s="160"/>
      <c r="AU121" s="160"/>
      <c r="AV121" s="160"/>
      <c r="AW121" s="160"/>
      <c r="AX121" s="160"/>
      <c r="AY121" s="160"/>
      <c r="AZ121" s="160"/>
      <c r="BA121" s="160"/>
      <c r="BB121" s="160"/>
      <c r="BC121" s="160"/>
      <c r="BD121" s="160"/>
      <c r="BE121" s="160"/>
      <c r="BF121" s="160"/>
      <c r="BG121" s="160"/>
      <c r="BH121" s="160"/>
      <c r="BI121" s="160"/>
      <c r="BJ121" s="160"/>
      <c r="BK121" s="160"/>
      <c r="BL121" s="160"/>
      <c r="BM121" s="160"/>
      <c r="BN121" s="160"/>
      <c r="BO121" s="160"/>
      <c r="BP121" s="160"/>
      <c r="BQ121" s="160"/>
      <c r="BR121" s="160"/>
      <c r="BS121" s="160"/>
      <c r="BT121" s="160"/>
      <c r="BU121" s="160"/>
      <c r="BV121" s="160"/>
      <c r="BW121" s="160"/>
      <c r="BX121" s="160"/>
      <c r="BY121" s="160"/>
      <c r="BZ121" s="160"/>
      <c r="CA121" s="160"/>
      <c r="CB121" s="160"/>
      <c r="CC121" s="160"/>
      <c r="CD121" s="160"/>
      <c r="CE121" s="160"/>
      <c r="CF121" s="160"/>
      <c r="CG121" s="160"/>
      <c r="CH121" s="160"/>
      <c r="CI121" s="160"/>
      <c r="CJ121" s="160"/>
      <c r="CK121" s="160"/>
      <c r="CL121" s="160"/>
      <c r="CM121" s="160"/>
      <c r="CN121" s="160"/>
      <c r="CO121" s="160"/>
      <c r="CP121" s="160"/>
      <c r="CQ121" s="160"/>
      <c r="CR121" s="160"/>
      <c r="CS121" s="160"/>
      <c r="CT121" s="160"/>
      <c r="CU121" s="160"/>
      <c r="CV121" s="160"/>
      <c r="CW121" s="160"/>
      <c r="CX121" s="160"/>
      <c r="CY121" s="160"/>
      <c r="CZ121" s="160"/>
      <c r="DA121" s="160"/>
      <c r="DB121" s="160"/>
      <c r="DC121" s="160"/>
      <c r="DD121" s="160"/>
      <c r="DE121" s="160"/>
      <c r="DF121" s="160"/>
      <c r="DG121" s="160"/>
      <c r="DH121" s="160"/>
      <c r="DI121" s="160"/>
      <c r="DJ121" s="160"/>
      <c r="DK121" s="160"/>
      <c r="DL121" s="160"/>
      <c r="DM121" s="160"/>
      <c r="DN121" s="160"/>
      <c r="DO121" s="160"/>
      <c r="DP121" s="160"/>
      <c r="DQ121" s="160"/>
      <c r="DR121" s="160"/>
      <c r="DS121" s="160"/>
      <c r="DT121" s="160"/>
      <c r="DU121" s="160"/>
      <c r="DV121" s="160"/>
      <c r="DW121" s="160"/>
      <c r="DX121" s="160"/>
      <c r="DY121" s="160"/>
      <c r="DZ121" s="160"/>
      <c r="EA121" s="160"/>
      <c r="EB121" s="160"/>
      <c r="EC121" s="160"/>
      <c r="ED121" s="160"/>
      <c r="EE121" s="160"/>
      <c r="EF121" s="160"/>
      <c r="EG121" s="160"/>
      <c r="EH121" s="160"/>
      <c r="EI121" s="160"/>
      <c r="EJ121" s="160"/>
      <c r="EK121" s="160"/>
      <c r="EL121" s="160"/>
      <c r="EM121" s="160"/>
      <c r="EN121" s="160"/>
      <c r="EO121" s="160"/>
      <c r="EP121" s="160"/>
      <c r="EQ121" s="160"/>
      <c r="ER121" s="160"/>
      <c r="ES121" s="160"/>
      <c r="ET121" s="160"/>
      <c r="EU121" s="160"/>
      <c r="EV121" s="160"/>
      <c r="EW121" s="160"/>
      <c r="EX121" s="160"/>
      <c r="EY121" s="160"/>
      <c r="EZ121" s="160"/>
      <c r="FA121" s="160"/>
      <c r="FB121" s="160"/>
      <c r="FC121" s="160"/>
      <c r="FD121" s="160"/>
      <c r="FE121" s="160"/>
      <c r="FF121" s="160"/>
      <c r="FG121" s="160"/>
      <c r="FH121" s="160"/>
      <c r="FI121" s="160"/>
      <c r="FJ121" s="160"/>
      <c r="FK121" s="160"/>
      <c r="FL121" s="160"/>
      <c r="FM121" s="160"/>
      <c r="FN121" s="160"/>
      <c r="FO121" s="160"/>
      <c r="FP121" s="160"/>
      <c r="FQ121" s="160"/>
      <c r="FR121" s="160"/>
      <c r="FS121" s="160"/>
      <c r="FT121" s="160"/>
      <c r="FU121" s="160"/>
      <c r="FV121" s="160"/>
      <c r="FW121" s="160"/>
      <c r="FX121" s="160"/>
      <c r="FY121" s="160"/>
      <c r="FZ121" s="160"/>
      <c r="GA121" s="160"/>
      <c r="GB121" s="160"/>
      <c r="GC121" s="160"/>
      <c r="GD121" s="160"/>
      <c r="GE121" s="160"/>
      <c r="GF121" s="160"/>
      <c r="GG121" s="160"/>
      <c r="GH121" s="160"/>
      <c r="GI121" s="160"/>
      <c r="GJ121" s="160"/>
      <c r="GK121" s="160"/>
      <c r="GL121" s="160"/>
      <c r="GM121" s="160"/>
      <c r="GN121" s="160"/>
      <c r="GO121" s="160"/>
      <c r="GP121" s="160"/>
      <c r="GQ121" s="160"/>
      <c r="GR121" s="160"/>
      <c r="GS121" s="160"/>
      <c r="GT121" s="160"/>
      <c r="GU121" s="160"/>
      <c r="GV121" s="160"/>
      <c r="GW121" s="160"/>
      <c r="GX121" s="160"/>
      <c r="GY121" s="160"/>
      <c r="GZ121" s="160"/>
      <c r="HA121" s="160"/>
      <c r="HB121" s="160"/>
      <c r="HC121" s="160"/>
      <c r="HD121" s="160"/>
      <c r="HE121" s="160"/>
      <c r="HF121" s="160"/>
      <c r="HG121" s="160"/>
      <c r="HH121" s="160"/>
      <c r="HI121" s="160"/>
      <c r="HJ121" s="160"/>
      <c r="HK121" s="160"/>
      <c r="HL121" s="160"/>
      <c r="HM121" s="160"/>
      <c r="HN121" s="160"/>
      <c r="HO121" s="160"/>
      <c r="HP121" s="160"/>
      <c r="HQ121" s="160"/>
      <c r="HR121" s="160"/>
      <c r="HS121" s="160"/>
      <c r="HT121" s="160"/>
      <c r="HU121" s="160"/>
      <c r="HV121" s="160"/>
      <c r="HW121" s="160"/>
      <c r="HX121" s="160"/>
      <c r="HY121" s="160"/>
      <c r="HZ121" s="160"/>
      <c r="IA121" s="160"/>
      <c r="IB121" s="160"/>
      <c r="IC121" s="160"/>
      <c r="ID121" s="160"/>
      <c r="IE121" s="160"/>
      <c r="IF121" s="160"/>
      <c r="IG121" s="160"/>
      <c r="IH121" s="160"/>
      <c r="II121" s="160"/>
      <c r="IJ121" s="160"/>
      <c r="IK121" s="160"/>
      <c r="IL121" s="160"/>
      <c r="IM121" s="160"/>
      <c r="IN121" s="160"/>
      <c r="IO121" s="160"/>
      <c r="IP121" s="160"/>
      <c r="IQ121" s="160"/>
      <c r="IR121" s="160"/>
      <c r="IS121" s="160"/>
      <c r="IT121" s="160"/>
      <c r="IU121" s="160"/>
      <c r="IV121" s="160"/>
      <c r="IW121" s="160"/>
      <c r="IX121" s="160"/>
      <c r="IY121" s="160"/>
      <c r="IZ121" s="160"/>
      <c r="JA121" s="160"/>
      <c r="JB121" s="160"/>
      <c r="JC121" s="160"/>
      <c r="JD121" s="160"/>
      <c r="JE121" s="160"/>
      <c r="JF121" s="160"/>
      <c r="JG121" s="160"/>
      <c r="JH121" s="160"/>
      <c r="JI121" s="160"/>
      <c r="JJ121" s="160"/>
      <c r="JK121" s="160"/>
      <c r="JL121" s="160"/>
      <c r="JM121" s="160"/>
      <c r="JN121" s="160"/>
      <c r="JO121" s="160"/>
      <c r="JP121" s="160"/>
      <c r="JQ121" s="160"/>
      <c r="JR121" s="160"/>
      <c r="JS121" s="160"/>
      <c r="JT121" s="160"/>
      <c r="JU121" s="160"/>
      <c r="JV121" s="160"/>
      <c r="JW121" s="160"/>
      <c r="JX121" s="160"/>
      <c r="JY121" s="160"/>
      <c r="JZ121" s="160"/>
      <c r="KA121" s="160"/>
      <c r="KB121" s="160"/>
      <c r="KC121" s="160"/>
      <c r="KD121" s="160"/>
      <c r="KE121" s="160"/>
      <c r="KF121" s="160"/>
      <c r="KG121" s="160"/>
      <c r="KH121" s="160"/>
      <c r="KI121" s="160"/>
      <c r="KJ121" s="160"/>
      <c r="KK121" s="160"/>
      <c r="KL121" s="160"/>
      <c r="KM121" s="160"/>
      <c r="KN121" s="160"/>
      <c r="KO121" s="160"/>
      <c r="KP121" s="160"/>
      <c r="KQ121" s="160"/>
      <c r="KR121" s="160"/>
      <c r="KS121" s="160"/>
      <c r="KT121" s="160"/>
      <c r="KU121" s="160"/>
      <c r="KV121" s="160"/>
      <c r="KW121" s="160"/>
      <c r="KX121" s="160"/>
      <c r="KY121" s="160"/>
      <c r="KZ121" s="160"/>
      <c r="LA121" s="160"/>
      <c r="LB121" s="160"/>
      <c r="LC121" s="160"/>
      <c r="LD121" s="160"/>
      <c r="LE121" s="160"/>
      <c r="LF121" s="160"/>
      <c r="LG121" s="160"/>
      <c r="LH121" s="160"/>
      <c r="LI121" s="160"/>
      <c r="LJ121" s="160"/>
      <c r="LK121" s="160"/>
      <c r="LL121" s="160"/>
      <c r="LM121" s="160"/>
      <c r="LN121" s="160"/>
      <c r="LO121" s="160"/>
      <c r="LP121" s="160"/>
      <c r="LQ121" s="160"/>
      <c r="LR121" s="160"/>
      <c r="LS121" s="160"/>
      <c r="LT121" s="160"/>
      <c r="LU121" s="160"/>
      <c r="LV121" s="160"/>
      <c r="LW121" s="160"/>
      <c r="LX121" s="160"/>
      <c r="LY121" s="160"/>
      <c r="LZ121" s="160"/>
      <c r="MA121" s="160"/>
      <c r="MB121" s="160"/>
      <c r="MC121" s="160"/>
      <c r="MD121" s="160"/>
      <c r="ME121" s="160"/>
      <c r="MF121" s="160"/>
      <c r="MG121" s="160"/>
      <c r="MH121" s="160"/>
      <c r="MI121" s="160"/>
      <c r="MJ121" s="160"/>
      <c r="MK121" s="160"/>
      <c r="ML121" s="160"/>
      <c r="MM121" s="160"/>
      <c r="MN121" s="160"/>
      <c r="MO121" s="160"/>
      <c r="MP121" s="160"/>
      <c r="MQ121" s="160"/>
      <c r="MR121" s="160"/>
      <c r="MS121" s="160"/>
      <c r="MT121" s="160"/>
      <c r="MU121" s="160"/>
      <c r="MV121" s="160"/>
      <c r="MW121" s="160"/>
      <c r="MX121" s="160"/>
      <c r="MY121" s="160"/>
      <c r="MZ121" s="160"/>
      <c r="NA121" s="160"/>
      <c r="NB121" s="160"/>
      <c r="NC121" s="160"/>
      <c r="ND121" s="160"/>
      <c r="NE121" s="160"/>
      <c r="NF121" s="160"/>
      <c r="NG121" s="160"/>
      <c r="NH121" s="160"/>
      <c r="NI121" s="160"/>
      <c r="NJ121" s="160"/>
      <c r="NK121" s="160"/>
      <c r="NL121" s="160"/>
      <c r="NM121" s="160"/>
      <c r="NN121" s="160"/>
      <c r="NO121" s="160"/>
      <c r="NP121" s="160"/>
      <c r="NQ121" s="160"/>
      <c r="NR121" s="160"/>
      <c r="NS121" s="160"/>
      <c r="NT121" s="160"/>
      <c r="NU121" s="160"/>
      <c r="NV121" s="160"/>
      <c r="NW121" s="160"/>
      <c r="NX121" s="160"/>
      <c r="NY121" s="160"/>
      <c r="NZ121" s="160"/>
      <c r="OA121" s="160"/>
      <c r="OB121" s="160"/>
      <c r="OC121" s="160"/>
      <c r="OD121" s="160"/>
      <c r="OE121" s="160"/>
      <c r="OF121" s="160"/>
      <c r="OG121" s="160"/>
      <c r="OH121" s="160"/>
      <c r="OI121" s="160"/>
      <c r="OJ121" s="160"/>
      <c r="OK121" s="160"/>
      <c r="OL121" s="160"/>
      <c r="OM121" s="160"/>
      <c r="ON121" s="160"/>
      <c r="OO121" s="160"/>
      <c r="OP121" s="160"/>
      <c r="OQ121" s="160"/>
      <c r="OR121" s="160"/>
      <c r="OS121" s="160"/>
      <c r="OT121" s="160"/>
      <c r="OU121" s="160"/>
      <c r="OV121" s="160"/>
      <c r="OW121" s="160"/>
      <c r="OX121" s="160"/>
      <c r="OY121" s="160"/>
      <c r="OZ121" s="160"/>
      <c r="PA121" s="160"/>
      <c r="PB121" s="160"/>
      <c r="PC121" s="160"/>
      <c r="PD121" s="160"/>
      <c r="PE121" s="160"/>
      <c r="PF121" s="160"/>
      <c r="PG121" s="160"/>
      <c r="PH121" s="160"/>
      <c r="PI121" s="160"/>
      <c r="PJ121" s="160"/>
      <c r="PK121" s="160"/>
      <c r="PL121" s="160"/>
      <c r="PM121" s="160"/>
      <c r="PN121" s="160"/>
      <c r="PO121" s="160"/>
      <c r="PP121" s="160"/>
      <c r="PQ121" s="160"/>
      <c r="PR121" s="160"/>
      <c r="PS121" s="160"/>
      <c r="PT121" s="160"/>
      <c r="PU121" s="160"/>
      <c r="PV121" s="160"/>
      <c r="PW121" s="160"/>
      <c r="PX121" s="160"/>
      <c r="PY121" s="160"/>
      <c r="PZ121" s="160"/>
      <c r="QA121" s="160"/>
      <c r="QB121" s="160"/>
      <c r="QC121" s="160"/>
      <c r="QD121" s="160"/>
      <c r="QE121" s="160"/>
      <c r="QF121" s="160"/>
      <c r="QG121" s="160"/>
      <c r="QH121" s="160"/>
      <c r="QI121" s="160"/>
      <c r="QJ121" s="160"/>
      <c r="QK121" s="160"/>
      <c r="QL121" s="160"/>
      <c r="QM121" s="160"/>
      <c r="QN121" s="160"/>
      <c r="QO121" s="160"/>
      <c r="QP121" s="160"/>
      <c r="QQ121" s="160"/>
      <c r="QR121" s="160"/>
      <c r="QS121" s="160"/>
      <c r="QT121" s="160"/>
      <c r="QU121" s="160"/>
      <c r="QV121" s="160"/>
      <c r="QW121" s="160"/>
      <c r="QX121" s="160"/>
      <c r="QY121" s="160"/>
      <c r="QZ121" s="160"/>
      <c r="RA121" s="160"/>
      <c r="RB121" s="160"/>
      <c r="RC121" s="160"/>
      <c r="RD121" s="160"/>
      <c r="RE121" s="160"/>
      <c r="RF121" s="160"/>
      <c r="RG121" s="160"/>
      <c r="RH121" s="160"/>
      <c r="RI121" s="160"/>
      <c r="RJ121" s="160"/>
      <c r="RK121" s="160"/>
      <c r="RL121" s="160"/>
      <c r="RM121" s="160"/>
      <c r="RN121" s="160"/>
      <c r="RO121" s="160"/>
      <c r="RP121" s="160"/>
      <c r="RQ121" s="160"/>
      <c r="RR121" s="160"/>
      <c r="RS121" s="160"/>
      <c r="RT121" s="160"/>
      <c r="RU121" s="160"/>
      <c r="RV121" s="160"/>
      <c r="RW121" s="160"/>
      <c r="RX121" s="160"/>
      <c r="RY121" s="160"/>
      <c r="RZ121" s="160"/>
      <c r="SA121" s="160"/>
      <c r="SB121" s="160"/>
      <c r="SC121" s="160"/>
      <c r="SD121" s="160"/>
      <c r="SE121" s="160"/>
      <c r="SF121" s="160"/>
      <c r="SG121" s="160"/>
      <c r="SH121" s="160"/>
      <c r="SI121" s="160"/>
      <c r="SJ121" s="160"/>
      <c r="SK121" s="160"/>
      <c r="SL121" s="160"/>
      <c r="SM121" s="160"/>
      <c r="SN121" s="160"/>
      <c r="SO121" s="160"/>
      <c r="SP121" s="160"/>
      <c r="SQ121" s="160"/>
      <c r="SR121" s="160"/>
      <c r="SS121" s="160"/>
      <c r="ST121" s="160"/>
      <c r="SU121" s="160"/>
      <c r="SV121" s="160"/>
      <c r="SW121" s="160"/>
      <c r="SX121" s="160"/>
      <c r="SY121" s="160"/>
      <c r="SZ121" s="160"/>
      <c r="TA121" s="160"/>
      <c r="TB121" s="160"/>
      <c r="TC121" s="160"/>
      <c r="TD121" s="160"/>
      <c r="TE121" s="160"/>
      <c r="TF121" s="160"/>
    </row>
    <row r="122" spans="1:526">
      <c r="A122" s="160"/>
      <c r="B122" s="160"/>
      <c r="C122" s="160"/>
      <c r="D122" s="160"/>
      <c r="E122" s="160"/>
      <c r="F122" s="160"/>
      <c r="G122" s="160"/>
      <c r="H122" s="160"/>
      <c r="I122" s="160"/>
      <c r="J122" s="160"/>
      <c r="K122" s="160"/>
      <c r="L122" s="160"/>
      <c r="M122" s="160"/>
      <c r="N122" s="160"/>
      <c r="O122" s="160"/>
      <c r="P122" s="160"/>
      <c r="Q122" s="160"/>
      <c r="R122" s="160"/>
      <c r="S122" s="160"/>
      <c r="T122" s="160"/>
      <c r="U122" s="160"/>
      <c r="V122" s="160"/>
      <c r="W122" s="160"/>
      <c r="X122" s="160"/>
      <c r="Y122" s="160"/>
      <c r="Z122" s="160"/>
      <c r="AA122" s="160"/>
      <c r="AB122" s="160"/>
      <c r="AC122" s="160"/>
      <c r="AD122" s="160"/>
      <c r="AE122" s="160"/>
      <c r="AF122" s="160"/>
      <c r="AG122" s="160"/>
      <c r="AH122" s="160"/>
      <c r="AI122" s="160"/>
      <c r="AJ122" s="160"/>
      <c r="AK122" s="160"/>
      <c r="AL122" s="160"/>
      <c r="AM122" s="160"/>
      <c r="AN122" s="160"/>
      <c r="AO122" s="160"/>
      <c r="AP122" s="160"/>
      <c r="AQ122" s="160"/>
      <c r="AR122" s="160"/>
      <c r="AS122" s="160"/>
      <c r="AT122" s="160"/>
      <c r="AU122" s="160"/>
      <c r="AV122" s="160"/>
      <c r="AW122" s="160"/>
      <c r="AX122" s="160"/>
      <c r="AY122" s="160"/>
      <c r="AZ122" s="160"/>
      <c r="BA122" s="160"/>
      <c r="BB122" s="160"/>
      <c r="BC122" s="160"/>
      <c r="BD122" s="160"/>
      <c r="BE122" s="160"/>
      <c r="BF122" s="160"/>
      <c r="BG122" s="160"/>
      <c r="BH122" s="160"/>
      <c r="BI122" s="160"/>
      <c r="BJ122" s="160"/>
      <c r="BK122" s="160"/>
      <c r="BL122" s="160"/>
      <c r="BM122" s="160"/>
      <c r="BN122" s="160"/>
      <c r="BO122" s="160"/>
      <c r="BP122" s="160"/>
      <c r="BQ122" s="160"/>
      <c r="BR122" s="160"/>
      <c r="BS122" s="160"/>
      <c r="BT122" s="160"/>
      <c r="BU122" s="160"/>
      <c r="BV122" s="160"/>
      <c r="BW122" s="160"/>
      <c r="BX122" s="160"/>
      <c r="BY122" s="160"/>
      <c r="BZ122" s="160"/>
      <c r="CA122" s="160"/>
      <c r="CB122" s="160"/>
      <c r="CC122" s="160"/>
      <c r="CD122" s="160"/>
      <c r="CE122" s="160"/>
      <c r="CF122" s="160"/>
      <c r="CG122" s="160"/>
      <c r="CH122" s="160"/>
      <c r="CI122" s="160"/>
      <c r="CJ122" s="160"/>
      <c r="CK122" s="160"/>
      <c r="CL122" s="160"/>
      <c r="CM122" s="160"/>
      <c r="CN122" s="160"/>
      <c r="CO122" s="160"/>
      <c r="CP122" s="160"/>
      <c r="CQ122" s="160"/>
      <c r="CR122" s="160"/>
      <c r="CS122" s="160"/>
      <c r="CT122" s="160"/>
      <c r="CU122" s="160"/>
      <c r="CV122" s="160"/>
      <c r="CW122" s="160"/>
      <c r="CX122" s="160"/>
      <c r="CY122" s="160"/>
      <c r="CZ122" s="160"/>
      <c r="DA122" s="160"/>
      <c r="DB122" s="160"/>
      <c r="DC122" s="160"/>
      <c r="DD122" s="160"/>
      <c r="DE122" s="160"/>
      <c r="DF122" s="160"/>
      <c r="DG122" s="160"/>
      <c r="DH122" s="160"/>
      <c r="DI122" s="160"/>
      <c r="DJ122" s="160"/>
      <c r="DK122" s="160"/>
      <c r="DL122" s="160"/>
      <c r="DM122" s="160"/>
      <c r="DN122" s="160"/>
      <c r="DO122" s="160"/>
      <c r="DP122" s="160"/>
      <c r="DQ122" s="160"/>
      <c r="DR122" s="160"/>
      <c r="DS122" s="160"/>
      <c r="DT122" s="160"/>
      <c r="DU122" s="160"/>
      <c r="DV122" s="160"/>
      <c r="DW122" s="160"/>
      <c r="DX122" s="160"/>
      <c r="DY122" s="160"/>
      <c r="DZ122" s="160"/>
      <c r="EA122" s="160"/>
      <c r="EB122" s="160"/>
      <c r="EC122" s="160"/>
      <c r="ED122" s="160"/>
      <c r="EE122" s="160"/>
      <c r="EF122" s="160"/>
      <c r="EG122" s="160"/>
      <c r="EH122" s="160"/>
      <c r="EI122" s="160"/>
      <c r="EJ122" s="160"/>
      <c r="EK122" s="160"/>
      <c r="EL122" s="160"/>
      <c r="EM122" s="160"/>
      <c r="EN122" s="160"/>
      <c r="EO122" s="160"/>
      <c r="EP122" s="160"/>
      <c r="EQ122" s="160"/>
      <c r="ER122" s="160"/>
      <c r="ES122" s="160"/>
      <c r="ET122" s="160"/>
      <c r="EU122" s="160"/>
      <c r="EV122" s="160"/>
      <c r="EW122" s="160"/>
      <c r="EX122" s="160"/>
      <c r="EY122" s="160"/>
      <c r="EZ122" s="160"/>
      <c r="FA122" s="160"/>
      <c r="FB122" s="160"/>
      <c r="FC122" s="160"/>
      <c r="FD122" s="160"/>
      <c r="FE122" s="160"/>
      <c r="FF122" s="160"/>
      <c r="FG122" s="160"/>
      <c r="FH122" s="160"/>
      <c r="FI122" s="160"/>
      <c r="FJ122" s="160"/>
      <c r="FK122" s="160"/>
      <c r="FL122" s="160"/>
      <c r="FM122" s="160"/>
      <c r="FN122" s="160"/>
      <c r="FO122" s="160"/>
      <c r="FP122" s="160"/>
      <c r="FQ122" s="160"/>
      <c r="FR122" s="160"/>
      <c r="FS122" s="160"/>
      <c r="FT122" s="160"/>
      <c r="FU122" s="160"/>
      <c r="FV122" s="160"/>
      <c r="FW122" s="160"/>
      <c r="FX122" s="160"/>
      <c r="FY122" s="160"/>
      <c r="FZ122" s="160"/>
      <c r="GA122" s="160"/>
      <c r="GB122" s="160"/>
      <c r="GC122" s="160"/>
      <c r="GD122" s="160"/>
      <c r="GE122" s="160"/>
      <c r="GF122" s="160"/>
      <c r="GG122" s="160"/>
      <c r="GH122" s="160"/>
      <c r="GI122" s="160"/>
      <c r="GJ122" s="160"/>
      <c r="GK122" s="160"/>
      <c r="GL122" s="160"/>
      <c r="GM122" s="160"/>
      <c r="GN122" s="160"/>
      <c r="GO122" s="160"/>
      <c r="GP122" s="160"/>
      <c r="GQ122" s="160"/>
      <c r="GR122" s="160"/>
      <c r="GS122" s="160"/>
      <c r="GT122" s="160"/>
      <c r="GU122" s="160"/>
      <c r="GV122" s="160"/>
      <c r="GW122" s="160"/>
      <c r="GX122" s="160"/>
      <c r="GY122" s="160"/>
      <c r="GZ122" s="160"/>
      <c r="HA122" s="160"/>
      <c r="HB122" s="160"/>
      <c r="HC122" s="160"/>
      <c r="HD122" s="160"/>
      <c r="HE122" s="160"/>
      <c r="HF122" s="160"/>
      <c r="HG122" s="160"/>
      <c r="HH122" s="160"/>
      <c r="HI122" s="160"/>
      <c r="HJ122" s="160"/>
      <c r="HK122" s="160"/>
      <c r="HL122" s="160"/>
      <c r="HM122" s="160"/>
      <c r="HN122" s="160"/>
      <c r="HO122" s="160"/>
      <c r="HP122" s="160"/>
      <c r="HQ122" s="160"/>
      <c r="HR122" s="160"/>
      <c r="HS122" s="160"/>
      <c r="HT122" s="160"/>
      <c r="HU122" s="160"/>
      <c r="HV122" s="160"/>
      <c r="HW122" s="160"/>
      <c r="HX122" s="160"/>
      <c r="HY122" s="160"/>
      <c r="HZ122" s="160"/>
      <c r="IA122" s="160"/>
      <c r="IB122" s="160"/>
      <c r="IC122" s="160"/>
      <c r="ID122" s="160"/>
      <c r="IE122" s="160"/>
      <c r="IF122" s="160"/>
      <c r="IG122" s="160"/>
      <c r="IH122" s="160"/>
      <c r="II122" s="160"/>
      <c r="IJ122" s="160"/>
      <c r="IK122" s="160"/>
      <c r="IL122" s="160"/>
      <c r="IM122" s="160"/>
      <c r="IN122" s="160"/>
      <c r="IO122" s="160"/>
      <c r="IP122" s="160"/>
      <c r="IQ122" s="160"/>
      <c r="IR122" s="160"/>
      <c r="IS122" s="160"/>
      <c r="IT122" s="160"/>
      <c r="IU122" s="160"/>
      <c r="IV122" s="160"/>
      <c r="IW122" s="160"/>
      <c r="IX122" s="160"/>
      <c r="IY122" s="160"/>
      <c r="IZ122" s="160"/>
      <c r="JA122" s="160"/>
      <c r="JB122" s="160"/>
      <c r="JC122" s="160"/>
      <c r="JD122" s="160"/>
      <c r="JE122" s="160"/>
      <c r="JF122" s="160"/>
      <c r="JG122" s="160"/>
      <c r="JH122" s="160"/>
      <c r="JI122" s="160"/>
      <c r="JJ122" s="160"/>
      <c r="JK122" s="160"/>
      <c r="JL122" s="160"/>
      <c r="JM122" s="160"/>
      <c r="JN122" s="160"/>
      <c r="JO122" s="160"/>
      <c r="JP122" s="160"/>
      <c r="JQ122" s="160"/>
      <c r="JR122" s="160"/>
      <c r="JS122" s="160"/>
      <c r="JT122" s="160"/>
      <c r="JU122" s="160"/>
      <c r="JV122" s="160"/>
      <c r="JW122" s="160"/>
      <c r="JX122" s="160"/>
      <c r="JY122" s="160"/>
      <c r="JZ122" s="160"/>
      <c r="KA122" s="160"/>
      <c r="KB122" s="160"/>
      <c r="KC122" s="160"/>
      <c r="KD122" s="160"/>
      <c r="KE122" s="160"/>
      <c r="KF122" s="160"/>
      <c r="KG122" s="160"/>
      <c r="KH122" s="160"/>
      <c r="KI122" s="160"/>
      <c r="KJ122" s="160"/>
      <c r="KK122" s="160"/>
      <c r="KL122" s="160"/>
      <c r="KM122" s="160"/>
      <c r="KN122" s="160"/>
      <c r="KO122" s="160"/>
      <c r="KP122" s="160"/>
      <c r="KQ122" s="160"/>
      <c r="KR122" s="160"/>
      <c r="KS122" s="160"/>
      <c r="KT122" s="160"/>
      <c r="KU122" s="160"/>
      <c r="KV122" s="160"/>
      <c r="KW122" s="160"/>
      <c r="KX122" s="160"/>
      <c r="KY122" s="160"/>
      <c r="KZ122" s="160"/>
      <c r="LA122" s="160"/>
      <c r="LB122" s="160"/>
      <c r="LC122" s="160"/>
      <c r="LD122" s="160"/>
      <c r="LE122" s="160"/>
      <c r="LF122" s="160"/>
      <c r="LG122" s="160"/>
      <c r="LH122" s="160"/>
      <c r="LI122" s="160"/>
      <c r="LJ122" s="160"/>
      <c r="LK122" s="160"/>
      <c r="LL122" s="160"/>
      <c r="LM122" s="160"/>
      <c r="LN122" s="160"/>
      <c r="LO122" s="160"/>
      <c r="LP122" s="160"/>
      <c r="LQ122" s="160"/>
      <c r="LR122" s="160"/>
      <c r="LS122" s="160"/>
      <c r="LT122" s="160"/>
      <c r="LU122" s="160"/>
      <c r="LV122" s="160"/>
      <c r="LW122" s="160"/>
      <c r="LX122" s="160"/>
      <c r="LY122" s="160"/>
      <c r="LZ122" s="160"/>
      <c r="MA122" s="160"/>
      <c r="MB122" s="160"/>
      <c r="MC122" s="160"/>
      <c r="MD122" s="160"/>
      <c r="ME122" s="160"/>
      <c r="MF122" s="160"/>
      <c r="MG122" s="160"/>
      <c r="MH122" s="160"/>
      <c r="MI122" s="160"/>
      <c r="MJ122" s="160"/>
      <c r="MK122" s="160"/>
      <c r="ML122" s="160"/>
      <c r="MM122" s="160"/>
      <c r="MN122" s="160"/>
      <c r="MO122" s="160"/>
      <c r="MP122" s="160"/>
      <c r="MQ122" s="160"/>
      <c r="MR122" s="160"/>
      <c r="MS122" s="160"/>
      <c r="MT122" s="160"/>
      <c r="MU122" s="160"/>
      <c r="MV122" s="160"/>
      <c r="MW122" s="160"/>
      <c r="MX122" s="160"/>
      <c r="MY122" s="160"/>
      <c r="MZ122" s="160"/>
      <c r="NA122" s="160"/>
      <c r="NB122" s="160"/>
      <c r="NC122" s="160"/>
      <c r="ND122" s="160"/>
      <c r="NE122" s="160"/>
      <c r="NF122" s="160"/>
      <c r="NG122" s="160"/>
      <c r="NH122" s="160"/>
      <c r="NI122" s="160"/>
      <c r="NJ122" s="160"/>
      <c r="NK122" s="160"/>
      <c r="NL122" s="160"/>
      <c r="NM122" s="160"/>
      <c r="NN122" s="160"/>
      <c r="NO122" s="160"/>
      <c r="NP122" s="160"/>
      <c r="NQ122" s="160"/>
      <c r="NR122" s="160"/>
      <c r="NS122" s="160"/>
      <c r="NT122" s="160"/>
      <c r="NU122" s="160"/>
      <c r="NV122" s="160"/>
      <c r="NW122" s="160"/>
      <c r="NX122" s="160"/>
      <c r="NY122" s="160"/>
      <c r="NZ122" s="160"/>
      <c r="OA122" s="160"/>
      <c r="OB122" s="160"/>
      <c r="OC122" s="160"/>
      <c r="OD122" s="160"/>
      <c r="OE122" s="160"/>
      <c r="OF122" s="160"/>
      <c r="OG122" s="160"/>
      <c r="OH122" s="160"/>
      <c r="OI122" s="160"/>
      <c r="OJ122" s="160"/>
      <c r="OK122" s="160"/>
      <c r="OL122" s="160"/>
      <c r="OM122" s="160"/>
      <c r="ON122" s="160"/>
      <c r="OO122" s="160"/>
      <c r="OP122" s="160"/>
      <c r="OQ122" s="160"/>
      <c r="OR122" s="160"/>
      <c r="OS122" s="160"/>
      <c r="OT122" s="160"/>
      <c r="OU122" s="160"/>
      <c r="OV122" s="160"/>
      <c r="OW122" s="160"/>
      <c r="OX122" s="160"/>
      <c r="OY122" s="160"/>
      <c r="OZ122" s="160"/>
      <c r="PA122" s="160"/>
      <c r="PB122" s="160"/>
      <c r="PC122" s="160"/>
      <c r="PD122" s="160"/>
      <c r="PE122" s="160"/>
      <c r="PF122" s="160"/>
      <c r="PG122" s="160"/>
      <c r="PH122" s="160"/>
      <c r="PI122" s="160"/>
      <c r="PJ122" s="160"/>
      <c r="PK122" s="160"/>
      <c r="PL122" s="160"/>
      <c r="PM122" s="160"/>
      <c r="PN122" s="160"/>
      <c r="PO122" s="160"/>
      <c r="PP122" s="160"/>
      <c r="PQ122" s="160"/>
      <c r="PR122" s="160"/>
      <c r="PS122" s="160"/>
      <c r="PT122" s="160"/>
      <c r="PU122" s="160"/>
      <c r="PV122" s="160"/>
      <c r="PW122" s="160"/>
      <c r="PX122" s="160"/>
      <c r="PY122" s="160"/>
      <c r="PZ122" s="160"/>
      <c r="QA122" s="160"/>
      <c r="QB122" s="160"/>
      <c r="QC122" s="160"/>
      <c r="QD122" s="160"/>
      <c r="QE122" s="160"/>
      <c r="QF122" s="160"/>
      <c r="QG122" s="160"/>
      <c r="QH122" s="160"/>
      <c r="QI122" s="160"/>
      <c r="QJ122" s="160"/>
      <c r="QK122" s="160"/>
      <c r="QL122" s="160"/>
      <c r="QM122" s="160"/>
      <c r="QN122" s="160"/>
      <c r="QO122" s="160"/>
      <c r="QP122" s="160"/>
      <c r="QQ122" s="160"/>
      <c r="QR122" s="160"/>
      <c r="QS122" s="160"/>
      <c r="QT122" s="160"/>
      <c r="QU122" s="160"/>
      <c r="QV122" s="160"/>
      <c r="QW122" s="160"/>
      <c r="QX122" s="160"/>
      <c r="QY122" s="160"/>
      <c r="QZ122" s="160"/>
      <c r="RA122" s="160"/>
      <c r="RB122" s="160"/>
      <c r="RC122" s="160"/>
      <c r="RD122" s="160"/>
      <c r="RE122" s="160"/>
      <c r="RF122" s="160"/>
      <c r="RG122" s="160"/>
      <c r="RH122" s="160"/>
      <c r="RI122" s="160"/>
      <c r="RJ122" s="160"/>
      <c r="RK122" s="160"/>
      <c r="RL122" s="160"/>
      <c r="RM122" s="160"/>
      <c r="RN122" s="160"/>
      <c r="RO122" s="160"/>
      <c r="RP122" s="160"/>
      <c r="RQ122" s="160"/>
      <c r="RR122" s="160"/>
      <c r="RS122" s="160"/>
      <c r="RT122" s="160"/>
      <c r="RU122" s="160"/>
      <c r="RV122" s="160"/>
      <c r="RW122" s="160"/>
      <c r="RX122" s="160"/>
      <c r="RY122" s="160"/>
      <c r="RZ122" s="160"/>
      <c r="SA122" s="160"/>
      <c r="SB122" s="160"/>
      <c r="SC122" s="160"/>
      <c r="SD122" s="160"/>
      <c r="SE122" s="160"/>
      <c r="SF122" s="160"/>
      <c r="SG122" s="160"/>
      <c r="SH122" s="160"/>
      <c r="SI122" s="160"/>
      <c r="SJ122" s="160"/>
      <c r="SK122" s="160"/>
      <c r="SL122" s="160"/>
      <c r="SM122" s="160"/>
      <c r="SN122" s="160"/>
      <c r="SO122" s="160"/>
      <c r="SP122" s="160"/>
      <c r="SQ122" s="160"/>
      <c r="SR122" s="160"/>
      <c r="SS122" s="160"/>
      <c r="ST122" s="160"/>
      <c r="SU122" s="160"/>
      <c r="SV122" s="160"/>
      <c r="SW122" s="160"/>
      <c r="SX122" s="160"/>
      <c r="SY122" s="160"/>
      <c r="SZ122" s="160"/>
      <c r="TA122" s="160"/>
      <c r="TB122" s="160"/>
      <c r="TC122" s="160"/>
      <c r="TD122" s="160"/>
      <c r="TE122" s="160"/>
      <c r="TF122" s="160"/>
    </row>
    <row r="123" spans="1:526">
      <c r="A123" s="160"/>
      <c r="B123" s="160"/>
      <c r="C123" s="160"/>
      <c r="D123" s="160"/>
      <c r="E123" s="160"/>
      <c r="F123" s="160"/>
      <c r="G123" s="160"/>
      <c r="H123" s="160"/>
      <c r="I123" s="160"/>
      <c r="J123" s="160"/>
      <c r="K123" s="160"/>
      <c r="L123" s="160"/>
      <c r="M123" s="160"/>
      <c r="N123" s="160"/>
      <c r="O123" s="160"/>
      <c r="P123" s="160"/>
      <c r="Q123" s="160"/>
      <c r="R123" s="160"/>
      <c r="S123" s="160"/>
      <c r="T123" s="160"/>
      <c r="U123" s="160"/>
      <c r="V123" s="160"/>
      <c r="W123" s="160"/>
      <c r="X123" s="160"/>
      <c r="Y123" s="160"/>
      <c r="Z123" s="160"/>
      <c r="AA123" s="160"/>
      <c r="AB123" s="160"/>
      <c r="AC123" s="160"/>
      <c r="AD123" s="160"/>
      <c r="AE123" s="160"/>
      <c r="AF123" s="160"/>
      <c r="AG123" s="160"/>
      <c r="AH123" s="160"/>
      <c r="AI123" s="160"/>
      <c r="AJ123" s="160"/>
      <c r="AK123" s="160"/>
      <c r="AL123" s="160"/>
      <c r="AM123" s="160"/>
      <c r="AN123" s="160"/>
      <c r="AO123" s="160"/>
      <c r="AP123" s="160"/>
      <c r="AQ123" s="160"/>
      <c r="AR123" s="160"/>
      <c r="AS123" s="160"/>
      <c r="AT123" s="160"/>
      <c r="AU123" s="160"/>
      <c r="AV123" s="160"/>
      <c r="AW123" s="160"/>
      <c r="AX123" s="160"/>
      <c r="AY123" s="160"/>
      <c r="AZ123" s="160"/>
      <c r="BA123" s="160"/>
      <c r="BB123" s="160"/>
      <c r="BC123" s="160"/>
      <c r="BD123" s="160"/>
      <c r="BE123" s="160"/>
      <c r="BF123" s="160"/>
      <c r="BG123" s="160"/>
      <c r="BH123" s="160"/>
      <c r="BI123" s="160"/>
      <c r="BJ123" s="160"/>
      <c r="BK123" s="160"/>
      <c r="BL123" s="160"/>
      <c r="BM123" s="160"/>
      <c r="BN123" s="160"/>
      <c r="BO123" s="160"/>
      <c r="BP123" s="160"/>
      <c r="BQ123" s="160"/>
      <c r="BR123" s="160"/>
      <c r="BS123" s="160"/>
      <c r="BT123" s="160"/>
      <c r="BU123" s="160"/>
      <c r="BV123" s="160"/>
      <c r="BW123" s="160"/>
      <c r="BX123" s="160"/>
      <c r="BY123" s="160"/>
      <c r="BZ123" s="160"/>
      <c r="CA123" s="160"/>
      <c r="CB123" s="160"/>
      <c r="CC123" s="160"/>
      <c r="CD123" s="160"/>
      <c r="CE123" s="160"/>
      <c r="CF123" s="160"/>
      <c r="CG123" s="160"/>
      <c r="CH123" s="160"/>
      <c r="CI123" s="160"/>
      <c r="CJ123" s="160"/>
      <c r="CK123" s="160"/>
      <c r="CL123" s="160"/>
      <c r="CM123" s="160"/>
      <c r="CN123" s="160"/>
      <c r="CO123" s="160"/>
      <c r="CP123" s="160"/>
      <c r="CQ123" s="160"/>
      <c r="CR123" s="160"/>
      <c r="CS123" s="160"/>
      <c r="CT123" s="160"/>
      <c r="CU123" s="160"/>
      <c r="CV123" s="160"/>
      <c r="CW123" s="160"/>
      <c r="CX123" s="160"/>
      <c r="CY123" s="160"/>
      <c r="CZ123" s="160"/>
      <c r="DA123" s="160"/>
      <c r="DB123" s="160"/>
      <c r="DC123" s="160"/>
      <c r="DD123" s="160"/>
      <c r="DE123" s="160"/>
      <c r="DF123" s="160"/>
      <c r="DG123" s="160"/>
      <c r="DH123" s="160"/>
      <c r="DI123" s="160"/>
      <c r="DJ123" s="160"/>
      <c r="DK123" s="160"/>
      <c r="DL123" s="160"/>
      <c r="DM123" s="160"/>
      <c r="DN123" s="160"/>
      <c r="DO123" s="160"/>
      <c r="DP123" s="160"/>
      <c r="DQ123" s="160"/>
      <c r="DR123" s="160"/>
      <c r="DS123" s="160"/>
      <c r="DT123" s="160"/>
      <c r="DU123" s="160"/>
      <c r="DV123" s="160"/>
      <c r="DW123" s="160"/>
      <c r="DX123" s="160"/>
      <c r="DY123" s="160"/>
      <c r="DZ123" s="160"/>
      <c r="EA123" s="160"/>
      <c r="EB123" s="160"/>
      <c r="EC123" s="160"/>
      <c r="ED123" s="160"/>
      <c r="EE123" s="160"/>
      <c r="EF123" s="160"/>
      <c r="EG123" s="160"/>
      <c r="EH123" s="160"/>
      <c r="EI123" s="160"/>
      <c r="EJ123" s="160"/>
      <c r="EK123" s="160"/>
      <c r="EL123" s="160"/>
      <c r="EM123" s="160"/>
      <c r="EN123" s="160"/>
      <c r="EO123" s="160"/>
      <c r="EP123" s="160"/>
      <c r="EQ123" s="160"/>
      <c r="ER123" s="160"/>
      <c r="ES123" s="160"/>
      <c r="ET123" s="160"/>
      <c r="EU123" s="160"/>
      <c r="EV123" s="160"/>
      <c r="EW123" s="160"/>
      <c r="EX123" s="160"/>
      <c r="EY123" s="160"/>
      <c r="EZ123" s="160"/>
      <c r="FA123" s="160"/>
      <c r="FB123" s="160"/>
      <c r="FC123" s="160"/>
      <c r="FD123" s="160"/>
      <c r="FE123" s="160"/>
      <c r="FF123" s="160"/>
      <c r="FG123" s="160"/>
      <c r="FH123" s="160"/>
      <c r="FI123" s="160"/>
      <c r="FJ123" s="160"/>
      <c r="FK123" s="160"/>
      <c r="FL123" s="160"/>
      <c r="FM123" s="160"/>
      <c r="FN123" s="160"/>
      <c r="FO123" s="160"/>
      <c r="FP123" s="160"/>
      <c r="FQ123" s="160"/>
      <c r="FR123" s="160"/>
      <c r="FS123" s="160"/>
      <c r="FT123" s="160"/>
      <c r="FU123" s="160"/>
      <c r="FV123" s="160"/>
      <c r="FW123" s="160"/>
      <c r="FX123" s="160"/>
      <c r="FY123" s="160"/>
      <c r="FZ123" s="160"/>
      <c r="GA123" s="160"/>
      <c r="GB123" s="160"/>
      <c r="GC123" s="160"/>
      <c r="GD123" s="160"/>
      <c r="GE123" s="160"/>
      <c r="GF123" s="160"/>
      <c r="GG123" s="160"/>
      <c r="GH123" s="160"/>
      <c r="GI123" s="160"/>
      <c r="GJ123" s="160"/>
      <c r="GK123" s="160"/>
      <c r="GL123" s="160"/>
      <c r="GM123" s="160"/>
      <c r="GN123" s="160"/>
      <c r="GO123" s="160"/>
      <c r="GP123" s="160"/>
      <c r="GQ123" s="160"/>
      <c r="GR123" s="160"/>
      <c r="GS123" s="160"/>
      <c r="GT123" s="160"/>
      <c r="GU123" s="160"/>
      <c r="GV123" s="160"/>
      <c r="GW123" s="160"/>
      <c r="GX123" s="160"/>
      <c r="GY123" s="160"/>
      <c r="GZ123" s="160"/>
      <c r="HA123" s="160"/>
      <c r="HB123" s="160"/>
      <c r="HC123" s="160"/>
      <c r="HD123" s="160"/>
      <c r="HE123" s="160"/>
      <c r="HF123" s="160"/>
      <c r="HG123" s="160"/>
      <c r="HH123" s="160"/>
      <c r="HI123" s="160"/>
      <c r="HJ123" s="160"/>
      <c r="HK123" s="160"/>
      <c r="HL123" s="160"/>
      <c r="HM123" s="160"/>
      <c r="HN123" s="160"/>
      <c r="HO123" s="160"/>
      <c r="HP123" s="160"/>
      <c r="HQ123" s="160"/>
      <c r="HR123" s="160"/>
      <c r="HS123" s="160"/>
      <c r="HT123" s="160"/>
      <c r="HU123" s="160"/>
      <c r="HV123" s="160"/>
      <c r="HW123" s="160"/>
      <c r="HX123" s="160"/>
      <c r="HY123" s="160"/>
      <c r="HZ123" s="160"/>
      <c r="IA123" s="160"/>
      <c r="IB123" s="160"/>
      <c r="IC123" s="160"/>
      <c r="ID123" s="160"/>
      <c r="IE123" s="160"/>
      <c r="IF123" s="160"/>
      <c r="IG123" s="160"/>
      <c r="IH123" s="160"/>
      <c r="II123" s="160"/>
      <c r="IJ123" s="160"/>
      <c r="IK123" s="160"/>
      <c r="IL123" s="160"/>
      <c r="IM123" s="160"/>
      <c r="IN123" s="160"/>
      <c r="IO123" s="160"/>
      <c r="IP123" s="160"/>
      <c r="IQ123" s="160"/>
      <c r="IR123" s="160"/>
      <c r="IS123" s="160"/>
      <c r="IT123" s="160"/>
      <c r="IU123" s="160"/>
      <c r="IV123" s="160"/>
      <c r="IW123" s="160"/>
      <c r="IX123" s="160"/>
      <c r="IY123" s="160"/>
      <c r="IZ123" s="160"/>
      <c r="JA123" s="160"/>
      <c r="JB123" s="160"/>
      <c r="JC123" s="160"/>
      <c r="JD123" s="160"/>
      <c r="JE123" s="160"/>
      <c r="JF123" s="160"/>
      <c r="JG123" s="160"/>
      <c r="JH123" s="160"/>
      <c r="JI123" s="160"/>
      <c r="JJ123" s="160"/>
      <c r="JK123" s="160"/>
      <c r="JL123" s="160"/>
      <c r="JM123" s="160"/>
      <c r="JN123" s="160"/>
      <c r="JO123" s="160"/>
      <c r="JP123" s="160"/>
      <c r="JQ123" s="160"/>
      <c r="JR123" s="160"/>
      <c r="JS123" s="160"/>
      <c r="JT123" s="160"/>
      <c r="JU123" s="160"/>
      <c r="JV123" s="160"/>
      <c r="JW123" s="160"/>
      <c r="JX123" s="160"/>
      <c r="JY123" s="160"/>
      <c r="JZ123" s="160"/>
      <c r="KA123" s="160"/>
      <c r="KB123" s="160"/>
      <c r="KC123" s="160"/>
      <c r="KD123" s="160"/>
      <c r="KE123" s="160"/>
      <c r="KF123" s="160"/>
      <c r="KG123" s="160"/>
      <c r="KH123" s="160"/>
      <c r="KI123" s="160"/>
      <c r="KJ123" s="160"/>
      <c r="KK123" s="160"/>
      <c r="KL123" s="160"/>
      <c r="KM123" s="160"/>
      <c r="KN123" s="160"/>
      <c r="KO123" s="160"/>
      <c r="KP123" s="160"/>
      <c r="KQ123" s="160"/>
      <c r="KR123" s="160"/>
      <c r="KS123" s="160"/>
      <c r="KT123" s="160"/>
      <c r="KU123" s="160"/>
      <c r="KV123" s="160"/>
      <c r="KW123" s="160"/>
      <c r="KX123" s="160"/>
      <c r="KY123" s="160"/>
      <c r="KZ123" s="160"/>
      <c r="LA123" s="160"/>
      <c r="LB123" s="160"/>
      <c r="LC123" s="160"/>
      <c r="LD123" s="160"/>
      <c r="LE123" s="160"/>
      <c r="LF123" s="160"/>
      <c r="LG123" s="160"/>
      <c r="LH123" s="160"/>
      <c r="LI123" s="160"/>
      <c r="LJ123" s="160"/>
      <c r="LK123" s="160"/>
      <c r="LL123" s="160"/>
      <c r="LM123" s="160"/>
      <c r="LN123" s="160"/>
      <c r="LO123" s="160"/>
      <c r="LP123" s="160"/>
      <c r="LQ123" s="160"/>
      <c r="LR123" s="160"/>
      <c r="LS123" s="160"/>
      <c r="LT123" s="160"/>
      <c r="LU123" s="160"/>
      <c r="LV123" s="160"/>
      <c r="LW123" s="160"/>
      <c r="LX123" s="160"/>
      <c r="LY123" s="160"/>
      <c r="LZ123" s="160"/>
      <c r="MA123" s="160"/>
      <c r="MB123" s="160"/>
      <c r="MC123" s="160"/>
      <c r="MD123" s="160"/>
      <c r="ME123" s="160"/>
      <c r="MF123" s="160"/>
      <c r="MG123" s="160"/>
      <c r="MH123" s="160"/>
      <c r="MI123" s="160"/>
      <c r="MJ123" s="160"/>
      <c r="MK123" s="160"/>
      <c r="ML123" s="160"/>
      <c r="MM123" s="160"/>
      <c r="MN123" s="160"/>
      <c r="MO123" s="160"/>
      <c r="MP123" s="160"/>
      <c r="MQ123" s="160"/>
      <c r="MR123" s="160"/>
      <c r="MS123" s="160"/>
      <c r="MT123" s="160"/>
      <c r="MU123" s="160"/>
      <c r="MV123" s="160"/>
      <c r="MW123" s="160"/>
      <c r="MX123" s="160"/>
      <c r="MY123" s="160"/>
      <c r="MZ123" s="160"/>
      <c r="NA123" s="160"/>
      <c r="NB123" s="160"/>
      <c r="NC123" s="160"/>
      <c r="ND123" s="160"/>
      <c r="NE123" s="160"/>
      <c r="NF123" s="160"/>
      <c r="NG123" s="160"/>
      <c r="NH123" s="160"/>
      <c r="NI123" s="160"/>
      <c r="NJ123" s="160"/>
      <c r="NK123" s="160"/>
      <c r="NL123" s="160"/>
      <c r="NM123" s="160"/>
      <c r="NN123" s="160"/>
      <c r="NO123" s="160"/>
      <c r="NP123" s="160"/>
      <c r="NQ123" s="160"/>
      <c r="NR123" s="160"/>
      <c r="NS123" s="160"/>
      <c r="NT123" s="160"/>
      <c r="NU123" s="160"/>
      <c r="NV123" s="160"/>
      <c r="NW123" s="160"/>
      <c r="NX123" s="160"/>
      <c r="NY123" s="160"/>
      <c r="NZ123" s="160"/>
      <c r="OA123" s="160"/>
      <c r="OB123" s="160"/>
      <c r="OC123" s="160"/>
      <c r="OD123" s="160"/>
      <c r="OE123" s="160"/>
      <c r="OF123" s="160"/>
      <c r="OG123" s="160"/>
      <c r="OH123" s="160"/>
      <c r="OI123" s="160"/>
      <c r="OJ123" s="160"/>
      <c r="OK123" s="160"/>
      <c r="OL123" s="160"/>
      <c r="OM123" s="160"/>
      <c r="ON123" s="160"/>
      <c r="OO123" s="160"/>
      <c r="OP123" s="160"/>
      <c r="OQ123" s="160"/>
      <c r="OR123" s="160"/>
      <c r="OS123" s="160"/>
      <c r="OT123" s="160"/>
      <c r="OU123" s="160"/>
      <c r="OV123" s="160"/>
      <c r="OW123" s="160"/>
      <c r="OX123" s="160"/>
      <c r="OY123" s="160"/>
      <c r="OZ123" s="160"/>
      <c r="PA123" s="160"/>
      <c r="PB123" s="160"/>
      <c r="PC123" s="160"/>
      <c r="PD123" s="160"/>
      <c r="PE123" s="160"/>
      <c r="PF123" s="160"/>
      <c r="PG123" s="160"/>
      <c r="PH123" s="160"/>
      <c r="PI123" s="160"/>
      <c r="PJ123" s="160"/>
      <c r="PK123" s="160"/>
      <c r="PL123" s="160"/>
      <c r="PM123" s="160"/>
      <c r="PN123" s="160"/>
      <c r="PO123" s="160"/>
      <c r="PP123" s="160"/>
      <c r="PQ123" s="160"/>
      <c r="PR123" s="160"/>
      <c r="PS123" s="160"/>
      <c r="PT123" s="160"/>
      <c r="PU123" s="160"/>
      <c r="PV123" s="160"/>
      <c r="PW123" s="160"/>
      <c r="PX123" s="160"/>
      <c r="PY123" s="160"/>
      <c r="PZ123" s="160"/>
      <c r="QA123" s="160"/>
      <c r="QB123" s="160"/>
      <c r="QC123" s="160"/>
      <c r="QD123" s="160"/>
      <c r="QE123" s="160"/>
      <c r="QF123" s="160"/>
      <c r="QG123" s="160"/>
      <c r="QH123" s="160"/>
      <c r="QI123" s="160"/>
      <c r="QJ123" s="160"/>
      <c r="QK123" s="160"/>
      <c r="QL123" s="160"/>
      <c r="QM123" s="160"/>
      <c r="QN123" s="160"/>
      <c r="QO123" s="160"/>
      <c r="QP123" s="160"/>
      <c r="QQ123" s="160"/>
      <c r="QR123" s="160"/>
      <c r="QS123" s="160"/>
      <c r="QT123" s="160"/>
      <c r="QU123" s="160"/>
      <c r="QV123" s="160"/>
      <c r="QW123" s="160"/>
      <c r="QX123" s="160"/>
      <c r="QY123" s="160"/>
      <c r="QZ123" s="160"/>
      <c r="RA123" s="160"/>
      <c r="RB123" s="160"/>
      <c r="RC123" s="160"/>
      <c r="RD123" s="160"/>
      <c r="RE123" s="160"/>
      <c r="RF123" s="160"/>
      <c r="RG123" s="160"/>
      <c r="RH123" s="160"/>
      <c r="RI123" s="160"/>
      <c r="RJ123" s="160"/>
      <c r="RK123" s="160"/>
      <c r="RL123" s="160"/>
      <c r="RM123" s="160"/>
      <c r="RN123" s="160"/>
      <c r="RO123" s="160"/>
      <c r="RP123" s="160"/>
      <c r="RQ123" s="160"/>
      <c r="RR123" s="160"/>
      <c r="RS123" s="160"/>
      <c r="RT123" s="160"/>
      <c r="RU123" s="160"/>
      <c r="RV123" s="160"/>
      <c r="RW123" s="160"/>
      <c r="RX123" s="160"/>
      <c r="RY123" s="160"/>
      <c r="RZ123" s="160"/>
      <c r="SA123" s="160"/>
      <c r="SB123" s="160"/>
      <c r="SC123" s="160"/>
      <c r="SD123" s="160"/>
      <c r="SE123" s="160"/>
      <c r="SF123" s="160"/>
      <c r="SG123" s="160"/>
      <c r="SH123" s="160"/>
      <c r="SI123" s="160"/>
      <c r="SJ123" s="160"/>
      <c r="SK123" s="160"/>
      <c r="SL123" s="160"/>
      <c r="SM123" s="160"/>
      <c r="SN123" s="160"/>
      <c r="SO123" s="160"/>
      <c r="SP123" s="160"/>
      <c r="SQ123" s="160"/>
      <c r="SR123" s="160"/>
      <c r="SS123" s="160"/>
      <c r="ST123" s="160"/>
      <c r="SU123" s="160"/>
      <c r="SV123" s="160"/>
      <c r="SW123" s="160"/>
      <c r="SX123" s="160"/>
      <c r="SY123" s="160"/>
      <c r="SZ123" s="160"/>
      <c r="TA123" s="160"/>
      <c r="TB123" s="160"/>
      <c r="TC123" s="160"/>
      <c r="TD123" s="160"/>
      <c r="TE123" s="160"/>
      <c r="TF123" s="160"/>
    </row>
    <row r="124" spans="1:526">
      <c r="A124" s="160"/>
      <c r="B124" s="160"/>
      <c r="C124" s="160"/>
      <c r="D124" s="160"/>
      <c r="E124" s="160"/>
      <c r="F124" s="160"/>
      <c r="G124" s="160"/>
      <c r="H124" s="160"/>
      <c r="I124" s="160"/>
      <c r="J124" s="160"/>
      <c r="K124" s="160"/>
      <c r="L124" s="160"/>
      <c r="M124" s="160"/>
      <c r="N124" s="160"/>
      <c r="O124" s="160"/>
      <c r="P124" s="160"/>
      <c r="Q124" s="160"/>
      <c r="R124" s="160"/>
      <c r="S124" s="160"/>
      <c r="T124" s="160"/>
      <c r="U124" s="160"/>
      <c r="V124" s="160"/>
      <c r="W124" s="160"/>
      <c r="X124" s="160"/>
      <c r="Y124" s="160"/>
      <c r="Z124" s="160"/>
      <c r="AA124" s="160"/>
      <c r="AB124" s="160"/>
      <c r="AC124" s="160"/>
      <c r="AD124" s="160"/>
      <c r="AE124" s="160"/>
      <c r="AF124" s="160"/>
      <c r="AG124" s="160"/>
      <c r="AH124" s="160"/>
      <c r="AI124" s="160"/>
      <c r="AJ124" s="160"/>
      <c r="AK124" s="160"/>
      <c r="AL124" s="160"/>
      <c r="AM124" s="160"/>
      <c r="AN124" s="160"/>
      <c r="AO124" s="160"/>
      <c r="AP124" s="160"/>
      <c r="AQ124" s="160"/>
      <c r="AR124" s="160"/>
      <c r="AS124" s="160"/>
      <c r="AT124" s="160"/>
      <c r="AU124" s="160"/>
      <c r="AV124" s="160"/>
      <c r="AW124" s="160"/>
      <c r="AX124" s="160"/>
      <c r="AY124" s="160"/>
      <c r="AZ124" s="160"/>
      <c r="BA124" s="160"/>
      <c r="BB124" s="160"/>
      <c r="BC124" s="160"/>
      <c r="BD124" s="160"/>
      <c r="BE124" s="160"/>
      <c r="BF124" s="160"/>
      <c r="BG124" s="160"/>
      <c r="BH124" s="160"/>
      <c r="BI124" s="160"/>
      <c r="BJ124" s="160"/>
      <c r="BK124" s="160"/>
      <c r="BL124" s="160"/>
      <c r="BM124" s="160"/>
      <c r="BN124" s="160"/>
      <c r="BO124" s="160"/>
      <c r="BP124" s="160"/>
      <c r="BQ124" s="160"/>
      <c r="BR124" s="160"/>
      <c r="BS124" s="160"/>
      <c r="BT124" s="160"/>
      <c r="BU124" s="160"/>
      <c r="BV124" s="160"/>
      <c r="BW124" s="160"/>
      <c r="BX124" s="160"/>
      <c r="BY124" s="160"/>
      <c r="BZ124" s="160"/>
      <c r="CA124" s="160"/>
      <c r="CB124" s="160"/>
      <c r="CC124" s="160"/>
      <c r="CD124" s="160"/>
      <c r="CE124" s="160"/>
      <c r="CF124" s="160"/>
      <c r="CG124" s="160"/>
      <c r="CH124" s="160"/>
      <c r="CI124" s="160"/>
      <c r="CJ124" s="160"/>
      <c r="CK124" s="160"/>
      <c r="CL124" s="160"/>
      <c r="CM124" s="160"/>
      <c r="CN124" s="160"/>
      <c r="CO124" s="160"/>
      <c r="CP124" s="160"/>
      <c r="CQ124" s="160"/>
      <c r="CR124" s="160"/>
      <c r="CS124" s="160"/>
      <c r="CT124" s="160"/>
      <c r="CU124" s="160"/>
      <c r="CV124" s="160"/>
      <c r="CW124" s="160"/>
      <c r="CX124" s="160"/>
      <c r="CY124" s="160"/>
      <c r="CZ124" s="160"/>
      <c r="DA124" s="160"/>
      <c r="DB124" s="160"/>
      <c r="DC124" s="160"/>
      <c r="DD124" s="160"/>
      <c r="DE124" s="160"/>
      <c r="DF124" s="160"/>
      <c r="DG124" s="160"/>
      <c r="DH124" s="160"/>
      <c r="DI124" s="160"/>
      <c r="DJ124" s="160"/>
      <c r="DK124" s="160"/>
      <c r="DL124" s="160"/>
      <c r="DM124" s="160"/>
      <c r="DN124" s="160"/>
      <c r="DO124" s="160"/>
      <c r="DP124" s="160"/>
      <c r="DQ124" s="160"/>
      <c r="DR124" s="160"/>
      <c r="DS124" s="160"/>
      <c r="DT124" s="160"/>
      <c r="DU124" s="160"/>
      <c r="DV124" s="160"/>
      <c r="DW124" s="160"/>
      <c r="DX124" s="160"/>
      <c r="DY124" s="160"/>
      <c r="DZ124" s="160"/>
      <c r="EA124" s="160"/>
      <c r="EB124" s="160"/>
      <c r="EC124" s="160"/>
      <c r="ED124" s="160"/>
      <c r="EE124" s="160"/>
      <c r="EF124" s="160"/>
      <c r="EG124" s="160"/>
      <c r="EH124" s="160"/>
      <c r="EI124" s="160"/>
      <c r="EJ124" s="160"/>
      <c r="EK124" s="160"/>
      <c r="EL124" s="160"/>
      <c r="EM124" s="160"/>
      <c r="EN124" s="160"/>
      <c r="EO124" s="160"/>
      <c r="EP124" s="160"/>
      <c r="EQ124" s="160"/>
      <c r="ER124" s="160"/>
      <c r="ES124" s="160"/>
      <c r="ET124" s="160"/>
      <c r="EU124" s="160"/>
      <c r="EV124" s="160"/>
      <c r="EW124" s="160"/>
      <c r="EX124" s="160"/>
      <c r="EY124" s="160"/>
      <c r="EZ124" s="160"/>
      <c r="FA124" s="160"/>
      <c r="FB124" s="160"/>
      <c r="FC124" s="160"/>
      <c r="FD124" s="160"/>
      <c r="FE124" s="160"/>
      <c r="FF124" s="160"/>
      <c r="FG124" s="160"/>
      <c r="FH124" s="160"/>
      <c r="FI124" s="160"/>
      <c r="FJ124" s="160"/>
      <c r="FK124" s="160"/>
      <c r="FL124" s="160"/>
      <c r="FM124" s="160"/>
      <c r="FN124" s="160"/>
      <c r="FO124" s="160"/>
      <c r="FP124" s="160"/>
      <c r="FQ124" s="160"/>
      <c r="FR124" s="160"/>
      <c r="FS124" s="160"/>
      <c r="FT124" s="160"/>
      <c r="FU124" s="160"/>
      <c r="FV124" s="160"/>
      <c r="FW124" s="160"/>
      <c r="FX124" s="160"/>
      <c r="FY124" s="160"/>
      <c r="FZ124" s="160"/>
      <c r="GA124" s="160"/>
      <c r="GB124" s="160"/>
      <c r="GC124" s="160"/>
      <c r="GD124" s="160"/>
      <c r="GE124" s="160"/>
      <c r="GF124" s="160"/>
      <c r="GG124" s="160"/>
      <c r="GH124" s="160"/>
      <c r="GI124" s="160"/>
      <c r="GJ124" s="160"/>
      <c r="GK124" s="160"/>
      <c r="GL124" s="160"/>
      <c r="GM124" s="160"/>
      <c r="GN124" s="160"/>
      <c r="GO124" s="160"/>
      <c r="GP124" s="160"/>
      <c r="GQ124" s="160"/>
      <c r="GR124" s="160"/>
      <c r="GS124" s="160"/>
      <c r="GT124" s="160"/>
      <c r="GU124" s="160"/>
      <c r="GV124" s="160"/>
      <c r="GW124" s="160"/>
      <c r="GX124" s="160"/>
      <c r="GY124" s="160"/>
      <c r="GZ124" s="160"/>
      <c r="HA124" s="160"/>
      <c r="HB124" s="160"/>
      <c r="HC124" s="160"/>
      <c r="HD124" s="160"/>
      <c r="HE124" s="160"/>
      <c r="HF124" s="160"/>
      <c r="HG124" s="160"/>
      <c r="HH124" s="160"/>
      <c r="HI124" s="160"/>
      <c r="HJ124" s="160"/>
      <c r="HK124" s="160"/>
      <c r="HL124" s="160"/>
      <c r="HM124" s="160"/>
      <c r="HN124" s="160"/>
      <c r="HO124" s="160"/>
      <c r="HP124" s="160"/>
      <c r="HQ124" s="160"/>
      <c r="HR124" s="160"/>
      <c r="HS124" s="160"/>
      <c r="HT124" s="160"/>
      <c r="HU124" s="160"/>
      <c r="HV124" s="160"/>
      <c r="HW124" s="160"/>
      <c r="HX124" s="160"/>
      <c r="HY124" s="160"/>
      <c r="HZ124" s="160"/>
      <c r="IA124" s="160"/>
      <c r="IB124" s="160"/>
      <c r="IC124" s="160"/>
      <c r="ID124" s="160"/>
      <c r="IE124" s="160"/>
      <c r="IF124" s="160"/>
      <c r="IG124" s="160"/>
      <c r="IH124" s="160"/>
      <c r="II124" s="160"/>
      <c r="IJ124" s="160"/>
      <c r="IK124" s="160"/>
      <c r="IL124" s="160"/>
      <c r="IM124" s="160"/>
      <c r="IN124" s="160"/>
      <c r="IO124" s="160"/>
      <c r="IP124" s="160"/>
      <c r="IQ124" s="160"/>
      <c r="IR124" s="160"/>
      <c r="IS124" s="160"/>
      <c r="IT124" s="160"/>
      <c r="IU124" s="160"/>
      <c r="IV124" s="160"/>
      <c r="IW124" s="160"/>
      <c r="IX124" s="160"/>
      <c r="IY124" s="160"/>
      <c r="IZ124" s="160"/>
      <c r="JA124" s="160"/>
      <c r="JB124" s="160"/>
      <c r="JC124" s="160"/>
      <c r="JD124" s="160"/>
      <c r="JE124" s="160"/>
      <c r="JF124" s="160"/>
      <c r="JG124" s="160"/>
      <c r="JH124" s="160"/>
      <c r="JI124" s="160"/>
      <c r="JJ124" s="160"/>
      <c r="JK124" s="160"/>
      <c r="JL124" s="160"/>
      <c r="JM124" s="160"/>
      <c r="JN124" s="160"/>
      <c r="JO124" s="160"/>
      <c r="JP124" s="160"/>
      <c r="JQ124" s="160"/>
      <c r="JR124" s="160"/>
      <c r="JS124" s="160"/>
      <c r="JT124" s="160"/>
      <c r="JU124" s="160"/>
      <c r="JV124" s="160"/>
      <c r="JW124" s="160"/>
      <c r="JX124" s="160"/>
      <c r="JY124" s="160"/>
      <c r="JZ124" s="160"/>
      <c r="KA124" s="160"/>
      <c r="KB124" s="160"/>
      <c r="KC124" s="160"/>
      <c r="KD124" s="160"/>
      <c r="KE124" s="160"/>
      <c r="KF124" s="160"/>
      <c r="KG124" s="160"/>
      <c r="KH124" s="160"/>
      <c r="KI124" s="160"/>
      <c r="KJ124" s="160"/>
      <c r="KK124" s="160"/>
      <c r="KL124" s="160"/>
      <c r="KM124" s="160"/>
      <c r="KN124" s="160"/>
      <c r="KO124" s="160"/>
      <c r="KP124" s="160"/>
      <c r="KQ124" s="160"/>
      <c r="KR124" s="160"/>
      <c r="KS124" s="160"/>
      <c r="KT124" s="160"/>
      <c r="KU124" s="160"/>
      <c r="KV124" s="160"/>
      <c r="KW124" s="160"/>
      <c r="KX124" s="160"/>
      <c r="KY124" s="160"/>
      <c r="KZ124" s="160"/>
      <c r="LA124" s="160"/>
      <c r="LB124" s="160"/>
      <c r="LC124" s="160"/>
      <c r="LD124" s="160"/>
      <c r="LE124" s="160"/>
      <c r="LF124" s="160"/>
      <c r="LG124" s="160"/>
      <c r="LH124" s="160"/>
      <c r="LI124" s="160"/>
      <c r="LJ124" s="160"/>
      <c r="LK124" s="160"/>
      <c r="LL124" s="160"/>
      <c r="LM124" s="160"/>
      <c r="LN124" s="160"/>
      <c r="LO124" s="160"/>
      <c r="LP124" s="160"/>
      <c r="LQ124" s="160"/>
      <c r="LR124" s="160"/>
      <c r="LS124" s="160"/>
      <c r="LT124" s="160"/>
      <c r="LU124" s="160"/>
      <c r="LV124" s="160"/>
      <c r="LW124" s="160"/>
      <c r="LX124" s="160"/>
      <c r="LY124" s="160"/>
      <c r="LZ124" s="160"/>
      <c r="MA124" s="160"/>
      <c r="MB124" s="160"/>
      <c r="MC124" s="160"/>
      <c r="MD124" s="160"/>
      <c r="ME124" s="160"/>
      <c r="MF124" s="160"/>
      <c r="MG124" s="160"/>
      <c r="MH124" s="160"/>
      <c r="MI124" s="160"/>
      <c r="MJ124" s="160"/>
      <c r="MK124" s="160"/>
      <c r="ML124" s="160"/>
      <c r="MM124" s="160"/>
      <c r="MN124" s="160"/>
      <c r="MO124" s="160"/>
      <c r="MP124" s="160"/>
      <c r="MQ124" s="160"/>
      <c r="MR124" s="160"/>
      <c r="MS124" s="160"/>
      <c r="MT124" s="160"/>
      <c r="MU124" s="160"/>
      <c r="MV124" s="160"/>
      <c r="MW124" s="160"/>
      <c r="MX124" s="160"/>
      <c r="MY124" s="160"/>
      <c r="MZ124" s="160"/>
      <c r="NA124" s="160"/>
      <c r="NB124" s="160"/>
      <c r="NC124" s="160"/>
      <c r="ND124" s="160"/>
      <c r="NE124" s="160"/>
      <c r="NF124" s="160"/>
      <c r="NG124" s="160"/>
      <c r="NH124" s="160"/>
      <c r="NI124" s="160"/>
      <c r="NJ124" s="160"/>
      <c r="NK124" s="160"/>
      <c r="NL124" s="160"/>
      <c r="NM124" s="160"/>
      <c r="NN124" s="160"/>
      <c r="NO124" s="160"/>
      <c r="NP124" s="160"/>
      <c r="NQ124" s="160"/>
      <c r="NR124" s="160"/>
      <c r="NS124" s="160"/>
      <c r="NT124" s="160"/>
      <c r="NU124" s="160"/>
      <c r="NV124" s="160"/>
      <c r="NW124" s="160"/>
      <c r="NX124" s="160"/>
      <c r="NY124" s="160"/>
      <c r="NZ124" s="160"/>
      <c r="OA124" s="160"/>
      <c r="OB124" s="160"/>
      <c r="OC124" s="160"/>
      <c r="OD124" s="160"/>
      <c r="OE124" s="160"/>
      <c r="OF124" s="160"/>
      <c r="OG124" s="160"/>
      <c r="OH124" s="160"/>
      <c r="OI124" s="160"/>
      <c r="OJ124" s="160"/>
      <c r="OK124" s="160"/>
      <c r="OL124" s="160"/>
      <c r="OM124" s="160"/>
      <c r="ON124" s="160"/>
      <c r="OO124" s="160"/>
      <c r="OP124" s="160"/>
      <c r="OQ124" s="160"/>
      <c r="OR124" s="160"/>
      <c r="OS124" s="160"/>
      <c r="OT124" s="160"/>
      <c r="OU124" s="160"/>
      <c r="OV124" s="160"/>
      <c r="OW124" s="160"/>
      <c r="OX124" s="160"/>
      <c r="OY124" s="160"/>
      <c r="OZ124" s="160"/>
      <c r="PA124" s="160"/>
      <c r="PB124" s="160"/>
      <c r="PC124" s="160"/>
      <c r="PD124" s="160"/>
      <c r="PE124" s="160"/>
      <c r="PF124" s="160"/>
      <c r="PG124" s="160"/>
      <c r="PH124" s="160"/>
      <c r="PI124" s="160"/>
      <c r="PJ124" s="160"/>
      <c r="PK124" s="160"/>
      <c r="PL124" s="160"/>
      <c r="PM124" s="160"/>
      <c r="PN124" s="160"/>
      <c r="PO124" s="160"/>
      <c r="PP124" s="160"/>
      <c r="PQ124" s="160"/>
      <c r="PR124" s="160"/>
      <c r="PS124" s="160"/>
      <c r="PT124" s="160"/>
      <c r="PU124" s="160"/>
      <c r="PV124" s="160"/>
      <c r="PW124" s="160"/>
      <c r="PX124" s="160"/>
      <c r="PY124" s="160"/>
      <c r="PZ124" s="160"/>
      <c r="QA124" s="160"/>
      <c r="QB124" s="160"/>
      <c r="QC124" s="160"/>
      <c r="QD124" s="160"/>
      <c r="QE124" s="160"/>
      <c r="QF124" s="160"/>
      <c r="QG124" s="160"/>
      <c r="QH124" s="160"/>
      <c r="QI124" s="160"/>
      <c r="QJ124" s="160"/>
      <c r="QK124" s="160"/>
      <c r="QL124" s="160"/>
      <c r="QM124" s="160"/>
      <c r="QN124" s="160"/>
      <c r="QO124" s="160"/>
      <c r="QP124" s="160"/>
      <c r="QQ124" s="160"/>
      <c r="QR124" s="160"/>
      <c r="QS124" s="160"/>
      <c r="QT124" s="160"/>
      <c r="QU124" s="160"/>
      <c r="QV124" s="160"/>
      <c r="QW124" s="160"/>
      <c r="QX124" s="160"/>
      <c r="QY124" s="160"/>
      <c r="QZ124" s="160"/>
      <c r="RA124" s="160"/>
      <c r="RB124" s="160"/>
      <c r="RC124" s="160"/>
      <c r="RD124" s="160"/>
      <c r="RE124" s="160"/>
      <c r="RF124" s="160"/>
      <c r="RG124" s="160"/>
      <c r="RH124" s="160"/>
      <c r="RI124" s="160"/>
      <c r="RJ124" s="160"/>
      <c r="RK124" s="160"/>
      <c r="RL124" s="160"/>
      <c r="RM124" s="160"/>
      <c r="RN124" s="160"/>
      <c r="RO124" s="160"/>
      <c r="RP124" s="160"/>
      <c r="RQ124" s="160"/>
      <c r="RR124" s="160"/>
      <c r="RS124" s="160"/>
      <c r="RT124" s="160"/>
      <c r="RU124" s="160"/>
      <c r="RV124" s="160"/>
      <c r="RW124" s="160"/>
      <c r="RX124" s="160"/>
      <c r="RY124" s="160"/>
      <c r="RZ124" s="160"/>
      <c r="SA124" s="160"/>
      <c r="SB124" s="160"/>
      <c r="SC124" s="160"/>
      <c r="SD124" s="160"/>
      <c r="SE124" s="160"/>
      <c r="SF124" s="160"/>
      <c r="SG124" s="160"/>
      <c r="SH124" s="160"/>
      <c r="SI124" s="160"/>
      <c r="SJ124" s="160"/>
      <c r="SK124" s="160"/>
      <c r="SL124" s="160"/>
      <c r="SM124" s="160"/>
      <c r="SN124" s="160"/>
      <c r="SO124" s="160"/>
      <c r="SP124" s="160"/>
      <c r="SQ124" s="160"/>
      <c r="SR124" s="160"/>
      <c r="SS124" s="160"/>
      <c r="ST124" s="160"/>
      <c r="SU124" s="160"/>
      <c r="SV124" s="160"/>
      <c r="SW124" s="160"/>
      <c r="SX124" s="160"/>
      <c r="SY124" s="160"/>
      <c r="SZ124" s="160"/>
      <c r="TA124" s="160"/>
      <c r="TB124" s="160"/>
      <c r="TC124" s="160"/>
      <c r="TD124" s="160"/>
      <c r="TE124" s="160"/>
      <c r="TF124" s="160"/>
    </row>
    <row r="125" spans="1:526">
      <c r="A125" s="160"/>
      <c r="B125" s="160"/>
      <c r="C125" s="160"/>
      <c r="D125" s="160"/>
      <c r="E125" s="160"/>
      <c r="F125" s="160"/>
      <c r="G125" s="160"/>
      <c r="H125" s="160"/>
      <c r="I125" s="160"/>
      <c r="J125" s="160"/>
      <c r="K125" s="160"/>
      <c r="L125" s="160"/>
      <c r="M125" s="160"/>
      <c r="N125" s="160"/>
      <c r="O125" s="160"/>
      <c r="P125" s="160"/>
      <c r="Q125" s="160"/>
      <c r="R125" s="160"/>
      <c r="S125" s="160"/>
      <c r="T125" s="160"/>
      <c r="U125" s="160"/>
      <c r="V125" s="160"/>
      <c r="W125" s="160"/>
      <c r="X125" s="160"/>
      <c r="Y125" s="160"/>
      <c r="Z125" s="160"/>
      <c r="AA125" s="160"/>
      <c r="AB125" s="160"/>
      <c r="AC125" s="160"/>
      <c r="AD125" s="160"/>
      <c r="AE125" s="160"/>
      <c r="AF125" s="160"/>
      <c r="AG125" s="160"/>
      <c r="AH125" s="160"/>
      <c r="AI125" s="160"/>
      <c r="AJ125" s="160"/>
      <c r="AK125" s="160"/>
      <c r="AL125" s="160"/>
      <c r="AM125" s="160"/>
      <c r="AN125" s="160"/>
      <c r="AO125" s="160"/>
      <c r="AP125" s="160"/>
      <c r="AQ125" s="160"/>
      <c r="AR125" s="160"/>
      <c r="AS125" s="160"/>
      <c r="AT125" s="160"/>
      <c r="AU125" s="160"/>
      <c r="AV125" s="160"/>
      <c r="AW125" s="160"/>
      <c r="AX125" s="160"/>
      <c r="AY125" s="160"/>
      <c r="AZ125" s="160"/>
      <c r="BA125" s="160"/>
      <c r="BB125" s="160"/>
      <c r="BC125" s="160"/>
      <c r="BD125" s="160"/>
      <c r="BE125" s="160"/>
      <c r="BF125" s="160"/>
      <c r="BG125" s="160"/>
      <c r="BH125" s="160"/>
      <c r="BI125" s="160"/>
      <c r="BJ125" s="160"/>
      <c r="BK125" s="160"/>
      <c r="BL125" s="160"/>
      <c r="BM125" s="160"/>
      <c r="BN125" s="160"/>
      <c r="BO125" s="160"/>
      <c r="BP125" s="160"/>
      <c r="BQ125" s="160"/>
      <c r="BR125" s="160"/>
      <c r="BS125" s="160"/>
      <c r="BT125" s="160"/>
      <c r="BU125" s="160"/>
      <c r="BV125" s="160"/>
      <c r="BW125" s="160"/>
      <c r="BX125" s="160"/>
      <c r="BY125" s="160"/>
      <c r="BZ125" s="160"/>
      <c r="CA125" s="160"/>
      <c r="CB125" s="160"/>
      <c r="CC125" s="160"/>
      <c r="CD125" s="160"/>
      <c r="CE125" s="160"/>
      <c r="CF125" s="160"/>
      <c r="CG125" s="160"/>
      <c r="CH125" s="160"/>
      <c r="CI125" s="160"/>
      <c r="CJ125" s="160"/>
      <c r="CK125" s="160"/>
      <c r="CL125" s="160"/>
      <c r="CM125" s="160"/>
      <c r="CN125" s="160"/>
      <c r="CO125" s="160"/>
      <c r="CP125" s="160"/>
      <c r="CQ125" s="160"/>
      <c r="CR125" s="160"/>
      <c r="CS125" s="160"/>
      <c r="CT125" s="160"/>
      <c r="CU125" s="160"/>
      <c r="CV125" s="160"/>
      <c r="CW125" s="160"/>
      <c r="CX125" s="160"/>
      <c r="CY125" s="160"/>
      <c r="CZ125" s="160"/>
      <c r="DA125" s="160"/>
      <c r="DB125" s="160"/>
      <c r="DC125" s="160"/>
      <c r="DD125" s="160"/>
      <c r="DE125" s="160"/>
      <c r="DF125" s="160"/>
      <c r="DG125" s="160"/>
      <c r="DH125" s="160"/>
      <c r="DI125" s="160"/>
      <c r="DJ125" s="160"/>
      <c r="DK125" s="160"/>
      <c r="DL125" s="160"/>
      <c r="DM125" s="160"/>
      <c r="DN125" s="160"/>
      <c r="DO125" s="160"/>
      <c r="DP125" s="160"/>
      <c r="DQ125" s="160"/>
      <c r="DR125" s="160"/>
      <c r="DS125" s="160"/>
      <c r="DT125" s="160"/>
      <c r="DU125" s="160"/>
      <c r="DV125" s="160"/>
      <c r="DW125" s="160"/>
      <c r="DX125" s="160"/>
      <c r="DY125" s="160"/>
      <c r="DZ125" s="160"/>
      <c r="EA125" s="160"/>
      <c r="EB125" s="160"/>
      <c r="EC125" s="160"/>
      <c r="ED125" s="160"/>
      <c r="EE125" s="160"/>
      <c r="EF125" s="160"/>
      <c r="EG125" s="160"/>
      <c r="EH125" s="160"/>
      <c r="EI125" s="160"/>
      <c r="EJ125" s="160"/>
      <c r="EK125" s="160"/>
      <c r="EL125" s="160"/>
      <c r="EM125" s="160"/>
      <c r="EN125" s="160"/>
      <c r="EO125" s="160"/>
      <c r="EP125" s="160"/>
      <c r="EQ125" s="160"/>
      <c r="ER125" s="160"/>
      <c r="ES125" s="160"/>
      <c r="ET125" s="160"/>
      <c r="EU125" s="160"/>
      <c r="EV125" s="160"/>
      <c r="EW125" s="160"/>
      <c r="EX125" s="160"/>
      <c r="EY125" s="160"/>
      <c r="EZ125" s="160"/>
      <c r="FA125" s="160"/>
      <c r="FB125" s="160"/>
      <c r="FC125" s="160"/>
      <c r="FD125" s="160"/>
      <c r="FE125" s="160"/>
      <c r="FF125" s="160"/>
      <c r="FG125" s="160"/>
      <c r="FH125" s="160"/>
      <c r="FI125" s="160"/>
      <c r="FJ125" s="160"/>
      <c r="FK125" s="160"/>
      <c r="FL125" s="160"/>
      <c r="FM125" s="160"/>
      <c r="FN125" s="160"/>
      <c r="FO125" s="160"/>
      <c r="FP125" s="160"/>
      <c r="FQ125" s="160"/>
      <c r="FR125" s="160"/>
      <c r="FS125" s="160"/>
      <c r="FT125" s="160"/>
      <c r="FU125" s="160"/>
      <c r="FV125" s="160"/>
      <c r="FW125" s="160"/>
      <c r="FX125" s="160"/>
      <c r="FY125" s="160"/>
      <c r="FZ125" s="160"/>
      <c r="GA125" s="160"/>
      <c r="GB125" s="160"/>
      <c r="GC125" s="160"/>
      <c r="GD125" s="160"/>
      <c r="GE125" s="160"/>
      <c r="GF125" s="160"/>
      <c r="GG125" s="160"/>
      <c r="GH125" s="160"/>
      <c r="GI125" s="160"/>
      <c r="GJ125" s="160"/>
      <c r="GK125" s="160"/>
      <c r="GL125" s="160"/>
      <c r="GM125" s="160"/>
      <c r="GN125" s="160"/>
      <c r="GO125" s="160"/>
      <c r="GP125" s="160"/>
      <c r="GQ125" s="160"/>
      <c r="GR125" s="160"/>
      <c r="GS125" s="160"/>
      <c r="GT125" s="160"/>
      <c r="GU125" s="160"/>
      <c r="GV125" s="160"/>
      <c r="GW125" s="160"/>
      <c r="GX125" s="160"/>
      <c r="GY125" s="160"/>
      <c r="GZ125" s="160"/>
      <c r="HA125" s="160"/>
      <c r="HB125" s="160"/>
      <c r="HC125" s="160"/>
      <c r="HD125" s="160"/>
      <c r="HE125" s="160"/>
      <c r="HF125" s="160"/>
      <c r="HG125" s="160"/>
      <c r="HH125" s="160"/>
      <c r="HI125" s="160"/>
      <c r="HJ125" s="160"/>
      <c r="HK125" s="160"/>
      <c r="HL125" s="160"/>
      <c r="HM125" s="160"/>
      <c r="HN125" s="160"/>
      <c r="HO125" s="160"/>
      <c r="HP125" s="160"/>
      <c r="HQ125" s="160"/>
      <c r="HR125" s="160"/>
      <c r="HS125" s="160"/>
      <c r="HT125" s="160"/>
      <c r="HU125" s="160"/>
      <c r="HV125" s="160"/>
      <c r="HW125" s="160"/>
      <c r="HX125" s="160"/>
      <c r="HY125" s="160"/>
      <c r="HZ125" s="160"/>
      <c r="IA125" s="160"/>
      <c r="IB125" s="160"/>
      <c r="IC125" s="160"/>
      <c r="ID125" s="160"/>
      <c r="IE125" s="160"/>
      <c r="IF125" s="160"/>
      <c r="IG125" s="160"/>
      <c r="IH125" s="160"/>
      <c r="II125" s="160"/>
      <c r="IJ125" s="160"/>
      <c r="IK125" s="160"/>
      <c r="IL125" s="160"/>
      <c r="IM125" s="160"/>
      <c r="IN125" s="160"/>
      <c r="IO125" s="160"/>
      <c r="IP125" s="160"/>
      <c r="IQ125" s="160"/>
      <c r="IR125" s="160"/>
      <c r="IS125" s="160"/>
      <c r="IT125" s="160"/>
      <c r="IU125" s="160"/>
      <c r="IV125" s="160"/>
      <c r="IW125" s="160"/>
      <c r="IX125" s="160"/>
      <c r="IY125" s="160"/>
      <c r="IZ125" s="160"/>
      <c r="JA125" s="160"/>
      <c r="JB125" s="160"/>
      <c r="JC125" s="160"/>
      <c r="JD125" s="160"/>
      <c r="JE125" s="160"/>
      <c r="JF125" s="160"/>
      <c r="JG125" s="160"/>
      <c r="JH125" s="160"/>
      <c r="JI125" s="160"/>
      <c r="JJ125" s="160"/>
      <c r="JK125" s="160"/>
      <c r="JL125" s="160"/>
      <c r="JM125" s="160"/>
      <c r="JN125" s="160"/>
      <c r="JO125" s="160"/>
      <c r="JP125" s="160"/>
      <c r="JQ125" s="160"/>
      <c r="JR125" s="160"/>
      <c r="JS125" s="160"/>
      <c r="JT125" s="160"/>
      <c r="JU125" s="160"/>
      <c r="JV125" s="160"/>
      <c r="JW125" s="160"/>
      <c r="JX125" s="160"/>
      <c r="JY125" s="160"/>
      <c r="JZ125" s="160"/>
      <c r="KA125" s="160"/>
      <c r="KB125" s="160"/>
      <c r="KC125" s="160"/>
      <c r="KD125" s="160"/>
      <c r="KE125" s="160"/>
      <c r="KF125" s="160"/>
      <c r="KG125" s="160"/>
      <c r="KH125" s="160"/>
      <c r="KI125" s="160"/>
      <c r="KJ125" s="160"/>
      <c r="KK125" s="160"/>
      <c r="KL125" s="160"/>
      <c r="KM125" s="160"/>
      <c r="KN125" s="160"/>
      <c r="KO125" s="160"/>
      <c r="KP125" s="160"/>
      <c r="KQ125" s="160"/>
      <c r="KR125" s="160"/>
      <c r="KS125" s="160"/>
      <c r="KT125" s="160"/>
      <c r="KU125" s="160"/>
      <c r="KV125" s="160"/>
      <c r="KW125" s="160"/>
      <c r="KX125" s="160"/>
      <c r="KY125" s="160"/>
      <c r="KZ125" s="160"/>
      <c r="LA125" s="160"/>
      <c r="LB125" s="160"/>
      <c r="LC125" s="160"/>
      <c r="LD125" s="160"/>
      <c r="LE125" s="160"/>
      <c r="LF125" s="160"/>
      <c r="LG125" s="160"/>
      <c r="LH125" s="160"/>
      <c r="LI125" s="160"/>
      <c r="LJ125" s="160"/>
      <c r="LK125" s="160"/>
      <c r="LL125" s="160"/>
      <c r="LM125" s="160"/>
      <c r="LN125" s="160"/>
      <c r="LO125" s="160"/>
      <c r="LP125" s="160"/>
      <c r="LQ125" s="160"/>
      <c r="LR125" s="160"/>
      <c r="LS125" s="160"/>
      <c r="LT125" s="160"/>
      <c r="LU125" s="160"/>
      <c r="LV125" s="160"/>
      <c r="LW125" s="160"/>
      <c r="LX125" s="160"/>
      <c r="LY125" s="160"/>
      <c r="LZ125" s="160"/>
      <c r="MA125" s="160"/>
      <c r="MB125" s="160"/>
      <c r="MC125" s="160"/>
      <c r="MD125" s="160"/>
      <c r="ME125" s="160"/>
      <c r="MF125" s="160"/>
      <c r="MG125" s="160"/>
      <c r="MH125" s="160"/>
      <c r="MI125" s="160"/>
      <c r="MJ125" s="160"/>
      <c r="MK125" s="160"/>
      <c r="ML125" s="160"/>
      <c r="MM125" s="160"/>
      <c r="MN125" s="160"/>
      <c r="MO125" s="160"/>
      <c r="MP125" s="160"/>
      <c r="MQ125" s="160"/>
      <c r="MR125" s="160"/>
      <c r="MS125" s="160"/>
      <c r="MT125" s="160"/>
      <c r="MU125" s="160"/>
      <c r="MV125" s="160"/>
      <c r="MW125" s="160"/>
      <c r="MX125" s="160"/>
      <c r="MY125" s="160"/>
      <c r="MZ125" s="160"/>
      <c r="NA125" s="160"/>
      <c r="NB125" s="160"/>
      <c r="NC125" s="160"/>
      <c r="ND125" s="160"/>
      <c r="NE125" s="160"/>
      <c r="NF125" s="160"/>
      <c r="NG125" s="160"/>
      <c r="NH125" s="160"/>
      <c r="NI125" s="160"/>
      <c r="NJ125" s="160"/>
      <c r="NK125" s="160"/>
      <c r="NL125" s="160"/>
      <c r="NM125" s="160"/>
      <c r="NN125" s="160"/>
      <c r="NO125" s="160"/>
      <c r="NP125" s="160"/>
      <c r="NQ125" s="160"/>
      <c r="NR125" s="160"/>
      <c r="NS125" s="160"/>
      <c r="NT125" s="160"/>
      <c r="NU125" s="160"/>
      <c r="NV125" s="160"/>
      <c r="NW125" s="160"/>
      <c r="NX125" s="160"/>
      <c r="NY125" s="160"/>
      <c r="NZ125" s="160"/>
      <c r="OA125" s="160"/>
      <c r="OB125" s="160"/>
      <c r="OC125" s="160"/>
      <c r="OD125" s="160"/>
      <c r="OE125" s="160"/>
      <c r="OF125" s="160"/>
      <c r="OG125" s="160"/>
      <c r="OH125" s="160"/>
      <c r="OI125" s="160"/>
      <c r="OJ125" s="160"/>
      <c r="OK125" s="160"/>
      <c r="OL125" s="160"/>
      <c r="OM125" s="160"/>
      <c r="ON125" s="160"/>
      <c r="OO125" s="160"/>
      <c r="OP125" s="160"/>
      <c r="OQ125" s="160"/>
      <c r="OR125" s="160"/>
      <c r="OS125" s="160"/>
      <c r="OT125" s="160"/>
      <c r="OU125" s="160"/>
      <c r="OV125" s="160"/>
      <c r="OW125" s="160"/>
      <c r="OX125" s="160"/>
      <c r="OY125" s="160"/>
      <c r="OZ125" s="160"/>
      <c r="PA125" s="160"/>
      <c r="PB125" s="160"/>
      <c r="PC125" s="160"/>
      <c r="PD125" s="160"/>
      <c r="PE125" s="160"/>
      <c r="PF125" s="160"/>
      <c r="PG125" s="160"/>
      <c r="PH125" s="160"/>
      <c r="PI125" s="160"/>
      <c r="PJ125" s="160"/>
      <c r="PK125" s="160"/>
      <c r="PL125" s="160"/>
      <c r="PM125" s="160"/>
      <c r="PN125" s="160"/>
      <c r="PO125" s="160"/>
      <c r="PP125" s="160"/>
      <c r="PQ125" s="160"/>
      <c r="PR125" s="160"/>
      <c r="PS125" s="160"/>
      <c r="PT125" s="160"/>
      <c r="PU125" s="160"/>
      <c r="PV125" s="160"/>
      <c r="PW125" s="160"/>
      <c r="PX125" s="160"/>
      <c r="PY125" s="160"/>
      <c r="PZ125" s="160"/>
      <c r="QA125" s="160"/>
      <c r="QB125" s="160"/>
      <c r="QC125" s="160"/>
      <c r="QD125" s="160"/>
      <c r="QE125" s="160"/>
      <c r="QF125" s="160"/>
      <c r="QG125" s="160"/>
      <c r="QH125" s="160"/>
      <c r="QI125" s="160"/>
      <c r="QJ125" s="160"/>
      <c r="QK125" s="160"/>
      <c r="QL125" s="160"/>
      <c r="QM125" s="160"/>
      <c r="QN125" s="160"/>
      <c r="QO125" s="160"/>
      <c r="QP125" s="160"/>
      <c r="QQ125" s="160"/>
      <c r="QR125" s="160"/>
      <c r="QS125" s="160"/>
      <c r="QT125" s="160"/>
      <c r="QU125" s="160"/>
      <c r="QV125" s="160"/>
      <c r="QW125" s="160"/>
      <c r="QX125" s="160"/>
      <c r="QY125" s="160"/>
      <c r="QZ125" s="160"/>
      <c r="RA125" s="160"/>
      <c r="RB125" s="160"/>
      <c r="RC125" s="160"/>
      <c r="RD125" s="160"/>
      <c r="RE125" s="160"/>
      <c r="RF125" s="160"/>
      <c r="RG125" s="160"/>
      <c r="RH125" s="160"/>
      <c r="RI125" s="160"/>
      <c r="RJ125" s="160"/>
      <c r="RK125" s="160"/>
      <c r="RL125" s="160"/>
      <c r="RM125" s="160"/>
      <c r="RN125" s="160"/>
      <c r="RO125" s="160"/>
      <c r="RP125" s="160"/>
      <c r="RQ125" s="160"/>
      <c r="RR125" s="160"/>
      <c r="RS125" s="160"/>
      <c r="RT125" s="160"/>
      <c r="RU125" s="160"/>
      <c r="RV125" s="160"/>
      <c r="RW125" s="160"/>
      <c r="RX125" s="160"/>
      <c r="RY125" s="160"/>
      <c r="RZ125" s="160"/>
      <c r="SA125" s="160"/>
      <c r="SB125" s="160"/>
      <c r="SC125" s="160"/>
      <c r="SD125" s="160"/>
      <c r="SE125" s="160"/>
      <c r="SF125" s="160"/>
      <c r="SG125" s="160"/>
      <c r="SH125" s="160"/>
      <c r="SI125" s="160"/>
      <c r="SJ125" s="160"/>
      <c r="SK125" s="160"/>
      <c r="SL125" s="160"/>
      <c r="SM125" s="160"/>
      <c r="SN125" s="160"/>
      <c r="SO125" s="160"/>
      <c r="SP125" s="160"/>
      <c r="SQ125" s="160"/>
      <c r="SR125" s="160"/>
      <c r="SS125" s="160"/>
      <c r="ST125" s="160"/>
      <c r="SU125" s="160"/>
      <c r="SV125" s="160"/>
      <c r="SW125" s="160"/>
      <c r="SX125" s="160"/>
      <c r="SY125" s="160"/>
      <c r="SZ125" s="160"/>
      <c r="TA125" s="160"/>
      <c r="TB125" s="160"/>
      <c r="TC125" s="160"/>
      <c r="TD125" s="160"/>
      <c r="TE125" s="160"/>
      <c r="TF125" s="160"/>
    </row>
    <row r="126" spans="1:526">
      <c r="A126" s="160"/>
      <c r="B126" s="160"/>
      <c r="C126" s="160"/>
      <c r="D126" s="160"/>
      <c r="E126" s="160"/>
      <c r="F126" s="160"/>
      <c r="G126" s="160"/>
      <c r="H126" s="160"/>
      <c r="I126" s="160"/>
      <c r="J126" s="160"/>
      <c r="K126" s="160"/>
      <c r="L126" s="160"/>
      <c r="M126" s="160"/>
      <c r="N126" s="160"/>
      <c r="O126" s="160"/>
      <c r="P126" s="160"/>
      <c r="Q126" s="160"/>
      <c r="R126" s="160"/>
      <c r="S126" s="160"/>
      <c r="T126" s="160"/>
      <c r="U126" s="160"/>
      <c r="V126" s="160"/>
      <c r="W126" s="160"/>
      <c r="X126" s="160"/>
      <c r="Y126" s="160"/>
      <c r="Z126" s="160"/>
      <c r="AA126" s="160"/>
      <c r="AB126" s="160"/>
      <c r="AC126" s="160"/>
      <c r="AD126" s="160"/>
      <c r="AE126" s="160"/>
      <c r="AF126" s="160"/>
      <c r="AG126" s="160"/>
      <c r="AH126" s="160"/>
      <c r="AI126" s="160"/>
      <c r="AJ126" s="160"/>
      <c r="AK126" s="160"/>
      <c r="AL126" s="160"/>
      <c r="AM126" s="160"/>
      <c r="AN126" s="160"/>
      <c r="AO126" s="160"/>
      <c r="AP126" s="160"/>
      <c r="AQ126" s="160"/>
      <c r="AR126" s="160"/>
      <c r="AS126" s="160"/>
      <c r="AT126" s="160"/>
      <c r="AU126" s="160"/>
      <c r="AV126" s="160"/>
      <c r="AW126" s="160"/>
      <c r="AX126" s="160"/>
      <c r="AY126" s="160"/>
      <c r="AZ126" s="160"/>
      <c r="BA126" s="160"/>
      <c r="BB126" s="160"/>
      <c r="BC126" s="160"/>
      <c r="BD126" s="160"/>
      <c r="BE126" s="160"/>
      <c r="BF126" s="160"/>
      <c r="BG126" s="160"/>
      <c r="BH126" s="160"/>
      <c r="BI126" s="160"/>
      <c r="BJ126" s="160"/>
      <c r="BK126" s="160"/>
      <c r="BL126" s="160"/>
      <c r="BM126" s="160"/>
      <c r="BN126" s="160"/>
      <c r="BO126" s="160"/>
      <c r="BP126" s="160"/>
      <c r="BQ126" s="160"/>
      <c r="BR126" s="160"/>
      <c r="BS126" s="160"/>
      <c r="BT126" s="160"/>
      <c r="BU126" s="160"/>
      <c r="BV126" s="160"/>
      <c r="BW126" s="160"/>
      <c r="BX126" s="160"/>
      <c r="BY126" s="160"/>
      <c r="BZ126" s="160"/>
      <c r="CA126" s="160"/>
      <c r="CB126" s="160"/>
      <c r="CC126" s="160"/>
      <c r="CD126" s="160"/>
      <c r="CE126" s="160"/>
      <c r="CF126" s="160"/>
      <c r="CG126" s="160"/>
      <c r="CH126" s="160"/>
      <c r="CI126" s="160"/>
      <c r="CJ126" s="160"/>
      <c r="CK126" s="160"/>
      <c r="CL126" s="160"/>
      <c r="CM126" s="160"/>
      <c r="CN126" s="160"/>
      <c r="CO126" s="160"/>
      <c r="CP126" s="160"/>
      <c r="CQ126" s="160"/>
      <c r="CR126" s="160"/>
      <c r="CS126" s="160"/>
      <c r="CT126" s="160"/>
      <c r="CU126" s="160"/>
      <c r="CV126" s="160"/>
      <c r="CW126" s="160"/>
      <c r="CX126" s="160"/>
      <c r="CY126" s="160"/>
      <c r="CZ126" s="160"/>
      <c r="DA126" s="160"/>
      <c r="DB126" s="160"/>
      <c r="DC126" s="160"/>
      <c r="DD126" s="160"/>
      <c r="DE126" s="160"/>
      <c r="DF126" s="160"/>
      <c r="DG126" s="160"/>
      <c r="DH126" s="160"/>
      <c r="DI126" s="160"/>
      <c r="DJ126" s="160"/>
      <c r="DK126" s="160"/>
      <c r="DL126" s="160"/>
      <c r="DM126" s="160"/>
      <c r="DN126" s="160"/>
      <c r="DO126" s="160"/>
      <c r="DP126" s="160"/>
      <c r="DQ126" s="160"/>
      <c r="DR126" s="160"/>
      <c r="DS126" s="160"/>
      <c r="DT126" s="160"/>
      <c r="DU126" s="160"/>
      <c r="DV126" s="160"/>
      <c r="DW126" s="160"/>
      <c r="DX126" s="160"/>
      <c r="DY126" s="160"/>
      <c r="DZ126" s="160"/>
      <c r="EA126" s="160"/>
      <c r="EB126" s="160"/>
      <c r="EC126" s="160"/>
      <c r="ED126" s="160"/>
      <c r="EE126" s="160"/>
      <c r="EF126" s="160"/>
      <c r="EG126" s="160"/>
      <c r="EH126" s="160"/>
      <c r="EI126" s="160"/>
      <c r="EJ126" s="160"/>
      <c r="EK126" s="160"/>
      <c r="EL126" s="160"/>
      <c r="EM126" s="160"/>
      <c r="EN126" s="160"/>
      <c r="EO126" s="160"/>
      <c r="EP126" s="160"/>
      <c r="EQ126" s="160"/>
      <c r="ER126" s="160"/>
      <c r="ES126" s="160"/>
      <c r="ET126" s="160"/>
      <c r="EU126" s="160"/>
      <c r="EV126" s="160"/>
      <c r="EW126" s="160"/>
      <c r="EX126" s="160"/>
      <c r="EY126" s="160"/>
      <c r="EZ126" s="160"/>
      <c r="FA126" s="160"/>
      <c r="FB126" s="160"/>
      <c r="FC126" s="160"/>
      <c r="FD126" s="160"/>
      <c r="FE126" s="160"/>
      <c r="FF126" s="160"/>
      <c r="FG126" s="160"/>
      <c r="FH126" s="160"/>
      <c r="FI126" s="160"/>
      <c r="FJ126" s="160"/>
      <c r="FK126" s="160"/>
      <c r="FL126" s="160"/>
      <c r="FM126" s="160"/>
      <c r="FN126" s="160"/>
      <c r="FO126" s="160"/>
      <c r="FP126" s="160"/>
      <c r="FQ126" s="160"/>
      <c r="FR126" s="160"/>
      <c r="FS126" s="160"/>
      <c r="FT126" s="160"/>
      <c r="FU126" s="160"/>
      <c r="FV126" s="160"/>
      <c r="FW126" s="160"/>
      <c r="FX126" s="160"/>
      <c r="FY126" s="160"/>
      <c r="FZ126" s="160"/>
      <c r="GA126" s="160"/>
      <c r="GB126" s="160"/>
      <c r="GC126" s="160"/>
      <c r="GD126" s="160"/>
      <c r="GE126" s="160"/>
      <c r="GF126" s="160"/>
      <c r="GG126" s="160"/>
      <c r="GH126" s="160"/>
      <c r="GI126" s="160"/>
      <c r="GJ126" s="160"/>
      <c r="GK126" s="160"/>
      <c r="GL126" s="160"/>
      <c r="GM126" s="160"/>
      <c r="GN126" s="160"/>
      <c r="GO126" s="160"/>
      <c r="GP126" s="160"/>
      <c r="GQ126" s="160"/>
      <c r="GR126" s="160"/>
      <c r="GS126" s="160"/>
      <c r="GT126" s="160"/>
      <c r="GU126" s="160"/>
      <c r="GV126" s="160"/>
      <c r="GW126" s="160"/>
      <c r="GX126" s="160"/>
      <c r="GY126" s="160"/>
      <c r="GZ126" s="160"/>
      <c r="HA126" s="160"/>
      <c r="HB126" s="160"/>
      <c r="HC126" s="160"/>
      <c r="HD126" s="160"/>
      <c r="HE126" s="160"/>
      <c r="HF126" s="160"/>
      <c r="HG126" s="160"/>
      <c r="HH126" s="160"/>
      <c r="HI126" s="160"/>
      <c r="HJ126" s="160"/>
      <c r="HK126" s="160"/>
      <c r="HL126" s="160"/>
      <c r="HM126" s="160"/>
      <c r="HN126" s="160"/>
      <c r="HO126" s="160"/>
      <c r="HP126" s="160"/>
      <c r="HQ126" s="160"/>
      <c r="HR126" s="160"/>
      <c r="HS126" s="160"/>
      <c r="HT126" s="160"/>
      <c r="HU126" s="160"/>
      <c r="HV126" s="160"/>
      <c r="HW126" s="160"/>
      <c r="HX126" s="160"/>
      <c r="HY126" s="160"/>
      <c r="HZ126" s="160"/>
      <c r="IA126" s="160"/>
      <c r="IB126" s="160"/>
      <c r="IC126" s="160"/>
      <c r="ID126" s="160"/>
      <c r="IE126" s="160"/>
      <c r="IF126" s="160"/>
      <c r="IG126" s="160"/>
      <c r="IH126" s="160"/>
      <c r="II126" s="160"/>
      <c r="IJ126" s="160"/>
      <c r="IK126" s="160"/>
      <c r="IL126" s="160"/>
      <c r="IM126" s="160"/>
      <c r="IN126" s="160"/>
      <c r="IO126" s="160"/>
      <c r="IP126" s="160"/>
      <c r="IQ126" s="160"/>
      <c r="IR126" s="160"/>
      <c r="IS126" s="160"/>
      <c r="IT126" s="160"/>
      <c r="IU126" s="160"/>
      <c r="IV126" s="160"/>
      <c r="IW126" s="160"/>
      <c r="IX126" s="160"/>
      <c r="IY126" s="160"/>
      <c r="IZ126" s="160"/>
      <c r="JA126" s="160"/>
      <c r="JB126" s="160"/>
      <c r="JC126" s="160"/>
      <c r="JD126" s="160"/>
      <c r="JE126" s="160"/>
      <c r="JF126" s="160"/>
      <c r="JG126" s="160"/>
      <c r="JH126" s="160"/>
      <c r="JI126" s="160"/>
      <c r="JJ126" s="160"/>
      <c r="JK126" s="160"/>
      <c r="JL126" s="160"/>
      <c r="JM126" s="160"/>
      <c r="JN126" s="160"/>
      <c r="JO126" s="160"/>
      <c r="JP126" s="160"/>
      <c r="JQ126" s="160"/>
      <c r="JR126" s="160"/>
      <c r="JS126" s="160"/>
      <c r="JT126" s="160"/>
      <c r="JU126" s="160"/>
      <c r="JV126" s="160"/>
      <c r="JW126" s="160"/>
      <c r="JX126" s="160"/>
      <c r="JY126" s="160"/>
      <c r="JZ126" s="160"/>
      <c r="KA126" s="160"/>
      <c r="KB126" s="160"/>
      <c r="KC126" s="160"/>
      <c r="KD126" s="160"/>
      <c r="KE126" s="160"/>
      <c r="KF126" s="160"/>
      <c r="KG126" s="160"/>
      <c r="KH126" s="160"/>
      <c r="KI126" s="160"/>
      <c r="KJ126" s="160"/>
      <c r="KK126" s="160"/>
      <c r="KL126" s="160"/>
      <c r="KM126" s="160"/>
      <c r="KN126" s="160"/>
      <c r="KO126" s="160"/>
      <c r="KP126" s="160"/>
      <c r="KQ126" s="160"/>
      <c r="KR126" s="160"/>
      <c r="KS126" s="160"/>
      <c r="KT126" s="160"/>
      <c r="KU126" s="160"/>
      <c r="KV126" s="160"/>
      <c r="KW126" s="160"/>
      <c r="KX126" s="160"/>
      <c r="KY126" s="160"/>
      <c r="KZ126" s="160"/>
      <c r="LA126" s="160"/>
      <c r="LB126" s="160"/>
      <c r="LC126" s="160"/>
      <c r="LD126" s="160"/>
      <c r="LE126" s="160"/>
      <c r="LF126" s="160"/>
      <c r="LG126" s="160"/>
      <c r="LH126" s="160"/>
      <c r="LI126" s="160"/>
      <c r="LJ126" s="160"/>
      <c r="LK126" s="160"/>
      <c r="LL126" s="160"/>
      <c r="LM126" s="160"/>
      <c r="LN126" s="160"/>
      <c r="LO126" s="160"/>
      <c r="LP126" s="160"/>
      <c r="LQ126" s="160"/>
      <c r="LR126" s="160"/>
      <c r="LS126" s="160"/>
      <c r="LT126" s="160"/>
      <c r="LU126" s="160"/>
      <c r="LV126" s="160"/>
      <c r="LW126" s="160"/>
      <c r="LX126" s="160"/>
      <c r="LY126" s="160"/>
      <c r="LZ126" s="160"/>
      <c r="MA126" s="160"/>
      <c r="MB126" s="160"/>
      <c r="MC126" s="160"/>
      <c r="MD126" s="160"/>
      <c r="ME126" s="160"/>
      <c r="MF126" s="160"/>
      <c r="MG126" s="160"/>
      <c r="MH126" s="160"/>
      <c r="MI126" s="160"/>
      <c r="MJ126" s="160"/>
      <c r="MK126" s="160"/>
      <c r="ML126" s="160"/>
      <c r="MM126" s="160"/>
      <c r="MN126" s="160"/>
      <c r="MO126" s="160"/>
      <c r="MP126" s="160"/>
      <c r="MQ126" s="160"/>
      <c r="MR126" s="160"/>
      <c r="MS126" s="160"/>
      <c r="MT126" s="160"/>
      <c r="MU126" s="160"/>
      <c r="MV126" s="160"/>
      <c r="MW126" s="160"/>
      <c r="MX126" s="160"/>
      <c r="MY126" s="160"/>
      <c r="MZ126" s="160"/>
      <c r="NA126" s="160"/>
      <c r="NB126" s="160"/>
      <c r="NC126" s="160"/>
      <c r="ND126" s="160"/>
      <c r="NE126" s="160"/>
      <c r="NF126" s="160"/>
      <c r="NG126" s="160"/>
      <c r="NH126" s="160"/>
      <c r="NI126" s="160"/>
      <c r="NJ126" s="160"/>
      <c r="NK126" s="160"/>
      <c r="NL126" s="160"/>
      <c r="NM126" s="160"/>
      <c r="NN126" s="160"/>
      <c r="NO126" s="160"/>
      <c r="NP126" s="160"/>
      <c r="NQ126" s="160"/>
      <c r="NR126" s="160"/>
      <c r="NS126" s="160"/>
      <c r="NT126" s="160"/>
      <c r="NU126" s="160"/>
      <c r="NV126" s="160"/>
      <c r="NW126" s="160"/>
      <c r="NX126" s="160"/>
      <c r="NY126" s="160"/>
      <c r="NZ126" s="160"/>
      <c r="OA126" s="160"/>
      <c r="OB126" s="160"/>
      <c r="OC126" s="160"/>
      <c r="OD126" s="160"/>
      <c r="OE126" s="160"/>
      <c r="OF126" s="160"/>
      <c r="OG126" s="160"/>
      <c r="OH126" s="160"/>
      <c r="OI126" s="160"/>
      <c r="OJ126" s="160"/>
      <c r="OK126" s="160"/>
      <c r="OL126" s="160"/>
      <c r="OM126" s="160"/>
      <c r="ON126" s="160"/>
      <c r="OO126" s="160"/>
      <c r="OP126" s="160"/>
      <c r="OQ126" s="160"/>
      <c r="OR126" s="160"/>
      <c r="OS126" s="160"/>
      <c r="OT126" s="160"/>
      <c r="OU126" s="160"/>
      <c r="OV126" s="160"/>
      <c r="OW126" s="160"/>
      <c r="OX126" s="160"/>
      <c r="OY126" s="160"/>
      <c r="OZ126" s="160"/>
      <c r="PA126" s="160"/>
      <c r="PB126" s="160"/>
      <c r="PC126" s="160"/>
      <c r="PD126" s="160"/>
      <c r="PE126" s="160"/>
      <c r="PF126" s="160"/>
      <c r="PG126" s="160"/>
      <c r="PH126" s="160"/>
      <c r="PI126" s="160"/>
      <c r="PJ126" s="160"/>
      <c r="PK126" s="160"/>
      <c r="PL126" s="160"/>
      <c r="PM126" s="160"/>
      <c r="PN126" s="160"/>
      <c r="PO126" s="160"/>
      <c r="PP126" s="160"/>
      <c r="PQ126" s="160"/>
      <c r="PR126" s="160"/>
      <c r="PS126" s="160"/>
      <c r="PT126" s="160"/>
      <c r="PU126" s="160"/>
      <c r="PV126" s="160"/>
      <c r="PW126" s="160"/>
      <c r="PX126" s="160"/>
      <c r="PY126" s="160"/>
      <c r="PZ126" s="160"/>
      <c r="QA126" s="160"/>
      <c r="QB126" s="160"/>
      <c r="QC126" s="160"/>
      <c r="QD126" s="160"/>
      <c r="QE126" s="160"/>
      <c r="QF126" s="160"/>
      <c r="QG126" s="160"/>
      <c r="QH126" s="160"/>
      <c r="QI126" s="160"/>
      <c r="QJ126" s="160"/>
      <c r="QK126" s="160"/>
      <c r="QL126" s="160"/>
      <c r="QM126" s="160"/>
      <c r="QN126" s="160"/>
      <c r="QO126" s="160"/>
      <c r="QP126" s="160"/>
      <c r="QQ126" s="160"/>
      <c r="QR126" s="160"/>
      <c r="QS126" s="160"/>
      <c r="QT126" s="160"/>
      <c r="QU126" s="160"/>
      <c r="QV126" s="160"/>
      <c r="QW126" s="160"/>
      <c r="QX126" s="160"/>
      <c r="QY126" s="160"/>
      <c r="QZ126" s="160"/>
      <c r="RA126" s="160"/>
      <c r="RB126" s="160"/>
      <c r="RC126" s="160"/>
      <c r="RD126" s="160"/>
      <c r="RE126" s="160"/>
      <c r="RF126" s="160"/>
      <c r="RG126" s="160"/>
      <c r="RH126" s="160"/>
      <c r="RI126" s="160"/>
      <c r="RJ126" s="160"/>
      <c r="RK126" s="160"/>
      <c r="RL126" s="160"/>
      <c r="RM126" s="160"/>
      <c r="RN126" s="160"/>
      <c r="RO126" s="160"/>
      <c r="RP126" s="160"/>
      <c r="RQ126" s="160"/>
      <c r="RR126" s="160"/>
      <c r="RS126" s="160"/>
      <c r="RT126" s="160"/>
      <c r="RU126" s="160"/>
      <c r="RV126" s="160"/>
      <c r="RW126" s="160"/>
      <c r="RX126" s="160"/>
      <c r="RY126" s="160"/>
      <c r="RZ126" s="160"/>
      <c r="SA126" s="160"/>
      <c r="SB126" s="160"/>
      <c r="SC126" s="160"/>
      <c r="SD126" s="160"/>
      <c r="SE126" s="160"/>
      <c r="SF126" s="160"/>
      <c r="SG126" s="160"/>
      <c r="SH126" s="160"/>
      <c r="SI126" s="160"/>
      <c r="SJ126" s="160"/>
      <c r="SK126" s="160"/>
      <c r="SL126" s="160"/>
      <c r="SM126" s="160"/>
      <c r="SN126" s="160"/>
      <c r="SO126" s="160"/>
      <c r="SP126" s="160"/>
      <c r="SQ126" s="160"/>
      <c r="SR126" s="160"/>
      <c r="SS126" s="160"/>
      <c r="ST126" s="160"/>
      <c r="SU126" s="160"/>
      <c r="SV126" s="160"/>
      <c r="SW126" s="160"/>
      <c r="SX126" s="160"/>
      <c r="SY126" s="160"/>
      <c r="SZ126" s="160"/>
      <c r="TA126" s="160"/>
      <c r="TB126" s="160"/>
      <c r="TC126" s="160"/>
      <c r="TD126" s="160"/>
      <c r="TE126" s="160"/>
      <c r="TF126" s="160"/>
    </row>
    <row r="127" spans="1:526">
      <c r="A127" s="160"/>
      <c r="B127" s="160"/>
      <c r="C127" s="160"/>
      <c r="D127" s="160"/>
      <c r="E127" s="160"/>
      <c r="F127" s="160"/>
      <c r="G127" s="160"/>
      <c r="H127" s="160"/>
      <c r="I127" s="160"/>
      <c r="J127" s="160"/>
      <c r="K127" s="160"/>
      <c r="L127" s="160"/>
      <c r="M127" s="160"/>
      <c r="N127" s="160"/>
      <c r="O127" s="160"/>
      <c r="P127" s="160"/>
      <c r="Q127" s="160"/>
      <c r="R127" s="160"/>
      <c r="S127" s="160"/>
      <c r="T127" s="160"/>
      <c r="U127" s="160"/>
      <c r="V127" s="160"/>
      <c r="W127" s="160"/>
      <c r="X127" s="160"/>
      <c r="Y127" s="160"/>
      <c r="Z127" s="160"/>
      <c r="AA127" s="160"/>
      <c r="AB127" s="160"/>
      <c r="AC127" s="160"/>
      <c r="AD127" s="160"/>
      <c r="AE127" s="160"/>
      <c r="AF127" s="160"/>
      <c r="AG127" s="160"/>
      <c r="AH127" s="160"/>
      <c r="AI127" s="160"/>
      <c r="AJ127" s="160"/>
      <c r="AK127" s="160"/>
      <c r="AL127" s="160"/>
      <c r="AM127" s="160"/>
      <c r="AN127" s="160"/>
      <c r="AO127" s="160"/>
      <c r="AP127" s="160"/>
      <c r="AQ127" s="160"/>
      <c r="AR127" s="160"/>
      <c r="AS127" s="160"/>
      <c r="AT127" s="160"/>
      <c r="AU127" s="160"/>
      <c r="AV127" s="160"/>
      <c r="AW127" s="160"/>
      <c r="AX127" s="160"/>
      <c r="AY127" s="160"/>
      <c r="AZ127" s="160"/>
      <c r="BA127" s="160"/>
      <c r="BB127" s="160"/>
      <c r="BC127" s="160"/>
      <c r="BD127" s="160"/>
      <c r="BE127" s="160"/>
      <c r="BF127" s="160"/>
      <c r="BG127" s="160"/>
      <c r="BH127" s="160"/>
      <c r="BI127" s="160"/>
      <c r="BJ127" s="160"/>
      <c r="BK127" s="160"/>
      <c r="BL127" s="160"/>
      <c r="BM127" s="160"/>
      <c r="BN127" s="160"/>
      <c r="BO127" s="160"/>
      <c r="BP127" s="160"/>
      <c r="BQ127" s="160"/>
      <c r="BR127" s="160"/>
      <c r="BS127" s="160"/>
      <c r="BT127" s="160"/>
      <c r="BU127" s="160"/>
      <c r="BV127" s="160"/>
      <c r="BW127" s="160"/>
      <c r="BX127" s="160"/>
      <c r="BY127" s="160"/>
      <c r="BZ127" s="160"/>
      <c r="CA127" s="160"/>
      <c r="CB127" s="160"/>
      <c r="CC127" s="160"/>
      <c r="CD127" s="160"/>
      <c r="CE127" s="160"/>
      <c r="CF127" s="160"/>
      <c r="CG127" s="160"/>
      <c r="CH127" s="160"/>
      <c r="CI127" s="160"/>
      <c r="CJ127" s="160"/>
      <c r="CK127" s="160"/>
      <c r="CL127" s="160"/>
      <c r="CM127" s="160"/>
      <c r="CN127" s="160"/>
      <c r="CO127" s="160"/>
      <c r="CP127" s="160"/>
      <c r="CQ127" s="160"/>
      <c r="CR127" s="160"/>
      <c r="CS127" s="160"/>
      <c r="CT127" s="160"/>
      <c r="CU127" s="160"/>
      <c r="CV127" s="160"/>
      <c r="CW127" s="160"/>
      <c r="CX127" s="160"/>
      <c r="CY127" s="160"/>
      <c r="CZ127" s="160"/>
      <c r="DA127" s="160"/>
      <c r="DB127" s="160"/>
      <c r="DC127" s="160"/>
      <c r="DD127" s="160"/>
      <c r="DE127" s="160"/>
      <c r="DF127" s="160"/>
      <c r="DG127" s="160"/>
      <c r="DH127" s="160"/>
      <c r="DI127" s="160"/>
      <c r="DJ127" s="160"/>
      <c r="DK127" s="160"/>
      <c r="DL127" s="160"/>
      <c r="DM127" s="160"/>
      <c r="DN127" s="160"/>
      <c r="DO127" s="160"/>
      <c r="DP127" s="160"/>
      <c r="DQ127" s="160"/>
      <c r="DR127" s="160"/>
      <c r="DS127" s="160"/>
      <c r="DT127" s="160"/>
      <c r="DU127" s="160"/>
      <c r="DV127" s="160"/>
      <c r="DW127" s="160"/>
      <c r="DX127" s="160"/>
      <c r="DY127" s="160"/>
      <c r="DZ127" s="160"/>
      <c r="EA127" s="160"/>
      <c r="EB127" s="160"/>
      <c r="EC127" s="160"/>
      <c r="ED127" s="160"/>
      <c r="EE127" s="160"/>
      <c r="EF127" s="160"/>
      <c r="EG127" s="160"/>
      <c r="EH127" s="160"/>
      <c r="EI127" s="160"/>
      <c r="EJ127" s="160"/>
      <c r="EK127" s="160"/>
      <c r="EL127" s="160"/>
      <c r="EM127" s="160"/>
      <c r="EN127" s="160"/>
      <c r="EO127" s="160"/>
      <c r="EP127" s="160"/>
      <c r="EQ127" s="160"/>
      <c r="ER127" s="160"/>
      <c r="ES127" s="160"/>
      <c r="ET127" s="160"/>
      <c r="EU127" s="160"/>
      <c r="EV127" s="160"/>
      <c r="EW127" s="160"/>
      <c r="EX127" s="160"/>
      <c r="EY127" s="160"/>
      <c r="EZ127" s="160"/>
      <c r="FA127" s="160"/>
      <c r="FB127" s="160"/>
      <c r="FC127" s="160"/>
      <c r="FD127" s="160"/>
      <c r="FE127" s="160"/>
      <c r="FF127" s="160"/>
      <c r="FG127" s="160"/>
      <c r="FH127" s="160"/>
      <c r="FI127" s="160"/>
      <c r="FJ127" s="160"/>
      <c r="FK127" s="160"/>
      <c r="FL127" s="160"/>
      <c r="FM127" s="160"/>
      <c r="FN127" s="160"/>
      <c r="FO127" s="160"/>
      <c r="FP127" s="160"/>
      <c r="FQ127" s="160"/>
      <c r="FR127" s="160"/>
      <c r="FS127" s="160"/>
      <c r="FT127" s="160"/>
      <c r="FU127" s="160"/>
      <c r="FV127" s="160"/>
      <c r="FW127" s="160"/>
      <c r="FX127" s="160"/>
      <c r="FY127" s="160"/>
      <c r="FZ127" s="160"/>
      <c r="GA127" s="160"/>
      <c r="GB127" s="160"/>
      <c r="GC127" s="160"/>
      <c r="GD127" s="160"/>
      <c r="GE127" s="160"/>
      <c r="GF127" s="160"/>
      <c r="GG127" s="160"/>
      <c r="GH127" s="160"/>
      <c r="GI127" s="160"/>
      <c r="GJ127" s="160"/>
      <c r="GK127" s="160"/>
      <c r="GL127" s="160"/>
      <c r="GM127" s="160"/>
      <c r="GN127" s="160"/>
      <c r="GO127" s="160"/>
      <c r="GP127" s="160"/>
      <c r="GQ127" s="160"/>
      <c r="GR127" s="160"/>
      <c r="GS127" s="160"/>
      <c r="GT127" s="160"/>
      <c r="GU127" s="160"/>
      <c r="GV127" s="160"/>
      <c r="GW127" s="160"/>
      <c r="GX127" s="160"/>
      <c r="GY127" s="160"/>
      <c r="GZ127" s="160"/>
      <c r="HA127" s="160"/>
      <c r="HB127" s="160"/>
      <c r="HC127" s="160"/>
      <c r="HD127" s="160"/>
      <c r="HE127" s="160"/>
      <c r="HF127" s="160"/>
      <c r="HG127" s="160"/>
      <c r="HH127" s="160"/>
      <c r="HI127" s="160"/>
      <c r="HJ127" s="160"/>
      <c r="HK127" s="160"/>
      <c r="HL127" s="160"/>
      <c r="HM127" s="160"/>
      <c r="HN127" s="160"/>
      <c r="HO127" s="160"/>
      <c r="HP127" s="160"/>
      <c r="HQ127" s="160"/>
      <c r="HR127" s="160"/>
      <c r="HS127" s="160"/>
      <c r="HT127" s="160"/>
      <c r="HU127" s="160"/>
      <c r="HV127" s="160"/>
      <c r="HW127" s="160"/>
      <c r="HX127" s="160"/>
      <c r="HY127" s="160"/>
      <c r="HZ127" s="160"/>
      <c r="IA127" s="160"/>
      <c r="IB127" s="160"/>
      <c r="IC127" s="160"/>
      <c r="ID127" s="160"/>
      <c r="IE127" s="160"/>
      <c r="IF127" s="160"/>
      <c r="IG127" s="160"/>
      <c r="IH127" s="160"/>
      <c r="II127" s="160"/>
      <c r="IJ127" s="160"/>
      <c r="IK127" s="160"/>
      <c r="IL127" s="160"/>
      <c r="IM127" s="160"/>
      <c r="IN127" s="160"/>
      <c r="IO127" s="160"/>
      <c r="IP127" s="160"/>
      <c r="IQ127" s="160"/>
      <c r="IR127" s="160"/>
      <c r="IS127" s="160"/>
      <c r="IT127" s="160"/>
      <c r="IU127" s="160"/>
      <c r="IV127" s="160"/>
      <c r="IW127" s="160"/>
      <c r="IX127" s="160"/>
      <c r="IY127" s="160"/>
      <c r="IZ127" s="160"/>
      <c r="JA127" s="160"/>
      <c r="JB127" s="160"/>
      <c r="JC127" s="160"/>
      <c r="JD127" s="160"/>
      <c r="JE127" s="160"/>
      <c r="JF127" s="160"/>
      <c r="JG127" s="160"/>
      <c r="JH127" s="160"/>
      <c r="JI127" s="160"/>
      <c r="JJ127" s="160"/>
      <c r="JK127" s="160"/>
      <c r="JL127" s="160"/>
      <c r="JM127" s="160"/>
      <c r="JN127" s="160"/>
      <c r="JO127" s="160"/>
      <c r="JP127" s="160"/>
      <c r="JQ127" s="160"/>
      <c r="JR127" s="160"/>
      <c r="JS127" s="160"/>
      <c r="JT127" s="160"/>
      <c r="JU127" s="160"/>
      <c r="JV127" s="160"/>
      <c r="JW127" s="160"/>
      <c r="JX127" s="160"/>
      <c r="JY127" s="160"/>
      <c r="JZ127" s="160"/>
      <c r="KA127" s="160"/>
      <c r="KB127" s="160"/>
      <c r="KC127" s="160"/>
      <c r="KD127" s="160"/>
      <c r="KE127" s="160"/>
      <c r="KF127" s="160"/>
      <c r="KG127" s="160"/>
      <c r="KH127" s="160"/>
      <c r="KI127" s="160"/>
      <c r="KJ127" s="160"/>
      <c r="KK127" s="160"/>
      <c r="KL127" s="160"/>
      <c r="KM127" s="160"/>
      <c r="KN127" s="160"/>
      <c r="KO127" s="160"/>
      <c r="KP127" s="160"/>
      <c r="KQ127" s="160"/>
      <c r="KR127" s="160"/>
      <c r="KS127" s="160"/>
      <c r="KT127" s="160"/>
      <c r="KU127" s="160"/>
      <c r="KV127" s="160"/>
      <c r="KW127" s="160"/>
      <c r="KX127" s="160"/>
      <c r="KY127" s="160"/>
      <c r="KZ127" s="160"/>
      <c r="LA127" s="160"/>
      <c r="LB127" s="160"/>
      <c r="LC127" s="160"/>
      <c r="LD127" s="160"/>
      <c r="LE127" s="160"/>
      <c r="LF127" s="160"/>
      <c r="LG127" s="160"/>
      <c r="LH127" s="160"/>
      <c r="LI127" s="160"/>
      <c r="LJ127" s="160"/>
      <c r="LK127" s="160"/>
      <c r="LL127" s="160"/>
      <c r="LM127" s="160"/>
      <c r="LN127" s="160"/>
      <c r="LO127" s="160"/>
      <c r="LP127" s="160"/>
      <c r="LQ127" s="160"/>
      <c r="LR127" s="160"/>
      <c r="LS127" s="160"/>
      <c r="LT127" s="160"/>
      <c r="LU127" s="160"/>
      <c r="LV127" s="160"/>
      <c r="LW127" s="160"/>
      <c r="LX127" s="160"/>
      <c r="LY127" s="160"/>
      <c r="LZ127" s="160"/>
      <c r="MA127" s="160"/>
      <c r="MB127" s="160"/>
      <c r="MC127" s="160"/>
      <c r="MD127" s="160"/>
      <c r="ME127" s="160"/>
      <c r="MF127" s="160"/>
      <c r="MG127" s="160"/>
      <c r="MH127" s="160"/>
      <c r="MI127" s="160"/>
      <c r="MJ127" s="160"/>
      <c r="MK127" s="160"/>
      <c r="ML127" s="160"/>
      <c r="MM127" s="160"/>
      <c r="MN127" s="160"/>
      <c r="MO127" s="160"/>
      <c r="MP127" s="160"/>
      <c r="MQ127" s="160"/>
      <c r="MR127" s="160"/>
      <c r="MS127" s="160"/>
      <c r="MT127" s="160"/>
      <c r="MU127" s="160"/>
      <c r="MV127" s="160"/>
      <c r="MW127" s="160"/>
      <c r="MX127" s="160"/>
      <c r="MY127" s="160"/>
      <c r="MZ127" s="160"/>
      <c r="NA127" s="160"/>
      <c r="NB127" s="160"/>
      <c r="NC127" s="160"/>
      <c r="ND127" s="160"/>
      <c r="NE127" s="160"/>
      <c r="NF127" s="160"/>
      <c r="NG127" s="160"/>
      <c r="NH127" s="160"/>
      <c r="NI127" s="160"/>
      <c r="NJ127" s="160"/>
      <c r="NK127" s="160"/>
      <c r="NL127" s="160"/>
      <c r="NM127" s="160"/>
      <c r="NN127" s="160"/>
      <c r="NO127" s="160"/>
      <c r="NP127" s="160"/>
      <c r="NQ127" s="160"/>
      <c r="NR127" s="160"/>
      <c r="NS127" s="160"/>
      <c r="NT127" s="160"/>
      <c r="NU127" s="160"/>
      <c r="NV127" s="160"/>
      <c r="NW127" s="160"/>
      <c r="NX127" s="160"/>
      <c r="NY127" s="160"/>
      <c r="NZ127" s="160"/>
      <c r="OA127" s="160"/>
      <c r="OB127" s="160"/>
      <c r="OC127" s="160"/>
      <c r="OD127" s="160"/>
      <c r="OE127" s="160"/>
      <c r="OF127" s="160"/>
      <c r="OG127" s="160"/>
      <c r="OH127" s="160"/>
      <c r="OI127" s="160"/>
      <c r="OJ127" s="160"/>
      <c r="OK127" s="160"/>
      <c r="OL127" s="160"/>
      <c r="OM127" s="160"/>
      <c r="ON127" s="160"/>
      <c r="OO127" s="160"/>
      <c r="OP127" s="160"/>
      <c r="OQ127" s="160"/>
      <c r="OR127" s="160"/>
      <c r="OS127" s="160"/>
      <c r="OT127" s="160"/>
      <c r="OU127" s="160"/>
      <c r="OV127" s="160"/>
      <c r="OW127" s="160"/>
      <c r="OX127" s="160"/>
      <c r="OY127" s="160"/>
      <c r="OZ127" s="160"/>
      <c r="PA127" s="160"/>
      <c r="PB127" s="160"/>
      <c r="PC127" s="160"/>
      <c r="PD127" s="160"/>
      <c r="PE127" s="160"/>
      <c r="PF127" s="160"/>
      <c r="PG127" s="160"/>
      <c r="PH127" s="160"/>
      <c r="PI127" s="160"/>
      <c r="PJ127" s="160"/>
      <c r="PK127" s="160"/>
      <c r="PL127" s="160"/>
      <c r="PM127" s="160"/>
      <c r="PN127" s="160"/>
      <c r="PO127" s="160"/>
      <c r="PP127" s="160"/>
      <c r="PQ127" s="160"/>
      <c r="PR127" s="160"/>
      <c r="PS127" s="160"/>
      <c r="PT127" s="160"/>
      <c r="PU127" s="160"/>
      <c r="PV127" s="160"/>
      <c r="PW127" s="160"/>
      <c r="PX127" s="160"/>
      <c r="PY127" s="160"/>
      <c r="PZ127" s="160"/>
      <c r="QA127" s="160"/>
      <c r="QB127" s="160"/>
      <c r="QC127" s="160"/>
      <c r="QD127" s="160"/>
      <c r="QE127" s="160"/>
      <c r="QF127" s="160"/>
      <c r="QG127" s="160"/>
      <c r="QH127" s="160"/>
      <c r="QI127" s="160"/>
      <c r="QJ127" s="160"/>
      <c r="QK127" s="160"/>
      <c r="QL127" s="160"/>
      <c r="QM127" s="160"/>
      <c r="QN127" s="160"/>
      <c r="QO127" s="160"/>
      <c r="QP127" s="160"/>
      <c r="QQ127" s="160"/>
      <c r="QR127" s="160"/>
      <c r="QS127" s="160"/>
      <c r="QT127" s="160"/>
      <c r="QU127" s="160"/>
      <c r="QV127" s="160"/>
      <c r="QW127" s="160"/>
      <c r="QX127" s="160"/>
      <c r="QY127" s="160"/>
      <c r="QZ127" s="160"/>
      <c r="RA127" s="160"/>
      <c r="RB127" s="160"/>
      <c r="RC127" s="160"/>
      <c r="RD127" s="160"/>
      <c r="RE127" s="160"/>
      <c r="RF127" s="160"/>
      <c r="RG127" s="160"/>
      <c r="RH127" s="160"/>
      <c r="RI127" s="160"/>
      <c r="RJ127" s="160"/>
      <c r="RK127" s="160"/>
      <c r="RL127" s="160"/>
      <c r="RM127" s="160"/>
      <c r="RN127" s="160"/>
      <c r="RO127" s="160"/>
      <c r="RP127" s="160"/>
      <c r="RQ127" s="160"/>
      <c r="RR127" s="160"/>
      <c r="RS127" s="160"/>
      <c r="RT127" s="160"/>
      <c r="RU127" s="160"/>
      <c r="RV127" s="160"/>
      <c r="RW127" s="160"/>
      <c r="RX127" s="160"/>
      <c r="RY127" s="160"/>
      <c r="RZ127" s="160"/>
      <c r="SA127" s="160"/>
      <c r="SB127" s="160"/>
      <c r="SC127" s="160"/>
      <c r="SD127" s="160"/>
      <c r="SE127" s="160"/>
      <c r="SF127" s="160"/>
      <c r="SG127" s="160"/>
      <c r="SH127" s="160"/>
      <c r="SI127" s="160"/>
      <c r="SJ127" s="160"/>
      <c r="SK127" s="160"/>
      <c r="SL127" s="160"/>
      <c r="SM127" s="160"/>
      <c r="SN127" s="160"/>
      <c r="SO127" s="160"/>
      <c r="SP127" s="160"/>
      <c r="SQ127" s="160"/>
      <c r="SR127" s="160"/>
      <c r="SS127" s="160"/>
      <c r="ST127" s="160"/>
      <c r="SU127" s="160"/>
      <c r="SV127" s="160"/>
      <c r="SW127" s="160"/>
      <c r="SX127" s="160"/>
      <c r="SY127" s="160"/>
      <c r="SZ127" s="160"/>
      <c r="TA127" s="160"/>
      <c r="TB127" s="160"/>
      <c r="TC127" s="160"/>
      <c r="TD127" s="160"/>
      <c r="TE127" s="160"/>
      <c r="TF127" s="160"/>
    </row>
    <row r="128" spans="1:526">
      <c r="A128" s="160"/>
      <c r="B128" s="160"/>
      <c r="C128" s="160"/>
      <c r="D128" s="160"/>
      <c r="E128" s="160"/>
      <c r="F128" s="160"/>
      <c r="G128" s="160"/>
      <c r="H128" s="160"/>
      <c r="I128" s="160"/>
      <c r="J128" s="160"/>
      <c r="K128" s="160"/>
      <c r="L128" s="160"/>
      <c r="M128" s="160"/>
      <c r="N128" s="160"/>
      <c r="O128" s="160"/>
      <c r="P128" s="160"/>
      <c r="Q128" s="160"/>
      <c r="R128" s="160"/>
      <c r="S128" s="160"/>
      <c r="T128" s="160"/>
      <c r="U128" s="160"/>
      <c r="V128" s="160"/>
      <c r="W128" s="160"/>
      <c r="X128" s="160"/>
      <c r="Y128" s="160"/>
      <c r="Z128" s="160"/>
      <c r="AA128" s="160"/>
      <c r="AB128" s="160"/>
      <c r="AC128" s="160"/>
      <c r="AD128" s="160"/>
      <c r="AE128" s="160"/>
      <c r="AF128" s="160"/>
      <c r="AG128" s="160"/>
      <c r="AH128" s="160"/>
      <c r="AI128" s="160"/>
      <c r="AJ128" s="160"/>
      <c r="AK128" s="160"/>
      <c r="AL128" s="160"/>
      <c r="AM128" s="160"/>
      <c r="AN128" s="160"/>
      <c r="AO128" s="160"/>
      <c r="AP128" s="160"/>
      <c r="AQ128" s="160"/>
      <c r="AR128" s="160"/>
      <c r="AS128" s="160"/>
      <c r="AT128" s="160"/>
      <c r="AU128" s="160"/>
      <c r="AV128" s="160"/>
      <c r="AW128" s="160"/>
      <c r="AX128" s="160"/>
      <c r="AY128" s="160"/>
      <c r="AZ128" s="160"/>
      <c r="BA128" s="160"/>
      <c r="BB128" s="160"/>
      <c r="BC128" s="160"/>
      <c r="BD128" s="160"/>
      <c r="BE128" s="160"/>
      <c r="BF128" s="160"/>
      <c r="BG128" s="160"/>
      <c r="BH128" s="160"/>
      <c r="BI128" s="160"/>
      <c r="BJ128" s="160"/>
      <c r="BK128" s="160"/>
      <c r="BL128" s="160"/>
      <c r="BM128" s="160"/>
      <c r="BN128" s="160"/>
      <c r="BO128" s="160"/>
      <c r="BP128" s="160"/>
      <c r="BQ128" s="160"/>
      <c r="BR128" s="160"/>
      <c r="BS128" s="160"/>
      <c r="BT128" s="160"/>
      <c r="BU128" s="160"/>
      <c r="BV128" s="160"/>
      <c r="BW128" s="160"/>
      <c r="BX128" s="160"/>
      <c r="BY128" s="160"/>
      <c r="BZ128" s="160"/>
      <c r="CA128" s="160"/>
      <c r="CB128" s="160"/>
      <c r="CC128" s="160"/>
      <c r="CD128" s="160"/>
      <c r="CE128" s="160"/>
      <c r="CF128" s="160"/>
      <c r="CG128" s="160"/>
      <c r="CH128" s="160"/>
      <c r="CI128" s="160"/>
      <c r="CJ128" s="160"/>
      <c r="CK128" s="160"/>
      <c r="CL128" s="160"/>
      <c r="CM128" s="160"/>
      <c r="CN128" s="160"/>
      <c r="CO128" s="160"/>
      <c r="CP128" s="160"/>
      <c r="CQ128" s="160"/>
      <c r="CR128" s="160"/>
      <c r="CS128" s="160"/>
      <c r="CT128" s="160"/>
      <c r="CU128" s="160"/>
      <c r="CV128" s="160"/>
      <c r="CW128" s="160"/>
      <c r="CX128" s="160"/>
      <c r="CY128" s="160"/>
      <c r="CZ128" s="160"/>
      <c r="DA128" s="160"/>
      <c r="DB128" s="160"/>
      <c r="DC128" s="160"/>
      <c r="DD128" s="160"/>
      <c r="DE128" s="160"/>
      <c r="DF128" s="160"/>
      <c r="DG128" s="160"/>
      <c r="DH128" s="160"/>
      <c r="DI128" s="160"/>
      <c r="DJ128" s="160"/>
      <c r="DK128" s="160"/>
      <c r="DL128" s="160"/>
      <c r="DM128" s="160"/>
      <c r="DN128" s="160"/>
      <c r="DO128" s="160"/>
      <c r="DP128" s="160"/>
      <c r="DQ128" s="160"/>
      <c r="DR128" s="160"/>
      <c r="DS128" s="160"/>
      <c r="DT128" s="160"/>
      <c r="DU128" s="160"/>
      <c r="DV128" s="160"/>
      <c r="DW128" s="160"/>
      <c r="DX128" s="160"/>
      <c r="DY128" s="160"/>
      <c r="DZ128" s="160"/>
      <c r="EA128" s="160"/>
      <c r="EB128" s="160"/>
      <c r="EC128" s="160"/>
      <c r="ED128" s="160"/>
      <c r="EE128" s="160"/>
      <c r="EF128" s="160"/>
      <c r="EG128" s="160"/>
      <c r="EH128" s="160"/>
      <c r="EI128" s="160"/>
      <c r="EJ128" s="160"/>
      <c r="EK128" s="160"/>
      <c r="EL128" s="160"/>
      <c r="EM128" s="160"/>
      <c r="EN128" s="160"/>
      <c r="EO128" s="160"/>
      <c r="EP128" s="160"/>
      <c r="EQ128" s="160"/>
      <c r="ER128" s="160"/>
      <c r="ES128" s="160"/>
      <c r="ET128" s="160"/>
      <c r="EU128" s="160"/>
      <c r="EV128" s="160"/>
      <c r="EW128" s="160"/>
      <c r="EX128" s="160"/>
      <c r="EY128" s="160"/>
      <c r="EZ128" s="160"/>
      <c r="FA128" s="160"/>
      <c r="FB128" s="160"/>
      <c r="FC128" s="160"/>
      <c r="FD128" s="160"/>
      <c r="FE128" s="160"/>
      <c r="FF128" s="160"/>
      <c r="FG128" s="160"/>
      <c r="FH128" s="160"/>
      <c r="FI128" s="160"/>
      <c r="FJ128" s="160"/>
      <c r="FK128" s="160"/>
      <c r="FL128" s="160"/>
      <c r="FM128" s="160"/>
      <c r="FN128" s="160"/>
      <c r="FO128" s="160"/>
      <c r="FP128" s="160"/>
      <c r="FQ128" s="160"/>
      <c r="FR128" s="160"/>
      <c r="FS128" s="160"/>
      <c r="FT128" s="160"/>
      <c r="FU128" s="160"/>
      <c r="FV128" s="160"/>
      <c r="FW128" s="160"/>
      <c r="FX128" s="160"/>
      <c r="FY128" s="160"/>
      <c r="FZ128" s="160"/>
      <c r="GA128" s="160"/>
      <c r="GB128" s="160"/>
      <c r="GC128" s="160"/>
      <c r="GD128" s="160"/>
      <c r="GE128" s="160"/>
      <c r="GF128" s="160"/>
      <c r="GG128" s="160"/>
      <c r="GH128" s="160"/>
      <c r="GI128" s="160"/>
      <c r="GJ128" s="160"/>
      <c r="GK128" s="160"/>
      <c r="GL128" s="160"/>
      <c r="GM128" s="160"/>
      <c r="GN128" s="160"/>
      <c r="GO128" s="160"/>
      <c r="GP128" s="160"/>
      <c r="GQ128" s="160"/>
      <c r="GR128" s="160"/>
      <c r="GS128" s="160"/>
      <c r="GT128" s="160"/>
      <c r="GU128" s="160"/>
      <c r="GV128" s="160"/>
      <c r="GW128" s="160"/>
      <c r="GX128" s="160"/>
      <c r="GY128" s="160"/>
      <c r="GZ128" s="160"/>
      <c r="HA128" s="160"/>
      <c r="HB128" s="160"/>
      <c r="HC128" s="160"/>
      <c r="HD128" s="160"/>
      <c r="HE128" s="160"/>
      <c r="HF128" s="160"/>
      <c r="HG128" s="160"/>
      <c r="HH128" s="160"/>
      <c r="HI128" s="160"/>
      <c r="HJ128" s="160"/>
      <c r="HK128" s="160"/>
      <c r="HL128" s="160"/>
      <c r="HM128" s="160"/>
      <c r="HN128" s="160"/>
      <c r="HO128" s="160"/>
      <c r="HP128" s="160"/>
      <c r="HQ128" s="160"/>
      <c r="HR128" s="160"/>
      <c r="HS128" s="160"/>
      <c r="HT128" s="160"/>
      <c r="HU128" s="160"/>
      <c r="HV128" s="160"/>
      <c r="HW128" s="160"/>
      <c r="HX128" s="160"/>
      <c r="HY128" s="160"/>
      <c r="HZ128" s="160"/>
      <c r="IA128" s="160"/>
      <c r="IB128" s="160"/>
      <c r="IC128" s="160"/>
      <c r="ID128" s="160"/>
      <c r="IE128" s="160"/>
      <c r="IF128" s="160"/>
      <c r="IG128" s="160"/>
      <c r="IH128" s="160"/>
      <c r="II128" s="160"/>
      <c r="IJ128" s="160"/>
      <c r="IK128" s="160"/>
      <c r="IL128" s="160"/>
      <c r="IM128" s="160"/>
      <c r="IN128" s="160"/>
      <c r="IO128" s="160"/>
      <c r="IP128" s="160"/>
      <c r="IQ128" s="160"/>
      <c r="IR128" s="160"/>
      <c r="IS128" s="160"/>
      <c r="IT128" s="160"/>
      <c r="IU128" s="160"/>
      <c r="IV128" s="160"/>
      <c r="IW128" s="160"/>
      <c r="IX128" s="160"/>
      <c r="IY128" s="160"/>
      <c r="IZ128" s="160"/>
      <c r="JA128" s="160"/>
      <c r="JB128" s="160"/>
      <c r="JC128" s="160"/>
      <c r="JD128" s="160"/>
      <c r="JE128" s="160"/>
      <c r="JF128" s="160"/>
      <c r="JG128" s="160"/>
      <c r="JH128" s="160"/>
      <c r="JI128" s="160"/>
      <c r="JJ128" s="160"/>
      <c r="JK128" s="160"/>
      <c r="JL128" s="160"/>
      <c r="JM128" s="160"/>
      <c r="JN128" s="160"/>
      <c r="JO128" s="160"/>
      <c r="JP128" s="160"/>
      <c r="JQ128" s="160"/>
      <c r="JR128" s="160"/>
      <c r="JS128" s="160"/>
      <c r="JT128" s="160"/>
      <c r="JU128" s="160"/>
      <c r="JV128" s="160"/>
      <c r="JW128" s="160"/>
      <c r="JX128" s="160"/>
      <c r="JY128" s="160"/>
      <c r="JZ128" s="160"/>
      <c r="KA128" s="160"/>
      <c r="KB128" s="160"/>
      <c r="KC128" s="160"/>
      <c r="KD128" s="160"/>
      <c r="KE128" s="160"/>
      <c r="KF128" s="160"/>
      <c r="KG128" s="160"/>
      <c r="KH128" s="160"/>
      <c r="KI128" s="160"/>
      <c r="KJ128" s="160"/>
      <c r="KK128" s="160"/>
      <c r="KL128" s="160"/>
      <c r="KM128" s="160"/>
      <c r="KN128" s="160"/>
      <c r="KO128" s="160"/>
      <c r="KP128" s="160"/>
      <c r="KQ128" s="160"/>
      <c r="KR128" s="160"/>
      <c r="KS128" s="160"/>
      <c r="KT128" s="160"/>
      <c r="KU128" s="160"/>
      <c r="KV128" s="160"/>
      <c r="KW128" s="160"/>
      <c r="KX128" s="160"/>
      <c r="KY128" s="160"/>
      <c r="KZ128" s="160"/>
      <c r="LA128" s="160"/>
      <c r="LB128" s="160"/>
      <c r="LC128" s="160"/>
      <c r="LD128" s="160"/>
      <c r="LE128" s="160"/>
      <c r="LF128" s="160"/>
      <c r="LG128" s="160"/>
      <c r="LH128" s="160"/>
      <c r="LI128" s="160"/>
      <c r="LJ128" s="160"/>
      <c r="LK128" s="160"/>
      <c r="LL128" s="160"/>
      <c r="LM128" s="160"/>
      <c r="LN128" s="160"/>
      <c r="LO128" s="160"/>
      <c r="LP128" s="160"/>
      <c r="LQ128" s="160"/>
      <c r="LR128" s="160"/>
      <c r="LS128" s="160"/>
      <c r="LT128" s="160"/>
      <c r="LU128" s="160"/>
      <c r="LV128" s="160"/>
      <c r="LW128" s="160"/>
      <c r="LX128" s="160"/>
      <c r="LY128" s="160"/>
      <c r="LZ128" s="160"/>
      <c r="MA128" s="160"/>
      <c r="MB128" s="160"/>
      <c r="MC128" s="160"/>
      <c r="MD128" s="160"/>
      <c r="ME128" s="160"/>
      <c r="MF128" s="160"/>
      <c r="MG128" s="160"/>
      <c r="MH128" s="160"/>
      <c r="MI128" s="160"/>
      <c r="MJ128" s="160"/>
      <c r="MK128" s="160"/>
      <c r="ML128" s="160"/>
      <c r="MM128" s="160"/>
      <c r="MN128" s="160"/>
      <c r="MO128" s="160"/>
      <c r="MP128" s="160"/>
      <c r="MQ128" s="160"/>
      <c r="MR128" s="160"/>
      <c r="MS128" s="160"/>
      <c r="MT128" s="160"/>
      <c r="MU128" s="160"/>
      <c r="MV128" s="160"/>
      <c r="MW128" s="160"/>
      <c r="MX128" s="160"/>
      <c r="MY128" s="160"/>
      <c r="MZ128" s="160"/>
      <c r="NA128" s="160"/>
      <c r="NB128" s="160"/>
      <c r="NC128" s="160"/>
      <c r="ND128" s="160"/>
      <c r="NE128" s="160"/>
      <c r="NF128" s="160"/>
      <c r="NG128" s="160"/>
      <c r="NH128" s="160"/>
      <c r="NI128" s="160"/>
      <c r="NJ128" s="160"/>
      <c r="NK128" s="160"/>
      <c r="NL128" s="160"/>
      <c r="NM128" s="160"/>
      <c r="NN128" s="160"/>
      <c r="NO128" s="160"/>
      <c r="NP128" s="160"/>
      <c r="NQ128" s="160"/>
      <c r="NR128" s="160"/>
      <c r="NS128" s="160"/>
      <c r="NT128" s="160"/>
      <c r="NU128" s="160"/>
      <c r="NV128" s="160"/>
      <c r="NW128" s="160"/>
      <c r="NX128" s="160"/>
      <c r="NY128" s="160"/>
      <c r="NZ128" s="160"/>
      <c r="OA128" s="160"/>
      <c r="OB128" s="160"/>
      <c r="OC128" s="160"/>
      <c r="OD128" s="160"/>
      <c r="OE128" s="160"/>
      <c r="OF128" s="160"/>
      <c r="OG128" s="160"/>
      <c r="OH128" s="160"/>
      <c r="OI128" s="160"/>
      <c r="OJ128" s="160"/>
      <c r="OK128" s="160"/>
      <c r="OL128" s="160"/>
      <c r="OM128" s="160"/>
      <c r="ON128" s="160"/>
      <c r="OO128" s="160"/>
      <c r="OP128" s="160"/>
      <c r="OQ128" s="160"/>
      <c r="OR128" s="160"/>
      <c r="OS128" s="160"/>
      <c r="OT128" s="160"/>
      <c r="OU128" s="160"/>
      <c r="OV128" s="160"/>
      <c r="OW128" s="160"/>
      <c r="OX128" s="160"/>
      <c r="OY128" s="160"/>
      <c r="OZ128" s="160"/>
      <c r="PA128" s="160"/>
      <c r="PB128" s="160"/>
      <c r="PC128" s="160"/>
      <c r="PD128" s="160"/>
      <c r="PE128" s="160"/>
      <c r="PF128" s="160"/>
      <c r="PG128" s="160"/>
      <c r="PH128" s="160"/>
      <c r="PI128" s="160"/>
      <c r="PJ128" s="160"/>
      <c r="PK128" s="160"/>
      <c r="PL128" s="160"/>
      <c r="PM128" s="160"/>
      <c r="PN128" s="160"/>
      <c r="PO128" s="160"/>
      <c r="PP128" s="160"/>
      <c r="PQ128" s="160"/>
      <c r="PR128" s="160"/>
      <c r="PS128" s="160"/>
      <c r="PT128" s="160"/>
      <c r="PU128" s="160"/>
      <c r="PV128" s="160"/>
      <c r="PW128" s="160"/>
      <c r="PX128" s="160"/>
      <c r="PY128" s="160"/>
      <c r="PZ128" s="160"/>
      <c r="QA128" s="160"/>
      <c r="QB128" s="160"/>
      <c r="QC128" s="160"/>
      <c r="QD128" s="160"/>
      <c r="QE128" s="160"/>
      <c r="QF128" s="160"/>
      <c r="QG128" s="160"/>
      <c r="QH128" s="160"/>
      <c r="QI128" s="160"/>
      <c r="QJ128" s="160"/>
      <c r="QK128" s="160"/>
      <c r="QL128" s="160"/>
      <c r="QM128" s="160"/>
      <c r="QN128" s="160"/>
      <c r="QO128" s="160"/>
      <c r="QP128" s="160"/>
      <c r="QQ128" s="160"/>
      <c r="QR128" s="160"/>
      <c r="QS128" s="160"/>
      <c r="QT128" s="160"/>
      <c r="QU128" s="160"/>
      <c r="QV128" s="160"/>
      <c r="QW128" s="160"/>
      <c r="QX128" s="160"/>
      <c r="QY128" s="160"/>
      <c r="QZ128" s="160"/>
      <c r="RA128" s="160"/>
      <c r="RB128" s="160"/>
      <c r="RC128" s="160"/>
      <c r="RD128" s="160"/>
      <c r="RE128" s="160"/>
      <c r="RF128" s="160"/>
      <c r="RG128" s="160"/>
      <c r="RH128" s="160"/>
      <c r="RI128" s="160"/>
      <c r="RJ128" s="160"/>
      <c r="RK128" s="160"/>
      <c r="RL128" s="160"/>
      <c r="RM128" s="160"/>
      <c r="RN128" s="160"/>
      <c r="RO128" s="160"/>
      <c r="RP128" s="160"/>
      <c r="RQ128" s="160"/>
      <c r="RR128" s="160"/>
      <c r="RS128" s="160"/>
      <c r="RT128" s="160"/>
      <c r="RU128" s="160"/>
      <c r="RV128" s="160"/>
      <c r="RW128" s="160"/>
      <c r="RX128" s="160"/>
      <c r="RY128" s="160"/>
      <c r="RZ128" s="160"/>
      <c r="SA128" s="160"/>
      <c r="SB128" s="160"/>
      <c r="SC128" s="160"/>
      <c r="SD128" s="160"/>
      <c r="SE128" s="160"/>
      <c r="SF128" s="160"/>
      <c r="SG128" s="160"/>
      <c r="SH128" s="160"/>
      <c r="SI128" s="160"/>
      <c r="SJ128" s="160"/>
      <c r="SK128" s="160"/>
      <c r="SL128" s="160"/>
      <c r="SM128" s="160"/>
      <c r="SN128" s="160"/>
      <c r="SO128" s="160"/>
      <c r="SP128" s="160"/>
      <c r="SQ128" s="160"/>
      <c r="SR128" s="160"/>
      <c r="SS128" s="160"/>
      <c r="ST128" s="160"/>
      <c r="SU128" s="160"/>
      <c r="SV128" s="160"/>
      <c r="SW128" s="160"/>
      <c r="SX128" s="160"/>
      <c r="SY128" s="160"/>
      <c r="SZ128" s="160"/>
      <c r="TA128" s="160"/>
      <c r="TB128" s="160"/>
      <c r="TC128" s="160"/>
      <c r="TD128" s="160"/>
      <c r="TE128" s="160"/>
      <c r="TF128" s="160"/>
    </row>
    <row r="129" spans="1:526">
      <c r="A129" s="160"/>
      <c r="B129" s="160"/>
      <c r="C129" s="160"/>
      <c r="D129" s="160"/>
      <c r="E129" s="160"/>
      <c r="F129" s="160"/>
      <c r="G129" s="160"/>
      <c r="H129" s="160"/>
      <c r="I129" s="160"/>
      <c r="J129" s="160"/>
      <c r="K129" s="160"/>
      <c r="L129" s="160"/>
      <c r="M129" s="160"/>
      <c r="N129" s="160"/>
      <c r="O129" s="160"/>
      <c r="P129" s="160"/>
      <c r="Q129" s="160"/>
      <c r="R129" s="160"/>
      <c r="S129" s="160"/>
      <c r="T129" s="160"/>
      <c r="U129" s="160"/>
      <c r="V129" s="160"/>
      <c r="W129" s="160"/>
      <c r="X129" s="160"/>
      <c r="Y129" s="160"/>
      <c r="Z129" s="160"/>
      <c r="AA129" s="160"/>
      <c r="AB129" s="160"/>
      <c r="AC129" s="160"/>
      <c r="AD129" s="160"/>
      <c r="AE129" s="160"/>
      <c r="AF129" s="160"/>
      <c r="AG129" s="160"/>
      <c r="AH129" s="160"/>
      <c r="AI129" s="160"/>
      <c r="AJ129" s="160"/>
      <c r="AK129" s="160"/>
      <c r="AL129" s="160"/>
      <c r="AM129" s="160"/>
      <c r="AN129" s="160"/>
      <c r="AO129" s="160"/>
      <c r="AP129" s="160"/>
      <c r="AQ129" s="160"/>
      <c r="AR129" s="160"/>
      <c r="AS129" s="160"/>
      <c r="AT129" s="160"/>
      <c r="AU129" s="160"/>
      <c r="AV129" s="160"/>
      <c r="AW129" s="160"/>
      <c r="AX129" s="160"/>
      <c r="AY129" s="160"/>
      <c r="AZ129" s="160"/>
      <c r="BA129" s="160"/>
      <c r="BB129" s="160"/>
      <c r="BC129" s="160"/>
      <c r="BD129" s="160"/>
      <c r="BE129" s="160"/>
      <c r="BF129" s="160"/>
      <c r="BG129" s="160"/>
      <c r="BH129" s="160"/>
      <c r="BI129" s="160"/>
      <c r="BJ129" s="160"/>
      <c r="BK129" s="160"/>
      <c r="BL129" s="160"/>
      <c r="BM129" s="160"/>
      <c r="BN129" s="160"/>
      <c r="BO129" s="160"/>
      <c r="BP129" s="160"/>
      <c r="BQ129" s="160"/>
      <c r="BR129" s="160"/>
      <c r="BS129" s="160"/>
      <c r="BT129" s="160"/>
      <c r="BU129" s="160"/>
      <c r="BV129" s="160"/>
      <c r="BW129" s="160"/>
      <c r="BX129" s="160"/>
      <c r="BY129" s="160"/>
      <c r="BZ129" s="160"/>
      <c r="CA129" s="160"/>
      <c r="CB129" s="160"/>
      <c r="CC129" s="160"/>
      <c r="CD129" s="160"/>
      <c r="CE129" s="160"/>
      <c r="CF129" s="160"/>
      <c r="CG129" s="160"/>
      <c r="CH129" s="160"/>
      <c r="CI129" s="160"/>
      <c r="CJ129" s="160"/>
      <c r="CK129" s="160"/>
      <c r="CL129" s="160"/>
      <c r="CM129" s="160"/>
      <c r="CN129" s="160"/>
      <c r="CO129" s="160"/>
      <c r="CP129" s="160"/>
      <c r="CQ129" s="160"/>
      <c r="CR129" s="160"/>
      <c r="CS129" s="160"/>
      <c r="CT129" s="160"/>
      <c r="CU129" s="160"/>
      <c r="CV129" s="160"/>
      <c r="CW129" s="160"/>
      <c r="CX129" s="160"/>
      <c r="CY129" s="160"/>
      <c r="CZ129" s="160"/>
      <c r="DA129" s="160"/>
      <c r="DB129" s="160"/>
      <c r="DC129" s="160"/>
      <c r="DD129" s="160"/>
      <c r="DE129" s="160"/>
      <c r="DF129" s="160"/>
      <c r="DG129" s="160"/>
      <c r="DH129" s="160"/>
      <c r="DI129" s="160"/>
      <c r="DJ129" s="160"/>
      <c r="DK129" s="160"/>
      <c r="DL129" s="160"/>
      <c r="DM129" s="160"/>
      <c r="DN129" s="160"/>
      <c r="DO129" s="160"/>
      <c r="DP129" s="160"/>
      <c r="DQ129" s="160"/>
      <c r="DR129" s="160"/>
      <c r="DS129" s="160"/>
      <c r="DT129" s="160"/>
      <c r="DU129" s="160"/>
      <c r="DV129" s="160"/>
      <c r="DW129" s="160"/>
      <c r="DX129" s="160"/>
      <c r="DY129" s="160"/>
      <c r="DZ129" s="160"/>
      <c r="EA129" s="160"/>
      <c r="EB129" s="160"/>
      <c r="EC129" s="160"/>
      <c r="ED129" s="160"/>
      <c r="EE129" s="160"/>
      <c r="EF129" s="160"/>
      <c r="EG129" s="160"/>
      <c r="EH129" s="160"/>
      <c r="EI129" s="160"/>
      <c r="EJ129" s="160"/>
      <c r="EK129" s="160"/>
      <c r="EL129" s="160"/>
      <c r="EM129" s="160"/>
      <c r="EN129" s="160"/>
      <c r="EO129" s="160"/>
      <c r="EP129" s="160"/>
      <c r="EQ129" s="160"/>
      <c r="ER129" s="160"/>
      <c r="ES129" s="160"/>
      <c r="ET129" s="160"/>
      <c r="EU129" s="160"/>
      <c r="EV129" s="160"/>
      <c r="EW129" s="160"/>
      <c r="EX129" s="160"/>
      <c r="EY129" s="160"/>
      <c r="EZ129" s="160"/>
      <c r="FA129" s="160"/>
      <c r="FB129" s="160"/>
      <c r="FC129" s="160"/>
      <c r="FD129" s="160"/>
      <c r="FE129" s="160"/>
      <c r="FF129" s="160"/>
      <c r="FG129" s="160"/>
      <c r="FH129" s="160"/>
      <c r="FI129" s="160"/>
      <c r="FJ129" s="160"/>
      <c r="FK129" s="160"/>
      <c r="FL129" s="160"/>
      <c r="FM129" s="160"/>
      <c r="FN129" s="160"/>
      <c r="FO129" s="160"/>
      <c r="FP129" s="160"/>
      <c r="FQ129" s="160"/>
      <c r="FR129" s="160"/>
      <c r="FS129" s="160"/>
      <c r="FT129" s="160"/>
      <c r="FU129" s="160"/>
      <c r="FV129" s="160"/>
      <c r="FW129" s="160"/>
      <c r="FX129" s="160"/>
      <c r="FY129" s="160"/>
      <c r="FZ129" s="160"/>
      <c r="GA129" s="160"/>
      <c r="GB129" s="160"/>
      <c r="GC129" s="160"/>
      <c r="GD129" s="160"/>
      <c r="GE129" s="160"/>
      <c r="GF129" s="160"/>
      <c r="GG129" s="160"/>
      <c r="GH129" s="160"/>
      <c r="GI129" s="160"/>
      <c r="GJ129" s="160"/>
      <c r="GK129" s="160"/>
      <c r="GL129" s="160"/>
      <c r="GM129" s="160"/>
      <c r="GN129" s="160"/>
      <c r="GO129" s="160"/>
      <c r="GP129" s="160"/>
      <c r="GQ129" s="160"/>
      <c r="GR129" s="160"/>
      <c r="GS129" s="160"/>
      <c r="GT129" s="160"/>
      <c r="GU129" s="160"/>
      <c r="GV129" s="160"/>
      <c r="GW129" s="160"/>
      <c r="GX129" s="160"/>
      <c r="GY129" s="160"/>
      <c r="GZ129" s="160"/>
      <c r="HA129" s="160"/>
      <c r="HB129" s="160"/>
      <c r="HC129" s="160"/>
      <c r="HD129" s="160"/>
      <c r="HE129" s="160"/>
      <c r="HF129" s="160"/>
      <c r="HG129" s="160"/>
      <c r="HH129" s="160"/>
      <c r="HI129" s="160"/>
      <c r="HJ129" s="160"/>
      <c r="HK129" s="160"/>
      <c r="HL129" s="160"/>
      <c r="HM129" s="160"/>
      <c r="HN129" s="160"/>
      <c r="HO129" s="160"/>
      <c r="HP129" s="160"/>
      <c r="HQ129" s="160"/>
      <c r="HR129" s="160"/>
      <c r="HS129" s="160"/>
      <c r="HT129" s="160"/>
      <c r="HU129" s="160"/>
      <c r="HV129" s="160"/>
      <c r="HW129" s="160"/>
      <c r="HX129" s="160"/>
      <c r="HY129" s="160"/>
      <c r="HZ129" s="160"/>
      <c r="IA129" s="160"/>
      <c r="IB129" s="160"/>
      <c r="IC129" s="160"/>
      <c r="ID129" s="160"/>
      <c r="IE129" s="160"/>
      <c r="IF129" s="160"/>
      <c r="IG129" s="160"/>
      <c r="IH129" s="160"/>
      <c r="II129" s="160"/>
      <c r="IJ129" s="160"/>
      <c r="IK129" s="160"/>
      <c r="IL129" s="160"/>
      <c r="IM129" s="160"/>
      <c r="IN129" s="160"/>
      <c r="IO129" s="160"/>
      <c r="IP129" s="160"/>
      <c r="IQ129" s="160"/>
      <c r="IR129" s="160"/>
      <c r="IS129" s="160"/>
      <c r="IT129" s="160"/>
      <c r="IU129" s="160"/>
      <c r="IV129" s="160"/>
      <c r="IW129" s="160"/>
      <c r="IX129" s="160"/>
      <c r="IY129" s="160"/>
      <c r="IZ129" s="160"/>
      <c r="JA129" s="160"/>
      <c r="JB129" s="160"/>
      <c r="JC129" s="160"/>
      <c r="JD129" s="160"/>
      <c r="JE129" s="160"/>
      <c r="JF129" s="160"/>
      <c r="JG129" s="160"/>
      <c r="JH129" s="160"/>
      <c r="JI129" s="160"/>
      <c r="JJ129" s="160"/>
      <c r="JK129" s="160"/>
      <c r="JL129" s="160"/>
      <c r="JM129" s="160"/>
      <c r="JN129" s="160"/>
      <c r="JO129" s="160"/>
      <c r="JP129" s="160"/>
      <c r="JQ129" s="160"/>
      <c r="JR129" s="160"/>
      <c r="JS129" s="160"/>
      <c r="JT129" s="160"/>
      <c r="JU129" s="160"/>
      <c r="JV129" s="160"/>
      <c r="JW129" s="160"/>
      <c r="JX129" s="160"/>
      <c r="JY129" s="160"/>
      <c r="JZ129" s="160"/>
      <c r="KA129" s="160"/>
      <c r="KB129" s="160"/>
      <c r="KC129" s="160"/>
      <c r="KD129" s="160"/>
      <c r="KE129" s="160"/>
      <c r="KF129" s="160"/>
      <c r="KG129" s="160"/>
      <c r="KH129" s="160"/>
      <c r="KI129" s="160"/>
      <c r="KJ129" s="160"/>
      <c r="KK129" s="160"/>
      <c r="KL129" s="160"/>
      <c r="KM129" s="160"/>
      <c r="KN129" s="160"/>
      <c r="KO129" s="160"/>
      <c r="KP129" s="160"/>
      <c r="KQ129" s="160"/>
      <c r="KR129" s="160"/>
      <c r="KS129" s="160"/>
      <c r="KT129" s="160"/>
      <c r="KU129" s="160"/>
      <c r="KV129" s="160"/>
      <c r="KW129" s="160"/>
      <c r="KX129" s="160"/>
      <c r="KY129" s="160"/>
      <c r="KZ129" s="160"/>
      <c r="LA129" s="160"/>
      <c r="LB129" s="160"/>
      <c r="LC129" s="160"/>
      <c r="LD129" s="160"/>
      <c r="LE129" s="160"/>
      <c r="LF129" s="160"/>
      <c r="LG129" s="160"/>
      <c r="LH129" s="160"/>
      <c r="LI129" s="160"/>
      <c r="LJ129" s="160"/>
      <c r="LK129" s="160"/>
      <c r="LL129" s="160"/>
      <c r="LM129" s="160"/>
      <c r="LN129" s="160"/>
      <c r="LO129" s="160"/>
      <c r="LP129" s="160"/>
      <c r="LQ129" s="160"/>
      <c r="LR129" s="160"/>
      <c r="LS129" s="160"/>
      <c r="LT129" s="160"/>
      <c r="LU129" s="160"/>
      <c r="LV129" s="160"/>
      <c r="LW129" s="160"/>
      <c r="LX129" s="160"/>
      <c r="LY129" s="160"/>
      <c r="LZ129" s="160"/>
      <c r="MA129" s="160"/>
      <c r="MB129" s="160"/>
      <c r="MC129" s="160"/>
      <c r="MD129" s="160"/>
      <c r="ME129" s="160"/>
      <c r="MF129" s="160"/>
      <c r="MG129" s="160"/>
      <c r="MH129" s="160"/>
      <c r="MI129" s="160"/>
      <c r="MJ129" s="160"/>
      <c r="MK129" s="160"/>
      <c r="ML129" s="160"/>
      <c r="MM129" s="160"/>
      <c r="MN129" s="160"/>
      <c r="MO129" s="160"/>
      <c r="MP129" s="160"/>
      <c r="MQ129" s="160"/>
      <c r="MR129" s="160"/>
      <c r="MS129" s="160"/>
      <c r="MT129" s="160"/>
      <c r="MU129" s="160"/>
      <c r="MV129" s="160"/>
      <c r="MW129" s="160"/>
      <c r="MX129" s="160"/>
      <c r="MY129" s="160"/>
      <c r="MZ129" s="160"/>
      <c r="NA129" s="160"/>
      <c r="NB129" s="160"/>
      <c r="NC129" s="160"/>
      <c r="ND129" s="160"/>
      <c r="NE129" s="160"/>
      <c r="NF129" s="160"/>
      <c r="NG129" s="160"/>
      <c r="NH129" s="160"/>
      <c r="NI129" s="160"/>
      <c r="NJ129" s="160"/>
      <c r="NK129" s="160"/>
      <c r="NL129" s="160"/>
      <c r="NM129" s="160"/>
      <c r="NN129" s="160"/>
      <c r="NO129" s="160"/>
      <c r="NP129" s="160"/>
      <c r="NQ129" s="160"/>
      <c r="NR129" s="160"/>
      <c r="NS129" s="160"/>
      <c r="NT129" s="160"/>
      <c r="NU129" s="160"/>
      <c r="NV129" s="160"/>
      <c r="NW129" s="160"/>
      <c r="NX129" s="160"/>
      <c r="NY129" s="160"/>
      <c r="NZ129" s="160"/>
      <c r="OA129" s="160"/>
      <c r="OB129" s="160"/>
      <c r="OC129" s="160"/>
      <c r="OD129" s="160"/>
      <c r="OE129" s="160"/>
      <c r="OF129" s="160"/>
      <c r="OG129" s="160"/>
      <c r="OH129" s="160"/>
      <c r="OI129" s="160"/>
      <c r="OJ129" s="160"/>
      <c r="OK129" s="160"/>
      <c r="OL129" s="160"/>
      <c r="OM129" s="160"/>
      <c r="ON129" s="160"/>
      <c r="OO129" s="160"/>
      <c r="OP129" s="160"/>
      <c r="OQ129" s="160"/>
      <c r="OR129" s="160"/>
      <c r="OS129" s="160"/>
      <c r="OT129" s="160"/>
      <c r="OU129" s="160"/>
      <c r="OV129" s="160"/>
      <c r="OW129" s="160"/>
      <c r="OX129" s="160"/>
      <c r="OY129" s="160"/>
      <c r="OZ129" s="160"/>
      <c r="PA129" s="160"/>
      <c r="PB129" s="160"/>
      <c r="PC129" s="160"/>
      <c r="PD129" s="160"/>
      <c r="PE129" s="160"/>
      <c r="PF129" s="160"/>
      <c r="PG129" s="160"/>
      <c r="PH129" s="160"/>
      <c r="PI129" s="160"/>
      <c r="PJ129" s="160"/>
      <c r="PK129" s="160"/>
      <c r="PL129" s="160"/>
      <c r="PM129" s="160"/>
      <c r="PN129" s="160"/>
      <c r="PO129" s="160"/>
      <c r="PP129" s="160"/>
      <c r="PQ129" s="160"/>
      <c r="PR129" s="160"/>
      <c r="PS129" s="160"/>
      <c r="PT129" s="160"/>
      <c r="PU129" s="160"/>
      <c r="PV129" s="160"/>
      <c r="PW129" s="160"/>
      <c r="PX129" s="160"/>
      <c r="PY129" s="160"/>
      <c r="PZ129" s="160"/>
      <c r="QA129" s="160"/>
      <c r="QB129" s="160"/>
      <c r="QC129" s="160"/>
      <c r="QD129" s="160"/>
      <c r="QE129" s="160"/>
      <c r="QF129" s="160"/>
      <c r="QG129" s="160"/>
      <c r="QH129" s="160"/>
      <c r="QI129" s="160"/>
      <c r="QJ129" s="160"/>
      <c r="QK129" s="160"/>
      <c r="QL129" s="160"/>
      <c r="QM129" s="160"/>
      <c r="QN129" s="160"/>
      <c r="QO129" s="160"/>
      <c r="QP129" s="160"/>
      <c r="QQ129" s="160"/>
      <c r="QR129" s="160"/>
      <c r="QS129" s="160"/>
      <c r="QT129" s="160"/>
      <c r="QU129" s="160"/>
      <c r="QV129" s="160"/>
      <c r="QW129" s="160"/>
      <c r="QX129" s="160"/>
      <c r="QY129" s="160"/>
      <c r="QZ129" s="160"/>
      <c r="RA129" s="160"/>
      <c r="RB129" s="160"/>
      <c r="RC129" s="160"/>
      <c r="RD129" s="160"/>
      <c r="RE129" s="160"/>
      <c r="RF129" s="160"/>
      <c r="RG129" s="160"/>
      <c r="RH129" s="160"/>
      <c r="RI129" s="160"/>
      <c r="RJ129" s="160"/>
      <c r="RK129" s="160"/>
      <c r="RL129" s="160"/>
      <c r="RM129" s="160"/>
      <c r="RN129" s="160"/>
      <c r="RO129" s="160"/>
      <c r="RP129" s="160"/>
      <c r="RQ129" s="160"/>
      <c r="RR129" s="160"/>
      <c r="RS129" s="160"/>
      <c r="RT129" s="160"/>
      <c r="RU129" s="160"/>
      <c r="RV129" s="160"/>
      <c r="RW129" s="160"/>
      <c r="RX129" s="160"/>
      <c r="RY129" s="160"/>
      <c r="RZ129" s="160"/>
      <c r="SA129" s="160"/>
      <c r="SB129" s="160"/>
      <c r="SC129" s="160"/>
      <c r="SD129" s="160"/>
      <c r="SE129" s="160"/>
      <c r="SF129" s="160"/>
      <c r="SG129" s="160"/>
      <c r="SH129" s="160"/>
      <c r="SI129" s="160"/>
      <c r="SJ129" s="160"/>
      <c r="SK129" s="160"/>
      <c r="SL129" s="160"/>
      <c r="SM129" s="160"/>
      <c r="SN129" s="160"/>
      <c r="SO129" s="160"/>
      <c r="SP129" s="160"/>
      <c r="SQ129" s="160"/>
      <c r="SR129" s="160"/>
      <c r="SS129" s="160"/>
      <c r="ST129" s="160"/>
      <c r="SU129" s="160"/>
      <c r="SV129" s="160"/>
      <c r="SW129" s="160"/>
      <c r="SX129" s="160"/>
      <c r="SY129" s="160"/>
      <c r="SZ129" s="160"/>
      <c r="TA129" s="160"/>
      <c r="TB129" s="160"/>
      <c r="TC129" s="160"/>
      <c r="TD129" s="160"/>
      <c r="TE129" s="160"/>
      <c r="TF129" s="160"/>
    </row>
    <row r="130" spans="1:526">
      <c r="A130" s="160"/>
      <c r="B130" s="160"/>
      <c r="C130" s="160"/>
      <c r="D130" s="160"/>
      <c r="E130" s="160"/>
      <c r="F130" s="160"/>
      <c r="G130" s="160"/>
      <c r="H130" s="160"/>
      <c r="I130" s="160"/>
      <c r="J130" s="160"/>
      <c r="K130" s="160"/>
      <c r="L130" s="160"/>
      <c r="M130" s="160"/>
      <c r="N130" s="160"/>
      <c r="O130" s="160"/>
      <c r="P130" s="160"/>
      <c r="Q130" s="160"/>
      <c r="R130" s="160"/>
      <c r="S130" s="160"/>
      <c r="T130" s="160"/>
      <c r="U130" s="160"/>
      <c r="V130" s="160"/>
      <c r="W130" s="160"/>
      <c r="X130" s="160"/>
      <c r="Y130" s="160"/>
      <c r="Z130" s="160"/>
      <c r="AA130" s="160"/>
      <c r="AB130" s="160"/>
      <c r="AC130" s="160"/>
      <c r="AD130" s="160"/>
      <c r="AE130" s="160"/>
      <c r="AF130" s="160"/>
      <c r="AG130" s="160"/>
      <c r="AH130" s="160"/>
      <c r="AI130" s="160"/>
      <c r="AJ130" s="160"/>
      <c r="AK130" s="160"/>
      <c r="AL130" s="160"/>
      <c r="AM130" s="160"/>
      <c r="AN130" s="160"/>
      <c r="AO130" s="160"/>
      <c r="AP130" s="160"/>
      <c r="AQ130" s="160"/>
      <c r="AR130" s="160"/>
      <c r="AS130" s="160"/>
      <c r="AT130" s="160"/>
      <c r="AU130" s="160"/>
      <c r="AV130" s="160"/>
      <c r="AW130" s="160"/>
      <c r="AX130" s="160"/>
      <c r="AY130" s="160"/>
      <c r="AZ130" s="160"/>
      <c r="BA130" s="160"/>
      <c r="BB130" s="160"/>
      <c r="BC130" s="160"/>
      <c r="BD130" s="160"/>
      <c r="BE130" s="160"/>
      <c r="BF130" s="160"/>
      <c r="BG130" s="160"/>
      <c r="BH130" s="160"/>
      <c r="BI130" s="160"/>
      <c r="BJ130" s="160"/>
      <c r="BK130" s="160"/>
      <c r="BL130" s="160"/>
      <c r="BM130" s="160"/>
      <c r="BN130" s="160"/>
      <c r="BO130" s="160"/>
      <c r="BP130" s="160"/>
      <c r="BQ130" s="160"/>
      <c r="BR130" s="160"/>
      <c r="BS130" s="160"/>
      <c r="BT130" s="160"/>
      <c r="BU130" s="160"/>
      <c r="BV130" s="160"/>
      <c r="BW130" s="160"/>
      <c r="BX130" s="160"/>
      <c r="BY130" s="160"/>
      <c r="BZ130" s="160"/>
      <c r="CA130" s="160"/>
      <c r="CB130" s="160"/>
      <c r="CC130" s="160"/>
      <c r="CD130" s="160"/>
      <c r="CE130" s="160"/>
      <c r="CF130" s="160"/>
      <c r="CG130" s="160"/>
      <c r="CH130" s="160"/>
      <c r="CI130" s="160"/>
      <c r="CJ130" s="160"/>
      <c r="CK130" s="160"/>
      <c r="CL130" s="160"/>
      <c r="CM130" s="160"/>
      <c r="CN130" s="160"/>
      <c r="CO130" s="160"/>
      <c r="CP130" s="160"/>
      <c r="CQ130" s="160"/>
      <c r="CR130" s="160"/>
      <c r="CS130" s="160"/>
      <c r="CT130" s="160"/>
      <c r="CU130" s="160"/>
      <c r="CV130" s="160"/>
      <c r="CW130" s="160"/>
      <c r="CX130" s="160"/>
      <c r="CY130" s="160"/>
      <c r="CZ130" s="160"/>
      <c r="DA130" s="160"/>
      <c r="DB130" s="160"/>
      <c r="DC130" s="160"/>
      <c r="DD130" s="160"/>
      <c r="DE130" s="160"/>
      <c r="DF130" s="160"/>
      <c r="DG130" s="160"/>
      <c r="DH130" s="160"/>
      <c r="DI130" s="160"/>
      <c r="DJ130" s="160"/>
      <c r="DK130" s="160"/>
      <c r="DL130" s="160"/>
      <c r="DM130" s="160"/>
      <c r="DN130" s="160"/>
      <c r="DO130" s="160"/>
      <c r="DP130" s="160"/>
      <c r="DQ130" s="160"/>
      <c r="DR130" s="160"/>
      <c r="DS130" s="160"/>
      <c r="DT130" s="160"/>
      <c r="DU130" s="160"/>
      <c r="DV130" s="160"/>
      <c r="DW130" s="160"/>
      <c r="DX130" s="160"/>
      <c r="DY130" s="160"/>
      <c r="DZ130" s="160"/>
      <c r="EA130" s="160"/>
      <c r="EB130" s="160"/>
      <c r="EC130" s="160"/>
      <c r="ED130" s="160"/>
      <c r="EE130" s="160"/>
      <c r="EF130" s="160"/>
      <c r="EG130" s="160"/>
      <c r="EH130" s="160"/>
      <c r="EI130" s="160"/>
      <c r="EJ130" s="160"/>
      <c r="EK130" s="160"/>
      <c r="EL130" s="160"/>
      <c r="EM130" s="160"/>
      <c r="EN130" s="160"/>
      <c r="EO130" s="160"/>
      <c r="EP130" s="160"/>
      <c r="EQ130" s="160"/>
      <c r="ER130" s="160"/>
      <c r="ES130" s="160"/>
      <c r="ET130" s="160"/>
      <c r="EU130" s="160"/>
      <c r="EV130" s="160"/>
      <c r="EW130" s="160"/>
      <c r="EX130" s="160"/>
      <c r="EY130" s="160"/>
      <c r="EZ130" s="160"/>
      <c r="FA130" s="160"/>
      <c r="FB130" s="160"/>
      <c r="FC130" s="160"/>
      <c r="FD130" s="160"/>
      <c r="FE130" s="160"/>
      <c r="FF130" s="160"/>
      <c r="FG130" s="160"/>
      <c r="FH130" s="160"/>
      <c r="FI130" s="160"/>
      <c r="FJ130" s="160"/>
      <c r="FK130" s="160"/>
      <c r="FL130" s="160"/>
      <c r="FM130" s="160"/>
      <c r="FN130" s="160"/>
      <c r="FO130" s="160"/>
      <c r="FP130" s="160"/>
      <c r="FQ130" s="160"/>
      <c r="FR130" s="160"/>
      <c r="FS130" s="160"/>
      <c r="FT130" s="160"/>
      <c r="FU130" s="160"/>
      <c r="FV130" s="160"/>
      <c r="FW130" s="160"/>
      <c r="FX130" s="160"/>
      <c r="FY130" s="160"/>
      <c r="FZ130" s="160"/>
      <c r="GA130" s="160"/>
      <c r="GB130" s="160"/>
      <c r="GC130" s="160"/>
      <c r="GD130" s="160"/>
      <c r="GE130" s="160"/>
      <c r="GF130" s="160"/>
      <c r="GG130" s="160"/>
      <c r="GH130" s="160"/>
      <c r="GI130" s="160"/>
      <c r="GJ130" s="160"/>
      <c r="GK130" s="160"/>
      <c r="GL130" s="160"/>
      <c r="GM130" s="160"/>
      <c r="GN130" s="160"/>
      <c r="GO130" s="160"/>
      <c r="GP130" s="160"/>
      <c r="GQ130" s="160"/>
      <c r="GR130" s="160"/>
      <c r="GS130" s="160"/>
      <c r="GT130" s="160"/>
      <c r="GU130" s="160"/>
      <c r="GV130" s="160"/>
      <c r="GW130" s="160"/>
      <c r="GX130" s="160"/>
      <c r="GY130" s="160"/>
      <c r="GZ130" s="160"/>
      <c r="HA130" s="160"/>
      <c r="HB130" s="160"/>
      <c r="HC130" s="160"/>
      <c r="HD130" s="160"/>
      <c r="HE130" s="160"/>
      <c r="HF130" s="160"/>
      <c r="HG130" s="160"/>
      <c r="HH130" s="160"/>
      <c r="HI130" s="160"/>
      <c r="HJ130" s="160"/>
      <c r="HK130" s="160"/>
      <c r="HL130" s="160"/>
      <c r="HM130" s="160"/>
      <c r="HN130" s="160"/>
      <c r="HO130" s="160"/>
      <c r="HP130" s="160"/>
      <c r="HQ130" s="160"/>
      <c r="HR130" s="160"/>
      <c r="HS130" s="160"/>
      <c r="HT130" s="160"/>
      <c r="HU130" s="160"/>
      <c r="HV130" s="160"/>
      <c r="HW130" s="160"/>
      <c r="HX130" s="160"/>
      <c r="HY130" s="160"/>
      <c r="HZ130" s="160"/>
      <c r="IA130" s="160"/>
      <c r="IB130" s="160"/>
      <c r="IC130" s="160"/>
      <c r="ID130" s="160"/>
      <c r="IE130" s="160"/>
      <c r="IF130" s="160"/>
      <c r="IG130" s="160"/>
      <c r="IH130" s="160"/>
      <c r="II130" s="160"/>
      <c r="IJ130" s="160"/>
      <c r="IK130" s="160"/>
      <c r="IL130" s="160"/>
      <c r="IM130" s="160"/>
      <c r="IN130" s="160"/>
      <c r="IO130" s="160"/>
      <c r="IP130" s="160"/>
      <c r="IQ130" s="160"/>
      <c r="IR130" s="160"/>
      <c r="IS130" s="160"/>
      <c r="IT130" s="160"/>
      <c r="IU130" s="160"/>
      <c r="IV130" s="160"/>
      <c r="IW130" s="160"/>
      <c r="IX130" s="160"/>
      <c r="IY130" s="160"/>
      <c r="IZ130" s="160"/>
      <c r="JA130" s="160"/>
      <c r="JB130" s="160"/>
      <c r="JC130" s="160"/>
      <c r="JD130" s="160"/>
      <c r="JE130" s="160"/>
      <c r="JF130" s="160"/>
      <c r="JG130" s="160"/>
      <c r="JH130" s="160"/>
      <c r="JI130" s="160"/>
      <c r="JJ130" s="160"/>
      <c r="JK130" s="160"/>
      <c r="JL130" s="160"/>
      <c r="JM130" s="160"/>
      <c r="JN130" s="160"/>
      <c r="JO130" s="160"/>
      <c r="JP130" s="160"/>
      <c r="JQ130" s="160"/>
      <c r="JR130" s="160"/>
      <c r="JS130" s="160"/>
      <c r="JT130" s="160"/>
      <c r="JU130" s="160"/>
      <c r="JV130" s="160"/>
      <c r="JW130" s="160"/>
      <c r="JX130" s="160"/>
      <c r="JY130" s="160"/>
      <c r="JZ130" s="160"/>
      <c r="KA130" s="160"/>
      <c r="KB130" s="160"/>
      <c r="KC130" s="160"/>
      <c r="KD130" s="160"/>
      <c r="KE130" s="160"/>
      <c r="KF130" s="160"/>
      <c r="KG130" s="160"/>
      <c r="KH130" s="160"/>
      <c r="KI130" s="160"/>
      <c r="KJ130" s="160"/>
      <c r="KK130" s="160"/>
      <c r="KL130" s="160"/>
      <c r="KM130" s="160"/>
      <c r="KN130" s="160"/>
      <c r="KO130" s="160"/>
      <c r="KP130" s="160"/>
      <c r="KQ130" s="160"/>
      <c r="KR130" s="160"/>
      <c r="KS130" s="160"/>
      <c r="KT130" s="160"/>
      <c r="KU130" s="160"/>
      <c r="KV130" s="160"/>
      <c r="KW130" s="160"/>
      <c r="KX130" s="160"/>
      <c r="KY130" s="160"/>
      <c r="KZ130" s="160"/>
      <c r="LA130" s="160"/>
      <c r="LB130" s="160"/>
      <c r="LC130" s="160"/>
      <c r="LD130" s="160"/>
      <c r="LE130" s="160"/>
      <c r="LF130" s="160"/>
      <c r="LG130" s="160"/>
      <c r="LH130" s="160"/>
      <c r="LI130" s="160"/>
      <c r="LJ130" s="160"/>
      <c r="LK130" s="160"/>
      <c r="LL130" s="160"/>
      <c r="LM130" s="160"/>
      <c r="LN130" s="160"/>
      <c r="LO130" s="160"/>
      <c r="LP130" s="160"/>
      <c r="LQ130" s="160"/>
      <c r="LR130" s="160"/>
      <c r="LS130" s="160"/>
      <c r="LT130" s="160"/>
      <c r="LU130" s="160"/>
      <c r="LV130" s="160"/>
      <c r="LW130" s="160"/>
      <c r="LX130" s="160"/>
      <c r="LY130" s="160"/>
      <c r="LZ130" s="160"/>
      <c r="MA130" s="160"/>
      <c r="MB130" s="160"/>
      <c r="MC130" s="160"/>
      <c r="MD130" s="160"/>
      <c r="ME130" s="160"/>
      <c r="MF130" s="160"/>
      <c r="MG130" s="160"/>
      <c r="MH130" s="160"/>
      <c r="MI130" s="160"/>
      <c r="MJ130" s="160"/>
      <c r="MK130" s="160"/>
      <c r="ML130" s="160"/>
      <c r="MM130" s="160"/>
      <c r="MN130" s="160"/>
      <c r="MO130" s="160"/>
      <c r="MP130" s="160"/>
      <c r="MQ130" s="160"/>
      <c r="MR130" s="160"/>
      <c r="MS130" s="160"/>
      <c r="MT130" s="160"/>
      <c r="MU130" s="160"/>
      <c r="MV130" s="160"/>
      <c r="MW130" s="160"/>
      <c r="MX130" s="160"/>
      <c r="MY130" s="160"/>
      <c r="MZ130" s="160"/>
      <c r="NA130" s="160"/>
      <c r="NB130" s="160"/>
      <c r="NC130" s="160"/>
      <c r="ND130" s="160"/>
      <c r="NE130" s="160"/>
      <c r="NF130" s="160"/>
      <c r="NG130" s="160"/>
      <c r="NH130" s="160"/>
      <c r="NI130" s="160"/>
      <c r="NJ130" s="160"/>
      <c r="NK130" s="160"/>
      <c r="NL130" s="160"/>
      <c r="NM130" s="160"/>
      <c r="NN130" s="160"/>
      <c r="NO130" s="160"/>
      <c r="NP130" s="160"/>
      <c r="NQ130" s="160"/>
      <c r="NR130" s="160"/>
      <c r="NS130" s="160"/>
      <c r="NT130" s="160"/>
      <c r="NU130" s="160"/>
      <c r="NV130" s="160"/>
      <c r="NW130" s="160"/>
      <c r="NX130" s="160"/>
      <c r="NY130" s="160"/>
      <c r="NZ130" s="160"/>
      <c r="OA130" s="160"/>
      <c r="OB130" s="160"/>
      <c r="OC130" s="160"/>
      <c r="OD130" s="160"/>
      <c r="OE130" s="160"/>
      <c r="OF130" s="160"/>
      <c r="OG130" s="160"/>
      <c r="OH130" s="160"/>
      <c r="OI130" s="160"/>
      <c r="OJ130" s="160"/>
      <c r="OK130" s="160"/>
      <c r="OL130" s="160"/>
      <c r="OM130" s="160"/>
      <c r="ON130" s="160"/>
      <c r="OO130" s="160"/>
      <c r="OP130" s="160"/>
      <c r="OQ130" s="160"/>
      <c r="OR130" s="160"/>
      <c r="OS130" s="160"/>
      <c r="OT130" s="160"/>
      <c r="OU130" s="160"/>
      <c r="OV130" s="160"/>
      <c r="OW130" s="160"/>
      <c r="OX130" s="160"/>
      <c r="OY130" s="160"/>
      <c r="OZ130" s="160"/>
      <c r="PA130" s="160"/>
      <c r="PB130" s="160"/>
      <c r="PC130" s="160"/>
      <c r="PD130" s="160"/>
      <c r="PE130" s="160"/>
      <c r="PF130" s="160"/>
      <c r="PG130" s="160"/>
      <c r="PH130" s="160"/>
      <c r="PI130" s="160"/>
      <c r="PJ130" s="160"/>
      <c r="PK130" s="160"/>
      <c r="PL130" s="160"/>
      <c r="PM130" s="160"/>
      <c r="PN130" s="160"/>
      <c r="PO130" s="160"/>
      <c r="PP130" s="160"/>
      <c r="PQ130" s="160"/>
      <c r="PR130" s="160"/>
      <c r="PS130" s="160"/>
      <c r="PT130" s="160"/>
      <c r="PU130" s="160"/>
      <c r="PV130" s="160"/>
      <c r="PW130" s="160"/>
      <c r="PX130" s="160"/>
      <c r="PY130" s="160"/>
      <c r="PZ130" s="160"/>
      <c r="QA130" s="160"/>
      <c r="QB130" s="160"/>
      <c r="QC130" s="160"/>
      <c r="QD130" s="160"/>
      <c r="QE130" s="160"/>
      <c r="QF130" s="160"/>
      <c r="QG130" s="160"/>
      <c r="QH130" s="160"/>
      <c r="QI130" s="160"/>
      <c r="QJ130" s="160"/>
      <c r="QK130" s="160"/>
      <c r="QL130" s="160"/>
      <c r="QM130" s="160"/>
      <c r="QN130" s="160"/>
      <c r="QO130" s="160"/>
      <c r="QP130" s="160"/>
      <c r="QQ130" s="160"/>
      <c r="QR130" s="160"/>
      <c r="QS130" s="160"/>
      <c r="QT130" s="160"/>
      <c r="QU130" s="160"/>
      <c r="QV130" s="160"/>
      <c r="QW130" s="160"/>
      <c r="QX130" s="160"/>
      <c r="QY130" s="160"/>
      <c r="QZ130" s="160"/>
      <c r="RA130" s="160"/>
      <c r="RB130" s="160"/>
      <c r="RC130" s="160"/>
      <c r="RD130" s="160"/>
      <c r="RE130" s="160"/>
      <c r="RF130" s="160"/>
      <c r="RG130" s="160"/>
      <c r="RH130" s="160"/>
      <c r="RI130" s="160"/>
      <c r="RJ130" s="160"/>
      <c r="RK130" s="160"/>
      <c r="RL130" s="160"/>
      <c r="RM130" s="160"/>
      <c r="RN130" s="160"/>
      <c r="RO130" s="160"/>
      <c r="RP130" s="160"/>
      <c r="RQ130" s="160"/>
      <c r="RR130" s="160"/>
      <c r="RS130" s="160"/>
      <c r="RT130" s="160"/>
      <c r="RU130" s="160"/>
      <c r="RV130" s="160"/>
      <c r="RW130" s="160"/>
      <c r="RX130" s="160"/>
      <c r="RY130" s="160"/>
      <c r="RZ130" s="160"/>
      <c r="SA130" s="160"/>
      <c r="SB130" s="160"/>
      <c r="SC130" s="160"/>
      <c r="SD130" s="160"/>
      <c r="SE130" s="160"/>
      <c r="SF130" s="160"/>
      <c r="SG130" s="160"/>
      <c r="SH130" s="160"/>
      <c r="SI130" s="160"/>
      <c r="SJ130" s="160"/>
      <c r="SK130" s="160"/>
      <c r="SL130" s="160"/>
      <c r="SM130" s="160"/>
      <c r="SN130" s="160"/>
      <c r="SO130" s="160"/>
      <c r="SP130" s="160"/>
      <c r="SQ130" s="160"/>
      <c r="SR130" s="160"/>
      <c r="SS130" s="160"/>
      <c r="ST130" s="160"/>
      <c r="SU130" s="160"/>
      <c r="SV130" s="160"/>
      <c r="SW130" s="160"/>
      <c r="SX130" s="160"/>
      <c r="SY130" s="160"/>
      <c r="SZ130" s="160"/>
      <c r="TA130" s="160"/>
      <c r="TB130" s="160"/>
      <c r="TC130" s="160"/>
      <c r="TD130" s="160"/>
      <c r="TE130" s="160"/>
      <c r="TF130" s="160"/>
    </row>
    <row r="131" spans="1:526">
      <c r="A131" s="160"/>
      <c r="B131" s="160"/>
      <c r="C131" s="160"/>
      <c r="D131" s="160"/>
      <c r="E131" s="160"/>
      <c r="F131" s="160"/>
      <c r="G131" s="160"/>
      <c r="H131" s="160"/>
      <c r="I131" s="160"/>
      <c r="J131" s="160"/>
      <c r="K131" s="160"/>
      <c r="L131" s="160"/>
      <c r="M131" s="160"/>
      <c r="N131" s="160"/>
      <c r="O131" s="160"/>
      <c r="P131" s="160"/>
      <c r="Q131" s="160"/>
      <c r="R131" s="160"/>
      <c r="S131" s="160"/>
      <c r="T131" s="160"/>
      <c r="U131" s="160"/>
      <c r="V131" s="160"/>
      <c r="W131" s="160"/>
      <c r="X131" s="160"/>
      <c r="Y131" s="160"/>
      <c r="Z131" s="160"/>
      <c r="AA131" s="160"/>
      <c r="AB131" s="160"/>
      <c r="AC131" s="160"/>
      <c r="AD131" s="160"/>
      <c r="AE131" s="160"/>
      <c r="AF131" s="160"/>
      <c r="AG131" s="160"/>
      <c r="AH131" s="160"/>
      <c r="AI131" s="160"/>
      <c r="AJ131" s="160"/>
      <c r="AK131" s="160"/>
      <c r="AL131" s="160"/>
      <c r="AM131" s="160"/>
      <c r="AN131" s="160"/>
      <c r="AO131" s="160"/>
      <c r="AP131" s="160"/>
      <c r="AQ131" s="160"/>
      <c r="AR131" s="160"/>
      <c r="AS131" s="160"/>
      <c r="AT131" s="160"/>
      <c r="AU131" s="160"/>
      <c r="AV131" s="160"/>
      <c r="AW131" s="160"/>
      <c r="AX131" s="160"/>
      <c r="AY131" s="160"/>
      <c r="AZ131" s="160"/>
      <c r="BA131" s="160"/>
      <c r="BB131" s="160"/>
      <c r="BC131" s="160"/>
      <c r="BD131" s="160"/>
      <c r="BE131" s="160"/>
      <c r="BF131" s="160"/>
      <c r="BG131" s="160"/>
      <c r="BH131" s="160"/>
      <c r="BI131" s="160"/>
      <c r="BJ131" s="160"/>
      <c r="BK131" s="160"/>
      <c r="BL131" s="160"/>
      <c r="BM131" s="160"/>
      <c r="BN131" s="160"/>
      <c r="BO131" s="160"/>
      <c r="BP131" s="160"/>
      <c r="BQ131" s="160"/>
      <c r="BR131" s="160"/>
      <c r="BS131" s="160"/>
      <c r="BT131" s="160"/>
      <c r="BU131" s="160"/>
      <c r="BV131" s="160"/>
      <c r="BW131" s="160"/>
      <c r="BX131" s="160"/>
      <c r="BY131" s="160"/>
      <c r="BZ131" s="160"/>
      <c r="CA131" s="160"/>
      <c r="CB131" s="160"/>
      <c r="CC131" s="160"/>
      <c r="CD131" s="160"/>
      <c r="CE131" s="160"/>
      <c r="CF131" s="160"/>
      <c r="CG131" s="160"/>
      <c r="CH131" s="160"/>
      <c r="CI131" s="160"/>
      <c r="CJ131" s="160"/>
      <c r="CK131" s="160"/>
      <c r="CL131" s="160"/>
      <c r="CM131" s="160"/>
      <c r="CN131" s="160"/>
      <c r="CO131" s="160"/>
      <c r="CP131" s="160"/>
      <c r="CQ131" s="160"/>
      <c r="CR131" s="160"/>
      <c r="CS131" s="160"/>
      <c r="CT131" s="160"/>
      <c r="CU131" s="160"/>
      <c r="CV131" s="160"/>
      <c r="CW131" s="160"/>
      <c r="CX131" s="160"/>
      <c r="CY131" s="160"/>
      <c r="CZ131" s="160"/>
      <c r="DA131" s="160"/>
      <c r="DB131" s="160"/>
      <c r="DC131" s="160"/>
      <c r="DD131" s="160"/>
      <c r="DE131" s="160"/>
      <c r="DF131" s="160"/>
      <c r="DG131" s="160"/>
      <c r="DH131" s="160"/>
      <c r="DI131" s="160"/>
      <c r="DJ131" s="160"/>
      <c r="DK131" s="160"/>
      <c r="DL131" s="160"/>
      <c r="DM131" s="160"/>
      <c r="DN131" s="160"/>
      <c r="DO131" s="160"/>
      <c r="DP131" s="160"/>
      <c r="DQ131" s="160"/>
      <c r="DR131" s="160"/>
      <c r="DS131" s="160"/>
      <c r="DT131" s="160"/>
      <c r="DU131" s="160"/>
      <c r="DV131" s="160"/>
      <c r="DW131" s="160"/>
      <c r="DX131" s="160"/>
      <c r="DY131" s="160"/>
      <c r="DZ131" s="160"/>
      <c r="EA131" s="160"/>
      <c r="EB131" s="160"/>
      <c r="EC131" s="160"/>
      <c r="ED131" s="160"/>
      <c r="EE131" s="160"/>
      <c r="EF131" s="160"/>
      <c r="EG131" s="160"/>
      <c r="EH131" s="160"/>
      <c r="EI131" s="160"/>
      <c r="EJ131" s="160"/>
      <c r="EK131" s="160"/>
      <c r="EL131" s="160"/>
      <c r="EM131" s="160"/>
      <c r="EN131" s="160"/>
      <c r="EO131" s="160"/>
      <c r="EP131" s="160"/>
      <c r="EQ131" s="160"/>
      <c r="ER131" s="160"/>
      <c r="ES131" s="160"/>
      <c r="ET131" s="160"/>
      <c r="EU131" s="160"/>
      <c r="EV131" s="160"/>
      <c r="EW131" s="160"/>
      <c r="EX131" s="160"/>
      <c r="EY131" s="160"/>
      <c r="EZ131" s="160"/>
      <c r="FA131" s="160"/>
      <c r="FB131" s="160"/>
      <c r="FC131" s="160"/>
      <c r="FD131" s="160"/>
      <c r="FE131" s="160"/>
      <c r="FF131" s="160"/>
      <c r="FG131" s="160"/>
      <c r="FH131" s="160"/>
      <c r="FI131" s="160"/>
      <c r="FJ131" s="160"/>
      <c r="FK131" s="160"/>
      <c r="FL131" s="160"/>
      <c r="FM131" s="160"/>
      <c r="FN131" s="160"/>
      <c r="FO131" s="160"/>
      <c r="FP131" s="160"/>
      <c r="FQ131" s="160"/>
      <c r="FR131" s="160"/>
      <c r="FS131" s="160"/>
      <c r="FT131" s="160"/>
      <c r="FU131" s="160"/>
      <c r="FV131" s="160"/>
      <c r="FW131" s="160"/>
      <c r="FX131" s="160"/>
      <c r="FY131" s="160"/>
      <c r="FZ131" s="160"/>
      <c r="GA131" s="160"/>
      <c r="GB131" s="160"/>
      <c r="GC131" s="160"/>
      <c r="GD131" s="160"/>
      <c r="GE131" s="160"/>
      <c r="GF131" s="160"/>
      <c r="GG131" s="160"/>
      <c r="GH131" s="160"/>
      <c r="GI131" s="160"/>
      <c r="GJ131" s="160"/>
      <c r="GK131" s="160"/>
      <c r="GL131" s="160"/>
      <c r="GM131" s="160"/>
      <c r="GN131" s="160"/>
      <c r="GO131" s="160"/>
      <c r="GP131" s="160"/>
      <c r="GQ131" s="160"/>
      <c r="GR131" s="160"/>
      <c r="GS131" s="160"/>
      <c r="GT131" s="160"/>
      <c r="GU131" s="160"/>
      <c r="GV131" s="160"/>
      <c r="GW131" s="160"/>
      <c r="GX131" s="160"/>
      <c r="GY131" s="160"/>
      <c r="GZ131" s="160"/>
      <c r="HA131" s="160"/>
      <c r="HB131" s="160"/>
      <c r="HC131" s="160"/>
      <c r="HD131" s="160"/>
      <c r="HE131" s="160"/>
      <c r="HF131" s="160"/>
      <c r="HG131" s="160"/>
      <c r="HH131" s="160"/>
      <c r="HI131" s="160"/>
      <c r="HJ131" s="160"/>
      <c r="HK131" s="160"/>
      <c r="HL131" s="160"/>
      <c r="HM131" s="160"/>
      <c r="HN131" s="160"/>
      <c r="HO131" s="160"/>
      <c r="HP131" s="160"/>
      <c r="HQ131" s="160"/>
      <c r="HR131" s="160"/>
      <c r="HS131" s="160"/>
      <c r="HT131" s="160"/>
      <c r="HU131" s="160"/>
      <c r="HV131" s="160"/>
      <c r="HW131" s="160"/>
      <c r="HX131" s="160"/>
      <c r="HY131" s="160"/>
      <c r="HZ131" s="160"/>
      <c r="IA131" s="160"/>
      <c r="IB131" s="160"/>
      <c r="IC131" s="160"/>
      <c r="ID131" s="160"/>
      <c r="IE131" s="160"/>
      <c r="IF131" s="160"/>
      <c r="IG131" s="160"/>
      <c r="IH131" s="160"/>
      <c r="II131" s="160"/>
      <c r="IJ131" s="160"/>
      <c r="IK131" s="160"/>
      <c r="IL131" s="160"/>
      <c r="IM131" s="160"/>
      <c r="IN131" s="160"/>
      <c r="IO131" s="160"/>
      <c r="IP131" s="160"/>
      <c r="IQ131" s="160"/>
      <c r="IR131" s="160"/>
      <c r="IS131" s="160"/>
      <c r="IT131" s="160"/>
      <c r="IU131" s="160"/>
      <c r="IV131" s="160"/>
      <c r="IW131" s="160"/>
      <c r="IX131" s="160"/>
      <c r="IY131" s="160"/>
      <c r="IZ131" s="160"/>
      <c r="JA131" s="160"/>
      <c r="JB131" s="160"/>
      <c r="JC131" s="160"/>
      <c r="JD131" s="160"/>
      <c r="JE131" s="160"/>
      <c r="JF131" s="160"/>
      <c r="JG131" s="160"/>
      <c r="JH131" s="160"/>
      <c r="JI131" s="160"/>
      <c r="JJ131" s="160"/>
      <c r="JK131" s="160"/>
      <c r="JL131" s="160"/>
      <c r="JM131" s="160"/>
      <c r="JN131" s="160"/>
      <c r="JO131" s="160"/>
      <c r="JP131" s="160"/>
      <c r="JQ131" s="160"/>
      <c r="JR131" s="160"/>
      <c r="JS131" s="160"/>
      <c r="JT131" s="160"/>
      <c r="JU131" s="160"/>
      <c r="JV131" s="160"/>
      <c r="JW131" s="160"/>
      <c r="JX131" s="160"/>
      <c r="JY131" s="160"/>
      <c r="JZ131" s="160"/>
      <c r="KA131" s="160"/>
      <c r="KB131" s="160"/>
      <c r="KC131" s="160"/>
      <c r="KD131" s="160"/>
      <c r="KE131" s="160"/>
      <c r="KF131" s="160"/>
      <c r="KG131" s="160"/>
      <c r="KH131" s="160"/>
      <c r="KI131" s="160"/>
      <c r="KJ131" s="160"/>
      <c r="KK131" s="160"/>
      <c r="KL131" s="160"/>
      <c r="KM131" s="160"/>
      <c r="KN131" s="160"/>
      <c r="KO131" s="160"/>
      <c r="KP131" s="160"/>
      <c r="KQ131" s="160"/>
      <c r="KR131" s="160"/>
      <c r="KS131" s="160"/>
      <c r="KT131" s="160"/>
      <c r="KU131" s="160"/>
      <c r="KV131" s="160"/>
      <c r="KW131" s="160"/>
      <c r="KX131" s="160"/>
      <c r="KY131" s="160"/>
      <c r="KZ131" s="160"/>
      <c r="LA131" s="160"/>
      <c r="LB131" s="160"/>
      <c r="LC131" s="160"/>
      <c r="LD131" s="160"/>
      <c r="LE131" s="160"/>
      <c r="LF131" s="160"/>
      <c r="LG131" s="160"/>
      <c r="LH131" s="160"/>
      <c r="LI131" s="160"/>
      <c r="LJ131" s="160"/>
      <c r="LK131" s="160"/>
      <c r="LL131" s="160"/>
      <c r="LM131" s="160"/>
      <c r="LN131" s="160"/>
      <c r="LO131" s="160"/>
      <c r="LP131" s="160"/>
      <c r="LQ131" s="160"/>
      <c r="LR131" s="160"/>
      <c r="LS131" s="160"/>
      <c r="LT131" s="160"/>
      <c r="LU131" s="160"/>
      <c r="LV131" s="160"/>
      <c r="LW131" s="160"/>
      <c r="LX131" s="160"/>
      <c r="LY131" s="160"/>
      <c r="LZ131" s="160"/>
      <c r="MA131" s="160"/>
      <c r="MB131" s="160"/>
      <c r="MC131" s="160"/>
      <c r="MD131" s="160"/>
      <c r="ME131" s="160"/>
      <c r="MF131" s="160"/>
      <c r="MG131" s="160"/>
      <c r="MH131" s="160"/>
      <c r="MI131" s="160"/>
      <c r="MJ131" s="160"/>
      <c r="MK131" s="160"/>
      <c r="ML131" s="160"/>
      <c r="MM131" s="160"/>
      <c r="MN131" s="160"/>
      <c r="MO131" s="160"/>
      <c r="MP131" s="160"/>
      <c r="MQ131" s="160"/>
      <c r="MR131" s="160"/>
      <c r="MS131" s="160"/>
      <c r="MT131" s="160"/>
      <c r="MU131" s="160"/>
      <c r="MV131" s="160"/>
      <c r="MW131" s="160"/>
      <c r="MX131" s="160"/>
      <c r="MY131" s="160"/>
      <c r="MZ131" s="160"/>
      <c r="NA131" s="160"/>
      <c r="NB131" s="160"/>
      <c r="NC131" s="160"/>
      <c r="ND131" s="160"/>
      <c r="NE131" s="160"/>
      <c r="NF131" s="160"/>
      <c r="NG131" s="160"/>
      <c r="NH131" s="160"/>
      <c r="NI131" s="160"/>
      <c r="NJ131" s="160"/>
      <c r="NK131" s="160"/>
      <c r="NL131" s="160"/>
      <c r="NM131" s="160"/>
      <c r="NN131" s="160"/>
      <c r="NO131" s="160"/>
      <c r="NP131" s="160"/>
      <c r="NQ131" s="160"/>
      <c r="NR131" s="160"/>
      <c r="NS131" s="160"/>
      <c r="NT131" s="160"/>
      <c r="NU131" s="160"/>
      <c r="NV131" s="160"/>
      <c r="NW131" s="160"/>
      <c r="NX131" s="160"/>
      <c r="NY131" s="160"/>
      <c r="NZ131" s="160"/>
      <c r="OA131" s="160"/>
      <c r="OB131" s="160"/>
      <c r="OC131" s="160"/>
      <c r="OD131" s="160"/>
      <c r="OE131" s="160"/>
      <c r="OF131" s="160"/>
      <c r="OG131" s="160"/>
      <c r="OH131" s="160"/>
      <c r="OI131" s="160"/>
      <c r="OJ131" s="160"/>
      <c r="OK131" s="160"/>
      <c r="OL131" s="160"/>
      <c r="OM131" s="160"/>
      <c r="ON131" s="160"/>
      <c r="OO131" s="160"/>
      <c r="OP131" s="160"/>
      <c r="OQ131" s="160"/>
      <c r="OR131" s="160"/>
      <c r="OS131" s="160"/>
      <c r="OT131" s="160"/>
      <c r="OU131" s="160"/>
      <c r="OV131" s="160"/>
      <c r="OW131" s="160"/>
      <c r="OX131" s="160"/>
      <c r="OY131" s="160"/>
      <c r="OZ131" s="160"/>
      <c r="PA131" s="160"/>
      <c r="PB131" s="160"/>
      <c r="PC131" s="160"/>
      <c r="PD131" s="160"/>
      <c r="PE131" s="160"/>
      <c r="PF131" s="160"/>
      <c r="PG131" s="160"/>
      <c r="PH131" s="160"/>
      <c r="PI131" s="160"/>
      <c r="PJ131" s="160"/>
      <c r="PK131" s="160"/>
      <c r="PL131" s="160"/>
      <c r="PM131" s="160"/>
      <c r="PN131" s="160"/>
      <c r="PO131" s="160"/>
      <c r="PP131" s="160"/>
      <c r="PQ131" s="160"/>
      <c r="PR131" s="160"/>
      <c r="PS131" s="160"/>
      <c r="PT131" s="160"/>
      <c r="PU131" s="160"/>
      <c r="PV131" s="160"/>
      <c r="PW131" s="160"/>
      <c r="PX131" s="160"/>
      <c r="PY131" s="160"/>
      <c r="PZ131" s="160"/>
      <c r="QA131" s="160"/>
      <c r="QB131" s="160"/>
      <c r="QC131" s="160"/>
      <c r="QD131" s="160"/>
      <c r="QE131" s="160"/>
      <c r="QF131" s="160"/>
      <c r="QG131" s="160"/>
      <c r="QH131" s="160"/>
      <c r="QI131" s="160"/>
      <c r="QJ131" s="160"/>
      <c r="QK131" s="160"/>
      <c r="QL131" s="160"/>
      <c r="QM131" s="160"/>
      <c r="QN131" s="160"/>
      <c r="QO131" s="160"/>
      <c r="QP131" s="160"/>
      <c r="QQ131" s="160"/>
      <c r="QR131" s="160"/>
      <c r="QS131" s="160"/>
      <c r="QT131" s="160"/>
      <c r="QU131" s="160"/>
      <c r="QV131" s="160"/>
      <c r="QW131" s="160"/>
      <c r="QX131" s="160"/>
      <c r="QY131" s="160"/>
      <c r="QZ131" s="160"/>
      <c r="RA131" s="160"/>
      <c r="RB131" s="160"/>
      <c r="RC131" s="160"/>
      <c r="RD131" s="160"/>
      <c r="RE131" s="160"/>
      <c r="RF131" s="160"/>
      <c r="RG131" s="160"/>
      <c r="RH131" s="160"/>
      <c r="RI131" s="160"/>
      <c r="RJ131" s="160"/>
      <c r="RK131" s="160"/>
      <c r="RL131" s="160"/>
      <c r="RM131" s="160"/>
      <c r="RN131" s="160"/>
      <c r="RO131" s="160"/>
      <c r="RP131" s="160"/>
      <c r="RQ131" s="160"/>
      <c r="RR131" s="160"/>
      <c r="RS131" s="160"/>
      <c r="RT131" s="160"/>
      <c r="RU131" s="160"/>
      <c r="RV131" s="160"/>
      <c r="RW131" s="160"/>
      <c r="RX131" s="160"/>
      <c r="RY131" s="160"/>
      <c r="RZ131" s="160"/>
      <c r="SA131" s="160"/>
      <c r="SB131" s="160"/>
      <c r="SC131" s="160"/>
      <c r="SD131" s="160"/>
      <c r="SE131" s="160"/>
      <c r="SF131" s="160"/>
      <c r="SG131" s="160"/>
      <c r="SH131" s="160"/>
      <c r="SI131" s="160"/>
      <c r="SJ131" s="160"/>
      <c r="SK131" s="160"/>
      <c r="SL131" s="160"/>
      <c r="SM131" s="160"/>
      <c r="SN131" s="160"/>
      <c r="SO131" s="160"/>
      <c r="SP131" s="160"/>
      <c r="SQ131" s="160"/>
      <c r="SR131" s="160"/>
      <c r="SS131" s="160"/>
      <c r="ST131" s="160"/>
      <c r="SU131" s="160"/>
      <c r="SV131" s="160"/>
      <c r="SW131" s="160"/>
      <c r="SX131" s="160"/>
      <c r="SY131" s="160"/>
      <c r="SZ131" s="160"/>
      <c r="TA131" s="160"/>
      <c r="TB131" s="160"/>
      <c r="TC131" s="160"/>
      <c r="TD131" s="160"/>
      <c r="TE131" s="160"/>
      <c r="TF131" s="160"/>
    </row>
    <row r="132" spans="1:526">
      <c r="A132" s="160"/>
      <c r="B132" s="160"/>
      <c r="C132" s="160"/>
      <c r="D132" s="160"/>
      <c r="E132" s="160"/>
      <c r="F132" s="160"/>
      <c r="G132" s="160"/>
      <c r="H132" s="160"/>
      <c r="I132" s="160"/>
      <c r="J132" s="160"/>
      <c r="K132" s="160"/>
      <c r="L132" s="160"/>
      <c r="M132" s="160"/>
      <c r="N132" s="160"/>
      <c r="O132" s="160"/>
      <c r="P132" s="160"/>
      <c r="Q132" s="160"/>
      <c r="R132" s="160"/>
      <c r="S132" s="160"/>
      <c r="T132" s="160"/>
      <c r="U132" s="160"/>
      <c r="V132" s="160"/>
      <c r="W132" s="160"/>
      <c r="X132" s="160"/>
      <c r="Y132" s="160"/>
      <c r="Z132" s="160"/>
      <c r="AA132" s="160"/>
      <c r="AB132" s="160"/>
      <c r="AC132" s="160"/>
      <c r="AD132" s="160"/>
      <c r="AE132" s="160"/>
      <c r="AF132" s="160"/>
      <c r="AG132" s="160"/>
      <c r="AH132" s="160"/>
      <c r="AI132" s="160"/>
      <c r="AJ132" s="160"/>
      <c r="AK132" s="160"/>
      <c r="AL132" s="160"/>
      <c r="AM132" s="160"/>
      <c r="AN132" s="160"/>
      <c r="AO132" s="160"/>
      <c r="AP132" s="160"/>
      <c r="AQ132" s="160"/>
      <c r="AR132" s="160"/>
      <c r="AS132" s="160"/>
      <c r="AT132" s="160"/>
      <c r="AU132" s="160"/>
      <c r="AV132" s="160"/>
      <c r="AW132" s="160"/>
      <c r="AX132" s="160"/>
      <c r="AY132" s="160"/>
      <c r="AZ132" s="160"/>
      <c r="BA132" s="160"/>
      <c r="BB132" s="160"/>
      <c r="BC132" s="160"/>
      <c r="BD132" s="160"/>
      <c r="BE132" s="160"/>
      <c r="BF132" s="160"/>
      <c r="BG132" s="160"/>
      <c r="BH132" s="160"/>
      <c r="BI132" s="160"/>
      <c r="BJ132" s="160"/>
      <c r="BK132" s="160"/>
      <c r="BL132" s="160"/>
      <c r="BM132" s="160"/>
      <c r="BN132" s="160"/>
      <c r="BO132" s="160"/>
      <c r="BP132" s="160"/>
      <c r="BQ132" s="160"/>
      <c r="BR132" s="160"/>
      <c r="BS132" s="160"/>
      <c r="BT132" s="160"/>
      <c r="BU132" s="160"/>
      <c r="BV132" s="160"/>
      <c r="BW132" s="160"/>
      <c r="BX132" s="160"/>
      <c r="BY132" s="160"/>
      <c r="BZ132" s="160"/>
      <c r="CA132" s="160"/>
      <c r="CB132" s="160"/>
      <c r="CC132" s="160"/>
      <c r="CD132" s="160"/>
      <c r="CE132" s="160"/>
      <c r="CF132" s="160"/>
      <c r="CG132" s="160"/>
      <c r="CH132" s="160"/>
      <c r="CI132" s="160"/>
      <c r="CJ132" s="160"/>
      <c r="CK132" s="160"/>
      <c r="CL132" s="160"/>
      <c r="CM132" s="160"/>
      <c r="CN132" s="160"/>
      <c r="CO132" s="160"/>
      <c r="CP132" s="160"/>
      <c r="CQ132" s="160"/>
      <c r="CR132" s="160"/>
      <c r="CS132" s="160"/>
      <c r="CT132" s="160"/>
      <c r="CU132" s="160"/>
      <c r="CV132" s="160"/>
      <c r="CW132" s="160"/>
      <c r="CX132" s="160"/>
      <c r="CY132" s="160"/>
      <c r="CZ132" s="160"/>
      <c r="DA132" s="160"/>
      <c r="DB132" s="160"/>
      <c r="DC132" s="160"/>
      <c r="DD132" s="160"/>
      <c r="DE132" s="160"/>
      <c r="DF132" s="160"/>
      <c r="DG132" s="160"/>
      <c r="DH132" s="160"/>
      <c r="DI132" s="160"/>
      <c r="DJ132" s="160"/>
      <c r="DK132" s="160"/>
      <c r="DL132" s="160"/>
      <c r="DM132" s="160"/>
      <c r="DN132" s="160"/>
      <c r="DO132" s="160"/>
      <c r="DP132" s="160"/>
      <c r="DQ132" s="160"/>
      <c r="DR132" s="160"/>
      <c r="DS132" s="160"/>
      <c r="DT132" s="160"/>
      <c r="DU132" s="160"/>
      <c r="DV132" s="160"/>
      <c r="DW132" s="160"/>
      <c r="DX132" s="160"/>
      <c r="DY132" s="160"/>
      <c r="DZ132" s="160"/>
      <c r="EA132" s="160"/>
      <c r="EB132" s="160"/>
      <c r="EC132" s="160"/>
      <c r="ED132" s="160"/>
      <c r="EE132" s="160"/>
      <c r="EF132" s="160"/>
      <c r="EG132" s="160"/>
      <c r="EH132" s="160"/>
      <c r="EI132" s="160"/>
      <c r="EJ132" s="160"/>
      <c r="EK132" s="160"/>
      <c r="EL132" s="160"/>
      <c r="EM132" s="160"/>
      <c r="EN132" s="160"/>
      <c r="EO132" s="160"/>
      <c r="EP132" s="160"/>
      <c r="EQ132" s="160"/>
      <c r="ER132" s="160"/>
      <c r="ES132" s="160"/>
      <c r="ET132" s="160"/>
      <c r="EU132" s="160"/>
      <c r="EV132" s="160"/>
      <c r="EW132" s="160"/>
      <c r="EX132" s="160"/>
      <c r="EY132" s="160"/>
      <c r="EZ132" s="160"/>
      <c r="FA132" s="160"/>
      <c r="FB132" s="160"/>
      <c r="FC132" s="160"/>
      <c r="FD132" s="160"/>
      <c r="FE132" s="160"/>
      <c r="FF132" s="160"/>
      <c r="FG132" s="160"/>
      <c r="FH132" s="160"/>
      <c r="FI132" s="160"/>
      <c r="FJ132" s="160"/>
      <c r="FK132" s="160"/>
      <c r="FL132" s="160"/>
      <c r="FM132" s="160"/>
      <c r="FN132" s="160"/>
      <c r="FO132" s="160"/>
      <c r="FP132" s="160"/>
      <c r="FQ132" s="160"/>
      <c r="FR132" s="160"/>
      <c r="FS132" s="160"/>
      <c r="FT132" s="160"/>
      <c r="FU132" s="160"/>
      <c r="FV132" s="160"/>
      <c r="FW132" s="160"/>
      <c r="FX132" s="160"/>
      <c r="FY132" s="160"/>
      <c r="FZ132" s="160"/>
      <c r="GA132" s="160"/>
      <c r="GB132" s="160"/>
      <c r="GC132" s="160"/>
      <c r="GD132" s="160"/>
      <c r="GE132" s="160"/>
      <c r="GF132" s="160"/>
      <c r="GG132" s="160"/>
      <c r="GH132" s="160"/>
      <c r="GI132" s="160"/>
      <c r="GJ132" s="160"/>
      <c r="GK132" s="160"/>
      <c r="GL132" s="160"/>
      <c r="GM132" s="160"/>
      <c r="GN132" s="160"/>
      <c r="GO132" s="160"/>
      <c r="GP132" s="160"/>
      <c r="GQ132" s="160"/>
      <c r="GR132" s="160"/>
      <c r="GS132" s="160"/>
      <c r="GT132" s="160"/>
      <c r="GU132" s="160"/>
      <c r="GV132" s="160"/>
      <c r="GW132" s="160"/>
      <c r="GX132" s="160"/>
      <c r="GY132" s="160"/>
      <c r="GZ132" s="160"/>
      <c r="HA132" s="160"/>
      <c r="HB132" s="160"/>
      <c r="HC132" s="160"/>
      <c r="HD132" s="160"/>
      <c r="HE132" s="160"/>
      <c r="HF132" s="160"/>
      <c r="HG132" s="160"/>
      <c r="HH132" s="160"/>
      <c r="HI132" s="160"/>
      <c r="HJ132" s="160"/>
      <c r="HK132" s="160"/>
      <c r="HL132" s="160"/>
      <c r="HM132" s="160"/>
      <c r="HN132" s="160"/>
      <c r="HO132" s="160"/>
      <c r="HP132" s="160"/>
      <c r="HQ132" s="160"/>
      <c r="HR132" s="160"/>
      <c r="HS132" s="160"/>
      <c r="HT132" s="160"/>
      <c r="HU132" s="160"/>
      <c r="HV132" s="160"/>
      <c r="HW132" s="160"/>
      <c r="HX132" s="160"/>
      <c r="HY132" s="160"/>
      <c r="HZ132" s="160"/>
      <c r="IA132" s="160"/>
      <c r="IB132" s="160"/>
      <c r="IC132" s="160"/>
      <c r="ID132" s="160"/>
      <c r="IE132" s="160"/>
      <c r="IF132" s="160"/>
      <c r="IG132" s="160"/>
      <c r="IH132" s="160"/>
      <c r="II132" s="160"/>
      <c r="IJ132" s="160"/>
      <c r="IK132" s="160"/>
      <c r="IL132" s="160"/>
      <c r="IM132" s="160"/>
      <c r="IN132" s="160"/>
      <c r="IO132" s="160"/>
      <c r="IP132" s="160"/>
      <c r="IQ132" s="160"/>
      <c r="IR132" s="160"/>
      <c r="IS132" s="160"/>
      <c r="IT132" s="160"/>
      <c r="IU132" s="160"/>
      <c r="IV132" s="160"/>
      <c r="IW132" s="160"/>
      <c r="IX132" s="160"/>
      <c r="IY132" s="160"/>
      <c r="IZ132" s="160"/>
      <c r="JA132" s="160"/>
      <c r="JB132" s="160"/>
      <c r="JC132" s="160"/>
      <c r="JD132" s="160"/>
      <c r="JE132" s="160"/>
      <c r="JF132" s="160"/>
      <c r="JG132" s="160"/>
      <c r="JH132" s="160"/>
      <c r="JI132" s="160"/>
      <c r="JJ132" s="160"/>
      <c r="JK132" s="160"/>
      <c r="JL132" s="160"/>
      <c r="JM132" s="160"/>
      <c r="JN132" s="160"/>
      <c r="JO132" s="160"/>
      <c r="JP132" s="160"/>
      <c r="JQ132" s="160"/>
      <c r="JR132" s="160"/>
      <c r="JS132" s="160"/>
      <c r="JT132" s="160"/>
      <c r="JU132" s="160"/>
      <c r="JV132" s="160"/>
      <c r="JW132" s="160"/>
      <c r="JX132" s="160"/>
      <c r="JY132" s="160"/>
      <c r="JZ132" s="160"/>
      <c r="KA132" s="160"/>
      <c r="KB132" s="160"/>
      <c r="KC132" s="160"/>
      <c r="KD132" s="160"/>
      <c r="KE132" s="160"/>
      <c r="KF132" s="160"/>
      <c r="KG132" s="160"/>
      <c r="KH132" s="160"/>
      <c r="KI132" s="160"/>
      <c r="KJ132" s="160"/>
      <c r="KK132" s="160"/>
      <c r="KL132" s="160"/>
      <c r="KM132" s="160"/>
      <c r="KN132" s="160"/>
      <c r="KO132" s="160"/>
      <c r="KP132" s="160"/>
      <c r="KQ132" s="160"/>
      <c r="KR132" s="160"/>
      <c r="KS132" s="160"/>
      <c r="KT132" s="160"/>
      <c r="KU132" s="160"/>
      <c r="KV132" s="160"/>
      <c r="KW132" s="160"/>
      <c r="KX132" s="160"/>
      <c r="KY132" s="160"/>
      <c r="KZ132" s="160"/>
      <c r="LA132" s="160"/>
      <c r="LB132" s="160"/>
      <c r="LC132" s="160"/>
      <c r="LD132" s="160"/>
      <c r="LE132" s="160"/>
      <c r="LF132" s="160"/>
      <c r="LG132" s="160"/>
      <c r="LH132" s="160"/>
      <c r="LI132" s="160"/>
      <c r="LJ132" s="160"/>
      <c r="LK132" s="160"/>
      <c r="LL132" s="160"/>
      <c r="LM132" s="160"/>
      <c r="LN132" s="160"/>
      <c r="LO132" s="160"/>
      <c r="LP132" s="160"/>
      <c r="LQ132" s="160"/>
      <c r="LR132" s="160"/>
      <c r="LS132" s="160"/>
      <c r="LT132" s="160"/>
      <c r="LU132" s="160"/>
      <c r="LV132" s="160"/>
      <c r="LW132" s="160"/>
      <c r="LX132" s="160"/>
      <c r="LY132" s="160"/>
      <c r="LZ132" s="160"/>
      <c r="MA132" s="160"/>
      <c r="MB132" s="160"/>
      <c r="MC132" s="160"/>
      <c r="MD132" s="160"/>
      <c r="ME132" s="160"/>
      <c r="MF132" s="160"/>
      <c r="MG132" s="160"/>
      <c r="MH132" s="160"/>
      <c r="MI132" s="160"/>
      <c r="MJ132" s="160"/>
      <c r="MK132" s="160"/>
      <c r="ML132" s="160"/>
      <c r="MM132" s="160"/>
      <c r="MN132" s="160"/>
      <c r="MO132" s="160"/>
      <c r="MP132" s="160"/>
      <c r="MQ132" s="160"/>
      <c r="MR132" s="160"/>
      <c r="MS132" s="160"/>
      <c r="MT132" s="160"/>
      <c r="MU132" s="160"/>
      <c r="MV132" s="160"/>
      <c r="MW132" s="160"/>
      <c r="MX132" s="160"/>
      <c r="MY132" s="160"/>
      <c r="MZ132" s="160"/>
      <c r="NA132" s="160"/>
      <c r="NB132" s="160"/>
      <c r="NC132" s="160"/>
      <c r="ND132" s="160"/>
      <c r="NE132" s="160"/>
      <c r="NF132" s="160"/>
      <c r="NG132" s="160"/>
      <c r="NH132" s="160"/>
      <c r="NI132" s="160"/>
      <c r="NJ132" s="160"/>
      <c r="NK132" s="160"/>
      <c r="NL132" s="160"/>
      <c r="NM132" s="160"/>
      <c r="NN132" s="160"/>
      <c r="NO132" s="160"/>
      <c r="NP132" s="160"/>
      <c r="NQ132" s="160"/>
      <c r="NR132" s="160"/>
      <c r="NS132" s="160"/>
      <c r="NT132" s="160"/>
      <c r="NU132" s="160"/>
      <c r="NV132" s="160"/>
      <c r="NW132" s="160"/>
      <c r="NX132" s="160"/>
      <c r="NY132" s="160"/>
      <c r="NZ132" s="160"/>
      <c r="OA132" s="160"/>
      <c r="OB132" s="160"/>
      <c r="OC132" s="160"/>
      <c r="OD132" s="160"/>
      <c r="OE132" s="160"/>
      <c r="OF132" s="160"/>
      <c r="OG132" s="160"/>
      <c r="OH132" s="160"/>
      <c r="OI132" s="160"/>
      <c r="OJ132" s="160"/>
      <c r="OK132" s="160"/>
      <c r="OL132" s="160"/>
      <c r="OM132" s="160"/>
      <c r="ON132" s="160"/>
      <c r="OO132" s="160"/>
      <c r="OP132" s="160"/>
      <c r="OQ132" s="160"/>
      <c r="OR132" s="160"/>
      <c r="OS132" s="160"/>
      <c r="OT132" s="160"/>
      <c r="OU132" s="160"/>
      <c r="OV132" s="160"/>
      <c r="OW132" s="160"/>
      <c r="OX132" s="160"/>
      <c r="OY132" s="160"/>
      <c r="OZ132" s="160"/>
      <c r="PA132" s="160"/>
      <c r="PB132" s="160"/>
      <c r="PC132" s="160"/>
      <c r="PD132" s="160"/>
      <c r="PE132" s="160"/>
      <c r="PF132" s="160"/>
      <c r="PG132" s="160"/>
      <c r="PH132" s="160"/>
      <c r="PI132" s="160"/>
      <c r="PJ132" s="160"/>
      <c r="PK132" s="160"/>
      <c r="PL132" s="160"/>
      <c r="PM132" s="160"/>
      <c r="PN132" s="160"/>
      <c r="PO132" s="160"/>
      <c r="PP132" s="160"/>
      <c r="PQ132" s="160"/>
      <c r="PR132" s="160"/>
      <c r="PS132" s="160"/>
      <c r="PT132" s="160"/>
      <c r="PU132" s="160"/>
      <c r="PV132" s="160"/>
      <c r="PW132" s="160"/>
      <c r="PX132" s="160"/>
      <c r="PY132" s="160"/>
      <c r="PZ132" s="160"/>
      <c r="QA132" s="160"/>
      <c r="QB132" s="160"/>
      <c r="QC132" s="160"/>
      <c r="QD132" s="160"/>
      <c r="QE132" s="160"/>
      <c r="QF132" s="160"/>
      <c r="QG132" s="160"/>
      <c r="QH132" s="160"/>
      <c r="QI132" s="160"/>
      <c r="QJ132" s="160"/>
      <c r="QK132" s="160"/>
      <c r="QL132" s="160"/>
      <c r="QM132" s="160"/>
      <c r="QN132" s="160"/>
      <c r="QO132" s="160"/>
      <c r="QP132" s="160"/>
      <c r="QQ132" s="160"/>
      <c r="QR132" s="160"/>
      <c r="QS132" s="160"/>
      <c r="QT132" s="160"/>
      <c r="QU132" s="160"/>
      <c r="QV132" s="160"/>
      <c r="QW132" s="160"/>
      <c r="QX132" s="160"/>
      <c r="QY132" s="160"/>
      <c r="QZ132" s="160"/>
      <c r="RA132" s="160"/>
      <c r="RB132" s="160"/>
      <c r="RC132" s="160"/>
      <c r="RD132" s="160"/>
      <c r="RE132" s="160"/>
      <c r="RF132" s="160"/>
      <c r="RG132" s="160"/>
      <c r="RH132" s="160"/>
      <c r="RI132" s="160"/>
      <c r="RJ132" s="160"/>
      <c r="RK132" s="160"/>
      <c r="RL132" s="160"/>
      <c r="RM132" s="160"/>
      <c r="RN132" s="160"/>
      <c r="RO132" s="160"/>
      <c r="RP132" s="160"/>
      <c r="RQ132" s="160"/>
      <c r="RR132" s="160"/>
      <c r="RS132" s="160"/>
      <c r="RT132" s="160"/>
      <c r="RU132" s="160"/>
      <c r="RV132" s="160"/>
      <c r="RW132" s="160"/>
      <c r="RX132" s="160"/>
      <c r="RY132" s="160"/>
      <c r="RZ132" s="160"/>
      <c r="SA132" s="160"/>
      <c r="SB132" s="160"/>
      <c r="SC132" s="160"/>
      <c r="SD132" s="160"/>
      <c r="SE132" s="160"/>
      <c r="SF132" s="160"/>
      <c r="SG132" s="160"/>
      <c r="SH132" s="160"/>
      <c r="SI132" s="160"/>
      <c r="SJ132" s="160"/>
      <c r="SK132" s="160"/>
      <c r="SL132" s="160"/>
      <c r="SM132" s="160"/>
      <c r="SN132" s="160"/>
      <c r="SO132" s="160"/>
      <c r="SP132" s="160"/>
      <c r="SQ132" s="160"/>
      <c r="SR132" s="160"/>
      <c r="SS132" s="160"/>
      <c r="ST132" s="160"/>
      <c r="SU132" s="160"/>
      <c r="SV132" s="160"/>
      <c r="SW132" s="160"/>
      <c r="SX132" s="160"/>
      <c r="SY132" s="160"/>
      <c r="SZ132" s="160"/>
      <c r="TA132" s="160"/>
      <c r="TB132" s="160"/>
      <c r="TC132" s="160"/>
      <c r="TD132" s="160"/>
      <c r="TE132" s="160"/>
      <c r="TF132" s="160"/>
    </row>
    <row r="133" spans="1:526">
      <c r="A133" s="160"/>
      <c r="B133" s="160"/>
      <c r="C133" s="160"/>
      <c r="D133" s="160"/>
      <c r="E133" s="160"/>
      <c r="F133" s="160"/>
      <c r="G133" s="160"/>
      <c r="H133" s="160"/>
      <c r="I133" s="160"/>
      <c r="J133" s="160"/>
      <c r="K133" s="160"/>
      <c r="L133" s="160"/>
      <c r="M133" s="160"/>
      <c r="N133" s="160"/>
      <c r="O133" s="160"/>
      <c r="P133" s="160"/>
      <c r="Q133" s="160"/>
      <c r="R133" s="160"/>
      <c r="S133" s="160"/>
      <c r="T133" s="160"/>
      <c r="U133" s="160"/>
      <c r="V133" s="160"/>
      <c r="W133" s="160"/>
      <c r="X133" s="160"/>
      <c r="Y133" s="160"/>
      <c r="Z133" s="160"/>
      <c r="AA133" s="160"/>
      <c r="AB133" s="160"/>
      <c r="AC133" s="160"/>
      <c r="AD133" s="160"/>
      <c r="AE133" s="160"/>
      <c r="AF133" s="160"/>
      <c r="AG133" s="160"/>
      <c r="AH133" s="160"/>
      <c r="AI133" s="160"/>
      <c r="AJ133" s="160"/>
      <c r="AK133" s="160"/>
      <c r="AL133" s="160"/>
      <c r="AM133" s="160"/>
      <c r="AN133" s="160"/>
      <c r="AO133" s="160"/>
      <c r="AP133" s="160"/>
      <c r="AQ133" s="160"/>
      <c r="AR133" s="160"/>
      <c r="AS133" s="160"/>
      <c r="AT133" s="160"/>
      <c r="AU133" s="160"/>
      <c r="AV133" s="160"/>
      <c r="AW133" s="160"/>
      <c r="AX133" s="160"/>
      <c r="AY133" s="160"/>
      <c r="AZ133" s="160"/>
      <c r="BA133" s="160"/>
      <c r="BB133" s="160"/>
      <c r="BC133" s="160"/>
      <c r="BD133" s="160"/>
      <c r="BE133" s="160"/>
      <c r="BF133" s="160"/>
      <c r="BG133" s="160"/>
      <c r="BH133" s="160"/>
      <c r="BI133" s="160"/>
      <c r="BJ133" s="160"/>
      <c r="BK133" s="160"/>
      <c r="BL133" s="160"/>
      <c r="BM133" s="160"/>
      <c r="BN133" s="160"/>
      <c r="BO133" s="160"/>
      <c r="BP133" s="160"/>
      <c r="BQ133" s="160"/>
      <c r="BR133" s="160"/>
      <c r="BS133" s="160"/>
      <c r="BT133" s="160"/>
      <c r="BU133" s="160"/>
      <c r="BV133" s="160"/>
      <c r="BW133" s="160"/>
      <c r="BX133" s="160"/>
      <c r="BY133" s="160"/>
      <c r="BZ133" s="160"/>
      <c r="CA133" s="160"/>
      <c r="CB133" s="160"/>
      <c r="CC133" s="160"/>
      <c r="CD133" s="160"/>
      <c r="CE133" s="160"/>
      <c r="CF133" s="160"/>
      <c r="CG133" s="160"/>
      <c r="CH133" s="160"/>
      <c r="CI133" s="160"/>
      <c r="CJ133" s="160"/>
      <c r="CK133" s="160"/>
      <c r="CL133" s="160"/>
      <c r="CM133" s="160"/>
      <c r="CN133" s="160"/>
      <c r="CO133" s="160"/>
      <c r="CP133" s="160"/>
      <c r="CQ133" s="160"/>
      <c r="CR133" s="160"/>
      <c r="CS133" s="160"/>
      <c r="CT133" s="160"/>
      <c r="CU133" s="160"/>
      <c r="CV133" s="160"/>
      <c r="CW133" s="160"/>
      <c r="CX133" s="160"/>
      <c r="CY133" s="160"/>
      <c r="CZ133" s="160"/>
      <c r="DA133" s="160"/>
      <c r="DB133" s="160"/>
      <c r="DC133" s="160"/>
      <c r="DD133" s="160"/>
      <c r="DE133" s="160"/>
      <c r="DF133" s="160"/>
      <c r="DG133" s="160"/>
      <c r="DH133" s="160"/>
      <c r="DI133" s="160"/>
      <c r="DJ133" s="160"/>
      <c r="DK133" s="160"/>
      <c r="DL133" s="160"/>
      <c r="DM133" s="160"/>
      <c r="DN133" s="160"/>
      <c r="DO133" s="160"/>
      <c r="DP133" s="160"/>
      <c r="DQ133" s="160"/>
      <c r="DR133" s="160"/>
      <c r="DS133" s="160"/>
      <c r="DT133" s="160"/>
      <c r="DU133" s="160"/>
      <c r="DV133" s="160"/>
      <c r="DW133" s="160"/>
      <c r="DX133" s="160"/>
      <c r="DY133" s="160"/>
      <c r="DZ133" s="160"/>
      <c r="EA133" s="160"/>
      <c r="EB133" s="160"/>
      <c r="EC133" s="160"/>
      <c r="ED133" s="160"/>
      <c r="EE133" s="160"/>
      <c r="EF133" s="160"/>
      <c r="EG133" s="160"/>
      <c r="EH133" s="160"/>
      <c r="EI133" s="160"/>
      <c r="EJ133" s="160"/>
      <c r="EK133" s="160"/>
      <c r="EL133" s="160"/>
      <c r="EM133" s="160"/>
      <c r="EN133" s="160"/>
      <c r="EO133" s="160"/>
      <c r="EP133" s="160"/>
      <c r="EQ133" s="160"/>
      <c r="ER133" s="160"/>
      <c r="ES133" s="160"/>
      <c r="ET133" s="160"/>
      <c r="EU133" s="160"/>
      <c r="EV133" s="160"/>
      <c r="EW133" s="160"/>
      <c r="EX133" s="160"/>
      <c r="EY133" s="160"/>
      <c r="EZ133" s="160"/>
      <c r="FA133" s="160"/>
      <c r="FB133" s="160"/>
      <c r="FC133" s="160"/>
      <c r="FD133" s="160"/>
      <c r="FE133" s="160"/>
      <c r="FF133" s="160"/>
      <c r="FG133" s="160"/>
      <c r="FH133" s="160"/>
      <c r="FI133" s="160"/>
      <c r="FJ133" s="160"/>
      <c r="FK133" s="160"/>
      <c r="FL133" s="160"/>
      <c r="FM133" s="160"/>
      <c r="FN133" s="160"/>
      <c r="FO133" s="160"/>
      <c r="FP133" s="160"/>
      <c r="FQ133" s="160"/>
      <c r="FR133" s="160"/>
      <c r="FS133" s="160"/>
      <c r="FT133" s="160"/>
      <c r="FU133" s="160"/>
      <c r="FV133" s="160"/>
      <c r="FW133" s="160"/>
      <c r="FX133" s="160"/>
      <c r="FY133" s="160"/>
      <c r="FZ133" s="160"/>
      <c r="GA133" s="160"/>
      <c r="GB133" s="160"/>
      <c r="GC133" s="160"/>
      <c r="GD133" s="160"/>
      <c r="GE133" s="160"/>
      <c r="GF133" s="160"/>
      <c r="GG133" s="160"/>
      <c r="GH133" s="160"/>
      <c r="GI133" s="160"/>
      <c r="GJ133" s="160"/>
      <c r="GK133" s="160"/>
      <c r="GL133" s="160"/>
      <c r="GM133" s="160"/>
      <c r="GN133" s="160"/>
      <c r="GO133" s="160"/>
      <c r="GP133" s="160"/>
      <c r="GQ133" s="160"/>
      <c r="GR133" s="160"/>
      <c r="GS133" s="160"/>
      <c r="GT133" s="160"/>
      <c r="GU133" s="160"/>
      <c r="GV133" s="160"/>
      <c r="GW133" s="160"/>
      <c r="GX133" s="160"/>
      <c r="GY133" s="160"/>
      <c r="GZ133" s="160"/>
      <c r="HA133" s="160"/>
      <c r="HB133" s="160"/>
      <c r="HC133" s="160"/>
      <c r="HD133" s="160"/>
      <c r="HE133" s="160"/>
      <c r="HF133" s="160"/>
      <c r="HG133" s="160"/>
      <c r="HH133" s="160"/>
      <c r="HI133" s="160"/>
      <c r="HJ133" s="160"/>
      <c r="HK133" s="160"/>
      <c r="HL133" s="160"/>
      <c r="HM133" s="160"/>
      <c r="HN133" s="160"/>
      <c r="HO133" s="160"/>
      <c r="HP133" s="160"/>
      <c r="HQ133" s="160"/>
      <c r="HR133" s="160"/>
      <c r="HS133" s="160"/>
      <c r="HT133" s="160"/>
      <c r="HU133" s="160"/>
      <c r="HV133" s="160"/>
      <c r="HW133" s="160"/>
      <c r="HX133" s="160"/>
      <c r="HY133" s="160"/>
      <c r="HZ133" s="160"/>
      <c r="IA133" s="160"/>
      <c r="IB133" s="160"/>
      <c r="IC133" s="160"/>
      <c r="ID133" s="160"/>
      <c r="IE133" s="160"/>
      <c r="IF133" s="160"/>
      <c r="IG133" s="160"/>
      <c r="IH133" s="160"/>
      <c r="II133" s="160"/>
      <c r="IJ133" s="160"/>
      <c r="IK133" s="160"/>
      <c r="IL133" s="160"/>
      <c r="IM133" s="160"/>
      <c r="IN133" s="160"/>
      <c r="IO133" s="160"/>
      <c r="IP133" s="160"/>
      <c r="IQ133" s="160"/>
      <c r="IR133" s="160"/>
      <c r="IS133" s="160"/>
      <c r="IT133" s="160"/>
      <c r="IU133" s="160"/>
      <c r="IV133" s="160"/>
      <c r="IW133" s="160"/>
      <c r="IX133" s="160"/>
      <c r="IY133" s="160"/>
      <c r="IZ133" s="160"/>
      <c r="JA133" s="160"/>
      <c r="JB133" s="160"/>
      <c r="JC133" s="160"/>
      <c r="JD133" s="160"/>
      <c r="JE133" s="160"/>
      <c r="JF133" s="160"/>
      <c r="JG133" s="160"/>
      <c r="JH133" s="160"/>
      <c r="JI133" s="160"/>
      <c r="JJ133" s="160"/>
      <c r="JK133" s="160"/>
      <c r="JL133" s="160"/>
      <c r="JM133" s="160"/>
      <c r="JN133" s="160"/>
      <c r="JO133" s="160"/>
      <c r="JP133" s="160"/>
      <c r="JQ133" s="160"/>
      <c r="JR133" s="160"/>
      <c r="JS133" s="160"/>
      <c r="JT133" s="160"/>
      <c r="JU133" s="160"/>
      <c r="JV133" s="160"/>
      <c r="JW133" s="160"/>
      <c r="JX133" s="160"/>
      <c r="JY133" s="160"/>
      <c r="JZ133" s="160"/>
      <c r="KA133" s="160"/>
      <c r="KB133" s="160"/>
      <c r="KC133" s="160"/>
      <c r="KD133" s="160"/>
      <c r="KE133" s="160"/>
      <c r="KF133" s="160"/>
      <c r="KG133" s="160"/>
      <c r="KH133" s="160"/>
      <c r="KI133" s="160"/>
      <c r="KJ133" s="160"/>
      <c r="KK133" s="160"/>
      <c r="KL133" s="160"/>
      <c r="KM133" s="160"/>
      <c r="KN133" s="160"/>
      <c r="KO133" s="160"/>
      <c r="KP133" s="160"/>
      <c r="KQ133" s="160"/>
      <c r="KR133" s="160"/>
      <c r="KS133" s="160"/>
      <c r="KT133" s="160"/>
      <c r="KU133" s="160"/>
      <c r="KV133" s="160"/>
      <c r="KW133" s="160"/>
      <c r="KX133" s="160"/>
      <c r="KY133" s="160"/>
      <c r="KZ133" s="160"/>
      <c r="LA133" s="160"/>
      <c r="LB133" s="160"/>
      <c r="LC133" s="160"/>
      <c r="LD133" s="160"/>
      <c r="LE133" s="160"/>
      <c r="LF133" s="160"/>
      <c r="LG133" s="160"/>
      <c r="LH133" s="160"/>
      <c r="LI133" s="160"/>
      <c r="LJ133" s="160"/>
      <c r="LK133" s="160"/>
      <c r="LL133" s="160"/>
      <c r="LM133" s="160"/>
      <c r="LN133" s="160"/>
      <c r="LO133" s="160"/>
      <c r="LP133" s="160"/>
      <c r="LQ133" s="160"/>
      <c r="LR133" s="160"/>
      <c r="LS133" s="160"/>
      <c r="LT133" s="160"/>
      <c r="LU133" s="160"/>
      <c r="LV133" s="160"/>
      <c r="LW133" s="160"/>
      <c r="LX133" s="160"/>
      <c r="LY133" s="160"/>
      <c r="LZ133" s="160"/>
      <c r="MA133" s="160"/>
      <c r="MB133" s="160"/>
      <c r="MC133" s="160"/>
      <c r="MD133" s="160"/>
      <c r="ME133" s="160"/>
      <c r="MF133" s="160"/>
      <c r="MG133" s="160"/>
      <c r="MH133" s="160"/>
      <c r="MI133" s="160"/>
      <c r="MJ133" s="160"/>
      <c r="MK133" s="160"/>
      <c r="ML133" s="160"/>
      <c r="MM133" s="160"/>
      <c r="MN133" s="160"/>
      <c r="MO133" s="160"/>
      <c r="MP133" s="160"/>
      <c r="MQ133" s="160"/>
      <c r="MR133" s="160"/>
      <c r="MS133" s="160"/>
      <c r="MT133" s="160"/>
      <c r="MU133" s="160"/>
      <c r="MV133" s="160"/>
      <c r="MW133" s="160"/>
      <c r="MX133" s="160"/>
      <c r="MY133" s="160"/>
      <c r="MZ133" s="160"/>
      <c r="NA133" s="160"/>
      <c r="NB133" s="160"/>
      <c r="NC133" s="160"/>
      <c r="ND133" s="160"/>
      <c r="NE133" s="160"/>
      <c r="NF133" s="160"/>
      <c r="NG133" s="160"/>
      <c r="NH133" s="160"/>
      <c r="NI133" s="160"/>
      <c r="NJ133" s="160"/>
      <c r="NK133" s="160"/>
      <c r="NL133" s="160"/>
      <c r="NM133" s="160"/>
      <c r="NN133" s="160"/>
      <c r="NO133" s="160"/>
      <c r="NP133" s="160"/>
      <c r="NQ133" s="160"/>
      <c r="NR133" s="160"/>
      <c r="NS133" s="160"/>
      <c r="NT133" s="160"/>
      <c r="NU133" s="160"/>
      <c r="NV133" s="160"/>
      <c r="NW133" s="160"/>
      <c r="NX133" s="160"/>
      <c r="NY133" s="160"/>
      <c r="NZ133" s="160"/>
      <c r="OA133" s="160"/>
      <c r="OB133" s="160"/>
      <c r="OC133" s="160"/>
      <c r="OD133" s="160"/>
      <c r="OE133" s="160"/>
      <c r="OF133" s="160"/>
      <c r="OG133" s="160"/>
      <c r="OH133" s="160"/>
      <c r="OI133" s="160"/>
      <c r="OJ133" s="160"/>
      <c r="OK133" s="160"/>
      <c r="OL133" s="160"/>
      <c r="OM133" s="160"/>
      <c r="ON133" s="160"/>
      <c r="OO133" s="160"/>
      <c r="OP133" s="160"/>
      <c r="OQ133" s="160"/>
      <c r="OR133" s="160"/>
      <c r="OS133" s="160"/>
      <c r="OT133" s="160"/>
      <c r="OU133" s="160"/>
      <c r="OV133" s="160"/>
      <c r="OW133" s="160"/>
      <c r="OX133" s="160"/>
      <c r="OY133" s="160"/>
      <c r="OZ133" s="160"/>
      <c r="PA133" s="160"/>
      <c r="PB133" s="160"/>
      <c r="PC133" s="160"/>
      <c r="PD133" s="160"/>
      <c r="PE133" s="160"/>
      <c r="PF133" s="160"/>
      <c r="PG133" s="160"/>
      <c r="PH133" s="160"/>
      <c r="PI133" s="160"/>
      <c r="PJ133" s="160"/>
      <c r="PK133" s="160"/>
      <c r="PL133" s="160"/>
      <c r="PM133" s="160"/>
      <c r="PN133" s="160"/>
      <c r="PO133" s="160"/>
      <c r="PP133" s="160"/>
      <c r="PQ133" s="160"/>
      <c r="PR133" s="160"/>
      <c r="PS133" s="160"/>
      <c r="PT133" s="160"/>
      <c r="PU133" s="160"/>
      <c r="PV133" s="160"/>
      <c r="PW133" s="160"/>
      <c r="PX133" s="160"/>
      <c r="PY133" s="160"/>
      <c r="PZ133" s="160"/>
      <c r="QA133" s="160"/>
      <c r="QB133" s="160"/>
      <c r="QC133" s="160"/>
      <c r="QD133" s="160"/>
      <c r="QE133" s="160"/>
      <c r="QF133" s="160"/>
      <c r="QG133" s="160"/>
      <c r="QH133" s="160"/>
      <c r="QI133" s="160"/>
      <c r="QJ133" s="160"/>
      <c r="QK133" s="160"/>
      <c r="QL133" s="160"/>
      <c r="QM133" s="160"/>
      <c r="QN133" s="160"/>
      <c r="QO133" s="160"/>
      <c r="QP133" s="160"/>
      <c r="QQ133" s="160"/>
      <c r="QR133" s="160"/>
      <c r="QS133" s="160"/>
      <c r="QT133" s="160"/>
      <c r="QU133" s="160"/>
      <c r="QV133" s="160"/>
      <c r="QW133" s="160"/>
      <c r="QX133" s="160"/>
      <c r="QY133" s="160"/>
      <c r="QZ133" s="160"/>
      <c r="RA133" s="160"/>
      <c r="RB133" s="160"/>
      <c r="RC133" s="160"/>
      <c r="RD133" s="160"/>
      <c r="RE133" s="160"/>
      <c r="RF133" s="160"/>
      <c r="RG133" s="160"/>
      <c r="RH133" s="160"/>
      <c r="RI133" s="160"/>
      <c r="RJ133" s="160"/>
      <c r="RK133" s="160"/>
      <c r="RL133" s="160"/>
      <c r="RM133" s="160"/>
      <c r="RN133" s="160"/>
      <c r="RO133" s="160"/>
      <c r="RP133" s="160"/>
      <c r="RQ133" s="160"/>
      <c r="RR133" s="160"/>
      <c r="RS133" s="160"/>
      <c r="RT133" s="160"/>
      <c r="RU133" s="160"/>
      <c r="RV133" s="160"/>
      <c r="RW133" s="160"/>
      <c r="RX133" s="160"/>
      <c r="RY133" s="160"/>
      <c r="RZ133" s="160"/>
      <c r="SA133" s="160"/>
      <c r="SB133" s="160"/>
      <c r="SC133" s="160"/>
      <c r="SD133" s="160"/>
      <c r="SE133" s="160"/>
      <c r="SF133" s="160"/>
      <c r="SG133" s="160"/>
      <c r="SH133" s="160"/>
      <c r="SI133" s="160"/>
      <c r="SJ133" s="160"/>
      <c r="SK133" s="160"/>
      <c r="SL133" s="160"/>
      <c r="SM133" s="160"/>
      <c r="SN133" s="160"/>
      <c r="SO133" s="160"/>
      <c r="SP133" s="160"/>
      <c r="SQ133" s="160"/>
      <c r="SR133" s="160"/>
      <c r="SS133" s="160"/>
      <c r="ST133" s="160"/>
      <c r="SU133" s="160"/>
      <c r="SV133" s="160"/>
      <c r="SW133" s="160"/>
      <c r="SX133" s="160"/>
      <c r="SY133" s="160"/>
      <c r="SZ133" s="160"/>
      <c r="TA133" s="160"/>
      <c r="TB133" s="160"/>
      <c r="TC133" s="160"/>
      <c r="TD133" s="160"/>
      <c r="TE133" s="160"/>
      <c r="TF133" s="160"/>
    </row>
    <row r="134" spans="1:526">
      <c r="A134" s="160"/>
      <c r="B134" s="160"/>
      <c r="C134" s="160"/>
      <c r="D134" s="160"/>
      <c r="E134" s="160"/>
      <c r="F134" s="160"/>
      <c r="G134" s="160"/>
      <c r="H134" s="160"/>
      <c r="I134" s="160"/>
      <c r="J134" s="160"/>
      <c r="K134" s="160"/>
      <c r="L134" s="160"/>
      <c r="M134" s="160"/>
      <c r="N134" s="160"/>
      <c r="O134" s="160"/>
      <c r="P134" s="160"/>
      <c r="Q134" s="160"/>
      <c r="R134" s="160"/>
      <c r="S134" s="160"/>
      <c r="T134" s="160"/>
      <c r="U134" s="160"/>
      <c r="V134" s="160"/>
      <c r="W134" s="160"/>
      <c r="X134" s="160"/>
      <c r="Y134" s="160"/>
      <c r="Z134" s="160"/>
      <c r="AA134" s="160"/>
      <c r="AB134" s="160"/>
      <c r="AC134" s="160"/>
      <c r="AD134" s="160"/>
      <c r="AE134" s="160"/>
      <c r="AF134" s="160"/>
      <c r="AG134" s="160"/>
      <c r="AH134" s="160"/>
      <c r="AI134" s="160"/>
      <c r="AJ134" s="160"/>
      <c r="AK134" s="160"/>
      <c r="AL134" s="160"/>
      <c r="AM134" s="160"/>
      <c r="AN134" s="160"/>
      <c r="AO134" s="160"/>
      <c r="AP134" s="160"/>
      <c r="AQ134" s="160"/>
      <c r="AR134" s="160"/>
      <c r="AS134" s="160"/>
      <c r="AT134" s="160"/>
      <c r="AU134" s="160"/>
      <c r="AV134" s="160"/>
      <c r="AW134" s="160"/>
      <c r="AX134" s="160"/>
      <c r="AY134" s="160"/>
      <c r="AZ134" s="160"/>
      <c r="BA134" s="160"/>
      <c r="BB134" s="160"/>
      <c r="BC134" s="160"/>
      <c r="BD134" s="160"/>
      <c r="BE134" s="160"/>
      <c r="BF134" s="160"/>
      <c r="BG134" s="160"/>
      <c r="BH134" s="160"/>
      <c r="BI134" s="160"/>
      <c r="BJ134" s="160"/>
      <c r="BK134" s="160"/>
      <c r="BL134" s="160"/>
      <c r="BM134" s="160"/>
      <c r="BN134" s="160"/>
      <c r="BO134" s="160"/>
      <c r="BP134" s="160"/>
      <c r="BQ134" s="160"/>
      <c r="BR134" s="160"/>
      <c r="BS134" s="160"/>
      <c r="BT134" s="160"/>
      <c r="BU134" s="160"/>
      <c r="BV134" s="160"/>
      <c r="BW134" s="160"/>
      <c r="BX134" s="160"/>
      <c r="BY134" s="160"/>
      <c r="BZ134" s="160"/>
      <c r="CA134" s="160"/>
      <c r="CB134" s="160"/>
      <c r="CC134" s="160"/>
      <c r="CD134" s="160"/>
      <c r="CE134" s="160"/>
      <c r="CF134" s="160"/>
      <c r="CG134" s="160"/>
      <c r="CH134" s="160"/>
      <c r="CI134" s="160"/>
      <c r="CJ134" s="160"/>
      <c r="CK134" s="160"/>
      <c r="CL134" s="160"/>
      <c r="CM134" s="160"/>
      <c r="CN134" s="160"/>
      <c r="CO134" s="160"/>
      <c r="CP134" s="160"/>
      <c r="CQ134" s="160"/>
      <c r="CR134" s="160"/>
      <c r="CS134" s="160"/>
      <c r="CT134" s="160"/>
      <c r="CU134" s="160"/>
      <c r="CV134" s="160"/>
      <c r="CW134" s="160"/>
      <c r="CX134" s="160"/>
      <c r="CY134" s="160"/>
      <c r="CZ134" s="160"/>
      <c r="DA134" s="160"/>
      <c r="DB134" s="160"/>
      <c r="DC134" s="160"/>
      <c r="DD134" s="160"/>
      <c r="DE134" s="160"/>
      <c r="DF134" s="160"/>
      <c r="DG134" s="160"/>
      <c r="DH134" s="160"/>
      <c r="DI134" s="160"/>
      <c r="DJ134" s="160"/>
      <c r="DK134" s="160"/>
      <c r="DL134" s="160"/>
      <c r="DM134" s="160"/>
      <c r="DN134" s="160"/>
      <c r="DO134" s="160"/>
      <c r="DP134" s="160"/>
      <c r="DQ134" s="160"/>
      <c r="DR134" s="160"/>
      <c r="DS134" s="160"/>
      <c r="DT134" s="160"/>
      <c r="DU134" s="160"/>
      <c r="DV134" s="160"/>
      <c r="DW134" s="160"/>
      <c r="DX134" s="160"/>
      <c r="DY134" s="160"/>
      <c r="DZ134" s="160"/>
      <c r="EA134" s="160"/>
      <c r="EB134" s="160"/>
      <c r="EC134" s="160"/>
      <c r="ED134" s="160"/>
      <c r="EE134" s="160"/>
      <c r="EF134" s="160"/>
      <c r="EG134" s="160"/>
      <c r="EH134" s="160"/>
      <c r="EI134" s="160"/>
      <c r="EJ134" s="160"/>
      <c r="EK134" s="160"/>
      <c r="EL134" s="160"/>
      <c r="EM134" s="160"/>
      <c r="EN134" s="160"/>
      <c r="EO134" s="160"/>
      <c r="EP134" s="160"/>
      <c r="EQ134" s="160"/>
      <c r="ER134" s="160"/>
      <c r="ES134" s="160"/>
      <c r="ET134" s="160"/>
      <c r="EU134" s="160"/>
      <c r="EV134" s="160"/>
      <c r="EW134" s="160"/>
      <c r="EX134" s="160"/>
      <c r="EY134" s="160"/>
      <c r="EZ134" s="160"/>
      <c r="FA134" s="160"/>
      <c r="FB134" s="160"/>
      <c r="FC134" s="160"/>
      <c r="FD134" s="160"/>
      <c r="FE134" s="160"/>
      <c r="FF134" s="160"/>
      <c r="FG134" s="160"/>
      <c r="FH134" s="160"/>
      <c r="FI134" s="160"/>
      <c r="FJ134" s="160"/>
      <c r="FK134" s="160"/>
      <c r="FL134" s="160"/>
      <c r="FM134" s="160"/>
      <c r="FN134" s="160"/>
      <c r="FO134" s="160"/>
      <c r="FP134" s="160"/>
      <c r="FQ134" s="160"/>
      <c r="FR134" s="160"/>
      <c r="FS134" s="160"/>
      <c r="FT134" s="160"/>
      <c r="FU134" s="160"/>
      <c r="FV134" s="160"/>
      <c r="FW134" s="160"/>
      <c r="FX134" s="160"/>
      <c r="FY134" s="160"/>
      <c r="FZ134" s="160"/>
      <c r="GA134" s="160"/>
      <c r="GB134" s="160"/>
      <c r="GC134" s="160"/>
      <c r="GD134" s="160"/>
      <c r="GE134" s="160"/>
      <c r="GF134" s="160"/>
      <c r="GG134" s="160"/>
      <c r="GH134" s="160"/>
      <c r="GI134" s="160"/>
      <c r="GJ134" s="160"/>
      <c r="GK134" s="160"/>
      <c r="GL134" s="160"/>
      <c r="GM134" s="160"/>
      <c r="GN134" s="160"/>
      <c r="GO134" s="160"/>
      <c r="GP134" s="160"/>
      <c r="GQ134" s="160"/>
      <c r="GR134" s="160"/>
      <c r="GS134" s="160"/>
      <c r="GT134" s="160"/>
      <c r="GU134" s="160"/>
      <c r="GV134" s="160"/>
      <c r="GW134" s="160"/>
      <c r="GX134" s="160"/>
      <c r="GY134" s="160"/>
      <c r="GZ134" s="160"/>
      <c r="HA134" s="160"/>
      <c r="HB134" s="160"/>
      <c r="HC134" s="160"/>
      <c r="HD134" s="160"/>
      <c r="HE134" s="160"/>
      <c r="HF134" s="160"/>
      <c r="HG134" s="160"/>
      <c r="HH134" s="160"/>
      <c r="HI134" s="160"/>
      <c r="HJ134" s="160"/>
      <c r="HK134" s="160"/>
      <c r="HL134" s="160"/>
      <c r="HM134" s="160"/>
      <c r="HN134" s="160"/>
      <c r="HO134" s="160"/>
      <c r="HP134" s="160"/>
      <c r="HQ134" s="160"/>
      <c r="HR134" s="160"/>
      <c r="HS134" s="160"/>
      <c r="HT134" s="160"/>
      <c r="HU134" s="160"/>
      <c r="HV134" s="160"/>
      <c r="HW134" s="160"/>
      <c r="HX134" s="160"/>
      <c r="HY134" s="160"/>
      <c r="HZ134" s="160"/>
      <c r="IA134" s="160"/>
      <c r="IB134" s="160"/>
      <c r="IC134" s="160"/>
      <c r="ID134" s="160"/>
      <c r="IE134" s="160"/>
      <c r="IF134" s="160"/>
      <c r="IG134" s="160"/>
      <c r="IH134" s="160"/>
      <c r="II134" s="160"/>
      <c r="IJ134" s="160"/>
      <c r="IK134" s="160"/>
      <c r="IL134" s="160"/>
      <c r="IM134" s="160"/>
      <c r="IN134" s="160"/>
      <c r="IO134" s="160"/>
      <c r="IP134" s="160"/>
      <c r="IQ134" s="160"/>
      <c r="IR134" s="160"/>
      <c r="IS134" s="160"/>
      <c r="IT134" s="160"/>
      <c r="IU134" s="160"/>
      <c r="IV134" s="160"/>
      <c r="IW134" s="160"/>
      <c r="IX134" s="160"/>
      <c r="IY134" s="160"/>
      <c r="IZ134" s="160"/>
      <c r="JA134" s="160"/>
      <c r="JB134" s="160"/>
      <c r="JC134" s="160"/>
      <c r="JD134" s="160"/>
      <c r="JE134" s="160"/>
      <c r="JF134" s="160"/>
      <c r="JG134" s="160"/>
      <c r="JH134" s="160"/>
      <c r="JI134" s="160"/>
      <c r="JJ134" s="160"/>
      <c r="JK134" s="160"/>
      <c r="JL134" s="160"/>
      <c r="JM134" s="160"/>
      <c r="JN134" s="160"/>
      <c r="JO134" s="160"/>
      <c r="JP134" s="160"/>
      <c r="JQ134" s="160"/>
      <c r="JR134" s="160"/>
      <c r="JS134" s="160"/>
      <c r="JT134" s="160"/>
      <c r="JU134" s="160"/>
      <c r="JV134" s="160"/>
      <c r="JW134" s="160"/>
      <c r="JX134" s="160"/>
      <c r="JY134" s="160"/>
      <c r="JZ134" s="160"/>
      <c r="KA134" s="160"/>
      <c r="KB134" s="160"/>
      <c r="KC134" s="160"/>
      <c r="KD134" s="160"/>
      <c r="KE134" s="160"/>
      <c r="KF134" s="160"/>
      <c r="KG134" s="160"/>
      <c r="KH134" s="160"/>
      <c r="KI134" s="160"/>
      <c r="KJ134" s="160"/>
      <c r="KK134" s="160"/>
      <c r="KL134" s="160"/>
      <c r="KM134" s="160"/>
      <c r="KN134" s="160"/>
      <c r="KO134" s="160"/>
      <c r="KP134" s="160"/>
      <c r="KQ134" s="160"/>
      <c r="KR134" s="160"/>
      <c r="KS134" s="160"/>
      <c r="KT134" s="160"/>
      <c r="KU134" s="160"/>
      <c r="KV134" s="160"/>
      <c r="KW134" s="160"/>
      <c r="KX134" s="160"/>
      <c r="KY134" s="160"/>
      <c r="KZ134" s="160"/>
      <c r="LA134" s="160"/>
      <c r="LB134" s="160"/>
      <c r="LC134" s="160"/>
      <c r="LD134" s="160"/>
      <c r="LE134" s="160"/>
      <c r="LF134" s="160"/>
      <c r="LG134" s="160"/>
      <c r="LH134" s="160"/>
      <c r="LI134" s="160"/>
      <c r="LJ134" s="160"/>
      <c r="LK134" s="160"/>
      <c r="LL134" s="160"/>
      <c r="LM134" s="160"/>
      <c r="LN134" s="160"/>
      <c r="LO134" s="160"/>
      <c r="LP134" s="160"/>
      <c r="LQ134" s="160"/>
      <c r="LR134" s="160"/>
      <c r="LS134" s="160"/>
      <c r="LT134" s="160"/>
      <c r="LU134" s="160"/>
      <c r="LV134" s="160"/>
      <c r="LW134" s="160"/>
      <c r="LX134" s="160"/>
      <c r="LY134" s="160"/>
      <c r="LZ134" s="160"/>
      <c r="MA134" s="160"/>
      <c r="MB134" s="160"/>
      <c r="MC134" s="160"/>
      <c r="MD134" s="160"/>
      <c r="ME134" s="160"/>
      <c r="MF134" s="160"/>
      <c r="MG134" s="160"/>
      <c r="MH134" s="160"/>
      <c r="MI134" s="160"/>
      <c r="MJ134" s="160"/>
      <c r="MK134" s="160"/>
      <c r="ML134" s="160"/>
      <c r="MM134" s="160"/>
      <c r="MN134" s="160"/>
      <c r="MO134" s="160"/>
      <c r="MP134" s="160"/>
      <c r="MQ134" s="160"/>
      <c r="MR134" s="160"/>
      <c r="MS134" s="160"/>
      <c r="MT134" s="160"/>
      <c r="MU134" s="160"/>
      <c r="MV134" s="160"/>
      <c r="MW134" s="160"/>
      <c r="MX134" s="160"/>
      <c r="MY134" s="160"/>
      <c r="MZ134" s="160"/>
      <c r="NA134" s="160"/>
      <c r="NB134" s="160"/>
      <c r="NC134" s="160"/>
      <c r="ND134" s="160"/>
      <c r="NE134" s="160"/>
      <c r="NF134" s="160"/>
      <c r="NG134" s="160"/>
      <c r="NH134" s="160"/>
      <c r="NI134" s="160"/>
      <c r="NJ134" s="160"/>
      <c r="NK134" s="160"/>
      <c r="NL134" s="160"/>
      <c r="NM134" s="160"/>
      <c r="NN134" s="160"/>
      <c r="NO134" s="160"/>
      <c r="NP134" s="160"/>
      <c r="NQ134" s="160"/>
      <c r="NR134" s="160"/>
      <c r="NS134" s="160"/>
      <c r="NT134" s="160"/>
      <c r="NU134" s="160"/>
      <c r="NV134" s="160"/>
      <c r="NW134" s="160"/>
      <c r="NX134" s="160"/>
      <c r="NY134" s="160"/>
      <c r="NZ134" s="160"/>
      <c r="OA134" s="160"/>
      <c r="OB134" s="160"/>
      <c r="OC134" s="160"/>
      <c r="OD134" s="160"/>
      <c r="OE134" s="160"/>
      <c r="OF134" s="160"/>
      <c r="OG134" s="160"/>
      <c r="OH134" s="160"/>
      <c r="OI134" s="160"/>
      <c r="OJ134" s="160"/>
      <c r="OK134" s="160"/>
      <c r="OL134" s="160"/>
      <c r="OM134" s="160"/>
      <c r="ON134" s="160"/>
      <c r="OO134" s="160"/>
      <c r="OP134" s="160"/>
      <c r="OQ134" s="160"/>
      <c r="OR134" s="160"/>
      <c r="OS134" s="160"/>
      <c r="OT134" s="160"/>
      <c r="OU134" s="160"/>
      <c r="OV134" s="160"/>
      <c r="OW134" s="160"/>
      <c r="OX134" s="160"/>
      <c r="OY134" s="160"/>
      <c r="OZ134" s="160"/>
      <c r="PA134" s="160"/>
      <c r="PB134" s="160"/>
      <c r="PC134" s="160"/>
      <c r="PD134" s="160"/>
      <c r="PE134" s="160"/>
      <c r="PF134" s="160"/>
      <c r="PG134" s="160"/>
      <c r="PH134" s="160"/>
      <c r="PI134" s="160"/>
      <c r="PJ134" s="160"/>
      <c r="PK134" s="160"/>
      <c r="PL134" s="160"/>
      <c r="PM134" s="160"/>
      <c r="PN134" s="160"/>
      <c r="PO134" s="160"/>
      <c r="PP134" s="160"/>
      <c r="PQ134" s="160"/>
      <c r="PR134" s="160"/>
      <c r="PS134" s="160"/>
      <c r="PT134" s="160"/>
      <c r="PU134" s="160"/>
      <c r="PV134" s="160"/>
      <c r="PW134" s="160"/>
      <c r="PX134" s="160"/>
      <c r="PY134" s="160"/>
      <c r="PZ134" s="160"/>
      <c r="QA134" s="160"/>
      <c r="QB134" s="160"/>
      <c r="QC134" s="160"/>
      <c r="QD134" s="160"/>
      <c r="QE134" s="160"/>
      <c r="QF134" s="160"/>
      <c r="QG134" s="160"/>
      <c r="QH134" s="160"/>
      <c r="QI134" s="160"/>
      <c r="QJ134" s="160"/>
      <c r="QK134" s="160"/>
      <c r="QL134" s="160"/>
      <c r="QM134" s="160"/>
      <c r="QN134" s="160"/>
      <c r="QO134" s="160"/>
      <c r="QP134" s="160"/>
      <c r="QQ134" s="160"/>
      <c r="QR134" s="160"/>
      <c r="QS134" s="160"/>
      <c r="QT134" s="160"/>
      <c r="QU134" s="160"/>
      <c r="QV134" s="160"/>
      <c r="QW134" s="160"/>
      <c r="QX134" s="160"/>
      <c r="QY134" s="160"/>
      <c r="QZ134" s="160"/>
      <c r="RA134" s="160"/>
      <c r="RB134" s="160"/>
      <c r="RC134" s="160"/>
      <c r="RD134" s="160"/>
      <c r="RE134" s="160"/>
      <c r="RF134" s="160"/>
      <c r="RG134" s="160"/>
      <c r="RH134" s="160"/>
      <c r="RI134" s="160"/>
      <c r="RJ134" s="160"/>
      <c r="RK134" s="160"/>
      <c r="RL134" s="160"/>
      <c r="RM134" s="160"/>
      <c r="RN134" s="160"/>
      <c r="RO134" s="160"/>
      <c r="RP134" s="160"/>
      <c r="RQ134" s="160"/>
      <c r="RR134" s="160"/>
      <c r="RS134" s="160"/>
      <c r="RT134" s="160"/>
      <c r="RU134" s="160"/>
      <c r="RV134" s="160"/>
      <c r="RW134" s="160"/>
      <c r="RX134" s="160"/>
      <c r="RY134" s="160"/>
      <c r="RZ134" s="160"/>
      <c r="SA134" s="160"/>
      <c r="SB134" s="160"/>
      <c r="SC134" s="160"/>
      <c r="SD134" s="160"/>
      <c r="SE134" s="160"/>
      <c r="SF134" s="160"/>
      <c r="SG134" s="160"/>
      <c r="SH134" s="160"/>
      <c r="SI134" s="160"/>
      <c r="SJ134" s="160"/>
      <c r="SK134" s="160"/>
      <c r="SL134" s="160"/>
      <c r="SM134" s="160"/>
      <c r="SN134" s="160"/>
      <c r="SO134" s="160"/>
      <c r="SP134" s="160"/>
      <c r="SQ134" s="160"/>
      <c r="SR134" s="160"/>
      <c r="SS134" s="160"/>
      <c r="ST134" s="160"/>
      <c r="SU134" s="160"/>
      <c r="SV134" s="160"/>
      <c r="SW134" s="160"/>
      <c r="SX134" s="160"/>
      <c r="SY134" s="160"/>
      <c r="SZ134" s="160"/>
      <c r="TA134" s="160"/>
      <c r="TB134" s="160"/>
      <c r="TC134" s="160"/>
      <c r="TD134" s="160"/>
      <c r="TE134" s="160"/>
      <c r="TF134" s="160"/>
    </row>
    <row r="135" spans="1:526">
      <c r="A135" s="160"/>
      <c r="B135" s="160"/>
      <c r="C135" s="160"/>
      <c r="D135" s="160"/>
      <c r="E135" s="160"/>
      <c r="F135" s="160"/>
      <c r="G135" s="160"/>
      <c r="H135" s="160"/>
      <c r="I135" s="160"/>
      <c r="J135" s="160"/>
      <c r="K135" s="160"/>
      <c r="L135" s="160"/>
      <c r="M135" s="160"/>
      <c r="N135" s="160"/>
      <c r="O135" s="160"/>
      <c r="P135" s="160"/>
      <c r="Q135" s="160"/>
      <c r="R135" s="160"/>
      <c r="S135" s="160"/>
      <c r="T135" s="160"/>
      <c r="U135" s="160"/>
      <c r="V135" s="160"/>
      <c r="W135" s="160"/>
      <c r="X135" s="160"/>
      <c r="Y135" s="160"/>
      <c r="Z135" s="160"/>
      <c r="AA135" s="160"/>
      <c r="AB135" s="160"/>
      <c r="AC135" s="160"/>
      <c r="AD135" s="160"/>
      <c r="AE135" s="160"/>
      <c r="AF135" s="160"/>
      <c r="AG135" s="160"/>
      <c r="AH135" s="160"/>
      <c r="AI135" s="160"/>
      <c r="AJ135" s="160"/>
      <c r="AK135" s="160"/>
      <c r="AL135" s="160"/>
      <c r="AM135" s="160"/>
      <c r="AN135" s="160"/>
      <c r="AO135" s="160"/>
      <c r="AP135" s="160"/>
      <c r="AQ135" s="160"/>
      <c r="AR135" s="160"/>
      <c r="AS135" s="160"/>
      <c r="AT135" s="160"/>
      <c r="AU135" s="160"/>
      <c r="AV135" s="160"/>
      <c r="AW135" s="160"/>
      <c r="AX135" s="160"/>
      <c r="AY135" s="160"/>
      <c r="AZ135" s="160"/>
      <c r="BA135" s="160"/>
      <c r="BB135" s="160"/>
      <c r="BC135" s="160"/>
      <c r="BD135" s="160"/>
      <c r="BE135" s="160"/>
      <c r="BF135" s="160"/>
      <c r="BG135" s="160"/>
      <c r="BH135" s="160"/>
      <c r="BI135" s="160"/>
      <c r="BJ135" s="160"/>
      <c r="BK135" s="160"/>
      <c r="BL135" s="160"/>
      <c r="BM135" s="160"/>
      <c r="BN135" s="160"/>
      <c r="BO135" s="160"/>
      <c r="BP135" s="160"/>
      <c r="BQ135" s="160"/>
      <c r="BR135" s="160"/>
      <c r="BS135" s="160"/>
      <c r="BT135" s="160"/>
      <c r="BU135" s="160"/>
      <c r="BV135" s="160"/>
      <c r="BW135" s="160"/>
      <c r="BX135" s="160"/>
      <c r="BY135" s="160"/>
      <c r="BZ135" s="160"/>
      <c r="CA135" s="160"/>
      <c r="CB135" s="160"/>
      <c r="CC135" s="160"/>
      <c r="CD135" s="160"/>
      <c r="CE135" s="160"/>
      <c r="CF135" s="160"/>
      <c r="CG135" s="160"/>
      <c r="CH135" s="160"/>
      <c r="CI135" s="160"/>
      <c r="CJ135" s="160"/>
      <c r="CK135" s="160"/>
      <c r="CL135" s="160"/>
      <c r="CM135" s="160"/>
      <c r="CN135" s="160"/>
      <c r="CO135" s="160"/>
      <c r="CP135" s="160"/>
      <c r="CQ135" s="160"/>
      <c r="CR135" s="160"/>
      <c r="CS135" s="160"/>
      <c r="CT135" s="160"/>
      <c r="CU135" s="160"/>
      <c r="CV135" s="160"/>
      <c r="CW135" s="160"/>
      <c r="CX135" s="160"/>
      <c r="CY135" s="160"/>
      <c r="CZ135" s="160"/>
      <c r="DA135" s="160"/>
      <c r="DB135" s="160"/>
      <c r="DC135" s="160"/>
      <c r="DD135" s="160"/>
      <c r="DE135" s="160"/>
      <c r="DF135" s="160"/>
      <c r="DG135" s="160"/>
      <c r="DH135" s="160"/>
      <c r="DI135" s="160"/>
      <c r="DJ135" s="160"/>
      <c r="DK135" s="160"/>
      <c r="DL135" s="160"/>
      <c r="DM135" s="160"/>
      <c r="DN135" s="160"/>
      <c r="DO135" s="160"/>
      <c r="DP135" s="160"/>
      <c r="DQ135" s="160"/>
      <c r="DR135" s="160"/>
      <c r="DS135" s="160"/>
      <c r="DT135" s="160"/>
      <c r="DU135" s="160"/>
      <c r="DV135" s="160"/>
      <c r="DW135" s="160"/>
      <c r="DX135" s="160"/>
      <c r="DY135" s="160"/>
      <c r="DZ135" s="160"/>
      <c r="EA135" s="160"/>
      <c r="EB135" s="160"/>
      <c r="EC135" s="160"/>
      <c r="ED135" s="160"/>
      <c r="EE135" s="160"/>
      <c r="EF135" s="160"/>
      <c r="EG135" s="160"/>
      <c r="EH135" s="160"/>
      <c r="EI135" s="160"/>
      <c r="EJ135" s="160"/>
      <c r="EK135" s="160"/>
      <c r="EL135" s="160"/>
      <c r="EM135" s="160"/>
      <c r="EN135" s="160"/>
      <c r="EO135" s="160"/>
      <c r="EP135" s="160"/>
      <c r="EQ135" s="160"/>
      <c r="ER135" s="160"/>
      <c r="ES135" s="160"/>
      <c r="ET135" s="160"/>
      <c r="EU135" s="160"/>
      <c r="EV135" s="160"/>
      <c r="EW135" s="160"/>
      <c r="EX135" s="160"/>
      <c r="EY135" s="160"/>
      <c r="EZ135" s="160"/>
      <c r="FA135" s="160"/>
      <c r="FB135" s="160"/>
      <c r="FC135" s="160"/>
      <c r="FD135" s="160"/>
      <c r="FE135" s="160"/>
      <c r="FF135" s="160"/>
      <c r="FG135" s="160"/>
      <c r="FH135" s="160"/>
      <c r="FI135" s="160"/>
      <c r="FJ135" s="160"/>
      <c r="FK135" s="160"/>
      <c r="FL135" s="160"/>
      <c r="FM135" s="160"/>
      <c r="FN135" s="160"/>
      <c r="FO135" s="160"/>
      <c r="FP135" s="160"/>
      <c r="FQ135" s="160"/>
      <c r="FR135" s="160"/>
      <c r="FS135" s="160"/>
      <c r="FT135" s="160"/>
      <c r="FU135" s="160"/>
      <c r="FV135" s="160"/>
      <c r="FW135" s="160"/>
      <c r="FX135" s="160"/>
      <c r="FY135" s="160"/>
      <c r="FZ135" s="160"/>
      <c r="GA135" s="160"/>
      <c r="GB135" s="160"/>
      <c r="GC135" s="160"/>
      <c r="GD135" s="160"/>
      <c r="GE135" s="160"/>
      <c r="GF135" s="160"/>
      <c r="GG135" s="160"/>
      <c r="GH135" s="160"/>
      <c r="GI135" s="160"/>
      <c r="GJ135" s="160"/>
      <c r="GK135" s="160"/>
      <c r="GL135" s="160"/>
      <c r="GM135" s="160"/>
      <c r="GN135" s="160"/>
      <c r="GO135" s="160"/>
      <c r="GP135" s="160"/>
      <c r="GQ135" s="160"/>
      <c r="GR135" s="160"/>
      <c r="GS135" s="160"/>
      <c r="GT135" s="160"/>
      <c r="GU135" s="160"/>
      <c r="GV135" s="160"/>
      <c r="GW135" s="160"/>
      <c r="GX135" s="160"/>
      <c r="GY135" s="160"/>
      <c r="GZ135" s="160"/>
      <c r="HA135" s="160"/>
      <c r="HB135" s="160"/>
      <c r="HC135" s="160"/>
      <c r="HD135" s="160"/>
      <c r="HE135" s="160"/>
      <c r="HF135" s="160"/>
      <c r="HG135" s="160"/>
      <c r="HH135" s="160"/>
      <c r="HI135" s="160"/>
      <c r="HJ135" s="160"/>
      <c r="HK135" s="160"/>
      <c r="HL135" s="160"/>
      <c r="HM135" s="160"/>
      <c r="HN135" s="160"/>
      <c r="HO135" s="160"/>
      <c r="HP135" s="160"/>
      <c r="HQ135" s="160"/>
      <c r="HR135" s="160"/>
      <c r="HS135" s="160"/>
      <c r="HT135" s="160"/>
      <c r="HU135" s="160"/>
      <c r="HV135" s="160"/>
      <c r="HW135" s="160"/>
      <c r="HX135" s="160"/>
      <c r="HY135" s="160"/>
      <c r="HZ135" s="160"/>
      <c r="IA135" s="160"/>
      <c r="IB135" s="160"/>
      <c r="IC135" s="160"/>
      <c r="ID135" s="160"/>
      <c r="IE135" s="160"/>
      <c r="IF135" s="160"/>
      <c r="IG135" s="160"/>
      <c r="IH135" s="160"/>
      <c r="II135" s="160"/>
      <c r="IJ135" s="160"/>
      <c r="IK135" s="160"/>
      <c r="IL135" s="160"/>
      <c r="IM135" s="160"/>
      <c r="IN135" s="160"/>
      <c r="IO135" s="160"/>
      <c r="IP135" s="160"/>
      <c r="IQ135" s="160"/>
      <c r="IR135" s="160"/>
      <c r="IS135" s="160"/>
      <c r="IT135" s="160"/>
      <c r="IU135" s="160"/>
      <c r="IV135" s="160"/>
      <c r="IW135" s="160"/>
      <c r="IX135" s="160"/>
      <c r="IY135" s="160"/>
      <c r="IZ135" s="160"/>
      <c r="JA135" s="160"/>
      <c r="JB135" s="160"/>
      <c r="JC135" s="160"/>
      <c r="JD135" s="160"/>
      <c r="JE135" s="160"/>
      <c r="JF135" s="160"/>
      <c r="JG135" s="160"/>
      <c r="JH135" s="160"/>
      <c r="JI135" s="160"/>
      <c r="JJ135" s="160"/>
      <c r="JK135" s="160"/>
      <c r="JL135" s="160"/>
      <c r="JM135" s="160"/>
      <c r="JN135" s="160"/>
      <c r="JO135" s="160"/>
      <c r="JP135" s="160"/>
      <c r="JQ135" s="160"/>
      <c r="JR135" s="160"/>
      <c r="JS135" s="160"/>
      <c r="JT135" s="160"/>
      <c r="JU135" s="160"/>
      <c r="JV135" s="160"/>
      <c r="JW135" s="160"/>
      <c r="JX135" s="160"/>
      <c r="JY135" s="160"/>
      <c r="JZ135" s="160"/>
      <c r="KA135" s="160"/>
      <c r="KB135" s="160"/>
      <c r="KC135" s="160"/>
      <c r="KD135" s="160"/>
      <c r="KE135" s="160"/>
      <c r="KF135" s="160"/>
      <c r="KG135" s="160"/>
      <c r="KH135" s="160"/>
      <c r="KI135" s="160"/>
      <c r="KJ135" s="160"/>
      <c r="KK135" s="160"/>
      <c r="KL135" s="160"/>
      <c r="KM135" s="160"/>
      <c r="KN135" s="160"/>
      <c r="KO135" s="160"/>
      <c r="KP135" s="160"/>
      <c r="KQ135" s="160"/>
      <c r="KR135" s="160"/>
      <c r="KS135" s="160"/>
      <c r="KT135" s="160"/>
      <c r="KU135" s="160"/>
      <c r="KV135" s="160"/>
      <c r="KW135" s="160"/>
      <c r="KX135" s="160"/>
      <c r="KY135" s="160"/>
      <c r="KZ135" s="160"/>
      <c r="LA135" s="160"/>
      <c r="LB135" s="160"/>
      <c r="LC135" s="160"/>
      <c r="LD135" s="160"/>
      <c r="LE135" s="160"/>
      <c r="LF135" s="160"/>
      <c r="LG135" s="160"/>
      <c r="LH135" s="160"/>
      <c r="LI135" s="160"/>
      <c r="LJ135" s="160"/>
      <c r="LK135" s="160"/>
      <c r="LL135" s="160"/>
      <c r="LM135" s="160"/>
      <c r="LN135" s="160"/>
      <c r="LO135" s="160"/>
      <c r="LP135" s="160"/>
      <c r="LQ135" s="160"/>
      <c r="LR135" s="160"/>
      <c r="LS135" s="160"/>
      <c r="LT135" s="160"/>
      <c r="LU135" s="160"/>
      <c r="LV135" s="160"/>
      <c r="LW135" s="160"/>
      <c r="LX135" s="160"/>
      <c r="LY135" s="160"/>
      <c r="LZ135" s="160"/>
      <c r="MA135" s="160"/>
      <c r="MB135" s="160"/>
      <c r="MC135" s="160"/>
      <c r="MD135" s="160"/>
      <c r="ME135" s="160"/>
      <c r="MF135" s="160"/>
      <c r="MG135" s="160"/>
      <c r="MH135" s="160"/>
      <c r="MI135" s="160"/>
      <c r="MJ135" s="160"/>
      <c r="MK135" s="160"/>
      <c r="ML135" s="160"/>
      <c r="MM135" s="160"/>
      <c r="MN135" s="160"/>
      <c r="MO135" s="160"/>
      <c r="MP135" s="160"/>
      <c r="MQ135" s="160"/>
      <c r="MR135" s="160"/>
      <c r="MS135" s="160"/>
      <c r="MT135" s="160"/>
      <c r="MU135" s="160"/>
      <c r="MV135" s="160"/>
      <c r="MW135" s="160"/>
      <c r="MX135" s="160"/>
      <c r="MY135" s="160"/>
      <c r="MZ135" s="160"/>
      <c r="NA135" s="160"/>
      <c r="NB135" s="160"/>
      <c r="NC135" s="160"/>
      <c r="ND135" s="160"/>
      <c r="NE135" s="160"/>
      <c r="NF135" s="160"/>
      <c r="NG135" s="160"/>
      <c r="NH135" s="160"/>
      <c r="NI135" s="160"/>
      <c r="NJ135" s="160"/>
      <c r="NK135" s="160"/>
      <c r="NL135" s="160"/>
      <c r="NM135" s="160"/>
      <c r="NN135" s="160"/>
      <c r="NO135" s="160"/>
      <c r="NP135" s="160"/>
      <c r="NQ135" s="160"/>
      <c r="NR135" s="160"/>
      <c r="NS135" s="160"/>
      <c r="NT135" s="160"/>
      <c r="NU135" s="160"/>
      <c r="NV135" s="160"/>
      <c r="NW135" s="160"/>
      <c r="NX135" s="160"/>
      <c r="NY135" s="160"/>
      <c r="NZ135" s="160"/>
      <c r="OA135" s="160"/>
      <c r="OB135" s="160"/>
      <c r="OC135" s="160"/>
      <c r="OD135" s="160"/>
      <c r="OE135" s="160"/>
      <c r="OF135" s="160"/>
      <c r="OG135" s="160"/>
      <c r="OH135" s="160"/>
      <c r="OI135" s="160"/>
      <c r="OJ135" s="160"/>
      <c r="OK135" s="160"/>
      <c r="OL135" s="160"/>
      <c r="OM135" s="160"/>
      <c r="ON135" s="160"/>
      <c r="OO135" s="160"/>
      <c r="OP135" s="160"/>
      <c r="OQ135" s="160"/>
      <c r="OR135" s="160"/>
      <c r="OS135" s="160"/>
      <c r="OT135" s="160"/>
      <c r="OU135" s="160"/>
      <c r="OV135" s="160"/>
      <c r="OW135" s="160"/>
      <c r="OX135" s="160"/>
      <c r="OY135" s="160"/>
      <c r="OZ135" s="160"/>
      <c r="PA135" s="160"/>
      <c r="PB135" s="160"/>
      <c r="PC135" s="160"/>
      <c r="PD135" s="160"/>
      <c r="PE135" s="160"/>
      <c r="PF135" s="160"/>
      <c r="PG135" s="160"/>
      <c r="PH135" s="160"/>
      <c r="PI135" s="160"/>
      <c r="PJ135" s="160"/>
      <c r="PK135" s="160"/>
      <c r="PL135" s="160"/>
      <c r="PM135" s="160"/>
      <c r="PN135" s="160"/>
      <c r="PO135" s="160"/>
      <c r="PP135" s="160"/>
      <c r="PQ135" s="160"/>
      <c r="PR135" s="160"/>
      <c r="PS135" s="160"/>
      <c r="PT135" s="160"/>
      <c r="PU135" s="160"/>
      <c r="PV135" s="160"/>
      <c r="PW135" s="160"/>
      <c r="PX135" s="160"/>
      <c r="PY135" s="160"/>
      <c r="PZ135" s="160"/>
      <c r="QA135" s="160"/>
      <c r="QB135" s="160"/>
      <c r="QC135" s="160"/>
      <c r="QD135" s="160"/>
      <c r="QE135" s="160"/>
      <c r="QF135" s="160"/>
      <c r="QG135" s="160"/>
      <c r="QH135" s="160"/>
      <c r="QI135" s="160"/>
      <c r="QJ135" s="160"/>
      <c r="QK135" s="160"/>
      <c r="QL135" s="160"/>
      <c r="QM135" s="160"/>
      <c r="QN135" s="160"/>
      <c r="QO135" s="160"/>
      <c r="QP135" s="160"/>
      <c r="QQ135" s="160"/>
      <c r="QR135" s="160"/>
      <c r="QS135" s="160"/>
      <c r="QT135" s="160"/>
      <c r="QU135" s="160"/>
      <c r="QV135" s="160"/>
      <c r="QW135" s="160"/>
      <c r="QX135" s="160"/>
      <c r="QY135" s="160"/>
      <c r="QZ135" s="160"/>
      <c r="RA135" s="160"/>
      <c r="RB135" s="160"/>
      <c r="RC135" s="160"/>
      <c r="RD135" s="160"/>
      <c r="RE135" s="160"/>
      <c r="RF135" s="160"/>
      <c r="RG135" s="160"/>
      <c r="RH135" s="160"/>
      <c r="RI135" s="160"/>
      <c r="RJ135" s="160"/>
      <c r="RK135" s="160"/>
      <c r="RL135" s="160"/>
      <c r="RM135" s="160"/>
      <c r="RN135" s="160"/>
      <c r="RO135" s="160"/>
      <c r="RP135" s="160"/>
      <c r="RQ135" s="160"/>
      <c r="RR135" s="160"/>
      <c r="RS135" s="160"/>
      <c r="RT135" s="160"/>
      <c r="RU135" s="160"/>
      <c r="RV135" s="160"/>
      <c r="RW135" s="160"/>
      <c r="RX135" s="160"/>
      <c r="RY135" s="160"/>
      <c r="RZ135" s="160"/>
      <c r="SA135" s="160"/>
      <c r="SB135" s="160"/>
      <c r="SC135" s="160"/>
      <c r="SD135" s="160"/>
      <c r="SE135" s="160"/>
      <c r="SF135" s="160"/>
      <c r="SG135" s="160"/>
      <c r="SH135" s="160"/>
      <c r="SI135" s="160"/>
      <c r="SJ135" s="160"/>
      <c r="SK135" s="160"/>
      <c r="SL135" s="160"/>
      <c r="SM135" s="160"/>
      <c r="SN135" s="160"/>
      <c r="SO135" s="160"/>
      <c r="SP135" s="160"/>
      <c r="SQ135" s="160"/>
      <c r="SR135" s="160"/>
      <c r="SS135" s="160"/>
      <c r="ST135" s="160"/>
      <c r="SU135" s="160"/>
      <c r="SV135" s="160"/>
      <c r="SW135" s="160"/>
      <c r="SX135" s="160"/>
      <c r="SY135" s="160"/>
      <c r="SZ135" s="160"/>
      <c r="TA135" s="160"/>
      <c r="TB135" s="160"/>
      <c r="TC135" s="160"/>
      <c r="TD135" s="160"/>
      <c r="TE135" s="160"/>
      <c r="TF135" s="160"/>
    </row>
    <row r="136" spans="1:526">
      <c r="A136" s="160"/>
      <c r="B136" s="160"/>
      <c r="C136" s="160"/>
      <c r="D136" s="160"/>
      <c r="E136" s="160"/>
      <c r="F136" s="160"/>
      <c r="G136" s="160"/>
      <c r="H136" s="160"/>
      <c r="I136" s="160"/>
      <c r="J136" s="160"/>
      <c r="K136" s="160"/>
      <c r="L136" s="160"/>
      <c r="M136" s="160"/>
      <c r="N136" s="160"/>
      <c r="O136" s="160"/>
      <c r="P136" s="160"/>
      <c r="Q136" s="160"/>
      <c r="R136" s="160"/>
      <c r="S136" s="160"/>
      <c r="T136" s="160"/>
      <c r="U136" s="160"/>
      <c r="V136" s="160"/>
      <c r="W136" s="160"/>
      <c r="X136" s="160"/>
      <c r="Y136" s="160"/>
      <c r="Z136" s="160"/>
      <c r="AA136" s="160"/>
      <c r="AB136" s="160"/>
      <c r="AC136" s="160"/>
      <c r="AD136" s="160"/>
      <c r="AE136" s="160"/>
      <c r="AF136" s="160"/>
      <c r="AG136" s="160"/>
      <c r="AH136" s="160"/>
      <c r="AI136" s="160"/>
      <c r="AJ136" s="160"/>
      <c r="AK136" s="160"/>
      <c r="AL136" s="160"/>
      <c r="AM136" s="160"/>
      <c r="AN136" s="160"/>
      <c r="AO136" s="160"/>
      <c r="AP136" s="160"/>
      <c r="AQ136" s="160"/>
      <c r="AR136" s="160"/>
      <c r="AS136" s="160"/>
      <c r="AT136" s="160"/>
      <c r="AU136" s="160"/>
      <c r="AV136" s="160"/>
      <c r="AW136" s="160"/>
      <c r="AX136" s="160"/>
      <c r="AY136" s="160"/>
      <c r="AZ136" s="160"/>
      <c r="BA136" s="160"/>
      <c r="BB136" s="160"/>
      <c r="BC136" s="160"/>
      <c r="BD136" s="160"/>
      <c r="BE136" s="160"/>
      <c r="BF136" s="160"/>
      <c r="BG136" s="160"/>
      <c r="BH136" s="160"/>
      <c r="BI136" s="160"/>
      <c r="BJ136" s="160"/>
      <c r="BK136" s="160"/>
      <c r="BL136" s="160"/>
      <c r="BM136" s="160"/>
      <c r="BN136" s="160"/>
      <c r="BO136" s="160"/>
      <c r="BP136" s="160"/>
      <c r="BQ136" s="160"/>
      <c r="BR136" s="160"/>
      <c r="BS136" s="160"/>
      <c r="BT136" s="160"/>
      <c r="BU136" s="160"/>
      <c r="BV136" s="160"/>
      <c r="BW136" s="160"/>
      <c r="BX136" s="160"/>
      <c r="BY136" s="160"/>
      <c r="BZ136" s="160"/>
      <c r="CA136" s="160"/>
      <c r="CB136" s="160"/>
      <c r="CC136" s="160"/>
      <c r="CD136" s="160"/>
      <c r="CE136" s="160"/>
      <c r="CF136" s="160"/>
      <c r="CG136" s="160"/>
      <c r="CH136" s="160"/>
      <c r="CI136" s="160"/>
      <c r="CJ136" s="160"/>
      <c r="CK136" s="160"/>
      <c r="CL136" s="160"/>
      <c r="CM136" s="160"/>
      <c r="CN136" s="160"/>
      <c r="CO136" s="160"/>
      <c r="CP136" s="160"/>
      <c r="CQ136" s="160"/>
      <c r="CR136" s="160"/>
      <c r="CS136" s="160"/>
      <c r="CT136" s="160"/>
      <c r="CU136" s="160"/>
      <c r="CV136" s="160"/>
      <c r="CW136" s="160"/>
      <c r="CX136" s="160"/>
      <c r="CY136" s="160"/>
      <c r="CZ136" s="160"/>
      <c r="DA136" s="160"/>
      <c r="DB136" s="160"/>
      <c r="DC136" s="160"/>
      <c r="DD136" s="160"/>
      <c r="DE136" s="160"/>
      <c r="DF136" s="160"/>
      <c r="DG136" s="160"/>
      <c r="DH136" s="160"/>
      <c r="DI136" s="160"/>
      <c r="DJ136" s="160"/>
      <c r="DK136" s="160"/>
      <c r="DL136" s="160"/>
      <c r="DM136" s="160"/>
      <c r="DN136" s="160"/>
      <c r="DO136" s="160"/>
      <c r="DP136" s="160"/>
      <c r="DQ136" s="160"/>
      <c r="DR136" s="160"/>
      <c r="DS136" s="160"/>
      <c r="DT136" s="160"/>
      <c r="DU136" s="160"/>
      <c r="DV136" s="160"/>
      <c r="DW136" s="160"/>
      <c r="DX136" s="160"/>
      <c r="DY136" s="160"/>
      <c r="DZ136" s="160"/>
      <c r="EA136" s="160"/>
      <c r="EB136" s="160"/>
      <c r="EC136" s="160"/>
      <c r="ED136" s="160"/>
      <c r="EE136" s="160"/>
      <c r="EF136" s="160"/>
      <c r="EG136" s="160"/>
      <c r="EH136" s="160"/>
      <c r="EI136" s="160"/>
      <c r="EJ136" s="160"/>
      <c r="EK136" s="160"/>
      <c r="EL136" s="160"/>
      <c r="EM136" s="160"/>
      <c r="EN136" s="160"/>
      <c r="EO136" s="160"/>
      <c r="EP136" s="160"/>
      <c r="EQ136" s="160"/>
      <c r="ER136" s="160"/>
      <c r="ES136" s="160"/>
      <c r="ET136" s="160"/>
      <c r="EU136" s="160"/>
      <c r="EV136" s="160"/>
      <c r="EW136" s="160"/>
      <c r="EX136" s="160"/>
      <c r="EY136" s="160"/>
      <c r="EZ136" s="160"/>
      <c r="FA136" s="160"/>
      <c r="FB136" s="160"/>
      <c r="FC136" s="160"/>
      <c r="FD136" s="160"/>
      <c r="FE136" s="160"/>
      <c r="FF136" s="160"/>
      <c r="FG136" s="160"/>
      <c r="FH136" s="160"/>
      <c r="FI136" s="160"/>
      <c r="FJ136" s="160"/>
      <c r="FK136" s="160"/>
      <c r="FL136" s="160"/>
      <c r="FM136" s="160"/>
      <c r="FN136" s="160"/>
      <c r="FO136" s="160"/>
      <c r="FP136" s="160"/>
      <c r="FQ136" s="160"/>
      <c r="FR136" s="160"/>
      <c r="FS136" s="160"/>
      <c r="FT136" s="160"/>
      <c r="FU136" s="160"/>
      <c r="FV136" s="160"/>
      <c r="FW136" s="160"/>
      <c r="FX136" s="160"/>
      <c r="FY136" s="160"/>
      <c r="FZ136" s="160"/>
      <c r="GA136" s="160"/>
      <c r="GB136" s="160"/>
      <c r="GC136" s="160"/>
      <c r="GD136" s="160"/>
      <c r="GE136" s="160"/>
      <c r="GF136" s="160"/>
      <c r="GG136" s="160"/>
      <c r="GH136" s="160"/>
      <c r="GI136" s="160"/>
      <c r="GJ136" s="160"/>
      <c r="GK136" s="160"/>
      <c r="GL136" s="160"/>
      <c r="GM136" s="160"/>
      <c r="GN136" s="160"/>
      <c r="GO136" s="160"/>
      <c r="GP136" s="160"/>
      <c r="GQ136" s="160"/>
      <c r="GR136" s="160"/>
      <c r="GS136" s="160"/>
      <c r="GT136" s="160"/>
      <c r="GU136" s="160"/>
      <c r="GV136" s="160"/>
      <c r="GW136" s="160"/>
      <c r="GX136" s="160"/>
      <c r="GY136" s="160"/>
      <c r="GZ136" s="160"/>
      <c r="HA136" s="160"/>
      <c r="HB136" s="160"/>
      <c r="HC136" s="160"/>
      <c r="HD136" s="160"/>
      <c r="HE136" s="160"/>
      <c r="HF136" s="160"/>
      <c r="HG136" s="160"/>
      <c r="HH136" s="160"/>
      <c r="HI136" s="160"/>
      <c r="HJ136" s="160"/>
      <c r="HK136" s="160"/>
      <c r="HL136" s="160"/>
      <c r="HM136" s="160"/>
      <c r="HN136" s="160"/>
      <c r="HO136" s="160"/>
      <c r="HP136" s="160"/>
      <c r="HQ136" s="160"/>
      <c r="HR136" s="160"/>
      <c r="HS136" s="160"/>
      <c r="HT136" s="160"/>
      <c r="HU136" s="160"/>
      <c r="HV136" s="160"/>
      <c r="HW136" s="160"/>
      <c r="HX136" s="160"/>
      <c r="HY136" s="160"/>
      <c r="HZ136" s="160"/>
      <c r="IA136" s="160"/>
      <c r="IB136" s="160"/>
      <c r="IC136" s="160"/>
      <c r="ID136" s="160"/>
      <c r="IE136" s="160"/>
      <c r="IF136" s="160"/>
      <c r="IG136" s="160"/>
      <c r="IH136" s="160"/>
      <c r="II136" s="160"/>
      <c r="IJ136" s="160"/>
      <c r="IK136" s="160"/>
      <c r="IL136" s="160"/>
      <c r="IM136" s="160"/>
      <c r="IN136" s="160"/>
      <c r="IO136" s="160"/>
      <c r="IP136" s="160"/>
      <c r="IQ136" s="160"/>
      <c r="IR136" s="160"/>
      <c r="IS136" s="160"/>
      <c r="IT136" s="160"/>
      <c r="IU136" s="160"/>
      <c r="IV136" s="160"/>
      <c r="IW136" s="160"/>
      <c r="IX136" s="160"/>
      <c r="IY136" s="160"/>
      <c r="IZ136" s="160"/>
      <c r="JA136" s="160"/>
      <c r="JB136" s="160"/>
      <c r="JC136" s="160"/>
      <c r="JD136" s="160"/>
      <c r="JE136" s="160"/>
      <c r="JF136" s="160"/>
      <c r="JG136" s="160"/>
      <c r="JH136" s="160"/>
      <c r="JI136" s="160"/>
      <c r="JJ136" s="160"/>
      <c r="JK136" s="160"/>
      <c r="JL136" s="160"/>
      <c r="JM136" s="160"/>
      <c r="JN136" s="160"/>
      <c r="JO136" s="160"/>
      <c r="JP136" s="160"/>
      <c r="JQ136" s="160"/>
      <c r="JR136" s="160"/>
      <c r="JS136" s="160"/>
      <c r="JT136" s="160"/>
      <c r="JU136" s="160"/>
      <c r="JV136" s="160"/>
      <c r="JW136" s="160"/>
      <c r="JX136" s="160"/>
      <c r="JY136" s="160"/>
      <c r="JZ136" s="160"/>
      <c r="KA136" s="160"/>
      <c r="KB136" s="160"/>
      <c r="KC136" s="160"/>
      <c r="KD136" s="160"/>
      <c r="KE136" s="160"/>
      <c r="KF136" s="160"/>
      <c r="KG136" s="160"/>
      <c r="KH136" s="160"/>
      <c r="KI136" s="160"/>
      <c r="KJ136" s="160"/>
      <c r="KK136" s="160"/>
      <c r="KL136" s="160"/>
      <c r="KM136" s="160"/>
      <c r="KN136" s="160"/>
      <c r="KO136" s="160"/>
      <c r="KP136" s="160"/>
      <c r="KQ136" s="160"/>
      <c r="KR136" s="160"/>
      <c r="KS136" s="160"/>
      <c r="KT136" s="160"/>
      <c r="KU136" s="160"/>
      <c r="KV136" s="160"/>
      <c r="KW136" s="160"/>
      <c r="KX136" s="160"/>
      <c r="KY136" s="160"/>
      <c r="KZ136" s="160"/>
      <c r="LA136" s="160"/>
      <c r="LB136" s="160"/>
      <c r="LC136" s="160"/>
      <c r="LD136" s="160"/>
      <c r="LE136" s="160"/>
      <c r="LF136" s="160"/>
      <c r="LG136" s="160"/>
      <c r="LH136" s="160"/>
      <c r="LI136" s="160"/>
      <c r="LJ136" s="160"/>
      <c r="LK136" s="160"/>
      <c r="LL136" s="160"/>
      <c r="LM136" s="160"/>
      <c r="LN136" s="160"/>
      <c r="LO136" s="160"/>
      <c r="LP136" s="160"/>
      <c r="LQ136" s="160"/>
      <c r="LR136" s="160"/>
      <c r="LS136" s="160"/>
      <c r="LT136" s="160"/>
      <c r="LU136" s="160"/>
      <c r="LV136" s="160"/>
      <c r="LW136" s="160"/>
      <c r="LX136" s="160"/>
      <c r="LY136" s="160"/>
      <c r="LZ136" s="160"/>
      <c r="MA136" s="160"/>
      <c r="MB136" s="160"/>
      <c r="MC136" s="160"/>
      <c r="MD136" s="160"/>
      <c r="ME136" s="160"/>
      <c r="MF136" s="160"/>
      <c r="MG136" s="160"/>
      <c r="MH136" s="160"/>
      <c r="MI136" s="160"/>
      <c r="MJ136" s="160"/>
      <c r="MK136" s="160"/>
      <c r="ML136" s="160"/>
      <c r="MM136" s="160"/>
      <c r="MN136" s="160"/>
      <c r="MO136" s="160"/>
      <c r="MP136" s="160"/>
      <c r="MQ136" s="160"/>
      <c r="MR136" s="160"/>
      <c r="MS136" s="160"/>
      <c r="MT136" s="160"/>
      <c r="MU136" s="160"/>
      <c r="MV136" s="160"/>
      <c r="MW136" s="160"/>
      <c r="MX136" s="160"/>
      <c r="MY136" s="160"/>
      <c r="MZ136" s="160"/>
      <c r="NA136" s="160"/>
      <c r="NB136" s="160"/>
      <c r="NC136" s="160"/>
      <c r="ND136" s="160"/>
      <c r="NE136" s="160"/>
      <c r="NF136" s="160"/>
      <c r="NG136" s="160"/>
      <c r="NH136" s="160"/>
      <c r="NI136" s="160"/>
      <c r="NJ136" s="160"/>
      <c r="NK136" s="160"/>
      <c r="NL136" s="160"/>
      <c r="NM136" s="160"/>
      <c r="NN136" s="160"/>
      <c r="NO136" s="160"/>
      <c r="NP136" s="160"/>
      <c r="NQ136" s="160"/>
      <c r="NR136" s="160"/>
      <c r="NS136" s="160"/>
      <c r="NT136" s="160"/>
      <c r="NU136" s="160"/>
      <c r="NV136" s="160"/>
      <c r="NW136" s="160"/>
      <c r="NX136" s="160"/>
      <c r="NY136" s="160"/>
      <c r="NZ136" s="160"/>
      <c r="OA136" s="160"/>
      <c r="OB136" s="160"/>
      <c r="OC136" s="160"/>
      <c r="OD136" s="160"/>
      <c r="OE136" s="160"/>
      <c r="OF136" s="160"/>
      <c r="OG136" s="160"/>
      <c r="OH136" s="160"/>
      <c r="OI136" s="160"/>
      <c r="OJ136" s="160"/>
      <c r="OK136" s="160"/>
      <c r="OL136" s="160"/>
      <c r="OM136" s="160"/>
      <c r="ON136" s="160"/>
      <c r="OO136" s="160"/>
      <c r="OP136" s="160"/>
      <c r="OQ136" s="160"/>
      <c r="OR136" s="160"/>
      <c r="OS136" s="160"/>
      <c r="OT136" s="160"/>
      <c r="OU136" s="160"/>
      <c r="OV136" s="160"/>
      <c r="OW136" s="160"/>
      <c r="OX136" s="160"/>
      <c r="OY136" s="160"/>
      <c r="OZ136" s="160"/>
      <c r="PA136" s="160"/>
      <c r="PB136" s="160"/>
      <c r="PC136" s="160"/>
      <c r="PD136" s="160"/>
      <c r="PE136" s="160"/>
      <c r="PF136" s="160"/>
      <c r="PG136" s="160"/>
      <c r="PH136" s="160"/>
      <c r="PI136" s="160"/>
      <c r="PJ136" s="160"/>
      <c r="PK136" s="160"/>
      <c r="PL136" s="160"/>
      <c r="PM136" s="160"/>
      <c r="PN136" s="160"/>
      <c r="PO136" s="160"/>
      <c r="PP136" s="160"/>
      <c r="PQ136" s="160"/>
      <c r="PR136" s="160"/>
      <c r="PS136" s="160"/>
      <c r="PT136" s="160"/>
      <c r="PU136" s="160"/>
      <c r="PV136" s="160"/>
      <c r="PW136" s="160"/>
      <c r="PX136" s="160"/>
      <c r="PY136" s="160"/>
      <c r="PZ136" s="160"/>
      <c r="QA136" s="160"/>
      <c r="QB136" s="160"/>
      <c r="QC136" s="160"/>
      <c r="QD136" s="160"/>
      <c r="QE136" s="160"/>
      <c r="QF136" s="160"/>
      <c r="QG136" s="160"/>
      <c r="QH136" s="160"/>
      <c r="QI136" s="160"/>
      <c r="QJ136" s="160"/>
      <c r="QK136" s="160"/>
      <c r="QL136" s="160"/>
      <c r="QM136" s="160"/>
      <c r="QN136" s="160"/>
      <c r="QO136" s="160"/>
      <c r="QP136" s="160"/>
      <c r="QQ136" s="160"/>
      <c r="QR136" s="160"/>
      <c r="QS136" s="160"/>
      <c r="QT136" s="160"/>
      <c r="QU136" s="160"/>
      <c r="QV136" s="160"/>
      <c r="QW136" s="160"/>
      <c r="QX136" s="160"/>
      <c r="QY136" s="160"/>
      <c r="QZ136" s="160"/>
      <c r="RA136" s="160"/>
      <c r="RB136" s="160"/>
      <c r="RC136" s="160"/>
      <c r="RD136" s="160"/>
      <c r="RE136" s="160"/>
      <c r="RF136" s="160"/>
      <c r="RG136" s="160"/>
      <c r="RH136" s="160"/>
      <c r="RI136" s="160"/>
      <c r="RJ136" s="160"/>
      <c r="RK136" s="160"/>
      <c r="RL136" s="160"/>
      <c r="RM136" s="160"/>
      <c r="RN136" s="160"/>
      <c r="RO136" s="160"/>
      <c r="RP136" s="160"/>
      <c r="RQ136" s="160"/>
      <c r="RR136" s="160"/>
      <c r="RS136" s="160"/>
      <c r="RT136" s="160"/>
      <c r="RU136" s="160"/>
      <c r="RV136" s="160"/>
      <c r="RW136" s="160"/>
      <c r="RX136" s="160"/>
      <c r="RY136" s="160"/>
      <c r="RZ136" s="160"/>
      <c r="SA136" s="160"/>
      <c r="SB136" s="160"/>
      <c r="SC136" s="160"/>
      <c r="SD136" s="160"/>
      <c r="SE136" s="160"/>
      <c r="SF136" s="160"/>
      <c r="SG136" s="160"/>
      <c r="SH136" s="160"/>
      <c r="SI136" s="160"/>
      <c r="SJ136" s="160"/>
      <c r="SK136" s="160"/>
      <c r="SL136" s="160"/>
      <c r="SM136" s="160"/>
      <c r="SN136" s="160"/>
      <c r="SO136" s="160"/>
      <c r="SP136" s="160"/>
      <c r="SQ136" s="160"/>
      <c r="SR136" s="160"/>
      <c r="SS136" s="160"/>
      <c r="ST136" s="160"/>
      <c r="SU136" s="160"/>
      <c r="SV136" s="160"/>
      <c r="SW136" s="160"/>
      <c r="SX136" s="160"/>
      <c r="SY136" s="160"/>
      <c r="SZ136" s="160"/>
      <c r="TA136" s="160"/>
      <c r="TB136" s="160"/>
      <c r="TC136" s="160"/>
      <c r="TD136" s="160"/>
      <c r="TE136" s="160"/>
      <c r="TF136" s="160"/>
    </row>
    <row r="137" spans="1:526">
      <c r="A137" s="160"/>
      <c r="B137" s="160"/>
      <c r="C137" s="160"/>
      <c r="D137" s="160"/>
      <c r="E137" s="160"/>
      <c r="F137" s="160"/>
      <c r="G137" s="160"/>
      <c r="H137" s="160"/>
      <c r="I137" s="160"/>
      <c r="J137" s="160"/>
      <c r="K137" s="160"/>
      <c r="L137" s="160"/>
      <c r="M137" s="160"/>
      <c r="N137" s="160"/>
      <c r="O137" s="160"/>
      <c r="P137" s="160"/>
      <c r="Q137" s="160"/>
      <c r="R137" s="160"/>
      <c r="S137" s="160"/>
      <c r="T137" s="160"/>
      <c r="U137" s="160"/>
      <c r="V137" s="160"/>
      <c r="W137" s="160"/>
      <c r="X137" s="160"/>
      <c r="Y137" s="160"/>
      <c r="Z137" s="160"/>
      <c r="AA137" s="160"/>
      <c r="AB137" s="160"/>
      <c r="AC137" s="160"/>
      <c r="AD137" s="160"/>
      <c r="AE137" s="160"/>
      <c r="AF137" s="160"/>
      <c r="AG137" s="160"/>
      <c r="AH137" s="160"/>
      <c r="AI137" s="160"/>
      <c r="AJ137" s="160"/>
      <c r="AK137" s="160"/>
      <c r="AL137" s="160"/>
      <c r="AM137" s="160"/>
      <c r="AN137" s="160"/>
      <c r="AO137" s="160"/>
      <c r="AP137" s="160"/>
      <c r="AQ137" s="160"/>
      <c r="AR137" s="160"/>
      <c r="AS137" s="160"/>
      <c r="AT137" s="160"/>
      <c r="AU137" s="160"/>
      <c r="AV137" s="160"/>
      <c r="AW137" s="160"/>
      <c r="AX137" s="160"/>
      <c r="AY137" s="160"/>
      <c r="AZ137" s="160"/>
      <c r="BA137" s="160"/>
      <c r="BB137" s="160"/>
      <c r="BC137" s="160"/>
      <c r="BD137" s="160"/>
      <c r="BE137" s="160"/>
      <c r="BF137" s="160"/>
      <c r="BG137" s="160"/>
      <c r="BH137" s="160"/>
      <c r="BI137" s="160"/>
      <c r="BJ137" s="160"/>
      <c r="BK137" s="160"/>
      <c r="BL137" s="160"/>
      <c r="BM137" s="160"/>
      <c r="BN137" s="160"/>
      <c r="BO137" s="160"/>
      <c r="BP137" s="160"/>
      <c r="BQ137" s="160"/>
      <c r="BR137" s="160"/>
      <c r="BS137" s="160"/>
      <c r="BT137" s="160"/>
      <c r="BU137" s="160"/>
      <c r="BV137" s="160"/>
      <c r="BW137" s="160"/>
      <c r="BX137" s="160"/>
      <c r="BY137" s="160"/>
      <c r="BZ137" s="160"/>
      <c r="CA137" s="160"/>
      <c r="CB137" s="160"/>
      <c r="CC137" s="160"/>
      <c r="CD137" s="160"/>
      <c r="CE137" s="160"/>
      <c r="CF137" s="160"/>
      <c r="CG137" s="160"/>
      <c r="CH137" s="160"/>
      <c r="CI137" s="160"/>
      <c r="CJ137" s="160"/>
      <c r="CK137" s="160"/>
      <c r="CL137" s="160"/>
      <c r="CM137" s="160"/>
      <c r="CN137" s="160"/>
      <c r="CO137" s="160"/>
      <c r="CP137" s="160"/>
      <c r="CQ137" s="160"/>
      <c r="CR137" s="160"/>
      <c r="CS137" s="160"/>
      <c r="CT137" s="160"/>
      <c r="CU137" s="160"/>
      <c r="CV137" s="160"/>
      <c r="CW137" s="160"/>
      <c r="CX137" s="160"/>
      <c r="CY137" s="160"/>
      <c r="CZ137" s="160"/>
      <c r="DA137" s="160"/>
      <c r="DB137" s="160"/>
      <c r="DC137" s="160"/>
      <c r="DD137" s="160"/>
      <c r="DE137" s="160"/>
      <c r="DF137" s="160"/>
      <c r="DG137" s="160"/>
      <c r="DH137" s="160"/>
      <c r="DI137" s="160"/>
      <c r="DJ137" s="160"/>
      <c r="DK137" s="160"/>
      <c r="DL137" s="160"/>
      <c r="DM137" s="160"/>
      <c r="DN137" s="160"/>
      <c r="DO137" s="160"/>
      <c r="DP137" s="160"/>
      <c r="DQ137" s="160"/>
      <c r="DR137" s="160"/>
      <c r="DS137" s="160"/>
      <c r="DT137" s="160"/>
      <c r="DU137" s="160"/>
      <c r="DV137" s="160"/>
      <c r="DW137" s="160"/>
      <c r="DX137" s="160"/>
      <c r="DY137" s="160"/>
      <c r="DZ137" s="160"/>
      <c r="EA137" s="160"/>
      <c r="EB137" s="160"/>
      <c r="EC137" s="160"/>
      <c r="ED137" s="160"/>
      <c r="EE137" s="160"/>
      <c r="EF137" s="160"/>
      <c r="EG137" s="160"/>
      <c r="EH137" s="160"/>
      <c r="EI137" s="160"/>
      <c r="EJ137" s="160"/>
      <c r="EK137" s="160"/>
      <c r="EL137" s="160"/>
      <c r="EM137" s="160"/>
      <c r="EN137" s="160"/>
      <c r="EO137" s="160"/>
      <c r="EP137" s="160"/>
      <c r="EQ137" s="160"/>
      <c r="ER137" s="160"/>
      <c r="ES137" s="160"/>
      <c r="ET137" s="160"/>
      <c r="EU137" s="160"/>
      <c r="EV137" s="160"/>
      <c r="EW137" s="160"/>
      <c r="EX137" s="160"/>
      <c r="EY137" s="160"/>
      <c r="EZ137" s="160"/>
      <c r="FA137" s="160"/>
      <c r="FB137" s="160"/>
      <c r="FC137" s="160"/>
      <c r="FD137" s="160"/>
      <c r="FE137" s="160"/>
      <c r="FF137" s="160"/>
      <c r="FG137" s="160"/>
      <c r="FH137" s="160"/>
      <c r="FI137" s="160"/>
      <c r="FJ137" s="160"/>
      <c r="FK137" s="160"/>
      <c r="FL137" s="160"/>
      <c r="FM137" s="160"/>
      <c r="FN137" s="160"/>
      <c r="FO137" s="160"/>
      <c r="FP137" s="160"/>
      <c r="FQ137" s="160"/>
      <c r="FR137" s="160"/>
      <c r="FS137" s="160"/>
      <c r="FT137" s="160"/>
      <c r="FU137" s="160"/>
      <c r="FV137" s="160"/>
      <c r="FW137" s="160"/>
      <c r="FX137" s="160"/>
      <c r="FY137" s="160"/>
      <c r="FZ137" s="160"/>
      <c r="GA137" s="160"/>
      <c r="GB137" s="160"/>
      <c r="GC137" s="160"/>
      <c r="GD137" s="160"/>
      <c r="GE137" s="160"/>
      <c r="GF137" s="160"/>
      <c r="GG137" s="160"/>
      <c r="GH137" s="160"/>
      <c r="GI137" s="160"/>
      <c r="GJ137" s="160"/>
      <c r="GK137" s="160"/>
      <c r="GL137" s="160"/>
      <c r="GM137" s="160"/>
      <c r="GN137" s="160"/>
      <c r="GO137" s="160"/>
      <c r="GP137" s="160"/>
      <c r="GQ137" s="160"/>
      <c r="GR137" s="160"/>
      <c r="GS137" s="160"/>
      <c r="GT137" s="160"/>
      <c r="GU137" s="160"/>
      <c r="GV137" s="160"/>
      <c r="GW137" s="160"/>
      <c r="GX137" s="160"/>
      <c r="GY137" s="160"/>
      <c r="GZ137" s="160"/>
      <c r="HA137" s="160"/>
      <c r="HB137" s="160"/>
      <c r="HC137" s="160"/>
      <c r="HD137" s="160"/>
      <c r="HE137" s="160"/>
      <c r="HF137" s="160"/>
      <c r="HG137" s="160"/>
      <c r="HH137" s="160"/>
      <c r="HI137" s="160"/>
      <c r="HJ137" s="160"/>
      <c r="HK137" s="160"/>
      <c r="HL137" s="160"/>
      <c r="HM137" s="160"/>
      <c r="HN137" s="160"/>
      <c r="HO137" s="160"/>
      <c r="HP137" s="160"/>
      <c r="HQ137" s="160"/>
      <c r="HR137" s="160"/>
      <c r="HS137" s="160"/>
      <c r="HT137" s="160"/>
      <c r="HU137" s="160"/>
      <c r="HV137" s="160"/>
      <c r="HW137" s="160"/>
      <c r="HX137" s="160"/>
      <c r="HY137" s="160"/>
      <c r="HZ137" s="160"/>
      <c r="IA137" s="160"/>
      <c r="IB137" s="160"/>
      <c r="IC137" s="160"/>
      <c r="ID137" s="160"/>
      <c r="IE137" s="160"/>
      <c r="IF137" s="160"/>
      <c r="IG137" s="160"/>
      <c r="IH137" s="160"/>
      <c r="II137" s="160"/>
      <c r="IJ137" s="160"/>
      <c r="IK137" s="160"/>
      <c r="IL137" s="160"/>
      <c r="IM137" s="160"/>
      <c r="IN137" s="160"/>
      <c r="IO137" s="160"/>
      <c r="IP137" s="160"/>
      <c r="IQ137" s="160"/>
      <c r="IR137" s="160"/>
      <c r="IS137" s="160"/>
      <c r="IT137" s="160"/>
      <c r="IU137" s="160"/>
      <c r="IV137" s="160"/>
      <c r="IW137" s="160"/>
      <c r="IX137" s="160"/>
      <c r="IY137" s="160"/>
      <c r="IZ137" s="160"/>
      <c r="JA137" s="160"/>
      <c r="JB137" s="160"/>
      <c r="JC137" s="160"/>
      <c r="JD137" s="160"/>
      <c r="JE137" s="160"/>
      <c r="JF137" s="160"/>
      <c r="JG137" s="160"/>
      <c r="JH137" s="160"/>
      <c r="JI137" s="160"/>
      <c r="JJ137" s="160"/>
      <c r="JK137" s="160"/>
      <c r="JL137" s="160"/>
      <c r="JM137" s="160"/>
      <c r="JN137" s="160"/>
      <c r="JO137" s="160"/>
      <c r="JP137" s="160"/>
      <c r="JQ137" s="160"/>
      <c r="JR137" s="160"/>
      <c r="JS137" s="160"/>
      <c r="JT137" s="160"/>
      <c r="JU137" s="160"/>
      <c r="JV137" s="160"/>
      <c r="JW137" s="160"/>
      <c r="JX137" s="160"/>
      <c r="JY137" s="160"/>
      <c r="JZ137" s="160"/>
      <c r="KA137" s="160"/>
      <c r="KB137" s="160"/>
      <c r="KC137" s="160"/>
      <c r="KD137" s="160"/>
      <c r="KE137" s="160"/>
      <c r="KF137" s="160"/>
      <c r="KG137" s="160"/>
      <c r="KH137" s="160"/>
      <c r="KI137" s="160"/>
      <c r="KJ137" s="160"/>
      <c r="KK137" s="160"/>
      <c r="KL137" s="160"/>
      <c r="KM137" s="160"/>
      <c r="KN137" s="160"/>
      <c r="KO137" s="160"/>
      <c r="KP137" s="160"/>
      <c r="KQ137" s="160"/>
      <c r="KR137" s="160"/>
      <c r="KS137" s="160"/>
      <c r="KT137" s="160"/>
      <c r="KU137" s="160"/>
      <c r="KV137" s="160"/>
      <c r="KW137" s="160"/>
      <c r="KX137" s="160"/>
      <c r="KY137" s="160"/>
      <c r="KZ137" s="160"/>
      <c r="LA137" s="160"/>
      <c r="LB137" s="160"/>
      <c r="LC137" s="160"/>
      <c r="LD137" s="160"/>
      <c r="LE137" s="160"/>
      <c r="LF137" s="160"/>
      <c r="LG137" s="160"/>
      <c r="LH137" s="160"/>
      <c r="LI137" s="160"/>
      <c r="LJ137" s="160"/>
      <c r="LK137" s="160"/>
      <c r="LL137" s="160"/>
      <c r="LM137" s="160"/>
      <c r="LN137" s="160"/>
      <c r="LO137" s="160"/>
      <c r="LP137" s="160"/>
      <c r="LQ137" s="160"/>
      <c r="LR137" s="160"/>
      <c r="LS137" s="160"/>
      <c r="LT137" s="160"/>
      <c r="LU137" s="160"/>
      <c r="LV137" s="160"/>
      <c r="LW137" s="160"/>
      <c r="LX137" s="160"/>
      <c r="LY137" s="160"/>
      <c r="LZ137" s="160"/>
      <c r="MA137" s="160"/>
      <c r="MB137" s="160"/>
      <c r="MC137" s="160"/>
      <c r="MD137" s="160"/>
      <c r="ME137" s="160"/>
      <c r="MF137" s="160"/>
      <c r="MG137" s="160"/>
      <c r="MH137" s="160"/>
      <c r="MI137" s="160"/>
      <c r="MJ137" s="160"/>
      <c r="MK137" s="160"/>
      <c r="ML137" s="160"/>
      <c r="MM137" s="160"/>
      <c r="MN137" s="160"/>
      <c r="MO137" s="160"/>
      <c r="MP137" s="160"/>
      <c r="MQ137" s="160"/>
      <c r="MR137" s="160"/>
      <c r="MS137" s="160"/>
      <c r="MT137" s="160"/>
      <c r="MU137" s="160"/>
      <c r="MV137" s="160"/>
      <c r="MW137" s="160"/>
      <c r="MX137" s="160"/>
      <c r="MY137" s="160"/>
      <c r="MZ137" s="160"/>
      <c r="NA137" s="160"/>
      <c r="NB137" s="160"/>
      <c r="NC137" s="160"/>
      <c r="ND137" s="160"/>
      <c r="NE137" s="160"/>
      <c r="NF137" s="160"/>
      <c r="NG137" s="160"/>
      <c r="NH137" s="160"/>
      <c r="NI137" s="160"/>
      <c r="NJ137" s="160"/>
      <c r="NK137" s="160"/>
      <c r="NL137" s="160"/>
      <c r="NM137" s="160"/>
      <c r="NN137" s="160"/>
      <c r="NO137" s="160"/>
      <c r="NP137" s="160"/>
      <c r="NQ137" s="160"/>
      <c r="NR137" s="160"/>
      <c r="NS137" s="160"/>
      <c r="NT137" s="160"/>
      <c r="NU137" s="160"/>
      <c r="NV137" s="160"/>
      <c r="NW137" s="160"/>
      <c r="NX137" s="160"/>
      <c r="NY137" s="160"/>
      <c r="NZ137" s="160"/>
      <c r="OA137" s="160"/>
      <c r="OB137" s="160"/>
      <c r="OC137" s="160"/>
      <c r="OD137" s="160"/>
      <c r="OE137" s="160"/>
      <c r="OF137" s="160"/>
      <c r="OG137" s="160"/>
      <c r="OH137" s="160"/>
      <c r="OI137" s="160"/>
      <c r="OJ137" s="160"/>
      <c r="OK137" s="160"/>
      <c r="OL137" s="160"/>
      <c r="OM137" s="160"/>
      <c r="ON137" s="160"/>
      <c r="OO137" s="160"/>
      <c r="OP137" s="160"/>
      <c r="OQ137" s="160"/>
      <c r="OR137" s="160"/>
      <c r="OS137" s="160"/>
      <c r="OT137" s="160"/>
      <c r="OU137" s="160"/>
      <c r="OV137" s="160"/>
      <c r="OW137" s="160"/>
      <c r="OX137" s="160"/>
      <c r="OY137" s="160"/>
      <c r="OZ137" s="160"/>
      <c r="PA137" s="160"/>
      <c r="PB137" s="160"/>
      <c r="PC137" s="160"/>
      <c r="PD137" s="160"/>
      <c r="PE137" s="160"/>
      <c r="PF137" s="160"/>
      <c r="PG137" s="160"/>
      <c r="PH137" s="160"/>
      <c r="PI137" s="160"/>
      <c r="PJ137" s="160"/>
      <c r="PK137" s="160"/>
      <c r="PL137" s="160"/>
      <c r="PM137" s="160"/>
      <c r="PN137" s="160"/>
      <c r="PO137" s="160"/>
      <c r="PP137" s="160"/>
      <c r="PQ137" s="160"/>
      <c r="PR137" s="160"/>
      <c r="PS137" s="160"/>
      <c r="PT137" s="160"/>
      <c r="PU137" s="160"/>
      <c r="PV137" s="160"/>
      <c r="PW137" s="160"/>
      <c r="PX137" s="160"/>
      <c r="PY137" s="160"/>
      <c r="PZ137" s="160"/>
      <c r="QA137" s="160"/>
      <c r="QB137" s="160"/>
      <c r="QC137" s="160"/>
      <c r="QD137" s="160"/>
      <c r="QE137" s="160"/>
      <c r="QF137" s="160"/>
      <c r="QG137" s="160"/>
      <c r="QH137" s="160"/>
      <c r="QI137" s="160"/>
      <c r="QJ137" s="160"/>
      <c r="QK137" s="160"/>
      <c r="QL137" s="160"/>
      <c r="QM137" s="160"/>
      <c r="QN137" s="160"/>
      <c r="QO137" s="160"/>
      <c r="QP137" s="160"/>
      <c r="QQ137" s="160"/>
      <c r="QR137" s="160"/>
      <c r="QS137" s="160"/>
      <c r="QT137" s="160"/>
      <c r="QU137" s="160"/>
      <c r="QV137" s="160"/>
      <c r="QW137" s="160"/>
      <c r="QX137" s="160"/>
      <c r="QY137" s="160"/>
      <c r="QZ137" s="160"/>
      <c r="RA137" s="160"/>
      <c r="RB137" s="160"/>
      <c r="RC137" s="160"/>
      <c r="RD137" s="160"/>
      <c r="RE137" s="160"/>
      <c r="RF137" s="160"/>
      <c r="RG137" s="160"/>
      <c r="RH137" s="160"/>
      <c r="RI137" s="160"/>
      <c r="RJ137" s="160"/>
      <c r="RK137" s="160"/>
      <c r="RL137" s="160"/>
      <c r="RM137" s="160"/>
      <c r="RN137" s="160"/>
      <c r="RO137" s="160"/>
      <c r="RP137" s="160"/>
      <c r="RQ137" s="160"/>
      <c r="RR137" s="160"/>
      <c r="RS137" s="160"/>
      <c r="RT137" s="160"/>
      <c r="RU137" s="160"/>
      <c r="RV137" s="160"/>
      <c r="RW137" s="160"/>
      <c r="RX137" s="160"/>
      <c r="RY137" s="160"/>
      <c r="RZ137" s="160"/>
      <c r="SA137" s="160"/>
      <c r="SB137" s="160"/>
      <c r="SC137" s="160"/>
      <c r="SD137" s="160"/>
      <c r="SE137" s="160"/>
      <c r="SF137" s="160"/>
      <c r="SG137" s="160"/>
      <c r="SH137" s="160"/>
      <c r="SI137" s="160"/>
      <c r="SJ137" s="160"/>
      <c r="SK137" s="160"/>
      <c r="SL137" s="160"/>
      <c r="SM137" s="160"/>
      <c r="SN137" s="160"/>
      <c r="SO137" s="160"/>
      <c r="SP137" s="160"/>
      <c r="SQ137" s="160"/>
      <c r="SR137" s="160"/>
      <c r="SS137" s="160"/>
      <c r="ST137" s="160"/>
      <c r="SU137" s="160"/>
      <c r="SV137" s="160"/>
      <c r="SW137" s="160"/>
      <c r="SX137" s="160"/>
      <c r="SY137" s="160"/>
      <c r="SZ137" s="160"/>
      <c r="TA137" s="160"/>
      <c r="TB137" s="160"/>
      <c r="TC137" s="160"/>
      <c r="TD137" s="160"/>
      <c r="TE137" s="160"/>
      <c r="TF137" s="160"/>
    </row>
    <row r="138" spans="1:526">
      <c r="A138" s="160"/>
      <c r="B138" s="160"/>
      <c r="C138" s="160"/>
      <c r="D138" s="160"/>
      <c r="E138" s="160"/>
      <c r="F138" s="160"/>
      <c r="G138" s="160"/>
      <c r="H138" s="160"/>
      <c r="I138" s="160"/>
      <c r="J138" s="160"/>
      <c r="K138" s="160"/>
      <c r="L138" s="160"/>
      <c r="M138" s="160"/>
      <c r="N138" s="160"/>
      <c r="O138" s="160"/>
      <c r="P138" s="160"/>
      <c r="Q138" s="160"/>
      <c r="R138" s="160"/>
      <c r="S138" s="160"/>
      <c r="T138" s="160"/>
      <c r="U138" s="160"/>
      <c r="V138" s="160"/>
      <c r="W138" s="160"/>
      <c r="X138" s="160"/>
      <c r="Y138" s="160"/>
      <c r="Z138" s="160"/>
      <c r="AA138" s="160"/>
      <c r="AB138" s="160"/>
      <c r="AC138" s="160"/>
      <c r="AD138" s="160"/>
      <c r="AE138" s="160"/>
      <c r="AF138" s="160"/>
      <c r="AG138" s="160"/>
      <c r="AH138" s="160"/>
      <c r="AI138" s="160"/>
      <c r="AJ138" s="160"/>
      <c r="AK138" s="160"/>
      <c r="AL138" s="160"/>
      <c r="AM138" s="160"/>
      <c r="AN138" s="160"/>
      <c r="AO138" s="160"/>
      <c r="AP138" s="160"/>
      <c r="AQ138" s="160"/>
      <c r="AR138" s="160"/>
      <c r="AS138" s="160"/>
      <c r="AT138" s="160"/>
      <c r="AU138" s="160"/>
      <c r="AV138" s="160"/>
      <c r="AW138" s="160"/>
      <c r="AX138" s="160"/>
      <c r="AY138" s="160"/>
      <c r="AZ138" s="160"/>
      <c r="BA138" s="160"/>
      <c r="BB138" s="160"/>
      <c r="BC138" s="160"/>
      <c r="BD138" s="160"/>
      <c r="BE138" s="160"/>
      <c r="BF138" s="160"/>
      <c r="BG138" s="160"/>
      <c r="BH138" s="160"/>
      <c r="BI138" s="160"/>
      <c r="BJ138" s="160"/>
      <c r="BK138" s="160"/>
      <c r="BL138" s="160"/>
      <c r="BM138" s="160"/>
      <c r="BN138" s="160"/>
      <c r="BO138" s="160"/>
      <c r="BP138" s="160"/>
      <c r="BQ138" s="160"/>
      <c r="BR138" s="160"/>
      <c r="BS138" s="160"/>
      <c r="BT138" s="160"/>
      <c r="BU138" s="160"/>
      <c r="BV138" s="160"/>
      <c r="BW138" s="160"/>
      <c r="BX138" s="160"/>
      <c r="BY138" s="160"/>
      <c r="BZ138" s="160"/>
      <c r="CA138" s="160"/>
      <c r="CB138" s="160"/>
      <c r="CC138" s="160"/>
      <c r="CD138" s="160"/>
      <c r="CE138" s="160"/>
      <c r="CF138" s="160"/>
      <c r="CG138" s="160"/>
      <c r="CH138" s="160"/>
      <c r="CI138" s="160"/>
      <c r="CJ138" s="160"/>
      <c r="CK138" s="160"/>
      <c r="CL138" s="160"/>
      <c r="CM138" s="160"/>
      <c r="CN138" s="160"/>
      <c r="CO138" s="160"/>
      <c r="CP138" s="160"/>
      <c r="CQ138" s="160"/>
      <c r="CR138" s="160"/>
      <c r="CS138" s="160"/>
      <c r="CT138" s="160"/>
      <c r="CU138" s="160"/>
      <c r="CV138" s="160"/>
      <c r="CW138" s="160"/>
      <c r="CX138" s="160"/>
      <c r="CY138" s="160"/>
      <c r="CZ138" s="160"/>
      <c r="DA138" s="160"/>
      <c r="DB138" s="160"/>
      <c r="DC138" s="160"/>
      <c r="DD138" s="160"/>
      <c r="DE138" s="160"/>
      <c r="DF138" s="160"/>
      <c r="DG138" s="160"/>
      <c r="DH138" s="160"/>
      <c r="DI138" s="160"/>
      <c r="DJ138" s="160"/>
      <c r="DK138" s="160"/>
      <c r="DL138" s="160"/>
      <c r="DM138" s="160"/>
      <c r="DN138" s="160"/>
      <c r="DO138" s="160"/>
      <c r="DP138" s="160"/>
      <c r="DQ138" s="160"/>
      <c r="DR138" s="160"/>
      <c r="DS138" s="160"/>
      <c r="DT138" s="160"/>
      <c r="DU138" s="160"/>
      <c r="DV138" s="160"/>
      <c r="DW138" s="160"/>
      <c r="DX138" s="160"/>
      <c r="DY138" s="160"/>
      <c r="DZ138" s="160"/>
      <c r="EA138" s="160"/>
      <c r="EB138" s="160"/>
      <c r="EC138" s="160"/>
      <c r="ED138" s="160"/>
      <c r="EE138" s="160"/>
      <c r="EF138" s="160"/>
      <c r="EG138" s="160"/>
      <c r="EH138" s="160"/>
      <c r="EI138" s="160"/>
      <c r="EJ138" s="160"/>
      <c r="EK138" s="160"/>
      <c r="EL138" s="160"/>
      <c r="EM138" s="160"/>
      <c r="EN138" s="160"/>
      <c r="EO138" s="160"/>
      <c r="EP138" s="160"/>
      <c r="EQ138" s="160"/>
      <c r="ER138" s="160"/>
      <c r="ES138" s="160"/>
      <c r="ET138" s="160"/>
      <c r="EU138" s="160"/>
      <c r="EV138" s="160"/>
      <c r="EW138" s="160"/>
      <c r="EX138" s="160"/>
      <c r="EY138" s="160"/>
      <c r="EZ138" s="160"/>
      <c r="FA138" s="160"/>
      <c r="FB138" s="160"/>
      <c r="FC138" s="160"/>
      <c r="FD138" s="160"/>
      <c r="FE138" s="160"/>
      <c r="FF138" s="160"/>
      <c r="FG138" s="160"/>
      <c r="FH138" s="160"/>
      <c r="FI138" s="160"/>
      <c r="FJ138" s="160"/>
      <c r="FK138" s="160"/>
      <c r="FL138" s="160"/>
      <c r="FM138" s="160"/>
      <c r="FN138" s="160"/>
      <c r="FO138" s="160"/>
      <c r="FP138" s="160"/>
      <c r="FQ138" s="160"/>
      <c r="FR138" s="160"/>
      <c r="FS138" s="160"/>
      <c r="FT138" s="160"/>
      <c r="FU138" s="160"/>
      <c r="FV138" s="160"/>
      <c r="FW138" s="160"/>
      <c r="FX138" s="160"/>
      <c r="FY138" s="160"/>
      <c r="FZ138" s="160"/>
      <c r="GA138" s="160"/>
      <c r="GB138" s="160"/>
      <c r="GC138" s="160"/>
      <c r="GD138" s="160"/>
      <c r="GE138" s="160"/>
      <c r="GF138" s="160"/>
      <c r="GG138" s="160"/>
      <c r="GH138" s="160"/>
      <c r="GI138" s="160"/>
      <c r="GJ138" s="160"/>
      <c r="GK138" s="160"/>
      <c r="GL138" s="160"/>
      <c r="GM138" s="160"/>
      <c r="GN138" s="160"/>
      <c r="GO138" s="160"/>
      <c r="GP138" s="160"/>
      <c r="GQ138" s="160"/>
      <c r="GR138" s="160"/>
      <c r="GS138" s="160"/>
      <c r="GT138" s="160"/>
      <c r="GU138" s="160"/>
      <c r="GV138" s="160"/>
      <c r="GW138" s="160"/>
      <c r="GX138" s="160"/>
      <c r="GY138" s="160"/>
      <c r="GZ138" s="160"/>
      <c r="HA138" s="160"/>
      <c r="HB138" s="160"/>
      <c r="HC138" s="160"/>
      <c r="HD138" s="160"/>
      <c r="HE138" s="160"/>
      <c r="HF138" s="160"/>
      <c r="HG138" s="160"/>
      <c r="HH138" s="160"/>
      <c r="HI138" s="160"/>
      <c r="HJ138" s="160"/>
      <c r="HK138" s="160"/>
      <c r="HL138" s="160"/>
      <c r="HM138" s="160"/>
      <c r="HN138" s="160"/>
      <c r="HO138" s="160"/>
      <c r="HP138" s="160"/>
      <c r="HQ138" s="160"/>
      <c r="HR138" s="160"/>
      <c r="HS138" s="160"/>
      <c r="HT138" s="160"/>
      <c r="HU138" s="160"/>
      <c r="HV138" s="160"/>
      <c r="HW138" s="160"/>
      <c r="HX138" s="160"/>
      <c r="HY138" s="160"/>
      <c r="HZ138" s="160"/>
      <c r="IA138" s="160"/>
      <c r="IB138" s="160"/>
      <c r="IC138" s="160"/>
      <c r="ID138" s="160"/>
      <c r="IE138" s="160"/>
      <c r="IF138" s="160"/>
      <c r="IG138" s="160"/>
      <c r="IH138" s="160"/>
      <c r="II138" s="160"/>
      <c r="IJ138" s="160"/>
      <c r="IK138" s="160"/>
      <c r="IL138" s="160"/>
      <c r="IM138" s="160"/>
      <c r="IN138" s="160"/>
      <c r="IO138" s="160"/>
      <c r="IP138" s="160"/>
      <c r="IQ138" s="160"/>
      <c r="IR138" s="160"/>
      <c r="IS138" s="160"/>
      <c r="IT138" s="160"/>
      <c r="IU138" s="160"/>
      <c r="IV138" s="160"/>
      <c r="IW138" s="160"/>
      <c r="IX138" s="160"/>
      <c r="IY138" s="160"/>
      <c r="IZ138" s="160"/>
      <c r="JA138" s="160"/>
      <c r="JB138" s="160"/>
      <c r="JC138" s="160"/>
      <c r="JD138" s="160"/>
      <c r="JE138" s="160"/>
      <c r="JF138" s="160"/>
      <c r="JG138" s="160"/>
      <c r="JH138" s="160"/>
      <c r="JI138" s="160"/>
      <c r="JJ138" s="160"/>
      <c r="JK138" s="160"/>
      <c r="JL138" s="160"/>
      <c r="JM138" s="160"/>
      <c r="JN138" s="160"/>
      <c r="JO138" s="160"/>
      <c r="JP138" s="160"/>
      <c r="JQ138" s="160"/>
      <c r="JR138" s="160"/>
      <c r="JS138" s="160"/>
      <c r="JT138" s="160"/>
      <c r="JU138" s="160"/>
      <c r="JV138" s="160"/>
      <c r="JW138" s="160"/>
      <c r="JX138" s="160"/>
      <c r="JY138" s="160"/>
      <c r="JZ138" s="160"/>
      <c r="KA138" s="160"/>
      <c r="KB138" s="160"/>
      <c r="KC138" s="160"/>
      <c r="KD138" s="160"/>
      <c r="KE138" s="160"/>
      <c r="KF138" s="160"/>
      <c r="KG138" s="160"/>
      <c r="KH138" s="160"/>
      <c r="KI138" s="160"/>
      <c r="KJ138" s="160"/>
      <c r="KK138" s="160"/>
      <c r="KL138" s="160"/>
      <c r="KM138" s="160"/>
      <c r="KN138" s="160"/>
      <c r="KO138" s="160"/>
      <c r="KP138" s="160"/>
      <c r="KQ138" s="160"/>
      <c r="KR138" s="160"/>
      <c r="KS138" s="160"/>
      <c r="KT138" s="160"/>
      <c r="KU138" s="160"/>
      <c r="KV138" s="160"/>
      <c r="KW138" s="160"/>
      <c r="KX138" s="160"/>
      <c r="KY138" s="160"/>
      <c r="KZ138" s="160"/>
      <c r="LA138" s="160"/>
      <c r="LB138" s="160"/>
      <c r="LC138" s="160"/>
      <c r="LD138" s="160"/>
      <c r="LE138" s="160"/>
      <c r="LF138" s="160"/>
      <c r="LG138" s="160"/>
      <c r="LH138" s="160"/>
      <c r="LI138" s="160"/>
      <c r="LJ138" s="160"/>
      <c r="LK138" s="160"/>
      <c r="LL138" s="160"/>
      <c r="LM138" s="160"/>
      <c r="LN138" s="160"/>
      <c r="LO138" s="160"/>
      <c r="LP138" s="160"/>
      <c r="LQ138" s="160"/>
      <c r="LR138" s="160"/>
      <c r="LS138" s="160"/>
      <c r="LT138" s="160"/>
      <c r="LU138" s="160"/>
      <c r="LV138" s="160"/>
      <c r="LW138" s="160"/>
      <c r="LX138" s="160"/>
      <c r="LY138" s="160"/>
      <c r="LZ138" s="160"/>
      <c r="MA138" s="160"/>
      <c r="MB138" s="160"/>
      <c r="MC138" s="160"/>
      <c r="MD138" s="160"/>
      <c r="ME138" s="160"/>
      <c r="MF138" s="160"/>
      <c r="MG138" s="160"/>
      <c r="MH138" s="160"/>
      <c r="MI138" s="160"/>
      <c r="MJ138" s="160"/>
      <c r="MK138" s="160"/>
      <c r="ML138" s="160"/>
      <c r="MM138" s="160"/>
      <c r="MN138" s="160"/>
      <c r="MO138" s="160"/>
      <c r="MP138" s="160"/>
      <c r="MQ138" s="160"/>
      <c r="MR138" s="160"/>
      <c r="MS138" s="160"/>
      <c r="MT138" s="160"/>
      <c r="MU138" s="160"/>
      <c r="MV138" s="160"/>
      <c r="MW138" s="160"/>
      <c r="MX138" s="160"/>
      <c r="MY138" s="160"/>
      <c r="MZ138" s="160"/>
      <c r="NA138" s="160"/>
      <c r="NB138" s="160"/>
      <c r="NC138" s="160"/>
      <c r="ND138" s="160"/>
      <c r="NE138" s="160"/>
      <c r="NF138" s="160"/>
      <c r="NG138" s="160"/>
      <c r="NH138" s="160"/>
      <c r="NI138" s="160"/>
      <c r="NJ138" s="160"/>
      <c r="NK138" s="160"/>
      <c r="NL138" s="160"/>
      <c r="NM138" s="160"/>
      <c r="NN138" s="160"/>
      <c r="NO138" s="160"/>
      <c r="NP138" s="160"/>
      <c r="NQ138" s="160"/>
      <c r="NR138" s="160"/>
      <c r="NS138" s="160"/>
      <c r="NT138" s="160"/>
      <c r="NU138" s="160"/>
      <c r="NV138" s="160"/>
      <c r="NW138" s="160"/>
      <c r="NX138" s="160"/>
      <c r="NY138" s="160"/>
      <c r="NZ138" s="160"/>
      <c r="OA138" s="160"/>
      <c r="OB138" s="160"/>
      <c r="OC138" s="160"/>
      <c r="OD138" s="160"/>
      <c r="OE138" s="160"/>
      <c r="OF138" s="160"/>
      <c r="OG138" s="160"/>
      <c r="OH138" s="160"/>
      <c r="OI138" s="160"/>
      <c r="OJ138" s="160"/>
      <c r="OK138" s="160"/>
      <c r="OL138" s="160"/>
      <c r="OM138" s="160"/>
      <c r="ON138" s="160"/>
      <c r="OO138" s="160"/>
      <c r="OP138" s="160"/>
      <c r="OQ138" s="160"/>
      <c r="OR138" s="160"/>
      <c r="OS138" s="160"/>
      <c r="OT138" s="160"/>
      <c r="OU138" s="160"/>
      <c r="OV138" s="160"/>
      <c r="OW138" s="160"/>
      <c r="OX138" s="160"/>
      <c r="OY138" s="160"/>
      <c r="OZ138" s="160"/>
      <c r="PA138" s="160"/>
      <c r="PB138" s="160"/>
      <c r="PC138" s="160"/>
      <c r="PD138" s="160"/>
      <c r="PE138" s="160"/>
      <c r="PF138" s="160"/>
      <c r="PG138" s="160"/>
      <c r="PH138" s="160"/>
      <c r="PI138" s="160"/>
      <c r="PJ138" s="160"/>
      <c r="PK138" s="160"/>
      <c r="PL138" s="160"/>
      <c r="PM138" s="160"/>
      <c r="PN138" s="160"/>
      <c r="PO138" s="160"/>
      <c r="PP138" s="160"/>
      <c r="PQ138" s="160"/>
      <c r="PR138" s="160"/>
      <c r="PS138" s="160"/>
      <c r="PT138" s="160"/>
      <c r="PU138" s="160"/>
      <c r="PV138" s="160"/>
      <c r="PW138" s="160"/>
      <c r="PX138" s="160"/>
      <c r="PY138" s="160"/>
      <c r="PZ138" s="160"/>
      <c r="QA138" s="160"/>
      <c r="QB138" s="160"/>
      <c r="QC138" s="160"/>
      <c r="QD138" s="160"/>
      <c r="QE138" s="160"/>
      <c r="QF138" s="160"/>
      <c r="QG138" s="160"/>
      <c r="QH138" s="160"/>
      <c r="QI138" s="160"/>
      <c r="QJ138" s="160"/>
      <c r="QK138" s="160"/>
      <c r="QL138" s="160"/>
      <c r="QM138" s="160"/>
      <c r="QN138" s="160"/>
      <c r="QO138" s="160"/>
      <c r="QP138" s="160"/>
      <c r="QQ138" s="160"/>
      <c r="QR138" s="160"/>
      <c r="QS138" s="160"/>
      <c r="QT138" s="160"/>
      <c r="QU138" s="160"/>
      <c r="QV138" s="160"/>
      <c r="QW138" s="160"/>
      <c r="QX138" s="160"/>
      <c r="QY138" s="160"/>
      <c r="QZ138" s="160"/>
      <c r="RA138" s="160"/>
      <c r="RB138" s="160"/>
      <c r="RC138" s="160"/>
      <c r="RD138" s="160"/>
      <c r="RE138" s="160"/>
      <c r="RF138" s="160"/>
      <c r="RG138" s="160"/>
      <c r="RH138" s="160"/>
      <c r="RI138" s="160"/>
      <c r="RJ138" s="160"/>
      <c r="RK138" s="160"/>
      <c r="RL138" s="160"/>
      <c r="RM138" s="160"/>
      <c r="RN138" s="160"/>
      <c r="RO138" s="160"/>
      <c r="RP138" s="160"/>
      <c r="RQ138" s="160"/>
      <c r="RR138" s="160"/>
      <c r="RS138" s="160"/>
      <c r="RT138" s="160"/>
      <c r="RU138" s="160"/>
      <c r="RV138" s="160"/>
      <c r="RW138" s="160"/>
      <c r="RX138" s="160"/>
      <c r="RY138" s="160"/>
      <c r="RZ138" s="160"/>
      <c r="SA138" s="160"/>
      <c r="SB138" s="160"/>
      <c r="SC138" s="160"/>
      <c r="SD138" s="160"/>
      <c r="SE138" s="160"/>
      <c r="SF138" s="160"/>
      <c r="SG138" s="160"/>
      <c r="SH138" s="160"/>
      <c r="SI138" s="160"/>
      <c r="SJ138" s="160"/>
      <c r="SK138" s="160"/>
      <c r="SL138" s="160"/>
      <c r="SM138" s="160"/>
      <c r="SN138" s="160"/>
      <c r="SO138" s="160"/>
      <c r="SP138" s="160"/>
      <c r="SQ138" s="160"/>
      <c r="SR138" s="160"/>
      <c r="SS138" s="160"/>
      <c r="ST138" s="160"/>
      <c r="SU138" s="160"/>
      <c r="SV138" s="160"/>
      <c r="SW138" s="160"/>
      <c r="SX138" s="160"/>
      <c r="SY138" s="160"/>
      <c r="SZ138" s="160"/>
      <c r="TA138" s="160"/>
      <c r="TB138" s="160"/>
      <c r="TC138" s="160"/>
      <c r="TD138" s="160"/>
      <c r="TE138" s="160"/>
      <c r="TF138" s="160"/>
    </row>
    <row r="139" spans="1:526">
      <c r="A139" s="160"/>
      <c r="B139" s="160"/>
      <c r="C139" s="160"/>
      <c r="D139" s="160"/>
      <c r="E139" s="160"/>
      <c r="F139" s="160"/>
      <c r="G139" s="160"/>
      <c r="H139" s="160"/>
      <c r="I139" s="160"/>
      <c r="J139" s="160"/>
      <c r="K139" s="160"/>
      <c r="L139" s="160"/>
      <c r="M139" s="160"/>
      <c r="N139" s="160"/>
      <c r="O139" s="160"/>
      <c r="P139" s="160"/>
      <c r="Q139" s="160"/>
      <c r="R139" s="160"/>
      <c r="S139" s="160"/>
      <c r="T139" s="160"/>
      <c r="U139" s="160"/>
      <c r="V139" s="160"/>
      <c r="W139" s="160"/>
      <c r="X139" s="160"/>
      <c r="Y139" s="160"/>
      <c r="Z139" s="160"/>
      <c r="AA139" s="160"/>
      <c r="AB139" s="160"/>
      <c r="AC139" s="160"/>
      <c r="AD139" s="160"/>
      <c r="AE139" s="160"/>
      <c r="AF139" s="160"/>
      <c r="AG139" s="160"/>
      <c r="AH139" s="160"/>
      <c r="AI139" s="160"/>
      <c r="AJ139" s="160"/>
      <c r="AK139" s="160"/>
      <c r="AL139" s="160"/>
      <c r="AM139" s="160"/>
      <c r="AN139" s="160"/>
      <c r="AO139" s="160"/>
      <c r="AP139" s="160"/>
      <c r="AQ139" s="160"/>
      <c r="AR139" s="160"/>
      <c r="AS139" s="160"/>
      <c r="AT139" s="160"/>
      <c r="AU139" s="160"/>
      <c r="AV139" s="160"/>
      <c r="AW139" s="160"/>
      <c r="AX139" s="160"/>
      <c r="AY139" s="160"/>
      <c r="AZ139" s="160"/>
      <c r="BA139" s="160"/>
      <c r="BB139" s="160"/>
      <c r="BC139" s="160"/>
      <c r="BD139" s="160"/>
      <c r="BE139" s="160"/>
      <c r="BF139" s="160"/>
      <c r="BG139" s="160"/>
      <c r="BH139" s="160"/>
      <c r="BI139" s="160"/>
      <c r="BJ139" s="160"/>
      <c r="BK139" s="160"/>
      <c r="BL139" s="160"/>
      <c r="BM139" s="160"/>
      <c r="BN139" s="160"/>
      <c r="BO139" s="160"/>
      <c r="BP139" s="160"/>
      <c r="BQ139" s="160"/>
      <c r="BR139" s="160"/>
      <c r="BS139" s="160"/>
      <c r="BT139" s="160"/>
      <c r="BU139" s="160"/>
      <c r="BV139" s="160"/>
      <c r="BW139" s="160"/>
      <c r="BX139" s="160"/>
      <c r="BY139" s="160"/>
      <c r="BZ139" s="160"/>
      <c r="CA139" s="160"/>
      <c r="CB139" s="160"/>
      <c r="CC139" s="160"/>
      <c r="CD139" s="160"/>
      <c r="CE139" s="160"/>
      <c r="CF139" s="160"/>
      <c r="CG139" s="160"/>
      <c r="CH139" s="160"/>
      <c r="CI139" s="160"/>
      <c r="CJ139" s="160"/>
      <c r="CK139" s="160"/>
      <c r="CL139" s="160"/>
      <c r="CM139" s="160"/>
      <c r="CN139" s="160"/>
      <c r="CO139" s="160"/>
      <c r="CP139" s="160"/>
      <c r="CQ139" s="160"/>
      <c r="CR139" s="160"/>
      <c r="CS139" s="160"/>
      <c r="CT139" s="160"/>
      <c r="CU139" s="160"/>
      <c r="CV139" s="160"/>
      <c r="CW139" s="160"/>
      <c r="CX139" s="160"/>
      <c r="CY139" s="160"/>
      <c r="CZ139" s="160"/>
      <c r="DA139" s="160"/>
      <c r="DB139" s="160"/>
      <c r="DC139" s="160"/>
      <c r="DD139" s="160"/>
      <c r="DE139" s="160"/>
      <c r="DF139" s="160"/>
      <c r="DG139" s="160"/>
      <c r="DH139" s="160"/>
      <c r="DI139" s="160"/>
      <c r="DJ139" s="160"/>
      <c r="DK139" s="160"/>
      <c r="DL139" s="160"/>
      <c r="DM139" s="160"/>
      <c r="DN139" s="160"/>
      <c r="DO139" s="160"/>
      <c r="DP139" s="160"/>
      <c r="DQ139" s="160"/>
      <c r="DR139" s="160"/>
      <c r="DS139" s="160"/>
      <c r="DT139" s="160"/>
      <c r="DU139" s="160"/>
      <c r="DV139" s="160"/>
      <c r="DW139" s="160"/>
      <c r="DX139" s="160"/>
      <c r="DY139" s="160"/>
      <c r="DZ139" s="160"/>
      <c r="EA139" s="160"/>
      <c r="EB139" s="160"/>
      <c r="EC139" s="160"/>
      <c r="ED139" s="160"/>
      <c r="EE139" s="160"/>
      <c r="EF139" s="160"/>
      <c r="EG139" s="160"/>
      <c r="EH139" s="160"/>
      <c r="EI139" s="160"/>
      <c r="EJ139" s="160"/>
      <c r="EK139" s="160"/>
      <c r="EL139" s="160"/>
      <c r="EM139" s="160"/>
      <c r="EN139" s="160"/>
      <c r="EO139" s="160"/>
      <c r="EP139" s="160"/>
      <c r="EQ139" s="160"/>
      <c r="ER139" s="160"/>
      <c r="ES139" s="160"/>
      <c r="ET139" s="160"/>
      <c r="EU139" s="160"/>
      <c r="EV139" s="160"/>
      <c r="EW139" s="160"/>
      <c r="EX139" s="160"/>
      <c r="EY139" s="160"/>
      <c r="EZ139" s="160"/>
      <c r="FA139" s="160"/>
      <c r="FB139" s="160"/>
      <c r="FC139" s="160"/>
      <c r="FD139" s="160"/>
      <c r="FE139" s="160"/>
      <c r="FF139" s="160"/>
      <c r="FG139" s="160"/>
      <c r="FH139" s="160"/>
      <c r="FI139" s="160"/>
      <c r="FJ139" s="160"/>
      <c r="FK139" s="160"/>
      <c r="FL139" s="160"/>
      <c r="FM139" s="160"/>
      <c r="FN139" s="160"/>
      <c r="FO139" s="160"/>
      <c r="FP139" s="160"/>
      <c r="FQ139" s="160"/>
      <c r="FR139" s="160"/>
      <c r="FS139" s="160"/>
      <c r="FT139" s="160"/>
      <c r="FU139" s="160"/>
      <c r="FV139" s="160"/>
      <c r="FW139" s="160"/>
      <c r="FX139" s="160"/>
      <c r="FY139" s="160"/>
      <c r="FZ139" s="160"/>
      <c r="GA139" s="160"/>
      <c r="GB139" s="160"/>
      <c r="GC139" s="160"/>
      <c r="GD139" s="160"/>
      <c r="GE139" s="160"/>
      <c r="GF139" s="160"/>
      <c r="GG139" s="160"/>
      <c r="GH139" s="160"/>
      <c r="GI139" s="160"/>
      <c r="GJ139" s="160"/>
      <c r="GK139" s="160"/>
      <c r="GL139" s="160"/>
      <c r="GM139" s="160"/>
      <c r="GN139" s="160"/>
      <c r="GO139" s="160"/>
      <c r="GP139" s="160"/>
      <c r="GQ139" s="160"/>
      <c r="GR139" s="160"/>
      <c r="GS139" s="160"/>
      <c r="GT139" s="160"/>
      <c r="GU139" s="160"/>
      <c r="GV139" s="160"/>
      <c r="GW139" s="160"/>
      <c r="GX139" s="160"/>
      <c r="GY139" s="160"/>
      <c r="GZ139" s="160"/>
      <c r="HA139" s="160"/>
      <c r="HB139" s="160"/>
      <c r="HC139" s="160"/>
      <c r="HD139" s="160"/>
      <c r="HE139" s="160"/>
      <c r="HF139" s="160"/>
      <c r="HG139" s="160"/>
      <c r="HH139" s="160"/>
      <c r="HI139" s="160"/>
      <c r="HJ139" s="160"/>
      <c r="HK139" s="160"/>
      <c r="HL139" s="160"/>
      <c r="HM139" s="160"/>
      <c r="HN139" s="160"/>
      <c r="HO139" s="160"/>
      <c r="HP139" s="160"/>
      <c r="HQ139" s="160"/>
      <c r="HR139" s="160"/>
      <c r="HS139" s="160"/>
      <c r="HT139" s="160"/>
      <c r="HU139" s="160"/>
      <c r="HV139" s="160"/>
      <c r="HW139" s="160"/>
      <c r="HX139" s="160"/>
      <c r="HY139" s="160"/>
      <c r="HZ139" s="160"/>
      <c r="IA139" s="160"/>
      <c r="IB139" s="160"/>
      <c r="IC139" s="160"/>
      <c r="ID139" s="160"/>
      <c r="IE139" s="160"/>
      <c r="IF139" s="160"/>
      <c r="IG139" s="160"/>
      <c r="IH139" s="160"/>
      <c r="II139" s="160"/>
      <c r="IJ139" s="160"/>
      <c r="IK139" s="160"/>
      <c r="IL139" s="160"/>
      <c r="IM139" s="160"/>
      <c r="IN139" s="160"/>
      <c r="IO139" s="160"/>
      <c r="IP139" s="160"/>
      <c r="IQ139" s="160"/>
      <c r="IR139" s="160"/>
      <c r="IS139" s="160"/>
      <c r="IT139" s="160"/>
      <c r="IU139" s="160"/>
      <c r="IV139" s="160"/>
      <c r="IW139" s="160"/>
      <c r="IX139" s="160"/>
      <c r="IY139" s="160"/>
      <c r="IZ139" s="160"/>
      <c r="JA139" s="160"/>
      <c r="JB139" s="160"/>
      <c r="JC139" s="160"/>
      <c r="JD139" s="160"/>
      <c r="JE139" s="160"/>
      <c r="JF139" s="160"/>
      <c r="JG139" s="160"/>
      <c r="JH139" s="160"/>
      <c r="JI139" s="160"/>
      <c r="JJ139" s="160"/>
      <c r="JK139" s="160"/>
      <c r="JL139" s="160"/>
      <c r="JM139" s="160"/>
      <c r="JN139" s="160"/>
      <c r="JO139" s="160"/>
      <c r="JP139" s="160"/>
      <c r="JQ139" s="160"/>
      <c r="JR139" s="160"/>
      <c r="JS139" s="160"/>
      <c r="JT139" s="160"/>
      <c r="JU139" s="160"/>
      <c r="JV139" s="160"/>
      <c r="JW139" s="160"/>
      <c r="JX139" s="160"/>
      <c r="JY139" s="160"/>
      <c r="JZ139" s="160"/>
      <c r="KA139" s="160"/>
      <c r="KB139" s="160"/>
      <c r="KC139" s="160"/>
      <c r="KD139" s="160"/>
      <c r="KE139" s="160"/>
      <c r="KF139" s="160"/>
      <c r="KG139" s="160"/>
      <c r="KH139" s="160"/>
      <c r="KI139" s="160"/>
      <c r="KJ139" s="160"/>
      <c r="KK139" s="160"/>
      <c r="KL139" s="160"/>
      <c r="KM139" s="160"/>
      <c r="KN139" s="160"/>
      <c r="KO139" s="160"/>
      <c r="KP139" s="160"/>
      <c r="KQ139" s="160"/>
      <c r="KR139" s="160"/>
      <c r="KS139" s="160"/>
      <c r="KT139" s="160"/>
      <c r="KU139" s="160"/>
      <c r="KV139" s="160"/>
      <c r="KW139" s="160"/>
      <c r="KX139" s="160"/>
      <c r="KY139" s="160"/>
      <c r="KZ139" s="160"/>
      <c r="LA139" s="160"/>
      <c r="LB139" s="160"/>
      <c r="LC139" s="160"/>
      <c r="LD139" s="160"/>
      <c r="LE139" s="160"/>
      <c r="LF139" s="160"/>
      <c r="LG139" s="160"/>
      <c r="LH139" s="160"/>
      <c r="LI139" s="160"/>
      <c r="LJ139" s="160"/>
      <c r="LK139" s="160"/>
      <c r="LL139" s="160"/>
      <c r="LM139" s="160"/>
      <c r="LN139" s="160"/>
      <c r="LO139" s="160"/>
      <c r="LP139" s="160"/>
      <c r="LQ139" s="160"/>
      <c r="LR139" s="160"/>
      <c r="LS139" s="160"/>
      <c r="LT139" s="160"/>
      <c r="LU139" s="160"/>
      <c r="LV139" s="160"/>
      <c r="LW139" s="160"/>
      <c r="LX139" s="160"/>
      <c r="LY139" s="160"/>
      <c r="LZ139" s="160"/>
      <c r="MA139" s="160"/>
      <c r="MB139" s="160"/>
      <c r="MC139" s="160"/>
      <c r="MD139" s="160"/>
      <c r="ME139" s="160"/>
      <c r="MF139" s="160"/>
      <c r="MG139" s="160"/>
      <c r="MH139" s="160"/>
      <c r="MI139" s="160"/>
      <c r="MJ139" s="160"/>
      <c r="MK139" s="160"/>
      <c r="ML139" s="160"/>
      <c r="MM139" s="160"/>
      <c r="MN139" s="160"/>
      <c r="MO139" s="160"/>
      <c r="MP139" s="160"/>
      <c r="MQ139" s="160"/>
      <c r="MR139" s="160"/>
      <c r="MS139" s="160"/>
      <c r="MT139" s="160"/>
      <c r="MU139" s="160"/>
      <c r="MV139" s="160"/>
      <c r="MW139" s="160"/>
      <c r="MX139" s="160"/>
      <c r="MY139" s="160"/>
      <c r="MZ139" s="160"/>
      <c r="NA139" s="160"/>
      <c r="NB139" s="160"/>
      <c r="NC139" s="160"/>
      <c r="ND139" s="160"/>
      <c r="NE139" s="160"/>
      <c r="NF139" s="160"/>
      <c r="NG139" s="160"/>
      <c r="NH139" s="160"/>
      <c r="NI139" s="160"/>
      <c r="NJ139" s="160"/>
      <c r="NK139" s="160"/>
      <c r="NL139" s="160"/>
      <c r="NM139" s="160"/>
      <c r="NN139" s="160"/>
      <c r="NO139" s="160"/>
      <c r="NP139" s="160"/>
      <c r="NQ139" s="160"/>
      <c r="NR139" s="160"/>
      <c r="NS139" s="160"/>
      <c r="NT139" s="160"/>
      <c r="NU139" s="160"/>
      <c r="NV139" s="160"/>
      <c r="NW139" s="160"/>
      <c r="NX139" s="160"/>
      <c r="NY139" s="160"/>
      <c r="NZ139" s="160"/>
      <c r="OA139" s="160"/>
      <c r="OB139" s="160"/>
      <c r="OC139" s="160"/>
      <c r="OD139" s="160"/>
      <c r="OE139" s="160"/>
      <c r="OF139" s="160"/>
      <c r="OG139" s="160"/>
      <c r="OH139" s="160"/>
      <c r="OI139" s="160"/>
      <c r="OJ139" s="160"/>
      <c r="OK139" s="160"/>
      <c r="OL139" s="160"/>
      <c r="OM139" s="160"/>
      <c r="ON139" s="160"/>
      <c r="OO139" s="160"/>
      <c r="OP139" s="160"/>
      <c r="OQ139" s="160"/>
      <c r="OR139" s="160"/>
      <c r="OS139" s="160"/>
      <c r="OT139" s="160"/>
      <c r="OU139" s="160"/>
      <c r="OV139" s="160"/>
      <c r="OW139" s="160"/>
      <c r="OX139" s="160"/>
      <c r="OY139" s="160"/>
      <c r="OZ139" s="160"/>
      <c r="PA139" s="160"/>
      <c r="PB139" s="160"/>
      <c r="PC139" s="160"/>
      <c r="PD139" s="160"/>
      <c r="PE139" s="160"/>
      <c r="PF139" s="160"/>
      <c r="PG139" s="160"/>
      <c r="PH139" s="160"/>
      <c r="PI139" s="160"/>
      <c r="PJ139" s="160"/>
      <c r="PK139" s="160"/>
      <c r="PL139" s="160"/>
      <c r="PM139" s="160"/>
      <c r="PN139" s="160"/>
      <c r="PO139" s="160"/>
      <c r="PP139" s="160"/>
      <c r="PQ139" s="160"/>
      <c r="PR139" s="160"/>
      <c r="PS139" s="160"/>
      <c r="PT139" s="160"/>
      <c r="PU139" s="160"/>
      <c r="PV139" s="160"/>
      <c r="PW139" s="160"/>
      <c r="PX139" s="160"/>
      <c r="PY139" s="160"/>
      <c r="PZ139" s="160"/>
      <c r="QA139" s="160"/>
      <c r="QB139" s="160"/>
      <c r="QC139" s="160"/>
      <c r="QD139" s="160"/>
      <c r="QE139" s="160"/>
      <c r="QF139" s="160"/>
      <c r="QG139" s="160"/>
      <c r="QH139" s="160"/>
      <c r="QI139" s="160"/>
      <c r="QJ139" s="160"/>
      <c r="QK139" s="160"/>
      <c r="QL139" s="160"/>
      <c r="QM139" s="160"/>
      <c r="QN139" s="160"/>
      <c r="QO139" s="160"/>
      <c r="QP139" s="160"/>
      <c r="QQ139" s="160"/>
      <c r="QR139" s="160"/>
      <c r="QS139" s="160"/>
      <c r="QT139" s="160"/>
      <c r="QU139" s="160"/>
      <c r="QV139" s="160"/>
      <c r="QW139" s="160"/>
      <c r="QX139" s="160"/>
      <c r="QY139" s="160"/>
      <c r="QZ139" s="160"/>
      <c r="RA139" s="160"/>
      <c r="RB139" s="160"/>
      <c r="RC139" s="160"/>
      <c r="RD139" s="160"/>
      <c r="RE139" s="160"/>
      <c r="RF139" s="160"/>
      <c r="RG139" s="160"/>
      <c r="RH139" s="160"/>
      <c r="RI139" s="160"/>
      <c r="RJ139" s="160"/>
      <c r="RK139" s="160"/>
      <c r="RL139" s="160"/>
      <c r="RM139" s="160"/>
      <c r="RN139" s="160"/>
      <c r="RO139" s="160"/>
      <c r="RP139" s="160"/>
      <c r="RQ139" s="160"/>
      <c r="RR139" s="160"/>
      <c r="RS139" s="160"/>
      <c r="RT139" s="160"/>
      <c r="RU139" s="160"/>
      <c r="RV139" s="160"/>
      <c r="RW139" s="160"/>
      <c r="RX139" s="160"/>
      <c r="RY139" s="160"/>
      <c r="RZ139" s="160"/>
      <c r="SA139" s="160"/>
      <c r="SB139" s="160"/>
      <c r="SC139" s="160"/>
      <c r="SD139" s="160"/>
      <c r="SE139" s="160"/>
      <c r="SF139" s="160"/>
      <c r="SG139" s="160"/>
      <c r="SH139" s="160"/>
      <c r="SI139" s="160"/>
      <c r="SJ139" s="160"/>
      <c r="SK139" s="160"/>
      <c r="SL139" s="160"/>
      <c r="SM139" s="160"/>
      <c r="SN139" s="160"/>
      <c r="SO139" s="160"/>
      <c r="SP139" s="160"/>
      <c r="SQ139" s="160"/>
      <c r="SR139" s="160"/>
      <c r="SS139" s="160"/>
      <c r="ST139" s="160"/>
      <c r="SU139" s="160"/>
      <c r="SV139" s="160"/>
      <c r="SW139" s="160"/>
      <c r="SX139" s="160"/>
      <c r="SY139" s="160"/>
      <c r="SZ139" s="160"/>
      <c r="TA139" s="160"/>
      <c r="TB139" s="160"/>
      <c r="TC139" s="160"/>
      <c r="TD139" s="160"/>
      <c r="TE139" s="160"/>
      <c r="TF139" s="160"/>
    </row>
    <row r="140" spans="1:526">
      <c r="A140" s="160"/>
      <c r="B140" s="160"/>
      <c r="C140" s="160"/>
      <c r="D140" s="160"/>
      <c r="E140" s="160"/>
      <c r="F140" s="160"/>
      <c r="G140" s="160"/>
      <c r="H140" s="160"/>
      <c r="I140" s="160"/>
      <c r="J140" s="160"/>
      <c r="K140" s="160"/>
      <c r="L140" s="160"/>
      <c r="M140" s="160"/>
      <c r="N140" s="160"/>
      <c r="O140" s="160"/>
      <c r="P140" s="160"/>
      <c r="Q140" s="160"/>
      <c r="R140" s="160"/>
      <c r="S140" s="160"/>
      <c r="T140" s="160"/>
      <c r="U140" s="160"/>
      <c r="V140" s="160"/>
      <c r="W140" s="160"/>
      <c r="X140" s="160"/>
      <c r="Y140" s="160"/>
      <c r="Z140" s="160"/>
      <c r="AA140" s="160"/>
      <c r="AB140" s="160"/>
      <c r="AC140" s="160"/>
      <c r="AD140" s="160"/>
      <c r="AE140" s="160"/>
      <c r="AF140" s="160"/>
      <c r="AG140" s="160"/>
      <c r="AH140" s="160"/>
      <c r="AI140" s="160"/>
      <c r="AJ140" s="160"/>
      <c r="AK140" s="160"/>
      <c r="AL140" s="160"/>
      <c r="AM140" s="160"/>
      <c r="AN140" s="160"/>
      <c r="AO140" s="160"/>
      <c r="AP140" s="160"/>
      <c r="AQ140" s="160"/>
      <c r="AR140" s="160"/>
      <c r="AS140" s="160"/>
      <c r="AT140" s="160"/>
      <c r="AU140" s="160"/>
      <c r="AV140" s="160"/>
      <c r="AW140" s="160"/>
      <c r="AX140" s="160"/>
      <c r="AY140" s="160"/>
      <c r="AZ140" s="160"/>
      <c r="BA140" s="160"/>
      <c r="BB140" s="160"/>
      <c r="BC140" s="160"/>
      <c r="BD140" s="160"/>
      <c r="BE140" s="160"/>
      <c r="BF140" s="160"/>
      <c r="BG140" s="160"/>
      <c r="BH140" s="160"/>
      <c r="BI140" s="160"/>
      <c r="BJ140" s="160"/>
      <c r="BK140" s="160"/>
      <c r="BL140" s="160"/>
      <c r="BM140" s="160"/>
      <c r="BN140" s="160"/>
      <c r="BO140" s="160"/>
      <c r="BP140" s="160"/>
      <c r="BQ140" s="160"/>
      <c r="BR140" s="160"/>
      <c r="BS140" s="160"/>
      <c r="BT140" s="160"/>
      <c r="BU140" s="160"/>
      <c r="BV140" s="160"/>
      <c r="BW140" s="160"/>
      <c r="BX140" s="160"/>
      <c r="BY140" s="160"/>
      <c r="BZ140" s="160"/>
      <c r="CA140" s="160"/>
      <c r="CB140" s="160"/>
      <c r="CC140" s="160"/>
      <c r="CD140" s="160"/>
      <c r="CE140" s="160"/>
      <c r="CF140" s="160"/>
      <c r="CG140" s="160"/>
      <c r="CH140" s="160"/>
      <c r="CI140" s="160"/>
      <c r="CJ140" s="160"/>
      <c r="CK140" s="160"/>
      <c r="CL140" s="160"/>
      <c r="CM140" s="160"/>
      <c r="CN140" s="160"/>
      <c r="CO140" s="160"/>
      <c r="CP140" s="160"/>
      <c r="CQ140" s="160"/>
      <c r="CR140" s="160"/>
      <c r="CS140" s="160"/>
      <c r="CT140" s="160"/>
      <c r="CU140" s="160"/>
      <c r="CV140" s="160"/>
      <c r="CW140" s="160"/>
      <c r="CX140" s="160"/>
      <c r="CY140" s="160"/>
      <c r="CZ140" s="160"/>
      <c r="DA140" s="160"/>
      <c r="DB140" s="160"/>
      <c r="DC140" s="160"/>
      <c r="DD140" s="160"/>
      <c r="DE140" s="160"/>
      <c r="DF140" s="160"/>
      <c r="DG140" s="160"/>
      <c r="DH140" s="160"/>
      <c r="DI140" s="160"/>
      <c r="DJ140" s="160"/>
      <c r="DK140" s="160"/>
      <c r="DL140" s="160"/>
      <c r="DM140" s="160"/>
      <c r="DN140" s="160"/>
      <c r="DO140" s="160"/>
      <c r="DP140" s="160"/>
      <c r="DQ140" s="160"/>
      <c r="DR140" s="160"/>
      <c r="DS140" s="160"/>
      <c r="DT140" s="160"/>
      <c r="DU140" s="160"/>
      <c r="DV140" s="160"/>
      <c r="DW140" s="160"/>
      <c r="DX140" s="160"/>
      <c r="DY140" s="160"/>
      <c r="DZ140" s="160"/>
      <c r="EA140" s="160"/>
      <c r="EB140" s="160"/>
      <c r="EC140" s="160"/>
      <c r="ED140" s="160"/>
      <c r="EE140" s="160"/>
      <c r="EF140" s="160"/>
      <c r="EG140" s="160"/>
      <c r="EH140" s="160"/>
      <c r="EI140" s="160"/>
      <c r="EJ140" s="160"/>
      <c r="EK140" s="160"/>
      <c r="EL140" s="160"/>
      <c r="EM140" s="160"/>
      <c r="EN140" s="160"/>
      <c r="EO140" s="160"/>
      <c r="EP140" s="160"/>
      <c r="EQ140" s="160"/>
      <c r="ER140" s="160"/>
      <c r="ES140" s="160"/>
      <c r="ET140" s="160"/>
      <c r="EU140" s="160"/>
      <c r="EV140" s="160"/>
      <c r="EW140" s="160"/>
      <c r="EX140" s="160"/>
      <c r="EY140" s="160"/>
      <c r="EZ140" s="160"/>
      <c r="FA140" s="160"/>
      <c r="FB140" s="160"/>
      <c r="FC140" s="160"/>
      <c r="FD140" s="160"/>
      <c r="FE140" s="160"/>
      <c r="FF140" s="160"/>
      <c r="FG140" s="160"/>
      <c r="FH140" s="160"/>
      <c r="FI140" s="160"/>
      <c r="FJ140" s="160"/>
      <c r="FK140" s="160"/>
      <c r="FL140" s="160"/>
      <c r="FM140" s="160"/>
      <c r="FN140" s="160"/>
      <c r="FO140" s="160"/>
      <c r="FP140" s="160"/>
      <c r="FQ140" s="160"/>
      <c r="FR140" s="160"/>
      <c r="FS140" s="160"/>
      <c r="FT140" s="160"/>
      <c r="FU140" s="160"/>
      <c r="FV140" s="160"/>
      <c r="FW140" s="160"/>
      <c r="FX140" s="160"/>
      <c r="FY140" s="160"/>
      <c r="FZ140" s="160"/>
      <c r="GA140" s="160"/>
      <c r="GB140" s="160"/>
      <c r="GC140" s="160"/>
      <c r="GD140" s="160"/>
      <c r="GE140" s="160"/>
      <c r="GF140" s="160"/>
      <c r="GG140" s="160"/>
      <c r="GH140" s="160"/>
      <c r="GI140" s="160"/>
      <c r="GJ140" s="160"/>
      <c r="GK140" s="160"/>
      <c r="GL140" s="160"/>
      <c r="GM140" s="160"/>
      <c r="GN140" s="160"/>
      <c r="GO140" s="160"/>
      <c r="GP140" s="160"/>
      <c r="GQ140" s="160"/>
      <c r="GR140" s="160"/>
      <c r="GS140" s="160"/>
      <c r="GT140" s="160"/>
      <c r="GU140" s="160"/>
      <c r="GV140" s="160"/>
      <c r="GW140" s="160"/>
      <c r="GX140" s="160"/>
      <c r="GY140" s="160"/>
      <c r="GZ140" s="160"/>
      <c r="HA140" s="160"/>
      <c r="HB140" s="160"/>
      <c r="HC140" s="160"/>
      <c r="HD140" s="160"/>
      <c r="HE140" s="160"/>
      <c r="HF140" s="160"/>
      <c r="HG140" s="160"/>
      <c r="HH140" s="160"/>
      <c r="HI140" s="160"/>
      <c r="HJ140" s="160"/>
      <c r="HK140" s="160"/>
      <c r="HL140" s="160"/>
      <c r="HM140" s="160"/>
      <c r="HN140" s="160"/>
      <c r="HO140" s="160"/>
      <c r="HP140" s="160"/>
      <c r="HQ140" s="160"/>
      <c r="HR140" s="160"/>
      <c r="HS140" s="160"/>
      <c r="HT140" s="160"/>
      <c r="HU140" s="160"/>
      <c r="HV140" s="160"/>
      <c r="HW140" s="160"/>
      <c r="HX140" s="160"/>
      <c r="HY140" s="160"/>
      <c r="HZ140" s="160"/>
      <c r="IA140" s="160"/>
      <c r="IB140" s="160"/>
      <c r="IC140" s="160"/>
      <c r="ID140" s="160"/>
      <c r="IE140" s="160"/>
      <c r="IF140" s="160"/>
      <c r="IG140" s="160"/>
      <c r="IH140" s="160"/>
      <c r="II140" s="160"/>
      <c r="IJ140" s="160"/>
      <c r="IK140" s="160"/>
      <c r="IL140" s="160"/>
      <c r="IM140" s="160"/>
      <c r="IN140" s="160"/>
      <c r="IO140" s="160"/>
      <c r="IP140" s="160"/>
      <c r="IQ140" s="160"/>
      <c r="IR140" s="160"/>
      <c r="IS140" s="160"/>
      <c r="IT140" s="160"/>
      <c r="IU140" s="160"/>
      <c r="IV140" s="160"/>
      <c r="IW140" s="160"/>
      <c r="IX140" s="160"/>
      <c r="IY140" s="160"/>
      <c r="IZ140" s="160"/>
      <c r="JA140" s="160"/>
      <c r="JB140" s="160"/>
      <c r="JC140" s="160"/>
      <c r="JD140" s="160"/>
      <c r="JE140" s="160"/>
      <c r="JF140" s="160"/>
      <c r="JG140" s="160"/>
      <c r="JH140" s="160"/>
      <c r="JI140" s="160"/>
      <c r="JJ140" s="160"/>
      <c r="JK140" s="160"/>
      <c r="JL140" s="160"/>
      <c r="JM140" s="160"/>
      <c r="JN140" s="160"/>
      <c r="JO140" s="160"/>
      <c r="JP140" s="160"/>
      <c r="JQ140" s="160"/>
      <c r="JR140" s="160"/>
      <c r="JS140" s="160"/>
      <c r="JT140" s="160"/>
      <c r="JU140" s="160"/>
      <c r="JV140" s="160"/>
      <c r="JW140" s="160"/>
      <c r="JX140" s="160"/>
      <c r="JY140" s="160"/>
      <c r="JZ140" s="160"/>
      <c r="KA140" s="160"/>
      <c r="KB140" s="160"/>
      <c r="KC140" s="160"/>
      <c r="KD140" s="160"/>
      <c r="KE140" s="160"/>
      <c r="KF140" s="160"/>
      <c r="KG140" s="160"/>
      <c r="KH140" s="160"/>
      <c r="KI140" s="160"/>
      <c r="KJ140" s="160"/>
      <c r="KK140" s="160"/>
      <c r="KL140" s="160"/>
      <c r="KM140" s="160"/>
      <c r="KN140" s="160"/>
      <c r="KO140" s="160"/>
      <c r="KP140" s="160"/>
      <c r="KQ140" s="160"/>
      <c r="KR140" s="160"/>
      <c r="KS140" s="160"/>
      <c r="KT140" s="160"/>
      <c r="KU140" s="160"/>
      <c r="KV140" s="160"/>
      <c r="KW140" s="160"/>
      <c r="KX140" s="160"/>
      <c r="KY140" s="160"/>
      <c r="KZ140" s="160"/>
      <c r="LA140" s="160"/>
      <c r="LB140" s="160"/>
      <c r="LC140" s="160"/>
      <c r="LD140" s="160"/>
      <c r="LE140" s="160"/>
      <c r="LF140" s="160"/>
      <c r="LG140" s="160"/>
      <c r="LH140" s="160"/>
      <c r="LI140" s="160"/>
      <c r="LJ140" s="160"/>
      <c r="LK140" s="160"/>
      <c r="LL140" s="160"/>
      <c r="LM140" s="160"/>
      <c r="LN140" s="160"/>
      <c r="LO140" s="160"/>
      <c r="LP140" s="160"/>
      <c r="LQ140" s="160"/>
      <c r="LR140" s="160"/>
      <c r="LS140" s="160"/>
      <c r="LT140" s="160"/>
      <c r="LU140" s="160"/>
      <c r="LV140" s="160"/>
      <c r="LW140" s="160"/>
      <c r="LX140" s="160"/>
      <c r="LY140" s="160"/>
      <c r="LZ140" s="160"/>
      <c r="MA140" s="160"/>
      <c r="MB140" s="160"/>
      <c r="MC140" s="160"/>
      <c r="MD140" s="160"/>
      <c r="ME140" s="160"/>
      <c r="MF140" s="160"/>
      <c r="MG140" s="160"/>
      <c r="MH140" s="160"/>
      <c r="MI140" s="160"/>
      <c r="MJ140" s="160"/>
      <c r="MK140" s="160"/>
      <c r="ML140" s="160"/>
      <c r="MM140" s="160"/>
      <c r="MN140" s="160"/>
      <c r="MO140" s="160"/>
      <c r="MP140" s="160"/>
      <c r="MQ140" s="160"/>
      <c r="MR140" s="160"/>
      <c r="MS140" s="160"/>
      <c r="MT140" s="160"/>
      <c r="MU140" s="160"/>
      <c r="MV140" s="160"/>
      <c r="MW140" s="160"/>
      <c r="MX140" s="160"/>
      <c r="MY140" s="160"/>
      <c r="MZ140" s="160"/>
      <c r="NA140" s="160"/>
      <c r="NB140" s="160"/>
      <c r="NC140" s="160"/>
      <c r="ND140" s="160"/>
      <c r="NE140" s="160"/>
      <c r="NF140" s="160"/>
      <c r="NG140" s="160"/>
      <c r="NH140" s="160"/>
      <c r="NI140" s="160"/>
      <c r="NJ140" s="160"/>
      <c r="NK140" s="160"/>
      <c r="NL140" s="160"/>
      <c r="NM140" s="160"/>
      <c r="NN140" s="160"/>
      <c r="NO140" s="160"/>
      <c r="NP140" s="160"/>
      <c r="NQ140" s="160"/>
      <c r="NR140" s="160"/>
      <c r="NS140" s="160"/>
      <c r="NT140" s="160"/>
      <c r="NU140" s="160"/>
      <c r="NV140" s="160"/>
      <c r="NW140" s="160"/>
      <c r="NX140" s="160"/>
      <c r="NY140" s="160"/>
      <c r="NZ140" s="160"/>
      <c r="OA140" s="160"/>
      <c r="OB140" s="160"/>
      <c r="OC140" s="160"/>
      <c r="OD140" s="160"/>
      <c r="OE140" s="160"/>
      <c r="OF140" s="160"/>
      <c r="OG140" s="160"/>
      <c r="OH140" s="160"/>
      <c r="OI140" s="160"/>
      <c r="OJ140" s="160"/>
      <c r="OK140" s="160"/>
      <c r="OL140" s="160"/>
      <c r="OM140" s="160"/>
      <c r="ON140" s="160"/>
      <c r="OO140" s="160"/>
      <c r="OP140" s="160"/>
      <c r="OQ140" s="160"/>
      <c r="OR140" s="160"/>
      <c r="OS140" s="160"/>
      <c r="OT140" s="160"/>
      <c r="OU140" s="160"/>
      <c r="OV140" s="160"/>
      <c r="OW140" s="160"/>
      <c r="OX140" s="160"/>
      <c r="OY140" s="160"/>
      <c r="OZ140" s="160"/>
      <c r="PA140" s="160"/>
      <c r="PB140" s="160"/>
      <c r="PC140" s="160"/>
      <c r="PD140" s="160"/>
      <c r="PE140" s="160"/>
      <c r="PF140" s="160"/>
      <c r="PG140" s="160"/>
      <c r="PH140" s="160"/>
      <c r="PI140" s="160"/>
      <c r="PJ140" s="160"/>
      <c r="PK140" s="160"/>
      <c r="PL140" s="160"/>
      <c r="PM140" s="160"/>
      <c r="PN140" s="160"/>
      <c r="PO140" s="160"/>
      <c r="PP140" s="160"/>
      <c r="PQ140" s="160"/>
      <c r="PR140" s="160"/>
      <c r="PS140" s="160"/>
      <c r="PT140" s="160"/>
      <c r="PU140" s="160"/>
      <c r="PV140" s="160"/>
      <c r="PW140" s="160"/>
      <c r="PX140" s="160"/>
      <c r="PY140" s="160"/>
      <c r="PZ140" s="160"/>
      <c r="QA140" s="160"/>
      <c r="QB140" s="160"/>
      <c r="QC140" s="160"/>
      <c r="QD140" s="160"/>
      <c r="QE140" s="160"/>
      <c r="QF140" s="160"/>
      <c r="QG140" s="160"/>
      <c r="QH140" s="160"/>
      <c r="QI140" s="160"/>
      <c r="QJ140" s="160"/>
      <c r="QK140" s="160"/>
      <c r="QL140" s="160"/>
      <c r="QM140" s="160"/>
      <c r="QN140" s="160"/>
      <c r="QO140" s="160"/>
      <c r="QP140" s="160"/>
      <c r="QQ140" s="160"/>
      <c r="QR140" s="160"/>
      <c r="QS140" s="160"/>
      <c r="QT140" s="160"/>
      <c r="QU140" s="160"/>
      <c r="QV140" s="160"/>
      <c r="QW140" s="160"/>
      <c r="QX140" s="160"/>
      <c r="QY140" s="160"/>
      <c r="QZ140" s="160"/>
      <c r="RA140" s="160"/>
      <c r="RB140" s="160"/>
      <c r="RC140" s="160"/>
      <c r="RD140" s="160"/>
      <c r="RE140" s="160"/>
      <c r="RF140" s="160"/>
      <c r="RG140" s="160"/>
      <c r="RH140" s="160"/>
      <c r="RI140" s="160"/>
      <c r="RJ140" s="160"/>
      <c r="RK140" s="160"/>
      <c r="RL140" s="160"/>
      <c r="RM140" s="160"/>
      <c r="RN140" s="160"/>
      <c r="RO140" s="160"/>
      <c r="RP140" s="160"/>
      <c r="RQ140" s="160"/>
      <c r="RR140" s="160"/>
      <c r="RS140" s="160"/>
      <c r="RT140" s="160"/>
      <c r="RU140" s="160"/>
      <c r="RV140" s="160"/>
      <c r="RW140" s="160"/>
      <c r="RX140" s="160"/>
      <c r="RY140" s="160"/>
      <c r="RZ140" s="160"/>
      <c r="SA140" s="160"/>
      <c r="SB140" s="160"/>
      <c r="SC140" s="160"/>
      <c r="SD140" s="160"/>
      <c r="SE140" s="160"/>
      <c r="SF140" s="160"/>
      <c r="SG140" s="160"/>
      <c r="SH140" s="160"/>
      <c r="SI140" s="160"/>
      <c r="SJ140" s="160"/>
      <c r="SK140" s="160"/>
      <c r="SL140" s="160"/>
      <c r="SM140" s="160"/>
      <c r="SN140" s="160"/>
      <c r="SO140" s="160"/>
      <c r="SP140" s="160"/>
      <c r="SQ140" s="160"/>
      <c r="SR140" s="160"/>
      <c r="SS140" s="160"/>
      <c r="ST140" s="160"/>
      <c r="SU140" s="160"/>
      <c r="SV140" s="160"/>
      <c r="SW140" s="160"/>
      <c r="SX140" s="160"/>
      <c r="SY140" s="160"/>
      <c r="SZ140" s="160"/>
      <c r="TA140" s="160"/>
      <c r="TB140" s="160"/>
      <c r="TC140" s="160"/>
      <c r="TD140" s="160"/>
      <c r="TE140" s="160"/>
      <c r="TF140" s="160"/>
    </row>
    <row r="141" spans="1:526">
      <c r="A141" s="160"/>
      <c r="B141" s="160"/>
      <c r="C141" s="160"/>
      <c r="D141" s="160"/>
      <c r="E141" s="160"/>
      <c r="F141" s="160"/>
      <c r="G141" s="160"/>
      <c r="H141" s="160"/>
      <c r="I141" s="160"/>
      <c r="J141" s="160"/>
      <c r="K141" s="160"/>
      <c r="L141" s="160"/>
      <c r="M141" s="160"/>
      <c r="N141" s="160"/>
      <c r="O141" s="160"/>
      <c r="P141" s="160"/>
      <c r="Q141" s="160"/>
      <c r="R141" s="160"/>
      <c r="S141" s="160"/>
      <c r="T141" s="160"/>
      <c r="U141" s="160"/>
      <c r="V141" s="160"/>
      <c r="W141" s="160"/>
      <c r="X141" s="160"/>
      <c r="Y141" s="160"/>
      <c r="Z141" s="160"/>
      <c r="AA141" s="160"/>
      <c r="AB141" s="160"/>
      <c r="AC141" s="160"/>
      <c r="AD141" s="160"/>
      <c r="AE141" s="160"/>
      <c r="AF141" s="160"/>
      <c r="AG141" s="160"/>
      <c r="AH141" s="160"/>
      <c r="AI141" s="160"/>
      <c r="AJ141" s="160"/>
      <c r="AK141" s="160"/>
      <c r="AL141" s="160"/>
      <c r="AM141" s="160"/>
      <c r="AN141" s="160"/>
      <c r="AO141" s="160"/>
      <c r="AP141" s="160"/>
      <c r="AQ141" s="160"/>
      <c r="AR141" s="160"/>
      <c r="AS141" s="160"/>
      <c r="AT141" s="160"/>
      <c r="AU141" s="160"/>
      <c r="AV141" s="160"/>
      <c r="AW141" s="160"/>
      <c r="AX141" s="160"/>
      <c r="AY141" s="160"/>
      <c r="AZ141" s="160"/>
      <c r="BA141" s="160"/>
      <c r="BB141" s="160"/>
      <c r="BC141" s="160"/>
      <c r="BD141" s="160"/>
      <c r="BE141" s="160"/>
      <c r="BF141" s="160"/>
      <c r="BG141" s="160"/>
      <c r="BH141" s="160"/>
      <c r="BI141" s="160"/>
      <c r="BJ141" s="160"/>
      <c r="BK141" s="160"/>
      <c r="BL141" s="160"/>
      <c r="BM141" s="160"/>
      <c r="BN141" s="160"/>
      <c r="BO141" s="160"/>
      <c r="BP141" s="160"/>
      <c r="BQ141" s="160"/>
      <c r="BR141" s="160"/>
      <c r="BS141" s="160"/>
      <c r="BT141" s="160"/>
      <c r="BU141" s="160"/>
      <c r="BV141" s="160"/>
      <c r="BW141" s="160"/>
      <c r="BX141" s="160"/>
      <c r="BY141" s="160"/>
      <c r="BZ141" s="160"/>
      <c r="CA141" s="160"/>
      <c r="CB141" s="160"/>
      <c r="CC141" s="160"/>
      <c r="CD141" s="160"/>
      <c r="CE141" s="160"/>
      <c r="CF141" s="160"/>
      <c r="CG141" s="160"/>
      <c r="CH141" s="160"/>
      <c r="CI141" s="160"/>
      <c r="CJ141" s="160"/>
      <c r="CK141" s="160"/>
      <c r="CL141" s="160"/>
      <c r="CM141" s="160"/>
      <c r="CN141" s="160"/>
      <c r="CO141" s="160"/>
      <c r="CP141" s="160"/>
      <c r="CQ141" s="160"/>
      <c r="CR141" s="160"/>
      <c r="CS141" s="160"/>
      <c r="CT141" s="160"/>
      <c r="CU141" s="160"/>
      <c r="CV141" s="160"/>
      <c r="CW141" s="160"/>
      <c r="CX141" s="160"/>
      <c r="CY141" s="160"/>
      <c r="CZ141" s="160"/>
      <c r="DA141" s="160"/>
      <c r="DB141" s="160"/>
      <c r="DC141" s="160"/>
      <c r="DD141" s="160"/>
      <c r="DE141" s="160"/>
      <c r="DF141" s="160"/>
      <c r="DG141" s="160"/>
      <c r="DH141" s="160"/>
      <c r="DI141" s="160"/>
      <c r="DJ141" s="160"/>
      <c r="DK141" s="160"/>
      <c r="DL141" s="160"/>
      <c r="DM141" s="160"/>
      <c r="DN141" s="160"/>
      <c r="DO141" s="160"/>
      <c r="DP141" s="160"/>
      <c r="DQ141" s="160"/>
      <c r="DR141" s="160"/>
      <c r="DS141" s="160"/>
      <c r="DT141" s="160"/>
      <c r="DU141" s="160"/>
      <c r="DV141" s="160"/>
      <c r="DW141" s="160"/>
      <c r="DX141" s="160"/>
      <c r="DY141" s="160"/>
      <c r="DZ141" s="160"/>
      <c r="EA141" s="160"/>
      <c r="EB141" s="160"/>
      <c r="EC141" s="160"/>
      <c r="ED141" s="160"/>
      <c r="EE141" s="160"/>
      <c r="EF141" s="160"/>
      <c r="EG141" s="160"/>
      <c r="EH141" s="160"/>
      <c r="EI141" s="160"/>
      <c r="EJ141" s="160"/>
      <c r="EK141" s="160"/>
      <c r="EL141" s="160"/>
      <c r="EM141" s="160"/>
      <c r="EN141" s="160"/>
      <c r="EO141" s="160"/>
      <c r="EP141" s="160"/>
      <c r="EQ141" s="160"/>
      <c r="ER141" s="160"/>
      <c r="ES141" s="160"/>
      <c r="ET141" s="160"/>
      <c r="EU141" s="160"/>
      <c r="EV141" s="160"/>
      <c r="EW141" s="160"/>
      <c r="EX141" s="160"/>
      <c r="EY141" s="160"/>
      <c r="EZ141" s="160"/>
      <c r="FA141" s="160"/>
      <c r="FB141" s="160"/>
      <c r="FC141" s="160"/>
      <c r="FD141" s="160"/>
      <c r="FE141" s="160"/>
      <c r="FF141" s="160"/>
      <c r="FG141" s="160"/>
      <c r="FH141" s="160"/>
      <c r="FI141" s="160"/>
      <c r="FJ141" s="160"/>
      <c r="FK141" s="160"/>
      <c r="FL141" s="160"/>
      <c r="FM141" s="160"/>
      <c r="FN141" s="160"/>
      <c r="FO141" s="160"/>
      <c r="FP141" s="160"/>
      <c r="FQ141" s="160"/>
      <c r="FR141" s="160"/>
      <c r="FS141" s="160"/>
      <c r="FT141" s="160"/>
      <c r="FU141" s="160"/>
      <c r="FV141" s="160"/>
      <c r="FW141" s="160"/>
      <c r="FX141" s="160"/>
      <c r="FY141" s="160"/>
      <c r="FZ141" s="160"/>
      <c r="GA141" s="160"/>
      <c r="GB141" s="160"/>
      <c r="GC141" s="160"/>
      <c r="GD141" s="160"/>
      <c r="GE141" s="160"/>
      <c r="GF141" s="160"/>
      <c r="GG141" s="160"/>
      <c r="GH141" s="160"/>
      <c r="GI141" s="160"/>
      <c r="GJ141" s="160"/>
      <c r="GK141" s="160"/>
      <c r="GL141" s="160"/>
      <c r="GM141" s="160"/>
      <c r="GN141" s="160"/>
      <c r="GO141" s="160"/>
      <c r="GP141" s="160"/>
      <c r="GQ141" s="160"/>
      <c r="GR141" s="160"/>
      <c r="GS141" s="160"/>
      <c r="GT141" s="160"/>
      <c r="GU141" s="160"/>
      <c r="GV141" s="160"/>
      <c r="GW141" s="160"/>
      <c r="GX141" s="160"/>
      <c r="GY141" s="160"/>
      <c r="GZ141" s="160"/>
      <c r="HA141" s="160"/>
      <c r="HB141" s="160"/>
      <c r="HC141" s="160"/>
      <c r="HD141" s="160"/>
      <c r="HE141" s="160"/>
      <c r="HF141" s="160"/>
      <c r="HG141" s="160"/>
      <c r="HH141" s="160"/>
      <c r="HI141" s="160"/>
      <c r="HJ141" s="160"/>
      <c r="HK141" s="160"/>
      <c r="HL141" s="160"/>
      <c r="HM141" s="160"/>
      <c r="HN141" s="160"/>
      <c r="HO141" s="160"/>
      <c r="HP141" s="160"/>
      <c r="HQ141" s="160"/>
      <c r="HR141" s="160"/>
      <c r="HS141" s="160"/>
      <c r="HT141" s="160"/>
      <c r="HU141" s="160"/>
      <c r="HV141" s="160"/>
      <c r="HW141" s="160"/>
      <c r="HX141" s="160"/>
      <c r="HY141" s="160"/>
      <c r="HZ141" s="160"/>
      <c r="IA141" s="160"/>
      <c r="IB141" s="160"/>
      <c r="IC141" s="160"/>
      <c r="ID141" s="160"/>
      <c r="IE141" s="160"/>
      <c r="IF141" s="160"/>
      <c r="IG141" s="160"/>
      <c r="IH141" s="160"/>
      <c r="II141" s="160"/>
      <c r="IJ141" s="160"/>
      <c r="IK141" s="160"/>
      <c r="IL141" s="160"/>
      <c r="IM141" s="160"/>
      <c r="IN141" s="160"/>
      <c r="IO141" s="160"/>
      <c r="IP141" s="160"/>
      <c r="IQ141" s="160"/>
      <c r="IR141" s="160"/>
      <c r="IS141" s="160"/>
      <c r="IT141" s="160"/>
      <c r="IU141" s="160"/>
      <c r="IV141" s="160"/>
      <c r="IW141" s="160"/>
      <c r="IX141" s="160"/>
      <c r="IY141" s="160"/>
      <c r="IZ141" s="160"/>
      <c r="JA141" s="160"/>
      <c r="JB141" s="160"/>
      <c r="JC141" s="160"/>
      <c r="JD141" s="160"/>
      <c r="JE141" s="160"/>
      <c r="JF141" s="160"/>
      <c r="JG141" s="160"/>
      <c r="JH141" s="160"/>
      <c r="JI141" s="160"/>
      <c r="JJ141" s="160"/>
      <c r="JK141" s="160"/>
      <c r="JL141" s="160"/>
      <c r="JM141" s="160"/>
      <c r="JN141" s="160"/>
      <c r="JO141" s="160"/>
      <c r="JP141" s="160"/>
      <c r="JQ141" s="160"/>
      <c r="JR141" s="160"/>
      <c r="JS141" s="160"/>
      <c r="JT141" s="160"/>
      <c r="JU141" s="160"/>
      <c r="JV141" s="160"/>
      <c r="JW141" s="160"/>
      <c r="JX141" s="160"/>
      <c r="JY141" s="160"/>
      <c r="JZ141" s="160"/>
      <c r="KA141" s="160"/>
      <c r="KB141" s="160"/>
      <c r="KC141" s="160"/>
      <c r="KD141" s="160"/>
      <c r="KE141" s="160"/>
      <c r="KF141" s="160"/>
      <c r="KG141" s="160"/>
      <c r="KH141" s="160"/>
      <c r="KI141" s="160"/>
      <c r="KJ141" s="160"/>
      <c r="KK141" s="160"/>
      <c r="KL141" s="160"/>
      <c r="KM141" s="160"/>
      <c r="KN141" s="160"/>
      <c r="KO141" s="160"/>
      <c r="KP141" s="160"/>
      <c r="KQ141" s="160"/>
      <c r="KR141" s="160"/>
      <c r="KS141" s="160"/>
      <c r="KT141" s="160"/>
      <c r="KU141" s="160"/>
      <c r="KV141" s="160"/>
      <c r="KW141" s="160"/>
      <c r="KX141" s="160"/>
      <c r="KY141" s="160"/>
      <c r="KZ141" s="160"/>
      <c r="LA141" s="160"/>
      <c r="LB141" s="160"/>
      <c r="LC141" s="160"/>
      <c r="LD141" s="160"/>
      <c r="LE141" s="160"/>
      <c r="LF141" s="160"/>
      <c r="LG141" s="160"/>
      <c r="LH141" s="160"/>
      <c r="LI141" s="160"/>
      <c r="LJ141" s="160"/>
      <c r="LK141" s="160"/>
      <c r="LL141" s="160"/>
      <c r="LM141" s="160"/>
      <c r="LN141" s="160"/>
      <c r="LO141" s="160"/>
      <c r="LP141" s="160"/>
      <c r="LQ141" s="160"/>
      <c r="LR141" s="160"/>
      <c r="LS141" s="160"/>
      <c r="LT141" s="160"/>
      <c r="LU141" s="160"/>
      <c r="LV141" s="160"/>
      <c r="LW141" s="160"/>
      <c r="LX141" s="160"/>
      <c r="LY141" s="160"/>
      <c r="LZ141" s="160"/>
      <c r="MA141" s="160"/>
      <c r="MB141" s="160"/>
      <c r="MC141" s="160"/>
      <c r="MD141" s="160"/>
      <c r="ME141" s="160"/>
      <c r="MF141" s="160"/>
      <c r="MG141" s="160"/>
      <c r="MH141" s="160"/>
      <c r="MI141" s="160"/>
      <c r="MJ141" s="160"/>
      <c r="MK141" s="160"/>
      <c r="ML141" s="160"/>
      <c r="MM141" s="160"/>
      <c r="MN141" s="160"/>
      <c r="MO141" s="160"/>
      <c r="MP141" s="160"/>
      <c r="MQ141" s="160"/>
      <c r="MR141" s="160"/>
      <c r="MS141" s="160"/>
      <c r="MT141" s="160"/>
      <c r="MU141" s="160"/>
      <c r="MV141" s="160"/>
      <c r="MW141" s="160"/>
      <c r="MX141" s="160"/>
      <c r="MY141" s="160"/>
      <c r="MZ141" s="160"/>
      <c r="NA141" s="160"/>
      <c r="NB141" s="160"/>
      <c r="NC141" s="160"/>
      <c r="ND141" s="160"/>
      <c r="NE141" s="160"/>
      <c r="NF141" s="160"/>
      <c r="NG141" s="160"/>
      <c r="NH141" s="160"/>
      <c r="NI141" s="160"/>
      <c r="NJ141" s="160"/>
      <c r="NK141" s="160"/>
      <c r="NL141" s="160"/>
      <c r="NM141" s="160"/>
      <c r="NN141" s="160"/>
      <c r="NO141" s="160"/>
      <c r="NP141" s="160"/>
      <c r="NQ141" s="160"/>
      <c r="NR141" s="160"/>
      <c r="NS141" s="160"/>
      <c r="NT141" s="160"/>
      <c r="NU141" s="160"/>
      <c r="NV141" s="160"/>
      <c r="NW141" s="160"/>
      <c r="NX141" s="160"/>
      <c r="NY141" s="160"/>
      <c r="NZ141" s="160"/>
      <c r="OA141" s="160"/>
      <c r="OB141" s="160"/>
      <c r="OC141" s="160"/>
      <c r="OD141" s="160"/>
      <c r="OE141" s="160"/>
      <c r="OF141" s="160"/>
      <c r="OG141" s="160"/>
      <c r="OH141" s="160"/>
      <c r="OI141" s="160"/>
      <c r="OJ141" s="160"/>
      <c r="OK141" s="160"/>
      <c r="OL141" s="160"/>
      <c r="OM141" s="160"/>
      <c r="ON141" s="160"/>
      <c r="OO141" s="160"/>
      <c r="OP141" s="160"/>
      <c r="OQ141" s="160"/>
      <c r="OR141" s="160"/>
      <c r="OS141" s="160"/>
      <c r="OT141" s="160"/>
      <c r="OU141" s="160"/>
      <c r="OV141" s="160"/>
      <c r="OW141" s="160"/>
      <c r="OX141" s="160"/>
      <c r="OY141" s="160"/>
      <c r="OZ141" s="160"/>
      <c r="PA141" s="160"/>
      <c r="PB141" s="160"/>
      <c r="PC141" s="160"/>
      <c r="PD141" s="160"/>
      <c r="PE141" s="160"/>
      <c r="PF141" s="160"/>
      <c r="PG141" s="160"/>
      <c r="PH141" s="160"/>
      <c r="PI141" s="160"/>
      <c r="PJ141" s="160"/>
      <c r="PK141" s="160"/>
      <c r="PL141" s="160"/>
      <c r="PM141" s="160"/>
      <c r="PN141" s="160"/>
      <c r="PO141" s="160"/>
      <c r="PP141" s="160"/>
      <c r="PQ141" s="160"/>
      <c r="PR141" s="160"/>
      <c r="PS141" s="160"/>
      <c r="PT141" s="160"/>
      <c r="PU141" s="160"/>
      <c r="PV141" s="160"/>
      <c r="PW141" s="160"/>
      <c r="PX141" s="160"/>
      <c r="PY141" s="160"/>
      <c r="PZ141" s="160"/>
      <c r="QA141" s="160"/>
      <c r="QB141" s="160"/>
      <c r="QC141" s="160"/>
      <c r="QD141" s="160"/>
      <c r="QE141" s="160"/>
      <c r="QF141" s="160"/>
      <c r="QG141" s="160"/>
      <c r="QH141" s="160"/>
      <c r="QI141" s="160"/>
      <c r="QJ141" s="160"/>
      <c r="QK141" s="160"/>
      <c r="QL141" s="160"/>
      <c r="QM141" s="160"/>
      <c r="QN141" s="160"/>
      <c r="QO141" s="160"/>
      <c r="QP141" s="160"/>
      <c r="QQ141" s="160"/>
      <c r="QR141" s="160"/>
      <c r="QS141" s="160"/>
      <c r="QT141" s="160"/>
      <c r="QU141" s="160"/>
      <c r="QV141" s="160"/>
      <c r="QW141" s="160"/>
      <c r="QX141" s="160"/>
      <c r="QY141" s="160"/>
      <c r="QZ141" s="160"/>
      <c r="RA141" s="160"/>
      <c r="RB141" s="160"/>
      <c r="RC141" s="160"/>
      <c r="RD141" s="160"/>
      <c r="RE141" s="160"/>
      <c r="RF141" s="160"/>
      <c r="RG141" s="160"/>
      <c r="RH141" s="160"/>
      <c r="RI141" s="160"/>
      <c r="RJ141" s="160"/>
      <c r="RK141" s="160"/>
      <c r="RL141" s="160"/>
      <c r="RM141" s="160"/>
      <c r="RN141" s="160"/>
      <c r="RO141" s="160"/>
      <c r="RP141" s="160"/>
      <c r="RQ141" s="160"/>
      <c r="RR141" s="160"/>
      <c r="RS141" s="160"/>
      <c r="RT141" s="160"/>
      <c r="RU141" s="160"/>
      <c r="RV141" s="160"/>
      <c r="RW141" s="160"/>
      <c r="RX141" s="160"/>
      <c r="RY141" s="160"/>
      <c r="RZ141" s="160"/>
      <c r="SA141" s="160"/>
      <c r="SB141" s="160"/>
      <c r="SC141" s="160"/>
      <c r="SD141" s="160"/>
      <c r="SE141" s="160"/>
      <c r="SF141" s="160"/>
      <c r="SG141" s="160"/>
      <c r="SH141" s="160"/>
      <c r="SI141" s="160"/>
      <c r="SJ141" s="160"/>
      <c r="SK141" s="160"/>
      <c r="SL141" s="160"/>
      <c r="SM141" s="160"/>
      <c r="SN141" s="160"/>
      <c r="SO141" s="160"/>
      <c r="SP141" s="160"/>
      <c r="SQ141" s="160"/>
      <c r="SR141" s="160"/>
      <c r="SS141" s="160"/>
      <c r="ST141" s="160"/>
      <c r="SU141" s="160"/>
      <c r="SV141" s="160"/>
      <c r="SW141" s="160"/>
      <c r="SX141" s="160"/>
      <c r="SY141" s="160"/>
      <c r="SZ141" s="160"/>
      <c r="TA141" s="160"/>
      <c r="TB141" s="160"/>
      <c r="TC141" s="160"/>
      <c r="TD141" s="160"/>
      <c r="TE141" s="160"/>
      <c r="TF141" s="160"/>
    </row>
    <row r="142" spans="1:526">
      <c r="A142" s="160"/>
      <c r="B142" s="160"/>
      <c r="C142" s="160"/>
      <c r="D142" s="160"/>
      <c r="E142" s="160"/>
      <c r="F142" s="160"/>
      <c r="G142" s="160"/>
      <c r="H142" s="160"/>
      <c r="I142" s="160"/>
      <c r="J142" s="160"/>
      <c r="K142" s="160"/>
      <c r="L142" s="160"/>
      <c r="M142" s="160"/>
      <c r="N142" s="160"/>
      <c r="O142" s="160"/>
      <c r="P142" s="160"/>
      <c r="Q142" s="160"/>
      <c r="R142" s="160"/>
      <c r="S142" s="160"/>
      <c r="T142" s="160"/>
      <c r="U142" s="160"/>
      <c r="V142" s="160"/>
      <c r="W142" s="160"/>
      <c r="X142" s="160"/>
      <c r="Y142" s="160"/>
      <c r="Z142" s="160"/>
      <c r="AA142" s="160"/>
      <c r="AB142" s="160"/>
      <c r="AC142" s="160"/>
      <c r="AD142" s="160"/>
      <c r="AE142" s="160"/>
      <c r="AF142" s="160"/>
      <c r="AG142" s="160"/>
      <c r="AH142" s="160"/>
      <c r="AI142" s="160"/>
      <c r="AJ142" s="160"/>
      <c r="AK142" s="160"/>
      <c r="AL142" s="160"/>
      <c r="AM142" s="160"/>
      <c r="AN142" s="160"/>
      <c r="AO142" s="160"/>
      <c r="AP142" s="160"/>
      <c r="AQ142" s="160"/>
      <c r="AR142" s="160"/>
      <c r="AS142" s="160"/>
      <c r="AT142" s="160"/>
      <c r="AU142" s="160"/>
      <c r="AV142" s="160"/>
      <c r="AW142" s="160"/>
      <c r="AX142" s="160"/>
      <c r="AY142" s="160"/>
      <c r="AZ142" s="160"/>
      <c r="BA142" s="160"/>
      <c r="BB142" s="160"/>
      <c r="BC142" s="160"/>
      <c r="BD142" s="160"/>
      <c r="BE142" s="160"/>
      <c r="BF142" s="160"/>
      <c r="BG142" s="160"/>
      <c r="BH142" s="160"/>
      <c r="BI142" s="160"/>
      <c r="BJ142" s="160"/>
      <c r="BK142" s="160"/>
      <c r="BL142" s="160"/>
      <c r="BM142" s="160"/>
      <c r="BN142" s="160"/>
      <c r="BO142" s="160"/>
      <c r="BP142" s="160"/>
      <c r="BQ142" s="160"/>
      <c r="BR142" s="160"/>
      <c r="BS142" s="160"/>
      <c r="BT142" s="160"/>
      <c r="BU142" s="160"/>
      <c r="BV142" s="160"/>
      <c r="BW142" s="160"/>
      <c r="BX142" s="160"/>
      <c r="BY142" s="160"/>
      <c r="BZ142" s="160"/>
      <c r="CA142" s="160"/>
      <c r="CB142" s="160"/>
      <c r="CC142" s="160"/>
      <c r="CD142" s="160"/>
      <c r="CE142" s="160"/>
      <c r="CF142" s="160"/>
      <c r="CG142" s="160"/>
      <c r="CH142" s="160"/>
      <c r="CI142" s="160"/>
      <c r="CJ142" s="160"/>
      <c r="CK142" s="160"/>
      <c r="CL142" s="160"/>
      <c r="CM142" s="160"/>
      <c r="CN142" s="160"/>
      <c r="CO142" s="160"/>
      <c r="CP142" s="160"/>
      <c r="CQ142" s="160"/>
      <c r="CR142" s="160"/>
      <c r="CS142" s="160"/>
      <c r="CT142" s="160"/>
      <c r="CU142" s="160"/>
      <c r="CV142" s="160"/>
      <c r="CW142" s="160"/>
      <c r="CX142" s="160"/>
      <c r="CY142" s="160"/>
      <c r="CZ142" s="160"/>
      <c r="DA142" s="160"/>
      <c r="DB142" s="160"/>
      <c r="DC142" s="160"/>
      <c r="DD142" s="160"/>
      <c r="DE142" s="160"/>
      <c r="DF142" s="160"/>
      <c r="DG142" s="160"/>
      <c r="DH142" s="160"/>
      <c r="DI142" s="160"/>
      <c r="DJ142" s="160"/>
      <c r="DK142" s="160"/>
      <c r="DL142" s="160"/>
      <c r="DM142" s="160"/>
      <c r="DN142" s="160"/>
      <c r="DO142" s="160"/>
      <c r="DP142" s="160"/>
      <c r="DQ142" s="160"/>
      <c r="DR142" s="160"/>
      <c r="DS142" s="160"/>
      <c r="DT142" s="160"/>
      <c r="DU142" s="160"/>
      <c r="DV142" s="160"/>
      <c r="DW142" s="160"/>
      <c r="DX142" s="160"/>
      <c r="DY142" s="160"/>
      <c r="DZ142" s="160"/>
      <c r="EA142" s="160"/>
      <c r="EB142" s="160"/>
      <c r="EC142" s="160"/>
      <c r="ED142" s="160"/>
      <c r="EE142" s="160"/>
      <c r="EF142" s="160"/>
      <c r="EG142" s="160"/>
      <c r="EH142" s="160"/>
      <c r="EI142" s="160"/>
      <c r="EJ142" s="160"/>
      <c r="EK142" s="160"/>
      <c r="EL142" s="160"/>
      <c r="EM142" s="160"/>
      <c r="EN142" s="160"/>
      <c r="EO142" s="160"/>
      <c r="EP142" s="160"/>
      <c r="EQ142" s="160"/>
      <c r="ER142" s="160"/>
      <c r="ES142" s="160"/>
      <c r="ET142" s="160"/>
      <c r="EU142" s="160"/>
      <c r="EV142" s="160"/>
      <c r="EW142" s="160"/>
      <c r="EX142" s="160"/>
      <c r="EY142" s="160"/>
      <c r="EZ142" s="160"/>
      <c r="FA142" s="160"/>
      <c r="FB142" s="160"/>
      <c r="FC142" s="160"/>
      <c r="FD142" s="160"/>
      <c r="FE142" s="160"/>
      <c r="FF142" s="160"/>
      <c r="FG142" s="160"/>
      <c r="FH142" s="160"/>
      <c r="FI142" s="160"/>
      <c r="FJ142" s="160"/>
      <c r="FK142" s="160"/>
      <c r="FL142" s="160"/>
      <c r="FM142" s="160"/>
      <c r="FN142" s="160"/>
      <c r="FO142" s="160"/>
      <c r="FP142" s="160"/>
      <c r="FQ142" s="160"/>
      <c r="FR142" s="160"/>
      <c r="FS142" s="160"/>
      <c r="FT142" s="160"/>
      <c r="FU142" s="160"/>
      <c r="FV142" s="160"/>
      <c r="FW142" s="160"/>
      <c r="FX142" s="160"/>
      <c r="FY142" s="160"/>
      <c r="FZ142" s="160"/>
      <c r="GA142" s="160"/>
      <c r="GB142" s="160"/>
      <c r="GC142" s="160"/>
      <c r="GD142" s="160"/>
      <c r="GE142" s="160"/>
      <c r="GF142" s="160"/>
      <c r="GG142" s="160"/>
      <c r="GH142" s="160"/>
      <c r="GI142" s="160"/>
      <c r="GJ142" s="160"/>
      <c r="GK142" s="160"/>
      <c r="GL142" s="160"/>
      <c r="GM142" s="160"/>
      <c r="GN142" s="160"/>
      <c r="GO142" s="160"/>
      <c r="GP142" s="160"/>
      <c r="GQ142" s="160"/>
      <c r="GR142" s="160"/>
      <c r="GS142" s="160"/>
      <c r="GT142" s="160"/>
      <c r="GU142" s="160"/>
      <c r="GV142" s="160"/>
      <c r="GW142" s="160"/>
      <c r="GX142" s="160"/>
      <c r="GY142" s="160"/>
      <c r="GZ142" s="160"/>
      <c r="HA142" s="160"/>
      <c r="HB142" s="160"/>
      <c r="HC142" s="160"/>
      <c r="HD142" s="160"/>
      <c r="HE142" s="160"/>
      <c r="HF142" s="160"/>
      <c r="HG142" s="160"/>
      <c r="HH142" s="160"/>
      <c r="HI142" s="160"/>
      <c r="HJ142" s="160"/>
      <c r="HK142" s="160"/>
      <c r="HL142" s="160"/>
      <c r="HM142" s="160"/>
      <c r="HN142" s="160"/>
      <c r="HO142" s="160"/>
      <c r="HP142" s="160"/>
      <c r="HQ142" s="160"/>
      <c r="HR142" s="160"/>
      <c r="HS142" s="160"/>
      <c r="HT142" s="160"/>
      <c r="HU142" s="160"/>
      <c r="HV142" s="160"/>
      <c r="HW142" s="160"/>
      <c r="HX142" s="160"/>
      <c r="HY142" s="160"/>
      <c r="HZ142" s="160"/>
      <c r="IA142" s="160"/>
      <c r="IB142" s="160"/>
      <c r="IC142" s="160"/>
      <c r="ID142" s="160"/>
      <c r="IE142" s="160"/>
      <c r="IF142" s="160"/>
      <c r="IG142" s="160"/>
      <c r="IH142" s="160"/>
      <c r="II142" s="160"/>
      <c r="IJ142" s="160"/>
      <c r="IK142" s="160"/>
      <c r="IL142" s="160"/>
      <c r="IM142" s="160"/>
      <c r="IN142" s="160"/>
      <c r="IO142" s="160"/>
      <c r="IP142" s="160"/>
      <c r="IQ142" s="160"/>
      <c r="IR142" s="160"/>
      <c r="IS142" s="160"/>
      <c r="IT142" s="160"/>
      <c r="IU142" s="160"/>
      <c r="IV142" s="160"/>
      <c r="IW142" s="160"/>
      <c r="IX142" s="160"/>
      <c r="IY142" s="160"/>
      <c r="IZ142" s="160"/>
      <c r="JA142" s="160"/>
      <c r="JB142" s="160"/>
      <c r="JC142" s="160"/>
      <c r="JD142" s="160"/>
      <c r="JE142" s="160"/>
      <c r="JF142" s="160"/>
      <c r="JG142" s="160"/>
      <c r="JH142" s="160"/>
      <c r="JI142" s="160"/>
      <c r="JJ142" s="160"/>
      <c r="JK142" s="160"/>
      <c r="JL142" s="160"/>
      <c r="JM142" s="160"/>
      <c r="JN142" s="160"/>
      <c r="JO142" s="160"/>
      <c r="JP142" s="160"/>
      <c r="JQ142" s="160"/>
      <c r="JR142" s="160"/>
      <c r="JS142" s="160"/>
      <c r="JT142" s="160"/>
      <c r="JU142" s="160"/>
      <c r="JV142" s="160"/>
      <c r="JW142" s="160"/>
      <c r="JX142" s="160"/>
      <c r="JY142" s="160"/>
      <c r="JZ142" s="160"/>
      <c r="KA142" s="160"/>
      <c r="KB142" s="160"/>
      <c r="KC142" s="160"/>
      <c r="KD142" s="160"/>
      <c r="KE142" s="160"/>
      <c r="KF142" s="160"/>
      <c r="KG142" s="160"/>
      <c r="KH142" s="160"/>
      <c r="KI142" s="160"/>
      <c r="KJ142" s="160"/>
      <c r="KK142" s="160"/>
      <c r="KL142" s="160"/>
      <c r="KM142" s="160"/>
      <c r="KN142" s="160"/>
      <c r="KO142" s="160"/>
      <c r="KP142" s="160"/>
      <c r="KQ142" s="160"/>
      <c r="KR142" s="160"/>
      <c r="KS142" s="160"/>
      <c r="KT142" s="160"/>
      <c r="KU142" s="160"/>
      <c r="KV142" s="160"/>
      <c r="KW142" s="160"/>
      <c r="KX142" s="160"/>
      <c r="KY142" s="160"/>
      <c r="KZ142" s="160"/>
      <c r="LA142" s="160"/>
      <c r="LB142" s="160"/>
      <c r="LC142" s="160"/>
      <c r="LD142" s="160"/>
      <c r="LE142" s="160"/>
      <c r="LF142" s="160"/>
      <c r="LG142" s="160"/>
      <c r="LH142" s="160"/>
      <c r="LI142" s="160"/>
      <c r="LJ142" s="160"/>
      <c r="LK142" s="160"/>
      <c r="LL142" s="160"/>
      <c r="LM142" s="160"/>
      <c r="LN142" s="160"/>
      <c r="LO142" s="160"/>
      <c r="LP142" s="160"/>
      <c r="LQ142" s="160"/>
      <c r="LR142" s="160"/>
      <c r="LS142" s="160"/>
      <c r="LT142" s="160"/>
      <c r="LU142" s="160"/>
      <c r="LV142" s="160"/>
      <c r="LW142" s="160"/>
      <c r="LX142" s="160"/>
      <c r="LY142" s="160"/>
      <c r="LZ142" s="160"/>
      <c r="MA142" s="160"/>
      <c r="MB142" s="160"/>
      <c r="MC142" s="160"/>
      <c r="MD142" s="160"/>
      <c r="ME142" s="160"/>
      <c r="MF142" s="160"/>
      <c r="MG142" s="160"/>
      <c r="MH142" s="160"/>
      <c r="MI142" s="160"/>
      <c r="MJ142" s="160"/>
      <c r="MK142" s="160"/>
      <c r="ML142" s="160"/>
      <c r="MM142" s="160"/>
      <c r="MN142" s="160"/>
      <c r="MO142" s="160"/>
      <c r="MP142" s="160"/>
      <c r="MQ142" s="160"/>
      <c r="MR142" s="160"/>
      <c r="MS142" s="160"/>
      <c r="MT142" s="160"/>
      <c r="MU142" s="160"/>
      <c r="MV142" s="160"/>
      <c r="MW142" s="160"/>
      <c r="MX142" s="160"/>
      <c r="MY142" s="160"/>
      <c r="MZ142" s="160"/>
      <c r="NA142" s="160"/>
      <c r="NB142" s="160"/>
      <c r="NC142" s="160"/>
      <c r="ND142" s="160"/>
      <c r="NE142" s="160"/>
      <c r="NF142" s="160"/>
      <c r="NG142" s="160"/>
      <c r="NH142" s="160"/>
      <c r="NI142" s="160"/>
      <c r="NJ142" s="160"/>
      <c r="NK142" s="160"/>
      <c r="NL142" s="160"/>
      <c r="NM142" s="160"/>
      <c r="NN142" s="160"/>
      <c r="NO142" s="160"/>
      <c r="NP142" s="160"/>
      <c r="NQ142" s="160"/>
      <c r="NR142" s="160"/>
      <c r="NS142" s="160"/>
      <c r="NT142" s="160"/>
      <c r="NU142" s="160"/>
      <c r="NV142" s="160"/>
      <c r="NW142" s="160"/>
      <c r="NX142" s="160"/>
      <c r="NY142" s="160"/>
      <c r="NZ142" s="160"/>
      <c r="OA142" s="160"/>
      <c r="OB142" s="160"/>
      <c r="OC142" s="160"/>
      <c r="OD142" s="160"/>
      <c r="OE142" s="160"/>
      <c r="OF142" s="160"/>
      <c r="OG142" s="160"/>
      <c r="OH142" s="160"/>
      <c r="OI142" s="160"/>
      <c r="OJ142" s="160"/>
      <c r="OK142" s="160"/>
      <c r="OL142" s="160"/>
      <c r="OM142" s="160"/>
      <c r="ON142" s="160"/>
      <c r="OO142" s="160"/>
      <c r="OP142" s="160"/>
      <c r="OQ142" s="160"/>
      <c r="OR142" s="160"/>
      <c r="OS142" s="160"/>
      <c r="OT142" s="160"/>
      <c r="OU142" s="160"/>
      <c r="OV142" s="160"/>
      <c r="OW142" s="160"/>
      <c r="OX142" s="160"/>
      <c r="OY142" s="160"/>
      <c r="OZ142" s="160"/>
      <c r="PA142" s="160"/>
      <c r="PB142" s="160"/>
      <c r="PC142" s="160"/>
      <c r="PD142" s="160"/>
      <c r="PE142" s="160"/>
      <c r="PF142" s="160"/>
      <c r="PG142" s="160"/>
      <c r="PH142" s="160"/>
      <c r="PI142" s="160"/>
      <c r="PJ142" s="160"/>
      <c r="PK142" s="160"/>
      <c r="PL142" s="160"/>
      <c r="PM142" s="160"/>
      <c r="PN142" s="160"/>
      <c r="PO142" s="160"/>
      <c r="PP142" s="160"/>
      <c r="PQ142" s="160"/>
      <c r="PR142" s="160"/>
      <c r="PS142" s="160"/>
      <c r="PT142" s="160"/>
      <c r="PU142" s="160"/>
      <c r="PV142" s="160"/>
      <c r="PW142" s="160"/>
      <c r="PX142" s="160"/>
      <c r="PY142" s="160"/>
      <c r="PZ142" s="160"/>
      <c r="QA142" s="160"/>
      <c r="QB142" s="160"/>
      <c r="QC142" s="160"/>
      <c r="QD142" s="160"/>
      <c r="QE142" s="160"/>
      <c r="QF142" s="160"/>
      <c r="QG142" s="160"/>
      <c r="QH142" s="160"/>
      <c r="QI142" s="160"/>
      <c r="QJ142" s="160"/>
      <c r="QK142" s="160"/>
      <c r="QL142" s="160"/>
      <c r="QM142" s="160"/>
      <c r="QN142" s="160"/>
      <c r="QO142" s="160"/>
      <c r="QP142" s="160"/>
      <c r="QQ142" s="160"/>
      <c r="QR142" s="160"/>
      <c r="QS142" s="160"/>
      <c r="QT142" s="160"/>
      <c r="QU142" s="160"/>
      <c r="QV142" s="160"/>
      <c r="QW142" s="160"/>
      <c r="QX142" s="160"/>
      <c r="QY142" s="160"/>
      <c r="QZ142" s="160"/>
      <c r="RA142" s="160"/>
      <c r="RB142" s="160"/>
      <c r="RC142" s="160"/>
      <c r="RD142" s="160"/>
      <c r="RE142" s="160"/>
      <c r="RF142" s="160"/>
      <c r="RG142" s="160"/>
      <c r="RH142" s="160"/>
      <c r="RI142" s="160"/>
      <c r="RJ142" s="160"/>
      <c r="RK142" s="160"/>
      <c r="RL142" s="160"/>
      <c r="RM142" s="160"/>
      <c r="RN142" s="160"/>
      <c r="RO142" s="160"/>
      <c r="RP142" s="160"/>
      <c r="RQ142" s="160"/>
      <c r="RR142" s="160"/>
      <c r="RS142" s="160"/>
      <c r="RT142" s="160"/>
      <c r="RU142" s="160"/>
      <c r="RV142" s="160"/>
      <c r="RW142" s="160"/>
      <c r="RX142" s="160"/>
      <c r="RY142" s="160"/>
      <c r="RZ142" s="160"/>
      <c r="SA142" s="160"/>
      <c r="SB142" s="160"/>
      <c r="SC142" s="160"/>
      <c r="SD142" s="160"/>
      <c r="SE142" s="160"/>
      <c r="SF142" s="160"/>
      <c r="SG142" s="160"/>
      <c r="SH142" s="160"/>
      <c r="SI142" s="160"/>
      <c r="SJ142" s="160"/>
      <c r="SK142" s="160"/>
      <c r="SL142" s="160"/>
      <c r="SM142" s="160"/>
      <c r="SN142" s="160"/>
      <c r="SO142" s="160"/>
      <c r="SP142" s="160"/>
      <c r="SQ142" s="160"/>
      <c r="SR142" s="160"/>
      <c r="SS142" s="160"/>
      <c r="ST142" s="160"/>
      <c r="SU142" s="160"/>
      <c r="SV142" s="160"/>
      <c r="SW142" s="160"/>
      <c r="SX142" s="160"/>
      <c r="SY142" s="160"/>
      <c r="SZ142" s="160"/>
      <c r="TA142" s="160"/>
      <c r="TB142" s="160"/>
      <c r="TC142" s="160"/>
      <c r="TD142" s="160"/>
      <c r="TE142" s="160"/>
      <c r="TF142" s="160"/>
    </row>
    <row r="143" spans="1:526">
      <c r="A143" s="160"/>
      <c r="B143" s="160"/>
      <c r="C143" s="160"/>
      <c r="D143" s="160"/>
      <c r="E143" s="160"/>
      <c r="F143" s="160"/>
      <c r="G143" s="160"/>
      <c r="H143" s="160"/>
      <c r="I143" s="160"/>
      <c r="J143" s="160"/>
      <c r="K143" s="160"/>
      <c r="L143" s="160"/>
      <c r="M143" s="160"/>
      <c r="N143" s="160"/>
      <c r="O143" s="160"/>
      <c r="P143" s="160"/>
      <c r="Q143" s="160"/>
      <c r="R143" s="160"/>
      <c r="S143" s="160"/>
      <c r="T143" s="160"/>
      <c r="U143" s="160"/>
      <c r="V143" s="160"/>
      <c r="W143" s="160"/>
      <c r="X143" s="160"/>
      <c r="Y143" s="160"/>
      <c r="Z143" s="160"/>
      <c r="AA143" s="160"/>
      <c r="AB143" s="160"/>
      <c r="AC143" s="160"/>
      <c r="AD143" s="160"/>
      <c r="AE143" s="160"/>
      <c r="AF143" s="160"/>
      <c r="AG143" s="160"/>
      <c r="AH143" s="160"/>
      <c r="AI143" s="160"/>
      <c r="AJ143" s="160"/>
      <c r="AK143" s="160"/>
      <c r="AL143" s="160"/>
      <c r="AM143" s="160"/>
      <c r="AN143" s="160"/>
      <c r="AO143" s="160"/>
      <c r="AP143" s="160"/>
      <c r="AQ143" s="160"/>
      <c r="AR143" s="160"/>
      <c r="AS143" s="160"/>
      <c r="AT143" s="160"/>
      <c r="AU143" s="160"/>
      <c r="AV143" s="160"/>
      <c r="AW143" s="160"/>
      <c r="AX143" s="160"/>
      <c r="AY143" s="160"/>
      <c r="AZ143" s="160"/>
      <c r="BA143" s="160"/>
      <c r="BB143" s="160"/>
      <c r="BC143" s="160"/>
      <c r="BD143" s="160"/>
      <c r="BE143" s="160"/>
      <c r="BF143" s="160"/>
      <c r="BG143" s="160"/>
      <c r="BH143" s="160"/>
      <c r="BI143" s="160"/>
      <c r="BJ143" s="160"/>
      <c r="BK143" s="160"/>
      <c r="BL143" s="160"/>
      <c r="BM143" s="160"/>
      <c r="BN143" s="160"/>
      <c r="BO143" s="160"/>
      <c r="BP143" s="160"/>
      <c r="BQ143" s="160"/>
      <c r="BR143" s="160"/>
      <c r="BS143" s="160"/>
      <c r="BT143" s="160"/>
      <c r="BU143" s="160"/>
      <c r="BV143" s="160"/>
      <c r="BW143" s="160"/>
      <c r="BX143" s="160"/>
      <c r="BY143" s="160"/>
      <c r="BZ143" s="160"/>
      <c r="CA143" s="160"/>
      <c r="CB143" s="160"/>
      <c r="CC143" s="160"/>
      <c r="CD143" s="160"/>
      <c r="CE143" s="160"/>
      <c r="CF143" s="160"/>
      <c r="CG143" s="160"/>
      <c r="CH143" s="160"/>
      <c r="CI143" s="160"/>
      <c r="CJ143" s="160"/>
      <c r="CK143" s="160"/>
      <c r="CL143" s="160"/>
      <c r="CM143" s="160"/>
      <c r="CN143" s="160"/>
      <c r="CO143" s="160"/>
      <c r="CP143" s="160"/>
      <c r="CQ143" s="160"/>
      <c r="CR143" s="160"/>
      <c r="CS143" s="160"/>
      <c r="CT143" s="160"/>
      <c r="CU143" s="160"/>
      <c r="CV143" s="160"/>
      <c r="CW143" s="160"/>
      <c r="CX143" s="160"/>
      <c r="CY143" s="160"/>
      <c r="CZ143" s="160"/>
      <c r="DA143" s="160"/>
      <c r="DB143" s="160"/>
      <c r="DC143" s="160"/>
      <c r="DD143" s="160"/>
      <c r="DE143" s="160"/>
      <c r="DF143" s="160"/>
      <c r="DG143" s="160"/>
      <c r="DH143" s="160"/>
      <c r="DI143" s="160"/>
      <c r="DJ143" s="160"/>
      <c r="DK143" s="160"/>
      <c r="DL143" s="160"/>
      <c r="DM143" s="160"/>
      <c r="DN143" s="160"/>
      <c r="DO143" s="160"/>
      <c r="DP143" s="160"/>
      <c r="DQ143" s="160"/>
      <c r="DR143" s="160"/>
      <c r="DS143" s="160"/>
      <c r="DT143" s="160"/>
      <c r="DU143" s="160"/>
      <c r="DV143" s="160"/>
      <c r="DW143" s="160"/>
      <c r="DX143" s="160"/>
      <c r="DY143" s="160"/>
      <c r="DZ143" s="160"/>
      <c r="EA143" s="160"/>
      <c r="EB143" s="160"/>
      <c r="EC143" s="160"/>
      <c r="ED143" s="160"/>
      <c r="EE143" s="160"/>
      <c r="EF143" s="160"/>
      <c r="EG143" s="160"/>
      <c r="EH143" s="160"/>
      <c r="EI143" s="160"/>
      <c r="EJ143" s="160"/>
      <c r="EK143" s="160"/>
      <c r="EL143" s="160"/>
      <c r="EM143" s="160"/>
      <c r="EN143" s="160"/>
      <c r="EO143" s="160"/>
      <c r="EP143" s="160"/>
      <c r="EQ143" s="160"/>
      <c r="ER143" s="160"/>
      <c r="ES143" s="160"/>
      <c r="ET143" s="160"/>
      <c r="EU143" s="160"/>
      <c r="EV143" s="160"/>
      <c r="EW143" s="160"/>
      <c r="EX143" s="160"/>
      <c r="EY143" s="160"/>
      <c r="EZ143" s="160"/>
      <c r="FA143" s="160"/>
      <c r="FB143" s="160"/>
      <c r="FC143" s="160"/>
      <c r="FD143" s="160"/>
      <c r="FE143" s="160"/>
      <c r="FF143" s="160"/>
      <c r="FG143" s="160"/>
      <c r="FH143" s="160"/>
      <c r="FI143" s="160"/>
      <c r="FJ143" s="160"/>
      <c r="FK143" s="160"/>
      <c r="FL143" s="160"/>
      <c r="FM143" s="160"/>
      <c r="FN143" s="160"/>
      <c r="FO143" s="160"/>
      <c r="FP143" s="160"/>
      <c r="FQ143" s="160"/>
      <c r="FR143" s="160"/>
      <c r="FS143" s="160"/>
      <c r="FT143" s="160"/>
      <c r="FU143" s="160"/>
      <c r="FV143" s="160"/>
      <c r="FW143" s="160"/>
      <c r="FX143" s="160"/>
      <c r="FY143" s="160"/>
      <c r="FZ143" s="160"/>
      <c r="GA143" s="160"/>
      <c r="GB143" s="160"/>
      <c r="GC143" s="160"/>
      <c r="GD143" s="160"/>
      <c r="GE143" s="160"/>
      <c r="GF143" s="160"/>
      <c r="GG143" s="160"/>
      <c r="GH143" s="160"/>
      <c r="GI143" s="160"/>
      <c r="GJ143" s="160"/>
      <c r="GK143" s="160"/>
      <c r="GL143" s="160"/>
      <c r="GM143" s="160"/>
      <c r="GN143" s="160"/>
      <c r="GO143" s="160"/>
      <c r="GP143" s="160"/>
      <c r="GQ143" s="160"/>
      <c r="GR143" s="160"/>
      <c r="GS143" s="160"/>
      <c r="GT143" s="160"/>
      <c r="GU143" s="160"/>
      <c r="GV143" s="160"/>
      <c r="GW143" s="160"/>
      <c r="GX143" s="160"/>
      <c r="GY143" s="160"/>
      <c r="GZ143" s="160"/>
      <c r="HA143" s="160"/>
      <c r="HB143" s="160"/>
      <c r="HC143" s="160"/>
      <c r="HD143" s="160"/>
      <c r="HE143" s="160"/>
      <c r="HF143" s="160"/>
      <c r="HG143" s="160"/>
      <c r="HH143" s="160"/>
      <c r="HI143" s="160"/>
      <c r="HJ143" s="160"/>
      <c r="HK143" s="160"/>
      <c r="HL143" s="160"/>
      <c r="HM143" s="160"/>
      <c r="HN143" s="160"/>
      <c r="HO143" s="160"/>
      <c r="HP143" s="160"/>
      <c r="HQ143" s="160"/>
      <c r="HR143" s="160"/>
      <c r="HS143" s="160"/>
      <c r="HT143" s="160"/>
      <c r="HU143" s="160"/>
      <c r="HV143" s="160"/>
      <c r="HW143" s="160"/>
      <c r="HX143" s="160"/>
      <c r="HY143" s="160"/>
      <c r="HZ143" s="160"/>
      <c r="IA143" s="160"/>
      <c r="IB143" s="160"/>
      <c r="IC143" s="160"/>
      <c r="ID143" s="160"/>
      <c r="IE143" s="160"/>
      <c r="IF143" s="160"/>
      <c r="IG143" s="160"/>
      <c r="IH143" s="160"/>
      <c r="II143" s="160"/>
      <c r="IJ143" s="160"/>
      <c r="IK143" s="160"/>
      <c r="IL143" s="160"/>
      <c r="IM143" s="160"/>
      <c r="IN143" s="160"/>
      <c r="IO143" s="160"/>
      <c r="IP143" s="160"/>
      <c r="IQ143" s="160"/>
      <c r="IR143" s="160"/>
      <c r="IS143" s="160"/>
      <c r="IT143" s="160"/>
      <c r="IU143" s="160"/>
      <c r="IV143" s="160"/>
      <c r="IW143" s="160"/>
      <c r="IX143" s="160"/>
      <c r="IY143" s="160"/>
      <c r="IZ143" s="160"/>
      <c r="JA143" s="160"/>
      <c r="JB143" s="160"/>
      <c r="JC143" s="160"/>
      <c r="JD143" s="160"/>
      <c r="JE143" s="160"/>
      <c r="JF143" s="160"/>
      <c r="JG143" s="160"/>
      <c r="JH143" s="160"/>
      <c r="JI143" s="160"/>
      <c r="JJ143" s="160"/>
      <c r="JK143" s="160"/>
      <c r="JL143" s="160"/>
      <c r="JM143" s="160"/>
      <c r="JN143" s="160"/>
      <c r="JO143" s="160"/>
      <c r="JP143" s="160"/>
      <c r="JQ143" s="160"/>
      <c r="JR143" s="160"/>
      <c r="JS143" s="160"/>
      <c r="JT143" s="160"/>
      <c r="JU143" s="160"/>
      <c r="JV143" s="160"/>
      <c r="JW143" s="160"/>
      <c r="JX143" s="160"/>
      <c r="JY143" s="160"/>
      <c r="JZ143" s="160"/>
      <c r="KA143" s="160"/>
      <c r="KB143" s="160"/>
      <c r="KC143" s="160"/>
      <c r="KD143" s="160"/>
      <c r="KE143" s="160"/>
      <c r="KF143" s="160"/>
      <c r="KG143" s="160"/>
      <c r="KH143" s="160"/>
      <c r="KI143" s="160"/>
      <c r="KJ143" s="160"/>
      <c r="KK143" s="160"/>
      <c r="KL143" s="160"/>
      <c r="KM143" s="160"/>
      <c r="KN143" s="160"/>
      <c r="KO143" s="160"/>
      <c r="KP143" s="160"/>
      <c r="KQ143" s="160"/>
      <c r="KR143" s="160"/>
      <c r="KS143" s="160"/>
      <c r="KT143" s="160"/>
      <c r="KU143" s="160"/>
      <c r="KV143" s="160"/>
      <c r="KW143" s="160"/>
      <c r="KX143" s="160"/>
      <c r="KY143" s="160"/>
      <c r="KZ143" s="160"/>
      <c r="LA143" s="160"/>
      <c r="LB143" s="160"/>
      <c r="LC143" s="160"/>
      <c r="LD143" s="160"/>
      <c r="LE143" s="160"/>
      <c r="LF143" s="160"/>
      <c r="LG143" s="160"/>
      <c r="LH143" s="160"/>
      <c r="LI143" s="160"/>
      <c r="LJ143" s="160"/>
      <c r="LK143" s="160"/>
      <c r="LL143" s="160"/>
      <c r="LM143" s="160"/>
      <c r="LN143" s="160"/>
      <c r="LO143" s="160"/>
      <c r="LP143" s="160"/>
      <c r="LQ143" s="160"/>
      <c r="LR143" s="160"/>
      <c r="LS143" s="160"/>
      <c r="LT143" s="160"/>
      <c r="LU143" s="160"/>
      <c r="LV143" s="160"/>
      <c r="LW143" s="160"/>
      <c r="LX143" s="160"/>
      <c r="LY143" s="160"/>
      <c r="LZ143" s="160"/>
      <c r="MA143" s="160"/>
      <c r="MB143" s="160"/>
      <c r="MC143" s="160"/>
      <c r="MD143" s="160"/>
      <c r="ME143" s="160"/>
      <c r="MF143" s="160"/>
      <c r="MG143" s="160"/>
      <c r="MH143" s="160"/>
      <c r="MI143" s="160"/>
      <c r="MJ143" s="160"/>
      <c r="MK143" s="160"/>
      <c r="ML143" s="160"/>
      <c r="MM143" s="160"/>
      <c r="MN143" s="160"/>
      <c r="MO143" s="160"/>
      <c r="MP143" s="160"/>
      <c r="MQ143" s="160"/>
      <c r="MR143" s="160"/>
      <c r="MS143" s="160"/>
      <c r="MT143" s="160"/>
      <c r="MU143" s="160"/>
      <c r="MV143" s="160"/>
      <c r="MW143" s="160"/>
      <c r="MX143" s="160"/>
      <c r="MY143" s="160"/>
      <c r="MZ143" s="160"/>
      <c r="NA143" s="160"/>
      <c r="NB143" s="160"/>
      <c r="NC143" s="160"/>
      <c r="ND143" s="160"/>
      <c r="NE143" s="160"/>
      <c r="NF143" s="160"/>
      <c r="NG143" s="160"/>
      <c r="NH143" s="160"/>
      <c r="NI143" s="160"/>
      <c r="NJ143" s="160"/>
      <c r="NK143" s="160"/>
      <c r="NL143" s="160"/>
      <c r="NM143" s="160"/>
      <c r="NN143" s="160"/>
      <c r="NO143" s="160"/>
      <c r="NP143" s="160"/>
      <c r="NQ143" s="160"/>
      <c r="NR143" s="160"/>
      <c r="NS143" s="160"/>
      <c r="NT143" s="160"/>
      <c r="NU143" s="160"/>
      <c r="NV143" s="160"/>
      <c r="NW143" s="160"/>
      <c r="NX143" s="160"/>
      <c r="NY143" s="160"/>
      <c r="NZ143" s="160"/>
      <c r="OA143" s="160"/>
      <c r="OB143" s="160"/>
      <c r="OC143" s="160"/>
      <c r="OD143" s="160"/>
      <c r="OE143" s="160"/>
      <c r="OF143" s="160"/>
      <c r="OG143" s="160"/>
      <c r="OH143" s="160"/>
      <c r="OI143" s="160"/>
      <c r="OJ143" s="160"/>
      <c r="OK143" s="160"/>
      <c r="OL143" s="160"/>
      <c r="OM143" s="160"/>
      <c r="ON143" s="160"/>
      <c r="OO143" s="160"/>
      <c r="OP143" s="160"/>
      <c r="OQ143" s="160"/>
      <c r="OR143" s="160"/>
      <c r="OS143" s="160"/>
      <c r="OT143" s="160"/>
      <c r="OU143" s="160"/>
      <c r="OV143" s="160"/>
      <c r="OW143" s="160"/>
      <c r="OX143" s="160"/>
      <c r="OY143" s="160"/>
      <c r="OZ143" s="160"/>
      <c r="PA143" s="160"/>
      <c r="PB143" s="160"/>
      <c r="PC143" s="160"/>
      <c r="PD143" s="160"/>
      <c r="PE143" s="160"/>
      <c r="PF143" s="160"/>
      <c r="PG143" s="160"/>
      <c r="PH143" s="160"/>
      <c r="PI143" s="160"/>
      <c r="PJ143" s="160"/>
      <c r="PK143" s="160"/>
      <c r="PL143" s="160"/>
      <c r="PM143" s="160"/>
      <c r="PN143" s="160"/>
      <c r="PO143" s="160"/>
      <c r="PP143" s="160"/>
      <c r="PQ143" s="160"/>
      <c r="PR143" s="160"/>
      <c r="PS143" s="160"/>
      <c r="PT143" s="160"/>
      <c r="PU143" s="160"/>
      <c r="PV143" s="160"/>
      <c r="PW143" s="160"/>
      <c r="PX143" s="160"/>
      <c r="PY143" s="160"/>
      <c r="PZ143" s="160"/>
      <c r="QA143" s="160"/>
      <c r="QB143" s="160"/>
      <c r="QC143" s="160"/>
      <c r="QD143" s="160"/>
      <c r="QE143" s="160"/>
      <c r="QF143" s="160"/>
      <c r="QG143" s="160"/>
      <c r="QH143" s="160"/>
      <c r="QI143" s="160"/>
      <c r="QJ143" s="160"/>
      <c r="QK143" s="160"/>
      <c r="QL143" s="160"/>
      <c r="QM143" s="160"/>
      <c r="QN143" s="160"/>
      <c r="QO143" s="160"/>
      <c r="QP143" s="160"/>
      <c r="QQ143" s="160"/>
      <c r="QR143" s="160"/>
      <c r="QS143" s="160"/>
      <c r="QT143" s="160"/>
      <c r="QU143" s="160"/>
      <c r="QV143" s="160"/>
      <c r="QW143" s="160"/>
      <c r="QX143" s="160"/>
      <c r="QY143" s="160"/>
      <c r="QZ143" s="160"/>
      <c r="RA143" s="160"/>
      <c r="RB143" s="160"/>
      <c r="RC143" s="160"/>
      <c r="RD143" s="160"/>
      <c r="RE143" s="160"/>
      <c r="RF143" s="160"/>
      <c r="RG143" s="160"/>
      <c r="RH143" s="160"/>
      <c r="RI143" s="160"/>
      <c r="RJ143" s="160"/>
      <c r="RK143" s="160"/>
      <c r="RL143" s="160"/>
      <c r="RM143" s="160"/>
      <c r="RN143" s="160"/>
      <c r="RO143" s="160"/>
      <c r="RP143" s="160"/>
      <c r="RQ143" s="160"/>
      <c r="RR143" s="160"/>
      <c r="RS143" s="160"/>
      <c r="RT143" s="160"/>
      <c r="RU143" s="160"/>
      <c r="RV143" s="160"/>
      <c r="RW143" s="160"/>
      <c r="RX143" s="160"/>
      <c r="RY143" s="160"/>
      <c r="RZ143" s="160"/>
      <c r="SA143" s="160"/>
      <c r="SB143" s="160"/>
      <c r="SC143" s="160"/>
      <c r="SD143" s="160"/>
      <c r="SE143" s="160"/>
      <c r="SF143" s="160"/>
      <c r="SG143" s="160"/>
      <c r="SH143" s="160"/>
      <c r="SI143" s="160"/>
      <c r="SJ143" s="160"/>
      <c r="SK143" s="160"/>
      <c r="SL143" s="160"/>
      <c r="SM143" s="160"/>
      <c r="SN143" s="160"/>
      <c r="SO143" s="160"/>
      <c r="SP143" s="160"/>
      <c r="SQ143" s="160"/>
      <c r="SR143" s="160"/>
      <c r="SS143" s="160"/>
      <c r="ST143" s="160"/>
      <c r="SU143" s="160"/>
      <c r="SV143" s="160"/>
      <c r="SW143" s="160"/>
      <c r="SX143" s="160"/>
      <c r="SY143" s="160"/>
      <c r="SZ143" s="160"/>
      <c r="TA143" s="160"/>
      <c r="TB143" s="160"/>
      <c r="TC143" s="160"/>
      <c r="TD143" s="160"/>
      <c r="TE143" s="160"/>
      <c r="TF143" s="160"/>
    </row>
    <row r="144" spans="1:526">
      <c r="A144" s="160"/>
      <c r="B144" s="160"/>
      <c r="C144" s="160"/>
      <c r="D144" s="160"/>
      <c r="E144" s="160"/>
      <c r="F144" s="160"/>
      <c r="G144" s="160"/>
      <c r="H144" s="160"/>
      <c r="I144" s="160"/>
      <c r="J144" s="160"/>
      <c r="K144" s="160"/>
      <c r="L144" s="160"/>
      <c r="M144" s="160"/>
      <c r="N144" s="160"/>
      <c r="O144" s="160"/>
      <c r="P144" s="160"/>
      <c r="Q144" s="160"/>
      <c r="R144" s="160"/>
      <c r="S144" s="160"/>
      <c r="T144" s="160"/>
      <c r="U144" s="160"/>
      <c r="V144" s="160"/>
      <c r="W144" s="160"/>
      <c r="X144" s="160"/>
      <c r="Y144" s="160"/>
      <c r="Z144" s="160"/>
      <c r="AA144" s="160"/>
      <c r="AB144" s="160"/>
      <c r="AC144" s="160"/>
      <c r="AD144" s="160"/>
      <c r="AE144" s="160"/>
      <c r="AF144" s="160"/>
      <c r="AG144" s="160"/>
      <c r="AH144" s="160"/>
      <c r="AI144" s="160"/>
      <c r="AJ144" s="160"/>
      <c r="AK144" s="160"/>
      <c r="AL144" s="160"/>
      <c r="AM144" s="160"/>
      <c r="AN144" s="160"/>
      <c r="AO144" s="160"/>
      <c r="AP144" s="160"/>
      <c r="AQ144" s="160"/>
      <c r="AR144" s="160"/>
      <c r="AS144" s="160"/>
      <c r="AT144" s="160"/>
      <c r="AU144" s="160"/>
      <c r="AV144" s="160"/>
      <c r="AW144" s="160"/>
      <c r="AX144" s="160"/>
      <c r="AY144" s="160"/>
      <c r="AZ144" s="160"/>
      <c r="BA144" s="160"/>
      <c r="BB144" s="160"/>
      <c r="BC144" s="160"/>
      <c r="BD144" s="160"/>
      <c r="BE144" s="160"/>
      <c r="BF144" s="160"/>
      <c r="BG144" s="160"/>
      <c r="BH144" s="160"/>
      <c r="BI144" s="160"/>
      <c r="BJ144" s="160"/>
      <c r="BK144" s="160"/>
      <c r="BL144" s="160"/>
      <c r="BM144" s="160"/>
      <c r="BN144" s="160"/>
      <c r="BO144" s="160"/>
      <c r="BP144" s="160"/>
      <c r="BQ144" s="160"/>
      <c r="BR144" s="160"/>
      <c r="BS144" s="160"/>
      <c r="BT144" s="160"/>
      <c r="BU144" s="160"/>
      <c r="BV144" s="160"/>
      <c r="BW144" s="160"/>
      <c r="BX144" s="160"/>
      <c r="BY144" s="160"/>
      <c r="BZ144" s="160"/>
      <c r="CA144" s="160"/>
      <c r="CB144" s="160"/>
      <c r="CC144" s="160"/>
      <c r="CD144" s="160"/>
      <c r="CE144" s="160"/>
      <c r="CF144" s="160"/>
      <c r="CG144" s="160"/>
      <c r="CH144" s="160"/>
      <c r="CI144" s="160"/>
      <c r="CJ144" s="160"/>
      <c r="CK144" s="160"/>
      <c r="CL144" s="160"/>
      <c r="CM144" s="160"/>
      <c r="CN144" s="160"/>
      <c r="CO144" s="160"/>
      <c r="CP144" s="160"/>
      <c r="CQ144" s="160"/>
      <c r="CR144" s="160"/>
      <c r="CS144" s="160"/>
      <c r="CT144" s="160"/>
      <c r="CU144" s="160"/>
      <c r="CV144" s="160"/>
      <c r="CW144" s="160"/>
      <c r="CX144" s="160"/>
      <c r="CY144" s="160"/>
      <c r="CZ144" s="160"/>
      <c r="DA144" s="160"/>
      <c r="DB144" s="160"/>
      <c r="DC144" s="160"/>
      <c r="DD144" s="160"/>
      <c r="DE144" s="160"/>
      <c r="DF144" s="160"/>
      <c r="DG144" s="160"/>
      <c r="DH144" s="160"/>
      <c r="DI144" s="160"/>
      <c r="DJ144" s="160"/>
      <c r="DK144" s="160"/>
      <c r="DL144" s="160"/>
      <c r="DM144" s="160"/>
      <c r="DN144" s="160"/>
      <c r="DO144" s="160"/>
      <c r="DP144" s="160"/>
      <c r="DQ144" s="160"/>
      <c r="DR144" s="160"/>
      <c r="DS144" s="160"/>
      <c r="DT144" s="160"/>
      <c r="DU144" s="160"/>
      <c r="DV144" s="160"/>
      <c r="DW144" s="160"/>
      <c r="DX144" s="160"/>
      <c r="DY144" s="160"/>
      <c r="DZ144" s="160"/>
      <c r="EA144" s="160"/>
      <c r="EB144" s="160"/>
      <c r="EC144" s="160"/>
      <c r="ED144" s="160"/>
      <c r="EE144" s="160"/>
      <c r="EF144" s="160"/>
      <c r="EG144" s="160"/>
      <c r="EH144" s="160"/>
      <c r="EI144" s="160"/>
      <c r="EJ144" s="160"/>
      <c r="EK144" s="160"/>
      <c r="EL144" s="160"/>
      <c r="EM144" s="160"/>
      <c r="EN144" s="160"/>
      <c r="EO144" s="160"/>
      <c r="EP144" s="160"/>
      <c r="EQ144" s="160"/>
      <c r="ER144" s="160"/>
      <c r="ES144" s="160"/>
      <c r="ET144" s="160"/>
      <c r="EU144" s="160"/>
      <c r="EV144" s="160"/>
      <c r="EW144" s="160"/>
      <c r="EX144" s="160"/>
      <c r="EY144" s="160"/>
      <c r="EZ144" s="160"/>
      <c r="FA144" s="160"/>
      <c r="FB144" s="160"/>
      <c r="FC144" s="160"/>
      <c r="FD144" s="160"/>
      <c r="FE144" s="160"/>
      <c r="FF144" s="160"/>
      <c r="FG144" s="160"/>
      <c r="FH144" s="160"/>
      <c r="FI144" s="160"/>
      <c r="FJ144" s="160"/>
      <c r="FK144" s="160"/>
      <c r="FL144" s="160"/>
      <c r="FM144" s="160"/>
      <c r="FN144" s="160"/>
      <c r="FO144" s="160"/>
      <c r="FP144" s="160"/>
      <c r="FQ144" s="160"/>
      <c r="FR144" s="160"/>
      <c r="FS144" s="160"/>
      <c r="FT144" s="160"/>
      <c r="FU144" s="160"/>
      <c r="FV144" s="160"/>
      <c r="FW144" s="160"/>
      <c r="FX144" s="160"/>
      <c r="FY144" s="160"/>
      <c r="FZ144" s="160"/>
      <c r="GA144" s="160"/>
      <c r="GB144" s="160"/>
      <c r="GC144" s="160"/>
      <c r="GD144" s="160"/>
      <c r="GE144" s="160"/>
      <c r="GF144" s="160"/>
      <c r="GG144" s="160"/>
      <c r="GH144" s="160"/>
      <c r="GI144" s="160"/>
      <c r="GJ144" s="160"/>
      <c r="GK144" s="160"/>
      <c r="GL144" s="160"/>
      <c r="GM144" s="160"/>
      <c r="GN144" s="160"/>
      <c r="GO144" s="160"/>
      <c r="GP144" s="160"/>
      <c r="GQ144" s="160"/>
      <c r="GR144" s="160"/>
      <c r="GS144" s="160"/>
      <c r="GT144" s="160"/>
      <c r="GU144" s="160"/>
      <c r="GV144" s="160"/>
      <c r="GW144" s="160"/>
      <c r="GX144" s="160"/>
      <c r="GY144" s="160"/>
      <c r="GZ144" s="160"/>
      <c r="HA144" s="160"/>
      <c r="HB144" s="160"/>
      <c r="HC144" s="160"/>
      <c r="HD144" s="160"/>
      <c r="HE144" s="160"/>
      <c r="HF144" s="160"/>
      <c r="HG144" s="160"/>
      <c r="HH144" s="160"/>
      <c r="HI144" s="160"/>
      <c r="HJ144" s="160"/>
      <c r="HK144" s="160"/>
      <c r="HL144" s="160"/>
      <c r="HM144" s="160"/>
      <c r="HN144" s="160"/>
      <c r="HO144" s="160"/>
      <c r="HP144" s="160"/>
      <c r="HQ144" s="160"/>
      <c r="HR144" s="160"/>
      <c r="HS144" s="160"/>
      <c r="HT144" s="160"/>
      <c r="HU144" s="160"/>
      <c r="HV144" s="160"/>
      <c r="HW144" s="160"/>
      <c r="HX144" s="160"/>
      <c r="HY144" s="160"/>
      <c r="HZ144" s="160"/>
      <c r="IA144" s="160"/>
      <c r="IB144" s="160"/>
      <c r="IC144" s="160"/>
      <c r="ID144" s="160"/>
      <c r="IE144" s="160"/>
      <c r="IF144" s="160"/>
      <c r="IG144" s="160"/>
      <c r="IH144" s="160"/>
      <c r="II144" s="160"/>
      <c r="IJ144" s="160"/>
      <c r="IK144" s="160"/>
      <c r="IL144" s="160"/>
      <c r="IM144" s="160"/>
      <c r="IN144" s="160"/>
      <c r="IO144" s="160"/>
      <c r="IP144" s="160"/>
      <c r="IQ144" s="160"/>
      <c r="IR144" s="160"/>
      <c r="IS144" s="160"/>
      <c r="IT144" s="160"/>
      <c r="IU144" s="160"/>
      <c r="IV144" s="160"/>
      <c r="IW144" s="160"/>
      <c r="IX144" s="160"/>
      <c r="IY144" s="160"/>
      <c r="IZ144" s="160"/>
      <c r="JA144" s="160"/>
      <c r="JB144" s="160"/>
      <c r="JC144" s="160"/>
      <c r="JD144" s="160"/>
      <c r="JE144" s="160"/>
      <c r="JF144" s="160"/>
      <c r="JG144" s="160"/>
      <c r="JH144" s="160"/>
      <c r="JI144" s="160"/>
      <c r="JJ144" s="160"/>
      <c r="JK144" s="160"/>
      <c r="JL144" s="160"/>
      <c r="JM144" s="160"/>
      <c r="JN144" s="160"/>
      <c r="JO144" s="160"/>
      <c r="JP144" s="160"/>
      <c r="JQ144" s="160"/>
      <c r="JR144" s="160"/>
      <c r="JS144" s="160"/>
      <c r="JT144" s="160"/>
      <c r="JU144" s="160"/>
      <c r="JV144" s="160"/>
      <c r="JW144" s="160"/>
      <c r="JX144" s="160"/>
      <c r="JY144" s="160"/>
      <c r="JZ144" s="160"/>
      <c r="KA144" s="160"/>
      <c r="KB144" s="160"/>
      <c r="KC144" s="160"/>
      <c r="KD144" s="160"/>
      <c r="KE144" s="160"/>
      <c r="KF144" s="160"/>
      <c r="KG144" s="160"/>
      <c r="KH144" s="160"/>
      <c r="KI144" s="160"/>
      <c r="KJ144" s="160"/>
      <c r="KK144" s="160"/>
      <c r="KL144" s="160"/>
      <c r="KM144" s="160"/>
      <c r="KN144" s="160"/>
      <c r="KO144" s="160"/>
      <c r="KP144" s="160"/>
      <c r="KQ144" s="160"/>
      <c r="KR144" s="160"/>
      <c r="KS144" s="160"/>
      <c r="KT144" s="160"/>
      <c r="KU144" s="160"/>
      <c r="KV144" s="160"/>
      <c r="KW144" s="160"/>
      <c r="KX144" s="160"/>
      <c r="KY144" s="160"/>
      <c r="KZ144" s="160"/>
      <c r="LA144" s="160"/>
      <c r="LB144" s="160"/>
      <c r="LC144" s="160"/>
      <c r="LD144" s="160"/>
      <c r="LE144" s="160"/>
      <c r="LF144" s="160"/>
      <c r="LG144" s="160"/>
      <c r="LH144" s="160"/>
      <c r="LI144" s="160"/>
      <c r="LJ144" s="160"/>
      <c r="LK144" s="160"/>
      <c r="LL144" s="160"/>
      <c r="LM144" s="160"/>
      <c r="LN144" s="160"/>
      <c r="LO144" s="160"/>
      <c r="LP144" s="160"/>
      <c r="LQ144" s="160"/>
      <c r="LR144" s="160"/>
      <c r="LS144" s="160"/>
      <c r="LT144" s="160"/>
      <c r="LU144" s="160"/>
      <c r="LV144" s="160"/>
      <c r="LW144" s="160"/>
      <c r="LX144" s="160"/>
      <c r="LY144" s="160"/>
      <c r="LZ144" s="160"/>
      <c r="MA144" s="160"/>
      <c r="MB144" s="160"/>
      <c r="MC144" s="160"/>
      <c r="MD144" s="160"/>
      <c r="ME144" s="160"/>
      <c r="MF144" s="160"/>
      <c r="MG144" s="160"/>
      <c r="MH144" s="160"/>
      <c r="MI144" s="160"/>
      <c r="MJ144" s="160"/>
      <c r="MK144" s="160"/>
      <c r="ML144" s="160"/>
      <c r="MM144" s="160"/>
      <c r="MN144" s="160"/>
      <c r="MO144" s="160"/>
      <c r="MP144" s="160"/>
      <c r="MQ144" s="160"/>
      <c r="MR144" s="160"/>
      <c r="MS144" s="160"/>
      <c r="MT144" s="160"/>
      <c r="MU144" s="160"/>
      <c r="MV144" s="160"/>
      <c r="MW144" s="160"/>
      <c r="MX144" s="160"/>
      <c r="MY144" s="160"/>
      <c r="MZ144" s="160"/>
      <c r="NA144" s="160"/>
      <c r="NB144" s="160"/>
      <c r="NC144" s="160"/>
      <c r="ND144" s="160"/>
      <c r="NE144" s="160"/>
      <c r="NF144" s="160"/>
      <c r="NG144" s="160"/>
      <c r="NH144" s="160"/>
      <c r="NI144" s="160"/>
      <c r="NJ144" s="160"/>
      <c r="NK144" s="160"/>
      <c r="NL144" s="160"/>
      <c r="NM144" s="160"/>
      <c r="NN144" s="160"/>
      <c r="NO144" s="160"/>
      <c r="NP144" s="160"/>
      <c r="NQ144" s="160"/>
      <c r="NR144" s="160"/>
      <c r="NS144" s="160"/>
      <c r="NT144" s="160"/>
      <c r="NU144" s="160"/>
      <c r="NV144" s="160"/>
      <c r="NW144" s="160"/>
      <c r="NX144" s="160"/>
      <c r="NY144" s="160"/>
      <c r="NZ144" s="160"/>
      <c r="OA144" s="160"/>
      <c r="OB144" s="160"/>
      <c r="OC144" s="160"/>
      <c r="OD144" s="160"/>
      <c r="OE144" s="160"/>
      <c r="OF144" s="160"/>
      <c r="OG144" s="160"/>
      <c r="OH144" s="160"/>
      <c r="OI144" s="160"/>
      <c r="OJ144" s="160"/>
      <c r="OK144" s="160"/>
      <c r="OL144" s="160"/>
      <c r="OM144" s="160"/>
      <c r="ON144" s="160"/>
      <c r="OO144" s="160"/>
      <c r="OP144" s="160"/>
      <c r="OQ144" s="160"/>
      <c r="OR144" s="160"/>
      <c r="OS144" s="160"/>
      <c r="OT144" s="160"/>
      <c r="OU144" s="160"/>
      <c r="OV144" s="160"/>
      <c r="OW144" s="160"/>
      <c r="OX144" s="160"/>
      <c r="OY144" s="160"/>
      <c r="OZ144" s="160"/>
      <c r="PA144" s="160"/>
      <c r="PB144" s="160"/>
      <c r="PC144" s="160"/>
      <c r="PD144" s="160"/>
      <c r="PE144" s="160"/>
      <c r="PF144" s="160"/>
      <c r="PG144" s="160"/>
      <c r="PH144" s="160"/>
      <c r="PI144" s="160"/>
      <c r="PJ144" s="160"/>
      <c r="PK144" s="160"/>
      <c r="PL144" s="160"/>
      <c r="PM144" s="160"/>
      <c r="PN144" s="160"/>
      <c r="PO144" s="160"/>
      <c r="PP144" s="160"/>
      <c r="PQ144" s="160"/>
      <c r="PR144" s="160"/>
      <c r="PS144" s="160"/>
      <c r="PT144" s="160"/>
      <c r="PU144" s="160"/>
      <c r="PV144" s="160"/>
      <c r="PW144" s="160"/>
      <c r="PX144" s="160"/>
      <c r="PY144" s="160"/>
      <c r="PZ144" s="160"/>
      <c r="QA144" s="160"/>
      <c r="QB144" s="160"/>
      <c r="QC144" s="160"/>
      <c r="QD144" s="160"/>
      <c r="QE144" s="160"/>
      <c r="QF144" s="160"/>
      <c r="QG144" s="160"/>
      <c r="QH144" s="160"/>
      <c r="QI144" s="160"/>
      <c r="QJ144" s="160"/>
      <c r="QK144" s="160"/>
      <c r="QL144" s="160"/>
      <c r="QM144" s="160"/>
      <c r="QN144" s="160"/>
      <c r="QO144" s="160"/>
      <c r="QP144" s="160"/>
      <c r="QQ144" s="160"/>
      <c r="QR144" s="160"/>
      <c r="QS144" s="160"/>
      <c r="QT144" s="160"/>
      <c r="QU144" s="160"/>
      <c r="QV144" s="160"/>
      <c r="QW144" s="160"/>
      <c r="QX144" s="160"/>
      <c r="QY144" s="160"/>
      <c r="QZ144" s="160"/>
      <c r="RA144" s="160"/>
      <c r="RB144" s="160"/>
      <c r="RC144" s="160"/>
      <c r="RD144" s="160"/>
      <c r="RE144" s="160"/>
      <c r="RF144" s="160"/>
      <c r="RG144" s="160"/>
      <c r="RH144" s="160"/>
      <c r="RI144" s="160"/>
      <c r="RJ144" s="160"/>
      <c r="RK144" s="160"/>
      <c r="RL144" s="160"/>
      <c r="RM144" s="160"/>
      <c r="RN144" s="160"/>
      <c r="RO144" s="160"/>
      <c r="RP144" s="160"/>
      <c r="RQ144" s="160"/>
      <c r="RR144" s="160"/>
      <c r="RS144" s="160"/>
      <c r="RT144" s="160"/>
      <c r="RU144" s="160"/>
      <c r="RV144" s="160"/>
      <c r="RW144" s="160"/>
      <c r="RX144" s="160"/>
      <c r="RY144" s="160"/>
      <c r="RZ144" s="160"/>
      <c r="SA144" s="160"/>
      <c r="SB144" s="160"/>
      <c r="SC144" s="160"/>
      <c r="SD144" s="160"/>
      <c r="SE144" s="160"/>
      <c r="SF144" s="160"/>
      <c r="SG144" s="160"/>
      <c r="SH144" s="160"/>
      <c r="SI144" s="160"/>
      <c r="SJ144" s="160"/>
      <c r="SK144" s="160"/>
      <c r="SL144" s="160"/>
      <c r="SM144" s="160"/>
      <c r="SN144" s="160"/>
      <c r="SO144" s="160"/>
      <c r="SP144" s="160"/>
      <c r="SQ144" s="160"/>
      <c r="SR144" s="160"/>
      <c r="SS144" s="160"/>
      <c r="ST144" s="160"/>
      <c r="SU144" s="160"/>
      <c r="SV144" s="160"/>
      <c r="SW144" s="160"/>
      <c r="SX144" s="160"/>
      <c r="SY144" s="160"/>
      <c r="SZ144" s="160"/>
      <c r="TA144" s="160"/>
      <c r="TB144" s="160"/>
      <c r="TC144" s="160"/>
      <c r="TD144" s="160"/>
      <c r="TE144" s="160"/>
      <c r="TF144" s="160"/>
    </row>
    <row r="145" spans="1:526">
      <c r="A145" s="160"/>
      <c r="B145" s="160"/>
      <c r="C145" s="160"/>
      <c r="D145" s="160"/>
      <c r="E145" s="160"/>
      <c r="F145" s="160"/>
      <c r="G145" s="160"/>
      <c r="H145" s="160"/>
      <c r="I145" s="160"/>
      <c r="J145" s="160"/>
      <c r="K145" s="160"/>
      <c r="L145" s="160"/>
      <c r="M145" s="160"/>
      <c r="N145" s="160"/>
      <c r="O145" s="160"/>
      <c r="P145" s="160"/>
      <c r="Q145" s="160"/>
      <c r="R145" s="160"/>
      <c r="S145" s="160"/>
      <c r="T145" s="160"/>
      <c r="U145" s="160"/>
      <c r="V145" s="160"/>
      <c r="W145" s="160"/>
      <c r="X145" s="160"/>
      <c r="Y145" s="160"/>
      <c r="Z145" s="160"/>
      <c r="AA145" s="160"/>
      <c r="AB145" s="160"/>
      <c r="AC145" s="160"/>
      <c r="AD145" s="160"/>
      <c r="AE145" s="160"/>
      <c r="AF145" s="160"/>
      <c r="AG145" s="160"/>
      <c r="AH145" s="160"/>
      <c r="AI145" s="160"/>
      <c r="AJ145" s="160"/>
      <c r="AK145" s="160"/>
      <c r="AL145" s="160"/>
      <c r="AM145" s="160"/>
      <c r="AN145" s="160"/>
      <c r="AO145" s="160"/>
      <c r="AP145" s="160"/>
      <c r="AQ145" s="160"/>
      <c r="AR145" s="160"/>
      <c r="AS145" s="160"/>
      <c r="AT145" s="160"/>
      <c r="AU145" s="160"/>
      <c r="AV145" s="160"/>
      <c r="AW145" s="160"/>
      <c r="AX145" s="160"/>
      <c r="AY145" s="160"/>
      <c r="AZ145" s="160"/>
      <c r="BA145" s="160"/>
      <c r="BB145" s="160"/>
      <c r="BC145" s="160"/>
      <c r="BD145" s="160"/>
      <c r="BE145" s="160"/>
      <c r="BF145" s="160"/>
      <c r="BG145" s="160"/>
      <c r="BH145" s="160"/>
      <c r="BI145" s="160"/>
      <c r="BJ145" s="160"/>
      <c r="BK145" s="160"/>
      <c r="BL145" s="160"/>
      <c r="BM145" s="160"/>
      <c r="BN145" s="160"/>
      <c r="BO145" s="160"/>
      <c r="BP145" s="160"/>
      <c r="BQ145" s="160"/>
      <c r="BR145" s="160"/>
      <c r="BS145" s="160"/>
      <c r="BT145" s="160"/>
      <c r="BU145" s="160"/>
      <c r="BV145" s="160"/>
      <c r="BW145" s="160"/>
      <c r="BX145" s="160"/>
      <c r="BY145" s="160"/>
      <c r="BZ145" s="160"/>
      <c r="CA145" s="160"/>
      <c r="CB145" s="160"/>
      <c r="CC145" s="160"/>
      <c r="CD145" s="160"/>
      <c r="CE145" s="160"/>
      <c r="CF145" s="160"/>
      <c r="CG145" s="160"/>
      <c r="CH145" s="160"/>
      <c r="CI145" s="160"/>
      <c r="CJ145" s="160"/>
      <c r="CK145" s="160"/>
      <c r="CL145" s="160"/>
      <c r="CM145" s="160"/>
      <c r="CN145" s="160"/>
      <c r="CO145" s="160"/>
      <c r="CP145" s="160"/>
      <c r="CQ145" s="160"/>
      <c r="CR145" s="160"/>
      <c r="CS145" s="160"/>
      <c r="CT145" s="160"/>
      <c r="CU145" s="160"/>
      <c r="CV145" s="160"/>
      <c r="CW145" s="160"/>
      <c r="CX145" s="160"/>
      <c r="CY145" s="160"/>
      <c r="CZ145" s="160"/>
      <c r="DA145" s="160"/>
      <c r="DB145" s="160"/>
      <c r="DC145" s="160"/>
      <c r="DD145" s="160"/>
      <c r="DE145" s="160"/>
      <c r="DF145" s="160"/>
      <c r="DG145" s="160"/>
      <c r="DH145" s="160"/>
      <c r="DI145" s="160"/>
      <c r="DJ145" s="160"/>
      <c r="DK145" s="160"/>
      <c r="DL145" s="160"/>
      <c r="DM145" s="160"/>
      <c r="DN145" s="160"/>
      <c r="DO145" s="160"/>
      <c r="DP145" s="160"/>
      <c r="DQ145" s="160"/>
      <c r="DR145" s="160"/>
      <c r="DS145" s="160"/>
      <c r="DT145" s="160"/>
      <c r="DU145" s="160"/>
      <c r="DV145" s="160"/>
      <c r="DW145" s="160"/>
      <c r="DX145" s="160"/>
      <c r="DY145" s="160"/>
      <c r="DZ145" s="160"/>
      <c r="EA145" s="160"/>
      <c r="EB145" s="160"/>
      <c r="EC145" s="160"/>
      <c r="ED145" s="160"/>
      <c r="EE145" s="160"/>
      <c r="EF145" s="160"/>
      <c r="EG145" s="160"/>
      <c r="EH145" s="160"/>
      <c r="EI145" s="160"/>
      <c r="EJ145" s="160"/>
      <c r="EK145" s="160"/>
      <c r="EL145" s="160"/>
      <c r="EM145" s="160"/>
      <c r="EN145" s="160"/>
      <c r="EO145" s="160"/>
      <c r="EP145" s="160"/>
      <c r="EQ145" s="160"/>
      <c r="ER145" s="160"/>
      <c r="ES145" s="160"/>
      <c r="ET145" s="160"/>
      <c r="EU145" s="160"/>
      <c r="EV145" s="160"/>
      <c r="EW145" s="160"/>
      <c r="EX145" s="160"/>
      <c r="EY145" s="160"/>
      <c r="EZ145" s="160"/>
      <c r="FA145" s="160"/>
      <c r="FB145" s="160"/>
      <c r="FC145" s="160"/>
      <c r="FD145" s="160"/>
      <c r="FE145" s="160"/>
      <c r="FF145" s="160"/>
      <c r="FG145" s="160"/>
      <c r="FH145" s="160"/>
      <c r="FI145" s="160"/>
      <c r="FJ145" s="160"/>
      <c r="FK145" s="160"/>
      <c r="FL145" s="160"/>
      <c r="FM145" s="160"/>
      <c r="FN145" s="160"/>
      <c r="FO145" s="160"/>
      <c r="FP145" s="160"/>
      <c r="FQ145" s="160"/>
      <c r="FR145" s="160"/>
      <c r="FS145" s="160"/>
      <c r="FT145" s="160"/>
      <c r="FU145" s="160"/>
      <c r="FV145" s="160"/>
      <c r="FW145" s="160"/>
      <c r="FX145" s="160"/>
      <c r="FY145" s="160"/>
      <c r="FZ145" s="160"/>
      <c r="GA145" s="160"/>
      <c r="GB145" s="160"/>
      <c r="GC145" s="160"/>
      <c r="GD145" s="160"/>
      <c r="GE145" s="160"/>
      <c r="GF145" s="160"/>
      <c r="GG145" s="160"/>
      <c r="GH145" s="160"/>
      <c r="GI145" s="160"/>
      <c r="GJ145" s="160"/>
      <c r="GK145" s="160"/>
      <c r="GL145" s="160"/>
      <c r="GM145" s="160"/>
      <c r="GN145" s="160"/>
      <c r="GO145" s="160"/>
      <c r="GP145" s="160"/>
      <c r="GQ145" s="160"/>
      <c r="GR145" s="160"/>
      <c r="GS145" s="160"/>
      <c r="GT145" s="160"/>
      <c r="GU145" s="160"/>
      <c r="GV145" s="160"/>
      <c r="GW145" s="160"/>
      <c r="GX145" s="160"/>
      <c r="GY145" s="160"/>
      <c r="GZ145" s="160"/>
      <c r="HA145" s="160"/>
      <c r="HB145" s="160"/>
      <c r="HC145" s="160"/>
      <c r="HD145" s="160"/>
      <c r="HE145" s="160"/>
      <c r="HF145" s="160"/>
      <c r="HG145" s="160"/>
      <c r="HH145" s="160"/>
      <c r="HI145" s="160"/>
      <c r="HJ145" s="160"/>
      <c r="HK145" s="160"/>
      <c r="HL145" s="160"/>
      <c r="HM145" s="160"/>
      <c r="HN145" s="160"/>
      <c r="HO145" s="160"/>
      <c r="HP145" s="160"/>
      <c r="HQ145" s="160"/>
      <c r="HR145" s="160"/>
      <c r="HS145" s="160"/>
      <c r="HT145" s="160"/>
      <c r="HU145" s="160"/>
      <c r="HV145" s="160"/>
      <c r="HW145" s="160"/>
      <c r="HX145" s="160"/>
      <c r="HY145" s="160"/>
      <c r="HZ145" s="160"/>
      <c r="IA145" s="160"/>
      <c r="IB145" s="160"/>
      <c r="IC145" s="160"/>
      <c r="ID145" s="160"/>
      <c r="IE145" s="160"/>
      <c r="IF145" s="160"/>
      <c r="IG145" s="160"/>
      <c r="IH145" s="160"/>
      <c r="II145" s="160"/>
      <c r="IJ145" s="160"/>
      <c r="IK145" s="160"/>
      <c r="IL145" s="160"/>
      <c r="IM145" s="160"/>
      <c r="IN145" s="160"/>
      <c r="IO145" s="160"/>
      <c r="IP145" s="160"/>
      <c r="IQ145" s="160"/>
      <c r="IR145" s="160"/>
      <c r="IS145" s="160"/>
      <c r="IT145" s="160"/>
      <c r="IU145" s="160"/>
      <c r="IV145" s="160"/>
      <c r="IW145" s="160"/>
      <c r="IX145" s="160"/>
      <c r="IY145" s="160"/>
      <c r="IZ145" s="160"/>
      <c r="JA145" s="160"/>
      <c r="JB145" s="160"/>
      <c r="JC145" s="160"/>
      <c r="JD145" s="160"/>
      <c r="JE145" s="160"/>
      <c r="JF145" s="160"/>
      <c r="JG145" s="160"/>
      <c r="JH145" s="160"/>
      <c r="JI145" s="160"/>
      <c r="JJ145" s="160"/>
      <c r="JK145" s="160"/>
      <c r="JL145" s="160"/>
      <c r="JM145" s="160"/>
      <c r="JN145" s="160"/>
      <c r="JO145" s="160"/>
      <c r="JP145" s="160"/>
      <c r="JQ145" s="160"/>
      <c r="JR145" s="160"/>
      <c r="JS145" s="160"/>
      <c r="JT145" s="160"/>
      <c r="JU145" s="160"/>
      <c r="JV145" s="160"/>
      <c r="JW145" s="160"/>
      <c r="JX145" s="160"/>
      <c r="JY145" s="160"/>
      <c r="JZ145" s="160"/>
      <c r="KA145" s="160"/>
      <c r="KB145" s="160"/>
      <c r="KC145" s="160"/>
      <c r="KD145" s="160"/>
      <c r="KE145" s="160"/>
      <c r="KF145" s="160"/>
      <c r="KG145" s="160"/>
      <c r="KH145" s="160"/>
      <c r="KI145" s="160"/>
      <c r="KJ145" s="160"/>
      <c r="KK145" s="160"/>
      <c r="KL145" s="160"/>
      <c r="KM145" s="160"/>
      <c r="KN145" s="160"/>
      <c r="KO145" s="160"/>
      <c r="KP145" s="160"/>
      <c r="KQ145" s="160"/>
      <c r="KR145" s="160"/>
      <c r="KS145" s="160"/>
      <c r="KT145" s="160"/>
      <c r="KU145" s="160"/>
      <c r="KV145" s="160"/>
      <c r="KW145" s="160"/>
      <c r="KX145" s="160"/>
      <c r="KY145" s="160"/>
      <c r="KZ145" s="160"/>
      <c r="LA145" s="160"/>
      <c r="LB145" s="160"/>
      <c r="LC145" s="160"/>
      <c r="LD145" s="160"/>
      <c r="LE145" s="160"/>
      <c r="LF145" s="160"/>
      <c r="LG145" s="160"/>
      <c r="LH145" s="160"/>
      <c r="LI145" s="160"/>
      <c r="LJ145" s="160"/>
      <c r="LK145" s="160"/>
      <c r="LL145" s="160"/>
      <c r="LM145" s="160"/>
      <c r="LN145" s="160"/>
      <c r="LO145" s="160"/>
      <c r="LP145" s="160"/>
      <c r="LQ145" s="160"/>
      <c r="LR145" s="160"/>
      <c r="LS145" s="160"/>
      <c r="LT145" s="160"/>
      <c r="LU145" s="160"/>
      <c r="LV145" s="160"/>
      <c r="LW145" s="160"/>
      <c r="LX145" s="160"/>
      <c r="LY145" s="160"/>
      <c r="LZ145" s="160"/>
      <c r="MA145" s="160"/>
      <c r="MB145" s="160"/>
      <c r="MC145" s="160"/>
      <c r="MD145" s="160"/>
      <c r="ME145" s="160"/>
      <c r="MF145" s="160"/>
      <c r="MG145" s="160"/>
      <c r="MH145" s="160"/>
      <c r="MI145" s="160"/>
      <c r="MJ145" s="160"/>
      <c r="MK145" s="160"/>
      <c r="ML145" s="160"/>
      <c r="MM145" s="160"/>
      <c r="MN145" s="160"/>
      <c r="MO145" s="160"/>
      <c r="MP145" s="160"/>
      <c r="MQ145" s="160"/>
      <c r="MR145" s="160"/>
      <c r="MS145" s="160"/>
      <c r="MT145" s="160"/>
      <c r="MU145" s="160"/>
      <c r="MV145" s="160"/>
      <c r="MW145" s="160"/>
      <c r="MX145" s="160"/>
      <c r="MY145" s="160"/>
      <c r="MZ145" s="160"/>
      <c r="NA145" s="160"/>
      <c r="NB145" s="160"/>
      <c r="NC145" s="160"/>
      <c r="ND145" s="160"/>
      <c r="NE145" s="160"/>
      <c r="NF145" s="160"/>
      <c r="NG145" s="160"/>
      <c r="NH145" s="160"/>
      <c r="NI145" s="160"/>
      <c r="NJ145" s="160"/>
      <c r="NK145" s="160"/>
      <c r="NL145" s="160"/>
      <c r="NM145" s="160"/>
      <c r="NN145" s="160"/>
      <c r="NO145" s="160"/>
      <c r="NP145" s="160"/>
      <c r="NQ145" s="160"/>
      <c r="NR145" s="160"/>
      <c r="NS145" s="160"/>
      <c r="NT145" s="160"/>
      <c r="NU145" s="160"/>
      <c r="NV145" s="160"/>
      <c r="NW145" s="160"/>
      <c r="NX145" s="160"/>
      <c r="NY145" s="160"/>
      <c r="NZ145" s="160"/>
      <c r="OA145" s="160"/>
      <c r="OB145" s="160"/>
      <c r="OC145" s="160"/>
      <c r="OD145" s="160"/>
      <c r="OE145" s="160"/>
      <c r="OF145" s="160"/>
      <c r="OG145" s="160"/>
      <c r="OH145" s="160"/>
      <c r="OI145" s="160"/>
      <c r="OJ145" s="160"/>
      <c r="OK145" s="160"/>
      <c r="OL145" s="160"/>
      <c r="OM145" s="160"/>
      <c r="ON145" s="160"/>
      <c r="OO145" s="160"/>
      <c r="OP145" s="160"/>
      <c r="OQ145" s="160"/>
      <c r="OR145" s="160"/>
      <c r="OS145" s="160"/>
      <c r="OT145" s="160"/>
      <c r="OU145" s="160"/>
      <c r="OV145" s="160"/>
      <c r="OW145" s="160"/>
      <c r="OX145" s="160"/>
      <c r="OY145" s="160"/>
      <c r="OZ145" s="160"/>
      <c r="PA145" s="160"/>
      <c r="PB145" s="160"/>
      <c r="PC145" s="160"/>
      <c r="PD145" s="160"/>
      <c r="PE145" s="160"/>
      <c r="PF145" s="160"/>
      <c r="PG145" s="160"/>
      <c r="PH145" s="160"/>
      <c r="PI145" s="160"/>
      <c r="PJ145" s="160"/>
      <c r="PK145" s="160"/>
      <c r="PL145" s="160"/>
      <c r="PM145" s="160"/>
      <c r="PN145" s="160"/>
      <c r="PO145" s="160"/>
      <c r="PP145" s="160"/>
      <c r="PQ145" s="160"/>
      <c r="PR145" s="160"/>
      <c r="PS145" s="160"/>
      <c r="PT145" s="160"/>
      <c r="PU145" s="160"/>
      <c r="PV145" s="160"/>
      <c r="PW145" s="160"/>
      <c r="PX145" s="160"/>
      <c r="PY145" s="160"/>
      <c r="PZ145" s="160"/>
      <c r="QA145" s="160"/>
      <c r="QB145" s="160"/>
      <c r="QC145" s="160"/>
      <c r="QD145" s="160"/>
      <c r="QE145" s="160"/>
      <c r="QF145" s="160"/>
      <c r="QG145" s="160"/>
      <c r="QH145" s="160"/>
      <c r="QI145" s="160"/>
      <c r="QJ145" s="160"/>
      <c r="QK145" s="160"/>
      <c r="QL145" s="160"/>
      <c r="QM145" s="160"/>
      <c r="QN145" s="160"/>
      <c r="QO145" s="160"/>
      <c r="QP145" s="160"/>
      <c r="QQ145" s="160"/>
      <c r="QR145" s="160"/>
      <c r="QS145" s="160"/>
      <c r="QT145" s="160"/>
      <c r="QU145" s="160"/>
      <c r="QV145" s="160"/>
      <c r="QW145" s="160"/>
      <c r="QX145" s="160"/>
      <c r="QY145" s="160"/>
      <c r="QZ145" s="160"/>
      <c r="RA145" s="160"/>
      <c r="RB145" s="160"/>
      <c r="RC145" s="160"/>
      <c r="RD145" s="160"/>
      <c r="RE145" s="160"/>
      <c r="RF145" s="160"/>
      <c r="RG145" s="160"/>
      <c r="RH145" s="160"/>
      <c r="RI145" s="160"/>
      <c r="RJ145" s="160"/>
      <c r="RK145" s="160"/>
      <c r="RL145" s="160"/>
      <c r="RM145" s="160"/>
      <c r="RN145" s="160"/>
      <c r="RO145" s="160"/>
      <c r="RP145" s="160"/>
      <c r="RQ145" s="160"/>
      <c r="RR145" s="160"/>
      <c r="RS145" s="160"/>
      <c r="RT145" s="160"/>
      <c r="RU145" s="160"/>
      <c r="RV145" s="160"/>
      <c r="RW145" s="160"/>
      <c r="RX145" s="160"/>
      <c r="RY145" s="160"/>
      <c r="RZ145" s="160"/>
      <c r="SA145" s="160"/>
      <c r="SB145" s="160"/>
      <c r="SC145" s="160"/>
      <c r="SD145" s="160"/>
      <c r="SE145" s="160"/>
      <c r="SF145" s="160"/>
      <c r="SG145" s="160"/>
      <c r="SH145" s="160"/>
      <c r="SI145" s="160"/>
      <c r="SJ145" s="160"/>
      <c r="SK145" s="160"/>
      <c r="SL145" s="160"/>
      <c r="SM145" s="160"/>
      <c r="SN145" s="160"/>
      <c r="SO145" s="160"/>
      <c r="SP145" s="160"/>
      <c r="SQ145" s="160"/>
      <c r="SR145" s="160"/>
      <c r="SS145" s="160"/>
      <c r="ST145" s="160"/>
      <c r="SU145" s="160"/>
      <c r="SV145" s="160"/>
      <c r="SW145" s="160"/>
      <c r="SX145" s="160"/>
      <c r="SY145" s="160"/>
      <c r="SZ145" s="160"/>
      <c r="TA145" s="160"/>
      <c r="TB145" s="160"/>
      <c r="TC145" s="160"/>
      <c r="TD145" s="160"/>
      <c r="TE145" s="160"/>
      <c r="TF145" s="160"/>
    </row>
    <row r="146" spans="1:526">
      <c r="A146" s="160"/>
      <c r="B146" s="160"/>
      <c r="C146" s="160"/>
      <c r="D146" s="160"/>
      <c r="E146" s="160"/>
      <c r="F146" s="160"/>
      <c r="G146" s="160"/>
      <c r="H146" s="160"/>
      <c r="I146" s="160"/>
      <c r="J146" s="160"/>
      <c r="K146" s="160"/>
      <c r="L146" s="160"/>
      <c r="M146" s="160"/>
      <c r="N146" s="160"/>
      <c r="O146" s="160"/>
      <c r="P146" s="160"/>
      <c r="Q146" s="160"/>
      <c r="R146" s="160"/>
      <c r="S146" s="160"/>
      <c r="T146" s="160"/>
      <c r="U146" s="160"/>
      <c r="V146" s="160"/>
      <c r="W146" s="160"/>
      <c r="X146" s="160"/>
      <c r="Y146" s="160"/>
      <c r="Z146" s="160"/>
      <c r="AA146" s="160"/>
      <c r="AB146" s="160"/>
      <c r="AC146" s="160"/>
      <c r="AD146" s="160"/>
      <c r="AE146" s="160"/>
      <c r="AF146" s="160"/>
      <c r="AG146" s="160"/>
      <c r="AH146" s="160"/>
      <c r="AI146" s="160"/>
      <c r="AJ146" s="160"/>
      <c r="AK146" s="160"/>
      <c r="AL146" s="160"/>
      <c r="AM146" s="160"/>
      <c r="AN146" s="160"/>
      <c r="AO146" s="160"/>
      <c r="AP146" s="160"/>
      <c r="AQ146" s="160"/>
      <c r="AR146" s="160"/>
      <c r="AS146" s="160"/>
      <c r="AT146" s="160"/>
      <c r="AU146" s="160"/>
      <c r="AV146" s="160"/>
      <c r="AW146" s="160"/>
      <c r="AX146" s="160"/>
      <c r="AY146" s="160"/>
      <c r="AZ146" s="160"/>
      <c r="BA146" s="160"/>
      <c r="BB146" s="160"/>
      <c r="BC146" s="160"/>
      <c r="BD146" s="160"/>
      <c r="BE146" s="160"/>
      <c r="BF146" s="160"/>
      <c r="BG146" s="160"/>
      <c r="BH146" s="160"/>
      <c r="BI146" s="160"/>
      <c r="BJ146" s="160"/>
      <c r="BK146" s="160"/>
      <c r="BL146" s="160"/>
      <c r="BM146" s="160"/>
      <c r="BN146" s="160"/>
      <c r="BO146" s="160"/>
      <c r="BP146" s="160"/>
      <c r="BQ146" s="160"/>
      <c r="BR146" s="160"/>
      <c r="BS146" s="160"/>
      <c r="BT146" s="160"/>
      <c r="BU146" s="160"/>
      <c r="BV146" s="160"/>
      <c r="BW146" s="160"/>
      <c r="BX146" s="160"/>
      <c r="BY146" s="160"/>
      <c r="BZ146" s="160"/>
      <c r="CA146" s="160"/>
      <c r="CB146" s="160"/>
      <c r="CC146" s="160"/>
      <c r="CD146" s="160"/>
      <c r="CE146" s="160"/>
      <c r="CF146" s="160"/>
      <c r="CG146" s="160"/>
      <c r="CH146" s="160"/>
      <c r="CI146" s="160"/>
      <c r="CJ146" s="160"/>
      <c r="CK146" s="160"/>
      <c r="CL146" s="160"/>
      <c r="CM146" s="160"/>
      <c r="CN146" s="160"/>
      <c r="CO146" s="160"/>
      <c r="CP146" s="160"/>
      <c r="CQ146" s="160"/>
      <c r="CR146" s="160"/>
      <c r="CS146" s="160"/>
      <c r="CT146" s="160"/>
      <c r="CU146" s="160"/>
      <c r="CV146" s="160"/>
      <c r="CW146" s="160"/>
      <c r="CX146" s="160"/>
      <c r="CY146" s="160"/>
      <c r="CZ146" s="160"/>
      <c r="DA146" s="160"/>
      <c r="DB146" s="160"/>
      <c r="DC146" s="160"/>
      <c r="DD146" s="160"/>
      <c r="DE146" s="160"/>
      <c r="DF146" s="160"/>
      <c r="DG146" s="160"/>
      <c r="DH146" s="160"/>
      <c r="DI146" s="160"/>
      <c r="DJ146" s="160"/>
      <c r="DK146" s="160"/>
      <c r="DL146" s="160"/>
      <c r="DM146" s="160"/>
      <c r="DN146" s="160"/>
      <c r="DO146" s="160"/>
      <c r="DP146" s="160"/>
      <c r="DQ146" s="160"/>
      <c r="DR146" s="160"/>
      <c r="DS146" s="160"/>
      <c r="DT146" s="160"/>
      <c r="DU146" s="160"/>
      <c r="DV146" s="160"/>
      <c r="DW146" s="160"/>
      <c r="DX146" s="160"/>
      <c r="DY146" s="160"/>
      <c r="DZ146" s="160"/>
      <c r="EA146" s="160"/>
      <c r="EB146" s="160"/>
      <c r="EC146" s="160"/>
      <c r="ED146" s="160"/>
      <c r="EE146" s="160"/>
      <c r="EF146" s="160"/>
      <c r="EG146" s="160"/>
      <c r="EH146" s="160"/>
      <c r="EI146" s="160"/>
      <c r="EJ146" s="160"/>
      <c r="EK146" s="160"/>
      <c r="EL146" s="160"/>
      <c r="EM146" s="160"/>
      <c r="EN146" s="160"/>
      <c r="EO146" s="160"/>
      <c r="EP146" s="160"/>
      <c r="EQ146" s="160"/>
      <c r="ER146" s="160"/>
      <c r="ES146" s="160"/>
      <c r="ET146" s="160"/>
      <c r="EU146" s="160"/>
      <c r="EV146" s="160"/>
      <c r="EW146" s="160"/>
      <c r="EX146" s="160"/>
      <c r="EY146" s="160"/>
      <c r="EZ146" s="160"/>
      <c r="FA146" s="160"/>
      <c r="FB146" s="160"/>
      <c r="FC146" s="160"/>
      <c r="FD146" s="160"/>
      <c r="FE146" s="160"/>
      <c r="FF146" s="160"/>
      <c r="FG146" s="160"/>
      <c r="FH146" s="160"/>
      <c r="FI146" s="160"/>
      <c r="FJ146" s="160"/>
      <c r="FK146" s="160"/>
      <c r="FL146" s="160"/>
      <c r="FM146" s="160"/>
      <c r="FN146" s="160"/>
      <c r="FO146" s="160"/>
      <c r="FP146" s="160"/>
      <c r="FQ146" s="160"/>
      <c r="FR146" s="160"/>
      <c r="FS146" s="160"/>
      <c r="FT146" s="160"/>
      <c r="FU146" s="160"/>
      <c r="FV146" s="160"/>
      <c r="FW146" s="160"/>
      <c r="FX146" s="160"/>
      <c r="FY146" s="160"/>
      <c r="FZ146" s="160"/>
      <c r="GA146" s="160"/>
      <c r="GB146" s="160"/>
      <c r="GC146" s="160"/>
      <c r="GD146" s="160"/>
      <c r="GE146" s="160"/>
      <c r="GF146" s="160"/>
      <c r="GG146" s="160"/>
      <c r="GH146" s="160"/>
      <c r="GI146" s="160"/>
      <c r="GJ146" s="160"/>
      <c r="GK146" s="160"/>
      <c r="GL146" s="160"/>
      <c r="GM146" s="160"/>
      <c r="GN146" s="160"/>
      <c r="GO146" s="160"/>
      <c r="GP146" s="160"/>
      <c r="GQ146" s="160"/>
      <c r="GR146" s="160"/>
      <c r="GS146" s="160"/>
      <c r="GT146" s="160"/>
      <c r="GU146" s="160"/>
      <c r="GV146" s="160"/>
      <c r="GW146" s="160"/>
      <c r="GX146" s="160"/>
      <c r="GY146" s="160"/>
      <c r="GZ146" s="160"/>
      <c r="HA146" s="160"/>
      <c r="HB146" s="160"/>
      <c r="HC146" s="160"/>
      <c r="HD146" s="160"/>
      <c r="HE146" s="160"/>
      <c r="HF146" s="160"/>
      <c r="HG146" s="160"/>
      <c r="HH146" s="160"/>
      <c r="HI146" s="160"/>
      <c r="HJ146" s="160"/>
      <c r="HK146" s="160"/>
      <c r="HL146" s="160"/>
      <c r="HM146" s="160"/>
      <c r="HN146" s="160"/>
      <c r="HO146" s="160"/>
      <c r="HP146" s="160"/>
      <c r="HQ146" s="160"/>
      <c r="HR146" s="160"/>
      <c r="HS146" s="160"/>
      <c r="HT146" s="160"/>
      <c r="HU146" s="160"/>
      <c r="HV146" s="160"/>
      <c r="HW146" s="160"/>
      <c r="HX146" s="160"/>
      <c r="HY146" s="160"/>
      <c r="HZ146" s="160"/>
      <c r="IA146" s="160"/>
      <c r="IB146" s="160"/>
      <c r="IC146" s="160"/>
      <c r="ID146" s="160"/>
      <c r="IE146" s="160"/>
      <c r="IF146" s="160"/>
      <c r="IG146" s="160"/>
      <c r="IH146" s="160"/>
      <c r="II146" s="160"/>
      <c r="IJ146" s="160"/>
      <c r="IK146" s="160"/>
      <c r="IL146" s="160"/>
      <c r="IM146" s="160"/>
      <c r="IN146" s="160"/>
      <c r="IO146" s="160"/>
      <c r="IP146" s="160"/>
      <c r="IQ146" s="160"/>
      <c r="IR146" s="160"/>
      <c r="IS146" s="160"/>
      <c r="IT146" s="160"/>
      <c r="IU146" s="160"/>
      <c r="IV146" s="160"/>
      <c r="IW146" s="160"/>
      <c r="IX146" s="160"/>
      <c r="IY146" s="160"/>
      <c r="IZ146" s="160"/>
      <c r="JA146" s="160"/>
      <c r="JB146" s="160"/>
      <c r="JC146" s="160"/>
      <c r="JD146" s="160"/>
      <c r="JE146" s="160"/>
      <c r="JF146" s="160"/>
      <c r="JG146" s="160"/>
      <c r="JH146" s="160"/>
      <c r="JI146" s="160"/>
      <c r="JJ146" s="160"/>
      <c r="JK146" s="160"/>
      <c r="JL146" s="160"/>
      <c r="JM146" s="160"/>
      <c r="JN146" s="160"/>
      <c r="JO146" s="160"/>
      <c r="JP146" s="160"/>
      <c r="JQ146" s="160"/>
      <c r="JR146" s="160"/>
      <c r="JS146" s="160"/>
      <c r="JT146" s="160"/>
      <c r="JU146" s="160"/>
      <c r="JV146" s="160"/>
      <c r="JW146" s="160"/>
      <c r="JX146" s="160"/>
      <c r="JY146" s="160"/>
      <c r="JZ146" s="160"/>
      <c r="KA146" s="160"/>
      <c r="KB146" s="160"/>
      <c r="KC146" s="160"/>
      <c r="KD146" s="160"/>
      <c r="KE146" s="160"/>
      <c r="KF146" s="160"/>
      <c r="KG146" s="160"/>
      <c r="KH146" s="160"/>
      <c r="KI146" s="160"/>
      <c r="KJ146" s="160"/>
      <c r="KK146" s="160"/>
      <c r="KL146" s="160"/>
      <c r="KM146" s="160"/>
      <c r="KN146" s="160"/>
      <c r="KO146" s="160"/>
      <c r="KP146" s="160"/>
      <c r="KQ146" s="160"/>
      <c r="KR146" s="160"/>
      <c r="KS146" s="160"/>
      <c r="KT146" s="160"/>
      <c r="KU146" s="160"/>
      <c r="KV146" s="160"/>
      <c r="KW146" s="160"/>
      <c r="KX146" s="160"/>
      <c r="KY146" s="160"/>
      <c r="KZ146" s="160"/>
      <c r="LA146" s="160"/>
      <c r="LB146" s="160"/>
      <c r="LC146" s="160"/>
      <c r="LD146" s="160"/>
      <c r="LE146" s="160"/>
      <c r="LF146" s="160"/>
      <c r="LG146" s="160"/>
      <c r="LH146" s="160"/>
      <c r="LI146" s="160"/>
      <c r="LJ146" s="160"/>
      <c r="LK146" s="160"/>
      <c r="LL146" s="160"/>
      <c r="LM146" s="160"/>
      <c r="LN146" s="160"/>
      <c r="LO146" s="160"/>
      <c r="LP146" s="160"/>
      <c r="LQ146" s="160"/>
      <c r="LR146" s="160"/>
      <c r="LS146" s="160"/>
      <c r="LT146" s="160"/>
      <c r="LU146" s="160"/>
      <c r="LV146" s="160"/>
      <c r="LW146" s="160"/>
      <c r="LX146" s="160"/>
      <c r="LY146" s="160"/>
      <c r="LZ146" s="160"/>
      <c r="MA146" s="160"/>
      <c r="MB146" s="160"/>
      <c r="MC146" s="160"/>
      <c r="MD146" s="160"/>
      <c r="ME146" s="160"/>
      <c r="MF146" s="160"/>
      <c r="MG146" s="160"/>
      <c r="MH146" s="160"/>
      <c r="MI146" s="160"/>
      <c r="MJ146" s="160"/>
      <c r="MK146" s="160"/>
      <c r="ML146" s="160"/>
      <c r="MM146" s="160"/>
      <c r="MN146" s="160"/>
      <c r="MO146" s="160"/>
      <c r="MP146" s="160"/>
      <c r="MQ146" s="160"/>
      <c r="MR146" s="160"/>
      <c r="MS146" s="160"/>
      <c r="MT146" s="160"/>
      <c r="MU146" s="160"/>
      <c r="MV146" s="160"/>
      <c r="MW146" s="160"/>
      <c r="MX146" s="160"/>
      <c r="MY146" s="160"/>
      <c r="MZ146" s="160"/>
      <c r="NA146" s="160"/>
      <c r="NB146" s="160"/>
      <c r="NC146" s="160"/>
      <c r="ND146" s="160"/>
      <c r="NE146" s="160"/>
      <c r="NF146" s="160"/>
      <c r="NG146" s="160"/>
      <c r="NH146" s="160"/>
      <c r="NI146" s="160"/>
      <c r="NJ146" s="160"/>
      <c r="NK146" s="160"/>
      <c r="NL146" s="160"/>
      <c r="NM146" s="160"/>
      <c r="NN146" s="160"/>
      <c r="NO146" s="160"/>
      <c r="NP146" s="160"/>
      <c r="NQ146" s="160"/>
      <c r="NR146" s="160"/>
      <c r="NS146" s="160"/>
      <c r="NT146" s="160"/>
      <c r="NU146" s="160"/>
      <c r="NV146" s="160"/>
      <c r="NW146" s="160"/>
      <c r="NX146" s="160"/>
      <c r="NY146" s="160"/>
      <c r="NZ146" s="160"/>
      <c r="OA146" s="160"/>
      <c r="OB146" s="160"/>
      <c r="OC146" s="160"/>
      <c r="OD146" s="160"/>
      <c r="OE146" s="160"/>
      <c r="OF146" s="160"/>
      <c r="OG146" s="160"/>
      <c r="OH146" s="160"/>
      <c r="OI146" s="160"/>
      <c r="OJ146" s="160"/>
      <c r="OK146" s="160"/>
      <c r="OL146" s="160"/>
      <c r="OM146" s="160"/>
      <c r="ON146" s="160"/>
      <c r="OO146" s="160"/>
      <c r="OP146" s="160"/>
      <c r="OQ146" s="160"/>
      <c r="OR146" s="160"/>
      <c r="OS146" s="160"/>
      <c r="OT146" s="160"/>
      <c r="OU146" s="160"/>
      <c r="OV146" s="160"/>
      <c r="OW146" s="160"/>
      <c r="OX146" s="160"/>
      <c r="OY146" s="160"/>
      <c r="OZ146" s="160"/>
      <c r="PA146" s="160"/>
      <c r="PB146" s="160"/>
      <c r="PC146" s="160"/>
      <c r="PD146" s="160"/>
      <c r="PE146" s="160"/>
      <c r="PF146" s="160"/>
      <c r="PG146" s="160"/>
      <c r="PH146" s="160"/>
      <c r="PI146" s="160"/>
      <c r="PJ146" s="160"/>
      <c r="PK146" s="160"/>
      <c r="PL146" s="160"/>
      <c r="PM146" s="160"/>
      <c r="PN146" s="160"/>
      <c r="PO146" s="160"/>
      <c r="PP146" s="160"/>
      <c r="PQ146" s="160"/>
      <c r="PR146" s="160"/>
      <c r="PS146" s="160"/>
      <c r="PT146" s="160"/>
      <c r="PU146" s="160"/>
      <c r="PV146" s="160"/>
      <c r="PW146" s="160"/>
      <c r="PX146" s="160"/>
      <c r="PY146" s="160"/>
      <c r="PZ146" s="160"/>
      <c r="QA146" s="160"/>
      <c r="QB146" s="160"/>
      <c r="QC146" s="160"/>
      <c r="QD146" s="160"/>
      <c r="QE146" s="160"/>
      <c r="QF146" s="160"/>
      <c r="QG146" s="160"/>
      <c r="QH146" s="160"/>
      <c r="QI146" s="160"/>
      <c r="QJ146" s="160"/>
      <c r="QK146" s="160"/>
      <c r="QL146" s="160"/>
      <c r="QM146" s="160"/>
      <c r="QN146" s="160"/>
      <c r="QO146" s="160"/>
      <c r="QP146" s="160"/>
      <c r="QQ146" s="160"/>
      <c r="QR146" s="160"/>
      <c r="QS146" s="160"/>
      <c r="QT146" s="160"/>
      <c r="QU146" s="160"/>
      <c r="QV146" s="160"/>
      <c r="QW146" s="160"/>
      <c r="QX146" s="160"/>
      <c r="QY146" s="160"/>
      <c r="QZ146" s="160"/>
      <c r="RA146" s="160"/>
      <c r="RB146" s="160"/>
      <c r="RC146" s="160"/>
      <c r="RD146" s="160"/>
      <c r="RE146" s="160"/>
      <c r="RF146" s="160"/>
      <c r="RG146" s="160"/>
      <c r="RH146" s="160"/>
      <c r="RI146" s="160"/>
      <c r="RJ146" s="160"/>
      <c r="RK146" s="160"/>
      <c r="RL146" s="160"/>
      <c r="RM146" s="160"/>
      <c r="RN146" s="160"/>
      <c r="RO146" s="160"/>
      <c r="RP146" s="160"/>
      <c r="RQ146" s="160"/>
      <c r="RR146" s="160"/>
      <c r="RS146" s="160"/>
      <c r="RT146" s="160"/>
      <c r="RU146" s="160"/>
      <c r="RV146" s="160"/>
      <c r="RW146" s="160"/>
      <c r="RX146" s="160"/>
      <c r="RY146" s="160"/>
      <c r="RZ146" s="160"/>
      <c r="SA146" s="160"/>
      <c r="SB146" s="160"/>
      <c r="SC146" s="160"/>
      <c r="SD146" s="160"/>
      <c r="SE146" s="160"/>
      <c r="SF146" s="160"/>
      <c r="SG146" s="160"/>
      <c r="SH146" s="160"/>
      <c r="SI146" s="160"/>
      <c r="SJ146" s="160"/>
      <c r="SK146" s="160"/>
      <c r="SL146" s="160"/>
      <c r="SM146" s="160"/>
      <c r="SN146" s="160"/>
      <c r="SO146" s="160"/>
      <c r="SP146" s="160"/>
      <c r="SQ146" s="160"/>
      <c r="SR146" s="160"/>
      <c r="SS146" s="160"/>
      <c r="ST146" s="160"/>
      <c r="SU146" s="160"/>
      <c r="SV146" s="160"/>
      <c r="SW146" s="160"/>
      <c r="SX146" s="160"/>
      <c r="SY146" s="160"/>
      <c r="SZ146" s="160"/>
      <c r="TA146" s="160"/>
      <c r="TB146" s="160"/>
      <c r="TC146" s="160"/>
      <c r="TD146" s="160"/>
      <c r="TE146" s="160"/>
      <c r="TF146" s="160"/>
    </row>
    <row r="147" spans="1:526">
      <c r="A147" s="160"/>
      <c r="B147" s="160"/>
      <c r="C147" s="160"/>
      <c r="D147" s="160"/>
      <c r="E147" s="160"/>
      <c r="F147" s="160"/>
      <c r="G147" s="160"/>
      <c r="H147" s="160"/>
      <c r="I147" s="160"/>
      <c r="J147" s="160"/>
      <c r="K147" s="160"/>
      <c r="L147" s="160"/>
      <c r="M147" s="160"/>
      <c r="N147" s="160"/>
      <c r="O147" s="160"/>
      <c r="P147" s="160"/>
      <c r="Q147" s="160"/>
      <c r="R147" s="160"/>
      <c r="S147" s="160"/>
      <c r="T147" s="160"/>
      <c r="U147" s="160"/>
      <c r="V147" s="160"/>
      <c r="W147" s="160"/>
      <c r="X147" s="160"/>
      <c r="Y147" s="160"/>
      <c r="Z147" s="160"/>
      <c r="AA147" s="160"/>
      <c r="AB147" s="160"/>
      <c r="AC147" s="160"/>
      <c r="AD147" s="160"/>
      <c r="AE147" s="160"/>
      <c r="AF147" s="160"/>
      <c r="AG147" s="160"/>
      <c r="AH147" s="160"/>
      <c r="AI147" s="160"/>
      <c r="AJ147" s="160"/>
      <c r="AK147" s="160"/>
      <c r="AL147" s="160"/>
      <c r="AM147" s="160"/>
      <c r="AN147" s="160"/>
      <c r="AO147" s="160"/>
      <c r="AP147" s="160"/>
      <c r="AQ147" s="160"/>
      <c r="AR147" s="160"/>
      <c r="AS147" s="160"/>
      <c r="AT147" s="160"/>
      <c r="AU147" s="160"/>
      <c r="AV147" s="160"/>
      <c r="AW147" s="160"/>
      <c r="AX147" s="160"/>
      <c r="AY147" s="160"/>
      <c r="AZ147" s="160"/>
      <c r="BA147" s="160"/>
      <c r="BB147" s="160"/>
      <c r="BC147" s="160"/>
      <c r="BD147" s="160"/>
      <c r="BE147" s="160"/>
      <c r="BF147" s="160"/>
      <c r="BG147" s="160"/>
      <c r="BH147" s="160"/>
      <c r="BI147" s="160"/>
      <c r="BJ147" s="160"/>
      <c r="BK147" s="160"/>
      <c r="BL147" s="160"/>
      <c r="BM147" s="160"/>
      <c r="BN147" s="160"/>
      <c r="BO147" s="160"/>
      <c r="BP147" s="160"/>
      <c r="BQ147" s="160"/>
      <c r="BR147" s="160"/>
      <c r="BS147" s="160"/>
      <c r="BT147" s="160"/>
      <c r="BU147" s="160"/>
      <c r="BV147" s="160"/>
      <c r="BW147" s="160"/>
      <c r="BX147" s="160"/>
      <c r="BY147" s="160"/>
      <c r="BZ147" s="160"/>
      <c r="CA147" s="160"/>
      <c r="CB147" s="160"/>
      <c r="CC147" s="160"/>
      <c r="CD147" s="160"/>
      <c r="CE147" s="160"/>
      <c r="CF147" s="160"/>
      <c r="CG147" s="160"/>
      <c r="CH147" s="160"/>
      <c r="CI147" s="160"/>
      <c r="CJ147" s="160"/>
      <c r="CK147" s="160"/>
      <c r="CL147" s="160"/>
      <c r="CM147" s="160"/>
      <c r="CN147" s="160"/>
      <c r="CO147" s="160"/>
      <c r="CP147" s="160"/>
      <c r="CQ147" s="160"/>
      <c r="CR147" s="160"/>
      <c r="CS147" s="160"/>
      <c r="CT147" s="160"/>
      <c r="CU147" s="160"/>
      <c r="CV147" s="160"/>
      <c r="CW147" s="160"/>
      <c r="CX147" s="160"/>
      <c r="CY147" s="160"/>
      <c r="CZ147" s="160"/>
      <c r="DA147" s="160"/>
      <c r="DB147" s="160"/>
      <c r="DC147" s="160"/>
      <c r="DD147" s="160"/>
      <c r="DE147" s="160"/>
      <c r="DF147" s="160"/>
      <c r="DG147" s="160"/>
      <c r="DH147" s="160"/>
      <c r="DI147" s="160"/>
      <c r="DJ147" s="160"/>
      <c r="DK147" s="160"/>
      <c r="DL147" s="160"/>
      <c r="DM147" s="160"/>
      <c r="DN147" s="160"/>
      <c r="DO147" s="160"/>
      <c r="DP147" s="160"/>
      <c r="DQ147" s="160"/>
      <c r="DR147" s="160"/>
      <c r="DS147" s="160"/>
      <c r="DT147" s="160"/>
      <c r="DU147" s="160"/>
      <c r="DV147" s="160"/>
      <c r="DW147" s="160"/>
      <c r="DX147" s="160"/>
      <c r="DY147" s="160"/>
      <c r="DZ147" s="160"/>
      <c r="EA147" s="160"/>
      <c r="EB147" s="160"/>
      <c r="EC147" s="160"/>
      <c r="ED147" s="160"/>
      <c r="EE147" s="160"/>
      <c r="EF147" s="160"/>
      <c r="EG147" s="160"/>
      <c r="EH147" s="160"/>
      <c r="EI147" s="160"/>
      <c r="EJ147" s="160"/>
      <c r="EK147" s="160"/>
      <c r="EL147" s="160"/>
      <c r="EM147" s="160"/>
      <c r="EN147" s="160"/>
      <c r="EO147" s="160"/>
      <c r="EP147" s="160"/>
      <c r="EQ147" s="160"/>
      <c r="ER147" s="160"/>
      <c r="ES147" s="160"/>
      <c r="ET147" s="160"/>
      <c r="EU147" s="160"/>
      <c r="EV147" s="160"/>
      <c r="EW147" s="160"/>
      <c r="EX147" s="160"/>
      <c r="EY147" s="160"/>
      <c r="EZ147" s="160"/>
      <c r="FA147" s="160"/>
      <c r="FB147" s="160"/>
      <c r="FC147" s="160"/>
      <c r="FD147" s="160"/>
      <c r="FE147" s="160"/>
      <c r="FF147" s="160"/>
      <c r="FG147" s="160"/>
      <c r="FH147" s="160"/>
      <c r="FI147" s="160"/>
      <c r="FJ147" s="160"/>
      <c r="FK147" s="160"/>
      <c r="FL147" s="160"/>
      <c r="FM147" s="160"/>
      <c r="FN147" s="160"/>
      <c r="FO147" s="160"/>
      <c r="FP147" s="160"/>
      <c r="FQ147" s="160"/>
      <c r="FR147" s="160"/>
      <c r="FS147" s="160"/>
      <c r="FT147" s="160"/>
      <c r="FU147" s="160"/>
      <c r="FV147" s="160"/>
      <c r="FW147" s="160"/>
      <c r="FX147" s="160"/>
      <c r="FY147" s="160"/>
      <c r="FZ147" s="160"/>
      <c r="GA147" s="160"/>
      <c r="GB147" s="160"/>
      <c r="GC147" s="160"/>
      <c r="GD147" s="160"/>
      <c r="GE147" s="160"/>
      <c r="GF147" s="160"/>
      <c r="GG147" s="160"/>
      <c r="GH147" s="160"/>
      <c r="GI147" s="160"/>
      <c r="GJ147" s="160"/>
      <c r="GK147" s="160"/>
      <c r="GL147" s="160"/>
      <c r="GM147" s="160"/>
      <c r="GN147" s="160"/>
      <c r="GO147" s="160"/>
      <c r="GP147" s="160"/>
      <c r="GQ147" s="160"/>
      <c r="GR147" s="160"/>
      <c r="GS147" s="160"/>
      <c r="GT147" s="160"/>
      <c r="GU147" s="160"/>
      <c r="GV147" s="160"/>
      <c r="GW147" s="160"/>
      <c r="GX147" s="160"/>
      <c r="GY147" s="160"/>
      <c r="GZ147" s="160"/>
      <c r="HA147" s="160"/>
      <c r="HB147" s="160"/>
      <c r="HC147" s="160"/>
      <c r="HD147" s="160"/>
      <c r="HE147" s="160"/>
      <c r="HF147" s="160"/>
      <c r="HG147" s="160"/>
      <c r="HH147" s="160"/>
      <c r="HI147" s="160"/>
      <c r="HJ147" s="160"/>
      <c r="HK147" s="160"/>
      <c r="HL147" s="160"/>
      <c r="HM147" s="160"/>
      <c r="HN147" s="160"/>
      <c r="HO147" s="160"/>
      <c r="HP147" s="160"/>
      <c r="HQ147" s="160"/>
      <c r="HR147" s="160"/>
      <c r="HS147" s="160"/>
      <c r="HT147" s="160"/>
      <c r="HU147" s="160"/>
      <c r="HV147" s="160"/>
      <c r="HW147" s="160"/>
      <c r="HX147" s="160"/>
      <c r="HY147" s="160"/>
      <c r="HZ147" s="160"/>
      <c r="IA147" s="160"/>
      <c r="IB147" s="160"/>
      <c r="IC147" s="160"/>
      <c r="ID147" s="160"/>
      <c r="IE147" s="160"/>
      <c r="IF147" s="160"/>
      <c r="IG147" s="160"/>
      <c r="IH147" s="160"/>
      <c r="II147" s="160"/>
      <c r="IJ147" s="160"/>
      <c r="IK147" s="160"/>
      <c r="IL147" s="160"/>
      <c r="IM147" s="160"/>
      <c r="IN147" s="160"/>
      <c r="IO147" s="160"/>
      <c r="IP147" s="160"/>
      <c r="IQ147" s="160"/>
      <c r="IR147" s="160"/>
      <c r="IS147" s="160"/>
      <c r="IT147" s="160"/>
      <c r="IU147" s="160"/>
      <c r="IV147" s="160"/>
      <c r="IW147" s="160"/>
      <c r="IX147" s="160"/>
      <c r="IY147" s="160"/>
      <c r="IZ147" s="160"/>
      <c r="JA147" s="160"/>
      <c r="JB147" s="160"/>
      <c r="JC147" s="160"/>
      <c r="JD147" s="160"/>
      <c r="JE147" s="160"/>
      <c r="JF147" s="160"/>
      <c r="JG147" s="160"/>
      <c r="JH147" s="160"/>
      <c r="JI147" s="160"/>
      <c r="JJ147" s="160"/>
      <c r="JK147" s="160"/>
      <c r="JL147" s="160"/>
      <c r="JM147" s="160"/>
      <c r="JN147" s="160"/>
      <c r="JO147" s="160"/>
      <c r="JP147" s="160"/>
      <c r="JQ147" s="160"/>
      <c r="JR147" s="160"/>
      <c r="JS147" s="160"/>
      <c r="JT147" s="160"/>
      <c r="JU147" s="160"/>
      <c r="JV147" s="160"/>
      <c r="JW147" s="160"/>
      <c r="JX147" s="160"/>
      <c r="JY147" s="160"/>
      <c r="JZ147" s="160"/>
      <c r="KA147" s="160"/>
      <c r="KB147" s="160"/>
      <c r="KC147" s="160"/>
      <c r="KD147" s="160"/>
      <c r="KE147" s="160"/>
      <c r="KF147" s="160"/>
      <c r="KG147" s="160"/>
      <c r="KH147" s="160"/>
      <c r="KI147" s="160"/>
      <c r="KJ147" s="160"/>
      <c r="KK147" s="160"/>
      <c r="KL147" s="160"/>
      <c r="KM147" s="160"/>
      <c r="KN147" s="160"/>
      <c r="KO147" s="160"/>
      <c r="KP147" s="160"/>
      <c r="KQ147" s="160"/>
      <c r="KR147" s="160"/>
      <c r="KS147" s="160"/>
      <c r="KT147" s="160"/>
      <c r="KU147" s="160"/>
      <c r="KV147" s="160"/>
      <c r="KW147" s="160"/>
      <c r="KX147" s="160"/>
      <c r="KY147" s="160"/>
      <c r="KZ147" s="160"/>
      <c r="LA147" s="160"/>
      <c r="LB147" s="160"/>
      <c r="LC147" s="160"/>
      <c r="LD147" s="160"/>
      <c r="LE147" s="160"/>
      <c r="LF147" s="160"/>
      <c r="LG147" s="160"/>
      <c r="LH147" s="160"/>
      <c r="LI147" s="160"/>
      <c r="LJ147" s="160"/>
      <c r="LK147" s="160"/>
      <c r="LL147" s="160"/>
      <c r="LM147" s="160"/>
      <c r="LN147" s="160"/>
      <c r="LO147" s="160"/>
      <c r="LP147" s="160"/>
      <c r="LQ147" s="160"/>
      <c r="LR147" s="160"/>
      <c r="LS147" s="160"/>
      <c r="LT147" s="160"/>
      <c r="LU147" s="160"/>
      <c r="LV147" s="160"/>
      <c r="LW147" s="160"/>
      <c r="LX147" s="160"/>
      <c r="LY147" s="160"/>
      <c r="LZ147" s="160"/>
      <c r="MA147" s="160"/>
      <c r="MB147" s="160"/>
      <c r="MC147" s="160"/>
      <c r="MD147" s="160"/>
      <c r="ME147" s="160"/>
      <c r="MF147" s="160"/>
      <c r="MG147" s="160"/>
      <c r="MH147" s="160"/>
      <c r="MI147" s="160"/>
      <c r="MJ147" s="160"/>
      <c r="MK147" s="160"/>
      <c r="ML147" s="160"/>
      <c r="MM147" s="160"/>
      <c r="MN147" s="160"/>
      <c r="MO147" s="160"/>
      <c r="MP147" s="160"/>
      <c r="MQ147" s="160"/>
      <c r="MR147" s="160"/>
      <c r="MS147" s="160"/>
      <c r="MT147" s="160"/>
      <c r="MU147" s="160"/>
      <c r="MV147" s="160"/>
      <c r="MW147" s="160"/>
      <c r="MX147" s="160"/>
      <c r="MY147" s="160"/>
      <c r="MZ147" s="160"/>
      <c r="NA147" s="160"/>
      <c r="NB147" s="160"/>
      <c r="NC147" s="160"/>
      <c r="ND147" s="160"/>
      <c r="NE147" s="160"/>
      <c r="NF147" s="160"/>
      <c r="NG147" s="160"/>
      <c r="NH147" s="160"/>
      <c r="NI147" s="160"/>
      <c r="NJ147" s="160"/>
      <c r="NK147" s="160"/>
      <c r="NL147" s="160"/>
      <c r="NM147" s="160"/>
      <c r="NN147" s="160"/>
      <c r="NO147" s="160"/>
      <c r="NP147" s="160"/>
      <c r="NQ147" s="160"/>
      <c r="NR147" s="160"/>
      <c r="NS147" s="160"/>
      <c r="NT147" s="160"/>
      <c r="NU147" s="160"/>
      <c r="NV147" s="160"/>
      <c r="NW147" s="160"/>
      <c r="NX147" s="160"/>
      <c r="NY147" s="160"/>
      <c r="NZ147" s="160"/>
      <c r="OA147" s="160"/>
      <c r="OB147" s="160"/>
      <c r="OC147" s="160"/>
      <c r="OD147" s="160"/>
      <c r="OE147" s="160"/>
      <c r="OF147" s="160"/>
      <c r="OG147" s="160"/>
      <c r="OH147" s="160"/>
      <c r="OI147" s="160"/>
      <c r="OJ147" s="160"/>
      <c r="OK147" s="160"/>
      <c r="OL147" s="160"/>
      <c r="OM147" s="160"/>
      <c r="ON147" s="160"/>
      <c r="OO147" s="160"/>
      <c r="OP147" s="160"/>
      <c r="OQ147" s="160"/>
      <c r="OR147" s="160"/>
      <c r="OS147" s="160"/>
      <c r="OT147" s="160"/>
      <c r="OU147" s="160"/>
      <c r="OV147" s="160"/>
      <c r="OW147" s="160"/>
      <c r="OX147" s="160"/>
      <c r="OY147" s="160"/>
      <c r="OZ147" s="160"/>
      <c r="PA147" s="160"/>
      <c r="PB147" s="160"/>
      <c r="PC147" s="160"/>
      <c r="PD147" s="160"/>
      <c r="PE147" s="160"/>
      <c r="PF147" s="160"/>
      <c r="PG147" s="160"/>
      <c r="PH147" s="160"/>
      <c r="PI147" s="160"/>
      <c r="PJ147" s="160"/>
      <c r="PK147" s="160"/>
      <c r="PL147" s="160"/>
      <c r="PM147" s="160"/>
      <c r="PN147" s="160"/>
      <c r="PO147" s="160"/>
      <c r="PP147" s="160"/>
      <c r="PQ147" s="160"/>
      <c r="PR147" s="160"/>
      <c r="PS147" s="160"/>
      <c r="PT147" s="160"/>
      <c r="PU147" s="160"/>
      <c r="PV147" s="160"/>
      <c r="PW147" s="160"/>
      <c r="PX147" s="160"/>
      <c r="PY147" s="160"/>
      <c r="PZ147" s="160"/>
      <c r="QA147" s="160"/>
      <c r="QB147" s="160"/>
      <c r="QC147" s="160"/>
      <c r="QD147" s="160"/>
      <c r="QE147" s="160"/>
      <c r="QF147" s="160"/>
      <c r="QG147" s="160"/>
      <c r="QH147" s="160"/>
      <c r="QI147" s="160"/>
      <c r="QJ147" s="160"/>
      <c r="QK147" s="160"/>
      <c r="QL147" s="160"/>
      <c r="QM147" s="160"/>
      <c r="QN147" s="160"/>
      <c r="QO147" s="160"/>
      <c r="QP147" s="160"/>
      <c r="QQ147" s="160"/>
      <c r="QR147" s="160"/>
      <c r="QS147" s="160"/>
      <c r="QT147" s="160"/>
      <c r="QU147" s="160"/>
      <c r="QV147" s="160"/>
      <c r="QW147" s="160"/>
      <c r="QX147" s="160"/>
      <c r="QY147" s="160"/>
      <c r="QZ147" s="160"/>
      <c r="RA147" s="160"/>
      <c r="RB147" s="160"/>
      <c r="RC147" s="160"/>
      <c r="RD147" s="160"/>
      <c r="RE147" s="160"/>
      <c r="RF147" s="160"/>
      <c r="RG147" s="160"/>
      <c r="RH147" s="160"/>
      <c r="RI147" s="160"/>
      <c r="RJ147" s="160"/>
      <c r="RK147" s="160"/>
      <c r="RL147" s="160"/>
      <c r="RM147" s="160"/>
      <c r="RN147" s="160"/>
      <c r="RO147" s="160"/>
      <c r="RP147" s="160"/>
      <c r="RQ147" s="160"/>
      <c r="RR147" s="160"/>
      <c r="RS147" s="160"/>
      <c r="RT147" s="160"/>
      <c r="RU147" s="160"/>
      <c r="RV147" s="160"/>
      <c r="RW147" s="160"/>
      <c r="RX147" s="160"/>
      <c r="RY147" s="160"/>
      <c r="RZ147" s="160"/>
      <c r="SA147" s="160"/>
      <c r="SB147" s="160"/>
      <c r="SC147" s="160"/>
      <c r="SD147" s="160"/>
      <c r="SE147" s="160"/>
      <c r="SF147" s="160"/>
      <c r="SG147" s="160"/>
      <c r="SH147" s="160"/>
      <c r="SI147" s="160"/>
      <c r="SJ147" s="160"/>
      <c r="SK147" s="160"/>
      <c r="SL147" s="160"/>
      <c r="SM147" s="160"/>
      <c r="SN147" s="160"/>
      <c r="SO147" s="160"/>
      <c r="SP147" s="160"/>
      <c r="SQ147" s="160"/>
      <c r="SR147" s="160"/>
      <c r="SS147" s="160"/>
      <c r="ST147" s="160"/>
      <c r="SU147" s="160"/>
      <c r="SV147" s="160"/>
      <c r="SW147" s="160"/>
      <c r="SX147" s="160"/>
      <c r="SY147" s="160"/>
      <c r="SZ147" s="160"/>
      <c r="TA147" s="160"/>
      <c r="TB147" s="160"/>
      <c r="TC147" s="160"/>
      <c r="TD147" s="160"/>
      <c r="TE147" s="160"/>
      <c r="TF147" s="160"/>
    </row>
    <row r="148" spans="1:526">
      <c r="A148" s="160"/>
      <c r="B148" s="160"/>
      <c r="C148" s="160"/>
      <c r="D148" s="160"/>
      <c r="E148" s="160"/>
      <c r="F148" s="160"/>
      <c r="G148" s="160"/>
      <c r="H148" s="160"/>
      <c r="I148" s="160"/>
      <c r="J148" s="160"/>
      <c r="K148" s="160"/>
      <c r="L148" s="160"/>
      <c r="M148" s="160"/>
      <c r="N148" s="160"/>
      <c r="O148" s="160"/>
      <c r="P148" s="160"/>
      <c r="Q148" s="160"/>
      <c r="R148" s="160"/>
      <c r="S148" s="160"/>
      <c r="T148" s="160"/>
      <c r="U148" s="160"/>
      <c r="V148" s="160"/>
      <c r="W148" s="160"/>
      <c r="X148" s="160"/>
      <c r="Y148" s="160"/>
      <c r="Z148" s="160"/>
      <c r="AA148" s="160"/>
      <c r="AB148" s="160"/>
      <c r="AC148" s="160"/>
      <c r="AD148" s="160"/>
      <c r="AE148" s="160"/>
      <c r="AF148" s="160"/>
      <c r="AG148" s="160"/>
      <c r="AH148" s="160"/>
      <c r="AI148" s="160"/>
      <c r="AJ148" s="160"/>
      <c r="AK148" s="160"/>
      <c r="AL148" s="160"/>
      <c r="AM148" s="160"/>
      <c r="AN148" s="160"/>
      <c r="AO148" s="160"/>
      <c r="AP148" s="160"/>
      <c r="AQ148" s="160"/>
      <c r="AR148" s="160"/>
      <c r="AS148" s="160"/>
      <c r="AT148" s="160"/>
      <c r="AU148" s="160"/>
      <c r="AV148" s="160"/>
      <c r="AW148" s="160"/>
      <c r="AX148" s="160"/>
      <c r="AY148" s="160"/>
      <c r="AZ148" s="160"/>
      <c r="BA148" s="160"/>
      <c r="BB148" s="160"/>
      <c r="BC148" s="160"/>
      <c r="BD148" s="160"/>
      <c r="BE148" s="160"/>
      <c r="BF148" s="160"/>
      <c r="BG148" s="160"/>
      <c r="BH148" s="160"/>
      <c r="BI148" s="160"/>
      <c r="BJ148" s="160"/>
      <c r="BK148" s="160"/>
      <c r="BL148" s="160"/>
      <c r="BM148" s="160"/>
      <c r="BN148" s="160"/>
      <c r="BO148" s="160"/>
      <c r="BP148" s="160"/>
      <c r="BQ148" s="160"/>
      <c r="BR148" s="160"/>
      <c r="BS148" s="160"/>
      <c r="BT148" s="160"/>
      <c r="BU148" s="160"/>
      <c r="BV148" s="160"/>
      <c r="BW148" s="160"/>
      <c r="BX148" s="160"/>
      <c r="BY148" s="160"/>
      <c r="BZ148" s="160"/>
      <c r="CA148" s="160"/>
      <c r="CB148" s="160"/>
      <c r="CC148" s="160"/>
      <c r="CD148" s="160"/>
      <c r="CE148" s="160"/>
      <c r="CF148" s="160"/>
      <c r="CG148" s="160"/>
      <c r="CH148" s="160"/>
      <c r="CI148" s="160"/>
      <c r="CJ148" s="160"/>
      <c r="CK148" s="160"/>
      <c r="CL148" s="160"/>
      <c r="CM148" s="160"/>
      <c r="CN148" s="160"/>
      <c r="CO148" s="160"/>
      <c r="CP148" s="160"/>
      <c r="CQ148" s="160"/>
      <c r="CR148" s="160"/>
      <c r="CS148" s="160"/>
      <c r="CT148" s="160"/>
      <c r="CU148" s="160"/>
      <c r="CV148" s="160"/>
      <c r="CW148" s="160"/>
      <c r="CX148" s="160"/>
      <c r="CY148" s="160"/>
      <c r="CZ148" s="160"/>
      <c r="DA148" s="160"/>
      <c r="DB148" s="160"/>
      <c r="DC148" s="160"/>
      <c r="DD148" s="160"/>
      <c r="DE148" s="160"/>
      <c r="DF148" s="160"/>
      <c r="DG148" s="160"/>
      <c r="DH148" s="160"/>
      <c r="DI148" s="160"/>
      <c r="DJ148" s="160"/>
      <c r="DK148" s="160"/>
      <c r="DL148" s="160"/>
      <c r="DM148" s="160"/>
      <c r="DN148" s="160"/>
      <c r="DO148" s="160"/>
      <c r="DP148" s="160"/>
      <c r="DQ148" s="160"/>
      <c r="DR148" s="160"/>
      <c r="DS148" s="160"/>
      <c r="DT148" s="160"/>
      <c r="DU148" s="160"/>
      <c r="DV148" s="160"/>
      <c r="DW148" s="160"/>
      <c r="DX148" s="160"/>
      <c r="DY148" s="160"/>
      <c r="DZ148" s="160"/>
      <c r="EA148" s="160"/>
      <c r="EB148" s="160"/>
      <c r="EC148" s="160"/>
      <c r="ED148" s="160"/>
      <c r="EE148" s="160"/>
      <c r="EF148" s="160"/>
      <c r="EG148" s="160"/>
      <c r="EH148" s="160"/>
      <c r="EI148" s="160"/>
      <c r="EJ148" s="160"/>
      <c r="EK148" s="160"/>
      <c r="EL148" s="160"/>
      <c r="EM148" s="160"/>
      <c r="EN148" s="160"/>
      <c r="EO148" s="160"/>
      <c r="EP148" s="160"/>
      <c r="EQ148" s="160"/>
      <c r="ER148" s="160"/>
      <c r="ES148" s="160"/>
      <c r="ET148" s="160"/>
      <c r="EU148" s="160"/>
      <c r="EV148" s="160"/>
      <c r="EW148" s="160"/>
      <c r="EX148" s="160"/>
      <c r="EY148" s="160"/>
      <c r="EZ148" s="160"/>
      <c r="FA148" s="160"/>
      <c r="FB148" s="160"/>
      <c r="FC148" s="160"/>
      <c r="FD148" s="160"/>
      <c r="FE148" s="160"/>
      <c r="FF148" s="160"/>
      <c r="FG148" s="160"/>
      <c r="FH148" s="160"/>
      <c r="FI148" s="160"/>
      <c r="FJ148" s="160"/>
      <c r="FK148" s="160"/>
      <c r="FL148" s="160"/>
      <c r="FM148" s="160"/>
      <c r="FN148" s="160"/>
      <c r="FO148" s="160"/>
      <c r="FP148" s="160"/>
      <c r="FQ148" s="160"/>
      <c r="FR148" s="160"/>
      <c r="FS148" s="160"/>
      <c r="FT148" s="160"/>
      <c r="FU148" s="160"/>
      <c r="FV148" s="160"/>
      <c r="FW148" s="160"/>
      <c r="FX148" s="160"/>
      <c r="FY148" s="160"/>
      <c r="FZ148" s="160"/>
      <c r="GA148" s="160"/>
      <c r="GB148" s="160"/>
      <c r="GC148" s="160"/>
      <c r="GD148" s="160"/>
      <c r="GE148" s="160"/>
      <c r="GF148" s="160"/>
      <c r="GG148" s="160"/>
      <c r="GH148" s="160"/>
      <c r="GI148" s="160"/>
      <c r="GJ148" s="160"/>
      <c r="GK148" s="160"/>
      <c r="GL148" s="160"/>
      <c r="GM148" s="160"/>
      <c r="GN148" s="160"/>
      <c r="GO148" s="160"/>
      <c r="GP148" s="160"/>
      <c r="GQ148" s="160"/>
      <c r="GR148" s="160"/>
      <c r="GS148" s="160"/>
      <c r="GT148" s="160"/>
      <c r="GU148" s="160"/>
      <c r="GV148" s="160"/>
      <c r="GW148" s="160"/>
      <c r="GX148" s="160"/>
      <c r="GY148" s="160"/>
      <c r="GZ148" s="160"/>
      <c r="HA148" s="160"/>
      <c r="HB148" s="160"/>
      <c r="HC148" s="160"/>
      <c r="HD148" s="160"/>
      <c r="HE148" s="160"/>
      <c r="HF148" s="160"/>
      <c r="HG148" s="160"/>
      <c r="HH148" s="160"/>
      <c r="HI148" s="160"/>
      <c r="HJ148" s="160"/>
      <c r="HK148" s="160"/>
      <c r="HL148" s="160"/>
      <c r="HM148" s="160"/>
      <c r="HN148" s="160"/>
      <c r="HO148" s="160"/>
      <c r="HP148" s="160"/>
      <c r="HQ148" s="160"/>
      <c r="HR148" s="160"/>
      <c r="HS148" s="160"/>
      <c r="HT148" s="160"/>
      <c r="HU148" s="160"/>
      <c r="HV148" s="160"/>
      <c r="HW148" s="160"/>
      <c r="HX148" s="160"/>
      <c r="HY148" s="160"/>
      <c r="HZ148" s="160"/>
      <c r="IA148" s="160"/>
      <c r="IB148" s="160"/>
      <c r="IC148" s="160"/>
      <c r="ID148" s="160"/>
      <c r="IE148" s="160"/>
      <c r="IF148" s="160"/>
      <c r="IG148" s="160"/>
      <c r="IH148" s="160"/>
      <c r="II148" s="160"/>
      <c r="IJ148" s="160"/>
      <c r="IK148" s="160"/>
      <c r="IL148" s="160"/>
      <c r="IM148" s="160"/>
      <c r="IN148" s="160"/>
      <c r="IO148" s="160"/>
      <c r="IP148" s="160"/>
      <c r="IQ148" s="160"/>
      <c r="IR148" s="160"/>
      <c r="IS148" s="160"/>
      <c r="IT148" s="160"/>
      <c r="IU148" s="160"/>
      <c r="IV148" s="160"/>
      <c r="IW148" s="160"/>
      <c r="IX148" s="160"/>
      <c r="IY148" s="160"/>
      <c r="IZ148" s="160"/>
      <c r="JA148" s="160"/>
      <c r="JB148" s="160"/>
      <c r="JC148" s="160"/>
      <c r="JD148" s="160"/>
      <c r="JE148" s="160"/>
      <c r="JF148" s="160"/>
      <c r="JG148" s="160"/>
      <c r="JH148" s="160"/>
      <c r="JI148" s="160"/>
      <c r="JJ148" s="160"/>
      <c r="JK148" s="160"/>
      <c r="JL148" s="160"/>
      <c r="JM148" s="160"/>
      <c r="JN148" s="160"/>
      <c r="JO148" s="160"/>
      <c r="JP148" s="160"/>
      <c r="JQ148" s="160"/>
      <c r="JR148" s="160"/>
      <c r="JS148" s="160"/>
      <c r="JT148" s="160"/>
      <c r="JU148" s="160"/>
      <c r="JV148" s="160"/>
      <c r="JW148" s="160"/>
      <c r="JX148" s="160"/>
      <c r="JY148" s="160"/>
      <c r="JZ148" s="160"/>
      <c r="KA148" s="160"/>
      <c r="KB148" s="160"/>
      <c r="KC148" s="160"/>
      <c r="KD148" s="160"/>
      <c r="KE148" s="160"/>
      <c r="KF148" s="160"/>
      <c r="KG148" s="160"/>
      <c r="KH148" s="160"/>
      <c r="KI148" s="160"/>
      <c r="KJ148" s="160"/>
      <c r="KK148" s="160"/>
      <c r="KL148" s="160"/>
      <c r="KM148" s="160"/>
      <c r="KN148" s="160"/>
      <c r="KO148" s="160"/>
      <c r="KP148" s="160"/>
      <c r="KQ148" s="160"/>
      <c r="KR148" s="160"/>
      <c r="KS148" s="160"/>
      <c r="KT148" s="160"/>
      <c r="KU148" s="160"/>
      <c r="KV148" s="160"/>
      <c r="KW148" s="160"/>
      <c r="KX148" s="160"/>
      <c r="KY148" s="160"/>
      <c r="KZ148" s="160"/>
      <c r="LA148" s="160"/>
      <c r="LB148" s="160"/>
      <c r="LC148" s="160"/>
      <c r="LD148" s="160"/>
      <c r="LE148" s="160"/>
      <c r="LF148" s="160"/>
      <c r="LG148" s="160"/>
      <c r="LH148" s="160"/>
      <c r="LI148" s="160"/>
      <c r="LJ148" s="160"/>
      <c r="LK148" s="160"/>
      <c r="LL148" s="160"/>
      <c r="LM148" s="160"/>
      <c r="LN148" s="160"/>
      <c r="LO148" s="160"/>
      <c r="LP148" s="160"/>
      <c r="LQ148" s="160"/>
      <c r="LR148" s="160"/>
      <c r="LS148" s="160"/>
      <c r="LT148" s="160"/>
      <c r="LU148" s="160"/>
      <c r="LV148" s="160"/>
      <c r="LW148" s="160"/>
      <c r="LX148" s="160"/>
      <c r="LY148" s="160"/>
      <c r="LZ148" s="160"/>
      <c r="MA148" s="160"/>
      <c r="MB148" s="160"/>
      <c r="MC148" s="160"/>
      <c r="MD148" s="160"/>
      <c r="ME148" s="160"/>
      <c r="MF148" s="160"/>
      <c r="MG148" s="160"/>
      <c r="MH148" s="160"/>
      <c r="MI148" s="160"/>
      <c r="MJ148" s="160"/>
      <c r="MK148" s="160"/>
      <c r="ML148" s="160"/>
      <c r="MM148" s="160"/>
      <c r="MN148" s="160"/>
      <c r="MO148" s="160"/>
      <c r="MP148" s="160"/>
      <c r="MQ148" s="160"/>
      <c r="MR148" s="160"/>
      <c r="MS148" s="160"/>
      <c r="MT148" s="160"/>
      <c r="MU148" s="160"/>
      <c r="MV148" s="160"/>
      <c r="MW148" s="160"/>
      <c r="MX148" s="160"/>
      <c r="MY148" s="160"/>
      <c r="MZ148" s="160"/>
      <c r="NA148" s="160"/>
      <c r="NB148" s="160"/>
      <c r="NC148" s="160"/>
      <c r="ND148" s="160"/>
      <c r="NE148" s="160"/>
      <c r="NF148" s="160"/>
      <c r="NG148" s="160"/>
      <c r="NH148" s="160"/>
      <c r="NI148" s="160"/>
      <c r="NJ148" s="160"/>
      <c r="NK148" s="160"/>
      <c r="NL148" s="160"/>
      <c r="NM148" s="160"/>
      <c r="NN148" s="160"/>
      <c r="NO148" s="160"/>
      <c r="NP148" s="160"/>
      <c r="NQ148" s="160"/>
      <c r="NR148" s="160"/>
      <c r="NS148" s="160"/>
      <c r="NT148" s="160"/>
      <c r="NU148" s="160"/>
      <c r="NV148" s="160"/>
      <c r="NW148" s="160"/>
      <c r="NX148" s="160"/>
      <c r="NY148" s="160"/>
      <c r="NZ148" s="160"/>
      <c r="OA148" s="160"/>
      <c r="OB148" s="160"/>
      <c r="OC148" s="160"/>
      <c r="OD148" s="160"/>
      <c r="OE148" s="160"/>
      <c r="OF148" s="160"/>
      <c r="OG148" s="160"/>
      <c r="OH148" s="160"/>
      <c r="OI148" s="160"/>
      <c r="OJ148" s="160"/>
      <c r="OK148" s="160"/>
      <c r="OL148" s="160"/>
      <c r="OM148" s="160"/>
      <c r="ON148" s="160"/>
      <c r="OO148" s="160"/>
      <c r="OP148" s="160"/>
      <c r="OQ148" s="160"/>
      <c r="OR148" s="160"/>
      <c r="OS148" s="160"/>
      <c r="OT148" s="160"/>
      <c r="OU148" s="160"/>
      <c r="OV148" s="160"/>
      <c r="OW148" s="160"/>
      <c r="OX148" s="160"/>
      <c r="OY148" s="160"/>
      <c r="OZ148" s="160"/>
      <c r="PA148" s="160"/>
      <c r="PB148" s="160"/>
      <c r="PC148" s="160"/>
      <c r="PD148" s="160"/>
      <c r="PE148" s="160"/>
      <c r="PF148" s="160"/>
      <c r="PG148" s="160"/>
      <c r="PH148" s="160"/>
      <c r="PI148" s="160"/>
      <c r="PJ148" s="160"/>
      <c r="PK148" s="160"/>
      <c r="PL148" s="160"/>
      <c r="PM148" s="160"/>
      <c r="PN148" s="160"/>
      <c r="PO148" s="160"/>
      <c r="PP148" s="160"/>
      <c r="PQ148" s="160"/>
      <c r="PR148" s="160"/>
      <c r="PS148" s="160"/>
      <c r="PT148" s="160"/>
      <c r="PU148" s="160"/>
      <c r="PV148" s="160"/>
      <c r="PW148" s="160"/>
      <c r="PX148" s="160"/>
      <c r="PY148" s="160"/>
      <c r="PZ148" s="160"/>
      <c r="QA148" s="160"/>
      <c r="QB148" s="160"/>
      <c r="QC148" s="160"/>
      <c r="QD148" s="160"/>
      <c r="QE148" s="160"/>
      <c r="QF148" s="160"/>
      <c r="QG148" s="160"/>
      <c r="QH148" s="160"/>
      <c r="QI148" s="160"/>
      <c r="QJ148" s="160"/>
      <c r="QK148" s="160"/>
      <c r="QL148" s="160"/>
      <c r="QM148" s="160"/>
      <c r="QN148" s="160"/>
      <c r="QO148" s="160"/>
      <c r="QP148" s="160"/>
      <c r="QQ148" s="160"/>
      <c r="QR148" s="160"/>
      <c r="QS148" s="160"/>
      <c r="QT148" s="160"/>
      <c r="QU148" s="160"/>
      <c r="QV148" s="160"/>
      <c r="QW148" s="160"/>
      <c r="QX148" s="160"/>
      <c r="QY148" s="160"/>
      <c r="QZ148" s="160"/>
      <c r="RA148" s="160"/>
      <c r="RB148" s="160"/>
      <c r="RC148" s="160"/>
      <c r="RD148" s="160"/>
      <c r="RE148" s="160"/>
      <c r="RF148" s="160"/>
      <c r="RG148" s="160"/>
      <c r="RH148" s="160"/>
      <c r="RI148" s="160"/>
      <c r="RJ148" s="160"/>
      <c r="RK148" s="160"/>
      <c r="RL148" s="160"/>
      <c r="RM148" s="160"/>
      <c r="RN148" s="160"/>
      <c r="RO148" s="160"/>
      <c r="RP148" s="160"/>
      <c r="RQ148" s="160"/>
      <c r="RR148" s="160"/>
      <c r="RS148" s="160"/>
      <c r="RT148" s="160"/>
      <c r="RU148" s="160"/>
      <c r="RV148" s="160"/>
      <c r="RW148" s="160"/>
      <c r="RX148" s="160"/>
      <c r="RY148" s="160"/>
      <c r="RZ148" s="160"/>
      <c r="SA148" s="160"/>
      <c r="SB148" s="160"/>
      <c r="SC148" s="160"/>
      <c r="SD148" s="160"/>
      <c r="SE148" s="160"/>
      <c r="SF148" s="160"/>
      <c r="SG148" s="160"/>
      <c r="SH148" s="160"/>
      <c r="SI148" s="160"/>
      <c r="SJ148" s="160"/>
      <c r="SK148" s="160"/>
      <c r="SL148" s="160"/>
      <c r="SM148" s="160"/>
      <c r="SN148" s="160"/>
      <c r="SO148" s="160"/>
      <c r="SP148" s="160"/>
      <c r="SQ148" s="160"/>
      <c r="SR148" s="160"/>
      <c r="SS148" s="160"/>
      <c r="ST148" s="160"/>
      <c r="SU148" s="160"/>
      <c r="SV148" s="160"/>
      <c r="SW148" s="160"/>
      <c r="SX148" s="160"/>
      <c r="SY148" s="160"/>
      <c r="SZ148" s="160"/>
      <c r="TA148" s="160"/>
      <c r="TB148" s="160"/>
      <c r="TC148" s="160"/>
      <c r="TD148" s="160"/>
      <c r="TE148" s="160"/>
      <c r="TF148" s="160"/>
    </row>
    <row r="149" spans="1:526">
      <c r="A149" s="160"/>
      <c r="B149" s="160"/>
      <c r="C149" s="160"/>
      <c r="D149" s="160"/>
      <c r="E149" s="160"/>
      <c r="F149" s="160"/>
      <c r="G149" s="160"/>
      <c r="H149" s="160"/>
      <c r="I149" s="160"/>
      <c r="J149" s="160"/>
      <c r="K149" s="160"/>
      <c r="L149" s="160"/>
      <c r="M149" s="160"/>
      <c r="N149" s="160"/>
      <c r="O149" s="160"/>
      <c r="P149" s="160"/>
      <c r="Q149" s="160"/>
      <c r="R149" s="160"/>
      <c r="S149" s="160"/>
      <c r="T149" s="160"/>
      <c r="U149" s="160"/>
      <c r="V149" s="160"/>
      <c r="W149" s="160"/>
      <c r="X149" s="160"/>
      <c r="Y149" s="160"/>
      <c r="Z149" s="160"/>
      <c r="AA149" s="160"/>
      <c r="AB149" s="160"/>
      <c r="AC149" s="160"/>
      <c r="AD149" s="160"/>
      <c r="AE149" s="160"/>
      <c r="AF149" s="160"/>
      <c r="AG149" s="160"/>
      <c r="AH149" s="160"/>
      <c r="AI149" s="160"/>
      <c r="AJ149" s="160"/>
      <c r="AK149" s="160"/>
      <c r="AL149" s="160"/>
      <c r="AM149" s="160"/>
      <c r="AN149" s="160"/>
      <c r="AO149" s="160"/>
      <c r="AP149" s="160"/>
      <c r="AQ149" s="160"/>
      <c r="AR149" s="160"/>
      <c r="AS149" s="160"/>
      <c r="AT149" s="160"/>
      <c r="AU149" s="160"/>
      <c r="AV149" s="160"/>
      <c r="AW149" s="160"/>
      <c r="AX149" s="160"/>
      <c r="AY149" s="160"/>
      <c r="AZ149" s="160"/>
      <c r="BA149" s="160"/>
      <c r="BB149" s="160"/>
      <c r="BC149" s="160"/>
      <c r="BD149" s="160"/>
      <c r="BE149" s="160"/>
      <c r="BF149" s="160"/>
      <c r="BG149" s="160"/>
      <c r="BH149" s="160"/>
      <c r="BI149" s="160"/>
      <c r="BJ149" s="160"/>
      <c r="BK149" s="160"/>
      <c r="BL149" s="160"/>
      <c r="BM149" s="160"/>
      <c r="BN149" s="160"/>
      <c r="BO149" s="160"/>
      <c r="BP149" s="160"/>
      <c r="BQ149" s="160"/>
      <c r="BR149" s="160"/>
      <c r="BS149" s="160"/>
      <c r="BT149" s="160"/>
      <c r="BU149" s="160"/>
      <c r="BV149" s="160"/>
      <c r="BW149" s="160"/>
      <c r="BX149" s="160"/>
      <c r="BY149" s="160"/>
      <c r="BZ149" s="160"/>
      <c r="CA149" s="160"/>
      <c r="CB149" s="160"/>
      <c r="CC149" s="160"/>
      <c r="CD149" s="160"/>
      <c r="CE149" s="160"/>
      <c r="CF149" s="160"/>
      <c r="CG149" s="160"/>
      <c r="CH149" s="160"/>
      <c r="CI149" s="160"/>
      <c r="CJ149" s="160"/>
      <c r="CK149" s="160"/>
      <c r="CL149" s="160"/>
      <c r="CM149" s="160"/>
      <c r="CN149" s="160"/>
      <c r="CO149" s="160"/>
      <c r="CP149" s="160"/>
      <c r="CQ149" s="160"/>
      <c r="CR149" s="160"/>
      <c r="CS149" s="160"/>
      <c r="CT149" s="160"/>
      <c r="CU149" s="160"/>
      <c r="CV149" s="160"/>
      <c r="CW149" s="160"/>
      <c r="CX149" s="160"/>
      <c r="CY149" s="160"/>
      <c r="CZ149" s="160"/>
      <c r="DA149" s="160"/>
      <c r="DB149" s="160"/>
      <c r="DC149" s="160"/>
      <c r="DD149" s="160"/>
      <c r="DE149" s="160"/>
      <c r="DF149" s="160"/>
      <c r="DG149" s="160"/>
      <c r="DH149" s="160"/>
      <c r="DI149" s="160"/>
      <c r="DJ149" s="160"/>
      <c r="DK149" s="160"/>
      <c r="DL149" s="160"/>
      <c r="DM149" s="160"/>
      <c r="DN149" s="160"/>
      <c r="DO149" s="160"/>
      <c r="DP149" s="160"/>
      <c r="DQ149" s="160"/>
      <c r="DR149" s="160"/>
      <c r="DS149" s="160"/>
      <c r="DT149" s="160"/>
      <c r="DU149" s="160"/>
      <c r="DV149" s="160"/>
      <c r="DW149" s="160"/>
      <c r="DX149" s="160"/>
      <c r="DY149" s="160"/>
      <c r="DZ149" s="160"/>
      <c r="EA149" s="160"/>
      <c r="EB149" s="160"/>
      <c r="EC149" s="160"/>
      <c r="ED149" s="160"/>
      <c r="EE149" s="160"/>
      <c r="EF149" s="160"/>
      <c r="EG149" s="160"/>
      <c r="EH149" s="160"/>
      <c r="EI149" s="160"/>
      <c r="EJ149" s="160"/>
      <c r="EK149" s="160"/>
      <c r="EL149" s="160"/>
      <c r="EM149" s="160"/>
      <c r="EN149" s="160"/>
      <c r="EO149" s="160"/>
      <c r="EP149" s="160"/>
      <c r="EQ149" s="160"/>
      <c r="ER149" s="160"/>
      <c r="ES149" s="160"/>
      <c r="ET149" s="160"/>
      <c r="EU149" s="160"/>
      <c r="EV149" s="160"/>
      <c r="EW149" s="160"/>
      <c r="EX149" s="160"/>
      <c r="EY149" s="160"/>
      <c r="EZ149" s="160"/>
      <c r="FA149" s="160"/>
      <c r="FB149" s="160"/>
      <c r="FC149" s="160"/>
      <c r="FD149" s="160"/>
      <c r="FE149" s="160"/>
      <c r="FF149" s="160"/>
      <c r="FG149" s="160"/>
      <c r="FH149" s="160"/>
      <c r="FI149" s="160"/>
      <c r="FJ149" s="160"/>
      <c r="FK149" s="160"/>
      <c r="FL149" s="160"/>
      <c r="FM149" s="160"/>
      <c r="FN149" s="160"/>
      <c r="FO149" s="160"/>
      <c r="FP149" s="160"/>
      <c r="FQ149" s="160"/>
      <c r="FR149" s="160"/>
      <c r="FS149" s="160"/>
      <c r="FT149" s="160"/>
      <c r="FU149" s="160"/>
      <c r="FV149" s="160"/>
      <c r="FW149" s="160"/>
      <c r="FX149" s="160"/>
      <c r="FY149" s="160"/>
      <c r="FZ149" s="160"/>
      <c r="GA149" s="160"/>
      <c r="GB149" s="160"/>
      <c r="GC149" s="160"/>
      <c r="GD149" s="160"/>
      <c r="GE149" s="160"/>
      <c r="GF149" s="160"/>
      <c r="GG149" s="160"/>
      <c r="GH149" s="160"/>
      <c r="GI149" s="160"/>
      <c r="GJ149" s="160"/>
      <c r="GK149" s="160"/>
      <c r="GL149" s="160"/>
      <c r="GM149" s="160"/>
      <c r="GN149" s="160"/>
      <c r="GO149" s="160"/>
      <c r="GP149" s="160"/>
      <c r="GQ149" s="160"/>
      <c r="GR149" s="160"/>
      <c r="GS149" s="160"/>
      <c r="GT149" s="160"/>
      <c r="GU149" s="160"/>
      <c r="GV149" s="160"/>
      <c r="GW149" s="160"/>
      <c r="GX149" s="160"/>
      <c r="GY149" s="160"/>
      <c r="GZ149" s="160"/>
      <c r="HA149" s="160"/>
      <c r="HB149" s="160"/>
      <c r="HC149" s="160"/>
      <c r="HD149" s="160"/>
      <c r="HE149" s="160"/>
      <c r="HF149" s="160"/>
      <c r="HG149" s="160"/>
      <c r="HH149" s="160"/>
      <c r="HI149" s="160"/>
      <c r="HJ149" s="160"/>
      <c r="HK149" s="160"/>
      <c r="HL149" s="160"/>
      <c r="HM149" s="160"/>
      <c r="HN149" s="160"/>
      <c r="HO149" s="160"/>
      <c r="HP149" s="160"/>
      <c r="HQ149" s="160"/>
      <c r="HR149" s="160"/>
      <c r="HS149" s="160"/>
      <c r="HT149" s="160"/>
      <c r="HU149" s="160"/>
      <c r="HV149" s="160"/>
      <c r="HW149" s="160"/>
      <c r="HX149" s="160"/>
      <c r="HY149" s="160"/>
      <c r="HZ149" s="160"/>
      <c r="IA149" s="160"/>
      <c r="IB149" s="160"/>
      <c r="IC149" s="160"/>
      <c r="ID149" s="160"/>
      <c r="IE149" s="160"/>
      <c r="IF149" s="160"/>
      <c r="IG149" s="160"/>
      <c r="IH149" s="160"/>
      <c r="II149" s="160"/>
      <c r="IJ149" s="160"/>
      <c r="IK149" s="160"/>
      <c r="IL149" s="160"/>
      <c r="IM149" s="160"/>
      <c r="IN149" s="160"/>
      <c r="IO149" s="160"/>
      <c r="IP149" s="160"/>
      <c r="IQ149" s="160"/>
      <c r="IR149" s="160"/>
      <c r="IS149" s="160"/>
      <c r="IT149" s="160"/>
      <c r="IU149" s="160"/>
      <c r="IV149" s="160"/>
      <c r="IW149" s="160"/>
      <c r="IX149" s="160"/>
      <c r="IY149" s="160"/>
      <c r="IZ149" s="160"/>
      <c r="JA149" s="160"/>
      <c r="JB149" s="160"/>
      <c r="JC149" s="160"/>
      <c r="JD149" s="160"/>
      <c r="JE149" s="160"/>
      <c r="JF149" s="160"/>
      <c r="JG149" s="160"/>
      <c r="JH149" s="160"/>
      <c r="JI149" s="160"/>
      <c r="JJ149" s="160"/>
      <c r="JK149" s="160"/>
      <c r="JL149" s="160"/>
      <c r="JM149" s="160"/>
      <c r="JN149" s="160"/>
      <c r="JO149" s="160"/>
      <c r="JP149" s="160"/>
      <c r="JQ149" s="160"/>
      <c r="JR149" s="160"/>
      <c r="JS149" s="160"/>
      <c r="JT149" s="160"/>
      <c r="JU149" s="160"/>
      <c r="JV149" s="160"/>
      <c r="JW149" s="160"/>
      <c r="JX149" s="160"/>
      <c r="JY149" s="160"/>
      <c r="JZ149" s="160"/>
      <c r="KA149" s="160"/>
      <c r="KB149" s="160"/>
      <c r="KC149" s="160"/>
      <c r="KD149" s="160"/>
      <c r="KE149" s="160"/>
      <c r="KF149" s="160"/>
      <c r="KG149" s="160"/>
      <c r="KH149" s="160"/>
      <c r="KI149" s="160"/>
      <c r="KJ149" s="160"/>
      <c r="KK149" s="160"/>
      <c r="KL149" s="160"/>
      <c r="KM149" s="160"/>
      <c r="KN149" s="160"/>
      <c r="KO149" s="160"/>
      <c r="KP149" s="160"/>
      <c r="KQ149" s="160"/>
      <c r="KR149" s="160"/>
      <c r="KS149" s="160"/>
      <c r="KT149" s="160"/>
      <c r="KU149" s="160"/>
      <c r="KV149" s="160"/>
      <c r="KW149" s="160"/>
      <c r="KX149" s="160"/>
      <c r="KY149" s="160"/>
      <c r="KZ149" s="160"/>
      <c r="LA149" s="160"/>
      <c r="LB149" s="160"/>
      <c r="LC149" s="160"/>
      <c r="LD149" s="160"/>
      <c r="LE149" s="160"/>
      <c r="LF149" s="160"/>
      <c r="LG149" s="160"/>
      <c r="LH149" s="160"/>
      <c r="LI149" s="160"/>
      <c r="LJ149" s="160"/>
      <c r="LK149" s="160"/>
      <c r="LL149" s="160"/>
      <c r="LM149" s="160"/>
      <c r="LN149" s="160"/>
      <c r="LO149" s="160"/>
      <c r="LP149" s="160"/>
      <c r="LQ149" s="160"/>
      <c r="LR149" s="160"/>
      <c r="LS149" s="160"/>
      <c r="LT149" s="160"/>
      <c r="LU149" s="160"/>
      <c r="LV149" s="160"/>
      <c r="LW149" s="160"/>
      <c r="LX149" s="160"/>
      <c r="LY149" s="160"/>
      <c r="LZ149" s="160"/>
      <c r="MA149" s="160"/>
      <c r="MB149" s="160"/>
      <c r="MC149" s="160"/>
      <c r="MD149" s="160"/>
      <c r="ME149" s="160"/>
      <c r="MF149" s="160"/>
      <c r="MG149" s="160"/>
      <c r="MH149" s="160"/>
      <c r="MI149" s="160"/>
      <c r="MJ149" s="160"/>
      <c r="MK149" s="160"/>
      <c r="ML149" s="160"/>
      <c r="MM149" s="160"/>
      <c r="MN149" s="160"/>
      <c r="MO149" s="160"/>
      <c r="MP149" s="160"/>
      <c r="MQ149" s="160"/>
      <c r="MR149" s="160"/>
      <c r="MS149" s="160"/>
      <c r="MT149" s="160"/>
      <c r="MU149" s="160"/>
      <c r="MV149" s="160"/>
      <c r="MW149" s="160"/>
      <c r="MX149" s="160"/>
      <c r="MY149" s="160"/>
      <c r="MZ149" s="160"/>
      <c r="NA149" s="160"/>
      <c r="NB149" s="160"/>
      <c r="NC149" s="160"/>
      <c r="ND149" s="160"/>
      <c r="NE149" s="160"/>
      <c r="NF149" s="160"/>
      <c r="NG149" s="160"/>
      <c r="NH149" s="160"/>
      <c r="NI149" s="160"/>
      <c r="NJ149" s="160"/>
      <c r="NK149" s="160"/>
      <c r="NL149" s="160"/>
      <c r="NM149" s="160"/>
      <c r="NN149" s="160"/>
      <c r="NO149" s="160"/>
      <c r="NP149" s="160"/>
      <c r="NQ149" s="160"/>
      <c r="NR149" s="160"/>
      <c r="NS149" s="160"/>
      <c r="NT149" s="160"/>
      <c r="NU149" s="160"/>
      <c r="NV149" s="160"/>
      <c r="NW149" s="160"/>
      <c r="NX149" s="160"/>
      <c r="NY149" s="160"/>
      <c r="NZ149" s="160"/>
      <c r="OA149" s="160"/>
      <c r="OB149" s="160"/>
      <c r="OC149" s="160"/>
      <c r="OD149" s="160"/>
      <c r="OE149" s="160"/>
      <c r="OF149" s="160"/>
      <c r="OG149" s="160"/>
      <c r="OH149" s="160"/>
      <c r="OI149" s="160"/>
      <c r="OJ149" s="160"/>
      <c r="OK149" s="160"/>
      <c r="OL149" s="160"/>
      <c r="OM149" s="160"/>
      <c r="ON149" s="160"/>
      <c r="OO149" s="160"/>
      <c r="OP149" s="160"/>
      <c r="OQ149" s="160"/>
      <c r="OR149" s="160"/>
      <c r="OS149" s="160"/>
      <c r="OT149" s="160"/>
      <c r="OU149" s="160"/>
      <c r="OV149" s="160"/>
      <c r="OW149" s="160"/>
      <c r="OX149" s="160"/>
      <c r="OY149" s="160"/>
      <c r="OZ149" s="160"/>
      <c r="PA149" s="160"/>
      <c r="PB149" s="160"/>
      <c r="PC149" s="160"/>
      <c r="PD149" s="160"/>
      <c r="PE149" s="160"/>
      <c r="PF149" s="160"/>
      <c r="PG149" s="160"/>
      <c r="PH149" s="160"/>
      <c r="PI149" s="160"/>
      <c r="PJ149" s="160"/>
      <c r="PK149" s="160"/>
      <c r="PL149" s="160"/>
      <c r="PM149" s="160"/>
      <c r="PN149" s="160"/>
      <c r="PO149" s="160"/>
      <c r="PP149" s="160"/>
      <c r="PQ149" s="160"/>
      <c r="PR149" s="160"/>
      <c r="PS149" s="160"/>
      <c r="PT149" s="160"/>
      <c r="PU149" s="160"/>
      <c r="PV149" s="160"/>
      <c r="PW149" s="160"/>
      <c r="PX149" s="160"/>
      <c r="PY149" s="160"/>
      <c r="PZ149" s="160"/>
      <c r="QA149" s="160"/>
      <c r="QB149" s="160"/>
      <c r="QC149" s="160"/>
      <c r="QD149" s="160"/>
      <c r="QE149" s="160"/>
      <c r="QF149" s="160"/>
      <c r="QG149" s="160"/>
      <c r="QH149" s="160"/>
      <c r="QI149" s="160"/>
      <c r="QJ149" s="160"/>
      <c r="QK149" s="160"/>
      <c r="QL149" s="160"/>
      <c r="QM149" s="160"/>
      <c r="QN149" s="160"/>
      <c r="QO149" s="160"/>
      <c r="QP149" s="160"/>
      <c r="QQ149" s="160"/>
      <c r="QR149" s="160"/>
      <c r="QS149" s="160"/>
      <c r="QT149" s="160"/>
      <c r="QU149" s="160"/>
      <c r="QV149" s="160"/>
      <c r="QW149" s="160"/>
      <c r="QX149" s="160"/>
      <c r="QY149" s="160"/>
      <c r="QZ149" s="160"/>
      <c r="RA149" s="160"/>
      <c r="RB149" s="160"/>
      <c r="RC149" s="160"/>
      <c r="RD149" s="160"/>
      <c r="RE149" s="160"/>
      <c r="RF149" s="160"/>
      <c r="RG149" s="160"/>
      <c r="RH149" s="160"/>
      <c r="RI149" s="160"/>
      <c r="RJ149" s="160"/>
      <c r="RK149" s="160"/>
      <c r="RL149" s="160"/>
      <c r="RM149" s="160"/>
      <c r="RN149" s="160"/>
      <c r="RO149" s="160"/>
      <c r="RP149" s="160"/>
      <c r="RQ149" s="160"/>
      <c r="RR149" s="160"/>
      <c r="RS149" s="160"/>
      <c r="RT149" s="160"/>
      <c r="RU149" s="160"/>
      <c r="RV149" s="160"/>
      <c r="RW149" s="160"/>
      <c r="RX149" s="160"/>
      <c r="RY149" s="160"/>
      <c r="RZ149" s="160"/>
      <c r="SA149" s="160"/>
      <c r="SB149" s="160"/>
      <c r="SC149" s="160"/>
      <c r="SD149" s="160"/>
      <c r="SE149" s="160"/>
      <c r="SF149" s="160"/>
      <c r="SG149" s="160"/>
      <c r="SH149" s="160"/>
      <c r="SI149" s="160"/>
      <c r="SJ149" s="160"/>
      <c r="SK149" s="160"/>
      <c r="SL149" s="160"/>
      <c r="SM149" s="160"/>
      <c r="SN149" s="160"/>
      <c r="SO149" s="160"/>
      <c r="SP149" s="160"/>
      <c r="SQ149" s="160"/>
      <c r="SR149" s="160"/>
      <c r="SS149" s="160"/>
      <c r="ST149" s="160"/>
      <c r="SU149" s="160"/>
      <c r="SV149" s="160"/>
      <c r="SW149" s="160"/>
      <c r="SX149" s="160"/>
      <c r="SY149" s="160"/>
      <c r="SZ149" s="160"/>
      <c r="TA149" s="160"/>
      <c r="TB149" s="160"/>
      <c r="TC149" s="160"/>
      <c r="TD149" s="160"/>
      <c r="TE149" s="160"/>
      <c r="TF149" s="160"/>
    </row>
    <row r="150" spans="1:526">
      <c r="A150" s="160"/>
      <c r="B150" s="160"/>
      <c r="C150" s="160"/>
      <c r="D150" s="160"/>
      <c r="E150" s="160"/>
      <c r="F150" s="160"/>
      <c r="G150" s="160"/>
      <c r="H150" s="160"/>
      <c r="I150" s="160"/>
      <c r="J150" s="160"/>
      <c r="K150" s="160"/>
      <c r="L150" s="160"/>
      <c r="M150" s="160"/>
      <c r="N150" s="160"/>
      <c r="O150" s="160"/>
      <c r="P150" s="160"/>
      <c r="Q150" s="160"/>
      <c r="R150" s="160"/>
      <c r="S150" s="160"/>
      <c r="T150" s="160"/>
      <c r="U150" s="160"/>
      <c r="V150" s="160"/>
      <c r="W150" s="160"/>
      <c r="X150" s="160"/>
      <c r="Y150" s="160"/>
      <c r="Z150" s="160"/>
      <c r="AA150" s="160"/>
      <c r="AB150" s="160"/>
      <c r="AC150" s="160"/>
      <c r="AD150" s="160"/>
      <c r="AE150" s="160"/>
      <c r="AF150" s="160"/>
      <c r="AG150" s="160"/>
      <c r="AH150" s="160"/>
      <c r="AI150" s="160"/>
      <c r="AJ150" s="160"/>
      <c r="AK150" s="160"/>
      <c r="AL150" s="160"/>
      <c r="AM150" s="160"/>
      <c r="AN150" s="160"/>
      <c r="AO150" s="160"/>
      <c r="AP150" s="160"/>
      <c r="AQ150" s="160"/>
      <c r="AR150" s="160"/>
      <c r="AS150" s="160"/>
      <c r="AT150" s="160"/>
      <c r="AU150" s="160"/>
      <c r="AV150" s="160"/>
      <c r="AW150" s="160"/>
      <c r="AX150" s="160"/>
      <c r="AY150" s="160"/>
      <c r="AZ150" s="160"/>
      <c r="BA150" s="160"/>
      <c r="BB150" s="160"/>
      <c r="BC150" s="160"/>
      <c r="BD150" s="160"/>
      <c r="BE150" s="160"/>
      <c r="BF150" s="160"/>
      <c r="BG150" s="160"/>
      <c r="BH150" s="160"/>
      <c r="BI150" s="160"/>
      <c r="BJ150" s="160"/>
      <c r="BK150" s="160"/>
      <c r="BL150" s="160"/>
      <c r="BM150" s="160"/>
      <c r="BN150" s="160"/>
      <c r="BO150" s="160"/>
      <c r="BP150" s="160"/>
      <c r="BQ150" s="160"/>
      <c r="BR150" s="160"/>
      <c r="BS150" s="160"/>
      <c r="BT150" s="160"/>
      <c r="BU150" s="160"/>
      <c r="BV150" s="160"/>
      <c r="BW150" s="160"/>
      <c r="BX150" s="160"/>
      <c r="BY150" s="160"/>
      <c r="BZ150" s="160"/>
      <c r="CA150" s="160"/>
      <c r="CB150" s="160"/>
      <c r="CC150" s="160"/>
      <c r="CD150" s="160"/>
      <c r="CE150" s="160"/>
      <c r="CF150" s="160"/>
      <c r="CG150" s="160"/>
      <c r="CH150" s="160"/>
      <c r="CI150" s="160"/>
      <c r="CJ150" s="160"/>
      <c r="CK150" s="160"/>
      <c r="CL150" s="160"/>
      <c r="CM150" s="160"/>
      <c r="CN150" s="160"/>
      <c r="CO150" s="160"/>
      <c r="CP150" s="160"/>
      <c r="CQ150" s="160"/>
      <c r="CR150" s="160"/>
      <c r="CS150" s="160"/>
      <c r="CT150" s="160"/>
      <c r="CU150" s="160"/>
      <c r="CV150" s="160"/>
      <c r="CW150" s="160"/>
      <c r="CX150" s="160"/>
      <c r="CY150" s="160"/>
      <c r="CZ150" s="160"/>
      <c r="DA150" s="160"/>
      <c r="DB150" s="160"/>
      <c r="DC150" s="160"/>
      <c r="DD150" s="160"/>
      <c r="DE150" s="160"/>
      <c r="DF150" s="160"/>
      <c r="DG150" s="160"/>
      <c r="DH150" s="160"/>
      <c r="DI150" s="160"/>
      <c r="DJ150" s="160"/>
      <c r="DK150" s="160"/>
      <c r="DL150" s="160"/>
      <c r="DM150" s="160"/>
      <c r="DN150" s="160"/>
      <c r="DO150" s="160"/>
      <c r="DP150" s="160"/>
      <c r="DQ150" s="160"/>
      <c r="DR150" s="160"/>
      <c r="DS150" s="160"/>
      <c r="DT150" s="160"/>
      <c r="DU150" s="160"/>
      <c r="DV150" s="160"/>
      <c r="DW150" s="160"/>
      <c r="DX150" s="160"/>
      <c r="DY150" s="160"/>
      <c r="DZ150" s="160"/>
      <c r="EA150" s="160"/>
      <c r="EB150" s="160"/>
      <c r="EC150" s="160"/>
      <c r="ED150" s="160"/>
      <c r="EE150" s="160"/>
      <c r="EF150" s="160"/>
      <c r="EG150" s="160"/>
      <c r="EH150" s="160"/>
      <c r="EI150" s="160"/>
      <c r="EJ150" s="160"/>
      <c r="EK150" s="160"/>
      <c r="EL150" s="160"/>
      <c r="EM150" s="160"/>
      <c r="EN150" s="160"/>
      <c r="EO150" s="160"/>
      <c r="EP150" s="160"/>
      <c r="EQ150" s="160"/>
      <c r="ER150" s="160"/>
      <c r="ES150" s="160"/>
      <c r="ET150" s="160"/>
      <c r="EU150" s="160"/>
      <c r="EV150" s="160"/>
      <c r="EW150" s="160"/>
      <c r="EX150" s="160"/>
      <c r="EY150" s="160"/>
      <c r="EZ150" s="160"/>
      <c r="FA150" s="160"/>
      <c r="FB150" s="160"/>
      <c r="FC150" s="160"/>
      <c r="FD150" s="160"/>
      <c r="FE150" s="160"/>
      <c r="FF150" s="160"/>
      <c r="FG150" s="160"/>
      <c r="FH150" s="160"/>
      <c r="FI150" s="160"/>
      <c r="FJ150" s="160"/>
      <c r="FK150" s="160"/>
      <c r="FL150" s="160"/>
      <c r="FM150" s="160"/>
      <c r="FN150" s="160"/>
      <c r="FO150" s="160"/>
      <c r="FP150" s="160"/>
      <c r="FQ150" s="160"/>
      <c r="FR150" s="160"/>
      <c r="FS150" s="160"/>
      <c r="FT150" s="160"/>
      <c r="FU150" s="160"/>
      <c r="FV150" s="160"/>
      <c r="FW150" s="160"/>
      <c r="FX150" s="160"/>
      <c r="FY150" s="160"/>
      <c r="FZ150" s="160"/>
      <c r="GA150" s="160"/>
      <c r="GB150" s="160"/>
      <c r="GC150" s="160"/>
      <c r="GD150" s="160"/>
      <c r="GE150" s="160"/>
      <c r="GF150" s="160"/>
      <c r="GG150" s="160"/>
      <c r="GH150" s="160"/>
      <c r="GI150" s="160"/>
      <c r="GJ150" s="160"/>
      <c r="GK150" s="160"/>
      <c r="GL150" s="160"/>
      <c r="GM150" s="160"/>
      <c r="GN150" s="160"/>
      <c r="GO150" s="160"/>
      <c r="GP150" s="160"/>
      <c r="GQ150" s="160"/>
      <c r="GR150" s="160"/>
      <c r="GS150" s="160"/>
      <c r="GT150" s="160"/>
      <c r="GU150" s="160"/>
      <c r="GV150" s="160"/>
      <c r="GW150" s="160"/>
      <c r="GX150" s="160"/>
      <c r="GY150" s="160"/>
      <c r="GZ150" s="160"/>
      <c r="HA150" s="160"/>
      <c r="HB150" s="160"/>
      <c r="HC150" s="160"/>
      <c r="HD150" s="160"/>
      <c r="HE150" s="160"/>
      <c r="HF150" s="160"/>
      <c r="HG150" s="160"/>
      <c r="HH150" s="160"/>
      <c r="HI150" s="160"/>
      <c r="HJ150" s="160"/>
      <c r="HK150" s="160"/>
      <c r="HL150" s="160"/>
      <c r="HM150" s="160"/>
      <c r="HN150" s="160"/>
      <c r="HO150" s="160"/>
      <c r="HP150" s="160"/>
      <c r="HQ150" s="160"/>
      <c r="HR150" s="160"/>
      <c r="HS150" s="160"/>
      <c r="HT150" s="160"/>
      <c r="HU150" s="160"/>
      <c r="HV150" s="160"/>
      <c r="HW150" s="160"/>
      <c r="HX150" s="160"/>
      <c r="HY150" s="160"/>
      <c r="HZ150" s="160"/>
      <c r="IA150" s="160"/>
      <c r="IB150" s="160"/>
      <c r="IC150" s="160"/>
      <c r="ID150" s="160"/>
      <c r="IE150" s="160"/>
      <c r="IF150" s="160"/>
      <c r="IG150" s="160"/>
      <c r="IH150" s="160"/>
      <c r="II150" s="160"/>
      <c r="IJ150" s="160"/>
      <c r="IK150" s="160"/>
      <c r="IL150" s="160"/>
      <c r="IM150" s="160"/>
      <c r="IN150" s="160"/>
      <c r="IO150" s="160"/>
      <c r="IP150" s="160"/>
      <c r="IQ150" s="160"/>
      <c r="IR150" s="160"/>
      <c r="IS150" s="160"/>
      <c r="IT150" s="160"/>
      <c r="IU150" s="160"/>
      <c r="IV150" s="160"/>
      <c r="IW150" s="160"/>
      <c r="IX150" s="160"/>
      <c r="IY150" s="160"/>
      <c r="IZ150" s="160"/>
      <c r="JA150" s="160"/>
      <c r="JB150" s="160"/>
      <c r="JC150" s="160"/>
      <c r="JD150" s="160"/>
      <c r="JE150" s="160"/>
      <c r="JF150" s="160"/>
      <c r="JG150" s="160"/>
      <c r="JH150" s="160"/>
      <c r="JI150" s="160"/>
      <c r="JJ150" s="160"/>
      <c r="JK150" s="160"/>
      <c r="JL150" s="160"/>
      <c r="JM150" s="160"/>
      <c r="JN150" s="160"/>
      <c r="JO150" s="160"/>
      <c r="JP150" s="160"/>
      <c r="JQ150" s="160"/>
      <c r="JR150" s="160"/>
      <c r="JS150" s="160"/>
      <c r="JT150" s="160"/>
      <c r="JU150" s="160"/>
      <c r="JV150" s="160"/>
      <c r="JW150" s="160"/>
      <c r="JX150" s="160"/>
      <c r="JY150" s="160"/>
      <c r="JZ150" s="160"/>
      <c r="KA150" s="160"/>
      <c r="KB150" s="160"/>
      <c r="KC150" s="160"/>
      <c r="KD150" s="160"/>
      <c r="KE150" s="160"/>
      <c r="KF150" s="160"/>
      <c r="KG150" s="160"/>
      <c r="KH150" s="160"/>
      <c r="KI150" s="160"/>
      <c r="KJ150" s="160"/>
      <c r="KK150" s="160"/>
      <c r="KL150" s="160"/>
      <c r="KM150" s="160"/>
      <c r="KN150" s="160"/>
      <c r="KO150" s="160"/>
      <c r="KP150" s="160"/>
      <c r="KQ150" s="160"/>
      <c r="KR150" s="160"/>
      <c r="KS150" s="160"/>
      <c r="KT150" s="160"/>
      <c r="KU150" s="160"/>
      <c r="KV150" s="160"/>
      <c r="KW150" s="160"/>
      <c r="KX150" s="160"/>
      <c r="KY150" s="160"/>
      <c r="KZ150" s="160"/>
      <c r="LA150" s="160"/>
      <c r="LB150" s="160"/>
      <c r="LC150" s="160"/>
      <c r="LD150" s="160"/>
      <c r="LE150" s="160"/>
      <c r="LF150" s="160"/>
      <c r="LG150" s="160"/>
      <c r="LH150" s="160"/>
      <c r="LI150" s="160"/>
      <c r="LJ150" s="160"/>
      <c r="LK150" s="160"/>
      <c r="LL150" s="160"/>
      <c r="LM150" s="160"/>
      <c r="LN150" s="160"/>
      <c r="LO150" s="160"/>
      <c r="LP150" s="160"/>
      <c r="LQ150" s="160"/>
      <c r="LR150" s="160"/>
      <c r="LS150" s="160"/>
      <c r="LT150" s="160"/>
      <c r="LU150" s="160"/>
      <c r="LV150" s="160"/>
      <c r="LW150" s="160"/>
      <c r="LX150" s="160"/>
      <c r="LY150" s="160"/>
      <c r="LZ150" s="160"/>
      <c r="MA150" s="160"/>
      <c r="MB150" s="160"/>
      <c r="MC150" s="160"/>
      <c r="MD150" s="160"/>
      <c r="ME150" s="160"/>
      <c r="MF150" s="160"/>
      <c r="MG150" s="160"/>
      <c r="MH150" s="160"/>
      <c r="MI150" s="160"/>
      <c r="MJ150" s="160"/>
      <c r="MK150" s="160"/>
      <c r="ML150" s="160"/>
      <c r="MM150" s="160"/>
      <c r="MN150" s="160"/>
      <c r="MO150" s="160"/>
      <c r="MP150" s="160"/>
      <c r="MQ150" s="160"/>
      <c r="MR150" s="160"/>
      <c r="MS150" s="160"/>
      <c r="MT150" s="160"/>
      <c r="MU150" s="160"/>
      <c r="MV150" s="160"/>
      <c r="MW150" s="160"/>
      <c r="MX150" s="160"/>
      <c r="MY150" s="160"/>
      <c r="MZ150" s="160"/>
      <c r="NA150" s="160"/>
      <c r="NB150" s="160"/>
      <c r="NC150" s="160"/>
      <c r="ND150" s="160"/>
      <c r="NE150" s="160"/>
      <c r="NF150" s="160"/>
      <c r="NG150" s="160"/>
      <c r="NH150" s="160"/>
      <c r="NI150" s="160"/>
      <c r="NJ150" s="160"/>
      <c r="NK150" s="160"/>
      <c r="NL150" s="160"/>
      <c r="NM150" s="160"/>
      <c r="NN150" s="160"/>
      <c r="NO150" s="160"/>
      <c r="NP150" s="160"/>
      <c r="NQ150" s="160"/>
      <c r="NR150" s="160"/>
      <c r="NS150" s="160"/>
      <c r="NT150" s="160"/>
      <c r="NU150" s="160"/>
      <c r="NV150" s="160"/>
      <c r="NW150" s="160"/>
      <c r="NX150" s="160"/>
      <c r="NY150" s="160"/>
      <c r="NZ150" s="160"/>
      <c r="OA150" s="160"/>
      <c r="OB150" s="160"/>
      <c r="OC150" s="160"/>
      <c r="OD150" s="160"/>
      <c r="OE150" s="160"/>
      <c r="OF150" s="160"/>
      <c r="OG150" s="160"/>
      <c r="OH150" s="160"/>
      <c r="OI150" s="160"/>
      <c r="OJ150" s="160"/>
      <c r="OK150" s="160"/>
      <c r="OL150" s="160"/>
      <c r="OM150" s="160"/>
      <c r="ON150" s="160"/>
      <c r="OO150" s="160"/>
      <c r="OP150" s="160"/>
      <c r="OQ150" s="160"/>
      <c r="OR150" s="160"/>
      <c r="OS150" s="160"/>
      <c r="OT150" s="160"/>
      <c r="OU150" s="160"/>
      <c r="OV150" s="160"/>
      <c r="OW150" s="160"/>
      <c r="OX150" s="160"/>
      <c r="OY150" s="160"/>
      <c r="OZ150" s="160"/>
      <c r="PA150" s="160"/>
      <c r="PB150" s="160"/>
      <c r="PC150" s="160"/>
      <c r="PD150" s="160"/>
      <c r="PE150" s="160"/>
      <c r="PF150" s="160"/>
      <c r="PG150" s="160"/>
      <c r="PH150" s="160"/>
      <c r="PI150" s="160"/>
      <c r="PJ150" s="160"/>
      <c r="PK150" s="160"/>
      <c r="PL150" s="160"/>
      <c r="PM150" s="160"/>
      <c r="PN150" s="160"/>
      <c r="PO150" s="160"/>
      <c r="PP150" s="160"/>
      <c r="PQ150" s="160"/>
      <c r="PR150" s="160"/>
      <c r="PS150" s="160"/>
      <c r="PT150" s="160"/>
      <c r="PU150" s="160"/>
      <c r="PV150" s="160"/>
      <c r="PW150" s="160"/>
      <c r="PX150" s="160"/>
      <c r="PY150" s="160"/>
      <c r="PZ150" s="160"/>
      <c r="QA150" s="160"/>
      <c r="QB150" s="160"/>
      <c r="QC150" s="160"/>
      <c r="QD150" s="160"/>
      <c r="QE150" s="160"/>
      <c r="QF150" s="160"/>
      <c r="QG150" s="160"/>
      <c r="QH150" s="160"/>
      <c r="QI150" s="160"/>
      <c r="QJ150" s="160"/>
      <c r="QK150" s="160"/>
      <c r="QL150" s="160"/>
      <c r="QM150" s="160"/>
      <c r="QN150" s="160"/>
      <c r="QO150" s="160"/>
      <c r="QP150" s="160"/>
      <c r="QQ150" s="160"/>
      <c r="QR150" s="160"/>
      <c r="QS150" s="160"/>
      <c r="QT150" s="160"/>
      <c r="QU150" s="160"/>
      <c r="QV150" s="160"/>
      <c r="QW150" s="160"/>
      <c r="QX150" s="160"/>
      <c r="QY150" s="160"/>
      <c r="QZ150" s="160"/>
      <c r="RA150" s="160"/>
      <c r="RB150" s="160"/>
      <c r="RC150" s="160"/>
      <c r="RD150" s="160"/>
      <c r="RE150" s="160"/>
      <c r="RF150" s="160"/>
      <c r="RG150" s="160"/>
      <c r="RH150" s="160"/>
      <c r="RI150" s="160"/>
      <c r="RJ150" s="160"/>
      <c r="RK150" s="160"/>
      <c r="RL150" s="160"/>
      <c r="RM150" s="160"/>
      <c r="RN150" s="160"/>
      <c r="RO150" s="160"/>
      <c r="RP150" s="160"/>
      <c r="RQ150" s="160"/>
      <c r="RR150" s="160"/>
      <c r="RS150" s="160"/>
      <c r="RT150" s="160"/>
      <c r="RU150" s="160"/>
      <c r="RV150" s="160"/>
      <c r="RW150" s="160"/>
      <c r="RX150" s="160"/>
      <c r="RY150" s="160"/>
      <c r="RZ150" s="160"/>
      <c r="SA150" s="160"/>
      <c r="SB150" s="160"/>
      <c r="SC150" s="160"/>
      <c r="SD150" s="160"/>
      <c r="SE150" s="160"/>
      <c r="SF150" s="160"/>
      <c r="SG150" s="160"/>
      <c r="SH150" s="160"/>
      <c r="SI150" s="160"/>
      <c r="SJ150" s="160"/>
      <c r="SK150" s="160"/>
      <c r="SL150" s="160"/>
      <c r="SM150" s="160"/>
      <c r="SN150" s="160"/>
      <c r="SO150" s="160"/>
      <c r="SP150" s="160"/>
      <c r="SQ150" s="160"/>
      <c r="SR150" s="160"/>
      <c r="SS150" s="160"/>
      <c r="ST150" s="160"/>
      <c r="SU150" s="160"/>
      <c r="SV150" s="160"/>
      <c r="SW150" s="160"/>
      <c r="SX150" s="160"/>
      <c r="SY150" s="160"/>
      <c r="SZ150" s="160"/>
      <c r="TA150" s="160"/>
      <c r="TB150" s="160"/>
      <c r="TC150" s="160"/>
      <c r="TD150" s="160"/>
      <c r="TE150" s="160"/>
      <c r="TF150" s="160"/>
    </row>
    <row r="151" spans="1:526">
      <c r="A151" s="160"/>
      <c r="B151" s="160"/>
      <c r="C151" s="160"/>
      <c r="D151" s="160"/>
      <c r="E151" s="160"/>
      <c r="F151" s="160"/>
      <c r="G151" s="160"/>
      <c r="H151" s="160"/>
      <c r="I151" s="160"/>
      <c r="J151" s="160"/>
      <c r="K151" s="160"/>
      <c r="L151" s="160"/>
      <c r="M151" s="160"/>
      <c r="N151" s="160"/>
      <c r="O151" s="160"/>
      <c r="P151" s="160"/>
      <c r="Q151" s="160"/>
      <c r="R151" s="160"/>
      <c r="S151" s="160"/>
      <c r="T151" s="160"/>
      <c r="U151" s="160"/>
      <c r="V151" s="160"/>
      <c r="W151" s="160"/>
      <c r="X151" s="160"/>
      <c r="Y151" s="160"/>
      <c r="Z151" s="160"/>
      <c r="AA151" s="160"/>
      <c r="AB151" s="160"/>
      <c r="AC151" s="160"/>
      <c r="AD151" s="160"/>
      <c r="AE151" s="160"/>
      <c r="AF151" s="160"/>
      <c r="AG151" s="160"/>
      <c r="AH151" s="160"/>
      <c r="AI151" s="160"/>
      <c r="AJ151" s="160"/>
      <c r="AK151" s="160"/>
      <c r="AL151" s="160"/>
      <c r="AM151" s="160"/>
      <c r="AN151" s="160"/>
      <c r="AO151" s="160"/>
      <c r="AP151" s="160"/>
      <c r="AQ151" s="160"/>
      <c r="AR151" s="160"/>
      <c r="AS151" s="160"/>
      <c r="AT151" s="160"/>
      <c r="AU151" s="160"/>
      <c r="AV151" s="160"/>
      <c r="AW151" s="160"/>
      <c r="AX151" s="160"/>
      <c r="AY151" s="160"/>
      <c r="AZ151" s="160"/>
      <c r="BA151" s="160"/>
      <c r="BB151" s="160"/>
      <c r="BC151" s="160"/>
      <c r="BD151" s="160"/>
      <c r="BE151" s="160"/>
      <c r="BF151" s="160"/>
      <c r="BG151" s="160"/>
      <c r="BH151" s="160"/>
      <c r="BI151" s="160"/>
      <c r="BJ151" s="160"/>
      <c r="BK151" s="160"/>
      <c r="BL151" s="160"/>
      <c r="BM151" s="160"/>
      <c r="BN151" s="160"/>
      <c r="BO151" s="160"/>
      <c r="BP151" s="160"/>
      <c r="BQ151" s="160"/>
      <c r="BR151" s="160"/>
      <c r="BS151" s="160"/>
      <c r="BT151" s="160"/>
      <c r="BU151" s="160"/>
      <c r="BV151" s="160"/>
      <c r="BW151" s="160"/>
      <c r="BX151" s="160"/>
      <c r="BY151" s="160"/>
      <c r="BZ151" s="160"/>
      <c r="CA151" s="160"/>
      <c r="CB151" s="160"/>
      <c r="CC151" s="160"/>
      <c r="CD151" s="160"/>
      <c r="CE151" s="160"/>
      <c r="CF151" s="160"/>
      <c r="CG151" s="160"/>
      <c r="CH151" s="160"/>
      <c r="CI151" s="160"/>
      <c r="CJ151" s="160"/>
      <c r="CK151" s="160"/>
      <c r="CL151" s="160"/>
      <c r="CM151" s="160"/>
      <c r="CN151" s="160"/>
      <c r="CO151" s="160"/>
      <c r="CP151" s="160"/>
      <c r="CQ151" s="160"/>
      <c r="CR151" s="160"/>
      <c r="CS151" s="160"/>
      <c r="CT151" s="160"/>
      <c r="CU151" s="160"/>
      <c r="CV151" s="160"/>
      <c r="CW151" s="160"/>
      <c r="CX151" s="160"/>
      <c r="CY151" s="160"/>
      <c r="CZ151" s="160"/>
      <c r="DA151" s="160"/>
      <c r="DB151" s="160"/>
      <c r="DC151" s="160"/>
      <c r="DD151" s="160"/>
      <c r="DE151" s="160"/>
      <c r="DF151" s="160"/>
      <c r="DG151" s="160"/>
      <c r="DH151" s="160"/>
      <c r="DI151" s="160"/>
      <c r="DJ151" s="160"/>
      <c r="DK151" s="160"/>
      <c r="DL151" s="160"/>
      <c r="DM151" s="160"/>
      <c r="DN151" s="160"/>
      <c r="DO151" s="160"/>
      <c r="DP151" s="160"/>
      <c r="DQ151" s="160"/>
      <c r="DR151" s="160"/>
      <c r="DS151" s="160"/>
      <c r="DT151" s="160"/>
      <c r="DU151" s="160"/>
      <c r="DV151" s="160"/>
      <c r="DW151" s="160"/>
      <c r="DX151" s="160"/>
      <c r="DY151" s="160"/>
      <c r="DZ151" s="160"/>
      <c r="EA151" s="160"/>
      <c r="EB151" s="160"/>
      <c r="EC151" s="160"/>
      <c r="ED151" s="160"/>
      <c r="EE151" s="160"/>
      <c r="EF151" s="160"/>
      <c r="EG151" s="160"/>
      <c r="EH151" s="160"/>
      <c r="EI151" s="160"/>
      <c r="EJ151" s="160"/>
      <c r="EK151" s="160"/>
      <c r="EL151" s="160"/>
      <c r="EM151" s="160"/>
      <c r="EN151" s="160"/>
      <c r="EO151" s="160"/>
      <c r="EP151" s="160"/>
      <c r="EQ151" s="160"/>
      <c r="ER151" s="160"/>
      <c r="ES151" s="160"/>
      <c r="ET151" s="160"/>
      <c r="EU151" s="160"/>
      <c r="EV151" s="160"/>
      <c r="EW151" s="160"/>
      <c r="EX151" s="160"/>
      <c r="EY151" s="160"/>
      <c r="EZ151" s="160"/>
      <c r="FA151" s="160"/>
      <c r="FB151" s="160"/>
      <c r="FC151" s="160"/>
      <c r="FD151" s="160"/>
      <c r="FE151" s="160"/>
      <c r="FF151" s="160"/>
      <c r="FG151" s="160"/>
      <c r="FH151" s="160"/>
      <c r="FI151" s="160"/>
      <c r="FJ151" s="160"/>
      <c r="FK151" s="160"/>
      <c r="FL151" s="160"/>
      <c r="FM151" s="160"/>
      <c r="FN151" s="160"/>
      <c r="FO151" s="160"/>
      <c r="FP151" s="160"/>
      <c r="FQ151" s="160"/>
      <c r="FR151" s="160"/>
      <c r="FS151" s="160"/>
      <c r="FT151" s="160"/>
      <c r="FU151" s="160"/>
      <c r="FV151" s="160"/>
      <c r="FW151" s="160"/>
      <c r="FX151" s="160"/>
      <c r="FY151" s="160"/>
      <c r="FZ151" s="160"/>
      <c r="GA151" s="160"/>
      <c r="GB151" s="160"/>
      <c r="GC151" s="160"/>
      <c r="GD151" s="160"/>
      <c r="GE151" s="160"/>
      <c r="GF151" s="160"/>
      <c r="GG151" s="160"/>
      <c r="GH151" s="160"/>
      <c r="GI151" s="160"/>
      <c r="GJ151" s="160"/>
      <c r="GK151" s="160"/>
      <c r="GL151" s="160"/>
      <c r="GM151" s="160"/>
      <c r="GN151" s="160"/>
      <c r="GO151" s="160"/>
      <c r="GP151" s="160"/>
      <c r="GQ151" s="160"/>
      <c r="GR151" s="160"/>
      <c r="GS151" s="160"/>
      <c r="GT151" s="160"/>
      <c r="GU151" s="160"/>
      <c r="GV151" s="160"/>
      <c r="GW151" s="160"/>
      <c r="GX151" s="160"/>
      <c r="GY151" s="160"/>
      <c r="GZ151" s="160"/>
      <c r="HA151" s="160"/>
      <c r="HB151" s="160"/>
      <c r="HC151" s="160"/>
      <c r="HD151" s="160"/>
      <c r="HE151" s="160"/>
      <c r="HF151" s="160"/>
      <c r="HG151" s="160"/>
      <c r="HH151" s="160"/>
      <c r="HI151" s="160"/>
      <c r="HJ151" s="160"/>
      <c r="HK151" s="160"/>
      <c r="HL151" s="160"/>
      <c r="HM151" s="160"/>
      <c r="HN151" s="160"/>
      <c r="HO151" s="160"/>
      <c r="HP151" s="160"/>
      <c r="HQ151" s="160"/>
      <c r="HR151" s="160"/>
      <c r="HS151" s="160"/>
      <c r="HT151" s="160"/>
      <c r="HU151" s="160"/>
      <c r="HV151" s="160"/>
      <c r="HW151" s="160"/>
      <c r="HX151" s="160"/>
      <c r="HY151" s="160"/>
      <c r="HZ151" s="160"/>
      <c r="IA151" s="160"/>
      <c r="IB151" s="160"/>
      <c r="IC151" s="160"/>
      <c r="ID151" s="160"/>
      <c r="IE151" s="160"/>
      <c r="IF151" s="160"/>
      <c r="IG151" s="160"/>
      <c r="IH151" s="160"/>
      <c r="II151" s="160"/>
      <c r="IJ151" s="160"/>
      <c r="IK151" s="160"/>
      <c r="IL151" s="160"/>
      <c r="IM151" s="160"/>
      <c r="IN151" s="160"/>
      <c r="IO151" s="160"/>
      <c r="IP151" s="160"/>
      <c r="IQ151" s="160"/>
      <c r="IR151" s="160"/>
      <c r="IS151" s="160"/>
      <c r="IT151" s="160"/>
      <c r="IU151" s="160"/>
      <c r="IV151" s="160"/>
      <c r="IW151" s="160"/>
      <c r="IX151" s="160"/>
      <c r="IY151" s="160"/>
      <c r="IZ151" s="160"/>
      <c r="JA151" s="160"/>
      <c r="JB151" s="160"/>
      <c r="JC151" s="160"/>
      <c r="JD151" s="160"/>
      <c r="JE151" s="160"/>
      <c r="JF151" s="160"/>
      <c r="JG151" s="160"/>
      <c r="JH151" s="160"/>
      <c r="JI151" s="160"/>
      <c r="JJ151" s="160"/>
      <c r="JK151" s="160"/>
      <c r="JL151" s="160"/>
      <c r="JM151" s="160"/>
      <c r="JN151" s="160"/>
      <c r="JO151" s="160"/>
      <c r="JP151" s="160"/>
      <c r="JQ151" s="160"/>
      <c r="JR151" s="160"/>
      <c r="JS151" s="160"/>
      <c r="JT151" s="160"/>
      <c r="JU151" s="160"/>
      <c r="JV151" s="160"/>
      <c r="JW151" s="160"/>
      <c r="JX151" s="160"/>
      <c r="JY151" s="160"/>
      <c r="JZ151" s="160"/>
      <c r="KA151" s="160"/>
      <c r="KB151" s="160"/>
      <c r="KC151" s="160"/>
      <c r="KD151" s="160"/>
      <c r="KE151" s="160"/>
      <c r="KF151" s="160"/>
      <c r="KG151" s="160"/>
      <c r="KH151" s="160"/>
      <c r="KI151" s="160"/>
      <c r="KJ151" s="160"/>
      <c r="KK151" s="160"/>
      <c r="KL151" s="160"/>
      <c r="KM151" s="160"/>
      <c r="KN151" s="160"/>
      <c r="KO151" s="160"/>
      <c r="KP151" s="160"/>
      <c r="KQ151" s="160"/>
      <c r="KR151" s="160"/>
      <c r="KS151" s="160"/>
      <c r="KT151" s="160"/>
      <c r="KU151" s="160"/>
      <c r="KV151" s="160"/>
      <c r="KW151" s="160"/>
      <c r="KX151" s="160"/>
      <c r="KY151" s="160"/>
      <c r="KZ151" s="160"/>
      <c r="LA151" s="160"/>
      <c r="LB151" s="160"/>
      <c r="LC151" s="160"/>
      <c r="LD151" s="160"/>
      <c r="LE151" s="160"/>
      <c r="LF151" s="160"/>
      <c r="LG151" s="160"/>
      <c r="LH151" s="160"/>
      <c r="LI151" s="160"/>
      <c r="LJ151" s="160"/>
      <c r="LK151" s="160"/>
      <c r="LL151" s="160"/>
      <c r="LM151" s="160"/>
      <c r="LN151" s="160"/>
      <c r="LO151" s="160"/>
      <c r="LP151" s="160"/>
      <c r="LQ151" s="160"/>
      <c r="LR151" s="160"/>
      <c r="LS151" s="160"/>
      <c r="LT151" s="160"/>
      <c r="LU151" s="160"/>
      <c r="LV151" s="160"/>
      <c r="LW151" s="160"/>
      <c r="LX151" s="160"/>
      <c r="LY151" s="160"/>
      <c r="LZ151" s="160"/>
      <c r="MA151" s="160"/>
      <c r="MB151" s="160"/>
      <c r="MC151" s="160"/>
      <c r="MD151" s="160"/>
      <c r="ME151" s="160"/>
      <c r="MF151" s="160"/>
      <c r="MG151" s="160"/>
      <c r="MH151" s="160"/>
      <c r="MI151" s="160"/>
      <c r="MJ151" s="160"/>
      <c r="MK151" s="160"/>
      <c r="ML151" s="160"/>
      <c r="MM151" s="160"/>
      <c r="MN151" s="160"/>
      <c r="MO151" s="160"/>
      <c r="MP151" s="160"/>
      <c r="MQ151" s="160"/>
      <c r="MR151" s="160"/>
      <c r="MS151" s="160"/>
      <c r="MT151" s="160"/>
      <c r="MU151" s="160"/>
      <c r="MV151" s="160"/>
      <c r="MW151" s="160"/>
      <c r="MX151" s="160"/>
      <c r="MY151" s="160"/>
      <c r="MZ151" s="160"/>
      <c r="NA151" s="160"/>
      <c r="NB151" s="160"/>
      <c r="NC151" s="160"/>
      <c r="ND151" s="160"/>
      <c r="NE151" s="160"/>
      <c r="NF151" s="160"/>
      <c r="NG151" s="160"/>
      <c r="NH151" s="160"/>
      <c r="NI151" s="160"/>
      <c r="NJ151" s="160"/>
      <c r="NK151" s="160"/>
      <c r="NL151" s="160"/>
      <c r="NM151" s="160"/>
      <c r="NN151" s="160"/>
      <c r="NO151" s="160"/>
      <c r="NP151" s="160"/>
      <c r="NQ151" s="160"/>
      <c r="NR151" s="160"/>
      <c r="NS151" s="160"/>
      <c r="NT151" s="160"/>
      <c r="NU151" s="160"/>
      <c r="NV151" s="160"/>
      <c r="NW151" s="160"/>
      <c r="NX151" s="160"/>
      <c r="NY151" s="160"/>
      <c r="NZ151" s="160"/>
      <c r="OA151" s="160"/>
      <c r="OB151" s="160"/>
      <c r="OC151" s="160"/>
      <c r="OD151" s="160"/>
      <c r="OE151" s="160"/>
      <c r="OF151" s="160"/>
      <c r="OG151" s="160"/>
      <c r="OH151" s="160"/>
      <c r="OI151" s="160"/>
      <c r="OJ151" s="160"/>
      <c r="OK151" s="160"/>
      <c r="OL151" s="160"/>
      <c r="OM151" s="160"/>
      <c r="ON151" s="160"/>
      <c r="OO151" s="160"/>
      <c r="OP151" s="160"/>
      <c r="OQ151" s="160"/>
      <c r="OR151" s="160"/>
      <c r="OS151" s="160"/>
      <c r="OT151" s="160"/>
      <c r="OU151" s="160"/>
      <c r="OV151" s="160"/>
      <c r="OW151" s="160"/>
      <c r="OX151" s="160"/>
      <c r="OY151" s="160"/>
      <c r="OZ151" s="160"/>
      <c r="PA151" s="160"/>
      <c r="PB151" s="160"/>
      <c r="PC151" s="160"/>
      <c r="PD151" s="160"/>
      <c r="PE151" s="160"/>
      <c r="PF151" s="160"/>
      <c r="PG151" s="160"/>
      <c r="PH151" s="160"/>
      <c r="PI151" s="160"/>
      <c r="PJ151" s="160"/>
      <c r="PK151" s="160"/>
      <c r="PL151" s="160"/>
      <c r="PM151" s="160"/>
      <c r="PN151" s="160"/>
      <c r="PO151" s="160"/>
      <c r="PP151" s="160"/>
      <c r="PQ151" s="160"/>
      <c r="PR151" s="160"/>
      <c r="PS151" s="160"/>
      <c r="PT151" s="160"/>
      <c r="PU151" s="160"/>
      <c r="PV151" s="160"/>
      <c r="PW151" s="160"/>
      <c r="PX151" s="160"/>
      <c r="PY151" s="160"/>
      <c r="PZ151" s="160"/>
      <c r="QA151" s="160"/>
      <c r="QB151" s="160"/>
      <c r="QC151" s="160"/>
      <c r="QD151" s="160"/>
      <c r="QE151" s="160"/>
      <c r="QF151" s="160"/>
      <c r="QG151" s="160"/>
      <c r="QH151" s="160"/>
      <c r="QI151" s="160"/>
      <c r="QJ151" s="160"/>
      <c r="QK151" s="160"/>
      <c r="QL151" s="160"/>
      <c r="QM151" s="160"/>
      <c r="QN151" s="160"/>
      <c r="QO151" s="160"/>
      <c r="QP151" s="160"/>
      <c r="QQ151" s="160"/>
      <c r="QR151" s="160"/>
      <c r="QS151" s="160"/>
      <c r="QT151" s="160"/>
      <c r="QU151" s="160"/>
      <c r="QV151" s="160"/>
      <c r="QW151" s="160"/>
      <c r="QX151" s="160"/>
      <c r="QY151" s="160"/>
      <c r="QZ151" s="160"/>
      <c r="RA151" s="160"/>
      <c r="RB151" s="160"/>
      <c r="RC151" s="160"/>
      <c r="RD151" s="160"/>
      <c r="RE151" s="160"/>
      <c r="RF151" s="160"/>
      <c r="RG151" s="160"/>
      <c r="RH151" s="160"/>
      <c r="RI151" s="160"/>
      <c r="RJ151" s="160"/>
      <c r="RK151" s="160"/>
      <c r="RL151" s="160"/>
      <c r="RM151" s="160"/>
      <c r="RN151" s="160"/>
      <c r="RO151" s="160"/>
      <c r="RP151" s="160"/>
      <c r="RQ151" s="160"/>
      <c r="RR151" s="160"/>
      <c r="RS151" s="160"/>
      <c r="RT151" s="160"/>
      <c r="RU151" s="160"/>
      <c r="RV151" s="160"/>
      <c r="RW151" s="160"/>
      <c r="RX151" s="160"/>
      <c r="RY151" s="160"/>
      <c r="RZ151" s="160"/>
      <c r="SA151" s="160"/>
      <c r="SB151" s="160"/>
      <c r="SC151" s="160"/>
      <c r="SD151" s="160"/>
      <c r="SE151" s="160"/>
      <c r="SF151" s="160"/>
      <c r="SG151" s="160"/>
      <c r="SH151" s="160"/>
      <c r="SI151" s="160"/>
      <c r="SJ151" s="160"/>
      <c r="SK151" s="160"/>
      <c r="SL151" s="160"/>
      <c r="SM151" s="160"/>
      <c r="SN151" s="160"/>
      <c r="SO151" s="160"/>
      <c r="SP151" s="160"/>
      <c r="SQ151" s="160"/>
      <c r="SR151" s="160"/>
      <c r="SS151" s="160"/>
      <c r="ST151" s="160"/>
      <c r="SU151" s="160"/>
      <c r="SV151" s="160"/>
      <c r="SW151" s="160"/>
      <c r="SX151" s="160"/>
      <c r="SY151" s="160"/>
      <c r="SZ151" s="160"/>
      <c r="TA151" s="160"/>
      <c r="TB151" s="160"/>
      <c r="TC151" s="160"/>
      <c r="TD151" s="160"/>
      <c r="TE151" s="160"/>
      <c r="TF151" s="160"/>
    </row>
    <row r="152" spans="1:526">
      <c r="A152" s="160"/>
      <c r="B152" s="160"/>
      <c r="C152" s="160"/>
      <c r="D152" s="160"/>
      <c r="E152" s="160"/>
      <c r="F152" s="160"/>
      <c r="G152" s="160"/>
      <c r="H152" s="160"/>
      <c r="I152" s="160"/>
      <c r="J152" s="160"/>
      <c r="K152" s="160"/>
      <c r="L152" s="160"/>
      <c r="M152" s="160"/>
      <c r="N152" s="160"/>
      <c r="O152" s="160"/>
      <c r="P152" s="160"/>
      <c r="Q152" s="160"/>
      <c r="R152" s="160"/>
      <c r="S152" s="160"/>
      <c r="T152" s="160"/>
      <c r="U152" s="160"/>
      <c r="V152" s="160"/>
      <c r="W152" s="160"/>
      <c r="X152" s="160"/>
      <c r="Y152" s="160"/>
      <c r="Z152" s="160"/>
      <c r="AA152" s="160"/>
      <c r="AB152" s="160"/>
      <c r="AC152" s="160"/>
      <c r="AD152" s="160"/>
      <c r="AE152" s="160"/>
      <c r="AF152" s="160"/>
      <c r="AG152" s="160"/>
      <c r="AH152" s="160"/>
      <c r="AI152" s="160"/>
      <c r="AJ152" s="160"/>
      <c r="AK152" s="160"/>
      <c r="AL152" s="160"/>
      <c r="AM152" s="160"/>
      <c r="AN152" s="160"/>
      <c r="AO152" s="160"/>
      <c r="AP152" s="160"/>
      <c r="AQ152" s="160"/>
      <c r="AR152" s="160"/>
      <c r="AS152" s="160"/>
      <c r="AT152" s="160"/>
      <c r="AU152" s="160"/>
      <c r="AV152" s="160"/>
      <c r="AW152" s="160"/>
      <c r="AX152" s="160"/>
      <c r="AY152" s="160"/>
      <c r="AZ152" s="160"/>
      <c r="BA152" s="160"/>
      <c r="BB152" s="160"/>
      <c r="BC152" s="160"/>
      <c r="BD152" s="160"/>
      <c r="BE152" s="160"/>
      <c r="BF152" s="160"/>
      <c r="BG152" s="160"/>
      <c r="BH152" s="160"/>
      <c r="BI152" s="160"/>
      <c r="BJ152" s="160"/>
      <c r="BK152" s="160"/>
      <c r="BL152" s="160"/>
      <c r="BM152" s="160"/>
      <c r="BN152" s="160"/>
      <c r="BO152" s="160"/>
      <c r="BP152" s="160"/>
      <c r="BQ152" s="160"/>
      <c r="BR152" s="160"/>
      <c r="BS152" s="160"/>
      <c r="BT152" s="160"/>
      <c r="BU152" s="160"/>
      <c r="BV152" s="160"/>
      <c r="BW152" s="160"/>
      <c r="BX152" s="160"/>
      <c r="BY152" s="160"/>
      <c r="BZ152" s="160"/>
      <c r="CA152" s="160"/>
      <c r="CB152" s="160"/>
      <c r="CC152" s="160"/>
      <c r="CD152" s="160"/>
      <c r="CE152" s="160"/>
      <c r="CF152" s="160"/>
      <c r="CG152" s="160"/>
      <c r="CH152" s="160"/>
      <c r="CI152" s="160"/>
      <c r="CJ152" s="160"/>
      <c r="CK152" s="160"/>
      <c r="CL152" s="160"/>
      <c r="CM152" s="160"/>
      <c r="CN152" s="160"/>
      <c r="CO152" s="160"/>
      <c r="CP152" s="160"/>
      <c r="CQ152" s="160"/>
      <c r="CR152" s="160"/>
      <c r="CS152" s="160"/>
      <c r="CT152" s="160"/>
      <c r="CU152" s="160"/>
      <c r="CV152" s="160"/>
      <c r="CW152" s="160"/>
      <c r="CX152" s="160"/>
      <c r="CY152" s="160"/>
      <c r="CZ152" s="160"/>
      <c r="DA152" s="160"/>
      <c r="DB152" s="160"/>
      <c r="DC152" s="160"/>
      <c r="DD152" s="160"/>
      <c r="DE152" s="160"/>
      <c r="DF152" s="160"/>
      <c r="DG152" s="160"/>
      <c r="DH152" s="160"/>
      <c r="DI152" s="160"/>
      <c r="DJ152" s="160"/>
      <c r="DK152" s="160"/>
      <c r="DL152" s="160"/>
      <c r="DM152" s="160"/>
      <c r="DN152" s="160"/>
      <c r="DO152" s="160"/>
      <c r="DP152" s="160"/>
      <c r="DQ152" s="160"/>
      <c r="DR152" s="160"/>
      <c r="DS152" s="160"/>
      <c r="DT152" s="160"/>
      <c r="DU152" s="160"/>
      <c r="DV152" s="160"/>
      <c r="DW152" s="160"/>
      <c r="DX152" s="160"/>
      <c r="DY152" s="160"/>
      <c r="DZ152" s="160"/>
      <c r="EA152" s="160"/>
      <c r="EB152" s="160"/>
      <c r="EC152" s="160"/>
      <c r="ED152" s="160"/>
      <c r="EE152" s="160"/>
      <c r="EF152" s="160"/>
      <c r="EG152" s="160"/>
      <c r="EH152" s="160"/>
      <c r="EI152" s="160"/>
      <c r="EJ152" s="160"/>
      <c r="EK152" s="160"/>
      <c r="EL152" s="160"/>
      <c r="EM152" s="160"/>
      <c r="EN152" s="160"/>
      <c r="EO152" s="160"/>
      <c r="EP152" s="160"/>
      <c r="EQ152" s="160"/>
      <c r="ER152" s="160"/>
      <c r="ES152" s="160"/>
      <c r="ET152" s="160"/>
      <c r="EU152" s="160"/>
      <c r="EV152" s="160"/>
      <c r="EW152" s="160"/>
      <c r="EX152" s="160"/>
      <c r="EY152" s="160"/>
      <c r="EZ152" s="160"/>
      <c r="FA152" s="160"/>
      <c r="FB152" s="160"/>
      <c r="FC152" s="160"/>
      <c r="FD152" s="160"/>
      <c r="FE152" s="160"/>
      <c r="FF152" s="160"/>
      <c r="FG152" s="160"/>
      <c r="FH152" s="160"/>
      <c r="FI152" s="160"/>
      <c r="FJ152" s="160"/>
      <c r="FK152" s="160"/>
      <c r="FL152" s="160"/>
      <c r="FM152" s="160"/>
      <c r="FN152" s="160"/>
      <c r="FO152" s="160"/>
      <c r="FP152" s="160"/>
      <c r="FQ152" s="160"/>
      <c r="FR152" s="160"/>
      <c r="FS152" s="160"/>
      <c r="FT152" s="160"/>
      <c r="FU152" s="160"/>
      <c r="FV152" s="160"/>
      <c r="FW152" s="160"/>
      <c r="FX152" s="160"/>
      <c r="FY152" s="160"/>
      <c r="FZ152" s="160"/>
      <c r="GA152" s="160"/>
      <c r="GB152" s="160"/>
      <c r="GC152" s="160"/>
      <c r="GD152" s="160"/>
      <c r="GE152" s="160"/>
      <c r="GF152" s="160"/>
      <c r="GG152" s="160"/>
      <c r="GH152" s="160"/>
      <c r="GI152" s="160"/>
      <c r="GJ152" s="160"/>
      <c r="GK152" s="160"/>
      <c r="GL152" s="160"/>
      <c r="GM152" s="160"/>
      <c r="GN152" s="160"/>
      <c r="GO152" s="160"/>
      <c r="GP152" s="160"/>
      <c r="GQ152" s="160"/>
      <c r="GR152" s="160"/>
      <c r="GS152" s="160"/>
      <c r="GT152" s="160"/>
      <c r="GU152" s="160"/>
      <c r="GV152" s="160"/>
      <c r="GW152" s="160"/>
      <c r="GX152" s="160"/>
      <c r="GY152" s="160"/>
      <c r="GZ152" s="160"/>
      <c r="HA152" s="160"/>
      <c r="HB152" s="160"/>
      <c r="HC152" s="160"/>
      <c r="HD152" s="160"/>
      <c r="HE152" s="160"/>
      <c r="HF152" s="160"/>
      <c r="HG152" s="160"/>
      <c r="HH152" s="160"/>
      <c r="HI152" s="160"/>
      <c r="HJ152" s="160"/>
      <c r="HK152" s="160"/>
      <c r="HL152" s="160"/>
      <c r="HM152" s="160"/>
      <c r="HN152" s="160"/>
      <c r="HO152" s="160"/>
      <c r="HP152" s="160"/>
      <c r="HQ152" s="160"/>
      <c r="HR152" s="160"/>
      <c r="HS152" s="160"/>
      <c r="HT152" s="160"/>
      <c r="HU152" s="160"/>
      <c r="HV152" s="160"/>
      <c r="HW152" s="160"/>
      <c r="HX152" s="160"/>
      <c r="HY152" s="160"/>
      <c r="HZ152" s="160"/>
      <c r="IA152" s="160"/>
      <c r="IB152" s="160"/>
      <c r="IC152" s="160"/>
      <c r="ID152" s="160"/>
      <c r="IE152" s="160"/>
      <c r="IF152" s="160"/>
      <c r="IG152" s="160"/>
      <c r="IH152" s="160"/>
      <c r="II152" s="160"/>
      <c r="IJ152" s="160"/>
      <c r="IK152" s="160"/>
      <c r="IL152" s="160"/>
      <c r="IM152" s="160"/>
      <c r="IN152" s="160"/>
      <c r="IO152" s="160"/>
      <c r="IP152" s="160"/>
      <c r="IQ152" s="160"/>
      <c r="IR152" s="160"/>
      <c r="IS152" s="160"/>
      <c r="IT152" s="160"/>
      <c r="IU152" s="160"/>
      <c r="IV152" s="160"/>
      <c r="IW152" s="160"/>
      <c r="IX152" s="160"/>
      <c r="IY152" s="160"/>
      <c r="IZ152" s="160"/>
      <c r="JA152" s="160"/>
      <c r="JB152" s="160"/>
      <c r="JC152" s="160"/>
      <c r="JD152" s="160"/>
      <c r="JE152" s="160"/>
      <c r="JF152" s="160"/>
      <c r="JG152" s="160"/>
      <c r="JH152" s="160"/>
      <c r="JI152" s="160"/>
      <c r="JJ152" s="160"/>
      <c r="JK152" s="160"/>
      <c r="JL152" s="160"/>
      <c r="JM152" s="160"/>
      <c r="JN152" s="160"/>
      <c r="JO152" s="160"/>
      <c r="JP152" s="160"/>
      <c r="JQ152" s="160"/>
      <c r="JR152" s="160"/>
      <c r="JS152" s="160"/>
      <c r="JT152" s="160"/>
      <c r="JU152" s="160"/>
      <c r="JV152" s="160"/>
      <c r="JW152" s="160"/>
      <c r="JX152" s="160"/>
      <c r="JY152" s="160"/>
      <c r="JZ152" s="160"/>
      <c r="KA152" s="160"/>
      <c r="KB152" s="160"/>
      <c r="KC152" s="160"/>
      <c r="KD152" s="160"/>
      <c r="KE152" s="160"/>
      <c r="KF152" s="160"/>
      <c r="KG152" s="160"/>
      <c r="KH152" s="160"/>
      <c r="KI152" s="160"/>
      <c r="KJ152" s="160"/>
      <c r="KK152" s="160"/>
      <c r="KL152" s="160"/>
      <c r="KM152" s="160"/>
      <c r="KN152" s="160"/>
      <c r="KO152" s="160"/>
      <c r="KP152" s="160"/>
      <c r="KQ152" s="160"/>
      <c r="KR152" s="160"/>
      <c r="KS152" s="160"/>
      <c r="KT152" s="160"/>
      <c r="KU152" s="160"/>
      <c r="KV152" s="160"/>
      <c r="KW152" s="160"/>
      <c r="KX152" s="160"/>
      <c r="KY152" s="160"/>
      <c r="KZ152" s="160"/>
      <c r="LA152" s="160"/>
      <c r="LB152" s="160"/>
      <c r="LC152" s="160"/>
      <c r="LD152" s="160"/>
      <c r="LE152" s="160"/>
      <c r="LF152" s="160"/>
      <c r="LG152" s="160"/>
      <c r="LH152" s="160"/>
      <c r="LI152" s="160"/>
      <c r="LJ152" s="160"/>
      <c r="LK152" s="160"/>
      <c r="LL152" s="160"/>
      <c r="LM152" s="160"/>
      <c r="LN152" s="160"/>
      <c r="LO152" s="160"/>
      <c r="LP152" s="160"/>
      <c r="LQ152" s="160"/>
      <c r="LR152" s="160"/>
      <c r="LS152" s="160"/>
      <c r="LT152" s="160"/>
      <c r="LU152" s="160"/>
      <c r="LV152" s="160"/>
      <c r="LW152" s="160"/>
      <c r="LX152" s="160"/>
      <c r="LY152" s="160"/>
      <c r="LZ152" s="160"/>
      <c r="MA152" s="160"/>
      <c r="MB152" s="160"/>
      <c r="MC152" s="160"/>
      <c r="MD152" s="160"/>
      <c r="ME152" s="160"/>
      <c r="MF152" s="160"/>
      <c r="MG152" s="160"/>
      <c r="MH152" s="160"/>
      <c r="MI152" s="160"/>
      <c r="MJ152" s="160"/>
      <c r="MK152" s="160"/>
      <c r="ML152" s="160"/>
      <c r="MM152" s="160"/>
      <c r="MN152" s="160"/>
      <c r="MO152" s="160"/>
      <c r="MP152" s="160"/>
      <c r="MQ152" s="160"/>
      <c r="MR152" s="160"/>
      <c r="MS152" s="160"/>
      <c r="MT152" s="160"/>
      <c r="MU152" s="160"/>
      <c r="MV152" s="160"/>
      <c r="MW152" s="160"/>
      <c r="MX152" s="160"/>
      <c r="MY152" s="160"/>
      <c r="MZ152" s="160"/>
      <c r="NA152" s="160"/>
      <c r="NB152" s="160"/>
      <c r="NC152" s="160"/>
      <c r="ND152" s="160"/>
      <c r="NE152" s="160"/>
      <c r="NF152" s="160"/>
      <c r="NG152" s="160"/>
      <c r="NH152" s="160"/>
      <c r="NI152" s="160"/>
      <c r="NJ152" s="160"/>
      <c r="NK152" s="160"/>
      <c r="NL152" s="160"/>
      <c r="NM152" s="160"/>
      <c r="NN152" s="160"/>
      <c r="NO152" s="160"/>
      <c r="NP152" s="160"/>
      <c r="NQ152" s="160"/>
      <c r="NR152" s="160"/>
      <c r="NS152" s="160"/>
      <c r="NT152" s="160"/>
      <c r="NU152" s="160"/>
      <c r="NV152" s="160"/>
      <c r="NW152" s="160"/>
      <c r="NX152" s="160"/>
      <c r="NY152" s="160"/>
      <c r="NZ152" s="160"/>
      <c r="OA152" s="160"/>
      <c r="OB152" s="160"/>
      <c r="OC152" s="160"/>
      <c r="OD152" s="160"/>
      <c r="OE152" s="160"/>
      <c r="OF152" s="160"/>
      <c r="OG152" s="160"/>
      <c r="OH152" s="160"/>
      <c r="OI152" s="160"/>
      <c r="OJ152" s="160"/>
      <c r="OK152" s="160"/>
      <c r="OL152" s="160"/>
      <c r="OM152" s="160"/>
      <c r="ON152" s="160"/>
      <c r="OO152" s="160"/>
      <c r="OP152" s="160"/>
      <c r="OQ152" s="160"/>
      <c r="OR152" s="160"/>
      <c r="OS152" s="160"/>
      <c r="OT152" s="160"/>
      <c r="OU152" s="160"/>
      <c r="OV152" s="160"/>
      <c r="OW152" s="160"/>
      <c r="OX152" s="160"/>
      <c r="OY152" s="160"/>
      <c r="OZ152" s="160"/>
      <c r="PA152" s="160"/>
      <c r="PB152" s="160"/>
      <c r="PC152" s="160"/>
      <c r="PD152" s="160"/>
      <c r="PE152" s="160"/>
      <c r="PF152" s="160"/>
      <c r="PG152" s="160"/>
      <c r="PH152" s="160"/>
      <c r="PI152" s="160"/>
      <c r="PJ152" s="160"/>
      <c r="PK152" s="160"/>
      <c r="PL152" s="160"/>
      <c r="PM152" s="160"/>
      <c r="PN152" s="160"/>
      <c r="PO152" s="160"/>
      <c r="PP152" s="160"/>
      <c r="PQ152" s="160"/>
      <c r="PR152" s="160"/>
      <c r="PS152" s="160"/>
      <c r="PT152" s="160"/>
      <c r="PU152" s="160"/>
      <c r="PV152" s="160"/>
      <c r="PW152" s="160"/>
      <c r="PX152" s="160"/>
      <c r="PY152" s="160"/>
      <c r="PZ152" s="160"/>
      <c r="QA152" s="160"/>
      <c r="QB152" s="160"/>
      <c r="QC152" s="160"/>
      <c r="QD152" s="160"/>
      <c r="QE152" s="160"/>
      <c r="QF152" s="160"/>
      <c r="QG152" s="160"/>
      <c r="QH152" s="160"/>
      <c r="QI152" s="160"/>
      <c r="QJ152" s="160"/>
      <c r="QK152" s="160"/>
      <c r="QL152" s="160"/>
      <c r="QM152" s="160"/>
      <c r="QN152" s="160"/>
      <c r="QO152" s="160"/>
      <c r="QP152" s="160"/>
      <c r="QQ152" s="160"/>
      <c r="QR152" s="160"/>
      <c r="QS152" s="160"/>
      <c r="QT152" s="160"/>
      <c r="QU152" s="160"/>
      <c r="QV152" s="160"/>
      <c r="QW152" s="160"/>
      <c r="QX152" s="160"/>
      <c r="QY152" s="160"/>
      <c r="QZ152" s="160"/>
      <c r="RA152" s="160"/>
      <c r="RB152" s="160"/>
      <c r="RC152" s="160"/>
      <c r="RD152" s="160"/>
      <c r="RE152" s="160"/>
      <c r="RF152" s="160"/>
      <c r="RG152" s="160"/>
      <c r="RH152" s="160"/>
      <c r="RI152" s="160"/>
      <c r="RJ152" s="160"/>
      <c r="RK152" s="160"/>
      <c r="RL152" s="160"/>
      <c r="RM152" s="160"/>
      <c r="RN152" s="160"/>
      <c r="RO152" s="160"/>
      <c r="RP152" s="160"/>
      <c r="RQ152" s="160"/>
      <c r="RR152" s="160"/>
      <c r="RS152" s="160"/>
      <c r="RT152" s="160"/>
      <c r="RU152" s="160"/>
      <c r="RV152" s="160"/>
      <c r="RW152" s="160"/>
      <c r="RX152" s="160"/>
      <c r="RY152" s="160"/>
      <c r="RZ152" s="160"/>
      <c r="SA152" s="160"/>
      <c r="SB152" s="160"/>
      <c r="SC152" s="160"/>
      <c r="SD152" s="160"/>
      <c r="SE152" s="160"/>
      <c r="SF152" s="160"/>
      <c r="SG152" s="160"/>
      <c r="SH152" s="160"/>
      <c r="SI152" s="160"/>
      <c r="SJ152" s="160"/>
      <c r="SK152" s="160"/>
      <c r="SL152" s="160"/>
      <c r="SM152" s="160"/>
      <c r="SN152" s="160"/>
      <c r="SO152" s="160"/>
      <c r="SP152" s="160"/>
      <c r="SQ152" s="160"/>
      <c r="SR152" s="160"/>
      <c r="SS152" s="160"/>
      <c r="ST152" s="160"/>
      <c r="SU152" s="160"/>
      <c r="SV152" s="160"/>
      <c r="SW152" s="160"/>
      <c r="SX152" s="160"/>
      <c r="SY152" s="160"/>
      <c r="SZ152" s="160"/>
      <c r="TA152" s="160"/>
      <c r="TB152" s="160"/>
      <c r="TC152" s="160"/>
      <c r="TD152" s="160"/>
      <c r="TE152" s="160"/>
      <c r="TF152" s="160"/>
    </row>
    <row r="153" spans="1:526">
      <c r="A153" s="160"/>
      <c r="B153" s="160"/>
      <c r="C153" s="160"/>
      <c r="D153" s="160"/>
      <c r="E153" s="160"/>
      <c r="F153" s="160"/>
      <c r="G153" s="160"/>
      <c r="H153" s="160"/>
      <c r="I153" s="160"/>
      <c r="J153" s="160"/>
      <c r="K153" s="160"/>
      <c r="L153" s="160"/>
      <c r="M153" s="160"/>
      <c r="N153" s="160"/>
      <c r="O153" s="160"/>
      <c r="P153" s="160"/>
      <c r="Q153" s="160"/>
      <c r="R153" s="160"/>
      <c r="S153" s="160"/>
      <c r="T153" s="160"/>
      <c r="U153" s="160"/>
      <c r="V153" s="160"/>
      <c r="W153" s="160"/>
      <c r="X153" s="160"/>
      <c r="Y153" s="160"/>
      <c r="Z153" s="160"/>
      <c r="AA153" s="160"/>
      <c r="AB153" s="160"/>
      <c r="AC153" s="160"/>
      <c r="AD153" s="160"/>
      <c r="AE153" s="160"/>
      <c r="AF153" s="160"/>
      <c r="AG153" s="160"/>
      <c r="AH153" s="160"/>
      <c r="AI153" s="160"/>
      <c r="AJ153" s="160"/>
      <c r="AK153" s="160"/>
      <c r="AL153" s="160"/>
      <c r="AM153" s="160"/>
      <c r="AN153" s="160"/>
      <c r="AO153" s="160"/>
      <c r="AP153" s="160"/>
      <c r="AQ153" s="160"/>
      <c r="AR153" s="160"/>
      <c r="AS153" s="160"/>
      <c r="AT153" s="160"/>
      <c r="AU153" s="160"/>
      <c r="AV153" s="160"/>
      <c r="AW153" s="160"/>
      <c r="AX153" s="160"/>
      <c r="AY153" s="160"/>
      <c r="AZ153" s="160"/>
      <c r="BA153" s="160"/>
      <c r="BB153" s="160"/>
      <c r="BC153" s="160"/>
      <c r="BD153" s="160"/>
      <c r="BE153" s="160"/>
      <c r="BF153" s="160"/>
      <c r="BG153" s="160"/>
      <c r="BH153" s="160"/>
      <c r="BI153" s="160"/>
      <c r="BJ153" s="160"/>
      <c r="BK153" s="160"/>
      <c r="BL153" s="160"/>
      <c r="BM153" s="160"/>
      <c r="BN153" s="160"/>
      <c r="BO153" s="160"/>
      <c r="BP153" s="160"/>
      <c r="BQ153" s="160"/>
      <c r="BR153" s="160"/>
      <c r="BS153" s="160"/>
      <c r="BT153" s="160"/>
      <c r="BU153" s="160"/>
      <c r="BV153" s="160"/>
      <c r="BW153" s="160"/>
      <c r="BX153" s="160"/>
      <c r="BY153" s="160"/>
      <c r="BZ153" s="160"/>
      <c r="CA153" s="160"/>
      <c r="CB153" s="160"/>
      <c r="CC153" s="160"/>
      <c r="CD153" s="160"/>
      <c r="CE153" s="160"/>
      <c r="CF153" s="160"/>
      <c r="CG153" s="160"/>
      <c r="CH153" s="160"/>
      <c r="CI153" s="160"/>
      <c r="CJ153" s="160"/>
      <c r="CK153" s="160"/>
      <c r="CL153" s="160"/>
      <c r="CM153" s="160"/>
      <c r="CN153" s="160"/>
      <c r="CO153" s="160"/>
      <c r="CP153" s="160"/>
      <c r="CQ153" s="160"/>
      <c r="CR153" s="160"/>
      <c r="CS153" s="160"/>
      <c r="CT153" s="160"/>
      <c r="CU153" s="160"/>
      <c r="CV153" s="160"/>
      <c r="CW153" s="160"/>
      <c r="CX153" s="160"/>
      <c r="CY153" s="160"/>
      <c r="CZ153" s="160"/>
      <c r="DA153" s="160"/>
      <c r="DB153" s="160"/>
      <c r="DC153" s="160"/>
      <c r="DD153" s="160"/>
      <c r="DE153" s="160"/>
      <c r="DF153" s="160"/>
      <c r="DG153" s="160"/>
      <c r="DH153" s="160"/>
      <c r="DI153" s="160"/>
      <c r="DJ153" s="160"/>
      <c r="DK153" s="160"/>
      <c r="DL153" s="160"/>
      <c r="DM153" s="160"/>
      <c r="DN153" s="160"/>
      <c r="DO153" s="160"/>
      <c r="DP153" s="160"/>
      <c r="DQ153" s="160"/>
      <c r="DR153" s="160"/>
      <c r="DS153" s="160"/>
      <c r="DT153" s="160"/>
      <c r="DU153" s="160"/>
      <c r="DV153" s="160"/>
      <c r="DW153" s="160"/>
      <c r="DX153" s="160"/>
      <c r="DY153" s="160"/>
      <c r="DZ153" s="160"/>
      <c r="EA153" s="160"/>
      <c r="EB153" s="160"/>
      <c r="EC153" s="160"/>
      <c r="ED153" s="160"/>
      <c r="EE153" s="160"/>
      <c r="EF153" s="160"/>
      <c r="EG153" s="160"/>
      <c r="EH153" s="160"/>
      <c r="EI153" s="160"/>
      <c r="EJ153" s="160"/>
      <c r="EK153" s="160"/>
      <c r="EL153" s="160"/>
      <c r="EM153" s="160"/>
      <c r="EN153" s="160"/>
      <c r="EO153" s="160"/>
      <c r="EP153" s="160"/>
      <c r="EQ153" s="160"/>
      <c r="ER153" s="160"/>
      <c r="ES153" s="160"/>
      <c r="ET153" s="160"/>
      <c r="EU153" s="160"/>
      <c r="EV153" s="160"/>
      <c r="EW153" s="160"/>
      <c r="EX153" s="160"/>
      <c r="EY153" s="160"/>
      <c r="EZ153" s="160"/>
      <c r="FA153" s="160"/>
      <c r="FB153" s="160"/>
      <c r="FC153" s="160"/>
      <c r="FD153" s="160"/>
      <c r="FE153" s="160"/>
      <c r="FF153" s="160"/>
      <c r="FG153" s="160"/>
      <c r="FH153" s="160"/>
      <c r="FI153" s="160"/>
      <c r="FJ153" s="160"/>
      <c r="FK153" s="160"/>
      <c r="FL153" s="160"/>
      <c r="FM153" s="160"/>
      <c r="FN153" s="160"/>
      <c r="FO153" s="160"/>
      <c r="FP153" s="160"/>
      <c r="FQ153" s="160"/>
      <c r="FR153" s="160"/>
      <c r="FS153" s="160"/>
      <c r="FT153" s="160"/>
      <c r="FU153" s="160"/>
      <c r="FV153" s="160"/>
      <c r="FW153" s="160"/>
      <c r="FX153" s="160"/>
      <c r="FY153" s="160"/>
      <c r="FZ153" s="160"/>
      <c r="GA153" s="160"/>
      <c r="GB153" s="160"/>
      <c r="GC153" s="160"/>
      <c r="GD153" s="160"/>
      <c r="GE153" s="160"/>
      <c r="GF153" s="160"/>
      <c r="GG153" s="160"/>
      <c r="GH153" s="160"/>
      <c r="GI153" s="160"/>
      <c r="GJ153" s="160"/>
      <c r="GK153" s="160"/>
      <c r="GL153" s="160"/>
      <c r="GM153" s="160"/>
      <c r="GN153" s="160"/>
      <c r="GO153" s="160"/>
      <c r="GP153" s="160"/>
      <c r="GQ153" s="160"/>
      <c r="GR153" s="160"/>
      <c r="GS153" s="160"/>
      <c r="GT153" s="160"/>
      <c r="GU153" s="160"/>
      <c r="GV153" s="160"/>
      <c r="GW153" s="160"/>
      <c r="GX153" s="160"/>
      <c r="GY153" s="160"/>
      <c r="GZ153" s="160"/>
      <c r="HA153" s="160"/>
      <c r="HB153" s="160"/>
      <c r="HC153" s="160"/>
      <c r="HD153" s="160"/>
      <c r="HE153" s="160"/>
      <c r="HF153" s="160"/>
      <c r="HG153" s="160"/>
      <c r="HH153" s="160"/>
      <c r="HI153" s="160"/>
      <c r="HJ153" s="160"/>
      <c r="HK153" s="160"/>
      <c r="HL153" s="160"/>
      <c r="HM153" s="160"/>
      <c r="HN153" s="160"/>
      <c r="HO153" s="160"/>
      <c r="HP153" s="160"/>
      <c r="HQ153" s="160"/>
      <c r="HR153" s="160"/>
      <c r="HS153" s="160"/>
      <c r="HT153" s="160"/>
      <c r="HU153" s="160"/>
      <c r="HV153" s="160"/>
      <c r="HW153" s="160"/>
      <c r="HX153" s="160"/>
      <c r="HY153" s="160"/>
      <c r="HZ153" s="160"/>
      <c r="IA153" s="160"/>
      <c r="IB153" s="160"/>
      <c r="IC153" s="160"/>
      <c r="ID153" s="160"/>
      <c r="IE153" s="160"/>
      <c r="IF153" s="160"/>
      <c r="IG153" s="160"/>
      <c r="IH153" s="160"/>
      <c r="II153" s="160"/>
      <c r="IJ153" s="160"/>
      <c r="IK153" s="160"/>
      <c r="IL153" s="160"/>
      <c r="IM153" s="160"/>
      <c r="IN153" s="160"/>
      <c r="IO153" s="160"/>
      <c r="IP153" s="160"/>
      <c r="IQ153" s="160"/>
      <c r="IR153" s="160"/>
      <c r="IS153" s="160"/>
      <c r="IT153" s="160"/>
      <c r="IU153" s="160"/>
      <c r="IV153" s="160"/>
      <c r="IW153" s="160"/>
      <c r="IX153" s="160"/>
      <c r="IY153" s="160"/>
      <c r="IZ153" s="160"/>
      <c r="JA153" s="160"/>
      <c r="JB153" s="160"/>
      <c r="JC153" s="160"/>
      <c r="JD153" s="160"/>
      <c r="JE153" s="160"/>
      <c r="JF153" s="160"/>
      <c r="JG153" s="160"/>
      <c r="JH153" s="160"/>
      <c r="JI153" s="160"/>
      <c r="JJ153" s="160"/>
      <c r="JK153" s="160"/>
      <c r="JL153" s="160"/>
      <c r="JM153" s="160"/>
      <c r="JN153" s="160"/>
      <c r="JO153" s="160"/>
      <c r="JP153" s="160"/>
      <c r="JQ153" s="160"/>
      <c r="JR153" s="160"/>
      <c r="JS153" s="160"/>
      <c r="JT153" s="160"/>
      <c r="JU153" s="160"/>
      <c r="JV153" s="160"/>
      <c r="JW153" s="160"/>
      <c r="JX153" s="160"/>
      <c r="JY153" s="160"/>
      <c r="JZ153" s="160"/>
      <c r="KA153" s="160"/>
      <c r="KB153" s="160"/>
      <c r="KC153" s="160"/>
      <c r="KD153" s="160"/>
      <c r="KE153" s="160"/>
      <c r="KF153" s="160"/>
      <c r="KG153" s="160"/>
      <c r="KH153" s="160"/>
      <c r="KI153" s="160"/>
      <c r="KJ153" s="160"/>
      <c r="KK153" s="160"/>
      <c r="KL153" s="160"/>
      <c r="KM153" s="160"/>
      <c r="KN153" s="160"/>
      <c r="KO153" s="160"/>
      <c r="KP153" s="160"/>
      <c r="KQ153" s="160"/>
      <c r="KR153" s="160"/>
      <c r="KS153" s="160"/>
      <c r="KT153" s="160"/>
      <c r="KU153" s="160"/>
      <c r="KV153" s="160"/>
      <c r="KW153" s="160"/>
      <c r="KX153" s="160"/>
      <c r="KY153" s="160"/>
      <c r="KZ153" s="160"/>
      <c r="LA153" s="160"/>
      <c r="LB153" s="160"/>
      <c r="LC153" s="160"/>
      <c r="LD153" s="160"/>
      <c r="LE153" s="160"/>
      <c r="LF153" s="160"/>
      <c r="LG153" s="160"/>
      <c r="LH153" s="160"/>
      <c r="LI153" s="160"/>
      <c r="LJ153" s="160"/>
      <c r="LK153" s="160"/>
      <c r="LL153" s="160"/>
      <c r="LM153" s="160"/>
      <c r="LN153" s="160"/>
      <c r="LO153" s="160"/>
      <c r="LP153" s="160"/>
      <c r="LQ153" s="160"/>
      <c r="LR153" s="160"/>
      <c r="LS153" s="160"/>
      <c r="LT153" s="160"/>
      <c r="LU153" s="160"/>
      <c r="LV153" s="160"/>
      <c r="LW153" s="160"/>
      <c r="LX153" s="160"/>
      <c r="LY153" s="160"/>
      <c r="LZ153" s="160"/>
      <c r="MA153" s="160"/>
      <c r="MB153" s="160"/>
      <c r="MC153" s="160"/>
      <c r="MD153" s="160"/>
      <c r="ME153" s="160"/>
      <c r="MF153" s="160"/>
      <c r="MG153" s="160"/>
      <c r="MH153" s="160"/>
      <c r="MI153" s="160"/>
      <c r="MJ153" s="160"/>
      <c r="MK153" s="160"/>
      <c r="ML153" s="160"/>
      <c r="MM153" s="160"/>
      <c r="MN153" s="160"/>
      <c r="MO153" s="160"/>
      <c r="MP153" s="160"/>
      <c r="MQ153" s="160"/>
      <c r="MR153" s="160"/>
      <c r="MS153" s="160"/>
      <c r="MT153" s="160"/>
      <c r="MU153" s="160"/>
      <c r="MV153" s="160"/>
      <c r="MW153" s="160"/>
      <c r="MX153" s="160"/>
      <c r="MY153" s="160"/>
      <c r="MZ153" s="160"/>
      <c r="NA153" s="160"/>
      <c r="NB153" s="160"/>
      <c r="NC153" s="160"/>
      <c r="ND153" s="160"/>
      <c r="NE153" s="160"/>
      <c r="NF153" s="160"/>
      <c r="NG153" s="160"/>
      <c r="NH153" s="160"/>
      <c r="NI153" s="160"/>
      <c r="NJ153" s="160"/>
      <c r="NK153" s="160"/>
      <c r="NL153" s="160"/>
      <c r="NM153" s="160"/>
      <c r="NN153" s="160"/>
      <c r="NO153" s="160"/>
      <c r="NP153" s="160"/>
      <c r="NQ153" s="160"/>
      <c r="NR153" s="160"/>
      <c r="NS153" s="160"/>
      <c r="NT153" s="160"/>
      <c r="NU153" s="160"/>
      <c r="NV153" s="160"/>
      <c r="NW153" s="160"/>
      <c r="NX153" s="160"/>
      <c r="NY153" s="160"/>
      <c r="NZ153" s="160"/>
      <c r="OA153" s="160"/>
      <c r="OB153" s="160"/>
      <c r="OC153" s="160"/>
      <c r="OD153" s="160"/>
      <c r="OE153" s="160"/>
      <c r="OF153" s="160"/>
      <c r="OG153" s="160"/>
      <c r="OH153" s="160"/>
      <c r="OI153" s="160"/>
      <c r="OJ153" s="160"/>
      <c r="OK153" s="160"/>
      <c r="OL153" s="160"/>
      <c r="OM153" s="160"/>
      <c r="ON153" s="160"/>
      <c r="OO153" s="160"/>
      <c r="OP153" s="160"/>
      <c r="OQ153" s="160"/>
      <c r="OR153" s="160"/>
      <c r="OS153" s="160"/>
      <c r="OT153" s="160"/>
      <c r="OU153" s="160"/>
      <c r="OV153" s="160"/>
      <c r="OW153" s="160"/>
      <c r="OX153" s="160"/>
      <c r="OY153" s="160"/>
      <c r="OZ153" s="160"/>
      <c r="PA153" s="160"/>
      <c r="PB153" s="160"/>
      <c r="PC153" s="160"/>
      <c r="PD153" s="160"/>
      <c r="PE153" s="160"/>
      <c r="PF153" s="160"/>
      <c r="PG153" s="160"/>
      <c r="PH153" s="160"/>
      <c r="PI153" s="160"/>
      <c r="PJ153" s="160"/>
      <c r="PK153" s="160"/>
      <c r="PL153" s="160"/>
      <c r="PM153" s="160"/>
      <c r="PN153" s="160"/>
      <c r="PO153" s="160"/>
      <c r="PP153" s="160"/>
      <c r="PQ153" s="160"/>
      <c r="PR153" s="160"/>
      <c r="PS153" s="160"/>
      <c r="PT153" s="160"/>
      <c r="PU153" s="160"/>
      <c r="PV153" s="160"/>
      <c r="PW153" s="160"/>
      <c r="PX153" s="160"/>
      <c r="PY153" s="160"/>
      <c r="PZ153" s="160"/>
      <c r="QA153" s="160"/>
      <c r="QB153" s="160"/>
      <c r="QC153" s="160"/>
      <c r="QD153" s="160"/>
      <c r="QE153" s="160"/>
      <c r="QF153" s="160"/>
      <c r="QG153" s="160"/>
      <c r="QH153" s="160"/>
      <c r="QI153" s="160"/>
      <c r="QJ153" s="160"/>
      <c r="QK153" s="160"/>
      <c r="QL153" s="160"/>
      <c r="QM153" s="160"/>
      <c r="QN153" s="160"/>
      <c r="QO153" s="160"/>
      <c r="QP153" s="160"/>
      <c r="QQ153" s="160"/>
      <c r="QR153" s="160"/>
      <c r="QS153" s="160"/>
      <c r="QT153" s="160"/>
      <c r="QU153" s="160"/>
      <c r="QV153" s="160"/>
      <c r="QW153" s="160"/>
      <c r="QX153" s="160"/>
      <c r="QY153" s="160"/>
      <c r="QZ153" s="160"/>
      <c r="RA153" s="160"/>
      <c r="RB153" s="160"/>
      <c r="RC153" s="160"/>
      <c r="RD153" s="160"/>
      <c r="RE153" s="160"/>
      <c r="RF153" s="160"/>
      <c r="RG153" s="160"/>
      <c r="RH153" s="160"/>
      <c r="RI153" s="160"/>
      <c r="RJ153" s="160"/>
      <c r="RK153" s="160"/>
      <c r="RL153" s="160"/>
      <c r="RM153" s="160"/>
      <c r="RN153" s="160"/>
      <c r="RO153" s="160"/>
      <c r="RP153" s="160"/>
      <c r="RQ153" s="160"/>
      <c r="RR153" s="160"/>
      <c r="RS153" s="160"/>
      <c r="RT153" s="160"/>
      <c r="RU153" s="160"/>
      <c r="RV153" s="160"/>
      <c r="RW153" s="160"/>
      <c r="RX153" s="160"/>
      <c r="RY153" s="160"/>
      <c r="RZ153" s="160"/>
      <c r="SA153" s="160"/>
      <c r="SB153" s="160"/>
      <c r="SC153" s="160"/>
      <c r="SD153" s="160"/>
      <c r="SE153" s="160"/>
      <c r="SF153" s="160"/>
      <c r="SG153" s="160"/>
      <c r="SH153" s="160"/>
      <c r="SI153" s="160"/>
      <c r="SJ153" s="160"/>
      <c r="SK153" s="160"/>
      <c r="SL153" s="160"/>
      <c r="SM153" s="160"/>
      <c r="SN153" s="160"/>
      <c r="SO153" s="160"/>
      <c r="SP153" s="160"/>
      <c r="SQ153" s="160"/>
      <c r="SR153" s="160"/>
      <c r="SS153" s="160"/>
      <c r="ST153" s="160"/>
      <c r="SU153" s="160"/>
      <c r="SV153" s="160"/>
      <c r="SW153" s="160"/>
      <c r="SX153" s="160"/>
      <c r="SY153" s="160"/>
      <c r="SZ153" s="160"/>
      <c r="TA153" s="160"/>
      <c r="TB153" s="160"/>
      <c r="TC153" s="160"/>
      <c r="TD153" s="160"/>
      <c r="TE153" s="160"/>
      <c r="TF153" s="160"/>
    </row>
    <row r="154" spans="1:526">
      <c r="A154" s="160"/>
      <c r="B154" s="160"/>
      <c r="C154" s="160"/>
      <c r="D154" s="160"/>
      <c r="E154" s="160"/>
      <c r="F154" s="160"/>
      <c r="G154" s="160"/>
      <c r="H154" s="160"/>
      <c r="I154" s="160"/>
      <c r="J154" s="160"/>
      <c r="K154" s="160"/>
      <c r="L154" s="160"/>
      <c r="M154" s="160"/>
      <c r="N154" s="160"/>
      <c r="O154" s="160"/>
      <c r="P154" s="160"/>
      <c r="Q154" s="160"/>
      <c r="R154" s="160"/>
      <c r="S154" s="160"/>
      <c r="T154" s="160"/>
      <c r="U154" s="160"/>
      <c r="V154" s="160"/>
      <c r="W154" s="160"/>
      <c r="X154" s="160"/>
      <c r="Y154" s="160"/>
      <c r="Z154" s="160"/>
      <c r="AA154" s="160"/>
      <c r="AB154" s="160"/>
      <c r="AC154" s="160"/>
      <c r="AD154" s="160"/>
      <c r="AE154" s="160"/>
      <c r="AF154" s="160"/>
      <c r="AG154" s="160"/>
      <c r="AH154" s="160"/>
      <c r="AI154" s="160"/>
      <c r="AJ154" s="160"/>
      <c r="AK154" s="160"/>
      <c r="AL154" s="160"/>
      <c r="AM154" s="160"/>
      <c r="AN154" s="160"/>
      <c r="AO154" s="160"/>
      <c r="AP154" s="160"/>
      <c r="AQ154" s="160"/>
      <c r="AR154" s="160"/>
      <c r="AS154" s="160"/>
      <c r="AT154" s="160"/>
      <c r="AU154" s="160"/>
      <c r="AV154" s="160"/>
      <c r="AW154" s="160"/>
      <c r="AX154" s="160"/>
      <c r="AY154" s="160"/>
      <c r="AZ154" s="160"/>
      <c r="BA154" s="160"/>
      <c r="BB154" s="160"/>
      <c r="BC154" s="160"/>
      <c r="BD154" s="160"/>
      <c r="BE154" s="160"/>
      <c r="BF154" s="160"/>
      <c r="BG154" s="160"/>
      <c r="BH154" s="160"/>
      <c r="BI154" s="160"/>
      <c r="BJ154" s="160"/>
      <c r="BK154" s="160"/>
      <c r="BL154" s="160"/>
      <c r="BM154" s="160"/>
      <c r="BN154" s="160"/>
      <c r="BO154" s="160"/>
      <c r="BP154" s="160"/>
      <c r="BQ154" s="160"/>
      <c r="BR154" s="160"/>
      <c r="BS154" s="160"/>
      <c r="BT154" s="160"/>
      <c r="BU154" s="160"/>
      <c r="BV154" s="160"/>
      <c r="BW154" s="160"/>
      <c r="BX154" s="160"/>
      <c r="BY154" s="160"/>
      <c r="BZ154" s="160"/>
      <c r="CA154" s="160"/>
      <c r="CB154" s="160"/>
      <c r="CC154" s="160"/>
      <c r="CD154" s="160"/>
      <c r="CE154" s="160"/>
      <c r="CF154" s="160"/>
      <c r="CG154" s="160"/>
      <c r="CH154" s="160"/>
      <c r="CI154" s="160"/>
      <c r="CJ154" s="160"/>
      <c r="CK154" s="160"/>
      <c r="CL154" s="160"/>
      <c r="CM154" s="160"/>
      <c r="CN154" s="160"/>
      <c r="CO154" s="160"/>
      <c r="CP154" s="160"/>
      <c r="CQ154" s="160"/>
      <c r="CR154" s="160"/>
      <c r="CS154" s="160"/>
      <c r="CT154" s="160"/>
      <c r="CU154" s="160"/>
      <c r="CV154" s="160"/>
      <c r="CW154" s="160"/>
      <c r="CX154" s="160"/>
      <c r="CY154" s="160"/>
      <c r="CZ154" s="160"/>
      <c r="DA154" s="160"/>
      <c r="DB154" s="160"/>
      <c r="DC154" s="160"/>
      <c r="DD154" s="160"/>
      <c r="DE154" s="160"/>
      <c r="DF154" s="160"/>
      <c r="DG154" s="160"/>
      <c r="DH154" s="160"/>
      <c r="DI154" s="160"/>
      <c r="DJ154" s="160"/>
      <c r="DK154" s="160"/>
      <c r="DL154" s="160"/>
      <c r="DM154" s="160"/>
      <c r="DN154" s="160"/>
      <c r="DO154" s="160"/>
      <c r="DP154" s="160"/>
      <c r="DQ154" s="160"/>
      <c r="DR154" s="160"/>
      <c r="DS154" s="160"/>
      <c r="DT154" s="160"/>
      <c r="DU154" s="160"/>
      <c r="DV154" s="160"/>
      <c r="DW154" s="160"/>
      <c r="DX154" s="160"/>
      <c r="DY154" s="160"/>
      <c r="DZ154" s="160"/>
      <c r="EA154" s="160"/>
      <c r="EB154" s="160"/>
      <c r="EC154" s="160"/>
      <c r="ED154" s="160"/>
      <c r="EE154" s="160"/>
      <c r="EF154" s="160"/>
      <c r="EG154" s="160"/>
      <c r="EH154" s="160"/>
      <c r="EI154" s="160"/>
      <c r="EJ154" s="160"/>
      <c r="EK154" s="160"/>
      <c r="EL154" s="160"/>
      <c r="EM154" s="160"/>
      <c r="EN154" s="160"/>
      <c r="EO154" s="160"/>
      <c r="EP154" s="160"/>
      <c r="EQ154" s="160"/>
      <c r="ER154" s="160"/>
      <c r="ES154" s="160"/>
      <c r="ET154" s="160"/>
      <c r="EU154" s="160"/>
      <c r="EV154" s="160"/>
      <c r="EW154" s="160"/>
      <c r="EX154" s="160"/>
      <c r="EY154" s="160"/>
      <c r="EZ154" s="160"/>
      <c r="FA154" s="160"/>
      <c r="FB154" s="160"/>
      <c r="FC154" s="160"/>
      <c r="FD154" s="160"/>
      <c r="FE154" s="160"/>
      <c r="FF154" s="160"/>
      <c r="FG154" s="160"/>
      <c r="FH154" s="160"/>
      <c r="FI154" s="160"/>
      <c r="FJ154" s="160"/>
      <c r="FK154" s="160"/>
      <c r="FL154" s="160"/>
      <c r="FM154" s="160"/>
      <c r="FN154" s="160"/>
      <c r="FO154" s="160"/>
      <c r="FP154" s="160"/>
      <c r="FQ154" s="160"/>
      <c r="FR154" s="160"/>
      <c r="FS154" s="160"/>
      <c r="FT154" s="160"/>
      <c r="FU154" s="160"/>
      <c r="FV154" s="160"/>
      <c r="FW154" s="160"/>
      <c r="FX154" s="160"/>
      <c r="FY154" s="160"/>
      <c r="FZ154" s="160"/>
      <c r="GA154" s="160"/>
      <c r="GB154" s="160"/>
      <c r="GC154" s="160"/>
      <c r="GD154" s="160"/>
      <c r="GE154" s="160"/>
      <c r="GF154" s="160"/>
      <c r="GG154" s="160"/>
      <c r="GH154" s="160"/>
      <c r="GI154" s="160"/>
      <c r="GJ154" s="160"/>
      <c r="GK154" s="160"/>
      <c r="GL154" s="160"/>
      <c r="GM154" s="160"/>
      <c r="GN154" s="160"/>
      <c r="GO154" s="160"/>
      <c r="GP154" s="160"/>
      <c r="GQ154" s="160"/>
      <c r="GR154" s="160"/>
      <c r="GS154" s="160"/>
      <c r="GT154" s="160"/>
      <c r="GU154" s="160"/>
      <c r="GV154" s="160"/>
      <c r="GW154" s="160"/>
      <c r="GX154" s="160"/>
      <c r="GY154" s="160"/>
      <c r="GZ154" s="160"/>
      <c r="HA154" s="160"/>
      <c r="HB154" s="160"/>
      <c r="HC154" s="160"/>
      <c r="HD154" s="160"/>
      <c r="HE154" s="160"/>
      <c r="HF154" s="160"/>
      <c r="HG154" s="160"/>
      <c r="HH154" s="160"/>
      <c r="HI154" s="160"/>
      <c r="HJ154" s="160"/>
      <c r="HK154" s="160"/>
      <c r="HL154" s="160"/>
      <c r="HM154" s="160"/>
      <c r="HN154" s="160"/>
      <c r="HO154" s="160"/>
      <c r="HP154" s="160"/>
      <c r="HQ154" s="160"/>
      <c r="HR154" s="160"/>
      <c r="HS154" s="160"/>
      <c r="HT154" s="160"/>
      <c r="HU154" s="160"/>
      <c r="HV154" s="160"/>
      <c r="HW154" s="160"/>
      <c r="HX154" s="160"/>
      <c r="HY154" s="160"/>
      <c r="HZ154" s="160"/>
      <c r="IA154" s="160"/>
      <c r="IB154" s="160"/>
      <c r="IC154" s="160"/>
      <c r="ID154" s="160"/>
      <c r="IE154" s="160"/>
      <c r="IF154" s="160"/>
      <c r="IG154" s="160"/>
      <c r="IH154" s="160"/>
      <c r="II154" s="160"/>
      <c r="IJ154" s="160"/>
      <c r="IK154" s="160"/>
      <c r="IL154" s="160"/>
      <c r="IM154" s="160"/>
      <c r="IN154" s="160"/>
      <c r="IO154" s="160"/>
      <c r="IP154" s="160"/>
      <c r="IQ154" s="160"/>
      <c r="IR154" s="160"/>
      <c r="IS154" s="160"/>
      <c r="IT154" s="160"/>
      <c r="IU154" s="160"/>
      <c r="IV154" s="160"/>
      <c r="IW154" s="160"/>
      <c r="IX154" s="160"/>
      <c r="IY154" s="160"/>
      <c r="IZ154" s="160"/>
      <c r="JA154" s="160"/>
      <c r="JB154" s="160"/>
      <c r="JC154" s="160"/>
      <c r="JD154" s="160"/>
      <c r="JE154" s="160"/>
      <c r="JF154" s="160"/>
      <c r="JG154" s="160"/>
      <c r="JH154" s="160"/>
      <c r="JI154" s="160"/>
      <c r="JJ154" s="160"/>
      <c r="JK154" s="160"/>
      <c r="JL154" s="160"/>
      <c r="JM154" s="160"/>
      <c r="JN154" s="160"/>
      <c r="JO154" s="160"/>
      <c r="JP154" s="160"/>
      <c r="JQ154" s="160"/>
      <c r="JR154" s="160"/>
      <c r="JS154" s="160"/>
      <c r="JT154" s="160"/>
      <c r="JU154" s="160"/>
      <c r="JV154" s="160"/>
      <c r="JW154" s="160"/>
      <c r="JX154" s="160"/>
      <c r="JY154" s="160"/>
      <c r="JZ154" s="160"/>
      <c r="KA154" s="160"/>
      <c r="KB154" s="160"/>
      <c r="KC154" s="160"/>
      <c r="KD154" s="160"/>
      <c r="KE154" s="160"/>
      <c r="KF154" s="160"/>
      <c r="KG154" s="160"/>
      <c r="KH154" s="160"/>
      <c r="KI154" s="160"/>
      <c r="KJ154" s="160"/>
      <c r="KK154" s="160"/>
      <c r="KL154" s="160"/>
      <c r="KM154" s="160"/>
      <c r="KN154" s="160"/>
      <c r="KO154" s="160"/>
      <c r="KP154" s="160"/>
      <c r="KQ154" s="160"/>
      <c r="KR154" s="160"/>
      <c r="KS154" s="160"/>
      <c r="KT154" s="160"/>
      <c r="KU154" s="160"/>
      <c r="KV154" s="160"/>
      <c r="KW154" s="160"/>
      <c r="KX154" s="160"/>
      <c r="KY154" s="160"/>
      <c r="KZ154" s="160"/>
      <c r="LA154" s="160"/>
      <c r="LB154" s="160"/>
      <c r="LC154" s="160"/>
      <c r="LD154" s="160"/>
      <c r="LE154" s="160"/>
      <c r="LF154" s="160"/>
      <c r="LG154" s="160"/>
      <c r="LH154" s="160"/>
      <c r="LI154" s="160"/>
      <c r="LJ154" s="160"/>
      <c r="LK154" s="160"/>
      <c r="LL154" s="160"/>
      <c r="LM154" s="160"/>
      <c r="LN154" s="160"/>
      <c r="LO154" s="160"/>
      <c r="LP154" s="160"/>
      <c r="LQ154" s="160"/>
      <c r="LR154" s="160"/>
      <c r="LS154" s="160"/>
      <c r="LT154" s="160"/>
      <c r="LU154" s="160"/>
      <c r="LV154" s="160"/>
      <c r="LW154" s="160"/>
      <c r="LX154" s="160"/>
      <c r="LY154" s="160"/>
      <c r="LZ154" s="160"/>
      <c r="MA154" s="160"/>
      <c r="MB154" s="160"/>
      <c r="MC154" s="160"/>
      <c r="MD154" s="160"/>
      <c r="ME154" s="160"/>
      <c r="MF154" s="160"/>
      <c r="MG154" s="160"/>
      <c r="MH154" s="160"/>
      <c r="MI154" s="160"/>
      <c r="MJ154" s="160"/>
      <c r="MK154" s="160"/>
      <c r="ML154" s="160"/>
      <c r="MM154" s="160"/>
      <c r="MN154" s="160"/>
      <c r="MO154" s="160"/>
      <c r="MP154" s="160"/>
      <c r="MQ154" s="160"/>
      <c r="MR154" s="160"/>
      <c r="MS154" s="160"/>
      <c r="MT154" s="160"/>
      <c r="MU154" s="160"/>
      <c r="MV154" s="160"/>
      <c r="MW154" s="160"/>
      <c r="MX154" s="160"/>
      <c r="MY154" s="160"/>
      <c r="MZ154" s="160"/>
      <c r="NA154" s="160"/>
      <c r="NB154" s="160"/>
      <c r="NC154" s="160"/>
      <c r="ND154" s="160"/>
      <c r="NE154" s="160"/>
      <c r="NF154" s="160"/>
      <c r="NG154" s="160"/>
      <c r="NH154" s="160"/>
      <c r="NI154" s="160"/>
      <c r="NJ154" s="160"/>
      <c r="NK154" s="160"/>
      <c r="NL154" s="160"/>
      <c r="NM154" s="160"/>
      <c r="NN154" s="160"/>
      <c r="NO154" s="160"/>
      <c r="NP154" s="160"/>
      <c r="NQ154" s="160"/>
      <c r="NR154" s="160"/>
      <c r="NS154" s="160"/>
      <c r="NT154" s="160"/>
      <c r="NU154" s="160"/>
      <c r="NV154" s="160"/>
      <c r="NW154" s="160"/>
      <c r="NX154" s="160"/>
      <c r="NY154" s="160"/>
      <c r="NZ154" s="160"/>
      <c r="OA154" s="160"/>
      <c r="OB154" s="160"/>
      <c r="OC154" s="160"/>
      <c r="OD154" s="160"/>
      <c r="OE154" s="160"/>
      <c r="OF154" s="160"/>
      <c r="OG154" s="160"/>
      <c r="OH154" s="160"/>
      <c r="OI154" s="160"/>
      <c r="OJ154" s="160"/>
      <c r="OK154" s="160"/>
      <c r="OL154" s="160"/>
      <c r="OM154" s="160"/>
      <c r="ON154" s="160"/>
      <c r="OO154" s="160"/>
      <c r="OP154" s="160"/>
      <c r="OQ154" s="160"/>
      <c r="OR154" s="160"/>
      <c r="OS154" s="160"/>
      <c r="OT154" s="160"/>
      <c r="OU154" s="160"/>
      <c r="OV154" s="160"/>
      <c r="OW154" s="160"/>
      <c r="OX154" s="160"/>
      <c r="OY154" s="160"/>
      <c r="OZ154" s="160"/>
      <c r="PA154" s="160"/>
      <c r="PB154" s="160"/>
      <c r="PC154" s="160"/>
      <c r="PD154" s="160"/>
      <c r="PE154" s="160"/>
      <c r="PF154" s="160"/>
      <c r="PG154" s="160"/>
      <c r="PH154" s="160"/>
      <c r="PI154" s="160"/>
      <c r="PJ154" s="160"/>
      <c r="PK154" s="160"/>
      <c r="PL154" s="160"/>
      <c r="PM154" s="160"/>
      <c r="PN154" s="160"/>
      <c r="PO154" s="160"/>
      <c r="PP154" s="160"/>
      <c r="PQ154" s="160"/>
      <c r="PR154" s="160"/>
      <c r="PS154" s="160"/>
      <c r="PT154" s="160"/>
      <c r="PU154" s="160"/>
      <c r="PV154" s="160"/>
      <c r="PW154" s="160"/>
      <c r="PX154" s="160"/>
      <c r="PY154" s="160"/>
      <c r="PZ154" s="160"/>
      <c r="QA154" s="160"/>
      <c r="QB154" s="160"/>
      <c r="QC154" s="160"/>
      <c r="QD154" s="160"/>
      <c r="QE154" s="160"/>
      <c r="QF154" s="160"/>
      <c r="QG154" s="160"/>
      <c r="QH154" s="160"/>
      <c r="QI154" s="160"/>
      <c r="QJ154" s="160"/>
      <c r="QK154" s="160"/>
      <c r="QL154" s="160"/>
      <c r="QM154" s="160"/>
      <c r="QN154" s="160"/>
      <c r="QO154" s="160"/>
      <c r="QP154" s="160"/>
      <c r="QQ154" s="160"/>
      <c r="QR154" s="160"/>
      <c r="QS154" s="160"/>
      <c r="QT154" s="160"/>
      <c r="QU154" s="160"/>
      <c r="QV154" s="160"/>
      <c r="QW154" s="160"/>
      <c r="QX154" s="160"/>
      <c r="QY154" s="160"/>
      <c r="QZ154" s="160"/>
      <c r="RA154" s="160"/>
      <c r="RB154" s="160"/>
      <c r="RC154" s="160"/>
      <c r="RD154" s="160"/>
      <c r="RE154" s="160"/>
      <c r="RF154" s="160"/>
      <c r="RG154" s="160"/>
      <c r="RH154" s="160"/>
      <c r="RI154" s="160"/>
      <c r="RJ154" s="160"/>
      <c r="RK154" s="160"/>
      <c r="RL154" s="160"/>
      <c r="RM154" s="160"/>
      <c r="RN154" s="160"/>
      <c r="RO154" s="160"/>
      <c r="RP154" s="160"/>
      <c r="RQ154" s="160"/>
      <c r="RR154" s="160"/>
      <c r="RS154" s="160"/>
      <c r="RT154" s="160"/>
      <c r="RU154" s="160"/>
      <c r="RV154" s="160"/>
      <c r="RW154" s="160"/>
      <c r="RX154" s="160"/>
      <c r="RY154" s="160"/>
      <c r="RZ154" s="160"/>
      <c r="SA154" s="160"/>
      <c r="SB154" s="160"/>
      <c r="SC154" s="160"/>
      <c r="SD154" s="160"/>
      <c r="SE154" s="160"/>
      <c r="SF154" s="160"/>
      <c r="SG154" s="160"/>
      <c r="SH154" s="160"/>
      <c r="SI154" s="160"/>
      <c r="SJ154" s="160"/>
      <c r="SK154" s="160"/>
      <c r="SL154" s="160"/>
      <c r="SM154" s="160"/>
      <c r="SN154" s="160"/>
      <c r="SO154" s="160"/>
      <c r="SP154" s="160"/>
      <c r="SQ154" s="160"/>
      <c r="SR154" s="160"/>
      <c r="SS154" s="160"/>
      <c r="ST154" s="160"/>
      <c r="SU154" s="160"/>
      <c r="SV154" s="160"/>
      <c r="SW154" s="160"/>
      <c r="SX154" s="160"/>
      <c r="SY154" s="160"/>
      <c r="SZ154" s="160"/>
      <c r="TA154" s="160"/>
      <c r="TB154" s="160"/>
      <c r="TC154" s="160"/>
      <c r="TD154" s="160"/>
      <c r="TE154" s="160"/>
      <c r="TF154" s="160"/>
    </row>
    <row r="155" spans="1:526">
      <c r="A155" s="160"/>
      <c r="B155" s="160"/>
      <c r="C155" s="160"/>
      <c r="D155" s="160"/>
      <c r="E155" s="160"/>
      <c r="F155" s="160"/>
      <c r="G155" s="160"/>
      <c r="H155" s="160"/>
      <c r="I155" s="160"/>
      <c r="J155" s="160"/>
      <c r="K155" s="160"/>
      <c r="L155" s="160"/>
      <c r="M155" s="160"/>
      <c r="N155" s="160"/>
      <c r="O155" s="160"/>
      <c r="P155" s="160"/>
      <c r="Q155" s="160"/>
      <c r="R155" s="160"/>
      <c r="S155" s="160"/>
      <c r="T155" s="160"/>
      <c r="U155" s="160"/>
      <c r="V155" s="160"/>
      <c r="W155" s="160"/>
      <c r="X155" s="160"/>
      <c r="Y155" s="160"/>
      <c r="Z155" s="160"/>
      <c r="AA155" s="160"/>
      <c r="AB155" s="160"/>
      <c r="AC155" s="160"/>
      <c r="AD155" s="160"/>
      <c r="AE155" s="160"/>
      <c r="AF155" s="160"/>
      <c r="AG155" s="160"/>
      <c r="AH155" s="160"/>
      <c r="AI155" s="160"/>
      <c r="AJ155" s="160"/>
      <c r="AK155" s="160"/>
      <c r="AL155" s="160"/>
      <c r="AM155" s="160"/>
      <c r="AN155" s="160"/>
      <c r="AO155" s="160"/>
      <c r="AP155" s="160"/>
      <c r="AQ155" s="160"/>
      <c r="AR155" s="160"/>
      <c r="AS155" s="160"/>
      <c r="AT155" s="160"/>
      <c r="AU155" s="160"/>
      <c r="AV155" s="160"/>
      <c r="AW155" s="160"/>
      <c r="AX155" s="160"/>
      <c r="AY155" s="160"/>
      <c r="AZ155" s="160"/>
      <c r="BA155" s="160"/>
      <c r="BB155" s="160"/>
      <c r="BC155" s="160"/>
      <c r="BD155" s="160"/>
      <c r="BE155" s="160"/>
      <c r="BF155" s="160"/>
      <c r="BG155" s="160"/>
      <c r="BH155" s="160"/>
      <c r="BI155" s="160"/>
      <c r="BJ155" s="160"/>
      <c r="BK155" s="160"/>
      <c r="BL155" s="160"/>
      <c r="BM155" s="160"/>
      <c r="BN155" s="160"/>
      <c r="BO155" s="160"/>
      <c r="BP155" s="160"/>
      <c r="BQ155" s="160"/>
      <c r="BR155" s="160"/>
      <c r="BS155" s="160"/>
      <c r="BT155" s="160"/>
      <c r="BU155" s="160"/>
      <c r="BV155" s="160"/>
      <c r="BW155" s="160"/>
      <c r="BX155" s="160"/>
      <c r="BY155" s="160"/>
      <c r="BZ155" s="160"/>
      <c r="CA155" s="160"/>
      <c r="CB155" s="160"/>
      <c r="CC155" s="160"/>
      <c r="CD155" s="160"/>
      <c r="CE155" s="160"/>
      <c r="CF155" s="160"/>
      <c r="CG155" s="160"/>
      <c r="CH155" s="160"/>
      <c r="CI155" s="160"/>
      <c r="CJ155" s="160"/>
      <c r="CK155" s="160"/>
      <c r="CL155" s="160"/>
      <c r="CM155" s="160"/>
      <c r="CN155" s="160"/>
      <c r="CO155" s="160"/>
      <c r="CP155" s="160"/>
      <c r="CQ155" s="160"/>
      <c r="CR155" s="160"/>
      <c r="CS155" s="160"/>
      <c r="CT155" s="160"/>
      <c r="CU155" s="160"/>
      <c r="CV155" s="160"/>
      <c r="CW155" s="160"/>
      <c r="CX155" s="160"/>
      <c r="CY155" s="160"/>
      <c r="CZ155" s="160"/>
      <c r="DA155" s="160"/>
      <c r="DB155" s="160"/>
      <c r="DC155" s="160"/>
      <c r="DD155" s="160"/>
      <c r="DE155" s="160"/>
      <c r="DF155" s="160"/>
      <c r="DG155" s="160"/>
      <c r="DH155" s="160"/>
      <c r="DI155" s="160"/>
      <c r="DJ155" s="160"/>
      <c r="DK155" s="160"/>
      <c r="DL155" s="160"/>
      <c r="DM155" s="160"/>
      <c r="DN155" s="160"/>
      <c r="DO155" s="160"/>
      <c r="DP155" s="160"/>
      <c r="DQ155" s="160"/>
      <c r="DR155" s="160"/>
      <c r="DS155" s="160"/>
      <c r="DT155" s="160"/>
      <c r="DU155" s="160"/>
      <c r="DV155" s="160"/>
      <c r="DW155" s="160"/>
      <c r="DX155" s="160"/>
      <c r="DY155" s="160"/>
      <c r="DZ155" s="160"/>
      <c r="EA155" s="160"/>
      <c r="EB155" s="160"/>
      <c r="EC155" s="160"/>
      <c r="ED155" s="160"/>
      <c r="EE155" s="160"/>
      <c r="EF155" s="160"/>
      <c r="EG155" s="160"/>
      <c r="EH155" s="160"/>
      <c r="EI155" s="160"/>
      <c r="EJ155" s="160"/>
      <c r="EK155" s="160"/>
      <c r="EL155" s="160"/>
      <c r="EM155" s="160"/>
      <c r="EN155" s="160"/>
      <c r="EO155" s="160"/>
      <c r="EP155" s="160"/>
      <c r="EQ155" s="160"/>
      <c r="ER155" s="160"/>
      <c r="ES155" s="160"/>
      <c r="ET155" s="160"/>
      <c r="EU155" s="160"/>
      <c r="EV155" s="160"/>
      <c r="EW155" s="160"/>
      <c r="EX155" s="160"/>
      <c r="EY155" s="160"/>
      <c r="EZ155" s="160"/>
      <c r="FA155" s="160"/>
      <c r="FB155" s="160"/>
      <c r="FC155" s="160"/>
      <c r="FD155" s="160"/>
      <c r="FE155" s="160"/>
      <c r="FF155" s="160"/>
      <c r="FG155" s="160"/>
      <c r="FH155" s="160"/>
      <c r="FI155" s="160"/>
      <c r="FJ155" s="160"/>
      <c r="FK155" s="160"/>
      <c r="FL155" s="160"/>
      <c r="FM155" s="160"/>
      <c r="FN155" s="160"/>
      <c r="FO155" s="160"/>
      <c r="FP155" s="160"/>
      <c r="FQ155" s="160"/>
      <c r="FR155" s="160"/>
      <c r="FS155" s="160"/>
      <c r="FT155" s="160"/>
      <c r="FU155" s="160"/>
      <c r="FV155" s="160"/>
      <c r="FW155" s="160"/>
      <c r="FX155" s="160"/>
      <c r="FY155" s="160"/>
      <c r="FZ155" s="160"/>
      <c r="GA155" s="160"/>
      <c r="GB155" s="160"/>
      <c r="GC155" s="160"/>
      <c r="GD155" s="160"/>
      <c r="GE155" s="160"/>
      <c r="GF155" s="160"/>
      <c r="GG155" s="160"/>
      <c r="GH155" s="160"/>
      <c r="GI155" s="160"/>
      <c r="GJ155" s="160"/>
      <c r="GK155" s="160"/>
      <c r="GL155" s="160"/>
      <c r="GM155" s="160"/>
      <c r="GN155" s="160"/>
      <c r="GO155" s="160"/>
      <c r="GP155" s="160"/>
      <c r="GQ155" s="160"/>
      <c r="GR155" s="160"/>
      <c r="GS155" s="160"/>
      <c r="GT155" s="160"/>
      <c r="GU155" s="160"/>
      <c r="GV155" s="160"/>
      <c r="GW155" s="160"/>
      <c r="GX155" s="160"/>
      <c r="GY155" s="160"/>
      <c r="GZ155" s="160"/>
      <c r="HA155" s="160"/>
      <c r="HB155" s="160"/>
      <c r="HC155" s="160"/>
      <c r="HD155" s="160"/>
      <c r="HE155" s="160"/>
      <c r="HF155" s="160"/>
      <c r="HG155" s="160"/>
      <c r="HH155" s="160"/>
      <c r="HI155" s="160"/>
      <c r="HJ155" s="160"/>
      <c r="HK155" s="160"/>
      <c r="HL155" s="160"/>
      <c r="HM155" s="160"/>
      <c r="HN155" s="160"/>
      <c r="HO155" s="160"/>
      <c r="HP155" s="160"/>
      <c r="HQ155" s="160"/>
      <c r="HR155" s="160"/>
      <c r="HS155" s="160"/>
      <c r="HT155" s="160"/>
      <c r="HU155" s="160"/>
      <c r="HV155" s="160"/>
      <c r="HW155" s="160"/>
      <c r="HX155" s="160"/>
      <c r="HY155" s="160"/>
      <c r="HZ155" s="160"/>
      <c r="IA155" s="160"/>
      <c r="IB155" s="160"/>
      <c r="IC155" s="160"/>
      <c r="ID155" s="160"/>
      <c r="IE155" s="160"/>
      <c r="IF155" s="160"/>
      <c r="IG155" s="160"/>
      <c r="IH155" s="160"/>
      <c r="II155" s="160"/>
      <c r="IJ155" s="160"/>
      <c r="IK155" s="160"/>
      <c r="IL155" s="160"/>
      <c r="IM155" s="160"/>
      <c r="IN155" s="160"/>
      <c r="IO155" s="160"/>
      <c r="IP155" s="160"/>
      <c r="IQ155" s="160"/>
      <c r="IR155" s="160"/>
      <c r="IS155" s="160"/>
      <c r="IT155" s="160"/>
      <c r="IU155" s="160"/>
      <c r="IV155" s="160"/>
      <c r="IW155" s="160"/>
      <c r="IX155" s="160"/>
      <c r="IY155" s="160"/>
      <c r="IZ155" s="160"/>
      <c r="JA155" s="160"/>
      <c r="JB155" s="160"/>
      <c r="JC155" s="160"/>
      <c r="JD155" s="160"/>
      <c r="JE155" s="160"/>
      <c r="JF155" s="160"/>
      <c r="JG155" s="160"/>
      <c r="JH155" s="160"/>
      <c r="JI155" s="160"/>
      <c r="JJ155" s="160"/>
      <c r="JK155" s="160"/>
      <c r="JL155" s="160"/>
      <c r="JM155" s="160"/>
      <c r="JN155" s="160"/>
      <c r="JO155" s="160"/>
      <c r="JP155" s="160"/>
      <c r="JQ155" s="160"/>
      <c r="JR155" s="160"/>
      <c r="JS155" s="160"/>
      <c r="JT155" s="160"/>
      <c r="JU155" s="160"/>
      <c r="JV155" s="160"/>
      <c r="JW155" s="160"/>
      <c r="JX155" s="160"/>
      <c r="JY155" s="160"/>
      <c r="JZ155" s="160"/>
      <c r="KA155" s="160"/>
      <c r="KB155" s="160"/>
      <c r="KC155" s="160"/>
      <c r="KD155" s="160"/>
      <c r="KE155" s="160"/>
      <c r="KF155" s="160"/>
      <c r="KG155" s="160"/>
      <c r="KH155" s="160"/>
      <c r="KI155" s="160"/>
      <c r="KJ155" s="160"/>
      <c r="KK155" s="160"/>
      <c r="KL155" s="160"/>
      <c r="KM155" s="160"/>
      <c r="KN155" s="160"/>
      <c r="KO155" s="160"/>
      <c r="KP155" s="160"/>
      <c r="KQ155" s="160"/>
      <c r="KR155" s="160"/>
      <c r="KS155" s="160"/>
      <c r="KT155" s="160"/>
      <c r="KU155" s="160"/>
      <c r="KV155" s="160"/>
      <c r="KW155" s="160"/>
      <c r="KX155" s="160"/>
      <c r="KY155" s="160"/>
      <c r="KZ155" s="160"/>
      <c r="LA155" s="160"/>
      <c r="LB155" s="160"/>
      <c r="LC155" s="160"/>
      <c r="LD155" s="160"/>
      <c r="LE155" s="160"/>
      <c r="LF155" s="160"/>
      <c r="LG155" s="160"/>
      <c r="LH155" s="160"/>
      <c r="LI155" s="160"/>
      <c r="LJ155" s="160"/>
      <c r="LK155" s="160"/>
      <c r="LL155" s="160"/>
      <c r="LM155" s="160"/>
      <c r="LN155" s="160"/>
      <c r="LO155" s="160"/>
      <c r="LP155" s="160"/>
      <c r="LQ155" s="160"/>
      <c r="LR155" s="160"/>
      <c r="LS155" s="160"/>
      <c r="LT155" s="160"/>
      <c r="LU155" s="160"/>
      <c r="LV155" s="160"/>
      <c r="LW155" s="160"/>
      <c r="LX155" s="160"/>
      <c r="LY155" s="160"/>
      <c r="LZ155" s="160"/>
      <c r="MA155" s="160"/>
      <c r="MB155" s="160"/>
      <c r="MC155" s="160"/>
      <c r="MD155" s="160"/>
      <c r="ME155" s="160"/>
      <c r="MF155" s="160"/>
      <c r="MG155" s="160"/>
      <c r="MH155" s="160"/>
      <c r="MI155" s="160"/>
      <c r="MJ155" s="160"/>
      <c r="MK155" s="160"/>
      <c r="ML155" s="160"/>
      <c r="MM155" s="160"/>
      <c r="MN155" s="160"/>
      <c r="MO155" s="160"/>
      <c r="MP155" s="160"/>
      <c r="MQ155" s="160"/>
      <c r="MR155" s="160"/>
      <c r="MS155" s="160"/>
      <c r="MT155" s="160"/>
      <c r="MU155" s="160"/>
      <c r="MV155" s="160"/>
      <c r="MW155" s="160"/>
      <c r="MX155" s="160"/>
      <c r="MY155" s="160"/>
      <c r="MZ155" s="160"/>
      <c r="NA155" s="160"/>
      <c r="NB155" s="160"/>
      <c r="NC155" s="160"/>
      <c r="ND155" s="160"/>
      <c r="NE155" s="160"/>
      <c r="NF155" s="160"/>
      <c r="NG155" s="160"/>
      <c r="NH155" s="160"/>
      <c r="NI155" s="160"/>
      <c r="NJ155" s="160"/>
      <c r="NK155" s="160"/>
      <c r="NL155" s="160"/>
      <c r="NM155" s="160"/>
      <c r="NN155" s="160"/>
      <c r="NO155" s="160"/>
      <c r="NP155" s="160"/>
      <c r="NQ155" s="160"/>
      <c r="NR155" s="160"/>
      <c r="NS155" s="160"/>
      <c r="NT155" s="160"/>
      <c r="NU155" s="160"/>
      <c r="NV155" s="160"/>
      <c r="NW155" s="160"/>
      <c r="NX155" s="160"/>
      <c r="NY155" s="160"/>
      <c r="NZ155" s="160"/>
      <c r="OA155" s="160"/>
      <c r="OB155" s="160"/>
      <c r="OC155" s="160"/>
      <c r="OD155" s="160"/>
      <c r="OE155" s="160"/>
      <c r="OF155" s="160"/>
      <c r="OG155" s="160"/>
      <c r="OH155" s="160"/>
      <c r="OI155" s="160"/>
      <c r="OJ155" s="160"/>
      <c r="OK155" s="160"/>
      <c r="OL155" s="160"/>
      <c r="OM155" s="160"/>
      <c r="ON155" s="160"/>
      <c r="OO155" s="160"/>
      <c r="OP155" s="160"/>
      <c r="OQ155" s="160"/>
      <c r="OR155" s="160"/>
      <c r="OS155" s="160"/>
      <c r="OT155" s="160"/>
      <c r="OU155" s="160"/>
      <c r="OV155" s="160"/>
      <c r="OW155" s="160"/>
      <c r="OX155" s="160"/>
      <c r="OY155" s="160"/>
      <c r="OZ155" s="160"/>
      <c r="PA155" s="160"/>
      <c r="PB155" s="160"/>
      <c r="PC155" s="160"/>
      <c r="PD155" s="160"/>
      <c r="PE155" s="160"/>
      <c r="PF155" s="160"/>
      <c r="PG155" s="160"/>
      <c r="PH155" s="160"/>
      <c r="PI155" s="160"/>
      <c r="PJ155" s="160"/>
      <c r="PK155" s="160"/>
      <c r="PL155" s="160"/>
      <c r="PM155" s="160"/>
      <c r="PN155" s="160"/>
      <c r="PO155" s="160"/>
      <c r="PP155" s="160"/>
      <c r="PQ155" s="160"/>
      <c r="PR155" s="160"/>
      <c r="PS155" s="160"/>
      <c r="PT155" s="160"/>
      <c r="PU155" s="160"/>
      <c r="PV155" s="160"/>
      <c r="PW155" s="160"/>
      <c r="PX155" s="160"/>
      <c r="PY155" s="160"/>
      <c r="PZ155" s="160"/>
      <c r="QA155" s="160"/>
      <c r="QB155" s="160"/>
      <c r="QC155" s="160"/>
      <c r="QD155" s="160"/>
      <c r="QE155" s="160"/>
      <c r="QF155" s="160"/>
      <c r="QG155" s="160"/>
      <c r="QH155" s="160"/>
      <c r="QI155" s="160"/>
      <c r="QJ155" s="160"/>
      <c r="QK155" s="160"/>
      <c r="QL155" s="160"/>
      <c r="QM155" s="160"/>
      <c r="QN155" s="160"/>
      <c r="QO155" s="160"/>
      <c r="QP155" s="160"/>
      <c r="QQ155" s="160"/>
      <c r="QR155" s="160"/>
      <c r="QS155" s="160"/>
      <c r="QT155" s="160"/>
      <c r="QU155" s="160"/>
      <c r="QV155" s="160"/>
      <c r="QW155" s="160"/>
      <c r="QX155" s="160"/>
      <c r="QY155" s="160"/>
      <c r="QZ155" s="160"/>
      <c r="RA155" s="160"/>
      <c r="RB155" s="160"/>
      <c r="RC155" s="160"/>
      <c r="RD155" s="160"/>
      <c r="RE155" s="160"/>
      <c r="RF155" s="160"/>
      <c r="RG155" s="160"/>
      <c r="RH155" s="160"/>
      <c r="RI155" s="160"/>
      <c r="RJ155" s="160"/>
      <c r="RK155" s="160"/>
      <c r="RL155" s="160"/>
      <c r="RM155" s="160"/>
      <c r="RN155" s="160"/>
      <c r="RO155" s="160"/>
      <c r="RP155" s="160"/>
      <c r="RQ155" s="160"/>
      <c r="RR155" s="160"/>
      <c r="RS155" s="160"/>
      <c r="RT155" s="160"/>
      <c r="RU155" s="160"/>
      <c r="RV155" s="160"/>
      <c r="RW155" s="160"/>
      <c r="RX155" s="160"/>
      <c r="RY155" s="160"/>
      <c r="RZ155" s="160"/>
      <c r="SA155" s="160"/>
      <c r="SB155" s="160"/>
      <c r="SC155" s="160"/>
      <c r="SD155" s="160"/>
      <c r="SE155" s="160"/>
      <c r="SF155" s="160"/>
      <c r="SG155" s="160"/>
      <c r="SH155" s="160"/>
      <c r="SI155" s="160"/>
      <c r="SJ155" s="160"/>
      <c r="SK155" s="160"/>
      <c r="SL155" s="160"/>
      <c r="SM155" s="160"/>
      <c r="SN155" s="160"/>
      <c r="SO155" s="160"/>
      <c r="SP155" s="160"/>
      <c r="SQ155" s="160"/>
      <c r="SR155" s="160"/>
      <c r="SS155" s="160"/>
      <c r="ST155" s="160"/>
      <c r="SU155" s="160"/>
      <c r="SV155" s="160"/>
      <c r="SW155" s="160"/>
      <c r="SX155" s="160"/>
      <c r="SY155" s="160"/>
      <c r="SZ155" s="160"/>
      <c r="TA155" s="160"/>
      <c r="TB155" s="160"/>
      <c r="TC155" s="160"/>
      <c r="TD155" s="160"/>
      <c r="TE155" s="160"/>
      <c r="TF155" s="160"/>
    </row>
    <row r="156" spans="1:526">
      <c r="A156" s="160"/>
      <c r="B156" s="160"/>
      <c r="C156" s="160"/>
      <c r="D156" s="160"/>
      <c r="E156" s="160"/>
      <c r="F156" s="160"/>
      <c r="G156" s="160"/>
      <c r="H156" s="160"/>
      <c r="I156" s="160"/>
      <c r="J156" s="160"/>
      <c r="K156" s="160"/>
      <c r="L156" s="160"/>
      <c r="M156" s="160"/>
      <c r="N156" s="160"/>
      <c r="O156" s="160"/>
      <c r="P156" s="160"/>
      <c r="Q156" s="160"/>
      <c r="R156" s="160"/>
      <c r="S156" s="160"/>
      <c r="T156" s="160"/>
      <c r="U156" s="160"/>
      <c r="V156" s="160"/>
      <c r="W156" s="160"/>
      <c r="X156" s="160"/>
      <c r="Y156" s="160"/>
      <c r="Z156" s="160"/>
      <c r="AA156" s="160"/>
      <c r="AB156" s="160"/>
      <c r="AC156" s="160"/>
      <c r="AD156" s="160"/>
      <c r="AE156" s="160"/>
      <c r="AF156" s="160"/>
      <c r="AG156" s="160"/>
      <c r="AH156" s="160"/>
      <c r="AI156" s="160"/>
      <c r="AJ156" s="160"/>
      <c r="AK156" s="160"/>
      <c r="AL156" s="160"/>
      <c r="AM156" s="160"/>
      <c r="AN156" s="160"/>
      <c r="AO156" s="160"/>
      <c r="AP156" s="160"/>
      <c r="AQ156" s="160"/>
      <c r="AR156" s="160"/>
      <c r="AS156" s="160"/>
      <c r="AT156" s="160"/>
      <c r="AU156" s="160"/>
      <c r="AV156" s="160"/>
      <c r="AW156" s="160"/>
      <c r="AX156" s="160"/>
      <c r="AY156" s="160"/>
      <c r="AZ156" s="160"/>
      <c r="BA156" s="160"/>
      <c r="BB156" s="160"/>
      <c r="BC156" s="160"/>
      <c r="BD156" s="160"/>
      <c r="BE156" s="160"/>
      <c r="BF156" s="160"/>
      <c r="BG156" s="160"/>
      <c r="BH156" s="160"/>
      <c r="BI156" s="160"/>
      <c r="BJ156" s="160"/>
      <c r="BK156" s="160"/>
      <c r="BL156" s="160"/>
      <c r="BM156" s="160"/>
      <c r="BN156" s="160"/>
      <c r="BO156" s="160"/>
      <c r="BP156" s="160"/>
      <c r="BQ156" s="160"/>
      <c r="BR156" s="160"/>
      <c r="BS156" s="160"/>
      <c r="BT156" s="160"/>
      <c r="BU156" s="160"/>
      <c r="BV156" s="160"/>
      <c r="BW156" s="160"/>
      <c r="BX156" s="160"/>
      <c r="BY156" s="160"/>
      <c r="BZ156" s="160"/>
      <c r="CA156" s="160"/>
      <c r="CB156" s="160"/>
      <c r="CC156" s="160"/>
      <c r="CD156" s="160"/>
      <c r="CE156" s="160"/>
      <c r="CF156" s="160"/>
      <c r="CG156" s="160"/>
      <c r="CH156" s="160"/>
      <c r="CI156" s="160"/>
      <c r="CJ156" s="160"/>
      <c r="CK156" s="160"/>
      <c r="CL156" s="160"/>
      <c r="CM156" s="160"/>
      <c r="CN156" s="160"/>
      <c r="CO156" s="160"/>
      <c r="CP156" s="160"/>
      <c r="CQ156" s="160"/>
      <c r="CR156" s="160"/>
      <c r="CS156" s="160"/>
      <c r="CT156" s="160"/>
      <c r="CU156" s="160"/>
      <c r="CV156" s="160"/>
      <c r="CW156" s="160"/>
      <c r="CX156" s="160"/>
      <c r="CY156" s="160"/>
      <c r="CZ156" s="160"/>
      <c r="DA156" s="160"/>
      <c r="DB156" s="160"/>
      <c r="DC156" s="160"/>
      <c r="DD156" s="160"/>
      <c r="DE156" s="160"/>
      <c r="DF156" s="160"/>
      <c r="DG156" s="160"/>
      <c r="DH156" s="160"/>
      <c r="DI156" s="160"/>
      <c r="DJ156" s="160"/>
      <c r="DK156" s="160"/>
      <c r="DL156" s="160"/>
      <c r="DM156" s="160"/>
      <c r="DN156" s="160"/>
      <c r="DO156" s="160"/>
      <c r="DP156" s="160"/>
      <c r="DQ156" s="160"/>
      <c r="DR156" s="160"/>
      <c r="DS156" s="160"/>
      <c r="DT156" s="160"/>
      <c r="DU156" s="160"/>
      <c r="DV156" s="160"/>
      <c r="DW156" s="160"/>
      <c r="DX156" s="160"/>
      <c r="DY156" s="160"/>
      <c r="DZ156" s="160"/>
      <c r="EA156" s="160"/>
      <c r="EB156" s="160"/>
      <c r="EC156" s="160"/>
      <c r="ED156" s="160"/>
      <c r="EE156" s="160"/>
      <c r="EF156" s="160"/>
      <c r="EG156" s="160"/>
      <c r="EH156" s="160"/>
      <c r="EI156" s="160"/>
      <c r="EJ156" s="160"/>
      <c r="EK156" s="160"/>
      <c r="EL156" s="160"/>
      <c r="EM156" s="160"/>
      <c r="EN156" s="160"/>
      <c r="EO156" s="160"/>
      <c r="EP156" s="160"/>
      <c r="EQ156" s="160"/>
      <c r="ER156" s="160"/>
      <c r="ES156" s="160"/>
      <c r="ET156" s="160"/>
      <c r="EU156" s="160"/>
      <c r="EV156" s="160"/>
      <c r="EW156" s="160"/>
      <c r="EX156" s="160"/>
      <c r="EY156" s="160"/>
      <c r="EZ156" s="160"/>
      <c r="FA156" s="160"/>
      <c r="FB156" s="160"/>
      <c r="FC156" s="160"/>
      <c r="FD156" s="160"/>
      <c r="FE156" s="160"/>
      <c r="FF156" s="160"/>
      <c r="FG156" s="160"/>
      <c r="FH156" s="160"/>
      <c r="FI156" s="160"/>
      <c r="FJ156" s="160"/>
      <c r="FK156" s="160"/>
      <c r="FL156" s="160"/>
      <c r="FM156" s="160"/>
      <c r="FN156" s="160"/>
      <c r="FO156" s="160"/>
      <c r="FP156" s="160"/>
      <c r="FQ156" s="160"/>
      <c r="FR156" s="160"/>
      <c r="FS156" s="160"/>
      <c r="FT156" s="160"/>
      <c r="FU156" s="160"/>
      <c r="FV156" s="160"/>
      <c r="FW156" s="160"/>
      <c r="FX156" s="160"/>
      <c r="FY156" s="160"/>
      <c r="FZ156" s="160"/>
      <c r="GA156" s="160"/>
      <c r="GB156" s="160"/>
      <c r="GC156" s="160"/>
      <c r="GD156" s="160"/>
      <c r="GE156" s="160"/>
      <c r="GF156" s="160"/>
      <c r="GG156" s="160"/>
      <c r="GH156" s="160"/>
      <c r="GI156" s="160"/>
      <c r="GJ156" s="160"/>
      <c r="GK156" s="160"/>
      <c r="GL156" s="160"/>
      <c r="GM156" s="160"/>
      <c r="GN156" s="160"/>
      <c r="GO156" s="160"/>
      <c r="GP156" s="160"/>
      <c r="GQ156" s="160"/>
      <c r="GR156" s="160"/>
      <c r="GS156" s="160"/>
      <c r="GT156" s="160"/>
      <c r="GU156" s="160"/>
      <c r="GV156" s="160"/>
      <c r="GW156" s="160"/>
      <c r="GX156" s="160"/>
      <c r="GY156" s="160"/>
      <c r="GZ156" s="160"/>
      <c r="HA156" s="160"/>
      <c r="HB156" s="160"/>
      <c r="HC156" s="160"/>
      <c r="HD156" s="160"/>
      <c r="HE156" s="160"/>
      <c r="HF156" s="160"/>
      <c r="HG156" s="160"/>
      <c r="HH156" s="160"/>
      <c r="HI156" s="160"/>
      <c r="HJ156" s="160"/>
      <c r="HK156" s="160"/>
      <c r="HL156" s="160"/>
      <c r="HM156" s="160"/>
      <c r="HN156" s="160"/>
      <c r="HO156" s="160"/>
      <c r="HP156" s="160"/>
      <c r="HQ156" s="160"/>
      <c r="HR156" s="160"/>
      <c r="HS156" s="160"/>
      <c r="HT156" s="160"/>
      <c r="HU156" s="160"/>
      <c r="HV156" s="160"/>
      <c r="HW156" s="160"/>
      <c r="HX156" s="160"/>
      <c r="HY156" s="160"/>
      <c r="HZ156" s="160"/>
      <c r="IA156" s="160"/>
      <c r="IB156" s="160"/>
      <c r="IC156" s="160"/>
      <c r="ID156" s="160"/>
      <c r="IE156" s="160"/>
      <c r="IF156" s="160"/>
      <c r="IG156" s="160"/>
      <c r="IH156" s="160"/>
      <c r="II156" s="160"/>
      <c r="IJ156" s="160"/>
      <c r="IK156" s="160"/>
      <c r="IL156" s="160"/>
      <c r="IM156" s="160"/>
      <c r="IN156" s="160"/>
      <c r="IO156" s="160"/>
      <c r="IP156" s="160"/>
      <c r="IQ156" s="160"/>
      <c r="IR156" s="160"/>
      <c r="IS156" s="160"/>
      <c r="IT156" s="160"/>
      <c r="IU156" s="160"/>
      <c r="IV156" s="160"/>
      <c r="IW156" s="160"/>
      <c r="IX156" s="160"/>
      <c r="IY156" s="160"/>
      <c r="IZ156" s="160"/>
      <c r="JA156" s="160"/>
      <c r="JB156" s="160"/>
      <c r="JC156" s="160"/>
      <c r="JD156" s="160"/>
      <c r="JE156" s="160"/>
      <c r="JF156" s="160"/>
      <c r="JG156" s="160"/>
      <c r="JH156" s="160"/>
      <c r="JI156" s="160"/>
      <c r="JJ156" s="160"/>
      <c r="JK156" s="160"/>
      <c r="JL156" s="160"/>
      <c r="JM156" s="160"/>
      <c r="JN156" s="160"/>
      <c r="JO156" s="160"/>
      <c r="JP156" s="160"/>
      <c r="JQ156" s="160"/>
      <c r="JR156" s="160"/>
      <c r="JS156" s="160"/>
      <c r="JT156" s="160"/>
      <c r="JU156" s="160"/>
      <c r="JV156" s="160"/>
      <c r="JW156" s="160"/>
      <c r="JX156" s="160"/>
      <c r="JY156" s="160"/>
      <c r="JZ156" s="160"/>
      <c r="KA156" s="160"/>
      <c r="KB156" s="160"/>
      <c r="KC156" s="160"/>
      <c r="KD156" s="160"/>
      <c r="KE156" s="160"/>
      <c r="KF156" s="160"/>
      <c r="KG156" s="160"/>
      <c r="KH156" s="160"/>
      <c r="KI156" s="160"/>
      <c r="KJ156" s="160"/>
      <c r="KK156" s="160"/>
      <c r="KL156" s="160"/>
      <c r="KM156" s="160"/>
      <c r="KN156" s="160"/>
      <c r="KO156" s="160"/>
      <c r="KP156" s="160"/>
      <c r="KQ156" s="160"/>
      <c r="KR156" s="160"/>
      <c r="KS156" s="160"/>
      <c r="KT156" s="160"/>
      <c r="KU156" s="160"/>
      <c r="KV156" s="160"/>
      <c r="KW156" s="160"/>
      <c r="KX156" s="160"/>
      <c r="KY156" s="160"/>
      <c r="KZ156" s="160"/>
      <c r="LA156" s="160"/>
      <c r="LB156" s="160"/>
      <c r="LC156" s="160"/>
      <c r="LD156" s="160"/>
      <c r="LE156" s="160"/>
      <c r="LF156" s="160"/>
      <c r="LG156" s="160"/>
      <c r="LH156" s="160"/>
      <c r="LI156" s="160"/>
      <c r="LJ156" s="160"/>
      <c r="LK156" s="160"/>
      <c r="LL156" s="160"/>
      <c r="LM156" s="160"/>
      <c r="LN156" s="160"/>
      <c r="LO156" s="160"/>
      <c r="LP156" s="160"/>
      <c r="LQ156" s="160"/>
      <c r="LR156" s="160"/>
      <c r="LS156" s="160"/>
      <c r="LT156" s="160"/>
      <c r="LU156" s="160"/>
      <c r="LV156" s="160"/>
      <c r="LW156" s="160"/>
      <c r="LX156" s="160"/>
      <c r="LY156" s="160"/>
      <c r="LZ156" s="160"/>
      <c r="MA156" s="160"/>
      <c r="MB156" s="160"/>
      <c r="MC156" s="160"/>
      <c r="MD156" s="160"/>
      <c r="ME156" s="160"/>
      <c r="MF156" s="160"/>
      <c r="MG156" s="160"/>
      <c r="MH156" s="160"/>
      <c r="MI156" s="160"/>
      <c r="MJ156" s="160"/>
      <c r="MK156" s="160"/>
      <c r="ML156" s="160"/>
      <c r="MM156" s="160"/>
      <c r="MN156" s="160"/>
      <c r="MO156" s="160"/>
      <c r="MP156" s="160"/>
      <c r="MQ156" s="160"/>
      <c r="MR156" s="160"/>
      <c r="MS156" s="160"/>
      <c r="MT156" s="160"/>
      <c r="MU156" s="160"/>
      <c r="MV156" s="160"/>
      <c r="MW156" s="160"/>
      <c r="MX156" s="160"/>
      <c r="MY156" s="160"/>
      <c r="MZ156" s="160"/>
      <c r="NA156" s="160"/>
      <c r="NB156" s="160"/>
      <c r="NC156" s="160"/>
      <c r="ND156" s="160"/>
      <c r="NE156" s="160"/>
      <c r="NF156" s="160"/>
      <c r="NG156" s="160"/>
      <c r="NH156" s="160"/>
      <c r="NI156" s="160"/>
      <c r="NJ156" s="160"/>
      <c r="NK156" s="160"/>
      <c r="NL156" s="160"/>
      <c r="NM156" s="160"/>
      <c r="NN156" s="160"/>
      <c r="NO156" s="160"/>
      <c r="NP156" s="160"/>
      <c r="NQ156" s="160"/>
      <c r="NR156" s="160"/>
      <c r="NS156" s="160"/>
      <c r="NT156" s="160"/>
      <c r="NU156" s="160"/>
      <c r="NV156" s="160"/>
      <c r="NW156" s="160"/>
      <c r="NX156" s="160"/>
      <c r="NY156" s="160"/>
      <c r="NZ156" s="160"/>
      <c r="OA156" s="160"/>
      <c r="OB156" s="160"/>
      <c r="OC156" s="160"/>
      <c r="OD156" s="160"/>
      <c r="OE156" s="160"/>
      <c r="OF156" s="160"/>
      <c r="OG156" s="160"/>
      <c r="OH156" s="160"/>
      <c r="OI156" s="160"/>
      <c r="OJ156" s="160"/>
      <c r="OK156" s="160"/>
      <c r="OL156" s="160"/>
      <c r="OM156" s="160"/>
      <c r="ON156" s="160"/>
      <c r="OO156" s="160"/>
      <c r="OP156" s="160"/>
      <c r="OQ156" s="160"/>
      <c r="OR156" s="160"/>
      <c r="OS156" s="160"/>
      <c r="OT156" s="160"/>
      <c r="OU156" s="160"/>
      <c r="OV156" s="160"/>
      <c r="OW156" s="160"/>
      <c r="OX156" s="160"/>
      <c r="OY156" s="160"/>
      <c r="OZ156" s="160"/>
      <c r="PA156" s="160"/>
      <c r="PB156" s="160"/>
      <c r="PC156" s="160"/>
      <c r="PD156" s="160"/>
      <c r="PE156" s="160"/>
      <c r="PF156" s="160"/>
      <c r="PG156" s="160"/>
      <c r="PH156" s="160"/>
      <c r="PI156" s="160"/>
      <c r="PJ156" s="160"/>
      <c r="PK156" s="160"/>
      <c r="PL156" s="160"/>
      <c r="PM156" s="160"/>
      <c r="PN156" s="160"/>
      <c r="PO156" s="160"/>
      <c r="PP156" s="160"/>
      <c r="PQ156" s="160"/>
      <c r="PR156" s="160"/>
      <c r="PS156" s="160"/>
      <c r="PT156" s="160"/>
      <c r="PU156" s="160"/>
      <c r="PV156" s="160"/>
      <c r="PW156" s="160"/>
      <c r="PX156" s="160"/>
      <c r="PY156" s="160"/>
      <c r="PZ156" s="160"/>
      <c r="QA156" s="160"/>
      <c r="QB156" s="160"/>
      <c r="QC156" s="160"/>
      <c r="QD156" s="160"/>
      <c r="QE156" s="160"/>
      <c r="QF156" s="160"/>
      <c r="QG156" s="160"/>
      <c r="QH156" s="160"/>
      <c r="QI156" s="160"/>
      <c r="QJ156" s="160"/>
      <c r="QK156" s="160"/>
      <c r="QL156" s="160"/>
      <c r="QM156" s="160"/>
      <c r="QN156" s="160"/>
      <c r="QO156" s="160"/>
      <c r="QP156" s="160"/>
      <c r="QQ156" s="160"/>
      <c r="QR156" s="160"/>
      <c r="QS156" s="160"/>
      <c r="QT156" s="160"/>
      <c r="QU156" s="160"/>
      <c r="QV156" s="160"/>
      <c r="QW156" s="160"/>
      <c r="QX156" s="160"/>
      <c r="QY156" s="160"/>
      <c r="QZ156" s="160"/>
      <c r="RA156" s="160"/>
      <c r="RB156" s="160"/>
      <c r="RC156" s="160"/>
      <c r="RD156" s="160"/>
      <c r="RE156" s="160"/>
      <c r="RF156" s="160"/>
      <c r="RG156" s="160"/>
      <c r="RH156" s="160"/>
      <c r="RI156" s="160"/>
      <c r="RJ156" s="160"/>
      <c r="RK156" s="160"/>
      <c r="RL156" s="160"/>
      <c r="RM156" s="160"/>
      <c r="RN156" s="160"/>
      <c r="RO156" s="160"/>
      <c r="RP156" s="160"/>
      <c r="RQ156" s="160"/>
      <c r="RR156" s="160"/>
      <c r="RS156" s="160"/>
      <c r="RT156" s="160"/>
      <c r="RU156" s="160"/>
      <c r="RV156" s="160"/>
      <c r="RW156" s="160"/>
      <c r="RX156" s="160"/>
      <c r="RY156" s="160"/>
      <c r="RZ156" s="160"/>
      <c r="SA156" s="160"/>
      <c r="SB156" s="160"/>
      <c r="SC156" s="160"/>
      <c r="SD156" s="160"/>
      <c r="SE156" s="160"/>
      <c r="SF156" s="160"/>
      <c r="SG156" s="160"/>
      <c r="SH156" s="160"/>
      <c r="SI156" s="160"/>
      <c r="SJ156" s="160"/>
      <c r="SK156" s="160"/>
      <c r="SL156" s="160"/>
      <c r="SM156" s="160"/>
      <c r="SN156" s="160"/>
      <c r="SO156" s="160"/>
      <c r="SP156" s="160"/>
      <c r="SQ156" s="160"/>
      <c r="SR156" s="160"/>
      <c r="SS156" s="160"/>
      <c r="ST156" s="160"/>
      <c r="SU156" s="160"/>
      <c r="SV156" s="160"/>
      <c r="SW156" s="160"/>
      <c r="SX156" s="160"/>
      <c r="SY156" s="160"/>
      <c r="SZ156" s="160"/>
      <c r="TA156" s="160"/>
      <c r="TB156" s="160"/>
      <c r="TC156" s="160"/>
      <c r="TD156" s="160"/>
      <c r="TE156" s="160"/>
      <c r="TF156" s="160"/>
    </row>
    <row r="157" spans="1:526">
      <c r="A157" s="160"/>
      <c r="B157" s="160"/>
      <c r="C157" s="160"/>
      <c r="D157" s="160"/>
      <c r="E157" s="160"/>
      <c r="F157" s="160"/>
      <c r="G157" s="160"/>
      <c r="H157" s="160"/>
      <c r="I157" s="160"/>
      <c r="J157" s="160"/>
      <c r="K157" s="160"/>
      <c r="L157" s="160"/>
      <c r="M157" s="160"/>
      <c r="N157" s="160"/>
      <c r="O157" s="160"/>
      <c r="P157" s="160"/>
      <c r="Q157" s="160"/>
      <c r="R157" s="160"/>
      <c r="S157" s="160"/>
      <c r="T157" s="160"/>
      <c r="U157" s="160"/>
      <c r="V157" s="160"/>
      <c r="W157" s="160"/>
      <c r="X157" s="160"/>
      <c r="Y157" s="160"/>
      <c r="Z157" s="160"/>
      <c r="AA157" s="160"/>
      <c r="AB157" s="160"/>
      <c r="AC157" s="160"/>
      <c r="AD157" s="160"/>
      <c r="AE157" s="160"/>
      <c r="AF157" s="160"/>
      <c r="AG157" s="160"/>
      <c r="AH157" s="160"/>
      <c r="AI157" s="160"/>
      <c r="AJ157" s="160"/>
      <c r="AK157" s="160"/>
      <c r="AL157" s="160"/>
      <c r="AM157" s="160"/>
      <c r="AN157" s="160"/>
      <c r="AO157" s="160"/>
      <c r="AP157" s="160"/>
      <c r="AQ157" s="160"/>
      <c r="AR157" s="160"/>
      <c r="AS157" s="160"/>
      <c r="AT157" s="160"/>
      <c r="AU157" s="160"/>
      <c r="AV157" s="160"/>
      <c r="AW157" s="160"/>
      <c r="AX157" s="160"/>
      <c r="AY157" s="160"/>
      <c r="AZ157" s="160"/>
      <c r="BA157" s="160"/>
      <c r="BB157" s="160"/>
      <c r="BC157" s="160"/>
      <c r="BD157" s="160"/>
      <c r="BE157" s="160"/>
      <c r="BF157" s="160"/>
      <c r="BG157" s="160"/>
      <c r="BH157" s="160"/>
      <c r="BI157" s="160"/>
      <c r="BJ157" s="160"/>
      <c r="BK157" s="160"/>
      <c r="BL157" s="160"/>
      <c r="BM157" s="160"/>
      <c r="BN157" s="160"/>
      <c r="BO157" s="160"/>
      <c r="BP157" s="160"/>
      <c r="BQ157" s="160"/>
      <c r="BR157" s="160"/>
      <c r="BS157" s="160"/>
      <c r="BT157" s="160"/>
      <c r="BU157" s="160"/>
      <c r="BV157" s="160"/>
      <c r="BW157" s="160"/>
      <c r="BX157" s="160"/>
      <c r="BY157" s="160"/>
      <c r="BZ157" s="160"/>
      <c r="CA157" s="160"/>
      <c r="CB157" s="160"/>
      <c r="CC157" s="160"/>
      <c r="CD157" s="160"/>
      <c r="CE157" s="160"/>
      <c r="CF157" s="160"/>
      <c r="CG157" s="160"/>
      <c r="CH157" s="160"/>
      <c r="CI157" s="160"/>
      <c r="CJ157" s="160"/>
      <c r="CK157" s="160"/>
      <c r="CL157" s="160"/>
      <c r="CM157" s="160"/>
      <c r="CN157" s="160"/>
      <c r="CO157" s="160"/>
      <c r="CP157" s="160"/>
      <c r="CQ157" s="160"/>
      <c r="CR157" s="160"/>
      <c r="CS157" s="160"/>
      <c r="CT157" s="160"/>
      <c r="CU157" s="160"/>
      <c r="CV157" s="160"/>
      <c r="CW157" s="160"/>
      <c r="CX157" s="160"/>
      <c r="CY157" s="160"/>
      <c r="CZ157" s="160"/>
      <c r="DA157" s="160"/>
      <c r="DB157" s="160"/>
      <c r="DC157" s="160"/>
      <c r="DD157" s="160"/>
      <c r="DE157" s="160"/>
      <c r="DF157" s="160"/>
      <c r="DG157" s="160"/>
      <c r="DH157" s="160"/>
      <c r="DI157" s="160"/>
      <c r="DJ157" s="160"/>
      <c r="DK157" s="160"/>
      <c r="DL157" s="160"/>
      <c r="DM157" s="160"/>
      <c r="DN157" s="160"/>
      <c r="DO157" s="160"/>
      <c r="DP157" s="160"/>
      <c r="DQ157" s="160"/>
      <c r="DR157" s="160"/>
      <c r="DS157" s="160"/>
      <c r="DT157" s="160"/>
      <c r="DU157" s="160"/>
      <c r="DV157" s="160"/>
      <c r="DW157" s="160"/>
      <c r="DX157" s="160"/>
      <c r="DY157" s="160"/>
      <c r="DZ157" s="160"/>
      <c r="EA157" s="160"/>
      <c r="EB157" s="160"/>
      <c r="EC157" s="160"/>
      <c r="ED157" s="160"/>
      <c r="EE157" s="160"/>
      <c r="EF157" s="160"/>
      <c r="EG157" s="160"/>
      <c r="EH157" s="160"/>
      <c r="EI157" s="160"/>
      <c r="EJ157" s="160"/>
      <c r="EK157" s="160"/>
      <c r="EL157" s="160"/>
      <c r="EM157" s="160"/>
      <c r="EN157" s="160"/>
      <c r="EO157" s="160"/>
      <c r="EP157" s="160"/>
      <c r="EQ157" s="160"/>
      <c r="ER157" s="160"/>
      <c r="ES157" s="160"/>
      <c r="ET157" s="160"/>
      <c r="EU157" s="160"/>
      <c r="EV157" s="160"/>
      <c r="EW157" s="160"/>
      <c r="EX157" s="160"/>
      <c r="EY157" s="160"/>
      <c r="EZ157" s="160"/>
      <c r="FA157" s="160"/>
      <c r="FB157" s="160"/>
      <c r="FC157" s="160"/>
      <c r="FD157" s="160"/>
      <c r="FE157" s="160"/>
      <c r="FF157" s="160"/>
      <c r="FG157" s="160"/>
      <c r="FH157" s="160"/>
      <c r="FI157" s="160"/>
      <c r="FJ157" s="160"/>
      <c r="FK157" s="160"/>
      <c r="FL157" s="160"/>
      <c r="FM157" s="160"/>
      <c r="FN157" s="160"/>
      <c r="FO157" s="160"/>
      <c r="FP157" s="160"/>
      <c r="FQ157" s="160"/>
      <c r="FR157" s="160"/>
      <c r="FS157" s="160"/>
      <c r="FT157" s="160"/>
      <c r="FU157" s="160"/>
      <c r="FV157" s="160"/>
      <c r="FW157" s="160"/>
      <c r="FX157" s="160"/>
      <c r="FY157" s="160"/>
      <c r="FZ157" s="160"/>
      <c r="GA157" s="160"/>
      <c r="GB157" s="160"/>
      <c r="GC157" s="160"/>
      <c r="GD157" s="160"/>
      <c r="GE157" s="160"/>
      <c r="GF157" s="160"/>
      <c r="GG157" s="160"/>
      <c r="GH157" s="160"/>
      <c r="GI157" s="160"/>
      <c r="GJ157" s="160"/>
      <c r="GK157" s="160"/>
      <c r="GL157" s="160"/>
      <c r="GM157" s="160"/>
      <c r="GN157" s="160"/>
      <c r="GO157" s="160"/>
      <c r="GP157" s="160"/>
      <c r="GQ157" s="160"/>
      <c r="GR157" s="160"/>
      <c r="GS157" s="160"/>
      <c r="GT157" s="160"/>
      <c r="GU157" s="160"/>
      <c r="GV157" s="160"/>
      <c r="GW157" s="160"/>
      <c r="GX157" s="160"/>
      <c r="GY157" s="160"/>
      <c r="GZ157" s="160"/>
      <c r="HA157" s="160"/>
      <c r="HB157" s="160"/>
      <c r="HC157" s="160"/>
      <c r="HD157" s="160"/>
      <c r="HE157" s="160"/>
      <c r="HF157" s="160"/>
      <c r="HG157" s="160"/>
      <c r="HH157" s="160"/>
      <c r="HI157" s="160"/>
      <c r="HJ157" s="160"/>
      <c r="HK157" s="160"/>
      <c r="HL157" s="160"/>
      <c r="HM157" s="160"/>
      <c r="HN157" s="160"/>
      <c r="HO157" s="160"/>
      <c r="HP157" s="160"/>
      <c r="HQ157" s="160"/>
      <c r="HR157" s="160"/>
      <c r="HS157" s="160"/>
      <c r="HT157" s="160"/>
      <c r="HU157" s="160"/>
      <c r="HV157" s="160"/>
      <c r="HW157" s="160"/>
      <c r="HX157" s="160"/>
      <c r="HY157" s="160"/>
      <c r="HZ157" s="160"/>
      <c r="IA157" s="160"/>
      <c r="IB157" s="160"/>
      <c r="IC157" s="160"/>
      <c r="ID157" s="160"/>
      <c r="IE157" s="160"/>
      <c r="IF157" s="160"/>
      <c r="IG157" s="160"/>
      <c r="IH157" s="160"/>
      <c r="II157" s="160"/>
      <c r="IJ157" s="160"/>
      <c r="IK157" s="160"/>
      <c r="IL157" s="160"/>
      <c r="IM157" s="160"/>
      <c r="IN157" s="160"/>
      <c r="IO157" s="160"/>
      <c r="IP157" s="160"/>
      <c r="IQ157" s="160"/>
      <c r="IR157" s="160"/>
      <c r="IS157" s="160"/>
      <c r="IT157" s="160"/>
      <c r="IU157" s="160"/>
      <c r="IV157" s="160"/>
      <c r="IW157" s="160"/>
      <c r="IX157" s="160"/>
      <c r="IY157" s="160"/>
      <c r="IZ157" s="160"/>
      <c r="JA157" s="160"/>
      <c r="JB157" s="160"/>
      <c r="JC157" s="160"/>
      <c r="JD157" s="160"/>
      <c r="JE157" s="160"/>
      <c r="JF157" s="160"/>
      <c r="JG157" s="160"/>
      <c r="JH157" s="160"/>
      <c r="JI157" s="160"/>
      <c r="JJ157" s="160"/>
      <c r="JK157" s="160"/>
      <c r="JL157" s="160"/>
      <c r="JM157" s="160"/>
      <c r="JN157" s="160"/>
      <c r="JO157" s="160"/>
      <c r="JP157" s="160"/>
      <c r="JQ157" s="160"/>
      <c r="JR157" s="160"/>
      <c r="JS157" s="160"/>
      <c r="JT157" s="160"/>
      <c r="JU157" s="160"/>
      <c r="JV157" s="160"/>
      <c r="JW157" s="160"/>
      <c r="JX157" s="160"/>
      <c r="JY157" s="160"/>
      <c r="JZ157" s="160"/>
      <c r="KA157" s="160"/>
      <c r="KB157" s="160"/>
      <c r="KC157" s="160"/>
      <c r="KD157" s="160"/>
      <c r="KE157" s="160"/>
      <c r="KF157" s="160"/>
      <c r="KG157" s="160"/>
      <c r="KH157" s="160"/>
      <c r="KI157" s="160"/>
      <c r="KJ157" s="160"/>
      <c r="KK157" s="160"/>
      <c r="KL157" s="160"/>
      <c r="KM157" s="160"/>
      <c r="KN157" s="160"/>
      <c r="KO157" s="160"/>
      <c r="KP157" s="160"/>
      <c r="KQ157" s="160"/>
      <c r="KR157" s="160"/>
      <c r="KS157" s="160"/>
      <c r="KT157" s="160"/>
      <c r="KU157" s="160"/>
      <c r="KV157" s="160"/>
      <c r="KW157" s="160"/>
      <c r="KX157" s="160"/>
      <c r="KY157" s="160"/>
      <c r="KZ157" s="160"/>
      <c r="LA157" s="160"/>
      <c r="LB157" s="160"/>
      <c r="LC157" s="160"/>
      <c r="LD157" s="160"/>
      <c r="LE157" s="160"/>
      <c r="LF157" s="160"/>
      <c r="LG157" s="160"/>
      <c r="LH157" s="160"/>
      <c r="LI157" s="160"/>
      <c r="LJ157" s="160"/>
      <c r="LK157" s="160"/>
      <c r="LL157" s="160"/>
      <c r="LM157" s="160"/>
      <c r="LN157" s="160"/>
      <c r="LO157" s="160"/>
      <c r="LP157" s="160"/>
      <c r="LQ157" s="160"/>
      <c r="LR157" s="160"/>
      <c r="LS157" s="160"/>
      <c r="LT157" s="160"/>
      <c r="LU157" s="160"/>
      <c r="LV157" s="160"/>
      <c r="LW157" s="160"/>
      <c r="LX157" s="160"/>
      <c r="LY157" s="160"/>
      <c r="LZ157" s="160"/>
      <c r="MA157" s="160"/>
      <c r="MB157" s="160"/>
      <c r="MC157" s="160"/>
      <c r="MD157" s="160"/>
      <c r="ME157" s="160"/>
      <c r="MF157" s="160"/>
      <c r="MG157" s="160"/>
      <c r="MH157" s="160"/>
      <c r="MI157" s="160"/>
      <c r="MJ157" s="160"/>
      <c r="MK157" s="160"/>
      <c r="ML157" s="160"/>
      <c r="MM157" s="160"/>
      <c r="MN157" s="160"/>
      <c r="MO157" s="160"/>
      <c r="MP157" s="160"/>
      <c r="MQ157" s="160"/>
      <c r="MR157" s="160"/>
      <c r="MS157" s="160"/>
      <c r="MT157" s="160"/>
      <c r="MU157" s="160"/>
      <c r="MV157" s="160"/>
      <c r="MW157" s="160"/>
      <c r="MX157" s="160"/>
      <c r="MY157" s="160"/>
      <c r="MZ157" s="160"/>
      <c r="NA157" s="160"/>
      <c r="NB157" s="160"/>
      <c r="NC157" s="160"/>
      <c r="ND157" s="160"/>
      <c r="NE157" s="160"/>
      <c r="NF157" s="160"/>
      <c r="NG157" s="160"/>
      <c r="NH157" s="160"/>
      <c r="NI157" s="160"/>
      <c r="NJ157" s="160"/>
      <c r="NK157" s="160"/>
      <c r="NL157" s="160"/>
      <c r="NM157" s="160"/>
      <c r="NN157" s="160"/>
      <c r="NO157" s="160"/>
      <c r="NP157" s="160"/>
      <c r="NQ157" s="160"/>
      <c r="NR157" s="160"/>
      <c r="NS157" s="160"/>
      <c r="NT157" s="160"/>
      <c r="NU157" s="160"/>
      <c r="NV157" s="160"/>
      <c r="NW157" s="160"/>
      <c r="NX157" s="160"/>
      <c r="NY157" s="160"/>
      <c r="NZ157" s="160"/>
      <c r="OA157" s="160"/>
      <c r="OB157" s="160"/>
      <c r="OC157" s="160"/>
      <c r="OD157" s="160"/>
      <c r="OE157" s="160"/>
      <c r="OF157" s="160"/>
      <c r="OG157" s="160"/>
      <c r="OH157" s="160"/>
      <c r="OI157" s="160"/>
      <c r="OJ157" s="160"/>
      <c r="OK157" s="160"/>
      <c r="OL157" s="160"/>
      <c r="OM157" s="160"/>
      <c r="ON157" s="160"/>
      <c r="OO157" s="160"/>
      <c r="OP157" s="160"/>
      <c r="OQ157" s="160"/>
      <c r="OR157" s="160"/>
      <c r="OS157" s="160"/>
      <c r="OT157" s="160"/>
      <c r="OU157" s="160"/>
      <c r="OV157" s="160"/>
      <c r="OW157" s="160"/>
      <c r="OX157" s="160"/>
      <c r="OY157" s="160"/>
      <c r="OZ157" s="160"/>
      <c r="PA157" s="160"/>
      <c r="PB157" s="160"/>
      <c r="PC157" s="160"/>
      <c r="PD157" s="160"/>
      <c r="PE157" s="160"/>
      <c r="PF157" s="160"/>
      <c r="PG157" s="160"/>
      <c r="PH157" s="160"/>
      <c r="PI157" s="160"/>
      <c r="PJ157" s="160"/>
      <c r="PK157" s="160"/>
      <c r="PL157" s="160"/>
      <c r="PM157" s="160"/>
      <c r="PN157" s="160"/>
      <c r="PO157" s="160"/>
      <c r="PP157" s="160"/>
      <c r="PQ157" s="160"/>
      <c r="PR157" s="160"/>
      <c r="PS157" s="160"/>
      <c r="PT157" s="160"/>
      <c r="PU157" s="160"/>
      <c r="PV157" s="160"/>
      <c r="PW157" s="160"/>
      <c r="PX157" s="160"/>
      <c r="PY157" s="160"/>
      <c r="PZ157" s="160"/>
      <c r="QA157" s="160"/>
      <c r="QB157" s="160"/>
      <c r="QC157" s="160"/>
      <c r="QD157" s="160"/>
      <c r="QE157" s="160"/>
      <c r="QF157" s="160"/>
      <c r="QG157" s="160"/>
      <c r="QH157" s="160"/>
      <c r="QI157" s="160"/>
      <c r="QJ157" s="160"/>
      <c r="QK157" s="160"/>
      <c r="QL157" s="160"/>
      <c r="QM157" s="160"/>
      <c r="QN157" s="160"/>
      <c r="QO157" s="160"/>
      <c r="QP157" s="160"/>
      <c r="QQ157" s="160"/>
      <c r="QR157" s="160"/>
      <c r="QS157" s="160"/>
      <c r="QT157" s="160"/>
      <c r="QU157" s="160"/>
      <c r="QV157" s="160"/>
      <c r="QW157" s="160"/>
      <c r="QX157" s="160"/>
      <c r="QY157" s="160"/>
      <c r="QZ157" s="160"/>
      <c r="RA157" s="160"/>
      <c r="RB157" s="160"/>
      <c r="RC157" s="160"/>
      <c r="RD157" s="160"/>
      <c r="RE157" s="160"/>
      <c r="RF157" s="160"/>
      <c r="RG157" s="160"/>
      <c r="RH157" s="160"/>
      <c r="RI157" s="160"/>
      <c r="RJ157" s="160"/>
      <c r="RK157" s="160"/>
      <c r="RL157" s="160"/>
      <c r="RM157" s="160"/>
      <c r="RN157" s="160"/>
      <c r="RO157" s="160"/>
      <c r="RP157" s="160"/>
      <c r="RQ157" s="160"/>
      <c r="RR157" s="160"/>
      <c r="RS157" s="160"/>
      <c r="RT157" s="160"/>
      <c r="RU157" s="160"/>
      <c r="RV157" s="160"/>
      <c r="RW157" s="160"/>
      <c r="RX157" s="160"/>
      <c r="RY157" s="160"/>
      <c r="RZ157" s="160"/>
      <c r="SA157" s="160"/>
      <c r="SB157" s="160"/>
      <c r="SC157" s="160"/>
      <c r="SD157" s="160"/>
      <c r="SE157" s="160"/>
      <c r="SF157" s="160"/>
      <c r="SG157" s="160"/>
      <c r="SH157" s="160"/>
      <c r="SI157" s="160"/>
      <c r="SJ157" s="160"/>
      <c r="SK157" s="160"/>
      <c r="SL157" s="160"/>
      <c r="SM157" s="160"/>
      <c r="SN157" s="160"/>
      <c r="SO157" s="160"/>
      <c r="SP157" s="160"/>
      <c r="SQ157" s="160"/>
      <c r="SR157" s="160"/>
      <c r="SS157" s="160"/>
      <c r="ST157" s="160"/>
      <c r="SU157" s="160"/>
      <c r="SV157" s="160"/>
      <c r="SW157" s="160"/>
      <c r="SX157" s="160"/>
      <c r="SY157" s="160"/>
      <c r="SZ157" s="160"/>
      <c r="TA157" s="160"/>
      <c r="TB157" s="160"/>
      <c r="TC157" s="160"/>
      <c r="TD157" s="160"/>
      <c r="TE157" s="160"/>
      <c r="TF157" s="160"/>
    </row>
    <row r="158" spans="1:526">
      <c r="A158" s="160"/>
      <c r="B158" s="160"/>
      <c r="C158" s="160"/>
      <c r="D158" s="160"/>
      <c r="E158" s="160"/>
      <c r="F158" s="160"/>
      <c r="G158" s="160"/>
      <c r="H158" s="160"/>
      <c r="I158" s="160"/>
      <c r="J158" s="160"/>
      <c r="K158" s="160"/>
      <c r="L158" s="160"/>
      <c r="M158" s="160"/>
      <c r="N158" s="160"/>
      <c r="O158" s="160"/>
      <c r="P158" s="160"/>
      <c r="Q158" s="160"/>
      <c r="R158" s="160"/>
      <c r="S158" s="160"/>
      <c r="T158" s="160"/>
      <c r="U158" s="160"/>
      <c r="V158" s="160"/>
      <c r="W158" s="160"/>
      <c r="X158" s="160"/>
      <c r="Y158" s="160"/>
      <c r="Z158" s="160"/>
      <c r="AA158" s="160"/>
      <c r="AB158" s="160"/>
      <c r="AC158" s="160"/>
      <c r="AD158" s="160"/>
      <c r="AE158" s="160"/>
      <c r="AF158" s="160"/>
      <c r="AG158" s="160"/>
      <c r="AH158" s="160"/>
      <c r="AI158" s="160"/>
      <c r="AJ158" s="160"/>
      <c r="AK158" s="160"/>
      <c r="AL158" s="160"/>
      <c r="AM158" s="160"/>
      <c r="AN158" s="160"/>
      <c r="AO158" s="160"/>
      <c r="AP158" s="160"/>
      <c r="AQ158" s="160"/>
      <c r="AR158" s="160"/>
      <c r="AS158" s="160"/>
      <c r="AT158" s="160"/>
      <c r="AU158" s="160"/>
      <c r="AV158" s="160"/>
      <c r="AW158" s="160"/>
      <c r="AX158" s="160"/>
      <c r="AY158" s="160"/>
      <c r="AZ158" s="160"/>
      <c r="BA158" s="160"/>
      <c r="BB158" s="160"/>
      <c r="BC158" s="160"/>
      <c r="BD158" s="160"/>
      <c r="BE158" s="160"/>
      <c r="BF158" s="160"/>
      <c r="BG158" s="160"/>
      <c r="BH158" s="160"/>
      <c r="BI158" s="160"/>
      <c r="BJ158" s="160"/>
      <c r="BK158" s="160"/>
      <c r="BL158" s="160"/>
      <c r="BM158" s="160"/>
      <c r="BN158" s="160"/>
      <c r="BO158" s="160"/>
      <c r="BP158" s="160"/>
      <c r="BQ158" s="160"/>
      <c r="BR158" s="160"/>
      <c r="BS158" s="160"/>
      <c r="BT158" s="160"/>
      <c r="BU158" s="160"/>
      <c r="BV158" s="160"/>
      <c r="BW158" s="160"/>
      <c r="BX158" s="160"/>
      <c r="BY158" s="160"/>
      <c r="BZ158" s="160"/>
      <c r="CA158" s="160"/>
      <c r="CB158" s="160"/>
      <c r="CC158" s="160"/>
      <c r="CD158" s="160"/>
      <c r="CE158" s="160"/>
      <c r="CF158" s="160"/>
      <c r="CG158" s="160"/>
      <c r="CH158" s="160"/>
      <c r="CI158" s="160"/>
      <c r="CJ158" s="160"/>
      <c r="CK158" s="160"/>
      <c r="CL158" s="160"/>
      <c r="CM158" s="160"/>
      <c r="CN158" s="160"/>
      <c r="CO158" s="160"/>
      <c r="CP158" s="160"/>
      <c r="CQ158" s="160"/>
      <c r="CR158" s="160"/>
      <c r="CS158" s="160"/>
      <c r="CT158" s="160"/>
      <c r="CU158" s="160"/>
      <c r="CV158" s="160"/>
      <c r="CW158" s="160"/>
      <c r="CX158" s="160"/>
      <c r="CY158" s="160"/>
      <c r="CZ158" s="160"/>
      <c r="DA158" s="160"/>
      <c r="DB158" s="160"/>
      <c r="DC158" s="160"/>
      <c r="DD158" s="160"/>
      <c r="DE158" s="160"/>
      <c r="DF158" s="160"/>
      <c r="DG158" s="160"/>
      <c r="DH158" s="160"/>
      <c r="DI158" s="160"/>
      <c r="DJ158" s="160"/>
      <c r="DK158" s="160"/>
      <c r="DL158" s="160"/>
      <c r="DM158" s="160"/>
      <c r="DN158" s="160"/>
      <c r="DO158" s="160"/>
      <c r="DP158" s="160"/>
      <c r="DQ158" s="160"/>
      <c r="DR158" s="160"/>
      <c r="DS158" s="160"/>
      <c r="DT158" s="160"/>
      <c r="DU158" s="160"/>
      <c r="DV158" s="160"/>
      <c r="DW158" s="160"/>
      <c r="DX158" s="160"/>
      <c r="DY158" s="160"/>
      <c r="DZ158" s="160"/>
      <c r="EA158" s="160"/>
      <c r="EB158" s="160"/>
      <c r="EC158" s="160"/>
      <c r="ED158" s="160"/>
      <c r="EE158" s="160"/>
      <c r="EF158" s="160"/>
      <c r="EG158" s="160"/>
      <c r="EH158" s="160"/>
      <c r="EI158" s="160"/>
      <c r="EJ158" s="160"/>
      <c r="EK158" s="160"/>
      <c r="EL158" s="160"/>
      <c r="EM158" s="160"/>
      <c r="EN158" s="160"/>
      <c r="EO158" s="160"/>
      <c r="EP158" s="160"/>
      <c r="EQ158" s="160"/>
      <c r="ER158" s="160"/>
      <c r="ES158" s="160"/>
      <c r="ET158" s="160"/>
      <c r="EU158" s="160"/>
      <c r="EV158" s="160"/>
      <c r="EW158" s="160"/>
      <c r="EX158" s="160"/>
      <c r="EY158" s="160"/>
      <c r="EZ158" s="160"/>
      <c r="FA158" s="160"/>
      <c r="FB158" s="160"/>
      <c r="FC158" s="160"/>
      <c r="FD158" s="160"/>
      <c r="FE158" s="160"/>
      <c r="FF158" s="160"/>
      <c r="FG158" s="160"/>
      <c r="FH158" s="160"/>
      <c r="FI158" s="160"/>
      <c r="FJ158" s="160"/>
      <c r="FK158" s="160"/>
      <c r="FL158" s="160"/>
      <c r="FM158" s="160"/>
      <c r="FN158" s="160"/>
      <c r="FO158" s="160"/>
      <c r="FP158" s="160"/>
      <c r="FQ158" s="160"/>
      <c r="FR158" s="160"/>
      <c r="FS158" s="160"/>
      <c r="FT158" s="160"/>
      <c r="FU158" s="160"/>
      <c r="FV158" s="160"/>
      <c r="FW158" s="160"/>
      <c r="FX158" s="160"/>
      <c r="FY158" s="160"/>
      <c r="FZ158" s="160"/>
      <c r="GA158" s="160"/>
      <c r="GB158" s="160"/>
      <c r="GC158" s="160"/>
      <c r="GD158" s="160"/>
      <c r="GE158" s="160"/>
      <c r="GF158" s="160"/>
      <c r="GG158" s="160"/>
      <c r="GH158" s="160"/>
      <c r="GI158" s="160"/>
      <c r="GJ158" s="160"/>
      <c r="GK158" s="160"/>
      <c r="GL158" s="160"/>
      <c r="GM158" s="160"/>
      <c r="GN158" s="160"/>
      <c r="GO158" s="160"/>
      <c r="GP158" s="160"/>
      <c r="GQ158" s="160"/>
      <c r="GR158" s="160"/>
      <c r="GS158" s="160"/>
      <c r="GT158" s="160"/>
      <c r="GU158" s="160"/>
      <c r="GV158" s="160"/>
      <c r="GW158" s="160"/>
      <c r="GX158" s="160"/>
      <c r="GY158" s="160"/>
      <c r="GZ158" s="160"/>
      <c r="HA158" s="160"/>
      <c r="HB158" s="160"/>
      <c r="HC158" s="160"/>
      <c r="HD158" s="160"/>
      <c r="HE158" s="160"/>
      <c r="HF158" s="160"/>
      <c r="HG158" s="160"/>
      <c r="HH158" s="160"/>
      <c r="HI158" s="160"/>
      <c r="HJ158" s="160"/>
      <c r="HK158" s="160"/>
      <c r="HL158" s="160"/>
      <c r="HM158" s="160"/>
      <c r="HN158" s="160"/>
      <c r="HO158" s="160"/>
      <c r="HP158" s="160"/>
      <c r="HQ158" s="160"/>
      <c r="HR158" s="160"/>
      <c r="HS158" s="160"/>
      <c r="HT158" s="160"/>
      <c r="HU158" s="160"/>
      <c r="HV158" s="160"/>
      <c r="HW158" s="160"/>
      <c r="HX158" s="160"/>
      <c r="HY158" s="160"/>
      <c r="HZ158" s="160"/>
      <c r="IA158" s="160"/>
      <c r="IB158" s="160"/>
      <c r="IC158" s="160"/>
      <c r="ID158" s="160"/>
      <c r="IE158" s="160"/>
      <c r="IF158" s="160"/>
      <c r="IG158" s="160"/>
      <c r="IH158" s="160"/>
      <c r="II158" s="160"/>
      <c r="IJ158" s="160"/>
      <c r="IK158" s="160"/>
      <c r="IL158" s="160"/>
      <c r="IM158" s="160"/>
      <c r="IN158" s="160"/>
      <c r="IO158" s="160"/>
      <c r="IP158" s="160"/>
      <c r="IQ158" s="160"/>
      <c r="IR158" s="160"/>
      <c r="IS158" s="160"/>
      <c r="IT158" s="160"/>
      <c r="IU158" s="160"/>
      <c r="IV158" s="160"/>
      <c r="IW158" s="160"/>
      <c r="IX158" s="160"/>
      <c r="IY158" s="160"/>
      <c r="IZ158" s="160"/>
      <c r="JA158" s="160"/>
      <c r="JB158" s="160"/>
      <c r="JC158" s="160"/>
      <c r="JD158" s="160"/>
      <c r="JE158" s="160"/>
      <c r="JF158" s="160"/>
      <c r="JG158" s="160"/>
      <c r="JH158" s="160"/>
      <c r="JI158" s="160"/>
      <c r="JJ158" s="160"/>
      <c r="JK158" s="160"/>
      <c r="JL158" s="160"/>
      <c r="JM158" s="160"/>
      <c r="JN158" s="160"/>
      <c r="JO158" s="160"/>
      <c r="JP158" s="160"/>
      <c r="JQ158" s="160"/>
      <c r="JR158" s="160"/>
      <c r="JS158" s="160"/>
      <c r="JT158" s="160"/>
      <c r="JU158" s="160"/>
      <c r="JV158" s="160"/>
      <c r="JW158" s="160"/>
      <c r="JX158" s="160"/>
      <c r="JY158" s="160"/>
      <c r="JZ158" s="160"/>
      <c r="KA158" s="160"/>
      <c r="KB158" s="160"/>
      <c r="KC158" s="160"/>
      <c r="KD158" s="160"/>
      <c r="KE158" s="160"/>
      <c r="KF158" s="160"/>
      <c r="KG158" s="160"/>
      <c r="KH158" s="160"/>
      <c r="KI158" s="160"/>
      <c r="KJ158" s="160"/>
      <c r="KK158" s="160"/>
      <c r="KL158" s="160"/>
      <c r="KM158" s="160"/>
      <c r="KN158" s="160"/>
      <c r="KO158" s="160"/>
      <c r="KP158" s="160"/>
      <c r="KQ158" s="160"/>
      <c r="KR158" s="160"/>
      <c r="KS158" s="160"/>
      <c r="KT158" s="160"/>
      <c r="KU158" s="160"/>
      <c r="KV158" s="160"/>
      <c r="KW158" s="160"/>
      <c r="KX158" s="160"/>
      <c r="KY158" s="160"/>
      <c r="KZ158" s="160"/>
      <c r="LA158" s="160"/>
      <c r="LB158" s="160"/>
      <c r="LC158" s="160"/>
      <c r="LD158" s="160"/>
      <c r="LE158" s="160"/>
      <c r="LF158" s="160"/>
      <c r="LG158" s="160"/>
      <c r="LH158" s="160"/>
      <c r="LI158" s="160"/>
      <c r="LJ158" s="160"/>
      <c r="LK158" s="160"/>
      <c r="LL158" s="160"/>
      <c r="LM158" s="160"/>
      <c r="LN158" s="160"/>
      <c r="LO158" s="160"/>
      <c r="LP158" s="160"/>
      <c r="LQ158" s="160"/>
      <c r="LR158" s="160"/>
      <c r="LS158" s="160"/>
      <c r="LT158" s="160"/>
      <c r="LU158" s="160"/>
      <c r="LV158" s="160"/>
      <c r="LW158" s="160"/>
      <c r="LX158" s="160"/>
      <c r="LY158" s="160"/>
      <c r="LZ158" s="160"/>
      <c r="MA158" s="160"/>
      <c r="MB158" s="160"/>
      <c r="MC158" s="160"/>
      <c r="MD158" s="160"/>
      <c r="ME158" s="160"/>
      <c r="MF158" s="160"/>
      <c r="MG158" s="160"/>
      <c r="MH158" s="160"/>
      <c r="MI158" s="160"/>
      <c r="MJ158" s="160"/>
      <c r="MK158" s="160"/>
      <c r="ML158" s="160"/>
      <c r="MM158" s="160"/>
      <c r="MN158" s="160"/>
      <c r="MO158" s="160"/>
      <c r="MP158" s="160"/>
      <c r="MQ158" s="160"/>
      <c r="MR158" s="160"/>
      <c r="MS158" s="160"/>
      <c r="MT158" s="160"/>
      <c r="MU158" s="160"/>
      <c r="MV158" s="160"/>
      <c r="MW158" s="160"/>
      <c r="MX158" s="160"/>
      <c r="MY158" s="160"/>
      <c r="MZ158" s="160"/>
      <c r="NA158" s="160"/>
      <c r="NB158" s="160"/>
      <c r="NC158" s="160"/>
      <c r="ND158" s="160"/>
      <c r="NE158" s="160"/>
      <c r="NF158" s="160"/>
      <c r="NG158" s="160"/>
      <c r="NH158" s="160"/>
      <c r="NI158" s="160"/>
      <c r="NJ158" s="160"/>
      <c r="NK158" s="160"/>
      <c r="NL158" s="160"/>
      <c r="NM158" s="160"/>
      <c r="NN158" s="160"/>
      <c r="NO158" s="160"/>
      <c r="NP158" s="160"/>
      <c r="NQ158" s="160"/>
      <c r="NR158" s="160"/>
      <c r="NS158" s="160"/>
      <c r="NT158" s="160"/>
      <c r="NU158" s="160"/>
      <c r="NV158" s="160"/>
      <c r="NW158" s="160"/>
      <c r="NX158" s="160"/>
      <c r="NY158" s="160"/>
      <c r="NZ158" s="160"/>
      <c r="OA158" s="160"/>
      <c r="OB158" s="160"/>
      <c r="OC158" s="160"/>
      <c r="OD158" s="160"/>
      <c r="OE158" s="160"/>
      <c r="OF158" s="160"/>
      <c r="OG158" s="160"/>
      <c r="OH158" s="160"/>
      <c r="OI158" s="160"/>
      <c r="OJ158" s="160"/>
      <c r="OK158" s="160"/>
      <c r="OL158" s="160"/>
      <c r="OM158" s="160"/>
      <c r="ON158" s="160"/>
      <c r="OO158" s="160"/>
      <c r="OP158" s="160"/>
      <c r="OQ158" s="160"/>
      <c r="OR158" s="160"/>
      <c r="OS158" s="160"/>
      <c r="OT158" s="160"/>
      <c r="OU158" s="160"/>
      <c r="OV158" s="160"/>
      <c r="OW158" s="160"/>
      <c r="OX158" s="160"/>
      <c r="OY158" s="160"/>
      <c r="OZ158" s="160"/>
      <c r="PA158" s="160"/>
      <c r="PB158" s="160"/>
      <c r="PC158" s="160"/>
      <c r="PD158" s="160"/>
      <c r="PE158" s="160"/>
      <c r="PF158" s="160"/>
      <c r="PG158" s="160"/>
      <c r="PH158" s="160"/>
      <c r="PI158" s="160"/>
      <c r="PJ158" s="160"/>
      <c r="PK158" s="160"/>
      <c r="PL158" s="160"/>
      <c r="PM158" s="160"/>
      <c r="PN158" s="160"/>
      <c r="PO158" s="160"/>
      <c r="PP158" s="160"/>
      <c r="PQ158" s="160"/>
      <c r="PR158" s="160"/>
      <c r="PS158" s="160"/>
      <c r="PT158" s="160"/>
      <c r="PU158" s="160"/>
      <c r="PV158" s="160"/>
      <c r="PW158" s="160"/>
      <c r="PX158" s="160"/>
      <c r="PY158" s="160"/>
      <c r="PZ158" s="160"/>
      <c r="QA158" s="160"/>
      <c r="QB158" s="160"/>
      <c r="QC158" s="160"/>
      <c r="QD158" s="160"/>
      <c r="QE158" s="160"/>
      <c r="QF158" s="160"/>
      <c r="QG158" s="160"/>
      <c r="QH158" s="160"/>
      <c r="QI158" s="160"/>
      <c r="QJ158" s="160"/>
      <c r="QK158" s="160"/>
      <c r="QL158" s="160"/>
      <c r="QM158" s="160"/>
      <c r="QN158" s="160"/>
      <c r="QO158" s="160"/>
      <c r="QP158" s="160"/>
      <c r="QQ158" s="160"/>
      <c r="QR158" s="160"/>
      <c r="QS158" s="160"/>
      <c r="QT158" s="160"/>
      <c r="QU158" s="160"/>
      <c r="QV158" s="160"/>
      <c r="QW158" s="160"/>
      <c r="QX158" s="160"/>
      <c r="QY158" s="160"/>
      <c r="QZ158" s="160"/>
      <c r="RA158" s="160"/>
      <c r="RB158" s="160"/>
      <c r="RC158" s="160"/>
      <c r="RD158" s="160"/>
      <c r="RE158" s="160"/>
      <c r="RF158" s="160"/>
      <c r="RG158" s="160"/>
      <c r="RH158" s="160"/>
      <c r="RI158" s="160"/>
      <c r="RJ158" s="160"/>
      <c r="RK158" s="160"/>
      <c r="RL158" s="160"/>
      <c r="RM158" s="160"/>
      <c r="RN158" s="160"/>
      <c r="RO158" s="160"/>
      <c r="RP158" s="160"/>
      <c r="RQ158" s="160"/>
      <c r="RR158" s="160"/>
      <c r="RS158" s="160"/>
      <c r="RT158" s="160"/>
      <c r="RU158" s="160"/>
      <c r="RV158" s="160"/>
      <c r="RW158" s="160"/>
      <c r="RX158" s="160"/>
      <c r="RY158" s="160"/>
      <c r="RZ158" s="160"/>
      <c r="SA158" s="160"/>
      <c r="SB158" s="160"/>
      <c r="SC158" s="160"/>
      <c r="SD158" s="160"/>
      <c r="SE158" s="160"/>
      <c r="SF158" s="160"/>
      <c r="SG158" s="160"/>
      <c r="SH158" s="160"/>
      <c r="SI158" s="160"/>
      <c r="SJ158" s="160"/>
      <c r="SK158" s="160"/>
      <c r="SL158" s="160"/>
      <c r="SM158" s="160"/>
      <c r="SN158" s="160"/>
      <c r="SO158" s="160"/>
      <c r="SP158" s="160"/>
      <c r="SQ158" s="160"/>
      <c r="SR158" s="160"/>
      <c r="SS158" s="160"/>
      <c r="ST158" s="160"/>
      <c r="SU158" s="160"/>
      <c r="SV158" s="160"/>
      <c r="SW158" s="160"/>
      <c r="SX158" s="160"/>
      <c r="SY158" s="160"/>
      <c r="SZ158" s="160"/>
      <c r="TA158" s="160"/>
      <c r="TB158" s="160"/>
      <c r="TC158" s="160"/>
      <c r="TD158" s="160"/>
      <c r="TE158" s="160"/>
      <c r="TF158" s="160"/>
    </row>
    <row r="159" spans="1:526">
      <c r="A159" s="160"/>
      <c r="B159" s="160"/>
      <c r="C159" s="160"/>
      <c r="D159" s="160"/>
      <c r="E159" s="160"/>
      <c r="F159" s="160"/>
      <c r="G159" s="160"/>
      <c r="H159" s="160"/>
      <c r="I159" s="160"/>
      <c r="J159" s="160"/>
      <c r="K159" s="160"/>
      <c r="L159" s="160"/>
      <c r="M159" s="160"/>
      <c r="N159" s="160"/>
      <c r="O159" s="160"/>
      <c r="P159" s="160"/>
      <c r="Q159" s="160"/>
      <c r="R159" s="160"/>
      <c r="S159" s="160"/>
      <c r="T159" s="160"/>
      <c r="U159" s="160"/>
      <c r="V159" s="160"/>
      <c r="W159" s="160"/>
      <c r="X159" s="160"/>
      <c r="Y159" s="160"/>
      <c r="Z159" s="160"/>
      <c r="AA159" s="160"/>
      <c r="AB159" s="160"/>
      <c r="AC159" s="160"/>
      <c r="AD159" s="160"/>
      <c r="AE159" s="160"/>
      <c r="AF159" s="160"/>
      <c r="AG159" s="160"/>
      <c r="AH159" s="160"/>
      <c r="AI159" s="160"/>
      <c r="AJ159" s="160"/>
      <c r="AK159" s="160"/>
      <c r="AL159" s="160"/>
      <c r="AM159" s="160"/>
      <c r="AN159" s="160"/>
      <c r="AO159" s="160"/>
      <c r="AP159" s="160"/>
      <c r="AQ159" s="160"/>
      <c r="AR159" s="160"/>
      <c r="AS159" s="160"/>
      <c r="AT159" s="160"/>
      <c r="AU159" s="160"/>
      <c r="AV159" s="160"/>
      <c r="AW159" s="160"/>
      <c r="AX159" s="160"/>
      <c r="AY159" s="160"/>
      <c r="AZ159" s="160"/>
      <c r="BA159" s="160"/>
      <c r="BB159" s="160"/>
      <c r="BC159" s="160"/>
      <c r="BD159" s="160"/>
      <c r="BE159" s="160"/>
      <c r="BF159" s="160"/>
      <c r="BG159" s="160"/>
      <c r="BH159" s="160"/>
      <c r="BI159" s="160"/>
      <c r="BJ159" s="160"/>
      <c r="BK159" s="160"/>
      <c r="BL159" s="160"/>
      <c r="BM159" s="160"/>
      <c r="BN159" s="160"/>
      <c r="BO159" s="160"/>
      <c r="BP159" s="160"/>
      <c r="BQ159" s="160"/>
      <c r="BR159" s="160"/>
      <c r="BS159" s="160"/>
      <c r="BT159" s="160"/>
      <c r="BU159" s="160"/>
      <c r="BV159" s="160"/>
      <c r="BW159" s="160"/>
      <c r="BX159" s="160"/>
      <c r="BY159" s="160"/>
      <c r="BZ159" s="160"/>
      <c r="CA159" s="160"/>
      <c r="CB159" s="160"/>
      <c r="CC159" s="160"/>
      <c r="CD159" s="160"/>
      <c r="CE159" s="160"/>
      <c r="CF159" s="160"/>
      <c r="CG159" s="160"/>
      <c r="CH159" s="160"/>
      <c r="CI159" s="160"/>
      <c r="CJ159" s="160"/>
      <c r="CK159" s="160"/>
      <c r="CL159" s="160"/>
      <c r="CM159" s="160"/>
      <c r="CN159" s="160"/>
      <c r="CO159" s="160"/>
      <c r="CP159" s="160"/>
      <c r="CQ159" s="160"/>
      <c r="CR159" s="160"/>
      <c r="CS159" s="160"/>
      <c r="CT159" s="160"/>
      <c r="CU159" s="160"/>
      <c r="CV159" s="160"/>
      <c r="CW159" s="160"/>
      <c r="CX159" s="160"/>
      <c r="CY159" s="160"/>
      <c r="CZ159" s="160"/>
      <c r="DA159" s="160"/>
      <c r="DB159" s="160"/>
      <c r="DC159" s="160"/>
      <c r="DD159" s="160"/>
      <c r="DE159" s="160"/>
      <c r="DF159" s="160"/>
      <c r="DG159" s="160"/>
      <c r="DH159" s="160"/>
      <c r="DI159" s="160"/>
      <c r="DJ159" s="160"/>
      <c r="DK159" s="160"/>
      <c r="DL159" s="160"/>
      <c r="DM159" s="160"/>
      <c r="DN159" s="160"/>
      <c r="DO159" s="160"/>
      <c r="DP159" s="160"/>
      <c r="DQ159" s="160"/>
      <c r="DR159" s="160"/>
      <c r="DS159" s="160"/>
      <c r="DT159" s="160"/>
      <c r="DU159" s="160"/>
      <c r="DV159" s="160"/>
      <c r="DW159" s="160"/>
      <c r="DX159" s="160"/>
      <c r="DY159" s="160"/>
      <c r="DZ159" s="160"/>
      <c r="EA159" s="160"/>
      <c r="EB159" s="160"/>
      <c r="EC159" s="160"/>
      <c r="ED159" s="160"/>
      <c r="EE159" s="160"/>
      <c r="EF159" s="160"/>
      <c r="EG159" s="160"/>
      <c r="EH159" s="160"/>
      <c r="EI159" s="160"/>
      <c r="EJ159" s="160"/>
      <c r="EK159" s="160"/>
      <c r="EL159" s="160"/>
      <c r="EM159" s="160"/>
      <c r="EN159" s="160"/>
      <c r="EO159" s="160"/>
      <c r="EP159" s="160"/>
      <c r="EQ159" s="160"/>
      <c r="ER159" s="160"/>
      <c r="ES159" s="160"/>
      <c r="ET159" s="160"/>
      <c r="EU159" s="160"/>
      <c r="EV159" s="160"/>
      <c r="EW159" s="160"/>
      <c r="EX159" s="160"/>
      <c r="EY159" s="160"/>
      <c r="EZ159" s="160"/>
      <c r="FA159" s="160"/>
      <c r="FB159" s="160"/>
      <c r="FC159" s="160"/>
      <c r="FD159" s="160"/>
      <c r="FE159" s="160"/>
      <c r="FF159" s="160"/>
      <c r="FG159" s="160"/>
      <c r="FH159" s="160"/>
      <c r="FI159" s="160"/>
      <c r="FJ159" s="160"/>
      <c r="FK159" s="160"/>
      <c r="FL159" s="160"/>
      <c r="FM159" s="160"/>
      <c r="FN159" s="160"/>
      <c r="FO159" s="160"/>
      <c r="FP159" s="160"/>
      <c r="FQ159" s="160"/>
      <c r="FR159" s="160"/>
      <c r="FS159" s="160"/>
      <c r="FT159" s="160"/>
      <c r="FU159" s="160"/>
      <c r="FV159" s="160"/>
      <c r="FW159" s="160"/>
      <c r="FX159" s="160"/>
      <c r="FY159" s="160"/>
      <c r="FZ159" s="160"/>
      <c r="GA159" s="160"/>
      <c r="GB159" s="160"/>
      <c r="GC159" s="160"/>
      <c r="GD159" s="160"/>
      <c r="GE159" s="160"/>
      <c r="GF159" s="160"/>
      <c r="GG159" s="160"/>
      <c r="GH159" s="160"/>
      <c r="GI159" s="160"/>
      <c r="GJ159" s="160"/>
      <c r="GK159" s="160"/>
      <c r="GL159" s="160"/>
      <c r="GM159" s="160"/>
      <c r="GN159" s="160"/>
      <c r="GO159" s="160"/>
      <c r="GP159" s="160"/>
      <c r="GQ159" s="160"/>
      <c r="GR159" s="160"/>
      <c r="GS159" s="160"/>
      <c r="GT159" s="160"/>
      <c r="GU159" s="160"/>
      <c r="GV159" s="160"/>
      <c r="GW159" s="160"/>
      <c r="GX159" s="160"/>
      <c r="GY159" s="160"/>
      <c r="GZ159" s="160"/>
      <c r="HA159" s="160"/>
      <c r="HB159" s="160"/>
      <c r="HC159" s="160"/>
      <c r="HD159" s="160"/>
      <c r="HE159" s="160"/>
      <c r="HF159" s="160"/>
      <c r="HG159" s="160"/>
      <c r="HH159" s="160"/>
      <c r="HI159" s="160"/>
      <c r="HJ159" s="160"/>
      <c r="HK159" s="160"/>
      <c r="HL159" s="160"/>
      <c r="HM159" s="160"/>
      <c r="HN159" s="160"/>
      <c r="HO159" s="160"/>
      <c r="HP159" s="160"/>
      <c r="HQ159" s="160"/>
      <c r="HR159" s="160"/>
      <c r="HS159" s="160"/>
      <c r="HT159" s="160"/>
      <c r="HU159" s="160"/>
      <c r="HV159" s="160"/>
      <c r="HW159" s="160"/>
      <c r="HX159" s="160"/>
      <c r="HY159" s="160"/>
      <c r="HZ159" s="160"/>
      <c r="IA159" s="160"/>
      <c r="IB159" s="160"/>
      <c r="IC159" s="160"/>
      <c r="ID159" s="160"/>
      <c r="IE159" s="160"/>
      <c r="IF159" s="160"/>
      <c r="IG159" s="160"/>
      <c r="IH159" s="160"/>
      <c r="II159" s="160"/>
      <c r="IJ159" s="160"/>
      <c r="IK159" s="160"/>
      <c r="IL159" s="160"/>
      <c r="IM159" s="160"/>
      <c r="IN159" s="160"/>
      <c r="IO159" s="160"/>
      <c r="IP159" s="160"/>
      <c r="IQ159" s="160"/>
      <c r="IR159" s="160"/>
      <c r="IS159" s="160"/>
      <c r="IT159" s="160"/>
      <c r="IU159" s="160"/>
      <c r="IV159" s="160"/>
      <c r="IW159" s="160"/>
      <c r="IX159" s="160"/>
      <c r="IY159" s="160"/>
      <c r="IZ159" s="160"/>
      <c r="JA159" s="160"/>
      <c r="JB159" s="160"/>
      <c r="JC159" s="160"/>
      <c r="JD159" s="160"/>
      <c r="JE159" s="160"/>
      <c r="JF159" s="160"/>
      <c r="JG159" s="160"/>
      <c r="JH159" s="160"/>
      <c r="JI159" s="160"/>
      <c r="JJ159" s="160"/>
      <c r="JK159" s="160"/>
      <c r="JL159" s="160"/>
      <c r="JM159" s="160"/>
      <c r="JN159" s="160"/>
      <c r="JO159" s="160"/>
      <c r="JP159" s="160"/>
      <c r="JQ159" s="160"/>
      <c r="JR159" s="160"/>
      <c r="JS159" s="160"/>
      <c r="JT159" s="160"/>
      <c r="JU159" s="160"/>
      <c r="JV159" s="160"/>
      <c r="JW159" s="160"/>
      <c r="JX159" s="160"/>
      <c r="JY159" s="160"/>
      <c r="JZ159" s="160"/>
      <c r="KA159" s="160"/>
      <c r="KB159" s="160"/>
      <c r="KC159" s="160"/>
      <c r="KD159" s="160"/>
      <c r="KE159" s="160"/>
      <c r="KF159" s="160"/>
      <c r="KG159" s="160"/>
      <c r="KH159" s="160"/>
      <c r="KI159" s="160"/>
      <c r="KJ159" s="160"/>
      <c r="KK159" s="160"/>
      <c r="KL159" s="160"/>
      <c r="KM159" s="160"/>
      <c r="KN159" s="160"/>
      <c r="KO159" s="160"/>
      <c r="KP159" s="160"/>
      <c r="KQ159" s="160"/>
      <c r="KR159" s="160"/>
      <c r="KS159" s="160"/>
      <c r="KT159" s="160"/>
      <c r="KU159" s="160"/>
      <c r="KV159" s="160"/>
      <c r="KW159" s="160"/>
      <c r="KX159" s="160"/>
      <c r="KY159" s="160"/>
      <c r="KZ159" s="160"/>
      <c r="LA159" s="160"/>
      <c r="LB159" s="160"/>
      <c r="LC159" s="160"/>
      <c r="LD159" s="160"/>
      <c r="LE159" s="160"/>
      <c r="LF159" s="160"/>
      <c r="LG159" s="160"/>
      <c r="LH159" s="160"/>
      <c r="LI159" s="160"/>
      <c r="LJ159" s="160"/>
      <c r="LK159" s="160"/>
      <c r="LL159" s="160"/>
      <c r="LM159" s="160"/>
      <c r="LN159" s="160"/>
      <c r="LO159" s="160"/>
      <c r="LP159" s="160"/>
      <c r="LQ159" s="160"/>
      <c r="LR159" s="160"/>
      <c r="LS159" s="160"/>
      <c r="LT159" s="160"/>
      <c r="LU159" s="160"/>
      <c r="LV159" s="160"/>
      <c r="LW159" s="160"/>
      <c r="LX159" s="160"/>
      <c r="LY159" s="160"/>
      <c r="LZ159" s="160"/>
      <c r="MA159" s="160"/>
      <c r="MB159" s="160"/>
      <c r="MC159" s="160"/>
      <c r="MD159" s="160"/>
      <c r="ME159" s="160"/>
      <c r="MF159" s="160"/>
      <c r="MG159" s="160"/>
      <c r="MH159" s="160"/>
      <c r="MI159" s="160"/>
      <c r="MJ159" s="160"/>
      <c r="MK159" s="160"/>
      <c r="ML159" s="160"/>
      <c r="MM159" s="160"/>
      <c r="MN159" s="160"/>
      <c r="MO159" s="160"/>
      <c r="MP159" s="160"/>
      <c r="MQ159" s="160"/>
      <c r="MR159" s="160"/>
      <c r="MS159" s="160"/>
      <c r="MT159" s="160"/>
      <c r="MU159" s="160"/>
      <c r="MV159" s="160"/>
      <c r="MW159" s="160"/>
      <c r="MX159" s="160"/>
      <c r="MY159" s="160"/>
      <c r="MZ159" s="160"/>
      <c r="NA159" s="160"/>
      <c r="NB159" s="160"/>
      <c r="NC159" s="160"/>
      <c r="ND159" s="160"/>
      <c r="NE159" s="160"/>
      <c r="NF159" s="160"/>
      <c r="NG159" s="160"/>
      <c r="NH159" s="160"/>
      <c r="NI159" s="160"/>
      <c r="NJ159" s="160"/>
      <c r="NK159" s="160"/>
      <c r="NL159" s="160"/>
      <c r="NM159" s="160"/>
      <c r="NN159" s="160"/>
      <c r="NO159" s="160"/>
      <c r="NP159" s="160"/>
      <c r="NQ159" s="160"/>
      <c r="NR159" s="160"/>
      <c r="NS159" s="160"/>
      <c r="NT159" s="160"/>
      <c r="NU159" s="160"/>
      <c r="NV159" s="160"/>
      <c r="NW159" s="160"/>
      <c r="NX159" s="160"/>
      <c r="NY159" s="160"/>
      <c r="NZ159" s="160"/>
      <c r="OA159" s="160"/>
      <c r="OB159" s="160"/>
      <c r="OC159" s="160"/>
      <c r="OD159" s="160"/>
      <c r="OE159" s="160"/>
      <c r="OF159" s="160"/>
      <c r="OG159" s="160"/>
      <c r="OH159" s="160"/>
      <c r="OI159" s="160"/>
      <c r="OJ159" s="160"/>
      <c r="OK159" s="160"/>
      <c r="OL159" s="160"/>
      <c r="OM159" s="160"/>
      <c r="ON159" s="160"/>
      <c r="OO159" s="160"/>
      <c r="OP159" s="160"/>
      <c r="OQ159" s="160"/>
      <c r="OR159" s="160"/>
      <c r="OS159" s="160"/>
      <c r="OT159" s="160"/>
      <c r="OU159" s="160"/>
      <c r="OV159" s="160"/>
      <c r="OW159" s="160"/>
      <c r="OX159" s="160"/>
      <c r="OY159" s="160"/>
      <c r="OZ159" s="160"/>
      <c r="PA159" s="160"/>
      <c r="PB159" s="160"/>
      <c r="PC159" s="160"/>
      <c r="PD159" s="160"/>
      <c r="PE159" s="160"/>
      <c r="PF159" s="160"/>
      <c r="PG159" s="160"/>
      <c r="PH159" s="160"/>
      <c r="PI159" s="160"/>
      <c r="PJ159" s="160"/>
      <c r="PK159" s="160"/>
      <c r="PL159" s="160"/>
      <c r="PM159" s="160"/>
      <c r="PN159" s="160"/>
      <c r="PO159" s="160"/>
      <c r="PP159" s="160"/>
      <c r="PQ159" s="160"/>
      <c r="PR159" s="160"/>
      <c r="PS159" s="160"/>
      <c r="PT159" s="160"/>
      <c r="PU159" s="160"/>
      <c r="PV159" s="160"/>
      <c r="PW159" s="160"/>
      <c r="PX159" s="160"/>
      <c r="PY159" s="160"/>
      <c r="PZ159" s="160"/>
      <c r="QA159" s="160"/>
      <c r="QB159" s="160"/>
      <c r="QC159" s="160"/>
      <c r="QD159" s="160"/>
      <c r="QE159" s="160"/>
      <c r="QF159" s="160"/>
      <c r="QG159" s="160"/>
      <c r="QH159" s="160"/>
      <c r="QI159" s="160"/>
      <c r="QJ159" s="160"/>
      <c r="QK159" s="160"/>
      <c r="QL159" s="160"/>
      <c r="QM159" s="160"/>
      <c r="QN159" s="160"/>
      <c r="QO159" s="160"/>
      <c r="QP159" s="160"/>
      <c r="QQ159" s="160"/>
      <c r="QR159" s="160"/>
      <c r="QS159" s="160"/>
      <c r="QT159" s="160"/>
      <c r="QU159" s="160"/>
      <c r="QV159" s="160"/>
      <c r="QW159" s="160"/>
      <c r="QX159" s="160"/>
      <c r="QY159" s="160"/>
      <c r="QZ159" s="160"/>
      <c r="RA159" s="160"/>
      <c r="RB159" s="160"/>
      <c r="RC159" s="160"/>
      <c r="RD159" s="160"/>
      <c r="RE159" s="160"/>
      <c r="RF159" s="160"/>
      <c r="RG159" s="160"/>
      <c r="RH159" s="160"/>
      <c r="RI159" s="160"/>
      <c r="RJ159" s="160"/>
      <c r="RK159" s="160"/>
      <c r="RL159" s="160"/>
      <c r="RM159" s="160"/>
      <c r="RN159" s="160"/>
      <c r="RO159" s="160"/>
      <c r="RP159" s="160"/>
      <c r="RQ159" s="160"/>
      <c r="RR159" s="160"/>
      <c r="RS159" s="160"/>
      <c r="RT159" s="160"/>
      <c r="RU159" s="160"/>
      <c r="RV159" s="160"/>
      <c r="RW159" s="160"/>
      <c r="RX159" s="160"/>
      <c r="RY159" s="160"/>
      <c r="RZ159" s="160"/>
      <c r="SA159" s="160"/>
      <c r="SB159" s="160"/>
      <c r="SC159" s="160"/>
      <c r="SD159" s="160"/>
      <c r="SE159" s="160"/>
      <c r="SF159" s="160"/>
      <c r="SG159" s="160"/>
      <c r="SH159" s="160"/>
      <c r="SI159" s="160"/>
      <c r="SJ159" s="160"/>
      <c r="SK159" s="160"/>
      <c r="SL159" s="160"/>
      <c r="SM159" s="160"/>
      <c r="SN159" s="160"/>
      <c r="SO159" s="160"/>
      <c r="SP159" s="160"/>
      <c r="SQ159" s="160"/>
      <c r="SR159" s="160"/>
      <c r="SS159" s="160"/>
      <c r="ST159" s="160"/>
      <c r="SU159" s="160"/>
      <c r="SV159" s="160"/>
      <c r="SW159" s="160"/>
      <c r="SX159" s="160"/>
      <c r="SY159" s="160"/>
      <c r="SZ159" s="160"/>
      <c r="TA159" s="160"/>
      <c r="TB159" s="160"/>
      <c r="TC159" s="160"/>
      <c r="TD159" s="160"/>
      <c r="TE159" s="160"/>
      <c r="TF159" s="160"/>
    </row>
    <row r="160" spans="1:526">
      <c r="A160" s="160"/>
      <c r="B160" s="160"/>
      <c r="C160" s="160"/>
      <c r="D160" s="160"/>
      <c r="E160" s="160"/>
      <c r="F160" s="160"/>
      <c r="G160" s="160"/>
      <c r="H160" s="160"/>
      <c r="I160" s="160"/>
      <c r="J160" s="160"/>
      <c r="K160" s="160"/>
      <c r="L160" s="160"/>
      <c r="M160" s="160"/>
      <c r="N160" s="160"/>
      <c r="O160" s="160"/>
      <c r="P160" s="160"/>
      <c r="Q160" s="160"/>
      <c r="R160" s="160"/>
      <c r="S160" s="160"/>
      <c r="T160" s="160"/>
      <c r="U160" s="160"/>
      <c r="V160" s="160"/>
      <c r="W160" s="160"/>
      <c r="X160" s="160"/>
      <c r="Y160" s="160"/>
      <c r="Z160" s="160"/>
      <c r="AA160" s="160"/>
      <c r="AB160" s="160"/>
      <c r="AC160" s="160"/>
      <c r="AD160" s="160"/>
      <c r="AE160" s="160"/>
      <c r="AF160" s="160"/>
      <c r="AG160" s="160"/>
      <c r="AH160" s="160"/>
      <c r="AI160" s="160"/>
      <c r="AJ160" s="160"/>
      <c r="AK160" s="160"/>
      <c r="AL160" s="160"/>
      <c r="AM160" s="160"/>
      <c r="AN160" s="160"/>
      <c r="AO160" s="160"/>
      <c r="AP160" s="160"/>
      <c r="AQ160" s="160"/>
      <c r="AR160" s="160"/>
      <c r="AS160" s="160"/>
      <c r="AT160" s="160"/>
      <c r="AU160" s="160"/>
      <c r="AV160" s="160"/>
      <c r="AW160" s="160"/>
      <c r="AX160" s="160"/>
      <c r="AY160" s="160"/>
      <c r="AZ160" s="160"/>
      <c r="BA160" s="160"/>
      <c r="BB160" s="160"/>
      <c r="BC160" s="160"/>
      <c r="BD160" s="160"/>
      <c r="BE160" s="160"/>
      <c r="BF160" s="160"/>
      <c r="BG160" s="160"/>
      <c r="BH160" s="160"/>
      <c r="BI160" s="160"/>
      <c r="BJ160" s="160"/>
      <c r="BK160" s="160"/>
      <c r="BL160" s="160"/>
      <c r="BM160" s="160"/>
      <c r="BN160" s="160"/>
      <c r="BO160" s="160"/>
      <c r="BP160" s="160"/>
      <c r="BQ160" s="160"/>
      <c r="BR160" s="160"/>
      <c r="BS160" s="160"/>
      <c r="BT160" s="160"/>
      <c r="BU160" s="160"/>
      <c r="BV160" s="160"/>
      <c r="BW160" s="160"/>
      <c r="BX160" s="160"/>
      <c r="BY160" s="160"/>
      <c r="BZ160" s="160"/>
      <c r="CA160" s="160"/>
      <c r="CB160" s="160"/>
      <c r="CC160" s="160"/>
      <c r="CD160" s="160"/>
      <c r="CE160" s="160"/>
      <c r="CF160" s="160"/>
      <c r="CG160" s="160"/>
      <c r="CH160" s="160"/>
      <c r="CI160" s="160"/>
      <c r="CJ160" s="160"/>
      <c r="CK160" s="160"/>
      <c r="CL160" s="160"/>
      <c r="CM160" s="160"/>
      <c r="CN160" s="160"/>
      <c r="CO160" s="160"/>
      <c r="CP160" s="160"/>
      <c r="CQ160" s="160"/>
      <c r="CR160" s="160"/>
      <c r="CS160" s="160"/>
      <c r="CT160" s="160"/>
      <c r="CU160" s="160"/>
      <c r="CV160" s="160"/>
      <c r="CW160" s="160"/>
      <c r="CX160" s="160"/>
      <c r="CY160" s="160"/>
      <c r="CZ160" s="160"/>
      <c r="DA160" s="160"/>
      <c r="DB160" s="160"/>
      <c r="DC160" s="160"/>
      <c r="DD160" s="160"/>
      <c r="DE160" s="160"/>
      <c r="DF160" s="160"/>
      <c r="DG160" s="160"/>
      <c r="DH160" s="160"/>
      <c r="DI160" s="160"/>
      <c r="DJ160" s="160"/>
      <c r="DK160" s="160"/>
      <c r="DL160" s="160"/>
      <c r="DM160" s="160"/>
      <c r="DN160" s="160"/>
      <c r="DO160" s="160"/>
      <c r="DP160" s="160"/>
      <c r="DQ160" s="160"/>
      <c r="DR160" s="160"/>
      <c r="DS160" s="160"/>
      <c r="DT160" s="160"/>
      <c r="DU160" s="160"/>
      <c r="DV160" s="160"/>
      <c r="DW160" s="160"/>
      <c r="DX160" s="160"/>
      <c r="DY160" s="160"/>
      <c r="DZ160" s="160"/>
      <c r="EA160" s="160"/>
      <c r="EB160" s="160"/>
      <c r="EC160" s="160"/>
      <c r="ED160" s="160"/>
      <c r="EE160" s="160"/>
      <c r="EF160" s="160"/>
      <c r="EG160" s="160"/>
      <c r="EH160" s="160"/>
      <c r="EI160" s="160"/>
      <c r="EJ160" s="160"/>
      <c r="EK160" s="160"/>
      <c r="EL160" s="160"/>
      <c r="EM160" s="160"/>
      <c r="EN160" s="160"/>
      <c r="EO160" s="160"/>
      <c r="EP160" s="160"/>
      <c r="EQ160" s="160"/>
      <c r="ER160" s="160"/>
      <c r="ES160" s="160"/>
      <c r="ET160" s="160"/>
      <c r="EU160" s="160"/>
      <c r="EV160" s="160"/>
      <c r="EW160" s="160"/>
      <c r="EX160" s="160"/>
      <c r="EY160" s="160"/>
      <c r="EZ160" s="160"/>
      <c r="FA160" s="160"/>
      <c r="FB160" s="160"/>
      <c r="FC160" s="160"/>
      <c r="FD160" s="160"/>
      <c r="FE160" s="160"/>
      <c r="FF160" s="160"/>
      <c r="FG160" s="160"/>
      <c r="FH160" s="160"/>
      <c r="FI160" s="160"/>
      <c r="FJ160" s="160"/>
      <c r="FK160" s="160"/>
      <c r="FL160" s="160"/>
      <c r="FM160" s="160"/>
      <c r="FN160" s="160"/>
      <c r="FO160" s="160"/>
      <c r="FP160" s="160"/>
      <c r="FQ160" s="160"/>
      <c r="FR160" s="160"/>
      <c r="FS160" s="160"/>
      <c r="FT160" s="160"/>
      <c r="FU160" s="160"/>
      <c r="FV160" s="160"/>
      <c r="FW160" s="160"/>
      <c r="FX160" s="160"/>
      <c r="FY160" s="160"/>
      <c r="FZ160" s="160"/>
      <c r="GA160" s="160"/>
      <c r="GB160" s="160"/>
      <c r="GC160" s="160"/>
      <c r="GD160" s="160"/>
      <c r="GE160" s="160"/>
      <c r="GF160" s="160"/>
      <c r="GG160" s="160"/>
      <c r="GH160" s="160"/>
      <c r="GI160" s="160"/>
      <c r="GJ160" s="160"/>
      <c r="GK160" s="160"/>
      <c r="GL160" s="160"/>
      <c r="GM160" s="160"/>
      <c r="GN160" s="160"/>
      <c r="GO160" s="160"/>
      <c r="GP160" s="160"/>
      <c r="GQ160" s="160"/>
      <c r="GR160" s="160"/>
      <c r="GS160" s="160"/>
      <c r="GT160" s="160"/>
      <c r="GU160" s="160"/>
      <c r="GV160" s="160"/>
      <c r="GW160" s="160"/>
      <c r="GX160" s="160"/>
      <c r="GY160" s="160"/>
      <c r="GZ160" s="160"/>
      <c r="HA160" s="160"/>
      <c r="HB160" s="160"/>
      <c r="HC160" s="160"/>
      <c r="HD160" s="160"/>
      <c r="HE160" s="160"/>
      <c r="HF160" s="160"/>
      <c r="HG160" s="160"/>
      <c r="HH160" s="160"/>
      <c r="HI160" s="160"/>
      <c r="HJ160" s="160"/>
      <c r="HK160" s="160"/>
      <c r="HL160" s="160"/>
      <c r="HM160" s="160"/>
      <c r="HN160" s="160"/>
      <c r="HO160" s="160"/>
      <c r="HP160" s="160"/>
      <c r="HQ160" s="160"/>
      <c r="HR160" s="160"/>
      <c r="HS160" s="160"/>
      <c r="HT160" s="160"/>
      <c r="HU160" s="160"/>
      <c r="HV160" s="160"/>
      <c r="HW160" s="160"/>
      <c r="HX160" s="160"/>
      <c r="HY160" s="160"/>
      <c r="HZ160" s="160"/>
      <c r="IA160" s="160"/>
      <c r="IB160" s="160"/>
      <c r="IC160" s="160"/>
      <c r="ID160" s="160"/>
      <c r="IE160" s="160"/>
      <c r="IF160" s="160"/>
      <c r="IG160" s="160"/>
      <c r="IH160" s="160"/>
      <c r="II160" s="160"/>
      <c r="IJ160" s="160"/>
      <c r="IK160" s="160"/>
      <c r="IL160" s="160"/>
      <c r="IM160" s="160"/>
      <c r="IN160" s="160"/>
      <c r="IO160" s="160"/>
      <c r="IP160" s="160"/>
      <c r="IQ160" s="160"/>
      <c r="IR160" s="160"/>
      <c r="IS160" s="160"/>
      <c r="IT160" s="160"/>
      <c r="IU160" s="160"/>
      <c r="IV160" s="160"/>
      <c r="IW160" s="160"/>
      <c r="IX160" s="160"/>
      <c r="IY160" s="160"/>
      <c r="IZ160" s="160"/>
      <c r="JA160" s="160"/>
      <c r="JB160" s="160"/>
      <c r="JC160" s="160"/>
      <c r="JD160" s="160"/>
      <c r="JE160" s="160"/>
      <c r="JF160" s="160"/>
      <c r="JG160" s="160"/>
      <c r="JH160" s="160"/>
      <c r="JI160" s="160"/>
      <c r="JJ160" s="160"/>
      <c r="JK160" s="160"/>
      <c r="JL160" s="160"/>
      <c r="JM160" s="160"/>
      <c r="JN160" s="160"/>
      <c r="JO160" s="160"/>
      <c r="JP160" s="160"/>
      <c r="JQ160" s="160"/>
      <c r="JR160" s="160"/>
      <c r="JS160" s="160"/>
      <c r="JT160" s="160"/>
      <c r="JU160" s="160"/>
      <c r="JV160" s="160"/>
      <c r="JW160" s="160"/>
      <c r="JX160" s="160"/>
      <c r="JY160" s="160"/>
      <c r="JZ160" s="160"/>
      <c r="KA160" s="160"/>
      <c r="KB160" s="160"/>
      <c r="KC160" s="160"/>
      <c r="KD160" s="160"/>
      <c r="KE160" s="160"/>
      <c r="KF160" s="160"/>
      <c r="KG160" s="160"/>
      <c r="KH160" s="160"/>
      <c r="KI160" s="160"/>
      <c r="KJ160" s="160"/>
      <c r="KK160" s="160"/>
      <c r="KL160" s="160"/>
      <c r="KM160" s="160"/>
      <c r="KN160" s="160"/>
      <c r="KO160" s="160"/>
      <c r="KP160" s="160"/>
      <c r="KQ160" s="160"/>
      <c r="KR160" s="160"/>
      <c r="KS160" s="160"/>
      <c r="KT160" s="160"/>
      <c r="KU160" s="160"/>
      <c r="KV160" s="160"/>
      <c r="KW160" s="160"/>
      <c r="KX160" s="160"/>
      <c r="KY160" s="160"/>
      <c r="KZ160" s="160"/>
      <c r="LA160" s="160"/>
      <c r="LB160" s="160"/>
      <c r="LC160" s="160"/>
      <c r="LD160" s="160"/>
      <c r="LE160" s="160"/>
      <c r="LF160" s="160"/>
      <c r="LG160" s="160"/>
      <c r="LH160" s="160"/>
      <c r="LI160" s="160"/>
      <c r="LJ160" s="160"/>
      <c r="LK160" s="160"/>
      <c r="LL160" s="160"/>
      <c r="LM160" s="160"/>
      <c r="LN160" s="160"/>
      <c r="LO160" s="160"/>
      <c r="LP160" s="160"/>
      <c r="LQ160" s="160"/>
      <c r="LR160" s="160"/>
      <c r="LS160" s="160"/>
      <c r="LT160" s="160"/>
      <c r="LU160" s="160"/>
      <c r="LV160" s="160"/>
      <c r="LW160" s="160"/>
      <c r="LX160" s="160"/>
      <c r="LY160" s="160"/>
      <c r="LZ160" s="160"/>
      <c r="MA160" s="160"/>
      <c r="MB160" s="160"/>
      <c r="MC160" s="160"/>
      <c r="MD160" s="160"/>
      <c r="ME160" s="160"/>
      <c r="MF160" s="160"/>
      <c r="MG160" s="160"/>
      <c r="MH160" s="160"/>
      <c r="MI160" s="160"/>
      <c r="MJ160" s="160"/>
      <c r="MK160" s="160"/>
      <c r="ML160" s="160"/>
      <c r="MM160" s="160"/>
      <c r="MN160" s="160"/>
      <c r="MO160" s="160"/>
      <c r="MP160" s="160"/>
      <c r="MQ160" s="160"/>
      <c r="MR160" s="160"/>
      <c r="MS160" s="160"/>
      <c r="MT160" s="160"/>
      <c r="MU160" s="160"/>
      <c r="MV160" s="160"/>
      <c r="MW160" s="160"/>
      <c r="MX160" s="160"/>
      <c r="MY160" s="160"/>
      <c r="MZ160" s="160"/>
      <c r="NA160" s="160"/>
      <c r="NB160" s="160"/>
      <c r="NC160" s="160"/>
      <c r="ND160" s="160"/>
      <c r="NE160" s="160"/>
      <c r="NF160" s="160"/>
      <c r="NG160" s="160"/>
      <c r="NH160" s="160"/>
      <c r="NI160" s="160"/>
      <c r="NJ160" s="160"/>
      <c r="NK160" s="160"/>
      <c r="NL160" s="160"/>
      <c r="NM160" s="160"/>
      <c r="NN160" s="160"/>
      <c r="NO160" s="160"/>
      <c r="NP160" s="160"/>
      <c r="NQ160" s="160"/>
      <c r="NR160" s="160"/>
      <c r="NS160" s="160"/>
      <c r="NT160" s="160"/>
      <c r="NU160" s="160"/>
      <c r="NV160" s="160"/>
      <c r="NW160" s="160"/>
      <c r="NX160" s="160"/>
      <c r="NY160" s="160"/>
      <c r="NZ160" s="160"/>
      <c r="OA160" s="160"/>
      <c r="OB160" s="160"/>
      <c r="OC160" s="160"/>
      <c r="OD160" s="160"/>
      <c r="OE160" s="160"/>
      <c r="OF160" s="160"/>
      <c r="OG160" s="160"/>
      <c r="OH160" s="160"/>
      <c r="OI160" s="160"/>
      <c r="OJ160" s="160"/>
      <c r="OK160" s="160"/>
      <c r="OL160" s="160"/>
      <c r="OM160" s="160"/>
      <c r="ON160" s="160"/>
      <c r="OO160" s="160"/>
      <c r="OP160" s="160"/>
      <c r="OQ160" s="160"/>
      <c r="OR160" s="160"/>
      <c r="OS160" s="160"/>
      <c r="OT160" s="160"/>
      <c r="OU160" s="160"/>
      <c r="OV160" s="160"/>
      <c r="OW160" s="160"/>
      <c r="OX160" s="160"/>
      <c r="OY160" s="160"/>
      <c r="OZ160" s="160"/>
      <c r="PA160" s="160"/>
      <c r="PB160" s="160"/>
      <c r="PC160" s="160"/>
      <c r="PD160" s="160"/>
      <c r="PE160" s="160"/>
      <c r="PF160" s="160"/>
      <c r="PG160" s="160"/>
      <c r="PH160" s="160"/>
      <c r="PI160" s="160"/>
      <c r="PJ160" s="160"/>
      <c r="PK160" s="160"/>
      <c r="PL160" s="160"/>
      <c r="PM160" s="160"/>
      <c r="PN160" s="160"/>
      <c r="PO160" s="160"/>
      <c r="PP160" s="160"/>
      <c r="PQ160" s="160"/>
      <c r="PR160" s="160"/>
      <c r="PS160" s="160"/>
      <c r="PT160" s="160"/>
      <c r="PU160" s="160"/>
      <c r="PV160" s="160"/>
      <c r="PW160" s="160"/>
      <c r="PX160" s="160"/>
      <c r="PY160" s="160"/>
      <c r="PZ160" s="160"/>
      <c r="QA160" s="160"/>
      <c r="QB160" s="160"/>
      <c r="QC160" s="160"/>
      <c r="QD160" s="160"/>
      <c r="QE160" s="160"/>
      <c r="QF160" s="160"/>
      <c r="QG160" s="160"/>
      <c r="QH160" s="160"/>
      <c r="QI160" s="160"/>
      <c r="QJ160" s="160"/>
      <c r="QK160" s="160"/>
      <c r="QL160" s="160"/>
      <c r="QM160" s="160"/>
      <c r="QN160" s="160"/>
      <c r="QO160" s="160"/>
      <c r="QP160" s="160"/>
      <c r="QQ160" s="160"/>
      <c r="QR160" s="160"/>
      <c r="QS160" s="160"/>
      <c r="QT160" s="160"/>
      <c r="QU160" s="160"/>
      <c r="QV160" s="160"/>
      <c r="QW160" s="160"/>
      <c r="QX160" s="160"/>
      <c r="QY160" s="160"/>
      <c r="QZ160" s="160"/>
      <c r="RA160" s="160"/>
      <c r="RB160" s="160"/>
      <c r="RC160" s="160"/>
      <c r="RD160" s="160"/>
      <c r="RE160" s="160"/>
      <c r="RF160" s="160"/>
      <c r="RG160" s="160"/>
      <c r="RH160" s="160"/>
      <c r="RI160" s="160"/>
      <c r="RJ160" s="160"/>
      <c r="RK160" s="160"/>
      <c r="RL160" s="160"/>
      <c r="RM160" s="160"/>
      <c r="RN160" s="160"/>
      <c r="RO160" s="160"/>
      <c r="RP160" s="160"/>
      <c r="RQ160" s="160"/>
      <c r="RR160" s="160"/>
      <c r="RS160" s="160"/>
      <c r="RT160" s="160"/>
      <c r="RU160" s="160"/>
      <c r="RV160" s="160"/>
      <c r="RW160" s="160"/>
      <c r="RX160" s="160"/>
      <c r="RY160" s="160"/>
      <c r="RZ160" s="160"/>
      <c r="SA160" s="160"/>
      <c r="SB160" s="160"/>
      <c r="SC160" s="160"/>
      <c r="SD160" s="160"/>
      <c r="SE160" s="160"/>
      <c r="SF160" s="160"/>
      <c r="SG160" s="160"/>
      <c r="SH160" s="160"/>
      <c r="SI160" s="160"/>
      <c r="SJ160" s="160"/>
      <c r="SK160" s="160"/>
      <c r="SL160" s="160"/>
      <c r="SM160" s="160"/>
      <c r="SN160" s="160"/>
      <c r="SO160" s="160"/>
      <c r="SP160" s="160"/>
      <c r="SQ160" s="160"/>
      <c r="SR160" s="160"/>
      <c r="SS160" s="160"/>
      <c r="ST160" s="160"/>
      <c r="SU160" s="160"/>
      <c r="SV160" s="160"/>
      <c r="SW160" s="160"/>
      <c r="SX160" s="160"/>
      <c r="SY160" s="160"/>
      <c r="SZ160" s="160"/>
      <c r="TA160" s="160"/>
      <c r="TB160" s="160"/>
      <c r="TC160" s="160"/>
      <c r="TD160" s="160"/>
      <c r="TE160" s="160"/>
      <c r="TF160" s="160"/>
    </row>
    <row r="161" spans="1:526">
      <c r="A161" s="160"/>
      <c r="B161" s="160"/>
      <c r="C161" s="160"/>
      <c r="D161" s="160"/>
      <c r="E161" s="160"/>
      <c r="F161" s="160"/>
      <c r="G161" s="160"/>
      <c r="H161" s="160"/>
      <c r="I161" s="160"/>
      <c r="J161" s="160"/>
      <c r="K161" s="160"/>
      <c r="L161" s="160"/>
      <c r="M161" s="160"/>
      <c r="N161" s="160"/>
      <c r="O161" s="160"/>
      <c r="P161" s="160"/>
      <c r="Q161" s="160"/>
      <c r="R161" s="160"/>
      <c r="S161" s="160"/>
      <c r="T161" s="160"/>
      <c r="U161" s="160"/>
      <c r="V161" s="160"/>
      <c r="W161" s="160"/>
      <c r="X161" s="160"/>
      <c r="Y161" s="160"/>
      <c r="Z161" s="160"/>
      <c r="AA161" s="160"/>
      <c r="AB161" s="160"/>
      <c r="AC161" s="160"/>
      <c r="AD161" s="160"/>
      <c r="AE161" s="160"/>
      <c r="AF161" s="160"/>
      <c r="AG161" s="160"/>
      <c r="AH161" s="160"/>
      <c r="AI161" s="160"/>
      <c r="AJ161" s="160"/>
      <c r="AK161" s="160"/>
      <c r="AL161" s="160"/>
      <c r="AM161" s="160"/>
      <c r="AN161" s="160"/>
      <c r="AO161" s="160"/>
      <c r="AP161" s="160"/>
      <c r="AQ161" s="160"/>
      <c r="AR161" s="160"/>
      <c r="AS161" s="160"/>
      <c r="AT161" s="160"/>
      <c r="AU161" s="160"/>
      <c r="AV161" s="160"/>
      <c r="AW161" s="160"/>
      <c r="AX161" s="160"/>
      <c r="AY161" s="160"/>
      <c r="AZ161" s="160"/>
      <c r="BA161" s="160"/>
      <c r="BB161" s="160"/>
      <c r="BC161" s="160"/>
      <c r="BD161" s="160"/>
      <c r="BE161" s="160"/>
      <c r="BF161" s="160"/>
      <c r="BG161" s="160"/>
      <c r="BH161" s="160"/>
      <c r="BI161" s="160"/>
      <c r="BJ161" s="160"/>
      <c r="BK161" s="160"/>
      <c r="BL161" s="160"/>
      <c r="BM161" s="160"/>
      <c r="BN161" s="160"/>
      <c r="BO161" s="160"/>
      <c r="BP161" s="160"/>
      <c r="BQ161" s="160"/>
      <c r="BR161" s="160"/>
      <c r="BS161" s="160"/>
      <c r="BT161" s="160"/>
      <c r="BU161" s="160"/>
      <c r="BV161" s="160"/>
      <c r="BW161" s="160"/>
      <c r="BX161" s="160"/>
      <c r="BY161" s="160"/>
      <c r="BZ161" s="160"/>
      <c r="CA161" s="160"/>
      <c r="CB161" s="160"/>
      <c r="CC161" s="160"/>
      <c r="CD161" s="160"/>
      <c r="CE161" s="160"/>
      <c r="CF161" s="160"/>
      <c r="CG161" s="160"/>
      <c r="CH161" s="160"/>
      <c r="CI161" s="160"/>
      <c r="CJ161" s="160"/>
      <c r="CK161" s="160"/>
      <c r="CL161" s="160"/>
      <c r="CM161" s="160"/>
      <c r="CN161" s="160"/>
      <c r="CO161" s="160"/>
      <c r="CP161" s="160"/>
      <c r="CQ161" s="160"/>
      <c r="CR161" s="160"/>
      <c r="CS161" s="160"/>
      <c r="CT161" s="160"/>
      <c r="CU161" s="160"/>
      <c r="CV161" s="160"/>
      <c r="CW161" s="160"/>
      <c r="CX161" s="160"/>
      <c r="CY161" s="160"/>
      <c r="CZ161" s="160"/>
      <c r="DA161" s="160"/>
      <c r="DB161" s="160"/>
      <c r="DC161" s="160"/>
      <c r="DD161" s="160"/>
      <c r="DE161" s="160"/>
      <c r="DF161" s="160"/>
      <c r="DG161" s="160"/>
      <c r="DH161" s="160"/>
      <c r="DI161" s="160"/>
      <c r="DJ161" s="160"/>
      <c r="DK161" s="160"/>
      <c r="DL161" s="160"/>
      <c r="DM161" s="160"/>
      <c r="DN161" s="160"/>
      <c r="DO161" s="160"/>
      <c r="DP161" s="160"/>
      <c r="DQ161" s="160"/>
      <c r="DR161" s="160"/>
      <c r="DS161" s="160"/>
      <c r="DT161" s="160"/>
      <c r="DU161" s="160"/>
      <c r="DV161" s="160"/>
      <c r="DW161" s="160"/>
      <c r="DX161" s="160"/>
      <c r="DY161" s="160"/>
      <c r="DZ161" s="160"/>
      <c r="EA161" s="160"/>
      <c r="EB161" s="160"/>
      <c r="EC161" s="160"/>
      <c r="ED161" s="160"/>
      <c r="EE161" s="160"/>
      <c r="EF161" s="160"/>
      <c r="EG161" s="160"/>
      <c r="EH161" s="160"/>
      <c r="EI161" s="160"/>
      <c r="EJ161" s="160"/>
      <c r="EK161" s="160"/>
      <c r="EL161" s="160"/>
      <c r="EM161" s="160"/>
      <c r="EN161" s="160"/>
      <c r="EO161" s="160"/>
      <c r="EP161" s="160"/>
      <c r="EQ161" s="160"/>
      <c r="ER161" s="160"/>
      <c r="ES161" s="160"/>
      <c r="ET161" s="160"/>
      <c r="EU161" s="160"/>
      <c r="EV161" s="160"/>
      <c r="EW161" s="160"/>
      <c r="EX161" s="160"/>
      <c r="EY161" s="160"/>
      <c r="EZ161" s="160"/>
      <c r="FA161" s="160"/>
      <c r="FB161" s="160"/>
      <c r="FC161" s="160"/>
      <c r="FD161" s="160"/>
      <c r="FE161" s="160"/>
      <c r="FF161" s="160"/>
      <c r="FG161" s="160"/>
      <c r="FH161" s="160"/>
      <c r="FI161" s="160"/>
      <c r="FJ161" s="160"/>
      <c r="FK161" s="160"/>
      <c r="FL161" s="160"/>
      <c r="FM161" s="160"/>
      <c r="FN161" s="160"/>
      <c r="FO161" s="160"/>
      <c r="FP161" s="160"/>
      <c r="FQ161" s="160"/>
      <c r="FR161" s="160"/>
      <c r="FS161" s="160"/>
      <c r="FT161" s="160"/>
      <c r="FU161" s="160"/>
      <c r="FV161" s="160"/>
      <c r="FW161" s="160"/>
      <c r="FX161" s="160"/>
      <c r="FY161" s="160"/>
      <c r="FZ161" s="160"/>
      <c r="GA161" s="160"/>
      <c r="GB161" s="160"/>
      <c r="GC161" s="160"/>
      <c r="GD161" s="160"/>
      <c r="GE161" s="160"/>
      <c r="GF161" s="160"/>
      <c r="GG161" s="160"/>
      <c r="GH161" s="160"/>
      <c r="GI161" s="160"/>
      <c r="GJ161" s="160"/>
      <c r="GK161" s="160"/>
      <c r="GL161" s="160"/>
      <c r="GM161" s="160"/>
      <c r="GN161" s="160"/>
      <c r="GO161" s="160"/>
      <c r="GP161" s="160"/>
      <c r="GQ161" s="160"/>
      <c r="GR161" s="160"/>
      <c r="GS161" s="160"/>
      <c r="GT161" s="160"/>
      <c r="GU161" s="160"/>
      <c r="GV161" s="160"/>
      <c r="GW161" s="160"/>
      <c r="GX161" s="160"/>
      <c r="GY161" s="160"/>
      <c r="GZ161" s="160"/>
      <c r="HA161" s="160"/>
      <c r="HB161" s="160"/>
      <c r="HC161" s="160"/>
      <c r="HD161" s="160"/>
      <c r="HE161" s="160"/>
      <c r="HF161" s="160"/>
      <c r="HG161" s="160"/>
      <c r="HH161" s="160"/>
      <c r="HI161" s="160"/>
      <c r="HJ161" s="160"/>
      <c r="HK161" s="160"/>
      <c r="HL161" s="160"/>
      <c r="HM161" s="160"/>
      <c r="HN161" s="160"/>
      <c r="HO161" s="160"/>
      <c r="HP161" s="160"/>
      <c r="HQ161" s="160"/>
      <c r="HR161" s="160"/>
      <c r="HS161" s="160"/>
      <c r="HT161" s="160"/>
      <c r="HU161" s="160"/>
      <c r="HV161" s="160"/>
      <c r="HW161" s="160"/>
      <c r="HX161" s="160"/>
      <c r="HY161" s="160"/>
      <c r="HZ161" s="160"/>
      <c r="IA161" s="160"/>
      <c r="IB161" s="160"/>
      <c r="IC161" s="160"/>
      <c r="ID161" s="160"/>
      <c r="IE161" s="160"/>
      <c r="IF161" s="160"/>
      <c r="IG161" s="160"/>
      <c r="IH161" s="160"/>
      <c r="II161" s="160"/>
      <c r="IJ161" s="160"/>
      <c r="IK161" s="160"/>
      <c r="IL161" s="160"/>
      <c r="IM161" s="160"/>
      <c r="IN161" s="160"/>
      <c r="IO161" s="160"/>
      <c r="IP161" s="160"/>
      <c r="IQ161" s="160"/>
      <c r="IR161" s="160"/>
      <c r="IS161" s="160"/>
      <c r="IT161" s="160"/>
      <c r="IU161" s="160"/>
      <c r="IV161" s="160"/>
      <c r="IW161" s="160"/>
      <c r="IX161" s="160"/>
      <c r="IY161" s="160"/>
      <c r="IZ161" s="160"/>
      <c r="JA161" s="160"/>
      <c r="JB161" s="160"/>
      <c r="JC161" s="160"/>
      <c r="JD161" s="160"/>
      <c r="JE161" s="160"/>
      <c r="JF161" s="160"/>
      <c r="JG161" s="160"/>
      <c r="JH161" s="160"/>
      <c r="JI161" s="160"/>
      <c r="JJ161" s="160"/>
      <c r="JK161" s="160"/>
      <c r="JL161" s="160"/>
      <c r="JM161" s="160"/>
      <c r="JN161" s="160"/>
      <c r="JO161" s="160"/>
      <c r="JP161" s="160"/>
      <c r="JQ161" s="160"/>
      <c r="JR161" s="160"/>
      <c r="JS161" s="160"/>
      <c r="JT161" s="160"/>
      <c r="JU161" s="160"/>
      <c r="JV161" s="160"/>
      <c r="JW161" s="160"/>
      <c r="JX161" s="160"/>
      <c r="JY161" s="160"/>
      <c r="JZ161" s="160"/>
      <c r="KA161" s="160"/>
      <c r="KB161" s="160"/>
      <c r="KC161" s="160"/>
      <c r="KD161" s="160"/>
      <c r="KE161" s="160"/>
      <c r="KF161" s="160"/>
      <c r="KG161" s="160"/>
      <c r="KH161" s="160"/>
      <c r="KI161" s="160"/>
      <c r="KJ161" s="160"/>
      <c r="KK161" s="160"/>
      <c r="KL161" s="160"/>
      <c r="KM161" s="160"/>
      <c r="KN161" s="160"/>
      <c r="KO161" s="160"/>
      <c r="KP161" s="160"/>
      <c r="KQ161" s="160"/>
      <c r="KR161" s="160"/>
      <c r="KS161" s="160"/>
      <c r="KT161" s="160"/>
      <c r="KU161" s="160"/>
      <c r="KV161" s="160"/>
      <c r="KW161" s="160"/>
      <c r="KX161" s="160"/>
      <c r="KY161" s="160"/>
      <c r="KZ161" s="160"/>
      <c r="LA161" s="160"/>
      <c r="LB161" s="160"/>
      <c r="LC161" s="160"/>
      <c r="LD161" s="160"/>
      <c r="LE161" s="160"/>
      <c r="LF161" s="160"/>
      <c r="LG161" s="160"/>
      <c r="LH161" s="160"/>
      <c r="LI161" s="160"/>
      <c r="LJ161" s="160"/>
      <c r="LK161" s="160"/>
      <c r="LL161" s="160"/>
      <c r="LM161" s="160"/>
      <c r="LN161" s="160"/>
      <c r="LO161" s="160"/>
      <c r="LP161" s="160"/>
      <c r="LQ161" s="160"/>
      <c r="LR161" s="160"/>
      <c r="LS161" s="160"/>
      <c r="LT161" s="160"/>
      <c r="LU161" s="160"/>
      <c r="LV161" s="160"/>
      <c r="LW161" s="160"/>
      <c r="LX161" s="160"/>
      <c r="LY161" s="160"/>
      <c r="LZ161" s="160"/>
      <c r="MA161" s="160"/>
      <c r="MB161" s="160"/>
      <c r="MC161" s="160"/>
      <c r="MD161" s="160"/>
      <c r="ME161" s="160"/>
      <c r="MF161" s="160"/>
      <c r="MG161" s="160"/>
      <c r="MH161" s="160"/>
      <c r="MI161" s="160"/>
      <c r="MJ161" s="160"/>
      <c r="MK161" s="160"/>
      <c r="ML161" s="160"/>
      <c r="MM161" s="160"/>
      <c r="MN161" s="160"/>
      <c r="MO161" s="160"/>
      <c r="MP161" s="160"/>
      <c r="MQ161" s="160"/>
      <c r="MR161" s="160"/>
      <c r="MS161" s="160"/>
      <c r="MT161" s="160"/>
      <c r="MU161" s="160"/>
      <c r="MV161" s="160"/>
      <c r="MW161" s="160"/>
      <c r="MX161" s="160"/>
      <c r="MY161" s="160"/>
      <c r="MZ161" s="160"/>
      <c r="NA161" s="160"/>
      <c r="NB161" s="160"/>
      <c r="NC161" s="160"/>
      <c r="ND161" s="160"/>
      <c r="NE161" s="160"/>
      <c r="NF161" s="160"/>
      <c r="NG161" s="160"/>
      <c r="NH161" s="160"/>
      <c r="NI161" s="160"/>
      <c r="NJ161" s="160"/>
      <c r="NK161" s="160"/>
      <c r="NL161" s="160"/>
      <c r="NM161" s="160"/>
      <c r="NN161" s="160"/>
      <c r="NO161" s="160"/>
      <c r="NP161" s="160"/>
      <c r="NQ161" s="160"/>
      <c r="NR161" s="160"/>
      <c r="NS161" s="160"/>
      <c r="NT161" s="160"/>
      <c r="NU161" s="160"/>
      <c r="NV161" s="160"/>
      <c r="NW161" s="160"/>
      <c r="NX161" s="160"/>
      <c r="NY161" s="160"/>
      <c r="NZ161" s="160"/>
      <c r="OA161" s="160"/>
      <c r="OB161" s="160"/>
      <c r="OC161" s="160"/>
      <c r="OD161" s="160"/>
      <c r="OE161" s="160"/>
      <c r="OF161" s="160"/>
      <c r="OG161" s="160"/>
      <c r="OH161" s="160"/>
      <c r="OI161" s="160"/>
      <c r="OJ161" s="160"/>
      <c r="OK161" s="160"/>
      <c r="OL161" s="160"/>
      <c r="OM161" s="160"/>
      <c r="ON161" s="160"/>
      <c r="OO161" s="160"/>
      <c r="OP161" s="160"/>
      <c r="OQ161" s="160"/>
      <c r="OR161" s="160"/>
      <c r="OS161" s="160"/>
      <c r="OT161" s="160"/>
      <c r="OU161" s="160"/>
      <c r="OV161" s="160"/>
      <c r="OW161" s="160"/>
      <c r="OX161" s="160"/>
      <c r="OY161" s="160"/>
      <c r="OZ161" s="160"/>
      <c r="PA161" s="160"/>
      <c r="PB161" s="160"/>
      <c r="PC161" s="160"/>
      <c r="PD161" s="160"/>
      <c r="PE161" s="160"/>
      <c r="PF161" s="160"/>
      <c r="PG161" s="160"/>
      <c r="PH161" s="160"/>
      <c r="PI161" s="160"/>
      <c r="PJ161" s="160"/>
      <c r="PK161" s="160"/>
      <c r="PL161" s="160"/>
      <c r="PM161" s="160"/>
      <c r="PN161" s="160"/>
      <c r="PO161" s="160"/>
      <c r="PP161" s="160"/>
      <c r="PQ161" s="160"/>
      <c r="PR161" s="160"/>
      <c r="PS161" s="160"/>
      <c r="PT161" s="160"/>
      <c r="PU161" s="160"/>
      <c r="PV161" s="160"/>
      <c r="PW161" s="160"/>
      <c r="PX161" s="160"/>
      <c r="PY161" s="160"/>
      <c r="PZ161" s="160"/>
      <c r="QA161" s="160"/>
      <c r="QB161" s="160"/>
      <c r="QC161" s="160"/>
      <c r="QD161" s="160"/>
      <c r="QE161" s="160"/>
      <c r="QF161" s="160"/>
      <c r="QG161" s="160"/>
      <c r="QH161" s="160"/>
      <c r="QI161" s="160"/>
      <c r="QJ161" s="160"/>
      <c r="QK161" s="160"/>
      <c r="QL161" s="160"/>
      <c r="QM161" s="160"/>
      <c r="QN161" s="160"/>
      <c r="QO161" s="160"/>
      <c r="QP161" s="160"/>
      <c r="QQ161" s="160"/>
      <c r="QR161" s="160"/>
      <c r="QS161" s="160"/>
      <c r="QT161" s="160"/>
      <c r="QU161" s="160"/>
      <c r="QV161" s="160"/>
      <c r="QW161" s="160"/>
      <c r="QX161" s="160"/>
      <c r="QY161" s="160"/>
      <c r="QZ161" s="160"/>
      <c r="RA161" s="160"/>
      <c r="RB161" s="160"/>
      <c r="RC161" s="160"/>
      <c r="RD161" s="160"/>
      <c r="RE161" s="160"/>
      <c r="RF161" s="160"/>
      <c r="RG161" s="160"/>
      <c r="RH161" s="160"/>
      <c r="RI161" s="160"/>
      <c r="RJ161" s="160"/>
      <c r="RK161" s="160"/>
      <c r="RL161" s="160"/>
      <c r="RM161" s="160"/>
      <c r="RN161" s="160"/>
      <c r="RO161" s="160"/>
      <c r="RP161" s="160"/>
      <c r="RQ161" s="160"/>
      <c r="RR161" s="160"/>
      <c r="RS161" s="160"/>
      <c r="RT161" s="160"/>
      <c r="RU161" s="160"/>
      <c r="RV161" s="160"/>
      <c r="RW161" s="160"/>
      <c r="RX161" s="160"/>
      <c r="RY161" s="160"/>
      <c r="RZ161" s="160"/>
      <c r="SA161" s="160"/>
      <c r="SB161" s="160"/>
      <c r="SC161" s="160"/>
      <c r="SD161" s="160"/>
      <c r="SE161" s="160"/>
      <c r="SF161" s="160"/>
      <c r="SG161" s="160"/>
      <c r="SH161" s="160"/>
      <c r="SI161" s="160"/>
      <c r="SJ161" s="160"/>
      <c r="SK161" s="160"/>
      <c r="SL161" s="160"/>
      <c r="SM161" s="160"/>
      <c r="SN161" s="160"/>
      <c r="SO161" s="160"/>
      <c r="SP161" s="160"/>
      <c r="SQ161" s="160"/>
      <c r="SR161" s="160"/>
      <c r="SS161" s="160"/>
      <c r="ST161" s="160"/>
      <c r="SU161" s="160"/>
      <c r="SV161" s="160"/>
      <c r="SW161" s="160"/>
      <c r="SX161" s="160"/>
      <c r="SY161" s="160"/>
      <c r="SZ161" s="160"/>
      <c r="TA161" s="160"/>
      <c r="TB161" s="160"/>
      <c r="TC161" s="160"/>
      <c r="TD161" s="160"/>
      <c r="TE161" s="160"/>
      <c r="TF161" s="160"/>
    </row>
    <row r="162" spans="1:526">
      <c r="A162" s="160"/>
      <c r="B162" s="160"/>
      <c r="C162" s="160"/>
      <c r="D162" s="160"/>
      <c r="E162" s="160"/>
      <c r="F162" s="160"/>
      <c r="G162" s="160"/>
      <c r="H162" s="160"/>
      <c r="I162" s="160"/>
      <c r="J162" s="160"/>
      <c r="K162" s="160"/>
      <c r="L162" s="160"/>
      <c r="M162" s="160"/>
      <c r="N162" s="160"/>
      <c r="O162" s="160"/>
      <c r="P162" s="160"/>
      <c r="Q162" s="160"/>
      <c r="R162" s="160"/>
      <c r="S162" s="160"/>
      <c r="T162" s="160"/>
      <c r="U162" s="160"/>
      <c r="V162" s="160"/>
      <c r="W162" s="160"/>
      <c r="X162" s="160"/>
      <c r="Y162" s="160"/>
      <c r="Z162" s="160"/>
      <c r="AA162" s="160"/>
      <c r="AB162" s="160"/>
      <c r="AC162" s="160"/>
      <c r="AD162" s="160"/>
      <c r="AE162" s="160"/>
      <c r="AF162" s="160"/>
      <c r="AG162" s="160"/>
      <c r="AH162" s="160"/>
      <c r="AI162" s="160"/>
      <c r="AJ162" s="160"/>
      <c r="AK162" s="160"/>
      <c r="AL162" s="160"/>
      <c r="AM162" s="160"/>
      <c r="AN162" s="160"/>
      <c r="AO162" s="160"/>
      <c r="AP162" s="160"/>
      <c r="AQ162" s="160"/>
      <c r="AR162" s="160"/>
      <c r="AS162" s="160"/>
      <c r="AT162" s="160"/>
      <c r="AU162" s="160"/>
      <c r="AV162" s="160"/>
      <c r="AW162" s="160"/>
      <c r="AX162" s="160"/>
      <c r="AY162" s="160"/>
      <c r="AZ162" s="160"/>
      <c r="BA162" s="160"/>
      <c r="BB162" s="160"/>
      <c r="BC162" s="160"/>
      <c r="BD162" s="160"/>
      <c r="BE162" s="160"/>
      <c r="BF162" s="160"/>
      <c r="BG162" s="160"/>
      <c r="BH162" s="160"/>
      <c r="BI162" s="160"/>
      <c r="BJ162" s="160"/>
      <c r="BK162" s="160"/>
      <c r="BL162" s="160"/>
      <c r="BM162" s="160"/>
      <c r="BN162" s="160"/>
      <c r="BO162" s="160"/>
      <c r="BP162" s="160"/>
      <c r="BQ162" s="160"/>
      <c r="BR162" s="160"/>
      <c r="BS162" s="160"/>
      <c r="BT162" s="160"/>
      <c r="BU162" s="160"/>
      <c r="BV162" s="160"/>
      <c r="BW162" s="160"/>
      <c r="BX162" s="160"/>
      <c r="BY162" s="160"/>
      <c r="BZ162" s="160"/>
      <c r="CA162" s="160"/>
      <c r="CB162" s="160"/>
      <c r="CC162" s="160"/>
      <c r="CD162" s="160"/>
      <c r="CE162" s="160"/>
      <c r="CF162" s="160"/>
      <c r="CG162" s="160"/>
      <c r="CH162" s="160"/>
      <c r="CI162" s="160"/>
      <c r="CJ162" s="160"/>
      <c r="CK162" s="160"/>
      <c r="CL162" s="160"/>
      <c r="CM162" s="160"/>
      <c r="CN162" s="160"/>
      <c r="CO162" s="160"/>
      <c r="CP162" s="160"/>
      <c r="CQ162" s="160"/>
      <c r="CR162" s="160"/>
      <c r="CS162" s="160"/>
      <c r="CT162" s="160"/>
      <c r="CU162" s="160"/>
      <c r="CV162" s="160"/>
      <c r="CW162" s="160"/>
      <c r="CX162" s="160"/>
      <c r="CY162" s="160"/>
      <c r="CZ162" s="160"/>
      <c r="DA162" s="160"/>
      <c r="DB162" s="160"/>
      <c r="DC162" s="160"/>
      <c r="DD162" s="160"/>
      <c r="DE162" s="160"/>
      <c r="DF162" s="160"/>
      <c r="DG162" s="160"/>
      <c r="DH162" s="160"/>
      <c r="DI162" s="160"/>
      <c r="DJ162" s="160"/>
      <c r="DK162" s="160"/>
      <c r="DL162" s="160"/>
      <c r="DM162" s="160"/>
      <c r="DN162" s="160"/>
      <c r="DO162" s="160"/>
      <c r="DP162" s="160"/>
      <c r="DQ162" s="160"/>
      <c r="DR162" s="160"/>
      <c r="DS162" s="160"/>
      <c r="DT162" s="160"/>
      <c r="DU162" s="160"/>
      <c r="DV162" s="160"/>
      <c r="DW162" s="160"/>
      <c r="DX162" s="160"/>
      <c r="DY162" s="160"/>
      <c r="DZ162" s="160"/>
      <c r="EA162" s="160"/>
      <c r="EB162" s="160"/>
      <c r="EC162" s="160"/>
      <c r="ED162" s="160"/>
      <c r="EE162" s="160"/>
      <c r="EF162" s="160"/>
      <c r="EG162" s="160"/>
      <c r="EH162" s="160"/>
      <c r="EI162" s="160"/>
      <c r="EJ162" s="160"/>
      <c r="EK162" s="160"/>
      <c r="EL162" s="160"/>
      <c r="EM162" s="160"/>
      <c r="EN162" s="160"/>
      <c r="EO162" s="160"/>
      <c r="EP162" s="160"/>
      <c r="EQ162" s="160"/>
      <c r="ER162" s="160"/>
      <c r="ES162" s="160"/>
      <c r="ET162" s="160"/>
      <c r="EU162" s="160"/>
      <c r="EV162" s="160"/>
      <c r="EW162" s="160"/>
      <c r="EX162" s="160"/>
      <c r="EY162" s="160"/>
      <c r="EZ162" s="160"/>
      <c r="FA162" s="160"/>
      <c r="FB162" s="160"/>
      <c r="FC162" s="160"/>
      <c r="FD162" s="160"/>
      <c r="FE162" s="160"/>
      <c r="FF162" s="160"/>
      <c r="FG162" s="160"/>
      <c r="FH162" s="160"/>
      <c r="FI162" s="160"/>
      <c r="FJ162" s="160"/>
      <c r="FK162" s="160"/>
      <c r="FL162" s="160"/>
      <c r="FM162" s="160"/>
      <c r="FN162" s="160"/>
      <c r="FO162" s="160"/>
      <c r="FP162" s="160"/>
      <c r="FQ162" s="160"/>
      <c r="FR162" s="160"/>
      <c r="FS162" s="160"/>
      <c r="FT162" s="160"/>
      <c r="FU162" s="160"/>
      <c r="FV162" s="160"/>
      <c r="FW162" s="160"/>
      <c r="FX162" s="160"/>
      <c r="FY162" s="160"/>
      <c r="FZ162" s="160"/>
      <c r="GA162" s="160"/>
      <c r="GB162" s="160"/>
      <c r="GC162" s="160"/>
      <c r="GD162" s="160"/>
      <c r="GE162" s="160"/>
      <c r="GF162" s="160"/>
      <c r="GG162" s="160"/>
      <c r="GH162" s="160"/>
      <c r="GI162" s="160"/>
      <c r="GJ162" s="160"/>
      <c r="GK162" s="160"/>
      <c r="GL162" s="160"/>
      <c r="GM162" s="160"/>
      <c r="GN162" s="160"/>
      <c r="GO162" s="160"/>
      <c r="GP162" s="160"/>
      <c r="GQ162" s="160"/>
      <c r="GR162" s="160"/>
      <c r="GS162" s="160"/>
      <c r="GT162" s="160"/>
      <c r="GU162" s="160"/>
      <c r="GV162" s="160"/>
      <c r="GW162" s="160"/>
      <c r="GX162" s="160"/>
      <c r="GY162" s="160"/>
      <c r="GZ162" s="160"/>
      <c r="HA162" s="160"/>
      <c r="HB162" s="160"/>
      <c r="HC162" s="160"/>
      <c r="HD162" s="160"/>
      <c r="HE162" s="160"/>
      <c r="HF162" s="160"/>
      <c r="HG162" s="160"/>
      <c r="HH162" s="160"/>
      <c r="HI162" s="160"/>
      <c r="HJ162" s="160"/>
      <c r="HK162" s="160"/>
      <c r="HL162" s="160"/>
      <c r="HM162" s="160"/>
      <c r="HN162" s="160"/>
      <c r="HO162" s="160"/>
      <c r="HP162" s="160"/>
      <c r="HQ162" s="160"/>
      <c r="HR162" s="160"/>
      <c r="HS162" s="160"/>
      <c r="HT162" s="160"/>
      <c r="HU162" s="160"/>
      <c r="HV162" s="160"/>
      <c r="HW162" s="160"/>
      <c r="HX162" s="160"/>
      <c r="HY162" s="160"/>
      <c r="HZ162" s="160"/>
      <c r="IA162" s="160"/>
      <c r="IB162" s="160"/>
      <c r="IC162" s="160"/>
      <c r="ID162" s="160"/>
      <c r="IE162" s="160"/>
      <c r="IF162" s="160"/>
      <c r="IG162" s="160"/>
      <c r="IH162" s="160"/>
      <c r="II162" s="160"/>
      <c r="IJ162" s="160"/>
      <c r="IK162" s="160"/>
      <c r="IL162" s="160"/>
      <c r="IM162" s="160"/>
      <c r="IN162" s="160"/>
      <c r="IO162" s="160"/>
      <c r="IP162" s="160"/>
      <c r="IQ162" s="160"/>
      <c r="IR162" s="160"/>
      <c r="IS162" s="160"/>
      <c r="IT162" s="160"/>
      <c r="IU162" s="160"/>
      <c r="IV162" s="160"/>
      <c r="IW162" s="160"/>
      <c r="IX162" s="160"/>
      <c r="IY162" s="160"/>
      <c r="IZ162" s="160"/>
      <c r="JA162" s="160"/>
      <c r="JB162" s="160"/>
      <c r="JC162" s="160"/>
      <c r="JD162" s="160"/>
      <c r="JE162" s="160"/>
      <c r="JF162" s="160"/>
      <c r="JG162" s="160"/>
      <c r="JH162" s="160"/>
      <c r="JI162" s="160"/>
      <c r="JJ162" s="160"/>
      <c r="JK162" s="160"/>
      <c r="JL162" s="160"/>
      <c r="JM162" s="160"/>
      <c r="JN162" s="160"/>
      <c r="JO162" s="160"/>
      <c r="JP162" s="160"/>
      <c r="JQ162" s="160"/>
      <c r="JR162" s="160"/>
      <c r="JS162" s="160"/>
      <c r="JT162" s="160"/>
      <c r="JU162" s="160"/>
      <c r="JV162" s="160"/>
      <c r="JW162" s="160"/>
      <c r="JX162" s="160"/>
      <c r="JY162" s="160"/>
      <c r="JZ162" s="160"/>
      <c r="KA162" s="160"/>
      <c r="KB162" s="160"/>
      <c r="KC162" s="160"/>
      <c r="KD162" s="160"/>
      <c r="KE162" s="160"/>
      <c r="KF162" s="160"/>
      <c r="KG162" s="160"/>
      <c r="KH162" s="160"/>
      <c r="KI162" s="160"/>
      <c r="KJ162" s="160"/>
      <c r="KK162" s="160"/>
      <c r="KL162" s="160"/>
      <c r="KM162" s="160"/>
      <c r="KN162" s="160"/>
      <c r="KO162" s="160"/>
      <c r="KP162" s="160"/>
      <c r="KQ162" s="160"/>
      <c r="KR162" s="160"/>
      <c r="KS162" s="160"/>
      <c r="KT162" s="160"/>
      <c r="KU162" s="160"/>
      <c r="KV162" s="160"/>
      <c r="KW162" s="160"/>
      <c r="KX162" s="160"/>
      <c r="KY162" s="160"/>
      <c r="KZ162" s="160"/>
      <c r="LA162" s="160"/>
      <c r="LB162" s="160"/>
      <c r="LC162" s="160"/>
      <c r="LD162" s="160"/>
      <c r="LE162" s="160"/>
      <c r="LF162" s="160"/>
      <c r="LG162" s="160"/>
      <c r="LH162" s="160"/>
      <c r="LI162" s="160"/>
      <c r="LJ162" s="160"/>
      <c r="LK162" s="160"/>
      <c r="LL162" s="160"/>
      <c r="LM162" s="160"/>
      <c r="LN162" s="160"/>
      <c r="LO162" s="160"/>
      <c r="LP162" s="160"/>
      <c r="LQ162" s="160"/>
      <c r="LR162" s="160"/>
      <c r="LS162" s="160"/>
      <c r="LT162" s="160"/>
      <c r="LU162" s="160"/>
      <c r="LV162" s="160"/>
      <c r="LW162" s="160"/>
      <c r="LX162" s="160"/>
      <c r="LY162" s="160"/>
      <c r="LZ162" s="160"/>
      <c r="MA162" s="160"/>
      <c r="MB162" s="160"/>
      <c r="MC162" s="160"/>
      <c r="MD162" s="160"/>
      <c r="ME162" s="160"/>
      <c r="MF162" s="160"/>
      <c r="MG162" s="160"/>
      <c r="MH162" s="160"/>
      <c r="MI162" s="160"/>
      <c r="MJ162" s="160"/>
      <c r="MK162" s="160"/>
      <c r="ML162" s="160"/>
      <c r="MM162" s="160"/>
      <c r="MN162" s="160"/>
      <c r="MO162" s="160"/>
      <c r="MP162" s="160"/>
      <c r="MQ162" s="160"/>
      <c r="MR162" s="160"/>
      <c r="MS162" s="160"/>
      <c r="MT162" s="160"/>
      <c r="MU162" s="160"/>
      <c r="MV162" s="160"/>
      <c r="MW162" s="160"/>
      <c r="MX162" s="160"/>
      <c r="MY162" s="160"/>
      <c r="MZ162" s="160"/>
      <c r="NA162" s="160"/>
      <c r="NB162" s="160"/>
      <c r="NC162" s="160"/>
      <c r="ND162" s="160"/>
      <c r="NE162" s="160"/>
      <c r="NF162" s="160"/>
      <c r="NG162" s="160"/>
      <c r="NH162" s="160"/>
      <c r="NI162" s="160"/>
      <c r="NJ162" s="160"/>
      <c r="NK162" s="160"/>
      <c r="NL162" s="160"/>
      <c r="NM162" s="160"/>
      <c r="NN162" s="160"/>
      <c r="NO162" s="160"/>
      <c r="NP162" s="160"/>
      <c r="NQ162" s="160"/>
      <c r="NR162" s="160"/>
      <c r="NS162" s="160"/>
      <c r="NT162" s="160"/>
      <c r="NU162" s="160"/>
      <c r="NV162" s="160"/>
      <c r="NW162" s="160"/>
      <c r="NX162" s="160"/>
      <c r="NY162" s="160"/>
      <c r="NZ162" s="160"/>
      <c r="OA162" s="160"/>
      <c r="OB162" s="160"/>
      <c r="OC162" s="160"/>
      <c r="OD162" s="160"/>
      <c r="OE162" s="160"/>
      <c r="OF162" s="160"/>
      <c r="OG162" s="160"/>
      <c r="OH162" s="160"/>
      <c r="OI162" s="160"/>
      <c r="OJ162" s="160"/>
      <c r="OK162" s="160"/>
      <c r="OL162" s="160"/>
      <c r="OM162" s="160"/>
      <c r="ON162" s="160"/>
      <c r="OO162" s="160"/>
      <c r="OP162" s="160"/>
      <c r="OQ162" s="160"/>
      <c r="OR162" s="160"/>
      <c r="OS162" s="160"/>
      <c r="OT162" s="160"/>
      <c r="OU162" s="160"/>
      <c r="OV162" s="160"/>
      <c r="OW162" s="160"/>
      <c r="OX162" s="160"/>
      <c r="OY162" s="160"/>
      <c r="OZ162" s="160"/>
      <c r="PA162" s="160"/>
      <c r="PB162" s="160"/>
      <c r="PC162" s="160"/>
      <c r="PD162" s="160"/>
      <c r="PE162" s="160"/>
      <c r="PF162" s="160"/>
      <c r="PG162" s="160"/>
      <c r="PH162" s="160"/>
      <c r="PI162" s="160"/>
      <c r="PJ162" s="160"/>
      <c r="PK162" s="160"/>
      <c r="PL162" s="160"/>
      <c r="PM162" s="160"/>
      <c r="PN162" s="160"/>
      <c r="PO162" s="160"/>
      <c r="PP162" s="160"/>
      <c r="PQ162" s="160"/>
      <c r="PR162" s="160"/>
      <c r="PS162" s="160"/>
      <c r="PT162" s="160"/>
      <c r="PU162" s="160"/>
      <c r="PV162" s="160"/>
      <c r="PW162" s="160"/>
      <c r="PX162" s="160"/>
      <c r="PY162" s="160"/>
      <c r="PZ162" s="160"/>
      <c r="QA162" s="160"/>
      <c r="QB162" s="160"/>
      <c r="QC162" s="160"/>
      <c r="QD162" s="160"/>
      <c r="QE162" s="160"/>
      <c r="QF162" s="160"/>
      <c r="QG162" s="160"/>
      <c r="QH162" s="160"/>
      <c r="QI162" s="160"/>
      <c r="QJ162" s="160"/>
      <c r="QK162" s="160"/>
      <c r="QL162" s="160"/>
      <c r="QM162" s="160"/>
      <c r="QN162" s="160"/>
      <c r="QO162" s="160"/>
      <c r="QP162" s="160"/>
      <c r="QQ162" s="160"/>
      <c r="QR162" s="160"/>
      <c r="QS162" s="160"/>
      <c r="QT162" s="160"/>
      <c r="QU162" s="160"/>
      <c r="QV162" s="160"/>
      <c r="QW162" s="160"/>
      <c r="QX162" s="160"/>
      <c r="QY162" s="160"/>
      <c r="QZ162" s="160"/>
      <c r="RA162" s="160"/>
      <c r="RB162" s="160"/>
      <c r="RC162" s="160"/>
      <c r="RD162" s="160"/>
      <c r="RE162" s="160"/>
      <c r="RF162" s="160"/>
      <c r="RG162" s="160"/>
      <c r="RH162" s="160"/>
      <c r="RI162" s="160"/>
      <c r="RJ162" s="160"/>
      <c r="RK162" s="160"/>
      <c r="RL162" s="160"/>
      <c r="RM162" s="160"/>
      <c r="RN162" s="160"/>
      <c r="RO162" s="160"/>
      <c r="RP162" s="160"/>
      <c r="RQ162" s="160"/>
      <c r="RR162" s="160"/>
      <c r="RS162" s="160"/>
      <c r="RT162" s="160"/>
      <c r="RU162" s="160"/>
      <c r="RV162" s="160"/>
      <c r="RW162" s="160"/>
      <c r="RX162" s="160"/>
      <c r="RY162" s="160"/>
      <c r="RZ162" s="160"/>
      <c r="SA162" s="160"/>
      <c r="SB162" s="160"/>
      <c r="SC162" s="160"/>
      <c r="SD162" s="160"/>
      <c r="SE162" s="160"/>
      <c r="SF162" s="160"/>
      <c r="SG162" s="160"/>
      <c r="SH162" s="160"/>
      <c r="SI162" s="160"/>
      <c r="SJ162" s="160"/>
      <c r="SK162" s="160"/>
      <c r="SL162" s="160"/>
      <c r="SM162" s="160"/>
      <c r="SN162" s="160"/>
      <c r="SO162" s="160"/>
      <c r="SP162" s="160"/>
      <c r="SQ162" s="160"/>
      <c r="SR162" s="160"/>
      <c r="SS162" s="160"/>
      <c r="ST162" s="160"/>
      <c r="SU162" s="160"/>
      <c r="SV162" s="160"/>
      <c r="SW162" s="160"/>
      <c r="SX162" s="160"/>
      <c r="SY162" s="160"/>
      <c r="SZ162" s="160"/>
      <c r="TA162" s="160"/>
      <c r="TB162" s="160"/>
      <c r="TC162" s="160"/>
      <c r="TD162" s="160"/>
      <c r="TE162" s="160"/>
      <c r="TF162" s="160"/>
    </row>
    <row r="163" spans="1:526">
      <c r="A163" s="160"/>
      <c r="B163" s="160"/>
      <c r="C163" s="160"/>
      <c r="D163" s="160"/>
      <c r="E163" s="160"/>
      <c r="F163" s="160"/>
      <c r="G163" s="160"/>
      <c r="H163" s="160"/>
      <c r="I163" s="160"/>
      <c r="J163" s="160"/>
      <c r="K163" s="160"/>
      <c r="L163" s="160"/>
      <c r="M163" s="160"/>
      <c r="N163" s="160"/>
      <c r="O163" s="160"/>
      <c r="P163" s="160"/>
      <c r="Q163" s="160"/>
      <c r="R163" s="160"/>
      <c r="S163" s="160"/>
      <c r="T163" s="160"/>
      <c r="U163" s="160"/>
      <c r="V163" s="160"/>
      <c r="W163" s="160"/>
      <c r="X163" s="160"/>
      <c r="Y163" s="160"/>
      <c r="Z163" s="160"/>
      <c r="AA163" s="160"/>
      <c r="AB163" s="160"/>
      <c r="AC163" s="160"/>
      <c r="AD163" s="160"/>
      <c r="AE163" s="160"/>
      <c r="AF163" s="160"/>
      <c r="AG163" s="160"/>
      <c r="AH163" s="160"/>
      <c r="AI163" s="160"/>
      <c r="AJ163" s="160"/>
      <c r="AK163" s="160"/>
      <c r="AL163" s="160"/>
      <c r="AM163" s="160"/>
      <c r="AN163" s="160"/>
      <c r="AO163" s="160"/>
      <c r="AP163" s="160"/>
      <c r="AQ163" s="160"/>
      <c r="AR163" s="160"/>
      <c r="AS163" s="160"/>
      <c r="AT163" s="160"/>
      <c r="AU163" s="160"/>
      <c r="AV163" s="160"/>
      <c r="AW163" s="160"/>
      <c r="AX163" s="160"/>
      <c r="AY163" s="160"/>
      <c r="AZ163" s="160"/>
      <c r="BA163" s="160"/>
      <c r="BB163" s="160"/>
      <c r="BC163" s="160"/>
      <c r="BD163" s="160"/>
      <c r="BE163" s="160"/>
      <c r="BF163" s="160"/>
      <c r="BG163" s="160"/>
      <c r="BH163" s="160"/>
      <c r="BI163" s="160"/>
      <c r="BJ163" s="160"/>
      <c r="BK163" s="160"/>
      <c r="BL163" s="160"/>
      <c r="BM163" s="160"/>
      <c r="BN163" s="160"/>
      <c r="BO163" s="160"/>
      <c r="BP163" s="160"/>
      <c r="BQ163" s="160"/>
      <c r="BR163" s="160"/>
      <c r="BS163" s="160"/>
      <c r="BT163" s="160"/>
      <c r="BU163" s="160"/>
      <c r="BV163" s="160"/>
      <c r="BW163" s="160"/>
      <c r="BX163" s="160"/>
      <c r="BY163" s="160"/>
      <c r="BZ163" s="160"/>
      <c r="CA163" s="160"/>
      <c r="CB163" s="160"/>
      <c r="CC163" s="160"/>
      <c r="CD163" s="160"/>
      <c r="CE163" s="160"/>
      <c r="CF163" s="160"/>
      <c r="CG163" s="160"/>
      <c r="CH163" s="160"/>
      <c r="CI163" s="160"/>
      <c r="CJ163" s="160"/>
      <c r="CK163" s="160"/>
      <c r="CL163" s="160"/>
      <c r="CM163" s="160"/>
      <c r="CN163" s="160"/>
      <c r="CO163" s="160"/>
      <c r="CP163" s="160"/>
      <c r="CQ163" s="160"/>
      <c r="CR163" s="160"/>
      <c r="CS163" s="160"/>
      <c r="CT163" s="160"/>
      <c r="CU163" s="160"/>
      <c r="CV163" s="160"/>
      <c r="CW163" s="160"/>
      <c r="CX163" s="160"/>
      <c r="CY163" s="160"/>
      <c r="CZ163" s="160"/>
      <c r="DA163" s="160"/>
      <c r="DB163" s="160"/>
      <c r="DC163" s="160"/>
      <c r="DD163" s="160"/>
      <c r="DE163" s="160"/>
      <c r="DF163" s="160"/>
      <c r="DG163" s="160"/>
      <c r="DH163" s="160"/>
      <c r="DI163" s="160"/>
      <c r="DJ163" s="160"/>
      <c r="DK163" s="160"/>
      <c r="DL163" s="160"/>
      <c r="DM163" s="160"/>
      <c r="DN163" s="160"/>
      <c r="DO163" s="160"/>
      <c r="DP163" s="160"/>
      <c r="DQ163" s="160"/>
      <c r="DR163" s="160"/>
      <c r="DS163" s="160"/>
      <c r="DT163" s="160"/>
      <c r="DU163" s="160"/>
      <c r="DV163" s="160"/>
      <c r="DW163" s="160"/>
      <c r="DX163" s="160"/>
      <c r="DY163" s="160"/>
      <c r="DZ163" s="160"/>
      <c r="EA163" s="160"/>
      <c r="EB163" s="160"/>
      <c r="EC163" s="160"/>
      <c r="ED163" s="160"/>
      <c r="EE163" s="160"/>
      <c r="EF163" s="160"/>
      <c r="EG163" s="160"/>
      <c r="EH163" s="160"/>
      <c r="EI163" s="160"/>
      <c r="EJ163" s="160"/>
      <c r="EK163" s="160"/>
      <c r="EL163" s="160"/>
      <c r="EM163" s="160"/>
      <c r="EN163" s="160"/>
      <c r="EO163" s="160"/>
      <c r="EP163" s="160"/>
      <c r="EQ163" s="160"/>
      <c r="ER163" s="160"/>
      <c r="ES163" s="160"/>
      <c r="ET163" s="160"/>
      <c r="EU163" s="160"/>
      <c r="EV163" s="160"/>
      <c r="EW163" s="160"/>
      <c r="EX163" s="160"/>
      <c r="EY163" s="160"/>
      <c r="EZ163" s="160"/>
      <c r="FA163" s="160"/>
      <c r="FB163" s="160"/>
      <c r="FC163" s="160"/>
      <c r="FD163" s="160"/>
      <c r="FE163" s="160"/>
      <c r="FF163" s="160"/>
      <c r="FG163" s="160"/>
      <c r="FH163" s="160"/>
      <c r="FI163" s="160"/>
      <c r="FJ163" s="160"/>
      <c r="FK163" s="160"/>
      <c r="FL163" s="160"/>
      <c r="FM163" s="160"/>
      <c r="FN163" s="160"/>
      <c r="FO163" s="160"/>
      <c r="FP163" s="160"/>
      <c r="FQ163" s="160"/>
      <c r="FR163" s="160"/>
      <c r="FS163" s="160"/>
      <c r="FT163" s="160"/>
      <c r="FU163" s="160"/>
      <c r="FV163" s="160"/>
      <c r="FW163" s="160"/>
      <c r="FX163" s="160"/>
      <c r="FY163" s="160"/>
      <c r="FZ163" s="160"/>
      <c r="GA163" s="160"/>
      <c r="GB163" s="160"/>
      <c r="GC163" s="160"/>
      <c r="GD163" s="160"/>
      <c r="GE163" s="160"/>
      <c r="GF163" s="160"/>
      <c r="GG163" s="160"/>
      <c r="GH163" s="160"/>
      <c r="GI163" s="160"/>
      <c r="GJ163" s="160"/>
      <c r="GK163" s="160"/>
      <c r="GL163" s="160"/>
      <c r="GM163" s="160"/>
      <c r="GN163" s="160"/>
      <c r="GO163" s="160"/>
      <c r="GP163" s="160"/>
      <c r="GQ163" s="160"/>
      <c r="GR163" s="160"/>
      <c r="GS163" s="160"/>
      <c r="GT163" s="160"/>
      <c r="GU163" s="160"/>
      <c r="GV163" s="160"/>
      <c r="GW163" s="160"/>
      <c r="GX163" s="160"/>
      <c r="GY163" s="160"/>
      <c r="GZ163" s="160"/>
      <c r="HA163" s="160"/>
      <c r="HB163" s="160"/>
      <c r="HC163" s="160"/>
      <c r="HD163" s="160"/>
      <c r="HE163" s="160"/>
      <c r="HF163" s="160"/>
      <c r="HG163" s="160"/>
      <c r="HH163" s="160"/>
      <c r="HI163" s="160"/>
      <c r="HJ163" s="160"/>
      <c r="HK163" s="160"/>
      <c r="HL163" s="160"/>
      <c r="HM163" s="160"/>
      <c r="HN163" s="160"/>
      <c r="HO163" s="160"/>
      <c r="HP163" s="160"/>
      <c r="HQ163" s="160"/>
      <c r="HR163" s="160"/>
      <c r="HS163" s="160"/>
      <c r="HT163" s="160"/>
      <c r="HU163" s="160"/>
      <c r="HV163" s="160"/>
      <c r="HW163" s="160"/>
      <c r="HX163" s="160"/>
      <c r="HY163" s="160"/>
      <c r="HZ163" s="160"/>
      <c r="IA163" s="160"/>
      <c r="IB163" s="160"/>
      <c r="IC163" s="160"/>
      <c r="ID163" s="160"/>
      <c r="IE163" s="160"/>
      <c r="IF163" s="160"/>
      <c r="IG163" s="160"/>
      <c r="IH163" s="160"/>
      <c r="II163" s="160"/>
      <c r="IJ163" s="160"/>
      <c r="IK163" s="160"/>
      <c r="IL163" s="160"/>
      <c r="IM163" s="160"/>
      <c r="IN163" s="160"/>
      <c r="IO163" s="160"/>
      <c r="IP163" s="160"/>
      <c r="IQ163" s="160"/>
      <c r="IR163" s="160"/>
      <c r="IS163" s="160"/>
      <c r="IT163" s="160"/>
      <c r="IU163" s="160"/>
      <c r="IV163" s="160"/>
      <c r="IW163" s="160"/>
      <c r="IX163" s="160"/>
      <c r="IY163" s="160"/>
      <c r="IZ163" s="160"/>
      <c r="JA163" s="160"/>
      <c r="JB163" s="160"/>
      <c r="JC163" s="160"/>
      <c r="JD163" s="160"/>
      <c r="JE163" s="160"/>
      <c r="JF163" s="160"/>
      <c r="JG163" s="160"/>
      <c r="JH163" s="160"/>
      <c r="JI163" s="160"/>
      <c r="JJ163" s="160"/>
      <c r="JK163" s="160"/>
      <c r="JL163" s="160"/>
      <c r="JM163" s="160"/>
      <c r="JN163" s="160"/>
      <c r="JO163" s="160"/>
      <c r="JP163" s="160"/>
      <c r="JQ163" s="160"/>
      <c r="JR163" s="160"/>
      <c r="JS163" s="160"/>
      <c r="JT163" s="160"/>
      <c r="JU163" s="160"/>
      <c r="JV163" s="160"/>
      <c r="JW163" s="160"/>
      <c r="JX163" s="160"/>
      <c r="JY163" s="160"/>
      <c r="JZ163" s="160"/>
      <c r="KA163" s="160"/>
      <c r="KB163" s="160"/>
      <c r="KC163" s="160"/>
      <c r="KD163" s="160"/>
      <c r="KE163" s="160"/>
      <c r="KF163" s="160"/>
      <c r="KG163" s="160"/>
      <c r="KH163" s="160"/>
      <c r="KI163" s="160"/>
      <c r="KJ163" s="160"/>
      <c r="KK163" s="160"/>
      <c r="KL163" s="160"/>
      <c r="KM163" s="160"/>
      <c r="KN163" s="160"/>
      <c r="KO163" s="160"/>
      <c r="KP163" s="160"/>
      <c r="KQ163" s="160"/>
      <c r="KR163" s="160"/>
      <c r="KS163" s="160"/>
      <c r="KT163" s="160"/>
      <c r="KU163" s="160"/>
      <c r="KV163" s="160"/>
      <c r="KW163" s="160"/>
      <c r="KX163" s="160"/>
      <c r="KY163" s="160"/>
      <c r="KZ163" s="160"/>
      <c r="LA163" s="160"/>
      <c r="LB163" s="160"/>
      <c r="LC163" s="160"/>
      <c r="LD163" s="160"/>
      <c r="LE163" s="160"/>
      <c r="LF163" s="160"/>
      <c r="LG163" s="160"/>
      <c r="LH163" s="160"/>
      <c r="LI163" s="160"/>
      <c r="LJ163" s="160"/>
      <c r="LK163" s="160"/>
      <c r="LL163" s="160"/>
      <c r="LM163" s="160"/>
      <c r="LN163" s="160"/>
      <c r="LO163" s="160"/>
      <c r="LP163" s="160"/>
      <c r="LQ163" s="160"/>
      <c r="LR163" s="160"/>
      <c r="LS163" s="160"/>
      <c r="LT163" s="160"/>
      <c r="LU163" s="160"/>
      <c r="LV163" s="160"/>
      <c r="LW163" s="160"/>
      <c r="LX163" s="160"/>
      <c r="LY163" s="160"/>
      <c r="LZ163" s="160"/>
      <c r="MA163" s="160"/>
      <c r="MB163" s="160"/>
      <c r="MC163" s="160"/>
      <c r="MD163" s="160"/>
      <c r="ME163" s="160"/>
      <c r="MF163" s="160"/>
      <c r="MG163" s="160"/>
      <c r="MH163" s="160"/>
      <c r="MI163" s="160"/>
      <c r="MJ163" s="160"/>
      <c r="MK163" s="160"/>
      <c r="ML163" s="160"/>
      <c r="MM163" s="160"/>
      <c r="MN163" s="160"/>
      <c r="MO163" s="160"/>
      <c r="MP163" s="160"/>
      <c r="MQ163" s="160"/>
      <c r="MR163" s="160"/>
      <c r="MS163" s="160"/>
      <c r="MT163" s="160"/>
      <c r="MU163" s="160"/>
      <c r="MV163" s="160"/>
      <c r="MW163" s="160"/>
      <c r="MX163" s="160"/>
      <c r="MY163" s="160"/>
      <c r="MZ163" s="160"/>
      <c r="NA163" s="160"/>
      <c r="NB163" s="160"/>
      <c r="NC163" s="160"/>
      <c r="ND163" s="160"/>
      <c r="NE163" s="160"/>
      <c r="NF163" s="160"/>
      <c r="NG163" s="160"/>
      <c r="NH163" s="160"/>
      <c r="NI163" s="160"/>
      <c r="NJ163" s="160"/>
      <c r="NK163" s="160"/>
      <c r="NL163" s="160"/>
      <c r="NM163" s="160"/>
      <c r="NN163" s="160"/>
      <c r="NO163" s="160"/>
      <c r="NP163" s="160"/>
      <c r="NQ163" s="160"/>
      <c r="NR163" s="160"/>
      <c r="NS163" s="160"/>
      <c r="NT163" s="160"/>
      <c r="NU163" s="160"/>
      <c r="NV163" s="160"/>
      <c r="NW163" s="160"/>
      <c r="NX163" s="160"/>
      <c r="NY163" s="160"/>
      <c r="NZ163" s="160"/>
      <c r="OA163" s="160"/>
      <c r="OB163" s="160"/>
      <c r="OC163" s="160"/>
      <c r="OD163" s="160"/>
      <c r="OE163" s="160"/>
      <c r="OF163" s="160"/>
      <c r="OG163" s="160"/>
      <c r="OH163" s="160"/>
      <c r="OI163" s="160"/>
      <c r="OJ163" s="160"/>
      <c r="OK163" s="160"/>
      <c r="OL163" s="160"/>
      <c r="OM163" s="160"/>
      <c r="ON163" s="160"/>
      <c r="OO163" s="160"/>
      <c r="OP163" s="160"/>
      <c r="OQ163" s="160"/>
      <c r="OR163" s="160"/>
      <c r="OS163" s="160"/>
      <c r="OT163" s="160"/>
      <c r="OU163" s="160"/>
      <c r="OV163" s="160"/>
      <c r="OW163" s="160"/>
      <c r="OX163" s="160"/>
      <c r="OY163" s="160"/>
      <c r="OZ163" s="160"/>
      <c r="PA163" s="160"/>
      <c r="PB163" s="160"/>
      <c r="PC163" s="160"/>
      <c r="PD163" s="160"/>
      <c r="PE163" s="160"/>
      <c r="PF163" s="160"/>
      <c r="PG163" s="160"/>
      <c r="PH163" s="160"/>
      <c r="PI163" s="160"/>
      <c r="PJ163" s="160"/>
      <c r="PK163" s="160"/>
      <c r="PL163" s="160"/>
      <c r="PM163" s="160"/>
      <c r="PN163" s="160"/>
      <c r="PO163" s="160"/>
      <c r="PP163" s="160"/>
      <c r="PQ163" s="160"/>
      <c r="PR163" s="160"/>
      <c r="PS163" s="160"/>
      <c r="PT163" s="160"/>
      <c r="PU163" s="160"/>
      <c r="PV163" s="160"/>
      <c r="PW163" s="160"/>
      <c r="PX163" s="160"/>
      <c r="PY163" s="160"/>
      <c r="PZ163" s="160"/>
      <c r="QA163" s="160"/>
      <c r="QB163" s="160"/>
      <c r="QC163" s="160"/>
      <c r="QD163" s="160"/>
      <c r="QE163" s="160"/>
      <c r="QF163" s="160"/>
      <c r="QG163" s="160"/>
      <c r="QH163" s="160"/>
      <c r="QI163" s="160"/>
      <c r="QJ163" s="160"/>
      <c r="QK163" s="160"/>
      <c r="QL163" s="160"/>
      <c r="QM163" s="160"/>
      <c r="QN163" s="160"/>
      <c r="QO163" s="160"/>
      <c r="QP163" s="160"/>
      <c r="QQ163" s="160"/>
      <c r="QR163" s="160"/>
      <c r="QS163" s="160"/>
      <c r="QT163" s="160"/>
      <c r="QU163" s="160"/>
      <c r="QV163" s="160"/>
      <c r="QW163" s="160"/>
      <c r="QX163" s="160"/>
      <c r="QY163" s="160"/>
      <c r="QZ163" s="160"/>
      <c r="RA163" s="160"/>
      <c r="RB163" s="160"/>
      <c r="RC163" s="160"/>
      <c r="RD163" s="160"/>
      <c r="RE163" s="160"/>
      <c r="RF163" s="160"/>
      <c r="RG163" s="160"/>
      <c r="RH163" s="160"/>
      <c r="RI163" s="160"/>
      <c r="RJ163" s="160"/>
      <c r="RK163" s="160"/>
      <c r="RL163" s="160"/>
      <c r="RM163" s="160"/>
      <c r="RN163" s="160"/>
      <c r="RO163" s="160"/>
      <c r="RP163" s="160"/>
      <c r="RQ163" s="160"/>
      <c r="RR163" s="160"/>
      <c r="RS163" s="160"/>
      <c r="RT163" s="160"/>
      <c r="RU163" s="160"/>
      <c r="RV163" s="160"/>
      <c r="RW163" s="160"/>
      <c r="RX163" s="160"/>
      <c r="RY163" s="160"/>
      <c r="RZ163" s="160"/>
      <c r="SA163" s="160"/>
      <c r="SB163" s="160"/>
      <c r="SC163" s="160"/>
      <c r="SD163" s="160"/>
      <c r="SE163" s="160"/>
      <c r="SF163" s="160"/>
      <c r="SG163" s="160"/>
      <c r="SH163" s="160"/>
      <c r="SI163" s="160"/>
      <c r="SJ163" s="160"/>
      <c r="SK163" s="160"/>
      <c r="SL163" s="160"/>
      <c r="SM163" s="160"/>
      <c r="SN163" s="160"/>
      <c r="SO163" s="160"/>
      <c r="SP163" s="160"/>
      <c r="SQ163" s="160"/>
      <c r="SR163" s="160"/>
      <c r="SS163" s="160"/>
      <c r="ST163" s="160"/>
      <c r="SU163" s="160"/>
      <c r="SV163" s="160"/>
      <c r="SW163" s="160"/>
      <c r="SX163" s="160"/>
      <c r="SY163" s="160"/>
      <c r="SZ163" s="160"/>
      <c r="TA163" s="160"/>
      <c r="TB163" s="160"/>
      <c r="TC163" s="160"/>
      <c r="TD163" s="160"/>
      <c r="TE163" s="160"/>
      <c r="TF163" s="160"/>
    </row>
    <row r="164" spans="1:526">
      <c r="A164" s="160"/>
      <c r="B164" s="160"/>
      <c r="C164" s="160"/>
      <c r="D164" s="160"/>
      <c r="E164" s="160"/>
      <c r="F164" s="160"/>
      <c r="G164" s="160"/>
      <c r="H164" s="160"/>
      <c r="I164" s="160"/>
      <c r="J164" s="160"/>
      <c r="K164" s="160"/>
      <c r="L164" s="160"/>
      <c r="M164" s="160"/>
      <c r="N164" s="160"/>
      <c r="O164" s="160"/>
      <c r="P164" s="160"/>
      <c r="Q164" s="160"/>
      <c r="R164" s="160"/>
      <c r="S164" s="160"/>
      <c r="T164" s="160"/>
      <c r="U164" s="160"/>
      <c r="V164" s="160"/>
      <c r="W164" s="160"/>
      <c r="X164" s="160"/>
      <c r="Y164" s="160"/>
      <c r="Z164" s="160"/>
      <c r="AA164" s="160"/>
      <c r="AB164" s="160"/>
      <c r="AC164" s="160"/>
      <c r="AD164" s="160"/>
      <c r="AE164" s="160"/>
      <c r="AF164" s="160"/>
      <c r="AG164" s="160"/>
      <c r="AH164" s="160"/>
      <c r="AI164" s="160"/>
      <c r="AJ164" s="160"/>
      <c r="AK164" s="160"/>
      <c r="AL164" s="160"/>
      <c r="AM164" s="160"/>
      <c r="AN164" s="160"/>
      <c r="AO164" s="160"/>
      <c r="AP164" s="160"/>
      <c r="AQ164" s="160"/>
      <c r="AR164" s="160"/>
      <c r="AS164" s="160"/>
      <c r="AT164" s="160"/>
      <c r="AU164" s="160"/>
      <c r="AV164" s="160"/>
      <c r="AW164" s="160"/>
      <c r="AX164" s="160"/>
      <c r="AY164" s="160"/>
      <c r="AZ164" s="160"/>
      <c r="BA164" s="160"/>
      <c r="BB164" s="160"/>
      <c r="BC164" s="160"/>
      <c r="BD164" s="160"/>
      <c r="BE164" s="160"/>
      <c r="BF164" s="160"/>
      <c r="BG164" s="160"/>
      <c r="BH164" s="160"/>
      <c r="BI164" s="160"/>
      <c r="BJ164" s="160"/>
      <c r="BK164" s="160"/>
      <c r="BL164" s="160"/>
      <c r="BM164" s="160"/>
      <c r="BN164" s="160"/>
      <c r="BO164" s="160"/>
      <c r="BP164" s="160"/>
      <c r="BQ164" s="160"/>
      <c r="BR164" s="160"/>
      <c r="BS164" s="160"/>
      <c r="BT164" s="160"/>
      <c r="BU164" s="160"/>
      <c r="BV164" s="160"/>
      <c r="BW164" s="160"/>
      <c r="BX164" s="160"/>
      <c r="BY164" s="160"/>
      <c r="BZ164" s="160"/>
      <c r="CA164" s="160"/>
      <c r="CB164" s="160"/>
      <c r="CC164" s="160"/>
      <c r="CD164" s="160"/>
      <c r="CE164" s="160"/>
      <c r="CF164" s="160"/>
      <c r="CG164" s="160"/>
      <c r="CH164" s="160"/>
      <c r="CI164" s="160"/>
      <c r="CJ164" s="160"/>
      <c r="CK164" s="160"/>
      <c r="CL164" s="160"/>
      <c r="CM164" s="160"/>
      <c r="CN164" s="160"/>
      <c r="CO164" s="160"/>
      <c r="CP164" s="160"/>
      <c r="CQ164" s="160"/>
      <c r="CR164" s="160"/>
      <c r="CS164" s="160"/>
      <c r="CT164" s="160"/>
      <c r="CU164" s="160"/>
      <c r="CV164" s="160"/>
      <c r="CW164" s="160"/>
      <c r="CX164" s="160"/>
      <c r="CY164" s="160"/>
      <c r="CZ164" s="160"/>
      <c r="DA164" s="160"/>
      <c r="DB164" s="160"/>
      <c r="DC164" s="160"/>
      <c r="DD164" s="160"/>
      <c r="DE164" s="160"/>
      <c r="DF164" s="160"/>
      <c r="DG164" s="160"/>
      <c r="DH164" s="160"/>
      <c r="DI164" s="160"/>
      <c r="DJ164" s="160"/>
      <c r="DK164" s="160"/>
      <c r="DL164" s="160"/>
      <c r="DM164" s="160"/>
      <c r="DN164" s="160"/>
      <c r="DO164" s="160"/>
      <c r="DP164" s="160"/>
      <c r="DQ164" s="160"/>
      <c r="DR164" s="160"/>
      <c r="DS164" s="160"/>
      <c r="DT164" s="160"/>
      <c r="DU164" s="160"/>
      <c r="DV164" s="160"/>
      <c r="DW164" s="160"/>
      <c r="DX164" s="160"/>
      <c r="DY164" s="160"/>
      <c r="DZ164" s="160"/>
      <c r="EA164" s="160"/>
      <c r="EB164" s="160"/>
      <c r="EC164" s="160"/>
      <c r="ED164" s="160"/>
      <c r="EE164" s="160"/>
      <c r="EF164" s="160"/>
      <c r="EG164" s="160"/>
      <c r="EH164" s="160"/>
      <c r="EI164" s="160"/>
      <c r="EJ164" s="160"/>
      <c r="EK164" s="160"/>
      <c r="EL164" s="160"/>
      <c r="EM164" s="160"/>
      <c r="EN164" s="160"/>
      <c r="EO164" s="160"/>
      <c r="EP164" s="160"/>
      <c r="EQ164" s="160"/>
      <c r="ER164" s="160"/>
      <c r="ES164" s="160"/>
      <c r="ET164" s="160"/>
      <c r="EU164" s="160"/>
      <c r="EV164" s="160"/>
      <c r="EW164" s="160"/>
      <c r="EX164" s="160"/>
      <c r="EY164" s="160"/>
      <c r="EZ164" s="160"/>
      <c r="FA164" s="160"/>
      <c r="FB164" s="160"/>
      <c r="FC164" s="160"/>
      <c r="FD164" s="160"/>
      <c r="FE164" s="160"/>
      <c r="FF164" s="160"/>
      <c r="FG164" s="160"/>
      <c r="FH164" s="160"/>
      <c r="FI164" s="160"/>
      <c r="FJ164" s="160"/>
      <c r="FK164" s="160"/>
      <c r="FL164" s="160"/>
      <c r="FM164" s="160"/>
      <c r="FN164" s="160"/>
      <c r="FO164" s="160"/>
      <c r="FP164" s="160"/>
      <c r="FQ164" s="160"/>
      <c r="FR164" s="160"/>
      <c r="FS164" s="160"/>
      <c r="FT164" s="160"/>
      <c r="FU164" s="160"/>
      <c r="FV164" s="160"/>
      <c r="FW164" s="160"/>
      <c r="FX164" s="160"/>
      <c r="FY164" s="160"/>
      <c r="FZ164" s="160"/>
      <c r="GA164" s="160"/>
      <c r="GB164" s="160"/>
      <c r="GC164" s="160"/>
      <c r="GD164" s="160"/>
      <c r="GE164" s="160"/>
      <c r="GF164" s="160"/>
      <c r="GG164" s="160"/>
      <c r="GH164" s="160"/>
      <c r="GI164" s="160"/>
      <c r="GJ164" s="160"/>
      <c r="GK164" s="160"/>
      <c r="GL164" s="160"/>
      <c r="GM164" s="160"/>
      <c r="GN164" s="160"/>
      <c r="GO164" s="160"/>
      <c r="GP164" s="160"/>
      <c r="GQ164" s="160"/>
      <c r="GR164" s="160"/>
      <c r="GS164" s="160"/>
      <c r="GT164" s="160"/>
      <c r="GU164" s="160"/>
      <c r="GV164" s="160"/>
      <c r="GW164" s="160"/>
      <c r="GX164" s="160"/>
      <c r="GY164" s="160"/>
      <c r="GZ164" s="160"/>
      <c r="HA164" s="160"/>
      <c r="HB164" s="160"/>
      <c r="HC164" s="160"/>
      <c r="HD164" s="160"/>
      <c r="HE164" s="160"/>
      <c r="HF164" s="160"/>
      <c r="HG164" s="160"/>
      <c r="HH164" s="160"/>
      <c r="HI164" s="160"/>
      <c r="HJ164" s="160"/>
      <c r="HK164" s="160"/>
      <c r="HL164" s="160"/>
      <c r="HM164" s="160"/>
      <c r="HN164" s="160"/>
      <c r="HO164" s="160"/>
      <c r="HP164" s="160"/>
      <c r="HQ164" s="160"/>
      <c r="HR164" s="160"/>
      <c r="HS164" s="160"/>
      <c r="HT164" s="160"/>
      <c r="HU164" s="160"/>
      <c r="HV164" s="160"/>
      <c r="HW164" s="160"/>
      <c r="HX164" s="160"/>
      <c r="HY164" s="160"/>
      <c r="HZ164" s="160"/>
      <c r="IA164" s="160"/>
      <c r="IB164" s="160"/>
      <c r="IC164" s="160"/>
      <c r="ID164" s="160"/>
      <c r="IE164" s="160"/>
      <c r="IF164" s="160"/>
      <c r="IG164" s="160"/>
      <c r="IH164" s="160"/>
      <c r="II164" s="160"/>
      <c r="IJ164" s="160"/>
      <c r="IK164" s="160"/>
      <c r="IL164" s="160"/>
      <c r="IM164" s="160"/>
      <c r="IN164" s="160"/>
      <c r="IO164" s="160"/>
      <c r="IP164" s="160"/>
      <c r="IQ164" s="160"/>
      <c r="IR164" s="160"/>
      <c r="IS164" s="160"/>
      <c r="IT164" s="160"/>
      <c r="IU164" s="160"/>
      <c r="IV164" s="160"/>
      <c r="IW164" s="160"/>
      <c r="IX164" s="160"/>
      <c r="IY164" s="160"/>
      <c r="IZ164" s="160"/>
      <c r="JA164" s="160"/>
      <c r="JB164" s="160"/>
      <c r="JC164" s="160"/>
      <c r="JD164" s="160"/>
      <c r="JE164" s="160"/>
      <c r="JF164" s="160"/>
      <c r="JG164" s="160"/>
      <c r="JH164" s="160"/>
      <c r="JI164" s="160"/>
      <c r="JJ164" s="160"/>
      <c r="JK164" s="160"/>
      <c r="JL164" s="160"/>
      <c r="JM164" s="160"/>
      <c r="JN164" s="160"/>
      <c r="JO164" s="160"/>
      <c r="JP164" s="160"/>
      <c r="JQ164" s="160"/>
      <c r="JR164" s="160"/>
      <c r="JS164" s="160"/>
      <c r="JT164" s="160"/>
      <c r="JU164" s="160"/>
      <c r="JV164" s="160"/>
      <c r="JW164" s="160"/>
      <c r="JX164" s="160"/>
      <c r="JY164" s="160"/>
      <c r="JZ164" s="160"/>
      <c r="KA164" s="160"/>
      <c r="KB164" s="160"/>
      <c r="KC164" s="160"/>
      <c r="KD164" s="160"/>
      <c r="KE164" s="160"/>
      <c r="KF164" s="160"/>
      <c r="KG164" s="160"/>
      <c r="KH164" s="160"/>
      <c r="KI164" s="160"/>
      <c r="KJ164" s="160"/>
      <c r="KK164" s="160"/>
      <c r="KL164" s="160"/>
      <c r="KM164" s="160"/>
      <c r="KN164" s="160"/>
      <c r="KO164" s="160"/>
      <c r="KP164" s="160"/>
      <c r="KQ164" s="160"/>
      <c r="KR164" s="160"/>
      <c r="KS164" s="160"/>
      <c r="KT164" s="160"/>
      <c r="KU164" s="160"/>
      <c r="KV164" s="160"/>
      <c r="KW164" s="160"/>
      <c r="KX164" s="160"/>
      <c r="KY164" s="160"/>
      <c r="KZ164" s="160"/>
      <c r="LA164" s="160"/>
      <c r="LB164" s="160"/>
      <c r="LC164" s="160"/>
      <c r="LD164" s="160"/>
      <c r="LE164" s="160"/>
      <c r="LF164" s="160"/>
      <c r="LG164" s="160"/>
      <c r="LH164" s="160"/>
      <c r="LI164" s="160"/>
      <c r="LJ164" s="160"/>
      <c r="LK164" s="160"/>
      <c r="LL164" s="160"/>
      <c r="LM164" s="160"/>
      <c r="LN164" s="160"/>
      <c r="LO164" s="160"/>
      <c r="LP164" s="160"/>
      <c r="LQ164" s="160"/>
      <c r="LR164" s="160"/>
      <c r="LS164" s="160"/>
      <c r="LT164" s="160"/>
      <c r="LU164" s="160"/>
      <c r="LV164" s="160"/>
      <c r="LW164" s="160"/>
      <c r="LX164" s="160"/>
      <c r="LY164" s="160"/>
      <c r="LZ164" s="160"/>
      <c r="MA164" s="160"/>
      <c r="MB164" s="160"/>
      <c r="MC164" s="160"/>
      <c r="MD164" s="160"/>
      <c r="ME164" s="160"/>
      <c r="MF164" s="160"/>
      <c r="MG164" s="160"/>
      <c r="MH164" s="160"/>
      <c r="MI164" s="160"/>
      <c r="MJ164" s="160"/>
      <c r="MK164" s="160"/>
      <c r="ML164" s="160"/>
      <c r="MM164" s="160"/>
      <c r="MN164" s="160"/>
      <c r="MO164" s="160"/>
      <c r="MP164" s="160"/>
      <c r="MQ164" s="160"/>
      <c r="MR164" s="160"/>
      <c r="MS164" s="160"/>
      <c r="MT164" s="160"/>
      <c r="MU164" s="160"/>
      <c r="MV164" s="160"/>
      <c r="MW164" s="160"/>
      <c r="MX164" s="160"/>
      <c r="MY164" s="160"/>
      <c r="MZ164" s="160"/>
      <c r="NA164" s="160"/>
      <c r="NB164" s="160"/>
      <c r="NC164" s="160"/>
      <c r="ND164" s="160"/>
      <c r="NE164" s="160"/>
      <c r="NF164" s="160"/>
      <c r="NG164" s="160"/>
      <c r="NH164" s="160"/>
      <c r="NI164" s="160"/>
      <c r="NJ164" s="160"/>
      <c r="NK164" s="160"/>
      <c r="NL164" s="160"/>
      <c r="NM164" s="160"/>
      <c r="NN164" s="160"/>
      <c r="NO164" s="160"/>
      <c r="NP164" s="160"/>
      <c r="NQ164" s="160"/>
      <c r="NR164" s="160"/>
      <c r="NS164" s="160"/>
      <c r="NT164" s="160"/>
      <c r="NU164" s="160"/>
      <c r="NV164" s="160"/>
      <c r="NW164" s="160"/>
      <c r="NX164" s="160"/>
      <c r="NY164" s="160"/>
      <c r="NZ164" s="160"/>
      <c r="OA164" s="160"/>
      <c r="OB164" s="160"/>
      <c r="OC164" s="160"/>
      <c r="OD164" s="160"/>
      <c r="OE164" s="160"/>
      <c r="OF164" s="160"/>
      <c r="OG164" s="160"/>
      <c r="OH164" s="160"/>
      <c r="OI164" s="160"/>
      <c r="OJ164" s="160"/>
      <c r="OK164" s="160"/>
      <c r="OL164" s="160"/>
      <c r="OM164" s="160"/>
      <c r="ON164" s="160"/>
      <c r="OO164" s="160"/>
      <c r="OP164" s="160"/>
      <c r="OQ164" s="160"/>
      <c r="OR164" s="160"/>
      <c r="OS164" s="160"/>
      <c r="OT164" s="160"/>
      <c r="OU164" s="160"/>
      <c r="OV164" s="160"/>
      <c r="OW164" s="160"/>
      <c r="OX164" s="160"/>
      <c r="OY164" s="160"/>
      <c r="OZ164" s="160"/>
      <c r="PA164" s="160"/>
      <c r="PB164" s="160"/>
      <c r="PC164" s="160"/>
      <c r="PD164" s="160"/>
      <c r="PE164" s="160"/>
      <c r="PF164" s="160"/>
      <c r="PG164" s="160"/>
      <c r="PH164" s="160"/>
      <c r="PI164" s="160"/>
      <c r="PJ164" s="160"/>
      <c r="PK164" s="160"/>
      <c r="PL164" s="160"/>
      <c r="PM164" s="160"/>
      <c r="PN164" s="160"/>
      <c r="PO164" s="160"/>
      <c r="PP164" s="160"/>
      <c r="PQ164" s="160"/>
      <c r="PR164" s="160"/>
      <c r="PS164" s="160"/>
      <c r="PT164" s="160"/>
      <c r="PU164" s="160"/>
      <c r="PV164" s="160"/>
      <c r="PW164" s="160"/>
      <c r="PX164" s="160"/>
      <c r="PY164" s="160"/>
      <c r="PZ164" s="160"/>
      <c r="QA164" s="160"/>
      <c r="QB164" s="160"/>
      <c r="QC164" s="160"/>
      <c r="QD164" s="160"/>
      <c r="QE164" s="160"/>
      <c r="QF164" s="160"/>
      <c r="QG164" s="160"/>
      <c r="QH164" s="160"/>
      <c r="QI164" s="160"/>
      <c r="QJ164" s="160"/>
      <c r="QK164" s="160"/>
      <c r="QL164" s="160"/>
      <c r="QM164" s="160"/>
      <c r="QN164" s="160"/>
      <c r="QO164" s="160"/>
      <c r="QP164" s="160"/>
      <c r="QQ164" s="160"/>
      <c r="QR164" s="160"/>
      <c r="QS164" s="160"/>
      <c r="QT164" s="160"/>
      <c r="QU164" s="160"/>
      <c r="QV164" s="160"/>
      <c r="QW164" s="160"/>
      <c r="QX164" s="160"/>
      <c r="QY164" s="160"/>
      <c r="QZ164" s="160"/>
      <c r="RA164" s="160"/>
      <c r="RB164" s="160"/>
      <c r="RC164" s="160"/>
      <c r="RD164" s="160"/>
      <c r="RE164" s="160"/>
      <c r="RF164" s="160"/>
      <c r="RG164" s="160"/>
      <c r="RH164" s="160"/>
      <c r="RI164" s="160"/>
      <c r="RJ164" s="160"/>
      <c r="RK164" s="160"/>
      <c r="RL164" s="160"/>
      <c r="RM164" s="160"/>
      <c r="RN164" s="160"/>
      <c r="RO164" s="160"/>
      <c r="RP164" s="160"/>
      <c r="RQ164" s="160"/>
      <c r="RR164" s="160"/>
      <c r="RS164" s="160"/>
      <c r="RT164" s="160"/>
      <c r="RU164" s="160"/>
      <c r="RV164" s="160"/>
      <c r="RW164" s="160"/>
      <c r="RX164" s="160"/>
      <c r="RY164" s="160"/>
      <c r="RZ164" s="160"/>
      <c r="SA164" s="160"/>
      <c r="SB164" s="160"/>
      <c r="SC164" s="160"/>
      <c r="SD164" s="160"/>
      <c r="SE164" s="160"/>
      <c r="SF164" s="160"/>
      <c r="SG164" s="160"/>
      <c r="SH164" s="160"/>
      <c r="SI164" s="160"/>
      <c r="SJ164" s="160"/>
      <c r="SK164" s="160"/>
      <c r="SL164" s="160"/>
      <c r="SM164" s="160"/>
      <c r="SN164" s="160"/>
      <c r="SO164" s="160"/>
      <c r="SP164" s="160"/>
      <c r="SQ164" s="160"/>
      <c r="SR164" s="160"/>
      <c r="SS164" s="160"/>
      <c r="ST164" s="160"/>
      <c r="SU164" s="160"/>
      <c r="SV164" s="160"/>
      <c r="SW164" s="160"/>
      <c r="SX164" s="160"/>
      <c r="SY164" s="160"/>
      <c r="SZ164" s="160"/>
      <c r="TA164" s="160"/>
      <c r="TB164" s="160"/>
      <c r="TC164" s="160"/>
      <c r="TD164" s="160"/>
      <c r="TE164" s="160"/>
      <c r="TF164" s="160"/>
    </row>
    <row r="165" spans="1:526">
      <c r="A165" s="160"/>
      <c r="B165" s="160"/>
      <c r="C165" s="160"/>
      <c r="D165" s="160"/>
      <c r="E165" s="160"/>
      <c r="F165" s="160"/>
      <c r="G165" s="160"/>
      <c r="H165" s="160"/>
      <c r="I165" s="160"/>
      <c r="J165" s="160"/>
      <c r="K165" s="160"/>
      <c r="L165" s="160"/>
      <c r="M165" s="160"/>
      <c r="N165" s="160"/>
      <c r="O165" s="160"/>
      <c r="P165" s="160"/>
      <c r="Q165" s="160"/>
      <c r="R165" s="160"/>
      <c r="S165" s="160"/>
      <c r="T165" s="160"/>
      <c r="U165" s="160"/>
      <c r="V165" s="160"/>
      <c r="W165" s="160"/>
      <c r="X165" s="160"/>
      <c r="Y165" s="160"/>
      <c r="Z165" s="160"/>
      <c r="AA165" s="160"/>
      <c r="AB165" s="160"/>
      <c r="AC165" s="160"/>
      <c r="AD165" s="160"/>
      <c r="AE165" s="160"/>
      <c r="AF165" s="160"/>
      <c r="AG165" s="160"/>
      <c r="AH165" s="160"/>
      <c r="AI165" s="160"/>
      <c r="AJ165" s="160"/>
      <c r="AK165" s="160"/>
      <c r="AL165" s="160"/>
      <c r="AM165" s="160"/>
      <c r="AN165" s="160"/>
      <c r="AO165" s="160"/>
      <c r="AP165" s="160"/>
      <c r="AQ165" s="160"/>
      <c r="AR165" s="160"/>
      <c r="AS165" s="160"/>
      <c r="AT165" s="160"/>
      <c r="AU165" s="160"/>
      <c r="AV165" s="160"/>
      <c r="AW165" s="160"/>
      <c r="AX165" s="160"/>
      <c r="AY165" s="160"/>
      <c r="AZ165" s="160"/>
      <c r="BA165" s="160"/>
      <c r="BB165" s="160"/>
      <c r="BC165" s="160"/>
      <c r="BD165" s="160"/>
      <c r="BE165" s="160"/>
      <c r="BF165" s="160"/>
      <c r="BG165" s="160"/>
      <c r="BH165" s="160"/>
      <c r="BI165" s="160"/>
      <c r="BJ165" s="160"/>
      <c r="BK165" s="160"/>
      <c r="BL165" s="160"/>
      <c r="BM165" s="160"/>
      <c r="BN165" s="160"/>
      <c r="BO165" s="160"/>
      <c r="BP165" s="160"/>
      <c r="BQ165" s="160"/>
      <c r="BR165" s="160"/>
      <c r="BS165" s="160"/>
      <c r="BT165" s="160"/>
      <c r="BU165" s="160"/>
      <c r="BV165" s="160"/>
      <c r="BW165" s="160"/>
      <c r="BX165" s="160"/>
      <c r="BY165" s="160"/>
      <c r="BZ165" s="160"/>
      <c r="CA165" s="160"/>
      <c r="CB165" s="160"/>
      <c r="CC165" s="160"/>
      <c r="CD165" s="160"/>
      <c r="CE165" s="160"/>
      <c r="CF165" s="160"/>
      <c r="CG165" s="160"/>
      <c r="CH165" s="160"/>
      <c r="CI165" s="160"/>
      <c r="CJ165" s="160"/>
      <c r="CK165" s="160"/>
      <c r="CL165" s="160"/>
      <c r="CM165" s="160"/>
      <c r="CN165" s="160"/>
      <c r="CO165" s="160"/>
      <c r="CP165" s="160"/>
      <c r="CQ165" s="160"/>
      <c r="CR165" s="160"/>
      <c r="CS165" s="160"/>
      <c r="CT165" s="160"/>
      <c r="CU165" s="160"/>
      <c r="CV165" s="160"/>
      <c r="CW165" s="160"/>
      <c r="CX165" s="160"/>
      <c r="CY165" s="160"/>
      <c r="CZ165" s="160"/>
      <c r="DA165" s="160"/>
      <c r="DB165" s="160"/>
      <c r="DC165" s="160"/>
      <c r="DD165" s="160"/>
      <c r="DE165" s="160"/>
      <c r="DF165" s="160"/>
      <c r="DG165" s="160"/>
      <c r="DH165" s="160"/>
      <c r="DI165" s="160"/>
      <c r="DJ165" s="160"/>
      <c r="DK165" s="160"/>
      <c r="DL165" s="160"/>
      <c r="DM165" s="160"/>
      <c r="DN165" s="160"/>
      <c r="DO165" s="160"/>
      <c r="DP165" s="160"/>
      <c r="DQ165" s="160"/>
      <c r="DR165" s="160"/>
      <c r="DS165" s="160"/>
      <c r="DT165" s="160"/>
      <c r="DU165" s="160"/>
      <c r="DV165" s="160"/>
      <c r="DW165" s="160"/>
      <c r="DX165" s="160"/>
      <c r="DY165" s="160"/>
      <c r="DZ165" s="160"/>
      <c r="EA165" s="160"/>
      <c r="EB165" s="160"/>
      <c r="EC165" s="160"/>
      <c r="ED165" s="160"/>
      <c r="EE165" s="160"/>
      <c r="EF165" s="160"/>
      <c r="EG165" s="160"/>
      <c r="EH165" s="160"/>
      <c r="EI165" s="160"/>
      <c r="EJ165" s="160"/>
      <c r="EK165" s="160"/>
      <c r="EL165" s="160"/>
      <c r="EM165" s="160"/>
      <c r="EN165" s="160"/>
      <c r="EO165" s="160"/>
      <c r="EP165" s="160"/>
      <c r="EQ165" s="160"/>
      <c r="ER165" s="160"/>
      <c r="ES165" s="160"/>
      <c r="ET165" s="160"/>
      <c r="EU165" s="160"/>
      <c r="EV165" s="160"/>
      <c r="EW165" s="160"/>
      <c r="EX165" s="160"/>
      <c r="EY165" s="160"/>
      <c r="EZ165" s="160"/>
      <c r="FA165" s="160"/>
      <c r="FB165" s="160"/>
      <c r="FC165" s="160"/>
      <c r="FD165" s="160"/>
      <c r="FE165" s="160"/>
      <c r="FF165" s="160"/>
      <c r="FG165" s="160"/>
      <c r="FH165" s="160"/>
      <c r="FI165" s="160"/>
      <c r="FJ165" s="160"/>
      <c r="FK165" s="160"/>
      <c r="FL165" s="160"/>
      <c r="FM165" s="160"/>
      <c r="FN165" s="160"/>
      <c r="FO165" s="160"/>
      <c r="FP165" s="160"/>
      <c r="FQ165" s="160"/>
      <c r="FR165" s="160"/>
      <c r="FS165" s="160"/>
      <c r="FT165" s="160"/>
      <c r="FU165" s="160"/>
      <c r="FV165" s="160"/>
      <c r="FW165" s="160"/>
      <c r="FX165" s="160"/>
      <c r="FY165" s="160"/>
      <c r="FZ165" s="160"/>
      <c r="GA165" s="160"/>
      <c r="GB165" s="160"/>
      <c r="GC165" s="160"/>
      <c r="GD165" s="160"/>
      <c r="GE165" s="160"/>
      <c r="GF165" s="160"/>
      <c r="GG165" s="160"/>
      <c r="GH165" s="160"/>
      <c r="GI165" s="160"/>
      <c r="GJ165" s="160"/>
      <c r="GK165" s="160"/>
      <c r="GL165" s="160"/>
      <c r="GM165" s="160"/>
      <c r="GN165" s="160"/>
      <c r="GO165" s="160"/>
      <c r="GP165" s="160"/>
      <c r="GQ165" s="160"/>
      <c r="GR165" s="160"/>
      <c r="GS165" s="160"/>
      <c r="GT165" s="160"/>
      <c r="GU165" s="160"/>
      <c r="GV165" s="160"/>
      <c r="GW165" s="160"/>
      <c r="GX165" s="160"/>
      <c r="GY165" s="160"/>
      <c r="GZ165" s="160"/>
      <c r="HA165" s="160"/>
      <c r="HB165" s="160"/>
      <c r="HC165" s="160"/>
      <c r="HD165" s="160"/>
      <c r="HE165" s="160"/>
      <c r="HF165" s="160"/>
      <c r="HG165" s="160"/>
      <c r="HH165" s="160"/>
      <c r="HI165" s="160"/>
      <c r="HJ165" s="160"/>
      <c r="HK165" s="160"/>
      <c r="HL165" s="160"/>
      <c r="HM165" s="160"/>
      <c r="HN165" s="160"/>
      <c r="HO165" s="160"/>
      <c r="HP165" s="160"/>
      <c r="HQ165" s="160"/>
      <c r="HR165" s="160"/>
      <c r="HS165" s="160"/>
      <c r="HT165" s="160"/>
      <c r="HU165" s="160"/>
      <c r="HV165" s="160"/>
      <c r="HW165" s="160"/>
      <c r="HX165" s="160"/>
      <c r="HY165" s="160"/>
      <c r="HZ165" s="160"/>
      <c r="IA165" s="160"/>
      <c r="IB165" s="160"/>
      <c r="IC165" s="160"/>
      <c r="ID165" s="160"/>
      <c r="IE165" s="160"/>
      <c r="IF165" s="160"/>
      <c r="IG165" s="160"/>
      <c r="IH165" s="160"/>
      <c r="II165" s="160"/>
      <c r="IJ165" s="160"/>
      <c r="IK165" s="160"/>
      <c r="IL165" s="160"/>
      <c r="IM165" s="160"/>
      <c r="IN165" s="160"/>
      <c r="IO165" s="160"/>
      <c r="IP165" s="160"/>
      <c r="IQ165" s="160"/>
      <c r="IR165" s="160"/>
      <c r="IS165" s="160"/>
      <c r="IT165" s="160"/>
      <c r="IU165" s="160"/>
      <c r="IV165" s="160"/>
      <c r="IW165" s="160"/>
      <c r="IX165" s="160"/>
      <c r="IY165" s="160"/>
      <c r="IZ165" s="160"/>
      <c r="JA165" s="160"/>
      <c r="JB165" s="160"/>
      <c r="JC165" s="160"/>
      <c r="JD165" s="160"/>
      <c r="JE165" s="160"/>
      <c r="JF165" s="160"/>
      <c r="JG165" s="160"/>
      <c r="JH165" s="160"/>
      <c r="JI165" s="160"/>
      <c r="JJ165" s="160"/>
      <c r="JK165" s="160"/>
      <c r="JL165" s="160"/>
      <c r="JM165" s="160"/>
      <c r="JN165" s="160"/>
      <c r="JO165" s="160"/>
      <c r="JP165" s="160"/>
      <c r="JQ165" s="160"/>
      <c r="JR165" s="160"/>
      <c r="JS165" s="160"/>
      <c r="JT165" s="160"/>
      <c r="JU165" s="160"/>
      <c r="JV165" s="160"/>
      <c r="JW165" s="160"/>
      <c r="JX165" s="160"/>
      <c r="JY165" s="160"/>
      <c r="JZ165" s="160"/>
      <c r="KA165" s="160"/>
      <c r="KB165" s="160"/>
      <c r="KC165" s="160"/>
      <c r="KD165" s="160"/>
      <c r="KE165" s="160"/>
      <c r="KF165" s="160"/>
      <c r="KG165" s="160"/>
      <c r="KH165" s="160"/>
      <c r="KI165" s="160"/>
      <c r="KJ165" s="160"/>
      <c r="KK165" s="160"/>
      <c r="KL165" s="160"/>
      <c r="KM165" s="160"/>
      <c r="KN165" s="160"/>
      <c r="KO165" s="160"/>
      <c r="KP165" s="160"/>
      <c r="KQ165" s="160"/>
      <c r="KR165" s="160"/>
      <c r="KS165" s="160"/>
      <c r="KT165" s="160"/>
      <c r="KU165" s="160"/>
      <c r="KV165" s="160"/>
      <c r="KW165" s="160"/>
      <c r="KX165" s="160"/>
      <c r="KY165" s="160"/>
      <c r="KZ165" s="160"/>
      <c r="LA165" s="160"/>
      <c r="LB165" s="160"/>
      <c r="LC165" s="160"/>
      <c r="LD165" s="160"/>
      <c r="LE165" s="160"/>
      <c r="LF165" s="160"/>
      <c r="LG165" s="160"/>
      <c r="LH165" s="160"/>
      <c r="LI165" s="160"/>
      <c r="LJ165" s="160"/>
      <c r="LK165" s="160"/>
      <c r="LL165" s="160"/>
      <c r="LM165" s="160"/>
      <c r="LN165" s="160"/>
      <c r="LO165" s="160"/>
      <c r="LP165" s="160"/>
      <c r="LQ165" s="160"/>
      <c r="LR165" s="160"/>
      <c r="LS165" s="160"/>
      <c r="LT165" s="160"/>
      <c r="LU165" s="160"/>
      <c r="LV165" s="160"/>
      <c r="LW165" s="160"/>
      <c r="LX165" s="160"/>
      <c r="LY165" s="160"/>
      <c r="LZ165" s="160"/>
      <c r="MA165" s="160"/>
      <c r="MB165" s="160"/>
      <c r="MC165" s="160"/>
      <c r="MD165" s="160"/>
      <c r="ME165" s="160"/>
      <c r="MF165" s="160"/>
      <c r="MG165" s="160"/>
      <c r="MH165" s="160"/>
      <c r="MI165" s="160"/>
      <c r="MJ165" s="160"/>
      <c r="MK165" s="160"/>
      <c r="ML165" s="160"/>
      <c r="MM165" s="160"/>
      <c r="MN165" s="160"/>
      <c r="MO165" s="160"/>
      <c r="MP165" s="160"/>
      <c r="MQ165" s="160"/>
      <c r="MR165" s="160"/>
      <c r="MS165" s="160"/>
      <c r="MT165" s="160"/>
      <c r="MU165" s="160"/>
      <c r="MV165" s="160"/>
      <c r="MW165" s="160"/>
      <c r="MX165" s="160"/>
      <c r="MY165" s="160"/>
      <c r="MZ165" s="160"/>
      <c r="NA165" s="160"/>
      <c r="NB165" s="160"/>
      <c r="NC165" s="160"/>
      <c r="ND165" s="160"/>
      <c r="NE165" s="160"/>
      <c r="NF165" s="160"/>
      <c r="NG165" s="160"/>
      <c r="NH165" s="160"/>
      <c r="NI165" s="160"/>
      <c r="NJ165" s="160"/>
      <c r="NK165" s="160"/>
      <c r="NL165" s="160"/>
      <c r="NM165" s="160"/>
      <c r="NN165" s="160"/>
      <c r="NO165" s="160"/>
      <c r="NP165" s="160"/>
      <c r="NQ165" s="160"/>
      <c r="NR165" s="160"/>
      <c r="NS165" s="160"/>
      <c r="NT165" s="160"/>
      <c r="NU165" s="160"/>
      <c r="NV165" s="160"/>
      <c r="NW165" s="160"/>
      <c r="NX165" s="160"/>
      <c r="NY165" s="160"/>
      <c r="NZ165" s="160"/>
      <c r="OA165" s="160"/>
      <c r="OB165" s="160"/>
      <c r="OC165" s="160"/>
      <c r="OD165" s="160"/>
      <c r="OE165" s="160"/>
      <c r="OF165" s="160"/>
      <c r="OG165" s="160"/>
      <c r="OH165" s="160"/>
      <c r="OI165" s="160"/>
      <c r="OJ165" s="160"/>
      <c r="OK165" s="160"/>
      <c r="OL165" s="160"/>
      <c r="OM165" s="160"/>
      <c r="ON165" s="160"/>
      <c r="OO165" s="160"/>
      <c r="OP165" s="160"/>
      <c r="OQ165" s="160"/>
      <c r="OR165" s="160"/>
      <c r="OS165" s="160"/>
      <c r="OT165" s="160"/>
      <c r="OU165" s="160"/>
      <c r="OV165" s="160"/>
      <c r="OW165" s="160"/>
      <c r="OX165" s="160"/>
      <c r="OY165" s="160"/>
      <c r="OZ165" s="160"/>
      <c r="PA165" s="160"/>
      <c r="PB165" s="160"/>
      <c r="PC165" s="160"/>
      <c r="PD165" s="160"/>
      <c r="PE165" s="160"/>
      <c r="PF165" s="160"/>
      <c r="PG165" s="160"/>
      <c r="PH165" s="160"/>
      <c r="PI165" s="160"/>
      <c r="PJ165" s="160"/>
      <c r="PK165" s="160"/>
      <c r="PL165" s="160"/>
      <c r="PM165" s="160"/>
      <c r="PN165" s="160"/>
      <c r="PO165" s="160"/>
      <c r="PP165" s="160"/>
      <c r="PQ165" s="160"/>
      <c r="PR165" s="160"/>
      <c r="PS165" s="160"/>
      <c r="PT165" s="160"/>
      <c r="PU165" s="160"/>
      <c r="PV165" s="160"/>
      <c r="PW165" s="160"/>
      <c r="PX165" s="160"/>
      <c r="PY165" s="160"/>
      <c r="PZ165" s="160"/>
      <c r="QA165" s="160"/>
      <c r="QB165" s="160"/>
      <c r="QC165" s="160"/>
      <c r="QD165" s="160"/>
      <c r="QE165" s="160"/>
      <c r="QF165" s="160"/>
      <c r="QG165" s="160"/>
      <c r="QH165" s="160"/>
      <c r="QI165" s="160"/>
      <c r="QJ165" s="160"/>
      <c r="QK165" s="160"/>
      <c r="QL165" s="160"/>
      <c r="QM165" s="160"/>
      <c r="QN165" s="160"/>
      <c r="QO165" s="160"/>
      <c r="QP165" s="160"/>
      <c r="QQ165" s="160"/>
      <c r="QR165" s="160"/>
      <c r="QS165" s="160"/>
      <c r="QT165" s="160"/>
      <c r="QU165" s="160"/>
      <c r="QV165" s="160"/>
      <c r="QW165" s="160"/>
      <c r="QX165" s="160"/>
      <c r="QY165" s="160"/>
      <c r="QZ165" s="160"/>
      <c r="RA165" s="160"/>
      <c r="RB165" s="160"/>
      <c r="RC165" s="160"/>
      <c r="RD165" s="160"/>
      <c r="RE165" s="160"/>
      <c r="RF165" s="160"/>
      <c r="RG165" s="160"/>
      <c r="RH165" s="160"/>
      <c r="RI165" s="160"/>
      <c r="RJ165" s="160"/>
      <c r="RK165" s="160"/>
      <c r="RL165" s="160"/>
      <c r="RM165" s="160"/>
      <c r="RN165" s="160"/>
      <c r="RO165" s="160"/>
      <c r="RP165" s="160"/>
      <c r="RQ165" s="160"/>
      <c r="RR165" s="160"/>
      <c r="RS165" s="160"/>
      <c r="RT165" s="160"/>
      <c r="RU165" s="160"/>
      <c r="RV165" s="160"/>
      <c r="RW165" s="160"/>
      <c r="RX165" s="160"/>
      <c r="RY165" s="160"/>
      <c r="RZ165" s="160"/>
      <c r="SA165" s="160"/>
      <c r="SB165" s="160"/>
      <c r="SC165" s="160"/>
      <c r="SD165" s="160"/>
      <c r="SE165" s="160"/>
      <c r="SF165" s="160"/>
      <c r="SG165" s="160"/>
      <c r="SH165" s="160"/>
      <c r="SI165" s="160"/>
      <c r="SJ165" s="160"/>
      <c r="SK165" s="160"/>
      <c r="SL165" s="160"/>
      <c r="SM165" s="160"/>
      <c r="SN165" s="160"/>
      <c r="SO165" s="160"/>
      <c r="SP165" s="160"/>
      <c r="SQ165" s="160"/>
      <c r="SR165" s="160"/>
      <c r="SS165" s="160"/>
      <c r="ST165" s="160"/>
      <c r="SU165" s="160"/>
      <c r="SV165" s="160"/>
      <c r="SW165" s="160"/>
      <c r="SX165" s="160"/>
      <c r="SY165" s="160"/>
      <c r="SZ165" s="160"/>
      <c r="TA165" s="160"/>
      <c r="TB165" s="160"/>
      <c r="TC165" s="160"/>
      <c r="TD165" s="160"/>
      <c r="TE165" s="160"/>
      <c r="TF165" s="160"/>
    </row>
    <row r="166" spans="1:526">
      <c r="A166" s="160"/>
      <c r="B166" s="160"/>
      <c r="C166" s="160"/>
      <c r="D166" s="160"/>
      <c r="E166" s="160"/>
      <c r="F166" s="160"/>
      <c r="G166" s="160"/>
      <c r="H166" s="160"/>
      <c r="I166" s="160"/>
      <c r="J166" s="160"/>
      <c r="K166" s="160"/>
      <c r="L166" s="160"/>
      <c r="M166" s="160"/>
      <c r="N166" s="160"/>
      <c r="O166" s="160"/>
      <c r="P166" s="160"/>
      <c r="Q166" s="160"/>
      <c r="R166" s="160"/>
      <c r="S166" s="160"/>
      <c r="T166" s="160"/>
      <c r="U166" s="160"/>
      <c r="V166" s="160"/>
      <c r="W166" s="160"/>
      <c r="X166" s="160"/>
      <c r="Y166" s="160"/>
      <c r="Z166" s="160"/>
      <c r="AA166" s="160"/>
      <c r="AB166" s="160"/>
      <c r="AC166" s="160"/>
      <c r="AD166" s="160"/>
      <c r="AE166" s="160"/>
      <c r="AF166" s="160"/>
      <c r="AG166" s="160"/>
      <c r="AH166" s="160"/>
      <c r="AI166" s="160"/>
      <c r="AJ166" s="160"/>
      <c r="AK166" s="160"/>
      <c r="AL166" s="160"/>
      <c r="AM166" s="160"/>
      <c r="AN166" s="160"/>
      <c r="AO166" s="160"/>
      <c r="AP166" s="160"/>
      <c r="AQ166" s="160"/>
      <c r="AR166" s="160"/>
      <c r="AS166" s="160"/>
      <c r="AT166" s="160"/>
      <c r="AU166" s="160"/>
      <c r="AV166" s="160"/>
      <c r="AW166" s="160"/>
      <c r="AX166" s="160"/>
      <c r="AY166" s="160"/>
      <c r="AZ166" s="160"/>
      <c r="BA166" s="160"/>
      <c r="BB166" s="160"/>
      <c r="BC166" s="160"/>
      <c r="BD166" s="160"/>
      <c r="BE166" s="160"/>
      <c r="BF166" s="160"/>
      <c r="BG166" s="160"/>
      <c r="BH166" s="160"/>
      <c r="BI166" s="160"/>
      <c r="BJ166" s="160"/>
      <c r="BK166" s="160"/>
      <c r="BL166" s="160"/>
      <c r="BM166" s="160"/>
      <c r="BN166" s="160"/>
      <c r="BO166" s="160"/>
      <c r="BP166" s="160"/>
      <c r="BQ166" s="160"/>
      <c r="BR166" s="160"/>
      <c r="BS166" s="160"/>
      <c r="BT166" s="160"/>
      <c r="BU166" s="160"/>
      <c r="BV166" s="160"/>
      <c r="BW166" s="160"/>
      <c r="BX166" s="160"/>
      <c r="BY166" s="160"/>
      <c r="BZ166" s="160"/>
      <c r="CA166" s="160"/>
      <c r="CB166" s="160"/>
      <c r="CC166" s="160"/>
      <c r="CD166" s="160"/>
      <c r="CE166" s="160"/>
      <c r="CF166" s="160"/>
      <c r="CG166" s="160"/>
      <c r="CH166" s="160"/>
      <c r="CI166" s="160"/>
      <c r="CJ166" s="160"/>
      <c r="CK166" s="160"/>
      <c r="CL166" s="160"/>
      <c r="CM166" s="160"/>
      <c r="CN166" s="160"/>
      <c r="CO166" s="160"/>
      <c r="CP166" s="160"/>
      <c r="CQ166" s="160"/>
      <c r="CR166" s="160"/>
      <c r="CS166" s="160"/>
      <c r="CT166" s="160"/>
      <c r="CU166" s="160"/>
      <c r="CV166" s="160"/>
      <c r="CW166" s="160"/>
      <c r="CX166" s="160"/>
      <c r="CY166" s="160"/>
      <c r="CZ166" s="160"/>
      <c r="DA166" s="160"/>
      <c r="DB166" s="160"/>
      <c r="DC166" s="160"/>
      <c r="DD166" s="160"/>
      <c r="DE166" s="160"/>
      <c r="DF166" s="160"/>
      <c r="DG166" s="160"/>
      <c r="DH166" s="160"/>
      <c r="DI166" s="160"/>
      <c r="DJ166" s="160"/>
      <c r="DK166" s="160"/>
      <c r="DL166" s="160"/>
      <c r="DM166" s="160"/>
      <c r="DN166" s="160"/>
      <c r="DO166" s="160"/>
      <c r="DP166" s="160"/>
      <c r="DQ166" s="160"/>
      <c r="DR166" s="160"/>
      <c r="DS166" s="160"/>
      <c r="DT166" s="160"/>
      <c r="DU166" s="160"/>
      <c r="DV166" s="160"/>
      <c r="DW166" s="160"/>
      <c r="DX166" s="160"/>
      <c r="DY166" s="160"/>
      <c r="DZ166" s="160"/>
      <c r="EA166" s="160"/>
      <c r="EB166" s="160"/>
      <c r="EC166" s="160"/>
      <c r="ED166" s="160"/>
      <c r="EE166" s="160"/>
      <c r="EF166" s="160"/>
      <c r="EG166" s="160"/>
      <c r="EH166" s="160"/>
      <c r="EI166" s="160"/>
      <c r="EJ166" s="160"/>
      <c r="EK166" s="160"/>
      <c r="EL166" s="160"/>
      <c r="EM166" s="160"/>
      <c r="EN166" s="160"/>
      <c r="EO166" s="160"/>
      <c r="EP166" s="160"/>
      <c r="EQ166" s="160"/>
      <c r="ER166" s="160"/>
      <c r="ES166" s="160"/>
      <c r="ET166" s="160"/>
      <c r="EU166" s="160"/>
      <c r="EV166" s="160"/>
      <c r="EW166" s="160"/>
      <c r="EX166" s="160"/>
      <c r="EY166" s="160"/>
      <c r="EZ166" s="160"/>
      <c r="FA166" s="160"/>
      <c r="FB166" s="160"/>
      <c r="FC166" s="160"/>
      <c r="FD166" s="160"/>
      <c r="FE166" s="160"/>
      <c r="FF166" s="160"/>
      <c r="FG166" s="160"/>
      <c r="FH166" s="160"/>
      <c r="FI166" s="160"/>
      <c r="FJ166" s="160"/>
      <c r="FK166" s="160"/>
      <c r="FL166" s="160"/>
      <c r="FM166" s="160"/>
      <c r="FN166" s="160"/>
      <c r="FO166" s="160"/>
      <c r="FP166" s="160"/>
      <c r="FQ166" s="160"/>
      <c r="FR166" s="160"/>
      <c r="FS166" s="160"/>
      <c r="FT166" s="160"/>
      <c r="FU166" s="160"/>
      <c r="FV166" s="160"/>
      <c r="FW166" s="160"/>
      <c r="FX166" s="160"/>
      <c r="FY166" s="160"/>
      <c r="FZ166" s="160"/>
      <c r="GA166" s="160"/>
      <c r="GB166" s="160"/>
      <c r="GC166" s="160"/>
      <c r="GD166" s="160"/>
      <c r="GE166" s="160"/>
      <c r="GF166" s="160"/>
      <c r="GG166" s="160"/>
      <c r="GH166" s="160"/>
      <c r="GI166" s="160"/>
      <c r="GJ166" s="160"/>
      <c r="GK166" s="160"/>
      <c r="GL166" s="160"/>
      <c r="GM166" s="160"/>
      <c r="GN166" s="160"/>
      <c r="GO166" s="160"/>
      <c r="GP166" s="160"/>
      <c r="GQ166" s="160"/>
      <c r="GR166" s="160"/>
      <c r="GS166" s="160"/>
      <c r="GT166" s="160"/>
      <c r="GU166" s="160"/>
      <c r="GV166" s="160"/>
      <c r="GW166" s="160"/>
      <c r="GX166" s="160"/>
      <c r="GY166" s="160"/>
      <c r="GZ166" s="160"/>
      <c r="HA166" s="160"/>
      <c r="HB166" s="160"/>
      <c r="HC166" s="160"/>
      <c r="HD166" s="160"/>
      <c r="HE166" s="160"/>
      <c r="HF166" s="160"/>
      <c r="HG166" s="160"/>
      <c r="HH166" s="160"/>
      <c r="HI166" s="160"/>
      <c r="HJ166" s="160"/>
      <c r="HK166" s="160"/>
      <c r="HL166" s="160"/>
      <c r="HM166" s="160"/>
      <c r="HN166" s="160"/>
      <c r="HO166" s="160"/>
      <c r="HP166" s="160"/>
      <c r="HQ166" s="160"/>
      <c r="HR166" s="160"/>
      <c r="HS166" s="160"/>
      <c r="HT166" s="160"/>
      <c r="HU166" s="160"/>
      <c r="HV166" s="160"/>
      <c r="HW166" s="160"/>
      <c r="HX166" s="160"/>
      <c r="HY166" s="160"/>
      <c r="HZ166" s="160"/>
      <c r="IA166" s="160"/>
      <c r="IB166" s="160"/>
      <c r="IC166" s="160"/>
      <c r="ID166" s="160"/>
      <c r="IE166" s="160"/>
      <c r="IF166" s="160"/>
      <c r="IG166" s="160"/>
      <c r="IH166" s="160"/>
      <c r="II166" s="160"/>
      <c r="IJ166" s="160"/>
      <c r="IK166" s="160"/>
      <c r="IL166" s="160"/>
      <c r="IM166" s="160"/>
      <c r="IN166" s="160"/>
      <c r="IO166" s="160"/>
      <c r="IP166" s="160"/>
      <c r="IQ166" s="160"/>
      <c r="IR166" s="160"/>
      <c r="IS166" s="160"/>
      <c r="IT166" s="160"/>
      <c r="IU166" s="160"/>
      <c r="IV166" s="160"/>
      <c r="IW166" s="160"/>
      <c r="IX166" s="160"/>
      <c r="IY166" s="160"/>
      <c r="IZ166" s="160"/>
      <c r="JA166" s="160"/>
      <c r="JB166" s="160"/>
      <c r="JC166" s="160"/>
      <c r="JD166" s="160"/>
      <c r="JE166" s="160"/>
      <c r="JF166" s="160"/>
      <c r="JG166" s="160"/>
      <c r="JH166" s="160"/>
      <c r="JI166" s="160"/>
      <c r="JJ166" s="160"/>
      <c r="JK166" s="160"/>
      <c r="JL166" s="160"/>
      <c r="JM166" s="160"/>
      <c r="JN166" s="160"/>
      <c r="JO166" s="160"/>
      <c r="JP166" s="160"/>
      <c r="JQ166" s="160"/>
      <c r="JR166" s="160"/>
      <c r="JS166" s="160"/>
      <c r="JT166" s="160"/>
      <c r="JU166" s="160"/>
      <c r="JV166" s="160"/>
      <c r="JW166" s="160"/>
      <c r="JX166" s="160"/>
      <c r="JY166" s="160"/>
      <c r="JZ166" s="160"/>
      <c r="KA166" s="160"/>
      <c r="KB166" s="160"/>
      <c r="KC166" s="160"/>
      <c r="KD166" s="160"/>
      <c r="KE166" s="160"/>
      <c r="KF166" s="160"/>
      <c r="KG166" s="160"/>
      <c r="KH166" s="160"/>
      <c r="KI166" s="160"/>
      <c r="KJ166" s="160"/>
      <c r="KK166" s="160"/>
      <c r="KL166" s="160"/>
      <c r="KM166" s="160"/>
      <c r="KN166" s="160"/>
      <c r="KO166" s="160"/>
      <c r="KP166" s="160"/>
      <c r="KQ166" s="160"/>
      <c r="KR166" s="160"/>
      <c r="KS166" s="160"/>
      <c r="KT166" s="160"/>
      <c r="KU166" s="160"/>
      <c r="KV166" s="160"/>
      <c r="KW166" s="160"/>
      <c r="KX166" s="160"/>
      <c r="KY166" s="160"/>
      <c r="KZ166" s="160"/>
      <c r="LA166" s="160"/>
      <c r="LB166" s="160"/>
      <c r="LC166" s="160"/>
      <c r="LD166" s="160"/>
      <c r="LE166" s="160"/>
      <c r="LF166" s="160"/>
      <c r="LG166" s="160"/>
      <c r="LH166" s="160"/>
      <c r="LI166" s="160"/>
      <c r="LJ166" s="160"/>
      <c r="LK166" s="160"/>
      <c r="LL166" s="160"/>
      <c r="LM166" s="160"/>
      <c r="LN166" s="160"/>
      <c r="LO166" s="160"/>
      <c r="LP166" s="160"/>
      <c r="LQ166" s="160"/>
      <c r="LR166" s="160"/>
      <c r="LS166" s="160"/>
      <c r="LT166" s="160"/>
      <c r="LU166" s="160"/>
      <c r="LV166" s="160"/>
      <c r="LW166" s="160"/>
      <c r="LX166" s="160"/>
      <c r="LY166" s="160"/>
      <c r="LZ166" s="160"/>
      <c r="MA166" s="160"/>
      <c r="MB166" s="160"/>
      <c r="MC166" s="160"/>
      <c r="MD166" s="160"/>
      <c r="ME166" s="160"/>
      <c r="MF166" s="160"/>
      <c r="MG166" s="160"/>
      <c r="MH166" s="160"/>
      <c r="MI166" s="160"/>
      <c r="MJ166" s="160"/>
      <c r="MK166" s="160"/>
      <c r="ML166" s="160"/>
      <c r="MM166" s="160"/>
      <c r="MN166" s="160"/>
      <c r="MO166" s="160"/>
      <c r="MP166" s="160"/>
      <c r="MQ166" s="160"/>
      <c r="MR166" s="160"/>
      <c r="MS166" s="160"/>
      <c r="MT166" s="160"/>
      <c r="MU166" s="160"/>
      <c r="MV166" s="160"/>
      <c r="MW166" s="160"/>
      <c r="MX166" s="160"/>
      <c r="MY166" s="160"/>
      <c r="MZ166" s="160"/>
      <c r="NA166" s="160"/>
      <c r="NB166" s="160"/>
      <c r="NC166" s="160"/>
      <c r="ND166" s="160"/>
      <c r="NE166" s="160"/>
      <c r="NF166" s="160"/>
      <c r="NG166" s="160"/>
      <c r="NH166" s="160"/>
      <c r="NI166" s="160"/>
      <c r="NJ166" s="160"/>
      <c r="NK166" s="160"/>
      <c r="NL166" s="160"/>
      <c r="NM166" s="160"/>
      <c r="NN166" s="160"/>
      <c r="NO166" s="160"/>
      <c r="NP166" s="160"/>
      <c r="NQ166" s="160"/>
      <c r="NR166" s="160"/>
      <c r="NS166" s="160"/>
      <c r="NT166" s="160"/>
      <c r="NU166" s="160"/>
      <c r="NV166" s="160"/>
      <c r="NW166" s="160"/>
      <c r="NX166" s="160"/>
      <c r="NY166" s="160"/>
      <c r="NZ166" s="160"/>
      <c r="OA166" s="160"/>
      <c r="OB166" s="160"/>
      <c r="OC166" s="160"/>
      <c r="OD166" s="160"/>
      <c r="OE166" s="160"/>
      <c r="OF166" s="160"/>
      <c r="OG166" s="160"/>
      <c r="OH166" s="160"/>
      <c r="OI166" s="160"/>
      <c r="OJ166" s="160"/>
      <c r="OK166" s="160"/>
      <c r="OL166" s="160"/>
      <c r="OM166" s="160"/>
      <c r="ON166" s="160"/>
      <c r="OO166" s="160"/>
      <c r="OP166" s="160"/>
      <c r="OQ166" s="160"/>
      <c r="OR166" s="160"/>
      <c r="OS166" s="160"/>
      <c r="OT166" s="160"/>
      <c r="OU166" s="160"/>
      <c r="OV166" s="160"/>
      <c r="OW166" s="160"/>
      <c r="OX166" s="160"/>
      <c r="OY166" s="160"/>
      <c r="OZ166" s="160"/>
      <c r="PA166" s="160"/>
      <c r="PB166" s="160"/>
      <c r="PC166" s="160"/>
      <c r="PD166" s="160"/>
      <c r="PE166" s="160"/>
      <c r="PF166" s="160"/>
      <c r="PG166" s="160"/>
      <c r="PH166" s="160"/>
      <c r="PI166" s="160"/>
      <c r="PJ166" s="160"/>
      <c r="PK166" s="160"/>
      <c r="PL166" s="160"/>
      <c r="PM166" s="160"/>
      <c r="PN166" s="160"/>
      <c r="PO166" s="160"/>
      <c r="PP166" s="160"/>
      <c r="PQ166" s="160"/>
      <c r="PR166" s="160"/>
      <c r="PS166" s="160"/>
      <c r="PT166" s="160"/>
      <c r="PU166" s="160"/>
      <c r="PV166" s="160"/>
      <c r="PW166" s="160"/>
      <c r="PX166" s="160"/>
      <c r="PY166" s="160"/>
      <c r="PZ166" s="160"/>
      <c r="QA166" s="160"/>
      <c r="QB166" s="160"/>
      <c r="QC166" s="160"/>
      <c r="QD166" s="160"/>
      <c r="QE166" s="160"/>
      <c r="QF166" s="160"/>
      <c r="QG166" s="160"/>
      <c r="QH166" s="160"/>
      <c r="QI166" s="160"/>
      <c r="QJ166" s="160"/>
      <c r="QK166" s="160"/>
      <c r="QL166" s="160"/>
      <c r="QM166" s="160"/>
      <c r="QN166" s="160"/>
      <c r="QO166" s="160"/>
      <c r="QP166" s="160"/>
      <c r="QQ166" s="160"/>
      <c r="QR166" s="160"/>
      <c r="QS166" s="160"/>
      <c r="QT166" s="160"/>
      <c r="QU166" s="160"/>
      <c r="QV166" s="160"/>
      <c r="QW166" s="160"/>
      <c r="QX166" s="160"/>
      <c r="QY166" s="160"/>
      <c r="QZ166" s="160"/>
      <c r="RA166" s="160"/>
      <c r="RB166" s="160"/>
      <c r="RC166" s="160"/>
      <c r="RD166" s="160"/>
      <c r="RE166" s="160"/>
      <c r="RF166" s="160"/>
      <c r="RG166" s="160"/>
      <c r="RH166" s="160"/>
      <c r="RI166" s="160"/>
      <c r="RJ166" s="160"/>
      <c r="RK166" s="160"/>
      <c r="RL166" s="160"/>
      <c r="RM166" s="160"/>
      <c r="RN166" s="160"/>
      <c r="RO166" s="160"/>
      <c r="RP166" s="160"/>
      <c r="RQ166" s="160"/>
      <c r="RR166" s="160"/>
      <c r="RS166" s="160"/>
      <c r="RT166" s="160"/>
      <c r="RU166" s="160"/>
      <c r="RV166" s="160"/>
      <c r="RW166" s="160"/>
      <c r="RX166" s="160"/>
      <c r="RY166" s="160"/>
      <c r="RZ166" s="160"/>
      <c r="SA166" s="160"/>
      <c r="SB166" s="160"/>
      <c r="SC166" s="160"/>
      <c r="SD166" s="160"/>
      <c r="SE166" s="160"/>
      <c r="SF166" s="160"/>
      <c r="SG166" s="160"/>
      <c r="SH166" s="160"/>
      <c r="SI166" s="160"/>
      <c r="SJ166" s="160"/>
      <c r="SK166" s="160"/>
      <c r="SL166" s="160"/>
      <c r="SM166" s="160"/>
      <c r="SN166" s="160"/>
      <c r="SO166" s="160"/>
      <c r="SP166" s="160"/>
      <c r="SQ166" s="160"/>
      <c r="SR166" s="160"/>
      <c r="SS166" s="160"/>
      <c r="ST166" s="160"/>
      <c r="SU166" s="160"/>
      <c r="SV166" s="160"/>
      <c r="SW166" s="160"/>
      <c r="SX166" s="160"/>
      <c r="SY166" s="160"/>
      <c r="SZ166" s="160"/>
      <c r="TA166" s="160"/>
      <c r="TB166" s="160"/>
      <c r="TC166" s="160"/>
      <c r="TD166" s="160"/>
      <c r="TE166" s="160"/>
      <c r="TF166" s="160"/>
    </row>
    <row r="167" spans="1:526">
      <c r="A167" s="160"/>
      <c r="B167" s="160"/>
      <c r="C167" s="160"/>
      <c r="D167" s="160"/>
      <c r="E167" s="160"/>
      <c r="F167" s="160"/>
      <c r="G167" s="160"/>
      <c r="H167" s="160"/>
      <c r="I167" s="160"/>
      <c r="J167" s="160"/>
      <c r="K167" s="160"/>
      <c r="L167" s="160"/>
      <c r="M167" s="160"/>
      <c r="N167" s="160"/>
      <c r="O167" s="160"/>
      <c r="P167" s="160"/>
      <c r="Q167" s="160"/>
      <c r="R167" s="160"/>
      <c r="S167" s="160"/>
      <c r="T167" s="160"/>
      <c r="U167" s="160"/>
      <c r="V167" s="160"/>
      <c r="W167" s="160"/>
      <c r="X167" s="160"/>
      <c r="Y167" s="160"/>
      <c r="Z167" s="160"/>
      <c r="AA167" s="160"/>
      <c r="AB167" s="160"/>
      <c r="AC167" s="160"/>
      <c r="AD167" s="160"/>
      <c r="AE167" s="160"/>
      <c r="AF167" s="160"/>
      <c r="AG167" s="160"/>
      <c r="AH167" s="160"/>
      <c r="AI167" s="160"/>
      <c r="AJ167" s="160"/>
      <c r="AK167" s="160"/>
      <c r="AL167" s="160"/>
      <c r="AM167" s="160"/>
      <c r="AN167" s="160"/>
      <c r="AO167" s="160"/>
      <c r="AP167" s="160"/>
      <c r="AQ167" s="160"/>
      <c r="AR167" s="160"/>
      <c r="AS167" s="160"/>
      <c r="AT167" s="160"/>
      <c r="AU167" s="160"/>
      <c r="AV167" s="160"/>
      <c r="AW167" s="160"/>
      <c r="AX167" s="160"/>
      <c r="AY167" s="160"/>
      <c r="AZ167" s="160"/>
      <c r="BA167" s="160"/>
      <c r="BB167" s="160"/>
      <c r="BC167" s="160"/>
      <c r="BD167" s="160"/>
      <c r="BE167" s="160"/>
      <c r="BF167" s="160"/>
      <c r="BG167" s="160"/>
      <c r="BH167" s="160"/>
      <c r="BI167" s="160"/>
      <c r="BJ167" s="160"/>
      <c r="BK167" s="160"/>
      <c r="BL167" s="160"/>
      <c r="BM167" s="160"/>
      <c r="BN167" s="160"/>
      <c r="BO167" s="160"/>
      <c r="BP167" s="160"/>
      <c r="BQ167" s="160"/>
      <c r="BR167" s="160"/>
      <c r="BS167" s="160"/>
      <c r="BT167" s="160"/>
      <c r="BU167" s="160"/>
      <c r="BV167" s="160"/>
      <c r="BW167" s="160"/>
      <c r="BX167" s="160"/>
      <c r="BY167" s="160"/>
      <c r="BZ167" s="160"/>
      <c r="CA167" s="160"/>
      <c r="CB167" s="160"/>
      <c r="CC167" s="160"/>
      <c r="CD167" s="160"/>
      <c r="CE167" s="160"/>
      <c r="CF167" s="160"/>
      <c r="CG167" s="160"/>
      <c r="CH167" s="160"/>
      <c r="CI167" s="160"/>
      <c r="CJ167" s="160"/>
      <c r="CK167" s="160"/>
      <c r="CL167" s="160"/>
      <c r="CM167" s="160"/>
      <c r="CN167" s="160"/>
      <c r="CO167" s="160"/>
      <c r="CP167" s="160"/>
      <c r="CQ167" s="160"/>
      <c r="CR167" s="160"/>
      <c r="CS167" s="160"/>
      <c r="CT167" s="160"/>
      <c r="CU167" s="160"/>
      <c r="CV167" s="160"/>
      <c r="CW167" s="160"/>
      <c r="CX167" s="160"/>
      <c r="CY167" s="160"/>
      <c r="CZ167" s="160"/>
      <c r="DA167" s="160"/>
      <c r="DB167" s="160"/>
      <c r="DC167" s="160"/>
      <c r="DD167" s="160"/>
      <c r="DE167" s="160"/>
      <c r="DF167" s="160"/>
      <c r="DG167" s="160"/>
      <c r="DH167" s="160"/>
      <c r="DI167" s="160"/>
      <c r="DJ167" s="160"/>
      <c r="DK167" s="160"/>
      <c r="DL167" s="160"/>
      <c r="DM167" s="160"/>
      <c r="DN167" s="160"/>
      <c r="DO167" s="160"/>
      <c r="DP167" s="160"/>
      <c r="DQ167" s="160"/>
      <c r="DR167" s="160"/>
      <c r="DS167" s="160"/>
      <c r="DT167" s="160"/>
      <c r="DU167" s="160"/>
      <c r="DV167" s="160"/>
      <c r="DW167" s="160"/>
      <c r="DX167" s="160"/>
      <c r="DY167" s="160"/>
      <c r="DZ167" s="160"/>
      <c r="EA167" s="160"/>
      <c r="EB167" s="160"/>
      <c r="EC167" s="160"/>
      <c r="ED167" s="160"/>
      <c r="EE167" s="160"/>
      <c r="EF167" s="160"/>
      <c r="EG167" s="160"/>
      <c r="EH167" s="160"/>
      <c r="EI167" s="160"/>
      <c r="EJ167" s="160"/>
      <c r="EK167" s="160"/>
      <c r="EL167" s="160"/>
      <c r="EM167" s="160"/>
      <c r="EN167" s="160"/>
      <c r="EO167" s="160"/>
      <c r="EP167" s="160"/>
      <c r="EQ167" s="160"/>
      <c r="ER167" s="160"/>
      <c r="ES167" s="160"/>
      <c r="ET167" s="160"/>
      <c r="EU167" s="160"/>
      <c r="EV167" s="160"/>
      <c r="EW167" s="160"/>
      <c r="EX167" s="160"/>
      <c r="EY167" s="160"/>
      <c r="EZ167" s="160"/>
      <c r="FA167" s="160"/>
      <c r="FB167" s="160"/>
      <c r="FC167" s="160"/>
      <c r="FD167" s="160"/>
      <c r="FE167" s="160"/>
      <c r="FF167" s="160"/>
      <c r="FG167" s="160"/>
      <c r="FH167" s="160"/>
      <c r="FI167" s="160"/>
      <c r="FJ167" s="160"/>
      <c r="FK167" s="160"/>
      <c r="FL167" s="160"/>
      <c r="FM167" s="160"/>
      <c r="FN167" s="160"/>
      <c r="FO167" s="160"/>
      <c r="FP167" s="160"/>
      <c r="FQ167" s="160"/>
      <c r="FR167" s="160"/>
      <c r="FS167" s="160"/>
      <c r="FT167" s="160"/>
      <c r="FU167" s="160"/>
      <c r="FV167" s="160"/>
      <c r="FW167" s="160"/>
      <c r="FX167" s="160"/>
      <c r="FY167" s="160"/>
      <c r="FZ167" s="160"/>
      <c r="GA167" s="160"/>
      <c r="GB167" s="160"/>
      <c r="GC167" s="160"/>
      <c r="GD167" s="160"/>
      <c r="GE167" s="160"/>
      <c r="GF167" s="160"/>
      <c r="GG167" s="160"/>
      <c r="GH167" s="160"/>
      <c r="GI167" s="160"/>
      <c r="GJ167" s="160"/>
      <c r="GK167" s="160"/>
      <c r="GL167" s="160"/>
      <c r="GM167" s="160"/>
      <c r="GN167" s="160"/>
      <c r="GO167" s="160"/>
      <c r="GP167" s="160"/>
      <c r="GQ167" s="160"/>
      <c r="GR167" s="160"/>
      <c r="GS167" s="160"/>
      <c r="GT167" s="160"/>
      <c r="GU167" s="160"/>
      <c r="GV167" s="160"/>
      <c r="GW167" s="160"/>
      <c r="GX167" s="160"/>
      <c r="GY167" s="160"/>
      <c r="GZ167" s="160"/>
      <c r="HA167" s="160"/>
      <c r="HB167" s="160"/>
      <c r="HC167" s="160"/>
      <c r="HD167" s="160"/>
      <c r="HE167" s="160"/>
      <c r="HF167" s="160"/>
      <c r="HG167" s="160"/>
      <c r="HH167" s="160"/>
      <c r="HI167" s="160"/>
      <c r="HJ167" s="160"/>
      <c r="HK167" s="160"/>
      <c r="HL167" s="160"/>
      <c r="HM167" s="160"/>
      <c r="HN167" s="160"/>
      <c r="HO167" s="160"/>
      <c r="HP167" s="160"/>
      <c r="HQ167" s="160"/>
      <c r="HR167" s="160"/>
      <c r="HS167" s="160"/>
      <c r="HT167" s="160"/>
      <c r="HU167" s="160"/>
      <c r="HV167" s="160"/>
      <c r="HW167" s="160"/>
      <c r="HX167" s="160"/>
      <c r="HY167" s="160"/>
      <c r="HZ167" s="160"/>
      <c r="IA167" s="160"/>
      <c r="IB167" s="160"/>
      <c r="IC167" s="160"/>
      <c r="ID167" s="160"/>
      <c r="IE167" s="160"/>
      <c r="IF167" s="160"/>
      <c r="IG167" s="160"/>
      <c r="IH167" s="160"/>
      <c r="II167" s="160"/>
      <c r="IJ167" s="160"/>
      <c r="IK167" s="160"/>
      <c r="IL167" s="160"/>
      <c r="IM167" s="160"/>
      <c r="IN167" s="160"/>
      <c r="IO167" s="160"/>
      <c r="IP167" s="160"/>
      <c r="IQ167" s="160"/>
      <c r="IR167" s="160"/>
      <c r="IS167" s="160"/>
      <c r="IT167" s="160"/>
      <c r="IU167" s="160"/>
      <c r="IV167" s="160"/>
      <c r="IW167" s="160"/>
      <c r="IX167" s="160"/>
      <c r="IY167" s="160"/>
      <c r="IZ167" s="160"/>
      <c r="JA167" s="160"/>
      <c r="JB167" s="160"/>
      <c r="JC167" s="160"/>
      <c r="JD167" s="160"/>
      <c r="JE167" s="160"/>
      <c r="JF167" s="160"/>
      <c r="JG167" s="160"/>
      <c r="JH167" s="160"/>
      <c r="JI167" s="160"/>
      <c r="JJ167" s="160"/>
      <c r="JK167" s="160"/>
      <c r="JL167" s="160"/>
      <c r="JM167" s="160"/>
      <c r="JN167" s="160"/>
      <c r="JO167" s="160"/>
      <c r="JP167" s="160"/>
      <c r="JQ167" s="160"/>
      <c r="JR167" s="160"/>
      <c r="JS167" s="160"/>
      <c r="JT167" s="160"/>
      <c r="JU167" s="160"/>
      <c r="JV167" s="160"/>
      <c r="JW167" s="160"/>
      <c r="JX167" s="160"/>
      <c r="JY167" s="160"/>
      <c r="JZ167" s="160"/>
      <c r="KA167" s="160"/>
      <c r="KB167" s="160"/>
      <c r="KC167" s="160"/>
      <c r="KD167" s="160"/>
      <c r="KE167" s="160"/>
      <c r="KF167" s="160"/>
      <c r="KG167" s="160"/>
      <c r="KH167" s="160"/>
      <c r="KI167" s="160"/>
      <c r="KJ167" s="160"/>
      <c r="KK167" s="160"/>
      <c r="KL167" s="160"/>
      <c r="KM167" s="160"/>
      <c r="KN167" s="160"/>
      <c r="KO167" s="160"/>
      <c r="KP167" s="160"/>
      <c r="KQ167" s="160"/>
      <c r="KR167" s="160"/>
      <c r="KS167" s="160"/>
      <c r="KT167" s="160"/>
      <c r="KU167" s="160"/>
      <c r="KV167" s="160"/>
      <c r="KW167" s="160"/>
      <c r="KX167" s="160"/>
      <c r="KY167" s="160"/>
      <c r="KZ167" s="160"/>
      <c r="LA167" s="160"/>
      <c r="LB167" s="160"/>
      <c r="LC167" s="160"/>
      <c r="LD167" s="160"/>
      <c r="LE167" s="160"/>
      <c r="LF167" s="160"/>
      <c r="LG167" s="160"/>
      <c r="LH167" s="160"/>
      <c r="LI167" s="160"/>
      <c r="LJ167" s="160"/>
      <c r="LK167" s="160"/>
      <c r="LL167" s="160"/>
      <c r="LM167" s="160"/>
      <c r="LN167" s="160"/>
      <c r="LO167" s="160"/>
      <c r="LP167" s="160"/>
      <c r="LQ167" s="160"/>
      <c r="LR167" s="160"/>
      <c r="LS167" s="160"/>
      <c r="LT167" s="160"/>
      <c r="LU167" s="160"/>
      <c r="LV167" s="160"/>
      <c r="LW167" s="160"/>
      <c r="LX167" s="160"/>
      <c r="LY167" s="160"/>
      <c r="LZ167" s="160"/>
      <c r="MA167" s="160"/>
      <c r="MB167" s="160"/>
      <c r="MC167" s="160"/>
      <c r="MD167" s="160"/>
      <c r="ME167" s="160"/>
      <c r="MF167" s="160"/>
      <c r="MG167" s="160"/>
      <c r="MH167" s="160"/>
      <c r="MI167" s="160"/>
      <c r="MJ167" s="160"/>
      <c r="MK167" s="160"/>
      <c r="ML167" s="160"/>
      <c r="MM167" s="160"/>
      <c r="MN167" s="160"/>
      <c r="MO167" s="160"/>
      <c r="MP167" s="160"/>
      <c r="MQ167" s="160"/>
      <c r="MR167" s="160"/>
      <c r="MS167" s="160"/>
      <c r="MT167" s="160"/>
      <c r="MU167" s="160"/>
      <c r="MV167" s="160"/>
      <c r="MW167" s="160"/>
      <c r="MX167" s="160"/>
      <c r="MY167" s="160"/>
      <c r="MZ167" s="160"/>
      <c r="NA167" s="160"/>
      <c r="NB167" s="160"/>
      <c r="NC167" s="160"/>
      <c r="ND167" s="160"/>
      <c r="NE167" s="160"/>
      <c r="NF167" s="160"/>
      <c r="NG167" s="160"/>
      <c r="NH167" s="160"/>
      <c r="NI167" s="160"/>
      <c r="NJ167" s="160"/>
      <c r="NK167" s="160"/>
      <c r="NL167" s="160"/>
      <c r="NM167" s="160"/>
      <c r="NN167" s="160"/>
      <c r="NO167" s="160"/>
      <c r="NP167" s="160"/>
      <c r="NQ167" s="160"/>
      <c r="NR167" s="160"/>
      <c r="NS167" s="160"/>
      <c r="NT167" s="160"/>
      <c r="NU167" s="160"/>
      <c r="NV167" s="160"/>
      <c r="NW167" s="160"/>
      <c r="NX167" s="160"/>
      <c r="NY167" s="160"/>
      <c r="NZ167" s="160"/>
      <c r="OA167" s="160"/>
      <c r="OB167" s="160"/>
      <c r="OC167" s="160"/>
      <c r="OD167" s="160"/>
      <c r="OE167" s="160"/>
      <c r="OF167" s="160"/>
      <c r="OG167" s="160"/>
      <c r="OH167" s="160"/>
      <c r="OI167" s="160"/>
      <c r="OJ167" s="160"/>
      <c r="OK167" s="160"/>
      <c r="OL167" s="160"/>
      <c r="OM167" s="160"/>
      <c r="ON167" s="160"/>
      <c r="OO167" s="160"/>
      <c r="OP167" s="160"/>
      <c r="OQ167" s="160"/>
      <c r="OR167" s="160"/>
      <c r="OS167" s="160"/>
      <c r="OT167" s="160"/>
      <c r="OU167" s="160"/>
      <c r="OV167" s="160"/>
      <c r="OW167" s="160"/>
      <c r="OX167" s="160"/>
      <c r="OY167" s="160"/>
      <c r="OZ167" s="160"/>
      <c r="PA167" s="160"/>
      <c r="PB167" s="160"/>
      <c r="PC167" s="160"/>
      <c r="PD167" s="160"/>
      <c r="PE167" s="160"/>
      <c r="PF167" s="160"/>
      <c r="PG167" s="160"/>
      <c r="PH167" s="160"/>
      <c r="PI167" s="160"/>
      <c r="PJ167" s="160"/>
      <c r="PK167" s="160"/>
      <c r="PL167" s="160"/>
      <c r="PM167" s="160"/>
      <c r="PN167" s="160"/>
      <c r="PO167" s="160"/>
      <c r="PP167" s="160"/>
      <c r="PQ167" s="160"/>
      <c r="PR167" s="160"/>
      <c r="PS167" s="160"/>
      <c r="PT167" s="160"/>
      <c r="PU167" s="160"/>
      <c r="PV167" s="160"/>
      <c r="PW167" s="160"/>
      <c r="PX167" s="160"/>
      <c r="PY167" s="160"/>
      <c r="PZ167" s="160"/>
      <c r="QA167" s="160"/>
      <c r="QB167" s="160"/>
      <c r="QC167" s="160"/>
      <c r="QD167" s="160"/>
      <c r="QE167" s="160"/>
      <c r="QF167" s="160"/>
      <c r="QG167" s="160"/>
      <c r="QH167" s="160"/>
      <c r="QI167" s="160"/>
      <c r="QJ167" s="160"/>
      <c r="QK167" s="160"/>
      <c r="QL167" s="160"/>
      <c r="QM167" s="160"/>
      <c r="QN167" s="160"/>
      <c r="QO167" s="160"/>
      <c r="QP167" s="160"/>
      <c r="QQ167" s="160"/>
      <c r="QR167" s="160"/>
      <c r="QS167" s="160"/>
      <c r="QT167" s="160"/>
      <c r="QU167" s="160"/>
      <c r="QV167" s="160"/>
      <c r="QW167" s="160"/>
      <c r="QX167" s="160"/>
      <c r="QY167" s="160"/>
      <c r="QZ167" s="160"/>
      <c r="RA167" s="160"/>
      <c r="RB167" s="160"/>
      <c r="RC167" s="160"/>
      <c r="RD167" s="160"/>
      <c r="RE167" s="160"/>
      <c r="RF167" s="160"/>
      <c r="RG167" s="160"/>
      <c r="RH167" s="160"/>
      <c r="RI167" s="160"/>
      <c r="RJ167" s="160"/>
      <c r="RK167" s="160"/>
      <c r="RL167" s="160"/>
      <c r="RM167" s="160"/>
      <c r="RN167" s="160"/>
      <c r="RO167" s="160"/>
      <c r="RP167" s="160"/>
      <c r="RQ167" s="160"/>
      <c r="RR167" s="160"/>
      <c r="RS167" s="160"/>
      <c r="RT167" s="160"/>
      <c r="RU167" s="160"/>
      <c r="RV167" s="160"/>
      <c r="RW167" s="160"/>
      <c r="RX167" s="160"/>
      <c r="RY167" s="160"/>
      <c r="RZ167" s="160"/>
      <c r="SA167" s="160"/>
      <c r="SB167" s="160"/>
      <c r="SC167" s="160"/>
      <c r="SD167" s="160"/>
      <c r="SE167" s="160"/>
      <c r="SF167" s="160"/>
      <c r="SG167" s="160"/>
      <c r="SH167" s="160"/>
      <c r="SI167" s="160"/>
      <c r="SJ167" s="160"/>
      <c r="SK167" s="160"/>
      <c r="SL167" s="160"/>
      <c r="SM167" s="160"/>
      <c r="SN167" s="160"/>
      <c r="SO167" s="160"/>
      <c r="SP167" s="160"/>
      <c r="SQ167" s="160"/>
      <c r="SR167" s="160"/>
      <c r="SS167" s="160"/>
      <c r="ST167" s="160"/>
      <c r="SU167" s="160"/>
      <c r="SV167" s="160"/>
      <c r="SW167" s="160"/>
      <c r="SX167" s="160"/>
      <c r="SY167" s="160"/>
      <c r="SZ167" s="160"/>
      <c r="TA167" s="160"/>
      <c r="TB167" s="160"/>
      <c r="TC167" s="160"/>
      <c r="TD167" s="160"/>
      <c r="TE167" s="160"/>
      <c r="TF167" s="160"/>
    </row>
    <row r="168" spans="1:526">
      <c r="A168" s="160"/>
      <c r="B168" s="160"/>
      <c r="C168" s="160"/>
      <c r="D168" s="160"/>
      <c r="E168" s="160"/>
      <c r="F168" s="160"/>
      <c r="G168" s="160"/>
      <c r="H168" s="160"/>
      <c r="I168" s="160"/>
      <c r="J168" s="160"/>
      <c r="K168" s="160"/>
      <c r="L168" s="160"/>
      <c r="M168" s="160"/>
      <c r="N168" s="160"/>
      <c r="O168" s="160"/>
      <c r="P168" s="160"/>
      <c r="Q168" s="160"/>
      <c r="R168" s="160"/>
      <c r="S168" s="160"/>
      <c r="T168" s="160"/>
      <c r="U168" s="160"/>
      <c r="V168" s="160"/>
      <c r="W168" s="160"/>
      <c r="X168" s="160"/>
      <c r="Y168" s="160"/>
      <c r="Z168" s="160"/>
      <c r="AA168" s="160"/>
      <c r="AB168" s="160"/>
      <c r="AC168" s="160"/>
      <c r="AD168" s="160"/>
      <c r="AE168" s="160"/>
      <c r="AF168" s="160"/>
      <c r="AG168" s="160"/>
      <c r="AH168" s="160"/>
      <c r="AI168" s="160"/>
      <c r="AJ168" s="160"/>
      <c r="AK168" s="160"/>
      <c r="AL168" s="160"/>
      <c r="AM168" s="160"/>
      <c r="AN168" s="160"/>
      <c r="AO168" s="160"/>
      <c r="AP168" s="160"/>
      <c r="AQ168" s="160"/>
      <c r="AR168" s="160"/>
      <c r="AS168" s="160"/>
      <c r="AT168" s="160"/>
      <c r="AU168" s="160"/>
      <c r="AV168" s="160"/>
      <c r="AW168" s="160"/>
      <c r="AX168" s="160"/>
      <c r="AY168" s="160"/>
      <c r="AZ168" s="160"/>
      <c r="BA168" s="160"/>
      <c r="BB168" s="160"/>
      <c r="BC168" s="160"/>
      <c r="BD168" s="160"/>
      <c r="BE168" s="160"/>
      <c r="BF168" s="160"/>
      <c r="BG168" s="160"/>
      <c r="BH168" s="160"/>
      <c r="BI168" s="160"/>
      <c r="BJ168" s="160"/>
      <c r="BK168" s="160"/>
      <c r="BL168" s="160"/>
      <c r="BM168" s="160"/>
      <c r="BN168" s="160"/>
      <c r="BO168" s="160"/>
      <c r="BP168" s="160"/>
      <c r="BQ168" s="160"/>
      <c r="BR168" s="160"/>
      <c r="BS168" s="160"/>
      <c r="BT168" s="160"/>
      <c r="BU168" s="160"/>
      <c r="BV168" s="160"/>
      <c r="BW168" s="160"/>
      <c r="BX168" s="160"/>
      <c r="BY168" s="160"/>
      <c r="BZ168" s="160"/>
      <c r="CA168" s="160"/>
      <c r="CB168" s="160"/>
      <c r="CC168" s="160"/>
      <c r="CD168" s="160"/>
      <c r="CE168" s="160"/>
      <c r="CF168" s="160"/>
      <c r="CG168" s="160"/>
      <c r="CH168" s="160"/>
      <c r="CI168" s="160"/>
      <c r="CJ168" s="160"/>
      <c r="CK168" s="160"/>
      <c r="CL168" s="160"/>
      <c r="CM168" s="160"/>
      <c r="CN168" s="160"/>
      <c r="CO168" s="160"/>
      <c r="CP168" s="160"/>
      <c r="CQ168" s="160"/>
      <c r="CR168" s="160"/>
      <c r="CS168" s="160"/>
      <c r="CT168" s="160"/>
      <c r="CU168" s="160"/>
      <c r="CV168" s="160"/>
      <c r="CW168" s="160"/>
      <c r="CX168" s="160"/>
      <c r="CY168" s="160"/>
      <c r="CZ168" s="160"/>
      <c r="DA168" s="160"/>
      <c r="DB168" s="160"/>
      <c r="DC168" s="160"/>
      <c r="DD168" s="160"/>
      <c r="DE168" s="160"/>
      <c r="DF168" s="160"/>
      <c r="DG168" s="160"/>
      <c r="DH168" s="160"/>
      <c r="DI168" s="160"/>
      <c r="DJ168" s="160"/>
      <c r="DK168" s="160"/>
      <c r="DL168" s="160"/>
      <c r="DM168" s="160"/>
      <c r="DN168" s="160"/>
      <c r="DO168" s="160"/>
      <c r="DP168" s="160"/>
      <c r="DQ168" s="160"/>
      <c r="DR168" s="160"/>
      <c r="DS168" s="160"/>
      <c r="DT168" s="160"/>
      <c r="DU168" s="160"/>
      <c r="DV168" s="160"/>
      <c r="DW168" s="160"/>
      <c r="DX168" s="160"/>
      <c r="DY168" s="160"/>
      <c r="DZ168" s="160"/>
      <c r="EA168" s="160"/>
      <c r="EB168" s="160"/>
      <c r="EC168" s="160"/>
      <c r="ED168" s="160"/>
      <c r="EE168" s="160"/>
      <c r="EF168" s="160"/>
      <c r="EG168" s="160"/>
      <c r="EH168" s="160"/>
      <c r="EI168" s="160"/>
      <c r="EJ168" s="160"/>
      <c r="EK168" s="160"/>
      <c r="EL168" s="160"/>
      <c r="EM168" s="160"/>
      <c r="EN168" s="160"/>
      <c r="EO168" s="160"/>
      <c r="EP168" s="160"/>
      <c r="EQ168" s="160"/>
      <c r="ER168" s="160"/>
      <c r="ES168" s="160"/>
      <c r="ET168" s="160"/>
      <c r="EU168" s="160"/>
      <c r="EV168" s="160"/>
      <c r="EW168" s="160"/>
      <c r="EX168" s="160"/>
      <c r="EY168" s="160"/>
      <c r="EZ168" s="160"/>
      <c r="FA168" s="160"/>
      <c r="FB168" s="160"/>
      <c r="FC168" s="160"/>
      <c r="FD168" s="160"/>
      <c r="FE168" s="160"/>
      <c r="FF168" s="160"/>
      <c r="FG168" s="160"/>
      <c r="FH168" s="160"/>
      <c r="FI168" s="160"/>
      <c r="FJ168" s="160"/>
      <c r="FK168" s="160"/>
      <c r="FL168" s="160"/>
      <c r="FM168" s="160"/>
      <c r="FN168" s="160"/>
      <c r="FO168" s="160"/>
      <c r="FP168" s="160"/>
      <c r="FQ168" s="160"/>
      <c r="FR168" s="160"/>
      <c r="FS168" s="160"/>
      <c r="FT168" s="160"/>
      <c r="FU168" s="160"/>
      <c r="FV168" s="160"/>
      <c r="FW168" s="160"/>
      <c r="FX168" s="160"/>
      <c r="FY168" s="160"/>
      <c r="FZ168" s="160"/>
      <c r="GA168" s="160"/>
      <c r="GB168" s="160"/>
      <c r="GC168" s="160"/>
      <c r="GD168" s="160"/>
      <c r="GE168" s="160"/>
      <c r="GF168" s="160"/>
      <c r="GG168" s="160"/>
      <c r="GH168" s="160"/>
      <c r="GI168" s="160"/>
      <c r="GJ168" s="160"/>
      <c r="GK168" s="160"/>
      <c r="GL168" s="160"/>
      <c r="GM168" s="160"/>
      <c r="GN168" s="160"/>
      <c r="GO168" s="160"/>
      <c r="GP168" s="160"/>
      <c r="GQ168" s="160"/>
      <c r="GR168" s="160"/>
      <c r="GS168" s="160"/>
      <c r="GT168" s="160"/>
      <c r="GU168" s="160"/>
      <c r="GV168" s="160"/>
      <c r="GW168" s="160"/>
      <c r="GX168" s="160"/>
      <c r="GY168" s="160"/>
      <c r="GZ168" s="160"/>
      <c r="HA168" s="160"/>
      <c r="HB168" s="160"/>
      <c r="HC168" s="160"/>
      <c r="HD168" s="160"/>
      <c r="HE168" s="160"/>
      <c r="HF168" s="160"/>
      <c r="HG168" s="160"/>
      <c r="HH168" s="160"/>
      <c r="HI168" s="160"/>
      <c r="HJ168" s="160"/>
      <c r="HK168" s="160"/>
      <c r="HL168" s="160"/>
      <c r="HM168" s="160"/>
      <c r="HN168" s="160"/>
      <c r="HO168" s="160"/>
      <c r="HP168" s="160"/>
      <c r="HQ168" s="160"/>
      <c r="HR168" s="160"/>
      <c r="HS168" s="160"/>
      <c r="HT168" s="160"/>
      <c r="HU168" s="160"/>
      <c r="HV168" s="160"/>
      <c r="HW168" s="160"/>
      <c r="HX168" s="160"/>
      <c r="HY168" s="160"/>
      <c r="HZ168" s="160"/>
      <c r="IA168" s="160"/>
      <c r="IB168" s="160"/>
      <c r="IC168" s="160"/>
      <c r="ID168" s="160"/>
      <c r="IE168" s="160"/>
      <c r="IF168" s="160"/>
      <c r="IG168" s="160"/>
      <c r="IH168" s="160"/>
      <c r="II168" s="160"/>
      <c r="IJ168" s="160"/>
      <c r="IK168" s="160"/>
      <c r="IL168" s="160"/>
      <c r="IM168" s="160"/>
      <c r="IN168" s="160"/>
      <c r="IO168" s="160"/>
      <c r="IP168" s="160"/>
      <c r="IQ168" s="160"/>
      <c r="IR168" s="160"/>
      <c r="IS168" s="160"/>
      <c r="IT168" s="160"/>
      <c r="IU168" s="160"/>
      <c r="IV168" s="160"/>
      <c r="IW168" s="160"/>
      <c r="IX168" s="160"/>
      <c r="IY168" s="160"/>
      <c r="IZ168" s="160"/>
      <c r="JA168" s="160"/>
      <c r="JB168" s="160"/>
      <c r="JC168" s="160"/>
      <c r="JD168" s="160"/>
      <c r="JE168" s="160"/>
      <c r="JF168" s="160"/>
      <c r="JG168" s="160"/>
      <c r="JH168" s="160"/>
      <c r="JI168" s="160"/>
      <c r="JJ168" s="160"/>
      <c r="JK168" s="160"/>
      <c r="JL168" s="160"/>
      <c r="JM168" s="160"/>
      <c r="JN168" s="160"/>
      <c r="JO168" s="160"/>
      <c r="JP168" s="160"/>
      <c r="JQ168" s="160"/>
      <c r="JR168" s="160"/>
      <c r="JS168" s="160"/>
      <c r="JT168" s="160"/>
      <c r="JU168" s="160"/>
      <c r="JV168" s="160"/>
      <c r="JW168" s="160"/>
      <c r="JX168" s="160"/>
      <c r="JY168" s="160"/>
      <c r="JZ168" s="160"/>
      <c r="KA168" s="160"/>
      <c r="KB168" s="160"/>
      <c r="KC168" s="160"/>
      <c r="KD168" s="160"/>
      <c r="KE168" s="160"/>
      <c r="KF168" s="160"/>
      <c r="KG168" s="160"/>
      <c r="KH168" s="160"/>
      <c r="KI168" s="160"/>
      <c r="KJ168" s="160"/>
      <c r="KK168" s="160"/>
      <c r="KL168" s="160"/>
      <c r="KM168" s="160"/>
      <c r="KN168" s="160"/>
      <c r="KO168" s="160"/>
      <c r="KP168" s="160"/>
      <c r="KQ168" s="160"/>
      <c r="KR168" s="160"/>
      <c r="KS168" s="160"/>
      <c r="KT168" s="160"/>
      <c r="KU168" s="160"/>
      <c r="KV168" s="160"/>
      <c r="KW168" s="160"/>
      <c r="KX168" s="160"/>
      <c r="KY168" s="160"/>
      <c r="KZ168" s="160"/>
      <c r="LA168" s="160"/>
      <c r="LB168" s="160"/>
      <c r="LC168" s="160"/>
      <c r="LD168" s="160"/>
      <c r="LE168" s="160"/>
      <c r="LF168" s="160"/>
      <c r="LG168" s="160"/>
      <c r="LH168" s="160"/>
      <c r="LI168" s="160"/>
      <c r="LJ168" s="160"/>
      <c r="LK168" s="160"/>
      <c r="LL168" s="160"/>
      <c r="LM168" s="160"/>
      <c r="LN168" s="160"/>
      <c r="LO168" s="160"/>
      <c r="LP168" s="160"/>
      <c r="LQ168" s="160"/>
      <c r="LR168" s="160"/>
      <c r="LS168" s="160"/>
      <c r="LT168" s="160"/>
      <c r="LU168" s="160"/>
      <c r="LV168" s="160"/>
      <c r="LW168" s="160"/>
      <c r="LX168" s="160"/>
      <c r="LY168" s="160"/>
      <c r="LZ168" s="160"/>
      <c r="MA168" s="160"/>
      <c r="MB168" s="160"/>
      <c r="MC168" s="160"/>
      <c r="MD168" s="160"/>
      <c r="ME168" s="160"/>
      <c r="MF168" s="160"/>
      <c r="MG168" s="160"/>
      <c r="MH168" s="160"/>
      <c r="MI168" s="160"/>
      <c r="MJ168" s="160"/>
      <c r="MK168" s="160"/>
      <c r="ML168" s="160"/>
      <c r="MM168" s="160"/>
      <c r="MN168" s="160"/>
      <c r="MO168" s="160"/>
      <c r="MP168" s="160"/>
      <c r="MQ168" s="160"/>
      <c r="MR168" s="160"/>
      <c r="MS168" s="160"/>
      <c r="MT168" s="160"/>
      <c r="MU168" s="160"/>
      <c r="MV168" s="160"/>
      <c r="MW168" s="160"/>
      <c r="MX168" s="160"/>
      <c r="MY168" s="160"/>
      <c r="MZ168" s="160"/>
      <c r="NA168" s="160"/>
      <c r="NB168" s="160"/>
      <c r="NC168" s="160"/>
      <c r="ND168" s="160"/>
      <c r="NE168" s="160"/>
      <c r="NF168" s="160"/>
      <c r="NG168" s="160"/>
      <c r="NH168" s="160"/>
      <c r="NI168" s="160"/>
      <c r="NJ168" s="160"/>
      <c r="NK168" s="160"/>
      <c r="NL168" s="160"/>
      <c r="NM168" s="160"/>
      <c r="NN168" s="160"/>
      <c r="NO168" s="160"/>
      <c r="NP168" s="160"/>
      <c r="NQ168" s="160"/>
      <c r="NR168" s="160"/>
      <c r="NS168" s="160"/>
      <c r="NT168" s="160"/>
      <c r="NU168" s="160"/>
      <c r="NV168" s="160"/>
      <c r="NW168" s="160"/>
      <c r="NX168" s="160"/>
      <c r="NY168" s="160"/>
      <c r="NZ168" s="160"/>
      <c r="OA168" s="160"/>
      <c r="OB168" s="160"/>
      <c r="OC168" s="160"/>
      <c r="OD168" s="160"/>
      <c r="OE168" s="160"/>
      <c r="OF168" s="160"/>
      <c r="OG168" s="160"/>
      <c r="OH168" s="160"/>
      <c r="OI168" s="160"/>
      <c r="OJ168" s="160"/>
      <c r="OK168" s="160"/>
      <c r="OL168" s="160"/>
      <c r="OM168" s="160"/>
      <c r="ON168" s="160"/>
      <c r="OO168" s="160"/>
      <c r="OP168" s="160"/>
      <c r="OQ168" s="160"/>
      <c r="OR168" s="160"/>
      <c r="OS168" s="160"/>
      <c r="OT168" s="160"/>
      <c r="OU168" s="160"/>
      <c r="OV168" s="160"/>
      <c r="OW168" s="160"/>
      <c r="OX168" s="160"/>
      <c r="OY168" s="160"/>
      <c r="OZ168" s="160"/>
      <c r="PA168" s="160"/>
      <c r="PB168" s="160"/>
      <c r="PC168" s="160"/>
      <c r="PD168" s="160"/>
      <c r="PE168" s="160"/>
      <c r="PF168" s="160"/>
      <c r="PG168" s="160"/>
      <c r="PH168" s="160"/>
      <c r="PI168" s="160"/>
      <c r="PJ168" s="160"/>
      <c r="PK168" s="160"/>
      <c r="PL168" s="160"/>
      <c r="PM168" s="160"/>
      <c r="PN168" s="160"/>
      <c r="PO168" s="160"/>
      <c r="PP168" s="160"/>
      <c r="PQ168" s="160"/>
      <c r="PR168" s="160"/>
      <c r="PS168" s="160"/>
      <c r="PT168" s="160"/>
      <c r="PU168" s="160"/>
      <c r="PV168" s="160"/>
      <c r="PW168" s="160"/>
      <c r="PX168" s="160"/>
      <c r="PY168" s="160"/>
      <c r="PZ168" s="160"/>
      <c r="QA168" s="160"/>
      <c r="QB168" s="160"/>
      <c r="QC168" s="160"/>
      <c r="QD168" s="160"/>
      <c r="QE168" s="160"/>
      <c r="QF168" s="160"/>
      <c r="QG168" s="160"/>
      <c r="QH168" s="160"/>
      <c r="QI168" s="160"/>
      <c r="QJ168" s="160"/>
      <c r="QK168" s="160"/>
      <c r="QL168" s="160"/>
      <c r="QM168" s="160"/>
      <c r="QN168" s="160"/>
      <c r="QO168" s="160"/>
      <c r="QP168" s="160"/>
      <c r="QQ168" s="160"/>
      <c r="QR168" s="160"/>
      <c r="QS168" s="160"/>
      <c r="QT168" s="160"/>
      <c r="QU168" s="160"/>
      <c r="QV168" s="160"/>
      <c r="QW168" s="160"/>
      <c r="QX168" s="160"/>
      <c r="QY168" s="160"/>
      <c r="QZ168" s="160"/>
      <c r="RA168" s="160"/>
      <c r="RB168" s="160"/>
      <c r="RC168" s="160"/>
      <c r="RD168" s="160"/>
      <c r="RE168" s="160"/>
      <c r="RF168" s="160"/>
      <c r="RG168" s="160"/>
      <c r="RH168" s="160"/>
      <c r="RI168" s="160"/>
      <c r="RJ168" s="160"/>
      <c r="RK168" s="160"/>
      <c r="RL168" s="160"/>
      <c r="RM168" s="160"/>
      <c r="RN168" s="160"/>
      <c r="RO168" s="160"/>
      <c r="RP168" s="160"/>
      <c r="RQ168" s="160"/>
      <c r="RR168" s="160"/>
      <c r="RS168" s="160"/>
      <c r="RT168" s="160"/>
      <c r="RU168" s="160"/>
      <c r="RV168" s="160"/>
      <c r="RW168" s="160"/>
      <c r="RX168" s="160"/>
      <c r="RY168" s="160"/>
      <c r="RZ168" s="160"/>
      <c r="SA168" s="160"/>
      <c r="SB168" s="160"/>
      <c r="SC168" s="160"/>
      <c r="SD168" s="160"/>
      <c r="SE168" s="160"/>
      <c r="SF168" s="160"/>
      <c r="SG168" s="160"/>
      <c r="SH168" s="160"/>
      <c r="SI168" s="160"/>
      <c r="SJ168" s="160"/>
      <c r="SK168" s="160"/>
      <c r="SL168" s="160"/>
      <c r="SM168" s="160"/>
      <c r="SN168" s="160"/>
      <c r="SO168" s="160"/>
      <c r="SP168" s="160"/>
      <c r="SQ168" s="160"/>
      <c r="SR168" s="160"/>
      <c r="SS168" s="160"/>
      <c r="ST168" s="160"/>
      <c r="SU168" s="160"/>
      <c r="SV168" s="160"/>
      <c r="SW168" s="160"/>
      <c r="SX168" s="160"/>
      <c r="SY168" s="160"/>
      <c r="SZ168" s="160"/>
      <c r="TA168" s="160"/>
      <c r="TB168" s="160"/>
      <c r="TC168" s="160"/>
      <c r="TD168" s="160"/>
      <c r="TE168" s="160"/>
      <c r="TF168" s="160"/>
    </row>
    <row r="169" spans="1:526">
      <c r="A169" s="160"/>
      <c r="B169" s="160"/>
      <c r="C169" s="160"/>
      <c r="D169" s="160"/>
      <c r="E169" s="160"/>
      <c r="F169" s="160"/>
      <c r="G169" s="160"/>
      <c r="H169" s="160"/>
      <c r="I169" s="160"/>
      <c r="J169" s="160"/>
      <c r="K169" s="160"/>
      <c r="L169" s="160"/>
      <c r="M169" s="160"/>
      <c r="N169" s="160"/>
      <c r="O169" s="160"/>
      <c r="P169" s="160"/>
      <c r="Q169" s="160"/>
      <c r="R169" s="160"/>
      <c r="S169" s="160"/>
      <c r="T169" s="160"/>
      <c r="U169" s="160"/>
      <c r="V169" s="160"/>
      <c r="W169" s="160"/>
      <c r="X169" s="160"/>
      <c r="Y169" s="160"/>
      <c r="Z169" s="160"/>
      <c r="AA169" s="160"/>
      <c r="AB169" s="160"/>
      <c r="AC169" s="160"/>
      <c r="AD169" s="160"/>
      <c r="AE169" s="160"/>
      <c r="AF169" s="160"/>
      <c r="AG169" s="160"/>
      <c r="AH169" s="160"/>
      <c r="AI169" s="160"/>
      <c r="AJ169" s="160"/>
      <c r="AK169" s="160"/>
      <c r="AL169" s="160"/>
      <c r="AM169" s="160"/>
      <c r="AN169" s="160"/>
      <c r="AO169" s="160"/>
      <c r="AP169" s="160"/>
      <c r="AQ169" s="160"/>
      <c r="AR169" s="160"/>
      <c r="AS169" s="160"/>
      <c r="AT169" s="160"/>
      <c r="AU169" s="160"/>
      <c r="AV169" s="160"/>
      <c r="AW169" s="160"/>
      <c r="AX169" s="160"/>
      <c r="AY169" s="160"/>
      <c r="AZ169" s="160"/>
      <c r="BA169" s="160"/>
      <c r="BB169" s="160"/>
      <c r="BC169" s="160"/>
      <c r="BD169" s="160"/>
      <c r="BE169" s="160"/>
      <c r="BF169" s="160"/>
      <c r="BG169" s="160"/>
      <c r="BH169" s="160"/>
      <c r="BI169" s="160"/>
      <c r="BJ169" s="160"/>
      <c r="BK169" s="160"/>
      <c r="BL169" s="160"/>
      <c r="BM169" s="160"/>
      <c r="BN169" s="160"/>
      <c r="BO169" s="160"/>
      <c r="BP169" s="160"/>
      <c r="BQ169" s="160"/>
      <c r="BR169" s="160"/>
      <c r="BS169" s="160"/>
      <c r="BT169" s="160"/>
      <c r="BU169" s="160"/>
      <c r="BV169" s="160"/>
      <c r="BW169" s="160"/>
      <c r="BX169" s="160"/>
      <c r="BY169" s="160"/>
      <c r="BZ169" s="160"/>
      <c r="CA169" s="160"/>
      <c r="CB169" s="160"/>
      <c r="CC169" s="160"/>
      <c r="CD169" s="160"/>
      <c r="CE169" s="160"/>
      <c r="CF169" s="160"/>
      <c r="CG169" s="160"/>
      <c r="CH169" s="160"/>
      <c r="CI169" s="160"/>
      <c r="CJ169" s="160"/>
      <c r="CK169" s="160"/>
      <c r="CL169" s="160"/>
      <c r="CM169" s="160"/>
      <c r="CN169" s="160"/>
      <c r="CO169" s="160"/>
      <c r="CP169" s="160"/>
      <c r="CQ169" s="160"/>
      <c r="CR169" s="160"/>
      <c r="CS169" s="160"/>
      <c r="CT169" s="160"/>
      <c r="CU169" s="160"/>
      <c r="CV169" s="160"/>
      <c r="CW169" s="160"/>
      <c r="CX169" s="160"/>
      <c r="CY169" s="160"/>
      <c r="CZ169" s="160"/>
      <c r="DA169" s="160"/>
      <c r="DB169" s="160"/>
      <c r="DC169" s="160"/>
      <c r="DD169" s="160"/>
      <c r="DE169" s="160"/>
      <c r="DF169" s="160"/>
      <c r="DG169" s="160"/>
      <c r="DH169" s="160"/>
      <c r="DI169" s="160"/>
      <c r="DJ169" s="160"/>
      <c r="DK169" s="160"/>
      <c r="DL169" s="160"/>
      <c r="DM169" s="160"/>
      <c r="DN169" s="160"/>
      <c r="DO169" s="160"/>
      <c r="DP169" s="160"/>
      <c r="DQ169" s="160"/>
      <c r="DR169" s="160"/>
      <c r="DS169" s="160"/>
      <c r="DT169" s="160"/>
      <c r="DU169" s="160"/>
      <c r="DV169" s="160"/>
      <c r="DW169" s="160"/>
      <c r="DX169" s="160"/>
      <c r="DY169" s="160"/>
      <c r="DZ169" s="160"/>
      <c r="EA169" s="160"/>
      <c r="EB169" s="160"/>
      <c r="EC169" s="160"/>
      <c r="ED169" s="160"/>
      <c r="EE169" s="160"/>
      <c r="EF169" s="160"/>
      <c r="EG169" s="160"/>
      <c r="EH169" s="160"/>
      <c r="EI169" s="160"/>
      <c r="EJ169" s="160"/>
      <c r="EK169" s="160"/>
      <c r="EL169" s="160"/>
      <c r="EM169" s="160"/>
      <c r="EN169" s="160"/>
      <c r="EO169" s="160"/>
      <c r="EP169" s="160"/>
      <c r="EQ169" s="160"/>
      <c r="ER169" s="160"/>
      <c r="ES169" s="160"/>
      <c r="ET169" s="160"/>
      <c r="EU169" s="160"/>
      <c r="EV169" s="160"/>
      <c r="EW169" s="160"/>
      <c r="EX169" s="160"/>
      <c r="EY169" s="160"/>
      <c r="EZ169" s="160"/>
      <c r="FA169" s="160"/>
      <c r="FB169" s="160"/>
      <c r="FC169" s="160"/>
      <c r="FD169" s="160"/>
      <c r="FE169" s="160"/>
      <c r="FF169" s="160"/>
      <c r="FG169" s="160"/>
      <c r="FH169" s="160"/>
      <c r="FI169" s="160"/>
      <c r="FJ169" s="160"/>
      <c r="FK169" s="160"/>
      <c r="FL169" s="160"/>
      <c r="FM169" s="160"/>
      <c r="FN169" s="160"/>
      <c r="FO169" s="160"/>
      <c r="FP169" s="160"/>
      <c r="FQ169" s="160"/>
      <c r="FR169" s="160"/>
      <c r="FS169" s="160"/>
      <c r="FT169" s="160"/>
      <c r="FU169" s="160"/>
      <c r="FV169" s="160"/>
      <c r="FW169" s="160"/>
      <c r="FX169" s="160"/>
      <c r="FY169" s="160"/>
      <c r="FZ169" s="160"/>
      <c r="GA169" s="160"/>
      <c r="GB169" s="160"/>
      <c r="GC169" s="160"/>
      <c r="GD169" s="160"/>
      <c r="GE169" s="160"/>
      <c r="GF169" s="160"/>
      <c r="GG169" s="160"/>
      <c r="GH169" s="160"/>
      <c r="GI169" s="160"/>
      <c r="GJ169" s="160"/>
      <c r="GK169" s="160"/>
      <c r="GL169" s="160"/>
      <c r="GM169" s="160"/>
      <c r="GN169" s="160"/>
      <c r="GO169" s="160"/>
      <c r="GP169" s="160"/>
      <c r="GQ169" s="160"/>
      <c r="GR169" s="160"/>
      <c r="GS169" s="160"/>
      <c r="GT169" s="160"/>
      <c r="GU169" s="160"/>
      <c r="GV169" s="160"/>
      <c r="GW169" s="160"/>
      <c r="GX169" s="160"/>
      <c r="GY169" s="160"/>
      <c r="GZ169" s="160"/>
      <c r="HA169" s="160"/>
      <c r="HB169" s="160"/>
      <c r="HC169" s="160"/>
      <c r="HD169" s="160"/>
      <c r="HE169" s="160"/>
      <c r="HF169" s="160"/>
      <c r="HG169" s="160"/>
      <c r="HH169" s="160"/>
      <c r="HI169" s="160"/>
      <c r="HJ169" s="160"/>
      <c r="HK169" s="160"/>
      <c r="HL169" s="160"/>
      <c r="HM169" s="160"/>
      <c r="HN169" s="160"/>
      <c r="HO169" s="160"/>
      <c r="HP169" s="160"/>
      <c r="HQ169" s="160"/>
      <c r="HR169" s="160"/>
      <c r="HS169" s="160"/>
      <c r="HT169" s="160"/>
      <c r="HU169" s="160"/>
      <c r="HV169" s="160"/>
      <c r="HW169" s="160"/>
      <c r="HX169" s="160"/>
      <c r="HY169" s="160"/>
      <c r="HZ169" s="160"/>
      <c r="IA169" s="160"/>
      <c r="IB169" s="160"/>
      <c r="IC169" s="160"/>
      <c r="ID169" s="160"/>
      <c r="IE169" s="160"/>
      <c r="IF169" s="160"/>
      <c r="IG169" s="160"/>
      <c r="IH169" s="160"/>
      <c r="II169" s="160"/>
      <c r="IJ169" s="160"/>
      <c r="IK169" s="160"/>
      <c r="IL169" s="160"/>
      <c r="IM169" s="160"/>
      <c r="IN169" s="160"/>
      <c r="IO169" s="160"/>
      <c r="IP169" s="160"/>
      <c r="IQ169" s="160"/>
      <c r="IR169" s="160"/>
      <c r="IS169" s="160"/>
      <c r="IT169" s="160"/>
      <c r="IU169" s="160"/>
      <c r="IV169" s="160"/>
      <c r="IW169" s="160"/>
      <c r="IX169" s="160"/>
      <c r="IY169" s="160"/>
      <c r="IZ169" s="160"/>
      <c r="JA169" s="160"/>
      <c r="JB169" s="160"/>
      <c r="JC169" s="160"/>
      <c r="JD169" s="160"/>
      <c r="JE169" s="160"/>
      <c r="JF169" s="160"/>
      <c r="JG169" s="160"/>
      <c r="JH169" s="160"/>
      <c r="JI169" s="160"/>
      <c r="JJ169" s="160"/>
      <c r="JK169" s="160"/>
      <c r="JL169" s="160"/>
      <c r="JM169" s="160"/>
      <c r="JN169" s="160"/>
      <c r="JO169" s="160"/>
      <c r="JP169" s="160"/>
      <c r="JQ169" s="160"/>
      <c r="JR169" s="160"/>
      <c r="JS169" s="160"/>
      <c r="JT169" s="160"/>
      <c r="JU169" s="160"/>
      <c r="JV169" s="160"/>
      <c r="JW169" s="160"/>
      <c r="JX169" s="160"/>
      <c r="JY169" s="160"/>
      <c r="JZ169" s="160"/>
      <c r="KA169" s="160"/>
      <c r="KB169" s="160"/>
      <c r="KC169" s="160"/>
      <c r="KD169" s="160"/>
      <c r="KE169" s="160"/>
      <c r="KF169" s="160"/>
      <c r="KG169" s="160"/>
      <c r="KH169" s="160"/>
      <c r="KI169" s="160"/>
      <c r="KJ169" s="160"/>
      <c r="KK169" s="160"/>
      <c r="KL169" s="160"/>
      <c r="KM169" s="160"/>
      <c r="KN169" s="160"/>
      <c r="KO169" s="160"/>
      <c r="KP169" s="160"/>
      <c r="KQ169" s="160"/>
      <c r="KR169" s="160"/>
      <c r="KS169" s="160"/>
      <c r="KT169" s="160"/>
      <c r="KU169" s="160"/>
      <c r="KV169" s="160"/>
      <c r="KW169" s="160"/>
      <c r="KX169" s="160"/>
      <c r="KY169" s="160"/>
      <c r="KZ169" s="160"/>
      <c r="LA169" s="160"/>
      <c r="LB169" s="160"/>
      <c r="LC169" s="160"/>
      <c r="LD169" s="160"/>
      <c r="LE169" s="160"/>
      <c r="LF169" s="160"/>
      <c r="LG169" s="160"/>
      <c r="LH169" s="160"/>
      <c r="LI169" s="160"/>
      <c r="LJ169" s="160"/>
      <c r="LK169" s="160"/>
      <c r="LL169" s="160"/>
      <c r="LM169" s="160"/>
      <c r="LN169" s="160"/>
      <c r="LO169" s="160"/>
      <c r="LP169" s="160"/>
      <c r="LQ169" s="160"/>
      <c r="LR169" s="160"/>
      <c r="LS169" s="160"/>
      <c r="LT169" s="160"/>
      <c r="LU169" s="160"/>
      <c r="LV169" s="160"/>
      <c r="LW169" s="160"/>
      <c r="LX169" s="160"/>
      <c r="LY169" s="160"/>
      <c r="LZ169" s="160"/>
      <c r="MA169" s="160"/>
      <c r="MB169" s="160"/>
      <c r="MC169" s="160"/>
      <c r="MD169" s="160"/>
      <c r="ME169" s="160"/>
      <c r="MF169" s="160"/>
      <c r="MG169" s="160"/>
      <c r="MH169" s="160"/>
      <c r="MI169" s="160"/>
      <c r="MJ169" s="160"/>
      <c r="MK169" s="160"/>
      <c r="ML169" s="160"/>
      <c r="MM169" s="160"/>
      <c r="MN169" s="160"/>
      <c r="MO169" s="160"/>
      <c r="MP169" s="160"/>
      <c r="MQ169" s="160"/>
      <c r="MR169" s="160"/>
      <c r="MS169" s="160"/>
      <c r="MT169" s="160"/>
      <c r="MU169" s="160"/>
      <c r="MV169" s="160"/>
      <c r="MW169" s="160"/>
      <c r="MX169" s="160"/>
      <c r="MY169" s="160"/>
      <c r="MZ169" s="160"/>
      <c r="NA169" s="160"/>
      <c r="NB169" s="160"/>
      <c r="NC169" s="160"/>
      <c r="ND169" s="160"/>
      <c r="NE169" s="160"/>
      <c r="NF169" s="160"/>
      <c r="NG169" s="160"/>
      <c r="NH169" s="160"/>
      <c r="NI169" s="160"/>
      <c r="NJ169" s="160"/>
      <c r="NK169" s="160"/>
      <c r="NL169" s="160"/>
      <c r="NM169" s="160"/>
      <c r="NN169" s="160"/>
      <c r="NO169" s="160"/>
      <c r="NP169" s="160"/>
      <c r="NQ169" s="160"/>
      <c r="NR169" s="160"/>
      <c r="NS169" s="160"/>
      <c r="NT169" s="160"/>
      <c r="NU169" s="160"/>
      <c r="NV169" s="160"/>
      <c r="NW169" s="160"/>
      <c r="NX169" s="160"/>
      <c r="NY169" s="160"/>
      <c r="NZ169" s="160"/>
      <c r="OA169" s="160"/>
      <c r="OB169" s="160"/>
      <c r="OC169" s="160"/>
      <c r="OD169" s="160"/>
      <c r="OE169" s="160"/>
      <c r="OF169" s="160"/>
      <c r="OG169" s="160"/>
      <c r="OH169" s="160"/>
      <c r="OI169" s="160"/>
      <c r="OJ169" s="160"/>
      <c r="OK169" s="160"/>
      <c r="OL169" s="160"/>
      <c r="OM169" s="160"/>
      <c r="ON169" s="160"/>
      <c r="OO169" s="160"/>
      <c r="OP169" s="160"/>
      <c r="OQ169" s="160"/>
      <c r="OR169" s="160"/>
      <c r="OS169" s="160"/>
      <c r="OT169" s="160"/>
      <c r="OU169" s="160"/>
      <c r="OV169" s="160"/>
      <c r="OW169" s="160"/>
      <c r="OX169" s="160"/>
      <c r="OY169" s="160"/>
      <c r="OZ169" s="160"/>
      <c r="PA169" s="160"/>
      <c r="PB169" s="160"/>
      <c r="PC169" s="160"/>
      <c r="PD169" s="160"/>
      <c r="PE169" s="160"/>
      <c r="PF169" s="160"/>
      <c r="PG169" s="160"/>
      <c r="PH169" s="160"/>
      <c r="PI169" s="160"/>
      <c r="PJ169" s="160"/>
      <c r="PK169" s="160"/>
      <c r="PL169" s="160"/>
      <c r="PM169" s="160"/>
      <c r="PN169" s="160"/>
      <c r="PO169" s="160"/>
      <c r="PP169" s="160"/>
      <c r="PQ169" s="160"/>
      <c r="PR169" s="160"/>
      <c r="PS169" s="160"/>
      <c r="PT169" s="160"/>
      <c r="PU169" s="160"/>
      <c r="PV169" s="160"/>
      <c r="PW169" s="160"/>
      <c r="PX169" s="160"/>
      <c r="PY169" s="160"/>
      <c r="PZ169" s="160"/>
      <c r="QA169" s="160"/>
      <c r="QB169" s="160"/>
      <c r="QC169" s="160"/>
      <c r="QD169" s="160"/>
      <c r="QE169" s="160"/>
      <c r="QF169" s="160"/>
      <c r="QG169" s="160"/>
      <c r="QH169" s="160"/>
      <c r="QI169" s="160"/>
      <c r="QJ169" s="160"/>
      <c r="QK169" s="160"/>
      <c r="QL169" s="160"/>
      <c r="QM169" s="160"/>
      <c r="QN169" s="160"/>
      <c r="QO169" s="160"/>
      <c r="QP169" s="160"/>
      <c r="QQ169" s="160"/>
      <c r="QR169" s="160"/>
      <c r="QS169" s="160"/>
      <c r="QT169" s="160"/>
      <c r="QU169" s="160"/>
      <c r="QV169" s="160"/>
      <c r="QW169" s="160"/>
      <c r="QX169" s="160"/>
      <c r="QY169" s="160"/>
      <c r="QZ169" s="160"/>
      <c r="RA169" s="160"/>
      <c r="RB169" s="160"/>
      <c r="RC169" s="160"/>
      <c r="RD169" s="160"/>
      <c r="RE169" s="160"/>
      <c r="RF169" s="160"/>
      <c r="RG169" s="160"/>
      <c r="RH169" s="160"/>
      <c r="RI169" s="160"/>
      <c r="RJ169" s="160"/>
      <c r="RK169" s="160"/>
      <c r="RL169" s="160"/>
      <c r="RM169" s="160"/>
      <c r="RN169" s="160"/>
      <c r="RO169" s="160"/>
      <c r="RP169" s="160"/>
      <c r="RQ169" s="160"/>
      <c r="RR169" s="160"/>
      <c r="RS169" s="160"/>
      <c r="RT169" s="160"/>
      <c r="RU169" s="160"/>
      <c r="RV169" s="160"/>
      <c r="RW169" s="160"/>
      <c r="RX169" s="160"/>
      <c r="RY169" s="160"/>
      <c r="RZ169" s="160"/>
      <c r="SA169" s="160"/>
      <c r="SB169" s="160"/>
      <c r="SC169" s="160"/>
      <c r="SD169" s="160"/>
      <c r="SE169" s="160"/>
      <c r="SF169" s="160"/>
      <c r="SG169" s="160"/>
      <c r="SH169" s="160"/>
      <c r="SI169" s="160"/>
      <c r="SJ169" s="160"/>
      <c r="SK169" s="160"/>
      <c r="SL169" s="160"/>
      <c r="SM169" s="160"/>
      <c r="SN169" s="160"/>
      <c r="SO169" s="160"/>
      <c r="SP169" s="160"/>
      <c r="SQ169" s="160"/>
      <c r="SR169" s="160"/>
      <c r="SS169" s="160"/>
      <c r="ST169" s="160"/>
      <c r="SU169" s="160"/>
      <c r="SV169" s="160"/>
      <c r="SW169" s="160"/>
      <c r="SX169" s="160"/>
      <c r="SY169" s="160"/>
      <c r="SZ169" s="160"/>
      <c r="TA169" s="160"/>
      <c r="TB169" s="160"/>
      <c r="TC169" s="160"/>
      <c r="TD169" s="160"/>
      <c r="TE169" s="160"/>
      <c r="TF169" s="160"/>
    </row>
    <row r="170" spans="1:526">
      <c r="A170" s="160"/>
      <c r="B170" s="160"/>
      <c r="C170" s="160"/>
      <c r="D170" s="160"/>
      <c r="E170" s="160"/>
      <c r="F170" s="160"/>
      <c r="G170" s="160"/>
      <c r="H170" s="160"/>
      <c r="I170" s="160"/>
      <c r="J170" s="160"/>
      <c r="K170" s="160"/>
      <c r="L170" s="160"/>
      <c r="M170" s="160"/>
      <c r="N170" s="160"/>
      <c r="O170" s="160"/>
      <c r="P170" s="160"/>
      <c r="Q170" s="160"/>
      <c r="R170" s="160"/>
      <c r="S170" s="160"/>
      <c r="T170" s="160"/>
      <c r="U170" s="160"/>
      <c r="V170" s="160"/>
      <c r="W170" s="160"/>
      <c r="X170" s="160"/>
      <c r="Y170" s="160"/>
      <c r="Z170" s="160"/>
      <c r="AA170" s="160"/>
      <c r="AB170" s="160"/>
      <c r="AC170" s="160"/>
      <c r="AD170" s="160"/>
      <c r="AE170" s="160"/>
      <c r="AF170" s="160"/>
      <c r="AG170" s="160"/>
      <c r="AH170" s="160"/>
      <c r="AI170" s="160"/>
      <c r="AJ170" s="160"/>
      <c r="AK170" s="160"/>
      <c r="AL170" s="160"/>
      <c r="AM170" s="160"/>
      <c r="AN170" s="160"/>
      <c r="AO170" s="160"/>
      <c r="AP170" s="160"/>
      <c r="AQ170" s="160"/>
      <c r="AR170" s="160"/>
      <c r="AS170" s="160"/>
      <c r="AT170" s="160"/>
      <c r="AU170" s="160"/>
      <c r="AV170" s="160"/>
      <c r="AW170" s="160"/>
      <c r="AX170" s="160"/>
      <c r="AY170" s="160"/>
      <c r="AZ170" s="160"/>
      <c r="BA170" s="160"/>
      <c r="BB170" s="160"/>
      <c r="BC170" s="160"/>
      <c r="BD170" s="160"/>
      <c r="BE170" s="160"/>
      <c r="BF170" s="160"/>
      <c r="BG170" s="160"/>
      <c r="BH170" s="160"/>
      <c r="BI170" s="160"/>
      <c r="BJ170" s="160"/>
      <c r="BK170" s="160"/>
      <c r="BL170" s="160"/>
      <c r="BM170" s="160"/>
      <c r="BN170" s="160"/>
      <c r="BO170" s="160"/>
      <c r="BP170" s="160"/>
      <c r="BQ170" s="160"/>
      <c r="BR170" s="160"/>
      <c r="BS170" s="160"/>
      <c r="BT170" s="160"/>
      <c r="BU170" s="160"/>
      <c r="BV170" s="160"/>
      <c r="BW170" s="160"/>
      <c r="BX170" s="160"/>
      <c r="BY170" s="160"/>
      <c r="BZ170" s="160"/>
      <c r="CA170" s="160"/>
      <c r="CB170" s="160"/>
      <c r="CC170" s="160"/>
      <c r="CD170" s="160"/>
      <c r="CE170" s="160"/>
      <c r="CF170" s="160"/>
      <c r="CG170" s="160"/>
      <c r="CH170" s="160"/>
      <c r="CI170" s="160"/>
      <c r="CJ170" s="160"/>
      <c r="CK170" s="160"/>
      <c r="CL170" s="160"/>
      <c r="CM170" s="160"/>
      <c r="CN170" s="160"/>
      <c r="CO170" s="160"/>
      <c r="CP170" s="160"/>
      <c r="CQ170" s="160"/>
      <c r="CR170" s="160"/>
      <c r="CS170" s="160"/>
      <c r="CT170" s="160"/>
      <c r="CU170" s="160"/>
      <c r="CV170" s="160"/>
      <c r="CW170" s="160"/>
      <c r="CX170" s="160"/>
      <c r="CY170" s="160"/>
      <c r="CZ170" s="160"/>
      <c r="DA170" s="160"/>
      <c r="DB170" s="160"/>
      <c r="DC170" s="160"/>
      <c r="DD170" s="160"/>
      <c r="DE170" s="160"/>
      <c r="DF170" s="160"/>
      <c r="DG170" s="160"/>
      <c r="DH170" s="160"/>
      <c r="DI170" s="160"/>
      <c r="DJ170" s="160"/>
      <c r="DK170" s="160"/>
      <c r="DL170" s="160"/>
      <c r="DM170" s="160"/>
      <c r="DN170" s="160"/>
      <c r="DO170" s="160"/>
      <c r="DP170" s="160"/>
      <c r="DQ170" s="160"/>
      <c r="DR170" s="160"/>
      <c r="DS170" s="160"/>
      <c r="DT170" s="160"/>
      <c r="DU170" s="160"/>
      <c r="DV170" s="160"/>
      <c r="DW170" s="160"/>
      <c r="DX170" s="160"/>
      <c r="DY170" s="160"/>
      <c r="DZ170" s="160"/>
      <c r="EA170" s="160"/>
      <c r="EB170" s="160"/>
      <c r="EC170" s="160"/>
      <c r="ED170" s="160"/>
      <c r="EE170" s="160"/>
      <c r="EF170" s="160"/>
      <c r="EG170" s="160"/>
      <c r="EH170" s="160"/>
      <c r="EI170" s="160"/>
      <c r="EJ170" s="160"/>
      <c r="EK170" s="160"/>
      <c r="EL170" s="160"/>
      <c r="EM170" s="160"/>
      <c r="EN170" s="160"/>
      <c r="EO170" s="160"/>
      <c r="EP170" s="160"/>
      <c r="EQ170" s="160"/>
      <c r="ER170" s="160"/>
      <c r="ES170" s="160"/>
      <c r="ET170" s="160"/>
      <c r="EU170" s="160"/>
      <c r="EV170" s="160"/>
      <c r="EW170" s="160"/>
      <c r="EX170" s="160"/>
      <c r="EY170" s="160"/>
      <c r="EZ170" s="160"/>
      <c r="FA170" s="160"/>
      <c r="FB170" s="160"/>
      <c r="FC170" s="160"/>
      <c r="FD170" s="160"/>
      <c r="FE170" s="160"/>
      <c r="FF170" s="160"/>
      <c r="FG170" s="160"/>
      <c r="FH170" s="160"/>
      <c r="FI170" s="160"/>
      <c r="FJ170" s="160"/>
      <c r="FK170" s="160"/>
      <c r="FL170" s="160"/>
      <c r="FM170" s="160"/>
      <c r="FN170" s="160"/>
      <c r="FO170" s="160"/>
      <c r="FP170" s="160"/>
      <c r="FQ170" s="160"/>
      <c r="FR170" s="160"/>
      <c r="FS170" s="160"/>
      <c r="FT170" s="160"/>
      <c r="FU170" s="160"/>
      <c r="FV170" s="160"/>
      <c r="FW170" s="160"/>
      <c r="FX170" s="160"/>
      <c r="FY170" s="160"/>
      <c r="FZ170" s="160"/>
      <c r="GA170" s="160"/>
      <c r="GB170" s="160"/>
      <c r="GC170" s="160"/>
      <c r="GD170" s="160"/>
      <c r="GE170" s="160"/>
      <c r="GF170" s="160"/>
      <c r="GG170" s="160"/>
      <c r="GH170" s="160"/>
      <c r="GI170" s="160"/>
      <c r="GJ170" s="160"/>
      <c r="GK170" s="160"/>
      <c r="GL170" s="160"/>
      <c r="GM170" s="160"/>
      <c r="GN170" s="160"/>
      <c r="GO170" s="160"/>
      <c r="GP170" s="160"/>
      <c r="GQ170" s="160"/>
      <c r="GR170" s="160"/>
      <c r="GS170" s="160"/>
      <c r="GT170" s="160"/>
      <c r="GU170" s="160"/>
      <c r="GV170" s="160"/>
      <c r="GW170" s="160"/>
      <c r="GX170" s="160"/>
      <c r="GY170" s="160"/>
      <c r="GZ170" s="160"/>
      <c r="HA170" s="160"/>
      <c r="HB170" s="160"/>
      <c r="HC170" s="160"/>
      <c r="HD170" s="160"/>
      <c r="HE170" s="160"/>
      <c r="HF170" s="160"/>
      <c r="HG170" s="160"/>
      <c r="HH170" s="160"/>
      <c r="HI170" s="160"/>
      <c r="HJ170" s="160"/>
      <c r="HK170" s="160"/>
      <c r="HL170" s="160"/>
      <c r="HM170" s="160"/>
      <c r="HN170" s="160"/>
      <c r="HO170" s="160"/>
      <c r="HP170" s="160"/>
      <c r="HQ170" s="160"/>
      <c r="HR170" s="160"/>
      <c r="HS170" s="160"/>
      <c r="HT170" s="160"/>
      <c r="HU170" s="160"/>
      <c r="HV170" s="160"/>
      <c r="HW170" s="160"/>
      <c r="HX170" s="160"/>
      <c r="HY170" s="160"/>
      <c r="HZ170" s="160"/>
      <c r="IA170" s="160"/>
      <c r="IB170" s="160"/>
      <c r="IC170" s="160"/>
      <c r="ID170" s="160"/>
      <c r="IE170" s="160"/>
      <c r="IF170" s="160"/>
      <c r="IG170" s="160"/>
      <c r="IH170" s="160"/>
      <c r="II170" s="160"/>
      <c r="IJ170" s="160"/>
      <c r="IK170" s="160"/>
      <c r="IL170" s="160"/>
      <c r="IM170" s="160"/>
      <c r="IN170" s="160"/>
      <c r="IO170" s="160"/>
      <c r="IP170" s="160"/>
      <c r="IQ170" s="160"/>
      <c r="IR170" s="160"/>
      <c r="IS170" s="160"/>
      <c r="IT170" s="160"/>
      <c r="IU170" s="160"/>
      <c r="IV170" s="160"/>
      <c r="IW170" s="160"/>
      <c r="IX170" s="160"/>
      <c r="IY170" s="160"/>
      <c r="IZ170" s="160"/>
      <c r="JA170" s="160"/>
      <c r="JB170" s="160"/>
      <c r="JC170" s="160"/>
      <c r="JD170" s="160"/>
      <c r="JE170" s="160"/>
      <c r="JF170" s="160"/>
      <c r="JG170" s="160"/>
      <c r="JH170" s="160"/>
      <c r="JI170" s="160"/>
      <c r="JJ170" s="160"/>
      <c r="JK170" s="160"/>
      <c r="JL170" s="160"/>
      <c r="JM170" s="160"/>
      <c r="JN170" s="160"/>
      <c r="JO170" s="160"/>
      <c r="JP170" s="160"/>
      <c r="JQ170" s="160"/>
      <c r="JR170" s="160"/>
      <c r="JS170" s="160"/>
      <c r="JT170" s="160"/>
      <c r="JU170" s="160"/>
      <c r="JV170" s="160"/>
      <c r="JW170" s="160"/>
      <c r="JX170" s="160"/>
      <c r="JY170" s="160"/>
      <c r="JZ170" s="160"/>
      <c r="KA170" s="160"/>
      <c r="KB170" s="160"/>
      <c r="KC170" s="160"/>
      <c r="KD170" s="160"/>
      <c r="KE170" s="160"/>
      <c r="KF170" s="160"/>
      <c r="KG170" s="160"/>
      <c r="KH170" s="160"/>
      <c r="KI170" s="160"/>
      <c r="KJ170" s="160"/>
      <c r="KK170" s="160"/>
      <c r="KL170" s="160"/>
      <c r="KM170" s="160"/>
      <c r="KN170" s="160"/>
      <c r="KO170" s="160"/>
      <c r="KP170" s="160"/>
      <c r="KQ170" s="160"/>
      <c r="KR170" s="160"/>
      <c r="KS170" s="160"/>
      <c r="KT170" s="160"/>
      <c r="KU170" s="160"/>
      <c r="KV170" s="160"/>
      <c r="KW170" s="160"/>
      <c r="KX170" s="160"/>
      <c r="KY170" s="160"/>
      <c r="KZ170" s="160"/>
      <c r="LA170" s="160"/>
      <c r="LB170" s="160"/>
      <c r="LC170" s="160"/>
      <c r="LD170" s="160"/>
      <c r="LE170" s="160"/>
      <c r="LF170" s="160"/>
      <c r="LG170" s="160"/>
      <c r="LH170" s="160"/>
      <c r="LI170" s="160"/>
      <c r="LJ170" s="160"/>
      <c r="LK170" s="160"/>
      <c r="LL170" s="160"/>
      <c r="LM170" s="160"/>
      <c r="LN170" s="160"/>
      <c r="LO170" s="160"/>
      <c r="LP170" s="160"/>
      <c r="LQ170" s="160"/>
      <c r="LR170" s="160"/>
      <c r="LS170" s="160"/>
      <c r="LT170" s="160"/>
      <c r="LU170" s="160"/>
      <c r="LV170" s="160"/>
      <c r="LW170" s="160"/>
      <c r="LX170" s="160"/>
      <c r="LY170" s="160"/>
      <c r="LZ170" s="160"/>
      <c r="MA170" s="160"/>
      <c r="MB170" s="160"/>
      <c r="MC170" s="160"/>
      <c r="MD170" s="160"/>
      <c r="ME170" s="160"/>
      <c r="MF170" s="160"/>
      <c r="MG170" s="160"/>
      <c r="MH170" s="160"/>
      <c r="MI170" s="160"/>
      <c r="MJ170" s="160"/>
      <c r="MK170" s="160"/>
      <c r="ML170" s="160"/>
      <c r="MM170" s="160"/>
      <c r="MN170" s="160"/>
      <c r="MO170" s="160"/>
      <c r="MP170" s="160"/>
      <c r="MQ170" s="160"/>
      <c r="MR170" s="160"/>
      <c r="MS170" s="160"/>
      <c r="MT170" s="160"/>
      <c r="MU170" s="160"/>
      <c r="MV170" s="160"/>
      <c r="MW170" s="160"/>
      <c r="MX170" s="160"/>
      <c r="MY170" s="160"/>
      <c r="MZ170" s="160"/>
      <c r="NA170" s="160"/>
      <c r="NB170" s="160"/>
      <c r="NC170" s="160"/>
      <c r="ND170" s="160"/>
      <c r="NE170" s="160"/>
      <c r="NF170" s="160"/>
      <c r="NG170" s="160"/>
      <c r="NH170" s="160"/>
      <c r="NI170" s="160"/>
      <c r="NJ170" s="160"/>
      <c r="NK170" s="160"/>
      <c r="NL170" s="160"/>
      <c r="NM170" s="160"/>
      <c r="NN170" s="160"/>
      <c r="NO170" s="160"/>
      <c r="NP170" s="160"/>
      <c r="NQ170" s="160"/>
      <c r="NR170" s="160"/>
      <c r="NS170" s="160"/>
      <c r="NT170" s="160"/>
      <c r="NU170" s="160"/>
      <c r="NV170" s="160"/>
      <c r="NW170" s="160"/>
      <c r="NX170" s="160"/>
      <c r="NY170" s="160"/>
      <c r="NZ170" s="160"/>
      <c r="OA170" s="160"/>
      <c r="OB170" s="160"/>
      <c r="OC170" s="160"/>
      <c r="OD170" s="160"/>
      <c r="OE170" s="160"/>
      <c r="OF170" s="160"/>
      <c r="OG170" s="160"/>
      <c r="OH170" s="160"/>
      <c r="OI170" s="160"/>
      <c r="OJ170" s="160"/>
      <c r="OK170" s="160"/>
      <c r="OL170" s="160"/>
      <c r="OM170" s="160"/>
      <c r="ON170" s="160"/>
      <c r="OO170" s="160"/>
      <c r="OP170" s="160"/>
      <c r="OQ170" s="160"/>
      <c r="OR170" s="160"/>
      <c r="OS170" s="160"/>
      <c r="OT170" s="160"/>
      <c r="OU170" s="160"/>
      <c r="OV170" s="160"/>
      <c r="OW170" s="160"/>
      <c r="OX170" s="160"/>
      <c r="OY170" s="160"/>
      <c r="OZ170" s="160"/>
      <c r="PA170" s="160"/>
      <c r="PB170" s="160"/>
      <c r="PC170" s="160"/>
      <c r="PD170" s="160"/>
      <c r="PE170" s="160"/>
      <c r="PF170" s="160"/>
      <c r="PG170" s="160"/>
      <c r="PH170" s="160"/>
      <c r="PI170" s="160"/>
      <c r="PJ170" s="160"/>
      <c r="PK170" s="160"/>
      <c r="PL170" s="160"/>
      <c r="PM170" s="160"/>
      <c r="PN170" s="160"/>
      <c r="PO170" s="160"/>
      <c r="PP170" s="160"/>
      <c r="PQ170" s="160"/>
      <c r="PR170" s="160"/>
      <c r="PS170" s="160"/>
      <c r="PT170" s="160"/>
      <c r="PU170" s="160"/>
      <c r="PV170" s="160"/>
      <c r="PW170" s="160"/>
      <c r="PX170" s="160"/>
      <c r="PY170" s="160"/>
      <c r="PZ170" s="160"/>
      <c r="QA170" s="160"/>
      <c r="QB170" s="160"/>
      <c r="QC170" s="160"/>
      <c r="QD170" s="160"/>
      <c r="QE170" s="160"/>
      <c r="QF170" s="160"/>
      <c r="QG170" s="160"/>
      <c r="QH170" s="160"/>
      <c r="QI170" s="160"/>
      <c r="QJ170" s="160"/>
      <c r="QK170" s="160"/>
      <c r="QL170" s="160"/>
      <c r="QM170" s="160"/>
      <c r="QN170" s="160"/>
      <c r="QO170" s="160"/>
      <c r="QP170" s="160"/>
      <c r="QQ170" s="160"/>
      <c r="QR170" s="160"/>
      <c r="QS170" s="160"/>
      <c r="QT170" s="160"/>
      <c r="QU170" s="160"/>
      <c r="QV170" s="160"/>
      <c r="QW170" s="160"/>
      <c r="QX170" s="160"/>
      <c r="QY170" s="160"/>
      <c r="QZ170" s="160"/>
      <c r="RA170" s="160"/>
      <c r="RB170" s="160"/>
      <c r="RC170" s="160"/>
      <c r="RD170" s="160"/>
      <c r="RE170" s="160"/>
      <c r="RF170" s="160"/>
      <c r="RG170" s="160"/>
      <c r="RH170" s="160"/>
      <c r="RI170" s="160"/>
      <c r="RJ170" s="160"/>
      <c r="RK170" s="160"/>
      <c r="RL170" s="160"/>
      <c r="RM170" s="160"/>
      <c r="RN170" s="160"/>
      <c r="RO170" s="160"/>
      <c r="RP170" s="160"/>
      <c r="RQ170" s="160"/>
      <c r="RR170" s="160"/>
      <c r="RS170" s="160"/>
      <c r="RT170" s="160"/>
      <c r="RU170" s="160"/>
      <c r="RV170" s="160"/>
      <c r="RW170" s="160"/>
      <c r="RX170" s="160"/>
      <c r="RY170" s="160"/>
      <c r="RZ170" s="160"/>
      <c r="SA170" s="160"/>
      <c r="SB170" s="160"/>
      <c r="SC170" s="160"/>
      <c r="SD170" s="160"/>
      <c r="SE170" s="160"/>
      <c r="SF170" s="160"/>
      <c r="SG170" s="160"/>
      <c r="SH170" s="160"/>
      <c r="SI170" s="160"/>
      <c r="SJ170" s="160"/>
      <c r="SK170" s="160"/>
      <c r="SL170" s="160"/>
      <c r="SM170" s="160"/>
      <c r="SN170" s="160"/>
      <c r="SO170" s="160"/>
      <c r="SP170" s="160"/>
      <c r="SQ170" s="160"/>
      <c r="SR170" s="160"/>
      <c r="SS170" s="160"/>
      <c r="ST170" s="160"/>
      <c r="SU170" s="160"/>
      <c r="SV170" s="160"/>
      <c r="SW170" s="160"/>
      <c r="SX170" s="160"/>
      <c r="SY170" s="160"/>
      <c r="SZ170" s="160"/>
      <c r="TA170" s="160"/>
      <c r="TB170" s="160"/>
      <c r="TC170" s="160"/>
      <c r="TD170" s="160"/>
      <c r="TE170" s="160"/>
      <c r="TF170" s="160"/>
    </row>
    <row r="171" spans="1:526">
      <c r="A171" s="160"/>
      <c r="B171" s="160"/>
      <c r="C171" s="160"/>
      <c r="D171" s="160"/>
      <c r="E171" s="160"/>
      <c r="F171" s="160"/>
      <c r="G171" s="160"/>
      <c r="H171" s="160"/>
      <c r="I171" s="160"/>
      <c r="J171" s="160"/>
      <c r="K171" s="160"/>
      <c r="L171" s="160"/>
      <c r="M171" s="160"/>
      <c r="N171" s="160"/>
      <c r="O171" s="160"/>
      <c r="P171" s="160"/>
      <c r="Q171" s="160"/>
      <c r="R171" s="160"/>
      <c r="S171" s="160"/>
      <c r="T171" s="160"/>
      <c r="U171" s="160"/>
      <c r="V171" s="160"/>
      <c r="W171" s="160"/>
      <c r="X171" s="160"/>
      <c r="Y171" s="160"/>
      <c r="Z171" s="160"/>
      <c r="AA171" s="160"/>
      <c r="AB171" s="160"/>
      <c r="AC171" s="160"/>
      <c r="AD171" s="160"/>
      <c r="AE171" s="160"/>
      <c r="AF171" s="160"/>
      <c r="AG171" s="160"/>
      <c r="AH171" s="160"/>
      <c r="AI171" s="160"/>
      <c r="AJ171" s="160"/>
      <c r="AK171" s="160"/>
      <c r="AL171" s="160"/>
      <c r="AM171" s="160"/>
      <c r="AN171" s="160"/>
      <c r="AO171" s="160"/>
      <c r="AP171" s="160"/>
      <c r="AQ171" s="160"/>
      <c r="AR171" s="160"/>
      <c r="AS171" s="160"/>
      <c r="AT171" s="160"/>
      <c r="AU171" s="160"/>
      <c r="AV171" s="160"/>
      <c r="AW171" s="160"/>
      <c r="AX171" s="160"/>
      <c r="AY171" s="160"/>
      <c r="AZ171" s="160"/>
      <c r="BA171" s="160"/>
      <c r="BB171" s="160"/>
      <c r="BC171" s="160"/>
      <c r="BD171" s="160"/>
      <c r="BE171" s="160"/>
      <c r="BF171" s="160"/>
      <c r="BG171" s="160"/>
      <c r="BH171" s="160"/>
      <c r="BI171" s="160"/>
      <c r="BJ171" s="160"/>
      <c r="BK171" s="160"/>
      <c r="BL171" s="160"/>
      <c r="BM171" s="160"/>
      <c r="BN171" s="160"/>
      <c r="BO171" s="160"/>
      <c r="BP171" s="160"/>
      <c r="BQ171" s="160"/>
      <c r="BR171" s="160"/>
      <c r="BS171" s="160"/>
      <c r="BT171" s="160"/>
      <c r="BU171" s="160"/>
      <c r="BV171" s="160"/>
      <c r="BW171" s="160"/>
      <c r="BX171" s="160"/>
      <c r="BY171" s="160"/>
      <c r="BZ171" s="160"/>
      <c r="CA171" s="160"/>
      <c r="CB171" s="160"/>
      <c r="CC171" s="160"/>
      <c r="CD171" s="160"/>
      <c r="CE171" s="160"/>
      <c r="CF171" s="160"/>
      <c r="CG171" s="160"/>
      <c r="CH171" s="160"/>
      <c r="CI171" s="160"/>
      <c r="CJ171" s="160"/>
      <c r="CK171" s="160"/>
      <c r="CL171" s="160"/>
      <c r="CM171" s="160"/>
      <c r="CN171" s="160"/>
      <c r="CO171" s="160"/>
      <c r="CP171" s="160"/>
      <c r="CQ171" s="160"/>
      <c r="CR171" s="160"/>
      <c r="CS171" s="160"/>
      <c r="CT171" s="160"/>
      <c r="CU171" s="160"/>
      <c r="CV171" s="160"/>
      <c r="CW171" s="160"/>
      <c r="CX171" s="160"/>
      <c r="CY171" s="160"/>
      <c r="CZ171" s="160"/>
      <c r="DA171" s="160"/>
      <c r="DB171" s="160"/>
      <c r="DC171" s="160"/>
      <c r="DD171" s="160"/>
      <c r="DE171" s="160"/>
      <c r="DF171" s="160"/>
      <c r="DG171" s="160"/>
      <c r="DH171" s="160"/>
      <c r="DI171" s="160"/>
      <c r="DJ171" s="160"/>
      <c r="DK171" s="160"/>
      <c r="DL171" s="160"/>
      <c r="DM171" s="160"/>
      <c r="DN171" s="160"/>
      <c r="DO171" s="160"/>
      <c r="DP171" s="160"/>
      <c r="DQ171" s="160"/>
      <c r="DR171" s="160"/>
      <c r="DS171" s="160"/>
      <c r="DT171" s="160"/>
      <c r="DU171" s="160"/>
      <c r="DV171" s="160"/>
      <c r="DW171" s="160"/>
      <c r="DX171" s="160"/>
      <c r="DY171" s="160"/>
      <c r="DZ171" s="160"/>
      <c r="EA171" s="160"/>
      <c r="EB171" s="160"/>
      <c r="EC171" s="160"/>
      <c r="ED171" s="160"/>
      <c r="EE171" s="160"/>
      <c r="EF171" s="160"/>
      <c r="EG171" s="160"/>
      <c r="EH171" s="160"/>
      <c r="EI171" s="160"/>
      <c r="EJ171" s="160"/>
      <c r="EK171" s="160"/>
      <c r="EL171" s="160"/>
      <c r="EM171" s="160"/>
      <c r="EN171" s="160"/>
      <c r="EO171" s="160"/>
      <c r="EP171" s="160"/>
      <c r="EQ171" s="160"/>
      <c r="ER171" s="160"/>
      <c r="ES171" s="160"/>
      <c r="ET171" s="160"/>
      <c r="EU171" s="160"/>
      <c r="EV171" s="160"/>
      <c r="EW171" s="160"/>
      <c r="EX171" s="160"/>
      <c r="EY171" s="160"/>
      <c r="EZ171" s="160"/>
      <c r="FA171" s="160"/>
      <c r="FB171" s="160"/>
      <c r="FC171" s="160"/>
      <c r="FD171" s="160"/>
      <c r="FE171" s="160"/>
      <c r="FF171" s="160"/>
      <c r="FG171" s="160"/>
      <c r="FH171" s="160"/>
      <c r="FI171" s="160"/>
      <c r="FJ171" s="160"/>
      <c r="FK171" s="160"/>
      <c r="FL171" s="160"/>
      <c r="FM171" s="160"/>
      <c r="FN171" s="160"/>
      <c r="FO171" s="160"/>
      <c r="FP171" s="160"/>
      <c r="FQ171" s="160"/>
      <c r="FR171" s="160"/>
      <c r="FS171" s="160"/>
      <c r="FT171" s="160"/>
      <c r="FU171" s="160"/>
      <c r="FV171" s="160"/>
      <c r="FW171" s="160"/>
      <c r="FX171" s="160"/>
      <c r="FY171" s="160"/>
      <c r="FZ171" s="160"/>
      <c r="GA171" s="160"/>
      <c r="GB171" s="160"/>
      <c r="GC171" s="160"/>
      <c r="GD171" s="160"/>
      <c r="GE171" s="160"/>
      <c r="GF171" s="160"/>
      <c r="GG171" s="160"/>
      <c r="GH171" s="160"/>
      <c r="GI171" s="160"/>
      <c r="GJ171" s="160"/>
      <c r="GK171" s="160"/>
      <c r="GL171" s="160"/>
      <c r="GM171" s="160"/>
      <c r="GN171" s="160"/>
      <c r="GO171" s="160"/>
      <c r="GP171" s="160"/>
      <c r="GQ171" s="160"/>
      <c r="GR171" s="160"/>
      <c r="GS171" s="160"/>
      <c r="GT171" s="160"/>
      <c r="GU171" s="160"/>
      <c r="GV171" s="160"/>
      <c r="GW171" s="160"/>
      <c r="GX171" s="160"/>
      <c r="GY171" s="160"/>
      <c r="GZ171" s="160"/>
      <c r="HA171" s="160"/>
      <c r="HB171" s="160"/>
      <c r="HC171" s="160"/>
      <c r="HD171" s="160"/>
      <c r="HE171" s="160"/>
      <c r="HF171" s="160"/>
      <c r="HG171" s="160"/>
      <c r="HH171" s="160"/>
      <c r="HI171" s="160"/>
      <c r="HJ171" s="160"/>
      <c r="HK171" s="160"/>
      <c r="HL171" s="160"/>
      <c r="HM171" s="160"/>
      <c r="HN171" s="160"/>
      <c r="HO171" s="160"/>
      <c r="HP171" s="160"/>
      <c r="HQ171" s="160"/>
      <c r="HR171" s="160"/>
      <c r="HS171" s="160"/>
      <c r="HT171" s="160"/>
      <c r="HU171" s="160"/>
      <c r="HV171" s="160"/>
      <c r="HW171" s="160"/>
      <c r="HX171" s="160"/>
      <c r="HY171" s="160"/>
      <c r="HZ171" s="160"/>
      <c r="IA171" s="160"/>
      <c r="IB171" s="160"/>
      <c r="IC171" s="160"/>
      <c r="ID171" s="160"/>
      <c r="IE171" s="160"/>
      <c r="IF171" s="160"/>
      <c r="IG171" s="160"/>
      <c r="IH171" s="160"/>
      <c r="II171" s="160"/>
      <c r="IJ171" s="160"/>
      <c r="IK171" s="160"/>
      <c r="IL171" s="160"/>
      <c r="IM171" s="160"/>
      <c r="IN171" s="160"/>
      <c r="IO171" s="160"/>
      <c r="IP171" s="160"/>
      <c r="IQ171" s="160"/>
      <c r="IR171" s="160"/>
      <c r="IS171" s="160"/>
      <c r="IT171" s="160"/>
      <c r="IU171" s="160"/>
      <c r="IV171" s="160"/>
      <c r="IW171" s="160"/>
      <c r="IX171" s="160"/>
      <c r="IY171" s="160"/>
      <c r="IZ171" s="160"/>
      <c r="JA171" s="160"/>
      <c r="JB171" s="160"/>
      <c r="JC171" s="160"/>
      <c r="JD171" s="160"/>
      <c r="JE171" s="160"/>
      <c r="JF171" s="160"/>
      <c r="JG171" s="160"/>
      <c r="JH171" s="160"/>
      <c r="JI171" s="160"/>
      <c r="JJ171" s="160"/>
      <c r="JK171" s="160"/>
      <c r="JL171" s="160"/>
      <c r="JM171" s="160"/>
      <c r="JN171" s="160"/>
      <c r="JO171" s="160"/>
      <c r="JP171" s="160"/>
      <c r="JQ171" s="160"/>
      <c r="JR171" s="160"/>
      <c r="JS171" s="160"/>
      <c r="JT171" s="160"/>
      <c r="JU171" s="160"/>
      <c r="JV171" s="160"/>
      <c r="JW171" s="160"/>
      <c r="JX171" s="160"/>
      <c r="JY171" s="160"/>
      <c r="JZ171" s="160"/>
      <c r="KA171" s="160"/>
      <c r="KB171" s="160"/>
      <c r="KC171" s="160"/>
      <c r="KD171" s="160"/>
      <c r="KE171" s="160"/>
      <c r="KF171" s="160"/>
      <c r="KG171" s="160"/>
      <c r="KH171" s="160"/>
      <c r="KI171" s="160"/>
      <c r="KJ171" s="160"/>
      <c r="KK171" s="160"/>
      <c r="KL171" s="160"/>
      <c r="KM171" s="160"/>
      <c r="KN171" s="160"/>
      <c r="KO171" s="160"/>
      <c r="KP171" s="160"/>
      <c r="KQ171" s="160"/>
      <c r="KR171" s="160"/>
      <c r="KS171" s="160"/>
      <c r="KT171" s="160"/>
      <c r="KU171" s="160"/>
      <c r="KV171" s="160"/>
      <c r="KW171" s="160"/>
      <c r="KX171" s="160"/>
      <c r="KY171" s="160"/>
      <c r="KZ171" s="160"/>
      <c r="LA171" s="160"/>
      <c r="LB171" s="160"/>
      <c r="LC171" s="160"/>
      <c r="LD171" s="160"/>
      <c r="LE171" s="160"/>
      <c r="LF171" s="160"/>
      <c r="LG171" s="160"/>
      <c r="LH171" s="160"/>
      <c r="LI171" s="160"/>
      <c r="LJ171" s="160"/>
      <c r="LK171" s="160"/>
      <c r="LL171" s="160"/>
      <c r="LM171" s="160"/>
      <c r="LN171" s="160"/>
      <c r="LO171" s="160"/>
      <c r="LP171" s="160"/>
      <c r="LQ171" s="160"/>
      <c r="LR171" s="160"/>
      <c r="LS171" s="160"/>
      <c r="LT171" s="160"/>
      <c r="LU171" s="160"/>
      <c r="LV171" s="160"/>
      <c r="LW171" s="160"/>
      <c r="LX171" s="160"/>
      <c r="LY171" s="160"/>
      <c r="LZ171" s="160"/>
      <c r="MA171" s="160"/>
      <c r="MB171" s="160"/>
      <c r="MC171" s="160"/>
      <c r="MD171" s="160"/>
      <c r="ME171" s="160"/>
      <c r="MF171" s="160"/>
      <c r="MG171" s="160"/>
      <c r="MH171" s="160"/>
      <c r="MI171" s="160"/>
      <c r="MJ171" s="160"/>
      <c r="MK171" s="160"/>
      <c r="ML171" s="160"/>
      <c r="MM171" s="160"/>
      <c r="MN171" s="160"/>
      <c r="MO171" s="160"/>
      <c r="MP171" s="160"/>
      <c r="MQ171" s="160"/>
      <c r="MR171" s="160"/>
      <c r="MS171" s="160"/>
      <c r="MT171" s="160"/>
      <c r="MU171" s="160"/>
      <c r="MV171" s="160"/>
      <c r="MW171" s="160"/>
      <c r="MX171" s="160"/>
      <c r="MY171" s="160"/>
      <c r="MZ171" s="160"/>
      <c r="NA171" s="160"/>
      <c r="NB171" s="160"/>
      <c r="NC171" s="160"/>
      <c r="ND171" s="160"/>
      <c r="NE171" s="160"/>
      <c r="NF171" s="160"/>
      <c r="NG171" s="160"/>
      <c r="NH171" s="160"/>
      <c r="NI171" s="160"/>
      <c r="NJ171" s="160"/>
      <c r="NK171" s="160"/>
      <c r="NL171" s="160"/>
      <c r="NM171" s="160"/>
      <c r="NN171" s="160"/>
      <c r="NO171" s="160"/>
      <c r="NP171" s="160"/>
      <c r="NQ171" s="160"/>
      <c r="NR171" s="160"/>
      <c r="NS171" s="160"/>
      <c r="NT171" s="160"/>
      <c r="NU171" s="160"/>
      <c r="NV171" s="160"/>
      <c r="NW171" s="160"/>
      <c r="NX171" s="160"/>
      <c r="NY171" s="160"/>
      <c r="NZ171" s="160"/>
      <c r="OA171" s="160"/>
      <c r="OB171" s="160"/>
      <c r="OC171" s="160"/>
      <c r="OD171" s="160"/>
      <c r="OE171" s="160"/>
      <c r="OF171" s="160"/>
      <c r="OG171" s="160"/>
      <c r="OH171" s="160"/>
      <c r="OI171" s="160"/>
      <c r="OJ171" s="160"/>
      <c r="OK171" s="160"/>
      <c r="OL171" s="160"/>
      <c r="OM171" s="160"/>
      <c r="ON171" s="160"/>
      <c r="OO171" s="160"/>
      <c r="OP171" s="160"/>
      <c r="OQ171" s="160"/>
      <c r="OR171" s="160"/>
      <c r="OS171" s="160"/>
      <c r="OT171" s="160"/>
      <c r="OU171" s="160"/>
      <c r="OV171" s="160"/>
      <c r="OW171" s="160"/>
      <c r="OX171" s="160"/>
      <c r="OY171" s="160"/>
      <c r="OZ171" s="160"/>
      <c r="PA171" s="160"/>
      <c r="PB171" s="160"/>
      <c r="PC171" s="160"/>
      <c r="PD171" s="160"/>
      <c r="PE171" s="160"/>
      <c r="PF171" s="160"/>
      <c r="PG171" s="160"/>
      <c r="PH171" s="160"/>
      <c r="PI171" s="160"/>
      <c r="PJ171" s="160"/>
      <c r="PK171" s="160"/>
      <c r="PL171" s="160"/>
      <c r="PM171" s="160"/>
      <c r="PN171" s="160"/>
      <c r="PO171" s="160"/>
      <c r="PP171" s="160"/>
      <c r="PQ171" s="160"/>
      <c r="PR171" s="160"/>
      <c r="PS171" s="160"/>
      <c r="PT171" s="160"/>
      <c r="PU171" s="160"/>
      <c r="PV171" s="160"/>
      <c r="PW171" s="160"/>
      <c r="PX171" s="160"/>
      <c r="PY171" s="160"/>
      <c r="PZ171" s="160"/>
      <c r="QA171" s="160"/>
      <c r="QB171" s="160"/>
      <c r="QC171" s="160"/>
      <c r="QD171" s="160"/>
      <c r="QE171" s="160"/>
      <c r="QF171" s="160"/>
      <c r="QG171" s="160"/>
      <c r="QH171" s="160"/>
      <c r="QI171" s="160"/>
      <c r="QJ171" s="160"/>
      <c r="QK171" s="160"/>
      <c r="QL171" s="160"/>
      <c r="QM171" s="160"/>
      <c r="QN171" s="160"/>
      <c r="QO171" s="160"/>
      <c r="QP171" s="160"/>
      <c r="QQ171" s="160"/>
      <c r="QR171" s="160"/>
      <c r="QS171" s="160"/>
      <c r="QT171" s="160"/>
      <c r="QU171" s="160"/>
      <c r="QV171" s="160"/>
      <c r="QW171" s="160"/>
      <c r="QX171" s="160"/>
      <c r="QY171" s="160"/>
      <c r="QZ171" s="160"/>
      <c r="RA171" s="160"/>
      <c r="RB171" s="160"/>
      <c r="RC171" s="160"/>
      <c r="RD171" s="160"/>
      <c r="RE171" s="160"/>
      <c r="RF171" s="160"/>
      <c r="RG171" s="160"/>
      <c r="RH171" s="160"/>
      <c r="RI171" s="160"/>
      <c r="RJ171" s="160"/>
      <c r="RK171" s="160"/>
      <c r="RL171" s="160"/>
      <c r="RM171" s="160"/>
      <c r="RN171" s="160"/>
      <c r="RO171" s="160"/>
      <c r="RP171" s="160"/>
      <c r="RQ171" s="160"/>
      <c r="RR171" s="160"/>
      <c r="RS171" s="160"/>
      <c r="RT171" s="160"/>
      <c r="RU171" s="160"/>
      <c r="RV171" s="160"/>
      <c r="RW171" s="160"/>
      <c r="RX171" s="160"/>
      <c r="RY171" s="160"/>
      <c r="RZ171" s="160"/>
      <c r="SA171" s="160"/>
      <c r="SB171" s="160"/>
      <c r="SC171" s="160"/>
      <c r="SD171" s="160"/>
      <c r="SE171" s="160"/>
      <c r="SF171" s="160"/>
      <c r="SG171" s="160"/>
      <c r="SH171" s="160"/>
      <c r="SI171" s="160"/>
      <c r="SJ171" s="160"/>
      <c r="SK171" s="160"/>
      <c r="SL171" s="160"/>
      <c r="SM171" s="160"/>
      <c r="SN171" s="160"/>
      <c r="SO171" s="160"/>
      <c r="SP171" s="160"/>
      <c r="SQ171" s="160"/>
      <c r="SR171" s="160"/>
      <c r="SS171" s="160"/>
      <c r="ST171" s="160"/>
      <c r="SU171" s="160"/>
      <c r="SV171" s="160"/>
      <c r="SW171" s="160"/>
      <c r="SX171" s="160"/>
      <c r="SY171" s="160"/>
      <c r="SZ171" s="160"/>
      <c r="TA171" s="160"/>
      <c r="TB171" s="160"/>
      <c r="TC171" s="160"/>
      <c r="TD171" s="160"/>
      <c r="TE171" s="160"/>
      <c r="TF171" s="160"/>
    </row>
    <row r="172" spans="1:526">
      <c r="A172" s="160"/>
      <c r="B172" s="160"/>
      <c r="C172" s="160"/>
      <c r="D172" s="160"/>
      <c r="E172" s="160"/>
      <c r="F172" s="160"/>
      <c r="G172" s="160"/>
      <c r="H172" s="160"/>
      <c r="I172" s="160"/>
      <c r="J172" s="160"/>
      <c r="K172" s="160"/>
      <c r="L172" s="160"/>
      <c r="M172" s="160"/>
      <c r="N172" s="160"/>
      <c r="O172" s="160"/>
      <c r="P172" s="160"/>
      <c r="Q172" s="160"/>
      <c r="R172" s="160"/>
      <c r="S172" s="160"/>
      <c r="T172" s="160"/>
      <c r="U172" s="160"/>
      <c r="V172" s="160"/>
      <c r="W172" s="160"/>
      <c r="X172" s="160"/>
      <c r="Y172" s="160"/>
      <c r="Z172" s="160"/>
      <c r="AA172" s="160"/>
      <c r="AB172" s="160"/>
      <c r="AC172" s="160"/>
      <c r="AD172" s="160"/>
      <c r="AE172" s="160"/>
      <c r="AF172" s="160"/>
      <c r="AG172" s="160"/>
      <c r="AH172" s="160"/>
      <c r="AI172" s="160"/>
      <c r="AJ172" s="160"/>
      <c r="AK172" s="160"/>
      <c r="AL172" s="160"/>
      <c r="AM172" s="160"/>
      <c r="AN172" s="160"/>
      <c r="AO172" s="160"/>
      <c r="AP172" s="160"/>
      <c r="AQ172" s="160"/>
      <c r="AR172" s="160"/>
      <c r="AS172" s="160"/>
      <c r="AT172" s="160"/>
      <c r="AU172" s="160"/>
      <c r="AV172" s="160"/>
      <c r="AW172" s="160"/>
      <c r="AX172" s="160"/>
      <c r="AY172" s="160"/>
      <c r="AZ172" s="160"/>
      <c r="BA172" s="160"/>
      <c r="BB172" s="160"/>
      <c r="BC172" s="160"/>
      <c r="BD172" s="160"/>
      <c r="BE172" s="160"/>
      <c r="BF172" s="160"/>
      <c r="BG172" s="160"/>
      <c r="BH172" s="160"/>
      <c r="BI172" s="160"/>
      <c r="BJ172" s="160"/>
      <c r="BK172" s="160"/>
      <c r="BL172" s="160"/>
      <c r="BM172" s="160"/>
      <c r="BN172" s="160"/>
      <c r="BO172" s="160"/>
      <c r="BP172" s="160"/>
      <c r="BQ172" s="160"/>
      <c r="BR172" s="160"/>
      <c r="BS172" s="160"/>
      <c r="BT172" s="160"/>
      <c r="BU172" s="160"/>
      <c r="BV172" s="160"/>
      <c r="BW172" s="160"/>
      <c r="BX172" s="160"/>
      <c r="BY172" s="160"/>
      <c r="BZ172" s="160"/>
      <c r="CA172" s="160"/>
      <c r="CB172" s="160"/>
      <c r="CC172" s="160"/>
      <c r="CD172" s="160"/>
      <c r="CE172" s="160"/>
      <c r="CF172" s="160"/>
      <c r="CG172" s="160"/>
      <c r="CH172" s="160"/>
      <c r="CI172" s="160"/>
      <c r="CJ172" s="160"/>
      <c r="CK172" s="160"/>
      <c r="CL172" s="160"/>
      <c r="CM172" s="160"/>
      <c r="CN172" s="160"/>
      <c r="CO172" s="160"/>
      <c r="CP172" s="160"/>
      <c r="CQ172" s="160"/>
      <c r="CR172" s="160"/>
      <c r="CS172" s="160"/>
      <c r="CT172" s="160"/>
      <c r="CU172" s="160"/>
      <c r="CV172" s="160"/>
      <c r="CW172" s="160"/>
      <c r="CX172" s="160"/>
      <c r="CY172" s="160"/>
      <c r="CZ172" s="160"/>
      <c r="DA172" s="160"/>
      <c r="DB172" s="160"/>
      <c r="DC172" s="160"/>
      <c r="DD172" s="160"/>
      <c r="DE172" s="160"/>
      <c r="DF172" s="160"/>
      <c r="DG172" s="160"/>
      <c r="DH172" s="160"/>
      <c r="DI172" s="160"/>
      <c r="DJ172" s="160"/>
      <c r="DK172" s="160"/>
      <c r="DL172" s="160"/>
      <c r="DM172" s="160"/>
      <c r="DN172" s="160"/>
      <c r="DO172" s="160"/>
      <c r="DP172" s="160"/>
      <c r="DQ172" s="160"/>
      <c r="DR172" s="160"/>
      <c r="DS172" s="160"/>
      <c r="DT172" s="160"/>
      <c r="DU172" s="160"/>
      <c r="DV172" s="160"/>
      <c r="DW172" s="160"/>
      <c r="DX172" s="160"/>
      <c r="DY172" s="160"/>
      <c r="DZ172" s="160"/>
      <c r="EA172" s="160"/>
      <c r="EB172" s="160"/>
      <c r="EC172" s="160"/>
      <c r="ED172" s="160"/>
      <c r="EE172" s="160"/>
      <c r="EF172" s="160"/>
      <c r="EG172" s="160"/>
      <c r="EH172" s="160"/>
      <c r="EI172" s="160"/>
      <c r="EJ172" s="160"/>
      <c r="EK172" s="160"/>
      <c r="EL172" s="160"/>
      <c r="EM172" s="160"/>
      <c r="EN172" s="160"/>
      <c r="EO172" s="160"/>
      <c r="EP172" s="160"/>
      <c r="EQ172" s="160"/>
      <c r="ER172" s="160"/>
      <c r="ES172" s="160"/>
      <c r="ET172" s="160"/>
      <c r="EU172" s="160"/>
      <c r="EV172" s="160"/>
      <c r="EW172" s="160"/>
      <c r="EX172" s="160"/>
      <c r="EY172" s="160"/>
      <c r="EZ172" s="160"/>
      <c r="FA172" s="160"/>
      <c r="FB172" s="160"/>
      <c r="FC172" s="160"/>
      <c r="FD172" s="160"/>
      <c r="FE172" s="160"/>
      <c r="FF172" s="160"/>
      <c r="FG172" s="160"/>
      <c r="FH172" s="160"/>
      <c r="FI172" s="160"/>
      <c r="FJ172" s="160"/>
      <c r="FK172" s="160"/>
      <c r="FL172" s="160"/>
      <c r="FM172" s="160"/>
      <c r="FN172" s="160"/>
      <c r="FO172" s="160"/>
      <c r="FP172" s="160"/>
      <c r="FQ172" s="160"/>
      <c r="FR172" s="160"/>
      <c r="FS172" s="160"/>
      <c r="FT172" s="160"/>
      <c r="FU172" s="160"/>
      <c r="FV172" s="160"/>
      <c r="FW172" s="160"/>
      <c r="FX172" s="160"/>
      <c r="FY172" s="160"/>
      <c r="FZ172" s="160"/>
      <c r="GA172" s="160"/>
      <c r="GB172" s="160"/>
      <c r="GC172" s="160"/>
      <c r="GD172" s="160"/>
      <c r="GE172" s="160"/>
      <c r="GF172" s="160"/>
      <c r="GG172" s="160"/>
      <c r="GH172" s="160"/>
      <c r="GI172" s="160"/>
      <c r="GJ172" s="160"/>
      <c r="GK172" s="160"/>
      <c r="GL172" s="160"/>
      <c r="GM172" s="160"/>
      <c r="GN172" s="160"/>
      <c r="GO172" s="160"/>
      <c r="GP172" s="160"/>
      <c r="GQ172" s="160"/>
      <c r="GR172" s="160"/>
      <c r="GS172" s="160"/>
      <c r="GT172" s="160"/>
      <c r="GU172" s="160"/>
      <c r="GV172" s="160"/>
      <c r="GW172" s="160"/>
      <c r="GX172" s="160"/>
      <c r="GY172" s="160"/>
      <c r="GZ172" s="160"/>
      <c r="HA172" s="160"/>
      <c r="HB172" s="160"/>
      <c r="HC172" s="160"/>
      <c r="HD172" s="160"/>
      <c r="HE172" s="160"/>
      <c r="HF172" s="160"/>
      <c r="HG172" s="160"/>
      <c r="HH172" s="160"/>
      <c r="HI172" s="160"/>
      <c r="HJ172" s="160"/>
      <c r="HK172" s="160"/>
      <c r="HL172" s="160"/>
      <c r="HM172" s="160"/>
      <c r="HN172" s="160"/>
      <c r="HO172" s="160"/>
      <c r="HP172" s="160"/>
      <c r="HQ172" s="160"/>
      <c r="HR172" s="160"/>
      <c r="HS172" s="160"/>
      <c r="HT172" s="160"/>
      <c r="HU172" s="160"/>
      <c r="HV172" s="160"/>
      <c r="HW172" s="160"/>
      <c r="HX172" s="160"/>
      <c r="HY172" s="160"/>
      <c r="HZ172" s="160"/>
      <c r="IA172" s="160"/>
      <c r="IB172" s="160"/>
      <c r="IC172" s="160"/>
      <c r="ID172" s="160"/>
      <c r="IE172" s="160"/>
      <c r="IF172" s="160"/>
      <c r="IG172" s="160"/>
      <c r="IH172" s="160"/>
      <c r="II172" s="160"/>
      <c r="IJ172" s="160"/>
      <c r="IK172" s="160"/>
      <c r="IL172" s="160"/>
      <c r="IM172" s="160"/>
      <c r="IN172" s="160"/>
      <c r="IO172" s="160"/>
      <c r="IP172" s="160"/>
      <c r="IQ172" s="160"/>
      <c r="IR172" s="160"/>
      <c r="IS172" s="160"/>
      <c r="IT172" s="160"/>
      <c r="IU172" s="160"/>
      <c r="IV172" s="160"/>
      <c r="IW172" s="160"/>
      <c r="IX172" s="160"/>
      <c r="IY172" s="160"/>
      <c r="IZ172" s="160"/>
      <c r="JA172" s="160"/>
      <c r="JB172" s="160"/>
      <c r="JC172" s="160"/>
      <c r="JD172" s="160"/>
      <c r="JE172" s="160"/>
      <c r="JF172" s="160"/>
      <c r="JG172" s="160"/>
      <c r="JH172" s="160"/>
      <c r="JI172" s="160"/>
      <c r="JJ172" s="160"/>
      <c r="JK172" s="160"/>
      <c r="JL172" s="160"/>
      <c r="JM172" s="160"/>
      <c r="JN172" s="160"/>
      <c r="JO172" s="160"/>
      <c r="JP172" s="160"/>
      <c r="JQ172" s="160"/>
      <c r="JR172" s="160"/>
      <c r="JS172" s="160"/>
      <c r="JT172" s="160"/>
      <c r="JU172" s="160"/>
      <c r="JV172" s="160"/>
      <c r="JW172" s="160"/>
      <c r="JX172" s="160"/>
      <c r="JY172" s="160"/>
      <c r="JZ172" s="160"/>
      <c r="KA172" s="160"/>
      <c r="KB172" s="160"/>
      <c r="KC172" s="160"/>
      <c r="KD172" s="160"/>
      <c r="KE172" s="160"/>
      <c r="KF172" s="160"/>
      <c r="KG172" s="160"/>
      <c r="KH172" s="160"/>
      <c r="KI172" s="160"/>
      <c r="KJ172" s="160"/>
      <c r="KK172" s="160"/>
      <c r="KL172" s="160"/>
      <c r="KM172" s="160"/>
      <c r="KN172" s="160"/>
      <c r="KO172" s="160"/>
      <c r="KP172" s="160"/>
      <c r="KQ172" s="160"/>
      <c r="KR172" s="160"/>
      <c r="KS172" s="160"/>
      <c r="KT172" s="160"/>
      <c r="KU172" s="160"/>
      <c r="KV172" s="160"/>
      <c r="KW172" s="160"/>
      <c r="KX172" s="160"/>
      <c r="KY172" s="160"/>
      <c r="KZ172" s="160"/>
      <c r="LA172" s="160"/>
      <c r="LB172" s="160"/>
      <c r="LC172" s="160"/>
      <c r="LD172" s="160"/>
      <c r="LE172" s="160"/>
      <c r="LF172" s="160"/>
      <c r="LG172" s="160"/>
      <c r="LH172" s="160"/>
      <c r="LI172" s="160"/>
      <c r="LJ172" s="160"/>
      <c r="LK172" s="160"/>
      <c r="LL172" s="160"/>
      <c r="LM172" s="160"/>
      <c r="LN172" s="160"/>
      <c r="LO172" s="160"/>
      <c r="LP172" s="160"/>
      <c r="LQ172" s="160"/>
      <c r="LR172" s="160"/>
      <c r="LS172" s="160"/>
      <c r="LT172" s="160"/>
      <c r="LU172" s="160"/>
      <c r="LV172" s="160"/>
      <c r="LW172" s="160"/>
      <c r="LX172" s="160"/>
      <c r="LY172" s="160"/>
      <c r="LZ172" s="160"/>
      <c r="MA172" s="160"/>
      <c r="MB172" s="160"/>
      <c r="MC172" s="160"/>
      <c r="MD172" s="160"/>
      <c r="ME172" s="160"/>
      <c r="MF172" s="160"/>
      <c r="MG172" s="160"/>
      <c r="MH172" s="160"/>
      <c r="MI172" s="160"/>
      <c r="MJ172" s="160"/>
      <c r="MK172" s="160"/>
      <c r="ML172" s="160"/>
      <c r="MM172" s="160"/>
      <c r="MN172" s="160"/>
      <c r="MO172" s="160"/>
      <c r="MP172" s="160"/>
      <c r="MQ172" s="160"/>
      <c r="MR172" s="160"/>
      <c r="MS172" s="160"/>
      <c r="MT172" s="160"/>
      <c r="MU172" s="160"/>
      <c r="MV172" s="160"/>
      <c r="MW172" s="160"/>
      <c r="MX172" s="160"/>
      <c r="MY172" s="160"/>
      <c r="MZ172" s="160"/>
      <c r="NA172" s="160"/>
      <c r="NB172" s="160"/>
      <c r="NC172" s="160"/>
      <c r="ND172" s="160"/>
      <c r="NE172" s="160"/>
      <c r="NF172" s="160"/>
      <c r="NG172" s="160"/>
      <c r="NH172" s="160"/>
      <c r="NI172" s="160"/>
      <c r="NJ172" s="160"/>
      <c r="NK172" s="160"/>
      <c r="NL172" s="160"/>
      <c r="NM172" s="160"/>
      <c r="NN172" s="160"/>
      <c r="NO172" s="160"/>
      <c r="NP172" s="160"/>
      <c r="NQ172" s="160"/>
      <c r="NR172" s="160"/>
      <c r="NS172" s="160"/>
      <c r="NT172" s="160"/>
      <c r="NU172" s="160"/>
      <c r="NV172" s="160"/>
      <c r="NW172" s="160"/>
      <c r="NX172" s="160"/>
      <c r="NY172" s="160"/>
      <c r="NZ172" s="160"/>
      <c r="OA172" s="160"/>
      <c r="OB172" s="160"/>
      <c r="OC172" s="160"/>
      <c r="OD172" s="160"/>
      <c r="OE172" s="160"/>
      <c r="OF172" s="160"/>
      <c r="OG172" s="160"/>
      <c r="OH172" s="160"/>
      <c r="OI172" s="160"/>
      <c r="OJ172" s="160"/>
      <c r="OK172" s="160"/>
      <c r="OL172" s="160"/>
      <c r="OM172" s="160"/>
      <c r="ON172" s="160"/>
      <c r="OO172" s="160"/>
      <c r="OP172" s="160"/>
      <c r="OQ172" s="160"/>
      <c r="OR172" s="160"/>
      <c r="OS172" s="160"/>
      <c r="OT172" s="160"/>
      <c r="OU172" s="160"/>
      <c r="OV172" s="160"/>
      <c r="OW172" s="160"/>
      <c r="OX172" s="160"/>
      <c r="OY172" s="160"/>
      <c r="OZ172" s="160"/>
      <c r="PA172" s="160"/>
      <c r="PB172" s="160"/>
      <c r="PC172" s="160"/>
      <c r="PD172" s="160"/>
      <c r="PE172" s="160"/>
      <c r="PF172" s="160"/>
      <c r="PG172" s="160"/>
      <c r="PH172" s="160"/>
      <c r="PI172" s="160"/>
      <c r="PJ172" s="160"/>
      <c r="PK172" s="160"/>
      <c r="PL172" s="160"/>
      <c r="PM172" s="160"/>
      <c r="PN172" s="160"/>
      <c r="PO172" s="160"/>
      <c r="PP172" s="160"/>
      <c r="PQ172" s="160"/>
      <c r="PR172" s="160"/>
      <c r="PS172" s="160"/>
      <c r="PT172" s="160"/>
      <c r="PU172" s="160"/>
      <c r="PV172" s="160"/>
      <c r="PW172" s="160"/>
      <c r="PX172" s="160"/>
      <c r="PY172" s="160"/>
      <c r="PZ172" s="160"/>
      <c r="QA172" s="160"/>
      <c r="QB172" s="160"/>
      <c r="QC172" s="160"/>
      <c r="QD172" s="160"/>
      <c r="QE172" s="160"/>
      <c r="QF172" s="160"/>
      <c r="QG172" s="160"/>
      <c r="QH172" s="160"/>
      <c r="QI172" s="160"/>
      <c r="QJ172" s="160"/>
      <c r="QK172" s="160"/>
      <c r="QL172" s="160"/>
      <c r="QM172" s="160"/>
      <c r="QN172" s="160"/>
      <c r="QO172" s="160"/>
      <c r="QP172" s="160"/>
      <c r="QQ172" s="160"/>
      <c r="QR172" s="160"/>
      <c r="QS172" s="160"/>
      <c r="QT172" s="160"/>
      <c r="QU172" s="160"/>
      <c r="QV172" s="160"/>
      <c r="QW172" s="160"/>
      <c r="QX172" s="160"/>
      <c r="QY172" s="160"/>
      <c r="QZ172" s="160"/>
      <c r="RA172" s="160"/>
      <c r="RB172" s="160"/>
      <c r="RC172" s="160"/>
      <c r="RD172" s="160"/>
      <c r="RE172" s="160"/>
      <c r="RF172" s="160"/>
      <c r="RG172" s="160"/>
      <c r="RH172" s="160"/>
      <c r="RI172" s="160"/>
      <c r="RJ172" s="160"/>
      <c r="RK172" s="160"/>
      <c r="RL172" s="160"/>
      <c r="RM172" s="160"/>
      <c r="RN172" s="160"/>
      <c r="RO172" s="160"/>
      <c r="RP172" s="160"/>
      <c r="RQ172" s="160"/>
      <c r="RR172" s="160"/>
      <c r="RS172" s="160"/>
      <c r="RT172" s="160"/>
      <c r="RU172" s="160"/>
      <c r="RV172" s="160"/>
      <c r="RW172" s="160"/>
      <c r="RX172" s="160"/>
      <c r="RY172" s="160"/>
      <c r="RZ172" s="160"/>
      <c r="SA172" s="160"/>
      <c r="SB172" s="160"/>
      <c r="SC172" s="160"/>
      <c r="SD172" s="160"/>
      <c r="SE172" s="160"/>
      <c r="SF172" s="160"/>
      <c r="SG172" s="160"/>
      <c r="SH172" s="160"/>
      <c r="SI172" s="160"/>
      <c r="SJ172" s="160"/>
      <c r="SK172" s="160"/>
      <c r="SL172" s="160"/>
      <c r="SM172" s="160"/>
      <c r="SN172" s="160"/>
      <c r="SO172" s="160"/>
      <c r="SP172" s="160"/>
      <c r="SQ172" s="160"/>
      <c r="SR172" s="160"/>
      <c r="SS172" s="160"/>
      <c r="ST172" s="160"/>
      <c r="SU172" s="160"/>
      <c r="SV172" s="160"/>
      <c r="SW172" s="160"/>
      <c r="SX172" s="160"/>
      <c r="SY172" s="160"/>
      <c r="SZ172" s="160"/>
      <c r="TA172" s="160"/>
      <c r="TB172" s="160"/>
      <c r="TC172" s="160"/>
      <c r="TD172" s="160"/>
      <c r="TE172" s="160"/>
      <c r="TF172" s="160"/>
    </row>
    <row r="173" spans="1:526">
      <c r="A173" s="160"/>
      <c r="B173" s="160"/>
      <c r="C173" s="160"/>
      <c r="D173" s="160"/>
      <c r="E173" s="160"/>
      <c r="F173" s="160"/>
      <c r="G173" s="160"/>
      <c r="H173" s="160"/>
      <c r="I173" s="160"/>
      <c r="J173" s="160"/>
      <c r="K173" s="160"/>
      <c r="L173" s="160"/>
      <c r="M173" s="160"/>
      <c r="N173" s="160"/>
      <c r="O173" s="160"/>
      <c r="P173" s="160"/>
      <c r="Q173" s="160"/>
      <c r="R173" s="160"/>
      <c r="S173" s="160"/>
      <c r="T173" s="160"/>
      <c r="U173" s="160"/>
      <c r="V173" s="160"/>
      <c r="W173" s="160"/>
      <c r="X173" s="160"/>
      <c r="Y173" s="160"/>
      <c r="Z173" s="160"/>
      <c r="AA173" s="160"/>
      <c r="AB173" s="160"/>
      <c r="AC173" s="160"/>
      <c r="AD173" s="160"/>
      <c r="AE173" s="160"/>
      <c r="AF173" s="160"/>
      <c r="AG173" s="160"/>
      <c r="AH173" s="160"/>
      <c r="AI173" s="160"/>
      <c r="AJ173" s="160"/>
      <c r="AK173" s="160"/>
      <c r="AL173" s="160"/>
      <c r="AM173" s="160"/>
      <c r="AN173" s="160"/>
      <c r="AO173" s="160"/>
      <c r="AP173" s="160"/>
      <c r="AQ173" s="160"/>
      <c r="AR173" s="160"/>
      <c r="AS173" s="160"/>
      <c r="AT173" s="160"/>
      <c r="AU173" s="160"/>
      <c r="AV173" s="160"/>
      <c r="AW173" s="160"/>
      <c r="AX173" s="160"/>
      <c r="AY173" s="160"/>
      <c r="AZ173" s="160"/>
      <c r="BA173" s="160"/>
      <c r="BB173" s="160"/>
      <c r="BC173" s="160"/>
      <c r="BD173" s="160"/>
      <c r="BE173" s="160"/>
      <c r="BF173" s="160"/>
      <c r="BG173" s="160"/>
      <c r="BH173" s="160"/>
      <c r="BI173" s="160"/>
      <c r="BJ173" s="160"/>
      <c r="BK173" s="160"/>
      <c r="BL173" s="160"/>
      <c r="BM173" s="160"/>
      <c r="BN173" s="160"/>
      <c r="BO173" s="160"/>
      <c r="BP173" s="160"/>
      <c r="BQ173" s="160"/>
      <c r="BR173" s="160"/>
      <c r="BS173" s="160"/>
      <c r="BT173" s="160"/>
      <c r="BU173" s="160"/>
      <c r="BV173" s="160"/>
      <c r="BW173" s="160"/>
      <c r="BX173" s="160"/>
      <c r="BY173" s="160"/>
      <c r="BZ173" s="160"/>
      <c r="CA173" s="160"/>
      <c r="CB173" s="160"/>
      <c r="CC173" s="160"/>
      <c r="CD173" s="160"/>
      <c r="CE173" s="160"/>
      <c r="CF173" s="160"/>
      <c r="CG173" s="160"/>
      <c r="CH173" s="160"/>
      <c r="CI173" s="160"/>
      <c r="CJ173" s="160"/>
      <c r="CK173" s="160"/>
      <c r="CL173" s="160"/>
      <c r="CM173" s="160"/>
      <c r="CN173" s="160"/>
      <c r="CO173" s="160"/>
      <c r="CP173" s="160"/>
      <c r="CQ173" s="160"/>
      <c r="CR173" s="160"/>
      <c r="CS173" s="160"/>
      <c r="CT173" s="160"/>
      <c r="CU173" s="160"/>
      <c r="CV173" s="160"/>
      <c r="CW173" s="160"/>
      <c r="CX173" s="160"/>
      <c r="CY173" s="160"/>
      <c r="CZ173" s="160"/>
      <c r="DA173" s="160"/>
      <c r="DB173" s="160"/>
      <c r="DC173" s="160"/>
      <c r="DD173" s="160"/>
      <c r="DE173" s="160"/>
      <c r="DF173" s="160"/>
      <c r="DG173" s="160"/>
      <c r="DH173" s="160"/>
      <c r="DI173" s="160"/>
      <c r="DJ173" s="160"/>
      <c r="DK173" s="160"/>
      <c r="DL173" s="160"/>
      <c r="DM173" s="160"/>
      <c r="DN173" s="160"/>
      <c r="DO173" s="160"/>
      <c r="DP173" s="160"/>
      <c r="DQ173" s="160"/>
      <c r="DR173" s="160"/>
      <c r="DS173" s="160"/>
      <c r="DT173" s="160"/>
      <c r="DU173" s="160"/>
      <c r="DV173" s="160"/>
      <c r="DW173" s="160"/>
      <c r="DX173" s="160"/>
      <c r="DY173" s="160"/>
      <c r="DZ173" s="160"/>
      <c r="EA173" s="160"/>
      <c r="EB173" s="160"/>
      <c r="EC173" s="160"/>
      <c r="ED173" s="160"/>
      <c r="EE173" s="160"/>
      <c r="EF173" s="160"/>
      <c r="EG173" s="160"/>
      <c r="EH173" s="160"/>
      <c r="EI173" s="160"/>
      <c r="EJ173" s="160"/>
      <c r="EK173" s="160"/>
      <c r="EL173" s="160"/>
      <c r="EM173" s="160"/>
      <c r="EN173" s="160"/>
      <c r="EO173" s="160"/>
      <c r="EP173" s="160"/>
      <c r="EQ173" s="160"/>
      <c r="ER173" s="160"/>
      <c r="ES173" s="160"/>
      <c r="ET173" s="160"/>
      <c r="EU173" s="160"/>
      <c r="EV173" s="160"/>
      <c r="EW173" s="160"/>
      <c r="EX173" s="160"/>
      <c r="EY173" s="160"/>
      <c r="EZ173" s="160"/>
      <c r="FA173" s="160"/>
      <c r="FB173" s="160"/>
      <c r="FC173" s="160"/>
      <c r="FD173" s="160"/>
      <c r="FE173" s="160"/>
      <c r="FF173" s="160"/>
      <c r="FG173" s="160"/>
      <c r="FH173" s="160"/>
      <c r="FI173" s="160"/>
      <c r="FJ173" s="160"/>
      <c r="FK173" s="160"/>
      <c r="FL173" s="160"/>
      <c r="FM173" s="160"/>
      <c r="FN173" s="160"/>
      <c r="FO173" s="160"/>
      <c r="FP173" s="160"/>
      <c r="FQ173" s="160"/>
      <c r="FR173" s="160"/>
      <c r="FS173" s="160"/>
      <c r="FT173" s="160"/>
      <c r="FU173" s="160"/>
      <c r="FV173" s="160"/>
      <c r="FW173" s="160"/>
      <c r="FX173" s="160"/>
      <c r="FY173" s="160"/>
      <c r="FZ173" s="160"/>
      <c r="GA173" s="160"/>
      <c r="GB173" s="160"/>
      <c r="GC173" s="160"/>
      <c r="GD173" s="160"/>
      <c r="GE173" s="160"/>
      <c r="GF173" s="160"/>
      <c r="GG173" s="160"/>
      <c r="GH173" s="160"/>
      <c r="GI173" s="160"/>
      <c r="GJ173" s="160"/>
      <c r="GK173" s="160"/>
      <c r="GL173" s="160"/>
      <c r="GM173" s="160"/>
      <c r="GN173" s="160"/>
      <c r="GO173" s="160"/>
      <c r="GP173" s="160"/>
      <c r="GQ173" s="160"/>
      <c r="GR173" s="160"/>
      <c r="GS173" s="160"/>
      <c r="GT173" s="160"/>
      <c r="GU173" s="160"/>
      <c r="GV173" s="160"/>
      <c r="GW173" s="160"/>
      <c r="GX173" s="160"/>
      <c r="GY173" s="160"/>
      <c r="GZ173" s="160"/>
      <c r="HA173" s="160"/>
      <c r="HB173" s="160"/>
      <c r="HC173" s="160"/>
      <c r="HD173" s="160"/>
      <c r="HE173" s="160"/>
      <c r="HF173" s="160"/>
      <c r="HG173" s="160"/>
      <c r="HH173" s="160"/>
      <c r="HI173" s="160"/>
      <c r="HJ173" s="160"/>
      <c r="HK173" s="160"/>
      <c r="HL173" s="160"/>
      <c r="HM173" s="160"/>
      <c r="HN173" s="160"/>
      <c r="HO173" s="160"/>
      <c r="HP173" s="160"/>
      <c r="HQ173" s="160"/>
      <c r="HR173" s="160"/>
      <c r="HS173" s="160"/>
      <c r="HT173" s="160"/>
      <c r="HU173" s="160"/>
      <c r="HV173" s="160"/>
      <c r="HW173" s="160"/>
      <c r="HX173" s="160"/>
      <c r="HY173" s="160"/>
      <c r="HZ173" s="160"/>
      <c r="IA173" s="160"/>
      <c r="IB173" s="160"/>
      <c r="IC173" s="160"/>
      <c r="ID173" s="160"/>
      <c r="IE173" s="160"/>
      <c r="IF173" s="160"/>
      <c r="IG173" s="160"/>
      <c r="IH173" s="160"/>
      <c r="II173" s="160"/>
      <c r="IJ173" s="160"/>
      <c r="IK173" s="160"/>
      <c r="IL173" s="160"/>
      <c r="IM173" s="160"/>
      <c r="IN173" s="160"/>
      <c r="IO173" s="160"/>
      <c r="IP173" s="160"/>
      <c r="IQ173" s="160"/>
      <c r="IR173" s="160"/>
      <c r="IS173" s="160"/>
      <c r="IT173" s="160"/>
      <c r="IU173" s="160"/>
      <c r="IV173" s="160"/>
      <c r="IW173" s="160"/>
      <c r="IX173" s="160"/>
      <c r="IY173" s="160"/>
      <c r="IZ173" s="160"/>
      <c r="JA173" s="160"/>
      <c r="JB173" s="160"/>
      <c r="JC173" s="160"/>
      <c r="JD173" s="160"/>
      <c r="JE173" s="160"/>
      <c r="JF173" s="160"/>
      <c r="JG173" s="160"/>
      <c r="JH173" s="160"/>
      <c r="JI173" s="160"/>
      <c r="JJ173" s="160"/>
      <c r="JK173" s="160"/>
      <c r="JL173" s="160"/>
      <c r="JM173" s="160"/>
      <c r="JN173" s="160"/>
      <c r="JO173" s="160"/>
      <c r="JP173" s="160"/>
      <c r="JQ173" s="160"/>
      <c r="JR173" s="160"/>
      <c r="JS173" s="160"/>
      <c r="JT173" s="160"/>
      <c r="JU173" s="160"/>
      <c r="JV173" s="160"/>
      <c r="JW173" s="160"/>
      <c r="JX173" s="160"/>
      <c r="JY173" s="160"/>
      <c r="JZ173" s="160"/>
      <c r="KA173" s="160"/>
      <c r="KB173" s="160"/>
      <c r="KC173" s="160"/>
      <c r="KD173" s="160"/>
      <c r="KE173" s="160"/>
      <c r="KF173" s="160"/>
      <c r="KG173" s="160"/>
      <c r="KH173" s="160"/>
      <c r="KI173" s="160"/>
      <c r="KJ173" s="160"/>
      <c r="KK173" s="160"/>
      <c r="KL173" s="160"/>
      <c r="KM173" s="160"/>
      <c r="KN173" s="160"/>
      <c r="KO173" s="160"/>
      <c r="KP173" s="160"/>
      <c r="KQ173" s="160"/>
      <c r="KR173" s="160"/>
      <c r="KS173" s="160"/>
      <c r="KT173" s="160"/>
      <c r="KU173" s="160"/>
      <c r="KV173" s="160"/>
      <c r="KW173" s="160"/>
      <c r="KX173" s="160"/>
      <c r="KY173" s="160"/>
      <c r="KZ173" s="160"/>
      <c r="LA173" s="160"/>
      <c r="LB173" s="160"/>
      <c r="LC173" s="160"/>
      <c r="LD173" s="160"/>
      <c r="LE173" s="160"/>
      <c r="LF173" s="160"/>
      <c r="LG173" s="160"/>
      <c r="LH173" s="160"/>
      <c r="LI173" s="160"/>
      <c r="LJ173" s="160"/>
      <c r="LK173" s="160"/>
      <c r="LL173" s="160"/>
      <c r="LM173" s="160"/>
      <c r="LN173" s="160"/>
      <c r="LO173" s="160"/>
      <c r="LP173" s="160"/>
      <c r="LQ173" s="160"/>
      <c r="LR173" s="160"/>
      <c r="LS173" s="160"/>
      <c r="LT173" s="160"/>
      <c r="LU173" s="160"/>
      <c r="LV173" s="160"/>
      <c r="LW173" s="160"/>
      <c r="LX173" s="160"/>
      <c r="LY173" s="160"/>
      <c r="LZ173" s="160"/>
      <c r="MA173" s="160"/>
      <c r="MB173" s="160"/>
      <c r="MC173" s="160"/>
      <c r="MD173" s="160"/>
      <c r="ME173" s="160"/>
      <c r="MF173" s="160"/>
      <c r="MG173" s="160"/>
      <c r="MH173" s="160"/>
      <c r="MI173" s="160"/>
      <c r="MJ173" s="160"/>
      <c r="MK173" s="160"/>
      <c r="ML173" s="160"/>
      <c r="MM173" s="160"/>
      <c r="MN173" s="160"/>
      <c r="MO173" s="160"/>
      <c r="MP173" s="160"/>
      <c r="MQ173" s="160"/>
      <c r="MR173" s="160"/>
      <c r="MS173" s="160"/>
      <c r="MT173" s="160"/>
      <c r="MU173" s="160"/>
      <c r="MV173" s="160"/>
      <c r="MW173" s="160"/>
      <c r="MX173" s="160"/>
      <c r="MY173" s="160"/>
      <c r="MZ173" s="160"/>
      <c r="NA173" s="160"/>
      <c r="NB173" s="160"/>
      <c r="NC173" s="160"/>
      <c r="ND173" s="160"/>
      <c r="NE173" s="160"/>
      <c r="NF173" s="160"/>
      <c r="NG173" s="160"/>
      <c r="NH173" s="160"/>
      <c r="NI173" s="160"/>
      <c r="NJ173" s="160"/>
      <c r="NK173" s="160"/>
      <c r="NL173" s="160"/>
      <c r="NM173" s="160"/>
      <c r="NN173" s="160"/>
      <c r="NO173" s="160"/>
      <c r="NP173" s="160"/>
      <c r="NQ173" s="160"/>
      <c r="NR173" s="160"/>
      <c r="NS173" s="160"/>
      <c r="NT173" s="160"/>
      <c r="NU173" s="160"/>
      <c r="NV173" s="160"/>
      <c r="NW173" s="160"/>
      <c r="NX173" s="160"/>
      <c r="NY173" s="160"/>
      <c r="NZ173" s="160"/>
      <c r="OA173" s="160"/>
      <c r="OB173" s="160"/>
      <c r="OC173" s="160"/>
      <c r="OD173" s="160"/>
      <c r="OE173" s="160"/>
      <c r="OF173" s="160"/>
      <c r="OG173" s="160"/>
      <c r="OH173" s="160"/>
      <c r="OI173" s="160"/>
      <c r="OJ173" s="160"/>
      <c r="OK173" s="160"/>
      <c r="OL173" s="160"/>
      <c r="OM173" s="160"/>
      <c r="ON173" s="160"/>
      <c r="OO173" s="160"/>
      <c r="OP173" s="160"/>
      <c r="OQ173" s="160"/>
      <c r="OR173" s="160"/>
      <c r="OS173" s="160"/>
      <c r="OT173" s="160"/>
      <c r="OU173" s="160"/>
      <c r="OV173" s="160"/>
      <c r="OW173" s="160"/>
      <c r="OX173" s="160"/>
      <c r="OY173" s="160"/>
      <c r="OZ173" s="160"/>
      <c r="PA173" s="160"/>
      <c r="PB173" s="160"/>
      <c r="PC173" s="160"/>
      <c r="PD173" s="160"/>
      <c r="PE173" s="160"/>
      <c r="PF173" s="160"/>
      <c r="PG173" s="160"/>
      <c r="PH173" s="160"/>
      <c r="PI173" s="160"/>
      <c r="PJ173" s="160"/>
      <c r="PK173" s="160"/>
      <c r="PL173" s="160"/>
      <c r="PM173" s="160"/>
      <c r="PN173" s="160"/>
      <c r="PO173" s="160"/>
      <c r="PP173" s="160"/>
      <c r="PQ173" s="160"/>
      <c r="PR173" s="160"/>
      <c r="PS173" s="160"/>
      <c r="PT173" s="160"/>
      <c r="PU173" s="160"/>
      <c r="PV173" s="160"/>
      <c r="PW173" s="160"/>
      <c r="PX173" s="160"/>
      <c r="PY173" s="160"/>
      <c r="PZ173" s="160"/>
      <c r="QA173" s="160"/>
      <c r="QB173" s="160"/>
      <c r="QC173" s="160"/>
      <c r="QD173" s="160"/>
      <c r="QE173" s="160"/>
      <c r="QF173" s="160"/>
      <c r="QG173" s="160"/>
      <c r="QH173" s="160"/>
      <c r="QI173" s="160"/>
      <c r="QJ173" s="160"/>
      <c r="QK173" s="160"/>
      <c r="QL173" s="160"/>
      <c r="QM173" s="160"/>
      <c r="QN173" s="160"/>
      <c r="QO173" s="160"/>
      <c r="QP173" s="160"/>
      <c r="QQ173" s="160"/>
      <c r="QR173" s="160"/>
      <c r="QS173" s="160"/>
      <c r="QT173" s="160"/>
      <c r="QU173" s="160"/>
      <c r="QV173" s="160"/>
      <c r="QW173" s="160"/>
      <c r="QX173" s="160"/>
      <c r="QY173" s="160"/>
      <c r="QZ173" s="160"/>
      <c r="RA173" s="160"/>
      <c r="RB173" s="160"/>
      <c r="RC173" s="160"/>
      <c r="RD173" s="160"/>
      <c r="RE173" s="160"/>
      <c r="RF173" s="160"/>
      <c r="RG173" s="160"/>
      <c r="RH173" s="160"/>
      <c r="RI173" s="160"/>
      <c r="RJ173" s="160"/>
      <c r="RK173" s="160"/>
      <c r="RL173" s="160"/>
      <c r="RM173" s="160"/>
      <c r="RN173" s="160"/>
      <c r="RO173" s="160"/>
      <c r="RP173" s="160"/>
      <c r="RQ173" s="160"/>
      <c r="RR173" s="160"/>
      <c r="RS173" s="160"/>
      <c r="RT173" s="160"/>
      <c r="RU173" s="160"/>
      <c r="RV173" s="160"/>
      <c r="RW173" s="160"/>
      <c r="RX173" s="160"/>
      <c r="RY173" s="160"/>
      <c r="RZ173" s="160"/>
      <c r="SA173" s="160"/>
      <c r="SB173" s="160"/>
      <c r="SC173" s="160"/>
      <c r="SD173" s="160"/>
      <c r="SE173" s="160"/>
      <c r="SF173" s="160"/>
      <c r="SG173" s="160"/>
      <c r="SH173" s="160"/>
      <c r="SI173" s="160"/>
      <c r="SJ173" s="160"/>
      <c r="SK173" s="160"/>
      <c r="SL173" s="160"/>
      <c r="SM173" s="160"/>
      <c r="SN173" s="160"/>
      <c r="SO173" s="160"/>
      <c r="SP173" s="160"/>
      <c r="SQ173" s="160"/>
      <c r="SR173" s="160"/>
      <c r="SS173" s="160"/>
      <c r="ST173" s="160"/>
      <c r="SU173" s="160"/>
      <c r="SV173" s="160"/>
      <c r="SW173" s="160"/>
      <c r="SX173" s="160"/>
      <c r="SY173" s="160"/>
      <c r="SZ173" s="160"/>
      <c r="TA173" s="160"/>
      <c r="TB173" s="160"/>
      <c r="TC173" s="160"/>
      <c r="TD173" s="160"/>
      <c r="TE173" s="160"/>
      <c r="TF173" s="160"/>
    </row>
    <row r="174" spans="1:526">
      <c r="A174" s="160"/>
      <c r="B174" s="160"/>
      <c r="C174" s="160"/>
      <c r="D174" s="160"/>
      <c r="E174" s="160"/>
      <c r="F174" s="160"/>
      <c r="G174" s="160"/>
      <c r="H174" s="160"/>
      <c r="I174" s="160"/>
      <c r="J174" s="160"/>
      <c r="K174" s="160"/>
      <c r="L174" s="160"/>
      <c r="M174" s="160"/>
      <c r="N174" s="160"/>
      <c r="O174" s="160"/>
      <c r="P174" s="160"/>
      <c r="Q174" s="160"/>
      <c r="R174" s="160"/>
      <c r="S174" s="160"/>
      <c r="T174" s="160"/>
      <c r="U174" s="160"/>
      <c r="V174" s="160"/>
      <c r="W174" s="160"/>
      <c r="X174" s="160"/>
      <c r="Y174" s="160"/>
      <c r="Z174" s="160"/>
      <c r="AA174" s="160"/>
      <c r="AB174" s="160"/>
      <c r="AC174" s="160"/>
      <c r="AD174" s="160"/>
      <c r="AE174" s="160"/>
      <c r="AF174" s="160"/>
      <c r="AG174" s="160"/>
      <c r="AH174" s="160"/>
      <c r="AI174" s="160"/>
      <c r="AJ174" s="160"/>
      <c r="AK174" s="160"/>
      <c r="AL174" s="160"/>
      <c r="AM174" s="160"/>
      <c r="AN174" s="160"/>
      <c r="AO174" s="160"/>
      <c r="AP174" s="160"/>
      <c r="AQ174" s="160"/>
      <c r="AR174" s="160"/>
      <c r="AS174" s="160"/>
      <c r="AT174" s="160"/>
      <c r="AU174" s="160"/>
      <c r="AV174" s="160"/>
      <c r="AW174" s="160"/>
      <c r="AX174" s="160"/>
      <c r="AY174" s="160"/>
      <c r="AZ174" s="160"/>
      <c r="BA174" s="160"/>
      <c r="BB174" s="160"/>
      <c r="BC174" s="160"/>
      <c r="BD174" s="160"/>
      <c r="BE174" s="160"/>
      <c r="BF174" s="160"/>
      <c r="BG174" s="160"/>
      <c r="BH174" s="160"/>
      <c r="BI174" s="160"/>
      <c r="BJ174" s="160"/>
      <c r="BK174" s="160"/>
      <c r="BL174" s="160"/>
      <c r="BM174" s="160"/>
      <c r="BN174" s="160"/>
      <c r="BO174" s="160"/>
      <c r="BP174" s="160"/>
      <c r="BQ174" s="160"/>
      <c r="BR174" s="160"/>
      <c r="BS174" s="160"/>
      <c r="BT174" s="160"/>
      <c r="BU174" s="160"/>
      <c r="BV174" s="160"/>
      <c r="BW174" s="160"/>
      <c r="BX174" s="160"/>
      <c r="BY174" s="160"/>
      <c r="BZ174" s="160"/>
      <c r="CA174" s="160"/>
      <c r="CB174" s="160"/>
      <c r="CC174" s="160"/>
      <c r="CD174" s="160"/>
      <c r="CE174" s="160"/>
      <c r="CF174" s="160"/>
      <c r="CG174" s="160"/>
      <c r="CH174" s="160"/>
      <c r="CI174" s="160"/>
      <c r="CJ174" s="160"/>
      <c r="CK174" s="160"/>
      <c r="CL174" s="160"/>
      <c r="CM174" s="160"/>
      <c r="CN174" s="160"/>
      <c r="CO174" s="160"/>
      <c r="CP174" s="160"/>
      <c r="CQ174" s="160"/>
      <c r="CR174" s="160"/>
      <c r="CS174" s="160"/>
      <c r="CT174" s="160"/>
      <c r="CU174" s="160"/>
      <c r="CV174" s="160"/>
      <c r="CW174" s="160"/>
      <c r="CX174" s="160"/>
      <c r="CY174" s="160"/>
      <c r="CZ174" s="160"/>
      <c r="DA174" s="160"/>
      <c r="DB174" s="160"/>
      <c r="DC174" s="160"/>
      <c r="DD174" s="160"/>
      <c r="DE174" s="160"/>
      <c r="DF174" s="160"/>
      <c r="DG174" s="160"/>
      <c r="DH174" s="160"/>
      <c r="DI174" s="160"/>
      <c r="DJ174" s="160"/>
      <c r="DK174" s="160"/>
      <c r="DL174" s="160"/>
      <c r="DM174" s="160"/>
      <c r="DN174" s="160"/>
      <c r="DO174" s="160"/>
      <c r="DP174" s="160"/>
      <c r="DQ174" s="160"/>
      <c r="DR174" s="160"/>
      <c r="DS174" s="160"/>
      <c r="DT174" s="160"/>
      <c r="DU174" s="160"/>
      <c r="DV174" s="160"/>
      <c r="DW174" s="160"/>
      <c r="DX174" s="160"/>
      <c r="DY174" s="160"/>
      <c r="DZ174" s="160"/>
      <c r="EA174" s="160"/>
      <c r="EB174" s="160"/>
      <c r="EC174" s="160"/>
      <c r="ED174" s="160"/>
      <c r="EE174" s="160"/>
      <c r="EF174" s="160"/>
      <c r="EG174" s="160"/>
      <c r="EH174" s="160"/>
      <c r="EI174" s="160"/>
      <c r="EJ174" s="160"/>
      <c r="EK174" s="160"/>
      <c r="EL174" s="160"/>
      <c r="EM174" s="160"/>
      <c r="EN174" s="160"/>
      <c r="EO174" s="160"/>
      <c r="EP174" s="160"/>
      <c r="EQ174" s="160"/>
      <c r="ER174" s="160"/>
      <c r="ES174" s="160"/>
      <c r="ET174" s="160"/>
      <c r="EU174" s="160"/>
      <c r="EV174" s="160"/>
      <c r="EW174" s="160"/>
      <c r="EX174" s="160"/>
      <c r="EY174" s="160"/>
      <c r="EZ174" s="160"/>
      <c r="FA174" s="160"/>
      <c r="FB174" s="160"/>
      <c r="FC174" s="160"/>
      <c r="FD174" s="160"/>
      <c r="FE174" s="160"/>
      <c r="FF174" s="160"/>
      <c r="FG174" s="160"/>
      <c r="FH174" s="160"/>
      <c r="FI174" s="160"/>
      <c r="FJ174" s="160"/>
      <c r="FK174" s="160"/>
      <c r="FL174" s="160"/>
      <c r="FM174" s="160"/>
      <c r="FN174" s="160"/>
      <c r="FO174" s="160"/>
      <c r="FP174" s="160"/>
      <c r="FQ174" s="160"/>
      <c r="FR174" s="160"/>
      <c r="FS174" s="160"/>
      <c r="FT174" s="160"/>
      <c r="FU174" s="160"/>
      <c r="FV174" s="160"/>
      <c r="FW174" s="160"/>
      <c r="FX174" s="160"/>
      <c r="FY174" s="160"/>
      <c r="FZ174" s="160"/>
      <c r="GA174" s="160"/>
      <c r="GB174" s="160"/>
      <c r="GC174" s="160"/>
      <c r="GD174" s="160"/>
      <c r="GE174" s="160"/>
      <c r="GF174" s="160"/>
      <c r="GG174" s="160"/>
      <c r="GH174" s="160"/>
      <c r="GI174" s="160"/>
      <c r="GJ174" s="160"/>
      <c r="GK174" s="160"/>
      <c r="GL174" s="160"/>
      <c r="GM174" s="160"/>
      <c r="GN174" s="160"/>
      <c r="GO174" s="160"/>
      <c r="GP174" s="160"/>
      <c r="GQ174" s="160"/>
      <c r="GR174" s="160"/>
      <c r="GS174" s="160"/>
      <c r="GT174" s="160"/>
      <c r="GU174" s="160"/>
      <c r="GV174" s="160"/>
      <c r="GW174" s="160"/>
      <c r="GX174" s="160"/>
      <c r="GY174" s="160"/>
      <c r="GZ174" s="160"/>
      <c r="HA174" s="160"/>
      <c r="HB174" s="160"/>
      <c r="HC174" s="160"/>
      <c r="HD174" s="160"/>
      <c r="HE174" s="160"/>
      <c r="HF174" s="160"/>
      <c r="HG174" s="160"/>
      <c r="HH174" s="160"/>
      <c r="HI174" s="160"/>
      <c r="HJ174" s="160"/>
      <c r="HK174" s="160"/>
      <c r="HL174" s="160"/>
      <c r="HM174" s="160"/>
      <c r="HN174" s="160"/>
      <c r="HO174" s="160"/>
      <c r="HP174" s="160"/>
      <c r="HQ174" s="160"/>
      <c r="HR174" s="160"/>
      <c r="HS174" s="160"/>
      <c r="HT174" s="160"/>
      <c r="HU174" s="160"/>
      <c r="HV174" s="160"/>
      <c r="HW174" s="160"/>
      <c r="HX174" s="160"/>
      <c r="HY174" s="160"/>
      <c r="HZ174" s="160"/>
      <c r="IA174" s="160"/>
      <c r="IB174" s="160"/>
      <c r="IC174" s="160"/>
      <c r="ID174" s="160"/>
      <c r="IE174" s="160"/>
      <c r="IF174" s="160"/>
      <c r="IG174" s="160"/>
      <c r="IH174" s="160"/>
      <c r="II174" s="160"/>
      <c r="IJ174" s="160"/>
      <c r="IK174" s="160"/>
      <c r="IL174" s="160"/>
      <c r="IM174" s="160"/>
      <c r="IN174" s="160"/>
      <c r="IO174" s="160"/>
      <c r="IP174" s="160"/>
      <c r="IQ174" s="160"/>
      <c r="IR174" s="160"/>
      <c r="IS174" s="160"/>
      <c r="IT174" s="160"/>
      <c r="IU174" s="160"/>
      <c r="IV174" s="160"/>
      <c r="IW174" s="160"/>
      <c r="IX174" s="160"/>
      <c r="IY174" s="160"/>
      <c r="IZ174" s="160"/>
      <c r="JA174" s="160"/>
      <c r="JB174" s="160"/>
      <c r="JC174" s="160"/>
      <c r="JD174" s="160"/>
      <c r="JE174" s="160"/>
      <c r="JF174" s="160"/>
      <c r="JG174" s="160"/>
      <c r="JH174" s="160"/>
      <c r="JI174" s="160"/>
      <c r="JJ174" s="160"/>
      <c r="JK174" s="160"/>
      <c r="JL174" s="160"/>
      <c r="JM174" s="160"/>
      <c r="JN174" s="160"/>
      <c r="JO174" s="160"/>
      <c r="JP174" s="160"/>
      <c r="JQ174" s="160"/>
      <c r="JR174" s="160"/>
      <c r="JS174" s="160"/>
      <c r="JT174" s="160"/>
      <c r="JU174" s="160"/>
      <c r="JV174" s="160"/>
      <c r="JW174" s="160"/>
      <c r="JX174" s="160"/>
      <c r="JY174" s="160"/>
      <c r="JZ174" s="160"/>
      <c r="KA174" s="160"/>
      <c r="KB174" s="160"/>
      <c r="KC174" s="160"/>
      <c r="KD174" s="160"/>
      <c r="KE174" s="160"/>
      <c r="KF174" s="160"/>
      <c r="KG174" s="160"/>
      <c r="KH174" s="160"/>
      <c r="KI174" s="160"/>
      <c r="KJ174" s="160"/>
      <c r="KK174" s="160"/>
      <c r="KL174" s="160"/>
      <c r="KM174" s="160"/>
      <c r="KN174" s="160"/>
      <c r="KO174" s="160"/>
      <c r="KP174" s="160"/>
      <c r="KQ174" s="160"/>
      <c r="KR174" s="160"/>
      <c r="KS174" s="160"/>
      <c r="KT174" s="160"/>
      <c r="KU174" s="160"/>
      <c r="KV174" s="160"/>
      <c r="KW174" s="160"/>
      <c r="KX174" s="160"/>
      <c r="KY174" s="160"/>
      <c r="KZ174" s="160"/>
      <c r="LA174" s="160"/>
      <c r="LB174" s="160"/>
      <c r="LC174" s="160"/>
      <c r="LD174" s="160"/>
      <c r="LE174" s="160"/>
      <c r="LF174" s="160"/>
      <c r="LG174" s="160"/>
      <c r="LH174" s="160"/>
      <c r="LI174" s="160"/>
      <c r="LJ174" s="160"/>
      <c r="LK174" s="160"/>
      <c r="LL174" s="160"/>
      <c r="LM174" s="160"/>
      <c r="LN174" s="160"/>
      <c r="LO174" s="160"/>
      <c r="LP174" s="160"/>
      <c r="LQ174" s="160"/>
      <c r="LR174" s="160"/>
      <c r="LS174" s="160"/>
      <c r="LT174" s="160"/>
      <c r="LU174" s="160"/>
      <c r="LV174" s="160"/>
      <c r="LW174" s="160"/>
      <c r="LX174" s="160"/>
      <c r="LY174" s="160"/>
      <c r="LZ174" s="160"/>
      <c r="MA174" s="160"/>
      <c r="MB174" s="160"/>
      <c r="MC174" s="160"/>
      <c r="MD174" s="160"/>
      <c r="ME174" s="160"/>
      <c r="MF174" s="160"/>
      <c r="MG174" s="160"/>
      <c r="MH174" s="160"/>
      <c r="MI174" s="160"/>
      <c r="MJ174" s="160"/>
      <c r="MK174" s="160"/>
      <c r="ML174" s="160"/>
      <c r="MM174" s="160"/>
      <c r="MN174" s="160"/>
      <c r="MO174" s="160"/>
      <c r="MP174" s="160"/>
      <c r="MQ174" s="160"/>
      <c r="MR174" s="160"/>
      <c r="MS174" s="160"/>
      <c r="MT174" s="160"/>
      <c r="MU174" s="160"/>
      <c r="MV174" s="160"/>
      <c r="MW174" s="160"/>
      <c r="MX174" s="160"/>
      <c r="MY174" s="160"/>
      <c r="MZ174" s="160"/>
      <c r="NA174" s="160"/>
      <c r="NB174" s="160"/>
      <c r="NC174" s="160"/>
      <c r="ND174" s="160"/>
      <c r="NE174" s="160"/>
      <c r="NF174" s="160"/>
      <c r="NG174" s="160"/>
      <c r="NH174" s="160"/>
      <c r="NI174" s="160"/>
      <c r="NJ174" s="160"/>
      <c r="NK174" s="160"/>
      <c r="NL174" s="160"/>
      <c r="NM174" s="160"/>
      <c r="NN174" s="160"/>
      <c r="NO174" s="160"/>
      <c r="NP174" s="160"/>
      <c r="NQ174" s="160"/>
      <c r="NR174" s="160"/>
      <c r="NS174" s="160"/>
      <c r="NT174" s="160"/>
      <c r="NU174" s="160"/>
      <c r="NV174" s="160"/>
      <c r="NW174" s="160"/>
      <c r="NX174" s="160"/>
      <c r="NY174" s="160"/>
      <c r="NZ174" s="160"/>
      <c r="OA174" s="160"/>
      <c r="OB174" s="160"/>
      <c r="OC174" s="160"/>
      <c r="OD174" s="160"/>
      <c r="OE174" s="160"/>
      <c r="OF174" s="160"/>
      <c r="OG174" s="160"/>
      <c r="OH174" s="160"/>
      <c r="OI174" s="160"/>
      <c r="OJ174" s="160"/>
      <c r="OK174" s="160"/>
      <c r="OL174" s="160"/>
      <c r="OM174" s="160"/>
      <c r="ON174" s="160"/>
      <c r="OO174" s="160"/>
      <c r="OP174" s="160"/>
      <c r="OQ174" s="160"/>
      <c r="OR174" s="160"/>
      <c r="OS174" s="160"/>
      <c r="OT174" s="160"/>
      <c r="OU174" s="160"/>
      <c r="OV174" s="160"/>
      <c r="OW174" s="160"/>
      <c r="OX174" s="160"/>
      <c r="OY174" s="160"/>
      <c r="OZ174" s="160"/>
      <c r="PA174" s="160"/>
      <c r="PB174" s="160"/>
      <c r="PC174" s="160"/>
      <c r="PD174" s="160"/>
      <c r="PE174" s="160"/>
      <c r="PF174" s="160"/>
      <c r="PG174" s="160"/>
      <c r="PH174" s="160"/>
      <c r="PI174" s="160"/>
      <c r="PJ174" s="160"/>
      <c r="PK174" s="160"/>
      <c r="PL174" s="160"/>
      <c r="PM174" s="160"/>
      <c r="PN174" s="160"/>
      <c r="PO174" s="160"/>
      <c r="PP174" s="160"/>
      <c r="PQ174" s="160"/>
      <c r="PR174" s="160"/>
      <c r="PS174" s="160"/>
      <c r="PT174" s="160"/>
      <c r="PU174" s="160"/>
      <c r="PV174" s="160"/>
      <c r="PW174" s="160"/>
      <c r="PX174" s="160"/>
      <c r="PY174" s="160"/>
      <c r="PZ174" s="160"/>
      <c r="QA174" s="160"/>
      <c r="QB174" s="160"/>
      <c r="QC174" s="160"/>
      <c r="QD174" s="160"/>
      <c r="QE174" s="160"/>
      <c r="QF174" s="160"/>
      <c r="QG174" s="160"/>
      <c r="QH174" s="160"/>
      <c r="QI174" s="160"/>
      <c r="QJ174" s="160"/>
      <c r="QK174" s="160"/>
      <c r="QL174" s="160"/>
      <c r="QM174" s="160"/>
      <c r="QN174" s="160"/>
      <c r="QO174" s="160"/>
      <c r="QP174" s="160"/>
      <c r="QQ174" s="160"/>
      <c r="QR174" s="160"/>
      <c r="QS174" s="160"/>
      <c r="QT174" s="160"/>
      <c r="QU174" s="160"/>
      <c r="QV174" s="160"/>
      <c r="QW174" s="160"/>
      <c r="QX174" s="160"/>
      <c r="QY174" s="160"/>
      <c r="QZ174" s="160"/>
      <c r="RA174" s="160"/>
      <c r="RB174" s="160"/>
      <c r="RC174" s="160"/>
      <c r="RD174" s="160"/>
      <c r="RE174" s="160"/>
      <c r="RF174" s="160"/>
      <c r="RG174" s="160"/>
      <c r="RH174" s="160"/>
      <c r="RI174" s="160"/>
      <c r="RJ174" s="160"/>
      <c r="RK174" s="160"/>
      <c r="RL174" s="160"/>
      <c r="RM174" s="160"/>
      <c r="RN174" s="160"/>
      <c r="RO174" s="160"/>
      <c r="RP174" s="160"/>
      <c r="RQ174" s="160"/>
      <c r="RR174" s="160"/>
      <c r="RS174" s="160"/>
      <c r="RT174" s="160"/>
      <c r="RU174" s="160"/>
      <c r="RV174" s="160"/>
      <c r="RW174" s="160"/>
      <c r="RX174" s="160"/>
      <c r="RY174" s="160"/>
      <c r="RZ174" s="160"/>
      <c r="SA174" s="160"/>
      <c r="SB174" s="160"/>
      <c r="SC174" s="160"/>
      <c r="SD174" s="160"/>
      <c r="SE174" s="160"/>
      <c r="SF174" s="160"/>
      <c r="SG174" s="160"/>
      <c r="SH174" s="160"/>
      <c r="SI174" s="160"/>
      <c r="SJ174" s="160"/>
      <c r="SK174" s="160"/>
      <c r="SL174" s="160"/>
      <c r="SM174" s="160"/>
      <c r="SN174" s="160"/>
      <c r="SO174" s="160"/>
      <c r="SP174" s="160"/>
      <c r="SQ174" s="160"/>
      <c r="SR174" s="160"/>
      <c r="SS174" s="160"/>
      <c r="ST174" s="160"/>
      <c r="SU174" s="160"/>
      <c r="SV174" s="160"/>
      <c r="SW174" s="160"/>
      <c r="SX174" s="160"/>
      <c r="SY174" s="160"/>
      <c r="SZ174" s="160"/>
      <c r="TA174" s="160"/>
      <c r="TB174" s="160"/>
      <c r="TC174" s="160"/>
      <c r="TD174" s="160"/>
      <c r="TE174" s="160"/>
      <c r="TF174" s="160"/>
    </row>
    <row r="175" spans="1:526">
      <c r="A175" s="160"/>
      <c r="B175" s="160"/>
      <c r="C175" s="160"/>
      <c r="D175" s="160"/>
      <c r="E175" s="160"/>
      <c r="F175" s="160"/>
      <c r="G175" s="160"/>
      <c r="H175" s="160"/>
      <c r="I175" s="160"/>
      <c r="J175" s="160"/>
      <c r="K175" s="160"/>
      <c r="L175" s="160"/>
      <c r="M175" s="160"/>
      <c r="N175" s="160"/>
      <c r="O175" s="160"/>
      <c r="P175" s="160"/>
      <c r="Q175" s="160"/>
      <c r="R175" s="160"/>
      <c r="S175" s="160"/>
      <c r="T175" s="160"/>
      <c r="U175" s="160"/>
      <c r="V175" s="160"/>
      <c r="W175" s="160"/>
      <c r="X175" s="160"/>
      <c r="Y175" s="160"/>
      <c r="Z175" s="160"/>
      <c r="AA175" s="160"/>
      <c r="AB175" s="160"/>
      <c r="AC175" s="160"/>
      <c r="AD175" s="160"/>
      <c r="AE175" s="160"/>
      <c r="AF175" s="160"/>
      <c r="AG175" s="160"/>
      <c r="AH175" s="160"/>
      <c r="AI175" s="160"/>
      <c r="AJ175" s="160"/>
      <c r="AK175" s="160"/>
      <c r="AL175" s="160"/>
      <c r="AM175" s="160"/>
      <c r="AN175" s="160"/>
      <c r="AO175" s="160"/>
      <c r="AP175" s="160"/>
      <c r="AQ175" s="160"/>
      <c r="AR175" s="160"/>
      <c r="AS175" s="160"/>
      <c r="AT175" s="160"/>
      <c r="AU175" s="160"/>
      <c r="AV175" s="160"/>
      <c r="AW175" s="160"/>
      <c r="AX175" s="160"/>
      <c r="AY175" s="160"/>
      <c r="AZ175" s="160"/>
      <c r="BA175" s="160"/>
      <c r="BB175" s="160"/>
      <c r="BC175" s="160"/>
      <c r="BD175" s="160"/>
      <c r="BE175" s="160"/>
      <c r="BF175" s="160"/>
      <c r="BG175" s="160"/>
      <c r="BH175" s="160"/>
      <c r="BI175" s="160"/>
      <c r="BJ175" s="160"/>
      <c r="BK175" s="160"/>
      <c r="BL175" s="160"/>
      <c r="BM175" s="160"/>
      <c r="BN175" s="160"/>
      <c r="BO175" s="160"/>
      <c r="BP175" s="160"/>
      <c r="BQ175" s="160"/>
      <c r="BR175" s="160"/>
      <c r="BS175" s="160"/>
      <c r="BT175" s="160"/>
      <c r="BU175" s="160"/>
      <c r="BV175" s="160"/>
      <c r="BW175" s="160"/>
      <c r="BX175" s="160"/>
      <c r="BY175" s="160"/>
      <c r="BZ175" s="160"/>
      <c r="CA175" s="160"/>
      <c r="CB175" s="160"/>
      <c r="CC175" s="160"/>
      <c r="CD175" s="160"/>
      <c r="CE175" s="160"/>
      <c r="CF175" s="160"/>
      <c r="CG175" s="160"/>
      <c r="CH175" s="160"/>
      <c r="CI175" s="160"/>
      <c r="CJ175" s="160"/>
      <c r="CK175" s="160"/>
      <c r="CL175" s="160"/>
      <c r="CM175" s="160"/>
      <c r="CN175" s="160"/>
      <c r="CO175" s="160"/>
      <c r="CP175" s="160"/>
      <c r="CQ175" s="160"/>
      <c r="CR175" s="160"/>
      <c r="CS175" s="160"/>
      <c r="CT175" s="160"/>
      <c r="CU175" s="160"/>
      <c r="CV175" s="160"/>
      <c r="CW175" s="160"/>
      <c r="CX175" s="160"/>
      <c r="CY175" s="160"/>
      <c r="CZ175" s="160"/>
      <c r="DA175" s="160"/>
      <c r="DB175" s="160"/>
      <c r="DC175" s="160"/>
      <c r="DD175" s="160"/>
      <c r="DE175" s="160"/>
      <c r="DF175" s="160"/>
      <c r="DG175" s="160"/>
      <c r="DH175" s="160"/>
      <c r="DI175" s="160"/>
      <c r="DJ175" s="160"/>
      <c r="DK175" s="160"/>
      <c r="DL175" s="160"/>
      <c r="DM175" s="160"/>
      <c r="DN175" s="160"/>
      <c r="DO175" s="160"/>
      <c r="DP175" s="160"/>
      <c r="DQ175" s="160"/>
      <c r="DR175" s="160"/>
      <c r="DS175" s="160"/>
      <c r="DT175" s="160"/>
      <c r="DU175" s="160"/>
      <c r="DV175" s="160"/>
      <c r="DW175" s="160"/>
      <c r="DX175" s="160"/>
      <c r="DY175" s="160"/>
      <c r="DZ175" s="160"/>
      <c r="EA175" s="160"/>
      <c r="EB175" s="160"/>
      <c r="EC175" s="160"/>
      <c r="ED175" s="160"/>
      <c r="EE175" s="160"/>
      <c r="EF175" s="160"/>
      <c r="EG175" s="160"/>
      <c r="EH175" s="160"/>
      <c r="EI175" s="160"/>
      <c r="EJ175" s="160"/>
      <c r="EK175" s="160"/>
      <c r="EL175" s="160"/>
      <c r="EM175" s="160"/>
      <c r="EN175" s="160"/>
      <c r="EO175" s="160"/>
      <c r="EP175" s="160"/>
      <c r="EQ175" s="160"/>
      <c r="ER175" s="160"/>
      <c r="ES175" s="160"/>
      <c r="ET175" s="160"/>
      <c r="EU175" s="160"/>
      <c r="EV175" s="160"/>
      <c r="EW175" s="160"/>
      <c r="EX175" s="160"/>
      <c r="EY175" s="160"/>
      <c r="EZ175" s="160"/>
      <c r="FA175" s="160"/>
      <c r="FB175" s="160"/>
      <c r="FC175" s="160"/>
      <c r="FD175" s="160"/>
      <c r="FE175" s="160"/>
      <c r="FF175" s="160"/>
      <c r="FG175" s="160"/>
      <c r="FH175" s="160"/>
      <c r="FI175" s="160"/>
      <c r="FJ175" s="160"/>
      <c r="FK175" s="160"/>
      <c r="FL175" s="160"/>
      <c r="FM175" s="160"/>
      <c r="FN175" s="160"/>
      <c r="FO175" s="160"/>
      <c r="FP175" s="160"/>
      <c r="FQ175" s="160"/>
      <c r="FR175" s="160"/>
      <c r="FS175" s="160"/>
      <c r="FT175" s="160"/>
      <c r="FU175" s="160"/>
      <c r="FV175" s="160"/>
      <c r="FW175" s="160"/>
      <c r="FX175" s="160"/>
      <c r="FY175" s="160"/>
      <c r="FZ175" s="160"/>
      <c r="GA175" s="160"/>
      <c r="GB175" s="160"/>
      <c r="GC175" s="160"/>
      <c r="GD175" s="160"/>
      <c r="GE175" s="160"/>
      <c r="GF175" s="160"/>
      <c r="GG175" s="160"/>
      <c r="GH175" s="160"/>
      <c r="GI175" s="160"/>
      <c r="GJ175" s="160"/>
      <c r="GK175" s="160"/>
      <c r="GL175" s="160"/>
      <c r="GM175" s="160"/>
      <c r="GN175" s="160"/>
      <c r="GO175" s="160"/>
      <c r="GP175" s="160"/>
      <c r="GQ175" s="160"/>
      <c r="GR175" s="160"/>
      <c r="GS175" s="160"/>
      <c r="GT175" s="160"/>
      <c r="GU175" s="160"/>
      <c r="GV175" s="160"/>
      <c r="GW175" s="160"/>
      <c r="GX175" s="160"/>
      <c r="GY175" s="160"/>
      <c r="GZ175" s="160"/>
      <c r="HA175" s="160"/>
      <c r="HB175" s="160"/>
      <c r="HC175" s="160"/>
      <c r="HD175" s="160"/>
      <c r="HE175" s="160"/>
      <c r="HF175" s="160"/>
      <c r="HG175" s="160"/>
      <c r="HH175" s="160"/>
      <c r="HI175" s="160"/>
      <c r="HJ175" s="160"/>
      <c r="HK175" s="160"/>
      <c r="HL175" s="160"/>
      <c r="HM175" s="160"/>
      <c r="HN175" s="160"/>
      <c r="HO175" s="160"/>
      <c r="HP175" s="160"/>
      <c r="HQ175" s="160"/>
      <c r="HR175" s="160"/>
      <c r="HS175" s="160"/>
      <c r="HT175" s="160"/>
      <c r="HU175" s="160"/>
      <c r="HV175" s="160"/>
      <c r="HW175" s="160"/>
      <c r="HX175" s="160"/>
      <c r="HY175" s="160"/>
      <c r="HZ175" s="160"/>
      <c r="IA175" s="160"/>
      <c r="IB175" s="160"/>
      <c r="IC175" s="160"/>
      <c r="ID175" s="160"/>
      <c r="IE175" s="160"/>
      <c r="IF175" s="160"/>
      <c r="IG175" s="160"/>
      <c r="IH175" s="160"/>
      <c r="II175" s="160"/>
      <c r="IJ175" s="160"/>
      <c r="IK175" s="160"/>
      <c r="IL175" s="160"/>
      <c r="IM175" s="160"/>
      <c r="IN175" s="160"/>
      <c r="IO175" s="160"/>
      <c r="IP175" s="160"/>
      <c r="IQ175" s="160"/>
      <c r="IR175" s="160"/>
      <c r="IS175" s="160"/>
      <c r="IT175" s="160"/>
      <c r="IU175" s="160"/>
      <c r="IV175" s="160"/>
      <c r="IW175" s="160"/>
      <c r="IX175" s="160"/>
      <c r="IY175" s="160"/>
      <c r="IZ175" s="160"/>
      <c r="JA175" s="160"/>
      <c r="JB175" s="160"/>
      <c r="JC175" s="160"/>
      <c r="JD175" s="160"/>
      <c r="JE175" s="160"/>
      <c r="JF175" s="160"/>
      <c r="JG175" s="160"/>
      <c r="JH175" s="160"/>
      <c r="JI175" s="160"/>
      <c r="JJ175" s="160"/>
      <c r="JK175" s="160"/>
      <c r="JL175" s="160"/>
      <c r="JM175" s="160"/>
      <c r="JN175" s="160"/>
      <c r="JO175" s="160"/>
      <c r="JP175" s="160"/>
      <c r="JQ175" s="160"/>
      <c r="JR175" s="160"/>
      <c r="JS175" s="160"/>
      <c r="JT175" s="160"/>
      <c r="JU175" s="160"/>
      <c r="JV175" s="160"/>
      <c r="JW175" s="160"/>
      <c r="JX175" s="160"/>
      <c r="JY175" s="160"/>
      <c r="JZ175" s="160"/>
      <c r="KA175" s="160"/>
      <c r="KB175" s="160"/>
      <c r="KC175" s="160"/>
      <c r="KD175" s="160"/>
      <c r="KE175" s="160"/>
      <c r="KF175" s="160"/>
      <c r="KG175" s="160"/>
      <c r="KH175" s="160"/>
      <c r="KI175" s="160"/>
      <c r="KJ175" s="160"/>
      <c r="KK175" s="160"/>
      <c r="KL175" s="160"/>
      <c r="KM175" s="160"/>
      <c r="KN175" s="160"/>
      <c r="KO175" s="160"/>
      <c r="KP175" s="160"/>
      <c r="KQ175" s="160"/>
      <c r="KR175" s="160"/>
      <c r="KS175" s="160"/>
      <c r="KT175" s="160"/>
      <c r="KU175" s="160"/>
      <c r="KV175" s="160"/>
      <c r="KW175" s="160"/>
      <c r="KX175" s="160"/>
      <c r="KY175" s="160"/>
      <c r="KZ175" s="160"/>
      <c r="LA175" s="160"/>
      <c r="LB175" s="160"/>
      <c r="LC175" s="160"/>
      <c r="LD175" s="160"/>
      <c r="LE175" s="160"/>
      <c r="LF175" s="160"/>
      <c r="LG175" s="160"/>
      <c r="LH175" s="160"/>
      <c r="LI175" s="160"/>
      <c r="LJ175" s="160"/>
      <c r="LK175" s="160"/>
      <c r="LL175" s="160"/>
      <c r="LM175" s="160"/>
      <c r="LN175" s="160"/>
      <c r="LO175" s="160"/>
      <c r="LP175" s="160"/>
      <c r="LQ175" s="160"/>
      <c r="LR175" s="160"/>
      <c r="LS175" s="160"/>
      <c r="LT175" s="160"/>
      <c r="LU175" s="160"/>
      <c r="LV175" s="160"/>
      <c r="LW175" s="160"/>
      <c r="LX175" s="160"/>
      <c r="LY175" s="160"/>
      <c r="LZ175" s="160"/>
      <c r="MA175" s="160"/>
      <c r="MB175" s="160"/>
      <c r="MC175" s="160"/>
      <c r="MD175" s="160"/>
      <c r="ME175" s="160"/>
      <c r="MF175" s="160"/>
      <c r="MG175" s="160"/>
      <c r="MH175" s="160"/>
      <c r="MI175" s="160"/>
      <c r="MJ175" s="160"/>
      <c r="MK175" s="160"/>
      <c r="ML175" s="160"/>
      <c r="MM175" s="160"/>
      <c r="MN175" s="160"/>
      <c r="MO175" s="160"/>
      <c r="MP175" s="160"/>
      <c r="MQ175" s="160"/>
      <c r="MR175" s="160"/>
      <c r="MS175" s="160"/>
      <c r="MT175" s="160"/>
      <c r="MU175" s="160"/>
      <c r="MV175" s="160"/>
      <c r="MW175" s="160"/>
      <c r="MX175" s="160"/>
      <c r="MY175" s="160"/>
      <c r="MZ175" s="160"/>
      <c r="NA175" s="160"/>
      <c r="NB175" s="160"/>
      <c r="NC175" s="160"/>
      <c r="ND175" s="160"/>
      <c r="NE175" s="160"/>
      <c r="NF175" s="160"/>
      <c r="NG175" s="160"/>
      <c r="NH175" s="160"/>
      <c r="NI175" s="160"/>
      <c r="NJ175" s="160"/>
      <c r="NK175" s="160"/>
      <c r="NL175" s="160"/>
      <c r="NM175" s="160"/>
      <c r="NN175" s="160"/>
      <c r="NO175" s="160"/>
      <c r="NP175" s="160"/>
      <c r="NQ175" s="160"/>
      <c r="NR175" s="160"/>
      <c r="NS175" s="160"/>
      <c r="NT175" s="160"/>
      <c r="NU175" s="160"/>
      <c r="NV175" s="160"/>
      <c r="NW175" s="160"/>
      <c r="NX175" s="160"/>
      <c r="NY175" s="160"/>
      <c r="NZ175" s="160"/>
      <c r="OA175" s="160"/>
      <c r="OB175" s="160"/>
      <c r="OC175" s="160"/>
      <c r="OD175" s="160"/>
      <c r="OE175" s="160"/>
      <c r="OF175" s="160"/>
      <c r="OG175" s="160"/>
      <c r="OH175" s="160"/>
      <c r="OI175" s="160"/>
      <c r="OJ175" s="160"/>
      <c r="OK175" s="160"/>
      <c r="OL175" s="160"/>
      <c r="OM175" s="160"/>
      <c r="ON175" s="160"/>
      <c r="OO175" s="160"/>
      <c r="OP175" s="160"/>
      <c r="OQ175" s="160"/>
      <c r="OR175" s="160"/>
      <c r="OS175" s="160"/>
      <c r="OT175" s="160"/>
      <c r="OU175" s="160"/>
      <c r="OV175" s="160"/>
      <c r="OW175" s="160"/>
      <c r="OX175" s="160"/>
      <c r="OY175" s="160"/>
      <c r="OZ175" s="160"/>
      <c r="PA175" s="160"/>
      <c r="PB175" s="160"/>
      <c r="PC175" s="160"/>
      <c r="PD175" s="160"/>
      <c r="PE175" s="160"/>
      <c r="PF175" s="160"/>
      <c r="PG175" s="160"/>
      <c r="PH175" s="160"/>
      <c r="PI175" s="160"/>
      <c r="PJ175" s="160"/>
      <c r="PK175" s="160"/>
      <c r="PL175" s="160"/>
      <c r="PM175" s="160"/>
      <c r="PN175" s="160"/>
      <c r="PO175" s="160"/>
      <c r="PP175" s="160"/>
      <c r="PQ175" s="160"/>
      <c r="PR175" s="160"/>
      <c r="PS175" s="160"/>
      <c r="PT175" s="160"/>
      <c r="PU175" s="160"/>
      <c r="PV175" s="160"/>
      <c r="PW175" s="160"/>
      <c r="PX175" s="160"/>
      <c r="PY175" s="160"/>
      <c r="PZ175" s="160"/>
      <c r="QA175" s="160"/>
      <c r="QB175" s="160"/>
      <c r="QC175" s="160"/>
      <c r="QD175" s="160"/>
      <c r="QE175" s="160"/>
      <c r="QF175" s="160"/>
      <c r="QG175" s="160"/>
      <c r="QH175" s="160"/>
      <c r="QI175" s="160"/>
      <c r="QJ175" s="160"/>
      <c r="QK175" s="160"/>
      <c r="QL175" s="160"/>
      <c r="QM175" s="160"/>
      <c r="QN175" s="160"/>
      <c r="QO175" s="160"/>
      <c r="QP175" s="160"/>
      <c r="QQ175" s="160"/>
      <c r="QR175" s="160"/>
      <c r="QS175" s="160"/>
      <c r="QT175" s="160"/>
      <c r="QU175" s="160"/>
      <c r="QV175" s="160"/>
      <c r="QW175" s="160"/>
      <c r="QX175" s="160"/>
      <c r="QY175" s="160"/>
      <c r="QZ175" s="160"/>
      <c r="RA175" s="160"/>
      <c r="RB175" s="160"/>
      <c r="RC175" s="160"/>
      <c r="RD175" s="160"/>
      <c r="RE175" s="160"/>
      <c r="RF175" s="160"/>
      <c r="RG175" s="160"/>
      <c r="RH175" s="160"/>
      <c r="RI175" s="160"/>
      <c r="RJ175" s="160"/>
      <c r="RK175" s="160"/>
      <c r="RL175" s="160"/>
      <c r="RM175" s="160"/>
      <c r="RN175" s="160"/>
      <c r="RO175" s="160"/>
      <c r="RP175" s="160"/>
      <c r="RQ175" s="160"/>
      <c r="RR175" s="160"/>
      <c r="RS175" s="160"/>
      <c r="RT175" s="160"/>
      <c r="RU175" s="160"/>
      <c r="RV175" s="160"/>
      <c r="RW175" s="160"/>
      <c r="RX175" s="160"/>
      <c r="RY175" s="160"/>
      <c r="RZ175" s="160"/>
      <c r="SA175" s="160"/>
      <c r="SB175" s="160"/>
      <c r="SC175" s="160"/>
      <c r="SD175" s="160"/>
      <c r="SE175" s="160"/>
      <c r="SF175" s="160"/>
      <c r="SG175" s="160"/>
      <c r="SH175" s="160"/>
      <c r="SI175" s="160"/>
      <c r="SJ175" s="160"/>
      <c r="SK175" s="160"/>
      <c r="SL175" s="160"/>
      <c r="SM175" s="160"/>
      <c r="SN175" s="160"/>
      <c r="SO175" s="160"/>
      <c r="SP175" s="160"/>
      <c r="SQ175" s="160"/>
      <c r="SR175" s="160"/>
      <c r="SS175" s="160"/>
      <c r="ST175" s="160"/>
      <c r="SU175" s="160"/>
      <c r="SV175" s="160"/>
      <c r="SW175" s="160"/>
      <c r="SX175" s="160"/>
      <c r="SY175" s="160"/>
      <c r="SZ175" s="160"/>
      <c r="TA175" s="160"/>
      <c r="TB175" s="160"/>
      <c r="TC175" s="160"/>
      <c r="TD175" s="160"/>
      <c r="TE175" s="160"/>
      <c r="TF175" s="160"/>
    </row>
    <row r="176" spans="1:526">
      <c r="A176" s="160"/>
      <c r="B176" s="160"/>
      <c r="C176" s="160"/>
      <c r="D176" s="160"/>
      <c r="E176" s="160"/>
      <c r="F176" s="160"/>
      <c r="G176" s="160"/>
      <c r="H176" s="160"/>
      <c r="I176" s="160"/>
      <c r="J176" s="160"/>
      <c r="K176" s="160"/>
      <c r="L176" s="160"/>
      <c r="M176" s="160"/>
      <c r="N176" s="160"/>
      <c r="O176" s="160"/>
      <c r="P176" s="160"/>
      <c r="Q176" s="160"/>
      <c r="R176" s="160"/>
      <c r="S176" s="160"/>
      <c r="T176" s="160"/>
      <c r="U176" s="160"/>
      <c r="V176" s="160"/>
      <c r="W176" s="160"/>
      <c r="X176" s="160"/>
      <c r="Y176" s="160"/>
      <c r="Z176" s="160"/>
      <c r="AA176" s="160"/>
      <c r="AB176" s="160"/>
      <c r="AC176" s="160"/>
      <c r="AD176" s="160"/>
      <c r="AE176" s="160"/>
      <c r="AF176" s="160"/>
      <c r="AG176" s="160"/>
      <c r="AH176" s="160"/>
      <c r="AI176" s="160"/>
      <c r="AJ176" s="160"/>
      <c r="AK176" s="160"/>
      <c r="AL176" s="160"/>
      <c r="AM176" s="160"/>
      <c r="AN176" s="160"/>
      <c r="AO176" s="160"/>
      <c r="AP176" s="160"/>
      <c r="AQ176" s="160"/>
      <c r="AR176" s="160"/>
      <c r="AS176" s="160"/>
      <c r="AT176" s="160"/>
      <c r="AU176" s="160"/>
      <c r="AV176" s="160"/>
      <c r="AW176" s="160"/>
      <c r="AX176" s="160"/>
      <c r="AY176" s="160"/>
      <c r="AZ176" s="160"/>
      <c r="BA176" s="160"/>
      <c r="BB176" s="160"/>
      <c r="BC176" s="160"/>
      <c r="BD176" s="160"/>
      <c r="BE176" s="160"/>
      <c r="BF176" s="160"/>
      <c r="BG176" s="160"/>
      <c r="BH176" s="160"/>
      <c r="BI176" s="160"/>
      <c r="BJ176" s="160"/>
      <c r="BK176" s="160"/>
      <c r="BL176" s="160"/>
      <c r="BM176" s="160"/>
      <c r="BN176" s="160"/>
      <c r="BO176" s="160"/>
      <c r="BP176" s="160"/>
      <c r="BQ176" s="160"/>
      <c r="BR176" s="160"/>
      <c r="BS176" s="160"/>
      <c r="BT176" s="160"/>
      <c r="BU176" s="160"/>
      <c r="BV176" s="160"/>
      <c r="BW176" s="160"/>
      <c r="BX176" s="160"/>
      <c r="BY176" s="160"/>
      <c r="BZ176" s="160"/>
      <c r="CA176" s="160"/>
      <c r="CB176" s="160"/>
      <c r="CC176" s="160"/>
      <c r="CD176" s="160"/>
      <c r="CE176" s="160"/>
      <c r="CF176" s="160"/>
      <c r="CG176" s="160"/>
      <c r="CH176" s="160"/>
      <c r="CI176" s="160"/>
      <c r="CJ176" s="160"/>
      <c r="CK176" s="160"/>
      <c r="CL176" s="160"/>
      <c r="CM176" s="160"/>
      <c r="CN176" s="160"/>
      <c r="CO176" s="160"/>
      <c r="CP176" s="160"/>
      <c r="CQ176" s="160"/>
      <c r="CR176" s="160"/>
      <c r="CS176" s="160"/>
      <c r="CT176" s="160"/>
      <c r="CU176" s="160"/>
      <c r="CV176" s="160"/>
      <c r="CW176" s="160"/>
      <c r="CX176" s="160"/>
      <c r="CY176" s="160"/>
      <c r="CZ176" s="160"/>
      <c r="DA176" s="160"/>
      <c r="DB176" s="160"/>
      <c r="DC176" s="160"/>
      <c r="DD176" s="160"/>
      <c r="DE176" s="160"/>
      <c r="DF176" s="160"/>
      <c r="DG176" s="160"/>
      <c r="DH176" s="160"/>
      <c r="DI176" s="160"/>
      <c r="DJ176" s="160"/>
      <c r="DK176" s="160"/>
      <c r="DL176" s="160"/>
      <c r="DM176" s="160"/>
      <c r="DN176" s="160"/>
      <c r="DO176" s="160"/>
      <c r="DP176" s="160"/>
      <c r="DQ176" s="160"/>
      <c r="DR176" s="160"/>
      <c r="DS176" s="160"/>
      <c r="DT176" s="160"/>
      <c r="DU176" s="160"/>
      <c r="DV176" s="160"/>
      <c r="DW176" s="160"/>
      <c r="DX176" s="160"/>
      <c r="DY176" s="160"/>
      <c r="DZ176" s="160"/>
      <c r="EA176" s="160"/>
      <c r="EB176" s="160"/>
      <c r="EC176" s="160"/>
      <c r="ED176" s="160"/>
      <c r="EE176" s="160"/>
      <c r="EF176" s="160"/>
      <c r="EG176" s="160"/>
      <c r="EH176" s="160"/>
      <c r="EI176" s="160"/>
      <c r="EJ176" s="160"/>
      <c r="EK176" s="160"/>
      <c r="EL176" s="160"/>
      <c r="EM176" s="160"/>
      <c r="EN176" s="160"/>
      <c r="EO176" s="160"/>
      <c r="EP176" s="160"/>
      <c r="EQ176" s="160"/>
      <c r="ER176" s="160"/>
      <c r="ES176" s="160"/>
      <c r="ET176" s="160"/>
      <c r="EU176" s="160"/>
      <c r="EV176" s="160"/>
      <c r="EW176" s="160"/>
      <c r="EX176" s="160"/>
      <c r="EY176" s="160"/>
      <c r="EZ176" s="160"/>
      <c r="FA176" s="160"/>
      <c r="FB176" s="160"/>
      <c r="FC176" s="160"/>
      <c r="FD176" s="160"/>
      <c r="FE176" s="160"/>
      <c r="FF176" s="160"/>
      <c r="FG176" s="160"/>
      <c r="FH176" s="160"/>
      <c r="FI176" s="160"/>
      <c r="FJ176" s="160"/>
      <c r="FK176" s="160"/>
      <c r="FL176" s="160"/>
      <c r="FM176" s="160"/>
      <c r="FN176" s="160"/>
      <c r="FO176" s="160"/>
      <c r="FP176" s="160"/>
      <c r="FQ176" s="160"/>
      <c r="FR176" s="160"/>
      <c r="FS176" s="160"/>
      <c r="FT176" s="160"/>
      <c r="FU176" s="160"/>
      <c r="FV176" s="160"/>
      <c r="FW176" s="160"/>
      <c r="FX176" s="160"/>
      <c r="FY176" s="160"/>
      <c r="FZ176" s="160"/>
      <c r="GA176" s="160"/>
      <c r="GB176" s="160"/>
      <c r="GC176" s="160"/>
      <c r="GD176" s="160"/>
      <c r="GE176" s="160"/>
      <c r="GF176" s="160"/>
      <c r="GG176" s="160"/>
      <c r="GH176" s="160"/>
      <c r="GI176" s="160"/>
      <c r="GJ176" s="160"/>
      <c r="GK176" s="160"/>
      <c r="GL176" s="160"/>
      <c r="GM176" s="160"/>
      <c r="GN176" s="160"/>
      <c r="GO176" s="160"/>
      <c r="GP176" s="160"/>
      <c r="GQ176" s="160"/>
      <c r="GR176" s="160"/>
      <c r="GS176" s="160"/>
      <c r="GT176" s="160"/>
      <c r="GU176" s="160"/>
      <c r="GV176" s="160"/>
      <c r="GW176" s="160"/>
      <c r="GX176" s="160"/>
      <c r="GY176" s="160"/>
      <c r="GZ176" s="160"/>
      <c r="HA176" s="160"/>
      <c r="HB176" s="160"/>
      <c r="HC176" s="160"/>
      <c r="HD176" s="160"/>
      <c r="HE176" s="160"/>
      <c r="HF176" s="160"/>
      <c r="HG176" s="160"/>
      <c r="HH176" s="160"/>
      <c r="HI176" s="160"/>
      <c r="HJ176" s="160"/>
      <c r="HK176" s="160"/>
      <c r="HL176" s="160"/>
      <c r="HM176" s="160"/>
      <c r="HN176" s="160"/>
      <c r="HO176" s="160"/>
      <c r="HP176" s="160"/>
      <c r="HQ176" s="160"/>
      <c r="HR176" s="160"/>
      <c r="HS176" s="160"/>
      <c r="HT176" s="160"/>
      <c r="HU176" s="160"/>
      <c r="HV176" s="160"/>
      <c r="HW176" s="160"/>
      <c r="HX176" s="160"/>
      <c r="HY176" s="160"/>
      <c r="HZ176" s="160"/>
      <c r="IA176" s="160"/>
      <c r="IB176" s="160"/>
      <c r="IC176" s="160"/>
      <c r="ID176" s="160"/>
      <c r="IE176" s="160"/>
      <c r="IF176" s="160"/>
      <c r="IG176" s="160"/>
      <c r="IH176" s="160"/>
      <c r="II176" s="160"/>
      <c r="IJ176" s="160"/>
      <c r="IK176" s="160"/>
      <c r="IL176" s="160"/>
      <c r="IM176" s="160"/>
      <c r="IN176" s="160"/>
      <c r="IO176" s="160"/>
      <c r="IP176" s="160"/>
      <c r="IQ176" s="160"/>
      <c r="IR176" s="160"/>
      <c r="IS176" s="160"/>
      <c r="IT176" s="160"/>
      <c r="IU176" s="160"/>
      <c r="IV176" s="160"/>
      <c r="IW176" s="160"/>
      <c r="IX176" s="160"/>
      <c r="IY176" s="160"/>
      <c r="IZ176" s="160"/>
      <c r="JA176" s="160"/>
      <c r="JB176" s="160"/>
      <c r="JC176" s="160"/>
      <c r="JD176" s="160"/>
      <c r="JE176" s="160"/>
      <c r="JF176" s="160"/>
      <c r="JG176" s="160"/>
      <c r="JH176" s="160"/>
      <c r="JI176" s="160"/>
      <c r="JJ176" s="160"/>
      <c r="JK176" s="160"/>
      <c r="JL176" s="160"/>
      <c r="JM176" s="160"/>
      <c r="JN176" s="160"/>
      <c r="JO176" s="160"/>
      <c r="JP176" s="160"/>
      <c r="JQ176" s="160"/>
      <c r="JR176" s="160"/>
      <c r="JS176" s="160"/>
      <c r="JT176" s="160"/>
      <c r="JU176" s="160"/>
      <c r="JV176" s="160"/>
      <c r="JW176" s="160"/>
      <c r="JX176" s="160"/>
      <c r="JY176" s="160"/>
      <c r="JZ176" s="160"/>
      <c r="KA176" s="160"/>
      <c r="KB176" s="160"/>
      <c r="KC176" s="160"/>
      <c r="KD176" s="160"/>
      <c r="KE176" s="160"/>
      <c r="KF176" s="160"/>
      <c r="KG176" s="160"/>
      <c r="KH176" s="160"/>
      <c r="KI176" s="160"/>
      <c r="KJ176" s="160"/>
      <c r="KK176" s="160"/>
      <c r="KL176" s="160"/>
      <c r="KM176" s="160"/>
      <c r="KN176" s="160"/>
      <c r="KO176" s="160"/>
      <c r="KP176" s="160"/>
      <c r="KQ176" s="160"/>
      <c r="KR176" s="160"/>
      <c r="KS176" s="160"/>
      <c r="KT176" s="160"/>
      <c r="KU176" s="160"/>
      <c r="KV176" s="160"/>
      <c r="KW176" s="160"/>
      <c r="KX176" s="160"/>
      <c r="KY176" s="160"/>
      <c r="KZ176" s="160"/>
      <c r="LA176" s="160"/>
      <c r="LB176" s="160"/>
      <c r="LC176" s="160"/>
      <c r="LD176" s="160"/>
      <c r="LE176" s="160"/>
      <c r="LF176" s="160"/>
      <c r="LG176" s="160"/>
      <c r="LH176" s="160"/>
      <c r="LI176" s="160"/>
      <c r="LJ176" s="160"/>
      <c r="LK176" s="160"/>
      <c r="LL176" s="160"/>
      <c r="LM176" s="160"/>
      <c r="LN176" s="160"/>
      <c r="LO176" s="160"/>
      <c r="LP176" s="160"/>
      <c r="LQ176" s="160"/>
      <c r="LR176" s="160"/>
      <c r="LS176" s="160"/>
      <c r="LT176" s="160"/>
      <c r="LU176" s="160"/>
      <c r="LV176" s="160"/>
      <c r="LW176" s="160"/>
      <c r="LX176" s="160"/>
      <c r="LY176" s="160"/>
      <c r="LZ176" s="160"/>
      <c r="MA176" s="160"/>
      <c r="MB176" s="160"/>
      <c r="MC176" s="160"/>
      <c r="MD176" s="160"/>
      <c r="ME176" s="160"/>
      <c r="MF176" s="160"/>
      <c r="MG176" s="160"/>
      <c r="MH176" s="160"/>
      <c r="MI176" s="160"/>
      <c r="MJ176" s="160"/>
      <c r="MK176" s="160"/>
      <c r="ML176" s="160"/>
      <c r="MM176" s="160"/>
      <c r="MN176" s="160"/>
      <c r="MO176" s="160"/>
      <c r="MP176" s="160"/>
      <c r="MQ176" s="160"/>
      <c r="MR176" s="160"/>
      <c r="MS176" s="160"/>
      <c r="MT176" s="160"/>
      <c r="MU176" s="160"/>
      <c r="MV176" s="160"/>
      <c r="MW176" s="160"/>
      <c r="MX176" s="160"/>
      <c r="MY176" s="160"/>
      <c r="MZ176" s="160"/>
      <c r="NA176" s="160"/>
      <c r="NB176" s="160"/>
      <c r="NC176" s="160"/>
      <c r="ND176" s="160"/>
      <c r="NE176" s="160"/>
      <c r="NF176" s="160"/>
      <c r="NG176" s="160"/>
      <c r="NH176" s="160"/>
      <c r="NI176" s="160"/>
      <c r="NJ176" s="160"/>
      <c r="NK176" s="160"/>
      <c r="NL176" s="160"/>
      <c r="NM176" s="160"/>
      <c r="NN176" s="160"/>
      <c r="NO176" s="160"/>
      <c r="NP176" s="160"/>
      <c r="NQ176" s="160"/>
      <c r="NR176" s="160"/>
      <c r="NS176" s="160"/>
      <c r="NT176" s="160"/>
      <c r="NU176" s="160"/>
      <c r="NV176" s="160"/>
      <c r="NW176" s="160"/>
      <c r="NX176" s="160"/>
      <c r="NY176" s="160"/>
      <c r="NZ176" s="160"/>
      <c r="OA176" s="160"/>
      <c r="OB176" s="160"/>
      <c r="OC176" s="160"/>
      <c r="OD176" s="160"/>
      <c r="OE176" s="160"/>
      <c r="OF176" s="160"/>
      <c r="OG176" s="160"/>
      <c r="OH176" s="160"/>
      <c r="OI176" s="160"/>
      <c r="OJ176" s="160"/>
      <c r="OK176" s="160"/>
      <c r="OL176" s="160"/>
      <c r="OM176" s="160"/>
      <c r="ON176" s="160"/>
      <c r="OO176" s="160"/>
      <c r="OP176" s="160"/>
      <c r="OQ176" s="160"/>
      <c r="OR176" s="160"/>
      <c r="OS176" s="160"/>
      <c r="OT176" s="160"/>
      <c r="OU176" s="160"/>
      <c r="OV176" s="160"/>
      <c r="OW176" s="160"/>
      <c r="OX176" s="160"/>
      <c r="OY176" s="160"/>
      <c r="OZ176" s="160"/>
      <c r="PA176" s="160"/>
      <c r="PB176" s="160"/>
      <c r="PC176" s="160"/>
      <c r="PD176" s="160"/>
      <c r="PE176" s="160"/>
      <c r="PF176" s="160"/>
      <c r="PG176" s="160"/>
      <c r="PH176" s="160"/>
      <c r="PI176" s="160"/>
      <c r="PJ176" s="160"/>
      <c r="PK176" s="160"/>
      <c r="PL176" s="160"/>
      <c r="PM176" s="160"/>
      <c r="PN176" s="160"/>
      <c r="PO176" s="160"/>
      <c r="PP176" s="160"/>
      <c r="PQ176" s="160"/>
      <c r="PR176" s="160"/>
      <c r="PS176" s="160"/>
      <c r="PT176" s="160"/>
      <c r="PU176" s="160"/>
      <c r="PV176" s="160"/>
      <c r="PW176" s="160"/>
      <c r="PX176" s="160"/>
      <c r="PY176" s="160"/>
      <c r="PZ176" s="160"/>
      <c r="QA176" s="160"/>
      <c r="QB176" s="160"/>
      <c r="QC176" s="160"/>
      <c r="QD176" s="160"/>
      <c r="QE176" s="160"/>
      <c r="QF176" s="160"/>
      <c r="QG176" s="160"/>
      <c r="QH176" s="160"/>
      <c r="QI176" s="160"/>
      <c r="QJ176" s="160"/>
      <c r="QK176" s="160"/>
      <c r="QL176" s="160"/>
      <c r="QM176" s="160"/>
      <c r="QN176" s="160"/>
      <c r="QO176" s="160"/>
      <c r="QP176" s="160"/>
      <c r="QQ176" s="160"/>
      <c r="QR176" s="160"/>
      <c r="QS176" s="160"/>
      <c r="QT176" s="160"/>
      <c r="QU176" s="160"/>
      <c r="QV176" s="160"/>
      <c r="QW176" s="160"/>
      <c r="QX176" s="160"/>
      <c r="QY176" s="160"/>
      <c r="QZ176" s="160"/>
      <c r="RA176" s="160"/>
      <c r="RB176" s="160"/>
      <c r="RC176" s="160"/>
      <c r="RD176" s="160"/>
      <c r="RE176" s="160"/>
      <c r="RF176" s="160"/>
      <c r="RG176" s="160"/>
      <c r="RH176" s="160"/>
      <c r="RI176" s="160"/>
      <c r="RJ176" s="160"/>
      <c r="RK176" s="160"/>
      <c r="RL176" s="160"/>
      <c r="RM176" s="160"/>
      <c r="RN176" s="160"/>
      <c r="RO176" s="160"/>
      <c r="RP176" s="160"/>
      <c r="RQ176" s="160"/>
      <c r="RR176" s="160"/>
      <c r="RS176" s="160"/>
      <c r="RT176" s="160"/>
      <c r="RU176" s="160"/>
      <c r="RV176" s="160"/>
      <c r="RW176" s="160"/>
      <c r="RX176" s="160"/>
      <c r="RY176" s="160"/>
      <c r="RZ176" s="160"/>
      <c r="SA176" s="160"/>
      <c r="SB176" s="160"/>
      <c r="SC176" s="160"/>
      <c r="SD176" s="160"/>
      <c r="SE176" s="160"/>
      <c r="SF176" s="160"/>
      <c r="SG176" s="160"/>
      <c r="SH176" s="160"/>
      <c r="SI176" s="160"/>
      <c r="SJ176" s="160"/>
      <c r="SK176" s="160"/>
      <c r="SL176" s="160"/>
      <c r="SM176" s="160"/>
      <c r="SN176" s="160"/>
      <c r="SO176" s="160"/>
      <c r="SP176" s="160"/>
      <c r="SQ176" s="160"/>
      <c r="SR176" s="160"/>
      <c r="SS176" s="160"/>
      <c r="ST176" s="160"/>
      <c r="SU176" s="160"/>
      <c r="SV176" s="160"/>
      <c r="SW176" s="160"/>
      <c r="SX176" s="160"/>
      <c r="SY176" s="160"/>
      <c r="SZ176" s="160"/>
      <c r="TA176" s="160"/>
      <c r="TB176" s="160"/>
      <c r="TC176" s="160"/>
      <c r="TD176" s="160"/>
      <c r="TE176" s="160"/>
      <c r="TF176" s="160"/>
    </row>
    <row r="177" spans="1:526">
      <c r="A177" s="160"/>
      <c r="B177" s="160"/>
      <c r="C177" s="160"/>
      <c r="D177" s="160"/>
      <c r="E177" s="160"/>
      <c r="F177" s="160"/>
      <c r="G177" s="160"/>
      <c r="H177" s="160"/>
      <c r="I177" s="160"/>
      <c r="J177" s="160"/>
      <c r="K177" s="160"/>
      <c r="L177" s="160"/>
      <c r="M177" s="160"/>
      <c r="N177" s="160"/>
      <c r="O177" s="160"/>
      <c r="P177" s="160"/>
      <c r="Q177" s="160"/>
      <c r="R177" s="160"/>
      <c r="S177" s="160"/>
      <c r="T177" s="160"/>
      <c r="U177" s="160"/>
      <c r="V177" s="160"/>
      <c r="W177" s="160"/>
      <c r="X177" s="160"/>
      <c r="Y177" s="160"/>
      <c r="Z177" s="160"/>
      <c r="AA177" s="160"/>
      <c r="AB177" s="160"/>
      <c r="AC177" s="160"/>
      <c r="AD177" s="160"/>
      <c r="AE177" s="160"/>
      <c r="AF177" s="160"/>
      <c r="AG177" s="160"/>
      <c r="AH177" s="160"/>
      <c r="AI177" s="160"/>
      <c r="AJ177" s="160"/>
      <c r="AK177" s="160"/>
      <c r="AL177" s="160"/>
      <c r="AM177" s="160"/>
      <c r="AN177" s="160"/>
      <c r="AO177" s="160"/>
      <c r="AP177" s="160"/>
      <c r="AQ177" s="160"/>
      <c r="AR177" s="160"/>
      <c r="AS177" s="160"/>
      <c r="AT177" s="160"/>
      <c r="AU177" s="160"/>
      <c r="AV177" s="160"/>
      <c r="AW177" s="160"/>
      <c r="AX177" s="160"/>
      <c r="AY177" s="160"/>
      <c r="AZ177" s="160"/>
      <c r="BA177" s="160"/>
      <c r="BB177" s="160"/>
      <c r="BC177" s="160"/>
      <c r="BD177" s="160"/>
      <c r="BE177" s="160"/>
      <c r="BF177" s="160"/>
      <c r="BG177" s="160"/>
      <c r="BH177" s="160"/>
      <c r="BI177" s="160"/>
      <c r="BJ177" s="160"/>
      <c r="BK177" s="160"/>
      <c r="BL177" s="160"/>
      <c r="BM177" s="160"/>
      <c r="BN177" s="160"/>
      <c r="BO177" s="160"/>
      <c r="BP177" s="160"/>
      <c r="BQ177" s="160"/>
      <c r="BR177" s="160"/>
      <c r="BS177" s="160"/>
      <c r="BT177" s="160"/>
      <c r="BU177" s="160"/>
      <c r="BV177" s="160"/>
      <c r="BW177" s="160"/>
      <c r="BX177" s="160"/>
      <c r="BY177" s="160"/>
      <c r="BZ177" s="160"/>
      <c r="CA177" s="160"/>
      <c r="CB177" s="160"/>
      <c r="CC177" s="160"/>
      <c r="CD177" s="160"/>
      <c r="CE177" s="160"/>
      <c r="CF177" s="160"/>
      <c r="CG177" s="160"/>
      <c r="CH177" s="160"/>
      <c r="CI177" s="160"/>
      <c r="CJ177" s="160"/>
      <c r="CK177" s="160"/>
      <c r="CL177" s="160"/>
      <c r="CM177" s="160"/>
      <c r="CN177" s="160"/>
      <c r="CO177" s="160"/>
      <c r="CP177" s="160"/>
      <c r="CQ177" s="160"/>
      <c r="CR177" s="160"/>
      <c r="CS177" s="160"/>
      <c r="CT177" s="160"/>
      <c r="CU177" s="160"/>
      <c r="CV177" s="160"/>
      <c r="CW177" s="160"/>
      <c r="CX177" s="160"/>
      <c r="CY177" s="160"/>
      <c r="CZ177" s="160"/>
      <c r="DA177" s="160"/>
      <c r="DB177" s="160"/>
      <c r="DC177" s="160"/>
      <c r="DD177" s="160"/>
      <c r="DE177" s="160"/>
      <c r="DF177" s="160"/>
      <c r="DG177" s="160"/>
      <c r="DH177" s="160"/>
      <c r="DI177" s="160"/>
      <c r="DJ177" s="160"/>
      <c r="DK177" s="160"/>
      <c r="DL177" s="160"/>
      <c r="DM177" s="160"/>
      <c r="DN177" s="160"/>
      <c r="DO177" s="160"/>
      <c r="DP177" s="160"/>
      <c r="DQ177" s="160"/>
      <c r="DR177" s="160"/>
      <c r="DS177" s="160"/>
      <c r="DT177" s="160"/>
      <c r="DU177" s="160"/>
      <c r="DV177" s="160"/>
      <c r="DW177" s="160"/>
      <c r="DX177" s="160"/>
      <c r="DY177" s="160"/>
      <c r="DZ177" s="160"/>
      <c r="EA177" s="160"/>
      <c r="EB177" s="160"/>
      <c r="EC177" s="160"/>
      <c r="ED177" s="160"/>
      <c r="EE177" s="160"/>
      <c r="EF177" s="160"/>
      <c r="EG177" s="160"/>
      <c r="EH177" s="160"/>
      <c r="EI177" s="160"/>
      <c r="EJ177" s="160"/>
      <c r="EK177" s="160"/>
      <c r="EL177" s="160"/>
      <c r="EM177" s="160"/>
      <c r="EN177" s="160"/>
      <c r="EO177" s="160"/>
      <c r="EP177" s="160"/>
      <c r="EQ177" s="160"/>
      <c r="ER177" s="160"/>
      <c r="ES177" s="160"/>
      <c r="ET177" s="160"/>
      <c r="EU177" s="160"/>
      <c r="EV177" s="160"/>
      <c r="EW177" s="160"/>
      <c r="EX177" s="160"/>
      <c r="EY177" s="160"/>
      <c r="EZ177" s="160"/>
      <c r="FA177" s="160"/>
      <c r="FB177" s="160"/>
      <c r="FC177" s="160"/>
      <c r="FD177" s="160"/>
      <c r="FE177" s="160"/>
      <c r="FF177" s="160"/>
      <c r="FG177" s="160"/>
      <c r="FH177" s="160"/>
      <c r="FI177" s="160"/>
      <c r="FJ177" s="160"/>
      <c r="FK177" s="160"/>
      <c r="FL177" s="160"/>
      <c r="FM177" s="160"/>
      <c r="FN177" s="160"/>
      <c r="FO177" s="160"/>
      <c r="FP177" s="160"/>
      <c r="FQ177" s="160"/>
      <c r="FR177" s="160"/>
      <c r="FS177" s="160"/>
      <c r="FT177" s="160"/>
      <c r="FU177" s="160"/>
      <c r="FV177" s="160"/>
      <c r="FW177" s="160"/>
      <c r="FX177" s="160"/>
      <c r="FY177" s="160"/>
      <c r="FZ177" s="160"/>
      <c r="GA177" s="160"/>
      <c r="GB177" s="160"/>
      <c r="GC177" s="160"/>
      <c r="GD177" s="160"/>
      <c r="GE177" s="160"/>
      <c r="GF177" s="160"/>
      <c r="GG177" s="160"/>
      <c r="GH177" s="160"/>
      <c r="GI177" s="160"/>
      <c r="GJ177" s="160"/>
      <c r="GK177" s="160"/>
      <c r="GL177" s="160"/>
      <c r="GM177" s="160"/>
      <c r="GN177" s="160"/>
      <c r="GO177" s="160"/>
      <c r="GP177" s="160"/>
      <c r="GQ177" s="160"/>
      <c r="GR177" s="160"/>
      <c r="GS177" s="160"/>
      <c r="GT177" s="160"/>
      <c r="GU177" s="160"/>
      <c r="GV177" s="160"/>
      <c r="GW177" s="160"/>
      <c r="GX177" s="160"/>
      <c r="GY177" s="160"/>
      <c r="GZ177" s="160"/>
      <c r="HA177" s="160"/>
      <c r="HB177" s="160"/>
      <c r="HC177" s="160"/>
      <c r="HD177" s="160"/>
      <c r="HE177" s="160"/>
      <c r="HF177" s="160"/>
      <c r="HG177" s="160"/>
      <c r="HH177" s="160"/>
      <c r="HI177" s="160"/>
      <c r="HJ177" s="160"/>
      <c r="HK177" s="160"/>
      <c r="HL177" s="160"/>
      <c r="HM177" s="160"/>
      <c r="HN177" s="160"/>
      <c r="HO177" s="160"/>
      <c r="HP177" s="160"/>
      <c r="HQ177" s="160"/>
      <c r="HR177" s="160"/>
      <c r="HS177" s="160"/>
      <c r="HT177" s="160"/>
      <c r="HU177" s="160"/>
      <c r="HV177" s="160"/>
      <c r="HW177" s="160"/>
      <c r="HX177" s="160"/>
      <c r="HY177" s="160"/>
      <c r="HZ177" s="160"/>
      <c r="IA177" s="160"/>
      <c r="IB177" s="160"/>
      <c r="IC177" s="160"/>
      <c r="ID177" s="160"/>
      <c r="IE177" s="160"/>
      <c r="IF177" s="160"/>
      <c r="IG177" s="160"/>
      <c r="IH177" s="160"/>
      <c r="II177" s="160"/>
      <c r="IJ177" s="160"/>
      <c r="IK177" s="160"/>
      <c r="IL177" s="160"/>
      <c r="IM177" s="160"/>
      <c r="IN177" s="160"/>
      <c r="IO177" s="160"/>
      <c r="IP177" s="160"/>
      <c r="IQ177" s="160"/>
      <c r="IR177" s="160"/>
      <c r="IS177" s="160"/>
      <c r="IT177" s="160"/>
      <c r="IU177" s="160"/>
      <c r="IV177" s="160"/>
      <c r="IW177" s="160"/>
      <c r="IX177" s="160"/>
      <c r="IY177" s="160"/>
      <c r="IZ177" s="160"/>
      <c r="JA177" s="160"/>
      <c r="JB177" s="160"/>
      <c r="JC177" s="160"/>
      <c r="JD177" s="160"/>
      <c r="JE177" s="160"/>
      <c r="JF177" s="160"/>
      <c r="JG177" s="160"/>
      <c r="JH177" s="160"/>
      <c r="JI177" s="160"/>
      <c r="JJ177" s="160"/>
      <c r="JK177" s="160"/>
      <c r="JL177" s="160"/>
      <c r="JM177" s="160"/>
      <c r="JN177" s="160"/>
      <c r="JO177" s="160"/>
      <c r="JP177" s="160"/>
      <c r="JQ177" s="160"/>
      <c r="JR177" s="160"/>
      <c r="JS177" s="160"/>
      <c r="JT177" s="160"/>
      <c r="JU177" s="160"/>
      <c r="JV177" s="160"/>
      <c r="JW177" s="160"/>
      <c r="JX177" s="160"/>
      <c r="JY177" s="160"/>
      <c r="JZ177" s="160"/>
      <c r="KA177" s="160"/>
      <c r="KB177" s="160"/>
      <c r="KC177" s="160"/>
      <c r="KD177" s="160"/>
      <c r="KE177" s="160"/>
      <c r="KF177" s="160"/>
      <c r="KG177" s="160"/>
      <c r="KH177" s="160"/>
      <c r="KI177" s="160"/>
      <c r="KJ177" s="160"/>
      <c r="KK177" s="160"/>
      <c r="KL177" s="160"/>
      <c r="KM177" s="160"/>
      <c r="KN177" s="160"/>
      <c r="KO177" s="160"/>
      <c r="KP177" s="160"/>
      <c r="KQ177" s="160"/>
      <c r="KR177" s="160"/>
      <c r="KS177" s="160"/>
      <c r="KT177" s="160"/>
      <c r="KU177" s="160"/>
      <c r="KV177" s="160"/>
      <c r="KW177" s="160"/>
      <c r="KX177" s="160"/>
      <c r="KY177" s="160"/>
      <c r="KZ177" s="160"/>
      <c r="LA177" s="160"/>
      <c r="LB177" s="160"/>
      <c r="LC177" s="160"/>
      <c r="LD177" s="160"/>
      <c r="LE177" s="160"/>
      <c r="LF177" s="160"/>
      <c r="LG177" s="160"/>
      <c r="LH177" s="160"/>
      <c r="LI177" s="160"/>
      <c r="LJ177" s="160"/>
      <c r="LK177" s="160"/>
      <c r="LL177" s="160"/>
      <c r="LM177" s="160"/>
      <c r="LN177" s="160"/>
      <c r="LO177" s="160"/>
      <c r="LP177" s="160"/>
      <c r="LQ177" s="160"/>
      <c r="LR177" s="160"/>
      <c r="LS177" s="160"/>
      <c r="LT177" s="160"/>
      <c r="LU177" s="160"/>
      <c r="LV177" s="160"/>
      <c r="LW177" s="160"/>
      <c r="LX177" s="160"/>
      <c r="LY177" s="160"/>
      <c r="LZ177" s="160"/>
      <c r="MA177" s="160"/>
      <c r="MB177" s="160"/>
      <c r="MC177" s="160"/>
      <c r="MD177" s="160"/>
      <c r="ME177" s="160"/>
      <c r="MF177" s="160"/>
      <c r="MG177" s="160"/>
      <c r="MH177" s="160"/>
      <c r="MI177" s="160"/>
      <c r="MJ177" s="160"/>
      <c r="MK177" s="160"/>
      <c r="ML177" s="160"/>
      <c r="MM177" s="160"/>
      <c r="MN177" s="160"/>
      <c r="MO177" s="160"/>
      <c r="MP177" s="160"/>
      <c r="MQ177" s="160"/>
      <c r="MR177" s="160"/>
      <c r="MS177" s="160"/>
      <c r="MT177" s="160"/>
      <c r="MU177" s="160"/>
      <c r="MV177" s="160"/>
      <c r="MW177" s="160"/>
      <c r="MX177" s="160"/>
      <c r="MY177" s="160"/>
      <c r="MZ177" s="160"/>
      <c r="NA177" s="160"/>
      <c r="NB177" s="160"/>
      <c r="NC177" s="160"/>
      <c r="ND177" s="160"/>
      <c r="NE177" s="160"/>
      <c r="NF177" s="160"/>
      <c r="NG177" s="160"/>
      <c r="NH177" s="160"/>
      <c r="NI177" s="160"/>
      <c r="NJ177" s="160"/>
      <c r="NK177" s="160"/>
      <c r="NL177" s="160"/>
      <c r="NM177" s="160"/>
      <c r="NN177" s="160"/>
      <c r="NO177" s="160"/>
      <c r="NP177" s="160"/>
      <c r="NQ177" s="160"/>
      <c r="NR177" s="160"/>
      <c r="NS177" s="160"/>
      <c r="NT177" s="160"/>
      <c r="NU177" s="160"/>
      <c r="NV177" s="160"/>
      <c r="NW177" s="160"/>
      <c r="NX177" s="160"/>
      <c r="NY177" s="160"/>
      <c r="NZ177" s="160"/>
      <c r="OA177" s="160"/>
      <c r="OB177" s="160"/>
      <c r="OC177" s="160"/>
      <c r="OD177" s="160"/>
      <c r="OE177" s="160"/>
      <c r="OF177" s="160"/>
      <c r="OG177" s="160"/>
      <c r="OH177" s="160"/>
      <c r="OI177" s="160"/>
      <c r="OJ177" s="160"/>
      <c r="OK177" s="160"/>
      <c r="OL177" s="160"/>
      <c r="OM177" s="160"/>
      <c r="ON177" s="160"/>
      <c r="OO177" s="160"/>
      <c r="OP177" s="160"/>
      <c r="OQ177" s="160"/>
      <c r="OR177" s="160"/>
      <c r="OS177" s="160"/>
      <c r="OT177" s="160"/>
      <c r="OU177" s="160"/>
      <c r="OV177" s="160"/>
      <c r="OW177" s="160"/>
      <c r="OX177" s="160"/>
      <c r="OY177" s="160"/>
      <c r="OZ177" s="160"/>
      <c r="PA177" s="160"/>
      <c r="PB177" s="160"/>
      <c r="PC177" s="160"/>
      <c r="PD177" s="160"/>
      <c r="PE177" s="160"/>
      <c r="PF177" s="160"/>
      <c r="PG177" s="160"/>
      <c r="PH177" s="160"/>
      <c r="PI177" s="160"/>
      <c r="PJ177" s="160"/>
      <c r="PK177" s="160"/>
      <c r="PL177" s="160"/>
      <c r="PM177" s="160"/>
      <c r="PN177" s="160"/>
      <c r="PO177" s="160"/>
      <c r="PP177" s="160"/>
      <c r="PQ177" s="160"/>
      <c r="PR177" s="160"/>
      <c r="PS177" s="160"/>
      <c r="PT177" s="160"/>
      <c r="PU177" s="160"/>
      <c r="PV177" s="160"/>
      <c r="PW177" s="160"/>
      <c r="PX177" s="160"/>
      <c r="PY177" s="160"/>
      <c r="PZ177" s="160"/>
      <c r="QA177" s="160"/>
      <c r="QB177" s="160"/>
      <c r="QC177" s="160"/>
      <c r="QD177" s="160"/>
      <c r="QE177" s="160"/>
      <c r="QF177" s="160"/>
      <c r="QG177" s="160"/>
      <c r="QH177" s="160"/>
      <c r="QI177" s="160"/>
      <c r="QJ177" s="160"/>
      <c r="QK177" s="160"/>
      <c r="QL177" s="160"/>
      <c r="QM177" s="160"/>
      <c r="QN177" s="160"/>
      <c r="QO177" s="160"/>
      <c r="QP177" s="160"/>
      <c r="QQ177" s="160"/>
      <c r="QR177" s="160"/>
      <c r="QS177" s="160"/>
      <c r="QT177" s="160"/>
      <c r="QU177" s="160"/>
      <c r="QV177" s="160"/>
      <c r="QW177" s="160"/>
      <c r="QX177" s="160"/>
      <c r="QY177" s="160"/>
      <c r="QZ177" s="160"/>
      <c r="RA177" s="160"/>
      <c r="RB177" s="160"/>
      <c r="RC177" s="160"/>
      <c r="RD177" s="160"/>
      <c r="RE177" s="160"/>
      <c r="RF177" s="160"/>
      <c r="RG177" s="160"/>
      <c r="RH177" s="160"/>
      <c r="RI177" s="160"/>
      <c r="RJ177" s="160"/>
      <c r="RK177" s="160"/>
      <c r="RL177" s="160"/>
      <c r="RM177" s="160"/>
      <c r="RN177" s="160"/>
      <c r="RO177" s="160"/>
      <c r="RP177" s="160"/>
      <c r="RQ177" s="160"/>
      <c r="RR177" s="160"/>
      <c r="RS177" s="160"/>
      <c r="RT177" s="160"/>
      <c r="RU177" s="160"/>
      <c r="RV177" s="160"/>
      <c r="RW177" s="160"/>
      <c r="RX177" s="160"/>
      <c r="RY177" s="160"/>
      <c r="RZ177" s="160"/>
      <c r="SA177" s="160"/>
      <c r="SB177" s="160"/>
      <c r="SC177" s="160"/>
      <c r="SD177" s="160"/>
      <c r="SE177" s="160"/>
      <c r="SF177" s="160"/>
      <c r="SG177" s="160"/>
      <c r="SH177" s="160"/>
      <c r="SI177" s="160"/>
      <c r="SJ177" s="160"/>
      <c r="SK177" s="160"/>
      <c r="SL177" s="160"/>
      <c r="SM177" s="160"/>
      <c r="SN177" s="160"/>
      <c r="SO177" s="160"/>
      <c r="SP177" s="160"/>
      <c r="SQ177" s="160"/>
      <c r="SR177" s="160"/>
      <c r="SS177" s="160"/>
      <c r="ST177" s="160"/>
      <c r="SU177" s="160"/>
      <c r="SV177" s="160"/>
      <c r="SW177" s="160"/>
      <c r="SX177" s="160"/>
      <c r="SY177" s="160"/>
      <c r="SZ177" s="160"/>
      <c r="TA177" s="160"/>
      <c r="TB177" s="160"/>
      <c r="TC177" s="160"/>
      <c r="TD177" s="160"/>
      <c r="TE177" s="160"/>
      <c r="TF177" s="160"/>
    </row>
    <row r="178" spans="1:526">
      <c r="A178" s="160"/>
      <c r="B178" s="160"/>
      <c r="C178" s="160"/>
      <c r="D178" s="160"/>
      <c r="E178" s="160"/>
      <c r="F178" s="160"/>
      <c r="G178" s="160"/>
      <c r="H178" s="160"/>
      <c r="I178" s="160"/>
      <c r="J178" s="160"/>
      <c r="K178" s="160"/>
      <c r="L178" s="160"/>
      <c r="M178" s="160"/>
      <c r="N178" s="160"/>
      <c r="O178" s="160"/>
      <c r="P178" s="160"/>
      <c r="Q178" s="160"/>
      <c r="R178" s="160"/>
      <c r="S178" s="160"/>
      <c r="T178" s="160"/>
      <c r="U178" s="160"/>
      <c r="V178" s="160"/>
      <c r="W178" s="160"/>
      <c r="X178" s="160"/>
      <c r="Y178" s="160"/>
      <c r="Z178" s="160"/>
      <c r="AA178" s="160"/>
      <c r="AB178" s="160"/>
      <c r="AC178" s="160"/>
      <c r="AD178" s="160"/>
      <c r="AE178" s="160"/>
      <c r="AF178" s="160"/>
      <c r="AG178" s="160"/>
      <c r="AH178" s="160"/>
      <c r="AI178" s="160"/>
      <c r="AJ178" s="160"/>
      <c r="AK178" s="160"/>
      <c r="AL178" s="160"/>
      <c r="AM178" s="160"/>
      <c r="AN178" s="160"/>
      <c r="AO178" s="160"/>
      <c r="AP178" s="160"/>
      <c r="AQ178" s="160"/>
      <c r="AR178" s="160"/>
      <c r="AS178" s="160"/>
      <c r="AT178" s="160"/>
      <c r="AU178" s="160"/>
      <c r="AV178" s="160"/>
      <c r="AW178" s="160"/>
      <c r="AX178" s="160"/>
      <c r="AY178" s="160"/>
      <c r="AZ178" s="160"/>
      <c r="BA178" s="160"/>
      <c r="BB178" s="160"/>
      <c r="BC178" s="160"/>
      <c r="BD178" s="160"/>
      <c r="BE178" s="160"/>
      <c r="BF178" s="160"/>
      <c r="BG178" s="160"/>
      <c r="BH178" s="160"/>
      <c r="BI178" s="160"/>
      <c r="BJ178" s="160"/>
      <c r="BK178" s="160"/>
      <c r="BL178" s="160"/>
      <c r="BM178" s="160"/>
      <c r="BN178" s="160"/>
      <c r="BO178" s="160"/>
      <c r="BP178" s="160"/>
      <c r="BQ178" s="160"/>
      <c r="BR178" s="160"/>
      <c r="BS178" s="160"/>
      <c r="BT178" s="160"/>
      <c r="BU178" s="160"/>
      <c r="BV178" s="160"/>
      <c r="BW178" s="160"/>
      <c r="BX178" s="160"/>
      <c r="BY178" s="160"/>
      <c r="BZ178" s="160"/>
      <c r="CA178" s="160"/>
      <c r="CB178" s="160"/>
      <c r="CC178" s="160"/>
      <c r="CD178" s="160"/>
      <c r="CE178" s="160"/>
      <c r="CF178" s="160"/>
      <c r="CG178" s="160"/>
      <c r="CH178" s="160"/>
      <c r="CI178" s="160"/>
      <c r="CJ178" s="160"/>
      <c r="CK178" s="160"/>
      <c r="CL178" s="160"/>
      <c r="CM178" s="160"/>
      <c r="CN178" s="160"/>
      <c r="CO178" s="160"/>
      <c r="CP178" s="160"/>
      <c r="CQ178" s="160"/>
      <c r="CR178" s="160"/>
      <c r="CS178" s="160"/>
      <c r="CT178" s="160"/>
      <c r="CU178" s="160"/>
      <c r="CV178" s="160"/>
      <c r="CW178" s="160"/>
      <c r="CX178" s="160"/>
      <c r="CY178" s="160"/>
      <c r="CZ178" s="160"/>
      <c r="DA178" s="160"/>
      <c r="DB178" s="160"/>
      <c r="DC178" s="160"/>
      <c r="DD178" s="160"/>
      <c r="DE178" s="160"/>
      <c r="DF178" s="160"/>
      <c r="DG178" s="160"/>
      <c r="DH178" s="160"/>
      <c r="DI178" s="160"/>
      <c r="DJ178" s="160"/>
      <c r="DK178" s="160"/>
      <c r="DL178" s="160"/>
      <c r="DM178" s="160"/>
      <c r="DN178" s="160"/>
      <c r="DO178" s="160"/>
      <c r="DP178" s="160"/>
      <c r="DQ178" s="160"/>
      <c r="DR178" s="160"/>
      <c r="DS178" s="160"/>
      <c r="DT178" s="160"/>
      <c r="DU178" s="160"/>
      <c r="DV178" s="160"/>
      <c r="DW178" s="160"/>
      <c r="DX178" s="160"/>
      <c r="DY178" s="160"/>
      <c r="DZ178" s="160"/>
      <c r="EA178" s="160"/>
      <c r="EB178" s="160"/>
      <c r="EC178" s="160"/>
      <c r="ED178" s="160"/>
      <c r="EE178" s="160"/>
      <c r="EF178" s="160"/>
      <c r="EG178" s="160"/>
      <c r="EH178" s="160"/>
      <c r="EI178" s="160"/>
      <c r="EJ178" s="160"/>
      <c r="EK178" s="160"/>
      <c r="EL178" s="160"/>
      <c r="EM178" s="160"/>
      <c r="EN178" s="160"/>
      <c r="EO178" s="160"/>
      <c r="EP178" s="160"/>
      <c r="EQ178" s="160"/>
      <c r="ER178" s="160"/>
      <c r="ES178" s="160"/>
      <c r="ET178" s="160"/>
      <c r="EU178" s="160"/>
      <c r="EV178" s="160"/>
      <c r="EW178" s="160"/>
      <c r="EX178" s="160"/>
      <c r="EY178" s="160"/>
      <c r="EZ178" s="160"/>
      <c r="FA178" s="160"/>
      <c r="FB178" s="160"/>
      <c r="FC178" s="160"/>
      <c r="FD178" s="160"/>
      <c r="FE178" s="160"/>
      <c r="FF178" s="160"/>
      <c r="FG178" s="160"/>
      <c r="FH178" s="160"/>
      <c r="FI178" s="160"/>
      <c r="FJ178" s="160"/>
      <c r="FK178" s="160"/>
      <c r="FL178" s="160"/>
      <c r="FM178" s="160"/>
      <c r="FN178" s="160"/>
      <c r="FO178" s="160"/>
      <c r="FP178" s="160"/>
      <c r="FQ178" s="160"/>
      <c r="FR178" s="160"/>
      <c r="FS178" s="160"/>
      <c r="FT178" s="160"/>
      <c r="FU178" s="160"/>
      <c r="FV178" s="160"/>
      <c r="FW178" s="160"/>
      <c r="FX178" s="160"/>
      <c r="FY178" s="160"/>
      <c r="FZ178" s="160"/>
      <c r="GA178" s="160"/>
      <c r="GB178" s="160"/>
      <c r="GC178" s="160"/>
      <c r="GD178" s="160"/>
      <c r="GE178" s="160"/>
      <c r="GF178" s="160"/>
      <c r="GG178" s="160"/>
      <c r="GH178" s="160"/>
      <c r="GI178" s="160"/>
      <c r="GJ178" s="160"/>
      <c r="GK178" s="160"/>
      <c r="GL178" s="160"/>
      <c r="GM178" s="160"/>
      <c r="GN178" s="160"/>
      <c r="GO178" s="160"/>
      <c r="GP178" s="160"/>
      <c r="GQ178" s="160"/>
      <c r="GR178" s="160"/>
      <c r="GS178" s="160"/>
      <c r="GT178" s="160"/>
      <c r="GU178" s="160"/>
      <c r="GV178" s="160"/>
      <c r="GW178" s="160"/>
      <c r="GX178" s="160"/>
      <c r="GY178" s="160"/>
      <c r="GZ178" s="160"/>
      <c r="HA178" s="160"/>
      <c r="HB178" s="160"/>
      <c r="HC178" s="160"/>
      <c r="HD178" s="160"/>
      <c r="HE178" s="160"/>
      <c r="HF178" s="160"/>
      <c r="HG178" s="160"/>
      <c r="HH178" s="160"/>
      <c r="HI178" s="160"/>
      <c r="HJ178" s="160"/>
      <c r="HK178" s="160"/>
      <c r="HL178" s="160"/>
      <c r="HM178" s="160"/>
      <c r="HN178" s="160"/>
      <c r="HO178" s="160"/>
      <c r="HP178" s="160"/>
      <c r="HQ178" s="160"/>
      <c r="HR178" s="160"/>
      <c r="HS178" s="160"/>
      <c r="HT178" s="160"/>
      <c r="HU178" s="160"/>
      <c r="HV178" s="160"/>
      <c r="HW178" s="160"/>
      <c r="HX178" s="160"/>
      <c r="HY178" s="160"/>
      <c r="HZ178" s="160"/>
      <c r="IA178" s="160"/>
      <c r="IB178" s="160"/>
      <c r="IC178" s="160"/>
      <c r="ID178" s="160"/>
      <c r="IE178" s="160"/>
      <c r="IF178" s="160"/>
      <c r="IG178" s="160"/>
      <c r="IH178" s="160"/>
      <c r="II178" s="160"/>
      <c r="IJ178" s="160"/>
      <c r="IK178" s="160"/>
      <c r="IL178" s="160"/>
      <c r="IM178" s="160"/>
      <c r="IN178" s="160"/>
      <c r="IO178" s="160"/>
      <c r="IP178" s="160"/>
      <c r="IQ178" s="160"/>
      <c r="IR178" s="160"/>
      <c r="IS178" s="160"/>
      <c r="IT178" s="160"/>
      <c r="IU178" s="160"/>
      <c r="IV178" s="160"/>
      <c r="IW178" s="160"/>
      <c r="IX178" s="160"/>
      <c r="IY178" s="160"/>
      <c r="IZ178" s="160"/>
      <c r="JA178" s="160"/>
      <c r="JB178" s="160"/>
      <c r="JC178" s="160"/>
      <c r="JD178" s="160"/>
      <c r="JE178" s="160"/>
      <c r="JF178" s="160"/>
      <c r="JG178" s="160"/>
      <c r="JH178" s="160"/>
      <c r="JI178" s="160"/>
      <c r="JJ178" s="160"/>
      <c r="JK178" s="160"/>
      <c r="JL178" s="160"/>
      <c r="JM178" s="160"/>
      <c r="JN178" s="160"/>
      <c r="JO178" s="160"/>
      <c r="JP178" s="160"/>
      <c r="JQ178" s="160"/>
      <c r="JR178" s="160"/>
      <c r="JS178" s="160"/>
      <c r="JT178" s="160"/>
      <c r="JU178" s="160"/>
      <c r="JV178" s="160"/>
      <c r="JW178" s="160"/>
      <c r="JX178" s="160"/>
      <c r="JY178" s="160"/>
      <c r="JZ178" s="160"/>
      <c r="KA178" s="160"/>
      <c r="KB178" s="160"/>
      <c r="KC178" s="160"/>
      <c r="KD178" s="160"/>
      <c r="KE178" s="160"/>
      <c r="KF178" s="160"/>
      <c r="KG178" s="160"/>
      <c r="KH178" s="160"/>
      <c r="KI178" s="160"/>
      <c r="KJ178" s="160"/>
      <c r="KK178" s="160"/>
      <c r="KL178" s="160"/>
      <c r="KM178" s="160"/>
      <c r="KN178" s="160"/>
      <c r="KO178" s="160"/>
      <c r="KP178" s="160"/>
      <c r="KQ178" s="160"/>
      <c r="KR178" s="160"/>
      <c r="KS178" s="160"/>
      <c r="KT178" s="160"/>
      <c r="KU178" s="160"/>
      <c r="KV178" s="160"/>
      <c r="KW178" s="160"/>
      <c r="KX178" s="160"/>
      <c r="KY178" s="160"/>
      <c r="KZ178" s="160"/>
      <c r="LA178" s="160"/>
      <c r="LB178" s="160"/>
      <c r="LC178" s="160"/>
      <c r="LD178" s="160"/>
      <c r="LE178" s="160"/>
      <c r="LF178" s="160"/>
      <c r="LG178" s="160"/>
      <c r="LH178" s="160"/>
      <c r="LI178" s="160"/>
      <c r="LJ178" s="160"/>
      <c r="LK178" s="160"/>
      <c r="LL178" s="160"/>
      <c r="LM178" s="160"/>
      <c r="LN178" s="160"/>
      <c r="LO178" s="160"/>
      <c r="LP178" s="160"/>
      <c r="LQ178" s="160"/>
      <c r="LR178" s="160"/>
      <c r="LS178" s="160"/>
      <c r="LT178" s="160"/>
      <c r="LU178" s="160"/>
      <c r="LV178" s="160"/>
      <c r="LW178" s="160"/>
      <c r="LX178" s="160"/>
      <c r="LY178" s="160"/>
      <c r="LZ178" s="160"/>
      <c r="MA178" s="160"/>
      <c r="MB178" s="160"/>
      <c r="MC178" s="160"/>
      <c r="MD178" s="160"/>
      <c r="ME178" s="160"/>
      <c r="MF178" s="160"/>
      <c r="MG178" s="160"/>
      <c r="MH178" s="160"/>
      <c r="MI178" s="160"/>
      <c r="MJ178" s="160"/>
      <c r="MK178" s="160"/>
      <c r="ML178" s="160"/>
      <c r="MM178" s="160"/>
      <c r="MN178" s="160"/>
      <c r="MO178" s="160"/>
      <c r="MP178" s="160"/>
      <c r="MQ178" s="160"/>
      <c r="MR178" s="160"/>
      <c r="MS178" s="160"/>
      <c r="MT178" s="160"/>
      <c r="MU178" s="160"/>
      <c r="MV178" s="160"/>
      <c r="MW178" s="160"/>
      <c r="MX178" s="160"/>
      <c r="MY178" s="160"/>
      <c r="MZ178" s="160"/>
      <c r="NA178" s="160"/>
      <c r="NB178" s="160"/>
      <c r="NC178" s="160"/>
      <c r="ND178" s="160"/>
      <c r="NE178" s="160"/>
      <c r="NF178" s="160"/>
      <c r="NG178" s="160"/>
      <c r="NH178" s="160"/>
      <c r="NI178" s="160"/>
      <c r="NJ178" s="160"/>
      <c r="NK178" s="160"/>
      <c r="NL178" s="160"/>
      <c r="NM178" s="160"/>
      <c r="NN178" s="160"/>
      <c r="NO178" s="160"/>
      <c r="NP178" s="160"/>
      <c r="NQ178" s="160"/>
      <c r="NR178" s="160"/>
      <c r="NS178" s="160"/>
      <c r="NT178" s="160"/>
      <c r="NU178" s="160"/>
      <c r="NV178" s="160"/>
      <c r="NW178" s="160"/>
      <c r="NX178" s="160"/>
      <c r="NY178" s="160"/>
      <c r="NZ178" s="160"/>
      <c r="OA178" s="160"/>
      <c r="OB178" s="160"/>
      <c r="OC178" s="160"/>
      <c r="OD178" s="160"/>
      <c r="OE178" s="160"/>
      <c r="OF178" s="160"/>
      <c r="OG178" s="160"/>
      <c r="OH178" s="160"/>
      <c r="OI178" s="160"/>
      <c r="OJ178" s="160"/>
      <c r="OK178" s="160"/>
      <c r="OL178" s="160"/>
      <c r="OM178" s="160"/>
      <c r="ON178" s="160"/>
      <c r="OO178" s="160"/>
      <c r="OP178" s="160"/>
      <c r="OQ178" s="160"/>
      <c r="OR178" s="160"/>
      <c r="OS178" s="160"/>
      <c r="OT178" s="160"/>
      <c r="OU178" s="160"/>
      <c r="OV178" s="160"/>
      <c r="OW178" s="160"/>
      <c r="OX178" s="160"/>
      <c r="OY178" s="160"/>
      <c r="OZ178" s="160"/>
      <c r="PA178" s="160"/>
      <c r="PB178" s="160"/>
      <c r="PC178" s="160"/>
      <c r="PD178" s="160"/>
      <c r="PE178" s="160"/>
      <c r="PF178" s="160"/>
      <c r="PG178" s="160"/>
      <c r="PH178" s="160"/>
      <c r="PI178" s="160"/>
      <c r="PJ178" s="160"/>
      <c r="PK178" s="160"/>
      <c r="PL178" s="160"/>
      <c r="PM178" s="160"/>
      <c r="PN178" s="160"/>
      <c r="PO178" s="160"/>
      <c r="PP178" s="160"/>
      <c r="PQ178" s="160"/>
      <c r="PR178" s="160"/>
      <c r="PS178" s="160"/>
      <c r="PT178" s="160"/>
      <c r="PU178" s="160"/>
      <c r="PV178" s="160"/>
      <c r="PW178" s="160"/>
      <c r="PX178" s="160"/>
      <c r="PY178" s="160"/>
      <c r="PZ178" s="160"/>
      <c r="QA178" s="160"/>
      <c r="QB178" s="160"/>
      <c r="QC178" s="160"/>
      <c r="QD178" s="160"/>
      <c r="QE178" s="160"/>
      <c r="QF178" s="160"/>
      <c r="QG178" s="160"/>
      <c r="QH178" s="160"/>
      <c r="QI178" s="160"/>
      <c r="QJ178" s="160"/>
      <c r="QK178" s="160"/>
      <c r="QL178" s="160"/>
      <c r="QM178" s="160"/>
      <c r="QN178" s="160"/>
      <c r="QO178" s="160"/>
      <c r="QP178" s="160"/>
      <c r="QQ178" s="160"/>
      <c r="QR178" s="160"/>
      <c r="QS178" s="160"/>
      <c r="QT178" s="160"/>
      <c r="QU178" s="160"/>
      <c r="QV178" s="160"/>
      <c r="QW178" s="160"/>
      <c r="QX178" s="160"/>
      <c r="QY178" s="160"/>
      <c r="QZ178" s="160"/>
      <c r="RA178" s="160"/>
      <c r="RB178" s="160"/>
      <c r="RC178" s="160"/>
      <c r="RD178" s="160"/>
      <c r="RE178" s="160"/>
      <c r="RF178" s="160"/>
      <c r="RG178" s="160"/>
      <c r="RH178" s="160"/>
      <c r="RI178" s="160"/>
      <c r="RJ178" s="160"/>
      <c r="RK178" s="160"/>
      <c r="RL178" s="160"/>
      <c r="RM178" s="160"/>
      <c r="RN178" s="160"/>
      <c r="RO178" s="160"/>
      <c r="RP178" s="160"/>
      <c r="RQ178" s="160"/>
      <c r="RR178" s="160"/>
      <c r="RS178" s="160"/>
      <c r="RT178" s="160"/>
      <c r="RU178" s="160"/>
      <c r="RV178" s="160"/>
      <c r="RW178" s="160"/>
      <c r="RX178" s="160"/>
      <c r="RY178" s="160"/>
      <c r="RZ178" s="160"/>
      <c r="SA178" s="160"/>
      <c r="SB178" s="160"/>
      <c r="SC178" s="160"/>
      <c r="SD178" s="160"/>
      <c r="SE178" s="160"/>
      <c r="SF178" s="160"/>
      <c r="SG178" s="160"/>
      <c r="SH178" s="160"/>
      <c r="SI178" s="160"/>
      <c r="SJ178" s="160"/>
      <c r="SK178" s="160"/>
      <c r="SL178" s="160"/>
      <c r="SM178" s="160"/>
      <c r="SN178" s="160"/>
      <c r="SO178" s="160"/>
      <c r="SP178" s="160"/>
      <c r="SQ178" s="160"/>
      <c r="SR178" s="160"/>
      <c r="SS178" s="160"/>
      <c r="ST178" s="160"/>
      <c r="SU178" s="160"/>
      <c r="SV178" s="160"/>
      <c r="SW178" s="160"/>
      <c r="SX178" s="160"/>
      <c r="SY178" s="160"/>
      <c r="SZ178" s="160"/>
      <c r="TA178" s="160"/>
      <c r="TB178" s="160"/>
      <c r="TC178" s="160"/>
      <c r="TD178" s="160"/>
      <c r="TE178" s="160"/>
      <c r="TF178" s="160"/>
    </row>
    <row r="179" spans="1:526">
      <c r="A179" s="160"/>
      <c r="B179" s="160"/>
      <c r="C179" s="160"/>
      <c r="D179" s="160"/>
      <c r="E179" s="160"/>
      <c r="F179" s="160"/>
      <c r="G179" s="160"/>
      <c r="H179" s="160"/>
      <c r="I179" s="160"/>
      <c r="J179" s="160"/>
      <c r="K179" s="160"/>
      <c r="L179" s="160"/>
      <c r="M179" s="160"/>
      <c r="N179" s="160"/>
      <c r="O179" s="160"/>
      <c r="P179" s="160"/>
      <c r="Q179" s="160"/>
      <c r="R179" s="160"/>
      <c r="S179" s="160"/>
      <c r="T179" s="160"/>
      <c r="U179" s="160"/>
      <c r="V179" s="160"/>
      <c r="W179" s="160"/>
      <c r="X179" s="160"/>
      <c r="Y179" s="160"/>
      <c r="Z179" s="160"/>
      <c r="AA179" s="160"/>
      <c r="AB179" s="160"/>
      <c r="AC179" s="160"/>
      <c r="AD179" s="160"/>
      <c r="AE179" s="160"/>
      <c r="AF179" s="160"/>
      <c r="AG179" s="160"/>
      <c r="AH179" s="160"/>
      <c r="AI179" s="160"/>
      <c r="AJ179" s="160"/>
      <c r="AK179" s="160"/>
      <c r="AL179" s="160"/>
      <c r="AM179" s="160"/>
      <c r="AN179" s="160"/>
      <c r="AO179" s="160"/>
      <c r="AP179" s="160"/>
      <c r="AQ179" s="160"/>
      <c r="AR179" s="160"/>
      <c r="AS179" s="160"/>
      <c r="AT179" s="160"/>
      <c r="AU179" s="160"/>
      <c r="AV179" s="160"/>
      <c r="AW179" s="160"/>
      <c r="AX179" s="160"/>
      <c r="AY179" s="160"/>
      <c r="AZ179" s="160"/>
      <c r="BA179" s="160"/>
      <c r="BB179" s="160"/>
      <c r="BC179" s="160"/>
      <c r="BD179" s="160"/>
      <c r="BE179" s="160"/>
      <c r="BF179" s="160"/>
      <c r="BG179" s="160"/>
      <c r="BH179" s="160"/>
      <c r="BI179" s="160"/>
      <c r="BJ179" s="160"/>
      <c r="BK179" s="160"/>
      <c r="BL179" s="160"/>
      <c r="BM179" s="160"/>
      <c r="BN179" s="160"/>
      <c r="BO179" s="160"/>
      <c r="BP179" s="160"/>
      <c r="BQ179" s="160"/>
      <c r="BR179" s="160"/>
      <c r="BS179" s="160"/>
      <c r="BT179" s="160"/>
      <c r="BU179" s="160"/>
      <c r="BV179" s="160"/>
      <c r="BW179" s="160"/>
      <c r="BX179" s="160"/>
      <c r="BY179" s="160"/>
      <c r="BZ179" s="160"/>
      <c r="CA179" s="160"/>
      <c r="CB179" s="160"/>
      <c r="CC179" s="160"/>
      <c r="CD179" s="160"/>
      <c r="CE179" s="160"/>
      <c r="CF179" s="160"/>
      <c r="CG179" s="160"/>
      <c r="CH179" s="160"/>
      <c r="CI179" s="160"/>
      <c r="CJ179" s="160"/>
      <c r="CK179" s="160"/>
      <c r="CL179" s="160"/>
      <c r="CM179" s="160"/>
      <c r="CN179" s="160"/>
      <c r="CO179" s="160"/>
      <c r="CP179" s="160"/>
      <c r="CQ179" s="160"/>
      <c r="CR179" s="160"/>
      <c r="CS179" s="160"/>
      <c r="CT179" s="160"/>
      <c r="CU179" s="160"/>
      <c r="CV179" s="160"/>
      <c r="CW179" s="160"/>
      <c r="CX179" s="160"/>
      <c r="CY179" s="160"/>
      <c r="CZ179" s="160"/>
      <c r="DA179" s="160"/>
      <c r="DB179" s="160"/>
      <c r="DC179" s="160"/>
      <c r="DD179" s="160"/>
      <c r="DE179" s="160"/>
      <c r="DF179" s="160"/>
      <c r="DG179" s="160"/>
      <c r="DH179" s="160"/>
      <c r="DI179" s="160"/>
      <c r="DJ179" s="160"/>
      <c r="DK179" s="160"/>
      <c r="DL179" s="160"/>
      <c r="DM179" s="160"/>
      <c r="DN179" s="160"/>
      <c r="DO179" s="160"/>
      <c r="DP179" s="160"/>
      <c r="DQ179" s="160"/>
      <c r="DR179" s="160"/>
      <c r="DS179" s="160"/>
      <c r="DT179" s="160"/>
      <c r="DU179" s="160"/>
      <c r="DV179" s="160"/>
      <c r="DW179" s="160"/>
      <c r="DX179" s="160"/>
      <c r="DY179" s="160"/>
      <c r="DZ179" s="160"/>
      <c r="EA179" s="160"/>
      <c r="EB179" s="160"/>
      <c r="EC179" s="160"/>
      <c r="ED179" s="160"/>
      <c r="EE179" s="160"/>
      <c r="EF179" s="160"/>
      <c r="EG179" s="160"/>
      <c r="EH179" s="160"/>
      <c r="EI179" s="160"/>
      <c r="EJ179" s="160"/>
      <c r="EK179" s="160"/>
      <c r="EL179" s="160"/>
      <c r="EM179" s="160"/>
      <c r="EN179" s="160"/>
      <c r="EO179" s="160"/>
      <c r="EP179" s="160"/>
      <c r="EQ179" s="160"/>
      <c r="ER179" s="160"/>
      <c r="ES179" s="160"/>
      <c r="ET179" s="160"/>
      <c r="EU179" s="160"/>
      <c r="EV179" s="160"/>
      <c r="EW179" s="160"/>
      <c r="EX179" s="160"/>
      <c r="EY179" s="160"/>
      <c r="EZ179" s="160"/>
      <c r="FA179" s="160"/>
      <c r="FB179" s="160"/>
      <c r="FC179" s="160"/>
      <c r="FD179" s="160"/>
      <c r="FE179" s="160"/>
      <c r="FF179" s="160"/>
      <c r="FG179" s="160"/>
      <c r="FH179" s="160"/>
      <c r="FI179" s="160"/>
      <c r="FJ179" s="160"/>
      <c r="FK179" s="160"/>
      <c r="FL179" s="160"/>
      <c r="FM179" s="160"/>
      <c r="FN179" s="160"/>
      <c r="FO179" s="160"/>
      <c r="FP179" s="160"/>
      <c r="FQ179" s="160"/>
      <c r="FR179" s="160"/>
      <c r="FS179" s="160"/>
      <c r="FT179" s="160"/>
      <c r="FU179" s="160"/>
      <c r="FV179" s="160"/>
      <c r="FW179" s="160"/>
      <c r="FX179" s="160"/>
      <c r="FY179" s="160"/>
      <c r="FZ179" s="160"/>
      <c r="GA179" s="160"/>
      <c r="GB179" s="160"/>
      <c r="GC179" s="160"/>
      <c r="GD179" s="160"/>
      <c r="GE179" s="160"/>
      <c r="GF179" s="160"/>
      <c r="GG179" s="160"/>
      <c r="GH179" s="160"/>
      <c r="GI179" s="160"/>
      <c r="GJ179" s="160"/>
      <c r="GK179" s="160"/>
      <c r="GL179" s="160"/>
      <c r="GM179" s="160"/>
      <c r="GN179" s="160"/>
      <c r="GO179" s="160"/>
      <c r="GP179" s="160"/>
      <c r="GQ179" s="160"/>
      <c r="GR179" s="160"/>
      <c r="GS179" s="160"/>
      <c r="GT179" s="160"/>
      <c r="GU179" s="160"/>
      <c r="GV179" s="160"/>
      <c r="GW179" s="160"/>
      <c r="GX179" s="160"/>
      <c r="GY179" s="160"/>
      <c r="GZ179" s="160"/>
      <c r="HA179" s="160"/>
      <c r="HB179" s="160"/>
      <c r="HC179" s="160"/>
      <c r="HD179" s="160"/>
      <c r="HE179" s="160"/>
      <c r="HF179" s="160"/>
      <c r="HG179" s="160"/>
      <c r="HH179" s="160"/>
      <c r="HI179" s="160"/>
      <c r="HJ179" s="160"/>
      <c r="HK179" s="160"/>
      <c r="HL179" s="160"/>
      <c r="HM179" s="160"/>
      <c r="HN179" s="160"/>
      <c r="HO179" s="160"/>
      <c r="HP179" s="160"/>
      <c r="HQ179" s="160"/>
      <c r="HR179" s="160"/>
      <c r="HS179" s="160"/>
      <c r="HT179" s="160"/>
      <c r="HU179" s="160"/>
      <c r="HV179" s="160"/>
      <c r="HW179" s="160"/>
      <c r="HX179" s="160"/>
      <c r="HY179" s="160"/>
      <c r="HZ179" s="160"/>
      <c r="IA179" s="160"/>
      <c r="IB179" s="160"/>
      <c r="IC179" s="160"/>
      <c r="ID179" s="160"/>
      <c r="IE179" s="160"/>
      <c r="IF179" s="160"/>
      <c r="IG179" s="160"/>
      <c r="IH179" s="160"/>
      <c r="II179" s="160"/>
      <c r="IJ179" s="160"/>
      <c r="IK179" s="160"/>
      <c r="IL179" s="160"/>
      <c r="IM179" s="160"/>
      <c r="IN179" s="160"/>
      <c r="IO179" s="160"/>
      <c r="IP179" s="160"/>
      <c r="IQ179" s="160"/>
      <c r="IR179" s="160"/>
      <c r="IS179" s="160"/>
      <c r="IT179" s="160"/>
      <c r="IU179" s="160"/>
      <c r="IV179" s="160"/>
      <c r="IW179" s="160"/>
      <c r="IX179" s="160"/>
      <c r="IY179" s="160"/>
      <c r="IZ179" s="160"/>
      <c r="JA179" s="160"/>
      <c r="JB179" s="160"/>
      <c r="JC179" s="160"/>
      <c r="JD179" s="160"/>
      <c r="JE179" s="160"/>
      <c r="JF179" s="160"/>
      <c r="JG179" s="160"/>
      <c r="JH179" s="160"/>
      <c r="JI179" s="160"/>
      <c r="JJ179" s="160"/>
      <c r="JK179" s="160"/>
      <c r="JL179" s="160"/>
      <c r="JM179" s="160"/>
      <c r="JN179" s="160"/>
      <c r="JO179" s="160"/>
      <c r="JP179" s="160"/>
      <c r="JQ179" s="160"/>
      <c r="JR179" s="160"/>
      <c r="JS179" s="160"/>
      <c r="JT179" s="160"/>
      <c r="JU179" s="160"/>
      <c r="JV179" s="160"/>
      <c r="JW179" s="160"/>
      <c r="JX179" s="160"/>
      <c r="JY179" s="160"/>
      <c r="JZ179" s="160"/>
      <c r="KA179" s="160"/>
      <c r="KB179" s="160"/>
      <c r="KC179" s="160"/>
      <c r="KD179" s="160"/>
      <c r="KE179" s="160"/>
      <c r="KF179" s="160"/>
      <c r="KG179" s="160"/>
      <c r="KH179" s="160"/>
      <c r="KI179" s="160"/>
      <c r="KJ179" s="160"/>
      <c r="KK179" s="160"/>
      <c r="KL179" s="160"/>
      <c r="KM179" s="160"/>
      <c r="KN179" s="160"/>
      <c r="KO179" s="160"/>
      <c r="KP179" s="160"/>
      <c r="KQ179" s="160"/>
      <c r="KR179" s="160"/>
      <c r="KS179" s="160"/>
      <c r="KT179" s="160"/>
      <c r="KU179" s="160"/>
      <c r="KV179" s="160"/>
      <c r="KW179" s="160"/>
      <c r="KX179" s="160"/>
      <c r="KY179" s="160"/>
      <c r="KZ179" s="160"/>
      <c r="LA179" s="160"/>
      <c r="LB179" s="160"/>
      <c r="LC179" s="160"/>
      <c r="LD179" s="160"/>
      <c r="LE179" s="160"/>
      <c r="LF179" s="160"/>
      <c r="LG179" s="160"/>
      <c r="LH179" s="160"/>
      <c r="LI179" s="160"/>
      <c r="LJ179" s="160"/>
      <c r="LK179" s="160"/>
      <c r="LL179" s="160"/>
      <c r="LM179" s="160"/>
      <c r="LN179" s="160"/>
      <c r="LO179" s="160"/>
      <c r="LP179" s="160"/>
      <c r="LQ179" s="160"/>
      <c r="LR179" s="160"/>
      <c r="LS179" s="160"/>
      <c r="LT179" s="160"/>
      <c r="LU179" s="160"/>
      <c r="LV179" s="160"/>
      <c r="LW179" s="160"/>
      <c r="LX179" s="160"/>
      <c r="LY179" s="160"/>
      <c r="LZ179" s="160"/>
      <c r="MA179" s="160"/>
      <c r="MB179" s="160"/>
      <c r="MC179" s="160"/>
      <c r="MD179" s="160"/>
      <c r="ME179" s="160"/>
      <c r="MF179" s="160"/>
      <c r="MG179" s="160"/>
      <c r="MH179" s="160"/>
      <c r="MI179" s="160"/>
      <c r="MJ179" s="160"/>
      <c r="MK179" s="160"/>
      <c r="ML179" s="160"/>
      <c r="MM179" s="160"/>
      <c r="MN179" s="160"/>
      <c r="MO179" s="160"/>
      <c r="MP179" s="160"/>
      <c r="MQ179" s="160"/>
      <c r="MR179" s="160"/>
      <c r="MS179" s="160"/>
      <c r="MT179" s="160"/>
      <c r="MU179" s="160"/>
      <c r="MV179" s="160"/>
      <c r="MW179" s="160"/>
      <c r="MX179" s="160"/>
      <c r="MY179" s="160"/>
      <c r="MZ179" s="160"/>
      <c r="NA179" s="160"/>
      <c r="NB179" s="160"/>
      <c r="NC179" s="160"/>
      <c r="ND179" s="160"/>
      <c r="NE179" s="160"/>
      <c r="NF179" s="160"/>
      <c r="NG179" s="160"/>
      <c r="NH179" s="160"/>
      <c r="NI179" s="160"/>
      <c r="NJ179" s="160"/>
      <c r="NK179" s="160"/>
      <c r="NL179" s="160"/>
      <c r="NM179" s="160"/>
      <c r="NN179" s="160"/>
      <c r="NO179" s="160"/>
      <c r="NP179" s="160"/>
      <c r="NQ179" s="160"/>
      <c r="NR179" s="160"/>
      <c r="NS179" s="160"/>
      <c r="NT179" s="160"/>
      <c r="NU179" s="160"/>
      <c r="NV179" s="160"/>
      <c r="NW179" s="160"/>
      <c r="NX179" s="160"/>
      <c r="NY179" s="160"/>
      <c r="NZ179" s="160"/>
      <c r="OA179" s="160"/>
      <c r="OB179" s="160"/>
      <c r="OC179" s="160"/>
      <c r="OD179" s="160"/>
      <c r="OE179" s="160"/>
      <c r="OF179" s="160"/>
      <c r="OG179" s="160"/>
      <c r="OH179" s="160"/>
      <c r="OI179" s="160"/>
      <c r="OJ179" s="160"/>
      <c r="OK179" s="160"/>
      <c r="OL179" s="160"/>
      <c r="OM179" s="160"/>
      <c r="ON179" s="160"/>
      <c r="OO179" s="160"/>
      <c r="OP179" s="160"/>
      <c r="OQ179" s="160"/>
      <c r="OR179" s="160"/>
      <c r="OS179" s="160"/>
      <c r="OT179" s="160"/>
      <c r="OU179" s="160"/>
      <c r="OV179" s="160"/>
      <c r="OW179" s="160"/>
      <c r="OX179" s="160"/>
      <c r="OY179" s="160"/>
      <c r="OZ179" s="160"/>
      <c r="PA179" s="160"/>
      <c r="PB179" s="160"/>
      <c r="PC179" s="160"/>
      <c r="PD179" s="160"/>
      <c r="PE179" s="160"/>
      <c r="PF179" s="160"/>
      <c r="PG179" s="160"/>
      <c r="PH179" s="160"/>
      <c r="PI179" s="160"/>
      <c r="PJ179" s="160"/>
      <c r="PK179" s="160"/>
      <c r="PL179" s="160"/>
      <c r="PM179" s="160"/>
      <c r="PN179" s="160"/>
      <c r="PO179" s="160"/>
      <c r="PP179" s="160"/>
      <c r="PQ179" s="160"/>
      <c r="PR179" s="160"/>
      <c r="PS179" s="160"/>
      <c r="PT179" s="160"/>
      <c r="PU179" s="160"/>
      <c r="PV179" s="160"/>
      <c r="PW179" s="160"/>
      <c r="PX179" s="160"/>
      <c r="PY179" s="160"/>
      <c r="PZ179" s="160"/>
      <c r="QA179" s="160"/>
      <c r="QB179" s="160"/>
      <c r="QC179" s="160"/>
      <c r="QD179" s="160"/>
      <c r="QE179" s="160"/>
      <c r="QF179" s="160"/>
      <c r="QG179" s="160"/>
      <c r="QH179" s="160"/>
      <c r="QI179" s="160"/>
      <c r="QJ179" s="160"/>
      <c r="QK179" s="160"/>
      <c r="QL179" s="160"/>
      <c r="QM179" s="160"/>
      <c r="QN179" s="160"/>
      <c r="QO179" s="160"/>
      <c r="QP179" s="160"/>
      <c r="QQ179" s="160"/>
      <c r="QR179" s="160"/>
      <c r="QS179" s="160"/>
      <c r="QT179" s="160"/>
      <c r="QU179" s="160"/>
      <c r="QV179" s="160"/>
      <c r="QW179" s="160"/>
      <c r="QX179" s="160"/>
      <c r="QY179" s="160"/>
      <c r="QZ179" s="160"/>
      <c r="RA179" s="160"/>
      <c r="RB179" s="160"/>
      <c r="RC179" s="160"/>
      <c r="RD179" s="160"/>
      <c r="RE179" s="160"/>
      <c r="RF179" s="160"/>
      <c r="RG179" s="160"/>
      <c r="RH179" s="160"/>
      <c r="RI179" s="160"/>
      <c r="RJ179" s="160"/>
      <c r="RK179" s="160"/>
      <c r="RL179" s="160"/>
      <c r="RM179" s="160"/>
      <c r="RN179" s="160"/>
      <c r="RO179" s="160"/>
      <c r="RP179" s="160"/>
      <c r="RQ179" s="160"/>
      <c r="RR179" s="160"/>
      <c r="RS179" s="160"/>
      <c r="RT179" s="160"/>
      <c r="RU179" s="160"/>
      <c r="RV179" s="160"/>
      <c r="RW179" s="160"/>
      <c r="RX179" s="160"/>
      <c r="RY179" s="160"/>
      <c r="RZ179" s="160"/>
      <c r="SA179" s="160"/>
      <c r="SB179" s="160"/>
      <c r="SC179" s="160"/>
      <c r="SD179" s="160"/>
      <c r="SE179" s="160"/>
      <c r="SF179" s="160"/>
      <c r="SG179" s="160"/>
      <c r="SH179" s="160"/>
      <c r="SI179" s="160"/>
      <c r="SJ179" s="160"/>
      <c r="SK179" s="160"/>
      <c r="SL179" s="160"/>
      <c r="SM179" s="160"/>
      <c r="SN179" s="160"/>
      <c r="SO179" s="160"/>
      <c r="SP179" s="160"/>
      <c r="SQ179" s="160"/>
      <c r="SR179" s="160"/>
      <c r="SS179" s="160"/>
      <c r="ST179" s="160"/>
      <c r="SU179" s="160"/>
      <c r="SV179" s="160"/>
      <c r="SW179" s="160"/>
      <c r="SX179" s="160"/>
      <c r="SY179" s="160"/>
      <c r="SZ179" s="160"/>
      <c r="TA179" s="160"/>
      <c r="TB179" s="160"/>
      <c r="TC179" s="160"/>
      <c r="TD179" s="160"/>
      <c r="TE179" s="160"/>
      <c r="TF179" s="160"/>
    </row>
    <row r="180" spans="1:526">
      <c r="A180" s="160"/>
      <c r="B180" s="160"/>
      <c r="C180" s="160"/>
      <c r="D180" s="160"/>
      <c r="E180" s="160"/>
      <c r="F180" s="160"/>
      <c r="G180" s="160"/>
      <c r="H180" s="160"/>
      <c r="I180" s="160"/>
      <c r="J180" s="160"/>
      <c r="K180" s="160"/>
      <c r="L180" s="160"/>
      <c r="M180" s="160"/>
      <c r="N180" s="160"/>
      <c r="O180" s="160"/>
      <c r="P180" s="160"/>
      <c r="Q180" s="160"/>
      <c r="R180" s="160"/>
      <c r="S180" s="160"/>
      <c r="T180" s="160"/>
      <c r="U180" s="160"/>
      <c r="V180" s="160"/>
      <c r="W180" s="160"/>
      <c r="X180" s="160"/>
      <c r="Y180" s="160"/>
      <c r="Z180" s="160"/>
      <c r="AA180" s="160"/>
      <c r="AB180" s="160"/>
      <c r="AC180" s="160"/>
      <c r="AD180" s="160"/>
      <c r="AE180" s="160"/>
      <c r="AF180" s="160"/>
      <c r="AG180" s="160"/>
      <c r="AH180" s="160"/>
      <c r="AI180" s="160"/>
      <c r="AJ180" s="160"/>
      <c r="AK180" s="160"/>
      <c r="AL180" s="160"/>
      <c r="AM180" s="160"/>
      <c r="AN180" s="160"/>
      <c r="AO180" s="160"/>
      <c r="AP180" s="160"/>
      <c r="AQ180" s="160"/>
      <c r="AR180" s="160"/>
      <c r="AS180" s="160"/>
      <c r="AT180" s="160"/>
      <c r="AU180" s="160"/>
      <c r="AV180" s="160"/>
      <c r="AW180" s="160"/>
      <c r="AX180" s="160"/>
      <c r="AY180" s="160"/>
      <c r="AZ180" s="160"/>
      <c r="BA180" s="160"/>
      <c r="BB180" s="160"/>
      <c r="BC180" s="160"/>
      <c r="BD180" s="160"/>
      <c r="BE180" s="160"/>
      <c r="BF180" s="160"/>
      <c r="BG180" s="160"/>
      <c r="BH180" s="160"/>
      <c r="BI180" s="160"/>
      <c r="BJ180" s="160"/>
      <c r="BK180" s="160"/>
      <c r="BL180" s="160"/>
      <c r="BM180" s="160"/>
      <c r="BN180" s="160"/>
      <c r="BO180" s="160"/>
      <c r="BP180" s="160"/>
      <c r="BQ180" s="160"/>
      <c r="BR180" s="160"/>
      <c r="BS180" s="160"/>
      <c r="BT180" s="160"/>
      <c r="BU180" s="160"/>
      <c r="BV180" s="160"/>
      <c r="BW180" s="160"/>
      <c r="BX180" s="160"/>
      <c r="BY180" s="160"/>
      <c r="BZ180" s="160"/>
      <c r="CA180" s="160"/>
      <c r="CB180" s="160"/>
      <c r="CC180" s="160"/>
      <c r="CD180" s="160"/>
      <c r="CE180" s="160"/>
      <c r="CF180" s="160"/>
      <c r="CG180" s="160"/>
      <c r="CH180" s="160"/>
      <c r="CI180" s="160"/>
      <c r="CJ180" s="160"/>
      <c r="CK180" s="160"/>
      <c r="CL180" s="160"/>
      <c r="CM180" s="160"/>
      <c r="CN180" s="160"/>
      <c r="CO180" s="160"/>
      <c r="CP180" s="160"/>
      <c r="CQ180" s="160"/>
      <c r="CR180" s="160"/>
      <c r="CS180" s="160"/>
      <c r="CT180" s="160"/>
      <c r="CU180" s="160"/>
      <c r="CV180" s="160"/>
      <c r="CW180" s="160"/>
      <c r="CX180" s="160"/>
      <c r="CY180" s="160"/>
      <c r="CZ180" s="160"/>
      <c r="DA180" s="160"/>
      <c r="DB180" s="160"/>
      <c r="DC180" s="160"/>
      <c r="DD180" s="160"/>
      <c r="DE180" s="160"/>
      <c r="DF180" s="160"/>
      <c r="DG180" s="160"/>
      <c r="DH180" s="160"/>
      <c r="DI180" s="160"/>
      <c r="DJ180" s="160"/>
      <c r="DK180" s="160"/>
      <c r="DL180" s="160"/>
      <c r="DM180" s="160"/>
      <c r="DN180" s="160"/>
      <c r="DO180" s="160"/>
      <c r="DP180" s="160"/>
      <c r="DQ180" s="160"/>
      <c r="DR180" s="160"/>
      <c r="DS180" s="160"/>
      <c r="DT180" s="160"/>
      <c r="DU180" s="160"/>
      <c r="DV180" s="160"/>
      <c r="DW180" s="160"/>
      <c r="DX180" s="160"/>
      <c r="DY180" s="160"/>
      <c r="DZ180" s="160"/>
      <c r="EA180" s="160"/>
      <c r="EB180" s="160"/>
      <c r="EC180" s="160"/>
      <c r="ED180" s="160"/>
      <c r="EE180" s="160"/>
      <c r="EF180" s="160"/>
      <c r="EG180" s="160"/>
      <c r="EH180" s="160"/>
      <c r="EI180" s="160"/>
      <c r="EJ180" s="160"/>
      <c r="EK180" s="160"/>
      <c r="EL180" s="160"/>
      <c r="EM180" s="160"/>
      <c r="EN180" s="160"/>
      <c r="EO180" s="160"/>
      <c r="EP180" s="160"/>
      <c r="EQ180" s="160"/>
      <c r="ER180" s="160"/>
      <c r="ES180" s="160"/>
      <c r="ET180" s="160"/>
      <c r="EU180" s="160"/>
      <c r="EV180" s="160"/>
      <c r="EW180" s="160"/>
      <c r="EX180" s="160"/>
      <c r="EY180" s="160"/>
      <c r="EZ180" s="160"/>
      <c r="FA180" s="160"/>
      <c r="FB180" s="160"/>
      <c r="FC180" s="160"/>
      <c r="FD180" s="160"/>
      <c r="FE180" s="160"/>
      <c r="FF180" s="160"/>
      <c r="FG180" s="160"/>
      <c r="FH180" s="160"/>
      <c r="FI180" s="160"/>
      <c r="FJ180" s="160"/>
      <c r="FK180" s="160"/>
      <c r="FL180" s="160"/>
      <c r="FM180" s="160"/>
      <c r="FN180" s="160"/>
      <c r="FO180" s="160"/>
      <c r="FP180" s="160"/>
      <c r="FQ180" s="160"/>
      <c r="FR180" s="160"/>
      <c r="FS180" s="160"/>
      <c r="FT180" s="160"/>
      <c r="FU180" s="160"/>
      <c r="FV180" s="160"/>
      <c r="FW180" s="160"/>
      <c r="FX180" s="160"/>
      <c r="FY180" s="160"/>
      <c r="FZ180" s="160"/>
      <c r="GA180" s="160"/>
      <c r="GB180" s="160"/>
      <c r="GC180" s="160"/>
      <c r="GD180" s="160"/>
      <c r="GE180" s="160"/>
      <c r="GF180" s="160"/>
      <c r="GG180" s="160"/>
      <c r="GH180" s="160"/>
      <c r="GI180" s="160"/>
      <c r="GJ180" s="160"/>
      <c r="GK180" s="160"/>
      <c r="GL180" s="160"/>
      <c r="GM180" s="160"/>
      <c r="GN180" s="160"/>
      <c r="GO180" s="160"/>
      <c r="GP180" s="160"/>
      <c r="GQ180" s="160"/>
      <c r="GR180" s="160"/>
      <c r="GS180" s="160"/>
      <c r="GT180" s="160"/>
      <c r="GU180" s="160"/>
      <c r="GV180" s="160"/>
      <c r="GW180" s="160"/>
      <c r="GX180" s="160"/>
      <c r="GY180" s="160"/>
      <c r="GZ180" s="160"/>
      <c r="HA180" s="160"/>
      <c r="HB180" s="160"/>
      <c r="HC180" s="160"/>
      <c r="HD180" s="160"/>
      <c r="HE180" s="160"/>
      <c r="HF180" s="160"/>
      <c r="HG180" s="160"/>
      <c r="HH180" s="160"/>
      <c r="HI180" s="160"/>
      <c r="HJ180" s="160"/>
      <c r="HK180" s="160"/>
      <c r="HL180" s="160"/>
      <c r="HM180" s="160"/>
      <c r="HN180" s="160"/>
      <c r="HO180" s="160"/>
      <c r="HP180" s="160"/>
      <c r="HQ180" s="160"/>
      <c r="HR180" s="160"/>
      <c r="HS180" s="160"/>
      <c r="HT180" s="160"/>
      <c r="HU180" s="160"/>
      <c r="HV180" s="160"/>
      <c r="HW180" s="160"/>
      <c r="HX180" s="160"/>
      <c r="HY180" s="160"/>
      <c r="HZ180" s="160"/>
      <c r="IA180" s="160"/>
      <c r="IB180" s="160"/>
      <c r="IC180" s="160"/>
      <c r="ID180" s="160"/>
      <c r="IE180" s="160"/>
      <c r="IF180" s="160"/>
      <c r="IG180" s="160"/>
      <c r="IH180" s="160"/>
      <c r="II180" s="160"/>
      <c r="IJ180" s="160"/>
      <c r="IK180" s="160"/>
      <c r="IL180" s="160"/>
      <c r="IM180" s="160"/>
      <c r="IN180" s="160"/>
      <c r="IO180" s="160"/>
      <c r="IP180" s="160"/>
      <c r="IQ180" s="160"/>
      <c r="IR180" s="160"/>
      <c r="IS180" s="160"/>
      <c r="IT180" s="160"/>
      <c r="IU180" s="160"/>
      <c r="IV180" s="160"/>
      <c r="IW180" s="160"/>
      <c r="IX180" s="160"/>
      <c r="IY180" s="160"/>
      <c r="IZ180" s="160"/>
      <c r="JA180" s="160"/>
      <c r="JB180" s="160"/>
      <c r="JC180" s="160"/>
      <c r="JD180" s="160"/>
      <c r="JE180" s="160"/>
      <c r="JF180" s="160"/>
      <c r="JG180" s="160"/>
      <c r="JH180" s="160"/>
      <c r="JI180" s="160"/>
      <c r="JJ180" s="160"/>
      <c r="JK180" s="160"/>
      <c r="JL180" s="160"/>
      <c r="JM180" s="160"/>
      <c r="JN180" s="160"/>
      <c r="JO180" s="160"/>
      <c r="JP180" s="160"/>
      <c r="JQ180" s="160"/>
      <c r="JR180" s="160"/>
      <c r="JS180" s="160"/>
      <c r="JT180" s="160"/>
      <c r="JU180" s="160"/>
      <c r="JV180" s="160"/>
      <c r="JW180" s="160"/>
      <c r="JX180" s="160"/>
      <c r="JY180" s="160"/>
      <c r="JZ180" s="160"/>
      <c r="KA180" s="160"/>
      <c r="KB180" s="160"/>
      <c r="KC180" s="160"/>
      <c r="KD180" s="160"/>
      <c r="KE180" s="160"/>
      <c r="KF180" s="160"/>
      <c r="KG180" s="160"/>
      <c r="KH180" s="160"/>
      <c r="KI180" s="160"/>
      <c r="KJ180" s="160"/>
      <c r="KK180" s="160"/>
      <c r="KL180" s="160"/>
      <c r="KM180" s="160"/>
      <c r="KN180" s="160"/>
      <c r="KO180" s="160"/>
      <c r="KP180" s="160"/>
      <c r="KQ180" s="160"/>
      <c r="KR180" s="160"/>
      <c r="KS180" s="160"/>
      <c r="KT180" s="160"/>
      <c r="KU180" s="160"/>
      <c r="KV180" s="160"/>
      <c r="KW180" s="160"/>
      <c r="KX180" s="160"/>
      <c r="KY180" s="160"/>
      <c r="KZ180" s="160"/>
      <c r="LA180" s="160"/>
      <c r="LB180" s="160"/>
      <c r="LC180" s="160"/>
      <c r="LD180" s="160"/>
      <c r="LE180" s="160"/>
      <c r="LF180" s="160"/>
      <c r="LG180" s="160"/>
      <c r="LH180" s="160"/>
      <c r="LI180" s="160"/>
      <c r="LJ180" s="160"/>
      <c r="LK180" s="160"/>
      <c r="LL180" s="160"/>
      <c r="LM180" s="160"/>
      <c r="LN180" s="160"/>
      <c r="LO180" s="160"/>
      <c r="LP180" s="160"/>
      <c r="LQ180" s="160"/>
      <c r="LR180" s="160"/>
      <c r="LS180" s="160"/>
      <c r="LT180" s="160"/>
      <c r="LU180" s="160"/>
      <c r="LV180" s="160"/>
      <c r="LW180" s="160"/>
      <c r="LX180" s="160"/>
      <c r="LY180" s="160"/>
      <c r="LZ180" s="160"/>
      <c r="MA180" s="160"/>
      <c r="MB180" s="160"/>
      <c r="MC180" s="160"/>
      <c r="MD180" s="160"/>
      <c r="ME180" s="160"/>
      <c r="MF180" s="160"/>
      <c r="MG180" s="160"/>
      <c r="MH180" s="160"/>
      <c r="MI180" s="160"/>
      <c r="MJ180" s="160"/>
      <c r="MK180" s="160"/>
      <c r="ML180" s="160"/>
      <c r="MM180" s="160"/>
      <c r="MN180" s="160"/>
      <c r="MO180" s="160"/>
      <c r="MP180" s="160"/>
      <c r="MQ180" s="160"/>
      <c r="MR180" s="160"/>
      <c r="MS180" s="160"/>
      <c r="MT180" s="160"/>
      <c r="MU180" s="160"/>
      <c r="MV180" s="160"/>
      <c r="MW180" s="160"/>
      <c r="MX180" s="160"/>
      <c r="MY180" s="160"/>
      <c r="MZ180" s="160"/>
      <c r="NA180" s="160"/>
      <c r="NB180" s="160"/>
      <c r="NC180" s="160"/>
      <c r="ND180" s="160"/>
      <c r="NE180" s="160"/>
      <c r="NF180" s="160"/>
      <c r="NG180" s="160"/>
      <c r="NH180" s="160"/>
      <c r="NI180" s="160"/>
      <c r="NJ180" s="160"/>
      <c r="NK180" s="160"/>
      <c r="NL180" s="160"/>
      <c r="NM180" s="160"/>
      <c r="NN180" s="160"/>
      <c r="NO180" s="160"/>
      <c r="NP180" s="160"/>
      <c r="NQ180" s="160"/>
      <c r="NR180" s="160"/>
      <c r="NS180" s="160"/>
      <c r="NT180" s="160"/>
      <c r="NU180" s="160"/>
      <c r="NV180" s="160"/>
      <c r="NW180" s="160"/>
      <c r="NX180" s="160"/>
      <c r="NY180" s="160"/>
      <c r="NZ180" s="160"/>
      <c r="OA180" s="160"/>
      <c r="OB180" s="160"/>
      <c r="OC180" s="160"/>
      <c r="OD180" s="160"/>
      <c r="OE180" s="160"/>
      <c r="OF180" s="160"/>
      <c r="OG180" s="160"/>
      <c r="OH180" s="160"/>
      <c r="OI180" s="160"/>
      <c r="OJ180" s="160"/>
      <c r="OK180" s="160"/>
      <c r="OL180" s="160"/>
      <c r="OM180" s="160"/>
      <c r="ON180" s="160"/>
      <c r="OO180" s="160"/>
      <c r="OP180" s="160"/>
      <c r="OQ180" s="160"/>
      <c r="OR180" s="160"/>
      <c r="OS180" s="160"/>
      <c r="OT180" s="160"/>
      <c r="OU180" s="160"/>
      <c r="OV180" s="160"/>
      <c r="OW180" s="160"/>
      <c r="OX180" s="160"/>
      <c r="OY180" s="160"/>
      <c r="OZ180" s="160"/>
      <c r="PA180" s="160"/>
      <c r="PB180" s="160"/>
      <c r="PC180" s="160"/>
      <c r="PD180" s="160"/>
      <c r="PE180" s="160"/>
      <c r="PF180" s="160"/>
      <c r="PG180" s="160"/>
      <c r="PH180" s="160"/>
      <c r="PI180" s="160"/>
      <c r="PJ180" s="160"/>
      <c r="PK180" s="160"/>
      <c r="PL180" s="160"/>
      <c r="PM180" s="160"/>
      <c r="PN180" s="160"/>
      <c r="PO180" s="160"/>
      <c r="PP180" s="160"/>
      <c r="PQ180" s="160"/>
      <c r="PR180" s="160"/>
      <c r="PS180" s="160"/>
      <c r="PT180" s="160"/>
      <c r="PU180" s="160"/>
      <c r="PV180" s="160"/>
      <c r="PW180" s="160"/>
      <c r="PX180" s="160"/>
      <c r="PY180" s="160"/>
      <c r="PZ180" s="160"/>
      <c r="QA180" s="160"/>
      <c r="QB180" s="160"/>
      <c r="QC180" s="160"/>
      <c r="QD180" s="160"/>
      <c r="QE180" s="160"/>
      <c r="QF180" s="160"/>
      <c r="QG180" s="160"/>
      <c r="QH180" s="160"/>
      <c r="QI180" s="160"/>
      <c r="QJ180" s="160"/>
      <c r="QK180" s="160"/>
      <c r="QL180" s="160"/>
      <c r="QM180" s="160"/>
      <c r="QN180" s="160"/>
      <c r="QO180" s="160"/>
      <c r="QP180" s="160"/>
      <c r="QQ180" s="160"/>
      <c r="QR180" s="160"/>
      <c r="QS180" s="160"/>
      <c r="QT180" s="160"/>
      <c r="QU180" s="160"/>
      <c r="QV180" s="160"/>
      <c r="QW180" s="160"/>
      <c r="QX180" s="160"/>
      <c r="QY180" s="160"/>
      <c r="QZ180" s="160"/>
      <c r="RA180" s="160"/>
      <c r="RB180" s="160"/>
      <c r="RC180" s="160"/>
      <c r="RD180" s="160"/>
      <c r="RE180" s="160"/>
      <c r="RF180" s="160"/>
      <c r="RG180" s="160"/>
      <c r="RH180" s="160"/>
      <c r="RI180" s="160"/>
      <c r="RJ180" s="160"/>
      <c r="RK180" s="160"/>
      <c r="RL180" s="160"/>
      <c r="RM180" s="160"/>
      <c r="RN180" s="160"/>
      <c r="RO180" s="160"/>
      <c r="RP180" s="160"/>
      <c r="RQ180" s="160"/>
      <c r="RR180" s="160"/>
      <c r="RS180" s="160"/>
      <c r="RT180" s="160"/>
      <c r="RU180" s="160"/>
      <c r="RV180" s="160"/>
      <c r="RW180" s="160"/>
      <c r="RX180" s="160"/>
      <c r="RY180" s="160"/>
      <c r="RZ180" s="160"/>
      <c r="SA180" s="160"/>
      <c r="SB180" s="160"/>
      <c r="SC180" s="160"/>
      <c r="SD180" s="160"/>
      <c r="SE180" s="160"/>
      <c r="SF180" s="160"/>
      <c r="SG180" s="160"/>
      <c r="SH180" s="160"/>
      <c r="SI180" s="160"/>
      <c r="SJ180" s="160"/>
      <c r="SK180" s="160"/>
      <c r="SL180" s="160"/>
      <c r="SM180" s="160"/>
      <c r="SN180" s="160"/>
      <c r="SO180" s="160"/>
      <c r="SP180" s="160"/>
      <c r="SQ180" s="160"/>
      <c r="SR180" s="160"/>
      <c r="SS180" s="160"/>
      <c r="ST180" s="160"/>
      <c r="SU180" s="160"/>
      <c r="SV180" s="160"/>
      <c r="SW180" s="160"/>
      <c r="SX180" s="160"/>
      <c r="SY180" s="160"/>
      <c r="SZ180" s="160"/>
      <c r="TA180" s="160"/>
      <c r="TB180" s="160"/>
      <c r="TC180" s="160"/>
      <c r="TD180" s="160"/>
      <c r="TE180" s="160"/>
      <c r="TF180" s="160"/>
    </row>
    <row r="181" spans="1:526">
      <c r="A181" s="160"/>
      <c r="B181" s="160"/>
      <c r="C181" s="160"/>
      <c r="D181" s="160"/>
      <c r="E181" s="160"/>
      <c r="F181" s="160"/>
      <c r="G181" s="160"/>
      <c r="H181" s="160"/>
      <c r="I181" s="160"/>
      <c r="J181" s="160"/>
      <c r="K181" s="160"/>
      <c r="L181" s="160"/>
      <c r="M181" s="160"/>
      <c r="N181" s="160"/>
      <c r="O181" s="160"/>
      <c r="P181" s="160"/>
      <c r="Q181" s="160"/>
      <c r="R181" s="160"/>
      <c r="S181" s="160"/>
      <c r="T181" s="160"/>
      <c r="U181" s="160"/>
      <c r="V181" s="160"/>
      <c r="W181" s="160"/>
      <c r="X181" s="160"/>
      <c r="Y181" s="160"/>
      <c r="Z181" s="160"/>
      <c r="AA181" s="160"/>
      <c r="AB181" s="160"/>
      <c r="AC181" s="160"/>
      <c r="AD181" s="160"/>
      <c r="AE181" s="160"/>
      <c r="AF181" s="160"/>
      <c r="AG181" s="160"/>
      <c r="AH181" s="160"/>
      <c r="AI181" s="160"/>
      <c r="AJ181" s="160"/>
      <c r="AK181" s="160"/>
      <c r="AL181" s="160"/>
      <c r="AM181" s="160"/>
      <c r="AN181" s="160"/>
      <c r="AO181" s="160"/>
      <c r="AP181" s="160"/>
      <c r="AQ181" s="160"/>
      <c r="AR181" s="160"/>
      <c r="AS181" s="160"/>
      <c r="AT181" s="160"/>
      <c r="AU181" s="160"/>
      <c r="AV181" s="160"/>
      <c r="AW181" s="160"/>
      <c r="AX181" s="160"/>
      <c r="AY181" s="160"/>
      <c r="AZ181" s="160"/>
      <c r="BA181" s="160"/>
      <c r="BB181" s="160"/>
      <c r="BC181" s="160"/>
      <c r="BD181" s="160"/>
      <c r="BE181" s="160"/>
      <c r="BF181" s="160"/>
      <c r="BG181" s="160"/>
      <c r="BH181" s="160"/>
      <c r="BI181" s="160"/>
      <c r="BJ181" s="160"/>
      <c r="BK181" s="160"/>
      <c r="BL181" s="160"/>
      <c r="BM181" s="160"/>
      <c r="BN181" s="160"/>
      <c r="BO181" s="160"/>
      <c r="BP181" s="160"/>
      <c r="BQ181" s="160"/>
      <c r="BR181" s="160"/>
      <c r="BS181" s="160"/>
      <c r="BT181" s="160"/>
      <c r="BU181" s="160"/>
      <c r="BV181" s="160"/>
      <c r="BW181" s="160"/>
      <c r="BX181" s="160"/>
      <c r="BY181" s="160"/>
      <c r="BZ181" s="160"/>
      <c r="CA181" s="160"/>
      <c r="CB181" s="160"/>
      <c r="CC181" s="160"/>
      <c r="CD181" s="160"/>
      <c r="CE181" s="160"/>
      <c r="CF181" s="160"/>
      <c r="CG181" s="160"/>
      <c r="CH181" s="160"/>
      <c r="CI181" s="160"/>
      <c r="CJ181" s="160"/>
      <c r="CK181" s="160"/>
      <c r="CL181" s="160"/>
      <c r="CM181" s="160"/>
      <c r="CN181" s="160"/>
      <c r="CO181" s="160"/>
      <c r="CP181" s="160"/>
      <c r="CQ181" s="160"/>
      <c r="CR181" s="160"/>
      <c r="CS181" s="160"/>
      <c r="CT181" s="160"/>
      <c r="CU181" s="160"/>
      <c r="CV181" s="160"/>
      <c r="CW181" s="160"/>
      <c r="CX181" s="160"/>
      <c r="CY181" s="160"/>
      <c r="CZ181" s="160"/>
      <c r="DA181" s="160"/>
      <c r="DB181" s="160"/>
      <c r="DC181" s="160"/>
      <c r="DD181" s="160"/>
      <c r="DE181" s="160"/>
      <c r="DF181" s="160"/>
      <c r="DG181" s="160"/>
      <c r="DH181" s="160"/>
      <c r="DI181" s="160"/>
      <c r="DJ181" s="160"/>
      <c r="DK181" s="160"/>
      <c r="DL181" s="160"/>
      <c r="DM181" s="160"/>
      <c r="DN181" s="160"/>
      <c r="DO181" s="160"/>
      <c r="DP181" s="160"/>
      <c r="DQ181" s="160"/>
      <c r="DR181" s="160"/>
      <c r="DS181" s="160"/>
      <c r="DT181" s="160"/>
      <c r="DU181" s="160"/>
      <c r="DV181" s="160"/>
      <c r="DW181" s="160"/>
      <c r="DX181" s="160"/>
      <c r="DY181" s="160"/>
      <c r="DZ181" s="160"/>
      <c r="EA181" s="160"/>
      <c r="EB181" s="160"/>
      <c r="EC181" s="160"/>
      <c r="ED181" s="160"/>
      <c r="EE181" s="160"/>
      <c r="EF181" s="160"/>
      <c r="EG181" s="160"/>
      <c r="EH181" s="160"/>
      <c r="EI181" s="160"/>
      <c r="EJ181" s="160"/>
      <c r="EK181" s="160"/>
      <c r="EL181" s="160"/>
      <c r="EM181" s="160"/>
      <c r="EN181" s="160"/>
      <c r="EO181" s="160"/>
      <c r="EP181" s="160"/>
      <c r="EQ181" s="160"/>
      <c r="ER181" s="160"/>
      <c r="ES181" s="160"/>
      <c r="ET181" s="160"/>
      <c r="EU181" s="160"/>
      <c r="EV181" s="160"/>
      <c r="EW181" s="160"/>
      <c r="EX181" s="160"/>
      <c r="EY181" s="160"/>
      <c r="EZ181" s="160"/>
      <c r="FA181" s="160"/>
      <c r="FB181" s="160"/>
      <c r="FC181" s="160"/>
      <c r="FD181" s="160"/>
      <c r="FE181" s="160"/>
      <c r="FF181" s="160"/>
      <c r="FG181" s="160"/>
      <c r="FH181" s="160"/>
      <c r="FI181" s="160"/>
      <c r="FJ181" s="160"/>
      <c r="FK181" s="160"/>
      <c r="FL181" s="160"/>
      <c r="FM181" s="160"/>
      <c r="FN181" s="160"/>
      <c r="FO181" s="160"/>
      <c r="FP181" s="160"/>
      <c r="FQ181" s="160"/>
      <c r="FR181" s="160"/>
      <c r="FS181" s="160"/>
      <c r="FT181" s="160"/>
      <c r="FU181" s="160"/>
      <c r="FV181" s="160"/>
      <c r="FW181" s="160"/>
      <c r="FX181" s="160"/>
      <c r="FY181" s="160"/>
      <c r="FZ181" s="160"/>
      <c r="GA181" s="160"/>
      <c r="GB181" s="160"/>
      <c r="GC181" s="160"/>
      <c r="GD181" s="160"/>
      <c r="GE181" s="160"/>
      <c r="GF181" s="160"/>
      <c r="GG181" s="160"/>
      <c r="GH181" s="160"/>
      <c r="GI181" s="160"/>
      <c r="GJ181" s="160"/>
      <c r="GK181" s="160"/>
      <c r="GL181" s="160"/>
      <c r="GM181" s="160"/>
      <c r="GN181" s="160"/>
      <c r="GO181" s="160"/>
      <c r="GP181" s="160"/>
      <c r="GQ181" s="160"/>
      <c r="GR181" s="160"/>
      <c r="GS181" s="160"/>
      <c r="GT181" s="160"/>
      <c r="GU181" s="160"/>
      <c r="GV181" s="160"/>
      <c r="GW181" s="160"/>
      <c r="GX181" s="160"/>
      <c r="GY181" s="160"/>
      <c r="GZ181" s="160"/>
      <c r="HA181" s="160"/>
      <c r="HB181" s="160"/>
      <c r="HC181" s="160"/>
      <c r="HD181" s="160"/>
      <c r="HE181" s="160"/>
      <c r="HF181" s="160"/>
      <c r="HG181" s="160"/>
      <c r="HH181" s="160"/>
      <c r="HI181" s="160"/>
      <c r="HJ181" s="160"/>
      <c r="HK181" s="160"/>
      <c r="HL181" s="160"/>
      <c r="HM181" s="160"/>
      <c r="HN181" s="160"/>
      <c r="HO181" s="160"/>
      <c r="HP181" s="160"/>
      <c r="HQ181" s="160"/>
      <c r="HR181" s="160"/>
      <c r="HS181" s="160"/>
      <c r="HT181" s="160"/>
      <c r="HU181" s="160"/>
      <c r="HV181" s="160"/>
      <c r="HW181" s="160"/>
      <c r="HX181" s="160"/>
      <c r="HY181" s="160"/>
      <c r="HZ181" s="160"/>
      <c r="IA181" s="160"/>
      <c r="IB181" s="160"/>
      <c r="IC181" s="160"/>
      <c r="ID181" s="160"/>
      <c r="IE181" s="160"/>
      <c r="IF181" s="160"/>
      <c r="IG181" s="160"/>
      <c r="IH181" s="160"/>
      <c r="II181" s="160"/>
      <c r="IJ181" s="160"/>
      <c r="IK181" s="160"/>
      <c r="IL181" s="160"/>
      <c r="IM181" s="160"/>
      <c r="IN181" s="160"/>
      <c r="IO181" s="160"/>
      <c r="IP181" s="160"/>
      <c r="IQ181" s="160"/>
      <c r="IR181" s="160"/>
      <c r="IS181" s="160"/>
      <c r="IT181" s="160"/>
      <c r="IU181" s="160"/>
      <c r="IV181" s="160"/>
      <c r="IW181" s="160"/>
      <c r="IX181" s="160"/>
      <c r="IY181" s="160"/>
      <c r="IZ181" s="160"/>
      <c r="JA181" s="160"/>
      <c r="JB181" s="160"/>
      <c r="JC181" s="160"/>
      <c r="JD181" s="160"/>
      <c r="JE181" s="160"/>
      <c r="JF181" s="160"/>
      <c r="JG181" s="160"/>
      <c r="JH181" s="160"/>
      <c r="JI181" s="160"/>
      <c r="JJ181" s="160"/>
      <c r="JK181" s="160"/>
      <c r="JL181" s="160"/>
      <c r="JM181" s="160"/>
      <c r="JN181" s="160"/>
      <c r="JO181" s="160"/>
      <c r="JP181" s="160"/>
      <c r="JQ181" s="160"/>
      <c r="JR181" s="160"/>
      <c r="JS181" s="160"/>
      <c r="JT181" s="160"/>
      <c r="JU181" s="160"/>
      <c r="JV181" s="160"/>
      <c r="JW181" s="160"/>
      <c r="JX181" s="160"/>
      <c r="JY181" s="160"/>
      <c r="JZ181" s="160"/>
      <c r="KA181" s="160"/>
      <c r="KB181" s="160"/>
      <c r="KC181" s="160"/>
      <c r="KD181" s="160"/>
      <c r="KE181" s="160"/>
      <c r="KF181" s="160"/>
      <c r="KG181" s="160"/>
      <c r="KH181" s="160"/>
      <c r="KI181" s="160"/>
      <c r="KJ181" s="160"/>
      <c r="KK181" s="160"/>
      <c r="KL181" s="160"/>
      <c r="KM181" s="160"/>
      <c r="KN181" s="160"/>
      <c r="KO181" s="160"/>
      <c r="KP181" s="160"/>
      <c r="KQ181" s="160"/>
      <c r="KR181" s="160"/>
      <c r="KS181" s="160"/>
      <c r="KT181" s="160"/>
      <c r="KU181" s="160"/>
      <c r="KV181" s="160"/>
      <c r="KW181" s="160"/>
      <c r="KX181" s="160"/>
      <c r="KY181" s="160"/>
      <c r="KZ181" s="160"/>
      <c r="LA181" s="160"/>
      <c r="LB181" s="160"/>
      <c r="LC181" s="160"/>
      <c r="LD181" s="160"/>
      <c r="LE181" s="160"/>
      <c r="LF181" s="160"/>
      <c r="LG181" s="160"/>
      <c r="LH181" s="160"/>
      <c r="LI181" s="160"/>
      <c r="LJ181" s="160"/>
      <c r="LK181" s="160"/>
      <c r="LL181" s="160"/>
      <c r="LM181" s="160"/>
      <c r="LN181" s="160"/>
      <c r="LO181" s="160"/>
      <c r="LP181" s="160"/>
      <c r="LQ181" s="160"/>
      <c r="LR181" s="160"/>
      <c r="LS181" s="160"/>
      <c r="LT181" s="160"/>
      <c r="LU181" s="160"/>
      <c r="LV181" s="160"/>
      <c r="LW181" s="160"/>
      <c r="LX181" s="160"/>
      <c r="LY181" s="160"/>
      <c r="LZ181" s="160"/>
      <c r="MA181" s="160"/>
      <c r="MB181" s="160"/>
      <c r="MC181" s="160"/>
      <c r="MD181" s="160"/>
      <c r="ME181" s="160"/>
      <c r="MF181" s="160"/>
      <c r="MG181" s="160"/>
      <c r="MH181" s="160"/>
      <c r="MI181" s="160"/>
      <c r="MJ181" s="160"/>
      <c r="MK181" s="160"/>
      <c r="ML181" s="160"/>
      <c r="MM181" s="160"/>
      <c r="MN181" s="160"/>
      <c r="MO181" s="160"/>
      <c r="MP181" s="160"/>
      <c r="MQ181" s="160"/>
      <c r="MR181" s="160"/>
      <c r="MS181" s="160"/>
      <c r="MT181" s="160"/>
      <c r="MU181" s="160"/>
      <c r="MV181" s="160"/>
      <c r="MW181" s="160"/>
      <c r="MX181" s="160"/>
      <c r="MY181" s="160"/>
      <c r="MZ181" s="160"/>
      <c r="NA181" s="160"/>
      <c r="NB181" s="160"/>
      <c r="NC181" s="160"/>
      <c r="ND181" s="160"/>
      <c r="NE181" s="160"/>
      <c r="NF181" s="160"/>
      <c r="NG181" s="160"/>
      <c r="NH181" s="160"/>
      <c r="NI181" s="160"/>
      <c r="NJ181" s="160"/>
      <c r="NK181" s="160"/>
      <c r="NL181" s="160"/>
      <c r="NM181" s="160"/>
      <c r="NN181" s="160"/>
      <c r="NO181" s="160"/>
      <c r="NP181" s="160"/>
      <c r="NQ181" s="160"/>
      <c r="NR181" s="160"/>
      <c r="NS181" s="160"/>
      <c r="NT181" s="160"/>
      <c r="NU181" s="160"/>
      <c r="NV181" s="160"/>
      <c r="NW181" s="160"/>
      <c r="NX181" s="160"/>
      <c r="NY181" s="160"/>
      <c r="NZ181" s="160"/>
      <c r="OA181" s="160"/>
      <c r="OB181" s="160"/>
      <c r="OC181" s="160"/>
      <c r="OD181" s="160"/>
      <c r="OE181" s="160"/>
      <c r="OF181" s="160"/>
      <c r="OG181" s="160"/>
      <c r="OH181" s="160"/>
      <c r="OI181" s="160"/>
      <c r="OJ181" s="160"/>
      <c r="OK181" s="160"/>
      <c r="OL181" s="160"/>
      <c r="OM181" s="160"/>
      <c r="ON181" s="160"/>
      <c r="OO181" s="160"/>
      <c r="OP181" s="160"/>
      <c r="OQ181" s="160"/>
      <c r="OR181" s="160"/>
      <c r="OS181" s="160"/>
      <c r="OT181" s="160"/>
      <c r="OU181" s="160"/>
      <c r="OV181" s="160"/>
      <c r="OW181" s="160"/>
      <c r="OX181" s="160"/>
      <c r="OY181" s="160"/>
      <c r="OZ181" s="160"/>
      <c r="PA181" s="160"/>
      <c r="PB181" s="160"/>
      <c r="PC181" s="160"/>
      <c r="PD181" s="160"/>
      <c r="PE181" s="160"/>
      <c r="PF181" s="160"/>
      <c r="PG181" s="160"/>
      <c r="PH181" s="160"/>
      <c r="PI181" s="160"/>
      <c r="PJ181" s="160"/>
      <c r="PK181" s="160"/>
      <c r="PL181" s="160"/>
      <c r="PM181" s="160"/>
      <c r="PN181" s="160"/>
      <c r="PO181" s="160"/>
      <c r="PP181" s="160"/>
      <c r="PQ181" s="160"/>
      <c r="PR181" s="160"/>
      <c r="PS181" s="160"/>
      <c r="PT181" s="160"/>
      <c r="PU181" s="160"/>
      <c r="PV181" s="160"/>
      <c r="PW181" s="160"/>
      <c r="PX181" s="160"/>
      <c r="PY181" s="160"/>
      <c r="PZ181" s="160"/>
      <c r="QA181" s="160"/>
      <c r="QB181" s="160"/>
      <c r="QC181" s="160"/>
      <c r="QD181" s="160"/>
      <c r="QE181" s="160"/>
      <c r="QF181" s="160"/>
      <c r="QG181" s="160"/>
      <c r="QH181" s="160"/>
      <c r="QI181" s="160"/>
      <c r="QJ181" s="160"/>
      <c r="QK181" s="160"/>
      <c r="QL181" s="160"/>
      <c r="QM181" s="160"/>
      <c r="QN181" s="160"/>
      <c r="QO181" s="160"/>
      <c r="QP181" s="160"/>
      <c r="QQ181" s="160"/>
      <c r="QR181" s="160"/>
      <c r="QS181" s="160"/>
      <c r="QT181" s="160"/>
      <c r="QU181" s="160"/>
      <c r="QV181" s="160"/>
      <c r="QW181" s="160"/>
      <c r="QX181" s="160"/>
      <c r="QY181" s="160"/>
      <c r="QZ181" s="160"/>
      <c r="RA181" s="160"/>
      <c r="RB181" s="160"/>
      <c r="RC181" s="160"/>
      <c r="RD181" s="160"/>
      <c r="RE181" s="160"/>
      <c r="RF181" s="160"/>
      <c r="RG181" s="160"/>
      <c r="RH181" s="160"/>
      <c r="RI181" s="160"/>
      <c r="RJ181" s="160"/>
      <c r="RK181" s="160"/>
      <c r="RL181" s="160"/>
      <c r="RM181" s="160"/>
      <c r="RN181" s="160"/>
      <c r="RO181" s="160"/>
      <c r="RP181" s="160"/>
      <c r="RQ181" s="160"/>
      <c r="RR181" s="160"/>
      <c r="RS181" s="160"/>
      <c r="RT181" s="160"/>
      <c r="RU181" s="160"/>
      <c r="RV181" s="160"/>
      <c r="RW181" s="160"/>
      <c r="RX181" s="160"/>
      <c r="RY181" s="160"/>
      <c r="RZ181" s="160"/>
      <c r="SA181" s="160"/>
      <c r="SB181" s="160"/>
      <c r="SC181" s="160"/>
      <c r="SD181" s="160"/>
      <c r="SE181" s="160"/>
      <c r="SF181" s="160"/>
      <c r="SG181" s="160"/>
      <c r="SH181" s="160"/>
      <c r="SI181" s="160"/>
      <c r="SJ181" s="160"/>
      <c r="SK181" s="160"/>
      <c r="SL181" s="160"/>
      <c r="SM181" s="160"/>
      <c r="SN181" s="160"/>
      <c r="SO181" s="160"/>
      <c r="SP181" s="160"/>
      <c r="SQ181" s="160"/>
      <c r="SR181" s="160"/>
      <c r="SS181" s="160"/>
      <c r="ST181" s="160"/>
      <c r="SU181" s="160"/>
      <c r="SV181" s="160"/>
      <c r="SW181" s="160"/>
      <c r="SX181" s="160"/>
      <c r="SY181" s="160"/>
      <c r="SZ181" s="160"/>
      <c r="TA181" s="160"/>
      <c r="TB181" s="160"/>
      <c r="TC181" s="160"/>
      <c r="TD181" s="160"/>
      <c r="TE181" s="160"/>
      <c r="TF181" s="160"/>
    </row>
    <row r="182" spans="1:526">
      <c r="A182" s="160"/>
      <c r="B182" s="160"/>
      <c r="C182" s="160"/>
      <c r="D182" s="160"/>
      <c r="E182" s="160"/>
      <c r="F182" s="160"/>
      <c r="G182" s="160"/>
      <c r="H182" s="160"/>
      <c r="I182" s="160"/>
      <c r="J182" s="160"/>
      <c r="K182" s="160"/>
      <c r="L182" s="160"/>
      <c r="M182" s="160"/>
      <c r="N182" s="160"/>
      <c r="O182" s="160"/>
      <c r="P182" s="160"/>
      <c r="Q182" s="160"/>
      <c r="R182" s="160"/>
      <c r="S182" s="160"/>
      <c r="T182" s="160"/>
      <c r="U182" s="160"/>
      <c r="V182" s="160"/>
      <c r="W182" s="160"/>
      <c r="X182" s="160"/>
      <c r="Y182" s="160"/>
      <c r="Z182" s="160"/>
      <c r="AA182" s="160"/>
      <c r="AB182" s="160"/>
      <c r="AC182" s="160"/>
      <c r="AD182" s="160"/>
      <c r="AE182" s="160"/>
      <c r="AF182" s="160"/>
      <c r="AG182" s="160"/>
      <c r="AH182" s="160"/>
      <c r="AI182" s="160"/>
      <c r="AJ182" s="160"/>
      <c r="AK182" s="160"/>
      <c r="AL182" s="160"/>
      <c r="AM182" s="160"/>
      <c r="AN182" s="160"/>
      <c r="AO182" s="160"/>
      <c r="AP182" s="160"/>
      <c r="AQ182" s="160"/>
      <c r="AR182" s="160"/>
      <c r="AS182" s="160"/>
      <c r="AT182" s="160"/>
      <c r="AU182" s="160"/>
      <c r="AV182" s="160"/>
      <c r="AW182" s="160"/>
      <c r="AX182" s="160"/>
      <c r="AY182" s="160"/>
      <c r="AZ182" s="160"/>
      <c r="BA182" s="160"/>
      <c r="BB182" s="160"/>
      <c r="BC182" s="160"/>
      <c r="BD182" s="160"/>
      <c r="BE182" s="160"/>
      <c r="BF182" s="160"/>
      <c r="BG182" s="160"/>
      <c r="BH182" s="160"/>
      <c r="BI182" s="160"/>
      <c r="BJ182" s="160"/>
      <c r="BK182" s="160"/>
      <c r="BL182" s="160"/>
      <c r="BM182" s="160"/>
      <c r="BN182" s="160"/>
      <c r="BO182" s="160"/>
      <c r="BP182" s="160"/>
      <c r="BQ182" s="160"/>
      <c r="BR182" s="160"/>
      <c r="BS182" s="160"/>
      <c r="BT182" s="160"/>
      <c r="BU182" s="160"/>
      <c r="BV182" s="160"/>
      <c r="BW182" s="160"/>
      <c r="BX182" s="160"/>
      <c r="BY182" s="160"/>
      <c r="BZ182" s="160"/>
      <c r="CA182" s="160"/>
      <c r="CB182" s="160"/>
      <c r="CC182" s="160"/>
      <c r="CD182" s="160"/>
      <c r="CE182" s="160"/>
      <c r="CF182" s="160"/>
      <c r="CG182" s="160"/>
      <c r="CH182" s="160"/>
      <c r="CI182" s="160"/>
      <c r="CJ182" s="160"/>
      <c r="CK182" s="160"/>
      <c r="CL182" s="160"/>
      <c r="CM182" s="160"/>
      <c r="CN182" s="160"/>
      <c r="CO182" s="160"/>
      <c r="CP182" s="160"/>
      <c r="CQ182" s="160"/>
      <c r="CR182" s="160"/>
      <c r="CS182" s="160"/>
      <c r="CT182" s="160"/>
      <c r="CU182" s="160"/>
      <c r="CV182" s="160"/>
      <c r="CW182" s="160"/>
      <c r="CX182" s="160"/>
      <c r="CY182" s="160"/>
      <c r="CZ182" s="160"/>
      <c r="DA182" s="160"/>
      <c r="DB182" s="160"/>
      <c r="DC182" s="160"/>
      <c r="DD182" s="160"/>
      <c r="DE182" s="160"/>
      <c r="DF182" s="160"/>
      <c r="DG182" s="160"/>
      <c r="DH182" s="160"/>
      <c r="DI182" s="160"/>
      <c r="DJ182" s="160"/>
      <c r="DK182" s="160"/>
      <c r="DL182" s="160"/>
      <c r="DM182" s="160"/>
      <c r="DN182" s="160"/>
      <c r="DO182" s="160"/>
      <c r="DP182" s="160"/>
      <c r="DQ182" s="160"/>
      <c r="DR182" s="160"/>
      <c r="DS182" s="160"/>
      <c r="DT182" s="160"/>
      <c r="DU182" s="160"/>
      <c r="DV182" s="160"/>
      <c r="DW182" s="160"/>
      <c r="DX182" s="160"/>
      <c r="DY182" s="160"/>
      <c r="DZ182" s="160"/>
      <c r="EA182" s="160"/>
      <c r="EB182" s="160"/>
      <c r="EC182" s="160"/>
      <c r="ED182" s="160"/>
      <c r="EE182" s="160"/>
      <c r="EF182" s="160"/>
      <c r="EG182" s="160"/>
      <c r="EH182" s="160"/>
      <c r="EI182" s="160"/>
      <c r="EJ182" s="160"/>
      <c r="EK182" s="160"/>
      <c r="EL182" s="160"/>
      <c r="EM182" s="160"/>
      <c r="EN182" s="160"/>
      <c r="EO182" s="160"/>
      <c r="EP182" s="160"/>
      <c r="EQ182" s="160"/>
      <c r="ER182" s="160"/>
      <c r="ES182" s="160"/>
      <c r="ET182" s="160"/>
      <c r="EU182" s="160"/>
      <c r="EV182" s="160"/>
      <c r="EW182" s="160"/>
      <c r="EX182" s="160"/>
      <c r="EY182" s="160"/>
      <c r="EZ182" s="160"/>
      <c r="FA182" s="160"/>
      <c r="FB182" s="160"/>
      <c r="FC182" s="160"/>
      <c r="FD182" s="160"/>
      <c r="FE182" s="160"/>
      <c r="FF182" s="160"/>
      <c r="FG182" s="160"/>
      <c r="FH182" s="160"/>
      <c r="FI182" s="160"/>
      <c r="FJ182" s="160"/>
      <c r="FK182" s="160"/>
      <c r="FL182" s="160"/>
      <c r="FM182" s="160"/>
      <c r="FN182" s="160"/>
      <c r="FO182" s="160"/>
      <c r="FP182" s="160"/>
      <c r="FQ182" s="160"/>
      <c r="FR182" s="160"/>
      <c r="FS182" s="160"/>
      <c r="FT182" s="160"/>
      <c r="FU182" s="160"/>
      <c r="FV182" s="160"/>
      <c r="FW182" s="160"/>
      <c r="FX182" s="160"/>
      <c r="FY182" s="160"/>
      <c r="FZ182" s="160"/>
      <c r="GA182" s="160"/>
      <c r="GB182" s="160"/>
      <c r="GC182" s="160"/>
      <c r="GD182" s="160"/>
      <c r="GE182" s="160"/>
      <c r="GF182" s="160"/>
      <c r="GG182" s="160"/>
      <c r="GH182" s="160"/>
      <c r="GI182" s="160"/>
      <c r="GJ182" s="160"/>
      <c r="GK182" s="160"/>
      <c r="GL182" s="160"/>
      <c r="GM182" s="160"/>
      <c r="GN182" s="160"/>
      <c r="GO182" s="160"/>
      <c r="GP182" s="160"/>
      <c r="GQ182" s="160"/>
      <c r="GR182" s="160"/>
      <c r="GS182" s="160"/>
      <c r="GT182" s="160"/>
      <c r="GU182" s="160"/>
      <c r="GV182" s="160"/>
      <c r="GW182" s="160"/>
      <c r="GX182" s="160"/>
      <c r="GY182" s="160"/>
      <c r="GZ182" s="160"/>
      <c r="HA182" s="160"/>
      <c r="HB182" s="160"/>
      <c r="HC182" s="160"/>
      <c r="HD182" s="160"/>
      <c r="HE182" s="160"/>
      <c r="HF182" s="160"/>
      <c r="HG182" s="160"/>
      <c r="HH182" s="160"/>
      <c r="HI182" s="160"/>
      <c r="HJ182" s="160"/>
      <c r="HK182" s="160"/>
      <c r="HL182" s="160"/>
      <c r="HM182" s="160"/>
      <c r="HN182" s="160"/>
      <c r="HO182" s="160"/>
      <c r="HP182" s="160"/>
      <c r="HQ182" s="160"/>
      <c r="HR182" s="160"/>
      <c r="HS182" s="160"/>
      <c r="HT182" s="160"/>
      <c r="HU182" s="160"/>
      <c r="HV182" s="160"/>
      <c r="HW182" s="160"/>
      <c r="HX182" s="160"/>
      <c r="HY182" s="160"/>
      <c r="HZ182" s="160"/>
      <c r="IA182" s="160"/>
      <c r="IB182" s="160"/>
      <c r="IC182" s="160"/>
      <c r="ID182" s="160"/>
      <c r="IE182" s="160"/>
      <c r="IF182" s="160"/>
      <c r="IG182" s="160"/>
      <c r="IH182" s="160"/>
      <c r="II182" s="160"/>
      <c r="IJ182" s="160"/>
      <c r="IK182" s="160"/>
      <c r="IL182" s="160"/>
      <c r="IM182" s="160"/>
      <c r="IN182" s="160"/>
      <c r="IO182" s="160"/>
      <c r="IP182" s="160"/>
      <c r="IQ182" s="160"/>
      <c r="IR182" s="160"/>
      <c r="IS182" s="160"/>
      <c r="IT182" s="160"/>
      <c r="IU182" s="160"/>
      <c r="IV182" s="160"/>
      <c r="IW182" s="160"/>
      <c r="IX182" s="160"/>
      <c r="IY182" s="160"/>
      <c r="IZ182" s="160"/>
      <c r="JA182" s="160"/>
      <c r="JB182" s="160"/>
      <c r="JC182" s="160"/>
      <c r="JD182" s="160"/>
      <c r="JE182" s="160"/>
      <c r="JF182" s="160"/>
      <c r="JG182" s="160"/>
      <c r="JH182" s="160"/>
      <c r="JI182" s="160"/>
      <c r="JJ182" s="160"/>
      <c r="JK182" s="160"/>
      <c r="JL182" s="160"/>
      <c r="JM182" s="160"/>
      <c r="JN182" s="160"/>
      <c r="JO182" s="160"/>
      <c r="JP182" s="160"/>
      <c r="JQ182" s="160"/>
      <c r="JR182" s="160"/>
      <c r="JS182" s="160"/>
      <c r="JT182" s="160"/>
      <c r="JU182" s="160"/>
      <c r="JV182" s="160"/>
      <c r="JW182" s="160"/>
      <c r="JX182" s="160"/>
      <c r="JY182" s="160"/>
      <c r="JZ182" s="160"/>
      <c r="KA182" s="160"/>
      <c r="KB182" s="160"/>
      <c r="KC182" s="160"/>
      <c r="KD182" s="160"/>
      <c r="KE182" s="160"/>
      <c r="KF182" s="160"/>
      <c r="KG182" s="160"/>
      <c r="KH182" s="160"/>
      <c r="KI182" s="160"/>
      <c r="KJ182" s="160"/>
      <c r="KK182" s="160"/>
      <c r="KL182" s="160"/>
      <c r="KM182" s="160"/>
      <c r="KN182" s="160"/>
      <c r="KO182" s="160"/>
      <c r="KP182" s="160"/>
      <c r="KQ182" s="160"/>
      <c r="KR182" s="160"/>
      <c r="KS182" s="160"/>
      <c r="KT182" s="160"/>
      <c r="KU182" s="160"/>
      <c r="KV182" s="160"/>
      <c r="KW182" s="160"/>
      <c r="KX182" s="160"/>
      <c r="KY182" s="160"/>
      <c r="KZ182" s="160"/>
      <c r="LA182" s="160"/>
      <c r="LB182" s="160"/>
      <c r="LC182" s="160"/>
      <c r="LD182" s="160"/>
      <c r="LE182" s="160"/>
      <c r="LF182" s="160"/>
      <c r="LG182" s="160"/>
      <c r="LH182" s="160"/>
      <c r="LI182" s="160"/>
      <c r="LJ182" s="160"/>
      <c r="LK182" s="160"/>
      <c r="LL182" s="160"/>
      <c r="LM182" s="160"/>
      <c r="LN182" s="160"/>
      <c r="LO182" s="160"/>
      <c r="LP182" s="160"/>
      <c r="LQ182" s="160"/>
      <c r="LR182" s="160"/>
      <c r="LS182" s="160"/>
      <c r="LT182" s="160"/>
      <c r="LU182" s="160"/>
      <c r="LV182" s="160"/>
      <c r="LW182" s="160"/>
      <c r="LX182" s="160"/>
      <c r="LY182" s="160"/>
      <c r="LZ182" s="160"/>
      <c r="MA182" s="160"/>
      <c r="MB182" s="160"/>
      <c r="MC182" s="160"/>
      <c r="MD182" s="160"/>
      <c r="ME182" s="160"/>
      <c r="MF182" s="160"/>
      <c r="MG182" s="160"/>
      <c r="MH182" s="160"/>
      <c r="MI182" s="160"/>
      <c r="MJ182" s="160"/>
      <c r="MK182" s="160"/>
      <c r="ML182" s="160"/>
      <c r="MM182" s="160"/>
      <c r="MN182" s="160"/>
      <c r="MO182" s="160"/>
      <c r="MP182" s="160"/>
      <c r="MQ182" s="160"/>
      <c r="MR182" s="160"/>
      <c r="MS182" s="160"/>
      <c r="MT182" s="160"/>
      <c r="MU182" s="160"/>
      <c r="MV182" s="160"/>
      <c r="MW182" s="160"/>
      <c r="MX182" s="160"/>
      <c r="MY182" s="160"/>
      <c r="MZ182" s="160"/>
      <c r="NA182" s="160"/>
      <c r="NB182" s="160"/>
      <c r="NC182" s="160"/>
      <c r="ND182" s="160"/>
      <c r="NE182" s="160"/>
      <c r="NF182" s="160"/>
      <c r="NG182" s="160"/>
      <c r="NH182" s="160"/>
      <c r="NI182" s="160"/>
      <c r="NJ182" s="160"/>
      <c r="NK182" s="160"/>
      <c r="NL182" s="160"/>
      <c r="NM182" s="160"/>
      <c r="NN182" s="160"/>
      <c r="NO182" s="160"/>
      <c r="NP182" s="160"/>
      <c r="NQ182" s="160"/>
      <c r="NR182" s="160"/>
      <c r="NS182" s="160"/>
      <c r="NT182" s="160"/>
      <c r="NU182" s="160"/>
      <c r="NV182" s="160"/>
      <c r="NW182" s="160"/>
      <c r="NX182" s="160"/>
      <c r="NY182" s="160"/>
      <c r="NZ182" s="160"/>
      <c r="OA182" s="160"/>
      <c r="OB182" s="160"/>
      <c r="OC182" s="160"/>
      <c r="OD182" s="160"/>
      <c r="OE182" s="160"/>
      <c r="OF182" s="160"/>
      <c r="OG182" s="160"/>
      <c r="OH182" s="160"/>
      <c r="OI182" s="160"/>
      <c r="OJ182" s="160"/>
      <c r="OK182" s="160"/>
      <c r="OL182" s="160"/>
      <c r="OM182" s="160"/>
      <c r="ON182" s="160"/>
      <c r="OO182" s="160"/>
      <c r="OP182" s="160"/>
      <c r="OQ182" s="160"/>
      <c r="OR182" s="160"/>
      <c r="OS182" s="160"/>
      <c r="OT182" s="160"/>
      <c r="OU182" s="160"/>
      <c r="OV182" s="160"/>
      <c r="OW182" s="160"/>
      <c r="OX182" s="160"/>
      <c r="OY182" s="160"/>
      <c r="OZ182" s="160"/>
      <c r="PA182" s="160"/>
      <c r="PB182" s="160"/>
      <c r="PC182" s="160"/>
      <c r="PD182" s="160"/>
      <c r="PE182" s="160"/>
      <c r="PF182" s="160"/>
      <c r="PG182" s="160"/>
      <c r="PH182" s="160"/>
      <c r="PI182" s="160"/>
      <c r="PJ182" s="160"/>
      <c r="PK182" s="160"/>
      <c r="PL182" s="160"/>
      <c r="PM182" s="160"/>
      <c r="PN182" s="160"/>
      <c r="PO182" s="160"/>
      <c r="PP182" s="160"/>
      <c r="PQ182" s="160"/>
      <c r="PR182" s="160"/>
      <c r="PS182" s="160"/>
      <c r="PT182" s="160"/>
      <c r="PU182" s="160"/>
      <c r="PV182" s="160"/>
      <c r="PW182" s="160"/>
      <c r="PX182" s="160"/>
      <c r="PY182" s="160"/>
      <c r="PZ182" s="160"/>
      <c r="QA182" s="160"/>
      <c r="QB182" s="160"/>
      <c r="QC182" s="160"/>
      <c r="QD182" s="160"/>
      <c r="QE182" s="160"/>
      <c r="QF182" s="160"/>
      <c r="QG182" s="160"/>
      <c r="QH182" s="160"/>
      <c r="QI182" s="160"/>
      <c r="QJ182" s="160"/>
      <c r="QK182" s="160"/>
      <c r="QL182" s="160"/>
      <c r="QM182" s="160"/>
      <c r="QN182" s="160"/>
      <c r="QO182" s="160"/>
      <c r="QP182" s="160"/>
      <c r="QQ182" s="160"/>
      <c r="QR182" s="160"/>
      <c r="QS182" s="160"/>
      <c r="QT182" s="160"/>
      <c r="QU182" s="160"/>
      <c r="QV182" s="160"/>
      <c r="QW182" s="160"/>
      <c r="QX182" s="160"/>
      <c r="QY182" s="160"/>
      <c r="QZ182" s="160"/>
      <c r="RA182" s="160"/>
      <c r="RB182" s="160"/>
      <c r="RC182" s="160"/>
      <c r="RD182" s="160"/>
      <c r="RE182" s="160"/>
      <c r="RF182" s="160"/>
      <c r="RG182" s="160"/>
      <c r="RH182" s="160"/>
      <c r="RI182" s="160"/>
      <c r="RJ182" s="160"/>
      <c r="RK182" s="160"/>
      <c r="RL182" s="160"/>
      <c r="RM182" s="160"/>
      <c r="RN182" s="160"/>
      <c r="RO182" s="160"/>
      <c r="RP182" s="160"/>
      <c r="RQ182" s="160"/>
      <c r="RR182" s="160"/>
      <c r="RS182" s="160"/>
      <c r="RT182" s="160"/>
      <c r="RU182" s="160"/>
      <c r="RV182" s="160"/>
      <c r="RW182" s="160"/>
      <c r="RX182" s="160"/>
      <c r="RY182" s="160"/>
      <c r="RZ182" s="160"/>
      <c r="SA182" s="160"/>
      <c r="SB182" s="160"/>
      <c r="SC182" s="160"/>
      <c r="SD182" s="160"/>
      <c r="SE182" s="160"/>
      <c r="SF182" s="160"/>
      <c r="SG182" s="160"/>
      <c r="SH182" s="160"/>
      <c r="SI182" s="160"/>
      <c r="SJ182" s="160"/>
      <c r="SK182" s="160"/>
      <c r="SL182" s="160"/>
      <c r="SM182" s="160"/>
      <c r="SN182" s="160"/>
      <c r="SO182" s="160"/>
      <c r="SP182" s="160"/>
      <c r="SQ182" s="160"/>
      <c r="SR182" s="160"/>
      <c r="SS182" s="160"/>
      <c r="ST182" s="160"/>
      <c r="SU182" s="160"/>
      <c r="SV182" s="160"/>
      <c r="SW182" s="160"/>
      <c r="SX182" s="160"/>
      <c r="SY182" s="160"/>
      <c r="SZ182" s="160"/>
      <c r="TA182" s="160"/>
      <c r="TB182" s="160"/>
      <c r="TC182" s="160"/>
      <c r="TD182" s="160"/>
      <c r="TE182" s="160"/>
      <c r="TF182" s="160"/>
    </row>
    <row r="183" spans="1:526">
      <c r="A183" s="160"/>
      <c r="B183" s="160"/>
      <c r="C183" s="160"/>
      <c r="D183" s="160"/>
      <c r="E183" s="160"/>
      <c r="F183" s="160"/>
      <c r="G183" s="160"/>
      <c r="H183" s="160"/>
      <c r="I183" s="160"/>
      <c r="J183" s="160"/>
      <c r="K183" s="160"/>
      <c r="L183" s="160"/>
      <c r="M183" s="160"/>
      <c r="N183" s="160"/>
      <c r="O183" s="160"/>
      <c r="P183" s="160"/>
      <c r="Q183" s="160"/>
      <c r="R183" s="160"/>
      <c r="S183" s="160"/>
      <c r="T183" s="160"/>
      <c r="U183" s="160"/>
      <c r="V183" s="160"/>
      <c r="W183" s="160"/>
      <c r="X183" s="160"/>
      <c r="Y183" s="160"/>
      <c r="Z183" s="160"/>
      <c r="AA183" s="160"/>
      <c r="AB183" s="160"/>
      <c r="AC183" s="160"/>
      <c r="AD183" s="160"/>
      <c r="AE183" s="160"/>
      <c r="AF183" s="160"/>
      <c r="AG183" s="160"/>
      <c r="AH183" s="160"/>
      <c r="AI183" s="160"/>
      <c r="AJ183" s="160"/>
      <c r="AK183" s="160"/>
      <c r="AL183" s="160"/>
      <c r="AM183" s="160"/>
      <c r="AN183" s="160"/>
      <c r="AO183" s="160"/>
      <c r="AP183" s="160"/>
      <c r="AQ183" s="160"/>
      <c r="AR183" s="160"/>
      <c r="AS183" s="160"/>
      <c r="AT183" s="160"/>
      <c r="AU183" s="160"/>
      <c r="AV183" s="160"/>
      <c r="AW183" s="160"/>
      <c r="AX183" s="160"/>
      <c r="AY183" s="160"/>
      <c r="AZ183" s="160"/>
      <c r="BA183" s="160"/>
      <c r="BB183" s="160"/>
      <c r="BC183" s="160"/>
      <c r="BD183" s="160"/>
      <c r="BE183" s="160"/>
      <c r="BF183" s="160"/>
      <c r="BG183" s="160"/>
      <c r="BH183" s="160"/>
      <c r="BI183" s="160"/>
      <c r="BJ183" s="160"/>
      <c r="BK183" s="160"/>
      <c r="BL183" s="160"/>
      <c r="BM183" s="160"/>
      <c r="BN183" s="160"/>
      <c r="BO183" s="160"/>
      <c r="BP183" s="160"/>
      <c r="BQ183" s="160"/>
      <c r="BR183" s="160"/>
      <c r="BS183" s="160"/>
      <c r="BT183" s="160"/>
      <c r="BU183" s="160"/>
      <c r="BV183" s="160"/>
      <c r="BW183" s="160"/>
      <c r="BX183" s="160"/>
      <c r="BY183" s="160"/>
      <c r="BZ183" s="160"/>
      <c r="CA183" s="160"/>
      <c r="CB183" s="160"/>
      <c r="CC183" s="160"/>
      <c r="CD183" s="160"/>
      <c r="CE183" s="160"/>
      <c r="CF183" s="160"/>
      <c r="CG183" s="160"/>
      <c r="CH183" s="160"/>
      <c r="CI183" s="160"/>
      <c r="CJ183" s="160"/>
      <c r="CK183" s="160"/>
      <c r="CL183" s="160"/>
      <c r="CM183" s="160"/>
      <c r="CN183" s="160"/>
      <c r="CO183" s="160"/>
      <c r="CP183" s="160"/>
      <c r="CQ183" s="160"/>
      <c r="CR183" s="160"/>
      <c r="CS183" s="160"/>
      <c r="CT183" s="160"/>
      <c r="CU183" s="160"/>
      <c r="CV183" s="160"/>
      <c r="CW183" s="160"/>
      <c r="CX183" s="160"/>
      <c r="CY183" s="160"/>
      <c r="CZ183" s="160"/>
      <c r="DA183" s="160"/>
      <c r="DB183" s="160"/>
      <c r="DC183" s="160"/>
      <c r="DD183" s="160"/>
      <c r="DE183" s="160"/>
      <c r="DF183" s="160"/>
      <c r="DG183" s="160"/>
      <c r="DH183" s="160"/>
      <c r="DI183" s="160"/>
      <c r="DJ183" s="160"/>
      <c r="DK183" s="160"/>
      <c r="DL183" s="160"/>
      <c r="DM183" s="160"/>
      <c r="DN183" s="160"/>
      <c r="DO183" s="160"/>
      <c r="DP183" s="160"/>
      <c r="DQ183" s="160"/>
      <c r="DR183" s="160"/>
      <c r="DS183" s="160"/>
      <c r="DT183" s="160"/>
      <c r="DU183" s="160"/>
      <c r="DV183" s="160"/>
      <c r="DW183" s="160"/>
      <c r="DX183" s="160"/>
      <c r="DY183" s="160"/>
      <c r="DZ183" s="160"/>
      <c r="EA183" s="160"/>
      <c r="EB183" s="160"/>
      <c r="EC183" s="160"/>
      <c r="ED183" s="160"/>
      <c r="EE183" s="160"/>
      <c r="EF183" s="160"/>
      <c r="EG183" s="160"/>
      <c r="EH183" s="160"/>
      <c r="EI183" s="160"/>
      <c r="EJ183" s="160"/>
      <c r="EK183" s="160"/>
      <c r="EL183" s="160"/>
      <c r="EM183" s="160"/>
      <c r="EN183" s="160"/>
      <c r="EO183" s="160"/>
      <c r="EP183" s="160"/>
      <c r="EQ183" s="160"/>
      <c r="ER183" s="160"/>
      <c r="ES183" s="160"/>
      <c r="ET183" s="160"/>
      <c r="EU183" s="160"/>
      <c r="EV183" s="160"/>
      <c r="EW183" s="160"/>
      <c r="EX183" s="160"/>
      <c r="EY183" s="160"/>
      <c r="EZ183" s="160"/>
      <c r="FA183" s="160"/>
      <c r="FB183" s="160"/>
      <c r="FC183" s="160"/>
      <c r="FD183" s="160"/>
      <c r="FE183" s="160"/>
      <c r="FF183" s="160"/>
      <c r="FG183" s="160"/>
      <c r="FH183" s="160"/>
      <c r="FI183" s="160"/>
      <c r="FJ183" s="160"/>
      <c r="FK183" s="160"/>
      <c r="FL183" s="160"/>
      <c r="FM183" s="160"/>
      <c r="FN183" s="160"/>
      <c r="FO183" s="160"/>
      <c r="FP183" s="160"/>
      <c r="FQ183" s="160"/>
      <c r="FR183" s="160"/>
      <c r="FS183" s="160"/>
      <c r="FT183" s="160"/>
      <c r="FU183" s="160"/>
      <c r="FV183" s="160"/>
      <c r="FW183" s="160"/>
      <c r="FX183" s="160"/>
      <c r="FY183" s="160"/>
      <c r="FZ183" s="160"/>
      <c r="GA183" s="160"/>
      <c r="GB183" s="160"/>
      <c r="GC183" s="160"/>
      <c r="GD183" s="160"/>
      <c r="GE183" s="160"/>
      <c r="GF183" s="160"/>
      <c r="GG183" s="160"/>
      <c r="GH183" s="160"/>
      <c r="GI183" s="160"/>
      <c r="GJ183" s="160"/>
      <c r="GK183" s="160"/>
      <c r="GL183" s="160"/>
      <c r="GM183" s="160"/>
      <c r="GN183" s="160"/>
      <c r="GO183" s="160"/>
      <c r="GP183" s="160"/>
      <c r="GQ183" s="160"/>
      <c r="GR183" s="160"/>
      <c r="GS183" s="160"/>
      <c r="GT183" s="160"/>
      <c r="GU183" s="160"/>
      <c r="GV183" s="160"/>
      <c r="GW183" s="160"/>
      <c r="GX183" s="160"/>
      <c r="GY183" s="160"/>
      <c r="GZ183" s="160"/>
      <c r="HA183" s="160"/>
      <c r="HB183" s="160"/>
      <c r="HC183" s="160"/>
      <c r="HD183" s="160"/>
      <c r="HE183" s="160"/>
      <c r="HF183" s="160"/>
      <c r="HG183" s="160"/>
      <c r="HH183" s="160"/>
      <c r="HI183" s="160"/>
      <c r="HJ183" s="160"/>
      <c r="HK183" s="160"/>
      <c r="HL183" s="160"/>
      <c r="HM183" s="160"/>
      <c r="HN183" s="160"/>
      <c r="HO183" s="160"/>
      <c r="HP183" s="160"/>
      <c r="HQ183" s="160"/>
      <c r="HR183" s="160"/>
      <c r="HS183" s="160"/>
      <c r="HT183" s="160"/>
      <c r="HU183" s="160"/>
      <c r="HV183" s="160"/>
      <c r="HW183" s="160"/>
      <c r="HX183" s="160"/>
      <c r="HY183" s="160"/>
      <c r="HZ183" s="160"/>
      <c r="IA183" s="160"/>
      <c r="IB183" s="160"/>
      <c r="IC183" s="160"/>
      <c r="ID183" s="160"/>
      <c r="IE183" s="160"/>
      <c r="IF183" s="160"/>
      <c r="IG183" s="160"/>
      <c r="IH183" s="160"/>
      <c r="II183" s="160"/>
      <c r="IJ183" s="160"/>
      <c r="IK183" s="160"/>
      <c r="IL183" s="160"/>
      <c r="IM183" s="160"/>
      <c r="IN183" s="160"/>
      <c r="IO183" s="160"/>
      <c r="IP183" s="160"/>
      <c r="IQ183" s="160"/>
      <c r="IR183" s="160"/>
      <c r="IS183" s="160"/>
      <c r="IT183" s="160"/>
      <c r="IU183" s="160"/>
      <c r="IV183" s="160"/>
      <c r="IW183" s="160"/>
      <c r="IX183" s="160"/>
      <c r="IY183" s="160"/>
      <c r="IZ183" s="160"/>
      <c r="JA183" s="160"/>
      <c r="JB183" s="160"/>
      <c r="JC183" s="160"/>
      <c r="JD183" s="160"/>
      <c r="JE183" s="160"/>
      <c r="JF183" s="160"/>
      <c r="JG183" s="160"/>
      <c r="JH183" s="160"/>
      <c r="JI183" s="160"/>
      <c r="JJ183" s="160"/>
      <c r="JK183" s="160"/>
      <c r="JL183" s="160"/>
      <c r="JM183" s="160"/>
      <c r="JN183" s="160"/>
      <c r="JO183" s="160"/>
      <c r="JP183" s="160"/>
      <c r="JQ183" s="160"/>
      <c r="JR183" s="160"/>
      <c r="JS183" s="160"/>
      <c r="JT183" s="160"/>
      <c r="JU183" s="160"/>
      <c r="JV183" s="160"/>
      <c r="JW183" s="160"/>
      <c r="JX183" s="160"/>
      <c r="JY183" s="160"/>
      <c r="JZ183" s="160"/>
      <c r="KA183" s="160"/>
      <c r="KB183" s="160"/>
      <c r="KC183" s="160"/>
      <c r="KD183" s="160"/>
      <c r="KE183" s="160"/>
      <c r="KF183" s="160"/>
      <c r="KG183" s="160"/>
      <c r="KH183" s="160"/>
      <c r="KI183" s="160"/>
      <c r="KJ183" s="160"/>
      <c r="KK183" s="160"/>
      <c r="KL183" s="160"/>
      <c r="KM183" s="160"/>
      <c r="KN183" s="160"/>
      <c r="KO183" s="160"/>
      <c r="KP183" s="160"/>
      <c r="KQ183" s="160"/>
      <c r="KR183" s="160"/>
      <c r="KS183" s="160"/>
      <c r="KT183" s="160"/>
      <c r="KU183" s="160"/>
      <c r="KV183" s="160"/>
      <c r="KW183" s="160"/>
      <c r="KX183" s="160"/>
      <c r="KY183" s="160"/>
      <c r="KZ183" s="160"/>
      <c r="LA183" s="160"/>
      <c r="LB183" s="160"/>
      <c r="LC183" s="160"/>
      <c r="LD183" s="160"/>
      <c r="LE183" s="160"/>
      <c r="LF183" s="160"/>
      <c r="LG183" s="160"/>
      <c r="LH183" s="160"/>
      <c r="LI183" s="160"/>
      <c r="LJ183" s="160"/>
      <c r="LK183" s="160"/>
      <c r="LL183" s="160"/>
      <c r="LM183" s="160"/>
      <c r="LN183" s="160"/>
      <c r="LO183" s="160"/>
      <c r="LP183" s="160"/>
      <c r="LQ183" s="160"/>
      <c r="LR183" s="160"/>
      <c r="LS183" s="160"/>
      <c r="LT183" s="160"/>
      <c r="LU183" s="160"/>
      <c r="LV183" s="160"/>
      <c r="LW183" s="160"/>
      <c r="LX183" s="160"/>
      <c r="LY183" s="160"/>
      <c r="LZ183" s="160"/>
      <c r="MA183" s="160"/>
      <c r="MB183" s="160"/>
      <c r="MC183" s="160"/>
      <c r="MD183" s="160"/>
      <c r="ME183" s="160"/>
      <c r="MF183" s="160"/>
      <c r="MG183" s="160"/>
      <c r="MH183" s="160"/>
      <c r="MI183" s="160"/>
      <c r="MJ183" s="160"/>
      <c r="MK183" s="160"/>
      <c r="ML183" s="160"/>
      <c r="MM183" s="160"/>
      <c r="MN183" s="160"/>
      <c r="MO183" s="160"/>
      <c r="MP183" s="160"/>
      <c r="MQ183" s="160"/>
      <c r="MR183" s="160"/>
      <c r="MS183" s="160"/>
      <c r="MT183" s="160"/>
      <c r="MU183" s="160"/>
      <c r="MV183" s="160"/>
      <c r="MW183" s="160"/>
      <c r="MX183" s="160"/>
      <c r="MY183" s="160"/>
      <c r="MZ183" s="160"/>
      <c r="NA183" s="160"/>
      <c r="NB183" s="160"/>
      <c r="NC183" s="160"/>
      <c r="ND183" s="160"/>
      <c r="NE183" s="160"/>
      <c r="NF183" s="160"/>
      <c r="NG183" s="160"/>
      <c r="NH183" s="160"/>
      <c r="NI183" s="160"/>
      <c r="NJ183" s="160"/>
      <c r="NK183" s="160"/>
      <c r="NL183" s="160"/>
      <c r="NM183" s="160"/>
      <c r="NN183" s="160"/>
      <c r="NO183" s="160"/>
      <c r="NP183" s="160"/>
      <c r="NQ183" s="160"/>
      <c r="NR183" s="160"/>
      <c r="NS183" s="160"/>
      <c r="NT183" s="160"/>
      <c r="NU183" s="160"/>
      <c r="NV183" s="160"/>
      <c r="NW183" s="160"/>
      <c r="NX183" s="160"/>
      <c r="NY183" s="160"/>
      <c r="NZ183" s="160"/>
      <c r="OA183" s="160"/>
      <c r="OB183" s="160"/>
      <c r="OC183" s="160"/>
      <c r="OD183" s="160"/>
      <c r="OE183" s="160"/>
      <c r="OF183" s="160"/>
      <c r="OG183" s="160"/>
      <c r="OH183" s="160"/>
      <c r="OI183" s="160"/>
      <c r="OJ183" s="160"/>
      <c r="OK183" s="160"/>
      <c r="OL183" s="160"/>
      <c r="OM183" s="160"/>
      <c r="ON183" s="160"/>
      <c r="OO183" s="160"/>
      <c r="OP183" s="160"/>
      <c r="OQ183" s="160"/>
      <c r="OR183" s="160"/>
      <c r="OS183" s="160"/>
      <c r="OT183" s="160"/>
      <c r="OU183" s="160"/>
      <c r="OV183" s="160"/>
      <c r="OW183" s="160"/>
      <c r="OX183" s="160"/>
      <c r="OY183" s="160"/>
      <c r="OZ183" s="160"/>
      <c r="PA183" s="160"/>
      <c r="PB183" s="160"/>
      <c r="PC183" s="160"/>
      <c r="PD183" s="160"/>
      <c r="PE183" s="160"/>
      <c r="PF183" s="160"/>
      <c r="PG183" s="160"/>
      <c r="PH183" s="160"/>
      <c r="PI183" s="160"/>
      <c r="PJ183" s="160"/>
      <c r="PK183" s="160"/>
      <c r="PL183" s="160"/>
      <c r="PM183" s="160"/>
      <c r="PN183" s="160"/>
      <c r="PO183" s="160"/>
      <c r="PP183" s="160"/>
      <c r="PQ183" s="160"/>
      <c r="PR183" s="160"/>
      <c r="PS183" s="160"/>
      <c r="PT183" s="160"/>
      <c r="PU183" s="160"/>
      <c r="PV183" s="160"/>
      <c r="PW183" s="160"/>
      <c r="PX183" s="160"/>
      <c r="PY183" s="160"/>
      <c r="PZ183" s="160"/>
      <c r="QA183" s="160"/>
      <c r="QB183" s="160"/>
      <c r="QC183" s="160"/>
      <c r="QD183" s="160"/>
      <c r="QE183" s="160"/>
      <c r="QF183" s="160"/>
      <c r="QG183" s="160"/>
      <c r="QH183" s="160"/>
      <c r="QI183" s="160"/>
      <c r="QJ183" s="160"/>
      <c r="QK183" s="160"/>
      <c r="QL183" s="160"/>
      <c r="QM183" s="160"/>
      <c r="QN183" s="160"/>
      <c r="QO183" s="160"/>
      <c r="QP183" s="160"/>
      <c r="QQ183" s="160"/>
      <c r="QR183" s="160"/>
      <c r="QS183" s="160"/>
      <c r="QT183" s="160"/>
      <c r="QU183" s="160"/>
      <c r="QV183" s="160"/>
      <c r="QW183" s="160"/>
      <c r="QX183" s="160"/>
      <c r="QY183" s="160"/>
      <c r="QZ183" s="160"/>
      <c r="RA183" s="160"/>
      <c r="RB183" s="160"/>
      <c r="RC183" s="160"/>
      <c r="RD183" s="160"/>
      <c r="RE183" s="160"/>
      <c r="RF183" s="160"/>
      <c r="RG183" s="160"/>
      <c r="RH183" s="160"/>
      <c r="RI183" s="160"/>
      <c r="RJ183" s="160"/>
      <c r="RK183" s="160"/>
      <c r="RL183" s="160"/>
      <c r="RM183" s="160"/>
      <c r="RN183" s="160"/>
      <c r="RO183" s="160"/>
      <c r="RP183" s="160"/>
      <c r="RQ183" s="160"/>
      <c r="RR183" s="160"/>
      <c r="RS183" s="160"/>
      <c r="RT183" s="160"/>
      <c r="RU183" s="160"/>
      <c r="RV183" s="160"/>
      <c r="RW183" s="160"/>
      <c r="RX183" s="160"/>
      <c r="RY183" s="160"/>
      <c r="RZ183" s="160"/>
      <c r="SA183" s="160"/>
      <c r="SB183" s="160"/>
      <c r="SC183" s="160"/>
      <c r="SD183" s="160"/>
      <c r="SE183" s="160"/>
      <c r="SF183" s="160"/>
      <c r="SG183" s="160"/>
      <c r="SH183" s="160"/>
      <c r="SI183" s="160"/>
      <c r="SJ183" s="160"/>
      <c r="SK183" s="160"/>
      <c r="SL183" s="160"/>
      <c r="SM183" s="160"/>
      <c r="SN183" s="160"/>
      <c r="SO183" s="160"/>
      <c r="SP183" s="160"/>
      <c r="SQ183" s="160"/>
      <c r="SR183" s="160"/>
      <c r="SS183" s="160"/>
      <c r="ST183" s="160"/>
      <c r="SU183" s="160"/>
      <c r="SV183" s="160"/>
      <c r="SW183" s="160"/>
      <c r="SX183" s="160"/>
      <c r="SY183" s="160"/>
      <c r="SZ183" s="160"/>
      <c r="TA183" s="160"/>
      <c r="TB183" s="160"/>
      <c r="TC183" s="160"/>
      <c r="TD183" s="160"/>
      <c r="TE183" s="160"/>
      <c r="TF183" s="160"/>
    </row>
    <row r="184" spans="1:526">
      <c r="A184" s="160"/>
      <c r="B184" s="160"/>
      <c r="C184" s="160"/>
      <c r="D184" s="160"/>
      <c r="E184" s="160"/>
      <c r="F184" s="160"/>
      <c r="G184" s="160"/>
      <c r="H184" s="160"/>
      <c r="I184" s="160"/>
      <c r="J184" s="160"/>
      <c r="K184" s="160"/>
      <c r="L184" s="160"/>
      <c r="M184" s="160"/>
      <c r="N184" s="160"/>
      <c r="O184" s="160"/>
      <c r="P184" s="160"/>
      <c r="Q184" s="160"/>
      <c r="R184" s="160"/>
      <c r="S184" s="160"/>
      <c r="T184" s="160"/>
      <c r="U184" s="160"/>
      <c r="V184" s="160"/>
      <c r="W184" s="160"/>
      <c r="X184" s="160"/>
      <c r="Y184" s="160"/>
      <c r="Z184" s="160"/>
      <c r="AA184" s="160"/>
      <c r="AB184" s="160"/>
      <c r="AC184" s="160"/>
      <c r="AD184" s="160"/>
      <c r="AE184" s="160"/>
      <c r="AF184" s="160"/>
      <c r="AG184" s="160"/>
      <c r="AH184" s="160"/>
      <c r="AI184" s="160"/>
      <c r="AJ184" s="160"/>
      <c r="AK184" s="160"/>
      <c r="AL184" s="160"/>
      <c r="AM184" s="160"/>
      <c r="AN184" s="160"/>
      <c r="AO184" s="160"/>
      <c r="AP184" s="160"/>
      <c r="AQ184" s="160"/>
      <c r="AR184" s="160"/>
      <c r="AS184" s="160"/>
      <c r="AT184" s="160"/>
      <c r="AU184" s="160"/>
      <c r="AV184" s="160"/>
      <c r="AW184" s="160"/>
      <c r="AX184" s="160"/>
      <c r="AY184" s="160"/>
      <c r="AZ184" s="160"/>
      <c r="BA184" s="160"/>
      <c r="BB184" s="160"/>
      <c r="BC184" s="160"/>
      <c r="BD184" s="160"/>
      <c r="BE184" s="160"/>
      <c r="BF184" s="160"/>
      <c r="BG184" s="160"/>
      <c r="BH184" s="160"/>
      <c r="BI184" s="160"/>
      <c r="BJ184" s="160"/>
      <c r="BK184" s="160"/>
      <c r="BL184" s="160"/>
      <c r="BM184" s="160"/>
      <c r="BN184" s="160"/>
      <c r="BO184" s="160"/>
      <c r="BP184" s="160"/>
      <c r="BQ184" s="160"/>
      <c r="BR184" s="160"/>
      <c r="BS184" s="160"/>
      <c r="BT184" s="160"/>
      <c r="BU184" s="160"/>
      <c r="BV184" s="160"/>
      <c r="BW184" s="160"/>
      <c r="BX184" s="160"/>
      <c r="BY184" s="160"/>
      <c r="BZ184" s="160"/>
      <c r="CA184" s="160"/>
      <c r="CB184" s="160"/>
      <c r="CC184" s="160"/>
      <c r="CD184" s="160"/>
      <c r="CE184" s="160"/>
      <c r="CF184" s="160"/>
      <c r="CG184" s="160"/>
      <c r="CH184" s="160"/>
      <c r="CI184" s="160"/>
      <c r="CJ184" s="160"/>
      <c r="CK184" s="160"/>
      <c r="CL184" s="160"/>
      <c r="CM184" s="160"/>
      <c r="CN184" s="160"/>
      <c r="CO184" s="160"/>
      <c r="CP184" s="160"/>
      <c r="CQ184" s="160"/>
      <c r="CR184" s="160"/>
      <c r="CS184" s="160"/>
      <c r="CT184" s="160"/>
      <c r="CU184" s="160"/>
      <c r="CV184" s="160"/>
      <c r="CW184" s="160"/>
      <c r="CX184" s="160"/>
      <c r="CY184" s="160"/>
      <c r="CZ184" s="160"/>
      <c r="DA184" s="160"/>
      <c r="DB184" s="160"/>
      <c r="DC184" s="160"/>
      <c r="DD184" s="160"/>
      <c r="DE184" s="160"/>
      <c r="DF184" s="160"/>
      <c r="DG184" s="160"/>
      <c r="DH184" s="160"/>
      <c r="DI184" s="160"/>
      <c r="DJ184" s="160"/>
      <c r="DK184" s="160"/>
      <c r="DL184" s="160"/>
      <c r="DM184" s="160"/>
      <c r="DN184" s="160"/>
      <c r="DO184" s="160"/>
      <c r="DP184" s="160"/>
      <c r="DQ184" s="160"/>
      <c r="DR184" s="160"/>
      <c r="DS184" s="160"/>
      <c r="DT184" s="160"/>
      <c r="DU184" s="160"/>
      <c r="DV184" s="160"/>
      <c r="DW184" s="160"/>
      <c r="DX184" s="160"/>
      <c r="DY184" s="160"/>
      <c r="DZ184" s="160"/>
      <c r="EA184" s="160"/>
      <c r="EB184" s="160"/>
      <c r="EC184" s="160"/>
      <c r="ED184" s="160"/>
      <c r="EE184" s="160"/>
      <c r="EF184" s="160"/>
      <c r="EG184" s="160"/>
      <c r="EH184" s="160"/>
      <c r="EI184" s="160"/>
      <c r="EJ184" s="160"/>
      <c r="EK184" s="160"/>
      <c r="EL184" s="160"/>
      <c r="EM184" s="160"/>
      <c r="EN184" s="160"/>
      <c r="EO184" s="160"/>
      <c r="EP184" s="160"/>
      <c r="EQ184" s="160"/>
      <c r="ER184" s="160"/>
      <c r="ES184" s="160"/>
      <c r="ET184" s="160"/>
      <c r="EU184" s="160"/>
      <c r="EV184" s="160"/>
      <c r="EW184" s="160"/>
      <c r="EX184" s="160"/>
      <c r="EY184" s="160"/>
      <c r="EZ184" s="160"/>
      <c r="FA184" s="160"/>
      <c r="FB184" s="160"/>
      <c r="FC184" s="160"/>
      <c r="FD184" s="160"/>
      <c r="FE184" s="160"/>
      <c r="FF184" s="160"/>
      <c r="FG184" s="160"/>
      <c r="FH184" s="160"/>
      <c r="FI184" s="160"/>
      <c r="FJ184" s="160"/>
      <c r="FK184" s="160"/>
      <c r="FL184" s="160"/>
      <c r="FM184" s="160"/>
      <c r="FN184" s="160"/>
      <c r="FO184" s="160"/>
      <c r="FP184" s="160"/>
      <c r="FQ184" s="160"/>
      <c r="FR184" s="160"/>
      <c r="FS184" s="160"/>
      <c r="FT184" s="160"/>
      <c r="FU184" s="160"/>
      <c r="FV184" s="160"/>
      <c r="FW184" s="160"/>
      <c r="FX184" s="160"/>
      <c r="FY184" s="160"/>
      <c r="FZ184" s="160"/>
      <c r="GA184" s="160"/>
      <c r="GB184" s="160"/>
      <c r="GC184" s="160"/>
      <c r="GD184" s="160"/>
      <c r="GE184" s="160"/>
      <c r="GF184" s="160"/>
      <c r="GG184" s="160"/>
      <c r="GH184" s="160"/>
      <c r="GI184" s="160"/>
      <c r="GJ184" s="160"/>
      <c r="GK184" s="160"/>
      <c r="GL184" s="160"/>
      <c r="GM184" s="160"/>
      <c r="GN184" s="160"/>
      <c r="GO184" s="160"/>
      <c r="GP184" s="160"/>
      <c r="GQ184" s="160"/>
      <c r="GR184" s="160"/>
      <c r="GS184" s="160"/>
      <c r="GT184" s="160"/>
      <c r="GU184" s="160"/>
      <c r="GV184" s="160"/>
      <c r="GW184" s="160"/>
      <c r="GX184" s="160"/>
      <c r="GY184" s="160"/>
      <c r="GZ184" s="160"/>
      <c r="HA184" s="160"/>
      <c r="HB184" s="160"/>
      <c r="HC184" s="160"/>
      <c r="HD184" s="160"/>
      <c r="HE184" s="160"/>
      <c r="HF184" s="160"/>
      <c r="HG184" s="160"/>
      <c r="HH184" s="160"/>
      <c r="HI184" s="160"/>
      <c r="HJ184" s="160"/>
      <c r="HK184" s="160"/>
      <c r="HL184" s="160"/>
      <c r="HM184" s="160"/>
      <c r="HN184" s="160"/>
      <c r="HO184" s="160"/>
      <c r="HP184" s="160"/>
      <c r="HQ184" s="160"/>
      <c r="HR184" s="160"/>
      <c r="HS184" s="160"/>
      <c r="HT184" s="160"/>
      <c r="HU184" s="160"/>
      <c r="HV184" s="160"/>
      <c r="HW184" s="160"/>
      <c r="HX184" s="160"/>
      <c r="HY184" s="160"/>
      <c r="HZ184" s="160"/>
      <c r="IA184" s="160"/>
      <c r="IB184" s="160"/>
      <c r="IC184" s="160"/>
      <c r="ID184" s="160"/>
      <c r="IE184" s="160"/>
      <c r="IF184" s="160"/>
      <c r="IG184" s="160"/>
      <c r="IH184" s="160"/>
      <c r="II184" s="160"/>
      <c r="IJ184" s="160"/>
      <c r="IK184" s="160"/>
      <c r="IL184" s="160"/>
      <c r="IM184" s="160"/>
      <c r="IN184" s="160"/>
      <c r="IO184" s="160"/>
      <c r="IP184" s="160"/>
      <c r="IQ184" s="160"/>
      <c r="IR184" s="160"/>
      <c r="IS184" s="160"/>
      <c r="IT184" s="160"/>
      <c r="IU184" s="160"/>
      <c r="IV184" s="160"/>
      <c r="IW184" s="160"/>
      <c r="IX184" s="160"/>
      <c r="IY184" s="160"/>
      <c r="IZ184" s="160"/>
      <c r="JA184" s="160"/>
      <c r="JB184" s="160"/>
      <c r="JC184" s="160"/>
      <c r="JD184" s="160"/>
      <c r="JE184" s="160"/>
      <c r="JF184" s="160"/>
      <c r="JG184" s="160"/>
      <c r="JH184" s="160"/>
      <c r="JI184" s="160"/>
      <c r="JJ184" s="160"/>
      <c r="JK184" s="160"/>
      <c r="JL184" s="160"/>
      <c r="JM184" s="160"/>
      <c r="JN184" s="160"/>
      <c r="JO184" s="160"/>
      <c r="JP184" s="160"/>
      <c r="JQ184" s="160"/>
      <c r="JR184" s="160"/>
      <c r="JS184" s="160"/>
      <c r="JT184" s="160"/>
      <c r="JU184" s="160"/>
      <c r="JV184" s="160"/>
      <c r="JW184" s="160"/>
      <c r="JX184" s="160"/>
      <c r="JY184" s="160"/>
      <c r="JZ184" s="160"/>
      <c r="KA184" s="160"/>
      <c r="KB184" s="160"/>
      <c r="KC184" s="160"/>
      <c r="KD184" s="160"/>
      <c r="KE184" s="160"/>
      <c r="KF184" s="160"/>
      <c r="KG184" s="160"/>
      <c r="KH184" s="160"/>
      <c r="KI184" s="160"/>
      <c r="KJ184" s="160"/>
      <c r="KK184" s="160"/>
      <c r="KL184" s="160"/>
      <c r="KM184" s="160"/>
      <c r="KN184" s="160"/>
      <c r="KO184" s="160"/>
      <c r="KP184" s="160"/>
      <c r="KQ184" s="160"/>
      <c r="KR184" s="160"/>
      <c r="KS184" s="160"/>
      <c r="KT184" s="160"/>
      <c r="KU184" s="160"/>
      <c r="KV184" s="160"/>
      <c r="KW184" s="160"/>
      <c r="KX184" s="160"/>
      <c r="KY184" s="160"/>
      <c r="KZ184" s="160"/>
      <c r="LA184" s="160"/>
      <c r="LB184" s="160"/>
      <c r="LC184" s="160"/>
      <c r="LD184" s="160"/>
      <c r="LE184" s="160"/>
      <c r="LF184" s="160"/>
      <c r="LG184" s="160"/>
      <c r="LH184" s="160"/>
      <c r="LI184" s="160"/>
      <c r="LJ184" s="160"/>
      <c r="LK184" s="160"/>
      <c r="LL184" s="160"/>
      <c r="LM184" s="160"/>
      <c r="LN184" s="160"/>
      <c r="LO184" s="160"/>
      <c r="LP184" s="160"/>
      <c r="LQ184" s="160"/>
      <c r="LR184" s="160"/>
      <c r="LS184" s="160"/>
      <c r="LT184" s="160"/>
      <c r="LU184" s="160"/>
      <c r="LV184" s="160"/>
      <c r="LW184" s="160"/>
      <c r="LX184" s="160"/>
      <c r="LY184" s="160"/>
      <c r="LZ184" s="160"/>
      <c r="MA184" s="160"/>
      <c r="MB184" s="160"/>
      <c r="MC184" s="160"/>
      <c r="MD184" s="160"/>
      <c r="ME184" s="160"/>
      <c r="MF184" s="160"/>
      <c r="MG184" s="160"/>
      <c r="MH184" s="160"/>
      <c r="MI184" s="160"/>
      <c r="MJ184" s="160"/>
      <c r="MK184" s="160"/>
      <c r="ML184" s="160"/>
      <c r="MM184" s="160"/>
      <c r="MN184" s="160"/>
      <c r="MO184" s="160"/>
      <c r="MP184" s="160"/>
      <c r="MQ184" s="160"/>
      <c r="MR184" s="160"/>
      <c r="MS184" s="160"/>
      <c r="MT184" s="160"/>
      <c r="MU184" s="160"/>
      <c r="MV184" s="160"/>
      <c r="MW184" s="160"/>
      <c r="MX184" s="160"/>
      <c r="MY184" s="160"/>
      <c r="MZ184" s="160"/>
      <c r="NA184" s="160"/>
      <c r="NB184" s="160"/>
      <c r="NC184" s="160"/>
      <c r="ND184" s="160"/>
      <c r="NE184" s="160"/>
      <c r="NF184" s="160"/>
      <c r="NG184" s="160"/>
      <c r="NH184" s="160"/>
      <c r="NI184" s="160"/>
      <c r="NJ184" s="160"/>
      <c r="NK184" s="160"/>
      <c r="NL184" s="160"/>
      <c r="NM184" s="160"/>
      <c r="NN184" s="160"/>
      <c r="NO184" s="160"/>
      <c r="NP184" s="160"/>
      <c r="NQ184" s="160"/>
      <c r="NR184" s="160"/>
      <c r="NS184" s="160"/>
      <c r="NT184" s="160"/>
      <c r="NU184" s="160"/>
      <c r="NV184" s="160"/>
      <c r="NW184" s="160"/>
      <c r="NX184" s="160"/>
      <c r="NY184" s="160"/>
      <c r="NZ184" s="160"/>
      <c r="OA184" s="160"/>
      <c r="OB184" s="160"/>
      <c r="OC184" s="160"/>
      <c r="OD184" s="160"/>
      <c r="OE184" s="160"/>
      <c r="OF184" s="160"/>
      <c r="OG184" s="160"/>
      <c r="OH184" s="160"/>
      <c r="OI184" s="160"/>
      <c r="OJ184" s="160"/>
      <c r="OK184" s="160"/>
      <c r="OL184" s="160"/>
      <c r="OM184" s="160"/>
      <c r="ON184" s="160"/>
      <c r="OO184" s="160"/>
      <c r="OP184" s="160"/>
      <c r="OQ184" s="160"/>
      <c r="OR184" s="160"/>
      <c r="OS184" s="160"/>
      <c r="OT184" s="160"/>
      <c r="OU184" s="160"/>
      <c r="OV184" s="160"/>
      <c r="OW184" s="160"/>
      <c r="OX184" s="160"/>
      <c r="OY184" s="160"/>
      <c r="OZ184" s="160"/>
      <c r="PA184" s="160"/>
      <c r="PB184" s="160"/>
      <c r="PC184" s="160"/>
      <c r="PD184" s="160"/>
      <c r="PE184" s="160"/>
      <c r="PF184" s="160"/>
      <c r="PG184" s="160"/>
      <c r="PH184" s="160"/>
      <c r="PI184" s="160"/>
      <c r="PJ184" s="160"/>
      <c r="PK184" s="160"/>
      <c r="PL184" s="160"/>
      <c r="PM184" s="160"/>
      <c r="PN184" s="160"/>
      <c r="PO184" s="160"/>
      <c r="PP184" s="160"/>
      <c r="PQ184" s="160"/>
      <c r="PR184" s="160"/>
      <c r="PS184" s="160"/>
      <c r="PT184" s="160"/>
      <c r="PU184" s="160"/>
      <c r="PV184" s="160"/>
      <c r="PW184" s="160"/>
      <c r="PX184" s="160"/>
      <c r="PY184" s="160"/>
      <c r="PZ184" s="160"/>
      <c r="QA184" s="160"/>
      <c r="QB184" s="160"/>
      <c r="QC184" s="160"/>
      <c r="QD184" s="160"/>
      <c r="QE184" s="160"/>
      <c r="QF184" s="160"/>
      <c r="QG184" s="160"/>
      <c r="QH184" s="160"/>
      <c r="QI184" s="160"/>
      <c r="QJ184" s="160"/>
      <c r="QK184" s="160"/>
      <c r="QL184" s="160"/>
      <c r="QM184" s="160"/>
      <c r="QN184" s="160"/>
      <c r="QO184" s="160"/>
      <c r="QP184" s="160"/>
      <c r="QQ184" s="160"/>
      <c r="QR184" s="160"/>
      <c r="QS184" s="160"/>
      <c r="QT184" s="160"/>
      <c r="QU184" s="160"/>
      <c r="QV184" s="160"/>
      <c r="QW184" s="160"/>
      <c r="QX184" s="160"/>
      <c r="QY184" s="160"/>
      <c r="QZ184" s="160"/>
      <c r="RA184" s="160"/>
      <c r="RB184" s="160"/>
      <c r="RC184" s="160"/>
      <c r="RD184" s="160"/>
      <c r="RE184" s="160"/>
      <c r="RF184" s="160"/>
      <c r="RG184" s="160"/>
      <c r="RH184" s="160"/>
      <c r="RI184" s="160"/>
      <c r="RJ184" s="160"/>
      <c r="RK184" s="160"/>
      <c r="RL184" s="160"/>
      <c r="RM184" s="160"/>
      <c r="RN184" s="160"/>
      <c r="RO184" s="160"/>
      <c r="RP184" s="160"/>
      <c r="RQ184" s="160"/>
      <c r="RR184" s="160"/>
      <c r="RS184" s="160"/>
      <c r="RT184" s="160"/>
      <c r="RU184" s="160"/>
      <c r="RV184" s="160"/>
      <c r="RW184" s="160"/>
      <c r="RX184" s="160"/>
      <c r="RY184" s="160"/>
      <c r="RZ184" s="160"/>
      <c r="SA184" s="160"/>
      <c r="SB184" s="160"/>
      <c r="SC184" s="160"/>
      <c r="SD184" s="160"/>
      <c r="SE184" s="160"/>
      <c r="SF184" s="160"/>
      <c r="SG184" s="160"/>
      <c r="SH184" s="160"/>
      <c r="SI184" s="160"/>
      <c r="SJ184" s="160"/>
      <c r="SK184" s="160"/>
      <c r="SL184" s="160"/>
      <c r="SM184" s="160"/>
      <c r="SN184" s="160"/>
      <c r="SO184" s="160"/>
      <c r="SP184" s="160"/>
      <c r="SQ184" s="160"/>
      <c r="SR184" s="160"/>
      <c r="SS184" s="160"/>
      <c r="ST184" s="160"/>
      <c r="SU184" s="160"/>
      <c r="SV184" s="160"/>
      <c r="SW184" s="160"/>
      <c r="SX184" s="160"/>
      <c r="SY184" s="160"/>
      <c r="SZ184" s="160"/>
      <c r="TA184" s="160"/>
      <c r="TB184" s="160"/>
      <c r="TC184" s="160"/>
      <c r="TD184" s="160"/>
      <c r="TE184" s="160"/>
      <c r="TF184" s="160"/>
    </row>
    <row r="185" spans="1:526">
      <c r="A185" s="160"/>
      <c r="B185" s="160"/>
      <c r="C185" s="160"/>
      <c r="D185" s="160"/>
      <c r="E185" s="160"/>
      <c r="F185" s="160"/>
      <c r="G185" s="160"/>
      <c r="H185" s="160"/>
      <c r="I185" s="160"/>
      <c r="J185" s="160"/>
      <c r="K185" s="160"/>
      <c r="L185" s="160"/>
      <c r="M185" s="160"/>
      <c r="N185" s="160"/>
      <c r="O185" s="160"/>
      <c r="P185" s="160"/>
      <c r="Q185" s="160"/>
      <c r="R185" s="160"/>
      <c r="S185" s="160"/>
      <c r="T185" s="160"/>
      <c r="U185" s="160"/>
      <c r="V185" s="160"/>
      <c r="W185" s="160"/>
      <c r="X185" s="160"/>
      <c r="Y185" s="160"/>
      <c r="Z185" s="160"/>
      <c r="AA185" s="160"/>
      <c r="AB185" s="160"/>
      <c r="AC185" s="160"/>
      <c r="AD185" s="160"/>
      <c r="AE185" s="160"/>
      <c r="AF185" s="160"/>
      <c r="AG185" s="160"/>
      <c r="AH185" s="160"/>
      <c r="AI185" s="160"/>
      <c r="AJ185" s="160"/>
      <c r="AK185" s="160"/>
      <c r="AL185" s="160"/>
      <c r="AM185" s="160"/>
      <c r="AN185" s="160"/>
      <c r="AO185" s="160"/>
      <c r="AP185" s="160"/>
      <c r="AQ185" s="160"/>
      <c r="AR185" s="160"/>
      <c r="AS185" s="160"/>
      <c r="AT185" s="160"/>
      <c r="AU185" s="160"/>
      <c r="AV185" s="160"/>
      <c r="AW185" s="160"/>
      <c r="AX185" s="160"/>
      <c r="AY185" s="160"/>
      <c r="AZ185" s="160"/>
      <c r="BA185" s="160"/>
      <c r="BB185" s="160"/>
      <c r="BC185" s="160"/>
      <c r="BD185" s="160"/>
      <c r="BE185" s="160"/>
      <c r="BF185" s="160"/>
      <c r="BG185" s="160"/>
      <c r="BH185" s="160"/>
      <c r="BI185" s="160"/>
      <c r="BJ185" s="160"/>
      <c r="BK185" s="160"/>
      <c r="BL185" s="160"/>
      <c r="BM185" s="160"/>
      <c r="BN185" s="160"/>
      <c r="BO185" s="160"/>
      <c r="BP185" s="160"/>
      <c r="BQ185" s="160"/>
      <c r="BR185" s="160"/>
      <c r="BS185" s="160"/>
      <c r="BT185" s="160"/>
      <c r="BU185" s="160"/>
      <c r="BV185" s="160"/>
      <c r="BW185" s="160"/>
      <c r="BX185" s="160"/>
      <c r="BY185" s="160"/>
      <c r="BZ185" s="160"/>
      <c r="CA185" s="160"/>
      <c r="CB185" s="160"/>
      <c r="CC185" s="160"/>
      <c r="CD185" s="160"/>
      <c r="CE185" s="160"/>
      <c r="CF185" s="160"/>
      <c r="CG185" s="160"/>
      <c r="CH185" s="160"/>
      <c r="CI185" s="160"/>
      <c r="CJ185" s="160"/>
      <c r="CK185" s="160"/>
      <c r="CL185" s="160"/>
      <c r="CM185" s="160"/>
      <c r="CN185" s="160"/>
      <c r="CO185" s="160"/>
      <c r="CP185" s="160"/>
      <c r="CQ185" s="160"/>
      <c r="CR185" s="160"/>
      <c r="CS185" s="160"/>
      <c r="CT185" s="160"/>
      <c r="CU185" s="160"/>
      <c r="CV185" s="160"/>
      <c r="CW185" s="160"/>
      <c r="CX185" s="160"/>
      <c r="CY185" s="160"/>
      <c r="CZ185" s="160"/>
      <c r="DA185" s="160"/>
      <c r="DB185" s="160"/>
      <c r="DC185" s="160"/>
      <c r="DD185" s="160"/>
      <c r="DE185" s="160"/>
      <c r="DF185" s="160"/>
      <c r="DG185" s="160"/>
      <c r="DH185" s="160"/>
      <c r="DI185" s="160"/>
      <c r="DJ185" s="160"/>
      <c r="DK185" s="160"/>
      <c r="DL185" s="160"/>
      <c r="DM185" s="160"/>
      <c r="DN185" s="160"/>
      <c r="DO185" s="160"/>
      <c r="DP185" s="160"/>
      <c r="DQ185" s="160"/>
      <c r="DR185" s="160"/>
      <c r="DS185" s="160"/>
      <c r="DT185" s="160"/>
      <c r="DU185" s="160"/>
      <c r="DV185" s="160"/>
      <c r="DW185" s="160"/>
      <c r="DX185" s="160"/>
      <c r="DY185" s="160"/>
      <c r="DZ185" s="160"/>
      <c r="EA185" s="160"/>
      <c r="EB185" s="160"/>
      <c r="EC185" s="160"/>
      <c r="ED185" s="160"/>
      <c r="EE185" s="160"/>
      <c r="EF185" s="160"/>
      <c r="EG185" s="160"/>
      <c r="EH185" s="160"/>
      <c r="EI185" s="160"/>
      <c r="EJ185" s="160"/>
      <c r="EK185" s="160"/>
      <c r="EL185" s="160"/>
      <c r="EM185" s="160"/>
      <c r="EN185" s="160"/>
      <c r="EO185" s="160"/>
      <c r="EP185" s="160"/>
      <c r="EQ185" s="160"/>
      <c r="ER185" s="160"/>
      <c r="ES185" s="160"/>
      <c r="ET185" s="160"/>
      <c r="EU185" s="160"/>
      <c r="EV185" s="160"/>
      <c r="EW185" s="160"/>
      <c r="EX185" s="160"/>
      <c r="EY185" s="160"/>
      <c r="EZ185" s="160"/>
      <c r="FA185" s="160"/>
      <c r="FB185" s="160"/>
      <c r="FC185" s="160"/>
      <c r="FD185" s="160"/>
      <c r="FE185" s="160"/>
      <c r="FF185" s="160"/>
      <c r="FG185" s="160"/>
      <c r="FH185" s="160"/>
      <c r="FI185" s="160"/>
      <c r="FJ185" s="160"/>
      <c r="FK185" s="160"/>
      <c r="FL185" s="160"/>
      <c r="FM185" s="160"/>
      <c r="FN185" s="160"/>
      <c r="FO185" s="160"/>
      <c r="FP185" s="160"/>
      <c r="FQ185" s="160"/>
      <c r="FR185" s="160"/>
      <c r="FS185" s="160"/>
      <c r="FT185" s="160"/>
      <c r="FU185" s="160"/>
      <c r="FV185" s="160"/>
      <c r="FW185" s="160"/>
      <c r="FX185" s="160"/>
      <c r="FY185" s="160"/>
      <c r="FZ185" s="160"/>
      <c r="GA185" s="160"/>
      <c r="GB185" s="160"/>
      <c r="GC185" s="160"/>
      <c r="GD185" s="160"/>
      <c r="GE185" s="160"/>
      <c r="GF185" s="160"/>
      <c r="GG185" s="160"/>
      <c r="GH185" s="160"/>
      <c r="GI185" s="160"/>
      <c r="GJ185" s="160"/>
      <c r="GK185" s="160"/>
      <c r="GL185" s="160"/>
      <c r="GM185" s="160"/>
      <c r="GN185" s="160"/>
      <c r="GO185" s="160"/>
      <c r="GP185" s="160"/>
      <c r="GQ185" s="160"/>
      <c r="GR185" s="160"/>
      <c r="GS185" s="160"/>
      <c r="GT185" s="160"/>
      <c r="GU185" s="160"/>
      <c r="GV185" s="160"/>
      <c r="GW185" s="160"/>
      <c r="GX185" s="160"/>
      <c r="GY185" s="160"/>
      <c r="GZ185" s="160"/>
      <c r="HA185" s="160"/>
      <c r="HB185" s="160"/>
      <c r="HC185" s="160"/>
      <c r="HD185" s="160"/>
      <c r="HE185" s="160"/>
      <c r="HF185" s="160"/>
      <c r="HG185" s="160"/>
      <c r="HH185" s="160"/>
      <c r="HI185" s="160"/>
      <c r="HJ185" s="160"/>
      <c r="HK185" s="160"/>
      <c r="HL185" s="160"/>
      <c r="HM185" s="160"/>
      <c r="HN185" s="160"/>
      <c r="HO185" s="160"/>
      <c r="HP185" s="160"/>
      <c r="HQ185" s="160"/>
      <c r="HR185" s="160"/>
      <c r="HS185" s="160"/>
      <c r="HT185" s="160"/>
      <c r="HU185" s="160"/>
      <c r="HV185" s="160"/>
      <c r="HW185" s="160"/>
      <c r="HX185" s="160"/>
      <c r="HY185" s="160"/>
      <c r="HZ185" s="160"/>
      <c r="IA185" s="160"/>
      <c r="IB185" s="160"/>
      <c r="IC185" s="160"/>
      <c r="ID185" s="160"/>
      <c r="IE185" s="160"/>
      <c r="IF185" s="160"/>
      <c r="IG185" s="160"/>
      <c r="IH185" s="160"/>
      <c r="II185" s="160"/>
      <c r="IJ185" s="160"/>
      <c r="IK185" s="160"/>
      <c r="IL185" s="160"/>
      <c r="IM185" s="160"/>
      <c r="IN185" s="160"/>
      <c r="IO185" s="160"/>
      <c r="IP185" s="160"/>
      <c r="IQ185" s="160"/>
      <c r="IR185" s="160"/>
      <c r="IS185" s="160"/>
      <c r="IT185" s="160"/>
      <c r="IU185" s="160"/>
      <c r="IV185" s="160"/>
      <c r="IW185" s="160"/>
      <c r="IX185" s="160"/>
      <c r="IY185" s="160"/>
      <c r="IZ185" s="160"/>
      <c r="JA185" s="160"/>
      <c r="JB185" s="160"/>
      <c r="JC185" s="160"/>
      <c r="JD185" s="160"/>
      <c r="JE185" s="160"/>
      <c r="JF185" s="160"/>
      <c r="JG185" s="160"/>
      <c r="JH185" s="160"/>
      <c r="JI185" s="160"/>
      <c r="JJ185" s="160"/>
      <c r="JK185" s="160"/>
      <c r="JL185" s="160"/>
      <c r="JM185" s="160"/>
      <c r="JN185" s="160"/>
      <c r="JO185" s="160"/>
      <c r="JP185" s="160"/>
      <c r="JQ185" s="160"/>
      <c r="JR185" s="160"/>
      <c r="JS185" s="160"/>
      <c r="JT185" s="160"/>
      <c r="JU185" s="160"/>
      <c r="JV185" s="160"/>
      <c r="JW185" s="160"/>
      <c r="JX185" s="160"/>
      <c r="JY185" s="160"/>
      <c r="JZ185" s="160"/>
      <c r="KA185" s="160"/>
      <c r="KB185" s="160"/>
      <c r="KC185" s="160"/>
      <c r="KD185" s="160"/>
      <c r="KE185" s="160"/>
      <c r="KF185" s="160"/>
      <c r="KG185" s="160"/>
      <c r="KH185" s="160"/>
      <c r="KI185" s="160"/>
      <c r="KJ185" s="160"/>
      <c r="KK185" s="160"/>
      <c r="KL185" s="160"/>
      <c r="KM185" s="160"/>
      <c r="KN185" s="160"/>
      <c r="KO185" s="160"/>
      <c r="KP185" s="160"/>
      <c r="KQ185" s="160"/>
      <c r="KR185" s="160"/>
      <c r="KS185" s="160"/>
      <c r="KT185" s="160"/>
      <c r="KU185" s="160"/>
      <c r="KV185" s="160"/>
      <c r="KW185" s="160"/>
      <c r="KX185" s="160"/>
      <c r="KY185" s="160"/>
      <c r="KZ185" s="160"/>
      <c r="LA185" s="160"/>
      <c r="LB185" s="160"/>
      <c r="LC185" s="160"/>
      <c r="LD185" s="160"/>
      <c r="LE185" s="160"/>
      <c r="LF185" s="160"/>
      <c r="LG185" s="160"/>
      <c r="LH185" s="160"/>
      <c r="LI185" s="160"/>
      <c r="LJ185" s="160"/>
      <c r="LK185" s="160"/>
      <c r="LL185" s="160"/>
      <c r="LM185" s="160"/>
      <c r="LN185" s="160"/>
      <c r="LO185" s="160"/>
      <c r="LP185" s="160"/>
      <c r="LQ185" s="160"/>
      <c r="LR185" s="160"/>
      <c r="LS185" s="160"/>
      <c r="LT185" s="160"/>
      <c r="LU185" s="160"/>
      <c r="LV185" s="160"/>
      <c r="LW185" s="160"/>
      <c r="LX185" s="160"/>
      <c r="LY185" s="160"/>
      <c r="LZ185" s="160"/>
      <c r="MA185" s="160"/>
      <c r="MB185" s="160"/>
      <c r="MC185" s="160"/>
      <c r="MD185" s="160"/>
      <c r="ME185" s="160"/>
      <c r="MF185" s="160"/>
      <c r="MG185" s="160"/>
      <c r="MH185" s="160"/>
      <c r="MI185" s="160"/>
      <c r="MJ185" s="160"/>
      <c r="MK185" s="160"/>
      <c r="ML185" s="160"/>
      <c r="MM185" s="160"/>
      <c r="MN185" s="160"/>
      <c r="MO185" s="160"/>
      <c r="MP185" s="160"/>
      <c r="MQ185" s="160"/>
      <c r="MR185" s="160"/>
      <c r="MS185" s="160"/>
      <c r="MT185" s="160"/>
      <c r="MU185" s="160"/>
      <c r="MV185" s="160"/>
      <c r="MW185" s="160"/>
      <c r="MX185" s="160"/>
      <c r="MY185" s="160"/>
      <c r="MZ185" s="160"/>
      <c r="NA185" s="160"/>
      <c r="NB185" s="160"/>
      <c r="NC185" s="160"/>
      <c r="ND185" s="160"/>
      <c r="NE185" s="160"/>
      <c r="NF185" s="160"/>
      <c r="NG185" s="160"/>
      <c r="NH185" s="160"/>
      <c r="NI185" s="160"/>
      <c r="NJ185" s="160"/>
      <c r="NK185" s="160"/>
      <c r="NL185" s="160"/>
      <c r="NM185" s="160"/>
      <c r="NN185" s="160"/>
      <c r="NO185" s="160"/>
      <c r="NP185" s="160"/>
      <c r="NQ185" s="160"/>
      <c r="NR185" s="160"/>
      <c r="NS185" s="160"/>
      <c r="NT185" s="160"/>
      <c r="NU185" s="160"/>
      <c r="NV185" s="160"/>
      <c r="NW185" s="160"/>
      <c r="NX185" s="160"/>
      <c r="NY185" s="160"/>
      <c r="NZ185" s="160"/>
      <c r="OA185" s="160"/>
      <c r="OB185" s="160"/>
      <c r="OC185" s="160"/>
      <c r="OD185" s="160"/>
      <c r="OE185" s="160"/>
      <c r="OF185" s="160"/>
      <c r="OG185" s="160"/>
      <c r="OH185" s="160"/>
      <c r="OI185" s="160"/>
      <c r="OJ185" s="160"/>
      <c r="OK185" s="160"/>
      <c r="OL185" s="160"/>
      <c r="OM185" s="160"/>
      <c r="ON185" s="160"/>
      <c r="OO185" s="160"/>
      <c r="OP185" s="160"/>
      <c r="OQ185" s="160"/>
      <c r="OR185" s="160"/>
      <c r="OS185" s="160"/>
      <c r="OT185" s="160"/>
      <c r="OU185" s="160"/>
      <c r="OV185" s="160"/>
      <c r="OW185" s="160"/>
      <c r="OX185" s="160"/>
      <c r="OY185" s="160"/>
      <c r="OZ185" s="160"/>
      <c r="PA185" s="160"/>
      <c r="PB185" s="160"/>
      <c r="PC185" s="160"/>
      <c r="PD185" s="160"/>
      <c r="PE185" s="160"/>
      <c r="PF185" s="160"/>
      <c r="PG185" s="160"/>
      <c r="PH185" s="160"/>
      <c r="PI185" s="160"/>
      <c r="PJ185" s="160"/>
      <c r="PK185" s="160"/>
      <c r="PL185" s="160"/>
      <c r="PM185" s="160"/>
      <c r="PN185" s="160"/>
      <c r="PO185" s="160"/>
      <c r="PP185" s="160"/>
      <c r="PQ185" s="160"/>
      <c r="PR185" s="160"/>
      <c r="PS185" s="160"/>
      <c r="PT185" s="160"/>
      <c r="PU185" s="160"/>
      <c r="PV185" s="160"/>
      <c r="PW185" s="160"/>
      <c r="PX185" s="160"/>
      <c r="PY185" s="160"/>
      <c r="PZ185" s="160"/>
      <c r="QA185" s="160"/>
      <c r="QB185" s="160"/>
      <c r="QC185" s="160"/>
      <c r="QD185" s="160"/>
      <c r="QE185" s="160"/>
      <c r="QF185" s="160"/>
      <c r="QG185" s="160"/>
      <c r="QH185" s="160"/>
      <c r="QI185" s="160"/>
      <c r="QJ185" s="160"/>
      <c r="QK185" s="160"/>
      <c r="QL185" s="160"/>
      <c r="QM185" s="160"/>
      <c r="QN185" s="160"/>
      <c r="QO185" s="160"/>
      <c r="QP185" s="160"/>
      <c r="QQ185" s="160"/>
      <c r="QR185" s="160"/>
      <c r="QS185" s="160"/>
      <c r="QT185" s="160"/>
      <c r="QU185" s="160"/>
      <c r="QV185" s="160"/>
      <c r="QW185" s="160"/>
      <c r="QX185" s="160"/>
      <c r="QY185" s="160"/>
      <c r="QZ185" s="160"/>
      <c r="RA185" s="160"/>
      <c r="RB185" s="160"/>
      <c r="RC185" s="160"/>
      <c r="RD185" s="160"/>
      <c r="RE185" s="160"/>
      <c r="RF185" s="160"/>
      <c r="RG185" s="160"/>
      <c r="RH185" s="160"/>
      <c r="RI185" s="160"/>
      <c r="RJ185" s="160"/>
      <c r="RK185" s="160"/>
      <c r="RL185" s="160"/>
      <c r="RM185" s="160"/>
      <c r="RN185" s="160"/>
      <c r="RO185" s="160"/>
      <c r="RP185" s="160"/>
      <c r="RQ185" s="160"/>
      <c r="RR185" s="160"/>
      <c r="RS185" s="160"/>
      <c r="RT185" s="160"/>
      <c r="RU185" s="160"/>
      <c r="RV185" s="160"/>
      <c r="RW185" s="160"/>
      <c r="RX185" s="160"/>
      <c r="RY185" s="160"/>
      <c r="RZ185" s="160"/>
      <c r="SA185" s="160"/>
      <c r="SB185" s="160"/>
      <c r="SC185" s="160"/>
      <c r="SD185" s="160"/>
      <c r="SE185" s="160"/>
      <c r="SF185" s="160"/>
      <c r="SG185" s="160"/>
      <c r="SH185" s="160"/>
      <c r="SI185" s="160"/>
      <c r="SJ185" s="160"/>
      <c r="SK185" s="160"/>
      <c r="SL185" s="160"/>
      <c r="SM185" s="160"/>
      <c r="SN185" s="160"/>
      <c r="SO185" s="160"/>
      <c r="SP185" s="160"/>
      <c r="SQ185" s="160"/>
      <c r="SR185" s="160"/>
      <c r="SS185" s="160"/>
      <c r="ST185" s="160"/>
      <c r="SU185" s="160"/>
      <c r="SV185" s="160"/>
      <c r="SW185" s="160"/>
      <c r="SX185" s="160"/>
      <c r="SY185" s="160"/>
      <c r="SZ185" s="160"/>
      <c r="TA185" s="160"/>
      <c r="TB185" s="160"/>
      <c r="TC185" s="160"/>
      <c r="TD185" s="160"/>
      <c r="TE185" s="160"/>
      <c r="TF185" s="160"/>
    </row>
    <row r="186" spans="1:526">
      <c r="A186" s="160"/>
      <c r="B186" s="160"/>
      <c r="C186" s="160"/>
      <c r="D186" s="160"/>
      <c r="E186" s="160"/>
      <c r="F186" s="160"/>
      <c r="G186" s="160"/>
      <c r="H186" s="160"/>
      <c r="I186" s="160"/>
      <c r="J186" s="160"/>
      <c r="K186" s="160"/>
      <c r="L186" s="160"/>
      <c r="M186" s="160"/>
      <c r="N186" s="160"/>
      <c r="O186" s="160"/>
      <c r="P186" s="160"/>
      <c r="Q186" s="160"/>
      <c r="R186" s="160"/>
      <c r="S186" s="160"/>
      <c r="T186" s="160"/>
      <c r="U186" s="160"/>
      <c r="V186" s="160"/>
      <c r="W186" s="160"/>
      <c r="X186" s="160"/>
      <c r="Y186" s="160"/>
      <c r="Z186" s="160"/>
      <c r="AA186" s="160"/>
      <c r="AB186" s="160"/>
      <c r="AC186" s="160"/>
      <c r="AD186" s="160"/>
      <c r="AE186" s="160"/>
      <c r="AF186" s="160"/>
      <c r="AG186" s="160"/>
      <c r="AH186" s="160"/>
      <c r="AI186" s="160"/>
      <c r="AJ186" s="160"/>
      <c r="AK186" s="160"/>
      <c r="AL186" s="160"/>
      <c r="AM186" s="160"/>
      <c r="AN186" s="160"/>
      <c r="AO186" s="160"/>
      <c r="AP186" s="160"/>
      <c r="AQ186" s="160"/>
      <c r="AR186" s="160"/>
      <c r="AS186" s="160"/>
      <c r="AT186" s="160"/>
      <c r="AU186" s="160"/>
      <c r="AV186" s="160"/>
      <c r="AW186" s="160"/>
      <c r="AX186" s="160"/>
      <c r="AY186" s="160"/>
      <c r="AZ186" s="160"/>
      <c r="BA186" s="160"/>
      <c r="BB186" s="160"/>
      <c r="BC186" s="160"/>
      <c r="BD186" s="160"/>
      <c r="BE186" s="160"/>
      <c r="BF186" s="160"/>
      <c r="BG186" s="160"/>
      <c r="BH186" s="160"/>
      <c r="BI186" s="160"/>
      <c r="BJ186" s="160"/>
      <c r="BK186" s="160"/>
      <c r="BL186" s="160"/>
      <c r="BM186" s="160"/>
      <c r="BN186" s="160"/>
      <c r="BO186" s="160"/>
      <c r="BP186" s="160"/>
      <c r="BQ186" s="160"/>
      <c r="BR186" s="160"/>
      <c r="BS186" s="160"/>
      <c r="BT186" s="160"/>
      <c r="BU186" s="160"/>
      <c r="BV186" s="160"/>
      <c r="BW186" s="160"/>
      <c r="BX186" s="160"/>
      <c r="BY186" s="160"/>
      <c r="BZ186" s="160"/>
      <c r="CA186" s="160"/>
      <c r="CB186" s="160"/>
      <c r="CC186" s="160"/>
      <c r="CD186" s="160"/>
      <c r="CE186" s="160"/>
      <c r="CF186" s="160"/>
      <c r="CG186" s="160"/>
      <c r="CH186" s="160"/>
      <c r="CI186" s="160"/>
      <c r="CJ186" s="160"/>
      <c r="CK186" s="160"/>
      <c r="CL186" s="160"/>
      <c r="CM186" s="160"/>
      <c r="CN186" s="160"/>
      <c r="CO186" s="160"/>
      <c r="CP186" s="160"/>
      <c r="CQ186" s="160"/>
      <c r="CR186" s="160"/>
      <c r="CS186" s="160"/>
      <c r="CT186" s="160"/>
      <c r="CU186" s="160"/>
      <c r="CV186" s="160"/>
      <c r="CW186" s="160"/>
      <c r="CX186" s="160"/>
      <c r="CY186" s="160"/>
      <c r="CZ186" s="160"/>
      <c r="DA186" s="160"/>
      <c r="DB186" s="160"/>
      <c r="DC186" s="160"/>
      <c r="DD186" s="160"/>
      <c r="DE186" s="160"/>
      <c r="DF186" s="160"/>
      <c r="DG186" s="160"/>
      <c r="DH186" s="160"/>
      <c r="DI186" s="160"/>
      <c r="DJ186" s="160"/>
      <c r="DK186" s="160"/>
      <c r="DL186" s="160"/>
      <c r="DM186" s="160"/>
      <c r="DN186" s="160"/>
      <c r="DO186" s="160"/>
      <c r="DP186" s="160"/>
      <c r="DQ186" s="160"/>
      <c r="DR186" s="160"/>
      <c r="DS186" s="160"/>
      <c r="DT186" s="160"/>
      <c r="DU186" s="160"/>
      <c r="DV186" s="160"/>
      <c r="DW186" s="160"/>
      <c r="DX186" s="160"/>
      <c r="DY186" s="160"/>
      <c r="DZ186" s="160"/>
      <c r="EA186" s="160"/>
      <c r="EB186" s="160"/>
      <c r="EC186" s="160"/>
      <c r="ED186" s="160"/>
      <c r="EE186" s="160"/>
      <c r="EF186" s="160"/>
      <c r="EG186" s="160"/>
      <c r="EH186" s="160"/>
      <c r="EI186" s="160"/>
      <c r="EJ186" s="160"/>
      <c r="EK186" s="160"/>
      <c r="EL186" s="160"/>
      <c r="EM186" s="160"/>
      <c r="EN186" s="160"/>
      <c r="EO186" s="160"/>
      <c r="EP186" s="160"/>
      <c r="EQ186" s="160"/>
      <c r="ER186" s="160"/>
      <c r="ES186" s="160"/>
      <c r="ET186" s="160"/>
      <c r="EU186" s="160"/>
      <c r="EV186" s="160"/>
      <c r="EW186" s="160"/>
      <c r="EX186" s="160"/>
      <c r="EY186" s="160"/>
      <c r="EZ186" s="160"/>
      <c r="FA186" s="160"/>
      <c r="FB186" s="160"/>
      <c r="FC186" s="160"/>
      <c r="FD186" s="160"/>
      <c r="FE186" s="160"/>
      <c r="FF186" s="160"/>
      <c r="FG186" s="160"/>
      <c r="FH186" s="160"/>
      <c r="FI186" s="160"/>
      <c r="FJ186" s="160"/>
      <c r="FK186" s="160"/>
      <c r="FL186" s="160"/>
      <c r="FM186" s="160"/>
      <c r="FN186" s="160"/>
      <c r="FO186" s="160"/>
      <c r="FP186" s="160"/>
      <c r="FQ186" s="160"/>
      <c r="FR186" s="160"/>
      <c r="FS186" s="160"/>
      <c r="FT186" s="160"/>
      <c r="FU186" s="160"/>
      <c r="FV186" s="160"/>
      <c r="FW186" s="160"/>
      <c r="FX186" s="160"/>
      <c r="FY186" s="160"/>
      <c r="FZ186" s="160"/>
      <c r="GA186" s="160"/>
      <c r="GB186" s="160"/>
      <c r="GC186" s="160"/>
      <c r="GD186" s="160"/>
      <c r="GE186" s="160"/>
      <c r="GF186" s="160"/>
      <c r="GG186" s="160"/>
      <c r="GH186" s="160"/>
      <c r="GI186" s="160"/>
      <c r="GJ186" s="160"/>
      <c r="GK186" s="160"/>
      <c r="GL186" s="160"/>
      <c r="GM186" s="160"/>
      <c r="GN186" s="160"/>
      <c r="GO186" s="160"/>
      <c r="GP186" s="160"/>
      <c r="GQ186" s="160"/>
      <c r="GR186" s="160"/>
      <c r="GS186" s="160"/>
      <c r="GT186" s="160"/>
      <c r="GU186" s="160"/>
      <c r="GV186" s="160"/>
      <c r="GW186" s="160"/>
      <c r="GX186" s="160"/>
      <c r="GY186" s="160"/>
      <c r="GZ186" s="160"/>
      <c r="HA186" s="160"/>
      <c r="HB186" s="160"/>
      <c r="HC186" s="160"/>
      <c r="HD186" s="160"/>
      <c r="HE186" s="160"/>
      <c r="HF186" s="160"/>
      <c r="HG186" s="160"/>
      <c r="HH186" s="160"/>
      <c r="HI186" s="160"/>
      <c r="HJ186" s="160"/>
      <c r="HK186" s="160"/>
      <c r="HL186" s="160"/>
      <c r="HM186" s="160"/>
      <c r="HN186" s="160"/>
      <c r="HO186" s="160"/>
      <c r="HP186" s="160"/>
      <c r="HQ186" s="160"/>
      <c r="HR186" s="160"/>
      <c r="HS186" s="160"/>
      <c r="HT186" s="160"/>
      <c r="HU186" s="160"/>
      <c r="HV186" s="160"/>
      <c r="HW186" s="160"/>
      <c r="HX186" s="160"/>
      <c r="HY186" s="160"/>
      <c r="HZ186" s="160"/>
      <c r="IA186" s="160"/>
      <c r="IB186" s="160"/>
      <c r="IC186" s="160"/>
      <c r="ID186" s="160"/>
      <c r="IE186" s="160"/>
      <c r="IF186" s="160"/>
      <c r="IG186" s="160"/>
      <c r="IH186" s="160"/>
      <c r="II186" s="160"/>
      <c r="IJ186" s="160"/>
      <c r="IK186" s="160"/>
      <c r="IL186" s="160"/>
      <c r="IM186" s="160"/>
      <c r="IN186" s="160"/>
      <c r="IO186" s="160"/>
      <c r="IP186" s="160"/>
      <c r="IQ186" s="160"/>
      <c r="IR186" s="160"/>
      <c r="IS186" s="160"/>
      <c r="IT186" s="160"/>
      <c r="IU186" s="160"/>
      <c r="IV186" s="160"/>
      <c r="IW186" s="160"/>
      <c r="IX186" s="160"/>
      <c r="IY186" s="160"/>
      <c r="IZ186" s="160"/>
      <c r="JA186" s="160"/>
      <c r="JB186" s="160"/>
      <c r="JC186" s="160"/>
      <c r="JD186" s="160"/>
      <c r="JE186" s="160"/>
      <c r="JF186" s="160"/>
      <c r="JG186" s="160"/>
      <c r="JH186" s="160"/>
      <c r="JI186" s="160"/>
      <c r="JJ186" s="160"/>
      <c r="JK186" s="160"/>
      <c r="JL186" s="160"/>
      <c r="JM186" s="160"/>
      <c r="JN186" s="160"/>
      <c r="JO186" s="160"/>
      <c r="JP186" s="160"/>
      <c r="JQ186" s="160"/>
      <c r="JR186" s="160"/>
      <c r="JS186" s="160"/>
      <c r="JT186" s="160"/>
      <c r="JU186" s="160"/>
      <c r="JV186" s="160"/>
      <c r="JW186" s="160"/>
      <c r="JX186" s="160"/>
      <c r="JY186" s="160"/>
      <c r="JZ186" s="160"/>
      <c r="KA186" s="160"/>
      <c r="KB186" s="160"/>
      <c r="KC186" s="160"/>
      <c r="KD186" s="160"/>
      <c r="KE186" s="160"/>
      <c r="KF186" s="160"/>
      <c r="KG186" s="160"/>
      <c r="KH186" s="160"/>
      <c r="KI186" s="160"/>
      <c r="KJ186" s="160"/>
      <c r="KK186" s="160"/>
      <c r="KL186" s="160"/>
      <c r="KM186" s="160"/>
      <c r="KN186" s="160"/>
      <c r="KO186" s="160"/>
      <c r="KP186" s="160"/>
      <c r="KQ186" s="160"/>
      <c r="KR186" s="160"/>
      <c r="KS186" s="160"/>
      <c r="KT186" s="160"/>
      <c r="KU186" s="160"/>
      <c r="KV186" s="160"/>
      <c r="KW186" s="160"/>
      <c r="KX186" s="160"/>
      <c r="KY186" s="160"/>
      <c r="KZ186" s="160"/>
      <c r="LA186" s="160"/>
      <c r="LB186" s="160"/>
      <c r="LC186" s="160"/>
      <c r="LD186" s="160"/>
      <c r="LE186" s="160"/>
      <c r="LF186" s="160"/>
      <c r="LG186" s="160"/>
      <c r="LH186" s="160"/>
      <c r="LI186" s="160"/>
      <c r="LJ186" s="160"/>
      <c r="LK186" s="160"/>
      <c r="LL186" s="160"/>
      <c r="LM186" s="160"/>
      <c r="LN186" s="160"/>
      <c r="LO186" s="160"/>
      <c r="LP186" s="160"/>
      <c r="LQ186" s="160"/>
      <c r="LR186" s="160"/>
      <c r="LS186" s="160"/>
      <c r="LT186" s="160"/>
      <c r="LU186" s="160"/>
      <c r="LV186" s="160"/>
      <c r="LW186" s="160"/>
      <c r="LX186" s="160"/>
      <c r="LY186" s="160"/>
      <c r="LZ186" s="160"/>
      <c r="MA186" s="160"/>
      <c r="MB186" s="160"/>
      <c r="MC186" s="160"/>
      <c r="MD186" s="160"/>
      <c r="ME186" s="160"/>
      <c r="MF186" s="160"/>
      <c r="MG186" s="160"/>
      <c r="MH186" s="160"/>
      <c r="MI186" s="160"/>
      <c r="MJ186" s="160"/>
      <c r="MK186" s="160"/>
      <c r="ML186" s="160"/>
      <c r="MM186" s="160"/>
      <c r="MN186" s="160"/>
      <c r="MO186" s="160"/>
      <c r="MP186" s="160"/>
      <c r="MQ186" s="160"/>
      <c r="MR186" s="160"/>
      <c r="MS186" s="160"/>
      <c r="MT186" s="160"/>
      <c r="MU186" s="160"/>
      <c r="MV186" s="160"/>
      <c r="MW186" s="160"/>
      <c r="MX186" s="160"/>
      <c r="MY186" s="160"/>
      <c r="MZ186" s="160"/>
      <c r="NA186" s="160"/>
      <c r="NB186" s="160"/>
      <c r="NC186" s="160"/>
      <c r="ND186" s="160"/>
      <c r="NE186" s="160"/>
      <c r="NF186" s="160"/>
      <c r="NG186" s="160"/>
      <c r="NH186" s="160"/>
      <c r="NI186" s="160"/>
      <c r="NJ186" s="160"/>
      <c r="NK186" s="160"/>
      <c r="NL186" s="160"/>
      <c r="NM186" s="160"/>
      <c r="NN186" s="160"/>
      <c r="NO186" s="160"/>
      <c r="NP186" s="160"/>
      <c r="NQ186" s="160"/>
      <c r="NR186" s="160"/>
      <c r="NS186" s="160"/>
      <c r="NT186" s="160"/>
      <c r="NU186" s="160"/>
      <c r="NV186" s="160"/>
      <c r="NW186" s="160"/>
      <c r="NX186" s="160"/>
      <c r="NY186" s="160"/>
      <c r="NZ186" s="160"/>
      <c r="OA186" s="160"/>
      <c r="OB186" s="160"/>
      <c r="OC186" s="160"/>
      <c r="OD186" s="160"/>
      <c r="OE186" s="160"/>
      <c r="OF186" s="160"/>
      <c r="OG186" s="160"/>
      <c r="OH186" s="160"/>
      <c r="OI186" s="160"/>
      <c r="OJ186" s="160"/>
      <c r="OK186" s="160"/>
      <c r="OL186" s="160"/>
      <c r="OM186" s="160"/>
      <c r="ON186" s="160"/>
      <c r="OO186" s="160"/>
      <c r="OP186" s="160"/>
      <c r="OQ186" s="160"/>
      <c r="OR186" s="160"/>
      <c r="OS186" s="160"/>
      <c r="OT186" s="160"/>
      <c r="OU186" s="160"/>
      <c r="OV186" s="160"/>
      <c r="OW186" s="160"/>
      <c r="OX186" s="160"/>
      <c r="OY186" s="160"/>
      <c r="OZ186" s="160"/>
      <c r="PA186" s="160"/>
      <c r="PB186" s="160"/>
      <c r="PC186" s="160"/>
      <c r="PD186" s="160"/>
      <c r="PE186" s="160"/>
      <c r="PF186" s="160"/>
      <c r="PG186" s="160"/>
      <c r="PH186" s="160"/>
      <c r="PI186" s="160"/>
      <c r="PJ186" s="160"/>
      <c r="PK186" s="160"/>
      <c r="PL186" s="160"/>
      <c r="PM186" s="160"/>
      <c r="PN186" s="160"/>
      <c r="PO186" s="160"/>
      <c r="PP186" s="160"/>
      <c r="PQ186" s="160"/>
      <c r="PR186" s="160"/>
      <c r="PS186" s="160"/>
      <c r="PT186" s="160"/>
      <c r="PU186" s="160"/>
      <c r="PV186" s="160"/>
      <c r="PW186" s="160"/>
      <c r="PX186" s="160"/>
      <c r="PY186" s="160"/>
      <c r="PZ186" s="160"/>
      <c r="QA186" s="160"/>
      <c r="QB186" s="160"/>
      <c r="QC186" s="160"/>
      <c r="QD186" s="160"/>
      <c r="QE186" s="160"/>
      <c r="QF186" s="160"/>
      <c r="QG186" s="160"/>
      <c r="QH186" s="160"/>
      <c r="QI186" s="160"/>
      <c r="QJ186" s="160"/>
      <c r="QK186" s="160"/>
      <c r="QL186" s="160"/>
      <c r="QM186" s="160"/>
      <c r="QN186" s="160"/>
      <c r="QO186" s="160"/>
      <c r="QP186" s="160"/>
      <c r="QQ186" s="160"/>
      <c r="QR186" s="160"/>
      <c r="QS186" s="160"/>
      <c r="QT186" s="160"/>
      <c r="QU186" s="160"/>
      <c r="QV186" s="160"/>
      <c r="QW186" s="160"/>
      <c r="QX186" s="160"/>
      <c r="QY186" s="160"/>
      <c r="QZ186" s="160"/>
      <c r="RA186" s="160"/>
      <c r="RB186" s="160"/>
      <c r="RC186" s="160"/>
      <c r="RD186" s="160"/>
      <c r="RE186" s="160"/>
      <c r="RF186" s="160"/>
      <c r="RG186" s="160"/>
      <c r="RH186" s="160"/>
      <c r="RI186" s="160"/>
      <c r="RJ186" s="160"/>
      <c r="RK186" s="160"/>
      <c r="RL186" s="160"/>
      <c r="RM186" s="160"/>
      <c r="RN186" s="160"/>
      <c r="RO186" s="160"/>
      <c r="RP186" s="160"/>
      <c r="RQ186" s="160"/>
      <c r="RR186" s="160"/>
      <c r="RS186" s="160"/>
      <c r="RT186" s="160"/>
      <c r="RU186" s="160"/>
      <c r="RV186" s="160"/>
      <c r="RW186" s="160"/>
      <c r="RX186" s="160"/>
      <c r="RY186" s="160"/>
      <c r="RZ186" s="160"/>
      <c r="SA186" s="160"/>
      <c r="SB186" s="160"/>
      <c r="SC186" s="160"/>
      <c r="SD186" s="160"/>
      <c r="SE186" s="160"/>
      <c r="SF186" s="160"/>
      <c r="SG186" s="160"/>
      <c r="SH186" s="160"/>
      <c r="SI186" s="160"/>
      <c r="SJ186" s="160"/>
      <c r="SK186" s="160"/>
      <c r="SL186" s="160"/>
      <c r="SM186" s="160"/>
      <c r="SN186" s="160"/>
      <c r="SO186" s="160"/>
      <c r="SP186" s="160"/>
      <c r="SQ186" s="160"/>
      <c r="SR186" s="160"/>
      <c r="SS186" s="160"/>
      <c r="ST186" s="160"/>
      <c r="SU186" s="160"/>
      <c r="SV186" s="160"/>
      <c r="SW186" s="160"/>
      <c r="SX186" s="160"/>
      <c r="SY186" s="160"/>
      <c r="SZ186" s="160"/>
      <c r="TA186" s="160"/>
      <c r="TB186" s="160"/>
      <c r="TC186" s="160"/>
      <c r="TD186" s="160"/>
      <c r="TE186" s="160"/>
      <c r="TF186" s="160"/>
    </row>
    <row r="187" spans="1:526">
      <c r="A187" s="160"/>
      <c r="B187" s="160"/>
      <c r="C187" s="160"/>
      <c r="D187" s="160"/>
      <c r="E187" s="160"/>
      <c r="F187" s="160"/>
      <c r="G187" s="160"/>
      <c r="H187" s="160"/>
      <c r="I187" s="160"/>
      <c r="J187" s="160"/>
      <c r="K187" s="160"/>
      <c r="L187" s="160"/>
      <c r="M187" s="160"/>
      <c r="N187" s="160"/>
      <c r="O187" s="160"/>
      <c r="P187" s="160"/>
      <c r="Q187" s="160"/>
      <c r="R187" s="160"/>
      <c r="S187" s="160"/>
      <c r="T187" s="160"/>
      <c r="U187" s="160"/>
      <c r="V187" s="160"/>
      <c r="W187" s="160"/>
      <c r="X187" s="160"/>
      <c r="Y187" s="160"/>
      <c r="Z187" s="160"/>
      <c r="AA187" s="160"/>
      <c r="AB187" s="160"/>
      <c r="AC187" s="160"/>
      <c r="AD187" s="160"/>
      <c r="AE187" s="160"/>
      <c r="AF187" s="160"/>
      <c r="AG187" s="160"/>
      <c r="AH187" s="160"/>
      <c r="AI187" s="160"/>
      <c r="AJ187" s="160"/>
      <c r="AK187" s="160"/>
      <c r="AL187" s="160"/>
      <c r="AM187" s="160"/>
      <c r="AN187" s="160"/>
      <c r="AO187" s="160"/>
      <c r="AP187" s="160"/>
      <c r="AQ187" s="160"/>
      <c r="AR187" s="160"/>
      <c r="AS187" s="160"/>
      <c r="AT187" s="160"/>
      <c r="AU187" s="160"/>
      <c r="AV187" s="160"/>
      <c r="AW187" s="160"/>
      <c r="AX187" s="160"/>
      <c r="AY187" s="160"/>
      <c r="AZ187" s="160"/>
      <c r="BA187" s="160"/>
      <c r="BB187" s="160"/>
      <c r="BC187" s="160"/>
      <c r="BD187" s="160"/>
      <c r="BE187" s="160"/>
      <c r="BF187" s="160"/>
      <c r="BG187" s="160"/>
      <c r="BH187" s="160"/>
      <c r="BI187" s="160"/>
      <c r="BJ187" s="160"/>
      <c r="BK187" s="160"/>
      <c r="BL187" s="160"/>
      <c r="BM187" s="160"/>
      <c r="BN187" s="160"/>
      <c r="BO187" s="160"/>
      <c r="BP187" s="160"/>
      <c r="BQ187" s="160"/>
      <c r="BR187" s="160"/>
      <c r="BS187" s="160"/>
      <c r="BT187" s="160"/>
      <c r="BU187" s="160"/>
      <c r="BV187" s="160"/>
      <c r="BW187" s="160"/>
      <c r="BX187" s="160"/>
      <c r="BY187" s="160"/>
      <c r="BZ187" s="160"/>
      <c r="CA187" s="160"/>
      <c r="CB187" s="160"/>
      <c r="CC187" s="160"/>
      <c r="CD187" s="160"/>
      <c r="CE187" s="160"/>
      <c r="CF187" s="160"/>
      <c r="CG187" s="160"/>
      <c r="CH187" s="160"/>
      <c r="CI187" s="160"/>
      <c r="CJ187" s="160"/>
      <c r="CK187" s="160"/>
      <c r="CL187" s="160"/>
      <c r="CM187" s="160"/>
      <c r="CN187" s="160"/>
      <c r="CO187" s="160"/>
      <c r="CP187" s="160"/>
      <c r="CQ187" s="160"/>
      <c r="CR187" s="160"/>
      <c r="CS187" s="160"/>
      <c r="CT187" s="160"/>
      <c r="CU187" s="160"/>
      <c r="CV187" s="160"/>
      <c r="CW187" s="160"/>
      <c r="CX187" s="160"/>
      <c r="CY187" s="160"/>
      <c r="CZ187" s="160"/>
      <c r="DA187" s="160"/>
      <c r="DB187" s="160"/>
      <c r="DC187" s="160"/>
      <c r="DD187" s="160"/>
      <c r="DE187" s="160"/>
      <c r="DF187" s="160"/>
      <c r="DG187" s="160"/>
      <c r="DH187" s="160"/>
      <c r="DI187" s="160"/>
      <c r="DJ187" s="160"/>
      <c r="DK187" s="160"/>
      <c r="DL187" s="160"/>
      <c r="DM187" s="160"/>
      <c r="DN187" s="160"/>
      <c r="DO187" s="160"/>
      <c r="DP187" s="160"/>
      <c r="DQ187" s="160"/>
      <c r="DR187" s="160"/>
      <c r="DS187" s="160"/>
      <c r="DT187" s="160"/>
      <c r="DU187" s="160"/>
      <c r="DV187" s="160"/>
      <c r="DW187" s="160"/>
      <c r="DX187" s="160"/>
      <c r="DY187" s="160"/>
      <c r="DZ187" s="160"/>
      <c r="EA187" s="160"/>
      <c r="EB187" s="160"/>
      <c r="EC187" s="160"/>
      <c r="ED187" s="160"/>
      <c r="EE187" s="160"/>
      <c r="EF187" s="160"/>
      <c r="EG187" s="160"/>
      <c r="EH187" s="160"/>
      <c r="EI187" s="160"/>
      <c r="EJ187" s="160"/>
      <c r="EK187" s="160"/>
      <c r="EL187" s="160"/>
      <c r="EM187" s="160"/>
      <c r="EN187" s="160"/>
      <c r="EO187" s="160"/>
      <c r="EP187" s="160"/>
      <c r="EQ187" s="160"/>
      <c r="ER187" s="160"/>
      <c r="ES187" s="160"/>
      <c r="ET187" s="160"/>
      <c r="EU187" s="160"/>
      <c r="EV187" s="160"/>
      <c r="EW187" s="160"/>
      <c r="EX187" s="160"/>
      <c r="EY187" s="160"/>
      <c r="EZ187" s="160"/>
      <c r="FA187" s="160"/>
      <c r="FB187" s="160"/>
      <c r="FC187" s="160"/>
      <c r="FD187" s="160"/>
      <c r="FE187" s="160"/>
      <c r="FF187" s="160"/>
      <c r="FG187" s="160"/>
      <c r="FH187" s="160"/>
      <c r="FI187" s="160"/>
      <c r="FJ187" s="160"/>
      <c r="FK187" s="160"/>
      <c r="FL187" s="160"/>
      <c r="FM187" s="160"/>
      <c r="FN187" s="160"/>
      <c r="FO187" s="160"/>
      <c r="FP187" s="160"/>
      <c r="FQ187" s="160"/>
      <c r="FR187" s="160"/>
      <c r="FS187" s="160"/>
      <c r="FT187" s="160"/>
      <c r="FU187" s="160"/>
      <c r="FV187" s="160"/>
      <c r="FW187" s="160"/>
      <c r="FX187" s="160"/>
      <c r="FY187" s="160"/>
      <c r="FZ187" s="160"/>
      <c r="GA187" s="160"/>
      <c r="GB187" s="160"/>
      <c r="GC187" s="160"/>
      <c r="GD187" s="160"/>
      <c r="GE187" s="160"/>
      <c r="GF187" s="160"/>
      <c r="GG187" s="160"/>
      <c r="GH187" s="160"/>
      <c r="GI187" s="160"/>
      <c r="GJ187" s="160"/>
      <c r="GK187" s="160"/>
      <c r="GL187" s="160"/>
      <c r="GM187" s="160"/>
      <c r="GN187" s="160"/>
      <c r="GO187" s="160"/>
      <c r="GP187" s="160"/>
      <c r="GQ187" s="160"/>
      <c r="GR187" s="160"/>
      <c r="GS187" s="160"/>
      <c r="GT187" s="160"/>
      <c r="GU187" s="160"/>
      <c r="GV187" s="160"/>
      <c r="GW187" s="160"/>
      <c r="GX187" s="160"/>
      <c r="GY187" s="160"/>
      <c r="GZ187" s="160"/>
      <c r="HA187" s="160"/>
      <c r="HB187" s="160"/>
      <c r="HC187" s="160"/>
      <c r="HD187" s="160"/>
      <c r="HE187" s="160"/>
      <c r="HF187" s="160"/>
      <c r="HG187" s="160"/>
      <c r="HH187" s="160"/>
      <c r="HI187" s="160"/>
      <c r="HJ187" s="160"/>
      <c r="HK187" s="160"/>
      <c r="HL187" s="160"/>
      <c r="HM187" s="160"/>
      <c r="HN187" s="160"/>
      <c r="HO187" s="160"/>
      <c r="HP187" s="160"/>
      <c r="HQ187" s="160"/>
      <c r="HR187" s="160"/>
      <c r="HS187" s="160"/>
      <c r="HT187" s="160"/>
      <c r="HU187" s="160"/>
      <c r="HV187" s="160"/>
      <c r="HW187" s="160"/>
      <c r="HX187" s="160"/>
      <c r="HY187" s="160"/>
      <c r="HZ187" s="160"/>
      <c r="IA187" s="160"/>
      <c r="IB187" s="160"/>
      <c r="IC187" s="160"/>
      <c r="ID187" s="160"/>
      <c r="IE187" s="160"/>
      <c r="IF187" s="160"/>
      <c r="IG187" s="160"/>
      <c r="IH187" s="160"/>
      <c r="II187" s="160"/>
      <c r="IJ187" s="160"/>
      <c r="IK187" s="160"/>
      <c r="IL187" s="160"/>
      <c r="IM187" s="160"/>
      <c r="IN187" s="160"/>
      <c r="IO187" s="160"/>
      <c r="IP187" s="160"/>
      <c r="IQ187" s="160"/>
      <c r="IR187" s="160"/>
      <c r="IS187" s="160"/>
      <c r="IT187" s="160"/>
      <c r="IU187" s="160"/>
      <c r="IV187" s="160"/>
      <c r="IW187" s="160"/>
      <c r="IX187" s="160"/>
      <c r="IY187" s="160"/>
      <c r="IZ187" s="160"/>
      <c r="JA187" s="160"/>
      <c r="JB187" s="160"/>
      <c r="JC187" s="160"/>
      <c r="JD187" s="160"/>
      <c r="JE187" s="160"/>
      <c r="JF187" s="160"/>
      <c r="JG187" s="160"/>
      <c r="JH187" s="160"/>
      <c r="JI187" s="160"/>
      <c r="JJ187" s="160"/>
      <c r="JK187" s="160"/>
      <c r="JL187" s="160"/>
      <c r="JM187" s="160"/>
      <c r="JN187" s="160"/>
      <c r="JO187" s="160"/>
      <c r="JP187" s="160"/>
      <c r="JQ187" s="160"/>
      <c r="JR187" s="160"/>
      <c r="JS187" s="160"/>
      <c r="JT187" s="160"/>
      <c r="JU187" s="160"/>
      <c r="JV187" s="160"/>
      <c r="JW187" s="160"/>
      <c r="JX187" s="160"/>
      <c r="JY187" s="160"/>
      <c r="JZ187" s="160"/>
      <c r="KA187" s="160"/>
      <c r="KB187" s="160"/>
      <c r="KC187" s="160"/>
      <c r="KD187" s="160"/>
      <c r="KE187" s="160"/>
      <c r="KF187" s="160"/>
      <c r="KG187" s="160"/>
      <c r="KH187" s="160"/>
      <c r="KI187" s="160"/>
      <c r="KJ187" s="160"/>
      <c r="KK187" s="160"/>
      <c r="KL187" s="160"/>
      <c r="KM187" s="160"/>
      <c r="KN187" s="160"/>
      <c r="KO187" s="160"/>
      <c r="KP187" s="160"/>
      <c r="KQ187" s="160"/>
      <c r="KR187" s="160"/>
      <c r="KS187" s="160"/>
      <c r="KT187" s="160"/>
      <c r="KU187" s="160"/>
      <c r="KV187" s="160"/>
      <c r="KW187" s="160"/>
      <c r="KX187" s="160"/>
      <c r="KY187" s="160"/>
      <c r="KZ187" s="160"/>
      <c r="LA187" s="160"/>
      <c r="LB187" s="160"/>
      <c r="LC187" s="160"/>
      <c r="LD187" s="160"/>
      <c r="LE187" s="160"/>
      <c r="LF187" s="160"/>
      <c r="LG187" s="160"/>
      <c r="LH187" s="160"/>
      <c r="LI187" s="160"/>
      <c r="LJ187" s="160"/>
      <c r="LK187" s="160"/>
      <c r="LL187" s="160"/>
      <c r="LM187" s="160"/>
      <c r="LN187" s="160"/>
      <c r="LO187" s="160"/>
      <c r="LP187" s="160"/>
      <c r="LQ187" s="160"/>
      <c r="LR187" s="160"/>
      <c r="LS187" s="160"/>
      <c r="LT187" s="160"/>
      <c r="LU187" s="160"/>
      <c r="LV187" s="160"/>
      <c r="LW187" s="160"/>
      <c r="LX187" s="160"/>
      <c r="LY187" s="160"/>
      <c r="LZ187" s="160"/>
      <c r="MA187" s="160"/>
      <c r="MB187" s="160"/>
      <c r="MC187" s="160"/>
      <c r="MD187" s="160"/>
      <c r="ME187" s="160"/>
      <c r="MF187" s="160"/>
      <c r="MG187" s="160"/>
      <c r="MH187" s="160"/>
      <c r="MI187" s="160"/>
      <c r="MJ187" s="160"/>
      <c r="MK187" s="160"/>
      <c r="ML187" s="160"/>
      <c r="MM187" s="160"/>
      <c r="MN187" s="160"/>
      <c r="MO187" s="160"/>
      <c r="MP187" s="160"/>
      <c r="MQ187" s="160"/>
      <c r="MR187" s="160"/>
      <c r="MS187" s="160"/>
      <c r="MT187" s="160"/>
      <c r="MU187" s="160"/>
      <c r="MV187" s="160"/>
      <c r="MW187" s="160"/>
      <c r="MX187" s="160"/>
      <c r="MY187" s="160"/>
      <c r="MZ187" s="160"/>
      <c r="NA187" s="160"/>
      <c r="NB187" s="160"/>
      <c r="NC187" s="160"/>
      <c r="ND187" s="160"/>
      <c r="NE187" s="160"/>
      <c r="NF187" s="160"/>
      <c r="NG187" s="160"/>
      <c r="NH187" s="160"/>
      <c r="NI187" s="160"/>
      <c r="NJ187" s="160"/>
      <c r="NK187" s="160"/>
      <c r="NL187" s="160"/>
      <c r="NM187" s="160"/>
      <c r="NN187" s="160"/>
      <c r="NO187" s="160"/>
      <c r="NP187" s="160"/>
      <c r="NQ187" s="160"/>
      <c r="NR187" s="160"/>
      <c r="NS187" s="160"/>
      <c r="NT187" s="160"/>
      <c r="NU187" s="160"/>
      <c r="NV187" s="160"/>
      <c r="NW187" s="160"/>
      <c r="NX187" s="160"/>
      <c r="NY187" s="160"/>
      <c r="NZ187" s="160"/>
      <c r="OA187" s="160"/>
      <c r="OB187" s="160"/>
      <c r="OC187" s="160"/>
      <c r="OD187" s="160"/>
      <c r="OE187" s="160"/>
      <c r="OF187" s="160"/>
      <c r="OG187" s="160"/>
      <c r="OH187" s="160"/>
      <c r="OI187" s="160"/>
      <c r="OJ187" s="160"/>
      <c r="OK187" s="160"/>
      <c r="OL187" s="160"/>
      <c r="OM187" s="160"/>
      <c r="ON187" s="160"/>
      <c r="OO187" s="160"/>
      <c r="OP187" s="160"/>
      <c r="OQ187" s="160"/>
      <c r="OR187" s="160"/>
      <c r="OS187" s="160"/>
      <c r="OT187" s="160"/>
      <c r="OU187" s="160"/>
      <c r="OV187" s="160"/>
      <c r="OW187" s="160"/>
      <c r="OX187" s="160"/>
      <c r="OY187" s="160"/>
      <c r="OZ187" s="160"/>
      <c r="PA187" s="160"/>
      <c r="PB187" s="160"/>
      <c r="PC187" s="160"/>
      <c r="PD187" s="160"/>
      <c r="PE187" s="160"/>
      <c r="PF187" s="160"/>
      <c r="PG187" s="160"/>
      <c r="PH187" s="160"/>
      <c r="PI187" s="160"/>
      <c r="PJ187" s="160"/>
      <c r="PK187" s="160"/>
      <c r="PL187" s="160"/>
      <c r="PM187" s="160"/>
      <c r="PN187" s="160"/>
      <c r="PO187" s="160"/>
      <c r="PP187" s="160"/>
      <c r="PQ187" s="160"/>
      <c r="PR187" s="160"/>
      <c r="PS187" s="160"/>
      <c r="PT187" s="160"/>
      <c r="PU187" s="160"/>
      <c r="PV187" s="160"/>
      <c r="PW187" s="160"/>
      <c r="PX187" s="160"/>
      <c r="PY187" s="160"/>
      <c r="PZ187" s="160"/>
      <c r="QA187" s="160"/>
      <c r="QB187" s="160"/>
      <c r="QC187" s="160"/>
      <c r="QD187" s="160"/>
      <c r="QE187" s="160"/>
      <c r="QF187" s="160"/>
      <c r="QG187" s="160"/>
      <c r="QH187" s="160"/>
      <c r="QI187" s="160"/>
      <c r="QJ187" s="160"/>
      <c r="QK187" s="160"/>
      <c r="QL187" s="160"/>
      <c r="QM187" s="160"/>
      <c r="QN187" s="160"/>
      <c r="QO187" s="160"/>
      <c r="QP187" s="160"/>
      <c r="QQ187" s="160"/>
      <c r="QR187" s="160"/>
      <c r="QS187" s="160"/>
      <c r="QT187" s="160"/>
      <c r="QU187" s="160"/>
      <c r="QV187" s="160"/>
      <c r="QW187" s="160"/>
      <c r="QX187" s="160"/>
      <c r="QY187" s="160"/>
      <c r="QZ187" s="160"/>
      <c r="RA187" s="160"/>
      <c r="RB187" s="160"/>
      <c r="RC187" s="160"/>
      <c r="RD187" s="160"/>
      <c r="RE187" s="160"/>
      <c r="RF187" s="160"/>
      <c r="RG187" s="160"/>
      <c r="RH187" s="160"/>
      <c r="RI187" s="160"/>
      <c r="RJ187" s="160"/>
      <c r="RK187" s="160"/>
      <c r="RL187" s="160"/>
      <c r="RM187" s="160"/>
      <c r="RN187" s="160"/>
      <c r="RO187" s="160"/>
      <c r="RP187" s="160"/>
      <c r="RQ187" s="160"/>
      <c r="RR187" s="160"/>
      <c r="RS187" s="160"/>
      <c r="RT187" s="160"/>
      <c r="RU187" s="160"/>
      <c r="RV187" s="160"/>
      <c r="RW187" s="160"/>
      <c r="RX187" s="160"/>
      <c r="RY187" s="160"/>
      <c r="RZ187" s="160"/>
      <c r="SA187" s="160"/>
      <c r="SB187" s="160"/>
      <c r="SC187" s="160"/>
      <c r="SD187" s="160"/>
      <c r="SE187" s="160"/>
      <c r="SF187" s="160"/>
      <c r="SG187" s="160"/>
      <c r="SH187" s="160"/>
      <c r="SI187" s="160"/>
      <c r="SJ187" s="160"/>
      <c r="SK187" s="160"/>
      <c r="SL187" s="160"/>
      <c r="SM187" s="160"/>
      <c r="SN187" s="160"/>
      <c r="SO187" s="160"/>
      <c r="SP187" s="160"/>
      <c r="SQ187" s="160"/>
      <c r="SR187" s="160"/>
      <c r="SS187" s="160"/>
      <c r="ST187" s="160"/>
      <c r="SU187" s="160"/>
      <c r="SV187" s="160"/>
      <c r="SW187" s="160"/>
      <c r="SX187" s="160"/>
      <c r="SY187" s="160"/>
      <c r="SZ187" s="160"/>
      <c r="TA187" s="160"/>
      <c r="TB187" s="160"/>
      <c r="TC187" s="160"/>
      <c r="TD187" s="160"/>
      <c r="TE187" s="160"/>
      <c r="TF187" s="160"/>
    </row>
    <row r="188" spans="1:526">
      <c r="A188" s="160"/>
      <c r="B188" s="160"/>
      <c r="C188" s="160"/>
      <c r="D188" s="160"/>
      <c r="E188" s="160"/>
      <c r="F188" s="160"/>
      <c r="G188" s="160"/>
      <c r="H188" s="160"/>
      <c r="I188" s="160"/>
      <c r="J188" s="160"/>
      <c r="K188" s="160"/>
      <c r="L188" s="160"/>
      <c r="M188" s="160"/>
      <c r="N188" s="160"/>
      <c r="O188" s="160"/>
      <c r="P188" s="160"/>
      <c r="Q188" s="160"/>
      <c r="R188" s="160"/>
      <c r="S188" s="160"/>
      <c r="T188" s="160"/>
      <c r="U188" s="160"/>
      <c r="V188" s="160"/>
      <c r="W188" s="160"/>
      <c r="X188" s="160"/>
      <c r="Y188" s="160"/>
      <c r="Z188" s="160"/>
      <c r="AA188" s="160"/>
      <c r="AB188" s="160"/>
      <c r="AC188" s="160"/>
      <c r="AD188" s="160"/>
      <c r="AE188" s="160"/>
      <c r="AF188" s="160"/>
      <c r="AG188" s="160"/>
      <c r="AH188" s="160"/>
      <c r="AI188" s="160"/>
      <c r="AJ188" s="160"/>
      <c r="AK188" s="160"/>
      <c r="AL188" s="160"/>
      <c r="AM188" s="160"/>
      <c r="AN188" s="160"/>
      <c r="AO188" s="160"/>
      <c r="AP188" s="160"/>
      <c r="AQ188" s="160"/>
      <c r="AR188" s="160"/>
      <c r="AS188" s="160"/>
      <c r="AT188" s="160"/>
      <c r="AU188" s="160"/>
      <c r="AV188" s="160"/>
      <c r="AW188" s="160"/>
      <c r="AX188" s="160"/>
      <c r="AY188" s="160"/>
      <c r="AZ188" s="160"/>
      <c r="BA188" s="160"/>
      <c r="BB188" s="160"/>
      <c r="BC188" s="160"/>
      <c r="BD188" s="160"/>
      <c r="BE188" s="160"/>
      <c r="BF188" s="160"/>
      <c r="BG188" s="160"/>
      <c r="BH188" s="160"/>
      <c r="BI188" s="160"/>
      <c r="BJ188" s="160"/>
      <c r="BK188" s="160"/>
      <c r="BL188" s="160"/>
      <c r="BM188" s="160"/>
      <c r="BN188" s="160"/>
      <c r="BO188" s="160"/>
      <c r="BP188" s="160"/>
      <c r="BQ188" s="160"/>
      <c r="BR188" s="160"/>
      <c r="BS188" s="160"/>
      <c r="BT188" s="160"/>
      <c r="BU188" s="160"/>
      <c r="BV188" s="160"/>
      <c r="BW188" s="160"/>
      <c r="BX188" s="160"/>
      <c r="BY188" s="160"/>
      <c r="BZ188" s="160"/>
      <c r="CA188" s="160"/>
      <c r="CB188" s="160"/>
      <c r="CC188" s="160"/>
      <c r="CD188" s="160"/>
      <c r="CE188" s="160"/>
      <c r="CF188" s="160"/>
      <c r="CG188" s="160"/>
      <c r="CH188" s="160"/>
      <c r="CI188" s="160"/>
      <c r="CJ188" s="160"/>
      <c r="CK188" s="160"/>
      <c r="CL188" s="160"/>
      <c r="CM188" s="160"/>
      <c r="CN188" s="160"/>
      <c r="CO188" s="160"/>
      <c r="CP188" s="160"/>
      <c r="CQ188" s="160"/>
      <c r="CR188" s="160"/>
      <c r="CS188" s="160"/>
      <c r="CT188" s="160"/>
      <c r="CU188" s="160"/>
      <c r="CV188" s="160"/>
      <c r="CW188" s="160"/>
      <c r="CX188" s="160"/>
      <c r="CY188" s="160"/>
      <c r="CZ188" s="160"/>
      <c r="DA188" s="160"/>
      <c r="DB188" s="160"/>
      <c r="DC188" s="160"/>
      <c r="DD188" s="160"/>
      <c r="DE188" s="160"/>
      <c r="DF188" s="160"/>
      <c r="DG188" s="160"/>
      <c r="DH188" s="160"/>
      <c r="DI188" s="160"/>
      <c r="DJ188" s="160"/>
      <c r="DK188" s="160"/>
      <c r="DL188" s="160"/>
      <c r="DM188" s="160"/>
      <c r="DN188" s="160"/>
      <c r="DO188" s="160"/>
      <c r="DP188" s="160"/>
      <c r="DQ188" s="160"/>
      <c r="DR188" s="160"/>
      <c r="DS188" s="160"/>
      <c r="DT188" s="160"/>
      <c r="DU188" s="160"/>
      <c r="DV188" s="160"/>
      <c r="DW188" s="160"/>
      <c r="DX188" s="160"/>
      <c r="DY188" s="160"/>
      <c r="DZ188" s="160"/>
      <c r="EA188" s="160"/>
      <c r="EB188" s="160"/>
      <c r="EC188" s="160"/>
      <c r="ED188" s="160"/>
      <c r="EE188" s="160"/>
      <c r="EF188" s="160"/>
      <c r="EG188" s="160"/>
      <c r="EH188" s="160"/>
      <c r="EI188" s="160"/>
      <c r="EJ188" s="160"/>
      <c r="EK188" s="160"/>
      <c r="EL188" s="160"/>
      <c r="EM188" s="160"/>
      <c r="EN188" s="160"/>
      <c r="EO188" s="160"/>
      <c r="EP188" s="160"/>
      <c r="EQ188" s="160"/>
      <c r="ER188" s="160"/>
      <c r="ES188" s="160"/>
      <c r="ET188" s="160"/>
      <c r="EU188" s="160"/>
      <c r="EV188" s="160"/>
      <c r="EW188" s="160"/>
      <c r="EX188" s="160"/>
      <c r="EY188" s="160"/>
      <c r="EZ188" s="160"/>
      <c r="FA188" s="160"/>
      <c r="FB188" s="160"/>
      <c r="FC188" s="160"/>
      <c r="FD188" s="160"/>
      <c r="FE188" s="160"/>
      <c r="FF188" s="160"/>
      <c r="FG188" s="160"/>
      <c r="FH188" s="160"/>
      <c r="FI188" s="160"/>
      <c r="FJ188" s="160"/>
      <c r="FK188" s="160"/>
      <c r="FL188" s="160"/>
      <c r="FM188" s="160"/>
      <c r="FN188" s="160"/>
      <c r="FO188" s="160"/>
      <c r="FP188" s="160"/>
      <c r="FQ188" s="160"/>
      <c r="FR188" s="160"/>
      <c r="FS188" s="160"/>
      <c r="FT188" s="160"/>
      <c r="FU188" s="160"/>
      <c r="FV188" s="160"/>
      <c r="FW188" s="160"/>
      <c r="FX188" s="160"/>
      <c r="FY188" s="160"/>
      <c r="FZ188" s="160"/>
      <c r="GA188" s="160"/>
      <c r="GB188" s="160"/>
      <c r="GC188" s="160"/>
      <c r="GD188" s="160"/>
      <c r="GE188" s="160"/>
      <c r="GF188" s="160"/>
      <c r="GG188" s="160"/>
      <c r="GH188" s="160"/>
      <c r="GI188" s="160"/>
      <c r="GJ188" s="160"/>
      <c r="GK188" s="160"/>
      <c r="GL188" s="160"/>
      <c r="GM188" s="160"/>
      <c r="GN188" s="160"/>
      <c r="GO188" s="160"/>
      <c r="GP188" s="160"/>
      <c r="GQ188" s="160"/>
      <c r="GR188" s="160"/>
      <c r="GS188" s="160"/>
      <c r="GT188" s="160"/>
      <c r="GU188" s="160"/>
      <c r="GV188" s="160"/>
      <c r="GW188" s="160"/>
      <c r="GX188" s="160"/>
      <c r="GY188" s="160"/>
      <c r="GZ188" s="160"/>
      <c r="HA188" s="160"/>
      <c r="HB188" s="160"/>
      <c r="HC188" s="160"/>
      <c r="HD188" s="160"/>
      <c r="HE188" s="160"/>
      <c r="HF188" s="160"/>
      <c r="HG188" s="160"/>
      <c r="HH188" s="160"/>
      <c r="HI188" s="160"/>
      <c r="HJ188" s="160"/>
      <c r="HK188" s="160"/>
      <c r="HL188" s="160"/>
      <c r="HM188" s="160"/>
      <c r="HN188" s="160"/>
      <c r="HO188" s="160"/>
      <c r="HP188" s="160"/>
      <c r="HQ188" s="160"/>
      <c r="HR188" s="160"/>
      <c r="HS188" s="160"/>
      <c r="HT188" s="160"/>
      <c r="HU188" s="160"/>
      <c r="HV188" s="160"/>
      <c r="HW188" s="160"/>
      <c r="HX188" s="160"/>
      <c r="HY188" s="160"/>
      <c r="HZ188" s="160"/>
      <c r="IA188" s="160"/>
      <c r="IB188" s="160"/>
      <c r="IC188" s="160"/>
      <c r="ID188" s="160"/>
      <c r="IE188" s="160"/>
      <c r="IF188" s="160"/>
      <c r="IG188" s="160"/>
      <c r="IH188" s="160"/>
      <c r="II188" s="160"/>
      <c r="IJ188" s="160"/>
      <c r="IK188" s="160"/>
      <c r="IL188" s="160"/>
      <c r="IM188" s="160"/>
      <c r="IN188" s="160"/>
      <c r="IO188" s="160"/>
      <c r="IP188" s="160"/>
      <c r="IQ188" s="160"/>
      <c r="IR188" s="160"/>
      <c r="IS188" s="160"/>
      <c r="IT188" s="160"/>
      <c r="IU188" s="160"/>
      <c r="IV188" s="160"/>
      <c r="IW188" s="160"/>
      <c r="IX188" s="160"/>
      <c r="IY188" s="160"/>
      <c r="IZ188" s="160"/>
      <c r="JA188" s="160"/>
      <c r="JB188" s="160"/>
      <c r="JC188" s="160"/>
      <c r="JD188" s="160"/>
      <c r="JE188" s="160"/>
      <c r="JF188" s="160"/>
      <c r="JG188" s="160"/>
      <c r="JH188" s="160"/>
      <c r="JI188" s="160"/>
      <c r="JJ188" s="160"/>
      <c r="JK188" s="160"/>
      <c r="JL188" s="160"/>
      <c r="JM188" s="160"/>
      <c r="JN188" s="160"/>
      <c r="JO188" s="160"/>
      <c r="JP188" s="160"/>
      <c r="JQ188" s="160"/>
      <c r="JR188" s="160"/>
      <c r="JS188" s="160"/>
      <c r="JT188" s="160"/>
      <c r="JU188" s="160"/>
      <c r="JV188" s="160"/>
      <c r="JW188" s="160"/>
      <c r="JX188" s="160"/>
      <c r="JY188" s="160"/>
      <c r="JZ188" s="160"/>
      <c r="KA188" s="160"/>
      <c r="KB188" s="160"/>
      <c r="KC188" s="160"/>
      <c r="KD188" s="160"/>
      <c r="KE188" s="160"/>
      <c r="KF188" s="160"/>
      <c r="KG188" s="160"/>
      <c r="KH188" s="160"/>
      <c r="KI188" s="160"/>
      <c r="KJ188" s="160"/>
      <c r="KK188" s="160"/>
      <c r="KL188" s="160"/>
      <c r="KM188" s="160"/>
      <c r="KN188" s="160"/>
      <c r="KO188" s="160"/>
      <c r="KP188" s="160"/>
      <c r="KQ188" s="160"/>
      <c r="KR188" s="160"/>
      <c r="KS188" s="160"/>
      <c r="KT188" s="160"/>
      <c r="KU188" s="160"/>
      <c r="KV188" s="160"/>
      <c r="KW188" s="160"/>
      <c r="KX188" s="160"/>
      <c r="KY188" s="160"/>
      <c r="KZ188" s="160"/>
      <c r="LA188" s="160"/>
      <c r="LB188" s="160"/>
      <c r="LC188" s="160"/>
      <c r="LD188" s="160"/>
      <c r="LE188" s="160"/>
      <c r="LF188" s="160"/>
      <c r="LG188" s="160"/>
      <c r="LH188" s="160"/>
      <c r="LI188" s="160"/>
      <c r="LJ188" s="160"/>
      <c r="LK188" s="160"/>
      <c r="LL188" s="160"/>
      <c r="LM188" s="160"/>
      <c r="LN188" s="160"/>
      <c r="LO188" s="160"/>
      <c r="LP188" s="160"/>
      <c r="LQ188" s="160"/>
      <c r="LR188" s="160"/>
      <c r="LS188" s="160"/>
      <c r="LT188" s="160"/>
      <c r="LU188" s="160"/>
      <c r="LV188" s="160"/>
      <c r="LW188" s="160"/>
      <c r="LX188" s="160"/>
      <c r="LY188" s="160"/>
      <c r="LZ188" s="160"/>
      <c r="MA188" s="160"/>
      <c r="MB188" s="160"/>
      <c r="MC188" s="160"/>
      <c r="MD188" s="160"/>
      <c r="ME188" s="160"/>
      <c r="MF188" s="160"/>
      <c r="MG188" s="160"/>
      <c r="MH188" s="160"/>
      <c r="MI188" s="160"/>
      <c r="MJ188" s="160"/>
      <c r="MK188" s="160"/>
      <c r="ML188" s="160"/>
      <c r="MM188" s="160"/>
      <c r="MN188" s="160"/>
      <c r="MO188" s="160"/>
      <c r="MP188" s="160"/>
      <c r="MQ188" s="160"/>
      <c r="MR188" s="160"/>
      <c r="MS188" s="160"/>
      <c r="MT188" s="160"/>
      <c r="MU188" s="160"/>
      <c r="MV188" s="160"/>
      <c r="MW188" s="160"/>
      <c r="MX188" s="160"/>
      <c r="MY188" s="160"/>
      <c r="MZ188" s="160"/>
      <c r="NA188" s="160"/>
      <c r="NB188" s="160"/>
      <c r="NC188" s="160"/>
      <c r="ND188" s="160"/>
      <c r="NE188" s="160"/>
      <c r="NF188" s="160"/>
      <c r="NG188" s="160"/>
      <c r="NH188" s="160"/>
      <c r="NI188" s="160"/>
      <c r="NJ188" s="160"/>
      <c r="NK188" s="160"/>
      <c r="NL188" s="160"/>
      <c r="NM188" s="160"/>
      <c r="NN188" s="160"/>
      <c r="NO188" s="160"/>
      <c r="NP188" s="160"/>
      <c r="NQ188" s="160"/>
      <c r="NR188" s="160"/>
      <c r="NS188" s="160"/>
      <c r="NT188" s="160"/>
      <c r="NU188" s="160"/>
      <c r="NV188" s="160"/>
      <c r="NW188" s="160"/>
      <c r="NX188" s="160"/>
      <c r="NY188" s="160"/>
      <c r="NZ188" s="160"/>
      <c r="OA188" s="160"/>
      <c r="OB188" s="160"/>
      <c r="OC188" s="160"/>
      <c r="OD188" s="160"/>
      <c r="OE188" s="160"/>
      <c r="OF188" s="160"/>
      <c r="OG188" s="160"/>
      <c r="OH188" s="160"/>
      <c r="OI188" s="160"/>
      <c r="OJ188" s="160"/>
      <c r="OK188" s="160"/>
      <c r="OL188" s="160"/>
      <c r="OM188" s="160"/>
      <c r="ON188" s="160"/>
      <c r="OO188" s="160"/>
      <c r="OP188" s="160"/>
      <c r="OQ188" s="160"/>
      <c r="OR188" s="160"/>
      <c r="OS188" s="160"/>
      <c r="OT188" s="160"/>
      <c r="OU188" s="160"/>
      <c r="OV188" s="160"/>
      <c r="OW188" s="160"/>
      <c r="OX188" s="160"/>
      <c r="OY188" s="160"/>
      <c r="OZ188" s="160"/>
      <c r="PA188" s="160"/>
      <c r="PB188" s="160"/>
      <c r="PC188" s="160"/>
      <c r="PD188" s="160"/>
      <c r="PE188" s="160"/>
      <c r="PF188" s="160"/>
      <c r="PG188" s="160"/>
      <c r="PH188" s="160"/>
      <c r="PI188" s="160"/>
      <c r="PJ188" s="160"/>
      <c r="PK188" s="160"/>
      <c r="PL188" s="160"/>
      <c r="PM188" s="160"/>
      <c r="PN188" s="160"/>
      <c r="PO188" s="160"/>
      <c r="PP188" s="160"/>
      <c r="PQ188" s="160"/>
      <c r="PR188" s="160"/>
      <c r="PS188" s="160"/>
      <c r="PT188" s="160"/>
      <c r="PU188" s="160"/>
      <c r="PV188" s="160"/>
      <c r="PW188" s="160"/>
      <c r="PX188" s="160"/>
      <c r="PY188" s="160"/>
      <c r="PZ188" s="160"/>
      <c r="QA188" s="160"/>
      <c r="QB188" s="160"/>
      <c r="QC188" s="160"/>
      <c r="QD188" s="160"/>
      <c r="QE188" s="160"/>
      <c r="QF188" s="160"/>
      <c r="QG188" s="160"/>
      <c r="QH188" s="160"/>
      <c r="QI188" s="160"/>
      <c r="QJ188" s="160"/>
      <c r="QK188" s="160"/>
      <c r="QL188" s="160"/>
      <c r="QM188" s="160"/>
      <c r="QN188" s="160"/>
      <c r="QO188" s="160"/>
      <c r="QP188" s="160"/>
      <c r="QQ188" s="160"/>
      <c r="QR188" s="160"/>
      <c r="QS188" s="160"/>
      <c r="QT188" s="160"/>
      <c r="QU188" s="160"/>
      <c r="QV188" s="160"/>
      <c r="QW188" s="160"/>
      <c r="QX188" s="160"/>
      <c r="QY188" s="160"/>
      <c r="QZ188" s="160"/>
      <c r="RA188" s="160"/>
      <c r="RB188" s="160"/>
      <c r="RC188" s="160"/>
      <c r="RD188" s="160"/>
      <c r="RE188" s="160"/>
      <c r="RF188" s="160"/>
      <c r="RG188" s="160"/>
      <c r="RH188" s="160"/>
      <c r="RI188" s="160"/>
      <c r="RJ188" s="160"/>
      <c r="RK188" s="160"/>
      <c r="RL188" s="160"/>
      <c r="RM188" s="160"/>
      <c r="RN188" s="160"/>
      <c r="RO188" s="160"/>
      <c r="RP188" s="160"/>
      <c r="RQ188" s="160"/>
      <c r="RR188" s="160"/>
      <c r="RS188" s="160"/>
      <c r="RT188" s="160"/>
      <c r="RU188" s="160"/>
      <c r="RV188" s="160"/>
      <c r="RW188" s="160"/>
      <c r="RX188" s="160"/>
      <c r="RY188" s="160"/>
      <c r="RZ188" s="160"/>
      <c r="SA188" s="160"/>
      <c r="SB188" s="160"/>
      <c r="SC188" s="160"/>
      <c r="SD188" s="160"/>
      <c r="SE188" s="160"/>
      <c r="SF188" s="160"/>
      <c r="SG188" s="160"/>
      <c r="SH188" s="160"/>
      <c r="SI188" s="160"/>
      <c r="SJ188" s="160"/>
      <c r="SK188" s="160"/>
      <c r="SL188" s="160"/>
      <c r="SM188" s="160"/>
      <c r="SN188" s="160"/>
      <c r="SO188" s="160"/>
      <c r="SP188" s="160"/>
      <c r="SQ188" s="160"/>
      <c r="SR188" s="160"/>
      <c r="SS188" s="160"/>
      <c r="ST188" s="160"/>
      <c r="SU188" s="160"/>
      <c r="SV188" s="160"/>
      <c r="SW188" s="160"/>
      <c r="SX188" s="160"/>
      <c r="SY188" s="160"/>
      <c r="SZ188" s="160"/>
      <c r="TA188" s="160"/>
      <c r="TB188" s="160"/>
      <c r="TC188" s="160"/>
      <c r="TD188" s="160"/>
      <c r="TE188" s="160"/>
      <c r="TF188" s="160"/>
    </row>
    <row r="189" spans="1:526">
      <c r="A189" s="160"/>
      <c r="B189" s="160"/>
      <c r="C189" s="160"/>
      <c r="D189" s="160"/>
      <c r="E189" s="160"/>
      <c r="F189" s="160"/>
      <c r="G189" s="160"/>
      <c r="H189" s="160"/>
      <c r="I189" s="160"/>
      <c r="J189" s="160"/>
      <c r="K189" s="160"/>
      <c r="L189" s="160"/>
      <c r="M189" s="160"/>
      <c r="N189" s="160"/>
      <c r="O189" s="160"/>
      <c r="P189" s="160"/>
      <c r="Q189" s="160"/>
      <c r="R189" s="160"/>
      <c r="S189" s="160"/>
      <c r="T189" s="160"/>
      <c r="U189" s="160"/>
      <c r="V189" s="160"/>
      <c r="W189" s="160"/>
      <c r="X189" s="160"/>
      <c r="Y189" s="160"/>
      <c r="Z189" s="160"/>
      <c r="AA189" s="160"/>
      <c r="AB189" s="160"/>
      <c r="AC189" s="160"/>
      <c r="AD189" s="160"/>
      <c r="AE189" s="160"/>
      <c r="AF189" s="160"/>
      <c r="AG189" s="160"/>
      <c r="AH189" s="160"/>
      <c r="AI189" s="160"/>
      <c r="AJ189" s="160"/>
      <c r="AK189" s="160"/>
      <c r="AL189" s="160"/>
      <c r="AM189" s="160"/>
      <c r="AN189" s="160"/>
      <c r="AO189" s="160"/>
      <c r="AP189" s="160"/>
      <c r="AQ189" s="160"/>
      <c r="AR189" s="160"/>
      <c r="AS189" s="160"/>
      <c r="AT189" s="160"/>
      <c r="AU189" s="160"/>
      <c r="AV189" s="160"/>
      <c r="AW189" s="160"/>
      <c r="AX189" s="160"/>
      <c r="AY189" s="160"/>
      <c r="AZ189" s="160"/>
      <c r="BA189" s="160"/>
      <c r="BB189" s="160"/>
      <c r="BC189" s="160"/>
      <c r="BD189" s="160"/>
      <c r="BE189" s="160"/>
      <c r="BF189" s="160"/>
      <c r="BG189" s="160"/>
      <c r="BH189" s="160"/>
      <c r="BI189" s="160"/>
      <c r="BJ189" s="160"/>
      <c r="BK189" s="160"/>
      <c r="BL189" s="160"/>
      <c r="BM189" s="160"/>
      <c r="BN189" s="160"/>
      <c r="BO189" s="160"/>
      <c r="BP189" s="160"/>
      <c r="BQ189" s="160"/>
      <c r="BR189" s="160"/>
      <c r="BS189" s="160"/>
      <c r="BT189" s="160"/>
      <c r="BU189" s="160"/>
      <c r="BV189" s="160"/>
      <c r="BW189" s="160"/>
      <c r="BX189" s="160"/>
      <c r="BY189" s="160"/>
      <c r="BZ189" s="160"/>
      <c r="CA189" s="160"/>
      <c r="CB189" s="160"/>
      <c r="CC189" s="160"/>
      <c r="CD189" s="160"/>
      <c r="CE189" s="160"/>
      <c r="CF189" s="160"/>
      <c r="CG189" s="160"/>
      <c r="CH189" s="160"/>
      <c r="CI189" s="160"/>
      <c r="CJ189" s="160"/>
      <c r="CK189" s="160"/>
      <c r="CL189" s="160"/>
      <c r="CM189" s="160"/>
      <c r="CN189" s="160"/>
      <c r="CO189" s="160"/>
      <c r="CP189" s="160"/>
      <c r="CQ189" s="160"/>
      <c r="CR189" s="160"/>
      <c r="CS189" s="160"/>
      <c r="CT189" s="160"/>
      <c r="CU189" s="160"/>
      <c r="CV189" s="160"/>
      <c r="CW189" s="160"/>
      <c r="CX189" s="160"/>
      <c r="CY189" s="160"/>
      <c r="CZ189" s="160"/>
      <c r="DA189" s="160"/>
      <c r="DB189" s="160"/>
      <c r="DC189" s="160"/>
      <c r="DD189" s="160"/>
      <c r="DE189" s="160"/>
      <c r="DF189" s="160"/>
      <c r="DG189" s="160"/>
      <c r="DH189" s="160"/>
      <c r="DI189" s="160"/>
      <c r="DJ189" s="160"/>
      <c r="DK189" s="160"/>
      <c r="DL189" s="160"/>
      <c r="DM189" s="160"/>
      <c r="DN189" s="160"/>
      <c r="DO189" s="160"/>
      <c r="DP189" s="160"/>
      <c r="DQ189" s="160"/>
      <c r="DR189" s="160"/>
      <c r="DS189" s="160"/>
      <c r="DT189" s="160"/>
      <c r="DU189" s="160"/>
      <c r="DV189" s="160"/>
      <c r="DW189" s="160"/>
      <c r="DX189" s="160"/>
      <c r="DY189" s="160"/>
      <c r="DZ189" s="160"/>
      <c r="EA189" s="160"/>
      <c r="EB189" s="160"/>
      <c r="EC189" s="160"/>
      <c r="ED189" s="160"/>
      <c r="EE189" s="160"/>
      <c r="EF189" s="160"/>
      <c r="EG189" s="160"/>
      <c r="EH189" s="160"/>
      <c r="EI189" s="160"/>
      <c r="EJ189" s="160"/>
      <c r="EK189" s="160"/>
      <c r="EL189" s="160"/>
      <c r="EM189" s="160"/>
      <c r="EN189" s="160"/>
      <c r="EO189" s="160"/>
      <c r="EP189" s="160"/>
      <c r="EQ189" s="160"/>
      <c r="ER189" s="160"/>
      <c r="ES189" s="160"/>
      <c r="ET189" s="160"/>
      <c r="EU189" s="160"/>
      <c r="EV189" s="160"/>
      <c r="EW189" s="160"/>
      <c r="EX189" s="160"/>
      <c r="EY189" s="160"/>
      <c r="EZ189" s="160"/>
      <c r="FA189" s="160"/>
      <c r="FB189" s="160"/>
      <c r="FC189" s="160"/>
      <c r="FD189" s="160"/>
      <c r="FE189" s="160"/>
      <c r="FF189" s="160"/>
      <c r="FG189" s="160"/>
      <c r="FH189" s="160"/>
      <c r="FI189" s="160"/>
      <c r="FJ189" s="160"/>
      <c r="FK189" s="160"/>
      <c r="FL189" s="160"/>
      <c r="FM189" s="160"/>
      <c r="FN189" s="160"/>
      <c r="FO189" s="160"/>
      <c r="FP189" s="160"/>
      <c r="FQ189" s="160"/>
      <c r="FR189" s="160"/>
      <c r="FS189" s="160"/>
      <c r="FT189" s="160"/>
      <c r="FU189" s="160"/>
      <c r="FV189" s="160"/>
      <c r="FW189" s="160"/>
      <c r="FX189" s="160"/>
      <c r="FY189" s="160"/>
      <c r="FZ189" s="160"/>
      <c r="GA189" s="160"/>
      <c r="GB189" s="160"/>
      <c r="GC189" s="160"/>
      <c r="GD189" s="160"/>
      <c r="GE189" s="160"/>
      <c r="GF189" s="160"/>
      <c r="GG189" s="160"/>
      <c r="GH189" s="160"/>
      <c r="GI189" s="160"/>
      <c r="GJ189" s="160"/>
      <c r="GK189" s="160"/>
      <c r="GL189" s="160"/>
      <c r="GM189" s="160"/>
      <c r="GN189" s="160"/>
      <c r="GO189" s="160"/>
      <c r="GP189" s="160"/>
      <c r="GQ189" s="160"/>
      <c r="GR189" s="160"/>
      <c r="GS189" s="160"/>
      <c r="GT189" s="160"/>
      <c r="GU189" s="160"/>
      <c r="GV189" s="160"/>
      <c r="GW189" s="160"/>
      <c r="GX189" s="160"/>
      <c r="GY189" s="160"/>
      <c r="GZ189" s="160"/>
      <c r="HA189" s="160"/>
      <c r="HB189" s="160"/>
      <c r="HC189" s="160"/>
      <c r="HD189" s="160"/>
      <c r="HE189" s="160"/>
      <c r="HF189" s="160"/>
      <c r="HG189" s="160"/>
      <c r="HH189" s="160"/>
      <c r="HI189" s="160"/>
      <c r="HJ189" s="160"/>
      <c r="HK189" s="160"/>
      <c r="HL189" s="160"/>
      <c r="HM189" s="160"/>
      <c r="HN189" s="160"/>
      <c r="HO189" s="160"/>
      <c r="HP189" s="160"/>
      <c r="HQ189" s="160"/>
      <c r="HR189" s="160"/>
      <c r="HS189" s="160"/>
      <c r="HT189" s="160"/>
      <c r="HU189" s="160"/>
      <c r="HV189" s="160"/>
      <c r="HW189" s="160"/>
      <c r="HX189" s="160"/>
      <c r="HY189" s="160"/>
      <c r="HZ189" s="160"/>
      <c r="IA189" s="160"/>
      <c r="IB189" s="160"/>
      <c r="IC189" s="160"/>
      <c r="ID189" s="160"/>
      <c r="IE189" s="160"/>
      <c r="IF189" s="160"/>
      <c r="IG189" s="160"/>
      <c r="IH189" s="160"/>
      <c r="II189" s="160"/>
      <c r="IJ189" s="160"/>
      <c r="IK189" s="160"/>
      <c r="IL189" s="160"/>
      <c r="IM189" s="160"/>
      <c r="IN189" s="160"/>
      <c r="IO189" s="160"/>
      <c r="IP189" s="160"/>
      <c r="IQ189" s="160"/>
      <c r="IR189" s="160"/>
      <c r="IS189" s="160"/>
      <c r="IT189" s="160"/>
      <c r="IU189" s="160"/>
      <c r="IV189" s="160"/>
      <c r="IW189" s="160"/>
      <c r="IX189" s="160"/>
      <c r="IY189" s="160"/>
      <c r="IZ189" s="160"/>
      <c r="JA189" s="160"/>
      <c r="JB189" s="160"/>
      <c r="JC189" s="160"/>
      <c r="JD189" s="160"/>
      <c r="JE189" s="160"/>
      <c r="JF189" s="160"/>
      <c r="JG189" s="160"/>
      <c r="JH189" s="160"/>
      <c r="JI189" s="160"/>
      <c r="JJ189" s="160"/>
      <c r="JK189" s="160"/>
      <c r="JL189" s="160"/>
      <c r="JM189" s="160"/>
      <c r="JN189" s="160"/>
      <c r="JO189" s="160"/>
      <c r="JP189" s="160"/>
      <c r="JQ189" s="160"/>
      <c r="JR189" s="160"/>
      <c r="JS189" s="160"/>
      <c r="JT189" s="160"/>
      <c r="JU189" s="160"/>
      <c r="JV189" s="160"/>
      <c r="JW189" s="160"/>
      <c r="JX189" s="160"/>
      <c r="JY189" s="160"/>
      <c r="JZ189" s="160"/>
      <c r="KA189" s="160"/>
      <c r="KB189" s="160"/>
      <c r="KC189" s="160"/>
      <c r="KD189" s="160"/>
      <c r="KE189" s="160"/>
      <c r="KF189" s="160"/>
      <c r="KG189" s="160"/>
      <c r="KH189" s="160"/>
      <c r="KI189" s="160"/>
      <c r="KJ189" s="160"/>
      <c r="KK189" s="160"/>
      <c r="KL189" s="160"/>
      <c r="KM189" s="160"/>
      <c r="KN189" s="160"/>
      <c r="KO189" s="160"/>
      <c r="KP189" s="160"/>
      <c r="KQ189" s="160"/>
      <c r="KR189" s="160"/>
      <c r="KS189" s="160"/>
      <c r="KT189" s="160"/>
      <c r="KU189" s="160"/>
      <c r="KV189" s="160"/>
      <c r="KW189" s="160"/>
      <c r="KX189" s="160"/>
      <c r="KY189" s="160"/>
      <c r="KZ189" s="160"/>
      <c r="LA189" s="160"/>
      <c r="LB189" s="160"/>
      <c r="LC189" s="160"/>
      <c r="LD189" s="160"/>
      <c r="LE189" s="160"/>
      <c r="LF189" s="160"/>
      <c r="LG189" s="160"/>
      <c r="LH189" s="160"/>
      <c r="LI189" s="160"/>
      <c r="LJ189" s="160"/>
      <c r="LK189" s="160"/>
      <c r="LL189" s="160"/>
      <c r="LM189" s="160"/>
      <c r="LN189" s="160"/>
      <c r="LO189" s="160"/>
      <c r="LP189" s="160"/>
      <c r="LQ189" s="160"/>
      <c r="LR189" s="160"/>
      <c r="LS189" s="160"/>
      <c r="LT189" s="160"/>
      <c r="LU189" s="160"/>
      <c r="LV189" s="160"/>
      <c r="LW189" s="160"/>
      <c r="LX189" s="160"/>
      <c r="LY189" s="160"/>
      <c r="LZ189" s="160"/>
      <c r="MA189" s="160"/>
      <c r="MB189" s="160"/>
      <c r="MC189" s="160"/>
      <c r="MD189" s="160"/>
      <c r="ME189" s="160"/>
      <c r="MF189" s="160"/>
      <c r="MG189" s="160"/>
      <c r="MH189" s="160"/>
      <c r="MI189" s="160"/>
      <c r="MJ189" s="160"/>
      <c r="MK189" s="160"/>
      <c r="ML189" s="160"/>
      <c r="MM189" s="160"/>
      <c r="MN189" s="160"/>
      <c r="MO189" s="160"/>
      <c r="MP189" s="160"/>
      <c r="MQ189" s="160"/>
      <c r="MR189" s="160"/>
      <c r="MS189" s="160"/>
      <c r="MT189" s="160"/>
      <c r="MU189" s="160"/>
      <c r="MV189" s="160"/>
      <c r="MW189" s="160"/>
      <c r="MX189" s="160"/>
      <c r="MY189" s="160"/>
      <c r="MZ189" s="160"/>
      <c r="NA189" s="160"/>
      <c r="NB189" s="160"/>
      <c r="NC189" s="160"/>
      <c r="ND189" s="160"/>
      <c r="NE189" s="160"/>
      <c r="NF189" s="160"/>
      <c r="NG189" s="160"/>
      <c r="NH189" s="160"/>
      <c r="NI189" s="160"/>
      <c r="NJ189" s="160"/>
      <c r="NK189" s="160"/>
      <c r="NL189" s="160"/>
      <c r="NM189" s="160"/>
      <c r="NN189" s="160"/>
      <c r="NO189" s="160"/>
      <c r="NP189" s="160"/>
      <c r="NQ189" s="160"/>
      <c r="NR189" s="160"/>
      <c r="NS189" s="160"/>
      <c r="NT189" s="160"/>
      <c r="NU189" s="160"/>
      <c r="NV189" s="160"/>
      <c r="NW189" s="160"/>
      <c r="NX189" s="160"/>
      <c r="NY189" s="160"/>
      <c r="NZ189" s="160"/>
      <c r="OA189" s="160"/>
      <c r="OB189" s="160"/>
      <c r="OC189" s="160"/>
      <c r="OD189" s="160"/>
      <c r="OE189" s="160"/>
      <c r="OF189" s="160"/>
      <c r="OG189" s="160"/>
      <c r="OH189" s="160"/>
      <c r="OI189" s="160"/>
      <c r="OJ189" s="160"/>
      <c r="OK189" s="160"/>
      <c r="OL189" s="160"/>
      <c r="OM189" s="160"/>
      <c r="ON189" s="160"/>
      <c r="OO189" s="160"/>
      <c r="OP189" s="160"/>
      <c r="OQ189" s="160"/>
      <c r="OR189" s="160"/>
      <c r="OS189" s="160"/>
      <c r="OT189" s="160"/>
      <c r="OU189" s="160"/>
      <c r="OV189" s="160"/>
      <c r="OW189" s="160"/>
      <c r="OX189" s="160"/>
      <c r="OY189" s="160"/>
      <c r="OZ189" s="160"/>
      <c r="PA189" s="160"/>
      <c r="PB189" s="160"/>
      <c r="PC189" s="160"/>
      <c r="PD189" s="160"/>
      <c r="PE189" s="160"/>
      <c r="PF189" s="160"/>
      <c r="PG189" s="160"/>
      <c r="PH189" s="160"/>
      <c r="PI189" s="160"/>
      <c r="PJ189" s="160"/>
      <c r="PK189" s="160"/>
      <c r="PL189" s="160"/>
      <c r="PM189" s="160"/>
      <c r="PN189" s="160"/>
      <c r="PO189" s="160"/>
      <c r="PP189" s="160"/>
      <c r="PQ189" s="160"/>
      <c r="PR189" s="160"/>
      <c r="PS189" s="160"/>
      <c r="PT189" s="160"/>
      <c r="PU189" s="160"/>
      <c r="PV189" s="160"/>
      <c r="PW189" s="160"/>
      <c r="PX189" s="160"/>
      <c r="PY189" s="160"/>
      <c r="PZ189" s="160"/>
      <c r="QA189" s="160"/>
      <c r="QB189" s="160"/>
      <c r="QC189" s="160"/>
      <c r="QD189" s="160"/>
      <c r="QE189" s="160"/>
      <c r="QF189" s="160"/>
      <c r="QG189" s="160"/>
      <c r="QH189" s="160"/>
      <c r="QI189" s="160"/>
      <c r="QJ189" s="160"/>
      <c r="QK189" s="160"/>
      <c r="QL189" s="160"/>
      <c r="QM189" s="160"/>
      <c r="QN189" s="160"/>
      <c r="QO189" s="160"/>
      <c r="QP189" s="160"/>
      <c r="QQ189" s="160"/>
      <c r="QR189" s="160"/>
      <c r="QS189" s="160"/>
      <c r="QT189" s="160"/>
      <c r="QU189" s="160"/>
      <c r="QV189" s="160"/>
      <c r="QW189" s="160"/>
      <c r="QX189" s="160"/>
      <c r="QY189" s="160"/>
      <c r="QZ189" s="160"/>
      <c r="RA189" s="160"/>
      <c r="RB189" s="160"/>
      <c r="RC189" s="160"/>
      <c r="RD189" s="160"/>
      <c r="RE189" s="160"/>
      <c r="RF189" s="160"/>
      <c r="RG189" s="160"/>
      <c r="RH189" s="160"/>
      <c r="RI189" s="160"/>
      <c r="RJ189" s="160"/>
      <c r="RK189" s="160"/>
      <c r="RL189" s="160"/>
      <c r="RM189" s="160"/>
      <c r="RN189" s="160"/>
      <c r="RO189" s="160"/>
      <c r="RP189" s="160"/>
      <c r="RQ189" s="160"/>
      <c r="RR189" s="160"/>
      <c r="RS189" s="160"/>
      <c r="RT189" s="160"/>
      <c r="RU189" s="160"/>
      <c r="RV189" s="160"/>
      <c r="RW189" s="160"/>
      <c r="RX189" s="160"/>
      <c r="RY189" s="160"/>
      <c r="RZ189" s="160"/>
      <c r="SA189" s="160"/>
      <c r="SB189" s="160"/>
      <c r="SC189" s="160"/>
      <c r="SD189" s="160"/>
      <c r="SE189" s="160"/>
      <c r="SF189" s="160"/>
      <c r="SG189" s="160"/>
      <c r="SH189" s="160"/>
      <c r="SI189" s="160"/>
      <c r="SJ189" s="160"/>
      <c r="SK189" s="160"/>
      <c r="SL189" s="160"/>
      <c r="SM189" s="160"/>
      <c r="SN189" s="160"/>
      <c r="SO189" s="160"/>
      <c r="SP189" s="160"/>
      <c r="SQ189" s="160"/>
      <c r="SR189" s="160"/>
      <c r="SS189" s="160"/>
      <c r="ST189" s="160"/>
      <c r="SU189" s="160"/>
      <c r="SV189" s="160"/>
      <c r="SW189" s="160"/>
      <c r="SX189" s="160"/>
      <c r="SY189" s="160"/>
      <c r="SZ189" s="160"/>
      <c r="TA189" s="160"/>
      <c r="TB189" s="160"/>
      <c r="TC189" s="160"/>
      <c r="TD189" s="160"/>
      <c r="TE189" s="160"/>
      <c r="TF189" s="160"/>
    </row>
    <row r="190" spans="1:526">
      <c r="A190" s="160"/>
      <c r="B190" s="160"/>
      <c r="C190" s="160"/>
      <c r="D190" s="160"/>
      <c r="E190" s="160"/>
      <c r="F190" s="160"/>
      <c r="G190" s="160"/>
      <c r="H190" s="160"/>
      <c r="I190" s="160"/>
      <c r="J190" s="160"/>
      <c r="K190" s="160"/>
      <c r="L190" s="160"/>
      <c r="M190" s="160"/>
      <c r="N190" s="160"/>
      <c r="O190" s="160"/>
      <c r="P190" s="160"/>
      <c r="Q190" s="160"/>
      <c r="R190" s="160"/>
      <c r="S190" s="160"/>
      <c r="T190" s="160"/>
      <c r="U190" s="160"/>
      <c r="V190" s="160"/>
      <c r="W190" s="160"/>
      <c r="X190" s="160"/>
      <c r="Y190" s="160"/>
      <c r="Z190" s="160"/>
      <c r="AA190" s="160"/>
      <c r="AB190" s="160"/>
      <c r="AC190" s="160"/>
      <c r="AD190" s="160"/>
      <c r="AE190" s="160"/>
      <c r="AF190" s="160"/>
      <c r="AG190" s="160"/>
      <c r="AH190" s="160"/>
      <c r="AI190" s="160"/>
      <c r="AJ190" s="160"/>
      <c r="AK190" s="160"/>
      <c r="AL190" s="160"/>
      <c r="AM190" s="160"/>
      <c r="AN190" s="160"/>
      <c r="AO190" s="160"/>
      <c r="AP190" s="160"/>
      <c r="AQ190" s="160"/>
      <c r="AR190" s="160"/>
      <c r="AS190" s="160"/>
      <c r="AT190" s="160"/>
      <c r="AU190" s="160"/>
      <c r="AV190" s="160"/>
      <c r="AW190" s="160"/>
      <c r="AX190" s="160"/>
      <c r="AY190" s="160"/>
      <c r="AZ190" s="160"/>
      <c r="BA190" s="160"/>
      <c r="BB190" s="160"/>
      <c r="BC190" s="160"/>
      <c r="BD190" s="160"/>
      <c r="BE190" s="160"/>
      <c r="BF190" s="160"/>
      <c r="BG190" s="160"/>
      <c r="BH190" s="160"/>
      <c r="BI190" s="160"/>
      <c r="BJ190" s="160"/>
      <c r="BK190" s="160"/>
      <c r="BL190" s="160"/>
      <c r="BM190" s="160"/>
      <c r="BN190" s="160"/>
      <c r="BO190" s="160"/>
      <c r="BP190" s="160"/>
      <c r="BQ190" s="160"/>
      <c r="BR190" s="160"/>
      <c r="BS190" s="160"/>
      <c r="BT190" s="160"/>
      <c r="BU190" s="160"/>
      <c r="BV190" s="160"/>
      <c r="BW190" s="160"/>
      <c r="BX190" s="160"/>
      <c r="BY190" s="160"/>
      <c r="BZ190" s="160"/>
      <c r="CA190" s="160"/>
      <c r="CB190" s="160"/>
      <c r="CC190" s="160"/>
      <c r="CD190" s="160"/>
      <c r="CE190" s="160"/>
      <c r="CF190" s="160"/>
      <c r="CG190" s="160"/>
      <c r="CH190" s="160"/>
      <c r="CI190" s="160"/>
      <c r="CJ190" s="160"/>
      <c r="CK190" s="160"/>
      <c r="CL190" s="160"/>
      <c r="CM190" s="160"/>
      <c r="CN190" s="160"/>
      <c r="CO190" s="160"/>
      <c r="CP190" s="160"/>
      <c r="CQ190" s="160"/>
      <c r="CR190" s="160"/>
      <c r="CS190" s="160"/>
      <c r="CT190" s="160"/>
      <c r="CU190" s="160"/>
      <c r="CV190" s="160"/>
      <c r="CW190" s="160"/>
      <c r="CX190" s="160"/>
      <c r="CY190" s="160"/>
      <c r="CZ190" s="160"/>
      <c r="DA190" s="160"/>
      <c r="DB190" s="160"/>
      <c r="DC190" s="160"/>
      <c r="DD190" s="160"/>
      <c r="DE190" s="160"/>
      <c r="DF190" s="160"/>
      <c r="DG190" s="160"/>
      <c r="DH190" s="160"/>
      <c r="DI190" s="160"/>
      <c r="DJ190" s="160"/>
      <c r="DK190" s="160"/>
      <c r="DL190" s="160"/>
      <c r="DM190" s="160"/>
      <c r="DN190" s="160"/>
      <c r="DO190" s="160"/>
      <c r="DP190" s="160"/>
      <c r="DQ190" s="160"/>
      <c r="DR190" s="160"/>
      <c r="DS190" s="160"/>
      <c r="DT190" s="160"/>
      <c r="DU190" s="160"/>
      <c r="DV190" s="160"/>
      <c r="DW190" s="160"/>
      <c r="DX190" s="160"/>
      <c r="DY190" s="160"/>
      <c r="DZ190" s="160"/>
      <c r="EA190" s="160"/>
      <c r="EB190" s="160"/>
      <c r="EC190" s="160"/>
      <c r="ED190" s="160"/>
      <c r="EE190" s="160"/>
      <c r="EF190" s="160"/>
      <c r="EG190" s="160"/>
      <c r="EH190" s="160"/>
      <c r="EI190" s="160"/>
      <c r="EJ190" s="160"/>
      <c r="EK190" s="160"/>
      <c r="EL190" s="160"/>
      <c r="EM190" s="160"/>
      <c r="EN190" s="160"/>
      <c r="EO190" s="160"/>
      <c r="EP190" s="160"/>
      <c r="EQ190" s="160"/>
      <c r="ER190" s="160"/>
      <c r="ES190" s="160"/>
      <c r="ET190" s="160"/>
      <c r="EU190" s="160"/>
      <c r="EV190" s="160"/>
      <c r="EW190" s="160"/>
      <c r="EX190" s="160"/>
      <c r="EY190" s="160"/>
      <c r="EZ190" s="160"/>
      <c r="FA190" s="160"/>
      <c r="FB190" s="160"/>
      <c r="FC190" s="160"/>
      <c r="FD190" s="160"/>
      <c r="FE190" s="160"/>
      <c r="FF190" s="160"/>
      <c r="FG190" s="160"/>
      <c r="FH190" s="160"/>
      <c r="FI190" s="160"/>
      <c r="FJ190" s="160"/>
      <c r="FK190" s="160"/>
      <c r="FL190" s="160"/>
      <c r="FM190" s="160"/>
      <c r="FN190" s="160"/>
      <c r="FO190" s="160"/>
      <c r="FP190" s="160"/>
      <c r="FQ190" s="160"/>
      <c r="FR190" s="160"/>
      <c r="FS190" s="160"/>
      <c r="FT190" s="160"/>
      <c r="FU190" s="160"/>
      <c r="FV190" s="160"/>
      <c r="FW190" s="160"/>
      <c r="FX190" s="160"/>
      <c r="FY190" s="160"/>
      <c r="FZ190" s="160"/>
      <c r="GA190" s="160"/>
      <c r="GB190" s="160"/>
      <c r="GC190" s="160"/>
      <c r="GD190" s="160"/>
      <c r="GE190" s="160"/>
      <c r="GF190" s="160"/>
      <c r="GG190" s="160"/>
      <c r="GH190" s="160"/>
      <c r="GI190" s="160"/>
      <c r="GJ190" s="160"/>
      <c r="GK190" s="160"/>
      <c r="GL190" s="160"/>
      <c r="GM190" s="160"/>
      <c r="GN190" s="160"/>
      <c r="GO190" s="160"/>
      <c r="GP190" s="160"/>
      <c r="GQ190" s="160"/>
      <c r="GR190" s="160"/>
      <c r="GS190" s="160"/>
      <c r="GT190" s="160"/>
      <c r="GU190" s="160"/>
      <c r="GV190" s="160"/>
      <c r="GW190" s="160"/>
      <c r="GX190" s="160"/>
      <c r="GY190" s="160"/>
      <c r="GZ190" s="160"/>
      <c r="HA190" s="160"/>
      <c r="HB190" s="160"/>
      <c r="HC190" s="160"/>
      <c r="HD190" s="160"/>
      <c r="HE190" s="160"/>
      <c r="HF190" s="160"/>
      <c r="HG190" s="160"/>
      <c r="HH190" s="160"/>
      <c r="HI190" s="160"/>
      <c r="HJ190" s="160"/>
      <c r="HK190" s="160"/>
      <c r="HL190" s="160"/>
      <c r="HM190" s="160"/>
      <c r="HN190" s="160"/>
      <c r="HO190" s="160"/>
      <c r="HP190" s="160"/>
      <c r="HQ190" s="160"/>
      <c r="HR190" s="160"/>
      <c r="HS190" s="160"/>
      <c r="HT190" s="160"/>
      <c r="HU190" s="160"/>
      <c r="HV190" s="160"/>
      <c r="HW190" s="160"/>
      <c r="HX190" s="160"/>
      <c r="HY190" s="160"/>
      <c r="HZ190" s="160"/>
      <c r="IA190" s="160"/>
      <c r="IB190" s="160"/>
      <c r="IC190" s="160"/>
      <c r="ID190" s="160"/>
      <c r="IE190" s="160"/>
      <c r="IF190" s="160"/>
      <c r="IG190" s="160"/>
      <c r="IH190" s="160"/>
      <c r="II190" s="160"/>
      <c r="IJ190" s="160"/>
      <c r="IK190" s="160"/>
      <c r="IL190" s="160"/>
      <c r="IM190" s="160"/>
      <c r="IN190" s="160"/>
      <c r="IO190" s="160"/>
      <c r="IP190" s="160"/>
      <c r="IQ190" s="160"/>
      <c r="IR190" s="160"/>
      <c r="IS190" s="160"/>
      <c r="IT190" s="160"/>
      <c r="IU190" s="160"/>
      <c r="IV190" s="160"/>
      <c r="IW190" s="160"/>
      <c r="IX190" s="160"/>
      <c r="IY190" s="160"/>
      <c r="IZ190" s="160"/>
      <c r="JA190" s="160"/>
      <c r="JB190" s="160"/>
      <c r="JC190" s="160"/>
      <c r="JD190" s="160"/>
      <c r="JE190" s="160"/>
      <c r="JF190" s="160"/>
      <c r="JG190" s="160"/>
      <c r="JH190" s="160"/>
      <c r="JI190" s="160"/>
      <c r="JJ190" s="160"/>
      <c r="JK190" s="160"/>
      <c r="JL190" s="160"/>
      <c r="JM190" s="160"/>
      <c r="JN190" s="160"/>
      <c r="JO190" s="160"/>
      <c r="JP190" s="160"/>
      <c r="JQ190" s="160"/>
      <c r="JR190" s="160"/>
      <c r="JS190" s="160"/>
      <c r="JT190" s="160"/>
      <c r="JU190" s="160"/>
      <c r="JV190" s="160"/>
      <c r="JW190" s="160"/>
      <c r="JX190" s="160"/>
      <c r="JY190" s="160"/>
      <c r="JZ190" s="160"/>
      <c r="KA190" s="160"/>
      <c r="KB190" s="160"/>
      <c r="KC190" s="160"/>
      <c r="KD190" s="160"/>
      <c r="KE190" s="160"/>
      <c r="KF190" s="160"/>
      <c r="KG190" s="160"/>
      <c r="KH190" s="160"/>
      <c r="KI190" s="160"/>
      <c r="KJ190" s="160"/>
      <c r="KK190" s="160"/>
      <c r="KL190" s="160"/>
      <c r="KM190" s="160"/>
      <c r="KN190" s="160"/>
      <c r="KO190" s="160"/>
      <c r="KP190" s="160"/>
      <c r="KQ190" s="160"/>
      <c r="KR190" s="160"/>
      <c r="KS190" s="160"/>
      <c r="KT190" s="160"/>
      <c r="KU190" s="160"/>
      <c r="KV190" s="160"/>
      <c r="KW190" s="160"/>
      <c r="KX190" s="160"/>
      <c r="KY190" s="160"/>
      <c r="KZ190" s="160"/>
      <c r="LA190" s="160"/>
      <c r="LB190" s="160"/>
      <c r="LC190" s="160"/>
      <c r="LD190" s="160"/>
      <c r="LE190" s="160"/>
      <c r="LF190" s="160"/>
      <c r="LG190" s="160"/>
      <c r="LH190" s="160"/>
      <c r="LI190" s="160"/>
      <c r="LJ190" s="160"/>
      <c r="LK190" s="160"/>
      <c r="LL190" s="160"/>
      <c r="LM190" s="160"/>
      <c r="LN190" s="160"/>
      <c r="LO190" s="160"/>
      <c r="LP190" s="160"/>
      <c r="LQ190" s="160"/>
      <c r="LR190" s="160"/>
      <c r="LS190" s="160"/>
      <c r="LT190" s="160"/>
      <c r="LU190" s="160"/>
      <c r="LV190" s="160"/>
      <c r="LW190" s="160"/>
      <c r="LX190" s="160"/>
      <c r="LY190" s="160"/>
      <c r="LZ190" s="160"/>
      <c r="MA190" s="160"/>
      <c r="MB190" s="160"/>
      <c r="MC190" s="160"/>
      <c r="MD190" s="160"/>
      <c r="ME190" s="160"/>
      <c r="MF190" s="160"/>
      <c r="MG190" s="160"/>
      <c r="MH190" s="160"/>
      <c r="MI190" s="160"/>
      <c r="MJ190" s="160"/>
      <c r="MK190" s="160"/>
      <c r="ML190" s="160"/>
      <c r="MM190" s="160"/>
      <c r="MN190" s="160"/>
      <c r="MO190" s="160"/>
      <c r="MP190" s="160"/>
      <c r="MQ190" s="160"/>
      <c r="MR190" s="160"/>
      <c r="MS190" s="160"/>
      <c r="MT190" s="160"/>
      <c r="MU190" s="160"/>
      <c r="MV190" s="160"/>
      <c r="MW190" s="160"/>
      <c r="MX190" s="160"/>
      <c r="MY190" s="160"/>
      <c r="MZ190" s="160"/>
      <c r="NA190" s="160"/>
      <c r="NB190" s="160"/>
      <c r="NC190" s="160"/>
      <c r="ND190" s="160"/>
      <c r="NE190" s="160"/>
      <c r="NF190" s="160"/>
      <c r="NG190" s="160"/>
      <c r="NH190" s="160"/>
      <c r="NI190" s="160"/>
      <c r="NJ190" s="160"/>
      <c r="NK190" s="160"/>
      <c r="NL190" s="160"/>
      <c r="NM190" s="160"/>
      <c r="NN190" s="160"/>
      <c r="NO190" s="160"/>
      <c r="NP190" s="160"/>
      <c r="NQ190" s="160"/>
      <c r="NR190" s="160"/>
      <c r="NS190" s="160"/>
      <c r="NT190" s="160"/>
      <c r="NU190" s="160"/>
      <c r="NV190" s="160"/>
      <c r="NW190" s="160"/>
      <c r="NX190" s="160"/>
      <c r="NY190" s="160"/>
      <c r="NZ190" s="160"/>
      <c r="OA190" s="160"/>
      <c r="OB190" s="160"/>
      <c r="OC190" s="160"/>
      <c r="OD190" s="160"/>
      <c r="OE190" s="160"/>
      <c r="OF190" s="160"/>
      <c r="OG190" s="160"/>
      <c r="OH190" s="160"/>
      <c r="OI190" s="160"/>
      <c r="OJ190" s="160"/>
      <c r="OK190" s="160"/>
      <c r="OL190" s="160"/>
      <c r="OM190" s="160"/>
      <c r="ON190" s="160"/>
      <c r="OO190" s="160"/>
      <c r="OP190" s="160"/>
      <c r="OQ190" s="160"/>
      <c r="OR190" s="160"/>
      <c r="OS190" s="160"/>
      <c r="OT190" s="160"/>
      <c r="OU190" s="160"/>
      <c r="OV190" s="160"/>
      <c r="OW190" s="160"/>
      <c r="OX190" s="160"/>
      <c r="OY190" s="160"/>
      <c r="OZ190" s="160"/>
      <c r="PA190" s="160"/>
      <c r="PB190" s="160"/>
      <c r="PC190" s="160"/>
      <c r="PD190" s="160"/>
      <c r="PE190" s="160"/>
      <c r="PF190" s="160"/>
      <c r="PG190" s="160"/>
      <c r="PH190" s="160"/>
      <c r="PI190" s="160"/>
      <c r="PJ190" s="160"/>
      <c r="PK190" s="160"/>
      <c r="PL190" s="160"/>
      <c r="PM190" s="160"/>
      <c r="PN190" s="160"/>
      <c r="PO190" s="160"/>
      <c r="PP190" s="160"/>
      <c r="PQ190" s="160"/>
      <c r="PR190" s="160"/>
      <c r="PS190" s="160"/>
      <c r="PT190" s="160"/>
      <c r="PU190" s="160"/>
      <c r="PV190" s="160"/>
      <c r="PW190" s="160"/>
      <c r="PX190" s="160"/>
      <c r="PY190" s="160"/>
      <c r="PZ190" s="160"/>
      <c r="QA190" s="160"/>
      <c r="QB190" s="160"/>
      <c r="QC190" s="160"/>
      <c r="QD190" s="160"/>
      <c r="QE190" s="160"/>
      <c r="QF190" s="160"/>
      <c r="QG190" s="160"/>
      <c r="QH190" s="160"/>
      <c r="QI190" s="160"/>
      <c r="QJ190" s="160"/>
      <c r="QK190" s="160"/>
      <c r="QL190" s="160"/>
      <c r="QM190" s="160"/>
      <c r="QN190" s="160"/>
      <c r="QO190" s="160"/>
      <c r="QP190" s="160"/>
      <c r="QQ190" s="160"/>
      <c r="QR190" s="160"/>
      <c r="QS190" s="160"/>
      <c r="QT190" s="160"/>
      <c r="QU190" s="160"/>
      <c r="QV190" s="160"/>
      <c r="QW190" s="160"/>
      <c r="QX190" s="160"/>
      <c r="QY190" s="160"/>
      <c r="QZ190" s="160"/>
      <c r="RA190" s="160"/>
      <c r="RB190" s="160"/>
      <c r="RC190" s="160"/>
      <c r="RD190" s="160"/>
      <c r="RE190" s="160"/>
      <c r="RF190" s="160"/>
      <c r="RG190" s="160"/>
      <c r="RH190" s="160"/>
      <c r="RI190" s="160"/>
      <c r="RJ190" s="160"/>
      <c r="RK190" s="160"/>
      <c r="RL190" s="160"/>
      <c r="RM190" s="160"/>
      <c r="RN190" s="160"/>
      <c r="RO190" s="160"/>
      <c r="RP190" s="160"/>
      <c r="RQ190" s="160"/>
      <c r="RR190" s="160"/>
      <c r="RS190" s="160"/>
      <c r="RT190" s="160"/>
      <c r="RU190" s="160"/>
      <c r="RV190" s="160"/>
      <c r="RW190" s="160"/>
      <c r="RX190" s="160"/>
      <c r="RY190" s="160"/>
      <c r="RZ190" s="160"/>
      <c r="SA190" s="160"/>
      <c r="SB190" s="160"/>
      <c r="SC190" s="160"/>
      <c r="SD190" s="160"/>
      <c r="SE190" s="160"/>
      <c r="SF190" s="160"/>
      <c r="SG190" s="160"/>
      <c r="SH190" s="160"/>
      <c r="SI190" s="160"/>
      <c r="SJ190" s="160"/>
      <c r="SK190" s="160"/>
      <c r="SL190" s="160"/>
      <c r="SM190" s="160"/>
      <c r="SN190" s="160"/>
      <c r="SO190" s="160"/>
      <c r="SP190" s="160"/>
      <c r="SQ190" s="160"/>
      <c r="SR190" s="160"/>
      <c r="SS190" s="160"/>
      <c r="ST190" s="160"/>
      <c r="SU190" s="160"/>
      <c r="SV190" s="160"/>
      <c r="SW190" s="160"/>
      <c r="SX190" s="160"/>
      <c r="SY190" s="160"/>
      <c r="SZ190" s="160"/>
      <c r="TA190" s="160"/>
      <c r="TB190" s="160"/>
      <c r="TC190" s="160"/>
      <c r="TD190" s="160"/>
      <c r="TE190" s="160"/>
      <c r="TF190" s="160"/>
    </row>
    <row r="191" spans="1:526">
      <c r="A191" s="160"/>
      <c r="B191" s="160"/>
      <c r="C191" s="160"/>
      <c r="D191" s="160"/>
      <c r="E191" s="160"/>
      <c r="F191" s="160"/>
      <c r="G191" s="160"/>
      <c r="H191" s="160"/>
      <c r="I191" s="160"/>
      <c r="J191" s="160"/>
      <c r="K191" s="160"/>
      <c r="L191" s="160"/>
      <c r="M191" s="160"/>
      <c r="N191" s="160"/>
      <c r="O191" s="160"/>
      <c r="P191" s="160"/>
      <c r="Q191" s="160"/>
      <c r="R191" s="160"/>
      <c r="S191" s="160"/>
      <c r="T191" s="160"/>
      <c r="U191" s="160"/>
      <c r="V191" s="160"/>
      <c r="W191" s="160"/>
      <c r="X191" s="160"/>
      <c r="Y191" s="160"/>
      <c r="Z191" s="160"/>
      <c r="AA191" s="160"/>
      <c r="AB191" s="160"/>
      <c r="AC191" s="160"/>
      <c r="AD191" s="160"/>
      <c r="AE191" s="160"/>
      <c r="AF191" s="160"/>
      <c r="AG191" s="160"/>
      <c r="AH191" s="160"/>
      <c r="AI191" s="160"/>
      <c r="AJ191" s="160"/>
      <c r="AK191" s="160"/>
      <c r="AL191" s="160"/>
      <c r="AM191" s="160"/>
      <c r="AN191" s="160"/>
      <c r="AO191" s="160"/>
      <c r="AP191" s="160"/>
      <c r="AQ191" s="160"/>
      <c r="AR191" s="160"/>
      <c r="AS191" s="160"/>
      <c r="AT191" s="160"/>
      <c r="AU191" s="160"/>
      <c r="AV191" s="160"/>
      <c r="AW191" s="160"/>
      <c r="AX191" s="160"/>
      <c r="AY191" s="160"/>
      <c r="AZ191" s="160"/>
      <c r="BA191" s="160"/>
      <c r="BB191" s="160"/>
      <c r="BC191" s="160"/>
      <c r="BD191" s="160"/>
      <c r="BE191" s="160"/>
      <c r="BF191" s="160"/>
      <c r="BG191" s="160"/>
      <c r="BH191" s="160"/>
      <c r="BI191" s="160"/>
      <c r="BJ191" s="160"/>
      <c r="BK191" s="160"/>
      <c r="BL191" s="160"/>
      <c r="BM191" s="160"/>
      <c r="BN191" s="160"/>
      <c r="BO191" s="160"/>
      <c r="BP191" s="160"/>
      <c r="BQ191" s="160"/>
      <c r="BR191" s="160"/>
      <c r="BS191" s="160"/>
      <c r="BT191" s="160"/>
      <c r="BU191" s="160"/>
      <c r="BV191" s="160"/>
      <c r="BW191" s="160"/>
      <c r="BX191" s="160"/>
      <c r="BY191" s="160"/>
      <c r="BZ191" s="160"/>
      <c r="CA191" s="160"/>
      <c r="CB191" s="160"/>
      <c r="CC191" s="160"/>
      <c r="CD191" s="160"/>
      <c r="CE191" s="160"/>
      <c r="CF191" s="160"/>
      <c r="CG191" s="160"/>
      <c r="CH191" s="160"/>
      <c r="CI191" s="160"/>
      <c r="CJ191" s="160"/>
      <c r="CK191" s="160"/>
      <c r="CL191" s="160"/>
      <c r="CM191" s="160"/>
      <c r="CN191" s="160"/>
      <c r="CO191" s="160"/>
      <c r="CP191" s="160"/>
      <c r="CQ191" s="160"/>
      <c r="CR191" s="160"/>
      <c r="CS191" s="160"/>
      <c r="CT191" s="160"/>
      <c r="CU191" s="160"/>
      <c r="CV191" s="160"/>
      <c r="CW191" s="160"/>
      <c r="CX191" s="160"/>
      <c r="CY191" s="160"/>
      <c r="CZ191" s="160"/>
      <c r="DA191" s="160"/>
      <c r="DB191" s="160"/>
      <c r="DC191" s="160"/>
      <c r="DD191" s="160"/>
      <c r="DE191" s="160"/>
      <c r="DF191" s="160"/>
      <c r="DG191" s="160"/>
      <c r="DH191" s="160"/>
      <c r="DI191" s="160"/>
      <c r="DJ191" s="160"/>
      <c r="DK191" s="160"/>
      <c r="DL191" s="160"/>
      <c r="DM191" s="160"/>
      <c r="DN191" s="160"/>
      <c r="DO191" s="160"/>
      <c r="DP191" s="160"/>
      <c r="DQ191" s="160"/>
      <c r="DR191" s="160"/>
      <c r="DS191" s="160"/>
      <c r="DT191" s="160"/>
      <c r="DU191" s="160"/>
      <c r="DV191" s="160"/>
      <c r="DW191" s="160"/>
      <c r="DX191" s="160"/>
      <c r="DY191" s="160"/>
      <c r="DZ191" s="160"/>
      <c r="EA191" s="160"/>
      <c r="EB191" s="160"/>
      <c r="EC191" s="160"/>
      <c r="ED191" s="160"/>
      <c r="EE191" s="160"/>
      <c r="EF191" s="160"/>
      <c r="EG191" s="160"/>
      <c r="EH191" s="160"/>
      <c r="EI191" s="160"/>
      <c r="EJ191" s="160"/>
      <c r="EK191" s="160"/>
      <c r="EL191" s="160"/>
      <c r="EM191" s="160"/>
      <c r="EN191" s="160"/>
      <c r="EO191" s="160"/>
      <c r="EP191" s="160"/>
      <c r="EQ191" s="160"/>
      <c r="ER191" s="160"/>
      <c r="ES191" s="160"/>
      <c r="ET191" s="160"/>
      <c r="EU191" s="160"/>
      <c r="EV191" s="160"/>
      <c r="EW191" s="160"/>
      <c r="EX191" s="160"/>
      <c r="EY191" s="160"/>
      <c r="EZ191" s="160"/>
      <c r="FA191" s="160"/>
      <c r="FB191" s="160"/>
      <c r="FC191" s="160"/>
      <c r="FD191" s="160"/>
      <c r="FE191" s="160"/>
      <c r="FF191" s="160"/>
      <c r="FG191" s="160"/>
      <c r="FH191" s="160"/>
      <c r="FI191" s="160"/>
      <c r="FJ191" s="160"/>
      <c r="FK191" s="160"/>
      <c r="FL191" s="160"/>
      <c r="FM191" s="160"/>
      <c r="FN191" s="160"/>
      <c r="FO191" s="160"/>
      <c r="FP191" s="160"/>
      <c r="FQ191" s="160"/>
      <c r="FR191" s="160"/>
      <c r="FS191" s="160"/>
      <c r="FT191" s="160"/>
      <c r="FU191" s="160"/>
      <c r="FV191" s="160"/>
      <c r="FW191" s="160"/>
      <c r="FX191" s="160"/>
      <c r="FY191" s="160"/>
      <c r="FZ191" s="160"/>
      <c r="GA191" s="160"/>
      <c r="GB191" s="160"/>
      <c r="GC191" s="160"/>
      <c r="GD191" s="160"/>
      <c r="GE191" s="160"/>
      <c r="GF191" s="160"/>
      <c r="GG191" s="160"/>
      <c r="GH191" s="160"/>
      <c r="GI191" s="160"/>
      <c r="GJ191" s="160"/>
      <c r="GK191" s="160"/>
      <c r="GL191" s="160"/>
      <c r="GM191" s="160"/>
      <c r="GN191" s="160"/>
      <c r="GO191" s="160"/>
      <c r="GP191" s="160"/>
      <c r="GQ191" s="160"/>
      <c r="GR191" s="160"/>
      <c r="GS191" s="160"/>
      <c r="GT191" s="160"/>
      <c r="GU191" s="160"/>
      <c r="GV191" s="160"/>
      <c r="GW191" s="160"/>
      <c r="GX191" s="160"/>
      <c r="GY191" s="160"/>
      <c r="GZ191" s="160"/>
      <c r="HA191" s="160"/>
      <c r="HB191" s="160"/>
      <c r="HC191" s="160"/>
      <c r="HD191" s="160"/>
      <c r="HE191" s="160"/>
      <c r="HF191" s="160"/>
      <c r="HG191" s="160"/>
      <c r="HH191" s="160"/>
      <c r="HI191" s="160"/>
      <c r="HJ191" s="160"/>
      <c r="HK191" s="160"/>
      <c r="HL191" s="160"/>
      <c r="HM191" s="160"/>
      <c r="HN191" s="160"/>
      <c r="HO191" s="160"/>
      <c r="HP191" s="160"/>
      <c r="HQ191" s="160"/>
      <c r="HR191" s="160"/>
      <c r="HS191" s="160"/>
      <c r="HT191" s="160"/>
      <c r="HU191" s="160"/>
      <c r="HV191" s="160"/>
      <c r="HW191" s="160"/>
      <c r="HX191" s="160"/>
      <c r="HY191" s="160"/>
      <c r="HZ191" s="160"/>
      <c r="IA191" s="160"/>
      <c r="IB191" s="160"/>
      <c r="IC191" s="160"/>
      <c r="ID191" s="160"/>
      <c r="IE191" s="160"/>
      <c r="IF191" s="160"/>
      <c r="IG191" s="160"/>
      <c r="IH191" s="160"/>
      <c r="II191" s="160"/>
      <c r="IJ191" s="160"/>
      <c r="IK191" s="160"/>
      <c r="IL191" s="160"/>
      <c r="IM191" s="160"/>
      <c r="IN191" s="160"/>
      <c r="IO191" s="160"/>
      <c r="IP191" s="160"/>
      <c r="IQ191" s="160"/>
      <c r="IR191" s="160"/>
      <c r="IS191" s="160"/>
      <c r="IT191" s="160"/>
      <c r="IU191" s="160"/>
      <c r="IV191" s="160"/>
      <c r="IW191" s="160"/>
      <c r="IX191" s="160"/>
      <c r="IY191" s="160"/>
      <c r="IZ191" s="160"/>
      <c r="JA191" s="160"/>
      <c r="JB191" s="160"/>
      <c r="JC191" s="160"/>
      <c r="JD191" s="160"/>
      <c r="JE191" s="160"/>
      <c r="JF191" s="160"/>
      <c r="JG191" s="160"/>
      <c r="JH191" s="160"/>
      <c r="JI191" s="160"/>
      <c r="JJ191" s="160"/>
      <c r="JK191" s="160"/>
      <c r="JL191" s="160"/>
      <c r="JM191" s="160"/>
      <c r="JN191" s="160"/>
      <c r="JO191" s="160"/>
      <c r="JP191" s="160"/>
      <c r="JQ191" s="160"/>
      <c r="JR191" s="160"/>
      <c r="JS191" s="160"/>
      <c r="JT191" s="160"/>
      <c r="JU191" s="160"/>
      <c r="JV191" s="160"/>
      <c r="JW191" s="160"/>
      <c r="JX191" s="160"/>
      <c r="JY191" s="160"/>
      <c r="JZ191" s="160"/>
      <c r="KA191" s="160"/>
      <c r="KB191" s="160"/>
      <c r="KC191" s="160"/>
      <c r="KD191" s="160"/>
      <c r="KE191" s="160"/>
      <c r="KF191" s="160"/>
      <c r="KG191" s="160"/>
      <c r="KH191" s="160"/>
      <c r="KI191" s="160"/>
      <c r="KJ191" s="160"/>
      <c r="KK191" s="160"/>
      <c r="KL191" s="160"/>
      <c r="KM191" s="160"/>
      <c r="KN191" s="160"/>
      <c r="KO191" s="160"/>
      <c r="KP191" s="160"/>
      <c r="KQ191" s="160"/>
      <c r="KR191" s="160"/>
      <c r="KS191" s="160"/>
      <c r="KT191" s="160"/>
      <c r="KU191" s="160"/>
      <c r="KV191" s="160"/>
      <c r="KW191" s="160"/>
      <c r="KX191" s="160"/>
      <c r="KY191" s="160"/>
      <c r="KZ191" s="160"/>
      <c r="LA191" s="160"/>
      <c r="LB191" s="160"/>
      <c r="LC191" s="160"/>
      <c r="LD191" s="160"/>
      <c r="LE191" s="160"/>
      <c r="LF191" s="160"/>
      <c r="LG191" s="160"/>
      <c r="LH191" s="160"/>
      <c r="LI191" s="160"/>
      <c r="LJ191" s="160"/>
      <c r="LK191" s="160"/>
      <c r="LL191" s="160"/>
      <c r="LM191" s="160"/>
      <c r="LN191" s="160"/>
      <c r="LO191" s="160"/>
      <c r="LP191" s="160"/>
      <c r="LQ191" s="160"/>
      <c r="LR191" s="160"/>
      <c r="LS191" s="160"/>
      <c r="LT191" s="160"/>
      <c r="LU191" s="160"/>
      <c r="LV191" s="160"/>
      <c r="LW191" s="160"/>
      <c r="LX191" s="160"/>
      <c r="LY191" s="160"/>
      <c r="LZ191" s="160"/>
      <c r="MA191" s="160"/>
      <c r="MB191" s="160"/>
      <c r="MC191" s="160"/>
      <c r="MD191" s="160"/>
      <c r="ME191" s="160"/>
      <c r="MF191" s="160"/>
      <c r="MG191" s="160"/>
      <c r="MH191" s="160"/>
      <c r="MI191" s="160"/>
      <c r="MJ191" s="160"/>
      <c r="MK191" s="160"/>
      <c r="ML191" s="160"/>
      <c r="MM191" s="160"/>
      <c r="MN191" s="160"/>
      <c r="MO191" s="160"/>
      <c r="MP191" s="160"/>
      <c r="MQ191" s="160"/>
      <c r="MR191" s="160"/>
      <c r="MS191" s="160"/>
      <c r="MT191" s="160"/>
      <c r="MU191" s="160"/>
      <c r="MV191" s="160"/>
      <c r="MW191" s="160"/>
      <c r="MX191" s="160"/>
      <c r="MY191" s="160"/>
      <c r="MZ191" s="160"/>
      <c r="NA191" s="160"/>
      <c r="NB191" s="160"/>
      <c r="NC191" s="160"/>
      <c r="ND191" s="160"/>
      <c r="NE191" s="160"/>
      <c r="NF191" s="160"/>
      <c r="NG191" s="160"/>
      <c r="NH191" s="160"/>
      <c r="NI191" s="160"/>
      <c r="NJ191" s="160"/>
      <c r="NK191" s="160"/>
      <c r="NL191" s="160"/>
      <c r="NM191" s="160"/>
      <c r="NN191" s="160"/>
      <c r="NO191" s="160"/>
      <c r="NP191" s="160"/>
      <c r="NQ191" s="160"/>
      <c r="NR191" s="160"/>
      <c r="NS191" s="160"/>
      <c r="NT191" s="160"/>
      <c r="NU191" s="160"/>
      <c r="NV191" s="160"/>
      <c r="NW191" s="160"/>
      <c r="NX191" s="160"/>
      <c r="NY191" s="160"/>
      <c r="NZ191" s="160"/>
      <c r="OA191" s="160"/>
      <c r="OB191" s="160"/>
      <c r="OC191" s="160"/>
      <c r="OD191" s="160"/>
      <c r="OE191" s="160"/>
      <c r="OF191" s="160"/>
      <c r="OG191" s="160"/>
      <c r="OH191" s="160"/>
      <c r="OI191" s="160"/>
      <c r="OJ191" s="160"/>
      <c r="OK191" s="160"/>
      <c r="OL191" s="160"/>
      <c r="OM191" s="160"/>
      <c r="ON191" s="160"/>
      <c r="OO191" s="160"/>
      <c r="OP191" s="160"/>
      <c r="OQ191" s="160"/>
      <c r="OR191" s="160"/>
      <c r="OS191" s="160"/>
      <c r="OT191" s="160"/>
      <c r="OU191" s="160"/>
      <c r="OV191" s="160"/>
      <c r="OW191" s="160"/>
      <c r="OX191" s="160"/>
      <c r="OY191" s="160"/>
      <c r="OZ191" s="160"/>
      <c r="PA191" s="160"/>
      <c r="PB191" s="160"/>
      <c r="PC191" s="160"/>
      <c r="PD191" s="160"/>
      <c r="PE191" s="160"/>
      <c r="PF191" s="160"/>
      <c r="PG191" s="160"/>
      <c r="PH191" s="160"/>
      <c r="PI191" s="160"/>
      <c r="PJ191" s="160"/>
      <c r="PK191" s="160"/>
      <c r="PL191" s="160"/>
      <c r="PM191" s="160"/>
      <c r="PN191" s="160"/>
      <c r="PO191" s="160"/>
      <c r="PP191" s="160"/>
      <c r="PQ191" s="160"/>
      <c r="PR191" s="160"/>
      <c r="PS191" s="160"/>
      <c r="PT191" s="160"/>
      <c r="PU191" s="160"/>
      <c r="PV191" s="160"/>
      <c r="PW191" s="160"/>
      <c r="PX191" s="160"/>
      <c r="PY191" s="160"/>
      <c r="PZ191" s="160"/>
      <c r="QA191" s="160"/>
      <c r="QB191" s="160"/>
      <c r="QC191" s="160"/>
      <c r="QD191" s="160"/>
      <c r="QE191" s="160"/>
      <c r="QF191" s="160"/>
      <c r="QG191" s="160"/>
      <c r="QH191" s="160"/>
      <c r="QI191" s="160"/>
      <c r="QJ191" s="160"/>
      <c r="QK191" s="160"/>
      <c r="QL191" s="160"/>
      <c r="QM191" s="160"/>
      <c r="QN191" s="160"/>
      <c r="QO191" s="160"/>
      <c r="QP191" s="160"/>
      <c r="QQ191" s="160"/>
      <c r="QR191" s="160"/>
      <c r="QS191" s="160"/>
      <c r="QT191" s="160"/>
      <c r="QU191" s="160"/>
      <c r="QV191" s="160"/>
      <c r="QW191" s="160"/>
      <c r="QX191" s="160"/>
      <c r="QY191" s="160"/>
      <c r="QZ191" s="160"/>
      <c r="RA191" s="160"/>
      <c r="RB191" s="160"/>
      <c r="RC191" s="160"/>
      <c r="RD191" s="160"/>
      <c r="RE191" s="160"/>
      <c r="RF191" s="160"/>
      <c r="RG191" s="160"/>
      <c r="RH191" s="160"/>
      <c r="RI191" s="160"/>
      <c r="RJ191" s="160"/>
      <c r="RK191" s="160"/>
      <c r="RL191" s="160"/>
      <c r="RM191" s="160"/>
      <c r="RN191" s="160"/>
      <c r="RO191" s="160"/>
      <c r="RP191" s="160"/>
      <c r="RQ191" s="160"/>
      <c r="RR191" s="160"/>
      <c r="RS191" s="160"/>
      <c r="RT191" s="160"/>
      <c r="RU191" s="160"/>
      <c r="RV191" s="160"/>
      <c r="RW191" s="160"/>
      <c r="RX191" s="160"/>
      <c r="RY191" s="160"/>
      <c r="RZ191" s="160"/>
      <c r="SA191" s="160"/>
      <c r="SB191" s="160"/>
      <c r="SC191" s="160"/>
      <c r="SD191" s="160"/>
      <c r="SE191" s="160"/>
      <c r="SF191" s="160"/>
      <c r="SG191" s="160"/>
      <c r="SH191" s="160"/>
      <c r="SI191" s="160"/>
      <c r="SJ191" s="160"/>
      <c r="SK191" s="160"/>
      <c r="SL191" s="160"/>
      <c r="SM191" s="160"/>
      <c r="SN191" s="160"/>
      <c r="SO191" s="160"/>
      <c r="SP191" s="160"/>
      <c r="SQ191" s="160"/>
      <c r="SR191" s="160"/>
      <c r="SS191" s="160"/>
      <c r="ST191" s="160"/>
      <c r="SU191" s="160"/>
      <c r="SV191" s="160"/>
      <c r="SW191" s="160"/>
      <c r="SX191" s="160"/>
      <c r="SY191" s="160"/>
      <c r="SZ191" s="160"/>
      <c r="TA191" s="160"/>
      <c r="TB191" s="160"/>
      <c r="TC191" s="160"/>
      <c r="TD191" s="160"/>
      <c r="TE191" s="160"/>
      <c r="TF191" s="160"/>
    </row>
    <row r="192" spans="1:526">
      <c r="A192" s="160"/>
      <c r="B192" s="160"/>
      <c r="C192" s="160"/>
      <c r="D192" s="160"/>
      <c r="E192" s="160"/>
      <c r="F192" s="160"/>
      <c r="G192" s="160"/>
      <c r="H192" s="160"/>
      <c r="I192" s="160"/>
      <c r="J192" s="160"/>
      <c r="K192" s="160"/>
      <c r="L192" s="160"/>
      <c r="M192" s="160"/>
      <c r="N192" s="160"/>
      <c r="O192" s="160"/>
      <c r="P192" s="160"/>
      <c r="Q192" s="160"/>
      <c r="R192" s="160"/>
      <c r="S192" s="160"/>
      <c r="T192" s="160"/>
      <c r="U192" s="160"/>
      <c r="V192" s="160"/>
      <c r="W192" s="160"/>
      <c r="X192" s="160"/>
      <c r="Y192" s="160"/>
      <c r="Z192" s="160"/>
      <c r="AA192" s="160"/>
      <c r="AB192" s="160"/>
      <c r="AC192" s="160"/>
      <c r="AD192" s="160"/>
      <c r="AE192" s="160"/>
      <c r="AF192" s="160"/>
      <c r="AG192" s="160"/>
      <c r="AH192" s="160"/>
      <c r="AI192" s="160"/>
      <c r="AJ192" s="160"/>
      <c r="AK192" s="160"/>
      <c r="AL192" s="160"/>
      <c r="AM192" s="160"/>
      <c r="AN192" s="160"/>
      <c r="AO192" s="160"/>
      <c r="AP192" s="160"/>
      <c r="AQ192" s="160"/>
      <c r="AR192" s="160"/>
      <c r="AS192" s="160"/>
      <c r="AT192" s="160"/>
      <c r="AU192" s="160"/>
      <c r="AV192" s="160"/>
      <c r="AW192" s="160"/>
      <c r="AX192" s="160"/>
      <c r="AY192" s="160"/>
      <c r="AZ192" s="160"/>
      <c r="BA192" s="160"/>
      <c r="BB192" s="160"/>
      <c r="BC192" s="160"/>
      <c r="BD192" s="160"/>
      <c r="BE192" s="160"/>
      <c r="BF192" s="160"/>
      <c r="BG192" s="160"/>
      <c r="BH192" s="160"/>
      <c r="BI192" s="160"/>
      <c r="BJ192" s="160"/>
      <c r="BK192" s="160"/>
      <c r="BL192" s="160"/>
      <c r="BM192" s="160"/>
      <c r="BN192" s="160"/>
      <c r="BO192" s="160"/>
      <c r="BP192" s="160"/>
      <c r="BQ192" s="160"/>
      <c r="BR192" s="160"/>
      <c r="BS192" s="160"/>
      <c r="BT192" s="160"/>
      <c r="BU192" s="160"/>
      <c r="BV192" s="160"/>
      <c r="BW192" s="160"/>
      <c r="BX192" s="160"/>
      <c r="BY192" s="160"/>
      <c r="BZ192" s="160"/>
      <c r="CA192" s="160"/>
      <c r="CB192" s="160"/>
      <c r="CC192" s="160"/>
      <c r="CD192" s="160"/>
      <c r="CE192" s="160"/>
      <c r="CF192" s="160"/>
      <c r="CG192" s="160"/>
      <c r="CH192" s="160"/>
      <c r="CI192" s="160"/>
      <c r="CJ192" s="160"/>
      <c r="CK192" s="160"/>
      <c r="CL192" s="160"/>
      <c r="CM192" s="160"/>
      <c r="CN192" s="160"/>
      <c r="CO192" s="160"/>
      <c r="CP192" s="160"/>
      <c r="CQ192" s="160"/>
      <c r="CR192" s="160"/>
      <c r="CS192" s="160"/>
      <c r="CT192" s="160"/>
      <c r="CU192" s="160"/>
      <c r="CV192" s="160"/>
      <c r="CW192" s="160"/>
      <c r="CX192" s="160"/>
      <c r="CY192" s="160"/>
      <c r="CZ192" s="160"/>
      <c r="DA192" s="160"/>
      <c r="DB192" s="160"/>
      <c r="DC192" s="160"/>
      <c r="DD192" s="160"/>
      <c r="DE192" s="160"/>
      <c r="DF192" s="160"/>
      <c r="DG192" s="160"/>
      <c r="DH192" s="160"/>
      <c r="DI192" s="160"/>
      <c r="DJ192" s="160"/>
      <c r="DK192" s="160"/>
      <c r="DL192" s="160"/>
      <c r="DM192" s="160"/>
      <c r="DN192" s="160"/>
      <c r="DO192" s="160"/>
      <c r="DP192" s="160"/>
      <c r="DQ192" s="160"/>
      <c r="DR192" s="160"/>
      <c r="DS192" s="160"/>
      <c r="DT192" s="160"/>
      <c r="DU192" s="160"/>
      <c r="DV192" s="160"/>
      <c r="DW192" s="160"/>
      <c r="DX192" s="160"/>
      <c r="DY192" s="160"/>
      <c r="DZ192" s="160"/>
      <c r="EA192" s="160"/>
      <c r="EB192" s="160"/>
      <c r="EC192" s="160"/>
      <c r="ED192" s="160"/>
      <c r="EE192" s="160"/>
      <c r="EF192" s="160"/>
      <c r="EG192" s="160"/>
      <c r="EH192" s="160"/>
      <c r="EI192" s="160"/>
      <c r="EJ192" s="160"/>
      <c r="EK192" s="160"/>
      <c r="EL192" s="160"/>
      <c r="EM192" s="160"/>
      <c r="EN192" s="160"/>
      <c r="EO192" s="160"/>
      <c r="EP192" s="160"/>
      <c r="EQ192" s="160"/>
      <c r="ER192" s="160"/>
      <c r="ES192" s="160"/>
      <c r="ET192" s="160"/>
      <c r="EU192" s="160"/>
      <c r="EV192" s="160"/>
      <c r="EW192" s="160"/>
      <c r="EX192" s="160"/>
      <c r="EY192" s="160"/>
      <c r="EZ192" s="160"/>
      <c r="FA192" s="160"/>
      <c r="FB192" s="160"/>
      <c r="FC192" s="160"/>
      <c r="FD192" s="160"/>
      <c r="FE192" s="160"/>
      <c r="FF192" s="160"/>
      <c r="FG192" s="160"/>
      <c r="FH192" s="160"/>
      <c r="FI192" s="160"/>
      <c r="FJ192" s="160"/>
      <c r="FK192" s="160"/>
      <c r="FL192" s="160"/>
      <c r="FM192" s="160"/>
      <c r="FN192" s="160"/>
      <c r="FO192" s="160"/>
      <c r="FP192" s="160"/>
      <c r="FQ192" s="160"/>
      <c r="FR192" s="160"/>
      <c r="FS192" s="160"/>
      <c r="FT192" s="160"/>
      <c r="FU192" s="160"/>
      <c r="FV192" s="160"/>
      <c r="FW192" s="160"/>
      <c r="FX192" s="160"/>
      <c r="FY192" s="160"/>
      <c r="FZ192" s="160"/>
      <c r="GA192" s="160"/>
      <c r="GB192" s="160"/>
      <c r="GC192" s="160"/>
      <c r="GD192" s="160"/>
      <c r="GE192" s="160"/>
      <c r="GF192" s="160"/>
      <c r="GG192" s="160"/>
      <c r="GH192" s="160"/>
      <c r="GI192" s="160"/>
      <c r="GJ192" s="160"/>
      <c r="GK192" s="160"/>
      <c r="GL192" s="160"/>
      <c r="GM192" s="160"/>
      <c r="GN192" s="160"/>
      <c r="GO192" s="160"/>
      <c r="GP192" s="160"/>
      <c r="GQ192" s="160"/>
      <c r="GR192" s="160"/>
      <c r="GS192" s="160"/>
      <c r="GT192" s="160"/>
      <c r="GU192" s="160"/>
      <c r="GV192" s="160"/>
      <c r="GW192" s="160"/>
      <c r="GX192" s="160"/>
      <c r="GY192" s="160"/>
      <c r="GZ192" s="160"/>
      <c r="HA192" s="160"/>
      <c r="HB192" s="160"/>
      <c r="HC192" s="160"/>
      <c r="HD192" s="160"/>
      <c r="HE192" s="160"/>
      <c r="HF192" s="160"/>
      <c r="HG192" s="160"/>
      <c r="HH192" s="160"/>
      <c r="HI192" s="160"/>
      <c r="HJ192" s="160"/>
      <c r="HK192" s="160"/>
      <c r="HL192" s="160"/>
      <c r="HM192" s="160"/>
      <c r="HN192" s="160"/>
      <c r="HO192" s="160"/>
      <c r="HP192" s="160"/>
      <c r="HQ192" s="160"/>
      <c r="HR192" s="160"/>
      <c r="HS192" s="160"/>
      <c r="HT192" s="160"/>
      <c r="HU192" s="160"/>
      <c r="HV192" s="160"/>
      <c r="HW192" s="160"/>
      <c r="HX192" s="160"/>
      <c r="HY192" s="160"/>
      <c r="HZ192" s="160"/>
      <c r="IA192" s="160"/>
      <c r="IB192" s="160"/>
      <c r="IC192" s="160"/>
      <c r="ID192" s="160"/>
      <c r="IE192" s="160"/>
      <c r="IF192" s="160"/>
      <c r="IG192" s="160"/>
      <c r="IH192" s="160"/>
      <c r="II192" s="160"/>
      <c r="IJ192" s="160"/>
      <c r="IK192" s="160"/>
      <c r="IL192" s="160"/>
      <c r="IM192" s="160"/>
      <c r="IN192" s="160"/>
      <c r="IO192" s="160"/>
      <c r="IP192" s="160"/>
      <c r="IQ192" s="160"/>
      <c r="IR192" s="160"/>
      <c r="IS192" s="160"/>
      <c r="IT192" s="160"/>
      <c r="IU192" s="160"/>
      <c r="IV192" s="160"/>
      <c r="IW192" s="160"/>
      <c r="IX192" s="160"/>
      <c r="IY192" s="160"/>
      <c r="IZ192" s="160"/>
      <c r="JA192" s="160"/>
      <c r="JB192" s="160"/>
      <c r="JC192" s="160"/>
      <c r="JD192" s="160"/>
      <c r="JE192" s="160"/>
      <c r="JF192" s="160"/>
      <c r="JG192" s="160"/>
      <c r="JH192" s="160"/>
      <c r="JI192" s="160"/>
      <c r="JJ192" s="160"/>
      <c r="JK192" s="160"/>
      <c r="JL192" s="160"/>
      <c r="JM192" s="160"/>
      <c r="JN192" s="160"/>
      <c r="JO192" s="160"/>
      <c r="JP192" s="160"/>
      <c r="JQ192" s="160"/>
      <c r="JR192" s="160"/>
      <c r="JS192" s="160"/>
      <c r="JT192" s="160"/>
      <c r="JU192" s="160"/>
      <c r="JV192" s="160"/>
      <c r="JW192" s="160"/>
      <c r="JX192" s="160"/>
      <c r="JY192" s="160"/>
      <c r="JZ192" s="160"/>
      <c r="KA192" s="160"/>
      <c r="KB192" s="160"/>
      <c r="KC192" s="160"/>
      <c r="KD192" s="160"/>
      <c r="KE192" s="160"/>
      <c r="KF192" s="160"/>
      <c r="KG192" s="160"/>
      <c r="KH192" s="160"/>
      <c r="KI192" s="160"/>
      <c r="KJ192" s="160"/>
      <c r="KK192" s="160"/>
      <c r="KL192" s="160"/>
      <c r="KM192" s="160"/>
      <c r="KN192" s="160"/>
      <c r="KO192" s="160"/>
      <c r="KP192" s="160"/>
      <c r="KQ192" s="160"/>
      <c r="KR192" s="160"/>
      <c r="KS192" s="160"/>
      <c r="KT192" s="160"/>
      <c r="KU192" s="160"/>
      <c r="KV192" s="160"/>
      <c r="KW192" s="160"/>
      <c r="KX192" s="160"/>
      <c r="KY192" s="160"/>
      <c r="KZ192" s="160"/>
      <c r="LA192" s="160"/>
      <c r="LB192" s="160"/>
      <c r="LC192" s="160"/>
      <c r="LD192" s="160"/>
      <c r="LE192" s="160"/>
      <c r="LF192" s="160"/>
      <c r="LG192" s="160"/>
      <c r="LH192" s="160"/>
      <c r="LI192" s="160"/>
      <c r="LJ192" s="160"/>
      <c r="LK192" s="160"/>
      <c r="LL192" s="160"/>
      <c r="LM192" s="160"/>
      <c r="LN192" s="160"/>
      <c r="LO192" s="160"/>
      <c r="LP192" s="160"/>
      <c r="LQ192" s="160"/>
      <c r="LR192" s="160"/>
      <c r="LS192" s="160"/>
      <c r="LT192" s="160"/>
      <c r="LU192" s="160"/>
      <c r="LV192" s="160"/>
      <c r="LW192" s="160"/>
      <c r="LX192" s="160"/>
      <c r="LY192" s="160"/>
      <c r="LZ192" s="160"/>
      <c r="MA192" s="160"/>
      <c r="MB192" s="160"/>
      <c r="MC192" s="160"/>
      <c r="MD192" s="160"/>
      <c r="ME192" s="160"/>
      <c r="MF192" s="160"/>
      <c r="MG192" s="160"/>
      <c r="MH192" s="160"/>
      <c r="MI192" s="160"/>
      <c r="MJ192" s="160"/>
      <c r="MK192" s="160"/>
      <c r="ML192" s="160"/>
      <c r="MM192" s="160"/>
      <c r="MN192" s="160"/>
      <c r="MO192" s="160"/>
      <c r="MP192" s="160"/>
      <c r="MQ192" s="160"/>
      <c r="MR192" s="160"/>
      <c r="MS192" s="160"/>
      <c r="MT192" s="160"/>
      <c r="MU192" s="160"/>
      <c r="MV192" s="160"/>
      <c r="MW192" s="160"/>
      <c r="MX192" s="160"/>
      <c r="MY192" s="160"/>
      <c r="MZ192" s="160"/>
      <c r="NA192" s="160"/>
      <c r="NB192" s="160"/>
      <c r="NC192" s="160"/>
      <c r="ND192" s="160"/>
      <c r="NE192" s="160"/>
      <c r="NF192" s="160"/>
      <c r="NG192" s="160"/>
      <c r="NH192" s="160"/>
      <c r="NI192" s="160"/>
      <c r="NJ192" s="160"/>
      <c r="NK192" s="160"/>
      <c r="NL192" s="160"/>
      <c r="NM192" s="160"/>
      <c r="NN192" s="160"/>
      <c r="NO192" s="160"/>
      <c r="NP192" s="160"/>
      <c r="NQ192" s="160"/>
      <c r="NR192" s="160"/>
      <c r="NS192" s="160"/>
      <c r="NT192" s="160"/>
      <c r="NU192" s="160"/>
      <c r="NV192" s="160"/>
      <c r="NW192" s="160"/>
      <c r="NX192" s="160"/>
      <c r="NY192" s="160"/>
      <c r="NZ192" s="160"/>
      <c r="OA192" s="160"/>
      <c r="OB192" s="160"/>
      <c r="OC192" s="160"/>
      <c r="OD192" s="160"/>
      <c r="OE192" s="160"/>
      <c r="OF192" s="160"/>
      <c r="OG192" s="160"/>
      <c r="OH192" s="160"/>
      <c r="OI192" s="160"/>
      <c r="OJ192" s="160"/>
      <c r="OK192" s="160"/>
      <c r="OL192" s="160"/>
      <c r="OM192" s="160"/>
      <c r="ON192" s="160"/>
      <c r="OO192" s="160"/>
      <c r="OP192" s="160"/>
      <c r="OQ192" s="160"/>
      <c r="OR192" s="160"/>
      <c r="OS192" s="160"/>
      <c r="OT192" s="160"/>
      <c r="OU192" s="160"/>
      <c r="OV192" s="160"/>
      <c r="OW192" s="160"/>
      <c r="OX192" s="160"/>
      <c r="OY192" s="160"/>
      <c r="OZ192" s="160"/>
      <c r="PA192" s="160"/>
      <c r="PB192" s="160"/>
      <c r="PC192" s="160"/>
      <c r="PD192" s="160"/>
      <c r="PE192" s="160"/>
      <c r="PF192" s="160"/>
      <c r="PG192" s="160"/>
      <c r="PH192" s="160"/>
      <c r="PI192" s="160"/>
      <c r="PJ192" s="160"/>
      <c r="PK192" s="160"/>
      <c r="PL192" s="160"/>
      <c r="PM192" s="160"/>
      <c r="PN192" s="160"/>
      <c r="PO192" s="160"/>
      <c r="PP192" s="160"/>
      <c r="PQ192" s="160"/>
      <c r="PR192" s="160"/>
      <c r="PS192" s="160"/>
      <c r="PT192" s="160"/>
      <c r="PU192" s="160"/>
      <c r="PV192" s="160"/>
      <c r="PW192" s="160"/>
      <c r="PX192" s="160"/>
      <c r="PY192" s="160"/>
      <c r="PZ192" s="160"/>
      <c r="QA192" s="160"/>
      <c r="QB192" s="160"/>
      <c r="QC192" s="160"/>
      <c r="QD192" s="160"/>
      <c r="QE192" s="160"/>
      <c r="QF192" s="160"/>
      <c r="QG192" s="160"/>
      <c r="QH192" s="160"/>
      <c r="QI192" s="160"/>
      <c r="QJ192" s="160"/>
      <c r="QK192" s="160"/>
      <c r="QL192" s="160"/>
      <c r="QM192" s="160"/>
      <c r="QN192" s="160"/>
      <c r="QO192" s="160"/>
      <c r="QP192" s="160"/>
      <c r="QQ192" s="160"/>
      <c r="QR192" s="160"/>
      <c r="QS192" s="160"/>
      <c r="QT192" s="160"/>
      <c r="QU192" s="160"/>
      <c r="QV192" s="160"/>
      <c r="QW192" s="160"/>
      <c r="QX192" s="160"/>
      <c r="QY192" s="160"/>
      <c r="QZ192" s="160"/>
      <c r="RA192" s="160"/>
      <c r="RB192" s="160"/>
      <c r="RC192" s="160"/>
      <c r="RD192" s="160"/>
      <c r="RE192" s="160"/>
      <c r="RF192" s="160"/>
      <c r="RG192" s="160"/>
      <c r="RH192" s="160"/>
      <c r="RI192" s="160"/>
      <c r="RJ192" s="160"/>
      <c r="RK192" s="160"/>
      <c r="RL192" s="160"/>
      <c r="RM192" s="160"/>
      <c r="RN192" s="160"/>
      <c r="RO192" s="160"/>
      <c r="RP192" s="160"/>
      <c r="RQ192" s="160"/>
      <c r="RR192" s="160"/>
      <c r="RS192" s="160"/>
      <c r="RT192" s="160"/>
      <c r="RU192" s="160"/>
      <c r="RV192" s="160"/>
      <c r="RW192" s="160"/>
      <c r="RX192" s="160"/>
      <c r="RY192" s="160"/>
      <c r="RZ192" s="160"/>
      <c r="SA192" s="160"/>
      <c r="SB192" s="160"/>
      <c r="SC192" s="160"/>
      <c r="SD192" s="160"/>
      <c r="SE192" s="160"/>
      <c r="SF192" s="160"/>
      <c r="SG192" s="160"/>
      <c r="SH192" s="160"/>
      <c r="SI192" s="160"/>
      <c r="SJ192" s="160"/>
      <c r="SK192" s="160"/>
      <c r="SL192" s="160"/>
      <c r="SM192" s="160"/>
      <c r="SN192" s="160"/>
      <c r="SO192" s="160"/>
      <c r="SP192" s="160"/>
      <c r="SQ192" s="160"/>
      <c r="SR192" s="160"/>
      <c r="SS192" s="160"/>
      <c r="ST192" s="160"/>
      <c r="SU192" s="160"/>
      <c r="SV192" s="160"/>
      <c r="SW192" s="160"/>
      <c r="SX192" s="160"/>
      <c r="SY192" s="160"/>
      <c r="SZ192" s="160"/>
      <c r="TA192" s="160"/>
      <c r="TB192" s="160"/>
      <c r="TC192" s="160"/>
      <c r="TD192" s="160"/>
      <c r="TE192" s="160"/>
      <c r="TF192" s="160"/>
    </row>
    <row r="193" spans="1:526">
      <c r="A193" s="160"/>
      <c r="B193" s="160"/>
      <c r="C193" s="160"/>
      <c r="D193" s="160"/>
      <c r="E193" s="160"/>
      <c r="F193" s="160"/>
      <c r="G193" s="160"/>
      <c r="H193" s="160"/>
      <c r="I193" s="160"/>
      <c r="J193" s="160"/>
      <c r="K193" s="160"/>
      <c r="L193" s="160"/>
      <c r="M193" s="160"/>
      <c r="N193" s="160"/>
      <c r="O193" s="160"/>
      <c r="P193" s="160"/>
      <c r="Q193" s="160"/>
      <c r="R193" s="160"/>
      <c r="S193" s="160"/>
      <c r="T193" s="160"/>
      <c r="U193" s="160"/>
      <c r="V193" s="160"/>
      <c r="W193" s="160"/>
      <c r="X193" s="160"/>
      <c r="Y193" s="160"/>
      <c r="Z193" s="160"/>
      <c r="AA193" s="160"/>
      <c r="AB193" s="160"/>
      <c r="AC193" s="160"/>
      <c r="AD193" s="160"/>
      <c r="AE193" s="160"/>
      <c r="AF193" s="160"/>
      <c r="AG193" s="160"/>
      <c r="AH193" s="160"/>
      <c r="AI193" s="160"/>
      <c r="AJ193" s="160"/>
      <c r="AK193" s="160"/>
      <c r="AL193" s="160"/>
      <c r="AM193" s="160"/>
      <c r="AN193" s="160"/>
      <c r="AO193" s="160"/>
      <c r="AP193" s="160"/>
      <c r="AQ193" s="160"/>
      <c r="AR193" s="160"/>
      <c r="AS193" s="160"/>
      <c r="AT193" s="160"/>
      <c r="AU193" s="160"/>
      <c r="AV193" s="160"/>
      <c r="AW193" s="160"/>
      <c r="AX193" s="160"/>
      <c r="AY193" s="160"/>
      <c r="AZ193" s="160"/>
      <c r="BA193" s="160"/>
      <c r="BB193" s="160"/>
      <c r="BC193" s="160"/>
      <c r="BD193" s="160"/>
      <c r="BE193" s="160"/>
      <c r="BF193" s="160"/>
      <c r="BG193" s="160"/>
      <c r="BH193" s="160"/>
      <c r="BI193" s="160"/>
      <c r="BJ193" s="160"/>
      <c r="BK193" s="160"/>
      <c r="BL193" s="160"/>
      <c r="BM193" s="160"/>
      <c r="BN193" s="160"/>
      <c r="BO193" s="160"/>
      <c r="BP193" s="160"/>
      <c r="BQ193" s="160"/>
      <c r="BR193" s="160"/>
      <c r="BS193" s="160"/>
      <c r="BT193" s="160"/>
      <c r="BU193" s="160"/>
      <c r="BV193" s="160"/>
      <c r="BW193" s="160"/>
      <c r="BX193" s="160"/>
      <c r="BY193" s="160"/>
      <c r="BZ193" s="160"/>
      <c r="CA193" s="160"/>
      <c r="CB193" s="160"/>
      <c r="CC193" s="160"/>
      <c r="CD193" s="160"/>
      <c r="CE193" s="160"/>
      <c r="CF193" s="160"/>
      <c r="CG193" s="160"/>
      <c r="CH193" s="160"/>
      <c r="CI193" s="160"/>
      <c r="CJ193" s="160"/>
      <c r="CK193" s="160"/>
      <c r="CL193" s="160"/>
      <c r="CM193" s="160"/>
      <c r="CN193" s="160"/>
      <c r="CO193" s="160"/>
      <c r="CP193" s="160"/>
      <c r="CQ193" s="160"/>
      <c r="CR193" s="160"/>
      <c r="CS193" s="160"/>
      <c r="CT193" s="160"/>
      <c r="CU193" s="160"/>
      <c r="CV193" s="160"/>
      <c r="CW193" s="160"/>
      <c r="CX193" s="160"/>
      <c r="CY193" s="160"/>
      <c r="CZ193" s="160"/>
      <c r="DA193" s="160"/>
      <c r="DB193" s="160"/>
      <c r="DC193" s="160"/>
      <c r="DD193" s="160"/>
      <c r="DE193" s="160"/>
      <c r="DF193" s="160"/>
      <c r="DG193" s="160"/>
      <c r="DH193" s="160"/>
      <c r="DI193" s="160"/>
      <c r="DJ193" s="160"/>
      <c r="DK193" s="160"/>
      <c r="DL193" s="160"/>
      <c r="DM193" s="160"/>
      <c r="DN193" s="160"/>
      <c r="DO193" s="160"/>
      <c r="DP193" s="160"/>
      <c r="DQ193" s="160"/>
      <c r="DR193" s="160"/>
      <c r="DS193" s="160"/>
      <c r="DT193" s="160"/>
      <c r="DU193" s="160"/>
      <c r="DV193" s="160"/>
      <c r="DW193" s="160"/>
      <c r="DX193" s="160"/>
      <c r="DY193" s="160"/>
      <c r="DZ193" s="160"/>
      <c r="EA193" s="160"/>
      <c r="EB193" s="160"/>
      <c r="EC193" s="160"/>
      <c r="ED193" s="160"/>
      <c r="EE193" s="160"/>
      <c r="EF193" s="160"/>
      <c r="EG193" s="160"/>
      <c r="EH193" s="160"/>
      <c r="EI193" s="160"/>
      <c r="EJ193" s="160"/>
      <c r="EK193" s="160"/>
      <c r="EL193" s="160"/>
      <c r="EM193" s="160"/>
      <c r="EN193" s="160"/>
      <c r="EO193" s="160"/>
      <c r="EP193" s="160"/>
      <c r="EQ193" s="160"/>
      <c r="ER193" s="160"/>
      <c r="ES193" s="160"/>
      <c r="ET193" s="160"/>
      <c r="EU193" s="160"/>
      <c r="EV193" s="160"/>
      <c r="EW193" s="160"/>
      <c r="EX193" s="160"/>
      <c r="EY193" s="160"/>
      <c r="EZ193" s="160"/>
      <c r="FA193" s="160"/>
      <c r="FB193" s="160"/>
      <c r="FC193" s="160"/>
      <c r="FD193" s="160"/>
      <c r="FE193" s="160"/>
      <c r="FF193" s="160"/>
      <c r="FG193" s="160"/>
      <c r="FH193" s="160"/>
      <c r="FI193" s="160"/>
      <c r="FJ193" s="160"/>
      <c r="FK193" s="160"/>
      <c r="FL193" s="160"/>
      <c r="FM193" s="160"/>
      <c r="FN193" s="160"/>
      <c r="FO193" s="160"/>
      <c r="FP193" s="160"/>
      <c r="FQ193" s="160"/>
      <c r="FR193" s="160"/>
      <c r="FS193" s="160"/>
      <c r="FT193" s="160"/>
      <c r="FU193" s="160"/>
      <c r="FV193" s="160"/>
      <c r="FW193" s="160"/>
      <c r="FX193" s="160"/>
      <c r="FY193" s="160"/>
      <c r="FZ193" s="160"/>
      <c r="GA193" s="160"/>
      <c r="GB193" s="160"/>
      <c r="GC193" s="160"/>
      <c r="GD193" s="160"/>
      <c r="GE193" s="160"/>
      <c r="GF193" s="160"/>
      <c r="GG193" s="160"/>
      <c r="GH193" s="160"/>
      <c r="GI193" s="160"/>
      <c r="GJ193" s="160"/>
      <c r="GK193" s="160"/>
      <c r="GL193" s="160"/>
      <c r="GM193" s="160"/>
      <c r="GN193" s="160"/>
      <c r="GO193" s="160"/>
      <c r="GP193" s="160"/>
      <c r="GQ193" s="160"/>
      <c r="GR193" s="160"/>
      <c r="GS193" s="160"/>
      <c r="GT193" s="160"/>
      <c r="GU193" s="160"/>
      <c r="GV193" s="160"/>
      <c r="GW193" s="160"/>
      <c r="GX193" s="160"/>
      <c r="GY193" s="160"/>
      <c r="GZ193" s="160"/>
      <c r="HA193" s="160"/>
      <c r="HB193" s="160"/>
      <c r="HC193" s="160"/>
      <c r="HD193" s="160"/>
      <c r="HE193" s="160"/>
      <c r="HF193" s="160"/>
      <c r="HG193" s="160"/>
      <c r="HH193" s="160"/>
      <c r="HI193" s="160"/>
      <c r="HJ193" s="160"/>
      <c r="HK193" s="160"/>
      <c r="HL193" s="160"/>
      <c r="HM193" s="160"/>
      <c r="HN193" s="160"/>
      <c r="HO193" s="160"/>
      <c r="HP193" s="160"/>
      <c r="HQ193" s="160"/>
      <c r="HR193" s="160"/>
      <c r="HS193" s="160"/>
      <c r="HT193" s="160"/>
      <c r="HU193" s="160"/>
      <c r="HV193" s="160"/>
      <c r="HW193" s="160"/>
      <c r="HX193" s="160"/>
      <c r="HY193" s="160"/>
      <c r="HZ193" s="160"/>
      <c r="IA193" s="160"/>
      <c r="IB193" s="160"/>
      <c r="IC193" s="160"/>
      <c r="ID193" s="160"/>
      <c r="IE193" s="160"/>
      <c r="IF193" s="160"/>
      <c r="IG193" s="160"/>
      <c r="IH193" s="160"/>
      <c r="II193" s="160"/>
      <c r="IJ193" s="160"/>
      <c r="IK193" s="160"/>
      <c r="IL193" s="160"/>
      <c r="IM193" s="160"/>
      <c r="IN193" s="160"/>
      <c r="IO193" s="160"/>
      <c r="IP193" s="160"/>
      <c r="IQ193" s="160"/>
      <c r="IR193" s="160"/>
      <c r="IS193" s="160"/>
      <c r="IT193" s="160"/>
      <c r="IU193" s="160"/>
      <c r="IV193" s="160"/>
      <c r="IW193" s="160"/>
      <c r="IX193" s="160"/>
      <c r="IY193" s="160"/>
      <c r="IZ193" s="160"/>
      <c r="JA193" s="160"/>
      <c r="JB193" s="160"/>
      <c r="JC193" s="160"/>
      <c r="JD193" s="160"/>
      <c r="JE193" s="160"/>
      <c r="JF193" s="160"/>
      <c r="JG193" s="160"/>
      <c r="JH193" s="160"/>
      <c r="JI193" s="160"/>
      <c r="JJ193" s="160"/>
      <c r="JK193" s="160"/>
      <c r="JL193" s="160"/>
      <c r="JM193" s="160"/>
      <c r="JN193" s="160"/>
      <c r="JO193" s="160"/>
      <c r="JP193" s="160"/>
      <c r="JQ193" s="160"/>
      <c r="JR193" s="160"/>
      <c r="JS193" s="160"/>
      <c r="JT193" s="160"/>
      <c r="JU193" s="160"/>
      <c r="JV193" s="160"/>
      <c r="JW193" s="160"/>
      <c r="JX193" s="160"/>
      <c r="JY193" s="160"/>
      <c r="JZ193" s="160"/>
      <c r="KA193" s="160"/>
      <c r="KB193" s="160"/>
      <c r="KC193" s="160"/>
      <c r="KD193" s="160"/>
      <c r="KE193" s="160"/>
      <c r="KF193" s="160"/>
      <c r="KG193" s="160"/>
      <c r="KH193" s="160"/>
      <c r="KI193" s="160"/>
      <c r="KJ193" s="160"/>
      <c r="KK193" s="160"/>
      <c r="KL193" s="160"/>
      <c r="KM193" s="160"/>
      <c r="KN193" s="160"/>
      <c r="KO193" s="160"/>
      <c r="KP193" s="160"/>
      <c r="KQ193" s="160"/>
      <c r="KR193" s="160"/>
      <c r="KS193" s="160"/>
      <c r="KT193" s="160"/>
      <c r="KU193" s="160"/>
      <c r="KV193" s="160"/>
      <c r="KW193" s="160"/>
      <c r="KX193" s="160"/>
      <c r="KY193" s="160"/>
      <c r="KZ193" s="160"/>
      <c r="LA193" s="160"/>
      <c r="LB193" s="160"/>
      <c r="LC193" s="160"/>
      <c r="LD193" s="160"/>
      <c r="LE193" s="160"/>
      <c r="LF193" s="160"/>
      <c r="LG193" s="160"/>
      <c r="LH193" s="160"/>
      <c r="LI193" s="160"/>
      <c r="LJ193" s="160"/>
      <c r="LK193" s="160"/>
      <c r="LL193" s="160"/>
      <c r="LM193" s="160"/>
      <c r="LN193" s="160"/>
      <c r="LO193" s="160"/>
      <c r="LP193" s="160"/>
      <c r="LQ193" s="160"/>
      <c r="LR193" s="160"/>
      <c r="LS193" s="160"/>
      <c r="LT193" s="160"/>
      <c r="LU193" s="160"/>
      <c r="LV193" s="160"/>
      <c r="LW193" s="160"/>
      <c r="LX193" s="160"/>
      <c r="LY193" s="160"/>
      <c r="LZ193" s="160"/>
      <c r="MA193" s="160"/>
      <c r="MB193" s="160"/>
      <c r="MC193" s="160"/>
      <c r="MD193" s="160"/>
      <c r="ME193" s="160"/>
      <c r="MF193" s="160"/>
      <c r="MG193" s="160"/>
      <c r="MH193" s="160"/>
      <c r="MI193" s="160"/>
      <c r="MJ193" s="160"/>
      <c r="MK193" s="160"/>
      <c r="ML193" s="160"/>
      <c r="MM193" s="160"/>
      <c r="MN193" s="160"/>
      <c r="MO193" s="160"/>
      <c r="MP193" s="160"/>
      <c r="MQ193" s="160"/>
      <c r="MR193" s="160"/>
      <c r="MS193" s="160"/>
      <c r="MT193" s="160"/>
      <c r="MU193" s="160"/>
      <c r="MV193" s="160"/>
      <c r="MW193" s="160"/>
      <c r="MX193" s="160"/>
      <c r="MY193" s="160"/>
      <c r="MZ193" s="160"/>
      <c r="NA193" s="160"/>
      <c r="NB193" s="160"/>
      <c r="NC193" s="160"/>
      <c r="ND193" s="160"/>
      <c r="NE193" s="160"/>
      <c r="NF193" s="160"/>
      <c r="NG193" s="160"/>
      <c r="NH193" s="160"/>
      <c r="NI193" s="160"/>
      <c r="NJ193" s="160"/>
      <c r="NK193" s="160"/>
      <c r="NL193" s="160"/>
      <c r="NM193" s="160"/>
      <c r="NN193" s="160"/>
      <c r="NO193" s="160"/>
      <c r="NP193" s="160"/>
      <c r="NQ193" s="160"/>
      <c r="NR193" s="160"/>
      <c r="NS193" s="160"/>
      <c r="NT193" s="160"/>
      <c r="NU193" s="160"/>
      <c r="NV193" s="160"/>
      <c r="NW193" s="160"/>
      <c r="NX193" s="160"/>
      <c r="NY193" s="160"/>
      <c r="NZ193" s="160"/>
      <c r="OA193" s="160"/>
      <c r="OB193" s="160"/>
      <c r="OC193" s="160"/>
      <c r="OD193" s="160"/>
      <c r="OE193" s="160"/>
      <c r="OF193" s="160"/>
      <c r="OG193" s="160"/>
      <c r="OH193" s="160"/>
      <c r="OI193" s="160"/>
      <c r="OJ193" s="160"/>
      <c r="OK193" s="160"/>
      <c r="OL193" s="160"/>
      <c r="OM193" s="160"/>
      <c r="ON193" s="160"/>
      <c r="OO193" s="160"/>
      <c r="OP193" s="160"/>
      <c r="OQ193" s="160"/>
      <c r="OR193" s="160"/>
      <c r="OS193" s="160"/>
      <c r="OT193" s="160"/>
      <c r="OU193" s="160"/>
      <c r="OV193" s="160"/>
      <c r="OW193" s="160"/>
      <c r="OX193" s="160"/>
      <c r="OY193" s="160"/>
      <c r="OZ193" s="160"/>
      <c r="PA193" s="160"/>
      <c r="PB193" s="160"/>
      <c r="PC193" s="160"/>
      <c r="PD193" s="160"/>
      <c r="PE193" s="160"/>
      <c r="PF193" s="160"/>
      <c r="PG193" s="160"/>
      <c r="PH193" s="160"/>
      <c r="PI193" s="160"/>
      <c r="PJ193" s="160"/>
      <c r="PK193" s="160"/>
      <c r="PL193" s="160"/>
      <c r="PM193" s="160"/>
      <c r="PN193" s="160"/>
      <c r="PO193" s="160"/>
      <c r="PP193" s="160"/>
      <c r="PQ193" s="160"/>
      <c r="PR193" s="160"/>
      <c r="PS193" s="160"/>
      <c r="PT193" s="160"/>
      <c r="PU193" s="160"/>
      <c r="PV193" s="160"/>
      <c r="PW193" s="160"/>
      <c r="PX193" s="160"/>
      <c r="PY193" s="160"/>
      <c r="PZ193" s="160"/>
      <c r="QA193" s="160"/>
      <c r="QB193" s="160"/>
      <c r="QC193" s="160"/>
      <c r="QD193" s="160"/>
      <c r="QE193" s="160"/>
      <c r="QF193" s="160"/>
      <c r="QG193" s="160"/>
      <c r="QH193" s="160"/>
      <c r="QI193" s="160"/>
      <c r="QJ193" s="160"/>
      <c r="QK193" s="160"/>
      <c r="QL193" s="160"/>
      <c r="QM193" s="160"/>
      <c r="QN193" s="160"/>
      <c r="QO193" s="160"/>
      <c r="QP193" s="160"/>
      <c r="QQ193" s="160"/>
      <c r="QR193" s="160"/>
      <c r="QS193" s="160"/>
      <c r="QT193" s="160"/>
      <c r="QU193" s="160"/>
      <c r="QV193" s="160"/>
      <c r="QW193" s="160"/>
      <c r="QX193" s="160"/>
      <c r="QY193" s="160"/>
      <c r="QZ193" s="160"/>
      <c r="RA193" s="160"/>
      <c r="RB193" s="160"/>
      <c r="RC193" s="160"/>
      <c r="RD193" s="160"/>
      <c r="RE193" s="160"/>
      <c r="RF193" s="160"/>
      <c r="RG193" s="160"/>
      <c r="RH193" s="160"/>
      <c r="RI193" s="160"/>
      <c r="RJ193" s="160"/>
      <c r="RK193" s="160"/>
      <c r="RL193" s="160"/>
      <c r="RM193" s="160"/>
      <c r="RN193" s="160"/>
      <c r="RO193" s="160"/>
      <c r="RP193" s="160"/>
      <c r="RQ193" s="160"/>
      <c r="RR193" s="160"/>
      <c r="RS193" s="160"/>
      <c r="RT193" s="160"/>
      <c r="RU193" s="160"/>
      <c r="RV193" s="160"/>
      <c r="RW193" s="160"/>
      <c r="RX193" s="160"/>
      <c r="RY193" s="160"/>
      <c r="RZ193" s="160"/>
      <c r="SA193" s="160"/>
      <c r="SB193" s="160"/>
      <c r="SC193" s="160"/>
      <c r="SD193" s="160"/>
      <c r="SE193" s="160"/>
      <c r="SF193" s="160"/>
      <c r="SG193" s="160"/>
      <c r="SH193" s="160"/>
      <c r="SI193" s="160"/>
      <c r="SJ193" s="160"/>
      <c r="SK193" s="160"/>
      <c r="SL193" s="160"/>
      <c r="SM193" s="160"/>
      <c r="SN193" s="160"/>
      <c r="SO193" s="160"/>
      <c r="SP193" s="160"/>
      <c r="SQ193" s="160"/>
      <c r="SR193" s="160"/>
      <c r="SS193" s="160"/>
      <c r="ST193" s="160"/>
      <c r="SU193" s="160"/>
      <c r="SV193" s="160"/>
      <c r="SW193" s="160"/>
      <c r="SX193" s="160"/>
      <c r="SY193" s="160"/>
      <c r="SZ193" s="160"/>
      <c r="TA193" s="160"/>
      <c r="TB193" s="160"/>
      <c r="TC193" s="160"/>
      <c r="TD193" s="160"/>
      <c r="TE193" s="160"/>
      <c r="TF193" s="160"/>
    </row>
    <row r="194" spans="1:526">
      <c r="A194" s="160"/>
      <c r="B194" s="160"/>
      <c r="C194" s="160"/>
      <c r="D194" s="160"/>
      <c r="E194" s="160"/>
      <c r="F194" s="160"/>
      <c r="G194" s="160"/>
      <c r="H194" s="160"/>
      <c r="I194" s="160"/>
      <c r="J194" s="160"/>
      <c r="K194" s="160"/>
      <c r="L194" s="160"/>
      <c r="M194" s="160"/>
      <c r="N194" s="160"/>
      <c r="O194" s="160"/>
      <c r="P194" s="160"/>
      <c r="Q194" s="160"/>
      <c r="R194" s="160"/>
      <c r="S194" s="160"/>
      <c r="T194" s="160"/>
      <c r="U194" s="160"/>
      <c r="V194" s="160"/>
      <c r="W194" s="160"/>
      <c r="X194" s="160"/>
      <c r="Y194" s="160"/>
      <c r="Z194" s="160"/>
      <c r="AA194" s="160"/>
      <c r="AB194" s="160"/>
      <c r="AC194" s="160"/>
      <c r="AD194" s="160"/>
      <c r="AE194" s="160"/>
      <c r="AF194" s="160"/>
      <c r="AG194" s="160"/>
      <c r="AH194" s="160"/>
      <c r="AI194" s="160"/>
      <c r="AJ194" s="160"/>
      <c r="AK194" s="160"/>
      <c r="AL194" s="160"/>
      <c r="AM194" s="160"/>
      <c r="AN194" s="160"/>
      <c r="AO194" s="160"/>
      <c r="AP194" s="160"/>
      <c r="AQ194" s="160"/>
      <c r="AR194" s="160"/>
      <c r="AS194" s="160"/>
      <c r="AT194" s="160"/>
      <c r="AU194" s="160"/>
      <c r="AV194" s="160"/>
      <c r="AW194" s="160"/>
      <c r="AX194" s="160"/>
      <c r="AY194" s="160"/>
      <c r="AZ194" s="160"/>
      <c r="BA194" s="160"/>
      <c r="BB194" s="160"/>
      <c r="BC194" s="160"/>
      <c r="BD194" s="160"/>
      <c r="BE194" s="160"/>
      <c r="BF194" s="160"/>
      <c r="BG194" s="160"/>
      <c r="BH194" s="160"/>
      <c r="BI194" s="160"/>
      <c r="BJ194" s="160"/>
      <c r="BK194" s="160"/>
      <c r="BL194" s="160"/>
      <c r="BM194" s="160"/>
      <c r="BN194" s="160"/>
      <c r="BO194" s="160"/>
      <c r="BP194" s="160"/>
      <c r="BQ194" s="160"/>
      <c r="BR194" s="160"/>
      <c r="BS194" s="160"/>
      <c r="BT194" s="160"/>
      <c r="BU194" s="160"/>
      <c r="BV194" s="160"/>
      <c r="BW194" s="160"/>
      <c r="BX194" s="160"/>
      <c r="BY194" s="160"/>
      <c r="BZ194" s="160"/>
      <c r="CA194" s="160"/>
      <c r="CB194" s="160"/>
      <c r="CC194" s="160"/>
      <c r="CD194" s="160"/>
      <c r="CE194" s="160"/>
      <c r="CF194" s="160"/>
      <c r="CG194" s="160"/>
      <c r="CH194" s="160"/>
      <c r="CI194" s="160"/>
      <c r="CJ194" s="160"/>
      <c r="CK194" s="160"/>
      <c r="CL194" s="160"/>
      <c r="CM194" s="160"/>
      <c r="CN194" s="160"/>
      <c r="CO194" s="160"/>
      <c r="CP194" s="160"/>
      <c r="CQ194" s="160"/>
      <c r="CR194" s="160"/>
      <c r="CS194" s="160"/>
      <c r="CT194" s="160"/>
      <c r="CU194" s="160"/>
      <c r="CV194" s="160"/>
      <c r="CW194" s="160"/>
      <c r="CX194" s="160"/>
      <c r="CY194" s="160"/>
      <c r="CZ194" s="160"/>
      <c r="DA194" s="160"/>
      <c r="DB194" s="160"/>
      <c r="DC194" s="160"/>
      <c r="DD194" s="160"/>
      <c r="DE194" s="160"/>
      <c r="DF194" s="160"/>
      <c r="DG194" s="160"/>
      <c r="DH194" s="160"/>
      <c r="DI194" s="160"/>
      <c r="DJ194" s="160"/>
      <c r="DK194" s="160"/>
      <c r="DL194" s="160"/>
      <c r="DM194" s="160"/>
      <c r="DN194" s="160"/>
      <c r="DO194" s="160"/>
      <c r="DP194" s="160"/>
      <c r="DQ194" s="160"/>
      <c r="DR194" s="160"/>
      <c r="DS194" s="160"/>
      <c r="DT194" s="160"/>
      <c r="DU194" s="160"/>
      <c r="DV194" s="160"/>
      <c r="DW194" s="160"/>
      <c r="DX194" s="160"/>
      <c r="DY194" s="160"/>
      <c r="DZ194" s="160"/>
      <c r="EA194" s="160"/>
      <c r="EB194" s="160"/>
      <c r="EC194" s="160"/>
      <c r="ED194" s="160"/>
      <c r="EE194" s="160"/>
      <c r="EF194" s="160"/>
      <c r="EG194" s="160"/>
      <c r="EH194" s="160"/>
      <c r="EI194" s="160"/>
      <c r="EJ194" s="160"/>
      <c r="EK194" s="160"/>
      <c r="EL194" s="160"/>
      <c r="EM194" s="160"/>
      <c r="EN194" s="160"/>
      <c r="EO194" s="160"/>
      <c r="EP194" s="160"/>
      <c r="EQ194" s="160"/>
      <c r="ER194" s="160"/>
      <c r="ES194" s="160"/>
      <c r="ET194" s="160"/>
      <c r="EU194" s="160"/>
      <c r="EV194" s="160"/>
      <c r="EW194" s="160"/>
      <c r="EX194" s="160"/>
      <c r="EY194" s="160"/>
      <c r="EZ194" s="160"/>
      <c r="FA194" s="160"/>
      <c r="FB194" s="160"/>
      <c r="FC194" s="160"/>
      <c r="FD194" s="160"/>
      <c r="FE194" s="160"/>
      <c r="FF194" s="160"/>
      <c r="FG194" s="160"/>
      <c r="FH194" s="160"/>
      <c r="FI194" s="160"/>
      <c r="FJ194" s="160"/>
      <c r="FK194" s="160"/>
      <c r="FL194" s="160"/>
      <c r="FM194" s="160"/>
      <c r="FN194" s="160"/>
      <c r="FO194" s="160"/>
      <c r="FP194" s="160"/>
      <c r="FQ194" s="160"/>
      <c r="FR194" s="160"/>
      <c r="FS194" s="160"/>
      <c r="FT194" s="160"/>
      <c r="FU194" s="160"/>
      <c r="FV194" s="160"/>
      <c r="FW194" s="160"/>
      <c r="FX194" s="160"/>
      <c r="FY194" s="160"/>
      <c r="FZ194" s="160"/>
      <c r="GA194" s="160"/>
      <c r="GB194" s="160"/>
      <c r="GC194" s="160"/>
      <c r="GD194" s="160"/>
      <c r="GE194" s="160"/>
      <c r="GF194" s="160"/>
      <c r="GG194" s="160"/>
      <c r="GH194" s="160"/>
      <c r="GI194" s="160"/>
      <c r="GJ194" s="160"/>
      <c r="GK194" s="160"/>
      <c r="GL194" s="160"/>
      <c r="GM194" s="160"/>
      <c r="GN194" s="160"/>
      <c r="GO194" s="160"/>
      <c r="GP194" s="160"/>
      <c r="GQ194" s="160"/>
      <c r="GR194" s="160"/>
      <c r="GS194" s="160"/>
      <c r="GT194" s="160"/>
      <c r="GU194" s="160"/>
      <c r="GV194" s="160"/>
      <c r="GW194" s="160"/>
      <c r="GX194" s="160"/>
      <c r="GY194" s="160"/>
      <c r="GZ194" s="160"/>
      <c r="HA194" s="160"/>
      <c r="HB194" s="160"/>
      <c r="HC194" s="160"/>
      <c r="HD194" s="160"/>
      <c r="HE194" s="160"/>
      <c r="HF194" s="160"/>
      <c r="HG194" s="160"/>
      <c r="HH194" s="160"/>
      <c r="HI194" s="160"/>
      <c r="HJ194" s="160"/>
      <c r="HK194" s="160"/>
      <c r="HL194" s="160"/>
      <c r="HM194" s="160"/>
      <c r="HN194" s="160"/>
      <c r="HO194" s="160"/>
      <c r="HP194" s="160"/>
      <c r="HQ194" s="160"/>
      <c r="HR194" s="160"/>
      <c r="HS194" s="160"/>
      <c r="HT194" s="160"/>
      <c r="HU194" s="160"/>
      <c r="HV194" s="160"/>
      <c r="HW194" s="160"/>
      <c r="HX194" s="160"/>
      <c r="HY194" s="160"/>
      <c r="HZ194" s="160"/>
      <c r="IA194" s="160"/>
      <c r="IB194" s="160"/>
      <c r="IC194" s="160"/>
      <c r="ID194" s="160"/>
      <c r="IE194" s="160"/>
      <c r="IF194" s="160"/>
      <c r="IG194" s="160"/>
      <c r="IH194" s="160"/>
      <c r="II194" s="160"/>
      <c r="IJ194" s="160"/>
      <c r="IK194" s="160"/>
      <c r="IL194" s="160"/>
      <c r="IM194" s="160"/>
      <c r="IN194" s="160"/>
      <c r="IO194" s="160"/>
      <c r="IP194" s="160"/>
      <c r="IQ194" s="160"/>
      <c r="IR194" s="160"/>
      <c r="IS194" s="160"/>
      <c r="IT194" s="160"/>
      <c r="IU194" s="160"/>
      <c r="IV194" s="160"/>
      <c r="IW194" s="160"/>
      <c r="IX194" s="160"/>
      <c r="IY194" s="160"/>
      <c r="IZ194" s="160"/>
      <c r="JA194" s="160"/>
      <c r="JB194" s="160"/>
      <c r="JC194" s="160"/>
      <c r="JD194" s="160"/>
      <c r="JE194" s="160"/>
      <c r="JF194" s="160"/>
      <c r="JG194" s="160"/>
      <c r="JH194" s="160"/>
      <c r="JI194" s="160"/>
      <c r="JJ194" s="160"/>
      <c r="JK194" s="160"/>
      <c r="JL194" s="160"/>
      <c r="JM194" s="160"/>
      <c r="JN194" s="160"/>
      <c r="JO194" s="160"/>
      <c r="JP194" s="160"/>
      <c r="JQ194" s="160"/>
      <c r="JR194" s="160"/>
      <c r="JS194" s="160"/>
      <c r="JT194" s="160"/>
      <c r="JU194" s="160"/>
      <c r="JV194" s="160"/>
      <c r="JW194" s="160"/>
      <c r="JX194" s="160"/>
      <c r="JY194" s="160"/>
      <c r="JZ194" s="160"/>
      <c r="KA194" s="160"/>
      <c r="KB194" s="160"/>
      <c r="KC194" s="160"/>
      <c r="KD194" s="160"/>
      <c r="KE194" s="160"/>
      <c r="KF194" s="160"/>
      <c r="KG194" s="160"/>
      <c r="KH194" s="160"/>
      <c r="KI194" s="160"/>
      <c r="KJ194" s="160"/>
      <c r="KK194" s="160"/>
      <c r="KL194" s="160"/>
      <c r="KM194" s="160"/>
      <c r="KN194" s="160"/>
      <c r="KO194" s="160"/>
      <c r="KP194" s="160"/>
      <c r="KQ194" s="160"/>
      <c r="KR194" s="160"/>
      <c r="KS194" s="160"/>
      <c r="KT194" s="160"/>
      <c r="KU194" s="160"/>
      <c r="KV194" s="160"/>
      <c r="KW194" s="160"/>
      <c r="KX194" s="160"/>
      <c r="KY194" s="160"/>
      <c r="KZ194" s="160"/>
      <c r="LA194" s="160"/>
      <c r="LB194" s="160"/>
      <c r="LC194" s="160"/>
      <c r="LD194" s="160"/>
      <c r="LE194" s="160"/>
      <c r="LF194" s="160"/>
      <c r="LG194" s="160"/>
      <c r="LH194" s="160"/>
      <c r="LI194" s="160"/>
      <c r="LJ194" s="160"/>
      <c r="LK194" s="160"/>
      <c r="LL194" s="160"/>
      <c r="LM194" s="160"/>
      <c r="LN194" s="160"/>
      <c r="LO194" s="160"/>
      <c r="LP194" s="160"/>
      <c r="LQ194" s="160"/>
      <c r="LR194" s="160"/>
      <c r="LS194" s="160"/>
      <c r="LT194" s="160"/>
      <c r="LU194" s="160"/>
      <c r="LV194" s="160"/>
      <c r="LW194" s="160"/>
      <c r="LX194" s="160"/>
      <c r="LY194" s="160"/>
      <c r="LZ194" s="160"/>
      <c r="MA194" s="160"/>
      <c r="MB194" s="160"/>
      <c r="MC194" s="160"/>
      <c r="MD194" s="160"/>
      <c r="ME194" s="160"/>
      <c r="MF194" s="160"/>
      <c r="MG194" s="160"/>
      <c r="MH194" s="160"/>
      <c r="MI194" s="160"/>
      <c r="MJ194" s="160"/>
      <c r="MK194" s="160"/>
      <c r="ML194" s="160"/>
      <c r="MM194" s="160"/>
      <c r="MN194" s="160"/>
      <c r="MO194" s="160"/>
      <c r="MP194" s="160"/>
      <c r="MQ194" s="160"/>
      <c r="MR194" s="160"/>
      <c r="MS194" s="160"/>
      <c r="MT194" s="160"/>
      <c r="MU194" s="160"/>
      <c r="MV194" s="160"/>
      <c r="MW194" s="160"/>
      <c r="MX194" s="160"/>
      <c r="MY194" s="160"/>
      <c r="MZ194" s="160"/>
      <c r="NA194" s="160"/>
      <c r="NB194" s="160"/>
      <c r="NC194" s="160"/>
      <c r="ND194" s="160"/>
      <c r="NE194" s="160"/>
      <c r="NF194" s="160"/>
      <c r="NG194" s="160"/>
      <c r="NH194" s="160"/>
      <c r="NI194" s="160"/>
      <c r="NJ194" s="160"/>
      <c r="NK194" s="160"/>
      <c r="NL194" s="160"/>
      <c r="NM194" s="160"/>
      <c r="NN194" s="160"/>
      <c r="NO194" s="160"/>
      <c r="NP194" s="160"/>
      <c r="NQ194" s="160"/>
      <c r="NR194" s="160"/>
      <c r="NS194" s="160"/>
      <c r="NT194" s="160"/>
      <c r="NU194" s="160"/>
      <c r="NV194" s="160"/>
      <c r="NW194" s="160"/>
      <c r="NX194" s="160"/>
      <c r="NY194" s="160"/>
      <c r="NZ194" s="160"/>
      <c r="OA194" s="160"/>
      <c r="OB194" s="160"/>
      <c r="OC194" s="160"/>
      <c r="OD194" s="160"/>
      <c r="OE194" s="160"/>
      <c r="OF194" s="160"/>
      <c r="OG194" s="160"/>
      <c r="OH194" s="160"/>
      <c r="OI194" s="160"/>
      <c r="OJ194" s="160"/>
      <c r="OK194" s="160"/>
      <c r="OL194" s="160"/>
      <c r="OM194" s="160"/>
      <c r="ON194" s="160"/>
      <c r="OO194" s="160"/>
      <c r="OP194" s="160"/>
      <c r="OQ194" s="160"/>
      <c r="OR194" s="160"/>
      <c r="OS194" s="160"/>
      <c r="OT194" s="160"/>
      <c r="OU194" s="160"/>
      <c r="OV194" s="160"/>
      <c r="OW194" s="160"/>
      <c r="OX194" s="160"/>
      <c r="OY194" s="160"/>
      <c r="OZ194" s="160"/>
      <c r="PA194" s="160"/>
      <c r="PB194" s="160"/>
      <c r="PC194" s="160"/>
      <c r="PD194" s="160"/>
      <c r="PE194" s="160"/>
      <c r="PF194" s="160"/>
      <c r="PG194" s="160"/>
      <c r="PH194" s="160"/>
      <c r="PI194" s="160"/>
      <c r="PJ194" s="160"/>
      <c r="PK194" s="160"/>
      <c r="PL194" s="160"/>
      <c r="PM194" s="160"/>
      <c r="PN194" s="160"/>
      <c r="PO194" s="160"/>
      <c r="PP194" s="160"/>
      <c r="PQ194" s="160"/>
      <c r="PR194" s="160"/>
      <c r="PS194" s="160"/>
      <c r="PT194" s="160"/>
      <c r="PU194" s="160"/>
      <c r="PV194" s="160"/>
      <c r="PW194" s="160"/>
      <c r="PX194" s="160"/>
      <c r="PY194" s="160"/>
      <c r="PZ194" s="160"/>
      <c r="QA194" s="160"/>
      <c r="QB194" s="160"/>
      <c r="QC194" s="160"/>
      <c r="QD194" s="160"/>
      <c r="QE194" s="160"/>
      <c r="QF194" s="160"/>
      <c r="QG194" s="160"/>
      <c r="QH194" s="160"/>
      <c r="QI194" s="160"/>
      <c r="QJ194" s="160"/>
      <c r="QK194" s="160"/>
      <c r="QL194" s="160"/>
      <c r="QM194" s="160"/>
      <c r="QN194" s="160"/>
      <c r="QO194" s="160"/>
      <c r="QP194" s="160"/>
      <c r="QQ194" s="160"/>
      <c r="QR194" s="160"/>
      <c r="QS194" s="160"/>
      <c r="QT194" s="160"/>
      <c r="QU194" s="160"/>
      <c r="QV194" s="160"/>
      <c r="QW194" s="160"/>
      <c r="QX194" s="160"/>
      <c r="QY194" s="160"/>
      <c r="QZ194" s="160"/>
      <c r="RA194" s="160"/>
      <c r="RB194" s="160"/>
      <c r="RC194" s="160"/>
      <c r="RD194" s="160"/>
      <c r="RE194" s="160"/>
      <c r="RF194" s="160"/>
      <c r="RG194" s="160"/>
      <c r="RH194" s="160"/>
      <c r="RI194" s="160"/>
      <c r="RJ194" s="160"/>
      <c r="RK194" s="160"/>
      <c r="RL194" s="160"/>
      <c r="RM194" s="160"/>
      <c r="RN194" s="160"/>
      <c r="RO194" s="160"/>
      <c r="RP194" s="160"/>
      <c r="RQ194" s="160"/>
      <c r="RR194" s="160"/>
      <c r="RS194" s="160"/>
      <c r="RT194" s="160"/>
      <c r="RU194" s="160"/>
      <c r="RV194" s="160"/>
      <c r="RW194" s="160"/>
      <c r="RX194" s="160"/>
      <c r="RY194" s="160"/>
      <c r="RZ194" s="160"/>
      <c r="SA194" s="160"/>
      <c r="SB194" s="160"/>
      <c r="SC194" s="160"/>
      <c r="SD194" s="160"/>
      <c r="SE194" s="160"/>
      <c r="SF194" s="160"/>
      <c r="SG194" s="160"/>
      <c r="SH194" s="160"/>
      <c r="SI194" s="160"/>
      <c r="SJ194" s="160"/>
      <c r="SK194" s="160"/>
      <c r="SL194" s="160"/>
      <c r="SM194" s="160"/>
      <c r="SN194" s="160"/>
      <c r="SO194" s="160"/>
      <c r="SP194" s="160"/>
      <c r="SQ194" s="160"/>
      <c r="SR194" s="160"/>
      <c r="SS194" s="160"/>
      <c r="ST194" s="160"/>
      <c r="SU194" s="160"/>
      <c r="SV194" s="160"/>
      <c r="SW194" s="160"/>
      <c r="SX194" s="160"/>
      <c r="SY194" s="160"/>
      <c r="SZ194" s="160"/>
      <c r="TA194" s="160"/>
      <c r="TB194" s="160"/>
      <c r="TC194" s="160"/>
      <c r="TD194" s="160"/>
      <c r="TE194" s="160"/>
      <c r="TF194" s="160"/>
    </row>
    <row r="195" spans="1:526">
      <c r="A195" s="160"/>
      <c r="B195" s="160"/>
      <c r="C195" s="160"/>
      <c r="D195" s="160"/>
      <c r="E195" s="160"/>
      <c r="F195" s="160"/>
      <c r="G195" s="160"/>
      <c r="H195" s="160"/>
      <c r="I195" s="160"/>
      <c r="J195" s="160"/>
      <c r="K195" s="160"/>
      <c r="L195" s="160"/>
      <c r="M195" s="160"/>
      <c r="N195" s="160"/>
      <c r="O195" s="160"/>
      <c r="P195" s="160"/>
      <c r="Q195" s="160"/>
      <c r="R195" s="160"/>
      <c r="S195" s="160"/>
      <c r="T195" s="160"/>
      <c r="U195" s="160"/>
      <c r="V195" s="160"/>
      <c r="W195" s="160"/>
      <c r="X195" s="160"/>
      <c r="Y195" s="160"/>
      <c r="Z195" s="160"/>
      <c r="AA195" s="160"/>
      <c r="AB195" s="160"/>
      <c r="AC195" s="160"/>
      <c r="AD195" s="160"/>
      <c r="AE195" s="160"/>
      <c r="AF195" s="160"/>
      <c r="AG195" s="160"/>
      <c r="AH195" s="160"/>
      <c r="AI195" s="160"/>
      <c r="AJ195" s="160"/>
      <c r="AK195" s="160"/>
      <c r="AL195" s="160"/>
      <c r="AM195" s="160"/>
      <c r="AN195" s="160"/>
      <c r="AO195" s="160"/>
      <c r="AP195" s="160"/>
      <c r="AQ195" s="160"/>
      <c r="AR195" s="160"/>
      <c r="AS195" s="160"/>
      <c r="AT195" s="160"/>
      <c r="AU195" s="160"/>
      <c r="AV195" s="160"/>
      <c r="AW195" s="160"/>
      <c r="AX195" s="160"/>
      <c r="AY195" s="160"/>
      <c r="AZ195" s="160"/>
      <c r="BA195" s="160"/>
      <c r="BB195" s="160"/>
      <c r="BC195" s="160"/>
      <c r="BD195" s="160"/>
      <c r="BE195" s="160"/>
      <c r="BF195" s="160"/>
      <c r="BG195" s="160"/>
      <c r="BH195" s="160"/>
      <c r="BI195" s="160"/>
      <c r="BJ195" s="160"/>
      <c r="BK195" s="160"/>
      <c r="BL195" s="160"/>
      <c r="BM195" s="160"/>
      <c r="BN195" s="160"/>
      <c r="BO195" s="160"/>
      <c r="BP195" s="160"/>
      <c r="BQ195" s="160"/>
      <c r="BR195" s="160"/>
      <c r="BS195" s="160"/>
      <c r="BT195" s="160"/>
      <c r="BU195" s="160"/>
      <c r="BV195" s="160"/>
      <c r="BW195" s="160"/>
      <c r="BX195" s="160"/>
      <c r="BY195" s="160"/>
      <c r="BZ195" s="160"/>
      <c r="CA195" s="160"/>
      <c r="CB195" s="160"/>
      <c r="CC195" s="160"/>
      <c r="CD195" s="160"/>
      <c r="CE195" s="160"/>
      <c r="CF195" s="160"/>
      <c r="CG195" s="160"/>
      <c r="CH195" s="160"/>
      <c r="CI195" s="160"/>
      <c r="CJ195" s="160"/>
      <c r="CK195" s="160"/>
      <c r="CL195" s="160"/>
      <c r="CM195" s="160"/>
      <c r="CN195" s="160"/>
      <c r="CO195" s="160"/>
      <c r="CP195" s="160"/>
      <c r="CQ195" s="160"/>
      <c r="CR195" s="160"/>
      <c r="CS195" s="160"/>
      <c r="CT195" s="160"/>
      <c r="CU195" s="160"/>
      <c r="CV195" s="160"/>
      <c r="CW195" s="160"/>
      <c r="CX195" s="160"/>
      <c r="CY195" s="160"/>
      <c r="CZ195" s="160"/>
      <c r="DA195" s="160"/>
      <c r="DB195" s="160"/>
      <c r="DC195" s="160"/>
      <c r="DD195" s="160"/>
      <c r="DE195" s="160"/>
      <c r="DF195" s="160"/>
      <c r="DG195" s="160"/>
      <c r="DH195" s="160"/>
      <c r="DI195" s="160"/>
      <c r="DJ195" s="160"/>
      <c r="DK195" s="160"/>
      <c r="DL195" s="160"/>
      <c r="DM195" s="160"/>
      <c r="DN195" s="160"/>
      <c r="DO195" s="160"/>
      <c r="DP195" s="160"/>
      <c r="DQ195" s="160"/>
      <c r="DR195" s="160"/>
      <c r="DS195" s="160"/>
      <c r="DT195" s="160"/>
      <c r="DU195" s="160"/>
      <c r="DV195" s="160"/>
      <c r="DW195" s="160"/>
      <c r="DX195" s="160"/>
      <c r="DY195" s="160"/>
      <c r="DZ195" s="160"/>
      <c r="EA195" s="160"/>
      <c r="EB195" s="160"/>
      <c r="EC195" s="160"/>
      <c r="ED195" s="160"/>
      <c r="EE195" s="160"/>
      <c r="EF195" s="160"/>
      <c r="EG195" s="160"/>
      <c r="EH195" s="160"/>
      <c r="EI195" s="160"/>
      <c r="EJ195" s="160"/>
      <c r="EK195" s="160"/>
      <c r="EL195" s="160"/>
      <c r="EM195" s="160"/>
      <c r="EN195" s="160"/>
      <c r="EO195" s="160"/>
      <c r="EP195" s="160"/>
      <c r="EQ195" s="160"/>
      <c r="ER195" s="160"/>
      <c r="ES195" s="160"/>
      <c r="ET195" s="160"/>
      <c r="EU195" s="160"/>
      <c r="EV195" s="160"/>
      <c r="EW195" s="160"/>
      <c r="EX195" s="160"/>
      <c r="EY195" s="160"/>
      <c r="EZ195" s="160"/>
      <c r="FA195" s="160"/>
      <c r="FB195" s="160"/>
      <c r="FC195" s="160"/>
      <c r="FD195" s="160"/>
      <c r="FE195" s="160"/>
      <c r="FF195" s="160"/>
      <c r="FG195" s="160"/>
      <c r="FH195" s="160"/>
      <c r="FI195" s="160"/>
      <c r="FJ195" s="160"/>
      <c r="FK195" s="160"/>
      <c r="FL195" s="160"/>
      <c r="FM195" s="160"/>
      <c r="FN195" s="160"/>
      <c r="FO195" s="160"/>
      <c r="FP195" s="160"/>
      <c r="FQ195" s="160"/>
      <c r="FR195" s="160"/>
      <c r="FS195" s="160"/>
      <c r="FT195" s="160"/>
      <c r="FU195" s="160"/>
      <c r="FV195" s="160"/>
      <c r="FW195" s="160"/>
      <c r="FX195" s="160"/>
      <c r="FY195" s="160"/>
      <c r="FZ195" s="160"/>
      <c r="GA195" s="160"/>
      <c r="GB195" s="160"/>
      <c r="GC195" s="160"/>
      <c r="GD195" s="160"/>
      <c r="GE195" s="160"/>
      <c r="GF195" s="160"/>
      <c r="GG195" s="160"/>
      <c r="GH195" s="160"/>
      <c r="GI195" s="160"/>
      <c r="GJ195" s="160"/>
      <c r="GK195" s="160"/>
      <c r="GL195" s="160"/>
      <c r="GM195" s="160"/>
      <c r="GN195" s="160"/>
      <c r="GO195" s="160"/>
      <c r="GP195" s="160"/>
      <c r="GQ195" s="160"/>
      <c r="GR195" s="160"/>
      <c r="GS195" s="160"/>
      <c r="GT195" s="160"/>
      <c r="GU195" s="160"/>
      <c r="GV195" s="160"/>
      <c r="GW195" s="160"/>
      <c r="GX195" s="160"/>
      <c r="GY195" s="160"/>
      <c r="GZ195" s="160"/>
      <c r="HA195" s="160"/>
      <c r="HB195" s="160"/>
      <c r="HC195" s="160"/>
      <c r="HD195" s="160"/>
      <c r="HE195" s="160"/>
      <c r="HF195" s="160"/>
      <c r="HG195" s="160"/>
      <c r="HH195" s="160"/>
      <c r="HI195" s="160"/>
      <c r="HJ195" s="160"/>
      <c r="HK195" s="160"/>
      <c r="HL195" s="160"/>
      <c r="HM195" s="160"/>
      <c r="HN195" s="160"/>
      <c r="HO195" s="160"/>
      <c r="HP195" s="160"/>
      <c r="HQ195" s="160"/>
      <c r="HR195" s="160"/>
      <c r="HS195" s="160"/>
      <c r="HT195" s="160"/>
      <c r="HU195" s="160"/>
      <c r="HV195" s="160"/>
      <c r="HW195" s="160"/>
      <c r="HX195" s="160"/>
      <c r="HY195" s="160"/>
      <c r="HZ195" s="160"/>
      <c r="IA195" s="160"/>
      <c r="IB195" s="160"/>
      <c r="IC195" s="160"/>
      <c r="ID195" s="160"/>
      <c r="IE195" s="160"/>
      <c r="IF195" s="160"/>
      <c r="IG195" s="160"/>
      <c r="IH195" s="160"/>
      <c r="II195" s="160"/>
      <c r="IJ195" s="160"/>
      <c r="IK195" s="160"/>
      <c r="IL195" s="160"/>
      <c r="IM195" s="160"/>
      <c r="IN195" s="160"/>
      <c r="IO195" s="160"/>
      <c r="IP195" s="160"/>
      <c r="IQ195" s="160"/>
      <c r="IR195" s="160"/>
      <c r="IS195" s="160"/>
      <c r="IT195" s="160"/>
      <c r="IU195" s="160"/>
      <c r="IV195" s="160"/>
      <c r="IW195" s="160"/>
      <c r="IX195" s="160"/>
      <c r="IY195" s="160"/>
      <c r="IZ195" s="160"/>
      <c r="JA195" s="160"/>
      <c r="JB195" s="160"/>
      <c r="JC195" s="160"/>
      <c r="JD195" s="160"/>
      <c r="JE195" s="160"/>
      <c r="JF195" s="160"/>
      <c r="JG195" s="160"/>
      <c r="JH195" s="160"/>
      <c r="JI195" s="160"/>
      <c r="JJ195" s="160"/>
      <c r="JK195" s="160"/>
      <c r="JL195" s="160"/>
      <c r="JM195" s="160"/>
      <c r="JN195" s="160"/>
      <c r="JO195" s="160"/>
      <c r="JP195" s="160"/>
      <c r="JQ195" s="160"/>
      <c r="JR195" s="160"/>
      <c r="JS195" s="160"/>
      <c r="JT195" s="160"/>
      <c r="JU195" s="160"/>
      <c r="JV195" s="160"/>
      <c r="JW195" s="160"/>
      <c r="JX195" s="160"/>
      <c r="JY195" s="160"/>
      <c r="JZ195" s="160"/>
      <c r="KA195" s="160"/>
      <c r="KB195" s="160"/>
      <c r="KC195" s="160"/>
      <c r="KD195" s="160"/>
      <c r="KE195" s="160"/>
      <c r="KF195" s="160"/>
      <c r="KG195" s="160"/>
      <c r="KH195" s="160"/>
      <c r="KI195" s="160"/>
      <c r="KJ195" s="160"/>
      <c r="KK195" s="160"/>
      <c r="KL195" s="160"/>
      <c r="KM195" s="160"/>
      <c r="KN195" s="160"/>
      <c r="KO195" s="160"/>
      <c r="KP195" s="160"/>
      <c r="KQ195" s="160"/>
      <c r="KR195" s="160"/>
      <c r="KS195" s="160"/>
      <c r="KT195" s="160"/>
      <c r="KU195" s="160"/>
      <c r="KV195" s="160"/>
      <c r="KW195" s="160"/>
      <c r="KX195" s="160"/>
      <c r="KY195" s="160"/>
      <c r="KZ195" s="160"/>
      <c r="LA195" s="160"/>
      <c r="LB195" s="160"/>
      <c r="LC195" s="160"/>
      <c r="LD195" s="160"/>
      <c r="LE195" s="160"/>
      <c r="LF195" s="160"/>
      <c r="LG195" s="160"/>
      <c r="LH195" s="160"/>
      <c r="LI195" s="160"/>
      <c r="LJ195" s="160"/>
      <c r="LK195" s="160"/>
      <c r="LL195" s="160"/>
      <c r="LM195" s="160"/>
      <c r="LN195" s="160"/>
      <c r="LO195" s="160"/>
      <c r="LP195" s="160"/>
      <c r="LQ195" s="160"/>
      <c r="LR195" s="160"/>
      <c r="LS195" s="160"/>
      <c r="LT195" s="160"/>
      <c r="LU195" s="160"/>
      <c r="LV195" s="160"/>
      <c r="LW195" s="160"/>
      <c r="LX195" s="160"/>
      <c r="LY195" s="160"/>
      <c r="LZ195" s="160"/>
      <c r="MA195" s="160"/>
      <c r="MB195" s="160"/>
      <c r="MC195" s="160"/>
      <c r="MD195" s="160"/>
      <c r="ME195" s="160"/>
      <c r="MF195" s="160"/>
      <c r="MG195" s="160"/>
      <c r="MH195" s="160"/>
      <c r="MI195" s="160"/>
      <c r="MJ195" s="160"/>
      <c r="MK195" s="160"/>
      <c r="ML195" s="160"/>
      <c r="MM195" s="160"/>
      <c r="MN195" s="160"/>
      <c r="MO195" s="160"/>
      <c r="MP195" s="160"/>
      <c r="MQ195" s="160"/>
      <c r="MR195" s="160"/>
      <c r="MS195" s="160"/>
      <c r="MT195" s="160"/>
      <c r="MU195" s="160"/>
      <c r="MV195" s="160"/>
      <c r="MW195" s="160"/>
      <c r="MX195" s="160"/>
      <c r="MY195" s="160"/>
      <c r="MZ195" s="160"/>
      <c r="NA195" s="160"/>
      <c r="NB195" s="160"/>
      <c r="NC195" s="160"/>
      <c r="ND195" s="160"/>
      <c r="NE195" s="160"/>
      <c r="NF195" s="160"/>
      <c r="NG195" s="160"/>
      <c r="NH195" s="160"/>
      <c r="NI195" s="160"/>
      <c r="NJ195" s="160"/>
      <c r="NK195" s="160"/>
      <c r="NL195" s="160"/>
      <c r="NM195" s="160"/>
      <c r="NN195" s="160"/>
      <c r="NO195" s="160"/>
      <c r="NP195" s="160"/>
      <c r="NQ195" s="160"/>
      <c r="NR195" s="160"/>
      <c r="NS195" s="160"/>
      <c r="NT195" s="160"/>
      <c r="NU195" s="160"/>
      <c r="NV195" s="160"/>
      <c r="NW195" s="160"/>
      <c r="NX195" s="160"/>
      <c r="NY195" s="160"/>
      <c r="NZ195" s="160"/>
      <c r="OA195" s="160"/>
      <c r="OB195" s="160"/>
      <c r="OC195" s="160"/>
      <c r="OD195" s="160"/>
      <c r="OE195" s="160"/>
      <c r="OF195" s="160"/>
      <c r="OG195" s="160"/>
      <c r="OH195" s="160"/>
      <c r="OI195" s="160"/>
      <c r="OJ195" s="160"/>
      <c r="OK195" s="160"/>
      <c r="OL195" s="160"/>
      <c r="OM195" s="160"/>
      <c r="ON195" s="160"/>
      <c r="OO195" s="160"/>
      <c r="OP195" s="160"/>
      <c r="OQ195" s="160"/>
      <c r="OR195" s="160"/>
      <c r="OS195" s="160"/>
      <c r="OT195" s="160"/>
      <c r="OU195" s="160"/>
      <c r="OV195" s="160"/>
      <c r="OW195" s="160"/>
      <c r="OX195" s="160"/>
      <c r="OY195" s="160"/>
      <c r="OZ195" s="160"/>
      <c r="PA195" s="160"/>
      <c r="PB195" s="160"/>
      <c r="PC195" s="160"/>
      <c r="PD195" s="160"/>
      <c r="PE195" s="160"/>
      <c r="PF195" s="160"/>
      <c r="PG195" s="160"/>
      <c r="PH195" s="160"/>
      <c r="PI195" s="160"/>
      <c r="PJ195" s="160"/>
      <c r="PK195" s="160"/>
      <c r="PL195" s="160"/>
      <c r="PM195" s="160"/>
      <c r="PN195" s="160"/>
      <c r="PO195" s="160"/>
      <c r="PP195" s="160"/>
      <c r="PQ195" s="160"/>
      <c r="PR195" s="160"/>
      <c r="PS195" s="160"/>
      <c r="PT195" s="160"/>
      <c r="PU195" s="160"/>
      <c r="PV195" s="160"/>
      <c r="PW195" s="160"/>
      <c r="PX195" s="160"/>
      <c r="PY195" s="160"/>
      <c r="PZ195" s="160"/>
      <c r="QA195" s="160"/>
      <c r="QB195" s="160"/>
      <c r="QC195" s="160"/>
      <c r="QD195" s="160"/>
      <c r="QE195" s="160"/>
      <c r="QF195" s="160"/>
      <c r="QG195" s="160"/>
      <c r="QH195" s="160"/>
      <c r="QI195" s="160"/>
      <c r="QJ195" s="160"/>
      <c r="QK195" s="160"/>
      <c r="QL195" s="160"/>
      <c r="QM195" s="160"/>
      <c r="QN195" s="160"/>
      <c r="QO195" s="160"/>
      <c r="QP195" s="160"/>
      <c r="QQ195" s="160"/>
      <c r="QR195" s="160"/>
      <c r="QS195" s="160"/>
      <c r="QT195" s="160"/>
      <c r="QU195" s="160"/>
      <c r="QV195" s="160"/>
      <c r="QW195" s="160"/>
      <c r="QX195" s="160"/>
      <c r="QY195" s="160"/>
      <c r="QZ195" s="160"/>
      <c r="RA195" s="160"/>
      <c r="RB195" s="160"/>
      <c r="RC195" s="160"/>
      <c r="RD195" s="160"/>
      <c r="RE195" s="160"/>
      <c r="RF195" s="160"/>
      <c r="RG195" s="160"/>
      <c r="RH195" s="160"/>
      <c r="RI195" s="160"/>
      <c r="RJ195" s="160"/>
      <c r="RK195" s="160"/>
      <c r="RL195" s="160"/>
      <c r="RM195" s="160"/>
      <c r="RN195" s="160"/>
      <c r="RO195" s="160"/>
      <c r="RP195" s="160"/>
      <c r="RQ195" s="160"/>
      <c r="RR195" s="160"/>
      <c r="RS195" s="160"/>
      <c r="RT195" s="160"/>
      <c r="RU195" s="160"/>
      <c r="RV195" s="160"/>
      <c r="RW195" s="160"/>
      <c r="RX195" s="160"/>
      <c r="RY195" s="160"/>
      <c r="RZ195" s="160"/>
      <c r="SA195" s="160"/>
      <c r="SB195" s="160"/>
      <c r="SC195" s="160"/>
      <c r="SD195" s="160"/>
      <c r="SE195" s="160"/>
      <c r="SF195" s="160"/>
      <c r="SG195" s="160"/>
      <c r="SH195" s="160"/>
      <c r="SI195" s="160"/>
      <c r="SJ195" s="160"/>
      <c r="SK195" s="160"/>
      <c r="SL195" s="160"/>
      <c r="SM195" s="160"/>
      <c r="SN195" s="160"/>
      <c r="SO195" s="160"/>
      <c r="SP195" s="160"/>
      <c r="SQ195" s="160"/>
      <c r="SR195" s="160"/>
      <c r="SS195" s="160"/>
      <c r="ST195" s="160"/>
      <c r="SU195" s="160"/>
      <c r="SV195" s="160"/>
      <c r="SW195" s="160"/>
      <c r="SX195" s="160"/>
      <c r="SY195" s="160"/>
      <c r="SZ195" s="160"/>
      <c r="TA195" s="160"/>
      <c r="TB195" s="160"/>
      <c r="TC195" s="160"/>
      <c r="TD195" s="160"/>
      <c r="TE195" s="160"/>
      <c r="TF195" s="160"/>
    </row>
    <row r="196" spans="1:526">
      <c r="A196" s="160"/>
      <c r="B196" s="160"/>
      <c r="C196" s="160"/>
      <c r="D196" s="160"/>
      <c r="E196" s="160"/>
      <c r="F196" s="160"/>
      <c r="G196" s="160"/>
      <c r="H196" s="160"/>
      <c r="I196" s="160"/>
      <c r="J196" s="160"/>
      <c r="K196" s="160"/>
      <c r="L196" s="160"/>
      <c r="M196" s="160"/>
      <c r="N196" s="160"/>
      <c r="O196" s="160"/>
      <c r="P196" s="160"/>
      <c r="Q196" s="160"/>
      <c r="R196" s="160"/>
      <c r="S196" s="160"/>
      <c r="T196" s="160"/>
      <c r="U196" s="160"/>
      <c r="V196" s="160"/>
      <c r="W196" s="160"/>
      <c r="X196" s="160"/>
      <c r="Y196" s="160"/>
      <c r="Z196" s="160"/>
      <c r="AA196" s="160"/>
      <c r="AB196" s="160"/>
      <c r="AC196" s="160"/>
      <c r="AD196" s="160"/>
      <c r="AE196" s="160"/>
      <c r="AF196" s="160"/>
      <c r="AG196" s="160"/>
      <c r="AH196" s="160"/>
      <c r="AI196" s="160"/>
      <c r="AJ196" s="160"/>
      <c r="AK196" s="160"/>
      <c r="AL196" s="160"/>
      <c r="AM196" s="160"/>
      <c r="AN196" s="160"/>
      <c r="AO196" s="160"/>
      <c r="AP196" s="160"/>
      <c r="AQ196" s="160"/>
      <c r="AR196" s="160"/>
      <c r="AS196" s="160"/>
      <c r="AT196" s="160"/>
      <c r="AU196" s="160"/>
      <c r="AV196" s="160"/>
      <c r="AW196" s="160"/>
      <c r="AX196" s="160"/>
      <c r="AY196" s="160"/>
      <c r="AZ196" s="160"/>
      <c r="BA196" s="160"/>
      <c r="BB196" s="160"/>
      <c r="BC196" s="160"/>
      <c r="BD196" s="160"/>
      <c r="BE196" s="160"/>
      <c r="BF196" s="160"/>
      <c r="BG196" s="160"/>
      <c r="BH196" s="160"/>
      <c r="BI196" s="160"/>
      <c r="BJ196" s="160"/>
      <c r="BK196" s="160"/>
      <c r="BL196" s="160"/>
      <c r="BM196" s="160"/>
      <c r="BN196" s="160"/>
      <c r="BO196" s="160"/>
      <c r="BP196" s="160"/>
      <c r="BQ196" s="160"/>
      <c r="BR196" s="160"/>
      <c r="BS196" s="160"/>
      <c r="BT196" s="160"/>
      <c r="BU196" s="160"/>
      <c r="BV196" s="160"/>
      <c r="BW196" s="160"/>
      <c r="BX196" s="160"/>
      <c r="BY196" s="160"/>
      <c r="BZ196" s="160"/>
      <c r="CA196" s="160"/>
      <c r="CB196" s="160"/>
      <c r="CC196" s="160"/>
      <c r="CD196" s="160"/>
      <c r="CE196" s="160"/>
      <c r="CF196" s="160"/>
      <c r="CG196" s="160"/>
      <c r="CH196" s="160"/>
      <c r="CI196" s="160"/>
      <c r="CJ196" s="160"/>
      <c r="CK196" s="160"/>
      <c r="CL196" s="160"/>
      <c r="CM196" s="160"/>
      <c r="CN196" s="160"/>
      <c r="CO196" s="160"/>
      <c r="CP196" s="160"/>
      <c r="CQ196" s="160"/>
      <c r="CR196" s="160"/>
      <c r="CS196" s="160"/>
      <c r="CT196" s="160"/>
      <c r="CU196" s="160"/>
      <c r="CV196" s="160"/>
      <c r="CW196" s="160"/>
      <c r="CX196" s="160"/>
      <c r="CY196" s="160"/>
      <c r="CZ196" s="160"/>
      <c r="DA196" s="160"/>
      <c r="DB196" s="160"/>
      <c r="DC196" s="160"/>
      <c r="DD196" s="160"/>
      <c r="DE196" s="160"/>
      <c r="DF196" s="160"/>
      <c r="DG196" s="160"/>
      <c r="DH196" s="160"/>
      <c r="DI196" s="160"/>
      <c r="DJ196" s="160"/>
      <c r="DK196" s="160"/>
      <c r="DL196" s="160"/>
      <c r="DM196" s="160"/>
      <c r="DN196" s="160"/>
      <c r="DO196" s="160"/>
      <c r="DP196" s="160"/>
      <c r="DQ196" s="160"/>
      <c r="DR196" s="160"/>
      <c r="DS196" s="160"/>
      <c r="DT196" s="160"/>
      <c r="DU196" s="160"/>
      <c r="DV196" s="160"/>
      <c r="DW196" s="160"/>
      <c r="DX196" s="160"/>
      <c r="DY196" s="160"/>
      <c r="DZ196" s="160"/>
      <c r="EA196" s="160"/>
      <c r="EB196" s="160"/>
      <c r="EC196" s="160"/>
      <c r="ED196" s="160"/>
      <c r="EE196" s="160"/>
      <c r="EF196" s="160"/>
      <c r="EG196" s="160"/>
      <c r="EH196" s="160"/>
      <c r="EI196" s="160"/>
      <c r="EJ196" s="160"/>
      <c r="EK196" s="160"/>
      <c r="EL196" s="160"/>
      <c r="EM196" s="160"/>
      <c r="EN196" s="160"/>
      <c r="EO196" s="160"/>
      <c r="EP196" s="160"/>
      <c r="EQ196" s="160"/>
      <c r="ER196" s="160"/>
      <c r="ES196" s="160"/>
      <c r="ET196" s="160"/>
      <c r="EU196" s="160"/>
      <c r="EV196" s="160"/>
      <c r="EW196" s="160"/>
      <c r="EX196" s="160"/>
      <c r="EY196" s="160"/>
      <c r="EZ196" s="160"/>
      <c r="FA196" s="160"/>
      <c r="FB196" s="160"/>
      <c r="FC196" s="160"/>
      <c r="FD196" s="160"/>
      <c r="FE196" s="160"/>
      <c r="FF196" s="160"/>
      <c r="FG196" s="160"/>
      <c r="FH196" s="160"/>
      <c r="FI196" s="160"/>
      <c r="FJ196" s="160"/>
      <c r="FK196" s="160"/>
      <c r="FL196" s="160"/>
      <c r="FM196" s="160"/>
      <c r="FN196" s="160"/>
      <c r="FO196" s="160"/>
      <c r="FP196" s="160"/>
      <c r="FQ196" s="160"/>
      <c r="FR196" s="160"/>
      <c r="FS196" s="160"/>
      <c r="FT196" s="160"/>
      <c r="FU196" s="160"/>
      <c r="FV196" s="160"/>
      <c r="FW196" s="160"/>
      <c r="FX196" s="160"/>
      <c r="FY196" s="160"/>
      <c r="FZ196" s="160"/>
      <c r="GA196" s="160"/>
      <c r="GB196" s="160"/>
      <c r="GC196" s="160"/>
      <c r="GD196" s="160"/>
      <c r="GE196" s="160"/>
      <c r="GF196" s="160"/>
      <c r="GG196" s="160"/>
      <c r="GH196" s="160"/>
      <c r="GI196" s="160"/>
      <c r="GJ196" s="160"/>
      <c r="GK196" s="160"/>
      <c r="GL196" s="160"/>
      <c r="GM196" s="160"/>
      <c r="GN196" s="160"/>
      <c r="GO196" s="160"/>
      <c r="GP196" s="160"/>
      <c r="GQ196" s="160"/>
      <c r="GR196" s="160"/>
      <c r="GS196" s="160"/>
      <c r="GT196" s="160"/>
      <c r="GU196" s="160"/>
      <c r="GV196" s="160"/>
      <c r="GW196" s="160"/>
      <c r="GX196" s="160"/>
      <c r="GY196" s="160"/>
      <c r="GZ196" s="160"/>
      <c r="HA196" s="160"/>
      <c r="HB196" s="160"/>
      <c r="HC196" s="160"/>
      <c r="HD196" s="160"/>
      <c r="HE196" s="160"/>
      <c r="HF196" s="160"/>
      <c r="HG196" s="160"/>
      <c r="HH196" s="160"/>
      <c r="HI196" s="160"/>
      <c r="HJ196" s="160"/>
      <c r="HK196" s="160"/>
      <c r="HL196" s="160"/>
      <c r="HM196" s="160"/>
      <c r="HN196" s="160"/>
      <c r="HO196" s="160"/>
      <c r="HP196" s="160"/>
      <c r="HQ196" s="160"/>
      <c r="HR196" s="160"/>
      <c r="HS196" s="160"/>
      <c r="HT196" s="160"/>
      <c r="HU196" s="160"/>
      <c r="HV196" s="160"/>
      <c r="HW196" s="160"/>
      <c r="HX196" s="160"/>
      <c r="HY196" s="160"/>
      <c r="HZ196" s="160"/>
      <c r="IA196" s="160"/>
      <c r="IB196" s="160"/>
      <c r="IC196" s="160"/>
      <c r="ID196" s="160"/>
      <c r="IE196" s="160"/>
      <c r="IF196" s="160"/>
      <c r="IG196" s="160"/>
      <c r="IH196" s="160"/>
      <c r="II196" s="160"/>
      <c r="IJ196" s="160"/>
      <c r="IK196" s="160"/>
      <c r="IL196" s="160"/>
      <c r="IM196" s="160"/>
      <c r="IN196" s="160"/>
      <c r="IO196" s="160"/>
      <c r="IP196" s="160"/>
      <c r="IQ196" s="160"/>
      <c r="IR196" s="160"/>
      <c r="IS196" s="160"/>
      <c r="IT196" s="160"/>
      <c r="IU196" s="160"/>
      <c r="IV196" s="160"/>
      <c r="IW196" s="160"/>
      <c r="IX196" s="160"/>
      <c r="IY196" s="160"/>
      <c r="IZ196" s="160"/>
      <c r="JA196" s="160"/>
      <c r="JB196" s="160"/>
      <c r="JC196" s="160"/>
      <c r="JD196" s="160"/>
      <c r="JE196" s="160"/>
      <c r="JF196" s="160"/>
      <c r="JG196" s="160"/>
      <c r="JH196" s="160"/>
      <c r="JI196" s="160"/>
      <c r="JJ196" s="160"/>
      <c r="JK196" s="160"/>
      <c r="JL196" s="160"/>
      <c r="JM196" s="160"/>
      <c r="JN196" s="160"/>
      <c r="JO196" s="160"/>
      <c r="JP196" s="160"/>
      <c r="JQ196" s="160"/>
      <c r="JR196" s="160"/>
      <c r="JS196" s="160"/>
      <c r="JT196" s="160"/>
      <c r="JU196" s="160"/>
      <c r="JV196" s="160"/>
      <c r="JW196" s="160"/>
      <c r="JX196" s="160"/>
      <c r="JY196" s="160"/>
      <c r="JZ196" s="160"/>
      <c r="KA196" s="160"/>
      <c r="KB196" s="160"/>
      <c r="KC196" s="160"/>
      <c r="KD196" s="160"/>
      <c r="KE196" s="160"/>
      <c r="KF196" s="160"/>
      <c r="KG196" s="160"/>
      <c r="KH196" s="160"/>
      <c r="KI196" s="160"/>
      <c r="KJ196" s="160"/>
      <c r="KK196" s="160"/>
      <c r="KL196" s="160"/>
      <c r="KM196" s="160"/>
      <c r="KN196" s="160"/>
      <c r="KO196" s="160"/>
      <c r="KP196" s="160"/>
      <c r="KQ196" s="160"/>
      <c r="KR196" s="160"/>
      <c r="KS196" s="160"/>
      <c r="KT196" s="160"/>
      <c r="KU196" s="160"/>
      <c r="KV196" s="160"/>
      <c r="KW196" s="160"/>
      <c r="KX196" s="160"/>
      <c r="KY196" s="160"/>
      <c r="KZ196" s="160"/>
      <c r="LA196" s="160"/>
      <c r="LB196" s="160"/>
      <c r="LC196" s="160"/>
      <c r="LD196" s="160"/>
      <c r="LE196" s="160"/>
      <c r="LF196" s="160"/>
      <c r="LG196" s="160"/>
      <c r="LH196" s="160"/>
      <c r="LI196" s="160"/>
      <c r="LJ196" s="160"/>
      <c r="LK196" s="160"/>
      <c r="LL196" s="160"/>
      <c r="LM196" s="160"/>
      <c r="LN196" s="160"/>
      <c r="LO196" s="160"/>
      <c r="LP196" s="160"/>
      <c r="LQ196" s="160"/>
      <c r="LR196" s="160"/>
      <c r="LS196" s="160"/>
      <c r="LT196" s="160"/>
      <c r="LU196" s="160"/>
      <c r="LV196" s="160"/>
      <c r="LW196" s="160"/>
      <c r="LX196" s="160"/>
      <c r="LY196" s="160"/>
      <c r="LZ196" s="160"/>
      <c r="MA196" s="160"/>
      <c r="MB196" s="160"/>
      <c r="MC196" s="160"/>
      <c r="MD196" s="160"/>
      <c r="ME196" s="160"/>
      <c r="MF196" s="160"/>
      <c r="MG196" s="160"/>
      <c r="MH196" s="160"/>
      <c r="MI196" s="160"/>
      <c r="MJ196" s="160"/>
      <c r="MK196" s="160"/>
      <c r="ML196" s="160"/>
      <c r="MM196" s="160"/>
      <c r="MN196" s="160"/>
      <c r="MO196" s="160"/>
      <c r="MP196" s="160"/>
      <c r="MQ196" s="160"/>
      <c r="MR196" s="160"/>
      <c r="MS196" s="160"/>
      <c r="MT196" s="160"/>
      <c r="MU196" s="160"/>
      <c r="MV196" s="160"/>
      <c r="MW196" s="160"/>
      <c r="MX196" s="160"/>
      <c r="MY196" s="160"/>
      <c r="MZ196" s="160"/>
      <c r="NA196" s="160"/>
      <c r="NB196" s="160"/>
      <c r="NC196" s="160"/>
      <c r="ND196" s="160"/>
      <c r="NE196" s="160"/>
      <c r="NF196" s="160"/>
      <c r="NG196" s="160"/>
      <c r="NH196" s="160"/>
      <c r="NI196" s="160"/>
      <c r="NJ196" s="160"/>
      <c r="NK196" s="160"/>
      <c r="NL196" s="160"/>
      <c r="NM196" s="160"/>
      <c r="NN196" s="160"/>
      <c r="NO196" s="160"/>
      <c r="NP196" s="160"/>
      <c r="NQ196" s="160"/>
      <c r="NR196" s="160"/>
      <c r="NS196" s="160"/>
      <c r="NT196" s="160"/>
      <c r="NU196" s="160"/>
      <c r="NV196" s="160"/>
      <c r="NW196" s="160"/>
      <c r="NX196" s="160"/>
      <c r="NY196" s="160"/>
      <c r="NZ196" s="160"/>
      <c r="OA196" s="160"/>
      <c r="OB196" s="160"/>
      <c r="OC196" s="160"/>
      <c r="OD196" s="160"/>
      <c r="OE196" s="160"/>
      <c r="OF196" s="160"/>
      <c r="OG196" s="160"/>
      <c r="OH196" s="160"/>
      <c r="OI196" s="160"/>
      <c r="OJ196" s="160"/>
      <c r="OK196" s="160"/>
      <c r="OL196" s="160"/>
      <c r="OM196" s="160"/>
      <c r="ON196" s="160"/>
      <c r="OO196" s="160"/>
      <c r="OP196" s="160"/>
      <c r="OQ196" s="160"/>
      <c r="OR196" s="160"/>
      <c r="OS196" s="160"/>
      <c r="OT196" s="160"/>
      <c r="OU196" s="160"/>
      <c r="OV196" s="160"/>
      <c r="OW196" s="160"/>
      <c r="OX196" s="160"/>
      <c r="OY196" s="160"/>
      <c r="OZ196" s="160"/>
      <c r="PA196" s="160"/>
      <c r="PB196" s="160"/>
      <c r="PC196" s="160"/>
      <c r="PD196" s="160"/>
      <c r="PE196" s="160"/>
      <c r="PF196" s="160"/>
      <c r="PG196" s="160"/>
      <c r="PH196" s="160"/>
      <c r="PI196" s="160"/>
      <c r="PJ196" s="160"/>
      <c r="PK196" s="160"/>
      <c r="PL196" s="160"/>
      <c r="PM196" s="160"/>
      <c r="PN196" s="160"/>
      <c r="PO196" s="160"/>
      <c r="PP196" s="160"/>
      <c r="PQ196" s="160"/>
      <c r="PR196" s="160"/>
      <c r="PS196" s="160"/>
      <c r="PT196" s="160"/>
      <c r="PU196" s="160"/>
      <c r="PV196" s="160"/>
      <c r="PW196" s="160"/>
      <c r="PX196" s="160"/>
      <c r="PY196" s="160"/>
      <c r="PZ196" s="160"/>
      <c r="QA196" s="160"/>
      <c r="QB196" s="160"/>
      <c r="QC196" s="160"/>
      <c r="QD196" s="160"/>
      <c r="QE196" s="160"/>
      <c r="QF196" s="160"/>
      <c r="QG196" s="160"/>
      <c r="QH196" s="160"/>
      <c r="QI196" s="160"/>
      <c r="QJ196" s="160"/>
      <c r="QK196" s="160"/>
      <c r="QL196" s="160"/>
      <c r="QM196" s="160"/>
      <c r="QN196" s="160"/>
      <c r="QO196" s="160"/>
      <c r="QP196" s="160"/>
      <c r="QQ196" s="160"/>
      <c r="QR196" s="160"/>
      <c r="QS196" s="160"/>
      <c r="QT196" s="160"/>
      <c r="QU196" s="160"/>
      <c r="QV196" s="160"/>
      <c r="QW196" s="160"/>
      <c r="QX196" s="160"/>
      <c r="QY196" s="160"/>
      <c r="QZ196" s="160"/>
      <c r="RA196" s="160"/>
      <c r="RB196" s="160"/>
      <c r="RC196" s="160"/>
      <c r="RD196" s="160"/>
      <c r="RE196" s="160"/>
      <c r="RF196" s="160"/>
      <c r="RG196" s="160"/>
      <c r="RH196" s="160"/>
      <c r="RI196" s="160"/>
      <c r="RJ196" s="160"/>
      <c r="RK196" s="160"/>
      <c r="RL196" s="160"/>
      <c r="RM196" s="160"/>
      <c r="RN196" s="160"/>
      <c r="RO196" s="160"/>
      <c r="RP196" s="160"/>
      <c r="RQ196" s="160"/>
      <c r="RR196" s="160"/>
      <c r="RS196" s="160"/>
      <c r="RT196" s="160"/>
      <c r="RU196" s="160"/>
      <c r="RV196" s="160"/>
      <c r="RW196" s="160"/>
      <c r="RX196" s="160"/>
      <c r="RY196" s="160"/>
      <c r="RZ196" s="160"/>
      <c r="SA196" s="160"/>
      <c r="SB196" s="160"/>
      <c r="SC196" s="160"/>
      <c r="SD196" s="160"/>
      <c r="SE196" s="160"/>
      <c r="SF196" s="160"/>
      <c r="SG196" s="160"/>
      <c r="SH196" s="160"/>
      <c r="SI196" s="160"/>
      <c r="SJ196" s="160"/>
      <c r="SK196" s="160"/>
      <c r="SL196" s="160"/>
      <c r="SM196" s="160"/>
      <c r="SN196" s="160"/>
      <c r="SO196" s="160"/>
      <c r="SP196" s="160"/>
      <c r="SQ196" s="160"/>
      <c r="SR196" s="160"/>
      <c r="SS196" s="160"/>
      <c r="ST196" s="160"/>
      <c r="SU196" s="160"/>
      <c r="SV196" s="160"/>
      <c r="SW196" s="160"/>
      <c r="SX196" s="160"/>
      <c r="SY196" s="160"/>
      <c r="SZ196" s="160"/>
      <c r="TA196" s="160"/>
      <c r="TB196" s="160"/>
      <c r="TC196" s="160"/>
      <c r="TD196" s="160"/>
      <c r="TE196" s="160"/>
      <c r="TF196" s="160"/>
    </row>
    <row r="197" spans="1:526">
      <c r="A197" s="160"/>
      <c r="B197" s="160"/>
      <c r="C197" s="160"/>
      <c r="D197" s="160"/>
      <c r="E197" s="160"/>
      <c r="F197" s="160"/>
      <c r="G197" s="160"/>
      <c r="H197" s="160"/>
      <c r="I197" s="160"/>
      <c r="J197" s="160"/>
      <c r="K197" s="160"/>
      <c r="L197" s="160"/>
      <c r="M197" s="160"/>
      <c r="N197" s="160"/>
      <c r="O197" s="160"/>
      <c r="P197" s="160"/>
      <c r="Q197" s="160"/>
      <c r="R197" s="160"/>
      <c r="S197" s="160"/>
      <c r="T197" s="160"/>
      <c r="U197" s="160"/>
      <c r="V197" s="160"/>
      <c r="W197" s="160"/>
      <c r="X197" s="160"/>
      <c r="Y197" s="160"/>
      <c r="Z197" s="160"/>
      <c r="AA197" s="160"/>
      <c r="AB197" s="160"/>
      <c r="AC197" s="160"/>
      <c r="AD197" s="160"/>
      <c r="AE197" s="160"/>
      <c r="AF197" s="160"/>
      <c r="AG197" s="160"/>
      <c r="AH197" s="160"/>
      <c r="AI197" s="160"/>
      <c r="AJ197" s="160"/>
      <c r="AK197" s="160"/>
      <c r="AL197" s="160"/>
      <c r="AM197" s="160"/>
      <c r="AN197" s="160"/>
      <c r="AO197" s="160"/>
      <c r="AP197" s="160"/>
      <c r="AQ197" s="160"/>
      <c r="AR197" s="160"/>
      <c r="AS197" s="160"/>
      <c r="AT197" s="160"/>
      <c r="AU197" s="160"/>
      <c r="AV197" s="160"/>
      <c r="AW197" s="160"/>
      <c r="AX197" s="160"/>
      <c r="AY197" s="160"/>
      <c r="AZ197" s="160"/>
      <c r="BA197" s="160"/>
      <c r="BB197" s="160"/>
      <c r="BC197" s="160"/>
      <c r="BD197" s="160"/>
      <c r="BE197" s="160"/>
      <c r="BF197" s="160"/>
      <c r="BG197" s="160"/>
      <c r="BH197" s="160"/>
      <c r="BI197" s="160"/>
      <c r="BJ197" s="160"/>
      <c r="BK197" s="160"/>
      <c r="BL197" s="160"/>
      <c r="BM197" s="160"/>
      <c r="BN197" s="160"/>
      <c r="BO197" s="160"/>
      <c r="BP197" s="160"/>
      <c r="BQ197" s="160"/>
      <c r="BR197" s="160"/>
      <c r="BS197" s="160"/>
      <c r="BT197" s="160"/>
      <c r="BU197" s="160"/>
      <c r="BV197" s="160"/>
      <c r="BW197" s="160"/>
      <c r="BX197" s="160"/>
      <c r="BY197" s="160"/>
      <c r="BZ197" s="160"/>
      <c r="CA197" s="160"/>
      <c r="CB197" s="160"/>
      <c r="CC197" s="160"/>
      <c r="CD197" s="160"/>
      <c r="CE197" s="160"/>
      <c r="CF197" s="160"/>
      <c r="CG197" s="160"/>
      <c r="CH197" s="160"/>
      <c r="CI197" s="160"/>
      <c r="CJ197" s="160"/>
      <c r="CK197" s="160"/>
      <c r="CL197" s="160"/>
      <c r="CM197" s="160"/>
      <c r="CN197" s="160"/>
      <c r="CO197" s="160"/>
      <c r="CP197" s="160"/>
      <c r="CQ197" s="160"/>
      <c r="CR197" s="160"/>
      <c r="CS197" s="160"/>
      <c r="CT197" s="160"/>
      <c r="CU197" s="160"/>
      <c r="CV197" s="160"/>
      <c r="CW197" s="160"/>
      <c r="CX197" s="160"/>
      <c r="CY197" s="160"/>
      <c r="CZ197" s="160"/>
      <c r="DA197" s="160"/>
      <c r="DB197" s="160"/>
      <c r="DC197" s="160"/>
      <c r="DD197" s="160"/>
      <c r="DE197" s="160"/>
      <c r="DF197" s="160"/>
      <c r="DG197" s="160"/>
      <c r="DH197" s="160"/>
      <c r="DI197" s="160"/>
      <c r="DJ197" s="160"/>
      <c r="DK197" s="160"/>
      <c r="DL197" s="160"/>
      <c r="DM197" s="160"/>
      <c r="DN197" s="160"/>
      <c r="DO197" s="160"/>
      <c r="DP197" s="160"/>
      <c r="DQ197" s="160"/>
      <c r="DR197" s="160"/>
      <c r="DS197" s="160"/>
      <c r="DT197" s="160"/>
      <c r="DU197" s="160"/>
      <c r="DV197" s="160"/>
      <c r="DW197" s="160"/>
      <c r="DX197" s="160"/>
      <c r="DY197" s="160"/>
      <c r="DZ197" s="160"/>
      <c r="EA197" s="160"/>
      <c r="EB197" s="160"/>
      <c r="EC197" s="160"/>
      <c r="ED197" s="160"/>
      <c r="EE197" s="160"/>
      <c r="EF197" s="160"/>
      <c r="EG197" s="160"/>
      <c r="EH197" s="160"/>
      <c r="EI197" s="160"/>
      <c r="EJ197" s="160"/>
      <c r="EK197" s="160"/>
      <c r="EL197" s="160"/>
      <c r="EM197" s="160"/>
      <c r="EN197" s="160"/>
      <c r="EO197" s="160"/>
      <c r="EP197" s="160"/>
      <c r="EQ197" s="160"/>
      <c r="ER197" s="160"/>
      <c r="ES197" s="160"/>
      <c r="ET197" s="160"/>
      <c r="EU197" s="160"/>
      <c r="EV197" s="160"/>
      <c r="EW197" s="160"/>
      <c r="EX197" s="160"/>
      <c r="EY197" s="160"/>
      <c r="EZ197" s="160"/>
      <c r="FA197" s="160"/>
      <c r="FB197" s="160"/>
      <c r="FC197" s="160"/>
      <c r="FD197" s="160"/>
      <c r="FE197" s="160"/>
      <c r="FF197" s="160"/>
      <c r="FG197" s="160"/>
      <c r="FH197" s="160"/>
      <c r="FI197" s="160"/>
      <c r="FJ197" s="160"/>
      <c r="FK197" s="160"/>
      <c r="FL197" s="160"/>
      <c r="FM197" s="160"/>
      <c r="FN197" s="160"/>
      <c r="FO197" s="160"/>
      <c r="FP197" s="160"/>
      <c r="FQ197" s="160"/>
      <c r="FR197" s="160"/>
      <c r="FS197" s="160"/>
      <c r="FT197" s="160"/>
      <c r="FU197" s="160"/>
      <c r="FV197" s="160"/>
      <c r="FW197" s="160"/>
      <c r="FX197" s="160"/>
      <c r="FY197" s="160"/>
      <c r="FZ197" s="160"/>
      <c r="GA197" s="160"/>
      <c r="GB197" s="160"/>
      <c r="GC197" s="160"/>
      <c r="GD197" s="160"/>
      <c r="GE197" s="160"/>
      <c r="GF197" s="160"/>
      <c r="GG197" s="160"/>
      <c r="GH197" s="160"/>
      <c r="GI197" s="160"/>
      <c r="GJ197" s="160"/>
      <c r="GK197" s="160"/>
      <c r="GL197" s="160"/>
      <c r="GM197" s="160"/>
      <c r="GN197" s="160"/>
      <c r="GO197" s="160"/>
      <c r="GP197" s="160"/>
      <c r="GQ197" s="160"/>
      <c r="GR197" s="160"/>
      <c r="GS197" s="160"/>
      <c r="GT197" s="160"/>
      <c r="GU197" s="160"/>
      <c r="GV197" s="160"/>
      <c r="GW197" s="160"/>
      <c r="GX197" s="160"/>
      <c r="GY197" s="160"/>
      <c r="GZ197" s="160"/>
      <c r="HA197" s="160"/>
      <c r="HB197" s="160"/>
      <c r="HC197" s="160"/>
      <c r="HD197" s="160"/>
      <c r="HE197" s="160"/>
      <c r="HF197" s="160"/>
      <c r="HG197" s="160"/>
      <c r="HH197" s="160"/>
      <c r="HI197" s="160"/>
      <c r="HJ197" s="160"/>
      <c r="HK197" s="160"/>
      <c r="HL197" s="160"/>
      <c r="HM197" s="160"/>
      <c r="HN197" s="160"/>
      <c r="HO197" s="160"/>
      <c r="HP197" s="160"/>
      <c r="HQ197" s="160"/>
      <c r="HR197" s="160"/>
      <c r="HS197" s="160"/>
      <c r="HT197" s="160"/>
      <c r="HU197" s="160"/>
      <c r="HV197" s="160"/>
      <c r="HW197" s="160"/>
      <c r="HX197" s="160"/>
      <c r="HY197" s="160"/>
      <c r="HZ197" s="160"/>
      <c r="IA197" s="160"/>
      <c r="IB197" s="160"/>
      <c r="IC197" s="160"/>
      <c r="ID197" s="160"/>
      <c r="IE197" s="160"/>
      <c r="IF197" s="160"/>
      <c r="IG197" s="160"/>
      <c r="IH197" s="160"/>
      <c r="II197" s="160"/>
      <c r="IJ197" s="160"/>
      <c r="IK197" s="160"/>
      <c r="IL197" s="160"/>
      <c r="IM197" s="160"/>
      <c r="IN197" s="160"/>
      <c r="IO197" s="160"/>
      <c r="IP197" s="160"/>
      <c r="IQ197" s="160"/>
      <c r="IR197" s="160"/>
      <c r="IS197" s="160"/>
      <c r="IT197" s="160"/>
      <c r="IU197" s="160"/>
      <c r="IV197" s="160"/>
      <c r="IW197" s="160"/>
      <c r="IX197" s="160"/>
      <c r="IY197" s="160"/>
      <c r="IZ197" s="160"/>
      <c r="JA197" s="160"/>
      <c r="JB197" s="160"/>
      <c r="JC197" s="160"/>
      <c r="JD197" s="160"/>
      <c r="JE197" s="160"/>
      <c r="JF197" s="160"/>
      <c r="JG197" s="160"/>
      <c r="JH197" s="160"/>
      <c r="JI197" s="160"/>
      <c r="JJ197" s="160"/>
      <c r="JK197" s="160"/>
      <c r="JL197" s="160"/>
      <c r="JM197" s="160"/>
      <c r="JN197" s="160"/>
      <c r="JO197" s="160"/>
      <c r="JP197" s="160"/>
      <c r="JQ197" s="160"/>
      <c r="JR197" s="160"/>
      <c r="JS197" s="160"/>
      <c r="JT197" s="160"/>
      <c r="JU197" s="160"/>
      <c r="JV197" s="160"/>
      <c r="JW197" s="160"/>
      <c r="JX197" s="160"/>
      <c r="JY197" s="160"/>
      <c r="JZ197" s="160"/>
      <c r="KA197" s="160"/>
      <c r="KB197" s="160"/>
      <c r="KC197" s="160"/>
      <c r="KD197" s="160"/>
      <c r="KE197" s="160"/>
      <c r="KF197" s="160"/>
      <c r="KG197" s="160"/>
      <c r="KH197" s="160"/>
      <c r="KI197" s="160"/>
      <c r="KJ197" s="160"/>
      <c r="KK197" s="160"/>
      <c r="KL197" s="160"/>
      <c r="KM197" s="160"/>
      <c r="KN197" s="160"/>
      <c r="KO197" s="160"/>
      <c r="KP197" s="160"/>
      <c r="KQ197" s="160"/>
      <c r="KR197" s="160"/>
      <c r="KS197" s="160"/>
      <c r="KT197" s="160"/>
      <c r="KU197" s="160"/>
      <c r="KV197" s="160"/>
      <c r="KW197" s="160"/>
      <c r="KX197" s="160"/>
      <c r="KY197" s="160"/>
      <c r="KZ197" s="160"/>
      <c r="LA197" s="160"/>
      <c r="LB197" s="160"/>
      <c r="LC197" s="160"/>
      <c r="LD197" s="160"/>
      <c r="LE197" s="160"/>
      <c r="LF197" s="160"/>
      <c r="LG197" s="160"/>
      <c r="LH197" s="160"/>
      <c r="LI197" s="160"/>
      <c r="LJ197" s="160"/>
      <c r="LK197" s="160"/>
      <c r="LL197" s="160"/>
      <c r="LM197" s="160"/>
      <c r="LN197" s="160"/>
      <c r="LO197" s="160"/>
      <c r="LP197" s="160"/>
      <c r="LQ197" s="160"/>
      <c r="LR197" s="160"/>
      <c r="LS197" s="160"/>
      <c r="LT197" s="160"/>
      <c r="LU197" s="160"/>
      <c r="LV197" s="160"/>
      <c r="LW197" s="160"/>
      <c r="LX197" s="160"/>
      <c r="LY197" s="160"/>
      <c r="LZ197" s="160"/>
      <c r="MA197" s="160"/>
      <c r="MB197" s="160"/>
      <c r="MC197" s="160"/>
      <c r="MD197" s="160"/>
      <c r="ME197" s="160"/>
      <c r="MF197" s="160"/>
      <c r="MG197" s="160"/>
      <c r="MH197" s="160"/>
      <c r="MI197" s="160"/>
      <c r="MJ197" s="160"/>
      <c r="MK197" s="160"/>
      <c r="ML197" s="160"/>
      <c r="MM197" s="160"/>
      <c r="MN197" s="160"/>
      <c r="MO197" s="160"/>
      <c r="MP197" s="160"/>
      <c r="MQ197" s="160"/>
      <c r="MR197" s="160"/>
      <c r="MS197" s="160"/>
      <c r="MT197" s="160"/>
      <c r="MU197" s="160"/>
      <c r="MV197" s="160"/>
      <c r="MW197" s="160"/>
      <c r="MX197" s="160"/>
      <c r="MY197" s="160"/>
      <c r="MZ197" s="160"/>
      <c r="NA197" s="160"/>
      <c r="NB197" s="160"/>
      <c r="NC197" s="160"/>
      <c r="ND197" s="160"/>
      <c r="NE197" s="160"/>
      <c r="NF197" s="160"/>
      <c r="NG197" s="160"/>
      <c r="NH197" s="160"/>
      <c r="NI197" s="160"/>
      <c r="NJ197" s="160"/>
      <c r="NK197" s="160"/>
      <c r="NL197" s="160"/>
      <c r="NM197" s="160"/>
      <c r="NN197" s="160"/>
      <c r="NO197" s="160"/>
      <c r="NP197" s="160"/>
      <c r="NQ197" s="160"/>
      <c r="NR197" s="160"/>
      <c r="NS197" s="160"/>
      <c r="NT197" s="160"/>
      <c r="NU197" s="160"/>
      <c r="NV197" s="160"/>
      <c r="NW197" s="160"/>
      <c r="NX197" s="160"/>
      <c r="NY197" s="160"/>
      <c r="NZ197" s="160"/>
      <c r="OA197" s="160"/>
      <c r="OB197" s="160"/>
      <c r="OC197" s="160"/>
      <c r="OD197" s="160"/>
      <c r="OE197" s="160"/>
      <c r="OF197" s="160"/>
      <c r="OG197" s="160"/>
      <c r="OH197" s="160"/>
      <c r="OI197" s="160"/>
      <c r="OJ197" s="160"/>
      <c r="OK197" s="160"/>
      <c r="OL197" s="160"/>
      <c r="OM197" s="160"/>
      <c r="ON197" s="160"/>
      <c r="OO197" s="160"/>
      <c r="OP197" s="160"/>
      <c r="OQ197" s="160"/>
      <c r="OR197" s="160"/>
      <c r="OS197" s="160"/>
      <c r="OT197" s="160"/>
      <c r="OU197" s="160"/>
      <c r="OV197" s="160"/>
      <c r="OW197" s="160"/>
      <c r="OX197" s="160"/>
      <c r="OY197" s="160"/>
      <c r="OZ197" s="160"/>
      <c r="PA197" s="160"/>
      <c r="PB197" s="160"/>
      <c r="PC197" s="160"/>
      <c r="PD197" s="160"/>
      <c r="PE197" s="160"/>
      <c r="PF197" s="160"/>
      <c r="PG197" s="160"/>
      <c r="PH197" s="160"/>
      <c r="PI197" s="160"/>
      <c r="PJ197" s="160"/>
      <c r="PK197" s="160"/>
      <c r="PL197" s="160"/>
      <c r="PM197" s="160"/>
      <c r="PN197" s="160"/>
      <c r="PO197" s="160"/>
      <c r="PP197" s="160"/>
      <c r="PQ197" s="160"/>
      <c r="PR197" s="160"/>
      <c r="PS197" s="160"/>
      <c r="PT197" s="160"/>
      <c r="PU197" s="160"/>
      <c r="PV197" s="160"/>
      <c r="PW197" s="160"/>
      <c r="PX197" s="160"/>
      <c r="PY197" s="160"/>
      <c r="PZ197" s="160"/>
      <c r="QA197" s="160"/>
      <c r="QB197" s="160"/>
      <c r="QC197" s="160"/>
      <c r="QD197" s="160"/>
      <c r="QE197" s="160"/>
      <c r="QF197" s="160"/>
      <c r="QG197" s="160"/>
      <c r="QH197" s="160"/>
      <c r="QI197" s="160"/>
      <c r="QJ197" s="160"/>
      <c r="QK197" s="160"/>
      <c r="QL197" s="160"/>
      <c r="QM197" s="160"/>
      <c r="QN197" s="160"/>
      <c r="QO197" s="160"/>
      <c r="QP197" s="160"/>
      <c r="QQ197" s="160"/>
      <c r="QR197" s="160"/>
      <c r="QS197" s="160"/>
      <c r="QT197" s="160"/>
      <c r="QU197" s="160"/>
      <c r="QV197" s="160"/>
      <c r="QW197" s="160"/>
      <c r="QX197" s="160"/>
      <c r="QY197" s="160"/>
      <c r="QZ197" s="160"/>
      <c r="RA197" s="160"/>
      <c r="RB197" s="160"/>
      <c r="RC197" s="160"/>
      <c r="RD197" s="160"/>
      <c r="RE197" s="160"/>
      <c r="RF197" s="160"/>
      <c r="RG197" s="160"/>
      <c r="RH197" s="160"/>
      <c r="RI197" s="160"/>
      <c r="RJ197" s="160"/>
      <c r="RK197" s="160"/>
      <c r="RL197" s="160"/>
      <c r="RM197" s="160"/>
      <c r="RN197" s="160"/>
      <c r="RO197" s="160"/>
      <c r="RP197" s="160"/>
      <c r="RQ197" s="160"/>
      <c r="RR197" s="160"/>
      <c r="RS197" s="160"/>
      <c r="RT197" s="160"/>
      <c r="RU197" s="160"/>
      <c r="RV197" s="160"/>
      <c r="RW197" s="160"/>
      <c r="RX197" s="160"/>
      <c r="RY197" s="160"/>
      <c r="RZ197" s="160"/>
      <c r="SA197" s="160"/>
      <c r="SB197" s="160"/>
      <c r="SC197" s="160"/>
      <c r="SD197" s="160"/>
      <c r="SE197" s="160"/>
      <c r="SF197" s="160"/>
      <c r="SG197" s="160"/>
      <c r="SH197" s="160"/>
      <c r="SI197" s="160"/>
      <c r="SJ197" s="160"/>
      <c r="SK197" s="160"/>
      <c r="SL197" s="160"/>
      <c r="SM197" s="160"/>
      <c r="SN197" s="160"/>
      <c r="SO197" s="160"/>
      <c r="SP197" s="160"/>
      <c r="SQ197" s="160"/>
      <c r="SR197" s="160"/>
      <c r="SS197" s="160"/>
      <c r="ST197" s="160"/>
      <c r="SU197" s="160"/>
      <c r="SV197" s="160"/>
      <c r="SW197" s="160"/>
      <c r="SX197" s="160"/>
      <c r="SY197" s="160"/>
      <c r="SZ197" s="160"/>
      <c r="TA197" s="160"/>
      <c r="TB197" s="160"/>
      <c r="TC197" s="160"/>
      <c r="TD197" s="160"/>
      <c r="TE197" s="160"/>
      <c r="TF197" s="160"/>
    </row>
    <row r="198" spans="1:526">
      <c r="A198" s="160"/>
      <c r="B198" s="160"/>
      <c r="C198" s="160"/>
      <c r="D198" s="160"/>
      <c r="E198" s="160"/>
      <c r="F198" s="160"/>
      <c r="G198" s="160"/>
      <c r="H198" s="160"/>
      <c r="I198" s="160"/>
      <c r="J198" s="160"/>
      <c r="K198" s="160"/>
      <c r="L198" s="160"/>
      <c r="M198" s="160"/>
      <c r="N198" s="160"/>
      <c r="O198" s="160"/>
      <c r="P198" s="160"/>
      <c r="Q198" s="160"/>
      <c r="R198" s="160"/>
      <c r="S198" s="160"/>
      <c r="T198" s="160"/>
      <c r="U198" s="160"/>
      <c r="V198" s="160"/>
      <c r="W198" s="160"/>
      <c r="X198" s="160"/>
      <c r="Y198" s="160"/>
      <c r="Z198" s="160"/>
      <c r="AA198" s="160"/>
      <c r="AB198" s="160"/>
      <c r="AC198" s="160"/>
      <c r="AD198" s="160"/>
      <c r="AE198" s="160"/>
      <c r="AF198" s="160"/>
      <c r="AG198" s="160"/>
      <c r="AH198" s="160"/>
      <c r="AI198" s="160"/>
      <c r="AJ198" s="160"/>
      <c r="AK198" s="160"/>
      <c r="AL198" s="160"/>
      <c r="AM198" s="160"/>
      <c r="AN198" s="160"/>
      <c r="AO198" s="160"/>
      <c r="AP198" s="160"/>
      <c r="AQ198" s="160"/>
      <c r="AR198" s="160"/>
      <c r="AS198" s="160"/>
      <c r="AT198" s="160"/>
      <c r="AU198" s="160"/>
      <c r="AV198" s="160"/>
      <c r="AW198" s="160"/>
      <c r="AX198" s="160"/>
      <c r="AY198" s="160"/>
      <c r="AZ198" s="160"/>
      <c r="BA198" s="160"/>
      <c r="BB198" s="160"/>
      <c r="BC198" s="160"/>
      <c r="BD198" s="160"/>
      <c r="BE198" s="160"/>
      <c r="BF198" s="160"/>
      <c r="BG198" s="160"/>
      <c r="BH198" s="160"/>
      <c r="BI198" s="160"/>
      <c r="BJ198" s="160"/>
      <c r="BK198" s="160"/>
      <c r="BL198" s="160"/>
      <c r="BM198" s="160"/>
      <c r="BN198" s="160"/>
      <c r="BO198" s="160"/>
      <c r="BP198" s="160"/>
      <c r="BQ198" s="160"/>
      <c r="BR198" s="160"/>
      <c r="BS198" s="160"/>
      <c r="BT198" s="160"/>
      <c r="BU198" s="160"/>
      <c r="BV198" s="160"/>
      <c r="BW198" s="160"/>
      <c r="BX198" s="160"/>
      <c r="BY198" s="160"/>
      <c r="BZ198" s="160"/>
      <c r="CA198" s="160"/>
      <c r="CB198" s="160"/>
      <c r="CC198" s="160"/>
      <c r="CD198" s="160"/>
      <c r="CE198" s="160"/>
      <c r="CF198" s="160"/>
      <c r="CG198" s="160"/>
      <c r="CH198" s="160"/>
      <c r="CI198" s="160"/>
      <c r="CJ198" s="160"/>
      <c r="CK198" s="160"/>
      <c r="CL198" s="160"/>
      <c r="CM198" s="160"/>
      <c r="CN198" s="160"/>
      <c r="CO198" s="160"/>
      <c r="CP198" s="160"/>
      <c r="CQ198" s="160"/>
      <c r="CR198" s="160"/>
      <c r="CS198" s="160"/>
      <c r="CT198" s="160"/>
      <c r="CU198" s="160"/>
      <c r="CV198" s="160"/>
      <c r="CW198" s="160"/>
      <c r="CX198" s="160"/>
      <c r="CY198" s="160"/>
      <c r="CZ198" s="160"/>
      <c r="DA198" s="160"/>
      <c r="DB198" s="160"/>
      <c r="DC198" s="160"/>
      <c r="DD198" s="160"/>
      <c r="DE198" s="160"/>
      <c r="DF198" s="160"/>
      <c r="DG198" s="160"/>
      <c r="DH198" s="160"/>
      <c r="DI198" s="160"/>
      <c r="DJ198" s="160"/>
      <c r="DK198" s="160"/>
      <c r="DL198" s="160"/>
      <c r="DM198" s="160"/>
      <c r="DN198" s="160"/>
      <c r="DO198" s="160"/>
      <c r="DP198" s="160"/>
      <c r="DQ198" s="160"/>
      <c r="DR198" s="160"/>
      <c r="DS198" s="160"/>
      <c r="DT198" s="160"/>
      <c r="DU198" s="160"/>
      <c r="DV198" s="160"/>
      <c r="DW198" s="160"/>
      <c r="DX198" s="160"/>
      <c r="DY198" s="160"/>
      <c r="DZ198" s="160"/>
      <c r="EA198" s="160"/>
      <c r="EB198" s="160"/>
      <c r="EC198" s="160"/>
      <c r="ED198" s="160"/>
      <c r="EE198" s="160"/>
      <c r="EF198" s="160"/>
      <c r="EG198" s="160"/>
      <c r="EH198" s="160"/>
      <c r="EI198" s="160"/>
      <c r="EJ198" s="160"/>
      <c r="EK198" s="160"/>
      <c r="EL198" s="160"/>
      <c r="EM198" s="160"/>
      <c r="EN198" s="160"/>
      <c r="EO198" s="160"/>
      <c r="EP198" s="160"/>
      <c r="EQ198" s="160"/>
      <c r="ER198" s="160"/>
      <c r="ES198" s="160"/>
      <c r="ET198" s="160"/>
      <c r="EU198" s="160"/>
      <c r="EV198" s="160"/>
      <c r="EW198" s="160"/>
      <c r="EX198" s="160"/>
      <c r="EY198" s="160"/>
      <c r="EZ198" s="160"/>
      <c r="FA198" s="160"/>
      <c r="FB198" s="160"/>
      <c r="FC198" s="160"/>
      <c r="FD198" s="160"/>
      <c r="FE198" s="160"/>
      <c r="FF198" s="160"/>
      <c r="FG198" s="160"/>
      <c r="FH198" s="160"/>
      <c r="FI198" s="160"/>
      <c r="FJ198" s="160"/>
      <c r="FK198" s="160"/>
      <c r="FL198" s="160"/>
      <c r="FM198" s="160"/>
      <c r="FN198" s="160"/>
      <c r="FO198" s="160"/>
      <c r="FP198" s="160"/>
      <c r="FQ198" s="160"/>
      <c r="FR198" s="160"/>
      <c r="FS198" s="160"/>
      <c r="FT198" s="160"/>
      <c r="FU198" s="160"/>
      <c r="FV198" s="160"/>
      <c r="FW198" s="160"/>
      <c r="FX198" s="160"/>
      <c r="FY198" s="160"/>
      <c r="FZ198" s="160"/>
      <c r="GA198" s="160"/>
      <c r="GB198" s="160"/>
      <c r="GC198" s="160"/>
      <c r="GD198" s="160"/>
      <c r="GE198" s="160"/>
      <c r="GF198" s="160"/>
      <c r="GG198" s="160"/>
      <c r="GH198" s="160"/>
      <c r="GI198" s="160"/>
      <c r="GJ198" s="160"/>
      <c r="GK198" s="160"/>
      <c r="GL198" s="160"/>
      <c r="GM198" s="160"/>
      <c r="GN198" s="160"/>
      <c r="GO198" s="160"/>
      <c r="GP198" s="160"/>
      <c r="GQ198" s="160"/>
      <c r="GR198" s="160"/>
      <c r="GS198" s="160"/>
      <c r="GT198" s="160"/>
      <c r="GU198" s="160"/>
      <c r="GV198" s="160"/>
      <c r="GW198" s="160"/>
      <c r="GX198" s="160"/>
      <c r="GY198" s="160"/>
      <c r="GZ198" s="160"/>
      <c r="HA198" s="160"/>
      <c r="HB198" s="160"/>
      <c r="HC198" s="160"/>
      <c r="HD198" s="160"/>
      <c r="HE198" s="160"/>
      <c r="HF198" s="160"/>
      <c r="HG198" s="160"/>
      <c r="HH198" s="160"/>
      <c r="HI198" s="160"/>
      <c r="HJ198" s="160"/>
      <c r="HK198" s="160"/>
      <c r="HL198" s="160"/>
      <c r="HM198" s="160"/>
      <c r="HN198" s="160"/>
      <c r="HO198" s="160"/>
      <c r="HP198" s="160"/>
      <c r="HQ198" s="160"/>
      <c r="HR198" s="160"/>
      <c r="HS198" s="160"/>
      <c r="HT198" s="160"/>
      <c r="HU198" s="160"/>
      <c r="HV198" s="160"/>
      <c r="HW198" s="160"/>
      <c r="HX198" s="160"/>
      <c r="HY198" s="160"/>
      <c r="HZ198" s="160"/>
      <c r="IA198" s="160"/>
      <c r="IB198" s="160"/>
      <c r="IC198" s="160"/>
      <c r="ID198" s="160"/>
      <c r="IE198" s="160"/>
      <c r="IF198" s="160"/>
      <c r="IG198" s="160"/>
      <c r="IH198" s="160"/>
      <c r="II198" s="160"/>
      <c r="IJ198" s="160"/>
      <c r="IK198" s="160"/>
      <c r="IL198" s="160"/>
      <c r="IM198" s="160"/>
      <c r="IN198" s="160"/>
      <c r="IO198" s="160"/>
      <c r="IP198" s="160"/>
      <c r="IQ198" s="160"/>
      <c r="IR198" s="160"/>
      <c r="IS198" s="160"/>
      <c r="IT198" s="160"/>
      <c r="IU198" s="160"/>
      <c r="IV198" s="160"/>
      <c r="IW198" s="160"/>
      <c r="IX198" s="160"/>
      <c r="IY198" s="160"/>
      <c r="IZ198" s="160"/>
      <c r="JA198" s="160"/>
      <c r="JB198" s="160"/>
      <c r="JC198" s="160"/>
      <c r="JD198" s="160"/>
      <c r="JE198" s="160"/>
      <c r="JF198" s="160"/>
      <c r="JG198" s="160"/>
      <c r="JH198" s="160"/>
      <c r="JI198" s="160"/>
      <c r="JJ198" s="160"/>
      <c r="JK198" s="160"/>
      <c r="JL198" s="160"/>
      <c r="JM198" s="160"/>
      <c r="JN198" s="160"/>
      <c r="JO198" s="160"/>
      <c r="JP198" s="160"/>
      <c r="JQ198" s="160"/>
      <c r="JR198" s="160"/>
      <c r="JS198" s="160"/>
      <c r="JT198" s="160"/>
      <c r="JU198" s="160"/>
      <c r="JV198" s="160"/>
      <c r="JW198" s="160"/>
      <c r="JX198" s="160"/>
      <c r="JY198" s="160"/>
      <c r="JZ198" s="160"/>
      <c r="KA198" s="160"/>
      <c r="KB198" s="160"/>
      <c r="KC198" s="160"/>
      <c r="KD198" s="160"/>
      <c r="KE198" s="160"/>
      <c r="KF198" s="160"/>
      <c r="KG198" s="160"/>
      <c r="KH198" s="160"/>
      <c r="KI198" s="160"/>
      <c r="KJ198" s="160"/>
      <c r="KK198" s="160"/>
      <c r="KL198" s="160"/>
      <c r="KM198" s="160"/>
      <c r="KN198" s="160"/>
      <c r="KO198" s="160"/>
      <c r="KP198" s="160"/>
      <c r="KQ198" s="160"/>
      <c r="KR198" s="160"/>
      <c r="KS198" s="160"/>
      <c r="KT198" s="160"/>
      <c r="KU198" s="160"/>
      <c r="KV198" s="160"/>
      <c r="KW198" s="160"/>
      <c r="KX198" s="160"/>
      <c r="KY198" s="160"/>
      <c r="KZ198" s="160"/>
      <c r="LA198" s="160"/>
      <c r="LB198" s="160"/>
      <c r="LC198" s="160"/>
      <c r="LD198" s="160"/>
      <c r="LE198" s="160"/>
      <c r="LF198" s="160"/>
      <c r="LG198" s="160"/>
      <c r="LH198" s="160"/>
      <c r="LI198" s="160"/>
      <c r="LJ198" s="160"/>
      <c r="LK198" s="160"/>
      <c r="LL198" s="160"/>
      <c r="LM198" s="160"/>
      <c r="LN198" s="160"/>
      <c r="LO198" s="160"/>
      <c r="LP198" s="160"/>
      <c r="LQ198" s="160"/>
      <c r="LR198" s="160"/>
      <c r="LS198" s="160"/>
      <c r="LT198" s="160"/>
      <c r="LU198" s="160"/>
      <c r="LV198" s="160"/>
      <c r="LW198" s="160"/>
      <c r="LX198" s="160"/>
      <c r="LY198" s="160"/>
      <c r="LZ198" s="160"/>
      <c r="MA198" s="160"/>
      <c r="MB198" s="160"/>
      <c r="MC198" s="160"/>
      <c r="MD198" s="160"/>
      <c r="ME198" s="160"/>
      <c r="MF198" s="160"/>
      <c r="MG198" s="160"/>
      <c r="MH198" s="160"/>
      <c r="MI198" s="160"/>
      <c r="MJ198" s="160"/>
      <c r="MK198" s="160"/>
      <c r="ML198" s="160"/>
      <c r="MM198" s="160"/>
      <c r="MN198" s="160"/>
      <c r="MO198" s="160"/>
      <c r="MP198" s="160"/>
      <c r="MQ198" s="160"/>
      <c r="MR198" s="160"/>
      <c r="MS198" s="160"/>
      <c r="MT198" s="160"/>
      <c r="MU198" s="160"/>
      <c r="MV198" s="160"/>
      <c r="MW198" s="160"/>
      <c r="MX198" s="160"/>
      <c r="MY198" s="160"/>
      <c r="MZ198" s="160"/>
      <c r="NA198" s="160"/>
      <c r="NB198" s="160"/>
      <c r="NC198" s="160"/>
      <c r="ND198" s="160"/>
      <c r="NE198" s="160"/>
      <c r="NF198" s="160"/>
      <c r="NG198" s="160"/>
      <c r="NH198" s="160"/>
      <c r="NI198" s="160"/>
      <c r="NJ198" s="160"/>
      <c r="NK198" s="160"/>
      <c r="NL198" s="160"/>
      <c r="NM198" s="160"/>
      <c r="NN198" s="160"/>
      <c r="NO198" s="160"/>
      <c r="NP198" s="160"/>
      <c r="NQ198" s="160"/>
      <c r="NR198" s="160"/>
      <c r="NS198" s="160"/>
      <c r="NT198" s="160"/>
      <c r="NU198" s="160"/>
      <c r="NV198" s="160"/>
      <c r="NW198" s="160"/>
      <c r="NX198" s="160"/>
      <c r="NY198" s="160"/>
      <c r="NZ198" s="160"/>
      <c r="OA198" s="160"/>
      <c r="OB198" s="160"/>
      <c r="OC198" s="160"/>
      <c r="OD198" s="160"/>
      <c r="OE198" s="160"/>
      <c r="OF198" s="160"/>
      <c r="OG198" s="160"/>
      <c r="OH198" s="160"/>
      <c r="OI198" s="160"/>
      <c r="OJ198" s="160"/>
      <c r="OK198" s="160"/>
      <c r="OL198" s="160"/>
      <c r="OM198" s="160"/>
      <c r="ON198" s="160"/>
      <c r="OO198" s="160"/>
      <c r="OP198" s="160"/>
      <c r="OQ198" s="160"/>
      <c r="OR198" s="160"/>
      <c r="OS198" s="160"/>
      <c r="OT198" s="160"/>
      <c r="OU198" s="160"/>
      <c r="OV198" s="160"/>
      <c r="OW198" s="160"/>
      <c r="OX198" s="160"/>
      <c r="OY198" s="160"/>
      <c r="OZ198" s="160"/>
      <c r="PA198" s="160"/>
      <c r="PB198" s="160"/>
      <c r="PC198" s="160"/>
      <c r="PD198" s="160"/>
      <c r="PE198" s="160"/>
      <c r="PF198" s="160"/>
      <c r="PG198" s="160"/>
      <c r="PH198" s="160"/>
      <c r="PI198" s="160"/>
      <c r="PJ198" s="160"/>
      <c r="PK198" s="160"/>
      <c r="PL198" s="160"/>
      <c r="PM198" s="160"/>
      <c r="PN198" s="160"/>
      <c r="PO198" s="160"/>
      <c r="PP198" s="160"/>
      <c r="PQ198" s="160"/>
      <c r="PR198" s="160"/>
      <c r="PS198" s="160"/>
      <c r="PT198" s="160"/>
      <c r="PU198" s="160"/>
      <c r="PV198" s="160"/>
      <c r="PW198" s="160"/>
      <c r="PX198" s="160"/>
      <c r="PY198" s="160"/>
      <c r="PZ198" s="160"/>
      <c r="QA198" s="160"/>
      <c r="QB198" s="160"/>
      <c r="QC198" s="160"/>
      <c r="QD198" s="160"/>
      <c r="QE198" s="160"/>
      <c r="QF198" s="160"/>
      <c r="QG198" s="160"/>
      <c r="QH198" s="160"/>
      <c r="QI198" s="160"/>
      <c r="QJ198" s="160"/>
      <c r="QK198" s="160"/>
      <c r="QL198" s="160"/>
      <c r="QM198" s="160"/>
      <c r="QN198" s="160"/>
      <c r="QO198" s="160"/>
      <c r="QP198" s="160"/>
      <c r="QQ198" s="160"/>
      <c r="QR198" s="160"/>
      <c r="QS198" s="160"/>
      <c r="QT198" s="160"/>
      <c r="QU198" s="160"/>
      <c r="QV198" s="160"/>
      <c r="QW198" s="160"/>
      <c r="QX198" s="160"/>
      <c r="QY198" s="160"/>
      <c r="QZ198" s="160"/>
      <c r="RA198" s="160"/>
      <c r="RB198" s="160"/>
      <c r="RC198" s="160"/>
      <c r="RD198" s="160"/>
      <c r="RE198" s="160"/>
      <c r="RF198" s="160"/>
      <c r="RG198" s="160"/>
      <c r="RH198" s="160"/>
      <c r="RI198" s="160"/>
      <c r="RJ198" s="160"/>
      <c r="RK198" s="160"/>
      <c r="RL198" s="160"/>
      <c r="RM198" s="160"/>
      <c r="RN198" s="160"/>
      <c r="RO198" s="160"/>
      <c r="RP198" s="160"/>
      <c r="RQ198" s="160"/>
      <c r="RR198" s="160"/>
      <c r="RS198" s="160"/>
      <c r="RT198" s="160"/>
      <c r="RU198" s="160"/>
      <c r="RV198" s="160"/>
      <c r="RW198" s="160"/>
      <c r="RX198" s="160"/>
      <c r="RY198" s="160"/>
      <c r="RZ198" s="160"/>
      <c r="SA198" s="160"/>
      <c r="SB198" s="160"/>
      <c r="SC198" s="160"/>
      <c r="SD198" s="160"/>
      <c r="SE198" s="160"/>
      <c r="SF198" s="160"/>
      <c r="SG198" s="160"/>
      <c r="SH198" s="160"/>
      <c r="SI198" s="160"/>
      <c r="SJ198" s="160"/>
      <c r="SK198" s="160"/>
      <c r="SL198" s="160"/>
      <c r="SM198" s="160"/>
      <c r="SN198" s="160"/>
      <c r="SO198" s="160"/>
      <c r="SP198" s="160"/>
      <c r="SQ198" s="160"/>
      <c r="SR198" s="160"/>
      <c r="SS198" s="160"/>
      <c r="ST198" s="160"/>
      <c r="SU198" s="160"/>
      <c r="SV198" s="160"/>
      <c r="SW198" s="160"/>
      <c r="SX198" s="160"/>
      <c r="SY198" s="160"/>
      <c r="SZ198" s="160"/>
      <c r="TA198" s="160"/>
      <c r="TB198" s="160"/>
      <c r="TC198" s="160"/>
      <c r="TD198" s="160"/>
      <c r="TE198" s="160"/>
      <c r="TF198" s="160"/>
    </row>
    <row r="199" spans="1:526">
      <c r="A199" s="160"/>
      <c r="B199" s="160"/>
      <c r="C199" s="160"/>
      <c r="D199" s="160"/>
      <c r="E199" s="160"/>
      <c r="F199" s="160"/>
      <c r="G199" s="160"/>
      <c r="H199" s="160"/>
      <c r="I199" s="160"/>
      <c r="J199" s="160"/>
      <c r="K199" s="160"/>
      <c r="L199" s="160"/>
      <c r="M199" s="160"/>
      <c r="N199" s="160"/>
      <c r="O199" s="160"/>
      <c r="P199" s="160"/>
      <c r="Q199" s="160"/>
      <c r="R199" s="160"/>
      <c r="S199" s="160"/>
      <c r="T199" s="160"/>
      <c r="U199" s="160"/>
      <c r="V199" s="160"/>
      <c r="W199" s="160"/>
      <c r="X199" s="160"/>
      <c r="Y199" s="160"/>
      <c r="Z199" s="160"/>
      <c r="AA199" s="160"/>
      <c r="AB199" s="160"/>
      <c r="AC199" s="160"/>
      <c r="AD199" s="160"/>
      <c r="AE199" s="160"/>
      <c r="AF199" s="160"/>
      <c r="AG199" s="160"/>
      <c r="AH199" s="160"/>
      <c r="AI199" s="160"/>
      <c r="AJ199" s="160"/>
      <c r="AK199" s="160"/>
      <c r="AL199" s="160"/>
      <c r="AM199" s="160"/>
      <c r="AN199" s="160"/>
      <c r="AO199" s="160"/>
      <c r="AP199" s="160"/>
      <c r="AQ199" s="160"/>
      <c r="AR199" s="160"/>
      <c r="AS199" s="160"/>
      <c r="AT199" s="160"/>
      <c r="AU199" s="160"/>
      <c r="AV199" s="160"/>
      <c r="AW199" s="160"/>
      <c r="AX199" s="160"/>
      <c r="AY199" s="160"/>
      <c r="AZ199" s="160"/>
      <c r="BA199" s="160"/>
      <c r="BB199" s="160"/>
      <c r="BC199" s="160"/>
      <c r="BD199" s="160"/>
      <c r="BE199" s="160"/>
      <c r="BF199" s="160"/>
      <c r="BG199" s="160"/>
      <c r="BH199" s="160"/>
      <c r="BI199" s="160"/>
      <c r="BJ199" s="160"/>
      <c r="BK199" s="160"/>
      <c r="BL199" s="160"/>
      <c r="BM199" s="160"/>
      <c r="BN199" s="160"/>
      <c r="BO199" s="160"/>
      <c r="BP199" s="160"/>
      <c r="BQ199" s="160"/>
      <c r="BR199" s="160"/>
      <c r="BS199" s="160"/>
      <c r="BT199" s="160"/>
      <c r="BU199" s="160"/>
      <c r="BV199" s="160"/>
      <c r="BW199" s="160"/>
      <c r="BX199" s="160"/>
      <c r="BY199" s="160"/>
      <c r="BZ199" s="160"/>
      <c r="CA199" s="160"/>
      <c r="CB199" s="160"/>
      <c r="CC199" s="160"/>
      <c r="CD199" s="160"/>
      <c r="CE199" s="160"/>
      <c r="CF199" s="160"/>
      <c r="CG199" s="160"/>
      <c r="CH199" s="160"/>
      <c r="CI199" s="160"/>
      <c r="CJ199" s="160"/>
      <c r="CK199" s="160"/>
      <c r="CL199" s="160"/>
      <c r="CM199" s="160"/>
      <c r="CN199" s="160"/>
      <c r="CO199" s="160"/>
      <c r="CP199" s="160"/>
      <c r="CQ199" s="160"/>
      <c r="CR199" s="160"/>
      <c r="CS199" s="160"/>
      <c r="CT199" s="160"/>
      <c r="CU199" s="160"/>
      <c r="CV199" s="160"/>
      <c r="CW199" s="160"/>
      <c r="CX199" s="160"/>
      <c r="CY199" s="160"/>
      <c r="CZ199" s="160"/>
      <c r="DA199" s="160"/>
      <c r="DB199" s="160"/>
      <c r="DC199" s="160"/>
      <c r="DD199" s="160"/>
      <c r="DE199" s="160"/>
      <c r="DF199" s="160"/>
      <c r="DG199" s="160"/>
      <c r="DH199" s="160"/>
      <c r="DI199" s="160"/>
      <c r="DJ199" s="160"/>
      <c r="DK199" s="160"/>
      <c r="DL199" s="160"/>
      <c r="DM199" s="160"/>
      <c r="DN199" s="160"/>
      <c r="DO199" s="160"/>
      <c r="DP199" s="160"/>
      <c r="DQ199" s="160"/>
      <c r="DR199" s="160"/>
      <c r="DS199" s="160"/>
      <c r="DT199" s="160"/>
      <c r="DU199" s="160"/>
      <c r="DV199" s="160"/>
      <c r="DW199" s="160"/>
      <c r="DX199" s="160"/>
      <c r="DY199" s="160"/>
      <c r="DZ199" s="160"/>
      <c r="EA199" s="160"/>
      <c r="EB199" s="160"/>
      <c r="EC199" s="160"/>
      <c r="ED199" s="160"/>
      <c r="EE199" s="160"/>
      <c r="EF199" s="160"/>
      <c r="EG199" s="160"/>
      <c r="EH199" s="160"/>
      <c r="EI199" s="160"/>
      <c r="EJ199" s="160"/>
      <c r="EK199" s="160"/>
      <c r="EL199" s="160"/>
      <c r="EM199" s="160"/>
      <c r="EN199" s="160"/>
      <c r="EO199" s="160"/>
      <c r="EP199" s="160"/>
      <c r="EQ199" s="160"/>
      <c r="ER199" s="160"/>
      <c r="ES199" s="160"/>
      <c r="ET199" s="160"/>
      <c r="EU199" s="160"/>
      <c r="EV199" s="160"/>
      <c r="EW199" s="160"/>
      <c r="EX199" s="160"/>
      <c r="EY199" s="160"/>
      <c r="EZ199" s="160"/>
      <c r="FA199" s="160"/>
      <c r="FB199" s="160"/>
      <c r="FC199" s="160"/>
      <c r="FD199" s="160"/>
      <c r="FE199" s="160"/>
      <c r="FF199" s="160"/>
      <c r="FG199" s="160"/>
      <c r="FH199" s="160"/>
      <c r="FI199" s="160"/>
      <c r="FJ199" s="160"/>
      <c r="FK199" s="160"/>
      <c r="FL199" s="160"/>
      <c r="FM199" s="160"/>
      <c r="FN199" s="160"/>
      <c r="FO199" s="160"/>
      <c r="FP199" s="160"/>
      <c r="FQ199" s="160"/>
      <c r="FR199" s="160"/>
      <c r="FS199" s="160"/>
      <c r="FT199" s="160"/>
      <c r="FU199" s="160"/>
      <c r="FV199" s="160"/>
      <c r="FW199" s="160"/>
      <c r="FX199" s="160"/>
      <c r="FY199" s="160"/>
      <c r="FZ199" s="160"/>
      <c r="GA199" s="160"/>
      <c r="GB199" s="160"/>
      <c r="GC199" s="160"/>
      <c r="GD199" s="160"/>
      <c r="GE199" s="160"/>
      <c r="GF199" s="160"/>
      <c r="GG199" s="160"/>
      <c r="GH199" s="160"/>
      <c r="GI199" s="160"/>
      <c r="GJ199" s="160"/>
      <c r="GK199" s="160"/>
      <c r="GL199" s="160"/>
      <c r="GM199" s="160"/>
      <c r="GN199" s="160"/>
      <c r="GO199" s="160"/>
      <c r="GP199" s="160"/>
      <c r="GQ199" s="160"/>
      <c r="GR199" s="160"/>
      <c r="GS199" s="160"/>
      <c r="GT199" s="160"/>
      <c r="GU199" s="160"/>
      <c r="GV199" s="160"/>
      <c r="GW199" s="160"/>
      <c r="GX199" s="160"/>
      <c r="GY199" s="160"/>
      <c r="GZ199" s="160"/>
      <c r="HA199" s="160"/>
      <c r="HB199" s="160"/>
      <c r="HC199" s="160"/>
      <c r="HD199" s="160"/>
      <c r="HE199" s="160"/>
      <c r="HF199" s="160"/>
      <c r="HG199" s="160"/>
      <c r="HH199" s="160"/>
      <c r="HI199" s="160"/>
      <c r="HJ199" s="160"/>
      <c r="HK199" s="160"/>
      <c r="HL199" s="160"/>
      <c r="HM199" s="160"/>
      <c r="HN199" s="160"/>
      <c r="HO199" s="160"/>
      <c r="HP199" s="160"/>
      <c r="HQ199" s="160"/>
      <c r="HR199" s="160"/>
      <c r="HS199" s="160"/>
      <c r="HT199" s="160"/>
      <c r="HU199" s="160"/>
      <c r="HV199" s="160"/>
      <c r="HW199" s="160"/>
      <c r="HX199" s="160"/>
      <c r="HY199" s="160"/>
      <c r="HZ199" s="160"/>
      <c r="IA199" s="160"/>
      <c r="IB199" s="160"/>
      <c r="IC199" s="160"/>
      <c r="ID199" s="160"/>
      <c r="IE199" s="160"/>
      <c r="IF199" s="160"/>
      <c r="IG199" s="160"/>
      <c r="IH199" s="160"/>
      <c r="II199" s="160"/>
      <c r="IJ199" s="160"/>
      <c r="IK199" s="160"/>
      <c r="IL199" s="160"/>
      <c r="IM199" s="160"/>
      <c r="IN199" s="160"/>
      <c r="IO199" s="160"/>
      <c r="IP199" s="160"/>
      <c r="IQ199" s="160"/>
      <c r="IR199" s="160"/>
      <c r="IS199" s="160"/>
      <c r="IT199" s="160"/>
      <c r="IU199" s="160"/>
      <c r="IV199" s="160"/>
      <c r="IW199" s="160"/>
      <c r="IX199" s="160"/>
      <c r="IY199" s="160"/>
      <c r="IZ199" s="160"/>
      <c r="JA199" s="160"/>
      <c r="JB199" s="160"/>
      <c r="JC199" s="160"/>
      <c r="JD199" s="160"/>
      <c r="JE199" s="160"/>
      <c r="JF199" s="160"/>
      <c r="JG199" s="160"/>
      <c r="JH199" s="160"/>
      <c r="JI199" s="160"/>
      <c r="JJ199" s="160"/>
      <c r="JK199" s="160"/>
      <c r="JL199" s="160"/>
      <c r="JM199" s="160"/>
      <c r="JN199" s="160"/>
      <c r="JO199" s="160"/>
      <c r="JP199" s="160"/>
      <c r="JQ199" s="160"/>
      <c r="JR199" s="160"/>
      <c r="JS199" s="160"/>
      <c r="JT199" s="160"/>
      <c r="JU199" s="160"/>
      <c r="JV199" s="160"/>
      <c r="JW199" s="160"/>
      <c r="JX199" s="160"/>
      <c r="JY199" s="160"/>
      <c r="JZ199" s="160"/>
      <c r="KA199" s="160"/>
      <c r="KB199" s="160"/>
      <c r="KC199" s="160"/>
      <c r="KD199" s="160"/>
      <c r="KE199" s="160"/>
      <c r="KF199" s="160"/>
      <c r="KG199" s="160"/>
      <c r="KH199" s="160"/>
      <c r="KI199" s="160"/>
      <c r="KJ199" s="160"/>
      <c r="KK199" s="160"/>
      <c r="KL199" s="160"/>
      <c r="KM199" s="160"/>
      <c r="KN199" s="160"/>
      <c r="KO199" s="160"/>
      <c r="KP199" s="160"/>
      <c r="KQ199" s="160"/>
      <c r="KR199" s="160"/>
      <c r="KS199" s="160"/>
      <c r="KT199" s="160"/>
      <c r="KU199" s="160"/>
      <c r="KV199" s="160"/>
      <c r="KW199" s="160"/>
      <c r="KX199" s="160"/>
      <c r="KY199" s="160"/>
      <c r="KZ199" s="160"/>
      <c r="LA199" s="160"/>
      <c r="LB199" s="160"/>
      <c r="LC199" s="160"/>
      <c r="LD199" s="160"/>
      <c r="LE199" s="160"/>
      <c r="LF199" s="160"/>
      <c r="LG199" s="160"/>
      <c r="LH199" s="160"/>
      <c r="LI199" s="160"/>
      <c r="LJ199" s="160"/>
      <c r="LK199" s="160"/>
      <c r="LL199" s="160"/>
      <c r="LM199" s="160"/>
      <c r="LN199" s="160"/>
      <c r="LO199" s="160"/>
      <c r="LP199" s="160"/>
      <c r="LQ199" s="160"/>
      <c r="LR199" s="160"/>
      <c r="LS199" s="160"/>
      <c r="LT199" s="160"/>
      <c r="LU199" s="160"/>
      <c r="LV199" s="160"/>
      <c r="LW199" s="160"/>
      <c r="LX199" s="160"/>
      <c r="LY199" s="160"/>
      <c r="LZ199" s="160"/>
      <c r="MA199" s="160"/>
      <c r="MB199" s="160"/>
      <c r="MC199" s="160"/>
      <c r="MD199" s="160"/>
      <c r="ME199" s="160"/>
      <c r="MF199" s="160"/>
      <c r="MG199" s="160"/>
      <c r="MH199" s="160"/>
      <c r="MI199" s="160"/>
      <c r="MJ199" s="160"/>
      <c r="MK199" s="160"/>
      <c r="ML199" s="160"/>
      <c r="MM199" s="160"/>
      <c r="MN199" s="160"/>
      <c r="MO199" s="160"/>
      <c r="MP199" s="160"/>
      <c r="MQ199" s="160"/>
      <c r="MR199" s="160"/>
      <c r="MS199" s="160"/>
      <c r="MT199" s="160"/>
      <c r="MU199" s="160"/>
      <c r="MV199" s="160"/>
      <c r="MW199" s="160"/>
      <c r="MX199" s="160"/>
      <c r="MY199" s="160"/>
      <c r="MZ199" s="160"/>
      <c r="NA199" s="160"/>
      <c r="NB199" s="160"/>
      <c r="NC199" s="160"/>
      <c r="ND199" s="160"/>
      <c r="NE199" s="160"/>
      <c r="NF199" s="160"/>
      <c r="NG199" s="160"/>
      <c r="NH199" s="160"/>
      <c r="NI199" s="160"/>
      <c r="NJ199" s="160"/>
      <c r="NK199" s="160"/>
      <c r="NL199" s="160"/>
      <c r="NM199" s="160"/>
      <c r="NN199" s="160"/>
      <c r="NO199" s="160"/>
      <c r="NP199" s="160"/>
      <c r="NQ199" s="160"/>
      <c r="NR199" s="160"/>
      <c r="NS199" s="160"/>
      <c r="NT199" s="160"/>
      <c r="NU199" s="160"/>
      <c r="NV199" s="160"/>
      <c r="NW199" s="160"/>
      <c r="NX199" s="160"/>
      <c r="NY199" s="160"/>
      <c r="NZ199" s="160"/>
      <c r="OA199" s="160"/>
      <c r="OB199" s="160"/>
      <c r="OC199" s="160"/>
      <c r="OD199" s="160"/>
      <c r="OE199" s="160"/>
      <c r="OF199" s="160"/>
      <c r="OG199" s="160"/>
      <c r="OH199" s="160"/>
      <c r="OI199" s="160"/>
      <c r="OJ199" s="160"/>
      <c r="OK199" s="160"/>
      <c r="OL199" s="160"/>
      <c r="OM199" s="160"/>
      <c r="ON199" s="160"/>
      <c r="OO199" s="160"/>
      <c r="OP199" s="160"/>
      <c r="OQ199" s="160"/>
      <c r="OR199" s="160"/>
      <c r="OS199" s="160"/>
      <c r="OT199" s="160"/>
      <c r="OU199" s="160"/>
      <c r="OV199" s="160"/>
      <c r="OW199" s="160"/>
      <c r="OX199" s="160"/>
      <c r="OY199" s="160"/>
      <c r="OZ199" s="160"/>
      <c r="PA199" s="160"/>
      <c r="PB199" s="160"/>
      <c r="PC199" s="160"/>
      <c r="PD199" s="160"/>
      <c r="PE199" s="160"/>
      <c r="PF199" s="160"/>
      <c r="PG199" s="160"/>
      <c r="PH199" s="160"/>
      <c r="PI199" s="160"/>
      <c r="PJ199" s="160"/>
      <c r="PK199" s="160"/>
      <c r="PL199" s="160"/>
      <c r="PM199" s="160"/>
      <c r="PN199" s="160"/>
      <c r="PO199" s="160"/>
      <c r="PP199" s="160"/>
      <c r="PQ199" s="160"/>
      <c r="PR199" s="160"/>
      <c r="PS199" s="160"/>
      <c r="PT199" s="160"/>
      <c r="PU199" s="160"/>
      <c r="PV199" s="160"/>
      <c r="PW199" s="160"/>
      <c r="PX199" s="160"/>
      <c r="PY199" s="160"/>
      <c r="PZ199" s="160"/>
      <c r="QA199" s="160"/>
      <c r="QB199" s="160"/>
      <c r="QC199" s="160"/>
      <c r="QD199" s="160"/>
      <c r="QE199" s="160"/>
      <c r="QF199" s="160"/>
      <c r="QG199" s="160"/>
      <c r="QH199" s="160"/>
      <c r="QI199" s="160"/>
      <c r="QJ199" s="160"/>
      <c r="QK199" s="160"/>
      <c r="QL199" s="160"/>
      <c r="QM199" s="160"/>
      <c r="QN199" s="160"/>
      <c r="QO199" s="160"/>
      <c r="QP199" s="160"/>
      <c r="QQ199" s="160"/>
      <c r="QR199" s="160"/>
      <c r="QS199" s="160"/>
      <c r="QT199" s="160"/>
      <c r="QU199" s="160"/>
      <c r="QV199" s="160"/>
      <c r="QW199" s="160"/>
      <c r="QX199" s="160"/>
      <c r="QY199" s="160"/>
      <c r="QZ199" s="160"/>
      <c r="RA199" s="160"/>
      <c r="RB199" s="160"/>
      <c r="RC199" s="160"/>
      <c r="RD199" s="160"/>
      <c r="RE199" s="160"/>
      <c r="RF199" s="160"/>
      <c r="RG199" s="160"/>
      <c r="RH199" s="160"/>
      <c r="RI199" s="160"/>
      <c r="RJ199" s="160"/>
      <c r="RK199" s="160"/>
      <c r="RL199" s="160"/>
      <c r="RM199" s="160"/>
      <c r="RN199" s="160"/>
      <c r="RO199" s="160"/>
      <c r="RP199" s="160"/>
      <c r="RQ199" s="160"/>
      <c r="RR199" s="160"/>
      <c r="RS199" s="160"/>
      <c r="RT199" s="160"/>
      <c r="RU199" s="160"/>
      <c r="RV199" s="160"/>
      <c r="RW199" s="160"/>
      <c r="RX199" s="160"/>
      <c r="RY199" s="160"/>
      <c r="RZ199" s="160"/>
      <c r="SA199" s="160"/>
      <c r="SB199" s="160"/>
      <c r="SC199" s="160"/>
      <c r="SD199" s="160"/>
      <c r="SE199" s="160"/>
      <c r="SF199" s="160"/>
      <c r="SG199" s="160"/>
      <c r="SH199" s="160"/>
      <c r="SI199" s="160"/>
      <c r="SJ199" s="160"/>
      <c r="SK199" s="160"/>
      <c r="SL199" s="160"/>
      <c r="SM199" s="160"/>
      <c r="SN199" s="160"/>
      <c r="SO199" s="160"/>
      <c r="SP199" s="160"/>
      <c r="SQ199" s="160"/>
      <c r="SR199" s="160"/>
      <c r="SS199" s="160"/>
      <c r="ST199" s="160"/>
      <c r="SU199" s="160"/>
      <c r="SV199" s="160"/>
      <c r="SW199" s="160"/>
      <c r="SX199" s="160"/>
      <c r="SY199" s="160"/>
      <c r="SZ199" s="160"/>
      <c r="TA199" s="160"/>
      <c r="TB199" s="160"/>
      <c r="TC199" s="160"/>
      <c r="TD199" s="160"/>
      <c r="TE199" s="160"/>
      <c r="TF199" s="160"/>
    </row>
    <row r="200" spans="1:526">
      <c r="A200" s="160"/>
      <c r="B200" s="160"/>
      <c r="C200" s="160"/>
      <c r="D200" s="160"/>
      <c r="E200" s="160"/>
      <c r="F200" s="160"/>
      <c r="G200" s="160"/>
      <c r="H200" s="160"/>
      <c r="I200" s="160"/>
      <c r="J200" s="160"/>
      <c r="K200" s="160"/>
      <c r="L200" s="160"/>
      <c r="M200" s="160"/>
      <c r="N200" s="160"/>
      <c r="O200" s="160"/>
      <c r="P200" s="160"/>
      <c r="Q200" s="160"/>
      <c r="R200" s="160"/>
      <c r="S200" s="160"/>
      <c r="T200" s="160"/>
      <c r="U200" s="160"/>
      <c r="V200" s="160"/>
      <c r="W200" s="160"/>
      <c r="X200" s="160"/>
      <c r="Y200" s="160"/>
      <c r="Z200" s="160"/>
      <c r="AA200" s="160"/>
      <c r="AB200" s="160"/>
      <c r="AC200" s="160"/>
      <c r="AD200" s="160"/>
      <c r="AE200" s="160"/>
      <c r="AF200" s="160"/>
      <c r="AG200" s="160"/>
      <c r="AH200" s="160"/>
      <c r="AI200" s="160"/>
      <c r="AJ200" s="160"/>
      <c r="AK200" s="160"/>
      <c r="AL200" s="160"/>
      <c r="AM200" s="160"/>
      <c r="AN200" s="160"/>
      <c r="AO200" s="160"/>
      <c r="AP200" s="160"/>
      <c r="AQ200" s="160"/>
      <c r="AR200" s="160"/>
      <c r="AS200" s="160"/>
      <c r="AT200" s="160"/>
      <c r="AU200" s="160"/>
      <c r="AV200" s="160"/>
      <c r="AW200" s="160"/>
      <c r="AX200" s="160"/>
      <c r="AY200" s="160"/>
      <c r="AZ200" s="160"/>
      <c r="BA200" s="160"/>
      <c r="BB200" s="160"/>
      <c r="BC200" s="160"/>
      <c r="BD200" s="160"/>
      <c r="BE200" s="160"/>
      <c r="BF200" s="160"/>
      <c r="BG200" s="160"/>
      <c r="BH200" s="160"/>
      <c r="BI200" s="160"/>
      <c r="BJ200" s="160"/>
      <c r="BK200" s="160"/>
      <c r="BL200" s="160"/>
      <c r="BM200" s="160"/>
      <c r="BN200" s="160"/>
      <c r="BO200" s="160"/>
      <c r="BP200" s="160"/>
      <c r="BQ200" s="160"/>
      <c r="BR200" s="160"/>
      <c r="BS200" s="160"/>
      <c r="BT200" s="160"/>
      <c r="BU200" s="160"/>
      <c r="BV200" s="160"/>
      <c r="BW200" s="160"/>
      <c r="BX200" s="160"/>
      <c r="BY200" s="160"/>
      <c r="BZ200" s="160"/>
      <c r="CA200" s="160"/>
      <c r="CB200" s="160"/>
      <c r="CC200" s="160"/>
      <c r="CD200" s="160"/>
      <c r="CE200" s="160"/>
      <c r="CF200" s="160"/>
      <c r="CG200" s="160"/>
      <c r="CH200" s="160"/>
      <c r="CI200" s="160"/>
      <c r="CJ200" s="160"/>
      <c r="CK200" s="160"/>
      <c r="CL200" s="160"/>
      <c r="CM200" s="160"/>
      <c r="CN200" s="160"/>
      <c r="CO200" s="160"/>
      <c r="CP200" s="160"/>
      <c r="CQ200" s="160"/>
      <c r="CR200" s="160"/>
      <c r="CS200" s="160"/>
      <c r="CT200" s="160"/>
      <c r="CU200" s="160"/>
      <c r="CV200" s="160"/>
      <c r="CW200" s="160"/>
      <c r="CX200" s="160"/>
      <c r="CY200" s="160"/>
      <c r="CZ200" s="160"/>
      <c r="DA200" s="160"/>
      <c r="DB200" s="160"/>
      <c r="DC200" s="160"/>
      <c r="DD200" s="160"/>
      <c r="DE200" s="160"/>
      <c r="DF200" s="160"/>
      <c r="DG200" s="160"/>
      <c r="DH200" s="160"/>
      <c r="DI200" s="160"/>
      <c r="DJ200" s="160"/>
      <c r="DK200" s="160"/>
      <c r="DL200" s="160"/>
      <c r="DM200" s="160"/>
      <c r="DN200" s="160"/>
      <c r="DO200" s="160"/>
      <c r="DP200" s="160"/>
      <c r="DQ200" s="160"/>
      <c r="DR200" s="160"/>
      <c r="DS200" s="160"/>
      <c r="DT200" s="160"/>
      <c r="DU200" s="160"/>
      <c r="DV200" s="160"/>
      <c r="DW200" s="160"/>
      <c r="DX200" s="160"/>
      <c r="DY200" s="160"/>
      <c r="DZ200" s="160"/>
      <c r="EA200" s="160"/>
      <c r="EB200" s="160"/>
      <c r="EC200" s="160"/>
      <c r="ED200" s="160"/>
      <c r="EE200" s="160"/>
      <c r="EF200" s="160"/>
      <c r="EG200" s="160"/>
      <c r="EH200" s="160"/>
      <c r="EI200" s="160"/>
      <c r="EJ200" s="160"/>
      <c r="EK200" s="160"/>
      <c r="EL200" s="160"/>
      <c r="EM200" s="160"/>
      <c r="EN200" s="160"/>
      <c r="EO200" s="160"/>
      <c r="EP200" s="160"/>
      <c r="EQ200" s="160"/>
      <c r="ER200" s="160"/>
      <c r="ES200" s="160"/>
      <c r="ET200" s="160"/>
      <c r="EU200" s="160"/>
      <c r="EV200" s="160"/>
      <c r="EW200" s="160"/>
      <c r="EX200" s="160"/>
      <c r="EY200" s="160"/>
      <c r="EZ200" s="160"/>
      <c r="FA200" s="160"/>
      <c r="FB200" s="160"/>
      <c r="FC200" s="160"/>
      <c r="FD200" s="160"/>
      <c r="FE200" s="160"/>
      <c r="FF200" s="160"/>
      <c r="FG200" s="160"/>
      <c r="FH200" s="160"/>
      <c r="FI200" s="160"/>
      <c r="FJ200" s="160"/>
      <c r="FK200" s="160"/>
      <c r="FL200" s="160"/>
      <c r="FM200" s="160"/>
      <c r="FN200" s="160"/>
      <c r="FO200" s="160"/>
      <c r="FP200" s="160"/>
      <c r="FQ200" s="160"/>
      <c r="FR200" s="160"/>
      <c r="FS200" s="160"/>
      <c r="FT200" s="160"/>
      <c r="FU200" s="160"/>
      <c r="FV200" s="160"/>
      <c r="FW200" s="160"/>
      <c r="FX200" s="160"/>
      <c r="FY200" s="160"/>
      <c r="FZ200" s="160"/>
      <c r="GA200" s="160"/>
      <c r="GB200" s="160"/>
      <c r="GC200" s="160"/>
      <c r="GD200" s="160"/>
      <c r="GE200" s="160"/>
      <c r="GF200" s="160"/>
      <c r="GG200" s="160"/>
      <c r="GH200" s="160"/>
      <c r="GI200" s="160"/>
      <c r="GJ200" s="160"/>
      <c r="GK200" s="160"/>
      <c r="GL200" s="160"/>
      <c r="GM200" s="160"/>
      <c r="GN200" s="160"/>
      <c r="GO200" s="160"/>
      <c r="GP200" s="160"/>
      <c r="GQ200" s="160"/>
      <c r="GR200" s="160"/>
      <c r="GS200" s="160"/>
      <c r="GT200" s="160"/>
      <c r="GU200" s="160"/>
      <c r="GV200" s="160"/>
      <c r="GW200" s="160"/>
      <c r="GX200" s="160"/>
      <c r="GY200" s="160"/>
      <c r="GZ200" s="160"/>
      <c r="HA200" s="160"/>
      <c r="HB200" s="160"/>
      <c r="HC200" s="160"/>
      <c r="HD200" s="160"/>
      <c r="HE200" s="160"/>
      <c r="HF200" s="160"/>
      <c r="HG200" s="160"/>
      <c r="HH200" s="160"/>
      <c r="HI200" s="160"/>
      <c r="HJ200" s="160"/>
      <c r="HK200" s="160"/>
      <c r="HL200" s="160"/>
      <c r="HM200" s="160"/>
      <c r="HN200" s="160"/>
      <c r="HO200" s="160"/>
      <c r="HP200" s="160"/>
      <c r="HQ200" s="160"/>
      <c r="HR200" s="160"/>
      <c r="HS200" s="160"/>
      <c r="HT200" s="160"/>
      <c r="HU200" s="160"/>
      <c r="HV200" s="160"/>
      <c r="HW200" s="160"/>
      <c r="HX200" s="160"/>
      <c r="HY200" s="160"/>
      <c r="HZ200" s="160"/>
      <c r="IA200" s="160"/>
      <c r="IB200" s="160"/>
      <c r="IC200" s="160"/>
      <c r="ID200" s="160"/>
      <c r="IE200" s="160"/>
      <c r="IF200" s="160"/>
      <c r="IG200" s="160"/>
      <c r="IH200" s="160"/>
      <c r="II200" s="160"/>
      <c r="IJ200" s="160"/>
      <c r="IK200" s="160"/>
      <c r="IL200" s="160"/>
      <c r="IM200" s="160"/>
      <c r="IN200" s="160"/>
      <c r="IO200" s="160"/>
      <c r="IP200" s="160"/>
      <c r="IQ200" s="160"/>
      <c r="IR200" s="160"/>
      <c r="IS200" s="160"/>
      <c r="IT200" s="160"/>
      <c r="IU200" s="160"/>
      <c r="IV200" s="160"/>
      <c r="IW200" s="160"/>
      <c r="IX200" s="160"/>
      <c r="IY200" s="160"/>
      <c r="IZ200" s="160"/>
      <c r="JA200" s="160"/>
      <c r="JB200" s="160"/>
      <c r="JC200" s="160"/>
      <c r="JD200" s="160"/>
      <c r="JE200" s="160"/>
      <c r="JF200" s="160"/>
      <c r="JG200" s="160"/>
      <c r="JH200" s="160"/>
      <c r="JI200" s="160"/>
      <c r="JJ200" s="160"/>
      <c r="JK200" s="160"/>
      <c r="JL200" s="160"/>
      <c r="JM200" s="160"/>
      <c r="JN200" s="160"/>
      <c r="JO200" s="160"/>
      <c r="JP200" s="160"/>
      <c r="JQ200" s="160"/>
      <c r="JR200" s="160"/>
      <c r="JS200" s="160"/>
      <c r="JT200" s="160"/>
      <c r="JU200" s="160"/>
      <c r="JV200" s="160"/>
      <c r="JW200" s="160"/>
      <c r="JX200" s="160"/>
      <c r="JY200" s="160"/>
      <c r="JZ200" s="160"/>
      <c r="KA200" s="160"/>
      <c r="KB200" s="160"/>
      <c r="KC200" s="160"/>
      <c r="KD200" s="160"/>
      <c r="KE200" s="160"/>
      <c r="KF200" s="160"/>
      <c r="KG200" s="160"/>
      <c r="KH200" s="160"/>
      <c r="KI200" s="160"/>
      <c r="KJ200" s="160"/>
      <c r="KK200" s="160"/>
      <c r="KL200" s="160"/>
      <c r="KM200" s="160"/>
      <c r="KN200" s="160"/>
      <c r="KO200" s="160"/>
      <c r="KP200" s="160"/>
      <c r="KQ200" s="160"/>
      <c r="KR200" s="160"/>
      <c r="KS200" s="160"/>
      <c r="KT200" s="160"/>
      <c r="KU200" s="160"/>
      <c r="KV200" s="160"/>
      <c r="KW200" s="160"/>
      <c r="KX200" s="160"/>
      <c r="KY200" s="160"/>
      <c r="KZ200" s="160"/>
      <c r="LA200" s="160"/>
      <c r="LB200" s="160"/>
      <c r="LC200" s="160"/>
      <c r="LD200" s="160"/>
      <c r="LE200" s="160"/>
      <c r="LF200" s="160"/>
      <c r="LG200" s="160"/>
      <c r="LH200" s="160"/>
      <c r="LI200" s="160"/>
      <c r="LJ200" s="160"/>
      <c r="LK200" s="160"/>
      <c r="LL200" s="160"/>
      <c r="LM200" s="160"/>
      <c r="LN200" s="160"/>
      <c r="LO200" s="160"/>
      <c r="LP200" s="160"/>
      <c r="LQ200" s="160"/>
      <c r="LR200" s="160"/>
      <c r="LS200" s="160"/>
      <c r="LT200" s="160"/>
      <c r="LU200" s="160"/>
      <c r="LV200" s="160"/>
      <c r="LW200" s="160"/>
      <c r="LX200" s="160"/>
      <c r="LY200" s="160"/>
      <c r="LZ200" s="160"/>
      <c r="MA200" s="160"/>
      <c r="MB200" s="160"/>
      <c r="MC200" s="160"/>
      <c r="MD200" s="160"/>
      <c r="ME200" s="160"/>
      <c r="MF200" s="160"/>
      <c r="MG200" s="160"/>
      <c r="MH200" s="160"/>
      <c r="MI200" s="160"/>
      <c r="MJ200" s="160"/>
      <c r="MK200" s="160"/>
      <c r="ML200" s="160"/>
      <c r="MM200" s="160"/>
      <c r="MN200" s="160"/>
      <c r="MO200" s="160"/>
      <c r="MP200" s="160"/>
      <c r="MQ200" s="160"/>
      <c r="MR200" s="160"/>
      <c r="MS200" s="160"/>
      <c r="MT200" s="160"/>
      <c r="MU200" s="160"/>
      <c r="MV200" s="160"/>
      <c r="MW200" s="160"/>
      <c r="MX200" s="160"/>
      <c r="MY200" s="160"/>
      <c r="MZ200" s="160"/>
      <c r="NA200" s="160"/>
      <c r="NB200" s="160"/>
      <c r="NC200" s="160"/>
      <c r="ND200" s="160"/>
      <c r="NE200" s="160"/>
      <c r="NF200" s="160"/>
      <c r="NG200" s="160"/>
      <c r="NH200" s="160"/>
      <c r="NI200" s="160"/>
      <c r="NJ200" s="160"/>
      <c r="NK200" s="160"/>
      <c r="NL200" s="160"/>
      <c r="NM200" s="160"/>
      <c r="NN200" s="160"/>
      <c r="NO200" s="160"/>
      <c r="NP200" s="160"/>
      <c r="NQ200" s="160"/>
      <c r="NR200" s="160"/>
      <c r="NS200" s="160"/>
      <c r="NT200" s="160"/>
      <c r="NU200" s="160"/>
      <c r="NV200" s="160"/>
      <c r="NW200" s="160"/>
      <c r="NX200" s="160"/>
      <c r="NY200" s="160"/>
      <c r="NZ200" s="160"/>
      <c r="OA200" s="160"/>
      <c r="OB200" s="160"/>
      <c r="OC200" s="160"/>
      <c r="OD200" s="160"/>
      <c r="OE200" s="160"/>
      <c r="OF200" s="160"/>
      <c r="OG200" s="160"/>
      <c r="OH200" s="160"/>
      <c r="OI200" s="160"/>
      <c r="OJ200" s="160"/>
      <c r="OK200" s="160"/>
      <c r="OL200" s="160"/>
      <c r="OM200" s="160"/>
      <c r="ON200" s="160"/>
      <c r="OO200" s="160"/>
      <c r="OP200" s="160"/>
      <c r="OQ200" s="160"/>
      <c r="OR200" s="160"/>
      <c r="OS200" s="160"/>
      <c r="OT200" s="160"/>
      <c r="OU200" s="160"/>
      <c r="OV200" s="160"/>
      <c r="OW200" s="160"/>
      <c r="OX200" s="160"/>
      <c r="OY200" s="160"/>
      <c r="OZ200" s="160"/>
      <c r="PA200" s="160"/>
      <c r="PB200" s="160"/>
      <c r="PC200" s="160"/>
      <c r="PD200" s="160"/>
      <c r="PE200" s="160"/>
      <c r="PF200" s="160"/>
      <c r="PG200" s="160"/>
      <c r="PH200" s="160"/>
      <c r="PI200" s="160"/>
      <c r="PJ200" s="160"/>
      <c r="PK200" s="160"/>
      <c r="PL200" s="160"/>
      <c r="PM200" s="160"/>
      <c r="PN200" s="160"/>
      <c r="PO200" s="160"/>
      <c r="PP200" s="160"/>
      <c r="PQ200" s="160"/>
      <c r="PR200" s="160"/>
      <c r="PS200" s="160"/>
      <c r="PT200" s="160"/>
      <c r="PU200" s="160"/>
      <c r="PV200" s="160"/>
      <c r="PW200" s="160"/>
      <c r="PX200" s="160"/>
      <c r="PY200" s="160"/>
      <c r="PZ200" s="160"/>
      <c r="QA200" s="160"/>
      <c r="QB200" s="160"/>
      <c r="QC200" s="160"/>
      <c r="QD200" s="160"/>
      <c r="QE200" s="160"/>
      <c r="QF200" s="160"/>
      <c r="QG200" s="160"/>
      <c r="QH200" s="160"/>
      <c r="QI200" s="160"/>
      <c r="QJ200" s="160"/>
      <c r="QK200" s="160"/>
      <c r="QL200" s="160"/>
      <c r="QM200" s="160"/>
      <c r="QN200" s="160"/>
      <c r="QO200" s="160"/>
      <c r="QP200" s="160"/>
      <c r="QQ200" s="160"/>
      <c r="QR200" s="160"/>
      <c r="QS200" s="160"/>
      <c r="QT200" s="160"/>
      <c r="QU200" s="160"/>
      <c r="QV200" s="160"/>
      <c r="QW200" s="160"/>
      <c r="QX200" s="160"/>
      <c r="QY200" s="160"/>
      <c r="QZ200" s="160"/>
      <c r="RA200" s="160"/>
      <c r="RB200" s="160"/>
      <c r="RC200" s="160"/>
      <c r="RD200" s="160"/>
      <c r="RE200" s="160"/>
      <c r="RF200" s="160"/>
      <c r="RG200" s="160"/>
      <c r="RH200" s="160"/>
      <c r="RI200" s="160"/>
      <c r="RJ200" s="160"/>
      <c r="RK200" s="160"/>
      <c r="RL200" s="160"/>
      <c r="RM200" s="160"/>
      <c r="RN200" s="160"/>
      <c r="RO200" s="160"/>
      <c r="RP200" s="160"/>
      <c r="RQ200" s="160"/>
      <c r="RR200" s="160"/>
      <c r="RS200" s="160"/>
      <c r="RT200" s="160"/>
      <c r="RU200" s="160"/>
      <c r="RV200" s="160"/>
      <c r="RW200" s="160"/>
      <c r="RX200" s="160"/>
      <c r="RY200" s="160"/>
      <c r="RZ200" s="160"/>
      <c r="SA200" s="160"/>
      <c r="SB200" s="160"/>
      <c r="SC200" s="160"/>
      <c r="SD200" s="160"/>
      <c r="SE200" s="160"/>
      <c r="SF200" s="160"/>
      <c r="SG200" s="160"/>
      <c r="SH200" s="160"/>
      <c r="SI200" s="160"/>
      <c r="SJ200" s="160"/>
      <c r="SK200" s="160"/>
      <c r="SL200" s="160"/>
      <c r="SM200" s="160"/>
      <c r="SN200" s="160"/>
      <c r="SO200" s="160"/>
      <c r="SP200" s="160"/>
      <c r="SQ200" s="160"/>
      <c r="SR200" s="160"/>
      <c r="SS200" s="160"/>
      <c r="ST200" s="160"/>
      <c r="SU200" s="160"/>
      <c r="SV200" s="160"/>
      <c r="SW200" s="160"/>
      <c r="SX200" s="160"/>
      <c r="SY200" s="160"/>
      <c r="SZ200" s="160"/>
      <c r="TA200" s="160"/>
      <c r="TB200" s="160"/>
      <c r="TC200" s="160"/>
      <c r="TD200" s="160"/>
      <c r="TE200" s="160"/>
      <c r="TF200" s="160"/>
    </row>
    <row r="201" spans="1:526">
      <c r="A201" s="160"/>
      <c r="B201" s="160"/>
      <c r="C201" s="160"/>
      <c r="D201" s="160"/>
      <c r="E201" s="160"/>
      <c r="F201" s="160"/>
      <c r="G201" s="160"/>
      <c r="H201" s="160"/>
      <c r="I201" s="160"/>
      <c r="J201" s="160"/>
      <c r="K201" s="160"/>
      <c r="L201" s="160"/>
      <c r="M201" s="160"/>
      <c r="N201" s="160"/>
      <c r="O201" s="160"/>
      <c r="P201" s="160"/>
      <c r="Q201" s="160"/>
      <c r="R201" s="160"/>
      <c r="S201" s="160"/>
      <c r="T201" s="160"/>
      <c r="U201" s="160"/>
      <c r="V201" s="160"/>
      <c r="W201" s="160"/>
      <c r="X201" s="160"/>
      <c r="Y201" s="160"/>
      <c r="Z201" s="160"/>
      <c r="AA201" s="160"/>
      <c r="AB201" s="160"/>
      <c r="AC201" s="160"/>
      <c r="AD201" s="160"/>
      <c r="AE201" s="160"/>
      <c r="AF201" s="160"/>
      <c r="AG201" s="160"/>
      <c r="AH201" s="160"/>
      <c r="AI201" s="160"/>
      <c r="AJ201" s="160"/>
      <c r="AK201" s="160"/>
      <c r="AL201" s="160"/>
      <c r="AM201" s="160"/>
      <c r="AN201" s="160"/>
      <c r="AO201" s="160"/>
      <c r="AP201" s="160"/>
      <c r="AQ201" s="160"/>
      <c r="AR201" s="160"/>
      <c r="AS201" s="160"/>
      <c r="AT201" s="160"/>
      <c r="AU201" s="160"/>
      <c r="AV201" s="160"/>
      <c r="AW201" s="160"/>
      <c r="AX201" s="160"/>
      <c r="AY201" s="160"/>
      <c r="AZ201" s="160"/>
      <c r="BA201" s="160"/>
      <c r="BB201" s="160"/>
      <c r="BC201" s="160"/>
      <c r="BD201" s="160"/>
      <c r="BE201" s="160"/>
      <c r="BF201" s="160"/>
      <c r="BG201" s="160"/>
      <c r="BH201" s="160"/>
      <c r="BI201" s="160"/>
      <c r="BJ201" s="160"/>
      <c r="BK201" s="160"/>
      <c r="BL201" s="160"/>
      <c r="BM201" s="160"/>
      <c r="BN201" s="160"/>
      <c r="BO201" s="160"/>
      <c r="BP201" s="160"/>
      <c r="BQ201" s="160"/>
      <c r="BR201" s="160"/>
      <c r="BS201" s="160"/>
      <c r="BT201" s="160"/>
      <c r="BU201" s="160"/>
      <c r="BV201" s="160"/>
      <c r="BW201" s="160"/>
      <c r="BX201" s="160"/>
      <c r="BY201" s="160"/>
      <c r="BZ201" s="160"/>
      <c r="CA201" s="160"/>
      <c r="CB201" s="160"/>
      <c r="CC201" s="160"/>
      <c r="CD201" s="160"/>
      <c r="CE201" s="160"/>
      <c r="CF201" s="160"/>
      <c r="CG201" s="160"/>
      <c r="CH201" s="160"/>
      <c r="CI201" s="160"/>
      <c r="CJ201" s="160"/>
      <c r="CK201" s="160"/>
      <c r="CL201" s="160"/>
      <c r="CM201" s="160"/>
      <c r="CN201" s="160"/>
      <c r="CO201" s="160"/>
      <c r="CP201" s="160"/>
      <c r="CQ201" s="160"/>
      <c r="CR201" s="160"/>
      <c r="CS201" s="160"/>
      <c r="CT201" s="160"/>
      <c r="CU201" s="160"/>
      <c r="CV201" s="160"/>
      <c r="CW201" s="160"/>
      <c r="CX201" s="160"/>
      <c r="CY201" s="160"/>
      <c r="CZ201" s="160"/>
      <c r="DA201" s="160"/>
      <c r="DB201" s="160"/>
      <c r="DC201" s="160"/>
      <c r="DD201" s="160"/>
      <c r="DE201" s="160"/>
      <c r="DF201" s="160"/>
      <c r="DG201" s="160"/>
      <c r="DH201" s="160"/>
      <c r="DI201" s="160"/>
      <c r="DJ201" s="160"/>
      <c r="DK201" s="160"/>
      <c r="DL201" s="160"/>
      <c r="DM201" s="160"/>
      <c r="DN201" s="160"/>
      <c r="DO201" s="160"/>
      <c r="DP201" s="160"/>
      <c r="DQ201" s="160"/>
      <c r="DR201" s="160"/>
      <c r="DS201" s="160"/>
      <c r="DT201" s="160"/>
      <c r="DU201" s="160"/>
      <c r="DV201" s="160"/>
      <c r="DW201" s="160"/>
      <c r="DX201" s="160"/>
      <c r="DY201" s="160"/>
      <c r="DZ201" s="160"/>
      <c r="EA201" s="160"/>
      <c r="EB201" s="160"/>
      <c r="EC201" s="160"/>
      <c r="ED201" s="160"/>
      <c r="EE201" s="160"/>
      <c r="EF201" s="160"/>
      <c r="EG201" s="160"/>
      <c r="EH201" s="160"/>
      <c r="EI201" s="160"/>
      <c r="EJ201" s="160"/>
      <c r="EK201" s="160"/>
      <c r="EL201" s="160"/>
      <c r="EM201" s="160"/>
      <c r="EN201" s="160"/>
      <c r="EO201" s="160"/>
      <c r="EP201" s="160"/>
      <c r="EQ201" s="160"/>
      <c r="ER201" s="160"/>
      <c r="ES201" s="160"/>
      <c r="ET201" s="160"/>
      <c r="EU201" s="160"/>
      <c r="EV201" s="160"/>
      <c r="EW201" s="160"/>
      <c r="EX201" s="160"/>
      <c r="EY201" s="160"/>
      <c r="EZ201" s="160"/>
      <c r="FA201" s="160"/>
      <c r="FB201" s="160"/>
      <c r="FC201" s="160"/>
      <c r="FD201" s="160"/>
      <c r="FE201" s="160"/>
      <c r="FF201" s="160"/>
      <c r="FG201" s="160"/>
      <c r="FH201" s="160"/>
      <c r="FI201" s="160"/>
      <c r="FJ201" s="160"/>
      <c r="FK201" s="160"/>
      <c r="FL201" s="160"/>
      <c r="FM201" s="160"/>
      <c r="FN201" s="160"/>
      <c r="FO201" s="160"/>
      <c r="FP201" s="160"/>
      <c r="FQ201" s="160"/>
      <c r="FR201" s="160"/>
      <c r="FS201" s="160"/>
      <c r="FT201" s="160"/>
      <c r="FU201" s="160"/>
      <c r="FV201" s="160"/>
      <c r="FW201" s="160"/>
      <c r="FX201" s="160"/>
      <c r="FY201" s="160"/>
      <c r="FZ201" s="160"/>
      <c r="GA201" s="160"/>
      <c r="GB201" s="160"/>
      <c r="GC201" s="160"/>
      <c r="GD201" s="160"/>
      <c r="GE201" s="160"/>
      <c r="GF201" s="160"/>
      <c r="GG201" s="160"/>
      <c r="GH201" s="160"/>
      <c r="GI201" s="160"/>
      <c r="GJ201" s="160"/>
      <c r="GK201" s="160"/>
      <c r="GL201" s="160"/>
      <c r="GM201" s="160"/>
      <c r="GN201" s="160"/>
      <c r="GO201" s="160"/>
      <c r="GP201" s="160"/>
      <c r="GQ201" s="160"/>
      <c r="GR201" s="160"/>
      <c r="GS201" s="160"/>
      <c r="GT201" s="160"/>
      <c r="GU201" s="160"/>
      <c r="GV201" s="160"/>
      <c r="GW201" s="160"/>
      <c r="GX201" s="160"/>
      <c r="GY201" s="160"/>
      <c r="GZ201" s="160"/>
      <c r="HA201" s="160"/>
      <c r="HB201" s="160"/>
      <c r="HC201" s="160"/>
      <c r="HD201" s="160"/>
      <c r="HE201" s="160"/>
      <c r="HF201" s="160"/>
      <c r="HG201" s="160"/>
      <c r="HH201" s="160"/>
      <c r="HI201" s="160"/>
      <c r="HJ201" s="160"/>
      <c r="HK201" s="160"/>
      <c r="HL201" s="160"/>
      <c r="HM201" s="160"/>
      <c r="HN201" s="160"/>
      <c r="HO201" s="160"/>
      <c r="HP201" s="160"/>
      <c r="HQ201" s="160"/>
      <c r="HR201" s="160"/>
      <c r="HS201" s="160"/>
      <c r="HT201" s="160"/>
      <c r="HU201" s="160"/>
      <c r="HV201" s="160"/>
      <c r="HW201" s="160"/>
      <c r="HX201" s="160"/>
      <c r="HY201" s="160"/>
      <c r="HZ201" s="160"/>
      <c r="IA201" s="160"/>
      <c r="IB201" s="160"/>
      <c r="IC201" s="160"/>
      <c r="ID201" s="160"/>
      <c r="IE201" s="160"/>
      <c r="IF201" s="160"/>
      <c r="IG201" s="160"/>
      <c r="IH201" s="160"/>
      <c r="II201" s="160"/>
      <c r="IJ201" s="160"/>
      <c r="IK201" s="160"/>
      <c r="IL201" s="160"/>
      <c r="IM201" s="160"/>
      <c r="IN201" s="160"/>
      <c r="IO201" s="160"/>
      <c r="IP201" s="160"/>
      <c r="IQ201" s="160"/>
      <c r="IR201" s="160"/>
      <c r="IS201" s="160"/>
      <c r="IT201" s="160"/>
      <c r="IU201" s="160"/>
      <c r="IV201" s="160"/>
      <c r="IW201" s="160"/>
      <c r="IX201" s="160"/>
      <c r="IY201" s="160"/>
      <c r="IZ201" s="160"/>
      <c r="JA201" s="160"/>
      <c r="JB201" s="160"/>
      <c r="JC201" s="160"/>
      <c r="JD201" s="160"/>
      <c r="JE201" s="160"/>
      <c r="JF201" s="160"/>
      <c r="JG201" s="160"/>
      <c r="JH201" s="160"/>
      <c r="JI201" s="160"/>
      <c r="JJ201" s="160"/>
      <c r="JK201" s="160"/>
      <c r="JL201" s="160"/>
      <c r="JM201" s="160"/>
      <c r="JN201" s="160"/>
      <c r="JO201" s="160"/>
      <c r="JP201" s="160"/>
      <c r="JQ201" s="160"/>
      <c r="JR201" s="160"/>
      <c r="JS201" s="160"/>
      <c r="JT201" s="160"/>
      <c r="JU201" s="160"/>
      <c r="JV201" s="160"/>
      <c r="JW201" s="160"/>
      <c r="JX201" s="160"/>
      <c r="JY201" s="160"/>
      <c r="JZ201" s="160"/>
      <c r="KA201" s="160"/>
      <c r="KB201" s="160"/>
      <c r="KC201" s="160"/>
      <c r="KD201" s="160"/>
      <c r="KE201" s="160"/>
      <c r="KF201" s="160"/>
      <c r="KG201" s="160"/>
      <c r="KH201" s="160"/>
      <c r="KI201" s="160"/>
      <c r="KJ201" s="160"/>
      <c r="KK201" s="160"/>
      <c r="KL201" s="160"/>
      <c r="KM201" s="160"/>
      <c r="KN201" s="160"/>
      <c r="KO201" s="160"/>
      <c r="KP201" s="160"/>
      <c r="KQ201" s="160"/>
      <c r="KR201" s="160"/>
      <c r="KS201" s="160"/>
      <c r="KT201" s="160"/>
      <c r="KU201" s="160"/>
      <c r="KV201" s="160"/>
      <c r="KW201" s="160"/>
      <c r="KX201" s="160"/>
      <c r="KY201" s="160"/>
      <c r="KZ201" s="160"/>
      <c r="LA201" s="160"/>
      <c r="LB201" s="160"/>
      <c r="LC201" s="160"/>
      <c r="LD201" s="160"/>
      <c r="LE201" s="160"/>
      <c r="LF201" s="160"/>
      <c r="LG201" s="160"/>
      <c r="LH201" s="160"/>
      <c r="LI201" s="160"/>
      <c r="LJ201" s="160"/>
      <c r="LK201" s="160"/>
      <c r="LL201" s="160"/>
      <c r="LM201" s="160"/>
      <c r="LN201" s="160"/>
      <c r="LO201" s="160"/>
      <c r="LP201" s="160"/>
      <c r="LQ201" s="160"/>
      <c r="LR201" s="160"/>
      <c r="LS201" s="160"/>
      <c r="LT201" s="160"/>
      <c r="LU201" s="160"/>
      <c r="LV201" s="160"/>
      <c r="LW201" s="160"/>
      <c r="LX201" s="160"/>
      <c r="LY201" s="160"/>
      <c r="LZ201" s="160"/>
      <c r="MA201" s="160"/>
      <c r="MB201" s="160"/>
      <c r="MC201" s="160"/>
      <c r="MD201" s="160"/>
      <c r="ME201" s="160"/>
      <c r="MF201" s="160"/>
      <c r="MG201" s="160"/>
      <c r="MH201" s="160"/>
      <c r="MI201" s="160"/>
      <c r="MJ201" s="160"/>
      <c r="MK201" s="160"/>
      <c r="ML201" s="160"/>
      <c r="MM201" s="160"/>
      <c r="MN201" s="160"/>
      <c r="MO201" s="160"/>
      <c r="MP201" s="160"/>
      <c r="MQ201" s="160"/>
      <c r="MR201" s="160"/>
      <c r="MS201" s="160"/>
      <c r="MT201" s="160"/>
      <c r="MU201" s="160"/>
      <c r="MV201" s="160"/>
      <c r="MW201" s="160"/>
      <c r="MX201" s="160"/>
      <c r="MY201" s="160"/>
      <c r="MZ201" s="160"/>
      <c r="NA201" s="160"/>
      <c r="NB201" s="160"/>
      <c r="NC201" s="160"/>
      <c r="ND201" s="160"/>
      <c r="NE201" s="160"/>
      <c r="NF201" s="160"/>
      <c r="NG201" s="160"/>
      <c r="NH201" s="160"/>
      <c r="NI201" s="160"/>
      <c r="NJ201" s="160"/>
      <c r="NK201" s="160"/>
      <c r="NL201" s="160"/>
      <c r="NM201" s="160"/>
      <c r="NN201" s="160"/>
      <c r="NO201" s="160"/>
      <c r="NP201" s="160"/>
      <c r="NQ201" s="160"/>
      <c r="NR201" s="160"/>
      <c r="NS201" s="160"/>
      <c r="NT201" s="160"/>
      <c r="NU201" s="160"/>
      <c r="NV201" s="160"/>
      <c r="NW201" s="160"/>
      <c r="NX201" s="160"/>
      <c r="NY201" s="160"/>
      <c r="NZ201" s="160"/>
      <c r="OA201" s="160"/>
      <c r="OB201" s="160"/>
      <c r="OC201" s="160"/>
      <c r="OD201" s="160"/>
      <c r="OE201" s="160"/>
      <c r="OF201" s="160"/>
      <c r="OG201" s="160"/>
      <c r="OH201" s="160"/>
      <c r="OI201" s="160"/>
      <c r="OJ201" s="160"/>
      <c r="OK201" s="160"/>
      <c r="OL201" s="160"/>
      <c r="OM201" s="160"/>
      <c r="ON201" s="160"/>
      <c r="OO201" s="160"/>
      <c r="OP201" s="160"/>
      <c r="OQ201" s="160"/>
      <c r="OR201" s="160"/>
      <c r="OS201" s="160"/>
      <c r="OT201" s="160"/>
      <c r="OU201" s="160"/>
      <c r="OV201" s="160"/>
      <c r="OW201" s="160"/>
      <c r="OX201" s="160"/>
      <c r="OY201" s="160"/>
      <c r="OZ201" s="160"/>
      <c r="PA201" s="160"/>
      <c r="PB201" s="160"/>
      <c r="PC201" s="160"/>
      <c r="PD201" s="160"/>
      <c r="PE201" s="160"/>
      <c r="PF201" s="160"/>
      <c r="PG201" s="160"/>
      <c r="PH201" s="160"/>
      <c r="PI201" s="160"/>
      <c r="PJ201" s="160"/>
      <c r="PK201" s="160"/>
      <c r="PL201" s="160"/>
      <c r="PM201" s="160"/>
      <c r="PN201" s="160"/>
      <c r="PO201" s="160"/>
      <c r="PP201" s="160"/>
      <c r="PQ201" s="160"/>
      <c r="PR201" s="160"/>
      <c r="PS201" s="160"/>
      <c r="PT201" s="160"/>
      <c r="PU201" s="160"/>
      <c r="PV201" s="160"/>
      <c r="PW201" s="160"/>
      <c r="PX201" s="160"/>
      <c r="PY201" s="160"/>
      <c r="PZ201" s="160"/>
      <c r="QA201" s="160"/>
      <c r="QB201" s="160"/>
      <c r="QC201" s="160"/>
      <c r="QD201" s="160"/>
      <c r="QE201" s="160"/>
      <c r="QF201" s="160"/>
      <c r="QG201" s="160"/>
      <c r="QH201" s="160"/>
      <c r="QI201" s="160"/>
      <c r="QJ201" s="160"/>
      <c r="QK201" s="160"/>
      <c r="QL201" s="160"/>
      <c r="QM201" s="160"/>
      <c r="QN201" s="160"/>
      <c r="QO201" s="160"/>
      <c r="QP201" s="160"/>
      <c r="QQ201" s="160"/>
      <c r="QR201" s="160"/>
      <c r="QS201" s="160"/>
      <c r="QT201" s="160"/>
      <c r="QU201" s="160"/>
      <c r="QV201" s="160"/>
      <c r="QW201" s="160"/>
      <c r="QX201" s="160"/>
      <c r="QY201" s="160"/>
      <c r="QZ201" s="160"/>
      <c r="RA201" s="160"/>
      <c r="RB201" s="160"/>
      <c r="RC201" s="160"/>
      <c r="RD201" s="160"/>
      <c r="RE201" s="160"/>
      <c r="RF201" s="160"/>
      <c r="RG201" s="160"/>
      <c r="RH201" s="160"/>
      <c r="RI201" s="160"/>
      <c r="RJ201" s="160"/>
      <c r="RK201" s="160"/>
      <c r="RL201" s="160"/>
      <c r="RM201" s="160"/>
      <c r="RN201" s="160"/>
      <c r="RO201" s="160"/>
      <c r="RP201" s="160"/>
      <c r="RQ201" s="160"/>
      <c r="RR201" s="160"/>
      <c r="RS201" s="160"/>
      <c r="RT201" s="160"/>
      <c r="RU201" s="160"/>
      <c r="RV201" s="160"/>
      <c r="RW201" s="160"/>
      <c r="RX201" s="160"/>
      <c r="RY201" s="160"/>
      <c r="RZ201" s="160"/>
      <c r="SA201" s="160"/>
      <c r="SB201" s="160"/>
      <c r="SC201" s="160"/>
      <c r="SD201" s="160"/>
      <c r="SE201" s="160"/>
      <c r="SF201" s="160"/>
      <c r="SG201" s="160"/>
      <c r="SH201" s="160"/>
      <c r="SI201" s="160"/>
      <c r="SJ201" s="160"/>
      <c r="SK201" s="160"/>
      <c r="SL201" s="160"/>
      <c r="SM201" s="160"/>
      <c r="SN201" s="160"/>
      <c r="SO201" s="160"/>
      <c r="SP201" s="160"/>
      <c r="SQ201" s="160"/>
      <c r="SR201" s="160"/>
      <c r="SS201" s="160"/>
      <c r="ST201" s="160"/>
      <c r="SU201" s="160"/>
      <c r="SV201" s="160"/>
      <c r="SW201" s="160"/>
      <c r="SX201" s="160"/>
      <c r="SY201" s="160"/>
      <c r="SZ201" s="160"/>
      <c r="TA201" s="160"/>
      <c r="TB201" s="160"/>
      <c r="TC201" s="160"/>
      <c r="TD201" s="160"/>
      <c r="TE201" s="160"/>
      <c r="TF201" s="160"/>
    </row>
    <row r="202" spans="1:526">
      <c r="A202" s="160"/>
      <c r="B202" s="160"/>
      <c r="C202" s="160"/>
      <c r="D202" s="160"/>
      <c r="E202" s="160"/>
      <c r="F202" s="160"/>
      <c r="G202" s="160"/>
      <c r="H202" s="160"/>
      <c r="I202" s="160"/>
      <c r="J202" s="160"/>
      <c r="K202" s="160"/>
      <c r="L202" s="160"/>
      <c r="M202" s="160"/>
      <c r="N202" s="160"/>
      <c r="O202" s="160"/>
      <c r="P202" s="160"/>
      <c r="Q202" s="160"/>
      <c r="R202" s="160"/>
      <c r="S202" s="160"/>
      <c r="T202" s="160"/>
      <c r="U202" s="160"/>
      <c r="V202" s="160"/>
      <c r="W202" s="160"/>
      <c r="X202" s="160"/>
      <c r="Y202" s="160"/>
      <c r="Z202" s="160"/>
      <c r="AA202" s="160"/>
      <c r="AB202" s="160"/>
      <c r="AC202" s="160"/>
      <c r="AD202" s="160"/>
      <c r="AE202" s="160"/>
      <c r="AF202" s="160"/>
      <c r="AG202" s="160"/>
      <c r="AH202" s="160"/>
      <c r="AI202" s="160"/>
      <c r="AJ202" s="160"/>
      <c r="AK202" s="160"/>
      <c r="AL202" s="160"/>
      <c r="AM202" s="160"/>
      <c r="AN202" s="160"/>
      <c r="AO202" s="160"/>
      <c r="AP202" s="160"/>
      <c r="AQ202" s="160"/>
      <c r="AR202" s="160"/>
      <c r="AS202" s="160"/>
      <c r="AT202" s="160"/>
      <c r="AU202" s="160"/>
      <c r="AV202" s="160"/>
      <c r="AW202" s="160"/>
      <c r="AX202" s="160"/>
      <c r="AY202" s="160"/>
      <c r="AZ202" s="160"/>
      <c r="BA202" s="160"/>
      <c r="BB202" s="160"/>
      <c r="BC202" s="160"/>
      <c r="BD202" s="160"/>
      <c r="BE202" s="160"/>
      <c r="BF202" s="160"/>
      <c r="BG202" s="160"/>
      <c r="BH202" s="160"/>
      <c r="BI202" s="160"/>
      <c r="BJ202" s="160"/>
      <c r="BK202" s="160"/>
      <c r="BL202" s="160"/>
      <c r="BM202" s="160"/>
      <c r="BN202" s="160"/>
      <c r="BO202" s="160"/>
      <c r="BP202" s="160"/>
      <c r="BQ202" s="160"/>
      <c r="BR202" s="160"/>
      <c r="BS202" s="160"/>
      <c r="BT202" s="160"/>
      <c r="BU202" s="160"/>
      <c r="BV202" s="160"/>
      <c r="BW202" s="160"/>
      <c r="BX202" s="160"/>
      <c r="BY202" s="160"/>
      <c r="BZ202" s="160"/>
      <c r="CA202" s="160"/>
      <c r="CB202" s="160"/>
      <c r="CC202" s="160"/>
      <c r="CD202" s="160"/>
      <c r="CE202" s="160"/>
      <c r="CF202" s="160"/>
      <c r="CG202" s="160"/>
      <c r="CH202" s="160"/>
      <c r="CI202" s="160"/>
      <c r="CJ202" s="160"/>
      <c r="CK202" s="160"/>
      <c r="CL202" s="160"/>
      <c r="CM202" s="160"/>
      <c r="CN202" s="160"/>
      <c r="CO202" s="160"/>
      <c r="CP202" s="160"/>
      <c r="CQ202" s="160"/>
      <c r="CR202" s="160"/>
      <c r="CS202" s="160"/>
      <c r="CT202" s="160"/>
      <c r="CU202" s="160"/>
      <c r="CV202" s="160"/>
      <c r="CW202" s="160"/>
      <c r="CX202" s="160"/>
      <c r="CY202" s="160"/>
      <c r="CZ202" s="160"/>
      <c r="DA202" s="160"/>
      <c r="DB202" s="160"/>
      <c r="DC202" s="160"/>
      <c r="DD202" s="160"/>
      <c r="DE202" s="160"/>
      <c r="DF202" s="160"/>
      <c r="DG202" s="160"/>
      <c r="DH202" s="160"/>
      <c r="DI202" s="160"/>
      <c r="DJ202" s="160"/>
      <c r="DK202" s="160"/>
      <c r="DL202" s="160"/>
      <c r="DM202" s="160"/>
      <c r="DN202" s="160"/>
      <c r="DO202" s="160"/>
      <c r="DP202" s="160"/>
      <c r="DQ202" s="160"/>
      <c r="DR202" s="160"/>
      <c r="DS202" s="160"/>
      <c r="DT202" s="160"/>
      <c r="DU202" s="160"/>
      <c r="DV202" s="160"/>
      <c r="DW202" s="160"/>
      <c r="DX202" s="160"/>
      <c r="DY202" s="160"/>
      <c r="DZ202" s="160"/>
      <c r="EA202" s="160"/>
      <c r="EB202" s="160"/>
      <c r="EC202" s="160"/>
      <c r="ED202" s="160"/>
      <c r="EE202" s="160"/>
      <c r="EF202" s="160"/>
      <c r="EG202" s="160"/>
      <c r="EH202" s="160"/>
      <c r="EI202" s="160"/>
      <c r="EJ202" s="160"/>
      <c r="EK202" s="160"/>
      <c r="EL202" s="160"/>
      <c r="EM202" s="160"/>
      <c r="EN202" s="160"/>
      <c r="EO202" s="160"/>
      <c r="EP202" s="160"/>
      <c r="EQ202" s="160"/>
      <c r="ER202" s="160"/>
      <c r="ES202" s="160"/>
      <c r="ET202" s="160"/>
      <c r="EU202" s="160"/>
      <c r="EV202" s="160"/>
      <c r="EW202" s="160"/>
      <c r="EX202" s="160"/>
      <c r="EY202" s="160"/>
      <c r="EZ202" s="160"/>
      <c r="FA202" s="160"/>
      <c r="FB202" s="160"/>
      <c r="FC202" s="160"/>
      <c r="FD202" s="160"/>
      <c r="FE202" s="160"/>
      <c r="FF202" s="160"/>
      <c r="FG202" s="160"/>
      <c r="FH202" s="160"/>
      <c r="FI202" s="160"/>
      <c r="FJ202" s="160"/>
      <c r="FK202" s="160"/>
      <c r="FL202" s="160"/>
      <c r="FM202" s="160"/>
      <c r="FN202" s="160"/>
      <c r="FO202" s="160"/>
      <c r="FP202" s="160"/>
      <c r="FQ202" s="160"/>
      <c r="FR202" s="160"/>
      <c r="FS202" s="160"/>
      <c r="FT202" s="160"/>
      <c r="FU202" s="160"/>
      <c r="FV202" s="160"/>
      <c r="FW202" s="160"/>
      <c r="FX202" s="160"/>
      <c r="FY202" s="160"/>
      <c r="FZ202" s="160"/>
      <c r="GA202" s="160"/>
      <c r="GB202" s="160"/>
      <c r="GC202" s="160"/>
      <c r="GD202" s="160"/>
      <c r="GE202" s="160"/>
      <c r="GF202" s="160"/>
      <c r="GG202" s="160"/>
      <c r="GH202" s="160"/>
      <c r="GI202" s="160"/>
      <c r="GJ202" s="160"/>
      <c r="GK202" s="160"/>
      <c r="GL202" s="160"/>
      <c r="GM202" s="160"/>
      <c r="GN202" s="160"/>
      <c r="GO202" s="160"/>
      <c r="GP202" s="160"/>
      <c r="GQ202" s="160"/>
      <c r="GR202" s="160"/>
      <c r="GS202" s="160"/>
      <c r="GT202" s="160"/>
      <c r="GU202" s="160"/>
      <c r="GV202" s="160"/>
      <c r="GW202" s="160"/>
      <c r="GX202" s="160"/>
      <c r="GY202" s="160"/>
      <c r="GZ202" s="160"/>
      <c r="HA202" s="160"/>
      <c r="HB202" s="160"/>
      <c r="HC202" s="160"/>
      <c r="HD202" s="160"/>
      <c r="HE202" s="160"/>
      <c r="HF202" s="160"/>
      <c r="HG202" s="160"/>
      <c r="HH202" s="160"/>
      <c r="HI202" s="160"/>
      <c r="HJ202" s="160"/>
      <c r="HK202" s="160"/>
      <c r="HL202" s="160"/>
      <c r="HM202" s="160"/>
      <c r="HN202" s="160"/>
      <c r="HO202" s="160"/>
      <c r="HP202" s="160"/>
      <c r="HQ202" s="160"/>
      <c r="HR202" s="160"/>
      <c r="HS202" s="160"/>
      <c r="HT202" s="160"/>
      <c r="HU202" s="160"/>
      <c r="HV202" s="160"/>
      <c r="HW202" s="160"/>
      <c r="HX202" s="160"/>
      <c r="HY202" s="160"/>
      <c r="HZ202" s="160"/>
      <c r="IA202" s="160"/>
      <c r="IB202" s="160"/>
      <c r="IC202" s="160"/>
      <c r="ID202" s="160"/>
      <c r="IE202" s="160"/>
      <c r="IF202" s="160"/>
      <c r="IG202" s="160"/>
      <c r="IH202" s="160"/>
      <c r="II202" s="160"/>
      <c r="IJ202" s="160"/>
      <c r="IK202" s="160"/>
      <c r="IL202" s="160"/>
      <c r="IM202" s="160"/>
      <c r="IN202" s="160"/>
      <c r="IO202" s="160"/>
      <c r="IP202" s="160"/>
      <c r="IQ202" s="160"/>
      <c r="IR202" s="160"/>
      <c r="IS202" s="160"/>
      <c r="IT202" s="160"/>
      <c r="IU202" s="160"/>
      <c r="IV202" s="160"/>
      <c r="IW202" s="160"/>
      <c r="IX202" s="160"/>
      <c r="IY202" s="160"/>
      <c r="IZ202" s="160"/>
      <c r="JA202" s="160"/>
      <c r="JB202" s="160"/>
      <c r="JC202" s="160"/>
      <c r="JD202" s="160"/>
      <c r="JE202" s="160"/>
      <c r="JF202" s="160"/>
      <c r="JG202" s="160"/>
      <c r="JH202" s="160"/>
      <c r="JI202" s="160"/>
      <c r="JJ202" s="160"/>
      <c r="JK202" s="160"/>
      <c r="JL202" s="160"/>
      <c r="JM202" s="160"/>
      <c r="JN202" s="160"/>
      <c r="JO202" s="160"/>
      <c r="JP202" s="160"/>
      <c r="JQ202" s="160"/>
      <c r="JR202" s="160"/>
      <c r="JS202" s="160"/>
      <c r="JT202" s="160"/>
      <c r="JU202" s="160"/>
      <c r="JV202" s="160"/>
      <c r="JW202" s="160"/>
      <c r="JX202" s="160"/>
      <c r="JY202" s="160"/>
      <c r="JZ202" s="160"/>
      <c r="KA202" s="160"/>
      <c r="KB202" s="160"/>
      <c r="KC202" s="160"/>
      <c r="KD202" s="160"/>
      <c r="KE202" s="160"/>
      <c r="KF202" s="160"/>
      <c r="KG202" s="160"/>
      <c r="KH202" s="160"/>
      <c r="KI202" s="160"/>
      <c r="KJ202" s="160"/>
      <c r="KK202" s="160"/>
      <c r="KL202" s="160"/>
      <c r="KM202" s="160"/>
      <c r="KN202" s="160"/>
      <c r="KO202" s="160"/>
      <c r="KP202" s="160"/>
      <c r="KQ202" s="160"/>
      <c r="KR202" s="160"/>
      <c r="KS202" s="160"/>
      <c r="KT202" s="160"/>
      <c r="KU202" s="160"/>
      <c r="KV202" s="160"/>
      <c r="KW202" s="160"/>
      <c r="KX202" s="160"/>
      <c r="KY202" s="160"/>
      <c r="KZ202" s="160"/>
      <c r="LA202" s="160"/>
      <c r="LB202" s="160"/>
      <c r="LC202" s="160"/>
      <c r="LD202" s="160"/>
      <c r="LE202" s="160"/>
      <c r="LF202" s="160"/>
      <c r="LG202" s="160"/>
      <c r="LH202" s="160"/>
      <c r="LI202" s="160"/>
      <c r="LJ202" s="160"/>
      <c r="LK202" s="160"/>
      <c r="LL202" s="160"/>
      <c r="LM202" s="160"/>
      <c r="LN202" s="160"/>
      <c r="LO202" s="160"/>
      <c r="LP202" s="160"/>
      <c r="LQ202" s="160"/>
      <c r="LR202" s="160"/>
      <c r="LS202" s="160"/>
      <c r="LT202" s="160"/>
      <c r="LU202" s="160"/>
      <c r="LV202" s="160"/>
      <c r="LW202" s="160"/>
      <c r="LX202" s="160"/>
      <c r="LY202" s="160"/>
      <c r="LZ202" s="160"/>
      <c r="MA202" s="160"/>
      <c r="MB202" s="160"/>
      <c r="MC202" s="160"/>
      <c r="MD202" s="160"/>
      <c r="ME202" s="160"/>
      <c r="MF202" s="160"/>
      <c r="MG202" s="160"/>
      <c r="MH202" s="160"/>
      <c r="MI202" s="160"/>
      <c r="MJ202" s="160"/>
      <c r="MK202" s="160"/>
      <c r="ML202" s="160"/>
      <c r="MM202" s="160"/>
      <c r="MN202" s="160"/>
      <c r="MO202" s="160"/>
      <c r="MP202" s="160"/>
      <c r="MQ202" s="160"/>
      <c r="MR202" s="160"/>
      <c r="MS202" s="160"/>
      <c r="MT202" s="160"/>
      <c r="MU202" s="160"/>
      <c r="MV202" s="160"/>
      <c r="MW202" s="160"/>
      <c r="MX202" s="160"/>
      <c r="MY202" s="160"/>
      <c r="MZ202" s="160"/>
      <c r="NA202" s="160"/>
      <c r="NB202" s="160"/>
      <c r="NC202" s="160"/>
      <c r="ND202" s="160"/>
      <c r="NE202" s="160"/>
      <c r="NF202" s="160"/>
      <c r="NG202" s="160"/>
      <c r="NH202" s="160"/>
      <c r="NI202" s="160"/>
      <c r="NJ202" s="160"/>
      <c r="NK202" s="160"/>
      <c r="NL202" s="160"/>
      <c r="NM202" s="160"/>
      <c r="NN202" s="160"/>
      <c r="NO202" s="160"/>
      <c r="NP202" s="160"/>
      <c r="NQ202" s="160"/>
      <c r="NR202" s="160"/>
      <c r="NS202" s="160"/>
      <c r="NT202" s="160"/>
      <c r="NU202" s="160"/>
      <c r="NV202" s="160"/>
      <c r="NW202" s="160"/>
      <c r="NX202" s="160"/>
      <c r="NY202" s="160"/>
      <c r="NZ202" s="160"/>
      <c r="OA202" s="160"/>
      <c r="OB202" s="160"/>
      <c r="OC202" s="160"/>
      <c r="OD202" s="160"/>
      <c r="OE202" s="160"/>
      <c r="OF202" s="160"/>
      <c r="OG202" s="160"/>
      <c r="OH202" s="160"/>
      <c r="OI202" s="160"/>
      <c r="OJ202" s="160"/>
      <c r="OK202" s="160"/>
      <c r="OL202" s="160"/>
      <c r="OM202" s="160"/>
      <c r="ON202" s="160"/>
      <c r="OO202" s="160"/>
      <c r="OP202" s="160"/>
      <c r="OQ202" s="160"/>
      <c r="OR202" s="160"/>
      <c r="OS202" s="160"/>
      <c r="OT202" s="160"/>
      <c r="OU202" s="160"/>
      <c r="OV202" s="160"/>
      <c r="OW202" s="160"/>
      <c r="OX202" s="160"/>
      <c r="OY202" s="160"/>
      <c r="OZ202" s="160"/>
      <c r="PA202" s="160"/>
      <c r="PB202" s="160"/>
      <c r="PC202" s="160"/>
      <c r="PD202" s="160"/>
      <c r="PE202" s="160"/>
      <c r="PF202" s="160"/>
      <c r="PG202" s="160"/>
      <c r="PH202" s="160"/>
      <c r="PI202" s="160"/>
      <c r="PJ202" s="160"/>
      <c r="PK202" s="160"/>
      <c r="PL202" s="160"/>
      <c r="PM202" s="160"/>
      <c r="PN202" s="160"/>
      <c r="PO202" s="160"/>
      <c r="PP202" s="160"/>
      <c r="PQ202" s="160"/>
      <c r="PR202" s="160"/>
      <c r="PS202" s="160"/>
      <c r="PT202" s="160"/>
      <c r="PU202" s="160"/>
      <c r="PV202" s="160"/>
      <c r="PW202" s="160"/>
      <c r="PX202" s="160"/>
      <c r="PY202" s="160"/>
      <c r="PZ202" s="160"/>
      <c r="QA202" s="160"/>
      <c r="QB202" s="160"/>
      <c r="QC202" s="160"/>
      <c r="QD202" s="160"/>
      <c r="QE202" s="160"/>
      <c r="QF202" s="160"/>
      <c r="QG202" s="160"/>
      <c r="QH202" s="160"/>
      <c r="QI202" s="160"/>
      <c r="QJ202" s="160"/>
      <c r="QK202" s="160"/>
      <c r="QL202" s="160"/>
      <c r="QM202" s="160"/>
      <c r="QN202" s="160"/>
      <c r="QO202" s="160"/>
      <c r="QP202" s="160"/>
      <c r="QQ202" s="160"/>
      <c r="QR202" s="160"/>
      <c r="QS202" s="160"/>
      <c r="QT202" s="160"/>
      <c r="QU202" s="160"/>
      <c r="QV202" s="160"/>
      <c r="QW202" s="160"/>
      <c r="QX202" s="160"/>
      <c r="QY202" s="160"/>
      <c r="QZ202" s="160"/>
      <c r="RA202" s="160"/>
      <c r="RB202" s="160"/>
      <c r="RC202" s="160"/>
      <c r="RD202" s="160"/>
      <c r="RE202" s="160"/>
      <c r="RF202" s="160"/>
      <c r="RG202" s="160"/>
      <c r="RH202" s="160"/>
      <c r="RI202" s="160"/>
      <c r="RJ202" s="160"/>
      <c r="RK202" s="160"/>
      <c r="RL202" s="160"/>
      <c r="RM202" s="160"/>
      <c r="RN202" s="160"/>
      <c r="RO202" s="160"/>
      <c r="RP202" s="160"/>
      <c r="RQ202" s="160"/>
      <c r="RR202" s="160"/>
      <c r="RS202" s="160"/>
      <c r="RT202" s="160"/>
      <c r="RU202" s="160"/>
      <c r="RV202" s="160"/>
      <c r="RW202" s="160"/>
      <c r="RX202" s="160"/>
      <c r="RY202" s="160"/>
      <c r="RZ202" s="160"/>
      <c r="SA202" s="160"/>
      <c r="SB202" s="160"/>
      <c r="SC202" s="160"/>
      <c r="SD202" s="160"/>
      <c r="SE202" s="160"/>
      <c r="SF202" s="160"/>
      <c r="SG202" s="160"/>
      <c r="SH202" s="160"/>
      <c r="SI202" s="160"/>
      <c r="SJ202" s="160"/>
      <c r="SK202" s="160"/>
      <c r="SL202" s="160"/>
      <c r="SM202" s="160"/>
      <c r="SN202" s="160"/>
      <c r="SO202" s="160"/>
      <c r="SP202" s="160"/>
      <c r="SQ202" s="160"/>
      <c r="SR202" s="160"/>
      <c r="SS202" s="160"/>
      <c r="ST202" s="160"/>
      <c r="SU202" s="160"/>
      <c r="SV202" s="160"/>
      <c r="SW202" s="160"/>
      <c r="SX202" s="160"/>
      <c r="SY202" s="160"/>
      <c r="SZ202" s="160"/>
      <c r="TA202" s="160"/>
      <c r="TB202" s="160"/>
      <c r="TC202" s="160"/>
      <c r="TD202" s="160"/>
      <c r="TE202" s="160"/>
      <c r="TF202" s="160"/>
    </row>
    <row r="203" spans="1:526">
      <c r="A203" s="160"/>
      <c r="B203" s="160"/>
      <c r="C203" s="160"/>
      <c r="D203" s="160"/>
      <c r="E203" s="160"/>
      <c r="F203" s="160"/>
      <c r="G203" s="160"/>
      <c r="H203" s="160"/>
      <c r="I203" s="160"/>
      <c r="J203" s="160"/>
      <c r="K203" s="160"/>
      <c r="L203" s="160"/>
      <c r="M203" s="160"/>
      <c r="N203" s="160"/>
      <c r="O203" s="160"/>
      <c r="P203" s="160"/>
      <c r="Q203" s="160"/>
      <c r="R203" s="160"/>
      <c r="S203" s="160"/>
      <c r="T203" s="160"/>
      <c r="U203" s="160"/>
      <c r="V203" s="160"/>
      <c r="W203" s="160"/>
      <c r="X203" s="160"/>
      <c r="Y203" s="160"/>
      <c r="Z203" s="160"/>
      <c r="AA203" s="160"/>
      <c r="AB203" s="160"/>
      <c r="AC203" s="160"/>
      <c r="AD203" s="160"/>
      <c r="AE203" s="160"/>
      <c r="AF203" s="160"/>
      <c r="AG203" s="160"/>
      <c r="AH203" s="160"/>
      <c r="AI203" s="160"/>
      <c r="AJ203" s="160"/>
      <c r="AK203" s="160"/>
      <c r="AL203" s="160"/>
      <c r="AM203" s="160"/>
      <c r="AN203" s="160"/>
      <c r="AO203" s="160"/>
      <c r="AP203" s="160"/>
      <c r="AQ203" s="160"/>
      <c r="AR203" s="160"/>
      <c r="AS203" s="160"/>
      <c r="AT203" s="160"/>
      <c r="AU203" s="160"/>
      <c r="AV203" s="160"/>
      <c r="AW203" s="160"/>
      <c r="AX203" s="160"/>
      <c r="AY203" s="160"/>
      <c r="AZ203" s="160"/>
      <c r="BA203" s="160"/>
      <c r="BB203" s="160"/>
      <c r="BC203" s="160"/>
      <c r="BD203" s="160"/>
      <c r="BE203" s="160"/>
      <c r="BF203" s="160"/>
      <c r="BG203" s="160"/>
      <c r="BH203" s="160"/>
      <c r="BI203" s="160"/>
      <c r="BJ203" s="160"/>
      <c r="BK203" s="160"/>
      <c r="BL203" s="160"/>
      <c r="BM203" s="160"/>
      <c r="BN203" s="160"/>
      <c r="BO203" s="160"/>
      <c r="BP203" s="160"/>
      <c r="BQ203" s="160"/>
      <c r="BR203" s="160"/>
      <c r="BS203" s="160"/>
      <c r="BT203" s="160"/>
      <c r="BU203" s="160"/>
      <c r="BV203" s="160"/>
      <c r="BW203" s="160"/>
      <c r="BX203" s="160"/>
      <c r="BY203" s="160"/>
      <c r="BZ203" s="160"/>
      <c r="CA203" s="160"/>
      <c r="CB203" s="160"/>
      <c r="CC203" s="160"/>
      <c r="CD203" s="160"/>
      <c r="CE203" s="160"/>
      <c r="CF203" s="160"/>
      <c r="CG203" s="160"/>
      <c r="CH203" s="160"/>
      <c r="CI203" s="160"/>
      <c r="CJ203" s="160"/>
      <c r="CK203" s="160"/>
      <c r="CL203" s="160"/>
      <c r="CM203" s="160"/>
      <c r="CN203" s="160"/>
      <c r="CO203" s="160"/>
      <c r="CP203" s="160"/>
      <c r="CQ203" s="160"/>
      <c r="CR203" s="160"/>
      <c r="CS203" s="160"/>
      <c r="CT203" s="160"/>
      <c r="CU203" s="160"/>
      <c r="CV203" s="160"/>
      <c r="CW203" s="160"/>
      <c r="CX203" s="160"/>
      <c r="CY203" s="160"/>
      <c r="CZ203" s="160"/>
      <c r="DA203" s="160"/>
      <c r="DB203" s="160"/>
      <c r="DC203" s="160"/>
      <c r="DD203" s="160"/>
      <c r="DE203" s="160"/>
      <c r="DF203" s="160"/>
      <c r="DG203" s="160"/>
      <c r="DH203" s="160"/>
      <c r="DI203" s="160"/>
      <c r="DJ203" s="160"/>
      <c r="DK203" s="160"/>
      <c r="DL203" s="160"/>
      <c r="DM203" s="160"/>
      <c r="DN203" s="160"/>
      <c r="DO203" s="160"/>
      <c r="DP203" s="160"/>
      <c r="DQ203" s="160"/>
      <c r="DR203" s="160"/>
      <c r="DS203" s="160"/>
      <c r="DT203" s="160"/>
      <c r="DU203" s="160"/>
      <c r="DV203" s="160"/>
      <c r="DW203" s="160"/>
      <c r="DX203" s="160"/>
      <c r="DY203" s="160"/>
      <c r="DZ203" s="160"/>
      <c r="EA203" s="160"/>
      <c r="EB203" s="160"/>
      <c r="EC203" s="160"/>
      <c r="ED203" s="160"/>
      <c r="EE203" s="160"/>
      <c r="EF203" s="160"/>
      <c r="EG203" s="160"/>
      <c r="EH203" s="160"/>
      <c r="EI203" s="160"/>
      <c r="EJ203" s="160"/>
      <c r="EK203" s="160"/>
      <c r="EL203" s="160"/>
      <c r="EM203" s="160"/>
      <c r="EN203" s="160"/>
      <c r="EO203" s="160"/>
      <c r="EP203" s="160"/>
      <c r="EQ203" s="160"/>
      <c r="ER203" s="160"/>
      <c r="ES203" s="160"/>
      <c r="ET203" s="160"/>
      <c r="EU203" s="160"/>
      <c r="EV203" s="160"/>
      <c r="EW203" s="160"/>
      <c r="EX203" s="160"/>
      <c r="EY203" s="160"/>
      <c r="EZ203" s="160"/>
      <c r="FA203" s="160"/>
      <c r="FB203" s="160"/>
      <c r="FC203" s="160"/>
      <c r="FD203" s="160"/>
      <c r="FE203" s="160"/>
      <c r="FF203" s="160"/>
      <c r="FG203" s="160"/>
      <c r="FH203" s="160"/>
      <c r="FI203" s="160"/>
      <c r="FJ203" s="160"/>
      <c r="FK203" s="160"/>
      <c r="FL203" s="160"/>
      <c r="FM203" s="160"/>
      <c r="FN203" s="160"/>
      <c r="FO203" s="160"/>
      <c r="FP203" s="160"/>
      <c r="FQ203" s="160"/>
      <c r="FR203" s="160"/>
      <c r="FS203" s="160"/>
      <c r="FT203" s="160"/>
      <c r="FU203" s="160"/>
      <c r="FV203" s="160"/>
      <c r="FW203" s="160"/>
      <c r="FX203" s="160"/>
      <c r="FY203" s="160"/>
      <c r="FZ203" s="160"/>
      <c r="GA203" s="160"/>
      <c r="GB203" s="160"/>
      <c r="GC203" s="160"/>
      <c r="GD203" s="160"/>
      <c r="GE203" s="160"/>
      <c r="GF203" s="160"/>
      <c r="GG203" s="160"/>
      <c r="GH203" s="160"/>
      <c r="GI203" s="160"/>
      <c r="GJ203" s="160"/>
      <c r="GK203" s="160"/>
      <c r="GL203" s="160"/>
      <c r="GM203" s="160"/>
      <c r="GN203" s="160"/>
      <c r="GO203" s="160"/>
      <c r="GP203" s="160"/>
      <c r="GQ203" s="160"/>
      <c r="GR203" s="160"/>
      <c r="GS203" s="160"/>
      <c r="GT203" s="160"/>
      <c r="GU203" s="160"/>
      <c r="GV203" s="160"/>
      <c r="GW203" s="160"/>
      <c r="GX203" s="160"/>
      <c r="GY203" s="160"/>
      <c r="GZ203" s="160"/>
      <c r="HA203" s="160"/>
      <c r="HB203" s="160"/>
      <c r="HC203" s="160"/>
      <c r="HD203" s="160"/>
      <c r="HE203" s="160"/>
      <c r="HF203" s="160"/>
      <c r="HG203" s="160"/>
      <c r="HH203" s="160"/>
      <c r="HI203" s="160"/>
      <c r="HJ203" s="160"/>
      <c r="HK203" s="160"/>
      <c r="HL203" s="160"/>
      <c r="HM203" s="160"/>
      <c r="HN203" s="160"/>
      <c r="HO203" s="160"/>
      <c r="HP203" s="160"/>
      <c r="HQ203" s="160"/>
      <c r="HR203" s="160"/>
      <c r="HS203" s="160"/>
      <c r="HT203" s="160"/>
      <c r="HU203" s="160"/>
      <c r="HV203" s="160"/>
      <c r="HW203" s="160"/>
      <c r="HX203" s="160"/>
      <c r="HY203" s="160"/>
      <c r="HZ203" s="160"/>
      <c r="IA203" s="160"/>
      <c r="IB203" s="160"/>
      <c r="IC203" s="160"/>
      <c r="ID203" s="160"/>
      <c r="IE203" s="160"/>
      <c r="IF203" s="160"/>
      <c r="IG203" s="160"/>
      <c r="IH203" s="160"/>
      <c r="II203" s="160"/>
      <c r="IJ203" s="160"/>
      <c r="IK203" s="160"/>
      <c r="IL203" s="160"/>
      <c r="IM203" s="160"/>
      <c r="IN203" s="160"/>
      <c r="IO203" s="160"/>
      <c r="IP203" s="160"/>
      <c r="IQ203" s="160"/>
      <c r="IR203" s="160"/>
      <c r="IS203" s="160"/>
      <c r="IT203" s="160"/>
      <c r="IU203" s="160"/>
      <c r="IV203" s="160"/>
      <c r="IW203" s="160"/>
      <c r="IX203" s="160"/>
      <c r="IY203" s="160"/>
      <c r="IZ203" s="160"/>
      <c r="JA203" s="160"/>
      <c r="JB203" s="160"/>
      <c r="JC203" s="160"/>
      <c r="JD203" s="160"/>
      <c r="JE203" s="160"/>
      <c r="JF203" s="160"/>
      <c r="JG203" s="160"/>
      <c r="JH203" s="160"/>
      <c r="JI203" s="160"/>
      <c r="JJ203" s="160"/>
      <c r="JK203" s="160"/>
      <c r="JL203" s="160"/>
      <c r="JM203" s="160"/>
      <c r="JN203" s="160"/>
      <c r="JO203" s="160"/>
      <c r="JP203" s="160"/>
      <c r="JQ203" s="160"/>
      <c r="JR203" s="160"/>
      <c r="JS203" s="160"/>
      <c r="JT203" s="160"/>
      <c r="JU203" s="160"/>
      <c r="JV203" s="160"/>
      <c r="JW203" s="160"/>
      <c r="JX203" s="160"/>
      <c r="JY203" s="160"/>
      <c r="JZ203" s="160"/>
      <c r="KA203" s="160"/>
      <c r="KB203" s="160"/>
      <c r="KC203" s="160"/>
      <c r="KD203" s="160"/>
      <c r="KE203" s="160"/>
      <c r="KF203" s="160"/>
      <c r="KG203" s="160"/>
      <c r="KH203" s="160"/>
      <c r="KI203" s="160"/>
      <c r="KJ203" s="160"/>
      <c r="KK203" s="160"/>
      <c r="KL203" s="160"/>
      <c r="KM203" s="160"/>
      <c r="KN203" s="160"/>
      <c r="KO203" s="160"/>
      <c r="KP203" s="160"/>
      <c r="KQ203" s="160"/>
      <c r="KR203" s="160"/>
      <c r="KS203" s="160"/>
      <c r="KT203" s="160"/>
      <c r="KU203" s="160"/>
      <c r="KV203" s="160"/>
      <c r="KW203" s="160"/>
      <c r="KX203" s="160"/>
      <c r="KY203" s="160"/>
      <c r="KZ203" s="160"/>
      <c r="LA203" s="160"/>
      <c r="LB203" s="160"/>
      <c r="LC203" s="160"/>
      <c r="LD203" s="160"/>
      <c r="LE203" s="160"/>
      <c r="LF203" s="160"/>
      <c r="LG203" s="160"/>
      <c r="LH203" s="160"/>
      <c r="LI203" s="160"/>
      <c r="LJ203" s="160"/>
      <c r="LK203" s="160"/>
      <c r="LL203" s="160"/>
      <c r="LM203" s="160"/>
      <c r="LN203" s="160"/>
      <c r="LO203" s="160"/>
      <c r="LP203" s="160"/>
      <c r="LQ203" s="160"/>
      <c r="LR203" s="160"/>
      <c r="LS203" s="160"/>
      <c r="LT203" s="160"/>
      <c r="LU203" s="160"/>
      <c r="LV203" s="160"/>
      <c r="LW203" s="160"/>
      <c r="LX203" s="160"/>
      <c r="LY203" s="160"/>
      <c r="LZ203" s="160"/>
      <c r="MA203" s="160"/>
      <c r="MB203" s="160"/>
      <c r="MC203" s="160"/>
      <c r="MD203" s="160"/>
      <c r="ME203" s="160"/>
      <c r="MF203" s="160"/>
      <c r="MG203" s="160"/>
      <c r="MH203" s="160"/>
      <c r="MI203" s="160"/>
      <c r="MJ203" s="160"/>
      <c r="MK203" s="160"/>
      <c r="ML203" s="160"/>
      <c r="MM203" s="160"/>
      <c r="MN203" s="160"/>
      <c r="MO203" s="160"/>
      <c r="MP203" s="160"/>
      <c r="MQ203" s="160"/>
      <c r="MR203" s="160"/>
      <c r="MS203" s="160"/>
      <c r="MT203" s="160"/>
      <c r="MU203" s="160"/>
      <c r="MV203" s="160"/>
      <c r="MW203" s="160"/>
      <c r="MX203" s="160"/>
      <c r="MY203" s="160"/>
      <c r="MZ203" s="160"/>
      <c r="NA203" s="160"/>
      <c r="NB203" s="160"/>
      <c r="NC203" s="160"/>
      <c r="ND203" s="160"/>
      <c r="NE203" s="160"/>
      <c r="NF203" s="160"/>
      <c r="NG203" s="160"/>
      <c r="NH203" s="160"/>
      <c r="NI203" s="160"/>
      <c r="NJ203" s="160"/>
      <c r="NK203" s="160"/>
      <c r="NL203" s="160"/>
      <c r="NM203" s="160"/>
      <c r="NN203" s="160"/>
      <c r="NO203" s="160"/>
      <c r="NP203" s="160"/>
      <c r="NQ203" s="160"/>
      <c r="NR203" s="160"/>
      <c r="NS203" s="160"/>
      <c r="NT203" s="160"/>
      <c r="NU203" s="160"/>
      <c r="NV203" s="160"/>
      <c r="NW203" s="160"/>
      <c r="NX203" s="160"/>
      <c r="NY203" s="160"/>
      <c r="NZ203" s="160"/>
      <c r="OA203" s="160"/>
      <c r="OB203" s="160"/>
      <c r="OC203" s="160"/>
      <c r="OD203" s="160"/>
      <c r="OE203" s="160"/>
      <c r="OF203" s="160"/>
      <c r="OG203" s="160"/>
      <c r="OH203" s="160"/>
      <c r="OI203" s="160"/>
      <c r="OJ203" s="160"/>
      <c r="OK203" s="160"/>
      <c r="OL203" s="160"/>
      <c r="OM203" s="160"/>
      <c r="ON203" s="160"/>
      <c r="OO203" s="160"/>
      <c r="OP203" s="160"/>
      <c r="OQ203" s="160"/>
      <c r="OR203" s="160"/>
      <c r="OS203" s="160"/>
      <c r="OT203" s="160"/>
      <c r="OU203" s="160"/>
      <c r="OV203" s="160"/>
      <c r="OW203" s="160"/>
      <c r="OX203" s="160"/>
      <c r="OY203" s="160"/>
      <c r="OZ203" s="160"/>
      <c r="PA203" s="160"/>
      <c r="PB203" s="160"/>
      <c r="PC203" s="160"/>
      <c r="PD203" s="160"/>
      <c r="PE203" s="160"/>
      <c r="PF203" s="160"/>
      <c r="PG203" s="160"/>
      <c r="PH203" s="160"/>
      <c r="PI203" s="160"/>
      <c r="PJ203" s="160"/>
      <c r="PK203" s="160"/>
      <c r="PL203" s="160"/>
      <c r="PM203" s="160"/>
      <c r="PN203" s="160"/>
      <c r="PO203" s="160"/>
      <c r="PP203" s="160"/>
      <c r="PQ203" s="160"/>
      <c r="PR203" s="160"/>
      <c r="PS203" s="160"/>
      <c r="PT203" s="160"/>
      <c r="PU203" s="160"/>
      <c r="PV203" s="160"/>
      <c r="PW203" s="160"/>
      <c r="PX203" s="160"/>
      <c r="PY203" s="160"/>
      <c r="PZ203" s="160"/>
      <c r="QA203" s="160"/>
      <c r="QB203" s="160"/>
      <c r="QC203" s="160"/>
      <c r="QD203" s="160"/>
      <c r="QE203" s="160"/>
      <c r="QF203" s="160"/>
      <c r="QG203" s="160"/>
      <c r="QH203" s="160"/>
      <c r="QI203" s="160"/>
      <c r="QJ203" s="160"/>
      <c r="QK203" s="160"/>
      <c r="QL203" s="160"/>
      <c r="QM203" s="160"/>
      <c r="QN203" s="160"/>
      <c r="QO203" s="160"/>
      <c r="QP203" s="160"/>
      <c r="QQ203" s="160"/>
      <c r="QR203" s="160"/>
      <c r="QS203" s="160"/>
      <c r="QT203" s="160"/>
      <c r="QU203" s="160"/>
      <c r="QV203" s="160"/>
      <c r="QW203" s="160"/>
      <c r="QX203" s="160"/>
      <c r="QY203" s="160"/>
      <c r="QZ203" s="160"/>
      <c r="RA203" s="160"/>
      <c r="RB203" s="160"/>
      <c r="RC203" s="160"/>
      <c r="RD203" s="160"/>
      <c r="RE203" s="160"/>
      <c r="RF203" s="160"/>
      <c r="RG203" s="160"/>
      <c r="RH203" s="160"/>
      <c r="RI203" s="160"/>
      <c r="RJ203" s="160"/>
      <c r="RK203" s="160"/>
      <c r="RL203" s="160"/>
      <c r="RM203" s="160"/>
      <c r="RN203" s="160"/>
      <c r="RO203" s="160"/>
      <c r="RP203" s="160"/>
      <c r="RQ203" s="160"/>
      <c r="RR203" s="160"/>
      <c r="RS203" s="160"/>
      <c r="RT203" s="160"/>
      <c r="RU203" s="160"/>
      <c r="RV203" s="160"/>
      <c r="RW203" s="160"/>
      <c r="RX203" s="160"/>
      <c r="RY203" s="160"/>
      <c r="RZ203" s="160"/>
      <c r="SA203" s="160"/>
      <c r="SB203" s="160"/>
      <c r="SC203" s="160"/>
      <c r="SD203" s="160"/>
      <c r="SE203" s="160"/>
      <c r="SF203" s="160"/>
      <c r="SG203" s="160"/>
      <c r="SH203" s="160"/>
      <c r="SI203" s="160"/>
      <c r="SJ203" s="160"/>
      <c r="SK203" s="160"/>
      <c r="SL203" s="160"/>
      <c r="SM203" s="160"/>
      <c r="SN203" s="160"/>
      <c r="SO203" s="160"/>
      <c r="SP203" s="160"/>
      <c r="SQ203" s="160"/>
      <c r="SR203" s="160"/>
      <c r="SS203" s="160"/>
      <c r="ST203" s="160"/>
      <c r="SU203" s="160"/>
      <c r="SV203" s="160"/>
      <c r="SW203" s="160"/>
      <c r="SX203" s="160"/>
      <c r="SY203" s="160"/>
      <c r="SZ203" s="160"/>
      <c r="TA203" s="160"/>
      <c r="TB203" s="160"/>
      <c r="TC203" s="160"/>
      <c r="TD203" s="160"/>
      <c r="TE203" s="160"/>
      <c r="TF203" s="160"/>
    </row>
    <row r="204" spans="1:526">
      <c r="A204" s="160"/>
      <c r="B204" s="160"/>
      <c r="C204" s="160"/>
      <c r="D204" s="160"/>
      <c r="E204" s="160"/>
      <c r="F204" s="160"/>
      <c r="G204" s="160"/>
      <c r="H204" s="160"/>
      <c r="I204" s="160"/>
      <c r="J204" s="160"/>
      <c r="K204" s="160"/>
      <c r="L204" s="160"/>
      <c r="M204" s="160"/>
      <c r="N204" s="160"/>
      <c r="O204" s="160"/>
      <c r="P204" s="160"/>
      <c r="Q204" s="160"/>
      <c r="R204" s="160"/>
      <c r="S204" s="160"/>
      <c r="T204" s="160"/>
      <c r="U204" s="160"/>
      <c r="V204" s="160"/>
      <c r="W204" s="160"/>
      <c r="X204" s="160"/>
      <c r="Y204" s="160"/>
      <c r="Z204" s="160"/>
      <c r="AA204" s="160"/>
      <c r="AB204" s="160"/>
      <c r="AC204" s="160"/>
      <c r="AD204" s="160"/>
      <c r="AE204" s="160"/>
      <c r="AF204" s="160"/>
      <c r="AG204" s="160"/>
      <c r="AH204" s="160"/>
      <c r="AI204" s="160"/>
      <c r="AJ204" s="160"/>
      <c r="AK204" s="160"/>
      <c r="AL204" s="160"/>
      <c r="AM204" s="160"/>
      <c r="AN204" s="160"/>
      <c r="AO204" s="160"/>
      <c r="AP204" s="160"/>
      <c r="AQ204" s="160"/>
      <c r="AR204" s="160"/>
      <c r="AS204" s="160"/>
      <c r="AT204" s="160"/>
      <c r="AU204" s="160"/>
      <c r="AV204" s="160"/>
      <c r="AW204" s="160"/>
      <c r="AX204" s="160"/>
      <c r="AY204" s="160"/>
      <c r="AZ204" s="160"/>
      <c r="BA204" s="160"/>
      <c r="BB204" s="160"/>
      <c r="BC204" s="160"/>
      <c r="BD204" s="160"/>
      <c r="BE204" s="160"/>
      <c r="BF204" s="160"/>
      <c r="BG204" s="160"/>
      <c r="BH204" s="160"/>
      <c r="BI204" s="160"/>
      <c r="BJ204" s="160"/>
      <c r="BK204" s="160"/>
      <c r="BL204" s="160"/>
      <c r="BM204" s="160"/>
      <c r="BN204" s="160"/>
      <c r="BO204" s="160"/>
      <c r="BP204" s="160"/>
      <c r="BQ204" s="160"/>
      <c r="BR204" s="160"/>
      <c r="BS204" s="160"/>
      <c r="BT204" s="160"/>
      <c r="BU204" s="160"/>
      <c r="BV204" s="160"/>
      <c r="BW204" s="160"/>
      <c r="BX204" s="160"/>
      <c r="BY204" s="160"/>
      <c r="BZ204" s="160"/>
      <c r="CA204" s="160"/>
      <c r="CB204" s="160"/>
      <c r="CC204" s="160"/>
      <c r="CD204" s="160"/>
      <c r="CE204" s="160"/>
      <c r="CF204" s="160"/>
      <c r="CG204" s="160"/>
      <c r="CH204" s="160"/>
      <c r="CI204" s="160"/>
      <c r="CJ204" s="160"/>
      <c r="CK204" s="160"/>
      <c r="CL204" s="160"/>
      <c r="CM204" s="160"/>
      <c r="CN204" s="160"/>
      <c r="CO204" s="160"/>
      <c r="CP204" s="160"/>
      <c r="CQ204" s="160"/>
      <c r="CR204" s="160"/>
      <c r="CS204" s="160"/>
      <c r="CT204" s="160"/>
      <c r="CU204" s="160"/>
      <c r="CV204" s="160"/>
      <c r="CW204" s="160"/>
      <c r="CX204" s="160"/>
      <c r="CY204" s="160"/>
      <c r="CZ204" s="160"/>
      <c r="DA204" s="160"/>
      <c r="DB204" s="160"/>
      <c r="DC204" s="160"/>
      <c r="DD204" s="160"/>
      <c r="DE204" s="160"/>
      <c r="DF204" s="160"/>
      <c r="DG204" s="160"/>
      <c r="DH204" s="160"/>
      <c r="DI204" s="160"/>
      <c r="DJ204" s="160"/>
      <c r="DK204" s="160"/>
      <c r="DL204" s="160"/>
      <c r="DM204" s="160"/>
      <c r="DN204" s="160"/>
      <c r="DO204" s="160"/>
      <c r="DP204" s="160"/>
      <c r="DQ204" s="160"/>
      <c r="DR204" s="160"/>
      <c r="DS204" s="160"/>
      <c r="DT204" s="160"/>
      <c r="DU204" s="160"/>
      <c r="DV204" s="160"/>
      <c r="DW204" s="160"/>
      <c r="DX204" s="160"/>
      <c r="DY204" s="160"/>
      <c r="DZ204" s="160"/>
      <c r="EA204" s="160"/>
      <c r="EB204" s="160"/>
      <c r="EC204" s="160"/>
      <c r="ED204" s="160"/>
      <c r="EE204" s="160"/>
      <c r="EF204" s="160"/>
      <c r="EG204" s="160"/>
      <c r="EH204" s="160"/>
      <c r="EI204" s="160"/>
      <c r="EJ204" s="160"/>
      <c r="EK204" s="160"/>
      <c r="EL204" s="160"/>
      <c r="EM204" s="160"/>
      <c r="EN204" s="160"/>
      <c r="EO204" s="160"/>
      <c r="EP204" s="160"/>
      <c r="EQ204" s="160"/>
      <c r="ER204" s="160"/>
      <c r="ES204" s="160"/>
      <c r="ET204" s="160"/>
      <c r="EU204" s="160"/>
      <c r="EV204" s="160"/>
      <c r="EW204" s="160"/>
      <c r="EX204" s="160"/>
      <c r="EY204" s="160"/>
      <c r="EZ204" s="160"/>
      <c r="FA204" s="160"/>
      <c r="FB204" s="160"/>
      <c r="FC204" s="160"/>
      <c r="FD204" s="160"/>
      <c r="FE204" s="160"/>
      <c r="FF204" s="160"/>
      <c r="FG204" s="160"/>
      <c r="FH204" s="160"/>
      <c r="FI204" s="160"/>
      <c r="FJ204" s="160"/>
      <c r="FK204" s="160"/>
      <c r="FL204" s="160"/>
      <c r="FM204" s="160"/>
      <c r="FN204" s="160"/>
      <c r="FO204" s="160"/>
      <c r="FP204" s="160"/>
      <c r="FQ204" s="160"/>
      <c r="FR204" s="160"/>
      <c r="FS204" s="160"/>
      <c r="FT204" s="160"/>
      <c r="FU204" s="160"/>
      <c r="FV204" s="160"/>
      <c r="FW204" s="160"/>
      <c r="FX204" s="160"/>
      <c r="FY204" s="160"/>
      <c r="FZ204" s="160"/>
      <c r="GA204" s="160"/>
      <c r="GB204" s="160"/>
      <c r="GC204" s="160"/>
      <c r="GD204" s="160"/>
      <c r="GE204" s="160"/>
      <c r="GF204" s="160"/>
      <c r="GG204" s="160"/>
      <c r="GH204" s="160"/>
      <c r="GI204" s="160"/>
      <c r="GJ204" s="160"/>
      <c r="GK204" s="160"/>
      <c r="GL204" s="160"/>
      <c r="GM204" s="160"/>
      <c r="GN204" s="160"/>
      <c r="GO204" s="160"/>
      <c r="GP204" s="160"/>
      <c r="GQ204" s="160"/>
      <c r="GR204" s="160"/>
      <c r="GS204" s="160"/>
      <c r="GT204" s="160"/>
      <c r="GU204" s="160"/>
      <c r="GV204" s="160"/>
      <c r="GW204" s="160"/>
      <c r="GX204" s="160"/>
      <c r="GY204" s="160"/>
      <c r="GZ204" s="160"/>
      <c r="HA204" s="160"/>
      <c r="HB204" s="160"/>
      <c r="HC204" s="160"/>
      <c r="HD204" s="160"/>
      <c r="HE204" s="160"/>
      <c r="HF204" s="160"/>
      <c r="HG204" s="160"/>
      <c r="HH204" s="160"/>
      <c r="HI204" s="160"/>
      <c r="HJ204" s="160"/>
      <c r="HK204" s="160"/>
      <c r="HL204" s="160"/>
      <c r="HM204" s="160"/>
      <c r="HN204" s="160"/>
      <c r="HO204" s="160"/>
      <c r="HP204" s="160"/>
      <c r="HQ204" s="160"/>
      <c r="HR204" s="160"/>
      <c r="HS204" s="160"/>
      <c r="HT204" s="160"/>
      <c r="HU204" s="160"/>
      <c r="HV204" s="160"/>
      <c r="HW204" s="160"/>
      <c r="HX204" s="160"/>
      <c r="HY204" s="160"/>
      <c r="HZ204" s="160"/>
      <c r="IA204" s="160"/>
      <c r="IB204" s="160"/>
      <c r="IC204" s="160"/>
      <c r="ID204" s="160"/>
      <c r="IE204" s="160"/>
      <c r="IF204" s="160"/>
      <c r="IG204" s="160"/>
      <c r="IH204" s="160"/>
      <c r="II204" s="160"/>
      <c r="IJ204" s="160"/>
      <c r="IK204" s="160"/>
      <c r="IL204" s="160"/>
      <c r="IM204" s="160"/>
      <c r="IN204" s="160"/>
      <c r="IO204" s="160"/>
      <c r="IP204" s="160"/>
      <c r="IQ204" s="160"/>
      <c r="IR204" s="160"/>
      <c r="IS204" s="160"/>
      <c r="IT204" s="160"/>
      <c r="IU204" s="160"/>
      <c r="IV204" s="160"/>
      <c r="IW204" s="160"/>
      <c r="IX204" s="160"/>
      <c r="IY204" s="160"/>
      <c r="IZ204" s="160"/>
      <c r="JA204" s="160"/>
      <c r="JB204" s="160"/>
      <c r="JC204" s="160"/>
      <c r="JD204" s="160"/>
      <c r="JE204" s="160"/>
      <c r="JF204" s="160"/>
      <c r="JG204" s="160"/>
      <c r="JH204" s="160"/>
      <c r="JI204" s="160"/>
      <c r="JJ204" s="160"/>
      <c r="JK204" s="160"/>
      <c r="JL204" s="160"/>
      <c r="JM204" s="160"/>
      <c r="JN204" s="160"/>
      <c r="JO204" s="160"/>
      <c r="JP204" s="160"/>
      <c r="JQ204" s="160"/>
      <c r="JR204" s="160"/>
      <c r="JS204" s="160"/>
      <c r="JT204" s="160"/>
      <c r="JU204" s="160"/>
      <c r="JV204" s="160"/>
      <c r="JW204" s="160"/>
      <c r="JX204" s="160"/>
      <c r="JY204" s="160"/>
      <c r="JZ204" s="160"/>
      <c r="KA204" s="160"/>
      <c r="KB204" s="160"/>
      <c r="KC204" s="160"/>
      <c r="KD204" s="160"/>
      <c r="KE204" s="160"/>
      <c r="KF204" s="160"/>
      <c r="KG204" s="160"/>
      <c r="KH204" s="160"/>
      <c r="KI204" s="160"/>
      <c r="KJ204" s="160"/>
      <c r="KK204" s="160"/>
      <c r="KL204" s="160"/>
      <c r="KM204" s="160"/>
      <c r="KN204" s="160"/>
      <c r="KO204" s="160"/>
      <c r="KP204" s="160"/>
      <c r="KQ204" s="160"/>
      <c r="KR204" s="160"/>
      <c r="KS204" s="160"/>
      <c r="KT204" s="160"/>
      <c r="KU204" s="160"/>
      <c r="KV204" s="160"/>
      <c r="KW204" s="160"/>
      <c r="KX204" s="160"/>
      <c r="KY204" s="160"/>
      <c r="KZ204" s="160"/>
      <c r="LA204" s="160"/>
      <c r="LB204" s="160"/>
      <c r="LC204" s="160"/>
      <c r="LD204" s="160"/>
      <c r="LE204" s="160"/>
      <c r="LF204" s="160"/>
      <c r="LG204" s="160"/>
      <c r="LH204" s="160"/>
      <c r="LI204" s="160"/>
      <c r="LJ204" s="160"/>
      <c r="LK204" s="160"/>
      <c r="LL204" s="160"/>
      <c r="LM204" s="160"/>
      <c r="LN204" s="160"/>
      <c r="LO204" s="160"/>
      <c r="LP204" s="160"/>
      <c r="LQ204" s="160"/>
      <c r="LR204" s="160"/>
      <c r="LS204" s="160"/>
      <c r="LT204" s="160"/>
      <c r="LU204" s="160"/>
      <c r="LV204" s="160"/>
      <c r="LW204" s="160"/>
      <c r="LX204" s="160"/>
      <c r="LY204" s="160"/>
      <c r="LZ204" s="160"/>
      <c r="MA204" s="160"/>
      <c r="MB204" s="160"/>
      <c r="MC204" s="160"/>
      <c r="MD204" s="160"/>
      <c r="ME204" s="160"/>
      <c r="MF204" s="160"/>
      <c r="MG204" s="160"/>
      <c r="MH204" s="160"/>
      <c r="MI204" s="160"/>
      <c r="MJ204" s="160"/>
      <c r="MK204" s="160"/>
      <c r="ML204" s="160"/>
      <c r="MM204" s="160"/>
      <c r="MN204" s="160"/>
      <c r="MO204" s="160"/>
      <c r="MP204" s="160"/>
      <c r="MQ204" s="160"/>
      <c r="MR204" s="160"/>
      <c r="MS204" s="160"/>
      <c r="MT204" s="160"/>
      <c r="MU204" s="160"/>
      <c r="MV204" s="160"/>
      <c r="MW204" s="160"/>
      <c r="MX204" s="160"/>
      <c r="MY204" s="160"/>
      <c r="MZ204" s="160"/>
      <c r="NA204" s="160"/>
      <c r="NB204" s="160"/>
      <c r="NC204" s="160"/>
      <c r="ND204" s="160"/>
      <c r="NE204" s="160"/>
      <c r="NF204" s="160"/>
      <c r="NG204" s="160"/>
      <c r="NH204" s="160"/>
      <c r="NI204" s="160"/>
      <c r="NJ204" s="160"/>
      <c r="NK204" s="160"/>
      <c r="NL204" s="160"/>
      <c r="NM204" s="160"/>
      <c r="NN204" s="160"/>
      <c r="NO204" s="160"/>
      <c r="NP204" s="160"/>
      <c r="NQ204" s="160"/>
      <c r="NR204" s="160"/>
      <c r="NS204" s="160"/>
      <c r="NT204" s="160"/>
      <c r="NU204" s="160"/>
      <c r="NV204" s="160"/>
      <c r="NW204" s="160"/>
      <c r="NX204" s="160"/>
      <c r="NY204" s="160"/>
      <c r="NZ204" s="160"/>
      <c r="OA204" s="160"/>
      <c r="OB204" s="160"/>
      <c r="OC204" s="160"/>
      <c r="OD204" s="160"/>
      <c r="OE204" s="160"/>
      <c r="OF204" s="160"/>
      <c r="OG204" s="160"/>
      <c r="OH204" s="160"/>
      <c r="OI204" s="160"/>
      <c r="OJ204" s="160"/>
      <c r="OK204" s="160"/>
      <c r="OL204" s="160"/>
      <c r="OM204" s="160"/>
      <c r="ON204" s="160"/>
      <c r="OO204" s="160"/>
      <c r="OP204" s="160"/>
      <c r="OQ204" s="160"/>
      <c r="OR204" s="160"/>
      <c r="OS204" s="160"/>
      <c r="OT204" s="160"/>
      <c r="OU204" s="160"/>
      <c r="OV204" s="160"/>
      <c r="OW204" s="160"/>
      <c r="OX204" s="160"/>
      <c r="OY204" s="160"/>
      <c r="OZ204" s="160"/>
      <c r="PA204" s="160"/>
      <c r="PB204" s="160"/>
      <c r="PC204" s="160"/>
      <c r="PD204" s="160"/>
      <c r="PE204" s="160"/>
      <c r="PF204" s="160"/>
      <c r="PG204" s="160"/>
      <c r="PH204" s="160"/>
      <c r="PI204" s="160"/>
      <c r="PJ204" s="160"/>
      <c r="PK204" s="160"/>
      <c r="PL204" s="160"/>
      <c r="PM204" s="160"/>
      <c r="PN204" s="160"/>
      <c r="PO204" s="160"/>
      <c r="PP204" s="160"/>
      <c r="PQ204" s="160"/>
      <c r="PR204" s="160"/>
      <c r="PS204" s="160"/>
      <c r="PT204" s="160"/>
      <c r="PU204" s="160"/>
      <c r="PV204" s="160"/>
      <c r="PW204" s="160"/>
      <c r="PX204" s="160"/>
      <c r="PY204" s="160"/>
      <c r="PZ204" s="160"/>
      <c r="QA204" s="160"/>
      <c r="QB204" s="160"/>
      <c r="QC204" s="160"/>
      <c r="QD204" s="160"/>
      <c r="QE204" s="160"/>
      <c r="QF204" s="160"/>
      <c r="QG204" s="160"/>
      <c r="QH204" s="160"/>
      <c r="QI204" s="160"/>
      <c r="QJ204" s="160"/>
      <c r="QK204" s="160"/>
      <c r="QL204" s="160"/>
      <c r="QM204" s="160"/>
      <c r="QN204" s="160"/>
      <c r="QO204" s="160"/>
      <c r="QP204" s="160"/>
      <c r="QQ204" s="160"/>
      <c r="QR204" s="160"/>
      <c r="QS204" s="160"/>
      <c r="QT204" s="160"/>
      <c r="QU204" s="160"/>
      <c r="QV204" s="160"/>
      <c r="QW204" s="160"/>
      <c r="QX204" s="160"/>
      <c r="QY204" s="160"/>
      <c r="QZ204" s="160"/>
      <c r="RA204" s="160"/>
      <c r="RB204" s="160"/>
      <c r="RC204" s="160"/>
      <c r="RD204" s="160"/>
      <c r="RE204" s="160"/>
      <c r="RF204" s="160"/>
      <c r="RG204" s="160"/>
      <c r="RH204" s="160"/>
      <c r="RI204" s="160"/>
      <c r="RJ204" s="160"/>
      <c r="RK204" s="160"/>
      <c r="RL204" s="160"/>
      <c r="RM204" s="160"/>
      <c r="RN204" s="160"/>
      <c r="RO204" s="160"/>
      <c r="RP204" s="160"/>
      <c r="RQ204" s="160"/>
      <c r="RR204" s="160"/>
      <c r="RS204" s="160"/>
      <c r="RT204" s="160"/>
      <c r="RU204" s="160"/>
      <c r="RV204" s="160"/>
      <c r="RW204" s="160"/>
      <c r="RX204" s="160"/>
      <c r="RY204" s="160"/>
      <c r="RZ204" s="160"/>
      <c r="SA204" s="160"/>
      <c r="SB204" s="160"/>
      <c r="SC204" s="160"/>
      <c r="SD204" s="160"/>
      <c r="SE204" s="160"/>
      <c r="SF204" s="160"/>
      <c r="SG204" s="160"/>
      <c r="SH204" s="160"/>
      <c r="SI204" s="160"/>
      <c r="SJ204" s="160"/>
      <c r="SK204" s="160"/>
      <c r="SL204" s="160"/>
      <c r="SM204" s="160"/>
      <c r="SN204" s="160"/>
      <c r="SO204" s="160"/>
      <c r="SP204" s="160"/>
      <c r="SQ204" s="160"/>
      <c r="SR204" s="160"/>
      <c r="SS204" s="160"/>
      <c r="ST204" s="160"/>
      <c r="SU204" s="160"/>
      <c r="SV204" s="160"/>
      <c r="SW204" s="160"/>
      <c r="SX204" s="160"/>
      <c r="SY204" s="160"/>
      <c r="SZ204" s="160"/>
      <c r="TA204" s="160"/>
      <c r="TB204" s="160"/>
      <c r="TC204" s="160"/>
      <c r="TD204" s="160"/>
      <c r="TE204" s="160"/>
      <c r="TF204" s="160"/>
    </row>
    <row r="205" spans="1:526">
      <c r="A205" s="160"/>
      <c r="B205" s="160"/>
      <c r="C205" s="160"/>
      <c r="D205" s="160"/>
      <c r="E205" s="160"/>
      <c r="F205" s="160"/>
      <c r="G205" s="160"/>
      <c r="H205" s="160"/>
      <c r="I205" s="160"/>
      <c r="J205" s="160"/>
      <c r="K205" s="160"/>
      <c r="L205" s="160"/>
      <c r="M205" s="160"/>
      <c r="N205" s="160"/>
      <c r="O205" s="160"/>
      <c r="P205" s="160"/>
      <c r="Q205" s="160"/>
      <c r="R205" s="160"/>
      <c r="S205" s="160"/>
      <c r="T205" s="160"/>
      <c r="U205" s="160"/>
      <c r="V205" s="160"/>
      <c r="W205" s="160"/>
      <c r="X205" s="160"/>
      <c r="Y205" s="160"/>
      <c r="Z205" s="160"/>
      <c r="AA205" s="160"/>
      <c r="AB205" s="160"/>
      <c r="AC205" s="160"/>
      <c r="AD205" s="160"/>
      <c r="AE205" s="160"/>
      <c r="AF205" s="160"/>
      <c r="AG205" s="160"/>
      <c r="AH205" s="160"/>
      <c r="AI205" s="160"/>
      <c r="AJ205" s="160"/>
      <c r="AK205" s="160"/>
      <c r="AL205" s="160"/>
      <c r="AM205" s="160"/>
      <c r="AN205" s="160"/>
      <c r="AO205" s="160"/>
      <c r="AP205" s="160"/>
      <c r="AQ205" s="160"/>
      <c r="AR205" s="160"/>
      <c r="AS205" s="160"/>
      <c r="AT205" s="160"/>
      <c r="AU205" s="160"/>
      <c r="AV205" s="160"/>
      <c r="AW205" s="160"/>
      <c r="AX205" s="160"/>
      <c r="AY205" s="160"/>
      <c r="AZ205" s="160"/>
      <c r="BA205" s="160"/>
      <c r="BB205" s="160"/>
      <c r="BC205" s="160"/>
      <c r="BD205" s="160"/>
      <c r="BE205" s="160"/>
      <c r="BF205" s="160"/>
      <c r="BG205" s="160"/>
      <c r="BH205" s="160"/>
      <c r="BI205" s="160"/>
      <c r="BJ205" s="160"/>
      <c r="BK205" s="160"/>
      <c r="BL205" s="160"/>
      <c r="BM205" s="160"/>
      <c r="BN205" s="160"/>
      <c r="BO205" s="160"/>
      <c r="BP205" s="160"/>
      <c r="BQ205" s="160"/>
      <c r="BR205" s="160"/>
      <c r="BS205" s="160"/>
      <c r="BT205" s="160"/>
      <c r="BU205" s="160"/>
      <c r="BV205" s="160"/>
      <c r="BW205" s="160"/>
      <c r="BX205" s="160"/>
      <c r="BY205" s="160"/>
      <c r="BZ205" s="160"/>
      <c r="CA205" s="160"/>
      <c r="CB205" s="160"/>
      <c r="CC205" s="160"/>
      <c r="CD205" s="160"/>
      <c r="CE205" s="160"/>
      <c r="CF205" s="160"/>
      <c r="CG205" s="160"/>
      <c r="CH205" s="160"/>
      <c r="CI205" s="160"/>
      <c r="CJ205" s="160"/>
      <c r="CK205" s="160"/>
      <c r="CL205" s="160"/>
      <c r="CM205" s="160"/>
      <c r="CN205" s="160"/>
      <c r="CO205" s="160"/>
      <c r="CP205" s="160"/>
      <c r="CQ205" s="160"/>
      <c r="CR205" s="160"/>
      <c r="CS205" s="160"/>
      <c r="CT205" s="160"/>
      <c r="CU205" s="160"/>
      <c r="CV205" s="160"/>
      <c r="CW205" s="160"/>
      <c r="CX205" s="160"/>
      <c r="CY205" s="160"/>
      <c r="CZ205" s="160"/>
      <c r="DA205" s="160"/>
      <c r="DB205" s="160"/>
      <c r="DC205" s="160"/>
      <c r="DD205" s="160"/>
      <c r="DE205" s="160"/>
      <c r="DF205" s="160"/>
      <c r="DG205" s="160"/>
      <c r="DH205" s="160"/>
      <c r="DI205" s="160"/>
      <c r="DJ205" s="160"/>
      <c r="DK205" s="160"/>
      <c r="DL205" s="160"/>
      <c r="DM205" s="160"/>
      <c r="DN205" s="160"/>
      <c r="DO205" s="160"/>
      <c r="DP205" s="160"/>
      <c r="DQ205" s="160"/>
      <c r="DR205" s="160"/>
      <c r="DS205" s="160"/>
      <c r="DT205" s="160"/>
      <c r="DU205" s="160"/>
      <c r="DV205" s="160"/>
      <c r="DW205" s="160"/>
      <c r="DX205" s="160"/>
      <c r="DY205" s="160"/>
      <c r="DZ205" s="160"/>
      <c r="EA205" s="160"/>
      <c r="EB205" s="160"/>
      <c r="EC205" s="160"/>
      <c r="ED205" s="160"/>
      <c r="EE205" s="160"/>
      <c r="EF205" s="160"/>
      <c r="EG205" s="160"/>
      <c r="EH205" s="160"/>
      <c r="EI205" s="160"/>
      <c r="EJ205" s="160"/>
      <c r="EK205" s="160"/>
      <c r="EL205" s="160"/>
      <c r="EM205" s="160"/>
      <c r="EN205" s="160"/>
      <c r="EO205" s="160"/>
      <c r="EP205" s="160"/>
      <c r="EQ205" s="160"/>
      <c r="ER205" s="160"/>
      <c r="ES205" s="160"/>
      <c r="ET205" s="160"/>
      <c r="EU205" s="160"/>
      <c r="EV205" s="160"/>
      <c r="EW205" s="160"/>
      <c r="EX205" s="160"/>
      <c r="EY205" s="160"/>
      <c r="EZ205" s="160"/>
      <c r="FA205" s="160"/>
      <c r="FB205" s="160"/>
      <c r="FC205" s="160"/>
      <c r="FD205" s="160"/>
      <c r="FE205" s="160"/>
      <c r="FF205" s="160"/>
      <c r="FG205" s="160"/>
      <c r="FH205" s="160"/>
      <c r="FI205" s="160"/>
      <c r="FJ205" s="160"/>
      <c r="FK205" s="160"/>
      <c r="FL205" s="160"/>
      <c r="FM205" s="160"/>
      <c r="FN205" s="160"/>
      <c r="FO205" s="160"/>
      <c r="FP205" s="160"/>
      <c r="FQ205" s="160"/>
      <c r="FR205" s="160"/>
      <c r="FS205" s="160"/>
      <c r="FT205" s="160"/>
      <c r="FU205" s="160"/>
      <c r="FV205" s="160"/>
      <c r="FW205" s="160"/>
      <c r="FX205" s="160"/>
      <c r="FY205" s="160"/>
      <c r="FZ205" s="160"/>
      <c r="GA205" s="160"/>
      <c r="GB205" s="160"/>
      <c r="GC205" s="160"/>
      <c r="GD205" s="160"/>
      <c r="GE205" s="160"/>
      <c r="GF205" s="160"/>
      <c r="GG205" s="160"/>
      <c r="GH205" s="160"/>
      <c r="GI205" s="160"/>
      <c r="GJ205" s="160"/>
      <c r="GK205" s="160"/>
      <c r="GL205" s="160"/>
      <c r="GM205" s="160"/>
      <c r="GN205" s="160"/>
      <c r="GO205" s="160"/>
      <c r="GP205" s="160"/>
      <c r="GQ205" s="160"/>
      <c r="GR205" s="160"/>
      <c r="GS205" s="160"/>
      <c r="GT205" s="160"/>
      <c r="GU205" s="160"/>
      <c r="GV205" s="160"/>
      <c r="GW205" s="160"/>
      <c r="GX205" s="160"/>
      <c r="GY205" s="160"/>
      <c r="GZ205" s="160"/>
      <c r="HA205" s="160"/>
      <c r="HB205" s="160"/>
      <c r="HC205" s="160"/>
      <c r="HD205" s="160"/>
      <c r="HE205" s="160"/>
      <c r="HF205" s="160"/>
      <c r="HG205" s="160"/>
      <c r="HH205" s="160"/>
      <c r="HI205" s="160"/>
      <c r="HJ205" s="160"/>
      <c r="HK205" s="160"/>
      <c r="HL205" s="160"/>
      <c r="HM205" s="160"/>
      <c r="HN205" s="160"/>
      <c r="HO205" s="160"/>
      <c r="HP205" s="160"/>
      <c r="HQ205" s="160"/>
      <c r="HR205" s="160"/>
      <c r="HS205" s="160"/>
      <c r="HT205" s="160"/>
      <c r="HU205" s="160"/>
      <c r="HV205" s="160"/>
      <c r="HW205" s="160"/>
      <c r="HX205" s="160"/>
      <c r="HY205" s="160"/>
      <c r="HZ205" s="160"/>
      <c r="IA205" s="160"/>
      <c r="IB205" s="160"/>
      <c r="IC205" s="160"/>
      <c r="ID205" s="160"/>
      <c r="IE205" s="160"/>
      <c r="IF205" s="160"/>
      <c r="IG205" s="160"/>
      <c r="IH205" s="160"/>
      <c r="II205" s="160"/>
      <c r="IJ205" s="160"/>
      <c r="IK205" s="160"/>
      <c r="IL205" s="160"/>
      <c r="IM205" s="160"/>
      <c r="IN205" s="160"/>
      <c r="IO205" s="160"/>
      <c r="IP205" s="160"/>
      <c r="IQ205" s="160"/>
      <c r="IR205" s="160"/>
      <c r="IS205" s="160"/>
      <c r="IT205" s="160"/>
      <c r="IU205" s="160"/>
      <c r="IV205" s="160"/>
      <c r="IW205" s="160"/>
      <c r="IX205" s="160"/>
      <c r="IY205" s="160"/>
      <c r="IZ205" s="160"/>
      <c r="JA205" s="160"/>
      <c r="JB205" s="160"/>
      <c r="JC205" s="160"/>
      <c r="JD205" s="160"/>
      <c r="JE205" s="160"/>
      <c r="JF205" s="160"/>
      <c r="JG205" s="160"/>
      <c r="JH205" s="160"/>
      <c r="JI205" s="160"/>
      <c r="JJ205" s="160"/>
      <c r="JK205" s="160"/>
      <c r="JL205" s="160"/>
      <c r="JM205" s="160"/>
      <c r="JN205" s="160"/>
      <c r="JO205" s="160"/>
      <c r="JP205" s="160"/>
      <c r="JQ205" s="160"/>
      <c r="JR205" s="160"/>
      <c r="JS205" s="160"/>
      <c r="JT205" s="160"/>
      <c r="JU205" s="160"/>
      <c r="JV205" s="160"/>
      <c r="JW205" s="160"/>
      <c r="JX205" s="160"/>
      <c r="JY205" s="160"/>
      <c r="JZ205" s="160"/>
      <c r="KA205" s="160"/>
      <c r="KB205" s="160"/>
      <c r="KC205" s="160"/>
      <c r="KD205" s="160"/>
      <c r="KE205" s="160"/>
      <c r="KF205" s="160"/>
      <c r="KG205" s="160"/>
      <c r="KH205" s="160"/>
      <c r="KI205" s="160"/>
      <c r="KJ205" s="160"/>
      <c r="KK205" s="160"/>
      <c r="KL205" s="160"/>
      <c r="KM205" s="160"/>
      <c r="KN205" s="160"/>
      <c r="KO205" s="160"/>
      <c r="KP205" s="160"/>
      <c r="KQ205" s="160"/>
      <c r="KR205" s="160"/>
      <c r="KS205" s="160"/>
      <c r="KT205" s="160"/>
      <c r="KU205" s="160"/>
      <c r="KV205" s="160"/>
      <c r="KW205" s="160"/>
      <c r="KX205" s="160"/>
      <c r="KY205" s="160"/>
      <c r="KZ205" s="160"/>
      <c r="LA205" s="160"/>
      <c r="LB205" s="160"/>
      <c r="LC205" s="160"/>
      <c r="LD205" s="160"/>
      <c r="LE205" s="160"/>
      <c r="LF205" s="160"/>
      <c r="LG205" s="160"/>
      <c r="LH205" s="160"/>
      <c r="LI205" s="160"/>
      <c r="LJ205" s="160"/>
      <c r="LK205" s="160"/>
      <c r="LL205" s="160"/>
      <c r="LM205" s="160"/>
      <c r="LN205" s="160"/>
      <c r="LO205" s="160"/>
      <c r="LP205" s="160"/>
      <c r="LQ205" s="160"/>
      <c r="LR205" s="160"/>
      <c r="LS205" s="160"/>
      <c r="LT205" s="160"/>
      <c r="LU205" s="160"/>
      <c r="LV205" s="160"/>
      <c r="LW205" s="160"/>
      <c r="LX205" s="160"/>
      <c r="LY205" s="160"/>
      <c r="LZ205" s="160"/>
      <c r="MA205" s="160"/>
      <c r="MB205" s="160"/>
      <c r="MC205" s="160"/>
      <c r="MD205" s="160"/>
      <c r="ME205" s="160"/>
      <c r="MF205" s="160"/>
      <c r="MG205" s="160"/>
      <c r="MH205" s="160"/>
      <c r="MI205" s="160"/>
      <c r="MJ205" s="160"/>
      <c r="MK205" s="160"/>
      <c r="ML205" s="160"/>
      <c r="MM205" s="160"/>
      <c r="MN205" s="160"/>
      <c r="MO205" s="160"/>
      <c r="MP205" s="160"/>
      <c r="MQ205" s="160"/>
      <c r="MR205" s="160"/>
      <c r="MS205" s="160"/>
      <c r="MT205" s="160"/>
      <c r="MU205" s="160"/>
      <c r="MV205" s="160"/>
      <c r="MW205" s="160"/>
      <c r="MX205" s="160"/>
      <c r="MY205" s="160"/>
      <c r="MZ205" s="160"/>
      <c r="NA205" s="160"/>
      <c r="NB205" s="160"/>
      <c r="NC205" s="160"/>
      <c r="ND205" s="160"/>
      <c r="NE205" s="160"/>
      <c r="NF205" s="160"/>
      <c r="NG205" s="160"/>
      <c r="NH205" s="160"/>
      <c r="NI205" s="160"/>
      <c r="NJ205" s="160"/>
      <c r="NK205" s="160"/>
      <c r="NL205" s="160"/>
      <c r="NM205" s="160"/>
      <c r="NN205" s="160"/>
      <c r="NO205" s="160"/>
      <c r="NP205" s="160"/>
      <c r="NQ205" s="160"/>
      <c r="NR205" s="160"/>
      <c r="NS205" s="160"/>
      <c r="NT205" s="160"/>
      <c r="NU205" s="160"/>
      <c r="NV205" s="160"/>
      <c r="NW205" s="160"/>
      <c r="NX205" s="160"/>
      <c r="NY205" s="160"/>
      <c r="NZ205" s="160"/>
      <c r="OA205" s="160"/>
      <c r="OB205" s="160"/>
      <c r="OC205" s="160"/>
      <c r="OD205" s="160"/>
      <c r="OE205" s="160"/>
      <c r="OF205" s="160"/>
      <c r="OG205" s="160"/>
      <c r="OH205" s="160"/>
      <c r="OI205" s="160"/>
      <c r="OJ205" s="160"/>
      <c r="OK205" s="160"/>
      <c r="OL205" s="160"/>
      <c r="OM205" s="160"/>
      <c r="ON205" s="160"/>
      <c r="OO205" s="160"/>
      <c r="OP205" s="160"/>
      <c r="OQ205" s="160"/>
      <c r="OR205" s="160"/>
      <c r="OS205" s="160"/>
      <c r="OT205" s="160"/>
      <c r="OU205" s="160"/>
      <c r="OV205" s="160"/>
      <c r="OW205" s="160"/>
      <c r="OX205" s="160"/>
      <c r="OY205" s="160"/>
      <c r="OZ205" s="160"/>
      <c r="PA205" s="160"/>
      <c r="PB205" s="160"/>
      <c r="PC205" s="160"/>
      <c r="PD205" s="160"/>
      <c r="PE205" s="160"/>
      <c r="PF205" s="160"/>
      <c r="PG205" s="160"/>
      <c r="PH205" s="160"/>
      <c r="PI205" s="160"/>
      <c r="PJ205" s="160"/>
      <c r="PK205" s="160"/>
      <c r="PL205" s="160"/>
      <c r="PM205" s="160"/>
      <c r="PN205" s="160"/>
      <c r="PO205" s="160"/>
      <c r="PP205" s="160"/>
      <c r="PQ205" s="160"/>
      <c r="PR205" s="160"/>
      <c r="PS205" s="160"/>
      <c r="PT205" s="160"/>
      <c r="PU205" s="160"/>
      <c r="PV205" s="160"/>
      <c r="PW205" s="160"/>
      <c r="PX205" s="160"/>
      <c r="PY205" s="160"/>
      <c r="PZ205" s="160"/>
      <c r="QA205" s="160"/>
      <c r="QB205" s="160"/>
      <c r="QC205" s="160"/>
      <c r="QD205" s="160"/>
      <c r="QE205" s="160"/>
      <c r="QF205" s="160"/>
      <c r="QG205" s="160"/>
      <c r="QH205" s="160"/>
      <c r="QI205" s="160"/>
      <c r="QJ205" s="160"/>
      <c r="QK205" s="160"/>
      <c r="QL205" s="160"/>
      <c r="QM205" s="160"/>
      <c r="QN205" s="160"/>
      <c r="QO205" s="160"/>
      <c r="QP205" s="160"/>
      <c r="QQ205" s="160"/>
      <c r="QR205" s="160"/>
      <c r="QS205" s="160"/>
      <c r="QT205" s="160"/>
      <c r="QU205" s="160"/>
      <c r="QV205" s="160"/>
      <c r="QW205" s="160"/>
      <c r="QX205" s="160"/>
      <c r="QY205" s="160"/>
      <c r="QZ205" s="160"/>
      <c r="RA205" s="160"/>
      <c r="RB205" s="160"/>
      <c r="RC205" s="160"/>
      <c r="RD205" s="160"/>
      <c r="RE205" s="160"/>
      <c r="RF205" s="160"/>
      <c r="RG205" s="160"/>
      <c r="RH205" s="160"/>
      <c r="RI205" s="160"/>
      <c r="RJ205" s="160"/>
      <c r="RK205" s="160"/>
      <c r="RL205" s="160"/>
      <c r="RM205" s="160"/>
      <c r="RN205" s="160"/>
      <c r="RO205" s="160"/>
      <c r="RP205" s="160"/>
      <c r="RQ205" s="160"/>
      <c r="RR205" s="160"/>
      <c r="RS205" s="160"/>
      <c r="RT205" s="160"/>
      <c r="RU205" s="160"/>
      <c r="RV205" s="160"/>
      <c r="RW205" s="160"/>
      <c r="RX205" s="160"/>
      <c r="RY205" s="160"/>
      <c r="RZ205" s="160"/>
      <c r="SA205" s="160"/>
      <c r="SB205" s="160"/>
      <c r="SC205" s="160"/>
      <c r="SD205" s="160"/>
      <c r="SE205" s="160"/>
      <c r="SF205" s="160"/>
      <c r="SG205" s="160"/>
      <c r="SH205" s="160"/>
      <c r="SI205" s="160"/>
      <c r="SJ205" s="160"/>
      <c r="SK205" s="160"/>
      <c r="SL205" s="160"/>
      <c r="SM205" s="160"/>
      <c r="SN205" s="160"/>
      <c r="SO205" s="160"/>
      <c r="SP205" s="160"/>
      <c r="SQ205" s="160"/>
      <c r="SR205" s="160"/>
      <c r="SS205" s="160"/>
      <c r="ST205" s="160"/>
      <c r="SU205" s="160"/>
      <c r="SV205" s="160"/>
      <c r="SW205" s="160"/>
      <c r="SX205" s="160"/>
      <c r="SY205" s="160"/>
      <c r="SZ205" s="160"/>
      <c r="TA205" s="160"/>
      <c r="TB205" s="160"/>
      <c r="TC205" s="160"/>
      <c r="TD205" s="160"/>
      <c r="TE205" s="160"/>
      <c r="TF205" s="160"/>
    </row>
    <row r="206" spans="1:526">
      <c r="A206" s="160"/>
      <c r="B206" s="160"/>
      <c r="C206" s="160"/>
      <c r="D206" s="160"/>
      <c r="E206" s="160"/>
      <c r="F206" s="160"/>
      <c r="G206" s="160"/>
      <c r="H206" s="160"/>
      <c r="I206" s="160"/>
      <c r="J206" s="160"/>
      <c r="K206" s="160"/>
      <c r="L206" s="160"/>
      <c r="M206" s="160"/>
      <c r="N206" s="160"/>
      <c r="O206" s="160"/>
      <c r="P206" s="160"/>
      <c r="Q206" s="160"/>
      <c r="R206" s="160"/>
      <c r="S206" s="160"/>
      <c r="T206" s="160"/>
      <c r="U206" s="160"/>
      <c r="V206" s="160"/>
      <c r="W206" s="160"/>
      <c r="X206" s="160"/>
      <c r="Y206" s="160"/>
      <c r="Z206" s="160"/>
      <c r="AA206" s="160"/>
      <c r="AB206" s="160"/>
      <c r="AC206" s="160"/>
      <c r="AD206" s="160"/>
      <c r="AE206" s="160"/>
      <c r="AF206" s="160"/>
      <c r="AG206" s="160"/>
      <c r="AH206" s="160"/>
      <c r="AI206" s="160"/>
      <c r="AJ206" s="160"/>
      <c r="AK206" s="160"/>
      <c r="AL206" s="160"/>
      <c r="AM206" s="160"/>
      <c r="AN206" s="160"/>
      <c r="AO206" s="160"/>
      <c r="AP206" s="160"/>
      <c r="AQ206" s="160"/>
      <c r="AR206" s="160"/>
      <c r="AS206" s="160"/>
      <c r="AT206" s="160"/>
      <c r="AU206" s="160"/>
      <c r="AV206" s="160"/>
      <c r="AW206" s="160"/>
      <c r="AX206" s="160"/>
      <c r="AY206" s="160"/>
      <c r="AZ206" s="160"/>
      <c r="BA206" s="160"/>
      <c r="BB206" s="160"/>
      <c r="BC206" s="160"/>
      <c r="BD206" s="160"/>
      <c r="BE206" s="160"/>
      <c r="BF206" s="160"/>
      <c r="BG206" s="160"/>
      <c r="BH206" s="160"/>
      <c r="BI206" s="160"/>
      <c r="BJ206" s="160"/>
      <c r="BK206" s="160"/>
      <c r="BL206" s="160"/>
      <c r="BM206" s="160"/>
      <c r="BN206" s="160"/>
      <c r="BO206" s="160"/>
      <c r="BP206" s="160"/>
      <c r="BQ206" s="160"/>
      <c r="BR206" s="160"/>
      <c r="BS206" s="160"/>
      <c r="BT206" s="160"/>
      <c r="BU206" s="160"/>
      <c r="BV206" s="160"/>
      <c r="BW206" s="160"/>
      <c r="BX206" s="160"/>
      <c r="BY206" s="160"/>
      <c r="BZ206" s="160"/>
      <c r="CA206" s="160"/>
      <c r="CB206" s="160"/>
      <c r="CC206" s="160"/>
      <c r="CD206" s="160"/>
      <c r="CE206" s="160"/>
      <c r="CF206" s="160"/>
      <c r="CG206" s="160"/>
      <c r="CH206" s="160"/>
      <c r="CI206" s="160"/>
      <c r="CJ206" s="160"/>
      <c r="CK206" s="160"/>
      <c r="CL206" s="160"/>
      <c r="CM206" s="160"/>
      <c r="CN206" s="160"/>
      <c r="CO206" s="160"/>
      <c r="CP206" s="160"/>
      <c r="CQ206" s="160"/>
      <c r="CR206" s="160"/>
      <c r="CS206" s="160"/>
      <c r="CT206" s="160"/>
      <c r="CU206" s="160"/>
      <c r="CV206" s="160"/>
      <c r="CW206" s="160"/>
      <c r="CX206" s="160"/>
      <c r="CY206" s="160"/>
      <c r="CZ206" s="160"/>
      <c r="DA206" s="160"/>
      <c r="DB206" s="160"/>
      <c r="DC206" s="160"/>
      <c r="DD206" s="160"/>
      <c r="DE206" s="160"/>
      <c r="DF206" s="160"/>
      <c r="DG206" s="160"/>
      <c r="DH206" s="160"/>
      <c r="DI206" s="160"/>
      <c r="DJ206" s="160"/>
      <c r="DK206" s="160"/>
      <c r="DL206" s="160"/>
      <c r="DM206" s="160"/>
      <c r="DN206" s="160"/>
      <c r="DO206" s="160"/>
      <c r="DP206" s="160"/>
      <c r="DQ206" s="160"/>
      <c r="DR206" s="160"/>
      <c r="DS206" s="160"/>
      <c r="DT206" s="160"/>
      <c r="DU206" s="160"/>
      <c r="DV206" s="160"/>
      <c r="DW206" s="160"/>
      <c r="DX206" s="160"/>
      <c r="DY206" s="160"/>
      <c r="DZ206" s="160"/>
      <c r="EA206" s="160"/>
      <c r="EB206" s="160"/>
      <c r="EC206" s="160"/>
      <c r="ED206" s="160"/>
      <c r="EE206" s="160"/>
      <c r="EF206" s="160"/>
      <c r="EG206" s="160"/>
      <c r="EH206" s="160"/>
      <c r="EI206" s="160"/>
      <c r="EJ206" s="160"/>
      <c r="EK206" s="160"/>
      <c r="EL206" s="160"/>
      <c r="EM206" s="160"/>
      <c r="EN206" s="160"/>
      <c r="EO206" s="160"/>
      <c r="EP206" s="160"/>
      <c r="EQ206" s="160"/>
      <c r="ER206" s="160"/>
      <c r="ES206" s="160"/>
      <c r="ET206" s="160"/>
      <c r="EU206" s="160"/>
      <c r="EV206" s="160"/>
      <c r="EW206" s="160"/>
      <c r="EX206" s="160"/>
      <c r="EY206" s="160"/>
      <c r="EZ206" s="160"/>
      <c r="FA206" s="160"/>
      <c r="FB206" s="160"/>
      <c r="FC206" s="160"/>
      <c r="FD206" s="160"/>
      <c r="FE206" s="160"/>
      <c r="FF206" s="160"/>
      <c r="FG206" s="160"/>
      <c r="FH206" s="160"/>
      <c r="FI206" s="160"/>
      <c r="FJ206" s="160"/>
      <c r="FK206" s="160"/>
      <c r="FL206" s="160"/>
      <c r="FM206" s="160"/>
      <c r="FN206" s="160"/>
      <c r="FO206" s="160"/>
      <c r="FP206" s="160"/>
      <c r="FQ206" s="160"/>
      <c r="FR206" s="160"/>
      <c r="FS206" s="160"/>
      <c r="FT206" s="160"/>
      <c r="FU206" s="160"/>
      <c r="FV206" s="160"/>
      <c r="FW206" s="160"/>
      <c r="FX206" s="160"/>
      <c r="FY206" s="160"/>
      <c r="FZ206" s="160"/>
      <c r="GA206" s="160"/>
      <c r="GB206" s="160"/>
      <c r="GC206" s="160"/>
      <c r="GD206" s="160"/>
      <c r="GE206" s="160"/>
      <c r="GF206" s="160"/>
      <c r="GG206" s="160"/>
      <c r="GH206" s="160"/>
      <c r="GI206" s="160"/>
      <c r="GJ206" s="160"/>
      <c r="GK206" s="160"/>
      <c r="GL206" s="160"/>
      <c r="GM206" s="160"/>
      <c r="GN206" s="160"/>
      <c r="GO206" s="160"/>
      <c r="GP206" s="160"/>
      <c r="GQ206" s="160"/>
      <c r="GR206" s="160"/>
      <c r="GS206" s="160"/>
      <c r="GT206" s="160"/>
      <c r="GU206" s="160"/>
      <c r="GV206" s="160"/>
      <c r="GW206" s="160"/>
      <c r="GX206" s="160"/>
      <c r="GY206" s="160"/>
      <c r="GZ206" s="160"/>
      <c r="HA206" s="160"/>
      <c r="HB206" s="160"/>
      <c r="HC206" s="160"/>
      <c r="HD206" s="160"/>
      <c r="HE206" s="160"/>
      <c r="HF206" s="160"/>
      <c r="HG206" s="160"/>
      <c r="HH206" s="160"/>
      <c r="HI206" s="160"/>
      <c r="HJ206" s="160"/>
      <c r="HK206" s="160"/>
      <c r="HL206" s="160"/>
      <c r="HM206" s="160"/>
      <c r="HN206" s="160"/>
      <c r="HO206" s="160"/>
      <c r="HP206" s="160"/>
      <c r="HQ206" s="160"/>
      <c r="HR206" s="160"/>
      <c r="HS206" s="160"/>
      <c r="HT206" s="160"/>
      <c r="HU206" s="160"/>
      <c r="HV206" s="160"/>
      <c r="HW206" s="160"/>
      <c r="HX206" s="160"/>
      <c r="HY206" s="160"/>
      <c r="HZ206" s="160"/>
      <c r="IA206" s="160"/>
      <c r="IB206" s="160"/>
      <c r="IC206" s="160"/>
      <c r="ID206" s="160"/>
      <c r="IE206" s="160"/>
      <c r="IF206" s="160"/>
      <c r="IG206" s="160"/>
      <c r="IH206" s="160"/>
      <c r="II206" s="160"/>
      <c r="IJ206" s="160"/>
      <c r="IK206" s="160"/>
      <c r="IL206" s="160"/>
      <c r="IM206" s="160"/>
      <c r="IN206" s="160"/>
      <c r="IO206" s="160"/>
      <c r="IP206" s="160"/>
      <c r="IQ206" s="160"/>
      <c r="IR206" s="160"/>
      <c r="IS206" s="160"/>
      <c r="IT206" s="160"/>
      <c r="IU206" s="160"/>
      <c r="IV206" s="160"/>
      <c r="IW206" s="160"/>
      <c r="IX206" s="160"/>
      <c r="IY206" s="160"/>
      <c r="IZ206" s="160"/>
      <c r="JA206" s="160"/>
      <c r="JB206" s="160"/>
      <c r="JC206" s="160"/>
      <c r="JD206" s="160"/>
      <c r="JE206" s="160"/>
      <c r="JF206" s="160"/>
      <c r="JG206" s="160"/>
      <c r="JH206" s="160"/>
      <c r="JI206" s="160"/>
      <c r="JJ206" s="160"/>
      <c r="JK206" s="160"/>
      <c r="JL206" s="160"/>
      <c r="JM206" s="160"/>
      <c r="JN206" s="160"/>
      <c r="JO206" s="160"/>
      <c r="JP206" s="160"/>
      <c r="JQ206" s="160"/>
      <c r="JR206" s="160"/>
      <c r="JS206" s="160"/>
      <c r="JT206" s="160"/>
      <c r="JU206" s="160"/>
      <c r="JV206" s="160"/>
      <c r="JW206" s="160"/>
      <c r="JX206" s="160"/>
      <c r="JY206" s="160"/>
      <c r="JZ206" s="160"/>
      <c r="KA206" s="160"/>
      <c r="KB206" s="160"/>
      <c r="KC206" s="160"/>
      <c r="KD206" s="160"/>
      <c r="KE206" s="160"/>
      <c r="KF206" s="160"/>
      <c r="KG206" s="160"/>
      <c r="KH206" s="160"/>
      <c r="KI206" s="160"/>
      <c r="KJ206" s="160"/>
      <c r="KK206" s="160"/>
      <c r="KL206" s="160"/>
      <c r="KM206" s="160"/>
      <c r="KN206" s="160"/>
      <c r="KO206" s="160"/>
      <c r="KP206" s="160"/>
      <c r="KQ206" s="160"/>
      <c r="KR206" s="160"/>
      <c r="KS206" s="160"/>
      <c r="KT206" s="160"/>
      <c r="KU206" s="160"/>
      <c r="KV206" s="160"/>
      <c r="KW206" s="160"/>
      <c r="KX206" s="160"/>
      <c r="KY206" s="160"/>
      <c r="KZ206" s="160"/>
      <c r="LA206" s="160"/>
      <c r="LB206" s="160"/>
      <c r="LC206" s="160"/>
      <c r="LD206" s="160"/>
      <c r="LE206" s="160"/>
      <c r="LF206" s="160"/>
      <c r="LG206" s="160"/>
      <c r="LH206" s="160"/>
      <c r="LI206" s="160"/>
      <c r="LJ206" s="160"/>
      <c r="LK206" s="160"/>
      <c r="LL206" s="160"/>
      <c r="LM206" s="160"/>
      <c r="LN206" s="160"/>
      <c r="LO206" s="160"/>
      <c r="LP206" s="160"/>
      <c r="LQ206" s="160"/>
      <c r="LR206" s="160"/>
      <c r="LS206" s="160"/>
      <c r="LT206" s="160"/>
      <c r="LU206" s="160"/>
      <c r="LV206" s="160"/>
      <c r="LW206" s="160"/>
      <c r="LX206" s="160"/>
      <c r="LY206" s="160"/>
      <c r="LZ206" s="160"/>
      <c r="MA206" s="160"/>
      <c r="MB206" s="160"/>
      <c r="MC206" s="160"/>
      <c r="MD206" s="160"/>
      <c r="ME206" s="160"/>
      <c r="MF206" s="160"/>
      <c r="MG206" s="160"/>
      <c r="MH206" s="160"/>
      <c r="MI206" s="160"/>
      <c r="MJ206" s="160"/>
      <c r="MK206" s="160"/>
      <c r="ML206" s="160"/>
      <c r="MM206" s="160"/>
      <c r="MN206" s="160"/>
      <c r="MO206" s="160"/>
      <c r="MP206" s="160"/>
      <c r="MQ206" s="160"/>
      <c r="MR206" s="160"/>
      <c r="MS206" s="160"/>
      <c r="MT206" s="160"/>
      <c r="MU206" s="160"/>
      <c r="MV206" s="160"/>
      <c r="MW206" s="160"/>
      <c r="MX206" s="160"/>
      <c r="MY206" s="160"/>
      <c r="MZ206" s="160"/>
      <c r="NA206" s="160"/>
      <c r="NB206" s="160"/>
      <c r="NC206" s="160"/>
      <c r="ND206" s="160"/>
      <c r="NE206" s="160"/>
      <c r="NF206" s="160"/>
      <c r="NG206" s="160"/>
      <c r="NH206" s="160"/>
      <c r="NI206" s="160"/>
      <c r="NJ206" s="160"/>
      <c r="NK206" s="160"/>
      <c r="NL206" s="160"/>
      <c r="NM206" s="160"/>
      <c r="NN206" s="160"/>
      <c r="NO206" s="160"/>
      <c r="NP206" s="160"/>
      <c r="NQ206" s="160"/>
      <c r="NR206" s="160"/>
      <c r="NS206" s="160"/>
      <c r="NT206" s="160"/>
      <c r="NU206" s="160"/>
      <c r="NV206" s="160"/>
      <c r="NW206" s="160"/>
      <c r="NX206" s="160"/>
      <c r="NY206" s="160"/>
      <c r="NZ206" s="160"/>
      <c r="OA206" s="160"/>
      <c r="OB206" s="160"/>
      <c r="OC206" s="160"/>
      <c r="OD206" s="160"/>
      <c r="OE206" s="160"/>
      <c r="OF206" s="160"/>
      <c r="OG206" s="160"/>
      <c r="OH206" s="160"/>
      <c r="OI206" s="160"/>
      <c r="OJ206" s="160"/>
      <c r="OK206" s="160"/>
      <c r="OL206" s="160"/>
      <c r="OM206" s="160"/>
      <c r="ON206" s="160"/>
      <c r="OO206" s="160"/>
      <c r="OP206" s="160"/>
      <c r="OQ206" s="160"/>
      <c r="OR206" s="160"/>
      <c r="OS206" s="160"/>
      <c r="OT206" s="160"/>
      <c r="OU206" s="160"/>
      <c r="OV206" s="160"/>
      <c r="OW206" s="160"/>
      <c r="OX206" s="160"/>
      <c r="OY206" s="160"/>
      <c r="OZ206" s="160"/>
      <c r="PA206" s="160"/>
      <c r="PB206" s="160"/>
      <c r="PC206" s="160"/>
      <c r="PD206" s="160"/>
      <c r="PE206" s="160"/>
      <c r="PF206" s="160"/>
      <c r="PG206" s="160"/>
      <c r="PH206" s="160"/>
      <c r="PI206" s="160"/>
      <c r="PJ206" s="160"/>
      <c r="PK206" s="160"/>
      <c r="PL206" s="160"/>
      <c r="PM206" s="160"/>
      <c r="PN206" s="160"/>
      <c r="PO206" s="160"/>
      <c r="PP206" s="160"/>
      <c r="PQ206" s="160"/>
      <c r="PR206" s="160"/>
      <c r="PS206" s="160"/>
      <c r="PT206" s="160"/>
      <c r="PU206" s="160"/>
      <c r="PV206" s="160"/>
      <c r="PW206" s="160"/>
      <c r="PX206" s="160"/>
      <c r="PY206" s="160"/>
      <c r="PZ206" s="160"/>
      <c r="QA206" s="160"/>
      <c r="QB206" s="160"/>
      <c r="QC206" s="160"/>
      <c r="QD206" s="160"/>
      <c r="QE206" s="160"/>
      <c r="QF206" s="160"/>
      <c r="QG206" s="160"/>
      <c r="QH206" s="160"/>
      <c r="QI206" s="160"/>
      <c r="QJ206" s="160"/>
      <c r="QK206" s="160"/>
      <c r="QL206" s="160"/>
      <c r="QM206" s="160"/>
      <c r="QN206" s="160"/>
      <c r="QO206" s="160"/>
      <c r="QP206" s="160"/>
      <c r="QQ206" s="160"/>
      <c r="QR206" s="160"/>
      <c r="QS206" s="160"/>
      <c r="QT206" s="160"/>
      <c r="QU206" s="160"/>
      <c r="QV206" s="160"/>
      <c r="QW206" s="160"/>
      <c r="QX206" s="160"/>
      <c r="QY206" s="160"/>
      <c r="QZ206" s="160"/>
      <c r="RA206" s="160"/>
      <c r="RB206" s="160"/>
      <c r="RC206" s="160"/>
      <c r="RD206" s="160"/>
      <c r="RE206" s="160"/>
      <c r="RF206" s="160"/>
      <c r="RG206" s="160"/>
      <c r="RH206" s="160"/>
      <c r="RI206" s="160"/>
      <c r="RJ206" s="160"/>
      <c r="RK206" s="160"/>
      <c r="RL206" s="160"/>
      <c r="RM206" s="160"/>
      <c r="RN206" s="160"/>
      <c r="RO206" s="160"/>
      <c r="RP206" s="160"/>
      <c r="RQ206" s="160"/>
      <c r="RR206" s="160"/>
      <c r="RS206" s="160"/>
      <c r="RT206" s="160"/>
      <c r="RU206" s="160"/>
      <c r="RV206" s="160"/>
      <c r="RW206" s="160"/>
      <c r="RX206" s="160"/>
      <c r="RY206" s="160"/>
      <c r="RZ206" s="160"/>
      <c r="SA206" s="160"/>
      <c r="SB206" s="160"/>
      <c r="SC206" s="160"/>
      <c r="SD206" s="160"/>
      <c r="SE206" s="160"/>
      <c r="SF206" s="160"/>
      <c r="SG206" s="160"/>
      <c r="SH206" s="160"/>
      <c r="SI206" s="160"/>
      <c r="SJ206" s="160"/>
      <c r="SK206" s="160"/>
      <c r="SL206" s="160"/>
      <c r="SM206" s="160"/>
      <c r="SN206" s="160"/>
      <c r="SO206" s="160"/>
      <c r="SP206" s="160"/>
      <c r="SQ206" s="160"/>
      <c r="SR206" s="160"/>
      <c r="SS206" s="160"/>
      <c r="ST206" s="160"/>
      <c r="SU206" s="160"/>
      <c r="SV206" s="160"/>
      <c r="SW206" s="160"/>
      <c r="SX206" s="160"/>
      <c r="SY206" s="160"/>
      <c r="SZ206" s="160"/>
      <c r="TA206" s="160"/>
      <c r="TB206" s="160"/>
      <c r="TC206" s="160"/>
      <c r="TD206" s="160"/>
      <c r="TE206" s="160"/>
      <c r="TF206" s="160"/>
    </row>
    <row r="207" spans="1:526">
      <c r="A207" s="160"/>
      <c r="B207" s="160"/>
      <c r="C207" s="160"/>
      <c r="D207" s="160"/>
      <c r="E207" s="160"/>
      <c r="F207" s="160"/>
      <c r="G207" s="160"/>
      <c r="H207" s="160"/>
      <c r="I207" s="160"/>
      <c r="J207" s="160"/>
      <c r="K207" s="160"/>
      <c r="L207" s="160"/>
      <c r="M207" s="160"/>
      <c r="N207" s="160"/>
      <c r="O207" s="160"/>
      <c r="P207" s="160"/>
      <c r="Q207" s="160"/>
      <c r="R207" s="160"/>
      <c r="S207" s="160"/>
      <c r="T207" s="160"/>
      <c r="U207" s="160"/>
      <c r="V207" s="160"/>
      <c r="W207" s="160"/>
      <c r="X207" s="160"/>
      <c r="Y207" s="160"/>
      <c r="Z207" s="160"/>
      <c r="AA207" s="160"/>
      <c r="AB207" s="160"/>
      <c r="AC207" s="160"/>
      <c r="AD207" s="160"/>
      <c r="AE207" s="160"/>
      <c r="AF207" s="160"/>
      <c r="AG207" s="160"/>
      <c r="AH207" s="160"/>
      <c r="AI207" s="160"/>
      <c r="AJ207" s="160"/>
      <c r="AK207" s="160"/>
      <c r="AL207" s="160"/>
      <c r="AM207" s="160"/>
      <c r="AN207" s="160"/>
      <c r="AO207" s="160"/>
      <c r="AP207" s="160"/>
      <c r="AQ207" s="160"/>
      <c r="AR207" s="160"/>
      <c r="AS207" s="160"/>
      <c r="AT207" s="160"/>
      <c r="AU207" s="160"/>
      <c r="AV207" s="160"/>
      <c r="AW207" s="160"/>
      <c r="AX207" s="160"/>
      <c r="AY207" s="160"/>
      <c r="AZ207" s="160"/>
      <c r="BA207" s="160"/>
      <c r="BB207" s="160"/>
      <c r="BC207" s="160"/>
      <c r="BD207" s="160"/>
      <c r="BE207" s="160"/>
      <c r="BF207" s="160"/>
      <c r="BG207" s="160"/>
      <c r="BH207" s="160"/>
      <c r="BI207" s="160"/>
      <c r="BJ207" s="160"/>
      <c r="BK207" s="160"/>
      <c r="BL207" s="160"/>
      <c r="BM207" s="160"/>
      <c r="BN207" s="160"/>
      <c r="BO207" s="160"/>
      <c r="BP207" s="160"/>
      <c r="BQ207" s="160"/>
      <c r="BR207" s="160"/>
      <c r="BS207" s="160"/>
      <c r="BT207" s="160"/>
      <c r="BU207" s="160"/>
      <c r="BV207" s="160"/>
      <c r="BW207" s="160"/>
      <c r="BX207" s="160"/>
      <c r="BY207" s="160"/>
      <c r="BZ207" s="160"/>
      <c r="CA207" s="160"/>
      <c r="CB207" s="160"/>
      <c r="CC207" s="160"/>
      <c r="CD207" s="160"/>
      <c r="CE207" s="160"/>
      <c r="CF207" s="160"/>
      <c r="CG207" s="160"/>
      <c r="CH207" s="160"/>
      <c r="CI207" s="160"/>
      <c r="CJ207" s="160"/>
      <c r="CK207" s="160"/>
      <c r="CL207" s="160"/>
      <c r="CM207" s="160"/>
      <c r="CN207" s="160"/>
      <c r="CO207" s="160"/>
      <c r="CP207" s="160"/>
      <c r="CQ207" s="160"/>
      <c r="CR207" s="160"/>
      <c r="CS207" s="160"/>
      <c r="CT207" s="160"/>
      <c r="CU207" s="160"/>
      <c r="CV207" s="160"/>
      <c r="CW207" s="160"/>
      <c r="CX207" s="160"/>
      <c r="CY207" s="160"/>
      <c r="CZ207" s="160"/>
      <c r="DA207" s="160"/>
      <c r="DB207" s="160"/>
      <c r="DC207" s="160"/>
      <c r="DD207" s="160"/>
      <c r="DE207" s="160"/>
      <c r="DF207" s="160"/>
      <c r="DG207" s="160"/>
      <c r="DH207" s="160"/>
      <c r="DI207" s="160"/>
      <c r="DJ207" s="160"/>
      <c r="DK207" s="160"/>
      <c r="DL207" s="160"/>
      <c r="DM207" s="160"/>
      <c r="DN207" s="160"/>
      <c r="DO207" s="160"/>
      <c r="DP207" s="160"/>
      <c r="DQ207" s="160"/>
      <c r="DR207" s="160"/>
      <c r="DS207" s="160"/>
      <c r="DT207" s="160"/>
      <c r="DU207" s="160"/>
      <c r="DV207" s="160"/>
      <c r="DW207" s="160"/>
      <c r="DX207" s="160"/>
      <c r="DY207" s="160"/>
      <c r="DZ207" s="160"/>
      <c r="EA207" s="160"/>
      <c r="EB207" s="160"/>
      <c r="EC207" s="160"/>
      <c r="ED207" s="160"/>
      <c r="EE207" s="160"/>
      <c r="EF207" s="160"/>
      <c r="EG207" s="160"/>
      <c r="EH207" s="160"/>
      <c r="EI207" s="160"/>
      <c r="EJ207" s="160"/>
      <c r="EK207" s="160"/>
      <c r="EL207" s="160"/>
      <c r="EM207" s="160"/>
      <c r="EN207" s="160"/>
      <c r="EO207" s="160"/>
      <c r="EP207" s="160"/>
      <c r="EQ207" s="160"/>
      <c r="ER207" s="160"/>
      <c r="ES207" s="160"/>
      <c r="ET207" s="160"/>
      <c r="EU207" s="160"/>
      <c r="EV207" s="160"/>
      <c r="EW207" s="160"/>
      <c r="EX207" s="160"/>
      <c r="EY207" s="160"/>
      <c r="EZ207" s="160"/>
      <c r="FA207" s="160"/>
      <c r="FB207" s="160"/>
      <c r="FC207" s="160"/>
      <c r="FD207" s="160"/>
      <c r="FE207" s="160"/>
      <c r="FF207" s="160"/>
      <c r="FG207" s="160"/>
      <c r="FH207" s="160"/>
      <c r="FI207" s="160"/>
      <c r="FJ207" s="160"/>
      <c r="FK207" s="160"/>
      <c r="FL207" s="160"/>
      <c r="FM207" s="160"/>
      <c r="FN207" s="160"/>
      <c r="FO207" s="160"/>
      <c r="FP207" s="160"/>
      <c r="FQ207" s="160"/>
      <c r="FR207" s="160"/>
      <c r="FS207" s="160"/>
      <c r="FT207" s="160"/>
      <c r="FU207" s="160"/>
      <c r="FV207" s="160"/>
      <c r="FW207" s="160"/>
      <c r="FX207" s="160"/>
      <c r="FY207" s="160"/>
      <c r="FZ207" s="160"/>
      <c r="GA207" s="160"/>
      <c r="GB207" s="160"/>
      <c r="GC207" s="160"/>
      <c r="GD207" s="160"/>
      <c r="GE207" s="160"/>
      <c r="GF207" s="160"/>
      <c r="GG207" s="160"/>
      <c r="GH207" s="160"/>
      <c r="GI207" s="160"/>
      <c r="GJ207" s="160"/>
      <c r="GK207" s="160"/>
      <c r="GL207" s="160"/>
      <c r="GM207" s="160"/>
      <c r="GN207" s="160"/>
      <c r="GO207" s="160"/>
      <c r="GP207" s="160"/>
      <c r="GQ207" s="160"/>
      <c r="GR207" s="160"/>
      <c r="GS207" s="160"/>
      <c r="GT207" s="160"/>
      <c r="GU207" s="160"/>
      <c r="GV207" s="160"/>
      <c r="GW207" s="160"/>
      <c r="GX207" s="160"/>
      <c r="GY207" s="160"/>
      <c r="GZ207" s="160"/>
      <c r="HA207" s="160"/>
      <c r="HB207" s="160"/>
      <c r="HC207" s="160"/>
      <c r="HD207" s="160"/>
      <c r="HE207" s="160"/>
      <c r="HF207" s="160"/>
      <c r="HG207" s="160"/>
      <c r="HH207" s="160"/>
      <c r="HI207" s="160"/>
      <c r="HJ207" s="160"/>
      <c r="HK207" s="160"/>
      <c r="HL207" s="160"/>
      <c r="HM207" s="160"/>
      <c r="HN207" s="160"/>
      <c r="HO207" s="160"/>
      <c r="HP207" s="160"/>
      <c r="HQ207" s="160"/>
      <c r="HR207" s="160"/>
      <c r="HS207" s="160"/>
      <c r="HT207" s="160"/>
      <c r="HU207" s="160"/>
      <c r="HV207" s="160"/>
      <c r="HW207" s="160"/>
      <c r="HX207" s="160"/>
      <c r="HY207" s="160"/>
      <c r="HZ207" s="160"/>
      <c r="IA207" s="160"/>
      <c r="IB207" s="160"/>
      <c r="IC207" s="160"/>
      <c r="ID207" s="160"/>
      <c r="IE207" s="160"/>
      <c r="IF207" s="160"/>
      <c r="IG207" s="160"/>
      <c r="IH207" s="160"/>
      <c r="II207" s="160"/>
      <c r="IJ207" s="160"/>
      <c r="IK207" s="160"/>
      <c r="IL207" s="160"/>
      <c r="IM207" s="160"/>
      <c r="IN207" s="160"/>
      <c r="IO207" s="160"/>
      <c r="IP207" s="160"/>
      <c r="IQ207" s="160"/>
      <c r="IR207" s="160"/>
      <c r="IS207" s="160"/>
      <c r="IT207" s="160"/>
      <c r="IU207" s="160"/>
      <c r="IV207" s="160"/>
      <c r="IW207" s="160"/>
      <c r="IX207" s="160"/>
      <c r="IY207" s="160"/>
      <c r="IZ207" s="160"/>
      <c r="JA207" s="160"/>
      <c r="JB207" s="160"/>
      <c r="JC207" s="160"/>
      <c r="JD207" s="160"/>
      <c r="JE207" s="160"/>
      <c r="JF207" s="160"/>
      <c r="JG207" s="160"/>
      <c r="JH207" s="160"/>
      <c r="JI207" s="160"/>
      <c r="JJ207" s="160"/>
      <c r="JK207" s="160"/>
      <c r="JL207" s="160"/>
      <c r="JM207" s="160"/>
      <c r="JN207" s="160"/>
      <c r="JO207" s="160"/>
      <c r="JP207" s="160"/>
      <c r="JQ207" s="160"/>
      <c r="JR207" s="160"/>
      <c r="JS207" s="160"/>
      <c r="JT207" s="160"/>
      <c r="JU207" s="160"/>
      <c r="JV207" s="160"/>
      <c r="JW207" s="160"/>
      <c r="JX207" s="160"/>
      <c r="JY207" s="160"/>
      <c r="JZ207" s="160"/>
      <c r="KA207" s="160"/>
      <c r="KB207" s="160"/>
      <c r="KC207" s="160"/>
      <c r="KD207" s="160"/>
      <c r="KE207" s="160"/>
      <c r="KF207" s="160"/>
      <c r="KG207" s="160"/>
      <c r="KH207" s="160"/>
      <c r="KI207" s="160"/>
      <c r="KJ207" s="160"/>
      <c r="KK207" s="160"/>
      <c r="KL207" s="160"/>
      <c r="KM207" s="160"/>
      <c r="KN207" s="160"/>
      <c r="KO207" s="160"/>
      <c r="KP207" s="160"/>
      <c r="KQ207" s="160"/>
      <c r="KR207" s="160"/>
      <c r="KS207" s="160"/>
      <c r="KT207" s="160"/>
      <c r="KU207" s="160"/>
      <c r="KV207" s="160"/>
      <c r="KW207" s="160"/>
      <c r="KX207" s="160"/>
      <c r="KY207" s="160"/>
      <c r="KZ207" s="160"/>
      <c r="LA207" s="160"/>
      <c r="LB207" s="160"/>
      <c r="LC207" s="160"/>
      <c r="LD207" s="160"/>
      <c r="LE207" s="160"/>
      <c r="LF207" s="160"/>
      <c r="LG207" s="160"/>
      <c r="LH207" s="160"/>
      <c r="LI207" s="160"/>
      <c r="LJ207" s="160"/>
      <c r="LK207" s="160"/>
      <c r="LL207" s="160"/>
      <c r="LM207" s="160"/>
      <c r="LN207" s="160"/>
      <c r="LO207" s="160"/>
      <c r="LP207" s="160"/>
      <c r="LQ207" s="160"/>
      <c r="LR207" s="160"/>
      <c r="LS207" s="160"/>
      <c r="LT207" s="160"/>
      <c r="LU207" s="160"/>
      <c r="LV207" s="160"/>
      <c r="LW207" s="160"/>
      <c r="LX207" s="160"/>
      <c r="LY207" s="160"/>
      <c r="LZ207" s="160"/>
      <c r="MA207" s="160"/>
      <c r="MB207" s="160"/>
      <c r="MC207" s="160"/>
      <c r="MD207" s="160"/>
      <c r="ME207" s="160"/>
      <c r="MF207" s="160"/>
      <c r="MG207" s="160"/>
      <c r="MH207" s="160"/>
      <c r="MI207" s="160"/>
      <c r="MJ207" s="160"/>
      <c r="MK207" s="160"/>
      <c r="ML207" s="160"/>
      <c r="MM207" s="160"/>
      <c r="MN207" s="160"/>
      <c r="MO207" s="160"/>
      <c r="MP207" s="160"/>
      <c r="MQ207" s="160"/>
      <c r="MR207" s="160"/>
      <c r="MS207" s="160"/>
      <c r="MT207" s="160"/>
      <c r="MU207" s="160"/>
      <c r="MV207" s="160"/>
      <c r="MW207" s="160"/>
      <c r="MX207" s="160"/>
      <c r="MY207" s="160"/>
      <c r="MZ207" s="160"/>
      <c r="NA207" s="160"/>
      <c r="NB207" s="160"/>
      <c r="NC207" s="160"/>
      <c r="ND207" s="160"/>
      <c r="NE207" s="160"/>
      <c r="NF207" s="160"/>
      <c r="NG207" s="160"/>
      <c r="NH207" s="160"/>
      <c r="NI207" s="160"/>
      <c r="NJ207" s="160"/>
      <c r="NK207" s="160"/>
      <c r="NL207" s="160"/>
      <c r="NM207" s="160"/>
      <c r="NN207" s="160"/>
      <c r="NO207" s="160"/>
      <c r="NP207" s="160"/>
      <c r="NQ207" s="160"/>
      <c r="NR207" s="160"/>
      <c r="NS207" s="160"/>
      <c r="NT207" s="160"/>
      <c r="NU207" s="160"/>
      <c r="NV207" s="160"/>
      <c r="NW207" s="160"/>
      <c r="NX207" s="160"/>
      <c r="NY207" s="160"/>
      <c r="NZ207" s="160"/>
      <c r="OA207" s="160"/>
      <c r="OB207" s="160"/>
      <c r="OC207" s="160"/>
      <c r="OD207" s="160"/>
      <c r="OE207" s="160"/>
      <c r="OF207" s="160"/>
      <c r="OG207" s="160"/>
      <c r="OH207" s="160"/>
      <c r="OI207" s="160"/>
      <c r="OJ207" s="160"/>
      <c r="OK207" s="160"/>
      <c r="OL207" s="160"/>
      <c r="OM207" s="160"/>
      <c r="ON207" s="160"/>
      <c r="OO207" s="160"/>
      <c r="OP207" s="160"/>
      <c r="OQ207" s="160"/>
      <c r="OR207" s="160"/>
      <c r="OS207" s="160"/>
      <c r="OT207" s="160"/>
      <c r="OU207" s="160"/>
      <c r="OV207" s="160"/>
      <c r="OW207" s="160"/>
      <c r="OX207" s="160"/>
      <c r="OY207" s="160"/>
      <c r="OZ207" s="160"/>
      <c r="PA207" s="160"/>
      <c r="PB207" s="160"/>
      <c r="PC207" s="160"/>
      <c r="PD207" s="160"/>
      <c r="PE207" s="160"/>
      <c r="PF207" s="160"/>
      <c r="PG207" s="160"/>
      <c r="PH207" s="160"/>
      <c r="PI207" s="160"/>
      <c r="PJ207" s="160"/>
      <c r="PK207" s="160"/>
      <c r="PL207" s="160"/>
      <c r="PM207" s="160"/>
      <c r="PN207" s="160"/>
      <c r="PO207" s="160"/>
      <c r="PP207" s="160"/>
      <c r="PQ207" s="160"/>
      <c r="PR207" s="160"/>
      <c r="PS207" s="160"/>
      <c r="PT207" s="160"/>
      <c r="PU207" s="160"/>
      <c r="PV207" s="160"/>
      <c r="PW207" s="160"/>
      <c r="PX207" s="160"/>
      <c r="PY207" s="160"/>
      <c r="PZ207" s="160"/>
      <c r="QA207" s="160"/>
      <c r="QB207" s="160"/>
      <c r="QC207" s="160"/>
      <c r="QD207" s="160"/>
      <c r="QE207" s="160"/>
      <c r="QF207" s="160"/>
      <c r="QG207" s="160"/>
      <c r="QH207" s="160"/>
      <c r="QI207" s="160"/>
      <c r="QJ207" s="160"/>
      <c r="QK207" s="160"/>
      <c r="QL207" s="160"/>
      <c r="QM207" s="160"/>
      <c r="QN207" s="160"/>
      <c r="QO207" s="160"/>
      <c r="QP207" s="160"/>
      <c r="QQ207" s="160"/>
      <c r="QR207" s="160"/>
      <c r="QS207" s="160"/>
      <c r="QT207" s="160"/>
      <c r="QU207" s="160"/>
      <c r="QV207" s="160"/>
      <c r="QW207" s="160"/>
      <c r="QX207" s="160"/>
      <c r="QY207" s="160"/>
      <c r="QZ207" s="160"/>
      <c r="RA207" s="160"/>
      <c r="RB207" s="160"/>
      <c r="RC207" s="160"/>
      <c r="RD207" s="160"/>
      <c r="RE207" s="160"/>
      <c r="RF207" s="160"/>
      <c r="RG207" s="160"/>
      <c r="RH207" s="160"/>
      <c r="RI207" s="160"/>
      <c r="RJ207" s="160"/>
      <c r="RK207" s="160"/>
      <c r="RL207" s="160"/>
      <c r="RM207" s="160"/>
      <c r="RN207" s="160"/>
      <c r="RO207" s="160"/>
      <c r="RP207" s="160"/>
      <c r="RQ207" s="160"/>
      <c r="RR207" s="160"/>
      <c r="RS207" s="160"/>
      <c r="RT207" s="160"/>
      <c r="RU207" s="160"/>
      <c r="RV207" s="160"/>
      <c r="RW207" s="160"/>
      <c r="RX207" s="160"/>
      <c r="RY207" s="160"/>
      <c r="RZ207" s="160"/>
      <c r="SA207" s="160"/>
      <c r="SB207" s="160"/>
      <c r="SC207" s="160"/>
      <c r="SD207" s="160"/>
      <c r="SE207" s="160"/>
      <c r="SF207" s="160"/>
      <c r="SG207" s="160"/>
      <c r="SH207" s="160"/>
      <c r="SI207" s="160"/>
      <c r="SJ207" s="160"/>
      <c r="SK207" s="160"/>
      <c r="SL207" s="160"/>
      <c r="SM207" s="160"/>
      <c r="SN207" s="160"/>
      <c r="SO207" s="160"/>
      <c r="SP207" s="160"/>
      <c r="SQ207" s="160"/>
      <c r="SR207" s="160"/>
      <c r="SS207" s="160"/>
      <c r="ST207" s="160"/>
      <c r="SU207" s="160"/>
      <c r="SV207" s="160"/>
      <c r="SW207" s="160"/>
      <c r="SX207" s="160"/>
      <c r="SY207" s="160"/>
      <c r="SZ207" s="160"/>
      <c r="TA207" s="160"/>
      <c r="TB207" s="160"/>
      <c r="TC207" s="160"/>
      <c r="TD207" s="160"/>
      <c r="TE207" s="160"/>
      <c r="TF207" s="160"/>
    </row>
    <row r="208" spans="1:526">
      <c r="A208" s="160"/>
      <c r="B208" s="160"/>
      <c r="C208" s="160"/>
      <c r="D208" s="160"/>
      <c r="E208" s="160"/>
      <c r="F208" s="160"/>
      <c r="G208" s="160"/>
      <c r="H208" s="160"/>
      <c r="I208" s="160"/>
      <c r="J208" s="160"/>
      <c r="K208" s="160"/>
      <c r="L208" s="160"/>
      <c r="M208" s="160"/>
      <c r="N208" s="160"/>
      <c r="O208" s="160"/>
      <c r="P208" s="160"/>
      <c r="Q208" s="160"/>
      <c r="R208" s="160"/>
      <c r="S208" s="160"/>
      <c r="T208" s="160"/>
      <c r="U208" s="160"/>
      <c r="V208" s="160"/>
      <c r="W208" s="160"/>
      <c r="X208" s="160"/>
      <c r="Y208" s="160"/>
      <c r="Z208" s="160"/>
      <c r="AA208" s="160"/>
      <c r="AB208" s="160"/>
      <c r="AC208" s="160"/>
      <c r="AD208" s="160"/>
      <c r="AE208" s="160"/>
      <c r="AF208" s="160"/>
      <c r="AG208" s="160"/>
      <c r="AH208" s="160"/>
      <c r="AI208" s="160"/>
      <c r="AJ208" s="160"/>
      <c r="AK208" s="160"/>
      <c r="AL208" s="160"/>
      <c r="AM208" s="160"/>
      <c r="AN208" s="160"/>
      <c r="AO208" s="160"/>
      <c r="AP208" s="160"/>
      <c r="AQ208" s="160"/>
      <c r="AR208" s="160"/>
      <c r="AS208" s="160"/>
      <c r="AT208" s="160"/>
      <c r="AU208" s="160"/>
      <c r="AV208" s="160"/>
      <c r="AW208" s="160"/>
      <c r="AX208" s="160"/>
      <c r="AY208" s="160"/>
      <c r="AZ208" s="160"/>
      <c r="BA208" s="160"/>
      <c r="BB208" s="160"/>
      <c r="BC208" s="160"/>
      <c r="BD208" s="160"/>
      <c r="BE208" s="160"/>
      <c r="BF208" s="160"/>
      <c r="BG208" s="160"/>
      <c r="BH208" s="160"/>
      <c r="BI208" s="160"/>
      <c r="BJ208" s="160"/>
      <c r="BK208" s="160"/>
      <c r="BL208" s="160"/>
      <c r="BM208" s="160"/>
      <c r="BN208" s="160"/>
      <c r="BO208" s="160"/>
      <c r="BP208" s="160"/>
      <c r="BQ208" s="160"/>
      <c r="BR208" s="160"/>
      <c r="BS208" s="160"/>
      <c r="BT208" s="160"/>
      <c r="BU208" s="160"/>
      <c r="BV208" s="160"/>
      <c r="BW208" s="160"/>
      <c r="BX208" s="160"/>
      <c r="BY208" s="160"/>
      <c r="BZ208" s="160"/>
      <c r="CA208" s="160"/>
      <c r="CB208" s="160"/>
      <c r="CC208" s="160"/>
      <c r="CD208" s="160"/>
      <c r="CE208" s="160"/>
      <c r="CF208" s="160"/>
      <c r="CG208" s="160"/>
      <c r="CH208" s="160"/>
      <c r="CI208" s="160"/>
      <c r="CJ208" s="160"/>
      <c r="CK208" s="160"/>
      <c r="CL208" s="160"/>
      <c r="CM208" s="160"/>
      <c r="CN208" s="160"/>
      <c r="CO208" s="160"/>
      <c r="CP208" s="160"/>
      <c r="CQ208" s="160"/>
      <c r="CR208" s="160"/>
      <c r="CS208" s="160"/>
      <c r="CT208" s="160"/>
      <c r="CU208" s="160"/>
      <c r="CV208" s="160"/>
      <c r="CW208" s="160"/>
      <c r="CX208" s="160"/>
      <c r="CY208" s="160"/>
      <c r="CZ208" s="160"/>
      <c r="DA208" s="160"/>
      <c r="DB208" s="160"/>
      <c r="DC208" s="160"/>
      <c r="DD208" s="160"/>
      <c r="DE208" s="160"/>
      <c r="DF208" s="160"/>
      <c r="DG208" s="160"/>
      <c r="DH208" s="160"/>
      <c r="DI208" s="160"/>
      <c r="DJ208" s="160"/>
      <c r="DK208" s="160"/>
      <c r="DL208" s="160"/>
      <c r="DM208" s="160"/>
      <c r="DN208" s="160"/>
      <c r="DO208" s="160"/>
      <c r="DP208" s="160"/>
      <c r="DQ208" s="160"/>
      <c r="DR208" s="160"/>
      <c r="DS208" s="160"/>
      <c r="DT208" s="160"/>
      <c r="DU208" s="160"/>
      <c r="DV208" s="160"/>
      <c r="DW208" s="160"/>
      <c r="DX208" s="160"/>
      <c r="DY208" s="160"/>
      <c r="DZ208" s="160"/>
      <c r="EA208" s="160"/>
      <c r="EB208" s="160"/>
      <c r="EC208" s="160"/>
      <c r="ED208" s="160"/>
      <c r="EE208" s="160"/>
      <c r="EF208" s="160"/>
      <c r="EG208" s="160"/>
      <c r="EH208" s="160"/>
      <c r="EI208" s="160"/>
      <c r="EJ208" s="160"/>
      <c r="EK208" s="160"/>
      <c r="EL208" s="160"/>
      <c r="EM208" s="160"/>
      <c r="EN208" s="160"/>
      <c r="EO208" s="160"/>
      <c r="EP208" s="160"/>
      <c r="EQ208" s="160"/>
      <c r="ER208" s="160"/>
      <c r="ES208" s="160"/>
      <c r="ET208" s="160"/>
      <c r="EU208" s="160"/>
      <c r="EV208" s="160"/>
      <c r="EW208" s="160"/>
      <c r="EX208" s="160"/>
      <c r="EY208" s="160"/>
      <c r="EZ208" s="160"/>
      <c r="FA208" s="160"/>
      <c r="FB208" s="160"/>
      <c r="FC208" s="160"/>
      <c r="FD208" s="160"/>
      <c r="FE208" s="160"/>
      <c r="FF208" s="160"/>
      <c r="FG208" s="160"/>
      <c r="FH208" s="160"/>
      <c r="FI208" s="160"/>
      <c r="FJ208" s="160"/>
      <c r="FK208" s="160"/>
      <c r="FL208" s="160"/>
      <c r="FM208" s="160"/>
      <c r="FN208" s="160"/>
      <c r="FO208" s="160"/>
      <c r="FP208" s="160"/>
      <c r="FQ208" s="160"/>
      <c r="FR208" s="160"/>
      <c r="FS208" s="160"/>
      <c r="FT208" s="160"/>
      <c r="FU208" s="160"/>
      <c r="FV208" s="160"/>
      <c r="FW208" s="160"/>
      <c r="FX208" s="160"/>
      <c r="FY208" s="160"/>
      <c r="FZ208" s="160"/>
      <c r="GA208" s="160"/>
      <c r="GB208" s="160"/>
      <c r="GC208" s="160"/>
      <c r="GD208" s="160"/>
      <c r="GE208" s="160"/>
      <c r="GF208" s="160"/>
      <c r="GG208" s="160"/>
      <c r="GH208" s="160"/>
      <c r="GI208" s="160"/>
      <c r="GJ208" s="160"/>
      <c r="GK208" s="160"/>
      <c r="GL208" s="160"/>
      <c r="GM208" s="160"/>
      <c r="GN208" s="160"/>
      <c r="GO208" s="160"/>
      <c r="GP208" s="160"/>
      <c r="GQ208" s="160"/>
      <c r="GR208" s="160"/>
      <c r="GS208" s="160"/>
      <c r="GT208" s="160"/>
      <c r="GU208" s="160"/>
      <c r="GV208" s="160"/>
      <c r="GW208" s="160"/>
      <c r="GX208" s="160"/>
      <c r="GY208" s="160"/>
      <c r="GZ208" s="160"/>
      <c r="HA208" s="160"/>
      <c r="HB208" s="160"/>
      <c r="HC208" s="160"/>
      <c r="HD208" s="160"/>
      <c r="HE208" s="160"/>
      <c r="HF208" s="160"/>
      <c r="HG208" s="160"/>
      <c r="HH208" s="160"/>
      <c r="HI208" s="160"/>
      <c r="HJ208" s="160"/>
      <c r="HK208" s="160"/>
      <c r="HL208" s="160"/>
      <c r="HM208" s="160"/>
      <c r="HN208" s="160"/>
      <c r="HO208" s="160"/>
      <c r="HP208" s="160"/>
      <c r="HQ208" s="160"/>
      <c r="HR208" s="160"/>
      <c r="HS208" s="160"/>
      <c r="HT208" s="160"/>
      <c r="HU208" s="160"/>
      <c r="HV208" s="160"/>
      <c r="HW208" s="160"/>
      <c r="HX208" s="160"/>
      <c r="HY208" s="160"/>
      <c r="HZ208" s="160"/>
      <c r="IA208" s="160"/>
      <c r="IB208" s="160"/>
      <c r="IC208" s="160"/>
      <c r="ID208" s="160"/>
      <c r="IE208" s="160"/>
      <c r="IF208" s="160"/>
      <c r="IG208" s="160"/>
      <c r="IH208" s="160"/>
      <c r="II208" s="160"/>
      <c r="IJ208" s="160"/>
      <c r="IK208" s="160"/>
      <c r="IL208" s="160"/>
      <c r="IM208" s="160"/>
      <c r="IN208" s="160"/>
      <c r="IO208" s="160"/>
      <c r="IP208" s="160"/>
      <c r="IQ208" s="160"/>
      <c r="IR208" s="160"/>
      <c r="IS208" s="160"/>
      <c r="IT208" s="160"/>
      <c r="IU208" s="160"/>
      <c r="IV208" s="160"/>
      <c r="IW208" s="160"/>
      <c r="IX208" s="160"/>
      <c r="IY208" s="160"/>
      <c r="IZ208" s="160"/>
      <c r="JA208" s="160"/>
      <c r="JB208" s="160"/>
      <c r="JC208" s="160"/>
      <c r="JD208" s="160"/>
      <c r="JE208" s="160"/>
      <c r="JF208" s="160"/>
      <c r="JG208" s="160"/>
      <c r="JH208" s="160"/>
      <c r="JI208" s="160"/>
      <c r="JJ208" s="160"/>
      <c r="JK208" s="160"/>
      <c r="JL208" s="160"/>
      <c r="JM208" s="160"/>
      <c r="JN208" s="160"/>
      <c r="JO208" s="160"/>
      <c r="JP208" s="160"/>
      <c r="JQ208" s="160"/>
      <c r="JR208" s="160"/>
      <c r="JS208" s="160"/>
      <c r="JT208" s="160"/>
      <c r="JU208" s="160"/>
      <c r="JV208" s="160"/>
      <c r="JW208" s="160"/>
      <c r="JX208" s="160"/>
      <c r="JY208" s="160"/>
      <c r="JZ208" s="160"/>
      <c r="KA208" s="160"/>
      <c r="KB208" s="160"/>
      <c r="KC208" s="160"/>
      <c r="KD208" s="160"/>
      <c r="KE208" s="160"/>
      <c r="KF208" s="160"/>
      <c r="KG208" s="160"/>
      <c r="KH208" s="160"/>
      <c r="KI208" s="160"/>
      <c r="KJ208" s="160"/>
      <c r="KK208" s="160"/>
      <c r="KL208" s="160"/>
      <c r="KM208" s="160"/>
      <c r="KN208" s="160"/>
      <c r="KO208" s="160"/>
      <c r="KP208" s="160"/>
      <c r="KQ208" s="160"/>
      <c r="KR208" s="160"/>
      <c r="KS208" s="160"/>
      <c r="KT208" s="160"/>
      <c r="KU208" s="160"/>
      <c r="KV208" s="160"/>
      <c r="KW208" s="160"/>
      <c r="KX208" s="160"/>
      <c r="KY208" s="160"/>
      <c r="KZ208" s="160"/>
      <c r="LA208" s="160"/>
      <c r="LB208" s="160"/>
      <c r="LC208" s="160"/>
      <c r="LD208" s="160"/>
      <c r="LE208" s="160"/>
      <c r="LF208" s="160"/>
      <c r="LG208" s="160"/>
      <c r="LH208" s="160"/>
      <c r="LI208" s="160"/>
      <c r="LJ208" s="160"/>
      <c r="LK208" s="160"/>
      <c r="LL208" s="160"/>
      <c r="LM208" s="160"/>
      <c r="LN208" s="160"/>
      <c r="LO208" s="160"/>
      <c r="LP208" s="160"/>
      <c r="LQ208" s="160"/>
      <c r="LR208" s="160"/>
      <c r="LS208" s="160"/>
      <c r="LT208" s="160"/>
      <c r="LU208" s="160"/>
      <c r="LV208" s="160"/>
      <c r="LW208" s="160"/>
      <c r="LX208" s="160"/>
      <c r="LY208" s="160"/>
      <c r="LZ208" s="160"/>
      <c r="MA208" s="160"/>
      <c r="MB208" s="160"/>
      <c r="MC208" s="160"/>
      <c r="MD208" s="160"/>
      <c r="ME208" s="160"/>
      <c r="MF208" s="160"/>
      <c r="MG208" s="160"/>
      <c r="MH208" s="160"/>
      <c r="MI208" s="160"/>
      <c r="MJ208" s="160"/>
      <c r="MK208" s="160"/>
      <c r="ML208" s="160"/>
      <c r="MM208" s="160"/>
      <c r="MN208" s="160"/>
      <c r="MO208" s="160"/>
      <c r="MP208" s="160"/>
      <c r="MQ208" s="160"/>
      <c r="MR208" s="160"/>
      <c r="MS208" s="160"/>
      <c r="MT208" s="160"/>
      <c r="MU208" s="160"/>
      <c r="MV208" s="160"/>
      <c r="MW208" s="160"/>
      <c r="MX208" s="160"/>
      <c r="MY208" s="160"/>
      <c r="MZ208" s="160"/>
      <c r="NA208" s="160"/>
      <c r="NB208" s="160"/>
      <c r="NC208" s="160"/>
      <c r="ND208" s="160"/>
      <c r="NE208" s="160"/>
      <c r="NF208" s="160"/>
      <c r="NG208" s="160"/>
      <c r="NH208" s="160"/>
      <c r="NI208" s="160"/>
      <c r="NJ208" s="160"/>
      <c r="NK208" s="160"/>
      <c r="NL208" s="160"/>
      <c r="NM208" s="160"/>
      <c r="NN208" s="160"/>
      <c r="NO208" s="160"/>
      <c r="NP208" s="160"/>
      <c r="NQ208" s="160"/>
      <c r="NR208" s="160"/>
      <c r="NS208" s="160"/>
      <c r="NT208" s="160"/>
      <c r="NU208" s="160"/>
      <c r="NV208" s="160"/>
      <c r="NW208" s="160"/>
      <c r="NX208" s="160"/>
      <c r="NY208" s="160"/>
      <c r="NZ208" s="160"/>
      <c r="OA208" s="160"/>
      <c r="OB208" s="160"/>
      <c r="OC208" s="160"/>
      <c r="OD208" s="160"/>
      <c r="OE208" s="160"/>
      <c r="OF208" s="160"/>
      <c r="OG208" s="160"/>
      <c r="OH208" s="160"/>
      <c r="OI208" s="160"/>
      <c r="OJ208" s="160"/>
      <c r="OK208" s="160"/>
      <c r="OL208" s="160"/>
      <c r="OM208" s="160"/>
      <c r="ON208" s="160"/>
      <c r="OO208" s="160"/>
      <c r="OP208" s="160"/>
      <c r="OQ208" s="160"/>
      <c r="OR208" s="160"/>
      <c r="OS208" s="160"/>
      <c r="OT208" s="160"/>
      <c r="OU208" s="160"/>
      <c r="OV208" s="160"/>
      <c r="OW208" s="160"/>
      <c r="OX208" s="160"/>
      <c r="OY208" s="160"/>
      <c r="OZ208" s="160"/>
      <c r="PA208" s="160"/>
      <c r="PB208" s="160"/>
      <c r="PC208" s="160"/>
      <c r="PD208" s="160"/>
      <c r="PE208" s="160"/>
      <c r="PF208" s="160"/>
      <c r="PG208" s="160"/>
      <c r="PH208" s="160"/>
      <c r="PI208" s="160"/>
      <c r="PJ208" s="160"/>
      <c r="PK208" s="160"/>
      <c r="PL208" s="160"/>
      <c r="PM208" s="160"/>
      <c r="PN208" s="160"/>
      <c r="PO208" s="160"/>
      <c r="PP208" s="160"/>
      <c r="PQ208" s="160"/>
      <c r="PR208" s="160"/>
      <c r="PS208" s="160"/>
      <c r="PT208" s="160"/>
      <c r="PU208" s="160"/>
      <c r="PV208" s="160"/>
      <c r="PW208" s="160"/>
      <c r="PX208" s="160"/>
      <c r="PY208" s="160"/>
      <c r="PZ208" s="160"/>
      <c r="QA208" s="160"/>
      <c r="QB208" s="160"/>
      <c r="QC208" s="160"/>
      <c r="QD208" s="160"/>
      <c r="QE208" s="160"/>
      <c r="QF208" s="160"/>
      <c r="QG208" s="160"/>
      <c r="QH208" s="160"/>
      <c r="QI208" s="160"/>
      <c r="QJ208" s="160"/>
      <c r="QK208" s="160"/>
      <c r="QL208" s="160"/>
      <c r="QM208" s="160"/>
      <c r="QN208" s="160"/>
      <c r="QO208" s="160"/>
      <c r="QP208" s="160"/>
      <c r="QQ208" s="160"/>
      <c r="QR208" s="160"/>
      <c r="QS208" s="160"/>
      <c r="QT208" s="160"/>
      <c r="QU208" s="160"/>
      <c r="QV208" s="160"/>
      <c r="QW208" s="160"/>
      <c r="QX208" s="160"/>
      <c r="QY208" s="160"/>
      <c r="QZ208" s="160"/>
      <c r="RA208" s="160"/>
      <c r="RB208" s="160"/>
      <c r="RC208" s="160"/>
      <c r="RD208" s="160"/>
      <c r="RE208" s="160"/>
      <c r="RF208" s="160"/>
      <c r="RG208" s="160"/>
      <c r="RH208" s="160"/>
      <c r="RI208" s="160"/>
      <c r="RJ208" s="160"/>
      <c r="RK208" s="160"/>
      <c r="RL208" s="160"/>
      <c r="RM208" s="160"/>
      <c r="RN208" s="160"/>
      <c r="RO208" s="160"/>
      <c r="RP208" s="160"/>
      <c r="RQ208" s="160"/>
      <c r="RR208" s="160"/>
      <c r="RS208" s="160"/>
      <c r="RT208" s="160"/>
      <c r="RU208" s="160"/>
      <c r="RV208" s="160"/>
      <c r="RW208" s="160"/>
      <c r="RX208" s="160"/>
      <c r="RY208" s="160"/>
      <c r="RZ208" s="160"/>
      <c r="SA208" s="160"/>
      <c r="SB208" s="160"/>
      <c r="SC208" s="160"/>
      <c r="SD208" s="160"/>
      <c r="SE208" s="160"/>
      <c r="SF208" s="160"/>
      <c r="SG208" s="160"/>
      <c r="SH208" s="160"/>
      <c r="SI208" s="160"/>
      <c r="SJ208" s="160"/>
      <c r="SK208" s="160"/>
      <c r="SL208" s="160"/>
      <c r="SM208" s="160"/>
      <c r="SN208" s="160"/>
      <c r="SO208" s="160"/>
      <c r="SP208" s="160"/>
      <c r="SQ208" s="160"/>
      <c r="SR208" s="160"/>
      <c r="SS208" s="160"/>
      <c r="ST208" s="160"/>
      <c r="SU208" s="160"/>
      <c r="SV208" s="160"/>
      <c r="SW208" s="160"/>
      <c r="SX208" s="160"/>
      <c r="SY208" s="160"/>
      <c r="SZ208" s="160"/>
      <c r="TA208" s="160"/>
      <c r="TB208" s="160"/>
      <c r="TC208" s="160"/>
      <c r="TD208" s="160"/>
      <c r="TE208" s="160"/>
      <c r="TF208" s="160"/>
    </row>
    <row r="209" spans="1:526">
      <c r="A209" s="160"/>
      <c r="B209" s="160"/>
      <c r="C209" s="160"/>
      <c r="D209" s="160"/>
      <c r="E209" s="160"/>
      <c r="F209" s="160"/>
      <c r="G209" s="160"/>
      <c r="H209" s="160"/>
      <c r="I209" s="160"/>
      <c r="J209" s="160"/>
      <c r="K209" s="160"/>
      <c r="L209" s="160"/>
      <c r="M209" s="160"/>
      <c r="N209" s="160"/>
      <c r="O209" s="160"/>
      <c r="P209" s="160"/>
      <c r="Q209" s="160"/>
      <c r="R209" s="160"/>
      <c r="S209" s="160"/>
      <c r="T209" s="160"/>
      <c r="U209" s="160"/>
      <c r="V209" s="160"/>
      <c r="W209" s="160"/>
      <c r="X209" s="160"/>
      <c r="Y209" s="160"/>
      <c r="Z209" s="160"/>
      <c r="AA209" s="160"/>
      <c r="AB209" s="160"/>
      <c r="AC209" s="160"/>
      <c r="AD209" s="160"/>
      <c r="AE209" s="160"/>
      <c r="AF209" s="160"/>
      <c r="AG209" s="160"/>
      <c r="AH209" s="160"/>
      <c r="AI209" s="160"/>
      <c r="AJ209" s="160"/>
      <c r="AK209" s="160"/>
      <c r="AL209" s="160"/>
      <c r="AM209" s="160"/>
      <c r="AN209" s="160"/>
      <c r="AO209" s="160"/>
      <c r="AP209" s="160"/>
      <c r="AQ209" s="160"/>
      <c r="AR209" s="160"/>
      <c r="AS209" s="160"/>
      <c r="AT209" s="160"/>
      <c r="AU209" s="160"/>
      <c r="AV209" s="160"/>
      <c r="AW209" s="160"/>
      <c r="AX209" s="160"/>
      <c r="AY209" s="160"/>
      <c r="AZ209" s="160"/>
      <c r="BA209" s="160"/>
      <c r="BB209" s="160"/>
      <c r="BC209" s="160"/>
      <c r="BD209" s="160"/>
      <c r="BE209" s="160"/>
      <c r="BF209" s="160"/>
      <c r="BG209" s="160"/>
      <c r="BH209" s="160"/>
      <c r="BI209" s="160"/>
      <c r="BJ209" s="160"/>
      <c r="BK209" s="160"/>
      <c r="BL209" s="160"/>
      <c r="BM209" s="160"/>
      <c r="BN209" s="160"/>
      <c r="BO209" s="160"/>
      <c r="BP209" s="160"/>
      <c r="BQ209" s="160"/>
      <c r="BR209" s="160"/>
      <c r="BS209" s="160"/>
      <c r="BT209" s="160"/>
      <c r="BU209" s="160"/>
      <c r="BV209" s="160"/>
      <c r="BW209" s="160"/>
      <c r="BX209" s="160"/>
      <c r="BY209" s="160"/>
      <c r="BZ209" s="160"/>
      <c r="CA209" s="160"/>
      <c r="CB209" s="160"/>
      <c r="CC209" s="160"/>
      <c r="CD209" s="160"/>
      <c r="CE209" s="160"/>
      <c r="CF209" s="160"/>
      <c r="CG209" s="160"/>
      <c r="CH209" s="160"/>
      <c r="CI209" s="160"/>
      <c r="CJ209" s="160"/>
      <c r="CK209" s="160"/>
      <c r="CL209" s="160"/>
      <c r="CM209" s="160"/>
      <c r="CN209" s="160"/>
      <c r="CO209" s="160"/>
      <c r="CP209" s="160"/>
      <c r="CQ209" s="160"/>
      <c r="CR209" s="160"/>
      <c r="CS209" s="160"/>
      <c r="CT209" s="160"/>
      <c r="CU209" s="160"/>
      <c r="CV209" s="160"/>
      <c r="CW209" s="160"/>
      <c r="CX209" s="160"/>
      <c r="CY209" s="160"/>
      <c r="CZ209" s="160"/>
      <c r="DA209" s="160"/>
      <c r="DB209" s="160"/>
      <c r="DC209" s="160"/>
      <c r="DD209" s="160"/>
      <c r="DE209" s="160"/>
      <c r="DF209" s="160"/>
      <c r="DG209" s="160"/>
      <c r="DH209" s="160"/>
      <c r="DI209" s="160"/>
      <c r="DJ209" s="160"/>
      <c r="DK209" s="160"/>
      <c r="DL209" s="160"/>
      <c r="DM209" s="160"/>
      <c r="DN209" s="160"/>
      <c r="DO209" s="160"/>
      <c r="DP209" s="160"/>
      <c r="DQ209" s="160"/>
      <c r="DR209" s="160"/>
      <c r="DS209" s="160"/>
      <c r="DT209" s="160"/>
      <c r="DU209" s="160"/>
      <c r="DV209" s="160"/>
      <c r="DW209" s="160"/>
      <c r="DX209" s="160"/>
      <c r="DY209" s="160"/>
      <c r="DZ209" s="160"/>
      <c r="EA209" s="160"/>
      <c r="EB209" s="160"/>
      <c r="EC209" s="160"/>
      <c r="ED209" s="160"/>
      <c r="EE209" s="160"/>
      <c r="EF209" s="160"/>
      <c r="EG209" s="160"/>
      <c r="EH209" s="160"/>
      <c r="EI209" s="160"/>
      <c r="EJ209" s="160"/>
      <c r="EK209" s="160"/>
      <c r="EL209" s="160"/>
      <c r="EM209" s="160"/>
      <c r="EN209" s="160"/>
      <c r="EO209" s="160"/>
      <c r="EP209" s="160"/>
      <c r="EQ209" s="160"/>
      <c r="ER209" s="160"/>
      <c r="ES209" s="160"/>
      <c r="ET209" s="160"/>
      <c r="EU209" s="160"/>
      <c r="EV209" s="160"/>
      <c r="EW209" s="160"/>
      <c r="EX209" s="160"/>
      <c r="EY209" s="160"/>
      <c r="EZ209" s="160"/>
      <c r="FA209" s="160"/>
      <c r="FB209" s="160"/>
      <c r="FC209" s="160"/>
      <c r="FD209" s="160"/>
      <c r="FE209" s="160"/>
      <c r="FF209" s="160"/>
      <c r="FG209" s="160"/>
      <c r="FH209" s="160"/>
      <c r="FI209" s="160"/>
      <c r="FJ209" s="160"/>
      <c r="FK209" s="160"/>
      <c r="FL209" s="160"/>
      <c r="FM209" s="160"/>
      <c r="FN209" s="160"/>
      <c r="FO209" s="160"/>
      <c r="FP209" s="160"/>
      <c r="FQ209" s="160"/>
      <c r="FR209" s="160"/>
      <c r="FS209" s="160"/>
      <c r="FT209" s="160"/>
      <c r="FU209" s="160"/>
      <c r="FV209" s="160"/>
      <c r="FW209" s="160"/>
      <c r="FX209" s="160"/>
      <c r="FY209" s="160"/>
      <c r="FZ209" s="160"/>
      <c r="GA209" s="160"/>
      <c r="GB209" s="160"/>
      <c r="GC209" s="160"/>
      <c r="GD209" s="160"/>
      <c r="GE209" s="160"/>
      <c r="GF209" s="160"/>
      <c r="GG209" s="160"/>
      <c r="GH209" s="160"/>
      <c r="GI209" s="160"/>
      <c r="GJ209" s="160"/>
      <c r="GK209" s="160"/>
      <c r="GL209" s="160"/>
      <c r="GM209" s="160"/>
      <c r="GN209" s="160"/>
      <c r="GO209" s="160"/>
      <c r="GP209" s="160"/>
      <c r="GQ209" s="160"/>
      <c r="GR209" s="160"/>
      <c r="GS209" s="160"/>
      <c r="GT209" s="160"/>
      <c r="GU209" s="160"/>
      <c r="GV209" s="160"/>
      <c r="GW209" s="160"/>
      <c r="GX209" s="160"/>
      <c r="GY209" s="160"/>
      <c r="GZ209" s="160"/>
      <c r="HA209" s="160"/>
      <c r="HB209" s="160"/>
      <c r="HC209" s="160"/>
      <c r="HD209" s="160"/>
      <c r="HE209" s="160"/>
      <c r="HF209" s="160"/>
      <c r="HG209" s="160"/>
      <c r="HH209" s="160"/>
      <c r="HI209" s="160"/>
      <c r="HJ209" s="160"/>
      <c r="HK209" s="160"/>
      <c r="HL209" s="160"/>
      <c r="HM209" s="160"/>
      <c r="HN209" s="160"/>
      <c r="HO209" s="160"/>
      <c r="HP209" s="160"/>
      <c r="HQ209" s="160"/>
      <c r="HR209" s="160"/>
      <c r="HS209" s="160"/>
      <c r="HT209" s="160"/>
      <c r="HU209" s="160"/>
      <c r="HV209" s="160"/>
      <c r="HW209" s="160"/>
      <c r="HX209" s="160"/>
      <c r="HY209" s="160"/>
      <c r="HZ209" s="160"/>
      <c r="IA209" s="160"/>
      <c r="IB209" s="160"/>
      <c r="IC209" s="160"/>
      <c r="ID209" s="160"/>
      <c r="IE209" s="160"/>
      <c r="IF209" s="160"/>
      <c r="IG209" s="160"/>
      <c r="IH209" s="160"/>
      <c r="II209" s="160"/>
      <c r="IJ209" s="160"/>
      <c r="IK209" s="160"/>
      <c r="IL209" s="160"/>
      <c r="IM209" s="160"/>
      <c r="IN209" s="160"/>
      <c r="IO209" s="160"/>
      <c r="IP209" s="160"/>
      <c r="IQ209" s="160"/>
      <c r="IR209" s="160"/>
      <c r="IS209" s="160"/>
      <c r="IT209" s="160"/>
      <c r="IU209" s="160"/>
      <c r="IV209" s="160"/>
      <c r="IW209" s="160"/>
      <c r="IX209" s="160"/>
      <c r="IY209" s="160"/>
      <c r="IZ209" s="160"/>
      <c r="JA209" s="160"/>
      <c r="JB209" s="160"/>
      <c r="JC209" s="160"/>
      <c r="JD209" s="160"/>
      <c r="JE209" s="160"/>
      <c r="JF209" s="160"/>
      <c r="JG209" s="160"/>
      <c r="JH209" s="160"/>
      <c r="JI209" s="160"/>
      <c r="JJ209" s="160"/>
      <c r="JK209" s="160"/>
      <c r="JL209" s="160"/>
      <c r="JM209" s="160"/>
      <c r="JN209" s="160"/>
      <c r="JO209" s="160"/>
      <c r="JP209" s="160"/>
      <c r="JQ209" s="160"/>
      <c r="JR209" s="160"/>
      <c r="JS209" s="160"/>
      <c r="JT209" s="160"/>
      <c r="JU209" s="160"/>
      <c r="JV209" s="160"/>
      <c r="JW209" s="160"/>
      <c r="JX209" s="160"/>
      <c r="JY209" s="160"/>
      <c r="JZ209" s="160"/>
      <c r="KA209" s="160"/>
      <c r="KB209" s="160"/>
      <c r="KC209" s="160"/>
      <c r="KD209" s="160"/>
      <c r="KE209" s="160"/>
      <c r="KF209" s="160"/>
      <c r="KG209" s="160"/>
      <c r="KH209" s="160"/>
      <c r="KI209" s="160"/>
      <c r="KJ209" s="160"/>
      <c r="KK209" s="160"/>
      <c r="KL209" s="160"/>
      <c r="KM209" s="160"/>
      <c r="KN209" s="160"/>
      <c r="KO209" s="160"/>
      <c r="KP209" s="160"/>
      <c r="KQ209" s="160"/>
      <c r="KR209" s="160"/>
      <c r="KS209" s="160"/>
      <c r="KT209" s="160"/>
      <c r="KU209" s="160"/>
      <c r="KV209" s="160"/>
      <c r="KW209" s="160"/>
      <c r="KX209" s="160"/>
      <c r="KY209" s="160"/>
      <c r="KZ209" s="160"/>
      <c r="LA209" s="160"/>
      <c r="LB209" s="160"/>
      <c r="LC209" s="160"/>
      <c r="LD209" s="160"/>
      <c r="LE209" s="160"/>
      <c r="LF209" s="160"/>
      <c r="LG209" s="160"/>
      <c r="LH209" s="160"/>
      <c r="LI209" s="160"/>
      <c r="LJ209" s="160"/>
      <c r="LK209" s="160"/>
      <c r="LL209" s="160"/>
      <c r="LM209" s="160"/>
      <c r="LN209" s="160"/>
      <c r="LO209" s="160"/>
      <c r="LP209" s="160"/>
      <c r="LQ209" s="160"/>
      <c r="LR209" s="160"/>
      <c r="LS209" s="160"/>
      <c r="LT209" s="160"/>
      <c r="LU209" s="160"/>
      <c r="LV209" s="160"/>
      <c r="LW209" s="160"/>
      <c r="LX209" s="160"/>
      <c r="LY209" s="160"/>
      <c r="LZ209" s="160"/>
      <c r="MA209" s="160"/>
      <c r="MB209" s="160"/>
      <c r="MC209" s="160"/>
      <c r="MD209" s="160"/>
      <c r="ME209" s="160"/>
      <c r="MF209" s="160"/>
      <c r="MG209" s="160"/>
      <c r="MH209" s="160"/>
      <c r="MI209" s="160"/>
      <c r="MJ209" s="160"/>
      <c r="MK209" s="160"/>
      <c r="ML209" s="160"/>
      <c r="MM209" s="160"/>
      <c r="MN209" s="160"/>
      <c r="MO209" s="160"/>
      <c r="MP209" s="160"/>
      <c r="MQ209" s="160"/>
      <c r="MR209" s="160"/>
      <c r="MS209" s="160"/>
      <c r="MT209" s="160"/>
      <c r="MU209" s="160"/>
      <c r="MV209" s="160"/>
      <c r="MW209" s="160"/>
      <c r="MX209" s="160"/>
      <c r="MY209" s="160"/>
      <c r="MZ209" s="160"/>
      <c r="NA209" s="160"/>
      <c r="NB209" s="160"/>
      <c r="NC209" s="160"/>
      <c r="ND209" s="160"/>
      <c r="NE209" s="160"/>
      <c r="NF209" s="160"/>
      <c r="NG209" s="160"/>
      <c r="NH209" s="160"/>
      <c r="NI209" s="160"/>
      <c r="NJ209" s="160"/>
      <c r="NK209" s="160"/>
      <c r="NL209" s="160"/>
      <c r="NM209" s="160"/>
      <c r="NN209" s="160"/>
      <c r="NO209" s="160"/>
      <c r="NP209" s="160"/>
      <c r="NQ209" s="160"/>
      <c r="NR209" s="160"/>
      <c r="NS209" s="160"/>
      <c r="NT209" s="160"/>
      <c r="NU209" s="160"/>
      <c r="NV209" s="160"/>
      <c r="NW209" s="160"/>
      <c r="NX209" s="160"/>
      <c r="NY209" s="160"/>
      <c r="NZ209" s="160"/>
      <c r="OA209" s="160"/>
      <c r="OB209" s="160"/>
      <c r="OC209" s="160"/>
      <c r="OD209" s="160"/>
      <c r="OE209" s="160"/>
      <c r="OF209" s="160"/>
      <c r="OG209" s="160"/>
      <c r="OH209" s="160"/>
      <c r="OI209" s="160"/>
      <c r="OJ209" s="160"/>
      <c r="OK209" s="160"/>
      <c r="OL209" s="160"/>
      <c r="OM209" s="160"/>
      <c r="ON209" s="160"/>
      <c r="OO209" s="160"/>
      <c r="OP209" s="160"/>
      <c r="OQ209" s="160"/>
      <c r="OR209" s="160"/>
      <c r="OS209" s="160"/>
      <c r="OT209" s="160"/>
      <c r="OU209" s="160"/>
      <c r="OV209" s="160"/>
      <c r="OW209" s="160"/>
      <c r="OX209" s="160"/>
      <c r="OY209" s="160"/>
      <c r="OZ209" s="160"/>
      <c r="PA209" s="160"/>
      <c r="PB209" s="160"/>
      <c r="PC209" s="160"/>
      <c r="PD209" s="160"/>
      <c r="PE209" s="160"/>
      <c r="PF209" s="160"/>
      <c r="PG209" s="160"/>
      <c r="PH209" s="160"/>
      <c r="PI209" s="160"/>
      <c r="PJ209" s="160"/>
      <c r="PK209" s="160"/>
      <c r="PL209" s="160"/>
      <c r="PM209" s="160"/>
      <c r="PN209" s="160"/>
      <c r="PO209" s="160"/>
      <c r="PP209" s="160"/>
      <c r="PQ209" s="160"/>
      <c r="PR209" s="160"/>
      <c r="PS209" s="160"/>
      <c r="PT209" s="160"/>
      <c r="PU209" s="160"/>
      <c r="PV209" s="160"/>
      <c r="PW209" s="160"/>
      <c r="PX209" s="160"/>
      <c r="PY209" s="160"/>
      <c r="PZ209" s="160"/>
      <c r="QA209" s="160"/>
      <c r="QB209" s="160"/>
      <c r="QC209" s="160"/>
      <c r="QD209" s="160"/>
      <c r="QE209" s="160"/>
      <c r="QF209" s="160"/>
      <c r="QG209" s="160"/>
      <c r="QH209" s="160"/>
      <c r="QI209" s="160"/>
      <c r="QJ209" s="160"/>
      <c r="QK209" s="160"/>
      <c r="QL209" s="160"/>
      <c r="QM209" s="160"/>
      <c r="QN209" s="160"/>
      <c r="QO209" s="160"/>
      <c r="QP209" s="160"/>
      <c r="QQ209" s="160"/>
      <c r="QR209" s="160"/>
      <c r="QS209" s="160"/>
      <c r="QT209" s="160"/>
      <c r="QU209" s="160"/>
      <c r="QV209" s="160"/>
      <c r="QW209" s="160"/>
      <c r="QX209" s="160"/>
      <c r="QY209" s="160"/>
      <c r="QZ209" s="160"/>
      <c r="RA209" s="160"/>
      <c r="RB209" s="160"/>
      <c r="RC209" s="160"/>
      <c r="RD209" s="160"/>
      <c r="RE209" s="160"/>
      <c r="RF209" s="160"/>
      <c r="RG209" s="160"/>
      <c r="RH209" s="160"/>
      <c r="RI209" s="160"/>
      <c r="RJ209" s="160"/>
      <c r="RK209" s="160"/>
      <c r="RL209" s="160"/>
      <c r="RM209" s="160"/>
      <c r="RN209" s="160"/>
      <c r="RO209" s="160"/>
      <c r="RP209" s="160"/>
      <c r="RQ209" s="160"/>
      <c r="RR209" s="160"/>
      <c r="RS209" s="160"/>
      <c r="RT209" s="160"/>
      <c r="RU209" s="160"/>
      <c r="RV209" s="160"/>
      <c r="RW209" s="160"/>
      <c r="RX209" s="160"/>
      <c r="RY209" s="160"/>
      <c r="RZ209" s="160"/>
      <c r="SA209" s="160"/>
      <c r="SB209" s="160"/>
      <c r="SC209" s="160"/>
      <c r="SD209" s="160"/>
      <c r="SE209" s="160"/>
      <c r="SF209" s="160"/>
      <c r="SG209" s="160"/>
      <c r="SH209" s="160"/>
      <c r="SI209" s="160"/>
      <c r="SJ209" s="160"/>
      <c r="SK209" s="160"/>
      <c r="SL209" s="160"/>
      <c r="SM209" s="160"/>
      <c r="SN209" s="160"/>
      <c r="SO209" s="160"/>
      <c r="SP209" s="160"/>
      <c r="SQ209" s="160"/>
      <c r="SR209" s="160"/>
      <c r="SS209" s="160"/>
      <c r="ST209" s="160"/>
      <c r="SU209" s="160"/>
      <c r="SV209" s="160"/>
      <c r="SW209" s="160"/>
      <c r="SX209" s="160"/>
      <c r="SY209" s="160"/>
      <c r="SZ209" s="160"/>
      <c r="TA209" s="160"/>
      <c r="TB209" s="160"/>
      <c r="TC209" s="160"/>
      <c r="TD209" s="160"/>
      <c r="TE209" s="160"/>
      <c r="TF209" s="160"/>
    </row>
    <row r="210" spans="1:526">
      <c r="A210" s="160"/>
      <c r="B210" s="160"/>
      <c r="C210" s="160"/>
      <c r="D210" s="160"/>
      <c r="E210" s="160"/>
      <c r="F210" s="160"/>
      <c r="G210" s="160"/>
      <c r="H210" s="160"/>
      <c r="I210" s="160"/>
      <c r="J210" s="160"/>
      <c r="K210" s="160"/>
      <c r="L210" s="160"/>
      <c r="M210" s="160"/>
      <c r="N210" s="160"/>
      <c r="O210" s="160"/>
      <c r="P210" s="160"/>
      <c r="Q210" s="160"/>
      <c r="R210" s="160"/>
      <c r="S210" s="160"/>
      <c r="T210" s="160"/>
      <c r="U210" s="160"/>
      <c r="V210" s="160"/>
      <c r="W210" s="160"/>
      <c r="X210" s="160"/>
      <c r="Y210" s="160"/>
      <c r="Z210" s="160"/>
      <c r="AA210" s="160"/>
      <c r="AB210" s="160"/>
      <c r="AC210" s="160"/>
      <c r="AD210" s="160"/>
      <c r="AE210" s="160"/>
      <c r="AF210" s="160"/>
      <c r="AG210" s="160"/>
      <c r="AH210" s="160"/>
      <c r="AI210" s="160"/>
      <c r="AJ210" s="160"/>
      <c r="AK210" s="160"/>
      <c r="AL210" s="160"/>
      <c r="AM210" s="160"/>
      <c r="AN210" s="160"/>
      <c r="AO210" s="160"/>
      <c r="AP210" s="160"/>
      <c r="AQ210" s="160"/>
      <c r="AR210" s="160"/>
      <c r="AS210" s="160"/>
      <c r="AT210" s="160"/>
      <c r="AU210" s="160"/>
      <c r="AV210" s="160"/>
      <c r="AW210" s="160"/>
      <c r="AX210" s="160"/>
      <c r="AY210" s="160"/>
      <c r="AZ210" s="160"/>
      <c r="BA210" s="160"/>
      <c r="BB210" s="160"/>
      <c r="BC210" s="160"/>
      <c r="BD210" s="160"/>
      <c r="BE210" s="160"/>
      <c r="BF210" s="160"/>
      <c r="BG210" s="160"/>
      <c r="BH210" s="160"/>
      <c r="BI210" s="160"/>
      <c r="BJ210" s="160"/>
      <c r="BK210" s="160"/>
      <c r="BL210" s="160"/>
      <c r="BM210" s="160"/>
      <c r="BN210" s="160"/>
      <c r="BO210" s="160"/>
      <c r="BP210" s="160"/>
      <c r="BQ210" s="160"/>
      <c r="BR210" s="160"/>
      <c r="BS210" s="160"/>
      <c r="BT210" s="160"/>
      <c r="BU210" s="160"/>
      <c r="BV210" s="160"/>
      <c r="BW210" s="160"/>
      <c r="BX210" s="160"/>
      <c r="BY210" s="160"/>
      <c r="BZ210" s="160"/>
      <c r="CA210" s="160"/>
      <c r="CB210" s="160"/>
      <c r="CC210" s="160"/>
      <c r="CD210" s="160"/>
      <c r="CE210" s="160"/>
      <c r="CF210" s="160"/>
      <c r="CG210" s="160"/>
      <c r="CH210" s="160"/>
      <c r="CI210" s="160"/>
      <c r="CJ210" s="160"/>
      <c r="CK210" s="160"/>
      <c r="CL210" s="160"/>
      <c r="CM210" s="160"/>
      <c r="CN210" s="160"/>
      <c r="CO210" s="160"/>
      <c r="CP210" s="160"/>
      <c r="CQ210" s="160"/>
      <c r="CR210" s="160"/>
      <c r="CS210" s="160"/>
      <c r="CT210" s="160"/>
      <c r="CU210" s="160"/>
      <c r="CV210" s="160"/>
      <c r="CW210" s="160"/>
      <c r="CX210" s="160"/>
      <c r="CY210" s="160"/>
      <c r="CZ210" s="160"/>
      <c r="DA210" s="160"/>
      <c r="DB210" s="160"/>
      <c r="DC210" s="160"/>
      <c r="DD210" s="160"/>
      <c r="DE210" s="160"/>
      <c r="DF210" s="160"/>
      <c r="DG210" s="160"/>
      <c r="DH210" s="160"/>
      <c r="DI210" s="160"/>
      <c r="DJ210" s="160"/>
      <c r="DK210" s="160"/>
      <c r="DL210" s="160"/>
      <c r="DM210" s="160"/>
      <c r="DN210" s="160"/>
      <c r="DO210" s="160"/>
      <c r="DP210" s="160"/>
      <c r="DQ210" s="160"/>
      <c r="DR210" s="160"/>
      <c r="DS210" s="160"/>
      <c r="DT210" s="160"/>
      <c r="DU210" s="160"/>
      <c r="DV210" s="160"/>
      <c r="DW210" s="160"/>
      <c r="DX210" s="160"/>
      <c r="DY210" s="160"/>
      <c r="DZ210" s="160"/>
      <c r="EA210" s="160"/>
      <c r="EB210" s="160"/>
      <c r="EC210" s="160"/>
      <c r="ED210" s="160"/>
      <c r="EE210" s="160"/>
      <c r="EF210" s="160"/>
      <c r="EG210" s="160"/>
      <c r="EH210" s="160"/>
      <c r="EI210" s="160"/>
      <c r="EJ210" s="160"/>
      <c r="EK210" s="160"/>
      <c r="EL210" s="160"/>
      <c r="EM210" s="160"/>
      <c r="EN210" s="160"/>
      <c r="EO210" s="160"/>
      <c r="EP210" s="160"/>
      <c r="EQ210" s="160"/>
      <c r="ER210" s="160"/>
      <c r="ES210" s="160"/>
      <c r="ET210" s="160"/>
      <c r="EU210" s="160"/>
      <c r="EV210" s="160"/>
      <c r="EW210" s="160"/>
      <c r="EX210" s="160"/>
      <c r="EY210" s="160"/>
      <c r="EZ210" s="160"/>
      <c r="FA210" s="160"/>
      <c r="FB210" s="160"/>
      <c r="FC210" s="160"/>
      <c r="FD210" s="160"/>
      <c r="FE210" s="160"/>
      <c r="FF210" s="160"/>
      <c r="FG210" s="160"/>
      <c r="FH210" s="160"/>
      <c r="FI210" s="160"/>
      <c r="FJ210" s="160"/>
      <c r="FK210" s="160"/>
      <c r="FL210" s="160"/>
      <c r="FM210" s="160"/>
      <c r="FN210" s="160"/>
      <c r="FO210" s="160"/>
      <c r="FP210" s="160"/>
      <c r="FQ210" s="160"/>
      <c r="FR210" s="160"/>
      <c r="FS210" s="160"/>
      <c r="FT210" s="160"/>
      <c r="FU210" s="160"/>
      <c r="FV210" s="160"/>
      <c r="FW210" s="160"/>
      <c r="FX210" s="160"/>
      <c r="FY210" s="160"/>
      <c r="FZ210" s="160"/>
      <c r="GA210" s="160"/>
      <c r="GB210" s="160"/>
      <c r="GC210" s="160"/>
      <c r="GD210" s="160"/>
      <c r="GE210" s="160"/>
      <c r="GF210" s="160"/>
      <c r="GG210" s="160"/>
      <c r="GH210" s="160"/>
      <c r="GI210" s="160"/>
      <c r="GJ210" s="160"/>
      <c r="GK210" s="160"/>
      <c r="GL210" s="160"/>
      <c r="GM210" s="160"/>
      <c r="GN210" s="160"/>
      <c r="GO210" s="160"/>
      <c r="GP210" s="160"/>
      <c r="GQ210" s="160"/>
      <c r="GR210" s="160"/>
      <c r="GS210" s="160"/>
      <c r="GT210" s="160"/>
      <c r="GU210" s="160"/>
      <c r="GV210" s="160"/>
      <c r="GW210" s="160"/>
      <c r="GX210" s="160"/>
      <c r="GY210" s="160"/>
      <c r="GZ210" s="160"/>
      <c r="HA210" s="160"/>
      <c r="HB210" s="160"/>
      <c r="HC210" s="160"/>
      <c r="HD210" s="160"/>
      <c r="HE210" s="160"/>
      <c r="HF210" s="160"/>
      <c r="HG210" s="160"/>
      <c r="HH210" s="160"/>
      <c r="HI210" s="160"/>
      <c r="HJ210" s="160"/>
      <c r="HK210" s="160"/>
      <c r="HL210" s="160"/>
      <c r="HM210" s="160"/>
      <c r="HN210" s="160"/>
      <c r="HO210" s="160"/>
      <c r="HP210" s="160"/>
      <c r="HQ210" s="160"/>
      <c r="HR210" s="160"/>
      <c r="HS210" s="160"/>
      <c r="HT210" s="160"/>
      <c r="HU210" s="160"/>
      <c r="HV210" s="160"/>
      <c r="HW210" s="160"/>
      <c r="HX210" s="160"/>
      <c r="HY210" s="160"/>
      <c r="HZ210" s="160"/>
      <c r="IA210" s="160"/>
      <c r="IB210" s="160"/>
      <c r="IC210" s="160"/>
      <c r="ID210" s="160"/>
      <c r="IE210" s="160"/>
      <c r="IF210" s="160"/>
      <c r="IG210" s="160"/>
      <c r="IH210" s="160"/>
      <c r="II210" s="160"/>
      <c r="IJ210" s="160"/>
      <c r="IK210" s="160"/>
      <c r="IL210" s="160"/>
      <c r="IM210" s="160"/>
      <c r="IN210" s="160"/>
      <c r="IO210" s="160"/>
      <c r="IP210" s="160"/>
      <c r="IQ210" s="160"/>
      <c r="IR210" s="160"/>
      <c r="IS210" s="160"/>
      <c r="IT210" s="160"/>
      <c r="IU210" s="160"/>
      <c r="IV210" s="160"/>
      <c r="IW210" s="160"/>
      <c r="IX210" s="160"/>
      <c r="IY210" s="160"/>
      <c r="IZ210" s="160"/>
      <c r="JA210" s="160"/>
      <c r="JB210" s="160"/>
      <c r="JC210" s="160"/>
      <c r="JD210" s="160"/>
      <c r="JE210" s="160"/>
      <c r="JF210" s="160"/>
      <c r="JG210" s="160"/>
      <c r="JH210" s="160"/>
      <c r="JI210" s="160"/>
      <c r="JJ210" s="160"/>
      <c r="JK210" s="160"/>
      <c r="JL210" s="160"/>
      <c r="JM210" s="160"/>
      <c r="JN210" s="160"/>
      <c r="JO210" s="160"/>
      <c r="JP210" s="160"/>
      <c r="JQ210" s="160"/>
      <c r="JR210" s="160"/>
      <c r="JS210" s="160"/>
      <c r="JT210" s="160"/>
      <c r="JU210" s="160"/>
      <c r="JV210" s="160"/>
      <c r="JW210" s="160"/>
      <c r="JX210" s="160"/>
      <c r="JY210" s="160"/>
      <c r="JZ210" s="160"/>
      <c r="KA210" s="160"/>
      <c r="KB210" s="160"/>
      <c r="KC210" s="160"/>
      <c r="KD210" s="160"/>
      <c r="KE210" s="160"/>
      <c r="KF210" s="160"/>
      <c r="KG210" s="160"/>
      <c r="KH210" s="160"/>
      <c r="KI210" s="160"/>
      <c r="KJ210" s="160"/>
      <c r="KK210" s="160"/>
      <c r="KL210" s="160"/>
      <c r="KM210" s="160"/>
      <c r="KN210" s="160"/>
      <c r="KO210" s="160"/>
      <c r="KP210" s="160"/>
      <c r="KQ210" s="160"/>
      <c r="KR210" s="160"/>
      <c r="KS210" s="160"/>
      <c r="KT210" s="160"/>
      <c r="KU210" s="160"/>
      <c r="KV210" s="160"/>
      <c r="KW210" s="160"/>
      <c r="KX210" s="160"/>
      <c r="KY210" s="160"/>
      <c r="KZ210" s="160"/>
      <c r="LA210" s="160"/>
      <c r="LB210" s="160"/>
      <c r="LC210" s="160"/>
      <c r="LD210" s="160"/>
      <c r="LE210" s="160"/>
      <c r="LF210" s="160"/>
      <c r="LG210" s="160"/>
      <c r="LH210" s="160"/>
      <c r="LI210" s="160"/>
      <c r="LJ210" s="160"/>
      <c r="LK210" s="160"/>
      <c r="LL210" s="160"/>
      <c r="LM210" s="160"/>
      <c r="LN210" s="160"/>
      <c r="LO210" s="160"/>
      <c r="LP210" s="160"/>
      <c r="LQ210" s="160"/>
      <c r="LR210" s="160"/>
      <c r="LS210" s="160"/>
      <c r="LT210" s="160"/>
      <c r="LU210" s="160"/>
      <c r="LV210" s="160"/>
      <c r="LW210" s="160"/>
      <c r="LX210" s="160"/>
      <c r="LY210" s="160"/>
      <c r="LZ210" s="160"/>
      <c r="MA210" s="160"/>
      <c r="MB210" s="160"/>
      <c r="MC210" s="160"/>
      <c r="MD210" s="160"/>
      <c r="ME210" s="160"/>
      <c r="MF210" s="160"/>
      <c r="MG210" s="160"/>
      <c r="MH210" s="160"/>
      <c r="MI210" s="160"/>
      <c r="MJ210" s="160"/>
      <c r="MK210" s="160"/>
      <c r="ML210" s="160"/>
      <c r="MM210" s="160"/>
      <c r="MN210" s="160"/>
      <c r="MO210" s="160"/>
      <c r="MP210" s="160"/>
      <c r="MQ210" s="160"/>
      <c r="MR210" s="160"/>
      <c r="MS210" s="160"/>
      <c r="MT210" s="160"/>
      <c r="MU210" s="160"/>
      <c r="MV210" s="160"/>
      <c r="MW210" s="160"/>
      <c r="MX210" s="160"/>
      <c r="MY210" s="160"/>
      <c r="MZ210" s="160"/>
      <c r="NA210" s="160"/>
      <c r="NB210" s="160"/>
      <c r="NC210" s="160"/>
      <c r="ND210" s="160"/>
      <c r="NE210" s="160"/>
      <c r="NF210" s="160"/>
      <c r="NG210" s="160"/>
      <c r="NH210" s="160"/>
      <c r="NI210" s="160"/>
      <c r="NJ210" s="160"/>
      <c r="NK210" s="160"/>
      <c r="NL210" s="160"/>
      <c r="NM210" s="160"/>
      <c r="NN210" s="160"/>
      <c r="NO210" s="160"/>
      <c r="NP210" s="160"/>
      <c r="NQ210" s="160"/>
      <c r="NR210" s="160"/>
      <c r="NS210" s="160"/>
      <c r="NT210" s="160"/>
      <c r="NU210" s="160"/>
      <c r="NV210" s="160"/>
      <c r="NW210" s="160"/>
      <c r="NX210" s="160"/>
      <c r="NY210" s="160"/>
      <c r="NZ210" s="160"/>
      <c r="OA210" s="160"/>
      <c r="OB210" s="160"/>
      <c r="OC210" s="160"/>
      <c r="OD210" s="160"/>
      <c r="OE210" s="160"/>
      <c r="OF210" s="160"/>
      <c r="OG210" s="160"/>
      <c r="OH210" s="160"/>
      <c r="OI210" s="160"/>
      <c r="OJ210" s="160"/>
      <c r="OK210" s="160"/>
      <c r="OL210" s="160"/>
      <c r="OM210" s="160"/>
      <c r="ON210" s="160"/>
      <c r="OO210" s="160"/>
      <c r="OP210" s="160"/>
      <c r="OQ210" s="160"/>
      <c r="OR210" s="160"/>
      <c r="OS210" s="160"/>
      <c r="OT210" s="160"/>
      <c r="OU210" s="160"/>
      <c r="OV210" s="160"/>
      <c r="OW210" s="160"/>
      <c r="OX210" s="160"/>
      <c r="OY210" s="160"/>
      <c r="OZ210" s="160"/>
      <c r="PA210" s="160"/>
      <c r="PB210" s="160"/>
      <c r="PC210" s="160"/>
      <c r="PD210" s="160"/>
      <c r="PE210" s="160"/>
      <c r="PF210" s="160"/>
      <c r="PG210" s="160"/>
      <c r="PH210" s="160"/>
      <c r="PI210" s="160"/>
      <c r="PJ210" s="160"/>
      <c r="PK210" s="160"/>
      <c r="PL210" s="160"/>
      <c r="PM210" s="160"/>
      <c r="PN210" s="160"/>
      <c r="PO210" s="160"/>
      <c r="PP210" s="160"/>
      <c r="PQ210" s="160"/>
      <c r="PR210" s="160"/>
      <c r="PS210" s="160"/>
      <c r="PT210" s="160"/>
      <c r="PU210" s="160"/>
      <c r="PV210" s="160"/>
      <c r="PW210" s="160"/>
      <c r="PX210" s="160"/>
      <c r="PY210" s="160"/>
      <c r="PZ210" s="160"/>
      <c r="QA210" s="160"/>
      <c r="QB210" s="160"/>
      <c r="QC210" s="160"/>
      <c r="QD210" s="160"/>
      <c r="QE210" s="160"/>
      <c r="QF210" s="160"/>
      <c r="QG210" s="160"/>
      <c r="QH210" s="160"/>
      <c r="QI210" s="160"/>
      <c r="QJ210" s="160"/>
      <c r="QK210" s="160"/>
      <c r="QL210" s="160"/>
      <c r="QM210" s="160"/>
      <c r="QN210" s="160"/>
      <c r="QO210" s="160"/>
      <c r="QP210" s="160"/>
      <c r="QQ210" s="160"/>
      <c r="QR210" s="160"/>
      <c r="QS210" s="160"/>
      <c r="QT210" s="160"/>
      <c r="QU210" s="160"/>
      <c r="QV210" s="160"/>
      <c r="QW210" s="160"/>
      <c r="QX210" s="160"/>
      <c r="QY210" s="160"/>
      <c r="QZ210" s="160"/>
      <c r="RA210" s="160"/>
      <c r="RB210" s="160"/>
      <c r="RC210" s="160"/>
      <c r="RD210" s="160"/>
      <c r="RE210" s="160"/>
      <c r="RF210" s="160"/>
      <c r="RG210" s="160"/>
      <c r="RH210" s="160"/>
      <c r="RI210" s="160"/>
      <c r="RJ210" s="160"/>
      <c r="RK210" s="160"/>
      <c r="RL210" s="160"/>
      <c r="RM210" s="160"/>
      <c r="RN210" s="160"/>
      <c r="RO210" s="160"/>
      <c r="RP210" s="160"/>
      <c r="RQ210" s="160"/>
      <c r="RR210" s="160"/>
      <c r="RS210" s="160"/>
      <c r="RT210" s="160"/>
      <c r="RU210" s="160"/>
      <c r="RV210" s="160"/>
      <c r="RW210" s="160"/>
      <c r="RX210" s="160"/>
      <c r="RY210" s="160"/>
      <c r="RZ210" s="160"/>
      <c r="SA210" s="160"/>
      <c r="SB210" s="160"/>
      <c r="SC210" s="160"/>
      <c r="SD210" s="160"/>
      <c r="SE210" s="160"/>
      <c r="SF210" s="160"/>
      <c r="SG210" s="160"/>
      <c r="SH210" s="160"/>
      <c r="SI210" s="160"/>
      <c r="SJ210" s="160"/>
      <c r="SK210" s="160"/>
      <c r="SL210" s="160"/>
      <c r="SM210" s="160"/>
      <c r="SN210" s="160"/>
      <c r="SO210" s="160"/>
      <c r="SP210" s="160"/>
      <c r="SQ210" s="160"/>
      <c r="SR210" s="160"/>
      <c r="SS210" s="160"/>
      <c r="ST210" s="160"/>
      <c r="SU210" s="160"/>
      <c r="SV210" s="160"/>
      <c r="SW210" s="160"/>
      <c r="SX210" s="160"/>
      <c r="SY210" s="160"/>
      <c r="SZ210" s="160"/>
      <c r="TA210" s="160"/>
      <c r="TB210" s="160"/>
      <c r="TC210" s="160"/>
      <c r="TD210" s="160"/>
      <c r="TE210" s="160"/>
      <c r="TF210" s="160"/>
    </row>
    <row r="211" spans="1:526">
      <c r="A211" s="160"/>
      <c r="B211" s="160"/>
      <c r="C211" s="160"/>
      <c r="D211" s="160"/>
      <c r="E211" s="160"/>
      <c r="F211" s="160"/>
      <c r="G211" s="160"/>
      <c r="H211" s="160"/>
      <c r="I211" s="160"/>
      <c r="J211" s="160"/>
      <c r="K211" s="160"/>
      <c r="L211" s="160"/>
      <c r="M211" s="160"/>
      <c r="N211" s="160"/>
      <c r="O211" s="160"/>
      <c r="P211" s="160"/>
      <c r="Q211" s="160"/>
      <c r="R211" s="160"/>
      <c r="S211" s="160"/>
      <c r="T211" s="160"/>
      <c r="U211" s="160"/>
      <c r="V211" s="160"/>
      <c r="W211" s="160"/>
      <c r="X211" s="160"/>
      <c r="Y211" s="160"/>
      <c r="Z211" s="160"/>
      <c r="AA211" s="160"/>
      <c r="AB211" s="160"/>
      <c r="AC211" s="160"/>
      <c r="AD211" s="160"/>
      <c r="AE211" s="160"/>
      <c r="AF211" s="160"/>
      <c r="AG211" s="160"/>
      <c r="AH211" s="160"/>
      <c r="AI211" s="160"/>
      <c r="AJ211" s="160"/>
      <c r="AK211" s="160"/>
      <c r="AL211" s="160"/>
      <c r="AM211" s="160"/>
      <c r="AN211" s="160"/>
      <c r="AO211" s="160"/>
      <c r="AP211" s="160"/>
      <c r="AQ211" s="160"/>
      <c r="AR211" s="160"/>
      <c r="AS211" s="160"/>
      <c r="AT211" s="160"/>
      <c r="AU211" s="160"/>
      <c r="AV211" s="160"/>
      <c r="AW211" s="160"/>
      <c r="AX211" s="160"/>
      <c r="AY211" s="160"/>
      <c r="AZ211" s="160"/>
      <c r="BA211" s="160"/>
      <c r="BB211" s="160"/>
      <c r="BC211" s="160"/>
      <c r="BD211" s="160"/>
      <c r="BE211" s="160"/>
      <c r="BF211" s="160"/>
      <c r="BG211" s="160"/>
      <c r="BH211" s="160"/>
      <c r="BI211" s="160"/>
      <c r="BJ211" s="160"/>
      <c r="BK211" s="160"/>
      <c r="BL211" s="160"/>
      <c r="BM211" s="160"/>
      <c r="BN211" s="160"/>
      <c r="BO211" s="160"/>
      <c r="BP211" s="160"/>
      <c r="BQ211" s="160"/>
      <c r="BR211" s="160"/>
      <c r="BS211" s="160"/>
      <c r="BT211" s="160"/>
      <c r="BU211" s="160"/>
      <c r="BV211" s="160"/>
      <c r="BW211" s="160"/>
      <c r="BX211" s="160"/>
      <c r="BY211" s="160"/>
      <c r="BZ211" s="160"/>
      <c r="CA211" s="160"/>
      <c r="CB211" s="160"/>
      <c r="CC211" s="160"/>
      <c r="CD211" s="160"/>
      <c r="CE211" s="160"/>
      <c r="CF211" s="160"/>
      <c r="CG211" s="160"/>
      <c r="CH211" s="160"/>
      <c r="CI211" s="160"/>
      <c r="CJ211" s="160"/>
      <c r="CK211" s="160"/>
      <c r="CL211" s="160"/>
      <c r="CM211" s="160"/>
      <c r="CN211" s="160"/>
      <c r="CO211" s="160"/>
      <c r="CP211" s="160"/>
      <c r="CQ211" s="160"/>
      <c r="CR211" s="160"/>
      <c r="CS211" s="160"/>
      <c r="CT211" s="160"/>
      <c r="CU211" s="160"/>
      <c r="CV211" s="160"/>
      <c r="CW211" s="160"/>
      <c r="CX211" s="160"/>
      <c r="CY211" s="160"/>
      <c r="CZ211" s="160"/>
      <c r="DA211" s="160"/>
      <c r="DB211" s="160"/>
      <c r="DC211" s="160"/>
      <c r="DD211" s="160"/>
      <c r="DE211" s="160"/>
      <c r="DF211" s="160"/>
      <c r="DG211" s="160"/>
      <c r="DH211" s="160"/>
      <c r="DI211" s="160"/>
      <c r="DJ211" s="160"/>
      <c r="DK211" s="160"/>
      <c r="DL211" s="160"/>
      <c r="DM211" s="160"/>
      <c r="DN211" s="160"/>
      <c r="DO211" s="160"/>
      <c r="DP211" s="160"/>
      <c r="DQ211" s="160"/>
      <c r="DR211" s="160"/>
      <c r="DS211" s="160"/>
      <c r="DT211" s="160"/>
      <c r="DU211" s="160"/>
      <c r="DV211" s="160"/>
      <c r="DW211" s="160"/>
      <c r="DX211" s="160"/>
      <c r="DY211" s="160"/>
      <c r="DZ211" s="160"/>
      <c r="EA211" s="160"/>
      <c r="EB211" s="160"/>
      <c r="EC211" s="160"/>
      <c r="ED211" s="160"/>
      <c r="EE211" s="160"/>
      <c r="EF211" s="160"/>
      <c r="EG211" s="160"/>
      <c r="EH211" s="160"/>
      <c r="EI211" s="160"/>
      <c r="EJ211" s="160"/>
      <c r="EK211" s="160"/>
      <c r="EL211" s="160"/>
      <c r="EM211" s="160"/>
      <c r="EN211" s="160"/>
      <c r="EO211" s="160"/>
      <c r="EP211" s="160"/>
      <c r="EQ211" s="160"/>
      <c r="ER211" s="160"/>
      <c r="ES211" s="160"/>
      <c r="ET211" s="160"/>
      <c r="EU211" s="160"/>
      <c r="EV211" s="160"/>
      <c r="EW211" s="160"/>
      <c r="EX211" s="160"/>
      <c r="EY211" s="160"/>
      <c r="EZ211" s="160"/>
      <c r="FA211" s="160"/>
      <c r="FB211" s="160"/>
      <c r="FC211" s="160"/>
      <c r="FD211" s="160"/>
      <c r="FE211" s="160"/>
      <c r="FF211" s="160"/>
      <c r="FG211" s="160"/>
      <c r="FH211" s="160"/>
      <c r="FI211" s="160"/>
      <c r="FJ211" s="160"/>
      <c r="FK211" s="160"/>
      <c r="FL211" s="160"/>
      <c r="FM211" s="160"/>
      <c r="FN211" s="160"/>
      <c r="FO211" s="160"/>
      <c r="FP211" s="160"/>
      <c r="FQ211" s="160"/>
      <c r="FR211" s="160"/>
      <c r="FS211" s="160"/>
      <c r="FT211" s="160"/>
      <c r="FU211" s="160"/>
      <c r="FV211" s="160"/>
      <c r="FW211" s="160"/>
      <c r="FX211" s="160"/>
      <c r="FY211" s="160"/>
      <c r="FZ211" s="160"/>
      <c r="GA211" s="160"/>
      <c r="GB211" s="160"/>
      <c r="GC211" s="160"/>
      <c r="GD211" s="160"/>
      <c r="GE211" s="160"/>
      <c r="GF211" s="160"/>
      <c r="GG211" s="160"/>
      <c r="GH211" s="160"/>
      <c r="GI211" s="160"/>
      <c r="GJ211" s="160"/>
      <c r="GK211" s="160"/>
      <c r="GL211" s="160"/>
      <c r="GM211" s="160"/>
      <c r="GN211" s="160"/>
      <c r="GO211" s="160"/>
      <c r="GP211" s="160"/>
      <c r="GQ211" s="160"/>
      <c r="GR211" s="160"/>
      <c r="GS211" s="160"/>
      <c r="GT211" s="160"/>
      <c r="GU211" s="160"/>
      <c r="GV211" s="160"/>
      <c r="GW211" s="160"/>
      <c r="GX211" s="160"/>
      <c r="GY211" s="160"/>
      <c r="GZ211" s="160"/>
      <c r="HA211" s="160"/>
      <c r="HB211" s="160"/>
      <c r="HC211" s="160"/>
      <c r="HD211" s="160"/>
      <c r="HE211" s="160"/>
      <c r="HF211" s="160"/>
      <c r="HG211" s="160"/>
      <c r="HH211" s="160"/>
      <c r="HI211" s="160"/>
      <c r="HJ211" s="160"/>
      <c r="HK211" s="160"/>
      <c r="HL211" s="160"/>
      <c r="HM211" s="160"/>
      <c r="HN211" s="160"/>
      <c r="HO211" s="160"/>
      <c r="HP211" s="160"/>
      <c r="HQ211" s="160"/>
      <c r="HR211" s="160"/>
      <c r="HS211" s="160"/>
      <c r="HT211" s="160"/>
      <c r="HU211" s="160"/>
      <c r="HV211" s="160"/>
      <c r="HW211" s="160"/>
      <c r="HX211" s="160"/>
      <c r="HY211" s="160"/>
      <c r="HZ211" s="160"/>
      <c r="IA211" s="160"/>
      <c r="IB211" s="160"/>
      <c r="IC211" s="160"/>
      <c r="ID211" s="160"/>
      <c r="IE211" s="160"/>
      <c r="IF211" s="160"/>
      <c r="IG211" s="160"/>
      <c r="IH211" s="160"/>
      <c r="II211" s="160"/>
      <c r="IJ211" s="160"/>
      <c r="IK211" s="160"/>
      <c r="IL211" s="160"/>
      <c r="IM211" s="160"/>
      <c r="IN211" s="160"/>
      <c r="IO211" s="160"/>
      <c r="IP211" s="160"/>
      <c r="IQ211" s="160"/>
      <c r="IR211" s="160"/>
      <c r="IS211" s="160"/>
      <c r="IT211" s="160"/>
      <c r="IU211" s="160"/>
      <c r="IV211" s="160"/>
      <c r="IW211" s="160"/>
      <c r="IX211" s="160"/>
      <c r="IY211" s="160"/>
      <c r="IZ211" s="160"/>
      <c r="JA211" s="160"/>
      <c r="JB211" s="160"/>
      <c r="JC211" s="160"/>
      <c r="JD211" s="160"/>
      <c r="JE211" s="160"/>
      <c r="JF211" s="160"/>
      <c r="JG211" s="160"/>
      <c r="JH211" s="160"/>
      <c r="JI211" s="160"/>
      <c r="JJ211" s="160"/>
      <c r="JK211" s="160"/>
      <c r="JL211" s="160"/>
      <c r="JM211" s="160"/>
      <c r="JN211" s="160"/>
      <c r="JO211" s="160"/>
      <c r="JP211" s="160"/>
      <c r="JQ211" s="160"/>
      <c r="JR211" s="160"/>
      <c r="JS211" s="160"/>
      <c r="JT211" s="160"/>
      <c r="JU211" s="160"/>
      <c r="JV211" s="160"/>
      <c r="JW211" s="160"/>
      <c r="JX211" s="160"/>
      <c r="JY211" s="160"/>
      <c r="JZ211" s="160"/>
      <c r="KA211" s="160"/>
      <c r="KB211" s="160"/>
      <c r="KC211" s="160"/>
      <c r="KD211" s="160"/>
      <c r="KE211" s="160"/>
      <c r="KF211" s="160"/>
      <c r="KG211" s="160"/>
      <c r="KH211" s="160"/>
      <c r="KI211" s="160"/>
      <c r="KJ211" s="160"/>
      <c r="KK211" s="160"/>
      <c r="KL211" s="160"/>
      <c r="KM211" s="160"/>
      <c r="KN211" s="160"/>
      <c r="KO211" s="160"/>
      <c r="KP211" s="160"/>
      <c r="KQ211" s="160"/>
      <c r="KR211" s="160"/>
      <c r="KS211" s="160"/>
      <c r="KT211" s="160"/>
      <c r="KU211" s="160"/>
      <c r="KV211" s="160"/>
      <c r="KW211" s="160"/>
      <c r="KX211" s="160"/>
      <c r="KY211" s="160"/>
      <c r="KZ211" s="160"/>
      <c r="LA211" s="160"/>
      <c r="LB211" s="160"/>
      <c r="LC211" s="160"/>
      <c r="LD211" s="160"/>
      <c r="LE211" s="160"/>
      <c r="LF211" s="160"/>
      <c r="LG211" s="160"/>
      <c r="LH211" s="160"/>
      <c r="LI211" s="160"/>
      <c r="LJ211" s="160"/>
      <c r="LK211" s="160"/>
      <c r="LL211" s="160"/>
      <c r="LM211" s="160"/>
      <c r="LN211" s="160"/>
      <c r="LO211" s="160"/>
      <c r="LP211" s="160"/>
      <c r="LQ211" s="160"/>
      <c r="LR211" s="160"/>
      <c r="LS211" s="160"/>
      <c r="LT211" s="160"/>
      <c r="LU211" s="160"/>
      <c r="LV211" s="160"/>
      <c r="LW211" s="160"/>
      <c r="LX211" s="160"/>
      <c r="LY211" s="160"/>
      <c r="LZ211" s="160"/>
      <c r="MA211" s="160"/>
      <c r="MB211" s="160"/>
      <c r="MC211" s="160"/>
      <c r="MD211" s="160"/>
      <c r="ME211" s="160"/>
      <c r="MF211" s="160"/>
      <c r="MG211" s="160"/>
      <c r="MH211" s="160"/>
      <c r="MI211" s="160"/>
      <c r="MJ211" s="160"/>
      <c r="MK211" s="160"/>
      <c r="ML211" s="160"/>
      <c r="MM211" s="160"/>
      <c r="MN211" s="160"/>
      <c r="MO211" s="160"/>
      <c r="MP211" s="160"/>
      <c r="MQ211" s="160"/>
      <c r="MR211" s="160"/>
      <c r="MS211" s="160"/>
      <c r="MT211" s="160"/>
      <c r="MU211" s="160"/>
      <c r="MV211" s="160"/>
      <c r="MW211" s="160"/>
      <c r="MX211" s="160"/>
      <c r="MY211" s="160"/>
      <c r="MZ211" s="160"/>
      <c r="NA211" s="160"/>
      <c r="NB211" s="160"/>
      <c r="NC211" s="160"/>
      <c r="ND211" s="160"/>
      <c r="NE211" s="160"/>
      <c r="NF211" s="160"/>
      <c r="NG211" s="160"/>
      <c r="NH211" s="160"/>
      <c r="NI211" s="160"/>
      <c r="NJ211" s="160"/>
      <c r="NK211" s="160"/>
      <c r="NL211" s="160"/>
      <c r="NM211" s="160"/>
      <c r="NN211" s="160"/>
      <c r="NO211" s="160"/>
      <c r="NP211" s="160"/>
      <c r="NQ211" s="160"/>
      <c r="NR211" s="160"/>
      <c r="NS211" s="160"/>
      <c r="NT211" s="160"/>
      <c r="NU211" s="160"/>
      <c r="NV211" s="160"/>
      <c r="NW211" s="160"/>
      <c r="NX211" s="160"/>
      <c r="NY211" s="160"/>
      <c r="NZ211" s="160"/>
      <c r="OA211" s="160"/>
      <c r="OB211" s="160"/>
      <c r="OC211" s="160"/>
      <c r="OD211" s="160"/>
      <c r="OE211" s="160"/>
      <c r="OF211" s="160"/>
      <c r="OG211" s="160"/>
      <c r="OH211" s="160"/>
      <c r="OI211" s="160"/>
      <c r="OJ211" s="160"/>
      <c r="OK211" s="160"/>
      <c r="OL211" s="160"/>
      <c r="OM211" s="160"/>
      <c r="ON211" s="160"/>
      <c r="OO211" s="160"/>
      <c r="OP211" s="160"/>
      <c r="OQ211" s="160"/>
      <c r="OR211" s="160"/>
      <c r="OS211" s="160"/>
      <c r="OT211" s="160"/>
      <c r="OU211" s="160"/>
      <c r="OV211" s="160"/>
      <c r="OW211" s="160"/>
      <c r="OX211" s="160"/>
      <c r="OY211" s="160"/>
      <c r="OZ211" s="160"/>
      <c r="PA211" s="160"/>
      <c r="PB211" s="160"/>
      <c r="PC211" s="160"/>
      <c r="PD211" s="160"/>
      <c r="PE211" s="160"/>
      <c r="PF211" s="160"/>
      <c r="PG211" s="160"/>
      <c r="PH211" s="160"/>
      <c r="PI211" s="160"/>
      <c r="PJ211" s="160"/>
      <c r="PK211" s="160"/>
      <c r="PL211" s="160"/>
      <c r="PM211" s="160"/>
      <c r="PN211" s="160"/>
      <c r="PO211" s="160"/>
      <c r="PP211" s="160"/>
      <c r="PQ211" s="160"/>
      <c r="PR211" s="160"/>
      <c r="PS211" s="160"/>
      <c r="PT211" s="160"/>
      <c r="PU211" s="160"/>
      <c r="PV211" s="160"/>
      <c r="PW211" s="160"/>
      <c r="PX211" s="160"/>
      <c r="PY211" s="160"/>
      <c r="PZ211" s="160"/>
      <c r="QA211" s="160"/>
      <c r="QB211" s="160"/>
      <c r="QC211" s="160"/>
      <c r="QD211" s="160"/>
      <c r="QE211" s="160"/>
      <c r="QF211" s="160"/>
      <c r="QG211" s="160"/>
      <c r="QH211" s="160"/>
      <c r="QI211" s="160"/>
      <c r="QJ211" s="160"/>
      <c r="QK211" s="160"/>
      <c r="QL211" s="160"/>
      <c r="QM211" s="160"/>
      <c r="QN211" s="160"/>
      <c r="QO211" s="160"/>
      <c r="QP211" s="160"/>
      <c r="QQ211" s="160"/>
      <c r="QR211" s="160"/>
      <c r="QS211" s="160"/>
      <c r="QT211" s="160"/>
      <c r="QU211" s="160"/>
      <c r="QV211" s="160"/>
      <c r="QW211" s="160"/>
      <c r="QX211" s="160"/>
      <c r="QY211" s="160"/>
      <c r="QZ211" s="160"/>
      <c r="RA211" s="160"/>
      <c r="RB211" s="160"/>
      <c r="RC211" s="160"/>
      <c r="RD211" s="160"/>
      <c r="RE211" s="160"/>
      <c r="RF211" s="160"/>
      <c r="RG211" s="160"/>
      <c r="RH211" s="160"/>
      <c r="RI211" s="160"/>
      <c r="RJ211" s="160"/>
      <c r="RK211" s="160"/>
      <c r="RL211" s="160"/>
      <c r="RM211" s="160"/>
      <c r="RN211" s="160"/>
      <c r="RO211" s="160"/>
      <c r="RP211" s="160"/>
      <c r="RQ211" s="160"/>
      <c r="RR211" s="160"/>
      <c r="RS211" s="160"/>
      <c r="RT211" s="160"/>
      <c r="RU211" s="160"/>
      <c r="RV211" s="160"/>
      <c r="RW211" s="160"/>
      <c r="RX211" s="160"/>
      <c r="RY211" s="160"/>
      <c r="RZ211" s="160"/>
      <c r="SA211" s="160"/>
      <c r="SB211" s="160"/>
      <c r="SC211" s="160"/>
      <c r="SD211" s="160"/>
      <c r="SE211" s="160"/>
      <c r="SF211" s="160"/>
      <c r="SG211" s="160"/>
      <c r="SH211" s="160"/>
      <c r="SI211" s="160"/>
      <c r="SJ211" s="160"/>
      <c r="SK211" s="160"/>
      <c r="SL211" s="160"/>
      <c r="SM211" s="160"/>
      <c r="SN211" s="160"/>
      <c r="SO211" s="160"/>
      <c r="SP211" s="160"/>
      <c r="SQ211" s="160"/>
      <c r="SR211" s="160"/>
      <c r="SS211" s="160"/>
      <c r="ST211" s="160"/>
      <c r="SU211" s="160"/>
      <c r="SV211" s="160"/>
      <c r="SW211" s="160"/>
      <c r="SX211" s="160"/>
      <c r="SY211" s="160"/>
      <c r="SZ211" s="160"/>
      <c r="TA211" s="160"/>
      <c r="TB211" s="160"/>
      <c r="TC211" s="160"/>
      <c r="TD211" s="160"/>
      <c r="TE211" s="160"/>
      <c r="TF211" s="160"/>
    </row>
    <row r="212" spans="1:526">
      <c r="A212" s="160"/>
      <c r="B212" s="160"/>
      <c r="C212" s="160"/>
      <c r="D212" s="160"/>
      <c r="E212" s="160"/>
      <c r="F212" s="160"/>
      <c r="G212" s="160"/>
      <c r="H212" s="160"/>
      <c r="I212" s="160"/>
      <c r="J212" s="160"/>
      <c r="K212" s="160"/>
      <c r="L212" s="160"/>
      <c r="M212" s="160"/>
      <c r="N212" s="160"/>
      <c r="O212" s="160"/>
      <c r="P212" s="160"/>
      <c r="Q212" s="160"/>
      <c r="R212" s="160"/>
      <c r="S212" s="160"/>
      <c r="T212" s="160"/>
      <c r="U212" s="160"/>
      <c r="V212" s="160"/>
      <c r="W212" s="160"/>
      <c r="X212" s="160"/>
      <c r="Y212" s="160"/>
      <c r="Z212" s="160"/>
      <c r="AA212" s="160"/>
      <c r="AB212" s="160"/>
      <c r="AC212" s="160"/>
      <c r="AD212" s="160"/>
      <c r="AE212" s="160"/>
      <c r="AF212" s="160"/>
      <c r="AG212" s="160"/>
      <c r="AH212" s="160"/>
      <c r="AI212" s="160"/>
      <c r="AJ212" s="160"/>
      <c r="AK212" s="160"/>
      <c r="AL212" s="160"/>
      <c r="AM212" s="160"/>
      <c r="AN212" s="160"/>
      <c r="AO212" s="160"/>
      <c r="AP212" s="160"/>
      <c r="AQ212" s="160"/>
      <c r="AR212" s="160"/>
      <c r="AS212" s="160"/>
      <c r="AT212" s="160"/>
      <c r="AU212" s="160"/>
      <c r="AV212" s="160"/>
      <c r="AW212" s="160"/>
      <c r="AX212" s="160"/>
      <c r="AY212" s="160"/>
      <c r="AZ212" s="160"/>
      <c r="BA212" s="160"/>
      <c r="BB212" s="160"/>
      <c r="BC212" s="160"/>
      <c r="BD212" s="160"/>
      <c r="BE212" s="160"/>
      <c r="BF212" s="160"/>
      <c r="BG212" s="160"/>
      <c r="BH212" s="160"/>
      <c r="BI212" s="160"/>
      <c r="BJ212" s="160"/>
      <c r="BK212" s="160"/>
      <c r="BL212" s="160"/>
      <c r="BM212" s="160"/>
      <c r="BN212" s="160"/>
      <c r="BO212" s="160"/>
      <c r="BP212" s="160"/>
      <c r="BQ212" s="160"/>
      <c r="BR212" s="160"/>
      <c r="BS212" s="160"/>
      <c r="BT212" s="160"/>
      <c r="BU212" s="160"/>
      <c r="BV212" s="160"/>
      <c r="BW212" s="160"/>
      <c r="BX212" s="160"/>
      <c r="BY212" s="160"/>
      <c r="BZ212" s="160"/>
      <c r="CA212" s="160"/>
      <c r="CB212" s="160"/>
      <c r="CC212" s="160"/>
      <c r="CD212" s="160"/>
      <c r="CE212" s="160"/>
      <c r="CF212" s="160"/>
      <c r="CG212" s="160"/>
      <c r="CH212" s="160"/>
      <c r="CI212" s="160"/>
      <c r="CJ212" s="160"/>
      <c r="CK212" s="160"/>
      <c r="CL212" s="160"/>
      <c r="CM212" s="160"/>
      <c r="CN212" s="160"/>
      <c r="CO212" s="160"/>
      <c r="CP212" s="160"/>
      <c r="CQ212" s="160"/>
      <c r="CR212" s="160"/>
      <c r="CS212" s="160"/>
      <c r="CT212" s="160"/>
      <c r="CU212" s="160"/>
      <c r="CV212" s="160"/>
      <c r="CW212" s="160"/>
      <c r="CX212" s="160"/>
      <c r="CY212" s="160"/>
      <c r="CZ212" s="160"/>
      <c r="DA212" s="160"/>
      <c r="DB212" s="160"/>
      <c r="DC212" s="160"/>
      <c r="DD212" s="160"/>
      <c r="DE212" s="160"/>
      <c r="DF212" s="160"/>
      <c r="DG212" s="160"/>
      <c r="DH212" s="160"/>
      <c r="DI212" s="160"/>
      <c r="DJ212" s="160"/>
      <c r="DK212" s="160"/>
      <c r="DL212" s="160"/>
      <c r="DM212" s="160"/>
      <c r="DN212" s="160"/>
      <c r="DO212" s="160"/>
      <c r="DP212" s="160"/>
      <c r="DQ212" s="160"/>
      <c r="DR212" s="160"/>
      <c r="DS212" s="160"/>
      <c r="DT212" s="160"/>
      <c r="DU212" s="160"/>
      <c r="DV212" s="160"/>
      <c r="DW212" s="160"/>
      <c r="DX212" s="160"/>
      <c r="DY212" s="160"/>
      <c r="DZ212" s="160"/>
      <c r="EA212" s="160"/>
      <c r="EB212" s="160"/>
      <c r="EC212" s="160"/>
      <c r="ED212" s="160"/>
      <c r="EE212" s="160"/>
      <c r="EF212" s="160"/>
      <c r="EG212" s="160"/>
      <c r="EH212" s="160"/>
      <c r="EI212" s="160"/>
      <c r="EJ212" s="160"/>
      <c r="EK212" s="160"/>
      <c r="EL212" s="160"/>
      <c r="EM212" s="160"/>
      <c r="EN212" s="160"/>
      <c r="EO212" s="160"/>
      <c r="EP212" s="160"/>
      <c r="EQ212" s="160"/>
      <c r="ER212" s="160"/>
      <c r="ES212" s="160"/>
      <c r="ET212" s="160"/>
      <c r="EU212" s="160"/>
      <c r="EV212" s="160"/>
      <c r="EW212" s="160"/>
      <c r="EX212" s="160"/>
      <c r="EY212" s="160"/>
      <c r="EZ212" s="160"/>
      <c r="FA212" s="160"/>
      <c r="FB212" s="160"/>
      <c r="FC212" s="160"/>
      <c r="FD212" s="160"/>
      <c r="FE212" s="160"/>
      <c r="FF212" s="160"/>
      <c r="FG212" s="160"/>
      <c r="FH212" s="160"/>
      <c r="FI212" s="160"/>
      <c r="FJ212" s="160"/>
      <c r="FK212" s="160"/>
      <c r="FL212" s="160"/>
      <c r="FM212" s="160"/>
      <c r="FN212" s="160"/>
      <c r="FO212" s="160"/>
      <c r="FP212" s="160"/>
      <c r="FQ212" s="160"/>
      <c r="FR212" s="160"/>
      <c r="FS212" s="160"/>
      <c r="FT212" s="160"/>
      <c r="FU212" s="160"/>
      <c r="FV212" s="160"/>
      <c r="FW212" s="160"/>
      <c r="FX212" s="160"/>
      <c r="FY212" s="160"/>
      <c r="FZ212" s="160"/>
      <c r="GA212" s="160"/>
      <c r="GB212" s="160"/>
      <c r="GC212" s="160"/>
      <c r="GD212" s="160"/>
      <c r="GE212" s="160"/>
      <c r="GF212" s="160"/>
      <c r="GG212" s="160"/>
      <c r="GH212" s="160"/>
      <c r="GI212" s="160"/>
      <c r="GJ212" s="160"/>
      <c r="GK212" s="160"/>
      <c r="GL212" s="160"/>
      <c r="GM212" s="160"/>
      <c r="GN212" s="160"/>
      <c r="GO212" s="160"/>
      <c r="GP212" s="160"/>
      <c r="GQ212" s="160"/>
      <c r="GR212" s="160"/>
      <c r="GS212" s="160"/>
      <c r="GT212" s="160"/>
      <c r="GU212" s="160"/>
      <c r="GV212" s="160"/>
      <c r="GW212" s="160"/>
      <c r="GX212" s="160"/>
      <c r="GY212" s="160"/>
      <c r="GZ212" s="160"/>
      <c r="HA212" s="160"/>
      <c r="HB212" s="160"/>
      <c r="HC212" s="160"/>
      <c r="HD212" s="160"/>
      <c r="HE212" s="160"/>
      <c r="HF212" s="160"/>
      <c r="HG212" s="160"/>
      <c r="HH212" s="160"/>
      <c r="HI212" s="160"/>
      <c r="HJ212" s="160"/>
      <c r="HK212" s="160"/>
      <c r="HL212" s="160"/>
      <c r="HM212" s="160"/>
      <c r="HN212" s="160"/>
      <c r="HO212" s="160"/>
      <c r="HP212" s="160"/>
      <c r="HQ212" s="160"/>
      <c r="HR212" s="160"/>
      <c r="HS212" s="160"/>
      <c r="HT212" s="160"/>
      <c r="HU212" s="160"/>
      <c r="HV212" s="160"/>
      <c r="HW212" s="160"/>
      <c r="HX212" s="160"/>
      <c r="HY212" s="160"/>
      <c r="HZ212" s="160"/>
      <c r="IA212" s="160"/>
      <c r="IB212" s="160"/>
      <c r="IC212" s="160"/>
      <c r="ID212" s="160"/>
      <c r="IE212" s="160"/>
      <c r="IF212" s="160"/>
      <c r="IG212" s="160"/>
      <c r="IH212" s="160"/>
      <c r="II212" s="160"/>
      <c r="IJ212" s="160"/>
      <c r="IK212" s="160"/>
      <c r="IL212" s="160"/>
      <c r="IM212" s="160"/>
      <c r="IN212" s="160"/>
      <c r="IO212" s="160"/>
      <c r="IP212" s="160"/>
      <c r="IQ212" s="160"/>
      <c r="IR212" s="160"/>
      <c r="IS212" s="160"/>
      <c r="IT212" s="160"/>
      <c r="IU212" s="160"/>
      <c r="IV212" s="160"/>
      <c r="IW212" s="160"/>
      <c r="IX212" s="160"/>
      <c r="IY212" s="160"/>
      <c r="IZ212" s="160"/>
      <c r="JA212" s="160"/>
      <c r="JB212" s="160"/>
      <c r="JC212" s="160"/>
      <c r="JD212" s="160"/>
      <c r="JE212" s="160"/>
      <c r="JF212" s="160"/>
      <c r="JG212" s="160"/>
      <c r="JH212" s="160"/>
      <c r="JI212" s="160"/>
      <c r="JJ212" s="160"/>
      <c r="JK212" s="160"/>
      <c r="JL212" s="160"/>
      <c r="JM212" s="160"/>
      <c r="JN212" s="160"/>
      <c r="JO212" s="160"/>
      <c r="JP212" s="160"/>
      <c r="JQ212" s="160"/>
      <c r="JR212" s="160"/>
      <c r="JS212" s="160"/>
      <c r="JT212" s="160"/>
      <c r="JU212" s="160"/>
      <c r="JV212" s="160"/>
      <c r="JW212" s="160"/>
      <c r="JX212" s="160"/>
      <c r="JY212" s="160"/>
      <c r="JZ212" s="160"/>
      <c r="KA212" s="160"/>
      <c r="KB212" s="160"/>
      <c r="KC212" s="160"/>
      <c r="KD212" s="160"/>
      <c r="KE212" s="160"/>
      <c r="KF212" s="160"/>
      <c r="KG212" s="160"/>
      <c r="KH212" s="160"/>
      <c r="KI212" s="160"/>
      <c r="KJ212" s="160"/>
      <c r="KK212" s="160"/>
      <c r="KL212" s="160"/>
      <c r="KM212" s="160"/>
      <c r="KN212" s="160"/>
      <c r="KO212" s="160"/>
      <c r="KP212" s="160"/>
      <c r="KQ212" s="160"/>
      <c r="KR212" s="160"/>
      <c r="KS212" s="160"/>
      <c r="KT212" s="160"/>
      <c r="KU212" s="160"/>
      <c r="KV212" s="160"/>
      <c r="KW212" s="160"/>
      <c r="KX212" s="160"/>
      <c r="KY212" s="160"/>
      <c r="KZ212" s="160"/>
      <c r="LA212" s="160"/>
      <c r="LB212" s="160"/>
      <c r="LC212" s="160"/>
      <c r="LD212" s="160"/>
      <c r="LE212" s="160"/>
      <c r="LF212" s="160"/>
      <c r="LG212" s="160"/>
      <c r="LH212" s="160"/>
      <c r="LI212" s="160"/>
      <c r="LJ212" s="160"/>
      <c r="LK212" s="160"/>
      <c r="LL212" s="160"/>
      <c r="LM212" s="160"/>
      <c r="LN212" s="160"/>
      <c r="LO212" s="160"/>
      <c r="LP212" s="160"/>
      <c r="LQ212" s="160"/>
      <c r="LR212" s="160"/>
      <c r="LS212" s="160"/>
      <c r="LT212" s="160"/>
      <c r="LU212" s="160"/>
      <c r="LV212" s="160"/>
      <c r="LW212" s="160"/>
      <c r="LX212" s="160"/>
      <c r="LY212" s="160"/>
      <c r="LZ212" s="160"/>
      <c r="MA212" s="160"/>
      <c r="MB212" s="160"/>
      <c r="MC212" s="160"/>
      <c r="MD212" s="160"/>
      <c r="ME212" s="160"/>
      <c r="MF212" s="160"/>
      <c r="MG212" s="160"/>
      <c r="MH212" s="160"/>
      <c r="MI212" s="160"/>
      <c r="MJ212" s="160"/>
      <c r="MK212" s="160"/>
      <c r="ML212" s="160"/>
      <c r="MM212" s="160"/>
      <c r="MN212" s="160"/>
      <c r="MO212" s="160"/>
      <c r="MP212" s="160"/>
      <c r="MQ212" s="160"/>
      <c r="MR212" s="160"/>
      <c r="MS212" s="160"/>
      <c r="MT212" s="160"/>
      <c r="MU212" s="160"/>
      <c r="MV212" s="160"/>
      <c r="MW212" s="160"/>
      <c r="MX212" s="160"/>
      <c r="MY212" s="160"/>
      <c r="MZ212" s="160"/>
      <c r="NA212" s="160"/>
      <c r="NB212" s="160"/>
      <c r="NC212" s="160"/>
      <c r="ND212" s="160"/>
      <c r="NE212" s="160"/>
      <c r="NF212" s="160"/>
      <c r="NG212" s="160"/>
      <c r="NH212" s="160"/>
      <c r="NI212" s="160"/>
      <c r="NJ212" s="160"/>
      <c r="NK212" s="160"/>
      <c r="NL212" s="160"/>
      <c r="NM212" s="160"/>
      <c r="NN212" s="160"/>
      <c r="NO212" s="160"/>
      <c r="NP212" s="160"/>
      <c r="NQ212" s="160"/>
      <c r="NR212" s="160"/>
      <c r="NS212" s="160"/>
      <c r="NT212" s="160"/>
      <c r="NU212" s="160"/>
      <c r="NV212" s="160"/>
      <c r="NW212" s="160"/>
      <c r="NX212" s="160"/>
      <c r="NY212" s="160"/>
      <c r="NZ212" s="160"/>
      <c r="OA212" s="160"/>
      <c r="OB212" s="160"/>
      <c r="OC212" s="160"/>
      <c r="OD212" s="160"/>
      <c r="OE212" s="160"/>
      <c r="OF212" s="160"/>
      <c r="OG212" s="160"/>
      <c r="OH212" s="160"/>
      <c r="OI212" s="160"/>
      <c r="OJ212" s="160"/>
      <c r="OK212" s="160"/>
      <c r="OL212" s="160"/>
      <c r="OM212" s="160"/>
      <c r="ON212" s="160"/>
      <c r="OO212" s="160"/>
      <c r="OP212" s="160"/>
      <c r="OQ212" s="160"/>
      <c r="OR212" s="160"/>
      <c r="OS212" s="160"/>
      <c r="OT212" s="160"/>
      <c r="OU212" s="160"/>
      <c r="OV212" s="160"/>
      <c r="OW212" s="160"/>
      <c r="OX212" s="160"/>
      <c r="OY212" s="160"/>
      <c r="OZ212" s="160"/>
      <c r="PA212" s="160"/>
      <c r="PB212" s="160"/>
      <c r="PC212" s="160"/>
      <c r="PD212" s="160"/>
      <c r="PE212" s="160"/>
      <c r="PF212" s="160"/>
      <c r="PG212" s="160"/>
      <c r="PH212" s="160"/>
      <c r="PI212" s="160"/>
      <c r="PJ212" s="160"/>
      <c r="PK212" s="160"/>
      <c r="PL212" s="160"/>
      <c r="PM212" s="160"/>
      <c r="PN212" s="160"/>
      <c r="PO212" s="160"/>
      <c r="PP212" s="160"/>
      <c r="PQ212" s="160"/>
      <c r="PR212" s="160"/>
      <c r="PS212" s="160"/>
      <c r="PT212" s="160"/>
      <c r="PU212" s="160"/>
      <c r="PV212" s="160"/>
      <c r="PW212" s="160"/>
      <c r="PX212" s="160"/>
      <c r="PY212" s="160"/>
      <c r="PZ212" s="160"/>
      <c r="QA212" s="160"/>
      <c r="QB212" s="160"/>
      <c r="QC212" s="160"/>
      <c r="QD212" s="160"/>
      <c r="QE212" s="160"/>
      <c r="QF212" s="160"/>
      <c r="QG212" s="160"/>
      <c r="QH212" s="160"/>
      <c r="QI212" s="160"/>
      <c r="QJ212" s="160"/>
      <c r="QK212" s="160"/>
      <c r="QL212" s="160"/>
      <c r="QM212" s="160"/>
      <c r="QN212" s="160"/>
      <c r="QO212" s="160"/>
      <c r="QP212" s="160"/>
      <c r="QQ212" s="160"/>
      <c r="QR212" s="160"/>
      <c r="QS212" s="160"/>
      <c r="QT212" s="160"/>
      <c r="QU212" s="160"/>
      <c r="QV212" s="160"/>
      <c r="QW212" s="160"/>
      <c r="QX212" s="160"/>
      <c r="QY212" s="160"/>
      <c r="QZ212" s="160"/>
      <c r="RA212" s="160"/>
      <c r="RB212" s="160"/>
      <c r="RC212" s="160"/>
      <c r="RD212" s="160"/>
      <c r="RE212" s="160"/>
      <c r="RF212" s="160"/>
      <c r="RG212" s="160"/>
      <c r="RH212" s="160"/>
      <c r="RI212" s="160"/>
      <c r="RJ212" s="160"/>
      <c r="RK212" s="160"/>
      <c r="RL212" s="160"/>
      <c r="RM212" s="160"/>
      <c r="RN212" s="160"/>
      <c r="RO212" s="160"/>
      <c r="RP212" s="160"/>
      <c r="RQ212" s="160"/>
      <c r="RR212" s="160"/>
      <c r="RS212" s="160"/>
      <c r="RT212" s="160"/>
      <c r="RU212" s="160"/>
      <c r="RV212" s="160"/>
      <c r="RW212" s="160"/>
      <c r="RX212" s="160"/>
      <c r="RY212" s="160"/>
      <c r="RZ212" s="160"/>
      <c r="SA212" s="160"/>
      <c r="SB212" s="160"/>
      <c r="SC212" s="160"/>
      <c r="SD212" s="160"/>
      <c r="SE212" s="160"/>
      <c r="SF212" s="160"/>
      <c r="SG212" s="160"/>
      <c r="SH212" s="160"/>
      <c r="SI212" s="160"/>
      <c r="SJ212" s="160"/>
      <c r="SK212" s="160"/>
      <c r="SL212" s="160"/>
      <c r="SM212" s="160"/>
      <c r="SN212" s="160"/>
      <c r="SO212" s="160"/>
      <c r="SP212" s="160"/>
      <c r="SQ212" s="160"/>
      <c r="SR212" s="160"/>
      <c r="SS212" s="160"/>
      <c r="ST212" s="160"/>
      <c r="SU212" s="160"/>
      <c r="SV212" s="160"/>
      <c r="SW212" s="160"/>
      <c r="SX212" s="160"/>
      <c r="SY212" s="160"/>
      <c r="SZ212" s="160"/>
      <c r="TA212" s="160"/>
      <c r="TB212" s="160"/>
      <c r="TC212" s="160"/>
      <c r="TD212" s="160"/>
      <c r="TE212" s="160"/>
      <c r="TF212" s="160"/>
    </row>
    <row r="213" spans="1:526">
      <c r="A213" s="160"/>
      <c r="B213" s="160"/>
      <c r="C213" s="160"/>
      <c r="D213" s="160"/>
      <c r="E213" s="160"/>
      <c r="F213" s="160"/>
      <c r="G213" s="160"/>
      <c r="H213" s="160"/>
      <c r="I213" s="160"/>
      <c r="J213" s="160"/>
      <c r="K213" s="160"/>
      <c r="L213" s="160"/>
      <c r="M213" s="160"/>
      <c r="N213" s="160"/>
      <c r="O213" s="160"/>
      <c r="P213" s="160"/>
      <c r="Q213" s="160"/>
      <c r="R213" s="160"/>
      <c r="S213" s="160"/>
      <c r="T213" s="160"/>
      <c r="U213" s="160"/>
      <c r="V213" s="160"/>
      <c r="W213" s="160"/>
      <c r="X213" s="160"/>
      <c r="Y213" s="160"/>
      <c r="Z213" s="160"/>
      <c r="AA213" s="160"/>
      <c r="AB213" s="160"/>
      <c r="AC213" s="160"/>
      <c r="AD213" s="160"/>
      <c r="AE213" s="160"/>
      <c r="AF213" s="160"/>
      <c r="AG213" s="160"/>
      <c r="AH213" s="160"/>
      <c r="AI213" s="160"/>
      <c r="AJ213" s="160"/>
      <c r="AK213" s="160"/>
      <c r="AL213" s="160"/>
      <c r="AM213" s="160"/>
      <c r="AN213" s="160"/>
      <c r="AO213" s="160"/>
      <c r="AP213" s="160"/>
      <c r="AQ213" s="160"/>
      <c r="AR213" s="160"/>
      <c r="AS213" s="160"/>
      <c r="AT213" s="160"/>
      <c r="AU213" s="160"/>
      <c r="AV213" s="160"/>
      <c r="AW213" s="160"/>
      <c r="AX213" s="160"/>
      <c r="AY213" s="160"/>
      <c r="AZ213" s="160"/>
      <c r="BA213" s="160"/>
      <c r="BB213" s="160"/>
      <c r="BC213" s="160"/>
      <c r="BD213" s="160"/>
      <c r="BE213" s="160"/>
      <c r="BF213" s="160"/>
      <c r="BG213" s="160"/>
      <c r="BH213" s="160"/>
      <c r="BI213" s="160"/>
      <c r="BJ213" s="160"/>
      <c r="BK213" s="160"/>
      <c r="BL213" s="160"/>
      <c r="BM213" s="160"/>
      <c r="BN213" s="160"/>
      <c r="BO213" s="160"/>
      <c r="BP213" s="160"/>
      <c r="BQ213" s="160"/>
      <c r="BR213" s="160"/>
      <c r="BS213" s="160"/>
      <c r="BT213" s="160"/>
      <c r="BU213" s="160"/>
      <c r="BV213" s="160"/>
      <c r="BW213" s="160"/>
      <c r="BX213" s="160"/>
      <c r="BY213" s="160"/>
      <c r="BZ213" s="160"/>
      <c r="CA213" s="160"/>
      <c r="CB213" s="160"/>
      <c r="CC213" s="160"/>
      <c r="CD213" s="160"/>
      <c r="CE213" s="160"/>
      <c r="CF213" s="160"/>
      <c r="CG213" s="160"/>
      <c r="CH213" s="160"/>
      <c r="CI213" s="160"/>
      <c r="CJ213" s="160"/>
      <c r="CK213" s="160"/>
      <c r="CL213" s="160"/>
      <c r="CM213" s="160"/>
      <c r="CN213" s="160"/>
      <c r="CO213" s="160"/>
      <c r="CP213" s="160"/>
      <c r="CQ213" s="160"/>
      <c r="CR213" s="160"/>
      <c r="CS213" s="160"/>
      <c r="CT213" s="160"/>
      <c r="CU213" s="160"/>
      <c r="CV213" s="160"/>
      <c r="CW213" s="160"/>
      <c r="CX213" s="160"/>
      <c r="CY213" s="160"/>
      <c r="CZ213" s="160"/>
      <c r="DA213" s="160"/>
      <c r="DB213" s="160"/>
      <c r="DC213" s="160"/>
      <c r="DD213" s="160"/>
      <c r="DE213" s="160"/>
      <c r="DF213" s="160"/>
      <c r="DG213" s="160"/>
      <c r="DH213" s="160"/>
      <c r="DI213" s="160"/>
      <c r="DJ213" s="160"/>
      <c r="DK213" s="160"/>
      <c r="DL213" s="160"/>
      <c r="DM213" s="160"/>
      <c r="DN213" s="160"/>
      <c r="DO213" s="160"/>
      <c r="DP213" s="160"/>
      <c r="DQ213" s="160"/>
      <c r="DR213" s="160"/>
      <c r="DS213" s="160"/>
      <c r="DT213" s="160"/>
      <c r="DU213" s="160"/>
      <c r="DV213" s="160"/>
      <c r="DW213" s="160"/>
      <c r="DX213" s="160"/>
      <c r="DY213" s="160"/>
      <c r="DZ213" s="160"/>
      <c r="EA213" s="160"/>
      <c r="EB213" s="160"/>
      <c r="EC213" s="160"/>
      <c r="ED213" s="160"/>
      <c r="EE213" s="160"/>
      <c r="EF213" s="160"/>
      <c r="EG213" s="160"/>
      <c r="EH213" s="160"/>
      <c r="EI213" s="160"/>
      <c r="EJ213" s="160"/>
      <c r="EK213" s="160"/>
      <c r="EL213" s="160"/>
      <c r="EM213" s="160"/>
      <c r="EN213" s="160"/>
      <c r="EO213" s="160"/>
      <c r="EP213" s="160"/>
      <c r="EQ213" s="160"/>
      <c r="ER213" s="160"/>
      <c r="ES213" s="160"/>
      <c r="ET213" s="160"/>
      <c r="EU213" s="160"/>
      <c r="EV213" s="160"/>
      <c r="EW213" s="160"/>
      <c r="EX213" s="160"/>
      <c r="EY213" s="160"/>
      <c r="EZ213" s="160"/>
      <c r="FA213" s="160"/>
      <c r="FB213" s="160"/>
      <c r="FC213" s="160"/>
      <c r="FD213" s="160"/>
      <c r="FE213" s="160"/>
      <c r="FF213" s="160"/>
      <c r="FG213" s="160"/>
      <c r="FH213" s="160"/>
      <c r="FI213" s="160"/>
      <c r="FJ213" s="160"/>
      <c r="FK213" s="160"/>
      <c r="FL213" s="160"/>
      <c r="FM213" s="160"/>
      <c r="FN213" s="160"/>
      <c r="FO213" s="160"/>
      <c r="FP213" s="160"/>
      <c r="FQ213" s="160"/>
      <c r="FR213" s="160"/>
      <c r="FS213" s="160"/>
      <c r="FT213" s="160"/>
      <c r="FU213" s="160"/>
      <c r="FV213" s="160"/>
      <c r="FW213" s="160"/>
      <c r="FX213" s="160"/>
      <c r="FY213" s="160"/>
      <c r="FZ213" s="160"/>
      <c r="GA213" s="160"/>
      <c r="GB213" s="160"/>
      <c r="GC213" s="160"/>
      <c r="GD213" s="160"/>
      <c r="GE213" s="160"/>
      <c r="GF213" s="160"/>
      <c r="GG213" s="160"/>
      <c r="GH213" s="160"/>
      <c r="GI213" s="160"/>
      <c r="GJ213" s="160"/>
      <c r="GK213" s="160"/>
      <c r="GL213" s="160"/>
      <c r="GM213" s="160"/>
      <c r="GN213" s="160"/>
      <c r="GO213" s="160"/>
      <c r="GP213" s="160"/>
      <c r="GQ213" s="160"/>
      <c r="GR213" s="160"/>
      <c r="GS213" s="160"/>
      <c r="GT213" s="160"/>
      <c r="GU213" s="160"/>
      <c r="GV213" s="160"/>
      <c r="GW213" s="160"/>
      <c r="GX213" s="160"/>
      <c r="GY213" s="160"/>
      <c r="GZ213" s="160"/>
      <c r="HA213" s="160"/>
      <c r="HB213" s="160"/>
      <c r="HC213" s="160"/>
      <c r="HD213" s="160"/>
      <c r="HE213" s="160"/>
      <c r="HF213" s="160"/>
      <c r="HG213" s="160"/>
      <c r="HH213" s="160"/>
      <c r="HI213" s="160"/>
      <c r="HJ213" s="160"/>
      <c r="HK213" s="160"/>
      <c r="HL213" s="160"/>
      <c r="HM213" s="160"/>
      <c r="HN213" s="160"/>
      <c r="HO213" s="160"/>
      <c r="HP213" s="160"/>
      <c r="HQ213" s="160"/>
      <c r="HR213" s="160"/>
      <c r="HS213" s="160"/>
      <c r="HT213" s="160"/>
      <c r="HU213" s="160"/>
      <c r="HV213" s="160"/>
      <c r="HW213" s="160"/>
      <c r="HX213" s="160"/>
      <c r="HY213" s="160"/>
      <c r="HZ213" s="160"/>
      <c r="IA213" s="160"/>
      <c r="IB213" s="160"/>
      <c r="IC213" s="160"/>
      <c r="ID213" s="160"/>
      <c r="IE213" s="160"/>
      <c r="IF213" s="160"/>
      <c r="IG213" s="160"/>
      <c r="IH213" s="160"/>
      <c r="II213" s="160"/>
      <c r="IJ213" s="160"/>
      <c r="IK213" s="160"/>
      <c r="IL213" s="160"/>
      <c r="IM213" s="160"/>
      <c r="IN213" s="160"/>
      <c r="IO213" s="160"/>
      <c r="IP213" s="160"/>
      <c r="IQ213" s="160"/>
      <c r="IR213" s="160"/>
      <c r="IS213" s="160"/>
      <c r="IT213" s="160"/>
      <c r="IU213" s="160"/>
      <c r="IV213" s="160"/>
      <c r="IW213" s="160"/>
      <c r="IX213" s="160"/>
      <c r="IY213" s="160"/>
      <c r="IZ213" s="160"/>
      <c r="JA213" s="160"/>
      <c r="JB213" s="160"/>
      <c r="JC213" s="160"/>
      <c r="JD213" s="160"/>
      <c r="JE213" s="160"/>
      <c r="JF213" s="160"/>
      <c r="JG213" s="160"/>
      <c r="JH213" s="160"/>
      <c r="JI213" s="160"/>
      <c r="JJ213" s="160"/>
      <c r="JK213" s="160"/>
      <c r="JL213" s="160"/>
      <c r="JM213" s="160"/>
      <c r="JN213" s="160"/>
      <c r="JO213" s="160"/>
      <c r="JP213" s="160"/>
      <c r="JQ213" s="160"/>
      <c r="JR213" s="160"/>
      <c r="JS213" s="160"/>
      <c r="JT213" s="160"/>
      <c r="JU213" s="160"/>
      <c r="JV213" s="160"/>
      <c r="JW213" s="160"/>
      <c r="JX213" s="160"/>
      <c r="JY213" s="160"/>
      <c r="JZ213" s="160"/>
      <c r="KA213" s="160"/>
      <c r="KB213" s="160"/>
      <c r="KC213" s="160"/>
      <c r="KD213" s="160"/>
      <c r="KE213" s="160"/>
      <c r="KF213" s="160"/>
      <c r="KG213" s="160"/>
      <c r="KH213" s="160"/>
      <c r="KI213" s="160"/>
      <c r="KJ213" s="160"/>
      <c r="KK213" s="160"/>
      <c r="KL213" s="160"/>
      <c r="KM213" s="160"/>
      <c r="KN213" s="160"/>
      <c r="KO213" s="160"/>
      <c r="KP213" s="160"/>
      <c r="KQ213" s="160"/>
      <c r="KR213" s="160"/>
      <c r="KS213" s="160"/>
      <c r="KT213" s="160"/>
      <c r="KU213" s="160"/>
      <c r="KV213" s="160"/>
      <c r="KW213" s="160"/>
      <c r="KX213" s="160"/>
      <c r="KY213" s="160"/>
      <c r="KZ213" s="160"/>
      <c r="LA213" s="160"/>
      <c r="LB213" s="160"/>
      <c r="LC213" s="160"/>
      <c r="LD213" s="160"/>
      <c r="LE213" s="160"/>
      <c r="LF213" s="160"/>
      <c r="LG213" s="160"/>
      <c r="LH213" s="160"/>
      <c r="LI213" s="160"/>
      <c r="LJ213" s="160"/>
      <c r="LK213" s="160"/>
      <c r="LL213" s="160"/>
      <c r="LM213" s="160"/>
      <c r="LN213" s="160"/>
      <c r="LO213" s="160"/>
      <c r="LP213" s="160"/>
      <c r="LQ213" s="160"/>
      <c r="LR213" s="160"/>
      <c r="LS213" s="160"/>
      <c r="LT213" s="160"/>
      <c r="LU213" s="160"/>
      <c r="LV213" s="160"/>
      <c r="LW213" s="160"/>
      <c r="LX213" s="160"/>
      <c r="LY213" s="160"/>
      <c r="LZ213" s="160"/>
      <c r="MA213" s="160"/>
      <c r="MB213" s="160"/>
      <c r="MC213" s="160"/>
      <c r="MD213" s="160"/>
      <c r="ME213" s="160"/>
      <c r="MF213" s="160"/>
      <c r="MG213" s="160"/>
      <c r="MH213" s="160"/>
      <c r="MI213" s="160"/>
      <c r="MJ213" s="160"/>
      <c r="MK213" s="160"/>
      <c r="ML213" s="160"/>
      <c r="MM213" s="160"/>
      <c r="MN213" s="160"/>
      <c r="MO213" s="160"/>
      <c r="MP213" s="160"/>
      <c r="MQ213" s="160"/>
      <c r="MR213" s="160"/>
      <c r="MS213" s="160"/>
      <c r="MT213" s="160"/>
      <c r="MU213" s="160"/>
      <c r="MV213" s="160"/>
      <c r="MW213" s="160"/>
      <c r="MX213" s="160"/>
      <c r="MY213" s="160"/>
      <c r="MZ213" s="160"/>
      <c r="NA213" s="160"/>
      <c r="NB213" s="160"/>
      <c r="NC213" s="160"/>
      <c r="ND213" s="160"/>
      <c r="NE213" s="160"/>
      <c r="NF213" s="160"/>
      <c r="NG213" s="160"/>
      <c r="NH213" s="160"/>
      <c r="NI213" s="160"/>
      <c r="NJ213" s="160"/>
      <c r="NK213" s="160"/>
      <c r="NL213" s="160"/>
      <c r="NM213" s="160"/>
      <c r="NN213" s="160"/>
      <c r="NO213" s="160"/>
      <c r="NP213" s="160"/>
      <c r="NQ213" s="160"/>
      <c r="NR213" s="160"/>
      <c r="NS213" s="160"/>
      <c r="NT213" s="160"/>
      <c r="NU213" s="160"/>
      <c r="NV213" s="160"/>
      <c r="NW213" s="160"/>
      <c r="NX213" s="160"/>
      <c r="NY213" s="160"/>
      <c r="NZ213" s="160"/>
      <c r="OA213" s="160"/>
      <c r="OB213" s="160"/>
      <c r="OC213" s="160"/>
      <c r="OD213" s="160"/>
      <c r="OE213" s="160"/>
      <c r="OF213" s="160"/>
      <c r="OG213" s="160"/>
      <c r="OH213" s="160"/>
      <c r="OI213" s="160"/>
      <c r="OJ213" s="160"/>
      <c r="OK213" s="160"/>
      <c r="OL213" s="160"/>
      <c r="OM213" s="160"/>
      <c r="ON213" s="160"/>
      <c r="OO213" s="160"/>
      <c r="OP213" s="160"/>
      <c r="OQ213" s="160"/>
      <c r="OR213" s="160"/>
      <c r="OS213" s="160"/>
      <c r="OT213" s="160"/>
      <c r="OU213" s="160"/>
      <c r="OV213" s="160"/>
      <c r="OW213" s="160"/>
      <c r="OX213" s="160"/>
      <c r="OY213" s="160"/>
      <c r="OZ213" s="160"/>
      <c r="PA213" s="160"/>
      <c r="PB213" s="160"/>
      <c r="PC213" s="160"/>
      <c r="PD213" s="160"/>
      <c r="PE213" s="160"/>
      <c r="PF213" s="160"/>
      <c r="PG213" s="160"/>
      <c r="PH213" s="160"/>
      <c r="PI213" s="160"/>
      <c r="PJ213" s="160"/>
      <c r="PK213" s="160"/>
      <c r="PL213" s="160"/>
      <c r="PM213" s="160"/>
      <c r="PN213" s="160"/>
      <c r="PO213" s="160"/>
      <c r="PP213" s="160"/>
      <c r="PQ213" s="160"/>
      <c r="PR213" s="160"/>
      <c r="PS213" s="160"/>
      <c r="PT213" s="160"/>
      <c r="PU213" s="160"/>
      <c r="PV213" s="160"/>
      <c r="PW213" s="160"/>
      <c r="PX213" s="160"/>
      <c r="PY213" s="160"/>
      <c r="PZ213" s="160"/>
      <c r="QA213" s="160"/>
      <c r="QB213" s="160"/>
      <c r="QC213" s="160"/>
      <c r="QD213" s="160"/>
      <c r="QE213" s="160"/>
      <c r="QF213" s="160"/>
      <c r="QG213" s="160"/>
      <c r="QH213" s="160"/>
      <c r="QI213" s="160"/>
      <c r="QJ213" s="160"/>
      <c r="QK213" s="160"/>
      <c r="QL213" s="160"/>
      <c r="QM213" s="160"/>
      <c r="QN213" s="160"/>
      <c r="QO213" s="160"/>
      <c r="QP213" s="160"/>
      <c r="QQ213" s="160"/>
      <c r="QR213" s="160"/>
      <c r="QS213" s="160"/>
      <c r="QT213" s="160"/>
      <c r="QU213" s="160"/>
      <c r="QV213" s="160"/>
      <c r="QW213" s="160"/>
      <c r="QX213" s="160"/>
      <c r="QY213" s="160"/>
      <c r="QZ213" s="160"/>
      <c r="RA213" s="160"/>
      <c r="RB213" s="160"/>
      <c r="RC213" s="160"/>
      <c r="RD213" s="160"/>
      <c r="RE213" s="160"/>
      <c r="RF213" s="160"/>
      <c r="RG213" s="160"/>
      <c r="RH213" s="160"/>
      <c r="RI213" s="160"/>
      <c r="RJ213" s="160"/>
      <c r="RK213" s="160"/>
      <c r="RL213" s="160"/>
      <c r="RM213" s="160"/>
      <c r="RN213" s="160"/>
      <c r="RO213" s="160"/>
      <c r="RP213" s="160"/>
      <c r="RQ213" s="160"/>
      <c r="RR213" s="160"/>
      <c r="RS213" s="160"/>
      <c r="RT213" s="160"/>
      <c r="RU213" s="160"/>
      <c r="RV213" s="160"/>
      <c r="RW213" s="160"/>
      <c r="RX213" s="160"/>
      <c r="RY213" s="160"/>
      <c r="RZ213" s="160"/>
      <c r="SA213" s="160"/>
      <c r="SB213" s="160"/>
      <c r="SC213" s="160"/>
      <c r="SD213" s="160"/>
      <c r="SE213" s="160"/>
      <c r="SF213" s="160"/>
      <c r="SG213" s="160"/>
      <c r="SH213" s="160"/>
      <c r="SI213" s="160"/>
      <c r="SJ213" s="160"/>
      <c r="SK213" s="160"/>
      <c r="SL213" s="160"/>
      <c r="SM213" s="160"/>
      <c r="SN213" s="160"/>
      <c r="SO213" s="160"/>
      <c r="SP213" s="160"/>
      <c r="SQ213" s="160"/>
      <c r="SR213" s="160"/>
      <c r="SS213" s="160"/>
      <c r="ST213" s="160"/>
      <c r="SU213" s="160"/>
      <c r="SV213" s="160"/>
      <c r="SW213" s="160"/>
      <c r="SX213" s="160"/>
      <c r="SY213" s="160"/>
      <c r="SZ213" s="160"/>
      <c r="TA213" s="160"/>
      <c r="TB213" s="160"/>
      <c r="TC213" s="160"/>
      <c r="TD213" s="160"/>
      <c r="TE213" s="160"/>
      <c r="TF213" s="160"/>
    </row>
    <row r="214" spans="1:526">
      <c r="A214" s="160"/>
      <c r="B214" s="160"/>
      <c r="C214" s="160"/>
      <c r="D214" s="160"/>
      <c r="E214" s="160"/>
      <c r="F214" s="160"/>
      <c r="G214" s="160"/>
      <c r="H214" s="160"/>
      <c r="I214" s="160"/>
      <c r="J214" s="160"/>
      <c r="K214" s="160"/>
      <c r="L214" s="160"/>
      <c r="M214" s="160"/>
      <c r="N214" s="160"/>
      <c r="O214" s="160"/>
      <c r="P214" s="160"/>
      <c r="Q214" s="160"/>
      <c r="R214" s="160"/>
      <c r="S214" s="160"/>
      <c r="T214" s="160"/>
      <c r="U214" s="160"/>
      <c r="V214" s="160"/>
      <c r="W214" s="160"/>
      <c r="X214" s="160"/>
      <c r="Y214" s="160"/>
      <c r="Z214" s="160"/>
      <c r="AA214" s="160"/>
      <c r="AB214" s="160"/>
      <c r="AC214" s="160"/>
      <c r="AD214" s="160"/>
      <c r="AE214" s="160"/>
      <c r="AF214" s="160"/>
      <c r="AG214" s="160"/>
      <c r="AH214" s="160"/>
      <c r="AI214" s="160"/>
      <c r="AJ214" s="160"/>
      <c r="AK214" s="160"/>
      <c r="AL214" s="160"/>
      <c r="AM214" s="160"/>
      <c r="AN214" s="160"/>
      <c r="AO214" s="160"/>
      <c r="AP214" s="160"/>
      <c r="AQ214" s="160"/>
      <c r="AR214" s="160"/>
      <c r="AS214" s="160"/>
      <c r="AT214" s="160"/>
      <c r="AU214" s="160"/>
      <c r="AV214" s="160"/>
      <c r="AW214" s="160"/>
      <c r="AX214" s="160"/>
      <c r="AY214" s="160"/>
      <c r="AZ214" s="160"/>
      <c r="BA214" s="160"/>
      <c r="BB214" s="160"/>
      <c r="BC214" s="160"/>
      <c r="BD214" s="160"/>
      <c r="BE214" s="160"/>
      <c r="BF214" s="160"/>
      <c r="BG214" s="160"/>
      <c r="BH214" s="160"/>
      <c r="BI214" s="160"/>
      <c r="BJ214" s="160"/>
      <c r="BK214" s="160"/>
      <c r="BL214" s="160"/>
      <c r="BM214" s="160"/>
      <c r="BN214" s="160"/>
      <c r="BO214" s="160"/>
      <c r="BP214" s="160"/>
      <c r="BQ214" s="160"/>
      <c r="BR214" s="160"/>
      <c r="BS214" s="160"/>
      <c r="BT214" s="160"/>
      <c r="BU214" s="160"/>
      <c r="BV214" s="160"/>
      <c r="BW214" s="160"/>
      <c r="BX214" s="160"/>
      <c r="BY214" s="160"/>
      <c r="BZ214" s="160"/>
      <c r="CA214" s="160"/>
      <c r="CB214" s="160"/>
      <c r="CC214" s="160"/>
      <c r="CD214" s="160"/>
      <c r="CE214" s="160"/>
      <c r="CF214" s="160"/>
      <c r="CG214" s="160"/>
      <c r="CH214" s="160"/>
      <c r="CI214" s="160"/>
      <c r="CJ214" s="160"/>
      <c r="CK214" s="160"/>
      <c r="CL214" s="160"/>
      <c r="CM214" s="160"/>
      <c r="CN214" s="160"/>
      <c r="CO214" s="160"/>
      <c r="CP214" s="160"/>
      <c r="CQ214" s="160"/>
      <c r="CR214" s="160"/>
      <c r="CS214" s="160"/>
      <c r="CT214" s="160"/>
      <c r="CU214" s="160"/>
      <c r="CV214" s="160"/>
      <c r="CW214" s="160"/>
      <c r="CX214" s="160"/>
      <c r="CY214" s="160"/>
      <c r="CZ214" s="160"/>
      <c r="DA214" s="160"/>
      <c r="DB214" s="160"/>
      <c r="DC214" s="160"/>
      <c r="DD214" s="160"/>
      <c r="DE214" s="160"/>
      <c r="DF214" s="160"/>
      <c r="DG214" s="160"/>
      <c r="DH214" s="160"/>
      <c r="DI214" s="160"/>
      <c r="DJ214" s="160"/>
      <c r="DK214" s="160"/>
      <c r="DL214" s="160"/>
      <c r="DM214" s="160"/>
      <c r="DN214" s="160"/>
      <c r="DO214" s="160"/>
      <c r="DP214" s="160"/>
      <c r="DQ214" s="160"/>
      <c r="DR214" s="160"/>
      <c r="DS214" s="160"/>
      <c r="DT214" s="160"/>
      <c r="DU214" s="160"/>
      <c r="DV214" s="160"/>
      <c r="DW214" s="160"/>
      <c r="DX214" s="160"/>
      <c r="DY214" s="160"/>
      <c r="DZ214" s="160"/>
      <c r="EA214" s="160"/>
      <c r="EB214" s="160"/>
      <c r="EC214" s="160"/>
      <c r="ED214" s="160"/>
      <c r="EE214" s="160"/>
      <c r="EF214" s="160"/>
      <c r="EG214" s="160"/>
      <c r="EH214" s="160"/>
      <c r="EI214" s="160"/>
      <c r="EJ214" s="160"/>
      <c r="EK214" s="160"/>
      <c r="EL214" s="160"/>
      <c r="EM214" s="160"/>
      <c r="EN214" s="160"/>
      <c r="EO214" s="160"/>
      <c r="EP214" s="160"/>
      <c r="EQ214" s="160"/>
      <c r="ER214" s="160"/>
      <c r="ES214" s="160"/>
      <c r="ET214" s="160"/>
      <c r="EU214" s="160"/>
      <c r="EV214" s="160"/>
      <c r="EW214" s="160"/>
      <c r="EX214" s="160"/>
      <c r="EY214" s="160"/>
      <c r="EZ214" s="160"/>
      <c r="FA214" s="160"/>
      <c r="FB214" s="160"/>
      <c r="FC214" s="160"/>
      <c r="FD214" s="160"/>
      <c r="FE214" s="160"/>
      <c r="FF214" s="160"/>
      <c r="FG214" s="160"/>
      <c r="FH214" s="160"/>
      <c r="FI214" s="160"/>
      <c r="FJ214" s="160"/>
      <c r="FK214" s="160"/>
      <c r="FL214" s="160"/>
      <c r="FM214" s="160"/>
      <c r="FN214" s="160"/>
      <c r="FO214" s="160"/>
      <c r="FP214" s="160"/>
      <c r="FQ214" s="160"/>
      <c r="FR214" s="160"/>
      <c r="FS214" s="160"/>
      <c r="FT214" s="160"/>
      <c r="FU214" s="160"/>
      <c r="FV214" s="160"/>
      <c r="FW214" s="160"/>
      <c r="FX214" s="160"/>
      <c r="FY214" s="160"/>
      <c r="FZ214" s="160"/>
      <c r="GA214" s="160"/>
      <c r="GB214" s="160"/>
      <c r="GC214" s="160"/>
      <c r="GD214" s="160"/>
      <c r="GE214" s="160"/>
      <c r="GF214" s="160"/>
      <c r="GG214" s="160"/>
      <c r="GH214" s="160"/>
      <c r="GI214" s="160"/>
      <c r="GJ214" s="160"/>
      <c r="GK214" s="160"/>
      <c r="GL214" s="160"/>
      <c r="GM214" s="160"/>
      <c r="GN214" s="160"/>
      <c r="GO214" s="160"/>
      <c r="GP214" s="160"/>
      <c r="GQ214" s="160"/>
      <c r="GR214" s="160"/>
      <c r="GS214" s="160"/>
      <c r="GT214" s="160"/>
      <c r="GU214" s="160"/>
      <c r="GV214" s="160"/>
      <c r="GW214" s="160"/>
      <c r="GX214" s="160"/>
      <c r="GY214" s="160"/>
      <c r="GZ214" s="160"/>
      <c r="HA214" s="160"/>
      <c r="HB214" s="160"/>
      <c r="HC214" s="160"/>
      <c r="HD214" s="160"/>
      <c r="HE214" s="160"/>
      <c r="HF214" s="160"/>
      <c r="HG214" s="160"/>
      <c r="HH214" s="160"/>
      <c r="HI214" s="160"/>
      <c r="HJ214" s="160"/>
      <c r="HK214" s="160"/>
      <c r="HL214" s="160"/>
      <c r="HM214" s="160"/>
      <c r="HN214" s="160"/>
      <c r="HO214" s="160"/>
      <c r="HP214" s="160"/>
      <c r="HQ214" s="160"/>
      <c r="HR214" s="160"/>
      <c r="HS214" s="160"/>
      <c r="HT214" s="160"/>
      <c r="HU214" s="160"/>
      <c r="HV214" s="160"/>
      <c r="HW214" s="160"/>
      <c r="HX214" s="160"/>
      <c r="HY214" s="160"/>
      <c r="HZ214" s="160"/>
      <c r="IA214" s="160"/>
      <c r="IB214" s="160"/>
      <c r="IC214" s="160"/>
      <c r="ID214" s="160"/>
      <c r="IE214" s="160"/>
      <c r="IF214" s="160"/>
      <c r="IG214" s="160"/>
      <c r="IH214" s="160"/>
      <c r="II214" s="160"/>
      <c r="IJ214" s="160"/>
      <c r="IK214" s="160"/>
      <c r="IL214" s="160"/>
      <c r="IM214" s="160"/>
      <c r="IN214" s="160"/>
      <c r="IO214" s="160"/>
      <c r="IP214" s="160"/>
      <c r="IQ214" s="160"/>
      <c r="IR214" s="160"/>
      <c r="IS214" s="160"/>
      <c r="IT214" s="160"/>
      <c r="IU214" s="160"/>
      <c r="IV214" s="160"/>
      <c r="IW214" s="160"/>
      <c r="IX214" s="160"/>
      <c r="IY214" s="160"/>
      <c r="IZ214" s="160"/>
      <c r="JA214" s="160"/>
      <c r="JB214" s="160"/>
      <c r="JC214" s="160"/>
      <c r="JD214" s="160"/>
      <c r="JE214" s="160"/>
      <c r="JF214" s="160"/>
      <c r="JG214" s="160"/>
      <c r="JH214" s="160"/>
      <c r="JI214" s="160"/>
      <c r="JJ214" s="160"/>
      <c r="JK214" s="160"/>
      <c r="JL214" s="160"/>
      <c r="JM214" s="160"/>
      <c r="JN214" s="160"/>
      <c r="JO214" s="160"/>
      <c r="JP214" s="160"/>
      <c r="JQ214" s="160"/>
      <c r="JR214" s="160"/>
      <c r="JS214" s="160"/>
      <c r="JT214" s="160"/>
      <c r="JU214" s="160"/>
      <c r="JV214" s="160"/>
      <c r="JW214" s="160"/>
      <c r="JX214" s="160"/>
      <c r="JY214" s="160"/>
      <c r="JZ214" s="160"/>
      <c r="KA214" s="160"/>
      <c r="KB214" s="160"/>
      <c r="KC214" s="160"/>
      <c r="KD214" s="160"/>
      <c r="KE214" s="160"/>
      <c r="KF214" s="160"/>
      <c r="KG214" s="160"/>
      <c r="KH214" s="160"/>
      <c r="KI214" s="160"/>
      <c r="KJ214" s="160"/>
      <c r="KK214" s="160"/>
      <c r="KL214" s="160"/>
      <c r="KM214" s="160"/>
      <c r="KN214" s="160"/>
      <c r="KO214" s="160"/>
      <c r="KP214" s="160"/>
      <c r="KQ214" s="160"/>
      <c r="KR214" s="160"/>
      <c r="KS214" s="160"/>
      <c r="KT214" s="160"/>
      <c r="KU214" s="160"/>
      <c r="KV214" s="160"/>
      <c r="KW214" s="160"/>
      <c r="KX214" s="160"/>
      <c r="KY214" s="160"/>
      <c r="KZ214" s="160"/>
      <c r="LA214" s="160"/>
      <c r="LB214" s="160"/>
      <c r="LC214" s="160"/>
      <c r="LD214" s="160"/>
      <c r="LE214" s="160"/>
      <c r="LF214" s="160"/>
      <c r="LG214" s="160"/>
      <c r="LH214" s="160"/>
      <c r="LI214" s="160"/>
      <c r="LJ214" s="160"/>
      <c r="LK214" s="160"/>
      <c r="LL214" s="160"/>
      <c r="LM214" s="160"/>
      <c r="LN214" s="160"/>
      <c r="LO214" s="160"/>
      <c r="LP214" s="160"/>
      <c r="LQ214" s="160"/>
      <c r="LR214" s="160"/>
      <c r="LS214" s="160"/>
      <c r="LT214" s="160"/>
      <c r="LU214" s="160"/>
      <c r="LV214" s="160"/>
      <c r="LW214" s="160"/>
      <c r="LX214" s="160"/>
      <c r="LY214" s="160"/>
      <c r="LZ214" s="160"/>
      <c r="MA214" s="160"/>
      <c r="MB214" s="160"/>
      <c r="MC214" s="160"/>
      <c r="MD214" s="160"/>
      <c r="ME214" s="160"/>
      <c r="MF214" s="160"/>
      <c r="MG214" s="160"/>
      <c r="MH214" s="160"/>
      <c r="MI214" s="160"/>
      <c r="MJ214" s="160"/>
      <c r="MK214" s="160"/>
      <c r="ML214" s="160"/>
      <c r="MM214" s="160"/>
      <c r="MN214" s="160"/>
      <c r="MO214" s="160"/>
      <c r="MP214" s="160"/>
      <c r="MQ214" s="160"/>
      <c r="MR214" s="160"/>
      <c r="MS214" s="160"/>
      <c r="MT214" s="160"/>
      <c r="MU214" s="160"/>
      <c r="MV214" s="160"/>
      <c r="MW214" s="160"/>
      <c r="MX214" s="160"/>
      <c r="MY214" s="160"/>
      <c r="MZ214" s="160"/>
      <c r="NA214" s="160"/>
      <c r="NB214" s="160"/>
      <c r="NC214" s="160"/>
      <c r="ND214" s="160"/>
      <c r="NE214" s="160"/>
      <c r="NF214" s="160"/>
      <c r="NG214" s="160"/>
      <c r="NH214" s="160"/>
      <c r="NI214" s="160"/>
      <c r="NJ214" s="160"/>
      <c r="NK214" s="160"/>
      <c r="NL214" s="160"/>
      <c r="NM214" s="160"/>
      <c r="NN214" s="160"/>
      <c r="NO214" s="160"/>
      <c r="NP214" s="160"/>
      <c r="NQ214" s="160"/>
      <c r="NR214" s="160"/>
      <c r="NS214" s="160"/>
      <c r="NT214" s="160"/>
      <c r="NU214" s="160"/>
      <c r="NV214" s="160"/>
      <c r="NW214" s="160"/>
      <c r="NX214" s="160"/>
      <c r="NY214" s="160"/>
      <c r="NZ214" s="160"/>
      <c r="OA214" s="160"/>
      <c r="OB214" s="160"/>
      <c r="OC214" s="160"/>
      <c r="OD214" s="160"/>
      <c r="OE214" s="160"/>
      <c r="OF214" s="160"/>
      <c r="OG214" s="160"/>
      <c r="OH214" s="160"/>
      <c r="OI214" s="160"/>
      <c r="OJ214" s="160"/>
      <c r="OK214" s="160"/>
      <c r="OL214" s="160"/>
      <c r="OM214" s="160"/>
      <c r="ON214" s="160"/>
      <c r="OO214" s="160"/>
      <c r="OP214" s="160"/>
      <c r="OQ214" s="160"/>
      <c r="OR214" s="160"/>
      <c r="OS214" s="160"/>
      <c r="OT214" s="160"/>
      <c r="OU214" s="160"/>
      <c r="OV214" s="160"/>
      <c r="OW214" s="160"/>
      <c r="OX214" s="160"/>
      <c r="OY214" s="160"/>
      <c r="OZ214" s="160"/>
      <c r="PA214" s="160"/>
      <c r="PB214" s="160"/>
      <c r="PC214" s="160"/>
      <c r="PD214" s="160"/>
      <c r="PE214" s="160"/>
      <c r="PF214" s="160"/>
      <c r="PG214" s="160"/>
      <c r="PH214" s="160"/>
      <c r="PI214" s="160"/>
      <c r="PJ214" s="160"/>
      <c r="PK214" s="160"/>
      <c r="PL214" s="160"/>
      <c r="PM214" s="160"/>
      <c r="PN214" s="160"/>
      <c r="PO214" s="160"/>
      <c r="PP214" s="160"/>
      <c r="PQ214" s="160"/>
      <c r="PR214" s="160"/>
      <c r="PS214" s="160"/>
      <c r="PT214" s="160"/>
      <c r="PU214" s="160"/>
      <c r="PV214" s="160"/>
      <c r="PW214" s="160"/>
      <c r="PX214" s="160"/>
      <c r="PY214" s="160"/>
      <c r="PZ214" s="160"/>
      <c r="QA214" s="160"/>
      <c r="QB214" s="160"/>
      <c r="QC214" s="160"/>
      <c r="QD214" s="160"/>
      <c r="QE214" s="160"/>
      <c r="QF214" s="160"/>
      <c r="QG214" s="160"/>
      <c r="QH214" s="160"/>
      <c r="QI214" s="160"/>
      <c r="QJ214" s="160"/>
      <c r="QK214" s="160"/>
      <c r="QL214" s="160"/>
      <c r="QM214" s="160"/>
      <c r="QN214" s="160"/>
      <c r="QO214" s="160"/>
      <c r="QP214" s="160"/>
      <c r="QQ214" s="160"/>
      <c r="QR214" s="160"/>
      <c r="QS214" s="160"/>
      <c r="QT214" s="160"/>
      <c r="QU214" s="160"/>
      <c r="QV214" s="160"/>
      <c r="QW214" s="160"/>
      <c r="QX214" s="160"/>
      <c r="QY214" s="160"/>
      <c r="QZ214" s="160"/>
      <c r="RA214" s="160"/>
      <c r="RB214" s="160"/>
      <c r="RC214" s="160"/>
      <c r="RD214" s="160"/>
      <c r="RE214" s="160"/>
      <c r="RF214" s="160"/>
      <c r="RG214" s="160"/>
      <c r="RH214" s="160"/>
      <c r="RI214" s="160"/>
      <c r="RJ214" s="160"/>
      <c r="RK214" s="160"/>
      <c r="RL214" s="160"/>
      <c r="RM214" s="160"/>
      <c r="RN214" s="160"/>
      <c r="RO214" s="160"/>
      <c r="RP214" s="160"/>
      <c r="RQ214" s="160"/>
      <c r="RR214" s="160"/>
      <c r="RS214" s="160"/>
      <c r="RT214" s="160"/>
      <c r="RU214" s="160"/>
      <c r="RV214" s="160"/>
      <c r="RW214" s="160"/>
      <c r="RX214" s="160"/>
      <c r="RY214" s="160"/>
      <c r="RZ214" s="160"/>
      <c r="SA214" s="160"/>
      <c r="SB214" s="160"/>
      <c r="SC214" s="160"/>
      <c r="SD214" s="160"/>
      <c r="SE214" s="160"/>
      <c r="SF214" s="160"/>
      <c r="SG214" s="160"/>
      <c r="SH214" s="160"/>
      <c r="SI214" s="160"/>
      <c r="SJ214" s="160"/>
      <c r="SK214" s="160"/>
      <c r="SL214" s="160"/>
      <c r="SM214" s="160"/>
      <c r="SN214" s="160"/>
      <c r="SO214" s="160"/>
      <c r="SP214" s="160"/>
      <c r="SQ214" s="160"/>
      <c r="SR214" s="160"/>
      <c r="SS214" s="160"/>
      <c r="ST214" s="160"/>
      <c r="SU214" s="160"/>
      <c r="SV214" s="160"/>
      <c r="SW214" s="160"/>
      <c r="SX214" s="160"/>
      <c r="SY214" s="160"/>
      <c r="SZ214" s="160"/>
      <c r="TA214" s="160"/>
      <c r="TB214" s="160"/>
      <c r="TC214" s="160"/>
      <c r="TD214" s="160"/>
      <c r="TE214" s="160"/>
      <c r="TF214" s="160"/>
    </row>
    <row r="215" spans="1:526">
      <c r="A215" s="160"/>
      <c r="B215" s="160"/>
      <c r="C215" s="160"/>
      <c r="D215" s="160"/>
      <c r="E215" s="160"/>
      <c r="F215" s="160"/>
      <c r="G215" s="160"/>
      <c r="H215" s="160"/>
      <c r="I215" s="160"/>
      <c r="J215" s="160"/>
      <c r="K215" s="160"/>
      <c r="L215" s="160"/>
      <c r="M215" s="160"/>
      <c r="N215" s="160"/>
      <c r="O215" s="160"/>
      <c r="P215" s="160"/>
      <c r="Q215" s="160"/>
      <c r="R215" s="160"/>
      <c r="S215" s="160"/>
      <c r="T215" s="160"/>
      <c r="U215" s="160"/>
      <c r="V215" s="160"/>
      <c r="W215" s="160"/>
      <c r="X215" s="160"/>
      <c r="Y215" s="160"/>
      <c r="Z215" s="160"/>
      <c r="AA215" s="160"/>
      <c r="AB215" s="160"/>
      <c r="AC215" s="160"/>
      <c r="AD215" s="160"/>
      <c r="AE215" s="160"/>
      <c r="AF215" s="160"/>
      <c r="AG215" s="160"/>
      <c r="AH215" s="160"/>
      <c r="AI215" s="160"/>
      <c r="AJ215" s="160"/>
      <c r="AK215" s="160"/>
      <c r="AL215" s="160"/>
      <c r="AM215" s="160"/>
      <c r="AN215" s="160"/>
      <c r="AO215" s="160"/>
      <c r="AP215" s="160"/>
      <c r="AQ215" s="160"/>
      <c r="AR215" s="160"/>
      <c r="AS215" s="160"/>
      <c r="AT215" s="160"/>
      <c r="AU215" s="160"/>
      <c r="AV215" s="160"/>
      <c r="AW215" s="160"/>
      <c r="AX215" s="160"/>
      <c r="AY215" s="160"/>
      <c r="AZ215" s="160"/>
      <c r="BA215" s="160"/>
      <c r="BB215" s="160"/>
      <c r="BC215" s="160"/>
      <c r="BD215" s="160"/>
      <c r="BE215" s="160"/>
      <c r="BF215" s="160"/>
      <c r="BG215" s="160"/>
      <c r="BH215" s="160"/>
      <c r="BI215" s="160"/>
      <c r="BJ215" s="160"/>
      <c r="BK215" s="160"/>
      <c r="BL215" s="160"/>
      <c r="BM215" s="160"/>
      <c r="BN215" s="160"/>
      <c r="BO215" s="160"/>
      <c r="BP215" s="160"/>
      <c r="BQ215" s="160"/>
      <c r="BR215" s="160"/>
      <c r="BS215" s="160"/>
      <c r="BT215" s="160"/>
      <c r="BU215" s="160"/>
      <c r="BV215" s="160"/>
      <c r="BW215" s="160"/>
      <c r="BX215" s="160"/>
      <c r="BY215" s="160"/>
      <c r="BZ215" s="160"/>
      <c r="CA215" s="160"/>
      <c r="CB215" s="160"/>
      <c r="CC215" s="160"/>
      <c r="CD215" s="160"/>
      <c r="CE215" s="160"/>
      <c r="CF215" s="160"/>
      <c r="CG215" s="160"/>
      <c r="CH215" s="160"/>
      <c r="CI215" s="160"/>
      <c r="CJ215" s="160"/>
      <c r="CK215" s="160"/>
      <c r="CL215" s="160"/>
      <c r="CM215" s="160"/>
      <c r="CN215" s="160"/>
      <c r="CO215" s="160"/>
      <c r="CP215" s="160"/>
      <c r="CQ215" s="160"/>
      <c r="CR215" s="160"/>
      <c r="CS215" s="160"/>
      <c r="CT215" s="160"/>
      <c r="CU215" s="160"/>
      <c r="CV215" s="160"/>
      <c r="CW215" s="160"/>
      <c r="CX215" s="160"/>
      <c r="CY215" s="160"/>
      <c r="CZ215" s="160"/>
      <c r="DA215" s="160"/>
      <c r="DB215" s="160"/>
      <c r="DC215" s="160"/>
      <c r="DD215" s="160"/>
      <c r="DE215" s="160"/>
      <c r="DF215" s="160"/>
      <c r="DG215" s="160"/>
      <c r="DH215" s="160"/>
      <c r="DI215" s="160"/>
      <c r="DJ215" s="160"/>
      <c r="DK215" s="160"/>
      <c r="DL215" s="160"/>
      <c r="DM215" s="160"/>
      <c r="DN215" s="160"/>
      <c r="DO215" s="160"/>
      <c r="DP215" s="160"/>
      <c r="DQ215" s="160"/>
      <c r="DR215" s="160"/>
      <c r="DS215" s="160"/>
      <c r="DT215" s="160"/>
      <c r="DU215" s="160"/>
      <c r="DV215" s="160"/>
      <c r="DW215" s="160"/>
      <c r="DX215" s="160"/>
      <c r="DY215" s="160"/>
      <c r="DZ215" s="160"/>
      <c r="EA215" s="160"/>
      <c r="EB215" s="160"/>
      <c r="EC215" s="160"/>
      <c r="ED215" s="160"/>
      <c r="EE215" s="160"/>
      <c r="EF215" s="160"/>
      <c r="EG215" s="160"/>
      <c r="EH215" s="160"/>
      <c r="EI215" s="160"/>
      <c r="EJ215" s="160"/>
      <c r="EK215" s="160"/>
      <c r="EL215" s="160"/>
      <c r="EM215" s="160"/>
      <c r="EN215" s="160"/>
      <c r="EO215" s="160"/>
      <c r="EP215" s="160"/>
      <c r="EQ215" s="160"/>
      <c r="ER215" s="160"/>
      <c r="ES215" s="160"/>
      <c r="ET215" s="160"/>
      <c r="EU215" s="160"/>
      <c r="EV215" s="160"/>
      <c r="EW215" s="160"/>
      <c r="EX215" s="160"/>
      <c r="EY215" s="160"/>
      <c r="EZ215" s="160"/>
      <c r="FA215" s="160"/>
      <c r="FB215" s="160"/>
      <c r="FC215" s="160"/>
      <c r="FD215" s="160"/>
      <c r="FE215" s="160"/>
      <c r="FF215" s="160"/>
      <c r="FG215" s="160"/>
      <c r="FH215" s="160"/>
      <c r="FI215" s="160"/>
      <c r="FJ215" s="160"/>
      <c r="FK215" s="160"/>
      <c r="FL215" s="160"/>
      <c r="FM215" s="160"/>
      <c r="FN215" s="160"/>
      <c r="FO215" s="160"/>
      <c r="FP215" s="160"/>
      <c r="FQ215" s="160"/>
      <c r="FR215" s="160"/>
      <c r="FS215" s="160"/>
      <c r="FT215" s="160"/>
      <c r="FU215" s="160"/>
      <c r="FV215" s="160"/>
      <c r="FW215" s="160"/>
      <c r="FX215" s="160"/>
      <c r="FY215" s="160"/>
      <c r="FZ215" s="160"/>
      <c r="GA215" s="160"/>
      <c r="GB215" s="160"/>
      <c r="GC215" s="160"/>
      <c r="GD215" s="160"/>
      <c r="GE215" s="160"/>
      <c r="GF215" s="160"/>
      <c r="GG215" s="160"/>
      <c r="GH215" s="160"/>
      <c r="GI215" s="160"/>
      <c r="GJ215" s="160"/>
      <c r="GK215" s="160"/>
      <c r="GL215" s="160"/>
      <c r="GM215" s="160"/>
      <c r="GN215" s="160"/>
      <c r="GO215" s="160"/>
      <c r="GP215" s="160"/>
      <c r="GQ215" s="160"/>
      <c r="GR215" s="160"/>
      <c r="GS215" s="160"/>
      <c r="GT215" s="160"/>
      <c r="GU215" s="160"/>
      <c r="GV215" s="160"/>
      <c r="GW215" s="160"/>
      <c r="GX215" s="160"/>
      <c r="GY215" s="160"/>
      <c r="GZ215" s="160"/>
      <c r="HA215" s="160"/>
      <c r="HB215" s="160"/>
      <c r="HC215" s="160"/>
      <c r="HD215" s="160"/>
      <c r="HE215" s="160"/>
      <c r="HF215" s="160"/>
      <c r="HG215" s="160"/>
      <c r="HH215" s="160"/>
      <c r="HI215" s="160"/>
      <c r="HJ215" s="160"/>
      <c r="HK215" s="160"/>
      <c r="HL215" s="160"/>
      <c r="HM215" s="160"/>
      <c r="HN215" s="160"/>
      <c r="HO215" s="160"/>
      <c r="HP215" s="160"/>
      <c r="HQ215" s="160"/>
      <c r="HR215" s="160"/>
      <c r="HS215" s="160"/>
      <c r="HT215" s="160"/>
      <c r="HU215" s="160"/>
      <c r="HV215" s="160"/>
      <c r="HW215" s="160"/>
      <c r="HX215" s="160"/>
      <c r="HY215" s="160"/>
      <c r="HZ215" s="160"/>
      <c r="IA215" s="160"/>
      <c r="IB215" s="160"/>
      <c r="IC215" s="160"/>
      <c r="ID215" s="160"/>
      <c r="IE215" s="160"/>
      <c r="IF215" s="160"/>
      <c r="IG215" s="160"/>
      <c r="IH215" s="160"/>
      <c r="II215" s="160"/>
      <c r="IJ215" s="160"/>
      <c r="IK215" s="160"/>
      <c r="IL215" s="160"/>
      <c r="IM215" s="160"/>
      <c r="IN215" s="160"/>
      <c r="IO215" s="160"/>
      <c r="IP215" s="160"/>
      <c r="IQ215" s="160"/>
      <c r="IR215" s="160"/>
      <c r="IS215" s="160"/>
      <c r="IT215" s="160"/>
      <c r="IU215" s="160"/>
      <c r="IV215" s="160"/>
      <c r="IW215" s="160"/>
      <c r="IX215" s="160"/>
      <c r="IY215" s="160"/>
      <c r="IZ215" s="160"/>
      <c r="JA215" s="160"/>
      <c r="JB215" s="160"/>
      <c r="JC215" s="160"/>
      <c r="JD215" s="160"/>
      <c r="JE215" s="160"/>
      <c r="JF215" s="160"/>
      <c r="JG215" s="160"/>
      <c r="JH215" s="160"/>
      <c r="JI215" s="160"/>
      <c r="JJ215" s="160"/>
      <c r="JK215" s="160"/>
      <c r="JL215" s="160"/>
      <c r="JM215" s="160"/>
      <c r="JN215" s="160"/>
      <c r="JO215" s="160"/>
      <c r="JP215" s="160"/>
      <c r="JQ215" s="160"/>
      <c r="JR215" s="160"/>
      <c r="JS215" s="160"/>
      <c r="JT215" s="160"/>
      <c r="JU215" s="160"/>
      <c r="JV215" s="160"/>
      <c r="JW215" s="160"/>
      <c r="JX215" s="160"/>
      <c r="JY215" s="160"/>
      <c r="JZ215" s="160"/>
      <c r="KA215" s="160"/>
      <c r="KB215" s="160"/>
      <c r="KC215" s="160"/>
      <c r="KD215" s="160"/>
      <c r="KE215" s="160"/>
      <c r="KF215" s="160"/>
      <c r="KG215" s="160"/>
      <c r="KH215" s="160"/>
      <c r="KI215" s="160"/>
      <c r="KJ215" s="160"/>
      <c r="KK215" s="160"/>
      <c r="KL215" s="160"/>
      <c r="KM215" s="160"/>
      <c r="KN215" s="160"/>
      <c r="KO215" s="160"/>
      <c r="KP215" s="160"/>
      <c r="KQ215" s="160"/>
      <c r="KR215" s="160"/>
      <c r="KS215" s="160"/>
      <c r="KT215" s="160"/>
      <c r="KU215" s="160"/>
      <c r="KV215" s="160"/>
      <c r="KW215" s="160"/>
      <c r="KX215" s="160"/>
      <c r="KY215" s="160"/>
      <c r="KZ215" s="160"/>
      <c r="LA215" s="160"/>
      <c r="LB215" s="160"/>
      <c r="LC215" s="160"/>
      <c r="LD215" s="160"/>
      <c r="LE215" s="160"/>
      <c r="LF215" s="160"/>
      <c r="LG215" s="160"/>
      <c r="LH215" s="160"/>
      <c r="LI215" s="160"/>
      <c r="LJ215" s="160"/>
      <c r="LK215" s="160"/>
      <c r="LL215" s="160"/>
      <c r="LM215" s="160"/>
      <c r="LN215" s="160"/>
      <c r="LO215" s="160"/>
      <c r="LP215" s="160"/>
      <c r="LQ215" s="160"/>
      <c r="LR215" s="160"/>
      <c r="LS215" s="160"/>
      <c r="LT215" s="160"/>
      <c r="LU215" s="160"/>
      <c r="LV215" s="160"/>
      <c r="LW215" s="160"/>
      <c r="LX215" s="160"/>
      <c r="LY215" s="160"/>
      <c r="LZ215" s="160"/>
      <c r="MA215" s="160"/>
      <c r="MB215" s="160"/>
      <c r="MC215" s="160"/>
      <c r="MD215" s="160"/>
      <c r="ME215" s="160"/>
      <c r="MF215" s="160"/>
      <c r="MG215" s="160"/>
      <c r="MH215" s="160"/>
      <c r="MI215" s="160"/>
      <c r="MJ215" s="160"/>
      <c r="MK215" s="160"/>
      <c r="ML215" s="160"/>
      <c r="MM215" s="160"/>
      <c r="MN215" s="160"/>
      <c r="MO215" s="160"/>
      <c r="MP215" s="160"/>
      <c r="MQ215" s="160"/>
      <c r="MR215" s="160"/>
      <c r="MS215" s="160"/>
      <c r="MT215" s="160"/>
      <c r="MU215" s="160"/>
      <c r="MV215" s="160"/>
      <c r="MW215" s="160"/>
      <c r="MX215" s="160"/>
      <c r="MY215" s="160"/>
      <c r="MZ215" s="160"/>
      <c r="NA215" s="160"/>
      <c r="NB215" s="160"/>
      <c r="NC215" s="160"/>
      <c r="ND215" s="160"/>
      <c r="NE215" s="160"/>
      <c r="NF215" s="160"/>
      <c r="NG215" s="160"/>
      <c r="NH215" s="160"/>
      <c r="NI215" s="160"/>
      <c r="NJ215" s="160"/>
      <c r="NK215" s="160"/>
      <c r="NL215" s="160"/>
      <c r="NM215" s="160"/>
      <c r="NN215" s="160"/>
      <c r="NO215" s="160"/>
      <c r="NP215" s="160"/>
      <c r="NQ215" s="160"/>
      <c r="NR215" s="160"/>
      <c r="NS215" s="160"/>
      <c r="NT215" s="160"/>
      <c r="NU215" s="160"/>
      <c r="NV215" s="160"/>
      <c r="NW215" s="160"/>
      <c r="NX215" s="160"/>
      <c r="NY215" s="160"/>
      <c r="NZ215" s="160"/>
      <c r="OA215" s="160"/>
      <c r="OB215" s="160"/>
      <c r="OC215" s="160"/>
      <c r="OD215" s="160"/>
      <c r="OE215" s="160"/>
      <c r="OF215" s="160"/>
      <c r="OG215" s="160"/>
      <c r="OH215" s="160"/>
      <c r="OI215" s="160"/>
      <c r="OJ215" s="160"/>
      <c r="OK215" s="160"/>
      <c r="OL215" s="160"/>
      <c r="OM215" s="160"/>
      <c r="ON215" s="160"/>
      <c r="OO215" s="160"/>
      <c r="OP215" s="160"/>
      <c r="OQ215" s="160"/>
      <c r="OR215" s="160"/>
      <c r="OS215" s="160"/>
      <c r="OT215" s="160"/>
      <c r="OU215" s="160"/>
      <c r="OV215" s="160"/>
      <c r="OW215" s="160"/>
      <c r="OX215" s="160"/>
      <c r="OY215" s="160"/>
      <c r="OZ215" s="160"/>
      <c r="PA215" s="160"/>
      <c r="PB215" s="160"/>
      <c r="PC215" s="160"/>
      <c r="PD215" s="160"/>
      <c r="PE215" s="160"/>
      <c r="PF215" s="160"/>
      <c r="PG215" s="160"/>
      <c r="PH215" s="160"/>
      <c r="PI215" s="160"/>
      <c r="PJ215" s="160"/>
      <c r="PK215" s="160"/>
      <c r="PL215" s="160"/>
      <c r="PM215" s="160"/>
      <c r="PN215" s="160"/>
      <c r="PO215" s="160"/>
      <c r="PP215" s="160"/>
      <c r="PQ215" s="160"/>
      <c r="PR215" s="160"/>
      <c r="PS215" s="160"/>
      <c r="PT215" s="160"/>
      <c r="PU215" s="160"/>
      <c r="PV215" s="160"/>
      <c r="PW215" s="160"/>
      <c r="PX215" s="160"/>
      <c r="PY215" s="160"/>
      <c r="PZ215" s="160"/>
      <c r="QA215" s="160"/>
      <c r="QB215" s="160"/>
      <c r="QC215" s="160"/>
      <c r="QD215" s="160"/>
      <c r="QE215" s="160"/>
      <c r="QF215" s="160"/>
      <c r="QG215" s="160"/>
      <c r="QH215" s="160"/>
      <c r="QI215" s="160"/>
      <c r="QJ215" s="160"/>
      <c r="QK215" s="160"/>
      <c r="QL215" s="160"/>
      <c r="QM215" s="160"/>
      <c r="QN215" s="160"/>
      <c r="QO215" s="160"/>
      <c r="QP215" s="160"/>
      <c r="QQ215" s="160"/>
      <c r="QR215" s="160"/>
      <c r="QS215" s="160"/>
      <c r="QT215" s="160"/>
      <c r="QU215" s="160"/>
      <c r="QV215" s="160"/>
      <c r="QW215" s="160"/>
      <c r="QX215" s="160"/>
      <c r="QY215" s="160"/>
      <c r="QZ215" s="160"/>
      <c r="RA215" s="160"/>
      <c r="RB215" s="160"/>
      <c r="RC215" s="160"/>
      <c r="RD215" s="160"/>
      <c r="RE215" s="160"/>
      <c r="RF215" s="160"/>
      <c r="RG215" s="160"/>
      <c r="RH215" s="160"/>
      <c r="RI215" s="160"/>
      <c r="RJ215" s="160"/>
      <c r="RK215" s="160"/>
      <c r="RL215" s="160"/>
      <c r="RM215" s="160"/>
      <c r="RN215" s="160"/>
      <c r="RO215" s="160"/>
      <c r="RP215" s="160"/>
      <c r="RQ215" s="160"/>
      <c r="RR215" s="160"/>
      <c r="RS215" s="160"/>
      <c r="RT215" s="160"/>
      <c r="RU215" s="160"/>
      <c r="RV215" s="160"/>
      <c r="RW215" s="160"/>
      <c r="RX215" s="160"/>
      <c r="RY215" s="160"/>
      <c r="RZ215" s="160"/>
      <c r="SA215" s="160"/>
      <c r="SB215" s="160"/>
      <c r="SC215" s="160"/>
      <c r="SD215" s="160"/>
      <c r="SE215" s="160"/>
      <c r="SF215" s="160"/>
      <c r="SG215" s="160"/>
      <c r="SH215" s="160"/>
      <c r="SI215" s="160"/>
      <c r="SJ215" s="160"/>
      <c r="SK215" s="160"/>
      <c r="SL215" s="160"/>
      <c r="SM215" s="160"/>
      <c r="SN215" s="160"/>
      <c r="SO215" s="160"/>
      <c r="SP215" s="160"/>
      <c r="SQ215" s="160"/>
      <c r="SR215" s="160"/>
      <c r="SS215" s="160"/>
      <c r="ST215" s="160"/>
      <c r="SU215" s="160"/>
      <c r="SV215" s="160"/>
      <c r="SW215" s="160"/>
      <c r="SX215" s="160"/>
      <c r="SY215" s="160"/>
      <c r="SZ215" s="160"/>
      <c r="TA215" s="160"/>
      <c r="TB215" s="160"/>
      <c r="TC215" s="160"/>
      <c r="TD215" s="160"/>
      <c r="TE215" s="160"/>
      <c r="TF215" s="160"/>
    </row>
    <row r="216" spans="1:526">
      <c r="A216" s="160"/>
      <c r="B216" s="160"/>
      <c r="C216" s="160"/>
      <c r="D216" s="160"/>
      <c r="E216" s="160"/>
      <c r="F216" s="160"/>
      <c r="G216" s="160"/>
      <c r="H216" s="160"/>
      <c r="I216" s="160"/>
      <c r="J216" s="160"/>
      <c r="K216" s="160"/>
      <c r="L216" s="160"/>
      <c r="M216" s="160"/>
      <c r="N216" s="160"/>
      <c r="O216" s="160"/>
      <c r="P216" s="160"/>
      <c r="Q216" s="160"/>
      <c r="R216" s="160"/>
      <c r="S216" s="160"/>
      <c r="T216" s="160"/>
      <c r="U216" s="160"/>
      <c r="V216" s="160"/>
      <c r="W216" s="160"/>
      <c r="X216" s="160"/>
      <c r="Y216" s="160"/>
      <c r="Z216" s="160"/>
      <c r="AA216" s="160"/>
      <c r="AB216" s="160"/>
      <c r="AC216" s="160"/>
      <c r="AD216" s="160"/>
      <c r="AE216" s="160"/>
      <c r="AF216" s="160"/>
      <c r="AG216" s="160"/>
      <c r="AH216" s="160"/>
      <c r="AI216" s="160"/>
      <c r="AJ216" s="160"/>
      <c r="AK216" s="160"/>
      <c r="AL216" s="160"/>
      <c r="AM216" s="160"/>
      <c r="AN216" s="160"/>
      <c r="AO216" s="160"/>
      <c r="AP216" s="160"/>
      <c r="AQ216" s="160"/>
      <c r="AR216" s="160"/>
      <c r="AS216" s="160"/>
      <c r="AT216" s="160"/>
      <c r="AU216" s="160"/>
      <c r="AV216" s="160"/>
      <c r="AW216" s="160"/>
      <c r="AX216" s="160"/>
      <c r="AY216" s="160"/>
      <c r="AZ216" s="160"/>
      <c r="BA216" s="160"/>
      <c r="BB216" s="160"/>
      <c r="BC216" s="160"/>
      <c r="BD216" s="160"/>
      <c r="BE216" s="160"/>
      <c r="BF216" s="160"/>
      <c r="BG216" s="160"/>
      <c r="BH216" s="160"/>
      <c r="BI216" s="160"/>
      <c r="BJ216" s="160"/>
      <c r="BK216" s="160"/>
      <c r="BL216" s="160"/>
      <c r="BM216" s="160"/>
      <c r="BN216" s="160"/>
      <c r="BO216" s="160"/>
      <c r="BP216" s="160"/>
      <c r="BQ216" s="160"/>
      <c r="BR216" s="160"/>
      <c r="BS216" s="160"/>
      <c r="BT216" s="160"/>
      <c r="BU216" s="160"/>
      <c r="BV216" s="160"/>
      <c r="BW216" s="160"/>
      <c r="BX216" s="160"/>
      <c r="BY216" s="160"/>
      <c r="BZ216" s="160"/>
      <c r="CA216" s="160"/>
      <c r="CB216" s="160"/>
      <c r="CC216" s="160"/>
      <c r="CD216" s="160"/>
      <c r="CE216" s="160"/>
      <c r="CF216" s="160"/>
      <c r="CG216" s="160"/>
      <c r="CH216" s="160"/>
      <c r="CI216" s="160"/>
      <c r="CJ216" s="160"/>
      <c r="CK216" s="160"/>
      <c r="CL216" s="160"/>
      <c r="CM216" s="160"/>
      <c r="CN216" s="160"/>
      <c r="CO216" s="160"/>
      <c r="CP216" s="160"/>
      <c r="CQ216" s="160"/>
      <c r="CR216" s="160"/>
      <c r="CS216" s="160"/>
      <c r="CT216" s="160"/>
      <c r="CU216" s="160"/>
      <c r="CV216" s="160"/>
      <c r="CW216" s="160"/>
      <c r="CX216" s="160"/>
      <c r="CY216" s="160"/>
      <c r="CZ216" s="160"/>
      <c r="DA216" s="160"/>
      <c r="DB216" s="160"/>
      <c r="DC216" s="160"/>
      <c r="DD216" s="160"/>
      <c r="DE216" s="160"/>
      <c r="DF216" s="160"/>
      <c r="DG216" s="160"/>
      <c r="DH216" s="160"/>
      <c r="DI216" s="160"/>
      <c r="DJ216" s="160"/>
      <c r="DK216" s="160"/>
      <c r="DL216" s="160"/>
      <c r="DM216" s="160"/>
      <c r="DN216" s="160"/>
      <c r="DO216" s="160"/>
      <c r="DP216" s="160"/>
      <c r="DQ216" s="160"/>
      <c r="DR216" s="160"/>
      <c r="DS216" s="160"/>
      <c r="DT216" s="160"/>
      <c r="DU216" s="160"/>
      <c r="DV216" s="160"/>
      <c r="DW216" s="160"/>
      <c r="DX216" s="160"/>
      <c r="DY216" s="160"/>
      <c r="DZ216" s="160"/>
      <c r="EA216" s="160"/>
      <c r="EB216" s="160"/>
      <c r="EC216" s="160"/>
      <c r="ED216" s="160"/>
      <c r="EE216" s="160"/>
      <c r="EF216" s="160"/>
      <c r="EG216" s="160"/>
      <c r="EH216" s="160"/>
      <c r="EI216" s="160"/>
      <c r="EJ216" s="160"/>
      <c r="EK216" s="160"/>
      <c r="EL216" s="160"/>
      <c r="EM216" s="160"/>
      <c r="EN216" s="160"/>
      <c r="EO216" s="160"/>
      <c r="EP216" s="160"/>
      <c r="EQ216" s="160"/>
      <c r="ER216" s="160"/>
      <c r="ES216" s="160"/>
      <c r="ET216" s="160"/>
      <c r="EU216" s="160"/>
      <c r="EV216" s="160"/>
      <c r="EW216" s="160"/>
      <c r="EX216" s="160"/>
      <c r="EY216" s="160"/>
      <c r="EZ216" s="160"/>
      <c r="FA216" s="160"/>
      <c r="FB216" s="160"/>
      <c r="FC216" s="160"/>
      <c r="FD216" s="160"/>
      <c r="FE216" s="160"/>
      <c r="FF216" s="160"/>
      <c r="FG216" s="160"/>
      <c r="FH216" s="160"/>
      <c r="FI216" s="160"/>
      <c r="FJ216" s="160"/>
      <c r="FK216" s="160"/>
      <c r="FL216" s="160"/>
      <c r="FM216" s="160"/>
      <c r="FN216" s="160"/>
      <c r="FO216" s="160"/>
      <c r="FP216" s="160"/>
      <c r="FQ216" s="160"/>
      <c r="FR216" s="160"/>
      <c r="FS216" s="160"/>
      <c r="FT216" s="160"/>
      <c r="FU216" s="160"/>
      <c r="FV216" s="160"/>
      <c r="FW216" s="160"/>
      <c r="FX216" s="160"/>
      <c r="FY216" s="160"/>
      <c r="FZ216" s="160"/>
      <c r="GA216" s="160"/>
      <c r="GB216" s="160"/>
      <c r="GC216" s="160"/>
      <c r="GD216" s="160"/>
      <c r="GE216" s="160"/>
      <c r="GF216" s="160"/>
      <c r="GG216" s="160"/>
      <c r="GH216" s="160"/>
      <c r="GI216" s="160"/>
      <c r="GJ216" s="160"/>
      <c r="GK216" s="160"/>
      <c r="GL216" s="160"/>
      <c r="GM216" s="160"/>
      <c r="GN216" s="160"/>
      <c r="GO216" s="160"/>
      <c r="GP216" s="160"/>
      <c r="GQ216" s="160"/>
      <c r="GR216" s="160"/>
      <c r="GS216" s="160"/>
      <c r="GT216" s="160"/>
      <c r="GU216" s="160"/>
      <c r="GV216" s="160"/>
      <c r="GW216" s="160"/>
      <c r="GX216" s="160"/>
      <c r="GY216" s="160"/>
      <c r="GZ216" s="160"/>
      <c r="HA216" s="160"/>
      <c r="HB216" s="160"/>
      <c r="HC216" s="160"/>
      <c r="HD216" s="160"/>
      <c r="HE216" s="160"/>
      <c r="HF216" s="160"/>
      <c r="HG216" s="160"/>
      <c r="HH216" s="160"/>
      <c r="HI216" s="160"/>
      <c r="HJ216" s="160"/>
      <c r="HK216" s="160"/>
      <c r="HL216" s="160"/>
      <c r="HM216" s="160"/>
      <c r="HN216" s="160"/>
      <c r="HO216" s="160"/>
      <c r="HP216" s="160"/>
      <c r="HQ216" s="160"/>
      <c r="HR216" s="160"/>
      <c r="HS216" s="160"/>
      <c r="HT216" s="160"/>
      <c r="HU216" s="160"/>
      <c r="HV216" s="160"/>
      <c r="HW216" s="160"/>
      <c r="HX216" s="160"/>
      <c r="HY216" s="160"/>
      <c r="HZ216" s="160"/>
      <c r="IA216" s="160"/>
      <c r="IB216" s="160"/>
      <c r="IC216" s="160"/>
      <c r="ID216" s="160"/>
      <c r="IE216" s="160"/>
      <c r="IF216" s="160"/>
      <c r="IG216" s="160"/>
      <c r="IH216" s="160"/>
      <c r="II216" s="160"/>
      <c r="IJ216" s="160"/>
      <c r="IK216" s="160"/>
      <c r="IL216" s="160"/>
      <c r="IM216" s="160"/>
      <c r="IN216" s="160"/>
      <c r="IO216" s="160"/>
      <c r="IP216" s="160"/>
      <c r="IQ216" s="160"/>
      <c r="IR216" s="160"/>
      <c r="IS216" s="160"/>
      <c r="IT216" s="160"/>
      <c r="IU216" s="160"/>
      <c r="IV216" s="160"/>
      <c r="IW216" s="160"/>
      <c r="IX216" s="160"/>
      <c r="IY216" s="160"/>
      <c r="IZ216" s="160"/>
      <c r="JA216" s="160"/>
      <c r="JB216" s="160"/>
      <c r="JC216" s="160"/>
      <c r="JD216" s="160"/>
      <c r="JE216" s="160"/>
      <c r="JF216" s="160"/>
      <c r="JG216" s="160"/>
      <c r="JH216" s="160"/>
      <c r="JI216" s="160"/>
      <c r="JJ216" s="160"/>
      <c r="JK216" s="160"/>
      <c r="JL216" s="160"/>
      <c r="JM216" s="160"/>
      <c r="JN216" s="160"/>
      <c r="JO216" s="160"/>
      <c r="JP216" s="160"/>
      <c r="JQ216" s="160"/>
      <c r="JR216" s="160"/>
      <c r="JS216" s="160"/>
      <c r="JT216" s="160"/>
      <c r="JU216" s="160"/>
      <c r="JV216" s="160"/>
      <c r="JW216" s="160"/>
      <c r="JX216" s="160"/>
      <c r="JY216" s="160"/>
      <c r="JZ216" s="160"/>
      <c r="KA216" s="160"/>
      <c r="KB216" s="160"/>
      <c r="KC216" s="160"/>
      <c r="KD216" s="160"/>
      <c r="KE216" s="160"/>
      <c r="KF216" s="160"/>
      <c r="KG216" s="160"/>
      <c r="KH216" s="160"/>
      <c r="KI216" s="160"/>
      <c r="KJ216" s="160"/>
      <c r="KK216" s="160"/>
      <c r="KL216" s="160"/>
      <c r="KM216" s="160"/>
      <c r="KN216" s="160"/>
      <c r="KO216" s="160"/>
      <c r="KP216" s="160"/>
      <c r="KQ216" s="160"/>
      <c r="KR216" s="160"/>
      <c r="KS216" s="160"/>
      <c r="KT216" s="160"/>
      <c r="KU216" s="160"/>
      <c r="KV216" s="160"/>
      <c r="KW216" s="160"/>
      <c r="KX216" s="160"/>
      <c r="KY216" s="160"/>
      <c r="KZ216" s="160"/>
      <c r="LA216" s="160"/>
      <c r="LB216" s="160"/>
      <c r="LC216" s="160"/>
      <c r="LD216" s="160"/>
      <c r="LE216" s="160"/>
      <c r="LF216" s="160"/>
      <c r="LG216" s="160"/>
      <c r="LH216" s="160"/>
      <c r="LI216" s="160"/>
      <c r="LJ216" s="160"/>
      <c r="LK216" s="160"/>
      <c r="LL216" s="160"/>
      <c r="LM216" s="160"/>
      <c r="LN216" s="160"/>
      <c r="LO216" s="160"/>
      <c r="LP216" s="160"/>
      <c r="LQ216" s="160"/>
      <c r="LR216" s="160"/>
      <c r="LS216" s="160"/>
      <c r="LT216" s="160"/>
      <c r="LU216" s="160"/>
      <c r="LV216" s="160"/>
      <c r="LW216" s="160"/>
      <c r="LX216" s="160"/>
      <c r="LY216" s="160"/>
      <c r="LZ216" s="160"/>
      <c r="MA216" s="160"/>
      <c r="MB216" s="160"/>
      <c r="MC216" s="160"/>
      <c r="MD216" s="160"/>
      <c r="ME216" s="160"/>
      <c r="MF216" s="160"/>
      <c r="MG216" s="160"/>
      <c r="MH216" s="160"/>
      <c r="MI216" s="160"/>
      <c r="MJ216" s="160"/>
      <c r="MK216" s="160"/>
      <c r="ML216" s="160"/>
      <c r="MM216" s="160"/>
      <c r="MN216" s="160"/>
      <c r="MO216" s="160"/>
      <c r="MP216" s="160"/>
      <c r="MQ216" s="160"/>
      <c r="MR216" s="160"/>
      <c r="MS216" s="160"/>
      <c r="MT216" s="160"/>
      <c r="MU216" s="160"/>
      <c r="MV216" s="160"/>
      <c r="MW216" s="160"/>
      <c r="MX216" s="160"/>
      <c r="MY216" s="160"/>
      <c r="MZ216" s="160"/>
      <c r="NA216" s="160"/>
      <c r="NB216" s="160"/>
      <c r="NC216" s="160"/>
      <c r="ND216" s="160"/>
      <c r="NE216" s="160"/>
      <c r="NF216" s="160"/>
      <c r="NG216" s="160"/>
      <c r="NH216" s="160"/>
      <c r="NI216" s="160"/>
      <c r="NJ216" s="160"/>
      <c r="NK216" s="160"/>
      <c r="NL216" s="160"/>
      <c r="NM216" s="160"/>
      <c r="NN216" s="160"/>
      <c r="NO216" s="160"/>
      <c r="NP216" s="160"/>
      <c r="NQ216" s="160"/>
      <c r="NR216" s="160"/>
      <c r="NS216" s="160"/>
      <c r="NT216" s="160"/>
      <c r="NU216" s="160"/>
      <c r="NV216" s="160"/>
      <c r="NW216" s="160"/>
      <c r="NX216" s="160"/>
      <c r="NY216" s="160"/>
      <c r="NZ216" s="160"/>
      <c r="OA216" s="160"/>
      <c r="OB216" s="160"/>
      <c r="OC216" s="160"/>
      <c r="OD216" s="160"/>
      <c r="OE216" s="160"/>
      <c r="OF216" s="160"/>
      <c r="OG216" s="160"/>
      <c r="OH216" s="160"/>
      <c r="OI216" s="160"/>
      <c r="OJ216" s="160"/>
      <c r="OK216" s="160"/>
      <c r="OL216" s="160"/>
      <c r="OM216" s="160"/>
      <c r="ON216" s="160"/>
      <c r="OO216" s="160"/>
      <c r="OP216" s="160"/>
      <c r="OQ216" s="160"/>
      <c r="OR216" s="160"/>
      <c r="OS216" s="160"/>
      <c r="OT216" s="160"/>
      <c r="OU216" s="160"/>
      <c r="OV216" s="160"/>
      <c r="OW216" s="160"/>
      <c r="OX216" s="160"/>
      <c r="OY216" s="160"/>
      <c r="OZ216" s="160"/>
      <c r="PA216" s="160"/>
      <c r="PB216" s="160"/>
      <c r="PC216" s="160"/>
      <c r="PD216" s="160"/>
      <c r="PE216" s="160"/>
      <c r="PF216" s="160"/>
      <c r="PG216" s="160"/>
      <c r="PH216" s="160"/>
      <c r="PI216" s="160"/>
      <c r="PJ216" s="160"/>
      <c r="PK216" s="160"/>
      <c r="PL216" s="160"/>
      <c r="PM216" s="160"/>
      <c r="PN216" s="160"/>
      <c r="PO216" s="160"/>
      <c r="PP216" s="160"/>
      <c r="PQ216" s="160"/>
      <c r="PR216" s="160"/>
      <c r="PS216" s="160"/>
      <c r="PT216" s="160"/>
      <c r="PU216" s="160"/>
      <c r="PV216" s="160"/>
      <c r="PW216" s="160"/>
      <c r="PX216" s="160"/>
      <c r="PY216" s="160"/>
      <c r="PZ216" s="160"/>
      <c r="QA216" s="160"/>
      <c r="QB216" s="160"/>
      <c r="QC216" s="160"/>
      <c r="QD216" s="160"/>
      <c r="QE216" s="160"/>
      <c r="QF216" s="160"/>
      <c r="QG216" s="160"/>
      <c r="QH216" s="160"/>
      <c r="QI216" s="160"/>
      <c r="QJ216" s="160"/>
      <c r="QK216" s="160"/>
      <c r="QL216" s="160"/>
      <c r="QM216" s="160"/>
      <c r="QN216" s="160"/>
      <c r="QO216" s="160"/>
      <c r="QP216" s="160"/>
      <c r="QQ216" s="160"/>
      <c r="QR216" s="160"/>
      <c r="QS216" s="160"/>
      <c r="QT216" s="160"/>
      <c r="QU216" s="160"/>
      <c r="QV216" s="160"/>
      <c r="QW216" s="160"/>
      <c r="QX216" s="160"/>
      <c r="QY216" s="160"/>
      <c r="QZ216" s="160"/>
      <c r="RA216" s="160"/>
      <c r="RB216" s="160"/>
      <c r="RC216" s="160"/>
      <c r="RD216" s="160"/>
      <c r="RE216" s="160"/>
      <c r="RF216" s="160"/>
      <c r="RG216" s="160"/>
      <c r="RH216" s="160"/>
      <c r="RI216" s="160"/>
      <c r="RJ216" s="160"/>
      <c r="RK216" s="160"/>
      <c r="RL216" s="160"/>
      <c r="RM216" s="160"/>
      <c r="RN216" s="160"/>
      <c r="RO216" s="160"/>
      <c r="RP216" s="160"/>
      <c r="RQ216" s="160"/>
      <c r="RR216" s="160"/>
      <c r="RS216" s="160"/>
      <c r="RT216" s="160"/>
      <c r="RU216" s="160"/>
      <c r="RV216" s="160"/>
      <c r="RW216" s="160"/>
      <c r="RX216" s="160"/>
      <c r="RY216" s="160"/>
      <c r="RZ216" s="160"/>
      <c r="SA216" s="160"/>
      <c r="SB216" s="160"/>
      <c r="SC216" s="160"/>
      <c r="SD216" s="160"/>
      <c r="SE216" s="160"/>
      <c r="SF216" s="160"/>
      <c r="SG216" s="160"/>
      <c r="SH216" s="160"/>
      <c r="SI216" s="160"/>
      <c r="SJ216" s="160"/>
      <c r="SK216" s="160"/>
      <c r="SL216" s="160"/>
      <c r="SM216" s="160"/>
      <c r="SN216" s="160"/>
      <c r="SO216" s="160"/>
      <c r="SP216" s="160"/>
      <c r="SQ216" s="160"/>
      <c r="SR216" s="160"/>
      <c r="SS216" s="160"/>
      <c r="ST216" s="160"/>
      <c r="SU216" s="160"/>
      <c r="SV216" s="160"/>
      <c r="SW216" s="160"/>
      <c r="SX216" s="160"/>
      <c r="SY216" s="160"/>
      <c r="SZ216" s="160"/>
      <c r="TA216" s="160"/>
      <c r="TB216" s="160"/>
      <c r="TC216" s="160"/>
      <c r="TD216" s="160"/>
      <c r="TE216" s="160"/>
      <c r="TF216" s="160"/>
    </row>
    <row r="217" spans="1:526">
      <c r="A217" s="160"/>
      <c r="B217" s="160"/>
      <c r="C217" s="160"/>
      <c r="D217" s="160"/>
      <c r="E217" s="160"/>
      <c r="F217" s="160"/>
      <c r="G217" s="160"/>
      <c r="H217" s="160"/>
      <c r="I217" s="160"/>
      <c r="J217" s="160"/>
      <c r="K217" s="160"/>
      <c r="L217" s="160"/>
      <c r="M217" s="160"/>
      <c r="N217" s="160"/>
      <c r="O217" s="160"/>
      <c r="P217" s="160"/>
      <c r="Q217" s="160"/>
      <c r="R217" s="160"/>
      <c r="S217" s="160"/>
      <c r="T217" s="160"/>
      <c r="U217" s="160"/>
      <c r="V217" s="160"/>
      <c r="W217" s="160"/>
      <c r="X217" s="160"/>
      <c r="Y217" s="160"/>
      <c r="Z217" s="160"/>
      <c r="AA217" s="160"/>
      <c r="AB217" s="160"/>
      <c r="AC217" s="160"/>
      <c r="AD217" s="160"/>
      <c r="AE217" s="160"/>
      <c r="AF217" s="160"/>
      <c r="AG217" s="160"/>
      <c r="AH217" s="160"/>
      <c r="AI217" s="160"/>
      <c r="AJ217" s="160"/>
      <c r="AK217" s="160"/>
      <c r="AL217" s="160"/>
      <c r="AM217" s="160"/>
      <c r="AN217" s="160"/>
      <c r="AO217" s="160"/>
      <c r="AP217" s="160"/>
      <c r="AQ217" s="160"/>
      <c r="AR217" s="160"/>
      <c r="AS217" s="160"/>
      <c r="AT217" s="160"/>
      <c r="AU217" s="160"/>
      <c r="AV217" s="160"/>
      <c r="AW217" s="160"/>
      <c r="AX217" s="160"/>
      <c r="AY217" s="160"/>
      <c r="AZ217" s="160"/>
      <c r="BA217" s="160"/>
      <c r="BB217" s="160"/>
      <c r="BC217" s="160"/>
      <c r="BD217" s="160"/>
      <c r="BE217" s="160"/>
      <c r="BF217" s="160"/>
      <c r="BG217" s="160"/>
      <c r="BH217" s="160"/>
      <c r="BI217" s="160"/>
      <c r="BJ217" s="160"/>
      <c r="BK217" s="160"/>
      <c r="BL217" s="160"/>
      <c r="BM217" s="160"/>
      <c r="BN217" s="160"/>
      <c r="BO217" s="160"/>
      <c r="BP217" s="160"/>
      <c r="BQ217" s="160"/>
      <c r="BR217" s="160"/>
      <c r="BS217" s="160"/>
      <c r="BT217" s="160"/>
      <c r="BU217" s="160"/>
      <c r="BV217" s="160"/>
      <c r="BW217" s="160"/>
      <c r="BX217" s="160"/>
      <c r="BY217" s="160"/>
      <c r="BZ217" s="160"/>
      <c r="CA217" s="160"/>
      <c r="CB217" s="160"/>
      <c r="CC217" s="160"/>
      <c r="CD217" s="160"/>
      <c r="CE217" s="160"/>
      <c r="CF217" s="160"/>
      <c r="CG217" s="160"/>
      <c r="CH217" s="160"/>
      <c r="CI217" s="160"/>
      <c r="CJ217" s="160"/>
      <c r="CK217" s="160"/>
      <c r="CL217" s="160"/>
      <c r="CM217" s="160"/>
      <c r="CN217" s="160"/>
      <c r="CO217" s="160"/>
      <c r="CP217" s="160"/>
      <c r="CQ217" s="160"/>
      <c r="CR217" s="160"/>
      <c r="CS217" s="160"/>
      <c r="CT217" s="160"/>
      <c r="CU217" s="160"/>
      <c r="CV217" s="160"/>
      <c r="CW217" s="160"/>
      <c r="CX217" s="160"/>
      <c r="CY217" s="160"/>
      <c r="CZ217" s="160"/>
      <c r="DA217" s="160"/>
      <c r="DB217" s="160"/>
      <c r="DC217" s="160"/>
      <c r="DD217" s="160"/>
      <c r="DE217" s="160"/>
      <c r="DF217" s="160"/>
      <c r="DG217" s="160"/>
      <c r="DH217" s="160"/>
      <c r="DI217" s="160"/>
      <c r="DJ217" s="160"/>
      <c r="DK217" s="160"/>
      <c r="DL217" s="160"/>
      <c r="DM217" s="160"/>
      <c r="DN217" s="160"/>
      <c r="DO217" s="160"/>
      <c r="DP217" s="160"/>
      <c r="DQ217" s="160"/>
      <c r="DR217" s="160"/>
      <c r="DS217" s="160"/>
      <c r="DT217" s="160"/>
      <c r="DU217" s="160"/>
      <c r="DV217" s="160"/>
      <c r="DW217" s="160"/>
      <c r="DX217" s="160"/>
      <c r="DY217" s="160"/>
      <c r="DZ217" s="160"/>
      <c r="EA217" s="160"/>
      <c r="EB217" s="160"/>
      <c r="EC217" s="160"/>
      <c r="ED217" s="160"/>
      <c r="EE217" s="160"/>
      <c r="EF217" s="160"/>
      <c r="EG217" s="160"/>
      <c r="EH217" s="160"/>
      <c r="EI217" s="160"/>
      <c r="EJ217" s="160"/>
      <c r="EK217" s="160"/>
      <c r="EL217" s="160"/>
      <c r="EM217" s="160"/>
      <c r="EN217" s="160"/>
      <c r="EO217" s="160"/>
      <c r="EP217" s="160"/>
      <c r="EQ217" s="160"/>
      <c r="ER217" s="160"/>
      <c r="ES217" s="160"/>
      <c r="ET217" s="160"/>
      <c r="EU217" s="160"/>
      <c r="EV217" s="160"/>
      <c r="EW217" s="160"/>
      <c r="EX217" s="160"/>
      <c r="EY217" s="160"/>
      <c r="EZ217" s="160"/>
      <c r="FA217" s="160"/>
      <c r="FB217" s="160"/>
      <c r="FC217" s="160"/>
      <c r="FD217" s="160"/>
      <c r="FE217" s="160"/>
      <c r="FF217" s="160"/>
      <c r="FG217" s="160"/>
      <c r="FH217" s="160"/>
      <c r="FI217" s="160"/>
      <c r="FJ217" s="160"/>
      <c r="FK217" s="160"/>
      <c r="FL217" s="160"/>
      <c r="FM217" s="160"/>
      <c r="FN217" s="160"/>
      <c r="FO217" s="160"/>
      <c r="FP217" s="160"/>
      <c r="FQ217" s="160"/>
      <c r="FR217" s="160"/>
      <c r="FS217" s="160"/>
      <c r="FT217" s="160"/>
      <c r="FU217" s="160"/>
      <c r="FV217" s="160"/>
      <c r="FW217" s="160"/>
      <c r="FX217" s="160"/>
      <c r="FY217" s="160"/>
      <c r="FZ217" s="160"/>
      <c r="GA217" s="160"/>
      <c r="GB217" s="160"/>
      <c r="GC217" s="160"/>
      <c r="GD217" s="160"/>
      <c r="GE217" s="160"/>
      <c r="GF217" s="160"/>
      <c r="GG217" s="160"/>
      <c r="GH217" s="160"/>
      <c r="GI217" s="160"/>
      <c r="GJ217" s="160"/>
      <c r="GK217" s="160"/>
      <c r="GL217" s="160"/>
      <c r="GM217" s="160"/>
      <c r="GN217" s="160"/>
      <c r="GO217" s="160"/>
      <c r="GP217" s="160"/>
      <c r="GQ217" s="160"/>
      <c r="GR217" s="160"/>
      <c r="GS217" s="160"/>
      <c r="GT217" s="160"/>
      <c r="GU217" s="160"/>
      <c r="GV217" s="160"/>
      <c r="GW217" s="160"/>
      <c r="GX217" s="160"/>
      <c r="GY217" s="160"/>
      <c r="GZ217" s="160"/>
      <c r="HA217" s="160"/>
      <c r="HB217" s="160"/>
      <c r="HC217" s="160"/>
      <c r="HD217" s="160"/>
      <c r="HE217" s="160"/>
      <c r="HF217" s="160"/>
      <c r="HG217" s="160"/>
      <c r="HH217" s="160"/>
      <c r="HI217" s="160"/>
      <c r="HJ217" s="160"/>
      <c r="HK217" s="160"/>
      <c r="HL217" s="160"/>
      <c r="HM217" s="160"/>
      <c r="HN217" s="160"/>
      <c r="HO217" s="160"/>
      <c r="HP217" s="160"/>
      <c r="HQ217" s="160"/>
      <c r="HR217" s="160"/>
      <c r="HS217" s="160"/>
      <c r="HT217" s="160"/>
      <c r="HU217" s="160"/>
      <c r="HV217" s="160"/>
      <c r="HW217" s="160"/>
      <c r="HX217" s="160"/>
      <c r="HY217" s="160"/>
      <c r="HZ217" s="160"/>
      <c r="IA217" s="160"/>
      <c r="IB217" s="160"/>
      <c r="IC217" s="160"/>
      <c r="ID217" s="160"/>
      <c r="IE217" s="160"/>
      <c r="IF217" s="160"/>
      <c r="IG217" s="160"/>
      <c r="IH217" s="160"/>
      <c r="II217" s="160"/>
      <c r="IJ217" s="160"/>
      <c r="IK217" s="160"/>
      <c r="IL217" s="160"/>
      <c r="IM217" s="160"/>
      <c r="IN217" s="160"/>
      <c r="IO217" s="160"/>
      <c r="IP217" s="160"/>
      <c r="IQ217" s="160"/>
      <c r="IR217" s="160"/>
      <c r="IS217" s="160"/>
      <c r="IT217" s="160"/>
      <c r="IU217" s="160"/>
      <c r="IV217" s="160"/>
      <c r="IW217" s="160"/>
      <c r="IX217" s="160"/>
      <c r="IY217" s="160"/>
      <c r="IZ217" s="160"/>
      <c r="JA217" s="160"/>
      <c r="JB217" s="160"/>
      <c r="JC217" s="160"/>
      <c r="JD217" s="160"/>
      <c r="JE217" s="160"/>
      <c r="JF217" s="160"/>
      <c r="JG217" s="160"/>
      <c r="JH217" s="160"/>
      <c r="JI217" s="160"/>
      <c r="JJ217" s="160"/>
      <c r="JK217" s="160"/>
      <c r="JL217" s="160"/>
      <c r="JM217" s="160"/>
      <c r="JN217" s="160"/>
      <c r="JO217" s="160"/>
      <c r="JP217" s="160"/>
      <c r="JQ217" s="160"/>
      <c r="JR217" s="160"/>
      <c r="JS217" s="160"/>
      <c r="JT217" s="160"/>
      <c r="JU217" s="160"/>
      <c r="JV217" s="160"/>
      <c r="JW217" s="160"/>
      <c r="JX217" s="160"/>
      <c r="JY217" s="160"/>
      <c r="JZ217" s="160"/>
      <c r="KA217" s="160"/>
      <c r="KB217" s="160"/>
      <c r="KC217" s="160"/>
      <c r="KD217" s="160"/>
      <c r="KE217" s="160"/>
      <c r="KF217" s="160"/>
      <c r="KG217" s="160"/>
      <c r="KH217" s="160"/>
      <c r="KI217" s="160"/>
      <c r="KJ217" s="160"/>
      <c r="KK217" s="160"/>
      <c r="KL217" s="160"/>
      <c r="KM217" s="160"/>
      <c r="KN217" s="160"/>
      <c r="KO217" s="160"/>
      <c r="KP217" s="160"/>
      <c r="KQ217" s="160"/>
      <c r="KR217" s="160"/>
      <c r="KS217" s="160"/>
      <c r="KT217" s="160"/>
      <c r="KU217" s="160"/>
      <c r="KV217" s="160"/>
      <c r="KW217" s="160"/>
      <c r="KX217" s="160"/>
      <c r="KY217" s="160"/>
      <c r="KZ217" s="160"/>
      <c r="LA217" s="160"/>
      <c r="LB217" s="160"/>
      <c r="LC217" s="160"/>
      <c r="LD217" s="160"/>
      <c r="LE217" s="160"/>
      <c r="LF217" s="160"/>
      <c r="LG217" s="160"/>
      <c r="LH217" s="160"/>
      <c r="LI217" s="160"/>
      <c r="LJ217" s="160"/>
      <c r="LK217" s="160"/>
      <c r="LL217" s="160"/>
      <c r="LM217" s="160"/>
      <c r="LN217" s="160"/>
      <c r="LO217" s="160"/>
      <c r="LP217" s="160"/>
      <c r="LQ217" s="160"/>
      <c r="LR217" s="160"/>
      <c r="LS217" s="160"/>
      <c r="LT217" s="160"/>
      <c r="LU217" s="160"/>
      <c r="LV217" s="160"/>
      <c r="LW217" s="160"/>
      <c r="LX217" s="160"/>
      <c r="LY217" s="160"/>
      <c r="LZ217" s="160"/>
      <c r="MA217" s="160"/>
      <c r="MB217" s="160"/>
      <c r="MC217" s="160"/>
      <c r="MD217" s="160"/>
      <c r="ME217" s="160"/>
      <c r="MF217" s="160"/>
      <c r="MG217" s="160"/>
      <c r="MH217" s="160"/>
      <c r="MI217" s="160"/>
      <c r="MJ217" s="160"/>
      <c r="MK217" s="160"/>
      <c r="ML217" s="160"/>
      <c r="MM217" s="160"/>
      <c r="MN217" s="160"/>
      <c r="MO217" s="160"/>
      <c r="MP217" s="160"/>
      <c r="MQ217" s="160"/>
      <c r="MR217" s="160"/>
      <c r="MS217" s="160"/>
      <c r="MT217" s="160"/>
      <c r="MU217" s="160"/>
      <c r="MV217" s="160"/>
      <c r="MW217" s="160"/>
      <c r="MX217" s="160"/>
      <c r="MY217" s="160"/>
      <c r="MZ217" s="160"/>
      <c r="NA217" s="160"/>
      <c r="NB217" s="160"/>
      <c r="NC217" s="160"/>
      <c r="ND217" s="160"/>
      <c r="NE217" s="160"/>
      <c r="NF217" s="160"/>
      <c r="NG217" s="160"/>
      <c r="NH217" s="160"/>
      <c r="NI217" s="160"/>
      <c r="NJ217" s="160"/>
      <c r="NK217" s="160"/>
      <c r="NL217" s="160"/>
      <c r="NM217" s="160"/>
      <c r="NN217" s="160"/>
      <c r="NO217" s="160"/>
      <c r="NP217" s="160"/>
      <c r="NQ217" s="160"/>
      <c r="NR217" s="160"/>
      <c r="NS217" s="160"/>
      <c r="NT217" s="160"/>
      <c r="NU217" s="160"/>
      <c r="NV217" s="160"/>
      <c r="NW217" s="160"/>
      <c r="NX217" s="160"/>
      <c r="NY217" s="160"/>
      <c r="NZ217" s="160"/>
      <c r="OA217" s="160"/>
      <c r="OB217" s="160"/>
      <c r="OC217" s="160"/>
      <c r="OD217" s="160"/>
      <c r="OE217" s="160"/>
      <c r="OF217" s="160"/>
      <c r="OG217" s="160"/>
      <c r="OH217" s="160"/>
      <c r="OI217" s="160"/>
      <c r="OJ217" s="160"/>
      <c r="OK217" s="160"/>
      <c r="OL217" s="160"/>
      <c r="OM217" s="160"/>
      <c r="ON217" s="160"/>
      <c r="OO217" s="160"/>
      <c r="OP217" s="160"/>
      <c r="OQ217" s="160"/>
      <c r="OR217" s="160"/>
      <c r="OS217" s="160"/>
      <c r="OT217" s="160"/>
      <c r="OU217" s="160"/>
      <c r="OV217" s="160"/>
      <c r="OW217" s="160"/>
      <c r="OX217" s="160"/>
      <c r="OY217" s="160"/>
      <c r="OZ217" s="160"/>
      <c r="PA217" s="160"/>
      <c r="PB217" s="160"/>
      <c r="PC217" s="160"/>
      <c r="PD217" s="160"/>
      <c r="PE217" s="160"/>
      <c r="PF217" s="160"/>
      <c r="PG217" s="160"/>
      <c r="PH217" s="160"/>
      <c r="PI217" s="160"/>
      <c r="PJ217" s="160"/>
      <c r="PK217" s="160"/>
      <c r="PL217" s="160"/>
      <c r="PM217" s="160"/>
      <c r="PN217" s="160"/>
      <c r="PO217" s="160"/>
      <c r="PP217" s="160"/>
      <c r="PQ217" s="160"/>
      <c r="PR217" s="160"/>
      <c r="PS217" s="160"/>
      <c r="PT217" s="160"/>
      <c r="PU217" s="160"/>
      <c r="PV217" s="160"/>
      <c r="PW217" s="160"/>
      <c r="PX217" s="160"/>
      <c r="PY217" s="160"/>
      <c r="PZ217" s="160"/>
      <c r="QA217" s="160"/>
      <c r="QB217" s="160"/>
      <c r="QC217" s="160"/>
      <c r="QD217" s="160"/>
      <c r="QE217" s="160"/>
      <c r="QF217" s="160"/>
      <c r="QG217" s="160"/>
      <c r="QH217" s="160"/>
      <c r="QI217" s="160"/>
      <c r="QJ217" s="160"/>
      <c r="QK217" s="160"/>
      <c r="QL217" s="160"/>
      <c r="QM217" s="160"/>
      <c r="QN217" s="160"/>
      <c r="QO217" s="160"/>
      <c r="QP217" s="160"/>
      <c r="QQ217" s="160"/>
      <c r="QR217" s="160"/>
      <c r="QS217" s="160"/>
      <c r="QT217" s="160"/>
      <c r="QU217" s="160"/>
      <c r="QV217" s="160"/>
      <c r="QW217" s="160"/>
      <c r="QX217" s="160"/>
      <c r="QY217" s="160"/>
      <c r="QZ217" s="160"/>
      <c r="RA217" s="160"/>
      <c r="RB217" s="160"/>
      <c r="RC217" s="160"/>
      <c r="RD217" s="160"/>
      <c r="RE217" s="160"/>
      <c r="RF217" s="160"/>
      <c r="RG217" s="160"/>
      <c r="RH217" s="160"/>
      <c r="RI217" s="160"/>
      <c r="RJ217" s="160"/>
      <c r="RK217" s="160"/>
      <c r="RL217" s="160"/>
      <c r="RM217" s="160"/>
      <c r="RN217" s="160"/>
      <c r="RO217" s="160"/>
      <c r="RP217" s="160"/>
      <c r="RQ217" s="160"/>
      <c r="RR217" s="160"/>
      <c r="RS217" s="160"/>
      <c r="RT217" s="160"/>
      <c r="RU217" s="160"/>
      <c r="RV217" s="160"/>
      <c r="RW217" s="160"/>
      <c r="RX217" s="160"/>
      <c r="RY217" s="160"/>
      <c r="RZ217" s="160"/>
      <c r="SA217" s="160"/>
      <c r="SB217" s="160"/>
      <c r="SC217" s="160"/>
      <c r="SD217" s="160"/>
      <c r="SE217" s="160"/>
      <c r="SF217" s="160"/>
      <c r="SG217" s="160"/>
      <c r="SH217" s="160"/>
      <c r="SI217" s="160"/>
      <c r="SJ217" s="160"/>
      <c r="SK217" s="160"/>
      <c r="SL217" s="160"/>
      <c r="SM217" s="160"/>
      <c r="SN217" s="160"/>
      <c r="SO217" s="160"/>
      <c r="SP217" s="160"/>
      <c r="SQ217" s="160"/>
      <c r="SR217" s="160"/>
      <c r="SS217" s="160"/>
      <c r="ST217" s="160"/>
      <c r="SU217" s="160"/>
      <c r="SV217" s="160"/>
      <c r="SW217" s="160"/>
      <c r="SX217" s="160"/>
      <c r="SY217" s="160"/>
      <c r="SZ217" s="160"/>
      <c r="TA217" s="160"/>
      <c r="TB217" s="160"/>
      <c r="TC217" s="160"/>
      <c r="TD217" s="160"/>
      <c r="TE217" s="160"/>
      <c r="TF217" s="160"/>
    </row>
    <row r="218" spans="1:526">
      <c r="A218" s="160"/>
      <c r="B218" s="160"/>
      <c r="C218" s="160"/>
      <c r="D218" s="160"/>
      <c r="E218" s="160"/>
      <c r="F218" s="160"/>
      <c r="G218" s="160"/>
      <c r="H218" s="160"/>
      <c r="I218" s="160"/>
      <c r="J218" s="160"/>
      <c r="K218" s="160"/>
      <c r="L218" s="160"/>
      <c r="M218" s="160"/>
      <c r="N218" s="160"/>
      <c r="O218" s="160"/>
      <c r="P218" s="160"/>
      <c r="Q218" s="160"/>
      <c r="R218" s="160"/>
      <c r="S218" s="160"/>
      <c r="T218" s="160"/>
      <c r="U218" s="160"/>
      <c r="V218" s="160"/>
      <c r="W218" s="160"/>
      <c r="X218" s="160"/>
      <c r="Y218" s="160"/>
      <c r="Z218" s="160"/>
      <c r="AA218" s="160"/>
      <c r="AB218" s="160"/>
      <c r="AC218" s="160"/>
      <c r="AD218" s="160"/>
      <c r="AE218" s="160"/>
      <c r="AF218" s="160"/>
      <c r="AG218" s="160"/>
      <c r="AH218" s="160"/>
      <c r="AI218" s="160"/>
      <c r="AJ218" s="160"/>
      <c r="AK218" s="160"/>
      <c r="AL218" s="160"/>
      <c r="AM218" s="160"/>
      <c r="AN218" s="160"/>
      <c r="AO218" s="160"/>
      <c r="AP218" s="160"/>
      <c r="AQ218" s="160"/>
      <c r="AR218" s="160"/>
      <c r="AS218" s="160"/>
      <c r="AT218" s="160"/>
      <c r="AU218" s="160"/>
      <c r="AV218" s="160"/>
      <c r="AW218" s="160"/>
      <c r="AX218" s="160"/>
      <c r="AY218" s="160"/>
      <c r="AZ218" s="160"/>
      <c r="BA218" s="160"/>
      <c r="BB218" s="160"/>
      <c r="BC218" s="160"/>
      <c r="BD218" s="160"/>
      <c r="BE218" s="160"/>
      <c r="BF218" s="160"/>
      <c r="BG218" s="160"/>
      <c r="BH218" s="160"/>
      <c r="BI218" s="160"/>
      <c r="BJ218" s="160"/>
      <c r="BK218" s="160"/>
      <c r="BL218" s="160"/>
      <c r="BM218" s="160"/>
      <c r="BN218" s="160"/>
      <c r="BO218" s="160"/>
      <c r="BP218" s="160"/>
      <c r="BQ218" s="160"/>
      <c r="BR218" s="160"/>
      <c r="BS218" s="160"/>
      <c r="BT218" s="160"/>
      <c r="BU218" s="160"/>
      <c r="BV218" s="160"/>
      <c r="BW218" s="160"/>
      <c r="BX218" s="160"/>
      <c r="BY218" s="160"/>
      <c r="BZ218" s="160"/>
      <c r="CA218" s="160"/>
      <c r="CB218" s="160"/>
      <c r="CC218" s="160"/>
      <c r="CD218" s="160"/>
      <c r="CE218" s="160"/>
      <c r="CF218" s="160"/>
      <c r="CG218" s="160"/>
      <c r="CH218" s="160"/>
      <c r="CI218" s="160"/>
      <c r="CJ218" s="160"/>
      <c r="CK218" s="160"/>
      <c r="CL218" s="160"/>
      <c r="CM218" s="160"/>
      <c r="CN218" s="160"/>
      <c r="CO218" s="160"/>
      <c r="CP218" s="160"/>
      <c r="CQ218" s="160"/>
      <c r="CR218" s="160"/>
      <c r="CS218" s="160"/>
      <c r="CT218" s="160"/>
      <c r="CU218" s="160"/>
      <c r="CV218" s="160"/>
      <c r="CW218" s="160"/>
      <c r="CX218" s="160"/>
      <c r="CY218" s="160"/>
      <c r="CZ218" s="160"/>
      <c r="DA218" s="160"/>
      <c r="DB218" s="160"/>
      <c r="DC218" s="160"/>
      <c r="DD218" s="160"/>
      <c r="DE218" s="160"/>
      <c r="DF218" s="160"/>
      <c r="DG218" s="160"/>
      <c r="DH218" s="160"/>
      <c r="DI218" s="160"/>
      <c r="DJ218" s="160"/>
      <c r="DK218" s="160"/>
      <c r="DL218" s="160"/>
      <c r="DM218" s="160"/>
      <c r="DN218" s="160"/>
      <c r="DO218" s="160"/>
      <c r="DP218" s="160"/>
      <c r="DQ218" s="160"/>
      <c r="DR218" s="160"/>
      <c r="DS218" s="160"/>
      <c r="DT218" s="160"/>
      <c r="DU218" s="160"/>
      <c r="DV218" s="160"/>
      <c r="DW218" s="160"/>
      <c r="DX218" s="160"/>
      <c r="DY218" s="160"/>
      <c r="DZ218" s="160"/>
      <c r="EA218" s="160"/>
      <c r="EB218" s="160"/>
      <c r="EC218" s="160"/>
      <c r="ED218" s="160"/>
      <c r="EE218" s="160"/>
      <c r="EF218" s="160"/>
      <c r="EG218" s="160"/>
      <c r="EH218" s="160"/>
      <c r="EI218" s="160"/>
      <c r="EJ218" s="160"/>
      <c r="EK218" s="160"/>
      <c r="EL218" s="160"/>
      <c r="EM218" s="160"/>
      <c r="EN218" s="160"/>
      <c r="EO218" s="160"/>
      <c r="EP218" s="160"/>
      <c r="EQ218" s="160"/>
      <c r="ER218" s="160"/>
      <c r="ES218" s="160"/>
      <c r="ET218" s="160"/>
      <c r="EU218" s="160"/>
      <c r="EV218" s="160"/>
      <c r="EW218" s="160"/>
      <c r="EX218" s="160"/>
      <c r="EY218" s="160"/>
      <c r="EZ218" s="160"/>
      <c r="FA218" s="160"/>
      <c r="FB218" s="160"/>
      <c r="FC218" s="160"/>
      <c r="FD218" s="160"/>
      <c r="FE218" s="160"/>
      <c r="FF218" s="160"/>
      <c r="FG218" s="160"/>
      <c r="FH218" s="160"/>
      <c r="FI218" s="160"/>
      <c r="FJ218" s="160"/>
      <c r="FK218" s="160"/>
      <c r="FL218" s="160"/>
      <c r="FM218" s="160"/>
      <c r="FN218" s="160"/>
      <c r="FO218" s="160"/>
      <c r="FP218" s="160"/>
      <c r="FQ218" s="160"/>
      <c r="FR218" s="160"/>
      <c r="FS218" s="160"/>
      <c r="FT218" s="160"/>
      <c r="FU218" s="160"/>
      <c r="FV218" s="160"/>
      <c r="FW218" s="160"/>
      <c r="FX218" s="160"/>
      <c r="FY218" s="160"/>
      <c r="FZ218" s="160"/>
      <c r="GA218" s="160"/>
      <c r="GB218" s="160"/>
      <c r="GC218" s="160"/>
      <c r="GD218" s="160"/>
      <c r="GE218" s="160"/>
      <c r="GF218" s="160"/>
      <c r="GG218" s="160"/>
      <c r="GH218" s="160"/>
      <c r="GI218" s="160"/>
      <c r="GJ218" s="160"/>
      <c r="GK218" s="160"/>
      <c r="GL218" s="160"/>
      <c r="GM218" s="160"/>
      <c r="GN218" s="160"/>
      <c r="GO218" s="160"/>
      <c r="GP218" s="160"/>
      <c r="GQ218" s="160"/>
      <c r="GR218" s="160"/>
      <c r="GS218" s="160"/>
      <c r="GT218" s="160"/>
      <c r="GU218" s="160"/>
      <c r="GV218" s="160"/>
      <c r="GW218" s="160"/>
      <c r="GX218" s="160"/>
      <c r="GY218" s="160"/>
      <c r="GZ218" s="160"/>
      <c r="HA218" s="160"/>
      <c r="HB218" s="160"/>
      <c r="HC218" s="160"/>
      <c r="HD218" s="160"/>
      <c r="HE218" s="160"/>
      <c r="HF218" s="160"/>
      <c r="HG218" s="160"/>
      <c r="HH218" s="160"/>
      <c r="HI218" s="160"/>
      <c r="HJ218" s="160"/>
      <c r="HK218" s="160"/>
      <c r="HL218" s="160"/>
      <c r="HM218" s="160"/>
      <c r="HN218" s="160"/>
      <c r="HO218" s="160"/>
      <c r="HP218" s="160"/>
      <c r="HQ218" s="160"/>
      <c r="HR218" s="160"/>
      <c r="HS218" s="160"/>
      <c r="HT218" s="160"/>
      <c r="HU218" s="160"/>
      <c r="HV218" s="160"/>
      <c r="HW218" s="160"/>
      <c r="HX218" s="160"/>
      <c r="HY218" s="160"/>
      <c r="HZ218" s="160"/>
      <c r="IA218" s="160"/>
      <c r="IB218" s="160"/>
      <c r="IC218" s="160"/>
      <c r="ID218" s="160"/>
      <c r="IE218" s="160"/>
      <c r="IF218" s="160"/>
      <c r="IG218" s="160"/>
      <c r="IH218" s="160"/>
      <c r="II218" s="160"/>
      <c r="IJ218" s="160"/>
      <c r="IK218" s="160"/>
      <c r="IL218" s="160"/>
      <c r="IM218" s="160"/>
      <c r="IN218" s="160"/>
      <c r="IO218" s="160"/>
      <c r="IP218" s="160"/>
      <c r="IQ218" s="160"/>
      <c r="IR218" s="160"/>
      <c r="IS218" s="160"/>
      <c r="IT218" s="160"/>
      <c r="IU218" s="160"/>
      <c r="IV218" s="160"/>
      <c r="IW218" s="160"/>
      <c r="IX218" s="160"/>
      <c r="IY218" s="160"/>
      <c r="IZ218" s="160"/>
      <c r="JA218" s="160"/>
      <c r="JB218" s="160"/>
      <c r="JC218" s="160"/>
      <c r="JD218" s="160"/>
      <c r="JE218" s="160"/>
      <c r="JF218" s="160"/>
      <c r="JG218" s="160"/>
      <c r="JH218" s="160"/>
      <c r="JI218" s="160"/>
      <c r="JJ218" s="160"/>
      <c r="JK218" s="160"/>
      <c r="JL218" s="160"/>
      <c r="JM218" s="160"/>
      <c r="JN218" s="160"/>
      <c r="JO218" s="160"/>
      <c r="JP218" s="160"/>
      <c r="JQ218" s="160"/>
      <c r="JR218" s="160"/>
      <c r="JS218" s="160"/>
      <c r="JT218" s="160"/>
      <c r="JU218" s="160"/>
      <c r="JV218" s="160"/>
      <c r="JW218" s="160"/>
      <c r="JX218" s="160"/>
      <c r="JY218" s="160"/>
      <c r="JZ218" s="160"/>
      <c r="KA218" s="160"/>
      <c r="KB218" s="160"/>
      <c r="KC218" s="160"/>
      <c r="KD218" s="160"/>
      <c r="KE218" s="160"/>
      <c r="KF218" s="160"/>
      <c r="KG218" s="160"/>
      <c r="KH218" s="160"/>
      <c r="KI218" s="160"/>
      <c r="KJ218" s="160"/>
      <c r="KK218" s="160"/>
      <c r="KL218" s="160"/>
      <c r="KM218" s="160"/>
      <c r="KN218" s="160"/>
      <c r="KO218" s="160"/>
      <c r="KP218" s="160"/>
      <c r="KQ218" s="160"/>
      <c r="KR218" s="160"/>
      <c r="KS218" s="160"/>
      <c r="KT218" s="160"/>
      <c r="KU218" s="160"/>
      <c r="KV218" s="160"/>
      <c r="KW218" s="160"/>
      <c r="KX218" s="160"/>
      <c r="KY218" s="160"/>
      <c r="KZ218" s="160"/>
      <c r="LA218" s="160"/>
      <c r="LB218" s="160"/>
      <c r="LC218" s="160"/>
      <c r="LD218" s="160"/>
      <c r="LE218" s="160"/>
      <c r="LF218" s="160"/>
      <c r="LG218" s="160"/>
      <c r="LH218" s="160"/>
      <c r="LI218" s="160"/>
      <c r="LJ218" s="160"/>
      <c r="LK218" s="160"/>
      <c r="LL218" s="160"/>
      <c r="LM218" s="160"/>
      <c r="LN218" s="160"/>
      <c r="LO218" s="160"/>
      <c r="LP218" s="160"/>
      <c r="LQ218" s="160"/>
      <c r="LR218" s="160"/>
      <c r="LS218" s="160"/>
      <c r="LT218" s="160"/>
      <c r="LU218" s="160"/>
      <c r="LV218" s="160"/>
      <c r="LW218" s="160"/>
      <c r="LX218" s="160"/>
      <c r="LY218" s="160"/>
      <c r="LZ218" s="160"/>
      <c r="MA218" s="160"/>
      <c r="MB218" s="160"/>
      <c r="MC218" s="160"/>
      <c r="MD218" s="160"/>
      <c r="ME218" s="160"/>
      <c r="MF218" s="160"/>
      <c r="MG218" s="160"/>
      <c r="MH218" s="160"/>
      <c r="MI218" s="160"/>
      <c r="MJ218" s="160"/>
      <c r="MK218" s="160"/>
      <c r="ML218" s="160"/>
      <c r="MM218" s="160"/>
      <c r="MN218" s="160"/>
      <c r="MO218" s="160"/>
      <c r="MP218" s="160"/>
      <c r="MQ218" s="160"/>
      <c r="MR218" s="160"/>
      <c r="MS218" s="160"/>
      <c r="MT218" s="160"/>
      <c r="MU218" s="160"/>
      <c r="MV218" s="160"/>
      <c r="MW218" s="160"/>
      <c r="MX218" s="160"/>
      <c r="MY218" s="160"/>
      <c r="MZ218" s="160"/>
      <c r="NA218" s="160"/>
      <c r="NB218" s="160"/>
      <c r="NC218" s="160"/>
      <c r="ND218" s="160"/>
      <c r="NE218" s="160"/>
      <c r="NF218" s="160"/>
      <c r="NG218" s="160"/>
      <c r="NH218" s="160"/>
      <c r="NI218" s="160"/>
      <c r="NJ218" s="160"/>
      <c r="NK218" s="160"/>
      <c r="NL218" s="160"/>
      <c r="NM218" s="160"/>
      <c r="NN218" s="160"/>
      <c r="NO218" s="160"/>
      <c r="NP218" s="160"/>
      <c r="NQ218" s="160"/>
      <c r="NR218" s="160"/>
      <c r="NS218" s="160"/>
      <c r="NT218" s="160"/>
      <c r="NU218" s="160"/>
      <c r="NV218" s="160"/>
      <c r="NW218" s="160"/>
      <c r="NX218" s="160"/>
      <c r="NY218" s="160"/>
      <c r="NZ218" s="160"/>
      <c r="OA218" s="160"/>
      <c r="OB218" s="160"/>
      <c r="OC218" s="160"/>
      <c r="OD218" s="160"/>
      <c r="OE218" s="160"/>
      <c r="OF218" s="160"/>
      <c r="OG218" s="160"/>
      <c r="OH218" s="160"/>
      <c r="OI218" s="160"/>
      <c r="OJ218" s="160"/>
      <c r="OK218" s="160"/>
      <c r="OL218" s="160"/>
      <c r="OM218" s="160"/>
      <c r="ON218" s="160"/>
      <c r="OO218" s="160"/>
      <c r="OP218" s="160"/>
      <c r="OQ218" s="160"/>
      <c r="OR218" s="160"/>
      <c r="OS218" s="160"/>
      <c r="OT218" s="160"/>
      <c r="OU218" s="160"/>
      <c r="OV218" s="160"/>
      <c r="OW218" s="160"/>
      <c r="OX218" s="160"/>
      <c r="OY218" s="160"/>
      <c r="OZ218" s="160"/>
      <c r="PA218" s="160"/>
      <c r="PB218" s="160"/>
      <c r="PC218" s="160"/>
      <c r="PD218" s="160"/>
      <c r="PE218" s="160"/>
      <c r="PF218" s="160"/>
      <c r="PG218" s="160"/>
      <c r="PH218" s="160"/>
      <c r="PI218" s="160"/>
      <c r="PJ218" s="160"/>
      <c r="PK218" s="160"/>
      <c r="PL218" s="160"/>
      <c r="PM218" s="160"/>
      <c r="PN218" s="160"/>
      <c r="PO218" s="160"/>
      <c r="PP218" s="160"/>
      <c r="PQ218" s="160"/>
      <c r="PR218" s="160"/>
      <c r="PS218" s="160"/>
      <c r="PT218" s="160"/>
      <c r="PU218" s="160"/>
      <c r="PV218" s="160"/>
      <c r="PW218" s="160"/>
      <c r="PX218" s="160"/>
      <c r="PY218" s="160"/>
      <c r="PZ218" s="160"/>
      <c r="QA218" s="160"/>
      <c r="QB218" s="160"/>
      <c r="QC218" s="160"/>
      <c r="QD218" s="160"/>
      <c r="QE218" s="160"/>
      <c r="QF218" s="160"/>
      <c r="QG218" s="160"/>
      <c r="QH218" s="160"/>
      <c r="QI218" s="160"/>
      <c r="QJ218" s="160"/>
      <c r="QK218" s="160"/>
      <c r="QL218" s="160"/>
      <c r="QM218" s="160"/>
      <c r="QN218" s="160"/>
      <c r="QO218" s="160"/>
      <c r="QP218" s="160"/>
      <c r="QQ218" s="160"/>
      <c r="QR218" s="160"/>
      <c r="QS218" s="160"/>
      <c r="QT218" s="160"/>
      <c r="QU218" s="160"/>
      <c r="QV218" s="160"/>
      <c r="QW218" s="160"/>
      <c r="QX218" s="160"/>
      <c r="QY218" s="160"/>
      <c r="QZ218" s="160"/>
      <c r="RA218" s="160"/>
      <c r="RB218" s="160"/>
      <c r="RC218" s="160"/>
      <c r="RD218" s="160"/>
      <c r="RE218" s="160"/>
      <c r="RF218" s="160"/>
      <c r="RG218" s="160"/>
      <c r="RH218" s="160"/>
      <c r="RI218" s="160"/>
      <c r="RJ218" s="160"/>
      <c r="RK218" s="160"/>
      <c r="RL218" s="160"/>
      <c r="RM218" s="160"/>
      <c r="RN218" s="160"/>
      <c r="RO218" s="160"/>
      <c r="RP218" s="160"/>
      <c r="RQ218" s="160"/>
      <c r="RR218" s="160"/>
      <c r="RS218" s="160"/>
      <c r="RT218" s="160"/>
      <c r="RU218" s="160"/>
      <c r="RV218" s="160"/>
      <c r="RW218" s="160"/>
      <c r="RX218" s="160"/>
      <c r="RY218" s="160"/>
      <c r="RZ218" s="160"/>
      <c r="SA218" s="160"/>
      <c r="SB218" s="160"/>
      <c r="SC218" s="160"/>
      <c r="SD218" s="160"/>
      <c r="SE218" s="160"/>
      <c r="SF218" s="160"/>
      <c r="SG218" s="160"/>
      <c r="SH218" s="160"/>
      <c r="SI218" s="160"/>
      <c r="SJ218" s="160"/>
      <c r="SK218" s="160"/>
      <c r="SL218" s="160"/>
      <c r="SM218" s="160"/>
      <c r="SN218" s="160"/>
      <c r="SO218" s="160"/>
      <c r="SP218" s="160"/>
      <c r="SQ218" s="160"/>
      <c r="SR218" s="160"/>
      <c r="SS218" s="160"/>
      <c r="ST218" s="160"/>
      <c r="SU218" s="160"/>
      <c r="SV218" s="160"/>
      <c r="SW218" s="160"/>
      <c r="SX218" s="160"/>
      <c r="SY218" s="160"/>
      <c r="SZ218" s="160"/>
      <c r="TA218" s="160"/>
      <c r="TB218" s="160"/>
      <c r="TC218" s="160"/>
      <c r="TD218" s="160"/>
      <c r="TE218" s="160"/>
      <c r="TF218" s="160"/>
    </row>
    <row r="219" spans="1:526">
      <c r="A219" s="160"/>
      <c r="B219" s="160"/>
      <c r="C219" s="160"/>
      <c r="D219" s="160"/>
      <c r="E219" s="160"/>
      <c r="F219" s="160"/>
      <c r="G219" s="160"/>
      <c r="H219" s="160"/>
      <c r="I219" s="160"/>
      <c r="J219" s="160"/>
      <c r="K219" s="160"/>
      <c r="L219" s="160"/>
      <c r="M219" s="160"/>
      <c r="N219" s="160"/>
      <c r="O219" s="160"/>
      <c r="P219" s="160"/>
      <c r="Q219" s="160"/>
      <c r="R219" s="160"/>
      <c r="S219" s="160"/>
      <c r="T219" s="160"/>
      <c r="U219" s="160"/>
      <c r="V219" s="160"/>
      <c r="W219" s="160"/>
      <c r="X219" s="160"/>
      <c r="Y219" s="160"/>
      <c r="Z219" s="160"/>
      <c r="AA219" s="160"/>
      <c r="AB219" s="160"/>
      <c r="AC219" s="160"/>
      <c r="AD219" s="160"/>
      <c r="AE219" s="160"/>
      <c r="AF219" s="160"/>
      <c r="AG219" s="160"/>
      <c r="AH219" s="160"/>
      <c r="AI219" s="160"/>
      <c r="AJ219" s="160"/>
      <c r="AK219" s="160"/>
      <c r="AL219" s="160"/>
      <c r="AM219" s="160"/>
      <c r="AN219" s="160"/>
      <c r="AO219" s="160"/>
      <c r="AP219" s="160"/>
      <c r="AQ219" s="160"/>
      <c r="AR219" s="160"/>
      <c r="AS219" s="160"/>
      <c r="AT219" s="160"/>
      <c r="AU219" s="160"/>
      <c r="AV219" s="160"/>
      <c r="AW219" s="160"/>
      <c r="AX219" s="160"/>
      <c r="AY219" s="160"/>
      <c r="AZ219" s="160"/>
      <c r="BA219" s="160"/>
      <c r="BB219" s="160"/>
      <c r="BC219" s="160"/>
      <c r="BD219" s="160"/>
      <c r="BE219" s="160"/>
      <c r="BF219" s="160"/>
      <c r="BG219" s="160"/>
      <c r="BH219" s="160"/>
      <c r="BI219" s="160"/>
      <c r="BJ219" s="160"/>
      <c r="BK219" s="160"/>
      <c r="BL219" s="160"/>
      <c r="BM219" s="160"/>
      <c r="BN219" s="160"/>
      <c r="BO219" s="160"/>
      <c r="BP219" s="160"/>
      <c r="BQ219" s="160"/>
      <c r="BR219" s="160"/>
      <c r="BS219" s="160"/>
      <c r="BT219" s="160"/>
      <c r="BU219" s="160"/>
      <c r="BV219" s="160"/>
      <c r="BW219" s="160"/>
      <c r="BX219" s="160"/>
      <c r="BY219" s="160"/>
      <c r="BZ219" s="160"/>
      <c r="CA219" s="160"/>
      <c r="CB219" s="160"/>
      <c r="CC219" s="160"/>
      <c r="CD219" s="160"/>
      <c r="CE219" s="160"/>
      <c r="CF219" s="160"/>
      <c r="CG219" s="160"/>
      <c r="CH219" s="160"/>
      <c r="CI219" s="160"/>
      <c r="CJ219" s="160"/>
      <c r="CK219" s="160"/>
      <c r="CL219" s="160"/>
      <c r="CM219" s="160"/>
      <c r="CN219" s="160"/>
      <c r="CO219" s="160"/>
      <c r="CP219" s="160"/>
      <c r="CQ219" s="160"/>
      <c r="CR219" s="160"/>
      <c r="CS219" s="160"/>
      <c r="CT219" s="160"/>
      <c r="CU219" s="160"/>
      <c r="CV219" s="160"/>
      <c r="CW219" s="160"/>
      <c r="CX219" s="160"/>
      <c r="CY219" s="160"/>
      <c r="CZ219" s="160"/>
      <c r="DA219" s="160"/>
      <c r="DB219" s="160"/>
      <c r="DC219" s="160"/>
      <c r="DD219" s="160"/>
      <c r="DE219" s="160"/>
      <c r="DF219" s="160"/>
      <c r="DG219" s="160"/>
      <c r="DH219" s="160"/>
      <c r="DI219" s="160"/>
      <c r="DJ219" s="160"/>
      <c r="DK219" s="160"/>
      <c r="DL219" s="160"/>
      <c r="DM219" s="160"/>
      <c r="DN219" s="160"/>
      <c r="DO219" s="160"/>
      <c r="DP219" s="160"/>
      <c r="DQ219" s="160"/>
      <c r="DR219" s="160"/>
      <c r="DS219" s="160"/>
      <c r="DT219" s="160"/>
      <c r="DU219" s="160"/>
      <c r="DV219" s="160"/>
      <c r="DW219" s="160"/>
      <c r="DX219" s="160"/>
      <c r="DY219" s="160"/>
      <c r="DZ219" s="160"/>
      <c r="EA219" s="160"/>
      <c r="EB219" s="160"/>
      <c r="EC219" s="160"/>
      <c r="ED219" s="160"/>
      <c r="EE219" s="160"/>
      <c r="EF219" s="160"/>
      <c r="EG219" s="160"/>
      <c r="EH219" s="160"/>
      <c r="EI219" s="160"/>
      <c r="EJ219" s="160"/>
      <c r="EK219" s="160"/>
      <c r="EL219" s="160"/>
      <c r="EM219" s="160"/>
      <c r="EN219" s="160"/>
      <c r="EO219" s="160"/>
      <c r="EP219" s="160"/>
      <c r="EQ219" s="160"/>
      <c r="ER219" s="160"/>
      <c r="ES219" s="160"/>
      <c r="ET219" s="160"/>
      <c r="EU219" s="160"/>
      <c r="EV219" s="160"/>
      <c r="EW219" s="160"/>
      <c r="EX219" s="160"/>
      <c r="EY219" s="160"/>
      <c r="EZ219" s="160"/>
      <c r="FA219" s="160"/>
      <c r="FB219" s="160"/>
      <c r="FC219" s="160"/>
      <c r="FD219" s="160"/>
      <c r="FE219" s="160"/>
      <c r="FF219" s="160"/>
      <c r="FG219" s="160"/>
      <c r="FH219" s="160"/>
      <c r="FI219" s="160"/>
      <c r="FJ219" s="160"/>
      <c r="FK219" s="160"/>
      <c r="FL219" s="160"/>
      <c r="FM219" s="160"/>
      <c r="FN219" s="160"/>
      <c r="FO219" s="160"/>
      <c r="FP219" s="160"/>
      <c r="FQ219" s="160"/>
      <c r="FR219" s="160"/>
      <c r="FS219" s="160"/>
      <c r="FT219" s="160"/>
      <c r="FU219" s="160"/>
      <c r="FV219" s="160"/>
      <c r="FW219" s="160"/>
      <c r="FX219" s="160"/>
      <c r="FY219" s="160"/>
      <c r="FZ219" s="160"/>
      <c r="GA219" s="160"/>
      <c r="GB219" s="160"/>
      <c r="GC219" s="160"/>
      <c r="GD219" s="160"/>
      <c r="GE219" s="160"/>
      <c r="GF219" s="160"/>
      <c r="GG219" s="160"/>
      <c r="GH219" s="160"/>
      <c r="GI219" s="160"/>
      <c r="GJ219" s="160"/>
      <c r="GK219" s="160"/>
      <c r="GL219" s="160"/>
      <c r="GM219" s="160"/>
      <c r="GN219" s="160"/>
      <c r="GO219" s="160"/>
      <c r="GP219" s="160"/>
      <c r="GQ219" s="160"/>
      <c r="GR219" s="160"/>
      <c r="GS219" s="160"/>
      <c r="GT219" s="160"/>
      <c r="GU219" s="160"/>
      <c r="GV219" s="160"/>
      <c r="GW219" s="160"/>
      <c r="GX219" s="160"/>
      <c r="GY219" s="160"/>
      <c r="GZ219" s="160"/>
      <c r="HA219" s="160"/>
      <c r="HB219" s="160"/>
      <c r="HC219" s="160"/>
      <c r="HD219" s="160"/>
      <c r="HE219" s="160"/>
      <c r="HF219" s="160"/>
      <c r="HG219" s="160"/>
      <c r="HH219" s="160"/>
      <c r="HI219" s="160"/>
      <c r="HJ219" s="160"/>
      <c r="HK219" s="160"/>
      <c r="HL219" s="160"/>
      <c r="HM219" s="160"/>
      <c r="HN219" s="160"/>
      <c r="HO219" s="160"/>
      <c r="HP219" s="160"/>
      <c r="HQ219" s="160"/>
      <c r="HR219" s="160"/>
      <c r="HS219" s="160"/>
      <c r="HT219" s="160"/>
      <c r="HU219" s="160"/>
      <c r="HV219" s="160"/>
      <c r="HW219" s="160"/>
      <c r="HX219" s="160"/>
      <c r="HY219" s="160"/>
      <c r="HZ219" s="160"/>
      <c r="IA219" s="160"/>
      <c r="IB219" s="160"/>
      <c r="IC219" s="160"/>
      <c r="ID219" s="160"/>
      <c r="IE219" s="160"/>
      <c r="IF219" s="160"/>
      <c r="IG219" s="160"/>
      <c r="IH219" s="160"/>
      <c r="II219" s="160"/>
      <c r="IJ219" s="160"/>
      <c r="IK219" s="160"/>
      <c r="IL219" s="160"/>
      <c r="IM219" s="160"/>
      <c r="IN219" s="160"/>
      <c r="IO219" s="160"/>
      <c r="IP219" s="160"/>
      <c r="IQ219" s="160"/>
      <c r="IR219" s="160"/>
      <c r="IS219" s="160"/>
      <c r="IT219" s="160"/>
      <c r="IU219" s="160"/>
      <c r="IV219" s="160"/>
      <c r="IW219" s="160"/>
      <c r="IX219" s="160"/>
      <c r="IY219" s="160"/>
      <c r="IZ219" s="160"/>
      <c r="JA219" s="160"/>
      <c r="JB219" s="160"/>
      <c r="JC219" s="160"/>
      <c r="JD219" s="160"/>
      <c r="JE219" s="160"/>
      <c r="JF219" s="160"/>
      <c r="JG219" s="160"/>
      <c r="JH219" s="160"/>
      <c r="JI219" s="160"/>
      <c r="JJ219" s="160"/>
      <c r="JK219" s="160"/>
      <c r="JL219" s="160"/>
      <c r="JM219" s="160"/>
      <c r="JN219" s="160"/>
      <c r="JO219" s="160"/>
      <c r="JP219" s="160"/>
      <c r="JQ219" s="160"/>
      <c r="JR219" s="160"/>
      <c r="JS219" s="160"/>
      <c r="JT219" s="160"/>
      <c r="JU219" s="160"/>
      <c r="JV219" s="160"/>
      <c r="JW219" s="160"/>
      <c r="JX219" s="160"/>
      <c r="JY219" s="160"/>
      <c r="JZ219" s="160"/>
      <c r="KA219" s="160"/>
      <c r="KB219" s="160"/>
      <c r="KC219" s="160"/>
      <c r="KD219" s="160"/>
      <c r="KE219" s="160"/>
      <c r="KF219" s="160"/>
      <c r="KG219" s="160"/>
      <c r="KH219" s="160"/>
      <c r="KI219" s="160"/>
      <c r="KJ219" s="160"/>
      <c r="KK219" s="160"/>
      <c r="KL219" s="160"/>
      <c r="KM219" s="160"/>
      <c r="KN219" s="160"/>
      <c r="KO219" s="160"/>
      <c r="KP219" s="160"/>
      <c r="KQ219" s="160"/>
      <c r="KR219" s="160"/>
      <c r="KS219" s="160"/>
      <c r="KT219" s="160"/>
      <c r="KU219" s="160"/>
      <c r="KV219" s="160"/>
      <c r="KW219" s="160"/>
      <c r="KX219" s="160"/>
      <c r="KY219" s="160"/>
      <c r="KZ219" s="160"/>
      <c r="LA219" s="160"/>
      <c r="LB219" s="160"/>
      <c r="LC219" s="160"/>
      <c r="LD219" s="160"/>
      <c r="LE219" s="160"/>
      <c r="LF219" s="160"/>
      <c r="LG219" s="160"/>
      <c r="LH219" s="160"/>
      <c r="LI219" s="160"/>
      <c r="LJ219" s="160"/>
      <c r="LK219" s="160"/>
      <c r="LL219" s="160"/>
      <c r="LM219" s="160"/>
      <c r="LN219" s="160"/>
      <c r="LO219" s="160"/>
      <c r="LP219" s="160"/>
      <c r="LQ219" s="160"/>
      <c r="LR219" s="160"/>
      <c r="LS219" s="160"/>
      <c r="LT219" s="160"/>
      <c r="LU219" s="160"/>
      <c r="LV219" s="160"/>
      <c r="LW219" s="160"/>
      <c r="LX219" s="160"/>
      <c r="LY219" s="160"/>
      <c r="LZ219" s="160"/>
      <c r="MA219" s="160"/>
      <c r="MB219" s="160"/>
      <c r="MC219" s="160"/>
      <c r="MD219" s="160"/>
      <c r="ME219" s="160"/>
      <c r="MF219" s="160"/>
      <c r="MG219" s="160"/>
      <c r="MH219" s="160"/>
      <c r="MI219" s="160"/>
      <c r="MJ219" s="160"/>
      <c r="MK219" s="160"/>
      <c r="ML219" s="160"/>
      <c r="MM219" s="160"/>
      <c r="MN219" s="160"/>
      <c r="MO219" s="160"/>
      <c r="MP219" s="160"/>
      <c r="MQ219" s="160"/>
      <c r="MR219" s="160"/>
      <c r="MS219" s="160"/>
      <c r="MT219" s="160"/>
      <c r="MU219" s="160"/>
      <c r="MV219" s="160"/>
      <c r="MW219" s="160"/>
      <c r="MX219" s="160"/>
      <c r="MY219" s="160"/>
      <c r="MZ219" s="160"/>
      <c r="NA219" s="160"/>
      <c r="NB219" s="160"/>
      <c r="NC219" s="160"/>
      <c r="ND219" s="160"/>
      <c r="NE219" s="160"/>
      <c r="NF219" s="160"/>
      <c r="NG219" s="160"/>
      <c r="NH219" s="160"/>
      <c r="NI219" s="160"/>
      <c r="NJ219" s="160"/>
      <c r="NK219" s="160"/>
      <c r="NL219" s="160"/>
      <c r="NM219" s="160"/>
      <c r="NN219" s="160"/>
      <c r="NO219" s="160"/>
      <c r="NP219" s="160"/>
      <c r="NQ219" s="160"/>
      <c r="NR219" s="160"/>
      <c r="NS219" s="160"/>
      <c r="NT219" s="160"/>
      <c r="NU219" s="160"/>
      <c r="NV219" s="160"/>
      <c r="NW219" s="160"/>
      <c r="NX219" s="160"/>
      <c r="NY219" s="160"/>
      <c r="NZ219" s="160"/>
      <c r="OA219" s="160"/>
      <c r="OB219" s="160"/>
      <c r="OC219" s="160"/>
      <c r="OD219" s="160"/>
      <c r="OE219" s="160"/>
      <c r="OF219" s="160"/>
      <c r="OG219" s="160"/>
      <c r="OH219" s="160"/>
      <c r="OI219" s="160"/>
      <c r="OJ219" s="160"/>
      <c r="OK219" s="160"/>
      <c r="OL219" s="160"/>
      <c r="OM219" s="160"/>
      <c r="ON219" s="160"/>
      <c r="OO219" s="160"/>
      <c r="OP219" s="160"/>
      <c r="OQ219" s="160"/>
      <c r="OR219" s="160"/>
      <c r="OS219" s="160"/>
      <c r="OT219" s="160"/>
      <c r="OU219" s="160"/>
      <c r="OV219" s="160"/>
      <c r="OW219" s="160"/>
      <c r="OX219" s="160"/>
      <c r="OY219" s="160"/>
      <c r="OZ219" s="160"/>
      <c r="PA219" s="160"/>
      <c r="PB219" s="160"/>
      <c r="PC219" s="160"/>
      <c r="PD219" s="160"/>
      <c r="PE219" s="160"/>
      <c r="PF219" s="160"/>
      <c r="PG219" s="160"/>
      <c r="PH219" s="160"/>
      <c r="PI219" s="160"/>
      <c r="PJ219" s="160"/>
      <c r="PK219" s="160"/>
      <c r="PL219" s="160"/>
      <c r="PM219" s="160"/>
      <c r="PN219" s="160"/>
      <c r="PO219" s="160"/>
      <c r="PP219" s="160"/>
      <c r="PQ219" s="160"/>
      <c r="PR219" s="160"/>
      <c r="PS219" s="160"/>
      <c r="PT219" s="160"/>
      <c r="PU219" s="160"/>
      <c r="PV219" s="160"/>
      <c r="PW219" s="160"/>
      <c r="PX219" s="160"/>
      <c r="PY219" s="160"/>
      <c r="PZ219" s="160"/>
      <c r="QA219" s="160"/>
      <c r="QB219" s="160"/>
      <c r="QC219" s="160"/>
      <c r="QD219" s="160"/>
      <c r="QE219" s="160"/>
      <c r="QF219" s="160"/>
      <c r="QG219" s="160"/>
      <c r="QH219" s="160"/>
      <c r="QI219" s="160"/>
      <c r="QJ219" s="160"/>
      <c r="QK219" s="160"/>
      <c r="QL219" s="160"/>
      <c r="QM219" s="160"/>
      <c r="QN219" s="160"/>
      <c r="QO219" s="160"/>
      <c r="QP219" s="160"/>
      <c r="QQ219" s="160"/>
      <c r="QR219" s="160"/>
      <c r="QS219" s="160"/>
      <c r="QT219" s="160"/>
      <c r="QU219" s="160"/>
      <c r="QV219" s="160"/>
      <c r="QW219" s="160"/>
      <c r="QX219" s="160"/>
      <c r="QY219" s="160"/>
      <c r="QZ219" s="160"/>
      <c r="RA219" s="160"/>
      <c r="RB219" s="160"/>
      <c r="RC219" s="160"/>
      <c r="RD219" s="160"/>
      <c r="RE219" s="160"/>
      <c r="RF219" s="160"/>
      <c r="RG219" s="160"/>
      <c r="RH219" s="160"/>
      <c r="RI219" s="160"/>
      <c r="RJ219" s="160"/>
      <c r="RK219" s="160"/>
      <c r="RL219" s="160"/>
      <c r="RM219" s="160"/>
      <c r="RN219" s="160"/>
      <c r="RO219" s="160"/>
      <c r="RP219" s="160"/>
      <c r="RQ219" s="160"/>
      <c r="RR219" s="160"/>
      <c r="RS219" s="160"/>
      <c r="RT219" s="160"/>
      <c r="RU219" s="160"/>
      <c r="RV219" s="160"/>
      <c r="RW219" s="160"/>
      <c r="RX219" s="160"/>
      <c r="RY219" s="160"/>
      <c r="RZ219" s="160"/>
      <c r="SA219" s="160"/>
      <c r="SB219" s="160"/>
      <c r="SC219" s="160"/>
      <c r="SD219" s="160"/>
      <c r="SE219" s="160"/>
      <c r="SF219" s="160"/>
      <c r="SG219" s="160"/>
      <c r="SH219" s="160"/>
      <c r="SI219" s="160"/>
      <c r="SJ219" s="160"/>
      <c r="SK219" s="160"/>
      <c r="SL219" s="160"/>
      <c r="SM219" s="160"/>
      <c r="SN219" s="160"/>
      <c r="SO219" s="160"/>
      <c r="SP219" s="160"/>
      <c r="SQ219" s="160"/>
      <c r="SR219" s="160"/>
      <c r="SS219" s="160"/>
      <c r="ST219" s="160"/>
      <c r="SU219" s="160"/>
      <c r="SV219" s="160"/>
      <c r="SW219" s="160"/>
      <c r="SX219" s="160"/>
      <c r="SY219" s="160"/>
      <c r="SZ219" s="160"/>
      <c r="TA219" s="160"/>
      <c r="TB219" s="160"/>
      <c r="TC219" s="160"/>
      <c r="TD219" s="160"/>
      <c r="TE219" s="160"/>
      <c r="TF219" s="160"/>
    </row>
    <row r="220" spans="1:526">
      <c r="A220" s="160"/>
      <c r="B220" s="160"/>
      <c r="C220" s="160"/>
      <c r="D220" s="160"/>
      <c r="E220" s="160"/>
      <c r="F220" s="160"/>
      <c r="G220" s="160"/>
      <c r="H220" s="160"/>
      <c r="I220" s="160"/>
      <c r="J220" s="160"/>
      <c r="K220" s="160"/>
      <c r="L220" s="160"/>
      <c r="M220" s="160"/>
      <c r="N220" s="160"/>
      <c r="O220" s="160"/>
      <c r="P220" s="160"/>
      <c r="Q220" s="160"/>
      <c r="R220" s="160"/>
      <c r="S220" s="160"/>
      <c r="T220" s="160"/>
      <c r="U220" s="160"/>
      <c r="V220" s="160"/>
      <c r="W220" s="160"/>
      <c r="X220" s="160"/>
      <c r="Y220" s="160"/>
      <c r="Z220" s="160"/>
      <c r="AA220" s="160"/>
      <c r="AB220" s="160"/>
      <c r="AC220" s="160"/>
      <c r="AD220" s="160"/>
      <c r="AE220" s="160"/>
      <c r="AF220" s="160"/>
      <c r="AG220" s="160"/>
      <c r="AH220" s="160"/>
      <c r="AI220" s="160"/>
      <c r="AJ220" s="160"/>
      <c r="AK220" s="160"/>
      <c r="AL220" s="160"/>
      <c r="AM220" s="160"/>
      <c r="AN220" s="160"/>
      <c r="AO220" s="160"/>
      <c r="AP220" s="160"/>
      <c r="AQ220" s="160"/>
      <c r="AR220" s="160"/>
      <c r="AS220" s="160"/>
      <c r="AT220" s="160"/>
      <c r="AU220" s="160"/>
      <c r="AV220" s="160"/>
      <c r="AW220" s="160"/>
      <c r="AX220" s="160"/>
      <c r="AY220" s="160"/>
      <c r="AZ220" s="160"/>
      <c r="BA220" s="160"/>
      <c r="BB220" s="160"/>
      <c r="BC220" s="160"/>
      <c r="BD220" s="160"/>
      <c r="BE220" s="160"/>
      <c r="BF220" s="160"/>
      <c r="BG220" s="160"/>
      <c r="BH220" s="160"/>
      <c r="BI220" s="160"/>
      <c r="BJ220" s="160"/>
      <c r="BK220" s="160"/>
      <c r="BL220" s="160"/>
      <c r="BM220" s="160"/>
      <c r="BN220" s="160"/>
      <c r="BO220" s="160"/>
      <c r="BP220" s="160"/>
      <c r="BQ220" s="160"/>
      <c r="BR220" s="160"/>
      <c r="BS220" s="160"/>
      <c r="BT220" s="160"/>
      <c r="BU220" s="160"/>
      <c r="BV220" s="160"/>
      <c r="BW220" s="160"/>
      <c r="BX220" s="160"/>
      <c r="BY220" s="160"/>
      <c r="BZ220" s="160"/>
      <c r="CA220" s="160"/>
      <c r="CB220" s="160"/>
      <c r="CC220" s="160"/>
      <c r="CD220" s="160"/>
      <c r="CE220" s="160"/>
      <c r="CF220" s="160"/>
      <c r="CG220" s="160"/>
      <c r="CH220" s="160"/>
      <c r="CI220" s="160"/>
      <c r="CJ220" s="160"/>
      <c r="CK220" s="160"/>
      <c r="CL220" s="160"/>
      <c r="CM220" s="160"/>
      <c r="CN220" s="160"/>
      <c r="CO220" s="160"/>
      <c r="CP220" s="160"/>
      <c r="CQ220" s="160"/>
      <c r="CR220" s="160"/>
      <c r="CS220" s="160"/>
      <c r="CT220" s="160"/>
      <c r="CU220" s="160"/>
      <c r="CV220" s="160"/>
      <c r="CW220" s="160"/>
      <c r="CX220" s="160"/>
      <c r="CY220" s="160"/>
      <c r="CZ220" s="160"/>
      <c r="DA220" s="160"/>
      <c r="DB220" s="160"/>
      <c r="DC220" s="160"/>
      <c r="DD220" s="160"/>
      <c r="DE220" s="160"/>
      <c r="DF220" s="160"/>
      <c r="DG220" s="160"/>
      <c r="DH220" s="160"/>
      <c r="DI220" s="160"/>
      <c r="DJ220" s="160"/>
      <c r="DK220" s="160"/>
      <c r="DL220" s="160"/>
      <c r="DM220" s="160"/>
      <c r="DN220" s="160"/>
      <c r="DO220" s="160"/>
      <c r="DP220" s="160"/>
      <c r="DQ220" s="160"/>
      <c r="DR220" s="160"/>
      <c r="DS220" s="160"/>
      <c r="DT220" s="160"/>
      <c r="DU220" s="160"/>
      <c r="DV220" s="160"/>
      <c r="DW220" s="160"/>
      <c r="DX220" s="160"/>
      <c r="DY220" s="160"/>
      <c r="DZ220" s="160"/>
      <c r="EA220" s="160"/>
      <c r="EB220" s="160"/>
      <c r="EC220" s="160"/>
      <c r="ED220" s="160"/>
      <c r="EE220" s="160"/>
      <c r="EF220" s="160"/>
      <c r="EG220" s="160"/>
      <c r="EH220" s="160"/>
      <c r="EI220" s="160"/>
      <c r="EJ220" s="160"/>
      <c r="EK220" s="160"/>
      <c r="EL220" s="160"/>
      <c r="EM220" s="160"/>
      <c r="EN220" s="160"/>
      <c r="EO220" s="160"/>
      <c r="EP220" s="160"/>
      <c r="EQ220" s="160"/>
      <c r="ER220" s="160"/>
      <c r="ES220" s="160"/>
      <c r="ET220" s="160"/>
      <c r="EU220" s="160"/>
      <c r="EV220" s="160"/>
      <c r="EW220" s="160"/>
      <c r="EX220" s="160"/>
      <c r="EY220" s="160"/>
      <c r="EZ220" s="160"/>
      <c r="FA220" s="160"/>
      <c r="FB220" s="160"/>
      <c r="FC220" s="160"/>
      <c r="FD220" s="160"/>
      <c r="FE220" s="160"/>
      <c r="FF220" s="160"/>
      <c r="FG220" s="160"/>
      <c r="FH220" s="160"/>
      <c r="FI220" s="160"/>
      <c r="FJ220" s="160"/>
      <c r="FK220" s="160"/>
      <c r="FL220" s="160"/>
      <c r="FM220" s="160"/>
      <c r="FN220" s="160"/>
      <c r="FO220" s="160"/>
      <c r="FP220" s="160"/>
      <c r="FQ220" s="160"/>
      <c r="FR220" s="160"/>
      <c r="FS220" s="160"/>
      <c r="FT220" s="160"/>
      <c r="FU220" s="160"/>
      <c r="FV220" s="160"/>
      <c r="FW220" s="160"/>
      <c r="FX220" s="160"/>
      <c r="FY220" s="160"/>
      <c r="FZ220" s="160"/>
      <c r="GA220" s="160"/>
      <c r="GB220" s="160"/>
      <c r="GC220" s="160"/>
      <c r="GD220" s="160"/>
      <c r="GE220" s="160"/>
      <c r="GF220" s="160"/>
      <c r="GG220" s="160"/>
      <c r="GH220" s="160"/>
      <c r="GI220" s="160"/>
      <c r="GJ220" s="160"/>
      <c r="GK220" s="160"/>
      <c r="GL220" s="160"/>
      <c r="GM220" s="160"/>
      <c r="GN220" s="160"/>
      <c r="GO220" s="160"/>
      <c r="GP220" s="160"/>
      <c r="GQ220" s="160"/>
      <c r="GR220" s="160"/>
      <c r="GS220" s="160"/>
      <c r="GT220" s="160"/>
      <c r="GU220" s="160"/>
      <c r="GV220" s="160"/>
      <c r="GW220" s="160"/>
      <c r="GX220" s="160"/>
      <c r="GY220" s="160"/>
      <c r="GZ220" s="160"/>
      <c r="HA220" s="160"/>
      <c r="HB220" s="160"/>
      <c r="HC220" s="160"/>
      <c r="HD220" s="160"/>
      <c r="HE220" s="160"/>
      <c r="HF220" s="160"/>
      <c r="HG220" s="160"/>
      <c r="HH220" s="160"/>
      <c r="HI220" s="160"/>
      <c r="HJ220" s="160"/>
      <c r="HK220" s="160"/>
      <c r="HL220" s="160"/>
      <c r="HM220" s="160"/>
      <c r="HN220" s="160"/>
      <c r="HO220" s="160"/>
      <c r="HP220" s="160"/>
      <c r="HQ220" s="160"/>
      <c r="HR220" s="160"/>
      <c r="HS220" s="160"/>
      <c r="HT220" s="160"/>
      <c r="HU220" s="160"/>
      <c r="HV220" s="160"/>
      <c r="HW220" s="160"/>
      <c r="HX220" s="160"/>
      <c r="HY220" s="160"/>
      <c r="HZ220" s="160"/>
      <c r="IA220" s="160"/>
      <c r="IB220" s="160"/>
      <c r="IC220" s="160"/>
      <c r="ID220" s="160"/>
      <c r="IE220" s="160"/>
      <c r="IF220" s="160"/>
      <c r="IG220" s="160"/>
      <c r="IH220" s="160"/>
      <c r="II220" s="160"/>
      <c r="IJ220" s="160"/>
      <c r="IK220" s="160"/>
      <c r="IL220" s="160"/>
      <c r="IM220" s="160"/>
      <c r="IN220" s="160"/>
      <c r="IO220" s="160"/>
      <c r="IP220" s="160"/>
      <c r="IQ220" s="160"/>
      <c r="IR220" s="160"/>
      <c r="IS220" s="160"/>
      <c r="IT220" s="160"/>
      <c r="IU220" s="160"/>
      <c r="IV220" s="160"/>
      <c r="IW220" s="160"/>
      <c r="IX220" s="160"/>
      <c r="IY220" s="160"/>
      <c r="IZ220" s="160"/>
      <c r="JA220" s="160"/>
      <c r="JB220" s="160"/>
      <c r="JC220" s="160"/>
      <c r="JD220" s="160"/>
      <c r="JE220" s="160"/>
      <c r="JF220" s="160"/>
      <c r="JG220" s="160"/>
      <c r="JH220" s="160"/>
      <c r="JI220" s="160"/>
      <c r="JJ220" s="160"/>
      <c r="JK220" s="160"/>
      <c r="JL220" s="160"/>
      <c r="JM220" s="160"/>
      <c r="JN220" s="160"/>
      <c r="JO220" s="160"/>
      <c r="JP220" s="160"/>
      <c r="JQ220" s="160"/>
      <c r="JR220" s="160"/>
      <c r="JS220" s="160"/>
      <c r="JT220" s="160"/>
      <c r="JU220" s="160"/>
      <c r="JV220" s="160"/>
      <c r="JW220" s="160"/>
      <c r="JX220" s="160"/>
      <c r="JY220" s="160"/>
      <c r="JZ220" s="160"/>
      <c r="KA220" s="160"/>
      <c r="KB220" s="160"/>
      <c r="KC220" s="160"/>
      <c r="KD220" s="160"/>
      <c r="KE220" s="160"/>
      <c r="KF220" s="160"/>
      <c r="KG220" s="160"/>
      <c r="KH220" s="160"/>
      <c r="KI220" s="160"/>
      <c r="KJ220" s="160"/>
      <c r="KK220" s="160"/>
      <c r="KL220" s="160"/>
      <c r="KM220" s="160"/>
      <c r="KN220" s="160"/>
      <c r="KO220" s="160"/>
      <c r="KP220" s="160"/>
      <c r="KQ220" s="160"/>
      <c r="KR220" s="160"/>
      <c r="KS220" s="160"/>
      <c r="KT220" s="160"/>
      <c r="KU220" s="160"/>
      <c r="KV220" s="160"/>
      <c r="KW220" s="160"/>
      <c r="KX220" s="160"/>
      <c r="KY220" s="160"/>
      <c r="KZ220" s="160"/>
      <c r="LA220" s="160"/>
      <c r="LB220" s="160"/>
      <c r="LC220" s="160"/>
      <c r="LD220" s="160"/>
      <c r="LE220" s="160"/>
      <c r="LF220" s="160"/>
      <c r="LG220" s="160"/>
      <c r="LH220" s="160"/>
      <c r="LI220" s="160"/>
      <c r="LJ220" s="160"/>
      <c r="LK220" s="160"/>
      <c r="LL220" s="160"/>
      <c r="LM220" s="160"/>
      <c r="LN220" s="160"/>
      <c r="LO220" s="160"/>
      <c r="LP220" s="160"/>
      <c r="LQ220" s="160"/>
      <c r="LR220" s="160"/>
      <c r="LS220" s="160"/>
      <c r="LT220" s="160"/>
      <c r="LU220" s="160"/>
      <c r="LV220" s="160"/>
      <c r="LW220" s="160"/>
      <c r="LX220" s="160"/>
      <c r="LY220" s="160"/>
      <c r="LZ220" s="160"/>
      <c r="MA220" s="160"/>
      <c r="MB220" s="160"/>
      <c r="MC220" s="160"/>
      <c r="MD220" s="160"/>
      <c r="ME220" s="160"/>
      <c r="MF220" s="160"/>
      <c r="MG220" s="160"/>
      <c r="MH220" s="160"/>
      <c r="MI220" s="160"/>
      <c r="MJ220" s="160"/>
      <c r="MK220" s="160"/>
      <c r="ML220" s="160"/>
      <c r="MM220" s="160"/>
      <c r="MN220" s="160"/>
      <c r="MO220" s="160"/>
      <c r="MP220" s="160"/>
      <c r="MQ220" s="160"/>
      <c r="MR220" s="160"/>
      <c r="MS220" s="160"/>
      <c r="MT220" s="160"/>
      <c r="MU220" s="160"/>
      <c r="MV220" s="160"/>
      <c r="MW220" s="160"/>
      <c r="MX220" s="160"/>
      <c r="MY220" s="160"/>
      <c r="MZ220" s="160"/>
      <c r="NA220" s="160"/>
      <c r="NB220" s="160"/>
      <c r="NC220" s="160"/>
      <c r="ND220" s="160"/>
      <c r="NE220" s="160"/>
      <c r="NF220" s="160"/>
      <c r="NG220" s="160"/>
      <c r="NH220" s="160"/>
      <c r="NI220" s="160"/>
      <c r="NJ220" s="160"/>
      <c r="NK220" s="160"/>
      <c r="NL220" s="160"/>
      <c r="NM220" s="160"/>
      <c r="NN220" s="160"/>
      <c r="NO220" s="160"/>
      <c r="NP220" s="160"/>
      <c r="NQ220" s="160"/>
      <c r="NR220" s="160"/>
      <c r="NS220" s="160"/>
      <c r="NT220" s="160"/>
      <c r="NU220" s="160"/>
      <c r="NV220" s="160"/>
      <c r="NW220" s="160"/>
      <c r="NX220" s="160"/>
      <c r="NY220" s="160"/>
      <c r="NZ220" s="160"/>
      <c r="OA220" s="160"/>
      <c r="OB220" s="160"/>
      <c r="OC220" s="160"/>
      <c r="OD220" s="160"/>
      <c r="OE220" s="160"/>
      <c r="OF220" s="160"/>
      <c r="OG220" s="160"/>
      <c r="OH220" s="160"/>
      <c r="OI220" s="160"/>
      <c r="OJ220" s="160"/>
      <c r="OK220" s="160"/>
      <c r="OL220" s="160"/>
      <c r="OM220" s="160"/>
      <c r="ON220" s="160"/>
      <c r="OO220" s="160"/>
      <c r="OP220" s="160"/>
      <c r="OQ220" s="160"/>
      <c r="OR220" s="160"/>
      <c r="OS220" s="160"/>
      <c r="OT220" s="160"/>
      <c r="OU220" s="160"/>
      <c r="OV220" s="160"/>
      <c r="OW220" s="160"/>
      <c r="OX220" s="160"/>
      <c r="OY220" s="160"/>
      <c r="OZ220" s="160"/>
      <c r="PA220" s="160"/>
      <c r="PB220" s="160"/>
      <c r="PC220" s="160"/>
      <c r="PD220" s="160"/>
      <c r="PE220" s="160"/>
      <c r="PF220" s="160"/>
      <c r="PG220" s="160"/>
      <c r="PH220" s="160"/>
      <c r="PI220" s="160"/>
      <c r="PJ220" s="160"/>
      <c r="PK220" s="160"/>
      <c r="PL220" s="160"/>
      <c r="PM220" s="160"/>
      <c r="PN220" s="160"/>
      <c r="PO220" s="160"/>
      <c r="PP220" s="160"/>
      <c r="PQ220" s="160"/>
      <c r="PR220" s="160"/>
      <c r="PS220" s="160"/>
      <c r="PT220" s="160"/>
      <c r="PU220" s="160"/>
      <c r="PV220" s="160"/>
      <c r="PW220" s="160"/>
      <c r="PX220" s="160"/>
      <c r="PY220" s="160"/>
      <c r="PZ220" s="160"/>
      <c r="QA220" s="160"/>
      <c r="QB220" s="160"/>
      <c r="QC220" s="160"/>
      <c r="QD220" s="160"/>
      <c r="QE220" s="160"/>
      <c r="QF220" s="160"/>
      <c r="QG220" s="160"/>
      <c r="QH220" s="160"/>
      <c r="QI220" s="160"/>
      <c r="QJ220" s="160"/>
      <c r="QK220" s="160"/>
      <c r="QL220" s="160"/>
      <c r="QM220" s="160"/>
      <c r="QN220" s="160"/>
      <c r="QO220" s="160"/>
      <c r="QP220" s="160"/>
      <c r="QQ220" s="160"/>
      <c r="QR220" s="160"/>
      <c r="QS220" s="160"/>
      <c r="QT220" s="160"/>
      <c r="QU220" s="160"/>
      <c r="QV220" s="160"/>
      <c r="QW220" s="160"/>
      <c r="QX220" s="160"/>
      <c r="QY220" s="160"/>
      <c r="QZ220" s="160"/>
      <c r="RA220" s="160"/>
      <c r="RB220" s="160"/>
      <c r="RC220" s="160"/>
      <c r="RD220" s="160"/>
      <c r="RE220" s="160"/>
      <c r="RF220" s="160"/>
      <c r="RG220" s="160"/>
      <c r="RH220" s="160"/>
      <c r="RI220" s="160"/>
      <c r="RJ220" s="160"/>
      <c r="RK220" s="160"/>
      <c r="RL220" s="160"/>
      <c r="RM220" s="160"/>
      <c r="RN220" s="160"/>
      <c r="RO220" s="160"/>
      <c r="RP220" s="160"/>
      <c r="RQ220" s="160"/>
      <c r="RR220" s="160"/>
      <c r="RS220" s="160"/>
      <c r="RT220" s="160"/>
      <c r="RU220" s="160"/>
      <c r="RV220" s="160"/>
      <c r="RW220" s="160"/>
      <c r="RX220" s="160"/>
      <c r="RY220" s="160"/>
      <c r="RZ220" s="160"/>
      <c r="SA220" s="160"/>
      <c r="SB220" s="160"/>
      <c r="SC220" s="160"/>
      <c r="SD220" s="160"/>
      <c r="SE220" s="160"/>
      <c r="SF220" s="160"/>
      <c r="SG220" s="160"/>
      <c r="SH220" s="160"/>
      <c r="SI220" s="160"/>
      <c r="SJ220" s="160"/>
      <c r="SK220" s="160"/>
      <c r="SL220" s="160"/>
      <c r="SM220" s="160"/>
      <c r="SN220" s="160"/>
      <c r="SO220" s="160"/>
      <c r="SP220" s="160"/>
      <c r="SQ220" s="160"/>
      <c r="SR220" s="160"/>
      <c r="SS220" s="160"/>
      <c r="ST220" s="160"/>
      <c r="SU220" s="160"/>
      <c r="SV220" s="160"/>
      <c r="SW220" s="160"/>
      <c r="SX220" s="160"/>
      <c r="SY220" s="160"/>
      <c r="SZ220" s="160"/>
      <c r="TA220" s="160"/>
      <c r="TB220" s="160"/>
      <c r="TC220" s="160"/>
      <c r="TD220" s="160"/>
      <c r="TE220" s="160"/>
      <c r="TF220" s="160"/>
    </row>
    <row r="221" spans="1:526">
      <c r="A221" s="160"/>
      <c r="B221" s="160"/>
      <c r="C221" s="160"/>
      <c r="D221" s="160"/>
      <c r="E221" s="160"/>
      <c r="F221" s="160"/>
      <c r="G221" s="160"/>
      <c r="H221" s="160"/>
      <c r="I221" s="160"/>
      <c r="J221" s="160"/>
      <c r="K221" s="160"/>
      <c r="L221" s="160"/>
      <c r="M221" s="160"/>
      <c r="N221" s="160"/>
      <c r="O221" s="160"/>
      <c r="P221" s="160"/>
      <c r="Q221" s="160"/>
      <c r="R221" s="160"/>
      <c r="S221" s="160"/>
      <c r="T221" s="160"/>
      <c r="U221" s="160"/>
      <c r="V221" s="160"/>
      <c r="W221" s="160"/>
      <c r="X221" s="160"/>
      <c r="Y221" s="160"/>
      <c r="Z221" s="160"/>
      <c r="AA221" s="160"/>
      <c r="AB221" s="160"/>
      <c r="AC221" s="160"/>
      <c r="AD221" s="160"/>
      <c r="AE221" s="160"/>
      <c r="AF221" s="160"/>
      <c r="AG221" s="160"/>
      <c r="AH221" s="160"/>
      <c r="AI221" s="160"/>
      <c r="AJ221" s="160"/>
      <c r="AK221" s="160"/>
      <c r="AL221" s="160"/>
      <c r="AM221" s="160"/>
      <c r="AN221" s="160"/>
      <c r="AO221" s="160"/>
      <c r="AP221" s="160"/>
      <c r="AQ221" s="160"/>
      <c r="AR221" s="160"/>
      <c r="AS221" s="160"/>
      <c r="AT221" s="160"/>
      <c r="AU221" s="160"/>
      <c r="AV221" s="160"/>
      <c r="AW221" s="160"/>
      <c r="AX221" s="160"/>
      <c r="AY221" s="160"/>
      <c r="AZ221" s="160"/>
      <c r="BA221" s="160"/>
      <c r="BB221" s="160"/>
      <c r="BC221" s="160"/>
      <c r="BD221" s="160"/>
      <c r="BE221" s="160"/>
      <c r="BF221" s="160"/>
      <c r="BG221" s="160"/>
      <c r="BH221" s="160"/>
      <c r="BI221" s="160"/>
      <c r="BJ221" s="160"/>
      <c r="BK221" s="160"/>
      <c r="BL221" s="160"/>
      <c r="BM221" s="160"/>
      <c r="BN221" s="160"/>
      <c r="BO221" s="160"/>
      <c r="BP221" s="160"/>
      <c r="BQ221" s="160"/>
      <c r="BR221" s="160"/>
      <c r="BS221" s="160"/>
      <c r="BT221" s="160"/>
      <c r="BU221" s="160"/>
      <c r="BV221" s="160"/>
      <c r="BW221" s="160"/>
      <c r="BX221" s="160"/>
      <c r="BY221" s="160"/>
      <c r="BZ221" s="160"/>
      <c r="CA221" s="160"/>
      <c r="CB221" s="160"/>
      <c r="CC221" s="160"/>
      <c r="CD221" s="160"/>
      <c r="CE221" s="160"/>
      <c r="CF221" s="160"/>
      <c r="CG221" s="160"/>
      <c r="CH221" s="160"/>
      <c r="CI221" s="160"/>
      <c r="CJ221" s="160"/>
      <c r="CK221" s="160"/>
      <c r="CL221" s="160"/>
      <c r="CM221" s="160"/>
      <c r="CN221" s="160"/>
      <c r="CO221" s="160"/>
      <c r="CP221" s="160"/>
      <c r="CQ221" s="160"/>
      <c r="CR221" s="160"/>
      <c r="CS221" s="160"/>
      <c r="CT221" s="160"/>
      <c r="CU221" s="160"/>
      <c r="CV221" s="160"/>
      <c r="CW221" s="160"/>
      <c r="CX221" s="160"/>
      <c r="CY221" s="160"/>
      <c r="CZ221" s="160"/>
      <c r="DA221" s="160"/>
      <c r="DB221" s="160"/>
      <c r="DC221" s="160"/>
      <c r="DD221" s="160"/>
      <c r="DE221" s="160"/>
      <c r="DF221" s="160"/>
      <c r="DG221" s="160"/>
      <c r="DH221" s="160"/>
      <c r="DI221" s="160"/>
      <c r="DJ221" s="160"/>
      <c r="DK221" s="160"/>
      <c r="DL221" s="160"/>
      <c r="DM221" s="160"/>
      <c r="DN221" s="160"/>
      <c r="DO221" s="160"/>
      <c r="DP221" s="160"/>
      <c r="DQ221" s="160"/>
      <c r="DR221" s="160"/>
      <c r="DS221" s="160"/>
      <c r="DT221" s="160"/>
      <c r="DU221" s="160"/>
      <c r="DV221" s="160"/>
      <c r="DW221" s="160"/>
      <c r="DX221" s="160"/>
      <c r="DY221" s="160"/>
      <c r="DZ221" s="160"/>
      <c r="EA221" s="160"/>
      <c r="EB221" s="160"/>
      <c r="EC221" s="160"/>
      <c r="ED221" s="160"/>
      <c r="EE221" s="160"/>
      <c r="EF221" s="160"/>
      <c r="EG221" s="160"/>
      <c r="EH221" s="160"/>
      <c r="EI221" s="160"/>
      <c r="EJ221" s="160"/>
      <c r="EK221" s="160"/>
      <c r="EL221" s="160"/>
      <c r="EM221" s="160"/>
      <c r="EN221" s="160"/>
      <c r="EO221" s="160"/>
      <c r="EP221" s="160"/>
      <c r="EQ221" s="160"/>
      <c r="ER221" s="160"/>
      <c r="ES221" s="160"/>
      <c r="ET221" s="160"/>
      <c r="EU221" s="160"/>
      <c r="EV221" s="160"/>
      <c r="EW221" s="160"/>
      <c r="EX221" s="160"/>
      <c r="EY221" s="160"/>
      <c r="EZ221" s="160"/>
      <c r="FA221" s="160"/>
      <c r="FB221" s="160"/>
      <c r="FC221" s="160"/>
      <c r="FD221" s="160"/>
      <c r="FE221" s="160"/>
      <c r="FF221" s="160"/>
      <c r="FG221" s="160"/>
      <c r="FH221" s="160"/>
      <c r="FI221" s="160"/>
      <c r="FJ221" s="160"/>
      <c r="FK221" s="160"/>
      <c r="FL221" s="160"/>
      <c r="FM221" s="160"/>
      <c r="FN221" s="160"/>
      <c r="FO221" s="160"/>
      <c r="FP221" s="160"/>
      <c r="FQ221" s="160"/>
      <c r="FR221" s="160"/>
      <c r="FS221" s="160"/>
      <c r="FT221" s="160"/>
      <c r="FU221" s="160"/>
      <c r="FV221" s="160"/>
      <c r="FW221" s="160"/>
      <c r="FX221" s="160"/>
      <c r="FY221" s="160"/>
      <c r="FZ221" s="160"/>
      <c r="GA221" s="160"/>
      <c r="GB221" s="160"/>
      <c r="GC221" s="160"/>
      <c r="GD221" s="160"/>
      <c r="GE221" s="160"/>
      <c r="GF221" s="160"/>
      <c r="GG221" s="160"/>
      <c r="GH221" s="160"/>
      <c r="GI221" s="160"/>
      <c r="GJ221" s="160"/>
      <c r="GK221" s="160"/>
      <c r="GL221" s="160"/>
      <c r="GM221" s="160"/>
      <c r="GN221" s="160"/>
      <c r="GO221" s="160"/>
      <c r="GP221" s="160"/>
      <c r="GQ221" s="160"/>
      <c r="GR221" s="160"/>
      <c r="GS221" s="160"/>
      <c r="GT221" s="160"/>
      <c r="GU221" s="160"/>
      <c r="GV221" s="160"/>
      <c r="GW221" s="160"/>
      <c r="GX221" s="160"/>
      <c r="GY221" s="160"/>
      <c r="GZ221" s="160"/>
      <c r="HA221" s="160"/>
      <c r="HB221" s="160"/>
      <c r="HC221" s="160"/>
      <c r="HD221" s="160"/>
      <c r="HE221" s="160"/>
      <c r="HF221" s="160"/>
      <c r="HG221" s="160"/>
      <c r="HH221" s="160"/>
      <c r="HI221" s="160"/>
      <c r="HJ221" s="160"/>
      <c r="HK221" s="160"/>
      <c r="HL221" s="160"/>
      <c r="HM221" s="160"/>
      <c r="HN221" s="160"/>
      <c r="HO221" s="160"/>
      <c r="HP221" s="160"/>
      <c r="HQ221" s="160"/>
      <c r="HR221" s="160"/>
      <c r="HS221" s="160"/>
      <c r="HT221" s="160"/>
      <c r="HU221" s="160"/>
      <c r="HV221" s="160"/>
      <c r="HW221" s="160"/>
      <c r="HX221" s="160"/>
      <c r="HY221" s="160"/>
      <c r="HZ221" s="160"/>
      <c r="IA221" s="160"/>
      <c r="IB221" s="160"/>
      <c r="IC221" s="160"/>
      <c r="ID221" s="160"/>
      <c r="IE221" s="160"/>
      <c r="IF221" s="160"/>
      <c r="IG221" s="160"/>
      <c r="IH221" s="160"/>
      <c r="II221" s="160"/>
      <c r="IJ221" s="160"/>
      <c r="IK221" s="160"/>
      <c r="IL221" s="160"/>
      <c r="IM221" s="160"/>
      <c r="IN221" s="160"/>
      <c r="IO221" s="160"/>
      <c r="IP221" s="160"/>
      <c r="IQ221" s="160"/>
      <c r="IR221" s="160"/>
      <c r="IS221" s="160"/>
      <c r="IT221" s="160"/>
      <c r="IU221" s="160"/>
      <c r="IV221" s="160"/>
      <c r="IW221" s="160"/>
      <c r="IX221" s="160"/>
      <c r="IY221" s="160"/>
      <c r="IZ221" s="160"/>
      <c r="JA221" s="160"/>
      <c r="JB221" s="160"/>
      <c r="JC221" s="160"/>
      <c r="JD221" s="160"/>
      <c r="JE221" s="160"/>
      <c r="JF221" s="160"/>
      <c r="JG221" s="160"/>
      <c r="JH221" s="160"/>
      <c r="JI221" s="160"/>
      <c r="JJ221" s="160"/>
      <c r="JK221" s="160"/>
      <c r="JL221" s="160"/>
      <c r="JM221" s="160"/>
      <c r="JN221" s="160"/>
      <c r="JO221" s="160"/>
      <c r="JP221" s="160"/>
      <c r="JQ221" s="160"/>
      <c r="JR221" s="160"/>
      <c r="JS221" s="160"/>
      <c r="JT221" s="160"/>
      <c r="JU221" s="160"/>
      <c r="JV221" s="160"/>
      <c r="JW221" s="160"/>
      <c r="JX221" s="160"/>
      <c r="JY221" s="160"/>
      <c r="JZ221" s="160"/>
      <c r="KA221" s="160"/>
      <c r="KB221" s="160"/>
      <c r="KC221" s="160"/>
      <c r="KD221" s="160"/>
      <c r="KE221" s="160"/>
      <c r="KF221" s="160"/>
      <c r="KG221" s="160"/>
      <c r="KH221" s="160"/>
      <c r="KI221" s="160"/>
      <c r="KJ221" s="160"/>
      <c r="KK221" s="160"/>
      <c r="KL221" s="160"/>
      <c r="KM221" s="160"/>
      <c r="KN221" s="160"/>
      <c r="KO221" s="160"/>
      <c r="KP221" s="160"/>
      <c r="KQ221" s="160"/>
      <c r="KR221" s="160"/>
      <c r="KS221" s="160"/>
      <c r="KT221" s="160"/>
      <c r="KU221" s="160"/>
      <c r="KV221" s="160"/>
      <c r="KW221" s="160"/>
      <c r="KX221" s="160"/>
      <c r="KY221" s="160"/>
      <c r="KZ221" s="160"/>
      <c r="LA221" s="160"/>
      <c r="LB221" s="160"/>
      <c r="LC221" s="160"/>
      <c r="LD221" s="160"/>
      <c r="LE221" s="160"/>
      <c r="LF221" s="160"/>
      <c r="LG221" s="160"/>
      <c r="LH221" s="160"/>
      <c r="LI221" s="160"/>
      <c r="LJ221" s="160"/>
      <c r="LK221" s="160"/>
      <c r="LL221" s="160"/>
      <c r="LM221" s="160"/>
      <c r="LN221" s="160"/>
      <c r="LO221" s="160"/>
      <c r="LP221" s="160"/>
      <c r="LQ221" s="160"/>
      <c r="LR221" s="160"/>
      <c r="LS221" s="160"/>
      <c r="LT221" s="160"/>
      <c r="LU221" s="160"/>
      <c r="LV221" s="160"/>
      <c r="LW221" s="160"/>
      <c r="LX221" s="160"/>
      <c r="LY221" s="160"/>
      <c r="LZ221" s="160"/>
      <c r="MA221" s="160"/>
      <c r="MB221" s="160"/>
      <c r="MC221" s="160"/>
      <c r="MD221" s="160"/>
      <c r="ME221" s="160"/>
      <c r="MF221" s="160"/>
      <c r="MG221" s="160"/>
      <c r="MH221" s="160"/>
      <c r="MI221" s="160"/>
      <c r="MJ221" s="160"/>
      <c r="MK221" s="160"/>
      <c r="ML221" s="160"/>
      <c r="MM221" s="160"/>
      <c r="MN221" s="160"/>
      <c r="MO221" s="160"/>
      <c r="MP221" s="160"/>
      <c r="MQ221" s="160"/>
      <c r="MR221" s="160"/>
      <c r="MS221" s="160"/>
      <c r="MT221" s="160"/>
      <c r="MU221" s="160"/>
      <c r="MV221" s="160"/>
      <c r="MW221" s="160"/>
      <c r="MX221" s="160"/>
      <c r="MY221" s="160"/>
      <c r="MZ221" s="160"/>
      <c r="NA221" s="160"/>
      <c r="NB221" s="160"/>
      <c r="NC221" s="160"/>
      <c r="ND221" s="160"/>
      <c r="NE221" s="160"/>
      <c r="NF221" s="160"/>
      <c r="NG221" s="160"/>
      <c r="NH221" s="160"/>
      <c r="NI221" s="160"/>
      <c r="NJ221" s="160"/>
      <c r="NK221" s="160"/>
      <c r="NL221" s="160"/>
      <c r="NM221" s="160"/>
      <c r="NN221" s="160"/>
      <c r="NO221" s="160"/>
      <c r="NP221" s="160"/>
      <c r="NQ221" s="160"/>
      <c r="NR221" s="160"/>
      <c r="NS221" s="160"/>
      <c r="NT221" s="160"/>
      <c r="NU221" s="160"/>
      <c r="NV221" s="160"/>
      <c r="NW221" s="160"/>
      <c r="NX221" s="160"/>
      <c r="NY221" s="160"/>
      <c r="NZ221" s="160"/>
      <c r="OA221" s="160"/>
      <c r="OB221" s="160"/>
      <c r="OC221" s="160"/>
      <c r="OD221" s="160"/>
      <c r="OE221" s="160"/>
      <c r="OF221" s="160"/>
      <c r="OG221" s="160"/>
      <c r="OH221" s="160"/>
      <c r="OI221" s="160"/>
      <c r="OJ221" s="160"/>
      <c r="OK221" s="160"/>
      <c r="OL221" s="160"/>
      <c r="OM221" s="160"/>
      <c r="ON221" s="160"/>
      <c r="OO221" s="160"/>
      <c r="OP221" s="160"/>
      <c r="OQ221" s="160"/>
      <c r="OR221" s="160"/>
      <c r="OS221" s="160"/>
      <c r="OT221" s="160"/>
      <c r="OU221" s="160"/>
      <c r="OV221" s="160"/>
      <c r="OW221" s="160"/>
      <c r="OX221" s="160"/>
      <c r="OY221" s="160"/>
      <c r="OZ221" s="160"/>
      <c r="PA221" s="160"/>
      <c r="PB221" s="160"/>
      <c r="PC221" s="160"/>
      <c r="PD221" s="160"/>
      <c r="PE221" s="160"/>
      <c r="PF221" s="160"/>
      <c r="PG221" s="160"/>
      <c r="PH221" s="160"/>
      <c r="PI221" s="160"/>
      <c r="PJ221" s="160"/>
      <c r="PK221" s="160"/>
      <c r="PL221" s="160"/>
      <c r="PM221" s="160"/>
      <c r="PN221" s="160"/>
      <c r="PO221" s="160"/>
      <c r="PP221" s="160"/>
      <c r="PQ221" s="160"/>
      <c r="PR221" s="160"/>
      <c r="PS221" s="160"/>
      <c r="PT221" s="160"/>
      <c r="PU221" s="160"/>
      <c r="PV221" s="160"/>
      <c r="PW221" s="160"/>
      <c r="PX221" s="160"/>
      <c r="PY221" s="160"/>
      <c r="PZ221" s="160"/>
      <c r="QA221" s="160"/>
      <c r="QB221" s="160"/>
      <c r="QC221" s="160"/>
      <c r="QD221" s="160"/>
      <c r="QE221" s="160"/>
      <c r="QF221" s="160"/>
      <c r="QG221" s="160"/>
      <c r="QH221" s="160"/>
      <c r="QI221" s="160"/>
      <c r="QJ221" s="160"/>
      <c r="QK221" s="160"/>
      <c r="QL221" s="160"/>
      <c r="QM221" s="160"/>
      <c r="QN221" s="160"/>
      <c r="QO221" s="160"/>
      <c r="QP221" s="160"/>
      <c r="QQ221" s="160"/>
      <c r="QR221" s="160"/>
      <c r="QS221" s="160"/>
      <c r="QT221" s="160"/>
      <c r="QU221" s="160"/>
      <c r="QV221" s="160"/>
      <c r="QW221" s="160"/>
      <c r="QX221" s="160"/>
      <c r="QY221" s="160"/>
      <c r="QZ221" s="160"/>
      <c r="RA221" s="160"/>
      <c r="RB221" s="160"/>
      <c r="RC221" s="160"/>
      <c r="RD221" s="160"/>
      <c r="RE221" s="160"/>
      <c r="RF221" s="160"/>
      <c r="RG221" s="160"/>
      <c r="RH221" s="160"/>
      <c r="RI221" s="160"/>
      <c r="RJ221" s="160"/>
      <c r="RK221" s="160"/>
      <c r="RL221" s="160"/>
      <c r="RM221" s="160"/>
      <c r="RN221" s="160"/>
      <c r="RO221" s="160"/>
      <c r="RP221" s="160"/>
      <c r="RQ221" s="160"/>
      <c r="RR221" s="160"/>
      <c r="RS221" s="160"/>
      <c r="RT221" s="160"/>
      <c r="RU221" s="160"/>
      <c r="RV221" s="160"/>
      <c r="RW221" s="160"/>
      <c r="RX221" s="160"/>
      <c r="RY221" s="160"/>
      <c r="RZ221" s="160"/>
      <c r="SA221" s="160"/>
      <c r="SB221" s="160"/>
      <c r="SC221" s="160"/>
      <c r="SD221" s="160"/>
      <c r="SE221" s="160"/>
      <c r="SF221" s="160"/>
      <c r="SG221" s="160"/>
      <c r="SH221" s="160"/>
      <c r="SI221" s="160"/>
      <c r="SJ221" s="160"/>
      <c r="SK221" s="160"/>
      <c r="SL221" s="160"/>
      <c r="SM221" s="160"/>
      <c r="SN221" s="160"/>
      <c r="SO221" s="160"/>
      <c r="SP221" s="160"/>
      <c r="SQ221" s="160"/>
      <c r="SR221" s="160"/>
      <c r="SS221" s="160"/>
      <c r="ST221" s="160"/>
      <c r="SU221" s="160"/>
      <c r="SV221" s="160"/>
      <c r="SW221" s="160"/>
      <c r="SX221" s="160"/>
      <c r="SY221" s="160"/>
      <c r="SZ221" s="160"/>
      <c r="TA221" s="160"/>
      <c r="TB221" s="160"/>
      <c r="TC221" s="160"/>
      <c r="TD221" s="160"/>
      <c r="TE221" s="160"/>
      <c r="TF221" s="160"/>
    </row>
    <row r="222" spans="1:526">
      <c r="A222" s="160"/>
      <c r="B222" s="160"/>
      <c r="C222" s="160"/>
      <c r="D222" s="160"/>
      <c r="E222" s="160"/>
      <c r="F222" s="160"/>
      <c r="G222" s="160"/>
      <c r="H222" s="160"/>
      <c r="I222" s="160"/>
      <c r="J222" s="160"/>
      <c r="K222" s="160"/>
      <c r="L222" s="160"/>
      <c r="M222" s="160"/>
      <c r="N222" s="160"/>
      <c r="O222" s="160"/>
      <c r="P222" s="160"/>
      <c r="Q222" s="160"/>
      <c r="R222" s="160"/>
      <c r="S222" s="160"/>
      <c r="T222" s="160"/>
      <c r="U222" s="160"/>
      <c r="V222" s="160"/>
      <c r="W222" s="160"/>
      <c r="X222" s="160"/>
      <c r="Y222" s="160"/>
      <c r="Z222" s="160"/>
      <c r="AA222" s="160"/>
      <c r="AB222" s="160"/>
      <c r="AC222" s="160"/>
      <c r="AD222" s="160"/>
      <c r="AE222" s="160"/>
      <c r="AF222" s="160"/>
      <c r="AG222" s="160"/>
      <c r="AH222" s="160"/>
      <c r="AI222" s="160"/>
      <c r="AJ222" s="160"/>
      <c r="AK222" s="160"/>
      <c r="AL222" s="160"/>
      <c r="AM222" s="160"/>
      <c r="AN222" s="160"/>
      <c r="AO222" s="160"/>
      <c r="AP222" s="160"/>
      <c r="AQ222" s="160"/>
      <c r="AR222" s="160"/>
      <c r="AS222" s="160"/>
      <c r="AT222" s="160"/>
      <c r="AU222" s="160"/>
      <c r="AV222" s="160"/>
      <c r="AW222" s="160"/>
      <c r="AX222" s="160"/>
      <c r="AY222" s="160"/>
      <c r="AZ222" s="160"/>
      <c r="BA222" s="160"/>
      <c r="BB222" s="160"/>
      <c r="BC222" s="160"/>
      <c r="BD222" s="160"/>
      <c r="BE222" s="160"/>
      <c r="BF222" s="160"/>
      <c r="BG222" s="160"/>
      <c r="BH222" s="160"/>
      <c r="BI222" s="160"/>
      <c r="BJ222" s="160"/>
      <c r="BK222" s="160"/>
      <c r="BL222" s="160"/>
      <c r="BM222" s="160"/>
      <c r="BN222" s="160"/>
      <c r="BO222" s="160"/>
      <c r="BP222" s="160"/>
      <c r="BQ222" s="160"/>
      <c r="BR222" s="160"/>
      <c r="BS222" s="160"/>
      <c r="BT222" s="160"/>
      <c r="BU222" s="160"/>
      <c r="BV222" s="160"/>
      <c r="BW222" s="160"/>
      <c r="BX222" s="160"/>
      <c r="BY222" s="160"/>
      <c r="BZ222" s="160"/>
      <c r="CA222" s="160"/>
      <c r="CB222" s="160"/>
      <c r="CC222" s="160"/>
      <c r="CD222" s="160"/>
      <c r="CE222" s="160"/>
      <c r="CF222" s="160"/>
      <c r="CG222" s="160"/>
      <c r="CH222" s="160"/>
      <c r="CI222" s="160"/>
      <c r="CJ222" s="160"/>
      <c r="CK222" s="160"/>
      <c r="CL222" s="160"/>
      <c r="CM222" s="160"/>
      <c r="CN222" s="160"/>
      <c r="CO222" s="160"/>
      <c r="CP222" s="160"/>
      <c r="CQ222" s="160"/>
      <c r="CR222" s="160"/>
      <c r="CS222" s="160"/>
      <c r="CT222" s="160"/>
      <c r="CU222" s="160"/>
      <c r="CV222" s="160"/>
      <c r="CW222" s="160"/>
      <c r="CX222" s="160"/>
      <c r="CY222" s="160"/>
      <c r="CZ222" s="160"/>
      <c r="DA222" s="160"/>
      <c r="DB222" s="160"/>
      <c r="DC222" s="160"/>
      <c r="DD222" s="160"/>
      <c r="DE222" s="160"/>
      <c r="DF222" s="160"/>
      <c r="DG222" s="160"/>
      <c r="DH222" s="160"/>
      <c r="DI222" s="160"/>
      <c r="DJ222" s="160"/>
      <c r="DK222" s="160"/>
      <c r="DL222" s="160"/>
      <c r="DM222" s="160"/>
      <c r="DN222" s="160"/>
      <c r="DO222" s="160"/>
      <c r="DP222" s="160"/>
      <c r="DQ222" s="160"/>
      <c r="DR222" s="160"/>
      <c r="DS222" s="160"/>
      <c r="DT222" s="160"/>
      <c r="DU222" s="160"/>
      <c r="DV222" s="160"/>
      <c r="DW222" s="160"/>
      <c r="DX222" s="160"/>
      <c r="DY222" s="160"/>
      <c r="DZ222" s="160"/>
      <c r="EA222" s="160"/>
      <c r="EB222" s="160"/>
      <c r="EC222" s="160"/>
      <c r="ED222" s="160"/>
      <c r="EE222" s="160"/>
      <c r="EF222" s="160"/>
      <c r="EG222" s="160"/>
      <c r="EH222" s="160"/>
      <c r="EI222" s="160"/>
      <c r="EJ222" s="160"/>
      <c r="EK222" s="160"/>
      <c r="EL222" s="160"/>
      <c r="EM222" s="160"/>
      <c r="EN222" s="160"/>
      <c r="EO222" s="160"/>
      <c r="EP222" s="160"/>
      <c r="EQ222" s="160"/>
      <c r="ER222" s="160"/>
      <c r="ES222" s="160"/>
      <c r="ET222" s="160"/>
      <c r="EU222" s="160"/>
      <c r="EV222" s="160"/>
      <c r="EW222" s="160"/>
      <c r="EX222" s="160"/>
      <c r="EY222" s="160"/>
      <c r="EZ222" s="160"/>
      <c r="FA222" s="160"/>
      <c r="FB222" s="160"/>
      <c r="FC222" s="160"/>
      <c r="FD222" s="160"/>
      <c r="FE222" s="160"/>
      <c r="FF222" s="160"/>
      <c r="FG222" s="160"/>
      <c r="FH222" s="160"/>
      <c r="FI222" s="160"/>
      <c r="FJ222" s="160"/>
      <c r="FK222" s="160"/>
      <c r="FL222" s="160"/>
      <c r="FM222" s="160"/>
      <c r="FN222" s="160"/>
      <c r="FO222" s="160"/>
      <c r="FP222" s="160"/>
      <c r="FQ222" s="160"/>
      <c r="FR222" s="160"/>
      <c r="FS222" s="160"/>
      <c r="FT222" s="160"/>
      <c r="FU222" s="160"/>
      <c r="FV222" s="160"/>
      <c r="FW222" s="160"/>
      <c r="FX222" s="160"/>
      <c r="FY222" s="160"/>
      <c r="FZ222" s="160"/>
      <c r="GA222" s="160"/>
      <c r="GB222" s="160"/>
      <c r="GC222" s="160"/>
      <c r="GD222" s="160"/>
      <c r="GE222" s="160"/>
      <c r="GF222" s="160"/>
      <c r="GG222" s="160"/>
      <c r="GH222" s="160"/>
      <c r="GI222" s="160"/>
      <c r="GJ222" s="160"/>
      <c r="GK222" s="160"/>
      <c r="GL222" s="160"/>
      <c r="GM222" s="160"/>
      <c r="GN222" s="160"/>
      <c r="GO222" s="160"/>
      <c r="GP222" s="160"/>
      <c r="GQ222" s="160"/>
      <c r="GR222" s="160"/>
      <c r="GS222" s="160"/>
      <c r="GT222" s="160"/>
      <c r="GU222" s="160"/>
      <c r="GV222" s="160"/>
      <c r="GW222" s="160"/>
      <c r="GX222" s="160"/>
      <c r="GY222" s="160"/>
      <c r="GZ222" s="160"/>
      <c r="HA222" s="160"/>
      <c r="HB222" s="160"/>
      <c r="HC222" s="160"/>
      <c r="HD222" s="160"/>
      <c r="HE222" s="160"/>
      <c r="HF222" s="160"/>
      <c r="HG222" s="160"/>
      <c r="HH222" s="160"/>
      <c r="HI222" s="160"/>
      <c r="HJ222" s="160"/>
      <c r="HK222" s="160"/>
      <c r="HL222" s="160"/>
      <c r="HM222" s="160"/>
      <c r="HN222" s="160"/>
      <c r="HO222" s="160"/>
      <c r="HP222" s="160"/>
      <c r="HQ222" s="160"/>
      <c r="HR222" s="160"/>
      <c r="HS222" s="160"/>
      <c r="HT222" s="160"/>
      <c r="HU222" s="160"/>
      <c r="HV222" s="160"/>
      <c r="HW222" s="160"/>
      <c r="HX222" s="160"/>
      <c r="HY222" s="160"/>
      <c r="HZ222" s="160"/>
      <c r="IA222" s="160"/>
      <c r="IB222" s="160"/>
      <c r="IC222" s="160"/>
      <c r="ID222" s="160"/>
      <c r="IE222" s="160"/>
      <c r="IF222" s="160"/>
      <c r="IG222" s="160"/>
      <c r="IH222" s="160"/>
      <c r="II222" s="160"/>
      <c r="IJ222" s="160"/>
      <c r="IK222" s="160"/>
      <c r="IL222" s="160"/>
      <c r="IM222" s="160"/>
      <c r="IN222" s="160"/>
      <c r="IO222" s="160"/>
      <c r="IP222" s="160"/>
      <c r="IQ222" s="160"/>
      <c r="IR222" s="160"/>
      <c r="IS222" s="160"/>
      <c r="IT222" s="160"/>
      <c r="IU222" s="160"/>
      <c r="IV222" s="160"/>
      <c r="IW222" s="160"/>
      <c r="IX222" s="160"/>
      <c r="IY222" s="160"/>
      <c r="IZ222" s="160"/>
      <c r="JA222" s="160"/>
      <c r="JB222" s="160"/>
      <c r="JC222" s="160"/>
      <c r="JD222" s="160"/>
      <c r="JE222" s="160"/>
      <c r="JF222" s="160"/>
      <c r="JG222" s="160"/>
      <c r="JH222" s="160"/>
      <c r="JI222" s="160"/>
      <c r="JJ222" s="160"/>
      <c r="JK222" s="160"/>
      <c r="JL222" s="160"/>
      <c r="JM222" s="160"/>
      <c r="JN222" s="160"/>
      <c r="JO222" s="160"/>
      <c r="JP222" s="160"/>
      <c r="JQ222" s="160"/>
      <c r="JR222" s="160"/>
      <c r="JS222" s="160"/>
      <c r="JT222" s="160"/>
      <c r="JU222" s="160"/>
      <c r="JV222" s="160"/>
      <c r="JW222" s="160"/>
      <c r="JX222" s="160"/>
      <c r="JY222" s="160"/>
      <c r="JZ222" s="160"/>
      <c r="KA222" s="160"/>
      <c r="KB222" s="160"/>
      <c r="KC222" s="160"/>
      <c r="KD222" s="160"/>
      <c r="KE222" s="160"/>
      <c r="KF222" s="160"/>
      <c r="KG222" s="160"/>
      <c r="KH222" s="160"/>
      <c r="KI222" s="160"/>
      <c r="KJ222" s="160"/>
      <c r="KK222" s="160"/>
      <c r="KL222" s="160"/>
      <c r="KM222" s="160"/>
      <c r="KN222" s="160"/>
      <c r="KO222" s="160"/>
      <c r="KP222" s="160"/>
      <c r="KQ222" s="160"/>
      <c r="KR222" s="160"/>
      <c r="KS222" s="160"/>
      <c r="KT222" s="160"/>
      <c r="KU222" s="160"/>
      <c r="KV222" s="160"/>
      <c r="KW222" s="160"/>
      <c r="KX222" s="160"/>
      <c r="KY222" s="160"/>
      <c r="KZ222" s="160"/>
      <c r="LA222" s="160"/>
      <c r="LB222" s="160"/>
      <c r="LC222" s="160"/>
      <c r="LD222" s="160"/>
      <c r="LE222" s="160"/>
      <c r="LF222" s="160"/>
      <c r="LG222" s="160"/>
      <c r="LH222" s="160"/>
      <c r="LI222" s="160"/>
      <c r="LJ222" s="160"/>
      <c r="LK222" s="160"/>
      <c r="LL222" s="160"/>
      <c r="LM222" s="160"/>
      <c r="LN222" s="160"/>
      <c r="LO222" s="160"/>
      <c r="LP222" s="160"/>
      <c r="LQ222" s="160"/>
      <c r="LR222" s="160"/>
      <c r="LS222" s="160"/>
      <c r="LT222" s="160"/>
      <c r="LU222" s="160"/>
      <c r="LV222" s="160"/>
      <c r="LW222" s="160"/>
      <c r="LX222" s="160"/>
      <c r="LY222" s="160"/>
      <c r="LZ222" s="160"/>
      <c r="MA222" s="160"/>
      <c r="MB222" s="160"/>
      <c r="MC222" s="160"/>
      <c r="MD222" s="160"/>
      <c r="ME222" s="160"/>
      <c r="MF222" s="160"/>
      <c r="MG222" s="160"/>
      <c r="MH222" s="160"/>
      <c r="MI222" s="160"/>
      <c r="MJ222" s="160"/>
      <c r="MK222" s="160"/>
      <c r="ML222" s="160"/>
      <c r="MM222" s="160"/>
      <c r="MN222" s="160"/>
      <c r="MO222" s="160"/>
      <c r="MP222" s="160"/>
      <c r="MQ222" s="160"/>
      <c r="MR222" s="160"/>
      <c r="MS222" s="160"/>
      <c r="MT222" s="160"/>
      <c r="MU222" s="160"/>
      <c r="MV222" s="160"/>
      <c r="MW222" s="160"/>
      <c r="MX222" s="160"/>
      <c r="MY222" s="160"/>
      <c r="MZ222" s="160"/>
      <c r="NA222" s="160"/>
      <c r="NB222" s="160"/>
      <c r="NC222" s="160"/>
      <c r="ND222" s="160"/>
      <c r="NE222" s="160"/>
      <c r="NF222" s="160"/>
      <c r="NG222" s="160"/>
      <c r="NH222" s="160"/>
      <c r="NI222" s="160"/>
      <c r="NJ222" s="160"/>
      <c r="NK222" s="160"/>
      <c r="NL222" s="160"/>
      <c r="NM222" s="160"/>
      <c r="NN222" s="160"/>
      <c r="NO222" s="160"/>
      <c r="NP222" s="160"/>
      <c r="NQ222" s="160"/>
      <c r="NR222" s="160"/>
      <c r="NS222" s="160"/>
      <c r="NT222" s="160"/>
      <c r="NU222" s="160"/>
      <c r="NV222" s="160"/>
      <c r="NW222" s="160"/>
      <c r="NX222" s="160"/>
      <c r="NY222" s="160"/>
      <c r="NZ222" s="160"/>
      <c r="OA222" s="160"/>
      <c r="OB222" s="160"/>
      <c r="OC222" s="160"/>
      <c r="OD222" s="160"/>
      <c r="OE222" s="160"/>
      <c r="OF222" s="160"/>
      <c r="OG222" s="160"/>
      <c r="OH222" s="160"/>
      <c r="OI222" s="160"/>
      <c r="OJ222" s="160"/>
      <c r="OK222" s="160"/>
      <c r="OL222" s="160"/>
      <c r="OM222" s="160"/>
      <c r="ON222" s="160"/>
      <c r="OO222" s="160"/>
      <c r="OP222" s="160"/>
      <c r="OQ222" s="160"/>
      <c r="OR222" s="160"/>
      <c r="OS222" s="160"/>
      <c r="OT222" s="160"/>
      <c r="OU222" s="160"/>
      <c r="OV222" s="160"/>
      <c r="OW222" s="160"/>
      <c r="OX222" s="160"/>
      <c r="OY222" s="160"/>
      <c r="OZ222" s="160"/>
      <c r="PA222" s="160"/>
      <c r="PB222" s="160"/>
      <c r="PC222" s="160"/>
      <c r="PD222" s="160"/>
      <c r="PE222" s="160"/>
      <c r="PF222" s="160"/>
      <c r="PG222" s="160"/>
      <c r="PH222" s="160"/>
      <c r="PI222" s="160"/>
      <c r="PJ222" s="160"/>
      <c r="PK222" s="160"/>
      <c r="PL222" s="160"/>
      <c r="PM222" s="160"/>
      <c r="PN222" s="160"/>
      <c r="PO222" s="160"/>
      <c r="PP222" s="160"/>
      <c r="PQ222" s="160"/>
      <c r="PR222" s="160"/>
      <c r="PS222" s="160"/>
      <c r="PT222" s="160"/>
      <c r="PU222" s="160"/>
      <c r="PV222" s="160"/>
      <c r="PW222" s="160"/>
      <c r="PX222" s="160"/>
      <c r="PY222" s="160"/>
      <c r="PZ222" s="160"/>
      <c r="QA222" s="160"/>
      <c r="QB222" s="160"/>
      <c r="QC222" s="160"/>
      <c r="QD222" s="160"/>
      <c r="QE222" s="160"/>
      <c r="QF222" s="160"/>
      <c r="QG222" s="160"/>
      <c r="QH222" s="160"/>
      <c r="QI222" s="160"/>
      <c r="QJ222" s="160"/>
      <c r="QK222" s="160"/>
      <c r="QL222" s="160"/>
      <c r="QM222" s="160"/>
      <c r="QN222" s="160"/>
      <c r="QO222" s="160"/>
      <c r="QP222" s="160"/>
      <c r="QQ222" s="160"/>
      <c r="QR222" s="160"/>
      <c r="QS222" s="160"/>
      <c r="QT222" s="160"/>
      <c r="QU222" s="160"/>
      <c r="QV222" s="160"/>
      <c r="QW222" s="160"/>
      <c r="QX222" s="160"/>
      <c r="QY222" s="160"/>
      <c r="QZ222" s="160"/>
      <c r="RA222" s="160"/>
      <c r="RB222" s="160"/>
      <c r="RC222" s="160"/>
      <c r="RD222" s="160"/>
      <c r="RE222" s="160"/>
      <c r="RF222" s="160"/>
      <c r="RG222" s="160"/>
      <c r="RH222" s="160"/>
      <c r="RI222" s="160"/>
      <c r="RJ222" s="160"/>
      <c r="RK222" s="160"/>
      <c r="RL222" s="160"/>
      <c r="RM222" s="160"/>
      <c r="RN222" s="160"/>
      <c r="RO222" s="160"/>
      <c r="RP222" s="160"/>
      <c r="RQ222" s="160"/>
      <c r="RR222" s="160"/>
      <c r="RS222" s="160"/>
      <c r="RT222" s="160"/>
      <c r="RU222" s="160"/>
      <c r="RV222" s="160"/>
      <c r="RW222" s="160"/>
      <c r="RX222" s="160"/>
      <c r="RY222" s="160"/>
      <c r="RZ222" s="160"/>
      <c r="SA222" s="160"/>
      <c r="SB222" s="160"/>
      <c r="SC222" s="160"/>
      <c r="SD222" s="160"/>
      <c r="SE222" s="160"/>
      <c r="SF222" s="160"/>
      <c r="SG222" s="160"/>
      <c r="SH222" s="160"/>
      <c r="SI222" s="160"/>
      <c r="SJ222" s="160"/>
      <c r="SK222" s="160"/>
      <c r="SL222" s="160"/>
      <c r="SM222" s="160"/>
      <c r="SN222" s="160"/>
      <c r="SO222" s="160"/>
      <c r="SP222" s="160"/>
      <c r="SQ222" s="160"/>
      <c r="SR222" s="160"/>
      <c r="SS222" s="160"/>
      <c r="ST222" s="160"/>
      <c r="SU222" s="160"/>
      <c r="SV222" s="160"/>
      <c r="SW222" s="160"/>
      <c r="SX222" s="160"/>
      <c r="SY222" s="160"/>
      <c r="SZ222" s="160"/>
      <c r="TA222" s="160"/>
      <c r="TB222" s="160"/>
      <c r="TC222" s="160"/>
      <c r="TD222" s="160"/>
      <c r="TE222" s="160"/>
      <c r="TF222" s="160"/>
    </row>
    <row r="223" spans="1:526">
      <c r="A223" s="160"/>
      <c r="B223" s="160"/>
      <c r="C223" s="160"/>
      <c r="D223" s="160"/>
      <c r="E223" s="160"/>
      <c r="F223" s="160"/>
      <c r="G223" s="160"/>
      <c r="H223" s="160"/>
      <c r="I223" s="160"/>
      <c r="J223" s="160"/>
      <c r="K223" s="160"/>
      <c r="L223" s="160"/>
      <c r="M223" s="160"/>
      <c r="N223" s="160"/>
      <c r="O223" s="160"/>
      <c r="P223" s="160"/>
      <c r="Q223" s="160"/>
      <c r="R223" s="160"/>
      <c r="S223" s="160"/>
      <c r="T223" s="160"/>
      <c r="U223" s="160"/>
      <c r="V223" s="160"/>
      <c r="W223" s="160"/>
      <c r="X223" s="160"/>
      <c r="Y223" s="160"/>
      <c r="Z223" s="160"/>
      <c r="AA223" s="160"/>
      <c r="AB223" s="160"/>
      <c r="AC223" s="160"/>
      <c r="AD223" s="160"/>
      <c r="AE223" s="160"/>
      <c r="AF223" s="160"/>
      <c r="AG223" s="160"/>
      <c r="AH223" s="160"/>
      <c r="AI223" s="160"/>
      <c r="AJ223" s="160"/>
      <c r="AK223" s="160"/>
      <c r="AL223" s="160"/>
      <c r="AM223" s="160"/>
      <c r="AN223" s="160"/>
      <c r="AO223" s="160"/>
      <c r="AP223" s="160"/>
      <c r="AQ223" s="160"/>
      <c r="AR223" s="160"/>
      <c r="AS223" s="160"/>
      <c r="AT223" s="160"/>
      <c r="AU223" s="160"/>
      <c r="AV223" s="160"/>
      <c r="AW223" s="160"/>
      <c r="AX223" s="160"/>
      <c r="AY223" s="160"/>
      <c r="AZ223" s="160"/>
      <c r="BA223" s="160"/>
      <c r="BB223" s="160"/>
      <c r="BC223" s="160"/>
      <c r="BD223" s="160"/>
      <c r="BE223" s="160"/>
      <c r="BF223" s="160"/>
      <c r="BG223" s="160"/>
      <c r="BH223" s="160"/>
      <c r="BI223" s="160"/>
      <c r="BJ223" s="160"/>
      <c r="BK223" s="160"/>
      <c r="BL223" s="160"/>
      <c r="BM223" s="160"/>
      <c r="BN223" s="160"/>
      <c r="BO223" s="160"/>
      <c r="BP223" s="160"/>
      <c r="BQ223" s="160"/>
      <c r="BR223" s="160"/>
      <c r="BS223" s="160"/>
      <c r="BT223" s="160"/>
      <c r="BU223" s="160"/>
      <c r="BV223" s="160"/>
      <c r="BW223" s="160"/>
      <c r="BX223" s="160"/>
      <c r="BY223" s="160"/>
      <c r="BZ223" s="160"/>
      <c r="CA223" s="160"/>
      <c r="CB223" s="160"/>
      <c r="CC223" s="160"/>
      <c r="CD223" s="160"/>
      <c r="CE223" s="160"/>
      <c r="CF223" s="160"/>
      <c r="CG223" s="160"/>
      <c r="CH223" s="160"/>
      <c r="CI223" s="160"/>
      <c r="CJ223" s="160"/>
      <c r="CK223" s="160"/>
      <c r="CL223" s="160"/>
      <c r="CM223" s="160"/>
      <c r="CN223" s="160"/>
      <c r="CO223" s="160"/>
      <c r="CP223" s="160"/>
      <c r="CQ223" s="160"/>
      <c r="CR223" s="160"/>
      <c r="CS223" s="160"/>
      <c r="CT223" s="160"/>
      <c r="CU223" s="160"/>
      <c r="CV223" s="160"/>
      <c r="CW223" s="160"/>
      <c r="CX223" s="160"/>
      <c r="CY223" s="160"/>
      <c r="CZ223" s="160"/>
      <c r="DA223" s="160"/>
      <c r="DB223" s="160"/>
      <c r="DC223" s="160"/>
      <c r="DD223" s="160"/>
      <c r="DE223" s="160"/>
      <c r="DF223" s="160"/>
      <c r="DG223" s="160"/>
      <c r="DH223" s="160"/>
      <c r="DI223" s="160"/>
      <c r="DJ223" s="160"/>
      <c r="DK223" s="160"/>
      <c r="DL223" s="160"/>
      <c r="DM223" s="160"/>
      <c r="DN223" s="160"/>
      <c r="DO223" s="160"/>
      <c r="DP223" s="160"/>
      <c r="DQ223" s="160"/>
      <c r="DR223" s="160"/>
      <c r="DS223" s="160"/>
      <c r="DT223" s="160"/>
      <c r="DU223" s="160"/>
      <c r="DV223" s="160"/>
      <c r="DW223" s="160"/>
      <c r="DX223" s="160"/>
      <c r="DY223" s="160"/>
      <c r="DZ223" s="160"/>
      <c r="EA223" s="160"/>
      <c r="EB223" s="160"/>
      <c r="EC223" s="160"/>
      <c r="ED223" s="160"/>
      <c r="EE223" s="160"/>
      <c r="EF223" s="160"/>
      <c r="EG223" s="160"/>
      <c r="EH223" s="160"/>
      <c r="EI223" s="160"/>
      <c r="EJ223" s="160"/>
      <c r="EK223" s="160"/>
      <c r="EL223" s="160"/>
      <c r="EM223" s="160"/>
      <c r="EN223" s="160"/>
      <c r="EO223" s="160"/>
      <c r="EP223" s="160"/>
      <c r="EQ223" s="160"/>
      <c r="ER223" s="160"/>
      <c r="ES223" s="160"/>
      <c r="ET223" s="160"/>
      <c r="EU223" s="160"/>
      <c r="EV223" s="160"/>
      <c r="EW223" s="160"/>
      <c r="EX223" s="160"/>
      <c r="EY223" s="160"/>
      <c r="EZ223" s="160"/>
      <c r="FA223" s="160"/>
      <c r="FB223" s="160"/>
      <c r="FC223" s="160"/>
      <c r="FD223" s="160"/>
      <c r="FE223" s="160"/>
      <c r="FF223" s="160"/>
      <c r="FG223" s="160"/>
      <c r="FH223" s="160"/>
      <c r="FI223" s="160"/>
      <c r="FJ223" s="160"/>
      <c r="FK223" s="160"/>
      <c r="FL223" s="160"/>
      <c r="FM223" s="160"/>
      <c r="FN223" s="160"/>
      <c r="FO223" s="160"/>
      <c r="FP223" s="160"/>
      <c r="FQ223" s="160"/>
      <c r="FR223" s="160"/>
      <c r="FS223" s="160"/>
      <c r="FT223" s="160"/>
      <c r="FU223" s="160"/>
      <c r="FV223" s="160"/>
      <c r="FW223" s="160"/>
      <c r="FX223" s="160"/>
      <c r="FY223" s="160"/>
      <c r="FZ223" s="160"/>
      <c r="GA223" s="160"/>
      <c r="GB223" s="160"/>
      <c r="GC223" s="160"/>
      <c r="GD223" s="160"/>
      <c r="GE223" s="160"/>
      <c r="GF223" s="160"/>
      <c r="GG223" s="160"/>
      <c r="GH223" s="160"/>
      <c r="GI223" s="160"/>
      <c r="GJ223" s="160"/>
      <c r="GK223" s="160"/>
      <c r="GL223" s="160"/>
      <c r="GM223" s="160"/>
      <c r="GN223" s="160"/>
      <c r="GO223" s="160"/>
      <c r="GP223" s="160"/>
      <c r="GQ223" s="160"/>
      <c r="GR223" s="160"/>
      <c r="GS223" s="160"/>
      <c r="GT223" s="160"/>
      <c r="GU223" s="160"/>
      <c r="GV223" s="160"/>
      <c r="GW223" s="160"/>
      <c r="GX223" s="160"/>
      <c r="GY223" s="160"/>
      <c r="GZ223" s="160"/>
      <c r="HA223" s="160"/>
      <c r="HB223" s="160"/>
      <c r="HC223" s="160"/>
      <c r="HD223" s="160"/>
      <c r="HE223" s="160"/>
      <c r="HF223" s="160"/>
      <c r="HG223" s="160"/>
      <c r="HH223" s="160"/>
      <c r="HI223" s="160"/>
      <c r="HJ223" s="160"/>
      <c r="HK223" s="160"/>
      <c r="HL223" s="160"/>
      <c r="HM223" s="160"/>
      <c r="HN223" s="160"/>
      <c r="HO223" s="160"/>
      <c r="HP223" s="160"/>
      <c r="HQ223" s="160"/>
      <c r="HR223" s="160"/>
      <c r="HS223" s="160"/>
      <c r="HT223" s="160"/>
      <c r="HU223" s="160"/>
      <c r="HV223" s="160"/>
      <c r="HW223" s="160"/>
      <c r="HX223" s="160"/>
      <c r="HY223" s="160"/>
      <c r="HZ223" s="160"/>
      <c r="IA223" s="160"/>
      <c r="IB223" s="160"/>
      <c r="IC223" s="160"/>
      <c r="ID223" s="160"/>
      <c r="IE223" s="160"/>
      <c r="IF223" s="160"/>
      <c r="IG223" s="160"/>
      <c r="IH223" s="160"/>
      <c r="II223" s="160"/>
      <c r="IJ223" s="160"/>
      <c r="IK223" s="160"/>
      <c r="IL223" s="160"/>
      <c r="IM223" s="160"/>
      <c r="IN223" s="160"/>
      <c r="IO223" s="160"/>
      <c r="IP223" s="160"/>
      <c r="IQ223" s="160"/>
      <c r="IR223" s="160"/>
      <c r="IS223" s="160"/>
      <c r="IT223" s="160"/>
      <c r="IU223" s="160"/>
      <c r="IV223" s="160"/>
      <c r="IW223" s="160"/>
      <c r="IX223" s="160"/>
      <c r="IY223" s="160"/>
      <c r="IZ223" s="160"/>
      <c r="JA223" s="160"/>
      <c r="JB223" s="160"/>
      <c r="JC223" s="160"/>
      <c r="JD223" s="160"/>
      <c r="JE223" s="160"/>
      <c r="JF223" s="160"/>
      <c r="JG223" s="160"/>
      <c r="JH223" s="160"/>
      <c r="JI223" s="160"/>
      <c r="JJ223" s="160"/>
      <c r="JK223" s="160"/>
      <c r="JL223" s="160"/>
      <c r="JM223" s="160"/>
      <c r="JN223" s="160"/>
      <c r="JO223" s="160"/>
      <c r="JP223" s="160"/>
      <c r="JQ223" s="160"/>
      <c r="JR223" s="160"/>
      <c r="JS223" s="160"/>
      <c r="JT223" s="160"/>
      <c r="JU223" s="160"/>
      <c r="JV223" s="160"/>
      <c r="JW223" s="160"/>
      <c r="JX223" s="160"/>
      <c r="JY223" s="160"/>
      <c r="JZ223" s="160"/>
      <c r="KA223" s="160"/>
      <c r="KB223" s="160"/>
      <c r="KC223" s="160"/>
      <c r="KD223" s="160"/>
      <c r="KE223" s="160"/>
      <c r="KF223" s="160"/>
      <c r="KG223" s="160"/>
      <c r="KH223" s="160"/>
      <c r="KI223" s="160"/>
      <c r="KJ223" s="160"/>
      <c r="KK223" s="160"/>
      <c r="KL223" s="160"/>
      <c r="KM223" s="160"/>
      <c r="KN223" s="160"/>
      <c r="KO223" s="160"/>
      <c r="KP223" s="160"/>
      <c r="KQ223" s="160"/>
      <c r="KR223" s="160"/>
      <c r="KS223" s="160"/>
      <c r="KT223" s="160"/>
      <c r="KU223" s="160"/>
      <c r="KV223" s="160"/>
      <c r="KW223" s="160"/>
      <c r="KX223" s="160"/>
      <c r="KY223" s="160"/>
      <c r="KZ223" s="160"/>
      <c r="LA223" s="160"/>
      <c r="LB223" s="160"/>
      <c r="LC223" s="160"/>
      <c r="LD223" s="160"/>
      <c r="LE223" s="160"/>
      <c r="LF223" s="160"/>
      <c r="LG223" s="160"/>
      <c r="LH223" s="160"/>
      <c r="LI223" s="160"/>
      <c r="LJ223" s="160"/>
      <c r="LK223" s="160"/>
      <c r="LL223" s="160"/>
      <c r="LM223" s="160"/>
      <c r="LN223" s="160"/>
      <c r="LO223" s="160"/>
      <c r="LP223" s="160"/>
      <c r="LQ223" s="160"/>
      <c r="LR223" s="160"/>
      <c r="LS223" s="160"/>
      <c r="LT223" s="160"/>
      <c r="LU223" s="160"/>
      <c r="LV223" s="160"/>
      <c r="LW223" s="160"/>
      <c r="LX223" s="160"/>
      <c r="LY223" s="160"/>
      <c r="LZ223" s="160"/>
      <c r="MA223" s="160"/>
      <c r="MB223" s="160"/>
      <c r="MC223" s="160"/>
      <c r="MD223" s="160"/>
      <c r="ME223" s="160"/>
      <c r="MF223" s="160"/>
      <c r="MG223" s="160"/>
      <c r="MH223" s="160"/>
      <c r="MI223" s="160"/>
      <c r="MJ223" s="160"/>
      <c r="MK223" s="160"/>
      <c r="ML223" s="160"/>
      <c r="MM223" s="160"/>
      <c r="MN223" s="160"/>
      <c r="MO223" s="160"/>
      <c r="MP223" s="160"/>
      <c r="MQ223" s="160"/>
      <c r="MR223" s="160"/>
      <c r="MS223" s="160"/>
      <c r="MT223" s="160"/>
      <c r="MU223" s="160"/>
      <c r="MV223" s="160"/>
      <c r="MW223" s="160"/>
      <c r="MX223" s="160"/>
      <c r="MY223" s="160"/>
      <c r="MZ223" s="160"/>
      <c r="NA223" s="160"/>
      <c r="NB223" s="160"/>
      <c r="NC223" s="160"/>
      <c r="ND223" s="160"/>
      <c r="NE223" s="160"/>
      <c r="NF223" s="160"/>
      <c r="NG223" s="160"/>
      <c r="NH223" s="160"/>
      <c r="NI223" s="160"/>
      <c r="NJ223" s="160"/>
      <c r="NK223" s="160"/>
      <c r="NL223" s="160"/>
      <c r="NM223" s="160"/>
      <c r="NN223" s="160"/>
      <c r="NO223" s="160"/>
      <c r="NP223" s="160"/>
      <c r="NQ223" s="160"/>
      <c r="NR223" s="160"/>
      <c r="NS223" s="160"/>
      <c r="NT223" s="160"/>
      <c r="NU223" s="160"/>
      <c r="NV223" s="160"/>
      <c r="NW223" s="160"/>
      <c r="NX223" s="160"/>
      <c r="NY223" s="160"/>
      <c r="NZ223" s="160"/>
      <c r="OA223" s="160"/>
      <c r="OB223" s="160"/>
      <c r="OC223" s="160"/>
      <c r="OD223" s="160"/>
      <c r="OE223" s="160"/>
      <c r="OF223" s="160"/>
      <c r="OG223" s="160"/>
      <c r="OH223" s="160"/>
      <c r="OI223" s="160"/>
      <c r="OJ223" s="160"/>
      <c r="OK223" s="160"/>
      <c r="OL223" s="160"/>
      <c r="OM223" s="160"/>
      <c r="ON223" s="160"/>
      <c r="OO223" s="160"/>
      <c r="OP223" s="160"/>
      <c r="OQ223" s="160"/>
      <c r="OR223" s="160"/>
      <c r="OS223" s="160"/>
      <c r="OT223" s="160"/>
      <c r="OU223" s="160"/>
      <c r="OV223" s="160"/>
      <c r="OW223" s="160"/>
      <c r="OX223" s="160"/>
      <c r="OY223" s="160"/>
      <c r="OZ223" s="160"/>
      <c r="PA223" s="160"/>
      <c r="PB223" s="160"/>
      <c r="PC223" s="160"/>
      <c r="PD223" s="160"/>
      <c r="PE223" s="160"/>
      <c r="PF223" s="160"/>
      <c r="PG223" s="160"/>
      <c r="PH223" s="160"/>
      <c r="PI223" s="160"/>
      <c r="PJ223" s="160"/>
      <c r="PK223" s="160"/>
      <c r="PL223" s="160"/>
      <c r="PM223" s="160"/>
      <c r="PN223" s="160"/>
      <c r="PO223" s="160"/>
      <c r="PP223" s="160"/>
      <c r="PQ223" s="160"/>
      <c r="PR223" s="160"/>
      <c r="PS223" s="160"/>
      <c r="PT223" s="160"/>
      <c r="PU223" s="160"/>
      <c r="PV223" s="160"/>
      <c r="PW223" s="160"/>
      <c r="PX223" s="160"/>
      <c r="PY223" s="160"/>
      <c r="PZ223" s="160"/>
      <c r="QA223" s="160"/>
      <c r="QB223" s="160"/>
      <c r="QC223" s="160"/>
      <c r="QD223" s="160"/>
      <c r="QE223" s="160"/>
      <c r="QF223" s="160"/>
      <c r="QG223" s="160"/>
      <c r="QH223" s="160"/>
      <c r="QI223" s="160"/>
      <c r="QJ223" s="160"/>
      <c r="QK223" s="160"/>
      <c r="QL223" s="160"/>
      <c r="QM223" s="160"/>
      <c r="QN223" s="160"/>
      <c r="QO223" s="160"/>
      <c r="QP223" s="160"/>
      <c r="QQ223" s="160"/>
      <c r="QR223" s="160"/>
      <c r="QS223" s="160"/>
      <c r="QT223" s="160"/>
      <c r="QU223" s="160"/>
      <c r="QV223" s="160"/>
      <c r="QW223" s="160"/>
      <c r="QX223" s="160"/>
      <c r="QY223" s="160"/>
      <c r="QZ223" s="160"/>
      <c r="RA223" s="160"/>
      <c r="RB223" s="160"/>
      <c r="RC223" s="160"/>
      <c r="RD223" s="160"/>
      <c r="RE223" s="160"/>
      <c r="RF223" s="160"/>
      <c r="RG223" s="160"/>
      <c r="RH223" s="160"/>
      <c r="RI223" s="160"/>
      <c r="RJ223" s="160"/>
      <c r="RK223" s="160"/>
      <c r="RL223" s="160"/>
      <c r="RM223" s="160"/>
      <c r="RN223" s="160"/>
      <c r="RO223" s="160"/>
      <c r="RP223" s="160"/>
      <c r="RQ223" s="160"/>
      <c r="RR223" s="160"/>
      <c r="RS223" s="160"/>
      <c r="RT223" s="160"/>
      <c r="RU223" s="160"/>
      <c r="RV223" s="160"/>
      <c r="RW223" s="160"/>
      <c r="RX223" s="160"/>
      <c r="RY223" s="160"/>
      <c r="RZ223" s="160"/>
      <c r="SA223" s="160"/>
      <c r="SB223" s="160"/>
      <c r="SC223" s="160"/>
      <c r="SD223" s="160"/>
      <c r="SE223" s="160"/>
      <c r="SF223" s="160"/>
      <c r="SG223" s="160"/>
      <c r="SH223" s="160"/>
      <c r="SI223" s="160"/>
      <c r="SJ223" s="160"/>
      <c r="SK223" s="160"/>
      <c r="SL223" s="160"/>
      <c r="SM223" s="160"/>
      <c r="SN223" s="160"/>
      <c r="SO223" s="160"/>
      <c r="SP223" s="160"/>
      <c r="SQ223" s="160"/>
      <c r="SR223" s="160"/>
      <c r="SS223" s="160"/>
      <c r="ST223" s="160"/>
      <c r="SU223" s="160"/>
      <c r="SV223" s="160"/>
      <c r="SW223" s="160"/>
      <c r="SX223" s="160"/>
      <c r="SY223" s="160"/>
      <c r="SZ223" s="160"/>
      <c r="TA223" s="160"/>
      <c r="TB223" s="160"/>
      <c r="TC223" s="160"/>
      <c r="TD223" s="160"/>
      <c r="TE223" s="160"/>
      <c r="TF223" s="160"/>
    </row>
    <row r="224" spans="1:526">
      <c r="A224" s="160"/>
      <c r="B224" s="160"/>
      <c r="C224" s="160"/>
      <c r="D224" s="160"/>
      <c r="E224" s="160"/>
      <c r="F224" s="160"/>
      <c r="G224" s="160"/>
      <c r="H224" s="160"/>
      <c r="I224" s="160"/>
      <c r="J224" s="160"/>
      <c r="K224" s="160"/>
      <c r="L224" s="160"/>
      <c r="M224" s="160"/>
      <c r="N224" s="160"/>
      <c r="O224" s="160"/>
      <c r="P224" s="160"/>
      <c r="Q224" s="160"/>
      <c r="R224" s="160"/>
      <c r="S224" s="160"/>
      <c r="T224" s="160"/>
      <c r="U224" s="160"/>
      <c r="V224" s="160"/>
      <c r="W224" s="160"/>
      <c r="X224" s="160"/>
      <c r="Y224" s="160"/>
      <c r="Z224" s="160"/>
      <c r="AA224" s="160"/>
      <c r="AB224" s="160"/>
      <c r="AC224" s="160"/>
      <c r="AD224" s="160"/>
      <c r="AE224" s="160"/>
      <c r="AF224" s="160"/>
      <c r="AG224" s="160"/>
      <c r="AH224" s="160"/>
      <c r="AI224" s="160"/>
      <c r="AJ224" s="160"/>
      <c r="AK224" s="160"/>
      <c r="AL224" s="160"/>
      <c r="AM224" s="160"/>
      <c r="AN224" s="160"/>
      <c r="AO224" s="160"/>
      <c r="AP224" s="160"/>
      <c r="AQ224" s="160"/>
      <c r="AR224" s="160"/>
      <c r="AS224" s="160"/>
      <c r="AT224" s="160"/>
      <c r="AU224" s="160"/>
      <c r="AV224" s="160"/>
      <c r="AW224" s="160"/>
      <c r="AX224" s="160"/>
      <c r="AY224" s="160"/>
      <c r="AZ224" s="160"/>
      <c r="BA224" s="160"/>
      <c r="BB224" s="160"/>
      <c r="BC224" s="160"/>
      <c r="BD224" s="160"/>
      <c r="BE224" s="160"/>
      <c r="BF224" s="160"/>
      <c r="BG224" s="160"/>
      <c r="BH224" s="160"/>
      <c r="BI224" s="160"/>
      <c r="BJ224" s="160"/>
      <c r="BK224" s="160"/>
      <c r="BL224" s="160"/>
      <c r="BM224" s="160"/>
      <c r="BN224" s="160"/>
      <c r="BO224" s="160"/>
      <c r="BP224" s="160"/>
      <c r="BQ224" s="160"/>
      <c r="BR224" s="160"/>
      <c r="BS224" s="160"/>
      <c r="BT224" s="160"/>
      <c r="BU224" s="160"/>
      <c r="BV224" s="160"/>
      <c r="BW224" s="160"/>
      <c r="BX224" s="160"/>
      <c r="BY224" s="160"/>
      <c r="BZ224" s="160"/>
      <c r="CA224" s="160"/>
      <c r="CB224" s="160"/>
      <c r="CC224" s="160"/>
      <c r="CD224" s="160"/>
      <c r="CE224" s="160"/>
      <c r="CF224" s="160"/>
      <c r="CG224" s="160"/>
      <c r="CH224" s="160"/>
      <c r="CI224" s="160"/>
      <c r="CJ224" s="160"/>
      <c r="CK224" s="160"/>
      <c r="CL224" s="160"/>
      <c r="CM224" s="160"/>
      <c r="CN224" s="160"/>
      <c r="CO224" s="160"/>
      <c r="CP224" s="160"/>
      <c r="CQ224" s="160"/>
      <c r="CR224" s="160"/>
      <c r="CS224" s="160"/>
      <c r="CT224" s="160"/>
      <c r="CU224" s="160"/>
      <c r="CV224" s="160"/>
      <c r="CW224" s="160"/>
      <c r="CX224" s="160"/>
      <c r="CY224" s="160"/>
      <c r="CZ224" s="160"/>
      <c r="DA224" s="160"/>
      <c r="DB224" s="160"/>
      <c r="DC224" s="160"/>
      <c r="DD224" s="160"/>
      <c r="DE224" s="160"/>
      <c r="DF224" s="160"/>
      <c r="DG224" s="160"/>
      <c r="DH224" s="160"/>
      <c r="DI224" s="160"/>
      <c r="DJ224" s="160"/>
      <c r="DK224" s="160"/>
      <c r="DL224" s="160"/>
      <c r="DM224" s="160"/>
      <c r="DN224" s="160"/>
      <c r="DO224" s="160"/>
      <c r="DP224" s="160"/>
      <c r="DQ224" s="160"/>
      <c r="DR224" s="160"/>
      <c r="DS224" s="160"/>
      <c r="DT224" s="160"/>
      <c r="DU224" s="160"/>
      <c r="DV224" s="160"/>
      <c r="DW224" s="160"/>
      <c r="DX224" s="160"/>
      <c r="DY224" s="160"/>
      <c r="DZ224" s="160"/>
      <c r="EA224" s="160"/>
      <c r="EB224" s="160"/>
      <c r="EC224" s="160"/>
      <c r="ED224" s="160"/>
      <c r="EE224" s="160"/>
      <c r="EF224" s="160"/>
      <c r="EG224" s="160"/>
      <c r="EH224" s="160"/>
      <c r="EI224" s="160"/>
      <c r="EJ224" s="160"/>
      <c r="EK224" s="160"/>
      <c r="EL224" s="160"/>
      <c r="EM224" s="160"/>
      <c r="EN224" s="160"/>
      <c r="EO224" s="160"/>
      <c r="EP224" s="160"/>
      <c r="EQ224" s="160"/>
      <c r="ER224" s="160"/>
      <c r="ES224" s="160"/>
      <c r="ET224" s="160"/>
      <c r="EU224" s="160"/>
      <c r="EV224" s="160"/>
      <c r="EW224" s="160"/>
      <c r="EX224" s="160"/>
      <c r="EY224" s="160"/>
      <c r="EZ224" s="160"/>
      <c r="FA224" s="160"/>
      <c r="FB224" s="160"/>
      <c r="FC224" s="160"/>
      <c r="FD224" s="160"/>
      <c r="FE224" s="160"/>
      <c r="FF224" s="160"/>
      <c r="FG224" s="160"/>
      <c r="FH224" s="160"/>
      <c r="FI224" s="160"/>
      <c r="FJ224" s="160"/>
      <c r="FK224" s="160"/>
      <c r="FL224" s="160"/>
      <c r="FM224" s="160"/>
      <c r="FN224" s="160"/>
      <c r="FO224" s="160"/>
      <c r="FP224" s="160"/>
      <c r="FQ224" s="160"/>
      <c r="FR224" s="160"/>
      <c r="FS224" s="160"/>
      <c r="FT224" s="160"/>
      <c r="FU224" s="160"/>
      <c r="FV224" s="160"/>
      <c r="FW224" s="160"/>
      <c r="FX224" s="160"/>
      <c r="FY224" s="160"/>
      <c r="FZ224" s="160"/>
      <c r="GA224" s="160"/>
      <c r="GB224" s="160"/>
      <c r="GC224" s="160"/>
      <c r="GD224" s="160"/>
      <c r="GE224" s="160"/>
      <c r="GF224" s="160"/>
      <c r="GG224" s="160"/>
      <c r="GH224" s="160"/>
      <c r="GI224" s="160"/>
      <c r="GJ224" s="160"/>
      <c r="GK224" s="160"/>
      <c r="GL224" s="160"/>
      <c r="GM224" s="160"/>
      <c r="GN224" s="160"/>
      <c r="GO224" s="160"/>
      <c r="GP224" s="160"/>
      <c r="GQ224" s="160"/>
      <c r="GR224" s="160"/>
      <c r="GS224" s="160"/>
      <c r="GT224" s="160"/>
      <c r="GU224" s="160"/>
      <c r="GV224" s="160"/>
      <c r="GW224" s="160"/>
      <c r="GX224" s="160"/>
      <c r="GY224" s="160"/>
      <c r="GZ224" s="160"/>
      <c r="HA224" s="160"/>
      <c r="HB224" s="160"/>
      <c r="HC224" s="160"/>
      <c r="HD224" s="160"/>
      <c r="HE224" s="160"/>
      <c r="HF224" s="160"/>
      <c r="HG224" s="160"/>
      <c r="HH224" s="160"/>
      <c r="HI224" s="160"/>
      <c r="HJ224" s="160"/>
      <c r="HK224" s="160"/>
      <c r="HL224" s="160"/>
      <c r="HM224" s="160"/>
      <c r="HN224" s="160"/>
      <c r="HO224" s="160"/>
      <c r="HP224" s="160"/>
      <c r="HQ224" s="160"/>
      <c r="HR224" s="160"/>
      <c r="HS224" s="160"/>
      <c r="HT224" s="160"/>
      <c r="HU224" s="160"/>
      <c r="HV224" s="160"/>
      <c r="HW224" s="160"/>
      <c r="HX224" s="160"/>
      <c r="HY224" s="160"/>
      <c r="HZ224" s="160"/>
      <c r="IA224" s="160"/>
      <c r="IB224" s="160"/>
      <c r="IC224" s="160"/>
      <c r="ID224" s="160"/>
      <c r="IE224" s="160"/>
      <c r="IF224" s="160"/>
      <c r="IG224" s="160"/>
      <c r="IH224" s="160"/>
      <c r="II224" s="160"/>
      <c r="IJ224" s="160"/>
      <c r="IK224" s="160"/>
      <c r="IL224" s="160"/>
      <c r="IM224" s="160"/>
      <c r="IN224" s="160"/>
      <c r="IO224" s="160"/>
      <c r="IP224" s="160"/>
      <c r="IQ224" s="160"/>
      <c r="IR224" s="160"/>
      <c r="IS224" s="160"/>
      <c r="IT224" s="160"/>
      <c r="IU224" s="160"/>
      <c r="IV224" s="160"/>
      <c r="IW224" s="160"/>
      <c r="IX224" s="160"/>
      <c r="IY224" s="160"/>
      <c r="IZ224" s="160"/>
      <c r="JA224" s="160"/>
      <c r="JB224" s="160"/>
      <c r="JC224" s="160"/>
      <c r="JD224" s="160"/>
      <c r="JE224" s="160"/>
      <c r="JF224" s="160"/>
      <c r="JG224" s="160"/>
      <c r="JH224" s="160"/>
      <c r="JI224" s="160"/>
      <c r="JJ224" s="160"/>
      <c r="JK224" s="160"/>
      <c r="JL224" s="160"/>
      <c r="JM224" s="160"/>
      <c r="JN224" s="160"/>
      <c r="JO224" s="160"/>
      <c r="JP224" s="160"/>
      <c r="JQ224" s="160"/>
      <c r="JR224" s="160"/>
      <c r="JS224" s="160"/>
      <c r="JT224" s="160"/>
      <c r="JU224" s="160"/>
      <c r="JV224" s="160"/>
      <c r="JW224" s="160"/>
      <c r="JX224" s="160"/>
      <c r="JY224" s="160"/>
      <c r="JZ224" s="160"/>
      <c r="KA224" s="160"/>
      <c r="KB224" s="160"/>
      <c r="KC224" s="160"/>
      <c r="KD224" s="160"/>
      <c r="KE224" s="160"/>
      <c r="KF224" s="160"/>
      <c r="KG224" s="160"/>
      <c r="KH224" s="160"/>
      <c r="KI224" s="160"/>
      <c r="KJ224" s="160"/>
      <c r="KK224" s="160"/>
      <c r="KL224" s="160"/>
      <c r="KM224" s="160"/>
      <c r="KN224" s="160"/>
      <c r="KO224" s="160"/>
      <c r="KP224" s="160"/>
      <c r="KQ224" s="160"/>
      <c r="KR224" s="160"/>
      <c r="KS224" s="160"/>
      <c r="KT224" s="160"/>
      <c r="KU224" s="160"/>
      <c r="KV224" s="160"/>
      <c r="KW224" s="160"/>
      <c r="KX224" s="160"/>
      <c r="KY224" s="160"/>
      <c r="KZ224" s="160"/>
      <c r="LA224" s="160"/>
      <c r="LB224" s="160"/>
      <c r="LC224" s="160"/>
      <c r="LD224" s="160"/>
      <c r="LE224" s="160"/>
      <c r="LF224" s="160"/>
      <c r="LG224" s="160"/>
      <c r="LH224" s="160"/>
      <c r="LI224" s="160"/>
      <c r="LJ224" s="160"/>
      <c r="LK224" s="160"/>
      <c r="LL224" s="160"/>
      <c r="LM224" s="160"/>
      <c r="LN224" s="160"/>
      <c r="LO224" s="160"/>
      <c r="LP224" s="160"/>
      <c r="LQ224" s="160"/>
      <c r="LR224" s="160"/>
      <c r="LS224" s="160"/>
      <c r="LT224" s="160"/>
      <c r="LU224" s="160"/>
      <c r="LV224" s="160"/>
      <c r="LW224" s="160"/>
      <c r="LX224" s="160"/>
      <c r="LY224" s="160"/>
      <c r="LZ224" s="160"/>
      <c r="MA224" s="160"/>
      <c r="MB224" s="160"/>
      <c r="MC224" s="160"/>
      <c r="MD224" s="160"/>
      <c r="ME224" s="160"/>
      <c r="MF224" s="160"/>
      <c r="MG224" s="160"/>
      <c r="MH224" s="160"/>
      <c r="MI224" s="160"/>
      <c r="MJ224" s="160"/>
      <c r="MK224" s="160"/>
      <c r="ML224" s="160"/>
      <c r="MM224" s="160"/>
      <c r="MN224" s="160"/>
      <c r="MO224" s="160"/>
      <c r="MP224" s="160"/>
      <c r="MQ224" s="160"/>
      <c r="MR224" s="160"/>
      <c r="MS224" s="160"/>
      <c r="MT224" s="160"/>
      <c r="MU224" s="160"/>
      <c r="MV224" s="160"/>
      <c r="MW224" s="160"/>
      <c r="MX224" s="160"/>
      <c r="MY224" s="160"/>
      <c r="MZ224" s="160"/>
      <c r="NA224" s="160"/>
      <c r="NB224" s="160"/>
      <c r="NC224" s="160"/>
      <c r="ND224" s="160"/>
      <c r="NE224" s="160"/>
      <c r="NF224" s="160"/>
      <c r="NG224" s="160"/>
      <c r="NH224" s="160"/>
      <c r="NI224" s="160"/>
      <c r="NJ224" s="160"/>
      <c r="NK224" s="160"/>
      <c r="NL224" s="160"/>
      <c r="NM224" s="160"/>
      <c r="NN224" s="160"/>
      <c r="NO224" s="160"/>
      <c r="NP224" s="160"/>
      <c r="NQ224" s="160"/>
      <c r="NR224" s="160"/>
      <c r="NS224" s="160"/>
      <c r="NT224" s="160"/>
      <c r="NU224" s="160"/>
      <c r="NV224" s="160"/>
      <c r="NW224" s="160"/>
      <c r="NX224" s="160"/>
      <c r="NY224" s="160"/>
      <c r="NZ224" s="160"/>
      <c r="OA224" s="160"/>
      <c r="OB224" s="160"/>
      <c r="OC224" s="160"/>
      <c r="OD224" s="160"/>
      <c r="OE224" s="160"/>
      <c r="OF224" s="160"/>
      <c r="OG224" s="160"/>
      <c r="OH224" s="160"/>
      <c r="OI224" s="160"/>
      <c r="OJ224" s="160"/>
      <c r="OK224" s="160"/>
      <c r="OL224" s="160"/>
      <c r="OM224" s="160"/>
      <c r="ON224" s="160"/>
      <c r="OO224" s="160"/>
      <c r="OP224" s="160"/>
      <c r="OQ224" s="160"/>
      <c r="OR224" s="160"/>
      <c r="OS224" s="160"/>
      <c r="OT224" s="160"/>
      <c r="OU224" s="160"/>
      <c r="OV224" s="160"/>
      <c r="OW224" s="160"/>
      <c r="OX224" s="160"/>
      <c r="OY224" s="160"/>
      <c r="OZ224" s="160"/>
      <c r="PA224" s="160"/>
      <c r="PB224" s="160"/>
      <c r="PC224" s="160"/>
      <c r="PD224" s="160"/>
      <c r="PE224" s="160"/>
      <c r="PF224" s="160"/>
      <c r="PG224" s="160"/>
      <c r="PH224" s="160"/>
      <c r="PI224" s="160"/>
      <c r="PJ224" s="160"/>
      <c r="PK224" s="160"/>
      <c r="PL224" s="160"/>
      <c r="PM224" s="160"/>
      <c r="PN224" s="160"/>
      <c r="PO224" s="160"/>
      <c r="PP224" s="160"/>
      <c r="PQ224" s="160"/>
      <c r="PR224" s="160"/>
      <c r="PS224" s="160"/>
      <c r="PT224" s="160"/>
      <c r="PU224" s="160"/>
      <c r="PV224" s="160"/>
      <c r="PW224" s="160"/>
      <c r="PX224" s="160"/>
      <c r="PY224" s="160"/>
      <c r="PZ224" s="160"/>
      <c r="QA224" s="160"/>
      <c r="QB224" s="160"/>
      <c r="QC224" s="160"/>
      <c r="QD224" s="160"/>
      <c r="QE224" s="160"/>
      <c r="QF224" s="160"/>
      <c r="QG224" s="160"/>
      <c r="QH224" s="160"/>
      <c r="QI224" s="160"/>
      <c r="QJ224" s="160"/>
      <c r="QK224" s="160"/>
      <c r="QL224" s="160"/>
      <c r="QM224" s="160"/>
      <c r="QN224" s="160"/>
      <c r="QO224" s="160"/>
      <c r="QP224" s="160"/>
      <c r="QQ224" s="160"/>
      <c r="QR224" s="160"/>
      <c r="QS224" s="160"/>
      <c r="QT224" s="160"/>
      <c r="QU224" s="160"/>
      <c r="QV224" s="160"/>
      <c r="QW224" s="160"/>
      <c r="QX224" s="160"/>
      <c r="QY224" s="160"/>
      <c r="QZ224" s="160"/>
      <c r="RA224" s="160"/>
      <c r="RB224" s="160"/>
      <c r="RC224" s="160"/>
      <c r="RD224" s="160"/>
      <c r="RE224" s="160"/>
      <c r="RF224" s="160"/>
      <c r="RG224" s="160"/>
      <c r="RH224" s="160"/>
      <c r="RI224" s="160"/>
      <c r="RJ224" s="160"/>
      <c r="RK224" s="160"/>
      <c r="RL224" s="160"/>
      <c r="RM224" s="160"/>
      <c r="RN224" s="160"/>
      <c r="RO224" s="160"/>
      <c r="RP224" s="160"/>
      <c r="RQ224" s="160"/>
      <c r="RR224" s="160"/>
      <c r="RS224" s="160"/>
      <c r="RT224" s="160"/>
      <c r="RU224" s="160"/>
      <c r="RV224" s="160"/>
      <c r="RW224" s="160"/>
      <c r="RX224" s="160"/>
      <c r="RY224" s="160"/>
      <c r="RZ224" s="160"/>
      <c r="SA224" s="160"/>
      <c r="SB224" s="160"/>
      <c r="SC224" s="160"/>
      <c r="SD224" s="160"/>
      <c r="SE224" s="160"/>
      <c r="SF224" s="160"/>
      <c r="SG224" s="160"/>
      <c r="SH224" s="160"/>
      <c r="SI224" s="160"/>
      <c r="SJ224" s="160"/>
      <c r="SK224" s="160"/>
      <c r="SL224" s="160"/>
      <c r="SM224" s="160"/>
      <c r="SN224" s="160"/>
      <c r="SO224" s="160"/>
      <c r="SP224" s="160"/>
      <c r="SQ224" s="160"/>
      <c r="SR224" s="160"/>
      <c r="SS224" s="160"/>
      <c r="ST224" s="160"/>
      <c r="SU224" s="160"/>
      <c r="SV224" s="160"/>
      <c r="SW224" s="160"/>
      <c r="SX224" s="160"/>
      <c r="SY224" s="160"/>
      <c r="SZ224" s="160"/>
      <c r="TA224" s="160"/>
      <c r="TB224" s="160"/>
      <c r="TC224" s="160"/>
      <c r="TD224" s="160"/>
      <c r="TE224" s="160"/>
      <c r="TF224" s="160"/>
    </row>
    <row r="225" spans="1:526">
      <c r="A225" s="160"/>
      <c r="B225" s="160"/>
      <c r="C225" s="160"/>
      <c r="D225" s="160"/>
      <c r="E225" s="160"/>
      <c r="F225" s="160"/>
      <c r="G225" s="160"/>
      <c r="H225" s="160"/>
      <c r="I225" s="160"/>
      <c r="J225" s="160"/>
      <c r="K225" s="160"/>
      <c r="L225" s="160"/>
      <c r="M225" s="160"/>
      <c r="N225" s="160"/>
      <c r="O225" s="160"/>
      <c r="P225" s="160"/>
      <c r="Q225" s="160"/>
      <c r="R225" s="160"/>
      <c r="S225" s="160"/>
      <c r="T225" s="160"/>
      <c r="U225" s="160"/>
      <c r="V225" s="160"/>
      <c r="W225" s="160"/>
      <c r="X225" s="160"/>
      <c r="Y225" s="160"/>
      <c r="Z225" s="160"/>
      <c r="AA225" s="160"/>
      <c r="AB225" s="160"/>
      <c r="AC225" s="160"/>
      <c r="AD225" s="160"/>
      <c r="AE225" s="160"/>
      <c r="AF225" s="160"/>
      <c r="AG225" s="160"/>
      <c r="AH225" s="160"/>
      <c r="AI225" s="160"/>
      <c r="AJ225" s="160"/>
      <c r="AK225" s="160"/>
      <c r="AL225" s="160"/>
      <c r="AM225" s="160"/>
      <c r="AN225" s="160"/>
      <c r="AO225" s="160"/>
      <c r="AP225" s="160"/>
      <c r="AQ225" s="160"/>
      <c r="AR225" s="160"/>
      <c r="AS225" s="160"/>
      <c r="AT225" s="160"/>
      <c r="AU225" s="160"/>
      <c r="AV225" s="160"/>
      <c r="AW225" s="160"/>
      <c r="AX225" s="160"/>
      <c r="AY225" s="160"/>
      <c r="AZ225" s="160"/>
      <c r="BA225" s="160"/>
      <c r="BB225" s="160"/>
      <c r="BC225" s="160"/>
      <c r="BD225" s="160"/>
      <c r="BE225" s="160"/>
      <c r="BF225" s="160"/>
      <c r="BG225" s="160"/>
      <c r="BH225" s="160"/>
      <c r="BI225" s="160"/>
      <c r="BJ225" s="160"/>
      <c r="BK225" s="160"/>
      <c r="BL225" s="160"/>
      <c r="BM225" s="160"/>
      <c r="BN225" s="160"/>
      <c r="BO225" s="160"/>
      <c r="BP225" s="160"/>
      <c r="BQ225" s="160"/>
      <c r="BR225" s="160"/>
      <c r="BS225" s="160"/>
      <c r="BT225" s="160"/>
      <c r="BU225" s="160"/>
      <c r="BV225" s="160"/>
      <c r="BW225" s="160"/>
      <c r="BX225" s="160"/>
      <c r="BY225" s="160"/>
      <c r="BZ225" s="160"/>
      <c r="CA225" s="160"/>
      <c r="CB225" s="160"/>
      <c r="CC225" s="160"/>
      <c r="CD225" s="160"/>
      <c r="CE225" s="160"/>
      <c r="CF225" s="160"/>
      <c r="CG225" s="160"/>
      <c r="CH225" s="160"/>
      <c r="CI225" s="160"/>
      <c r="CJ225" s="160"/>
      <c r="CK225" s="160"/>
      <c r="CL225" s="160"/>
      <c r="CM225" s="160"/>
      <c r="CN225" s="160"/>
      <c r="CO225" s="160"/>
      <c r="CP225" s="160"/>
      <c r="CQ225" s="160"/>
      <c r="CR225" s="160"/>
      <c r="CS225" s="160"/>
      <c r="CT225" s="160"/>
      <c r="CU225" s="160"/>
      <c r="CV225" s="160"/>
      <c r="CW225" s="160"/>
      <c r="CX225" s="160"/>
      <c r="CY225" s="160"/>
      <c r="CZ225" s="160"/>
      <c r="DA225" s="160"/>
      <c r="DB225" s="160"/>
      <c r="DC225" s="160"/>
      <c r="DD225" s="160"/>
      <c r="DE225" s="160"/>
      <c r="DF225" s="160"/>
      <c r="DG225" s="160"/>
      <c r="DH225" s="160"/>
      <c r="DI225" s="160"/>
      <c r="DJ225" s="160"/>
      <c r="DK225" s="160"/>
      <c r="DL225" s="160"/>
      <c r="DM225" s="160"/>
      <c r="DN225" s="160"/>
      <c r="DO225" s="160"/>
      <c r="DP225" s="160"/>
      <c r="DQ225" s="160"/>
      <c r="DR225" s="160"/>
      <c r="DS225" s="160"/>
      <c r="DT225" s="160"/>
      <c r="DU225" s="160"/>
      <c r="DV225" s="160"/>
      <c r="DW225" s="160"/>
      <c r="DX225" s="160"/>
      <c r="DY225" s="160"/>
      <c r="DZ225" s="160"/>
      <c r="EA225" s="160"/>
      <c r="EB225" s="160"/>
      <c r="EC225" s="160"/>
      <c r="ED225" s="160"/>
      <c r="EE225" s="160"/>
      <c r="EF225" s="160"/>
      <c r="EG225" s="160"/>
      <c r="EH225" s="160"/>
      <c r="EI225" s="160"/>
      <c r="EJ225" s="160"/>
      <c r="EK225" s="160"/>
      <c r="EL225" s="160"/>
      <c r="EM225" s="160"/>
      <c r="EN225" s="160"/>
      <c r="EO225" s="160"/>
      <c r="EP225" s="160"/>
      <c r="EQ225" s="160"/>
      <c r="ER225" s="160"/>
      <c r="ES225" s="160"/>
      <c r="ET225" s="160"/>
      <c r="EU225" s="160"/>
      <c r="EV225" s="160"/>
      <c r="EW225" s="160"/>
      <c r="EX225" s="160"/>
      <c r="EY225" s="160"/>
      <c r="EZ225" s="160"/>
      <c r="FA225" s="160"/>
      <c r="FB225" s="160"/>
      <c r="FC225" s="160"/>
      <c r="FD225" s="160"/>
      <c r="FE225" s="160"/>
      <c r="FF225" s="160"/>
      <c r="FG225" s="160"/>
      <c r="FH225" s="160"/>
      <c r="FI225" s="160"/>
      <c r="FJ225" s="160"/>
      <c r="FK225" s="160"/>
      <c r="FL225" s="160"/>
      <c r="FM225" s="160"/>
      <c r="FN225" s="160"/>
      <c r="FO225" s="160"/>
      <c r="FP225" s="160"/>
      <c r="FQ225" s="160"/>
      <c r="FR225" s="160"/>
      <c r="FS225" s="160"/>
      <c r="FT225" s="160"/>
      <c r="FU225" s="160"/>
      <c r="FV225" s="160"/>
      <c r="FW225" s="160"/>
      <c r="FX225" s="160"/>
      <c r="FY225" s="160"/>
      <c r="FZ225" s="160"/>
      <c r="GA225" s="160"/>
      <c r="GB225" s="160"/>
      <c r="GC225" s="160"/>
      <c r="GD225" s="160"/>
      <c r="GE225" s="160"/>
      <c r="GF225" s="160"/>
      <c r="GG225" s="160"/>
      <c r="GH225" s="160"/>
      <c r="GI225" s="160"/>
      <c r="GJ225" s="160"/>
      <c r="GK225" s="160"/>
      <c r="GL225" s="160"/>
      <c r="GM225" s="160"/>
      <c r="GN225" s="160"/>
      <c r="GO225" s="160"/>
      <c r="GP225" s="160"/>
      <c r="GQ225" s="160"/>
      <c r="GR225" s="160"/>
      <c r="GS225" s="160"/>
      <c r="GT225" s="160"/>
      <c r="GU225" s="160"/>
      <c r="GV225" s="160"/>
      <c r="GW225" s="160"/>
      <c r="GX225" s="160"/>
      <c r="GY225" s="160"/>
      <c r="GZ225" s="160"/>
      <c r="HA225" s="160"/>
      <c r="HB225" s="160"/>
      <c r="HC225" s="160"/>
      <c r="HD225" s="160"/>
      <c r="HE225" s="160"/>
      <c r="HF225" s="160"/>
      <c r="HG225" s="160"/>
      <c r="HH225" s="160"/>
      <c r="HI225" s="160"/>
      <c r="HJ225" s="160"/>
      <c r="HK225" s="160"/>
      <c r="HL225" s="160"/>
      <c r="HM225" s="160"/>
      <c r="HN225" s="160"/>
      <c r="HO225" s="160"/>
      <c r="HP225" s="160"/>
      <c r="HQ225" s="160"/>
      <c r="HR225" s="160"/>
      <c r="HS225" s="160"/>
      <c r="HT225" s="160"/>
      <c r="HU225" s="160"/>
      <c r="HV225" s="160"/>
      <c r="HW225" s="160"/>
      <c r="HX225" s="160"/>
      <c r="HY225" s="160"/>
      <c r="HZ225" s="160"/>
      <c r="IA225" s="160"/>
      <c r="IB225" s="160"/>
      <c r="IC225" s="160"/>
      <c r="ID225" s="160"/>
      <c r="IE225" s="160"/>
      <c r="IF225" s="160"/>
      <c r="IG225" s="160"/>
      <c r="IH225" s="160"/>
      <c r="II225" s="160"/>
      <c r="IJ225" s="160"/>
      <c r="IK225" s="160"/>
      <c r="IL225" s="160"/>
      <c r="IM225" s="160"/>
      <c r="IN225" s="160"/>
      <c r="IO225" s="160"/>
      <c r="IP225" s="160"/>
      <c r="IQ225" s="160"/>
      <c r="IR225" s="160"/>
      <c r="IS225" s="160"/>
      <c r="IT225" s="160"/>
      <c r="IU225" s="160"/>
      <c r="IV225" s="160"/>
      <c r="IW225" s="160"/>
      <c r="IX225" s="160"/>
      <c r="IY225" s="160"/>
      <c r="IZ225" s="160"/>
      <c r="JA225" s="160"/>
      <c r="JB225" s="160"/>
      <c r="JC225" s="160"/>
      <c r="JD225" s="160"/>
      <c r="JE225" s="160"/>
      <c r="JF225" s="160"/>
      <c r="JG225" s="160"/>
      <c r="JH225" s="160"/>
      <c r="JI225" s="160"/>
      <c r="JJ225" s="160"/>
      <c r="JK225" s="160"/>
      <c r="JL225" s="160"/>
      <c r="JM225" s="160"/>
      <c r="JN225" s="160"/>
      <c r="JO225" s="160"/>
      <c r="JP225" s="160"/>
      <c r="JQ225" s="160"/>
      <c r="JR225" s="160"/>
      <c r="JS225" s="160"/>
      <c r="JT225" s="160"/>
      <c r="JU225" s="160"/>
      <c r="JV225" s="160"/>
      <c r="JW225" s="160"/>
      <c r="JX225" s="160"/>
      <c r="JY225" s="160"/>
      <c r="JZ225" s="160"/>
      <c r="KA225" s="160"/>
      <c r="KB225" s="160"/>
      <c r="KC225" s="160"/>
      <c r="KD225" s="160"/>
      <c r="KE225" s="160"/>
      <c r="KF225" s="160"/>
      <c r="KG225" s="160"/>
      <c r="KH225" s="160"/>
      <c r="KI225" s="160"/>
      <c r="KJ225" s="160"/>
      <c r="KK225" s="160"/>
      <c r="KL225" s="160"/>
      <c r="KM225" s="160"/>
      <c r="KN225" s="160"/>
      <c r="KO225" s="160"/>
      <c r="KP225" s="160"/>
      <c r="KQ225" s="160"/>
      <c r="KR225" s="160"/>
      <c r="KS225" s="160"/>
      <c r="KT225" s="160"/>
      <c r="KU225" s="160"/>
      <c r="KV225" s="160"/>
      <c r="KW225" s="160"/>
      <c r="KX225" s="160"/>
      <c r="KY225" s="160"/>
      <c r="KZ225" s="160"/>
      <c r="LA225" s="160"/>
      <c r="LB225" s="160"/>
      <c r="LC225" s="160"/>
      <c r="LD225" s="160"/>
      <c r="LE225" s="160"/>
      <c r="LF225" s="160"/>
      <c r="LG225" s="160"/>
      <c r="LH225" s="160"/>
      <c r="LI225" s="160"/>
      <c r="LJ225" s="160"/>
      <c r="LK225" s="160"/>
      <c r="LL225" s="160"/>
      <c r="LM225" s="160"/>
      <c r="LN225" s="160"/>
      <c r="LO225" s="160"/>
      <c r="LP225" s="160"/>
      <c r="LQ225" s="160"/>
      <c r="LR225" s="160"/>
      <c r="LS225" s="160"/>
      <c r="LT225" s="160"/>
      <c r="LU225" s="160"/>
      <c r="LV225" s="160"/>
      <c r="LW225" s="160"/>
      <c r="LX225" s="160"/>
      <c r="LY225" s="160"/>
      <c r="LZ225" s="160"/>
      <c r="MA225" s="160"/>
      <c r="MB225" s="160"/>
      <c r="MC225" s="160"/>
      <c r="MD225" s="160"/>
      <c r="ME225" s="160"/>
      <c r="MF225" s="160"/>
      <c r="MG225" s="160"/>
      <c r="MH225" s="160"/>
      <c r="MI225" s="160"/>
      <c r="MJ225" s="160"/>
      <c r="MK225" s="160"/>
      <c r="ML225" s="160"/>
      <c r="MM225" s="160"/>
      <c r="MN225" s="160"/>
      <c r="MO225" s="160"/>
      <c r="MP225" s="160"/>
      <c r="MQ225" s="160"/>
      <c r="MR225" s="160"/>
      <c r="MS225" s="160"/>
      <c r="MT225" s="160"/>
      <c r="MU225" s="160"/>
      <c r="MV225" s="160"/>
      <c r="MW225" s="160"/>
      <c r="MX225" s="160"/>
      <c r="MY225" s="160"/>
      <c r="MZ225" s="160"/>
      <c r="NA225" s="160"/>
      <c r="NB225" s="160"/>
      <c r="NC225" s="160"/>
      <c r="ND225" s="160"/>
      <c r="NE225" s="160"/>
      <c r="NF225" s="160"/>
      <c r="NG225" s="160"/>
      <c r="NH225" s="160"/>
      <c r="NI225" s="160"/>
      <c r="NJ225" s="160"/>
      <c r="NK225" s="160"/>
      <c r="NL225" s="160"/>
      <c r="NM225" s="160"/>
      <c r="NN225" s="160"/>
      <c r="NO225" s="160"/>
      <c r="NP225" s="160"/>
      <c r="NQ225" s="160"/>
      <c r="NR225" s="160"/>
      <c r="NS225" s="160"/>
      <c r="NT225" s="160"/>
      <c r="NU225" s="160"/>
      <c r="NV225" s="160"/>
      <c r="NW225" s="160"/>
      <c r="NX225" s="160"/>
      <c r="NY225" s="160"/>
      <c r="NZ225" s="160"/>
      <c r="OA225" s="160"/>
      <c r="OB225" s="160"/>
      <c r="OC225" s="160"/>
      <c r="OD225" s="160"/>
      <c r="OE225" s="160"/>
      <c r="OF225" s="160"/>
      <c r="OG225" s="160"/>
      <c r="OH225" s="160"/>
      <c r="OI225" s="160"/>
      <c r="OJ225" s="160"/>
      <c r="OK225" s="160"/>
      <c r="OL225" s="160"/>
      <c r="OM225" s="160"/>
      <c r="ON225" s="160"/>
      <c r="OO225" s="160"/>
      <c r="OP225" s="160"/>
      <c r="OQ225" s="160"/>
      <c r="OR225" s="160"/>
      <c r="OS225" s="160"/>
      <c r="OT225" s="160"/>
      <c r="OU225" s="160"/>
      <c r="OV225" s="160"/>
      <c r="OW225" s="160"/>
      <c r="OX225" s="160"/>
      <c r="OY225" s="160"/>
      <c r="OZ225" s="160"/>
      <c r="PA225" s="160"/>
      <c r="PB225" s="160"/>
      <c r="PC225" s="160"/>
      <c r="PD225" s="160"/>
      <c r="PE225" s="160"/>
      <c r="PF225" s="160"/>
      <c r="PG225" s="160"/>
      <c r="PH225" s="160"/>
      <c r="PI225" s="160"/>
      <c r="PJ225" s="160"/>
      <c r="PK225" s="160"/>
      <c r="PL225" s="160"/>
      <c r="PM225" s="160"/>
      <c r="PN225" s="160"/>
      <c r="PO225" s="160"/>
      <c r="PP225" s="160"/>
      <c r="PQ225" s="160"/>
      <c r="PR225" s="160"/>
      <c r="PS225" s="160"/>
      <c r="PT225" s="160"/>
      <c r="PU225" s="160"/>
      <c r="PV225" s="160"/>
      <c r="PW225" s="160"/>
      <c r="PX225" s="160"/>
      <c r="PY225" s="160"/>
      <c r="PZ225" s="160"/>
      <c r="QA225" s="160"/>
      <c r="QB225" s="160"/>
      <c r="QC225" s="160"/>
      <c r="QD225" s="160"/>
      <c r="QE225" s="160"/>
      <c r="QF225" s="160"/>
      <c r="QG225" s="160"/>
      <c r="QH225" s="160"/>
      <c r="QI225" s="160"/>
      <c r="QJ225" s="160"/>
      <c r="QK225" s="160"/>
      <c r="QL225" s="160"/>
      <c r="QM225" s="160"/>
      <c r="QN225" s="160"/>
      <c r="QO225" s="160"/>
      <c r="QP225" s="160"/>
      <c r="QQ225" s="160"/>
      <c r="QR225" s="160"/>
      <c r="QS225" s="160"/>
      <c r="QT225" s="160"/>
      <c r="QU225" s="160"/>
      <c r="QV225" s="160"/>
      <c r="QW225" s="160"/>
      <c r="QX225" s="160"/>
      <c r="QY225" s="160"/>
      <c r="QZ225" s="160"/>
      <c r="RA225" s="160"/>
      <c r="RB225" s="160"/>
      <c r="RC225" s="160"/>
      <c r="RD225" s="160"/>
      <c r="RE225" s="160"/>
      <c r="RF225" s="160"/>
      <c r="RG225" s="160"/>
      <c r="RH225" s="160"/>
      <c r="RI225" s="160"/>
      <c r="RJ225" s="160"/>
      <c r="RK225" s="160"/>
      <c r="RL225" s="160"/>
      <c r="RM225" s="160"/>
      <c r="RN225" s="160"/>
      <c r="RO225" s="160"/>
      <c r="RP225" s="160"/>
      <c r="RQ225" s="160"/>
      <c r="RR225" s="160"/>
      <c r="RS225" s="160"/>
      <c r="RT225" s="160"/>
      <c r="RU225" s="160"/>
      <c r="RV225" s="160"/>
      <c r="RW225" s="160"/>
      <c r="RX225" s="160"/>
      <c r="RY225" s="160"/>
      <c r="RZ225" s="160"/>
      <c r="SA225" s="160"/>
      <c r="SB225" s="160"/>
      <c r="SC225" s="160"/>
      <c r="SD225" s="160"/>
      <c r="SE225" s="160"/>
      <c r="SF225" s="160"/>
      <c r="SG225" s="160"/>
      <c r="SH225" s="160"/>
      <c r="SI225" s="160"/>
      <c r="SJ225" s="160"/>
      <c r="SK225" s="160"/>
      <c r="SL225" s="160"/>
      <c r="SM225" s="160"/>
      <c r="SN225" s="160"/>
      <c r="SO225" s="160"/>
      <c r="SP225" s="160"/>
      <c r="SQ225" s="160"/>
      <c r="SR225" s="160"/>
      <c r="SS225" s="160"/>
      <c r="ST225" s="160"/>
      <c r="SU225" s="160"/>
      <c r="SV225" s="160"/>
      <c r="SW225" s="160"/>
      <c r="SX225" s="160"/>
      <c r="SY225" s="160"/>
      <c r="SZ225" s="160"/>
      <c r="TA225" s="160"/>
      <c r="TB225" s="160"/>
      <c r="TC225" s="160"/>
      <c r="TD225" s="160"/>
      <c r="TE225" s="160"/>
      <c r="TF225" s="160"/>
    </row>
    <row r="226" spans="1:526">
      <c r="A226" s="160"/>
      <c r="B226" s="160"/>
      <c r="C226" s="160"/>
      <c r="D226" s="160"/>
      <c r="E226" s="160"/>
      <c r="F226" s="160"/>
      <c r="G226" s="160"/>
      <c r="H226" s="160"/>
      <c r="I226" s="160"/>
      <c r="J226" s="160"/>
      <c r="K226" s="160"/>
      <c r="L226" s="160"/>
      <c r="M226" s="160"/>
      <c r="N226" s="160"/>
      <c r="O226" s="160"/>
      <c r="P226" s="160"/>
      <c r="Q226" s="160"/>
      <c r="R226" s="160"/>
      <c r="S226" s="160"/>
      <c r="T226" s="160"/>
      <c r="U226" s="160"/>
      <c r="V226" s="160"/>
      <c r="W226" s="160"/>
      <c r="X226" s="160"/>
      <c r="Y226" s="160"/>
      <c r="Z226" s="160"/>
      <c r="AA226" s="160"/>
      <c r="AB226" s="160"/>
      <c r="AC226" s="160"/>
      <c r="AD226" s="160"/>
      <c r="AE226" s="160"/>
      <c r="AF226" s="160"/>
      <c r="AG226" s="160"/>
      <c r="AH226" s="160"/>
      <c r="AI226" s="160"/>
      <c r="AJ226" s="160"/>
      <c r="AK226" s="160"/>
      <c r="AL226" s="160"/>
      <c r="AM226" s="160"/>
      <c r="AN226" s="160"/>
      <c r="AO226" s="160"/>
      <c r="AP226" s="160"/>
      <c r="AQ226" s="160"/>
      <c r="AR226" s="160"/>
      <c r="AS226" s="160"/>
      <c r="AT226" s="160"/>
      <c r="AU226" s="160"/>
      <c r="AV226" s="160"/>
      <c r="AW226" s="160"/>
      <c r="AX226" s="160"/>
      <c r="AY226" s="160"/>
      <c r="AZ226" s="160"/>
      <c r="BA226" s="160"/>
      <c r="BB226" s="160"/>
      <c r="BC226" s="160"/>
      <c r="BD226" s="160"/>
      <c r="BE226" s="160"/>
      <c r="BF226" s="160"/>
      <c r="BG226" s="160"/>
      <c r="BH226" s="160"/>
      <c r="BI226" s="160"/>
      <c r="BJ226" s="160"/>
      <c r="BK226" s="160"/>
      <c r="BL226" s="160"/>
      <c r="BM226" s="160"/>
      <c r="BN226" s="160"/>
      <c r="BO226" s="160"/>
      <c r="BP226" s="160"/>
      <c r="BQ226" s="160"/>
      <c r="BR226" s="160"/>
      <c r="BS226" s="160"/>
      <c r="BT226" s="160"/>
      <c r="BU226" s="160"/>
      <c r="BV226" s="160"/>
      <c r="BW226" s="160"/>
      <c r="BX226" s="160"/>
      <c r="BY226" s="160"/>
      <c r="BZ226" s="160"/>
      <c r="CA226" s="160"/>
      <c r="CB226" s="160"/>
      <c r="CC226" s="160"/>
      <c r="CD226" s="160"/>
      <c r="CE226" s="160"/>
      <c r="CF226" s="160"/>
      <c r="CG226" s="160"/>
      <c r="CH226" s="160"/>
      <c r="CI226" s="160"/>
      <c r="CJ226" s="160"/>
      <c r="CK226" s="160"/>
      <c r="CL226" s="160"/>
      <c r="CM226" s="160"/>
      <c r="CN226" s="160"/>
      <c r="CO226" s="160"/>
      <c r="CP226" s="160"/>
      <c r="CQ226" s="160"/>
      <c r="CR226" s="160"/>
      <c r="CS226" s="160"/>
      <c r="CT226" s="160"/>
      <c r="CU226" s="160"/>
      <c r="CV226" s="160"/>
      <c r="CW226" s="160"/>
      <c r="CX226" s="160"/>
      <c r="CY226" s="160"/>
      <c r="CZ226" s="160"/>
      <c r="DA226" s="160"/>
      <c r="DB226" s="160"/>
      <c r="DC226" s="160"/>
      <c r="DD226" s="160"/>
      <c r="DE226" s="160"/>
      <c r="DF226" s="160"/>
      <c r="DG226" s="160"/>
      <c r="DH226" s="160"/>
      <c r="DI226" s="160"/>
      <c r="DJ226" s="160"/>
      <c r="DK226" s="160"/>
      <c r="DL226" s="160"/>
      <c r="DM226" s="160"/>
      <c r="DN226" s="160"/>
      <c r="DO226" s="160"/>
      <c r="DP226" s="160"/>
      <c r="DQ226" s="160"/>
      <c r="DR226" s="160"/>
      <c r="DS226" s="160"/>
      <c r="DT226" s="160"/>
      <c r="DU226" s="160"/>
      <c r="DV226" s="160"/>
      <c r="DW226" s="160"/>
      <c r="DX226" s="160"/>
      <c r="DY226" s="160"/>
      <c r="DZ226" s="160"/>
      <c r="EA226" s="160"/>
      <c r="EB226" s="160"/>
      <c r="EC226" s="160"/>
      <c r="ED226" s="160"/>
      <c r="EE226" s="160"/>
      <c r="EF226" s="160"/>
      <c r="EG226" s="160"/>
      <c r="EH226" s="160"/>
      <c r="EI226" s="160"/>
      <c r="EJ226" s="160"/>
      <c r="EK226" s="160"/>
      <c r="EL226" s="160"/>
      <c r="EM226" s="160"/>
      <c r="EN226" s="160"/>
      <c r="EO226" s="160"/>
      <c r="EP226" s="160"/>
      <c r="EQ226" s="160"/>
      <c r="ER226" s="160"/>
      <c r="ES226" s="160"/>
      <c r="ET226" s="160"/>
      <c r="EU226" s="160"/>
      <c r="EV226" s="160"/>
      <c r="EW226" s="160"/>
      <c r="EX226" s="160"/>
      <c r="EY226" s="160"/>
      <c r="EZ226" s="160"/>
      <c r="FA226" s="160"/>
      <c r="FB226" s="160"/>
      <c r="FC226" s="160"/>
      <c r="FD226" s="160"/>
      <c r="FE226" s="160"/>
      <c r="FF226" s="160"/>
      <c r="FG226" s="160"/>
      <c r="FH226" s="160"/>
      <c r="FI226" s="160"/>
      <c r="FJ226" s="160"/>
      <c r="FK226" s="160"/>
      <c r="FL226" s="160"/>
      <c r="FM226" s="160"/>
      <c r="FN226" s="160"/>
      <c r="FO226" s="160"/>
      <c r="FP226" s="160"/>
      <c r="FQ226" s="160"/>
      <c r="FR226" s="160"/>
      <c r="FS226" s="160"/>
      <c r="FT226" s="160"/>
      <c r="FU226" s="160"/>
      <c r="FV226" s="160"/>
      <c r="FW226" s="160"/>
      <c r="FX226" s="160"/>
      <c r="FY226" s="160"/>
      <c r="FZ226" s="160"/>
      <c r="GA226" s="160"/>
      <c r="GB226" s="160"/>
      <c r="GC226" s="160"/>
      <c r="GD226" s="160"/>
      <c r="GE226" s="160"/>
      <c r="GF226" s="160"/>
      <c r="GG226" s="160"/>
      <c r="GH226" s="160"/>
      <c r="GI226" s="160"/>
      <c r="GJ226" s="160"/>
      <c r="GK226" s="160"/>
      <c r="GL226" s="160"/>
      <c r="GM226" s="160"/>
      <c r="GN226" s="160"/>
      <c r="GO226" s="160"/>
      <c r="GP226" s="160"/>
      <c r="GQ226" s="160"/>
      <c r="GR226" s="160"/>
      <c r="GS226" s="160"/>
      <c r="GT226" s="160"/>
      <c r="GU226" s="160"/>
      <c r="GV226" s="160"/>
      <c r="GW226" s="160"/>
      <c r="GX226" s="160"/>
      <c r="GY226" s="160"/>
      <c r="GZ226" s="160"/>
      <c r="HA226" s="160"/>
      <c r="HB226" s="160"/>
      <c r="HC226" s="160"/>
      <c r="HD226" s="160"/>
      <c r="HE226" s="160"/>
      <c r="HF226" s="160"/>
      <c r="HG226" s="160"/>
      <c r="HH226" s="160"/>
      <c r="HI226" s="160"/>
      <c r="HJ226" s="160"/>
      <c r="HK226" s="160"/>
      <c r="HL226" s="160"/>
      <c r="HM226" s="160"/>
      <c r="HN226" s="160"/>
      <c r="HO226" s="160"/>
      <c r="HP226" s="160"/>
      <c r="HQ226" s="160"/>
      <c r="HR226" s="160"/>
      <c r="HS226" s="160"/>
      <c r="HT226" s="160"/>
      <c r="HU226" s="160"/>
      <c r="HV226" s="160"/>
      <c r="HW226" s="160"/>
      <c r="HX226" s="160"/>
      <c r="HY226" s="160"/>
      <c r="HZ226" s="160"/>
      <c r="IA226" s="160"/>
      <c r="IB226" s="160"/>
      <c r="IC226" s="160"/>
      <c r="ID226" s="160"/>
      <c r="IE226" s="160"/>
      <c r="IF226" s="160"/>
      <c r="IG226" s="160"/>
      <c r="IH226" s="160"/>
      <c r="II226" s="160"/>
      <c r="IJ226" s="160"/>
      <c r="IK226" s="160"/>
      <c r="IL226" s="160"/>
      <c r="IM226" s="160"/>
      <c r="IN226" s="160"/>
      <c r="IO226" s="160"/>
      <c r="IP226" s="160"/>
      <c r="IQ226" s="160"/>
      <c r="IR226" s="160"/>
      <c r="IS226" s="160"/>
      <c r="IT226" s="160"/>
      <c r="IU226" s="160"/>
      <c r="IV226" s="160"/>
      <c r="IW226" s="160"/>
      <c r="IX226" s="160"/>
      <c r="IY226" s="160"/>
      <c r="IZ226" s="160"/>
      <c r="JA226" s="160"/>
      <c r="JB226" s="160"/>
      <c r="JC226" s="160"/>
      <c r="JD226" s="160"/>
      <c r="JE226" s="160"/>
      <c r="JF226" s="160"/>
      <c r="JG226" s="160"/>
      <c r="JH226" s="160"/>
      <c r="JI226" s="160"/>
      <c r="JJ226" s="160"/>
      <c r="JK226" s="160"/>
      <c r="JL226" s="160"/>
      <c r="JM226" s="160"/>
      <c r="JN226" s="160"/>
      <c r="JO226" s="160"/>
      <c r="JP226" s="160"/>
      <c r="JQ226" s="160"/>
      <c r="JR226" s="160"/>
      <c r="JS226" s="160"/>
      <c r="JT226" s="160"/>
      <c r="JU226" s="160"/>
      <c r="JV226" s="160"/>
      <c r="JW226" s="160"/>
      <c r="JX226" s="160"/>
      <c r="JY226" s="160"/>
      <c r="JZ226" s="160"/>
      <c r="KA226" s="160"/>
      <c r="KB226" s="160"/>
      <c r="KC226" s="160"/>
      <c r="KD226" s="160"/>
      <c r="KE226" s="160"/>
      <c r="KF226" s="160"/>
      <c r="KG226" s="160"/>
      <c r="KH226" s="160"/>
      <c r="KI226" s="160"/>
      <c r="KJ226" s="160"/>
      <c r="KK226" s="160"/>
      <c r="KL226" s="160"/>
      <c r="KM226" s="160"/>
      <c r="KN226" s="160"/>
      <c r="KO226" s="160"/>
      <c r="KP226" s="160"/>
      <c r="KQ226" s="160"/>
      <c r="KR226" s="160"/>
      <c r="KS226" s="160"/>
      <c r="KT226" s="160"/>
      <c r="KU226" s="160"/>
      <c r="KV226" s="160"/>
      <c r="KW226" s="160"/>
      <c r="KX226" s="160"/>
      <c r="KY226" s="160"/>
      <c r="KZ226" s="160"/>
      <c r="LA226" s="160"/>
      <c r="LB226" s="160"/>
      <c r="LC226" s="160"/>
      <c r="LD226" s="160"/>
      <c r="LE226" s="160"/>
      <c r="LF226" s="160"/>
      <c r="LG226" s="160"/>
      <c r="LH226" s="160"/>
      <c r="LI226" s="160"/>
      <c r="LJ226" s="160"/>
      <c r="LK226" s="160"/>
      <c r="LL226" s="160"/>
      <c r="LM226" s="160"/>
      <c r="LN226" s="160"/>
      <c r="LO226" s="160"/>
      <c r="LP226" s="160"/>
      <c r="LQ226" s="160"/>
      <c r="LR226" s="160"/>
      <c r="LS226" s="160"/>
      <c r="LT226" s="160"/>
      <c r="LU226" s="160"/>
      <c r="LV226" s="160"/>
      <c r="LW226" s="160"/>
      <c r="LX226" s="160"/>
      <c r="LY226" s="160"/>
      <c r="LZ226" s="160"/>
      <c r="MA226" s="160"/>
      <c r="MB226" s="160"/>
      <c r="MC226" s="160"/>
      <c r="MD226" s="160"/>
      <c r="ME226" s="160"/>
      <c r="MF226" s="160"/>
      <c r="MG226" s="160"/>
      <c r="MH226" s="160"/>
      <c r="MI226" s="160"/>
      <c r="MJ226" s="160"/>
      <c r="MK226" s="160"/>
      <c r="ML226" s="160"/>
      <c r="MM226" s="160"/>
      <c r="MN226" s="160"/>
      <c r="MO226" s="160"/>
      <c r="MP226" s="160"/>
      <c r="MQ226" s="160"/>
      <c r="MR226" s="160"/>
      <c r="MS226" s="160"/>
      <c r="MT226" s="160"/>
      <c r="MU226" s="160"/>
      <c r="MV226" s="160"/>
      <c r="MW226" s="160"/>
      <c r="MX226" s="160"/>
      <c r="MY226" s="160"/>
      <c r="MZ226" s="160"/>
      <c r="NA226" s="160"/>
      <c r="NB226" s="160"/>
      <c r="NC226" s="160"/>
      <c r="ND226" s="160"/>
      <c r="NE226" s="160"/>
      <c r="NF226" s="160"/>
      <c r="NG226" s="160"/>
      <c r="NH226" s="160"/>
      <c r="NI226" s="160"/>
      <c r="NJ226" s="160"/>
      <c r="NK226" s="160"/>
      <c r="NL226" s="160"/>
      <c r="NM226" s="160"/>
      <c r="NN226" s="160"/>
      <c r="NO226" s="160"/>
      <c r="NP226" s="160"/>
      <c r="NQ226" s="160"/>
      <c r="NR226" s="160"/>
      <c r="NS226" s="160"/>
      <c r="NT226" s="160"/>
      <c r="NU226" s="160"/>
      <c r="NV226" s="160"/>
      <c r="NW226" s="160"/>
      <c r="NX226" s="160"/>
      <c r="NY226" s="160"/>
      <c r="NZ226" s="160"/>
      <c r="OA226" s="160"/>
      <c r="OB226" s="160"/>
      <c r="OC226" s="160"/>
      <c r="OD226" s="160"/>
      <c r="OE226" s="160"/>
      <c r="OF226" s="160"/>
      <c r="OG226" s="160"/>
      <c r="OH226" s="160"/>
      <c r="OI226" s="160"/>
      <c r="OJ226" s="160"/>
      <c r="OK226" s="160"/>
      <c r="OL226" s="160"/>
      <c r="OM226" s="160"/>
      <c r="ON226" s="160"/>
      <c r="OO226" s="160"/>
      <c r="OP226" s="160"/>
      <c r="OQ226" s="160"/>
      <c r="OR226" s="160"/>
      <c r="OS226" s="160"/>
      <c r="OT226" s="160"/>
      <c r="OU226" s="160"/>
      <c r="OV226" s="160"/>
      <c r="OW226" s="160"/>
      <c r="OX226" s="160"/>
      <c r="OY226" s="160"/>
      <c r="OZ226" s="160"/>
      <c r="PA226" s="160"/>
      <c r="PB226" s="160"/>
      <c r="PC226" s="160"/>
      <c r="PD226" s="160"/>
      <c r="PE226" s="160"/>
      <c r="PF226" s="160"/>
      <c r="PG226" s="160"/>
      <c r="PH226" s="160"/>
      <c r="PI226" s="160"/>
      <c r="PJ226" s="160"/>
      <c r="PK226" s="160"/>
      <c r="PL226" s="160"/>
      <c r="PM226" s="160"/>
      <c r="PN226" s="160"/>
      <c r="PO226" s="160"/>
      <c r="PP226" s="160"/>
      <c r="PQ226" s="160"/>
      <c r="PR226" s="160"/>
      <c r="PS226" s="160"/>
      <c r="PT226" s="160"/>
      <c r="PU226" s="160"/>
      <c r="PV226" s="160"/>
      <c r="PW226" s="160"/>
      <c r="PX226" s="160"/>
      <c r="PY226" s="160"/>
      <c r="PZ226" s="160"/>
      <c r="QA226" s="160"/>
      <c r="QB226" s="160"/>
      <c r="QC226" s="160"/>
      <c r="QD226" s="160"/>
      <c r="QE226" s="160"/>
      <c r="QF226" s="160"/>
      <c r="QG226" s="160"/>
      <c r="QH226" s="160"/>
      <c r="QI226" s="160"/>
      <c r="QJ226" s="160"/>
      <c r="QK226" s="160"/>
      <c r="QL226" s="160"/>
      <c r="QM226" s="160"/>
      <c r="QN226" s="160"/>
      <c r="QO226" s="160"/>
      <c r="QP226" s="160"/>
      <c r="QQ226" s="160"/>
      <c r="QR226" s="160"/>
      <c r="QS226" s="160"/>
      <c r="QT226" s="160"/>
      <c r="QU226" s="160"/>
      <c r="QV226" s="160"/>
      <c r="QW226" s="160"/>
      <c r="QX226" s="160"/>
      <c r="QY226" s="160"/>
      <c r="QZ226" s="160"/>
      <c r="RA226" s="160"/>
      <c r="RB226" s="160"/>
      <c r="RC226" s="160"/>
      <c r="RD226" s="160"/>
      <c r="RE226" s="160"/>
      <c r="RF226" s="160"/>
      <c r="RG226" s="160"/>
      <c r="RH226" s="160"/>
      <c r="RI226" s="160"/>
      <c r="RJ226" s="160"/>
      <c r="RK226" s="160"/>
      <c r="RL226" s="160"/>
      <c r="RM226" s="160"/>
      <c r="RN226" s="160"/>
      <c r="RO226" s="160"/>
      <c r="RP226" s="160"/>
      <c r="RQ226" s="160"/>
      <c r="RR226" s="160"/>
      <c r="RS226" s="160"/>
      <c r="RT226" s="160"/>
      <c r="RU226" s="160"/>
      <c r="RV226" s="160"/>
      <c r="RW226" s="160"/>
      <c r="RX226" s="160"/>
      <c r="RY226" s="160"/>
      <c r="RZ226" s="160"/>
      <c r="SA226" s="160"/>
      <c r="SB226" s="160"/>
      <c r="SC226" s="160"/>
      <c r="SD226" s="160"/>
      <c r="SE226" s="160"/>
      <c r="SF226" s="160"/>
      <c r="SG226" s="160"/>
      <c r="SH226" s="160"/>
      <c r="SI226" s="160"/>
      <c r="SJ226" s="160"/>
      <c r="SK226" s="160"/>
      <c r="SL226" s="160"/>
      <c r="SM226" s="160"/>
      <c r="SN226" s="160"/>
      <c r="SO226" s="160"/>
      <c r="SP226" s="160"/>
      <c r="SQ226" s="160"/>
      <c r="SR226" s="160"/>
      <c r="SS226" s="160"/>
      <c r="ST226" s="160"/>
      <c r="SU226" s="160"/>
      <c r="SV226" s="160"/>
      <c r="SW226" s="160"/>
      <c r="SX226" s="160"/>
      <c r="SY226" s="160"/>
      <c r="SZ226" s="160"/>
      <c r="TA226" s="160"/>
      <c r="TB226" s="160"/>
      <c r="TC226" s="160"/>
      <c r="TD226" s="160"/>
      <c r="TE226" s="160"/>
      <c r="TF226" s="160"/>
    </row>
    <row r="227" spans="1:526">
      <c r="A227" s="160"/>
      <c r="B227" s="160"/>
      <c r="C227" s="160"/>
      <c r="D227" s="160"/>
      <c r="E227" s="160"/>
      <c r="F227" s="160"/>
      <c r="G227" s="160"/>
      <c r="H227" s="160"/>
      <c r="I227" s="160"/>
      <c r="J227" s="160"/>
      <c r="K227" s="160"/>
      <c r="L227" s="160"/>
      <c r="M227" s="160"/>
      <c r="N227" s="160"/>
      <c r="O227" s="160"/>
      <c r="P227" s="160"/>
      <c r="Q227" s="160"/>
      <c r="R227" s="160"/>
      <c r="S227" s="160"/>
      <c r="T227" s="160"/>
      <c r="U227" s="160"/>
      <c r="V227" s="160"/>
      <c r="W227" s="160"/>
      <c r="X227" s="160"/>
      <c r="Y227" s="160"/>
      <c r="Z227" s="160"/>
      <c r="AA227" s="160"/>
      <c r="AB227" s="160"/>
      <c r="AC227" s="160"/>
      <c r="AD227" s="160"/>
      <c r="AE227" s="160"/>
      <c r="AF227" s="160"/>
      <c r="AG227" s="160"/>
      <c r="AH227" s="160"/>
      <c r="AI227" s="160"/>
      <c r="AJ227" s="160"/>
      <c r="AK227" s="160"/>
      <c r="AL227" s="160"/>
      <c r="AM227" s="160"/>
      <c r="AN227" s="160"/>
      <c r="AO227" s="160"/>
      <c r="AP227" s="160"/>
      <c r="AQ227" s="160"/>
      <c r="AR227" s="160"/>
      <c r="AS227" s="160"/>
      <c r="AT227" s="160"/>
      <c r="AU227" s="160"/>
      <c r="AV227" s="160"/>
      <c r="AW227" s="160"/>
      <c r="AX227" s="160"/>
      <c r="AY227" s="160"/>
      <c r="AZ227" s="160"/>
      <c r="BA227" s="160"/>
      <c r="BB227" s="160"/>
      <c r="BC227" s="160"/>
      <c r="BD227" s="160"/>
      <c r="BE227" s="160"/>
      <c r="BF227" s="160"/>
      <c r="BG227" s="160"/>
      <c r="BH227" s="160"/>
      <c r="BI227" s="160"/>
      <c r="BJ227" s="160"/>
      <c r="BK227" s="160"/>
      <c r="BL227" s="160"/>
      <c r="BM227" s="160"/>
      <c r="BN227" s="160"/>
      <c r="BO227" s="160"/>
      <c r="BP227" s="160"/>
      <c r="BQ227" s="160"/>
      <c r="BR227" s="160"/>
      <c r="BS227" s="160"/>
      <c r="BT227" s="160"/>
      <c r="BU227" s="160"/>
      <c r="BV227" s="160"/>
      <c r="BW227" s="160"/>
      <c r="BX227" s="160"/>
      <c r="BY227" s="160"/>
      <c r="BZ227" s="160"/>
      <c r="CA227" s="160"/>
      <c r="CB227" s="160"/>
      <c r="CC227" s="160"/>
      <c r="CD227" s="160"/>
      <c r="CE227" s="160"/>
      <c r="CF227" s="160"/>
      <c r="CG227" s="160"/>
      <c r="CH227" s="160"/>
      <c r="CI227" s="160"/>
      <c r="CJ227" s="160"/>
      <c r="CK227" s="160"/>
      <c r="CL227" s="160"/>
      <c r="CM227" s="160"/>
      <c r="CN227" s="160"/>
      <c r="CO227" s="160"/>
      <c r="CP227" s="160"/>
      <c r="CQ227" s="160"/>
      <c r="CR227" s="160"/>
      <c r="CS227" s="160"/>
      <c r="CT227" s="160"/>
      <c r="CU227" s="160"/>
      <c r="CV227" s="160"/>
      <c r="CW227" s="160"/>
      <c r="CX227" s="160"/>
      <c r="CY227" s="160"/>
      <c r="CZ227" s="160"/>
      <c r="DA227" s="160"/>
      <c r="DB227" s="160"/>
      <c r="DC227" s="160"/>
      <c r="DD227" s="160"/>
      <c r="DE227" s="160"/>
      <c r="DF227" s="160"/>
      <c r="DG227" s="160"/>
      <c r="DH227" s="160"/>
      <c r="DI227" s="160"/>
      <c r="DJ227" s="160"/>
      <c r="DK227" s="160"/>
      <c r="DL227" s="160"/>
      <c r="DM227" s="160"/>
      <c r="DN227" s="160"/>
      <c r="DO227" s="160"/>
      <c r="DP227" s="160"/>
      <c r="DQ227" s="160"/>
      <c r="DR227" s="160"/>
      <c r="DS227" s="160"/>
      <c r="DT227" s="160"/>
      <c r="DU227" s="160"/>
      <c r="DV227" s="160"/>
      <c r="DW227" s="160"/>
      <c r="DX227" s="160"/>
      <c r="DY227" s="160"/>
      <c r="DZ227" s="160"/>
      <c r="EA227" s="160"/>
      <c r="EB227" s="160"/>
      <c r="EC227" s="160"/>
      <c r="ED227" s="160"/>
      <c r="EE227" s="160"/>
      <c r="EF227" s="160"/>
      <c r="EG227" s="160"/>
      <c r="EH227" s="160"/>
      <c r="EI227" s="160"/>
      <c r="EJ227" s="160"/>
      <c r="EK227" s="160"/>
      <c r="EL227" s="160"/>
      <c r="EM227" s="160"/>
      <c r="EN227" s="160"/>
      <c r="EO227" s="160"/>
      <c r="EP227" s="160"/>
      <c r="EQ227" s="160"/>
      <c r="ER227" s="160"/>
      <c r="ES227" s="160"/>
      <c r="ET227" s="160"/>
      <c r="EU227" s="160"/>
      <c r="EV227" s="160"/>
      <c r="EW227" s="160"/>
      <c r="EX227" s="160"/>
      <c r="EY227" s="160"/>
      <c r="EZ227" s="160"/>
      <c r="FA227" s="160"/>
      <c r="FB227" s="160"/>
      <c r="FC227" s="160"/>
      <c r="FD227" s="160"/>
      <c r="FE227" s="160"/>
      <c r="FF227" s="160"/>
      <c r="FG227" s="160"/>
      <c r="FH227" s="160"/>
      <c r="FI227" s="160"/>
      <c r="FJ227" s="160"/>
      <c r="FK227" s="160"/>
      <c r="FL227" s="160"/>
      <c r="FM227" s="160"/>
      <c r="FN227" s="160"/>
      <c r="FO227" s="160"/>
      <c r="FP227" s="160"/>
      <c r="FQ227" s="160"/>
      <c r="FR227" s="160"/>
      <c r="FS227" s="160"/>
      <c r="FT227" s="160"/>
      <c r="FU227" s="160"/>
      <c r="FV227" s="160"/>
      <c r="FW227" s="160"/>
      <c r="FX227" s="160"/>
      <c r="FY227" s="160"/>
      <c r="FZ227" s="160"/>
      <c r="GA227" s="160"/>
      <c r="GB227" s="160"/>
      <c r="GC227" s="160"/>
      <c r="GD227" s="160"/>
      <c r="GE227" s="160"/>
      <c r="GF227" s="160"/>
      <c r="GG227" s="160"/>
      <c r="GH227" s="160"/>
      <c r="GI227" s="160"/>
      <c r="GJ227" s="160"/>
      <c r="GK227" s="160"/>
      <c r="GL227" s="160"/>
      <c r="GM227" s="160"/>
      <c r="GN227" s="160"/>
      <c r="GO227" s="160"/>
      <c r="GP227" s="160"/>
      <c r="GQ227" s="160"/>
      <c r="GR227" s="160"/>
      <c r="GS227" s="160"/>
      <c r="GT227" s="160"/>
      <c r="GU227" s="160"/>
      <c r="GV227" s="160"/>
      <c r="GW227" s="160"/>
      <c r="GX227" s="160"/>
      <c r="GY227" s="160"/>
      <c r="GZ227" s="160"/>
      <c r="HA227" s="160"/>
      <c r="HB227" s="160"/>
      <c r="HC227" s="160"/>
      <c r="HD227" s="160"/>
      <c r="HE227" s="160"/>
      <c r="HF227" s="160"/>
      <c r="HG227" s="160"/>
      <c r="HH227" s="160"/>
      <c r="HI227" s="160"/>
      <c r="HJ227" s="160"/>
      <c r="HK227" s="160"/>
      <c r="HL227" s="160"/>
      <c r="HM227" s="160"/>
      <c r="HN227" s="160"/>
      <c r="HO227" s="160"/>
      <c r="HP227" s="160"/>
      <c r="HQ227" s="160"/>
      <c r="HR227" s="160"/>
      <c r="HS227" s="160"/>
      <c r="HT227" s="160"/>
      <c r="HU227" s="160"/>
      <c r="HV227" s="160"/>
      <c r="HW227" s="160"/>
      <c r="HX227" s="160"/>
      <c r="HY227" s="160"/>
      <c r="HZ227" s="160"/>
      <c r="IA227" s="160"/>
      <c r="IB227" s="160"/>
      <c r="IC227" s="160"/>
      <c r="ID227" s="160"/>
      <c r="IE227" s="160"/>
      <c r="IF227" s="160"/>
      <c r="IG227" s="160"/>
      <c r="IH227" s="160"/>
      <c r="II227" s="160"/>
      <c r="IJ227" s="160"/>
      <c r="IK227" s="160"/>
      <c r="IL227" s="160"/>
      <c r="IM227" s="160"/>
      <c r="IN227" s="160"/>
      <c r="IO227" s="160"/>
      <c r="IP227" s="160"/>
      <c r="IQ227" s="160"/>
      <c r="IR227" s="160"/>
      <c r="IS227" s="160"/>
      <c r="IT227" s="160"/>
      <c r="IU227" s="160"/>
      <c r="IV227" s="160"/>
      <c r="IW227" s="160"/>
      <c r="IX227" s="160"/>
      <c r="IY227" s="160"/>
      <c r="IZ227" s="160"/>
      <c r="JA227" s="160"/>
      <c r="JB227" s="160"/>
      <c r="JC227" s="160"/>
      <c r="JD227" s="160"/>
      <c r="JE227" s="160"/>
      <c r="JF227" s="160"/>
      <c r="JG227" s="160"/>
      <c r="JH227" s="160"/>
      <c r="JI227" s="160"/>
      <c r="JJ227" s="160"/>
      <c r="JK227" s="160"/>
      <c r="JL227" s="160"/>
      <c r="JM227" s="160"/>
      <c r="JN227" s="160"/>
      <c r="JO227" s="160"/>
      <c r="JP227" s="160"/>
      <c r="JQ227" s="160"/>
      <c r="JR227" s="160"/>
      <c r="JS227" s="160"/>
      <c r="JT227" s="160"/>
      <c r="JU227" s="160"/>
      <c r="JV227" s="160"/>
      <c r="JW227" s="160"/>
      <c r="JX227" s="160"/>
      <c r="JY227" s="160"/>
      <c r="JZ227" s="160"/>
      <c r="KA227" s="160"/>
      <c r="KB227" s="160"/>
      <c r="KC227" s="160"/>
      <c r="KD227" s="160"/>
      <c r="KE227" s="160"/>
      <c r="KF227" s="160"/>
      <c r="KG227" s="160"/>
      <c r="KH227" s="160"/>
      <c r="KI227" s="160"/>
      <c r="KJ227" s="160"/>
      <c r="KK227" s="160"/>
      <c r="KL227" s="160"/>
      <c r="KM227" s="160"/>
      <c r="KN227" s="160"/>
      <c r="KO227" s="160"/>
      <c r="KP227" s="160"/>
      <c r="KQ227" s="160"/>
      <c r="KR227" s="160"/>
      <c r="KS227" s="160"/>
      <c r="KT227" s="160"/>
      <c r="KU227" s="160"/>
      <c r="KV227" s="160"/>
      <c r="KW227" s="160"/>
      <c r="KX227" s="160"/>
      <c r="KY227" s="160"/>
      <c r="KZ227" s="160"/>
      <c r="LA227" s="160"/>
      <c r="LB227" s="160"/>
      <c r="LC227" s="160"/>
      <c r="LD227" s="160"/>
      <c r="LE227" s="160"/>
      <c r="LF227" s="160"/>
      <c r="LG227" s="160"/>
      <c r="LH227" s="160"/>
      <c r="LI227" s="160"/>
      <c r="LJ227" s="160"/>
      <c r="LK227" s="160"/>
      <c r="LL227" s="160"/>
      <c r="LM227" s="160"/>
      <c r="LN227" s="160"/>
      <c r="LO227" s="160"/>
      <c r="LP227" s="160"/>
      <c r="LQ227" s="160"/>
      <c r="LR227" s="160"/>
      <c r="LS227" s="160"/>
      <c r="LT227" s="160"/>
      <c r="LU227" s="160"/>
      <c r="LV227" s="160"/>
      <c r="LW227" s="160"/>
      <c r="LX227" s="160"/>
      <c r="LY227" s="160"/>
      <c r="LZ227" s="160"/>
      <c r="MA227" s="160"/>
      <c r="MB227" s="160"/>
      <c r="MC227" s="160"/>
      <c r="MD227" s="160"/>
      <c r="ME227" s="160"/>
      <c r="MF227" s="160"/>
      <c r="MG227" s="160"/>
      <c r="MH227" s="160"/>
      <c r="MI227" s="160"/>
      <c r="MJ227" s="160"/>
      <c r="MK227" s="160"/>
      <c r="ML227" s="160"/>
      <c r="MM227" s="160"/>
      <c r="MN227" s="160"/>
      <c r="MO227" s="160"/>
      <c r="MP227" s="160"/>
      <c r="MQ227" s="160"/>
      <c r="MR227" s="160"/>
      <c r="MS227" s="160"/>
      <c r="MT227" s="160"/>
      <c r="MU227" s="160"/>
      <c r="MV227" s="160"/>
      <c r="MW227" s="160"/>
      <c r="MX227" s="160"/>
      <c r="MY227" s="160"/>
      <c r="MZ227" s="160"/>
      <c r="NA227" s="160"/>
      <c r="NB227" s="160"/>
      <c r="NC227" s="160"/>
      <c r="ND227" s="160"/>
      <c r="NE227" s="160"/>
      <c r="NF227" s="160"/>
      <c r="NG227" s="160"/>
      <c r="NH227" s="160"/>
      <c r="NI227" s="160"/>
      <c r="NJ227" s="160"/>
      <c r="NK227" s="160"/>
      <c r="NL227" s="160"/>
      <c r="NM227" s="160"/>
      <c r="NN227" s="160"/>
      <c r="NO227" s="160"/>
      <c r="NP227" s="160"/>
      <c r="NQ227" s="160"/>
      <c r="NR227" s="160"/>
      <c r="NS227" s="160"/>
      <c r="NT227" s="160"/>
      <c r="NU227" s="160"/>
      <c r="NV227" s="160"/>
      <c r="NW227" s="160"/>
      <c r="NX227" s="160"/>
      <c r="NY227" s="160"/>
      <c r="NZ227" s="160"/>
      <c r="OA227" s="160"/>
      <c r="OB227" s="160"/>
      <c r="OC227" s="160"/>
      <c r="OD227" s="160"/>
      <c r="OE227" s="160"/>
      <c r="OF227" s="160"/>
      <c r="OG227" s="160"/>
      <c r="OH227" s="160"/>
      <c r="OI227" s="160"/>
      <c r="OJ227" s="160"/>
      <c r="OK227" s="160"/>
      <c r="OL227" s="160"/>
      <c r="OM227" s="160"/>
      <c r="ON227" s="160"/>
      <c r="OO227" s="160"/>
      <c r="OP227" s="160"/>
      <c r="OQ227" s="160"/>
      <c r="OR227" s="160"/>
      <c r="OS227" s="160"/>
      <c r="OT227" s="160"/>
      <c r="OU227" s="160"/>
      <c r="OV227" s="160"/>
      <c r="OW227" s="160"/>
      <c r="OX227" s="160"/>
      <c r="OY227" s="160"/>
      <c r="OZ227" s="160"/>
      <c r="PA227" s="160"/>
      <c r="PB227" s="160"/>
      <c r="PC227" s="160"/>
      <c r="PD227" s="160"/>
      <c r="PE227" s="160"/>
      <c r="PF227" s="160"/>
      <c r="PG227" s="160"/>
      <c r="PH227" s="160"/>
      <c r="PI227" s="160"/>
      <c r="PJ227" s="160"/>
      <c r="PK227" s="160"/>
      <c r="PL227" s="160"/>
      <c r="PM227" s="160"/>
      <c r="PN227" s="160"/>
      <c r="PO227" s="160"/>
      <c r="PP227" s="160"/>
      <c r="PQ227" s="160"/>
      <c r="PR227" s="160"/>
      <c r="PS227" s="160"/>
      <c r="PT227" s="160"/>
      <c r="PU227" s="160"/>
      <c r="PV227" s="160"/>
      <c r="PW227" s="160"/>
      <c r="PX227" s="160"/>
      <c r="PY227" s="160"/>
      <c r="PZ227" s="160"/>
      <c r="QA227" s="160"/>
      <c r="QB227" s="160"/>
      <c r="QC227" s="160"/>
      <c r="QD227" s="160"/>
      <c r="QE227" s="160"/>
      <c r="QF227" s="160"/>
      <c r="QG227" s="160"/>
      <c r="QH227" s="160"/>
      <c r="QI227" s="160"/>
      <c r="QJ227" s="160"/>
      <c r="QK227" s="160"/>
      <c r="QL227" s="160"/>
      <c r="QM227" s="160"/>
      <c r="QN227" s="160"/>
      <c r="QO227" s="160"/>
      <c r="QP227" s="160"/>
      <c r="QQ227" s="160"/>
      <c r="QR227" s="160"/>
      <c r="QS227" s="160"/>
      <c r="QT227" s="160"/>
      <c r="QU227" s="160"/>
      <c r="QV227" s="160"/>
      <c r="QW227" s="160"/>
      <c r="QX227" s="160"/>
      <c r="QY227" s="160"/>
      <c r="QZ227" s="160"/>
      <c r="RA227" s="160"/>
      <c r="RB227" s="160"/>
      <c r="RC227" s="160"/>
      <c r="RD227" s="160"/>
      <c r="RE227" s="160"/>
      <c r="RF227" s="160"/>
      <c r="RG227" s="160"/>
      <c r="RH227" s="160"/>
      <c r="RI227" s="160"/>
      <c r="RJ227" s="160"/>
      <c r="RK227" s="160"/>
      <c r="RL227" s="160"/>
      <c r="RM227" s="160"/>
      <c r="RN227" s="160"/>
      <c r="RO227" s="160"/>
      <c r="RP227" s="160"/>
      <c r="RQ227" s="160"/>
      <c r="RR227" s="160"/>
      <c r="RS227" s="160"/>
      <c r="RT227" s="160"/>
      <c r="RU227" s="160"/>
      <c r="RV227" s="160"/>
      <c r="RW227" s="160"/>
      <c r="RX227" s="160"/>
      <c r="RY227" s="160"/>
      <c r="RZ227" s="160"/>
      <c r="SA227" s="160"/>
      <c r="SB227" s="160"/>
      <c r="SC227" s="160"/>
      <c r="SD227" s="160"/>
      <c r="SE227" s="160"/>
      <c r="SF227" s="160"/>
      <c r="SG227" s="160"/>
      <c r="SH227" s="160"/>
      <c r="SI227" s="160"/>
      <c r="SJ227" s="160"/>
      <c r="SK227" s="160"/>
      <c r="SL227" s="160"/>
      <c r="SM227" s="160"/>
      <c r="SN227" s="160"/>
      <c r="SO227" s="160"/>
      <c r="SP227" s="160"/>
      <c r="SQ227" s="160"/>
      <c r="SR227" s="160"/>
      <c r="SS227" s="160"/>
      <c r="ST227" s="160"/>
      <c r="SU227" s="160"/>
      <c r="SV227" s="160"/>
      <c r="SW227" s="160"/>
      <c r="SX227" s="160"/>
      <c r="SY227" s="160"/>
      <c r="SZ227" s="160"/>
      <c r="TA227" s="160"/>
      <c r="TB227" s="160"/>
      <c r="TC227" s="160"/>
      <c r="TD227" s="160"/>
      <c r="TE227" s="160"/>
      <c r="TF227" s="160"/>
    </row>
    <row r="228" spans="1:526">
      <c r="A228" s="160"/>
      <c r="B228" s="160"/>
      <c r="C228" s="160"/>
      <c r="D228" s="160"/>
      <c r="E228" s="160"/>
      <c r="F228" s="160"/>
      <c r="G228" s="160"/>
      <c r="H228" s="160"/>
      <c r="I228" s="160"/>
      <c r="J228" s="160"/>
      <c r="K228" s="160"/>
      <c r="L228" s="160"/>
      <c r="M228" s="160"/>
      <c r="N228" s="160"/>
      <c r="O228" s="160"/>
      <c r="P228" s="160"/>
      <c r="Q228" s="160"/>
      <c r="R228" s="160"/>
      <c r="S228" s="160"/>
      <c r="T228" s="160"/>
      <c r="U228" s="160"/>
      <c r="V228" s="160"/>
      <c r="W228" s="160"/>
      <c r="X228" s="160"/>
      <c r="Y228" s="160"/>
      <c r="Z228" s="160"/>
      <c r="AA228" s="160"/>
      <c r="AB228" s="160"/>
      <c r="AC228" s="160"/>
      <c r="AD228" s="160"/>
      <c r="AE228" s="160"/>
      <c r="AF228" s="160"/>
      <c r="AG228" s="160"/>
      <c r="AH228" s="160"/>
      <c r="AI228" s="160"/>
      <c r="AJ228" s="160"/>
      <c r="AK228" s="160"/>
      <c r="AL228" s="160"/>
      <c r="AM228" s="160"/>
      <c r="AN228" s="160"/>
      <c r="AO228" s="160"/>
      <c r="AP228" s="160"/>
      <c r="AQ228" s="160"/>
      <c r="AR228" s="160"/>
      <c r="AS228" s="160"/>
      <c r="AT228" s="160"/>
      <c r="AU228" s="160"/>
      <c r="AV228" s="160"/>
      <c r="AW228" s="160"/>
      <c r="AX228" s="160"/>
      <c r="AY228" s="160"/>
      <c r="AZ228" s="160"/>
      <c r="BA228" s="160"/>
      <c r="BB228" s="160"/>
      <c r="BC228" s="160"/>
      <c r="BD228" s="160"/>
      <c r="BE228" s="160"/>
      <c r="BF228" s="160"/>
      <c r="BG228" s="160"/>
      <c r="BH228" s="160"/>
      <c r="BI228" s="160"/>
      <c r="BJ228" s="160"/>
      <c r="BK228" s="160"/>
      <c r="BL228" s="160"/>
      <c r="BM228" s="160"/>
      <c r="BN228" s="160"/>
      <c r="BO228" s="160"/>
      <c r="BP228" s="160"/>
      <c r="BQ228" s="160"/>
      <c r="BR228" s="160"/>
      <c r="BS228" s="160"/>
      <c r="BT228" s="160"/>
      <c r="BU228" s="160"/>
      <c r="BV228" s="160"/>
      <c r="BW228" s="160"/>
      <c r="BX228" s="160"/>
      <c r="BY228" s="160"/>
      <c r="BZ228" s="160"/>
      <c r="CA228" s="160"/>
      <c r="CB228" s="160"/>
      <c r="CC228" s="160"/>
      <c r="CD228" s="160"/>
      <c r="CE228" s="160"/>
      <c r="CF228" s="160"/>
      <c r="CG228" s="160"/>
      <c r="CH228" s="160"/>
      <c r="CI228" s="160"/>
      <c r="CJ228" s="160"/>
      <c r="CK228" s="160"/>
      <c r="CL228" s="160"/>
      <c r="CM228" s="160"/>
      <c r="CN228" s="160"/>
      <c r="CO228" s="160"/>
      <c r="CP228" s="160"/>
      <c r="CQ228" s="160"/>
      <c r="CR228" s="160"/>
      <c r="CS228" s="160"/>
      <c r="CT228" s="160"/>
      <c r="CU228" s="160"/>
      <c r="CV228" s="160"/>
      <c r="CW228" s="160"/>
      <c r="CX228" s="160"/>
      <c r="CY228" s="160"/>
      <c r="CZ228" s="160"/>
      <c r="DA228" s="160"/>
      <c r="DB228" s="160"/>
      <c r="DC228" s="160"/>
      <c r="DD228" s="160"/>
      <c r="DE228" s="160"/>
      <c r="DF228" s="160"/>
      <c r="DG228" s="160"/>
      <c r="DH228" s="160"/>
      <c r="DI228" s="160"/>
      <c r="DJ228" s="160"/>
      <c r="DK228" s="160"/>
      <c r="DL228" s="160"/>
      <c r="DM228" s="160"/>
      <c r="DN228" s="160"/>
      <c r="DO228" s="160"/>
      <c r="DP228" s="160"/>
      <c r="DQ228" s="160"/>
      <c r="DR228" s="160"/>
      <c r="DS228" s="160"/>
      <c r="DT228" s="160"/>
      <c r="DU228" s="160"/>
      <c r="DV228" s="160"/>
      <c r="DW228" s="160"/>
      <c r="DX228" s="160"/>
      <c r="DY228" s="160"/>
      <c r="DZ228" s="160"/>
      <c r="EA228" s="160"/>
      <c r="EB228" s="160"/>
      <c r="EC228" s="160"/>
      <c r="ED228" s="160"/>
      <c r="EE228" s="160"/>
      <c r="EF228" s="160"/>
      <c r="EG228" s="160"/>
      <c r="EH228" s="160"/>
      <c r="EI228" s="160"/>
      <c r="EJ228" s="160"/>
      <c r="EK228" s="160"/>
      <c r="EL228" s="160"/>
      <c r="EM228" s="160"/>
      <c r="EN228" s="160"/>
      <c r="EO228" s="160"/>
      <c r="EP228" s="160"/>
      <c r="EQ228" s="160"/>
      <c r="ER228" s="160"/>
      <c r="ES228" s="160"/>
      <c r="ET228" s="160"/>
      <c r="EU228" s="160"/>
      <c r="EV228" s="160"/>
      <c r="EW228" s="160"/>
      <c r="EX228" s="160"/>
      <c r="EY228" s="160"/>
      <c r="EZ228" s="160"/>
      <c r="FA228" s="160"/>
      <c r="FB228" s="160"/>
      <c r="FC228" s="160"/>
      <c r="FD228" s="160"/>
      <c r="FE228" s="160"/>
      <c r="FF228" s="160"/>
      <c r="FG228" s="160"/>
      <c r="FH228" s="160"/>
      <c r="FI228" s="160"/>
      <c r="FJ228" s="160"/>
      <c r="FK228" s="160"/>
      <c r="FL228" s="160"/>
      <c r="FM228" s="160"/>
      <c r="FN228" s="160"/>
      <c r="FO228" s="160"/>
      <c r="FP228" s="160"/>
      <c r="FQ228" s="160"/>
      <c r="FR228" s="160"/>
      <c r="FS228" s="160"/>
      <c r="FT228" s="160"/>
      <c r="FU228" s="160"/>
      <c r="FV228" s="160"/>
      <c r="FW228" s="160"/>
      <c r="FX228" s="160"/>
      <c r="FY228" s="160"/>
      <c r="FZ228" s="160"/>
      <c r="GA228" s="160"/>
      <c r="GB228" s="160"/>
      <c r="GC228" s="160"/>
      <c r="GD228" s="160"/>
      <c r="GE228" s="160"/>
      <c r="GF228" s="160"/>
      <c r="GG228" s="160"/>
      <c r="GH228" s="160"/>
      <c r="GI228" s="160"/>
      <c r="GJ228" s="160"/>
      <c r="GK228" s="160"/>
      <c r="GL228" s="160"/>
      <c r="GM228" s="160"/>
      <c r="GN228" s="160"/>
      <c r="GO228" s="160"/>
      <c r="GP228" s="160"/>
      <c r="GQ228" s="160"/>
      <c r="GR228" s="160"/>
      <c r="GS228" s="160"/>
      <c r="GT228" s="160"/>
      <c r="GU228" s="160"/>
      <c r="GV228" s="160"/>
      <c r="GW228" s="160"/>
      <c r="GX228" s="160"/>
      <c r="GY228" s="160"/>
      <c r="GZ228" s="160"/>
      <c r="HA228" s="160"/>
      <c r="HB228" s="160"/>
      <c r="HC228" s="160"/>
      <c r="HD228" s="160"/>
      <c r="HE228" s="160"/>
      <c r="HF228" s="160"/>
      <c r="HG228" s="160"/>
      <c r="HH228" s="160"/>
      <c r="HI228" s="160"/>
      <c r="HJ228" s="160"/>
      <c r="HK228" s="160"/>
      <c r="HL228" s="160"/>
      <c r="HM228" s="160"/>
      <c r="HN228" s="160"/>
      <c r="HO228" s="160"/>
      <c r="HP228" s="160"/>
      <c r="HQ228" s="160"/>
      <c r="HR228" s="160"/>
      <c r="HS228" s="160"/>
      <c r="HT228" s="160"/>
      <c r="HU228" s="160"/>
      <c r="HV228" s="160"/>
      <c r="HW228" s="160"/>
      <c r="HX228" s="160"/>
      <c r="HY228" s="160"/>
      <c r="HZ228" s="160"/>
      <c r="IA228" s="160"/>
      <c r="IB228" s="160"/>
      <c r="IC228" s="160"/>
      <c r="ID228" s="160"/>
      <c r="IE228" s="160"/>
      <c r="IF228" s="160"/>
      <c r="IG228" s="160"/>
      <c r="IH228" s="160"/>
      <c r="II228" s="160"/>
      <c r="IJ228" s="160"/>
      <c r="IK228" s="160"/>
      <c r="IL228" s="160"/>
      <c r="IM228" s="160"/>
      <c r="IN228" s="160"/>
      <c r="IO228" s="160"/>
      <c r="IP228" s="160"/>
      <c r="IQ228" s="160"/>
      <c r="IR228" s="160"/>
      <c r="IS228" s="160"/>
      <c r="IT228" s="160"/>
      <c r="IU228" s="160"/>
      <c r="IV228" s="160"/>
      <c r="IW228" s="160"/>
      <c r="IX228" s="160"/>
      <c r="IY228" s="160"/>
      <c r="IZ228" s="160"/>
      <c r="JA228" s="160"/>
      <c r="JB228" s="160"/>
      <c r="JC228" s="160"/>
      <c r="JD228" s="160"/>
      <c r="JE228" s="160"/>
      <c r="JF228" s="160"/>
      <c r="JG228" s="160"/>
      <c r="JH228" s="160"/>
      <c r="JI228" s="160"/>
      <c r="JJ228" s="160"/>
      <c r="JK228" s="160"/>
      <c r="JL228" s="160"/>
      <c r="JM228" s="160"/>
      <c r="JN228" s="160"/>
      <c r="JO228" s="160"/>
      <c r="JP228" s="160"/>
      <c r="JQ228" s="160"/>
      <c r="JR228" s="160"/>
      <c r="JS228" s="160"/>
      <c r="JT228" s="160"/>
      <c r="JU228" s="160"/>
      <c r="JV228" s="160"/>
      <c r="JW228" s="160"/>
      <c r="JX228" s="160"/>
      <c r="JY228" s="160"/>
      <c r="JZ228" s="160"/>
      <c r="KA228" s="160"/>
      <c r="KB228" s="160"/>
      <c r="KC228" s="160"/>
      <c r="KD228" s="160"/>
      <c r="KE228" s="160"/>
      <c r="KF228" s="160"/>
      <c r="KG228" s="160"/>
      <c r="KH228" s="160"/>
      <c r="KI228" s="160"/>
      <c r="KJ228" s="160"/>
      <c r="KK228" s="160"/>
      <c r="KL228" s="160"/>
      <c r="KM228" s="160"/>
      <c r="KN228" s="160"/>
      <c r="KO228" s="160"/>
      <c r="KP228" s="160"/>
      <c r="KQ228" s="160"/>
      <c r="KR228" s="160"/>
      <c r="KS228" s="160"/>
      <c r="KT228" s="160"/>
      <c r="KU228" s="160"/>
      <c r="KV228" s="160"/>
      <c r="KW228" s="160"/>
      <c r="KX228" s="160"/>
      <c r="KY228" s="160"/>
      <c r="KZ228" s="160"/>
      <c r="LA228" s="160"/>
      <c r="LB228" s="160"/>
      <c r="LC228" s="160"/>
      <c r="LD228" s="160"/>
      <c r="LE228" s="160"/>
      <c r="LF228" s="160"/>
      <c r="LG228" s="160"/>
      <c r="LH228" s="160"/>
      <c r="LI228" s="160"/>
      <c r="LJ228" s="160"/>
      <c r="LK228" s="160"/>
      <c r="LL228" s="160"/>
      <c r="LM228" s="160"/>
      <c r="LN228" s="160"/>
      <c r="LO228" s="160"/>
      <c r="LP228" s="160"/>
      <c r="LQ228" s="160"/>
      <c r="LR228" s="160"/>
      <c r="LS228" s="160"/>
      <c r="LT228" s="160"/>
      <c r="LU228" s="160"/>
      <c r="LV228" s="160"/>
      <c r="LW228" s="160"/>
      <c r="LX228" s="160"/>
      <c r="LY228" s="160"/>
      <c r="LZ228" s="160"/>
      <c r="MA228" s="160"/>
      <c r="MB228" s="160"/>
      <c r="MC228" s="160"/>
      <c r="MD228" s="160"/>
      <c r="ME228" s="160"/>
      <c r="MF228" s="160"/>
      <c r="MG228" s="160"/>
      <c r="MH228" s="160"/>
      <c r="MI228" s="160"/>
      <c r="MJ228" s="160"/>
      <c r="MK228" s="160"/>
      <c r="ML228" s="160"/>
      <c r="MM228" s="160"/>
      <c r="MN228" s="160"/>
      <c r="MO228" s="160"/>
      <c r="MP228" s="160"/>
      <c r="MQ228" s="160"/>
      <c r="MR228" s="160"/>
      <c r="MS228" s="160"/>
      <c r="MT228" s="160"/>
      <c r="MU228" s="160"/>
      <c r="MV228" s="160"/>
      <c r="MW228" s="160"/>
      <c r="MX228" s="160"/>
      <c r="MY228" s="160"/>
      <c r="MZ228" s="160"/>
      <c r="NA228" s="160"/>
      <c r="NB228" s="160"/>
      <c r="NC228" s="160"/>
      <c r="ND228" s="160"/>
      <c r="NE228" s="160"/>
      <c r="NF228" s="160"/>
      <c r="NG228" s="160"/>
      <c r="NH228" s="160"/>
      <c r="NI228" s="160"/>
      <c r="NJ228" s="160"/>
      <c r="NK228" s="160"/>
      <c r="NL228" s="160"/>
      <c r="NM228" s="160"/>
      <c r="NN228" s="160"/>
      <c r="NO228" s="160"/>
      <c r="NP228" s="160"/>
      <c r="NQ228" s="160"/>
      <c r="NR228" s="160"/>
      <c r="NS228" s="160"/>
      <c r="NT228" s="160"/>
      <c r="NU228" s="160"/>
      <c r="NV228" s="160"/>
      <c r="NW228" s="160"/>
      <c r="NX228" s="160"/>
      <c r="NY228" s="160"/>
      <c r="NZ228" s="160"/>
      <c r="OA228" s="160"/>
      <c r="OB228" s="160"/>
      <c r="OC228" s="160"/>
      <c r="OD228" s="160"/>
      <c r="OE228" s="160"/>
      <c r="OF228" s="160"/>
      <c r="OG228" s="160"/>
      <c r="OH228" s="160"/>
      <c r="OI228" s="160"/>
      <c r="OJ228" s="160"/>
      <c r="OK228" s="160"/>
      <c r="OL228" s="160"/>
      <c r="OM228" s="160"/>
      <c r="ON228" s="160"/>
      <c r="OO228" s="160"/>
      <c r="OP228" s="160"/>
      <c r="OQ228" s="160"/>
      <c r="OR228" s="160"/>
      <c r="OS228" s="160"/>
      <c r="OT228" s="160"/>
      <c r="OU228" s="160"/>
      <c r="OV228" s="160"/>
      <c r="OW228" s="160"/>
      <c r="OX228" s="160"/>
      <c r="OY228" s="160"/>
      <c r="OZ228" s="160"/>
      <c r="PA228" s="160"/>
      <c r="PB228" s="160"/>
      <c r="PC228" s="160"/>
      <c r="PD228" s="160"/>
      <c r="PE228" s="160"/>
      <c r="PF228" s="160"/>
      <c r="PG228" s="160"/>
      <c r="PH228" s="160"/>
      <c r="PI228" s="160"/>
      <c r="PJ228" s="160"/>
      <c r="PK228" s="160"/>
      <c r="PL228" s="160"/>
      <c r="PM228" s="160"/>
      <c r="PN228" s="160"/>
      <c r="PO228" s="160"/>
      <c r="PP228" s="160"/>
      <c r="PQ228" s="160"/>
      <c r="PR228" s="160"/>
      <c r="PS228" s="160"/>
      <c r="PT228" s="160"/>
      <c r="PU228" s="160"/>
      <c r="PV228" s="160"/>
      <c r="PW228" s="160"/>
      <c r="PX228" s="160"/>
      <c r="PY228" s="160"/>
      <c r="PZ228" s="160"/>
      <c r="QA228" s="160"/>
      <c r="QB228" s="160"/>
      <c r="QC228" s="160"/>
      <c r="QD228" s="160"/>
      <c r="QE228" s="160"/>
      <c r="QF228" s="160"/>
      <c r="QG228" s="160"/>
      <c r="QH228" s="160"/>
      <c r="QI228" s="160"/>
      <c r="QJ228" s="160"/>
      <c r="QK228" s="160"/>
      <c r="QL228" s="160"/>
      <c r="QM228" s="160"/>
      <c r="QN228" s="160"/>
      <c r="QO228" s="160"/>
      <c r="QP228" s="160"/>
      <c r="QQ228" s="160"/>
      <c r="QR228" s="160"/>
      <c r="QS228" s="160"/>
      <c r="QT228" s="160"/>
      <c r="QU228" s="160"/>
      <c r="QV228" s="160"/>
      <c r="QW228" s="160"/>
      <c r="QX228" s="160"/>
      <c r="QY228" s="160"/>
      <c r="QZ228" s="160"/>
      <c r="RA228" s="160"/>
      <c r="RB228" s="160"/>
      <c r="RC228" s="160"/>
      <c r="RD228" s="160"/>
      <c r="RE228" s="160"/>
      <c r="RF228" s="160"/>
      <c r="RG228" s="160"/>
      <c r="RH228" s="160"/>
      <c r="RI228" s="160"/>
      <c r="RJ228" s="160"/>
      <c r="RK228" s="160"/>
      <c r="RL228" s="160"/>
      <c r="RM228" s="160"/>
      <c r="RN228" s="160"/>
      <c r="RO228" s="160"/>
      <c r="RP228" s="160"/>
      <c r="RQ228" s="160"/>
      <c r="RR228" s="160"/>
      <c r="RS228" s="160"/>
      <c r="RT228" s="160"/>
      <c r="RU228" s="160"/>
      <c r="RV228" s="160"/>
      <c r="RW228" s="160"/>
      <c r="RX228" s="160"/>
      <c r="RY228" s="160"/>
      <c r="RZ228" s="160"/>
      <c r="SA228" s="160"/>
      <c r="SB228" s="160"/>
      <c r="SC228" s="160"/>
      <c r="SD228" s="160"/>
      <c r="SE228" s="160"/>
      <c r="SF228" s="160"/>
      <c r="SG228" s="160"/>
      <c r="SH228" s="160"/>
      <c r="SI228" s="160"/>
      <c r="SJ228" s="160"/>
      <c r="SK228" s="160"/>
      <c r="SL228" s="160"/>
      <c r="SM228" s="160"/>
      <c r="SN228" s="160"/>
      <c r="SO228" s="160"/>
      <c r="SP228" s="160"/>
      <c r="SQ228" s="160"/>
      <c r="SR228" s="160"/>
      <c r="SS228" s="160"/>
      <c r="ST228" s="160"/>
      <c r="SU228" s="160"/>
      <c r="SV228" s="160"/>
      <c r="SW228" s="160"/>
      <c r="SX228" s="160"/>
      <c r="SY228" s="160"/>
      <c r="SZ228" s="160"/>
      <c r="TA228" s="160"/>
      <c r="TB228" s="160"/>
      <c r="TC228" s="160"/>
      <c r="TD228" s="160"/>
      <c r="TE228" s="160"/>
      <c r="TF228" s="160"/>
    </row>
    <row r="229" spans="1:526">
      <c r="A229" s="160"/>
      <c r="B229" s="160"/>
      <c r="C229" s="160"/>
      <c r="D229" s="160"/>
      <c r="E229" s="160"/>
      <c r="F229" s="160"/>
      <c r="G229" s="160"/>
      <c r="H229" s="160"/>
      <c r="I229" s="160"/>
      <c r="J229" s="160"/>
      <c r="K229" s="160"/>
      <c r="L229" s="160"/>
      <c r="M229" s="160"/>
      <c r="N229" s="160"/>
      <c r="O229" s="160"/>
      <c r="P229" s="160"/>
      <c r="Q229" s="160"/>
      <c r="R229" s="160"/>
      <c r="S229" s="160"/>
      <c r="T229" s="160"/>
      <c r="U229" s="160"/>
      <c r="V229" s="160"/>
      <c r="W229" s="160"/>
      <c r="X229" s="160"/>
      <c r="Y229" s="160"/>
      <c r="Z229" s="160"/>
      <c r="AA229" s="160"/>
      <c r="AB229" s="160"/>
      <c r="AC229" s="160"/>
      <c r="AD229" s="160"/>
      <c r="AE229" s="160"/>
      <c r="AF229" s="160"/>
      <c r="AG229" s="160"/>
      <c r="AH229" s="160"/>
      <c r="AI229" s="160"/>
      <c r="AJ229" s="160"/>
      <c r="AK229" s="160"/>
      <c r="AL229" s="160"/>
      <c r="AM229" s="160"/>
      <c r="AN229" s="160"/>
      <c r="AO229" s="160"/>
      <c r="AP229" s="160"/>
      <c r="AQ229" s="160"/>
      <c r="AR229" s="160"/>
      <c r="AS229" s="160"/>
      <c r="AT229" s="160"/>
      <c r="AU229" s="160"/>
      <c r="AV229" s="160"/>
      <c r="AW229" s="160"/>
      <c r="AX229" s="160"/>
      <c r="AY229" s="160"/>
      <c r="AZ229" s="160"/>
      <c r="BA229" s="160"/>
      <c r="BB229" s="160"/>
      <c r="BC229" s="160"/>
      <c r="BD229" s="160"/>
      <c r="BE229" s="160"/>
      <c r="BF229" s="160"/>
      <c r="BG229" s="160"/>
      <c r="BH229" s="160"/>
      <c r="BI229" s="160"/>
      <c r="BJ229" s="160"/>
      <c r="BK229" s="160"/>
      <c r="BL229" s="160"/>
      <c r="BM229" s="160"/>
      <c r="BN229" s="160"/>
      <c r="BO229" s="160"/>
      <c r="BP229" s="160"/>
      <c r="BQ229" s="160"/>
      <c r="BR229" s="160"/>
      <c r="BS229" s="160"/>
      <c r="BT229" s="160"/>
      <c r="BU229" s="160"/>
      <c r="BV229" s="160"/>
      <c r="BW229" s="160"/>
      <c r="BX229" s="160"/>
      <c r="BY229" s="160"/>
      <c r="BZ229" s="160"/>
      <c r="CA229" s="160"/>
      <c r="CB229" s="160"/>
      <c r="CC229" s="160"/>
      <c r="CD229" s="160"/>
      <c r="CE229" s="160"/>
      <c r="CF229" s="160"/>
      <c r="CG229" s="160"/>
      <c r="CH229" s="160"/>
      <c r="CI229" s="160"/>
      <c r="CJ229" s="160"/>
      <c r="CK229" s="160"/>
      <c r="CL229" s="160"/>
      <c r="CM229" s="160"/>
      <c r="CN229" s="160"/>
      <c r="CO229" s="160"/>
      <c r="CP229" s="160"/>
      <c r="CQ229" s="160"/>
      <c r="CR229" s="160"/>
      <c r="CS229" s="160"/>
      <c r="CT229" s="160"/>
      <c r="CU229" s="160"/>
      <c r="CV229" s="160"/>
      <c r="CW229" s="160"/>
      <c r="CX229" s="160"/>
      <c r="CY229" s="160"/>
      <c r="CZ229" s="160"/>
      <c r="DA229" s="160"/>
      <c r="DB229" s="160"/>
      <c r="DC229" s="160"/>
      <c r="DD229" s="160"/>
      <c r="DE229" s="160"/>
      <c r="DF229" s="160"/>
      <c r="DG229" s="160"/>
      <c r="DH229" s="160"/>
      <c r="DI229" s="160"/>
      <c r="DJ229" s="160"/>
      <c r="DK229" s="160"/>
      <c r="DL229" s="160"/>
      <c r="DM229" s="160"/>
      <c r="DN229" s="160"/>
      <c r="DO229" s="160"/>
      <c r="DP229" s="160"/>
      <c r="DQ229" s="160"/>
      <c r="DR229" s="160"/>
      <c r="DS229" s="160"/>
      <c r="DT229" s="160"/>
      <c r="DU229" s="160"/>
      <c r="DV229" s="160"/>
      <c r="DW229" s="160"/>
      <c r="DX229" s="160"/>
      <c r="DY229" s="160"/>
      <c r="DZ229" s="160"/>
      <c r="EA229" s="160"/>
      <c r="EB229" s="160"/>
      <c r="EC229" s="160"/>
      <c r="ED229" s="160"/>
      <c r="EE229" s="160"/>
      <c r="EF229" s="160"/>
      <c r="EG229" s="160"/>
      <c r="EH229" s="160"/>
      <c r="EI229" s="160"/>
      <c r="EJ229" s="160"/>
      <c r="EK229" s="160"/>
      <c r="EL229" s="160"/>
      <c r="EM229" s="160"/>
      <c r="EN229" s="160"/>
      <c r="EO229" s="160"/>
      <c r="EP229" s="160"/>
      <c r="EQ229" s="160"/>
      <c r="ER229" s="160"/>
      <c r="ES229" s="160"/>
      <c r="ET229" s="160"/>
      <c r="EU229" s="160"/>
      <c r="EV229" s="160"/>
      <c r="EW229" s="160"/>
      <c r="EX229" s="160"/>
      <c r="EY229" s="160"/>
      <c r="EZ229" s="160"/>
      <c r="FA229" s="160"/>
      <c r="FB229" s="160"/>
      <c r="FC229" s="160"/>
      <c r="FD229" s="160"/>
      <c r="FE229" s="160"/>
      <c r="FF229" s="160"/>
      <c r="FG229" s="160"/>
      <c r="FH229" s="160"/>
      <c r="FI229" s="160"/>
      <c r="FJ229" s="160"/>
      <c r="FK229" s="160"/>
      <c r="FL229" s="160"/>
      <c r="FM229" s="160"/>
      <c r="FN229" s="160"/>
      <c r="FO229" s="160"/>
      <c r="FP229" s="160"/>
      <c r="FQ229" s="160"/>
      <c r="FR229" s="160"/>
      <c r="FS229" s="160"/>
      <c r="FT229" s="160"/>
      <c r="FU229" s="160"/>
      <c r="FV229" s="160"/>
      <c r="FW229" s="160"/>
      <c r="FX229" s="160"/>
      <c r="FY229" s="160"/>
      <c r="FZ229" s="160"/>
      <c r="GA229" s="160"/>
      <c r="GB229" s="160"/>
      <c r="GC229" s="160"/>
      <c r="GD229" s="160"/>
      <c r="GE229" s="160"/>
      <c r="GF229" s="160"/>
      <c r="GG229" s="160"/>
      <c r="GH229" s="160"/>
      <c r="GI229" s="160"/>
      <c r="GJ229" s="160"/>
      <c r="GK229" s="160"/>
      <c r="GL229" s="160"/>
      <c r="GM229" s="160"/>
      <c r="GN229" s="160"/>
      <c r="GO229" s="160"/>
      <c r="GP229" s="160"/>
      <c r="GQ229" s="160"/>
      <c r="GR229" s="160"/>
      <c r="GS229" s="160"/>
      <c r="GT229" s="160"/>
      <c r="GU229" s="160"/>
      <c r="GV229" s="160"/>
      <c r="GW229" s="160"/>
      <c r="GX229" s="160"/>
      <c r="GY229" s="160"/>
      <c r="GZ229" s="160"/>
      <c r="HA229" s="160"/>
      <c r="HB229" s="160"/>
      <c r="HC229" s="160"/>
      <c r="HD229" s="160"/>
      <c r="HE229" s="160"/>
      <c r="HF229" s="160"/>
      <c r="HG229" s="160"/>
      <c r="HH229" s="160"/>
      <c r="HI229" s="160"/>
      <c r="HJ229" s="160"/>
      <c r="HK229" s="160"/>
      <c r="HL229" s="160"/>
      <c r="HM229" s="160"/>
      <c r="HN229" s="160"/>
      <c r="HO229" s="160"/>
      <c r="HP229" s="160"/>
      <c r="HQ229" s="160"/>
      <c r="HR229" s="160"/>
      <c r="HS229" s="160"/>
      <c r="HT229" s="160"/>
      <c r="HU229" s="160"/>
      <c r="HV229" s="160"/>
      <c r="HW229" s="160"/>
      <c r="HX229" s="160"/>
      <c r="HY229" s="160"/>
      <c r="HZ229" s="160"/>
      <c r="IA229" s="160"/>
      <c r="IB229" s="160"/>
      <c r="IC229" s="160"/>
      <c r="ID229" s="160"/>
      <c r="IE229" s="160"/>
      <c r="IF229" s="160"/>
      <c r="IG229" s="160"/>
      <c r="IH229" s="160"/>
      <c r="II229" s="160"/>
      <c r="IJ229" s="160"/>
      <c r="IK229" s="160"/>
      <c r="IL229" s="160"/>
      <c r="IM229" s="160"/>
      <c r="IN229" s="160"/>
      <c r="IO229" s="160"/>
      <c r="IP229" s="160"/>
      <c r="IQ229" s="160"/>
      <c r="IR229" s="160"/>
      <c r="IS229" s="160"/>
      <c r="IT229" s="160"/>
      <c r="IU229" s="160"/>
      <c r="IV229" s="160"/>
      <c r="IW229" s="160"/>
      <c r="IX229" s="160"/>
      <c r="IY229" s="160"/>
      <c r="IZ229" s="160"/>
      <c r="JA229" s="160"/>
      <c r="JB229" s="160"/>
      <c r="JC229" s="160"/>
      <c r="JD229" s="160"/>
      <c r="JE229" s="160"/>
      <c r="JF229" s="160"/>
      <c r="JG229" s="160"/>
      <c r="JH229" s="160"/>
      <c r="JI229" s="160"/>
      <c r="JJ229" s="160"/>
      <c r="JK229" s="160"/>
      <c r="JL229" s="160"/>
      <c r="JM229" s="160"/>
      <c r="JN229" s="160"/>
      <c r="JO229" s="160"/>
      <c r="JP229" s="160"/>
      <c r="JQ229" s="160"/>
      <c r="JR229" s="160"/>
      <c r="JS229" s="160"/>
      <c r="JT229" s="160"/>
      <c r="JU229" s="160"/>
      <c r="JV229" s="160"/>
      <c r="JW229" s="160"/>
      <c r="JX229" s="160"/>
      <c r="JY229" s="160"/>
      <c r="JZ229" s="160"/>
      <c r="KA229" s="160"/>
      <c r="KB229" s="160"/>
      <c r="KC229" s="160"/>
      <c r="KD229" s="160"/>
      <c r="KE229" s="160"/>
      <c r="KF229" s="160"/>
      <c r="KG229" s="160"/>
      <c r="KH229" s="160"/>
      <c r="KI229" s="160"/>
      <c r="KJ229" s="160"/>
      <c r="KK229" s="160"/>
      <c r="KL229" s="160"/>
      <c r="KM229" s="160"/>
      <c r="KN229" s="160"/>
      <c r="KO229" s="160"/>
      <c r="KP229" s="160"/>
      <c r="KQ229" s="160"/>
      <c r="KR229" s="160"/>
      <c r="KS229" s="160"/>
      <c r="KT229" s="160"/>
      <c r="KU229" s="160"/>
      <c r="KV229" s="160"/>
      <c r="KW229" s="160"/>
      <c r="KX229" s="160"/>
      <c r="KY229" s="160"/>
      <c r="KZ229" s="160"/>
      <c r="LA229" s="160"/>
      <c r="LB229" s="160"/>
      <c r="LC229" s="160"/>
      <c r="LD229" s="160"/>
      <c r="LE229" s="160"/>
      <c r="LF229" s="160"/>
      <c r="LG229" s="160"/>
      <c r="LH229" s="160"/>
      <c r="LI229" s="160"/>
      <c r="LJ229" s="160"/>
      <c r="LK229" s="160"/>
      <c r="LL229" s="160"/>
      <c r="LM229" s="160"/>
      <c r="LN229" s="160"/>
      <c r="LO229" s="160"/>
      <c r="LP229" s="160"/>
      <c r="LQ229" s="160"/>
      <c r="LR229" s="160"/>
      <c r="LS229" s="160"/>
      <c r="LT229" s="160"/>
      <c r="LU229" s="160"/>
      <c r="LV229" s="160"/>
      <c r="LW229" s="160"/>
      <c r="LX229" s="160"/>
      <c r="LY229" s="160"/>
      <c r="LZ229" s="160"/>
      <c r="MA229" s="160"/>
      <c r="MB229" s="160"/>
      <c r="MC229" s="160"/>
      <c r="MD229" s="160"/>
      <c r="ME229" s="160"/>
      <c r="MF229" s="160"/>
      <c r="MG229" s="160"/>
      <c r="MH229" s="160"/>
      <c r="MI229" s="160"/>
      <c r="MJ229" s="160"/>
      <c r="MK229" s="160"/>
      <c r="ML229" s="160"/>
      <c r="MM229" s="160"/>
      <c r="MN229" s="160"/>
      <c r="MO229" s="160"/>
      <c r="MP229" s="160"/>
      <c r="MQ229" s="160"/>
      <c r="MR229" s="160"/>
      <c r="MS229" s="160"/>
      <c r="MT229" s="160"/>
      <c r="MU229" s="160"/>
      <c r="MV229" s="160"/>
      <c r="MW229" s="160"/>
      <c r="MX229" s="160"/>
      <c r="MY229" s="160"/>
      <c r="MZ229" s="160"/>
      <c r="NA229" s="160"/>
      <c r="NB229" s="160"/>
      <c r="NC229" s="160"/>
      <c r="ND229" s="160"/>
      <c r="NE229" s="160"/>
      <c r="NF229" s="160"/>
      <c r="NG229" s="160"/>
      <c r="NH229" s="160"/>
      <c r="NI229" s="160"/>
      <c r="NJ229" s="160"/>
      <c r="NK229" s="160"/>
      <c r="NL229" s="160"/>
      <c r="NM229" s="160"/>
      <c r="NN229" s="160"/>
      <c r="NO229" s="160"/>
      <c r="NP229" s="160"/>
      <c r="NQ229" s="160"/>
      <c r="NR229" s="160"/>
      <c r="NS229" s="160"/>
      <c r="NT229" s="160"/>
      <c r="NU229" s="160"/>
      <c r="NV229" s="160"/>
      <c r="NW229" s="160"/>
      <c r="NX229" s="160"/>
      <c r="NY229" s="160"/>
      <c r="NZ229" s="160"/>
      <c r="OA229" s="160"/>
      <c r="OB229" s="160"/>
      <c r="OC229" s="160"/>
      <c r="OD229" s="160"/>
      <c r="OE229" s="160"/>
      <c r="OF229" s="160"/>
      <c r="OG229" s="160"/>
      <c r="OH229" s="160"/>
      <c r="OI229" s="160"/>
      <c r="OJ229" s="160"/>
      <c r="OK229" s="160"/>
      <c r="OL229" s="160"/>
      <c r="OM229" s="160"/>
      <c r="ON229" s="160"/>
      <c r="OO229" s="160"/>
      <c r="OP229" s="160"/>
      <c r="OQ229" s="160"/>
      <c r="OR229" s="160"/>
      <c r="OS229" s="160"/>
      <c r="OT229" s="160"/>
      <c r="OU229" s="160"/>
      <c r="OV229" s="160"/>
      <c r="OW229" s="160"/>
      <c r="OX229" s="160"/>
      <c r="OY229" s="160"/>
      <c r="OZ229" s="160"/>
      <c r="PA229" s="160"/>
      <c r="PB229" s="160"/>
      <c r="PC229" s="160"/>
      <c r="PD229" s="160"/>
      <c r="PE229" s="160"/>
      <c r="PF229" s="160"/>
      <c r="PG229" s="160"/>
      <c r="PH229" s="160"/>
      <c r="PI229" s="160"/>
      <c r="PJ229" s="160"/>
      <c r="PK229" s="160"/>
      <c r="PL229" s="160"/>
      <c r="PM229" s="160"/>
      <c r="PN229" s="160"/>
      <c r="PO229" s="160"/>
      <c r="PP229" s="160"/>
      <c r="PQ229" s="160"/>
      <c r="PR229" s="160"/>
      <c r="PS229" s="160"/>
      <c r="PT229" s="160"/>
      <c r="PU229" s="160"/>
      <c r="PV229" s="160"/>
      <c r="PW229" s="160"/>
      <c r="PX229" s="160"/>
      <c r="PY229" s="160"/>
      <c r="PZ229" s="160"/>
      <c r="QA229" s="160"/>
      <c r="QB229" s="160"/>
      <c r="QC229" s="160"/>
      <c r="QD229" s="160"/>
      <c r="QE229" s="160"/>
      <c r="QF229" s="160"/>
      <c r="QG229" s="160"/>
      <c r="QH229" s="160"/>
      <c r="QI229" s="160"/>
      <c r="QJ229" s="160"/>
      <c r="QK229" s="160"/>
      <c r="QL229" s="160"/>
      <c r="QM229" s="160"/>
      <c r="QN229" s="160"/>
      <c r="QO229" s="160"/>
      <c r="QP229" s="160"/>
      <c r="QQ229" s="160"/>
      <c r="QR229" s="160"/>
      <c r="QS229" s="160"/>
      <c r="QT229" s="160"/>
      <c r="QU229" s="160"/>
      <c r="QV229" s="160"/>
      <c r="QW229" s="160"/>
      <c r="QX229" s="160"/>
      <c r="QY229" s="160"/>
      <c r="QZ229" s="160"/>
      <c r="RA229" s="160"/>
      <c r="RB229" s="160"/>
      <c r="RC229" s="160"/>
      <c r="RD229" s="160"/>
      <c r="RE229" s="160"/>
      <c r="RF229" s="160"/>
      <c r="RG229" s="160"/>
      <c r="RH229" s="160"/>
      <c r="RI229" s="160"/>
      <c r="RJ229" s="160"/>
      <c r="RK229" s="160"/>
      <c r="RL229" s="160"/>
      <c r="RM229" s="160"/>
      <c r="RN229" s="160"/>
      <c r="RO229" s="160"/>
      <c r="RP229" s="160"/>
      <c r="RQ229" s="160"/>
      <c r="RR229" s="160"/>
      <c r="RS229" s="160"/>
      <c r="RT229" s="160"/>
      <c r="RU229" s="160"/>
      <c r="RV229" s="160"/>
      <c r="RW229" s="160"/>
      <c r="RX229" s="160"/>
      <c r="RY229" s="160"/>
      <c r="RZ229" s="160"/>
      <c r="SA229" s="160"/>
      <c r="SB229" s="160"/>
      <c r="SC229" s="160"/>
      <c r="SD229" s="160"/>
      <c r="SE229" s="160"/>
      <c r="SF229" s="160"/>
      <c r="SG229" s="160"/>
      <c r="SH229" s="160"/>
      <c r="SI229" s="160"/>
      <c r="SJ229" s="160"/>
      <c r="SK229" s="160"/>
      <c r="SL229" s="160"/>
      <c r="SM229" s="160"/>
      <c r="SN229" s="160"/>
      <c r="SO229" s="160"/>
      <c r="SP229" s="160"/>
      <c r="SQ229" s="160"/>
      <c r="SR229" s="160"/>
      <c r="SS229" s="160"/>
      <c r="ST229" s="160"/>
      <c r="SU229" s="160"/>
      <c r="SV229" s="160"/>
      <c r="SW229" s="160"/>
      <c r="SX229" s="160"/>
      <c r="SY229" s="160"/>
      <c r="SZ229" s="160"/>
      <c r="TA229" s="160"/>
      <c r="TB229" s="160"/>
      <c r="TC229" s="160"/>
      <c r="TD229" s="160"/>
      <c r="TE229" s="160"/>
      <c r="TF229" s="160"/>
    </row>
    <row r="230" spans="1:526">
      <c r="A230" s="160"/>
      <c r="B230" s="160"/>
      <c r="C230" s="160"/>
      <c r="D230" s="160"/>
      <c r="E230" s="160"/>
      <c r="F230" s="160"/>
      <c r="G230" s="160"/>
      <c r="H230" s="160"/>
      <c r="I230" s="160"/>
      <c r="J230" s="160"/>
      <c r="K230" s="160"/>
      <c r="L230" s="160"/>
      <c r="M230" s="160"/>
      <c r="N230" s="160"/>
      <c r="O230" s="160"/>
      <c r="P230" s="160"/>
      <c r="Q230" s="160"/>
      <c r="R230" s="160"/>
      <c r="S230" s="160"/>
      <c r="T230" s="160"/>
      <c r="U230" s="160"/>
      <c r="V230" s="160"/>
      <c r="W230" s="160"/>
      <c r="X230" s="160"/>
      <c r="Y230" s="160"/>
      <c r="Z230" s="160"/>
      <c r="AA230" s="160"/>
      <c r="AB230" s="160"/>
      <c r="AC230" s="160"/>
      <c r="AD230" s="160"/>
      <c r="AE230" s="160"/>
      <c r="AF230" s="160"/>
      <c r="AG230" s="160"/>
      <c r="AH230" s="160"/>
      <c r="AI230" s="160"/>
      <c r="AJ230" s="160"/>
      <c r="AK230" s="160"/>
      <c r="AL230" s="160"/>
      <c r="AM230" s="160"/>
      <c r="AN230" s="160"/>
      <c r="AO230" s="160"/>
      <c r="AP230" s="160"/>
      <c r="AQ230" s="160"/>
      <c r="AR230" s="160"/>
      <c r="AS230" s="160"/>
      <c r="AT230" s="160"/>
      <c r="AU230" s="160"/>
      <c r="AV230" s="160"/>
      <c r="AW230" s="160"/>
      <c r="AX230" s="160"/>
      <c r="AY230" s="160"/>
      <c r="AZ230" s="160"/>
      <c r="BA230" s="160"/>
      <c r="BB230" s="160"/>
      <c r="BC230" s="160"/>
      <c r="BD230" s="160"/>
      <c r="BE230" s="160"/>
      <c r="BF230" s="160"/>
      <c r="BG230" s="160"/>
      <c r="BH230" s="160"/>
      <c r="BI230" s="160"/>
      <c r="BJ230" s="160"/>
      <c r="BK230" s="160"/>
      <c r="BL230" s="160"/>
      <c r="BM230" s="160"/>
      <c r="BN230" s="160"/>
      <c r="BO230" s="160"/>
      <c r="BP230" s="160"/>
      <c r="BQ230" s="160"/>
      <c r="BR230" s="160"/>
      <c r="BS230" s="160"/>
      <c r="BT230" s="160"/>
      <c r="BU230" s="160"/>
      <c r="BV230" s="160"/>
      <c r="BW230" s="160"/>
      <c r="BX230" s="160"/>
      <c r="BY230" s="160"/>
      <c r="BZ230" s="160"/>
      <c r="CA230" s="160"/>
      <c r="CB230" s="160"/>
      <c r="CC230" s="160"/>
      <c r="CD230" s="160"/>
      <c r="CE230" s="160"/>
      <c r="CF230" s="160"/>
      <c r="CG230" s="160"/>
      <c r="CH230" s="160"/>
      <c r="CI230" s="160"/>
      <c r="CJ230" s="160"/>
      <c r="CK230" s="160"/>
      <c r="CL230" s="160"/>
      <c r="CM230" s="160"/>
      <c r="CN230" s="160"/>
      <c r="CO230" s="160"/>
      <c r="CP230" s="160"/>
      <c r="CQ230" s="160"/>
      <c r="CR230" s="160"/>
      <c r="CS230" s="160"/>
      <c r="CT230" s="160"/>
      <c r="CU230" s="160"/>
      <c r="CV230" s="160"/>
      <c r="CW230" s="160"/>
      <c r="CX230" s="160"/>
      <c r="CY230" s="160"/>
      <c r="CZ230" s="160"/>
      <c r="DA230" s="160"/>
      <c r="DB230" s="160"/>
      <c r="DC230" s="160"/>
      <c r="DD230" s="160"/>
      <c r="DE230" s="160"/>
      <c r="DF230" s="160"/>
      <c r="DG230" s="160"/>
      <c r="DH230" s="160"/>
      <c r="DI230" s="160"/>
      <c r="DJ230" s="160"/>
      <c r="DK230" s="160"/>
      <c r="DL230" s="160"/>
      <c r="DM230" s="160"/>
      <c r="DN230" s="160"/>
      <c r="DO230" s="160"/>
      <c r="DP230" s="160"/>
      <c r="DQ230" s="160"/>
      <c r="DR230" s="160"/>
      <c r="DS230" s="160"/>
      <c r="DT230" s="160"/>
      <c r="DU230" s="160"/>
      <c r="DV230" s="160"/>
      <c r="DW230" s="160"/>
      <c r="DX230" s="160"/>
      <c r="DY230" s="160"/>
      <c r="DZ230" s="160"/>
      <c r="EA230" s="160"/>
      <c r="EB230" s="160"/>
      <c r="EC230" s="160"/>
      <c r="ED230" s="160"/>
      <c r="EE230" s="160"/>
      <c r="EF230" s="160"/>
      <c r="EG230" s="160"/>
      <c r="EH230" s="160"/>
      <c r="EI230" s="160"/>
      <c r="EJ230" s="160"/>
      <c r="EK230" s="160"/>
      <c r="EL230" s="160"/>
      <c r="EM230" s="160"/>
      <c r="EN230" s="160"/>
      <c r="EO230" s="160"/>
      <c r="EP230" s="160"/>
      <c r="EQ230" s="160"/>
      <c r="ER230" s="160"/>
      <c r="ES230" s="160"/>
      <c r="ET230" s="160"/>
      <c r="EU230" s="160"/>
      <c r="EV230" s="160"/>
      <c r="EW230" s="160"/>
      <c r="EX230" s="160"/>
      <c r="EY230" s="160"/>
      <c r="EZ230" s="160"/>
      <c r="FA230" s="160"/>
      <c r="FB230" s="160"/>
      <c r="FC230" s="160"/>
      <c r="FD230" s="160"/>
      <c r="FE230" s="160"/>
      <c r="FF230" s="160"/>
      <c r="FG230" s="160"/>
      <c r="FH230" s="160"/>
      <c r="FI230" s="160"/>
      <c r="FJ230" s="160"/>
      <c r="FK230" s="160"/>
      <c r="FL230" s="160"/>
      <c r="FM230" s="160"/>
      <c r="FN230" s="160"/>
      <c r="FO230" s="160"/>
      <c r="FP230" s="160"/>
      <c r="FQ230" s="160"/>
      <c r="FR230" s="160"/>
      <c r="FS230" s="160"/>
      <c r="FT230" s="160"/>
      <c r="FU230" s="160"/>
      <c r="FV230" s="160"/>
      <c r="FW230" s="160"/>
      <c r="FX230" s="160"/>
      <c r="FY230" s="160"/>
      <c r="FZ230" s="160"/>
      <c r="GA230" s="160"/>
      <c r="GB230" s="160"/>
      <c r="GC230" s="160"/>
      <c r="GD230" s="160"/>
      <c r="GE230" s="160"/>
      <c r="GF230" s="160"/>
      <c r="GG230" s="160"/>
      <c r="GH230" s="160"/>
      <c r="GI230" s="160"/>
      <c r="GJ230" s="160"/>
      <c r="GK230" s="160"/>
      <c r="GL230" s="160"/>
      <c r="GM230" s="160"/>
      <c r="GN230" s="160"/>
      <c r="GO230" s="160"/>
      <c r="GP230" s="160"/>
      <c r="GQ230" s="160"/>
      <c r="GR230" s="160"/>
      <c r="GS230" s="160"/>
      <c r="GT230" s="160"/>
      <c r="GU230" s="160"/>
      <c r="GV230" s="160"/>
      <c r="GW230" s="160"/>
      <c r="GX230" s="160"/>
      <c r="GY230" s="160"/>
      <c r="GZ230" s="160"/>
      <c r="HA230" s="160"/>
      <c r="HB230" s="160"/>
      <c r="HC230" s="160"/>
      <c r="HD230" s="160"/>
      <c r="HE230" s="160"/>
      <c r="HF230" s="160"/>
      <c r="HG230" s="160"/>
      <c r="HH230" s="160"/>
      <c r="HI230" s="160"/>
      <c r="HJ230" s="160"/>
      <c r="HK230" s="160"/>
      <c r="HL230" s="160"/>
      <c r="HM230" s="160"/>
      <c r="HN230" s="160"/>
      <c r="HO230" s="160"/>
      <c r="HP230" s="160"/>
      <c r="HQ230" s="160"/>
      <c r="HR230" s="160"/>
      <c r="HS230" s="160"/>
      <c r="HT230" s="160"/>
      <c r="HU230" s="160"/>
      <c r="HV230" s="160"/>
      <c r="HW230" s="160"/>
      <c r="HX230" s="160"/>
      <c r="HY230" s="160"/>
      <c r="HZ230" s="160"/>
      <c r="IA230" s="160"/>
      <c r="IB230" s="160"/>
      <c r="IC230" s="160"/>
      <c r="ID230" s="160"/>
      <c r="IE230" s="160"/>
      <c r="IF230" s="160"/>
      <c r="IG230" s="160"/>
      <c r="IH230" s="160"/>
      <c r="II230" s="160"/>
      <c r="IJ230" s="160"/>
      <c r="IK230" s="160"/>
      <c r="IL230" s="160"/>
      <c r="IM230" s="160"/>
      <c r="IN230" s="160"/>
      <c r="IO230" s="160"/>
      <c r="IP230" s="160"/>
      <c r="IQ230" s="160"/>
      <c r="IR230" s="160"/>
      <c r="IS230" s="160"/>
      <c r="IT230" s="160"/>
      <c r="IU230" s="160"/>
      <c r="IV230" s="160"/>
      <c r="IW230" s="160"/>
      <c r="IX230" s="160"/>
      <c r="IY230" s="160"/>
      <c r="IZ230" s="160"/>
      <c r="JA230" s="160"/>
      <c r="JB230" s="160"/>
      <c r="JC230" s="160"/>
      <c r="JD230" s="160"/>
      <c r="JE230" s="160"/>
      <c r="JF230" s="160"/>
      <c r="JG230" s="160"/>
      <c r="JH230" s="160"/>
      <c r="JI230" s="160"/>
      <c r="JJ230" s="160"/>
      <c r="JK230" s="160"/>
      <c r="JL230" s="160"/>
      <c r="JM230" s="160"/>
      <c r="JN230" s="160"/>
      <c r="JO230" s="160"/>
      <c r="JP230" s="160"/>
      <c r="JQ230" s="160"/>
      <c r="JR230" s="160"/>
      <c r="JS230" s="160"/>
      <c r="JT230" s="160"/>
      <c r="JU230" s="160"/>
      <c r="JV230" s="160"/>
      <c r="JW230" s="160"/>
      <c r="JX230" s="160"/>
      <c r="JY230" s="160"/>
      <c r="JZ230" s="160"/>
      <c r="KA230" s="160"/>
      <c r="KB230" s="160"/>
      <c r="KC230" s="160"/>
      <c r="KD230" s="160"/>
      <c r="KE230" s="160"/>
      <c r="KF230" s="160"/>
      <c r="KG230" s="160"/>
      <c r="KH230" s="160"/>
      <c r="KI230" s="160"/>
      <c r="KJ230" s="160"/>
      <c r="KK230" s="160"/>
      <c r="KL230" s="160"/>
      <c r="KM230" s="160"/>
      <c r="KN230" s="160"/>
      <c r="KO230" s="160"/>
      <c r="KP230" s="160"/>
      <c r="KQ230" s="160"/>
      <c r="KR230" s="160"/>
      <c r="KS230" s="160"/>
      <c r="KT230" s="160"/>
      <c r="KU230" s="160"/>
      <c r="KV230" s="160"/>
      <c r="KW230" s="160"/>
      <c r="KX230" s="160"/>
      <c r="KY230" s="160"/>
      <c r="KZ230" s="160"/>
      <c r="LA230" s="160"/>
      <c r="LB230" s="160"/>
      <c r="LC230" s="160"/>
      <c r="LD230" s="160"/>
      <c r="LE230" s="160"/>
      <c r="LF230" s="160"/>
      <c r="LG230" s="160"/>
      <c r="LH230" s="160"/>
      <c r="LI230" s="160"/>
      <c r="LJ230" s="160"/>
      <c r="LK230" s="160"/>
      <c r="LL230" s="160"/>
      <c r="LM230" s="160"/>
      <c r="LN230" s="160"/>
      <c r="LO230" s="160"/>
      <c r="LP230" s="160"/>
      <c r="LQ230" s="160"/>
      <c r="LR230" s="160"/>
      <c r="LS230" s="160"/>
      <c r="LT230" s="160"/>
      <c r="LU230" s="160"/>
      <c r="LV230" s="160"/>
      <c r="LW230" s="160"/>
      <c r="LX230" s="160"/>
      <c r="LY230" s="160"/>
      <c r="LZ230" s="160"/>
      <c r="MA230" s="160"/>
      <c r="MB230" s="160"/>
      <c r="MC230" s="160"/>
      <c r="MD230" s="160"/>
      <c r="ME230" s="160"/>
      <c r="MF230" s="160"/>
      <c r="MG230" s="160"/>
      <c r="MH230" s="160"/>
      <c r="MI230" s="160"/>
      <c r="MJ230" s="160"/>
      <c r="MK230" s="160"/>
      <c r="ML230" s="160"/>
      <c r="MM230" s="160"/>
      <c r="MN230" s="160"/>
      <c r="MO230" s="160"/>
      <c r="MP230" s="160"/>
      <c r="MQ230" s="160"/>
      <c r="MR230" s="160"/>
      <c r="MS230" s="160"/>
      <c r="MT230" s="160"/>
      <c r="MU230" s="160"/>
      <c r="MV230" s="160"/>
      <c r="MW230" s="160"/>
      <c r="MX230" s="160"/>
      <c r="MY230" s="160"/>
      <c r="MZ230" s="160"/>
      <c r="NA230" s="160"/>
      <c r="NB230" s="160"/>
      <c r="NC230" s="160"/>
      <c r="ND230" s="160"/>
      <c r="NE230" s="160"/>
      <c r="NF230" s="160"/>
      <c r="NG230" s="160"/>
      <c r="NH230" s="160"/>
      <c r="NI230" s="160"/>
      <c r="NJ230" s="160"/>
      <c r="NK230" s="160"/>
      <c r="NL230" s="160"/>
      <c r="NM230" s="160"/>
      <c r="NN230" s="160"/>
      <c r="NO230" s="160"/>
      <c r="NP230" s="160"/>
      <c r="NQ230" s="160"/>
      <c r="NR230" s="160"/>
      <c r="NS230" s="160"/>
      <c r="NT230" s="160"/>
      <c r="NU230" s="160"/>
      <c r="NV230" s="160"/>
      <c r="NW230" s="160"/>
      <c r="NX230" s="160"/>
      <c r="NY230" s="160"/>
      <c r="NZ230" s="160"/>
      <c r="OA230" s="160"/>
      <c r="OB230" s="160"/>
      <c r="OC230" s="160"/>
      <c r="OD230" s="160"/>
      <c r="OE230" s="160"/>
      <c r="OF230" s="160"/>
      <c r="OG230" s="160"/>
      <c r="OH230" s="160"/>
      <c r="OI230" s="160"/>
      <c r="OJ230" s="160"/>
      <c r="OK230" s="160"/>
      <c r="OL230" s="160"/>
      <c r="OM230" s="160"/>
      <c r="ON230" s="160"/>
      <c r="OO230" s="160"/>
      <c r="OP230" s="160"/>
      <c r="OQ230" s="160"/>
      <c r="OR230" s="160"/>
      <c r="OS230" s="160"/>
      <c r="OT230" s="160"/>
      <c r="OU230" s="160"/>
      <c r="OV230" s="160"/>
      <c r="OW230" s="160"/>
      <c r="OX230" s="160"/>
      <c r="OY230" s="160"/>
      <c r="OZ230" s="160"/>
      <c r="PA230" s="160"/>
      <c r="PB230" s="160"/>
      <c r="PC230" s="160"/>
      <c r="PD230" s="160"/>
      <c r="PE230" s="160"/>
      <c r="PF230" s="160"/>
      <c r="PG230" s="160"/>
      <c r="PH230" s="160"/>
      <c r="PI230" s="160"/>
      <c r="PJ230" s="160"/>
      <c r="PK230" s="160"/>
      <c r="PL230" s="160"/>
      <c r="PM230" s="160"/>
      <c r="PN230" s="160"/>
      <c r="PO230" s="160"/>
      <c r="PP230" s="160"/>
      <c r="PQ230" s="160"/>
      <c r="PR230" s="160"/>
      <c r="PS230" s="160"/>
      <c r="PT230" s="160"/>
      <c r="PU230" s="160"/>
      <c r="PV230" s="160"/>
      <c r="PW230" s="160"/>
      <c r="PX230" s="160"/>
      <c r="PY230" s="160"/>
      <c r="PZ230" s="160"/>
      <c r="QA230" s="160"/>
      <c r="QB230" s="160"/>
      <c r="QC230" s="160"/>
      <c r="QD230" s="160"/>
      <c r="QE230" s="160"/>
      <c r="QF230" s="160"/>
      <c r="QG230" s="160"/>
      <c r="QH230" s="160"/>
      <c r="QI230" s="160"/>
      <c r="QJ230" s="160"/>
      <c r="QK230" s="160"/>
      <c r="QL230" s="160"/>
      <c r="QM230" s="160"/>
      <c r="QN230" s="160"/>
      <c r="QO230" s="160"/>
      <c r="QP230" s="160"/>
      <c r="QQ230" s="160"/>
      <c r="QR230" s="160"/>
      <c r="QS230" s="160"/>
      <c r="QT230" s="160"/>
      <c r="QU230" s="160"/>
      <c r="QV230" s="160"/>
      <c r="QW230" s="160"/>
      <c r="QX230" s="160"/>
      <c r="QY230" s="160"/>
      <c r="QZ230" s="160"/>
      <c r="RA230" s="160"/>
      <c r="RB230" s="160"/>
      <c r="RC230" s="160"/>
      <c r="RD230" s="160"/>
      <c r="RE230" s="160"/>
      <c r="RF230" s="160"/>
      <c r="RG230" s="160"/>
      <c r="RH230" s="160"/>
      <c r="RI230" s="160"/>
      <c r="RJ230" s="160"/>
      <c r="RK230" s="160"/>
      <c r="RL230" s="160"/>
      <c r="RM230" s="160"/>
      <c r="RN230" s="160"/>
      <c r="RO230" s="160"/>
      <c r="RP230" s="160"/>
      <c r="RQ230" s="160"/>
      <c r="RR230" s="160"/>
      <c r="RS230" s="160"/>
      <c r="RT230" s="160"/>
      <c r="RU230" s="160"/>
      <c r="RV230" s="160"/>
      <c r="RW230" s="160"/>
      <c r="RX230" s="160"/>
      <c r="RY230" s="160"/>
      <c r="RZ230" s="160"/>
      <c r="SA230" s="160"/>
      <c r="SB230" s="160"/>
      <c r="SC230" s="160"/>
      <c r="SD230" s="160"/>
      <c r="SE230" s="160"/>
      <c r="SF230" s="160"/>
      <c r="SG230" s="160"/>
      <c r="SH230" s="160"/>
      <c r="SI230" s="160"/>
      <c r="SJ230" s="160"/>
      <c r="SK230" s="160"/>
      <c r="SL230" s="160"/>
      <c r="SM230" s="160"/>
      <c r="SN230" s="160"/>
      <c r="SO230" s="160"/>
      <c r="SP230" s="160"/>
      <c r="SQ230" s="160"/>
      <c r="SR230" s="160"/>
      <c r="SS230" s="160"/>
      <c r="ST230" s="160"/>
      <c r="SU230" s="160"/>
      <c r="SV230" s="160"/>
      <c r="SW230" s="160"/>
      <c r="SX230" s="160"/>
      <c r="SY230" s="160"/>
      <c r="SZ230" s="160"/>
      <c r="TA230" s="160"/>
      <c r="TB230" s="160"/>
      <c r="TC230" s="160"/>
      <c r="TD230" s="160"/>
      <c r="TE230" s="160"/>
      <c r="TF230" s="160"/>
    </row>
    <row r="231" spans="1:526">
      <c r="A231" s="160"/>
      <c r="B231" s="160"/>
      <c r="C231" s="160"/>
      <c r="D231" s="160"/>
      <c r="E231" s="160"/>
      <c r="F231" s="160"/>
      <c r="G231" s="160"/>
      <c r="H231" s="160"/>
      <c r="I231" s="160"/>
      <c r="J231" s="160"/>
      <c r="K231" s="160"/>
      <c r="L231" s="160"/>
      <c r="M231" s="160"/>
      <c r="N231" s="160"/>
      <c r="O231" s="160"/>
      <c r="P231" s="160"/>
      <c r="Q231" s="160"/>
      <c r="R231" s="160"/>
      <c r="S231" s="160"/>
      <c r="T231" s="160"/>
      <c r="U231" s="160"/>
      <c r="V231" s="160"/>
      <c r="W231" s="160"/>
      <c r="X231" s="160"/>
      <c r="Y231" s="160"/>
      <c r="Z231" s="160"/>
      <c r="AA231" s="160"/>
      <c r="AB231" s="160"/>
      <c r="AC231" s="160"/>
      <c r="AD231" s="160"/>
      <c r="AE231" s="160"/>
      <c r="AF231" s="160"/>
      <c r="AG231" s="160"/>
      <c r="AH231" s="160"/>
      <c r="AI231" s="160"/>
      <c r="AJ231" s="160"/>
      <c r="AK231" s="160"/>
      <c r="AL231" s="160"/>
      <c r="AM231" s="160"/>
      <c r="AN231" s="160"/>
      <c r="AO231" s="160"/>
      <c r="AP231" s="160"/>
      <c r="AQ231" s="160"/>
      <c r="AR231" s="160"/>
      <c r="AS231" s="160"/>
      <c r="AT231" s="160"/>
      <c r="AU231" s="160"/>
      <c r="AV231" s="160"/>
      <c r="AW231" s="160"/>
      <c r="AX231" s="160"/>
      <c r="AY231" s="160"/>
      <c r="AZ231" s="160"/>
      <c r="BA231" s="160"/>
      <c r="BB231" s="160"/>
      <c r="BC231" s="160"/>
      <c r="BD231" s="160"/>
      <c r="BE231" s="160"/>
      <c r="BF231" s="160"/>
      <c r="BG231" s="160"/>
      <c r="BH231" s="160"/>
      <c r="BI231" s="160"/>
      <c r="BJ231" s="160"/>
      <c r="BK231" s="160"/>
      <c r="BL231" s="160"/>
      <c r="BM231" s="160"/>
      <c r="BN231" s="160"/>
      <c r="BO231" s="160"/>
      <c r="BP231" s="160"/>
      <c r="BQ231" s="160"/>
      <c r="BR231" s="160"/>
      <c r="BS231" s="160"/>
      <c r="BT231" s="160"/>
      <c r="BU231" s="160"/>
      <c r="BV231" s="160"/>
      <c r="BW231" s="160"/>
      <c r="BX231" s="160"/>
      <c r="BY231" s="160"/>
      <c r="BZ231" s="160"/>
      <c r="CA231" s="160"/>
      <c r="CB231" s="160"/>
      <c r="CC231" s="160"/>
      <c r="CD231" s="160"/>
      <c r="CE231" s="160"/>
      <c r="CF231" s="160"/>
      <c r="CG231" s="160"/>
      <c r="CH231" s="160"/>
      <c r="CI231" s="160"/>
      <c r="CJ231" s="160"/>
      <c r="CK231" s="160"/>
      <c r="CL231" s="160"/>
      <c r="CM231" s="160"/>
      <c r="CN231" s="160"/>
      <c r="CO231" s="160"/>
      <c r="CP231" s="160"/>
      <c r="CQ231" s="160"/>
      <c r="CR231" s="160"/>
      <c r="CS231" s="160"/>
      <c r="CT231" s="160"/>
      <c r="CU231" s="160"/>
      <c r="CV231" s="160"/>
      <c r="CW231" s="160"/>
      <c r="CX231" s="160"/>
      <c r="CY231" s="160"/>
      <c r="CZ231" s="160"/>
      <c r="DA231" s="160"/>
      <c r="DB231" s="160"/>
      <c r="DC231" s="160"/>
      <c r="DD231" s="160"/>
      <c r="DE231" s="160"/>
      <c r="DF231" s="160"/>
      <c r="DG231" s="160"/>
      <c r="DH231" s="160"/>
      <c r="DI231" s="160"/>
      <c r="DJ231" s="160"/>
      <c r="DK231" s="160"/>
      <c r="DL231" s="160"/>
      <c r="DM231" s="160"/>
      <c r="DN231" s="160"/>
      <c r="DO231" s="160"/>
      <c r="DP231" s="160"/>
      <c r="DQ231" s="160"/>
      <c r="DR231" s="160"/>
      <c r="DS231" s="160"/>
      <c r="DT231" s="160"/>
      <c r="DU231" s="160"/>
      <c r="DV231" s="160"/>
      <c r="DW231" s="160"/>
      <c r="DX231" s="160"/>
      <c r="DY231" s="160"/>
      <c r="DZ231" s="160"/>
      <c r="EA231" s="160"/>
      <c r="EB231" s="160"/>
      <c r="EC231" s="160"/>
      <c r="ED231" s="160"/>
      <c r="EE231" s="160"/>
      <c r="EF231" s="160"/>
      <c r="EG231" s="160"/>
      <c r="EH231" s="160"/>
      <c r="EI231" s="160"/>
      <c r="EJ231" s="160"/>
      <c r="EK231" s="160"/>
      <c r="EL231" s="160"/>
      <c r="EM231" s="160"/>
      <c r="EN231" s="160"/>
      <c r="EO231" s="160"/>
      <c r="EP231" s="160"/>
      <c r="EQ231" s="160"/>
      <c r="ER231" s="160"/>
      <c r="ES231" s="160"/>
      <c r="ET231" s="160"/>
      <c r="EU231" s="160"/>
      <c r="EV231" s="160"/>
      <c r="EW231" s="160"/>
      <c r="EX231" s="160"/>
      <c r="EY231" s="160"/>
      <c r="EZ231" s="160"/>
      <c r="FA231" s="160"/>
      <c r="FB231" s="160"/>
      <c r="FC231" s="160"/>
      <c r="FD231" s="160"/>
      <c r="FE231" s="160"/>
      <c r="FF231" s="160"/>
      <c r="FG231" s="160"/>
      <c r="FH231" s="160"/>
      <c r="FI231" s="160"/>
      <c r="FJ231" s="160"/>
      <c r="FK231" s="160"/>
      <c r="FL231" s="160"/>
      <c r="FM231" s="160"/>
      <c r="FN231" s="160"/>
      <c r="FO231" s="160"/>
      <c r="FP231" s="160"/>
      <c r="FQ231" s="160"/>
      <c r="FR231" s="160"/>
      <c r="FS231" s="160"/>
      <c r="FT231" s="160"/>
      <c r="FU231" s="160"/>
      <c r="FV231" s="160"/>
      <c r="FW231" s="160"/>
      <c r="FX231" s="160"/>
      <c r="FY231" s="160"/>
      <c r="FZ231" s="160"/>
      <c r="GA231" s="160"/>
      <c r="GB231" s="160"/>
      <c r="GC231" s="160"/>
      <c r="GD231" s="160"/>
      <c r="GE231" s="160"/>
      <c r="GF231" s="160"/>
      <c r="GG231" s="160"/>
      <c r="GH231" s="160"/>
      <c r="GI231" s="160"/>
      <c r="GJ231" s="160"/>
      <c r="GK231" s="160"/>
      <c r="GL231" s="160"/>
      <c r="GM231" s="160"/>
      <c r="GN231" s="160"/>
      <c r="GO231" s="160"/>
      <c r="GP231" s="160"/>
      <c r="GQ231" s="160"/>
      <c r="GR231" s="160"/>
      <c r="GS231" s="160"/>
      <c r="GT231" s="160"/>
      <c r="GU231" s="160"/>
      <c r="GV231" s="160"/>
      <c r="GW231" s="160"/>
      <c r="GX231" s="160"/>
      <c r="GY231" s="160"/>
      <c r="GZ231" s="160"/>
      <c r="HA231" s="160"/>
      <c r="HB231" s="160"/>
      <c r="HC231" s="160"/>
      <c r="HD231" s="160"/>
      <c r="HE231" s="160"/>
      <c r="HF231" s="160"/>
      <c r="HG231" s="160"/>
      <c r="HH231" s="160"/>
      <c r="HI231" s="160"/>
      <c r="HJ231" s="160"/>
      <c r="HK231" s="160"/>
      <c r="HL231" s="160"/>
      <c r="HM231" s="160"/>
      <c r="HN231" s="160"/>
      <c r="HO231" s="160"/>
      <c r="HP231" s="160"/>
      <c r="HQ231" s="160"/>
      <c r="HR231" s="160"/>
      <c r="HS231" s="160"/>
      <c r="HT231" s="160"/>
      <c r="HU231" s="160"/>
      <c r="HV231" s="160"/>
      <c r="HW231" s="160"/>
      <c r="HX231" s="160"/>
      <c r="HY231" s="160"/>
      <c r="HZ231" s="160"/>
      <c r="IA231" s="160"/>
      <c r="IB231" s="160"/>
      <c r="IC231" s="160"/>
      <c r="ID231" s="160"/>
      <c r="IE231" s="160"/>
      <c r="IF231" s="160"/>
      <c r="IG231" s="160"/>
      <c r="IH231" s="160"/>
      <c r="II231" s="160"/>
      <c r="IJ231" s="160"/>
      <c r="IK231" s="160"/>
      <c r="IL231" s="160"/>
      <c r="IM231" s="160"/>
      <c r="IN231" s="160"/>
      <c r="IO231" s="160"/>
      <c r="IP231" s="160"/>
      <c r="IQ231" s="160"/>
      <c r="IR231" s="160"/>
      <c r="IS231" s="160"/>
      <c r="IT231" s="160"/>
      <c r="IU231" s="160"/>
      <c r="IV231" s="160"/>
      <c r="IW231" s="160"/>
      <c r="IX231" s="160"/>
      <c r="IY231" s="160"/>
      <c r="IZ231" s="160"/>
      <c r="JA231" s="160"/>
      <c r="JB231" s="160"/>
      <c r="JC231" s="160"/>
      <c r="JD231" s="160"/>
      <c r="JE231" s="160"/>
      <c r="JF231" s="160"/>
      <c r="JG231" s="160"/>
      <c r="JH231" s="160"/>
      <c r="JI231" s="160"/>
      <c r="JJ231" s="160"/>
      <c r="JK231" s="160"/>
      <c r="JL231" s="160"/>
      <c r="JM231" s="160"/>
      <c r="JN231" s="160"/>
      <c r="JO231" s="160"/>
      <c r="JP231" s="160"/>
      <c r="JQ231" s="160"/>
      <c r="JR231" s="160"/>
      <c r="JS231" s="160"/>
      <c r="JT231" s="160"/>
      <c r="JU231" s="160"/>
      <c r="JV231" s="160"/>
      <c r="JW231" s="160"/>
      <c r="JX231" s="160"/>
      <c r="JY231" s="160"/>
      <c r="JZ231" s="160"/>
      <c r="KA231" s="160"/>
      <c r="KB231" s="160"/>
      <c r="KC231" s="160"/>
      <c r="KD231" s="160"/>
      <c r="KE231" s="160"/>
      <c r="KF231" s="160"/>
      <c r="KG231" s="160"/>
      <c r="KH231" s="160"/>
      <c r="KI231" s="160"/>
      <c r="KJ231" s="160"/>
      <c r="KK231" s="160"/>
      <c r="KL231" s="160"/>
      <c r="KM231" s="160"/>
      <c r="KN231" s="160"/>
      <c r="KO231" s="160"/>
      <c r="KP231" s="160"/>
      <c r="KQ231" s="160"/>
      <c r="KR231" s="160"/>
      <c r="KS231" s="160"/>
      <c r="KT231" s="160"/>
      <c r="KU231" s="160"/>
      <c r="KV231" s="160"/>
      <c r="KW231" s="160"/>
      <c r="KX231" s="160"/>
      <c r="KY231" s="160"/>
      <c r="KZ231" s="160"/>
      <c r="LA231" s="160"/>
      <c r="LB231" s="160"/>
      <c r="LC231" s="160"/>
      <c r="LD231" s="160"/>
      <c r="LE231" s="160"/>
      <c r="LF231" s="160"/>
      <c r="LG231" s="160"/>
      <c r="LH231" s="160"/>
      <c r="LI231" s="160"/>
      <c r="LJ231" s="160"/>
      <c r="LK231" s="160"/>
      <c r="LL231" s="160"/>
      <c r="LM231" s="160"/>
      <c r="LN231" s="160"/>
      <c r="LO231" s="160"/>
      <c r="LP231" s="160"/>
      <c r="LQ231" s="160"/>
      <c r="LR231" s="160"/>
      <c r="LS231" s="160"/>
      <c r="LT231" s="160"/>
      <c r="LU231" s="160"/>
      <c r="LV231" s="160"/>
      <c r="LW231" s="160"/>
      <c r="LX231" s="160"/>
      <c r="LY231" s="160"/>
      <c r="LZ231" s="160"/>
      <c r="MA231" s="160"/>
      <c r="MB231" s="160"/>
      <c r="MC231" s="160"/>
      <c r="MD231" s="160"/>
      <c r="ME231" s="160"/>
      <c r="MF231" s="160"/>
      <c r="MG231" s="160"/>
      <c r="MH231" s="160"/>
      <c r="MI231" s="160"/>
      <c r="MJ231" s="160"/>
      <c r="MK231" s="160"/>
      <c r="ML231" s="160"/>
      <c r="MM231" s="160"/>
      <c r="MN231" s="160"/>
      <c r="MO231" s="160"/>
      <c r="MP231" s="160"/>
      <c r="MQ231" s="160"/>
      <c r="MR231" s="160"/>
      <c r="MS231" s="160"/>
      <c r="MT231" s="160"/>
      <c r="MU231" s="160"/>
      <c r="MV231" s="160"/>
      <c r="MW231" s="160"/>
      <c r="MX231" s="160"/>
      <c r="MY231" s="160"/>
      <c r="MZ231" s="160"/>
      <c r="NA231" s="160"/>
      <c r="NB231" s="160"/>
      <c r="NC231" s="160"/>
      <c r="ND231" s="160"/>
      <c r="NE231" s="160"/>
      <c r="NF231" s="160"/>
      <c r="NG231" s="160"/>
      <c r="NH231" s="160"/>
      <c r="NI231" s="160"/>
      <c r="NJ231" s="160"/>
      <c r="NK231" s="160"/>
      <c r="NL231" s="160"/>
      <c r="NM231" s="160"/>
      <c r="NN231" s="160"/>
      <c r="NO231" s="160"/>
      <c r="NP231" s="160"/>
      <c r="NQ231" s="160"/>
      <c r="NR231" s="160"/>
      <c r="NS231" s="160"/>
      <c r="NT231" s="160"/>
      <c r="NU231" s="160"/>
      <c r="NV231" s="160"/>
      <c r="NW231" s="160"/>
      <c r="NX231" s="160"/>
      <c r="NY231" s="160"/>
      <c r="NZ231" s="160"/>
      <c r="OA231" s="160"/>
      <c r="OB231" s="160"/>
      <c r="OC231" s="160"/>
      <c r="OD231" s="160"/>
      <c r="OE231" s="160"/>
      <c r="OF231" s="160"/>
      <c r="OG231" s="160"/>
      <c r="OH231" s="160"/>
      <c r="OI231" s="160"/>
      <c r="OJ231" s="160"/>
      <c r="OK231" s="160"/>
      <c r="OL231" s="160"/>
      <c r="OM231" s="160"/>
      <c r="ON231" s="160"/>
      <c r="OO231" s="160"/>
      <c r="OP231" s="160"/>
      <c r="OQ231" s="160"/>
      <c r="OR231" s="160"/>
      <c r="OS231" s="160"/>
      <c r="OT231" s="160"/>
      <c r="OU231" s="160"/>
      <c r="OV231" s="160"/>
      <c r="OW231" s="160"/>
      <c r="OX231" s="160"/>
      <c r="OY231" s="160"/>
      <c r="OZ231" s="160"/>
      <c r="PA231" s="160"/>
      <c r="PB231" s="160"/>
      <c r="PC231" s="160"/>
      <c r="PD231" s="160"/>
      <c r="PE231" s="160"/>
      <c r="PF231" s="160"/>
      <c r="PG231" s="160"/>
      <c r="PH231" s="160"/>
      <c r="PI231" s="160"/>
      <c r="PJ231" s="160"/>
      <c r="PK231" s="160"/>
      <c r="PL231" s="160"/>
      <c r="PM231" s="160"/>
      <c r="PN231" s="160"/>
      <c r="PO231" s="160"/>
      <c r="PP231" s="160"/>
      <c r="PQ231" s="160"/>
      <c r="PR231" s="160"/>
      <c r="PS231" s="160"/>
      <c r="PT231" s="160"/>
      <c r="PU231" s="160"/>
      <c r="PV231" s="160"/>
      <c r="PW231" s="160"/>
      <c r="PX231" s="160"/>
      <c r="PY231" s="160"/>
      <c r="PZ231" s="160"/>
      <c r="QA231" s="160"/>
      <c r="QB231" s="160"/>
      <c r="QC231" s="160"/>
      <c r="QD231" s="160"/>
      <c r="QE231" s="160"/>
      <c r="QF231" s="160"/>
      <c r="QG231" s="160"/>
      <c r="QH231" s="160"/>
      <c r="QI231" s="160"/>
      <c r="QJ231" s="160"/>
      <c r="QK231" s="160"/>
      <c r="QL231" s="160"/>
      <c r="QM231" s="160"/>
      <c r="QN231" s="160"/>
      <c r="QO231" s="160"/>
      <c r="QP231" s="160"/>
      <c r="QQ231" s="160"/>
      <c r="QR231" s="160"/>
      <c r="QS231" s="160"/>
      <c r="QT231" s="160"/>
      <c r="QU231" s="160"/>
      <c r="QV231" s="160"/>
      <c r="QW231" s="160"/>
      <c r="QX231" s="160"/>
      <c r="QY231" s="160"/>
      <c r="QZ231" s="160"/>
      <c r="RA231" s="160"/>
      <c r="RB231" s="160"/>
      <c r="RC231" s="160"/>
      <c r="RD231" s="160"/>
      <c r="RE231" s="160"/>
      <c r="RF231" s="160"/>
      <c r="RG231" s="160"/>
      <c r="RH231" s="160"/>
      <c r="RI231" s="160"/>
      <c r="RJ231" s="160"/>
      <c r="RK231" s="160"/>
      <c r="RL231" s="160"/>
      <c r="RM231" s="160"/>
      <c r="RN231" s="160"/>
      <c r="RO231" s="160"/>
      <c r="RP231" s="160"/>
      <c r="RQ231" s="160"/>
      <c r="RR231" s="160"/>
      <c r="RS231" s="160"/>
      <c r="RT231" s="160"/>
      <c r="RU231" s="160"/>
      <c r="RV231" s="160"/>
      <c r="RW231" s="160"/>
      <c r="RX231" s="160"/>
      <c r="RY231" s="160"/>
      <c r="RZ231" s="160"/>
      <c r="SA231" s="160"/>
      <c r="SB231" s="160"/>
      <c r="SC231" s="160"/>
      <c r="SD231" s="160"/>
      <c r="SE231" s="160"/>
      <c r="SF231" s="160"/>
      <c r="SG231" s="160"/>
      <c r="SH231" s="160"/>
      <c r="SI231" s="160"/>
      <c r="SJ231" s="160"/>
      <c r="SK231" s="160"/>
      <c r="SL231" s="160"/>
      <c r="SM231" s="160"/>
      <c r="SN231" s="160"/>
      <c r="SO231" s="160"/>
      <c r="SP231" s="160"/>
      <c r="SQ231" s="160"/>
      <c r="SR231" s="160"/>
      <c r="SS231" s="160"/>
      <c r="ST231" s="160"/>
      <c r="SU231" s="160"/>
      <c r="SV231" s="160"/>
      <c r="SW231" s="160"/>
      <c r="SX231" s="160"/>
      <c r="SY231" s="160"/>
      <c r="SZ231" s="160"/>
      <c r="TA231" s="160"/>
      <c r="TB231" s="160"/>
      <c r="TC231" s="160"/>
      <c r="TD231" s="160"/>
      <c r="TE231" s="160"/>
      <c r="TF231" s="160"/>
    </row>
    <row r="232" spans="1:526">
      <c r="A232" s="160"/>
      <c r="B232" s="160"/>
      <c r="C232" s="160"/>
      <c r="D232" s="160"/>
      <c r="E232" s="160"/>
      <c r="F232" s="160"/>
      <c r="G232" s="160"/>
      <c r="H232" s="160"/>
      <c r="I232" s="160"/>
      <c r="J232" s="160"/>
      <c r="K232" s="160"/>
      <c r="L232" s="160"/>
      <c r="M232" s="160"/>
      <c r="N232" s="160"/>
      <c r="O232" s="160"/>
      <c r="P232" s="160"/>
      <c r="Q232" s="160"/>
      <c r="R232" s="160"/>
      <c r="S232" s="160"/>
      <c r="T232" s="160"/>
      <c r="U232" s="160"/>
      <c r="V232" s="160"/>
      <c r="W232" s="160"/>
      <c r="X232" s="160"/>
      <c r="Y232" s="160"/>
      <c r="Z232" s="160"/>
      <c r="AA232" s="160"/>
      <c r="AB232" s="160"/>
      <c r="AC232" s="160"/>
      <c r="AD232" s="160"/>
      <c r="AE232" s="160"/>
      <c r="AF232" s="160"/>
      <c r="AG232" s="160"/>
      <c r="AH232" s="160"/>
      <c r="AI232" s="160"/>
      <c r="AJ232" s="160"/>
      <c r="AK232" s="160"/>
      <c r="AL232" s="160"/>
      <c r="AM232" s="160"/>
      <c r="AN232" s="160"/>
      <c r="AO232" s="160"/>
      <c r="AP232" s="160"/>
      <c r="AQ232" s="160"/>
      <c r="AR232" s="160"/>
      <c r="AS232" s="160"/>
      <c r="AT232" s="160"/>
      <c r="AU232" s="160"/>
      <c r="AV232" s="160"/>
      <c r="AW232" s="160"/>
      <c r="AX232" s="160"/>
      <c r="AY232" s="160"/>
      <c r="AZ232" s="160"/>
      <c r="BA232" s="160"/>
      <c r="BB232" s="160"/>
      <c r="BC232" s="160"/>
      <c r="BD232" s="160"/>
      <c r="BE232" s="160"/>
      <c r="BF232" s="160"/>
      <c r="BG232" s="160"/>
      <c r="BH232" s="160"/>
      <c r="BI232" s="160"/>
      <c r="BJ232" s="160"/>
      <c r="BK232" s="160"/>
      <c r="BL232" s="160"/>
      <c r="BM232" s="160"/>
      <c r="BN232" s="160"/>
      <c r="BO232" s="160"/>
      <c r="BP232" s="160"/>
      <c r="BQ232" s="160"/>
      <c r="BR232" s="160"/>
      <c r="BS232" s="160"/>
      <c r="BT232" s="160"/>
      <c r="BU232" s="160"/>
      <c r="BV232" s="160"/>
      <c r="BW232" s="160"/>
      <c r="BX232" s="160"/>
      <c r="BY232" s="160"/>
      <c r="BZ232" s="160"/>
      <c r="CA232" s="160"/>
      <c r="CB232" s="160"/>
      <c r="CC232" s="160"/>
      <c r="CD232" s="160"/>
      <c r="CE232" s="160"/>
      <c r="CF232" s="160"/>
      <c r="CG232" s="160"/>
      <c r="CH232" s="160"/>
      <c r="CI232" s="160"/>
      <c r="CJ232" s="160"/>
      <c r="CK232" s="160"/>
      <c r="CL232" s="160"/>
      <c r="CM232" s="160"/>
      <c r="CN232" s="160"/>
      <c r="CO232" s="160"/>
      <c r="CP232" s="160"/>
      <c r="CQ232" s="160"/>
      <c r="CR232" s="160"/>
      <c r="CS232" s="160"/>
      <c r="CT232" s="160"/>
      <c r="CU232" s="160"/>
      <c r="CV232" s="160"/>
      <c r="CW232" s="160"/>
      <c r="CX232" s="160"/>
      <c r="CY232" s="160"/>
      <c r="CZ232" s="160"/>
      <c r="DA232" s="160"/>
      <c r="DB232" s="160"/>
      <c r="DC232" s="160"/>
      <c r="DD232" s="160"/>
      <c r="DE232" s="160"/>
      <c r="DF232" s="160"/>
      <c r="DG232" s="160"/>
      <c r="DH232" s="160"/>
      <c r="DI232" s="160"/>
      <c r="DJ232" s="160"/>
      <c r="DK232" s="160"/>
      <c r="DL232" s="160"/>
      <c r="DM232" s="160"/>
      <c r="DN232" s="160"/>
      <c r="DO232" s="160"/>
      <c r="DP232" s="160"/>
      <c r="DQ232" s="160"/>
      <c r="DR232" s="160"/>
      <c r="DS232" s="160"/>
      <c r="DT232" s="160"/>
      <c r="DU232" s="160"/>
      <c r="DV232" s="160"/>
      <c r="DW232" s="160"/>
      <c r="DX232" s="160"/>
      <c r="DY232" s="160"/>
      <c r="DZ232" s="160"/>
      <c r="EA232" s="160"/>
      <c r="EB232" s="160"/>
      <c r="EC232" s="160"/>
      <c r="ED232" s="160"/>
      <c r="EE232" s="160"/>
      <c r="EF232" s="160"/>
      <c r="EG232" s="160"/>
      <c r="EH232" s="160"/>
      <c r="EI232" s="160"/>
      <c r="EJ232" s="160"/>
      <c r="EK232" s="160"/>
      <c r="EL232" s="160"/>
      <c r="EM232" s="160"/>
      <c r="EN232" s="160"/>
      <c r="EO232" s="160"/>
      <c r="EP232" s="160"/>
      <c r="EQ232" s="160"/>
      <c r="ER232" s="160"/>
      <c r="ES232" s="160"/>
      <c r="ET232" s="160"/>
      <c r="EU232" s="160"/>
      <c r="EV232" s="160"/>
      <c r="EW232" s="160"/>
      <c r="EX232" s="160"/>
      <c r="EY232" s="160"/>
      <c r="EZ232" s="160"/>
      <c r="FA232" s="160"/>
      <c r="FB232" s="160"/>
      <c r="FC232" s="160"/>
      <c r="FD232" s="160"/>
      <c r="FE232" s="160"/>
      <c r="FF232" s="160"/>
      <c r="FG232" s="160"/>
      <c r="FH232" s="160"/>
      <c r="FI232" s="160"/>
      <c r="FJ232" s="160"/>
      <c r="FK232" s="160"/>
      <c r="FL232" s="160"/>
      <c r="FM232" s="160"/>
      <c r="FN232" s="160"/>
      <c r="FO232" s="160"/>
      <c r="FP232" s="160"/>
      <c r="FQ232" s="160"/>
      <c r="FR232" s="160"/>
      <c r="FS232" s="160"/>
      <c r="FT232" s="160"/>
      <c r="FU232" s="160"/>
      <c r="FV232" s="160"/>
      <c r="FW232" s="160"/>
      <c r="FX232" s="160"/>
      <c r="FY232" s="160"/>
      <c r="FZ232" s="160"/>
      <c r="GA232" s="160"/>
      <c r="GB232" s="160"/>
      <c r="GC232" s="160"/>
      <c r="GD232" s="160"/>
      <c r="GE232" s="160"/>
      <c r="GF232" s="160"/>
      <c r="GG232" s="160"/>
      <c r="GH232" s="160"/>
      <c r="GI232" s="160"/>
      <c r="GJ232" s="160"/>
      <c r="GK232" s="160"/>
      <c r="GL232" s="160"/>
      <c r="GM232" s="160"/>
      <c r="GN232" s="160"/>
      <c r="GO232" s="160"/>
      <c r="GP232" s="160"/>
      <c r="GQ232" s="160"/>
      <c r="GR232" s="160"/>
      <c r="GS232" s="160"/>
      <c r="GT232" s="160"/>
      <c r="GU232" s="160"/>
      <c r="GV232" s="160"/>
      <c r="GW232" s="160"/>
      <c r="GX232" s="160"/>
      <c r="GY232" s="160"/>
      <c r="GZ232" s="160"/>
      <c r="HA232" s="160"/>
      <c r="HB232" s="160"/>
      <c r="HC232" s="160"/>
      <c r="HD232" s="160"/>
      <c r="HE232" s="160"/>
      <c r="HF232" s="160"/>
      <c r="HG232" s="160"/>
      <c r="HH232" s="160"/>
      <c r="HI232" s="160"/>
      <c r="HJ232" s="160"/>
      <c r="HK232" s="160"/>
      <c r="HL232" s="160"/>
      <c r="HM232" s="160"/>
      <c r="HN232" s="160"/>
      <c r="HO232" s="160"/>
      <c r="HP232" s="160"/>
      <c r="HQ232" s="160"/>
      <c r="HR232" s="160"/>
      <c r="HS232" s="160"/>
      <c r="HT232" s="160"/>
      <c r="HU232" s="160"/>
      <c r="HV232" s="160"/>
      <c r="HW232" s="160"/>
      <c r="HX232" s="160"/>
      <c r="HY232" s="160"/>
      <c r="HZ232" s="160"/>
      <c r="IA232" s="160"/>
      <c r="IB232" s="160"/>
      <c r="IC232" s="160"/>
      <c r="ID232" s="160"/>
      <c r="IE232" s="160"/>
      <c r="IF232" s="160"/>
      <c r="IG232" s="160"/>
      <c r="IH232" s="160"/>
      <c r="II232" s="160"/>
      <c r="IJ232" s="160"/>
      <c r="IK232" s="160"/>
      <c r="IL232" s="160"/>
      <c r="IM232" s="160"/>
      <c r="IN232" s="160"/>
      <c r="IO232" s="160"/>
      <c r="IP232" s="160"/>
      <c r="IQ232" s="160"/>
      <c r="IR232" s="160"/>
      <c r="IS232" s="160"/>
      <c r="IT232" s="160"/>
      <c r="IU232" s="160"/>
      <c r="IV232" s="160"/>
      <c r="IW232" s="160"/>
      <c r="IX232" s="160"/>
      <c r="IY232" s="160"/>
      <c r="IZ232" s="160"/>
      <c r="JA232" s="160"/>
      <c r="JB232" s="160"/>
      <c r="JC232" s="160"/>
      <c r="JD232" s="160"/>
      <c r="JE232" s="160"/>
      <c r="JF232" s="160"/>
      <c r="JG232" s="160"/>
      <c r="JH232" s="160"/>
      <c r="JI232" s="160"/>
      <c r="JJ232" s="160"/>
      <c r="JK232" s="160"/>
      <c r="JL232" s="160"/>
      <c r="JM232" s="160"/>
      <c r="JN232" s="160"/>
      <c r="JO232" s="160"/>
      <c r="JP232" s="160"/>
      <c r="JQ232" s="160"/>
      <c r="JR232" s="160"/>
      <c r="JS232" s="160"/>
      <c r="JT232" s="160"/>
      <c r="JU232" s="160"/>
      <c r="JV232" s="160"/>
      <c r="JW232" s="160"/>
      <c r="JX232" s="160"/>
      <c r="JY232" s="160"/>
      <c r="JZ232" s="160"/>
      <c r="KA232" s="160"/>
      <c r="KB232" s="160"/>
      <c r="KC232" s="160"/>
      <c r="KD232" s="160"/>
      <c r="KE232" s="160"/>
      <c r="KF232" s="160"/>
      <c r="KG232" s="160"/>
      <c r="KH232" s="160"/>
      <c r="KI232" s="160"/>
      <c r="KJ232" s="160"/>
      <c r="KK232" s="160"/>
      <c r="KL232" s="160"/>
      <c r="KM232" s="160"/>
      <c r="KN232" s="160"/>
      <c r="KO232" s="160"/>
      <c r="KP232" s="160"/>
      <c r="KQ232" s="160"/>
      <c r="KR232" s="160"/>
      <c r="KS232" s="160"/>
      <c r="KT232" s="160"/>
      <c r="KU232" s="160"/>
      <c r="KV232" s="160"/>
      <c r="KW232" s="160"/>
      <c r="KX232" s="160"/>
      <c r="KY232" s="160"/>
      <c r="KZ232" s="160"/>
      <c r="LA232" s="160"/>
      <c r="LB232" s="160"/>
      <c r="LC232" s="160"/>
      <c r="LD232" s="160"/>
      <c r="LE232" s="160"/>
      <c r="LF232" s="160"/>
      <c r="LG232" s="160"/>
      <c r="LH232" s="160"/>
      <c r="LI232" s="160"/>
      <c r="LJ232" s="160"/>
      <c r="LK232" s="160"/>
      <c r="LL232" s="160"/>
      <c r="LM232" s="160"/>
      <c r="LN232" s="160"/>
      <c r="LO232" s="160"/>
      <c r="LP232" s="160"/>
      <c r="LQ232" s="160"/>
      <c r="LR232" s="160"/>
      <c r="LS232" s="160"/>
      <c r="LT232" s="160"/>
      <c r="LU232" s="160"/>
      <c r="LV232" s="160"/>
      <c r="LW232" s="160"/>
      <c r="LX232" s="160"/>
      <c r="LY232" s="160"/>
      <c r="LZ232" s="160"/>
      <c r="MA232" s="160"/>
      <c r="MB232" s="160"/>
      <c r="MC232" s="160"/>
      <c r="MD232" s="160"/>
      <c r="ME232" s="160"/>
      <c r="MF232" s="160"/>
      <c r="MG232" s="160"/>
      <c r="MH232" s="160"/>
      <c r="MI232" s="160"/>
      <c r="MJ232" s="160"/>
      <c r="MK232" s="160"/>
      <c r="ML232" s="160"/>
      <c r="MM232" s="160"/>
      <c r="MN232" s="160"/>
      <c r="MO232" s="160"/>
      <c r="MP232" s="160"/>
      <c r="MQ232" s="160"/>
      <c r="MR232" s="160"/>
      <c r="MS232" s="160"/>
      <c r="MT232" s="160"/>
      <c r="MU232" s="160"/>
      <c r="MV232" s="160"/>
      <c r="MW232" s="160"/>
      <c r="MX232" s="160"/>
      <c r="MY232" s="160"/>
      <c r="MZ232" s="160"/>
      <c r="NA232" s="160"/>
      <c r="NB232" s="160"/>
      <c r="NC232" s="160"/>
      <c r="ND232" s="160"/>
      <c r="NE232" s="160"/>
      <c r="NF232" s="160"/>
      <c r="NG232" s="160"/>
      <c r="NH232" s="160"/>
      <c r="NI232" s="160"/>
      <c r="NJ232" s="160"/>
      <c r="NK232" s="160"/>
      <c r="NL232" s="160"/>
      <c r="NM232" s="160"/>
      <c r="NN232" s="160"/>
      <c r="NO232" s="160"/>
      <c r="NP232" s="160"/>
      <c r="NQ232" s="160"/>
      <c r="NR232" s="160"/>
      <c r="NS232" s="160"/>
      <c r="NT232" s="160"/>
      <c r="NU232" s="160"/>
      <c r="NV232" s="160"/>
      <c r="NW232" s="160"/>
      <c r="NX232" s="160"/>
      <c r="NY232" s="160"/>
      <c r="NZ232" s="160"/>
      <c r="OA232" s="160"/>
      <c r="OB232" s="160"/>
      <c r="OC232" s="160"/>
      <c r="OD232" s="160"/>
      <c r="OE232" s="160"/>
      <c r="OF232" s="160"/>
      <c r="OG232" s="160"/>
      <c r="OH232" s="160"/>
      <c r="OI232" s="160"/>
      <c r="OJ232" s="160"/>
      <c r="OK232" s="160"/>
      <c r="OL232" s="160"/>
      <c r="OM232" s="160"/>
      <c r="ON232" s="160"/>
      <c r="OO232" s="160"/>
      <c r="OP232" s="160"/>
      <c r="OQ232" s="160"/>
      <c r="OR232" s="160"/>
      <c r="OS232" s="160"/>
      <c r="OT232" s="160"/>
      <c r="OU232" s="160"/>
      <c r="OV232" s="160"/>
      <c r="OW232" s="160"/>
      <c r="OX232" s="160"/>
      <c r="OY232" s="160"/>
      <c r="OZ232" s="160"/>
      <c r="PA232" s="160"/>
      <c r="PB232" s="160"/>
      <c r="PC232" s="160"/>
      <c r="PD232" s="160"/>
      <c r="PE232" s="160"/>
      <c r="PF232" s="160"/>
      <c r="PG232" s="160"/>
      <c r="PH232" s="160"/>
      <c r="PI232" s="160"/>
      <c r="PJ232" s="160"/>
      <c r="PK232" s="160"/>
      <c r="PL232" s="160"/>
      <c r="PM232" s="160"/>
      <c r="PN232" s="160"/>
      <c r="PO232" s="160"/>
      <c r="PP232" s="160"/>
      <c r="PQ232" s="160"/>
      <c r="PR232" s="160"/>
      <c r="PS232" s="160"/>
      <c r="PT232" s="160"/>
      <c r="PU232" s="160"/>
      <c r="PV232" s="160"/>
      <c r="PW232" s="160"/>
      <c r="PX232" s="160"/>
      <c r="PY232" s="160"/>
      <c r="PZ232" s="160"/>
      <c r="QA232" s="160"/>
      <c r="QB232" s="160"/>
      <c r="QC232" s="160"/>
      <c r="QD232" s="160"/>
      <c r="QE232" s="160"/>
      <c r="QF232" s="160"/>
      <c r="QG232" s="160"/>
      <c r="QH232" s="160"/>
      <c r="QI232" s="160"/>
      <c r="QJ232" s="160"/>
      <c r="QK232" s="160"/>
      <c r="QL232" s="160"/>
      <c r="QM232" s="160"/>
      <c r="QN232" s="160"/>
      <c r="QO232" s="160"/>
      <c r="QP232" s="160"/>
      <c r="QQ232" s="160"/>
      <c r="QR232" s="160"/>
      <c r="QS232" s="160"/>
      <c r="QT232" s="160"/>
      <c r="QU232" s="160"/>
      <c r="QV232" s="160"/>
      <c r="QW232" s="160"/>
      <c r="QX232" s="160"/>
      <c r="QY232" s="160"/>
      <c r="QZ232" s="160"/>
      <c r="RA232" s="160"/>
      <c r="RB232" s="160"/>
      <c r="RC232" s="160"/>
      <c r="RD232" s="160"/>
      <c r="RE232" s="160"/>
      <c r="RF232" s="160"/>
      <c r="RG232" s="160"/>
      <c r="RH232" s="160"/>
      <c r="RI232" s="160"/>
      <c r="RJ232" s="160"/>
      <c r="RK232" s="160"/>
      <c r="RL232" s="160"/>
      <c r="RM232" s="160"/>
      <c r="RN232" s="160"/>
      <c r="RO232" s="160"/>
      <c r="RP232" s="160"/>
      <c r="RQ232" s="160"/>
      <c r="RR232" s="160"/>
      <c r="RS232" s="160"/>
      <c r="RT232" s="160"/>
      <c r="RU232" s="160"/>
      <c r="RV232" s="160"/>
      <c r="RW232" s="160"/>
      <c r="RX232" s="160"/>
      <c r="RY232" s="160"/>
      <c r="RZ232" s="160"/>
      <c r="SA232" s="160"/>
      <c r="SB232" s="160"/>
      <c r="SC232" s="160"/>
      <c r="SD232" s="160"/>
      <c r="SE232" s="160"/>
      <c r="SF232" s="160"/>
      <c r="SG232" s="160"/>
      <c r="SH232" s="160"/>
      <c r="SI232" s="160"/>
      <c r="SJ232" s="160"/>
      <c r="SK232" s="160"/>
      <c r="SL232" s="160"/>
      <c r="SM232" s="160"/>
      <c r="SN232" s="160"/>
      <c r="SO232" s="160"/>
      <c r="SP232" s="160"/>
      <c r="SQ232" s="160"/>
      <c r="SR232" s="160"/>
      <c r="SS232" s="160"/>
      <c r="ST232" s="160"/>
      <c r="SU232" s="160"/>
      <c r="SV232" s="160"/>
      <c r="SW232" s="160"/>
      <c r="SX232" s="160"/>
      <c r="SY232" s="160"/>
      <c r="SZ232" s="160"/>
      <c r="TA232" s="160"/>
      <c r="TB232" s="160"/>
      <c r="TC232" s="160"/>
      <c r="TD232" s="160"/>
      <c r="TE232" s="160"/>
      <c r="TF232" s="160"/>
    </row>
    <row r="233" spans="1:526">
      <c r="A233" s="160"/>
      <c r="B233" s="160"/>
      <c r="C233" s="160"/>
      <c r="D233" s="160"/>
      <c r="E233" s="160"/>
      <c r="F233" s="160"/>
      <c r="G233" s="160"/>
      <c r="H233" s="160"/>
      <c r="I233" s="160"/>
      <c r="J233" s="160"/>
      <c r="K233" s="160"/>
      <c r="L233" s="160"/>
      <c r="M233" s="160"/>
      <c r="N233" s="160"/>
      <c r="O233" s="160"/>
      <c r="P233" s="160"/>
      <c r="Q233" s="160"/>
      <c r="R233" s="160"/>
      <c r="S233" s="160"/>
      <c r="T233" s="160"/>
      <c r="U233" s="160"/>
      <c r="V233" s="160"/>
      <c r="W233" s="160"/>
      <c r="X233" s="160"/>
      <c r="Y233" s="160"/>
      <c r="Z233" s="160"/>
      <c r="AA233" s="160"/>
      <c r="AB233" s="160"/>
      <c r="AC233" s="160"/>
      <c r="AD233" s="160"/>
      <c r="AE233" s="160"/>
      <c r="AF233" s="160"/>
      <c r="AG233" s="160"/>
      <c r="AH233" s="160"/>
      <c r="AI233" s="160"/>
      <c r="AJ233" s="160"/>
      <c r="AK233" s="160"/>
      <c r="AL233" s="160"/>
      <c r="AM233" s="160"/>
      <c r="AN233" s="160"/>
      <c r="AO233" s="160"/>
      <c r="AP233" s="160"/>
      <c r="AQ233" s="160"/>
      <c r="AR233" s="160"/>
      <c r="AS233" s="160"/>
      <c r="AT233" s="160"/>
      <c r="AU233" s="160"/>
      <c r="AV233" s="160"/>
      <c r="AW233" s="160"/>
      <c r="AX233" s="160"/>
      <c r="AY233" s="160"/>
      <c r="AZ233" s="160"/>
      <c r="BA233" s="160"/>
      <c r="BB233" s="160"/>
      <c r="BC233" s="160"/>
      <c r="BD233" s="160"/>
      <c r="BE233" s="160"/>
      <c r="BF233" s="160"/>
      <c r="BG233" s="160"/>
      <c r="BH233" s="160"/>
      <c r="BI233" s="160"/>
      <c r="BJ233" s="160"/>
      <c r="BK233" s="160"/>
      <c r="BL233" s="160"/>
      <c r="BM233" s="160"/>
      <c r="BN233" s="160"/>
      <c r="BO233" s="160"/>
      <c r="BP233" s="160"/>
      <c r="BQ233" s="160"/>
      <c r="BR233" s="160"/>
      <c r="BS233" s="160"/>
      <c r="BT233" s="160"/>
      <c r="BU233" s="160"/>
      <c r="BV233" s="160"/>
      <c r="BW233" s="160"/>
      <c r="BX233" s="160"/>
      <c r="BY233" s="160"/>
      <c r="BZ233" s="160"/>
      <c r="CA233" s="160"/>
      <c r="CB233" s="160"/>
      <c r="CC233" s="160"/>
      <c r="CD233" s="160"/>
      <c r="CE233" s="160"/>
      <c r="CF233" s="160"/>
      <c r="CG233" s="160"/>
      <c r="CH233" s="160"/>
      <c r="CI233" s="160"/>
      <c r="CJ233" s="160"/>
      <c r="CK233" s="160"/>
      <c r="CL233" s="160"/>
      <c r="CM233" s="160"/>
      <c r="CN233" s="160"/>
      <c r="CO233" s="160"/>
      <c r="CP233" s="160"/>
      <c r="CQ233" s="160"/>
      <c r="CR233" s="160"/>
      <c r="CS233" s="160"/>
      <c r="CT233" s="160"/>
      <c r="CU233" s="160"/>
      <c r="CV233" s="160"/>
      <c r="CW233" s="160"/>
      <c r="CX233" s="160"/>
      <c r="CY233" s="160"/>
      <c r="CZ233" s="160"/>
      <c r="DA233" s="160"/>
      <c r="DB233" s="160"/>
      <c r="DC233" s="160"/>
      <c r="DD233" s="160"/>
      <c r="DE233" s="160"/>
      <c r="DF233" s="160"/>
      <c r="DG233" s="160"/>
      <c r="DH233" s="160"/>
      <c r="DI233" s="160"/>
      <c r="DJ233" s="160"/>
      <c r="DK233" s="160"/>
      <c r="DL233" s="160"/>
      <c r="DM233" s="160"/>
      <c r="DN233" s="160"/>
      <c r="DO233" s="160"/>
      <c r="DP233" s="160"/>
      <c r="DQ233" s="160"/>
      <c r="DR233" s="160"/>
      <c r="DS233" s="160"/>
      <c r="DT233" s="160"/>
      <c r="DU233" s="160"/>
      <c r="DV233" s="160"/>
      <c r="DW233" s="160"/>
      <c r="DX233" s="160"/>
      <c r="DY233" s="160"/>
      <c r="DZ233" s="160"/>
      <c r="EA233" s="160"/>
      <c r="EB233" s="160"/>
      <c r="EC233" s="160"/>
      <c r="ED233" s="160"/>
      <c r="EE233" s="160"/>
      <c r="EF233" s="160"/>
      <c r="EG233" s="160"/>
      <c r="EH233" s="160"/>
      <c r="EI233" s="160"/>
      <c r="EJ233" s="160"/>
      <c r="EK233" s="160"/>
      <c r="EL233" s="160"/>
      <c r="EM233" s="160"/>
      <c r="EN233" s="160"/>
      <c r="EO233" s="160"/>
      <c r="EP233" s="160"/>
      <c r="EQ233" s="160"/>
      <c r="ER233" s="160"/>
      <c r="ES233" s="160"/>
      <c r="ET233" s="160"/>
      <c r="EU233" s="160"/>
      <c r="EV233" s="160"/>
      <c r="EW233" s="160"/>
      <c r="EX233" s="160"/>
      <c r="EY233" s="160"/>
      <c r="EZ233" s="160"/>
      <c r="FA233" s="160"/>
      <c r="FB233" s="160"/>
      <c r="FC233" s="160"/>
      <c r="FD233" s="160"/>
      <c r="FE233" s="160"/>
      <c r="FF233" s="160"/>
      <c r="FG233" s="160"/>
      <c r="FH233" s="160"/>
      <c r="FI233" s="160"/>
      <c r="FJ233" s="160"/>
      <c r="FK233" s="160"/>
      <c r="FL233" s="160"/>
      <c r="FM233" s="160"/>
      <c r="FN233" s="160"/>
      <c r="FO233" s="160"/>
      <c r="FP233" s="160"/>
      <c r="FQ233" s="160"/>
      <c r="FR233" s="160"/>
      <c r="FS233" s="160"/>
      <c r="FT233" s="160"/>
      <c r="FU233" s="160"/>
      <c r="FV233" s="160"/>
      <c r="FW233" s="160"/>
      <c r="FX233" s="160"/>
      <c r="FY233" s="160"/>
      <c r="FZ233" s="160"/>
      <c r="GA233" s="160"/>
      <c r="GB233" s="160"/>
      <c r="GC233" s="160"/>
      <c r="GD233" s="160"/>
      <c r="GE233" s="160"/>
      <c r="GF233" s="160"/>
      <c r="GG233" s="160"/>
      <c r="GH233" s="160"/>
      <c r="GI233" s="160"/>
      <c r="GJ233" s="160"/>
      <c r="GK233" s="160"/>
      <c r="GL233" s="160"/>
      <c r="GM233" s="160"/>
      <c r="GN233" s="160"/>
      <c r="GO233" s="160"/>
      <c r="GP233" s="160"/>
      <c r="GQ233" s="160"/>
      <c r="GR233" s="160"/>
      <c r="GS233" s="160"/>
      <c r="GT233" s="160"/>
      <c r="GU233" s="160"/>
      <c r="GV233" s="160"/>
      <c r="GW233" s="160"/>
      <c r="GX233" s="160"/>
      <c r="GY233" s="160"/>
      <c r="GZ233" s="160"/>
      <c r="HA233" s="160"/>
      <c r="HB233" s="160"/>
      <c r="HC233" s="160"/>
      <c r="HD233" s="160"/>
      <c r="HE233" s="160"/>
      <c r="HF233" s="160"/>
      <c r="HG233" s="160"/>
      <c r="HH233" s="160"/>
      <c r="HI233" s="160"/>
      <c r="HJ233" s="160"/>
      <c r="HK233" s="160"/>
      <c r="HL233" s="160"/>
      <c r="HM233" s="160"/>
      <c r="HN233" s="160"/>
      <c r="HO233" s="160"/>
      <c r="HP233" s="160"/>
      <c r="HQ233" s="160"/>
      <c r="HR233" s="160"/>
      <c r="HS233" s="160"/>
      <c r="HT233" s="160"/>
      <c r="HU233" s="160"/>
      <c r="HV233" s="160"/>
      <c r="HW233" s="160"/>
      <c r="HX233" s="160"/>
      <c r="HY233" s="160"/>
      <c r="HZ233" s="160"/>
      <c r="IA233" s="160"/>
      <c r="IB233" s="160"/>
      <c r="IC233" s="160"/>
      <c r="ID233" s="160"/>
      <c r="IE233" s="160"/>
      <c r="IF233" s="160"/>
      <c r="IG233" s="160"/>
      <c r="IH233" s="160"/>
      <c r="II233" s="160"/>
      <c r="IJ233" s="160"/>
      <c r="IK233" s="160"/>
      <c r="IL233" s="160"/>
      <c r="IM233" s="160"/>
      <c r="IN233" s="160"/>
      <c r="IO233" s="160"/>
      <c r="IP233" s="160"/>
      <c r="IQ233" s="160"/>
      <c r="IR233" s="160"/>
      <c r="IS233" s="160"/>
      <c r="IT233" s="160"/>
      <c r="IU233" s="160"/>
      <c r="IV233" s="160"/>
      <c r="IW233" s="160"/>
      <c r="IX233" s="160"/>
      <c r="IY233" s="160"/>
      <c r="IZ233" s="160"/>
      <c r="JA233" s="160"/>
      <c r="JB233" s="160"/>
      <c r="JC233" s="160"/>
      <c r="JD233" s="160"/>
      <c r="JE233" s="160"/>
      <c r="JF233" s="160"/>
      <c r="JG233" s="160"/>
      <c r="JH233" s="160"/>
      <c r="JI233" s="160"/>
      <c r="JJ233" s="160"/>
      <c r="JK233" s="160"/>
      <c r="JL233" s="160"/>
      <c r="JM233" s="160"/>
      <c r="JN233" s="160"/>
      <c r="JO233" s="160"/>
      <c r="JP233" s="160"/>
      <c r="JQ233" s="160"/>
      <c r="JR233" s="160"/>
      <c r="JS233" s="160"/>
      <c r="JT233" s="160"/>
      <c r="JU233" s="160"/>
      <c r="JV233" s="160"/>
      <c r="JW233" s="160"/>
      <c r="JX233" s="160"/>
      <c r="JY233" s="160"/>
      <c r="JZ233" s="160"/>
      <c r="KA233" s="160"/>
      <c r="KB233" s="160"/>
      <c r="KC233" s="160"/>
      <c r="KD233" s="160"/>
      <c r="KE233" s="160"/>
      <c r="KF233" s="160"/>
      <c r="KG233" s="160"/>
      <c r="KH233" s="160"/>
      <c r="KI233" s="160"/>
      <c r="KJ233" s="160"/>
      <c r="KK233" s="160"/>
      <c r="KL233" s="160"/>
      <c r="KM233" s="160"/>
      <c r="KN233" s="160"/>
      <c r="KO233" s="160"/>
      <c r="KP233" s="160"/>
      <c r="KQ233" s="160"/>
      <c r="KR233" s="160"/>
      <c r="KS233" s="160"/>
      <c r="KT233" s="160"/>
      <c r="KU233" s="160"/>
      <c r="KV233" s="160"/>
      <c r="KW233" s="160"/>
      <c r="KX233" s="160"/>
      <c r="KY233" s="160"/>
      <c r="KZ233" s="160"/>
      <c r="LA233" s="160"/>
      <c r="LB233" s="160"/>
      <c r="LC233" s="160"/>
      <c r="LD233" s="160"/>
      <c r="LE233" s="160"/>
      <c r="LF233" s="160"/>
      <c r="LG233" s="160"/>
      <c r="LH233" s="160"/>
      <c r="LI233" s="160"/>
      <c r="LJ233" s="160"/>
      <c r="LK233" s="160"/>
      <c r="LL233" s="160"/>
      <c r="LM233" s="160"/>
      <c r="LN233" s="160"/>
      <c r="LO233" s="160"/>
      <c r="LP233" s="160"/>
      <c r="LQ233" s="160"/>
      <c r="LR233" s="160"/>
      <c r="LS233" s="160"/>
      <c r="LT233" s="160"/>
      <c r="LU233" s="160"/>
      <c r="LV233" s="160"/>
      <c r="LW233" s="160"/>
      <c r="LX233" s="160"/>
      <c r="LY233" s="160"/>
      <c r="LZ233" s="160"/>
      <c r="MA233" s="160"/>
      <c r="MB233" s="160"/>
      <c r="MC233" s="160"/>
      <c r="MD233" s="160"/>
      <c r="ME233" s="160"/>
      <c r="MF233" s="160"/>
      <c r="MG233" s="160"/>
      <c r="MH233" s="160"/>
      <c r="MI233" s="160"/>
      <c r="MJ233" s="160"/>
      <c r="MK233" s="160"/>
      <c r="ML233" s="160"/>
      <c r="MM233" s="160"/>
      <c r="MN233" s="160"/>
      <c r="MO233" s="160"/>
      <c r="MP233" s="160"/>
      <c r="MQ233" s="160"/>
      <c r="MR233" s="160"/>
      <c r="MS233" s="160"/>
      <c r="MT233" s="160"/>
      <c r="MU233" s="160"/>
      <c r="MV233" s="160"/>
      <c r="MW233" s="160"/>
      <c r="MX233" s="160"/>
      <c r="MY233" s="160"/>
      <c r="MZ233" s="160"/>
      <c r="NA233" s="160"/>
      <c r="NB233" s="160"/>
      <c r="NC233" s="160"/>
      <c r="ND233" s="160"/>
      <c r="NE233" s="160"/>
      <c r="NF233" s="160"/>
      <c r="NG233" s="160"/>
      <c r="NH233" s="160"/>
      <c r="NI233" s="160"/>
      <c r="NJ233" s="160"/>
      <c r="NK233" s="160"/>
      <c r="NL233" s="160"/>
      <c r="NM233" s="160"/>
      <c r="NN233" s="160"/>
      <c r="NO233" s="160"/>
      <c r="NP233" s="160"/>
      <c r="NQ233" s="160"/>
      <c r="NR233" s="160"/>
      <c r="NS233" s="160"/>
      <c r="NT233" s="160"/>
      <c r="NU233" s="160"/>
      <c r="NV233" s="160"/>
      <c r="NW233" s="160"/>
      <c r="NX233" s="160"/>
      <c r="NY233" s="160"/>
      <c r="NZ233" s="160"/>
      <c r="OA233" s="160"/>
      <c r="OB233" s="160"/>
      <c r="OC233" s="160"/>
      <c r="OD233" s="160"/>
      <c r="OE233" s="160"/>
      <c r="OF233" s="160"/>
      <c r="OG233" s="160"/>
      <c r="OH233" s="160"/>
      <c r="OI233" s="160"/>
      <c r="OJ233" s="160"/>
      <c r="OK233" s="160"/>
      <c r="OL233" s="160"/>
      <c r="OM233" s="160"/>
      <c r="ON233" s="160"/>
      <c r="OO233" s="160"/>
      <c r="OP233" s="160"/>
      <c r="OQ233" s="160"/>
      <c r="OR233" s="160"/>
      <c r="OS233" s="160"/>
      <c r="OT233" s="160"/>
      <c r="OU233" s="160"/>
      <c r="OV233" s="160"/>
      <c r="OW233" s="160"/>
      <c r="OX233" s="160"/>
      <c r="OY233" s="160"/>
      <c r="OZ233" s="160"/>
      <c r="PA233" s="160"/>
      <c r="PB233" s="160"/>
      <c r="PC233" s="160"/>
      <c r="PD233" s="160"/>
      <c r="PE233" s="160"/>
      <c r="PF233" s="160"/>
      <c r="PG233" s="160"/>
      <c r="PH233" s="160"/>
      <c r="PI233" s="160"/>
      <c r="PJ233" s="160"/>
      <c r="PK233" s="160"/>
      <c r="PL233" s="160"/>
      <c r="PM233" s="160"/>
      <c r="PN233" s="160"/>
      <c r="PO233" s="160"/>
      <c r="PP233" s="160"/>
      <c r="PQ233" s="160"/>
      <c r="PR233" s="160"/>
      <c r="PS233" s="160"/>
      <c r="PT233" s="160"/>
      <c r="PU233" s="160"/>
      <c r="PV233" s="160"/>
      <c r="PW233" s="160"/>
      <c r="PX233" s="160"/>
      <c r="PY233" s="160"/>
      <c r="PZ233" s="160"/>
      <c r="QA233" s="160"/>
      <c r="QB233" s="160"/>
      <c r="QC233" s="160"/>
      <c r="QD233" s="160"/>
      <c r="QE233" s="160"/>
      <c r="QF233" s="160"/>
      <c r="QG233" s="160"/>
      <c r="QH233" s="160"/>
      <c r="QI233" s="160"/>
      <c r="QJ233" s="160"/>
      <c r="QK233" s="160"/>
      <c r="QL233" s="160"/>
      <c r="QM233" s="160"/>
      <c r="QN233" s="160"/>
      <c r="QO233" s="160"/>
      <c r="QP233" s="160"/>
      <c r="QQ233" s="160"/>
      <c r="QR233" s="160"/>
      <c r="QS233" s="160"/>
      <c r="QT233" s="160"/>
      <c r="QU233" s="160"/>
      <c r="QV233" s="160"/>
      <c r="QW233" s="160"/>
      <c r="QX233" s="160"/>
      <c r="QY233" s="160"/>
      <c r="QZ233" s="160"/>
      <c r="RA233" s="160"/>
      <c r="RB233" s="160"/>
      <c r="RC233" s="160"/>
      <c r="RD233" s="160"/>
      <c r="RE233" s="160"/>
      <c r="RF233" s="160"/>
      <c r="RG233" s="160"/>
      <c r="RH233" s="160"/>
      <c r="RI233" s="160"/>
      <c r="RJ233" s="160"/>
      <c r="RK233" s="160"/>
      <c r="RL233" s="160"/>
      <c r="RM233" s="160"/>
      <c r="RN233" s="160"/>
      <c r="RO233" s="160"/>
      <c r="RP233" s="160"/>
      <c r="RQ233" s="160"/>
      <c r="RR233" s="160"/>
      <c r="RS233" s="160"/>
      <c r="RT233" s="160"/>
      <c r="RU233" s="160"/>
      <c r="RV233" s="160"/>
      <c r="RW233" s="160"/>
      <c r="RX233" s="160"/>
      <c r="RY233" s="160"/>
      <c r="RZ233" s="160"/>
      <c r="SA233" s="160"/>
      <c r="SB233" s="160"/>
      <c r="SC233" s="160"/>
      <c r="SD233" s="160"/>
      <c r="SE233" s="160"/>
      <c r="SF233" s="160"/>
      <c r="SG233" s="160"/>
      <c r="SH233" s="160"/>
      <c r="SI233" s="160"/>
      <c r="SJ233" s="160"/>
      <c r="SK233" s="160"/>
      <c r="SL233" s="160"/>
      <c r="SM233" s="160"/>
      <c r="SN233" s="160"/>
      <c r="SO233" s="160"/>
      <c r="SP233" s="160"/>
      <c r="SQ233" s="160"/>
      <c r="SR233" s="160"/>
      <c r="SS233" s="160"/>
      <c r="ST233" s="160"/>
      <c r="SU233" s="160"/>
      <c r="SV233" s="160"/>
      <c r="SW233" s="160"/>
      <c r="SX233" s="160"/>
      <c r="SY233" s="160"/>
      <c r="SZ233" s="160"/>
      <c r="TA233" s="160"/>
      <c r="TB233" s="160"/>
      <c r="TC233" s="160"/>
      <c r="TD233" s="160"/>
      <c r="TE233" s="160"/>
      <c r="TF233" s="160"/>
    </row>
    <row r="234" spans="1:526">
      <c r="A234" s="160"/>
      <c r="B234" s="160"/>
      <c r="C234" s="160"/>
      <c r="D234" s="160"/>
      <c r="E234" s="160"/>
      <c r="F234" s="160"/>
      <c r="G234" s="160"/>
      <c r="H234" s="160"/>
      <c r="I234" s="160"/>
      <c r="J234" s="160"/>
      <c r="K234" s="160"/>
      <c r="L234" s="160"/>
      <c r="M234" s="160"/>
      <c r="N234" s="160"/>
      <c r="O234" s="160"/>
      <c r="P234" s="160"/>
      <c r="Q234" s="160"/>
      <c r="R234" s="160"/>
      <c r="S234" s="160"/>
      <c r="T234" s="160"/>
      <c r="U234" s="160"/>
      <c r="V234" s="160"/>
      <c r="W234" s="160"/>
      <c r="X234" s="160"/>
      <c r="Y234" s="160"/>
      <c r="Z234" s="160"/>
      <c r="AA234" s="160"/>
      <c r="AB234" s="160"/>
      <c r="AC234" s="160"/>
      <c r="AD234" s="160"/>
      <c r="AE234" s="160"/>
      <c r="AF234" s="160"/>
      <c r="AG234" s="160"/>
      <c r="AH234" s="160"/>
      <c r="AI234" s="160"/>
      <c r="AJ234" s="160"/>
      <c r="AK234" s="160"/>
      <c r="AL234" s="160"/>
      <c r="AM234" s="160"/>
      <c r="AN234" s="160"/>
      <c r="AO234" s="160"/>
      <c r="AP234" s="160"/>
      <c r="AQ234" s="160"/>
      <c r="AR234" s="160"/>
      <c r="AS234" s="160"/>
      <c r="AT234" s="160"/>
      <c r="AU234" s="160"/>
      <c r="AV234" s="160"/>
      <c r="AW234" s="160"/>
      <c r="AX234" s="160"/>
      <c r="AY234" s="160"/>
      <c r="AZ234" s="160"/>
      <c r="BA234" s="160"/>
      <c r="BB234" s="160"/>
      <c r="BC234" s="160"/>
      <c r="BD234" s="160"/>
      <c r="BE234" s="160"/>
      <c r="BF234" s="160"/>
      <c r="BG234" s="160"/>
      <c r="BH234" s="160"/>
      <c r="BI234" s="160"/>
      <c r="BJ234" s="160"/>
      <c r="BK234" s="160"/>
      <c r="BL234" s="160"/>
      <c r="BM234" s="160"/>
      <c r="BN234" s="160"/>
      <c r="BO234" s="160"/>
      <c r="BP234" s="160"/>
      <c r="BQ234" s="160"/>
      <c r="BR234" s="160"/>
      <c r="BS234" s="160"/>
      <c r="BT234" s="160"/>
      <c r="BU234" s="160"/>
      <c r="BV234" s="160"/>
      <c r="BW234" s="160"/>
      <c r="BX234" s="160"/>
      <c r="BY234" s="160"/>
      <c r="BZ234" s="160"/>
      <c r="CA234" s="160"/>
      <c r="CB234" s="160"/>
      <c r="CC234" s="160"/>
      <c r="CD234" s="160"/>
      <c r="CE234" s="160"/>
      <c r="CF234" s="160"/>
      <c r="CG234" s="160"/>
      <c r="CH234" s="160"/>
      <c r="CI234" s="160"/>
      <c r="CJ234" s="160"/>
      <c r="CK234" s="160"/>
      <c r="CL234" s="160"/>
      <c r="CM234" s="160"/>
      <c r="CN234" s="160"/>
      <c r="CO234" s="160"/>
      <c r="CP234" s="160"/>
      <c r="CQ234" s="160"/>
      <c r="CR234" s="160"/>
      <c r="CS234" s="160"/>
      <c r="CT234" s="160"/>
      <c r="CU234" s="160"/>
      <c r="CV234" s="160"/>
      <c r="CW234" s="160"/>
      <c r="CX234" s="160"/>
      <c r="CY234" s="160"/>
      <c r="CZ234" s="160"/>
      <c r="DA234" s="160"/>
      <c r="DB234" s="160"/>
      <c r="DC234" s="160"/>
      <c r="DD234" s="160"/>
      <c r="DE234" s="160"/>
      <c r="DF234" s="160"/>
      <c r="DG234" s="160"/>
      <c r="DH234" s="160"/>
      <c r="DI234" s="160"/>
      <c r="DJ234" s="160"/>
      <c r="DK234" s="160"/>
      <c r="DL234" s="160"/>
      <c r="DM234" s="160"/>
      <c r="DN234" s="160"/>
      <c r="DO234" s="160"/>
      <c r="DP234" s="160"/>
      <c r="DQ234" s="160"/>
      <c r="DR234" s="160"/>
      <c r="DS234" s="160"/>
      <c r="DT234" s="160"/>
      <c r="DU234" s="160"/>
      <c r="DV234" s="160"/>
      <c r="DW234" s="160"/>
      <c r="DX234" s="160"/>
      <c r="DY234" s="160"/>
      <c r="DZ234" s="160"/>
      <c r="EA234" s="160"/>
      <c r="EB234" s="160"/>
      <c r="EC234" s="160"/>
      <c r="ED234" s="160"/>
      <c r="EE234" s="160"/>
      <c r="EF234" s="160"/>
      <c r="EG234" s="160"/>
      <c r="EH234" s="160"/>
      <c r="EI234" s="160"/>
      <c r="EJ234" s="160"/>
      <c r="EK234" s="160"/>
      <c r="EL234" s="160"/>
      <c r="EM234" s="160"/>
      <c r="EN234" s="160"/>
      <c r="EO234" s="160"/>
      <c r="EP234" s="160"/>
      <c r="EQ234" s="160"/>
      <c r="ER234" s="160"/>
      <c r="ES234" s="160"/>
      <c r="ET234" s="160"/>
      <c r="EU234" s="160"/>
      <c r="EV234" s="160"/>
      <c r="EW234" s="160"/>
      <c r="EX234" s="160"/>
      <c r="EY234" s="160"/>
      <c r="EZ234" s="160"/>
      <c r="FA234" s="160"/>
      <c r="FB234" s="160"/>
      <c r="FC234" s="160"/>
      <c r="FD234" s="160"/>
      <c r="FE234" s="160"/>
      <c r="FF234" s="160"/>
      <c r="FG234" s="160"/>
      <c r="FH234" s="160"/>
      <c r="FI234" s="160"/>
      <c r="FJ234" s="160"/>
      <c r="FK234" s="160"/>
      <c r="FL234" s="160"/>
      <c r="FM234" s="160"/>
      <c r="FN234" s="160"/>
      <c r="FO234" s="160"/>
      <c r="FP234" s="160"/>
      <c r="FQ234" s="160"/>
      <c r="FR234" s="160"/>
      <c r="FS234" s="160"/>
      <c r="FT234" s="160"/>
      <c r="FU234" s="160"/>
      <c r="FV234" s="160"/>
      <c r="FW234" s="160"/>
      <c r="FX234" s="160"/>
      <c r="FY234" s="160"/>
      <c r="FZ234" s="160"/>
      <c r="GA234" s="160"/>
      <c r="GB234" s="160"/>
      <c r="GC234" s="160"/>
      <c r="GD234" s="160"/>
      <c r="GE234" s="160"/>
      <c r="GF234" s="160"/>
      <c r="GG234" s="160"/>
      <c r="GH234" s="160"/>
      <c r="GI234" s="160"/>
      <c r="GJ234" s="160"/>
      <c r="GK234" s="160"/>
      <c r="GL234" s="160"/>
      <c r="GM234" s="160"/>
      <c r="GN234" s="160"/>
      <c r="GO234" s="160"/>
      <c r="GP234" s="160"/>
      <c r="GQ234" s="160"/>
      <c r="GR234" s="160"/>
      <c r="GS234" s="160"/>
      <c r="GT234" s="160"/>
      <c r="GU234" s="160"/>
      <c r="GV234" s="160"/>
      <c r="GW234" s="160"/>
      <c r="GX234" s="160"/>
      <c r="GY234" s="160"/>
      <c r="GZ234" s="160"/>
      <c r="HA234" s="160"/>
      <c r="HB234" s="160"/>
      <c r="HC234" s="160"/>
      <c r="HD234" s="160"/>
      <c r="HE234" s="160"/>
      <c r="HF234" s="160"/>
      <c r="HG234" s="160"/>
      <c r="HH234" s="160"/>
      <c r="HI234" s="160"/>
      <c r="HJ234" s="160"/>
      <c r="HK234" s="160"/>
      <c r="HL234" s="160"/>
      <c r="HM234" s="160"/>
      <c r="HN234" s="160"/>
      <c r="HO234" s="160"/>
      <c r="HP234" s="160"/>
      <c r="HQ234" s="160"/>
      <c r="HR234" s="160"/>
      <c r="HS234" s="160"/>
      <c r="HT234" s="160"/>
      <c r="HU234" s="160"/>
      <c r="HV234" s="160"/>
      <c r="HW234" s="160"/>
      <c r="HX234" s="160"/>
      <c r="HY234" s="160"/>
      <c r="HZ234" s="160"/>
      <c r="IA234" s="160"/>
      <c r="IB234" s="160"/>
      <c r="IC234" s="160"/>
      <c r="ID234" s="160"/>
      <c r="IE234" s="160"/>
      <c r="IF234" s="160"/>
      <c r="IG234" s="160"/>
      <c r="IH234" s="160"/>
      <c r="II234" s="160"/>
      <c r="IJ234" s="160"/>
      <c r="IK234" s="160"/>
      <c r="IL234" s="160"/>
      <c r="IM234" s="160"/>
      <c r="IN234" s="160"/>
      <c r="IO234" s="160"/>
      <c r="IP234" s="160"/>
      <c r="IQ234" s="160"/>
      <c r="IR234" s="160"/>
      <c r="IS234" s="160"/>
      <c r="IT234" s="160"/>
      <c r="IU234" s="160"/>
      <c r="IV234" s="160"/>
      <c r="IW234" s="160"/>
      <c r="IX234" s="160"/>
      <c r="IY234" s="160"/>
      <c r="IZ234" s="160"/>
      <c r="JA234" s="160"/>
      <c r="JB234" s="160"/>
      <c r="JC234" s="160"/>
      <c r="JD234" s="160"/>
      <c r="JE234" s="160"/>
      <c r="JF234" s="160"/>
      <c r="JG234" s="160"/>
      <c r="JH234" s="160"/>
      <c r="JI234" s="160"/>
      <c r="JJ234" s="160"/>
      <c r="JK234" s="160"/>
      <c r="JL234" s="160"/>
      <c r="JM234" s="160"/>
      <c r="JN234" s="160"/>
      <c r="JO234" s="160"/>
      <c r="JP234" s="160"/>
      <c r="JQ234" s="160"/>
      <c r="JR234" s="160"/>
      <c r="JS234" s="160"/>
      <c r="JT234" s="160"/>
      <c r="JU234" s="160"/>
      <c r="JV234" s="160"/>
      <c r="JW234" s="160"/>
      <c r="JX234" s="160"/>
      <c r="JY234" s="160"/>
      <c r="JZ234" s="160"/>
      <c r="KA234" s="160"/>
      <c r="KB234" s="160"/>
      <c r="KC234" s="160"/>
      <c r="KD234" s="160"/>
      <c r="KE234" s="160"/>
      <c r="KF234" s="160"/>
      <c r="KG234" s="160"/>
      <c r="KH234" s="160"/>
      <c r="KI234" s="160"/>
      <c r="KJ234" s="160"/>
      <c r="KK234" s="160"/>
      <c r="KL234" s="160"/>
      <c r="KM234" s="160"/>
      <c r="KN234" s="160"/>
      <c r="KO234" s="160"/>
      <c r="KP234" s="160"/>
      <c r="KQ234" s="160"/>
      <c r="KR234" s="160"/>
      <c r="KS234" s="160"/>
      <c r="KT234" s="160"/>
      <c r="KU234" s="160"/>
      <c r="KV234" s="160"/>
      <c r="KW234" s="160"/>
      <c r="KX234" s="160"/>
      <c r="KY234" s="160"/>
      <c r="KZ234" s="160"/>
      <c r="LA234" s="160"/>
      <c r="LB234" s="160"/>
      <c r="LC234" s="160"/>
      <c r="LD234" s="160"/>
      <c r="LE234" s="160"/>
      <c r="LF234" s="160"/>
      <c r="LG234" s="160"/>
      <c r="LH234" s="160"/>
      <c r="LI234" s="160"/>
      <c r="LJ234" s="160"/>
      <c r="LK234" s="160"/>
      <c r="LL234" s="160"/>
      <c r="LM234" s="160"/>
      <c r="LN234" s="160"/>
      <c r="LO234" s="160"/>
      <c r="LP234" s="160"/>
      <c r="LQ234" s="160"/>
      <c r="LR234" s="160"/>
      <c r="LS234" s="160"/>
      <c r="LT234" s="160"/>
      <c r="LU234" s="160"/>
      <c r="LV234" s="160"/>
      <c r="LW234" s="160"/>
      <c r="LX234" s="160"/>
      <c r="LY234" s="160"/>
      <c r="LZ234" s="160"/>
      <c r="MA234" s="160"/>
      <c r="MB234" s="160"/>
      <c r="MC234" s="160"/>
      <c r="MD234" s="160"/>
      <c r="ME234" s="160"/>
      <c r="MF234" s="160"/>
      <c r="MG234" s="160"/>
      <c r="MH234" s="160"/>
      <c r="MI234" s="160"/>
      <c r="MJ234" s="160"/>
      <c r="MK234" s="160"/>
      <c r="ML234" s="160"/>
      <c r="MM234" s="160"/>
      <c r="MN234" s="160"/>
      <c r="MO234" s="160"/>
      <c r="MP234" s="160"/>
      <c r="MQ234" s="160"/>
      <c r="MR234" s="160"/>
      <c r="MS234" s="160"/>
      <c r="MT234" s="160"/>
      <c r="MU234" s="160"/>
      <c r="MV234" s="160"/>
      <c r="MW234" s="160"/>
      <c r="MX234" s="160"/>
      <c r="MY234" s="160"/>
      <c r="MZ234" s="160"/>
      <c r="NA234" s="160"/>
      <c r="NB234" s="160"/>
      <c r="NC234" s="160"/>
      <c r="ND234" s="160"/>
      <c r="NE234" s="160"/>
      <c r="NF234" s="160"/>
      <c r="NG234" s="160"/>
      <c r="NH234" s="160"/>
      <c r="NI234" s="160"/>
      <c r="NJ234" s="160"/>
      <c r="NK234" s="160"/>
      <c r="NL234" s="160"/>
      <c r="NM234" s="160"/>
      <c r="NN234" s="160"/>
      <c r="NO234" s="160"/>
      <c r="NP234" s="160"/>
      <c r="NQ234" s="160"/>
      <c r="NR234" s="160"/>
      <c r="NS234" s="160"/>
      <c r="NT234" s="160"/>
      <c r="NU234" s="160"/>
      <c r="NV234" s="160"/>
      <c r="NW234" s="160"/>
      <c r="NX234" s="160"/>
      <c r="NY234" s="160"/>
      <c r="NZ234" s="160"/>
      <c r="OA234" s="160"/>
      <c r="OB234" s="160"/>
      <c r="OC234" s="160"/>
      <c r="OD234" s="160"/>
      <c r="OE234" s="160"/>
      <c r="OF234" s="160"/>
      <c r="OG234" s="160"/>
      <c r="OH234" s="160"/>
      <c r="OI234" s="160"/>
      <c r="OJ234" s="160"/>
      <c r="OK234" s="160"/>
      <c r="OL234" s="160"/>
      <c r="OM234" s="160"/>
      <c r="ON234" s="160"/>
      <c r="OO234" s="160"/>
      <c r="OP234" s="160"/>
      <c r="OQ234" s="160"/>
      <c r="OR234" s="160"/>
      <c r="OS234" s="160"/>
      <c r="OT234" s="160"/>
      <c r="OU234" s="160"/>
      <c r="OV234" s="160"/>
      <c r="OW234" s="160"/>
      <c r="OX234" s="160"/>
      <c r="OY234" s="160"/>
      <c r="OZ234" s="160"/>
      <c r="PA234" s="160"/>
      <c r="PB234" s="160"/>
      <c r="PC234" s="160"/>
      <c r="PD234" s="160"/>
      <c r="PE234" s="160"/>
      <c r="PF234" s="160"/>
      <c r="PG234" s="160"/>
      <c r="PH234" s="160"/>
      <c r="PI234" s="160"/>
      <c r="PJ234" s="160"/>
      <c r="PK234" s="160"/>
      <c r="PL234" s="160"/>
      <c r="PM234" s="160"/>
      <c r="PN234" s="160"/>
      <c r="PO234" s="160"/>
      <c r="PP234" s="160"/>
      <c r="PQ234" s="160"/>
      <c r="PR234" s="160"/>
      <c r="PS234" s="160"/>
      <c r="PT234" s="160"/>
      <c r="PU234" s="160"/>
      <c r="PV234" s="160"/>
      <c r="PW234" s="160"/>
      <c r="PX234" s="160"/>
      <c r="PY234" s="160"/>
      <c r="PZ234" s="160"/>
      <c r="QA234" s="160"/>
      <c r="QB234" s="160"/>
      <c r="QC234" s="160"/>
      <c r="QD234" s="160"/>
      <c r="QE234" s="160"/>
      <c r="QF234" s="160"/>
      <c r="QG234" s="160"/>
      <c r="QH234" s="160"/>
      <c r="QI234" s="160"/>
      <c r="QJ234" s="160"/>
      <c r="QK234" s="160"/>
      <c r="QL234" s="160"/>
      <c r="QM234" s="160"/>
      <c r="QN234" s="160"/>
      <c r="QO234" s="160"/>
      <c r="QP234" s="160"/>
      <c r="QQ234" s="160"/>
      <c r="QR234" s="160"/>
      <c r="QS234" s="160"/>
      <c r="QT234" s="160"/>
      <c r="QU234" s="160"/>
      <c r="QV234" s="160"/>
      <c r="QW234" s="160"/>
      <c r="QX234" s="160"/>
      <c r="QY234" s="160"/>
      <c r="QZ234" s="160"/>
      <c r="RA234" s="160"/>
      <c r="RB234" s="160"/>
      <c r="RC234" s="160"/>
      <c r="RD234" s="160"/>
      <c r="RE234" s="160"/>
      <c r="RF234" s="160"/>
      <c r="RG234" s="160"/>
      <c r="RH234" s="160"/>
      <c r="RI234" s="160"/>
      <c r="RJ234" s="160"/>
      <c r="RK234" s="160"/>
      <c r="RL234" s="160"/>
      <c r="RM234" s="160"/>
      <c r="RN234" s="160"/>
      <c r="RO234" s="160"/>
      <c r="RP234" s="160"/>
      <c r="RQ234" s="160"/>
      <c r="RR234" s="160"/>
      <c r="RS234" s="160"/>
      <c r="RT234" s="160"/>
      <c r="RU234" s="160"/>
      <c r="RV234" s="160"/>
      <c r="RW234" s="160"/>
      <c r="RX234" s="160"/>
      <c r="RY234" s="160"/>
      <c r="RZ234" s="160"/>
      <c r="SA234" s="160"/>
      <c r="SB234" s="160"/>
      <c r="SC234" s="160"/>
      <c r="SD234" s="160"/>
      <c r="SE234" s="160"/>
      <c r="SF234" s="160"/>
      <c r="SG234" s="160"/>
      <c r="SH234" s="160"/>
      <c r="SI234" s="160"/>
      <c r="SJ234" s="160"/>
      <c r="SK234" s="160"/>
      <c r="SL234" s="160"/>
      <c r="SM234" s="160"/>
      <c r="SN234" s="160"/>
      <c r="SO234" s="160"/>
      <c r="SP234" s="160"/>
      <c r="SQ234" s="160"/>
      <c r="SR234" s="160"/>
      <c r="SS234" s="160"/>
      <c r="ST234" s="160"/>
      <c r="SU234" s="160"/>
      <c r="SV234" s="160"/>
      <c r="SW234" s="160"/>
      <c r="SX234" s="160"/>
      <c r="SY234" s="160"/>
      <c r="SZ234" s="160"/>
      <c r="TA234" s="160"/>
      <c r="TB234" s="160"/>
      <c r="TC234" s="160"/>
      <c r="TD234" s="160"/>
      <c r="TE234" s="160"/>
      <c r="TF234" s="160"/>
    </row>
    <row r="235" spans="1:526">
      <c r="A235" s="160"/>
      <c r="B235" s="160"/>
      <c r="C235" s="160"/>
      <c r="D235" s="160"/>
      <c r="E235" s="160"/>
      <c r="F235" s="160"/>
      <c r="G235" s="160"/>
      <c r="H235" s="160"/>
      <c r="I235" s="160"/>
      <c r="J235" s="160"/>
      <c r="K235" s="160"/>
      <c r="L235" s="160"/>
      <c r="M235" s="160"/>
      <c r="N235" s="160"/>
      <c r="O235" s="160"/>
      <c r="P235" s="160"/>
      <c r="Q235" s="160"/>
      <c r="R235" s="160"/>
      <c r="S235" s="160"/>
      <c r="T235" s="160"/>
      <c r="U235" s="160"/>
      <c r="V235" s="160"/>
      <c r="W235" s="160"/>
      <c r="X235" s="160"/>
      <c r="Y235" s="160"/>
      <c r="Z235" s="160"/>
      <c r="AA235" s="160"/>
      <c r="AB235" s="160"/>
      <c r="AC235" s="160"/>
      <c r="AD235" s="160"/>
      <c r="AE235" s="160"/>
      <c r="AF235" s="160"/>
      <c r="AG235" s="160"/>
      <c r="AH235" s="160"/>
      <c r="AI235" s="160"/>
      <c r="AJ235" s="160"/>
      <c r="AK235" s="160"/>
      <c r="AL235" s="160"/>
      <c r="AM235" s="160"/>
      <c r="AN235" s="160"/>
      <c r="AO235" s="160"/>
      <c r="AP235" s="160"/>
      <c r="AQ235" s="160"/>
      <c r="AR235" s="160"/>
      <c r="AS235" s="160"/>
      <c r="AT235" s="160"/>
      <c r="AU235" s="160"/>
      <c r="AV235" s="160"/>
      <c r="AW235" s="160"/>
      <c r="AX235" s="160"/>
      <c r="AY235" s="160"/>
      <c r="AZ235" s="160"/>
      <c r="BA235" s="160"/>
      <c r="BB235" s="160"/>
      <c r="BC235" s="160"/>
      <c r="BD235" s="160"/>
      <c r="BE235" s="160"/>
      <c r="BF235" s="160"/>
      <c r="BG235" s="160"/>
      <c r="BH235" s="160"/>
      <c r="BI235" s="160"/>
      <c r="BJ235" s="160"/>
      <c r="BK235" s="160"/>
      <c r="BL235" s="160"/>
      <c r="BM235" s="160"/>
      <c r="BN235" s="160"/>
      <c r="BO235" s="160"/>
      <c r="BP235" s="160"/>
      <c r="BQ235" s="160"/>
      <c r="BR235" s="160"/>
      <c r="BS235" s="160"/>
      <c r="BT235" s="160"/>
      <c r="BU235" s="160"/>
      <c r="BV235" s="160"/>
      <c r="BW235" s="160"/>
      <c r="BX235" s="160"/>
      <c r="BY235" s="160"/>
      <c r="BZ235" s="160"/>
      <c r="CA235" s="160"/>
      <c r="CB235" s="160"/>
      <c r="CC235" s="160"/>
      <c r="CD235" s="160"/>
      <c r="CE235" s="160"/>
      <c r="CF235" s="160"/>
      <c r="CG235" s="160"/>
      <c r="CH235" s="160"/>
      <c r="CI235" s="160"/>
      <c r="CJ235" s="160"/>
      <c r="CK235" s="160"/>
      <c r="CL235" s="160"/>
      <c r="CM235" s="160"/>
      <c r="CN235" s="160"/>
      <c r="CO235" s="160"/>
      <c r="CP235" s="160"/>
      <c r="CQ235" s="160"/>
      <c r="CR235" s="160"/>
      <c r="CS235" s="160"/>
      <c r="CT235" s="160"/>
      <c r="CU235" s="160"/>
      <c r="CV235" s="160"/>
      <c r="CW235" s="160"/>
      <c r="CX235" s="160"/>
      <c r="CY235" s="160"/>
      <c r="CZ235" s="160"/>
      <c r="DA235" s="160"/>
      <c r="DB235" s="160"/>
      <c r="DC235" s="160"/>
      <c r="DD235" s="160"/>
      <c r="DE235" s="160"/>
      <c r="DF235" s="160"/>
      <c r="DG235" s="160"/>
      <c r="DH235" s="160"/>
      <c r="DI235" s="160"/>
      <c r="DJ235" s="160"/>
      <c r="DK235" s="160"/>
      <c r="DL235" s="160"/>
      <c r="DM235" s="160"/>
      <c r="DN235" s="160"/>
      <c r="DO235" s="160"/>
      <c r="DP235" s="160"/>
      <c r="DQ235" s="160"/>
      <c r="DR235" s="160"/>
      <c r="DS235" s="160"/>
      <c r="DT235" s="160"/>
      <c r="DU235" s="160"/>
      <c r="DV235" s="160"/>
      <c r="DW235" s="160"/>
      <c r="DX235" s="160"/>
      <c r="DY235" s="160"/>
      <c r="DZ235" s="160"/>
      <c r="EA235" s="160"/>
      <c r="EB235" s="160"/>
      <c r="EC235" s="160"/>
      <c r="ED235" s="160"/>
      <c r="EE235" s="160"/>
      <c r="EF235" s="160"/>
      <c r="EG235" s="160"/>
      <c r="EH235" s="160"/>
      <c r="EI235" s="160"/>
      <c r="EJ235" s="160"/>
      <c r="EK235" s="160"/>
      <c r="EL235" s="160"/>
      <c r="EM235" s="160"/>
      <c r="EN235" s="160"/>
      <c r="EO235" s="160"/>
      <c r="EP235" s="160"/>
      <c r="EQ235" s="160"/>
      <c r="ER235" s="160"/>
      <c r="ES235" s="160"/>
      <c r="ET235" s="160"/>
      <c r="EU235" s="160"/>
      <c r="EV235" s="160"/>
      <c r="EW235" s="160"/>
      <c r="EX235" s="160"/>
      <c r="EY235" s="160"/>
      <c r="EZ235" s="160"/>
      <c r="FA235" s="160"/>
      <c r="FB235" s="160"/>
      <c r="FC235" s="160"/>
      <c r="FD235" s="160"/>
      <c r="FE235" s="160"/>
      <c r="FF235" s="160"/>
      <c r="FG235" s="160"/>
      <c r="FH235" s="160"/>
      <c r="FI235" s="160"/>
      <c r="FJ235" s="160"/>
      <c r="FK235" s="160"/>
      <c r="FL235" s="160"/>
      <c r="FM235" s="160"/>
      <c r="FN235" s="160"/>
      <c r="FO235" s="160"/>
      <c r="FP235" s="160"/>
      <c r="FQ235" s="160"/>
      <c r="FR235" s="160"/>
      <c r="FS235" s="160"/>
      <c r="FT235" s="160"/>
      <c r="FU235" s="160"/>
      <c r="FV235" s="160"/>
      <c r="FW235" s="160"/>
      <c r="FX235" s="160"/>
      <c r="FY235" s="160"/>
      <c r="FZ235" s="160"/>
      <c r="GA235" s="160"/>
      <c r="GB235" s="160"/>
      <c r="GC235" s="160"/>
      <c r="GD235" s="160"/>
      <c r="GE235" s="160"/>
      <c r="GF235" s="160"/>
      <c r="GG235" s="160"/>
      <c r="GH235" s="160"/>
      <c r="GI235" s="160"/>
      <c r="GJ235" s="160"/>
      <c r="GK235" s="160"/>
      <c r="GL235" s="160"/>
      <c r="GM235" s="160"/>
      <c r="GN235" s="160"/>
      <c r="GO235" s="160"/>
      <c r="GP235" s="160"/>
      <c r="GQ235" s="160"/>
      <c r="GR235" s="160"/>
      <c r="GS235" s="160"/>
      <c r="GT235" s="160"/>
      <c r="GU235" s="160"/>
      <c r="GV235" s="160"/>
      <c r="GW235" s="160"/>
      <c r="GX235" s="160"/>
      <c r="GY235" s="160"/>
      <c r="GZ235" s="160"/>
      <c r="HA235" s="160"/>
      <c r="HB235" s="160"/>
      <c r="HC235" s="160"/>
      <c r="HD235" s="160"/>
      <c r="HE235" s="160"/>
      <c r="HF235" s="160"/>
      <c r="HG235" s="160"/>
      <c r="HH235" s="160"/>
      <c r="HI235" s="160"/>
      <c r="HJ235" s="160"/>
      <c r="HK235" s="160"/>
      <c r="HL235" s="160"/>
      <c r="HM235" s="160"/>
      <c r="HN235" s="160"/>
      <c r="HO235" s="160"/>
      <c r="HP235" s="160"/>
      <c r="HQ235" s="160"/>
      <c r="HR235" s="160"/>
      <c r="HS235" s="160"/>
      <c r="HT235" s="160"/>
      <c r="HU235" s="160"/>
      <c r="HV235" s="160"/>
      <c r="HW235" s="160"/>
      <c r="HX235" s="160"/>
      <c r="HY235" s="160"/>
      <c r="HZ235" s="160"/>
      <c r="IA235" s="160"/>
      <c r="IB235" s="160"/>
      <c r="IC235" s="160"/>
      <c r="ID235" s="160"/>
      <c r="IE235" s="160"/>
      <c r="IF235" s="160"/>
      <c r="IG235" s="160"/>
      <c r="IH235" s="160"/>
      <c r="II235" s="160"/>
      <c r="IJ235" s="160"/>
      <c r="IK235" s="160"/>
      <c r="IL235" s="160"/>
      <c r="IM235" s="160"/>
      <c r="IN235" s="160"/>
      <c r="IO235" s="160"/>
      <c r="IP235" s="160"/>
      <c r="IQ235" s="160"/>
      <c r="IR235" s="160"/>
      <c r="IS235" s="160"/>
      <c r="IT235" s="160"/>
      <c r="IU235" s="160"/>
      <c r="IV235" s="160"/>
      <c r="IW235" s="160"/>
      <c r="IX235" s="160"/>
      <c r="IY235" s="160"/>
      <c r="IZ235" s="160"/>
      <c r="JA235" s="160"/>
      <c r="JB235" s="160"/>
      <c r="JC235" s="160"/>
      <c r="JD235" s="160"/>
      <c r="JE235" s="160"/>
      <c r="JF235" s="160"/>
      <c r="JG235" s="160"/>
      <c r="JH235" s="160"/>
      <c r="JI235" s="160"/>
      <c r="JJ235" s="160"/>
      <c r="JK235" s="160"/>
      <c r="JL235" s="160"/>
      <c r="JM235" s="160"/>
      <c r="JN235" s="160"/>
      <c r="JO235" s="160"/>
      <c r="JP235" s="160"/>
      <c r="JQ235" s="160"/>
      <c r="JR235" s="160"/>
      <c r="JS235" s="160"/>
      <c r="JT235" s="160"/>
      <c r="JU235" s="160"/>
      <c r="JV235" s="160"/>
      <c r="JW235" s="160"/>
      <c r="JX235" s="160"/>
      <c r="JY235" s="160"/>
      <c r="JZ235" s="160"/>
      <c r="KA235" s="160"/>
      <c r="KB235" s="160"/>
      <c r="KC235" s="160"/>
      <c r="KD235" s="160"/>
      <c r="KE235" s="160"/>
      <c r="KF235" s="160"/>
      <c r="KG235" s="160"/>
      <c r="KH235" s="160"/>
      <c r="KI235" s="160"/>
      <c r="KJ235" s="160"/>
      <c r="KK235" s="160"/>
      <c r="KL235" s="160"/>
      <c r="KM235" s="160"/>
      <c r="KN235" s="160"/>
      <c r="KO235" s="160"/>
      <c r="KP235" s="160"/>
      <c r="KQ235" s="160"/>
      <c r="KR235" s="160"/>
      <c r="KS235" s="160"/>
      <c r="KT235" s="160"/>
      <c r="KU235" s="160"/>
      <c r="KV235" s="160"/>
      <c r="KW235" s="160"/>
      <c r="KX235" s="160"/>
      <c r="KY235" s="160"/>
      <c r="KZ235" s="160"/>
      <c r="LA235" s="160"/>
      <c r="LB235" s="160"/>
      <c r="LC235" s="160"/>
      <c r="LD235" s="160"/>
      <c r="LE235" s="160"/>
      <c r="LF235" s="160"/>
      <c r="LG235" s="160"/>
      <c r="LH235" s="160"/>
      <c r="LI235" s="160"/>
      <c r="LJ235" s="160"/>
      <c r="LK235" s="160"/>
      <c r="LL235" s="160"/>
      <c r="LM235" s="160"/>
      <c r="LN235" s="160"/>
      <c r="LO235" s="160"/>
      <c r="LP235" s="160"/>
      <c r="LQ235" s="160"/>
      <c r="LR235" s="160"/>
      <c r="LS235" s="160"/>
      <c r="LT235" s="160"/>
      <c r="LU235" s="160"/>
      <c r="LV235" s="160"/>
      <c r="LW235" s="160"/>
      <c r="LX235" s="160"/>
      <c r="LY235" s="160"/>
      <c r="LZ235" s="160"/>
      <c r="MA235" s="160"/>
      <c r="MB235" s="160"/>
      <c r="MC235" s="160"/>
      <c r="MD235" s="160"/>
      <c r="ME235" s="160"/>
      <c r="MF235" s="160"/>
      <c r="MG235" s="160"/>
      <c r="MH235" s="160"/>
      <c r="MI235" s="160"/>
      <c r="MJ235" s="160"/>
      <c r="MK235" s="160"/>
      <c r="ML235" s="160"/>
      <c r="MM235" s="160"/>
      <c r="MN235" s="160"/>
      <c r="MO235" s="160"/>
      <c r="MP235" s="160"/>
      <c r="MQ235" s="160"/>
      <c r="MR235" s="160"/>
      <c r="MS235" s="160"/>
      <c r="MT235" s="160"/>
      <c r="MU235" s="160"/>
      <c r="MV235" s="160"/>
      <c r="MW235" s="160"/>
      <c r="MX235" s="160"/>
      <c r="MY235" s="160"/>
      <c r="MZ235" s="160"/>
      <c r="NA235" s="160"/>
      <c r="NB235" s="160"/>
      <c r="NC235" s="160"/>
      <c r="ND235" s="160"/>
      <c r="NE235" s="160"/>
      <c r="NF235" s="160"/>
      <c r="NG235" s="160"/>
      <c r="NH235" s="160"/>
      <c r="NI235" s="160"/>
      <c r="NJ235" s="160"/>
      <c r="NK235" s="160"/>
      <c r="NL235" s="160"/>
      <c r="NM235" s="160"/>
      <c r="NN235" s="160"/>
      <c r="NO235" s="160"/>
      <c r="NP235" s="160"/>
      <c r="NQ235" s="160"/>
      <c r="NR235" s="160"/>
      <c r="NS235" s="160"/>
      <c r="NT235" s="160"/>
      <c r="NU235" s="160"/>
      <c r="NV235" s="160"/>
      <c r="NW235" s="160"/>
      <c r="NX235" s="160"/>
      <c r="NY235" s="160"/>
      <c r="NZ235" s="160"/>
      <c r="OA235" s="160"/>
      <c r="OB235" s="160"/>
      <c r="OC235" s="160"/>
      <c r="OD235" s="160"/>
      <c r="OE235" s="160"/>
      <c r="OF235" s="160"/>
      <c r="OG235" s="160"/>
      <c r="OH235" s="160"/>
      <c r="OI235" s="160"/>
      <c r="OJ235" s="160"/>
      <c r="OK235" s="160"/>
      <c r="OL235" s="160"/>
      <c r="OM235" s="160"/>
      <c r="ON235" s="160"/>
      <c r="OO235" s="160"/>
      <c r="OP235" s="160"/>
      <c r="OQ235" s="160"/>
      <c r="OR235" s="160"/>
      <c r="OS235" s="160"/>
      <c r="OT235" s="160"/>
      <c r="OU235" s="160"/>
      <c r="OV235" s="160"/>
      <c r="OW235" s="160"/>
      <c r="OX235" s="160"/>
      <c r="OY235" s="160"/>
      <c r="OZ235" s="160"/>
      <c r="PA235" s="160"/>
      <c r="PB235" s="160"/>
      <c r="PC235" s="160"/>
      <c r="PD235" s="160"/>
      <c r="PE235" s="160"/>
      <c r="PF235" s="160"/>
      <c r="PG235" s="160"/>
      <c r="PH235" s="160"/>
      <c r="PI235" s="160"/>
      <c r="PJ235" s="160"/>
      <c r="PK235" s="160"/>
      <c r="PL235" s="160"/>
      <c r="PM235" s="160"/>
      <c r="PN235" s="160"/>
      <c r="PO235" s="160"/>
      <c r="PP235" s="160"/>
      <c r="PQ235" s="160"/>
      <c r="PR235" s="160"/>
      <c r="PS235" s="160"/>
      <c r="PT235" s="160"/>
      <c r="PU235" s="160"/>
      <c r="PV235" s="160"/>
      <c r="PW235" s="160"/>
      <c r="PX235" s="160"/>
      <c r="PY235" s="160"/>
      <c r="PZ235" s="160"/>
      <c r="QA235" s="160"/>
      <c r="QB235" s="160"/>
      <c r="QC235" s="160"/>
      <c r="QD235" s="160"/>
      <c r="QE235" s="160"/>
      <c r="QF235" s="160"/>
      <c r="QG235" s="160"/>
      <c r="QH235" s="160"/>
      <c r="QI235" s="160"/>
      <c r="QJ235" s="160"/>
      <c r="QK235" s="160"/>
      <c r="QL235" s="160"/>
      <c r="QM235" s="160"/>
      <c r="QN235" s="160"/>
      <c r="QO235" s="160"/>
      <c r="QP235" s="160"/>
      <c r="QQ235" s="160"/>
      <c r="QR235" s="160"/>
      <c r="QS235" s="160"/>
      <c r="QT235" s="160"/>
      <c r="QU235" s="160"/>
      <c r="QV235" s="160"/>
      <c r="QW235" s="160"/>
      <c r="QX235" s="160"/>
      <c r="QY235" s="160"/>
      <c r="QZ235" s="160"/>
      <c r="RA235" s="160"/>
      <c r="RB235" s="160"/>
      <c r="RC235" s="160"/>
      <c r="RD235" s="160"/>
      <c r="RE235" s="160"/>
      <c r="RF235" s="160"/>
      <c r="RG235" s="160"/>
      <c r="RH235" s="160"/>
      <c r="RI235" s="160"/>
      <c r="RJ235" s="160"/>
      <c r="RK235" s="160"/>
      <c r="RL235" s="160"/>
      <c r="RM235" s="160"/>
      <c r="RN235" s="160"/>
      <c r="RO235" s="160"/>
      <c r="RP235" s="160"/>
      <c r="RQ235" s="160"/>
      <c r="RR235" s="160"/>
      <c r="RS235" s="160"/>
      <c r="RT235" s="160"/>
      <c r="RU235" s="160"/>
      <c r="RV235" s="160"/>
      <c r="RW235" s="160"/>
      <c r="RX235" s="160"/>
      <c r="RY235" s="160"/>
      <c r="RZ235" s="160"/>
      <c r="SA235" s="160"/>
      <c r="SB235" s="160"/>
      <c r="SC235" s="160"/>
      <c r="SD235" s="160"/>
      <c r="SE235" s="160"/>
      <c r="SF235" s="160"/>
      <c r="SG235" s="160"/>
      <c r="SH235" s="160"/>
      <c r="SI235" s="160"/>
      <c r="SJ235" s="160"/>
      <c r="SK235" s="160"/>
      <c r="SL235" s="160"/>
      <c r="SM235" s="160"/>
      <c r="SN235" s="160"/>
      <c r="SO235" s="160"/>
      <c r="SP235" s="160"/>
      <c r="SQ235" s="160"/>
      <c r="SR235" s="160"/>
      <c r="SS235" s="160"/>
      <c r="ST235" s="160"/>
      <c r="SU235" s="160"/>
      <c r="SV235" s="160"/>
      <c r="SW235" s="160"/>
      <c r="SX235" s="160"/>
      <c r="SY235" s="160"/>
      <c r="SZ235" s="160"/>
      <c r="TA235" s="160"/>
      <c r="TB235" s="160"/>
      <c r="TC235" s="160"/>
      <c r="TD235" s="160"/>
      <c r="TE235" s="160"/>
      <c r="TF235" s="160"/>
    </row>
    <row r="236" spans="1:526">
      <c r="A236" s="160"/>
      <c r="B236" s="160"/>
      <c r="C236" s="160"/>
      <c r="D236" s="160"/>
      <c r="E236" s="160"/>
      <c r="F236" s="160"/>
      <c r="G236" s="160"/>
      <c r="H236" s="160"/>
      <c r="I236" s="160"/>
      <c r="J236" s="160"/>
      <c r="K236" s="160"/>
      <c r="L236" s="160"/>
      <c r="M236" s="160"/>
      <c r="N236" s="160"/>
      <c r="O236" s="160"/>
      <c r="P236" s="160"/>
      <c r="Q236" s="160"/>
      <c r="R236" s="160"/>
      <c r="S236" s="160"/>
      <c r="T236" s="160"/>
      <c r="U236" s="160"/>
      <c r="V236" s="160"/>
      <c r="W236" s="160"/>
      <c r="X236" s="160"/>
      <c r="Y236" s="160"/>
      <c r="Z236" s="160"/>
      <c r="AA236" s="160"/>
      <c r="AB236" s="160"/>
      <c r="AC236" s="160"/>
      <c r="AD236" s="160"/>
      <c r="AE236" s="160"/>
      <c r="AF236" s="160"/>
      <c r="AG236" s="160"/>
      <c r="AH236" s="160"/>
      <c r="AI236" s="160"/>
      <c r="AJ236" s="160"/>
      <c r="AK236" s="160"/>
      <c r="AL236" s="160"/>
      <c r="AM236" s="160"/>
      <c r="AN236" s="160"/>
      <c r="AO236" s="160"/>
      <c r="AP236" s="160"/>
      <c r="AQ236" s="160"/>
      <c r="AR236" s="160"/>
      <c r="AS236" s="160"/>
      <c r="AT236" s="160"/>
      <c r="AU236" s="160"/>
      <c r="AV236" s="160"/>
      <c r="AW236" s="160"/>
      <c r="AX236" s="160"/>
      <c r="AY236" s="160"/>
      <c r="AZ236" s="160"/>
      <c r="BA236" s="160"/>
      <c r="BB236" s="160"/>
      <c r="BC236" s="160"/>
      <c r="BD236" s="160"/>
      <c r="BE236" s="160"/>
      <c r="BF236" s="160"/>
      <c r="BG236" s="160"/>
      <c r="BH236" s="160"/>
      <c r="BI236" s="160"/>
      <c r="BJ236" s="160"/>
      <c r="BK236" s="160"/>
      <c r="BL236" s="160"/>
      <c r="BM236" s="160"/>
      <c r="BN236" s="160"/>
      <c r="BO236" s="160"/>
      <c r="BP236" s="160"/>
      <c r="BQ236" s="160"/>
      <c r="BR236" s="160"/>
      <c r="BS236" s="160"/>
      <c r="BT236" s="160"/>
      <c r="BU236" s="160"/>
      <c r="BV236" s="160"/>
      <c r="BW236" s="160"/>
      <c r="BX236" s="160"/>
      <c r="BY236" s="160"/>
      <c r="BZ236" s="160"/>
      <c r="CA236" s="160"/>
      <c r="CB236" s="160"/>
      <c r="CC236" s="160"/>
      <c r="CD236" s="160"/>
      <c r="CE236" s="160"/>
      <c r="CF236" s="160"/>
      <c r="CG236" s="160"/>
      <c r="CH236" s="160"/>
      <c r="CI236" s="160"/>
      <c r="CJ236" s="160"/>
      <c r="CK236" s="160"/>
      <c r="CL236" s="160"/>
      <c r="CM236" s="160"/>
      <c r="CN236" s="160"/>
      <c r="CO236" s="160"/>
      <c r="CP236" s="160"/>
      <c r="CQ236" s="160"/>
      <c r="CR236" s="160"/>
      <c r="CS236" s="160"/>
      <c r="CT236" s="160"/>
      <c r="CU236" s="160"/>
      <c r="CV236" s="160"/>
      <c r="CW236" s="160"/>
      <c r="CX236" s="160"/>
      <c r="CY236" s="160"/>
      <c r="CZ236" s="160"/>
      <c r="DA236" s="160"/>
      <c r="DB236" s="160"/>
      <c r="DC236" s="160"/>
      <c r="DD236" s="160"/>
      <c r="DE236" s="160"/>
      <c r="DF236" s="160"/>
      <c r="DG236" s="160"/>
      <c r="DH236" s="160"/>
      <c r="DI236" s="160"/>
      <c r="DJ236" s="160"/>
      <c r="DK236" s="160"/>
      <c r="DL236" s="160"/>
      <c r="DM236" s="160"/>
      <c r="DN236" s="160"/>
      <c r="DO236" s="160"/>
      <c r="DP236" s="160"/>
      <c r="DQ236" s="160"/>
      <c r="DR236" s="160"/>
      <c r="DS236" s="160"/>
      <c r="DT236" s="160"/>
      <c r="DU236" s="160"/>
      <c r="DV236" s="160"/>
      <c r="DW236" s="160"/>
      <c r="DX236" s="160"/>
      <c r="DY236" s="160"/>
      <c r="DZ236" s="160"/>
      <c r="EA236" s="160"/>
      <c r="EB236" s="160"/>
      <c r="EC236" s="160"/>
      <c r="ED236" s="160"/>
      <c r="EE236" s="160"/>
      <c r="EF236" s="160"/>
      <c r="EG236" s="160"/>
      <c r="EH236" s="160"/>
      <c r="EI236" s="160"/>
      <c r="EJ236" s="160"/>
      <c r="EK236" s="160"/>
      <c r="EL236" s="160"/>
      <c r="EM236" s="160"/>
      <c r="EN236" s="160"/>
      <c r="EO236" s="160"/>
      <c r="EP236" s="160"/>
      <c r="EQ236" s="160"/>
      <c r="ER236" s="160"/>
      <c r="ES236" s="160"/>
      <c r="ET236" s="160"/>
      <c r="EU236" s="160"/>
      <c r="EV236" s="160"/>
      <c r="EW236" s="160"/>
      <c r="EX236" s="160"/>
      <c r="EY236" s="160"/>
      <c r="EZ236" s="160"/>
      <c r="FA236" s="160"/>
      <c r="FB236" s="160"/>
      <c r="FC236" s="160"/>
      <c r="FD236" s="160"/>
      <c r="FE236" s="160"/>
      <c r="FF236" s="160"/>
      <c r="FG236" s="160"/>
      <c r="FH236" s="160"/>
      <c r="FI236" s="160"/>
      <c r="FJ236" s="160"/>
      <c r="FK236" s="160"/>
      <c r="FL236" s="160"/>
      <c r="FM236" s="160"/>
      <c r="FN236" s="160"/>
      <c r="FO236" s="160"/>
      <c r="FP236" s="160"/>
      <c r="FQ236" s="160"/>
      <c r="FR236" s="160"/>
      <c r="FS236" s="160"/>
      <c r="FT236" s="160"/>
      <c r="FU236" s="160"/>
      <c r="FV236" s="160"/>
      <c r="FW236" s="160"/>
      <c r="FX236" s="160"/>
      <c r="FY236" s="160"/>
      <c r="FZ236" s="160"/>
      <c r="GA236" s="160"/>
      <c r="GB236" s="160"/>
      <c r="GC236" s="160"/>
      <c r="GD236" s="160"/>
      <c r="GE236" s="160"/>
      <c r="GF236" s="160"/>
      <c r="GG236" s="160"/>
      <c r="GH236" s="160"/>
      <c r="GI236" s="160"/>
      <c r="GJ236" s="160"/>
      <c r="GK236" s="160"/>
      <c r="GL236" s="160"/>
      <c r="GM236" s="160"/>
      <c r="GN236" s="160"/>
      <c r="GO236" s="160"/>
      <c r="GP236" s="160"/>
      <c r="GQ236" s="160"/>
      <c r="GR236" s="160"/>
      <c r="GS236" s="160"/>
      <c r="GT236" s="160"/>
      <c r="GU236" s="160"/>
      <c r="GV236" s="160"/>
      <c r="GW236" s="160"/>
      <c r="GX236" s="160"/>
      <c r="GY236" s="160"/>
      <c r="GZ236" s="160"/>
      <c r="HA236" s="160"/>
      <c r="HB236" s="160"/>
      <c r="HC236" s="160"/>
      <c r="HD236" s="160"/>
      <c r="HE236" s="160"/>
      <c r="HF236" s="160"/>
      <c r="HG236" s="160"/>
      <c r="HH236" s="160"/>
      <c r="HI236" s="160"/>
      <c r="HJ236" s="160"/>
      <c r="HK236" s="160"/>
      <c r="HL236" s="160"/>
      <c r="HM236" s="160"/>
      <c r="HN236" s="160"/>
      <c r="HO236" s="160"/>
      <c r="HP236" s="160"/>
      <c r="HQ236" s="160"/>
      <c r="HR236" s="160"/>
      <c r="HS236" s="160"/>
      <c r="HT236" s="160"/>
      <c r="HU236" s="160"/>
      <c r="HV236" s="160"/>
      <c r="HW236" s="160"/>
      <c r="HX236" s="160"/>
      <c r="HY236" s="160"/>
      <c r="HZ236" s="160"/>
      <c r="IA236" s="160"/>
      <c r="IB236" s="160"/>
      <c r="IC236" s="160"/>
      <c r="ID236" s="160"/>
      <c r="IE236" s="160"/>
      <c r="IF236" s="160"/>
      <c r="IG236" s="160"/>
      <c r="IH236" s="160"/>
      <c r="II236" s="160"/>
      <c r="IJ236" s="160"/>
      <c r="IK236" s="160"/>
      <c r="IL236" s="160"/>
      <c r="IM236" s="160"/>
      <c r="IN236" s="160"/>
      <c r="IO236" s="160"/>
      <c r="IP236" s="160"/>
      <c r="IQ236" s="160"/>
      <c r="IR236" s="160"/>
      <c r="IS236" s="160"/>
      <c r="IT236" s="160"/>
      <c r="IU236" s="160"/>
      <c r="IV236" s="160"/>
      <c r="IW236" s="160"/>
      <c r="IX236" s="160"/>
      <c r="IY236" s="160"/>
      <c r="IZ236" s="160"/>
      <c r="JA236" s="160"/>
      <c r="JB236" s="160"/>
      <c r="JC236" s="160"/>
      <c r="JD236" s="160"/>
      <c r="JE236" s="160"/>
      <c r="JF236" s="160"/>
      <c r="JG236" s="160"/>
      <c r="JH236" s="160"/>
      <c r="JI236" s="160"/>
      <c r="JJ236" s="160"/>
      <c r="JK236" s="160"/>
      <c r="JL236" s="160"/>
      <c r="JM236" s="160"/>
      <c r="JN236" s="160"/>
      <c r="JO236" s="160"/>
      <c r="JP236" s="160"/>
      <c r="JQ236" s="160"/>
      <c r="JR236" s="160"/>
      <c r="JS236" s="160"/>
      <c r="JT236" s="160"/>
      <c r="JU236" s="160"/>
      <c r="JV236" s="160"/>
      <c r="JW236" s="160"/>
      <c r="JX236" s="160"/>
      <c r="JY236" s="160"/>
      <c r="JZ236" s="160"/>
      <c r="KA236" s="160"/>
      <c r="KB236" s="160"/>
      <c r="KC236" s="160"/>
      <c r="KD236" s="160"/>
      <c r="KE236" s="160"/>
      <c r="KF236" s="160"/>
      <c r="KG236" s="160"/>
      <c r="KH236" s="160"/>
      <c r="KI236" s="160"/>
      <c r="KJ236" s="160"/>
      <c r="KK236" s="160"/>
      <c r="KL236" s="160"/>
      <c r="KM236" s="160"/>
      <c r="KN236" s="160"/>
      <c r="KO236" s="160"/>
      <c r="KP236" s="160"/>
      <c r="KQ236" s="160"/>
      <c r="KR236" s="160"/>
      <c r="KS236" s="160"/>
      <c r="KT236" s="160"/>
      <c r="KU236" s="160"/>
      <c r="KV236" s="160"/>
      <c r="KW236" s="160"/>
      <c r="KX236" s="160"/>
      <c r="KY236" s="160"/>
      <c r="KZ236" s="160"/>
      <c r="LA236" s="160"/>
      <c r="LB236" s="160"/>
      <c r="LC236" s="160"/>
      <c r="LD236" s="160"/>
      <c r="LE236" s="160"/>
      <c r="LF236" s="160"/>
      <c r="LG236" s="160"/>
      <c r="LH236" s="160"/>
      <c r="LI236" s="160"/>
      <c r="LJ236" s="160"/>
      <c r="LK236" s="160"/>
      <c r="LL236" s="160"/>
      <c r="LM236" s="160"/>
      <c r="LN236" s="160"/>
      <c r="LO236" s="160"/>
      <c r="LP236" s="160"/>
      <c r="LQ236" s="160"/>
      <c r="LR236" s="160"/>
      <c r="LS236" s="160"/>
      <c r="LT236" s="160"/>
      <c r="LU236" s="160"/>
      <c r="LV236" s="160"/>
      <c r="LW236" s="160"/>
      <c r="LX236" s="160"/>
      <c r="LY236" s="160"/>
      <c r="LZ236" s="160"/>
      <c r="MA236" s="160"/>
      <c r="MB236" s="160"/>
      <c r="MC236" s="160"/>
      <c r="MD236" s="160"/>
      <c r="ME236" s="160"/>
      <c r="MF236" s="160"/>
      <c r="MG236" s="160"/>
      <c r="MH236" s="160"/>
      <c r="MI236" s="160"/>
      <c r="MJ236" s="160"/>
      <c r="MK236" s="160"/>
      <c r="ML236" s="160"/>
      <c r="MM236" s="160"/>
      <c r="MN236" s="160"/>
      <c r="MO236" s="160"/>
      <c r="MP236" s="160"/>
      <c r="MQ236" s="160"/>
      <c r="MR236" s="160"/>
      <c r="MS236" s="160"/>
      <c r="MT236" s="160"/>
      <c r="MU236" s="160"/>
      <c r="MV236" s="160"/>
      <c r="MW236" s="160"/>
      <c r="MX236" s="160"/>
      <c r="MY236" s="160"/>
      <c r="MZ236" s="160"/>
      <c r="NA236" s="160"/>
      <c r="NB236" s="160"/>
      <c r="NC236" s="160"/>
      <c r="ND236" s="160"/>
      <c r="NE236" s="160"/>
      <c r="NF236" s="160"/>
      <c r="NG236" s="160"/>
      <c r="NH236" s="160"/>
      <c r="NI236" s="160"/>
      <c r="NJ236" s="160"/>
      <c r="NK236" s="160"/>
      <c r="NL236" s="160"/>
      <c r="NM236" s="160"/>
      <c r="NN236" s="160"/>
      <c r="NO236" s="160"/>
      <c r="NP236" s="160"/>
      <c r="NQ236" s="160"/>
      <c r="NR236" s="160"/>
      <c r="NS236" s="160"/>
      <c r="NT236" s="160"/>
      <c r="NU236" s="160"/>
      <c r="NV236" s="160"/>
      <c r="NW236" s="160"/>
      <c r="NX236" s="160"/>
      <c r="NY236" s="160"/>
      <c r="NZ236" s="160"/>
      <c r="OA236" s="160"/>
      <c r="OB236" s="160"/>
      <c r="OC236" s="160"/>
      <c r="OD236" s="160"/>
      <c r="OE236" s="160"/>
      <c r="OF236" s="160"/>
      <c r="OG236" s="160"/>
      <c r="OH236" s="160"/>
      <c r="OI236" s="160"/>
      <c r="OJ236" s="160"/>
      <c r="OK236" s="160"/>
      <c r="OL236" s="160"/>
      <c r="OM236" s="160"/>
      <c r="ON236" s="160"/>
      <c r="OO236" s="160"/>
      <c r="OP236" s="160"/>
      <c r="OQ236" s="160"/>
      <c r="OR236" s="160"/>
      <c r="OS236" s="160"/>
      <c r="OT236" s="160"/>
      <c r="OU236" s="160"/>
      <c r="OV236" s="160"/>
      <c r="OW236" s="160"/>
      <c r="OX236" s="160"/>
      <c r="OY236" s="160"/>
      <c r="OZ236" s="160"/>
      <c r="PA236" s="160"/>
      <c r="PB236" s="160"/>
      <c r="PC236" s="160"/>
      <c r="PD236" s="160"/>
      <c r="PE236" s="160"/>
      <c r="PF236" s="160"/>
      <c r="PG236" s="160"/>
      <c r="PH236" s="160"/>
      <c r="PI236" s="160"/>
      <c r="PJ236" s="160"/>
      <c r="PK236" s="160"/>
      <c r="PL236" s="160"/>
      <c r="PM236" s="160"/>
      <c r="PN236" s="160"/>
      <c r="PO236" s="160"/>
      <c r="PP236" s="160"/>
      <c r="PQ236" s="160"/>
      <c r="PR236" s="160"/>
      <c r="PS236" s="160"/>
      <c r="PT236" s="160"/>
      <c r="PU236" s="160"/>
      <c r="PV236" s="160"/>
      <c r="PW236" s="160"/>
      <c r="PX236" s="160"/>
      <c r="PY236" s="160"/>
      <c r="PZ236" s="160"/>
      <c r="QA236" s="160"/>
      <c r="QB236" s="160"/>
      <c r="QC236" s="160"/>
      <c r="QD236" s="160"/>
      <c r="QE236" s="160"/>
      <c r="QF236" s="160"/>
      <c r="QG236" s="160"/>
      <c r="QH236" s="160"/>
      <c r="QI236" s="160"/>
      <c r="QJ236" s="160"/>
      <c r="QK236" s="160"/>
      <c r="QL236" s="160"/>
      <c r="QM236" s="160"/>
      <c r="QN236" s="160"/>
      <c r="QO236" s="160"/>
      <c r="QP236" s="160"/>
      <c r="QQ236" s="160"/>
      <c r="QR236" s="160"/>
      <c r="QS236" s="160"/>
      <c r="QT236" s="160"/>
      <c r="QU236" s="160"/>
      <c r="QV236" s="160"/>
      <c r="QW236" s="160"/>
      <c r="QX236" s="160"/>
      <c r="QY236" s="160"/>
      <c r="QZ236" s="160"/>
      <c r="RA236" s="160"/>
      <c r="RB236" s="160"/>
      <c r="RC236" s="160"/>
      <c r="RD236" s="160"/>
      <c r="RE236" s="160"/>
      <c r="RF236" s="160"/>
      <c r="RG236" s="160"/>
      <c r="RH236" s="160"/>
      <c r="RI236" s="160"/>
      <c r="RJ236" s="160"/>
      <c r="RK236" s="160"/>
      <c r="RL236" s="160"/>
      <c r="RM236" s="160"/>
      <c r="RN236" s="160"/>
      <c r="RO236" s="160"/>
      <c r="RP236" s="160"/>
      <c r="RQ236" s="160"/>
      <c r="RR236" s="160"/>
      <c r="RS236" s="160"/>
      <c r="RT236" s="160"/>
      <c r="RU236" s="160"/>
      <c r="RV236" s="160"/>
      <c r="RW236" s="160"/>
      <c r="RX236" s="160"/>
      <c r="RY236" s="160"/>
      <c r="RZ236" s="160"/>
      <c r="SA236" s="160"/>
      <c r="SB236" s="160"/>
      <c r="SC236" s="160"/>
      <c r="SD236" s="160"/>
      <c r="SE236" s="160"/>
      <c r="SF236" s="160"/>
      <c r="SG236" s="160"/>
      <c r="SH236" s="160"/>
      <c r="SI236" s="160"/>
      <c r="SJ236" s="160"/>
      <c r="SK236" s="160"/>
      <c r="SL236" s="160"/>
      <c r="SM236" s="160"/>
      <c r="SN236" s="160"/>
      <c r="SO236" s="160"/>
      <c r="SP236" s="160"/>
      <c r="SQ236" s="160"/>
      <c r="SR236" s="160"/>
      <c r="SS236" s="160"/>
      <c r="ST236" s="160"/>
      <c r="SU236" s="160"/>
      <c r="SV236" s="160"/>
      <c r="SW236" s="160"/>
      <c r="SX236" s="160"/>
      <c r="SY236" s="160"/>
      <c r="SZ236" s="160"/>
      <c r="TA236" s="160"/>
      <c r="TB236" s="160"/>
      <c r="TC236" s="160"/>
      <c r="TD236" s="160"/>
      <c r="TE236" s="160"/>
      <c r="TF236" s="160"/>
    </row>
    <row r="237" spans="1:526">
      <c r="A237" s="160"/>
      <c r="B237" s="160"/>
      <c r="C237" s="160"/>
      <c r="D237" s="160"/>
      <c r="E237" s="160"/>
      <c r="F237" s="160"/>
      <c r="G237" s="160"/>
      <c r="H237" s="160"/>
      <c r="I237" s="160"/>
      <c r="J237" s="160"/>
      <c r="K237" s="160"/>
      <c r="L237" s="160"/>
      <c r="M237" s="160"/>
      <c r="N237" s="160"/>
      <c r="O237" s="160"/>
      <c r="P237" s="160"/>
      <c r="Q237" s="160"/>
      <c r="R237" s="160"/>
      <c r="S237" s="160"/>
      <c r="T237" s="160"/>
      <c r="U237" s="160"/>
      <c r="V237" s="160"/>
      <c r="W237" s="160"/>
      <c r="X237" s="160"/>
      <c r="Y237" s="160"/>
      <c r="Z237" s="160"/>
      <c r="AA237" s="160"/>
      <c r="AB237" s="160"/>
      <c r="AC237" s="160"/>
      <c r="AD237" s="160"/>
      <c r="AE237" s="160"/>
      <c r="AF237" s="160"/>
      <c r="AG237" s="160"/>
      <c r="AH237" s="160"/>
      <c r="AI237" s="160"/>
      <c r="AJ237" s="160"/>
      <c r="AK237" s="160"/>
      <c r="AL237" s="160"/>
      <c r="AM237" s="160"/>
      <c r="AN237" s="160"/>
      <c r="AO237" s="160"/>
      <c r="AP237" s="160"/>
      <c r="AQ237" s="160"/>
      <c r="AR237" s="160"/>
      <c r="AS237" s="160"/>
      <c r="AT237" s="160"/>
      <c r="AU237" s="160"/>
      <c r="AV237" s="160"/>
      <c r="AW237" s="160"/>
      <c r="AX237" s="160"/>
      <c r="AY237" s="160"/>
      <c r="AZ237" s="160"/>
      <c r="BA237" s="160"/>
      <c r="BB237" s="160"/>
      <c r="BC237" s="160"/>
      <c r="BD237" s="160"/>
      <c r="BE237" s="160"/>
      <c r="BF237" s="160"/>
      <c r="BG237" s="160"/>
      <c r="BH237" s="160"/>
      <c r="BI237" s="160"/>
      <c r="BJ237" s="160"/>
      <c r="BK237" s="160"/>
      <c r="BL237" s="160"/>
      <c r="BM237" s="160"/>
      <c r="BN237" s="160"/>
      <c r="BO237" s="160"/>
      <c r="BP237" s="160"/>
      <c r="BQ237" s="160"/>
      <c r="BR237" s="160"/>
      <c r="BS237" s="160"/>
      <c r="BT237" s="160"/>
      <c r="BU237" s="160"/>
      <c r="BV237" s="160"/>
      <c r="BW237" s="160"/>
      <c r="BX237" s="160"/>
      <c r="BY237" s="160"/>
      <c r="BZ237" s="160"/>
      <c r="CA237" s="160"/>
      <c r="CB237" s="160"/>
      <c r="CC237" s="160"/>
      <c r="CD237" s="160"/>
      <c r="CE237" s="160"/>
      <c r="CF237" s="160"/>
      <c r="CG237" s="160"/>
      <c r="CH237" s="160"/>
      <c r="CI237" s="160"/>
      <c r="CJ237" s="160"/>
      <c r="CK237" s="160"/>
      <c r="CL237" s="160"/>
      <c r="CM237" s="160"/>
      <c r="CN237" s="160"/>
      <c r="CO237" s="160"/>
      <c r="CP237" s="160"/>
      <c r="CQ237" s="160"/>
      <c r="CR237" s="160"/>
      <c r="CS237" s="160"/>
      <c r="CT237" s="160"/>
      <c r="CU237" s="160"/>
      <c r="CV237" s="160"/>
      <c r="CW237" s="160"/>
      <c r="CX237" s="160"/>
      <c r="CY237" s="160"/>
      <c r="CZ237" s="160"/>
      <c r="DA237" s="160"/>
      <c r="DB237" s="160"/>
      <c r="DC237" s="160"/>
      <c r="DD237" s="160"/>
      <c r="DE237" s="160"/>
      <c r="DF237" s="160"/>
      <c r="DG237" s="160"/>
      <c r="DH237" s="160"/>
      <c r="DI237" s="160"/>
      <c r="DJ237" s="160"/>
      <c r="DK237" s="160"/>
      <c r="DL237" s="160"/>
      <c r="DM237" s="160"/>
      <c r="DN237" s="160"/>
      <c r="DO237" s="160"/>
      <c r="DP237" s="160"/>
      <c r="DQ237" s="160"/>
      <c r="DR237" s="160"/>
      <c r="DS237" s="160"/>
      <c r="DT237" s="160"/>
      <c r="DU237" s="160"/>
      <c r="DV237" s="160"/>
      <c r="DW237" s="160"/>
      <c r="DX237" s="160"/>
      <c r="DY237" s="160"/>
      <c r="DZ237" s="160"/>
      <c r="EA237" s="160"/>
      <c r="EB237" s="160"/>
      <c r="EC237" s="160"/>
      <c r="ED237" s="160"/>
      <c r="EE237" s="160"/>
      <c r="EF237" s="160"/>
      <c r="EG237" s="160"/>
      <c r="EH237" s="160"/>
      <c r="EI237" s="160"/>
      <c r="EJ237" s="160"/>
      <c r="EK237" s="160"/>
      <c r="EL237" s="160"/>
      <c r="EM237" s="160"/>
      <c r="EN237" s="160"/>
      <c r="EO237" s="160"/>
      <c r="EP237" s="160"/>
      <c r="EQ237" s="160"/>
      <c r="ER237" s="160"/>
      <c r="ES237" s="160"/>
      <c r="ET237" s="160"/>
      <c r="EU237" s="160"/>
      <c r="EV237" s="160"/>
      <c r="EW237" s="160"/>
      <c r="EX237" s="160"/>
      <c r="EY237" s="160"/>
      <c r="EZ237" s="160"/>
      <c r="FA237" s="160"/>
      <c r="FB237" s="160"/>
      <c r="FC237" s="160"/>
      <c r="FD237" s="160"/>
      <c r="FE237" s="160"/>
      <c r="FF237" s="160"/>
      <c r="FG237" s="160"/>
      <c r="FH237" s="160"/>
      <c r="FI237" s="160"/>
      <c r="FJ237" s="160"/>
      <c r="FK237" s="160"/>
      <c r="FL237" s="160"/>
      <c r="FM237" s="160"/>
      <c r="FN237" s="160"/>
      <c r="FO237" s="160"/>
      <c r="FP237" s="160"/>
      <c r="FQ237" s="160"/>
      <c r="FR237" s="160"/>
      <c r="FS237" s="160"/>
      <c r="FT237" s="160"/>
      <c r="FU237" s="160"/>
      <c r="FV237" s="160"/>
      <c r="FW237" s="160"/>
      <c r="FX237" s="160"/>
      <c r="FY237" s="160"/>
      <c r="FZ237" s="160"/>
      <c r="GA237" s="160"/>
      <c r="GB237" s="160"/>
      <c r="GC237" s="160"/>
      <c r="GD237" s="160"/>
      <c r="GE237" s="160"/>
      <c r="GF237" s="160"/>
      <c r="GG237" s="160"/>
      <c r="GH237" s="160"/>
      <c r="GI237" s="160"/>
      <c r="GJ237" s="160"/>
      <c r="GK237" s="160"/>
      <c r="GL237" s="160"/>
      <c r="GM237" s="160"/>
      <c r="GN237" s="160"/>
      <c r="GO237" s="160"/>
      <c r="GP237" s="160"/>
      <c r="GQ237" s="160"/>
      <c r="GR237" s="160"/>
      <c r="GS237" s="160"/>
      <c r="GT237" s="160"/>
      <c r="GU237" s="160"/>
      <c r="GV237" s="160"/>
      <c r="GW237" s="160"/>
      <c r="GX237" s="160"/>
      <c r="GY237" s="160"/>
      <c r="GZ237" s="160"/>
      <c r="HA237" s="160"/>
      <c r="HB237" s="160"/>
      <c r="HC237" s="160"/>
      <c r="HD237" s="160"/>
      <c r="HE237" s="160"/>
      <c r="HF237" s="160"/>
      <c r="HG237" s="160"/>
      <c r="HH237" s="160"/>
      <c r="HI237" s="160"/>
      <c r="HJ237" s="160"/>
      <c r="HK237" s="160"/>
      <c r="HL237" s="160"/>
      <c r="HM237" s="160"/>
      <c r="HN237" s="160"/>
      <c r="HO237" s="160"/>
      <c r="HP237" s="160"/>
      <c r="HQ237" s="160"/>
      <c r="HR237" s="160"/>
      <c r="HS237" s="160"/>
      <c r="HT237" s="160"/>
      <c r="HU237" s="160"/>
      <c r="HV237" s="160"/>
      <c r="HW237" s="160"/>
      <c r="HX237" s="160"/>
      <c r="HY237" s="160"/>
      <c r="HZ237" s="160"/>
      <c r="IA237" s="160"/>
      <c r="IB237" s="160"/>
      <c r="IC237" s="160"/>
      <c r="ID237" s="160"/>
      <c r="IE237" s="160"/>
      <c r="IF237" s="160"/>
      <c r="IG237" s="160"/>
      <c r="IH237" s="160"/>
      <c r="II237" s="160"/>
      <c r="IJ237" s="160"/>
      <c r="IK237" s="160"/>
      <c r="IL237" s="160"/>
      <c r="IM237" s="160"/>
      <c r="IN237" s="160"/>
      <c r="IO237" s="160"/>
      <c r="IP237" s="160"/>
      <c r="IQ237" s="160"/>
      <c r="IR237" s="160"/>
      <c r="IS237" s="160"/>
      <c r="IT237" s="160"/>
      <c r="IU237" s="160"/>
      <c r="IV237" s="160"/>
      <c r="IW237" s="160"/>
      <c r="IX237" s="160"/>
      <c r="IY237" s="160"/>
      <c r="IZ237" s="160"/>
      <c r="JA237" s="160"/>
      <c r="JB237" s="160"/>
      <c r="JC237" s="160"/>
      <c r="JD237" s="160"/>
      <c r="JE237" s="160"/>
      <c r="JF237" s="160"/>
      <c r="JG237" s="160"/>
      <c r="JH237" s="160"/>
      <c r="JI237" s="160"/>
      <c r="JJ237" s="160"/>
      <c r="JK237" s="160"/>
      <c r="JL237" s="160"/>
      <c r="JM237" s="160"/>
      <c r="JN237" s="160"/>
      <c r="JO237" s="160"/>
      <c r="JP237" s="160"/>
      <c r="JQ237" s="160"/>
      <c r="JR237" s="160"/>
      <c r="JS237" s="160"/>
      <c r="JT237" s="160"/>
      <c r="JU237" s="160"/>
      <c r="JV237" s="160"/>
      <c r="JW237" s="160"/>
      <c r="JX237" s="160"/>
      <c r="JY237" s="160"/>
      <c r="JZ237" s="160"/>
      <c r="KA237" s="160"/>
      <c r="KB237" s="160"/>
      <c r="KC237" s="160"/>
      <c r="KD237" s="160"/>
      <c r="KE237" s="160"/>
      <c r="KF237" s="160"/>
      <c r="KG237" s="160"/>
      <c r="KH237" s="160"/>
      <c r="KI237" s="160"/>
      <c r="KJ237" s="160"/>
      <c r="KK237" s="160"/>
      <c r="KL237" s="160"/>
      <c r="KM237" s="160"/>
      <c r="KN237" s="160"/>
      <c r="KO237" s="160"/>
      <c r="KP237" s="160"/>
      <c r="KQ237" s="160"/>
      <c r="KR237" s="160"/>
      <c r="KS237" s="160"/>
      <c r="KT237" s="160"/>
      <c r="KU237" s="160"/>
      <c r="KV237" s="160"/>
      <c r="KW237" s="160"/>
      <c r="KX237" s="160"/>
      <c r="KY237" s="160"/>
      <c r="KZ237" s="160"/>
      <c r="LA237" s="160"/>
      <c r="LB237" s="160"/>
      <c r="LC237" s="160"/>
      <c r="LD237" s="160"/>
      <c r="LE237" s="160"/>
      <c r="LF237" s="160"/>
      <c r="LG237" s="160"/>
      <c r="LH237" s="160"/>
      <c r="LI237" s="160"/>
      <c r="LJ237" s="160"/>
      <c r="LK237" s="160"/>
      <c r="LL237" s="160"/>
      <c r="LM237" s="160"/>
      <c r="LN237" s="160"/>
      <c r="LO237" s="160"/>
      <c r="LP237" s="160"/>
      <c r="LQ237" s="160"/>
      <c r="LR237" s="160"/>
      <c r="LS237" s="160"/>
      <c r="LT237" s="160"/>
      <c r="LU237" s="160"/>
      <c r="LV237" s="160"/>
      <c r="LW237" s="160"/>
      <c r="LX237" s="160"/>
      <c r="LY237" s="160"/>
      <c r="LZ237" s="160"/>
      <c r="MA237" s="160"/>
      <c r="MB237" s="160"/>
      <c r="MC237" s="160"/>
      <c r="MD237" s="160"/>
      <c r="ME237" s="160"/>
      <c r="MF237" s="160"/>
      <c r="MG237" s="160"/>
      <c r="MH237" s="160"/>
      <c r="MI237" s="160"/>
      <c r="MJ237" s="160"/>
      <c r="MK237" s="160"/>
      <c r="ML237" s="160"/>
      <c r="MM237" s="160"/>
      <c r="MN237" s="160"/>
      <c r="MO237" s="160"/>
      <c r="MP237" s="160"/>
      <c r="MQ237" s="160"/>
      <c r="MR237" s="160"/>
      <c r="MS237" s="160"/>
      <c r="MT237" s="160"/>
      <c r="MU237" s="160"/>
      <c r="MV237" s="160"/>
      <c r="MW237" s="160"/>
      <c r="MX237" s="160"/>
      <c r="MY237" s="160"/>
      <c r="MZ237" s="160"/>
      <c r="NA237" s="160"/>
      <c r="NB237" s="160"/>
      <c r="NC237" s="160"/>
      <c r="ND237" s="160"/>
      <c r="NE237" s="160"/>
      <c r="NF237" s="160"/>
      <c r="NG237" s="160"/>
      <c r="NH237" s="160"/>
      <c r="NI237" s="160"/>
      <c r="NJ237" s="160"/>
      <c r="NK237" s="160"/>
      <c r="NL237" s="160"/>
      <c r="NM237" s="160"/>
      <c r="NN237" s="160"/>
      <c r="NO237" s="160"/>
      <c r="NP237" s="160"/>
      <c r="NQ237" s="160"/>
      <c r="NR237" s="160"/>
      <c r="NS237" s="160"/>
      <c r="NT237" s="160"/>
      <c r="NU237" s="160"/>
      <c r="NV237" s="160"/>
      <c r="NW237" s="160"/>
      <c r="NX237" s="160"/>
      <c r="NY237" s="160"/>
      <c r="NZ237" s="160"/>
      <c r="OA237" s="160"/>
      <c r="OB237" s="160"/>
      <c r="OC237" s="160"/>
      <c r="OD237" s="160"/>
      <c r="OE237" s="160"/>
      <c r="OF237" s="160"/>
      <c r="OG237" s="160"/>
      <c r="OH237" s="160"/>
      <c r="OI237" s="160"/>
      <c r="OJ237" s="160"/>
      <c r="OK237" s="160"/>
      <c r="OL237" s="160"/>
      <c r="OM237" s="160"/>
      <c r="ON237" s="160"/>
      <c r="OO237" s="160"/>
      <c r="OP237" s="160"/>
      <c r="OQ237" s="160"/>
      <c r="OR237" s="160"/>
      <c r="OS237" s="160"/>
      <c r="OT237" s="160"/>
      <c r="OU237" s="160"/>
      <c r="OV237" s="160"/>
      <c r="OW237" s="160"/>
      <c r="OX237" s="160"/>
      <c r="OY237" s="160"/>
      <c r="OZ237" s="160"/>
      <c r="PA237" s="160"/>
      <c r="PB237" s="160"/>
      <c r="PC237" s="160"/>
      <c r="PD237" s="160"/>
      <c r="PE237" s="160"/>
      <c r="PF237" s="160"/>
      <c r="PG237" s="160"/>
      <c r="PH237" s="160"/>
      <c r="PI237" s="160"/>
      <c r="PJ237" s="160"/>
      <c r="PK237" s="160"/>
      <c r="PL237" s="160"/>
      <c r="PM237" s="160"/>
      <c r="PN237" s="160"/>
      <c r="PO237" s="160"/>
      <c r="PP237" s="160"/>
      <c r="PQ237" s="160"/>
      <c r="PR237" s="160"/>
      <c r="PS237" s="160"/>
      <c r="PT237" s="160"/>
      <c r="PU237" s="160"/>
      <c r="PV237" s="160"/>
      <c r="PW237" s="160"/>
      <c r="PX237" s="160"/>
      <c r="PY237" s="160"/>
      <c r="PZ237" s="160"/>
      <c r="QA237" s="160"/>
      <c r="QB237" s="160"/>
      <c r="QC237" s="160"/>
      <c r="QD237" s="160"/>
      <c r="QE237" s="160"/>
      <c r="QF237" s="160"/>
      <c r="QG237" s="160"/>
      <c r="QH237" s="160"/>
      <c r="QI237" s="160"/>
      <c r="QJ237" s="160"/>
      <c r="QK237" s="160"/>
      <c r="QL237" s="160"/>
      <c r="QM237" s="160"/>
      <c r="QN237" s="160"/>
      <c r="QO237" s="160"/>
      <c r="QP237" s="160"/>
      <c r="QQ237" s="160"/>
      <c r="QR237" s="160"/>
      <c r="QS237" s="160"/>
      <c r="QT237" s="160"/>
      <c r="QU237" s="160"/>
      <c r="QV237" s="160"/>
      <c r="QW237" s="160"/>
      <c r="QX237" s="160"/>
      <c r="QY237" s="160"/>
      <c r="QZ237" s="160"/>
      <c r="RA237" s="160"/>
      <c r="RB237" s="160"/>
      <c r="RC237" s="160"/>
      <c r="RD237" s="160"/>
      <c r="RE237" s="160"/>
      <c r="RF237" s="160"/>
      <c r="RG237" s="160"/>
      <c r="RH237" s="160"/>
      <c r="RI237" s="160"/>
      <c r="RJ237" s="160"/>
      <c r="RK237" s="160"/>
      <c r="RL237" s="160"/>
      <c r="RM237" s="160"/>
      <c r="RN237" s="160"/>
      <c r="RO237" s="160"/>
      <c r="RP237" s="160"/>
      <c r="RQ237" s="160"/>
      <c r="RR237" s="160"/>
      <c r="RS237" s="160"/>
      <c r="RT237" s="160"/>
      <c r="RU237" s="160"/>
      <c r="RV237" s="160"/>
      <c r="RW237" s="160"/>
      <c r="RX237" s="160"/>
      <c r="RY237" s="160"/>
      <c r="RZ237" s="160"/>
      <c r="SA237" s="160"/>
      <c r="SB237" s="160"/>
      <c r="SC237" s="160"/>
      <c r="SD237" s="160"/>
      <c r="SE237" s="160"/>
      <c r="SF237" s="160"/>
      <c r="SG237" s="160"/>
      <c r="SH237" s="160"/>
      <c r="SI237" s="160"/>
      <c r="SJ237" s="160"/>
      <c r="SK237" s="160"/>
      <c r="SL237" s="160"/>
      <c r="SM237" s="160"/>
      <c r="SN237" s="160"/>
      <c r="SO237" s="160"/>
      <c r="SP237" s="160"/>
      <c r="SQ237" s="160"/>
      <c r="SR237" s="160"/>
      <c r="SS237" s="160"/>
      <c r="ST237" s="160"/>
      <c r="SU237" s="160"/>
      <c r="SV237" s="160"/>
      <c r="SW237" s="160"/>
      <c r="SX237" s="160"/>
      <c r="SY237" s="160"/>
      <c r="SZ237" s="160"/>
      <c r="TA237" s="160"/>
      <c r="TB237" s="160"/>
      <c r="TC237" s="160"/>
      <c r="TD237" s="160"/>
      <c r="TE237" s="160"/>
      <c r="TF237" s="160"/>
    </row>
    <row r="238" spans="1:526">
      <c r="A238" s="160"/>
      <c r="B238" s="160"/>
      <c r="C238" s="160"/>
      <c r="D238" s="160"/>
      <c r="E238" s="160"/>
      <c r="F238" s="160"/>
      <c r="G238" s="160"/>
      <c r="H238" s="160"/>
      <c r="I238" s="160"/>
      <c r="J238" s="160"/>
      <c r="K238" s="160"/>
      <c r="L238" s="160"/>
      <c r="M238" s="160"/>
      <c r="N238" s="160"/>
      <c r="O238" s="160"/>
      <c r="P238" s="160"/>
      <c r="Q238" s="160"/>
      <c r="R238" s="160"/>
      <c r="S238" s="160"/>
      <c r="T238" s="160"/>
      <c r="U238" s="160"/>
      <c r="V238" s="160"/>
      <c r="W238" s="160"/>
      <c r="X238" s="160"/>
      <c r="Y238" s="160"/>
      <c r="Z238" s="160"/>
      <c r="AA238" s="160"/>
      <c r="AB238" s="160"/>
      <c r="AC238" s="160"/>
      <c r="AD238" s="160"/>
      <c r="AE238" s="160"/>
      <c r="AF238" s="160"/>
      <c r="AG238" s="160"/>
      <c r="AH238" s="160"/>
      <c r="AI238" s="160"/>
      <c r="AJ238" s="160"/>
      <c r="AK238" s="160"/>
      <c r="AL238" s="160"/>
      <c r="AM238" s="160"/>
      <c r="AN238" s="160"/>
      <c r="AO238" s="160"/>
      <c r="AP238" s="160"/>
      <c r="AQ238" s="160"/>
      <c r="AR238" s="160"/>
      <c r="AS238" s="160"/>
      <c r="AT238" s="160"/>
      <c r="AU238" s="160"/>
      <c r="AV238" s="160"/>
      <c r="AW238" s="160"/>
      <c r="AX238" s="160"/>
      <c r="AY238" s="160"/>
      <c r="AZ238" s="160"/>
      <c r="BA238" s="160"/>
      <c r="BB238" s="160"/>
      <c r="BC238" s="160"/>
      <c r="BD238" s="160"/>
      <c r="BE238" s="160"/>
      <c r="BF238" s="160"/>
      <c r="BG238" s="160"/>
      <c r="BH238" s="160"/>
      <c r="BI238" s="160"/>
      <c r="BJ238" s="160"/>
      <c r="BK238" s="160"/>
      <c r="BL238" s="160"/>
      <c r="BM238" s="160"/>
      <c r="BN238" s="160"/>
      <c r="BO238" s="160"/>
      <c r="BP238" s="160"/>
      <c r="BQ238" s="160"/>
      <c r="BR238" s="160"/>
      <c r="BS238" s="160"/>
      <c r="BT238" s="160"/>
      <c r="BU238" s="160"/>
      <c r="BV238" s="160"/>
      <c r="BW238" s="160"/>
      <c r="BX238" s="160"/>
      <c r="BY238" s="160"/>
      <c r="BZ238" s="160"/>
      <c r="CA238" s="160"/>
      <c r="CB238" s="160"/>
      <c r="CC238" s="160"/>
      <c r="CD238" s="160"/>
      <c r="CE238" s="160"/>
      <c r="CF238" s="160"/>
      <c r="CG238" s="160"/>
      <c r="CH238" s="160"/>
      <c r="CI238" s="160"/>
      <c r="CJ238" s="160"/>
      <c r="CK238" s="160"/>
      <c r="CL238" s="160"/>
      <c r="CM238" s="160"/>
      <c r="CN238" s="160"/>
      <c r="CO238" s="160"/>
      <c r="CP238" s="160"/>
      <c r="CQ238" s="160"/>
      <c r="CR238" s="160"/>
      <c r="CS238" s="160"/>
      <c r="CT238" s="160"/>
      <c r="CU238" s="160"/>
      <c r="CV238" s="160"/>
      <c r="CW238" s="160"/>
      <c r="CX238" s="160"/>
      <c r="CY238" s="160"/>
      <c r="CZ238" s="160"/>
      <c r="DA238" s="160"/>
      <c r="DB238" s="160"/>
      <c r="DC238" s="160"/>
      <c r="DD238" s="160"/>
      <c r="DE238" s="160"/>
      <c r="DF238" s="160"/>
      <c r="DG238" s="160"/>
      <c r="DH238" s="160"/>
      <c r="DI238" s="160"/>
      <c r="DJ238" s="160"/>
      <c r="DK238" s="160"/>
      <c r="DL238" s="160"/>
      <c r="DM238" s="160"/>
      <c r="DN238" s="160"/>
      <c r="DO238" s="160"/>
      <c r="DP238" s="160"/>
      <c r="DQ238" s="160"/>
      <c r="DR238" s="160"/>
      <c r="DS238" s="160"/>
      <c r="DT238" s="160"/>
      <c r="DU238" s="160"/>
      <c r="DV238" s="160"/>
      <c r="DW238" s="160"/>
      <c r="DX238" s="160"/>
      <c r="DY238" s="160"/>
      <c r="DZ238" s="160"/>
      <c r="EA238" s="160"/>
      <c r="EB238" s="160"/>
      <c r="EC238" s="160"/>
      <c r="ED238" s="160"/>
      <c r="EE238" s="160"/>
      <c r="EF238" s="160"/>
      <c r="EG238" s="160"/>
      <c r="EH238" s="160"/>
      <c r="EI238" s="160"/>
      <c r="EJ238" s="160"/>
      <c r="EK238" s="160"/>
      <c r="EL238" s="160"/>
      <c r="EM238" s="160"/>
      <c r="EN238" s="160"/>
      <c r="EO238" s="160"/>
      <c r="EP238" s="160"/>
      <c r="EQ238" s="160"/>
      <c r="ER238" s="160"/>
      <c r="ES238" s="160"/>
      <c r="ET238" s="160"/>
      <c r="EU238" s="160"/>
      <c r="EV238" s="160"/>
      <c r="EW238" s="160"/>
      <c r="EX238" s="160"/>
      <c r="EY238" s="160"/>
      <c r="EZ238" s="160"/>
      <c r="FA238" s="160"/>
      <c r="FB238" s="160"/>
      <c r="FC238" s="160"/>
      <c r="FD238" s="160"/>
      <c r="FE238" s="160"/>
      <c r="FF238" s="160"/>
      <c r="FG238" s="160"/>
      <c r="FH238" s="160"/>
      <c r="FI238" s="160"/>
      <c r="FJ238" s="160"/>
      <c r="FK238" s="160"/>
      <c r="FL238" s="160"/>
      <c r="FM238" s="160"/>
      <c r="FN238" s="160"/>
      <c r="FO238" s="160"/>
      <c r="FP238" s="160"/>
      <c r="FQ238" s="160"/>
      <c r="FR238" s="160"/>
      <c r="FS238" s="160"/>
      <c r="FT238" s="160"/>
      <c r="FU238" s="160"/>
      <c r="FV238" s="160"/>
      <c r="FW238" s="160"/>
      <c r="FX238" s="160"/>
      <c r="FY238" s="160"/>
      <c r="FZ238" s="160"/>
      <c r="GA238" s="160"/>
      <c r="GB238" s="160"/>
      <c r="GC238" s="160"/>
      <c r="GD238" s="160"/>
      <c r="GE238" s="160"/>
      <c r="GF238" s="160"/>
      <c r="GG238" s="160"/>
      <c r="GH238" s="160"/>
      <c r="GI238" s="160"/>
      <c r="GJ238" s="160"/>
      <c r="GK238" s="160"/>
      <c r="GL238" s="160"/>
      <c r="GM238" s="160"/>
      <c r="GN238" s="160"/>
      <c r="GO238" s="160"/>
      <c r="GP238" s="160"/>
      <c r="GQ238" s="160"/>
      <c r="GR238" s="160"/>
      <c r="GS238" s="160"/>
      <c r="GT238" s="160"/>
      <c r="GU238" s="160"/>
      <c r="GV238" s="160"/>
      <c r="GW238" s="160"/>
      <c r="GX238" s="160"/>
      <c r="GY238" s="160"/>
      <c r="GZ238" s="160"/>
      <c r="HA238" s="160"/>
      <c r="HB238" s="160"/>
      <c r="HC238" s="160"/>
      <c r="HD238" s="160"/>
      <c r="HE238" s="160"/>
      <c r="HF238" s="160"/>
      <c r="HG238" s="160"/>
      <c r="HH238" s="160"/>
      <c r="HI238" s="160"/>
      <c r="HJ238" s="160"/>
      <c r="HK238" s="160"/>
      <c r="HL238" s="160"/>
      <c r="HM238" s="160"/>
      <c r="HN238" s="160"/>
      <c r="HO238" s="160"/>
      <c r="HP238" s="160"/>
      <c r="HQ238" s="160"/>
      <c r="HR238" s="160"/>
      <c r="HS238" s="160"/>
      <c r="HT238" s="160"/>
      <c r="HU238" s="160"/>
      <c r="HV238" s="160"/>
      <c r="HW238" s="160"/>
      <c r="HX238" s="160"/>
      <c r="HY238" s="160"/>
      <c r="HZ238" s="160"/>
      <c r="IA238" s="160"/>
      <c r="IB238" s="160"/>
      <c r="IC238" s="160"/>
      <c r="ID238" s="160"/>
      <c r="IE238" s="160"/>
      <c r="IF238" s="160"/>
      <c r="IG238" s="160"/>
      <c r="IH238" s="160"/>
      <c r="II238" s="160"/>
      <c r="IJ238" s="160"/>
      <c r="IK238" s="160"/>
      <c r="IL238" s="160"/>
      <c r="IM238" s="160"/>
      <c r="IN238" s="160"/>
      <c r="IO238" s="160"/>
      <c r="IP238" s="160"/>
      <c r="IQ238" s="160"/>
      <c r="IR238" s="160"/>
      <c r="IS238" s="160"/>
      <c r="IT238" s="160"/>
      <c r="IU238" s="160"/>
      <c r="IV238" s="160"/>
      <c r="IW238" s="160"/>
      <c r="IX238" s="160"/>
      <c r="IY238" s="160"/>
      <c r="IZ238" s="160"/>
      <c r="JA238" s="160"/>
      <c r="JB238" s="160"/>
      <c r="JC238" s="160"/>
      <c r="JD238" s="160"/>
      <c r="JE238" s="160"/>
      <c r="JF238" s="160"/>
      <c r="JG238" s="160"/>
      <c r="JH238" s="160"/>
      <c r="JI238" s="160"/>
      <c r="JJ238" s="160"/>
      <c r="JK238" s="160"/>
      <c r="JL238" s="160"/>
      <c r="JM238" s="160"/>
      <c r="JN238" s="160"/>
      <c r="JO238" s="160"/>
      <c r="JP238" s="160"/>
      <c r="JQ238" s="160"/>
      <c r="JR238" s="160"/>
      <c r="JS238" s="160"/>
      <c r="JT238" s="160"/>
      <c r="JU238" s="160"/>
      <c r="JV238" s="160"/>
      <c r="JW238" s="160"/>
      <c r="JX238" s="160"/>
      <c r="JY238" s="160"/>
      <c r="JZ238" s="160"/>
      <c r="KA238" s="160"/>
      <c r="KB238" s="160"/>
      <c r="KC238" s="160"/>
      <c r="KD238" s="160"/>
      <c r="KE238" s="160"/>
      <c r="KF238" s="160"/>
      <c r="KG238" s="160"/>
      <c r="KH238" s="160"/>
      <c r="KI238" s="160"/>
      <c r="KJ238" s="160"/>
      <c r="KK238" s="160"/>
      <c r="KL238" s="160"/>
      <c r="KM238" s="160"/>
      <c r="KN238" s="160"/>
      <c r="KO238" s="160"/>
      <c r="KP238" s="160"/>
      <c r="KQ238" s="160"/>
      <c r="KR238" s="160"/>
      <c r="KS238" s="160"/>
      <c r="KT238" s="160"/>
      <c r="KU238" s="160"/>
      <c r="KV238" s="160"/>
      <c r="KW238" s="160"/>
      <c r="KX238" s="160"/>
      <c r="KY238" s="160"/>
      <c r="KZ238" s="160"/>
      <c r="LA238" s="160"/>
      <c r="LB238" s="160"/>
      <c r="LC238" s="160"/>
      <c r="LD238" s="160"/>
      <c r="LE238" s="160"/>
      <c r="LF238" s="160"/>
      <c r="LG238" s="160"/>
      <c r="LH238" s="160"/>
      <c r="LI238" s="160"/>
      <c r="LJ238" s="160"/>
      <c r="LK238" s="160"/>
      <c r="LL238" s="160"/>
      <c r="LM238" s="160"/>
      <c r="LN238" s="160"/>
      <c r="LO238" s="160"/>
      <c r="LP238" s="160"/>
      <c r="LQ238" s="160"/>
      <c r="LR238" s="160"/>
      <c r="LS238" s="160"/>
      <c r="LT238" s="160"/>
      <c r="LU238" s="160"/>
      <c r="LV238" s="160"/>
      <c r="LW238" s="160"/>
      <c r="LX238" s="160"/>
      <c r="LY238" s="160"/>
      <c r="LZ238" s="160"/>
      <c r="MA238" s="160"/>
      <c r="MB238" s="160"/>
      <c r="MC238" s="160"/>
      <c r="MD238" s="160"/>
      <c r="ME238" s="160"/>
      <c r="MF238" s="160"/>
      <c r="MG238" s="160"/>
      <c r="MH238" s="160"/>
      <c r="MI238" s="160"/>
      <c r="MJ238" s="160"/>
      <c r="MK238" s="160"/>
      <c r="ML238" s="160"/>
      <c r="MM238" s="160"/>
      <c r="MN238" s="160"/>
      <c r="MO238" s="160"/>
      <c r="MP238" s="160"/>
      <c r="MQ238" s="160"/>
      <c r="MR238" s="160"/>
      <c r="MS238" s="160"/>
      <c r="MT238" s="160"/>
      <c r="MU238" s="160"/>
      <c r="MV238" s="160"/>
      <c r="MW238" s="160"/>
      <c r="MX238" s="160"/>
      <c r="MY238" s="160"/>
      <c r="MZ238" s="160"/>
      <c r="NA238" s="160"/>
      <c r="NB238" s="160"/>
      <c r="NC238" s="160"/>
      <c r="ND238" s="160"/>
      <c r="NE238" s="160"/>
      <c r="NF238" s="160"/>
      <c r="NG238" s="160"/>
      <c r="NH238" s="160"/>
      <c r="NI238" s="160"/>
      <c r="NJ238" s="160"/>
      <c r="NK238" s="160"/>
      <c r="NL238" s="160"/>
      <c r="NM238" s="160"/>
      <c r="NN238" s="160"/>
      <c r="NO238" s="160"/>
      <c r="NP238" s="160"/>
      <c r="NQ238" s="160"/>
      <c r="NR238" s="160"/>
      <c r="NS238" s="160"/>
      <c r="NT238" s="160"/>
      <c r="NU238" s="160"/>
      <c r="NV238" s="160"/>
      <c r="NW238" s="160"/>
      <c r="NX238" s="160"/>
      <c r="NY238" s="160"/>
      <c r="NZ238" s="160"/>
      <c r="OA238" s="160"/>
      <c r="OB238" s="160"/>
      <c r="OC238" s="160"/>
      <c r="OD238" s="160"/>
      <c r="OE238" s="160"/>
      <c r="OF238" s="160"/>
      <c r="OG238" s="160"/>
      <c r="OH238" s="160"/>
      <c r="OI238" s="160"/>
      <c r="OJ238" s="160"/>
      <c r="OK238" s="160"/>
      <c r="OL238" s="160"/>
      <c r="OM238" s="160"/>
      <c r="ON238" s="160"/>
      <c r="OO238" s="160"/>
      <c r="OP238" s="160"/>
      <c r="OQ238" s="160"/>
      <c r="OR238" s="160"/>
      <c r="OS238" s="160"/>
      <c r="OT238" s="160"/>
      <c r="OU238" s="160"/>
      <c r="OV238" s="160"/>
      <c r="OW238" s="160"/>
      <c r="OX238" s="160"/>
      <c r="OY238" s="160"/>
      <c r="OZ238" s="160"/>
      <c r="PA238" s="160"/>
      <c r="PB238" s="160"/>
      <c r="PC238" s="160"/>
      <c r="PD238" s="160"/>
      <c r="PE238" s="160"/>
      <c r="PF238" s="160"/>
      <c r="PG238" s="160"/>
      <c r="PH238" s="160"/>
      <c r="PI238" s="160"/>
      <c r="PJ238" s="160"/>
      <c r="PK238" s="160"/>
      <c r="PL238" s="160"/>
      <c r="PM238" s="160"/>
      <c r="PN238" s="160"/>
      <c r="PO238" s="160"/>
      <c r="PP238" s="160"/>
      <c r="PQ238" s="160"/>
      <c r="PR238" s="160"/>
      <c r="PS238" s="160"/>
      <c r="PT238" s="160"/>
      <c r="PU238" s="160"/>
      <c r="PV238" s="160"/>
      <c r="PW238" s="160"/>
      <c r="PX238" s="160"/>
      <c r="PY238" s="160"/>
      <c r="PZ238" s="160"/>
      <c r="QA238" s="160"/>
      <c r="QB238" s="160"/>
      <c r="QC238" s="160"/>
      <c r="QD238" s="160"/>
      <c r="QE238" s="160"/>
      <c r="QF238" s="160"/>
      <c r="QG238" s="160"/>
      <c r="QH238" s="160"/>
      <c r="QI238" s="160"/>
      <c r="QJ238" s="160"/>
      <c r="QK238" s="160"/>
      <c r="QL238" s="160"/>
      <c r="QM238" s="160"/>
      <c r="QN238" s="160"/>
      <c r="QO238" s="160"/>
      <c r="QP238" s="160"/>
      <c r="QQ238" s="160"/>
      <c r="QR238" s="160"/>
      <c r="QS238" s="160"/>
      <c r="QT238" s="160"/>
      <c r="QU238" s="160"/>
      <c r="QV238" s="160"/>
      <c r="QW238" s="160"/>
      <c r="QX238" s="160"/>
      <c r="QY238" s="160"/>
      <c r="QZ238" s="160"/>
      <c r="RA238" s="160"/>
      <c r="RB238" s="160"/>
      <c r="RC238" s="160"/>
      <c r="RD238" s="160"/>
      <c r="RE238" s="160"/>
      <c r="RF238" s="160"/>
      <c r="RG238" s="160"/>
      <c r="RH238" s="160"/>
      <c r="RI238" s="160"/>
      <c r="RJ238" s="160"/>
      <c r="RK238" s="160"/>
      <c r="RL238" s="160"/>
      <c r="RM238" s="160"/>
      <c r="RN238" s="160"/>
      <c r="RO238" s="160"/>
      <c r="RP238" s="160"/>
      <c r="RQ238" s="160"/>
      <c r="RR238" s="160"/>
      <c r="RS238" s="160"/>
      <c r="RT238" s="160"/>
      <c r="RU238" s="160"/>
      <c r="RV238" s="160"/>
      <c r="RW238" s="160"/>
      <c r="RX238" s="160"/>
      <c r="RY238" s="160"/>
      <c r="RZ238" s="160"/>
      <c r="SA238" s="160"/>
      <c r="SB238" s="160"/>
      <c r="SC238" s="160"/>
      <c r="SD238" s="160"/>
      <c r="SE238" s="160"/>
      <c r="SF238" s="160"/>
      <c r="SG238" s="160"/>
      <c r="SH238" s="160"/>
      <c r="SI238" s="160"/>
      <c r="SJ238" s="160"/>
      <c r="SK238" s="160"/>
      <c r="SL238" s="160"/>
      <c r="SM238" s="160"/>
      <c r="SN238" s="160"/>
      <c r="SO238" s="160"/>
      <c r="SP238" s="160"/>
      <c r="SQ238" s="160"/>
      <c r="SR238" s="160"/>
      <c r="SS238" s="160"/>
      <c r="ST238" s="160"/>
      <c r="SU238" s="160"/>
      <c r="SV238" s="160"/>
      <c r="SW238" s="160"/>
      <c r="SX238" s="160"/>
      <c r="SY238" s="160"/>
      <c r="SZ238" s="160"/>
      <c r="TA238" s="160"/>
      <c r="TB238" s="160"/>
      <c r="TC238" s="160"/>
      <c r="TD238" s="160"/>
      <c r="TE238" s="160"/>
      <c r="TF238" s="160"/>
    </row>
    <row r="239" spans="1:526">
      <c r="A239" s="160"/>
      <c r="B239" s="160"/>
      <c r="C239" s="160"/>
      <c r="D239" s="160"/>
      <c r="E239" s="160"/>
      <c r="F239" s="160"/>
      <c r="G239" s="160"/>
      <c r="H239" s="160"/>
      <c r="I239" s="160"/>
      <c r="J239" s="160"/>
      <c r="K239" s="160"/>
      <c r="L239" s="160"/>
      <c r="M239" s="160"/>
      <c r="N239" s="160"/>
      <c r="O239" s="160"/>
      <c r="P239" s="160"/>
      <c r="Q239" s="160"/>
      <c r="R239" s="160"/>
      <c r="S239" s="160"/>
      <c r="T239" s="160"/>
      <c r="U239" s="160"/>
      <c r="V239" s="160"/>
      <c r="W239" s="160"/>
      <c r="X239" s="160"/>
      <c r="Y239" s="160"/>
      <c r="Z239" s="160"/>
      <c r="AA239" s="160"/>
      <c r="AB239" s="160"/>
      <c r="AC239" s="160"/>
      <c r="AD239" s="160"/>
      <c r="AE239" s="160"/>
      <c r="AF239" s="160"/>
      <c r="AG239" s="160"/>
      <c r="AH239" s="160"/>
      <c r="AI239" s="160"/>
      <c r="AJ239" s="160"/>
      <c r="AK239" s="160"/>
      <c r="AL239" s="160"/>
      <c r="AM239" s="160"/>
      <c r="AN239" s="160"/>
      <c r="AO239" s="160"/>
      <c r="AP239" s="160"/>
      <c r="AQ239" s="160"/>
      <c r="AR239" s="160"/>
      <c r="AS239" s="160"/>
      <c r="AT239" s="160"/>
      <c r="AU239" s="160"/>
      <c r="AV239" s="160"/>
      <c r="AW239" s="160"/>
      <c r="AX239" s="160"/>
      <c r="AY239" s="160"/>
      <c r="AZ239" s="160"/>
      <c r="BA239" s="160"/>
      <c r="BB239" s="160"/>
      <c r="BC239" s="160"/>
      <c r="BD239" s="160"/>
      <c r="BE239" s="160"/>
      <c r="BF239" s="160"/>
      <c r="BG239" s="160"/>
      <c r="BH239" s="160"/>
      <c r="BI239" s="160"/>
      <c r="BJ239" s="160"/>
      <c r="BK239" s="160"/>
      <c r="BL239" s="160"/>
      <c r="BM239" s="160"/>
      <c r="BN239" s="160"/>
      <c r="BO239" s="160"/>
      <c r="BP239" s="160"/>
      <c r="BQ239" s="160"/>
      <c r="BR239" s="160"/>
      <c r="BS239" s="160"/>
      <c r="BT239" s="160"/>
      <c r="BU239" s="160"/>
      <c r="BV239" s="160"/>
      <c r="BW239" s="160"/>
      <c r="BX239" s="160"/>
      <c r="BY239" s="160"/>
      <c r="BZ239" s="160"/>
      <c r="CA239" s="160"/>
      <c r="CB239" s="160"/>
      <c r="CC239" s="160"/>
      <c r="CD239" s="160"/>
      <c r="CE239" s="160"/>
      <c r="CF239" s="160"/>
      <c r="CG239" s="160"/>
      <c r="CH239" s="160"/>
      <c r="CI239" s="160"/>
      <c r="CJ239" s="160"/>
      <c r="CK239" s="160"/>
      <c r="CL239" s="160"/>
      <c r="CM239" s="160"/>
      <c r="CN239" s="160"/>
      <c r="CO239" s="160"/>
      <c r="CP239" s="160"/>
      <c r="CQ239" s="160"/>
      <c r="CR239" s="160"/>
      <c r="CS239" s="160"/>
      <c r="CT239" s="160"/>
      <c r="CU239" s="160"/>
      <c r="CV239" s="160"/>
      <c r="CW239" s="160"/>
      <c r="CX239" s="160"/>
      <c r="CY239" s="160"/>
      <c r="CZ239" s="160"/>
      <c r="DA239" s="160"/>
      <c r="DB239" s="160"/>
      <c r="DC239" s="160"/>
      <c r="DD239" s="160"/>
      <c r="DE239" s="160"/>
      <c r="DF239" s="160"/>
      <c r="DG239" s="160"/>
      <c r="DH239" s="160"/>
      <c r="DI239" s="160"/>
      <c r="DJ239" s="160"/>
      <c r="DK239" s="160"/>
      <c r="DL239" s="160"/>
      <c r="DM239" s="160"/>
      <c r="DN239" s="160"/>
      <c r="DO239" s="160"/>
      <c r="DP239" s="160"/>
      <c r="DQ239" s="160"/>
      <c r="DR239" s="160"/>
      <c r="DS239" s="160"/>
      <c r="DT239" s="160"/>
      <c r="DU239" s="160"/>
      <c r="DV239" s="160"/>
      <c r="DW239" s="160"/>
      <c r="DX239" s="160"/>
      <c r="DY239" s="160"/>
      <c r="DZ239" s="160"/>
      <c r="EA239" s="160"/>
      <c r="EB239" s="160"/>
      <c r="EC239" s="160"/>
      <c r="ED239" s="160"/>
      <c r="EE239" s="160"/>
      <c r="EF239" s="160"/>
      <c r="EG239" s="160"/>
      <c r="EH239" s="160"/>
      <c r="EI239" s="160"/>
      <c r="EJ239" s="160"/>
      <c r="EK239" s="160"/>
      <c r="EL239" s="160"/>
      <c r="EM239" s="160"/>
      <c r="EN239" s="160"/>
      <c r="EO239" s="160"/>
      <c r="EP239" s="160"/>
      <c r="EQ239" s="160"/>
      <c r="ER239" s="160"/>
      <c r="ES239" s="160"/>
      <c r="ET239" s="160"/>
      <c r="EU239" s="160"/>
      <c r="EV239" s="160"/>
      <c r="EW239" s="160"/>
      <c r="EX239" s="160"/>
      <c r="EY239" s="160"/>
      <c r="EZ239" s="160"/>
      <c r="FA239" s="160"/>
      <c r="FB239" s="160"/>
      <c r="FC239" s="160"/>
      <c r="FD239" s="160"/>
      <c r="FE239" s="160"/>
      <c r="FF239" s="160"/>
      <c r="FG239" s="160"/>
      <c r="FH239" s="160"/>
      <c r="FI239" s="160"/>
      <c r="FJ239" s="160"/>
      <c r="FK239" s="160"/>
      <c r="FL239" s="160"/>
      <c r="FM239" s="160"/>
      <c r="FN239" s="160"/>
      <c r="FO239" s="160"/>
      <c r="FP239" s="160"/>
      <c r="FQ239" s="160"/>
      <c r="FR239" s="160"/>
      <c r="FS239" s="160"/>
      <c r="FT239" s="160"/>
      <c r="FU239" s="160"/>
      <c r="FV239" s="160"/>
      <c r="FW239" s="160"/>
      <c r="FX239" s="160"/>
      <c r="FY239" s="160"/>
      <c r="FZ239" s="160"/>
      <c r="GA239" s="160"/>
      <c r="GB239" s="160"/>
      <c r="GC239" s="160"/>
      <c r="GD239" s="160"/>
      <c r="GE239" s="160"/>
      <c r="GF239" s="160"/>
      <c r="GG239" s="160"/>
      <c r="GH239" s="160"/>
      <c r="GI239" s="160"/>
      <c r="GJ239" s="160"/>
      <c r="GK239" s="160"/>
      <c r="GL239" s="160"/>
      <c r="GM239" s="160"/>
      <c r="GN239" s="160"/>
      <c r="GO239" s="160"/>
      <c r="GP239" s="160"/>
      <c r="GQ239" s="160"/>
      <c r="GR239" s="160"/>
      <c r="GS239" s="160"/>
      <c r="GT239" s="160"/>
      <c r="GU239" s="160"/>
      <c r="GV239" s="160"/>
      <c r="GW239" s="160"/>
      <c r="GX239" s="160"/>
      <c r="GY239" s="160"/>
      <c r="GZ239" s="160"/>
      <c r="HA239" s="160"/>
      <c r="HB239" s="160"/>
      <c r="HC239" s="160"/>
      <c r="HD239" s="160"/>
      <c r="HE239" s="160"/>
      <c r="HF239" s="160"/>
      <c r="HG239" s="160"/>
      <c r="HH239" s="160"/>
      <c r="HI239" s="160"/>
      <c r="HJ239" s="160"/>
      <c r="HK239" s="160"/>
      <c r="HL239" s="160"/>
      <c r="HM239" s="160"/>
      <c r="HN239" s="160"/>
      <c r="HO239" s="160"/>
      <c r="HP239" s="160"/>
      <c r="HQ239" s="160"/>
      <c r="HR239" s="160"/>
      <c r="HS239" s="160"/>
      <c r="HT239" s="160"/>
      <c r="HU239" s="160"/>
      <c r="HV239" s="160"/>
      <c r="HW239" s="160"/>
      <c r="HX239" s="160"/>
      <c r="HY239" s="160"/>
      <c r="HZ239" s="160"/>
      <c r="IA239" s="160"/>
      <c r="IB239" s="160"/>
      <c r="IC239" s="160"/>
      <c r="ID239" s="160"/>
      <c r="IE239" s="160"/>
      <c r="IF239" s="160"/>
      <c r="IG239" s="160"/>
      <c r="IH239" s="160"/>
      <c r="II239" s="160"/>
      <c r="IJ239" s="160"/>
      <c r="IK239" s="160"/>
      <c r="IL239" s="160"/>
      <c r="IM239" s="160"/>
      <c r="IN239" s="160"/>
      <c r="IO239" s="160"/>
      <c r="IP239" s="160"/>
      <c r="IQ239" s="160"/>
      <c r="IR239" s="160"/>
      <c r="IS239" s="160"/>
      <c r="IT239" s="160"/>
      <c r="IU239" s="160"/>
      <c r="IV239" s="160"/>
      <c r="IW239" s="160"/>
      <c r="IX239" s="160"/>
      <c r="IY239" s="160"/>
      <c r="IZ239" s="160"/>
      <c r="JA239" s="160"/>
      <c r="JB239" s="160"/>
      <c r="JC239" s="160"/>
      <c r="JD239" s="160"/>
      <c r="JE239" s="160"/>
      <c r="JF239" s="160"/>
      <c r="JG239" s="160"/>
      <c r="JH239" s="160"/>
      <c r="JI239" s="160"/>
      <c r="JJ239" s="160"/>
      <c r="JK239" s="160"/>
      <c r="JL239" s="160"/>
      <c r="JM239" s="160"/>
      <c r="JN239" s="160"/>
      <c r="JO239" s="160"/>
      <c r="JP239" s="160"/>
      <c r="JQ239" s="160"/>
      <c r="JR239" s="160"/>
      <c r="JS239" s="160"/>
      <c r="JT239" s="160"/>
      <c r="JU239" s="160"/>
      <c r="JV239" s="160"/>
      <c r="JW239" s="160"/>
      <c r="JX239" s="160"/>
      <c r="JY239" s="160"/>
      <c r="JZ239" s="160"/>
      <c r="KA239" s="160"/>
      <c r="KB239" s="160"/>
      <c r="KC239" s="160"/>
      <c r="KD239" s="160"/>
      <c r="KE239" s="160"/>
      <c r="KF239" s="160"/>
      <c r="KG239" s="160"/>
      <c r="KH239" s="160"/>
      <c r="KI239" s="160"/>
      <c r="KJ239" s="160"/>
      <c r="KK239" s="160"/>
      <c r="KL239" s="160"/>
      <c r="KM239" s="160"/>
      <c r="KN239" s="160"/>
      <c r="KO239" s="160"/>
      <c r="KP239" s="160"/>
      <c r="KQ239" s="160"/>
      <c r="KR239" s="160"/>
      <c r="KS239" s="160"/>
      <c r="KT239" s="160"/>
      <c r="KU239" s="160"/>
      <c r="KV239" s="160"/>
      <c r="KW239" s="160"/>
      <c r="KX239" s="160"/>
      <c r="KY239" s="160"/>
      <c r="KZ239" s="160"/>
      <c r="LA239" s="160"/>
      <c r="LB239" s="160"/>
      <c r="LC239" s="160"/>
      <c r="LD239" s="160"/>
      <c r="LE239" s="160"/>
      <c r="LF239" s="160"/>
      <c r="LG239" s="160"/>
      <c r="LH239" s="160"/>
      <c r="LI239" s="160"/>
      <c r="LJ239" s="160"/>
      <c r="LK239" s="160"/>
      <c r="LL239" s="160"/>
      <c r="LM239" s="160"/>
      <c r="LN239" s="160"/>
      <c r="LO239" s="160"/>
      <c r="LP239" s="160"/>
      <c r="LQ239" s="160"/>
      <c r="LR239" s="160"/>
      <c r="LS239" s="160"/>
      <c r="LT239" s="160"/>
      <c r="LU239" s="160"/>
      <c r="LV239" s="160"/>
      <c r="LW239" s="160"/>
      <c r="LX239" s="160"/>
      <c r="LY239" s="160"/>
      <c r="LZ239" s="160"/>
      <c r="MA239" s="160"/>
      <c r="MB239" s="160"/>
      <c r="MC239" s="160"/>
      <c r="MD239" s="160"/>
      <c r="ME239" s="160"/>
      <c r="MF239" s="160"/>
      <c r="MG239" s="160"/>
      <c r="MH239" s="160"/>
      <c r="MI239" s="160"/>
      <c r="MJ239" s="160"/>
      <c r="MK239" s="160"/>
      <c r="ML239" s="160"/>
      <c r="MM239" s="160"/>
      <c r="MN239" s="160"/>
      <c r="MO239" s="160"/>
      <c r="MP239" s="160"/>
      <c r="MQ239" s="160"/>
      <c r="MR239" s="160"/>
      <c r="MS239" s="160"/>
      <c r="MT239" s="160"/>
      <c r="MU239" s="160"/>
      <c r="MV239" s="160"/>
      <c r="MW239" s="160"/>
      <c r="MX239" s="160"/>
      <c r="MY239" s="160"/>
      <c r="MZ239" s="160"/>
      <c r="NA239" s="160"/>
      <c r="NB239" s="160"/>
      <c r="NC239" s="160"/>
      <c r="ND239" s="160"/>
      <c r="NE239" s="160"/>
      <c r="NF239" s="160"/>
      <c r="NG239" s="160"/>
      <c r="NH239" s="160"/>
      <c r="NI239" s="160"/>
      <c r="NJ239" s="160"/>
      <c r="NK239" s="160"/>
      <c r="NL239" s="160"/>
      <c r="NM239" s="160"/>
      <c r="NN239" s="160"/>
      <c r="NO239" s="160"/>
      <c r="NP239" s="160"/>
      <c r="NQ239" s="160"/>
      <c r="NR239" s="160"/>
      <c r="NS239" s="160"/>
      <c r="NT239" s="160"/>
      <c r="NU239" s="160"/>
      <c r="NV239" s="160"/>
      <c r="NW239" s="160"/>
      <c r="NX239" s="160"/>
      <c r="NY239" s="160"/>
      <c r="NZ239" s="160"/>
      <c r="OA239" s="160"/>
      <c r="OB239" s="160"/>
      <c r="OC239" s="160"/>
      <c r="OD239" s="160"/>
      <c r="OE239" s="160"/>
      <c r="OF239" s="160"/>
      <c r="OG239" s="160"/>
      <c r="OH239" s="160"/>
      <c r="OI239" s="160"/>
      <c r="OJ239" s="160"/>
      <c r="OK239" s="160"/>
      <c r="OL239" s="160"/>
      <c r="OM239" s="160"/>
      <c r="ON239" s="160"/>
      <c r="OO239" s="160"/>
      <c r="OP239" s="160"/>
      <c r="OQ239" s="160"/>
      <c r="OR239" s="160"/>
      <c r="OS239" s="160"/>
      <c r="OT239" s="160"/>
      <c r="OU239" s="160"/>
      <c r="OV239" s="160"/>
      <c r="OW239" s="160"/>
      <c r="OX239" s="160"/>
      <c r="OY239" s="160"/>
      <c r="OZ239" s="160"/>
      <c r="PA239" s="160"/>
      <c r="PB239" s="160"/>
      <c r="PC239" s="160"/>
      <c r="PD239" s="160"/>
      <c r="PE239" s="160"/>
      <c r="PF239" s="160"/>
      <c r="PG239" s="160"/>
      <c r="PH239" s="160"/>
      <c r="PI239" s="160"/>
      <c r="PJ239" s="160"/>
      <c r="PK239" s="160"/>
      <c r="PL239" s="160"/>
      <c r="PM239" s="160"/>
      <c r="PN239" s="160"/>
      <c r="PO239" s="160"/>
      <c r="PP239" s="160"/>
      <c r="PQ239" s="160"/>
      <c r="PR239" s="160"/>
      <c r="PS239" s="160"/>
      <c r="PT239" s="160"/>
      <c r="PU239" s="160"/>
      <c r="PV239" s="160"/>
      <c r="PW239" s="160"/>
      <c r="PX239" s="160"/>
      <c r="PY239" s="160"/>
      <c r="PZ239" s="160"/>
      <c r="QA239" s="160"/>
      <c r="QB239" s="160"/>
      <c r="QC239" s="160"/>
      <c r="QD239" s="160"/>
      <c r="QE239" s="160"/>
      <c r="QF239" s="160"/>
      <c r="QG239" s="160"/>
      <c r="QH239" s="160"/>
      <c r="QI239" s="160"/>
      <c r="QJ239" s="160"/>
      <c r="QK239" s="160"/>
      <c r="QL239" s="160"/>
      <c r="QM239" s="160"/>
      <c r="QN239" s="160"/>
      <c r="QO239" s="160"/>
      <c r="QP239" s="160"/>
      <c r="QQ239" s="160"/>
      <c r="QR239" s="160"/>
      <c r="QS239" s="160"/>
      <c r="QT239" s="160"/>
      <c r="QU239" s="160"/>
      <c r="QV239" s="160"/>
      <c r="QW239" s="160"/>
      <c r="QX239" s="160"/>
      <c r="QY239" s="160"/>
      <c r="QZ239" s="160"/>
      <c r="RA239" s="160"/>
      <c r="RB239" s="160"/>
      <c r="RC239" s="160"/>
      <c r="RD239" s="160"/>
      <c r="RE239" s="160"/>
      <c r="RF239" s="160"/>
      <c r="RG239" s="160"/>
      <c r="RH239" s="160"/>
      <c r="RI239" s="160"/>
      <c r="RJ239" s="160"/>
      <c r="RK239" s="160"/>
      <c r="RL239" s="160"/>
      <c r="RM239" s="160"/>
      <c r="RN239" s="160"/>
      <c r="RO239" s="160"/>
      <c r="RP239" s="160"/>
      <c r="RQ239" s="160"/>
      <c r="RR239" s="160"/>
      <c r="RS239" s="160"/>
      <c r="RT239" s="160"/>
      <c r="RU239" s="160"/>
      <c r="RV239" s="160"/>
      <c r="RW239" s="160"/>
      <c r="RX239" s="160"/>
      <c r="RY239" s="160"/>
      <c r="RZ239" s="160"/>
      <c r="SA239" s="160"/>
      <c r="SB239" s="160"/>
      <c r="SC239" s="160"/>
      <c r="SD239" s="160"/>
      <c r="SE239" s="160"/>
      <c r="SF239" s="160"/>
      <c r="SG239" s="160"/>
      <c r="SH239" s="160"/>
      <c r="SI239" s="160"/>
      <c r="SJ239" s="160"/>
      <c r="SK239" s="160"/>
      <c r="SL239" s="160"/>
      <c r="SM239" s="160"/>
      <c r="SN239" s="160"/>
      <c r="SO239" s="160"/>
      <c r="SP239" s="160"/>
      <c r="SQ239" s="160"/>
      <c r="SR239" s="160"/>
      <c r="SS239" s="160"/>
      <c r="ST239" s="160"/>
      <c r="SU239" s="160"/>
      <c r="SV239" s="160"/>
      <c r="SW239" s="160"/>
      <c r="SX239" s="160"/>
      <c r="SY239" s="160"/>
      <c r="SZ239" s="160"/>
      <c r="TA239" s="160"/>
      <c r="TB239" s="160"/>
      <c r="TC239" s="160"/>
      <c r="TD239" s="160"/>
      <c r="TE239" s="160"/>
      <c r="TF239" s="160"/>
    </row>
    <row r="240" spans="1:526">
      <c r="A240" s="160"/>
      <c r="B240" s="160"/>
      <c r="C240" s="160"/>
      <c r="D240" s="160"/>
      <c r="E240" s="160"/>
      <c r="F240" s="160"/>
      <c r="G240" s="160"/>
      <c r="H240" s="160"/>
      <c r="I240" s="160"/>
      <c r="J240" s="160"/>
      <c r="K240" s="160"/>
      <c r="L240" s="160"/>
      <c r="M240" s="160"/>
      <c r="N240" s="160"/>
      <c r="O240" s="160"/>
      <c r="P240" s="160"/>
      <c r="Q240" s="160"/>
      <c r="R240" s="160"/>
      <c r="S240" s="160"/>
      <c r="T240" s="160"/>
      <c r="U240" s="160"/>
      <c r="V240" s="160"/>
      <c r="W240" s="160"/>
      <c r="X240" s="160"/>
      <c r="Y240" s="160"/>
      <c r="Z240" s="160"/>
      <c r="AA240" s="160"/>
      <c r="AB240" s="160"/>
      <c r="AC240" s="160"/>
      <c r="AD240" s="160"/>
      <c r="AE240" s="160"/>
      <c r="AF240" s="160"/>
      <c r="AG240" s="160"/>
      <c r="AH240" s="160"/>
      <c r="AI240" s="160"/>
      <c r="AJ240" s="160"/>
      <c r="AK240" s="160"/>
      <c r="AL240" s="160"/>
      <c r="AM240" s="160"/>
      <c r="AN240" s="160"/>
      <c r="AO240" s="160"/>
      <c r="AP240" s="160"/>
      <c r="AQ240" s="160"/>
      <c r="AR240" s="160"/>
      <c r="AS240" s="160"/>
      <c r="AT240" s="160"/>
      <c r="AU240" s="160"/>
      <c r="AV240" s="160"/>
      <c r="AW240" s="160"/>
      <c r="AX240" s="160"/>
      <c r="AY240" s="160"/>
      <c r="AZ240" s="160"/>
      <c r="BA240" s="160"/>
      <c r="BB240" s="160"/>
      <c r="BC240" s="160"/>
      <c r="BD240" s="160"/>
      <c r="BE240" s="160"/>
      <c r="BF240" s="160"/>
      <c r="BG240" s="160"/>
      <c r="BH240" s="160"/>
      <c r="BI240" s="160"/>
      <c r="BJ240" s="160"/>
      <c r="BK240" s="160"/>
      <c r="BL240" s="160"/>
      <c r="BM240" s="160"/>
      <c r="BN240" s="160"/>
      <c r="BO240" s="160"/>
      <c r="BP240" s="160"/>
      <c r="BQ240" s="160"/>
      <c r="BR240" s="160"/>
      <c r="BS240" s="160"/>
      <c r="BT240" s="160"/>
      <c r="BU240" s="160"/>
      <c r="BV240" s="160"/>
      <c r="BW240" s="160"/>
      <c r="BX240" s="160"/>
      <c r="BY240" s="160"/>
      <c r="BZ240" s="160"/>
      <c r="CA240" s="160"/>
      <c r="CB240" s="160"/>
      <c r="CC240" s="160"/>
      <c r="CD240" s="160"/>
      <c r="CE240" s="160"/>
      <c r="CF240" s="160"/>
      <c r="CG240" s="160"/>
      <c r="CH240" s="160"/>
      <c r="CI240" s="160"/>
      <c r="CJ240" s="160"/>
      <c r="CK240" s="160"/>
      <c r="CL240" s="160"/>
      <c r="CM240" s="160"/>
      <c r="CN240" s="160"/>
      <c r="CO240" s="160"/>
      <c r="CP240" s="160"/>
      <c r="CQ240" s="160"/>
      <c r="CR240" s="160"/>
      <c r="CS240" s="160"/>
      <c r="CT240" s="160"/>
      <c r="CU240" s="160"/>
      <c r="CV240" s="160"/>
      <c r="CW240" s="160"/>
      <c r="CX240" s="160"/>
      <c r="CY240" s="160"/>
      <c r="CZ240" s="160"/>
      <c r="DA240" s="160"/>
      <c r="DB240" s="160"/>
      <c r="DC240" s="160"/>
      <c r="DD240" s="160"/>
      <c r="DE240" s="160"/>
      <c r="DF240" s="160"/>
      <c r="DG240" s="160"/>
      <c r="DH240" s="160"/>
      <c r="DI240" s="160"/>
      <c r="DJ240" s="160"/>
      <c r="DK240" s="160"/>
      <c r="DL240" s="160"/>
      <c r="DM240" s="160"/>
      <c r="DN240" s="160"/>
      <c r="DO240" s="160"/>
      <c r="DP240" s="160"/>
      <c r="DQ240" s="160"/>
      <c r="DR240" s="160"/>
      <c r="DS240" s="160"/>
      <c r="DT240" s="160"/>
      <c r="DU240" s="160"/>
      <c r="DV240" s="160"/>
      <c r="DW240" s="160"/>
      <c r="DX240" s="160"/>
      <c r="DY240" s="160"/>
      <c r="DZ240" s="160"/>
      <c r="EA240" s="160"/>
      <c r="EB240" s="160"/>
      <c r="EC240" s="160"/>
      <c r="ED240" s="160"/>
      <c r="EE240" s="160"/>
      <c r="EF240" s="160"/>
      <c r="EG240" s="160"/>
      <c r="EH240" s="160"/>
      <c r="EI240" s="160"/>
      <c r="EJ240" s="160"/>
      <c r="EK240" s="160"/>
      <c r="EL240" s="160"/>
      <c r="EM240" s="160"/>
      <c r="EN240" s="160"/>
      <c r="EO240" s="160"/>
      <c r="EP240" s="160"/>
      <c r="EQ240" s="160"/>
      <c r="ER240" s="160"/>
      <c r="ES240" s="160"/>
      <c r="ET240" s="160"/>
      <c r="EU240" s="160"/>
      <c r="EV240" s="160"/>
      <c r="EW240" s="160"/>
      <c r="EX240" s="160"/>
      <c r="EY240" s="160"/>
      <c r="EZ240" s="160"/>
      <c r="FA240" s="160"/>
      <c r="FB240" s="160"/>
      <c r="FC240" s="160"/>
      <c r="FD240" s="160"/>
      <c r="FE240" s="160"/>
      <c r="FF240" s="160"/>
      <c r="FG240" s="160"/>
      <c r="FH240" s="160"/>
      <c r="FI240" s="160"/>
      <c r="FJ240" s="160"/>
      <c r="FK240" s="160"/>
      <c r="FL240" s="160"/>
      <c r="FM240" s="160"/>
      <c r="FN240" s="160"/>
      <c r="FO240" s="160"/>
      <c r="FP240" s="160"/>
      <c r="FQ240" s="160"/>
      <c r="FR240" s="160"/>
      <c r="FS240" s="160"/>
      <c r="FT240" s="160"/>
      <c r="FU240" s="160"/>
      <c r="FV240" s="160"/>
      <c r="FW240" s="160"/>
      <c r="FX240" s="160"/>
      <c r="FY240" s="160"/>
      <c r="FZ240" s="160"/>
      <c r="GA240" s="160"/>
      <c r="GB240" s="160"/>
      <c r="GC240" s="160"/>
      <c r="GD240" s="160"/>
      <c r="GE240" s="160"/>
      <c r="GF240" s="160"/>
      <c r="GG240" s="160"/>
      <c r="GH240" s="160"/>
      <c r="GI240" s="160"/>
      <c r="GJ240" s="160"/>
      <c r="GK240" s="160"/>
      <c r="GL240" s="160"/>
      <c r="GM240" s="160"/>
      <c r="GN240" s="160"/>
      <c r="GO240" s="160"/>
      <c r="GP240" s="160"/>
      <c r="GQ240" s="160"/>
      <c r="GR240" s="160"/>
      <c r="GS240" s="160"/>
      <c r="GT240" s="160"/>
      <c r="GU240" s="160"/>
      <c r="GV240" s="160"/>
      <c r="GW240" s="160"/>
      <c r="GX240" s="160"/>
      <c r="GY240" s="160"/>
      <c r="GZ240" s="160"/>
      <c r="HA240" s="160"/>
      <c r="HB240" s="160"/>
      <c r="HC240" s="160"/>
      <c r="HD240" s="160"/>
      <c r="HE240" s="160"/>
      <c r="HF240" s="160"/>
      <c r="HG240" s="160"/>
      <c r="HH240" s="160"/>
      <c r="HI240" s="160"/>
      <c r="HJ240" s="160"/>
      <c r="HK240" s="160"/>
      <c r="HL240" s="160"/>
      <c r="HM240" s="160"/>
      <c r="HN240" s="160"/>
      <c r="HO240" s="160"/>
      <c r="HP240" s="160"/>
      <c r="HQ240" s="160"/>
      <c r="HR240" s="160"/>
      <c r="HS240" s="160"/>
      <c r="HT240" s="160"/>
      <c r="HU240" s="160"/>
      <c r="HV240" s="160"/>
      <c r="HW240" s="160"/>
      <c r="HX240" s="160"/>
      <c r="HY240" s="160"/>
      <c r="HZ240" s="160"/>
      <c r="IA240" s="160"/>
      <c r="IB240" s="160"/>
      <c r="IC240" s="160"/>
      <c r="ID240" s="160"/>
      <c r="IE240" s="160"/>
      <c r="IF240" s="160"/>
      <c r="IG240" s="160"/>
      <c r="IH240" s="160"/>
      <c r="II240" s="160"/>
      <c r="IJ240" s="160"/>
      <c r="IK240" s="160"/>
      <c r="IL240" s="160"/>
      <c r="IM240" s="160"/>
      <c r="IN240" s="160"/>
      <c r="IO240" s="160"/>
      <c r="IP240" s="160"/>
      <c r="IQ240" s="160"/>
      <c r="IR240" s="160"/>
      <c r="IS240" s="160"/>
      <c r="IT240" s="160"/>
      <c r="IU240" s="160"/>
      <c r="IV240" s="160"/>
      <c r="IW240" s="160"/>
      <c r="IX240" s="160"/>
      <c r="IY240" s="160"/>
      <c r="IZ240" s="160"/>
      <c r="JA240" s="160"/>
      <c r="JB240" s="160"/>
      <c r="JC240" s="160"/>
      <c r="JD240" s="160"/>
      <c r="JE240" s="160"/>
      <c r="JF240" s="160"/>
      <c r="JG240" s="160"/>
      <c r="JH240" s="160"/>
      <c r="JI240" s="160"/>
      <c r="JJ240" s="160"/>
      <c r="JK240" s="160"/>
      <c r="JL240" s="160"/>
      <c r="JM240" s="160"/>
      <c r="JN240" s="160"/>
      <c r="JO240" s="160"/>
      <c r="JP240" s="160"/>
      <c r="JQ240" s="160"/>
      <c r="JR240" s="160"/>
      <c r="JS240" s="160"/>
      <c r="JT240" s="160"/>
      <c r="JU240" s="160"/>
      <c r="JV240" s="160"/>
      <c r="JW240" s="160"/>
      <c r="JX240" s="160"/>
      <c r="JY240" s="160"/>
      <c r="JZ240" s="160"/>
      <c r="KA240" s="160"/>
      <c r="KB240" s="160"/>
      <c r="KC240" s="160"/>
      <c r="KD240" s="160"/>
      <c r="KE240" s="160"/>
      <c r="KF240" s="160"/>
      <c r="KG240" s="160"/>
      <c r="KH240" s="160"/>
      <c r="KI240" s="160"/>
      <c r="KJ240" s="160"/>
      <c r="KK240" s="160"/>
      <c r="KL240" s="160"/>
      <c r="KM240" s="160"/>
      <c r="KN240" s="160"/>
      <c r="KO240" s="160"/>
      <c r="KP240" s="160"/>
      <c r="KQ240" s="160"/>
      <c r="KR240" s="160"/>
      <c r="KS240" s="160"/>
      <c r="KT240" s="160"/>
      <c r="KU240" s="160"/>
      <c r="KV240" s="160"/>
      <c r="KW240" s="160"/>
      <c r="KX240" s="160"/>
      <c r="KY240" s="160"/>
      <c r="KZ240" s="160"/>
      <c r="LA240" s="160"/>
      <c r="LB240" s="160"/>
      <c r="LC240" s="160"/>
      <c r="LD240" s="160"/>
      <c r="LE240" s="160"/>
      <c r="LF240" s="160"/>
      <c r="LG240" s="160"/>
      <c r="LH240" s="160"/>
      <c r="LI240" s="160"/>
      <c r="LJ240" s="160"/>
      <c r="LK240" s="160"/>
      <c r="LL240" s="160"/>
      <c r="LM240" s="160"/>
      <c r="LN240" s="160"/>
      <c r="LO240" s="160"/>
      <c r="LP240" s="160"/>
      <c r="LQ240" s="160"/>
      <c r="LR240" s="160"/>
      <c r="LS240" s="160"/>
      <c r="LT240" s="160"/>
      <c r="LU240" s="160"/>
      <c r="LV240" s="160"/>
      <c r="LW240" s="160"/>
      <c r="LX240" s="160"/>
      <c r="LY240" s="160"/>
      <c r="LZ240" s="160"/>
      <c r="MA240" s="160"/>
      <c r="MB240" s="160"/>
      <c r="MC240" s="160"/>
      <c r="MD240" s="160"/>
      <c r="ME240" s="160"/>
      <c r="MF240" s="160"/>
      <c r="MG240" s="160"/>
      <c r="MH240" s="160"/>
      <c r="MI240" s="160"/>
      <c r="MJ240" s="160"/>
      <c r="MK240" s="160"/>
      <c r="ML240" s="160"/>
      <c r="MM240" s="160"/>
      <c r="MN240" s="160"/>
      <c r="MO240" s="160"/>
      <c r="MP240" s="160"/>
      <c r="MQ240" s="160"/>
      <c r="MR240" s="160"/>
      <c r="MS240" s="160"/>
      <c r="MT240" s="160"/>
      <c r="MU240" s="160"/>
      <c r="MV240" s="160"/>
      <c r="MW240" s="160"/>
      <c r="MX240" s="160"/>
      <c r="MY240" s="160"/>
      <c r="MZ240" s="160"/>
      <c r="NA240" s="160"/>
      <c r="NB240" s="160"/>
      <c r="NC240" s="160"/>
      <c r="ND240" s="160"/>
      <c r="NE240" s="160"/>
      <c r="NF240" s="160"/>
      <c r="NG240" s="160"/>
      <c r="NH240" s="160"/>
      <c r="NI240" s="160"/>
      <c r="NJ240" s="160"/>
      <c r="NK240" s="160"/>
      <c r="NL240" s="160"/>
      <c r="NM240" s="160"/>
      <c r="NN240" s="160"/>
      <c r="NO240" s="160"/>
      <c r="NP240" s="160"/>
      <c r="NQ240" s="160"/>
      <c r="NR240" s="160"/>
      <c r="NS240" s="160"/>
      <c r="NT240" s="160"/>
      <c r="NU240" s="160"/>
      <c r="NV240" s="160"/>
      <c r="NW240" s="160"/>
      <c r="NX240" s="160"/>
      <c r="NY240" s="160"/>
      <c r="NZ240" s="160"/>
      <c r="OA240" s="160"/>
      <c r="OB240" s="160"/>
      <c r="OC240" s="160"/>
      <c r="OD240" s="160"/>
      <c r="OE240" s="160"/>
      <c r="OF240" s="160"/>
      <c r="OG240" s="160"/>
      <c r="OH240" s="160"/>
      <c r="OI240" s="160"/>
      <c r="OJ240" s="160"/>
      <c r="OK240" s="160"/>
      <c r="OL240" s="160"/>
      <c r="OM240" s="160"/>
      <c r="ON240" s="160"/>
      <c r="OO240" s="160"/>
      <c r="OP240" s="160"/>
      <c r="OQ240" s="160"/>
      <c r="OR240" s="160"/>
      <c r="OS240" s="160"/>
      <c r="OT240" s="160"/>
      <c r="OU240" s="160"/>
      <c r="OV240" s="160"/>
      <c r="OW240" s="160"/>
      <c r="OX240" s="160"/>
      <c r="OY240" s="160"/>
      <c r="OZ240" s="160"/>
      <c r="PA240" s="160"/>
      <c r="PB240" s="160"/>
      <c r="PC240" s="160"/>
      <c r="PD240" s="160"/>
      <c r="PE240" s="160"/>
      <c r="PF240" s="160"/>
      <c r="PG240" s="160"/>
      <c r="PH240" s="160"/>
      <c r="PI240" s="160"/>
      <c r="PJ240" s="160"/>
      <c r="PK240" s="160"/>
      <c r="PL240" s="160"/>
      <c r="PM240" s="160"/>
      <c r="PN240" s="160"/>
      <c r="PO240" s="160"/>
      <c r="PP240" s="160"/>
      <c r="PQ240" s="160"/>
      <c r="PR240" s="160"/>
      <c r="PS240" s="160"/>
      <c r="PT240" s="160"/>
      <c r="PU240" s="160"/>
      <c r="PV240" s="160"/>
      <c r="PW240" s="160"/>
      <c r="PX240" s="160"/>
      <c r="PY240" s="160"/>
      <c r="PZ240" s="160"/>
      <c r="QA240" s="160"/>
      <c r="QB240" s="160"/>
      <c r="QC240" s="160"/>
      <c r="QD240" s="160"/>
      <c r="QE240" s="160"/>
      <c r="QF240" s="160"/>
      <c r="QG240" s="160"/>
      <c r="QH240" s="160"/>
      <c r="QI240" s="160"/>
      <c r="QJ240" s="160"/>
      <c r="QK240" s="160"/>
      <c r="QL240" s="160"/>
      <c r="QM240" s="160"/>
      <c r="QN240" s="160"/>
      <c r="QO240" s="160"/>
      <c r="QP240" s="160"/>
      <c r="QQ240" s="160"/>
      <c r="QR240" s="160"/>
      <c r="QS240" s="160"/>
      <c r="QT240" s="160"/>
      <c r="QU240" s="160"/>
      <c r="QV240" s="160"/>
      <c r="QW240" s="160"/>
      <c r="QX240" s="160"/>
      <c r="QY240" s="160"/>
      <c r="QZ240" s="160"/>
      <c r="RA240" s="160"/>
      <c r="RB240" s="160"/>
      <c r="RC240" s="160"/>
      <c r="RD240" s="160"/>
      <c r="RE240" s="160"/>
      <c r="RF240" s="160"/>
      <c r="RG240" s="160"/>
      <c r="RH240" s="160"/>
      <c r="RI240" s="160"/>
      <c r="RJ240" s="160"/>
      <c r="RK240" s="160"/>
      <c r="RL240" s="160"/>
      <c r="RM240" s="160"/>
      <c r="RN240" s="160"/>
      <c r="RO240" s="160"/>
      <c r="RP240" s="160"/>
      <c r="RQ240" s="160"/>
      <c r="RR240" s="160"/>
      <c r="RS240" s="160"/>
      <c r="RT240" s="160"/>
      <c r="RU240" s="160"/>
      <c r="RV240" s="160"/>
      <c r="RW240" s="160"/>
      <c r="RX240" s="160"/>
      <c r="RY240" s="160"/>
      <c r="RZ240" s="160"/>
      <c r="SA240" s="160"/>
      <c r="SB240" s="160"/>
      <c r="SC240" s="160"/>
      <c r="SD240" s="160"/>
      <c r="SE240" s="160"/>
      <c r="SF240" s="160"/>
      <c r="SG240" s="160"/>
      <c r="SH240" s="160"/>
      <c r="SI240" s="160"/>
      <c r="SJ240" s="160"/>
      <c r="SK240" s="160"/>
      <c r="SL240" s="160"/>
      <c r="SM240" s="160"/>
      <c r="SN240" s="160"/>
      <c r="SO240" s="160"/>
      <c r="SP240" s="160"/>
      <c r="SQ240" s="160"/>
      <c r="SR240" s="160"/>
      <c r="SS240" s="160"/>
      <c r="ST240" s="160"/>
      <c r="SU240" s="160"/>
      <c r="SV240" s="160"/>
      <c r="SW240" s="160"/>
      <c r="SX240" s="160"/>
      <c r="SY240" s="160"/>
      <c r="SZ240" s="160"/>
      <c r="TA240" s="160"/>
      <c r="TB240" s="160"/>
      <c r="TC240" s="160"/>
      <c r="TD240" s="160"/>
      <c r="TE240" s="160"/>
      <c r="TF240" s="160"/>
    </row>
    <row r="241" spans="1:526">
      <c r="A241" s="160"/>
      <c r="B241" s="160"/>
      <c r="C241" s="160"/>
      <c r="D241" s="160"/>
      <c r="E241" s="160"/>
      <c r="F241" s="160"/>
      <c r="G241" s="160"/>
      <c r="H241" s="160"/>
      <c r="I241" s="160"/>
      <c r="J241" s="160"/>
      <c r="K241" s="160"/>
      <c r="L241" s="160"/>
      <c r="M241" s="160"/>
      <c r="N241" s="160"/>
      <c r="O241" s="160"/>
      <c r="P241" s="160"/>
      <c r="Q241" s="160"/>
      <c r="R241" s="160"/>
      <c r="S241" s="160"/>
      <c r="T241" s="160"/>
      <c r="U241" s="160"/>
      <c r="V241" s="160"/>
      <c r="W241" s="160"/>
      <c r="X241" s="160"/>
      <c r="Y241" s="160"/>
      <c r="Z241" s="160"/>
      <c r="AA241" s="160"/>
      <c r="AB241" s="160"/>
      <c r="AC241" s="160"/>
      <c r="AD241" s="160"/>
      <c r="AE241" s="160"/>
      <c r="AF241" s="160"/>
      <c r="AG241" s="160"/>
      <c r="AH241" s="160"/>
      <c r="AI241" s="160"/>
      <c r="AJ241" s="160"/>
      <c r="AK241" s="160"/>
      <c r="AL241" s="160"/>
      <c r="AM241" s="160"/>
      <c r="AN241" s="160"/>
      <c r="AO241" s="160"/>
      <c r="AP241" s="160"/>
      <c r="AQ241" s="160"/>
      <c r="AR241" s="160"/>
      <c r="AS241" s="160"/>
      <c r="AT241" s="160"/>
      <c r="AU241" s="160"/>
      <c r="AV241" s="160"/>
      <c r="AW241" s="160"/>
      <c r="AX241" s="160"/>
      <c r="AY241" s="160"/>
      <c r="AZ241" s="160"/>
      <c r="BA241" s="160"/>
      <c r="BB241" s="160"/>
      <c r="BC241" s="160"/>
      <c r="BD241" s="160"/>
      <c r="BE241" s="160"/>
      <c r="BF241" s="160"/>
      <c r="BG241" s="160"/>
      <c r="BH241" s="160"/>
      <c r="BI241" s="160"/>
      <c r="BJ241" s="160"/>
      <c r="BK241" s="160"/>
      <c r="BL241" s="160"/>
      <c r="BM241" s="160"/>
      <c r="BN241" s="160"/>
      <c r="BO241" s="160"/>
      <c r="BP241" s="160"/>
      <c r="BQ241" s="160"/>
      <c r="BR241" s="160"/>
      <c r="BS241" s="160"/>
      <c r="BT241" s="160"/>
      <c r="BU241" s="160"/>
      <c r="BV241" s="160"/>
      <c r="BW241" s="160"/>
      <c r="BX241" s="160"/>
      <c r="BY241" s="160"/>
      <c r="BZ241" s="160"/>
      <c r="CA241" s="160"/>
      <c r="CB241" s="160"/>
      <c r="CC241" s="160"/>
      <c r="CD241" s="160"/>
      <c r="CE241" s="160"/>
      <c r="CF241" s="160"/>
      <c r="CG241" s="160"/>
      <c r="CH241" s="160"/>
      <c r="CI241" s="160"/>
      <c r="CJ241" s="160"/>
      <c r="CK241" s="160"/>
      <c r="CL241" s="160"/>
      <c r="CM241" s="160"/>
      <c r="CN241" s="160"/>
      <c r="CO241" s="160"/>
      <c r="CP241" s="160"/>
      <c r="CQ241" s="160"/>
      <c r="CR241" s="160"/>
      <c r="CS241" s="160"/>
      <c r="CT241" s="160"/>
      <c r="CU241" s="160"/>
      <c r="CV241" s="160"/>
      <c r="CW241" s="160"/>
      <c r="CX241" s="160"/>
      <c r="CY241" s="160"/>
      <c r="CZ241" s="160"/>
      <c r="DA241" s="160"/>
      <c r="DB241" s="160"/>
      <c r="DC241" s="160"/>
      <c r="DD241" s="160"/>
      <c r="DE241" s="160"/>
      <c r="DF241" s="160"/>
      <c r="DG241" s="160"/>
      <c r="DH241" s="160"/>
      <c r="DI241" s="160"/>
      <c r="DJ241" s="160"/>
      <c r="DK241" s="160"/>
      <c r="DL241" s="160"/>
      <c r="DM241" s="160"/>
      <c r="DN241" s="160"/>
      <c r="DO241" s="160"/>
      <c r="DP241" s="160"/>
      <c r="DQ241" s="160"/>
      <c r="DR241" s="160"/>
      <c r="DS241" s="160"/>
      <c r="DT241" s="160"/>
      <c r="DU241" s="160"/>
      <c r="DV241" s="160"/>
      <c r="DW241" s="160"/>
      <c r="DX241" s="160"/>
      <c r="DY241" s="160"/>
      <c r="DZ241" s="160"/>
      <c r="EA241" s="160"/>
      <c r="EB241" s="160"/>
      <c r="EC241" s="160"/>
      <c r="ED241" s="160"/>
      <c r="EE241" s="160"/>
      <c r="EF241" s="160"/>
      <c r="EG241" s="160"/>
      <c r="EH241" s="160"/>
      <c r="EI241" s="160"/>
      <c r="EJ241" s="160"/>
      <c r="EK241" s="160"/>
      <c r="EL241" s="160"/>
      <c r="EM241" s="160"/>
      <c r="EN241" s="160"/>
      <c r="EO241" s="160"/>
      <c r="EP241" s="160"/>
      <c r="EQ241" s="160"/>
      <c r="ER241" s="160"/>
      <c r="ES241" s="160"/>
      <c r="ET241" s="160"/>
      <c r="EU241" s="160"/>
      <c r="EV241" s="160"/>
      <c r="EW241" s="160"/>
      <c r="EX241" s="160"/>
      <c r="EY241" s="160"/>
      <c r="EZ241" s="160"/>
      <c r="FA241" s="160"/>
      <c r="FB241" s="160"/>
      <c r="FC241" s="160"/>
      <c r="FD241" s="160"/>
      <c r="FE241" s="160"/>
      <c r="FF241" s="160"/>
      <c r="FG241" s="160"/>
      <c r="FH241" s="160"/>
      <c r="FI241" s="160"/>
      <c r="FJ241" s="160"/>
      <c r="FK241" s="160"/>
      <c r="FL241" s="160"/>
      <c r="FM241" s="160"/>
      <c r="FN241" s="160"/>
      <c r="FO241" s="160"/>
      <c r="FP241" s="160"/>
      <c r="FQ241" s="160"/>
      <c r="FR241" s="160"/>
      <c r="FS241" s="160"/>
      <c r="FT241" s="160"/>
      <c r="FU241" s="160"/>
      <c r="FV241" s="160"/>
      <c r="FW241" s="160"/>
      <c r="FX241" s="160"/>
      <c r="FY241" s="160"/>
      <c r="FZ241" s="160"/>
      <c r="GA241" s="160"/>
      <c r="GB241" s="160"/>
      <c r="GC241" s="160"/>
      <c r="GD241" s="160"/>
      <c r="GE241" s="160"/>
      <c r="GF241" s="160"/>
      <c r="GG241" s="160"/>
      <c r="GH241" s="160"/>
      <c r="GI241" s="160"/>
      <c r="GJ241" s="160"/>
      <c r="GK241" s="160"/>
      <c r="GL241" s="160"/>
      <c r="GM241" s="160"/>
      <c r="GN241" s="160"/>
      <c r="GO241" s="160"/>
      <c r="GP241" s="160"/>
      <c r="GQ241" s="160"/>
      <c r="GR241" s="160"/>
      <c r="GS241" s="160"/>
      <c r="GT241" s="160"/>
      <c r="GU241" s="160"/>
      <c r="GV241" s="160"/>
      <c r="GW241" s="160"/>
      <c r="GX241" s="160"/>
      <c r="GY241" s="160"/>
      <c r="GZ241" s="160"/>
      <c r="HA241" s="160"/>
      <c r="HB241" s="160"/>
      <c r="HC241" s="160"/>
      <c r="HD241" s="160"/>
      <c r="HE241" s="160"/>
      <c r="HF241" s="160"/>
      <c r="HG241" s="160"/>
      <c r="HH241" s="160"/>
      <c r="HI241" s="160"/>
      <c r="HJ241" s="160"/>
      <c r="HK241" s="160"/>
      <c r="HL241" s="160"/>
      <c r="HM241" s="160"/>
      <c r="HN241" s="160"/>
      <c r="HO241" s="160"/>
      <c r="HP241" s="160"/>
      <c r="HQ241" s="160"/>
      <c r="HR241" s="160"/>
      <c r="HS241" s="160"/>
      <c r="HT241" s="160"/>
      <c r="HU241" s="160"/>
      <c r="HV241" s="160"/>
      <c r="HW241" s="160"/>
      <c r="HX241" s="160"/>
      <c r="HY241" s="160"/>
      <c r="HZ241" s="160"/>
      <c r="IA241" s="160"/>
      <c r="IB241" s="160"/>
      <c r="IC241" s="160"/>
      <c r="ID241" s="160"/>
      <c r="IE241" s="160"/>
      <c r="IF241" s="160"/>
      <c r="IG241" s="160"/>
      <c r="IH241" s="160"/>
      <c r="II241" s="160"/>
      <c r="IJ241" s="160"/>
      <c r="IK241" s="160"/>
      <c r="IL241" s="160"/>
      <c r="IM241" s="160"/>
      <c r="IN241" s="160"/>
      <c r="IO241" s="160"/>
      <c r="IP241" s="160"/>
      <c r="IQ241" s="160"/>
      <c r="IR241" s="160"/>
      <c r="IS241" s="160"/>
      <c r="IT241" s="160"/>
      <c r="IU241" s="160"/>
      <c r="IV241" s="160"/>
      <c r="IW241" s="160"/>
      <c r="IX241" s="160"/>
      <c r="IY241" s="160"/>
      <c r="IZ241" s="160"/>
      <c r="JA241" s="160"/>
      <c r="JB241" s="160"/>
      <c r="JC241" s="160"/>
      <c r="JD241" s="160"/>
      <c r="JE241" s="160"/>
      <c r="JF241" s="160"/>
      <c r="JG241" s="160"/>
      <c r="JH241" s="160"/>
      <c r="JI241" s="160"/>
      <c r="JJ241" s="160"/>
      <c r="JK241" s="160"/>
      <c r="JL241" s="160"/>
      <c r="JM241" s="160"/>
      <c r="JN241" s="160"/>
      <c r="JO241" s="160"/>
      <c r="JP241" s="160"/>
      <c r="JQ241" s="160"/>
      <c r="JR241" s="160"/>
      <c r="JS241" s="160"/>
      <c r="JT241" s="160"/>
      <c r="JU241" s="160"/>
      <c r="JV241" s="160"/>
      <c r="JW241" s="160"/>
      <c r="JX241" s="160"/>
      <c r="JY241" s="160"/>
      <c r="JZ241" s="160"/>
      <c r="KA241" s="160"/>
      <c r="KB241" s="160"/>
      <c r="KC241" s="160"/>
      <c r="KD241" s="160"/>
      <c r="KE241" s="160"/>
      <c r="KF241" s="160"/>
      <c r="KG241" s="160"/>
      <c r="KH241" s="160"/>
      <c r="KI241" s="160"/>
      <c r="KJ241" s="160"/>
      <c r="KK241" s="160"/>
      <c r="KL241" s="160"/>
      <c r="KM241" s="160"/>
      <c r="KN241" s="160"/>
      <c r="KO241" s="160"/>
      <c r="KP241" s="160"/>
      <c r="KQ241" s="160"/>
      <c r="KR241" s="160"/>
      <c r="KS241" s="160"/>
      <c r="KT241" s="160"/>
      <c r="KU241" s="160"/>
      <c r="KV241" s="160"/>
      <c r="KW241" s="160"/>
      <c r="KX241" s="160"/>
      <c r="KY241" s="160"/>
      <c r="KZ241" s="160"/>
      <c r="LA241" s="160"/>
      <c r="LB241" s="160"/>
      <c r="LC241" s="160"/>
      <c r="LD241" s="160"/>
      <c r="LE241" s="160"/>
      <c r="LF241" s="160"/>
      <c r="LG241" s="160"/>
      <c r="LH241" s="160"/>
      <c r="LI241" s="160"/>
      <c r="LJ241" s="160"/>
      <c r="LK241" s="160"/>
      <c r="LL241" s="160"/>
      <c r="LM241" s="160"/>
      <c r="LN241" s="160"/>
      <c r="LO241" s="160"/>
      <c r="LP241" s="160"/>
      <c r="LQ241" s="160"/>
      <c r="LR241" s="160"/>
      <c r="LS241" s="160"/>
      <c r="LT241" s="160"/>
      <c r="LU241" s="160"/>
      <c r="LV241" s="160"/>
      <c r="LW241" s="160"/>
      <c r="LX241" s="160"/>
      <c r="LY241" s="160"/>
      <c r="LZ241" s="160"/>
      <c r="MA241" s="160"/>
      <c r="MB241" s="160"/>
      <c r="MC241" s="160"/>
      <c r="MD241" s="160"/>
      <c r="ME241" s="160"/>
      <c r="MF241" s="160"/>
      <c r="MG241" s="160"/>
      <c r="MH241" s="160"/>
      <c r="MI241" s="160"/>
      <c r="MJ241" s="160"/>
      <c r="MK241" s="160"/>
      <c r="ML241" s="160"/>
      <c r="MM241" s="160"/>
      <c r="MN241" s="160"/>
      <c r="MO241" s="160"/>
      <c r="MP241" s="160"/>
      <c r="MQ241" s="160"/>
      <c r="MR241" s="160"/>
      <c r="MS241" s="160"/>
      <c r="MT241" s="160"/>
      <c r="MU241" s="160"/>
      <c r="MV241" s="160"/>
      <c r="MW241" s="160"/>
      <c r="MX241" s="160"/>
      <c r="MY241" s="160"/>
      <c r="MZ241" s="160"/>
      <c r="NA241" s="160"/>
      <c r="NB241" s="160"/>
      <c r="NC241" s="160"/>
      <c r="ND241" s="160"/>
      <c r="NE241" s="160"/>
      <c r="NF241" s="160"/>
      <c r="NG241" s="160"/>
      <c r="NH241" s="160"/>
      <c r="NI241" s="160"/>
      <c r="NJ241" s="160"/>
      <c r="NK241" s="160"/>
      <c r="NL241" s="160"/>
      <c r="NM241" s="160"/>
      <c r="NN241" s="160"/>
      <c r="NO241" s="160"/>
      <c r="NP241" s="160"/>
      <c r="NQ241" s="160"/>
      <c r="NR241" s="160"/>
      <c r="NS241" s="160"/>
      <c r="NT241" s="160"/>
      <c r="NU241" s="160"/>
      <c r="NV241" s="160"/>
      <c r="NW241" s="160"/>
      <c r="NX241" s="160"/>
      <c r="NY241" s="160"/>
      <c r="NZ241" s="160"/>
      <c r="OA241" s="160"/>
      <c r="OB241" s="160"/>
      <c r="OC241" s="160"/>
      <c r="OD241" s="160"/>
      <c r="OE241" s="160"/>
      <c r="OF241" s="160"/>
      <c r="OG241" s="160"/>
      <c r="OH241" s="160"/>
      <c r="OI241" s="160"/>
      <c r="OJ241" s="160"/>
      <c r="OK241" s="160"/>
      <c r="OL241" s="160"/>
      <c r="OM241" s="160"/>
      <c r="ON241" s="160"/>
      <c r="OO241" s="160"/>
      <c r="OP241" s="160"/>
      <c r="OQ241" s="160"/>
      <c r="OR241" s="160"/>
      <c r="OS241" s="160"/>
      <c r="OT241" s="160"/>
      <c r="OU241" s="160"/>
      <c r="OV241" s="160"/>
      <c r="OW241" s="160"/>
      <c r="OX241" s="160"/>
      <c r="OY241" s="160"/>
      <c r="OZ241" s="160"/>
      <c r="PA241" s="160"/>
      <c r="PB241" s="160"/>
      <c r="PC241" s="160"/>
      <c r="PD241" s="160"/>
      <c r="PE241" s="160"/>
      <c r="PF241" s="160"/>
      <c r="PG241" s="160"/>
      <c r="PH241" s="160"/>
      <c r="PI241" s="160"/>
      <c r="PJ241" s="160"/>
      <c r="PK241" s="160"/>
      <c r="PL241" s="160"/>
      <c r="PM241" s="160"/>
      <c r="PN241" s="160"/>
      <c r="PO241" s="160"/>
      <c r="PP241" s="160"/>
      <c r="PQ241" s="160"/>
      <c r="PR241" s="160"/>
      <c r="PS241" s="160"/>
      <c r="PT241" s="160"/>
      <c r="PU241" s="160"/>
      <c r="PV241" s="160"/>
      <c r="PW241" s="160"/>
      <c r="PX241" s="160"/>
      <c r="PY241" s="160"/>
      <c r="PZ241" s="160"/>
      <c r="QA241" s="160"/>
      <c r="QB241" s="160"/>
      <c r="QC241" s="160"/>
      <c r="QD241" s="160"/>
      <c r="QE241" s="160"/>
      <c r="QF241" s="160"/>
      <c r="QG241" s="160"/>
      <c r="QH241" s="160"/>
      <c r="QI241" s="160"/>
      <c r="QJ241" s="160"/>
      <c r="QK241" s="160"/>
      <c r="QL241" s="160"/>
      <c r="QM241" s="160"/>
      <c r="QN241" s="160"/>
      <c r="QO241" s="160"/>
      <c r="QP241" s="160"/>
      <c r="QQ241" s="160"/>
      <c r="QR241" s="160"/>
      <c r="QS241" s="160"/>
      <c r="QT241" s="160"/>
      <c r="QU241" s="160"/>
      <c r="QV241" s="160"/>
      <c r="QW241" s="160"/>
      <c r="QX241" s="160"/>
      <c r="QY241" s="160"/>
      <c r="QZ241" s="160"/>
      <c r="RA241" s="160"/>
      <c r="RB241" s="160"/>
      <c r="RC241" s="160"/>
      <c r="RD241" s="160"/>
      <c r="RE241" s="160"/>
      <c r="RF241" s="160"/>
      <c r="RG241" s="160"/>
      <c r="RH241" s="160"/>
      <c r="RI241" s="160"/>
      <c r="RJ241" s="160"/>
      <c r="RK241" s="160"/>
      <c r="RL241" s="160"/>
      <c r="RM241" s="160"/>
      <c r="RN241" s="160"/>
      <c r="RO241" s="160"/>
      <c r="RP241" s="160"/>
      <c r="RQ241" s="160"/>
      <c r="RR241" s="160"/>
      <c r="RS241" s="160"/>
      <c r="RT241" s="160"/>
      <c r="RU241" s="160"/>
      <c r="RV241" s="160"/>
      <c r="RW241" s="160"/>
      <c r="RX241" s="160"/>
      <c r="RY241" s="160"/>
      <c r="RZ241" s="160"/>
      <c r="SA241" s="160"/>
      <c r="SB241" s="160"/>
      <c r="SC241" s="160"/>
      <c r="SD241" s="160"/>
      <c r="SE241" s="160"/>
      <c r="SF241" s="160"/>
      <c r="SG241" s="160"/>
      <c r="SH241" s="160"/>
      <c r="SI241" s="160"/>
      <c r="SJ241" s="160"/>
      <c r="SK241" s="160"/>
      <c r="SL241" s="160"/>
      <c r="SM241" s="160"/>
      <c r="SN241" s="160"/>
      <c r="SO241" s="160"/>
      <c r="SP241" s="160"/>
      <c r="SQ241" s="160"/>
      <c r="SR241" s="160"/>
      <c r="SS241" s="160"/>
      <c r="ST241" s="160"/>
      <c r="SU241" s="160"/>
      <c r="SV241" s="160"/>
      <c r="SW241" s="160"/>
      <c r="SX241" s="160"/>
      <c r="SY241" s="160"/>
      <c r="SZ241" s="160"/>
      <c r="TA241" s="160"/>
      <c r="TB241" s="160"/>
      <c r="TC241" s="160"/>
      <c r="TD241" s="160"/>
      <c r="TE241" s="160"/>
      <c r="TF241" s="160"/>
    </row>
    <row r="242" spans="1:526">
      <c r="A242" s="160"/>
      <c r="B242" s="160"/>
      <c r="C242" s="160"/>
      <c r="D242" s="160"/>
      <c r="E242" s="160"/>
      <c r="F242" s="160"/>
      <c r="G242" s="160"/>
      <c r="H242" s="160"/>
      <c r="I242" s="160"/>
      <c r="J242" s="160"/>
      <c r="K242" s="160"/>
      <c r="L242" s="160"/>
      <c r="M242" s="160"/>
      <c r="N242" s="160"/>
      <c r="O242" s="160"/>
      <c r="P242" s="160"/>
      <c r="Q242" s="160"/>
      <c r="R242" s="160"/>
      <c r="S242" s="160"/>
      <c r="T242" s="160"/>
      <c r="U242" s="160"/>
      <c r="V242" s="160"/>
      <c r="W242" s="160"/>
      <c r="X242" s="160"/>
      <c r="Y242" s="160"/>
      <c r="Z242" s="160"/>
      <c r="AA242" s="160"/>
      <c r="AB242" s="160"/>
      <c r="AC242" s="160"/>
      <c r="AD242" s="160"/>
      <c r="AE242" s="160"/>
      <c r="AF242" s="160"/>
      <c r="AG242" s="160"/>
      <c r="AH242" s="160"/>
      <c r="AI242" s="160"/>
      <c r="AJ242" s="160"/>
      <c r="AK242" s="160"/>
      <c r="AL242" s="160"/>
      <c r="AM242" s="160"/>
      <c r="AN242" s="160"/>
      <c r="AO242" s="160"/>
      <c r="AP242" s="160"/>
      <c r="AQ242" s="160"/>
      <c r="AR242" s="160"/>
      <c r="AS242" s="160"/>
      <c r="AT242" s="160"/>
      <c r="AU242" s="160"/>
      <c r="AV242" s="160"/>
      <c r="AW242" s="160"/>
      <c r="AX242" s="160"/>
      <c r="AY242" s="160"/>
      <c r="AZ242" s="160"/>
      <c r="BA242" s="160"/>
      <c r="BB242" s="160"/>
      <c r="BC242" s="160"/>
      <c r="BD242" s="160"/>
      <c r="BE242" s="160"/>
      <c r="BF242" s="160"/>
      <c r="BG242" s="160"/>
      <c r="BH242" s="160"/>
      <c r="BI242" s="160"/>
      <c r="BJ242" s="160"/>
      <c r="BK242" s="160"/>
      <c r="BL242" s="160"/>
      <c r="BM242" s="160"/>
      <c r="BN242" s="160"/>
      <c r="BO242" s="160"/>
      <c r="BP242" s="160"/>
      <c r="BQ242" s="160"/>
      <c r="BR242" s="160"/>
      <c r="BS242" s="160"/>
      <c r="BT242" s="160"/>
      <c r="BU242" s="160"/>
      <c r="BV242" s="160"/>
      <c r="BW242" s="160"/>
      <c r="BX242" s="160"/>
      <c r="BY242" s="160"/>
      <c r="BZ242" s="160"/>
      <c r="CA242" s="160"/>
      <c r="CB242" s="160"/>
      <c r="CC242" s="160"/>
      <c r="CD242" s="160"/>
      <c r="CE242" s="160"/>
      <c r="CF242" s="160"/>
      <c r="CG242" s="160"/>
      <c r="CH242" s="160"/>
      <c r="CI242" s="160"/>
      <c r="CJ242" s="160"/>
      <c r="CK242" s="160"/>
      <c r="CL242" s="160"/>
      <c r="CM242" s="160"/>
      <c r="CN242" s="160"/>
      <c r="CO242" s="160"/>
      <c r="CP242" s="160"/>
      <c r="CQ242" s="160"/>
      <c r="CR242" s="160"/>
      <c r="CS242" s="160"/>
      <c r="CT242" s="160"/>
      <c r="CU242" s="160"/>
      <c r="CV242" s="160"/>
      <c r="CW242" s="160"/>
      <c r="CX242" s="160"/>
      <c r="CY242" s="160"/>
      <c r="CZ242" s="160"/>
      <c r="DA242" s="160"/>
      <c r="DB242" s="160"/>
      <c r="DC242" s="160"/>
      <c r="DD242" s="160"/>
      <c r="DE242" s="160"/>
      <c r="DF242" s="160"/>
      <c r="DG242" s="160"/>
      <c r="DH242" s="160"/>
      <c r="DI242" s="160"/>
      <c r="DJ242" s="160"/>
      <c r="DK242" s="160"/>
      <c r="DL242" s="160"/>
      <c r="DM242" s="160"/>
      <c r="DN242" s="160"/>
      <c r="DO242" s="160"/>
      <c r="DP242" s="160"/>
      <c r="DQ242" s="160"/>
      <c r="DR242" s="160"/>
      <c r="DS242" s="160"/>
      <c r="DT242" s="160"/>
      <c r="DU242" s="160"/>
      <c r="DV242" s="160"/>
      <c r="DW242" s="160"/>
      <c r="DX242" s="160"/>
      <c r="DY242" s="160"/>
      <c r="DZ242" s="160"/>
      <c r="EA242" s="160"/>
      <c r="EB242" s="160"/>
      <c r="EC242" s="160"/>
      <c r="ED242" s="160"/>
      <c r="EE242" s="160"/>
      <c r="EF242" s="160"/>
      <c r="EG242" s="160"/>
      <c r="EH242" s="160"/>
      <c r="EI242" s="160"/>
      <c r="EJ242" s="160"/>
      <c r="EK242" s="160"/>
      <c r="EL242" s="160"/>
      <c r="EM242" s="160"/>
      <c r="EN242" s="160"/>
      <c r="EO242" s="160"/>
      <c r="EP242" s="160"/>
      <c r="EQ242" s="160"/>
      <c r="ER242" s="160"/>
      <c r="ES242" s="160"/>
      <c r="ET242" s="160"/>
      <c r="EU242" s="160"/>
      <c r="EV242" s="160"/>
      <c r="EW242" s="160"/>
      <c r="EX242" s="160"/>
      <c r="EY242" s="160"/>
      <c r="EZ242" s="160"/>
      <c r="FA242" s="160"/>
      <c r="FB242" s="160"/>
      <c r="FC242" s="160"/>
      <c r="FD242" s="160"/>
      <c r="FE242" s="160"/>
      <c r="FF242" s="160"/>
      <c r="FG242" s="160"/>
      <c r="FH242" s="160"/>
      <c r="FI242" s="160"/>
      <c r="FJ242" s="160"/>
      <c r="FK242" s="160"/>
      <c r="FL242" s="160"/>
      <c r="FM242" s="160"/>
      <c r="FN242" s="160"/>
      <c r="FO242" s="160"/>
      <c r="FP242" s="160"/>
      <c r="FQ242" s="160"/>
      <c r="FR242" s="160"/>
      <c r="FS242" s="160"/>
      <c r="FT242" s="160"/>
      <c r="FU242" s="160"/>
      <c r="FV242" s="160"/>
      <c r="FW242" s="160"/>
      <c r="FX242" s="160"/>
      <c r="FY242" s="160"/>
      <c r="FZ242" s="160"/>
      <c r="GA242" s="160"/>
      <c r="GB242" s="160"/>
      <c r="GC242" s="160"/>
      <c r="GD242" s="160"/>
      <c r="GE242" s="160"/>
      <c r="GF242" s="160"/>
      <c r="GG242" s="160"/>
      <c r="GH242" s="160"/>
      <c r="GI242" s="160"/>
      <c r="GJ242" s="160"/>
      <c r="GK242" s="160"/>
      <c r="GL242" s="160"/>
      <c r="GM242" s="160"/>
      <c r="GN242" s="160"/>
      <c r="GO242" s="160"/>
      <c r="GP242" s="160"/>
      <c r="GQ242" s="160"/>
      <c r="GR242" s="160"/>
      <c r="GS242" s="160"/>
      <c r="GT242" s="160"/>
      <c r="GU242" s="160"/>
      <c r="GV242" s="160"/>
      <c r="GW242" s="160"/>
      <c r="GX242" s="160"/>
      <c r="GY242" s="160"/>
      <c r="GZ242" s="160"/>
      <c r="HA242" s="160"/>
      <c r="HB242" s="160"/>
      <c r="HC242" s="160"/>
      <c r="HD242" s="160"/>
      <c r="HE242" s="160"/>
      <c r="HF242" s="160"/>
      <c r="HG242" s="160"/>
      <c r="HH242" s="160"/>
      <c r="HI242" s="160"/>
      <c r="HJ242" s="160"/>
      <c r="HK242" s="160"/>
      <c r="HL242" s="160"/>
      <c r="HM242" s="160"/>
      <c r="HN242" s="160"/>
      <c r="HO242" s="160"/>
      <c r="HP242" s="160"/>
      <c r="HQ242" s="160"/>
      <c r="HR242" s="160"/>
      <c r="HS242" s="160"/>
      <c r="HT242" s="160"/>
      <c r="HU242" s="160"/>
      <c r="HV242" s="160"/>
      <c r="HW242" s="160"/>
      <c r="HX242" s="160"/>
      <c r="HY242" s="160"/>
      <c r="HZ242" s="160"/>
      <c r="IA242" s="160"/>
      <c r="IB242" s="160"/>
      <c r="IC242" s="160"/>
      <c r="ID242" s="160"/>
      <c r="IE242" s="160"/>
      <c r="IF242" s="160"/>
      <c r="IG242" s="160"/>
      <c r="IH242" s="160"/>
      <c r="II242" s="160"/>
      <c r="IJ242" s="160"/>
      <c r="IK242" s="160"/>
      <c r="IL242" s="160"/>
      <c r="IM242" s="160"/>
      <c r="IN242" s="160"/>
      <c r="IO242" s="160"/>
      <c r="IP242" s="160"/>
      <c r="IQ242" s="160"/>
      <c r="IR242" s="160"/>
      <c r="IS242" s="160"/>
      <c r="IT242" s="160"/>
      <c r="IU242" s="160"/>
      <c r="IV242" s="160"/>
      <c r="IW242" s="160"/>
      <c r="IX242" s="160"/>
      <c r="IY242" s="160"/>
      <c r="IZ242" s="160"/>
      <c r="JA242" s="160"/>
      <c r="JB242" s="160"/>
      <c r="JC242" s="160"/>
      <c r="JD242" s="160"/>
      <c r="JE242" s="160"/>
      <c r="JF242" s="160"/>
      <c r="JG242" s="160"/>
      <c r="JH242" s="160"/>
      <c r="JI242" s="160"/>
      <c r="JJ242" s="160"/>
      <c r="JK242" s="160"/>
      <c r="JL242" s="160"/>
      <c r="JM242" s="160"/>
      <c r="JN242" s="160"/>
      <c r="JO242" s="160"/>
      <c r="JP242" s="160"/>
      <c r="JQ242" s="160"/>
      <c r="JR242" s="160"/>
      <c r="JS242" s="160"/>
      <c r="JT242" s="160"/>
      <c r="JU242" s="160"/>
      <c r="JV242" s="160"/>
      <c r="JW242" s="160"/>
      <c r="JX242" s="160"/>
      <c r="JY242" s="160"/>
      <c r="JZ242" s="160"/>
      <c r="KA242" s="160"/>
      <c r="KB242" s="160"/>
      <c r="KC242" s="160"/>
      <c r="KD242" s="160"/>
      <c r="KE242" s="160"/>
      <c r="KF242" s="160"/>
      <c r="KG242" s="160"/>
      <c r="KH242" s="160"/>
      <c r="KI242" s="160"/>
      <c r="KJ242" s="160"/>
      <c r="KK242" s="160"/>
      <c r="KL242" s="160"/>
      <c r="KM242" s="160"/>
      <c r="KN242" s="160"/>
      <c r="KO242" s="160"/>
      <c r="KP242" s="160"/>
      <c r="KQ242" s="160"/>
      <c r="KR242" s="160"/>
      <c r="KS242" s="160"/>
      <c r="KT242" s="160"/>
      <c r="KU242" s="160"/>
      <c r="KV242" s="160"/>
      <c r="KW242" s="160"/>
      <c r="KX242" s="160"/>
      <c r="KY242" s="160"/>
      <c r="KZ242" s="160"/>
      <c r="LA242" s="160"/>
      <c r="LB242" s="160"/>
      <c r="LC242" s="160"/>
      <c r="LD242" s="160"/>
      <c r="LE242" s="160"/>
      <c r="LF242" s="160"/>
      <c r="LG242" s="160"/>
      <c r="LH242" s="160"/>
      <c r="LI242" s="160"/>
      <c r="LJ242" s="160"/>
      <c r="LK242" s="160"/>
      <c r="LL242" s="160"/>
      <c r="LM242" s="160"/>
      <c r="LN242" s="160"/>
      <c r="LO242" s="160"/>
      <c r="LP242" s="160"/>
      <c r="LQ242" s="160"/>
      <c r="LR242" s="160"/>
      <c r="LS242" s="160"/>
      <c r="LT242" s="160"/>
      <c r="LU242" s="160"/>
      <c r="LV242" s="160"/>
      <c r="LW242" s="160"/>
      <c r="LX242" s="160"/>
      <c r="LY242" s="160"/>
      <c r="LZ242" s="160"/>
      <c r="MA242" s="160"/>
      <c r="MB242" s="160"/>
      <c r="MC242" s="160"/>
      <c r="MD242" s="160"/>
      <c r="ME242" s="160"/>
      <c r="MF242" s="160"/>
      <c r="MG242" s="160"/>
      <c r="MH242" s="160"/>
      <c r="MI242" s="160"/>
      <c r="MJ242" s="160"/>
      <c r="MK242" s="160"/>
      <c r="ML242" s="160"/>
      <c r="MM242" s="160"/>
      <c r="MN242" s="160"/>
      <c r="MO242" s="160"/>
      <c r="MP242" s="160"/>
      <c r="MQ242" s="160"/>
      <c r="MR242" s="160"/>
      <c r="MS242" s="160"/>
      <c r="MT242" s="160"/>
      <c r="MU242" s="160"/>
      <c r="MV242" s="160"/>
      <c r="MW242" s="160"/>
      <c r="MX242" s="160"/>
      <c r="MY242" s="160"/>
      <c r="MZ242" s="160"/>
      <c r="NA242" s="160"/>
      <c r="NB242" s="160"/>
      <c r="NC242" s="160"/>
      <c r="ND242" s="160"/>
      <c r="NE242" s="160"/>
      <c r="NF242" s="160"/>
      <c r="NG242" s="160"/>
      <c r="NH242" s="160"/>
      <c r="NI242" s="160"/>
      <c r="NJ242" s="160"/>
      <c r="NK242" s="160"/>
      <c r="NL242" s="160"/>
      <c r="NM242" s="160"/>
      <c r="NN242" s="160"/>
      <c r="NO242" s="160"/>
      <c r="NP242" s="160"/>
      <c r="NQ242" s="160"/>
      <c r="NR242" s="160"/>
      <c r="NS242" s="160"/>
      <c r="NT242" s="160"/>
      <c r="NU242" s="160"/>
      <c r="NV242" s="160"/>
      <c r="NW242" s="160"/>
      <c r="NX242" s="160"/>
      <c r="NY242" s="160"/>
      <c r="NZ242" s="160"/>
      <c r="OA242" s="160"/>
      <c r="OB242" s="160"/>
      <c r="OC242" s="160"/>
      <c r="OD242" s="160"/>
      <c r="OE242" s="160"/>
      <c r="OF242" s="160"/>
      <c r="OG242" s="160"/>
      <c r="OH242" s="160"/>
      <c r="OI242" s="160"/>
      <c r="OJ242" s="160"/>
      <c r="OK242" s="160"/>
      <c r="OL242" s="160"/>
      <c r="OM242" s="160"/>
      <c r="ON242" s="160"/>
      <c r="OO242" s="160"/>
      <c r="OP242" s="160"/>
      <c r="OQ242" s="160"/>
      <c r="OR242" s="160"/>
      <c r="OS242" s="160"/>
      <c r="OT242" s="160"/>
      <c r="OU242" s="160"/>
      <c r="OV242" s="160"/>
      <c r="OW242" s="160"/>
      <c r="OX242" s="160"/>
      <c r="OY242" s="160"/>
      <c r="OZ242" s="160"/>
      <c r="PA242" s="160"/>
      <c r="PB242" s="160"/>
      <c r="PC242" s="160"/>
      <c r="PD242" s="160"/>
      <c r="PE242" s="160"/>
      <c r="PF242" s="160"/>
      <c r="PG242" s="160"/>
      <c r="PH242" s="160"/>
      <c r="PI242" s="160"/>
      <c r="PJ242" s="160"/>
      <c r="PK242" s="160"/>
      <c r="PL242" s="160"/>
      <c r="PM242" s="160"/>
      <c r="PN242" s="160"/>
      <c r="PO242" s="160"/>
      <c r="PP242" s="160"/>
      <c r="PQ242" s="160"/>
      <c r="PR242" s="160"/>
      <c r="PS242" s="160"/>
      <c r="PT242" s="160"/>
      <c r="PU242" s="160"/>
      <c r="PV242" s="160"/>
      <c r="PW242" s="160"/>
      <c r="PX242" s="160"/>
      <c r="PY242" s="160"/>
      <c r="PZ242" s="160"/>
      <c r="QA242" s="160"/>
      <c r="QB242" s="160"/>
      <c r="QC242" s="160"/>
      <c r="QD242" s="160"/>
      <c r="QE242" s="160"/>
      <c r="QF242" s="160"/>
      <c r="QG242" s="160"/>
      <c r="QH242" s="160"/>
      <c r="QI242" s="160"/>
      <c r="QJ242" s="160"/>
      <c r="QK242" s="160"/>
      <c r="QL242" s="160"/>
      <c r="QM242" s="160"/>
      <c r="QN242" s="160"/>
      <c r="QO242" s="160"/>
      <c r="QP242" s="160"/>
      <c r="QQ242" s="160"/>
      <c r="QR242" s="160"/>
      <c r="QS242" s="160"/>
      <c r="QT242" s="160"/>
      <c r="QU242" s="160"/>
      <c r="QV242" s="160"/>
      <c r="QW242" s="160"/>
      <c r="QX242" s="160"/>
      <c r="QY242" s="160"/>
      <c r="QZ242" s="160"/>
      <c r="RA242" s="160"/>
      <c r="RB242" s="160"/>
      <c r="RC242" s="160"/>
      <c r="RD242" s="160"/>
      <c r="RE242" s="160"/>
      <c r="RF242" s="160"/>
      <c r="RG242" s="160"/>
      <c r="RH242" s="160"/>
      <c r="RI242" s="160"/>
      <c r="RJ242" s="160"/>
      <c r="RK242" s="160"/>
      <c r="RL242" s="160"/>
      <c r="RM242" s="160"/>
      <c r="RN242" s="160"/>
      <c r="RO242" s="160"/>
      <c r="RP242" s="160"/>
      <c r="RQ242" s="160"/>
      <c r="RR242" s="160"/>
      <c r="RS242" s="160"/>
      <c r="RT242" s="160"/>
      <c r="RU242" s="160"/>
      <c r="RV242" s="160"/>
      <c r="RW242" s="160"/>
      <c r="RX242" s="160"/>
      <c r="RY242" s="160"/>
      <c r="RZ242" s="160"/>
      <c r="SA242" s="160"/>
      <c r="SB242" s="160"/>
      <c r="SC242" s="160"/>
      <c r="SD242" s="160"/>
      <c r="SE242" s="160"/>
      <c r="SF242" s="160"/>
      <c r="SG242" s="160"/>
      <c r="SH242" s="160"/>
      <c r="SI242" s="160"/>
      <c r="SJ242" s="160"/>
      <c r="SK242" s="160"/>
      <c r="SL242" s="160"/>
      <c r="SM242" s="160"/>
      <c r="SN242" s="160"/>
      <c r="SO242" s="160"/>
      <c r="SP242" s="160"/>
      <c r="SQ242" s="160"/>
      <c r="SR242" s="160"/>
      <c r="SS242" s="160"/>
      <c r="ST242" s="160"/>
      <c r="SU242" s="160"/>
      <c r="SV242" s="160"/>
      <c r="SW242" s="160"/>
      <c r="SX242" s="160"/>
      <c r="SY242" s="160"/>
      <c r="SZ242" s="160"/>
      <c r="TA242" s="160"/>
      <c r="TB242" s="160"/>
      <c r="TC242" s="160"/>
      <c r="TD242" s="160"/>
      <c r="TE242" s="160"/>
      <c r="TF242" s="160"/>
    </row>
    <row r="243" spans="1:526">
      <c r="A243" s="160"/>
      <c r="B243" s="160"/>
      <c r="C243" s="160"/>
      <c r="D243" s="160"/>
      <c r="E243" s="160"/>
      <c r="F243" s="160"/>
      <c r="G243" s="160"/>
      <c r="H243" s="160"/>
      <c r="I243" s="160"/>
      <c r="J243" s="160"/>
      <c r="K243" s="160"/>
      <c r="L243" s="160"/>
      <c r="M243" s="160"/>
      <c r="N243" s="160"/>
      <c r="O243" s="160"/>
      <c r="P243" s="160"/>
      <c r="Q243" s="160"/>
      <c r="R243" s="160"/>
      <c r="S243" s="160"/>
      <c r="T243" s="160"/>
      <c r="U243" s="160"/>
      <c r="V243" s="160"/>
      <c r="W243" s="160"/>
      <c r="X243" s="160"/>
      <c r="Y243" s="160"/>
      <c r="Z243" s="160"/>
      <c r="AA243" s="160"/>
      <c r="AB243" s="160"/>
      <c r="AC243" s="160"/>
      <c r="AD243" s="160"/>
      <c r="AE243" s="160"/>
      <c r="AF243" s="160"/>
      <c r="AG243" s="160"/>
      <c r="AH243" s="160"/>
      <c r="AI243" s="160"/>
      <c r="AJ243" s="160"/>
      <c r="AK243" s="160"/>
      <c r="AL243" s="160"/>
      <c r="AM243" s="160"/>
      <c r="AN243" s="160"/>
      <c r="AO243" s="160"/>
      <c r="AP243" s="160"/>
      <c r="AQ243" s="160"/>
      <c r="AR243" s="160"/>
      <c r="AS243" s="160"/>
      <c r="AT243" s="160"/>
      <c r="AU243" s="160"/>
      <c r="AV243" s="160"/>
      <c r="AW243" s="160"/>
      <c r="AX243" s="160"/>
      <c r="AY243" s="160"/>
      <c r="AZ243" s="160"/>
      <c r="BA243" s="160"/>
      <c r="BB243" s="160"/>
      <c r="BC243" s="160"/>
      <c r="BD243" s="160"/>
      <c r="BE243" s="160"/>
      <c r="BF243" s="160"/>
      <c r="BG243" s="160"/>
      <c r="BH243" s="160"/>
      <c r="BI243" s="160"/>
      <c r="BJ243" s="160"/>
      <c r="BK243" s="160"/>
      <c r="BL243" s="160"/>
      <c r="BM243" s="160"/>
      <c r="BN243" s="160"/>
      <c r="BO243" s="160"/>
      <c r="BP243" s="160"/>
      <c r="BQ243" s="160"/>
      <c r="BR243" s="160"/>
      <c r="BS243" s="160"/>
      <c r="BT243" s="160"/>
      <c r="BU243" s="160"/>
      <c r="BV243" s="160"/>
      <c r="BW243" s="160"/>
      <c r="BX243" s="160"/>
      <c r="BY243" s="160"/>
      <c r="BZ243" s="160"/>
      <c r="CA243" s="160"/>
      <c r="CB243" s="160"/>
      <c r="CC243" s="160"/>
      <c r="CD243" s="160"/>
      <c r="CE243" s="160"/>
      <c r="CF243" s="160"/>
      <c r="CG243" s="160"/>
      <c r="CH243" s="160"/>
      <c r="CI243" s="160"/>
      <c r="CJ243" s="160"/>
      <c r="CK243" s="160"/>
      <c r="CL243" s="160"/>
      <c r="CM243" s="160"/>
      <c r="CN243" s="160"/>
      <c r="CO243" s="160"/>
      <c r="CP243" s="160"/>
      <c r="CQ243" s="160"/>
      <c r="CR243" s="160"/>
      <c r="CS243" s="160"/>
      <c r="CT243" s="160"/>
      <c r="CU243" s="160"/>
      <c r="CV243" s="160"/>
      <c r="CW243" s="160"/>
      <c r="CX243" s="160"/>
      <c r="CY243" s="160"/>
      <c r="CZ243" s="160"/>
      <c r="DA243" s="160"/>
      <c r="DB243" s="160"/>
      <c r="DC243" s="160"/>
      <c r="DD243" s="160"/>
      <c r="DE243" s="160"/>
      <c r="DF243" s="160"/>
      <c r="DG243" s="160"/>
      <c r="DH243" s="160"/>
      <c r="DI243" s="160"/>
      <c r="DJ243" s="160"/>
      <c r="DK243" s="160"/>
      <c r="DL243" s="160"/>
      <c r="DM243" s="160"/>
      <c r="DN243" s="160"/>
      <c r="DO243" s="160"/>
      <c r="DP243" s="160"/>
      <c r="DQ243" s="160"/>
      <c r="DR243" s="160"/>
      <c r="DS243" s="160"/>
      <c r="DT243" s="160"/>
      <c r="DU243" s="160"/>
      <c r="DV243" s="160"/>
      <c r="DW243" s="160"/>
      <c r="DX243" s="160"/>
      <c r="DY243" s="160"/>
      <c r="DZ243" s="160"/>
      <c r="EA243" s="160"/>
      <c r="EB243" s="160"/>
      <c r="EC243" s="160"/>
      <c r="ED243" s="160"/>
      <c r="EE243" s="160"/>
      <c r="EF243" s="160"/>
      <c r="EG243" s="160"/>
      <c r="EH243" s="160"/>
      <c r="EI243" s="160"/>
      <c r="EJ243" s="160"/>
      <c r="EK243" s="160"/>
      <c r="EL243" s="160"/>
      <c r="EM243" s="160"/>
      <c r="EN243" s="160"/>
      <c r="EO243" s="160"/>
      <c r="EP243" s="160"/>
      <c r="EQ243" s="160"/>
      <c r="ER243" s="160"/>
      <c r="ES243" s="160"/>
      <c r="ET243" s="160"/>
      <c r="EU243" s="160"/>
      <c r="EV243" s="160"/>
      <c r="EW243" s="160"/>
      <c r="EX243" s="160"/>
      <c r="EY243" s="160"/>
      <c r="EZ243" s="160"/>
      <c r="FA243" s="160"/>
      <c r="FB243" s="160"/>
      <c r="FC243" s="160"/>
      <c r="FD243" s="160"/>
      <c r="FE243" s="160"/>
      <c r="FF243" s="160"/>
      <c r="FG243" s="160"/>
      <c r="FH243" s="160"/>
      <c r="FI243" s="160"/>
      <c r="FJ243" s="160"/>
      <c r="FK243" s="160"/>
      <c r="FL243" s="160"/>
      <c r="FM243" s="160"/>
      <c r="FN243" s="160"/>
      <c r="FO243" s="160"/>
      <c r="FP243" s="160"/>
      <c r="FQ243" s="160"/>
      <c r="FR243" s="160"/>
      <c r="FS243" s="160"/>
      <c r="FT243" s="160"/>
      <c r="FU243" s="160"/>
      <c r="FV243" s="160"/>
      <c r="FW243" s="160"/>
      <c r="FX243" s="160"/>
      <c r="FY243" s="160"/>
      <c r="FZ243" s="160"/>
      <c r="GA243" s="160"/>
      <c r="GB243" s="160"/>
      <c r="GC243" s="160"/>
      <c r="GD243" s="160"/>
      <c r="GE243" s="160"/>
      <c r="GF243" s="160"/>
      <c r="GG243" s="160"/>
      <c r="GH243" s="160"/>
      <c r="GI243" s="160"/>
      <c r="GJ243" s="160"/>
      <c r="GK243" s="160"/>
      <c r="GL243" s="160"/>
      <c r="GM243" s="160"/>
      <c r="GN243" s="160"/>
      <c r="GO243" s="160"/>
      <c r="GP243" s="160"/>
      <c r="GQ243" s="160"/>
      <c r="GR243" s="160"/>
      <c r="GS243" s="160"/>
      <c r="GT243" s="160"/>
      <c r="GU243" s="160"/>
      <c r="GV243" s="160"/>
      <c r="GW243" s="160"/>
      <c r="GX243" s="160"/>
      <c r="GY243" s="160"/>
      <c r="GZ243" s="160"/>
      <c r="HA243" s="160"/>
      <c r="HB243" s="160"/>
      <c r="HC243" s="160"/>
      <c r="HD243" s="160"/>
      <c r="HE243" s="160"/>
      <c r="HF243" s="160"/>
      <c r="HG243" s="160"/>
      <c r="HH243" s="160"/>
      <c r="HI243" s="160"/>
      <c r="HJ243" s="160"/>
      <c r="HK243" s="160"/>
      <c r="HL243" s="160"/>
      <c r="HM243" s="160"/>
      <c r="HN243" s="160"/>
      <c r="HO243" s="160"/>
      <c r="HP243" s="160"/>
      <c r="HQ243" s="160"/>
      <c r="HR243" s="160"/>
      <c r="HS243" s="160"/>
      <c r="HT243" s="160"/>
      <c r="HU243" s="160"/>
      <c r="HV243" s="160"/>
      <c r="HW243" s="160"/>
      <c r="HX243" s="160"/>
      <c r="HY243" s="160"/>
      <c r="HZ243" s="160"/>
      <c r="IA243" s="160"/>
      <c r="IB243" s="160"/>
      <c r="IC243" s="160"/>
      <c r="ID243" s="160"/>
      <c r="IE243" s="160"/>
      <c r="IF243" s="160"/>
      <c r="IG243" s="160"/>
      <c r="IH243" s="160"/>
      <c r="II243" s="160"/>
      <c r="IJ243" s="160"/>
      <c r="IK243" s="160"/>
      <c r="IL243" s="160"/>
      <c r="IM243" s="160"/>
      <c r="IN243" s="160"/>
      <c r="IO243" s="160"/>
      <c r="IP243" s="160"/>
      <c r="IQ243" s="160"/>
      <c r="IR243" s="160"/>
      <c r="IS243" s="160"/>
      <c r="IT243" s="160"/>
      <c r="IU243" s="160"/>
      <c r="IV243" s="160"/>
      <c r="IW243" s="160"/>
      <c r="IX243" s="160"/>
      <c r="IY243" s="160"/>
      <c r="IZ243" s="160"/>
      <c r="JA243" s="160"/>
      <c r="JB243" s="160"/>
      <c r="JC243" s="160"/>
      <c r="JD243" s="160"/>
      <c r="JE243" s="160"/>
      <c r="JF243" s="160"/>
      <c r="JG243" s="160"/>
      <c r="JH243" s="160"/>
      <c r="JI243" s="160"/>
      <c r="JJ243" s="160"/>
      <c r="JK243" s="160"/>
      <c r="JL243" s="160"/>
      <c r="JM243" s="160"/>
      <c r="JN243" s="160"/>
      <c r="JO243" s="160"/>
      <c r="JP243" s="160"/>
      <c r="JQ243" s="160"/>
      <c r="JR243" s="160"/>
      <c r="JS243" s="160"/>
      <c r="JT243" s="160"/>
      <c r="JU243" s="160"/>
      <c r="JV243" s="160"/>
      <c r="JW243" s="160"/>
      <c r="JX243" s="160"/>
      <c r="JY243" s="160"/>
      <c r="JZ243" s="160"/>
      <c r="KA243" s="160"/>
      <c r="KB243" s="160"/>
      <c r="KC243" s="160"/>
      <c r="KD243" s="160"/>
      <c r="KE243" s="160"/>
      <c r="KF243" s="160"/>
      <c r="KG243" s="160"/>
      <c r="KH243" s="160"/>
      <c r="KI243" s="160"/>
      <c r="KJ243" s="160"/>
      <c r="KK243" s="160"/>
      <c r="KL243" s="160"/>
      <c r="KM243" s="160"/>
      <c r="KN243" s="160"/>
      <c r="KO243" s="160"/>
      <c r="KP243" s="160"/>
      <c r="KQ243" s="160"/>
      <c r="KR243" s="160"/>
      <c r="KS243" s="160"/>
      <c r="KT243" s="160"/>
      <c r="KU243" s="160"/>
      <c r="KV243" s="160"/>
      <c r="KW243" s="160"/>
      <c r="KX243" s="160"/>
      <c r="KY243" s="160"/>
      <c r="KZ243" s="160"/>
      <c r="LA243" s="160"/>
      <c r="LB243" s="160"/>
      <c r="LC243" s="160"/>
      <c r="LD243" s="160"/>
      <c r="LE243" s="160"/>
      <c r="LF243" s="160"/>
      <c r="LG243" s="160"/>
      <c r="LH243" s="160"/>
      <c r="LI243" s="160"/>
      <c r="LJ243" s="160"/>
      <c r="LK243" s="160"/>
      <c r="LL243" s="160"/>
      <c r="LM243" s="160"/>
      <c r="LN243" s="160"/>
      <c r="LO243" s="160"/>
      <c r="LP243" s="160"/>
      <c r="LQ243" s="160"/>
      <c r="LR243" s="160"/>
      <c r="LS243" s="160"/>
      <c r="LT243" s="160"/>
      <c r="LU243" s="160"/>
      <c r="LV243" s="160"/>
      <c r="LW243" s="160"/>
      <c r="LX243" s="160"/>
      <c r="LY243" s="160"/>
      <c r="LZ243" s="160"/>
      <c r="MA243" s="160"/>
      <c r="MB243" s="160"/>
      <c r="MC243" s="160"/>
      <c r="MD243" s="160"/>
      <c r="ME243" s="160"/>
      <c r="MF243" s="160"/>
      <c r="MG243" s="160"/>
      <c r="MH243" s="160"/>
      <c r="MI243" s="160"/>
      <c r="MJ243" s="160"/>
      <c r="MK243" s="160"/>
      <c r="ML243" s="160"/>
      <c r="MM243" s="160"/>
      <c r="MN243" s="160"/>
      <c r="MO243" s="160"/>
      <c r="MP243" s="160"/>
      <c r="MQ243" s="160"/>
      <c r="MR243" s="160"/>
      <c r="MS243" s="160"/>
      <c r="MT243" s="160"/>
      <c r="MU243" s="160"/>
      <c r="MV243" s="160"/>
      <c r="MW243" s="160"/>
      <c r="MX243" s="160"/>
      <c r="MY243" s="160"/>
      <c r="MZ243" s="160"/>
      <c r="NA243" s="160"/>
      <c r="NB243" s="160"/>
      <c r="NC243" s="160"/>
      <c r="ND243" s="160"/>
      <c r="NE243" s="160"/>
      <c r="NF243" s="160"/>
      <c r="NG243" s="160"/>
      <c r="NH243" s="160"/>
      <c r="NI243" s="160"/>
      <c r="NJ243" s="160"/>
      <c r="NK243" s="160"/>
      <c r="NL243" s="160"/>
      <c r="NM243" s="160"/>
      <c r="NN243" s="160"/>
      <c r="NO243" s="160"/>
      <c r="NP243" s="160"/>
      <c r="NQ243" s="160"/>
      <c r="NR243" s="160"/>
      <c r="NS243" s="160"/>
      <c r="NT243" s="160"/>
      <c r="NU243" s="160"/>
      <c r="NV243" s="160"/>
      <c r="NW243" s="160"/>
      <c r="NX243" s="160"/>
      <c r="NY243" s="160"/>
      <c r="NZ243" s="160"/>
      <c r="OA243" s="160"/>
      <c r="OB243" s="160"/>
      <c r="OC243" s="160"/>
      <c r="OD243" s="160"/>
      <c r="OE243" s="160"/>
      <c r="OF243" s="160"/>
      <c r="OG243" s="160"/>
      <c r="OH243" s="160"/>
      <c r="OI243" s="160"/>
      <c r="OJ243" s="160"/>
      <c r="OK243" s="160"/>
      <c r="OL243" s="160"/>
      <c r="OM243" s="160"/>
      <c r="ON243" s="160"/>
      <c r="OO243" s="160"/>
      <c r="OP243" s="160"/>
      <c r="OQ243" s="160"/>
      <c r="OR243" s="160"/>
      <c r="OS243" s="160"/>
      <c r="OT243" s="160"/>
      <c r="OU243" s="160"/>
      <c r="OV243" s="160"/>
      <c r="OW243" s="160"/>
      <c r="OX243" s="160"/>
      <c r="OY243" s="160"/>
      <c r="OZ243" s="160"/>
      <c r="PA243" s="160"/>
      <c r="PB243" s="160"/>
      <c r="PC243" s="160"/>
      <c r="PD243" s="160"/>
      <c r="PE243" s="160"/>
      <c r="PF243" s="160"/>
      <c r="PG243" s="160"/>
      <c r="PH243" s="160"/>
      <c r="PI243" s="160"/>
      <c r="PJ243" s="160"/>
      <c r="PK243" s="160"/>
      <c r="PL243" s="160"/>
      <c r="PM243" s="160"/>
      <c r="PN243" s="160"/>
      <c r="PO243" s="160"/>
      <c r="PP243" s="160"/>
      <c r="PQ243" s="160"/>
      <c r="PR243" s="160"/>
      <c r="PS243" s="160"/>
      <c r="PT243" s="160"/>
      <c r="PU243" s="160"/>
      <c r="PV243" s="160"/>
      <c r="PW243" s="160"/>
      <c r="PX243" s="160"/>
      <c r="PY243" s="160"/>
      <c r="PZ243" s="160"/>
      <c r="QA243" s="160"/>
      <c r="QB243" s="160"/>
      <c r="QC243" s="160"/>
      <c r="QD243" s="160"/>
      <c r="QE243" s="160"/>
      <c r="QF243" s="160"/>
      <c r="QG243" s="160"/>
      <c r="QH243" s="160"/>
      <c r="QI243" s="160"/>
      <c r="QJ243" s="160"/>
      <c r="QK243" s="160"/>
      <c r="QL243" s="160"/>
      <c r="QM243" s="160"/>
      <c r="QN243" s="160"/>
      <c r="QO243" s="160"/>
      <c r="QP243" s="160"/>
      <c r="QQ243" s="160"/>
      <c r="QR243" s="160"/>
      <c r="QS243" s="160"/>
      <c r="QT243" s="160"/>
      <c r="QU243" s="160"/>
      <c r="QV243" s="160"/>
      <c r="QW243" s="160"/>
      <c r="QX243" s="160"/>
      <c r="QY243" s="160"/>
      <c r="QZ243" s="160"/>
      <c r="RA243" s="160"/>
      <c r="RB243" s="160"/>
      <c r="RC243" s="160"/>
      <c r="RD243" s="160"/>
      <c r="RE243" s="160"/>
      <c r="RF243" s="160"/>
      <c r="RG243" s="160"/>
      <c r="RH243" s="160"/>
      <c r="RI243" s="160"/>
      <c r="RJ243" s="160"/>
      <c r="RK243" s="160"/>
      <c r="RL243" s="160"/>
      <c r="RM243" s="160"/>
      <c r="RN243" s="160"/>
      <c r="RO243" s="160"/>
      <c r="RP243" s="160"/>
      <c r="RQ243" s="160"/>
      <c r="RR243" s="160"/>
      <c r="RS243" s="160"/>
      <c r="RT243" s="160"/>
      <c r="RU243" s="160"/>
      <c r="RV243" s="160"/>
      <c r="RW243" s="160"/>
      <c r="RX243" s="160"/>
      <c r="RY243" s="160"/>
      <c r="RZ243" s="160"/>
      <c r="SA243" s="160"/>
      <c r="SB243" s="160"/>
      <c r="SC243" s="160"/>
      <c r="SD243" s="160"/>
      <c r="SE243" s="160"/>
      <c r="SF243" s="160"/>
      <c r="SG243" s="160"/>
      <c r="SH243" s="160"/>
      <c r="SI243" s="160"/>
      <c r="SJ243" s="160"/>
      <c r="SK243" s="160"/>
      <c r="SL243" s="160"/>
      <c r="SM243" s="160"/>
      <c r="SN243" s="160"/>
      <c r="SO243" s="160"/>
      <c r="SP243" s="160"/>
      <c r="SQ243" s="160"/>
      <c r="SR243" s="160"/>
      <c r="SS243" s="160"/>
      <c r="ST243" s="160"/>
      <c r="SU243" s="160"/>
      <c r="SV243" s="160"/>
      <c r="SW243" s="160"/>
      <c r="SX243" s="160"/>
      <c r="SY243" s="160"/>
      <c r="SZ243" s="160"/>
      <c r="TA243" s="160"/>
      <c r="TB243" s="160"/>
      <c r="TC243" s="160"/>
      <c r="TD243" s="160"/>
      <c r="TE243" s="160"/>
      <c r="TF243" s="160"/>
    </row>
    <row r="244" spans="1:526">
      <c r="A244" s="160"/>
      <c r="B244" s="160"/>
      <c r="C244" s="160"/>
      <c r="D244" s="160"/>
      <c r="E244" s="160"/>
      <c r="F244" s="160"/>
      <c r="G244" s="160"/>
      <c r="H244" s="160"/>
      <c r="I244" s="160"/>
      <c r="J244" s="160"/>
      <c r="K244" s="160"/>
      <c r="L244" s="160"/>
      <c r="M244" s="160"/>
      <c r="N244" s="160"/>
      <c r="O244" s="160"/>
      <c r="P244" s="160"/>
      <c r="Q244" s="160"/>
      <c r="R244" s="160"/>
      <c r="S244" s="160"/>
      <c r="T244" s="160"/>
      <c r="U244" s="160"/>
      <c r="V244" s="160"/>
      <c r="W244" s="160"/>
      <c r="X244" s="160"/>
      <c r="Y244" s="160"/>
      <c r="Z244" s="160"/>
      <c r="AA244" s="160"/>
      <c r="AB244" s="160"/>
      <c r="AC244" s="160"/>
      <c r="AD244" s="160"/>
      <c r="AE244" s="160"/>
      <c r="AF244" s="160"/>
      <c r="AG244" s="160"/>
      <c r="AH244" s="160"/>
      <c r="AI244" s="160"/>
      <c r="AJ244" s="160"/>
      <c r="AK244" s="160"/>
      <c r="AL244" s="160"/>
      <c r="AM244" s="160"/>
      <c r="AN244" s="160"/>
      <c r="AO244" s="160"/>
      <c r="AP244" s="160"/>
      <c r="AQ244" s="160"/>
      <c r="AR244" s="160"/>
      <c r="AS244" s="160"/>
      <c r="AT244" s="160"/>
      <c r="AU244" s="160"/>
      <c r="AV244" s="160"/>
      <c r="AW244" s="160"/>
      <c r="AX244" s="160"/>
      <c r="AY244" s="160"/>
      <c r="AZ244" s="160"/>
      <c r="BA244" s="160"/>
      <c r="BB244" s="160"/>
      <c r="BC244" s="160"/>
      <c r="BD244" s="160"/>
      <c r="BE244" s="160"/>
      <c r="BF244" s="160"/>
      <c r="BG244" s="160"/>
      <c r="BH244" s="160"/>
      <c r="BI244" s="160"/>
      <c r="BJ244" s="160"/>
      <c r="BK244" s="160"/>
      <c r="BL244" s="160"/>
      <c r="BM244" s="160"/>
      <c r="BN244" s="160"/>
      <c r="BO244" s="160"/>
      <c r="BP244" s="160"/>
      <c r="BQ244" s="160"/>
      <c r="BR244" s="160"/>
      <c r="BS244" s="160"/>
      <c r="BT244" s="160"/>
      <c r="BU244" s="160"/>
      <c r="BV244" s="160"/>
      <c r="BW244" s="160"/>
      <c r="BX244" s="160"/>
      <c r="BY244" s="160"/>
      <c r="BZ244" s="160"/>
      <c r="CA244" s="160"/>
      <c r="CB244" s="160"/>
      <c r="CC244" s="160"/>
      <c r="CD244" s="160"/>
      <c r="CE244" s="160"/>
      <c r="CF244" s="160"/>
      <c r="CG244" s="160"/>
      <c r="CH244" s="160"/>
      <c r="CI244" s="160"/>
      <c r="CJ244" s="160"/>
      <c r="CK244" s="160"/>
      <c r="CL244" s="160"/>
      <c r="CM244" s="160"/>
      <c r="CN244" s="160"/>
      <c r="CO244" s="160"/>
      <c r="CP244" s="160"/>
      <c r="CQ244" s="160"/>
      <c r="CR244" s="160"/>
      <c r="CS244" s="160"/>
      <c r="CT244" s="160"/>
      <c r="CU244" s="160"/>
      <c r="CV244" s="160"/>
      <c r="CW244" s="160"/>
      <c r="CX244" s="160"/>
      <c r="CY244" s="160"/>
      <c r="CZ244" s="160"/>
      <c r="DA244" s="160"/>
      <c r="DB244" s="160"/>
      <c r="DC244" s="160"/>
      <c r="DD244" s="160"/>
      <c r="DE244" s="160"/>
      <c r="DF244" s="160"/>
      <c r="DG244" s="160"/>
      <c r="DH244" s="160"/>
      <c r="DI244" s="160"/>
      <c r="DJ244" s="160"/>
      <c r="DK244" s="160"/>
      <c r="DL244" s="160"/>
      <c r="DM244" s="160"/>
      <c r="DN244" s="160"/>
      <c r="DO244" s="160"/>
      <c r="DP244" s="160"/>
      <c r="DQ244" s="160"/>
      <c r="DR244" s="160"/>
      <c r="DS244" s="160"/>
      <c r="DT244" s="160"/>
      <c r="DU244" s="160"/>
      <c r="DV244" s="160"/>
      <c r="DW244" s="160"/>
      <c r="DX244" s="160"/>
      <c r="DY244" s="160"/>
      <c r="DZ244" s="160"/>
      <c r="EA244" s="160"/>
      <c r="EB244" s="160"/>
      <c r="EC244" s="160"/>
      <c r="ED244" s="160"/>
      <c r="EE244" s="160"/>
      <c r="EF244" s="160"/>
      <c r="EG244" s="160"/>
      <c r="EH244" s="160"/>
      <c r="EI244" s="160"/>
      <c r="EJ244" s="160"/>
      <c r="EK244" s="160"/>
      <c r="EL244" s="160"/>
      <c r="EM244" s="160"/>
      <c r="EN244" s="160"/>
      <c r="EO244" s="160"/>
      <c r="EP244" s="160"/>
      <c r="EQ244" s="160"/>
      <c r="ER244" s="160"/>
      <c r="ES244" s="160"/>
      <c r="ET244" s="160"/>
      <c r="EU244" s="160"/>
      <c r="EV244" s="160"/>
      <c r="EW244" s="160"/>
      <c r="EX244" s="160"/>
      <c r="EY244" s="160"/>
      <c r="EZ244" s="160"/>
      <c r="FA244" s="160"/>
      <c r="FB244" s="160"/>
      <c r="FC244" s="160"/>
      <c r="FD244" s="160"/>
      <c r="FE244" s="160"/>
      <c r="FF244" s="160"/>
      <c r="FG244" s="160"/>
      <c r="FH244" s="160"/>
      <c r="FI244" s="160"/>
      <c r="FJ244" s="160"/>
      <c r="FK244" s="160"/>
      <c r="FL244" s="160"/>
      <c r="FM244" s="160"/>
      <c r="FN244" s="160"/>
      <c r="FO244" s="160"/>
      <c r="FP244" s="160"/>
      <c r="FQ244" s="160"/>
      <c r="FR244" s="160"/>
      <c r="FS244" s="160"/>
      <c r="FT244" s="160"/>
      <c r="FU244" s="160"/>
      <c r="FV244" s="160"/>
      <c r="FW244" s="160"/>
      <c r="FX244" s="160"/>
      <c r="FY244" s="160"/>
      <c r="FZ244" s="160"/>
      <c r="GA244" s="160"/>
      <c r="GB244" s="160"/>
      <c r="GC244" s="160"/>
      <c r="GD244" s="160"/>
      <c r="GE244" s="160"/>
      <c r="GF244" s="160"/>
      <c r="GG244" s="160"/>
      <c r="GH244" s="160"/>
      <c r="GI244" s="160"/>
      <c r="GJ244" s="160"/>
      <c r="GK244" s="160"/>
      <c r="GL244" s="160"/>
      <c r="GM244" s="160"/>
      <c r="GN244" s="160"/>
      <c r="GO244" s="160"/>
      <c r="GP244" s="160"/>
      <c r="GQ244" s="160"/>
      <c r="GR244" s="160"/>
      <c r="GS244" s="160"/>
      <c r="GT244" s="160"/>
      <c r="GU244" s="160"/>
      <c r="GV244" s="160"/>
      <c r="GW244" s="160"/>
      <c r="GX244" s="160"/>
      <c r="GY244" s="160"/>
      <c r="GZ244" s="160"/>
      <c r="HA244" s="160"/>
      <c r="HB244" s="160"/>
      <c r="HC244" s="160"/>
      <c r="HD244" s="160"/>
      <c r="HE244" s="160"/>
      <c r="HF244" s="160"/>
      <c r="HG244" s="160"/>
      <c r="HH244" s="160"/>
      <c r="HI244" s="160"/>
      <c r="HJ244" s="160"/>
      <c r="HK244" s="160"/>
      <c r="HL244" s="160"/>
      <c r="HM244" s="160"/>
      <c r="HN244" s="160"/>
      <c r="HO244" s="160"/>
      <c r="HP244" s="160"/>
      <c r="HQ244" s="160"/>
      <c r="HR244" s="160"/>
      <c r="HS244" s="160"/>
      <c r="HT244" s="160"/>
      <c r="HU244" s="160"/>
      <c r="HV244" s="160"/>
      <c r="HW244" s="160"/>
      <c r="HX244" s="160"/>
      <c r="HY244" s="160"/>
      <c r="HZ244" s="160"/>
      <c r="IA244" s="160"/>
      <c r="IB244" s="160"/>
      <c r="IC244" s="160"/>
      <c r="ID244" s="160"/>
      <c r="IE244" s="160"/>
      <c r="IF244" s="160"/>
      <c r="IG244" s="160"/>
      <c r="IH244" s="160"/>
      <c r="II244" s="160"/>
      <c r="IJ244" s="160"/>
      <c r="IK244" s="160"/>
      <c r="IL244" s="160"/>
      <c r="IM244" s="160"/>
      <c r="IN244" s="160"/>
      <c r="IO244" s="160"/>
      <c r="IP244" s="160"/>
      <c r="IQ244" s="160"/>
      <c r="IR244" s="160"/>
      <c r="IS244" s="160"/>
      <c r="IT244" s="160"/>
      <c r="IU244" s="160"/>
      <c r="IV244" s="160"/>
      <c r="IW244" s="160"/>
      <c r="IX244" s="160"/>
      <c r="IY244" s="160"/>
      <c r="IZ244" s="160"/>
      <c r="JA244" s="160"/>
      <c r="JB244" s="160"/>
      <c r="JC244" s="160"/>
      <c r="JD244" s="160"/>
      <c r="JE244" s="160"/>
      <c r="JF244" s="160"/>
      <c r="JG244" s="160"/>
      <c r="JH244" s="160"/>
      <c r="JI244" s="160"/>
      <c r="JJ244" s="160"/>
      <c r="JK244" s="160"/>
      <c r="JL244" s="160"/>
      <c r="JM244" s="160"/>
      <c r="JN244" s="160"/>
      <c r="JO244" s="160"/>
      <c r="JP244" s="160"/>
      <c r="JQ244" s="160"/>
      <c r="JR244" s="160"/>
      <c r="JS244" s="160"/>
      <c r="JT244" s="160"/>
      <c r="JU244" s="160"/>
      <c r="JV244" s="160"/>
      <c r="JW244" s="160"/>
      <c r="JX244" s="160"/>
      <c r="JY244" s="160"/>
      <c r="JZ244" s="160"/>
      <c r="KA244" s="160"/>
      <c r="KB244" s="160"/>
      <c r="KC244" s="160"/>
      <c r="KD244" s="160"/>
      <c r="KE244" s="160"/>
      <c r="KF244" s="160"/>
      <c r="KG244" s="160"/>
      <c r="KH244" s="160"/>
      <c r="KI244" s="160"/>
      <c r="KJ244" s="160"/>
      <c r="KK244" s="160"/>
      <c r="KL244" s="160"/>
      <c r="KM244" s="160"/>
      <c r="KN244" s="160"/>
      <c r="KO244" s="160"/>
      <c r="KP244" s="160"/>
      <c r="KQ244" s="160"/>
      <c r="KR244" s="160"/>
      <c r="KS244" s="160"/>
      <c r="KT244" s="160"/>
      <c r="KU244" s="160"/>
      <c r="KV244" s="160"/>
      <c r="KW244" s="160"/>
      <c r="KX244" s="160"/>
      <c r="KY244" s="160"/>
      <c r="KZ244" s="160"/>
      <c r="LA244" s="160"/>
      <c r="LB244" s="160"/>
      <c r="LC244" s="160"/>
      <c r="LD244" s="160"/>
      <c r="LE244" s="160"/>
      <c r="LF244" s="160"/>
      <c r="LG244" s="160"/>
      <c r="LH244" s="160"/>
      <c r="LI244" s="160"/>
      <c r="LJ244" s="160"/>
      <c r="LK244" s="160"/>
      <c r="LL244" s="160"/>
      <c r="LM244" s="160"/>
      <c r="LN244" s="160"/>
      <c r="LO244" s="160"/>
      <c r="LP244" s="160"/>
      <c r="LQ244" s="160"/>
      <c r="LR244" s="160"/>
      <c r="LS244" s="160"/>
      <c r="LT244" s="160"/>
      <c r="LU244" s="160"/>
      <c r="LV244" s="160"/>
      <c r="LW244" s="160"/>
      <c r="LX244" s="160"/>
      <c r="LY244" s="160"/>
      <c r="LZ244" s="160"/>
      <c r="MA244" s="160"/>
      <c r="MB244" s="160"/>
      <c r="MC244" s="160"/>
      <c r="MD244" s="160"/>
      <c r="ME244" s="160"/>
      <c r="MF244" s="160"/>
      <c r="MG244" s="160"/>
      <c r="MH244" s="160"/>
      <c r="MI244" s="160"/>
      <c r="MJ244" s="160"/>
      <c r="MK244" s="160"/>
      <c r="ML244" s="160"/>
      <c r="MM244" s="160"/>
      <c r="MN244" s="160"/>
      <c r="MO244" s="160"/>
      <c r="MP244" s="160"/>
      <c r="MQ244" s="160"/>
      <c r="MR244" s="160"/>
      <c r="MS244" s="160"/>
      <c r="MT244" s="160"/>
      <c r="MU244" s="160"/>
      <c r="MV244" s="160"/>
      <c r="MW244" s="160"/>
      <c r="MX244" s="160"/>
      <c r="MY244" s="160"/>
      <c r="MZ244" s="160"/>
      <c r="NA244" s="160"/>
      <c r="NB244" s="160"/>
      <c r="NC244" s="160"/>
      <c r="ND244" s="160"/>
      <c r="NE244" s="160"/>
      <c r="NF244" s="160"/>
      <c r="NG244" s="160"/>
      <c r="NH244" s="160"/>
      <c r="NI244" s="160"/>
      <c r="NJ244" s="160"/>
      <c r="NK244" s="160"/>
      <c r="NL244" s="160"/>
      <c r="NM244" s="160"/>
      <c r="NN244" s="160"/>
      <c r="NO244" s="160"/>
      <c r="NP244" s="160"/>
      <c r="NQ244" s="160"/>
      <c r="NR244" s="160"/>
      <c r="NS244" s="160"/>
      <c r="NT244" s="160"/>
      <c r="NU244" s="160"/>
      <c r="NV244" s="160"/>
      <c r="NW244" s="160"/>
      <c r="NX244" s="160"/>
      <c r="NY244" s="160"/>
      <c r="NZ244" s="160"/>
      <c r="OA244" s="160"/>
      <c r="OB244" s="160"/>
      <c r="OC244" s="160"/>
      <c r="OD244" s="160"/>
      <c r="OE244" s="160"/>
      <c r="OF244" s="160"/>
      <c r="OG244" s="160"/>
      <c r="OH244" s="160"/>
      <c r="OI244" s="160"/>
      <c r="OJ244" s="160"/>
      <c r="OK244" s="160"/>
      <c r="OL244" s="160"/>
      <c r="OM244" s="160"/>
      <c r="ON244" s="160"/>
      <c r="OO244" s="160"/>
      <c r="OP244" s="160"/>
      <c r="OQ244" s="160"/>
      <c r="OR244" s="160"/>
      <c r="OS244" s="160"/>
      <c r="OT244" s="160"/>
      <c r="OU244" s="160"/>
      <c r="OV244" s="160"/>
      <c r="OW244" s="160"/>
      <c r="OX244" s="160"/>
      <c r="OY244" s="160"/>
      <c r="OZ244" s="160"/>
      <c r="PA244" s="160"/>
      <c r="PB244" s="160"/>
      <c r="PC244" s="160"/>
      <c r="PD244" s="160"/>
      <c r="PE244" s="160"/>
      <c r="PF244" s="160"/>
      <c r="PG244" s="160"/>
      <c r="PH244" s="160"/>
      <c r="PI244" s="160"/>
      <c r="PJ244" s="160"/>
      <c r="PK244" s="160"/>
      <c r="PL244" s="160"/>
      <c r="PM244" s="160"/>
      <c r="PN244" s="160"/>
      <c r="PO244" s="160"/>
      <c r="PP244" s="160"/>
      <c r="PQ244" s="160"/>
      <c r="PR244" s="160"/>
      <c r="PS244" s="160"/>
      <c r="PT244" s="160"/>
      <c r="PU244" s="160"/>
      <c r="PV244" s="160"/>
      <c r="PW244" s="160"/>
      <c r="PX244" s="160"/>
      <c r="PY244" s="160"/>
      <c r="PZ244" s="160"/>
      <c r="QA244" s="160"/>
      <c r="QB244" s="160"/>
      <c r="QC244" s="160"/>
      <c r="QD244" s="160"/>
      <c r="QE244" s="160"/>
      <c r="QF244" s="160"/>
      <c r="QG244" s="160"/>
      <c r="QH244" s="160"/>
      <c r="QI244" s="160"/>
      <c r="QJ244" s="160"/>
      <c r="QK244" s="160"/>
      <c r="QL244" s="160"/>
      <c r="QM244" s="160"/>
      <c r="QN244" s="160"/>
      <c r="QO244" s="160"/>
      <c r="QP244" s="160"/>
      <c r="QQ244" s="160"/>
      <c r="QR244" s="160"/>
      <c r="QS244" s="160"/>
      <c r="QT244" s="160"/>
      <c r="QU244" s="160"/>
      <c r="QV244" s="160"/>
      <c r="QW244" s="160"/>
      <c r="QX244" s="160"/>
      <c r="QY244" s="160"/>
      <c r="QZ244" s="160"/>
      <c r="RA244" s="160"/>
      <c r="RB244" s="160"/>
      <c r="RC244" s="160"/>
      <c r="RD244" s="160"/>
      <c r="RE244" s="160"/>
      <c r="RF244" s="160"/>
      <c r="RG244" s="160"/>
      <c r="RH244" s="160"/>
      <c r="RI244" s="160"/>
      <c r="RJ244" s="160"/>
      <c r="RK244" s="160"/>
      <c r="RL244" s="160"/>
      <c r="RM244" s="160"/>
      <c r="RN244" s="160"/>
      <c r="RO244" s="160"/>
      <c r="RP244" s="160"/>
      <c r="RQ244" s="160"/>
      <c r="RR244" s="160"/>
      <c r="RS244" s="160"/>
      <c r="RT244" s="160"/>
      <c r="RU244" s="160"/>
      <c r="RV244" s="160"/>
      <c r="RW244" s="160"/>
      <c r="RX244" s="160"/>
      <c r="RY244" s="160"/>
      <c r="RZ244" s="160"/>
      <c r="SA244" s="160"/>
      <c r="SB244" s="160"/>
      <c r="SC244" s="160"/>
      <c r="SD244" s="160"/>
      <c r="SE244" s="160"/>
      <c r="SF244" s="160"/>
      <c r="SG244" s="160"/>
      <c r="SH244" s="160"/>
      <c r="SI244" s="160"/>
      <c r="SJ244" s="160"/>
      <c r="SK244" s="160"/>
      <c r="SL244" s="160"/>
      <c r="SM244" s="160"/>
      <c r="SN244" s="160"/>
      <c r="SO244" s="160"/>
      <c r="SP244" s="160"/>
      <c r="SQ244" s="160"/>
      <c r="SR244" s="160"/>
      <c r="SS244" s="160"/>
      <c r="ST244" s="160"/>
      <c r="SU244" s="160"/>
      <c r="SV244" s="160"/>
      <c r="SW244" s="160"/>
      <c r="SX244" s="160"/>
      <c r="SY244" s="160"/>
      <c r="SZ244" s="160"/>
      <c r="TA244" s="160"/>
      <c r="TB244" s="160"/>
      <c r="TC244" s="160"/>
      <c r="TD244" s="160"/>
      <c r="TE244" s="160"/>
      <c r="TF244" s="160"/>
    </row>
    <row r="245" spans="1:526">
      <c r="A245" s="160"/>
      <c r="B245" s="160"/>
      <c r="C245" s="160"/>
      <c r="D245" s="160"/>
      <c r="E245" s="160"/>
      <c r="F245" s="160"/>
      <c r="G245" s="160"/>
      <c r="H245" s="160"/>
      <c r="I245" s="160"/>
      <c r="J245" s="160"/>
      <c r="K245" s="160"/>
      <c r="L245" s="160"/>
      <c r="M245" s="160"/>
      <c r="N245" s="160"/>
      <c r="O245" s="160"/>
      <c r="P245" s="160"/>
      <c r="Q245" s="160"/>
      <c r="R245" s="160"/>
      <c r="S245" s="160"/>
      <c r="T245" s="160"/>
      <c r="U245" s="160"/>
      <c r="V245" s="160"/>
      <c r="W245" s="160"/>
      <c r="X245" s="160"/>
      <c r="Y245" s="160"/>
      <c r="Z245" s="160"/>
      <c r="AA245" s="160"/>
      <c r="AB245" s="160"/>
      <c r="AC245" s="160"/>
      <c r="AD245" s="160"/>
      <c r="AE245" s="160"/>
      <c r="AF245" s="160"/>
      <c r="AG245" s="160"/>
      <c r="AH245" s="160"/>
      <c r="AI245" s="160"/>
      <c r="AJ245" s="160"/>
      <c r="AK245" s="160"/>
      <c r="AL245" s="160"/>
      <c r="AM245" s="160"/>
      <c r="AN245" s="160"/>
      <c r="AO245" s="160"/>
      <c r="AP245" s="160"/>
      <c r="AQ245" s="160"/>
      <c r="AR245" s="160"/>
      <c r="AS245" s="160"/>
      <c r="AT245" s="160"/>
      <c r="AU245" s="160"/>
      <c r="AV245" s="160"/>
      <c r="AW245" s="160"/>
      <c r="AX245" s="160"/>
      <c r="AY245" s="160"/>
      <c r="AZ245" s="160"/>
      <c r="BA245" s="160"/>
      <c r="BB245" s="160"/>
      <c r="BC245" s="160"/>
      <c r="BD245" s="160"/>
      <c r="BE245" s="160"/>
      <c r="BF245" s="160"/>
      <c r="BG245" s="160"/>
      <c r="BH245" s="160"/>
      <c r="BI245" s="160"/>
      <c r="BJ245" s="160"/>
      <c r="BK245" s="160"/>
      <c r="BL245" s="160"/>
      <c r="BM245" s="160"/>
      <c r="BN245" s="160"/>
      <c r="BO245" s="160"/>
      <c r="BP245" s="160"/>
      <c r="BQ245" s="160"/>
      <c r="BR245" s="160"/>
      <c r="BS245" s="160"/>
      <c r="BT245" s="160"/>
      <c r="BU245" s="160"/>
      <c r="BV245" s="160"/>
      <c r="BW245" s="160"/>
      <c r="BX245" s="160"/>
      <c r="BY245" s="160"/>
      <c r="BZ245" s="160"/>
      <c r="CA245" s="160"/>
      <c r="CB245" s="160"/>
      <c r="CC245" s="160"/>
      <c r="CD245" s="160"/>
      <c r="CE245" s="160"/>
      <c r="CF245" s="160"/>
      <c r="CG245" s="160"/>
      <c r="CH245" s="160"/>
      <c r="CI245" s="160"/>
      <c r="CJ245" s="160"/>
      <c r="CK245" s="160"/>
      <c r="CL245" s="160"/>
      <c r="CM245" s="160"/>
      <c r="CN245" s="160"/>
      <c r="CO245" s="160"/>
      <c r="CP245" s="160"/>
      <c r="CQ245" s="160"/>
      <c r="CR245" s="160"/>
      <c r="CS245" s="160"/>
      <c r="CT245" s="160"/>
      <c r="CU245" s="160"/>
      <c r="CV245" s="160"/>
      <c r="CW245" s="160"/>
      <c r="CX245" s="160"/>
      <c r="CY245" s="160"/>
      <c r="CZ245" s="160"/>
      <c r="DA245" s="160"/>
      <c r="DB245" s="160"/>
      <c r="DC245" s="160"/>
      <c r="DD245" s="160"/>
      <c r="DE245" s="160"/>
      <c r="DF245" s="160"/>
      <c r="DG245" s="160"/>
      <c r="DH245" s="160"/>
      <c r="DI245" s="160"/>
      <c r="DJ245" s="160"/>
      <c r="DK245" s="160"/>
      <c r="DL245" s="160"/>
      <c r="DM245" s="160"/>
      <c r="DN245" s="160"/>
      <c r="DO245" s="160"/>
      <c r="DP245" s="160"/>
      <c r="DQ245" s="160"/>
      <c r="DR245" s="160"/>
      <c r="DS245" s="160"/>
      <c r="DT245" s="160"/>
      <c r="DU245" s="160"/>
      <c r="DV245" s="160"/>
      <c r="DW245" s="160"/>
      <c r="DX245" s="160"/>
      <c r="DY245" s="160"/>
      <c r="DZ245" s="160"/>
      <c r="EA245" s="160"/>
      <c r="EB245" s="160"/>
      <c r="EC245" s="160"/>
      <c r="ED245" s="160"/>
      <c r="EE245" s="160"/>
      <c r="EF245" s="160"/>
      <c r="EG245" s="160"/>
      <c r="EH245" s="160"/>
      <c r="EI245" s="160"/>
      <c r="EJ245" s="160"/>
      <c r="EK245" s="160"/>
      <c r="EL245" s="160"/>
      <c r="EM245" s="160"/>
      <c r="EN245" s="160"/>
      <c r="EO245" s="160"/>
      <c r="EP245" s="160"/>
      <c r="EQ245" s="160"/>
      <c r="ER245" s="160"/>
      <c r="ES245" s="160"/>
      <c r="ET245" s="160"/>
      <c r="EU245" s="160"/>
      <c r="EV245" s="160"/>
      <c r="EW245" s="160"/>
      <c r="EX245" s="160"/>
      <c r="EY245" s="160"/>
      <c r="EZ245" s="160"/>
      <c r="FA245" s="160"/>
      <c r="FB245" s="160"/>
      <c r="FC245" s="160"/>
      <c r="FD245" s="160"/>
      <c r="FE245" s="160"/>
      <c r="FF245" s="160"/>
      <c r="FG245" s="160"/>
      <c r="FH245" s="160"/>
      <c r="FI245" s="160"/>
      <c r="FJ245" s="160"/>
      <c r="FK245" s="160"/>
      <c r="FL245" s="160"/>
      <c r="FM245" s="160"/>
      <c r="FN245" s="160"/>
      <c r="FO245" s="160"/>
      <c r="FP245" s="160"/>
      <c r="FQ245" s="160"/>
      <c r="FR245" s="160"/>
      <c r="FS245" s="160"/>
      <c r="FT245" s="160"/>
      <c r="FU245" s="160"/>
      <c r="FV245" s="160"/>
      <c r="FW245" s="160"/>
      <c r="FX245" s="160"/>
      <c r="FY245" s="160"/>
      <c r="FZ245" s="160"/>
      <c r="GA245" s="160"/>
      <c r="GB245" s="160"/>
      <c r="GC245" s="160"/>
      <c r="GD245" s="160"/>
      <c r="GE245" s="160"/>
      <c r="GF245" s="160"/>
      <c r="GG245" s="160"/>
      <c r="GH245" s="160"/>
      <c r="GI245" s="160"/>
      <c r="GJ245" s="160"/>
      <c r="GK245" s="160"/>
      <c r="GL245" s="160"/>
      <c r="GM245" s="160"/>
      <c r="GN245" s="160"/>
      <c r="GO245" s="160"/>
      <c r="GP245" s="160"/>
      <c r="GQ245" s="160"/>
      <c r="GR245" s="160"/>
      <c r="GS245" s="160"/>
      <c r="GT245" s="160"/>
      <c r="GU245" s="160"/>
      <c r="GV245" s="160"/>
      <c r="GW245" s="160"/>
      <c r="GX245" s="160"/>
      <c r="GY245" s="160"/>
      <c r="GZ245" s="160"/>
      <c r="HA245" s="160"/>
      <c r="HB245" s="160"/>
      <c r="HC245" s="160"/>
      <c r="HD245" s="160"/>
      <c r="HE245" s="160"/>
      <c r="HF245" s="160"/>
      <c r="HG245" s="160"/>
      <c r="HH245" s="160"/>
      <c r="HI245" s="160"/>
      <c r="HJ245" s="160"/>
      <c r="HK245" s="160"/>
      <c r="HL245" s="160"/>
      <c r="HM245" s="160"/>
      <c r="HN245" s="160"/>
      <c r="HO245" s="160"/>
      <c r="HP245" s="160"/>
      <c r="HQ245" s="160"/>
      <c r="HR245" s="160"/>
      <c r="HS245" s="160"/>
      <c r="HT245" s="160"/>
      <c r="HU245" s="160"/>
      <c r="HV245" s="160"/>
      <c r="HW245" s="160"/>
      <c r="HX245" s="160"/>
      <c r="HY245" s="160"/>
      <c r="HZ245" s="160"/>
      <c r="IA245" s="160"/>
      <c r="IB245" s="160"/>
      <c r="IC245" s="160"/>
      <c r="ID245" s="160"/>
      <c r="IE245" s="160"/>
      <c r="IF245" s="160"/>
      <c r="IG245" s="160"/>
      <c r="IH245" s="160"/>
      <c r="II245" s="160"/>
      <c r="IJ245" s="160"/>
      <c r="IK245" s="160"/>
      <c r="IL245" s="160"/>
      <c r="IM245" s="160"/>
      <c r="IN245" s="160"/>
      <c r="IO245" s="160"/>
      <c r="IP245" s="160"/>
      <c r="IQ245" s="160"/>
      <c r="IR245" s="160"/>
      <c r="IS245" s="160"/>
      <c r="IT245" s="160"/>
      <c r="IU245" s="160"/>
      <c r="IV245" s="160"/>
      <c r="IW245" s="160"/>
      <c r="IX245" s="160"/>
      <c r="IY245" s="160"/>
      <c r="IZ245" s="160"/>
      <c r="JA245" s="160"/>
      <c r="JB245" s="160"/>
      <c r="JC245" s="160"/>
      <c r="JD245" s="160"/>
      <c r="JE245" s="160"/>
      <c r="JF245" s="160"/>
      <c r="JG245" s="160"/>
      <c r="JH245" s="160"/>
      <c r="JI245" s="160"/>
      <c r="JJ245" s="160"/>
      <c r="JK245" s="160"/>
      <c r="JL245" s="160"/>
      <c r="JM245" s="160"/>
      <c r="JN245" s="160"/>
      <c r="JO245" s="160"/>
      <c r="JP245" s="160"/>
      <c r="JQ245" s="160"/>
      <c r="JR245" s="160"/>
      <c r="JS245" s="160"/>
      <c r="JT245" s="160"/>
      <c r="JU245" s="160"/>
      <c r="JV245" s="160"/>
      <c r="JW245" s="160"/>
      <c r="JX245" s="160"/>
      <c r="JY245" s="160"/>
      <c r="JZ245" s="160"/>
      <c r="KA245" s="160"/>
      <c r="KB245" s="160"/>
      <c r="KC245" s="160"/>
      <c r="KD245" s="160"/>
      <c r="KE245" s="160"/>
      <c r="KF245" s="160"/>
      <c r="KG245" s="160"/>
      <c r="KH245" s="160"/>
      <c r="KI245" s="160"/>
      <c r="KJ245" s="160"/>
      <c r="KK245" s="160"/>
      <c r="KL245" s="160"/>
      <c r="KM245" s="160"/>
      <c r="KN245" s="160"/>
      <c r="KO245" s="160"/>
      <c r="KP245" s="160"/>
      <c r="KQ245" s="160"/>
      <c r="KR245" s="160"/>
      <c r="KS245" s="160"/>
      <c r="KT245" s="160"/>
      <c r="KU245" s="160"/>
      <c r="KV245" s="160"/>
      <c r="KW245" s="160"/>
      <c r="KX245" s="160"/>
      <c r="KY245" s="160"/>
      <c r="KZ245" s="160"/>
      <c r="LA245" s="160"/>
      <c r="LB245" s="160"/>
      <c r="LC245" s="160"/>
      <c r="LD245" s="160"/>
      <c r="LE245" s="160"/>
      <c r="LF245" s="160"/>
      <c r="LG245" s="160"/>
      <c r="LH245" s="160"/>
      <c r="LI245" s="160"/>
      <c r="LJ245" s="160"/>
      <c r="LK245" s="160"/>
      <c r="LL245" s="160"/>
      <c r="LM245" s="160"/>
      <c r="LN245" s="160"/>
      <c r="LO245" s="160"/>
      <c r="LP245" s="160"/>
      <c r="LQ245" s="160"/>
      <c r="LR245" s="160"/>
      <c r="LS245" s="160"/>
      <c r="LT245" s="160"/>
      <c r="LU245" s="160"/>
      <c r="LV245" s="160"/>
      <c r="LW245" s="160"/>
      <c r="LX245" s="160"/>
      <c r="LY245" s="160"/>
      <c r="LZ245" s="160"/>
      <c r="MA245" s="160"/>
      <c r="MB245" s="160"/>
      <c r="MC245" s="160"/>
      <c r="MD245" s="160"/>
      <c r="ME245" s="160"/>
      <c r="MF245" s="160"/>
      <c r="MG245" s="160"/>
      <c r="MH245" s="160"/>
      <c r="MI245" s="160"/>
      <c r="MJ245" s="160"/>
      <c r="MK245" s="160"/>
      <c r="ML245" s="160"/>
      <c r="MM245" s="160"/>
      <c r="MN245" s="160"/>
      <c r="MO245" s="160"/>
      <c r="MP245" s="160"/>
      <c r="MQ245" s="160"/>
      <c r="MR245" s="160"/>
      <c r="MS245" s="160"/>
      <c r="MT245" s="160"/>
      <c r="MU245" s="160"/>
      <c r="MV245" s="160"/>
      <c r="MW245" s="160"/>
      <c r="MX245" s="160"/>
      <c r="MY245" s="160"/>
      <c r="MZ245" s="160"/>
      <c r="NA245" s="160"/>
      <c r="NB245" s="160"/>
      <c r="NC245" s="160"/>
      <c r="ND245" s="160"/>
      <c r="NE245" s="160"/>
      <c r="NF245" s="160"/>
      <c r="NG245" s="160"/>
      <c r="NH245" s="160"/>
      <c r="NI245" s="160"/>
      <c r="NJ245" s="160"/>
      <c r="NK245" s="160"/>
      <c r="NL245" s="160"/>
      <c r="NM245" s="160"/>
      <c r="NN245" s="160"/>
      <c r="NO245" s="160"/>
      <c r="NP245" s="160"/>
      <c r="NQ245" s="160"/>
      <c r="NR245" s="160"/>
      <c r="NS245" s="160"/>
      <c r="NT245" s="160"/>
      <c r="NU245" s="160"/>
      <c r="NV245" s="160"/>
      <c r="NW245" s="160"/>
      <c r="NX245" s="160"/>
      <c r="NY245" s="160"/>
      <c r="NZ245" s="160"/>
      <c r="OA245" s="160"/>
      <c r="OB245" s="160"/>
      <c r="OC245" s="160"/>
      <c r="OD245" s="160"/>
      <c r="OE245" s="160"/>
      <c r="OF245" s="160"/>
      <c r="OG245" s="160"/>
      <c r="OH245" s="160"/>
      <c r="OI245" s="160"/>
      <c r="OJ245" s="160"/>
      <c r="OK245" s="160"/>
      <c r="OL245" s="160"/>
      <c r="OM245" s="160"/>
      <c r="ON245" s="160"/>
      <c r="OO245" s="160"/>
      <c r="OP245" s="160"/>
      <c r="OQ245" s="160"/>
      <c r="OR245" s="160"/>
      <c r="OS245" s="160"/>
      <c r="OT245" s="160"/>
      <c r="OU245" s="160"/>
      <c r="OV245" s="160"/>
      <c r="OW245" s="160"/>
      <c r="OX245" s="160"/>
      <c r="OY245" s="160"/>
      <c r="OZ245" s="160"/>
      <c r="PA245" s="160"/>
      <c r="PB245" s="160"/>
      <c r="PC245" s="160"/>
      <c r="PD245" s="160"/>
      <c r="PE245" s="160"/>
      <c r="PF245" s="160"/>
      <c r="PG245" s="160"/>
      <c r="PH245" s="160"/>
      <c r="PI245" s="160"/>
      <c r="PJ245" s="160"/>
      <c r="PK245" s="160"/>
      <c r="PL245" s="160"/>
      <c r="PM245" s="160"/>
      <c r="PN245" s="160"/>
      <c r="PO245" s="160"/>
      <c r="PP245" s="160"/>
      <c r="PQ245" s="160"/>
      <c r="PR245" s="160"/>
      <c r="PS245" s="160"/>
      <c r="PT245" s="160"/>
      <c r="PU245" s="160"/>
      <c r="PV245" s="160"/>
      <c r="PW245" s="160"/>
      <c r="PX245" s="160"/>
      <c r="PY245" s="160"/>
      <c r="PZ245" s="160"/>
      <c r="QA245" s="160"/>
      <c r="QB245" s="160"/>
      <c r="QC245" s="160"/>
      <c r="QD245" s="160"/>
      <c r="QE245" s="160"/>
      <c r="QF245" s="160"/>
      <c r="QG245" s="160"/>
      <c r="QH245" s="160"/>
      <c r="QI245" s="160"/>
      <c r="QJ245" s="160"/>
      <c r="QK245" s="160"/>
      <c r="QL245" s="160"/>
      <c r="QM245" s="160"/>
      <c r="QN245" s="160"/>
      <c r="QO245" s="160"/>
      <c r="QP245" s="160"/>
      <c r="QQ245" s="160"/>
      <c r="QR245" s="160"/>
      <c r="QS245" s="160"/>
      <c r="QT245" s="160"/>
      <c r="QU245" s="160"/>
      <c r="QV245" s="160"/>
      <c r="QW245" s="160"/>
      <c r="QX245" s="160"/>
      <c r="QY245" s="160"/>
      <c r="QZ245" s="160"/>
      <c r="RA245" s="160"/>
      <c r="RB245" s="160"/>
      <c r="RC245" s="160"/>
      <c r="RD245" s="160"/>
      <c r="RE245" s="160"/>
      <c r="RF245" s="160"/>
      <c r="RG245" s="160"/>
      <c r="RH245" s="160"/>
      <c r="RI245" s="160"/>
      <c r="RJ245" s="160"/>
      <c r="RK245" s="160"/>
      <c r="RL245" s="160"/>
      <c r="RM245" s="160"/>
      <c r="RN245" s="160"/>
      <c r="RO245" s="160"/>
      <c r="RP245" s="160"/>
      <c r="RQ245" s="160"/>
      <c r="RR245" s="160"/>
      <c r="RS245" s="160"/>
      <c r="RT245" s="160"/>
      <c r="RU245" s="160"/>
      <c r="RV245" s="160"/>
      <c r="RW245" s="160"/>
      <c r="RX245" s="160"/>
      <c r="RY245" s="160"/>
      <c r="RZ245" s="160"/>
      <c r="SA245" s="160"/>
      <c r="SB245" s="160"/>
      <c r="SC245" s="160"/>
      <c r="SD245" s="160"/>
      <c r="SE245" s="160"/>
      <c r="SF245" s="160"/>
      <c r="SG245" s="160"/>
      <c r="SH245" s="160"/>
      <c r="SI245" s="160"/>
      <c r="SJ245" s="160"/>
      <c r="SK245" s="160"/>
      <c r="SL245" s="160"/>
      <c r="SM245" s="160"/>
      <c r="SN245" s="160"/>
      <c r="SO245" s="160"/>
      <c r="SP245" s="160"/>
      <c r="SQ245" s="160"/>
      <c r="SR245" s="160"/>
      <c r="SS245" s="160"/>
      <c r="ST245" s="160"/>
      <c r="SU245" s="160"/>
      <c r="SV245" s="160"/>
      <c r="SW245" s="160"/>
      <c r="SX245" s="160"/>
      <c r="SY245" s="160"/>
      <c r="SZ245" s="160"/>
      <c r="TA245" s="160"/>
      <c r="TB245" s="160"/>
      <c r="TC245" s="160"/>
      <c r="TD245" s="160"/>
      <c r="TE245" s="160"/>
      <c r="TF245" s="160"/>
    </row>
    <row r="246" spans="1:526">
      <c r="A246" s="160"/>
      <c r="B246" s="160"/>
      <c r="C246" s="160"/>
      <c r="D246" s="160"/>
      <c r="E246" s="160"/>
      <c r="F246" s="160"/>
      <c r="G246" s="160"/>
      <c r="H246" s="160"/>
      <c r="I246" s="160"/>
      <c r="J246" s="160"/>
      <c r="K246" s="160"/>
      <c r="L246" s="160"/>
      <c r="M246" s="160"/>
      <c r="N246" s="160"/>
      <c r="O246" s="160"/>
      <c r="P246" s="160"/>
      <c r="Q246" s="160"/>
      <c r="R246" s="160"/>
      <c r="S246" s="160"/>
      <c r="T246" s="160"/>
      <c r="U246" s="160"/>
      <c r="V246" s="160"/>
      <c r="W246" s="160"/>
      <c r="X246" s="160"/>
      <c r="Y246" s="160"/>
      <c r="Z246" s="160"/>
      <c r="AA246" s="160"/>
      <c r="AB246" s="160"/>
      <c r="AC246" s="160"/>
      <c r="AD246" s="160"/>
      <c r="AE246" s="160"/>
      <c r="AF246" s="160"/>
      <c r="AG246" s="160"/>
      <c r="AH246" s="160"/>
      <c r="AI246" s="160"/>
      <c r="AJ246" s="160"/>
      <c r="AK246" s="160"/>
      <c r="AL246" s="160"/>
      <c r="AM246" s="160"/>
      <c r="AN246" s="160"/>
      <c r="AO246" s="160"/>
      <c r="AP246" s="160"/>
      <c r="AQ246" s="160"/>
      <c r="AR246" s="160"/>
      <c r="AS246" s="160"/>
      <c r="AT246" s="160"/>
      <c r="AU246" s="160"/>
      <c r="AV246" s="160"/>
      <c r="AW246" s="160"/>
      <c r="AX246" s="160"/>
      <c r="AY246" s="160"/>
      <c r="AZ246" s="160"/>
      <c r="BA246" s="160"/>
      <c r="BB246" s="160"/>
      <c r="BC246" s="160"/>
      <c r="BD246" s="160"/>
      <c r="BE246" s="160"/>
      <c r="BF246" s="160"/>
      <c r="BG246" s="160"/>
      <c r="BH246" s="160"/>
      <c r="BI246" s="160"/>
      <c r="BJ246" s="160"/>
      <c r="BK246" s="160"/>
      <c r="BL246" s="160"/>
      <c r="BM246" s="160"/>
      <c r="BN246" s="160"/>
      <c r="BO246" s="160"/>
      <c r="BP246" s="160"/>
      <c r="BQ246" s="160"/>
      <c r="BR246" s="160"/>
      <c r="BS246" s="160"/>
      <c r="BT246" s="160"/>
      <c r="BU246" s="160"/>
      <c r="BV246" s="160"/>
      <c r="BW246" s="160"/>
      <c r="BX246" s="160"/>
      <c r="BY246" s="160"/>
      <c r="BZ246" s="160"/>
      <c r="CA246" s="160"/>
      <c r="CB246" s="160"/>
      <c r="CC246" s="160"/>
      <c r="CD246" s="160"/>
      <c r="CE246" s="160"/>
      <c r="CF246" s="160"/>
      <c r="CG246" s="160"/>
      <c r="CH246" s="160"/>
      <c r="CI246" s="160"/>
      <c r="CJ246" s="160"/>
      <c r="CK246" s="160"/>
      <c r="CL246" s="160"/>
      <c r="CM246" s="160"/>
      <c r="CN246" s="160"/>
      <c r="CO246" s="160"/>
      <c r="CP246" s="160"/>
      <c r="CQ246" s="160"/>
      <c r="CR246" s="160"/>
      <c r="CS246" s="160"/>
      <c r="CT246" s="160"/>
      <c r="CU246" s="160"/>
      <c r="CV246" s="160"/>
      <c r="CW246" s="160"/>
      <c r="CX246" s="160"/>
      <c r="CY246" s="160"/>
      <c r="CZ246" s="160"/>
      <c r="DA246" s="160"/>
      <c r="DB246" s="160"/>
      <c r="DC246" s="160"/>
      <c r="DD246" s="160"/>
      <c r="DE246" s="160"/>
      <c r="DF246" s="160"/>
      <c r="DG246" s="160"/>
      <c r="DH246" s="160"/>
      <c r="DI246" s="160"/>
      <c r="DJ246" s="160"/>
      <c r="DK246" s="160"/>
      <c r="DL246" s="160"/>
      <c r="DM246" s="160"/>
      <c r="DN246" s="160"/>
      <c r="DO246" s="160"/>
      <c r="DP246" s="160"/>
      <c r="DQ246" s="160"/>
      <c r="DR246" s="160"/>
      <c r="DS246" s="160"/>
      <c r="DT246" s="160"/>
      <c r="DU246" s="160"/>
      <c r="DV246" s="160"/>
      <c r="DW246" s="160"/>
      <c r="DX246" s="160"/>
      <c r="DY246" s="160"/>
      <c r="DZ246" s="160"/>
      <c r="EA246" s="160"/>
      <c r="EB246" s="160"/>
      <c r="EC246" s="160"/>
      <c r="ED246" s="160"/>
      <c r="EE246" s="160"/>
      <c r="EF246" s="160"/>
      <c r="EG246" s="160"/>
      <c r="EH246" s="160"/>
      <c r="EI246" s="160"/>
      <c r="EJ246" s="160"/>
      <c r="EK246" s="160"/>
      <c r="EL246" s="160"/>
      <c r="EM246" s="160"/>
      <c r="EN246" s="160"/>
      <c r="EO246" s="160"/>
      <c r="EP246" s="160"/>
      <c r="EQ246" s="160"/>
      <c r="ER246" s="160"/>
      <c r="ES246" s="160"/>
      <c r="ET246" s="160"/>
      <c r="EU246" s="160"/>
      <c r="EV246" s="160"/>
      <c r="EW246" s="160"/>
      <c r="EX246" s="160"/>
      <c r="EY246" s="160"/>
      <c r="EZ246" s="160"/>
      <c r="FA246" s="160"/>
      <c r="FB246" s="160"/>
      <c r="FC246" s="160"/>
      <c r="FD246" s="160"/>
      <c r="FE246" s="160"/>
      <c r="FF246" s="160"/>
      <c r="FG246" s="160"/>
      <c r="FH246" s="160"/>
      <c r="FI246" s="160"/>
      <c r="FJ246" s="160"/>
      <c r="FK246" s="160"/>
      <c r="FL246" s="160"/>
      <c r="FM246" s="160"/>
      <c r="FN246" s="160"/>
      <c r="FO246" s="160"/>
      <c r="FP246" s="160"/>
      <c r="FQ246" s="160"/>
      <c r="FR246" s="160"/>
      <c r="FS246" s="160"/>
      <c r="FT246" s="160"/>
      <c r="FU246" s="160"/>
      <c r="FV246" s="160"/>
      <c r="FW246" s="160"/>
      <c r="FX246" s="160"/>
      <c r="FY246" s="160"/>
      <c r="FZ246" s="160"/>
      <c r="GA246" s="160"/>
      <c r="GB246" s="160"/>
      <c r="GC246" s="160"/>
      <c r="GD246" s="160"/>
      <c r="GE246" s="160"/>
      <c r="GF246" s="160"/>
      <c r="GG246" s="160"/>
      <c r="GH246" s="160"/>
      <c r="GI246" s="160"/>
      <c r="GJ246" s="160"/>
      <c r="GK246" s="160"/>
      <c r="GL246" s="160"/>
      <c r="GM246" s="160"/>
      <c r="GN246" s="160"/>
      <c r="GO246" s="160"/>
      <c r="GP246" s="160"/>
      <c r="GQ246" s="160"/>
      <c r="GR246" s="160"/>
      <c r="GS246" s="160"/>
      <c r="GT246" s="160"/>
      <c r="GU246" s="160"/>
      <c r="GV246" s="160"/>
      <c r="GW246" s="160"/>
      <c r="GX246" s="160"/>
      <c r="GY246" s="160"/>
      <c r="GZ246" s="160"/>
      <c r="HA246" s="160"/>
      <c r="HB246" s="160"/>
      <c r="HC246" s="160"/>
      <c r="HD246" s="160"/>
      <c r="HE246" s="160"/>
      <c r="HF246" s="160"/>
      <c r="HG246" s="160"/>
      <c r="HH246" s="160"/>
      <c r="HI246" s="160"/>
      <c r="HJ246" s="160"/>
      <c r="HK246" s="160"/>
      <c r="HL246" s="160"/>
      <c r="HM246" s="160"/>
      <c r="HN246" s="160"/>
      <c r="HO246" s="160"/>
      <c r="HP246" s="160"/>
      <c r="HQ246" s="160"/>
      <c r="HR246" s="160"/>
      <c r="HS246" s="160"/>
      <c r="HT246" s="160"/>
      <c r="HU246" s="160"/>
      <c r="HV246" s="160"/>
      <c r="HW246" s="160"/>
      <c r="HX246" s="160"/>
      <c r="HY246" s="160"/>
      <c r="HZ246" s="160"/>
      <c r="IA246" s="160"/>
      <c r="IB246" s="160"/>
      <c r="IC246" s="160"/>
      <c r="ID246" s="160"/>
      <c r="IE246" s="160"/>
      <c r="IF246" s="160"/>
      <c r="IG246" s="160"/>
      <c r="IH246" s="160"/>
      <c r="II246" s="160"/>
      <c r="IJ246" s="160"/>
      <c r="IK246" s="160"/>
      <c r="IL246" s="160"/>
      <c r="IM246" s="160"/>
      <c r="IN246" s="160"/>
      <c r="IO246" s="160"/>
      <c r="IP246" s="160"/>
      <c r="IQ246" s="160"/>
      <c r="IR246" s="160"/>
      <c r="IS246" s="160"/>
      <c r="IT246" s="160"/>
      <c r="IU246" s="160"/>
      <c r="IV246" s="160"/>
      <c r="IW246" s="160"/>
      <c r="IX246" s="160"/>
      <c r="IY246" s="160"/>
      <c r="IZ246" s="160"/>
      <c r="JA246" s="160"/>
      <c r="JB246" s="160"/>
      <c r="JC246" s="160"/>
      <c r="JD246" s="160"/>
      <c r="JE246" s="160"/>
      <c r="JF246" s="160"/>
      <c r="JG246" s="160"/>
      <c r="JH246" s="160"/>
      <c r="JI246" s="160"/>
      <c r="JJ246" s="160"/>
      <c r="JK246" s="160"/>
      <c r="JL246" s="160"/>
      <c r="JM246" s="160"/>
      <c r="JN246" s="160"/>
      <c r="JO246" s="160"/>
      <c r="JP246" s="160"/>
      <c r="JQ246" s="160"/>
      <c r="JR246" s="160"/>
      <c r="JS246" s="160"/>
      <c r="JT246" s="160"/>
      <c r="JU246" s="160"/>
      <c r="JV246" s="160"/>
      <c r="JW246" s="160"/>
      <c r="JX246" s="160"/>
      <c r="JY246" s="160"/>
      <c r="JZ246" s="160"/>
      <c r="KA246" s="160"/>
      <c r="KB246" s="160"/>
      <c r="KC246" s="160"/>
      <c r="KD246" s="160"/>
      <c r="KE246" s="160"/>
      <c r="KF246" s="160"/>
      <c r="KG246" s="160"/>
      <c r="KH246" s="160"/>
      <c r="KI246" s="160"/>
      <c r="KJ246" s="160"/>
      <c r="KK246" s="160"/>
      <c r="KL246" s="160"/>
      <c r="KM246" s="160"/>
      <c r="KN246" s="160"/>
      <c r="KO246" s="160"/>
      <c r="KP246" s="160"/>
      <c r="KQ246" s="160"/>
      <c r="KR246" s="160"/>
      <c r="KS246" s="160"/>
      <c r="KT246" s="160"/>
      <c r="KU246" s="160"/>
      <c r="KV246" s="160"/>
      <c r="KW246" s="160"/>
      <c r="KX246" s="160"/>
      <c r="KY246" s="160"/>
      <c r="KZ246" s="160"/>
      <c r="LA246" s="160"/>
      <c r="LB246" s="160"/>
      <c r="LC246" s="160"/>
      <c r="LD246" s="160"/>
      <c r="LE246" s="160"/>
      <c r="LF246" s="160"/>
      <c r="LG246" s="160"/>
      <c r="LH246" s="160"/>
      <c r="LI246" s="160"/>
      <c r="LJ246" s="160"/>
      <c r="LK246" s="160"/>
      <c r="LL246" s="160"/>
      <c r="LM246" s="160"/>
      <c r="LN246" s="160"/>
      <c r="LO246" s="160"/>
      <c r="LP246" s="160"/>
      <c r="LQ246" s="160"/>
      <c r="LR246" s="160"/>
      <c r="LS246" s="160"/>
      <c r="LT246" s="160"/>
      <c r="LU246" s="160"/>
      <c r="LV246" s="160"/>
      <c r="LW246" s="160"/>
      <c r="LX246" s="160"/>
      <c r="LY246" s="160"/>
      <c r="LZ246" s="160"/>
      <c r="MA246" s="160"/>
      <c r="MB246" s="160"/>
      <c r="MC246" s="160"/>
      <c r="MD246" s="160"/>
      <c r="ME246" s="160"/>
      <c r="MF246" s="160"/>
      <c r="MG246" s="160"/>
      <c r="MH246" s="160"/>
      <c r="MI246" s="160"/>
      <c r="MJ246" s="160"/>
      <c r="MK246" s="160"/>
      <c r="ML246" s="160"/>
      <c r="MM246" s="160"/>
      <c r="MN246" s="160"/>
      <c r="MO246" s="160"/>
      <c r="MP246" s="160"/>
      <c r="MQ246" s="160"/>
      <c r="MR246" s="160"/>
      <c r="MS246" s="160"/>
      <c r="MT246" s="160"/>
      <c r="MU246" s="160"/>
      <c r="MV246" s="160"/>
      <c r="MW246" s="160"/>
      <c r="MX246" s="160"/>
      <c r="MY246" s="160"/>
      <c r="MZ246" s="160"/>
      <c r="NA246" s="160"/>
      <c r="NB246" s="160"/>
      <c r="NC246" s="160"/>
      <c r="ND246" s="160"/>
      <c r="NE246" s="160"/>
      <c r="NF246" s="160"/>
      <c r="NG246" s="160"/>
      <c r="NH246" s="160"/>
      <c r="NI246" s="160"/>
      <c r="NJ246" s="160"/>
      <c r="NK246" s="160"/>
      <c r="NL246" s="160"/>
      <c r="NM246" s="160"/>
      <c r="NN246" s="160"/>
      <c r="NO246" s="160"/>
      <c r="NP246" s="160"/>
      <c r="NQ246" s="160"/>
      <c r="NR246" s="160"/>
      <c r="NS246" s="160"/>
      <c r="NT246" s="160"/>
      <c r="NU246" s="160"/>
      <c r="NV246" s="160"/>
      <c r="NW246" s="160"/>
      <c r="NX246" s="160"/>
      <c r="NY246" s="160"/>
      <c r="NZ246" s="160"/>
      <c r="OA246" s="160"/>
      <c r="OB246" s="160"/>
      <c r="OC246" s="160"/>
      <c r="OD246" s="160"/>
      <c r="OE246" s="160"/>
      <c r="OF246" s="160"/>
      <c r="OG246" s="160"/>
      <c r="OH246" s="160"/>
      <c r="OI246" s="160"/>
      <c r="OJ246" s="160"/>
      <c r="OK246" s="160"/>
      <c r="OL246" s="160"/>
      <c r="OM246" s="160"/>
      <c r="ON246" s="160"/>
      <c r="OO246" s="160"/>
      <c r="OP246" s="160"/>
      <c r="OQ246" s="160"/>
      <c r="OR246" s="160"/>
      <c r="OS246" s="160"/>
      <c r="OT246" s="160"/>
      <c r="OU246" s="160"/>
      <c r="OV246" s="160"/>
      <c r="OW246" s="160"/>
      <c r="OX246" s="160"/>
      <c r="OY246" s="160"/>
      <c r="OZ246" s="160"/>
      <c r="PA246" s="160"/>
      <c r="PB246" s="160"/>
      <c r="PC246" s="160"/>
      <c r="PD246" s="160"/>
      <c r="PE246" s="160"/>
      <c r="PF246" s="160"/>
      <c r="PG246" s="160"/>
      <c r="PH246" s="160"/>
      <c r="PI246" s="160"/>
      <c r="PJ246" s="160"/>
      <c r="PK246" s="160"/>
      <c r="PL246" s="160"/>
      <c r="PM246" s="160"/>
      <c r="PN246" s="160"/>
      <c r="PO246" s="160"/>
      <c r="PP246" s="160"/>
      <c r="PQ246" s="160"/>
      <c r="PR246" s="160"/>
      <c r="PS246" s="160"/>
      <c r="PT246" s="160"/>
      <c r="PU246" s="160"/>
      <c r="PV246" s="160"/>
      <c r="PW246" s="160"/>
      <c r="PX246" s="160"/>
      <c r="PY246" s="160"/>
      <c r="PZ246" s="160"/>
      <c r="QA246" s="160"/>
      <c r="QB246" s="160"/>
      <c r="QC246" s="160"/>
      <c r="QD246" s="160"/>
      <c r="QE246" s="160"/>
      <c r="QF246" s="160"/>
      <c r="QG246" s="160"/>
      <c r="QH246" s="160"/>
      <c r="QI246" s="160"/>
      <c r="QJ246" s="160"/>
      <c r="QK246" s="160"/>
      <c r="QL246" s="160"/>
      <c r="QM246" s="160"/>
      <c r="QN246" s="160"/>
      <c r="QO246" s="160"/>
      <c r="QP246" s="160"/>
      <c r="QQ246" s="160"/>
      <c r="QR246" s="160"/>
      <c r="QS246" s="160"/>
      <c r="QT246" s="160"/>
      <c r="QU246" s="160"/>
      <c r="QV246" s="160"/>
      <c r="QW246" s="160"/>
      <c r="QX246" s="160"/>
      <c r="QY246" s="160"/>
      <c r="QZ246" s="160"/>
      <c r="RA246" s="160"/>
      <c r="RB246" s="160"/>
      <c r="RC246" s="160"/>
      <c r="RD246" s="160"/>
      <c r="RE246" s="160"/>
      <c r="RF246" s="160"/>
      <c r="RG246" s="160"/>
      <c r="RH246" s="160"/>
      <c r="RI246" s="160"/>
      <c r="RJ246" s="160"/>
      <c r="RK246" s="160"/>
      <c r="RL246" s="160"/>
      <c r="RM246" s="160"/>
      <c r="RN246" s="160"/>
      <c r="RO246" s="160"/>
      <c r="RP246" s="160"/>
      <c r="RQ246" s="160"/>
      <c r="RR246" s="160"/>
      <c r="RS246" s="160"/>
      <c r="RT246" s="160"/>
      <c r="RU246" s="160"/>
      <c r="RV246" s="160"/>
      <c r="RW246" s="160"/>
      <c r="RX246" s="160"/>
      <c r="RY246" s="160"/>
      <c r="RZ246" s="160"/>
      <c r="SA246" s="160"/>
      <c r="SB246" s="160"/>
      <c r="SC246" s="160"/>
      <c r="SD246" s="160"/>
      <c r="SE246" s="160"/>
      <c r="SF246" s="160"/>
      <c r="SG246" s="160"/>
      <c r="SH246" s="160"/>
      <c r="SI246" s="160"/>
      <c r="SJ246" s="160"/>
      <c r="SK246" s="160"/>
      <c r="SL246" s="160"/>
      <c r="SM246" s="160"/>
      <c r="SN246" s="160"/>
      <c r="SO246" s="160"/>
      <c r="SP246" s="160"/>
      <c r="SQ246" s="160"/>
      <c r="SR246" s="160"/>
      <c r="SS246" s="160"/>
      <c r="ST246" s="160"/>
      <c r="SU246" s="160"/>
      <c r="SV246" s="160"/>
      <c r="SW246" s="160"/>
      <c r="SX246" s="160"/>
      <c r="SY246" s="160"/>
      <c r="SZ246" s="160"/>
      <c r="TA246" s="160"/>
      <c r="TB246" s="160"/>
      <c r="TC246" s="160"/>
      <c r="TD246" s="160"/>
      <c r="TE246" s="160"/>
      <c r="TF246" s="160"/>
    </row>
    <row r="247" spans="1:526">
      <c r="A247" s="160"/>
      <c r="B247" s="160"/>
      <c r="C247" s="160"/>
      <c r="D247" s="160"/>
      <c r="E247" s="160"/>
      <c r="F247" s="160"/>
      <c r="G247" s="160"/>
      <c r="H247" s="160"/>
      <c r="I247" s="160"/>
      <c r="J247" s="160"/>
      <c r="K247" s="160"/>
      <c r="L247" s="160"/>
      <c r="M247" s="160"/>
      <c r="N247" s="160"/>
      <c r="O247" s="160"/>
      <c r="P247" s="160"/>
      <c r="Q247" s="160"/>
      <c r="R247" s="160"/>
      <c r="S247" s="160"/>
      <c r="T247" s="160"/>
      <c r="U247" s="160"/>
      <c r="V247" s="160"/>
      <c r="W247" s="160"/>
      <c r="X247" s="160"/>
      <c r="Y247" s="160"/>
      <c r="Z247" s="160"/>
      <c r="AA247" s="160"/>
      <c r="AB247" s="160"/>
      <c r="AC247" s="160"/>
      <c r="AD247" s="160"/>
      <c r="AE247" s="160"/>
      <c r="AF247" s="160"/>
      <c r="AG247" s="160"/>
      <c r="AH247" s="160"/>
      <c r="AI247" s="160"/>
      <c r="AJ247" s="160"/>
      <c r="AK247" s="160"/>
      <c r="AL247" s="160"/>
      <c r="AM247" s="160"/>
      <c r="AN247" s="160"/>
      <c r="AO247" s="160"/>
      <c r="AP247" s="160"/>
      <c r="AQ247" s="160"/>
      <c r="AR247" s="160"/>
      <c r="AS247" s="160"/>
      <c r="AT247" s="160"/>
      <c r="AU247" s="160"/>
      <c r="AV247" s="160"/>
      <c r="AW247" s="160"/>
      <c r="AX247" s="160"/>
      <c r="AY247" s="160"/>
      <c r="AZ247" s="160"/>
      <c r="BA247" s="160"/>
      <c r="BB247" s="160"/>
      <c r="BC247" s="160"/>
      <c r="BD247" s="160"/>
      <c r="BE247" s="160"/>
      <c r="BF247" s="160"/>
      <c r="BG247" s="160"/>
      <c r="BH247" s="160"/>
      <c r="BI247" s="160"/>
      <c r="BJ247" s="160"/>
      <c r="BK247" s="160"/>
      <c r="BL247" s="160"/>
      <c r="BM247" s="160"/>
      <c r="BN247" s="160"/>
      <c r="BO247" s="160"/>
      <c r="BP247" s="160"/>
      <c r="BQ247" s="160"/>
      <c r="BR247" s="160"/>
      <c r="BS247" s="160"/>
      <c r="BT247" s="160"/>
      <c r="BU247" s="160"/>
      <c r="BV247" s="160"/>
      <c r="BW247" s="160"/>
      <c r="BX247" s="160"/>
      <c r="BY247" s="160"/>
      <c r="BZ247" s="160"/>
      <c r="CA247" s="160"/>
      <c r="CB247" s="160"/>
      <c r="CC247" s="160"/>
      <c r="CD247" s="160"/>
      <c r="CE247" s="160"/>
      <c r="CF247" s="160"/>
      <c r="CG247" s="160"/>
      <c r="CH247" s="160"/>
      <c r="CI247" s="160"/>
      <c r="CJ247" s="160"/>
      <c r="CK247" s="160"/>
      <c r="CL247" s="160"/>
      <c r="CM247" s="160"/>
      <c r="CN247" s="160"/>
      <c r="CO247" s="160"/>
      <c r="CP247" s="160"/>
      <c r="CQ247" s="160"/>
      <c r="CR247" s="160"/>
      <c r="CS247" s="160"/>
      <c r="CT247" s="160"/>
      <c r="CU247" s="160"/>
      <c r="CV247" s="160"/>
      <c r="CW247" s="160"/>
      <c r="CX247" s="160"/>
      <c r="CY247" s="160"/>
      <c r="CZ247" s="160"/>
      <c r="DA247" s="160"/>
      <c r="DB247" s="160"/>
      <c r="DC247" s="160"/>
      <c r="DD247" s="160"/>
      <c r="DE247" s="160"/>
      <c r="DF247" s="160"/>
      <c r="DG247" s="160"/>
      <c r="DH247" s="160"/>
      <c r="DI247" s="160"/>
      <c r="DJ247" s="160"/>
      <c r="DK247" s="160"/>
      <c r="DL247" s="160"/>
      <c r="DM247" s="160"/>
      <c r="DN247" s="160"/>
      <c r="DO247" s="160"/>
      <c r="DP247" s="160"/>
      <c r="DQ247" s="160"/>
      <c r="DR247" s="160"/>
      <c r="DS247" s="160"/>
      <c r="DT247" s="160"/>
      <c r="DU247" s="160"/>
      <c r="DV247" s="160"/>
      <c r="DW247" s="160"/>
      <c r="DX247" s="160"/>
      <c r="DY247" s="160"/>
      <c r="DZ247" s="160"/>
      <c r="EA247" s="160"/>
      <c r="EB247" s="160"/>
      <c r="EC247" s="160"/>
      <c r="ED247" s="160"/>
      <c r="EE247" s="160"/>
      <c r="EF247" s="160"/>
      <c r="EG247" s="160"/>
      <c r="EH247" s="160"/>
      <c r="EI247" s="160"/>
      <c r="EJ247" s="160"/>
      <c r="EK247" s="160"/>
      <c r="EL247" s="160"/>
      <c r="EM247" s="160"/>
      <c r="EN247" s="160"/>
      <c r="EO247" s="160"/>
      <c r="EP247" s="160"/>
      <c r="EQ247" s="160"/>
      <c r="ER247" s="160"/>
      <c r="ES247" s="160"/>
      <c r="ET247" s="160"/>
      <c r="EU247" s="160"/>
      <c r="EV247" s="160"/>
      <c r="EW247" s="160"/>
      <c r="EX247" s="160"/>
      <c r="EY247" s="160"/>
      <c r="EZ247" s="160"/>
      <c r="FA247" s="160"/>
      <c r="FB247" s="160"/>
      <c r="FC247" s="160"/>
      <c r="FD247" s="160"/>
      <c r="FE247" s="160"/>
      <c r="FF247" s="160"/>
      <c r="FG247" s="160"/>
      <c r="FH247" s="160"/>
      <c r="FI247" s="160"/>
      <c r="FJ247" s="160"/>
      <c r="FK247" s="160"/>
      <c r="FL247" s="160"/>
      <c r="FM247" s="160"/>
      <c r="FN247" s="160"/>
      <c r="FO247" s="160"/>
      <c r="FP247" s="160"/>
      <c r="FQ247" s="160"/>
      <c r="FR247" s="160"/>
      <c r="FS247" s="160"/>
      <c r="FT247" s="160"/>
      <c r="FU247" s="160"/>
      <c r="FV247" s="160"/>
      <c r="FW247" s="160"/>
      <c r="FX247" s="160"/>
      <c r="FY247" s="160"/>
      <c r="FZ247" s="160"/>
      <c r="GA247" s="160"/>
      <c r="GB247" s="160"/>
      <c r="GC247" s="160"/>
      <c r="GD247" s="160"/>
      <c r="GE247" s="160"/>
      <c r="GF247" s="160"/>
      <c r="GG247" s="160"/>
      <c r="GH247" s="160"/>
      <c r="GI247" s="160"/>
      <c r="GJ247" s="160"/>
      <c r="GK247" s="160"/>
      <c r="GL247" s="160"/>
      <c r="GM247" s="160"/>
      <c r="GN247" s="160"/>
      <c r="GO247" s="160"/>
      <c r="GP247" s="160"/>
      <c r="GQ247" s="160"/>
      <c r="GR247" s="160"/>
      <c r="GS247" s="160"/>
      <c r="GT247" s="160"/>
      <c r="GU247" s="160"/>
      <c r="GV247" s="160"/>
      <c r="GW247" s="160"/>
      <c r="GX247" s="160"/>
      <c r="GY247" s="160"/>
      <c r="GZ247" s="160"/>
      <c r="HA247" s="160"/>
      <c r="HB247" s="160"/>
      <c r="HC247" s="160"/>
      <c r="HD247" s="160"/>
      <c r="HE247" s="160"/>
      <c r="HF247" s="160"/>
      <c r="HG247" s="160"/>
      <c r="HH247" s="160"/>
      <c r="HI247" s="160"/>
      <c r="HJ247" s="160"/>
      <c r="HK247" s="160"/>
      <c r="HL247" s="160"/>
      <c r="HM247" s="160"/>
      <c r="HN247" s="160"/>
      <c r="HO247" s="160"/>
      <c r="HP247" s="160"/>
      <c r="HQ247" s="160"/>
      <c r="HR247" s="160"/>
      <c r="HS247" s="160"/>
      <c r="HT247" s="160"/>
      <c r="HU247" s="160"/>
      <c r="HV247" s="160"/>
      <c r="HW247" s="160"/>
      <c r="HX247" s="160"/>
      <c r="HY247" s="160"/>
      <c r="HZ247" s="160"/>
      <c r="IA247" s="160"/>
      <c r="IB247" s="160"/>
      <c r="IC247" s="160"/>
      <c r="ID247" s="160"/>
      <c r="IE247" s="160"/>
      <c r="IF247" s="160"/>
      <c r="IG247" s="160"/>
      <c r="IH247" s="160"/>
      <c r="II247" s="160"/>
      <c r="IJ247" s="160"/>
      <c r="IK247" s="160"/>
      <c r="IL247" s="160"/>
      <c r="IM247" s="160"/>
      <c r="IN247" s="160"/>
      <c r="IO247" s="160"/>
      <c r="IP247" s="160"/>
      <c r="IQ247" s="160"/>
      <c r="IR247" s="160"/>
      <c r="IS247" s="160"/>
      <c r="IT247" s="160"/>
      <c r="IU247" s="160"/>
      <c r="IV247" s="160"/>
      <c r="IW247" s="160"/>
      <c r="IX247" s="160"/>
      <c r="IY247" s="160"/>
      <c r="IZ247" s="160"/>
      <c r="JA247" s="160"/>
      <c r="JB247" s="160"/>
      <c r="JC247" s="160"/>
      <c r="JD247" s="160"/>
      <c r="JE247" s="160"/>
      <c r="JF247" s="160"/>
      <c r="JG247" s="160"/>
      <c r="JH247" s="160"/>
      <c r="JI247" s="160"/>
      <c r="JJ247" s="160"/>
      <c r="JK247" s="160"/>
      <c r="JL247" s="160"/>
      <c r="JM247" s="160"/>
      <c r="JN247" s="160"/>
      <c r="JO247" s="160"/>
      <c r="JP247" s="160"/>
      <c r="JQ247" s="160"/>
      <c r="JR247" s="160"/>
      <c r="JS247" s="160"/>
      <c r="JT247" s="160"/>
      <c r="JU247" s="160"/>
      <c r="JV247" s="160"/>
      <c r="JW247" s="160"/>
      <c r="JX247" s="160"/>
      <c r="JY247" s="160"/>
      <c r="JZ247" s="160"/>
      <c r="KA247" s="160"/>
      <c r="KB247" s="160"/>
      <c r="KC247" s="160"/>
      <c r="KD247" s="160"/>
      <c r="KE247" s="160"/>
      <c r="KF247" s="160"/>
      <c r="KG247" s="160"/>
      <c r="KH247" s="160"/>
      <c r="KI247" s="160"/>
      <c r="KJ247" s="160"/>
      <c r="KK247" s="160"/>
      <c r="KL247" s="160"/>
      <c r="KM247" s="160"/>
      <c r="KN247" s="160"/>
      <c r="KO247" s="160"/>
      <c r="KP247" s="160"/>
      <c r="KQ247" s="160"/>
      <c r="KR247" s="160"/>
      <c r="KS247" s="160"/>
      <c r="KT247" s="160"/>
      <c r="KU247" s="160"/>
      <c r="KV247" s="160"/>
      <c r="KW247" s="160"/>
      <c r="KX247" s="160"/>
      <c r="KY247" s="160"/>
      <c r="KZ247" s="160"/>
      <c r="LA247" s="160"/>
      <c r="LB247" s="160"/>
      <c r="LC247" s="160"/>
      <c r="LD247" s="160"/>
      <c r="LE247" s="160"/>
      <c r="LF247" s="160"/>
      <c r="LG247" s="160"/>
      <c r="LH247" s="160"/>
      <c r="LI247" s="160"/>
      <c r="LJ247" s="160"/>
      <c r="LK247" s="160"/>
      <c r="LL247" s="160"/>
      <c r="LM247" s="160"/>
      <c r="LN247" s="160"/>
      <c r="LO247" s="160"/>
      <c r="LP247" s="160"/>
      <c r="LQ247" s="160"/>
      <c r="LR247" s="160"/>
      <c r="LS247" s="160"/>
      <c r="LT247" s="160"/>
      <c r="LU247" s="160"/>
      <c r="LV247" s="160"/>
      <c r="LW247" s="160"/>
      <c r="LX247" s="160"/>
      <c r="LY247" s="160"/>
      <c r="LZ247" s="160"/>
      <c r="MA247" s="160"/>
      <c r="MB247" s="160"/>
      <c r="MC247" s="160"/>
      <c r="MD247" s="160"/>
      <c r="ME247" s="160"/>
      <c r="MF247" s="160"/>
      <c r="MG247" s="160"/>
      <c r="MH247" s="160"/>
      <c r="MI247" s="160"/>
      <c r="MJ247" s="160"/>
      <c r="MK247" s="160"/>
      <c r="ML247" s="160"/>
      <c r="MM247" s="160"/>
      <c r="MN247" s="160"/>
      <c r="MO247" s="160"/>
      <c r="MP247" s="160"/>
      <c r="MQ247" s="160"/>
      <c r="MR247" s="160"/>
      <c r="MS247" s="160"/>
      <c r="MT247" s="160"/>
      <c r="MU247" s="160"/>
      <c r="MV247" s="160"/>
      <c r="MW247" s="160"/>
      <c r="MX247" s="160"/>
      <c r="MY247" s="160"/>
      <c r="MZ247" s="160"/>
      <c r="NA247" s="160"/>
      <c r="NB247" s="160"/>
      <c r="NC247" s="160"/>
      <c r="ND247" s="160"/>
      <c r="NE247" s="160"/>
      <c r="NF247" s="160"/>
      <c r="NG247" s="160"/>
      <c r="NH247" s="160"/>
      <c r="NI247" s="160"/>
      <c r="NJ247" s="160"/>
      <c r="NK247" s="160"/>
      <c r="NL247" s="160"/>
      <c r="NM247" s="160"/>
      <c r="NN247" s="160"/>
      <c r="NO247" s="160"/>
      <c r="NP247" s="160"/>
      <c r="NQ247" s="160"/>
      <c r="NR247" s="160"/>
      <c r="NS247" s="160"/>
      <c r="NT247" s="160"/>
      <c r="NU247" s="160"/>
      <c r="NV247" s="160"/>
      <c r="NW247" s="160"/>
      <c r="NX247" s="160"/>
      <c r="NY247" s="160"/>
      <c r="NZ247" s="160"/>
      <c r="OA247" s="160"/>
      <c r="OB247" s="160"/>
      <c r="OC247" s="160"/>
      <c r="OD247" s="160"/>
      <c r="OE247" s="160"/>
      <c r="OF247" s="160"/>
      <c r="OG247" s="160"/>
      <c r="OH247" s="160"/>
      <c r="OI247" s="160"/>
      <c r="OJ247" s="160"/>
      <c r="OK247" s="160"/>
      <c r="OL247" s="160"/>
      <c r="OM247" s="160"/>
      <c r="ON247" s="160"/>
      <c r="OO247" s="160"/>
      <c r="OP247" s="160"/>
      <c r="OQ247" s="160"/>
      <c r="OR247" s="160"/>
      <c r="OS247" s="160"/>
      <c r="OT247" s="160"/>
      <c r="OU247" s="160"/>
      <c r="OV247" s="160"/>
      <c r="OW247" s="160"/>
      <c r="OX247" s="160"/>
      <c r="OY247" s="160"/>
      <c r="OZ247" s="160"/>
      <c r="PA247" s="160"/>
      <c r="PB247" s="160"/>
      <c r="PC247" s="160"/>
      <c r="PD247" s="160"/>
      <c r="PE247" s="160"/>
      <c r="PF247" s="160"/>
      <c r="PG247" s="160"/>
      <c r="PH247" s="160"/>
      <c r="PI247" s="160"/>
      <c r="PJ247" s="160"/>
      <c r="PK247" s="160"/>
      <c r="PL247" s="160"/>
      <c r="PM247" s="160"/>
      <c r="PN247" s="160"/>
      <c r="PO247" s="160"/>
      <c r="PP247" s="160"/>
      <c r="PQ247" s="160"/>
      <c r="PR247" s="160"/>
      <c r="PS247" s="160"/>
      <c r="PT247" s="160"/>
      <c r="PU247" s="160"/>
      <c r="PV247" s="160"/>
      <c r="PW247" s="160"/>
      <c r="PX247" s="160"/>
      <c r="PY247" s="160"/>
      <c r="PZ247" s="160"/>
      <c r="QA247" s="160"/>
      <c r="QB247" s="160"/>
      <c r="QC247" s="160"/>
      <c r="QD247" s="160"/>
      <c r="QE247" s="160"/>
      <c r="QF247" s="160"/>
      <c r="QG247" s="160"/>
      <c r="QH247" s="160"/>
      <c r="QI247" s="160"/>
      <c r="QJ247" s="160"/>
      <c r="QK247" s="160"/>
      <c r="QL247" s="160"/>
      <c r="QM247" s="160"/>
      <c r="QN247" s="160"/>
      <c r="QO247" s="160"/>
      <c r="QP247" s="160"/>
      <c r="QQ247" s="160"/>
      <c r="QR247" s="160"/>
      <c r="QS247" s="160"/>
      <c r="QT247" s="160"/>
      <c r="QU247" s="160"/>
      <c r="QV247" s="160"/>
      <c r="QW247" s="160"/>
      <c r="QX247" s="160"/>
      <c r="QY247" s="160"/>
      <c r="QZ247" s="160"/>
      <c r="RA247" s="160"/>
      <c r="RB247" s="160"/>
      <c r="RC247" s="160"/>
      <c r="RD247" s="160"/>
      <c r="RE247" s="160"/>
      <c r="RF247" s="160"/>
      <c r="RG247" s="160"/>
      <c r="RH247" s="160"/>
      <c r="RI247" s="160"/>
      <c r="RJ247" s="160"/>
      <c r="RK247" s="160"/>
      <c r="RL247" s="160"/>
      <c r="RM247" s="160"/>
      <c r="RN247" s="160"/>
      <c r="RO247" s="160"/>
      <c r="RP247" s="160"/>
      <c r="RQ247" s="160"/>
      <c r="RR247" s="160"/>
      <c r="RS247" s="160"/>
      <c r="RT247" s="160"/>
      <c r="RU247" s="160"/>
      <c r="RV247" s="160"/>
      <c r="RW247" s="160"/>
      <c r="RX247" s="160"/>
      <c r="RY247" s="160"/>
      <c r="RZ247" s="160"/>
      <c r="SA247" s="160"/>
      <c r="SB247" s="160"/>
      <c r="SC247" s="160"/>
      <c r="SD247" s="160"/>
      <c r="SE247" s="160"/>
      <c r="SF247" s="160"/>
      <c r="SG247" s="160"/>
      <c r="SH247" s="160"/>
      <c r="SI247" s="160"/>
      <c r="SJ247" s="160"/>
      <c r="SK247" s="160"/>
      <c r="SL247" s="160"/>
      <c r="SM247" s="160"/>
      <c r="SN247" s="160"/>
      <c r="SO247" s="160"/>
      <c r="SP247" s="160"/>
      <c r="SQ247" s="160"/>
      <c r="SR247" s="160"/>
      <c r="SS247" s="160"/>
      <c r="ST247" s="160"/>
      <c r="SU247" s="160"/>
      <c r="SV247" s="160"/>
      <c r="SW247" s="160"/>
      <c r="SX247" s="160"/>
      <c r="SY247" s="160"/>
      <c r="SZ247" s="160"/>
      <c r="TA247" s="160"/>
      <c r="TB247" s="160"/>
      <c r="TC247" s="160"/>
      <c r="TD247" s="160"/>
      <c r="TE247" s="160"/>
      <c r="TF247" s="160"/>
    </row>
    <row r="248" spans="1:526">
      <c r="A248" s="160"/>
      <c r="B248" s="160"/>
      <c r="C248" s="160"/>
      <c r="D248" s="160"/>
      <c r="E248" s="160"/>
      <c r="F248" s="160"/>
      <c r="G248" s="160"/>
      <c r="H248" s="160"/>
      <c r="I248" s="160"/>
      <c r="J248" s="160"/>
      <c r="K248" s="160"/>
      <c r="L248" s="160"/>
      <c r="M248" s="160"/>
      <c r="N248" s="160"/>
      <c r="O248" s="160"/>
      <c r="P248" s="160"/>
      <c r="Q248" s="160"/>
      <c r="R248" s="160"/>
      <c r="S248" s="160"/>
      <c r="T248" s="160"/>
      <c r="U248" s="160"/>
      <c r="V248" s="160"/>
      <c r="W248" s="160"/>
      <c r="X248" s="160"/>
      <c r="Y248" s="160"/>
      <c r="Z248" s="160"/>
      <c r="AA248" s="160"/>
      <c r="AB248" s="160"/>
      <c r="AC248" s="160"/>
      <c r="AD248" s="160"/>
      <c r="AE248" s="160"/>
      <c r="AF248" s="160"/>
      <c r="AG248" s="160"/>
      <c r="AH248" s="160"/>
      <c r="AI248" s="160"/>
      <c r="AJ248" s="160"/>
      <c r="AK248" s="160"/>
      <c r="AL248" s="160"/>
      <c r="AM248" s="160"/>
      <c r="AN248" s="160"/>
      <c r="AO248" s="160"/>
      <c r="AP248" s="160"/>
      <c r="AQ248" s="160"/>
      <c r="AR248" s="160"/>
      <c r="AS248" s="160"/>
      <c r="AT248" s="160"/>
      <c r="AU248" s="160"/>
      <c r="AV248" s="160"/>
      <c r="AW248" s="160"/>
      <c r="AX248" s="160"/>
      <c r="AY248" s="160"/>
      <c r="AZ248" s="160"/>
      <c r="BA248" s="160"/>
      <c r="BB248" s="160"/>
      <c r="BC248" s="160"/>
      <c r="BD248" s="160"/>
      <c r="BE248" s="160"/>
      <c r="BF248" s="160"/>
      <c r="BG248" s="160"/>
      <c r="BH248" s="160"/>
      <c r="BI248" s="160"/>
      <c r="BJ248" s="160"/>
      <c r="BK248" s="160"/>
      <c r="BL248" s="160"/>
      <c r="BM248" s="160"/>
      <c r="BN248" s="160"/>
      <c r="BO248" s="160"/>
      <c r="BP248" s="160"/>
      <c r="BQ248" s="160"/>
      <c r="BR248" s="160"/>
      <c r="BS248" s="160"/>
      <c r="BT248" s="160"/>
      <c r="BU248" s="160"/>
      <c r="BV248" s="160"/>
      <c r="BW248" s="160"/>
      <c r="BX248" s="160"/>
      <c r="BY248" s="160"/>
      <c r="BZ248" s="160"/>
      <c r="CA248" s="160"/>
      <c r="CB248" s="160"/>
      <c r="CC248" s="160"/>
      <c r="CD248" s="160"/>
      <c r="CE248" s="160"/>
      <c r="CF248" s="160"/>
      <c r="CG248" s="160"/>
      <c r="CH248" s="160"/>
      <c r="CI248" s="160"/>
      <c r="CJ248" s="160"/>
      <c r="CK248" s="160"/>
      <c r="CL248" s="160"/>
      <c r="CM248" s="160"/>
      <c r="CN248" s="160"/>
      <c r="CO248" s="160"/>
      <c r="CP248" s="160"/>
      <c r="CQ248" s="160"/>
      <c r="CR248" s="160"/>
      <c r="CS248" s="160"/>
      <c r="CT248" s="160"/>
      <c r="CU248" s="160"/>
      <c r="CV248" s="160"/>
      <c r="CW248" s="160"/>
      <c r="CX248" s="160"/>
      <c r="CY248" s="160"/>
      <c r="CZ248" s="160"/>
      <c r="DA248" s="160"/>
      <c r="DB248" s="160"/>
      <c r="DC248" s="160"/>
      <c r="DD248" s="160"/>
      <c r="DE248" s="160"/>
      <c r="DF248" s="160"/>
      <c r="DG248" s="160"/>
      <c r="DH248" s="160"/>
      <c r="DI248" s="160"/>
      <c r="DJ248" s="160"/>
      <c r="DK248" s="160"/>
      <c r="DL248" s="160"/>
      <c r="DM248" s="160"/>
      <c r="DN248" s="160"/>
      <c r="DO248" s="160"/>
      <c r="DP248" s="160"/>
      <c r="DQ248" s="160"/>
      <c r="DR248" s="160"/>
      <c r="DS248" s="160"/>
      <c r="DT248" s="160"/>
      <c r="DU248" s="160"/>
      <c r="DV248" s="160"/>
      <c r="DW248" s="160"/>
      <c r="DX248" s="160"/>
      <c r="DY248" s="160"/>
      <c r="DZ248" s="160"/>
      <c r="EA248" s="160"/>
      <c r="EB248" s="160"/>
      <c r="EC248" s="160"/>
      <c r="ED248" s="160"/>
      <c r="EE248" s="160"/>
      <c r="EF248" s="160"/>
      <c r="EG248" s="160"/>
      <c r="EH248" s="160"/>
      <c r="EI248" s="160"/>
      <c r="EJ248" s="160"/>
      <c r="EK248" s="160"/>
      <c r="EL248" s="160"/>
      <c r="EM248" s="160"/>
      <c r="EN248" s="160"/>
      <c r="EO248" s="160"/>
      <c r="EP248" s="160"/>
      <c r="EQ248" s="160"/>
      <c r="ER248" s="160"/>
      <c r="ES248" s="160"/>
      <c r="ET248" s="160"/>
      <c r="EU248" s="160"/>
      <c r="EV248" s="160"/>
      <c r="EW248" s="160"/>
      <c r="EX248" s="160"/>
      <c r="EY248" s="160"/>
      <c r="EZ248" s="160"/>
      <c r="FA248" s="160"/>
      <c r="FB248" s="160"/>
      <c r="FC248" s="160"/>
      <c r="FD248" s="160"/>
      <c r="FE248" s="160"/>
      <c r="FF248" s="160"/>
      <c r="FG248" s="160"/>
      <c r="FH248" s="160"/>
      <c r="FI248" s="160"/>
      <c r="FJ248" s="160"/>
      <c r="FK248" s="160"/>
      <c r="FL248" s="160"/>
      <c r="FM248" s="160"/>
      <c r="FN248" s="160"/>
      <c r="FO248" s="160"/>
      <c r="FP248" s="160"/>
      <c r="FQ248" s="160"/>
      <c r="FR248" s="160"/>
      <c r="FS248" s="160"/>
      <c r="FT248" s="160"/>
      <c r="FU248" s="160"/>
      <c r="FV248" s="160"/>
      <c r="FW248" s="160"/>
      <c r="FX248" s="160"/>
      <c r="FY248" s="160"/>
      <c r="FZ248" s="160"/>
      <c r="GA248" s="160"/>
      <c r="GB248" s="160"/>
      <c r="GC248" s="160"/>
      <c r="GD248" s="160"/>
      <c r="GE248" s="160"/>
      <c r="GF248" s="160"/>
      <c r="GG248" s="160"/>
      <c r="GH248" s="160"/>
      <c r="GI248" s="160"/>
      <c r="GJ248" s="160"/>
      <c r="GK248" s="160"/>
      <c r="GL248" s="160"/>
      <c r="GM248" s="160"/>
      <c r="GN248" s="160"/>
      <c r="GO248" s="160"/>
      <c r="GP248" s="160"/>
      <c r="GQ248" s="160"/>
      <c r="GR248" s="160"/>
      <c r="GS248" s="160"/>
      <c r="GT248" s="160"/>
      <c r="GU248" s="160"/>
      <c r="GV248" s="160"/>
      <c r="GW248" s="160"/>
      <c r="GX248" s="160"/>
      <c r="GY248" s="160"/>
      <c r="GZ248" s="160"/>
      <c r="HA248" s="160"/>
      <c r="HB248" s="160"/>
      <c r="HC248" s="160"/>
      <c r="HD248" s="160"/>
      <c r="HE248" s="160"/>
      <c r="HF248" s="160"/>
      <c r="HG248" s="160"/>
      <c r="HH248" s="160"/>
      <c r="HI248" s="160"/>
      <c r="HJ248" s="160"/>
      <c r="HK248" s="160"/>
      <c r="HL248" s="160"/>
      <c r="HM248" s="160"/>
      <c r="HN248" s="160"/>
      <c r="HO248" s="160"/>
      <c r="HP248" s="160"/>
      <c r="HQ248" s="160"/>
      <c r="HR248" s="160"/>
      <c r="HS248" s="160"/>
      <c r="HT248" s="160"/>
      <c r="HU248" s="160"/>
      <c r="HV248" s="160"/>
      <c r="HW248" s="160"/>
      <c r="HX248" s="160"/>
      <c r="HY248" s="160"/>
      <c r="HZ248" s="160"/>
      <c r="IA248" s="160"/>
      <c r="IB248" s="160"/>
      <c r="IC248" s="160"/>
      <c r="ID248" s="160"/>
      <c r="IE248" s="160"/>
      <c r="IF248" s="160"/>
      <c r="IG248" s="160"/>
      <c r="IH248" s="160"/>
      <c r="II248" s="160"/>
      <c r="IJ248" s="160"/>
      <c r="IK248" s="160"/>
      <c r="IL248" s="160"/>
      <c r="IM248" s="160"/>
      <c r="IN248" s="160"/>
      <c r="IO248" s="160"/>
      <c r="IP248" s="160"/>
      <c r="IQ248" s="160"/>
      <c r="IR248" s="160"/>
      <c r="IS248" s="160"/>
      <c r="IT248" s="160"/>
      <c r="IU248" s="160"/>
      <c r="IV248" s="160"/>
      <c r="IW248" s="160"/>
      <c r="IX248" s="160"/>
      <c r="IY248" s="160"/>
      <c r="IZ248" s="160"/>
      <c r="JA248" s="160"/>
      <c r="JB248" s="160"/>
      <c r="JC248" s="160"/>
      <c r="JD248" s="160"/>
      <c r="JE248" s="160"/>
      <c r="JF248" s="160"/>
      <c r="JG248" s="160"/>
      <c r="JH248" s="160"/>
      <c r="JI248" s="160"/>
      <c r="JJ248" s="160"/>
      <c r="JK248" s="160"/>
      <c r="JL248" s="160"/>
      <c r="JM248" s="160"/>
      <c r="JN248" s="160"/>
      <c r="JO248" s="160"/>
      <c r="JP248" s="160"/>
      <c r="JQ248" s="160"/>
      <c r="JR248" s="160"/>
      <c r="JS248" s="160"/>
      <c r="JT248" s="160"/>
      <c r="JU248" s="160"/>
      <c r="JV248" s="160"/>
      <c r="JW248" s="160"/>
      <c r="JX248" s="160"/>
      <c r="JY248" s="160"/>
      <c r="JZ248" s="160"/>
      <c r="KA248" s="160"/>
      <c r="KB248" s="160"/>
      <c r="KC248" s="160"/>
      <c r="KD248" s="160"/>
      <c r="KE248" s="160"/>
      <c r="KF248" s="160"/>
      <c r="KG248" s="160"/>
      <c r="KH248" s="160"/>
      <c r="KI248" s="160"/>
      <c r="KJ248" s="160"/>
      <c r="KK248" s="160"/>
      <c r="KL248" s="160"/>
      <c r="KM248" s="160"/>
      <c r="KN248" s="160"/>
      <c r="KO248" s="160"/>
      <c r="KP248" s="160"/>
      <c r="KQ248" s="160"/>
      <c r="KR248" s="160"/>
      <c r="KS248" s="160"/>
      <c r="KT248" s="160"/>
      <c r="KU248" s="160"/>
      <c r="KV248" s="160"/>
      <c r="KW248" s="160"/>
      <c r="KX248" s="160"/>
      <c r="KY248" s="160"/>
      <c r="KZ248" s="160"/>
      <c r="LA248" s="160"/>
      <c r="LB248" s="160"/>
      <c r="LC248" s="160"/>
      <c r="LD248" s="160"/>
      <c r="LE248" s="160"/>
      <c r="LF248" s="160"/>
      <c r="LG248" s="160"/>
      <c r="LH248" s="160"/>
      <c r="LI248" s="160"/>
      <c r="LJ248" s="160"/>
      <c r="LK248" s="160"/>
      <c r="LL248" s="160"/>
      <c r="LM248" s="160"/>
      <c r="LN248" s="160"/>
      <c r="LO248" s="160"/>
      <c r="LP248" s="160"/>
      <c r="LQ248" s="160"/>
      <c r="LR248" s="160"/>
      <c r="LS248" s="160"/>
      <c r="LT248" s="160"/>
      <c r="LU248" s="160"/>
      <c r="LV248" s="160"/>
      <c r="LW248" s="160"/>
      <c r="LX248" s="160"/>
      <c r="LY248" s="160"/>
      <c r="LZ248" s="160"/>
      <c r="MA248" s="160"/>
      <c r="MB248" s="160"/>
      <c r="MC248" s="160"/>
      <c r="MD248" s="160"/>
      <c r="ME248" s="160"/>
      <c r="MF248" s="160"/>
      <c r="MG248" s="160"/>
      <c r="MH248" s="160"/>
      <c r="MI248" s="160"/>
      <c r="MJ248" s="160"/>
      <c r="MK248" s="160"/>
      <c r="ML248" s="160"/>
      <c r="MM248" s="160"/>
      <c r="MN248" s="160"/>
      <c r="MO248" s="160"/>
      <c r="MP248" s="160"/>
      <c r="MQ248" s="160"/>
      <c r="MR248" s="160"/>
      <c r="MS248" s="160"/>
      <c r="MT248" s="160"/>
      <c r="MU248" s="160"/>
      <c r="MV248" s="160"/>
      <c r="MW248" s="160"/>
      <c r="MX248" s="160"/>
      <c r="MY248" s="160"/>
      <c r="MZ248" s="160"/>
      <c r="NA248" s="160"/>
      <c r="NB248" s="160"/>
      <c r="NC248" s="160"/>
      <c r="ND248" s="160"/>
      <c r="NE248" s="160"/>
      <c r="NF248" s="160"/>
      <c r="NG248" s="160"/>
      <c r="NH248" s="160"/>
      <c r="NI248" s="160"/>
      <c r="NJ248" s="160"/>
      <c r="NK248" s="160"/>
      <c r="NL248" s="160"/>
      <c r="NM248" s="160"/>
      <c r="NN248" s="160"/>
      <c r="NO248" s="160"/>
      <c r="NP248" s="160"/>
      <c r="NQ248" s="160"/>
      <c r="NR248" s="160"/>
      <c r="NS248" s="160"/>
      <c r="NT248" s="160"/>
      <c r="NU248" s="160"/>
      <c r="NV248" s="160"/>
      <c r="NW248" s="160"/>
      <c r="NX248" s="160"/>
      <c r="NY248" s="160"/>
      <c r="NZ248" s="160"/>
      <c r="OA248" s="160"/>
      <c r="OB248" s="160"/>
      <c r="OC248" s="160"/>
      <c r="OD248" s="160"/>
      <c r="OE248" s="160"/>
      <c r="OF248" s="160"/>
      <c r="OG248" s="160"/>
      <c r="OH248" s="160"/>
      <c r="OI248" s="160"/>
      <c r="OJ248" s="160"/>
      <c r="OK248" s="160"/>
      <c r="OL248" s="160"/>
      <c r="OM248" s="160"/>
      <c r="ON248" s="160"/>
      <c r="OO248" s="160"/>
      <c r="OP248" s="160"/>
      <c r="OQ248" s="160"/>
      <c r="OR248" s="160"/>
      <c r="OS248" s="160"/>
      <c r="OT248" s="160"/>
      <c r="OU248" s="160"/>
      <c r="OV248" s="160"/>
      <c r="OW248" s="160"/>
      <c r="OX248" s="160"/>
      <c r="OY248" s="160"/>
      <c r="OZ248" s="160"/>
      <c r="PA248" s="160"/>
      <c r="PB248" s="160"/>
      <c r="PC248" s="160"/>
      <c r="PD248" s="160"/>
      <c r="PE248" s="160"/>
      <c r="PF248" s="160"/>
      <c r="PG248" s="160"/>
      <c r="PH248" s="160"/>
      <c r="PI248" s="160"/>
      <c r="PJ248" s="160"/>
      <c r="PK248" s="160"/>
      <c r="PL248" s="160"/>
      <c r="PM248" s="160"/>
      <c r="PN248" s="160"/>
      <c r="PO248" s="160"/>
      <c r="PP248" s="160"/>
      <c r="PQ248" s="160"/>
      <c r="PR248" s="160"/>
      <c r="PS248" s="160"/>
      <c r="PT248" s="160"/>
      <c r="PU248" s="160"/>
      <c r="PV248" s="160"/>
      <c r="PW248" s="160"/>
      <c r="PX248" s="160"/>
      <c r="PY248" s="160"/>
      <c r="PZ248" s="160"/>
      <c r="QA248" s="160"/>
      <c r="QB248" s="160"/>
      <c r="QC248" s="160"/>
      <c r="QD248" s="160"/>
      <c r="QE248" s="160"/>
      <c r="QF248" s="160"/>
      <c r="QG248" s="160"/>
      <c r="QH248" s="160"/>
      <c r="QI248" s="160"/>
      <c r="QJ248" s="160"/>
      <c r="QK248" s="160"/>
      <c r="QL248" s="160"/>
      <c r="QM248" s="160"/>
      <c r="QN248" s="160"/>
      <c r="QO248" s="160"/>
      <c r="QP248" s="160"/>
      <c r="QQ248" s="160"/>
      <c r="QR248" s="160"/>
      <c r="QS248" s="160"/>
      <c r="QT248" s="160"/>
      <c r="QU248" s="160"/>
      <c r="QV248" s="160"/>
      <c r="QW248" s="160"/>
      <c r="QX248" s="160"/>
      <c r="QY248" s="160"/>
      <c r="QZ248" s="160"/>
      <c r="RA248" s="160"/>
      <c r="RB248" s="160"/>
      <c r="RC248" s="160"/>
      <c r="RD248" s="160"/>
      <c r="RE248" s="160"/>
      <c r="RF248" s="160"/>
      <c r="RG248" s="160"/>
      <c r="RH248" s="160"/>
      <c r="RI248" s="160"/>
      <c r="RJ248" s="160"/>
      <c r="RK248" s="160"/>
      <c r="RL248" s="160"/>
      <c r="RM248" s="160"/>
      <c r="RN248" s="160"/>
      <c r="RO248" s="160"/>
      <c r="RP248" s="160"/>
      <c r="RQ248" s="160"/>
      <c r="RR248" s="160"/>
      <c r="RS248" s="160"/>
      <c r="RT248" s="160"/>
      <c r="RU248" s="160"/>
      <c r="RV248" s="160"/>
      <c r="RW248" s="160"/>
      <c r="RX248" s="160"/>
      <c r="RY248" s="160"/>
      <c r="RZ248" s="160"/>
      <c r="SA248" s="160"/>
      <c r="SB248" s="160"/>
      <c r="SC248" s="160"/>
      <c r="SD248" s="160"/>
      <c r="SE248" s="160"/>
      <c r="SF248" s="160"/>
      <c r="SG248" s="160"/>
      <c r="SH248" s="160"/>
      <c r="SI248" s="160"/>
      <c r="SJ248" s="160"/>
      <c r="SK248" s="160"/>
      <c r="SL248" s="160"/>
      <c r="SM248" s="160"/>
      <c r="SN248" s="160"/>
      <c r="SO248" s="160"/>
      <c r="SP248" s="160"/>
      <c r="SQ248" s="160"/>
      <c r="SR248" s="160"/>
      <c r="SS248" s="160"/>
      <c r="ST248" s="160"/>
      <c r="SU248" s="160"/>
      <c r="SV248" s="160"/>
      <c r="SW248" s="160"/>
      <c r="SX248" s="160"/>
      <c r="SY248" s="160"/>
      <c r="SZ248" s="160"/>
      <c r="TA248" s="160"/>
      <c r="TB248" s="160"/>
      <c r="TC248" s="160"/>
      <c r="TD248" s="160"/>
      <c r="TE248" s="160"/>
      <c r="TF248" s="160"/>
    </row>
    <row r="249" spans="1:526">
      <c r="A249" s="160"/>
      <c r="B249" s="160"/>
      <c r="C249" s="160"/>
      <c r="D249" s="160"/>
      <c r="E249" s="160"/>
      <c r="F249" s="160"/>
      <c r="G249" s="160"/>
      <c r="H249" s="160"/>
      <c r="I249" s="160"/>
      <c r="J249" s="160"/>
      <c r="K249" s="160"/>
      <c r="L249" s="160"/>
      <c r="M249" s="160"/>
      <c r="N249" s="160"/>
      <c r="O249" s="160"/>
      <c r="P249" s="160"/>
      <c r="Q249" s="160"/>
      <c r="R249" s="160"/>
      <c r="S249" s="160"/>
      <c r="T249" s="160"/>
      <c r="U249" s="160"/>
      <c r="V249" s="160"/>
      <c r="W249" s="160"/>
      <c r="X249" s="160"/>
      <c r="Y249" s="160"/>
      <c r="Z249" s="160"/>
      <c r="AA249" s="160"/>
      <c r="AB249" s="160"/>
      <c r="AC249" s="160"/>
      <c r="AD249" s="160"/>
      <c r="AE249" s="160"/>
      <c r="AF249" s="160"/>
      <c r="AG249" s="160"/>
      <c r="AH249" s="160"/>
      <c r="AI249" s="160"/>
      <c r="AJ249" s="160"/>
      <c r="AK249" s="160"/>
      <c r="AL249" s="160"/>
      <c r="AM249" s="160"/>
      <c r="AN249" s="160"/>
      <c r="AO249" s="160"/>
      <c r="AP249" s="160"/>
      <c r="AQ249" s="160"/>
      <c r="AR249" s="160"/>
      <c r="AS249" s="160"/>
      <c r="AT249" s="160"/>
      <c r="AU249" s="160"/>
      <c r="AV249" s="160"/>
      <c r="AW249" s="160"/>
      <c r="AX249" s="160"/>
      <c r="AY249" s="160"/>
      <c r="AZ249" s="160"/>
      <c r="BA249" s="160"/>
      <c r="BB249" s="160"/>
      <c r="BC249" s="160"/>
      <c r="BD249" s="160"/>
      <c r="BE249" s="160"/>
      <c r="BF249" s="160"/>
      <c r="BG249" s="160"/>
      <c r="BH249" s="160"/>
      <c r="BI249" s="160"/>
      <c r="BJ249" s="160"/>
      <c r="BK249" s="160"/>
      <c r="BL249" s="160"/>
      <c r="BM249" s="160"/>
      <c r="BN249" s="160"/>
      <c r="BO249" s="160"/>
      <c r="BP249" s="160"/>
      <c r="BQ249" s="160"/>
      <c r="BR249" s="160"/>
      <c r="BS249" s="160"/>
      <c r="BT249" s="160"/>
      <c r="BU249" s="160"/>
      <c r="BV249" s="160"/>
      <c r="BW249" s="160"/>
      <c r="BX249" s="160"/>
      <c r="BY249" s="160"/>
      <c r="BZ249" s="160"/>
      <c r="CA249" s="160"/>
      <c r="CB249" s="160"/>
      <c r="CC249" s="160"/>
      <c r="CD249" s="160"/>
      <c r="CE249" s="160"/>
      <c r="CF249" s="160"/>
      <c r="CG249" s="160"/>
      <c r="CH249" s="160"/>
      <c r="CI249" s="160"/>
      <c r="CJ249" s="160"/>
      <c r="CK249" s="160"/>
      <c r="CL249" s="160"/>
      <c r="CM249" s="160"/>
      <c r="CN249" s="160"/>
      <c r="CO249" s="160"/>
      <c r="CP249" s="160"/>
      <c r="CQ249" s="160"/>
      <c r="CR249" s="160"/>
      <c r="CS249" s="160"/>
      <c r="CT249" s="160"/>
      <c r="CU249" s="160"/>
      <c r="CV249" s="160"/>
      <c r="CW249" s="160"/>
      <c r="CX249" s="160"/>
      <c r="CY249" s="160"/>
      <c r="CZ249" s="160"/>
      <c r="DA249" s="160"/>
      <c r="DB249" s="160"/>
      <c r="DC249" s="160"/>
      <c r="DD249" s="160"/>
      <c r="DE249" s="160"/>
      <c r="DF249" s="160"/>
      <c r="DG249" s="160"/>
      <c r="DH249" s="160"/>
      <c r="DI249" s="160"/>
      <c r="DJ249" s="160"/>
      <c r="DK249" s="160"/>
      <c r="DL249" s="160"/>
      <c r="DM249" s="160"/>
      <c r="DN249" s="160"/>
      <c r="DO249" s="160"/>
      <c r="DP249" s="160"/>
      <c r="DQ249" s="160"/>
      <c r="DR249" s="160"/>
      <c r="DS249" s="160"/>
      <c r="DT249" s="160"/>
      <c r="DU249" s="160"/>
      <c r="DV249" s="160"/>
      <c r="DW249" s="160"/>
      <c r="DX249" s="160"/>
      <c r="DY249" s="160"/>
      <c r="DZ249" s="160"/>
      <c r="EA249" s="160"/>
      <c r="EB249" s="160"/>
      <c r="EC249" s="160"/>
      <c r="ED249" s="160"/>
      <c r="EE249" s="160"/>
      <c r="EF249" s="160"/>
      <c r="EG249" s="160"/>
      <c r="EH249" s="160"/>
      <c r="EI249" s="160"/>
      <c r="EJ249" s="160"/>
      <c r="EK249" s="160"/>
      <c r="EL249" s="160"/>
      <c r="EM249" s="160"/>
      <c r="EN249" s="160"/>
      <c r="EO249" s="160"/>
      <c r="EP249" s="160"/>
      <c r="EQ249" s="160"/>
      <c r="ER249" s="160"/>
      <c r="ES249" s="160"/>
      <c r="ET249" s="160"/>
      <c r="EU249" s="160"/>
      <c r="EV249" s="160"/>
      <c r="EW249" s="160"/>
      <c r="EX249" s="160"/>
      <c r="EY249" s="160"/>
      <c r="EZ249" s="160"/>
      <c r="FA249" s="160"/>
      <c r="FB249" s="160"/>
      <c r="FC249" s="160"/>
      <c r="FD249" s="160"/>
      <c r="FE249" s="160"/>
      <c r="FF249" s="160"/>
      <c r="FG249" s="160"/>
      <c r="FH249" s="160"/>
      <c r="FI249" s="160"/>
      <c r="FJ249" s="160"/>
      <c r="FK249" s="160"/>
      <c r="FL249" s="160"/>
      <c r="FM249" s="160"/>
      <c r="FN249" s="160"/>
      <c r="FO249" s="160"/>
      <c r="FP249" s="160"/>
      <c r="FQ249" s="160"/>
      <c r="FR249" s="160"/>
      <c r="FS249" s="160"/>
      <c r="FT249" s="160"/>
      <c r="FU249" s="160"/>
      <c r="FV249" s="160"/>
      <c r="FW249" s="160"/>
      <c r="FX249" s="160"/>
      <c r="FY249" s="160"/>
      <c r="FZ249" s="160"/>
      <c r="GA249" s="160"/>
      <c r="GB249" s="160"/>
      <c r="GC249" s="160"/>
      <c r="GD249" s="160"/>
      <c r="GE249" s="160"/>
      <c r="GF249" s="160"/>
      <c r="GG249" s="160"/>
      <c r="GH249" s="160"/>
      <c r="GI249" s="160"/>
      <c r="GJ249" s="160"/>
      <c r="GK249" s="160"/>
      <c r="GL249" s="160"/>
      <c r="GM249" s="160"/>
      <c r="GN249" s="160"/>
      <c r="GO249" s="160"/>
      <c r="GP249" s="160"/>
      <c r="GQ249" s="160"/>
      <c r="GR249" s="160"/>
      <c r="GS249" s="160"/>
      <c r="GT249" s="160"/>
      <c r="GU249" s="160"/>
      <c r="GV249" s="160"/>
      <c r="GW249" s="160"/>
      <c r="GX249" s="160"/>
      <c r="GY249" s="160"/>
      <c r="GZ249" s="160"/>
      <c r="HA249" s="160"/>
      <c r="HB249" s="160"/>
      <c r="HC249" s="160"/>
      <c r="HD249" s="160"/>
      <c r="HE249" s="160"/>
      <c r="HF249" s="160"/>
      <c r="HG249" s="160"/>
      <c r="HH249" s="160"/>
      <c r="HI249" s="160"/>
      <c r="HJ249" s="160"/>
      <c r="HK249" s="160"/>
      <c r="HL249" s="160"/>
      <c r="HM249" s="160"/>
      <c r="HN249" s="160"/>
      <c r="HO249" s="160"/>
      <c r="HP249" s="160"/>
      <c r="HQ249" s="160"/>
      <c r="HR249" s="160"/>
      <c r="HS249" s="160"/>
      <c r="HT249" s="160"/>
      <c r="HU249" s="160"/>
      <c r="HV249" s="160"/>
      <c r="HW249" s="160"/>
      <c r="HX249" s="160"/>
      <c r="HY249" s="160"/>
      <c r="HZ249" s="160"/>
      <c r="IA249" s="160"/>
      <c r="IB249" s="160"/>
      <c r="IC249" s="160"/>
      <c r="ID249" s="160"/>
      <c r="IE249" s="160"/>
      <c r="IF249" s="160"/>
      <c r="IG249" s="160"/>
      <c r="IH249" s="160"/>
      <c r="II249" s="160"/>
      <c r="IJ249" s="160"/>
      <c r="IK249" s="160"/>
      <c r="IL249" s="160"/>
      <c r="IM249" s="160"/>
      <c r="IN249" s="160"/>
      <c r="IO249" s="160"/>
      <c r="IP249" s="160"/>
      <c r="IQ249" s="160"/>
      <c r="IR249" s="160"/>
      <c r="IS249" s="160"/>
      <c r="IT249" s="160"/>
      <c r="IU249" s="160"/>
      <c r="IV249" s="160"/>
      <c r="IW249" s="160"/>
      <c r="IX249" s="160"/>
      <c r="IY249" s="160"/>
      <c r="IZ249" s="160"/>
      <c r="JA249" s="160"/>
      <c r="JB249" s="160"/>
      <c r="JC249" s="160"/>
      <c r="JD249" s="160"/>
      <c r="JE249" s="160"/>
      <c r="JF249" s="160"/>
      <c r="JG249" s="160"/>
      <c r="JH249" s="160"/>
      <c r="JI249" s="160"/>
      <c r="JJ249" s="160"/>
      <c r="JK249" s="160"/>
      <c r="JL249" s="160"/>
      <c r="JM249" s="160"/>
      <c r="JN249" s="160"/>
      <c r="JO249" s="160"/>
      <c r="JP249" s="160"/>
      <c r="JQ249" s="160"/>
      <c r="JR249" s="160"/>
      <c r="JS249" s="160"/>
      <c r="JT249" s="160"/>
      <c r="JU249" s="160"/>
      <c r="JV249" s="160"/>
      <c r="JW249" s="160"/>
      <c r="JX249" s="160"/>
      <c r="JY249" s="160"/>
      <c r="JZ249" s="160"/>
      <c r="KA249" s="160"/>
      <c r="KB249" s="160"/>
      <c r="KC249" s="160"/>
      <c r="KD249" s="160"/>
      <c r="KE249" s="160"/>
      <c r="KF249" s="160"/>
      <c r="KG249" s="160"/>
      <c r="KH249" s="160"/>
      <c r="KI249" s="160"/>
      <c r="KJ249" s="160"/>
      <c r="KK249" s="160"/>
      <c r="KL249" s="160"/>
      <c r="KM249" s="160"/>
      <c r="KN249" s="160"/>
      <c r="KO249" s="160"/>
      <c r="KP249" s="160"/>
      <c r="KQ249" s="160"/>
      <c r="KR249" s="160"/>
      <c r="KS249" s="160"/>
      <c r="KT249" s="160"/>
      <c r="KU249" s="160"/>
      <c r="KV249" s="160"/>
      <c r="KW249" s="160"/>
      <c r="KX249" s="160"/>
      <c r="KY249" s="160"/>
      <c r="KZ249" s="160"/>
      <c r="LA249" s="160"/>
      <c r="LB249" s="160"/>
      <c r="LC249" s="160"/>
      <c r="LD249" s="160"/>
      <c r="LE249" s="160"/>
      <c r="LF249" s="160"/>
      <c r="LG249" s="160"/>
      <c r="LH249" s="160"/>
      <c r="LI249" s="160"/>
      <c r="LJ249" s="160"/>
      <c r="LK249" s="160"/>
      <c r="LL249" s="160"/>
      <c r="LM249" s="160"/>
      <c r="LN249" s="160"/>
      <c r="LO249" s="160"/>
      <c r="LP249" s="160"/>
      <c r="LQ249" s="160"/>
      <c r="LR249" s="160"/>
      <c r="LS249" s="160"/>
      <c r="LT249" s="160"/>
      <c r="LU249" s="160"/>
      <c r="LV249" s="160"/>
      <c r="LW249" s="160"/>
      <c r="LX249" s="160"/>
      <c r="LY249" s="160"/>
      <c r="LZ249" s="160"/>
      <c r="MA249" s="160"/>
      <c r="MB249" s="160"/>
      <c r="MC249" s="160"/>
      <c r="MD249" s="160"/>
      <c r="ME249" s="160"/>
      <c r="MF249" s="160"/>
      <c r="MG249" s="160"/>
      <c r="MH249" s="160"/>
      <c r="MI249" s="160"/>
      <c r="MJ249" s="160"/>
      <c r="MK249" s="160"/>
      <c r="ML249" s="160"/>
      <c r="MM249" s="160"/>
      <c r="MN249" s="160"/>
      <c r="MO249" s="160"/>
      <c r="MP249" s="160"/>
      <c r="MQ249" s="160"/>
      <c r="MR249" s="160"/>
      <c r="MS249" s="160"/>
      <c r="MT249" s="160"/>
      <c r="MU249" s="160"/>
      <c r="MV249" s="160"/>
      <c r="MW249" s="160"/>
      <c r="MX249" s="160"/>
      <c r="MY249" s="160"/>
      <c r="MZ249" s="160"/>
      <c r="NA249" s="160"/>
      <c r="NB249" s="160"/>
      <c r="NC249" s="160"/>
      <c r="ND249" s="160"/>
      <c r="NE249" s="160"/>
      <c r="NF249" s="160"/>
      <c r="NG249" s="160"/>
      <c r="NH249" s="160"/>
      <c r="NI249" s="160"/>
      <c r="NJ249" s="160"/>
      <c r="NK249" s="160"/>
      <c r="NL249" s="160"/>
      <c r="NM249" s="160"/>
      <c r="NN249" s="160"/>
      <c r="NO249" s="160"/>
      <c r="NP249" s="160"/>
      <c r="NQ249" s="160"/>
      <c r="NR249" s="160"/>
      <c r="NS249" s="160"/>
      <c r="NT249" s="160"/>
      <c r="NU249" s="160"/>
      <c r="NV249" s="160"/>
      <c r="NW249" s="160"/>
      <c r="NX249" s="160"/>
      <c r="NY249" s="160"/>
      <c r="NZ249" s="160"/>
      <c r="OA249" s="160"/>
      <c r="OB249" s="160"/>
      <c r="OC249" s="160"/>
      <c r="OD249" s="160"/>
      <c r="OE249" s="160"/>
      <c r="OF249" s="160"/>
      <c r="OG249" s="160"/>
      <c r="OH249" s="160"/>
      <c r="OI249" s="160"/>
      <c r="OJ249" s="160"/>
      <c r="OK249" s="160"/>
      <c r="OL249" s="160"/>
      <c r="OM249" s="160"/>
      <c r="ON249" s="160"/>
      <c r="OO249" s="160"/>
      <c r="OP249" s="160"/>
      <c r="OQ249" s="160"/>
      <c r="OR249" s="160"/>
      <c r="OS249" s="160"/>
      <c r="OT249" s="160"/>
      <c r="OU249" s="160"/>
      <c r="OV249" s="160"/>
      <c r="OW249" s="160"/>
      <c r="OX249" s="160"/>
      <c r="OY249" s="160"/>
      <c r="OZ249" s="160"/>
      <c r="PA249" s="160"/>
      <c r="PB249" s="160"/>
      <c r="PC249" s="160"/>
      <c r="PD249" s="160"/>
      <c r="PE249" s="160"/>
      <c r="PF249" s="160"/>
      <c r="PG249" s="160"/>
      <c r="PH249" s="160"/>
      <c r="PI249" s="160"/>
      <c r="PJ249" s="160"/>
      <c r="PK249" s="160"/>
      <c r="PL249" s="160"/>
      <c r="PM249" s="160"/>
      <c r="PN249" s="160"/>
      <c r="PO249" s="160"/>
      <c r="PP249" s="160"/>
      <c r="PQ249" s="160"/>
      <c r="PR249" s="160"/>
      <c r="PS249" s="160"/>
      <c r="PT249" s="160"/>
      <c r="PU249" s="160"/>
      <c r="PV249" s="160"/>
      <c r="PW249" s="160"/>
      <c r="PX249" s="160"/>
      <c r="PY249" s="160"/>
      <c r="PZ249" s="160"/>
      <c r="QA249" s="160"/>
      <c r="QB249" s="160"/>
      <c r="QC249" s="160"/>
      <c r="QD249" s="160"/>
      <c r="QE249" s="160"/>
      <c r="QF249" s="160"/>
      <c r="QG249" s="160"/>
      <c r="QH249" s="160"/>
      <c r="QI249" s="160"/>
      <c r="QJ249" s="160"/>
      <c r="QK249" s="160"/>
      <c r="QL249" s="160"/>
      <c r="QM249" s="160"/>
      <c r="QN249" s="160"/>
      <c r="QO249" s="160"/>
      <c r="QP249" s="160"/>
      <c r="QQ249" s="160"/>
      <c r="QR249" s="160"/>
      <c r="QS249" s="160"/>
      <c r="QT249" s="160"/>
      <c r="QU249" s="160"/>
      <c r="QV249" s="160"/>
      <c r="QW249" s="160"/>
      <c r="QX249" s="160"/>
      <c r="QY249" s="160"/>
      <c r="QZ249" s="160"/>
      <c r="RA249" s="160"/>
      <c r="RB249" s="160"/>
      <c r="RC249" s="160"/>
      <c r="RD249" s="160"/>
      <c r="RE249" s="160"/>
      <c r="RF249" s="160"/>
      <c r="RG249" s="160"/>
      <c r="RH249" s="160"/>
      <c r="RI249" s="160"/>
      <c r="RJ249" s="160"/>
      <c r="RK249" s="160"/>
      <c r="RL249" s="160"/>
      <c r="RM249" s="160"/>
      <c r="RN249" s="160"/>
      <c r="RO249" s="160"/>
      <c r="RP249" s="160"/>
      <c r="RQ249" s="160"/>
      <c r="RR249" s="160"/>
      <c r="RS249" s="160"/>
      <c r="RT249" s="160"/>
      <c r="RU249" s="160"/>
      <c r="RV249" s="160"/>
      <c r="RW249" s="160"/>
      <c r="RX249" s="160"/>
      <c r="RY249" s="160"/>
      <c r="RZ249" s="160"/>
      <c r="SA249" s="160"/>
      <c r="SB249" s="160"/>
      <c r="SC249" s="160"/>
      <c r="SD249" s="160"/>
      <c r="SE249" s="160"/>
      <c r="SF249" s="160"/>
      <c r="SG249" s="160"/>
      <c r="SH249" s="160"/>
      <c r="SI249" s="160"/>
      <c r="SJ249" s="160"/>
      <c r="SK249" s="160"/>
      <c r="SL249" s="160"/>
      <c r="SM249" s="160"/>
      <c r="SN249" s="160"/>
      <c r="SO249" s="160"/>
      <c r="SP249" s="160"/>
      <c r="SQ249" s="160"/>
      <c r="SR249" s="160"/>
      <c r="SS249" s="160"/>
      <c r="ST249" s="160"/>
      <c r="SU249" s="160"/>
      <c r="SV249" s="160"/>
      <c r="SW249" s="160"/>
      <c r="SX249" s="160"/>
      <c r="SY249" s="160"/>
      <c r="SZ249" s="160"/>
      <c r="TA249" s="160"/>
      <c r="TB249" s="160"/>
      <c r="TC249" s="160"/>
      <c r="TD249" s="160"/>
      <c r="TE249" s="160"/>
      <c r="TF249" s="160"/>
    </row>
    <row r="250" spans="1:526">
      <c r="A250" s="160"/>
      <c r="B250" s="160"/>
      <c r="C250" s="160"/>
      <c r="D250" s="160"/>
      <c r="E250" s="160"/>
      <c r="F250" s="160"/>
      <c r="G250" s="160"/>
      <c r="H250" s="160"/>
      <c r="I250" s="160"/>
      <c r="J250" s="160"/>
      <c r="K250" s="160"/>
      <c r="L250" s="160"/>
      <c r="M250" s="160"/>
      <c r="N250" s="160"/>
      <c r="O250" s="160"/>
      <c r="P250" s="160"/>
      <c r="Q250" s="160"/>
      <c r="R250" s="160"/>
      <c r="S250" s="160"/>
      <c r="T250" s="160"/>
      <c r="U250" s="160"/>
      <c r="V250" s="160"/>
      <c r="W250" s="160"/>
      <c r="X250" s="160"/>
      <c r="Y250" s="160"/>
      <c r="Z250" s="160"/>
      <c r="AA250" s="160"/>
      <c r="AB250" s="160"/>
      <c r="AC250" s="160"/>
      <c r="AD250" s="160"/>
      <c r="AE250" s="160"/>
      <c r="AF250" s="160"/>
      <c r="AG250" s="160"/>
      <c r="AH250" s="160"/>
      <c r="AI250" s="160"/>
      <c r="AJ250" s="160"/>
      <c r="AK250" s="160"/>
      <c r="AL250" s="160"/>
      <c r="AM250" s="160"/>
      <c r="AN250" s="160"/>
      <c r="AO250" s="160"/>
      <c r="AP250" s="160"/>
      <c r="AQ250" s="160"/>
      <c r="AR250" s="160"/>
      <c r="AS250" s="160"/>
      <c r="AT250" s="160"/>
      <c r="AU250" s="160"/>
      <c r="AV250" s="160"/>
      <c r="AW250" s="160"/>
      <c r="AX250" s="160"/>
      <c r="AY250" s="160"/>
      <c r="AZ250" s="160"/>
      <c r="BA250" s="160"/>
      <c r="BB250" s="160"/>
      <c r="BC250" s="160"/>
      <c r="BD250" s="160"/>
      <c r="BE250" s="160"/>
      <c r="BF250" s="160"/>
      <c r="BG250" s="160"/>
      <c r="BH250" s="160"/>
      <c r="BI250" s="160"/>
      <c r="BJ250" s="160"/>
      <c r="BK250" s="160"/>
      <c r="BL250" s="160"/>
      <c r="BM250" s="160"/>
      <c r="BN250" s="160"/>
      <c r="BO250" s="160"/>
      <c r="BP250" s="160"/>
      <c r="BQ250" s="160"/>
      <c r="BR250" s="160"/>
      <c r="BS250" s="160"/>
      <c r="BT250" s="160"/>
      <c r="BU250" s="160"/>
      <c r="BV250" s="160"/>
      <c r="BW250" s="160"/>
      <c r="BX250" s="160"/>
      <c r="BY250" s="160"/>
      <c r="BZ250" s="160"/>
      <c r="CA250" s="160"/>
      <c r="CB250" s="160"/>
      <c r="CC250" s="160"/>
      <c r="CD250" s="160"/>
      <c r="CE250" s="160"/>
      <c r="CF250" s="160"/>
      <c r="CG250" s="160"/>
      <c r="CH250" s="160"/>
      <c r="CI250" s="160"/>
      <c r="CJ250" s="160"/>
      <c r="CK250" s="160"/>
      <c r="CL250" s="160"/>
      <c r="CM250" s="160"/>
      <c r="CN250" s="160"/>
      <c r="CO250" s="160"/>
      <c r="CP250" s="160"/>
      <c r="CQ250" s="160"/>
      <c r="CR250" s="160"/>
      <c r="CS250" s="160"/>
      <c r="CT250" s="160"/>
      <c r="CU250" s="160"/>
      <c r="CV250" s="160"/>
      <c r="CW250" s="160"/>
      <c r="CX250" s="160"/>
      <c r="CY250" s="160"/>
      <c r="CZ250" s="160"/>
      <c r="DA250" s="160"/>
      <c r="DB250" s="160"/>
      <c r="DC250" s="160"/>
      <c r="DD250" s="160"/>
      <c r="DE250" s="160"/>
      <c r="DF250" s="160"/>
      <c r="DG250" s="160"/>
      <c r="DH250" s="160"/>
      <c r="DI250" s="160"/>
      <c r="DJ250" s="160"/>
      <c r="DK250" s="160"/>
      <c r="DL250" s="160"/>
      <c r="DM250" s="160"/>
      <c r="DN250" s="160"/>
      <c r="DO250" s="160"/>
      <c r="DP250" s="160"/>
      <c r="DQ250" s="160"/>
      <c r="DR250" s="160"/>
      <c r="DS250" s="160"/>
      <c r="DT250" s="160"/>
      <c r="DU250" s="160"/>
      <c r="DV250" s="160"/>
      <c r="DW250" s="160"/>
      <c r="DX250" s="160"/>
      <c r="DY250" s="160"/>
      <c r="DZ250" s="160"/>
      <c r="EA250" s="160"/>
      <c r="EB250" s="160"/>
      <c r="EC250" s="160"/>
      <c r="ED250" s="160"/>
      <c r="EE250" s="160"/>
      <c r="EF250" s="160"/>
      <c r="EG250" s="160"/>
      <c r="EH250" s="160"/>
      <c r="EI250" s="160"/>
      <c r="EJ250" s="160"/>
      <c r="EK250" s="160"/>
      <c r="EL250" s="160"/>
      <c r="EM250" s="160"/>
      <c r="EN250" s="160"/>
      <c r="EO250" s="160"/>
      <c r="EP250" s="160"/>
      <c r="EQ250" s="160"/>
      <c r="ER250" s="160"/>
      <c r="ES250" s="160"/>
      <c r="ET250" s="160"/>
      <c r="EU250" s="160"/>
      <c r="EV250" s="160"/>
      <c r="EW250" s="160"/>
      <c r="EX250" s="160"/>
      <c r="EY250" s="160"/>
      <c r="EZ250" s="160"/>
      <c r="FA250" s="160"/>
      <c r="FB250" s="160"/>
      <c r="FC250" s="160"/>
      <c r="FD250" s="160"/>
      <c r="FE250" s="160"/>
      <c r="FF250" s="160"/>
      <c r="FG250" s="160"/>
      <c r="FH250" s="160"/>
      <c r="FI250" s="160"/>
      <c r="FJ250" s="160"/>
      <c r="FK250" s="160"/>
      <c r="FL250" s="160"/>
      <c r="FM250" s="160"/>
      <c r="FN250" s="160"/>
      <c r="FO250" s="160"/>
      <c r="FP250" s="160"/>
      <c r="FQ250" s="160"/>
      <c r="FR250" s="160"/>
      <c r="FS250" s="160"/>
      <c r="FT250" s="160"/>
      <c r="FU250" s="160"/>
      <c r="FV250" s="160"/>
      <c r="FW250" s="160"/>
      <c r="FX250" s="160"/>
      <c r="FY250" s="160"/>
      <c r="FZ250" s="160"/>
      <c r="GA250" s="160"/>
      <c r="GB250" s="160"/>
      <c r="GC250" s="160"/>
      <c r="GD250" s="160"/>
      <c r="GE250" s="160"/>
      <c r="GF250" s="160"/>
      <c r="GG250" s="160"/>
      <c r="GH250" s="160"/>
      <c r="GI250" s="160"/>
      <c r="GJ250" s="160"/>
      <c r="GK250" s="160"/>
      <c r="GL250" s="160"/>
      <c r="GM250" s="160"/>
      <c r="GN250" s="160"/>
      <c r="GO250" s="160"/>
      <c r="GP250" s="160"/>
      <c r="GQ250" s="160"/>
      <c r="GR250" s="160"/>
      <c r="GS250" s="160"/>
      <c r="GT250" s="160"/>
      <c r="GU250" s="160"/>
      <c r="GV250" s="160"/>
      <c r="GW250" s="160"/>
      <c r="GX250" s="160"/>
      <c r="GY250" s="160"/>
      <c r="GZ250" s="160"/>
      <c r="HA250" s="160"/>
      <c r="HB250" s="160"/>
      <c r="HC250" s="160"/>
      <c r="HD250" s="160"/>
      <c r="HE250" s="160"/>
      <c r="HF250" s="160"/>
      <c r="HG250" s="160"/>
      <c r="HH250" s="160"/>
      <c r="HI250" s="160"/>
      <c r="HJ250" s="160"/>
      <c r="HK250" s="160"/>
      <c r="HL250" s="160"/>
      <c r="HM250" s="160"/>
      <c r="HN250" s="160"/>
      <c r="HO250" s="160"/>
      <c r="HP250" s="160"/>
      <c r="HQ250" s="160"/>
      <c r="HR250" s="160"/>
      <c r="HS250" s="160"/>
      <c r="HT250" s="160"/>
      <c r="HU250" s="160"/>
      <c r="HV250" s="160"/>
      <c r="HW250" s="160"/>
      <c r="HX250" s="160"/>
      <c r="HY250" s="160"/>
      <c r="HZ250" s="160"/>
      <c r="IA250" s="160"/>
      <c r="IB250" s="160"/>
      <c r="IC250" s="160"/>
      <c r="ID250" s="160"/>
      <c r="IE250" s="160"/>
      <c r="IF250" s="160"/>
      <c r="IG250" s="160"/>
      <c r="IH250" s="160"/>
      <c r="II250" s="160"/>
      <c r="IJ250" s="160"/>
      <c r="IK250" s="160"/>
      <c r="IL250" s="160"/>
      <c r="IM250" s="160"/>
      <c r="IN250" s="160"/>
      <c r="IO250" s="160"/>
      <c r="IP250" s="160"/>
      <c r="IQ250" s="160"/>
      <c r="IR250" s="160"/>
      <c r="IS250" s="160"/>
      <c r="IT250" s="160"/>
      <c r="IU250" s="160"/>
      <c r="IV250" s="160"/>
      <c r="IW250" s="160"/>
      <c r="IX250" s="160"/>
      <c r="IY250" s="160"/>
      <c r="IZ250" s="160"/>
      <c r="JA250" s="160"/>
      <c r="JB250" s="160"/>
      <c r="JC250" s="160"/>
      <c r="JD250" s="160"/>
      <c r="JE250" s="160"/>
      <c r="JF250" s="160"/>
      <c r="JG250" s="160"/>
      <c r="JH250" s="160"/>
      <c r="JI250" s="160"/>
      <c r="JJ250" s="160"/>
      <c r="JK250" s="160"/>
      <c r="JL250" s="160"/>
      <c r="JM250" s="160"/>
      <c r="JN250" s="160"/>
      <c r="JO250" s="160"/>
      <c r="JP250" s="160"/>
      <c r="JQ250" s="160"/>
      <c r="JR250" s="160"/>
      <c r="JS250" s="160"/>
      <c r="JT250" s="160"/>
      <c r="JU250" s="160"/>
      <c r="JV250" s="160"/>
      <c r="JW250" s="160"/>
      <c r="JX250" s="160"/>
      <c r="JY250" s="160"/>
      <c r="JZ250" s="160"/>
      <c r="KA250" s="160"/>
      <c r="KB250" s="160"/>
      <c r="KC250" s="160"/>
      <c r="KD250" s="160"/>
      <c r="KE250" s="160"/>
      <c r="KF250" s="160"/>
      <c r="KG250" s="160"/>
      <c r="KH250" s="160"/>
      <c r="KI250" s="160"/>
      <c r="KJ250" s="160"/>
      <c r="KK250" s="160"/>
      <c r="KL250" s="160"/>
      <c r="KM250" s="160"/>
      <c r="KN250" s="160"/>
      <c r="KO250" s="160"/>
      <c r="KP250" s="160"/>
      <c r="KQ250" s="160"/>
      <c r="KR250" s="160"/>
      <c r="KS250" s="160"/>
      <c r="KT250" s="160"/>
      <c r="KU250" s="160"/>
      <c r="KV250" s="160"/>
      <c r="KW250" s="160"/>
      <c r="KX250" s="160"/>
      <c r="KY250" s="160"/>
      <c r="KZ250" s="160"/>
      <c r="LA250" s="160"/>
      <c r="LB250" s="160"/>
      <c r="LC250" s="160"/>
      <c r="LD250" s="160"/>
      <c r="LE250" s="160"/>
      <c r="LF250" s="160"/>
      <c r="LG250" s="160"/>
      <c r="LH250" s="160"/>
      <c r="LI250" s="160"/>
      <c r="LJ250" s="160"/>
      <c r="LK250" s="160"/>
      <c r="LL250" s="160"/>
      <c r="LM250" s="160"/>
      <c r="LN250" s="160"/>
      <c r="LO250" s="160"/>
      <c r="LP250" s="160"/>
      <c r="LQ250" s="160"/>
      <c r="LR250" s="160"/>
      <c r="LS250" s="160"/>
      <c r="LT250" s="160"/>
      <c r="LU250" s="160"/>
      <c r="LV250" s="160"/>
      <c r="LW250" s="160"/>
      <c r="LX250" s="160"/>
      <c r="LY250" s="160"/>
      <c r="LZ250" s="160"/>
      <c r="MA250" s="160"/>
      <c r="MB250" s="160"/>
      <c r="MC250" s="160"/>
      <c r="MD250" s="160"/>
      <c r="ME250" s="160"/>
      <c r="MF250" s="160"/>
      <c r="MG250" s="160"/>
      <c r="MH250" s="160"/>
      <c r="MI250" s="160"/>
      <c r="MJ250" s="160"/>
      <c r="MK250" s="160"/>
      <c r="ML250" s="160"/>
      <c r="MM250" s="160"/>
      <c r="MN250" s="160"/>
      <c r="MO250" s="160"/>
      <c r="MP250" s="160"/>
      <c r="MQ250" s="160"/>
      <c r="MR250" s="160"/>
      <c r="MS250" s="160"/>
      <c r="MT250" s="160"/>
      <c r="MU250" s="160"/>
      <c r="MV250" s="160"/>
      <c r="MW250" s="160"/>
      <c r="MX250" s="160"/>
      <c r="MY250" s="160"/>
      <c r="MZ250" s="160"/>
      <c r="NA250" s="160"/>
      <c r="NB250" s="160"/>
      <c r="NC250" s="160"/>
      <c r="ND250" s="160"/>
      <c r="NE250" s="160"/>
      <c r="NF250" s="160"/>
      <c r="NG250" s="160"/>
      <c r="NH250" s="160"/>
      <c r="NI250" s="160"/>
      <c r="NJ250" s="160"/>
      <c r="NK250" s="160"/>
      <c r="NL250" s="160"/>
      <c r="NM250" s="160"/>
      <c r="NN250" s="160"/>
      <c r="NO250" s="160"/>
      <c r="NP250" s="160"/>
      <c r="NQ250" s="160"/>
      <c r="NR250" s="160"/>
      <c r="NS250" s="160"/>
      <c r="NT250" s="160"/>
      <c r="NU250" s="160"/>
      <c r="NV250" s="160"/>
      <c r="NW250" s="160"/>
      <c r="NX250" s="160"/>
      <c r="NY250" s="160"/>
      <c r="NZ250" s="160"/>
      <c r="OA250" s="160"/>
      <c r="OB250" s="160"/>
      <c r="OC250" s="160"/>
      <c r="OD250" s="160"/>
      <c r="OE250" s="160"/>
      <c r="OF250" s="160"/>
      <c r="OG250" s="160"/>
      <c r="OH250" s="160"/>
      <c r="OI250" s="160"/>
      <c r="OJ250" s="160"/>
      <c r="OK250" s="160"/>
      <c r="OL250" s="160"/>
      <c r="OM250" s="160"/>
      <c r="ON250" s="160"/>
      <c r="OO250" s="160"/>
      <c r="OP250" s="160"/>
      <c r="OQ250" s="160"/>
      <c r="OR250" s="160"/>
      <c r="OS250" s="160"/>
      <c r="OT250" s="160"/>
      <c r="OU250" s="160"/>
      <c r="OV250" s="160"/>
      <c r="OW250" s="160"/>
      <c r="OX250" s="160"/>
      <c r="OY250" s="160"/>
      <c r="OZ250" s="160"/>
      <c r="PA250" s="160"/>
      <c r="PB250" s="160"/>
      <c r="PC250" s="160"/>
      <c r="PD250" s="160"/>
      <c r="PE250" s="160"/>
      <c r="PF250" s="160"/>
      <c r="PG250" s="160"/>
      <c r="PH250" s="160"/>
      <c r="PI250" s="160"/>
      <c r="PJ250" s="160"/>
      <c r="PK250" s="160"/>
      <c r="PL250" s="160"/>
      <c r="PM250" s="160"/>
      <c r="PN250" s="160"/>
      <c r="PO250" s="160"/>
      <c r="PP250" s="160"/>
      <c r="PQ250" s="160"/>
      <c r="PR250" s="160"/>
      <c r="PS250" s="160"/>
      <c r="PT250" s="160"/>
      <c r="PU250" s="160"/>
      <c r="PV250" s="160"/>
      <c r="PW250" s="160"/>
      <c r="PX250" s="160"/>
      <c r="PY250" s="160"/>
      <c r="PZ250" s="160"/>
      <c r="QA250" s="160"/>
      <c r="QB250" s="160"/>
      <c r="QC250" s="160"/>
      <c r="QD250" s="160"/>
      <c r="QE250" s="160"/>
      <c r="QF250" s="160"/>
      <c r="QG250" s="160"/>
      <c r="QH250" s="160"/>
      <c r="QI250" s="160"/>
      <c r="QJ250" s="160"/>
      <c r="QK250" s="160"/>
      <c r="QL250" s="160"/>
      <c r="QM250" s="160"/>
      <c r="QN250" s="160"/>
      <c r="QO250" s="160"/>
      <c r="QP250" s="160"/>
      <c r="QQ250" s="160"/>
      <c r="QR250" s="160"/>
      <c r="QS250" s="160"/>
      <c r="QT250" s="160"/>
      <c r="QU250" s="160"/>
      <c r="QV250" s="160"/>
      <c r="QW250" s="160"/>
      <c r="QX250" s="160"/>
      <c r="QY250" s="160"/>
      <c r="QZ250" s="160"/>
      <c r="RA250" s="160"/>
      <c r="RB250" s="160"/>
      <c r="RC250" s="160"/>
      <c r="RD250" s="160"/>
      <c r="RE250" s="160"/>
      <c r="RF250" s="160"/>
      <c r="RG250" s="160"/>
      <c r="RH250" s="160"/>
      <c r="RI250" s="160"/>
      <c r="RJ250" s="160"/>
      <c r="RK250" s="160"/>
      <c r="RL250" s="160"/>
      <c r="RM250" s="160"/>
      <c r="RN250" s="160"/>
      <c r="RO250" s="160"/>
      <c r="RP250" s="160"/>
      <c r="RQ250" s="160"/>
      <c r="RR250" s="160"/>
      <c r="RS250" s="160"/>
      <c r="RT250" s="160"/>
      <c r="RU250" s="160"/>
      <c r="RV250" s="160"/>
      <c r="RW250" s="160"/>
      <c r="RX250" s="160"/>
      <c r="RY250" s="160"/>
      <c r="RZ250" s="160"/>
      <c r="SA250" s="160"/>
      <c r="SB250" s="160"/>
      <c r="SC250" s="160"/>
      <c r="SD250" s="160"/>
      <c r="SE250" s="160"/>
      <c r="SF250" s="160"/>
      <c r="SG250" s="160"/>
      <c r="SH250" s="160"/>
      <c r="SI250" s="160"/>
      <c r="SJ250" s="160"/>
      <c r="SK250" s="160"/>
      <c r="SL250" s="160"/>
      <c r="SM250" s="160"/>
      <c r="SN250" s="160"/>
      <c r="SO250" s="160"/>
      <c r="SP250" s="160"/>
      <c r="SQ250" s="160"/>
      <c r="SR250" s="160"/>
      <c r="SS250" s="160"/>
      <c r="ST250" s="160"/>
      <c r="SU250" s="160"/>
      <c r="SV250" s="160"/>
      <c r="SW250" s="160"/>
      <c r="SX250" s="160"/>
      <c r="SY250" s="160"/>
      <c r="SZ250" s="160"/>
      <c r="TA250" s="160"/>
      <c r="TB250" s="160"/>
      <c r="TC250" s="160"/>
      <c r="TD250" s="160"/>
      <c r="TE250" s="160"/>
      <c r="TF250" s="160"/>
    </row>
    <row r="251" spans="1:526">
      <c r="A251" s="160"/>
      <c r="B251" s="160"/>
      <c r="C251" s="160"/>
      <c r="D251" s="160"/>
      <c r="E251" s="160"/>
      <c r="F251" s="160"/>
      <c r="G251" s="160"/>
      <c r="H251" s="160"/>
      <c r="I251" s="160"/>
      <c r="J251" s="160"/>
      <c r="K251" s="160"/>
      <c r="L251" s="160"/>
      <c r="M251" s="160"/>
      <c r="N251" s="160"/>
      <c r="O251" s="160"/>
      <c r="P251" s="160"/>
      <c r="Q251" s="160"/>
      <c r="R251" s="160"/>
      <c r="S251" s="160"/>
      <c r="T251" s="160"/>
      <c r="U251" s="160"/>
      <c r="V251" s="160"/>
      <c r="W251" s="160"/>
      <c r="X251" s="160"/>
      <c r="Y251" s="160"/>
      <c r="Z251" s="160"/>
      <c r="AA251" s="160"/>
      <c r="AB251" s="160"/>
      <c r="AC251" s="160"/>
      <c r="AD251" s="160"/>
      <c r="AE251" s="160"/>
      <c r="AF251" s="160"/>
      <c r="AG251" s="160"/>
      <c r="AH251" s="160"/>
      <c r="AI251" s="160"/>
      <c r="AJ251" s="160"/>
      <c r="AK251" s="160"/>
      <c r="AL251" s="160"/>
      <c r="AM251" s="160"/>
      <c r="AN251" s="160"/>
      <c r="AO251" s="160"/>
      <c r="AP251" s="160"/>
      <c r="AQ251" s="160"/>
      <c r="AR251" s="160"/>
      <c r="AS251" s="160"/>
      <c r="AT251" s="160"/>
      <c r="AU251" s="160"/>
      <c r="AV251" s="160"/>
      <c r="AW251" s="160"/>
      <c r="AX251" s="160"/>
      <c r="AY251" s="160"/>
      <c r="AZ251" s="160"/>
      <c r="BA251" s="160"/>
      <c r="BB251" s="160"/>
      <c r="BC251" s="160"/>
      <c r="BD251" s="160"/>
      <c r="BE251" s="160"/>
      <c r="BF251" s="160"/>
      <c r="BG251" s="160"/>
      <c r="BH251" s="160"/>
      <c r="BI251" s="160"/>
      <c r="BJ251" s="160"/>
      <c r="BK251" s="160"/>
      <c r="BL251" s="160"/>
      <c r="BM251" s="160"/>
      <c r="BN251" s="160"/>
      <c r="BO251" s="160"/>
      <c r="BP251" s="160"/>
      <c r="BQ251" s="160"/>
      <c r="BR251" s="160"/>
      <c r="BS251" s="160"/>
      <c r="BT251" s="160"/>
      <c r="BU251" s="160"/>
      <c r="BV251" s="160"/>
      <c r="BW251" s="160"/>
      <c r="BX251" s="160"/>
      <c r="BY251" s="160"/>
      <c r="BZ251" s="160"/>
      <c r="CA251" s="160"/>
      <c r="CB251" s="160"/>
      <c r="CC251" s="160"/>
      <c r="CD251" s="160"/>
      <c r="CE251" s="160"/>
      <c r="CF251" s="160"/>
      <c r="CG251" s="160"/>
      <c r="CH251" s="160"/>
      <c r="CI251" s="160"/>
      <c r="CJ251" s="160"/>
      <c r="CK251" s="160"/>
      <c r="CL251" s="160"/>
      <c r="CM251" s="160"/>
      <c r="CN251" s="160"/>
      <c r="CO251" s="160"/>
      <c r="CP251" s="160"/>
      <c r="CQ251" s="160"/>
      <c r="CR251" s="160"/>
      <c r="CS251" s="160"/>
      <c r="CT251" s="160"/>
      <c r="CU251" s="160"/>
      <c r="CV251" s="160"/>
      <c r="CW251" s="160"/>
      <c r="CX251" s="160"/>
      <c r="CY251" s="160"/>
      <c r="CZ251" s="160"/>
      <c r="DA251" s="160"/>
      <c r="DB251" s="160"/>
      <c r="DC251" s="160"/>
      <c r="DD251" s="160"/>
      <c r="DE251" s="160"/>
      <c r="DF251" s="160"/>
      <c r="DG251" s="160"/>
      <c r="DH251" s="160"/>
      <c r="DI251" s="160"/>
      <c r="DJ251" s="160"/>
      <c r="DK251" s="160"/>
      <c r="DL251" s="160"/>
      <c r="DM251" s="160"/>
      <c r="DN251" s="160"/>
      <c r="DO251" s="160"/>
      <c r="DP251" s="160"/>
      <c r="DQ251" s="160"/>
      <c r="DR251" s="160"/>
      <c r="DS251" s="160"/>
      <c r="DT251" s="160"/>
      <c r="DU251" s="160"/>
      <c r="DV251" s="160"/>
      <c r="DW251" s="160"/>
      <c r="DX251" s="160"/>
      <c r="DY251" s="160"/>
      <c r="DZ251" s="160"/>
      <c r="EA251" s="160"/>
      <c r="EB251" s="160"/>
      <c r="EC251" s="160"/>
      <c r="ED251" s="160"/>
      <c r="EE251" s="160"/>
      <c r="EF251" s="160"/>
      <c r="EG251" s="160"/>
      <c r="EH251" s="160"/>
      <c r="EI251" s="160"/>
      <c r="EJ251" s="160"/>
      <c r="EK251" s="160"/>
      <c r="EL251" s="160"/>
      <c r="EM251" s="160"/>
      <c r="EN251" s="160"/>
      <c r="EO251" s="160"/>
      <c r="EP251" s="160"/>
      <c r="EQ251" s="160"/>
      <c r="ER251" s="160"/>
      <c r="ES251" s="160"/>
      <c r="ET251" s="160"/>
      <c r="EU251" s="160"/>
      <c r="EV251" s="160"/>
      <c r="EW251" s="160"/>
      <c r="EX251" s="160"/>
      <c r="EY251" s="160"/>
      <c r="EZ251" s="160"/>
      <c r="FA251" s="160"/>
      <c r="FB251" s="160"/>
      <c r="FC251" s="160"/>
      <c r="FD251" s="160"/>
      <c r="FE251" s="160"/>
      <c r="FF251" s="160"/>
      <c r="FG251" s="160"/>
      <c r="FH251" s="160"/>
      <c r="FI251" s="160"/>
      <c r="FJ251" s="160"/>
      <c r="FK251" s="160"/>
      <c r="FL251" s="160"/>
      <c r="FM251" s="160"/>
      <c r="FN251" s="160"/>
      <c r="FO251" s="160"/>
      <c r="FP251" s="160"/>
      <c r="FQ251" s="160"/>
      <c r="FR251" s="160"/>
      <c r="FS251" s="160"/>
      <c r="FT251" s="160"/>
      <c r="FU251" s="160"/>
      <c r="FV251" s="160"/>
      <c r="FW251" s="160"/>
      <c r="FX251" s="160"/>
      <c r="FY251" s="160"/>
      <c r="FZ251" s="160"/>
      <c r="GA251" s="160"/>
      <c r="GB251" s="160"/>
      <c r="GC251" s="160"/>
      <c r="GD251" s="160"/>
      <c r="GE251" s="160"/>
      <c r="GF251" s="160"/>
      <c r="GG251" s="160"/>
      <c r="GH251" s="160"/>
      <c r="GI251" s="160"/>
      <c r="GJ251" s="160"/>
      <c r="GK251" s="160"/>
      <c r="GL251" s="160"/>
      <c r="GM251" s="160"/>
      <c r="GN251" s="160"/>
      <c r="GO251" s="160"/>
      <c r="GP251" s="160"/>
      <c r="GQ251" s="160"/>
      <c r="GR251" s="160"/>
      <c r="GS251" s="160"/>
      <c r="GT251" s="160"/>
      <c r="GU251" s="160"/>
      <c r="GV251" s="160"/>
      <c r="GW251" s="160"/>
      <c r="GX251" s="160"/>
      <c r="GY251" s="160"/>
      <c r="GZ251" s="160"/>
      <c r="HA251" s="160"/>
      <c r="HB251" s="160"/>
      <c r="HC251" s="160"/>
      <c r="HD251" s="160"/>
      <c r="HE251" s="160"/>
      <c r="HF251" s="160"/>
      <c r="HG251" s="160"/>
      <c r="HH251" s="160"/>
      <c r="HI251" s="160"/>
      <c r="HJ251" s="160"/>
      <c r="HK251" s="160"/>
      <c r="HL251" s="160"/>
      <c r="HM251" s="160"/>
      <c r="HN251" s="160"/>
      <c r="HO251" s="160"/>
      <c r="HP251" s="160"/>
      <c r="HQ251" s="160"/>
      <c r="HR251" s="160"/>
      <c r="HS251" s="160"/>
      <c r="HT251" s="160"/>
      <c r="HU251" s="160"/>
      <c r="HV251" s="160"/>
      <c r="HW251" s="160"/>
      <c r="HX251" s="160"/>
      <c r="HY251" s="160"/>
      <c r="HZ251" s="160"/>
      <c r="IA251" s="160"/>
      <c r="IB251" s="160"/>
      <c r="IC251" s="160"/>
      <c r="ID251" s="160"/>
      <c r="IE251" s="160"/>
      <c r="IF251" s="160"/>
      <c r="IG251" s="160"/>
      <c r="IH251" s="160"/>
      <c r="II251" s="160"/>
      <c r="IJ251" s="160"/>
      <c r="IK251" s="160"/>
      <c r="IL251" s="160"/>
      <c r="IM251" s="160"/>
      <c r="IN251" s="160"/>
      <c r="IO251" s="160"/>
      <c r="IP251" s="160"/>
      <c r="IQ251" s="160"/>
      <c r="IR251" s="160"/>
      <c r="IS251" s="160"/>
      <c r="IT251" s="160"/>
      <c r="IU251" s="160"/>
      <c r="IV251" s="160"/>
      <c r="IW251" s="160"/>
      <c r="IX251" s="160"/>
      <c r="IY251" s="160"/>
      <c r="IZ251" s="160"/>
      <c r="JA251" s="160"/>
      <c r="JB251" s="160"/>
      <c r="JC251" s="160"/>
      <c r="JD251" s="160"/>
      <c r="JE251" s="160"/>
      <c r="JF251" s="160"/>
      <c r="JG251" s="160"/>
      <c r="JH251" s="160"/>
      <c r="JI251" s="160"/>
      <c r="JJ251" s="160"/>
      <c r="JK251" s="160"/>
      <c r="JL251" s="160"/>
      <c r="JM251" s="160"/>
      <c r="JN251" s="160"/>
      <c r="JO251" s="160"/>
      <c r="JP251" s="160"/>
      <c r="JQ251" s="160"/>
      <c r="JR251" s="160"/>
      <c r="JS251" s="160"/>
      <c r="JT251" s="160"/>
      <c r="JU251" s="160"/>
      <c r="JV251" s="160"/>
      <c r="JW251" s="160"/>
      <c r="JX251" s="160"/>
      <c r="JY251" s="160"/>
      <c r="JZ251" s="160"/>
      <c r="KA251" s="160"/>
      <c r="KB251" s="160"/>
      <c r="KC251" s="160"/>
      <c r="KD251" s="160"/>
      <c r="KE251" s="160"/>
      <c r="KF251" s="160"/>
      <c r="KG251" s="160"/>
      <c r="KH251" s="160"/>
      <c r="KI251" s="160"/>
      <c r="KJ251" s="160"/>
      <c r="KK251" s="160"/>
      <c r="KL251" s="160"/>
      <c r="KM251" s="160"/>
      <c r="KN251" s="160"/>
      <c r="KO251" s="160"/>
      <c r="KP251" s="160"/>
      <c r="KQ251" s="160"/>
      <c r="KR251" s="160"/>
      <c r="KS251" s="160"/>
      <c r="KT251" s="160"/>
      <c r="KU251" s="160"/>
      <c r="KV251" s="160"/>
      <c r="KW251" s="160"/>
      <c r="KX251" s="160"/>
      <c r="KY251" s="160"/>
      <c r="KZ251" s="160"/>
      <c r="LA251" s="160"/>
      <c r="LB251" s="160"/>
      <c r="LC251" s="160"/>
      <c r="LD251" s="160"/>
      <c r="LE251" s="160"/>
      <c r="LF251" s="160"/>
      <c r="LG251" s="160"/>
      <c r="LH251" s="160"/>
      <c r="LI251" s="160"/>
      <c r="LJ251" s="160"/>
      <c r="LK251" s="160"/>
      <c r="LL251" s="160"/>
      <c r="LM251" s="160"/>
      <c r="LN251" s="160"/>
      <c r="LO251" s="160"/>
      <c r="LP251" s="160"/>
      <c r="LQ251" s="160"/>
      <c r="LR251" s="160"/>
      <c r="LS251" s="160"/>
      <c r="LT251" s="160"/>
      <c r="LU251" s="160"/>
      <c r="LV251" s="160"/>
      <c r="LW251" s="160"/>
      <c r="LX251" s="160"/>
      <c r="LY251" s="160"/>
      <c r="LZ251" s="160"/>
      <c r="MA251" s="160"/>
      <c r="MB251" s="160"/>
      <c r="MC251" s="160"/>
      <c r="MD251" s="160"/>
      <c r="ME251" s="160"/>
      <c r="MF251" s="160"/>
      <c r="MG251" s="160"/>
      <c r="MH251" s="160"/>
      <c r="MI251" s="160"/>
      <c r="MJ251" s="160"/>
      <c r="MK251" s="160"/>
      <c r="ML251" s="160"/>
      <c r="MM251" s="160"/>
      <c r="MN251" s="160"/>
      <c r="MO251" s="160"/>
      <c r="MP251" s="160"/>
      <c r="MQ251" s="160"/>
      <c r="MR251" s="160"/>
      <c r="MS251" s="160"/>
      <c r="MT251" s="160"/>
      <c r="MU251" s="160"/>
      <c r="MV251" s="160"/>
      <c r="MW251" s="160"/>
      <c r="MX251" s="160"/>
      <c r="MY251" s="160"/>
      <c r="MZ251" s="160"/>
      <c r="NA251" s="160"/>
      <c r="NB251" s="160"/>
      <c r="NC251" s="160"/>
      <c r="ND251" s="160"/>
      <c r="NE251" s="160"/>
      <c r="NF251" s="160"/>
      <c r="NG251" s="160"/>
      <c r="NH251" s="160"/>
      <c r="NI251" s="160"/>
      <c r="NJ251" s="160"/>
      <c r="NK251" s="160"/>
      <c r="NL251" s="160"/>
      <c r="NM251" s="160"/>
      <c r="NN251" s="160"/>
      <c r="NO251" s="160"/>
      <c r="NP251" s="160"/>
      <c r="NQ251" s="160"/>
      <c r="NR251" s="160"/>
      <c r="NS251" s="160"/>
      <c r="NT251" s="160"/>
      <c r="NU251" s="160"/>
      <c r="NV251" s="160"/>
      <c r="NW251" s="160"/>
      <c r="NX251" s="160"/>
      <c r="NY251" s="160"/>
      <c r="NZ251" s="160"/>
      <c r="OA251" s="160"/>
      <c r="OB251" s="160"/>
      <c r="OC251" s="160"/>
      <c r="OD251" s="160"/>
      <c r="OE251" s="160"/>
      <c r="OF251" s="160"/>
      <c r="OG251" s="160"/>
      <c r="OH251" s="160"/>
      <c r="OI251" s="160"/>
      <c r="OJ251" s="160"/>
      <c r="OK251" s="160"/>
      <c r="OL251" s="160"/>
      <c r="OM251" s="160"/>
      <c r="ON251" s="160"/>
      <c r="OO251" s="160"/>
      <c r="OP251" s="160"/>
      <c r="OQ251" s="160"/>
      <c r="OR251" s="160"/>
      <c r="OS251" s="160"/>
      <c r="OT251" s="160"/>
      <c r="OU251" s="160"/>
      <c r="OV251" s="160"/>
      <c r="OW251" s="160"/>
      <c r="OX251" s="160"/>
      <c r="OY251" s="160"/>
      <c r="OZ251" s="160"/>
      <c r="PA251" s="160"/>
      <c r="PB251" s="160"/>
      <c r="PC251" s="160"/>
      <c r="PD251" s="160"/>
      <c r="PE251" s="160"/>
      <c r="PF251" s="160"/>
      <c r="PG251" s="160"/>
      <c r="PH251" s="160"/>
      <c r="PI251" s="160"/>
      <c r="PJ251" s="160"/>
      <c r="PK251" s="160"/>
      <c r="PL251" s="160"/>
      <c r="PM251" s="160"/>
      <c r="PN251" s="160"/>
      <c r="PO251" s="160"/>
      <c r="PP251" s="160"/>
      <c r="PQ251" s="160"/>
      <c r="PR251" s="160"/>
      <c r="PS251" s="160"/>
      <c r="PT251" s="160"/>
      <c r="PU251" s="160"/>
      <c r="PV251" s="160"/>
      <c r="PW251" s="160"/>
      <c r="PX251" s="160"/>
      <c r="PY251" s="160"/>
      <c r="PZ251" s="160"/>
      <c r="QA251" s="160"/>
      <c r="QB251" s="160"/>
      <c r="QC251" s="160"/>
      <c r="QD251" s="160"/>
      <c r="QE251" s="160"/>
      <c r="QF251" s="160"/>
      <c r="QG251" s="160"/>
      <c r="QH251" s="160"/>
      <c r="QI251" s="160"/>
      <c r="QJ251" s="160"/>
      <c r="QK251" s="160"/>
      <c r="QL251" s="160"/>
      <c r="QM251" s="160"/>
      <c r="QN251" s="160"/>
      <c r="QO251" s="160"/>
      <c r="QP251" s="160"/>
      <c r="QQ251" s="160"/>
      <c r="QR251" s="160"/>
      <c r="QS251" s="160"/>
      <c r="QT251" s="160"/>
      <c r="QU251" s="160"/>
      <c r="QV251" s="160"/>
      <c r="QW251" s="160"/>
      <c r="QX251" s="160"/>
      <c r="QY251" s="160"/>
      <c r="QZ251" s="160"/>
      <c r="RA251" s="160"/>
      <c r="RB251" s="160"/>
      <c r="RC251" s="160"/>
      <c r="RD251" s="160"/>
      <c r="RE251" s="160"/>
      <c r="RF251" s="160"/>
      <c r="RG251" s="160"/>
      <c r="RH251" s="160"/>
      <c r="RI251" s="160"/>
      <c r="RJ251" s="160"/>
      <c r="RK251" s="160"/>
      <c r="RL251" s="160"/>
      <c r="RM251" s="160"/>
      <c r="RN251" s="160"/>
      <c r="RO251" s="160"/>
      <c r="RP251" s="160"/>
      <c r="RQ251" s="160"/>
      <c r="RR251" s="160"/>
      <c r="RS251" s="160"/>
      <c r="RT251" s="160"/>
      <c r="RU251" s="160"/>
      <c r="RV251" s="160"/>
      <c r="RW251" s="160"/>
      <c r="RX251" s="160"/>
      <c r="RY251" s="160"/>
      <c r="RZ251" s="160"/>
      <c r="SA251" s="160"/>
      <c r="SB251" s="160"/>
      <c r="SC251" s="160"/>
      <c r="SD251" s="160"/>
      <c r="SE251" s="160"/>
      <c r="SF251" s="160"/>
      <c r="SG251" s="160"/>
      <c r="SH251" s="160"/>
      <c r="SI251" s="160"/>
      <c r="SJ251" s="160"/>
      <c r="SK251" s="160"/>
      <c r="SL251" s="160"/>
      <c r="SM251" s="160"/>
      <c r="SN251" s="160"/>
      <c r="SO251" s="160"/>
      <c r="SP251" s="160"/>
      <c r="SQ251" s="160"/>
      <c r="SR251" s="160"/>
      <c r="SS251" s="160"/>
      <c r="ST251" s="160"/>
      <c r="SU251" s="160"/>
      <c r="SV251" s="160"/>
      <c r="SW251" s="160"/>
      <c r="SX251" s="160"/>
      <c r="SY251" s="160"/>
      <c r="SZ251" s="160"/>
      <c r="TA251" s="160"/>
      <c r="TB251" s="160"/>
      <c r="TC251" s="160"/>
      <c r="TD251" s="160"/>
      <c r="TE251" s="160"/>
      <c r="TF251" s="160"/>
    </row>
    <row r="252" spans="1:526">
      <c r="A252" s="160"/>
      <c r="B252" s="160"/>
      <c r="C252" s="160"/>
      <c r="D252" s="160"/>
      <c r="E252" s="160"/>
      <c r="F252" s="160"/>
      <c r="G252" s="160"/>
      <c r="H252" s="160"/>
      <c r="I252" s="160"/>
      <c r="J252" s="160"/>
      <c r="K252" s="160"/>
      <c r="L252" s="160"/>
      <c r="M252" s="160"/>
      <c r="N252" s="160"/>
      <c r="O252" s="160"/>
      <c r="P252" s="160"/>
      <c r="Q252" s="160"/>
      <c r="R252" s="160"/>
      <c r="S252" s="160"/>
      <c r="T252" s="160"/>
      <c r="U252" s="160"/>
      <c r="V252" s="160"/>
      <c r="W252" s="160"/>
      <c r="X252" s="160"/>
      <c r="Y252" s="160"/>
      <c r="Z252" s="160"/>
      <c r="AA252" s="160"/>
      <c r="AB252" s="160"/>
      <c r="AC252" s="160"/>
      <c r="AD252" s="160"/>
      <c r="AE252" s="160"/>
      <c r="AF252" s="160"/>
      <c r="AG252" s="160"/>
      <c r="AH252" s="160"/>
      <c r="AI252" s="160"/>
      <c r="AJ252" s="160"/>
      <c r="AK252" s="160"/>
      <c r="AL252" s="160"/>
      <c r="AM252" s="160"/>
      <c r="AN252" s="160"/>
      <c r="AO252" s="160"/>
      <c r="AP252" s="160"/>
      <c r="AQ252" s="160"/>
      <c r="AR252" s="160"/>
      <c r="AS252" s="160"/>
      <c r="AT252" s="160"/>
      <c r="AU252" s="160"/>
      <c r="AV252" s="160"/>
      <c r="AW252" s="160"/>
      <c r="AX252" s="160"/>
      <c r="AY252" s="160"/>
      <c r="AZ252" s="160"/>
      <c r="BA252" s="160"/>
      <c r="BB252" s="160"/>
      <c r="BC252" s="160"/>
      <c r="BD252" s="160"/>
      <c r="BE252" s="160"/>
      <c r="BF252" s="160"/>
      <c r="BG252" s="160"/>
      <c r="BH252" s="160"/>
      <c r="BI252" s="160"/>
      <c r="BJ252" s="160"/>
      <c r="BK252" s="160"/>
      <c r="BL252" s="160"/>
      <c r="BM252" s="160"/>
      <c r="BN252" s="160"/>
      <c r="BO252" s="160"/>
      <c r="BP252" s="160"/>
      <c r="BQ252" s="160"/>
      <c r="BR252" s="160"/>
      <c r="BS252" s="160"/>
      <c r="BT252" s="160"/>
      <c r="BU252" s="160"/>
      <c r="BV252" s="160"/>
      <c r="BW252" s="160"/>
      <c r="BX252" s="160"/>
      <c r="BY252" s="160"/>
      <c r="BZ252" s="160"/>
      <c r="CA252" s="160"/>
      <c r="CB252" s="160"/>
      <c r="CC252" s="160"/>
      <c r="CD252" s="160"/>
      <c r="CE252" s="160"/>
      <c r="CF252" s="160"/>
      <c r="CG252" s="160"/>
      <c r="CH252" s="160"/>
      <c r="CI252" s="160"/>
      <c r="CJ252" s="160"/>
      <c r="CK252" s="160"/>
      <c r="CL252" s="160"/>
      <c r="CM252" s="160"/>
      <c r="CN252" s="160"/>
      <c r="CO252" s="160"/>
      <c r="CP252" s="160"/>
      <c r="CQ252" s="160"/>
      <c r="CR252" s="160"/>
      <c r="CS252" s="160"/>
      <c r="CT252" s="160"/>
      <c r="CU252" s="160"/>
      <c r="CV252" s="160"/>
      <c r="CW252" s="160"/>
      <c r="CX252" s="160"/>
      <c r="CY252" s="160"/>
      <c r="CZ252" s="160"/>
      <c r="DA252" s="160"/>
      <c r="DB252" s="160"/>
      <c r="DC252" s="160"/>
      <c r="DD252" s="160"/>
      <c r="DE252" s="160"/>
      <c r="DF252" s="160"/>
      <c r="DG252" s="160"/>
      <c r="DH252" s="160"/>
      <c r="DI252" s="160"/>
      <c r="DJ252" s="160"/>
      <c r="DK252" s="160"/>
      <c r="DL252" s="160"/>
      <c r="DM252" s="160"/>
      <c r="DN252" s="160"/>
      <c r="DO252" s="160"/>
      <c r="DP252" s="160"/>
      <c r="DQ252" s="160"/>
      <c r="DR252" s="160"/>
      <c r="DS252" s="160"/>
      <c r="DT252" s="160"/>
      <c r="DU252" s="160"/>
      <c r="DV252" s="160"/>
      <c r="DW252" s="160"/>
      <c r="DX252" s="160"/>
      <c r="DY252" s="160"/>
      <c r="DZ252" s="160"/>
      <c r="EA252" s="160"/>
      <c r="EB252" s="160"/>
      <c r="EC252" s="160"/>
      <c r="ED252" s="160"/>
      <c r="EE252" s="160"/>
      <c r="EF252" s="160"/>
      <c r="EG252" s="160"/>
      <c r="EH252" s="160"/>
      <c r="EI252" s="160"/>
      <c r="EJ252" s="160"/>
      <c r="EK252" s="160"/>
      <c r="EL252" s="160"/>
      <c r="EM252" s="160"/>
      <c r="EN252" s="160"/>
      <c r="EO252" s="160"/>
      <c r="EP252" s="160"/>
      <c r="EQ252" s="160"/>
      <c r="ER252" s="160"/>
      <c r="ES252" s="160"/>
      <c r="ET252" s="160"/>
      <c r="EU252" s="160"/>
      <c r="EV252" s="160"/>
      <c r="EW252" s="160"/>
      <c r="EX252" s="160"/>
      <c r="EY252" s="160"/>
      <c r="EZ252" s="160"/>
      <c r="FA252" s="160"/>
      <c r="FB252" s="160"/>
      <c r="FC252" s="160"/>
      <c r="FD252" s="160"/>
      <c r="FE252" s="160"/>
      <c r="FF252" s="160"/>
      <c r="FG252" s="160"/>
      <c r="FH252" s="160"/>
      <c r="FI252" s="160"/>
      <c r="FJ252" s="160"/>
      <c r="FK252" s="160"/>
      <c r="FL252" s="160"/>
      <c r="FM252" s="160"/>
      <c r="FN252" s="160"/>
      <c r="FO252" s="160"/>
      <c r="FP252" s="160"/>
      <c r="FQ252" s="160"/>
      <c r="FR252" s="160"/>
      <c r="FS252" s="160"/>
      <c r="FT252" s="160"/>
      <c r="FU252" s="160"/>
      <c r="FV252" s="160"/>
      <c r="FW252" s="160"/>
      <c r="FX252" s="160"/>
      <c r="FY252" s="160"/>
      <c r="FZ252" s="160"/>
      <c r="GA252" s="160"/>
      <c r="GB252" s="160"/>
      <c r="GC252" s="160"/>
      <c r="GD252" s="160"/>
      <c r="GE252" s="160"/>
      <c r="GF252" s="160"/>
      <c r="GG252" s="160"/>
      <c r="GH252" s="160"/>
      <c r="GI252" s="160"/>
      <c r="GJ252" s="160"/>
      <c r="GK252" s="160"/>
      <c r="GL252" s="160"/>
      <c r="GM252" s="160"/>
      <c r="GN252" s="160"/>
      <c r="GO252" s="160"/>
      <c r="GP252" s="160"/>
      <c r="GQ252" s="160"/>
      <c r="GR252" s="160"/>
      <c r="GS252" s="160"/>
      <c r="GT252" s="160"/>
      <c r="GU252" s="160"/>
      <c r="GV252" s="160"/>
      <c r="GW252" s="160"/>
      <c r="GX252" s="160"/>
      <c r="GY252" s="160"/>
      <c r="GZ252" s="160"/>
      <c r="HA252" s="160"/>
      <c r="HB252" s="160"/>
      <c r="HC252" s="160"/>
      <c r="HD252" s="160"/>
      <c r="HE252" s="160"/>
      <c r="HF252" s="160"/>
      <c r="HG252" s="160"/>
      <c r="HH252" s="160"/>
      <c r="HI252" s="160"/>
      <c r="HJ252" s="160"/>
      <c r="HK252" s="160"/>
      <c r="HL252" s="160"/>
      <c r="HM252" s="160"/>
      <c r="HN252" s="160"/>
      <c r="HO252" s="160"/>
      <c r="HP252" s="160"/>
      <c r="HQ252" s="160"/>
      <c r="HR252" s="160"/>
      <c r="HS252" s="160"/>
      <c r="HT252" s="160"/>
      <c r="HU252" s="160"/>
      <c r="HV252" s="160"/>
      <c r="HW252" s="160"/>
      <c r="HX252" s="160"/>
      <c r="HY252" s="160"/>
      <c r="HZ252" s="160"/>
      <c r="IA252" s="160"/>
      <c r="IB252" s="160"/>
      <c r="IC252" s="160"/>
      <c r="ID252" s="160"/>
      <c r="IE252" s="160"/>
      <c r="IF252" s="160"/>
      <c r="IG252" s="160"/>
      <c r="IH252" s="160"/>
      <c r="II252" s="160"/>
      <c r="IJ252" s="160"/>
      <c r="IK252" s="160"/>
      <c r="IL252" s="160"/>
      <c r="IM252" s="160"/>
      <c r="IN252" s="160"/>
      <c r="IO252" s="160"/>
      <c r="IP252" s="160"/>
      <c r="IQ252" s="160"/>
      <c r="IR252" s="160"/>
      <c r="IS252" s="160"/>
      <c r="IT252" s="160"/>
      <c r="IU252" s="160"/>
      <c r="IV252" s="160"/>
      <c r="IW252" s="160"/>
      <c r="IX252" s="160"/>
      <c r="IY252" s="160"/>
      <c r="IZ252" s="160"/>
      <c r="JA252" s="160"/>
      <c r="JB252" s="160"/>
      <c r="JC252" s="160"/>
      <c r="JD252" s="160"/>
      <c r="JE252" s="160"/>
      <c r="JF252" s="160"/>
      <c r="JG252" s="160"/>
      <c r="JH252" s="160"/>
      <c r="JI252" s="160"/>
      <c r="JJ252" s="160"/>
      <c r="JK252" s="160"/>
      <c r="JL252" s="160"/>
      <c r="JM252" s="160"/>
      <c r="JN252" s="160"/>
      <c r="JO252" s="160"/>
      <c r="JP252" s="160"/>
      <c r="JQ252" s="160"/>
      <c r="JR252" s="160"/>
      <c r="JS252" s="160"/>
      <c r="JT252" s="160"/>
      <c r="JU252" s="160"/>
      <c r="JV252" s="160"/>
      <c r="JW252" s="160"/>
      <c r="JX252" s="160"/>
      <c r="JY252" s="160"/>
      <c r="JZ252" s="160"/>
      <c r="KA252" s="160"/>
      <c r="KB252" s="160"/>
      <c r="KC252" s="160"/>
      <c r="KD252" s="160"/>
      <c r="KE252" s="160"/>
      <c r="KF252" s="160"/>
      <c r="KG252" s="160"/>
      <c r="KH252" s="160"/>
      <c r="KI252" s="160"/>
      <c r="KJ252" s="160"/>
      <c r="KK252" s="160"/>
      <c r="KL252" s="160"/>
      <c r="KM252" s="160"/>
      <c r="KN252" s="160"/>
      <c r="KO252" s="160"/>
      <c r="KP252" s="160"/>
      <c r="KQ252" s="160"/>
      <c r="KR252" s="160"/>
      <c r="KS252" s="160"/>
      <c r="KT252" s="160"/>
      <c r="KU252" s="160"/>
      <c r="KV252" s="160"/>
      <c r="KW252" s="160"/>
      <c r="KX252" s="160"/>
      <c r="KY252" s="160"/>
      <c r="KZ252" s="160"/>
      <c r="LA252" s="160"/>
      <c r="LB252" s="160"/>
      <c r="LC252" s="160"/>
      <c r="LD252" s="160"/>
      <c r="LE252" s="160"/>
      <c r="LF252" s="160"/>
      <c r="LG252" s="160"/>
      <c r="LH252" s="160"/>
      <c r="LI252" s="160"/>
      <c r="LJ252" s="160"/>
      <c r="LK252" s="160"/>
      <c r="LL252" s="160"/>
      <c r="LM252" s="160"/>
      <c r="LN252" s="160"/>
      <c r="LO252" s="160"/>
      <c r="LP252" s="160"/>
      <c r="LQ252" s="160"/>
      <c r="LR252" s="160"/>
      <c r="LS252" s="160"/>
      <c r="LT252" s="160"/>
      <c r="LU252" s="160"/>
      <c r="LV252" s="160"/>
      <c r="LW252" s="160"/>
      <c r="LX252" s="160"/>
      <c r="LY252" s="160"/>
      <c r="LZ252" s="160"/>
      <c r="MA252" s="160"/>
      <c r="MB252" s="160"/>
      <c r="MC252" s="160"/>
      <c r="MD252" s="160"/>
      <c r="ME252" s="160"/>
      <c r="MF252" s="160"/>
      <c r="MG252" s="160"/>
      <c r="MH252" s="160"/>
      <c r="MI252" s="160"/>
      <c r="MJ252" s="160"/>
      <c r="MK252" s="160"/>
      <c r="ML252" s="160"/>
      <c r="MM252" s="160"/>
      <c r="MN252" s="160"/>
      <c r="MO252" s="160"/>
      <c r="MP252" s="160"/>
      <c r="MQ252" s="160"/>
      <c r="MR252" s="160"/>
      <c r="MS252" s="160"/>
      <c r="MT252" s="160"/>
      <c r="MU252" s="160"/>
      <c r="MV252" s="160"/>
      <c r="MW252" s="160"/>
      <c r="MX252" s="160"/>
      <c r="MY252" s="160"/>
      <c r="MZ252" s="160"/>
      <c r="NA252" s="160"/>
      <c r="NB252" s="160"/>
      <c r="NC252" s="160"/>
      <c r="ND252" s="160"/>
      <c r="NE252" s="160"/>
      <c r="NF252" s="160"/>
      <c r="NG252" s="160"/>
      <c r="NH252" s="160"/>
      <c r="NI252" s="160"/>
      <c r="NJ252" s="160"/>
      <c r="NK252" s="160"/>
      <c r="NL252" s="160"/>
      <c r="NM252" s="160"/>
      <c r="NN252" s="160"/>
      <c r="NO252" s="160"/>
      <c r="NP252" s="160"/>
      <c r="NQ252" s="160"/>
      <c r="NR252" s="160"/>
      <c r="NS252" s="160"/>
      <c r="NT252" s="160"/>
      <c r="NU252" s="160"/>
      <c r="NV252" s="160"/>
      <c r="NW252" s="160"/>
      <c r="NX252" s="160"/>
      <c r="NY252" s="160"/>
      <c r="NZ252" s="160"/>
      <c r="OA252" s="160"/>
      <c r="OB252" s="160"/>
      <c r="OC252" s="160"/>
      <c r="OD252" s="160"/>
      <c r="OE252" s="160"/>
      <c r="OF252" s="160"/>
      <c r="OG252" s="160"/>
      <c r="OH252" s="160"/>
      <c r="OI252" s="160"/>
      <c r="OJ252" s="160"/>
      <c r="OK252" s="160"/>
      <c r="OL252" s="160"/>
      <c r="OM252" s="160"/>
      <c r="ON252" s="160"/>
      <c r="OO252" s="160"/>
      <c r="OP252" s="160"/>
      <c r="OQ252" s="160"/>
      <c r="OR252" s="160"/>
      <c r="OS252" s="160"/>
      <c r="OT252" s="160"/>
      <c r="OU252" s="160"/>
      <c r="OV252" s="160"/>
      <c r="OW252" s="160"/>
      <c r="OX252" s="160"/>
      <c r="OY252" s="160"/>
      <c r="OZ252" s="160"/>
      <c r="PA252" s="160"/>
      <c r="PB252" s="160"/>
      <c r="PC252" s="160"/>
      <c r="PD252" s="160"/>
      <c r="PE252" s="160"/>
      <c r="PF252" s="160"/>
      <c r="PG252" s="160"/>
      <c r="PH252" s="160"/>
      <c r="PI252" s="160"/>
      <c r="PJ252" s="160"/>
      <c r="PK252" s="160"/>
      <c r="PL252" s="160"/>
      <c r="PM252" s="160"/>
      <c r="PN252" s="160"/>
      <c r="PO252" s="160"/>
      <c r="PP252" s="160"/>
      <c r="PQ252" s="160"/>
      <c r="PR252" s="160"/>
      <c r="PS252" s="160"/>
      <c r="PT252" s="160"/>
      <c r="PU252" s="160"/>
      <c r="PV252" s="160"/>
      <c r="PW252" s="160"/>
      <c r="PX252" s="160"/>
      <c r="PY252" s="160"/>
      <c r="PZ252" s="160"/>
      <c r="QA252" s="160"/>
      <c r="QB252" s="160"/>
      <c r="QC252" s="160"/>
      <c r="QD252" s="160"/>
      <c r="QE252" s="160"/>
      <c r="QF252" s="160"/>
      <c r="QG252" s="160"/>
      <c r="QH252" s="160"/>
      <c r="QI252" s="160"/>
      <c r="QJ252" s="160"/>
      <c r="QK252" s="160"/>
      <c r="QL252" s="160"/>
      <c r="QM252" s="160"/>
      <c r="QN252" s="160"/>
      <c r="QO252" s="160"/>
      <c r="QP252" s="160"/>
      <c r="QQ252" s="160"/>
      <c r="QR252" s="160"/>
      <c r="QS252" s="160"/>
      <c r="QT252" s="160"/>
      <c r="QU252" s="160"/>
      <c r="QV252" s="160"/>
      <c r="QW252" s="160"/>
      <c r="QX252" s="160"/>
      <c r="QY252" s="160"/>
      <c r="QZ252" s="160"/>
      <c r="RA252" s="160"/>
      <c r="RB252" s="160"/>
      <c r="RC252" s="160"/>
      <c r="RD252" s="160"/>
      <c r="RE252" s="160"/>
      <c r="RF252" s="160"/>
      <c r="RG252" s="160"/>
      <c r="RH252" s="160"/>
      <c r="RI252" s="160"/>
      <c r="RJ252" s="160"/>
      <c r="RK252" s="160"/>
      <c r="RL252" s="160"/>
      <c r="RM252" s="160"/>
      <c r="RN252" s="160"/>
      <c r="RO252" s="160"/>
      <c r="RP252" s="160"/>
      <c r="RQ252" s="160"/>
      <c r="RR252" s="160"/>
      <c r="RS252" s="160"/>
      <c r="RT252" s="160"/>
      <c r="RU252" s="160"/>
      <c r="RV252" s="160"/>
      <c r="RW252" s="160"/>
      <c r="RX252" s="160"/>
      <c r="RY252" s="160"/>
      <c r="RZ252" s="160"/>
      <c r="SA252" s="160"/>
      <c r="SB252" s="160"/>
      <c r="SC252" s="160"/>
      <c r="SD252" s="160"/>
      <c r="SE252" s="160"/>
      <c r="SF252" s="160"/>
      <c r="SG252" s="160"/>
      <c r="SH252" s="160"/>
      <c r="SI252" s="160"/>
      <c r="SJ252" s="160"/>
      <c r="SK252" s="160"/>
      <c r="SL252" s="160"/>
      <c r="SM252" s="160"/>
      <c r="SN252" s="160"/>
      <c r="SO252" s="160"/>
      <c r="SP252" s="160"/>
      <c r="SQ252" s="160"/>
      <c r="SR252" s="160"/>
      <c r="SS252" s="160"/>
      <c r="ST252" s="160"/>
      <c r="SU252" s="160"/>
      <c r="SV252" s="160"/>
      <c r="SW252" s="160"/>
      <c r="SX252" s="160"/>
      <c r="SY252" s="160"/>
      <c r="SZ252" s="160"/>
      <c r="TA252" s="160"/>
      <c r="TB252" s="160"/>
      <c r="TC252" s="160"/>
      <c r="TD252" s="160"/>
      <c r="TE252" s="160"/>
      <c r="TF252" s="160"/>
    </row>
    <row r="253" spans="1:526">
      <c r="A253" s="160"/>
      <c r="B253" s="160"/>
      <c r="C253" s="160"/>
      <c r="D253" s="160"/>
      <c r="E253" s="160"/>
      <c r="F253" s="160"/>
      <c r="G253" s="160"/>
      <c r="H253" s="160"/>
      <c r="I253" s="160"/>
      <c r="J253" s="160"/>
      <c r="K253" s="160"/>
      <c r="L253" s="160"/>
      <c r="M253" s="160"/>
      <c r="N253" s="160"/>
      <c r="O253" s="160"/>
      <c r="P253" s="160"/>
      <c r="Q253" s="160"/>
      <c r="R253" s="160"/>
      <c r="S253" s="160"/>
      <c r="T253" s="160"/>
      <c r="U253" s="160"/>
      <c r="V253" s="160"/>
      <c r="W253" s="160"/>
      <c r="X253" s="160"/>
      <c r="Y253" s="160"/>
      <c r="Z253" s="160"/>
      <c r="AA253" s="160"/>
      <c r="AB253" s="160"/>
      <c r="AC253" s="160"/>
      <c r="AD253" s="160"/>
      <c r="AE253" s="160"/>
      <c r="AF253" s="160"/>
      <c r="AG253" s="160"/>
      <c r="AH253" s="160"/>
      <c r="AI253" s="160"/>
      <c r="AJ253" s="160"/>
      <c r="AK253" s="160"/>
      <c r="AL253" s="160"/>
      <c r="AM253" s="160"/>
      <c r="AN253" s="160"/>
      <c r="AO253" s="160"/>
      <c r="AP253" s="160"/>
      <c r="AQ253" s="160"/>
      <c r="AR253" s="160"/>
      <c r="AS253" s="160"/>
      <c r="AT253" s="160"/>
      <c r="AU253" s="160"/>
      <c r="AV253" s="160"/>
      <c r="AW253" s="160"/>
      <c r="AX253" s="160"/>
      <c r="AY253" s="160"/>
      <c r="AZ253" s="160"/>
      <c r="BA253" s="160"/>
      <c r="BB253" s="160"/>
      <c r="BC253" s="160"/>
      <c r="BD253" s="160"/>
      <c r="BE253" s="160"/>
      <c r="BF253" s="160"/>
      <c r="BG253" s="160"/>
      <c r="BH253" s="160"/>
      <c r="BI253" s="160"/>
      <c r="BJ253" s="160"/>
      <c r="BK253" s="160"/>
      <c r="BL253" s="160"/>
      <c r="BM253" s="160"/>
      <c r="BN253" s="160"/>
      <c r="BO253" s="160"/>
      <c r="BP253" s="160"/>
      <c r="BQ253" s="160"/>
      <c r="BR253" s="160"/>
      <c r="BS253" s="160"/>
      <c r="BT253" s="160"/>
      <c r="BU253" s="160"/>
      <c r="BV253" s="160"/>
      <c r="BW253" s="160"/>
      <c r="BX253" s="160"/>
      <c r="BY253" s="160"/>
      <c r="BZ253" s="160"/>
      <c r="CA253" s="160"/>
      <c r="CB253" s="160"/>
      <c r="CC253" s="160"/>
      <c r="CD253" s="160"/>
      <c r="CE253" s="160"/>
      <c r="CF253" s="160"/>
      <c r="CG253" s="160"/>
      <c r="CH253" s="160"/>
      <c r="CI253" s="160"/>
      <c r="CJ253" s="160"/>
      <c r="CK253" s="160"/>
      <c r="CL253" s="160"/>
      <c r="CM253" s="160"/>
      <c r="CN253" s="160"/>
      <c r="CO253" s="160"/>
      <c r="CP253" s="160"/>
      <c r="CQ253" s="160"/>
      <c r="CR253" s="160"/>
      <c r="CS253" s="160"/>
      <c r="CT253" s="160"/>
      <c r="CU253" s="160"/>
      <c r="CV253" s="160"/>
      <c r="CW253" s="160"/>
      <c r="CX253" s="160"/>
      <c r="CY253" s="160"/>
      <c r="CZ253" s="160"/>
      <c r="DA253" s="160"/>
      <c r="DB253" s="160"/>
      <c r="DC253" s="160"/>
      <c r="DD253" s="160"/>
      <c r="DE253" s="160"/>
      <c r="DF253" s="160"/>
      <c r="DG253" s="160"/>
      <c r="DH253" s="160"/>
      <c r="DI253" s="160"/>
      <c r="DJ253" s="160"/>
      <c r="DK253" s="160"/>
      <c r="DL253" s="160"/>
      <c r="DM253" s="160"/>
      <c r="DN253" s="160"/>
      <c r="DO253" s="160"/>
      <c r="DP253" s="160"/>
      <c r="DQ253" s="160"/>
      <c r="DR253" s="160"/>
      <c r="DS253" s="160"/>
      <c r="DT253" s="160"/>
      <c r="DU253" s="160"/>
      <c r="DV253" s="160"/>
      <c r="DW253" s="160"/>
      <c r="DX253" s="160"/>
      <c r="DY253" s="160"/>
      <c r="DZ253" s="160"/>
      <c r="EA253" s="160"/>
      <c r="EB253" s="160"/>
      <c r="EC253" s="160"/>
      <c r="ED253" s="160"/>
      <c r="EE253" s="160"/>
      <c r="EF253" s="160"/>
      <c r="EG253" s="160"/>
      <c r="EH253" s="160"/>
      <c r="EI253" s="160"/>
      <c r="EJ253" s="160"/>
      <c r="EK253" s="160"/>
      <c r="EL253" s="160"/>
      <c r="EM253" s="160"/>
      <c r="EN253" s="160"/>
      <c r="EO253" s="160"/>
      <c r="EP253" s="160"/>
      <c r="EQ253" s="160"/>
      <c r="ER253" s="160"/>
      <c r="ES253" s="160"/>
      <c r="ET253" s="160"/>
      <c r="EU253" s="160"/>
      <c r="EV253" s="160"/>
      <c r="EW253" s="160"/>
      <c r="EX253" s="160"/>
      <c r="EY253" s="160"/>
      <c r="EZ253" s="160"/>
      <c r="FA253" s="160"/>
      <c r="FB253" s="160"/>
      <c r="FC253" s="160"/>
      <c r="FD253" s="160"/>
      <c r="FE253" s="160"/>
      <c r="FF253" s="160"/>
      <c r="FG253" s="160"/>
      <c r="FH253" s="160"/>
      <c r="FI253" s="160"/>
      <c r="FJ253" s="160"/>
      <c r="FK253" s="160"/>
      <c r="FL253" s="160"/>
      <c r="FM253" s="160"/>
      <c r="FN253" s="160"/>
      <c r="FO253" s="160"/>
      <c r="FP253" s="160"/>
      <c r="FQ253" s="160"/>
      <c r="FR253" s="160"/>
      <c r="FS253" s="160"/>
      <c r="FT253" s="160"/>
      <c r="FU253" s="160"/>
      <c r="FV253" s="160"/>
      <c r="FW253" s="160"/>
      <c r="FX253" s="160"/>
      <c r="FY253" s="160"/>
      <c r="FZ253" s="160"/>
      <c r="GA253" s="160"/>
      <c r="GB253" s="160"/>
      <c r="GC253" s="160"/>
      <c r="GD253" s="160"/>
      <c r="GE253" s="160"/>
      <c r="GF253" s="160"/>
      <c r="GG253" s="160"/>
      <c r="GH253" s="160"/>
      <c r="GI253" s="160"/>
      <c r="GJ253" s="160"/>
      <c r="GK253" s="160"/>
      <c r="GL253" s="160"/>
      <c r="GM253" s="160"/>
      <c r="GN253" s="160"/>
      <c r="GO253" s="160"/>
      <c r="GP253" s="160"/>
      <c r="GQ253" s="160"/>
      <c r="GR253" s="160"/>
      <c r="GS253" s="160"/>
      <c r="GT253" s="160"/>
      <c r="GU253" s="160"/>
      <c r="GV253" s="160"/>
      <c r="GW253" s="160"/>
      <c r="GX253" s="160"/>
      <c r="GY253" s="160"/>
      <c r="GZ253" s="160"/>
      <c r="HA253" s="160"/>
      <c r="HB253" s="160"/>
      <c r="HC253" s="160"/>
      <c r="HD253" s="160"/>
      <c r="HE253" s="160"/>
      <c r="HF253" s="160"/>
      <c r="HG253" s="160"/>
      <c r="HH253" s="160"/>
      <c r="HI253" s="160"/>
      <c r="HJ253" s="160"/>
      <c r="HK253" s="160"/>
      <c r="HL253" s="160"/>
      <c r="HM253" s="160"/>
      <c r="HN253" s="160"/>
      <c r="HO253" s="160"/>
      <c r="HP253" s="160"/>
      <c r="HQ253" s="160"/>
      <c r="HR253" s="160"/>
      <c r="HS253" s="160"/>
      <c r="HT253" s="160"/>
      <c r="HU253" s="160"/>
      <c r="HV253" s="160"/>
      <c r="HW253" s="160"/>
      <c r="HX253" s="160"/>
      <c r="HY253" s="160"/>
      <c r="HZ253" s="160"/>
      <c r="IA253" s="160"/>
      <c r="IB253" s="160"/>
      <c r="IC253" s="160"/>
      <c r="ID253" s="160"/>
      <c r="IE253" s="160"/>
      <c r="IF253" s="160"/>
      <c r="IG253" s="160"/>
      <c r="IH253" s="160"/>
      <c r="II253" s="160"/>
      <c r="IJ253" s="160"/>
      <c r="IK253" s="160"/>
      <c r="IL253" s="160"/>
      <c r="IM253" s="160"/>
      <c r="IN253" s="160"/>
      <c r="IO253" s="160"/>
      <c r="IP253" s="160"/>
      <c r="IQ253" s="160"/>
      <c r="IR253" s="160"/>
      <c r="IS253" s="160"/>
      <c r="IT253" s="160"/>
      <c r="IU253" s="160"/>
      <c r="IV253" s="160"/>
      <c r="IW253" s="160"/>
      <c r="IX253" s="160"/>
      <c r="IY253" s="160"/>
      <c r="IZ253" s="160"/>
      <c r="JA253" s="160"/>
      <c r="JB253" s="160"/>
      <c r="JC253" s="160"/>
      <c r="JD253" s="160"/>
      <c r="JE253" s="160"/>
      <c r="JF253" s="160"/>
      <c r="JG253" s="160"/>
      <c r="JH253" s="160"/>
      <c r="JI253" s="160"/>
      <c r="JJ253" s="160"/>
      <c r="JK253" s="160"/>
      <c r="JL253" s="160"/>
      <c r="JM253" s="160"/>
      <c r="JN253" s="160"/>
      <c r="JO253" s="160"/>
      <c r="JP253" s="160"/>
      <c r="JQ253" s="160"/>
      <c r="JR253" s="160"/>
      <c r="JS253" s="160"/>
      <c r="JT253" s="160"/>
      <c r="JU253" s="160"/>
      <c r="JV253" s="160"/>
      <c r="JW253" s="160"/>
      <c r="JX253" s="160"/>
      <c r="JY253" s="160"/>
      <c r="JZ253" s="160"/>
      <c r="KA253" s="160"/>
      <c r="KB253" s="160"/>
      <c r="KC253" s="160"/>
      <c r="KD253" s="160"/>
      <c r="KE253" s="160"/>
      <c r="KF253" s="160"/>
      <c r="KG253" s="160"/>
      <c r="KH253" s="160"/>
      <c r="KI253" s="160"/>
      <c r="KJ253" s="160"/>
      <c r="KK253" s="160"/>
      <c r="KL253" s="160"/>
      <c r="KM253" s="160"/>
      <c r="KN253" s="160"/>
      <c r="KO253" s="160"/>
      <c r="KP253" s="160"/>
      <c r="KQ253" s="160"/>
      <c r="KR253" s="160"/>
      <c r="KS253" s="160"/>
      <c r="KT253" s="160"/>
      <c r="KU253" s="160"/>
      <c r="KV253" s="160"/>
      <c r="KW253" s="160"/>
      <c r="KX253" s="160"/>
      <c r="KY253" s="160"/>
      <c r="KZ253" s="160"/>
      <c r="LA253" s="160"/>
      <c r="LB253" s="160"/>
      <c r="LC253" s="160"/>
      <c r="LD253" s="160"/>
      <c r="LE253" s="160"/>
      <c r="LF253" s="160"/>
      <c r="LG253" s="160"/>
      <c r="LH253" s="160"/>
      <c r="LI253" s="160"/>
      <c r="LJ253" s="160"/>
      <c r="LK253" s="160"/>
      <c r="LL253" s="160"/>
      <c r="LM253" s="160"/>
      <c r="LN253" s="160"/>
      <c r="LO253" s="160"/>
      <c r="LP253" s="160"/>
      <c r="LQ253" s="160"/>
      <c r="LR253" s="160"/>
      <c r="LS253" s="160"/>
      <c r="LT253" s="160"/>
      <c r="LU253" s="160"/>
      <c r="LV253" s="160"/>
      <c r="LW253" s="160"/>
      <c r="LX253" s="160"/>
      <c r="LY253" s="160"/>
      <c r="LZ253" s="160"/>
      <c r="MA253" s="160"/>
      <c r="MB253" s="160"/>
      <c r="MC253" s="160"/>
      <c r="MD253" s="160"/>
      <c r="ME253" s="160"/>
      <c r="MF253" s="160"/>
      <c r="MG253" s="160"/>
      <c r="MH253" s="160"/>
      <c r="MI253" s="160"/>
      <c r="MJ253" s="160"/>
      <c r="MK253" s="160"/>
      <c r="ML253" s="160"/>
      <c r="MM253" s="160"/>
      <c r="MN253" s="160"/>
      <c r="MO253" s="160"/>
      <c r="MP253" s="160"/>
      <c r="MQ253" s="160"/>
      <c r="MR253" s="160"/>
      <c r="MS253" s="160"/>
      <c r="MT253" s="160"/>
      <c r="MU253" s="160"/>
      <c r="MV253" s="160"/>
      <c r="MW253" s="160"/>
      <c r="MX253" s="160"/>
      <c r="MY253" s="160"/>
      <c r="MZ253" s="160"/>
      <c r="NA253" s="160"/>
      <c r="NB253" s="160"/>
      <c r="NC253" s="160"/>
      <c r="ND253" s="160"/>
      <c r="NE253" s="160"/>
      <c r="NF253" s="160"/>
      <c r="NG253" s="160"/>
      <c r="NH253" s="160"/>
      <c r="NI253" s="160"/>
      <c r="NJ253" s="160"/>
      <c r="NK253" s="160"/>
      <c r="NL253" s="160"/>
      <c r="NM253" s="160"/>
      <c r="NN253" s="160"/>
      <c r="NO253" s="160"/>
      <c r="NP253" s="160"/>
      <c r="NQ253" s="160"/>
      <c r="NR253" s="160"/>
      <c r="NS253" s="160"/>
      <c r="NT253" s="160"/>
      <c r="NU253" s="160"/>
      <c r="NV253" s="160"/>
      <c r="NW253" s="160"/>
      <c r="NX253" s="160"/>
      <c r="NY253" s="160"/>
      <c r="NZ253" s="160"/>
      <c r="OA253" s="160"/>
      <c r="OB253" s="160"/>
      <c r="OC253" s="160"/>
      <c r="OD253" s="160"/>
      <c r="OE253" s="160"/>
      <c r="OF253" s="160"/>
      <c r="OG253" s="160"/>
      <c r="OH253" s="160"/>
      <c r="OI253" s="160"/>
      <c r="OJ253" s="160"/>
      <c r="OK253" s="160"/>
      <c r="OL253" s="160"/>
      <c r="OM253" s="160"/>
      <c r="ON253" s="160"/>
      <c r="OO253" s="160"/>
      <c r="OP253" s="160"/>
      <c r="OQ253" s="160"/>
      <c r="OR253" s="160"/>
      <c r="OS253" s="160"/>
      <c r="OT253" s="160"/>
      <c r="OU253" s="160"/>
      <c r="OV253" s="160"/>
      <c r="OW253" s="160"/>
      <c r="OX253" s="160"/>
      <c r="OY253" s="160"/>
      <c r="OZ253" s="160"/>
      <c r="PA253" s="160"/>
      <c r="PB253" s="160"/>
      <c r="PC253" s="160"/>
      <c r="PD253" s="160"/>
      <c r="PE253" s="160"/>
      <c r="PF253" s="160"/>
      <c r="PG253" s="160"/>
      <c r="PH253" s="160"/>
      <c r="PI253" s="160"/>
      <c r="PJ253" s="160"/>
      <c r="PK253" s="160"/>
      <c r="PL253" s="160"/>
      <c r="PM253" s="160"/>
      <c r="PN253" s="160"/>
      <c r="PO253" s="160"/>
      <c r="PP253" s="160"/>
      <c r="PQ253" s="160"/>
      <c r="PR253" s="160"/>
      <c r="PS253" s="160"/>
      <c r="PT253" s="160"/>
      <c r="PU253" s="160"/>
      <c r="PV253" s="160"/>
      <c r="PW253" s="160"/>
      <c r="PX253" s="160"/>
      <c r="PY253" s="160"/>
      <c r="PZ253" s="160"/>
      <c r="QA253" s="160"/>
      <c r="QB253" s="160"/>
      <c r="QC253" s="160"/>
      <c r="QD253" s="160"/>
      <c r="QE253" s="160"/>
      <c r="QF253" s="160"/>
      <c r="QG253" s="160"/>
      <c r="QH253" s="160"/>
      <c r="QI253" s="160"/>
      <c r="QJ253" s="160"/>
      <c r="QK253" s="160"/>
      <c r="QL253" s="160"/>
      <c r="QM253" s="160"/>
      <c r="QN253" s="160"/>
      <c r="QO253" s="160"/>
      <c r="QP253" s="160"/>
      <c r="QQ253" s="160"/>
      <c r="QR253" s="160"/>
      <c r="QS253" s="160"/>
      <c r="QT253" s="160"/>
      <c r="QU253" s="160"/>
      <c r="QV253" s="160"/>
      <c r="QW253" s="160"/>
      <c r="QX253" s="160"/>
      <c r="QY253" s="160"/>
      <c r="QZ253" s="160"/>
      <c r="RA253" s="160"/>
      <c r="RB253" s="160"/>
      <c r="RC253" s="160"/>
      <c r="RD253" s="160"/>
      <c r="RE253" s="160"/>
      <c r="RF253" s="160"/>
      <c r="RG253" s="160"/>
      <c r="RH253" s="160"/>
      <c r="RI253" s="160"/>
      <c r="RJ253" s="160"/>
      <c r="RK253" s="160"/>
      <c r="RL253" s="160"/>
      <c r="RM253" s="160"/>
      <c r="RN253" s="160"/>
      <c r="RO253" s="160"/>
      <c r="RP253" s="160"/>
      <c r="RQ253" s="160"/>
      <c r="RR253" s="160"/>
      <c r="RS253" s="160"/>
      <c r="RT253" s="160"/>
      <c r="RU253" s="160"/>
      <c r="RV253" s="160"/>
      <c r="RW253" s="160"/>
      <c r="RX253" s="160"/>
      <c r="RY253" s="160"/>
      <c r="RZ253" s="160"/>
      <c r="SA253" s="160"/>
      <c r="SB253" s="160"/>
      <c r="SC253" s="160"/>
      <c r="SD253" s="160"/>
      <c r="SE253" s="160"/>
      <c r="SF253" s="160"/>
      <c r="SG253" s="160"/>
      <c r="SH253" s="160"/>
      <c r="SI253" s="160"/>
      <c r="SJ253" s="160"/>
      <c r="SK253" s="160"/>
      <c r="SL253" s="160"/>
      <c r="SM253" s="160"/>
      <c r="SN253" s="160"/>
      <c r="SO253" s="160"/>
      <c r="SP253" s="160"/>
      <c r="SQ253" s="160"/>
      <c r="SR253" s="160"/>
      <c r="SS253" s="160"/>
      <c r="ST253" s="160"/>
      <c r="SU253" s="160"/>
      <c r="SV253" s="160"/>
      <c r="SW253" s="160"/>
      <c r="SX253" s="160"/>
      <c r="SY253" s="160"/>
      <c r="SZ253" s="160"/>
      <c r="TA253" s="160"/>
      <c r="TB253" s="160"/>
      <c r="TC253" s="160"/>
      <c r="TD253" s="160"/>
      <c r="TE253" s="160"/>
      <c r="TF253" s="160"/>
    </row>
    <row r="254" spans="1:526">
      <c r="A254" s="160"/>
      <c r="B254" s="160"/>
      <c r="C254" s="160"/>
      <c r="D254" s="160"/>
      <c r="E254" s="160"/>
      <c r="F254" s="160"/>
      <c r="G254" s="160"/>
      <c r="H254" s="160"/>
      <c r="I254" s="160"/>
      <c r="J254" s="160"/>
      <c r="K254" s="160"/>
      <c r="L254" s="160"/>
      <c r="M254" s="160"/>
      <c r="N254" s="160"/>
      <c r="O254" s="160"/>
      <c r="P254" s="160"/>
      <c r="Q254" s="160"/>
      <c r="R254" s="160"/>
      <c r="S254" s="160"/>
      <c r="T254" s="160"/>
      <c r="U254" s="160"/>
      <c r="V254" s="160"/>
      <c r="W254" s="160"/>
      <c r="X254" s="160"/>
      <c r="Y254" s="160"/>
      <c r="Z254" s="160"/>
      <c r="AA254" s="160"/>
      <c r="AB254" s="160"/>
      <c r="AC254" s="160"/>
      <c r="AD254" s="160"/>
      <c r="AE254" s="160"/>
      <c r="AF254" s="160"/>
      <c r="AG254" s="160"/>
      <c r="AH254" s="160"/>
      <c r="AI254" s="160"/>
      <c r="AJ254" s="160"/>
      <c r="AK254" s="160"/>
      <c r="AL254" s="160"/>
      <c r="AM254" s="160"/>
      <c r="AN254" s="160"/>
      <c r="AO254" s="160"/>
      <c r="AP254" s="160"/>
      <c r="AQ254" s="160"/>
      <c r="AR254" s="160"/>
      <c r="AS254" s="160"/>
      <c r="AT254" s="160"/>
      <c r="AU254" s="160"/>
      <c r="AV254" s="160"/>
      <c r="AW254" s="160"/>
      <c r="AX254" s="160"/>
      <c r="AY254" s="160"/>
      <c r="AZ254" s="160"/>
      <c r="BA254" s="160"/>
      <c r="BB254" s="160"/>
      <c r="BC254" s="160"/>
      <c r="BD254" s="160"/>
      <c r="BE254" s="160"/>
      <c r="BF254" s="160"/>
      <c r="BG254" s="160"/>
      <c r="BH254" s="160"/>
      <c r="BI254" s="160"/>
      <c r="BJ254" s="160"/>
      <c r="BK254" s="160"/>
      <c r="BL254" s="160"/>
      <c r="BM254" s="160"/>
      <c r="BN254" s="160"/>
      <c r="BO254" s="160"/>
      <c r="BP254" s="160"/>
      <c r="BQ254" s="160"/>
      <c r="BR254" s="160"/>
      <c r="BS254" s="160"/>
      <c r="BT254" s="160"/>
      <c r="BU254" s="160"/>
      <c r="BV254" s="160"/>
      <c r="BW254" s="160"/>
      <c r="BX254" s="160"/>
      <c r="BY254" s="160"/>
      <c r="BZ254" s="160"/>
      <c r="CA254" s="160"/>
      <c r="CB254" s="160"/>
      <c r="CC254" s="160"/>
      <c r="CD254" s="160"/>
      <c r="CE254" s="160"/>
      <c r="CF254" s="160"/>
      <c r="CG254" s="160"/>
      <c r="CH254" s="160"/>
      <c r="CI254" s="160"/>
      <c r="CJ254" s="160"/>
      <c r="CK254" s="160"/>
      <c r="CL254" s="160"/>
      <c r="CM254" s="160"/>
      <c r="CN254" s="160"/>
      <c r="CO254" s="160"/>
      <c r="CP254" s="160"/>
      <c r="CQ254" s="160"/>
      <c r="CR254" s="160"/>
      <c r="CS254" s="160"/>
      <c r="CT254" s="160"/>
      <c r="CU254" s="160"/>
      <c r="CV254" s="160"/>
      <c r="CW254" s="160"/>
      <c r="CX254" s="160"/>
      <c r="CY254" s="160"/>
      <c r="CZ254" s="160"/>
      <c r="DA254" s="160"/>
      <c r="DB254" s="160"/>
      <c r="DC254" s="160"/>
      <c r="DD254" s="160"/>
      <c r="DE254" s="160"/>
      <c r="DF254" s="160"/>
      <c r="DG254" s="160"/>
      <c r="DH254" s="160"/>
      <c r="DI254" s="160"/>
      <c r="DJ254" s="160"/>
      <c r="DK254" s="160"/>
      <c r="DL254" s="160"/>
      <c r="DM254" s="160"/>
      <c r="DN254" s="160"/>
      <c r="DO254" s="160"/>
      <c r="DP254" s="160"/>
      <c r="DQ254" s="160"/>
      <c r="DR254" s="160"/>
      <c r="DS254" s="160"/>
      <c r="DT254" s="160"/>
      <c r="DU254" s="160"/>
      <c r="DV254" s="160"/>
      <c r="DW254" s="160"/>
      <c r="DX254" s="160"/>
      <c r="DY254" s="160"/>
      <c r="DZ254" s="160"/>
      <c r="EA254" s="160"/>
      <c r="EB254" s="160"/>
      <c r="EC254" s="160"/>
      <c r="ED254" s="160"/>
      <c r="EE254" s="160"/>
      <c r="EF254" s="160"/>
      <c r="EG254" s="160"/>
      <c r="EH254" s="160"/>
      <c r="EI254" s="160"/>
      <c r="EJ254" s="160"/>
      <c r="EK254" s="160"/>
      <c r="EL254" s="160"/>
      <c r="EM254" s="160"/>
      <c r="EN254" s="160"/>
      <c r="EO254" s="160"/>
      <c r="EP254" s="160"/>
      <c r="EQ254" s="160"/>
      <c r="ER254" s="160"/>
      <c r="ES254" s="160"/>
      <c r="ET254" s="160"/>
      <c r="EU254" s="160"/>
      <c r="EV254" s="160"/>
      <c r="EW254" s="160"/>
      <c r="EX254" s="160"/>
      <c r="EY254" s="160"/>
      <c r="EZ254" s="160"/>
      <c r="FA254" s="160"/>
      <c r="FB254" s="160"/>
      <c r="FC254" s="160"/>
      <c r="FD254" s="160"/>
      <c r="FE254" s="160"/>
      <c r="FF254" s="160"/>
      <c r="FG254" s="160"/>
      <c r="FH254" s="160"/>
      <c r="FI254" s="160"/>
      <c r="FJ254" s="160"/>
      <c r="FK254" s="160"/>
      <c r="FL254" s="160"/>
      <c r="FM254" s="160"/>
      <c r="FN254" s="160"/>
      <c r="FO254" s="160"/>
      <c r="FP254" s="160"/>
      <c r="FQ254" s="160"/>
      <c r="FR254" s="160"/>
      <c r="FS254" s="160"/>
      <c r="FT254" s="160"/>
      <c r="FU254" s="160"/>
      <c r="FV254" s="160"/>
      <c r="FW254" s="160"/>
      <c r="FX254" s="160"/>
      <c r="FY254" s="160"/>
      <c r="FZ254" s="160"/>
      <c r="GA254" s="160"/>
      <c r="GB254" s="160"/>
      <c r="GC254" s="160"/>
      <c r="GD254" s="160"/>
      <c r="GE254" s="160"/>
      <c r="GF254" s="160"/>
      <c r="GG254" s="160"/>
      <c r="GH254" s="160"/>
      <c r="GI254" s="160"/>
      <c r="GJ254" s="160"/>
      <c r="GK254" s="160"/>
      <c r="GL254" s="160"/>
      <c r="GM254" s="160"/>
      <c r="GN254" s="160"/>
      <c r="GO254" s="160"/>
      <c r="GP254" s="160"/>
      <c r="GQ254" s="160"/>
      <c r="GR254" s="160"/>
      <c r="GS254" s="160"/>
      <c r="GT254" s="160"/>
      <c r="GU254" s="160"/>
      <c r="GV254" s="160"/>
      <c r="GW254" s="160"/>
      <c r="GX254" s="160"/>
      <c r="GY254" s="160"/>
      <c r="GZ254" s="160"/>
      <c r="HA254" s="160"/>
      <c r="HB254" s="160"/>
      <c r="HC254" s="160"/>
      <c r="HD254" s="160"/>
      <c r="HE254" s="160"/>
      <c r="HF254" s="160"/>
      <c r="HG254" s="160"/>
      <c r="HH254" s="160"/>
      <c r="HI254" s="160"/>
      <c r="HJ254" s="160"/>
      <c r="HK254" s="160"/>
      <c r="HL254" s="160"/>
      <c r="HM254" s="160"/>
      <c r="HN254" s="160"/>
      <c r="HO254" s="160"/>
      <c r="HP254" s="160"/>
      <c r="HQ254" s="160"/>
      <c r="HR254" s="160"/>
      <c r="HS254" s="160"/>
      <c r="HT254" s="160"/>
      <c r="HU254" s="160"/>
      <c r="HV254" s="160"/>
      <c r="HW254" s="160"/>
      <c r="HX254" s="160"/>
      <c r="HY254" s="160"/>
      <c r="HZ254" s="160"/>
      <c r="IA254" s="160"/>
      <c r="IB254" s="160"/>
      <c r="IC254" s="160"/>
      <c r="ID254" s="160"/>
      <c r="IE254" s="160"/>
      <c r="IF254" s="160"/>
      <c r="IG254" s="160"/>
      <c r="IH254" s="160"/>
      <c r="II254" s="160"/>
      <c r="IJ254" s="160"/>
      <c r="IK254" s="160"/>
      <c r="IL254" s="160"/>
      <c r="IM254" s="160"/>
      <c r="IN254" s="160"/>
      <c r="IO254" s="160"/>
      <c r="IP254" s="160"/>
      <c r="IQ254" s="160"/>
      <c r="IR254" s="160"/>
      <c r="IS254" s="160"/>
      <c r="IT254" s="160"/>
      <c r="IU254" s="160"/>
      <c r="IV254" s="160"/>
      <c r="IW254" s="160"/>
      <c r="IX254" s="160"/>
      <c r="IY254" s="160"/>
      <c r="IZ254" s="160"/>
      <c r="JA254" s="160"/>
      <c r="JB254" s="160"/>
      <c r="JC254" s="160"/>
      <c r="JD254" s="160"/>
      <c r="JE254" s="160"/>
      <c r="JF254" s="160"/>
      <c r="JG254" s="160"/>
      <c r="JH254" s="160"/>
      <c r="JI254" s="160"/>
      <c r="JJ254" s="160"/>
      <c r="JK254" s="160"/>
      <c r="JL254" s="160"/>
      <c r="JM254" s="160"/>
      <c r="JN254" s="160"/>
      <c r="JO254" s="160"/>
      <c r="JP254" s="160"/>
      <c r="JQ254" s="160"/>
      <c r="JR254" s="160"/>
      <c r="JS254" s="160"/>
      <c r="JT254" s="160"/>
      <c r="JU254" s="160"/>
      <c r="JV254" s="160"/>
      <c r="JW254" s="160"/>
      <c r="JX254" s="160"/>
      <c r="JY254" s="160"/>
      <c r="JZ254" s="160"/>
      <c r="KA254" s="160"/>
      <c r="KB254" s="160"/>
      <c r="KC254" s="160"/>
      <c r="KD254" s="160"/>
      <c r="KE254" s="160"/>
      <c r="KF254" s="160"/>
      <c r="KG254" s="160"/>
      <c r="KH254" s="160"/>
      <c r="KI254" s="160"/>
      <c r="KJ254" s="160"/>
      <c r="KK254" s="160"/>
      <c r="KL254" s="160"/>
      <c r="KM254" s="160"/>
      <c r="KN254" s="160"/>
      <c r="KO254" s="160"/>
      <c r="KP254" s="160"/>
      <c r="KQ254" s="160"/>
      <c r="KR254" s="160"/>
      <c r="KS254" s="160"/>
      <c r="KT254" s="160"/>
      <c r="KU254" s="160"/>
      <c r="KV254" s="160"/>
      <c r="KW254" s="160"/>
      <c r="KX254" s="160"/>
      <c r="KY254" s="160"/>
      <c r="KZ254" s="160"/>
      <c r="LA254" s="160"/>
      <c r="LB254" s="160"/>
      <c r="LC254" s="160"/>
      <c r="LD254" s="160"/>
      <c r="LE254" s="160"/>
      <c r="LF254" s="160"/>
      <c r="LG254" s="160"/>
      <c r="LH254" s="160"/>
      <c r="LI254" s="160"/>
      <c r="LJ254" s="160"/>
      <c r="LK254" s="160"/>
      <c r="LL254" s="160"/>
      <c r="LM254" s="160"/>
      <c r="LN254" s="160"/>
      <c r="LO254" s="160"/>
      <c r="LP254" s="160"/>
      <c r="LQ254" s="160"/>
      <c r="LR254" s="160"/>
      <c r="LS254" s="160"/>
      <c r="LT254" s="160"/>
      <c r="LU254" s="160"/>
      <c r="LV254" s="160"/>
      <c r="LW254" s="160"/>
      <c r="LX254" s="160"/>
      <c r="LY254" s="160"/>
      <c r="LZ254" s="160"/>
      <c r="MA254" s="160"/>
      <c r="MB254" s="160"/>
      <c r="MC254" s="160"/>
      <c r="MD254" s="160"/>
      <c r="ME254" s="160"/>
      <c r="MF254" s="160"/>
      <c r="MG254" s="160"/>
      <c r="MH254" s="160"/>
      <c r="MI254" s="160"/>
      <c r="MJ254" s="160"/>
      <c r="MK254" s="160"/>
      <c r="ML254" s="160"/>
      <c r="MM254" s="160"/>
      <c r="MN254" s="160"/>
      <c r="MO254" s="160"/>
      <c r="MP254" s="160"/>
      <c r="MQ254" s="160"/>
      <c r="MR254" s="160"/>
      <c r="MS254" s="160"/>
      <c r="MT254" s="160"/>
      <c r="MU254" s="160"/>
      <c r="MV254" s="160"/>
      <c r="MW254" s="160"/>
      <c r="MX254" s="160"/>
      <c r="MY254" s="160"/>
      <c r="MZ254" s="160"/>
      <c r="NA254" s="160"/>
      <c r="NB254" s="160"/>
      <c r="NC254" s="160"/>
      <c r="ND254" s="160"/>
      <c r="NE254" s="160"/>
      <c r="NF254" s="160"/>
      <c r="NG254" s="160"/>
      <c r="NH254" s="160"/>
      <c r="NI254" s="160"/>
      <c r="NJ254" s="160"/>
      <c r="NK254" s="160"/>
      <c r="NL254" s="160"/>
      <c r="NM254" s="160"/>
      <c r="NN254" s="160"/>
      <c r="NO254" s="160"/>
      <c r="NP254" s="160"/>
      <c r="NQ254" s="160"/>
      <c r="NR254" s="160"/>
      <c r="NS254" s="160"/>
      <c r="NT254" s="160"/>
      <c r="NU254" s="160"/>
      <c r="NV254" s="160"/>
      <c r="NW254" s="160"/>
      <c r="NX254" s="160"/>
      <c r="NY254" s="160"/>
      <c r="NZ254" s="160"/>
      <c r="OA254" s="160"/>
      <c r="OB254" s="160"/>
      <c r="OC254" s="160"/>
      <c r="OD254" s="160"/>
      <c r="OE254" s="160"/>
      <c r="OF254" s="160"/>
      <c r="OG254" s="160"/>
      <c r="OH254" s="160"/>
      <c r="OI254" s="160"/>
      <c r="OJ254" s="160"/>
      <c r="OK254" s="160"/>
      <c r="OL254" s="160"/>
      <c r="OM254" s="160"/>
      <c r="ON254" s="160"/>
      <c r="OO254" s="160"/>
      <c r="OP254" s="160"/>
      <c r="OQ254" s="160"/>
      <c r="OR254" s="160"/>
      <c r="OS254" s="160"/>
      <c r="OT254" s="160"/>
      <c r="OU254" s="160"/>
      <c r="OV254" s="160"/>
      <c r="OW254" s="160"/>
      <c r="OX254" s="160"/>
      <c r="OY254" s="160"/>
      <c r="OZ254" s="160"/>
      <c r="PA254" s="160"/>
      <c r="PB254" s="160"/>
      <c r="PC254" s="160"/>
      <c r="PD254" s="160"/>
      <c r="PE254" s="160"/>
      <c r="PF254" s="160"/>
      <c r="PG254" s="160"/>
      <c r="PH254" s="160"/>
      <c r="PI254" s="160"/>
      <c r="PJ254" s="160"/>
      <c r="PK254" s="160"/>
      <c r="PL254" s="160"/>
      <c r="PM254" s="160"/>
      <c r="PN254" s="160"/>
      <c r="PO254" s="160"/>
      <c r="PP254" s="160"/>
      <c r="PQ254" s="160"/>
      <c r="PR254" s="160"/>
      <c r="PS254" s="160"/>
      <c r="PT254" s="160"/>
      <c r="PU254" s="160"/>
      <c r="PV254" s="160"/>
      <c r="PW254" s="160"/>
      <c r="PX254" s="160"/>
      <c r="PY254" s="160"/>
      <c r="PZ254" s="160"/>
      <c r="QA254" s="160"/>
      <c r="QB254" s="160"/>
      <c r="QC254" s="160"/>
      <c r="QD254" s="160"/>
      <c r="QE254" s="160"/>
      <c r="QF254" s="160"/>
      <c r="QG254" s="160"/>
      <c r="QH254" s="160"/>
      <c r="QI254" s="160"/>
      <c r="QJ254" s="160"/>
      <c r="QK254" s="160"/>
      <c r="QL254" s="160"/>
      <c r="QM254" s="160"/>
      <c r="QN254" s="160"/>
      <c r="QO254" s="160"/>
      <c r="QP254" s="160"/>
      <c r="QQ254" s="160"/>
      <c r="QR254" s="160"/>
      <c r="QS254" s="160"/>
      <c r="QT254" s="160"/>
      <c r="QU254" s="160"/>
      <c r="QV254" s="160"/>
      <c r="QW254" s="160"/>
      <c r="QX254" s="160"/>
      <c r="QY254" s="160"/>
      <c r="QZ254" s="160"/>
      <c r="RA254" s="160"/>
      <c r="RB254" s="160"/>
      <c r="RC254" s="160"/>
      <c r="RD254" s="160"/>
      <c r="RE254" s="160"/>
      <c r="RF254" s="160"/>
      <c r="RG254" s="160"/>
      <c r="RH254" s="160"/>
      <c r="RI254" s="160"/>
      <c r="RJ254" s="160"/>
      <c r="RK254" s="160"/>
      <c r="RL254" s="160"/>
      <c r="RM254" s="160"/>
      <c r="RN254" s="160"/>
      <c r="RO254" s="160"/>
      <c r="RP254" s="160"/>
      <c r="RQ254" s="160"/>
      <c r="RR254" s="160"/>
      <c r="RS254" s="160"/>
      <c r="RT254" s="160"/>
      <c r="RU254" s="160"/>
      <c r="RV254" s="160"/>
      <c r="RW254" s="160"/>
      <c r="RX254" s="160"/>
      <c r="RY254" s="160"/>
      <c r="RZ254" s="160"/>
      <c r="SA254" s="160"/>
      <c r="SB254" s="160"/>
      <c r="SC254" s="160"/>
      <c r="SD254" s="160"/>
      <c r="SE254" s="160"/>
      <c r="SF254" s="160"/>
      <c r="SG254" s="160"/>
      <c r="SH254" s="160"/>
      <c r="SI254" s="160"/>
      <c r="SJ254" s="160"/>
      <c r="SK254" s="160"/>
      <c r="SL254" s="160"/>
      <c r="SM254" s="160"/>
      <c r="SN254" s="160"/>
      <c r="SO254" s="160"/>
      <c r="SP254" s="160"/>
      <c r="SQ254" s="160"/>
      <c r="SR254" s="160"/>
      <c r="SS254" s="160"/>
      <c r="ST254" s="160"/>
      <c r="SU254" s="160"/>
      <c r="SV254" s="160"/>
      <c r="SW254" s="160"/>
      <c r="SX254" s="160"/>
      <c r="SY254" s="160"/>
      <c r="SZ254" s="160"/>
      <c r="TA254" s="160"/>
      <c r="TB254" s="160"/>
      <c r="TC254" s="160"/>
      <c r="TD254" s="160"/>
      <c r="TE254" s="160"/>
      <c r="TF254" s="160"/>
    </row>
    <row r="255" spans="1:526">
      <c r="A255" s="160"/>
      <c r="B255" s="160"/>
      <c r="C255" s="160"/>
      <c r="D255" s="160"/>
      <c r="E255" s="160"/>
      <c r="F255" s="160"/>
      <c r="G255" s="160"/>
      <c r="H255" s="160"/>
      <c r="I255" s="160"/>
      <c r="J255" s="160"/>
      <c r="K255" s="160"/>
      <c r="L255" s="160"/>
      <c r="M255" s="160"/>
      <c r="N255" s="160"/>
      <c r="O255" s="160"/>
      <c r="P255" s="160"/>
      <c r="Q255" s="160"/>
      <c r="R255" s="160"/>
      <c r="S255" s="160"/>
      <c r="T255" s="160"/>
      <c r="U255" s="160"/>
      <c r="V255" s="160"/>
      <c r="W255" s="160"/>
      <c r="X255" s="160"/>
      <c r="Y255" s="160"/>
      <c r="Z255" s="160"/>
      <c r="AA255" s="160"/>
      <c r="AB255" s="160"/>
      <c r="AC255" s="160"/>
      <c r="AD255" s="160"/>
      <c r="AE255" s="160"/>
      <c r="AF255" s="160"/>
      <c r="AG255" s="160"/>
      <c r="AH255" s="160"/>
      <c r="AI255" s="160"/>
      <c r="AJ255" s="160"/>
      <c r="AK255" s="160"/>
      <c r="AL255" s="160"/>
      <c r="AM255" s="160"/>
      <c r="AN255" s="160"/>
      <c r="AO255" s="160"/>
      <c r="AP255" s="160"/>
      <c r="AQ255" s="160"/>
      <c r="AR255" s="160"/>
      <c r="AS255" s="160"/>
      <c r="AT255" s="160"/>
      <c r="AU255" s="160"/>
      <c r="AV255" s="160"/>
      <c r="AW255" s="160"/>
      <c r="AX255" s="160"/>
      <c r="AY255" s="160"/>
      <c r="AZ255" s="160"/>
      <c r="BA255" s="160"/>
      <c r="BB255" s="160"/>
      <c r="BC255" s="160"/>
      <c r="BD255" s="160"/>
      <c r="BE255" s="160"/>
      <c r="BF255" s="160"/>
      <c r="BG255" s="160"/>
      <c r="BH255" s="160"/>
      <c r="BI255" s="160"/>
      <c r="BJ255" s="160"/>
      <c r="BK255" s="160"/>
      <c r="BL255" s="160"/>
      <c r="BM255" s="160"/>
      <c r="BN255" s="160"/>
      <c r="BO255" s="160"/>
      <c r="BP255" s="160"/>
      <c r="BQ255" s="160"/>
      <c r="BR255" s="160"/>
      <c r="BS255" s="160"/>
      <c r="BT255" s="160"/>
      <c r="BU255" s="160"/>
      <c r="BV255" s="160"/>
      <c r="BW255" s="160"/>
      <c r="BX255" s="160"/>
      <c r="BY255" s="160"/>
      <c r="BZ255" s="160"/>
      <c r="CA255" s="160"/>
      <c r="CB255" s="160"/>
      <c r="CC255" s="160"/>
      <c r="CD255" s="160"/>
      <c r="CE255" s="160"/>
      <c r="CF255" s="160"/>
      <c r="CG255" s="160"/>
      <c r="CH255" s="160"/>
      <c r="CI255" s="160"/>
      <c r="CJ255" s="160"/>
      <c r="CK255" s="160"/>
      <c r="CL255" s="160"/>
      <c r="CM255" s="160"/>
      <c r="CN255" s="160"/>
      <c r="CO255" s="160"/>
      <c r="CP255" s="160"/>
      <c r="CQ255" s="160"/>
      <c r="CR255" s="160"/>
      <c r="CS255" s="160"/>
      <c r="CT255" s="160"/>
      <c r="CU255" s="160"/>
      <c r="CV255" s="160"/>
      <c r="CW255" s="160"/>
      <c r="CX255" s="160"/>
      <c r="CY255" s="160"/>
      <c r="CZ255" s="160"/>
      <c r="DA255" s="160"/>
      <c r="DB255" s="160"/>
      <c r="DC255" s="160"/>
      <c r="DD255" s="160"/>
      <c r="DE255" s="160"/>
      <c r="DF255" s="160"/>
      <c r="DG255" s="160"/>
      <c r="DH255" s="160"/>
      <c r="DI255" s="160"/>
      <c r="DJ255" s="160"/>
      <c r="DK255" s="160"/>
      <c r="DL255" s="160"/>
      <c r="DM255" s="160"/>
      <c r="DN255" s="160"/>
      <c r="DO255" s="160"/>
      <c r="DP255" s="160"/>
      <c r="DQ255" s="160"/>
      <c r="DR255" s="160"/>
      <c r="DS255" s="160"/>
      <c r="DT255" s="160"/>
      <c r="DU255" s="160"/>
      <c r="DV255" s="160"/>
      <c r="DW255" s="160"/>
      <c r="DX255" s="160"/>
      <c r="DY255" s="160"/>
      <c r="DZ255" s="160"/>
      <c r="EA255" s="160"/>
      <c r="EB255" s="160"/>
      <c r="EC255" s="160"/>
      <c r="ED255" s="160"/>
      <c r="EE255" s="160"/>
      <c r="EF255" s="160"/>
      <c r="EG255" s="160"/>
      <c r="EH255" s="160"/>
      <c r="EI255" s="160"/>
      <c r="EJ255" s="160"/>
      <c r="EK255" s="160"/>
      <c r="EL255" s="160"/>
      <c r="EM255" s="160"/>
      <c r="EN255" s="160"/>
      <c r="EO255" s="160"/>
      <c r="EP255" s="160"/>
      <c r="EQ255" s="160"/>
      <c r="ER255" s="160"/>
      <c r="ES255" s="160"/>
      <c r="ET255" s="160"/>
      <c r="EU255" s="160"/>
      <c r="EV255" s="160"/>
      <c r="EW255" s="160"/>
      <c r="EX255" s="160"/>
      <c r="EY255" s="160"/>
      <c r="EZ255" s="160"/>
      <c r="FA255" s="160"/>
      <c r="FB255" s="160"/>
      <c r="FC255" s="160"/>
      <c r="FD255" s="160"/>
      <c r="FE255" s="160"/>
      <c r="FF255" s="160"/>
      <c r="FG255" s="160"/>
      <c r="FH255" s="160"/>
      <c r="FI255" s="160"/>
      <c r="FJ255" s="160"/>
      <c r="FK255" s="160"/>
      <c r="FL255" s="160"/>
      <c r="FM255" s="160"/>
      <c r="FN255" s="160"/>
      <c r="FO255" s="160"/>
      <c r="FP255" s="160"/>
      <c r="FQ255" s="160"/>
      <c r="FR255" s="160"/>
      <c r="FS255" s="160"/>
      <c r="FT255" s="160"/>
      <c r="FU255" s="160"/>
      <c r="FV255" s="160"/>
      <c r="FW255" s="160"/>
      <c r="FX255" s="160"/>
      <c r="FY255" s="160"/>
      <c r="FZ255" s="160"/>
      <c r="GA255" s="160"/>
      <c r="GB255" s="160"/>
      <c r="GC255" s="160"/>
      <c r="GD255" s="160"/>
      <c r="GE255" s="160"/>
      <c r="GF255" s="160"/>
      <c r="GG255" s="160"/>
      <c r="GH255" s="160"/>
      <c r="GI255" s="160"/>
      <c r="GJ255" s="160"/>
      <c r="GK255" s="160"/>
      <c r="GL255" s="160"/>
      <c r="GM255" s="160"/>
      <c r="GN255" s="160"/>
      <c r="GO255" s="160"/>
      <c r="GP255" s="160"/>
      <c r="GQ255" s="160"/>
      <c r="GR255" s="160"/>
      <c r="GS255" s="160"/>
      <c r="GT255" s="160"/>
      <c r="GU255" s="160"/>
      <c r="GV255" s="160"/>
      <c r="GW255" s="160"/>
      <c r="GX255" s="160"/>
      <c r="GY255" s="160"/>
      <c r="GZ255" s="160"/>
      <c r="HA255" s="160"/>
      <c r="HB255" s="160"/>
      <c r="HC255" s="160"/>
      <c r="HD255" s="160"/>
      <c r="HE255" s="160"/>
      <c r="HF255" s="160"/>
      <c r="HG255" s="160"/>
      <c r="HH255" s="160"/>
      <c r="HI255" s="160"/>
      <c r="HJ255" s="160"/>
      <c r="HK255" s="160"/>
      <c r="HL255" s="160"/>
      <c r="HM255" s="160"/>
      <c r="HN255" s="160"/>
      <c r="HO255" s="160"/>
      <c r="HP255" s="160"/>
      <c r="HQ255" s="160"/>
      <c r="HR255" s="160"/>
      <c r="HS255" s="160"/>
      <c r="HT255" s="160"/>
      <c r="HU255" s="160"/>
      <c r="HV255" s="160"/>
      <c r="HW255" s="160"/>
      <c r="HX255" s="160"/>
      <c r="HY255" s="160"/>
      <c r="HZ255" s="160"/>
      <c r="IA255" s="160"/>
      <c r="IB255" s="160"/>
      <c r="IC255" s="160"/>
      <c r="ID255" s="160"/>
      <c r="IE255" s="160"/>
      <c r="IF255" s="160"/>
      <c r="IG255" s="160"/>
      <c r="IH255" s="160"/>
      <c r="II255" s="160"/>
      <c r="IJ255" s="160"/>
      <c r="IK255" s="160"/>
      <c r="IL255" s="160"/>
      <c r="IM255" s="160"/>
      <c r="IN255" s="160"/>
      <c r="IO255" s="160"/>
      <c r="IP255" s="160"/>
      <c r="IQ255" s="160"/>
      <c r="IR255" s="160"/>
      <c r="IS255" s="160"/>
      <c r="IT255" s="160"/>
      <c r="IU255" s="160"/>
      <c r="IV255" s="160"/>
      <c r="IW255" s="160"/>
      <c r="IX255" s="160"/>
      <c r="IY255" s="160"/>
      <c r="IZ255" s="160"/>
      <c r="JA255" s="160"/>
      <c r="JB255" s="160"/>
      <c r="JC255" s="160"/>
      <c r="JD255" s="160"/>
      <c r="JE255" s="160"/>
      <c r="JF255" s="160"/>
      <c r="JG255" s="160"/>
      <c r="JH255" s="160"/>
      <c r="JI255" s="160"/>
      <c r="JJ255" s="160"/>
      <c r="JK255" s="160"/>
      <c r="JL255" s="160"/>
      <c r="JM255" s="160"/>
      <c r="JN255" s="160"/>
      <c r="JO255" s="160"/>
      <c r="JP255" s="160"/>
      <c r="JQ255" s="160"/>
      <c r="JR255" s="160"/>
      <c r="JS255" s="160"/>
      <c r="JT255" s="160"/>
      <c r="JU255" s="160"/>
      <c r="JV255" s="160"/>
      <c r="JW255" s="160"/>
      <c r="JX255" s="160"/>
      <c r="JY255" s="160"/>
      <c r="JZ255" s="160"/>
      <c r="KA255" s="160"/>
      <c r="KB255" s="160"/>
      <c r="KC255" s="160"/>
      <c r="KD255" s="160"/>
      <c r="KE255" s="160"/>
      <c r="KF255" s="160"/>
      <c r="KG255" s="160"/>
      <c r="KH255" s="160"/>
      <c r="KI255" s="160"/>
      <c r="KJ255" s="160"/>
      <c r="KK255" s="160"/>
      <c r="KL255" s="160"/>
      <c r="KM255" s="160"/>
      <c r="KN255" s="160"/>
      <c r="KO255" s="160"/>
      <c r="KP255" s="160"/>
      <c r="KQ255" s="160"/>
      <c r="KR255" s="160"/>
      <c r="KS255" s="160"/>
      <c r="KT255" s="160"/>
      <c r="KU255" s="160"/>
      <c r="KV255" s="160"/>
      <c r="KW255" s="160"/>
      <c r="KX255" s="160"/>
      <c r="KY255" s="160"/>
      <c r="KZ255" s="160"/>
      <c r="LA255" s="160"/>
      <c r="LB255" s="160"/>
      <c r="LC255" s="160"/>
      <c r="LD255" s="160"/>
      <c r="LE255" s="160"/>
      <c r="LF255" s="160"/>
      <c r="LG255" s="160"/>
      <c r="LH255" s="160"/>
      <c r="LI255" s="160"/>
      <c r="LJ255" s="160"/>
      <c r="LK255" s="160"/>
      <c r="LL255" s="160"/>
      <c r="LM255" s="160"/>
      <c r="LN255" s="160"/>
      <c r="LO255" s="160"/>
      <c r="LP255" s="160"/>
      <c r="LQ255" s="160"/>
      <c r="LR255" s="160"/>
      <c r="LS255" s="160"/>
      <c r="LT255" s="160"/>
      <c r="LU255" s="160"/>
      <c r="LV255" s="160"/>
      <c r="LW255" s="160"/>
      <c r="LX255" s="160"/>
      <c r="LY255" s="160"/>
      <c r="LZ255" s="160"/>
      <c r="MA255" s="160"/>
      <c r="MB255" s="160"/>
      <c r="MC255" s="160"/>
      <c r="MD255" s="160"/>
      <c r="ME255" s="160"/>
      <c r="MF255" s="160"/>
      <c r="MG255" s="160"/>
      <c r="MH255" s="160"/>
      <c r="MI255" s="160"/>
      <c r="MJ255" s="160"/>
      <c r="MK255" s="160"/>
      <c r="ML255" s="160"/>
      <c r="MM255" s="160"/>
      <c r="MN255" s="160"/>
      <c r="MO255" s="160"/>
      <c r="MP255" s="160"/>
      <c r="MQ255" s="160"/>
      <c r="MR255" s="160"/>
      <c r="MS255" s="160"/>
      <c r="MT255" s="160"/>
      <c r="MU255" s="160"/>
      <c r="MV255" s="160"/>
      <c r="MW255" s="160"/>
      <c r="MX255" s="160"/>
      <c r="MY255" s="160"/>
      <c r="MZ255" s="160"/>
      <c r="NA255" s="160"/>
      <c r="NB255" s="160"/>
      <c r="NC255" s="160"/>
      <c r="ND255" s="160"/>
      <c r="NE255" s="160"/>
      <c r="NF255" s="160"/>
      <c r="NG255" s="160"/>
      <c r="NH255" s="160"/>
      <c r="NI255" s="160"/>
      <c r="NJ255" s="160"/>
      <c r="NK255" s="160"/>
      <c r="NL255" s="160"/>
      <c r="NM255" s="160"/>
      <c r="NN255" s="160"/>
      <c r="NO255" s="160"/>
      <c r="NP255" s="160"/>
      <c r="NQ255" s="160"/>
      <c r="NR255" s="160"/>
      <c r="NS255" s="160"/>
      <c r="NT255" s="160"/>
      <c r="NU255" s="160"/>
      <c r="NV255" s="160"/>
      <c r="NW255" s="160"/>
      <c r="NX255" s="160"/>
      <c r="NY255" s="160"/>
      <c r="NZ255" s="160"/>
      <c r="OA255" s="160"/>
      <c r="OB255" s="160"/>
      <c r="OC255" s="160"/>
      <c r="OD255" s="160"/>
      <c r="OE255" s="160"/>
      <c r="OF255" s="160"/>
      <c r="OG255" s="160"/>
      <c r="OH255" s="160"/>
      <c r="OI255" s="160"/>
      <c r="OJ255" s="160"/>
      <c r="OK255" s="160"/>
      <c r="OL255" s="160"/>
      <c r="OM255" s="160"/>
      <c r="ON255" s="160"/>
      <c r="OO255" s="160"/>
      <c r="OP255" s="160"/>
      <c r="OQ255" s="160"/>
      <c r="OR255" s="160"/>
      <c r="OS255" s="160"/>
      <c r="OT255" s="160"/>
      <c r="OU255" s="160"/>
      <c r="OV255" s="160"/>
      <c r="OW255" s="160"/>
      <c r="OX255" s="160"/>
      <c r="OY255" s="160"/>
      <c r="OZ255" s="160"/>
      <c r="PA255" s="160"/>
      <c r="PB255" s="160"/>
      <c r="PC255" s="160"/>
      <c r="PD255" s="160"/>
      <c r="PE255" s="160"/>
      <c r="PF255" s="160"/>
      <c r="PG255" s="160"/>
      <c r="PH255" s="160"/>
      <c r="PI255" s="160"/>
      <c r="PJ255" s="160"/>
      <c r="PK255" s="160"/>
      <c r="PL255" s="160"/>
      <c r="PM255" s="160"/>
      <c r="PN255" s="160"/>
      <c r="PO255" s="160"/>
      <c r="PP255" s="160"/>
      <c r="PQ255" s="160"/>
      <c r="PR255" s="160"/>
      <c r="PS255" s="160"/>
      <c r="PT255" s="160"/>
      <c r="PU255" s="160"/>
      <c r="PV255" s="160"/>
      <c r="PW255" s="160"/>
      <c r="PX255" s="160"/>
      <c r="PY255" s="160"/>
      <c r="PZ255" s="160"/>
      <c r="QA255" s="160"/>
      <c r="QB255" s="160"/>
      <c r="QC255" s="160"/>
      <c r="QD255" s="160"/>
      <c r="QE255" s="160"/>
      <c r="QF255" s="160"/>
      <c r="QG255" s="160"/>
      <c r="QH255" s="160"/>
      <c r="QI255" s="160"/>
      <c r="QJ255" s="160"/>
      <c r="QK255" s="160"/>
      <c r="QL255" s="160"/>
      <c r="QM255" s="160"/>
      <c r="QN255" s="160"/>
      <c r="QO255" s="160"/>
      <c r="QP255" s="160"/>
      <c r="QQ255" s="160"/>
      <c r="QR255" s="160"/>
      <c r="QS255" s="160"/>
      <c r="QT255" s="160"/>
      <c r="QU255" s="160"/>
      <c r="QV255" s="160"/>
      <c r="QW255" s="160"/>
      <c r="QX255" s="160"/>
      <c r="QY255" s="160"/>
      <c r="QZ255" s="160"/>
      <c r="RA255" s="160"/>
      <c r="RB255" s="160"/>
      <c r="RC255" s="160"/>
      <c r="RD255" s="160"/>
      <c r="RE255" s="160"/>
      <c r="RF255" s="160"/>
      <c r="RG255" s="160"/>
      <c r="RH255" s="160"/>
      <c r="RI255" s="160"/>
      <c r="RJ255" s="160"/>
      <c r="RK255" s="160"/>
      <c r="RL255" s="160"/>
      <c r="RM255" s="160"/>
      <c r="RN255" s="160"/>
      <c r="RO255" s="160"/>
      <c r="RP255" s="160"/>
      <c r="RQ255" s="160"/>
      <c r="RR255" s="160"/>
      <c r="RS255" s="160"/>
      <c r="RT255" s="160"/>
      <c r="RU255" s="160"/>
      <c r="RV255" s="160"/>
      <c r="RW255" s="160"/>
      <c r="RX255" s="160"/>
      <c r="RY255" s="160"/>
      <c r="RZ255" s="160"/>
      <c r="SA255" s="160"/>
      <c r="SB255" s="160"/>
      <c r="SC255" s="160"/>
      <c r="SD255" s="160"/>
      <c r="SE255" s="160"/>
      <c r="SF255" s="160"/>
      <c r="SG255" s="160"/>
      <c r="SH255" s="160"/>
      <c r="SI255" s="160"/>
      <c r="SJ255" s="160"/>
      <c r="SK255" s="160"/>
      <c r="SL255" s="160"/>
      <c r="SM255" s="160"/>
      <c r="SN255" s="160"/>
      <c r="SO255" s="160"/>
      <c r="SP255" s="160"/>
      <c r="SQ255" s="160"/>
      <c r="SR255" s="160"/>
      <c r="SS255" s="160"/>
      <c r="ST255" s="160"/>
      <c r="SU255" s="160"/>
      <c r="SV255" s="160"/>
      <c r="SW255" s="160"/>
      <c r="SX255" s="160"/>
      <c r="SY255" s="160"/>
      <c r="SZ255" s="160"/>
      <c r="TA255" s="160"/>
      <c r="TB255" s="160"/>
      <c r="TC255" s="160"/>
      <c r="TD255" s="160"/>
      <c r="TE255" s="160"/>
      <c r="TF255" s="160"/>
    </row>
    <row r="256" spans="1:526">
      <c r="A256" s="160"/>
      <c r="B256" s="160"/>
      <c r="C256" s="160"/>
      <c r="D256" s="160"/>
      <c r="E256" s="160"/>
      <c r="F256" s="160"/>
      <c r="G256" s="160"/>
      <c r="H256" s="160"/>
      <c r="I256" s="160"/>
      <c r="J256" s="160"/>
      <c r="K256" s="160"/>
      <c r="L256" s="160"/>
      <c r="M256" s="160"/>
      <c r="N256" s="160"/>
      <c r="O256" s="160"/>
      <c r="P256" s="160"/>
      <c r="Q256" s="160"/>
      <c r="R256" s="160"/>
      <c r="S256" s="160"/>
      <c r="T256" s="160"/>
      <c r="U256" s="160"/>
      <c r="V256" s="160"/>
      <c r="W256" s="160"/>
      <c r="X256" s="160"/>
      <c r="Y256" s="160"/>
      <c r="Z256" s="160"/>
      <c r="AA256" s="160"/>
      <c r="AB256" s="160"/>
      <c r="AC256" s="160"/>
      <c r="AD256" s="160"/>
      <c r="AE256" s="160"/>
      <c r="AF256" s="160"/>
      <c r="AG256" s="160"/>
      <c r="AH256" s="160"/>
      <c r="AI256" s="160"/>
      <c r="AJ256" s="160"/>
      <c r="AK256" s="160"/>
      <c r="AL256" s="160"/>
      <c r="AM256" s="160"/>
      <c r="AN256" s="160"/>
      <c r="AO256" s="160"/>
      <c r="AP256" s="160"/>
      <c r="AQ256" s="160"/>
      <c r="AR256" s="160"/>
      <c r="AS256" s="160"/>
      <c r="AT256" s="160"/>
      <c r="AU256" s="160"/>
      <c r="AV256" s="160"/>
      <c r="AW256" s="160"/>
      <c r="AX256" s="160"/>
      <c r="AY256" s="160"/>
      <c r="AZ256" s="160"/>
      <c r="BA256" s="160"/>
      <c r="BB256" s="160"/>
      <c r="BC256" s="160"/>
      <c r="BD256" s="160"/>
      <c r="BE256" s="160"/>
      <c r="BF256" s="160"/>
      <c r="BG256" s="160"/>
      <c r="BH256" s="160"/>
      <c r="BI256" s="160"/>
      <c r="BJ256" s="160"/>
      <c r="BK256" s="160"/>
      <c r="BL256" s="160"/>
      <c r="BM256" s="160"/>
      <c r="BN256" s="160"/>
      <c r="BO256" s="160"/>
      <c r="BP256" s="160"/>
      <c r="BQ256" s="160"/>
      <c r="BR256" s="160"/>
      <c r="BS256" s="160"/>
      <c r="BT256" s="160"/>
      <c r="BU256" s="160"/>
      <c r="BV256" s="160"/>
      <c r="BW256" s="160"/>
      <c r="BX256" s="160"/>
      <c r="BY256" s="160"/>
      <c r="BZ256" s="160"/>
      <c r="CA256" s="160"/>
      <c r="CB256" s="160"/>
      <c r="CC256" s="160"/>
      <c r="CD256" s="160"/>
      <c r="CE256" s="160"/>
      <c r="CF256" s="160"/>
      <c r="CG256" s="160"/>
      <c r="CH256" s="160"/>
      <c r="CI256" s="160"/>
      <c r="CJ256" s="160"/>
      <c r="CK256" s="160"/>
      <c r="CL256" s="160"/>
      <c r="CM256" s="160"/>
      <c r="CN256" s="160"/>
      <c r="CO256" s="160"/>
      <c r="CP256" s="160"/>
      <c r="CQ256" s="160"/>
      <c r="CR256" s="160"/>
      <c r="CS256" s="160"/>
      <c r="CT256" s="160"/>
      <c r="CU256" s="160"/>
      <c r="CV256" s="160"/>
      <c r="CW256" s="160"/>
      <c r="CX256" s="160"/>
      <c r="CY256" s="160"/>
      <c r="CZ256" s="160"/>
      <c r="DA256" s="160"/>
      <c r="DB256" s="160"/>
      <c r="DC256" s="160"/>
      <c r="DD256" s="160"/>
      <c r="DE256" s="160"/>
      <c r="DF256" s="160"/>
      <c r="DG256" s="160"/>
      <c r="DH256" s="160"/>
      <c r="DI256" s="160"/>
      <c r="DJ256" s="160"/>
      <c r="DK256" s="160"/>
      <c r="DL256" s="160"/>
      <c r="DM256" s="160"/>
      <c r="DN256" s="160"/>
      <c r="DO256" s="160"/>
      <c r="DP256" s="160"/>
      <c r="DQ256" s="160"/>
      <c r="DR256" s="160"/>
      <c r="DS256" s="160"/>
      <c r="DT256" s="160"/>
      <c r="DU256" s="160"/>
      <c r="DV256" s="160"/>
      <c r="DW256" s="160"/>
      <c r="DX256" s="160"/>
      <c r="DY256" s="160"/>
      <c r="DZ256" s="160"/>
      <c r="EA256" s="160"/>
      <c r="EB256" s="160"/>
      <c r="EC256" s="160"/>
      <c r="ED256" s="160"/>
      <c r="EE256" s="160"/>
      <c r="EF256" s="160"/>
      <c r="EG256" s="160"/>
      <c r="EH256" s="160"/>
      <c r="EI256" s="160"/>
      <c r="EJ256" s="160"/>
      <c r="EK256" s="160"/>
      <c r="EL256" s="160"/>
      <c r="EM256" s="160"/>
      <c r="EN256" s="160"/>
      <c r="EO256" s="160"/>
      <c r="EP256" s="160"/>
      <c r="EQ256" s="160"/>
      <c r="ER256" s="160"/>
      <c r="ES256" s="160"/>
      <c r="ET256" s="160"/>
      <c r="EU256" s="160"/>
      <c r="EV256" s="160"/>
      <c r="EW256" s="160"/>
      <c r="EX256" s="160"/>
      <c r="EY256" s="160"/>
      <c r="EZ256" s="160"/>
      <c r="FA256" s="160"/>
      <c r="FB256" s="160"/>
      <c r="FC256" s="160"/>
      <c r="FD256" s="160"/>
      <c r="FE256" s="160"/>
      <c r="FF256" s="160"/>
      <c r="FG256" s="160"/>
      <c r="FH256" s="160"/>
      <c r="FI256" s="160"/>
      <c r="FJ256" s="160"/>
      <c r="FK256" s="160"/>
      <c r="FL256" s="160"/>
      <c r="FM256" s="160"/>
      <c r="FN256" s="160"/>
      <c r="FO256" s="160"/>
      <c r="FP256" s="160"/>
      <c r="FQ256" s="160"/>
      <c r="FR256" s="160"/>
      <c r="FS256" s="160"/>
      <c r="FT256" s="160"/>
      <c r="FU256" s="160"/>
      <c r="FV256" s="160"/>
      <c r="FW256" s="160"/>
      <c r="FX256" s="160"/>
      <c r="FY256" s="160"/>
      <c r="FZ256" s="160"/>
      <c r="GA256" s="160"/>
      <c r="GB256" s="160"/>
      <c r="GC256" s="160"/>
      <c r="GD256" s="160"/>
      <c r="GE256" s="160"/>
      <c r="GF256" s="160"/>
      <c r="GG256" s="160"/>
      <c r="GH256" s="160"/>
      <c r="GI256" s="160"/>
      <c r="GJ256" s="160"/>
      <c r="GK256" s="160"/>
      <c r="GL256" s="160"/>
      <c r="GM256" s="160"/>
      <c r="GN256" s="160"/>
      <c r="GO256" s="160"/>
      <c r="GP256" s="160"/>
      <c r="GQ256" s="160"/>
      <c r="GR256" s="160"/>
      <c r="GS256" s="160"/>
      <c r="GT256" s="160"/>
      <c r="GU256" s="160"/>
      <c r="GV256" s="160"/>
      <c r="GW256" s="160"/>
      <c r="GX256" s="160"/>
      <c r="GY256" s="160"/>
      <c r="GZ256" s="160"/>
      <c r="HA256" s="160"/>
      <c r="HB256" s="160"/>
      <c r="HC256" s="160"/>
      <c r="HD256" s="160"/>
      <c r="HE256" s="160"/>
      <c r="HF256" s="160"/>
      <c r="HG256" s="160"/>
      <c r="HH256" s="160"/>
      <c r="HI256" s="160"/>
      <c r="HJ256" s="160"/>
      <c r="HK256" s="160"/>
      <c r="HL256" s="160"/>
      <c r="HM256" s="160"/>
      <c r="HN256" s="160"/>
      <c r="HO256" s="160"/>
      <c r="HP256" s="160"/>
      <c r="HQ256" s="160"/>
      <c r="HR256" s="160"/>
      <c r="HS256" s="160"/>
      <c r="HT256" s="160"/>
      <c r="HU256" s="160"/>
      <c r="HV256" s="160"/>
      <c r="HW256" s="160"/>
      <c r="HX256" s="160"/>
      <c r="HY256" s="160"/>
      <c r="HZ256" s="160"/>
      <c r="IA256" s="160"/>
      <c r="IB256" s="160"/>
      <c r="IC256" s="160"/>
      <c r="ID256" s="160"/>
      <c r="IE256" s="160"/>
      <c r="IF256" s="160"/>
      <c r="IG256" s="160"/>
      <c r="IH256" s="160"/>
      <c r="II256" s="160"/>
      <c r="IJ256" s="160"/>
      <c r="IK256" s="160"/>
      <c r="IL256" s="160"/>
      <c r="IM256" s="160"/>
      <c r="IN256" s="160"/>
      <c r="IO256" s="160"/>
      <c r="IP256" s="160"/>
      <c r="IQ256" s="160"/>
      <c r="IR256" s="160"/>
      <c r="IS256" s="160"/>
      <c r="IT256" s="160"/>
      <c r="IU256" s="160"/>
      <c r="IV256" s="160"/>
      <c r="IW256" s="160"/>
      <c r="IX256" s="160"/>
      <c r="IY256" s="160"/>
      <c r="IZ256" s="160"/>
      <c r="JA256" s="160"/>
      <c r="JB256" s="160"/>
      <c r="JC256" s="160"/>
      <c r="JD256" s="160"/>
      <c r="JE256" s="160"/>
      <c r="JF256" s="160"/>
      <c r="JG256" s="160"/>
      <c r="JH256" s="160"/>
      <c r="JI256" s="160"/>
      <c r="JJ256" s="160"/>
      <c r="JK256" s="160"/>
      <c r="JL256" s="160"/>
      <c r="JM256" s="160"/>
      <c r="JN256" s="160"/>
      <c r="JO256" s="160"/>
      <c r="JP256" s="160"/>
      <c r="JQ256" s="160"/>
      <c r="JR256" s="160"/>
      <c r="JS256" s="160"/>
      <c r="JT256" s="160"/>
      <c r="JU256" s="160"/>
      <c r="JV256" s="160"/>
      <c r="JW256" s="160"/>
      <c r="JX256" s="160"/>
      <c r="JY256" s="160"/>
      <c r="JZ256" s="160"/>
      <c r="KA256" s="160"/>
      <c r="KB256" s="160"/>
      <c r="KC256" s="160"/>
      <c r="KD256" s="160"/>
      <c r="KE256" s="160"/>
      <c r="KF256" s="160"/>
      <c r="KG256" s="160"/>
      <c r="KH256" s="160"/>
      <c r="KI256" s="160"/>
      <c r="KJ256" s="160"/>
      <c r="KK256" s="160"/>
      <c r="KL256" s="160"/>
      <c r="KM256" s="160"/>
      <c r="KN256" s="160"/>
      <c r="KO256" s="160"/>
      <c r="KP256" s="160"/>
      <c r="KQ256" s="160"/>
      <c r="KR256" s="160"/>
      <c r="KS256" s="160"/>
      <c r="KT256" s="160"/>
      <c r="KU256" s="160"/>
      <c r="KV256" s="160"/>
      <c r="KW256" s="160"/>
      <c r="KX256" s="160"/>
      <c r="KY256" s="160"/>
      <c r="KZ256" s="160"/>
      <c r="LA256" s="160"/>
      <c r="LB256" s="160"/>
      <c r="LC256" s="160"/>
      <c r="LD256" s="160"/>
      <c r="LE256" s="160"/>
      <c r="LF256" s="160"/>
      <c r="LG256" s="160"/>
      <c r="LH256" s="160"/>
      <c r="LI256" s="160"/>
      <c r="LJ256" s="160"/>
      <c r="LK256" s="160"/>
      <c r="LL256" s="160"/>
      <c r="LM256" s="160"/>
      <c r="LN256" s="160"/>
      <c r="LO256" s="160"/>
      <c r="LP256" s="160"/>
      <c r="LQ256" s="160"/>
      <c r="LR256" s="160"/>
      <c r="LS256" s="160"/>
      <c r="LT256" s="160"/>
      <c r="LU256" s="160"/>
      <c r="LV256" s="160"/>
      <c r="LW256" s="160"/>
      <c r="LX256" s="160"/>
      <c r="LY256" s="160"/>
      <c r="LZ256" s="160"/>
      <c r="MA256" s="160"/>
      <c r="MB256" s="160"/>
      <c r="MC256" s="160"/>
      <c r="MD256" s="160"/>
      <c r="ME256" s="160"/>
      <c r="MF256" s="160"/>
      <c r="MG256" s="160"/>
      <c r="MH256" s="160"/>
      <c r="MI256" s="160"/>
      <c r="MJ256" s="160"/>
      <c r="MK256" s="160"/>
      <c r="ML256" s="160"/>
      <c r="MM256" s="160"/>
      <c r="MN256" s="160"/>
      <c r="MO256" s="160"/>
      <c r="MP256" s="160"/>
      <c r="MQ256" s="160"/>
      <c r="MR256" s="160"/>
      <c r="MS256" s="160"/>
      <c r="MT256" s="160"/>
      <c r="MU256" s="160"/>
      <c r="MV256" s="160"/>
      <c r="MW256" s="160"/>
      <c r="MX256" s="160"/>
      <c r="MY256" s="160"/>
      <c r="MZ256" s="160"/>
      <c r="NA256" s="160"/>
      <c r="NB256" s="160"/>
      <c r="NC256" s="160"/>
      <c r="ND256" s="160"/>
      <c r="NE256" s="160"/>
      <c r="NF256" s="160"/>
      <c r="NG256" s="160"/>
      <c r="NH256" s="160"/>
      <c r="NI256" s="160"/>
      <c r="NJ256" s="160"/>
      <c r="NK256" s="160"/>
      <c r="NL256" s="160"/>
      <c r="NM256" s="160"/>
      <c r="NN256" s="160"/>
      <c r="NO256" s="160"/>
      <c r="NP256" s="160"/>
      <c r="NQ256" s="160"/>
      <c r="NR256" s="160"/>
      <c r="NS256" s="160"/>
      <c r="NT256" s="160"/>
      <c r="NU256" s="160"/>
      <c r="NV256" s="160"/>
      <c r="NW256" s="160"/>
      <c r="NX256" s="160"/>
      <c r="NY256" s="160"/>
      <c r="NZ256" s="160"/>
      <c r="OA256" s="160"/>
      <c r="OB256" s="160"/>
      <c r="OC256" s="160"/>
      <c r="OD256" s="160"/>
      <c r="OE256" s="160"/>
      <c r="OF256" s="160"/>
      <c r="OG256" s="160"/>
      <c r="OH256" s="160"/>
      <c r="OI256" s="160"/>
      <c r="OJ256" s="160"/>
      <c r="OK256" s="160"/>
      <c r="OL256" s="160"/>
      <c r="OM256" s="160"/>
      <c r="ON256" s="160"/>
      <c r="OO256" s="160"/>
      <c r="OP256" s="160"/>
      <c r="OQ256" s="160"/>
      <c r="OR256" s="160"/>
      <c r="OS256" s="160"/>
      <c r="OT256" s="160"/>
      <c r="OU256" s="160"/>
      <c r="OV256" s="160"/>
      <c r="OW256" s="160"/>
      <c r="OX256" s="160"/>
      <c r="OY256" s="160"/>
      <c r="OZ256" s="160"/>
      <c r="PA256" s="160"/>
      <c r="PB256" s="160"/>
      <c r="PC256" s="160"/>
      <c r="PD256" s="160"/>
      <c r="PE256" s="160"/>
      <c r="PF256" s="160"/>
      <c r="PG256" s="160"/>
      <c r="PH256" s="160"/>
      <c r="PI256" s="160"/>
      <c r="PJ256" s="160"/>
      <c r="PK256" s="160"/>
      <c r="PL256" s="160"/>
      <c r="PM256" s="160"/>
      <c r="PN256" s="160"/>
      <c r="PO256" s="160"/>
      <c r="PP256" s="160"/>
      <c r="PQ256" s="160"/>
      <c r="PR256" s="160"/>
      <c r="PS256" s="160"/>
      <c r="PT256" s="160"/>
      <c r="PU256" s="160"/>
      <c r="PV256" s="160"/>
      <c r="PW256" s="160"/>
      <c r="PX256" s="160"/>
      <c r="PY256" s="160"/>
      <c r="PZ256" s="160"/>
      <c r="QA256" s="160"/>
      <c r="QB256" s="160"/>
      <c r="QC256" s="160"/>
      <c r="QD256" s="160"/>
      <c r="QE256" s="160"/>
      <c r="QF256" s="160"/>
      <c r="QG256" s="160"/>
      <c r="QH256" s="160"/>
      <c r="QI256" s="160"/>
      <c r="QJ256" s="160"/>
      <c r="QK256" s="160"/>
      <c r="QL256" s="160"/>
      <c r="QM256" s="160"/>
      <c r="QN256" s="160"/>
      <c r="QO256" s="160"/>
      <c r="QP256" s="160"/>
      <c r="QQ256" s="160"/>
      <c r="QR256" s="160"/>
      <c r="QS256" s="160"/>
      <c r="QT256" s="160"/>
      <c r="QU256" s="160"/>
      <c r="QV256" s="160"/>
      <c r="QW256" s="160"/>
      <c r="QX256" s="160"/>
      <c r="QY256" s="160"/>
      <c r="QZ256" s="160"/>
      <c r="RA256" s="160"/>
      <c r="RB256" s="160"/>
      <c r="RC256" s="160"/>
      <c r="RD256" s="160"/>
      <c r="RE256" s="160"/>
      <c r="RF256" s="160"/>
      <c r="RG256" s="160"/>
      <c r="RH256" s="160"/>
      <c r="RI256" s="160"/>
      <c r="RJ256" s="160"/>
      <c r="RK256" s="160"/>
      <c r="RL256" s="160"/>
      <c r="RM256" s="160"/>
      <c r="RN256" s="160"/>
      <c r="RO256" s="160"/>
      <c r="RP256" s="160"/>
      <c r="RQ256" s="160"/>
      <c r="RR256" s="160"/>
      <c r="RS256" s="160"/>
      <c r="RT256" s="160"/>
      <c r="RU256" s="160"/>
      <c r="RV256" s="160"/>
      <c r="RW256" s="160"/>
      <c r="RX256" s="160"/>
      <c r="RY256" s="160"/>
      <c r="RZ256" s="160"/>
      <c r="SA256" s="160"/>
      <c r="SB256" s="160"/>
      <c r="SC256" s="160"/>
      <c r="SD256" s="160"/>
      <c r="SE256" s="160"/>
      <c r="SF256" s="160"/>
      <c r="SG256" s="160"/>
      <c r="SH256" s="160"/>
      <c r="SI256" s="160"/>
      <c r="SJ256" s="160"/>
      <c r="SK256" s="160"/>
      <c r="SL256" s="160"/>
      <c r="SM256" s="160"/>
      <c r="SN256" s="160"/>
      <c r="SO256" s="160"/>
      <c r="SP256" s="160"/>
      <c r="SQ256" s="160"/>
      <c r="SR256" s="160"/>
      <c r="SS256" s="160"/>
      <c r="ST256" s="160"/>
      <c r="SU256" s="160"/>
      <c r="SV256" s="160"/>
      <c r="SW256" s="160"/>
      <c r="SX256" s="160"/>
      <c r="SY256" s="160"/>
      <c r="SZ256" s="160"/>
      <c r="TA256" s="160"/>
      <c r="TB256" s="160"/>
      <c r="TC256" s="160"/>
      <c r="TD256" s="160"/>
      <c r="TE256" s="160"/>
      <c r="TF256" s="160"/>
    </row>
    <row r="257" spans="1:526">
      <c r="A257" s="160"/>
      <c r="B257" s="160"/>
      <c r="C257" s="160"/>
      <c r="D257" s="160"/>
      <c r="E257" s="160"/>
      <c r="F257" s="160"/>
      <c r="G257" s="160"/>
      <c r="H257" s="160"/>
      <c r="I257" s="160"/>
      <c r="J257" s="160"/>
      <c r="K257" s="160"/>
      <c r="L257" s="160"/>
      <c r="M257" s="160"/>
      <c r="N257" s="160"/>
      <c r="O257" s="160"/>
      <c r="P257" s="160"/>
      <c r="Q257" s="160"/>
      <c r="R257" s="160"/>
      <c r="S257" s="160"/>
      <c r="T257" s="160"/>
      <c r="U257" s="160"/>
      <c r="V257" s="160"/>
      <c r="W257" s="160"/>
      <c r="X257" s="160"/>
      <c r="Y257" s="160"/>
      <c r="Z257" s="160"/>
      <c r="AA257" s="160"/>
      <c r="AB257" s="160"/>
      <c r="AC257" s="160"/>
      <c r="AD257" s="160"/>
      <c r="AE257" s="160"/>
      <c r="AF257" s="160"/>
      <c r="AG257" s="160"/>
      <c r="AH257" s="160"/>
      <c r="AI257" s="160"/>
      <c r="AJ257" s="160"/>
      <c r="AK257" s="160"/>
      <c r="AL257" s="160"/>
      <c r="AM257" s="160"/>
      <c r="AN257" s="160"/>
      <c r="AO257" s="160"/>
      <c r="AP257" s="160"/>
      <c r="AQ257" s="160"/>
      <c r="AR257" s="160"/>
      <c r="AS257" s="160"/>
      <c r="AT257" s="160"/>
      <c r="AU257" s="160"/>
      <c r="AV257" s="160"/>
      <c r="AW257" s="160"/>
      <c r="AX257" s="160"/>
      <c r="AY257" s="160"/>
      <c r="AZ257" s="160"/>
      <c r="BA257" s="160"/>
      <c r="BB257" s="160"/>
      <c r="BC257" s="160"/>
      <c r="BD257" s="160"/>
      <c r="BE257" s="160"/>
      <c r="BF257" s="160"/>
      <c r="BG257" s="160"/>
      <c r="BH257" s="160"/>
      <c r="BI257" s="160"/>
      <c r="BJ257" s="160"/>
      <c r="BK257" s="160"/>
      <c r="BL257" s="160"/>
      <c r="BM257" s="160"/>
      <c r="BN257" s="160"/>
      <c r="BO257" s="160"/>
      <c r="BP257" s="160"/>
      <c r="BQ257" s="160"/>
      <c r="BR257" s="160"/>
      <c r="BS257" s="160"/>
      <c r="BT257" s="160"/>
      <c r="BU257" s="160"/>
      <c r="BV257" s="160"/>
      <c r="BW257" s="160"/>
      <c r="BX257" s="160"/>
      <c r="BY257" s="160"/>
      <c r="BZ257" s="160"/>
      <c r="CA257" s="160"/>
      <c r="CB257" s="160"/>
      <c r="CC257" s="160"/>
      <c r="CD257" s="160"/>
      <c r="CE257" s="160"/>
      <c r="CF257" s="160"/>
      <c r="CG257" s="160"/>
      <c r="CH257" s="160"/>
      <c r="CI257" s="160"/>
      <c r="CJ257" s="160"/>
      <c r="CK257" s="160"/>
      <c r="CL257" s="160"/>
      <c r="CM257" s="160"/>
      <c r="CN257" s="160"/>
      <c r="CO257" s="160"/>
      <c r="CP257" s="160"/>
      <c r="CQ257" s="160"/>
      <c r="CR257" s="160"/>
      <c r="CS257" s="160"/>
      <c r="CT257" s="160"/>
      <c r="CU257" s="160"/>
      <c r="CV257" s="160"/>
      <c r="CW257" s="160"/>
      <c r="CX257" s="160"/>
      <c r="CY257" s="160"/>
      <c r="CZ257" s="160"/>
      <c r="DA257" s="160"/>
      <c r="DB257" s="160"/>
      <c r="DC257" s="160"/>
      <c r="DD257" s="160"/>
      <c r="DE257" s="160"/>
      <c r="DF257" s="160"/>
      <c r="DG257" s="160"/>
      <c r="DH257" s="160"/>
      <c r="DI257" s="160"/>
      <c r="DJ257" s="160"/>
      <c r="DK257" s="160"/>
      <c r="DL257" s="160"/>
      <c r="DM257" s="160"/>
      <c r="DN257" s="160"/>
      <c r="DO257" s="160"/>
      <c r="DP257" s="160"/>
      <c r="DQ257" s="160"/>
      <c r="DR257" s="160"/>
      <c r="DS257" s="160"/>
      <c r="DT257" s="160"/>
      <c r="DU257" s="160"/>
      <c r="DV257" s="160"/>
      <c r="DW257" s="160"/>
      <c r="DX257" s="160"/>
      <c r="DY257" s="160"/>
      <c r="DZ257" s="160"/>
      <c r="EA257" s="160"/>
      <c r="EB257" s="160"/>
      <c r="EC257" s="160"/>
      <c r="ED257" s="160"/>
      <c r="EE257" s="160"/>
      <c r="EF257" s="160"/>
      <c r="EG257" s="160"/>
      <c r="EH257" s="160"/>
      <c r="EI257" s="160"/>
      <c r="EJ257" s="160"/>
      <c r="EK257" s="160"/>
      <c r="EL257" s="160"/>
      <c r="EM257" s="160"/>
      <c r="EN257" s="160"/>
      <c r="EO257" s="160"/>
      <c r="EP257" s="160"/>
      <c r="EQ257" s="160"/>
      <c r="ER257" s="160"/>
      <c r="ES257" s="160"/>
      <c r="ET257" s="160"/>
      <c r="EU257" s="160"/>
      <c r="EV257" s="160"/>
      <c r="EW257" s="160"/>
      <c r="EX257" s="160"/>
      <c r="EY257" s="160"/>
      <c r="EZ257" s="160"/>
      <c r="FA257" s="160"/>
      <c r="FB257" s="160"/>
      <c r="FC257" s="160"/>
      <c r="FD257" s="160"/>
      <c r="FE257" s="160"/>
      <c r="FF257" s="160"/>
      <c r="FG257" s="160"/>
      <c r="FH257" s="160"/>
      <c r="FI257" s="160"/>
      <c r="FJ257" s="160"/>
      <c r="FK257" s="160"/>
      <c r="FL257" s="160"/>
      <c r="FM257" s="160"/>
      <c r="FN257" s="160"/>
      <c r="FO257" s="160"/>
      <c r="FP257" s="160"/>
      <c r="FQ257" s="160"/>
      <c r="FR257" s="160"/>
      <c r="FS257" s="160"/>
      <c r="FT257" s="160"/>
      <c r="FU257" s="160"/>
      <c r="FV257" s="160"/>
      <c r="FW257" s="160"/>
      <c r="FX257" s="160"/>
      <c r="FY257" s="160"/>
      <c r="FZ257" s="160"/>
      <c r="GA257" s="160"/>
      <c r="GB257" s="160"/>
      <c r="GC257" s="160"/>
      <c r="GD257" s="160"/>
      <c r="GE257" s="160"/>
      <c r="GF257" s="160"/>
      <c r="GG257" s="160"/>
      <c r="GH257" s="160"/>
      <c r="GI257" s="160"/>
      <c r="GJ257" s="160"/>
      <c r="GK257" s="160"/>
      <c r="GL257" s="160"/>
      <c r="GM257" s="160"/>
      <c r="GN257" s="160"/>
      <c r="GO257" s="160"/>
      <c r="GP257" s="160"/>
      <c r="GQ257" s="160"/>
      <c r="GR257" s="160"/>
      <c r="GS257" s="160"/>
      <c r="GT257" s="160"/>
      <c r="GU257" s="160"/>
      <c r="GV257" s="160"/>
      <c r="GW257" s="160"/>
      <c r="GX257" s="160"/>
      <c r="GY257" s="160"/>
      <c r="GZ257" s="160"/>
      <c r="HA257" s="160"/>
      <c r="HB257" s="160"/>
      <c r="HC257" s="160"/>
      <c r="HD257" s="160"/>
      <c r="HE257" s="160"/>
      <c r="HF257" s="160"/>
      <c r="HG257" s="160"/>
      <c r="HH257" s="160"/>
      <c r="HI257" s="160"/>
      <c r="HJ257" s="160"/>
      <c r="HK257" s="160"/>
      <c r="HL257" s="160"/>
      <c r="HM257" s="160"/>
      <c r="HN257" s="160"/>
      <c r="HO257" s="160"/>
      <c r="HP257" s="160"/>
      <c r="HQ257" s="160"/>
      <c r="HR257" s="160"/>
      <c r="HS257" s="160"/>
      <c r="HT257" s="160"/>
      <c r="HU257" s="160"/>
      <c r="HV257" s="160"/>
      <c r="HW257" s="160"/>
      <c r="HX257" s="160"/>
      <c r="HY257" s="160"/>
      <c r="HZ257" s="160"/>
      <c r="IA257" s="160"/>
      <c r="IB257" s="160"/>
      <c r="IC257" s="160"/>
      <c r="ID257" s="160"/>
      <c r="IE257" s="160"/>
      <c r="IF257" s="160"/>
      <c r="IG257" s="160"/>
      <c r="IH257" s="160"/>
      <c r="II257" s="160"/>
      <c r="IJ257" s="160"/>
      <c r="IK257" s="160"/>
      <c r="IL257" s="160"/>
      <c r="IM257" s="160"/>
      <c r="IN257" s="160"/>
      <c r="IO257" s="160"/>
      <c r="IP257" s="160"/>
      <c r="IQ257" s="160"/>
      <c r="IR257" s="160"/>
      <c r="IS257" s="160"/>
      <c r="IT257" s="160"/>
      <c r="IU257" s="160"/>
      <c r="IV257" s="160"/>
      <c r="IW257" s="160"/>
      <c r="IX257" s="160"/>
      <c r="IY257" s="160"/>
      <c r="IZ257" s="160"/>
      <c r="JA257" s="160"/>
      <c r="JB257" s="160"/>
      <c r="JC257" s="160"/>
      <c r="JD257" s="160"/>
      <c r="JE257" s="160"/>
      <c r="JF257" s="160"/>
      <c r="JG257" s="160"/>
      <c r="JH257" s="160"/>
      <c r="JI257" s="160"/>
      <c r="JJ257" s="160"/>
      <c r="JK257" s="160"/>
      <c r="JL257" s="160"/>
      <c r="JM257" s="160"/>
      <c r="JN257" s="160"/>
      <c r="JO257" s="160"/>
      <c r="JP257" s="160"/>
      <c r="JQ257" s="160"/>
      <c r="JR257" s="160"/>
      <c r="JS257" s="160"/>
      <c r="JT257" s="160"/>
      <c r="JU257" s="160"/>
      <c r="JV257" s="160"/>
      <c r="JW257" s="160"/>
      <c r="JX257" s="160"/>
      <c r="JY257" s="160"/>
      <c r="JZ257" s="160"/>
      <c r="KA257" s="160"/>
      <c r="KB257" s="160"/>
      <c r="KC257" s="160"/>
      <c r="KD257" s="160"/>
      <c r="KE257" s="160"/>
      <c r="KF257" s="160"/>
      <c r="KG257" s="160"/>
      <c r="KH257" s="160"/>
      <c r="KI257" s="160"/>
      <c r="KJ257" s="160"/>
      <c r="KK257" s="160"/>
      <c r="KL257" s="160"/>
      <c r="KM257" s="160"/>
      <c r="KN257" s="160"/>
      <c r="KO257" s="160"/>
      <c r="KP257" s="160"/>
      <c r="KQ257" s="160"/>
      <c r="KR257" s="160"/>
      <c r="KS257" s="160"/>
      <c r="KT257" s="160"/>
      <c r="KU257" s="160"/>
      <c r="KV257" s="160"/>
      <c r="KW257" s="160"/>
      <c r="KX257" s="160"/>
      <c r="KY257" s="160"/>
      <c r="KZ257" s="160"/>
      <c r="LA257" s="160"/>
      <c r="LB257" s="160"/>
      <c r="LC257" s="160"/>
      <c r="LD257" s="160"/>
      <c r="LE257" s="160"/>
      <c r="LF257" s="160"/>
      <c r="LG257" s="160"/>
      <c r="LH257" s="160"/>
      <c r="LI257" s="160"/>
      <c r="LJ257" s="160"/>
      <c r="LK257" s="160"/>
      <c r="LL257" s="160"/>
      <c r="LM257" s="160"/>
      <c r="LN257" s="160"/>
      <c r="LO257" s="160"/>
      <c r="LP257" s="160"/>
      <c r="LQ257" s="160"/>
      <c r="LR257" s="160"/>
      <c r="LS257" s="160"/>
      <c r="LT257" s="160"/>
      <c r="LU257" s="160"/>
      <c r="LV257" s="160"/>
      <c r="LW257" s="160"/>
      <c r="LX257" s="160"/>
      <c r="LY257" s="160"/>
      <c r="LZ257" s="160"/>
      <c r="MA257" s="160"/>
      <c r="MB257" s="160"/>
      <c r="MC257" s="160"/>
      <c r="MD257" s="160"/>
      <c r="ME257" s="160"/>
      <c r="MF257" s="160"/>
      <c r="MG257" s="160"/>
      <c r="MH257" s="160"/>
      <c r="MI257" s="160"/>
      <c r="MJ257" s="160"/>
      <c r="MK257" s="160"/>
      <c r="ML257" s="160"/>
      <c r="MM257" s="160"/>
      <c r="MN257" s="160"/>
      <c r="MO257" s="160"/>
      <c r="MP257" s="160"/>
      <c r="MQ257" s="160"/>
      <c r="MR257" s="160"/>
      <c r="MS257" s="160"/>
      <c r="MT257" s="160"/>
      <c r="MU257" s="160"/>
      <c r="MV257" s="160"/>
      <c r="MW257" s="160"/>
      <c r="MX257" s="160"/>
      <c r="MY257" s="160"/>
      <c r="MZ257" s="160"/>
      <c r="NA257" s="160"/>
      <c r="NB257" s="160"/>
      <c r="NC257" s="160"/>
      <c r="ND257" s="160"/>
      <c r="NE257" s="160"/>
      <c r="NF257" s="160"/>
      <c r="NG257" s="160"/>
      <c r="NH257" s="160"/>
      <c r="NI257" s="160"/>
      <c r="NJ257" s="160"/>
      <c r="NK257" s="160"/>
      <c r="NL257" s="160"/>
      <c r="NM257" s="160"/>
      <c r="NN257" s="160"/>
      <c r="NO257" s="160"/>
      <c r="NP257" s="160"/>
      <c r="NQ257" s="160"/>
      <c r="NR257" s="160"/>
      <c r="NS257" s="160"/>
      <c r="NT257" s="160"/>
      <c r="NU257" s="160"/>
      <c r="NV257" s="160"/>
      <c r="NW257" s="160"/>
      <c r="NX257" s="160"/>
      <c r="NY257" s="160"/>
      <c r="NZ257" s="160"/>
      <c r="OA257" s="160"/>
      <c r="OB257" s="160"/>
      <c r="OC257" s="160"/>
      <c r="OD257" s="160"/>
      <c r="OE257" s="160"/>
      <c r="OF257" s="160"/>
      <c r="OG257" s="160"/>
      <c r="OH257" s="160"/>
      <c r="OI257" s="160"/>
      <c r="OJ257" s="160"/>
      <c r="OK257" s="160"/>
      <c r="OL257" s="160"/>
      <c r="OM257" s="160"/>
      <c r="ON257" s="160"/>
      <c r="OO257" s="160"/>
      <c r="OP257" s="160"/>
      <c r="OQ257" s="160"/>
      <c r="OR257" s="160"/>
      <c r="OS257" s="160"/>
      <c r="OT257" s="160"/>
      <c r="OU257" s="160"/>
      <c r="OV257" s="160"/>
      <c r="OW257" s="160"/>
      <c r="OX257" s="160"/>
      <c r="OY257" s="160"/>
      <c r="OZ257" s="160"/>
      <c r="PA257" s="160"/>
      <c r="PB257" s="160"/>
      <c r="PC257" s="160"/>
      <c r="PD257" s="160"/>
      <c r="PE257" s="160"/>
      <c r="PF257" s="160"/>
      <c r="PG257" s="160"/>
      <c r="PH257" s="160"/>
      <c r="PI257" s="160"/>
      <c r="PJ257" s="160"/>
      <c r="PK257" s="160"/>
      <c r="PL257" s="160"/>
      <c r="PM257" s="160"/>
      <c r="PN257" s="160"/>
      <c r="PO257" s="160"/>
      <c r="PP257" s="160"/>
      <c r="PQ257" s="160"/>
      <c r="PR257" s="160"/>
      <c r="PS257" s="160"/>
      <c r="PT257" s="160"/>
      <c r="PU257" s="160"/>
      <c r="PV257" s="160"/>
      <c r="PW257" s="160"/>
      <c r="PX257" s="160"/>
      <c r="PY257" s="160"/>
      <c r="PZ257" s="160"/>
      <c r="QA257" s="160"/>
      <c r="QB257" s="160"/>
      <c r="QC257" s="160"/>
      <c r="QD257" s="160"/>
      <c r="QE257" s="160"/>
      <c r="QF257" s="160"/>
      <c r="QG257" s="160"/>
      <c r="QH257" s="160"/>
      <c r="QI257" s="160"/>
      <c r="QJ257" s="160"/>
      <c r="QK257" s="160"/>
      <c r="QL257" s="160"/>
      <c r="QM257" s="160"/>
      <c r="QN257" s="160"/>
      <c r="QO257" s="160"/>
      <c r="QP257" s="160"/>
      <c r="QQ257" s="160"/>
      <c r="QR257" s="160"/>
      <c r="QS257" s="160"/>
      <c r="QT257" s="160"/>
      <c r="QU257" s="160"/>
      <c r="QV257" s="160"/>
      <c r="QW257" s="160"/>
      <c r="QX257" s="160"/>
      <c r="QY257" s="160"/>
      <c r="QZ257" s="160"/>
      <c r="RA257" s="160"/>
      <c r="RB257" s="160"/>
      <c r="RC257" s="160"/>
      <c r="RD257" s="160"/>
      <c r="RE257" s="160"/>
      <c r="RF257" s="160"/>
      <c r="RG257" s="160"/>
      <c r="RH257" s="160"/>
      <c r="RI257" s="160"/>
      <c r="RJ257" s="160"/>
      <c r="RK257" s="160"/>
      <c r="RL257" s="160"/>
      <c r="RM257" s="160"/>
      <c r="RN257" s="160"/>
      <c r="RO257" s="160"/>
      <c r="RP257" s="160"/>
      <c r="RQ257" s="160"/>
      <c r="RR257" s="160"/>
      <c r="RS257" s="160"/>
      <c r="RT257" s="160"/>
      <c r="RU257" s="160"/>
      <c r="RV257" s="160"/>
      <c r="RW257" s="160"/>
      <c r="RX257" s="160"/>
      <c r="RY257" s="160"/>
      <c r="RZ257" s="160"/>
      <c r="SA257" s="160"/>
      <c r="SB257" s="160"/>
      <c r="SC257" s="160"/>
      <c r="SD257" s="160"/>
      <c r="SE257" s="160"/>
      <c r="SF257" s="160"/>
      <c r="SG257" s="160"/>
      <c r="SH257" s="160"/>
      <c r="SI257" s="160"/>
      <c r="SJ257" s="160"/>
      <c r="SK257" s="160"/>
      <c r="SL257" s="160"/>
      <c r="SM257" s="160"/>
      <c r="SN257" s="160"/>
      <c r="SO257" s="160"/>
      <c r="SP257" s="160"/>
      <c r="SQ257" s="160"/>
      <c r="SR257" s="160"/>
      <c r="SS257" s="160"/>
      <c r="ST257" s="160"/>
      <c r="SU257" s="160"/>
      <c r="SV257" s="160"/>
      <c r="SW257" s="160"/>
      <c r="SX257" s="160"/>
      <c r="SY257" s="160"/>
      <c r="SZ257" s="160"/>
      <c r="TA257" s="160"/>
      <c r="TB257" s="160"/>
      <c r="TC257" s="160"/>
      <c r="TD257" s="160"/>
      <c r="TE257" s="160"/>
      <c r="TF257" s="160"/>
    </row>
    <row r="258" spans="1:526">
      <c r="A258" s="160"/>
      <c r="B258" s="160"/>
      <c r="C258" s="160"/>
      <c r="D258" s="160"/>
      <c r="E258" s="160"/>
      <c r="F258" s="160"/>
      <c r="G258" s="160"/>
      <c r="H258" s="160"/>
      <c r="I258" s="160"/>
      <c r="J258" s="160"/>
      <c r="K258" s="160"/>
      <c r="L258" s="160"/>
      <c r="M258" s="160"/>
      <c r="N258" s="160"/>
      <c r="O258" s="160"/>
      <c r="P258" s="160"/>
      <c r="Q258" s="160"/>
      <c r="R258" s="160"/>
      <c r="S258" s="160"/>
      <c r="T258" s="160"/>
      <c r="U258" s="160"/>
      <c r="V258" s="160"/>
      <c r="W258" s="160"/>
      <c r="X258" s="160"/>
      <c r="Y258" s="160"/>
      <c r="Z258" s="160"/>
      <c r="AA258" s="160"/>
      <c r="AB258" s="160"/>
      <c r="AC258" s="160"/>
      <c r="AD258" s="160"/>
      <c r="AE258" s="160"/>
      <c r="AF258" s="160"/>
      <c r="AG258" s="160"/>
      <c r="AH258" s="160"/>
      <c r="AI258" s="160"/>
      <c r="AJ258" s="160"/>
      <c r="AK258" s="160"/>
      <c r="AL258" s="160"/>
      <c r="AM258" s="160"/>
      <c r="AN258" s="160"/>
      <c r="AO258" s="160"/>
      <c r="AP258" s="160"/>
      <c r="AQ258" s="160"/>
      <c r="AR258" s="160"/>
      <c r="AS258" s="160"/>
      <c r="AT258" s="160"/>
      <c r="AU258" s="160"/>
      <c r="AV258" s="160"/>
      <c r="AW258" s="160"/>
      <c r="AX258" s="160"/>
      <c r="AY258" s="160"/>
      <c r="AZ258" s="160"/>
      <c r="BA258" s="160"/>
      <c r="BB258" s="160"/>
      <c r="BC258" s="160"/>
      <c r="BD258" s="160"/>
      <c r="BE258" s="160"/>
      <c r="BF258" s="160"/>
      <c r="BG258" s="160"/>
      <c r="BH258" s="160"/>
      <c r="BI258" s="160"/>
      <c r="BJ258" s="160"/>
      <c r="BK258" s="160"/>
      <c r="BL258" s="160"/>
      <c r="BM258" s="160"/>
      <c r="BN258" s="160"/>
      <c r="BO258" s="160"/>
      <c r="BP258" s="160"/>
      <c r="BQ258" s="160"/>
      <c r="BR258" s="160"/>
      <c r="BS258" s="160"/>
      <c r="BT258" s="160"/>
      <c r="BU258" s="160"/>
      <c r="BV258" s="160"/>
      <c r="BW258" s="160"/>
      <c r="BX258" s="160"/>
      <c r="BY258" s="160"/>
      <c r="BZ258" s="160"/>
      <c r="CA258" s="160"/>
      <c r="CB258" s="160"/>
      <c r="CC258" s="160"/>
      <c r="CD258" s="160"/>
      <c r="CE258" s="160"/>
      <c r="CF258" s="160"/>
      <c r="CG258" s="160"/>
      <c r="CH258" s="160"/>
      <c r="CI258" s="160"/>
      <c r="CJ258" s="160"/>
      <c r="CK258" s="160"/>
      <c r="CL258" s="160"/>
      <c r="CM258" s="160"/>
      <c r="CN258" s="160"/>
      <c r="CO258" s="160"/>
      <c r="CP258" s="160"/>
      <c r="CQ258" s="160"/>
      <c r="CR258" s="160"/>
      <c r="CS258" s="160"/>
      <c r="CT258" s="160"/>
      <c r="CU258" s="160"/>
      <c r="CV258" s="160"/>
      <c r="CW258" s="160"/>
      <c r="CX258" s="160"/>
      <c r="CY258" s="160"/>
      <c r="CZ258" s="160"/>
      <c r="DA258" s="160"/>
      <c r="DB258" s="160"/>
      <c r="DC258" s="160"/>
      <c r="DD258" s="160"/>
      <c r="DE258" s="160"/>
      <c r="DF258" s="160"/>
      <c r="DG258" s="160"/>
      <c r="DH258" s="160"/>
      <c r="DI258" s="160"/>
      <c r="DJ258" s="160"/>
      <c r="DK258" s="160"/>
      <c r="DL258" s="160"/>
      <c r="DM258" s="160"/>
      <c r="DN258" s="160"/>
      <c r="DO258" s="160"/>
      <c r="DP258" s="160"/>
      <c r="DQ258" s="160"/>
      <c r="DR258" s="160"/>
      <c r="DS258" s="160"/>
      <c r="DT258" s="160"/>
      <c r="DU258" s="160"/>
      <c r="DV258" s="160"/>
      <c r="DW258" s="160"/>
      <c r="DX258" s="160"/>
      <c r="DY258" s="160"/>
      <c r="DZ258" s="160"/>
      <c r="EA258" s="160"/>
      <c r="EB258" s="160"/>
      <c r="EC258" s="160"/>
      <c r="ED258" s="160"/>
      <c r="EE258" s="160"/>
      <c r="EF258" s="160"/>
      <c r="EG258" s="160"/>
      <c r="EH258" s="160"/>
      <c r="EI258" s="160"/>
      <c r="EJ258" s="160"/>
      <c r="EK258" s="160"/>
      <c r="EL258" s="160"/>
      <c r="EM258" s="160"/>
      <c r="EN258" s="160"/>
      <c r="EO258" s="160"/>
      <c r="EP258" s="160"/>
      <c r="EQ258" s="160"/>
      <c r="ER258" s="160"/>
      <c r="ES258" s="160"/>
      <c r="ET258" s="160"/>
      <c r="EU258" s="160"/>
      <c r="EV258" s="160"/>
      <c r="EW258" s="160"/>
      <c r="EX258" s="160"/>
      <c r="EY258" s="160"/>
      <c r="EZ258" s="160"/>
      <c r="FA258" s="160"/>
      <c r="FB258" s="160"/>
      <c r="FC258" s="160"/>
      <c r="FD258" s="160"/>
      <c r="FE258" s="160"/>
      <c r="FF258" s="160"/>
      <c r="FG258" s="160"/>
      <c r="FH258" s="160"/>
      <c r="FI258" s="160"/>
      <c r="FJ258" s="160"/>
      <c r="FK258" s="160"/>
      <c r="FL258" s="160"/>
      <c r="FM258" s="160"/>
      <c r="FN258" s="160"/>
      <c r="FO258" s="160"/>
      <c r="FP258" s="160"/>
      <c r="FQ258" s="160"/>
      <c r="FR258" s="160"/>
      <c r="FS258" s="160"/>
      <c r="FT258" s="160"/>
      <c r="FU258" s="160"/>
      <c r="FV258" s="160"/>
      <c r="FW258" s="160"/>
      <c r="FX258" s="160"/>
      <c r="FY258" s="160"/>
      <c r="FZ258" s="160"/>
      <c r="GA258" s="160"/>
      <c r="GB258" s="160"/>
      <c r="GC258" s="160"/>
      <c r="GD258" s="160"/>
      <c r="GE258" s="160"/>
      <c r="GF258" s="160"/>
      <c r="GG258" s="160"/>
      <c r="GH258" s="160"/>
      <c r="GI258" s="160"/>
      <c r="GJ258" s="160"/>
      <c r="GK258" s="160"/>
      <c r="GL258" s="160"/>
      <c r="GM258" s="160"/>
      <c r="GN258" s="160"/>
      <c r="GO258" s="160"/>
      <c r="GP258" s="160"/>
      <c r="GQ258" s="160"/>
      <c r="GR258" s="160"/>
      <c r="GS258" s="160"/>
      <c r="GT258" s="160"/>
      <c r="GU258" s="160"/>
      <c r="GV258" s="160"/>
      <c r="GW258" s="160"/>
      <c r="GX258" s="160"/>
      <c r="GY258" s="160"/>
      <c r="GZ258" s="160"/>
      <c r="HA258" s="160"/>
      <c r="HB258" s="160"/>
      <c r="HC258" s="160"/>
      <c r="HD258" s="160"/>
      <c r="HE258" s="160"/>
      <c r="HF258" s="160"/>
      <c r="HG258" s="160"/>
      <c r="HH258" s="160"/>
      <c r="HI258" s="160"/>
      <c r="HJ258" s="160"/>
      <c r="HK258" s="160"/>
      <c r="HL258" s="160"/>
      <c r="HM258" s="160"/>
      <c r="HN258" s="160"/>
      <c r="HO258" s="160"/>
      <c r="HP258" s="160"/>
      <c r="HQ258" s="160"/>
      <c r="HR258" s="160"/>
      <c r="HS258" s="160"/>
      <c r="HT258" s="160"/>
      <c r="HU258" s="160"/>
      <c r="HV258" s="160"/>
      <c r="HW258" s="160"/>
      <c r="HX258" s="160"/>
      <c r="HY258" s="160"/>
      <c r="HZ258" s="160"/>
      <c r="IA258" s="160"/>
      <c r="IB258" s="160"/>
      <c r="IC258" s="160"/>
      <c r="ID258" s="160"/>
      <c r="IE258" s="160"/>
      <c r="IF258" s="160"/>
      <c r="IG258" s="160"/>
      <c r="IH258" s="160"/>
      <c r="II258" s="160"/>
      <c r="IJ258" s="160"/>
      <c r="IK258" s="160"/>
      <c r="IL258" s="160"/>
      <c r="IM258" s="160"/>
      <c r="IN258" s="160"/>
      <c r="IO258" s="160"/>
      <c r="IP258" s="160"/>
      <c r="IQ258" s="160"/>
      <c r="IR258" s="160"/>
      <c r="IS258" s="160"/>
      <c r="IT258" s="160"/>
      <c r="IU258" s="160"/>
      <c r="IV258" s="160"/>
      <c r="IW258" s="160"/>
      <c r="IX258" s="160"/>
      <c r="IY258" s="160"/>
      <c r="IZ258" s="160"/>
      <c r="JA258" s="160"/>
      <c r="JB258" s="160"/>
      <c r="JC258" s="160"/>
      <c r="JD258" s="160"/>
      <c r="JE258" s="160"/>
      <c r="JF258" s="160"/>
      <c r="JG258" s="160"/>
      <c r="JH258" s="160"/>
      <c r="JI258" s="160"/>
      <c r="JJ258" s="160"/>
      <c r="JK258" s="160"/>
      <c r="JL258" s="160"/>
      <c r="JM258" s="160"/>
      <c r="JN258" s="160"/>
      <c r="JO258" s="160"/>
      <c r="JP258" s="160"/>
      <c r="JQ258" s="160"/>
      <c r="JR258" s="160"/>
      <c r="JS258" s="160"/>
      <c r="JT258" s="160"/>
      <c r="JU258" s="160"/>
      <c r="JV258" s="160"/>
      <c r="JW258" s="160"/>
      <c r="JX258" s="160"/>
      <c r="JY258" s="160"/>
      <c r="JZ258" s="160"/>
      <c r="KA258" s="160"/>
      <c r="KB258" s="160"/>
      <c r="KC258" s="160"/>
      <c r="KD258" s="160"/>
      <c r="KE258" s="160"/>
      <c r="KF258" s="160"/>
      <c r="KG258" s="160"/>
      <c r="KH258" s="160"/>
      <c r="KI258" s="160"/>
      <c r="KJ258" s="160"/>
      <c r="KK258" s="160"/>
      <c r="KL258" s="160"/>
      <c r="KM258" s="160"/>
      <c r="KN258" s="160"/>
      <c r="KO258" s="160"/>
      <c r="KP258" s="160"/>
      <c r="KQ258" s="160"/>
      <c r="KR258" s="160"/>
      <c r="KS258" s="160"/>
      <c r="KT258" s="160"/>
      <c r="KU258" s="160"/>
      <c r="KV258" s="160"/>
      <c r="KW258" s="160"/>
      <c r="KX258" s="160"/>
      <c r="KY258" s="160"/>
      <c r="KZ258" s="160"/>
      <c r="LA258" s="160"/>
      <c r="LB258" s="160"/>
      <c r="LC258" s="160"/>
      <c r="LD258" s="160"/>
      <c r="LE258" s="160"/>
      <c r="LF258" s="160"/>
      <c r="LG258" s="160"/>
      <c r="LH258" s="160"/>
      <c r="LI258" s="160"/>
      <c r="LJ258" s="160"/>
      <c r="LK258" s="160"/>
      <c r="LL258" s="160"/>
      <c r="LM258" s="160"/>
      <c r="LN258" s="160"/>
      <c r="LO258" s="160"/>
      <c r="LP258" s="160"/>
      <c r="LQ258" s="160"/>
      <c r="LR258" s="160"/>
      <c r="LS258" s="160"/>
      <c r="LT258" s="160"/>
      <c r="LU258" s="160"/>
      <c r="LV258" s="160"/>
      <c r="LW258" s="160"/>
      <c r="LX258" s="160"/>
      <c r="LY258" s="160"/>
      <c r="LZ258" s="160"/>
      <c r="MA258" s="160"/>
      <c r="MB258" s="160"/>
      <c r="MC258" s="160"/>
      <c r="MD258" s="160"/>
      <c r="ME258" s="160"/>
      <c r="MF258" s="160"/>
      <c r="MG258" s="160"/>
      <c r="MH258" s="160"/>
      <c r="MI258" s="160"/>
      <c r="MJ258" s="160"/>
      <c r="MK258" s="160"/>
      <c r="ML258" s="160"/>
      <c r="MM258" s="160"/>
      <c r="MN258" s="160"/>
      <c r="MO258" s="160"/>
      <c r="MP258" s="160"/>
      <c r="MQ258" s="160"/>
      <c r="MR258" s="160"/>
      <c r="MS258" s="160"/>
      <c r="MT258" s="160"/>
      <c r="MU258" s="160"/>
      <c r="MV258" s="160"/>
      <c r="MW258" s="160"/>
      <c r="MX258" s="160"/>
      <c r="MY258" s="160"/>
      <c r="MZ258" s="160"/>
      <c r="NA258" s="160"/>
      <c r="NB258" s="160"/>
      <c r="NC258" s="160"/>
      <c r="ND258" s="160"/>
      <c r="NE258" s="160"/>
      <c r="NF258" s="160"/>
      <c r="NG258" s="160"/>
      <c r="NH258" s="160"/>
      <c r="NI258" s="160"/>
      <c r="NJ258" s="160"/>
      <c r="NK258" s="160"/>
      <c r="NL258" s="160"/>
      <c r="NM258" s="160"/>
      <c r="NN258" s="160"/>
      <c r="NO258" s="160"/>
      <c r="NP258" s="160"/>
      <c r="NQ258" s="160"/>
      <c r="NR258" s="160"/>
      <c r="NS258" s="160"/>
      <c r="NT258" s="160"/>
      <c r="NU258" s="160"/>
      <c r="NV258" s="160"/>
      <c r="NW258" s="160"/>
      <c r="NX258" s="160"/>
      <c r="NY258" s="160"/>
      <c r="NZ258" s="160"/>
      <c r="OA258" s="160"/>
      <c r="OB258" s="160"/>
      <c r="OC258" s="160"/>
      <c r="OD258" s="160"/>
      <c r="OE258" s="160"/>
      <c r="OF258" s="160"/>
      <c r="OG258" s="160"/>
      <c r="OH258" s="160"/>
      <c r="OI258" s="160"/>
      <c r="OJ258" s="160"/>
      <c r="OK258" s="160"/>
      <c r="OL258" s="160"/>
      <c r="OM258" s="160"/>
      <c r="ON258" s="160"/>
      <c r="OO258" s="160"/>
      <c r="OP258" s="160"/>
      <c r="OQ258" s="160"/>
      <c r="OR258" s="160"/>
      <c r="OS258" s="160"/>
      <c r="OT258" s="160"/>
      <c r="OU258" s="160"/>
      <c r="OV258" s="160"/>
      <c r="OW258" s="160"/>
      <c r="OX258" s="160"/>
      <c r="OY258" s="160"/>
      <c r="OZ258" s="160"/>
      <c r="PA258" s="160"/>
      <c r="PB258" s="160"/>
      <c r="PC258" s="160"/>
      <c r="PD258" s="160"/>
      <c r="PE258" s="160"/>
      <c r="PF258" s="160"/>
      <c r="PG258" s="160"/>
      <c r="PH258" s="160"/>
      <c r="PI258" s="160"/>
      <c r="PJ258" s="160"/>
      <c r="PK258" s="160"/>
      <c r="PL258" s="160"/>
      <c r="PM258" s="160"/>
      <c r="PN258" s="160"/>
      <c r="PO258" s="160"/>
      <c r="PP258" s="160"/>
      <c r="PQ258" s="160"/>
      <c r="PR258" s="160"/>
      <c r="PS258" s="160"/>
      <c r="PT258" s="160"/>
      <c r="PU258" s="160"/>
      <c r="PV258" s="160"/>
      <c r="PW258" s="160"/>
      <c r="PX258" s="160"/>
      <c r="PY258" s="160"/>
      <c r="PZ258" s="160"/>
      <c r="QA258" s="160"/>
      <c r="QB258" s="160"/>
      <c r="QC258" s="160"/>
      <c r="QD258" s="160"/>
      <c r="QE258" s="160"/>
      <c r="QF258" s="160"/>
      <c r="QG258" s="160"/>
      <c r="QH258" s="160"/>
      <c r="QI258" s="160"/>
      <c r="QJ258" s="160"/>
      <c r="QK258" s="160"/>
      <c r="QL258" s="160"/>
      <c r="QM258" s="160"/>
      <c r="QN258" s="160"/>
      <c r="QO258" s="160"/>
      <c r="QP258" s="160"/>
      <c r="QQ258" s="160"/>
      <c r="QR258" s="160"/>
      <c r="QS258" s="160"/>
      <c r="QT258" s="160"/>
      <c r="QU258" s="160"/>
      <c r="QV258" s="160"/>
      <c r="QW258" s="160"/>
      <c r="QX258" s="160"/>
      <c r="QY258" s="160"/>
      <c r="QZ258" s="160"/>
      <c r="RA258" s="160"/>
      <c r="RB258" s="160"/>
      <c r="RC258" s="160"/>
      <c r="RD258" s="160"/>
      <c r="RE258" s="160"/>
      <c r="RF258" s="160"/>
      <c r="RG258" s="160"/>
      <c r="RH258" s="160"/>
      <c r="RI258" s="160"/>
      <c r="RJ258" s="160"/>
      <c r="RK258" s="160"/>
      <c r="RL258" s="160"/>
      <c r="RM258" s="160"/>
      <c r="RN258" s="160"/>
      <c r="RO258" s="160"/>
      <c r="RP258" s="160"/>
      <c r="RQ258" s="160"/>
      <c r="RR258" s="160"/>
      <c r="RS258" s="160"/>
      <c r="RT258" s="160"/>
      <c r="RU258" s="160"/>
      <c r="RV258" s="160"/>
      <c r="RW258" s="160"/>
      <c r="RX258" s="160"/>
      <c r="RY258" s="160"/>
      <c r="RZ258" s="160"/>
      <c r="SA258" s="160"/>
      <c r="SB258" s="160"/>
      <c r="SC258" s="160"/>
      <c r="SD258" s="160"/>
      <c r="SE258" s="160"/>
      <c r="SF258" s="160"/>
      <c r="SG258" s="160"/>
      <c r="SH258" s="160"/>
      <c r="SI258" s="160"/>
      <c r="SJ258" s="160"/>
      <c r="SK258" s="160"/>
      <c r="SL258" s="160"/>
      <c r="SM258" s="160"/>
      <c r="SN258" s="160"/>
      <c r="SO258" s="160"/>
      <c r="SP258" s="160"/>
      <c r="SQ258" s="160"/>
      <c r="SR258" s="160"/>
      <c r="SS258" s="160"/>
      <c r="ST258" s="160"/>
      <c r="SU258" s="160"/>
      <c r="SV258" s="160"/>
      <c r="SW258" s="160"/>
      <c r="SX258" s="160"/>
      <c r="SY258" s="160"/>
      <c r="SZ258" s="160"/>
      <c r="TA258" s="160"/>
      <c r="TB258" s="160"/>
      <c r="TC258" s="160"/>
      <c r="TD258" s="160"/>
      <c r="TE258" s="160"/>
      <c r="TF258" s="160"/>
    </row>
    <row r="259" spans="1:526">
      <c r="A259" s="160"/>
      <c r="B259" s="160"/>
      <c r="C259" s="160"/>
      <c r="D259" s="160"/>
      <c r="E259" s="160"/>
      <c r="F259" s="160"/>
      <c r="G259" s="160"/>
      <c r="H259" s="160"/>
      <c r="I259" s="160"/>
      <c r="J259" s="160"/>
      <c r="K259" s="160"/>
      <c r="L259" s="160"/>
      <c r="M259" s="160"/>
      <c r="N259" s="160"/>
      <c r="O259" s="160"/>
      <c r="P259" s="160"/>
      <c r="Q259" s="160"/>
      <c r="R259" s="160"/>
      <c r="S259" s="160"/>
      <c r="T259" s="160"/>
      <c r="U259" s="160"/>
      <c r="V259" s="160"/>
      <c r="W259" s="160"/>
      <c r="X259" s="160"/>
      <c r="Y259" s="160"/>
      <c r="Z259" s="160"/>
      <c r="AA259" s="160"/>
      <c r="AB259" s="160"/>
      <c r="AC259" s="160"/>
      <c r="AD259" s="160"/>
      <c r="AE259" s="160"/>
      <c r="AF259" s="160"/>
      <c r="AG259" s="160"/>
      <c r="AH259" s="160"/>
      <c r="AI259" s="160"/>
      <c r="AJ259" s="160"/>
      <c r="AK259" s="160"/>
      <c r="AL259" s="160"/>
      <c r="AM259" s="160"/>
      <c r="AN259" s="160"/>
      <c r="AO259" s="160"/>
      <c r="AP259" s="160"/>
      <c r="AQ259" s="160"/>
      <c r="AR259" s="160"/>
      <c r="AS259" s="160"/>
      <c r="AT259" s="160"/>
      <c r="AU259" s="160"/>
      <c r="AV259" s="160"/>
      <c r="AW259" s="160"/>
      <c r="AX259" s="160"/>
      <c r="AY259" s="160"/>
      <c r="AZ259" s="160"/>
      <c r="BA259" s="160"/>
      <c r="BB259" s="160"/>
      <c r="BC259" s="160"/>
      <c r="BD259" s="160"/>
      <c r="BE259" s="160"/>
      <c r="BF259" s="160"/>
      <c r="BG259" s="160"/>
      <c r="BH259" s="160"/>
      <c r="BI259" s="160"/>
      <c r="BJ259" s="160"/>
      <c r="BK259" s="160"/>
      <c r="BL259" s="160"/>
      <c r="BM259" s="160"/>
      <c r="BN259" s="160"/>
      <c r="BO259" s="160"/>
      <c r="BP259" s="160"/>
      <c r="BQ259" s="160"/>
      <c r="BR259" s="160"/>
      <c r="BS259" s="160"/>
      <c r="BT259" s="160"/>
      <c r="BU259" s="160"/>
      <c r="BV259" s="160"/>
      <c r="BW259" s="160"/>
      <c r="BX259" s="160"/>
      <c r="BY259" s="160"/>
      <c r="BZ259" s="160"/>
      <c r="CA259" s="160"/>
      <c r="CB259" s="160"/>
      <c r="CC259" s="160"/>
      <c r="CD259" s="160"/>
      <c r="CE259" s="160"/>
      <c r="CF259" s="160"/>
      <c r="CG259" s="160"/>
      <c r="CH259" s="160"/>
      <c r="CI259" s="160"/>
      <c r="CJ259" s="160"/>
      <c r="CK259" s="160"/>
      <c r="CL259" s="160"/>
      <c r="CM259" s="160"/>
      <c r="CN259" s="160"/>
      <c r="CO259" s="160"/>
      <c r="CP259" s="160"/>
      <c r="CQ259" s="160"/>
      <c r="CR259" s="160"/>
      <c r="CS259" s="160"/>
      <c r="CT259" s="160"/>
      <c r="CU259" s="160"/>
      <c r="CV259" s="160"/>
      <c r="CW259" s="160"/>
      <c r="CX259" s="160"/>
      <c r="CY259" s="160"/>
      <c r="CZ259" s="160"/>
      <c r="DA259" s="160"/>
      <c r="DB259" s="160"/>
      <c r="DC259" s="160"/>
      <c r="DD259" s="160"/>
      <c r="DE259" s="160"/>
      <c r="DF259" s="160"/>
      <c r="DG259" s="160"/>
      <c r="DH259" s="160"/>
      <c r="DI259" s="160"/>
      <c r="DJ259" s="160"/>
      <c r="DK259" s="160"/>
      <c r="DL259" s="160"/>
      <c r="DM259" s="160"/>
      <c r="DN259" s="160"/>
      <c r="DO259" s="160"/>
      <c r="DP259" s="160"/>
      <c r="DQ259" s="160"/>
      <c r="DR259" s="160"/>
      <c r="DS259" s="160"/>
      <c r="DT259" s="160"/>
      <c r="DU259" s="160"/>
      <c r="DV259" s="160"/>
      <c r="DW259" s="160"/>
      <c r="DX259" s="160"/>
      <c r="DY259" s="160"/>
      <c r="DZ259" s="160"/>
      <c r="EA259" s="160"/>
      <c r="EB259" s="160"/>
      <c r="EC259" s="160"/>
      <c r="ED259" s="160"/>
      <c r="EE259" s="160"/>
      <c r="EF259" s="160"/>
      <c r="EG259" s="160"/>
      <c r="EH259" s="160"/>
      <c r="EI259" s="160"/>
      <c r="EJ259" s="160"/>
      <c r="EK259" s="160"/>
      <c r="EL259" s="160"/>
      <c r="EM259" s="160"/>
      <c r="EN259" s="160"/>
      <c r="EO259" s="160"/>
      <c r="EP259" s="160"/>
      <c r="EQ259" s="160"/>
      <c r="ER259" s="160"/>
      <c r="ES259" s="160"/>
      <c r="ET259" s="160"/>
      <c r="EU259" s="160"/>
      <c r="EV259" s="160"/>
      <c r="EW259" s="160"/>
      <c r="EX259" s="160"/>
      <c r="EY259" s="160"/>
      <c r="EZ259" s="160"/>
      <c r="FA259" s="160"/>
      <c r="FB259" s="160"/>
      <c r="FC259" s="160"/>
      <c r="FD259" s="160"/>
      <c r="FE259" s="160"/>
      <c r="FF259" s="160"/>
      <c r="FG259" s="160"/>
      <c r="FH259" s="160"/>
      <c r="FI259" s="160"/>
      <c r="FJ259" s="160"/>
      <c r="FK259" s="160"/>
      <c r="FL259" s="160"/>
      <c r="FM259" s="160"/>
      <c r="FN259" s="160"/>
      <c r="FO259" s="160"/>
      <c r="FP259" s="160"/>
      <c r="FQ259" s="160"/>
      <c r="FR259" s="160"/>
      <c r="FS259" s="160"/>
      <c r="FT259" s="160"/>
      <c r="FU259" s="160"/>
      <c r="FV259" s="160"/>
      <c r="FW259" s="160"/>
      <c r="FX259" s="160"/>
      <c r="FY259" s="160"/>
      <c r="FZ259" s="160"/>
      <c r="GA259" s="160"/>
      <c r="GB259" s="160"/>
      <c r="GC259" s="160"/>
      <c r="GD259" s="160"/>
      <c r="GE259" s="160"/>
      <c r="GF259" s="160"/>
      <c r="GG259" s="160"/>
      <c r="GH259" s="160"/>
      <c r="GI259" s="160"/>
      <c r="GJ259" s="160"/>
      <c r="GK259" s="160"/>
      <c r="GL259" s="160"/>
      <c r="GM259" s="160"/>
      <c r="GN259" s="160"/>
      <c r="GO259" s="160"/>
      <c r="GP259" s="160"/>
      <c r="GQ259" s="160"/>
      <c r="GR259" s="160"/>
      <c r="GS259" s="160"/>
      <c r="GT259" s="160"/>
      <c r="GU259" s="160"/>
      <c r="GV259" s="160"/>
      <c r="GW259" s="160"/>
      <c r="GX259" s="160"/>
      <c r="GY259" s="160"/>
      <c r="GZ259" s="160"/>
      <c r="HA259" s="160"/>
      <c r="HB259" s="160"/>
      <c r="HC259" s="160"/>
      <c r="HD259" s="160"/>
      <c r="HE259" s="160"/>
      <c r="HF259" s="160"/>
      <c r="HG259" s="160"/>
      <c r="HH259" s="160"/>
      <c r="HI259" s="160"/>
      <c r="HJ259" s="160"/>
      <c r="HK259" s="160"/>
      <c r="HL259" s="160"/>
      <c r="HM259" s="160"/>
      <c r="HN259" s="160"/>
      <c r="HO259" s="160"/>
      <c r="HP259" s="160"/>
      <c r="HQ259" s="160"/>
      <c r="HR259" s="160"/>
      <c r="HS259" s="160"/>
      <c r="HT259" s="160"/>
      <c r="HU259" s="160"/>
      <c r="HV259" s="160"/>
      <c r="HW259" s="160"/>
      <c r="HX259" s="160"/>
      <c r="HY259" s="160"/>
      <c r="HZ259" s="160"/>
      <c r="IA259" s="160"/>
      <c r="IB259" s="160"/>
      <c r="IC259" s="160"/>
      <c r="ID259" s="160"/>
      <c r="IE259" s="160"/>
      <c r="IF259" s="160"/>
      <c r="IG259" s="160"/>
      <c r="IH259" s="160"/>
      <c r="II259" s="160"/>
      <c r="IJ259" s="160"/>
      <c r="IK259" s="160"/>
      <c r="IL259" s="160"/>
      <c r="IM259" s="160"/>
      <c r="IN259" s="160"/>
      <c r="IO259" s="160"/>
      <c r="IP259" s="160"/>
      <c r="IQ259" s="160"/>
      <c r="IR259" s="160"/>
      <c r="IS259" s="160"/>
      <c r="IT259" s="160"/>
      <c r="IU259" s="160"/>
      <c r="IV259" s="160"/>
      <c r="IW259" s="160"/>
      <c r="IX259" s="160"/>
      <c r="IY259" s="160"/>
      <c r="IZ259" s="160"/>
      <c r="JA259" s="160"/>
      <c r="JB259" s="160"/>
      <c r="JC259" s="160"/>
      <c r="JD259" s="160"/>
      <c r="JE259" s="160"/>
      <c r="JF259" s="160"/>
      <c r="JG259" s="160"/>
      <c r="JH259" s="160"/>
      <c r="JI259" s="160"/>
      <c r="JJ259" s="160"/>
      <c r="JK259" s="160"/>
      <c r="JL259" s="160"/>
      <c r="JM259" s="160"/>
      <c r="JN259" s="160"/>
      <c r="JO259" s="160"/>
      <c r="JP259" s="160"/>
      <c r="JQ259" s="160"/>
      <c r="JR259" s="160"/>
      <c r="JS259" s="160"/>
      <c r="JT259" s="160"/>
      <c r="JU259" s="160"/>
      <c r="JV259" s="160"/>
      <c r="JW259" s="160"/>
      <c r="JX259" s="160"/>
      <c r="JY259" s="160"/>
      <c r="JZ259" s="160"/>
      <c r="KA259" s="160"/>
      <c r="KB259" s="160"/>
      <c r="KC259" s="160"/>
      <c r="KD259" s="160"/>
      <c r="KE259" s="160"/>
      <c r="KF259" s="160"/>
      <c r="KG259" s="160"/>
      <c r="KH259" s="160"/>
      <c r="KI259" s="160"/>
      <c r="KJ259" s="160"/>
      <c r="KK259" s="160"/>
      <c r="KL259" s="160"/>
      <c r="KM259" s="160"/>
      <c r="KN259" s="160"/>
      <c r="KO259" s="160"/>
      <c r="KP259" s="160"/>
      <c r="KQ259" s="160"/>
      <c r="KR259" s="160"/>
      <c r="KS259" s="160"/>
      <c r="KT259" s="160"/>
      <c r="KU259" s="160"/>
      <c r="KV259" s="160"/>
      <c r="KW259" s="160"/>
      <c r="KX259" s="160"/>
      <c r="KY259" s="160"/>
      <c r="KZ259" s="160"/>
      <c r="LA259" s="160"/>
      <c r="LB259" s="160"/>
      <c r="LC259" s="160"/>
      <c r="LD259" s="160"/>
      <c r="LE259" s="160"/>
      <c r="LF259" s="160"/>
      <c r="LG259" s="160"/>
      <c r="LH259" s="160"/>
      <c r="LI259" s="160"/>
      <c r="LJ259" s="160"/>
      <c r="LK259" s="160"/>
      <c r="LL259" s="160"/>
      <c r="LM259" s="160"/>
      <c r="LN259" s="160"/>
      <c r="LO259" s="160"/>
      <c r="LP259" s="160"/>
      <c r="LQ259" s="160"/>
      <c r="LR259" s="160"/>
      <c r="LS259" s="160"/>
      <c r="LT259" s="160"/>
      <c r="LU259" s="160"/>
      <c r="LV259" s="160"/>
      <c r="LW259" s="160"/>
      <c r="LX259" s="160"/>
      <c r="LY259" s="160"/>
      <c r="LZ259" s="160"/>
      <c r="MA259" s="160"/>
      <c r="MB259" s="160"/>
      <c r="MC259" s="160"/>
      <c r="MD259" s="160"/>
      <c r="ME259" s="160"/>
      <c r="MF259" s="160"/>
      <c r="MG259" s="160"/>
      <c r="MH259" s="160"/>
      <c r="MI259" s="160"/>
      <c r="MJ259" s="160"/>
      <c r="MK259" s="160"/>
      <c r="ML259" s="160"/>
      <c r="MM259" s="160"/>
      <c r="MN259" s="160"/>
      <c r="MO259" s="160"/>
      <c r="MP259" s="160"/>
      <c r="MQ259" s="160"/>
      <c r="MR259" s="160"/>
      <c r="MS259" s="160"/>
      <c r="MT259" s="160"/>
      <c r="MU259" s="160"/>
      <c r="MV259" s="160"/>
      <c r="MW259" s="160"/>
      <c r="MX259" s="160"/>
      <c r="MY259" s="160"/>
      <c r="MZ259" s="160"/>
      <c r="NA259" s="160"/>
      <c r="NB259" s="160"/>
      <c r="NC259" s="160"/>
      <c r="ND259" s="160"/>
      <c r="NE259" s="160"/>
      <c r="NF259" s="160"/>
      <c r="NG259" s="160"/>
      <c r="NH259" s="160"/>
      <c r="NI259" s="160"/>
      <c r="NJ259" s="160"/>
      <c r="NK259" s="160"/>
      <c r="NL259" s="160"/>
      <c r="NM259" s="160"/>
      <c r="NN259" s="160"/>
      <c r="NO259" s="160"/>
      <c r="NP259" s="160"/>
      <c r="NQ259" s="160"/>
      <c r="NR259" s="160"/>
      <c r="NS259" s="160"/>
      <c r="NT259" s="160"/>
      <c r="NU259" s="160"/>
      <c r="NV259" s="160"/>
      <c r="NW259" s="160"/>
      <c r="NX259" s="160"/>
      <c r="NY259" s="160"/>
      <c r="NZ259" s="160"/>
      <c r="OA259" s="160"/>
      <c r="OB259" s="160"/>
      <c r="OC259" s="160"/>
      <c r="OD259" s="160"/>
      <c r="OE259" s="160"/>
      <c r="OF259" s="160"/>
      <c r="OG259" s="160"/>
      <c r="OH259" s="160"/>
      <c r="OI259" s="160"/>
      <c r="OJ259" s="160"/>
      <c r="OK259" s="160"/>
      <c r="OL259" s="160"/>
      <c r="OM259" s="160"/>
      <c r="ON259" s="160"/>
      <c r="OO259" s="160"/>
      <c r="OP259" s="160"/>
      <c r="OQ259" s="160"/>
      <c r="OR259" s="160"/>
      <c r="OS259" s="160"/>
      <c r="OT259" s="160"/>
      <c r="OU259" s="160"/>
      <c r="OV259" s="160"/>
      <c r="OW259" s="160"/>
      <c r="OX259" s="160"/>
      <c r="OY259" s="160"/>
      <c r="OZ259" s="160"/>
      <c r="PA259" s="160"/>
      <c r="PB259" s="160"/>
      <c r="PC259" s="160"/>
      <c r="PD259" s="160"/>
      <c r="PE259" s="160"/>
      <c r="PF259" s="160"/>
      <c r="PG259" s="160"/>
      <c r="PH259" s="160"/>
      <c r="PI259" s="160"/>
      <c r="PJ259" s="160"/>
      <c r="PK259" s="160"/>
      <c r="PL259" s="160"/>
      <c r="PM259" s="160"/>
      <c r="PN259" s="160"/>
      <c r="PO259" s="160"/>
      <c r="PP259" s="160"/>
      <c r="PQ259" s="160"/>
      <c r="PR259" s="160"/>
      <c r="PS259" s="160"/>
      <c r="PT259" s="160"/>
      <c r="PU259" s="160"/>
      <c r="PV259" s="160"/>
      <c r="PW259" s="160"/>
      <c r="PX259" s="160"/>
      <c r="PY259" s="160"/>
      <c r="PZ259" s="160"/>
      <c r="QA259" s="160"/>
      <c r="QB259" s="160"/>
      <c r="QC259" s="160"/>
      <c r="QD259" s="160"/>
      <c r="QE259" s="160"/>
      <c r="QF259" s="160"/>
      <c r="QG259" s="160"/>
      <c r="QH259" s="160"/>
      <c r="QI259" s="160"/>
      <c r="QJ259" s="160"/>
      <c r="QK259" s="160"/>
      <c r="QL259" s="160"/>
      <c r="QM259" s="160"/>
      <c r="QN259" s="160"/>
      <c r="QO259" s="160"/>
      <c r="QP259" s="160"/>
      <c r="QQ259" s="160"/>
      <c r="QR259" s="160"/>
      <c r="QS259" s="160"/>
      <c r="QT259" s="160"/>
      <c r="QU259" s="160"/>
      <c r="QV259" s="160"/>
      <c r="QW259" s="160"/>
      <c r="QX259" s="160"/>
      <c r="QY259" s="160"/>
      <c r="QZ259" s="160"/>
      <c r="RA259" s="160"/>
      <c r="RB259" s="160"/>
      <c r="RC259" s="160"/>
      <c r="RD259" s="160"/>
      <c r="RE259" s="160"/>
      <c r="RF259" s="160"/>
      <c r="RG259" s="160"/>
      <c r="RH259" s="160"/>
      <c r="RI259" s="160"/>
      <c r="RJ259" s="160"/>
      <c r="RK259" s="160"/>
      <c r="RL259" s="160"/>
      <c r="RM259" s="160"/>
      <c r="RN259" s="160"/>
      <c r="RO259" s="160"/>
      <c r="RP259" s="160"/>
      <c r="RQ259" s="160"/>
      <c r="RR259" s="160"/>
      <c r="RS259" s="160"/>
      <c r="RT259" s="160"/>
      <c r="RU259" s="160"/>
      <c r="RV259" s="160"/>
      <c r="RW259" s="160"/>
      <c r="RX259" s="160"/>
      <c r="RY259" s="160"/>
      <c r="RZ259" s="160"/>
      <c r="SA259" s="160"/>
      <c r="SB259" s="160"/>
      <c r="SC259" s="160"/>
      <c r="SD259" s="160"/>
      <c r="SE259" s="160"/>
      <c r="SF259" s="160"/>
      <c r="SG259" s="160"/>
      <c r="SH259" s="160"/>
      <c r="SI259" s="160"/>
      <c r="SJ259" s="160"/>
      <c r="SK259" s="160"/>
      <c r="SL259" s="160"/>
      <c r="SM259" s="160"/>
      <c r="SN259" s="160"/>
      <c r="SO259" s="160"/>
      <c r="SP259" s="160"/>
      <c r="SQ259" s="160"/>
      <c r="SR259" s="160"/>
      <c r="SS259" s="160"/>
      <c r="ST259" s="160"/>
      <c r="SU259" s="160"/>
      <c r="SV259" s="160"/>
      <c r="SW259" s="160"/>
      <c r="SX259" s="160"/>
      <c r="SY259" s="160"/>
      <c r="SZ259" s="160"/>
      <c r="TA259" s="160"/>
      <c r="TB259" s="160"/>
      <c r="TC259" s="160"/>
      <c r="TD259" s="160"/>
      <c r="TE259" s="160"/>
      <c r="TF259" s="160"/>
    </row>
    <row r="260" spans="1:526">
      <c r="A260" s="160"/>
      <c r="B260" s="160"/>
      <c r="C260" s="160"/>
      <c r="D260" s="160"/>
      <c r="E260" s="160"/>
      <c r="F260" s="160"/>
      <c r="G260" s="160"/>
      <c r="H260" s="160"/>
      <c r="I260" s="160"/>
      <c r="J260" s="160"/>
      <c r="K260" s="160"/>
      <c r="L260" s="160"/>
      <c r="M260" s="160"/>
      <c r="N260" s="160"/>
      <c r="O260" s="160"/>
      <c r="P260" s="160"/>
      <c r="Q260" s="160"/>
      <c r="R260" s="160"/>
      <c r="S260" s="160"/>
      <c r="T260" s="160"/>
      <c r="U260" s="160"/>
      <c r="V260" s="160"/>
      <c r="W260" s="160"/>
      <c r="X260" s="160"/>
      <c r="Y260" s="160"/>
      <c r="Z260" s="160"/>
      <c r="AA260" s="160"/>
      <c r="AB260" s="160"/>
      <c r="AC260" s="160"/>
      <c r="AD260" s="160"/>
      <c r="AE260" s="160"/>
      <c r="AF260" s="160"/>
      <c r="AG260" s="160"/>
      <c r="AH260" s="160"/>
      <c r="AI260" s="160"/>
      <c r="AJ260" s="160"/>
      <c r="AK260" s="160"/>
      <c r="AL260" s="160"/>
      <c r="AM260" s="160"/>
      <c r="AN260" s="160"/>
      <c r="AO260" s="160"/>
      <c r="AP260" s="160"/>
      <c r="AQ260" s="160"/>
      <c r="AR260" s="160"/>
      <c r="AS260" s="160"/>
      <c r="AT260" s="160"/>
      <c r="AU260" s="160"/>
      <c r="AV260" s="160"/>
      <c r="AW260" s="160"/>
      <c r="AX260" s="160"/>
      <c r="AY260" s="160"/>
      <c r="AZ260" s="160"/>
      <c r="BA260" s="160"/>
      <c r="BB260" s="160"/>
      <c r="BC260" s="160"/>
      <c r="BD260" s="160"/>
      <c r="BE260" s="160"/>
      <c r="BF260" s="160"/>
      <c r="BG260" s="160"/>
      <c r="BH260" s="160"/>
      <c r="BI260" s="160"/>
      <c r="BJ260" s="160"/>
      <c r="BK260" s="160"/>
      <c r="BL260" s="160"/>
      <c r="BM260" s="160"/>
      <c r="BN260" s="160"/>
      <c r="BO260" s="160"/>
      <c r="BP260" s="160"/>
      <c r="BQ260" s="160"/>
      <c r="BR260" s="160"/>
      <c r="BS260" s="160"/>
      <c r="BT260" s="160"/>
      <c r="BU260" s="160"/>
      <c r="BV260" s="160"/>
      <c r="BW260" s="160"/>
      <c r="BX260" s="160"/>
      <c r="BY260" s="160"/>
      <c r="BZ260" s="160"/>
      <c r="CA260" s="160"/>
      <c r="CB260" s="160"/>
      <c r="CC260" s="160"/>
      <c r="CD260" s="160"/>
      <c r="CE260" s="160"/>
      <c r="CF260" s="160"/>
      <c r="CG260" s="160"/>
      <c r="CH260" s="160"/>
      <c r="CI260" s="160"/>
      <c r="CJ260" s="160"/>
      <c r="CK260" s="160"/>
      <c r="CL260" s="160"/>
      <c r="CM260" s="160"/>
      <c r="CN260" s="160"/>
      <c r="CO260" s="160"/>
      <c r="CP260" s="160"/>
      <c r="CQ260" s="160"/>
      <c r="CR260" s="160"/>
      <c r="CS260" s="160"/>
      <c r="CT260" s="160"/>
      <c r="CU260" s="160"/>
      <c r="CV260" s="160"/>
      <c r="CW260" s="160"/>
      <c r="CX260" s="160"/>
      <c r="CY260" s="160"/>
      <c r="CZ260" s="160"/>
      <c r="DA260" s="160"/>
      <c r="DB260" s="160"/>
      <c r="DC260" s="160"/>
      <c r="DD260" s="160"/>
      <c r="DE260" s="160"/>
      <c r="DF260" s="160"/>
      <c r="DG260" s="160"/>
      <c r="DH260" s="160"/>
      <c r="DI260" s="160"/>
      <c r="DJ260" s="160"/>
      <c r="DK260" s="160"/>
      <c r="DL260" s="160"/>
      <c r="DM260" s="160"/>
      <c r="DN260" s="160"/>
      <c r="DO260" s="160"/>
      <c r="DP260" s="160"/>
      <c r="DQ260" s="160"/>
      <c r="DR260" s="160"/>
      <c r="DS260" s="160"/>
      <c r="DT260" s="160"/>
      <c r="DU260" s="160"/>
      <c r="DV260" s="160"/>
      <c r="DW260" s="160"/>
      <c r="DX260" s="160"/>
      <c r="DY260" s="160"/>
      <c r="DZ260" s="160"/>
      <c r="EA260" s="160"/>
      <c r="EB260" s="160"/>
      <c r="EC260" s="160"/>
      <c r="ED260" s="160"/>
      <c r="EE260" s="160"/>
      <c r="EF260" s="160"/>
      <c r="EG260" s="160"/>
      <c r="EH260" s="160"/>
      <c r="EI260" s="160"/>
      <c r="EJ260" s="160"/>
      <c r="EK260" s="160"/>
      <c r="EL260" s="160"/>
      <c r="EM260" s="160"/>
      <c r="EN260" s="160"/>
      <c r="EO260" s="160"/>
      <c r="EP260" s="160"/>
      <c r="EQ260" s="160"/>
      <c r="ER260" s="160"/>
      <c r="ES260" s="160"/>
      <c r="ET260" s="160"/>
      <c r="EU260" s="160"/>
      <c r="EV260" s="160"/>
      <c r="EW260" s="160"/>
      <c r="EX260" s="160"/>
      <c r="EY260" s="160"/>
      <c r="EZ260" s="160"/>
      <c r="FA260" s="160"/>
      <c r="FB260" s="160"/>
      <c r="FC260" s="160"/>
      <c r="FD260" s="160"/>
      <c r="FE260" s="160"/>
      <c r="FF260" s="160"/>
      <c r="FG260" s="160"/>
      <c r="FH260" s="160"/>
      <c r="FI260" s="160"/>
      <c r="FJ260" s="160"/>
      <c r="FK260" s="160"/>
      <c r="FL260" s="160"/>
      <c r="FM260" s="160"/>
      <c r="FN260" s="160"/>
      <c r="FO260" s="160"/>
      <c r="FP260" s="160"/>
      <c r="FQ260" s="160"/>
      <c r="FR260" s="160"/>
      <c r="FS260" s="160"/>
      <c r="FT260" s="160"/>
      <c r="FU260" s="160"/>
      <c r="FV260" s="160"/>
      <c r="FW260" s="160"/>
      <c r="FX260" s="160"/>
      <c r="FY260" s="160"/>
      <c r="FZ260" s="160"/>
      <c r="GA260" s="160"/>
      <c r="GB260" s="160"/>
      <c r="GC260" s="160"/>
      <c r="GD260" s="160"/>
      <c r="GE260" s="160"/>
      <c r="GF260" s="160"/>
      <c r="GG260" s="160"/>
      <c r="GH260" s="160"/>
      <c r="GI260" s="160"/>
      <c r="GJ260" s="160"/>
      <c r="GK260" s="160"/>
      <c r="GL260" s="160"/>
      <c r="GM260" s="160"/>
      <c r="GN260" s="160"/>
      <c r="GO260" s="160"/>
      <c r="GP260" s="160"/>
      <c r="GQ260" s="160"/>
      <c r="GR260" s="160"/>
      <c r="GS260" s="160"/>
      <c r="GT260" s="160"/>
      <c r="GU260" s="160"/>
      <c r="GV260" s="160"/>
      <c r="GW260" s="160"/>
      <c r="GX260" s="160"/>
      <c r="GY260" s="160"/>
      <c r="GZ260" s="160"/>
      <c r="HA260" s="160"/>
      <c r="HB260" s="160"/>
      <c r="HC260" s="160"/>
      <c r="HD260" s="160"/>
      <c r="HE260" s="160"/>
      <c r="HF260" s="160"/>
      <c r="HG260" s="160"/>
      <c r="HH260" s="160"/>
      <c r="HI260" s="160"/>
      <c r="HJ260" s="160"/>
      <c r="HK260" s="160"/>
      <c r="HL260" s="160"/>
      <c r="HM260" s="160"/>
      <c r="HN260" s="160"/>
      <c r="HO260" s="160"/>
      <c r="HP260" s="160"/>
      <c r="HQ260" s="160"/>
      <c r="HR260" s="160"/>
      <c r="HS260" s="160"/>
      <c r="HT260" s="160"/>
      <c r="HU260" s="160"/>
      <c r="HV260" s="160"/>
      <c r="HW260" s="160"/>
      <c r="HX260" s="160"/>
      <c r="HY260" s="160"/>
      <c r="HZ260" s="160"/>
      <c r="IA260" s="160"/>
      <c r="IB260" s="160"/>
      <c r="IC260" s="160"/>
      <c r="ID260" s="160"/>
      <c r="IE260" s="160"/>
      <c r="IF260" s="160"/>
      <c r="IG260" s="160"/>
      <c r="IH260" s="160"/>
      <c r="II260" s="160"/>
      <c r="IJ260" s="160"/>
      <c r="IK260" s="160"/>
      <c r="IL260" s="160"/>
      <c r="IM260" s="160"/>
      <c r="IN260" s="160"/>
      <c r="IO260" s="160"/>
      <c r="IP260" s="160"/>
      <c r="IQ260" s="160"/>
      <c r="IR260" s="160"/>
      <c r="IS260" s="160"/>
      <c r="IT260" s="160"/>
      <c r="IU260" s="160"/>
      <c r="IV260" s="160"/>
      <c r="IW260" s="160"/>
      <c r="IX260" s="160"/>
      <c r="IY260" s="160"/>
      <c r="IZ260" s="160"/>
      <c r="JA260" s="160"/>
      <c r="JB260" s="160"/>
      <c r="JC260" s="160"/>
      <c r="JD260" s="160"/>
      <c r="JE260" s="160"/>
      <c r="JF260" s="160"/>
      <c r="JG260" s="160"/>
      <c r="JH260" s="160"/>
      <c r="JI260" s="160"/>
      <c r="JJ260" s="160"/>
      <c r="JK260" s="160"/>
      <c r="JL260" s="160"/>
      <c r="JM260" s="160"/>
      <c r="JN260" s="160"/>
      <c r="JO260" s="160"/>
      <c r="JP260" s="160"/>
      <c r="JQ260" s="160"/>
      <c r="JR260" s="160"/>
      <c r="JS260" s="160"/>
      <c r="JT260" s="160"/>
      <c r="JU260" s="160"/>
      <c r="JV260" s="160"/>
      <c r="JW260" s="160"/>
      <c r="JX260" s="160"/>
      <c r="JY260" s="160"/>
      <c r="JZ260" s="160"/>
      <c r="KA260" s="160"/>
      <c r="KB260" s="160"/>
      <c r="KC260" s="160"/>
      <c r="KD260" s="160"/>
      <c r="KE260" s="160"/>
      <c r="KF260" s="160"/>
      <c r="KG260" s="160"/>
      <c r="KH260" s="160"/>
      <c r="KI260" s="160"/>
      <c r="KJ260" s="160"/>
      <c r="KK260" s="160"/>
      <c r="KL260" s="160"/>
      <c r="KM260" s="160"/>
      <c r="KN260" s="160"/>
      <c r="KO260" s="160"/>
      <c r="KP260" s="160"/>
      <c r="KQ260" s="160"/>
      <c r="KR260" s="160"/>
      <c r="KS260" s="160"/>
      <c r="KT260" s="160"/>
      <c r="KU260" s="160"/>
      <c r="KV260" s="160"/>
      <c r="KW260" s="160"/>
      <c r="KX260" s="160"/>
      <c r="KY260" s="160"/>
      <c r="KZ260" s="160"/>
      <c r="LA260" s="160"/>
      <c r="LB260" s="160"/>
      <c r="LC260" s="160"/>
      <c r="LD260" s="160"/>
      <c r="LE260" s="160"/>
      <c r="LF260" s="160"/>
      <c r="LG260" s="160"/>
      <c r="LH260" s="160"/>
      <c r="LI260" s="160"/>
      <c r="LJ260" s="160"/>
      <c r="LK260" s="160"/>
      <c r="LL260" s="160"/>
      <c r="LM260" s="160"/>
      <c r="LN260" s="160"/>
      <c r="LO260" s="160"/>
      <c r="LP260" s="160"/>
      <c r="LQ260" s="160"/>
      <c r="LR260" s="160"/>
      <c r="LS260" s="160"/>
      <c r="LT260" s="160"/>
      <c r="LU260" s="160"/>
      <c r="LV260" s="160"/>
      <c r="LW260" s="160"/>
      <c r="LX260" s="160"/>
      <c r="LY260" s="160"/>
      <c r="LZ260" s="160"/>
      <c r="MA260" s="160"/>
      <c r="MB260" s="160"/>
      <c r="MC260" s="160"/>
      <c r="MD260" s="160"/>
      <c r="ME260" s="160"/>
      <c r="MF260" s="160"/>
      <c r="MG260" s="160"/>
      <c r="MH260" s="160"/>
      <c r="MI260" s="160"/>
      <c r="MJ260" s="160"/>
      <c r="MK260" s="160"/>
      <c r="ML260" s="160"/>
      <c r="MM260" s="160"/>
      <c r="MN260" s="160"/>
      <c r="MO260" s="160"/>
      <c r="MP260" s="160"/>
      <c r="MQ260" s="160"/>
      <c r="MR260" s="160"/>
      <c r="MS260" s="160"/>
      <c r="MT260" s="160"/>
      <c r="MU260" s="160"/>
      <c r="MV260" s="160"/>
      <c r="MW260" s="160"/>
      <c r="MX260" s="160"/>
      <c r="MY260" s="160"/>
      <c r="MZ260" s="160"/>
      <c r="NA260" s="160"/>
      <c r="NB260" s="160"/>
      <c r="NC260" s="160"/>
      <c r="ND260" s="160"/>
      <c r="NE260" s="160"/>
      <c r="NF260" s="160"/>
      <c r="NG260" s="160"/>
      <c r="NH260" s="160"/>
      <c r="NI260" s="160"/>
      <c r="NJ260" s="160"/>
      <c r="NK260" s="160"/>
      <c r="NL260" s="160"/>
      <c r="NM260" s="160"/>
      <c r="NN260" s="160"/>
      <c r="NO260" s="160"/>
      <c r="NP260" s="160"/>
      <c r="NQ260" s="160"/>
      <c r="NR260" s="160"/>
      <c r="NS260" s="160"/>
      <c r="NT260" s="160"/>
      <c r="NU260" s="160"/>
      <c r="NV260" s="160"/>
      <c r="NW260" s="160"/>
      <c r="NX260" s="160"/>
      <c r="NY260" s="160"/>
      <c r="NZ260" s="160"/>
      <c r="OA260" s="160"/>
      <c r="OB260" s="160"/>
      <c r="OC260" s="160"/>
      <c r="OD260" s="160"/>
      <c r="OE260" s="160"/>
      <c r="OF260" s="160"/>
      <c r="OG260" s="160"/>
      <c r="OH260" s="160"/>
      <c r="OI260" s="160"/>
      <c r="OJ260" s="160"/>
      <c r="OK260" s="160"/>
      <c r="OL260" s="160"/>
      <c r="OM260" s="160"/>
      <c r="ON260" s="160"/>
      <c r="OO260" s="160"/>
      <c r="OP260" s="160"/>
      <c r="OQ260" s="160"/>
      <c r="OR260" s="160"/>
      <c r="OS260" s="160"/>
      <c r="OT260" s="160"/>
      <c r="OU260" s="160"/>
      <c r="OV260" s="160"/>
      <c r="OW260" s="160"/>
      <c r="OX260" s="160"/>
      <c r="OY260" s="160"/>
      <c r="OZ260" s="160"/>
      <c r="PA260" s="160"/>
      <c r="PB260" s="160"/>
      <c r="PC260" s="160"/>
      <c r="PD260" s="160"/>
      <c r="PE260" s="160"/>
      <c r="PF260" s="160"/>
      <c r="PG260" s="160"/>
      <c r="PH260" s="160"/>
      <c r="PI260" s="160"/>
      <c r="PJ260" s="160"/>
      <c r="PK260" s="160"/>
      <c r="PL260" s="160"/>
      <c r="PM260" s="160"/>
      <c r="PN260" s="160"/>
      <c r="PO260" s="160"/>
      <c r="PP260" s="160"/>
      <c r="PQ260" s="160"/>
      <c r="PR260" s="160"/>
      <c r="PS260" s="160"/>
      <c r="PT260" s="160"/>
      <c r="PU260" s="160"/>
      <c r="PV260" s="160"/>
      <c r="PW260" s="160"/>
      <c r="PX260" s="160"/>
      <c r="PY260" s="160"/>
      <c r="PZ260" s="160"/>
      <c r="QA260" s="160"/>
      <c r="QB260" s="160"/>
      <c r="QC260" s="160"/>
      <c r="QD260" s="160"/>
      <c r="QE260" s="160"/>
      <c r="QF260" s="160"/>
      <c r="QG260" s="160"/>
      <c r="QH260" s="160"/>
      <c r="QI260" s="160"/>
      <c r="QJ260" s="160"/>
      <c r="QK260" s="160"/>
      <c r="QL260" s="160"/>
      <c r="QM260" s="160"/>
      <c r="QN260" s="160"/>
      <c r="QO260" s="160"/>
      <c r="QP260" s="160"/>
      <c r="QQ260" s="160"/>
      <c r="QR260" s="160"/>
      <c r="QS260" s="160"/>
      <c r="QT260" s="160"/>
      <c r="QU260" s="160"/>
      <c r="QV260" s="160"/>
      <c r="QW260" s="160"/>
      <c r="QX260" s="160"/>
      <c r="QY260" s="160"/>
      <c r="QZ260" s="160"/>
      <c r="RA260" s="160"/>
      <c r="RB260" s="160"/>
      <c r="RC260" s="160"/>
      <c r="RD260" s="160"/>
      <c r="RE260" s="160"/>
      <c r="RF260" s="160"/>
      <c r="RG260" s="160"/>
      <c r="RH260" s="160"/>
      <c r="RI260" s="160"/>
      <c r="RJ260" s="160"/>
      <c r="RK260" s="160"/>
      <c r="RL260" s="160"/>
      <c r="RM260" s="160"/>
      <c r="RN260" s="160"/>
      <c r="RO260" s="160"/>
      <c r="RP260" s="160"/>
      <c r="RQ260" s="160"/>
      <c r="RR260" s="160"/>
      <c r="RS260" s="160"/>
      <c r="RT260" s="160"/>
      <c r="RU260" s="160"/>
      <c r="RV260" s="160"/>
      <c r="RW260" s="160"/>
      <c r="RX260" s="160"/>
      <c r="RY260" s="160"/>
      <c r="RZ260" s="160"/>
      <c r="SA260" s="160"/>
      <c r="SB260" s="160"/>
      <c r="SC260" s="160"/>
      <c r="SD260" s="160"/>
      <c r="SE260" s="160"/>
      <c r="SF260" s="160"/>
      <c r="SG260" s="160"/>
      <c r="SH260" s="160"/>
      <c r="SI260" s="160"/>
      <c r="SJ260" s="160"/>
      <c r="SK260" s="160"/>
      <c r="SL260" s="160"/>
      <c r="SM260" s="160"/>
      <c r="SN260" s="160"/>
      <c r="SO260" s="160"/>
      <c r="SP260" s="160"/>
      <c r="SQ260" s="160"/>
      <c r="SR260" s="160"/>
      <c r="SS260" s="160"/>
      <c r="ST260" s="160"/>
      <c r="SU260" s="160"/>
      <c r="SV260" s="160"/>
      <c r="SW260" s="160"/>
      <c r="SX260" s="160"/>
      <c r="SY260" s="160"/>
      <c r="SZ260" s="160"/>
      <c r="TA260" s="160"/>
      <c r="TB260" s="160"/>
      <c r="TC260" s="160"/>
      <c r="TD260" s="160"/>
      <c r="TE260" s="160"/>
      <c r="TF260" s="160"/>
    </row>
    <row r="261" spans="1:526">
      <c r="A261" s="160"/>
      <c r="B261" s="160"/>
      <c r="C261" s="160"/>
      <c r="D261" s="160"/>
      <c r="E261" s="160"/>
      <c r="F261" s="160"/>
      <c r="G261" s="160"/>
      <c r="H261" s="160"/>
      <c r="I261" s="160"/>
      <c r="J261" s="160"/>
      <c r="K261" s="160"/>
      <c r="L261" s="160"/>
      <c r="M261" s="160"/>
      <c r="N261" s="160"/>
      <c r="O261" s="160"/>
      <c r="P261" s="160"/>
      <c r="Q261" s="160"/>
      <c r="R261" s="160"/>
      <c r="S261" s="160"/>
      <c r="T261" s="160"/>
      <c r="U261" s="160"/>
      <c r="V261" s="160"/>
      <c r="W261" s="160"/>
      <c r="X261" s="160"/>
      <c r="Y261" s="160"/>
      <c r="Z261" s="160"/>
      <c r="AA261" s="160"/>
      <c r="AB261" s="160"/>
      <c r="AC261" s="160"/>
      <c r="AD261" s="160"/>
      <c r="AE261" s="160"/>
      <c r="AF261" s="160"/>
      <c r="AG261" s="160"/>
      <c r="AH261" s="160"/>
      <c r="AI261" s="160"/>
      <c r="AJ261" s="160"/>
      <c r="AK261" s="160"/>
      <c r="AL261" s="160"/>
      <c r="AM261" s="160"/>
      <c r="AN261" s="160"/>
      <c r="AO261" s="160"/>
      <c r="AP261" s="160"/>
      <c r="AQ261" s="160"/>
      <c r="AR261" s="160"/>
      <c r="AS261" s="160"/>
      <c r="AT261" s="160"/>
      <c r="AU261" s="160"/>
      <c r="AV261" s="160"/>
      <c r="AW261" s="160"/>
      <c r="AX261" s="160"/>
      <c r="AY261" s="160"/>
      <c r="AZ261" s="160"/>
      <c r="BA261" s="160"/>
      <c r="BB261" s="160"/>
      <c r="BC261" s="160"/>
      <c r="BD261" s="160"/>
      <c r="BE261" s="160"/>
      <c r="BF261" s="160"/>
      <c r="BG261" s="160"/>
      <c r="BH261" s="160"/>
      <c r="BI261" s="160"/>
      <c r="BJ261" s="160"/>
      <c r="BK261" s="160"/>
      <c r="BL261" s="160"/>
      <c r="BM261" s="160"/>
      <c r="BN261" s="160"/>
      <c r="BO261" s="160"/>
      <c r="BP261" s="160"/>
      <c r="BQ261" s="160"/>
      <c r="BR261" s="160"/>
      <c r="BS261" s="160"/>
      <c r="BT261" s="160"/>
      <c r="BU261" s="160"/>
      <c r="BV261" s="160"/>
      <c r="BW261" s="160"/>
      <c r="BX261" s="160"/>
      <c r="BY261" s="160"/>
      <c r="BZ261" s="160"/>
      <c r="CA261" s="160"/>
      <c r="CB261" s="160"/>
      <c r="CC261" s="160"/>
      <c r="CD261" s="160"/>
      <c r="CE261" s="160"/>
      <c r="CF261" s="160"/>
      <c r="CG261" s="160"/>
      <c r="CH261" s="160"/>
      <c r="CI261" s="160"/>
      <c r="CJ261" s="160"/>
      <c r="CK261" s="160"/>
      <c r="CL261" s="160"/>
      <c r="CM261" s="160"/>
      <c r="CN261" s="160"/>
      <c r="CO261" s="160"/>
      <c r="CP261" s="160"/>
      <c r="CQ261" s="160"/>
      <c r="CR261" s="160"/>
      <c r="CS261" s="160"/>
      <c r="CT261" s="160"/>
      <c r="CU261" s="160"/>
      <c r="CV261" s="160"/>
      <c r="CW261" s="160"/>
      <c r="CX261" s="160"/>
      <c r="CY261" s="160"/>
      <c r="CZ261" s="160"/>
      <c r="DA261" s="160"/>
      <c r="DB261" s="160"/>
      <c r="DC261" s="160"/>
      <c r="DD261" s="160"/>
      <c r="DE261" s="160"/>
      <c r="DF261" s="160"/>
      <c r="DG261" s="160"/>
      <c r="DH261" s="160"/>
      <c r="DI261" s="160"/>
      <c r="DJ261" s="160"/>
      <c r="DK261" s="160"/>
      <c r="DL261" s="160"/>
      <c r="DM261" s="160"/>
      <c r="DN261" s="160"/>
      <c r="DO261" s="160"/>
      <c r="DP261" s="160"/>
      <c r="DQ261" s="160"/>
      <c r="DR261" s="160"/>
      <c r="DS261" s="160"/>
      <c r="DT261" s="160"/>
      <c r="DU261" s="160"/>
      <c r="DV261" s="160"/>
      <c r="DW261" s="160"/>
      <c r="DX261" s="160"/>
      <c r="DY261" s="160"/>
      <c r="DZ261" s="160"/>
      <c r="EA261" s="160"/>
      <c r="EB261" s="160"/>
      <c r="EC261" s="160"/>
      <c r="ED261" s="160"/>
      <c r="EE261" s="160"/>
      <c r="EF261" s="160"/>
      <c r="EG261" s="160"/>
      <c r="EH261" s="160"/>
      <c r="EI261" s="160"/>
      <c r="EJ261" s="160"/>
      <c r="EK261" s="160"/>
      <c r="EL261" s="160"/>
      <c r="EM261" s="160"/>
      <c r="EN261" s="160"/>
      <c r="EO261" s="160"/>
      <c r="EP261" s="160"/>
      <c r="EQ261" s="160"/>
      <c r="ER261" s="160"/>
      <c r="ES261" s="160"/>
      <c r="ET261" s="160"/>
      <c r="EU261" s="160"/>
      <c r="EV261" s="160"/>
      <c r="EW261" s="160"/>
      <c r="EX261" s="160"/>
      <c r="EY261" s="160"/>
      <c r="EZ261" s="160"/>
      <c r="FA261" s="160"/>
      <c r="FB261" s="160"/>
      <c r="FC261" s="160"/>
      <c r="FD261" s="160"/>
      <c r="FE261" s="160"/>
      <c r="FF261" s="160"/>
      <c r="FG261" s="160"/>
      <c r="FH261" s="160"/>
      <c r="FI261" s="160"/>
      <c r="FJ261" s="160"/>
      <c r="FK261" s="160"/>
      <c r="FL261" s="160"/>
      <c r="FM261" s="160"/>
      <c r="FN261" s="160"/>
      <c r="FO261" s="160"/>
      <c r="FP261" s="160"/>
      <c r="FQ261" s="160"/>
      <c r="FR261" s="160"/>
      <c r="FS261" s="160"/>
      <c r="FT261" s="160"/>
      <c r="FU261" s="160"/>
      <c r="FV261" s="160"/>
      <c r="FW261" s="160"/>
      <c r="FX261" s="160"/>
      <c r="FY261" s="160"/>
      <c r="FZ261" s="160"/>
      <c r="GA261" s="160"/>
      <c r="GB261" s="160"/>
      <c r="GC261" s="160"/>
      <c r="GD261" s="160"/>
      <c r="GE261" s="160"/>
      <c r="GF261" s="160"/>
      <c r="GG261" s="160"/>
      <c r="GH261" s="160"/>
      <c r="GI261" s="160"/>
      <c r="GJ261" s="160"/>
      <c r="GK261" s="160"/>
      <c r="GL261" s="160"/>
      <c r="GM261" s="160"/>
      <c r="GN261" s="160"/>
      <c r="GO261" s="160"/>
      <c r="GP261" s="160"/>
      <c r="GQ261" s="160"/>
      <c r="GR261" s="160"/>
      <c r="GS261" s="160"/>
      <c r="GT261" s="160"/>
      <c r="GU261" s="160"/>
      <c r="GV261" s="160"/>
      <c r="GW261" s="160"/>
      <c r="GX261" s="160"/>
      <c r="GY261" s="160"/>
      <c r="GZ261" s="160"/>
      <c r="HA261" s="160"/>
      <c r="HB261" s="160"/>
      <c r="HC261" s="160"/>
      <c r="HD261" s="160"/>
      <c r="HE261" s="160"/>
      <c r="HF261" s="160"/>
      <c r="HG261" s="160"/>
      <c r="HH261" s="160"/>
      <c r="HI261" s="160"/>
      <c r="HJ261" s="160"/>
      <c r="HK261" s="160"/>
      <c r="HL261" s="160"/>
      <c r="HM261" s="160"/>
      <c r="HN261" s="160"/>
      <c r="HO261" s="160"/>
      <c r="HP261" s="160"/>
      <c r="HQ261" s="160"/>
      <c r="HR261" s="160"/>
      <c r="HS261" s="160"/>
      <c r="HT261" s="160"/>
      <c r="HU261" s="160"/>
      <c r="HV261" s="160"/>
      <c r="HW261" s="160"/>
      <c r="HX261" s="160"/>
      <c r="HY261" s="160"/>
      <c r="HZ261" s="160"/>
      <c r="IA261" s="160"/>
      <c r="IB261" s="160"/>
      <c r="IC261" s="160"/>
      <c r="ID261" s="160"/>
      <c r="IE261" s="160"/>
      <c r="IF261" s="160"/>
      <c r="IG261" s="160"/>
      <c r="IH261" s="160"/>
      <c r="II261" s="160"/>
      <c r="IJ261" s="160"/>
      <c r="IK261" s="160"/>
      <c r="IL261" s="160"/>
      <c r="IM261" s="160"/>
      <c r="IN261" s="160"/>
      <c r="IO261" s="160"/>
      <c r="IP261" s="160"/>
      <c r="IQ261" s="160"/>
      <c r="IR261" s="160"/>
      <c r="IS261" s="160"/>
      <c r="IT261" s="160"/>
      <c r="IU261" s="160"/>
      <c r="IV261" s="160"/>
      <c r="IW261" s="160"/>
      <c r="IX261" s="160"/>
      <c r="IY261" s="160"/>
      <c r="IZ261" s="160"/>
      <c r="JA261" s="160"/>
      <c r="JB261" s="160"/>
      <c r="JC261" s="160"/>
      <c r="JD261" s="160"/>
      <c r="JE261" s="160"/>
      <c r="JF261" s="160"/>
      <c r="JG261" s="160"/>
      <c r="JH261" s="160"/>
      <c r="JI261" s="160"/>
      <c r="JJ261" s="160"/>
      <c r="JK261" s="160"/>
      <c r="JL261" s="160"/>
      <c r="JM261" s="160"/>
      <c r="JN261" s="160"/>
      <c r="JO261" s="160"/>
      <c r="JP261" s="160"/>
      <c r="JQ261" s="160"/>
      <c r="JR261" s="160"/>
      <c r="JS261" s="160"/>
      <c r="JT261" s="160"/>
      <c r="JU261" s="160"/>
      <c r="JV261" s="160"/>
      <c r="JW261" s="160"/>
      <c r="JX261" s="160"/>
      <c r="JY261" s="160"/>
      <c r="JZ261" s="160"/>
      <c r="KA261" s="160"/>
      <c r="KB261" s="160"/>
      <c r="KC261" s="160"/>
      <c r="KD261" s="160"/>
      <c r="KE261" s="160"/>
      <c r="KF261" s="160"/>
      <c r="KG261" s="160"/>
      <c r="KH261" s="160"/>
      <c r="KI261" s="160"/>
      <c r="KJ261" s="160"/>
      <c r="KK261" s="160"/>
      <c r="KL261" s="160"/>
      <c r="KM261" s="160"/>
      <c r="KN261" s="160"/>
      <c r="KO261" s="160"/>
      <c r="KP261" s="160"/>
      <c r="KQ261" s="160"/>
      <c r="KR261" s="160"/>
      <c r="KS261" s="160"/>
      <c r="KT261" s="160"/>
      <c r="KU261" s="160"/>
      <c r="KV261" s="160"/>
      <c r="KW261" s="160"/>
      <c r="KX261" s="160"/>
      <c r="KY261" s="160"/>
      <c r="KZ261" s="160"/>
      <c r="LA261" s="160"/>
      <c r="LB261" s="160"/>
      <c r="LC261" s="160"/>
      <c r="LD261" s="160"/>
      <c r="LE261" s="160"/>
      <c r="LF261" s="160"/>
      <c r="LG261" s="160"/>
      <c r="LH261" s="160"/>
      <c r="LI261" s="160"/>
      <c r="LJ261" s="160"/>
      <c r="LK261" s="160"/>
      <c r="LL261" s="160"/>
      <c r="LM261" s="160"/>
      <c r="LN261" s="160"/>
      <c r="LO261" s="160"/>
      <c r="LP261" s="160"/>
      <c r="LQ261" s="160"/>
      <c r="LR261" s="160"/>
      <c r="LS261" s="160"/>
      <c r="LT261" s="160"/>
      <c r="LU261" s="160"/>
      <c r="LV261" s="160"/>
      <c r="LW261" s="160"/>
      <c r="LX261" s="160"/>
      <c r="LY261" s="160"/>
      <c r="LZ261" s="160"/>
      <c r="MA261" s="160"/>
      <c r="MB261" s="160"/>
      <c r="MC261" s="160"/>
      <c r="MD261" s="160"/>
      <c r="ME261" s="160"/>
      <c r="MF261" s="160"/>
      <c r="MG261" s="160"/>
      <c r="MH261" s="160"/>
      <c r="MI261" s="160"/>
      <c r="MJ261" s="160"/>
      <c r="MK261" s="160"/>
      <c r="ML261" s="160"/>
      <c r="MM261" s="160"/>
      <c r="MN261" s="160"/>
      <c r="MO261" s="160"/>
      <c r="MP261" s="160"/>
      <c r="MQ261" s="160"/>
      <c r="MR261" s="160"/>
      <c r="MS261" s="160"/>
      <c r="MT261" s="160"/>
      <c r="MU261" s="160"/>
      <c r="MV261" s="160"/>
      <c r="MW261" s="160"/>
      <c r="MX261" s="160"/>
      <c r="MY261" s="160"/>
      <c r="MZ261" s="160"/>
      <c r="NA261" s="160"/>
      <c r="NB261" s="160"/>
      <c r="NC261" s="160"/>
      <c r="ND261" s="160"/>
      <c r="NE261" s="160"/>
      <c r="NF261" s="160"/>
      <c r="NG261" s="160"/>
      <c r="NH261" s="160"/>
      <c r="NI261" s="160"/>
      <c r="NJ261" s="160"/>
      <c r="NK261" s="160"/>
      <c r="NL261" s="160"/>
      <c r="NM261" s="160"/>
      <c r="NN261" s="160"/>
      <c r="NO261" s="160"/>
      <c r="NP261" s="160"/>
      <c r="NQ261" s="160"/>
      <c r="NR261" s="160"/>
      <c r="NS261" s="160"/>
      <c r="NT261" s="160"/>
      <c r="NU261" s="160"/>
      <c r="NV261" s="160"/>
      <c r="NW261" s="160"/>
      <c r="NX261" s="160"/>
      <c r="NY261" s="160"/>
      <c r="NZ261" s="160"/>
      <c r="OA261" s="160"/>
      <c r="OB261" s="160"/>
      <c r="OC261" s="160"/>
      <c r="OD261" s="160"/>
      <c r="OE261" s="160"/>
      <c r="OF261" s="160"/>
      <c r="OG261" s="160"/>
      <c r="OH261" s="160"/>
      <c r="OI261" s="160"/>
      <c r="OJ261" s="160"/>
      <c r="OK261" s="160"/>
      <c r="OL261" s="160"/>
      <c r="OM261" s="160"/>
      <c r="ON261" s="160"/>
      <c r="OO261" s="160"/>
      <c r="OP261" s="160"/>
      <c r="OQ261" s="160"/>
      <c r="OR261" s="160"/>
      <c r="OS261" s="160"/>
      <c r="OT261" s="160"/>
      <c r="OU261" s="160"/>
      <c r="OV261" s="160"/>
      <c r="OW261" s="160"/>
      <c r="OX261" s="160"/>
      <c r="OY261" s="160"/>
      <c r="OZ261" s="160"/>
      <c r="PA261" s="160"/>
      <c r="PB261" s="160"/>
      <c r="PC261" s="160"/>
      <c r="PD261" s="160"/>
      <c r="PE261" s="160"/>
      <c r="PF261" s="160"/>
      <c r="PG261" s="160"/>
      <c r="PH261" s="160"/>
      <c r="PI261" s="160"/>
      <c r="PJ261" s="160"/>
      <c r="PK261" s="160"/>
      <c r="PL261" s="160"/>
      <c r="PM261" s="160"/>
      <c r="PN261" s="160"/>
      <c r="PO261" s="160"/>
      <c r="PP261" s="160"/>
      <c r="PQ261" s="160"/>
      <c r="PR261" s="160"/>
      <c r="PS261" s="160"/>
      <c r="PT261" s="160"/>
      <c r="PU261" s="160"/>
      <c r="PV261" s="160"/>
      <c r="PW261" s="160"/>
      <c r="PX261" s="160"/>
      <c r="PY261" s="160"/>
      <c r="PZ261" s="160"/>
      <c r="QA261" s="160"/>
      <c r="QB261" s="160"/>
      <c r="QC261" s="160"/>
      <c r="QD261" s="160"/>
      <c r="QE261" s="160"/>
      <c r="QF261" s="160"/>
      <c r="QG261" s="160"/>
      <c r="QH261" s="160"/>
      <c r="QI261" s="160"/>
      <c r="QJ261" s="160"/>
      <c r="QK261" s="160"/>
      <c r="QL261" s="160"/>
      <c r="QM261" s="160"/>
      <c r="QN261" s="160"/>
      <c r="QO261" s="160"/>
      <c r="QP261" s="160"/>
      <c r="QQ261" s="160"/>
      <c r="QR261" s="160"/>
      <c r="QS261" s="160"/>
      <c r="QT261" s="160"/>
      <c r="QU261" s="160"/>
      <c r="QV261" s="160"/>
      <c r="QW261" s="160"/>
      <c r="QX261" s="160"/>
      <c r="QY261" s="160"/>
      <c r="QZ261" s="160"/>
      <c r="RA261" s="160"/>
      <c r="RB261" s="160"/>
      <c r="RC261" s="160"/>
      <c r="RD261" s="160"/>
      <c r="RE261" s="160"/>
      <c r="RF261" s="160"/>
      <c r="RG261" s="160"/>
      <c r="RH261" s="160"/>
      <c r="RI261" s="160"/>
      <c r="RJ261" s="160"/>
      <c r="RK261" s="160"/>
      <c r="RL261" s="160"/>
      <c r="RM261" s="160"/>
      <c r="RN261" s="160"/>
      <c r="RO261" s="160"/>
      <c r="RP261" s="160"/>
      <c r="RQ261" s="160"/>
      <c r="RR261" s="160"/>
      <c r="RS261" s="160"/>
      <c r="RT261" s="160"/>
      <c r="RU261" s="160"/>
      <c r="RV261" s="160"/>
      <c r="RW261" s="160"/>
      <c r="RX261" s="160"/>
      <c r="RY261" s="160"/>
      <c r="RZ261" s="160"/>
      <c r="SA261" s="160"/>
      <c r="SB261" s="160"/>
      <c r="SC261" s="160"/>
      <c r="SD261" s="160"/>
      <c r="SE261" s="160"/>
      <c r="SF261" s="160"/>
      <c r="SG261" s="160"/>
      <c r="SH261" s="160"/>
      <c r="SI261" s="160"/>
      <c r="SJ261" s="160"/>
      <c r="SK261" s="160"/>
      <c r="SL261" s="160"/>
      <c r="SM261" s="160"/>
      <c r="SN261" s="160"/>
      <c r="SO261" s="160"/>
      <c r="SP261" s="160"/>
      <c r="SQ261" s="160"/>
      <c r="SR261" s="160"/>
      <c r="SS261" s="160"/>
      <c r="ST261" s="160"/>
      <c r="SU261" s="160"/>
      <c r="SV261" s="160"/>
      <c r="SW261" s="160"/>
      <c r="SX261" s="160"/>
      <c r="SY261" s="160"/>
      <c r="SZ261" s="160"/>
      <c r="TA261" s="160"/>
      <c r="TB261" s="160"/>
      <c r="TC261" s="160"/>
      <c r="TD261" s="160"/>
      <c r="TE261" s="160"/>
      <c r="TF261" s="160"/>
    </row>
    <row r="262" spans="1:526">
      <c r="A262" s="160"/>
      <c r="B262" s="160"/>
      <c r="C262" s="160"/>
      <c r="D262" s="160"/>
      <c r="E262" s="160"/>
      <c r="F262" s="160"/>
      <c r="G262" s="160"/>
      <c r="H262" s="160"/>
      <c r="I262" s="160"/>
      <c r="J262" s="160"/>
      <c r="K262" s="160"/>
      <c r="L262" s="160"/>
      <c r="M262" s="160"/>
      <c r="N262" s="160"/>
      <c r="O262" s="160"/>
      <c r="P262" s="160"/>
      <c r="Q262" s="160"/>
      <c r="R262" s="160"/>
      <c r="S262" s="160"/>
      <c r="T262" s="160"/>
      <c r="U262" s="160"/>
      <c r="V262" s="160"/>
      <c r="W262" s="160"/>
      <c r="X262" s="160"/>
      <c r="Y262" s="160"/>
      <c r="Z262" s="160"/>
      <c r="AA262" s="160"/>
      <c r="AB262" s="160"/>
      <c r="AC262" s="160"/>
      <c r="AD262" s="160"/>
      <c r="AE262" s="160"/>
      <c r="AF262" s="160"/>
      <c r="AG262" s="160"/>
      <c r="AH262" s="160"/>
      <c r="AI262" s="160"/>
      <c r="AJ262" s="160"/>
      <c r="AK262" s="160"/>
      <c r="AL262" s="160"/>
      <c r="AM262" s="160"/>
      <c r="AN262" s="160"/>
      <c r="AO262" s="160"/>
      <c r="AP262" s="160"/>
      <c r="AQ262" s="160"/>
      <c r="AR262" s="160"/>
      <c r="AS262" s="160"/>
      <c r="AT262" s="160"/>
      <c r="AU262" s="160"/>
      <c r="AV262" s="160"/>
      <c r="AW262" s="160"/>
      <c r="AX262" s="160"/>
      <c r="AY262" s="160"/>
      <c r="AZ262" s="160"/>
      <c r="BA262" s="160"/>
      <c r="BB262" s="160"/>
      <c r="BC262" s="160"/>
      <c r="BD262" s="160"/>
      <c r="BE262" s="160"/>
      <c r="BF262" s="160"/>
      <c r="BG262" s="160"/>
      <c r="BH262" s="160"/>
      <c r="BI262" s="160"/>
      <c r="BJ262" s="160"/>
      <c r="BK262" s="160"/>
      <c r="BL262" s="160"/>
      <c r="BM262" s="160"/>
      <c r="BN262" s="160"/>
      <c r="BO262" s="160"/>
      <c r="BP262" s="160"/>
      <c r="BQ262" s="160"/>
      <c r="BR262" s="160"/>
      <c r="BS262" s="160"/>
      <c r="BT262" s="160"/>
      <c r="BU262" s="160"/>
      <c r="BV262" s="160"/>
      <c r="BW262" s="160"/>
      <c r="BX262" s="160"/>
      <c r="BY262" s="160"/>
      <c r="BZ262" s="160"/>
      <c r="CA262" s="160"/>
      <c r="CB262" s="160"/>
      <c r="CC262" s="160"/>
      <c r="CD262" s="160"/>
      <c r="CE262" s="160"/>
      <c r="CF262" s="160"/>
      <c r="CG262" s="160"/>
      <c r="CH262" s="160"/>
      <c r="CI262" s="160"/>
      <c r="CJ262" s="160"/>
      <c r="CK262" s="160"/>
      <c r="CL262" s="160"/>
      <c r="CM262" s="160"/>
      <c r="CN262" s="160"/>
      <c r="CO262" s="160"/>
      <c r="CP262" s="160"/>
      <c r="CQ262" s="160"/>
      <c r="CR262" s="160"/>
      <c r="CS262" s="160"/>
      <c r="CT262" s="160"/>
      <c r="CU262" s="160"/>
      <c r="CV262" s="160"/>
      <c r="CW262" s="160"/>
      <c r="CX262" s="160"/>
      <c r="CY262" s="160"/>
      <c r="CZ262" s="160"/>
      <c r="DA262" s="160"/>
      <c r="DB262" s="160"/>
      <c r="DC262" s="160"/>
      <c r="DD262" s="160"/>
      <c r="DE262" s="160"/>
      <c r="DF262" s="160"/>
      <c r="DG262" s="160"/>
      <c r="DH262" s="160"/>
      <c r="DI262" s="160"/>
      <c r="DJ262" s="160"/>
      <c r="DK262" s="160"/>
      <c r="DL262" s="160"/>
      <c r="DM262" s="160"/>
      <c r="DN262" s="160"/>
      <c r="DO262" s="160"/>
      <c r="DP262" s="160"/>
      <c r="DQ262" s="160"/>
      <c r="DR262" s="160"/>
      <c r="DS262" s="160"/>
      <c r="DT262" s="160"/>
      <c r="DU262" s="160"/>
      <c r="DV262" s="160"/>
      <c r="DW262" s="160"/>
      <c r="DX262" s="160"/>
      <c r="DY262" s="160"/>
      <c r="DZ262" s="160"/>
      <c r="EA262" s="160"/>
      <c r="EB262" s="160"/>
      <c r="EC262" s="160"/>
      <c r="ED262" s="160"/>
      <c r="EE262" s="160"/>
      <c r="EF262" s="160"/>
      <c r="EG262" s="160"/>
      <c r="EH262" s="160"/>
      <c r="EI262" s="160"/>
      <c r="EJ262" s="160"/>
      <c r="EK262" s="160"/>
      <c r="EL262" s="160"/>
      <c r="EM262" s="160"/>
      <c r="EN262" s="160"/>
      <c r="EO262" s="160"/>
      <c r="EP262" s="160"/>
      <c r="EQ262" s="160"/>
      <c r="ER262" s="160"/>
      <c r="ES262" s="160"/>
      <c r="ET262" s="160"/>
      <c r="EU262" s="160"/>
      <c r="EV262" s="160"/>
      <c r="EW262" s="160"/>
      <c r="EX262" s="160"/>
      <c r="EY262" s="160"/>
      <c r="EZ262" s="160"/>
      <c r="FA262" s="160"/>
      <c r="FB262" s="160"/>
      <c r="FC262" s="160"/>
      <c r="FD262" s="160"/>
      <c r="FE262" s="160"/>
      <c r="FF262" s="160"/>
      <c r="FG262" s="160"/>
      <c r="FH262" s="160"/>
      <c r="FI262" s="160"/>
      <c r="FJ262" s="160"/>
      <c r="FK262" s="160"/>
      <c r="FL262" s="160"/>
      <c r="FM262" s="160"/>
      <c r="FN262" s="160"/>
      <c r="FO262" s="160"/>
      <c r="FP262" s="160"/>
      <c r="FQ262" s="160"/>
      <c r="FR262" s="160"/>
      <c r="FS262" s="160"/>
      <c r="FT262" s="160"/>
      <c r="FU262" s="160"/>
      <c r="FV262" s="160"/>
      <c r="FW262" s="160"/>
      <c r="FX262" s="160"/>
      <c r="FY262" s="160"/>
      <c r="FZ262" s="160"/>
      <c r="GA262" s="160"/>
      <c r="GB262" s="160"/>
      <c r="GC262" s="160"/>
      <c r="GD262" s="160"/>
      <c r="GE262" s="160"/>
      <c r="GF262" s="160"/>
      <c r="GG262" s="160"/>
      <c r="GH262" s="160"/>
      <c r="GI262" s="160"/>
      <c r="GJ262" s="160"/>
      <c r="GK262" s="160"/>
      <c r="GL262" s="160"/>
      <c r="GM262" s="160"/>
      <c r="GN262" s="160"/>
      <c r="GO262" s="160"/>
      <c r="GP262" s="160"/>
      <c r="GQ262" s="160"/>
      <c r="GR262" s="160"/>
      <c r="GS262" s="160"/>
      <c r="GT262" s="160"/>
      <c r="GU262" s="160"/>
      <c r="GV262" s="160"/>
      <c r="GW262" s="160"/>
      <c r="GX262" s="160"/>
      <c r="GY262" s="160"/>
      <c r="GZ262" s="160"/>
      <c r="HA262" s="160"/>
      <c r="HB262" s="160"/>
      <c r="HC262" s="160"/>
      <c r="HD262" s="160"/>
      <c r="HE262" s="160"/>
      <c r="HF262" s="160"/>
      <c r="HG262" s="160"/>
      <c r="HH262" s="160"/>
      <c r="HI262" s="160"/>
      <c r="HJ262" s="160"/>
      <c r="HK262" s="160"/>
      <c r="HL262" s="160"/>
      <c r="HM262" s="160"/>
      <c r="HN262" s="160"/>
      <c r="HO262" s="160"/>
      <c r="HP262" s="160"/>
      <c r="HQ262" s="160"/>
      <c r="HR262" s="160"/>
      <c r="HS262" s="160"/>
      <c r="HT262" s="160"/>
      <c r="HU262" s="160"/>
      <c r="HV262" s="160"/>
      <c r="HW262" s="160"/>
      <c r="HX262" s="160"/>
      <c r="HY262" s="160"/>
      <c r="HZ262" s="160"/>
      <c r="IA262" s="160"/>
      <c r="IB262" s="160"/>
      <c r="IC262" s="160"/>
      <c r="ID262" s="160"/>
      <c r="IE262" s="160"/>
      <c r="IF262" s="160"/>
      <c r="IG262" s="160"/>
      <c r="IH262" s="160"/>
      <c r="II262" s="160"/>
      <c r="IJ262" s="160"/>
      <c r="IK262" s="160"/>
      <c r="IL262" s="160"/>
      <c r="IM262" s="160"/>
      <c r="IN262" s="160"/>
      <c r="IO262" s="160"/>
      <c r="IP262" s="160"/>
      <c r="IQ262" s="160"/>
      <c r="IR262" s="160"/>
      <c r="IS262" s="160"/>
      <c r="IT262" s="160"/>
      <c r="IU262" s="160"/>
      <c r="IV262" s="160"/>
      <c r="IW262" s="160"/>
      <c r="IX262" s="160"/>
      <c r="IY262" s="160"/>
      <c r="IZ262" s="160"/>
      <c r="JA262" s="160"/>
      <c r="JB262" s="160"/>
      <c r="JC262" s="160"/>
      <c r="JD262" s="160"/>
      <c r="JE262" s="160"/>
      <c r="JF262" s="160"/>
      <c r="JG262" s="160"/>
      <c r="JH262" s="160"/>
      <c r="JI262" s="160"/>
      <c r="JJ262" s="160"/>
      <c r="JK262" s="160"/>
      <c r="JL262" s="160"/>
      <c r="JM262" s="160"/>
      <c r="JN262" s="160"/>
      <c r="JO262" s="160"/>
      <c r="JP262" s="160"/>
      <c r="JQ262" s="160"/>
      <c r="JR262" s="160"/>
      <c r="JS262" s="160"/>
      <c r="JT262" s="160"/>
      <c r="JU262" s="160"/>
      <c r="JV262" s="160"/>
      <c r="JW262" s="160"/>
      <c r="JX262" s="160"/>
      <c r="JY262" s="160"/>
      <c r="JZ262" s="160"/>
      <c r="KA262" s="160"/>
      <c r="KB262" s="160"/>
      <c r="KC262" s="160"/>
      <c r="KD262" s="160"/>
      <c r="KE262" s="160"/>
      <c r="KF262" s="160"/>
      <c r="KG262" s="160"/>
      <c r="KH262" s="160"/>
      <c r="KI262" s="160"/>
      <c r="KJ262" s="160"/>
      <c r="KK262" s="160"/>
      <c r="KL262" s="160"/>
      <c r="KM262" s="160"/>
      <c r="KN262" s="160"/>
      <c r="KO262" s="160"/>
      <c r="KP262" s="160"/>
      <c r="KQ262" s="160"/>
      <c r="KR262" s="160"/>
      <c r="KS262" s="160"/>
      <c r="KT262" s="160"/>
      <c r="KU262" s="160"/>
      <c r="KV262" s="160"/>
      <c r="KW262" s="160"/>
      <c r="KX262" s="160"/>
      <c r="KY262" s="160"/>
      <c r="KZ262" s="160"/>
      <c r="LA262" s="160"/>
      <c r="LB262" s="160"/>
      <c r="LC262" s="160"/>
      <c r="LD262" s="160"/>
      <c r="LE262" s="160"/>
      <c r="LF262" s="160"/>
      <c r="LG262" s="160"/>
      <c r="LH262" s="160"/>
      <c r="LI262" s="160"/>
      <c r="LJ262" s="160"/>
      <c r="LK262" s="160"/>
      <c r="LL262" s="160"/>
      <c r="LM262" s="160"/>
      <c r="LN262" s="160"/>
      <c r="LO262" s="160"/>
      <c r="LP262" s="160"/>
      <c r="LQ262" s="160"/>
      <c r="LR262" s="160"/>
      <c r="LS262" s="160"/>
      <c r="LT262" s="160"/>
      <c r="LU262" s="160"/>
      <c r="LV262" s="160"/>
      <c r="LW262" s="160"/>
      <c r="LX262" s="160"/>
      <c r="LY262" s="160"/>
      <c r="LZ262" s="160"/>
      <c r="MA262" s="160"/>
      <c r="MB262" s="160"/>
      <c r="MC262" s="160"/>
      <c r="MD262" s="160"/>
      <c r="ME262" s="160"/>
      <c r="MF262" s="160"/>
      <c r="MG262" s="160"/>
      <c r="MH262" s="160"/>
      <c r="MI262" s="160"/>
      <c r="MJ262" s="160"/>
      <c r="MK262" s="160"/>
      <c r="ML262" s="160"/>
      <c r="MM262" s="160"/>
      <c r="MN262" s="160"/>
      <c r="MO262" s="160"/>
      <c r="MP262" s="160"/>
      <c r="MQ262" s="160"/>
      <c r="MR262" s="160"/>
      <c r="MS262" s="160"/>
      <c r="MT262" s="160"/>
      <c r="MU262" s="160"/>
      <c r="MV262" s="160"/>
      <c r="MW262" s="160"/>
      <c r="MX262" s="160"/>
      <c r="MY262" s="160"/>
      <c r="MZ262" s="160"/>
      <c r="NA262" s="160"/>
      <c r="NB262" s="160"/>
      <c r="NC262" s="160"/>
      <c r="ND262" s="160"/>
      <c r="NE262" s="160"/>
      <c r="NF262" s="160"/>
      <c r="NG262" s="160"/>
      <c r="NH262" s="160"/>
      <c r="NI262" s="160"/>
      <c r="NJ262" s="160"/>
      <c r="NK262" s="160"/>
      <c r="NL262" s="160"/>
      <c r="NM262" s="160"/>
      <c r="NN262" s="160"/>
      <c r="NO262" s="160"/>
      <c r="NP262" s="160"/>
      <c r="NQ262" s="160"/>
      <c r="NR262" s="160"/>
      <c r="NS262" s="160"/>
      <c r="NT262" s="160"/>
      <c r="NU262" s="160"/>
      <c r="NV262" s="160"/>
      <c r="NW262" s="160"/>
      <c r="NX262" s="160"/>
      <c r="NY262" s="160"/>
      <c r="NZ262" s="160"/>
      <c r="OA262" s="160"/>
      <c r="OB262" s="160"/>
      <c r="OC262" s="160"/>
      <c r="OD262" s="160"/>
      <c r="OE262" s="160"/>
      <c r="OF262" s="160"/>
      <c r="OG262" s="160"/>
      <c r="OH262" s="160"/>
      <c r="OI262" s="160"/>
      <c r="OJ262" s="160"/>
      <c r="OK262" s="160"/>
      <c r="OL262" s="160"/>
      <c r="OM262" s="160"/>
      <c r="ON262" s="160"/>
      <c r="OO262" s="160"/>
      <c r="OP262" s="160"/>
      <c r="OQ262" s="160"/>
      <c r="OR262" s="160"/>
      <c r="OS262" s="160"/>
      <c r="OT262" s="160"/>
      <c r="OU262" s="160"/>
      <c r="OV262" s="160"/>
      <c r="OW262" s="160"/>
      <c r="OX262" s="160"/>
      <c r="OY262" s="160"/>
      <c r="OZ262" s="160"/>
      <c r="PA262" s="160"/>
      <c r="PB262" s="160"/>
      <c r="PC262" s="160"/>
      <c r="PD262" s="160"/>
      <c r="PE262" s="160"/>
      <c r="PF262" s="160"/>
      <c r="PG262" s="160"/>
      <c r="PH262" s="160"/>
      <c r="PI262" s="160"/>
      <c r="PJ262" s="160"/>
      <c r="PK262" s="160"/>
      <c r="PL262" s="160"/>
      <c r="PM262" s="160"/>
      <c r="PN262" s="160"/>
      <c r="PO262" s="160"/>
      <c r="PP262" s="160"/>
      <c r="PQ262" s="160"/>
      <c r="PR262" s="160"/>
      <c r="PS262" s="160"/>
      <c r="PT262" s="160"/>
      <c r="PU262" s="160"/>
      <c r="PV262" s="160"/>
      <c r="PW262" s="160"/>
      <c r="PX262" s="160"/>
      <c r="PY262" s="160"/>
      <c r="PZ262" s="160"/>
      <c r="QA262" s="160"/>
      <c r="QB262" s="160"/>
      <c r="QC262" s="160"/>
      <c r="QD262" s="160"/>
      <c r="QE262" s="160"/>
      <c r="QF262" s="160"/>
      <c r="QG262" s="160"/>
      <c r="QH262" s="160"/>
      <c r="QI262" s="160"/>
      <c r="QJ262" s="160"/>
      <c r="QK262" s="160"/>
      <c r="QL262" s="160"/>
      <c r="QM262" s="160"/>
      <c r="QN262" s="160"/>
      <c r="QO262" s="160"/>
      <c r="QP262" s="160"/>
      <c r="QQ262" s="160"/>
      <c r="QR262" s="160"/>
      <c r="QS262" s="160"/>
      <c r="QT262" s="160"/>
      <c r="QU262" s="160"/>
      <c r="QV262" s="160"/>
      <c r="QW262" s="160"/>
      <c r="QX262" s="160"/>
      <c r="QY262" s="160"/>
      <c r="QZ262" s="160"/>
      <c r="RA262" s="160"/>
      <c r="RB262" s="160"/>
      <c r="RC262" s="160"/>
      <c r="RD262" s="160"/>
      <c r="RE262" s="160"/>
      <c r="RF262" s="160"/>
      <c r="RG262" s="160"/>
      <c r="RH262" s="160"/>
      <c r="RI262" s="160"/>
      <c r="RJ262" s="160"/>
      <c r="RK262" s="160"/>
      <c r="RL262" s="160"/>
      <c r="RM262" s="160"/>
      <c r="RN262" s="160"/>
      <c r="RO262" s="160"/>
      <c r="RP262" s="160"/>
      <c r="RQ262" s="160"/>
      <c r="RR262" s="160"/>
      <c r="RS262" s="160"/>
      <c r="RT262" s="160"/>
      <c r="RU262" s="160"/>
      <c r="RV262" s="160"/>
      <c r="RW262" s="160"/>
      <c r="RX262" s="160"/>
      <c r="RY262" s="160"/>
      <c r="RZ262" s="160"/>
      <c r="SA262" s="160"/>
      <c r="SB262" s="160"/>
      <c r="SC262" s="160"/>
      <c r="SD262" s="160"/>
      <c r="SE262" s="160"/>
      <c r="SF262" s="160"/>
      <c r="SG262" s="160"/>
      <c r="SH262" s="160"/>
      <c r="SI262" s="160"/>
      <c r="SJ262" s="160"/>
      <c r="SK262" s="160"/>
      <c r="SL262" s="160"/>
      <c r="SM262" s="160"/>
      <c r="SN262" s="160"/>
      <c r="SO262" s="160"/>
      <c r="SP262" s="160"/>
      <c r="SQ262" s="160"/>
      <c r="SR262" s="160"/>
      <c r="SS262" s="160"/>
      <c r="ST262" s="160"/>
      <c r="SU262" s="160"/>
      <c r="SV262" s="160"/>
      <c r="SW262" s="160"/>
      <c r="SX262" s="160"/>
      <c r="SY262" s="160"/>
      <c r="SZ262" s="160"/>
      <c r="TA262" s="160"/>
      <c r="TB262" s="160"/>
      <c r="TC262" s="160"/>
      <c r="TD262" s="160"/>
      <c r="TE262" s="160"/>
      <c r="TF262" s="160"/>
    </row>
    <row r="263" spans="1:526">
      <c r="A263" s="160"/>
      <c r="B263" s="160"/>
      <c r="C263" s="160"/>
      <c r="D263" s="160"/>
      <c r="E263" s="160"/>
      <c r="F263" s="160"/>
      <c r="G263" s="160"/>
      <c r="H263" s="160"/>
      <c r="I263" s="160"/>
      <c r="J263" s="160"/>
      <c r="K263" s="160"/>
      <c r="L263" s="160"/>
      <c r="M263" s="160"/>
      <c r="N263" s="160"/>
      <c r="O263" s="160"/>
      <c r="P263" s="160"/>
      <c r="Q263" s="160"/>
      <c r="R263" s="160"/>
      <c r="S263" s="160"/>
      <c r="T263" s="160"/>
      <c r="U263" s="160"/>
      <c r="V263" s="160"/>
      <c r="W263" s="160"/>
      <c r="X263" s="160"/>
      <c r="Y263" s="160"/>
      <c r="Z263" s="160"/>
      <c r="AA263" s="160"/>
      <c r="AB263" s="160"/>
      <c r="AC263" s="160"/>
      <c r="AD263" s="160"/>
      <c r="AE263" s="160"/>
      <c r="AF263" s="160"/>
      <c r="AG263" s="160"/>
      <c r="AH263" s="160"/>
      <c r="AI263" s="160"/>
      <c r="AJ263" s="160"/>
      <c r="AK263" s="160"/>
      <c r="AL263" s="160"/>
      <c r="AM263" s="160"/>
      <c r="AN263" s="160"/>
      <c r="AO263" s="160"/>
      <c r="AP263" s="160"/>
      <c r="AQ263" s="160"/>
      <c r="AR263" s="160"/>
      <c r="AS263" s="160"/>
      <c r="AT263" s="160"/>
      <c r="AU263" s="160"/>
      <c r="AV263" s="160"/>
      <c r="AW263" s="160"/>
      <c r="AX263" s="160"/>
      <c r="AY263" s="160"/>
      <c r="AZ263" s="160"/>
      <c r="BA263" s="160"/>
      <c r="BB263" s="160"/>
      <c r="BC263" s="160"/>
      <c r="BD263" s="160"/>
      <c r="BE263" s="160"/>
      <c r="BF263" s="160"/>
      <c r="BG263" s="160"/>
      <c r="BH263" s="160"/>
      <c r="BI263" s="160"/>
      <c r="BJ263" s="160"/>
      <c r="BK263" s="160"/>
      <c r="BL263" s="160"/>
      <c r="BM263" s="160"/>
      <c r="BN263" s="160"/>
      <c r="BO263" s="160"/>
      <c r="BP263" s="160"/>
      <c r="BQ263" s="160"/>
      <c r="BR263" s="160"/>
      <c r="BS263" s="160"/>
      <c r="BT263" s="160"/>
      <c r="BU263" s="160"/>
      <c r="BV263" s="160"/>
      <c r="BW263" s="160"/>
      <c r="BX263" s="160"/>
      <c r="BY263" s="160"/>
      <c r="BZ263" s="160"/>
      <c r="CA263" s="160"/>
      <c r="CB263" s="160"/>
      <c r="CC263" s="160"/>
      <c r="CD263" s="160"/>
      <c r="CE263" s="160"/>
      <c r="CF263" s="160"/>
      <c r="CG263" s="160"/>
      <c r="CH263" s="160"/>
      <c r="CI263" s="160"/>
      <c r="CJ263" s="160"/>
      <c r="CK263" s="160"/>
      <c r="CL263" s="160"/>
      <c r="CM263" s="160"/>
      <c r="CN263" s="160"/>
      <c r="CO263" s="160"/>
      <c r="CP263" s="160"/>
      <c r="CQ263" s="160"/>
      <c r="CR263" s="160"/>
      <c r="CS263" s="160"/>
      <c r="CT263" s="160"/>
      <c r="CU263" s="160"/>
      <c r="CV263" s="160"/>
      <c r="CW263" s="160"/>
      <c r="CX263" s="160"/>
      <c r="CY263" s="160"/>
      <c r="CZ263" s="160"/>
      <c r="DA263" s="160"/>
      <c r="DB263" s="160"/>
      <c r="DC263" s="160"/>
      <c r="DD263" s="160"/>
      <c r="DE263" s="160"/>
      <c r="DF263" s="160"/>
      <c r="DG263" s="160"/>
      <c r="DH263" s="160"/>
      <c r="DI263" s="160"/>
      <c r="DJ263" s="160"/>
      <c r="DK263" s="160"/>
      <c r="DL263" s="160"/>
      <c r="DM263" s="160"/>
      <c r="DN263" s="160"/>
      <c r="DO263" s="160"/>
      <c r="DP263" s="160"/>
      <c r="DQ263" s="160"/>
      <c r="DR263" s="160"/>
      <c r="DS263" s="160"/>
      <c r="DT263" s="160"/>
      <c r="DU263" s="160"/>
      <c r="DV263" s="160"/>
      <c r="DW263" s="160"/>
      <c r="DX263" s="160"/>
      <c r="DY263" s="160"/>
      <c r="DZ263" s="160"/>
      <c r="EA263" s="160"/>
      <c r="EB263" s="160"/>
      <c r="EC263" s="160"/>
      <c r="ED263" s="160"/>
      <c r="EE263" s="160"/>
      <c r="EF263" s="160"/>
      <c r="EG263" s="160"/>
      <c r="EH263" s="160"/>
      <c r="EI263" s="160"/>
      <c r="EJ263" s="160"/>
      <c r="EK263" s="160"/>
      <c r="EL263" s="160"/>
      <c r="EM263" s="160"/>
      <c r="EN263" s="160"/>
      <c r="EO263" s="160"/>
      <c r="EP263" s="160"/>
      <c r="EQ263" s="160"/>
      <c r="ER263" s="160"/>
      <c r="ES263" s="160"/>
      <c r="ET263" s="160"/>
      <c r="EU263" s="160"/>
      <c r="EV263" s="160"/>
      <c r="EW263" s="160"/>
      <c r="EX263" s="160"/>
      <c r="EY263" s="160"/>
      <c r="EZ263" s="160"/>
      <c r="FA263" s="160"/>
      <c r="FB263" s="160"/>
      <c r="FC263" s="160"/>
      <c r="FD263" s="160"/>
      <c r="FE263" s="160"/>
      <c r="FF263" s="160"/>
      <c r="FG263" s="160"/>
      <c r="FH263" s="160"/>
      <c r="FI263" s="160"/>
      <c r="FJ263" s="160"/>
      <c r="FK263" s="160"/>
      <c r="FL263" s="160"/>
      <c r="FM263" s="160"/>
      <c r="FN263" s="160"/>
      <c r="FO263" s="160"/>
      <c r="FP263" s="160"/>
      <c r="FQ263" s="160"/>
      <c r="FR263" s="160"/>
      <c r="FS263" s="160"/>
      <c r="FT263" s="160"/>
      <c r="FU263" s="160"/>
      <c r="FV263" s="160"/>
      <c r="FW263" s="160"/>
      <c r="FX263" s="160"/>
      <c r="FY263" s="160"/>
      <c r="FZ263" s="160"/>
      <c r="GA263" s="160"/>
      <c r="GB263" s="160"/>
      <c r="GC263" s="160"/>
      <c r="GD263" s="160"/>
      <c r="GE263" s="160"/>
      <c r="GF263" s="160"/>
      <c r="GG263" s="160"/>
      <c r="GH263" s="160"/>
      <c r="GI263" s="160"/>
      <c r="GJ263" s="160"/>
      <c r="GK263" s="160"/>
      <c r="GL263" s="160"/>
      <c r="GM263" s="160"/>
      <c r="GN263" s="160"/>
      <c r="GO263" s="160"/>
      <c r="GP263" s="160"/>
      <c r="GQ263" s="160"/>
      <c r="GR263" s="160"/>
      <c r="GS263" s="160"/>
      <c r="GT263" s="160"/>
      <c r="GU263" s="160"/>
      <c r="GV263" s="160"/>
      <c r="GW263" s="160"/>
      <c r="GX263" s="160"/>
      <c r="GY263" s="160"/>
      <c r="GZ263" s="160"/>
      <c r="HA263" s="160"/>
      <c r="HB263" s="160"/>
      <c r="HC263" s="160"/>
      <c r="HD263" s="160"/>
      <c r="HE263" s="160"/>
      <c r="HF263" s="160"/>
      <c r="HG263" s="160"/>
      <c r="HH263" s="160"/>
      <c r="HI263" s="160"/>
      <c r="HJ263" s="160"/>
      <c r="HK263" s="160"/>
      <c r="HL263" s="160"/>
      <c r="HM263" s="160"/>
      <c r="HN263" s="160"/>
      <c r="HO263" s="160"/>
      <c r="HP263" s="160"/>
      <c r="HQ263" s="160"/>
      <c r="HR263" s="160"/>
      <c r="HS263" s="160"/>
      <c r="HT263" s="160"/>
      <c r="HU263" s="160"/>
      <c r="HV263" s="160"/>
      <c r="HW263" s="160"/>
      <c r="HX263" s="160"/>
      <c r="HY263" s="160"/>
      <c r="HZ263" s="160"/>
      <c r="IA263" s="160"/>
      <c r="IB263" s="160"/>
      <c r="IC263" s="160"/>
      <c r="ID263" s="160"/>
      <c r="IE263" s="160"/>
      <c r="IF263" s="160"/>
      <c r="IG263" s="160"/>
      <c r="IH263" s="160"/>
      <c r="II263" s="160"/>
      <c r="IJ263" s="160"/>
      <c r="IK263" s="160"/>
      <c r="IL263" s="160"/>
      <c r="IM263" s="160"/>
      <c r="IN263" s="160"/>
      <c r="IO263" s="160"/>
      <c r="IP263" s="160"/>
      <c r="IQ263" s="160"/>
      <c r="IR263" s="160"/>
      <c r="IS263" s="160"/>
      <c r="IT263" s="160"/>
      <c r="IU263" s="160"/>
      <c r="IV263" s="160"/>
      <c r="IW263" s="160"/>
      <c r="IX263" s="160"/>
      <c r="IY263" s="160"/>
      <c r="IZ263" s="160"/>
      <c r="JA263" s="160"/>
      <c r="JB263" s="160"/>
      <c r="JC263" s="160"/>
      <c r="JD263" s="160"/>
      <c r="JE263" s="160"/>
      <c r="JF263" s="160"/>
      <c r="JG263" s="160"/>
      <c r="JH263" s="160"/>
      <c r="JI263" s="160"/>
      <c r="JJ263" s="160"/>
      <c r="JK263" s="160"/>
      <c r="JL263" s="160"/>
      <c r="JM263" s="160"/>
      <c r="JN263" s="160"/>
      <c r="JO263" s="160"/>
      <c r="JP263" s="160"/>
      <c r="JQ263" s="160"/>
      <c r="JR263" s="160"/>
      <c r="JS263" s="160"/>
      <c r="JT263" s="160"/>
      <c r="JU263" s="160"/>
      <c r="JV263" s="160"/>
      <c r="JW263" s="160"/>
      <c r="JX263" s="160"/>
      <c r="JY263" s="160"/>
      <c r="JZ263" s="160"/>
      <c r="KA263" s="160"/>
      <c r="KB263" s="160"/>
      <c r="KC263" s="160"/>
      <c r="KD263" s="160"/>
      <c r="KE263" s="160"/>
      <c r="KF263" s="160"/>
      <c r="KG263" s="160"/>
      <c r="KH263" s="160"/>
      <c r="KI263" s="160"/>
      <c r="KJ263" s="160"/>
      <c r="KK263" s="160"/>
      <c r="KL263" s="160"/>
      <c r="KM263" s="160"/>
      <c r="KN263" s="160"/>
      <c r="KO263" s="160"/>
      <c r="KP263" s="160"/>
      <c r="KQ263" s="160"/>
      <c r="KR263" s="160"/>
      <c r="KS263" s="160"/>
      <c r="KT263" s="160"/>
      <c r="KU263" s="160"/>
      <c r="KV263" s="160"/>
      <c r="KW263" s="160"/>
      <c r="KX263" s="160"/>
      <c r="KY263" s="160"/>
      <c r="KZ263" s="160"/>
      <c r="LA263" s="160"/>
      <c r="LB263" s="160"/>
      <c r="LC263" s="160"/>
      <c r="LD263" s="160"/>
      <c r="LE263" s="160"/>
      <c r="LF263" s="160"/>
      <c r="LG263" s="160"/>
      <c r="LH263" s="160"/>
      <c r="LI263" s="160"/>
      <c r="LJ263" s="160"/>
      <c r="LK263" s="160"/>
      <c r="LL263" s="160"/>
      <c r="LM263" s="160"/>
      <c r="LN263" s="160"/>
      <c r="LO263" s="160"/>
      <c r="LP263" s="160"/>
      <c r="LQ263" s="160"/>
      <c r="LR263" s="160"/>
      <c r="LS263" s="160"/>
      <c r="LT263" s="160"/>
      <c r="LU263" s="160"/>
      <c r="LV263" s="160"/>
      <c r="LW263" s="160"/>
      <c r="LX263" s="160"/>
      <c r="LY263" s="160"/>
      <c r="LZ263" s="160"/>
      <c r="MA263" s="160"/>
      <c r="MB263" s="160"/>
      <c r="MC263" s="160"/>
      <c r="MD263" s="160"/>
      <c r="ME263" s="160"/>
      <c r="MF263" s="160"/>
      <c r="MG263" s="160"/>
      <c r="MH263" s="160"/>
      <c r="MI263" s="160"/>
      <c r="MJ263" s="160"/>
      <c r="MK263" s="160"/>
      <c r="ML263" s="160"/>
      <c r="MM263" s="160"/>
      <c r="MN263" s="160"/>
      <c r="MO263" s="160"/>
      <c r="MP263" s="160"/>
      <c r="MQ263" s="160"/>
      <c r="MR263" s="160"/>
      <c r="MS263" s="160"/>
      <c r="MT263" s="160"/>
      <c r="MU263" s="160"/>
      <c r="MV263" s="160"/>
      <c r="MW263" s="160"/>
      <c r="MX263" s="160"/>
      <c r="MY263" s="160"/>
      <c r="MZ263" s="160"/>
      <c r="NA263" s="160"/>
      <c r="NB263" s="160"/>
      <c r="NC263" s="160"/>
      <c r="ND263" s="160"/>
      <c r="NE263" s="160"/>
      <c r="NF263" s="160"/>
      <c r="NG263" s="160"/>
      <c r="NH263" s="160"/>
      <c r="NI263" s="160"/>
      <c r="NJ263" s="160"/>
      <c r="NK263" s="160"/>
      <c r="NL263" s="160"/>
      <c r="NM263" s="160"/>
      <c r="NN263" s="160"/>
      <c r="NO263" s="160"/>
      <c r="NP263" s="160"/>
      <c r="NQ263" s="160"/>
      <c r="NR263" s="160"/>
      <c r="NS263" s="160"/>
      <c r="NT263" s="160"/>
      <c r="NU263" s="160"/>
      <c r="NV263" s="160"/>
      <c r="NW263" s="160"/>
      <c r="NX263" s="160"/>
      <c r="NY263" s="160"/>
      <c r="NZ263" s="160"/>
      <c r="OA263" s="160"/>
      <c r="OB263" s="160"/>
      <c r="OC263" s="160"/>
      <c r="OD263" s="160"/>
      <c r="OE263" s="160"/>
      <c r="OF263" s="160"/>
      <c r="OG263" s="160"/>
      <c r="OH263" s="160"/>
      <c r="OI263" s="160"/>
      <c r="OJ263" s="160"/>
      <c r="OK263" s="160"/>
      <c r="OL263" s="160"/>
      <c r="OM263" s="160"/>
      <c r="ON263" s="160"/>
      <c r="OO263" s="160"/>
      <c r="OP263" s="160"/>
      <c r="OQ263" s="160"/>
      <c r="OR263" s="160"/>
      <c r="OS263" s="160"/>
      <c r="OT263" s="160"/>
      <c r="OU263" s="160"/>
      <c r="OV263" s="160"/>
      <c r="OW263" s="160"/>
      <c r="OX263" s="160"/>
      <c r="OY263" s="160"/>
      <c r="OZ263" s="160"/>
      <c r="PA263" s="160"/>
      <c r="PB263" s="160"/>
      <c r="PC263" s="160"/>
      <c r="PD263" s="160"/>
      <c r="PE263" s="160"/>
      <c r="PF263" s="160"/>
      <c r="PG263" s="160"/>
      <c r="PH263" s="160"/>
      <c r="PI263" s="160"/>
      <c r="PJ263" s="160"/>
      <c r="PK263" s="160"/>
      <c r="PL263" s="160"/>
      <c r="PM263" s="160"/>
      <c r="PN263" s="160"/>
      <c r="PO263" s="160"/>
      <c r="PP263" s="160"/>
      <c r="PQ263" s="160"/>
      <c r="PR263" s="160"/>
      <c r="PS263" s="160"/>
      <c r="PT263" s="160"/>
      <c r="PU263" s="160"/>
      <c r="PV263" s="160"/>
      <c r="PW263" s="160"/>
      <c r="PX263" s="160"/>
      <c r="PY263" s="160"/>
      <c r="PZ263" s="160"/>
      <c r="QA263" s="160"/>
      <c r="QB263" s="160"/>
      <c r="QC263" s="160"/>
      <c r="QD263" s="160"/>
      <c r="QE263" s="160"/>
      <c r="QF263" s="160"/>
      <c r="QG263" s="160"/>
      <c r="QH263" s="160"/>
      <c r="QI263" s="160"/>
      <c r="QJ263" s="160"/>
      <c r="QK263" s="160"/>
      <c r="QL263" s="160"/>
      <c r="QM263" s="160"/>
      <c r="QN263" s="160"/>
      <c r="QO263" s="160"/>
      <c r="QP263" s="160"/>
      <c r="QQ263" s="160"/>
      <c r="QR263" s="160"/>
      <c r="QS263" s="160"/>
      <c r="QT263" s="160"/>
      <c r="QU263" s="160"/>
      <c r="QV263" s="160"/>
      <c r="QW263" s="160"/>
      <c r="QX263" s="160"/>
      <c r="QY263" s="160"/>
      <c r="QZ263" s="160"/>
      <c r="RA263" s="160"/>
      <c r="RB263" s="160"/>
      <c r="RC263" s="160"/>
      <c r="RD263" s="160"/>
      <c r="RE263" s="160"/>
      <c r="RF263" s="160"/>
      <c r="RG263" s="160"/>
      <c r="RH263" s="160"/>
      <c r="RI263" s="160"/>
      <c r="RJ263" s="160"/>
      <c r="RK263" s="160"/>
      <c r="RL263" s="160"/>
      <c r="RM263" s="160"/>
      <c r="RN263" s="160"/>
      <c r="RO263" s="160"/>
      <c r="RP263" s="160"/>
      <c r="RQ263" s="160"/>
      <c r="RR263" s="160"/>
      <c r="RS263" s="160"/>
      <c r="RT263" s="160"/>
      <c r="RU263" s="160"/>
      <c r="RV263" s="160"/>
      <c r="RW263" s="160"/>
      <c r="RX263" s="160"/>
      <c r="RY263" s="160"/>
      <c r="RZ263" s="160"/>
      <c r="SA263" s="160"/>
      <c r="SB263" s="160"/>
      <c r="SC263" s="160"/>
      <c r="SD263" s="160"/>
      <c r="SE263" s="160"/>
      <c r="SF263" s="160"/>
      <c r="SG263" s="160"/>
      <c r="SH263" s="160"/>
      <c r="SI263" s="160"/>
      <c r="SJ263" s="160"/>
      <c r="SK263" s="160"/>
      <c r="SL263" s="160"/>
      <c r="SM263" s="160"/>
      <c r="SN263" s="160"/>
      <c r="SO263" s="160"/>
      <c r="SP263" s="160"/>
      <c r="SQ263" s="160"/>
      <c r="SR263" s="160"/>
      <c r="SS263" s="160"/>
      <c r="ST263" s="160"/>
      <c r="SU263" s="160"/>
      <c r="SV263" s="160"/>
      <c r="SW263" s="160"/>
      <c r="SX263" s="160"/>
      <c r="SY263" s="160"/>
      <c r="SZ263" s="160"/>
      <c r="TA263" s="160"/>
      <c r="TB263" s="160"/>
      <c r="TC263" s="160"/>
      <c r="TD263" s="160"/>
      <c r="TE263" s="160"/>
      <c r="TF263" s="160"/>
    </row>
    <row r="264" spans="1:526">
      <c r="A264" s="160"/>
      <c r="B264" s="160"/>
      <c r="C264" s="160"/>
      <c r="D264" s="160"/>
      <c r="E264" s="160"/>
      <c r="F264" s="160"/>
      <c r="G264" s="160"/>
      <c r="H264" s="160"/>
      <c r="I264" s="160"/>
      <c r="J264" s="160"/>
      <c r="K264" s="160"/>
      <c r="L264" s="160"/>
      <c r="M264" s="160"/>
      <c r="N264" s="160"/>
      <c r="O264" s="160"/>
      <c r="P264" s="160"/>
      <c r="Q264" s="160"/>
      <c r="R264" s="160"/>
      <c r="S264" s="160"/>
      <c r="T264" s="160"/>
      <c r="U264" s="160"/>
      <c r="V264" s="160"/>
      <c r="W264" s="160"/>
      <c r="X264" s="160"/>
      <c r="Y264" s="160"/>
      <c r="Z264" s="160"/>
      <c r="AA264" s="160"/>
      <c r="AB264" s="160"/>
      <c r="AC264" s="160"/>
      <c r="AD264" s="160"/>
      <c r="AE264" s="160"/>
      <c r="AF264" s="160"/>
      <c r="AG264" s="160"/>
      <c r="AH264" s="160"/>
      <c r="AI264" s="160"/>
      <c r="AJ264" s="160"/>
      <c r="AK264" s="160"/>
      <c r="AL264" s="160"/>
      <c r="AM264" s="160"/>
      <c r="AN264" s="160"/>
      <c r="AO264" s="160"/>
      <c r="AP264" s="160"/>
      <c r="AQ264" s="160"/>
      <c r="AR264" s="160"/>
      <c r="AS264" s="160"/>
      <c r="AT264" s="160"/>
      <c r="AU264" s="160"/>
      <c r="AV264" s="160"/>
      <c r="AW264" s="160"/>
      <c r="AX264" s="160"/>
      <c r="AY264" s="160"/>
      <c r="AZ264" s="160"/>
      <c r="BA264" s="160"/>
      <c r="BB264" s="160"/>
      <c r="BC264" s="160"/>
      <c r="BD264" s="160"/>
      <c r="BE264" s="160"/>
      <c r="BF264" s="160"/>
      <c r="BG264" s="160"/>
      <c r="BH264" s="160"/>
      <c r="BI264" s="160"/>
      <c r="BJ264" s="160"/>
      <c r="BK264" s="160"/>
      <c r="BL264" s="160"/>
      <c r="BM264" s="160"/>
      <c r="BN264" s="160"/>
      <c r="BO264" s="160"/>
      <c r="BP264" s="160"/>
      <c r="BQ264" s="160"/>
      <c r="BR264" s="160"/>
      <c r="BS264" s="160"/>
      <c r="BT264" s="160"/>
      <c r="BU264" s="160"/>
      <c r="BV264" s="160"/>
      <c r="BW264" s="160"/>
      <c r="BX264" s="160"/>
      <c r="BY264" s="160"/>
      <c r="BZ264" s="160"/>
      <c r="CA264" s="160"/>
      <c r="CB264" s="160"/>
      <c r="CC264" s="160"/>
      <c r="CD264" s="160"/>
      <c r="CE264" s="160"/>
      <c r="CF264" s="160"/>
      <c r="CG264" s="160"/>
      <c r="CH264" s="160"/>
      <c r="CI264" s="160"/>
      <c r="CJ264" s="160"/>
      <c r="CK264" s="160"/>
      <c r="CL264" s="160"/>
      <c r="CM264" s="160"/>
      <c r="CN264" s="160"/>
      <c r="CO264" s="160"/>
      <c r="CP264" s="160"/>
      <c r="CQ264" s="160"/>
      <c r="CR264" s="160"/>
      <c r="CS264" s="160"/>
      <c r="CT264" s="160"/>
      <c r="CU264" s="160"/>
      <c r="CV264" s="160"/>
      <c r="CW264" s="160"/>
      <c r="CX264" s="160"/>
      <c r="CY264" s="160"/>
      <c r="CZ264" s="160"/>
      <c r="DA264" s="160"/>
      <c r="DB264" s="160"/>
      <c r="DC264" s="160"/>
      <c r="DD264" s="160"/>
      <c r="DE264" s="160"/>
      <c r="DF264" s="160"/>
      <c r="DG264" s="160"/>
      <c r="DH264" s="160"/>
      <c r="DI264" s="160"/>
      <c r="DJ264" s="160"/>
      <c r="DK264" s="160"/>
      <c r="DL264" s="160"/>
      <c r="DM264" s="160"/>
      <c r="DN264" s="160"/>
      <c r="DO264" s="160"/>
      <c r="DP264" s="160"/>
      <c r="DQ264" s="160"/>
      <c r="DR264" s="160"/>
      <c r="DS264" s="160"/>
      <c r="DT264" s="160"/>
      <c r="DU264" s="160"/>
      <c r="DV264" s="160"/>
      <c r="DW264" s="160"/>
      <c r="DX264" s="160"/>
      <c r="DY264" s="160"/>
      <c r="DZ264" s="160"/>
      <c r="EA264" s="160"/>
      <c r="EB264" s="160"/>
      <c r="EC264" s="160"/>
      <c r="ED264" s="160"/>
      <c r="EE264" s="160"/>
      <c r="EF264" s="160"/>
      <c r="EG264" s="160"/>
      <c r="EH264" s="160"/>
      <c r="EI264" s="160"/>
      <c r="EJ264" s="160"/>
      <c r="EK264" s="160"/>
      <c r="EL264" s="160"/>
      <c r="EM264" s="160"/>
      <c r="EN264" s="160"/>
      <c r="EO264" s="160"/>
      <c r="EP264" s="160"/>
      <c r="EQ264" s="160"/>
      <c r="ER264" s="160"/>
      <c r="ES264" s="160"/>
      <c r="ET264" s="160"/>
      <c r="EU264" s="160"/>
      <c r="EV264" s="160"/>
      <c r="EW264" s="160"/>
      <c r="EX264" s="160"/>
      <c r="EY264" s="160"/>
      <c r="EZ264" s="160"/>
      <c r="FA264" s="160"/>
      <c r="FB264" s="160"/>
      <c r="FC264" s="160"/>
      <c r="FD264" s="160"/>
      <c r="FE264" s="160"/>
      <c r="FF264" s="160"/>
      <c r="FG264" s="160"/>
      <c r="FH264" s="160"/>
      <c r="FI264" s="160"/>
      <c r="FJ264" s="160"/>
      <c r="FK264" s="160"/>
      <c r="FL264" s="160"/>
      <c r="FM264" s="160"/>
      <c r="FN264" s="160"/>
      <c r="FO264" s="160"/>
      <c r="FP264" s="160"/>
      <c r="FQ264" s="160"/>
      <c r="FR264" s="160"/>
      <c r="FS264" s="160"/>
      <c r="FT264" s="160"/>
      <c r="FU264" s="160"/>
      <c r="FV264" s="160"/>
      <c r="FW264" s="160"/>
      <c r="FX264" s="160"/>
      <c r="FY264" s="160"/>
      <c r="FZ264" s="160"/>
      <c r="GA264" s="160"/>
      <c r="GB264" s="160"/>
      <c r="GC264" s="160"/>
      <c r="GD264" s="160"/>
      <c r="GE264" s="160"/>
      <c r="GF264" s="160"/>
      <c r="GG264" s="160"/>
      <c r="GH264" s="160"/>
      <c r="GI264" s="160"/>
      <c r="GJ264" s="160"/>
      <c r="GK264" s="160"/>
      <c r="GL264" s="160"/>
      <c r="GM264" s="160"/>
      <c r="GN264" s="160"/>
      <c r="GO264" s="160"/>
      <c r="GP264" s="160"/>
      <c r="GQ264" s="160"/>
      <c r="GR264" s="160"/>
      <c r="GS264" s="160"/>
      <c r="GT264" s="160"/>
      <c r="GU264" s="160"/>
      <c r="GV264" s="160"/>
      <c r="GW264" s="160"/>
      <c r="GX264" s="160"/>
      <c r="GY264" s="160"/>
      <c r="GZ264" s="160"/>
      <c r="HA264" s="160"/>
      <c r="HB264" s="160"/>
      <c r="HC264" s="160"/>
      <c r="HD264" s="160"/>
      <c r="HE264" s="160"/>
      <c r="HF264" s="160"/>
      <c r="HG264" s="160"/>
      <c r="HH264" s="160"/>
      <c r="HI264" s="160"/>
      <c r="HJ264" s="160"/>
      <c r="HK264" s="160"/>
      <c r="HL264" s="160"/>
      <c r="HM264" s="160"/>
      <c r="HN264" s="160"/>
      <c r="HO264" s="160"/>
      <c r="HP264" s="160"/>
      <c r="HQ264" s="160"/>
      <c r="HR264" s="160"/>
      <c r="HS264" s="160"/>
      <c r="HT264" s="160"/>
      <c r="HU264" s="160"/>
      <c r="HV264" s="160"/>
      <c r="HW264" s="160"/>
      <c r="HX264" s="160"/>
      <c r="HY264" s="160"/>
      <c r="HZ264" s="160"/>
      <c r="IA264" s="160"/>
      <c r="IB264" s="160"/>
      <c r="IC264" s="160"/>
      <c r="ID264" s="160"/>
      <c r="IE264" s="160"/>
      <c r="IF264" s="160"/>
      <c r="IG264" s="160"/>
      <c r="IH264" s="160"/>
      <c r="II264" s="160"/>
      <c r="IJ264" s="160"/>
      <c r="IK264" s="160"/>
      <c r="IL264" s="160"/>
      <c r="IM264" s="160"/>
      <c r="IN264" s="160"/>
      <c r="IO264" s="160"/>
      <c r="IP264" s="160"/>
      <c r="IQ264" s="160"/>
      <c r="IR264" s="160"/>
      <c r="IS264" s="160"/>
      <c r="IT264" s="160"/>
      <c r="IU264" s="160"/>
      <c r="IV264" s="160"/>
      <c r="IW264" s="160"/>
      <c r="IX264" s="160"/>
      <c r="IY264" s="160"/>
      <c r="IZ264" s="160"/>
      <c r="JA264" s="160"/>
      <c r="JB264" s="160"/>
      <c r="JC264" s="160"/>
      <c r="JD264" s="160"/>
      <c r="JE264" s="160"/>
      <c r="JF264" s="160"/>
      <c r="JG264" s="160"/>
      <c r="JH264" s="160"/>
      <c r="JI264" s="160"/>
      <c r="JJ264" s="160"/>
      <c r="JK264" s="160"/>
      <c r="JL264" s="160"/>
      <c r="JM264" s="160"/>
      <c r="JN264" s="160"/>
      <c r="JO264" s="160"/>
      <c r="JP264" s="160"/>
      <c r="JQ264" s="160"/>
      <c r="JR264" s="160"/>
      <c r="JS264" s="160"/>
      <c r="JT264" s="160"/>
      <c r="JU264" s="160"/>
      <c r="JV264" s="160"/>
      <c r="JW264" s="160"/>
      <c r="JX264" s="160"/>
      <c r="JY264" s="160"/>
      <c r="JZ264" s="160"/>
      <c r="KA264" s="160"/>
      <c r="KB264" s="160"/>
      <c r="KC264" s="160"/>
      <c r="KD264" s="160"/>
      <c r="KE264" s="160"/>
      <c r="KF264" s="160"/>
      <c r="KG264" s="160"/>
      <c r="KH264" s="160"/>
      <c r="KI264" s="160"/>
      <c r="KJ264" s="160"/>
      <c r="KK264" s="160"/>
      <c r="KL264" s="160"/>
      <c r="KM264" s="160"/>
      <c r="KN264" s="160"/>
      <c r="KO264" s="160"/>
      <c r="KP264" s="160"/>
      <c r="KQ264" s="160"/>
      <c r="KR264" s="160"/>
      <c r="KS264" s="160"/>
      <c r="KT264" s="160"/>
      <c r="KU264" s="160"/>
      <c r="KV264" s="160"/>
      <c r="KW264" s="160"/>
      <c r="KX264" s="160"/>
      <c r="KY264" s="160"/>
      <c r="KZ264" s="160"/>
      <c r="LA264" s="160"/>
      <c r="LB264" s="160"/>
      <c r="LC264" s="160"/>
      <c r="LD264" s="160"/>
      <c r="LE264" s="160"/>
      <c r="LF264" s="160"/>
      <c r="LG264" s="160"/>
      <c r="LH264" s="160"/>
      <c r="LI264" s="160"/>
      <c r="LJ264" s="160"/>
      <c r="LK264" s="160"/>
      <c r="LL264" s="160"/>
      <c r="LM264" s="160"/>
      <c r="LN264" s="160"/>
      <c r="LO264" s="160"/>
      <c r="LP264" s="160"/>
      <c r="LQ264" s="160"/>
      <c r="LR264" s="160"/>
      <c r="LS264" s="160"/>
      <c r="LT264" s="160"/>
      <c r="LU264" s="160"/>
      <c r="LV264" s="160"/>
      <c r="LW264" s="160"/>
      <c r="LX264" s="160"/>
      <c r="LY264" s="160"/>
      <c r="LZ264" s="160"/>
      <c r="MA264" s="160"/>
      <c r="MB264" s="160"/>
      <c r="MC264" s="160"/>
      <c r="MD264" s="160"/>
      <c r="ME264" s="160"/>
      <c r="MF264" s="160"/>
      <c r="MG264" s="160"/>
      <c r="MH264" s="160"/>
      <c r="MI264" s="160"/>
      <c r="MJ264" s="160"/>
      <c r="MK264" s="160"/>
      <c r="ML264" s="160"/>
      <c r="MM264" s="160"/>
      <c r="MN264" s="160"/>
      <c r="MO264" s="160"/>
      <c r="MP264" s="160"/>
      <c r="MQ264" s="160"/>
      <c r="MR264" s="160"/>
      <c r="MS264" s="160"/>
      <c r="MT264" s="160"/>
      <c r="MU264" s="160"/>
      <c r="MV264" s="160"/>
      <c r="MW264" s="160"/>
      <c r="MX264" s="160"/>
      <c r="MY264" s="160"/>
      <c r="MZ264" s="160"/>
      <c r="NA264" s="160"/>
      <c r="NB264" s="160"/>
      <c r="NC264" s="160"/>
      <c r="ND264" s="160"/>
      <c r="NE264" s="160"/>
      <c r="NF264" s="160"/>
      <c r="NG264" s="160"/>
      <c r="NH264" s="160"/>
      <c r="NI264" s="160"/>
      <c r="NJ264" s="160"/>
      <c r="NK264" s="160"/>
      <c r="NL264" s="160"/>
      <c r="NM264" s="160"/>
      <c r="NN264" s="160"/>
      <c r="NO264" s="160"/>
      <c r="NP264" s="160"/>
      <c r="NQ264" s="160"/>
      <c r="NR264" s="160"/>
      <c r="NS264" s="160"/>
      <c r="NT264" s="160"/>
      <c r="NU264" s="160"/>
      <c r="NV264" s="160"/>
      <c r="NW264" s="160"/>
      <c r="NX264" s="160"/>
      <c r="NY264" s="160"/>
      <c r="NZ264" s="160"/>
      <c r="OA264" s="160"/>
      <c r="OB264" s="160"/>
      <c r="OC264" s="160"/>
      <c r="OD264" s="160"/>
      <c r="OE264" s="160"/>
      <c r="OF264" s="160"/>
      <c r="OG264" s="160"/>
      <c r="OH264" s="160"/>
      <c r="OI264" s="160"/>
      <c r="OJ264" s="160"/>
      <c r="OK264" s="160"/>
      <c r="OL264" s="160"/>
      <c r="OM264" s="160"/>
      <c r="ON264" s="160"/>
      <c r="OO264" s="160"/>
      <c r="OP264" s="160"/>
      <c r="OQ264" s="160"/>
      <c r="OR264" s="160"/>
      <c r="OS264" s="160"/>
      <c r="OT264" s="160"/>
      <c r="OU264" s="160"/>
      <c r="OV264" s="160"/>
      <c r="OW264" s="160"/>
      <c r="OX264" s="160"/>
      <c r="OY264" s="160"/>
      <c r="OZ264" s="160"/>
      <c r="PA264" s="160"/>
      <c r="PB264" s="160"/>
      <c r="PC264" s="160"/>
      <c r="PD264" s="160"/>
      <c r="PE264" s="160"/>
      <c r="PF264" s="160"/>
      <c r="PG264" s="160"/>
      <c r="PH264" s="160"/>
      <c r="PI264" s="160"/>
      <c r="PJ264" s="160"/>
      <c r="PK264" s="160"/>
      <c r="PL264" s="160"/>
      <c r="PM264" s="160"/>
      <c r="PN264" s="160"/>
      <c r="PO264" s="160"/>
      <c r="PP264" s="160"/>
      <c r="PQ264" s="160"/>
      <c r="PR264" s="160"/>
      <c r="PS264" s="160"/>
      <c r="PT264" s="160"/>
      <c r="PU264" s="160"/>
      <c r="PV264" s="160"/>
      <c r="PW264" s="160"/>
      <c r="PX264" s="160"/>
      <c r="PY264" s="160"/>
      <c r="PZ264" s="160"/>
      <c r="QA264" s="160"/>
      <c r="QB264" s="160"/>
      <c r="QC264" s="160"/>
      <c r="QD264" s="160"/>
      <c r="QE264" s="160"/>
      <c r="QF264" s="160"/>
      <c r="QG264" s="160"/>
      <c r="QH264" s="160"/>
      <c r="QI264" s="160"/>
      <c r="QJ264" s="160"/>
      <c r="QK264" s="160"/>
      <c r="QL264" s="160"/>
      <c r="QM264" s="160"/>
      <c r="QN264" s="160"/>
      <c r="QO264" s="160"/>
      <c r="QP264" s="160"/>
      <c r="QQ264" s="160"/>
      <c r="QR264" s="160"/>
      <c r="QS264" s="160"/>
      <c r="QT264" s="160"/>
      <c r="QU264" s="160"/>
      <c r="QV264" s="160"/>
      <c r="QW264" s="160"/>
      <c r="QX264" s="160"/>
      <c r="QY264" s="160"/>
      <c r="QZ264" s="160"/>
      <c r="RA264" s="160"/>
      <c r="RB264" s="160"/>
      <c r="RC264" s="160"/>
      <c r="RD264" s="160"/>
      <c r="RE264" s="160"/>
      <c r="RF264" s="160"/>
      <c r="RG264" s="160"/>
      <c r="RH264" s="160"/>
      <c r="RI264" s="160"/>
      <c r="RJ264" s="160"/>
      <c r="RK264" s="160"/>
      <c r="RL264" s="160"/>
      <c r="RM264" s="160"/>
      <c r="RN264" s="160"/>
      <c r="RO264" s="160"/>
      <c r="RP264" s="160"/>
      <c r="RQ264" s="160"/>
      <c r="RR264" s="160"/>
      <c r="RS264" s="160"/>
      <c r="RT264" s="160"/>
      <c r="RU264" s="160"/>
      <c r="RV264" s="160"/>
      <c r="RW264" s="160"/>
      <c r="RX264" s="160"/>
      <c r="RY264" s="160"/>
      <c r="RZ264" s="160"/>
      <c r="SA264" s="160"/>
      <c r="SB264" s="160"/>
      <c r="SC264" s="160"/>
      <c r="SD264" s="160"/>
      <c r="SE264" s="160"/>
      <c r="SF264" s="160"/>
      <c r="SG264" s="160"/>
      <c r="SH264" s="160"/>
      <c r="SI264" s="160"/>
      <c r="SJ264" s="160"/>
      <c r="SK264" s="160"/>
      <c r="SL264" s="160"/>
      <c r="SM264" s="160"/>
      <c r="SN264" s="160"/>
      <c r="SO264" s="160"/>
      <c r="SP264" s="160"/>
      <c r="SQ264" s="160"/>
      <c r="SR264" s="160"/>
      <c r="SS264" s="160"/>
      <c r="ST264" s="160"/>
      <c r="SU264" s="160"/>
      <c r="SV264" s="160"/>
      <c r="SW264" s="160"/>
      <c r="SX264" s="160"/>
      <c r="SY264" s="160"/>
      <c r="SZ264" s="160"/>
      <c r="TA264" s="160"/>
      <c r="TB264" s="160"/>
      <c r="TC264" s="160"/>
      <c r="TD264" s="160"/>
      <c r="TE264" s="160"/>
      <c r="TF264" s="160"/>
    </row>
    <row r="265" spans="1:526">
      <c r="A265" s="160"/>
      <c r="B265" s="160"/>
      <c r="C265" s="160"/>
      <c r="D265" s="160"/>
      <c r="E265" s="160"/>
      <c r="F265" s="160"/>
      <c r="G265" s="160"/>
      <c r="H265" s="160"/>
      <c r="I265" s="160"/>
      <c r="J265" s="160"/>
      <c r="K265" s="160"/>
      <c r="L265" s="160"/>
      <c r="M265" s="160"/>
      <c r="N265" s="160"/>
      <c r="O265" s="160"/>
      <c r="P265" s="160"/>
      <c r="Q265" s="160"/>
      <c r="R265" s="160"/>
      <c r="S265" s="160"/>
      <c r="T265" s="160"/>
      <c r="U265" s="160"/>
      <c r="V265" s="160"/>
      <c r="W265" s="160"/>
      <c r="X265" s="160"/>
      <c r="Y265" s="160"/>
      <c r="Z265" s="160"/>
      <c r="AA265" s="160"/>
      <c r="AB265" s="160"/>
      <c r="AC265" s="160"/>
      <c r="AD265" s="160"/>
      <c r="AE265" s="160"/>
      <c r="AF265" s="160"/>
      <c r="AG265" s="160"/>
      <c r="AH265" s="160"/>
      <c r="AI265" s="160"/>
      <c r="AJ265" s="160"/>
      <c r="AK265" s="160"/>
      <c r="AL265" s="160"/>
      <c r="AM265" s="160"/>
      <c r="AN265" s="160"/>
      <c r="AO265" s="160"/>
      <c r="AP265" s="160"/>
      <c r="AQ265" s="160"/>
      <c r="AR265" s="160"/>
      <c r="AS265" s="160"/>
      <c r="AT265" s="160"/>
      <c r="AU265" s="160"/>
      <c r="AV265" s="160"/>
      <c r="AW265" s="160"/>
      <c r="AX265" s="160"/>
      <c r="AY265" s="160"/>
      <c r="AZ265" s="160"/>
      <c r="BA265" s="160"/>
      <c r="BB265" s="160"/>
      <c r="BC265" s="160"/>
      <c r="BD265" s="160"/>
      <c r="BE265" s="160"/>
      <c r="BF265" s="160"/>
      <c r="BG265" s="160"/>
      <c r="BH265" s="160"/>
      <c r="BI265" s="160"/>
      <c r="BJ265" s="160"/>
      <c r="BK265" s="160"/>
      <c r="BL265" s="160"/>
      <c r="BM265" s="160"/>
      <c r="BN265" s="160"/>
      <c r="BO265" s="160"/>
      <c r="BP265" s="160"/>
      <c r="BQ265" s="160"/>
      <c r="BR265" s="160"/>
      <c r="BS265" s="160"/>
      <c r="BT265" s="160"/>
      <c r="BU265" s="160"/>
      <c r="BV265" s="160"/>
      <c r="BW265" s="160"/>
      <c r="BX265" s="160"/>
      <c r="BY265" s="160"/>
      <c r="BZ265" s="160"/>
      <c r="CA265" s="160"/>
      <c r="CB265" s="160"/>
      <c r="CC265" s="160"/>
      <c r="CD265" s="160"/>
      <c r="CE265" s="160"/>
      <c r="CF265" s="160"/>
      <c r="CG265" s="160"/>
      <c r="CH265" s="160"/>
      <c r="CI265" s="160"/>
      <c r="CJ265" s="160"/>
      <c r="CK265" s="160"/>
      <c r="CL265" s="160"/>
      <c r="CM265" s="160"/>
      <c r="CN265" s="160"/>
      <c r="CO265" s="160"/>
      <c r="CP265" s="160"/>
      <c r="CQ265" s="160"/>
      <c r="CR265" s="160"/>
      <c r="CS265" s="160"/>
      <c r="CT265" s="160"/>
      <c r="CU265" s="160"/>
      <c r="CV265" s="160"/>
      <c r="CW265" s="160"/>
      <c r="CX265" s="160"/>
      <c r="CY265" s="160"/>
      <c r="CZ265" s="160"/>
      <c r="DA265" s="160"/>
      <c r="DB265" s="160"/>
      <c r="DC265" s="160"/>
      <c r="DD265" s="160"/>
      <c r="DE265" s="160"/>
      <c r="DF265" s="160"/>
      <c r="DG265" s="160"/>
      <c r="DH265" s="160"/>
      <c r="DI265" s="160"/>
      <c r="DJ265" s="160"/>
      <c r="DK265" s="160"/>
      <c r="DL265" s="160"/>
      <c r="DM265" s="160"/>
      <c r="DN265" s="160"/>
      <c r="DO265" s="160"/>
      <c r="DP265" s="160"/>
      <c r="DQ265" s="160"/>
      <c r="DR265" s="160"/>
      <c r="DS265" s="160"/>
      <c r="DT265" s="160"/>
      <c r="DU265" s="160"/>
      <c r="DV265" s="160"/>
      <c r="DW265" s="160"/>
      <c r="DX265" s="160"/>
      <c r="DY265" s="160"/>
      <c r="DZ265" s="160"/>
      <c r="EA265" s="160"/>
      <c r="EB265" s="160"/>
      <c r="EC265" s="160"/>
      <c r="ED265" s="160"/>
      <c r="EE265" s="160"/>
      <c r="EF265" s="160"/>
      <c r="EG265" s="160"/>
      <c r="EH265" s="160"/>
      <c r="EI265" s="160"/>
      <c r="EJ265" s="160"/>
      <c r="EK265" s="160"/>
      <c r="EL265" s="160"/>
      <c r="EM265" s="160"/>
      <c r="EN265" s="160"/>
      <c r="EO265" s="160"/>
      <c r="EP265" s="160"/>
      <c r="EQ265" s="160"/>
      <c r="ER265" s="160"/>
      <c r="ES265" s="160"/>
      <c r="ET265" s="160"/>
      <c r="EU265" s="160"/>
      <c r="EV265" s="160"/>
      <c r="EW265" s="160"/>
      <c r="EX265" s="160"/>
      <c r="EY265" s="160"/>
      <c r="EZ265" s="160"/>
      <c r="FA265" s="160"/>
      <c r="FB265" s="160"/>
      <c r="FC265" s="160"/>
      <c r="FD265" s="160"/>
      <c r="FE265" s="160"/>
      <c r="FF265" s="160"/>
      <c r="FG265" s="160"/>
      <c r="FH265" s="160"/>
      <c r="FI265" s="160"/>
      <c r="FJ265" s="160"/>
      <c r="FK265" s="160"/>
      <c r="FL265" s="160"/>
      <c r="FM265" s="160"/>
      <c r="FN265" s="160"/>
      <c r="FO265" s="160"/>
      <c r="FP265" s="160"/>
      <c r="FQ265" s="160"/>
      <c r="FR265" s="160"/>
      <c r="FS265" s="160"/>
      <c r="FT265" s="160"/>
      <c r="FU265" s="160"/>
      <c r="FV265" s="160"/>
      <c r="FW265" s="160"/>
      <c r="FX265" s="160"/>
      <c r="FY265" s="160"/>
      <c r="FZ265" s="160"/>
      <c r="GA265" s="160"/>
      <c r="GB265" s="160"/>
      <c r="GC265" s="160"/>
      <c r="GD265" s="160"/>
      <c r="GE265" s="160"/>
      <c r="GF265" s="160"/>
      <c r="GG265" s="160"/>
      <c r="GH265" s="160"/>
      <c r="GI265" s="160"/>
      <c r="GJ265" s="160"/>
      <c r="GK265" s="160"/>
      <c r="GL265" s="160"/>
      <c r="GM265" s="160"/>
      <c r="GN265" s="160"/>
      <c r="GO265" s="160"/>
      <c r="GP265" s="160"/>
      <c r="GQ265" s="160"/>
      <c r="GR265" s="160"/>
      <c r="GS265" s="160"/>
      <c r="GT265" s="160"/>
      <c r="GU265" s="160"/>
      <c r="GV265" s="160"/>
      <c r="GW265" s="160"/>
      <c r="GX265" s="160"/>
      <c r="GY265" s="160"/>
      <c r="GZ265" s="160"/>
      <c r="HA265" s="160"/>
      <c r="HB265" s="160"/>
      <c r="HC265" s="160"/>
      <c r="HD265" s="160"/>
      <c r="HE265" s="160"/>
      <c r="HF265" s="160"/>
      <c r="HG265" s="160"/>
      <c r="HH265" s="160"/>
      <c r="HI265" s="160"/>
      <c r="HJ265" s="160"/>
      <c r="HK265" s="160"/>
      <c r="HL265" s="160"/>
      <c r="HM265" s="160"/>
      <c r="HN265" s="160"/>
      <c r="HO265" s="160"/>
      <c r="HP265" s="160"/>
      <c r="HQ265" s="160"/>
      <c r="HR265" s="160"/>
      <c r="HS265" s="160"/>
      <c r="HT265" s="160"/>
      <c r="HU265" s="160"/>
      <c r="HV265" s="160"/>
      <c r="HW265" s="160"/>
      <c r="HX265" s="160"/>
      <c r="HY265" s="160"/>
      <c r="HZ265" s="160"/>
      <c r="IA265" s="160"/>
      <c r="IB265" s="160"/>
      <c r="IC265" s="160"/>
      <c r="ID265" s="160"/>
      <c r="IE265" s="160"/>
      <c r="IF265" s="160"/>
      <c r="IG265" s="160"/>
      <c r="IH265" s="160"/>
      <c r="II265" s="160"/>
      <c r="IJ265" s="160"/>
      <c r="IK265" s="160"/>
      <c r="IL265" s="160"/>
      <c r="IM265" s="160"/>
      <c r="IN265" s="160"/>
      <c r="IO265" s="160"/>
      <c r="IP265" s="160"/>
      <c r="IQ265" s="160"/>
      <c r="IR265" s="160"/>
      <c r="IS265" s="160"/>
      <c r="IT265" s="160"/>
      <c r="IU265" s="160"/>
      <c r="IV265" s="160"/>
      <c r="IW265" s="160"/>
      <c r="IX265" s="160"/>
      <c r="IY265" s="160"/>
      <c r="IZ265" s="160"/>
      <c r="JA265" s="160"/>
      <c r="JB265" s="160"/>
      <c r="JC265" s="160"/>
      <c r="JD265" s="160"/>
      <c r="JE265" s="160"/>
      <c r="JF265" s="160"/>
      <c r="JG265" s="160"/>
      <c r="JH265" s="160"/>
      <c r="JI265" s="160"/>
      <c r="JJ265" s="160"/>
      <c r="JK265" s="160"/>
      <c r="JL265" s="160"/>
      <c r="JM265" s="160"/>
      <c r="JN265" s="160"/>
      <c r="JO265" s="160"/>
      <c r="JP265" s="160"/>
      <c r="JQ265" s="160"/>
      <c r="JR265" s="160"/>
      <c r="JS265" s="160"/>
      <c r="JT265" s="160"/>
      <c r="JU265" s="160"/>
      <c r="JV265" s="160"/>
      <c r="JW265" s="160"/>
      <c r="JX265" s="160"/>
      <c r="JY265" s="160"/>
      <c r="JZ265" s="160"/>
      <c r="KA265" s="160"/>
      <c r="KB265" s="160"/>
      <c r="KC265" s="160"/>
      <c r="KD265" s="160"/>
      <c r="KE265" s="160"/>
      <c r="KF265" s="160"/>
      <c r="KG265" s="160"/>
      <c r="KH265" s="160"/>
      <c r="KI265" s="160"/>
      <c r="KJ265" s="160"/>
      <c r="KK265" s="160"/>
      <c r="KL265" s="160"/>
      <c r="KM265" s="160"/>
      <c r="KN265" s="160"/>
      <c r="KO265" s="160"/>
      <c r="KP265" s="160"/>
      <c r="KQ265" s="160"/>
      <c r="KR265" s="160"/>
      <c r="KS265" s="160"/>
      <c r="KT265" s="160"/>
      <c r="KU265" s="160"/>
      <c r="KV265" s="160"/>
      <c r="KW265" s="160"/>
      <c r="KX265" s="160"/>
      <c r="KY265" s="160"/>
      <c r="KZ265" s="160"/>
      <c r="LA265" s="160"/>
      <c r="LB265" s="160"/>
      <c r="LC265" s="160"/>
      <c r="LD265" s="160"/>
      <c r="LE265" s="160"/>
      <c r="LF265" s="160"/>
      <c r="LG265" s="160"/>
      <c r="LH265" s="160"/>
      <c r="LI265" s="160"/>
      <c r="LJ265" s="160"/>
      <c r="LK265" s="160"/>
      <c r="LL265" s="160"/>
      <c r="LM265" s="160"/>
      <c r="LN265" s="160"/>
      <c r="LO265" s="160"/>
      <c r="LP265" s="160"/>
      <c r="LQ265" s="160"/>
      <c r="LR265" s="160"/>
      <c r="LS265" s="160"/>
      <c r="LT265" s="160"/>
      <c r="LU265" s="160"/>
      <c r="LV265" s="160"/>
      <c r="LW265" s="160"/>
      <c r="LX265" s="160"/>
      <c r="LY265" s="160"/>
      <c r="LZ265" s="160"/>
      <c r="MA265" s="160"/>
      <c r="MB265" s="160"/>
      <c r="MC265" s="160"/>
      <c r="MD265" s="160"/>
      <c r="ME265" s="160"/>
      <c r="MF265" s="160"/>
      <c r="MG265" s="160"/>
      <c r="MH265" s="160"/>
      <c r="MI265" s="160"/>
      <c r="MJ265" s="160"/>
      <c r="MK265" s="160"/>
      <c r="ML265" s="160"/>
      <c r="MM265" s="160"/>
      <c r="MN265" s="160"/>
      <c r="MO265" s="160"/>
      <c r="MP265" s="160"/>
      <c r="MQ265" s="160"/>
      <c r="MR265" s="160"/>
      <c r="MS265" s="160"/>
      <c r="MT265" s="160"/>
      <c r="MU265" s="160"/>
      <c r="MV265" s="160"/>
      <c r="MW265" s="160"/>
      <c r="MX265" s="160"/>
      <c r="MY265" s="160"/>
      <c r="MZ265" s="160"/>
      <c r="NA265" s="160"/>
      <c r="NB265" s="160"/>
      <c r="NC265" s="160"/>
      <c r="ND265" s="160"/>
      <c r="NE265" s="160"/>
      <c r="NF265" s="160"/>
      <c r="NG265" s="160"/>
      <c r="NH265" s="160"/>
      <c r="NI265" s="160"/>
      <c r="NJ265" s="160"/>
      <c r="NK265" s="160"/>
      <c r="NL265" s="160"/>
      <c r="NM265" s="160"/>
      <c r="NN265" s="160"/>
      <c r="NO265" s="160"/>
      <c r="NP265" s="160"/>
      <c r="NQ265" s="160"/>
      <c r="NR265" s="160"/>
      <c r="NS265" s="160"/>
      <c r="NT265" s="160"/>
      <c r="NU265" s="160"/>
      <c r="NV265" s="160"/>
      <c r="NW265" s="160"/>
      <c r="NX265" s="160"/>
      <c r="NY265" s="160"/>
      <c r="NZ265" s="160"/>
      <c r="OA265" s="160"/>
      <c r="OB265" s="160"/>
      <c r="OC265" s="160"/>
      <c r="OD265" s="160"/>
      <c r="OE265" s="160"/>
      <c r="OF265" s="160"/>
      <c r="OG265" s="160"/>
      <c r="OH265" s="160"/>
      <c r="OI265" s="160"/>
      <c r="OJ265" s="160"/>
      <c r="OK265" s="160"/>
      <c r="OL265" s="160"/>
      <c r="OM265" s="160"/>
      <c r="ON265" s="160"/>
      <c r="OO265" s="160"/>
      <c r="OP265" s="160"/>
      <c r="OQ265" s="160"/>
      <c r="OR265" s="160"/>
      <c r="OS265" s="160"/>
      <c r="OT265" s="160"/>
      <c r="OU265" s="160"/>
      <c r="OV265" s="160"/>
      <c r="OW265" s="160"/>
      <c r="OX265" s="160"/>
      <c r="OY265" s="160"/>
      <c r="OZ265" s="160"/>
      <c r="PA265" s="160"/>
      <c r="PB265" s="160"/>
      <c r="PC265" s="160"/>
      <c r="PD265" s="160"/>
      <c r="PE265" s="160"/>
      <c r="PF265" s="160"/>
      <c r="PG265" s="160"/>
      <c r="PH265" s="160"/>
      <c r="PI265" s="160"/>
      <c r="PJ265" s="160"/>
      <c r="PK265" s="160"/>
      <c r="PL265" s="160"/>
      <c r="PM265" s="160"/>
      <c r="PN265" s="160"/>
      <c r="PO265" s="160"/>
      <c r="PP265" s="160"/>
      <c r="PQ265" s="160"/>
      <c r="PR265" s="160"/>
      <c r="PS265" s="160"/>
      <c r="PT265" s="160"/>
      <c r="PU265" s="160"/>
      <c r="PV265" s="160"/>
      <c r="PW265" s="160"/>
      <c r="PX265" s="160"/>
      <c r="PY265" s="160"/>
      <c r="PZ265" s="160"/>
      <c r="QA265" s="160"/>
      <c r="QB265" s="160"/>
      <c r="QC265" s="160"/>
      <c r="QD265" s="160"/>
      <c r="QE265" s="160"/>
      <c r="QF265" s="160"/>
      <c r="QG265" s="160"/>
      <c r="QH265" s="160"/>
      <c r="QI265" s="160"/>
      <c r="QJ265" s="160"/>
      <c r="QK265" s="160"/>
      <c r="QL265" s="160"/>
      <c r="QM265" s="160"/>
      <c r="QN265" s="160"/>
      <c r="QO265" s="160"/>
      <c r="QP265" s="160"/>
      <c r="QQ265" s="160"/>
      <c r="QR265" s="160"/>
      <c r="QS265" s="160"/>
      <c r="QT265" s="160"/>
      <c r="QU265" s="160"/>
      <c r="QV265" s="160"/>
      <c r="QW265" s="160"/>
      <c r="QX265" s="160"/>
      <c r="QY265" s="160"/>
      <c r="QZ265" s="160"/>
      <c r="RA265" s="160"/>
      <c r="RB265" s="160"/>
      <c r="RC265" s="160"/>
      <c r="RD265" s="160"/>
      <c r="RE265" s="160"/>
      <c r="RF265" s="160"/>
      <c r="RG265" s="160"/>
      <c r="RH265" s="160"/>
      <c r="RI265" s="160"/>
      <c r="RJ265" s="160"/>
      <c r="RK265" s="160"/>
      <c r="RL265" s="160"/>
      <c r="RM265" s="160"/>
      <c r="RN265" s="160"/>
      <c r="RO265" s="160"/>
      <c r="RP265" s="160"/>
      <c r="RQ265" s="160"/>
      <c r="RR265" s="160"/>
      <c r="RS265" s="160"/>
      <c r="RT265" s="160"/>
      <c r="RU265" s="160"/>
      <c r="RV265" s="160"/>
      <c r="RW265" s="160"/>
      <c r="RX265" s="160"/>
      <c r="RY265" s="160"/>
      <c r="RZ265" s="160"/>
      <c r="SA265" s="160"/>
      <c r="SB265" s="160"/>
      <c r="SC265" s="160"/>
      <c r="SD265" s="160"/>
      <c r="SE265" s="160"/>
      <c r="SF265" s="160"/>
      <c r="SG265" s="160"/>
      <c r="SH265" s="160"/>
      <c r="SI265" s="160"/>
      <c r="SJ265" s="160"/>
      <c r="SK265" s="160"/>
      <c r="SL265" s="160"/>
      <c r="SM265" s="160"/>
      <c r="SN265" s="160"/>
      <c r="SO265" s="160"/>
      <c r="SP265" s="160"/>
      <c r="SQ265" s="160"/>
      <c r="SR265" s="160"/>
      <c r="SS265" s="160"/>
      <c r="ST265" s="160"/>
      <c r="SU265" s="160"/>
      <c r="SV265" s="160"/>
      <c r="SW265" s="160"/>
      <c r="SX265" s="160"/>
      <c r="SY265" s="160"/>
      <c r="SZ265" s="160"/>
      <c r="TA265" s="160"/>
      <c r="TB265" s="160"/>
      <c r="TC265" s="160"/>
      <c r="TD265" s="160"/>
      <c r="TE265" s="160"/>
      <c r="TF265" s="160"/>
    </row>
    <row r="266" spans="1:526">
      <c r="A266" s="160"/>
      <c r="B266" s="160"/>
      <c r="C266" s="160"/>
      <c r="D266" s="160"/>
      <c r="E266" s="160"/>
      <c r="F266" s="160"/>
      <c r="G266" s="160"/>
      <c r="H266" s="160"/>
      <c r="I266" s="160"/>
      <c r="J266" s="160"/>
      <c r="K266" s="160"/>
      <c r="L266" s="160"/>
      <c r="M266" s="160"/>
      <c r="N266" s="160"/>
      <c r="O266" s="160"/>
      <c r="P266" s="160"/>
      <c r="Q266" s="160"/>
      <c r="R266" s="160"/>
      <c r="S266" s="160"/>
      <c r="T266" s="160"/>
      <c r="U266" s="160"/>
      <c r="V266" s="160"/>
      <c r="W266" s="160"/>
      <c r="X266" s="160"/>
      <c r="Y266" s="160"/>
      <c r="Z266" s="160"/>
      <c r="AA266" s="160"/>
      <c r="AB266" s="160"/>
      <c r="AC266" s="160"/>
      <c r="AD266" s="160"/>
      <c r="AE266" s="160"/>
      <c r="AF266" s="160"/>
      <c r="AG266" s="160"/>
      <c r="AH266" s="160"/>
      <c r="AI266" s="160"/>
      <c r="AJ266" s="160"/>
      <c r="AK266" s="160"/>
      <c r="AL266" s="160"/>
      <c r="AM266" s="160"/>
      <c r="AN266" s="160"/>
      <c r="AO266" s="160"/>
      <c r="AP266" s="160"/>
      <c r="AQ266" s="160"/>
      <c r="AR266" s="160"/>
      <c r="AS266" s="160"/>
      <c r="AT266" s="160"/>
      <c r="AU266" s="160"/>
      <c r="AV266" s="160"/>
      <c r="AW266" s="160"/>
      <c r="AX266" s="160"/>
      <c r="AY266" s="160"/>
      <c r="AZ266" s="160"/>
      <c r="BA266" s="160"/>
      <c r="BB266" s="160"/>
      <c r="BC266" s="160"/>
      <c r="BD266" s="160"/>
      <c r="BE266" s="160"/>
      <c r="BF266" s="160"/>
      <c r="BG266" s="160"/>
      <c r="BH266" s="160"/>
      <c r="BI266" s="160"/>
      <c r="BJ266" s="160"/>
      <c r="BK266" s="160"/>
      <c r="BL266" s="160"/>
      <c r="BM266" s="160"/>
      <c r="BN266" s="160"/>
      <c r="BO266" s="160"/>
      <c r="BP266" s="160"/>
      <c r="BQ266" s="160"/>
      <c r="BR266" s="160"/>
      <c r="BS266" s="160"/>
      <c r="BT266" s="160"/>
      <c r="BU266" s="160"/>
      <c r="BV266" s="160"/>
      <c r="BW266" s="160"/>
      <c r="BX266" s="160"/>
      <c r="BY266" s="160"/>
      <c r="BZ266" s="160"/>
      <c r="CA266" s="160"/>
      <c r="CB266" s="160"/>
      <c r="CC266" s="160"/>
      <c r="CD266" s="160"/>
      <c r="CE266" s="160"/>
      <c r="CF266" s="160"/>
      <c r="CG266" s="160"/>
      <c r="CH266" s="160"/>
      <c r="CI266" s="160"/>
      <c r="CJ266" s="160"/>
      <c r="CK266" s="160"/>
      <c r="CL266" s="160"/>
      <c r="CM266" s="160"/>
      <c r="CN266" s="160"/>
      <c r="CO266" s="160"/>
      <c r="CP266" s="160"/>
      <c r="CQ266" s="160"/>
      <c r="CR266" s="160"/>
      <c r="CS266" s="160"/>
      <c r="CT266" s="160"/>
      <c r="CU266" s="160"/>
      <c r="CV266" s="160"/>
      <c r="CW266" s="160"/>
      <c r="CX266" s="160"/>
      <c r="CY266" s="160"/>
      <c r="CZ266" s="160"/>
      <c r="DA266" s="160"/>
      <c r="DB266" s="160"/>
      <c r="DC266" s="160"/>
      <c r="DD266" s="160"/>
      <c r="DE266" s="160"/>
      <c r="DF266" s="160"/>
      <c r="DG266" s="160"/>
      <c r="DH266" s="160"/>
      <c r="DI266" s="160"/>
      <c r="DJ266" s="160"/>
      <c r="DK266" s="160"/>
      <c r="DL266" s="160"/>
      <c r="DM266" s="160"/>
      <c r="DN266" s="160"/>
      <c r="DO266" s="160"/>
      <c r="DP266" s="160"/>
      <c r="DQ266" s="160"/>
      <c r="DR266" s="160"/>
      <c r="DS266" s="160"/>
      <c r="DT266" s="160"/>
      <c r="DU266" s="160"/>
      <c r="DV266" s="160"/>
      <c r="DW266" s="160"/>
      <c r="DX266" s="160"/>
      <c r="DY266" s="160"/>
      <c r="DZ266" s="160"/>
      <c r="EA266" s="160"/>
      <c r="EB266" s="160"/>
      <c r="EC266" s="160"/>
      <c r="ED266" s="160"/>
      <c r="EE266" s="160"/>
      <c r="EF266" s="160"/>
      <c r="EG266" s="160"/>
      <c r="EH266" s="160"/>
      <c r="EI266" s="160"/>
      <c r="EJ266" s="160"/>
      <c r="EK266" s="160"/>
      <c r="EL266" s="160"/>
      <c r="EM266" s="160"/>
      <c r="EN266" s="160"/>
      <c r="EO266" s="160"/>
      <c r="EP266" s="160"/>
      <c r="EQ266" s="160"/>
      <c r="ER266" s="160"/>
      <c r="ES266" s="160"/>
      <c r="ET266" s="160"/>
      <c r="EU266" s="160"/>
      <c r="EV266" s="160"/>
      <c r="EW266" s="160"/>
      <c r="EX266" s="160"/>
      <c r="EY266" s="160"/>
      <c r="EZ266" s="160"/>
      <c r="FA266" s="160"/>
      <c r="FB266" s="160"/>
      <c r="FC266" s="160"/>
      <c r="FD266" s="160"/>
      <c r="FE266" s="160"/>
      <c r="FF266" s="160"/>
      <c r="FG266" s="160"/>
      <c r="FH266" s="160"/>
      <c r="FI266" s="160"/>
      <c r="FJ266" s="160"/>
      <c r="FK266" s="160"/>
      <c r="FL266" s="160"/>
      <c r="FM266" s="160"/>
      <c r="FN266" s="160"/>
      <c r="FO266" s="160"/>
      <c r="FP266" s="160"/>
      <c r="FQ266" s="160"/>
      <c r="FR266" s="160"/>
      <c r="FS266" s="160"/>
      <c r="FT266" s="160"/>
      <c r="FU266" s="160"/>
      <c r="FV266" s="160"/>
      <c r="FW266" s="160"/>
      <c r="FX266" s="160"/>
      <c r="FY266" s="160"/>
      <c r="FZ266" s="160"/>
      <c r="GA266" s="160"/>
      <c r="GB266" s="160"/>
      <c r="GC266" s="160"/>
      <c r="GD266" s="160"/>
      <c r="GE266" s="160"/>
      <c r="GF266" s="160"/>
      <c r="GG266" s="160"/>
      <c r="GH266" s="160"/>
      <c r="GI266" s="160"/>
      <c r="GJ266" s="160"/>
      <c r="GK266" s="160"/>
      <c r="GL266" s="160"/>
      <c r="GM266" s="160"/>
      <c r="GN266" s="160"/>
      <c r="GO266" s="160"/>
      <c r="GP266" s="160"/>
      <c r="GQ266" s="160"/>
      <c r="GR266" s="160"/>
      <c r="GS266" s="160"/>
      <c r="GT266" s="160"/>
      <c r="GU266" s="160"/>
      <c r="GV266" s="160"/>
      <c r="GW266" s="160"/>
      <c r="GX266" s="160"/>
      <c r="GY266" s="160"/>
      <c r="GZ266" s="160"/>
      <c r="HA266" s="160"/>
      <c r="HB266" s="160"/>
      <c r="HC266" s="160"/>
      <c r="HD266" s="160"/>
      <c r="HE266" s="160"/>
      <c r="HF266" s="160"/>
      <c r="HG266" s="160"/>
      <c r="HH266" s="160"/>
      <c r="HI266" s="160"/>
      <c r="HJ266" s="160"/>
      <c r="HK266" s="160"/>
      <c r="HL266" s="160"/>
      <c r="HM266" s="160"/>
      <c r="HN266" s="160"/>
      <c r="HO266" s="160"/>
      <c r="HP266" s="160"/>
      <c r="HQ266" s="160"/>
      <c r="HR266" s="160"/>
      <c r="HS266" s="160"/>
      <c r="HT266" s="160"/>
      <c r="HU266" s="160"/>
      <c r="HV266" s="160"/>
      <c r="HW266" s="160"/>
      <c r="HX266" s="160"/>
      <c r="HY266" s="160"/>
      <c r="HZ266" s="160"/>
      <c r="IA266" s="160"/>
      <c r="IB266" s="160"/>
      <c r="IC266" s="160"/>
      <c r="ID266" s="160"/>
      <c r="IE266" s="160"/>
      <c r="IF266" s="160"/>
      <c r="IG266" s="160"/>
      <c r="IH266" s="160"/>
      <c r="II266" s="160"/>
      <c r="IJ266" s="160"/>
      <c r="IK266" s="160"/>
      <c r="IL266" s="160"/>
      <c r="IM266" s="160"/>
      <c r="IN266" s="160"/>
      <c r="IO266" s="160"/>
      <c r="IP266" s="160"/>
      <c r="IQ266" s="160"/>
      <c r="IR266" s="160"/>
      <c r="IS266" s="160"/>
      <c r="IT266" s="160"/>
      <c r="IU266" s="160"/>
      <c r="IV266" s="160"/>
      <c r="IW266" s="160"/>
      <c r="IX266" s="160"/>
      <c r="IY266" s="160"/>
      <c r="IZ266" s="160"/>
      <c r="JA266" s="160"/>
      <c r="JB266" s="160"/>
      <c r="JC266" s="160"/>
      <c r="JD266" s="160"/>
      <c r="JE266" s="160"/>
      <c r="JF266" s="160"/>
      <c r="JG266" s="160"/>
      <c r="JH266" s="160"/>
      <c r="JI266" s="160"/>
      <c r="JJ266" s="160"/>
      <c r="JK266" s="160"/>
      <c r="JL266" s="160"/>
      <c r="JM266" s="160"/>
      <c r="JN266" s="160"/>
      <c r="JO266" s="160"/>
      <c r="JP266" s="160"/>
      <c r="JQ266" s="160"/>
      <c r="JR266" s="160"/>
      <c r="JS266" s="160"/>
      <c r="JT266" s="160"/>
      <c r="JU266" s="160"/>
      <c r="JV266" s="160"/>
      <c r="JW266" s="160"/>
      <c r="JX266" s="160"/>
      <c r="JY266" s="160"/>
      <c r="JZ266" s="160"/>
      <c r="KA266" s="160"/>
      <c r="KB266" s="160"/>
      <c r="KC266" s="160"/>
      <c r="KD266" s="160"/>
      <c r="KE266" s="160"/>
      <c r="KF266" s="160"/>
      <c r="KG266" s="160"/>
      <c r="KH266" s="160"/>
      <c r="KI266" s="160"/>
      <c r="KJ266" s="160"/>
      <c r="KK266" s="160"/>
      <c r="KL266" s="160"/>
      <c r="KM266" s="160"/>
      <c r="KN266" s="160"/>
      <c r="KO266" s="160"/>
      <c r="KP266" s="160"/>
      <c r="KQ266" s="160"/>
      <c r="KR266" s="160"/>
      <c r="KS266" s="160"/>
      <c r="KT266" s="160"/>
      <c r="KU266" s="160"/>
      <c r="KV266" s="160"/>
      <c r="KW266" s="160"/>
      <c r="KX266" s="160"/>
      <c r="KY266" s="160"/>
      <c r="KZ266" s="160"/>
      <c r="LA266" s="160"/>
      <c r="LB266" s="160"/>
      <c r="LC266" s="160"/>
      <c r="LD266" s="160"/>
      <c r="LE266" s="160"/>
      <c r="LF266" s="160"/>
      <c r="LG266" s="160"/>
      <c r="LH266" s="160"/>
      <c r="LI266" s="160"/>
      <c r="LJ266" s="160"/>
      <c r="LK266" s="160"/>
      <c r="LL266" s="160"/>
      <c r="LM266" s="160"/>
      <c r="LN266" s="160"/>
      <c r="LO266" s="160"/>
      <c r="LP266" s="160"/>
      <c r="LQ266" s="160"/>
      <c r="LR266" s="160"/>
      <c r="LS266" s="160"/>
      <c r="LT266" s="160"/>
      <c r="LU266" s="160"/>
      <c r="LV266" s="160"/>
      <c r="LW266" s="160"/>
      <c r="LX266" s="160"/>
      <c r="LY266" s="160"/>
      <c r="LZ266" s="160"/>
      <c r="MA266" s="160"/>
      <c r="MB266" s="160"/>
      <c r="MC266" s="160"/>
      <c r="MD266" s="160"/>
      <c r="ME266" s="160"/>
      <c r="MF266" s="160"/>
      <c r="MG266" s="160"/>
      <c r="MH266" s="160"/>
      <c r="MI266" s="160"/>
      <c r="MJ266" s="160"/>
      <c r="MK266" s="160"/>
      <c r="ML266" s="160"/>
      <c r="MM266" s="160"/>
      <c r="MN266" s="160"/>
      <c r="MO266" s="160"/>
      <c r="MP266" s="160"/>
      <c r="MQ266" s="160"/>
      <c r="MR266" s="160"/>
      <c r="MS266" s="160"/>
      <c r="MT266" s="160"/>
      <c r="MU266" s="160"/>
      <c r="MV266" s="160"/>
      <c r="MW266" s="160"/>
      <c r="MX266" s="160"/>
      <c r="MY266" s="160"/>
      <c r="MZ266" s="160"/>
      <c r="NA266" s="160"/>
      <c r="NB266" s="160"/>
      <c r="NC266" s="160"/>
      <c r="ND266" s="160"/>
      <c r="NE266" s="160"/>
      <c r="NF266" s="160"/>
      <c r="NG266" s="160"/>
      <c r="NH266" s="160"/>
      <c r="NI266" s="160"/>
      <c r="NJ266" s="160"/>
      <c r="NK266" s="160"/>
      <c r="NL266" s="160"/>
      <c r="NM266" s="160"/>
      <c r="NN266" s="160"/>
      <c r="NO266" s="160"/>
      <c r="NP266" s="160"/>
      <c r="NQ266" s="160"/>
      <c r="NR266" s="160"/>
      <c r="NS266" s="160"/>
      <c r="NT266" s="160"/>
      <c r="NU266" s="160"/>
      <c r="NV266" s="160"/>
      <c r="NW266" s="160"/>
      <c r="NX266" s="160"/>
      <c r="NY266" s="160"/>
      <c r="NZ266" s="160"/>
      <c r="OA266" s="160"/>
      <c r="OB266" s="160"/>
      <c r="OC266" s="160"/>
      <c r="OD266" s="160"/>
      <c r="OE266" s="160"/>
      <c r="OF266" s="160"/>
      <c r="OG266" s="160"/>
      <c r="OH266" s="160"/>
      <c r="OI266" s="160"/>
      <c r="OJ266" s="160"/>
      <c r="OK266" s="160"/>
      <c r="OL266" s="160"/>
      <c r="OM266" s="160"/>
      <c r="ON266" s="160"/>
      <c r="OO266" s="160"/>
      <c r="OP266" s="160"/>
      <c r="OQ266" s="160"/>
      <c r="OR266" s="160"/>
      <c r="OS266" s="160"/>
      <c r="OT266" s="160"/>
      <c r="OU266" s="160"/>
      <c r="OV266" s="160"/>
      <c r="OW266" s="160"/>
      <c r="OX266" s="160"/>
      <c r="OY266" s="160"/>
      <c r="OZ266" s="160"/>
      <c r="PA266" s="160"/>
      <c r="PB266" s="160"/>
      <c r="PC266" s="160"/>
      <c r="PD266" s="160"/>
      <c r="PE266" s="160"/>
      <c r="PF266" s="160"/>
      <c r="PG266" s="160"/>
      <c r="PH266" s="160"/>
      <c r="PI266" s="160"/>
      <c r="PJ266" s="160"/>
      <c r="PK266" s="160"/>
      <c r="PL266" s="160"/>
      <c r="PM266" s="160"/>
      <c r="PN266" s="160"/>
      <c r="PO266" s="160"/>
      <c r="PP266" s="160"/>
      <c r="PQ266" s="160"/>
      <c r="PR266" s="160"/>
      <c r="PS266" s="160"/>
      <c r="PT266" s="160"/>
      <c r="PU266" s="160"/>
      <c r="PV266" s="160"/>
      <c r="PW266" s="160"/>
      <c r="PX266" s="160"/>
      <c r="PY266" s="160"/>
      <c r="PZ266" s="160"/>
      <c r="QA266" s="160"/>
      <c r="QB266" s="160"/>
      <c r="QC266" s="160"/>
      <c r="QD266" s="160"/>
      <c r="QE266" s="160"/>
      <c r="QF266" s="160"/>
      <c r="QG266" s="160"/>
      <c r="QH266" s="160"/>
      <c r="QI266" s="160"/>
      <c r="QJ266" s="160"/>
      <c r="QK266" s="160"/>
      <c r="QL266" s="160"/>
      <c r="QM266" s="160"/>
      <c r="QN266" s="160"/>
      <c r="QO266" s="160"/>
      <c r="QP266" s="160"/>
      <c r="QQ266" s="160"/>
      <c r="QR266" s="160"/>
      <c r="QS266" s="160"/>
      <c r="QT266" s="160"/>
      <c r="QU266" s="160"/>
      <c r="QV266" s="160"/>
      <c r="QW266" s="160"/>
      <c r="QX266" s="160"/>
      <c r="QY266" s="160"/>
      <c r="QZ266" s="160"/>
      <c r="RA266" s="160"/>
      <c r="RB266" s="160"/>
      <c r="RC266" s="160"/>
      <c r="RD266" s="160"/>
      <c r="RE266" s="160"/>
      <c r="RF266" s="160"/>
      <c r="RG266" s="160"/>
      <c r="RH266" s="160"/>
      <c r="RI266" s="160"/>
      <c r="RJ266" s="160"/>
      <c r="RK266" s="160"/>
      <c r="RL266" s="160"/>
      <c r="RM266" s="160"/>
      <c r="RN266" s="160"/>
      <c r="RO266" s="160"/>
      <c r="RP266" s="160"/>
      <c r="RQ266" s="160"/>
      <c r="RR266" s="160"/>
      <c r="RS266" s="160"/>
      <c r="RT266" s="160"/>
      <c r="RU266" s="160"/>
      <c r="RV266" s="160"/>
      <c r="RW266" s="160"/>
      <c r="RX266" s="160"/>
      <c r="RY266" s="160"/>
      <c r="RZ266" s="160"/>
      <c r="SA266" s="160"/>
      <c r="SB266" s="160"/>
      <c r="SC266" s="160"/>
      <c r="SD266" s="160"/>
      <c r="SE266" s="160"/>
      <c r="SF266" s="160"/>
      <c r="SG266" s="160"/>
      <c r="SH266" s="160"/>
      <c r="SI266" s="160"/>
      <c r="SJ266" s="160"/>
      <c r="SK266" s="160"/>
      <c r="SL266" s="160"/>
      <c r="SM266" s="160"/>
      <c r="SN266" s="160"/>
      <c r="SO266" s="160"/>
      <c r="SP266" s="160"/>
      <c r="SQ266" s="160"/>
      <c r="SR266" s="160"/>
      <c r="SS266" s="160"/>
      <c r="ST266" s="160"/>
      <c r="SU266" s="160"/>
      <c r="SV266" s="160"/>
      <c r="SW266" s="160"/>
      <c r="SX266" s="160"/>
      <c r="SY266" s="160"/>
      <c r="SZ266" s="160"/>
      <c r="TA266" s="160"/>
      <c r="TB266" s="160"/>
      <c r="TC266" s="160"/>
      <c r="TD266" s="160"/>
      <c r="TE266" s="160"/>
      <c r="TF266" s="160"/>
    </row>
    <row r="267" spans="1:526">
      <c r="A267" s="160"/>
      <c r="B267" s="160"/>
      <c r="C267" s="160"/>
      <c r="D267" s="160"/>
      <c r="E267" s="160"/>
      <c r="F267" s="160"/>
      <c r="G267" s="160"/>
      <c r="H267" s="160"/>
      <c r="I267" s="160"/>
      <c r="J267" s="160"/>
      <c r="K267" s="160"/>
      <c r="L267" s="160"/>
      <c r="M267" s="160"/>
      <c r="N267" s="160"/>
      <c r="O267" s="160"/>
      <c r="P267" s="160"/>
      <c r="Q267" s="160"/>
      <c r="R267" s="160"/>
      <c r="S267" s="160"/>
      <c r="T267" s="160"/>
      <c r="U267" s="160"/>
      <c r="V267" s="160"/>
      <c r="W267" s="160"/>
      <c r="X267" s="160"/>
      <c r="Y267" s="160"/>
      <c r="Z267" s="160"/>
      <c r="AA267" s="160"/>
      <c r="AB267" s="160"/>
      <c r="AC267" s="160"/>
      <c r="AD267" s="160"/>
      <c r="AE267" s="160"/>
      <c r="AF267" s="160"/>
      <c r="AG267" s="160"/>
      <c r="AH267" s="160"/>
      <c r="AI267" s="160"/>
      <c r="AJ267" s="160"/>
      <c r="AK267" s="160"/>
      <c r="AL267" s="160"/>
      <c r="AM267" s="160"/>
      <c r="AN267" s="160"/>
      <c r="AO267" s="160"/>
      <c r="AP267" s="160"/>
      <c r="AQ267" s="160"/>
      <c r="AR267" s="160"/>
      <c r="AS267" s="160"/>
      <c r="AT267" s="160"/>
      <c r="AU267" s="160"/>
      <c r="AV267" s="160"/>
      <c r="AW267" s="160"/>
      <c r="AX267" s="160"/>
      <c r="AY267" s="160"/>
      <c r="AZ267" s="160"/>
      <c r="BA267" s="160"/>
      <c r="BB267" s="160"/>
      <c r="BC267" s="160"/>
      <c r="BD267" s="160"/>
      <c r="BE267" s="160"/>
      <c r="BF267" s="160"/>
      <c r="BG267" s="160"/>
      <c r="BH267" s="160"/>
      <c r="BI267" s="160"/>
      <c r="BJ267" s="160"/>
      <c r="BK267" s="160"/>
      <c r="BL267" s="160"/>
      <c r="BM267" s="160"/>
      <c r="BN267" s="160"/>
      <c r="BO267" s="160"/>
      <c r="BP267" s="160"/>
      <c r="BQ267" s="160"/>
      <c r="BR267" s="160"/>
      <c r="BS267" s="160"/>
      <c r="BT267" s="160"/>
      <c r="BU267" s="160"/>
      <c r="BV267" s="160"/>
      <c r="BW267" s="160"/>
      <c r="BX267" s="160"/>
      <c r="BY267" s="160"/>
      <c r="BZ267" s="160"/>
      <c r="CA267" s="160"/>
      <c r="CB267" s="160"/>
      <c r="CC267" s="160"/>
      <c r="CD267" s="160"/>
      <c r="CE267" s="160"/>
      <c r="CF267" s="160"/>
      <c r="CG267" s="160"/>
      <c r="CH267" s="160"/>
      <c r="CI267" s="160"/>
      <c r="CJ267" s="160"/>
      <c r="CK267" s="160"/>
      <c r="CL267" s="160"/>
      <c r="CM267" s="160"/>
      <c r="CN267" s="160"/>
      <c r="CO267" s="160"/>
      <c r="CP267" s="160"/>
      <c r="CQ267" s="160"/>
      <c r="CR267" s="160"/>
      <c r="CS267" s="160"/>
      <c r="CT267" s="160"/>
      <c r="CU267" s="160"/>
      <c r="CV267" s="160"/>
      <c r="CW267" s="160"/>
      <c r="CX267" s="160"/>
      <c r="CY267" s="160"/>
      <c r="CZ267" s="160"/>
      <c r="DA267" s="160"/>
      <c r="DB267" s="160"/>
      <c r="DC267" s="160"/>
      <c r="DD267" s="160"/>
      <c r="DE267" s="160"/>
      <c r="DF267" s="160"/>
      <c r="DG267" s="160"/>
      <c r="DH267" s="160"/>
      <c r="DI267" s="160"/>
      <c r="DJ267" s="160"/>
      <c r="DK267" s="160"/>
      <c r="DL267" s="160"/>
      <c r="DM267" s="160"/>
      <c r="DN267" s="160"/>
      <c r="DO267" s="160"/>
      <c r="DP267" s="160"/>
      <c r="DQ267" s="160"/>
      <c r="DR267" s="160"/>
      <c r="DS267" s="160"/>
      <c r="DT267" s="160"/>
      <c r="DU267" s="160"/>
      <c r="DV267" s="160"/>
      <c r="DW267" s="160"/>
      <c r="DX267" s="160"/>
      <c r="DY267" s="160"/>
      <c r="DZ267" s="160"/>
      <c r="EA267" s="160"/>
      <c r="EB267" s="160"/>
      <c r="EC267" s="160"/>
      <c r="ED267" s="160"/>
      <c r="EE267" s="160"/>
      <c r="EF267" s="160"/>
      <c r="EG267" s="160"/>
      <c r="EH267" s="160"/>
      <c r="EI267" s="160"/>
      <c r="EJ267" s="160"/>
      <c r="EK267" s="160"/>
      <c r="EL267" s="160"/>
      <c r="EM267" s="160"/>
      <c r="EN267" s="160"/>
      <c r="EO267" s="160"/>
      <c r="EP267" s="160"/>
      <c r="EQ267" s="160"/>
      <c r="ER267" s="160"/>
      <c r="ES267" s="160"/>
      <c r="ET267" s="160"/>
      <c r="EU267" s="160"/>
      <c r="EV267" s="160"/>
      <c r="EW267" s="160"/>
      <c r="EX267" s="160"/>
      <c r="EY267" s="160"/>
      <c r="EZ267" s="160"/>
      <c r="FA267" s="160"/>
      <c r="FB267" s="160"/>
      <c r="FC267" s="160"/>
      <c r="FD267" s="160"/>
      <c r="FE267" s="160"/>
      <c r="FF267" s="160"/>
      <c r="FG267" s="160"/>
      <c r="FH267" s="160"/>
      <c r="FI267" s="160"/>
      <c r="FJ267" s="160"/>
      <c r="FK267" s="160"/>
      <c r="FL267" s="160"/>
      <c r="FM267" s="160"/>
      <c r="FN267" s="160"/>
      <c r="FO267" s="160"/>
      <c r="FP267" s="160"/>
      <c r="FQ267" s="160"/>
      <c r="FR267" s="160"/>
      <c r="FS267" s="160"/>
      <c r="FT267" s="160"/>
      <c r="FU267" s="160"/>
      <c r="FV267" s="160"/>
      <c r="FW267" s="160"/>
      <c r="FX267" s="160"/>
      <c r="FY267" s="160"/>
      <c r="FZ267" s="160"/>
      <c r="GA267" s="160"/>
      <c r="GB267" s="160"/>
      <c r="GC267" s="160"/>
      <c r="GD267" s="160"/>
      <c r="GE267" s="160"/>
      <c r="GF267" s="160"/>
      <c r="GG267" s="160"/>
      <c r="GH267" s="160"/>
      <c r="GI267" s="160"/>
      <c r="GJ267" s="160"/>
      <c r="GK267" s="160"/>
      <c r="GL267" s="160"/>
      <c r="GM267" s="160"/>
      <c r="GN267" s="160"/>
      <c r="GO267" s="160"/>
      <c r="GP267" s="160"/>
      <c r="GQ267" s="160"/>
      <c r="GR267" s="160"/>
      <c r="GS267" s="160"/>
      <c r="GT267" s="160"/>
      <c r="GU267" s="160"/>
      <c r="GV267" s="160"/>
      <c r="GW267" s="160"/>
      <c r="GX267" s="160"/>
      <c r="GY267" s="160"/>
      <c r="GZ267" s="160"/>
      <c r="HA267" s="160"/>
      <c r="HB267" s="160"/>
      <c r="HC267" s="160"/>
      <c r="HD267" s="160"/>
      <c r="HE267" s="160"/>
      <c r="HF267" s="160"/>
      <c r="HG267" s="160"/>
      <c r="HH267" s="160"/>
      <c r="HI267" s="160"/>
      <c r="HJ267" s="160"/>
      <c r="HK267" s="160"/>
      <c r="HL267" s="160"/>
      <c r="HM267" s="160"/>
      <c r="HN267" s="160"/>
      <c r="HO267" s="160"/>
      <c r="HP267" s="160"/>
      <c r="HQ267" s="160"/>
      <c r="HR267" s="160"/>
      <c r="HS267" s="160"/>
      <c r="HT267" s="160"/>
      <c r="HU267" s="160"/>
      <c r="HV267" s="160"/>
      <c r="HW267" s="160"/>
      <c r="HX267" s="160"/>
      <c r="HY267" s="160"/>
      <c r="HZ267" s="160"/>
      <c r="IA267" s="160"/>
      <c r="IB267" s="160"/>
      <c r="IC267" s="160"/>
      <c r="ID267" s="160"/>
      <c r="IE267" s="160"/>
      <c r="IF267" s="160"/>
      <c r="IG267" s="160"/>
      <c r="IH267" s="160"/>
      <c r="II267" s="160"/>
      <c r="IJ267" s="160"/>
      <c r="IK267" s="160"/>
      <c r="IL267" s="160"/>
      <c r="IM267" s="160"/>
      <c r="IN267" s="160"/>
      <c r="IO267" s="160"/>
      <c r="IP267" s="160"/>
      <c r="IQ267" s="160"/>
      <c r="IR267" s="160"/>
      <c r="IS267" s="160"/>
      <c r="IT267" s="160"/>
      <c r="IU267" s="160"/>
      <c r="IV267" s="160"/>
      <c r="IW267" s="160"/>
      <c r="IX267" s="160"/>
      <c r="IY267" s="160"/>
      <c r="IZ267" s="160"/>
      <c r="JA267" s="160"/>
      <c r="JB267" s="160"/>
      <c r="JC267" s="160"/>
      <c r="JD267" s="160"/>
      <c r="JE267" s="160"/>
      <c r="JF267" s="160"/>
      <c r="JG267" s="160"/>
      <c r="JH267" s="160"/>
      <c r="JI267" s="160"/>
      <c r="JJ267" s="160"/>
      <c r="JK267" s="160"/>
      <c r="JL267" s="160"/>
      <c r="JM267" s="160"/>
      <c r="JN267" s="160"/>
      <c r="JO267" s="160"/>
      <c r="JP267" s="160"/>
      <c r="JQ267" s="160"/>
      <c r="JR267" s="160"/>
      <c r="JS267" s="160"/>
      <c r="JT267" s="160"/>
      <c r="JU267" s="160"/>
      <c r="JV267" s="160"/>
      <c r="JW267" s="160"/>
      <c r="JX267" s="160"/>
      <c r="JY267" s="160"/>
      <c r="JZ267" s="160"/>
      <c r="KA267" s="160"/>
      <c r="KB267" s="160"/>
      <c r="KC267" s="160"/>
      <c r="KD267" s="160"/>
      <c r="KE267" s="160"/>
      <c r="KF267" s="160"/>
      <c r="KG267" s="160"/>
      <c r="KH267" s="160"/>
      <c r="KI267" s="160"/>
      <c r="KJ267" s="160"/>
      <c r="KK267" s="160"/>
      <c r="KL267" s="160"/>
      <c r="KM267" s="160"/>
      <c r="KN267" s="160"/>
      <c r="KO267" s="160"/>
      <c r="KP267" s="160"/>
      <c r="KQ267" s="160"/>
      <c r="KR267" s="160"/>
      <c r="KS267" s="160"/>
      <c r="KT267" s="160"/>
      <c r="KU267" s="160"/>
      <c r="KV267" s="160"/>
      <c r="KW267" s="160"/>
      <c r="KX267" s="160"/>
      <c r="KY267" s="160"/>
      <c r="KZ267" s="160"/>
      <c r="LA267" s="160"/>
      <c r="LB267" s="160"/>
      <c r="LC267" s="160"/>
      <c r="LD267" s="160"/>
      <c r="LE267" s="160"/>
      <c r="LF267" s="160"/>
      <c r="LG267" s="160"/>
      <c r="LH267" s="160"/>
      <c r="LI267" s="160"/>
      <c r="LJ267" s="160"/>
      <c r="LK267" s="160"/>
      <c r="LL267" s="160"/>
      <c r="LM267" s="160"/>
      <c r="LN267" s="160"/>
      <c r="LO267" s="160"/>
      <c r="LP267" s="160"/>
      <c r="LQ267" s="160"/>
      <c r="LR267" s="160"/>
      <c r="LS267" s="160"/>
      <c r="LT267" s="160"/>
      <c r="LU267" s="160"/>
      <c r="LV267" s="160"/>
      <c r="LW267" s="160"/>
      <c r="LX267" s="160"/>
      <c r="LY267" s="160"/>
      <c r="LZ267" s="160"/>
      <c r="MA267" s="160"/>
      <c r="MB267" s="160"/>
      <c r="MC267" s="160"/>
      <c r="MD267" s="160"/>
      <c r="ME267" s="160"/>
      <c r="MF267" s="160"/>
      <c r="MG267" s="160"/>
      <c r="MH267" s="160"/>
      <c r="MI267" s="160"/>
      <c r="MJ267" s="160"/>
      <c r="MK267" s="160"/>
      <c r="ML267" s="160"/>
      <c r="MM267" s="160"/>
      <c r="MN267" s="160"/>
      <c r="MO267" s="160"/>
      <c r="MP267" s="160"/>
      <c r="MQ267" s="160"/>
      <c r="MR267" s="160"/>
      <c r="MS267" s="160"/>
      <c r="MT267" s="160"/>
      <c r="MU267" s="160"/>
      <c r="MV267" s="160"/>
      <c r="MW267" s="160"/>
      <c r="MX267" s="160"/>
      <c r="MY267" s="160"/>
      <c r="MZ267" s="160"/>
      <c r="NA267" s="160"/>
      <c r="NB267" s="160"/>
      <c r="NC267" s="160"/>
      <c r="ND267" s="160"/>
      <c r="NE267" s="160"/>
      <c r="NF267" s="160"/>
      <c r="NG267" s="160"/>
      <c r="NH267" s="160"/>
      <c r="NI267" s="160"/>
      <c r="NJ267" s="160"/>
      <c r="NK267" s="160"/>
      <c r="NL267" s="160"/>
      <c r="NM267" s="160"/>
      <c r="NN267" s="160"/>
      <c r="NO267" s="160"/>
      <c r="NP267" s="160"/>
      <c r="NQ267" s="160"/>
      <c r="NR267" s="160"/>
      <c r="NS267" s="160"/>
      <c r="NT267" s="160"/>
      <c r="NU267" s="160"/>
      <c r="NV267" s="160"/>
      <c r="NW267" s="160"/>
      <c r="NX267" s="160"/>
      <c r="NY267" s="160"/>
      <c r="NZ267" s="160"/>
      <c r="OA267" s="160"/>
      <c r="OB267" s="160"/>
      <c r="OC267" s="160"/>
      <c r="OD267" s="160"/>
      <c r="OE267" s="160"/>
      <c r="OF267" s="160"/>
      <c r="OG267" s="160"/>
      <c r="OH267" s="160"/>
      <c r="OI267" s="160"/>
      <c r="OJ267" s="160"/>
      <c r="OK267" s="160"/>
      <c r="OL267" s="160"/>
      <c r="OM267" s="160"/>
      <c r="ON267" s="160"/>
      <c r="OO267" s="160"/>
      <c r="OP267" s="160"/>
      <c r="OQ267" s="160"/>
      <c r="OR267" s="160"/>
      <c r="OS267" s="160"/>
      <c r="OT267" s="160"/>
      <c r="OU267" s="160"/>
      <c r="OV267" s="160"/>
      <c r="OW267" s="160"/>
      <c r="OX267" s="160"/>
      <c r="OY267" s="160"/>
      <c r="OZ267" s="160"/>
      <c r="PA267" s="160"/>
      <c r="PB267" s="160"/>
      <c r="PC267" s="160"/>
      <c r="PD267" s="160"/>
      <c r="PE267" s="160"/>
      <c r="PF267" s="160"/>
      <c r="PG267" s="160"/>
      <c r="PH267" s="160"/>
      <c r="PI267" s="160"/>
      <c r="PJ267" s="160"/>
      <c r="PK267" s="160"/>
      <c r="PL267" s="160"/>
      <c r="PM267" s="160"/>
      <c r="PN267" s="160"/>
      <c r="PO267" s="160"/>
      <c r="PP267" s="160"/>
      <c r="PQ267" s="160"/>
      <c r="PR267" s="160"/>
      <c r="PS267" s="160"/>
      <c r="PT267" s="160"/>
      <c r="PU267" s="160"/>
      <c r="PV267" s="160"/>
      <c r="PW267" s="160"/>
      <c r="PX267" s="160"/>
      <c r="PY267" s="160"/>
      <c r="PZ267" s="160"/>
      <c r="QA267" s="160"/>
      <c r="QB267" s="160"/>
      <c r="QC267" s="160"/>
      <c r="QD267" s="160"/>
      <c r="QE267" s="160"/>
      <c r="QF267" s="160"/>
      <c r="QG267" s="160"/>
      <c r="QH267" s="160"/>
      <c r="QI267" s="160"/>
      <c r="QJ267" s="160"/>
      <c r="QK267" s="160"/>
      <c r="QL267" s="160"/>
      <c r="QM267" s="160"/>
      <c r="QN267" s="160"/>
      <c r="QO267" s="160"/>
      <c r="QP267" s="160"/>
      <c r="QQ267" s="160"/>
      <c r="QR267" s="160"/>
      <c r="QS267" s="160"/>
      <c r="QT267" s="160"/>
      <c r="QU267" s="160"/>
      <c r="QV267" s="160"/>
      <c r="QW267" s="160"/>
      <c r="QX267" s="160"/>
      <c r="QY267" s="160"/>
      <c r="QZ267" s="160"/>
      <c r="RA267" s="160"/>
      <c r="RB267" s="160"/>
      <c r="RC267" s="160"/>
      <c r="RD267" s="160"/>
      <c r="RE267" s="160"/>
      <c r="RF267" s="160"/>
      <c r="RG267" s="160"/>
      <c r="RH267" s="160"/>
      <c r="RI267" s="160"/>
      <c r="RJ267" s="160"/>
      <c r="RK267" s="160"/>
      <c r="RL267" s="160"/>
      <c r="RM267" s="160"/>
      <c r="RN267" s="160"/>
      <c r="RO267" s="160"/>
      <c r="RP267" s="160"/>
      <c r="RQ267" s="160"/>
      <c r="RR267" s="160"/>
      <c r="RS267" s="160"/>
      <c r="RT267" s="160"/>
      <c r="RU267" s="160"/>
      <c r="RV267" s="160"/>
      <c r="RW267" s="160"/>
      <c r="RX267" s="160"/>
      <c r="RY267" s="160"/>
      <c r="RZ267" s="160"/>
      <c r="SA267" s="160"/>
      <c r="SB267" s="160"/>
      <c r="SC267" s="160"/>
      <c r="SD267" s="160"/>
      <c r="SE267" s="160"/>
      <c r="SF267" s="160"/>
      <c r="SG267" s="160"/>
      <c r="SH267" s="160"/>
      <c r="SI267" s="160"/>
      <c r="SJ267" s="160"/>
      <c r="SK267" s="160"/>
      <c r="SL267" s="160"/>
      <c r="SM267" s="160"/>
      <c r="SN267" s="160"/>
      <c r="SO267" s="160"/>
      <c r="SP267" s="160"/>
      <c r="SQ267" s="160"/>
      <c r="SR267" s="160"/>
      <c r="SS267" s="160"/>
      <c r="ST267" s="160"/>
      <c r="SU267" s="160"/>
      <c r="SV267" s="160"/>
      <c r="SW267" s="160"/>
      <c r="SX267" s="160"/>
      <c r="SY267" s="160"/>
      <c r="SZ267" s="160"/>
      <c r="TA267" s="160"/>
      <c r="TB267" s="160"/>
      <c r="TC267" s="160"/>
      <c r="TD267" s="160"/>
      <c r="TE267" s="160"/>
      <c r="TF267" s="160"/>
    </row>
    <row r="268" spans="1:526">
      <c r="A268" s="160"/>
      <c r="B268" s="160"/>
      <c r="C268" s="160"/>
      <c r="D268" s="160"/>
      <c r="E268" s="160"/>
      <c r="F268" s="160"/>
      <c r="G268" s="160"/>
      <c r="H268" s="160"/>
      <c r="I268" s="160"/>
      <c r="J268" s="160"/>
      <c r="K268" s="160"/>
      <c r="L268" s="160"/>
      <c r="M268" s="160"/>
      <c r="N268" s="160"/>
      <c r="O268" s="160"/>
      <c r="P268" s="160"/>
      <c r="Q268" s="160"/>
      <c r="R268" s="160"/>
      <c r="S268" s="160"/>
      <c r="T268" s="160"/>
      <c r="U268" s="160"/>
      <c r="V268" s="160"/>
      <c r="W268" s="160"/>
      <c r="X268" s="160"/>
      <c r="Y268" s="160"/>
      <c r="Z268" s="160"/>
      <c r="AA268" s="160"/>
      <c r="AB268" s="160"/>
      <c r="AC268" s="160"/>
      <c r="AD268" s="160"/>
      <c r="AE268" s="160"/>
      <c r="AF268" s="160"/>
      <c r="AG268" s="160"/>
      <c r="AH268" s="160"/>
      <c r="AI268" s="160"/>
      <c r="AJ268" s="160"/>
      <c r="AK268" s="160"/>
      <c r="AL268" s="160"/>
      <c r="AM268" s="160"/>
      <c r="AN268" s="160"/>
      <c r="AO268" s="160"/>
      <c r="AP268" s="160"/>
      <c r="AQ268" s="160"/>
      <c r="AR268" s="160"/>
      <c r="AS268" s="160"/>
      <c r="AT268" s="160"/>
      <c r="AU268" s="160"/>
      <c r="AV268" s="160"/>
      <c r="AW268" s="160"/>
      <c r="AX268" s="160"/>
      <c r="AY268" s="160"/>
      <c r="AZ268" s="160"/>
      <c r="BA268" s="160"/>
      <c r="BB268" s="160"/>
      <c r="BC268" s="160"/>
      <c r="BD268" s="160"/>
      <c r="BE268" s="160"/>
      <c r="BF268" s="160"/>
      <c r="BG268" s="160"/>
      <c r="BH268" s="160"/>
      <c r="BI268" s="160"/>
      <c r="BJ268" s="160"/>
      <c r="BK268" s="160"/>
      <c r="BL268" s="160"/>
      <c r="BM268" s="160"/>
      <c r="BN268" s="160"/>
      <c r="BO268" s="160"/>
      <c r="BP268" s="160"/>
      <c r="BQ268" s="160"/>
      <c r="BR268" s="160"/>
      <c r="BS268" s="160"/>
      <c r="BT268" s="160"/>
      <c r="BU268" s="160"/>
      <c r="BV268" s="160"/>
      <c r="BW268" s="160"/>
      <c r="BX268" s="160"/>
      <c r="BY268" s="160"/>
      <c r="BZ268" s="160"/>
      <c r="CA268" s="160"/>
      <c r="CB268" s="160"/>
      <c r="CC268" s="160"/>
      <c r="CD268" s="160"/>
      <c r="CE268" s="160"/>
      <c r="CF268" s="160"/>
      <c r="CG268" s="160"/>
      <c r="CH268" s="160"/>
      <c r="CI268" s="160"/>
      <c r="CJ268" s="160"/>
      <c r="CK268" s="160"/>
      <c r="CL268" s="160"/>
      <c r="CM268" s="160"/>
      <c r="CN268" s="160"/>
      <c r="CO268" s="160"/>
      <c r="CP268" s="160"/>
      <c r="CQ268" s="160"/>
      <c r="CR268" s="160"/>
      <c r="CS268" s="160"/>
      <c r="CT268" s="160"/>
      <c r="CU268" s="160"/>
      <c r="CV268" s="160"/>
      <c r="CW268" s="160"/>
      <c r="CX268" s="160"/>
      <c r="CY268" s="160"/>
      <c r="CZ268" s="160"/>
      <c r="DA268" s="160"/>
      <c r="DB268" s="160"/>
      <c r="DC268" s="160"/>
      <c r="DD268" s="160"/>
      <c r="DE268" s="160"/>
      <c r="DF268" s="160"/>
      <c r="DG268" s="160"/>
      <c r="DH268" s="160"/>
      <c r="DI268" s="160"/>
      <c r="DJ268" s="160"/>
      <c r="DK268" s="160"/>
      <c r="DL268" s="160"/>
      <c r="DM268" s="160"/>
      <c r="DN268" s="160"/>
      <c r="DO268" s="160"/>
      <c r="DP268" s="160"/>
      <c r="DQ268" s="160"/>
      <c r="DR268" s="160"/>
      <c r="DS268" s="160"/>
      <c r="DT268" s="160"/>
      <c r="DU268" s="160"/>
      <c r="DV268" s="160"/>
      <c r="DW268" s="160"/>
      <c r="DX268" s="160"/>
      <c r="DY268" s="160"/>
      <c r="DZ268" s="160"/>
      <c r="EA268" s="160"/>
      <c r="EB268" s="160"/>
      <c r="EC268" s="160"/>
      <c r="ED268" s="160"/>
      <c r="EE268" s="160"/>
      <c r="EF268" s="160"/>
      <c r="EG268" s="160"/>
      <c r="EH268" s="160"/>
      <c r="EI268" s="160"/>
      <c r="EJ268" s="160"/>
      <c r="EK268" s="160"/>
      <c r="EL268" s="160"/>
      <c r="EM268" s="160"/>
      <c r="EN268" s="160"/>
      <c r="EO268" s="160"/>
      <c r="EP268" s="160"/>
      <c r="EQ268" s="160"/>
      <c r="ER268" s="160"/>
      <c r="ES268" s="160"/>
      <c r="ET268" s="160"/>
      <c r="EU268" s="160"/>
      <c r="EV268" s="160"/>
      <c r="EW268" s="160"/>
      <c r="EX268" s="160"/>
      <c r="EY268" s="160"/>
      <c r="EZ268" s="160"/>
      <c r="FA268" s="160"/>
      <c r="FB268" s="160"/>
      <c r="FC268" s="160"/>
      <c r="FD268" s="160"/>
      <c r="FE268" s="160"/>
      <c r="FF268" s="160"/>
      <c r="FG268" s="160"/>
      <c r="FH268" s="160"/>
      <c r="FI268" s="160"/>
      <c r="FJ268" s="160"/>
      <c r="FK268" s="160"/>
      <c r="FL268" s="160"/>
      <c r="FM268" s="160"/>
      <c r="FN268" s="160"/>
      <c r="FO268" s="160"/>
      <c r="FP268" s="160"/>
      <c r="FQ268" s="160"/>
      <c r="FR268" s="160"/>
      <c r="FS268" s="160"/>
      <c r="FT268" s="160"/>
      <c r="FU268" s="160"/>
      <c r="FV268" s="160"/>
      <c r="FW268" s="160"/>
      <c r="FX268" s="160"/>
      <c r="FY268" s="160"/>
      <c r="FZ268" s="160"/>
      <c r="GA268" s="160"/>
      <c r="GB268" s="160"/>
      <c r="GC268" s="160"/>
      <c r="GD268" s="160"/>
      <c r="GE268" s="160"/>
      <c r="GF268" s="160"/>
      <c r="GG268" s="160"/>
      <c r="GH268" s="160"/>
      <c r="GI268" s="160"/>
      <c r="GJ268" s="160"/>
      <c r="GK268" s="160"/>
      <c r="GL268" s="160"/>
      <c r="GM268" s="160"/>
      <c r="GN268" s="160"/>
      <c r="GO268" s="160"/>
      <c r="GP268" s="160"/>
      <c r="GQ268" s="160"/>
      <c r="GR268" s="160"/>
      <c r="GS268" s="160"/>
      <c r="GT268" s="160"/>
      <c r="GU268" s="160"/>
      <c r="GV268" s="160"/>
      <c r="GW268" s="160"/>
      <c r="GX268" s="160"/>
      <c r="GY268" s="160"/>
      <c r="GZ268" s="160"/>
      <c r="HA268" s="160"/>
      <c r="HB268" s="160"/>
      <c r="HC268" s="160"/>
      <c r="HD268" s="160"/>
      <c r="HE268" s="160"/>
      <c r="HF268" s="160"/>
      <c r="HG268" s="160"/>
      <c r="HH268" s="160"/>
      <c r="HI268" s="160"/>
      <c r="HJ268" s="160"/>
      <c r="HK268" s="160"/>
      <c r="HL268" s="160"/>
      <c r="HM268" s="160"/>
      <c r="HN268" s="160"/>
      <c r="HO268" s="160"/>
      <c r="HP268" s="160"/>
      <c r="HQ268" s="160"/>
      <c r="HR268" s="160"/>
      <c r="HS268" s="160"/>
      <c r="HT268" s="160"/>
      <c r="HU268" s="160"/>
      <c r="HV268" s="160"/>
      <c r="HW268" s="160"/>
      <c r="HX268" s="160"/>
      <c r="HY268" s="160"/>
      <c r="HZ268" s="160"/>
      <c r="IA268" s="160"/>
      <c r="IB268" s="160"/>
      <c r="IC268" s="160"/>
      <c r="ID268" s="160"/>
      <c r="IE268" s="160"/>
      <c r="IF268" s="160"/>
      <c r="IG268" s="160"/>
      <c r="IH268" s="160"/>
      <c r="II268" s="160"/>
      <c r="IJ268" s="160"/>
      <c r="IK268" s="160"/>
      <c r="IL268" s="160"/>
      <c r="IM268" s="160"/>
      <c r="IN268" s="160"/>
      <c r="IO268" s="160"/>
      <c r="IP268" s="160"/>
      <c r="IQ268" s="160"/>
      <c r="IR268" s="160"/>
      <c r="IS268" s="160"/>
      <c r="IT268" s="160"/>
      <c r="IU268" s="160"/>
      <c r="IV268" s="160"/>
      <c r="IW268" s="160"/>
      <c r="IX268" s="160"/>
      <c r="IY268" s="160"/>
      <c r="IZ268" s="160"/>
      <c r="JA268" s="160"/>
      <c r="JB268" s="160"/>
      <c r="JC268" s="160"/>
      <c r="JD268" s="160"/>
      <c r="JE268" s="160"/>
      <c r="JF268" s="160"/>
      <c r="JG268" s="160"/>
      <c r="JH268" s="160"/>
      <c r="JI268" s="160"/>
      <c r="JJ268" s="160"/>
      <c r="JK268" s="160"/>
      <c r="JL268" s="160"/>
      <c r="JM268" s="160"/>
      <c r="JN268" s="160"/>
      <c r="JO268" s="160"/>
      <c r="JP268" s="160"/>
      <c r="JQ268" s="160"/>
      <c r="JR268" s="160"/>
      <c r="JS268" s="160"/>
      <c r="JT268" s="160"/>
      <c r="JU268" s="160"/>
      <c r="JV268" s="160"/>
      <c r="JW268" s="160"/>
      <c r="JX268" s="160"/>
      <c r="JY268" s="160"/>
      <c r="JZ268" s="160"/>
      <c r="KA268" s="160"/>
      <c r="KB268" s="160"/>
      <c r="KC268" s="160"/>
      <c r="KD268" s="160"/>
      <c r="KE268" s="160"/>
      <c r="KF268" s="160"/>
      <c r="KG268" s="160"/>
      <c r="KH268" s="160"/>
      <c r="KI268" s="160"/>
      <c r="KJ268" s="160"/>
      <c r="KK268" s="160"/>
      <c r="KL268" s="160"/>
      <c r="KM268" s="160"/>
      <c r="KN268" s="160"/>
      <c r="KO268" s="160"/>
      <c r="KP268" s="160"/>
      <c r="KQ268" s="160"/>
      <c r="KR268" s="160"/>
      <c r="KS268" s="160"/>
      <c r="KT268" s="160"/>
      <c r="KU268" s="160"/>
      <c r="KV268" s="160"/>
      <c r="KW268" s="160"/>
      <c r="KX268" s="160"/>
      <c r="KY268" s="160"/>
      <c r="KZ268" s="160"/>
      <c r="LA268" s="160"/>
      <c r="LB268" s="160"/>
      <c r="LC268" s="160"/>
      <c r="LD268" s="160"/>
      <c r="LE268" s="160"/>
      <c r="LF268" s="160"/>
      <c r="LG268" s="160"/>
      <c r="LH268" s="160"/>
      <c r="LI268" s="160"/>
      <c r="LJ268" s="160"/>
      <c r="LK268" s="160"/>
      <c r="LL268" s="160"/>
      <c r="LM268" s="160"/>
      <c r="LN268" s="160"/>
      <c r="LO268" s="160"/>
      <c r="LP268" s="160"/>
      <c r="LQ268" s="160"/>
      <c r="LR268" s="160"/>
      <c r="LS268" s="160"/>
      <c r="LT268" s="160"/>
      <c r="LU268" s="160"/>
      <c r="LV268" s="160"/>
      <c r="LW268" s="160"/>
      <c r="LX268" s="160"/>
      <c r="LY268" s="160"/>
      <c r="LZ268" s="160"/>
      <c r="MA268" s="160"/>
      <c r="MB268" s="160"/>
      <c r="MC268" s="160"/>
      <c r="MD268" s="160"/>
      <c r="ME268" s="160"/>
      <c r="MF268" s="160"/>
      <c r="MG268" s="160"/>
      <c r="MH268" s="160"/>
      <c r="MI268" s="160"/>
      <c r="MJ268" s="160"/>
      <c r="MK268" s="160"/>
      <c r="ML268" s="160"/>
      <c r="MM268" s="160"/>
      <c r="MN268" s="160"/>
      <c r="MO268" s="160"/>
      <c r="MP268" s="160"/>
      <c r="MQ268" s="160"/>
      <c r="MR268" s="160"/>
      <c r="MS268" s="160"/>
      <c r="MT268" s="160"/>
      <c r="MU268" s="160"/>
      <c r="MV268" s="160"/>
      <c r="MW268" s="160"/>
      <c r="MX268" s="160"/>
      <c r="MY268" s="160"/>
      <c r="MZ268" s="160"/>
      <c r="NA268" s="160"/>
      <c r="NB268" s="160"/>
      <c r="NC268" s="160"/>
      <c r="ND268" s="160"/>
      <c r="NE268" s="160"/>
      <c r="NF268" s="160"/>
      <c r="NG268" s="160"/>
      <c r="NH268" s="160"/>
      <c r="NI268" s="160"/>
      <c r="NJ268" s="160"/>
      <c r="NK268" s="160"/>
      <c r="NL268" s="160"/>
      <c r="NM268" s="160"/>
      <c r="NN268" s="160"/>
      <c r="NO268" s="160"/>
      <c r="NP268" s="160"/>
      <c r="NQ268" s="160"/>
      <c r="NR268" s="160"/>
      <c r="NS268" s="160"/>
      <c r="NT268" s="160"/>
      <c r="NU268" s="160"/>
      <c r="NV268" s="160"/>
      <c r="NW268" s="160"/>
      <c r="NX268" s="160"/>
      <c r="NY268" s="160"/>
      <c r="NZ268" s="160"/>
      <c r="OA268" s="160"/>
      <c r="OB268" s="160"/>
      <c r="OC268" s="160"/>
      <c r="OD268" s="160"/>
      <c r="OE268" s="160"/>
      <c r="OF268" s="160"/>
      <c r="OG268" s="160"/>
      <c r="OH268" s="160"/>
      <c r="OI268" s="160"/>
      <c r="OJ268" s="160"/>
      <c r="OK268" s="160"/>
      <c r="OL268" s="160"/>
      <c r="OM268" s="160"/>
      <c r="ON268" s="160"/>
      <c r="OO268" s="160"/>
      <c r="OP268" s="160"/>
      <c r="OQ268" s="160"/>
      <c r="OR268" s="160"/>
      <c r="OS268" s="160"/>
      <c r="OT268" s="160"/>
      <c r="OU268" s="160"/>
      <c r="OV268" s="160"/>
      <c r="OW268" s="160"/>
      <c r="OX268" s="160"/>
      <c r="OY268" s="160"/>
      <c r="OZ268" s="160"/>
      <c r="PA268" s="160"/>
      <c r="PB268" s="160"/>
      <c r="PC268" s="160"/>
      <c r="PD268" s="160"/>
      <c r="PE268" s="160"/>
      <c r="PF268" s="160"/>
      <c r="PG268" s="160"/>
      <c r="PH268" s="160"/>
      <c r="PI268" s="160"/>
      <c r="PJ268" s="160"/>
      <c r="PK268" s="160"/>
      <c r="PL268" s="160"/>
      <c r="PM268" s="160"/>
      <c r="PN268" s="160"/>
      <c r="PO268" s="160"/>
      <c r="PP268" s="160"/>
      <c r="PQ268" s="160"/>
      <c r="PR268" s="160"/>
      <c r="PS268" s="160"/>
      <c r="PT268" s="160"/>
      <c r="PU268" s="160"/>
      <c r="PV268" s="160"/>
      <c r="PW268" s="160"/>
      <c r="PX268" s="160"/>
      <c r="PY268" s="160"/>
      <c r="PZ268" s="160"/>
      <c r="QA268" s="160"/>
      <c r="QB268" s="160"/>
      <c r="QC268" s="160"/>
      <c r="QD268" s="160"/>
      <c r="QE268" s="160"/>
      <c r="QF268" s="160"/>
      <c r="QG268" s="160"/>
      <c r="QH268" s="160"/>
      <c r="QI268" s="160"/>
      <c r="QJ268" s="160"/>
      <c r="QK268" s="160"/>
      <c r="QL268" s="160"/>
      <c r="QM268" s="160"/>
      <c r="QN268" s="160"/>
      <c r="QO268" s="160"/>
      <c r="QP268" s="160"/>
      <c r="QQ268" s="160"/>
      <c r="QR268" s="160"/>
      <c r="QS268" s="160"/>
      <c r="QT268" s="160"/>
      <c r="QU268" s="160"/>
      <c r="QV268" s="160"/>
      <c r="QW268" s="160"/>
      <c r="QX268" s="160"/>
      <c r="QY268" s="160"/>
      <c r="QZ268" s="160"/>
      <c r="RA268" s="160"/>
      <c r="RB268" s="160"/>
      <c r="RC268" s="160"/>
      <c r="RD268" s="160"/>
      <c r="RE268" s="160"/>
      <c r="RF268" s="160"/>
      <c r="RG268" s="160"/>
      <c r="RH268" s="160"/>
      <c r="RI268" s="160"/>
      <c r="RJ268" s="160"/>
      <c r="RK268" s="160"/>
      <c r="RL268" s="160"/>
      <c r="RM268" s="160"/>
      <c r="RN268" s="160"/>
      <c r="RO268" s="160"/>
      <c r="RP268" s="160"/>
      <c r="RQ268" s="160"/>
      <c r="RR268" s="160"/>
      <c r="RS268" s="160"/>
      <c r="RT268" s="160"/>
      <c r="RU268" s="160"/>
      <c r="RV268" s="160"/>
      <c r="RW268" s="160"/>
      <c r="RX268" s="160"/>
      <c r="RY268" s="160"/>
      <c r="RZ268" s="160"/>
      <c r="SA268" s="160"/>
      <c r="SB268" s="160"/>
      <c r="SC268" s="160"/>
      <c r="SD268" s="160"/>
      <c r="SE268" s="160"/>
      <c r="SF268" s="160"/>
      <c r="SG268" s="160"/>
      <c r="SH268" s="160"/>
      <c r="SI268" s="160"/>
      <c r="SJ268" s="160"/>
      <c r="SK268" s="160"/>
      <c r="SL268" s="160"/>
      <c r="SM268" s="160"/>
      <c r="SN268" s="160"/>
      <c r="SO268" s="160"/>
      <c r="SP268" s="160"/>
      <c r="SQ268" s="160"/>
      <c r="SR268" s="160"/>
      <c r="SS268" s="160"/>
      <c r="ST268" s="160"/>
      <c r="SU268" s="160"/>
      <c r="SV268" s="160"/>
      <c r="SW268" s="160"/>
      <c r="SX268" s="160"/>
      <c r="SY268" s="160"/>
      <c r="SZ268" s="160"/>
      <c r="TA268" s="160"/>
      <c r="TB268" s="160"/>
      <c r="TC268" s="160"/>
      <c r="TD268" s="160"/>
      <c r="TE268" s="160"/>
      <c r="TF268" s="160"/>
    </row>
    <row r="269" spans="1:526">
      <c r="A269" s="160"/>
      <c r="B269" s="160"/>
      <c r="C269" s="160"/>
      <c r="D269" s="160"/>
      <c r="E269" s="160"/>
      <c r="F269" s="160"/>
      <c r="G269" s="160"/>
      <c r="H269" s="160"/>
      <c r="I269" s="160"/>
      <c r="J269" s="160"/>
      <c r="K269" s="160"/>
      <c r="L269" s="160"/>
      <c r="M269" s="160"/>
      <c r="N269" s="160"/>
      <c r="O269" s="160"/>
      <c r="P269" s="160"/>
      <c r="Q269" s="160"/>
      <c r="R269" s="160"/>
      <c r="S269" s="160"/>
      <c r="T269" s="160"/>
      <c r="U269" s="160"/>
      <c r="V269" s="160"/>
      <c r="W269" s="160"/>
      <c r="X269" s="160"/>
      <c r="Y269" s="160"/>
      <c r="Z269" s="160"/>
      <c r="AA269" s="160"/>
      <c r="AB269" s="160"/>
      <c r="AC269" s="160"/>
      <c r="AD269" s="160"/>
      <c r="AE269" s="160"/>
      <c r="AF269" s="160"/>
      <c r="AG269" s="160"/>
      <c r="AH269" s="160"/>
      <c r="AI269" s="160"/>
      <c r="AJ269" s="160"/>
      <c r="AK269" s="160"/>
      <c r="AL269" s="160"/>
      <c r="AM269" s="160"/>
      <c r="AN269" s="160"/>
      <c r="AO269" s="160"/>
      <c r="AP269" s="160"/>
      <c r="AQ269" s="160"/>
      <c r="AR269" s="160"/>
      <c r="AS269" s="160"/>
      <c r="AT269" s="160"/>
      <c r="AU269" s="160"/>
      <c r="AV269" s="160"/>
      <c r="AW269" s="160"/>
      <c r="AX269" s="160"/>
      <c r="AY269" s="160"/>
      <c r="AZ269" s="160"/>
      <c r="BA269" s="160"/>
      <c r="BB269" s="160"/>
      <c r="BC269" s="160"/>
      <c r="BD269" s="160"/>
      <c r="BE269" s="160"/>
      <c r="BF269" s="160"/>
      <c r="BG269" s="160"/>
      <c r="BH269" s="160"/>
      <c r="BI269" s="160"/>
      <c r="BJ269" s="160"/>
      <c r="BK269" s="160"/>
      <c r="BL269" s="160"/>
      <c r="BM269" s="160"/>
      <c r="BN269" s="160"/>
      <c r="BO269" s="160"/>
      <c r="BP269" s="160"/>
      <c r="BQ269" s="160"/>
      <c r="BR269" s="160"/>
      <c r="BS269" s="160"/>
      <c r="BT269" s="160"/>
      <c r="BU269" s="160"/>
      <c r="BV269" s="160"/>
      <c r="BW269" s="160"/>
      <c r="BX269" s="160"/>
      <c r="BY269" s="160"/>
      <c r="BZ269" s="160"/>
      <c r="CA269" s="160"/>
      <c r="CB269" s="160"/>
      <c r="CC269" s="160"/>
      <c r="CD269" s="160"/>
      <c r="CE269" s="160"/>
      <c r="CF269" s="160"/>
      <c r="CG269" s="160"/>
      <c r="CH269" s="160"/>
      <c r="CI269" s="160"/>
      <c r="CJ269" s="160"/>
      <c r="CK269" s="160"/>
      <c r="CL269" s="160"/>
      <c r="CM269" s="160"/>
      <c r="CN269" s="160"/>
      <c r="CO269" s="160"/>
      <c r="CP269" s="160"/>
      <c r="CQ269" s="160"/>
      <c r="CR269" s="160"/>
      <c r="CS269" s="160"/>
      <c r="CT269" s="160"/>
      <c r="CU269" s="160"/>
      <c r="CV269" s="160"/>
      <c r="CW269" s="160"/>
      <c r="CX269" s="160"/>
      <c r="CY269" s="160"/>
      <c r="CZ269" s="160"/>
      <c r="DA269" s="160"/>
      <c r="DB269" s="160"/>
      <c r="DC269" s="160"/>
      <c r="DD269" s="160"/>
      <c r="DE269" s="160"/>
      <c r="DF269" s="160"/>
      <c r="DG269" s="160"/>
      <c r="DH269" s="160"/>
      <c r="DI269" s="160"/>
      <c r="DJ269" s="160"/>
      <c r="DK269" s="160"/>
      <c r="DL269" s="160"/>
      <c r="DM269" s="160"/>
      <c r="DN269" s="160"/>
      <c r="DO269" s="160"/>
      <c r="DP269" s="160"/>
      <c r="DQ269" s="160"/>
      <c r="DR269" s="160"/>
      <c r="DS269" s="160"/>
      <c r="DT269" s="160"/>
      <c r="DU269" s="160"/>
      <c r="DV269" s="160"/>
      <c r="DW269" s="160"/>
      <c r="DX269" s="160"/>
      <c r="DY269" s="160"/>
      <c r="DZ269" s="160"/>
      <c r="EA269" s="160"/>
      <c r="EB269" s="160"/>
      <c r="EC269" s="160"/>
      <c r="ED269" s="160"/>
      <c r="EE269" s="160"/>
      <c r="EF269" s="160"/>
      <c r="EG269" s="160"/>
      <c r="EH269" s="160"/>
      <c r="EI269" s="160"/>
      <c r="EJ269" s="160"/>
      <c r="EK269" s="160"/>
      <c r="EL269" s="160"/>
      <c r="EM269" s="160"/>
      <c r="EN269" s="160"/>
      <c r="EO269" s="160"/>
      <c r="EP269" s="160"/>
      <c r="EQ269" s="160"/>
      <c r="ER269" s="160"/>
      <c r="ES269" s="160"/>
      <c r="ET269" s="160"/>
      <c r="EU269" s="160"/>
      <c r="EV269" s="160"/>
      <c r="EW269" s="160"/>
      <c r="EX269" s="160"/>
      <c r="EY269" s="160"/>
      <c r="EZ269" s="160"/>
      <c r="FA269" s="160"/>
      <c r="FB269" s="160"/>
      <c r="FC269" s="160"/>
      <c r="FD269" s="160"/>
      <c r="FE269" s="160"/>
      <c r="FF269" s="160"/>
      <c r="FG269" s="160"/>
      <c r="FH269" s="160"/>
      <c r="FI269" s="160"/>
      <c r="FJ269" s="160"/>
      <c r="FK269" s="160"/>
      <c r="FL269" s="160"/>
      <c r="FM269" s="160"/>
      <c r="FN269" s="160"/>
      <c r="FO269" s="160"/>
      <c r="FP269" s="160"/>
      <c r="FQ269" s="160"/>
      <c r="FR269" s="160"/>
      <c r="FS269" s="160"/>
      <c r="FT269" s="160"/>
      <c r="FU269" s="160"/>
      <c r="FV269" s="160"/>
      <c r="FW269" s="160"/>
      <c r="FX269" s="160"/>
      <c r="FY269" s="160"/>
      <c r="FZ269" s="160"/>
      <c r="GA269" s="160"/>
      <c r="GB269" s="160"/>
      <c r="GC269" s="160"/>
      <c r="GD269" s="160"/>
      <c r="GE269" s="160"/>
      <c r="GF269" s="160"/>
      <c r="GG269" s="160"/>
      <c r="GH269" s="160"/>
      <c r="GI269" s="160"/>
      <c r="GJ269" s="160"/>
      <c r="GK269" s="160"/>
      <c r="GL269" s="160"/>
      <c r="GM269" s="160"/>
      <c r="GN269" s="160"/>
      <c r="GO269" s="160"/>
      <c r="GP269" s="160"/>
      <c r="GQ269" s="160"/>
      <c r="GR269" s="160"/>
      <c r="GS269" s="160"/>
      <c r="GT269" s="160"/>
      <c r="GU269" s="160"/>
      <c r="GV269" s="160"/>
      <c r="GW269" s="160"/>
      <c r="GX269" s="160"/>
      <c r="GY269" s="160"/>
      <c r="GZ269" s="160"/>
      <c r="HA269" s="160"/>
      <c r="HB269" s="160"/>
      <c r="HC269" s="160"/>
      <c r="HD269" s="160"/>
      <c r="HE269" s="160"/>
      <c r="HF269" s="160"/>
      <c r="HG269" s="160"/>
      <c r="HH269" s="160"/>
      <c r="HI269" s="160"/>
      <c r="HJ269" s="160"/>
      <c r="HK269" s="160"/>
      <c r="HL269" s="160"/>
      <c r="HM269" s="160"/>
      <c r="HN269" s="160"/>
      <c r="HO269" s="160"/>
      <c r="HP269" s="160"/>
      <c r="HQ269" s="160"/>
      <c r="HR269" s="160"/>
      <c r="HS269" s="160"/>
      <c r="HT269" s="160"/>
      <c r="HU269" s="160"/>
      <c r="HV269" s="160"/>
      <c r="HW269" s="160"/>
      <c r="HX269" s="160"/>
      <c r="HY269" s="160"/>
      <c r="HZ269" s="160"/>
      <c r="IA269" s="160"/>
      <c r="IB269" s="160"/>
      <c r="IC269" s="160"/>
      <c r="ID269" s="160"/>
      <c r="IE269" s="160"/>
      <c r="IF269" s="160"/>
      <c r="IG269" s="160"/>
      <c r="IH269" s="160"/>
      <c r="II269" s="160"/>
      <c r="IJ269" s="160"/>
      <c r="IK269" s="160"/>
      <c r="IL269" s="160"/>
      <c r="IM269" s="160"/>
      <c r="IN269" s="160"/>
      <c r="IO269" s="160"/>
      <c r="IP269" s="160"/>
      <c r="IQ269" s="160"/>
      <c r="IR269" s="160"/>
      <c r="IS269" s="160"/>
      <c r="IT269" s="160"/>
      <c r="IU269" s="160"/>
      <c r="IV269" s="160"/>
      <c r="IW269" s="160"/>
      <c r="IX269" s="160"/>
      <c r="IY269" s="160"/>
      <c r="IZ269" s="160"/>
      <c r="JA269" s="160"/>
      <c r="JB269" s="160"/>
      <c r="JC269" s="160"/>
      <c r="JD269" s="160"/>
      <c r="JE269" s="160"/>
      <c r="JF269" s="160"/>
      <c r="JG269" s="160"/>
      <c r="JH269" s="160"/>
      <c r="JI269" s="160"/>
      <c r="JJ269" s="160"/>
      <c r="JK269" s="160"/>
      <c r="JL269" s="160"/>
      <c r="JM269" s="160"/>
      <c r="JN269" s="160"/>
      <c r="JO269" s="160"/>
      <c r="JP269" s="160"/>
      <c r="JQ269" s="160"/>
      <c r="JR269" s="160"/>
      <c r="JS269" s="160"/>
      <c r="JT269" s="160"/>
      <c r="JU269" s="160"/>
      <c r="JV269" s="160"/>
      <c r="JW269" s="160"/>
      <c r="JX269" s="160"/>
      <c r="JY269" s="160"/>
      <c r="JZ269" s="160"/>
      <c r="KA269" s="160"/>
      <c r="KB269" s="160"/>
      <c r="KC269" s="160"/>
      <c r="KD269" s="160"/>
      <c r="KE269" s="160"/>
      <c r="KF269" s="160"/>
      <c r="KG269" s="160"/>
      <c r="KH269" s="160"/>
      <c r="KI269" s="160"/>
      <c r="KJ269" s="160"/>
      <c r="KK269" s="160"/>
      <c r="KL269" s="160"/>
      <c r="KM269" s="160"/>
      <c r="KN269" s="160"/>
      <c r="KO269" s="160"/>
      <c r="KP269" s="160"/>
      <c r="KQ269" s="160"/>
      <c r="KR269" s="160"/>
      <c r="KS269" s="160"/>
      <c r="KT269" s="160"/>
      <c r="KU269" s="160"/>
      <c r="KV269" s="160"/>
      <c r="KW269" s="160"/>
      <c r="KX269" s="160"/>
      <c r="KY269" s="160"/>
      <c r="KZ269" s="160"/>
      <c r="LA269" s="160"/>
      <c r="LB269" s="160"/>
      <c r="LC269" s="160"/>
      <c r="LD269" s="160"/>
      <c r="LE269" s="160"/>
      <c r="LF269" s="160"/>
      <c r="LG269" s="160"/>
      <c r="LH269" s="160"/>
      <c r="LI269" s="160"/>
      <c r="LJ269" s="160"/>
      <c r="LK269" s="160"/>
      <c r="LL269" s="160"/>
      <c r="LM269" s="160"/>
      <c r="LN269" s="160"/>
      <c r="LO269" s="160"/>
      <c r="LP269" s="160"/>
      <c r="LQ269" s="160"/>
      <c r="LR269" s="160"/>
      <c r="LS269" s="160"/>
      <c r="LT269" s="160"/>
      <c r="LU269" s="160"/>
      <c r="LV269" s="160"/>
      <c r="LW269" s="160"/>
      <c r="LX269" s="160"/>
      <c r="LY269" s="160"/>
      <c r="LZ269" s="160"/>
      <c r="MA269" s="160"/>
      <c r="MB269" s="160"/>
      <c r="MC269" s="160"/>
      <c r="MD269" s="160"/>
      <c r="ME269" s="160"/>
      <c r="MF269" s="160"/>
      <c r="MG269" s="160"/>
      <c r="MH269" s="160"/>
      <c r="MI269" s="160"/>
      <c r="MJ269" s="160"/>
      <c r="MK269" s="160"/>
      <c r="ML269" s="160"/>
      <c r="MM269" s="160"/>
      <c r="MN269" s="160"/>
      <c r="MO269" s="160"/>
      <c r="MP269" s="160"/>
      <c r="MQ269" s="160"/>
      <c r="MR269" s="160"/>
      <c r="MS269" s="160"/>
      <c r="MT269" s="160"/>
      <c r="MU269" s="160"/>
      <c r="MV269" s="160"/>
      <c r="MW269" s="160"/>
      <c r="MX269" s="160"/>
      <c r="MY269" s="160"/>
      <c r="MZ269" s="160"/>
      <c r="NA269" s="160"/>
      <c r="NB269" s="160"/>
      <c r="NC269" s="160"/>
      <c r="ND269" s="160"/>
      <c r="NE269" s="160"/>
      <c r="NF269" s="160"/>
      <c r="NG269" s="160"/>
      <c r="NH269" s="160"/>
      <c r="NI269" s="160"/>
      <c r="NJ269" s="160"/>
      <c r="NK269" s="160"/>
      <c r="NL269" s="160"/>
      <c r="NM269" s="160"/>
      <c r="NN269" s="160"/>
      <c r="NO269" s="160"/>
      <c r="NP269" s="160"/>
      <c r="NQ269" s="160"/>
      <c r="NR269" s="160"/>
      <c r="NS269" s="160"/>
      <c r="NT269" s="160"/>
      <c r="NU269" s="160"/>
      <c r="NV269" s="160"/>
      <c r="NW269" s="160"/>
      <c r="NX269" s="160"/>
      <c r="NY269" s="160"/>
      <c r="NZ269" s="160"/>
      <c r="OA269" s="160"/>
      <c r="OB269" s="160"/>
      <c r="OC269" s="160"/>
      <c r="OD269" s="160"/>
      <c r="OE269" s="160"/>
      <c r="OF269" s="160"/>
      <c r="OG269" s="160"/>
      <c r="OH269" s="160"/>
      <c r="OI269" s="160"/>
      <c r="OJ269" s="160"/>
      <c r="OK269" s="160"/>
      <c r="OL269" s="160"/>
      <c r="OM269" s="160"/>
      <c r="ON269" s="160"/>
      <c r="OO269" s="160"/>
      <c r="OP269" s="160"/>
      <c r="OQ269" s="160"/>
      <c r="OR269" s="160"/>
      <c r="OS269" s="160"/>
      <c r="OT269" s="160"/>
      <c r="OU269" s="160"/>
      <c r="OV269" s="160"/>
      <c r="OW269" s="160"/>
      <c r="OX269" s="160"/>
      <c r="OY269" s="160"/>
      <c r="OZ269" s="160"/>
      <c r="PA269" s="160"/>
      <c r="PB269" s="160"/>
      <c r="PC269" s="160"/>
      <c r="PD269" s="160"/>
      <c r="PE269" s="160"/>
      <c r="PF269" s="160"/>
      <c r="PG269" s="160"/>
      <c r="PH269" s="160"/>
      <c r="PI269" s="160"/>
      <c r="PJ269" s="160"/>
      <c r="PK269" s="160"/>
      <c r="PL269" s="160"/>
      <c r="PM269" s="160"/>
      <c r="PN269" s="160"/>
      <c r="PO269" s="160"/>
      <c r="PP269" s="160"/>
      <c r="PQ269" s="160"/>
      <c r="PR269" s="160"/>
      <c r="PS269" s="160"/>
      <c r="PT269" s="160"/>
      <c r="PU269" s="160"/>
      <c r="PV269" s="160"/>
      <c r="PW269" s="160"/>
      <c r="PX269" s="160"/>
      <c r="PY269" s="160"/>
      <c r="PZ269" s="160"/>
      <c r="QA269" s="160"/>
      <c r="QB269" s="160"/>
      <c r="QC269" s="160"/>
      <c r="QD269" s="160"/>
      <c r="QE269" s="160"/>
      <c r="QF269" s="160"/>
      <c r="QG269" s="160"/>
      <c r="QH269" s="160"/>
      <c r="QI269" s="160"/>
      <c r="QJ269" s="160"/>
      <c r="QK269" s="160"/>
      <c r="QL269" s="160"/>
      <c r="QM269" s="160"/>
      <c r="QN269" s="160"/>
      <c r="QO269" s="160"/>
      <c r="QP269" s="160"/>
      <c r="QQ269" s="160"/>
      <c r="QR269" s="160"/>
      <c r="QS269" s="160"/>
      <c r="QT269" s="160"/>
      <c r="QU269" s="160"/>
      <c r="QV269" s="160"/>
      <c r="QW269" s="160"/>
      <c r="QX269" s="160"/>
      <c r="QY269" s="160"/>
      <c r="QZ269" s="160"/>
      <c r="RA269" s="160"/>
      <c r="RB269" s="160"/>
      <c r="RC269" s="160"/>
      <c r="RD269" s="160"/>
      <c r="RE269" s="160"/>
      <c r="RF269" s="160"/>
      <c r="RG269" s="160"/>
      <c r="RH269" s="160"/>
      <c r="RI269" s="160"/>
      <c r="RJ269" s="160"/>
      <c r="RK269" s="160"/>
      <c r="RL269" s="160"/>
      <c r="RM269" s="160"/>
      <c r="RN269" s="160"/>
      <c r="RO269" s="160"/>
      <c r="RP269" s="160"/>
      <c r="RQ269" s="160"/>
      <c r="RR269" s="160"/>
      <c r="RS269" s="160"/>
      <c r="RT269" s="160"/>
      <c r="RU269" s="160"/>
      <c r="RV269" s="160"/>
      <c r="RW269" s="160"/>
      <c r="RX269" s="160"/>
      <c r="RY269" s="160"/>
      <c r="RZ269" s="160"/>
      <c r="SA269" s="160"/>
      <c r="SB269" s="160"/>
      <c r="SC269" s="160"/>
      <c r="SD269" s="160"/>
      <c r="SE269" s="160"/>
      <c r="SF269" s="160"/>
      <c r="SG269" s="160"/>
      <c r="SH269" s="160"/>
      <c r="SI269" s="160"/>
      <c r="SJ269" s="160"/>
      <c r="SK269" s="160"/>
      <c r="SL269" s="160"/>
      <c r="SM269" s="160"/>
      <c r="SN269" s="160"/>
      <c r="SO269" s="160"/>
      <c r="SP269" s="160"/>
      <c r="SQ269" s="160"/>
      <c r="SR269" s="160"/>
      <c r="SS269" s="160"/>
      <c r="ST269" s="160"/>
      <c r="SU269" s="160"/>
      <c r="SV269" s="160"/>
      <c r="SW269" s="160"/>
      <c r="SX269" s="160"/>
      <c r="SY269" s="160"/>
      <c r="SZ269" s="160"/>
      <c r="TA269" s="160"/>
      <c r="TB269" s="160"/>
      <c r="TC269" s="160"/>
      <c r="TD269" s="160"/>
      <c r="TE269" s="160"/>
      <c r="TF269" s="160"/>
    </row>
    <row r="270" spans="1:526">
      <c r="A270" s="160"/>
      <c r="B270" s="160"/>
      <c r="C270" s="160"/>
      <c r="D270" s="160"/>
      <c r="E270" s="160"/>
      <c r="F270" s="160"/>
      <c r="G270" s="160"/>
      <c r="H270" s="160"/>
      <c r="I270" s="160"/>
      <c r="J270" s="160"/>
      <c r="K270" s="160"/>
      <c r="L270" s="160"/>
      <c r="M270" s="160"/>
      <c r="N270" s="160"/>
      <c r="O270" s="160"/>
      <c r="P270" s="160"/>
      <c r="Q270" s="160"/>
      <c r="R270" s="160"/>
      <c r="S270" s="160"/>
      <c r="T270" s="160"/>
      <c r="U270" s="160"/>
      <c r="V270" s="160"/>
      <c r="W270" s="160"/>
      <c r="X270" s="160"/>
      <c r="Y270" s="160"/>
      <c r="Z270" s="160"/>
      <c r="AA270" s="160"/>
      <c r="AB270" s="160"/>
      <c r="AC270" s="160"/>
      <c r="AD270" s="160"/>
      <c r="AE270" s="160"/>
      <c r="AF270" s="160"/>
      <c r="AG270" s="160"/>
      <c r="AH270" s="160"/>
      <c r="AI270" s="160"/>
      <c r="AJ270" s="160"/>
      <c r="AK270" s="160"/>
      <c r="AL270" s="160"/>
      <c r="AM270" s="160"/>
      <c r="AN270" s="160"/>
      <c r="AO270" s="160"/>
      <c r="AP270" s="160"/>
      <c r="AQ270" s="160"/>
      <c r="AR270" s="160"/>
      <c r="AS270" s="160"/>
      <c r="AT270" s="160"/>
      <c r="AU270" s="160"/>
      <c r="AV270" s="160"/>
      <c r="AW270" s="160"/>
      <c r="AX270" s="160"/>
      <c r="AY270" s="160"/>
      <c r="AZ270" s="160"/>
      <c r="BA270" s="160"/>
      <c r="BB270" s="160"/>
      <c r="BC270" s="160"/>
      <c r="BD270" s="160"/>
      <c r="BE270" s="160"/>
      <c r="BF270" s="160"/>
      <c r="BG270" s="160"/>
      <c r="BH270" s="160"/>
      <c r="BI270" s="160"/>
      <c r="BJ270" s="160"/>
      <c r="BK270" s="160"/>
      <c r="BL270" s="160"/>
      <c r="BM270" s="160"/>
      <c r="BN270" s="160"/>
      <c r="BO270" s="160"/>
      <c r="BP270" s="160"/>
      <c r="BQ270" s="160"/>
      <c r="BR270" s="160"/>
      <c r="BS270" s="160"/>
      <c r="BT270" s="160"/>
      <c r="BU270" s="160"/>
      <c r="BV270" s="160"/>
      <c r="BW270" s="160"/>
      <c r="BX270" s="160"/>
      <c r="BY270" s="160"/>
      <c r="BZ270" s="160"/>
      <c r="CA270" s="160"/>
      <c r="CB270" s="160"/>
      <c r="CC270" s="160"/>
      <c r="CD270" s="160"/>
      <c r="CE270" s="160"/>
      <c r="CF270" s="160"/>
      <c r="CG270" s="160"/>
      <c r="CH270" s="160"/>
      <c r="CI270" s="160"/>
      <c r="CJ270" s="160"/>
      <c r="CK270" s="160"/>
      <c r="CL270" s="160"/>
      <c r="CM270" s="160"/>
      <c r="CN270" s="160"/>
      <c r="CO270" s="160"/>
      <c r="CP270" s="160"/>
      <c r="CQ270" s="160"/>
      <c r="CR270" s="160"/>
      <c r="CS270" s="160"/>
      <c r="CT270" s="160"/>
      <c r="CU270" s="160"/>
      <c r="CV270" s="160"/>
      <c r="CW270" s="160"/>
      <c r="CX270" s="160"/>
      <c r="CY270" s="160"/>
      <c r="CZ270" s="160"/>
      <c r="DA270" s="160"/>
      <c r="DB270" s="160"/>
      <c r="DC270" s="160"/>
      <c r="DD270" s="160"/>
      <c r="DE270" s="160"/>
      <c r="DF270" s="160"/>
      <c r="DG270" s="160"/>
      <c r="DH270" s="160"/>
      <c r="DI270" s="160"/>
      <c r="DJ270" s="160"/>
      <c r="DK270" s="160"/>
      <c r="DL270" s="160"/>
      <c r="DM270" s="160"/>
      <c r="DN270" s="160"/>
      <c r="DO270" s="160"/>
      <c r="DP270" s="160"/>
      <c r="DQ270" s="160"/>
      <c r="DR270" s="160"/>
      <c r="DS270" s="160"/>
      <c r="DT270" s="160"/>
      <c r="DU270" s="160"/>
      <c r="DV270" s="160"/>
      <c r="DW270" s="160"/>
      <c r="DX270" s="160"/>
      <c r="DY270" s="160"/>
      <c r="DZ270" s="160"/>
      <c r="EA270" s="160"/>
      <c r="EB270" s="160"/>
      <c r="EC270" s="160"/>
      <c r="ED270" s="160"/>
      <c r="EE270" s="160"/>
      <c r="EF270" s="160"/>
      <c r="EG270" s="160"/>
      <c r="EH270" s="160"/>
      <c r="EI270" s="160"/>
      <c r="EJ270" s="160"/>
      <c r="EK270" s="160"/>
      <c r="EL270" s="160"/>
      <c r="EM270" s="160"/>
      <c r="EN270" s="160"/>
      <c r="EO270" s="160"/>
      <c r="EP270" s="160"/>
      <c r="EQ270" s="160"/>
      <c r="ER270" s="160"/>
      <c r="ES270" s="160"/>
      <c r="ET270" s="160"/>
      <c r="EU270" s="160"/>
      <c r="EV270" s="160"/>
      <c r="EW270" s="160"/>
      <c r="EX270" s="160"/>
      <c r="EY270" s="160"/>
      <c r="EZ270" s="160"/>
      <c r="FA270" s="160"/>
      <c r="FB270" s="160"/>
      <c r="FC270" s="160"/>
      <c r="FD270" s="160"/>
      <c r="FE270" s="160"/>
      <c r="FF270" s="160"/>
      <c r="FG270" s="160"/>
      <c r="FH270" s="160"/>
      <c r="FI270" s="160"/>
      <c r="FJ270" s="160"/>
      <c r="FK270" s="160"/>
      <c r="FL270" s="160"/>
      <c r="FM270" s="160"/>
      <c r="FN270" s="160"/>
      <c r="FO270" s="160"/>
      <c r="FP270" s="160"/>
      <c r="FQ270" s="160"/>
      <c r="FR270" s="160"/>
      <c r="FS270" s="160"/>
      <c r="FT270" s="160"/>
      <c r="FU270" s="160"/>
      <c r="FV270" s="160"/>
      <c r="FW270" s="160"/>
      <c r="FX270" s="160"/>
      <c r="FY270" s="160"/>
      <c r="FZ270" s="160"/>
      <c r="GA270" s="160"/>
      <c r="GB270" s="160"/>
      <c r="GC270" s="160"/>
      <c r="GD270" s="160"/>
      <c r="GE270" s="160"/>
      <c r="GF270" s="160"/>
      <c r="GG270" s="160"/>
      <c r="GH270" s="160"/>
      <c r="GI270" s="160"/>
      <c r="GJ270" s="160"/>
      <c r="GK270" s="160"/>
      <c r="GL270" s="160"/>
      <c r="GM270" s="160"/>
      <c r="GN270" s="160"/>
      <c r="GO270" s="160"/>
      <c r="GP270" s="160"/>
      <c r="GQ270" s="160"/>
      <c r="GR270" s="160"/>
      <c r="GS270" s="160"/>
      <c r="GT270" s="160"/>
      <c r="GU270" s="160"/>
      <c r="GV270" s="160"/>
      <c r="GW270" s="160"/>
      <c r="GX270" s="160"/>
      <c r="GY270" s="160"/>
      <c r="GZ270" s="160"/>
      <c r="HA270" s="160"/>
      <c r="HB270" s="160"/>
      <c r="HC270" s="160"/>
      <c r="HD270" s="160"/>
      <c r="HE270" s="160"/>
      <c r="HF270" s="160"/>
      <c r="HG270" s="160"/>
      <c r="HH270" s="160"/>
      <c r="HI270" s="160"/>
      <c r="HJ270" s="160"/>
      <c r="HK270" s="160"/>
      <c r="HL270" s="160"/>
      <c r="HM270" s="160"/>
      <c r="HN270" s="160"/>
      <c r="HO270" s="160"/>
      <c r="HP270" s="160"/>
      <c r="HQ270" s="160"/>
      <c r="HR270" s="160"/>
      <c r="HS270" s="160"/>
      <c r="HT270" s="160"/>
      <c r="HU270" s="160"/>
      <c r="HV270" s="160"/>
      <c r="HW270" s="160"/>
      <c r="HX270" s="160"/>
      <c r="HY270" s="160"/>
      <c r="HZ270" s="160"/>
      <c r="IA270" s="160"/>
      <c r="IB270" s="160"/>
      <c r="IC270" s="160"/>
      <c r="ID270" s="160"/>
      <c r="IE270" s="160"/>
      <c r="IF270" s="160"/>
      <c r="IG270" s="160"/>
      <c r="IH270" s="160"/>
      <c r="II270" s="160"/>
      <c r="IJ270" s="160"/>
      <c r="IK270" s="160"/>
      <c r="IL270" s="160"/>
      <c r="IM270" s="160"/>
      <c r="IN270" s="160"/>
      <c r="IO270" s="160"/>
      <c r="IP270" s="160"/>
      <c r="IQ270" s="160"/>
      <c r="IR270" s="160"/>
      <c r="IS270" s="160"/>
      <c r="IT270" s="160"/>
      <c r="IU270" s="160"/>
      <c r="IV270" s="160"/>
      <c r="IW270" s="160"/>
      <c r="IX270" s="160"/>
      <c r="IY270" s="160"/>
      <c r="IZ270" s="160"/>
      <c r="JA270" s="160"/>
      <c r="JB270" s="160"/>
      <c r="JC270" s="160"/>
      <c r="JD270" s="160"/>
      <c r="JE270" s="160"/>
      <c r="JF270" s="160"/>
      <c r="JG270" s="160"/>
      <c r="JH270" s="160"/>
      <c r="JI270" s="160"/>
      <c r="JJ270" s="160"/>
      <c r="JK270" s="160"/>
      <c r="JL270" s="160"/>
      <c r="JM270" s="160"/>
      <c r="JN270" s="160"/>
      <c r="JO270" s="160"/>
      <c r="JP270" s="160"/>
      <c r="JQ270" s="160"/>
      <c r="JR270" s="160"/>
      <c r="JS270" s="160"/>
      <c r="JT270" s="160"/>
      <c r="JU270" s="160"/>
      <c r="JV270" s="160"/>
      <c r="JW270" s="160"/>
      <c r="JX270" s="160"/>
      <c r="JY270" s="160"/>
      <c r="JZ270" s="160"/>
      <c r="KA270" s="160"/>
      <c r="KB270" s="160"/>
      <c r="KC270" s="160"/>
      <c r="KD270" s="160"/>
      <c r="KE270" s="160"/>
      <c r="KF270" s="160"/>
      <c r="KG270" s="160"/>
      <c r="KH270" s="160"/>
      <c r="KI270" s="160"/>
      <c r="KJ270" s="160"/>
      <c r="KK270" s="160"/>
      <c r="KL270" s="160"/>
      <c r="KM270" s="160"/>
      <c r="KN270" s="160"/>
      <c r="KO270" s="160"/>
      <c r="KP270" s="160"/>
      <c r="KQ270" s="160"/>
      <c r="KR270" s="160"/>
      <c r="KS270" s="160"/>
      <c r="KT270" s="160"/>
      <c r="KU270" s="160"/>
      <c r="KV270" s="160"/>
      <c r="KW270" s="160"/>
      <c r="KX270" s="160"/>
      <c r="KY270" s="160"/>
      <c r="KZ270" s="160"/>
      <c r="LA270" s="160"/>
      <c r="LB270" s="160"/>
      <c r="LC270" s="160"/>
      <c r="LD270" s="160"/>
      <c r="LE270" s="160"/>
      <c r="LF270" s="160"/>
      <c r="LG270" s="160"/>
      <c r="LH270" s="160"/>
      <c r="LI270" s="160"/>
      <c r="LJ270" s="160"/>
      <c r="LK270" s="160"/>
      <c r="LL270" s="160"/>
      <c r="LM270" s="160"/>
      <c r="LN270" s="160"/>
      <c r="LO270" s="160"/>
      <c r="LP270" s="160"/>
      <c r="LQ270" s="160"/>
      <c r="LR270" s="160"/>
      <c r="LS270" s="160"/>
      <c r="LT270" s="160"/>
      <c r="LU270" s="160"/>
      <c r="LV270" s="160"/>
      <c r="LW270" s="160"/>
      <c r="LX270" s="160"/>
      <c r="LY270" s="160"/>
      <c r="LZ270" s="160"/>
      <c r="MA270" s="160"/>
      <c r="MB270" s="160"/>
      <c r="MC270" s="160"/>
      <c r="MD270" s="160"/>
      <c r="ME270" s="160"/>
      <c r="MF270" s="160"/>
      <c r="MG270" s="160"/>
      <c r="MH270" s="160"/>
      <c r="MI270" s="160"/>
      <c r="MJ270" s="160"/>
      <c r="MK270" s="160"/>
      <c r="ML270" s="160"/>
      <c r="MM270" s="160"/>
      <c r="MN270" s="160"/>
      <c r="MO270" s="160"/>
      <c r="MP270" s="160"/>
      <c r="MQ270" s="160"/>
      <c r="MR270" s="160"/>
      <c r="MS270" s="160"/>
      <c r="MT270" s="160"/>
      <c r="MU270" s="160"/>
      <c r="MV270" s="160"/>
      <c r="MW270" s="160"/>
      <c r="MX270" s="160"/>
      <c r="MY270" s="160"/>
      <c r="MZ270" s="160"/>
      <c r="NA270" s="160"/>
      <c r="NB270" s="160"/>
      <c r="NC270" s="160"/>
      <c r="ND270" s="160"/>
      <c r="NE270" s="160"/>
      <c r="NF270" s="160"/>
      <c r="NG270" s="160"/>
      <c r="NH270" s="160"/>
      <c r="NI270" s="160"/>
      <c r="NJ270" s="160"/>
      <c r="NK270" s="160"/>
      <c r="NL270" s="160"/>
      <c r="NM270" s="160"/>
      <c r="NN270" s="160"/>
      <c r="NO270" s="160"/>
      <c r="NP270" s="160"/>
      <c r="NQ270" s="160"/>
      <c r="NR270" s="160"/>
      <c r="NS270" s="160"/>
      <c r="NT270" s="160"/>
      <c r="NU270" s="160"/>
      <c r="NV270" s="160"/>
      <c r="NW270" s="160"/>
      <c r="NX270" s="160"/>
      <c r="NY270" s="160"/>
      <c r="NZ270" s="160"/>
      <c r="OA270" s="160"/>
      <c r="OB270" s="160"/>
      <c r="OC270" s="160"/>
      <c r="OD270" s="160"/>
      <c r="OE270" s="160"/>
      <c r="OF270" s="160"/>
      <c r="OG270" s="160"/>
      <c r="OH270" s="160"/>
      <c r="OI270" s="160"/>
      <c r="OJ270" s="160"/>
      <c r="OK270" s="160"/>
      <c r="OL270" s="160"/>
      <c r="OM270" s="160"/>
      <c r="ON270" s="160"/>
      <c r="OO270" s="160"/>
      <c r="OP270" s="160"/>
      <c r="OQ270" s="160"/>
      <c r="OR270" s="160"/>
      <c r="OS270" s="160"/>
      <c r="OT270" s="160"/>
      <c r="OU270" s="160"/>
      <c r="OV270" s="160"/>
      <c r="OW270" s="160"/>
      <c r="OX270" s="160"/>
      <c r="OY270" s="160"/>
      <c r="OZ270" s="160"/>
      <c r="PA270" s="160"/>
      <c r="PB270" s="160"/>
      <c r="PC270" s="160"/>
      <c r="PD270" s="160"/>
      <c r="PE270" s="160"/>
      <c r="PF270" s="160"/>
      <c r="PG270" s="160"/>
      <c r="PH270" s="160"/>
      <c r="PI270" s="160"/>
      <c r="PJ270" s="160"/>
      <c r="PK270" s="160"/>
      <c r="PL270" s="160"/>
      <c r="PM270" s="160"/>
      <c r="PN270" s="160"/>
      <c r="PO270" s="160"/>
      <c r="PP270" s="160"/>
      <c r="PQ270" s="160"/>
      <c r="PR270" s="160"/>
      <c r="PS270" s="160"/>
      <c r="PT270" s="160"/>
      <c r="PU270" s="160"/>
      <c r="PV270" s="160"/>
      <c r="PW270" s="160"/>
      <c r="PX270" s="160"/>
      <c r="PY270" s="160"/>
      <c r="PZ270" s="160"/>
      <c r="QA270" s="160"/>
      <c r="QB270" s="160"/>
      <c r="QC270" s="160"/>
      <c r="QD270" s="160"/>
      <c r="QE270" s="160"/>
      <c r="QF270" s="160"/>
      <c r="QG270" s="160"/>
      <c r="QH270" s="160"/>
      <c r="QI270" s="160"/>
      <c r="QJ270" s="160"/>
      <c r="QK270" s="160"/>
      <c r="QL270" s="160"/>
      <c r="QM270" s="160"/>
      <c r="QN270" s="160"/>
      <c r="QO270" s="160"/>
      <c r="QP270" s="160"/>
      <c r="QQ270" s="160"/>
      <c r="QR270" s="160"/>
      <c r="QS270" s="160"/>
      <c r="QT270" s="160"/>
      <c r="QU270" s="160"/>
      <c r="QV270" s="160"/>
      <c r="QW270" s="160"/>
      <c r="QX270" s="160"/>
      <c r="QY270" s="160"/>
      <c r="QZ270" s="160"/>
      <c r="RA270" s="160"/>
      <c r="RB270" s="160"/>
      <c r="RC270" s="160"/>
      <c r="RD270" s="160"/>
      <c r="RE270" s="160"/>
      <c r="RF270" s="160"/>
      <c r="RG270" s="160"/>
      <c r="RH270" s="160"/>
      <c r="RI270" s="160"/>
      <c r="RJ270" s="160"/>
      <c r="RK270" s="160"/>
      <c r="RL270" s="160"/>
      <c r="RM270" s="160"/>
      <c r="RN270" s="160"/>
      <c r="RO270" s="160"/>
      <c r="RP270" s="160"/>
      <c r="RQ270" s="160"/>
      <c r="RR270" s="160"/>
      <c r="RS270" s="160"/>
      <c r="RT270" s="160"/>
      <c r="RU270" s="160"/>
      <c r="RV270" s="160"/>
      <c r="RW270" s="160"/>
      <c r="RX270" s="160"/>
      <c r="RY270" s="160"/>
      <c r="RZ270" s="160"/>
      <c r="SA270" s="160"/>
      <c r="SB270" s="160"/>
      <c r="SC270" s="160"/>
      <c r="SD270" s="160"/>
      <c r="SE270" s="160"/>
      <c r="SF270" s="160"/>
      <c r="SG270" s="160"/>
      <c r="SH270" s="160"/>
      <c r="SI270" s="160"/>
      <c r="SJ270" s="160"/>
      <c r="SK270" s="160"/>
      <c r="SL270" s="160"/>
      <c r="SM270" s="160"/>
      <c r="SN270" s="160"/>
      <c r="SO270" s="160"/>
      <c r="SP270" s="160"/>
      <c r="SQ270" s="160"/>
      <c r="SR270" s="160"/>
      <c r="SS270" s="160"/>
      <c r="ST270" s="160"/>
      <c r="SU270" s="160"/>
      <c r="SV270" s="160"/>
      <c r="SW270" s="160"/>
      <c r="SX270" s="160"/>
      <c r="SY270" s="160"/>
      <c r="SZ270" s="160"/>
      <c r="TA270" s="160"/>
      <c r="TB270" s="160"/>
      <c r="TC270" s="160"/>
      <c r="TD270" s="160"/>
      <c r="TE270" s="160"/>
      <c r="TF270" s="160"/>
    </row>
    <row r="271" spans="1:526">
      <c r="A271" s="160"/>
      <c r="B271" s="160"/>
      <c r="C271" s="160"/>
      <c r="D271" s="160"/>
      <c r="E271" s="160"/>
      <c r="F271" s="160"/>
      <c r="G271" s="160"/>
      <c r="H271" s="160"/>
      <c r="I271" s="160"/>
      <c r="J271" s="160"/>
      <c r="K271" s="160"/>
      <c r="L271" s="160"/>
      <c r="M271" s="160"/>
      <c r="N271" s="160"/>
      <c r="O271" s="160"/>
      <c r="P271" s="160"/>
      <c r="Q271" s="160"/>
      <c r="R271" s="160"/>
      <c r="S271" s="160"/>
      <c r="T271" s="160"/>
      <c r="U271" s="160"/>
      <c r="V271" s="160"/>
      <c r="W271" s="160"/>
      <c r="X271" s="160"/>
      <c r="Y271" s="160"/>
      <c r="Z271" s="160"/>
      <c r="AA271" s="160"/>
      <c r="AB271" s="160"/>
      <c r="AC271" s="160"/>
      <c r="AD271" s="160"/>
      <c r="AE271" s="160"/>
      <c r="AF271" s="160"/>
      <c r="AG271" s="160"/>
      <c r="AH271" s="160"/>
      <c r="AI271" s="160"/>
      <c r="AJ271" s="160"/>
      <c r="AK271" s="160"/>
      <c r="AL271" s="160"/>
      <c r="AM271" s="160"/>
      <c r="AN271" s="160"/>
      <c r="AO271" s="160"/>
      <c r="AP271" s="160"/>
      <c r="AQ271" s="160"/>
      <c r="AR271" s="160"/>
      <c r="AS271" s="160"/>
      <c r="AT271" s="160"/>
      <c r="AU271" s="160"/>
      <c r="AV271" s="160"/>
      <c r="AW271" s="160"/>
      <c r="AX271" s="160"/>
      <c r="AY271" s="160"/>
      <c r="AZ271" s="160"/>
      <c r="BA271" s="160"/>
      <c r="BB271" s="160"/>
      <c r="BC271" s="160"/>
      <c r="BD271" s="160"/>
      <c r="BE271" s="160"/>
      <c r="BF271" s="160"/>
      <c r="BG271" s="160"/>
      <c r="BH271" s="160"/>
      <c r="BI271" s="160"/>
      <c r="BJ271" s="160"/>
      <c r="BK271" s="160"/>
      <c r="BL271" s="160"/>
      <c r="BM271" s="160"/>
      <c r="BN271" s="160"/>
      <c r="BO271" s="160"/>
      <c r="BP271" s="160"/>
      <c r="BQ271" s="160"/>
      <c r="BR271" s="160"/>
      <c r="BS271" s="160"/>
      <c r="BT271" s="160"/>
      <c r="BU271" s="160"/>
      <c r="BV271" s="160"/>
      <c r="BW271" s="160"/>
      <c r="BX271" s="160"/>
      <c r="BY271" s="160"/>
      <c r="BZ271" s="160"/>
      <c r="CA271" s="160"/>
      <c r="CB271" s="160"/>
      <c r="CC271" s="160"/>
      <c r="CD271" s="160"/>
      <c r="CE271" s="160"/>
      <c r="CF271" s="160"/>
      <c r="CG271" s="160"/>
      <c r="CH271" s="160"/>
      <c r="CI271" s="160"/>
      <c r="CJ271" s="160"/>
      <c r="CK271" s="160"/>
      <c r="CL271" s="160"/>
      <c r="CM271" s="160"/>
      <c r="CN271" s="160"/>
      <c r="CO271" s="160"/>
      <c r="CP271" s="160"/>
      <c r="CQ271" s="160"/>
      <c r="CR271" s="160"/>
      <c r="CS271" s="160"/>
      <c r="CT271" s="160"/>
      <c r="CU271" s="160"/>
      <c r="CV271" s="160"/>
      <c r="CW271" s="160"/>
      <c r="CX271" s="160"/>
      <c r="CY271" s="160"/>
      <c r="CZ271" s="160"/>
      <c r="DA271" s="160"/>
      <c r="DB271" s="160"/>
      <c r="DC271" s="160"/>
      <c r="DD271" s="160"/>
      <c r="DE271" s="160"/>
      <c r="DF271" s="160"/>
      <c r="DG271" s="160"/>
      <c r="DH271" s="160"/>
      <c r="DI271" s="160"/>
      <c r="DJ271" s="160"/>
      <c r="DK271" s="160"/>
      <c r="DL271" s="160"/>
      <c r="DM271" s="160"/>
      <c r="DN271" s="160"/>
      <c r="DO271" s="160"/>
      <c r="DP271" s="160"/>
      <c r="DQ271" s="160"/>
      <c r="DR271" s="160"/>
      <c r="DS271" s="160"/>
      <c r="DT271" s="160"/>
      <c r="DU271" s="160"/>
      <c r="DV271" s="160"/>
      <c r="DW271" s="160"/>
      <c r="DX271" s="160"/>
      <c r="DY271" s="160"/>
      <c r="DZ271" s="160"/>
      <c r="EA271" s="160"/>
      <c r="EB271" s="160"/>
      <c r="EC271" s="160"/>
      <c r="ED271" s="160"/>
      <c r="EE271" s="160"/>
      <c r="EF271" s="160"/>
      <c r="EG271" s="160"/>
      <c r="EH271" s="160"/>
      <c r="EI271" s="160"/>
      <c r="EJ271" s="160"/>
      <c r="EK271" s="160"/>
      <c r="EL271" s="160"/>
      <c r="EM271" s="160"/>
      <c r="EN271" s="160"/>
      <c r="EO271" s="160"/>
      <c r="EP271" s="160"/>
      <c r="EQ271" s="160"/>
      <c r="ER271" s="160"/>
      <c r="ES271" s="160"/>
      <c r="ET271" s="160"/>
      <c r="EU271" s="160"/>
      <c r="EV271" s="160"/>
      <c r="EW271" s="160"/>
      <c r="EX271" s="160"/>
      <c r="EY271" s="160"/>
      <c r="EZ271" s="160"/>
      <c r="FA271" s="160"/>
      <c r="FB271" s="160"/>
      <c r="FC271" s="160"/>
      <c r="FD271" s="160"/>
      <c r="FE271" s="160"/>
      <c r="FF271" s="160"/>
      <c r="FG271" s="160"/>
      <c r="FH271" s="160"/>
      <c r="FI271" s="160"/>
      <c r="FJ271" s="160"/>
      <c r="FK271" s="160"/>
      <c r="FL271" s="160"/>
      <c r="FM271" s="160"/>
      <c r="FN271" s="160"/>
      <c r="FO271" s="160"/>
      <c r="FP271" s="160"/>
      <c r="FQ271" s="160"/>
      <c r="FR271" s="160"/>
      <c r="FS271" s="160"/>
      <c r="FT271" s="160"/>
      <c r="FU271" s="160"/>
      <c r="FV271" s="160"/>
      <c r="FW271" s="160"/>
      <c r="FX271" s="160"/>
      <c r="FY271" s="160"/>
      <c r="FZ271" s="160"/>
      <c r="GA271" s="160"/>
      <c r="GB271" s="160"/>
      <c r="GC271" s="160"/>
      <c r="GD271" s="160"/>
      <c r="GE271" s="160"/>
      <c r="GF271" s="160"/>
      <c r="GG271" s="160"/>
      <c r="GH271" s="160"/>
      <c r="GI271" s="160"/>
      <c r="GJ271" s="160"/>
      <c r="GK271" s="160"/>
      <c r="GL271" s="160"/>
      <c r="GM271" s="160"/>
      <c r="GN271" s="160"/>
      <c r="GO271" s="160"/>
      <c r="GP271" s="160"/>
      <c r="GQ271" s="160"/>
      <c r="GR271" s="160"/>
      <c r="GS271" s="160"/>
      <c r="GT271" s="160"/>
      <c r="GU271" s="160"/>
      <c r="GV271" s="160"/>
      <c r="GW271" s="160"/>
      <c r="GX271" s="160"/>
      <c r="GY271" s="160"/>
      <c r="GZ271" s="160"/>
      <c r="HA271" s="160"/>
      <c r="HB271" s="160"/>
      <c r="HC271" s="160"/>
      <c r="HD271" s="160"/>
      <c r="HE271" s="160"/>
      <c r="HF271" s="160"/>
      <c r="HG271" s="160"/>
      <c r="HH271" s="160"/>
      <c r="HI271" s="160"/>
      <c r="HJ271" s="160"/>
      <c r="HK271" s="160"/>
      <c r="HL271" s="160"/>
      <c r="HM271" s="160"/>
      <c r="HN271" s="160"/>
      <c r="HO271" s="160"/>
      <c r="HP271" s="160"/>
      <c r="HQ271" s="160"/>
      <c r="HR271" s="160"/>
      <c r="HS271" s="160"/>
      <c r="HT271" s="160"/>
      <c r="HU271" s="160"/>
      <c r="HV271" s="160"/>
      <c r="HW271" s="160"/>
      <c r="HX271" s="160"/>
      <c r="HY271" s="160"/>
      <c r="HZ271" s="160"/>
      <c r="IA271" s="160"/>
      <c r="IB271" s="160"/>
      <c r="IC271" s="160"/>
      <c r="ID271" s="160"/>
      <c r="IE271" s="160"/>
      <c r="IF271" s="160"/>
      <c r="IG271" s="160"/>
      <c r="IH271" s="160"/>
      <c r="II271" s="160"/>
      <c r="IJ271" s="160"/>
      <c r="IK271" s="160"/>
      <c r="IL271" s="160"/>
      <c r="IM271" s="160"/>
      <c r="IN271" s="160"/>
      <c r="IO271" s="160"/>
      <c r="IP271" s="160"/>
      <c r="IQ271" s="160"/>
      <c r="IR271" s="160"/>
      <c r="IS271" s="160"/>
      <c r="IT271" s="160"/>
      <c r="IU271" s="160"/>
      <c r="IV271" s="160"/>
      <c r="IW271" s="160"/>
      <c r="IX271" s="160"/>
      <c r="IY271" s="160"/>
      <c r="IZ271" s="160"/>
      <c r="JA271" s="160"/>
      <c r="JB271" s="160"/>
      <c r="JC271" s="160"/>
      <c r="JD271" s="160"/>
      <c r="JE271" s="160"/>
      <c r="JF271" s="160"/>
      <c r="JG271" s="160"/>
      <c r="JH271" s="160"/>
      <c r="JI271" s="160"/>
      <c r="JJ271" s="160"/>
      <c r="JK271" s="160"/>
      <c r="JL271" s="160"/>
      <c r="JM271" s="160"/>
      <c r="JN271" s="160"/>
      <c r="JO271" s="160"/>
      <c r="JP271" s="160"/>
      <c r="JQ271" s="160"/>
      <c r="JR271" s="160"/>
      <c r="JS271" s="160"/>
      <c r="JT271" s="160"/>
      <c r="JU271" s="160"/>
      <c r="JV271" s="160"/>
      <c r="JW271" s="160"/>
      <c r="JX271" s="160"/>
      <c r="JY271" s="160"/>
      <c r="JZ271" s="160"/>
      <c r="KA271" s="160"/>
      <c r="KB271" s="160"/>
      <c r="KC271" s="160"/>
      <c r="KD271" s="160"/>
      <c r="KE271" s="160"/>
      <c r="KF271" s="160"/>
      <c r="KG271" s="160"/>
      <c r="KH271" s="160"/>
      <c r="KI271" s="160"/>
      <c r="KJ271" s="160"/>
      <c r="KK271" s="160"/>
      <c r="KL271" s="160"/>
      <c r="KM271" s="160"/>
      <c r="KN271" s="160"/>
      <c r="KO271" s="160"/>
      <c r="KP271" s="160"/>
      <c r="KQ271" s="160"/>
      <c r="KR271" s="160"/>
      <c r="KS271" s="160"/>
      <c r="KT271" s="160"/>
      <c r="KU271" s="160"/>
      <c r="KV271" s="160"/>
      <c r="KW271" s="160"/>
      <c r="KX271" s="160"/>
      <c r="KY271" s="160"/>
      <c r="KZ271" s="160"/>
      <c r="LA271" s="160"/>
      <c r="LB271" s="160"/>
      <c r="LC271" s="160"/>
      <c r="LD271" s="160"/>
      <c r="LE271" s="160"/>
      <c r="LF271" s="160"/>
      <c r="LG271" s="160"/>
      <c r="LH271" s="160"/>
      <c r="LI271" s="160"/>
      <c r="LJ271" s="160"/>
      <c r="LK271" s="160"/>
      <c r="LL271" s="160"/>
      <c r="LM271" s="160"/>
      <c r="LN271" s="160"/>
      <c r="LO271" s="160"/>
      <c r="LP271" s="160"/>
      <c r="LQ271" s="160"/>
      <c r="LR271" s="160"/>
      <c r="LS271" s="160"/>
      <c r="LT271" s="160"/>
      <c r="LU271" s="160"/>
      <c r="LV271" s="160"/>
      <c r="LW271" s="160"/>
      <c r="LX271" s="160"/>
      <c r="LY271" s="160"/>
      <c r="LZ271" s="160"/>
      <c r="MA271" s="160"/>
      <c r="MB271" s="160"/>
      <c r="MC271" s="160"/>
      <c r="MD271" s="160"/>
      <c r="ME271" s="160"/>
      <c r="MF271" s="160"/>
      <c r="MG271" s="160"/>
      <c r="MH271" s="160"/>
      <c r="MI271" s="160"/>
      <c r="MJ271" s="160"/>
      <c r="MK271" s="160"/>
      <c r="ML271" s="160"/>
      <c r="MM271" s="160"/>
      <c r="MN271" s="160"/>
      <c r="MO271" s="160"/>
      <c r="MP271" s="160"/>
      <c r="MQ271" s="160"/>
      <c r="MR271" s="160"/>
      <c r="MS271" s="160"/>
      <c r="MT271" s="160"/>
      <c r="MU271" s="160"/>
      <c r="MV271" s="160"/>
      <c r="MW271" s="160"/>
      <c r="MX271" s="160"/>
      <c r="MY271" s="160"/>
      <c r="MZ271" s="160"/>
      <c r="NA271" s="160"/>
      <c r="NB271" s="160"/>
      <c r="NC271" s="160"/>
      <c r="ND271" s="160"/>
      <c r="NE271" s="160"/>
      <c r="NF271" s="160"/>
      <c r="NG271" s="160"/>
      <c r="NH271" s="160"/>
      <c r="NI271" s="160"/>
      <c r="NJ271" s="160"/>
      <c r="NK271" s="160"/>
      <c r="NL271" s="160"/>
      <c r="NM271" s="160"/>
      <c r="NN271" s="160"/>
      <c r="NO271" s="160"/>
      <c r="NP271" s="160"/>
      <c r="NQ271" s="160"/>
      <c r="NR271" s="160"/>
      <c r="NS271" s="160"/>
      <c r="NT271" s="160"/>
      <c r="NU271" s="160"/>
      <c r="NV271" s="160"/>
      <c r="NW271" s="160"/>
      <c r="NX271" s="160"/>
      <c r="NY271" s="160"/>
      <c r="NZ271" s="160"/>
      <c r="OA271" s="160"/>
      <c r="OB271" s="160"/>
      <c r="OC271" s="160"/>
      <c r="OD271" s="160"/>
      <c r="OE271" s="160"/>
      <c r="OF271" s="160"/>
      <c r="OG271" s="160"/>
      <c r="OH271" s="160"/>
      <c r="OI271" s="160"/>
      <c r="OJ271" s="160"/>
      <c r="OK271" s="160"/>
      <c r="OL271" s="160"/>
      <c r="OM271" s="160"/>
      <c r="ON271" s="160"/>
      <c r="OO271" s="160"/>
      <c r="OP271" s="160"/>
      <c r="OQ271" s="160"/>
      <c r="OR271" s="160"/>
      <c r="OS271" s="160"/>
      <c r="OT271" s="160"/>
      <c r="OU271" s="160"/>
      <c r="OV271" s="160"/>
      <c r="OW271" s="160"/>
      <c r="OX271" s="160"/>
      <c r="OY271" s="160"/>
      <c r="OZ271" s="160"/>
      <c r="PA271" s="160"/>
      <c r="PB271" s="160"/>
      <c r="PC271" s="160"/>
      <c r="PD271" s="160"/>
      <c r="PE271" s="160"/>
      <c r="PF271" s="160"/>
      <c r="PG271" s="160"/>
      <c r="PH271" s="160"/>
      <c r="PI271" s="160"/>
      <c r="PJ271" s="160"/>
      <c r="PK271" s="160"/>
      <c r="PL271" s="160"/>
      <c r="PM271" s="160"/>
      <c r="PN271" s="160"/>
      <c r="PO271" s="160"/>
      <c r="PP271" s="160"/>
      <c r="PQ271" s="160"/>
      <c r="PR271" s="160"/>
      <c r="PS271" s="160"/>
      <c r="PT271" s="160"/>
      <c r="PU271" s="160"/>
      <c r="PV271" s="160"/>
      <c r="PW271" s="160"/>
      <c r="PX271" s="160"/>
      <c r="PY271" s="160"/>
      <c r="PZ271" s="160"/>
      <c r="QA271" s="160"/>
      <c r="QB271" s="160"/>
      <c r="QC271" s="160"/>
      <c r="QD271" s="160"/>
      <c r="QE271" s="160"/>
      <c r="QF271" s="160"/>
      <c r="QG271" s="160"/>
      <c r="QH271" s="160"/>
      <c r="QI271" s="160"/>
      <c r="QJ271" s="160"/>
      <c r="QK271" s="160"/>
      <c r="QL271" s="160"/>
      <c r="QM271" s="160"/>
      <c r="QN271" s="160"/>
      <c r="QO271" s="160"/>
      <c r="QP271" s="160"/>
      <c r="QQ271" s="160"/>
      <c r="QR271" s="160"/>
      <c r="QS271" s="160"/>
      <c r="QT271" s="160"/>
      <c r="QU271" s="160"/>
      <c r="QV271" s="160"/>
      <c r="QW271" s="160"/>
      <c r="QX271" s="160"/>
      <c r="QY271" s="160"/>
      <c r="QZ271" s="160"/>
      <c r="RA271" s="160"/>
      <c r="RB271" s="160"/>
      <c r="RC271" s="160"/>
      <c r="RD271" s="160"/>
      <c r="RE271" s="160"/>
      <c r="RF271" s="160"/>
      <c r="RG271" s="160"/>
      <c r="RH271" s="160"/>
      <c r="RI271" s="160"/>
      <c r="RJ271" s="160"/>
      <c r="RK271" s="160"/>
      <c r="RL271" s="160"/>
      <c r="RM271" s="160"/>
      <c r="RN271" s="160"/>
      <c r="RO271" s="160"/>
      <c r="RP271" s="160"/>
      <c r="RQ271" s="160"/>
      <c r="RR271" s="160"/>
      <c r="RS271" s="160"/>
      <c r="RT271" s="160"/>
      <c r="RU271" s="160"/>
      <c r="RV271" s="160"/>
      <c r="RW271" s="160"/>
      <c r="RX271" s="160"/>
      <c r="RY271" s="160"/>
      <c r="RZ271" s="160"/>
      <c r="SA271" s="160"/>
      <c r="SB271" s="160"/>
      <c r="SC271" s="160"/>
      <c r="SD271" s="160"/>
      <c r="SE271" s="160"/>
      <c r="SF271" s="160"/>
      <c r="SG271" s="160"/>
      <c r="SH271" s="160"/>
      <c r="SI271" s="160"/>
      <c r="SJ271" s="160"/>
      <c r="SK271" s="160"/>
      <c r="SL271" s="160"/>
      <c r="SM271" s="160"/>
      <c r="SN271" s="160"/>
      <c r="SO271" s="160"/>
      <c r="SP271" s="160"/>
      <c r="SQ271" s="160"/>
      <c r="SR271" s="160"/>
      <c r="SS271" s="160"/>
      <c r="ST271" s="160"/>
      <c r="SU271" s="160"/>
      <c r="SV271" s="160"/>
      <c r="SW271" s="160"/>
      <c r="SX271" s="160"/>
      <c r="SY271" s="160"/>
      <c r="SZ271" s="160"/>
      <c r="TA271" s="160"/>
      <c r="TB271" s="160"/>
      <c r="TC271" s="160"/>
      <c r="TD271" s="160"/>
      <c r="TE271" s="160"/>
      <c r="TF271" s="160"/>
    </row>
    <row r="272" spans="1:526">
      <c r="A272" s="160"/>
      <c r="B272" s="160"/>
      <c r="C272" s="160"/>
      <c r="D272" s="160"/>
      <c r="E272" s="160"/>
      <c r="F272" s="160"/>
      <c r="G272" s="160"/>
      <c r="H272" s="160"/>
      <c r="I272" s="160"/>
      <c r="J272" s="160"/>
      <c r="K272" s="160"/>
      <c r="L272" s="160"/>
      <c r="M272" s="160"/>
      <c r="N272" s="160"/>
      <c r="O272" s="160"/>
      <c r="P272" s="160"/>
      <c r="Q272" s="160"/>
      <c r="R272" s="160"/>
      <c r="S272" s="160"/>
      <c r="T272" s="160"/>
      <c r="U272" s="160"/>
      <c r="V272" s="160"/>
      <c r="W272" s="160"/>
      <c r="X272" s="160"/>
      <c r="Y272" s="160"/>
      <c r="Z272" s="160"/>
      <c r="AA272" s="160"/>
      <c r="AB272" s="160"/>
      <c r="AC272" s="160"/>
      <c r="AD272" s="160"/>
      <c r="AE272" s="160"/>
      <c r="AF272" s="160"/>
      <c r="AG272" s="160"/>
      <c r="AH272" s="160"/>
      <c r="AI272" s="160"/>
      <c r="AJ272" s="160"/>
      <c r="AK272" s="160"/>
      <c r="AL272" s="160"/>
      <c r="AM272" s="160"/>
      <c r="AN272" s="160"/>
      <c r="AO272" s="160"/>
      <c r="AP272" s="160"/>
      <c r="AQ272" s="160"/>
      <c r="AR272" s="160"/>
      <c r="AS272" s="160"/>
      <c r="AT272" s="160"/>
      <c r="AU272" s="160"/>
      <c r="AV272" s="160"/>
      <c r="AW272" s="160"/>
      <c r="AX272" s="160"/>
      <c r="AY272" s="160"/>
      <c r="AZ272" s="160"/>
      <c r="BA272" s="160"/>
      <c r="BB272" s="160"/>
      <c r="BC272" s="160"/>
      <c r="BD272" s="160"/>
      <c r="BE272" s="160"/>
      <c r="BF272" s="160"/>
      <c r="BG272" s="160"/>
      <c r="BH272" s="160"/>
      <c r="BI272" s="160"/>
      <c r="BJ272" s="160"/>
      <c r="BK272" s="160"/>
      <c r="BL272" s="160"/>
      <c r="BM272" s="160"/>
      <c r="BN272" s="160"/>
      <c r="BO272" s="160"/>
      <c r="BP272" s="160"/>
      <c r="BQ272" s="160"/>
      <c r="BR272" s="160"/>
      <c r="BS272" s="160"/>
      <c r="BT272" s="160"/>
      <c r="BU272" s="160"/>
      <c r="BV272" s="160"/>
      <c r="BW272" s="160"/>
      <c r="BX272" s="160"/>
      <c r="BY272" s="160"/>
      <c r="BZ272" s="160"/>
      <c r="CA272" s="160"/>
      <c r="CB272" s="160"/>
      <c r="CC272" s="160"/>
      <c r="CD272" s="160"/>
      <c r="CE272" s="160"/>
      <c r="CF272" s="160"/>
      <c r="CG272" s="160"/>
      <c r="CH272" s="160"/>
      <c r="CI272" s="160"/>
      <c r="CJ272" s="160"/>
      <c r="CK272" s="160"/>
      <c r="CL272" s="160"/>
      <c r="CM272" s="160"/>
      <c r="CN272" s="160"/>
      <c r="CO272" s="160"/>
      <c r="CP272" s="160"/>
      <c r="CQ272" s="160"/>
      <c r="CR272" s="160"/>
      <c r="CS272" s="160"/>
      <c r="CT272" s="160"/>
      <c r="CU272" s="160"/>
      <c r="CV272" s="160"/>
      <c r="CW272" s="160"/>
      <c r="CX272" s="160"/>
      <c r="CY272" s="160"/>
      <c r="CZ272" s="160"/>
      <c r="DA272" s="160"/>
      <c r="DB272" s="160"/>
      <c r="DC272" s="160"/>
      <c r="DD272" s="160"/>
      <c r="DE272" s="160"/>
      <c r="DF272" s="160"/>
      <c r="DG272" s="160"/>
      <c r="DH272" s="160"/>
      <c r="DI272" s="160"/>
      <c r="DJ272" s="160"/>
      <c r="DK272" s="160"/>
      <c r="DL272" s="160"/>
      <c r="DM272" s="160"/>
      <c r="DN272" s="160"/>
      <c r="DO272" s="160"/>
      <c r="DP272" s="160"/>
      <c r="DQ272" s="160"/>
      <c r="DR272" s="160"/>
      <c r="DS272" s="160"/>
      <c r="DT272" s="160"/>
      <c r="DU272" s="160"/>
      <c r="DV272" s="160"/>
      <c r="DW272" s="160"/>
      <c r="DX272" s="160"/>
      <c r="DY272" s="160"/>
      <c r="DZ272" s="160"/>
      <c r="EA272" s="160"/>
      <c r="EB272" s="160"/>
      <c r="EC272" s="160"/>
      <c r="ED272" s="160"/>
      <c r="EE272" s="160"/>
      <c r="EF272" s="160"/>
      <c r="EG272" s="160"/>
      <c r="EH272" s="160"/>
      <c r="EI272" s="160"/>
      <c r="EJ272" s="160"/>
      <c r="EK272" s="160"/>
      <c r="EL272" s="160"/>
      <c r="EM272" s="160"/>
      <c r="EN272" s="160"/>
      <c r="EO272" s="160"/>
      <c r="EP272" s="160"/>
      <c r="EQ272" s="160"/>
      <c r="ER272" s="160"/>
      <c r="ES272" s="160"/>
      <c r="ET272" s="160"/>
      <c r="EU272" s="160"/>
      <c r="EV272" s="160"/>
      <c r="EW272" s="160"/>
      <c r="EX272" s="160"/>
      <c r="EY272" s="160"/>
      <c r="EZ272" s="160"/>
      <c r="FA272" s="160"/>
      <c r="FB272" s="160"/>
      <c r="FC272" s="160"/>
      <c r="FD272" s="160"/>
      <c r="FE272" s="160"/>
      <c r="FF272" s="160"/>
      <c r="FG272" s="160"/>
      <c r="FH272" s="160"/>
      <c r="FI272" s="160"/>
      <c r="FJ272" s="160"/>
      <c r="FK272" s="160"/>
      <c r="FL272" s="160"/>
      <c r="FM272" s="160"/>
      <c r="FN272" s="160"/>
      <c r="FO272" s="160"/>
      <c r="FP272" s="160"/>
      <c r="FQ272" s="160"/>
      <c r="FR272" s="160"/>
      <c r="FS272" s="160"/>
      <c r="FT272" s="160"/>
      <c r="FU272" s="160"/>
      <c r="FV272" s="160"/>
      <c r="FW272" s="160"/>
      <c r="FX272" s="160"/>
      <c r="FY272" s="160"/>
      <c r="FZ272" s="160"/>
      <c r="GA272" s="160"/>
      <c r="GB272" s="160"/>
      <c r="GC272" s="160"/>
      <c r="GD272" s="160"/>
      <c r="GE272" s="160"/>
      <c r="GF272" s="160"/>
      <c r="GG272" s="160"/>
      <c r="GH272" s="160"/>
      <c r="GI272" s="160"/>
      <c r="GJ272" s="160"/>
      <c r="GK272" s="160"/>
      <c r="GL272" s="160"/>
      <c r="GM272" s="160"/>
      <c r="GN272" s="160"/>
      <c r="GO272" s="160"/>
      <c r="GP272" s="160"/>
      <c r="GQ272" s="160"/>
      <c r="GR272" s="160"/>
      <c r="GS272" s="160"/>
      <c r="GT272" s="160"/>
      <c r="GU272" s="160"/>
      <c r="GV272" s="160"/>
      <c r="GW272" s="160"/>
      <c r="GX272" s="160"/>
      <c r="GY272" s="160"/>
      <c r="GZ272" s="160"/>
      <c r="HA272" s="160"/>
      <c r="HB272" s="160"/>
      <c r="HC272" s="160"/>
      <c r="HD272" s="160"/>
      <c r="HE272" s="160"/>
      <c r="HF272" s="160"/>
      <c r="HG272" s="160"/>
      <c r="HH272" s="160"/>
      <c r="HI272" s="160"/>
      <c r="HJ272" s="160"/>
      <c r="HK272" s="160"/>
      <c r="HL272" s="160"/>
      <c r="HM272" s="160"/>
      <c r="HN272" s="160"/>
      <c r="HO272" s="160"/>
      <c r="HP272" s="160"/>
      <c r="HQ272" s="160"/>
      <c r="HR272" s="160"/>
      <c r="HS272" s="160"/>
      <c r="HT272" s="160"/>
      <c r="HU272" s="160"/>
      <c r="HV272" s="160"/>
      <c r="HW272" s="160"/>
      <c r="HX272" s="160"/>
      <c r="HY272" s="160"/>
      <c r="HZ272" s="160"/>
      <c r="IA272" s="160"/>
      <c r="IB272" s="160"/>
      <c r="IC272" s="160"/>
      <c r="ID272" s="160"/>
      <c r="IE272" s="160"/>
      <c r="IF272" s="160"/>
      <c r="IG272" s="160"/>
      <c r="IH272" s="160"/>
      <c r="II272" s="160"/>
      <c r="IJ272" s="160"/>
      <c r="IK272" s="160"/>
      <c r="IL272" s="160"/>
      <c r="IM272" s="160"/>
      <c r="IN272" s="160"/>
      <c r="IO272" s="160"/>
      <c r="IP272" s="160"/>
      <c r="IQ272" s="160"/>
      <c r="IR272" s="160"/>
      <c r="IS272" s="160"/>
      <c r="IT272" s="160"/>
      <c r="IU272" s="160"/>
      <c r="IV272" s="160"/>
      <c r="IW272" s="160"/>
      <c r="IX272" s="160"/>
      <c r="IY272" s="160"/>
      <c r="IZ272" s="160"/>
      <c r="JA272" s="160"/>
      <c r="JB272" s="160"/>
      <c r="JC272" s="160"/>
      <c r="JD272" s="160"/>
      <c r="JE272" s="160"/>
      <c r="JF272" s="160"/>
      <c r="JG272" s="160"/>
      <c r="JH272" s="160"/>
      <c r="JI272" s="160"/>
      <c r="JJ272" s="160"/>
      <c r="JK272" s="160"/>
      <c r="JL272" s="160"/>
      <c r="JM272" s="160"/>
      <c r="JN272" s="160"/>
      <c r="JO272" s="160"/>
      <c r="JP272" s="160"/>
      <c r="JQ272" s="160"/>
      <c r="JR272" s="160"/>
      <c r="JS272" s="160"/>
      <c r="JT272" s="160"/>
      <c r="JU272" s="160"/>
      <c r="JV272" s="160"/>
      <c r="JW272" s="160"/>
      <c r="JX272" s="160"/>
      <c r="JY272" s="160"/>
      <c r="JZ272" s="160"/>
      <c r="KA272" s="160"/>
      <c r="KB272" s="160"/>
      <c r="KC272" s="160"/>
      <c r="KD272" s="160"/>
      <c r="KE272" s="160"/>
      <c r="KF272" s="160"/>
      <c r="KG272" s="160"/>
      <c r="KH272" s="160"/>
      <c r="KI272" s="160"/>
      <c r="KJ272" s="160"/>
      <c r="KK272" s="160"/>
      <c r="KL272" s="160"/>
      <c r="KM272" s="160"/>
      <c r="KN272" s="160"/>
      <c r="KO272" s="160"/>
      <c r="KP272" s="160"/>
      <c r="KQ272" s="160"/>
      <c r="KR272" s="160"/>
      <c r="KS272" s="160"/>
      <c r="KT272" s="160"/>
      <c r="KU272" s="160"/>
      <c r="KV272" s="160"/>
      <c r="KW272" s="160"/>
      <c r="KX272" s="160"/>
      <c r="KY272" s="160"/>
      <c r="KZ272" s="160"/>
      <c r="LA272" s="160"/>
      <c r="LB272" s="160"/>
      <c r="LC272" s="160"/>
      <c r="LD272" s="160"/>
      <c r="LE272" s="160"/>
      <c r="LF272" s="160"/>
      <c r="LG272" s="160"/>
      <c r="LH272" s="160"/>
      <c r="LI272" s="160"/>
      <c r="LJ272" s="160"/>
      <c r="LK272" s="160"/>
      <c r="LL272" s="160"/>
      <c r="LM272" s="160"/>
      <c r="LN272" s="160"/>
      <c r="LO272" s="160"/>
      <c r="LP272" s="160"/>
      <c r="LQ272" s="160"/>
      <c r="LR272" s="160"/>
      <c r="LS272" s="160"/>
      <c r="LT272" s="160"/>
      <c r="LU272" s="160"/>
      <c r="LV272" s="160"/>
      <c r="LW272" s="160"/>
      <c r="LX272" s="160"/>
      <c r="LY272" s="160"/>
      <c r="LZ272" s="160"/>
      <c r="MA272" s="160"/>
      <c r="MB272" s="160"/>
      <c r="MC272" s="160"/>
      <c r="MD272" s="160"/>
      <c r="ME272" s="160"/>
      <c r="MF272" s="160"/>
      <c r="MG272" s="160"/>
      <c r="MH272" s="160"/>
      <c r="MI272" s="160"/>
      <c r="MJ272" s="160"/>
      <c r="MK272" s="160"/>
      <c r="ML272" s="160"/>
      <c r="MM272" s="160"/>
      <c r="MN272" s="160"/>
      <c r="MO272" s="160"/>
      <c r="MP272" s="160"/>
      <c r="MQ272" s="160"/>
      <c r="MR272" s="160"/>
      <c r="MS272" s="160"/>
      <c r="MT272" s="160"/>
      <c r="MU272" s="160"/>
      <c r="MV272" s="160"/>
      <c r="MW272" s="160"/>
      <c r="MX272" s="160"/>
      <c r="MY272" s="160"/>
      <c r="MZ272" s="160"/>
      <c r="NA272" s="160"/>
      <c r="NB272" s="160"/>
      <c r="NC272" s="160"/>
      <c r="ND272" s="160"/>
      <c r="NE272" s="160"/>
      <c r="NF272" s="160"/>
      <c r="NG272" s="160"/>
      <c r="NH272" s="160"/>
      <c r="NI272" s="160"/>
      <c r="NJ272" s="160"/>
      <c r="NK272" s="160"/>
      <c r="NL272" s="160"/>
      <c r="NM272" s="160"/>
      <c r="NN272" s="160"/>
      <c r="NO272" s="160"/>
      <c r="NP272" s="160"/>
      <c r="NQ272" s="160"/>
      <c r="NR272" s="160"/>
      <c r="NS272" s="160"/>
      <c r="NT272" s="160"/>
      <c r="NU272" s="160"/>
      <c r="NV272" s="160"/>
      <c r="NW272" s="160"/>
      <c r="NX272" s="160"/>
      <c r="NY272" s="160"/>
      <c r="NZ272" s="160"/>
      <c r="OA272" s="160"/>
      <c r="OB272" s="160"/>
      <c r="OC272" s="160"/>
      <c r="OD272" s="160"/>
      <c r="OE272" s="160"/>
      <c r="OF272" s="160"/>
      <c r="OG272" s="160"/>
      <c r="OH272" s="160"/>
      <c r="OI272" s="160"/>
      <c r="OJ272" s="160"/>
      <c r="OK272" s="160"/>
      <c r="OL272" s="160"/>
      <c r="OM272" s="160"/>
      <c r="ON272" s="160"/>
      <c r="OO272" s="160"/>
      <c r="OP272" s="160"/>
      <c r="OQ272" s="160"/>
      <c r="OR272" s="160"/>
      <c r="OS272" s="160"/>
      <c r="OT272" s="160"/>
      <c r="OU272" s="160"/>
      <c r="OV272" s="160"/>
      <c r="OW272" s="160"/>
      <c r="OX272" s="160"/>
      <c r="OY272" s="160"/>
      <c r="OZ272" s="160"/>
      <c r="PA272" s="160"/>
      <c r="PB272" s="160"/>
      <c r="PC272" s="160"/>
      <c r="PD272" s="160"/>
      <c r="PE272" s="160"/>
      <c r="PF272" s="160"/>
      <c r="PG272" s="160"/>
      <c r="PH272" s="160"/>
      <c r="PI272" s="160"/>
      <c r="PJ272" s="160"/>
      <c r="PK272" s="160"/>
      <c r="PL272" s="160"/>
      <c r="PM272" s="160"/>
      <c r="PN272" s="160"/>
      <c r="PO272" s="160"/>
      <c r="PP272" s="160"/>
      <c r="PQ272" s="160"/>
      <c r="PR272" s="160"/>
      <c r="PS272" s="160"/>
      <c r="PT272" s="160"/>
      <c r="PU272" s="160"/>
      <c r="PV272" s="160"/>
      <c r="PW272" s="160"/>
      <c r="PX272" s="160"/>
      <c r="PY272" s="160"/>
      <c r="PZ272" s="160"/>
      <c r="QA272" s="160"/>
      <c r="QB272" s="160"/>
      <c r="QC272" s="160"/>
      <c r="QD272" s="160"/>
      <c r="QE272" s="160"/>
      <c r="QF272" s="160"/>
      <c r="QG272" s="160"/>
      <c r="QH272" s="160"/>
      <c r="QI272" s="160"/>
      <c r="QJ272" s="160"/>
      <c r="QK272" s="160"/>
      <c r="QL272" s="160"/>
      <c r="QM272" s="160"/>
      <c r="QN272" s="160"/>
      <c r="QO272" s="160"/>
      <c r="QP272" s="160"/>
      <c r="QQ272" s="160"/>
      <c r="QR272" s="160"/>
      <c r="QS272" s="160"/>
      <c r="QT272" s="160"/>
      <c r="QU272" s="160"/>
      <c r="QV272" s="160"/>
      <c r="QW272" s="160"/>
      <c r="QX272" s="160"/>
      <c r="QY272" s="160"/>
      <c r="QZ272" s="160"/>
      <c r="RA272" s="160"/>
      <c r="RB272" s="160"/>
      <c r="RC272" s="160"/>
      <c r="RD272" s="160"/>
      <c r="RE272" s="160"/>
      <c r="RF272" s="160"/>
      <c r="RG272" s="160"/>
      <c r="RH272" s="160"/>
      <c r="RI272" s="160"/>
      <c r="RJ272" s="160"/>
      <c r="RK272" s="160"/>
      <c r="RL272" s="160"/>
      <c r="RM272" s="160"/>
      <c r="RN272" s="160"/>
      <c r="RO272" s="160"/>
      <c r="RP272" s="160"/>
      <c r="RQ272" s="160"/>
      <c r="RR272" s="160"/>
      <c r="RS272" s="160"/>
      <c r="RT272" s="160"/>
      <c r="RU272" s="160"/>
      <c r="RV272" s="160"/>
      <c r="RW272" s="160"/>
      <c r="RX272" s="160"/>
      <c r="RY272" s="160"/>
      <c r="RZ272" s="160"/>
      <c r="SA272" s="160"/>
      <c r="SB272" s="160"/>
      <c r="SC272" s="160"/>
      <c r="SD272" s="160"/>
      <c r="SE272" s="160"/>
      <c r="SF272" s="160"/>
      <c r="SG272" s="160"/>
      <c r="SH272" s="160"/>
      <c r="SI272" s="160"/>
      <c r="SJ272" s="160"/>
      <c r="SK272" s="160"/>
      <c r="SL272" s="160"/>
      <c r="SM272" s="160"/>
      <c r="SN272" s="160"/>
      <c r="SO272" s="160"/>
      <c r="SP272" s="160"/>
      <c r="SQ272" s="160"/>
      <c r="SR272" s="160"/>
      <c r="SS272" s="160"/>
      <c r="ST272" s="160"/>
      <c r="SU272" s="160"/>
      <c r="SV272" s="160"/>
      <c r="SW272" s="160"/>
      <c r="SX272" s="160"/>
      <c r="SY272" s="160"/>
      <c r="SZ272" s="160"/>
      <c r="TA272" s="160"/>
      <c r="TB272" s="160"/>
      <c r="TC272" s="160"/>
      <c r="TD272" s="160"/>
      <c r="TE272" s="160"/>
      <c r="TF272" s="160"/>
    </row>
    <row r="273" spans="1:526">
      <c r="A273" s="160"/>
      <c r="B273" s="160"/>
      <c r="C273" s="160"/>
      <c r="D273" s="160"/>
      <c r="E273" s="160"/>
      <c r="F273" s="160"/>
      <c r="G273" s="160"/>
      <c r="H273" s="160"/>
      <c r="I273" s="160"/>
      <c r="J273" s="160"/>
      <c r="K273" s="160"/>
      <c r="L273" s="160"/>
      <c r="M273" s="160"/>
      <c r="N273" s="160"/>
      <c r="O273" s="160"/>
      <c r="P273" s="160"/>
      <c r="Q273" s="160"/>
      <c r="R273" s="160"/>
      <c r="S273" s="160"/>
      <c r="T273" s="160"/>
      <c r="U273" s="160"/>
      <c r="V273" s="160"/>
      <c r="W273" s="160"/>
      <c r="X273" s="160"/>
      <c r="Y273" s="160"/>
      <c r="Z273" s="160"/>
      <c r="AA273" s="160"/>
      <c r="AB273" s="160"/>
      <c r="AC273" s="160"/>
      <c r="AD273" s="160"/>
      <c r="AE273" s="160"/>
      <c r="AF273" s="160"/>
      <c r="AG273" s="160"/>
      <c r="AH273" s="160"/>
      <c r="AI273" s="160"/>
      <c r="AJ273" s="160"/>
      <c r="AK273" s="160"/>
      <c r="AL273" s="160"/>
      <c r="AM273" s="160"/>
      <c r="AN273" s="160"/>
      <c r="AO273" s="160"/>
      <c r="AP273" s="160"/>
      <c r="AQ273" s="160"/>
      <c r="AR273" s="160"/>
      <c r="AS273" s="160"/>
      <c r="AT273" s="160"/>
      <c r="AU273" s="160"/>
      <c r="AV273" s="160"/>
      <c r="AW273" s="160"/>
      <c r="AX273" s="160"/>
      <c r="AY273" s="160"/>
      <c r="AZ273" s="160"/>
      <c r="BA273" s="160"/>
      <c r="BB273" s="160"/>
      <c r="BC273" s="160"/>
      <c r="BD273" s="160"/>
      <c r="BE273" s="160"/>
      <c r="BF273" s="160"/>
      <c r="BG273" s="160"/>
      <c r="BH273" s="160"/>
      <c r="BI273" s="160"/>
      <c r="BJ273" s="160"/>
      <c r="BK273" s="160"/>
      <c r="BL273" s="160"/>
      <c r="BM273" s="160"/>
      <c r="BN273" s="160"/>
      <c r="BO273" s="160"/>
      <c r="BP273" s="160"/>
      <c r="BQ273" s="160"/>
      <c r="BR273" s="160"/>
      <c r="BS273" s="160"/>
      <c r="BT273" s="160"/>
      <c r="BU273" s="160"/>
      <c r="BV273" s="160"/>
      <c r="BW273" s="160"/>
      <c r="BX273" s="160"/>
      <c r="BY273" s="160"/>
      <c r="BZ273" s="160"/>
      <c r="CA273" s="160"/>
      <c r="CB273" s="160"/>
      <c r="CC273" s="160"/>
      <c r="CD273" s="160"/>
      <c r="CE273" s="160"/>
      <c r="CF273" s="160"/>
      <c r="CG273" s="160"/>
      <c r="CH273" s="160"/>
      <c r="CI273" s="160"/>
      <c r="CJ273" s="160"/>
      <c r="CK273" s="160"/>
      <c r="CL273" s="160"/>
      <c r="CM273" s="160"/>
      <c r="CN273" s="160"/>
      <c r="CO273" s="160"/>
      <c r="CP273" s="160"/>
      <c r="CQ273" s="160"/>
      <c r="CR273" s="160"/>
      <c r="CS273" s="160"/>
      <c r="CT273" s="160"/>
      <c r="CU273" s="160"/>
      <c r="CV273" s="160"/>
      <c r="CW273" s="160"/>
      <c r="CX273" s="160"/>
      <c r="CY273" s="160"/>
      <c r="CZ273" s="160"/>
      <c r="DA273" s="160"/>
      <c r="DB273" s="160"/>
      <c r="DC273" s="160"/>
      <c r="DD273" s="160"/>
      <c r="DE273" s="160"/>
      <c r="DF273" s="160"/>
      <c r="DG273" s="160"/>
      <c r="DH273" s="160"/>
      <c r="DI273" s="160"/>
      <c r="DJ273" s="160"/>
      <c r="DK273" s="160"/>
      <c r="DL273" s="160"/>
      <c r="DM273" s="160"/>
      <c r="DN273" s="160"/>
      <c r="DO273" s="160"/>
      <c r="DP273" s="160"/>
      <c r="DQ273" s="160"/>
      <c r="DR273" s="160"/>
      <c r="DS273" s="160"/>
      <c r="DT273" s="160"/>
      <c r="DU273" s="160"/>
      <c r="DV273" s="160"/>
      <c r="DW273" s="160"/>
      <c r="DX273" s="160"/>
      <c r="DY273" s="160"/>
      <c r="DZ273" s="160"/>
      <c r="EA273" s="160"/>
      <c r="EB273" s="160"/>
      <c r="EC273" s="160"/>
      <c r="ED273" s="160"/>
      <c r="EE273" s="160"/>
      <c r="EF273" s="160"/>
      <c r="EG273" s="160"/>
      <c r="EH273" s="160"/>
      <c r="EI273" s="160"/>
      <c r="EJ273" s="160"/>
      <c r="EK273" s="160"/>
      <c r="EL273" s="160"/>
      <c r="EM273" s="160"/>
      <c r="EN273" s="160"/>
      <c r="EO273" s="160"/>
      <c r="EP273" s="160"/>
      <c r="EQ273" s="160"/>
      <c r="ER273" s="160"/>
      <c r="ES273" s="160"/>
      <c r="ET273" s="160"/>
      <c r="EU273" s="160"/>
      <c r="EV273" s="160"/>
      <c r="EW273" s="160"/>
      <c r="EX273" s="160"/>
      <c r="EY273" s="160"/>
      <c r="EZ273" s="160"/>
      <c r="FA273" s="160"/>
      <c r="FB273" s="160"/>
      <c r="FC273" s="160"/>
      <c r="FD273" s="160"/>
      <c r="FE273" s="160"/>
      <c r="FF273" s="160"/>
      <c r="FG273" s="160"/>
      <c r="FH273" s="160"/>
      <c r="FI273" s="160"/>
      <c r="FJ273" s="160"/>
      <c r="FK273" s="160"/>
      <c r="FL273" s="160"/>
      <c r="FM273" s="160"/>
      <c r="FN273" s="160"/>
      <c r="FO273" s="160"/>
      <c r="FP273" s="160"/>
      <c r="FQ273" s="160"/>
      <c r="FR273" s="160"/>
      <c r="FS273" s="160"/>
      <c r="FT273" s="160"/>
      <c r="FU273" s="160"/>
      <c r="FV273" s="160"/>
      <c r="FW273" s="160"/>
      <c r="FX273" s="160"/>
      <c r="FY273" s="160"/>
      <c r="FZ273" s="160"/>
      <c r="GA273" s="160"/>
      <c r="GB273" s="160"/>
      <c r="GC273" s="160"/>
      <c r="GD273" s="160"/>
      <c r="GE273" s="160"/>
      <c r="GF273" s="160"/>
      <c r="GG273" s="160"/>
      <c r="GH273" s="160"/>
      <c r="GI273" s="160"/>
      <c r="GJ273" s="160"/>
      <c r="GK273" s="160"/>
      <c r="GL273" s="160"/>
      <c r="GM273" s="160"/>
      <c r="GN273" s="160"/>
      <c r="GO273" s="160"/>
      <c r="GP273" s="160"/>
      <c r="GQ273" s="160"/>
      <c r="GR273" s="160"/>
      <c r="GS273" s="160"/>
      <c r="GT273" s="160"/>
      <c r="GU273" s="160"/>
      <c r="GV273" s="160"/>
      <c r="GW273" s="160"/>
      <c r="GX273" s="160"/>
      <c r="GY273" s="160"/>
      <c r="GZ273" s="160"/>
      <c r="HA273" s="160"/>
      <c r="HB273" s="160"/>
      <c r="HC273" s="160"/>
      <c r="HD273" s="160"/>
      <c r="HE273" s="160"/>
      <c r="HF273" s="160"/>
      <c r="HG273" s="160"/>
      <c r="HH273" s="160"/>
      <c r="HI273" s="160"/>
      <c r="HJ273" s="160"/>
      <c r="HK273" s="160"/>
      <c r="HL273" s="160"/>
      <c r="HM273" s="160"/>
      <c r="HN273" s="160"/>
      <c r="HO273" s="160"/>
      <c r="HP273" s="160"/>
      <c r="HQ273" s="160"/>
      <c r="HR273" s="160"/>
      <c r="HS273" s="160"/>
      <c r="HT273" s="160"/>
      <c r="HU273" s="160"/>
      <c r="HV273" s="160"/>
      <c r="HW273" s="160"/>
      <c r="HX273" s="160"/>
      <c r="HY273" s="160"/>
      <c r="HZ273" s="160"/>
      <c r="IA273" s="160"/>
      <c r="IB273" s="160"/>
      <c r="IC273" s="160"/>
      <c r="ID273" s="160"/>
      <c r="IE273" s="160"/>
      <c r="IF273" s="160"/>
      <c r="IG273" s="160"/>
      <c r="IH273" s="160"/>
      <c r="II273" s="160"/>
      <c r="IJ273" s="160"/>
      <c r="IK273" s="160"/>
      <c r="IL273" s="160"/>
      <c r="IM273" s="160"/>
      <c r="IN273" s="160"/>
      <c r="IO273" s="160"/>
      <c r="IP273" s="160"/>
      <c r="IQ273" s="160"/>
      <c r="IR273" s="160"/>
      <c r="IS273" s="160"/>
      <c r="IT273" s="160"/>
      <c r="IU273" s="160"/>
      <c r="IV273" s="160"/>
      <c r="IW273" s="160"/>
      <c r="IX273" s="160"/>
      <c r="IY273" s="160"/>
      <c r="IZ273" s="160"/>
      <c r="JA273" s="160"/>
      <c r="JB273" s="160"/>
      <c r="JC273" s="160"/>
      <c r="JD273" s="160"/>
      <c r="JE273" s="160"/>
      <c r="JF273" s="160"/>
      <c r="JG273" s="160"/>
      <c r="JH273" s="160"/>
      <c r="JI273" s="160"/>
      <c r="JJ273" s="160"/>
      <c r="JK273" s="160"/>
      <c r="JL273" s="160"/>
      <c r="JM273" s="160"/>
      <c r="JN273" s="160"/>
      <c r="JO273" s="160"/>
      <c r="JP273" s="160"/>
      <c r="JQ273" s="160"/>
      <c r="JR273" s="160"/>
      <c r="JS273" s="160"/>
      <c r="JT273" s="160"/>
      <c r="JU273" s="160"/>
      <c r="JV273" s="160"/>
      <c r="JW273" s="160"/>
      <c r="JX273" s="160"/>
      <c r="JY273" s="160"/>
      <c r="JZ273" s="160"/>
      <c r="KA273" s="160"/>
      <c r="KB273" s="160"/>
      <c r="KC273" s="160"/>
      <c r="KD273" s="160"/>
      <c r="KE273" s="160"/>
      <c r="KF273" s="160"/>
      <c r="KG273" s="160"/>
      <c r="KH273" s="160"/>
      <c r="KI273" s="160"/>
      <c r="KJ273" s="160"/>
      <c r="KK273" s="160"/>
      <c r="KL273" s="160"/>
      <c r="KM273" s="160"/>
      <c r="KN273" s="160"/>
      <c r="KO273" s="160"/>
      <c r="KP273" s="160"/>
      <c r="KQ273" s="160"/>
      <c r="KR273" s="160"/>
      <c r="KS273" s="160"/>
      <c r="KT273" s="160"/>
      <c r="KU273" s="160"/>
      <c r="KV273" s="160"/>
      <c r="KW273" s="160"/>
      <c r="KX273" s="160"/>
      <c r="KY273" s="160"/>
      <c r="KZ273" s="160"/>
      <c r="LA273" s="160"/>
      <c r="LB273" s="160"/>
      <c r="LC273" s="160"/>
      <c r="LD273" s="160"/>
      <c r="LE273" s="160"/>
      <c r="LF273" s="160"/>
      <c r="LG273" s="160"/>
      <c r="LH273" s="160"/>
      <c r="LI273" s="160"/>
      <c r="LJ273" s="160"/>
      <c r="LK273" s="160"/>
      <c r="LL273" s="160"/>
      <c r="LM273" s="160"/>
      <c r="LN273" s="160"/>
      <c r="LO273" s="160"/>
      <c r="LP273" s="160"/>
      <c r="LQ273" s="160"/>
      <c r="LR273" s="160"/>
      <c r="LS273" s="160"/>
      <c r="LT273" s="160"/>
      <c r="LU273" s="160"/>
      <c r="LV273" s="160"/>
      <c r="LW273" s="160"/>
      <c r="LX273" s="160"/>
      <c r="LY273" s="160"/>
      <c r="LZ273" s="160"/>
      <c r="MA273" s="160"/>
      <c r="MB273" s="160"/>
      <c r="MC273" s="160"/>
      <c r="MD273" s="160"/>
      <c r="ME273" s="160"/>
      <c r="MF273" s="160"/>
      <c r="MG273" s="160"/>
      <c r="MH273" s="160"/>
      <c r="MI273" s="160"/>
      <c r="MJ273" s="160"/>
      <c r="MK273" s="160"/>
      <c r="ML273" s="160"/>
      <c r="MM273" s="160"/>
      <c r="MN273" s="160"/>
      <c r="MO273" s="160"/>
      <c r="MP273" s="160"/>
      <c r="MQ273" s="160"/>
      <c r="MR273" s="160"/>
      <c r="MS273" s="160"/>
      <c r="MT273" s="160"/>
      <c r="MU273" s="160"/>
      <c r="MV273" s="160"/>
      <c r="MW273" s="160"/>
      <c r="MX273" s="160"/>
      <c r="MY273" s="160"/>
      <c r="MZ273" s="160"/>
      <c r="NA273" s="160"/>
      <c r="NB273" s="160"/>
      <c r="NC273" s="160"/>
      <c r="ND273" s="160"/>
      <c r="NE273" s="160"/>
      <c r="NF273" s="160"/>
      <c r="NG273" s="160"/>
      <c r="NH273" s="160"/>
      <c r="NI273" s="160"/>
      <c r="NJ273" s="160"/>
      <c r="NK273" s="160"/>
      <c r="NL273" s="160"/>
      <c r="NM273" s="160"/>
      <c r="NN273" s="160"/>
      <c r="NO273" s="160"/>
      <c r="NP273" s="160"/>
      <c r="NQ273" s="160"/>
      <c r="NR273" s="160"/>
      <c r="NS273" s="160"/>
      <c r="NT273" s="160"/>
      <c r="NU273" s="160"/>
      <c r="NV273" s="160"/>
      <c r="NW273" s="160"/>
      <c r="NX273" s="160"/>
      <c r="NY273" s="160"/>
      <c r="NZ273" s="160"/>
      <c r="OA273" s="160"/>
      <c r="OB273" s="160"/>
      <c r="OC273" s="160"/>
      <c r="OD273" s="160"/>
      <c r="OE273" s="160"/>
      <c r="OF273" s="160"/>
      <c r="OG273" s="160"/>
      <c r="OH273" s="160"/>
      <c r="OI273" s="160"/>
      <c r="OJ273" s="160"/>
      <c r="OK273" s="160"/>
      <c r="OL273" s="160"/>
      <c r="OM273" s="160"/>
      <c r="ON273" s="160"/>
      <c r="OO273" s="160"/>
      <c r="OP273" s="160"/>
      <c r="OQ273" s="160"/>
      <c r="OR273" s="160"/>
      <c r="OS273" s="160"/>
      <c r="OT273" s="160"/>
      <c r="OU273" s="160"/>
      <c r="OV273" s="160"/>
      <c r="OW273" s="160"/>
      <c r="OX273" s="160"/>
      <c r="OY273" s="160"/>
      <c r="OZ273" s="160"/>
      <c r="PA273" s="160"/>
      <c r="PB273" s="160"/>
      <c r="PC273" s="160"/>
      <c r="PD273" s="160"/>
      <c r="PE273" s="160"/>
      <c r="PF273" s="160"/>
      <c r="PG273" s="160"/>
      <c r="PH273" s="160"/>
      <c r="PI273" s="160"/>
      <c r="PJ273" s="160"/>
      <c r="PK273" s="160"/>
      <c r="PL273" s="160"/>
      <c r="PM273" s="160"/>
      <c r="PN273" s="160"/>
      <c r="PO273" s="160"/>
      <c r="PP273" s="160"/>
      <c r="PQ273" s="160"/>
      <c r="PR273" s="160"/>
      <c r="PS273" s="160"/>
      <c r="PT273" s="160"/>
      <c r="PU273" s="160"/>
      <c r="PV273" s="160"/>
      <c r="PW273" s="160"/>
      <c r="PX273" s="160"/>
      <c r="PY273" s="160"/>
      <c r="PZ273" s="160"/>
      <c r="QA273" s="160"/>
      <c r="QB273" s="160"/>
      <c r="QC273" s="160"/>
      <c r="QD273" s="160"/>
      <c r="QE273" s="160"/>
      <c r="QF273" s="160"/>
      <c r="QG273" s="160"/>
      <c r="QH273" s="160"/>
      <c r="QI273" s="160"/>
      <c r="QJ273" s="160"/>
      <c r="QK273" s="160"/>
      <c r="QL273" s="160"/>
      <c r="QM273" s="160"/>
      <c r="QN273" s="160"/>
      <c r="QO273" s="160"/>
      <c r="QP273" s="160"/>
      <c r="QQ273" s="160"/>
      <c r="QR273" s="160"/>
      <c r="QS273" s="160"/>
      <c r="QT273" s="160"/>
      <c r="QU273" s="160"/>
      <c r="QV273" s="160"/>
      <c r="QW273" s="160"/>
      <c r="QX273" s="160"/>
      <c r="QY273" s="160"/>
      <c r="QZ273" s="160"/>
      <c r="RA273" s="160"/>
      <c r="RB273" s="160"/>
      <c r="RC273" s="160"/>
      <c r="RD273" s="160"/>
      <c r="RE273" s="160"/>
      <c r="RF273" s="160"/>
      <c r="RG273" s="160"/>
      <c r="RH273" s="160"/>
      <c r="RI273" s="160"/>
      <c r="RJ273" s="160"/>
      <c r="RK273" s="160"/>
      <c r="RL273" s="160"/>
      <c r="RM273" s="160"/>
      <c r="RN273" s="160"/>
      <c r="RO273" s="160"/>
      <c r="RP273" s="160"/>
      <c r="RQ273" s="160"/>
      <c r="RR273" s="160"/>
      <c r="RS273" s="160"/>
      <c r="RT273" s="160"/>
      <c r="RU273" s="160"/>
      <c r="RV273" s="160"/>
      <c r="RW273" s="160"/>
      <c r="RX273" s="160"/>
      <c r="RY273" s="160"/>
      <c r="RZ273" s="160"/>
      <c r="SA273" s="160"/>
      <c r="SB273" s="160"/>
      <c r="SC273" s="160"/>
      <c r="SD273" s="160"/>
      <c r="SE273" s="160"/>
      <c r="SF273" s="160"/>
      <c r="SG273" s="160"/>
      <c r="SH273" s="160"/>
      <c r="SI273" s="160"/>
      <c r="SJ273" s="160"/>
      <c r="SK273" s="160"/>
      <c r="SL273" s="160"/>
      <c r="SM273" s="160"/>
      <c r="SN273" s="160"/>
      <c r="SO273" s="160"/>
      <c r="SP273" s="160"/>
      <c r="SQ273" s="160"/>
      <c r="SR273" s="160"/>
      <c r="SS273" s="160"/>
      <c r="ST273" s="160"/>
      <c r="SU273" s="160"/>
      <c r="SV273" s="160"/>
      <c r="SW273" s="160"/>
      <c r="SX273" s="160"/>
      <c r="SY273" s="160"/>
      <c r="SZ273" s="160"/>
      <c r="TA273" s="160"/>
      <c r="TB273" s="160"/>
      <c r="TC273" s="160"/>
      <c r="TD273" s="160"/>
      <c r="TE273" s="160"/>
      <c r="TF273" s="160"/>
    </row>
    <row r="274" spans="1:526">
      <c r="A274" s="160"/>
      <c r="B274" s="160"/>
      <c r="C274" s="160"/>
      <c r="D274" s="160"/>
      <c r="E274" s="160"/>
      <c r="F274" s="160"/>
      <c r="G274" s="160"/>
      <c r="H274" s="160"/>
      <c r="I274" s="160"/>
      <c r="J274" s="160"/>
      <c r="K274" s="160"/>
      <c r="L274" s="160"/>
      <c r="M274" s="160"/>
      <c r="N274" s="160"/>
      <c r="O274" s="160"/>
      <c r="P274" s="160"/>
      <c r="Q274" s="160"/>
      <c r="R274" s="160"/>
      <c r="S274" s="160"/>
      <c r="T274" s="160"/>
      <c r="U274" s="160"/>
      <c r="V274" s="160"/>
      <c r="W274" s="160"/>
      <c r="X274" s="160"/>
      <c r="Y274" s="160"/>
      <c r="Z274" s="160"/>
      <c r="AA274" s="160"/>
      <c r="AB274" s="160"/>
      <c r="AC274" s="160"/>
      <c r="AD274" s="160"/>
      <c r="AE274" s="160"/>
      <c r="AF274" s="160"/>
      <c r="AG274" s="160"/>
      <c r="AH274" s="160"/>
      <c r="AI274" s="160"/>
      <c r="AJ274" s="160"/>
      <c r="AK274" s="160"/>
      <c r="AL274" s="160"/>
      <c r="AM274" s="160"/>
      <c r="AN274" s="160"/>
      <c r="AO274" s="160"/>
      <c r="AP274" s="160"/>
      <c r="AQ274" s="160"/>
      <c r="AR274" s="160"/>
      <c r="AS274" s="160"/>
      <c r="AT274" s="160"/>
      <c r="AU274" s="160"/>
      <c r="AV274" s="160"/>
      <c r="AW274" s="160"/>
      <c r="AX274" s="160"/>
      <c r="AY274" s="160"/>
      <c r="AZ274" s="160"/>
      <c r="BA274" s="160"/>
      <c r="BB274" s="160"/>
      <c r="BC274" s="160"/>
      <c r="BD274" s="160"/>
      <c r="BE274" s="160"/>
      <c r="BF274" s="160"/>
      <c r="BG274" s="160"/>
      <c r="BH274" s="160"/>
      <c r="BI274" s="160"/>
      <c r="BJ274" s="160"/>
      <c r="BK274" s="160"/>
      <c r="BL274" s="160"/>
      <c r="BM274" s="160"/>
      <c r="BN274" s="160"/>
      <c r="BO274" s="160"/>
      <c r="BP274" s="160"/>
      <c r="BQ274" s="160"/>
      <c r="BR274" s="160"/>
      <c r="BS274" s="160"/>
      <c r="BT274" s="160"/>
      <c r="BU274" s="160"/>
      <c r="BV274" s="160"/>
      <c r="BW274" s="160"/>
      <c r="BX274" s="160"/>
      <c r="BY274" s="160"/>
      <c r="BZ274" s="160"/>
      <c r="CA274" s="160"/>
      <c r="CB274" s="160"/>
      <c r="CC274" s="160"/>
      <c r="CD274" s="160"/>
      <c r="CE274" s="160"/>
      <c r="CF274" s="160"/>
      <c r="CG274" s="160"/>
      <c r="CH274" s="160"/>
      <c r="CI274" s="160"/>
      <c r="CJ274" s="160"/>
      <c r="CK274" s="160"/>
      <c r="CL274" s="160"/>
      <c r="CM274" s="160"/>
      <c r="CN274" s="160"/>
      <c r="CO274" s="160"/>
      <c r="CP274" s="160"/>
      <c r="CQ274" s="160"/>
      <c r="CR274" s="160"/>
      <c r="CS274" s="160"/>
      <c r="CT274" s="160"/>
      <c r="CU274" s="160"/>
      <c r="CV274" s="160"/>
      <c r="CW274" s="160"/>
      <c r="CX274" s="160"/>
      <c r="CY274" s="160"/>
      <c r="CZ274" s="160"/>
      <c r="DA274" s="160"/>
      <c r="DB274" s="160"/>
      <c r="DC274" s="160"/>
      <c r="DD274" s="160"/>
      <c r="DE274" s="160"/>
      <c r="DF274" s="160"/>
      <c r="DG274" s="160"/>
      <c r="DH274" s="160"/>
      <c r="DI274" s="160"/>
      <c r="DJ274" s="160"/>
      <c r="DK274" s="160"/>
      <c r="DL274" s="160"/>
      <c r="DM274" s="160"/>
      <c r="DN274" s="160"/>
      <c r="DO274" s="160"/>
      <c r="DP274" s="160"/>
      <c r="DQ274" s="160"/>
      <c r="DR274" s="160"/>
      <c r="DS274" s="160"/>
      <c r="DT274" s="160"/>
      <c r="DU274" s="160"/>
      <c r="DV274" s="160"/>
      <c r="DW274" s="160"/>
      <c r="DX274" s="160"/>
      <c r="DY274" s="160"/>
      <c r="DZ274" s="160"/>
      <c r="EA274" s="160"/>
      <c r="EB274" s="160"/>
      <c r="EC274" s="160"/>
      <c r="ED274" s="160"/>
      <c r="EE274" s="160"/>
      <c r="EF274" s="160"/>
      <c r="EG274" s="160"/>
      <c r="EH274" s="160"/>
      <c r="EI274" s="160"/>
      <c r="EJ274" s="160"/>
      <c r="EK274" s="160"/>
      <c r="EL274" s="160"/>
      <c r="EM274" s="160"/>
      <c r="EN274" s="160"/>
      <c r="EO274" s="160"/>
      <c r="EP274" s="160"/>
      <c r="EQ274" s="160"/>
      <c r="ER274" s="160"/>
      <c r="ES274" s="160"/>
      <c r="ET274" s="160"/>
      <c r="EU274" s="160"/>
      <c r="EV274" s="160"/>
      <c r="EW274" s="160"/>
      <c r="EX274" s="160"/>
      <c r="EY274" s="160"/>
      <c r="EZ274" s="160"/>
      <c r="FA274" s="160"/>
      <c r="FB274" s="160"/>
      <c r="FC274" s="160"/>
      <c r="FD274" s="160"/>
      <c r="FE274" s="160"/>
      <c r="FF274" s="160"/>
      <c r="FG274" s="160"/>
      <c r="FH274" s="160"/>
      <c r="FI274" s="160"/>
      <c r="FJ274" s="160"/>
      <c r="FK274" s="160"/>
      <c r="FL274" s="160"/>
      <c r="FM274" s="160"/>
      <c r="FN274" s="160"/>
      <c r="FO274" s="160"/>
      <c r="FP274" s="160"/>
      <c r="FQ274" s="160"/>
      <c r="FR274" s="160"/>
      <c r="FS274" s="160"/>
      <c r="FT274" s="160"/>
      <c r="FU274" s="160"/>
      <c r="FV274" s="160"/>
      <c r="FW274" s="160"/>
      <c r="FX274" s="160"/>
      <c r="FY274" s="160"/>
      <c r="FZ274" s="160"/>
      <c r="GA274" s="160"/>
      <c r="GB274" s="160"/>
      <c r="GC274" s="160"/>
      <c r="GD274" s="160"/>
      <c r="GE274" s="160"/>
      <c r="GF274" s="160"/>
      <c r="GG274" s="160"/>
      <c r="GH274" s="160"/>
      <c r="GI274" s="160"/>
      <c r="GJ274" s="160"/>
      <c r="GK274" s="160"/>
      <c r="GL274" s="160"/>
      <c r="GM274" s="160"/>
      <c r="GN274" s="160"/>
      <c r="GO274" s="160"/>
      <c r="GP274" s="160"/>
      <c r="GQ274" s="160"/>
      <c r="GR274" s="160"/>
      <c r="GS274" s="160"/>
      <c r="GT274" s="160"/>
      <c r="GU274" s="160"/>
      <c r="GV274" s="160"/>
      <c r="GW274" s="160"/>
      <c r="GX274" s="160"/>
      <c r="GY274" s="160"/>
      <c r="GZ274" s="160"/>
      <c r="HA274" s="160"/>
      <c r="HB274" s="160"/>
      <c r="HC274" s="160"/>
      <c r="HD274" s="160"/>
      <c r="HE274" s="160"/>
      <c r="HF274" s="160"/>
      <c r="HG274" s="160"/>
      <c r="HH274" s="160"/>
      <c r="HI274" s="160"/>
      <c r="HJ274" s="160"/>
      <c r="HK274" s="160"/>
      <c r="HL274" s="160"/>
      <c r="HM274" s="160"/>
      <c r="HN274" s="160"/>
      <c r="HO274" s="160"/>
      <c r="HP274" s="160"/>
      <c r="HQ274" s="160"/>
      <c r="HR274" s="160"/>
      <c r="HS274" s="160"/>
      <c r="HT274" s="160"/>
      <c r="HU274" s="160"/>
      <c r="HV274" s="160"/>
      <c r="HW274" s="160"/>
      <c r="HX274" s="160"/>
      <c r="HY274" s="160"/>
      <c r="HZ274" s="160"/>
      <c r="IA274" s="160"/>
      <c r="IB274" s="160"/>
      <c r="IC274" s="160"/>
      <c r="ID274" s="160"/>
      <c r="IE274" s="160"/>
      <c r="IF274" s="160"/>
      <c r="IG274" s="160"/>
      <c r="IH274" s="160"/>
      <c r="II274" s="160"/>
      <c r="IJ274" s="160"/>
      <c r="IK274" s="160"/>
      <c r="IL274" s="160"/>
      <c r="IM274" s="160"/>
      <c r="IN274" s="160"/>
      <c r="IO274" s="160"/>
      <c r="IP274" s="160"/>
      <c r="IQ274" s="160"/>
      <c r="IR274" s="160"/>
      <c r="IS274" s="160"/>
      <c r="IT274" s="160"/>
      <c r="IU274" s="160"/>
      <c r="IV274" s="160"/>
      <c r="IW274" s="160"/>
      <c r="IX274" s="160"/>
      <c r="IY274" s="160"/>
      <c r="IZ274" s="160"/>
      <c r="JA274" s="160"/>
      <c r="JB274" s="160"/>
      <c r="JC274" s="160"/>
      <c r="JD274" s="160"/>
      <c r="JE274" s="160"/>
      <c r="JF274" s="160"/>
      <c r="JG274" s="160"/>
      <c r="JH274" s="160"/>
      <c r="JI274" s="160"/>
      <c r="JJ274" s="160"/>
      <c r="JK274" s="160"/>
      <c r="JL274" s="160"/>
      <c r="JM274" s="160"/>
      <c r="JN274" s="160"/>
      <c r="JO274" s="160"/>
      <c r="JP274" s="160"/>
      <c r="JQ274" s="160"/>
      <c r="JR274" s="160"/>
      <c r="JS274" s="160"/>
      <c r="JT274" s="160"/>
      <c r="JU274" s="160"/>
      <c r="JV274" s="160"/>
      <c r="JW274" s="160"/>
      <c r="JX274" s="160"/>
      <c r="JY274" s="160"/>
      <c r="JZ274" s="160"/>
      <c r="KA274" s="160"/>
      <c r="KB274" s="160"/>
      <c r="KC274" s="160"/>
      <c r="KD274" s="160"/>
      <c r="KE274" s="160"/>
      <c r="KF274" s="160"/>
      <c r="KG274" s="160"/>
      <c r="KH274" s="160"/>
      <c r="KI274" s="160"/>
      <c r="KJ274" s="160"/>
      <c r="KK274" s="160"/>
      <c r="KL274" s="160"/>
      <c r="KM274" s="160"/>
      <c r="KN274" s="160"/>
      <c r="KO274" s="160"/>
      <c r="KP274" s="160"/>
      <c r="KQ274" s="160"/>
      <c r="KR274" s="160"/>
      <c r="KS274" s="160"/>
      <c r="KT274" s="160"/>
      <c r="KU274" s="160"/>
      <c r="KV274" s="160"/>
      <c r="KW274" s="160"/>
      <c r="KX274" s="160"/>
      <c r="KY274" s="160"/>
      <c r="KZ274" s="160"/>
      <c r="LA274" s="160"/>
      <c r="LB274" s="160"/>
      <c r="LC274" s="160"/>
      <c r="LD274" s="160"/>
      <c r="LE274" s="160"/>
      <c r="LF274" s="160"/>
      <c r="LG274" s="160"/>
      <c r="LH274" s="160"/>
      <c r="LI274" s="160"/>
      <c r="LJ274" s="160"/>
      <c r="LK274" s="160"/>
      <c r="LL274" s="160"/>
      <c r="LM274" s="160"/>
      <c r="LN274" s="160"/>
      <c r="LO274" s="160"/>
      <c r="LP274" s="160"/>
      <c r="LQ274" s="160"/>
      <c r="LR274" s="160"/>
      <c r="LS274" s="160"/>
      <c r="LT274" s="160"/>
      <c r="LU274" s="160"/>
      <c r="LV274" s="160"/>
      <c r="LW274" s="160"/>
      <c r="LX274" s="160"/>
      <c r="LY274" s="160"/>
      <c r="LZ274" s="160"/>
      <c r="MA274" s="160"/>
      <c r="MB274" s="160"/>
      <c r="MC274" s="160"/>
      <c r="MD274" s="160"/>
      <c r="ME274" s="160"/>
      <c r="MF274" s="160"/>
      <c r="MG274" s="160"/>
      <c r="MH274" s="160"/>
      <c r="MI274" s="160"/>
      <c r="MJ274" s="160"/>
      <c r="MK274" s="160"/>
      <c r="ML274" s="160"/>
      <c r="MM274" s="160"/>
      <c r="MN274" s="160"/>
      <c r="MO274" s="160"/>
      <c r="MP274" s="160"/>
      <c r="MQ274" s="160"/>
      <c r="MR274" s="160"/>
      <c r="MS274" s="160"/>
      <c r="MT274" s="160"/>
      <c r="MU274" s="160"/>
      <c r="MV274" s="160"/>
      <c r="MW274" s="160"/>
      <c r="MX274" s="160"/>
      <c r="MY274" s="160"/>
      <c r="MZ274" s="160"/>
      <c r="NA274" s="160"/>
      <c r="NB274" s="160"/>
      <c r="NC274" s="160"/>
      <c r="ND274" s="160"/>
      <c r="NE274" s="160"/>
      <c r="NF274" s="160"/>
      <c r="NG274" s="160"/>
      <c r="NH274" s="160"/>
      <c r="NI274" s="160"/>
      <c r="NJ274" s="160"/>
      <c r="NK274" s="160"/>
      <c r="NL274" s="160"/>
      <c r="NM274" s="160"/>
      <c r="NN274" s="160"/>
      <c r="NO274" s="160"/>
      <c r="NP274" s="160"/>
      <c r="NQ274" s="160"/>
      <c r="NR274" s="160"/>
      <c r="NS274" s="160"/>
      <c r="NT274" s="160"/>
      <c r="NU274" s="160"/>
      <c r="NV274" s="160"/>
      <c r="NW274" s="160"/>
      <c r="NX274" s="160"/>
      <c r="NY274" s="160"/>
      <c r="NZ274" s="160"/>
      <c r="OA274" s="160"/>
      <c r="OB274" s="160"/>
      <c r="OC274" s="160"/>
      <c r="OD274" s="160"/>
      <c r="OE274" s="160"/>
      <c r="OF274" s="160"/>
      <c r="OG274" s="160"/>
      <c r="OH274" s="160"/>
      <c r="OI274" s="160"/>
      <c r="OJ274" s="160"/>
      <c r="OK274" s="160"/>
      <c r="OL274" s="160"/>
      <c r="OM274" s="160"/>
      <c r="ON274" s="160"/>
      <c r="OO274" s="160"/>
      <c r="OP274" s="160"/>
      <c r="OQ274" s="160"/>
      <c r="OR274" s="160"/>
      <c r="OS274" s="160"/>
      <c r="OT274" s="160"/>
      <c r="OU274" s="160"/>
      <c r="OV274" s="160"/>
      <c r="OW274" s="160"/>
      <c r="OX274" s="160"/>
      <c r="OY274" s="160"/>
      <c r="OZ274" s="160"/>
      <c r="PA274" s="160"/>
      <c r="PB274" s="160"/>
      <c r="PC274" s="160"/>
      <c r="PD274" s="160"/>
      <c r="PE274" s="160"/>
      <c r="PF274" s="160"/>
      <c r="PG274" s="160"/>
      <c r="PH274" s="160"/>
      <c r="PI274" s="160"/>
      <c r="PJ274" s="160"/>
      <c r="PK274" s="160"/>
      <c r="PL274" s="160"/>
      <c r="PM274" s="160"/>
      <c r="PN274" s="160"/>
      <c r="PO274" s="160"/>
      <c r="PP274" s="160"/>
      <c r="PQ274" s="160"/>
      <c r="PR274" s="160"/>
      <c r="PS274" s="160"/>
      <c r="PT274" s="160"/>
      <c r="PU274" s="160"/>
      <c r="PV274" s="160"/>
      <c r="PW274" s="160"/>
      <c r="PX274" s="160"/>
      <c r="PY274" s="160"/>
      <c r="PZ274" s="160"/>
      <c r="QA274" s="160"/>
      <c r="QB274" s="160"/>
      <c r="QC274" s="160"/>
      <c r="QD274" s="160"/>
      <c r="QE274" s="160"/>
      <c r="QF274" s="160"/>
      <c r="QG274" s="160"/>
      <c r="QH274" s="160"/>
      <c r="QI274" s="160"/>
      <c r="QJ274" s="160"/>
      <c r="QK274" s="160"/>
      <c r="QL274" s="160"/>
      <c r="QM274" s="160"/>
      <c r="QN274" s="160"/>
      <c r="QO274" s="160"/>
      <c r="QP274" s="160"/>
      <c r="QQ274" s="160"/>
      <c r="QR274" s="160"/>
      <c r="QS274" s="160"/>
      <c r="QT274" s="160"/>
      <c r="QU274" s="160"/>
      <c r="QV274" s="160"/>
      <c r="QW274" s="160"/>
      <c r="QX274" s="160"/>
      <c r="QY274" s="160"/>
      <c r="QZ274" s="160"/>
      <c r="RA274" s="160"/>
      <c r="RB274" s="160"/>
      <c r="RC274" s="160"/>
      <c r="RD274" s="160"/>
      <c r="RE274" s="160"/>
      <c r="RF274" s="160"/>
      <c r="RG274" s="160"/>
      <c r="RH274" s="160"/>
      <c r="RI274" s="160"/>
      <c r="RJ274" s="160"/>
      <c r="RK274" s="160"/>
      <c r="RL274" s="160"/>
      <c r="RM274" s="160"/>
      <c r="RN274" s="160"/>
      <c r="RO274" s="160"/>
      <c r="RP274" s="160"/>
      <c r="RQ274" s="160"/>
      <c r="RR274" s="160"/>
      <c r="RS274" s="160"/>
      <c r="RT274" s="160"/>
      <c r="RU274" s="160"/>
      <c r="RV274" s="160"/>
      <c r="RW274" s="160"/>
      <c r="RX274" s="160"/>
      <c r="RY274" s="160"/>
      <c r="RZ274" s="160"/>
      <c r="SA274" s="160"/>
      <c r="SB274" s="160"/>
      <c r="SC274" s="160"/>
      <c r="SD274" s="160"/>
      <c r="SE274" s="160"/>
      <c r="SF274" s="160"/>
      <c r="SG274" s="160"/>
      <c r="SH274" s="160"/>
      <c r="SI274" s="160"/>
      <c r="SJ274" s="160"/>
      <c r="SK274" s="160"/>
      <c r="SL274" s="160"/>
      <c r="SM274" s="160"/>
      <c r="SN274" s="160"/>
      <c r="SO274" s="160"/>
      <c r="SP274" s="160"/>
      <c r="SQ274" s="160"/>
      <c r="SR274" s="160"/>
      <c r="SS274" s="160"/>
      <c r="ST274" s="160"/>
      <c r="SU274" s="160"/>
      <c r="SV274" s="160"/>
      <c r="SW274" s="160"/>
      <c r="SX274" s="160"/>
      <c r="SY274" s="160"/>
      <c r="SZ274" s="160"/>
      <c r="TA274" s="160"/>
      <c r="TB274" s="160"/>
      <c r="TC274" s="160"/>
      <c r="TD274" s="160"/>
      <c r="TE274" s="160"/>
      <c r="TF274" s="160"/>
    </row>
    <row r="275" spans="1:526">
      <c r="A275" s="160"/>
      <c r="B275" s="160"/>
      <c r="C275" s="160"/>
      <c r="D275" s="160"/>
      <c r="E275" s="160"/>
      <c r="F275" s="160"/>
      <c r="G275" s="160"/>
      <c r="H275" s="160"/>
      <c r="I275" s="160"/>
      <c r="J275" s="160"/>
      <c r="K275" s="160"/>
      <c r="L275" s="160"/>
      <c r="M275" s="160"/>
      <c r="N275" s="160"/>
      <c r="O275" s="160"/>
      <c r="P275" s="160"/>
      <c r="Q275" s="160"/>
      <c r="R275" s="160"/>
      <c r="S275" s="160"/>
      <c r="T275" s="160"/>
      <c r="U275" s="160"/>
      <c r="V275" s="160"/>
      <c r="W275" s="160"/>
      <c r="X275" s="160"/>
      <c r="Y275" s="160"/>
      <c r="Z275" s="160"/>
      <c r="AA275" s="160"/>
      <c r="AB275" s="160"/>
      <c r="AC275" s="160"/>
      <c r="AD275" s="160"/>
      <c r="AE275" s="160"/>
      <c r="AF275" s="160"/>
      <c r="AG275" s="160"/>
      <c r="AH275" s="160"/>
      <c r="AI275" s="160"/>
      <c r="AJ275" s="160"/>
      <c r="AK275" s="160"/>
      <c r="AL275" s="160"/>
      <c r="AM275" s="160"/>
      <c r="AN275" s="160"/>
      <c r="AO275" s="160"/>
      <c r="AP275" s="160"/>
      <c r="AQ275" s="160"/>
      <c r="AR275" s="160"/>
      <c r="AS275" s="160"/>
      <c r="AT275" s="160"/>
      <c r="AU275" s="160"/>
      <c r="AV275" s="160"/>
      <c r="AW275" s="160"/>
      <c r="AX275" s="160"/>
      <c r="AY275" s="160"/>
      <c r="AZ275" s="160"/>
      <c r="BA275" s="160"/>
      <c r="BB275" s="160"/>
      <c r="BC275" s="160"/>
      <c r="BD275" s="160"/>
      <c r="BE275" s="160"/>
      <c r="BF275" s="160"/>
      <c r="BG275" s="160"/>
      <c r="BH275" s="160"/>
      <c r="BI275" s="160"/>
      <c r="BJ275" s="160"/>
      <c r="BK275" s="160"/>
      <c r="BL275" s="160"/>
      <c r="BM275" s="160"/>
      <c r="BN275" s="160"/>
      <c r="BO275" s="160"/>
      <c r="BP275" s="160"/>
      <c r="BQ275" s="160"/>
      <c r="BR275" s="160"/>
      <c r="BS275" s="160"/>
      <c r="BT275" s="160"/>
      <c r="BU275" s="160"/>
      <c r="BV275" s="160"/>
      <c r="BW275" s="160"/>
      <c r="BX275" s="160"/>
      <c r="BY275" s="160"/>
      <c r="BZ275" s="160"/>
      <c r="CA275" s="160"/>
      <c r="CB275" s="160"/>
      <c r="CC275" s="160"/>
      <c r="CD275" s="160"/>
      <c r="CE275" s="160"/>
      <c r="CF275" s="160"/>
      <c r="CG275" s="160"/>
      <c r="CH275" s="160"/>
      <c r="CI275" s="160"/>
      <c r="CJ275" s="160"/>
      <c r="CK275" s="160"/>
      <c r="CL275" s="160"/>
      <c r="CM275" s="160"/>
      <c r="CN275" s="160"/>
      <c r="CO275" s="160"/>
      <c r="CP275" s="160"/>
      <c r="CQ275" s="160"/>
      <c r="CR275" s="160"/>
      <c r="CS275" s="160"/>
      <c r="CT275" s="160"/>
      <c r="CU275" s="160"/>
      <c r="CV275" s="160"/>
      <c r="CW275" s="160"/>
      <c r="CX275" s="160"/>
      <c r="CY275" s="160"/>
      <c r="CZ275" s="160"/>
      <c r="DA275" s="160"/>
      <c r="DB275" s="160"/>
      <c r="DC275" s="160"/>
      <c r="DD275" s="160"/>
      <c r="DE275" s="160"/>
      <c r="DF275" s="160"/>
      <c r="DG275" s="160"/>
      <c r="DH275" s="160"/>
      <c r="DI275" s="160"/>
      <c r="DJ275" s="160"/>
      <c r="DK275" s="160"/>
      <c r="DL275" s="160"/>
      <c r="DM275" s="160"/>
      <c r="DN275" s="160"/>
      <c r="DO275" s="160"/>
      <c r="DP275" s="160"/>
      <c r="DQ275" s="160"/>
      <c r="DR275" s="160"/>
      <c r="DS275" s="160"/>
      <c r="DT275" s="160"/>
      <c r="DU275" s="160"/>
      <c r="DV275" s="160"/>
      <c r="DW275" s="160"/>
      <c r="DX275" s="160"/>
      <c r="DY275" s="160"/>
      <c r="DZ275" s="160"/>
      <c r="EA275" s="160"/>
      <c r="EB275" s="160"/>
      <c r="EC275" s="160"/>
      <c r="ED275" s="160"/>
      <c r="EE275" s="160"/>
      <c r="EF275" s="160"/>
      <c r="EG275" s="160"/>
      <c r="EH275" s="160"/>
      <c r="EI275" s="160"/>
      <c r="EJ275" s="160"/>
      <c r="EK275" s="160"/>
      <c r="EL275" s="160"/>
      <c r="EM275" s="160"/>
      <c r="EN275" s="160"/>
      <c r="EO275" s="160"/>
      <c r="EP275" s="160"/>
      <c r="EQ275" s="160"/>
      <c r="ER275" s="160"/>
      <c r="ES275" s="160"/>
      <c r="ET275" s="160"/>
      <c r="EU275" s="160"/>
      <c r="EV275" s="160"/>
      <c r="EW275" s="160"/>
      <c r="EX275" s="160"/>
      <c r="EY275" s="160"/>
      <c r="EZ275" s="160"/>
      <c r="FA275" s="160"/>
      <c r="FB275" s="160"/>
      <c r="FC275" s="160"/>
      <c r="FD275" s="160"/>
      <c r="FE275" s="160"/>
      <c r="FF275" s="160"/>
      <c r="FG275" s="160"/>
      <c r="FH275" s="160"/>
      <c r="FI275" s="160"/>
      <c r="FJ275" s="160"/>
      <c r="FK275" s="160"/>
      <c r="FL275" s="160"/>
      <c r="FM275" s="160"/>
      <c r="FN275" s="160"/>
      <c r="FO275" s="160"/>
      <c r="FP275" s="160"/>
      <c r="FQ275" s="160"/>
      <c r="FR275" s="160"/>
      <c r="FS275" s="160"/>
      <c r="FT275" s="160"/>
      <c r="FU275" s="160"/>
      <c r="FV275" s="160"/>
      <c r="FW275" s="160"/>
      <c r="FX275" s="160"/>
      <c r="FY275" s="160"/>
      <c r="FZ275" s="160"/>
      <c r="GA275" s="160"/>
      <c r="GB275" s="160"/>
      <c r="GC275" s="160"/>
      <c r="GD275" s="160"/>
      <c r="GE275" s="160"/>
      <c r="GF275" s="160"/>
      <c r="GG275" s="160"/>
      <c r="GH275" s="160"/>
      <c r="GI275" s="160"/>
      <c r="GJ275" s="160"/>
      <c r="GK275" s="160"/>
      <c r="GL275" s="160"/>
      <c r="GM275" s="160"/>
      <c r="GN275" s="160"/>
      <c r="GO275" s="160"/>
      <c r="GP275" s="160"/>
      <c r="GQ275" s="160"/>
      <c r="GR275" s="160"/>
      <c r="GS275" s="160"/>
      <c r="GT275" s="160"/>
      <c r="GU275" s="160"/>
      <c r="GV275" s="160"/>
      <c r="GW275" s="160"/>
      <c r="GX275" s="160"/>
      <c r="GY275" s="160"/>
      <c r="GZ275" s="160"/>
      <c r="HA275" s="160"/>
      <c r="HB275" s="160"/>
      <c r="HC275" s="160"/>
      <c r="HD275" s="160"/>
      <c r="HE275" s="160"/>
      <c r="HF275" s="160"/>
      <c r="HG275" s="160"/>
      <c r="HH275" s="160"/>
      <c r="HI275" s="160"/>
      <c r="HJ275" s="160"/>
      <c r="HK275" s="160"/>
      <c r="HL275" s="160"/>
      <c r="HM275" s="160"/>
      <c r="HN275" s="160"/>
      <c r="HO275" s="160"/>
      <c r="HP275" s="160"/>
      <c r="HQ275" s="160"/>
      <c r="HR275" s="160"/>
      <c r="HS275" s="160"/>
      <c r="HT275" s="160"/>
      <c r="HU275" s="160"/>
      <c r="HV275" s="160"/>
      <c r="HW275" s="160"/>
      <c r="HX275" s="160"/>
      <c r="HY275" s="160"/>
      <c r="HZ275" s="160"/>
      <c r="IA275" s="160"/>
      <c r="IB275" s="160"/>
      <c r="IC275" s="160"/>
      <c r="ID275" s="160"/>
      <c r="IE275" s="160"/>
      <c r="IF275" s="160"/>
      <c r="IG275" s="160"/>
      <c r="IH275" s="160"/>
      <c r="II275" s="160"/>
      <c r="IJ275" s="160"/>
      <c r="IK275" s="160"/>
      <c r="IL275" s="160"/>
      <c r="IM275" s="160"/>
      <c r="IN275" s="160"/>
      <c r="IO275" s="160"/>
      <c r="IP275" s="160"/>
      <c r="IQ275" s="160"/>
      <c r="IR275" s="160"/>
      <c r="IS275" s="160"/>
      <c r="IT275" s="160"/>
      <c r="IU275" s="160"/>
      <c r="IV275" s="160"/>
      <c r="IW275" s="160"/>
      <c r="IX275" s="160"/>
      <c r="IY275" s="160"/>
      <c r="IZ275" s="160"/>
      <c r="JA275" s="160"/>
      <c r="JB275" s="160"/>
      <c r="JC275" s="160"/>
      <c r="JD275" s="160"/>
      <c r="JE275" s="160"/>
      <c r="JF275" s="160"/>
      <c r="JG275" s="160"/>
      <c r="JH275" s="160"/>
      <c r="JI275" s="160"/>
      <c r="JJ275" s="160"/>
      <c r="JK275" s="160"/>
      <c r="JL275" s="160"/>
      <c r="JM275" s="160"/>
      <c r="JN275" s="160"/>
      <c r="JO275" s="160"/>
      <c r="JP275" s="160"/>
      <c r="JQ275" s="160"/>
      <c r="JR275" s="160"/>
      <c r="JS275" s="160"/>
      <c r="JT275" s="160"/>
      <c r="JU275" s="160"/>
      <c r="JV275" s="160"/>
      <c r="JW275" s="160"/>
      <c r="JX275" s="160"/>
      <c r="JY275" s="160"/>
      <c r="JZ275" s="160"/>
      <c r="KA275" s="160"/>
      <c r="KB275" s="160"/>
      <c r="KC275" s="160"/>
      <c r="KD275" s="160"/>
      <c r="KE275" s="160"/>
      <c r="KF275" s="160"/>
      <c r="KG275" s="160"/>
      <c r="KH275" s="160"/>
      <c r="KI275" s="160"/>
      <c r="KJ275" s="160"/>
      <c r="KK275" s="160"/>
      <c r="KL275" s="160"/>
      <c r="KM275" s="160"/>
      <c r="KN275" s="160"/>
      <c r="KO275" s="160"/>
      <c r="KP275" s="160"/>
      <c r="KQ275" s="160"/>
      <c r="KR275" s="160"/>
      <c r="KS275" s="160"/>
      <c r="KT275" s="160"/>
      <c r="KU275" s="160"/>
      <c r="KV275" s="160"/>
      <c r="KW275" s="160"/>
      <c r="KX275" s="160"/>
      <c r="KY275" s="160"/>
      <c r="KZ275" s="160"/>
      <c r="LA275" s="160"/>
      <c r="LB275" s="160"/>
      <c r="LC275" s="160"/>
      <c r="LD275" s="160"/>
      <c r="LE275" s="160"/>
      <c r="LF275" s="160"/>
      <c r="LG275" s="160"/>
      <c r="LH275" s="160"/>
      <c r="LI275" s="160"/>
      <c r="LJ275" s="160"/>
      <c r="LK275" s="160"/>
      <c r="LL275" s="160"/>
      <c r="LM275" s="160"/>
      <c r="LN275" s="160"/>
      <c r="LO275" s="160"/>
      <c r="LP275" s="160"/>
      <c r="LQ275" s="160"/>
      <c r="LR275" s="160"/>
      <c r="LS275" s="160"/>
      <c r="LT275" s="160"/>
      <c r="LU275" s="160"/>
      <c r="LV275" s="160"/>
      <c r="LW275" s="160"/>
      <c r="LX275" s="160"/>
      <c r="LY275" s="160"/>
      <c r="LZ275" s="160"/>
      <c r="MA275" s="160"/>
      <c r="MB275" s="160"/>
      <c r="MC275" s="160"/>
      <c r="MD275" s="160"/>
      <c r="ME275" s="160"/>
      <c r="MF275" s="160"/>
      <c r="MG275" s="160"/>
      <c r="MH275" s="160"/>
      <c r="MI275" s="160"/>
      <c r="MJ275" s="160"/>
      <c r="MK275" s="160"/>
      <c r="ML275" s="160"/>
      <c r="MM275" s="160"/>
      <c r="MN275" s="160"/>
      <c r="MO275" s="160"/>
      <c r="MP275" s="160"/>
      <c r="MQ275" s="160"/>
      <c r="MR275" s="160"/>
      <c r="MS275" s="160"/>
      <c r="MT275" s="160"/>
      <c r="MU275" s="160"/>
      <c r="MV275" s="160"/>
      <c r="MW275" s="160"/>
      <c r="MX275" s="160"/>
      <c r="MY275" s="160"/>
      <c r="MZ275" s="160"/>
      <c r="NA275" s="160"/>
      <c r="NB275" s="160"/>
      <c r="NC275" s="160"/>
      <c r="ND275" s="160"/>
      <c r="NE275" s="160"/>
      <c r="NF275" s="160"/>
      <c r="NG275" s="160"/>
      <c r="NH275" s="160"/>
      <c r="NI275" s="160"/>
      <c r="NJ275" s="160"/>
      <c r="NK275" s="160"/>
      <c r="NL275" s="160"/>
      <c r="NM275" s="160"/>
      <c r="NN275" s="160"/>
      <c r="NO275" s="160"/>
      <c r="NP275" s="160"/>
      <c r="NQ275" s="160"/>
      <c r="NR275" s="160"/>
      <c r="NS275" s="160"/>
      <c r="NT275" s="160"/>
      <c r="NU275" s="160"/>
      <c r="NV275" s="160"/>
      <c r="NW275" s="160"/>
      <c r="NX275" s="160"/>
      <c r="NY275" s="160"/>
      <c r="NZ275" s="160"/>
      <c r="OA275" s="160"/>
      <c r="OB275" s="160"/>
      <c r="OC275" s="160"/>
      <c r="OD275" s="160"/>
      <c r="OE275" s="160"/>
      <c r="OF275" s="160"/>
      <c r="OG275" s="160"/>
      <c r="OH275" s="160"/>
      <c r="OI275" s="160"/>
      <c r="OJ275" s="160"/>
      <c r="OK275" s="160"/>
      <c r="OL275" s="160"/>
      <c r="OM275" s="160"/>
      <c r="ON275" s="160"/>
      <c r="OO275" s="160"/>
      <c r="OP275" s="160"/>
      <c r="OQ275" s="160"/>
      <c r="OR275" s="160"/>
      <c r="OS275" s="160"/>
      <c r="OT275" s="160"/>
      <c r="OU275" s="160"/>
      <c r="OV275" s="160"/>
      <c r="OW275" s="160"/>
      <c r="OX275" s="160"/>
      <c r="OY275" s="160"/>
      <c r="OZ275" s="160"/>
      <c r="PA275" s="160"/>
      <c r="PB275" s="160"/>
      <c r="PC275" s="160"/>
      <c r="PD275" s="160"/>
      <c r="PE275" s="160"/>
      <c r="PF275" s="160"/>
      <c r="PG275" s="160"/>
      <c r="PH275" s="160"/>
      <c r="PI275" s="160"/>
      <c r="PJ275" s="160"/>
      <c r="PK275" s="160"/>
      <c r="PL275" s="160"/>
      <c r="PM275" s="160"/>
      <c r="PN275" s="160"/>
      <c r="PO275" s="160"/>
      <c r="PP275" s="160"/>
      <c r="PQ275" s="160"/>
      <c r="PR275" s="160"/>
      <c r="PS275" s="160"/>
      <c r="PT275" s="160"/>
      <c r="PU275" s="160"/>
      <c r="PV275" s="160"/>
      <c r="PW275" s="160"/>
      <c r="PX275" s="160"/>
      <c r="PY275" s="160"/>
      <c r="PZ275" s="160"/>
      <c r="QA275" s="160"/>
      <c r="QB275" s="160"/>
      <c r="QC275" s="160"/>
      <c r="QD275" s="160"/>
      <c r="QE275" s="160"/>
      <c r="QF275" s="160"/>
      <c r="QG275" s="160"/>
      <c r="QH275" s="160"/>
      <c r="QI275" s="160"/>
      <c r="QJ275" s="160"/>
      <c r="QK275" s="160"/>
      <c r="QL275" s="160"/>
      <c r="QM275" s="160"/>
      <c r="QN275" s="160"/>
      <c r="QO275" s="160"/>
      <c r="QP275" s="160"/>
      <c r="QQ275" s="160"/>
      <c r="QR275" s="160"/>
      <c r="QS275" s="160"/>
      <c r="QT275" s="160"/>
      <c r="QU275" s="160"/>
      <c r="QV275" s="160"/>
      <c r="QW275" s="160"/>
      <c r="QX275" s="160"/>
      <c r="QY275" s="160"/>
      <c r="QZ275" s="160"/>
      <c r="RA275" s="160"/>
      <c r="RB275" s="160"/>
      <c r="RC275" s="160"/>
      <c r="RD275" s="160"/>
      <c r="RE275" s="160"/>
      <c r="RF275" s="160"/>
      <c r="RG275" s="160"/>
      <c r="RH275" s="160"/>
      <c r="RI275" s="160"/>
      <c r="RJ275" s="160"/>
      <c r="RK275" s="160"/>
      <c r="RL275" s="160"/>
      <c r="RM275" s="160"/>
      <c r="RN275" s="160"/>
      <c r="RO275" s="160"/>
      <c r="RP275" s="160"/>
      <c r="RQ275" s="160"/>
      <c r="RR275" s="160"/>
      <c r="RS275" s="160"/>
      <c r="RT275" s="160"/>
      <c r="RU275" s="160"/>
      <c r="RV275" s="160"/>
      <c r="RW275" s="160"/>
      <c r="RX275" s="160"/>
      <c r="RY275" s="160"/>
      <c r="RZ275" s="160"/>
      <c r="SA275" s="160"/>
      <c r="SB275" s="160"/>
      <c r="SC275" s="160"/>
      <c r="SD275" s="160"/>
      <c r="SE275" s="160"/>
      <c r="SF275" s="160"/>
      <c r="SG275" s="160"/>
      <c r="SH275" s="160"/>
      <c r="SI275" s="160"/>
      <c r="SJ275" s="160"/>
      <c r="SK275" s="160"/>
      <c r="SL275" s="160"/>
      <c r="SM275" s="160"/>
      <c r="SN275" s="160"/>
      <c r="SO275" s="160"/>
      <c r="SP275" s="160"/>
      <c r="SQ275" s="160"/>
      <c r="SR275" s="160"/>
      <c r="SS275" s="160"/>
      <c r="ST275" s="160"/>
      <c r="SU275" s="160"/>
      <c r="SV275" s="160"/>
      <c r="SW275" s="160"/>
      <c r="SX275" s="160"/>
      <c r="SY275" s="160"/>
      <c r="SZ275" s="160"/>
      <c r="TA275" s="160"/>
      <c r="TB275" s="160"/>
      <c r="TC275" s="160"/>
      <c r="TD275" s="160"/>
      <c r="TE275" s="160"/>
      <c r="TF275" s="160"/>
    </row>
    <row r="276" spans="1:526">
      <c r="A276" s="160"/>
      <c r="B276" s="160"/>
      <c r="C276" s="160"/>
      <c r="D276" s="160"/>
      <c r="E276" s="160"/>
      <c r="F276" s="160"/>
      <c r="G276" s="160"/>
      <c r="H276" s="160"/>
      <c r="I276" s="160"/>
      <c r="J276" s="160"/>
      <c r="K276" s="160"/>
      <c r="L276" s="160"/>
      <c r="M276" s="160"/>
      <c r="N276" s="160"/>
      <c r="O276" s="160"/>
      <c r="P276" s="160"/>
      <c r="Q276" s="160"/>
      <c r="R276" s="160"/>
      <c r="S276" s="160"/>
      <c r="T276" s="160"/>
      <c r="U276" s="160"/>
      <c r="V276" s="160"/>
      <c r="W276" s="160"/>
      <c r="X276" s="160"/>
      <c r="Y276" s="160"/>
      <c r="Z276" s="160"/>
      <c r="AA276" s="160"/>
      <c r="AB276" s="160"/>
      <c r="AC276" s="160"/>
      <c r="AD276" s="160"/>
      <c r="AE276" s="160"/>
      <c r="AF276" s="160"/>
      <c r="AG276" s="160"/>
      <c r="AH276" s="160"/>
      <c r="AI276" s="160"/>
      <c r="AJ276" s="160"/>
      <c r="AK276" s="160"/>
      <c r="AL276" s="160"/>
      <c r="AM276" s="160"/>
      <c r="AN276" s="160"/>
      <c r="AO276" s="160"/>
      <c r="AP276" s="160"/>
      <c r="AQ276" s="160"/>
      <c r="AR276" s="160"/>
      <c r="AS276" s="160"/>
      <c r="AT276" s="160"/>
      <c r="AU276" s="160"/>
      <c r="AV276" s="160"/>
      <c r="AW276" s="160"/>
      <c r="AX276" s="160"/>
      <c r="AY276" s="160"/>
      <c r="AZ276" s="160"/>
      <c r="BA276" s="160"/>
      <c r="BB276" s="160"/>
      <c r="BC276" s="160"/>
      <c r="BD276" s="160"/>
      <c r="BE276" s="160"/>
      <c r="BF276" s="160"/>
      <c r="BG276" s="160"/>
      <c r="BH276" s="160"/>
      <c r="BI276" s="160"/>
      <c r="BJ276" s="160"/>
      <c r="BK276" s="160"/>
      <c r="BL276" s="160"/>
      <c r="BM276" s="160"/>
      <c r="BN276" s="160"/>
      <c r="BO276" s="160"/>
      <c r="BP276" s="160"/>
      <c r="BQ276" s="160"/>
      <c r="BR276" s="160"/>
      <c r="BS276" s="160"/>
      <c r="BT276" s="160"/>
      <c r="BU276" s="160"/>
      <c r="BV276" s="160"/>
      <c r="BW276" s="160"/>
      <c r="BX276" s="160"/>
      <c r="BY276" s="160"/>
      <c r="BZ276" s="160"/>
      <c r="CA276" s="160"/>
      <c r="CB276" s="160"/>
      <c r="CC276" s="160"/>
      <c r="CD276" s="160"/>
      <c r="CE276" s="160"/>
      <c r="CF276" s="160"/>
      <c r="CG276" s="160"/>
      <c r="CH276" s="160"/>
      <c r="CI276" s="160"/>
      <c r="CJ276" s="160"/>
      <c r="CK276" s="160"/>
      <c r="CL276" s="160"/>
      <c r="CM276" s="160"/>
      <c r="CN276" s="160"/>
      <c r="CO276" s="160"/>
      <c r="CP276" s="160"/>
      <c r="CQ276" s="160"/>
      <c r="CR276" s="160"/>
      <c r="CS276" s="160"/>
      <c r="CT276" s="160"/>
      <c r="CU276" s="160"/>
      <c r="CV276" s="160"/>
      <c r="CW276" s="160"/>
      <c r="CX276" s="160"/>
      <c r="CY276" s="160"/>
      <c r="CZ276" s="160"/>
      <c r="DA276" s="160"/>
      <c r="DB276" s="160"/>
      <c r="DC276" s="160"/>
      <c r="DD276" s="160"/>
      <c r="DE276" s="160"/>
      <c r="DF276" s="160"/>
      <c r="DG276" s="160"/>
      <c r="DH276" s="160"/>
      <c r="DI276" s="160"/>
      <c r="DJ276" s="160"/>
      <c r="DK276" s="160"/>
      <c r="DL276" s="160"/>
      <c r="DM276" s="160"/>
      <c r="DN276" s="160"/>
      <c r="DO276" s="160"/>
      <c r="DP276" s="160"/>
      <c r="DQ276" s="160"/>
      <c r="DR276" s="160"/>
      <c r="DS276" s="160"/>
      <c r="DT276" s="160"/>
      <c r="DU276" s="160"/>
      <c r="DV276" s="160"/>
      <c r="DW276" s="160"/>
      <c r="DX276" s="160"/>
      <c r="DY276" s="160"/>
      <c r="DZ276" s="160"/>
      <c r="EA276" s="160"/>
      <c r="EB276" s="160"/>
      <c r="EC276" s="160"/>
      <c r="ED276" s="160"/>
      <c r="EE276" s="160"/>
      <c r="EF276" s="160"/>
      <c r="EG276" s="160"/>
      <c r="EH276" s="160"/>
      <c r="EI276" s="160"/>
      <c r="EJ276" s="160"/>
      <c r="EK276" s="160"/>
      <c r="EL276" s="160"/>
      <c r="EM276" s="160"/>
      <c r="EN276" s="160"/>
      <c r="EO276" s="160"/>
      <c r="EP276" s="160"/>
      <c r="EQ276" s="160"/>
      <c r="ER276" s="160"/>
      <c r="ES276" s="160"/>
      <c r="ET276" s="160"/>
      <c r="EU276" s="160"/>
      <c r="EV276" s="160"/>
      <c r="EW276" s="160"/>
      <c r="EX276" s="160"/>
      <c r="EY276" s="160"/>
      <c r="EZ276" s="160"/>
      <c r="FA276" s="160"/>
      <c r="FB276" s="160"/>
      <c r="FC276" s="160"/>
      <c r="FD276" s="160"/>
      <c r="FE276" s="160"/>
      <c r="FF276" s="160"/>
      <c r="FG276" s="160"/>
      <c r="FH276" s="160"/>
      <c r="FI276" s="160"/>
      <c r="FJ276" s="160"/>
      <c r="FK276" s="160"/>
      <c r="FL276" s="160"/>
      <c r="FM276" s="160"/>
      <c r="FN276" s="160"/>
      <c r="FO276" s="160"/>
      <c r="FP276" s="160"/>
      <c r="FQ276" s="160"/>
      <c r="FR276" s="160"/>
      <c r="FS276" s="160"/>
      <c r="FT276" s="160"/>
      <c r="FU276" s="160"/>
      <c r="FV276" s="160"/>
      <c r="FW276" s="160"/>
      <c r="FX276" s="160"/>
      <c r="FY276" s="160"/>
      <c r="FZ276" s="160"/>
      <c r="GA276" s="160"/>
      <c r="GB276" s="160"/>
      <c r="GC276" s="160"/>
      <c r="GD276" s="160"/>
      <c r="GE276" s="160"/>
      <c r="GF276" s="160"/>
      <c r="GG276" s="160"/>
      <c r="GH276" s="160"/>
      <c r="GI276" s="160"/>
      <c r="GJ276" s="160"/>
      <c r="GK276" s="160"/>
      <c r="GL276" s="160"/>
      <c r="GM276" s="160"/>
      <c r="GN276" s="160"/>
      <c r="GO276" s="160"/>
      <c r="GP276" s="160"/>
      <c r="GQ276" s="160"/>
      <c r="GR276" s="160"/>
      <c r="GS276" s="160"/>
      <c r="GT276" s="160"/>
      <c r="GU276" s="160"/>
      <c r="GV276" s="160"/>
      <c r="GW276" s="160"/>
      <c r="GX276" s="160"/>
      <c r="GY276" s="160"/>
      <c r="GZ276" s="160"/>
      <c r="HA276" s="160"/>
      <c r="HB276" s="160"/>
      <c r="HC276" s="160"/>
      <c r="HD276" s="160"/>
      <c r="HE276" s="160"/>
      <c r="HF276" s="160"/>
      <c r="HG276" s="160"/>
      <c r="HH276" s="160"/>
      <c r="HI276" s="160"/>
      <c r="HJ276" s="160"/>
      <c r="HK276" s="160"/>
      <c r="HL276" s="160"/>
      <c r="HM276" s="160"/>
      <c r="HN276" s="160"/>
      <c r="HO276" s="160"/>
      <c r="HP276" s="160"/>
      <c r="HQ276" s="160"/>
      <c r="HR276" s="160"/>
      <c r="HS276" s="160"/>
      <c r="HT276" s="160"/>
      <c r="HU276" s="160"/>
      <c r="HV276" s="160"/>
      <c r="HW276" s="160"/>
      <c r="HX276" s="160"/>
      <c r="HY276" s="160"/>
      <c r="HZ276" s="160"/>
      <c r="IA276" s="160"/>
      <c r="IB276" s="160"/>
      <c r="IC276" s="160"/>
      <c r="ID276" s="160"/>
      <c r="IE276" s="160"/>
      <c r="IF276" s="160"/>
      <c r="IG276" s="160"/>
      <c r="IH276" s="160"/>
      <c r="II276" s="160"/>
      <c r="IJ276" s="160"/>
      <c r="IK276" s="160"/>
      <c r="IL276" s="160"/>
      <c r="IM276" s="160"/>
      <c r="IN276" s="160"/>
      <c r="IO276" s="160"/>
      <c r="IP276" s="160"/>
      <c r="IQ276" s="160"/>
      <c r="IR276" s="160"/>
      <c r="IS276" s="160"/>
      <c r="IT276" s="160"/>
      <c r="IU276" s="160"/>
      <c r="IV276" s="160"/>
      <c r="IW276" s="160"/>
      <c r="IX276" s="160"/>
      <c r="IY276" s="160"/>
      <c r="IZ276" s="160"/>
      <c r="JA276" s="160"/>
      <c r="JB276" s="160"/>
      <c r="JC276" s="160"/>
      <c r="JD276" s="160"/>
      <c r="JE276" s="160"/>
      <c r="JF276" s="160"/>
      <c r="JG276" s="160"/>
      <c r="JH276" s="160"/>
      <c r="JI276" s="160"/>
      <c r="JJ276" s="160"/>
      <c r="JK276" s="160"/>
      <c r="JL276" s="160"/>
      <c r="JM276" s="160"/>
      <c r="JN276" s="160"/>
      <c r="JO276" s="160"/>
      <c r="JP276" s="160"/>
      <c r="JQ276" s="160"/>
      <c r="JR276" s="160"/>
      <c r="JS276" s="160"/>
      <c r="JT276" s="160"/>
      <c r="JU276" s="160"/>
      <c r="JV276" s="160"/>
      <c r="JW276" s="160"/>
      <c r="JX276" s="160"/>
      <c r="JY276" s="160"/>
      <c r="JZ276" s="160"/>
      <c r="KA276" s="160"/>
      <c r="KB276" s="160"/>
      <c r="KC276" s="160"/>
      <c r="KD276" s="160"/>
      <c r="KE276" s="160"/>
      <c r="KF276" s="160"/>
      <c r="KG276" s="160"/>
      <c r="KH276" s="160"/>
      <c r="KI276" s="160"/>
      <c r="KJ276" s="160"/>
      <c r="KK276" s="160"/>
      <c r="KL276" s="160"/>
      <c r="KM276" s="160"/>
      <c r="KN276" s="160"/>
      <c r="KO276" s="160"/>
      <c r="KP276" s="160"/>
      <c r="KQ276" s="160"/>
      <c r="KR276" s="160"/>
      <c r="KS276" s="160"/>
      <c r="KT276" s="160"/>
      <c r="KU276" s="160"/>
      <c r="KV276" s="160"/>
      <c r="KW276" s="160"/>
      <c r="KX276" s="160"/>
      <c r="KY276" s="160"/>
      <c r="KZ276" s="160"/>
      <c r="LA276" s="160"/>
      <c r="LB276" s="160"/>
      <c r="LC276" s="160"/>
      <c r="LD276" s="160"/>
      <c r="LE276" s="160"/>
      <c r="LF276" s="160"/>
      <c r="LG276" s="160"/>
      <c r="LH276" s="160"/>
      <c r="LI276" s="160"/>
      <c r="LJ276" s="160"/>
      <c r="LK276" s="160"/>
      <c r="LL276" s="160"/>
      <c r="LM276" s="160"/>
      <c r="LN276" s="160"/>
      <c r="LO276" s="160"/>
      <c r="LP276" s="160"/>
      <c r="LQ276" s="160"/>
      <c r="LR276" s="160"/>
      <c r="LS276" s="160"/>
      <c r="LT276" s="160"/>
      <c r="LU276" s="160"/>
      <c r="LV276" s="160"/>
      <c r="LW276" s="160"/>
      <c r="LX276" s="160"/>
      <c r="LY276" s="160"/>
      <c r="LZ276" s="160"/>
      <c r="MA276" s="160"/>
      <c r="MB276" s="160"/>
      <c r="MC276" s="160"/>
      <c r="MD276" s="160"/>
      <c r="ME276" s="160"/>
      <c r="MF276" s="160"/>
      <c r="MG276" s="160"/>
      <c r="MH276" s="160"/>
      <c r="MI276" s="160"/>
      <c r="MJ276" s="160"/>
      <c r="MK276" s="160"/>
      <c r="ML276" s="160"/>
      <c r="MM276" s="160"/>
      <c r="MN276" s="160"/>
      <c r="MO276" s="160"/>
      <c r="MP276" s="160"/>
      <c r="MQ276" s="160"/>
      <c r="MR276" s="160"/>
      <c r="MS276" s="160"/>
      <c r="MT276" s="160"/>
      <c r="MU276" s="160"/>
      <c r="MV276" s="160"/>
      <c r="MW276" s="160"/>
      <c r="MX276" s="160"/>
      <c r="MY276" s="160"/>
      <c r="MZ276" s="160"/>
      <c r="NA276" s="160"/>
      <c r="NB276" s="160"/>
      <c r="NC276" s="160"/>
      <c r="ND276" s="160"/>
      <c r="NE276" s="160"/>
      <c r="NF276" s="160"/>
      <c r="NG276" s="160"/>
      <c r="NH276" s="160"/>
      <c r="NI276" s="160"/>
      <c r="NJ276" s="160"/>
      <c r="NK276" s="160"/>
      <c r="NL276" s="160"/>
      <c r="NM276" s="160"/>
      <c r="NN276" s="160"/>
      <c r="NO276" s="160"/>
      <c r="NP276" s="160"/>
      <c r="NQ276" s="160"/>
      <c r="NR276" s="160"/>
      <c r="NS276" s="160"/>
      <c r="NT276" s="160"/>
      <c r="NU276" s="160"/>
      <c r="NV276" s="160"/>
      <c r="NW276" s="160"/>
      <c r="NX276" s="160"/>
      <c r="NY276" s="160"/>
      <c r="NZ276" s="160"/>
      <c r="OA276" s="160"/>
      <c r="OB276" s="160"/>
      <c r="OC276" s="160"/>
      <c r="OD276" s="160"/>
      <c r="OE276" s="160"/>
      <c r="OF276" s="160"/>
      <c r="OG276" s="160"/>
      <c r="OH276" s="160"/>
      <c r="OI276" s="160"/>
      <c r="OJ276" s="160"/>
      <c r="OK276" s="160"/>
      <c r="OL276" s="160"/>
      <c r="OM276" s="160"/>
      <c r="ON276" s="160"/>
      <c r="OO276" s="160"/>
      <c r="OP276" s="160"/>
      <c r="OQ276" s="160"/>
      <c r="OR276" s="160"/>
      <c r="OS276" s="160"/>
      <c r="OT276" s="160"/>
      <c r="OU276" s="160"/>
      <c r="OV276" s="160"/>
      <c r="OW276" s="160"/>
      <c r="OX276" s="160"/>
      <c r="OY276" s="160"/>
      <c r="OZ276" s="160"/>
      <c r="PA276" s="160"/>
      <c r="PB276" s="160"/>
      <c r="PC276" s="160"/>
      <c r="PD276" s="160"/>
      <c r="PE276" s="160"/>
      <c r="PF276" s="160"/>
      <c r="PG276" s="160"/>
      <c r="PH276" s="160"/>
      <c r="PI276" s="160"/>
      <c r="PJ276" s="160"/>
      <c r="PK276" s="160"/>
      <c r="PL276" s="160"/>
      <c r="PM276" s="160"/>
      <c r="PN276" s="160"/>
      <c r="PO276" s="160"/>
      <c r="PP276" s="160"/>
      <c r="PQ276" s="160"/>
      <c r="PR276" s="160"/>
      <c r="PS276" s="160"/>
      <c r="PT276" s="160"/>
      <c r="PU276" s="160"/>
      <c r="PV276" s="160"/>
      <c r="PW276" s="160"/>
      <c r="PX276" s="160"/>
      <c r="PY276" s="160"/>
      <c r="PZ276" s="160"/>
      <c r="QA276" s="160"/>
      <c r="QB276" s="160"/>
      <c r="QC276" s="160"/>
      <c r="QD276" s="160"/>
      <c r="QE276" s="160"/>
      <c r="QF276" s="160"/>
      <c r="QG276" s="160"/>
      <c r="QH276" s="160"/>
      <c r="QI276" s="160"/>
      <c r="QJ276" s="160"/>
      <c r="QK276" s="160"/>
      <c r="QL276" s="160"/>
      <c r="QM276" s="160"/>
      <c r="QN276" s="160"/>
      <c r="QO276" s="160"/>
      <c r="QP276" s="160"/>
      <c r="QQ276" s="160"/>
      <c r="QR276" s="160"/>
      <c r="QS276" s="160"/>
      <c r="QT276" s="160"/>
      <c r="QU276" s="160"/>
      <c r="QV276" s="160"/>
      <c r="QW276" s="160"/>
      <c r="QX276" s="160"/>
      <c r="QY276" s="160"/>
      <c r="QZ276" s="160"/>
      <c r="RA276" s="160"/>
      <c r="RB276" s="160"/>
      <c r="RC276" s="160"/>
      <c r="RD276" s="160"/>
      <c r="RE276" s="160"/>
      <c r="RF276" s="160"/>
      <c r="RG276" s="160"/>
      <c r="RH276" s="160"/>
      <c r="RI276" s="160"/>
      <c r="RJ276" s="160"/>
      <c r="RK276" s="160"/>
      <c r="RL276" s="160"/>
      <c r="RM276" s="160"/>
      <c r="RN276" s="160"/>
      <c r="RO276" s="160"/>
      <c r="RP276" s="160"/>
      <c r="RQ276" s="160"/>
      <c r="RR276" s="160"/>
      <c r="RS276" s="160"/>
      <c r="RT276" s="160"/>
      <c r="RU276" s="160"/>
      <c r="RV276" s="160"/>
      <c r="RW276" s="160"/>
      <c r="RX276" s="160"/>
      <c r="RY276" s="160"/>
      <c r="RZ276" s="160"/>
      <c r="SA276" s="160"/>
      <c r="SB276" s="160"/>
      <c r="SC276" s="160"/>
      <c r="SD276" s="160"/>
      <c r="SE276" s="160"/>
      <c r="SF276" s="160"/>
      <c r="SG276" s="160"/>
      <c r="SH276" s="160"/>
      <c r="SI276" s="160"/>
      <c r="SJ276" s="160"/>
      <c r="SK276" s="160"/>
      <c r="SL276" s="160"/>
      <c r="SM276" s="160"/>
      <c r="SN276" s="160"/>
      <c r="SO276" s="160"/>
      <c r="SP276" s="160"/>
      <c r="SQ276" s="160"/>
      <c r="SR276" s="160"/>
      <c r="SS276" s="160"/>
      <c r="ST276" s="160"/>
      <c r="SU276" s="160"/>
      <c r="SV276" s="160"/>
      <c r="SW276" s="160"/>
      <c r="SX276" s="160"/>
      <c r="SY276" s="160"/>
      <c r="SZ276" s="160"/>
      <c r="TA276" s="160"/>
      <c r="TB276" s="160"/>
      <c r="TC276" s="160"/>
      <c r="TD276" s="160"/>
      <c r="TE276" s="160"/>
      <c r="TF276" s="160"/>
    </row>
    <row r="277" spans="1:526">
      <c r="A277" s="160"/>
      <c r="B277" s="160"/>
      <c r="C277" s="160"/>
      <c r="D277" s="160"/>
      <c r="E277" s="160"/>
      <c r="F277" s="160"/>
      <c r="G277" s="160"/>
      <c r="H277" s="160"/>
      <c r="I277" s="160"/>
      <c r="J277" s="160"/>
      <c r="K277" s="160"/>
      <c r="L277" s="160"/>
      <c r="M277" s="160"/>
      <c r="N277" s="160"/>
      <c r="O277" s="160"/>
      <c r="P277" s="160"/>
      <c r="Q277" s="160"/>
      <c r="R277" s="160"/>
      <c r="S277" s="160"/>
      <c r="T277" s="160"/>
      <c r="U277" s="160"/>
      <c r="V277" s="160"/>
      <c r="W277" s="160"/>
      <c r="X277" s="160"/>
      <c r="Y277" s="160"/>
      <c r="Z277" s="160"/>
      <c r="AA277" s="160"/>
      <c r="AB277" s="160"/>
      <c r="AC277" s="160"/>
      <c r="AD277" s="160"/>
      <c r="AE277" s="160"/>
      <c r="AF277" s="160"/>
      <c r="AG277" s="160"/>
      <c r="AH277" s="160"/>
      <c r="AI277" s="160"/>
      <c r="AJ277" s="160"/>
      <c r="AK277" s="160"/>
      <c r="AL277" s="160"/>
      <c r="AM277" s="160"/>
      <c r="AN277" s="160"/>
      <c r="AO277" s="160"/>
      <c r="AP277" s="160"/>
      <c r="AQ277" s="160"/>
      <c r="AR277" s="160"/>
      <c r="AS277" s="160"/>
      <c r="AT277" s="160"/>
      <c r="AU277" s="160"/>
      <c r="AV277" s="160"/>
      <c r="AW277" s="160"/>
      <c r="AX277" s="160"/>
      <c r="AY277" s="160"/>
      <c r="AZ277" s="160"/>
      <c r="BA277" s="160"/>
      <c r="BB277" s="160"/>
      <c r="BC277" s="160"/>
      <c r="BD277" s="160"/>
      <c r="BE277" s="160"/>
      <c r="BF277" s="160"/>
      <c r="BG277" s="160"/>
      <c r="BH277" s="160"/>
      <c r="BI277" s="160"/>
      <c r="BJ277" s="160"/>
      <c r="BK277" s="160"/>
      <c r="BL277" s="160"/>
      <c r="BM277" s="160"/>
      <c r="BN277" s="160"/>
      <c r="BO277" s="160"/>
      <c r="BP277" s="160"/>
      <c r="BQ277" s="160"/>
      <c r="BR277" s="160"/>
      <c r="BS277" s="160"/>
      <c r="BT277" s="160"/>
      <c r="BU277" s="160"/>
      <c r="BV277" s="160"/>
      <c r="BW277" s="160"/>
      <c r="BX277" s="160"/>
      <c r="BY277" s="160"/>
      <c r="BZ277" s="160"/>
      <c r="CA277" s="160"/>
      <c r="CB277" s="160"/>
      <c r="CC277" s="160"/>
      <c r="CD277" s="160"/>
      <c r="CE277" s="160"/>
      <c r="CF277" s="160"/>
      <c r="CG277" s="160"/>
      <c r="CH277" s="160"/>
      <c r="CI277" s="160"/>
      <c r="CJ277" s="160"/>
      <c r="CK277" s="160"/>
      <c r="CL277" s="160"/>
      <c r="CM277" s="160"/>
      <c r="CN277" s="160"/>
      <c r="CO277" s="160"/>
      <c r="CP277" s="160"/>
      <c r="CQ277" s="160"/>
      <c r="CR277" s="160"/>
      <c r="CS277" s="160"/>
      <c r="CT277" s="160"/>
      <c r="CU277" s="160"/>
      <c r="CV277" s="160"/>
      <c r="CW277" s="160"/>
      <c r="CX277" s="160"/>
      <c r="CY277" s="160"/>
      <c r="CZ277" s="160"/>
      <c r="DA277" s="160"/>
      <c r="DB277" s="160"/>
      <c r="DC277" s="160"/>
      <c r="DD277" s="160"/>
      <c r="DE277" s="160"/>
      <c r="DF277" s="160"/>
      <c r="DG277" s="160"/>
      <c r="DH277" s="160"/>
      <c r="DI277" s="160"/>
      <c r="DJ277" s="160"/>
      <c r="DK277" s="160"/>
      <c r="DL277" s="160"/>
      <c r="DM277" s="160"/>
      <c r="DN277" s="160"/>
      <c r="DO277" s="160"/>
      <c r="DP277" s="160"/>
      <c r="DQ277" s="160"/>
      <c r="DR277" s="160"/>
      <c r="DS277" s="160"/>
      <c r="DT277" s="160"/>
      <c r="DU277" s="160"/>
      <c r="DV277" s="160"/>
      <c r="DW277" s="160"/>
      <c r="DX277" s="160"/>
      <c r="DY277" s="160"/>
      <c r="DZ277" s="160"/>
      <c r="EA277" s="160"/>
      <c r="EB277" s="160"/>
      <c r="EC277" s="160"/>
      <c r="ED277" s="160"/>
      <c r="EE277" s="160"/>
      <c r="EF277" s="160"/>
      <c r="EG277" s="160"/>
      <c r="EH277" s="160"/>
      <c r="EI277" s="160"/>
      <c r="EJ277" s="160"/>
      <c r="EK277" s="160"/>
      <c r="EL277" s="160"/>
      <c r="EM277" s="160"/>
      <c r="EN277" s="160"/>
      <c r="EO277" s="160"/>
      <c r="EP277" s="160"/>
      <c r="EQ277" s="160"/>
      <c r="ER277" s="160"/>
      <c r="ES277" s="160"/>
      <c r="ET277" s="160"/>
      <c r="EU277" s="160"/>
      <c r="EV277" s="160"/>
      <c r="EW277" s="160"/>
      <c r="EX277" s="160"/>
      <c r="EY277" s="160"/>
      <c r="EZ277" s="160"/>
      <c r="FA277" s="160"/>
      <c r="FB277" s="160"/>
      <c r="FC277" s="160"/>
      <c r="FD277" s="160"/>
      <c r="FE277" s="160"/>
      <c r="FF277" s="160"/>
      <c r="FG277" s="160"/>
      <c r="FH277" s="160"/>
      <c r="FI277" s="160"/>
      <c r="FJ277" s="160"/>
      <c r="FK277" s="160"/>
      <c r="FL277" s="160"/>
      <c r="FM277" s="160"/>
      <c r="FN277" s="160"/>
      <c r="FO277" s="160"/>
      <c r="FP277" s="160"/>
      <c r="FQ277" s="160"/>
      <c r="FR277" s="160"/>
      <c r="FS277" s="160"/>
      <c r="FT277" s="160"/>
      <c r="FU277" s="160"/>
      <c r="FV277" s="160"/>
      <c r="FW277" s="160"/>
      <c r="FX277" s="160"/>
      <c r="FY277" s="160"/>
      <c r="FZ277" s="160"/>
      <c r="GA277" s="160"/>
      <c r="GB277" s="160"/>
      <c r="GC277" s="160"/>
      <c r="GD277" s="160"/>
      <c r="GE277" s="160"/>
      <c r="GF277" s="160"/>
      <c r="GG277" s="160"/>
      <c r="GH277" s="160"/>
      <c r="GI277" s="160"/>
      <c r="GJ277" s="160"/>
      <c r="GK277" s="160"/>
      <c r="GL277" s="160"/>
      <c r="GM277" s="160"/>
      <c r="GN277" s="160"/>
      <c r="GO277" s="160"/>
      <c r="GP277" s="160"/>
      <c r="GQ277" s="160"/>
      <c r="GR277" s="160"/>
      <c r="GS277" s="160"/>
      <c r="GT277" s="160"/>
      <c r="GU277" s="160"/>
      <c r="GV277" s="160"/>
      <c r="GW277" s="160"/>
      <c r="GX277" s="160"/>
      <c r="GY277" s="160"/>
      <c r="GZ277" s="160"/>
      <c r="HA277" s="160"/>
      <c r="HB277" s="160"/>
      <c r="HC277" s="160"/>
      <c r="HD277" s="160"/>
      <c r="HE277" s="160"/>
      <c r="HF277" s="160"/>
      <c r="HG277" s="160"/>
      <c r="HH277" s="160"/>
      <c r="HI277" s="160"/>
      <c r="HJ277" s="160"/>
      <c r="HK277" s="160"/>
      <c r="HL277" s="160"/>
      <c r="HM277" s="160"/>
      <c r="HN277" s="160"/>
      <c r="HO277" s="160"/>
      <c r="HP277" s="160"/>
      <c r="HQ277" s="160"/>
      <c r="HR277" s="160"/>
      <c r="HS277" s="160"/>
      <c r="HT277" s="160"/>
      <c r="HU277" s="160"/>
      <c r="HV277" s="160"/>
      <c r="HW277" s="160"/>
      <c r="HX277" s="160"/>
      <c r="HY277" s="160"/>
      <c r="HZ277" s="160"/>
      <c r="IA277" s="160"/>
      <c r="IB277" s="160"/>
      <c r="IC277" s="160"/>
      <c r="ID277" s="160"/>
      <c r="IE277" s="160"/>
      <c r="IF277" s="160"/>
      <c r="IG277" s="160"/>
      <c r="IH277" s="160"/>
      <c r="II277" s="160"/>
      <c r="IJ277" s="160"/>
      <c r="IK277" s="160"/>
      <c r="IL277" s="160"/>
      <c r="IM277" s="160"/>
      <c r="IN277" s="160"/>
      <c r="IO277" s="160"/>
      <c r="IP277" s="160"/>
      <c r="IQ277" s="160"/>
      <c r="IR277" s="160"/>
      <c r="IS277" s="160"/>
      <c r="IT277" s="160"/>
      <c r="IU277" s="160"/>
      <c r="IV277" s="160"/>
      <c r="IW277" s="160"/>
      <c r="IX277" s="160"/>
      <c r="IY277" s="160"/>
      <c r="IZ277" s="160"/>
      <c r="JA277" s="160"/>
      <c r="JB277" s="160"/>
      <c r="JC277" s="160"/>
      <c r="JD277" s="160"/>
      <c r="JE277" s="160"/>
      <c r="JF277" s="160"/>
      <c r="JG277" s="160"/>
      <c r="JH277" s="160"/>
      <c r="JI277" s="160"/>
      <c r="JJ277" s="160"/>
      <c r="JK277" s="160"/>
      <c r="JL277" s="160"/>
      <c r="JM277" s="160"/>
      <c r="JN277" s="160"/>
      <c r="JO277" s="160"/>
      <c r="JP277" s="160"/>
      <c r="JQ277" s="160"/>
      <c r="JR277" s="160"/>
      <c r="JS277" s="160"/>
      <c r="JT277" s="160"/>
      <c r="JU277" s="160"/>
      <c r="JV277" s="160"/>
      <c r="JW277" s="160"/>
      <c r="JX277" s="160"/>
      <c r="JY277" s="160"/>
      <c r="JZ277" s="160"/>
      <c r="KA277" s="160"/>
      <c r="KB277" s="160"/>
      <c r="KC277" s="160"/>
      <c r="KD277" s="160"/>
      <c r="KE277" s="160"/>
      <c r="KF277" s="160"/>
      <c r="KG277" s="160"/>
      <c r="KH277" s="160"/>
      <c r="KI277" s="160"/>
      <c r="KJ277" s="160"/>
      <c r="KK277" s="160"/>
      <c r="KL277" s="160"/>
      <c r="KM277" s="160"/>
      <c r="KN277" s="160"/>
      <c r="KO277" s="160"/>
      <c r="KP277" s="160"/>
      <c r="KQ277" s="160"/>
      <c r="KR277" s="160"/>
      <c r="KS277" s="160"/>
      <c r="KT277" s="160"/>
      <c r="KU277" s="160"/>
      <c r="KV277" s="160"/>
      <c r="KW277" s="160"/>
      <c r="KX277" s="160"/>
      <c r="KY277" s="160"/>
      <c r="KZ277" s="160"/>
      <c r="LA277" s="160"/>
      <c r="LB277" s="160"/>
      <c r="LC277" s="160"/>
      <c r="LD277" s="160"/>
      <c r="LE277" s="160"/>
      <c r="LF277" s="160"/>
      <c r="LG277" s="160"/>
      <c r="LH277" s="160"/>
      <c r="LI277" s="160"/>
      <c r="LJ277" s="160"/>
      <c r="LK277" s="160"/>
      <c r="LL277" s="160"/>
      <c r="LM277" s="160"/>
      <c r="LN277" s="160"/>
      <c r="LO277" s="160"/>
      <c r="LP277" s="160"/>
      <c r="LQ277" s="160"/>
      <c r="LR277" s="160"/>
      <c r="LS277" s="160"/>
      <c r="LT277" s="160"/>
      <c r="LU277" s="160"/>
      <c r="LV277" s="160"/>
      <c r="LW277" s="160"/>
      <c r="LX277" s="160"/>
      <c r="LY277" s="160"/>
      <c r="LZ277" s="160"/>
      <c r="MA277" s="160"/>
      <c r="MB277" s="160"/>
      <c r="MC277" s="160"/>
      <c r="MD277" s="160"/>
      <c r="ME277" s="160"/>
      <c r="MF277" s="160"/>
      <c r="MG277" s="160"/>
      <c r="MH277" s="160"/>
      <c r="MI277" s="160"/>
      <c r="MJ277" s="160"/>
      <c r="MK277" s="160"/>
      <c r="ML277" s="160"/>
      <c r="MM277" s="160"/>
      <c r="MN277" s="160"/>
      <c r="MO277" s="160"/>
      <c r="MP277" s="160"/>
      <c r="MQ277" s="160"/>
      <c r="MR277" s="160"/>
      <c r="MS277" s="160"/>
      <c r="MT277" s="160"/>
      <c r="MU277" s="160"/>
      <c r="MV277" s="160"/>
      <c r="MW277" s="160"/>
      <c r="MX277" s="160"/>
      <c r="MY277" s="160"/>
      <c r="MZ277" s="160"/>
      <c r="NA277" s="160"/>
      <c r="NB277" s="160"/>
      <c r="NC277" s="160"/>
      <c r="ND277" s="160"/>
      <c r="NE277" s="160"/>
      <c r="NF277" s="160"/>
      <c r="NG277" s="160"/>
      <c r="NH277" s="160"/>
      <c r="NI277" s="160"/>
      <c r="NJ277" s="160"/>
      <c r="NK277" s="160"/>
      <c r="NL277" s="160"/>
      <c r="NM277" s="160"/>
      <c r="NN277" s="160"/>
      <c r="NO277" s="160"/>
      <c r="NP277" s="160"/>
      <c r="NQ277" s="160"/>
      <c r="NR277" s="160"/>
      <c r="NS277" s="160"/>
      <c r="NT277" s="160"/>
      <c r="NU277" s="160"/>
      <c r="NV277" s="160"/>
      <c r="NW277" s="160"/>
      <c r="NX277" s="160"/>
      <c r="NY277" s="160"/>
      <c r="NZ277" s="160"/>
      <c r="OA277" s="160"/>
      <c r="OB277" s="160"/>
      <c r="OC277" s="160"/>
      <c r="OD277" s="160"/>
      <c r="OE277" s="160"/>
      <c r="OF277" s="160"/>
      <c r="OG277" s="160"/>
      <c r="OH277" s="160"/>
      <c r="OI277" s="160"/>
      <c r="OJ277" s="160"/>
      <c r="OK277" s="160"/>
      <c r="OL277" s="160"/>
      <c r="OM277" s="160"/>
      <c r="ON277" s="160"/>
      <c r="OO277" s="160"/>
      <c r="OP277" s="160"/>
      <c r="OQ277" s="160"/>
      <c r="OR277" s="160"/>
      <c r="OS277" s="160"/>
      <c r="OT277" s="160"/>
      <c r="OU277" s="160"/>
      <c r="OV277" s="160"/>
      <c r="OW277" s="160"/>
      <c r="OX277" s="160"/>
      <c r="OY277" s="160"/>
      <c r="OZ277" s="160"/>
      <c r="PA277" s="160"/>
      <c r="PB277" s="160"/>
      <c r="PC277" s="160"/>
      <c r="PD277" s="160"/>
      <c r="PE277" s="160"/>
      <c r="PF277" s="160"/>
      <c r="PG277" s="160"/>
      <c r="PH277" s="160"/>
      <c r="PI277" s="160"/>
      <c r="PJ277" s="160"/>
      <c r="PK277" s="160"/>
      <c r="PL277" s="160"/>
      <c r="PM277" s="160"/>
      <c r="PN277" s="160"/>
      <c r="PO277" s="160"/>
      <c r="PP277" s="160"/>
      <c r="PQ277" s="160"/>
      <c r="PR277" s="160"/>
      <c r="PS277" s="160"/>
      <c r="PT277" s="160"/>
      <c r="PU277" s="160"/>
      <c r="PV277" s="160"/>
      <c r="PW277" s="160"/>
      <c r="PX277" s="160"/>
      <c r="PY277" s="160"/>
      <c r="PZ277" s="160"/>
      <c r="QA277" s="160"/>
      <c r="QB277" s="160"/>
      <c r="QC277" s="160"/>
      <c r="QD277" s="160"/>
      <c r="QE277" s="160"/>
      <c r="QF277" s="160"/>
      <c r="QG277" s="160"/>
      <c r="QH277" s="160"/>
      <c r="QI277" s="160"/>
      <c r="QJ277" s="160"/>
      <c r="QK277" s="160"/>
      <c r="QL277" s="160"/>
      <c r="QM277" s="160"/>
      <c r="QN277" s="160"/>
      <c r="QO277" s="160"/>
      <c r="QP277" s="160"/>
      <c r="QQ277" s="160"/>
      <c r="QR277" s="160"/>
      <c r="QS277" s="160"/>
      <c r="QT277" s="160"/>
      <c r="QU277" s="160"/>
      <c r="QV277" s="160"/>
      <c r="QW277" s="160"/>
      <c r="QX277" s="160"/>
      <c r="QY277" s="160"/>
      <c r="QZ277" s="160"/>
      <c r="RA277" s="160"/>
      <c r="RB277" s="160"/>
      <c r="RC277" s="160"/>
      <c r="RD277" s="160"/>
      <c r="RE277" s="160"/>
      <c r="RF277" s="160"/>
      <c r="RG277" s="160"/>
      <c r="RH277" s="160"/>
      <c r="RI277" s="160"/>
      <c r="RJ277" s="160"/>
      <c r="RK277" s="160"/>
      <c r="RL277" s="160"/>
      <c r="RM277" s="160"/>
      <c r="RN277" s="160"/>
      <c r="RO277" s="160"/>
      <c r="RP277" s="160"/>
      <c r="RQ277" s="160"/>
      <c r="RR277" s="160"/>
      <c r="RS277" s="160"/>
      <c r="RT277" s="160"/>
      <c r="RU277" s="160"/>
      <c r="RV277" s="160"/>
      <c r="RW277" s="160"/>
      <c r="RX277" s="160"/>
      <c r="RY277" s="160"/>
      <c r="RZ277" s="160"/>
      <c r="SA277" s="160"/>
      <c r="SB277" s="160"/>
      <c r="SC277" s="160"/>
      <c r="SD277" s="160"/>
      <c r="SE277" s="160"/>
      <c r="SF277" s="160"/>
      <c r="SG277" s="160"/>
      <c r="SH277" s="160"/>
      <c r="SI277" s="160"/>
      <c r="SJ277" s="160"/>
      <c r="SK277" s="160"/>
      <c r="SL277" s="160"/>
      <c r="SM277" s="160"/>
      <c r="SN277" s="160"/>
      <c r="SO277" s="160"/>
      <c r="SP277" s="160"/>
      <c r="SQ277" s="160"/>
      <c r="SR277" s="160"/>
      <c r="SS277" s="160"/>
      <c r="ST277" s="160"/>
      <c r="SU277" s="160"/>
      <c r="SV277" s="160"/>
      <c r="SW277" s="160"/>
      <c r="SX277" s="160"/>
      <c r="SY277" s="160"/>
      <c r="SZ277" s="160"/>
      <c r="TA277" s="160"/>
      <c r="TB277" s="160"/>
      <c r="TC277" s="160"/>
      <c r="TD277" s="160"/>
      <c r="TE277" s="160"/>
      <c r="TF277" s="160"/>
    </row>
    <row r="278" spans="1:526">
      <c r="A278" s="160"/>
      <c r="B278" s="160"/>
      <c r="C278" s="160"/>
      <c r="D278" s="160"/>
      <c r="E278" s="160"/>
      <c r="F278" s="160"/>
      <c r="G278" s="160"/>
      <c r="H278" s="160"/>
      <c r="I278" s="160"/>
      <c r="J278" s="160"/>
      <c r="K278" s="160"/>
      <c r="L278" s="160"/>
      <c r="M278" s="160"/>
      <c r="N278" s="160"/>
      <c r="O278" s="160"/>
      <c r="P278" s="160"/>
      <c r="Q278" s="160"/>
      <c r="R278" s="160"/>
      <c r="S278" s="160"/>
      <c r="T278" s="160"/>
      <c r="U278" s="160"/>
      <c r="V278" s="160"/>
      <c r="W278" s="160"/>
      <c r="X278" s="160"/>
      <c r="Y278" s="160"/>
      <c r="Z278" s="160"/>
      <c r="AA278" s="160"/>
      <c r="AB278" s="160"/>
      <c r="AC278" s="160"/>
      <c r="AD278" s="160"/>
      <c r="AE278" s="160"/>
      <c r="AF278" s="160"/>
      <c r="AG278" s="160"/>
      <c r="AH278" s="160"/>
      <c r="AI278" s="160"/>
      <c r="AJ278" s="160"/>
      <c r="AK278" s="160"/>
      <c r="AL278" s="160"/>
      <c r="AM278" s="160"/>
      <c r="AN278" s="160"/>
      <c r="AO278" s="160"/>
      <c r="AP278" s="160"/>
      <c r="AQ278" s="160"/>
      <c r="AR278" s="160"/>
      <c r="AS278" s="160"/>
      <c r="AT278" s="160"/>
      <c r="AU278" s="160"/>
      <c r="AV278" s="160"/>
      <c r="AW278" s="160"/>
      <c r="AX278" s="160"/>
      <c r="AY278" s="160"/>
      <c r="AZ278" s="160"/>
      <c r="BA278" s="160"/>
      <c r="BB278" s="160"/>
      <c r="BC278" s="160"/>
      <c r="BD278" s="160"/>
      <c r="BE278" s="160"/>
      <c r="BF278" s="160"/>
      <c r="BG278" s="160"/>
      <c r="BH278" s="160"/>
      <c r="BI278" s="160"/>
      <c r="BJ278" s="160"/>
      <c r="BK278" s="160"/>
      <c r="BL278" s="160"/>
      <c r="BM278" s="160"/>
      <c r="BN278" s="160"/>
      <c r="BO278" s="160"/>
      <c r="BP278" s="160"/>
      <c r="BQ278" s="160"/>
      <c r="BR278" s="160"/>
      <c r="BS278" s="160"/>
      <c r="BT278" s="160"/>
      <c r="BU278" s="160"/>
      <c r="BV278" s="160"/>
      <c r="BW278" s="160"/>
      <c r="BX278" s="160"/>
      <c r="BY278" s="160"/>
      <c r="BZ278" s="160"/>
      <c r="CA278" s="160"/>
      <c r="CB278" s="160"/>
      <c r="CC278" s="160"/>
      <c r="CD278" s="160"/>
      <c r="CE278" s="160"/>
      <c r="CF278" s="160"/>
      <c r="CG278" s="160"/>
      <c r="CH278" s="160"/>
      <c r="CI278" s="160"/>
      <c r="CJ278" s="160"/>
      <c r="CK278" s="160"/>
      <c r="CL278" s="160"/>
      <c r="CM278" s="160"/>
      <c r="CN278" s="160"/>
      <c r="CO278" s="160"/>
      <c r="CP278" s="160"/>
      <c r="CQ278" s="160"/>
      <c r="CR278" s="160"/>
      <c r="CS278" s="160"/>
      <c r="CT278" s="160"/>
      <c r="CU278" s="160"/>
      <c r="CV278" s="160"/>
      <c r="CW278" s="160"/>
      <c r="CX278" s="160"/>
      <c r="CY278" s="160"/>
      <c r="CZ278" s="160"/>
      <c r="DA278" s="160"/>
      <c r="DB278" s="160"/>
      <c r="DC278" s="160"/>
      <c r="DD278" s="160"/>
      <c r="DE278" s="160"/>
      <c r="DF278" s="160"/>
      <c r="DG278" s="160"/>
      <c r="DH278" s="160"/>
      <c r="DI278" s="160"/>
      <c r="DJ278" s="160"/>
      <c r="DK278" s="160"/>
      <c r="DL278" s="160"/>
      <c r="DM278" s="160"/>
      <c r="DN278" s="160"/>
      <c r="DO278" s="160"/>
      <c r="DP278" s="160"/>
      <c r="DQ278" s="160"/>
      <c r="DR278" s="160"/>
      <c r="DS278" s="160"/>
      <c r="DT278" s="160"/>
      <c r="DU278" s="160"/>
      <c r="DV278" s="160"/>
      <c r="DW278" s="160"/>
      <c r="DX278" s="160"/>
      <c r="DY278" s="160"/>
      <c r="DZ278" s="160"/>
      <c r="EA278" s="160"/>
      <c r="EB278" s="160"/>
      <c r="EC278" s="160"/>
      <c r="ED278" s="160"/>
      <c r="EE278" s="160"/>
      <c r="EF278" s="160"/>
      <c r="EG278" s="160"/>
      <c r="EH278" s="160"/>
      <c r="EI278" s="160"/>
      <c r="EJ278" s="160"/>
      <c r="EK278" s="160"/>
      <c r="EL278" s="160"/>
      <c r="EM278" s="160"/>
      <c r="EN278" s="160"/>
      <c r="EO278" s="160"/>
      <c r="EP278" s="160"/>
      <c r="EQ278" s="160"/>
      <c r="ER278" s="160"/>
      <c r="ES278" s="160"/>
      <c r="ET278" s="160"/>
      <c r="EU278" s="160"/>
      <c r="EV278" s="160"/>
      <c r="EW278" s="160"/>
      <c r="EX278" s="160"/>
      <c r="EY278" s="160"/>
      <c r="EZ278" s="160"/>
      <c r="FA278" s="160"/>
      <c r="FB278" s="160"/>
      <c r="FC278" s="160"/>
      <c r="FD278" s="160"/>
      <c r="FE278" s="160"/>
      <c r="FF278" s="160"/>
      <c r="FG278" s="160"/>
      <c r="FH278" s="160"/>
      <c r="FI278" s="160"/>
      <c r="FJ278" s="160"/>
      <c r="FK278" s="160"/>
      <c r="FL278" s="160"/>
      <c r="FM278" s="160"/>
      <c r="FN278" s="160"/>
      <c r="FO278" s="160"/>
      <c r="FP278" s="160"/>
      <c r="FQ278" s="160"/>
      <c r="FR278" s="160"/>
      <c r="FS278" s="160"/>
      <c r="FT278" s="160"/>
      <c r="FU278" s="160"/>
      <c r="FV278" s="160"/>
      <c r="FW278" s="160"/>
      <c r="FX278" s="160"/>
      <c r="FY278" s="160"/>
      <c r="FZ278" s="160"/>
      <c r="GA278" s="160"/>
      <c r="GB278" s="160"/>
      <c r="GC278" s="160"/>
      <c r="GD278" s="160"/>
      <c r="GE278" s="160"/>
      <c r="GF278" s="160"/>
      <c r="GG278" s="160"/>
      <c r="GH278" s="160"/>
      <c r="GI278" s="160"/>
      <c r="GJ278" s="160"/>
      <c r="GK278" s="160"/>
      <c r="GL278" s="160"/>
      <c r="GM278" s="160"/>
      <c r="GN278" s="160"/>
      <c r="GO278" s="160"/>
      <c r="GP278" s="160"/>
      <c r="GQ278" s="160"/>
      <c r="GR278" s="160"/>
      <c r="GS278" s="160"/>
      <c r="GT278" s="160"/>
      <c r="GU278" s="160"/>
      <c r="GV278" s="160"/>
      <c r="GW278" s="160"/>
      <c r="GX278" s="160"/>
      <c r="GY278" s="160"/>
      <c r="GZ278" s="160"/>
      <c r="HA278" s="160"/>
      <c r="HB278" s="160"/>
      <c r="HC278" s="160"/>
      <c r="HD278" s="160"/>
      <c r="HE278" s="160"/>
      <c r="HF278" s="160"/>
      <c r="HG278" s="160"/>
      <c r="HH278" s="160"/>
      <c r="HI278" s="160"/>
      <c r="HJ278" s="160"/>
      <c r="HK278" s="160"/>
      <c r="HL278" s="160"/>
      <c r="HM278" s="160"/>
      <c r="HN278" s="160"/>
      <c r="HO278" s="160"/>
      <c r="HP278" s="160"/>
      <c r="HQ278" s="160"/>
      <c r="HR278" s="160"/>
      <c r="HS278" s="160"/>
      <c r="HT278" s="160"/>
      <c r="HU278" s="160"/>
      <c r="HV278" s="160"/>
      <c r="HW278" s="160"/>
      <c r="HX278" s="160"/>
      <c r="HY278" s="160"/>
      <c r="HZ278" s="160"/>
      <c r="IA278" s="160"/>
      <c r="IB278" s="160"/>
      <c r="IC278" s="160"/>
      <c r="ID278" s="160"/>
      <c r="IE278" s="160"/>
      <c r="IF278" s="160"/>
      <c r="IG278" s="160"/>
      <c r="IH278" s="160"/>
      <c r="II278" s="160"/>
      <c r="IJ278" s="160"/>
      <c r="IK278" s="160"/>
      <c r="IL278" s="160"/>
      <c r="IM278" s="160"/>
      <c r="IN278" s="160"/>
      <c r="IO278" s="160"/>
      <c r="IP278" s="160"/>
      <c r="IQ278" s="160"/>
      <c r="IR278" s="160"/>
      <c r="IS278" s="160"/>
      <c r="IT278" s="160"/>
      <c r="IU278" s="160"/>
      <c r="IV278" s="160"/>
      <c r="IW278" s="160"/>
      <c r="IX278" s="160"/>
      <c r="IY278" s="160"/>
      <c r="IZ278" s="160"/>
      <c r="JA278" s="160"/>
      <c r="JB278" s="160"/>
      <c r="JC278" s="160"/>
      <c r="JD278" s="160"/>
      <c r="JE278" s="160"/>
      <c r="JF278" s="160"/>
      <c r="JG278" s="160"/>
      <c r="JH278" s="160"/>
      <c r="JI278" s="160"/>
      <c r="JJ278" s="160"/>
      <c r="JK278" s="160"/>
      <c r="JL278" s="160"/>
      <c r="JM278" s="160"/>
      <c r="JN278" s="160"/>
      <c r="JO278" s="160"/>
      <c r="JP278" s="160"/>
      <c r="JQ278" s="160"/>
      <c r="JR278" s="160"/>
      <c r="JS278" s="160"/>
      <c r="JT278" s="160"/>
      <c r="JU278" s="160"/>
      <c r="JV278" s="160"/>
      <c r="JW278" s="160"/>
      <c r="JX278" s="160"/>
      <c r="JY278" s="160"/>
      <c r="JZ278" s="160"/>
      <c r="KA278" s="160"/>
      <c r="KB278" s="160"/>
      <c r="KC278" s="160"/>
      <c r="KD278" s="160"/>
      <c r="KE278" s="160"/>
      <c r="KF278" s="160"/>
      <c r="KG278" s="160"/>
      <c r="KH278" s="160"/>
      <c r="KI278" s="160"/>
      <c r="KJ278" s="160"/>
      <c r="KK278" s="160"/>
      <c r="KL278" s="160"/>
      <c r="KM278" s="160"/>
      <c r="KN278" s="160"/>
      <c r="KO278" s="160"/>
      <c r="KP278" s="160"/>
      <c r="KQ278" s="160"/>
      <c r="KR278" s="160"/>
      <c r="KS278" s="160"/>
      <c r="KT278" s="160"/>
      <c r="KU278" s="160"/>
      <c r="KV278" s="160"/>
      <c r="KW278" s="160"/>
      <c r="KX278" s="160"/>
      <c r="KY278" s="160"/>
      <c r="KZ278" s="160"/>
      <c r="LA278" s="160"/>
      <c r="LB278" s="160"/>
      <c r="LC278" s="160"/>
      <c r="LD278" s="160"/>
      <c r="LE278" s="160"/>
      <c r="LF278" s="160"/>
      <c r="LG278" s="160"/>
      <c r="LH278" s="160"/>
      <c r="LI278" s="160"/>
      <c r="LJ278" s="160"/>
      <c r="LK278" s="160"/>
      <c r="LL278" s="160"/>
      <c r="LM278" s="160"/>
      <c r="LN278" s="160"/>
      <c r="LO278" s="160"/>
      <c r="LP278" s="160"/>
      <c r="LQ278" s="160"/>
      <c r="LR278" s="160"/>
      <c r="LS278" s="160"/>
      <c r="LT278" s="160"/>
      <c r="LU278" s="160"/>
      <c r="LV278" s="160"/>
      <c r="LW278" s="160"/>
      <c r="LX278" s="160"/>
      <c r="LY278" s="160"/>
      <c r="LZ278" s="160"/>
      <c r="MA278" s="160"/>
      <c r="MB278" s="160"/>
      <c r="MC278" s="160"/>
      <c r="MD278" s="160"/>
      <c r="ME278" s="160"/>
      <c r="MF278" s="160"/>
      <c r="MG278" s="160"/>
      <c r="MH278" s="160"/>
      <c r="MI278" s="160"/>
      <c r="MJ278" s="160"/>
      <c r="MK278" s="160"/>
      <c r="ML278" s="160"/>
      <c r="MM278" s="160"/>
      <c r="MN278" s="160"/>
      <c r="MO278" s="160"/>
      <c r="MP278" s="160"/>
      <c r="MQ278" s="160"/>
      <c r="MR278" s="160"/>
      <c r="MS278" s="160"/>
      <c r="MT278" s="160"/>
      <c r="MU278" s="160"/>
      <c r="MV278" s="160"/>
      <c r="MW278" s="160"/>
      <c r="MX278" s="160"/>
      <c r="MY278" s="160"/>
      <c r="MZ278" s="160"/>
      <c r="NA278" s="160"/>
      <c r="NB278" s="160"/>
      <c r="NC278" s="160"/>
      <c r="ND278" s="160"/>
      <c r="NE278" s="160"/>
      <c r="NF278" s="160"/>
      <c r="NG278" s="160"/>
      <c r="NH278" s="160"/>
      <c r="NI278" s="160"/>
      <c r="NJ278" s="160"/>
      <c r="NK278" s="160"/>
      <c r="NL278" s="160"/>
      <c r="NM278" s="160"/>
      <c r="NN278" s="160"/>
      <c r="NO278" s="160"/>
      <c r="NP278" s="160"/>
      <c r="NQ278" s="160"/>
      <c r="NR278" s="160"/>
      <c r="NS278" s="160"/>
      <c r="NT278" s="160"/>
      <c r="NU278" s="160"/>
      <c r="NV278" s="160"/>
      <c r="NW278" s="160"/>
      <c r="NX278" s="160"/>
      <c r="NY278" s="160"/>
      <c r="NZ278" s="160"/>
      <c r="OA278" s="160"/>
      <c r="OB278" s="160"/>
      <c r="OC278" s="160"/>
      <c r="OD278" s="160"/>
      <c r="OE278" s="160"/>
      <c r="OF278" s="160"/>
      <c r="OG278" s="160"/>
      <c r="OH278" s="160"/>
      <c r="OI278" s="160"/>
      <c r="OJ278" s="160"/>
      <c r="OK278" s="160"/>
      <c r="OL278" s="160"/>
      <c r="OM278" s="160"/>
      <c r="ON278" s="160"/>
      <c r="OO278" s="160"/>
      <c r="OP278" s="160"/>
      <c r="OQ278" s="160"/>
      <c r="OR278" s="160"/>
      <c r="OS278" s="160"/>
      <c r="OT278" s="160"/>
      <c r="OU278" s="160"/>
      <c r="OV278" s="160"/>
      <c r="OW278" s="160"/>
      <c r="OX278" s="160"/>
      <c r="OY278" s="160"/>
      <c r="OZ278" s="160"/>
      <c r="PA278" s="160"/>
      <c r="PB278" s="160"/>
      <c r="PC278" s="160"/>
      <c r="PD278" s="160"/>
      <c r="PE278" s="160"/>
      <c r="PF278" s="160"/>
      <c r="PG278" s="160"/>
      <c r="PH278" s="160"/>
      <c r="PI278" s="160"/>
      <c r="PJ278" s="160"/>
      <c r="PK278" s="160"/>
      <c r="PL278" s="160"/>
      <c r="PM278" s="160"/>
      <c r="PN278" s="160"/>
      <c r="PO278" s="160"/>
      <c r="PP278" s="160"/>
      <c r="PQ278" s="160"/>
      <c r="PR278" s="160"/>
      <c r="PS278" s="160"/>
      <c r="PT278" s="160"/>
      <c r="PU278" s="160"/>
      <c r="PV278" s="160"/>
      <c r="PW278" s="160"/>
      <c r="PX278" s="160"/>
      <c r="PY278" s="160"/>
      <c r="PZ278" s="160"/>
      <c r="QA278" s="160"/>
      <c r="QB278" s="160"/>
      <c r="QC278" s="160"/>
      <c r="QD278" s="160"/>
      <c r="QE278" s="160"/>
      <c r="QF278" s="160"/>
      <c r="QG278" s="160"/>
      <c r="QH278" s="160"/>
      <c r="QI278" s="160"/>
      <c r="QJ278" s="160"/>
      <c r="QK278" s="160"/>
      <c r="QL278" s="160"/>
      <c r="QM278" s="160"/>
      <c r="QN278" s="160"/>
      <c r="QO278" s="160"/>
      <c r="QP278" s="160"/>
      <c r="QQ278" s="160"/>
      <c r="QR278" s="160"/>
      <c r="QS278" s="160"/>
      <c r="QT278" s="160"/>
      <c r="QU278" s="160"/>
      <c r="QV278" s="160"/>
      <c r="QW278" s="160"/>
      <c r="QX278" s="160"/>
      <c r="QY278" s="160"/>
      <c r="QZ278" s="160"/>
      <c r="RA278" s="160"/>
      <c r="RB278" s="160"/>
      <c r="RC278" s="160"/>
      <c r="RD278" s="160"/>
      <c r="RE278" s="160"/>
      <c r="RF278" s="160"/>
      <c r="RG278" s="160"/>
      <c r="RH278" s="160"/>
      <c r="RI278" s="160"/>
      <c r="RJ278" s="160"/>
      <c r="RK278" s="160"/>
      <c r="RL278" s="160"/>
      <c r="RM278" s="160"/>
      <c r="RN278" s="160"/>
      <c r="RO278" s="160"/>
      <c r="RP278" s="160"/>
      <c r="RQ278" s="160"/>
      <c r="RR278" s="160"/>
      <c r="RS278" s="160"/>
      <c r="RT278" s="160"/>
      <c r="RU278" s="160"/>
      <c r="RV278" s="160"/>
      <c r="RW278" s="160"/>
      <c r="RX278" s="160"/>
      <c r="RY278" s="160"/>
      <c r="RZ278" s="160"/>
      <c r="SA278" s="160"/>
      <c r="SB278" s="160"/>
      <c r="SC278" s="160"/>
      <c r="SD278" s="160"/>
      <c r="SE278" s="160"/>
      <c r="SF278" s="160"/>
      <c r="SG278" s="160"/>
      <c r="SH278" s="160"/>
      <c r="SI278" s="160"/>
      <c r="SJ278" s="160"/>
      <c r="SK278" s="160"/>
      <c r="SL278" s="160"/>
      <c r="SM278" s="160"/>
      <c r="SN278" s="160"/>
      <c r="SO278" s="160"/>
      <c r="SP278" s="160"/>
      <c r="SQ278" s="160"/>
      <c r="SR278" s="160"/>
      <c r="SS278" s="160"/>
      <c r="ST278" s="160"/>
      <c r="SU278" s="160"/>
      <c r="SV278" s="160"/>
      <c r="SW278" s="160"/>
      <c r="SX278" s="160"/>
      <c r="SY278" s="160"/>
      <c r="SZ278" s="160"/>
      <c r="TA278" s="160"/>
      <c r="TB278" s="160"/>
      <c r="TC278" s="160"/>
      <c r="TD278" s="160"/>
      <c r="TE278" s="160"/>
      <c r="TF278" s="160"/>
    </row>
    <row r="279" spans="1:526">
      <c r="A279" s="160"/>
      <c r="B279" s="160"/>
      <c r="C279" s="160"/>
      <c r="D279" s="160"/>
      <c r="E279" s="160"/>
      <c r="F279" s="160"/>
      <c r="G279" s="160"/>
      <c r="H279" s="160"/>
      <c r="I279" s="160"/>
      <c r="J279" s="160"/>
      <c r="K279" s="160"/>
      <c r="L279" s="160"/>
      <c r="M279" s="160"/>
      <c r="N279" s="160"/>
      <c r="O279" s="160"/>
      <c r="P279" s="160"/>
      <c r="Q279" s="160"/>
      <c r="R279" s="160"/>
      <c r="S279" s="160"/>
      <c r="T279" s="160"/>
      <c r="U279" s="160"/>
      <c r="V279" s="160"/>
      <c r="W279" s="160"/>
      <c r="X279" s="160"/>
      <c r="Y279" s="160"/>
      <c r="Z279" s="160"/>
      <c r="AA279" s="160"/>
      <c r="AB279" s="160"/>
      <c r="AC279" s="160"/>
      <c r="AD279" s="160"/>
      <c r="AE279" s="160"/>
      <c r="AF279" s="160"/>
      <c r="AG279" s="160"/>
      <c r="AH279" s="160"/>
      <c r="AI279" s="160"/>
      <c r="AJ279" s="160"/>
      <c r="AK279" s="160"/>
      <c r="AL279" s="160"/>
      <c r="AM279" s="160"/>
      <c r="AN279" s="160"/>
      <c r="AO279" s="160"/>
      <c r="AP279" s="160"/>
      <c r="AQ279" s="160"/>
      <c r="AR279" s="160"/>
      <c r="AS279" s="160"/>
      <c r="AT279" s="160"/>
      <c r="AU279" s="160"/>
      <c r="AV279" s="160"/>
      <c r="AW279" s="160"/>
      <c r="AX279" s="160"/>
      <c r="AY279" s="160"/>
      <c r="AZ279" s="160"/>
      <c r="BA279" s="160"/>
      <c r="BB279" s="160"/>
      <c r="BC279" s="160"/>
      <c r="BD279" s="160"/>
      <c r="BE279" s="160"/>
      <c r="BF279" s="160"/>
      <c r="BG279" s="160"/>
      <c r="BH279" s="160"/>
      <c r="BI279" s="160"/>
      <c r="BJ279" s="160"/>
      <c r="BK279" s="160"/>
      <c r="BL279" s="160"/>
      <c r="BM279" s="160"/>
      <c r="BN279" s="160"/>
      <c r="BO279" s="160"/>
      <c r="BP279" s="160"/>
      <c r="BQ279" s="160"/>
      <c r="BR279" s="160"/>
      <c r="BS279" s="160"/>
      <c r="BT279" s="160"/>
      <c r="BU279" s="160"/>
      <c r="BV279" s="160"/>
      <c r="BW279" s="160"/>
      <c r="BX279" s="160"/>
      <c r="BY279" s="160"/>
      <c r="BZ279" s="160"/>
      <c r="CA279" s="160"/>
      <c r="CB279" s="160"/>
      <c r="CC279" s="160"/>
      <c r="CD279" s="160"/>
      <c r="CE279" s="160"/>
      <c r="CF279" s="160"/>
      <c r="CG279" s="160"/>
      <c r="CH279" s="160"/>
      <c r="CI279" s="160"/>
      <c r="CJ279" s="160"/>
      <c r="CK279" s="160"/>
      <c r="CL279" s="160"/>
      <c r="CM279" s="160"/>
      <c r="CN279" s="160"/>
      <c r="CO279" s="160"/>
      <c r="CP279" s="160"/>
      <c r="CQ279" s="160"/>
      <c r="CR279" s="160"/>
      <c r="CS279" s="160"/>
      <c r="CT279" s="160"/>
      <c r="CU279" s="160"/>
      <c r="CV279" s="160"/>
      <c r="CW279" s="160"/>
      <c r="CX279" s="160"/>
      <c r="CY279" s="160"/>
      <c r="CZ279" s="160"/>
      <c r="DA279" s="160"/>
      <c r="DB279" s="160"/>
      <c r="DC279" s="160"/>
      <c r="DD279" s="160"/>
      <c r="DE279" s="160"/>
      <c r="DF279" s="160"/>
      <c r="DG279" s="160"/>
      <c r="DH279" s="160"/>
      <c r="DI279" s="160"/>
      <c r="DJ279" s="160"/>
      <c r="DK279" s="160"/>
      <c r="DL279" s="160"/>
      <c r="DM279" s="160"/>
      <c r="DN279" s="160"/>
      <c r="DO279" s="160"/>
      <c r="DP279" s="160"/>
      <c r="DQ279" s="160"/>
      <c r="DR279" s="160"/>
      <c r="DS279" s="160"/>
      <c r="DT279" s="160"/>
      <c r="DU279" s="160"/>
      <c r="DV279" s="160"/>
      <c r="DW279" s="160"/>
      <c r="DX279" s="160"/>
      <c r="DY279" s="160"/>
      <c r="DZ279" s="160"/>
      <c r="EA279" s="160"/>
      <c r="EB279" s="160"/>
      <c r="EC279" s="160"/>
      <c r="ED279" s="160"/>
      <c r="EE279" s="160"/>
      <c r="EF279" s="160"/>
      <c r="EG279" s="160"/>
      <c r="EH279" s="160"/>
      <c r="EI279" s="160"/>
      <c r="EJ279" s="160"/>
      <c r="EK279" s="160"/>
      <c r="EL279" s="160"/>
      <c r="EM279" s="160"/>
      <c r="EN279" s="160"/>
      <c r="EO279" s="160"/>
      <c r="EP279" s="160"/>
      <c r="EQ279" s="160"/>
      <c r="ER279" s="160"/>
      <c r="ES279" s="160"/>
      <c r="ET279" s="160"/>
      <c r="EU279" s="160"/>
      <c r="EV279" s="160"/>
      <c r="EW279" s="160"/>
      <c r="EX279" s="160"/>
      <c r="EY279" s="160"/>
      <c r="EZ279" s="160"/>
      <c r="FA279" s="160"/>
      <c r="FB279" s="160"/>
      <c r="FC279" s="160"/>
      <c r="FD279" s="160"/>
      <c r="FE279" s="160"/>
      <c r="FF279" s="160"/>
      <c r="FG279" s="160"/>
      <c r="FH279" s="160"/>
      <c r="FI279" s="160"/>
      <c r="FJ279" s="160"/>
      <c r="FK279" s="160"/>
      <c r="FL279" s="160"/>
      <c r="FM279" s="160"/>
      <c r="FN279" s="160"/>
      <c r="FO279" s="160"/>
      <c r="FP279" s="160"/>
      <c r="FQ279" s="160"/>
      <c r="FR279" s="160"/>
      <c r="FS279" s="160"/>
      <c r="FT279" s="160"/>
      <c r="FU279" s="160"/>
      <c r="FV279" s="160"/>
      <c r="FW279" s="160"/>
      <c r="FX279" s="160"/>
      <c r="FY279" s="160"/>
      <c r="FZ279" s="160"/>
      <c r="GA279" s="160"/>
      <c r="GB279" s="160"/>
      <c r="GC279" s="160"/>
      <c r="GD279" s="160"/>
      <c r="GE279" s="160"/>
      <c r="GF279" s="160"/>
      <c r="GG279" s="160"/>
      <c r="GH279" s="160"/>
      <c r="GI279" s="160"/>
      <c r="GJ279" s="160"/>
      <c r="GK279" s="160"/>
      <c r="GL279" s="160"/>
      <c r="GM279" s="160"/>
      <c r="GN279" s="160"/>
      <c r="GO279" s="160"/>
      <c r="GP279" s="160"/>
      <c r="GQ279" s="160"/>
      <c r="GR279" s="160"/>
      <c r="GS279" s="160"/>
      <c r="GT279" s="160"/>
      <c r="GU279" s="160"/>
      <c r="GV279" s="160"/>
      <c r="GW279" s="160"/>
      <c r="GX279" s="160"/>
      <c r="GY279" s="160"/>
      <c r="GZ279" s="160"/>
      <c r="HA279" s="160"/>
      <c r="HB279" s="160"/>
      <c r="HC279" s="160"/>
      <c r="HD279" s="160"/>
      <c r="HE279" s="160"/>
      <c r="HF279" s="160"/>
      <c r="HG279" s="160"/>
      <c r="HH279" s="160"/>
      <c r="HI279" s="160"/>
      <c r="HJ279" s="160"/>
      <c r="HK279" s="160"/>
      <c r="HL279" s="160"/>
      <c r="HM279" s="160"/>
      <c r="HN279" s="160"/>
      <c r="HO279" s="160"/>
      <c r="HP279" s="160"/>
      <c r="HQ279" s="160"/>
      <c r="HR279" s="160"/>
      <c r="HS279" s="160"/>
      <c r="HT279" s="160"/>
      <c r="HU279" s="160"/>
      <c r="HV279" s="160"/>
      <c r="HW279" s="160"/>
      <c r="HX279" s="160"/>
      <c r="HY279" s="160"/>
      <c r="HZ279" s="160"/>
      <c r="IA279" s="160"/>
      <c r="IB279" s="160"/>
      <c r="IC279" s="160"/>
      <c r="ID279" s="160"/>
      <c r="IE279" s="160"/>
      <c r="IF279" s="160"/>
      <c r="IG279" s="160"/>
      <c r="IH279" s="160"/>
      <c r="II279" s="160"/>
      <c r="IJ279" s="160"/>
      <c r="IK279" s="160"/>
      <c r="IL279" s="160"/>
      <c r="IM279" s="160"/>
      <c r="IN279" s="160"/>
      <c r="IO279" s="160"/>
      <c r="IP279" s="160"/>
      <c r="IQ279" s="160"/>
      <c r="IR279" s="160"/>
      <c r="IS279" s="160"/>
      <c r="IT279" s="160"/>
      <c r="IU279" s="160"/>
      <c r="IV279" s="160"/>
      <c r="IW279" s="160"/>
      <c r="IX279" s="160"/>
      <c r="IY279" s="160"/>
      <c r="IZ279" s="160"/>
      <c r="JA279" s="160"/>
      <c r="JB279" s="160"/>
      <c r="JC279" s="160"/>
      <c r="JD279" s="160"/>
      <c r="JE279" s="160"/>
      <c r="JF279" s="160"/>
      <c r="JG279" s="160"/>
      <c r="JH279" s="160"/>
      <c r="JI279" s="160"/>
      <c r="JJ279" s="160"/>
      <c r="JK279" s="160"/>
      <c r="JL279" s="160"/>
      <c r="JM279" s="160"/>
      <c r="JN279" s="160"/>
      <c r="JO279" s="160"/>
      <c r="JP279" s="160"/>
      <c r="JQ279" s="160"/>
      <c r="JR279" s="160"/>
      <c r="JS279" s="160"/>
      <c r="JT279" s="160"/>
      <c r="JU279" s="160"/>
      <c r="JV279" s="160"/>
      <c r="JW279" s="160"/>
      <c r="JX279" s="160"/>
      <c r="JY279" s="160"/>
      <c r="JZ279" s="160"/>
      <c r="KA279" s="160"/>
      <c r="KB279" s="160"/>
      <c r="KC279" s="160"/>
      <c r="KD279" s="160"/>
      <c r="KE279" s="160"/>
      <c r="KF279" s="160"/>
      <c r="KG279" s="160"/>
      <c r="KH279" s="160"/>
      <c r="KI279" s="160"/>
      <c r="KJ279" s="160"/>
      <c r="KK279" s="160"/>
      <c r="KL279" s="160"/>
      <c r="KM279" s="160"/>
      <c r="KN279" s="160"/>
      <c r="KO279" s="160"/>
      <c r="KP279" s="160"/>
      <c r="KQ279" s="160"/>
      <c r="KR279" s="160"/>
      <c r="KS279" s="160"/>
      <c r="KT279" s="160"/>
      <c r="KU279" s="160"/>
      <c r="KV279" s="160"/>
      <c r="KW279" s="160"/>
      <c r="KX279" s="160"/>
      <c r="KY279" s="160"/>
      <c r="KZ279" s="160"/>
      <c r="LA279" s="160"/>
      <c r="LB279" s="160"/>
      <c r="LC279" s="160"/>
      <c r="LD279" s="160"/>
      <c r="LE279" s="160"/>
      <c r="LF279" s="160"/>
      <c r="LG279" s="160"/>
      <c r="LH279" s="160"/>
      <c r="LI279" s="160"/>
      <c r="LJ279" s="160"/>
      <c r="LK279" s="160"/>
      <c r="LL279" s="160"/>
      <c r="LM279" s="160"/>
      <c r="LN279" s="160"/>
      <c r="LO279" s="160"/>
      <c r="LP279" s="160"/>
      <c r="LQ279" s="160"/>
      <c r="LR279" s="160"/>
      <c r="LS279" s="160"/>
      <c r="LT279" s="160"/>
      <c r="LU279" s="160"/>
      <c r="LV279" s="160"/>
      <c r="LW279" s="160"/>
      <c r="LX279" s="160"/>
      <c r="LY279" s="160"/>
      <c r="LZ279" s="160"/>
      <c r="MA279" s="160"/>
      <c r="MB279" s="160"/>
      <c r="MC279" s="160"/>
      <c r="MD279" s="160"/>
      <c r="ME279" s="160"/>
      <c r="MF279" s="160"/>
      <c r="MG279" s="160"/>
      <c r="MH279" s="160"/>
      <c r="MI279" s="160"/>
      <c r="MJ279" s="160"/>
      <c r="MK279" s="160"/>
      <c r="ML279" s="160"/>
      <c r="MM279" s="160"/>
      <c r="MN279" s="160"/>
      <c r="MO279" s="160"/>
      <c r="MP279" s="160"/>
      <c r="MQ279" s="160"/>
      <c r="MR279" s="160"/>
      <c r="MS279" s="160"/>
      <c r="MT279" s="160"/>
      <c r="MU279" s="160"/>
      <c r="MV279" s="160"/>
      <c r="MW279" s="160"/>
      <c r="MX279" s="160"/>
      <c r="MY279" s="160"/>
      <c r="MZ279" s="160"/>
      <c r="NA279" s="160"/>
      <c r="NB279" s="160"/>
      <c r="NC279" s="160"/>
      <c r="ND279" s="160"/>
      <c r="NE279" s="160"/>
      <c r="NF279" s="160"/>
      <c r="NG279" s="160"/>
      <c r="NH279" s="160"/>
      <c r="NI279" s="160"/>
      <c r="NJ279" s="160"/>
      <c r="NK279" s="160"/>
      <c r="NL279" s="160"/>
      <c r="NM279" s="160"/>
      <c r="NN279" s="160"/>
      <c r="NO279" s="160"/>
      <c r="NP279" s="160"/>
      <c r="NQ279" s="160"/>
      <c r="NR279" s="160"/>
      <c r="NS279" s="160"/>
      <c r="NT279" s="160"/>
      <c r="NU279" s="160"/>
      <c r="NV279" s="160"/>
      <c r="NW279" s="160"/>
      <c r="NX279" s="160"/>
      <c r="NY279" s="160"/>
      <c r="NZ279" s="160"/>
      <c r="OA279" s="160"/>
      <c r="OB279" s="160"/>
      <c r="OC279" s="160"/>
      <c r="OD279" s="160"/>
      <c r="OE279" s="160"/>
      <c r="OF279" s="160"/>
      <c r="OG279" s="160"/>
      <c r="OH279" s="160"/>
      <c r="OI279" s="160"/>
      <c r="OJ279" s="160"/>
      <c r="OK279" s="160"/>
      <c r="OL279" s="160"/>
      <c r="OM279" s="160"/>
      <c r="ON279" s="160"/>
      <c r="OO279" s="160"/>
      <c r="OP279" s="160"/>
      <c r="OQ279" s="160"/>
      <c r="OR279" s="160"/>
      <c r="OS279" s="160"/>
      <c r="OT279" s="160"/>
      <c r="OU279" s="160"/>
      <c r="OV279" s="160"/>
      <c r="OW279" s="160"/>
      <c r="OX279" s="160"/>
      <c r="OY279" s="160"/>
      <c r="OZ279" s="160"/>
      <c r="PA279" s="160"/>
      <c r="PB279" s="160"/>
      <c r="PC279" s="160"/>
      <c r="PD279" s="160"/>
      <c r="PE279" s="160"/>
      <c r="PF279" s="160"/>
      <c r="PG279" s="160"/>
      <c r="PH279" s="160"/>
      <c r="PI279" s="160"/>
      <c r="PJ279" s="160"/>
      <c r="PK279" s="160"/>
      <c r="PL279" s="160"/>
      <c r="PM279" s="160"/>
      <c r="PN279" s="160"/>
      <c r="PO279" s="160"/>
      <c r="PP279" s="160"/>
      <c r="PQ279" s="160"/>
      <c r="PR279" s="160"/>
      <c r="PS279" s="160"/>
      <c r="PT279" s="160"/>
      <c r="PU279" s="160"/>
      <c r="PV279" s="160"/>
      <c r="PW279" s="160"/>
      <c r="PX279" s="160"/>
      <c r="PY279" s="160"/>
      <c r="PZ279" s="160"/>
      <c r="QA279" s="160"/>
      <c r="QB279" s="160"/>
      <c r="QC279" s="160"/>
      <c r="QD279" s="160"/>
      <c r="QE279" s="160"/>
      <c r="QF279" s="160"/>
      <c r="QG279" s="160"/>
      <c r="QH279" s="160"/>
      <c r="QI279" s="160"/>
      <c r="QJ279" s="160"/>
      <c r="QK279" s="160"/>
      <c r="QL279" s="160"/>
      <c r="QM279" s="160"/>
      <c r="QN279" s="160"/>
      <c r="QO279" s="160"/>
      <c r="QP279" s="160"/>
      <c r="QQ279" s="160"/>
      <c r="QR279" s="160"/>
      <c r="QS279" s="160"/>
      <c r="QT279" s="160"/>
      <c r="QU279" s="160"/>
      <c r="QV279" s="160"/>
      <c r="QW279" s="160"/>
      <c r="QX279" s="160"/>
      <c r="QY279" s="160"/>
      <c r="QZ279" s="160"/>
      <c r="RA279" s="160"/>
      <c r="RB279" s="160"/>
      <c r="RC279" s="160"/>
      <c r="RD279" s="160"/>
      <c r="RE279" s="160"/>
      <c r="RF279" s="160"/>
      <c r="RG279" s="160"/>
      <c r="RH279" s="160"/>
      <c r="RI279" s="160"/>
      <c r="RJ279" s="160"/>
      <c r="RK279" s="160"/>
      <c r="RL279" s="160"/>
      <c r="RM279" s="160"/>
      <c r="RN279" s="160"/>
      <c r="RO279" s="160"/>
      <c r="RP279" s="160"/>
      <c r="RQ279" s="160"/>
      <c r="RR279" s="160"/>
      <c r="RS279" s="160"/>
      <c r="RT279" s="160"/>
      <c r="RU279" s="160"/>
      <c r="RV279" s="160"/>
      <c r="RW279" s="160"/>
      <c r="RX279" s="160"/>
      <c r="RY279" s="160"/>
      <c r="RZ279" s="160"/>
      <c r="SA279" s="160"/>
      <c r="SB279" s="160"/>
      <c r="SC279" s="160"/>
      <c r="SD279" s="160"/>
      <c r="SE279" s="160"/>
      <c r="SF279" s="160"/>
      <c r="SG279" s="160"/>
      <c r="SH279" s="160"/>
      <c r="SI279" s="160"/>
      <c r="SJ279" s="160"/>
      <c r="SK279" s="160"/>
      <c r="SL279" s="160"/>
      <c r="SM279" s="160"/>
      <c r="SN279" s="160"/>
      <c r="SO279" s="160"/>
      <c r="SP279" s="160"/>
      <c r="SQ279" s="160"/>
      <c r="SR279" s="160"/>
      <c r="SS279" s="160"/>
      <c r="ST279" s="160"/>
      <c r="SU279" s="160"/>
      <c r="SV279" s="160"/>
      <c r="SW279" s="160"/>
      <c r="SX279" s="160"/>
      <c r="SY279" s="160"/>
      <c r="SZ279" s="160"/>
      <c r="TA279" s="160"/>
      <c r="TB279" s="160"/>
      <c r="TC279" s="160"/>
      <c r="TD279" s="160"/>
      <c r="TE279" s="160"/>
      <c r="TF279" s="160"/>
    </row>
    <row r="280" spans="1:526">
      <c r="A280" s="160"/>
      <c r="B280" s="160"/>
      <c r="C280" s="160"/>
      <c r="D280" s="160"/>
      <c r="E280" s="160"/>
      <c r="F280" s="160"/>
      <c r="G280" s="160"/>
      <c r="H280" s="160"/>
      <c r="I280" s="160"/>
      <c r="J280" s="160"/>
      <c r="K280" s="160"/>
      <c r="L280" s="160"/>
      <c r="M280" s="160"/>
      <c r="N280" s="160"/>
      <c r="O280" s="160"/>
      <c r="P280" s="160"/>
      <c r="Q280" s="160"/>
      <c r="R280" s="160"/>
      <c r="S280" s="160"/>
      <c r="T280" s="160"/>
      <c r="U280" s="160"/>
      <c r="V280" s="160"/>
      <c r="W280" s="160"/>
      <c r="X280" s="160"/>
      <c r="Y280" s="160"/>
      <c r="Z280" s="160"/>
      <c r="AA280" s="160"/>
      <c r="AB280" s="160"/>
      <c r="AC280" s="160"/>
      <c r="AD280" s="160"/>
      <c r="AE280" s="160"/>
      <c r="AF280" s="160"/>
      <c r="AG280" s="160"/>
      <c r="AH280" s="160"/>
      <c r="AI280" s="160"/>
      <c r="AJ280" s="160"/>
      <c r="AK280" s="160"/>
      <c r="AL280" s="160"/>
      <c r="AM280" s="160"/>
      <c r="AN280" s="160"/>
      <c r="AO280" s="160"/>
      <c r="AP280" s="160"/>
      <c r="AQ280" s="160"/>
      <c r="AR280" s="160"/>
      <c r="AS280" s="160"/>
      <c r="AT280" s="160"/>
      <c r="AU280" s="160"/>
      <c r="AV280" s="160"/>
      <c r="AW280" s="160"/>
      <c r="AX280" s="160"/>
      <c r="AY280" s="160"/>
      <c r="AZ280" s="160"/>
      <c r="BA280" s="160"/>
      <c r="BB280" s="160"/>
      <c r="BC280" s="160"/>
      <c r="BD280" s="160"/>
      <c r="BE280" s="160"/>
      <c r="BF280" s="160"/>
      <c r="BG280" s="160"/>
      <c r="BH280" s="160"/>
      <c r="BI280" s="160"/>
      <c r="BJ280" s="160"/>
      <c r="BK280" s="160"/>
      <c r="BL280" s="160"/>
      <c r="BM280" s="160"/>
      <c r="BN280" s="160"/>
      <c r="BO280" s="160"/>
      <c r="BP280" s="160"/>
      <c r="BQ280" s="160"/>
      <c r="BR280" s="160"/>
      <c r="BS280" s="160"/>
      <c r="BT280" s="160"/>
      <c r="BU280" s="160"/>
      <c r="BV280" s="160"/>
      <c r="BW280" s="160"/>
      <c r="BX280" s="160"/>
      <c r="BY280" s="160"/>
      <c r="BZ280" s="160"/>
      <c r="CA280" s="160"/>
      <c r="CB280" s="160"/>
      <c r="CC280" s="160"/>
      <c r="CD280" s="160"/>
      <c r="CE280" s="160"/>
      <c r="CF280" s="160"/>
      <c r="CG280" s="160"/>
      <c r="CH280" s="160"/>
      <c r="CI280" s="160"/>
      <c r="CJ280" s="160"/>
      <c r="CK280" s="160"/>
      <c r="CL280" s="160"/>
      <c r="CM280" s="160"/>
      <c r="CN280" s="160"/>
      <c r="CO280" s="160"/>
      <c r="CP280" s="160"/>
      <c r="CQ280" s="160"/>
      <c r="CR280" s="160"/>
      <c r="CS280" s="160"/>
      <c r="CT280" s="160"/>
      <c r="CU280" s="160"/>
      <c r="CV280" s="160"/>
      <c r="CW280" s="160"/>
      <c r="CX280" s="160"/>
      <c r="CY280" s="160"/>
      <c r="CZ280" s="160"/>
      <c r="DA280" s="160"/>
      <c r="DB280" s="160"/>
      <c r="DC280" s="160"/>
      <c r="DD280" s="160"/>
      <c r="DE280" s="160"/>
      <c r="DF280" s="160"/>
      <c r="DG280" s="160"/>
      <c r="DH280" s="160"/>
      <c r="DI280" s="160"/>
      <c r="DJ280" s="160"/>
      <c r="DK280" s="160"/>
      <c r="DL280" s="160"/>
      <c r="DM280" s="160"/>
      <c r="DN280" s="160"/>
      <c r="DO280" s="160"/>
      <c r="DP280" s="160"/>
      <c r="DQ280" s="160"/>
      <c r="DR280" s="160"/>
      <c r="DS280" s="160"/>
      <c r="DT280" s="160"/>
      <c r="DU280" s="160"/>
      <c r="DV280" s="160"/>
      <c r="DW280" s="160"/>
      <c r="DX280" s="160"/>
      <c r="DY280" s="160"/>
      <c r="DZ280" s="160"/>
      <c r="EA280" s="160"/>
      <c r="EB280" s="160"/>
      <c r="EC280" s="160"/>
      <c r="ED280" s="160"/>
      <c r="EE280" s="160"/>
      <c r="EF280" s="160"/>
      <c r="EG280" s="160"/>
      <c r="EH280" s="160"/>
      <c r="EI280" s="160"/>
      <c r="EJ280" s="160"/>
      <c r="EK280" s="160"/>
      <c r="EL280" s="160"/>
      <c r="EM280" s="160"/>
      <c r="EN280" s="160"/>
      <c r="EO280" s="160"/>
      <c r="EP280" s="160"/>
      <c r="EQ280" s="160"/>
      <c r="ER280" s="160"/>
      <c r="ES280" s="160"/>
      <c r="ET280" s="160"/>
      <c r="EU280" s="160"/>
      <c r="EV280" s="160"/>
      <c r="EW280" s="160"/>
      <c r="EX280" s="160"/>
      <c r="EY280" s="160"/>
      <c r="EZ280" s="160"/>
      <c r="FA280" s="160"/>
      <c r="FB280" s="160"/>
      <c r="FC280" s="160"/>
      <c r="FD280" s="160"/>
      <c r="FE280" s="160"/>
      <c r="FF280" s="160"/>
      <c r="FG280" s="160"/>
      <c r="FH280" s="160"/>
      <c r="FI280" s="160"/>
      <c r="FJ280" s="160"/>
      <c r="FK280" s="160"/>
      <c r="FL280" s="160"/>
      <c r="FM280" s="160"/>
      <c r="FN280" s="160"/>
      <c r="FO280" s="160"/>
      <c r="FP280" s="160"/>
      <c r="FQ280" s="160"/>
      <c r="FR280" s="160"/>
      <c r="FS280" s="160"/>
      <c r="FT280" s="160"/>
      <c r="FU280" s="160"/>
      <c r="FV280" s="160"/>
      <c r="FW280" s="160"/>
      <c r="FX280" s="160"/>
      <c r="FY280" s="160"/>
      <c r="FZ280" s="160"/>
      <c r="GA280" s="160"/>
      <c r="GB280" s="160"/>
      <c r="GC280" s="160"/>
      <c r="GD280" s="160"/>
      <c r="GE280" s="160"/>
      <c r="GF280" s="160"/>
      <c r="GG280" s="160"/>
      <c r="GH280" s="160"/>
      <c r="GI280" s="160"/>
      <c r="GJ280" s="160"/>
      <c r="GK280" s="160"/>
      <c r="GL280" s="160"/>
      <c r="GM280" s="160"/>
      <c r="GN280" s="160"/>
      <c r="GO280" s="160"/>
      <c r="GP280" s="160"/>
      <c r="GQ280" s="160"/>
      <c r="GR280" s="160"/>
      <c r="GS280" s="160"/>
      <c r="GT280" s="160"/>
      <c r="GU280" s="160"/>
      <c r="GV280" s="160"/>
      <c r="GW280" s="160"/>
      <c r="GX280" s="160"/>
      <c r="GY280" s="160"/>
      <c r="GZ280" s="160"/>
      <c r="HA280" s="160"/>
      <c r="HB280" s="160"/>
      <c r="HC280" s="160"/>
      <c r="HD280" s="160"/>
      <c r="HE280" s="160"/>
      <c r="HF280" s="160"/>
      <c r="HG280" s="160"/>
      <c r="HH280" s="160"/>
      <c r="HI280" s="160"/>
      <c r="HJ280" s="160"/>
      <c r="HK280" s="160"/>
      <c r="HL280" s="160"/>
      <c r="HM280" s="160"/>
      <c r="HN280" s="160"/>
      <c r="HO280" s="160"/>
      <c r="HP280" s="160"/>
      <c r="HQ280" s="160"/>
      <c r="HR280" s="160"/>
      <c r="HS280" s="160"/>
      <c r="HT280" s="160"/>
      <c r="HU280" s="160"/>
      <c r="HV280" s="160"/>
      <c r="HW280" s="160"/>
      <c r="HX280" s="160"/>
      <c r="HY280" s="160"/>
      <c r="HZ280" s="160"/>
      <c r="IA280" s="160"/>
      <c r="IB280" s="160"/>
      <c r="IC280" s="160"/>
      <c r="ID280" s="160"/>
      <c r="IE280" s="160"/>
      <c r="IF280" s="160"/>
      <c r="IG280" s="160"/>
      <c r="IH280" s="160"/>
      <c r="II280" s="160"/>
      <c r="IJ280" s="160"/>
      <c r="IK280" s="160"/>
      <c r="IL280" s="160"/>
      <c r="IM280" s="160"/>
      <c r="IN280" s="160"/>
      <c r="IO280" s="160"/>
      <c r="IP280" s="160"/>
      <c r="IQ280" s="160"/>
      <c r="IR280" s="160"/>
      <c r="IS280" s="160"/>
      <c r="IT280" s="160"/>
      <c r="IU280" s="160"/>
      <c r="IV280" s="160"/>
      <c r="IW280" s="160"/>
      <c r="IX280" s="160"/>
      <c r="IY280" s="160"/>
      <c r="IZ280" s="160"/>
      <c r="JA280" s="160"/>
      <c r="JB280" s="160"/>
      <c r="JC280" s="160"/>
      <c r="JD280" s="160"/>
      <c r="JE280" s="160"/>
      <c r="JF280" s="160"/>
      <c r="JG280" s="160"/>
      <c r="JH280" s="160"/>
      <c r="JI280" s="160"/>
      <c r="JJ280" s="160"/>
      <c r="JK280" s="160"/>
      <c r="JL280" s="160"/>
      <c r="JM280" s="160"/>
      <c r="JN280" s="160"/>
      <c r="JO280" s="160"/>
      <c r="JP280" s="160"/>
      <c r="JQ280" s="160"/>
      <c r="JR280" s="160"/>
      <c r="JS280" s="160"/>
      <c r="JT280" s="160"/>
      <c r="JU280" s="160"/>
      <c r="JV280" s="160"/>
      <c r="JW280" s="160"/>
      <c r="JX280" s="160"/>
      <c r="JY280" s="160"/>
      <c r="JZ280" s="160"/>
      <c r="KA280" s="160"/>
      <c r="KB280" s="160"/>
      <c r="KC280" s="160"/>
      <c r="KD280" s="160"/>
      <c r="KE280" s="160"/>
      <c r="KF280" s="160"/>
      <c r="KG280" s="160"/>
      <c r="KH280" s="160"/>
      <c r="KI280" s="160"/>
      <c r="KJ280" s="160"/>
      <c r="KK280" s="160"/>
      <c r="KL280" s="160"/>
      <c r="KM280" s="160"/>
      <c r="KN280" s="160"/>
      <c r="KO280" s="160"/>
      <c r="KP280" s="160"/>
      <c r="KQ280" s="160"/>
      <c r="KR280" s="160"/>
      <c r="KS280" s="160"/>
      <c r="KT280" s="160"/>
      <c r="KU280" s="160"/>
      <c r="KV280" s="160"/>
      <c r="KW280" s="160"/>
      <c r="KX280" s="160"/>
      <c r="KY280" s="160"/>
      <c r="KZ280" s="160"/>
      <c r="LA280" s="160"/>
      <c r="LB280" s="160"/>
      <c r="LC280" s="160"/>
      <c r="LD280" s="160"/>
      <c r="LE280" s="160"/>
      <c r="LF280" s="160"/>
      <c r="LG280" s="160"/>
      <c r="LH280" s="160"/>
      <c r="LI280" s="160"/>
      <c r="LJ280" s="160"/>
      <c r="LK280" s="160"/>
      <c r="LL280" s="160"/>
      <c r="LM280" s="160"/>
      <c r="LN280" s="160"/>
      <c r="LO280" s="160"/>
      <c r="LP280" s="160"/>
      <c r="LQ280" s="160"/>
      <c r="LR280" s="160"/>
      <c r="LS280" s="160"/>
      <c r="LT280" s="160"/>
      <c r="LU280" s="160"/>
      <c r="LV280" s="160"/>
      <c r="LW280" s="160"/>
      <c r="LX280" s="160"/>
      <c r="LY280" s="160"/>
      <c r="LZ280" s="160"/>
      <c r="MA280" s="160"/>
      <c r="MB280" s="160"/>
      <c r="MC280" s="160"/>
      <c r="MD280" s="160"/>
      <c r="ME280" s="160"/>
      <c r="MF280" s="160"/>
      <c r="MG280" s="160"/>
      <c r="MH280" s="160"/>
      <c r="MI280" s="160"/>
      <c r="MJ280" s="160"/>
      <c r="MK280" s="160"/>
      <c r="ML280" s="160"/>
      <c r="MM280" s="160"/>
      <c r="MN280" s="160"/>
      <c r="MO280" s="160"/>
      <c r="MP280" s="160"/>
      <c r="MQ280" s="160"/>
      <c r="MR280" s="160"/>
      <c r="MS280" s="160"/>
      <c r="MT280" s="160"/>
      <c r="MU280" s="160"/>
      <c r="MV280" s="160"/>
      <c r="MW280" s="160"/>
      <c r="MX280" s="160"/>
      <c r="MY280" s="160"/>
      <c r="MZ280" s="160"/>
      <c r="NA280" s="160"/>
      <c r="NB280" s="160"/>
      <c r="NC280" s="160"/>
      <c r="ND280" s="160"/>
      <c r="NE280" s="160"/>
      <c r="NF280" s="160"/>
      <c r="NG280" s="160"/>
      <c r="NH280" s="160"/>
      <c r="NI280" s="160"/>
      <c r="NJ280" s="160"/>
      <c r="NK280" s="160"/>
      <c r="NL280" s="160"/>
      <c r="NM280" s="160"/>
      <c r="NN280" s="160"/>
      <c r="NO280" s="160"/>
      <c r="NP280" s="160"/>
      <c r="NQ280" s="160"/>
      <c r="NR280" s="160"/>
      <c r="NS280" s="160"/>
      <c r="NT280" s="160"/>
      <c r="NU280" s="160"/>
      <c r="NV280" s="160"/>
      <c r="NW280" s="160"/>
      <c r="NX280" s="160"/>
      <c r="NY280" s="160"/>
      <c r="NZ280" s="160"/>
      <c r="OA280" s="160"/>
      <c r="OB280" s="160"/>
      <c r="OC280" s="160"/>
      <c r="OD280" s="160"/>
      <c r="OE280" s="160"/>
      <c r="OF280" s="160"/>
      <c r="OG280" s="160"/>
      <c r="OH280" s="160"/>
      <c r="OI280" s="160"/>
      <c r="OJ280" s="160"/>
      <c r="OK280" s="160"/>
      <c r="OL280" s="160"/>
      <c r="OM280" s="160"/>
      <c r="ON280" s="160"/>
      <c r="OO280" s="160"/>
      <c r="OP280" s="160"/>
      <c r="OQ280" s="160"/>
      <c r="OR280" s="160"/>
      <c r="OS280" s="160"/>
      <c r="OT280" s="160"/>
      <c r="OU280" s="160"/>
      <c r="OV280" s="160"/>
      <c r="OW280" s="160"/>
      <c r="OX280" s="160"/>
      <c r="OY280" s="160"/>
      <c r="OZ280" s="160"/>
      <c r="PA280" s="160"/>
      <c r="PB280" s="160"/>
      <c r="PC280" s="160"/>
      <c r="PD280" s="160"/>
      <c r="PE280" s="160"/>
      <c r="PF280" s="160"/>
      <c r="PG280" s="160"/>
      <c r="PH280" s="160"/>
      <c r="PI280" s="160"/>
      <c r="PJ280" s="160"/>
      <c r="PK280" s="160"/>
      <c r="PL280" s="160"/>
      <c r="PM280" s="160"/>
      <c r="PN280" s="160"/>
      <c r="PO280" s="160"/>
      <c r="PP280" s="160"/>
      <c r="PQ280" s="160"/>
      <c r="PR280" s="160"/>
      <c r="PS280" s="160"/>
      <c r="PT280" s="160"/>
      <c r="PU280" s="160"/>
      <c r="PV280" s="160"/>
      <c r="PW280" s="160"/>
      <c r="PX280" s="160"/>
      <c r="PY280" s="160"/>
      <c r="PZ280" s="160"/>
      <c r="QA280" s="160"/>
      <c r="QB280" s="160"/>
      <c r="QC280" s="160"/>
      <c r="QD280" s="160"/>
      <c r="QE280" s="160"/>
      <c r="QF280" s="160"/>
      <c r="QG280" s="160"/>
      <c r="QH280" s="160"/>
      <c r="QI280" s="160"/>
      <c r="QJ280" s="160"/>
      <c r="QK280" s="160"/>
      <c r="QL280" s="160"/>
      <c r="QM280" s="160"/>
      <c r="QN280" s="160"/>
      <c r="QO280" s="160"/>
      <c r="QP280" s="160"/>
      <c r="QQ280" s="160"/>
      <c r="QR280" s="160"/>
      <c r="QS280" s="160"/>
      <c r="QT280" s="160"/>
      <c r="QU280" s="160"/>
      <c r="QV280" s="160"/>
      <c r="QW280" s="160"/>
      <c r="QX280" s="160"/>
      <c r="QY280" s="160"/>
      <c r="QZ280" s="160"/>
      <c r="RA280" s="160"/>
      <c r="RB280" s="160"/>
      <c r="RC280" s="160"/>
      <c r="RD280" s="160"/>
      <c r="RE280" s="160"/>
      <c r="RF280" s="160"/>
      <c r="RG280" s="160"/>
      <c r="RH280" s="160"/>
      <c r="RI280" s="160"/>
      <c r="RJ280" s="160"/>
      <c r="RK280" s="160"/>
      <c r="RL280" s="160"/>
      <c r="RM280" s="160"/>
      <c r="RN280" s="160"/>
      <c r="RO280" s="160"/>
      <c r="RP280" s="160"/>
      <c r="RQ280" s="160"/>
      <c r="RR280" s="160"/>
      <c r="RS280" s="160"/>
      <c r="RT280" s="160"/>
      <c r="RU280" s="160"/>
      <c r="RV280" s="160"/>
      <c r="RW280" s="160"/>
      <c r="RX280" s="160"/>
      <c r="RY280" s="160"/>
      <c r="RZ280" s="160"/>
      <c r="SA280" s="160"/>
      <c r="SB280" s="160"/>
      <c r="SC280" s="160"/>
      <c r="SD280" s="160"/>
      <c r="SE280" s="160"/>
      <c r="SF280" s="160"/>
      <c r="SG280" s="160"/>
      <c r="SH280" s="160"/>
      <c r="SI280" s="160"/>
      <c r="SJ280" s="160"/>
      <c r="SK280" s="160"/>
      <c r="SL280" s="160"/>
      <c r="SM280" s="160"/>
      <c r="SN280" s="160"/>
      <c r="SO280" s="160"/>
      <c r="SP280" s="160"/>
      <c r="SQ280" s="160"/>
      <c r="SR280" s="160"/>
      <c r="SS280" s="160"/>
      <c r="ST280" s="160"/>
      <c r="SU280" s="160"/>
      <c r="SV280" s="160"/>
      <c r="SW280" s="160"/>
      <c r="SX280" s="160"/>
      <c r="SY280" s="160"/>
      <c r="SZ280" s="160"/>
      <c r="TA280" s="160"/>
      <c r="TB280" s="160"/>
      <c r="TC280" s="160"/>
      <c r="TD280" s="160"/>
      <c r="TE280" s="160"/>
      <c r="TF280" s="160"/>
    </row>
    <row r="281" spans="1:526">
      <c r="A281" s="160"/>
      <c r="B281" s="160"/>
      <c r="C281" s="160"/>
      <c r="D281" s="160"/>
      <c r="E281" s="160"/>
      <c r="F281" s="160"/>
      <c r="G281" s="160"/>
      <c r="H281" s="160"/>
      <c r="I281" s="160"/>
      <c r="J281" s="160"/>
      <c r="K281" s="160"/>
      <c r="L281" s="160"/>
      <c r="M281" s="160"/>
      <c r="N281" s="160"/>
      <c r="O281" s="160"/>
      <c r="P281" s="160"/>
      <c r="Q281" s="160"/>
      <c r="R281" s="160"/>
      <c r="S281" s="160"/>
      <c r="T281" s="160"/>
      <c r="U281" s="160"/>
      <c r="V281" s="160"/>
      <c r="W281" s="160"/>
      <c r="X281" s="160"/>
      <c r="Y281" s="160"/>
      <c r="Z281" s="160"/>
      <c r="AA281" s="160"/>
      <c r="AB281" s="160"/>
      <c r="AC281" s="160"/>
      <c r="AD281" s="160"/>
      <c r="AE281" s="160"/>
      <c r="AF281" s="160"/>
      <c r="AG281" s="160"/>
      <c r="AH281" s="160"/>
      <c r="AI281" s="160"/>
      <c r="AJ281" s="160"/>
      <c r="AK281" s="160"/>
      <c r="AL281" s="160"/>
      <c r="AM281" s="160"/>
      <c r="AN281" s="160"/>
      <c r="AO281" s="160"/>
      <c r="AP281" s="160"/>
      <c r="AQ281" s="160"/>
      <c r="AR281" s="160"/>
      <c r="AS281" s="160"/>
      <c r="AT281" s="160"/>
      <c r="AU281" s="160"/>
      <c r="AV281" s="160"/>
      <c r="AW281" s="160"/>
      <c r="AX281" s="160"/>
      <c r="AY281" s="160"/>
      <c r="AZ281" s="160"/>
      <c r="BA281" s="160"/>
      <c r="BB281" s="160"/>
      <c r="BC281" s="160"/>
      <c r="BD281" s="160"/>
      <c r="BE281" s="160"/>
      <c r="BF281" s="160"/>
      <c r="BG281" s="160"/>
      <c r="BH281" s="160"/>
      <c r="BI281" s="160"/>
      <c r="BJ281" s="160"/>
      <c r="BK281" s="160"/>
      <c r="BL281" s="160"/>
      <c r="BM281" s="160"/>
      <c r="BN281" s="160"/>
      <c r="BO281" s="160"/>
      <c r="BP281" s="160"/>
      <c r="BQ281" s="160"/>
      <c r="BR281" s="160"/>
      <c r="BS281" s="160"/>
      <c r="BT281" s="160"/>
      <c r="BU281" s="160"/>
      <c r="BV281" s="160"/>
      <c r="BW281" s="160"/>
      <c r="BX281" s="160"/>
      <c r="BY281" s="160"/>
      <c r="BZ281" s="160"/>
      <c r="CA281" s="160"/>
      <c r="CB281" s="160"/>
      <c r="CC281" s="160"/>
      <c r="CD281" s="160"/>
      <c r="CE281" s="160"/>
      <c r="CF281" s="160"/>
      <c r="CG281" s="160"/>
      <c r="CH281" s="160"/>
      <c r="CI281" s="160"/>
      <c r="CJ281" s="160"/>
      <c r="CK281" s="160"/>
      <c r="CL281" s="160"/>
      <c r="CM281" s="160"/>
      <c r="CN281" s="160"/>
      <c r="CO281" s="160"/>
      <c r="CP281" s="160"/>
      <c r="CQ281" s="160"/>
      <c r="CR281" s="160"/>
      <c r="CS281" s="160"/>
      <c r="CT281" s="160"/>
      <c r="CU281" s="160"/>
      <c r="CV281" s="160"/>
      <c r="CW281" s="160"/>
      <c r="CX281" s="160"/>
      <c r="CY281" s="160"/>
      <c r="CZ281" s="160"/>
      <c r="DA281" s="160"/>
      <c r="DB281" s="160"/>
      <c r="DC281" s="160"/>
      <c r="DD281" s="160"/>
      <c r="DE281" s="160"/>
      <c r="DF281" s="160"/>
      <c r="DG281" s="160"/>
      <c r="DH281" s="160"/>
      <c r="DI281" s="160"/>
      <c r="DJ281" s="160"/>
      <c r="DK281" s="160"/>
      <c r="DL281" s="160"/>
      <c r="DM281" s="160"/>
      <c r="DN281" s="160"/>
      <c r="DO281" s="160"/>
      <c r="DP281" s="160"/>
      <c r="DQ281" s="160"/>
      <c r="DR281" s="160"/>
      <c r="DS281" s="160"/>
      <c r="DT281" s="160"/>
      <c r="DU281" s="160"/>
      <c r="DV281" s="160"/>
      <c r="DW281" s="160"/>
      <c r="DX281" s="160"/>
      <c r="DY281" s="160"/>
      <c r="DZ281" s="160"/>
      <c r="EA281" s="160"/>
      <c r="EB281" s="160"/>
      <c r="EC281" s="160"/>
      <c r="ED281" s="160"/>
      <c r="EE281" s="160"/>
      <c r="EF281" s="160"/>
      <c r="EG281" s="160"/>
      <c r="EH281" s="160"/>
      <c r="EI281" s="160"/>
      <c r="EJ281" s="160"/>
      <c r="EK281" s="160"/>
      <c r="EL281" s="160"/>
      <c r="EM281" s="160"/>
      <c r="EN281" s="160"/>
      <c r="EO281" s="160"/>
      <c r="EP281" s="160"/>
      <c r="EQ281" s="160"/>
      <c r="ER281" s="160"/>
      <c r="ES281" s="160"/>
      <c r="ET281" s="160"/>
      <c r="EU281" s="160"/>
      <c r="EV281" s="160"/>
      <c r="EW281" s="160"/>
      <c r="EX281" s="160"/>
      <c r="EY281" s="160"/>
      <c r="EZ281" s="160"/>
      <c r="FA281" s="160"/>
      <c r="FB281" s="160"/>
      <c r="FC281" s="160"/>
      <c r="FD281" s="160"/>
      <c r="FE281" s="160"/>
      <c r="FF281" s="160"/>
      <c r="FG281" s="160"/>
      <c r="FH281" s="160"/>
      <c r="FI281" s="160"/>
      <c r="FJ281" s="160"/>
      <c r="FK281" s="160"/>
      <c r="FL281" s="160"/>
      <c r="FM281" s="160"/>
      <c r="FN281" s="160"/>
      <c r="FO281" s="160"/>
      <c r="FP281" s="160"/>
      <c r="FQ281" s="160"/>
      <c r="FR281" s="160"/>
      <c r="FS281" s="160"/>
      <c r="FT281" s="160"/>
      <c r="FU281" s="160"/>
      <c r="FV281" s="160"/>
      <c r="FW281" s="160"/>
      <c r="FX281" s="160"/>
      <c r="FY281" s="160"/>
      <c r="FZ281" s="160"/>
      <c r="GA281" s="160"/>
      <c r="GB281" s="160"/>
      <c r="GC281" s="160"/>
      <c r="GD281" s="160"/>
      <c r="GE281" s="160"/>
      <c r="GF281" s="160"/>
      <c r="GG281" s="160"/>
      <c r="GH281" s="160"/>
      <c r="GI281" s="160"/>
      <c r="GJ281" s="160"/>
      <c r="GK281" s="160"/>
      <c r="GL281" s="160"/>
      <c r="GM281" s="160"/>
      <c r="GN281" s="160"/>
      <c r="GO281" s="160"/>
      <c r="GP281" s="160"/>
      <c r="GQ281" s="160"/>
      <c r="GR281" s="160"/>
      <c r="GS281" s="160"/>
      <c r="GT281" s="160"/>
      <c r="GU281" s="160"/>
      <c r="GV281" s="160"/>
      <c r="GW281" s="160"/>
      <c r="GX281" s="160"/>
      <c r="GY281" s="160"/>
      <c r="GZ281" s="160"/>
      <c r="HA281" s="160"/>
      <c r="HB281" s="160"/>
      <c r="HC281" s="160"/>
      <c r="HD281" s="160"/>
      <c r="HE281" s="160"/>
      <c r="HF281" s="160"/>
      <c r="HG281" s="160"/>
      <c r="HH281" s="160"/>
      <c r="HI281" s="160"/>
      <c r="HJ281" s="160"/>
      <c r="HK281" s="160"/>
      <c r="HL281" s="160"/>
      <c r="HM281" s="160"/>
      <c r="HN281" s="160"/>
      <c r="HO281" s="160"/>
      <c r="HP281" s="160"/>
      <c r="HQ281" s="160"/>
      <c r="HR281" s="160"/>
      <c r="HS281" s="160"/>
      <c r="HT281" s="160"/>
      <c r="HU281" s="160"/>
      <c r="HV281" s="160"/>
      <c r="HW281" s="160"/>
      <c r="HX281" s="160"/>
      <c r="HY281" s="160"/>
      <c r="HZ281" s="160"/>
      <c r="IA281" s="160"/>
      <c r="IB281" s="160"/>
      <c r="IC281" s="160"/>
      <c r="ID281" s="160"/>
      <c r="IE281" s="160"/>
      <c r="IF281" s="160"/>
      <c r="IG281" s="160"/>
      <c r="IH281" s="160"/>
      <c r="II281" s="160"/>
      <c r="IJ281" s="160"/>
      <c r="IK281" s="160"/>
      <c r="IL281" s="160"/>
      <c r="IM281" s="160"/>
      <c r="IN281" s="160"/>
      <c r="IO281" s="160"/>
      <c r="IP281" s="160"/>
      <c r="IQ281" s="160"/>
      <c r="IR281" s="160"/>
      <c r="IS281" s="160"/>
      <c r="IT281" s="160"/>
      <c r="IU281" s="160"/>
      <c r="IV281" s="160"/>
      <c r="IW281" s="160"/>
      <c r="IX281" s="160"/>
      <c r="IY281" s="160"/>
      <c r="IZ281" s="160"/>
      <c r="JA281" s="160"/>
      <c r="JB281" s="160"/>
      <c r="JC281" s="160"/>
      <c r="JD281" s="160"/>
      <c r="JE281" s="160"/>
      <c r="JF281" s="160"/>
      <c r="JG281" s="160"/>
      <c r="JH281" s="160"/>
      <c r="JI281" s="160"/>
      <c r="JJ281" s="160"/>
      <c r="JK281" s="160"/>
      <c r="JL281" s="160"/>
      <c r="JM281" s="160"/>
      <c r="JN281" s="160"/>
      <c r="JO281" s="160"/>
      <c r="JP281" s="160"/>
      <c r="JQ281" s="160"/>
      <c r="JR281" s="160"/>
      <c r="JS281" s="160"/>
      <c r="JT281" s="160"/>
      <c r="JU281" s="160"/>
      <c r="JV281" s="160"/>
      <c r="JW281" s="160"/>
      <c r="JX281" s="160"/>
      <c r="JY281" s="160"/>
      <c r="JZ281" s="160"/>
      <c r="KA281" s="160"/>
      <c r="KB281" s="160"/>
      <c r="KC281" s="160"/>
      <c r="KD281" s="160"/>
      <c r="KE281" s="160"/>
      <c r="KF281" s="160"/>
      <c r="KG281" s="160"/>
      <c r="KH281" s="160"/>
      <c r="KI281" s="160"/>
      <c r="KJ281" s="160"/>
      <c r="KK281" s="160"/>
      <c r="KL281" s="160"/>
      <c r="KM281" s="160"/>
      <c r="KN281" s="160"/>
      <c r="KO281" s="160"/>
      <c r="KP281" s="160"/>
      <c r="KQ281" s="160"/>
      <c r="KR281" s="160"/>
      <c r="KS281" s="160"/>
      <c r="KT281" s="160"/>
      <c r="KU281" s="160"/>
      <c r="KV281" s="160"/>
      <c r="KW281" s="160"/>
      <c r="KX281" s="160"/>
      <c r="KY281" s="160"/>
      <c r="KZ281" s="160"/>
      <c r="LA281" s="160"/>
      <c r="LB281" s="160"/>
      <c r="LC281" s="160"/>
      <c r="LD281" s="160"/>
      <c r="LE281" s="160"/>
      <c r="LF281" s="160"/>
      <c r="LG281" s="160"/>
      <c r="LH281" s="160"/>
      <c r="LI281" s="160"/>
      <c r="LJ281" s="160"/>
      <c r="LK281" s="160"/>
      <c r="LL281" s="160"/>
      <c r="LM281" s="160"/>
      <c r="LN281" s="160"/>
      <c r="LO281" s="160"/>
      <c r="LP281" s="160"/>
      <c r="LQ281" s="160"/>
      <c r="LR281" s="160"/>
      <c r="LS281" s="160"/>
      <c r="LT281" s="160"/>
      <c r="LU281" s="160"/>
      <c r="LV281" s="160"/>
      <c r="LW281" s="160"/>
      <c r="LX281" s="160"/>
      <c r="LY281" s="160"/>
      <c r="LZ281" s="160"/>
      <c r="MA281" s="160"/>
      <c r="MB281" s="160"/>
      <c r="MC281" s="160"/>
      <c r="MD281" s="160"/>
      <c r="ME281" s="160"/>
      <c r="MF281" s="160"/>
      <c r="MG281" s="160"/>
      <c r="MH281" s="160"/>
      <c r="MI281" s="160"/>
      <c r="MJ281" s="160"/>
      <c r="MK281" s="160"/>
      <c r="ML281" s="160"/>
      <c r="MM281" s="160"/>
      <c r="MN281" s="160"/>
      <c r="MO281" s="160"/>
      <c r="MP281" s="160"/>
      <c r="MQ281" s="160"/>
      <c r="MR281" s="160"/>
      <c r="MS281" s="160"/>
      <c r="MT281" s="160"/>
      <c r="MU281" s="160"/>
      <c r="MV281" s="160"/>
      <c r="MW281" s="160"/>
      <c r="MX281" s="160"/>
      <c r="MY281" s="160"/>
      <c r="MZ281" s="160"/>
      <c r="NA281" s="160"/>
      <c r="NB281" s="160"/>
      <c r="NC281" s="160"/>
      <c r="ND281" s="160"/>
      <c r="NE281" s="160"/>
      <c r="NF281" s="160"/>
      <c r="NG281" s="160"/>
      <c r="NH281" s="160"/>
      <c r="NI281" s="160"/>
      <c r="NJ281" s="160"/>
      <c r="NK281" s="160"/>
      <c r="NL281" s="160"/>
      <c r="NM281" s="160"/>
      <c r="NN281" s="160"/>
      <c r="NO281" s="160"/>
      <c r="NP281" s="160"/>
      <c r="NQ281" s="160"/>
      <c r="NR281" s="160"/>
      <c r="NS281" s="160"/>
      <c r="NT281" s="160"/>
      <c r="NU281" s="160"/>
      <c r="NV281" s="160"/>
      <c r="NW281" s="160"/>
      <c r="NX281" s="160"/>
      <c r="NY281" s="160"/>
      <c r="NZ281" s="160"/>
      <c r="OA281" s="160"/>
      <c r="OB281" s="160"/>
      <c r="OC281" s="160"/>
      <c r="OD281" s="160"/>
      <c r="OE281" s="160"/>
      <c r="OF281" s="160"/>
      <c r="OG281" s="160"/>
      <c r="OH281" s="160"/>
      <c r="OI281" s="160"/>
      <c r="OJ281" s="160"/>
      <c r="OK281" s="160"/>
      <c r="OL281" s="160"/>
      <c r="OM281" s="160"/>
      <c r="ON281" s="160"/>
      <c r="OO281" s="160"/>
      <c r="OP281" s="160"/>
      <c r="OQ281" s="160"/>
      <c r="OR281" s="160"/>
      <c r="OS281" s="160"/>
      <c r="OT281" s="160"/>
      <c r="OU281" s="160"/>
      <c r="OV281" s="160"/>
      <c r="OW281" s="160"/>
      <c r="OX281" s="160"/>
      <c r="OY281" s="160"/>
      <c r="OZ281" s="160"/>
      <c r="PA281" s="160"/>
      <c r="PB281" s="160"/>
      <c r="PC281" s="160"/>
      <c r="PD281" s="160"/>
      <c r="PE281" s="160"/>
      <c r="PF281" s="160"/>
      <c r="PG281" s="160"/>
      <c r="PH281" s="160"/>
      <c r="PI281" s="160"/>
      <c r="PJ281" s="160"/>
      <c r="PK281" s="160"/>
      <c r="PL281" s="160"/>
      <c r="PM281" s="160"/>
      <c r="PN281" s="160"/>
      <c r="PO281" s="160"/>
      <c r="PP281" s="160"/>
      <c r="PQ281" s="160"/>
      <c r="PR281" s="160"/>
      <c r="PS281" s="160"/>
      <c r="PT281" s="160"/>
      <c r="PU281" s="160"/>
      <c r="PV281" s="160"/>
      <c r="PW281" s="160"/>
      <c r="PX281" s="160"/>
      <c r="PY281" s="160"/>
      <c r="PZ281" s="160"/>
      <c r="QA281" s="160"/>
      <c r="QB281" s="160"/>
      <c r="QC281" s="160"/>
      <c r="QD281" s="160"/>
      <c r="QE281" s="160"/>
      <c r="QF281" s="160"/>
      <c r="QG281" s="160"/>
      <c r="QH281" s="160"/>
      <c r="QI281" s="160"/>
      <c r="QJ281" s="160"/>
      <c r="QK281" s="160"/>
      <c r="QL281" s="160"/>
      <c r="QM281" s="160"/>
      <c r="QN281" s="160"/>
      <c r="QO281" s="160"/>
      <c r="QP281" s="160"/>
      <c r="QQ281" s="160"/>
      <c r="QR281" s="160"/>
      <c r="QS281" s="160"/>
      <c r="QT281" s="160"/>
      <c r="QU281" s="160"/>
      <c r="QV281" s="160"/>
      <c r="QW281" s="160"/>
      <c r="QX281" s="160"/>
      <c r="QY281" s="160"/>
      <c r="QZ281" s="160"/>
      <c r="RA281" s="160"/>
      <c r="RB281" s="160"/>
      <c r="RC281" s="160"/>
      <c r="RD281" s="160"/>
      <c r="RE281" s="160"/>
      <c r="RF281" s="160"/>
      <c r="RG281" s="160"/>
      <c r="RH281" s="160"/>
      <c r="RI281" s="160"/>
      <c r="RJ281" s="160"/>
      <c r="RK281" s="160"/>
      <c r="RL281" s="160"/>
      <c r="RM281" s="160"/>
      <c r="RN281" s="160"/>
      <c r="RO281" s="160"/>
      <c r="RP281" s="160"/>
      <c r="RQ281" s="160"/>
      <c r="RR281" s="160"/>
      <c r="RS281" s="160"/>
      <c r="RT281" s="160"/>
      <c r="RU281" s="160"/>
      <c r="RV281" s="160"/>
      <c r="RW281" s="160"/>
      <c r="RX281" s="160"/>
      <c r="RY281" s="160"/>
      <c r="RZ281" s="160"/>
      <c r="SA281" s="160"/>
      <c r="SB281" s="160"/>
      <c r="SC281" s="160"/>
      <c r="SD281" s="160"/>
      <c r="SE281" s="160"/>
      <c r="SF281" s="160"/>
      <c r="SG281" s="160"/>
      <c r="SH281" s="160"/>
      <c r="SI281" s="160"/>
      <c r="SJ281" s="160"/>
      <c r="SK281" s="160"/>
      <c r="SL281" s="160"/>
      <c r="SM281" s="160"/>
      <c r="SN281" s="160"/>
      <c r="SO281" s="160"/>
      <c r="SP281" s="160"/>
      <c r="SQ281" s="160"/>
      <c r="SR281" s="160"/>
      <c r="SS281" s="160"/>
      <c r="ST281" s="160"/>
      <c r="SU281" s="160"/>
      <c r="SV281" s="160"/>
      <c r="SW281" s="160"/>
      <c r="SX281" s="160"/>
      <c r="SY281" s="160"/>
      <c r="SZ281" s="160"/>
      <c r="TA281" s="160"/>
      <c r="TB281" s="160"/>
      <c r="TC281" s="160"/>
      <c r="TD281" s="160"/>
      <c r="TE281" s="160"/>
      <c r="TF281" s="160"/>
    </row>
    <row r="282" spans="1:526">
      <c r="A282" s="160"/>
      <c r="B282" s="160"/>
      <c r="C282" s="160"/>
      <c r="D282" s="160"/>
      <c r="E282" s="160"/>
      <c r="F282" s="160"/>
      <c r="G282" s="160"/>
      <c r="H282" s="160"/>
      <c r="I282" s="160"/>
      <c r="J282" s="160"/>
      <c r="K282" s="160"/>
      <c r="L282" s="160"/>
      <c r="M282" s="160"/>
      <c r="N282" s="160"/>
      <c r="O282" s="160"/>
      <c r="P282" s="160"/>
      <c r="Q282" s="160"/>
      <c r="R282" s="160"/>
      <c r="S282" s="160"/>
      <c r="T282" s="160"/>
      <c r="U282" s="160"/>
      <c r="V282" s="160"/>
      <c r="W282" s="160"/>
      <c r="X282" s="160"/>
      <c r="Y282" s="160"/>
      <c r="Z282" s="160"/>
      <c r="AA282" s="160"/>
      <c r="AB282" s="160"/>
      <c r="AC282" s="160"/>
      <c r="AD282" s="160"/>
      <c r="AE282" s="160"/>
      <c r="AF282" s="160"/>
      <c r="AG282" s="160"/>
      <c r="AH282" s="160"/>
      <c r="AI282" s="160"/>
      <c r="AJ282" s="160"/>
      <c r="AK282" s="160"/>
      <c r="AL282" s="160"/>
      <c r="AM282" s="160"/>
      <c r="AN282" s="160"/>
      <c r="AO282" s="160"/>
      <c r="AP282" s="160"/>
      <c r="AQ282" s="160"/>
      <c r="AR282" s="160"/>
      <c r="AS282" s="160"/>
      <c r="AT282" s="160"/>
      <c r="AU282" s="160"/>
      <c r="AV282" s="160"/>
      <c r="AW282" s="160"/>
      <c r="AX282" s="160"/>
      <c r="AY282" s="160"/>
      <c r="AZ282" s="160"/>
      <c r="BA282" s="160"/>
      <c r="BB282" s="160"/>
      <c r="BC282" s="160"/>
      <c r="BD282" s="160"/>
      <c r="BE282" s="160"/>
      <c r="BF282" s="160"/>
      <c r="BG282" s="160"/>
      <c r="BH282" s="160"/>
      <c r="BI282" s="160"/>
      <c r="BJ282" s="160"/>
      <c r="BK282" s="160"/>
      <c r="BL282" s="160"/>
      <c r="BM282" s="160"/>
      <c r="BN282" s="160"/>
      <c r="BO282" s="160"/>
      <c r="BP282" s="160"/>
      <c r="BQ282" s="160"/>
      <c r="BR282" s="160"/>
      <c r="BS282" s="160"/>
      <c r="BT282" s="160"/>
      <c r="BU282" s="160"/>
      <c r="BV282" s="160"/>
      <c r="BW282" s="160"/>
      <c r="BX282" s="160"/>
      <c r="BY282" s="160"/>
      <c r="BZ282" s="160"/>
      <c r="CA282" s="160"/>
      <c r="CB282" s="160"/>
      <c r="CC282" s="160"/>
      <c r="CD282" s="160"/>
      <c r="CE282" s="160"/>
      <c r="CF282" s="160"/>
      <c r="CG282" s="160"/>
      <c r="CH282" s="160"/>
      <c r="CI282" s="160"/>
      <c r="CJ282" s="160"/>
      <c r="CK282" s="160"/>
      <c r="CL282" s="160"/>
      <c r="CM282" s="160"/>
      <c r="CN282" s="160"/>
      <c r="CO282" s="160"/>
      <c r="CP282" s="160"/>
      <c r="CQ282" s="160"/>
      <c r="CR282" s="160"/>
      <c r="CS282" s="160"/>
      <c r="CT282" s="160"/>
      <c r="CU282" s="160"/>
      <c r="CV282" s="160"/>
      <c r="CW282" s="160"/>
      <c r="CX282" s="160"/>
      <c r="CY282" s="160"/>
      <c r="CZ282" s="160"/>
      <c r="DA282" s="160"/>
      <c r="DB282" s="160"/>
      <c r="DC282" s="160"/>
      <c r="DD282" s="160"/>
      <c r="DE282" s="160"/>
      <c r="DF282" s="160"/>
      <c r="DG282" s="160"/>
      <c r="DH282" s="160"/>
      <c r="DI282" s="160"/>
      <c r="DJ282" s="160"/>
      <c r="DK282" s="160"/>
      <c r="DL282" s="160"/>
      <c r="DM282" s="160"/>
      <c r="DN282" s="160"/>
      <c r="DO282" s="160"/>
      <c r="DP282" s="160"/>
      <c r="DQ282" s="160"/>
      <c r="DR282" s="160"/>
      <c r="DS282" s="160"/>
      <c r="DT282" s="160"/>
      <c r="DU282" s="160"/>
      <c r="DV282" s="160"/>
      <c r="DW282" s="160"/>
      <c r="DX282" s="160"/>
      <c r="DY282" s="160"/>
      <c r="DZ282" s="160"/>
      <c r="EA282" s="160"/>
      <c r="EB282" s="160"/>
      <c r="EC282" s="160"/>
      <c r="ED282" s="160"/>
      <c r="EE282" s="160"/>
      <c r="EF282" s="160"/>
      <c r="EG282" s="160"/>
      <c r="EH282" s="160"/>
      <c r="EI282" s="160"/>
      <c r="EJ282" s="160"/>
      <c r="EK282" s="160"/>
      <c r="EL282" s="160"/>
      <c r="EM282" s="160"/>
      <c r="EN282" s="160"/>
      <c r="EO282" s="160"/>
      <c r="EP282" s="160"/>
      <c r="EQ282" s="160"/>
      <c r="ER282" s="160"/>
      <c r="ES282" s="160"/>
      <c r="ET282" s="160"/>
      <c r="EU282" s="160"/>
      <c r="EV282" s="160"/>
      <c r="EW282" s="160"/>
      <c r="EX282" s="160"/>
      <c r="EY282" s="160"/>
      <c r="EZ282" s="160"/>
      <c r="FA282" s="160"/>
      <c r="FB282" s="160"/>
      <c r="FC282" s="160"/>
      <c r="FD282" s="160"/>
      <c r="FE282" s="160"/>
      <c r="FF282" s="160"/>
      <c r="FG282" s="160"/>
      <c r="FH282" s="160"/>
      <c r="FI282" s="160"/>
      <c r="FJ282" s="160"/>
      <c r="FK282" s="160"/>
      <c r="FL282" s="160"/>
      <c r="FM282" s="160"/>
      <c r="FN282" s="160"/>
      <c r="FO282" s="160"/>
      <c r="FP282" s="160"/>
      <c r="FQ282" s="160"/>
      <c r="FR282" s="160"/>
      <c r="FS282" s="160"/>
      <c r="FT282" s="160"/>
      <c r="FU282" s="160"/>
      <c r="FV282" s="160"/>
      <c r="FW282" s="160"/>
      <c r="FX282" s="160"/>
      <c r="FY282" s="160"/>
      <c r="FZ282" s="160"/>
      <c r="GA282" s="160"/>
      <c r="GB282" s="160"/>
      <c r="GC282" s="160"/>
      <c r="GD282" s="160"/>
      <c r="GE282" s="160"/>
      <c r="GF282" s="160"/>
      <c r="GG282" s="160"/>
      <c r="GH282" s="160"/>
      <c r="GI282" s="160"/>
      <c r="GJ282" s="160"/>
      <c r="GK282" s="160"/>
      <c r="GL282" s="160"/>
      <c r="GM282" s="160"/>
      <c r="GN282" s="160"/>
      <c r="GO282" s="160"/>
      <c r="GP282" s="160"/>
      <c r="GQ282" s="160"/>
      <c r="GR282" s="160"/>
      <c r="GS282" s="160"/>
      <c r="GT282" s="160"/>
      <c r="GU282" s="160"/>
      <c r="GV282" s="160"/>
      <c r="GW282" s="160"/>
      <c r="GX282" s="160"/>
      <c r="GY282" s="160"/>
      <c r="GZ282" s="160"/>
      <c r="HA282" s="160"/>
      <c r="HB282" s="160"/>
      <c r="HC282" s="160"/>
      <c r="HD282" s="160"/>
      <c r="HE282" s="160"/>
      <c r="HF282" s="160"/>
      <c r="HG282" s="160"/>
      <c r="HH282" s="160"/>
      <c r="HI282" s="160"/>
      <c r="HJ282" s="160"/>
      <c r="HK282" s="160"/>
      <c r="HL282" s="160"/>
      <c r="HM282" s="160"/>
      <c r="HN282" s="160"/>
      <c r="HO282" s="160"/>
      <c r="HP282" s="160"/>
      <c r="HQ282" s="160"/>
      <c r="HR282" s="160"/>
      <c r="HS282" s="160"/>
      <c r="HT282" s="160"/>
      <c r="HU282" s="160"/>
      <c r="HV282" s="160"/>
      <c r="HW282" s="160"/>
      <c r="HX282" s="160"/>
      <c r="HY282" s="160"/>
      <c r="HZ282" s="160"/>
      <c r="IA282" s="160"/>
      <c r="IB282" s="160"/>
      <c r="IC282" s="160"/>
      <c r="ID282" s="160"/>
      <c r="IE282" s="160"/>
      <c r="IF282" s="160"/>
      <c r="IG282" s="160"/>
      <c r="IH282" s="160"/>
      <c r="II282" s="160"/>
      <c r="IJ282" s="160"/>
      <c r="IK282" s="160"/>
      <c r="IL282" s="160"/>
      <c r="IM282" s="160"/>
      <c r="IN282" s="160"/>
      <c r="IO282" s="160"/>
      <c r="IP282" s="160"/>
      <c r="IQ282" s="160"/>
      <c r="IR282" s="160"/>
      <c r="IS282" s="160"/>
      <c r="IT282" s="160"/>
      <c r="IU282" s="160"/>
      <c r="IV282" s="160"/>
      <c r="IW282" s="160"/>
      <c r="IX282" s="160"/>
      <c r="IY282" s="160"/>
      <c r="IZ282" s="160"/>
      <c r="JA282" s="160"/>
      <c r="JB282" s="160"/>
      <c r="JC282" s="160"/>
      <c r="JD282" s="160"/>
      <c r="JE282" s="160"/>
      <c r="JF282" s="160"/>
      <c r="JG282" s="160"/>
      <c r="JH282" s="160"/>
      <c r="JI282" s="160"/>
      <c r="JJ282" s="160"/>
      <c r="JK282" s="160"/>
      <c r="JL282" s="160"/>
      <c r="JM282" s="160"/>
      <c r="JN282" s="160"/>
      <c r="JO282" s="160"/>
      <c r="JP282" s="160"/>
      <c r="JQ282" s="160"/>
      <c r="JR282" s="160"/>
      <c r="JS282" s="160"/>
      <c r="JT282" s="160"/>
      <c r="JU282" s="160"/>
      <c r="JV282" s="160"/>
      <c r="JW282" s="160"/>
      <c r="JX282" s="160"/>
      <c r="JY282" s="160"/>
      <c r="JZ282" s="160"/>
      <c r="KA282" s="160"/>
      <c r="KB282" s="160"/>
      <c r="KC282" s="160"/>
      <c r="KD282" s="160"/>
      <c r="KE282" s="160"/>
      <c r="KF282" s="160"/>
      <c r="KG282" s="160"/>
      <c r="KH282" s="160"/>
      <c r="KI282" s="160"/>
      <c r="KJ282" s="160"/>
      <c r="KK282" s="160"/>
      <c r="KL282" s="160"/>
      <c r="KM282" s="160"/>
      <c r="KN282" s="160"/>
      <c r="KO282" s="160"/>
      <c r="KP282" s="160"/>
      <c r="KQ282" s="160"/>
      <c r="KR282" s="160"/>
      <c r="KS282" s="160"/>
      <c r="KT282" s="160"/>
      <c r="KU282" s="160"/>
      <c r="KV282" s="160"/>
      <c r="KW282" s="160"/>
      <c r="KX282" s="160"/>
      <c r="KY282" s="160"/>
      <c r="KZ282" s="160"/>
      <c r="LA282" s="160"/>
      <c r="LB282" s="160"/>
      <c r="LC282" s="160"/>
      <c r="LD282" s="160"/>
      <c r="LE282" s="160"/>
      <c r="LF282" s="160"/>
      <c r="LG282" s="160"/>
      <c r="LH282" s="160"/>
      <c r="LI282" s="160"/>
      <c r="LJ282" s="160"/>
      <c r="LK282" s="160"/>
      <c r="LL282" s="160"/>
      <c r="LM282" s="160"/>
      <c r="LN282" s="160"/>
      <c r="LO282" s="160"/>
      <c r="LP282" s="160"/>
      <c r="LQ282" s="160"/>
      <c r="LR282" s="160"/>
      <c r="LS282" s="160"/>
      <c r="LT282" s="160"/>
      <c r="LU282" s="160"/>
      <c r="LV282" s="160"/>
      <c r="LW282" s="160"/>
      <c r="LX282" s="160"/>
      <c r="LY282" s="160"/>
      <c r="LZ282" s="160"/>
      <c r="MA282" s="160"/>
      <c r="MB282" s="160"/>
      <c r="MC282" s="160"/>
      <c r="MD282" s="160"/>
      <c r="ME282" s="160"/>
      <c r="MF282" s="160"/>
      <c r="MG282" s="160"/>
      <c r="MH282" s="160"/>
      <c r="MI282" s="160"/>
      <c r="MJ282" s="160"/>
      <c r="MK282" s="160"/>
      <c r="ML282" s="160"/>
      <c r="MM282" s="160"/>
      <c r="MN282" s="160"/>
      <c r="MO282" s="160"/>
      <c r="MP282" s="160"/>
      <c r="MQ282" s="160"/>
      <c r="MR282" s="160"/>
      <c r="MS282" s="160"/>
      <c r="MT282" s="160"/>
      <c r="MU282" s="160"/>
      <c r="MV282" s="160"/>
      <c r="MW282" s="160"/>
      <c r="MX282" s="160"/>
      <c r="MY282" s="160"/>
      <c r="MZ282" s="160"/>
      <c r="NA282" s="160"/>
      <c r="NB282" s="160"/>
      <c r="NC282" s="160"/>
      <c r="ND282" s="160"/>
      <c r="NE282" s="160"/>
      <c r="NF282" s="160"/>
      <c r="NG282" s="160"/>
      <c r="NH282" s="160"/>
      <c r="NI282" s="160"/>
      <c r="NJ282" s="160"/>
      <c r="NK282" s="160"/>
      <c r="NL282" s="160"/>
      <c r="NM282" s="160"/>
      <c r="NN282" s="160"/>
      <c r="NO282" s="160"/>
      <c r="NP282" s="160"/>
      <c r="NQ282" s="160"/>
      <c r="NR282" s="160"/>
      <c r="NS282" s="160"/>
      <c r="NT282" s="160"/>
      <c r="NU282" s="160"/>
      <c r="NV282" s="160"/>
      <c r="NW282" s="160"/>
      <c r="NX282" s="160"/>
      <c r="NY282" s="160"/>
      <c r="NZ282" s="160"/>
      <c r="OA282" s="160"/>
      <c r="OB282" s="160"/>
      <c r="OC282" s="160"/>
      <c r="OD282" s="160"/>
      <c r="OE282" s="160"/>
      <c r="OF282" s="160"/>
      <c r="OG282" s="160"/>
      <c r="OH282" s="160"/>
      <c r="OI282" s="160"/>
      <c r="OJ282" s="160"/>
      <c r="OK282" s="160"/>
      <c r="OL282" s="160"/>
      <c r="OM282" s="160"/>
      <c r="ON282" s="160"/>
      <c r="OO282" s="160"/>
      <c r="OP282" s="160"/>
      <c r="OQ282" s="160"/>
      <c r="OR282" s="160"/>
      <c r="OS282" s="160"/>
      <c r="OT282" s="160"/>
      <c r="OU282" s="160"/>
      <c r="OV282" s="160"/>
      <c r="OW282" s="160"/>
      <c r="OX282" s="160"/>
      <c r="OY282" s="160"/>
      <c r="OZ282" s="160"/>
      <c r="PA282" s="160"/>
      <c r="PB282" s="160"/>
      <c r="PC282" s="160"/>
      <c r="PD282" s="160"/>
      <c r="PE282" s="160"/>
      <c r="PF282" s="160"/>
      <c r="PG282" s="160"/>
      <c r="PH282" s="160"/>
      <c r="PI282" s="160"/>
      <c r="PJ282" s="160"/>
      <c r="PK282" s="160"/>
      <c r="PL282" s="160"/>
      <c r="PM282" s="160"/>
      <c r="PN282" s="160"/>
      <c r="PO282" s="160"/>
      <c r="PP282" s="160"/>
      <c r="PQ282" s="160"/>
      <c r="PR282" s="160"/>
      <c r="PS282" s="160"/>
      <c r="PT282" s="160"/>
      <c r="PU282" s="160"/>
      <c r="PV282" s="160"/>
      <c r="PW282" s="160"/>
      <c r="PX282" s="160"/>
      <c r="PY282" s="160"/>
      <c r="PZ282" s="160"/>
      <c r="QA282" s="160"/>
      <c r="QB282" s="160"/>
      <c r="QC282" s="160"/>
      <c r="QD282" s="160"/>
      <c r="QE282" s="160"/>
      <c r="QF282" s="160"/>
      <c r="QG282" s="160"/>
      <c r="QH282" s="160"/>
      <c r="QI282" s="160"/>
      <c r="QJ282" s="160"/>
      <c r="QK282" s="160"/>
      <c r="QL282" s="160"/>
      <c r="QM282" s="160"/>
      <c r="QN282" s="160"/>
      <c r="QO282" s="160"/>
      <c r="QP282" s="160"/>
      <c r="QQ282" s="160"/>
      <c r="QR282" s="160"/>
      <c r="QS282" s="160"/>
      <c r="QT282" s="160"/>
      <c r="QU282" s="160"/>
      <c r="QV282" s="160"/>
      <c r="QW282" s="160"/>
      <c r="QX282" s="160"/>
      <c r="QY282" s="160"/>
      <c r="QZ282" s="160"/>
      <c r="RA282" s="160"/>
      <c r="RB282" s="160"/>
      <c r="RC282" s="160"/>
      <c r="RD282" s="160"/>
      <c r="RE282" s="160"/>
      <c r="RF282" s="160"/>
      <c r="RG282" s="160"/>
      <c r="RH282" s="160"/>
      <c r="RI282" s="160"/>
      <c r="RJ282" s="160"/>
      <c r="RK282" s="160"/>
      <c r="RL282" s="160"/>
      <c r="RM282" s="160"/>
      <c r="RN282" s="160"/>
      <c r="RO282" s="160"/>
      <c r="RP282" s="160"/>
      <c r="RQ282" s="160"/>
      <c r="RR282" s="160"/>
      <c r="RS282" s="160"/>
      <c r="RT282" s="160"/>
      <c r="RU282" s="160"/>
      <c r="RV282" s="160"/>
      <c r="RW282" s="160"/>
      <c r="RX282" s="160"/>
      <c r="RY282" s="160"/>
      <c r="RZ282" s="160"/>
      <c r="SA282" s="160"/>
      <c r="SB282" s="160"/>
      <c r="SC282" s="160"/>
      <c r="SD282" s="160"/>
      <c r="SE282" s="160"/>
      <c r="SF282" s="160"/>
      <c r="SG282" s="160"/>
      <c r="SH282" s="160"/>
      <c r="SI282" s="160"/>
      <c r="SJ282" s="160"/>
      <c r="SK282" s="160"/>
      <c r="SL282" s="160"/>
      <c r="SM282" s="160"/>
      <c r="SN282" s="160"/>
      <c r="SO282" s="160"/>
      <c r="SP282" s="160"/>
      <c r="SQ282" s="160"/>
      <c r="SR282" s="160"/>
      <c r="SS282" s="160"/>
      <c r="ST282" s="160"/>
      <c r="SU282" s="160"/>
      <c r="SV282" s="160"/>
      <c r="SW282" s="160"/>
      <c r="SX282" s="160"/>
      <c r="SY282" s="160"/>
      <c r="SZ282" s="160"/>
      <c r="TA282" s="160"/>
      <c r="TB282" s="160"/>
      <c r="TC282" s="160"/>
      <c r="TD282" s="160"/>
      <c r="TE282" s="160"/>
      <c r="TF282" s="160"/>
    </row>
    <row r="283" spans="1:526">
      <c r="A283" s="160"/>
      <c r="B283" s="160"/>
      <c r="C283" s="160"/>
      <c r="D283" s="160"/>
      <c r="E283" s="160"/>
      <c r="F283" s="160"/>
      <c r="G283" s="160"/>
      <c r="H283" s="160"/>
      <c r="I283" s="160"/>
      <c r="J283" s="160"/>
      <c r="K283" s="160"/>
      <c r="L283" s="160"/>
      <c r="M283" s="160"/>
      <c r="N283" s="160"/>
      <c r="O283" s="160"/>
      <c r="P283" s="160"/>
      <c r="Q283" s="160"/>
      <c r="R283" s="160"/>
      <c r="S283" s="160"/>
      <c r="T283" s="160"/>
      <c r="U283" s="160"/>
      <c r="V283" s="160"/>
      <c r="W283" s="160"/>
      <c r="X283" s="160"/>
      <c r="Y283" s="160"/>
      <c r="Z283" s="160"/>
      <c r="AA283" s="160"/>
      <c r="AB283" s="160"/>
      <c r="AC283" s="160"/>
      <c r="AD283" s="160"/>
      <c r="AE283" s="160"/>
      <c r="AF283" s="160"/>
      <c r="AG283" s="160"/>
      <c r="AH283" s="160"/>
      <c r="AI283" s="160"/>
      <c r="AJ283" s="160"/>
      <c r="AK283" s="160"/>
      <c r="AL283" s="160"/>
      <c r="AM283" s="160"/>
      <c r="AN283" s="160"/>
      <c r="AO283" s="160"/>
      <c r="AP283" s="160"/>
      <c r="AQ283" s="160"/>
      <c r="AR283" s="160"/>
      <c r="AS283" s="160"/>
      <c r="AT283" s="160"/>
      <c r="AU283" s="160"/>
      <c r="AV283" s="160"/>
      <c r="AW283" s="160"/>
      <c r="AX283" s="160"/>
      <c r="AY283" s="160"/>
      <c r="AZ283" s="160"/>
      <c r="BA283" s="160"/>
      <c r="BB283" s="160"/>
      <c r="BC283" s="160"/>
      <c r="BD283" s="160"/>
      <c r="BE283" s="160"/>
      <c r="BF283" s="160"/>
      <c r="BG283" s="160"/>
      <c r="BH283" s="160"/>
      <c r="BI283" s="160"/>
      <c r="BJ283" s="160"/>
      <c r="BK283" s="160"/>
      <c r="BL283" s="160"/>
      <c r="BM283" s="160"/>
      <c r="BN283" s="160"/>
      <c r="BO283" s="160"/>
      <c r="BP283" s="160"/>
      <c r="BQ283" s="160"/>
      <c r="BR283" s="160"/>
      <c r="BS283" s="160"/>
      <c r="BT283" s="160"/>
      <c r="BU283" s="160"/>
      <c r="BV283" s="160"/>
      <c r="BW283" s="160"/>
      <c r="BX283" s="160"/>
      <c r="BY283" s="160"/>
      <c r="BZ283" s="160"/>
      <c r="CA283" s="160"/>
      <c r="CB283" s="160"/>
      <c r="CC283" s="160"/>
      <c r="CD283" s="160"/>
      <c r="CE283" s="160"/>
      <c r="CF283" s="160"/>
      <c r="CG283" s="160"/>
      <c r="CH283" s="160"/>
      <c r="CI283" s="160"/>
      <c r="CJ283" s="160"/>
      <c r="CK283" s="160"/>
      <c r="CL283" s="160"/>
      <c r="CM283" s="160"/>
      <c r="CN283" s="160"/>
      <c r="CO283" s="160"/>
      <c r="CP283" s="160"/>
      <c r="CQ283" s="160"/>
      <c r="CR283" s="160"/>
      <c r="CS283" s="160"/>
      <c r="CT283" s="160"/>
      <c r="CU283" s="160"/>
      <c r="CV283" s="160"/>
      <c r="CW283" s="160"/>
      <c r="CX283" s="160"/>
      <c r="CY283" s="160"/>
      <c r="CZ283" s="160"/>
      <c r="DA283" s="160"/>
      <c r="DB283" s="160"/>
      <c r="DC283" s="160"/>
      <c r="DD283" s="160"/>
      <c r="DE283" s="160"/>
      <c r="DF283" s="160"/>
      <c r="DG283" s="160"/>
      <c r="DH283" s="160"/>
      <c r="DI283" s="160"/>
      <c r="DJ283" s="160"/>
      <c r="DK283" s="160"/>
      <c r="DL283" s="160"/>
      <c r="DM283" s="160"/>
      <c r="DN283" s="160"/>
      <c r="DO283" s="160"/>
      <c r="DP283" s="160"/>
      <c r="DQ283" s="160"/>
      <c r="DR283" s="160"/>
      <c r="DS283" s="160"/>
      <c r="DT283" s="160"/>
      <c r="DU283" s="160"/>
      <c r="DV283" s="160"/>
      <c r="DW283" s="160"/>
      <c r="DX283" s="160"/>
      <c r="DY283" s="160"/>
      <c r="DZ283" s="160"/>
      <c r="EA283" s="160"/>
      <c r="EB283" s="160"/>
      <c r="EC283" s="160"/>
      <c r="ED283" s="160"/>
      <c r="EE283" s="160"/>
      <c r="EF283" s="160"/>
      <c r="EG283" s="160"/>
      <c r="EH283" s="160"/>
      <c r="EI283" s="160"/>
      <c r="EJ283" s="160"/>
      <c r="EK283" s="160"/>
      <c r="EL283" s="160"/>
      <c r="EM283" s="160"/>
      <c r="EN283" s="160"/>
      <c r="EO283" s="160"/>
      <c r="EP283" s="160"/>
      <c r="EQ283" s="160"/>
      <c r="ER283" s="160"/>
      <c r="ES283" s="160"/>
      <c r="ET283" s="160"/>
      <c r="EU283" s="160"/>
      <c r="EV283" s="160"/>
      <c r="EW283" s="160"/>
      <c r="EX283" s="160"/>
      <c r="EY283" s="160"/>
      <c r="EZ283" s="160"/>
      <c r="FA283" s="160"/>
      <c r="FB283" s="160"/>
      <c r="FC283" s="160"/>
      <c r="FD283" s="160"/>
      <c r="FE283" s="160"/>
      <c r="FF283" s="160"/>
      <c r="FG283" s="160"/>
      <c r="FH283" s="160"/>
      <c r="FI283" s="160"/>
      <c r="FJ283" s="160"/>
      <c r="FK283" s="160"/>
      <c r="FL283" s="160"/>
      <c r="FM283" s="160"/>
      <c r="FN283" s="160"/>
      <c r="FO283" s="160"/>
      <c r="FP283" s="160"/>
      <c r="FQ283" s="160"/>
      <c r="FR283" s="160"/>
      <c r="FS283" s="160"/>
      <c r="FT283" s="160"/>
      <c r="FU283" s="160"/>
      <c r="FV283" s="160"/>
      <c r="FW283" s="160"/>
      <c r="FX283" s="160"/>
      <c r="FY283" s="160"/>
      <c r="FZ283" s="160"/>
      <c r="GA283" s="160"/>
      <c r="GB283" s="160"/>
      <c r="GC283" s="160"/>
      <c r="GD283" s="160"/>
      <c r="GE283" s="160"/>
      <c r="GF283" s="160"/>
      <c r="GG283" s="160"/>
      <c r="GH283" s="160"/>
      <c r="GI283" s="160"/>
      <c r="GJ283" s="160"/>
      <c r="GK283" s="160"/>
      <c r="GL283" s="160"/>
      <c r="GM283" s="160"/>
      <c r="GN283" s="160"/>
      <c r="GO283" s="160"/>
      <c r="GP283" s="160"/>
      <c r="GQ283" s="160"/>
      <c r="GR283" s="160"/>
      <c r="GS283" s="160"/>
      <c r="GT283" s="160"/>
      <c r="GU283" s="160"/>
      <c r="GV283" s="160"/>
      <c r="GW283" s="160"/>
      <c r="GX283" s="160"/>
      <c r="GY283" s="160"/>
      <c r="GZ283" s="160"/>
      <c r="HA283" s="160"/>
      <c r="HB283" s="160"/>
      <c r="HC283" s="160"/>
      <c r="HD283" s="160"/>
      <c r="HE283" s="160"/>
      <c r="HF283" s="160"/>
      <c r="HG283" s="160"/>
      <c r="HH283" s="160"/>
      <c r="HI283" s="160"/>
      <c r="HJ283" s="160"/>
      <c r="HK283" s="160"/>
      <c r="HL283" s="160"/>
      <c r="HM283" s="160"/>
      <c r="HN283" s="160"/>
      <c r="HO283" s="160"/>
      <c r="HP283" s="160"/>
      <c r="HQ283" s="160"/>
      <c r="HR283" s="160"/>
      <c r="HS283" s="160"/>
      <c r="HT283" s="160"/>
      <c r="HU283" s="160"/>
      <c r="HV283" s="160"/>
      <c r="HW283" s="160"/>
      <c r="HX283" s="160"/>
      <c r="HY283" s="160"/>
      <c r="HZ283" s="160"/>
      <c r="IA283" s="160"/>
      <c r="IB283" s="160"/>
      <c r="IC283" s="160"/>
      <c r="ID283" s="160"/>
      <c r="IE283" s="160"/>
      <c r="IF283" s="160"/>
      <c r="IG283" s="160"/>
      <c r="IH283" s="160"/>
      <c r="II283" s="160"/>
      <c r="IJ283" s="160"/>
      <c r="IK283" s="160"/>
      <c r="IL283" s="160"/>
      <c r="IM283" s="160"/>
      <c r="IN283" s="160"/>
      <c r="IO283" s="160"/>
      <c r="IP283" s="160"/>
      <c r="IQ283" s="160"/>
      <c r="IR283" s="160"/>
      <c r="IS283" s="160"/>
      <c r="IT283" s="160"/>
      <c r="IU283" s="160"/>
      <c r="IV283" s="160"/>
      <c r="IW283" s="160"/>
      <c r="IX283" s="160"/>
      <c r="IY283" s="160"/>
      <c r="IZ283" s="160"/>
      <c r="JA283" s="160"/>
      <c r="JB283" s="160"/>
      <c r="JC283" s="160"/>
      <c r="JD283" s="160"/>
      <c r="JE283" s="160"/>
      <c r="JF283" s="160"/>
      <c r="JG283" s="160"/>
      <c r="JH283" s="160"/>
      <c r="JI283" s="160"/>
      <c r="JJ283" s="160"/>
      <c r="JK283" s="160"/>
      <c r="JL283" s="160"/>
      <c r="JM283" s="160"/>
      <c r="JN283" s="160"/>
      <c r="JO283" s="160"/>
      <c r="JP283" s="160"/>
      <c r="JQ283" s="160"/>
      <c r="JR283" s="160"/>
      <c r="JS283" s="160"/>
      <c r="JT283" s="160"/>
      <c r="JU283" s="160"/>
      <c r="JV283" s="160"/>
      <c r="JW283" s="160"/>
      <c r="JX283" s="160"/>
      <c r="JY283" s="160"/>
      <c r="JZ283" s="160"/>
      <c r="KA283" s="160"/>
      <c r="KB283" s="160"/>
      <c r="KC283" s="160"/>
      <c r="KD283" s="160"/>
      <c r="KE283" s="160"/>
      <c r="KF283" s="160"/>
      <c r="KG283" s="160"/>
      <c r="KH283" s="160"/>
      <c r="KI283" s="160"/>
      <c r="KJ283" s="160"/>
      <c r="KK283" s="160"/>
      <c r="KL283" s="160"/>
      <c r="KM283" s="160"/>
      <c r="KN283" s="160"/>
      <c r="KO283" s="160"/>
      <c r="KP283" s="160"/>
      <c r="KQ283" s="160"/>
      <c r="KR283" s="160"/>
      <c r="KS283" s="160"/>
      <c r="KT283" s="160"/>
      <c r="KU283" s="160"/>
      <c r="KV283" s="160"/>
      <c r="KW283" s="160"/>
      <c r="KX283" s="160"/>
      <c r="KY283" s="160"/>
      <c r="KZ283" s="160"/>
      <c r="LA283" s="160"/>
      <c r="LB283" s="160"/>
      <c r="LC283" s="160"/>
      <c r="LD283" s="160"/>
      <c r="LE283" s="160"/>
      <c r="LF283" s="160"/>
      <c r="LG283" s="160"/>
      <c r="LH283" s="160"/>
      <c r="LI283" s="160"/>
      <c r="LJ283" s="160"/>
      <c r="LK283" s="160"/>
      <c r="LL283" s="160"/>
      <c r="LM283" s="160"/>
      <c r="LN283" s="160"/>
      <c r="LO283" s="160"/>
      <c r="LP283" s="160"/>
      <c r="LQ283" s="160"/>
      <c r="LR283" s="160"/>
      <c r="LS283" s="160"/>
      <c r="LT283" s="160"/>
      <c r="LU283" s="160"/>
      <c r="LV283" s="160"/>
      <c r="LW283" s="160"/>
      <c r="LX283" s="160"/>
      <c r="LY283" s="160"/>
      <c r="LZ283" s="160"/>
      <c r="MA283" s="160"/>
      <c r="MB283" s="160"/>
      <c r="MC283" s="160"/>
      <c r="MD283" s="160"/>
      <c r="ME283" s="160"/>
      <c r="MF283" s="160"/>
      <c r="MG283" s="160"/>
      <c r="MH283" s="160"/>
      <c r="MI283" s="160"/>
      <c r="MJ283" s="160"/>
      <c r="MK283" s="160"/>
      <c r="ML283" s="160"/>
      <c r="MM283" s="160"/>
      <c r="MN283" s="160"/>
      <c r="MO283" s="160"/>
      <c r="MP283" s="160"/>
      <c r="MQ283" s="160"/>
      <c r="MR283" s="160"/>
      <c r="MS283" s="160"/>
      <c r="MT283" s="160"/>
      <c r="MU283" s="160"/>
      <c r="MV283" s="160"/>
      <c r="MW283" s="160"/>
      <c r="MX283" s="160"/>
      <c r="MY283" s="160"/>
      <c r="MZ283" s="160"/>
      <c r="NA283" s="160"/>
      <c r="NB283" s="160"/>
      <c r="NC283" s="160"/>
      <c r="ND283" s="160"/>
      <c r="NE283" s="160"/>
      <c r="NF283" s="160"/>
      <c r="NG283" s="160"/>
      <c r="NH283" s="160"/>
      <c r="NI283" s="160"/>
      <c r="NJ283" s="160"/>
      <c r="NK283" s="160"/>
      <c r="NL283" s="160"/>
      <c r="NM283" s="160"/>
      <c r="NN283" s="160"/>
      <c r="NO283" s="160"/>
      <c r="NP283" s="160"/>
      <c r="NQ283" s="160"/>
      <c r="NR283" s="160"/>
      <c r="NS283" s="160"/>
      <c r="NT283" s="160"/>
      <c r="NU283" s="160"/>
      <c r="NV283" s="160"/>
      <c r="NW283" s="160"/>
      <c r="NX283" s="160"/>
      <c r="NY283" s="160"/>
      <c r="NZ283" s="160"/>
      <c r="OA283" s="160"/>
      <c r="OB283" s="160"/>
      <c r="OC283" s="160"/>
      <c r="OD283" s="160"/>
      <c r="OE283" s="160"/>
      <c r="OF283" s="160"/>
      <c r="OG283" s="160"/>
      <c r="OH283" s="160"/>
      <c r="OI283" s="160"/>
      <c r="OJ283" s="160"/>
      <c r="OK283" s="160"/>
      <c r="OL283" s="160"/>
      <c r="OM283" s="160"/>
      <c r="ON283" s="160"/>
      <c r="OO283" s="160"/>
      <c r="OP283" s="160"/>
      <c r="OQ283" s="160"/>
      <c r="OR283" s="160"/>
      <c r="OS283" s="160"/>
      <c r="OT283" s="160"/>
      <c r="OU283" s="160"/>
      <c r="OV283" s="160"/>
      <c r="OW283" s="160"/>
      <c r="OX283" s="160"/>
      <c r="OY283" s="160"/>
      <c r="OZ283" s="160"/>
      <c r="PA283" s="160"/>
      <c r="PB283" s="160"/>
      <c r="PC283" s="160"/>
      <c r="PD283" s="160"/>
      <c r="PE283" s="160"/>
      <c r="PF283" s="160"/>
      <c r="PG283" s="160"/>
      <c r="PH283" s="160"/>
      <c r="PI283" s="160"/>
      <c r="PJ283" s="160"/>
      <c r="PK283" s="160"/>
      <c r="PL283" s="160"/>
      <c r="PM283" s="160"/>
      <c r="PN283" s="160"/>
      <c r="PO283" s="160"/>
      <c r="PP283" s="160"/>
      <c r="PQ283" s="160"/>
      <c r="PR283" s="160"/>
      <c r="PS283" s="160"/>
      <c r="PT283" s="160"/>
      <c r="PU283" s="160"/>
      <c r="PV283" s="160"/>
      <c r="PW283" s="160"/>
      <c r="PX283" s="160"/>
      <c r="PY283" s="160"/>
      <c r="PZ283" s="160"/>
      <c r="QA283" s="160"/>
      <c r="QB283" s="160"/>
      <c r="QC283" s="160"/>
      <c r="QD283" s="160"/>
      <c r="QE283" s="160"/>
      <c r="QF283" s="160"/>
      <c r="QG283" s="160"/>
      <c r="QH283" s="160"/>
      <c r="QI283" s="160"/>
      <c r="QJ283" s="160"/>
      <c r="QK283" s="160"/>
      <c r="QL283" s="160"/>
      <c r="QM283" s="160"/>
      <c r="QN283" s="160"/>
      <c r="QO283" s="160"/>
      <c r="QP283" s="160"/>
      <c r="QQ283" s="160"/>
      <c r="QR283" s="160"/>
      <c r="QS283" s="160"/>
      <c r="QT283" s="160"/>
      <c r="QU283" s="160"/>
      <c r="QV283" s="160"/>
      <c r="QW283" s="160"/>
      <c r="QX283" s="160"/>
      <c r="QY283" s="160"/>
      <c r="QZ283" s="160"/>
      <c r="RA283" s="160"/>
      <c r="RB283" s="160"/>
      <c r="RC283" s="160"/>
      <c r="RD283" s="160"/>
      <c r="RE283" s="160"/>
      <c r="RF283" s="160"/>
      <c r="RG283" s="160"/>
      <c r="RH283" s="160"/>
      <c r="RI283" s="160"/>
      <c r="RJ283" s="160"/>
      <c r="RK283" s="160"/>
      <c r="RL283" s="160"/>
      <c r="RM283" s="160"/>
      <c r="RN283" s="160"/>
      <c r="RO283" s="160"/>
      <c r="RP283" s="160"/>
      <c r="RQ283" s="160"/>
      <c r="RR283" s="160"/>
      <c r="RS283" s="160"/>
      <c r="RT283" s="160"/>
      <c r="RU283" s="160"/>
      <c r="RV283" s="160"/>
      <c r="RW283" s="160"/>
      <c r="RX283" s="160"/>
      <c r="RY283" s="160"/>
      <c r="RZ283" s="160"/>
      <c r="SA283" s="160"/>
      <c r="SB283" s="160"/>
      <c r="SC283" s="160"/>
      <c r="SD283" s="160"/>
      <c r="SE283" s="160"/>
      <c r="SF283" s="160"/>
      <c r="SG283" s="160"/>
      <c r="SH283" s="160"/>
      <c r="SI283" s="160"/>
      <c r="SJ283" s="160"/>
      <c r="SK283" s="160"/>
      <c r="SL283" s="160"/>
      <c r="SM283" s="160"/>
      <c r="SN283" s="160"/>
      <c r="SO283" s="160"/>
      <c r="SP283" s="160"/>
      <c r="SQ283" s="160"/>
      <c r="SR283" s="160"/>
      <c r="SS283" s="160"/>
      <c r="ST283" s="160"/>
      <c r="SU283" s="160"/>
      <c r="SV283" s="160"/>
      <c r="SW283" s="160"/>
      <c r="SX283" s="160"/>
      <c r="SY283" s="160"/>
      <c r="SZ283" s="160"/>
      <c r="TA283" s="160"/>
      <c r="TB283" s="160"/>
      <c r="TC283" s="160"/>
      <c r="TD283" s="160"/>
      <c r="TE283" s="160"/>
      <c r="TF283" s="160"/>
    </row>
    <row r="284" spans="1:526">
      <c r="A284" s="160"/>
      <c r="B284" s="160"/>
      <c r="C284" s="160"/>
      <c r="D284" s="160"/>
      <c r="E284" s="160"/>
      <c r="F284" s="160"/>
      <c r="G284" s="160"/>
      <c r="H284" s="160"/>
      <c r="I284" s="160"/>
      <c r="J284" s="160"/>
      <c r="K284" s="160"/>
      <c r="L284" s="160"/>
      <c r="M284" s="160"/>
      <c r="N284" s="160"/>
      <c r="O284" s="160"/>
      <c r="P284" s="160"/>
      <c r="Q284" s="160"/>
      <c r="R284" s="160"/>
      <c r="S284" s="160"/>
      <c r="T284" s="160"/>
      <c r="U284" s="160"/>
      <c r="V284" s="160"/>
      <c r="W284" s="160"/>
      <c r="X284" s="160"/>
      <c r="Y284" s="160"/>
      <c r="Z284" s="160"/>
      <c r="AA284" s="160"/>
      <c r="AB284" s="160"/>
      <c r="AC284" s="160"/>
      <c r="AD284" s="160"/>
      <c r="AE284" s="160"/>
      <c r="AF284" s="160"/>
      <c r="AG284" s="160"/>
      <c r="AH284" s="160"/>
      <c r="AI284" s="160"/>
      <c r="AJ284" s="160"/>
      <c r="AK284" s="160"/>
      <c r="AL284" s="160"/>
      <c r="AM284" s="160"/>
      <c r="AN284" s="160"/>
      <c r="AO284" s="160"/>
      <c r="AP284" s="160"/>
      <c r="AQ284" s="160"/>
      <c r="AR284" s="160"/>
      <c r="AS284" s="160"/>
      <c r="AT284" s="160"/>
      <c r="AU284" s="160"/>
      <c r="AV284" s="160"/>
      <c r="AW284" s="160"/>
      <c r="AX284" s="160"/>
      <c r="AY284" s="160"/>
      <c r="AZ284" s="160"/>
      <c r="BA284" s="160"/>
      <c r="BB284" s="160"/>
      <c r="BC284" s="160"/>
      <c r="BD284" s="160"/>
      <c r="BE284" s="160"/>
      <c r="BF284" s="160"/>
      <c r="BG284" s="160"/>
      <c r="BH284" s="160"/>
      <c r="BI284" s="160"/>
      <c r="BJ284" s="160"/>
      <c r="BK284" s="160"/>
      <c r="BL284" s="160"/>
      <c r="BM284" s="160"/>
      <c r="BN284" s="160"/>
      <c r="BO284" s="160"/>
      <c r="BP284" s="160"/>
      <c r="BQ284" s="160"/>
      <c r="BR284" s="160"/>
      <c r="BS284" s="160"/>
      <c r="BT284" s="160"/>
      <c r="BU284" s="160"/>
      <c r="BV284" s="160"/>
      <c r="BW284" s="160"/>
      <c r="BX284" s="160"/>
      <c r="BY284" s="160"/>
      <c r="BZ284" s="160"/>
      <c r="CA284" s="160"/>
      <c r="CB284" s="160"/>
      <c r="CC284" s="160"/>
      <c r="CD284" s="160"/>
      <c r="CE284" s="160"/>
      <c r="CF284" s="160"/>
      <c r="CG284" s="160"/>
      <c r="CH284" s="160"/>
      <c r="CI284" s="160"/>
      <c r="CJ284" s="160"/>
      <c r="CK284" s="160"/>
      <c r="CL284" s="160"/>
      <c r="CM284" s="160"/>
      <c r="CN284" s="160"/>
      <c r="CO284" s="160"/>
      <c r="CP284" s="160"/>
      <c r="CQ284" s="160"/>
      <c r="CR284" s="160"/>
      <c r="CS284" s="160"/>
      <c r="CT284" s="160"/>
      <c r="CU284" s="160"/>
      <c r="CV284" s="160"/>
      <c r="CW284" s="160"/>
      <c r="CX284" s="160"/>
      <c r="CY284" s="160"/>
      <c r="CZ284" s="160"/>
      <c r="DA284" s="160"/>
      <c r="DB284" s="160"/>
      <c r="DC284" s="160"/>
      <c r="DD284" s="160"/>
      <c r="DE284" s="160"/>
      <c r="DF284" s="160"/>
      <c r="DG284" s="160"/>
      <c r="DH284" s="160"/>
      <c r="DI284" s="160"/>
      <c r="DJ284" s="160"/>
      <c r="DK284" s="160"/>
      <c r="DL284" s="160"/>
      <c r="DM284" s="160"/>
      <c r="DN284" s="160"/>
      <c r="DO284" s="160"/>
      <c r="DP284" s="160"/>
      <c r="DQ284" s="160"/>
      <c r="DR284" s="160"/>
      <c r="DS284" s="160"/>
      <c r="DT284" s="160"/>
      <c r="DU284" s="160"/>
      <c r="DV284" s="160"/>
      <c r="DW284" s="160"/>
      <c r="DX284" s="160"/>
      <c r="DY284" s="160"/>
      <c r="DZ284" s="160"/>
      <c r="EA284" s="160"/>
      <c r="EB284" s="160"/>
      <c r="EC284" s="160"/>
      <c r="ED284" s="160"/>
      <c r="EE284" s="160"/>
      <c r="EF284" s="160"/>
      <c r="EG284" s="160"/>
      <c r="EH284" s="160"/>
      <c r="EI284" s="160"/>
      <c r="EJ284" s="160"/>
      <c r="EK284" s="160"/>
      <c r="EL284" s="160"/>
      <c r="EM284" s="160"/>
      <c r="EN284" s="160"/>
      <c r="EO284" s="160"/>
      <c r="EP284" s="160"/>
      <c r="EQ284" s="160"/>
      <c r="ER284" s="160"/>
      <c r="ES284" s="160"/>
      <c r="ET284" s="160"/>
      <c r="EU284" s="160"/>
      <c r="EV284" s="160"/>
      <c r="EW284" s="160"/>
      <c r="EX284" s="160"/>
      <c r="EY284" s="160"/>
      <c r="EZ284" s="160"/>
      <c r="FA284" s="160"/>
      <c r="FB284" s="160"/>
      <c r="FC284" s="160"/>
      <c r="FD284" s="160"/>
      <c r="FE284" s="160"/>
      <c r="FF284" s="160"/>
      <c r="FG284" s="160"/>
      <c r="FH284" s="160"/>
      <c r="FI284" s="160"/>
      <c r="FJ284" s="160"/>
      <c r="FK284" s="160"/>
      <c r="FL284" s="160"/>
      <c r="FM284" s="160"/>
      <c r="FN284" s="160"/>
      <c r="FO284" s="160"/>
      <c r="FP284" s="160"/>
      <c r="FQ284" s="160"/>
      <c r="FR284" s="160"/>
      <c r="FS284" s="160"/>
      <c r="FT284" s="160"/>
      <c r="FU284" s="160"/>
      <c r="FV284" s="160"/>
      <c r="FW284" s="160"/>
      <c r="FX284" s="160"/>
      <c r="FY284" s="160"/>
      <c r="FZ284" s="160"/>
      <c r="GA284" s="160"/>
      <c r="GB284" s="160"/>
      <c r="GC284" s="160"/>
      <c r="GD284" s="160"/>
      <c r="GE284" s="160"/>
      <c r="GF284" s="160"/>
      <c r="GG284" s="160"/>
      <c r="GH284" s="160"/>
      <c r="GI284" s="160"/>
      <c r="GJ284" s="160"/>
      <c r="GK284" s="160"/>
      <c r="GL284" s="160"/>
      <c r="GM284" s="160"/>
      <c r="GN284" s="160"/>
      <c r="GO284" s="160"/>
      <c r="GP284" s="160"/>
      <c r="GQ284" s="160"/>
      <c r="GR284" s="160"/>
      <c r="GS284" s="160"/>
      <c r="GT284" s="160"/>
      <c r="GU284" s="160"/>
      <c r="GV284" s="160"/>
      <c r="GW284" s="160"/>
      <c r="GX284" s="160"/>
      <c r="GY284" s="160"/>
      <c r="GZ284" s="160"/>
      <c r="HA284" s="160"/>
      <c r="HB284" s="160"/>
      <c r="HC284" s="160"/>
      <c r="HD284" s="160"/>
      <c r="HE284" s="160"/>
      <c r="HF284" s="160"/>
      <c r="HG284" s="160"/>
      <c r="HH284" s="160"/>
      <c r="HI284" s="160"/>
      <c r="HJ284" s="160"/>
      <c r="HK284" s="160"/>
      <c r="HL284" s="160"/>
      <c r="HM284" s="160"/>
      <c r="HN284" s="160"/>
      <c r="HO284" s="160"/>
      <c r="HP284" s="160"/>
      <c r="HQ284" s="160"/>
      <c r="HR284" s="160"/>
      <c r="HS284" s="160"/>
      <c r="HT284" s="160"/>
      <c r="HU284" s="160"/>
      <c r="HV284" s="160"/>
      <c r="HW284" s="160"/>
      <c r="HX284" s="160"/>
      <c r="HY284" s="160"/>
      <c r="HZ284" s="160"/>
      <c r="IA284" s="160"/>
      <c r="IB284" s="160"/>
      <c r="IC284" s="160"/>
      <c r="ID284" s="160"/>
      <c r="IE284" s="160"/>
      <c r="IF284" s="160"/>
      <c r="IG284" s="160"/>
      <c r="IH284" s="160"/>
      <c r="II284" s="160"/>
      <c r="IJ284" s="160"/>
      <c r="IK284" s="160"/>
      <c r="IL284" s="160"/>
      <c r="IM284" s="160"/>
      <c r="IN284" s="160"/>
      <c r="IO284" s="160"/>
      <c r="IP284" s="160"/>
      <c r="IQ284" s="160"/>
      <c r="IR284" s="160"/>
      <c r="IS284" s="160"/>
      <c r="IT284" s="160"/>
      <c r="IU284" s="160"/>
      <c r="IV284" s="160"/>
      <c r="IW284" s="160"/>
      <c r="IX284" s="160"/>
      <c r="IY284" s="160"/>
      <c r="IZ284" s="160"/>
      <c r="JA284" s="160"/>
      <c r="JB284" s="160"/>
      <c r="JC284" s="160"/>
      <c r="JD284" s="160"/>
      <c r="JE284" s="160"/>
      <c r="JF284" s="160"/>
      <c r="JG284" s="160"/>
      <c r="JH284" s="160"/>
      <c r="JI284" s="160"/>
      <c r="JJ284" s="160"/>
      <c r="JK284" s="160"/>
      <c r="JL284" s="160"/>
      <c r="JM284" s="160"/>
      <c r="JN284" s="160"/>
      <c r="JO284" s="160"/>
      <c r="JP284" s="160"/>
      <c r="JQ284" s="160"/>
      <c r="JR284" s="160"/>
      <c r="JS284" s="160"/>
      <c r="JT284" s="160"/>
      <c r="JU284" s="160"/>
      <c r="JV284" s="160"/>
      <c r="JW284" s="160"/>
      <c r="JX284" s="160"/>
      <c r="JY284" s="160"/>
      <c r="JZ284" s="160"/>
      <c r="KA284" s="160"/>
      <c r="KB284" s="160"/>
      <c r="KC284" s="160"/>
      <c r="KD284" s="160"/>
      <c r="KE284" s="160"/>
      <c r="KF284" s="160"/>
      <c r="KG284" s="160"/>
      <c r="KH284" s="160"/>
      <c r="KI284" s="160"/>
      <c r="KJ284" s="160"/>
      <c r="KK284" s="160"/>
      <c r="KL284" s="160"/>
      <c r="KM284" s="160"/>
      <c r="KN284" s="160"/>
      <c r="KO284" s="160"/>
      <c r="KP284" s="160"/>
      <c r="KQ284" s="160"/>
      <c r="KR284" s="160"/>
      <c r="KS284" s="160"/>
      <c r="KT284" s="160"/>
      <c r="KU284" s="160"/>
      <c r="KV284" s="160"/>
      <c r="KW284" s="160"/>
      <c r="KX284" s="160"/>
      <c r="KY284" s="160"/>
      <c r="KZ284" s="160"/>
      <c r="LA284" s="160"/>
      <c r="LB284" s="160"/>
      <c r="LC284" s="160"/>
      <c r="LD284" s="160"/>
      <c r="LE284" s="160"/>
      <c r="LF284" s="160"/>
      <c r="LG284" s="160"/>
      <c r="LH284" s="160"/>
      <c r="LI284" s="160"/>
      <c r="LJ284" s="160"/>
      <c r="LK284" s="160"/>
      <c r="LL284" s="160"/>
      <c r="LM284" s="160"/>
      <c r="LN284" s="160"/>
      <c r="LO284" s="160"/>
      <c r="LP284" s="160"/>
      <c r="LQ284" s="160"/>
      <c r="LR284" s="160"/>
      <c r="LS284" s="160"/>
      <c r="LT284" s="160"/>
      <c r="LU284" s="160"/>
      <c r="LV284" s="160"/>
      <c r="LW284" s="160"/>
      <c r="LX284" s="160"/>
      <c r="LY284" s="160"/>
      <c r="LZ284" s="160"/>
      <c r="MA284" s="160"/>
      <c r="MB284" s="160"/>
      <c r="MC284" s="160"/>
      <c r="MD284" s="160"/>
      <c r="ME284" s="160"/>
      <c r="MF284" s="160"/>
      <c r="MG284" s="160"/>
      <c r="MH284" s="160"/>
      <c r="MI284" s="160"/>
      <c r="MJ284" s="160"/>
      <c r="MK284" s="160"/>
      <c r="ML284" s="160"/>
      <c r="MM284" s="160"/>
      <c r="MN284" s="160"/>
      <c r="MO284" s="160"/>
      <c r="MP284" s="160"/>
      <c r="MQ284" s="160"/>
      <c r="MR284" s="160"/>
      <c r="MS284" s="160"/>
      <c r="MT284" s="160"/>
      <c r="MU284" s="160"/>
      <c r="MV284" s="160"/>
      <c r="MW284" s="160"/>
      <c r="MX284" s="160"/>
      <c r="MY284" s="160"/>
      <c r="MZ284" s="160"/>
      <c r="NA284" s="160"/>
      <c r="NB284" s="160"/>
      <c r="NC284" s="160"/>
      <c r="ND284" s="160"/>
      <c r="NE284" s="160"/>
      <c r="NF284" s="160"/>
      <c r="NG284" s="160"/>
      <c r="NH284" s="160"/>
      <c r="NI284" s="160"/>
      <c r="NJ284" s="160"/>
      <c r="NK284" s="160"/>
      <c r="NL284" s="160"/>
      <c r="NM284" s="160"/>
      <c r="NN284" s="160"/>
      <c r="NO284" s="160"/>
      <c r="NP284" s="160"/>
      <c r="NQ284" s="160"/>
      <c r="NR284" s="160"/>
      <c r="NS284" s="160"/>
      <c r="NT284" s="160"/>
      <c r="NU284" s="160"/>
      <c r="NV284" s="160"/>
      <c r="NW284" s="160"/>
      <c r="NX284" s="160"/>
      <c r="NY284" s="160"/>
      <c r="NZ284" s="160"/>
      <c r="OA284" s="160"/>
      <c r="OB284" s="160"/>
      <c r="OC284" s="160"/>
      <c r="OD284" s="160"/>
      <c r="OE284" s="160"/>
      <c r="OF284" s="160"/>
      <c r="OG284" s="160"/>
      <c r="OH284" s="160"/>
      <c r="OI284" s="160"/>
      <c r="OJ284" s="160"/>
      <c r="OK284" s="160"/>
      <c r="OL284" s="160"/>
      <c r="OM284" s="160"/>
      <c r="ON284" s="160"/>
      <c r="OO284" s="160"/>
      <c r="OP284" s="160"/>
      <c r="OQ284" s="160"/>
      <c r="OR284" s="160"/>
      <c r="OS284" s="160"/>
      <c r="OT284" s="160"/>
      <c r="OU284" s="160"/>
      <c r="OV284" s="160"/>
      <c r="OW284" s="160"/>
      <c r="OX284" s="160"/>
      <c r="OY284" s="160"/>
      <c r="OZ284" s="160"/>
      <c r="PA284" s="160"/>
      <c r="PB284" s="160"/>
      <c r="PC284" s="160"/>
      <c r="PD284" s="160"/>
      <c r="PE284" s="160"/>
      <c r="PF284" s="160"/>
      <c r="PG284" s="160"/>
      <c r="PH284" s="160"/>
      <c r="PI284" s="160"/>
      <c r="PJ284" s="160"/>
      <c r="PK284" s="160"/>
      <c r="PL284" s="160"/>
      <c r="PM284" s="160"/>
      <c r="PN284" s="160"/>
      <c r="PO284" s="160"/>
      <c r="PP284" s="160"/>
      <c r="PQ284" s="160"/>
      <c r="PR284" s="160"/>
      <c r="PS284" s="160"/>
      <c r="PT284" s="160"/>
      <c r="PU284" s="160"/>
      <c r="PV284" s="160"/>
      <c r="PW284" s="160"/>
      <c r="PX284" s="160"/>
      <c r="PY284" s="160"/>
      <c r="PZ284" s="160"/>
      <c r="QA284" s="160"/>
      <c r="QB284" s="160"/>
      <c r="QC284" s="160"/>
      <c r="QD284" s="160"/>
      <c r="QE284" s="160"/>
      <c r="QF284" s="160"/>
      <c r="QG284" s="160"/>
      <c r="QH284" s="160"/>
      <c r="QI284" s="160"/>
      <c r="QJ284" s="160"/>
      <c r="QK284" s="160"/>
      <c r="QL284" s="160"/>
      <c r="QM284" s="160"/>
      <c r="QN284" s="160"/>
      <c r="QO284" s="160"/>
      <c r="QP284" s="160"/>
      <c r="QQ284" s="160"/>
      <c r="QR284" s="160"/>
      <c r="QS284" s="160"/>
      <c r="QT284" s="160"/>
      <c r="QU284" s="160"/>
      <c r="QV284" s="160"/>
      <c r="QW284" s="160"/>
      <c r="QX284" s="160"/>
      <c r="QY284" s="160"/>
      <c r="QZ284" s="160"/>
      <c r="RA284" s="160"/>
      <c r="RB284" s="160"/>
      <c r="RC284" s="160"/>
      <c r="RD284" s="160"/>
      <c r="RE284" s="160"/>
      <c r="RF284" s="160"/>
      <c r="RG284" s="160"/>
      <c r="RH284" s="160"/>
      <c r="RI284" s="160"/>
      <c r="RJ284" s="160"/>
      <c r="RK284" s="160"/>
      <c r="RL284" s="160"/>
      <c r="RM284" s="160"/>
      <c r="RN284" s="160"/>
      <c r="RO284" s="160"/>
      <c r="RP284" s="160"/>
      <c r="RQ284" s="160"/>
      <c r="RR284" s="160"/>
      <c r="RS284" s="160"/>
      <c r="RT284" s="160"/>
      <c r="RU284" s="160"/>
      <c r="RV284" s="160"/>
      <c r="RW284" s="160"/>
      <c r="RX284" s="160"/>
      <c r="RY284" s="160"/>
      <c r="RZ284" s="160"/>
      <c r="SA284" s="160"/>
      <c r="SB284" s="160"/>
      <c r="SC284" s="160"/>
      <c r="SD284" s="160"/>
      <c r="SE284" s="160"/>
      <c r="SF284" s="160"/>
      <c r="SG284" s="160"/>
      <c r="SH284" s="160"/>
      <c r="SI284" s="160"/>
      <c r="SJ284" s="160"/>
      <c r="SK284" s="160"/>
      <c r="SL284" s="160"/>
      <c r="SM284" s="160"/>
      <c r="SN284" s="160"/>
      <c r="SO284" s="160"/>
      <c r="SP284" s="160"/>
      <c r="SQ284" s="160"/>
      <c r="SR284" s="160"/>
      <c r="SS284" s="160"/>
      <c r="ST284" s="160"/>
      <c r="SU284" s="160"/>
      <c r="SV284" s="160"/>
      <c r="SW284" s="160"/>
      <c r="SX284" s="160"/>
      <c r="SY284" s="160"/>
      <c r="SZ284" s="160"/>
      <c r="TA284" s="160"/>
      <c r="TB284" s="160"/>
      <c r="TC284" s="160"/>
      <c r="TD284" s="160"/>
      <c r="TE284" s="160"/>
      <c r="TF284" s="160"/>
    </row>
    <row r="285" spans="1:526">
      <c r="A285" s="160"/>
      <c r="B285" s="160"/>
      <c r="C285" s="160"/>
      <c r="D285" s="160"/>
      <c r="E285" s="160"/>
      <c r="F285" s="160"/>
      <c r="G285" s="160"/>
      <c r="H285" s="160"/>
      <c r="I285" s="160"/>
      <c r="J285" s="160"/>
      <c r="K285" s="160"/>
      <c r="L285" s="160"/>
      <c r="M285" s="160"/>
      <c r="N285" s="160"/>
      <c r="O285" s="160"/>
      <c r="P285" s="160"/>
      <c r="Q285" s="160"/>
      <c r="R285" s="160"/>
      <c r="S285" s="160"/>
      <c r="T285" s="160"/>
      <c r="U285" s="160"/>
      <c r="V285" s="160"/>
      <c r="W285" s="160"/>
      <c r="X285" s="160"/>
      <c r="Y285" s="160"/>
      <c r="Z285" s="160"/>
      <c r="AA285" s="160"/>
      <c r="AB285" s="160"/>
      <c r="AC285" s="160"/>
      <c r="AD285" s="160"/>
      <c r="AE285" s="160"/>
      <c r="AF285" s="160"/>
      <c r="AG285" s="160"/>
      <c r="AH285" s="160"/>
      <c r="AI285" s="160"/>
      <c r="AJ285" s="160"/>
      <c r="AK285" s="160"/>
      <c r="AL285" s="160"/>
      <c r="AM285" s="160"/>
      <c r="AN285" s="160"/>
      <c r="AO285" s="160"/>
      <c r="AP285" s="160"/>
      <c r="AQ285" s="160"/>
      <c r="AR285" s="160"/>
      <c r="AS285" s="160"/>
      <c r="AT285" s="160"/>
      <c r="AU285" s="160"/>
      <c r="AV285" s="160"/>
      <c r="AW285" s="160"/>
      <c r="AX285" s="160"/>
      <c r="AY285" s="160"/>
      <c r="AZ285" s="160"/>
      <c r="BA285" s="160"/>
      <c r="BB285" s="160"/>
      <c r="BC285" s="160"/>
      <c r="BD285" s="160"/>
      <c r="BE285" s="160"/>
      <c r="BF285" s="160"/>
      <c r="BG285" s="160"/>
      <c r="BH285" s="160"/>
      <c r="BI285" s="160"/>
      <c r="BJ285" s="160"/>
      <c r="BK285" s="160"/>
      <c r="BL285" s="160"/>
      <c r="BM285" s="160"/>
      <c r="BN285" s="160"/>
      <c r="BO285" s="160"/>
      <c r="BP285" s="160"/>
      <c r="BQ285" s="160"/>
      <c r="BR285" s="160"/>
      <c r="BS285" s="160"/>
      <c r="BT285" s="160"/>
      <c r="BU285" s="160"/>
      <c r="BV285" s="160"/>
      <c r="BW285" s="160"/>
      <c r="BX285" s="160"/>
      <c r="BY285" s="160"/>
      <c r="BZ285" s="160"/>
      <c r="CA285" s="160"/>
      <c r="CB285" s="160"/>
      <c r="CC285" s="160"/>
      <c r="CD285" s="160"/>
      <c r="CE285" s="160"/>
      <c r="CF285" s="160"/>
      <c r="CG285" s="160"/>
      <c r="CH285" s="160"/>
      <c r="CI285" s="160"/>
      <c r="CJ285" s="160"/>
      <c r="CK285" s="160"/>
      <c r="CL285" s="160"/>
      <c r="CM285" s="160"/>
      <c r="CN285" s="160"/>
      <c r="CO285" s="160"/>
      <c r="CP285" s="160"/>
      <c r="CQ285" s="160"/>
      <c r="CR285" s="160"/>
      <c r="CS285" s="160"/>
      <c r="CT285" s="160"/>
      <c r="CU285" s="160"/>
      <c r="CV285" s="160"/>
      <c r="CW285" s="160"/>
      <c r="CX285" s="160"/>
      <c r="CY285" s="160"/>
      <c r="CZ285" s="160"/>
      <c r="DA285" s="160"/>
      <c r="DB285" s="160"/>
      <c r="DC285" s="160"/>
      <c r="DD285" s="160"/>
      <c r="DE285" s="160"/>
      <c r="DF285" s="160"/>
      <c r="DG285" s="160"/>
      <c r="DH285" s="160"/>
      <c r="DI285" s="160"/>
      <c r="DJ285" s="160"/>
      <c r="DK285" s="160"/>
      <c r="DL285" s="160"/>
      <c r="DM285" s="160"/>
      <c r="DN285" s="160"/>
      <c r="DO285" s="160"/>
      <c r="DP285" s="160"/>
      <c r="DQ285" s="160"/>
      <c r="DR285" s="160"/>
      <c r="DS285" s="160"/>
      <c r="DT285" s="160"/>
      <c r="DU285" s="160"/>
      <c r="DV285" s="160"/>
      <c r="DW285" s="160"/>
      <c r="DX285" s="160"/>
      <c r="DY285" s="160"/>
      <c r="DZ285" s="160"/>
      <c r="EA285" s="160"/>
      <c r="EB285" s="160"/>
      <c r="EC285" s="160"/>
      <c r="ED285" s="160"/>
      <c r="EE285" s="160"/>
      <c r="EF285" s="160"/>
      <c r="EG285" s="160"/>
      <c r="EH285" s="160"/>
      <c r="EI285" s="160"/>
      <c r="EJ285" s="160"/>
      <c r="EK285" s="160"/>
      <c r="EL285" s="160"/>
      <c r="EM285" s="160"/>
      <c r="EN285" s="160"/>
      <c r="EO285" s="160"/>
      <c r="EP285" s="160"/>
      <c r="EQ285" s="160"/>
      <c r="ER285" s="160"/>
      <c r="ES285" s="160"/>
      <c r="ET285" s="160"/>
      <c r="EU285" s="160"/>
      <c r="EV285" s="160"/>
      <c r="EW285" s="160"/>
      <c r="EX285" s="160"/>
      <c r="EY285" s="160"/>
      <c r="EZ285" s="160"/>
      <c r="FA285" s="160"/>
      <c r="FB285" s="160"/>
      <c r="FC285" s="160"/>
      <c r="FD285" s="160"/>
      <c r="FE285" s="160"/>
      <c r="FF285" s="160"/>
      <c r="FG285" s="160"/>
      <c r="FH285" s="160"/>
      <c r="FI285" s="160"/>
      <c r="FJ285" s="160"/>
      <c r="FK285" s="160"/>
      <c r="FL285" s="160"/>
      <c r="FM285" s="160"/>
      <c r="FN285" s="160"/>
      <c r="FO285" s="160"/>
      <c r="FP285" s="160"/>
      <c r="FQ285" s="160"/>
      <c r="FR285" s="160"/>
      <c r="FS285" s="160"/>
      <c r="FT285" s="160"/>
      <c r="FU285" s="160"/>
      <c r="FV285" s="160"/>
      <c r="FW285" s="160"/>
      <c r="FX285" s="160"/>
      <c r="FY285" s="160"/>
      <c r="FZ285" s="160"/>
      <c r="GA285" s="160"/>
      <c r="GB285" s="160"/>
      <c r="GC285" s="160"/>
      <c r="GD285" s="160"/>
      <c r="GE285" s="160"/>
      <c r="GF285" s="160"/>
      <c r="GG285" s="160"/>
      <c r="GH285" s="160"/>
      <c r="GI285" s="160"/>
      <c r="GJ285" s="160"/>
      <c r="GK285" s="160"/>
      <c r="GL285" s="160"/>
      <c r="GM285" s="160"/>
      <c r="GN285" s="160"/>
      <c r="GO285" s="160"/>
      <c r="GP285" s="160"/>
      <c r="GQ285" s="160"/>
      <c r="GR285" s="160"/>
      <c r="GS285" s="160"/>
      <c r="GT285" s="160"/>
      <c r="GU285" s="160"/>
      <c r="GV285" s="160"/>
      <c r="GW285" s="160"/>
      <c r="GX285" s="160"/>
      <c r="GY285" s="160"/>
      <c r="GZ285" s="160"/>
      <c r="HA285" s="160"/>
      <c r="HB285" s="160"/>
      <c r="HC285" s="160"/>
      <c r="HD285" s="160"/>
      <c r="HE285" s="160"/>
      <c r="HF285" s="160"/>
      <c r="HG285" s="160"/>
      <c r="HH285" s="160"/>
      <c r="HI285" s="160"/>
      <c r="HJ285" s="160"/>
      <c r="HK285" s="160"/>
      <c r="HL285" s="160"/>
      <c r="HM285" s="160"/>
      <c r="HN285" s="160"/>
      <c r="HO285" s="160"/>
      <c r="HP285" s="160"/>
      <c r="HQ285" s="160"/>
      <c r="HR285" s="160"/>
      <c r="HS285" s="160"/>
      <c r="HT285" s="160"/>
      <c r="HU285" s="160"/>
      <c r="HV285" s="160"/>
      <c r="HW285" s="160"/>
      <c r="HX285" s="160"/>
      <c r="HY285" s="160"/>
      <c r="HZ285" s="160"/>
      <c r="IA285" s="160"/>
      <c r="IB285" s="160"/>
      <c r="IC285" s="160"/>
      <c r="ID285" s="160"/>
      <c r="IE285" s="160"/>
      <c r="IF285" s="160"/>
      <c r="IG285" s="160"/>
      <c r="IH285" s="160"/>
      <c r="II285" s="160"/>
      <c r="IJ285" s="160"/>
      <c r="IK285" s="160"/>
      <c r="IL285" s="160"/>
      <c r="IM285" s="160"/>
      <c r="IN285" s="160"/>
      <c r="IO285" s="160"/>
      <c r="IP285" s="160"/>
      <c r="IQ285" s="160"/>
      <c r="IR285" s="160"/>
      <c r="IS285" s="160"/>
      <c r="IT285" s="160"/>
      <c r="IU285" s="160"/>
      <c r="IV285" s="160"/>
      <c r="IW285" s="160"/>
      <c r="IX285" s="160"/>
      <c r="IY285" s="160"/>
      <c r="IZ285" s="160"/>
      <c r="JA285" s="160"/>
      <c r="JB285" s="160"/>
      <c r="JC285" s="160"/>
      <c r="JD285" s="160"/>
      <c r="JE285" s="160"/>
      <c r="JF285" s="160"/>
      <c r="JG285" s="160"/>
      <c r="JH285" s="160"/>
      <c r="JI285" s="160"/>
      <c r="JJ285" s="160"/>
      <c r="JK285" s="160"/>
      <c r="JL285" s="160"/>
      <c r="JM285" s="160"/>
      <c r="JN285" s="160"/>
      <c r="JO285" s="160"/>
      <c r="JP285" s="160"/>
      <c r="JQ285" s="160"/>
      <c r="JR285" s="160"/>
      <c r="JS285" s="160"/>
      <c r="JT285" s="160"/>
      <c r="JU285" s="160"/>
      <c r="JV285" s="160"/>
      <c r="JW285" s="160"/>
      <c r="JX285" s="160"/>
      <c r="JY285" s="160"/>
      <c r="JZ285" s="160"/>
      <c r="KA285" s="160"/>
      <c r="KB285" s="160"/>
      <c r="KC285" s="160"/>
      <c r="KD285" s="160"/>
      <c r="KE285" s="160"/>
      <c r="KF285" s="160"/>
      <c r="KG285" s="160"/>
      <c r="KH285" s="160"/>
      <c r="KI285" s="160"/>
      <c r="KJ285" s="160"/>
      <c r="KK285" s="160"/>
      <c r="KL285" s="160"/>
      <c r="KM285" s="160"/>
      <c r="KN285" s="160"/>
      <c r="KO285" s="160"/>
      <c r="KP285" s="160"/>
      <c r="KQ285" s="160"/>
      <c r="KR285" s="160"/>
      <c r="KS285" s="160"/>
      <c r="KT285" s="160"/>
      <c r="KU285" s="160"/>
      <c r="KV285" s="160"/>
      <c r="KW285" s="160"/>
      <c r="KX285" s="160"/>
      <c r="KY285" s="160"/>
      <c r="KZ285" s="160"/>
      <c r="LA285" s="160"/>
      <c r="LB285" s="160"/>
      <c r="LC285" s="160"/>
      <c r="LD285" s="160"/>
      <c r="LE285" s="160"/>
      <c r="LF285" s="160"/>
      <c r="LG285" s="160"/>
      <c r="LH285" s="160"/>
      <c r="LI285" s="160"/>
      <c r="LJ285" s="160"/>
      <c r="LK285" s="160"/>
      <c r="LL285" s="160"/>
      <c r="LM285" s="160"/>
      <c r="LN285" s="160"/>
      <c r="LO285" s="160"/>
      <c r="LP285" s="160"/>
      <c r="LQ285" s="160"/>
      <c r="LR285" s="160"/>
      <c r="LS285" s="160"/>
      <c r="LT285" s="160"/>
      <c r="LU285" s="160"/>
      <c r="LV285" s="160"/>
      <c r="LW285" s="160"/>
      <c r="LX285" s="160"/>
      <c r="LY285" s="160"/>
      <c r="LZ285" s="160"/>
      <c r="MA285" s="160"/>
      <c r="MB285" s="160"/>
      <c r="MC285" s="160"/>
      <c r="MD285" s="160"/>
      <c r="ME285" s="160"/>
      <c r="MF285" s="160"/>
      <c r="MG285" s="160"/>
      <c r="MH285" s="160"/>
      <c r="MI285" s="160"/>
      <c r="MJ285" s="160"/>
      <c r="MK285" s="160"/>
      <c r="ML285" s="160"/>
      <c r="MM285" s="160"/>
      <c r="MN285" s="160"/>
      <c r="MO285" s="160"/>
      <c r="MP285" s="160"/>
      <c r="MQ285" s="160"/>
      <c r="MR285" s="160"/>
      <c r="MS285" s="160"/>
      <c r="MT285" s="160"/>
      <c r="MU285" s="160"/>
      <c r="MV285" s="160"/>
      <c r="MW285" s="160"/>
      <c r="MX285" s="160"/>
      <c r="MY285" s="160"/>
      <c r="MZ285" s="160"/>
      <c r="NA285" s="160"/>
      <c r="NB285" s="160"/>
      <c r="NC285" s="160"/>
      <c r="ND285" s="160"/>
      <c r="NE285" s="160"/>
      <c r="NF285" s="160"/>
      <c r="NG285" s="160"/>
      <c r="NH285" s="160"/>
      <c r="NI285" s="160"/>
      <c r="NJ285" s="160"/>
      <c r="NK285" s="160"/>
      <c r="NL285" s="160"/>
      <c r="NM285" s="160"/>
      <c r="NN285" s="160"/>
      <c r="NO285" s="160"/>
      <c r="NP285" s="160"/>
      <c r="NQ285" s="160"/>
      <c r="NR285" s="160"/>
      <c r="NS285" s="160"/>
      <c r="NT285" s="160"/>
      <c r="NU285" s="160"/>
      <c r="NV285" s="160"/>
      <c r="NW285" s="160"/>
      <c r="NX285" s="160"/>
      <c r="NY285" s="160"/>
      <c r="NZ285" s="160"/>
      <c r="OA285" s="160"/>
      <c r="OB285" s="160"/>
      <c r="OC285" s="160"/>
      <c r="OD285" s="160"/>
      <c r="OE285" s="160"/>
      <c r="OF285" s="160"/>
      <c r="OG285" s="160"/>
      <c r="OH285" s="160"/>
      <c r="OI285" s="160"/>
      <c r="OJ285" s="160"/>
      <c r="OK285" s="160"/>
      <c r="OL285" s="160"/>
      <c r="OM285" s="160"/>
      <c r="ON285" s="160"/>
      <c r="OO285" s="160"/>
      <c r="OP285" s="160"/>
      <c r="OQ285" s="160"/>
      <c r="OR285" s="160"/>
      <c r="OS285" s="160"/>
      <c r="OT285" s="160"/>
      <c r="OU285" s="160"/>
      <c r="OV285" s="160"/>
      <c r="OW285" s="160"/>
      <c r="OX285" s="160"/>
      <c r="OY285" s="160"/>
      <c r="OZ285" s="160"/>
      <c r="PA285" s="160"/>
      <c r="PB285" s="160"/>
      <c r="PC285" s="160"/>
      <c r="PD285" s="160"/>
      <c r="PE285" s="160"/>
      <c r="PF285" s="160"/>
      <c r="PG285" s="160"/>
      <c r="PH285" s="160"/>
      <c r="PI285" s="160"/>
      <c r="PJ285" s="160"/>
      <c r="PK285" s="160"/>
      <c r="PL285" s="160"/>
      <c r="PM285" s="160"/>
      <c r="PN285" s="160"/>
      <c r="PO285" s="160"/>
      <c r="PP285" s="160"/>
      <c r="PQ285" s="160"/>
      <c r="PR285" s="160"/>
      <c r="PS285" s="160"/>
      <c r="PT285" s="160"/>
      <c r="PU285" s="160"/>
      <c r="PV285" s="160"/>
      <c r="PW285" s="160"/>
      <c r="PX285" s="160"/>
      <c r="PY285" s="160"/>
      <c r="PZ285" s="160"/>
      <c r="QA285" s="160"/>
      <c r="QB285" s="160"/>
      <c r="QC285" s="160"/>
      <c r="QD285" s="160"/>
      <c r="QE285" s="160"/>
      <c r="QF285" s="160"/>
      <c r="QG285" s="160"/>
      <c r="QH285" s="160"/>
      <c r="QI285" s="160"/>
      <c r="QJ285" s="160"/>
      <c r="QK285" s="160"/>
      <c r="QL285" s="160"/>
      <c r="QM285" s="160"/>
      <c r="QN285" s="160"/>
      <c r="QO285" s="160"/>
      <c r="QP285" s="160"/>
      <c r="QQ285" s="160"/>
      <c r="QR285" s="160"/>
      <c r="QS285" s="160"/>
      <c r="QT285" s="160"/>
      <c r="QU285" s="160"/>
      <c r="QV285" s="160"/>
      <c r="QW285" s="160"/>
      <c r="QX285" s="160"/>
      <c r="QY285" s="160"/>
      <c r="QZ285" s="160"/>
      <c r="RA285" s="160"/>
      <c r="RB285" s="160"/>
      <c r="RC285" s="160"/>
      <c r="RD285" s="160"/>
      <c r="RE285" s="160"/>
      <c r="RF285" s="160"/>
      <c r="RG285" s="160"/>
      <c r="RH285" s="160"/>
      <c r="RI285" s="160"/>
      <c r="RJ285" s="160"/>
      <c r="RK285" s="160"/>
      <c r="RL285" s="160"/>
      <c r="RM285" s="160"/>
      <c r="RN285" s="160"/>
      <c r="RO285" s="160"/>
      <c r="RP285" s="160"/>
      <c r="RQ285" s="160"/>
      <c r="RR285" s="160"/>
      <c r="RS285" s="160"/>
      <c r="RT285" s="160"/>
      <c r="RU285" s="160"/>
      <c r="RV285" s="160"/>
      <c r="RW285" s="160"/>
      <c r="RX285" s="160"/>
      <c r="RY285" s="160"/>
      <c r="RZ285" s="160"/>
      <c r="SA285" s="160"/>
      <c r="SB285" s="160"/>
      <c r="SC285" s="160"/>
      <c r="SD285" s="160"/>
      <c r="SE285" s="160"/>
      <c r="SF285" s="160"/>
      <c r="SG285" s="160"/>
      <c r="SH285" s="160"/>
      <c r="SI285" s="160"/>
      <c r="SJ285" s="160"/>
      <c r="SK285" s="160"/>
      <c r="SL285" s="160"/>
      <c r="SM285" s="160"/>
      <c r="SN285" s="160"/>
      <c r="SO285" s="160"/>
      <c r="SP285" s="160"/>
      <c r="SQ285" s="160"/>
      <c r="SR285" s="160"/>
      <c r="SS285" s="160"/>
      <c r="ST285" s="160"/>
      <c r="SU285" s="160"/>
      <c r="SV285" s="160"/>
      <c r="SW285" s="160"/>
      <c r="SX285" s="160"/>
      <c r="SY285" s="160"/>
      <c r="SZ285" s="160"/>
      <c r="TA285" s="160"/>
      <c r="TB285" s="160"/>
      <c r="TC285" s="160"/>
      <c r="TD285" s="160"/>
      <c r="TE285" s="160"/>
      <c r="TF285" s="160"/>
    </row>
    <row r="286" spans="1:526">
      <c r="A286" s="160"/>
      <c r="B286" s="160"/>
      <c r="C286" s="160"/>
      <c r="D286" s="160"/>
      <c r="E286" s="160"/>
      <c r="F286" s="160"/>
      <c r="G286" s="160"/>
      <c r="H286" s="160"/>
      <c r="I286" s="160"/>
      <c r="J286" s="160"/>
      <c r="K286" s="160"/>
      <c r="L286" s="160"/>
      <c r="M286" s="160"/>
      <c r="N286" s="160"/>
      <c r="O286" s="160"/>
      <c r="P286" s="160"/>
      <c r="Q286" s="160"/>
      <c r="R286" s="160"/>
      <c r="S286" s="160"/>
      <c r="T286" s="160"/>
      <c r="U286" s="160"/>
      <c r="V286" s="160"/>
      <c r="W286" s="160"/>
      <c r="X286" s="160"/>
      <c r="Y286" s="160"/>
      <c r="Z286" s="160"/>
      <c r="AA286" s="160"/>
      <c r="AB286" s="160"/>
      <c r="AC286" s="160"/>
      <c r="AD286" s="160"/>
      <c r="AE286" s="160"/>
      <c r="AF286" s="160"/>
      <c r="AG286" s="160"/>
      <c r="AH286" s="160"/>
      <c r="AI286" s="160"/>
      <c r="AJ286" s="160"/>
      <c r="AK286" s="160"/>
      <c r="AL286" s="160"/>
      <c r="AM286" s="160"/>
      <c r="AN286" s="160"/>
      <c r="AO286" s="160"/>
      <c r="AP286" s="160"/>
      <c r="AQ286" s="160"/>
      <c r="AR286" s="160"/>
      <c r="AS286" s="160"/>
      <c r="AT286" s="160"/>
      <c r="AU286" s="160"/>
      <c r="AV286" s="160"/>
      <c r="AW286" s="160"/>
      <c r="AX286" s="160"/>
      <c r="AY286" s="160"/>
      <c r="AZ286" s="160"/>
      <c r="BA286" s="160"/>
      <c r="BB286" s="160"/>
      <c r="BC286" s="160"/>
      <c r="BD286" s="160"/>
      <c r="BE286" s="160"/>
      <c r="BF286" s="160"/>
      <c r="BG286" s="160"/>
      <c r="BH286" s="160"/>
      <c r="BI286" s="160"/>
      <c r="BJ286" s="160"/>
      <c r="BK286" s="160"/>
      <c r="BL286" s="160"/>
      <c r="BM286" s="160"/>
      <c r="BN286" s="160"/>
      <c r="BO286" s="160"/>
      <c r="BP286" s="160"/>
      <c r="BQ286" s="160"/>
      <c r="BR286" s="160"/>
      <c r="BS286" s="160"/>
      <c r="BT286" s="160"/>
      <c r="BU286" s="160"/>
      <c r="BV286" s="160"/>
      <c r="BW286" s="160"/>
      <c r="BX286" s="160"/>
      <c r="BY286" s="160"/>
      <c r="BZ286" s="160"/>
      <c r="CA286" s="160"/>
      <c r="CB286" s="160"/>
      <c r="CC286" s="160"/>
      <c r="CD286" s="160"/>
      <c r="CE286" s="160"/>
      <c r="CF286" s="160"/>
      <c r="CG286" s="160"/>
      <c r="CH286" s="160"/>
      <c r="CI286" s="160"/>
      <c r="CJ286" s="160"/>
      <c r="CK286" s="160"/>
      <c r="CL286" s="160"/>
      <c r="CM286" s="160"/>
      <c r="CN286" s="160"/>
      <c r="CO286" s="160"/>
      <c r="CP286" s="160"/>
      <c r="CQ286" s="160"/>
      <c r="CR286" s="160"/>
      <c r="CS286" s="160"/>
      <c r="CT286" s="160"/>
      <c r="CU286" s="160"/>
      <c r="CV286" s="160"/>
      <c r="CW286" s="160"/>
      <c r="CX286" s="160"/>
      <c r="CY286" s="160"/>
      <c r="CZ286" s="160"/>
      <c r="DA286" s="160"/>
      <c r="DB286" s="160"/>
      <c r="DC286" s="160"/>
      <c r="DD286" s="160"/>
      <c r="DE286" s="160"/>
      <c r="DF286" s="160"/>
      <c r="DG286" s="160"/>
      <c r="DH286" s="160"/>
      <c r="DI286" s="160"/>
      <c r="DJ286" s="160"/>
      <c r="DK286" s="160"/>
      <c r="DL286" s="160"/>
      <c r="DM286" s="160"/>
      <c r="DN286" s="160"/>
      <c r="DO286" s="160"/>
      <c r="DP286" s="160"/>
      <c r="DQ286" s="160"/>
      <c r="DR286" s="160"/>
      <c r="DS286" s="160"/>
      <c r="DT286" s="160"/>
      <c r="DU286" s="160"/>
      <c r="DV286" s="160"/>
      <c r="DW286" s="160"/>
      <c r="DX286" s="160"/>
      <c r="DY286" s="160"/>
      <c r="DZ286" s="160"/>
      <c r="EA286" s="160"/>
      <c r="EB286" s="160"/>
      <c r="EC286" s="160"/>
      <c r="ED286" s="160"/>
      <c r="EE286" s="160"/>
      <c r="EF286" s="160"/>
      <c r="EG286" s="160"/>
      <c r="EH286" s="160"/>
      <c r="EI286" s="160"/>
      <c r="EJ286" s="160"/>
      <c r="EK286" s="160"/>
      <c r="EL286" s="160"/>
      <c r="EM286" s="160"/>
      <c r="EN286" s="160"/>
      <c r="EO286" s="160"/>
      <c r="EP286" s="160"/>
      <c r="EQ286" s="160"/>
      <c r="ER286" s="160"/>
      <c r="ES286" s="160"/>
      <c r="ET286" s="160"/>
      <c r="EU286" s="160"/>
      <c r="EV286" s="160"/>
      <c r="EW286" s="160"/>
      <c r="EX286" s="160"/>
      <c r="EY286" s="160"/>
      <c r="EZ286" s="160"/>
      <c r="FA286" s="160"/>
      <c r="FB286" s="160"/>
      <c r="FC286" s="160"/>
      <c r="FD286" s="160"/>
      <c r="FE286" s="160"/>
      <c r="FF286" s="160"/>
      <c r="FG286" s="160"/>
      <c r="FH286" s="160"/>
      <c r="FI286" s="160"/>
      <c r="FJ286" s="160"/>
      <c r="FK286" s="160"/>
      <c r="FL286" s="160"/>
      <c r="FM286" s="160"/>
      <c r="FN286" s="160"/>
      <c r="FO286" s="160"/>
      <c r="FP286" s="160"/>
      <c r="FQ286" s="160"/>
      <c r="FR286" s="160"/>
      <c r="FS286" s="160"/>
      <c r="FT286" s="160"/>
      <c r="FU286" s="160"/>
      <c r="FV286" s="160"/>
      <c r="FW286" s="160"/>
      <c r="FX286" s="160"/>
      <c r="FY286" s="160"/>
      <c r="FZ286" s="160"/>
      <c r="GA286" s="160"/>
      <c r="GB286" s="160"/>
      <c r="GC286" s="160"/>
      <c r="GD286" s="160"/>
      <c r="GE286" s="160"/>
      <c r="GF286" s="160"/>
      <c r="GG286" s="160"/>
      <c r="GH286" s="160"/>
      <c r="GI286" s="160"/>
      <c r="GJ286" s="160"/>
      <c r="GK286" s="160"/>
      <c r="GL286" s="160"/>
      <c r="GM286" s="160"/>
      <c r="GN286" s="160"/>
      <c r="GO286" s="160"/>
      <c r="GP286" s="160"/>
      <c r="GQ286" s="160"/>
      <c r="GR286" s="160"/>
      <c r="GS286" s="160"/>
      <c r="GT286" s="160"/>
      <c r="GU286" s="160"/>
      <c r="GV286" s="160"/>
      <c r="GW286" s="160"/>
      <c r="GX286" s="160"/>
      <c r="GY286" s="160"/>
      <c r="GZ286" s="160"/>
      <c r="HA286" s="160"/>
      <c r="HB286" s="160"/>
      <c r="HC286" s="160"/>
      <c r="HD286" s="160"/>
      <c r="HE286" s="160"/>
      <c r="HF286" s="160"/>
      <c r="HG286" s="160"/>
      <c r="HH286" s="160"/>
      <c r="HI286" s="160"/>
      <c r="HJ286" s="160"/>
      <c r="HK286" s="160"/>
      <c r="HL286" s="160"/>
      <c r="HM286" s="160"/>
      <c r="HN286" s="160"/>
      <c r="HO286" s="160"/>
      <c r="HP286" s="160"/>
      <c r="HQ286" s="160"/>
      <c r="HR286" s="160"/>
      <c r="HS286" s="160"/>
      <c r="HT286" s="160"/>
      <c r="HU286" s="160"/>
      <c r="HV286" s="160"/>
      <c r="HW286" s="160"/>
      <c r="HX286" s="160"/>
      <c r="HY286" s="160"/>
      <c r="HZ286" s="160"/>
      <c r="IA286" s="160"/>
      <c r="IB286" s="160"/>
      <c r="IC286" s="160"/>
      <c r="ID286" s="160"/>
      <c r="IE286" s="160"/>
      <c r="IF286" s="160"/>
      <c r="IG286" s="160"/>
      <c r="IH286" s="160"/>
      <c r="II286" s="160"/>
      <c r="IJ286" s="160"/>
      <c r="IK286" s="160"/>
      <c r="IL286" s="160"/>
      <c r="IM286" s="160"/>
      <c r="IN286" s="160"/>
      <c r="IO286" s="160"/>
      <c r="IP286" s="160"/>
      <c r="IQ286" s="160"/>
      <c r="IR286" s="160"/>
      <c r="IS286" s="160"/>
      <c r="IT286" s="160"/>
      <c r="IU286" s="160"/>
      <c r="IV286" s="160"/>
      <c r="IW286" s="160"/>
      <c r="IX286" s="160"/>
      <c r="IY286" s="160"/>
      <c r="IZ286" s="160"/>
      <c r="JA286" s="160"/>
      <c r="JB286" s="160"/>
      <c r="JC286" s="160"/>
      <c r="JD286" s="160"/>
      <c r="JE286" s="160"/>
      <c r="JF286" s="160"/>
      <c r="JG286" s="160"/>
      <c r="JH286" s="160"/>
      <c r="JI286" s="160"/>
      <c r="JJ286" s="160"/>
      <c r="JK286" s="160"/>
      <c r="JL286" s="160"/>
      <c r="JM286" s="160"/>
      <c r="JN286" s="160"/>
      <c r="JO286" s="160"/>
      <c r="JP286" s="160"/>
      <c r="JQ286" s="160"/>
      <c r="JR286" s="160"/>
      <c r="JS286" s="160"/>
      <c r="JT286" s="160"/>
      <c r="JU286" s="160"/>
      <c r="JV286" s="160"/>
      <c r="JW286" s="160"/>
      <c r="JX286" s="160"/>
      <c r="JY286" s="160"/>
      <c r="JZ286" s="160"/>
      <c r="KA286" s="160"/>
      <c r="KB286" s="160"/>
      <c r="KC286" s="160"/>
      <c r="KD286" s="160"/>
      <c r="KE286" s="160"/>
      <c r="KF286" s="160"/>
      <c r="KG286" s="160"/>
      <c r="KH286" s="160"/>
      <c r="KI286" s="160"/>
      <c r="KJ286" s="160"/>
      <c r="KK286" s="160"/>
      <c r="KL286" s="160"/>
      <c r="KM286" s="160"/>
      <c r="KN286" s="160"/>
      <c r="KO286" s="160"/>
      <c r="KP286" s="160"/>
      <c r="KQ286" s="160"/>
      <c r="KR286" s="160"/>
      <c r="KS286" s="160"/>
      <c r="KT286" s="160"/>
      <c r="KU286" s="160"/>
      <c r="KV286" s="160"/>
      <c r="KW286" s="160"/>
      <c r="KX286" s="160"/>
      <c r="KY286" s="160"/>
      <c r="KZ286" s="160"/>
      <c r="LA286" s="160"/>
      <c r="LB286" s="160"/>
      <c r="LC286" s="160"/>
      <c r="LD286" s="160"/>
      <c r="LE286" s="160"/>
      <c r="LF286" s="160"/>
      <c r="LG286" s="160"/>
      <c r="LH286" s="160"/>
      <c r="LI286" s="160"/>
      <c r="LJ286" s="160"/>
      <c r="LK286" s="160"/>
      <c r="LL286" s="160"/>
      <c r="LM286" s="160"/>
      <c r="LN286" s="160"/>
      <c r="LO286" s="160"/>
      <c r="LP286" s="160"/>
      <c r="LQ286" s="160"/>
      <c r="LR286" s="160"/>
      <c r="LS286" s="160"/>
      <c r="LT286" s="160"/>
      <c r="LU286" s="160"/>
      <c r="LV286" s="160"/>
      <c r="LW286" s="160"/>
      <c r="LX286" s="160"/>
      <c r="LY286" s="160"/>
      <c r="LZ286" s="160"/>
      <c r="MA286" s="160"/>
      <c r="MB286" s="160"/>
      <c r="MC286" s="160"/>
      <c r="MD286" s="160"/>
      <c r="ME286" s="160"/>
      <c r="MF286" s="160"/>
      <c r="MG286" s="160"/>
      <c r="MH286" s="160"/>
      <c r="MI286" s="160"/>
      <c r="MJ286" s="160"/>
      <c r="MK286" s="160"/>
      <c r="ML286" s="160"/>
      <c r="MM286" s="160"/>
      <c r="MN286" s="160"/>
      <c r="MO286" s="160"/>
      <c r="MP286" s="160"/>
      <c r="MQ286" s="160"/>
      <c r="MR286" s="160"/>
      <c r="MS286" s="160"/>
      <c r="MT286" s="160"/>
      <c r="MU286" s="160"/>
      <c r="MV286" s="160"/>
      <c r="MW286" s="160"/>
      <c r="MX286" s="160"/>
      <c r="MY286" s="160"/>
      <c r="MZ286" s="160"/>
      <c r="NA286" s="160"/>
      <c r="NB286" s="160"/>
      <c r="NC286" s="160"/>
      <c r="ND286" s="160"/>
      <c r="NE286" s="160"/>
      <c r="NF286" s="160"/>
      <c r="NG286" s="160"/>
      <c r="NH286" s="160"/>
      <c r="NI286" s="160"/>
      <c r="NJ286" s="160"/>
      <c r="NK286" s="160"/>
      <c r="NL286" s="160"/>
      <c r="NM286" s="160"/>
      <c r="NN286" s="160"/>
      <c r="NO286" s="160"/>
      <c r="NP286" s="160"/>
      <c r="NQ286" s="160"/>
      <c r="NR286" s="160"/>
      <c r="NS286" s="160"/>
      <c r="NT286" s="160"/>
      <c r="NU286" s="160"/>
      <c r="NV286" s="160"/>
      <c r="NW286" s="160"/>
      <c r="NX286" s="160"/>
      <c r="NY286" s="160"/>
      <c r="NZ286" s="160"/>
      <c r="OA286" s="160"/>
      <c r="OB286" s="160"/>
      <c r="OC286" s="160"/>
      <c r="OD286" s="160"/>
      <c r="OE286" s="160"/>
      <c r="OF286" s="160"/>
      <c r="OG286" s="160"/>
      <c r="OH286" s="160"/>
      <c r="OI286" s="160"/>
      <c r="OJ286" s="160"/>
      <c r="OK286" s="160"/>
      <c r="OL286" s="160"/>
      <c r="OM286" s="160"/>
      <c r="ON286" s="160"/>
      <c r="OO286" s="160"/>
      <c r="OP286" s="160"/>
      <c r="OQ286" s="160"/>
      <c r="OR286" s="160"/>
      <c r="OS286" s="160"/>
      <c r="OT286" s="160"/>
      <c r="OU286" s="160"/>
      <c r="OV286" s="160"/>
      <c r="OW286" s="160"/>
      <c r="OX286" s="160"/>
      <c r="OY286" s="160"/>
      <c r="OZ286" s="160"/>
      <c r="PA286" s="160"/>
      <c r="PB286" s="160"/>
      <c r="PC286" s="160"/>
      <c r="PD286" s="160"/>
      <c r="PE286" s="160"/>
      <c r="PF286" s="160"/>
      <c r="PG286" s="160"/>
      <c r="PH286" s="160"/>
      <c r="PI286" s="160"/>
      <c r="PJ286" s="160"/>
      <c r="PK286" s="160"/>
      <c r="PL286" s="160"/>
      <c r="PM286" s="160"/>
      <c r="PN286" s="160"/>
      <c r="PO286" s="160"/>
      <c r="PP286" s="160"/>
      <c r="PQ286" s="160"/>
      <c r="PR286" s="160"/>
      <c r="PS286" s="160"/>
      <c r="PT286" s="160"/>
      <c r="PU286" s="160"/>
      <c r="PV286" s="160"/>
      <c r="PW286" s="160"/>
      <c r="PX286" s="160"/>
      <c r="PY286" s="160"/>
      <c r="PZ286" s="160"/>
      <c r="QA286" s="160"/>
      <c r="QB286" s="160"/>
      <c r="QC286" s="160"/>
      <c r="QD286" s="160"/>
      <c r="QE286" s="160"/>
      <c r="QF286" s="160"/>
      <c r="QG286" s="160"/>
      <c r="QH286" s="160"/>
      <c r="QI286" s="160"/>
      <c r="QJ286" s="160"/>
      <c r="QK286" s="160"/>
      <c r="QL286" s="160"/>
      <c r="QM286" s="160"/>
      <c r="QN286" s="160"/>
      <c r="QO286" s="160"/>
      <c r="QP286" s="160"/>
      <c r="QQ286" s="160"/>
      <c r="QR286" s="160"/>
      <c r="QS286" s="160"/>
      <c r="QT286" s="160"/>
      <c r="QU286" s="160"/>
      <c r="QV286" s="160"/>
      <c r="QW286" s="160"/>
      <c r="QX286" s="160"/>
      <c r="QY286" s="160"/>
      <c r="QZ286" s="160"/>
      <c r="RA286" s="160"/>
      <c r="RB286" s="160"/>
      <c r="RC286" s="160"/>
      <c r="RD286" s="160"/>
      <c r="RE286" s="160"/>
      <c r="RF286" s="160"/>
      <c r="RG286" s="160"/>
      <c r="RH286" s="160"/>
      <c r="RI286" s="160"/>
      <c r="RJ286" s="160"/>
      <c r="RK286" s="160"/>
      <c r="RL286" s="160"/>
      <c r="RM286" s="160"/>
      <c r="RN286" s="160"/>
      <c r="RO286" s="160"/>
      <c r="RP286" s="160"/>
      <c r="RQ286" s="160"/>
      <c r="RR286" s="160"/>
      <c r="RS286" s="160"/>
      <c r="RT286" s="160"/>
      <c r="RU286" s="160"/>
      <c r="RV286" s="160"/>
      <c r="RW286" s="160"/>
      <c r="RX286" s="160"/>
      <c r="RY286" s="160"/>
      <c r="RZ286" s="160"/>
      <c r="SA286" s="160"/>
      <c r="SB286" s="160"/>
      <c r="SC286" s="160"/>
      <c r="SD286" s="160"/>
      <c r="SE286" s="160"/>
      <c r="SF286" s="160"/>
      <c r="SG286" s="160"/>
      <c r="SH286" s="160"/>
      <c r="SI286" s="160"/>
      <c r="SJ286" s="160"/>
      <c r="SK286" s="160"/>
      <c r="SL286" s="160"/>
      <c r="SM286" s="160"/>
      <c r="SN286" s="160"/>
      <c r="SO286" s="160"/>
      <c r="SP286" s="160"/>
      <c r="SQ286" s="160"/>
      <c r="SR286" s="160"/>
      <c r="SS286" s="160"/>
      <c r="ST286" s="160"/>
      <c r="SU286" s="160"/>
      <c r="SV286" s="160"/>
      <c r="SW286" s="160"/>
      <c r="SX286" s="160"/>
      <c r="SY286" s="160"/>
      <c r="SZ286" s="160"/>
      <c r="TA286" s="160"/>
      <c r="TB286" s="160"/>
      <c r="TC286" s="160"/>
      <c r="TD286" s="160"/>
      <c r="TE286" s="160"/>
      <c r="TF286" s="160"/>
    </row>
    <row r="287" spans="1:526">
      <c r="A287" s="160"/>
      <c r="B287" s="160"/>
      <c r="C287" s="160"/>
      <c r="D287" s="160"/>
      <c r="E287" s="160"/>
      <c r="F287" s="160"/>
      <c r="G287" s="160"/>
      <c r="H287" s="160"/>
      <c r="I287" s="160"/>
      <c r="J287" s="160"/>
      <c r="K287" s="160"/>
      <c r="L287" s="160"/>
      <c r="M287" s="160"/>
      <c r="N287" s="160"/>
      <c r="O287" s="160"/>
      <c r="P287" s="160"/>
      <c r="Q287" s="160"/>
      <c r="R287" s="160"/>
      <c r="S287" s="160"/>
      <c r="T287" s="160"/>
      <c r="U287" s="160"/>
      <c r="V287" s="160"/>
      <c r="W287" s="160"/>
      <c r="X287" s="160"/>
      <c r="Y287" s="160"/>
      <c r="Z287" s="160"/>
      <c r="AA287" s="160"/>
      <c r="AB287" s="160"/>
      <c r="AC287" s="160"/>
      <c r="AD287" s="160"/>
      <c r="AE287" s="160"/>
      <c r="AF287" s="160"/>
      <c r="AG287" s="160"/>
      <c r="AH287" s="160"/>
      <c r="AI287" s="160"/>
      <c r="AJ287" s="160"/>
      <c r="AK287" s="160"/>
      <c r="AL287" s="160"/>
      <c r="AM287" s="160"/>
      <c r="AN287" s="160"/>
      <c r="AO287" s="160"/>
      <c r="AP287" s="160"/>
      <c r="AQ287" s="160"/>
      <c r="AR287" s="160"/>
      <c r="AS287" s="160"/>
      <c r="AT287" s="160"/>
      <c r="AU287" s="160"/>
      <c r="AV287" s="160"/>
      <c r="AW287" s="160"/>
      <c r="AX287" s="160"/>
      <c r="AY287" s="160"/>
      <c r="AZ287" s="160"/>
      <c r="BA287" s="160"/>
      <c r="BB287" s="160"/>
      <c r="BC287" s="160"/>
      <c r="BD287" s="160"/>
      <c r="BE287" s="160"/>
      <c r="BF287" s="160"/>
      <c r="BG287" s="160"/>
      <c r="BH287" s="160"/>
      <c r="BI287" s="160"/>
      <c r="BJ287" s="160"/>
      <c r="BK287" s="160"/>
      <c r="BL287" s="160"/>
      <c r="BM287" s="160"/>
      <c r="BN287" s="160"/>
      <c r="BO287" s="160"/>
      <c r="BP287" s="160"/>
      <c r="BQ287" s="160"/>
      <c r="BR287" s="160"/>
      <c r="BS287" s="160"/>
      <c r="BT287" s="160"/>
      <c r="BU287" s="160"/>
      <c r="BV287" s="160"/>
      <c r="BW287" s="160"/>
      <c r="BX287" s="160"/>
      <c r="BY287" s="160"/>
      <c r="BZ287" s="160"/>
      <c r="CA287" s="160"/>
      <c r="CB287" s="160"/>
      <c r="CC287" s="160"/>
      <c r="CD287" s="160"/>
      <c r="CE287" s="160"/>
      <c r="CF287" s="160"/>
      <c r="CG287" s="160"/>
      <c r="CH287" s="160"/>
      <c r="CI287" s="160"/>
      <c r="CJ287" s="160"/>
      <c r="CK287" s="160"/>
      <c r="CL287" s="160"/>
      <c r="CM287" s="160"/>
      <c r="CN287" s="160"/>
      <c r="CO287" s="160"/>
      <c r="CP287" s="160"/>
      <c r="CQ287" s="160"/>
      <c r="CR287" s="160"/>
      <c r="CS287" s="160"/>
      <c r="CT287" s="160"/>
      <c r="CU287" s="160"/>
      <c r="CV287" s="160"/>
      <c r="CW287" s="160"/>
      <c r="CX287" s="160"/>
      <c r="CY287" s="160"/>
      <c r="CZ287" s="160"/>
      <c r="DA287" s="160"/>
      <c r="DB287" s="160"/>
      <c r="DC287" s="160"/>
      <c r="DD287" s="160"/>
      <c r="DE287" s="160"/>
      <c r="DF287" s="160"/>
      <c r="DG287" s="160"/>
      <c r="DH287" s="160"/>
      <c r="DI287" s="160"/>
      <c r="DJ287" s="160"/>
      <c r="DK287" s="160"/>
      <c r="DL287" s="160"/>
      <c r="DM287" s="160"/>
      <c r="DN287" s="160"/>
      <c r="DO287" s="160"/>
      <c r="DP287" s="160"/>
      <c r="DQ287" s="160"/>
      <c r="DR287" s="160"/>
      <c r="DS287" s="160"/>
      <c r="DT287" s="160"/>
      <c r="DU287" s="160"/>
      <c r="DV287" s="160"/>
      <c r="DW287" s="160"/>
      <c r="DX287" s="160"/>
      <c r="DY287" s="160"/>
      <c r="DZ287" s="160"/>
      <c r="EA287" s="160"/>
      <c r="EB287" s="160"/>
      <c r="EC287" s="160"/>
      <c r="ED287" s="160"/>
      <c r="EE287" s="160"/>
      <c r="EF287" s="160"/>
      <c r="EG287" s="160"/>
      <c r="EH287" s="160"/>
      <c r="EI287" s="160"/>
      <c r="EJ287" s="160"/>
      <c r="EK287" s="160"/>
      <c r="EL287" s="160"/>
      <c r="EM287" s="160"/>
      <c r="EN287" s="160"/>
      <c r="EO287" s="160"/>
      <c r="EP287" s="160"/>
      <c r="EQ287" s="160"/>
      <c r="ER287" s="160"/>
      <c r="ES287" s="160"/>
      <c r="ET287" s="160"/>
      <c r="EU287" s="160"/>
      <c r="EV287" s="160"/>
      <c r="EW287" s="160"/>
      <c r="EX287" s="160"/>
      <c r="EY287" s="160"/>
      <c r="EZ287" s="160"/>
      <c r="FA287" s="160"/>
      <c r="FB287" s="160"/>
      <c r="FC287" s="160"/>
      <c r="FD287" s="160"/>
      <c r="FE287" s="160"/>
      <c r="FF287" s="160"/>
      <c r="FG287" s="160"/>
      <c r="FH287" s="160"/>
      <c r="FI287" s="160"/>
      <c r="FJ287" s="160"/>
      <c r="FK287" s="160"/>
      <c r="FL287" s="160"/>
      <c r="FM287" s="160"/>
      <c r="FN287" s="160"/>
      <c r="FO287" s="160"/>
      <c r="FP287" s="160"/>
      <c r="FQ287" s="160"/>
      <c r="FR287" s="160"/>
      <c r="FS287" s="160"/>
      <c r="FT287" s="160"/>
      <c r="FU287" s="160"/>
      <c r="FV287" s="160"/>
      <c r="FW287" s="160"/>
      <c r="FX287" s="160"/>
      <c r="FY287" s="160"/>
      <c r="FZ287" s="160"/>
      <c r="GA287" s="160"/>
      <c r="GB287" s="160"/>
      <c r="GC287" s="160"/>
      <c r="GD287" s="160"/>
      <c r="GE287" s="160"/>
      <c r="GF287" s="160"/>
      <c r="GG287" s="160"/>
      <c r="GH287" s="160"/>
      <c r="GI287" s="160"/>
      <c r="GJ287" s="160"/>
      <c r="GK287" s="160"/>
      <c r="GL287" s="160"/>
      <c r="GM287" s="160"/>
      <c r="GN287" s="160"/>
      <c r="GO287" s="160"/>
      <c r="GP287" s="160"/>
      <c r="GQ287" s="160"/>
      <c r="GR287" s="160"/>
      <c r="GS287" s="160"/>
      <c r="GT287" s="160"/>
      <c r="GU287" s="160"/>
      <c r="GV287" s="160"/>
      <c r="GW287" s="160"/>
      <c r="GX287" s="160"/>
      <c r="GY287" s="160"/>
      <c r="GZ287" s="160"/>
      <c r="HA287" s="160"/>
      <c r="HB287" s="160"/>
      <c r="HC287" s="160"/>
      <c r="HD287" s="160"/>
      <c r="HE287" s="160"/>
      <c r="HF287" s="160"/>
      <c r="HG287" s="160"/>
      <c r="HH287" s="160"/>
      <c r="HI287" s="160"/>
      <c r="HJ287" s="160"/>
      <c r="HK287" s="160"/>
      <c r="HL287" s="160"/>
      <c r="HM287" s="160"/>
      <c r="HN287" s="160"/>
      <c r="HO287" s="160"/>
      <c r="HP287" s="160"/>
      <c r="HQ287" s="160"/>
      <c r="HR287" s="160"/>
      <c r="HS287" s="160"/>
      <c r="HT287" s="160"/>
      <c r="HU287" s="160"/>
      <c r="HV287" s="160"/>
      <c r="HW287" s="160"/>
      <c r="HX287" s="160"/>
      <c r="HY287" s="160"/>
      <c r="HZ287" s="160"/>
      <c r="IA287" s="160"/>
      <c r="IB287" s="160"/>
      <c r="IC287" s="160"/>
      <c r="ID287" s="160"/>
      <c r="IE287" s="160"/>
      <c r="IF287" s="160"/>
      <c r="IG287" s="160"/>
      <c r="IH287" s="160"/>
      <c r="II287" s="160"/>
      <c r="IJ287" s="160"/>
      <c r="IK287" s="160"/>
      <c r="IL287" s="160"/>
      <c r="IM287" s="160"/>
      <c r="IN287" s="160"/>
      <c r="IO287" s="160"/>
      <c r="IP287" s="160"/>
      <c r="IQ287" s="160"/>
      <c r="IR287" s="160"/>
      <c r="IS287" s="160"/>
      <c r="IT287" s="160"/>
      <c r="IU287" s="160"/>
      <c r="IV287" s="160"/>
      <c r="IW287" s="160"/>
      <c r="IX287" s="160"/>
      <c r="IY287" s="160"/>
      <c r="IZ287" s="160"/>
      <c r="JA287" s="160"/>
      <c r="JB287" s="160"/>
      <c r="JC287" s="160"/>
      <c r="JD287" s="160"/>
      <c r="JE287" s="160"/>
      <c r="JF287" s="160"/>
      <c r="JG287" s="160"/>
      <c r="JH287" s="160"/>
      <c r="JI287" s="160"/>
      <c r="JJ287" s="160"/>
      <c r="JK287" s="160"/>
      <c r="JL287" s="160"/>
      <c r="JM287" s="160"/>
      <c r="JN287" s="160"/>
      <c r="JO287" s="160"/>
      <c r="JP287" s="160"/>
      <c r="JQ287" s="160"/>
      <c r="JR287" s="160"/>
      <c r="JS287" s="160"/>
      <c r="JT287" s="160"/>
      <c r="JU287" s="160"/>
      <c r="JV287" s="160"/>
      <c r="JW287" s="160"/>
      <c r="JX287" s="160"/>
      <c r="JY287" s="160"/>
      <c r="JZ287" s="160"/>
      <c r="KA287" s="160"/>
      <c r="KB287" s="160"/>
      <c r="KC287" s="160"/>
      <c r="KD287" s="160"/>
      <c r="KE287" s="160"/>
      <c r="KF287" s="160"/>
      <c r="KG287" s="160"/>
      <c r="KH287" s="160"/>
      <c r="KI287" s="160"/>
      <c r="KJ287" s="160"/>
      <c r="KK287" s="160"/>
      <c r="KL287" s="160"/>
      <c r="KM287" s="160"/>
      <c r="KN287" s="160"/>
      <c r="KO287" s="160"/>
      <c r="KP287" s="160"/>
      <c r="KQ287" s="160"/>
      <c r="KR287" s="160"/>
      <c r="KS287" s="160"/>
      <c r="KT287" s="160"/>
      <c r="KU287" s="160"/>
      <c r="KV287" s="160"/>
      <c r="KW287" s="160"/>
      <c r="KX287" s="160"/>
      <c r="KY287" s="160"/>
      <c r="KZ287" s="160"/>
      <c r="LA287" s="160"/>
      <c r="LB287" s="160"/>
      <c r="LC287" s="160"/>
      <c r="LD287" s="160"/>
      <c r="LE287" s="160"/>
      <c r="LF287" s="160"/>
      <c r="LG287" s="160"/>
      <c r="LH287" s="160"/>
      <c r="LI287" s="160"/>
      <c r="LJ287" s="160"/>
      <c r="LK287" s="160"/>
      <c r="LL287" s="160"/>
      <c r="LM287" s="160"/>
      <c r="LN287" s="160"/>
      <c r="LO287" s="160"/>
      <c r="LP287" s="160"/>
      <c r="LQ287" s="160"/>
      <c r="LR287" s="160"/>
      <c r="LS287" s="160"/>
      <c r="LT287" s="160"/>
      <c r="LU287" s="160"/>
      <c r="LV287" s="160"/>
      <c r="LW287" s="160"/>
      <c r="LX287" s="160"/>
      <c r="LY287" s="160"/>
      <c r="LZ287" s="160"/>
      <c r="MA287" s="160"/>
      <c r="MB287" s="160"/>
      <c r="MC287" s="160"/>
      <c r="MD287" s="160"/>
      <c r="ME287" s="160"/>
      <c r="MF287" s="160"/>
      <c r="MG287" s="160"/>
      <c r="MH287" s="160"/>
      <c r="MI287" s="160"/>
      <c r="MJ287" s="160"/>
      <c r="MK287" s="160"/>
      <c r="ML287" s="160"/>
      <c r="MM287" s="160"/>
      <c r="MN287" s="160"/>
      <c r="MO287" s="160"/>
      <c r="MP287" s="160"/>
      <c r="MQ287" s="160"/>
      <c r="MR287" s="160"/>
      <c r="MS287" s="160"/>
      <c r="MT287" s="160"/>
      <c r="MU287" s="160"/>
      <c r="MV287" s="160"/>
      <c r="MW287" s="160"/>
      <c r="MX287" s="160"/>
      <c r="MY287" s="160"/>
      <c r="MZ287" s="160"/>
      <c r="NA287" s="160"/>
      <c r="NB287" s="160"/>
      <c r="NC287" s="160"/>
      <c r="ND287" s="160"/>
      <c r="NE287" s="160"/>
      <c r="NF287" s="160"/>
      <c r="NG287" s="160"/>
      <c r="NH287" s="160"/>
      <c r="NI287" s="160"/>
      <c r="NJ287" s="160"/>
      <c r="NK287" s="160"/>
      <c r="NL287" s="160"/>
      <c r="NM287" s="160"/>
      <c r="NN287" s="160"/>
      <c r="NO287" s="160"/>
      <c r="NP287" s="160"/>
      <c r="NQ287" s="160"/>
      <c r="NR287" s="160"/>
      <c r="NS287" s="160"/>
      <c r="NT287" s="160"/>
      <c r="NU287" s="160"/>
      <c r="NV287" s="160"/>
      <c r="NW287" s="160"/>
      <c r="NX287" s="160"/>
      <c r="NY287" s="160"/>
      <c r="NZ287" s="160"/>
      <c r="OA287" s="160"/>
      <c r="OB287" s="160"/>
      <c r="OC287" s="160"/>
      <c r="OD287" s="160"/>
      <c r="OE287" s="160"/>
      <c r="OF287" s="160"/>
      <c r="OG287" s="160"/>
      <c r="OH287" s="160"/>
      <c r="OI287" s="160"/>
      <c r="OJ287" s="160"/>
      <c r="OK287" s="160"/>
      <c r="OL287" s="160"/>
      <c r="OM287" s="160"/>
      <c r="ON287" s="160"/>
      <c r="OO287" s="160"/>
      <c r="OP287" s="160"/>
      <c r="OQ287" s="160"/>
      <c r="OR287" s="160"/>
      <c r="OS287" s="160"/>
      <c r="OT287" s="160"/>
      <c r="OU287" s="160"/>
      <c r="OV287" s="160"/>
      <c r="OW287" s="160"/>
      <c r="OX287" s="160"/>
      <c r="OY287" s="160"/>
      <c r="OZ287" s="160"/>
      <c r="PA287" s="160"/>
      <c r="PB287" s="160"/>
      <c r="PC287" s="160"/>
      <c r="PD287" s="160"/>
      <c r="PE287" s="160"/>
      <c r="PF287" s="160"/>
      <c r="PG287" s="160"/>
      <c r="PH287" s="160"/>
      <c r="PI287" s="160"/>
      <c r="PJ287" s="160"/>
      <c r="PK287" s="160"/>
      <c r="PL287" s="160"/>
      <c r="PM287" s="160"/>
      <c r="PN287" s="160"/>
      <c r="PO287" s="160"/>
      <c r="PP287" s="160"/>
      <c r="PQ287" s="160"/>
      <c r="PR287" s="160"/>
      <c r="PS287" s="160"/>
      <c r="PT287" s="160"/>
      <c r="PU287" s="160"/>
      <c r="PV287" s="160"/>
      <c r="PW287" s="160"/>
      <c r="PX287" s="160"/>
      <c r="PY287" s="160"/>
      <c r="PZ287" s="160"/>
      <c r="QA287" s="160"/>
      <c r="QB287" s="160"/>
      <c r="QC287" s="160"/>
      <c r="QD287" s="160"/>
      <c r="QE287" s="160"/>
      <c r="QF287" s="160"/>
      <c r="QG287" s="160"/>
      <c r="QH287" s="160"/>
      <c r="QI287" s="160"/>
      <c r="QJ287" s="160"/>
      <c r="QK287" s="160"/>
      <c r="QL287" s="160"/>
      <c r="QM287" s="160"/>
      <c r="QN287" s="160"/>
      <c r="QO287" s="160"/>
      <c r="QP287" s="160"/>
      <c r="QQ287" s="160"/>
      <c r="QR287" s="160"/>
      <c r="QS287" s="160"/>
      <c r="QT287" s="160"/>
      <c r="QU287" s="160"/>
      <c r="QV287" s="160"/>
      <c r="QW287" s="160"/>
      <c r="QX287" s="160"/>
      <c r="QY287" s="160"/>
      <c r="QZ287" s="160"/>
      <c r="RA287" s="160"/>
      <c r="RB287" s="160"/>
      <c r="RC287" s="160"/>
      <c r="RD287" s="160"/>
      <c r="RE287" s="160"/>
      <c r="RF287" s="160"/>
      <c r="RG287" s="160"/>
      <c r="RH287" s="160"/>
      <c r="RI287" s="160"/>
      <c r="RJ287" s="160"/>
      <c r="RK287" s="160"/>
      <c r="RL287" s="160"/>
      <c r="RM287" s="160"/>
      <c r="RN287" s="160"/>
      <c r="RO287" s="160"/>
      <c r="RP287" s="160"/>
      <c r="RQ287" s="160"/>
      <c r="RR287" s="160"/>
      <c r="RS287" s="160"/>
      <c r="RT287" s="160"/>
      <c r="RU287" s="160"/>
      <c r="RV287" s="160"/>
      <c r="RW287" s="160"/>
      <c r="RX287" s="160"/>
      <c r="RY287" s="160"/>
      <c r="RZ287" s="160"/>
      <c r="SA287" s="160"/>
      <c r="SB287" s="160"/>
      <c r="SC287" s="160"/>
      <c r="SD287" s="160"/>
      <c r="SE287" s="160"/>
      <c r="SF287" s="160"/>
      <c r="SG287" s="160"/>
      <c r="SH287" s="160"/>
      <c r="SI287" s="160"/>
      <c r="SJ287" s="160"/>
      <c r="SK287" s="160"/>
      <c r="SL287" s="160"/>
      <c r="SM287" s="160"/>
      <c r="SN287" s="160"/>
      <c r="SO287" s="160"/>
      <c r="SP287" s="160"/>
      <c r="SQ287" s="160"/>
      <c r="SR287" s="160"/>
      <c r="SS287" s="160"/>
      <c r="ST287" s="160"/>
      <c r="SU287" s="160"/>
      <c r="SV287" s="160"/>
      <c r="SW287" s="160"/>
      <c r="SX287" s="160"/>
      <c r="SY287" s="160"/>
      <c r="SZ287" s="160"/>
      <c r="TA287" s="160"/>
      <c r="TB287" s="160"/>
      <c r="TC287" s="160"/>
      <c r="TD287" s="160"/>
      <c r="TE287" s="160"/>
      <c r="TF287" s="160"/>
    </row>
    <row r="288" spans="1:526">
      <c r="A288" s="160"/>
      <c r="B288" s="160"/>
      <c r="C288" s="160"/>
      <c r="D288" s="160"/>
      <c r="E288" s="160"/>
      <c r="F288" s="160"/>
      <c r="G288" s="160"/>
      <c r="H288" s="160"/>
      <c r="I288" s="160"/>
      <c r="J288" s="160"/>
      <c r="K288" s="160"/>
      <c r="L288" s="160"/>
      <c r="M288" s="160"/>
      <c r="N288" s="160"/>
      <c r="O288" s="160"/>
      <c r="P288" s="160"/>
      <c r="Q288" s="160"/>
      <c r="R288" s="160"/>
      <c r="S288" s="160"/>
      <c r="T288" s="160"/>
      <c r="U288" s="160"/>
      <c r="V288" s="160"/>
      <c r="W288" s="160"/>
      <c r="X288" s="160"/>
      <c r="Y288" s="160"/>
      <c r="Z288" s="160"/>
      <c r="AA288" s="160"/>
      <c r="AB288" s="160"/>
      <c r="AC288" s="160"/>
      <c r="AD288" s="160"/>
      <c r="AE288" s="160"/>
      <c r="AF288" s="160"/>
      <c r="AG288" s="160"/>
      <c r="AH288" s="160"/>
      <c r="AI288" s="160"/>
      <c r="AJ288" s="160"/>
      <c r="AK288" s="160"/>
      <c r="AL288" s="160"/>
      <c r="AM288" s="160"/>
      <c r="AN288" s="160"/>
      <c r="AO288" s="160"/>
      <c r="AP288" s="160"/>
      <c r="AQ288" s="160"/>
      <c r="AR288" s="160"/>
      <c r="AS288" s="160"/>
      <c r="AT288" s="160"/>
      <c r="AU288" s="160"/>
      <c r="AV288" s="160"/>
      <c r="AW288" s="160"/>
      <c r="AX288" s="160"/>
      <c r="AY288" s="160"/>
      <c r="AZ288" s="160"/>
      <c r="BA288" s="160"/>
      <c r="BB288" s="160"/>
      <c r="BC288" s="160"/>
      <c r="BD288" s="160"/>
      <c r="BE288" s="160"/>
      <c r="BF288" s="160"/>
      <c r="BG288" s="160"/>
      <c r="BH288" s="160"/>
      <c r="BI288" s="160"/>
      <c r="BJ288" s="160"/>
      <c r="BK288" s="160"/>
      <c r="BL288" s="160"/>
      <c r="BM288" s="160"/>
      <c r="BN288" s="160"/>
      <c r="BO288" s="160"/>
      <c r="BP288" s="160"/>
      <c r="BQ288" s="160"/>
      <c r="BR288" s="160"/>
      <c r="BS288" s="160"/>
      <c r="BT288" s="160"/>
      <c r="BU288" s="160"/>
      <c r="BV288" s="160"/>
      <c r="BW288" s="160"/>
      <c r="BX288" s="160"/>
      <c r="BY288" s="160"/>
      <c r="BZ288" s="160"/>
      <c r="CA288" s="160"/>
      <c r="CB288" s="160"/>
      <c r="CC288" s="160"/>
      <c r="CD288" s="160"/>
      <c r="CE288" s="160"/>
      <c r="CF288" s="160"/>
      <c r="CG288" s="160"/>
      <c r="CH288" s="160"/>
      <c r="CI288" s="160"/>
      <c r="CJ288" s="160"/>
      <c r="CK288" s="160"/>
      <c r="CL288" s="160"/>
      <c r="CM288" s="160"/>
      <c r="CN288" s="160"/>
      <c r="CO288" s="160"/>
      <c r="CP288" s="160"/>
      <c r="CQ288" s="160"/>
      <c r="CR288" s="160"/>
      <c r="CS288" s="160"/>
      <c r="CT288" s="160"/>
      <c r="CU288" s="160"/>
      <c r="CV288" s="160"/>
      <c r="CW288" s="160"/>
      <c r="CX288" s="160"/>
      <c r="CY288" s="160"/>
      <c r="CZ288" s="160"/>
      <c r="DA288" s="160"/>
      <c r="DB288" s="160"/>
      <c r="DC288" s="160"/>
      <c r="DD288" s="160"/>
      <c r="DE288" s="160"/>
      <c r="DF288" s="160"/>
      <c r="DG288" s="160"/>
      <c r="DH288" s="160"/>
      <c r="DI288" s="160"/>
      <c r="DJ288" s="160"/>
      <c r="DK288" s="160"/>
      <c r="DL288" s="160"/>
      <c r="DM288" s="160"/>
      <c r="DN288" s="160"/>
      <c r="DO288" s="160"/>
      <c r="DP288" s="160"/>
      <c r="DQ288" s="160"/>
      <c r="DR288" s="160"/>
      <c r="DS288" s="160"/>
      <c r="DT288" s="160"/>
      <c r="DU288" s="160"/>
      <c r="DV288" s="160"/>
      <c r="DW288" s="160"/>
      <c r="DX288" s="160"/>
      <c r="DY288" s="160"/>
      <c r="DZ288" s="160"/>
      <c r="EA288" s="160"/>
      <c r="EB288" s="160"/>
      <c r="EC288" s="160"/>
      <c r="ED288" s="160"/>
      <c r="EE288" s="160"/>
      <c r="EF288" s="160"/>
      <c r="EG288" s="160"/>
      <c r="EH288" s="160"/>
      <c r="EI288" s="160"/>
      <c r="EJ288" s="160"/>
      <c r="EK288" s="160"/>
      <c r="EL288" s="160"/>
      <c r="EM288" s="160"/>
      <c r="EN288" s="160"/>
      <c r="EO288" s="160"/>
      <c r="EP288" s="160"/>
      <c r="EQ288" s="160"/>
      <c r="ER288" s="160"/>
      <c r="ES288" s="160"/>
      <c r="ET288" s="160"/>
      <c r="EU288" s="160"/>
      <c r="EV288" s="160"/>
      <c r="EW288" s="160"/>
      <c r="EX288" s="160"/>
      <c r="EY288" s="160"/>
      <c r="EZ288" s="160"/>
      <c r="FA288" s="160"/>
      <c r="FB288" s="160"/>
      <c r="FC288" s="160"/>
      <c r="FD288" s="160"/>
      <c r="FE288" s="160"/>
      <c r="FF288" s="160"/>
      <c r="FG288" s="160"/>
      <c r="FH288" s="160"/>
      <c r="FI288" s="160"/>
      <c r="FJ288" s="160"/>
      <c r="FK288" s="160"/>
      <c r="FL288" s="160"/>
      <c r="FM288" s="160"/>
      <c r="FN288" s="160"/>
      <c r="FO288" s="160"/>
      <c r="FP288" s="160"/>
      <c r="FQ288" s="160"/>
      <c r="FR288" s="160"/>
      <c r="FS288" s="160"/>
      <c r="FT288" s="160"/>
      <c r="FU288" s="160"/>
      <c r="FV288" s="160"/>
      <c r="FW288" s="160"/>
      <c r="FX288" s="160"/>
      <c r="FY288" s="160"/>
      <c r="FZ288" s="160"/>
      <c r="GA288" s="160"/>
      <c r="GB288" s="160"/>
      <c r="GC288" s="160"/>
      <c r="GD288" s="160"/>
      <c r="GE288" s="160"/>
      <c r="GF288" s="160"/>
      <c r="GG288" s="160"/>
      <c r="GH288" s="160"/>
      <c r="GI288" s="160"/>
      <c r="GJ288" s="160"/>
      <c r="GK288" s="160"/>
      <c r="GL288" s="160"/>
      <c r="GM288" s="160"/>
      <c r="GN288" s="160"/>
      <c r="GO288" s="160"/>
      <c r="GP288" s="160"/>
      <c r="GQ288" s="160"/>
      <c r="GR288" s="160"/>
      <c r="GS288" s="160"/>
      <c r="GT288" s="160"/>
      <c r="GU288" s="160"/>
      <c r="GV288" s="160"/>
      <c r="GW288" s="160"/>
      <c r="GX288" s="160"/>
      <c r="GY288" s="160"/>
      <c r="GZ288" s="160"/>
      <c r="HA288" s="160"/>
      <c r="HB288" s="160"/>
      <c r="HC288" s="160"/>
      <c r="HD288" s="160"/>
      <c r="HE288" s="160"/>
      <c r="HF288" s="160"/>
      <c r="HG288" s="160"/>
      <c r="HH288" s="160"/>
      <c r="HI288" s="160"/>
      <c r="HJ288" s="160"/>
      <c r="HK288" s="160"/>
      <c r="HL288" s="160"/>
      <c r="HM288" s="160"/>
      <c r="HN288" s="160"/>
      <c r="HO288" s="160"/>
      <c r="HP288" s="160"/>
      <c r="HQ288" s="160"/>
      <c r="HR288" s="160"/>
      <c r="HS288" s="160"/>
      <c r="HT288" s="160"/>
      <c r="HU288" s="160"/>
      <c r="HV288" s="160"/>
      <c r="HW288" s="160"/>
      <c r="HX288" s="160"/>
      <c r="HY288" s="160"/>
      <c r="HZ288" s="160"/>
      <c r="IA288" s="160"/>
      <c r="IB288" s="160"/>
      <c r="IC288" s="160"/>
      <c r="ID288" s="160"/>
      <c r="IE288" s="160"/>
      <c r="IF288" s="160"/>
      <c r="IG288" s="160"/>
      <c r="IH288" s="160"/>
      <c r="II288" s="160"/>
      <c r="IJ288" s="160"/>
      <c r="IK288" s="160"/>
      <c r="IL288" s="160"/>
      <c r="IM288" s="160"/>
      <c r="IN288" s="160"/>
      <c r="IO288" s="160"/>
      <c r="IP288" s="160"/>
      <c r="IQ288" s="160"/>
      <c r="IR288" s="160"/>
      <c r="IS288" s="160"/>
      <c r="IT288" s="160"/>
      <c r="IU288" s="160"/>
      <c r="IV288" s="160"/>
      <c r="IW288" s="160"/>
      <c r="IX288" s="160"/>
      <c r="IY288" s="160"/>
      <c r="IZ288" s="160"/>
      <c r="JA288" s="160"/>
      <c r="JB288" s="160"/>
      <c r="JC288" s="160"/>
      <c r="JD288" s="160"/>
      <c r="JE288" s="160"/>
      <c r="JF288" s="160"/>
      <c r="JG288" s="160"/>
      <c r="JH288" s="160"/>
      <c r="JI288" s="160"/>
      <c r="JJ288" s="160"/>
      <c r="JK288" s="160"/>
      <c r="JL288" s="160"/>
      <c r="JM288" s="160"/>
      <c r="JN288" s="160"/>
      <c r="JO288" s="160"/>
      <c r="JP288" s="160"/>
      <c r="JQ288" s="160"/>
      <c r="JR288" s="160"/>
      <c r="JS288" s="160"/>
      <c r="JT288" s="160"/>
      <c r="JU288" s="160"/>
      <c r="JV288" s="160"/>
      <c r="JW288" s="160"/>
      <c r="JX288" s="160"/>
      <c r="JY288" s="160"/>
      <c r="JZ288" s="160"/>
      <c r="KA288" s="160"/>
      <c r="KB288" s="160"/>
      <c r="KC288" s="160"/>
      <c r="KD288" s="160"/>
      <c r="KE288" s="160"/>
      <c r="KF288" s="160"/>
      <c r="KG288" s="160"/>
      <c r="KH288" s="160"/>
      <c r="KI288" s="160"/>
      <c r="KJ288" s="160"/>
      <c r="KK288" s="160"/>
      <c r="KL288" s="160"/>
      <c r="KM288" s="160"/>
      <c r="KN288" s="160"/>
      <c r="KO288" s="160"/>
      <c r="KP288" s="160"/>
      <c r="KQ288" s="160"/>
      <c r="KR288" s="160"/>
      <c r="KS288" s="160"/>
      <c r="KT288" s="160"/>
      <c r="KU288" s="160"/>
      <c r="KV288" s="160"/>
      <c r="KW288" s="160"/>
      <c r="KX288" s="160"/>
      <c r="KY288" s="160"/>
      <c r="KZ288" s="160"/>
      <c r="LA288" s="160"/>
      <c r="LB288" s="160"/>
      <c r="LC288" s="160"/>
      <c r="LD288" s="160"/>
      <c r="LE288" s="160"/>
      <c r="LF288" s="160"/>
      <c r="LG288" s="160"/>
      <c r="LH288" s="160"/>
      <c r="LI288" s="160"/>
      <c r="LJ288" s="160"/>
      <c r="LK288" s="160"/>
      <c r="LL288" s="160"/>
      <c r="LM288" s="160"/>
      <c r="LN288" s="160"/>
      <c r="LO288" s="160"/>
      <c r="LP288" s="160"/>
      <c r="LQ288" s="160"/>
      <c r="LR288" s="160"/>
      <c r="LS288" s="160"/>
      <c r="LT288" s="160"/>
      <c r="LU288" s="160"/>
      <c r="LV288" s="160"/>
      <c r="LW288" s="160"/>
      <c r="LX288" s="160"/>
      <c r="LY288" s="160"/>
      <c r="LZ288" s="160"/>
      <c r="MA288" s="160"/>
      <c r="MB288" s="160"/>
      <c r="MC288" s="160"/>
      <c r="MD288" s="160"/>
      <c r="ME288" s="160"/>
      <c r="MF288" s="160"/>
      <c r="MG288" s="160"/>
      <c r="MH288" s="160"/>
      <c r="MI288" s="160"/>
      <c r="MJ288" s="160"/>
      <c r="MK288" s="160"/>
      <c r="ML288" s="160"/>
      <c r="MM288" s="160"/>
      <c r="MN288" s="160"/>
      <c r="MO288" s="160"/>
      <c r="MP288" s="160"/>
      <c r="MQ288" s="160"/>
      <c r="MR288" s="160"/>
      <c r="MS288" s="160"/>
      <c r="MT288" s="160"/>
      <c r="MU288" s="160"/>
      <c r="MV288" s="160"/>
      <c r="MW288" s="160"/>
      <c r="MX288" s="160"/>
      <c r="MY288" s="160"/>
      <c r="MZ288" s="160"/>
      <c r="NA288" s="160"/>
      <c r="NB288" s="160"/>
      <c r="NC288" s="160"/>
      <c r="ND288" s="160"/>
      <c r="NE288" s="160"/>
      <c r="NF288" s="160"/>
      <c r="NG288" s="160"/>
      <c r="NH288" s="160"/>
      <c r="NI288" s="160"/>
      <c r="NJ288" s="160"/>
      <c r="NK288" s="160"/>
      <c r="NL288" s="160"/>
      <c r="NM288" s="160"/>
      <c r="NN288" s="160"/>
      <c r="NO288" s="160"/>
      <c r="NP288" s="160"/>
      <c r="NQ288" s="160"/>
      <c r="NR288" s="160"/>
      <c r="NS288" s="160"/>
      <c r="NT288" s="160"/>
      <c r="NU288" s="160"/>
      <c r="NV288" s="160"/>
      <c r="NW288" s="160"/>
      <c r="NX288" s="160"/>
      <c r="NY288" s="160"/>
      <c r="NZ288" s="160"/>
      <c r="OA288" s="160"/>
      <c r="OB288" s="160"/>
      <c r="OC288" s="160"/>
      <c r="OD288" s="160"/>
      <c r="OE288" s="160"/>
      <c r="OF288" s="160"/>
      <c r="OG288" s="160"/>
      <c r="OH288" s="160"/>
      <c r="OI288" s="160"/>
      <c r="OJ288" s="160"/>
      <c r="OK288" s="160"/>
      <c r="OL288" s="160"/>
      <c r="OM288" s="160"/>
      <c r="ON288" s="160"/>
      <c r="OO288" s="160"/>
      <c r="OP288" s="160"/>
      <c r="OQ288" s="160"/>
      <c r="OR288" s="160"/>
      <c r="OS288" s="160"/>
      <c r="OT288" s="160"/>
      <c r="OU288" s="160"/>
      <c r="OV288" s="160"/>
      <c r="OW288" s="160"/>
      <c r="OX288" s="160"/>
      <c r="OY288" s="160"/>
      <c r="OZ288" s="160"/>
      <c r="PA288" s="160"/>
      <c r="PB288" s="160"/>
      <c r="PC288" s="160"/>
      <c r="PD288" s="160"/>
      <c r="PE288" s="160"/>
      <c r="PF288" s="160"/>
      <c r="PG288" s="160"/>
      <c r="PH288" s="160"/>
      <c r="PI288" s="160"/>
      <c r="PJ288" s="160"/>
      <c r="PK288" s="160"/>
      <c r="PL288" s="160"/>
      <c r="PM288" s="160"/>
      <c r="PN288" s="160"/>
      <c r="PO288" s="160"/>
      <c r="PP288" s="160"/>
      <c r="PQ288" s="160"/>
      <c r="PR288" s="160"/>
      <c r="PS288" s="160"/>
      <c r="PT288" s="160"/>
      <c r="PU288" s="160"/>
      <c r="PV288" s="160"/>
      <c r="PW288" s="160"/>
      <c r="PX288" s="160"/>
      <c r="PY288" s="160"/>
      <c r="PZ288" s="160"/>
      <c r="QA288" s="160"/>
      <c r="QB288" s="160"/>
      <c r="QC288" s="160"/>
      <c r="QD288" s="160"/>
      <c r="QE288" s="160"/>
      <c r="QF288" s="160"/>
      <c r="QG288" s="160"/>
      <c r="QH288" s="160"/>
      <c r="QI288" s="160"/>
      <c r="QJ288" s="160"/>
      <c r="QK288" s="160"/>
      <c r="QL288" s="160"/>
      <c r="QM288" s="160"/>
      <c r="QN288" s="160"/>
      <c r="QO288" s="160"/>
      <c r="QP288" s="160"/>
      <c r="QQ288" s="160"/>
      <c r="QR288" s="160"/>
      <c r="QS288" s="160"/>
      <c r="QT288" s="160"/>
      <c r="QU288" s="160"/>
      <c r="QV288" s="160"/>
      <c r="QW288" s="160"/>
      <c r="QX288" s="160"/>
      <c r="QY288" s="160"/>
      <c r="QZ288" s="160"/>
      <c r="RA288" s="160"/>
      <c r="RB288" s="160"/>
      <c r="RC288" s="160"/>
      <c r="RD288" s="160"/>
      <c r="RE288" s="160"/>
      <c r="RF288" s="160"/>
      <c r="RG288" s="160"/>
      <c r="RH288" s="160"/>
      <c r="RI288" s="160"/>
      <c r="RJ288" s="160"/>
      <c r="RK288" s="160"/>
      <c r="RL288" s="160"/>
      <c r="RM288" s="160"/>
      <c r="RN288" s="160"/>
      <c r="RO288" s="160"/>
      <c r="RP288" s="160"/>
      <c r="RQ288" s="160"/>
      <c r="RR288" s="160"/>
      <c r="RS288" s="160"/>
      <c r="RT288" s="160"/>
      <c r="RU288" s="160"/>
      <c r="RV288" s="160"/>
      <c r="RW288" s="160"/>
      <c r="RX288" s="160"/>
      <c r="RY288" s="160"/>
      <c r="RZ288" s="160"/>
      <c r="SA288" s="160"/>
      <c r="SB288" s="160"/>
      <c r="SC288" s="160"/>
      <c r="SD288" s="160"/>
      <c r="SE288" s="160"/>
      <c r="SF288" s="160"/>
      <c r="SG288" s="160"/>
      <c r="SH288" s="160"/>
      <c r="SI288" s="160"/>
      <c r="SJ288" s="160"/>
      <c r="SK288" s="160"/>
      <c r="SL288" s="160"/>
      <c r="SM288" s="160"/>
      <c r="SN288" s="160"/>
      <c r="SO288" s="160"/>
      <c r="SP288" s="160"/>
      <c r="SQ288" s="160"/>
      <c r="SR288" s="160"/>
      <c r="SS288" s="160"/>
      <c r="ST288" s="160"/>
      <c r="SU288" s="160"/>
      <c r="SV288" s="160"/>
      <c r="SW288" s="160"/>
      <c r="SX288" s="160"/>
      <c r="SY288" s="160"/>
      <c r="SZ288" s="160"/>
      <c r="TA288" s="160"/>
      <c r="TB288" s="160"/>
      <c r="TC288" s="160"/>
      <c r="TD288" s="160"/>
      <c r="TE288" s="160"/>
      <c r="TF288" s="160"/>
    </row>
    <row r="289" spans="1:526">
      <c r="A289" s="160"/>
      <c r="B289" s="160"/>
      <c r="C289" s="160"/>
      <c r="D289" s="160"/>
      <c r="E289" s="160"/>
      <c r="F289" s="160"/>
      <c r="G289" s="160"/>
      <c r="H289" s="160"/>
      <c r="I289" s="160"/>
      <c r="J289" s="160"/>
      <c r="K289" s="160"/>
      <c r="L289" s="160"/>
      <c r="M289" s="160"/>
      <c r="N289" s="160"/>
      <c r="O289" s="160"/>
      <c r="P289" s="160"/>
      <c r="Q289" s="160"/>
      <c r="R289" s="160"/>
      <c r="S289" s="160"/>
      <c r="T289" s="160"/>
      <c r="U289" s="160"/>
      <c r="V289" s="160"/>
      <c r="W289" s="160"/>
      <c r="X289" s="160"/>
      <c r="Y289" s="160"/>
      <c r="Z289" s="160"/>
      <c r="AA289" s="160"/>
      <c r="AB289" s="160"/>
      <c r="AC289" s="160"/>
      <c r="AD289" s="160"/>
      <c r="AE289" s="160"/>
      <c r="AF289" s="160"/>
      <c r="AG289" s="160"/>
      <c r="AH289" s="160"/>
      <c r="AI289" s="160"/>
      <c r="AJ289" s="160"/>
      <c r="AK289" s="160"/>
      <c r="AL289" s="160"/>
      <c r="AM289" s="160"/>
      <c r="AN289" s="160"/>
      <c r="AO289" s="160"/>
      <c r="AP289" s="160"/>
      <c r="AQ289" s="160"/>
      <c r="AR289" s="160"/>
      <c r="AS289" s="160"/>
      <c r="AT289" s="160"/>
      <c r="AU289" s="160"/>
      <c r="AV289" s="160"/>
      <c r="AW289" s="160"/>
      <c r="AX289" s="160"/>
      <c r="AY289" s="160"/>
      <c r="AZ289" s="160"/>
      <c r="BA289" s="160"/>
      <c r="BB289" s="160"/>
      <c r="BC289" s="160"/>
      <c r="BD289" s="160"/>
      <c r="BE289" s="160"/>
      <c r="BF289" s="160"/>
      <c r="BG289" s="160"/>
      <c r="BH289" s="160"/>
      <c r="BI289" s="160"/>
      <c r="BJ289" s="160"/>
      <c r="BK289" s="160"/>
      <c r="BL289" s="160"/>
      <c r="BM289" s="160"/>
      <c r="BN289" s="160"/>
      <c r="BO289" s="160"/>
      <c r="BP289" s="160"/>
      <c r="BQ289" s="160"/>
      <c r="BR289" s="160"/>
      <c r="BS289" s="160"/>
      <c r="BT289" s="160"/>
      <c r="BU289" s="160"/>
      <c r="BV289" s="160"/>
      <c r="BW289" s="160"/>
      <c r="BX289" s="160"/>
      <c r="BY289" s="160"/>
      <c r="BZ289" s="160"/>
      <c r="CA289" s="160"/>
      <c r="CB289" s="160"/>
      <c r="CC289" s="160"/>
      <c r="CD289" s="160"/>
      <c r="CE289" s="160"/>
      <c r="CF289" s="160"/>
      <c r="CG289" s="160"/>
      <c r="CH289" s="160"/>
      <c r="CI289" s="160"/>
      <c r="CJ289" s="160"/>
      <c r="CK289" s="160"/>
      <c r="CL289" s="160"/>
      <c r="CM289" s="160"/>
      <c r="CN289" s="160"/>
      <c r="CO289" s="160"/>
      <c r="CP289" s="160"/>
      <c r="CQ289" s="160"/>
      <c r="CR289" s="160"/>
      <c r="CS289" s="160"/>
      <c r="CT289" s="160"/>
      <c r="CU289" s="160"/>
      <c r="CV289" s="160"/>
      <c r="CW289" s="160"/>
      <c r="CX289" s="160"/>
      <c r="CY289" s="160"/>
      <c r="CZ289" s="160"/>
      <c r="DA289" s="160"/>
      <c r="DB289" s="160"/>
      <c r="DC289" s="160"/>
      <c r="DD289" s="160"/>
      <c r="DE289" s="160"/>
      <c r="DF289" s="160"/>
      <c r="DG289" s="160"/>
      <c r="DH289" s="160"/>
      <c r="DI289" s="160"/>
      <c r="DJ289" s="160"/>
      <c r="DK289" s="160"/>
      <c r="DL289" s="160"/>
      <c r="DM289" s="160"/>
      <c r="DN289" s="160"/>
      <c r="DO289" s="160"/>
      <c r="DP289" s="160"/>
      <c r="DQ289" s="160"/>
      <c r="DR289" s="160"/>
      <c r="DS289" s="160"/>
      <c r="DT289" s="160"/>
      <c r="DU289" s="160"/>
      <c r="DV289" s="160"/>
      <c r="DW289" s="160"/>
      <c r="DX289" s="160"/>
      <c r="DY289" s="160"/>
      <c r="DZ289" s="160"/>
      <c r="EA289" s="160"/>
      <c r="EB289" s="160"/>
      <c r="EC289" s="160"/>
      <c r="ED289" s="160"/>
      <c r="EE289" s="160"/>
      <c r="EF289" s="160"/>
      <c r="EG289" s="160"/>
      <c r="EH289" s="160"/>
      <c r="EI289" s="160"/>
      <c r="EJ289" s="160"/>
      <c r="EK289" s="160"/>
      <c r="EL289" s="160"/>
      <c r="EM289" s="160"/>
      <c r="EN289" s="160"/>
      <c r="EO289" s="160"/>
      <c r="EP289" s="160"/>
      <c r="EQ289" s="160"/>
      <c r="ER289" s="160"/>
      <c r="ES289" s="160"/>
      <c r="ET289" s="160"/>
      <c r="EU289" s="160"/>
      <c r="EV289" s="160"/>
      <c r="EW289" s="160"/>
      <c r="EX289" s="160"/>
      <c r="EY289" s="160"/>
      <c r="EZ289" s="160"/>
      <c r="FA289" s="160"/>
      <c r="FB289" s="160"/>
      <c r="FC289" s="160"/>
      <c r="FD289" s="160"/>
      <c r="FE289" s="160"/>
      <c r="FF289" s="160"/>
      <c r="FG289" s="160"/>
      <c r="FH289" s="160"/>
      <c r="FI289" s="160"/>
      <c r="FJ289" s="160"/>
      <c r="FK289" s="160"/>
      <c r="FL289" s="160"/>
      <c r="FM289" s="160"/>
      <c r="FN289" s="160"/>
      <c r="FO289" s="160"/>
      <c r="FP289" s="160"/>
      <c r="FQ289" s="160"/>
      <c r="FR289" s="160"/>
      <c r="FS289" s="160"/>
      <c r="FT289" s="160"/>
      <c r="FU289" s="160"/>
      <c r="FV289" s="160"/>
      <c r="FW289" s="160"/>
      <c r="FX289" s="160"/>
      <c r="FY289" s="160"/>
      <c r="FZ289" s="160"/>
      <c r="GA289" s="160"/>
      <c r="GB289" s="160"/>
      <c r="GC289" s="160"/>
      <c r="GD289" s="160"/>
      <c r="GE289" s="160"/>
      <c r="GF289" s="160"/>
      <c r="GG289" s="160"/>
      <c r="GH289" s="160"/>
      <c r="GI289" s="160"/>
      <c r="GJ289" s="160"/>
      <c r="GK289" s="160"/>
      <c r="GL289" s="160"/>
      <c r="GM289" s="160"/>
      <c r="GN289" s="160"/>
      <c r="GO289" s="160"/>
      <c r="GP289" s="160"/>
      <c r="GQ289" s="160"/>
      <c r="GR289" s="160"/>
      <c r="GS289" s="160"/>
      <c r="GT289" s="160"/>
      <c r="GU289" s="160"/>
      <c r="GV289" s="160"/>
      <c r="GW289" s="160"/>
      <c r="GX289" s="160"/>
      <c r="GY289" s="160"/>
      <c r="GZ289" s="160"/>
      <c r="HA289" s="160"/>
      <c r="HB289" s="160"/>
      <c r="HC289" s="160"/>
      <c r="HD289" s="160"/>
      <c r="HE289" s="160"/>
      <c r="HF289" s="160"/>
      <c r="HG289" s="160"/>
      <c r="HH289" s="160"/>
      <c r="HI289" s="160"/>
      <c r="HJ289" s="160"/>
      <c r="HK289" s="160"/>
      <c r="HL289" s="160"/>
      <c r="HM289" s="160"/>
      <c r="HN289" s="160"/>
      <c r="HO289" s="160"/>
      <c r="HP289" s="160"/>
      <c r="HQ289" s="160"/>
      <c r="HR289" s="160"/>
      <c r="HS289" s="160"/>
      <c r="HT289" s="160"/>
      <c r="HU289" s="160"/>
      <c r="HV289" s="160"/>
      <c r="HW289" s="160"/>
      <c r="HX289" s="160"/>
      <c r="HY289" s="160"/>
      <c r="HZ289" s="160"/>
      <c r="IA289" s="160"/>
      <c r="IB289" s="160"/>
      <c r="IC289" s="160"/>
      <c r="ID289" s="160"/>
      <c r="IE289" s="160"/>
      <c r="IF289" s="160"/>
      <c r="IG289" s="160"/>
      <c r="IH289" s="160"/>
      <c r="II289" s="160"/>
      <c r="IJ289" s="160"/>
      <c r="IK289" s="160"/>
      <c r="IL289" s="160"/>
      <c r="IM289" s="160"/>
      <c r="IN289" s="160"/>
      <c r="IO289" s="160"/>
      <c r="IP289" s="160"/>
      <c r="IQ289" s="160"/>
      <c r="IR289" s="160"/>
      <c r="IS289" s="160"/>
      <c r="IT289" s="160"/>
      <c r="IU289" s="160"/>
      <c r="IV289" s="160"/>
      <c r="IW289" s="160"/>
      <c r="IX289" s="160"/>
      <c r="IY289" s="160"/>
      <c r="IZ289" s="160"/>
      <c r="JA289" s="160"/>
      <c r="JB289" s="160"/>
      <c r="JC289" s="160"/>
      <c r="JD289" s="160"/>
      <c r="JE289" s="160"/>
      <c r="JF289" s="160"/>
      <c r="JG289" s="160"/>
      <c r="JH289" s="160"/>
      <c r="JI289" s="160"/>
      <c r="JJ289" s="160"/>
      <c r="JK289" s="160"/>
      <c r="JL289" s="160"/>
      <c r="JM289" s="160"/>
      <c r="JN289" s="160"/>
      <c r="JO289" s="160"/>
      <c r="JP289" s="160"/>
      <c r="JQ289" s="160"/>
      <c r="JR289" s="160"/>
      <c r="JS289" s="160"/>
      <c r="JT289" s="160"/>
      <c r="JU289" s="160"/>
      <c r="JV289" s="160"/>
      <c r="JW289" s="160"/>
      <c r="JX289" s="160"/>
      <c r="JY289" s="160"/>
      <c r="JZ289" s="160"/>
      <c r="KA289" s="160"/>
      <c r="KB289" s="160"/>
      <c r="KC289" s="160"/>
      <c r="KD289" s="160"/>
      <c r="KE289" s="160"/>
      <c r="KF289" s="160"/>
      <c r="KG289" s="160"/>
      <c r="KH289" s="160"/>
      <c r="KI289" s="160"/>
      <c r="KJ289" s="160"/>
      <c r="KK289" s="160"/>
      <c r="KL289" s="160"/>
      <c r="KM289" s="160"/>
      <c r="KN289" s="160"/>
      <c r="KO289" s="160"/>
      <c r="KP289" s="160"/>
      <c r="KQ289" s="160"/>
      <c r="KR289" s="160"/>
      <c r="KS289" s="160"/>
      <c r="KT289" s="160"/>
      <c r="KU289" s="160"/>
      <c r="KV289" s="160"/>
      <c r="KW289" s="160"/>
      <c r="KX289" s="160"/>
      <c r="KY289" s="160"/>
      <c r="KZ289" s="160"/>
      <c r="LA289" s="160"/>
      <c r="LB289" s="160"/>
      <c r="LC289" s="160"/>
      <c r="LD289" s="160"/>
      <c r="LE289" s="160"/>
      <c r="LF289" s="160"/>
      <c r="LG289" s="160"/>
      <c r="LH289" s="160"/>
      <c r="LI289" s="160"/>
      <c r="LJ289" s="160"/>
      <c r="LK289" s="160"/>
      <c r="LL289" s="160"/>
      <c r="LM289" s="160"/>
      <c r="LN289" s="160"/>
      <c r="LO289" s="160"/>
      <c r="LP289" s="160"/>
      <c r="LQ289" s="160"/>
      <c r="LR289" s="160"/>
      <c r="LS289" s="160"/>
      <c r="LT289" s="160"/>
      <c r="LU289" s="160"/>
      <c r="LV289" s="160"/>
      <c r="LW289" s="160"/>
      <c r="LX289" s="160"/>
      <c r="LY289" s="160"/>
      <c r="LZ289" s="160"/>
      <c r="MA289" s="160"/>
      <c r="MB289" s="160"/>
      <c r="MC289" s="160"/>
      <c r="MD289" s="160"/>
      <c r="ME289" s="160"/>
      <c r="MF289" s="160"/>
      <c r="MG289" s="160"/>
      <c r="MH289" s="160"/>
      <c r="MI289" s="160"/>
      <c r="MJ289" s="160"/>
      <c r="MK289" s="160"/>
      <c r="ML289" s="160"/>
      <c r="MM289" s="160"/>
      <c r="MN289" s="160"/>
      <c r="MO289" s="160"/>
      <c r="MP289" s="160"/>
      <c r="MQ289" s="160"/>
      <c r="MR289" s="160"/>
      <c r="MS289" s="160"/>
      <c r="MT289" s="160"/>
      <c r="MU289" s="160"/>
      <c r="MV289" s="160"/>
      <c r="MW289" s="160"/>
      <c r="MX289" s="160"/>
      <c r="MY289" s="160"/>
      <c r="MZ289" s="160"/>
      <c r="NA289" s="160"/>
      <c r="NB289" s="160"/>
      <c r="NC289" s="160"/>
      <c r="ND289" s="160"/>
      <c r="NE289" s="160"/>
      <c r="NF289" s="160"/>
      <c r="NG289" s="160"/>
      <c r="NH289" s="160"/>
      <c r="NI289" s="160"/>
      <c r="NJ289" s="160"/>
      <c r="NK289" s="160"/>
      <c r="NL289" s="160"/>
      <c r="NM289" s="160"/>
      <c r="NN289" s="160"/>
      <c r="NO289" s="160"/>
      <c r="NP289" s="160"/>
      <c r="NQ289" s="160"/>
      <c r="NR289" s="160"/>
      <c r="NS289" s="160"/>
      <c r="NT289" s="160"/>
      <c r="NU289" s="160"/>
      <c r="NV289" s="160"/>
      <c r="NW289" s="160"/>
      <c r="NX289" s="160"/>
      <c r="NY289" s="160"/>
      <c r="NZ289" s="160"/>
      <c r="OA289" s="160"/>
      <c r="OB289" s="160"/>
      <c r="OC289" s="160"/>
      <c r="OD289" s="160"/>
      <c r="OE289" s="160"/>
      <c r="OF289" s="160"/>
      <c r="OG289" s="160"/>
      <c r="OH289" s="160"/>
      <c r="OI289" s="160"/>
      <c r="OJ289" s="160"/>
      <c r="OK289" s="160"/>
      <c r="OL289" s="160"/>
      <c r="OM289" s="160"/>
      <c r="ON289" s="160"/>
      <c r="OO289" s="160"/>
      <c r="OP289" s="160"/>
      <c r="OQ289" s="160"/>
      <c r="OR289" s="160"/>
      <c r="OS289" s="160"/>
      <c r="OT289" s="160"/>
      <c r="OU289" s="160"/>
      <c r="OV289" s="160"/>
      <c r="OW289" s="160"/>
      <c r="OX289" s="160"/>
      <c r="OY289" s="160"/>
      <c r="OZ289" s="160"/>
      <c r="PA289" s="160"/>
      <c r="PB289" s="160"/>
      <c r="PC289" s="160"/>
      <c r="PD289" s="160"/>
      <c r="PE289" s="160"/>
      <c r="PF289" s="160"/>
      <c r="PG289" s="160"/>
      <c r="PH289" s="160"/>
      <c r="PI289" s="160"/>
      <c r="PJ289" s="160"/>
      <c r="PK289" s="160"/>
      <c r="PL289" s="160"/>
      <c r="PM289" s="160"/>
      <c r="PN289" s="160"/>
      <c r="PO289" s="160"/>
      <c r="PP289" s="160"/>
      <c r="PQ289" s="160"/>
      <c r="PR289" s="160"/>
      <c r="PS289" s="160"/>
      <c r="PT289" s="160"/>
      <c r="PU289" s="160"/>
      <c r="PV289" s="160"/>
      <c r="PW289" s="160"/>
      <c r="PX289" s="160"/>
      <c r="PY289" s="160"/>
      <c r="PZ289" s="160"/>
      <c r="QA289" s="160"/>
      <c r="QB289" s="160"/>
      <c r="QC289" s="160"/>
      <c r="QD289" s="160"/>
      <c r="QE289" s="160"/>
      <c r="QF289" s="160"/>
      <c r="QG289" s="160"/>
      <c r="QH289" s="160"/>
      <c r="QI289" s="160"/>
      <c r="QJ289" s="160"/>
      <c r="QK289" s="160"/>
      <c r="QL289" s="160"/>
      <c r="QM289" s="160"/>
      <c r="QN289" s="160"/>
      <c r="QO289" s="160"/>
      <c r="QP289" s="160"/>
      <c r="QQ289" s="160"/>
      <c r="QR289" s="160"/>
      <c r="QS289" s="160"/>
      <c r="QT289" s="160"/>
      <c r="QU289" s="160"/>
      <c r="QV289" s="160"/>
      <c r="QW289" s="160"/>
      <c r="QX289" s="160"/>
      <c r="QY289" s="160"/>
      <c r="QZ289" s="160"/>
      <c r="RA289" s="160"/>
      <c r="RB289" s="160"/>
      <c r="RC289" s="160"/>
      <c r="RD289" s="160"/>
      <c r="RE289" s="160"/>
      <c r="RF289" s="160"/>
      <c r="RG289" s="160"/>
      <c r="RH289" s="160"/>
      <c r="RI289" s="160"/>
      <c r="RJ289" s="160"/>
      <c r="RK289" s="160"/>
      <c r="RL289" s="160"/>
      <c r="RM289" s="160"/>
      <c r="RN289" s="160"/>
      <c r="RO289" s="160"/>
      <c r="RP289" s="160"/>
      <c r="RQ289" s="160"/>
      <c r="RR289" s="160"/>
      <c r="RS289" s="160"/>
      <c r="RT289" s="160"/>
      <c r="RU289" s="160"/>
      <c r="RV289" s="160"/>
      <c r="RW289" s="160"/>
      <c r="RX289" s="160"/>
      <c r="RY289" s="160"/>
      <c r="RZ289" s="160"/>
      <c r="SA289" s="160"/>
      <c r="SB289" s="160"/>
      <c r="SC289" s="160"/>
      <c r="SD289" s="160"/>
      <c r="SE289" s="160"/>
      <c r="SF289" s="160"/>
      <c r="SG289" s="160"/>
      <c r="SH289" s="160"/>
      <c r="SI289" s="160"/>
      <c r="SJ289" s="160"/>
      <c r="SK289" s="160"/>
      <c r="SL289" s="160"/>
      <c r="SM289" s="160"/>
      <c r="SN289" s="160"/>
      <c r="SO289" s="160"/>
      <c r="SP289" s="160"/>
      <c r="SQ289" s="160"/>
      <c r="SR289" s="160"/>
      <c r="SS289" s="160"/>
      <c r="ST289" s="160"/>
      <c r="SU289" s="160"/>
      <c r="SV289" s="160"/>
      <c r="SW289" s="160"/>
      <c r="SX289" s="160"/>
      <c r="SY289" s="160"/>
      <c r="SZ289" s="160"/>
      <c r="TA289" s="160"/>
      <c r="TB289" s="160"/>
      <c r="TC289" s="160"/>
      <c r="TD289" s="160"/>
      <c r="TE289" s="160"/>
      <c r="TF289" s="160"/>
    </row>
    <row r="290" spans="1:526">
      <c r="A290" s="160"/>
      <c r="B290" s="160"/>
      <c r="C290" s="160"/>
      <c r="D290" s="160"/>
      <c r="E290" s="160"/>
      <c r="F290" s="160"/>
      <c r="G290" s="160"/>
      <c r="H290" s="160"/>
      <c r="I290" s="160"/>
      <c r="J290" s="160"/>
      <c r="K290" s="160"/>
      <c r="L290" s="160"/>
      <c r="M290" s="160"/>
      <c r="N290" s="160"/>
      <c r="O290" s="160"/>
      <c r="P290" s="160"/>
      <c r="Q290" s="160"/>
      <c r="R290" s="160"/>
      <c r="S290" s="160"/>
      <c r="T290" s="160"/>
      <c r="U290" s="160"/>
      <c r="V290" s="160"/>
      <c r="W290" s="160"/>
      <c r="X290" s="160"/>
      <c r="Y290" s="160"/>
      <c r="Z290" s="160"/>
      <c r="AA290" s="160"/>
      <c r="AB290" s="160"/>
      <c r="AC290" s="160"/>
      <c r="AD290" s="160"/>
      <c r="AE290" s="160"/>
      <c r="AF290" s="160"/>
      <c r="AG290" s="160"/>
      <c r="AH290" s="160"/>
      <c r="AI290" s="160"/>
      <c r="AJ290" s="160"/>
      <c r="AK290" s="160"/>
      <c r="AL290" s="160"/>
      <c r="AM290" s="160"/>
      <c r="AN290" s="160"/>
      <c r="AO290" s="160"/>
      <c r="AP290" s="160"/>
      <c r="AQ290" s="160"/>
      <c r="AR290" s="160"/>
      <c r="AS290" s="160"/>
      <c r="AT290" s="160"/>
      <c r="AU290" s="160"/>
      <c r="AV290" s="160"/>
      <c r="AW290" s="160"/>
      <c r="AX290" s="160"/>
      <c r="AY290" s="160"/>
      <c r="AZ290" s="160"/>
      <c r="BA290" s="160"/>
      <c r="BB290" s="160"/>
      <c r="BC290" s="160"/>
      <c r="BD290" s="160"/>
      <c r="BE290" s="160"/>
      <c r="BF290" s="160"/>
      <c r="BG290" s="160"/>
      <c r="BH290" s="160"/>
      <c r="BI290" s="160"/>
      <c r="BJ290" s="160"/>
      <c r="BK290" s="160"/>
      <c r="BL290" s="160"/>
      <c r="BM290" s="160"/>
      <c r="BN290" s="160"/>
      <c r="BO290" s="160"/>
      <c r="BP290" s="160"/>
      <c r="BQ290" s="160"/>
      <c r="BR290" s="160"/>
      <c r="BS290" s="160"/>
      <c r="BT290" s="160"/>
      <c r="BU290" s="160"/>
      <c r="BV290" s="160"/>
      <c r="BW290" s="160"/>
      <c r="BX290" s="160"/>
      <c r="BY290" s="160"/>
      <c r="BZ290" s="160"/>
      <c r="CA290" s="160"/>
      <c r="CB290" s="160"/>
      <c r="CC290" s="160"/>
      <c r="CD290" s="160"/>
      <c r="CE290" s="160"/>
      <c r="CF290" s="160"/>
      <c r="CG290" s="160"/>
      <c r="CH290" s="160"/>
      <c r="CI290" s="160"/>
      <c r="CJ290" s="160"/>
      <c r="CK290" s="160"/>
      <c r="CL290" s="160"/>
      <c r="CM290" s="160"/>
      <c r="CN290" s="160"/>
      <c r="CO290" s="160"/>
      <c r="CP290" s="160"/>
      <c r="CQ290" s="160"/>
      <c r="CR290" s="160"/>
      <c r="CS290" s="160"/>
      <c r="CT290" s="160"/>
      <c r="CU290" s="160"/>
      <c r="CV290" s="160"/>
      <c r="CW290" s="160"/>
      <c r="CX290" s="160"/>
      <c r="CY290" s="160"/>
      <c r="CZ290" s="160"/>
      <c r="DA290" s="160"/>
      <c r="DB290" s="160"/>
      <c r="DC290" s="160"/>
      <c r="DD290" s="160"/>
      <c r="DE290" s="160"/>
      <c r="DF290" s="160"/>
      <c r="DG290" s="160"/>
      <c r="DH290" s="160"/>
      <c r="DI290" s="160"/>
      <c r="DJ290" s="160"/>
      <c r="DK290" s="160"/>
      <c r="DL290" s="160"/>
      <c r="DM290" s="160"/>
      <c r="DN290" s="160"/>
      <c r="DO290" s="160"/>
      <c r="DP290" s="160"/>
      <c r="DQ290" s="160"/>
      <c r="DR290" s="160"/>
      <c r="DS290" s="160"/>
      <c r="DT290" s="160"/>
      <c r="DU290" s="160"/>
      <c r="DV290" s="160"/>
      <c r="DW290" s="160"/>
      <c r="DX290" s="160"/>
      <c r="DY290" s="160"/>
      <c r="DZ290" s="160"/>
      <c r="EA290" s="160"/>
      <c r="EB290" s="160"/>
      <c r="EC290" s="160"/>
      <c r="ED290" s="160"/>
      <c r="EE290" s="160"/>
      <c r="EF290" s="160"/>
      <c r="EG290" s="160"/>
      <c r="EH290" s="160"/>
      <c r="EI290" s="160"/>
      <c r="EJ290" s="160"/>
      <c r="EK290" s="160"/>
      <c r="EL290" s="160"/>
      <c r="EM290" s="160"/>
      <c r="EN290" s="160"/>
      <c r="EO290" s="160"/>
      <c r="EP290" s="160"/>
      <c r="EQ290" s="160"/>
      <c r="ER290" s="160"/>
      <c r="ES290" s="160"/>
      <c r="ET290" s="160"/>
      <c r="EU290" s="160"/>
      <c r="EV290" s="160"/>
      <c r="EW290" s="160"/>
      <c r="EX290" s="160"/>
      <c r="EY290" s="160"/>
      <c r="EZ290" s="160"/>
      <c r="FA290" s="160"/>
      <c r="FB290" s="160"/>
      <c r="FC290" s="160"/>
      <c r="FD290" s="160"/>
      <c r="FE290" s="160"/>
      <c r="FF290" s="160"/>
      <c r="FG290" s="160"/>
      <c r="FH290" s="160"/>
      <c r="FI290" s="160"/>
      <c r="FJ290" s="160"/>
      <c r="FK290" s="160"/>
      <c r="FL290" s="160"/>
      <c r="FM290" s="160"/>
      <c r="FN290" s="160"/>
      <c r="FO290" s="160"/>
      <c r="FP290" s="160"/>
      <c r="FQ290" s="160"/>
      <c r="FR290" s="160"/>
      <c r="FS290" s="160"/>
      <c r="FT290" s="160"/>
      <c r="FU290" s="160"/>
      <c r="FV290" s="160"/>
      <c r="FW290" s="160"/>
      <c r="FX290" s="160"/>
      <c r="FY290" s="160"/>
      <c r="FZ290" s="160"/>
      <c r="GA290" s="160"/>
      <c r="GB290" s="160"/>
      <c r="GC290" s="160"/>
      <c r="GD290" s="160"/>
      <c r="GE290" s="160"/>
      <c r="GF290" s="160"/>
      <c r="GG290" s="160"/>
      <c r="GH290" s="160"/>
      <c r="GI290" s="160"/>
      <c r="GJ290" s="160"/>
      <c r="GK290" s="160"/>
      <c r="GL290" s="160"/>
      <c r="GM290" s="160"/>
      <c r="GN290" s="160"/>
      <c r="GO290" s="160"/>
      <c r="GP290" s="160"/>
      <c r="GQ290" s="160"/>
      <c r="GR290" s="160"/>
      <c r="GS290" s="160"/>
      <c r="GT290" s="160"/>
      <c r="GU290" s="160"/>
      <c r="GV290" s="160"/>
      <c r="GW290" s="160"/>
      <c r="GX290" s="160"/>
      <c r="GY290" s="160"/>
      <c r="GZ290" s="160"/>
      <c r="HA290" s="160"/>
      <c r="HB290" s="160"/>
      <c r="HC290" s="160"/>
      <c r="HD290" s="160"/>
      <c r="HE290" s="160"/>
      <c r="HF290" s="160"/>
      <c r="HG290" s="160"/>
      <c r="HH290" s="160"/>
      <c r="HI290" s="160"/>
      <c r="HJ290" s="160"/>
      <c r="HK290" s="160"/>
      <c r="HL290" s="160"/>
      <c r="HM290" s="160"/>
      <c r="HN290" s="160"/>
      <c r="HO290" s="160"/>
      <c r="HP290" s="160"/>
      <c r="HQ290" s="160"/>
      <c r="HR290" s="160"/>
      <c r="HS290" s="160"/>
      <c r="HT290" s="160"/>
      <c r="HU290" s="160"/>
      <c r="HV290" s="160"/>
      <c r="HW290" s="160"/>
      <c r="HX290" s="160"/>
      <c r="HY290" s="160"/>
      <c r="HZ290" s="160"/>
      <c r="IA290" s="160"/>
      <c r="IB290" s="160"/>
      <c r="IC290" s="160"/>
      <c r="ID290" s="160"/>
      <c r="IE290" s="160"/>
      <c r="IF290" s="160"/>
      <c r="IG290" s="160"/>
      <c r="IH290" s="160"/>
      <c r="II290" s="160"/>
      <c r="IJ290" s="160"/>
      <c r="IK290" s="160"/>
      <c r="IL290" s="160"/>
      <c r="IM290" s="160"/>
      <c r="IN290" s="160"/>
      <c r="IO290" s="160"/>
      <c r="IP290" s="160"/>
      <c r="IQ290" s="160"/>
      <c r="IR290" s="160"/>
      <c r="IS290" s="160"/>
      <c r="IT290" s="160"/>
      <c r="IU290" s="160"/>
      <c r="IV290" s="160"/>
      <c r="IW290" s="160"/>
      <c r="IX290" s="160"/>
      <c r="IY290" s="160"/>
      <c r="IZ290" s="160"/>
      <c r="JA290" s="160"/>
      <c r="JB290" s="160"/>
      <c r="JC290" s="160"/>
      <c r="JD290" s="160"/>
      <c r="JE290" s="160"/>
      <c r="JF290" s="160"/>
      <c r="JG290" s="160"/>
      <c r="JH290" s="160"/>
      <c r="JI290" s="160"/>
      <c r="JJ290" s="160"/>
      <c r="JK290" s="160"/>
      <c r="JL290" s="160"/>
      <c r="JM290" s="160"/>
      <c r="JN290" s="160"/>
      <c r="JO290" s="160"/>
      <c r="JP290" s="160"/>
      <c r="JQ290" s="160"/>
      <c r="JR290" s="160"/>
      <c r="JS290" s="160"/>
      <c r="JT290" s="160"/>
      <c r="JU290" s="160"/>
      <c r="JV290" s="160"/>
      <c r="JW290" s="160"/>
      <c r="JX290" s="160"/>
      <c r="JY290" s="160"/>
      <c r="JZ290" s="160"/>
      <c r="KA290" s="160"/>
      <c r="KB290" s="160"/>
      <c r="KC290" s="160"/>
      <c r="KD290" s="160"/>
      <c r="KE290" s="160"/>
      <c r="KF290" s="160"/>
      <c r="KG290" s="160"/>
      <c r="KH290" s="160"/>
      <c r="KI290" s="160"/>
      <c r="KJ290" s="160"/>
      <c r="KK290" s="160"/>
      <c r="KL290" s="160"/>
      <c r="KM290" s="160"/>
      <c r="KN290" s="160"/>
      <c r="KO290" s="160"/>
      <c r="KP290" s="160"/>
      <c r="KQ290" s="160"/>
      <c r="KR290" s="160"/>
      <c r="KS290" s="160"/>
      <c r="KT290" s="160"/>
      <c r="KU290" s="160"/>
      <c r="KV290" s="160"/>
      <c r="KW290" s="160"/>
      <c r="KX290" s="160"/>
      <c r="KY290" s="160"/>
      <c r="KZ290" s="160"/>
      <c r="LA290" s="160"/>
      <c r="LB290" s="160"/>
      <c r="LC290" s="160"/>
      <c r="LD290" s="160"/>
      <c r="LE290" s="160"/>
      <c r="LF290" s="160"/>
      <c r="LG290" s="160"/>
      <c r="LH290" s="160"/>
      <c r="LI290" s="160"/>
      <c r="LJ290" s="160"/>
      <c r="LK290" s="160"/>
      <c r="LL290" s="160"/>
      <c r="LM290" s="160"/>
      <c r="LN290" s="160"/>
      <c r="LO290" s="160"/>
      <c r="LP290" s="160"/>
      <c r="LQ290" s="160"/>
      <c r="LR290" s="160"/>
      <c r="LS290" s="160"/>
      <c r="LT290" s="160"/>
      <c r="LU290" s="160"/>
      <c r="LV290" s="160"/>
      <c r="LW290" s="160"/>
      <c r="LX290" s="160"/>
      <c r="LY290" s="160"/>
      <c r="LZ290" s="160"/>
      <c r="MA290" s="160"/>
      <c r="MB290" s="160"/>
      <c r="MC290" s="160"/>
      <c r="MD290" s="160"/>
      <c r="ME290" s="160"/>
      <c r="MF290" s="160"/>
      <c r="MG290" s="160"/>
      <c r="MH290" s="160"/>
      <c r="MI290" s="160"/>
      <c r="MJ290" s="160"/>
      <c r="MK290" s="160"/>
      <c r="ML290" s="160"/>
      <c r="MM290" s="160"/>
      <c r="MN290" s="160"/>
      <c r="MO290" s="160"/>
      <c r="MP290" s="160"/>
      <c r="MQ290" s="160"/>
      <c r="MR290" s="160"/>
      <c r="MS290" s="160"/>
      <c r="MT290" s="160"/>
      <c r="MU290" s="160"/>
      <c r="MV290" s="160"/>
      <c r="MW290" s="160"/>
      <c r="MX290" s="160"/>
      <c r="MY290" s="160"/>
      <c r="MZ290" s="160"/>
      <c r="NA290" s="160"/>
      <c r="NB290" s="160"/>
      <c r="NC290" s="160"/>
      <c r="ND290" s="160"/>
      <c r="NE290" s="160"/>
      <c r="NF290" s="160"/>
      <c r="NG290" s="160"/>
      <c r="NH290" s="160"/>
      <c r="NI290" s="160"/>
      <c r="NJ290" s="160"/>
      <c r="NK290" s="160"/>
      <c r="NL290" s="160"/>
      <c r="NM290" s="160"/>
      <c r="NN290" s="160"/>
      <c r="NO290" s="160"/>
      <c r="NP290" s="160"/>
      <c r="NQ290" s="160"/>
      <c r="NR290" s="160"/>
      <c r="NS290" s="160"/>
      <c r="NT290" s="160"/>
      <c r="NU290" s="160"/>
      <c r="NV290" s="160"/>
      <c r="NW290" s="160"/>
      <c r="NX290" s="160"/>
      <c r="NY290" s="160"/>
      <c r="NZ290" s="160"/>
      <c r="OA290" s="160"/>
      <c r="OB290" s="160"/>
      <c r="OC290" s="160"/>
      <c r="OD290" s="160"/>
      <c r="OE290" s="160"/>
      <c r="OF290" s="160"/>
      <c r="OG290" s="160"/>
      <c r="OH290" s="160"/>
      <c r="OI290" s="160"/>
      <c r="OJ290" s="160"/>
      <c r="OK290" s="160"/>
      <c r="OL290" s="160"/>
      <c r="OM290" s="160"/>
      <c r="ON290" s="160"/>
      <c r="OO290" s="160"/>
      <c r="OP290" s="160"/>
      <c r="OQ290" s="160"/>
      <c r="OR290" s="160"/>
      <c r="OS290" s="160"/>
      <c r="OT290" s="160"/>
      <c r="OU290" s="160"/>
      <c r="OV290" s="160"/>
      <c r="OW290" s="160"/>
      <c r="OX290" s="160"/>
      <c r="OY290" s="160"/>
      <c r="OZ290" s="160"/>
      <c r="PA290" s="160"/>
      <c r="PB290" s="160"/>
      <c r="PC290" s="160"/>
      <c r="PD290" s="160"/>
      <c r="PE290" s="160"/>
      <c r="PF290" s="160"/>
      <c r="PG290" s="160"/>
      <c r="PH290" s="160"/>
      <c r="PI290" s="160"/>
      <c r="PJ290" s="160"/>
      <c r="PK290" s="160"/>
      <c r="PL290" s="160"/>
      <c r="PM290" s="160"/>
      <c r="PN290" s="160"/>
      <c r="PO290" s="160"/>
      <c r="PP290" s="160"/>
      <c r="PQ290" s="160"/>
      <c r="PR290" s="160"/>
      <c r="PS290" s="160"/>
      <c r="PT290" s="160"/>
      <c r="PU290" s="160"/>
      <c r="PV290" s="160"/>
      <c r="PW290" s="160"/>
      <c r="PX290" s="160"/>
      <c r="PY290" s="160"/>
      <c r="PZ290" s="160"/>
      <c r="QA290" s="160"/>
      <c r="QB290" s="160"/>
      <c r="QC290" s="160"/>
      <c r="QD290" s="160"/>
      <c r="QE290" s="160"/>
      <c r="QF290" s="160"/>
      <c r="QG290" s="160"/>
      <c r="QH290" s="160"/>
      <c r="QI290" s="160"/>
      <c r="QJ290" s="160"/>
      <c r="QK290" s="160"/>
      <c r="QL290" s="160"/>
      <c r="QM290" s="160"/>
      <c r="QN290" s="160"/>
      <c r="QO290" s="160"/>
      <c r="QP290" s="160"/>
      <c r="QQ290" s="160"/>
      <c r="QR290" s="160"/>
      <c r="QS290" s="160"/>
      <c r="QT290" s="160"/>
      <c r="QU290" s="160"/>
      <c r="QV290" s="160"/>
      <c r="QW290" s="160"/>
      <c r="QX290" s="160"/>
      <c r="QY290" s="160"/>
      <c r="QZ290" s="160"/>
      <c r="RA290" s="160"/>
      <c r="RB290" s="160"/>
      <c r="RC290" s="160"/>
      <c r="RD290" s="160"/>
      <c r="RE290" s="160"/>
      <c r="RF290" s="160"/>
      <c r="RG290" s="160"/>
      <c r="RH290" s="160"/>
      <c r="RI290" s="160"/>
      <c r="RJ290" s="160"/>
      <c r="RK290" s="160"/>
      <c r="RL290" s="160"/>
      <c r="RM290" s="160"/>
      <c r="RN290" s="160"/>
      <c r="RO290" s="160"/>
      <c r="RP290" s="160"/>
      <c r="RQ290" s="160"/>
      <c r="RR290" s="160"/>
      <c r="RS290" s="160"/>
      <c r="RT290" s="160"/>
      <c r="RU290" s="160"/>
      <c r="RV290" s="160"/>
      <c r="RW290" s="160"/>
      <c r="RX290" s="160"/>
      <c r="RY290" s="160"/>
      <c r="RZ290" s="160"/>
      <c r="SA290" s="160"/>
      <c r="SB290" s="160"/>
      <c r="SC290" s="160"/>
      <c r="SD290" s="160"/>
      <c r="SE290" s="160"/>
      <c r="SF290" s="160"/>
      <c r="SG290" s="160"/>
      <c r="SH290" s="160"/>
      <c r="SI290" s="160"/>
      <c r="SJ290" s="160"/>
      <c r="SK290" s="160"/>
      <c r="SL290" s="160"/>
      <c r="SM290" s="160"/>
      <c r="SN290" s="160"/>
      <c r="SO290" s="160"/>
      <c r="SP290" s="160"/>
      <c r="SQ290" s="160"/>
      <c r="SR290" s="160"/>
      <c r="SS290" s="160"/>
      <c r="ST290" s="160"/>
      <c r="SU290" s="160"/>
      <c r="SV290" s="160"/>
      <c r="SW290" s="160"/>
      <c r="SX290" s="160"/>
      <c r="SY290" s="160"/>
      <c r="SZ290" s="160"/>
      <c r="TA290" s="160"/>
      <c r="TB290" s="160"/>
      <c r="TC290" s="160"/>
      <c r="TD290" s="160"/>
      <c r="TE290" s="160"/>
      <c r="TF290" s="160"/>
    </row>
    <row r="291" spans="1:526">
      <c r="A291" s="160"/>
      <c r="B291" s="160"/>
      <c r="C291" s="160"/>
      <c r="D291" s="160"/>
      <c r="E291" s="160"/>
      <c r="F291" s="160"/>
      <c r="G291" s="160"/>
      <c r="H291" s="160"/>
      <c r="I291" s="160"/>
      <c r="J291" s="160"/>
      <c r="K291" s="160"/>
      <c r="L291" s="160"/>
      <c r="M291" s="160"/>
      <c r="N291" s="160"/>
      <c r="O291" s="160"/>
      <c r="P291" s="160"/>
      <c r="Q291" s="160"/>
      <c r="R291" s="160"/>
      <c r="S291" s="160"/>
      <c r="T291" s="160"/>
      <c r="U291" s="160"/>
      <c r="V291" s="160"/>
      <c r="W291" s="160"/>
      <c r="X291" s="160"/>
      <c r="Y291" s="160"/>
      <c r="Z291" s="160"/>
      <c r="AA291" s="160"/>
      <c r="AB291" s="160"/>
      <c r="AC291" s="160"/>
      <c r="AD291" s="160"/>
      <c r="AE291" s="160"/>
      <c r="AF291" s="160"/>
      <c r="AG291" s="160"/>
      <c r="AH291" s="160"/>
      <c r="AI291" s="160"/>
      <c r="AJ291" s="160"/>
      <c r="AK291" s="160"/>
      <c r="AL291" s="160"/>
      <c r="AM291" s="160"/>
      <c r="AN291" s="160"/>
      <c r="AO291" s="160"/>
      <c r="AP291" s="160"/>
      <c r="AQ291" s="160"/>
      <c r="AR291" s="160"/>
      <c r="AS291" s="160"/>
      <c r="AT291" s="160"/>
      <c r="AU291" s="160"/>
      <c r="AV291" s="160"/>
      <c r="AW291" s="160"/>
      <c r="AX291" s="160"/>
      <c r="AY291" s="160"/>
      <c r="AZ291" s="160"/>
      <c r="BA291" s="160"/>
      <c r="BB291" s="160"/>
      <c r="BC291" s="160"/>
      <c r="BD291" s="160"/>
      <c r="BE291" s="160"/>
      <c r="BF291" s="160"/>
      <c r="BG291" s="160"/>
      <c r="BH291" s="160"/>
      <c r="BI291" s="160"/>
      <c r="BJ291" s="160"/>
      <c r="BK291" s="160"/>
      <c r="BL291" s="160"/>
      <c r="BM291" s="160"/>
      <c r="BN291" s="160"/>
      <c r="BO291" s="160"/>
      <c r="BP291" s="160"/>
      <c r="BQ291" s="160"/>
      <c r="BR291" s="160"/>
      <c r="BS291" s="160"/>
      <c r="BT291" s="160"/>
      <c r="BU291" s="160"/>
      <c r="BV291" s="160"/>
      <c r="BW291" s="160"/>
      <c r="BX291" s="160"/>
      <c r="BY291" s="160"/>
      <c r="BZ291" s="160"/>
      <c r="CA291" s="160"/>
      <c r="CB291" s="160"/>
      <c r="CC291" s="160"/>
      <c r="CD291" s="160"/>
      <c r="CE291" s="160"/>
      <c r="CF291" s="160"/>
      <c r="CG291" s="160"/>
      <c r="CH291" s="160"/>
      <c r="CI291" s="160"/>
      <c r="CJ291" s="160"/>
      <c r="CK291" s="160"/>
      <c r="CL291" s="160"/>
      <c r="CM291" s="160"/>
      <c r="CN291" s="160"/>
      <c r="CO291" s="160"/>
      <c r="CP291" s="160"/>
      <c r="CQ291" s="160"/>
      <c r="CR291" s="160"/>
      <c r="CS291" s="160"/>
      <c r="CT291" s="160"/>
      <c r="CU291" s="160"/>
      <c r="CV291" s="160"/>
      <c r="CW291" s="160"/>
      <c r="CX291" s="160"/>
      <c r="CY291" s="160"/>
      <c r="CZ291" s="160"/>
      <c r="DA291" s="160"/>
      <c r="DB291" s="160"/>
      <c r="DC291" s="160"/>
      <c r="DD291" s="160"/>
      <c r="DE291" s="160"/>
      <c r="DF291" s="160"/>
      <c r="DG291" s="160"/>
      <c r="DH291" s="160"/>
      <c r="DI291" s="160"/>
      <c r="DJ291" s="160"/>
      <c r="DK291" s="160"/>
      <c r="DL291" s="160"/>
      <c r="DM291" s="160"/>
      <c r="DN291" s="160"/>
      <c r="DO291" s="160"/>
      <c r="DP291" s="160"/>
      <c r="DQ291" s="160"/>
      <c r="DR291" s="160"/>
      <c r="DS291" s="160"/>
      <c r="DT291" s="160"/>
      <c r="DU291" s="160"/>
      <c r="DV291" s="160"/>
      <c r="DW291" s="160"/>
      <c r="DX291" s="160"/>
      <c r="DY291" s="160"/>
      <c r="DZ291" s="160"/>
      <c r="EA291" s="160"/>
      <c r="EB291" s="160"/>
      <c r="EC291" s="160"/>
      <c r="ED291" s="160"/>
      <c r="EE291" s="160"/>
      <c r="EF291" s="160"/>
      <c r="EG291" s="160"/>
      <c r="EH291" s="160"/>
      <c r="EI291" s="160"/>
      <c r="EJ291" s="160"/>
      <c r="EK291" s="160"/>
      <c r="EL291" s="160"/>
      <c r="EM291" s="160"/>
      <c r="EN291" s="160"/>
      <c r="EO291" s="160"/>
      <c r="EP291" s="160"/>
      <c r="EQ291" s="160"/>
      <c r="ER291" s="160"/>
      <c r="ES291" s="160"/>
      <c r="ET291" s="160"/>
      <c r="EU291" s="160"/>
      <c r="EV291" s="160"/>
      <c r="EW291" s="160"/>
      <c r="EX291" s="160"/>
      <c r="EY291" s="160"/>
      <c r="EZ291" s="160"/>
      <c r="FA291" s="160"/>
      <c r="FB291" s="160"/>
      <c r="FC291" s="160"/>
      <c r="FD291" s="160"/>
      <c r="FE291" s="160"/>
      <c r="FF291" s="160"/>
      <c r="FG291" s="160"/>
      <c r="FH291" s="160"/>
      <c r="FI291" s="160"/>
      <c r="FJ291" s="160"/>
      <c r="FK291" s="160"/>
      <c r="FL291" s="160"/>
      <c r="FM291" s="160"/>
      <c r="FN291" s="160"/>
      <c r="FO291" s="160"/>
      <c r="FP291" s="160"/>
      <c r="FQ291" s="160"/>
      <c r="FR291" s="160"/>
      <c r="FS291" s="160"/>
      <c r="FT291" s="160"/>
      <c r="FU291" s="160"/>
      <c r="FV291" s="160"/>
      <c r="FW291" s="160"/>
      <c r="FX291" s="160"/>
      <c r="FY291" s="160"/>
      <c r="FZ291" s="160"/>
      <c r="GA291" s="160"/>
      <c r="GB291" s="160"/>
      <c r="GC291" s="160"/>
      <c r="GD291" s="160"/>
      <c r="GE291" s="160"/>
      <c r="GF291" s="160"/>
      <c r="GG291" s="160"/>
      <c r="GH291" s="160"/>
      <c r="GI291" s="160"/>
      <c r="GJ291" s="160"/>
      <c r="GK291" s="160"/>
      <c r="GL291" s="160"/>
      <c r="GM291" s="160"/>
      <c r="GN291" s="160"/>
      <c r="GO291" s="160"/>
      <c r="GP291" s="160"/>
      <c r="GQ291" s="160"/>
      <c r="GR291" s="160"/>
      <c r="GS291" s="160"/>
      <c r="GT291" s="160"/>
      <c r="GU291" s="160"/>
      <c r="GV291" s="160"/>
      <c r="GW291" s="160"/>
      <c r="GX291" s="160"/>
      <c r="GY291" s="160"/>
      <c r="GZ291" s="160"/>
      <c r="HA291" s="160"/>
      <c r="HB291" s="160"/>
      <c r="HC291" s="160"/>
      <c r="HD291" s="160"/>
      <c r="HE291" s="160"/>
      <c r="HF291" s="160"/>
      <c r="HG291" s="160"/>
      <c r="HH291" s="160"/>
      <c r="HI291" s="160"/>
      <c r="HJ291" s="160"/>
      <c r="HK291" s="160"/>
      <c r="HL291" s="160"/>
      <c r="HM291" s="160"/>
      <c r="HN291" s="160"/>
      <c r="HO291" s="160"/>
      <c r="HP291" s="160"/>
      <c r="HQ291" s="160"/>
      <c r="HR291" s="160"/>
      <c r="HS291" s="160"/>
      <c r="HT291" s="160"/>
      <c r="HU291" s="160"/>
      <c r="HV291" s="160"/>
      <c r="HW291" s="160"/>
      <c r="HX291" s="160"/>
      <c r="HY291" s="160"/>
      <c r="HZ291" s="160"/>
      <c r="IA291" s="160"/>
      <c r="IB291" s="160"/>
      <c r="IC291" s="160"/>
      <c r="ID291" s="160"/>
      <c r="IE291" s="160"/>
      <c r="IF291" s="160"/>
      <c r="IG291" s="160"/>
      <c r="IH291" s="160"/>
      <c r="II291" s="160"/>
      <c r="IJ291" s="160"/>
      <c r="IK291" s="160"/>
      <c r="IL291" s="160"/>
      <c r="IM291" s="160"/>
      <c r="IN291" s="160"/>
      <c r="IO291" s="160"/>
      <c r="IP291" s="160"/>
      <c r="IQ291" s="160"/>
      <c r="IR291" s="160"/>
      <c r="IS291" s="160"/>
      <c r="IT291" s="160"/>
      <c r="IU291" s="160"/>
      <c r="IV291" s="160"/>
      <c r="IW291" s="160"/>
      <c r="IX291" s="160"/>
      <c r="IY291" s="160"/>
      <c r="IZ291" s="160"/>
      <c r="JA291" s="160"/>
      <c r="JB291" s="160"/>
      <c r="JC291" s="160"/>
      <c r="JD291" s="160"/>
      <c r="JE291" s="160"/>
      <c r="JF291" s="160"/>
      <c r="JG291" s="160"/>
      <c r="JH291" s="160"/>
      <c r="JI291" s="160"/>
      <c r="JJ291" s="160"/>
      <c r="JK291" s="160"/>
      <c r="JL291" s="160"/>
      <c r="JM291" s="160"/>
      <c r="JN291" s="160"/>
      <c r="JO291" s="160"/>
      <c r="JP291" s="160"/>
      <c r="JQ291" s="160"/>
      <c r="JR291" s="160"/>
      <c r="JS291" s="160"/>
      <c r="JT291" s="160"/>
      <c r="JU291" s="160"/>
      <c r="JV291" s="160"/>
      <c r="JW291" s="160"/>
      <c r="JX291" s="160"/>
      <c r="JY291" s="160"/>
      <c r="JZ291" s="160"/>
      <c r="KA291" s="160"/>
      <c r="KB291" s="160"/>
      <c r="KC291" s="160"/>
      <c r="KD291" s="160"/>
      <c r="KE291" s="160"/>
      <c r="KF291" s="160"/>
      <c r="KG291" s="160"/>
      <c r="KH291" s="160"/>
      <c r="KI291" s="160"/>
      <c r="KJ291" s="160"/>
      <c r="KK291" s="160"/>
      <c r="KL291" s="160"/>
      <c r="KM291" s="160"/>
      <c r="KN291" s="160"/>
      <c r="KO291" s="160"/>
      <c r="KP291" s="160"/>
      <c r="KQ291" s="160"/>
      <c r="KR291" s="160"/>
      <c r="KS291" s="160"/>
      <c r="KT291" s="160"/>
      <c r="KU291" s="160"/>
      <c r="KV291" s="160"/>
      <c r="KW291" s="160"/>
      <c r="KX291" s="160"/>
      <c r="KY291" s="160"/>
      <c r="KZ291" s="160"/>
      <c r="LA291" s="160"/>
      <c r="LB291" s="160"/>
      <c r="LC291" s="160"/>
      <c r="LD291" s="160"/>
      <c r="LE291" s="160"/>
      <c r="LF291" s="160"/>
      <c r="LG291" s="160"/>
      <c r="LH291" s="160"/>
      <c r="LI291" s="160"/>
      <c r="LJ291" s="160"/>
      <c r="LK291" s="160"/>
      <c r="LL291" s="160"/>
      <c r="LM291" s="160"/>
      <c r="LN291" s="160"/>
      <c r="LO291" s="160"/>
      <c r="LP291" s="160"/>
      <c r="LQ291" s="160"/>
      <c r="LR291" s="160"/>
      <c r="LS291" s="160"/>
      <c r="LT291" s="160"/>
      <c r="LU291" s="160"/>
      <c r="LV291" s="160"/>
      <c r="LW291" s="160"/>
      <c r="LX291" s="160"/>
      <c r="LY291" s="160"/>
      <c r="LZ291" s="160"/>
      <c r="MA291" s="160"/>
      <c r="MB291" s="160"/>
      <c r="MC291" s="160"/>
      <c r="MD291" s="160"/>
      <c r="ME291" s="160"/>
      <c r="MF291" s="160"/>
      <c r="MG291" s="160"/>
      <c r="MH291" s="160"/>
      <c r="MI291" s="160"/>
      <c r="MJ291" s="160"/>
      <c r="MK291" s="160"/>
      <c r="ML291" s="160"/>
      <c r="MM291" s="160"/>
      <c r="MN291" s="160"/>
      <c r="MO291" s="160"/>
      <c r="MP291" s="160"/>
      <c r="MQ291" s="160"/>
      <c r="MR291" s="160"/>
      <c r="MS291" s="160"/>
      <c r="MT291" s="160"/>
      <c r="MU291" s="160"/>
      <c r="MV291" s="160"/>
      <c r="MW291" s="160"/>
      <c r="MX291" s="160"/>
      <c r="MY291" s="160"/>
      <c r="MZ291" s="160"/>
      <c r="NA291" s="160"/>
      <c r="NB291" s="160"/>
      <c r="NC291" s="160"/>
      <c r="ND291" s="160"/>
      <c r="NE291" s="160"/>
      <c r="NF291" s="160"/>
      <c r="NG291" s="160"/>
      <c r="NH291" s="160"/>
      <c r="NI291" s="160"/>
      <c r="NJ291" s="160"/>
      <c r="NK291" s="160"/>
      <c r="NL291" s="160"/>
      <c r="NM291" s="160"/>
      <c r="NN291" s="160"/>
      <c r="NO291" s="160"/>
      <c r="NP291" s="160"/>
      <c r="NQ291" s="160"/>
      <c r="NR291" s="160"/>
      <c r="NS291" s="160"/>
      <c r="NT291" s="160"/>
      <c r="NU291" s="160"/>
      <c r="NV291" s="160"/>
      <c r="NW291" s="160"/>
      <c r="NX291" s="160"/>
      <c r="NY291" s="160"/>
      <c r="NZ291" s="160"/>
      <c r="OA291" s="160"/>
      <c r="OB291" s="160"/>
      <c r="OC291" s="160"/>
      <c r="OD291" s="160"/>
      <c r="OE291" s="160"/>
      <c r="OF291" s="160"/>
      <c r="OG291" s="160"/>
      <c r="OH291" s="160"/>
      <c r="OI291" s="160"/>
      <c r="OJ291" s="160"/>
      <c r="OK291" s="160"/>
      <c r="OL291" s="160"/>
      <c r="OM291" s="160"/>
      <c r="ON291" s="160"/>
      <c r="OO291" s="160"/>
      <c r="OP291" s="160"/>
      <c r="OQ291" s="160"/>
      <c r="OR291" s="160"/>
      <c r="OS291" s="160"/>
      <c r="OT291" s="160"/>
      <c r="OU291" s="160"/>
      <c r="OV291" s="160"/>
      <c r="OW291" s="160"/>
      <c r="OX291" s="160"/>
      <c r="OY291" s="160"/>
      <c r="OZ291" s="160"/>
      <c r="PA291" s="160"/>
      <c r="PB291" s="160"/>
      <c r="PC291" s="160"/>
      <c r="PD291" s="160"/>
      <c r="PE291" s="160"/>
      <c r="PF291" s="160"/>
      <c r="PG291" s="160"/>
      <c r="PH291" s="160"/>
      <c r="PI291" s="160"/>
      <c r="PJ291" s="160"/>
      <c r="PK291" s="160"/>
      <c r="PL291" s="160"/>
      <c r="PM291" s="160"/>
      <c r="PN291" s="160"/>
      <c r="PO291" s="160"/>
      <c r="PP291" s="160"/>
      <c r="PQ291" s="160"/>
      <c r="PR291" s="160"/>
      <c r="PS291" s="160"/>
      <c r="PT291" s="160"/>
      <c r="PU291" s="160"/>
      <c r="PV291" s="160"/>
      <c r="PW291" s="160"/>
      <c r="PX291" s="160"/>
      <c r="PY291" s="160"/>
      <c r="PZ291" s="160"/>
      <c r="QA291" s="160"/>
      <c r="QB291" s="160"/>
      <c r="QC291" s="160"/>
      <c r="QD291" s="160"/>
      <c r="QE291" s="160"/>
      <c r="QF291" s="160"/>
      <c r="QG291" s="160"/>
      <c r="QH291" s="160"/>
      <c r="QI291" s="160"/>
      <c r="QJ291" s="160"/>
      <c r="QK291" s="160"/>
      <c r="QL291" s="160"/>
      <c r="QM291" s="160"/>
      <c r="QN291" s="160"/>
      <c r="QO291" s="160"/>
      <c r="QP291" s="160"/>
      <c r="QQ291" s="160"/>
      <c r="QR291" s="160"/>
      <c r="QS291" s="160"/>
      <c r="QT291" s="160"/>
      <c r="QU291" s="160"/>
      <c r="QV291" s="160"/>
      <c r="QW291" s="160"/>
      <c r="QX291" s="160"/>
      <c r="QY291" s="160"/>
      <c r="QZ291" s="160"/>
      <c r="RA291" s="160"/>
      <c r="RB291" s="160"/>
      <c r="RC291" s="160"/>
      <c r="RD291" s="160"/>
      <c r="RE291" s="160"/>
      <c r="RF291" s="160"/>
      <c r="RG291" s="160"/>
      <c r="RH291" s="160"/>
      <c r="RI291" s="160"/>
      <c r="RJ291" s="160"/>
      <c r="RK291" s="160"/>
      <c r="RL291" s="160"/>
      <c r="RM291" s="160"/>
      <c r="RN291" s="160"/>
      <c r="RO291" s="160"/>
      <c r="RP291" s="160"/>
      <c r="RQ291" s="160"/>
      <c r="RR291" s="160"/>
      <c r="RS291" s="160"/>
      <c r="RT291" s="160"/>
      <c r="RU291" s="160"/>
      <c r="RV291" s="160"/>
      <c r="RW291" s="160"/>
      <c r="RX291" s="160"/>
      <c r="RY291" s="160"/>
      <c r="RZ291" s="160"/>
      <c r="SA291" s="160"/>
      <c r="SB291" s="160"/>
      <c r="SC291" s="160"/>
      <c r="SD291" s="160"/>
      <c r="SE291" s="160"/>
      <c r="SF291" s="160"/>
      <c r="SG291" s="160"/>
      <c r="SH291" s="160"/>
      <c r="SI291" s="160"/>
      <c r="SJ291" s="160"/>
      <c r="SK291" s="160"/>
      <c r="SL291" s="160"/>
      <c r="SM291" s="160"/>
      <c r="SN291" s="160"/>
      <c r="SO291" s="160"/>
      <c r="SP291" s="160"/>
      <c r="SQ291" s="160"/>
      <c r="SR291" s="160"/>
      <c r="SS291" s="160"/>
      <c r="ST291" s="160"/>
      <c r="SU291" s="160"/>
      <c r="SV291" s="160"/>
      <c r="SW291" s="160"/>
      <c r="SX291" s="160"/>
      <c r="SY291" s="160"/>
      <c r="SZ291" s="160"/>
      <c r="TA291" s="160"/>
      <c r="TB291" s="160"/>
      <c r="TC291" s="160"/>
      <c r="TD291" s="160"/>
      <c r="TE291" s="160"/>
      <c r="TF291" s="160"/>
    </row>
    <row r="292" spans="1:526">
      <c r="A292" s="160"/>
      <c r="B292" s="160"/>
      <c r="C292" s="160"/>
      <c r="D292" s="160"/>
      <c r="E292" s="160"/>
      <c r="F292" s="160"/>
      <c r="G292" s="160"/>
      <c r="H292" s="160"/>
      <c r="I292" s="160"/>
      <c r="J292" s="160"/>
      <c r="K292" s="160"/>
      <c r="L292" s="160"/>
      <c r="M292" s="160"/>
      <c r="N292" s="160"/>
      <c r="O292" s="160"/>
      <c r="P292" s="160"/>
      <c r="Q292" s="160"/>
      <c r="R292" s="160"/>
      <c r="S292" s="160"/>
      <c r="T292" s="160"/>
      <c r="U292" s="160"/>
      <c r="V292" s="160"/>
      <c r="W292" s="160"/>
      <c r="X292" s="160"/>
      <c r="Y292" s="160"/>
      <c r="Z292" s="160"/>
      <c r="AA292" s="160"/>
      <c r="AB292" s="160"/>
      <c r="AC292" s="160"/>
      <c r="AD292" s="160"/>
      <c r="AE292" s="160"/>
      <c r="AF292" s="160"/>
      <c r="AG292" s="160"/>
      <c r="AH292" s="160"/>
      <c r="AI292" s="160"/>
      <c r="AJ292" s="160"/>
      <c r="AK292" s="160"/>
      <c r="AL292" s="160"/>
      <c r="AM292" s="160"/>
      <c r="AN292" s="160"/>
      <c r="AO292" s="160"/>
      <c r="AP292" s="160"/>
      <c r="AQ292" s="160"/>
      <c r="AR292" s="160"/>
      <c r="AS292" s="160"/>
      <c r="AT292" s="160"/>
      <c r="AU292" s="160"/>
      <c r="AV292" s="160"/>
      <c r="AW292" s="160"/>
      <c r="AX292" s="160"/>
      <c r="AY292" s="160"/>
      <c r="AZ292" s="160"/>
      <c r="BA292" s="160"/>
      <c r="BB292" s="160"/>
      <c r="BC292" s="160"/>
      <c r="BD292" s="160"/>
      <c r="BE292" s="160"/>
      <c r="BF292" s="160"/>
      <c r="BG292" s="160"/>
      <c r="BH292" s="160"/>
      <c r="BI292" s="160"/>
      <c r="BJ292" s="160"/>
      <c r="BK292" s="160"/>
      <c r="BL292" s="160"/>
      <c r="BM292" s="160"/>
      <c r="BN292" s="160"/>
      <c r="BO292" s="160"/>
      <c r="BP292" s="160"/>
      <c r="BQ292" s="160"/>
      <c r="BR292" s="160"/>
      <c r="BS292" s="160"/>
      <c r="BT292" s="160"/>
      <c r="BU292" s="160"/>
      <c r="BV292" s="160"/>
      <c r="BW292" s="160"/>
      <c r="BX292" s="160"/>
      <c r="BY292" s="160"/>
      <c r="BZ292" s="160"/>
      <c r="CA292" s="160"/>
      <c r="CB292" s="160"/>
      <c r="CC292" s="160"/>
      <c r="CD292" s="160"/>
      <c r="CE292" s="160"/>
      <c r="CF292" s="160"/>
      <c r="CG292" s="160"/>
      <c r="CH292" s="160"/>
      <c r="CI292" s="160"/>
      <c r="CJ292" s="160"/>
      <c r="CK292" s="160"/>
      <c r="CL292" s="160"/>
      <c r="CM292" s="160"/>
      <c r="CN292" s="160"/>
      <c r="CO292" s="160"/>
      <c r="CP292" s="160"/>
      <c r="CQ292" s="160"/>
      <c r="CR292" s="160"/>
      <c r="CS292" s="160"/>
      <c r="CT292" s="160"/>
      <c r="CU292" s="160"/>
      <c r="CV292" s="160"/>
      <c r="CW292" s="160"/>
      <c r="CX292" s="160"/>
      <c r="CY292" s="160"/>
      <c r="CZ292" s="160"/>
      <c r="DA292" s="160"/>
      <c r="DB292" s="160"/>
      <c r="DC292" s="160"/>
      <c r="DD292" s="160"/>
      <c r="DE292" s="160"/>
      <c r="DF292" s="160"/>
      <c r="DG292" s="160"/>
      <c r="DH292" s="160"/>
      <c r="DI292" s="160"/>
      <c r="DJ292" s="160"/>
      <c r="DK292" s="160"/>
      <c r="DL292" s="160"/>
      <c r="DM292" s="160"/>
      <c r="DN292" s="160"/>
      <c r="DO292" s="160"/>
      <c r="DP292" s="160"/>
      <c r="DQ292" s="160"/>
      <c r="DR292" s="160"/>
      <c r="DS292" s="160"/>
      <c r="DT292" s="160"/>
      <c r="DU292" s="160"/>
      <c r="DV292" s="160"/>
      <c r="DW292" s="160"/>
      <c r="DX292" s="160"/>
      <c r="DY292" s="160"/>
      <c r="DZ292" s="160"/>
      <c r="EA292" s="160"/>
      <c r="EB292" s="160"/>
      <c r="EC292" s="160"/>
      <c r="ED292" s="160"/>
      <c r="EE292" s="160"/>
      <c r="EF292" s="160"/>
      <c r="EG292" s="160"/>
      <c r="EH292" s="160"/>
      <c r="EI292" s="160"/>
      <c r="EJ292" s="160"/>
      <c r="EK292" s="160"/>
      <c r="EL292" s="160"/>
      <c r="EM292" s="160"/>
      <c r="EN292" s="160"/>
      <c r="EO292" s="160"/>
      <c r="EP292" s="160"/>
      <c r="EQ292" s="160"/>
      <c r="ER292" s="160"/>
      <c r="ES292" s="160"/>
      <c r="ET292" s="160"/>
      <c r="EU292" s="160"/>
      <c r="EV292" s="160"/>
      <c r="EW292" s="160"/>
      <c r="EX292" s="160"/>
      <c r="EY292" s="160"/>
      <c r="EZ292" s="160"/>
      <c r="FA292" s="160"/>
      <c r="FB292" s="160"/>
      <c r="FC292" s="160"/>
      <c r="FD292" s="160"/>
      <c r="FE292" s="160"/>
      <c r="FF292" s="160"/>
      <c r="FG292" s="160"/>
      <c r="FH292" s="160"/>
      <c r="FI292" s="160"/>
      <c r="FJ292" s="160"/>
      <c r="FK292" s="160"/>
      <c r="FL292" s="160"/>
      <c r="FM292" s="160"/>
      <c r="FN292" s="160"/>
      <c r="FO292" s="160"/>
      <c r="FP292" s="160"/>
      <c r="FQ292" s="160"/>
      <c r="FR292" s="160"/>
      <c r="FS292" s="160"/>
      <c r="FT292" s="160"/>
      <c r="FU292" s="160"/>
      <c r="FV292" s="160"/>
      <c r="FW292" s="160"/>
      <c r="FX292" s="160"/>
      <c r="FY292" s="160"/>
      <c r="FZ292" s="160"/>
      <c r="GA292" s="160"/>
      <c r="GB292" s="160"/>
      <c r="GC292" s="160"/>
      <c r="GD292" s="160"/>
      <c r="GE292" s="160"/>
      <c r="GF292" s="160"/>
      <c r="GG292" s="160"/>
      <c r="GH292" s="160"/>
      <c r="GI292" s="160"/>
      <c r="GJ292" s="160"/>
      <c r="GK292" s="160"/>
      <c r="GL292" s="160"/>
      <c r="GM292" s="160"/>
      <c r="GN292" s="160"/>
      <c r="GO292" s="160"/>
      <c r="GP292" s="160"/>
      <c r="GQ292" s="160"/>
      <c r="GR292" s="160"/>
      <c r="GS292" s="160"/>
      <c r="GT292" s="160"/>
      <c r="GU292" s="160"/>
      <c r="GV292" s="160"/>
      <c r="GW292" s="160"/>
      <c r="GX292" s="160"/>
      <c r="GY292" s="160"/>
      <c r="GZ292" s="160"/>
      <c r="HA292" s="160"/>
      <c r="HB292" s="160"/>
      <c r="HC292" s="160"/>
      <c r="HD292" s="160"/>
      <c r="HE292" s="160"/>
      <c r="HF292" s="160"/>
      <c r="HG292" s="160"/>
      <c r="HH292" s="160"/>
      <c r="HI292" s="160"/>
      <c r="HJ292" s="160"/>
      <c r="HK292" s="160"/>
      <c r="HL292" s="160"/>
      <c r="HM292" s="160"/>
      <c r="HN292" s="160"/>
      <c r="HO292" s="160"/>
      <c r="HP292" s="160"/>
      <c r="HQ292" s="160"/>
      <c r="HR292" s="160"/>
      <c r="HS292" s="160"/>
      <c r="HT292" s="160"/>
      <c r="HU292" s="160"/>
      <c r="HV292" s="160"/>
      <c r="HW292" s="160"/>
      <c r="HX292" s="160"/>
      <c r="HY292" s="160"/>
      <c r="HZ292" s="160"/>
      <c r="IA292" s="160"/>
      <c r="IB292" s="160"/>
      <c r="IC292" s="160"/>
      <c r="ID292" s="160"/>
      <c r="IE292" s="160"/>
      <c r="IF292" s="160"/>
      <c r="IG292" s="160"/>
      <c r="IH292" s="160"/>
      <c r="II292" s="160"/>
      <c r="IJ292" s="160"/>
      <c r="IK292" s="160"/>
      <c r="IL292" s="160"/>
      <c r="IM292" s="160"/>
      <c r="IN292" s="160"/>
      <c r="IO292" s="160"/>
      <c r="IP292" s="160"/>
      <c r="IQ292" s="160"/>
      <c r="IR292" s="160"/>
      <c r="IS292" s="160"/>
      <c r="IT292" s="160"/>
      <c r="IU292" s="160"/>
      <c r="IV292" s="160"/>
      <c r="IW292" s="160"/>
      <c r="IX292" s="160"/>
      <c r="IY292" s="160"/>
      <c r="IZ292" s="160"/>
      <c r="JA292" s="160"/>
      <c r="JB292" s="160"/>
      <c r="JC292" s="160"/>
      <c r="JD292" s="160"/>
      <c r="JE292" s="160"/>
      <c r="JF292" s="160"/>
      <c r="JG292" s="160"/>
      <c r="JH292" s="160"/>
      <c r="JI292" s="160"/>
      <c r="JJ292" s="160"/>
      <c r="JK292" s="160"/>
      <c r="JL292" s="160"/>
      <c r="JM292" s="160"/>
      <c r="JN292" s="160"/>
      <c r="JO292" s="160"/>
      <c r="JP292" s="160"/>
      <c r="JQ292" s="160"/>
      <c r="JR292" s="160"/>
      <c r="JS292" s="160"/>
      <c r="JT292" s="160"/>
      <c r="JU292" s="160"/>
      <c r="JV292" s="160"/>
      <c r="JW292" s="160"/>
      <c r="JX292" s="160"/>
      <c r="JY292" s="160"/>
      <c r="JZ292" s="160"/>
      <c r="KA292" s="160"/>
      <c r="KB292" s="160"/>
      <c r="KC292" s="160"/>
      <c r="KD292" s="160"/>
      <c r="KE292" s="160"/>
      <c r="KF292" s="160"/>
      <c r="KG292" s="160"/>
      <c r="KH292" s="160"/>
      <c r="KI292" s="160"/>
      <c r="KJ292" s="160"/>
      <c r="KK292" s="160"/>
      <c r="KL292" s="160"/>
      <c r="KM292" s="160"/>
      <c r="KN292" s="160"/>
      <c r="KO292" s="160"/>
      <c r="KP292" s="160"/>
      <c r="KQ292" s="160"/>
      <c r="KR292" s="160"/>
      <c r="KS292" s="160"/>
      <c r="KT292" s="160"/>
      <c r="KU292" s="160"/>
      <c r="KV292" s="160"/>
      <c r="KW292" s="160"/>
      <c r="KX292" s="160"/>
      <c r="KY292" s="160"/>
      <c r="KZ292" s="160"/>
      <c r="LA292" s="160"/>
      <c r="LB292" s="160"/>
      <c r="LC292" s="160"/>
      <c r="LD292" s="160"/>
      <c r="LE292" s="160"/>
      <c r="LF292" s="160"/>
      <c r="LG292" s="160"/>
      <c r="LH292" s="160"/>
      <c r="LI292" s="160"/>
      <c r="LJ292" s="160"/>
      <c r="LK292" s="160"/>
      <c r="LL292" s="160"/>
      <c r="LM292" s="160"/>
      <c r="LN292" s="160"/>
      <c r="LO292" s="160"/>
      <c r="LP292" s="160"/>
      <c r="LQ292" s="160"/>
      <c r="LR292" s="160"/>
      <c r="LS292" s="160"/>
      <c r="LT292" s="160"/>
      <c r="LU292" s="160"/>
      <c r="LV292" s="160"/>
      <c r="LW292" s="160"/>
      <c r="LX292" s="160"/>
      <c r="LY292" s="160"/>
      <c r="LZ292" s="160"/>
      <c r="MA292" s="160"/>
      <c r="MB292" s="160"/>
      <c r="MC292" s="160"/>
      <c r="MD292" s="160"/>
      <c r="ME292" s="160"/>
      <c r="MF292" s="160"/>
      <c r="MG292" s="160"/>
      <c r="MH292" s="160"/>
      <c r="MI292" s="160"/>
      <c r="MJ292" s="160"/>
      <c r="MK292" s="160"/>
      <c r="ML292" s="160"/>
      <c r="MM292" s="160"/>
      <c r="MN292" s="160"/>
      <c r="MO292" s="160"/>
      <c r="MP292" s="160"/>
      <c r="MQ292" s="160"/>
      <c r="MR292" s="160"/>
      <c r="MS292" s="160"/>
      <c r="MT292" s="160"/>
      <c r="MU292" s="160"/>
      <c r="MV292" s="160"/>
      <c r="MW292" s="160"/>
      <c r="MX292" s="160"/>
      <c r="MY292" s="160"/>
      <c r="MZ292" s="160"/>
      <c r="NA292" s="160"/>
      <c r="NB292" s="160"/>
      <c r="NC292" s="160"/>
      <c r="ND292" s="160"/>
      <c r="NE292" s="160"/>
      <c r="NF292" s="160"/>
      <c r="NG292" s="160"/>
      <c r="NH292" s="160"/>
      <c r="NI292" s="160"/>
      <c r="NJ292" s="160"/>
      <c r="NK292" s="160"/>
      <c r="NL292" s="160"/>
      <c r="NM292" s="160"/>
      <c r="NN292" s="160"/>
      <c r="NO292" s="160"/>
      <c r="NP292" s="160"/>
      <c r="NQ292" s="160"/>
      <c r="NR292" s="160"/>
      <c r="NS292" s="160"/>
      <c r="NT292" s="160"/>
      <c r="NU292" s="160"/>
      <c r="NV292" s="160"/>
      <c r="NW292" s="160"/>
      <c r="NX292" s="160"/>
      <c r="NY292" s="160"/>
      <c r="NZ292" s="160"/>
      <c r="OA292" s="160"/>
      <c r="OB292" s="160"/>
      <c r="OC292" s="160"/>
      <c r="OD292" s="160"/>
      <c r="OE292" s="160"/>
      <c r="OF292" s="160"/>
      <c r="OG292" s="160"/>
      <c r="OH292" s="160"/>
      <c r="OI292" s="160"/>
      <c r="OJ292" s="160"/>
      <c r="OK292" s="160"/>
      <c r="OL292" s="160"/>
      <c r="OM292" s="160"/>
      <c r="ON292" s="160"/>
      <c r="OO292" s="160"/>
      <c r="OP292" s="160"/>
      <c r="OQ292" s="160"/>
      <c r="OR292" s="160"/>
      <c r="OS292" s="160"/>
      <c r="OT292" s="160"/>
      <c r="OU292" s="160"/>
      <c r="OV292" s="160"/>
      <c r="OW292" s="160"/>
      <c r="OX292" s="160"/>
      <c r="OY292" s="160"/>
      <c r="OZ292" s="160"/>
      <c r="PA292" s="160"/>
      <c r="PB292" s="160"/>
      <c r="PC292" s="160"/>
      <c r="PD292" s="160"/>
      <c r="PE292" s="160"/>
      <c r="PF292" s="160"/>
      <c r="PG292" s="160"/>
      <c r="PH292" s="160"/>
      <c r="PI292" s="160"/>
      <c r="PJ292" s="160"/>
      <c r="PK292" s="160"/>
      <c r="PL292" s="160"/>
      <c r="PM292" s="160"/>
      <c r="PN292" s="160"/>
      <c r="PO292" s="160"/>
      <c r="PP292" s="160"/>
      <c r="PQ292" s="160"/>
      <c r="PR292" s="160"/>
      <c r="PS292" s="160"/>
      <c r="PT292" s="160"/>
      <c r="PU292" s="160"/>
      <c r="PV292" s="160"/>
      <c r="PW292" s="160"/>
      <c r="PX292" s="160"/>
      <c r="PY292" s="160"/>
      <c r="PZ292" s="160"/>
      <c r="QA292" s="160"/>
      <c r="QB292" s="160"/>
      <c r="QC292" s="160"/>
      <c r="QD292" s="160"/>
      <c r="QE292" s="160"/>
      <c r="QF292" s="160"/>
      <c r="QG292" s="160"/>
      <c r="QH292" s="160"/>
      <c r="QI292" s="160"/>
      <c r="QJ292" s="160"/>
      <c r="QK292" s="160"/>
      <c r="QL292" s="160"/>
      <c r="QM292" s="160"/>
      <c r="QN292" s="160"/>
      <c r="QO292" s="160"/>
      <c r="QP292" s="160"/>
      <c r="QQ292" s="160"/>
      <c r="QR292" s="160"/>
      <c r="QS292" s="160"/>
      <c r="QT292" s="160"/>
      <c r="QU292" s="160"/>
      <c r="QV292" s="160"/>
      <c r="QW292" s="160"/>
      <c r="QX292" s="160"/>
      <c r="QY292" s="160"/>
      <c r="QZ292" s="160"/>
      <c r="RA292" s="160"/>
      <c r="RB292" s="160"/>
      <c r="RC292" s="160"/>
      <c r="RD292" s="160"/>
      <c r="RE292" s="160"/>
      <c r="RF292" s="160"/>
      <c r="RG292" s="160"/>
      <c r="RH292" s="160"/>
      <c r="RI292" s="160"/>
      <c r="RJ292" s="160"/>
      <c r="RK292" s="160"/>
      <c r="RL292" s="160"/>
      <c r="RM292" s="160"/>
      <c r="RN292" s="160"/>
      <c r="RO292" s="160"/>
      <c r="RP292" s="160"/>
      <c r="RQ292" s="160"/>
      <c r="RR292" s="160"/>
      <c r="RS292" s="160"/>
      <c r="RT292" s="160"/>
      <c r="RU292" s="160"/>
      <c r="RV292" s="160"/>
      <c r="RW292" s="160"/>
      <c r="RX292" s="160"/>
      <c r="RY292" s="160"/>
      <c r="RZ292" s="160"/>
      <c r="SA292" s="160"/>
      <c r="SB292" s="160"/>
      <c r="SC292" s="160"/>
      <c r="SD292" s="160"/>
      <c r="SE292" s="160"/>
      <c r="SF292" s="160"/>
      <c r="SG292" s="160"/>
      <c r="SH292" s="160"/>
      <c r="SI292" s="160"/>
      <c r="SJ292" s="160"/>
      <c r="SK292" s="160"/>
      <c r="SL292" s="160"/>
      <c r="SM292" s="160"/>
      <c r="SN292" s="160"/>
      <c r="SO292" s="160"/>
      <c r="SP292" s="160"/>
      <c r="SQ292" s="160"/>
      <c r="SR292" s="160"/>
      <c r="SS292" s="160"/>
      <c r="ST292" s="160"/>
      <c r="SU292" s="160"/>
      <c r="SV292" s="160"/>
      <c r="SW292" s="160"/>
      <c r="SX292" s="160"/>
      <c r="SY292" s="160"/>
      <c r="SZ292" s="160"/>
      <c r="TA292" s="160"/>
      <c r="TB292" s="160"/>
      <c r="TC292" s="160"/>
      <c r="TD292" s="160"/>
      <c r="TE292" s="160"/>
      <c r="TF292" s="160"/>
    </row>
    <row r="293" spans="1:526">
      <c r="A293" s="160"/>
      <c r="B293" s="160"/>
      <c r="C293" s="160"/>
      <c r="D293" s="160"/>
      <c r="E293" s="160"/>
      <c r="F293" s="160"/>
      <c r="G293" s="160"/>
      <c r="H293" s="160"/>
      <c r="I293" s="160"/>
      <c r="J293" s="160"/>
      <c r="K293" s="160"/>
      <c r="L293" s="160"/>
      <c r="M293" s="160"/>
      <c r="N293" s="160"/>
      <c r="O293" s="160"/>
      <c r="P293" s="160"/>
      <c r="Q293" s="160"/>
      <c r="R293" s="160"/>
      <c r="S293" s="160"/>
      <c r="T293" s="160"/>
      <c r="U293" s="160"/>
      <c r="V293" s="160"/>
      <c r="W293" s="160"/>
      <c r="X293" s="160"/>
      <c r="Y293" s="160"/>
      <c r="Z293" s="160"/>
      <c r="AA293" s="160"/>
      <c r="AB293" s="160"/>
      <c r="AC293" s="160"/>
      <c r="AD293" s="160"/>
      <c r="AE293" s="160"/>
      <c r="AF293" s="160"/>
      <c r="AG293" s="160"/>
      <c r="AH293" s="160"/>
      <c r="AI293" s="160"/>
      <c r="AJ293" s="160"/>
      <c r="AK293" s="160"/>
      <c r="AL293" s="160"/>
      <c r="AM293" s="160"/>
      <c r="AN293" s="160"/>
      <c r="AO293" s="160"/>
      <c r="AP293" s="160"/>
      <c r="AQ293" s="160"/>
      <c r="AR293" s="160"/>
      <c r="AS293" s="160"/>
      <c r="AT293" s="160"/>
      <c r="AU293" s="160"/>
      <c r="AV293" s="160"/>
      <c r="AW293" s="160"/>
      <c r="AX293" s="160"/>
      <c r="AY293" s="160"/>
      <c r="AZ293" s="160"/>
      <c r="BA293" s="160"/>
      <c r="BB293" s="160"/>
      <c r="BC293" s="160"/>
      <c r="BD293" s="160"/>
      <c r="BE293" s="160"/>
      <c r="BF293" s="160"/>
      <c r="BG293" s="160"/>
      <c r="BH293" s="160"/>
      <c r="BI293" s="160"/>
      <c r="BJ293" s="160"/>
      <c r="BK293" s="160"/>
      <c r="BL293" s="160"/>
      <c r="BM293" s="160"/>
      <c r="BN293" s="160"/>
      <c r="BO293" s="160"/>
      <c r="BP293" s="160"/>
      <c r="BQ293" s="160"/>
      <c r="BR293" s="160"/>
      <c r="BS293" s="160"/>
      <c r="BT293" s="160"/>
      <c r="BU293" s="160"/>
      <c r="BV293" s="160"/>
      <c r="BW293" s="160"/>
      <c r="BX293" s="160"/>
      <c r="BY293" s="160"/>
      <c r="BZ293" s="160"/>
      <c r="CA293" s="160"/>
      <c r="CB293" s="160"/>
      <c r="CC293" s="160"/>
      <c r="CD293" s="160"/>
      <c r="CE293" s="160"/>
      <c r="CF293" s="160"/>
      <c r="CG293" s="160"/>
      <c r="CH293" s="160"/>
      <c r="CI293" s="160"/>
      <c r="CJ293" s="160"/>
      <c r="CK293" s="160"/>
      <c r="CL293" s="160"/>
      <c r="CM293" s="160"/>
      <c r="CN293" s="160"/>
      <c r="CO293" s="160"/>
      <c r="CP293" s="160"/>
      <c r="CQ293" s="160"/>
      <c r="CR293" s="160"/>
      <c r="CS293" s="160"/>
      <c r="CT293" s="160"/>
      <c r="CU293" s="160"/>
      <c r="CV293" s="160"/>
      <c r="CW293" s="160"/>
      <c r="CX293" s="160"/>
      <c r="CY293" s="160"/>
      <c r="CZ293" s="160"/>
      <c r="DA293" s="160"/>
      <c r="DB293" s="160"/>
      <c r="DC293" s="160"/>
      <c r="DD293" s="160"/>
      <c r="DE293" s="160"/>
      <c r="DF293" s="160"/>
      <c r="DG293" s="160"/>
      <c r="DH293" s="160"/>
      <c r="DI293" s="160"/>
      <c r="DJ293" s="160"/>
      <c r="DK293" s="160"/>
      <c r="DL293" s="160"/>
      <c r="DM293" s="160"/>
      <c r="DN293" s="160"/>
      <c r="DO293" s="160"/>
      <c r="DP293" s="160"/>
      <c r="DQ293" s="160"/>
      <c r="DR293" s="160"/>
      <c r="DS293" s="160"/>
      <c r="DT293" s="160"/>
      <c r="DU293" s="160"/>
      <c r="DV293" s="160"/>
      <c r="DW293" s="160"/>
      <c r="DX293" s="160"/>
      <c r="DY293" s="160"/>
      <c r="DZ293" s="160"/>
      <c r="EA293" s="160"/>
      <c r="EB293" s="160"/>
      <c r="EC293" s="160"/>
      <c r="ED293" s="160"/>
      <c r="EE293" s="160"/>
      <c r="EF293" s="160"/>
      <c r="EG293" s="160"/>
      <c r="EH293" s="160"/>
      <c r="EI293" s="160"/>
      <c r="EJ293" s="160"/>
      <c r="EK293" s="160"/>
      <c r="EL293" s="160"/>
      <c r="EM293" s="160"/>
      <c r="EN293" s="160"/>
      <c r="EO293" s="160"/>
      <c r="EP293" s="160"/>
      <c r="EQ293" s="160"/>
      <c r="ER293" s="160"/>
      <c r="ES293" s="160"/>
      <c r="ET293" s="160"/>
      <c r="EU293" s="160"/>
      <c r="EV293" s="160"/>
      <c r="EW293" s="160"/>
      <c r="EX293" s="160"/>
      <c r="EY293" s="160"/>
      <c r="EZ293" s="160"/>
      <c r="FA293" s="160"/>
      <c r="FB293" s="160"/>
      <c r="FC293" s="160"/>
      <c r="FD293" s="160"/>
      <c r="FE293" s="160"/>
      <c r="FF293" s="160"/>
      <c r="FG293" s="160"/>
      <c r="FH293" s="160"/>
      <c r="FI293" s="160"/>
      <c r="FJ293" s="160"/>
      <c r="FK293" s="160"/>
      <c r="FL293" s="160"/>
      <c r="FM293" s="160"/>
      <c r="FN293" s="160"/>
      <c r="FO293" s="160"/>
      <c r="FP293" s="160"/>
      <c r="FQ293" s="160"/>
      <c r="FR293" s="160"/>
      <c r="FS293" s="160"/>
      <c r="FT293" s="160"/>
      <c r="FU293" s="160"/>
      <c r="FV293" s="160"/>
      <c r="FW293" s="160"/>
      <c r="FX293" s="160"/>
      <c r="FY293" s="160"/>
      <c r="FZ293" s="160"/>
      <c r="GA293" s="160"/>
      <c r="GB293" s="160"/>
      <c r="GC293" s="160"/>
      <c r="GD293" s="160"/>
      <c r="GE293" s="160"/>
      <c r="GF293" s="160"/>
      <c r="GG293" s="160"/>
      <c r="GH293" s="160"/>
      <c r="GI293" s="160"/>
      <c r="GJ293" s="160"/>
      <c r="GK293" s="160"/>
      <c r="GL293" s="160"/>
      <c r="GM293" s="160"/>
      <c r="GN293" s="160"/>
      <c r="GO293" s="160"/>
      <c r="GP293" s="160"/>
      <c r="GQ293" s="160"/>
      <c r="GR293" s="160"/>
      <c r="GS293" s="160"/>
      <c r="GT293" s="160"/>
      <c r="GU293" s="160"/>
      <c r="GV293" s="160"/>
      <c r="GW293" s="160"/>
      <c r="GX293" s="160"/>
      <c r="GY293" s="160"/>
      <c r="GZ293" s="160"/>
      <c r="HA293" s="160"/>
      <c r="HB293" s="160"/>
      <c r="HC293" s="160"/>
      <c r="HD293" s="160"/>
      <c r="HE293" s="160"/>
      <c r="HF293" s="160"/>
      <c r="HG293" s="160"/>
      <c r="HH293" s="160"/>
      <c r="HI293" s="160"/>
      <c r="HJ293" s="160"/>
      <c r="HK293" s="160"/>
      <c r="HL293" s="160"/>
      <c r="HM293" s="160"/>
      <c r="HN293" s="160"/>
      <c r="HO293" s="160"/>
      <c r="HP293" s="160"/>
      <c r="HQ293" s="160"/>
      <c r="HR293" s="160"/>
      <c r="HS293" s="160"/>
      <c r="HT293" s="160"/>
      <c r="HU293" s="160"/>
      <c r="HV293" s="160"/>
      <c r="HW293" s="160"/>
      <c r="HX293" s="160"/>
      <c r="HY293" s="160"/>
      <c r="HZ293" s="160"/>
      <c r="IA293" s="160"/>
      <c r="IB293" s="160"/>
      <c r="IC293" s="160"/>
      <c r="ID293" s="160"/>
      <c r="IE293" s="160"/>
      <c r="IF293" s="160"/>
      <c r="IG293" s="160"/>
      <c r="IH293" s="160"/>
      <c r="II293" s="160"/>
      <c r="IJ293" s="160"/>
      <c r="IK293" s="160"/>
      <c r="IL293" s="160"/>
      <c r="IM293" s="160"/>
      <c r="IN293" s="160"/>
      <c r="IO293" s="160"/>
      <c r="IP293" s="160"/>
      <c r="IQ293" s="160"/>
      <c r="IR293" s="160"/>
      <c r="IS293" s="160"/>
      <c r="IT293" s="160"/>
      <c r="IU293" s="160"/>
      <c r="IV293" s="160"/>
      <c r="IW293" s="160"/>
      <c r="IX293" s="160"/>
      <c r="IY293" s="160"/>
      <c r="IZ293" s="160"/>
      <c r="JA293" s="160"/>
      <c r="JB293" s="160"/>
      <c r="JC293" s="160"/>
      <c r="JD293" s="160"/>
      <c r="JE293" s="160"/>
      <c r="JF293" s="160"/>
      <c r="JG293" s="160"/>
      <c r="JH293" s="160"/>
      <c r="JI293" s="160"/>
      <c r="JJ293" s="160"/>
      <c r="JK293" s="160"/>
      <c r="JL293" s="160"/>
      <c r="JM293" s="160"/>
      <c r="JN293" s="160"/>
      <c r="JO293" s="160"/>
      <c r="JP293" s="160"/>
      <c r="JQ293" s="160"/>
      <c r="JR293" s="160"/>
      <c r="JS293" s="160"/>
      <c r="JT293" s="160"/>
      <c r="JU293" s="160"/>
      <c r="JV293" s="160"/>
      <c r="JW293" s="160"/>
      <c r="JX293" s="160"/>
      <c r="JY293" s="160"/>
      <c r="JZ293" s="160"/>
      <c r="KA293" s="160"/>
      <c r="KB293" s="160"/>
      <c r="KC293" s="160"/>
      <c r="KD293" s="160"/>
      <c r="KE293" s="160"/>
      <c r="KF293" s="160"/>
      <c r="KG293" s="160"/>
      <c r="KH293" s="160"/>
      <c r="KI293" s="160"/>
      <c r="KJ293" s="160"/>
      <c r="KK293" s="160"/>
      <c r="KL293" s="160"/>
      <c r="KM293" s="160"/>
      <c r="KN293" s="160"/>
      <c r="KO293" s="160"/>
      <c r="KP293" s="160"/>
      <c r="KQ293" s="160"/>
      <c r="KR293" s="160"/>
      <c r="KS293" s="160"/>
      <c r="KT293" s="160"/>
      <c r="KU293" s="160"/>
      <c r="KV293" s="160"/>
      <c r="KW293" s="160"/>
      <c r="KX293" s="160"/>
      <c r="KY293" s="160"/>
      <c r="KZ293" s="160"/>
      <c r="LA293" s="160"/>
      <c r="LB293" s="160"/>
      <c r="LC293" s="160"/>
      <c r="LD293" s="160"/>
      <c r="LE293" s="160"/>
      <c r="LF293" s="160"/>
      <c r="LG293" s="160"/>
      <c r="LH293" s="160"/>
      <c r="LI293" s="160"/>
      <c r="LJ293" s="160"/>
      <c r="LK293" s="160"/>
      <c r="LL293" s="160"/>
      <c r="LM293" s="160"/>
      <c r="LN293" s="160"/>
      <c r="LO293" s="160"/>
      <c r="LP293" s="160"/>
      <c r="LQ293" s="160"/>
      <c r="LR293" s="160"/>
      <c r="LS293" s="160"/>
      <c r="LT293" s="160"/>
      <c r="LU293" s="160"/>
      <c r="LV293" s="160"/>
      <c r="LW293" s="160"/>
      <c r="LX293" s="160"/>
      <c r="LY293" s="160"/>
      <c r="LZ293" s="160"/>
      <c r="MA293" s="160"/>
      <c r="MB293" s="160"/>
      <c r="MC293" s="160"/>
      <c r="MD293" s="160"/>
      <c r="ME293" s="160"/>
      <c r="MF293" s="160"/>
      <c r="MG293" s="160"/>
      <c r="MH293" s="160"/>
      <c r="MI293" s="160"/>
      <c r="MJ293" s="160"/>
      <c r="MK293" s="160"/>
      <c r="ML293" s="160"/>
      <c r="MM293" s="160"/>
      <c r="MN293" s="160"/>
      <c r="MO293" s="160"/>
      <c r="MP293" s="160"/>
      <c r="MQ293" s="160"/>
      <c r="MR293" s="160"/>
      <c r="MS293" s="160"/>
      <c r="MT293" s="160"/>
      <c r="MU293" s="160"/>
      <c r="MV293" s="160"/>
      <c r="MW293" s="160"/>
      <c r="MX293" s="160"/>
      <c r="MY293" s="160"/>
      <c r="MZ293" s="160"/>
      <c r="NA293" s="160"/>
      <c r="NB293" s="160"/>
      <c r="NC293" s="160"/>
      <c r="ND293" s="160"/>
      <c r="NE293" s="160"/>
      <c r="NF293" s="160"/>
      <c r="NG293" s="160"/>
      <c r="NH293" s="160"/>
      <c r="NI293" s="160"/>
      <c r="NJ293" s="160"/>
      <c r="NK293" s="160"/>
      <c r="NL293" s="160"/>
      <c r="NM293" s="160"/>
      <c r="NN293" s="160"/>
      <c r="NO293" s="160"/>
      <c r="NP293" s="160"/>
      <c r="NQ293" s="160"/>
      <c r="NR293" s="160"/>
      <c r="NS293" s="160"/>
      <c r="NT293" s="160"/>
      <c r="NU293" s="160"/>
      <c r="NV293" s="160"/>
      <c r="NW293" s="160"/>
      <c r="NX293" s="160"/>
      <c r="NY293" s="160"/>
      <c r="NZ293" s="160"/>
      <c r="OA293" s="160"/>
      <c r="OB293" s="160"/>
      <c r="OC293" s="160"/>
      <c r="OD293" s="160"/>
      <c r="OE293" s="160"/>
      <c r="OF293" s="160"/>
      <c r="OG293" s="160"/>
      <c r="OH293" s="160"/>
      <c r="OI293" s="160"/>
      <c r="OJ293" s="160"/>
      <c r="OK293" s="160"/>
      <c r="OL293" s="160"/>
      <c r="OM293" s="160"/>
      <c r="ON293" s="160"/>
      <c r="OO293" s="160"/>
      <c r="OP293" s="160"/>
      <c r="OQ293" s="160"/>
      <c r="OR293" s="160"/>
      <c r="OS293" s="160"/>
      <c r="OT293" s="160"/>
      <c r="OU293" s="160"/>
      <c r="OV293" s="160"/>
      <c r="OW293" s="160"/>
      <c r="OX293" s="160"/>
      <c r="OY293" s="160"/>
      <c r="OZ293" s="160"/>
      <c r="PA293" s="160"/>
      <c r="PB293" s="160"/>
      <c r="PC293" s="160"/>
      <c r="PD293" s="160"/>
      <c r="PE293" s="160"/>
      <c r="PF293" s="160"/>
      <c r="PG293" s="160"/>
      <c r="PH293" s="160"/>
      <c r="PI293" s="160"/>
      <c r="PJ293" s="160"/>
      <c r="PK293" s="160"/>
      <c r="PL293" s="160"/>
      <c r="PM293" s="160"/>
      <c r="PN293" s="160"/>
      <c r="PO293" s="160"/>
      <c r="PP293" s="160"/>
      <c r="PQ293" s="160"/>
      <c r="PR293" s="160"/>
      <c r="PS293" s="160"/>
      <c r="PT293" s="160"/>
      <c r="PU293" s="160"/>
      <c r="PV293" s="160"/>
      <c r="PW293" s="160"/>
      <c r="PX293" s="160"/>
      <c r="PY293" s="160"/>
      <c r="PZ293" s="160"/>
      <c r="QA293" s="160"/>
      <c r="QB293" s="160"/>
      <c r="QC293" s="160"/>
      <c r="QD293" s="160"/>
      <c r="QE293" s="160"/>
      <c r="QF293" s="160"/>
      <c r="QG293" s="160"/>
      <c r="QH293" s="160"/>
      <c r="QI293" s="160"/>
      <c r="QJ293" s="160"/>
      <c r="QK293" s="160"/>
      <c r="QL293" s="160"/>
      <c r="QM293" s="160"/>
      <c r="QN293" s="160"/>
      <c r="QO293" s="160"/>
      <c r="QP293" s="160"/>
      <c r="QQ293" s="160"/>
      <c r="QR293" s="160"/>
      <c r="QS293" s="160"/>
      <c r="QT293" s="160"/>
      <c r="QU293" s="160"/>
      <c r="QV293" s="160"/>
      <c r="QW293" s="160"/>
      <c r="QX293" s="160"/>
      <c r="QY293" s="160"/>
      <c r="QZ293" s="160"/>
      <c r="RA293" s="160"/>
      <c r="RB293" s="160"/>
      <c r="RC293" s="160"/>
      <c r="RD293" s="160"/>
      <c r="RE293" s="160"/>
      <c r="RF293" s="160"/>
      <c r="RG293" s="160"/>
      <c r="RH293" s="160"/>
      <c r="RI293" s="160"/>
      <c r="RJ293" s="160"/>
      <c r="RK293" s="160"/>
      <c r="RL293" s="160"/>
      <c r="RM293" s="160"/>
      <c r="RN293" s="160"/>
      <c r="RO293" s="160"/>
      <c r="RP293" s="160"/>
      <c r="RQ293" s="160"/>
      <c r="RR293" s="160"/>
      <c r="RS293" s="160"/>
      <c r="RT293" s="160"/>
      <c r="RU293" s="160"/>
      <c r="RV293" s="160"/>
      <c r="RW293" s="160"/>
      <c r="RX293" s="160"/>
      <c r="RY293" s="160"/>
      <c r="RZ293" s="160"/>
      <c r="SA293" s="160"/>
      <c r="SB293" s="160"/>
      <c r="SC293" s="160"/>
      <c r="SD293" s="160"/>
      <c r="SE293" s="160"/>
      <c r="SF293" s="160"/>
      <c r="SG293" s="160"/>
      <c r="SH293" s="160"/>
      <c r="SI293" s="160"/>
      <c r="SJ293" s="160"/>
      <c r="SK293" s="160"/>
      <c r="SL293" s="160"/>
      <c r="SM293" s="160"/>
      <c r="SN293" s="160"/>
      <c r="SO293" s="160"/>
      <c r="SP293" s="160"/>
      <c r="SQ293" s="160"/>
      <c r="SR293" s="160"/>
      <c r="SS293" s="160"/>
      <c r="ST293" s="160"/>
      <c r="SU293" s="160"/>
      <c r="SV293" s="160"/>
      <c r="SW293" s="160"/>
      <c r="SX293" s="160"/>
      <c r="SY293" s="160"/>
      <c r="SZ293" s="160"/>
      <c r="TA293" s="160"/>
      <c r="TB293" s="160"/>
      <c r="TC293" s="160"/>
      <c r="TD293" s="160"/>
      <c r="TE293" s="160"/>
      <c r="TF293" s="160"/>
    </row>
    <row r="294" spans="1:526">
      <c r="A294" s="160"/>
      <c r="B294" s="160"/>
      <c r="C294" s="160"/>
      <c r="D294" s="160"/>
      <c r="E294" s="160"/>
      <c r="F294" s="160"/>
      <c r="G294" s="160"/>
      <c r="H294" s="160"/>
      <c r="I294" s="160"/>
      <c r="J294" s="160"/>
      <c r="K294" s="160"/>
      <c r="L294" s="160"/>
      <c r="M294" s="160"/>
      <c r="N294" s="160"/>
      <c r="O294" s="160"/>
      <c r="P294" s="160"/>
      <c r="Q294" s="160"/>
      <c r="R294" s="160"/>
      <c r="S294" s="160"/>
      <c r="T294" s="160"/>
      <c r="U294" s="160"/>
      <c r="V294" s="160"/>
      <c r="W294" s="160"/>
      <c r="X294" s="160"/>
      <c r="Y294" s="160"/>
      <c r="Z294" s="160"/>
      <c r="AA294" s="160"/>
      <c r="AB294" s="160"/>
      <c r="AC294" s="160"/>
      <c r="AD294" s="160"/>
      <c r="AE294" s="160"/>
      <c r="AF294" s="160"/>
      <c r="AG294" s="160"/>
      <c r="AH294" s="160"/>
      <c r="AI294" s="160"/>
      <c r="AJ294" s="160"/>
      <c r="AK294" s="160"/>
      <c r="AL294" s="160"/>
      <c r="AM294" s="160"/>
      <c r="AN294" s="160"/>
      <c r="AO294" s="160"/>
      <c r="AP294" s="160"/>
      <c r="AQ294" s="160"/>
      <c r="AR294" s="160"/>
      <c r="AS294" s="160"/>
      <c r="AT294" s="160"/>
      <c r="AU294" s="160"/>
      <c r="AV294" s="160"/>
      <c r="AW294" s="160"/>
      <c r="AX294" s="160"/>
      <c r="AY294" s="160"/>
      <c r="AZ294" s="160"/>
      <c r="BA294" s="160"/>
      <c r="BB294" s="160"/>
      <c r="BC294" s="160"/>
      <c r="BD294" s="160"/>
      <c r="BE294" s="160"/>
      <c r="BF294" s="160"/>
      <c r="BG294" s="160"/>
      <c r="BH294" s="160"/>
      <c r="BI294" s="160"/>
      <c r="BJ294" s="160"/>
      <c r="BK294" s="160"/>
      <c r="BL294" s="160"/>
      <c r="BM294" s="160"/>
      <c r="BN294" s="160"/>
      <c r="BO294" s="160"/>
      <c r="BP294" s="160"/>
      <c r="BQ294" s="160"/>
      <c r="BR294" s="160"/>
      <c r="BS294" s="160"/>
      <c r="BT294" s="160"/>
      <c r="BU294" s="160"/>
      <c r="BV294" s="160"/>
      <c r="BW294" s="160"/>
      <c r="BX294" s="160"/>
      <c r="BY294" s="160"/>
      <c r="BZ294" s="160"/>
      <c r="CA294" s="160"/>
      <c r="CB294" s="160"/>
      <c r="CC294" s="160"/>
      <c r="CD294" s="160"/>
      <c r="CE294" s="160"/>
      <c r="CF294" s="160"/>
      <c r="CG294" s="160"/>
      <c r="CH294" s="160"/>
      <c r="CI294" s="160"/>
      <c r="CJ294" s="160"/>
      <c r="CK294" s="160"/>
      <c r="CL294" s="160"/>
      <c r="CM294" s="160"/>
      <c r="CN294" s="160"/>
      <c r="CO294" s="160"/>
      <c r="CP294" s="160"/>
      <c r="CQ294" s="160"/>
      <c r="CR294" s="160"/>
      <c r="CS294" s="160"/>
      <c r="CT294" s="160"/>
      <c r="CU294" s="160"/>
      <c r="CV294" s="160"/>
      <c r="CW294" s="160"/>
      <c r="CX294" s="160"/>
      <c r="CY294" s="160"/>
      <c r="CZ294" s="160"/>
      <c r="DA294" s="160"/>
      <c r="DB294" s="160"/>
      <c r="DC294" s="160"/>
      <c r="DD294" s="160"/>
      <c r="DE294" s="160"/>
      <c r="DF294" s="160"/>
      <c r="DG294" s="160"/>
      <c r="DH294" s="160"/>
      <c r="DI294" s="160"/>
      <c r="DJ294" s="160"/>
      <c r="DK294" s="160"/>
      <c r="DL294" s="160"/>
      <c r="DM294" s="160"/>
      <c r="DN294" s="160"/>
      <c r="DO294" s="160"/>
      <c r="DP294" s="160"/>
      <c r="DQ294" s="160"/>
      <c r="DR294" s="160"/>
      <c r="DS294" s="160"/>
      <c r="DT294" s="160"/>
      <c r="DU294" s="160"/>
      <c r="DV294" s="160"/>
      <c r="DW294" s="160"/>
      <c r="DX294" s="160"/>
      <c r="DY294" s="160"/>
      <c r="DZ294" s="160"/>
      <c r="EA294" s="160"/>
      <c r="EB294" s="160"/>
      <c r="EC294" s="160"/>
      <c r="ED294" s="160"/>
      <c r="EE294" s="160"/>
      <c r="EF294" s="160"/>
      <c r="EG294" s="160"/>
      <c r="EH294" s="160"/>
      <c r="EI294" s="160"/>
      <c r="EJ294" s="160"/>
      <c r="EK294" s="160"/>
      <c r="EL294" s="160"/>
      <c r="EM294" s="160"/>
      <c r="EN294" s="160"/>
      <c r="EO294" s="160"/>
      <c r="EP294" s="160"/>
      <c r="EQ294" s="160"/>
      <c r="ER294" s="160"/>
      <c r="ES294" s="160"/>
      <c r="ET294" s="160"/>
      <c r="EU294" s="160"/>
      <c r="EV294" s="160"/>
      <c r="EW294" s="160"/>
      <c r="EX294" s="160"/>
      <c r="EY294" s="160"/>
      <c r="EZ294" s="160"/>
      <c r="FA294" s="160"/>
      <c r="FB294" s="160"/>
      <c r="FC294" s="160"/>
      <c r="FD294" s="160"/>
      <c r="FE294" s="160"/>
      <c r="FF294" s="160"/>
      <c r="FG294" s="160"/>
      <c r="FH294" s="160"/>
      <c r="FI294" s="160"/>
      <c r="FJ294" s="160"/>
      <c r="FK294" s="160"/>
      <c r="FL294" s="160"/>
      <c r="FM294" s="160"/>
      <c r="FN294" s="160"/>
      <c r="FO294" s="160"/>
      <c r="FP294" s="160"/>
      <c r="FQ294" s="160"/>
      <c r="FR294" s="160"/>
      <c r="FS294" s="160"/>
      <c r="FT294" s="160"/>
      <c r="FU294" s="160"/>
      <c r="FV294" s="160"/>
      <c r="FW294" s="160"/>
      <c r="FX294" s="160"/>
      <c r="FY294" s="160"/>
      <c r="FZ294" s="160"/>
      <c r="GA294" s="160"/>
      <c r="GB294" s="160"/>
      <c r="GC294" s="160"/>
      <c r="GD294" s="160"/>
      <c r="GE294" s="160"/>
      <c r="GF294" s="160"/>
      <c r="GG294" s="160"/>
      <c r="GH294" s="160"/>
      <c r="GI294" s="160"/>
      <c r="GJ294" s="160"/>
      <c r="GK294" s="160"/>
      <c r="GL294" s="160"/>
      <c r="GM294" s="160"/>
      <c r="GN294" s="160"/>
      <c r="GO294" s="160"/>
      <c r="GP294" s="160"/>
      <c r="GQ294" s="160"/>
      <c r="GR294" s="160"/>
      <c r="GS294" s="160"/>
      <c r="GT294" s="160"/>
      <c r="GU294" s="160"/>
      <c r="GV294" s="160"/>
      <c r="GW294" s="160"/>
      <c r="GX294" s="160"/>
      <c r="GY294" s="160"/>
      <c r="GZ294" s="160"/>
      <c r="HA294" s="160"/>
      <c r="HB294" s="160"/>
      <c r="HC294" s="160"/>
      <c r="HD294" s="160"/>
      <c r="HE294" s="160"/>
      <c r="HF294" s="160"/>
      <c r="HG294" s="160"/>
      <c r="HH294" s="160"/>
      <c r="HI294" s="160"/>
      <c r="HJ294" s="160"/>
      <c r="HK294" s="160"/>
      <c r="HL294" s="160"/>
      <c r="HM294" s="160"/>
      <c r="HN294" s="160"/>
      <c r="HO294" s="160"/>
      <c r="HP294" s="160"/>
      <c r="HQ294" s="160"/>
      <c r="HR294" s="160"/>
      <c r="HS294" s="160"/>
      <c r="HT294" s="160"/>
      <c r="HU294" s="160"/>
      <c r="HV294" s="160"/>
      <c r="HW294" s="160"/>
      <c r="HX294" s="160"/>
      <c r="HY294" s="160"/>
      <c r="HZ294" s="160"/>
      <c r="IA294" s="160"/>
      <c r="IB294" s="160"/>
      <c r="IC294" s="160"/>
      <c r="ID294" s="160"/>
      <c r="IE294" s="160"/>
      <c r="IF294" s="160"/>
      <c r="IG294" s="160"/>
      <c r="IH294" s="160"/>
      <c r="II294" s="160"/>
      <c r="IJ294" s="160"/>
      <c r="IK294" s="160"/>
      <c r="IL294" s="160"/>
      <c r="IM294" s="160"/>
      <c r="IN294" s="160"/>
      <c r="IO294" s="160"/>
      <c r="IP294" s="160"/>
      <c r="IQ294" s="160"/>
      <c r="IR294" s="160"/>
      <c r="IS294" s="160"/>
      <c r="IT294" s="160"/>
      <c r="IU294" s="160"/>
      <c r="IV294" s="160"/>
      <c r="IW294" s="160"/>
      <c r="IX294" s="160"/>
      <c r="IY294" s="160"/>
      <c r="IZ294" s="160"/>
      <c r="JA294" s="160"/>
      <c r="JB294" s="160"/>
      <c r="JC294" s="160"/>
      <c r="JD294" s="160"/>
      <c r="JE294" s="160"/>
      <c r="JF294" s="160"/>
      <c r="JG294" s="160"/>
      <c r="JH294" s="160"/>
      <c r="JI294" s="160"/>
      <c r="JJ294" s="160"/>
      <c r="JK294" s="160"/>
      <c r="JL294" s="160"/>
      <c r="JM294" s="160"/>
      <c r="JN294" s="160"/>
      <c r="JO294" s="160"/>
      <c r="JP294" s="160"/>
      <c r="JQ294" s="160"/>
      <c r="JR294" s="160"/>
      <c r="JS294" s="160"/>
      <c r="JT294" s="160"/>
      <c r="JU294" s="160"/>
      <c r="JV294" s="160"/>
      <c r="JW294" s="160"/>
      <c r="JX294" s="160"/>
      <c r="JY294" s="160"/>
      <c r="JZ294" s="160"/>
      <c r="KA294" s="160"/>
      <c r="KB294" s="160"/>
      <c r="KC294" s="160"/>
      <c r="KD294" s="160"/>
      <c r="KE294" s="160"/>
      <c r="KF294" s="160"/>
      <c r="KG294" s="160"/>
      <c r="KH294" s="160"/>
      <c r="KI294" s="160"/>
      <c r="KJ294" s="160"/>
      <c r="KK294" s="160"/>
      <c r="KL294" s="160"/>
      <c r="KM294" s="160"/>
      <c r="KN294" s="160"/>
      <c r="KO294" s="160"/>
      <c r="KP294" s="160"/>
      <c r="KQ294" s="160"/>
      <c r="KR294" s="160"/>
      <c r="KS294" s="160"/>
      <c r="KT294" s="160"/>
      <c r="KU294" s="160"/>
      <c r="KV294" s="160"/>
      <c r="KW294" s="160"/>
      <c r="KX294" s="160"/>
      <c r="KY294" s="160"/>
      <c r="KZ294" s="160"/>
      <c r="LA294" s="160"/>
      <c r="LB294" s="160"/>
      <c r="LC294" s="160"/>
      <c r="LD294" s="160"/>
      <c r="LE294" s="160"/>
      <c r="LF294" s="160"/>
      <c r="LG294" s="160"/>
      <c r="LH294" s="160"/>
      <c r="LI294" s="160"/>
      <c r="LJ294" s="160"/>
      <c r="LK294" s="160"/>
      <c r="LL294" s="160"/>
      <c r="LM294" s="160"/>
      <c r="LN294" s="160"/>
      <c r="LO294" s="160"/>
      <c r="LP294" s="160"/>
      <c r="LQ294" s="160"/>
      <c r="LR294" s="160"/>
      <c r="LS294" s="160"/>
      <c r="LT294" s="160"/>
      <c r="LU294" s="160"/>
      <c r="LV294" s="160"/>
      <c r="LW294" s="160"/>
      <c r="LX294" s="160"/>
      <c r="LY294" s="160"/>
      <c r="LZ294" s="160"/>
      <c r="MA294" s="160"/>
      <c r="MB294" s="160"/>
      <c r="MC294" s="160"/>
      <c r="MD294" s="160"/>
      <c r="ME294" s="160"/>
      <c r="MF294" s="160"/>
      <c r="MG294" s="160"/>
      <c r="MH294" s="160"/>
      <c r="MI294" s="160"/>
      <c r="MJ294" s="160"/>
      <c r="MK294" s="160"/>
      <c r="ML294" s="160"/>
      <c r="MM294" s="160"/>
      <c r="MN294" s="160"/>
      <c r="MO294" s="160"/>
      <c r="MP294" s="160"/>
      <c r="MQ294" s="160"/>
      <c r="MR294" s="160"/>
      <c r="MS294" s="160"/>
      <c r="MT294" s="160"/>
      <c r="MU294" s="160"/>
      <c r="MV294" s="160"/>
      <c r="MW294" s="160"/>
      <c r="MX294" s="160"/>
      <c r="MY294" s="160"/>
      <c r="MZ294" s="160"/>
      <c r="NA294" s="160"/>
      <c r="NB294" s="160"/>
      <c r="NC294" s="160"/>
      <c r="ND294" s="160"/>
      <c r="NE294" s="160"/>
      <c r="NF294" s="160"/>
      <c r="NG294" s="160"/>
      <c r="NH294" s="160"/>
      <c r="NI294" s="160"/>
      <c r="NJ294" s="160"/>
      <c r="NK294" s="160"/>
      <c r="NL294" s="160"/>
      <c r="NM294" s="160"/>
      <c r="NN294" s="160"/>
      <c r="NO294" s="160"/>
      <c r="NP294" s="160"/>
      <c r="NQ294" s="160"/>
      <c r="NR294" s="160"/>
      <c r="NS294" s="160"/>
      <c r="NT294" s="160"/>
      <c r="NU294" s="160"/>
      <c r="NV294" s="160"/>
      <c r="NW294" s="160"/>
      <c r="NX294" s="160"/>
      <c r="NY294" s="160"/>
      <c r="NZ294" s="160"/>
      <c r="OA294" s="160"/>
      <c r="OB294" s="160"/>
      <c r="OC294" s="160"/>
      <c r="OD294" s="160"/>
      <c r="OE294" s="160"/>
      <c r="OF294" s="160"/>
      <c r="OG294" s="160"/>
      <c r="OH294" s="160"/>
      <c r="OI294" s="160"/>
      <c r="OJ294" s="160"/>
      <c r="OK294" s="160"/>
      <c r="OL294" s="160"/>
      <c r="OM294" s="160"/>
      <c r="ON294" s="160"/>
      <c r="OO294" s="160"/>
      <c r="OP294" s="160"/>
      <c r="OQ294" s="160"/>
      <c r="OR294" s="160"/>
      <c r="OS294" s="160"/>
      <c r="OT294" s="160"/>
      <c r="OU294" s="160"/>
      <c r="OV294" s="160"/>
      <c r="OW294" s="160"/>
      <c r="OX294" s="160"/>
      <c r="OY294" s="160"/>
      <c r="OZ294" s="160"/>
      <c r="PA294" s="160"/>
      <c r="PB294" s="160"/>
      <c r="PC294" s="160"/>
      <c r="PD294" s="160"/>
      <c r="PE294" s="160"/>
      <c r="PF294" s="160"/>
      <c r="PG294" s="160"/>
      <c r="PH294" s="160"/>
      <c r="PI294" s="160"/>
      <c r="PJ294" s="160"/>
      <c r="PK294" s="160"/>
      <c r="PL294" s="160"/>
      <c r="PM294" s="160"/>
      <c r="PN294" s="160"/>
      <c r="PO294" s="160"/>
      <c r="PP294" s="160"/>
      <c r="PQ294" s="160"/>
      <c r="PR294" s="160"/>
      <c r="PS294" s="160"/>
      <c r="PT294" s="160"/>
      <c r="PU294" s="160"/>
      <c r="PV294" s="160"/>
      <c r="PW294" s="160"/>
      <c r="PX294" s="160"/>
      <c r="PY294" s="160"/>
      <c r="PZ294" s="160"/>
      <c r="QA294" s="160"/>
      <c r="QB294" s="160"/>
      <c r="QC294" s="160"/>
      <c r="QD294" s="160"/>
      <c r="QE294" s="160"/>
      <c r="QF294" s="160"/>
      <c r="QG294" s="160"/>
      <c r="QH294" s="160"/>
      <c r="QI294" s="160"/>
      <c r="QJ294" s="160"/>
      <c r="QK294" s="160"/>
      <c r="QL294" s="160"/>
      <c r="QM294" s="160"/>
      <c r="QN294" s="160"/>
      <c r="QO294" s="160"/>
      <c r="QP294" s="160"/>
      <c r="QQ294" s="160"/>
      <c r="QR294" s="160"/>
      <c r="QS294" s="160"/>
      <c r="QT294" s="160"/>
      <c r="QU294" s="160"/>
      <c r="QV294" s="160"/>
      <c r="QW294" s="160"/>
      <c r="QX294" s="160"/>
      <c r="QY294" s="160"/>
      <c r="QZ294" s="160"/>
      <c r="RA294" s="160"/>
      <c r="RB294" s="160"/>
      <c r="RC294" s="160"/>
      <c r="RD294" s="160"/>
      <c r="RE294" s="160"/>
      <c r="RF294" s="160"/>
      <c r="RG294" s="160"/>
      <c r="RH294" s="160"/>
      <c r="RI294" s="160"/>
      <c r="RJ294" s="160"/>
      <c r="RK294" s="160"/>
      <c r="RL294" s="160"/>
      <c r="RM294" s="160"/>
      <c r="RN294" s="160"/>
      <c r="RO294" s="160"/>
      <c r="RP294" s="160"/>
      <c r="RQ294" s="160"/>
      <c r="RR294" s="160"/>
      <c r="RS294" s="160"/>
      <c r="RT294" s="160"/>
      <c r="RU294" s="160"/>
      <c r="RV294" s="160"/>
      <c r="RW294" s="160"/>
      <c r="RX294" s="160"/>
      <c r="RY294" s="160"/>
      <c r="RZ294" s="160"/>
      <c r="SA294" s="160"/>
      <c r="SB294" s="160"/>
      <c r="SC294" s="160"/>
      <c r="SD294" s="160"/>
      <c r="SE294" s="160"/>
      <c r="SF294" s="160"/>
      <c r="SG294" s="160"/>
      <c r="SH294" s="160"/>
      <c r="SI294" s="160"/>
      <c r="SJ294" s="160"/>
      <c r="SK294" s="160"/>
      <c r="SL294" s="160"/>
      <c r="SM294" s="160"/>
      <c r="SN294" s="160"/>
      <c r="SO294" s="160"/>
      <c r="SP294" s="160"/>
      <c r="SQ294" s="160"/>
      <c r="SR294" s="160"/>
      <c r="SS294" s="160"/>
      <c r="ST294" s="160"/>
      <c r="SU294" s="160"/>
      <c r="SV294" s="160"/>
      <c r="SW294" s="160"/>
      <c r="SX294" s="160"/>
      <c r="SY294" s="160"/>
      <c r="SZ294" s="160"/>
      <c r="TA294" s="160"/>
      <c r="TB294" s="160"/>
      <c r="TC294" s="160"/>
      <c r="TD294" s="160"/>
      <c r="TE294" s="160"/>
      <c r="TF294" s="160"/>
    </row>
    <row r="295" spans="1:526">
      <c r="A295" s="160"/>
      <c r="B295" s="160"/>
      <c r="C295" s="160"/>
      <c r="D295" s="160"/>
      <c r="E295" s="160"/>
      <c r="F295" s="160"/>
      <c r="G295" s="160"/>
      <c r="H295" s="160"/>
      <c r="I295" s="160"/>
      <c r="J295" s="160"/>
      <c r="K295" s="160"/>
      <c r="L295" s="160"/>
      <c r="M295" s="160"/>
      <c r="N295" s="160"/>
      <c r="O295" s="160"/>
      <c r="P295" s="160"/>
      <c r="Q295" s="160"/>
      <c r="R295" s="160"/>
      <c r="S295" s="160"/>
      <c r="T295" s="160"/>
      <c r="U295" s="160"/>
      <c r="V295" s="160"/>
      <c r="W295" s="160"/>
      <c r="X295" s="160"/>
      <c r="Y295" s="160"/>
      <c r="Z295" s="160"/>
      <c r="AA295" s="160"/>
      <c r="AB295" s="160"/>
      <c r="AC295" s="160"/>
      <c r="AD295" s="160"/>
      <c r="AE295" s="160"/>
      <c r="AF295" s="160"/>
      <c r="AG295" s="160"/>
      <c r="AH295" s="160"/>
      <c r="AI295" s="160"/>
      <c r="AJ295" s="160"/>
      <c r="AK295" s="160"/>
      <c r="AL295" s="160"/>
      <c r="AM295" s="160"/>
      <c r="AN295" s="160"/>
      <c r="AO295" s="160"/>
      <c r="AP295" s="160"/>
      <c r="AQ295" s="160"/>
      <c r="AR295" s="160"/>
      <c r="AS295" s="160"/>
      <c r="AT295" s="160"/>
      <c r="AU295" s="160"/>
      <c r="AV295" s="160"/>
      <c r="AW295" s="160"/>
      <c r="AX295" s="160"/>
      <c r="AY295" s="160"/>
      <c r="AZ295" s="160"/>
      <c r="BA295" s="160"/>
      <c r="BB295" s="160"/>
      <c r="BC295" s="160"/>
      <c r="BD295" s="160"/>
      <c r="BE295" s="160"/>
      <c r="BF295" s="160"/>
      <c r="BG295" s="160"/>
      <c r="BH295" s="160"/>
      <c r="BI295" s="160"/>
      <c r="BJ295" s="160"/>
      <c r="BK295" s="160"/>
      <c r="BL295" s="160"/>
      <c r="BM295" s="160"/>
      <c r="BN295" s="160"/>
      <c r="BO295" s="160"/>
      <c r="BP295" s="160"/>
      <c r="BQ295" s="160"/>
      <c r="BR295" s="160"/>
      <c r="BS295" s="160"/>
      <c r="BT295" s="160"/>
      <c r="BU295" s="160"/>
      <c r="BV295" s="160"/>
      <c r="BW295" s="160"/>
      <c r="BX295" s="160"/>
      <c r="BY295" s="160"/>
      <c r="BZ295" s="160"/>
      <c r="CA295" s="160"/>
      <c r="CB295" s="160"/>
      <c r="CC295" s="160"/>
      <c r="CD295" s="160"/>
      <c r="CE295" s="160"/>
      <c r="CF295" s="160"/>
      <c r="CG295" s="160"/>
      <c r="CH295" s="160"/>
      <c r="CI295" s="160"/>
      <c r="CJ295" s="160"/>
      <c r="CK295" s="160"/>
      <c r="CL295" s="160"/>
      <c r="CM295" s="160"/>
      <c r="CN295" s="160"/>
      <c r="CO295" s="160"/>
      <c r="CP295" s="160"/>
      <c r="CQ295" s="160"/>
      <c r="CR295" s="160"/>
      <c r="CS295" s="160"/>
      <c r="CT295" s="160"/>
      <c r="CU295" s="160"/>
      <c r="CV295" s="160"/>
      <c r="CW295" s="160"/>
      <c r="CX295" s="160"/>
      <c r="CY295" s="160"/>
      <c r="CZ295" s="160"/>
      <c r="DA295" s="160"/>
      <c r="DB295" s="160"/>
      <c r="DC295" s="160"/>
      <c r="DD295" s="160"/>
      <c r="DE295" s="160"/>
      <c r="DF295" s="160"/>
      <c r="DG295" s="160"/>
      <c r="DH295" s="160"/>
      <c r="DI295" s="160"/>
      <c r="DJ295" s="160"/>
      <c r="DK295" s="160"/>
      <c r="DL295" s="160"/>
      <c r="DM295" s="160"/>
      <c r="DN295" s="160"/>
      <c r="DO295" s="160"/>
      <c r="DP295" s="160"/>
      <c r="DQ295" s="160"/>
      <c r="DR295" s="160"/>
      <c r="DS295" s="160"/>
      <c r="DT295" s="160"/>
      <c r="DU295" s="160"/>
      <c r="DV295" s="160"/>
      <c r="DW295" s="160"/>
      <c r="DX295" s="160"/>
      <c r="DY295" s="160"/>
      <c r="DZ295" s="160"/>
      <c r="EA295" s="160"/>
      <c r="EB295" s="160"/>
      <c r="EC295" s="160"/>
      <c r="ED295" s="160"/>
      <c r="EE295" s="160"/>
      <c r="EF295" s="160"/>
      <c r="EG295" s="160"/>
      <c r="EH295" s="160"/>
      <c r="EI295" s="160"/>
      <c r="EJ295" s="160"/>
      <c r="EK295" s="160"/>
      <c r="EL295" s="160"/>
      <c r="EM295" s="160"/>
      <c r="EN295" s="160"/>
      <c r="EO295" s="160"/>
      <c r="EP295" s="160"/>
      <c r="EQ295" s="160"/>
      <c r="ER295" s="160"/>
      <c r="ES295" s="160"/>
      <c r="ET295" s="160"/>
      <c r="EU295" s="160"/>
      <c r="EV295" s="160"/>
      <c r="EW295" s="160"/>
      <c r="EX295" s="160"/>
      <c r="EY295" s="160"/>
      <c r="EZ295" s="160"/>
      <c r="FA295" s="160"/>
      <c r="FB295" s="160"/>
      <c r="FC295" s="160"/>
      <c r="FD295" s="160"/>
      <c r="FE295" s="160"/>
      <c r="FF295" s="160"/>
      <c r="FG295" s="160"/>
      <c r="FH295" s="160"/>
      <c r="FI295" s="160"/>
      <c r="FJ295" s="160"/>
      <c r="FK295" s="160"/>
      <c r="FL295" s="160"/>
      <c r="FM295" s="160"/>
      <c r="FN295" s="160"/>
      <c r="FO295" s="160"/>
      <c r="FP295" s="160"/>
      <c r="FQ295" s="160"/>
      <c r="FR295" s="160"/>
      <c r="FS295" s="160"/>
      <c r="FT295" s="160"/>
      <c r="FU295" s="160"/>
      <c r="FV295" s="160"/>
      <c r="FW295" s="160"/>
      <c r="FX295" s="160"/>
      <c r="FY295" s="160"/>
      <c r="FZ295" s="160"/>
      <c r="GA295" s="160"/>
      <c r="GB295" s="160"/>
      <c r="GC295" s="160"/>
      <c r="GD295" s="160"/>
      <c r="GE295" s="160"/>
      <c r="GF295" s="160"/>
      <c r="GG295" s="160"/>
      <c r="GH295" s="160"/>
      <c r="GI295" s="160"/>
      <c r="GJ295" s="160"/>
      <c r="GK295" s="160"/>
      <c r="GL295" s="160"/>
      <c r="GM295" s="160"/>
      <c r="GN295" s="160"/>
      <c r="GO295" s="160"/>
      <c r="GP295" s="160"/>
      <c r="GQ295" s="160"/>
      <c r="GR295" s="160"/>
      <c r="GS295" s="160"/>
      <c r="GT295" s="160"/>
      <c r="GU295" s="160"/>
      <c r="GV295" s="160"/>
      <c r="GW295" s="160"/>
      <c r="GX295" s="160"/>
      <c r="GY295" s="160"/>
      <c r="GZ295" s="160"/>
      <c r="HA295" s="160"/>
      <c r="HB295" s="160"/>
      <c r="HC295" s="160"/>
      <c r="HD295" s="160"/>
      <c r="HE295" s="160"/>
      <c r="HF295" s="160"/>
      <c r="HG295" s="160"/>
      <c r="HH295" s="160"/>
      <c r="HI295" s="160"/>
      <c r="HJ295" s="160"/>
      <c r="HK295" s="160"/>
      <c r="HL295" s="160"/>
      <c r="HM295" s="160"/>
      <c r="HN295" s="160"/>
      <c r="HO295" s="160"/>
      <c r="HP295" s="160"/>
      <c r="HQ295" s="160"/>
      <c r="HR295" s="160"/>
      <c r="HS295" s="160"/>
      <c r="HT295" s="160"/>
      <c r="HU295" s="160"/>
      <c r="HV295" s="160"/>
      <c r="HW295" s="160"/>
      <c r="HX295" s="160"/>
      <c r="HY295" s="160"/>
      <c r="HZ295" s="160"/>
      <c r="IA295" s="160"/>
      <c r="IB295" s="160"/>
      <c r="IC295" s="160"/>
      <c r="ID295" s="160"/>
      <c r="IE295" s="160"/>
      <c r="IF295" s="160"/>
      <c r="IG295" s="160"/>
      <c r="IH295" s="160"/>
      <c r="II295" s="160"/>
      <c r="IJ295" s="160"/>
      <c r="IK295" s="160"/>
      <c r="IL295" s="160"/>
      <c r="IM295" s="160"/>
      <c r="IN295" s="160"/>
      <c r="IO295" s="160"/>
      <c r="IP295" s="160"/>
      <c r="IQ295" s="160"/>
      <c r="IR295" s="160"/>
      <c r="IS295" s="160"/>
      <c r="IT295" s="160"/>
      <c r="IU295" s="160"/>
      <c r="IV295" s="160"/>
      <c r="IW295" s="160"/>
      <c r="IX295" s="160"/>
      <c r="IY295" s="160"/>
      <c r="IZ295" s="160"/>
      <c r="JA295" s="160"/>
      <c r="JB295" s="160"/>
      <c r="JC295" s="160"/>
      <c r="JD295" s="160"/>
      <c r="JE295" s="160"/>
      <c r="JF295" s="160"/>
      <c r="JG295" s="160"/>
      <c r="JH295" s="160"/>
      <c r="JI295" s="160"/>
      <c r="JJ295" s="160"/>
      <c r="JK295" s="160"/>
      <c r="JL295" s="160"/>
      <c r="JM295" s="160"/>
      <c r="JN295" s="160"/>
      <c r="JO295" s="160"/>
      <c r="JP295" s="160"/>
      <c r="JQ295" s="160"/>
      <c r="JR295" s="160"/>
      <c r="JS295" s="160"/>
      <c r="JT295" s="160"/>
      <c r="JU295" s="160"/>
      <c r="JV295" s="160"/>
      <c r="JW295" s="160"/>
      <c r="JX295" s="160"/>
      <c r="JY295" s="160"/>
      <c r="JZ295" s="160"/>
      <c r="KA295" s="160"/>
      <c r="KB295" s="160"/>
      <c r="KC295" s="160"/>
      <c r="KD295" s="160"/>
      <c r="KE295" s="160"/>
      <c r="KF295" s="160"/>
      <c r="KG295" s="160"/>
      <c r="KH295" s="160"/>
      <c r="KI295" s="160"/>
      <c r="KJ295" s="160"/>
      <c r="KK295" s="160"/>
      <c r="KL295" s="160"/>
      <c r="KM295" s="160"/>
      <c r="KN295" s="160"/>
      <c r="KO295" s="160"/>
      <c r="KP295" s="160"/>
      <c r="KQ295" s="160"/>
      <c r="KR295" s="160"/>
      <c r="KS295" s="160"/>
      <c r="KT295" s="160"/>
      <c r="KU295" s="160"/>
      <c r="KV295" s="160"/>
      <c r="KW295" s="160"/>
      <c r="KX295" s="160"/>
      <c r="KY295" s="160"/>
      <c r="KZ295" s="160"/>
      <c r="LA295" s="160"/>
      <c r="LB295" s="160"/>
      <c r="LC295" s="160"/>
      <c r="LD295" s="160"/>
      <c r="LE295" s="160"/>
      <c r="LF295" s="160"/>
      <c r="LG295" s="160"/>
      <c r="LH295" s="160"/>
      <c r="LI295" s="160"/>
      <c r="LJ295" s="160"/>
      <c r="LK295" s="160"/>
      <c r="LL295" s="160"/>
      <c r="LM295" s="160"/>
      <c r="LN295" s="160"/>
      <c r="LO295" s="160"/>
      <c r="LP295" s="160"/>
      <c r="LQ295" s="160"/>
      <c r="LR295" s="160"/>
      <c r="LS295" s="160"/>
      <c r="LT295" s="160"/>
      <c r="LU295" s="160"/>
      <c r="LV295" s="160"/>
      <c r="LW295" s="160"/>
      <c r="LX295" s="160"/>
      <c r="LY295" s="160"/>
      <c r="LZ295" s="160"/>
      <c r="MA295" s="160"/>
      <c r="MB295" s="160"/>
      <c r="MC295" s="160"/>
      <c r="MD295" s="160"/>
      <c r="ME295" s="160"/>
      <c r="MF295" s="160"/>
      <c r="MG295" s="160"/>
      <c r="MH295" s="160"/>
      <c r="MI295" s="160"/>
      <c r="MJ295" s="160"/>
      <c r="MK295" s="160"/>
      <c r="ML295" s="160"/>
      <c r="MM295" s="160"/>
      <c r="MN295" s="160"/>
      <c r="MO295" s="160"/>
      <c r="MP295" s="160"/>
      <c r="MQ295" s="160"/>
      <c r="MR295" s="160"/>
      <c r="MS295" s="160"/>
      <c r="MT295" s="160"/>
      <c r="MU295" s="160"/>
      <c r="MV295" s="160"/>
      <c r="MW295" s="160"/>
      <c r="MX295" s="160"/>
      <c r="MY295" s="160"/>
      <c r="MZ295" s="160"/>
      <c r="NA295" s="160"/>
      <c r="NB295" s="160"/>
      <c r="NC295" s="160"/>
      <c r="ND295" s="160"/>
      <c r="NE295" s="160"/>
      <c r="NF295" s="160"/>
      <c r="NG295" s="160"/>
      <c r="NH295" s="160"/>
      <c r="NI295" s="160"/>
      <c r="NJ295" s="160"/>
      <c r="NK295" s="160"/>
      <c r="NL295" s="160"/>
      <c r="NM295" s="160"/>
      <c r="NN295" s="160"/>
      <c r="NO295" s="160"/>
      <c r="NP295" s="160"/>
      <c r="NQ295" s="160"/>
      <c r="NR295" s="160"/>
      <c r="NS295" s="160"/>
      <c r="NT295" s="160"/>
      <c r="NU295" s="160"/>
      <c r="NV295" s="160"/>
      <c r="NW295" s="160"/>
      <c r="NX295" s="160"/>
      <c r="NY295" s="160"/>
      <c r="NZ295" s="160"/>
      <c r="OA295" s="160"/>
      <c r="OB295" s="160"/>
      <c r="OC295" s="160"/>
      <c r="OD295" s="160"/>
      <c r="OE295" s="160"/>
      <c r="OF295" s="160"/>
      <c r="OG295" s="160"/>
      <c r="OH295" s="160"/>
      <c r="OI295" s="160"/>
      <c r="OJ295" s="160"/>
      <c r="OK295" s="160"/>
      <c r="OL295" s="160"/>
      <c r="OM295" s="160"/>
      <c r="ON295" s="160"/>
      <c r="OO295" s="160"/>
      <c r="OP295" s="160"/>
      <c r="OQ295" s="160"/>
      <c r="OR295" s="160"/>
      <c r="OS295" s="160"/>
      <c r="OT295" s="160"/>
      <c r="OU295" s="160"/>
      <c r="OV295" s="160"/>
      <c r="OW295" s="160"/>
      <c r="OX295" s="160"/>
      <c r="OY295" s="160"/>
      <c r="OZ295" s="160"/>
      <c r="PA295" s="160"/>
      <c r="PB295" s="160"/>
      <c r="PC295" s="160"/>
      <c r="PD295" s="160"/>
      <c r="PE295" s="160"/>
      <c r="PF295" s="160"/>
      <c r="PG295" s="160"/>
      <c r="PH295" s="160"/>
      <c r="PI295" s="160"/>
      <c r="PJ295" s="160"/>
      <c r="PK295" s="160"/>
      <c r="PL295" s="160"/>
      <c r="PM295" s="160"/>
      <c r="PN295" s="160"/>
      <c r="PO295" s="160"/>
      <c r="PP295" s="160"/>
      <c r="PQ295" s="160"/>
      <c r="PR295" s="160"/>
      <c r="PS295" s="160"/>
      <c r="PT295" s="160"/>
      <c r="PU295" s="160"/>
      <c r="PV295" s="160"/>
      <c r="PW295" s="160"/>
      <c r="PX295" s="160"/>
      <c r="PY295" s="160"/>
      <c r="PZ295" s="160"/>
      <c r="QA295" s="160"/>
      <c r="QB295" s="160"/>
      <c r="QC295" s="160"/>
      <c r="QD295" s="160"/>
      <c r="QE295" s="160"/>
      <c r="QF295" s="160"/>
      <c r="QG295" s="160"/>
      <c r="QH295" s="160"/>
      <c r="QI295" s="160"/>
      <c r="QJ295" s="160"/>
      <c r="QK295" s="160"/>
      <c r="QL295" s="160"/>
      <c r="QM295" s="160"/>
      <c r="QN295" s="160"/>
      <c r="QO295" s="160"/>
      <c r="QP295" s="160"/>
      <c r="QQ295" s="160"/>
      <c r="QR295" s="160"/>
      <c r="QS295" s="160"/>
      <c r="QT295" s="160"/>
      <c r="QU295" s="160"/>
      <c r="QV295" s="160"/>
      <c r="QW295" s="160"/>
      <c r="QX295" s="160"/>
      <c r="QY295" s="160"/>
      <c r="QZ295" s="160"/>
      <c r="RA295" s="160"/>
      <c r="RB295" s="160"/>
      <c r="RC295" s="160"/>
      <c r="RD295" s="160"/>
      <c r="RE295" s="160"/>
      <c r="RF295" s="160"/>
      <c r="RG295" s="160"/>
      <c r="RH295" s="160"/>
      <c r="RI295" s="160"/>
      <c r="RJ295" s="160"/>
      <c r="RK295" s="160"/>
      <c r="RL295" s="160"/>
      <c r="RM295" s="160"/>
      <c r="RN295" s="160"/>
      <c r="RO295" s="160"/>
      <c r="RP295" s="160"/>
      <c r="RQ295" s="160"/>
      <c r="RR295" s="160"/>
      <c r="RS295" s="160"/>
      <c r="RT295" s="160"/>
      <c r="RU295" s="160"/>
      <c r="RV295" s="160"/>
      <c r="RW295" s="160"/>
      <c r="RX295" s="160"/>
      <c r="RY295" s="160"/>
      <c r="RZ295" s="160"/>
      <c r="SA295" s="160"/>
      <c r="SB295" s="160"/>
      <c r="SC295" s="160"/>
      <c r="SD295" s="160"/>
      <c r="SE295" s="160"/>
      <c r="SF295" s="160"/>
      <c r="SG295" s="160"/>
      <c r="SH295" s="160"/>
      <c r="SI295" s="160"/>
      <c r="SJ295" s="160"/>
      <c r="SK295" s="160"/>
      <c r="SL295" s="160"/>
      <c r="SM295" s="160"/>
      <c r="SN295" s="160"/>
      <c r="SO295" s="160"/>
      <c r="SP295" s="160"/>
      <c r="SQ295" s="160"/>
      <c r="SR295" s="160"/>
      <c r="SS295" s="160"/>
      <c r="ST295" s="160"/>
      <c r="SU295" s="160"/>
      <c r="SV295" s="160"/>
      <c r="SW295" s="160"/>
      <c r="SX295" s="160"/>
      <c r="SY295" s="160"/>
      <c r="SZ295" s="160"/>
      <c r="TA295" s="160"/>
      <c r="TB295" s="160"/>
      <c r="TC295" s="160"/>
      <c r="TD295" s="160"/>
      <c r="TE295" s="160"/>
      <c r="TF295" s="160"/>
    </row>
    <row r="296" spans="1:526">
      <c r="A296" s="160"/>
      <c r="B296" s="160"/>
      <c r="C296" s="160"/>
      <c r="D296" s="160"/>
      <c r="E296" s="160"/>
      <c r="F296" s="160"/>
      <c r="G296" s="160"/>
      <c r="H296" s="160"/>
      <c r="I296" s="160"/>
      <c r="J296" s="160"/>
      <c r="K296" s="160"/>
      <c r="L296" s="160"/>
      <c r="M296" s="160"/>
      <c r="N296" s="160"/>
      <c r="O296" s="160"/>
      <c r="P296" s="160"/>
      <c r="Q296" s="160"/>
      <c r="R296" s="160"/>
      <c r="S296" s="160"/>
      <c r="T296" s="160"/>
      <c r="U296" s="160"/>
      <c r="V296" s="160"/>
      <c r="W296" s="160"/>
      <c r="X296" s="160"/>
      <c r="Y296" s="160"/>
      <c r="Z296" s="160"/>
      <c r="AA296" s="160"/>
      <c r="AB296" s="160"/>
      <c r="AC296" s="160"/>
      <c r="AD296" s="160"/>
      <c r="AE296" s="160"/>
      <c r="AF296" s="160"/>
      <c r="AG296" s="160"/>
      <c r="AH296" s="160"/>
      <c r="AI296" s="160"/>
      <c r="AJ296" s="160"/>
      <c r="AK296" s="160"/>
      <c r="AL296" s="160"/>
      <c r="AM296" s="160"/>
      <c r="AN296" s="160"/>
      <c r="AO296" s="160"/>
      <c r="AP296" s="160"/>
      <c r="AQ296" s="160"/>
      <c r="AR296" s="160"/>
      <c r="AS296" s="160"/>
      <c r="AT296" s="160"/>
      <c r="AU296" s="160"/>
      <c r="AV296" s="160"/>
      <c r="AW296" s="160"/>
      <c r="AX296" s="160"/>
      <c r="AY296" s="160"/>
      <c r="AZ296" s="160"/>
      <c r="BA296" s="160"/>
      <c r="BB296" s="160"/>
      <c r="BC296" s="160"/>
      <c r="BD296" s="160"/>
      <c r="BE296" s="160"/>
      <c r="BF296" s="160"/>
      <c r="BG296" s="160"/>
      <c r="BH296" s="160"/>
      <c r="BI296" s="160"/>
      <c r="BJ296" s="160"/>
      <c r="BK296" s="160"/>
      <c r="BL296" s="160"/>
      <c r="BM296" s="160"/>
      <c r="BN296" s="160"/>
      <c r="BO296" s="160"/>
      <c r="BP296" s="160"/>
      <c r="BQ296" s="160"/>
      <c r="BR296" s="160"/>
      <c r="BS296" s="160"/>
      <c r="BT296" s="160"/>
      <c r="BU296" s="160"/>
      <c r="BV296" s="160"/>
      <c r="BW296" s="160"/>
      <c r="BX296" s="160"/>
      <c r="BY296" s="160"/>
      <c r="BZ296" s="160"/>
      <c r="CA296" s="160"/>
      <c r="CB296" s="160"/>
      <c r="CC296" s="160"/>
      <c r="CD296" s="160"/>
      <c r="CE296" s="160"/>
      <c r="CF296" s="160"/>
      <c r="CG296" s="160"/>
      <c r="CH296" s="160"/>
      <c r="CI296" s="160"/>
      <c r="CJ296" s="160"/>
      <c r="CK296" s="160"/>
      <c r="CL296" s="160"/>
      <c r="CM296" s="160"/>
      <c r="CN296" s="160"/>
      <c r="CO296" s="160"/>
      <c r="CP296" s="160"/>
      <c r="CQ296" s="160"/>
      <c r="CR296" s="160"/>
      <c r="CS296" s="160"/>
      <c r="CT296" s="160"/>
      <c r="CU296" s="160"/>
      <c r="CV296" s="160"/>
      <c r="CW296" s="160"/>
      <c r="CX296" s="160"/>
      <c r="CY296" s="160"/>
      <c r="CZ296" s="160"/>
      <c r="DA296" s="160"/>
      <c r="DB296" s="160"/>
      <c r="DC296" s="160"/>
      <c r="DD296" s="160"/>
      <c r="DE296" s="160"/>
      <c r="DF296" s="160"/>
      <c r="DG296" s="160"/>
      <c r="DH296" s="160"/>
      <c r="DI296" s="160"/>
      <c r="DJ296" s="160"/>
      <c r="DK296" s="160"/>
      <c r="DL296" s="160"/>
      <c r="DM296" s="160"/>
      <c r="DN296" s="160"/>
      <c r="DO296" s="160"/>
      <c r="DP296" s="160"/>
      <c r="DQ296" s="160"/>
      <c r="DR296" s="160"/>
      <c r="DS296" s="160"/>
      <c r="DT296" s="160"/>
      <c r="DU296" s="160"/>
      <c r="DV296" s="160"/>
      <c r="DW296" s="160"/>
      <c r="DX296" s="160"/>
      <c r="DY296" s="160"/>
      <c r="DZ296" s="160"/>
      <c r="EA296" s="160"/>
      <c r="EB296" s="160"/>
      <c r="EC296" s="160"/>
      <c r="ED296" s="160"/>
      <c r="EE296" s="160"/>
      <c r="EF296" s="160"/>
      <c r="EG296" s="160"/>
      <c r="EH296" s="160"/>
      <c r="EI296" s="160"/>
      <c r="EJ296" s="160"/>
      <c r="EK296" s="160"/>
      <c r="EL296" s="160"/>
      <c r="EM296" s="160"/>
      <c r="EN296" s="160"/>
      <c r="EO296" s="160"/>
      <c r="EP296" s="160"/>
      <c r="EQ296" s="160"/>
      <c r="ER296" s="160"/>
      <c r="ES296" s="160"/>
      <c r="ET296" s="160"/>
      <c r="EU296" s="160"/>
      <c r="EV296" s="160"/>
      <c r="EW296" s="160"/>
      <c r="EX296" s="160"/>
      <c r="EY296" s="160"/>
      <c r="EZ296" s="160"/>
      <c r="FA296" s="160"/>
      <c r="FB296" s="160"/>
      <c r="FC296" s="160"/>
      <c r="FD296" s="160"/>
      <c r="FE296" s="160"/>
      <c r="FF296" s="160"/>
      <c r="FG296" s="160"/>
      <c r="FH296" s="160"/>
      <c r="FI296" s="160"/>
      <c r="FJ296" s="160"/>
      <c r="FK296" s="160"/>
      <c r="FL296" s="160"/>
      <c r="FM296" s="160"/>
      <c r="FN296" s="160"/>
      <c r="FO296" s="160"/>
      <c r="FP296" s="160"/>
      <c r="FQ296" s="160"/>
      <c r="FR296" s="160"/>
      <c r="FS296" s="160"/>
      <c r="FT296" s="160"/>
      <c r="FU296" s="160"/>
      <c r="FV296" s="160"/>
      <c r="FW296" s="160"/>
      <c r="FX296" s="160"/>
      <c r="FY296" s="160"/>
      <c r="FZ296" s="160"/>
      <c r="GA296" s="160"/>
      <c r="GB296" s="160"/>
      <c r="GC296" s="160"/>
      <c r="GD296" s="160"/>
      <c r="GE296" s="160"/>
      <c r="GF296" s="160"/>
      <c r="GG296" s="160"/>
      <c r="GH296" s="160"/>
      <c r="GI296" s="160"/>
      <c r="GJ296" s="160"/>
      <c r="GK296" s="160"/>
      <c r="GL296" s="160"/>
      <c r="GM296" s="160"/>
      <c r="GN296" s="160"/>
      <c r="GO296" s="160"/>
      <c r="GP296" s="160"/>
      <c r="GQ296" s="160"/>
      <c r="GR296" s="160"/>
      <c r="GS296" s="160"/>
      <c r="GT296" s="160"/>
      <c r="GU296" s="160"/>
      <c r="GV296" s="160"/>
      <c r="GW296" s="160"/>
      <c r="GX296" s="160"/>
      <c r="GY296" s="160"/>
      <c r="GZ296" s="160"/>
      <c r="HA296" s="160"/>
      <c r="HB296" s="160"/>
      <c r="HC296" s="160"/>
      <c r="HD296" s="160"/>
      <c r="HE296" s="160"/>
      <c r="HF296" s="160"/>
      <c r="HG296" s="160"/>
      <c r="HH296" s="160"/>
      <c r="HI296" s="160"/>
      <c r="HJ296" s="160"/>
      <c r="HK296" s="160"/>
      <c r="HL296" s="160"/>
      <c r="HM296" s="160"/>
      <c r="HN296" s="160"/>
      <c r="HO296" s="160"/>
      <c r="HP296" s="160"/>
      <c r="HQ296" s="160"/>
      <c r="HR296" s="160"/>
      <c r="HS296" s="160"/>
      <c r="HT296" s="160"/>
      <c r="HU296" s="160"/>
      <c r="HV296" s="160"/>
      <c r="HW296" s="160"/>
      <c r="HX296" s="160"/>
      <c r="HY296" s="160"/>
      <c r="HZ296" s="160"/>
      <c r="IA296" s="160"/>
      <c r="IB296" s="160"/>
      <c r="IC296" s="160"/>
      <c r="ID296" s="160"/>
      <c r="IE296" s="160"/>
      <c r="IF296" s="160"/>
      <c r="IG296" s="160"/>
      <c r="IH296" s="160"/>
      <c r="II296" s="160"/>
      <c r="IJ296" s="160"/>
      <c r="IK296" s="160"/>
      <c r="IL296" s="160"/>
      <c r="IM296" s="160"/>
      <c r="IN296" s="160"/>
      <c r="IO296" s="160"/>
      <c r="IP296" s="160"/>
      <c r="IQ296" s="160"/>
      <c r="IR296" s="160"/>
      <c r="IS296" s="160"/>
      <c r="IT296" s="160"/>
      <c r="IU296" s="160"/>
      <c r="IV296" s="160"/>
      <c r="IW296" s="160"/>
      <c r="IX296" s="160"/>
      <c r="IY296" s="160"/>
      <c r="IZ296" s="160"/>
      <c r="JA296" s="160"/>
      <c r="JB296" s="160"/>
      <c r="JC296" s="160"/>
      <c r="JD296" s="160"/>
      <c r="JE296" s="160"/>
      <c r="JF296" s="160"/>
      <c r="JG296" s="160"/>
      <c r="JH296" s="160"/>
      <c r="JI296" s="160"/>
      <c r="JJ296" s="160"/>
      <c r="JK296" s="160"/>
      <c r="JL296" s="160"/>
      <c r="JM296" s="160"/>
      <c r="JN296" s="160"/>
      <c r="JO296" s="160"/>
      <c r="JP296" s="160"/>
      <c r="JQ296" s="160"/>
      <c r="JR296" s="160"/>
      <c r="JS296" s="160"/>
      <c r="JT296" s="160"/>
      <c r="JU296" s="160"/>
      <c r="JV296" s="160"/>
      <c r="JW296" s="160"/>
      <c r="JX296" s="160"/>
      <c r="JY296" s="160"/>
      <c r="JZ296" s="160"/>
      <c r="KA296" s="160"/>
      <c r="KB296" s="160"/>
      <c r="KC296" s="160"/>
      <c r="KD296" s="160"/>
      <c r="KE296" s="160"/>
      <c r="KF296" s="160"/>
      <c r="KG296" s="160"/>
      <c r="KH296" s="160"/>
      <c r="KI296" s="160"/>
      <c r="KJ296" s="160"/>
      <c r="KK296" s="160"/>
      <c r="KL296" s="160"/>
      <c r="KM296" s="160"/>
      <c r="KN296" s="160"/>
      <c r="KO296" s="160"/>
      <c r="KP296" s="160"/>
      <c r="KQ296" s="160"/>
      <c r="KR296" s="160"/>
      <c r="KS296" s="160"/>
      <c r="KT296" s="160"/>
      <c r="KU296" s="160"/>
      <c r="KV296" s="160"/>
      <c r="KW296" s="160"/>
      <c r="KX296" s="160"/>
      <c r="KY296" s="160"/>
      <c r="KZ296" s="160"/>
      <c r="LA296" s="160"/>
      <c r="LB296" s="160"/>
      <c r="LC296" s="160"/>
      <c r="LD296" s="160"/>
      <c r="LE296" s="160"/>
      <c r="LF296" s="160"/>
      <c r="LG296" s="160"/>
      <c r="LH296" s="160"/>
      <c r="LI296" s="160"/>
      <c r="LJ296" s="160"/>
      <c r="LK296" s="160"/>
      <c r="LL296" s="160"/>
      <c r="LM296" s="160"/>
      <c r="LN296" s="160"/>
      <c r="LO296" s="160"/>
      <c r="LP296" s="160"/>
      <c r="LQ296" s="160"/>
      <c r="LR296" s="160"/>
      <c r="LS296" s="160"/>
      <c r="LT296" s="160"/>
      <c r="LU296" s="160"/>
      <c r="LV296" s="160"/>
      <c r="LW296" s="160"/>
      <c r="LX296" s="160"/>
      <c r="LY296" s="160"/>
      <c r="LZ296" s="160"/>
      <c r="MA296" s="160"/>
      <c r="MB296" s="160"/>
      <c r="MC296" s="160"/>
      <c r="MD296" s="160"/>
      <c r="ME296" s="160"/>
      <c r="MF296" s="160"/>
      <c r="MG296" s="160"/>
      <c r="MH296" s="160"/>
      <c r="MI296" s="160"/>
      <c r="MJ296" s="160"/>
      <c r="MK296" s="160"/>
      <c r="ML296" s="160"/>
      <c r="MM296" s="160"/>
      <c r="MN296" s="160"/>
      <c r="MO296" s="160"/>
      <c r="MP296" s="160"/>
      <c r="MQ296" s="160"/>
      <c r="MR296" s="160"/>
      <c r="MS296" s="160"/>
      <c r="MT296" s="160"/>
      <c r="MU296" s="160"/>
      <c r="MV296" s="160"/>
      <c r="MW296" s="160"/>
      <c r="MX296" s="160"/>
      <c r="MY296" s="160"/>
      <c r="MZ296" s="160"/>
      <c r="NA296" s="160"/>
      <c r="NB296" s="160"/>
      <c r="NC296" s="160"/>
      <c r="ND296" s="160"/>
      <c r="NE296" s="160"/>
      <c r="NF296" s="160"/>
      <c r="NG296" s="160"/>
      <c r="NH296" s="160"/>
      <c r="NI296" s="160"/>
      <c r="NJ296" s="160"/>
      <c r="NK296" s="160"/>
      <c r="NL296" s="160"/>
      <c r="NM296" s="160"/>
      <c r="NN296" s="160"/>
      <c r="NO296" s="160"/>
      <c r="NP296" s="160"/>
      <c r="NQ296" s="160"/>
      <c r="NR296" s="160"/>
      <c r="NS296" s="160"/>
      <c r="NT296" s="160"/>
      <c r="NU296" s="160"/>
      <c r="NV296" s="160"/>
      <c r="NW296" s="160"/>
      <c r="NX296" s="160"/>
      <c r="NY296" s="160"/>
      <c r="NZ296" s="160"/>
      <c r="OA296" s="160"/>
      <c r="OB296" s="160"/>
      <c r="OC296" s="160"/>
      <c r="OD296" s="160"/>
      <c r="OE296" s="160"/>
      <c r="OF296" s="160"/>
      <c r="OG296" s="160"/>
      <c r="OH296" s="160"/>
      <c r="OI296" s="160"/>
      <c r="OJ296" s="160"/>
      <c r="OK296" s="160"/>
      <c r="OL296" s="160"/>
      <c r="OM296" s="160"/>
      <c r="ON296" s="160"/>
      <c r="OO296" s="160"/>
      <c r="OP296" s="160"/>
      <c r="OQ296" s="160"/>
      <c r="OR296" s="160"/>
      <c r="OS296" s="160"/>
      <c r="OT296" s="160"/>
      <c r="OU296" s="160"/>
      <c r="OV296" s="160"/>
      <c r="OW296" s="160"/>
      <c r="OX296" s="160"/>
      <c r="OY296" s="160"/>
      <c r="OZ296" s="160"/>
      <c r="PA296" s="160"/>
      <c r="PB296" s="160"/>
      <c r="PC296" s="160"/>
      <c r="PD296" s="160"/>
      <c r="PE296" s="160"/>
      <c r="PF296" s="160"/>
      <c r="PG296" s="160"/>
      <c r="PH296" s="160"/>
      <c r="PI296" s="160"/>
      <c r="PJ296" s="160"/>
      <c r="PK296" s="160"/>
      <c r="PL296" s="160"/>
      <c r="PM296" s="160"/>
      <c r="PN296" s="160"/>
      <c r="PO296" s="160"/>
      <c r="PP296" s="160"/>
      <c r="PQ296" s="160"/>
      <c r="PR296" s="160"/>
      <c r="PS296" s="160"/>
      <c r="PT296" s="160"/>
      <c r="PU296" s="160"/>
      <c r="PV296" s="160"/>
      <c r="PW296" s="160"/>
      <c r="PX296" s="160"/>
      <c r="PY296" s="160"/>
      <c r="PZ296" s="160"/>
      <c r="QA296" s="160"/>
      <c r="QB296" s="160"/>
      <c r="QC296" s="160"/>
      <c r="QD296" s="160"/>
      <c r="QE296" s="160"/>
      <c r="QF296" s="160"/>
      <c r="QG296" s="160"/>
      <c r="QH296" s="160"/>
      <c r="QI296" s="160"/>
      <c r="QJ296" s="160"/>
      <c r="QK296" s="160"/>
      <c r="QL296" s="160"/>
      <c r="QM296" s="160"/>
      <c r="QN296" s="160"/>
      <c r="QO296" s="160"/>
      <c r="QP296" s="160"/>
      <c r="QQ296" s="160"/>
      <c r="QR296" s="160"/>
      <c r="QS296" s="160"/>
      <c r="QT296" s="160"/>
      <c r="QU296" s="160"/>
      <c r="QV296" s="160"/>
      <c r="QW296" s="160"/>
      <c r="QX296" s="160"/>
      <c r="QY296" s="160"/>
      <c r="QZ296" s="160"/>
      <c r="RA296" s="160"/>
      <c r="RB296" s="160"/>
      <c r="RC296" s="160"/>
      <c r="RD296" s="160"/>
      <c r="RE296" s="160"/>
      <c r="RF296" s="160"/>
      <c r="RG296" s="160"/>
      <c r="RH296" s="160"/>
      <c r="RI296" s="160"/>
      <c r="RJ296" s="160"/>
      <c r="RK296" s="160"/>
      <c r="RL296" s="160"/>
      <c r="RM296" s="160"/>
      <c r="RN296" s="160"/>
      <c r="RO296" s="160"/>
      <c r="RP296" s="160"/>
      <c r="RQ296" s="160"/>
      <c r="RR296" s="160"/>
      <c r="RS296" s="160"/>
      <c r="RT296" s="160"/>
      <c r="RU296" s="160"/>
      <c r="RV296" s="160"/>
      <c r="RW296" s="160"/>
      <c r="RX296" s="160"/>
      <c r="RY296" s="160"/>
      <c r="RZ296" s="160"/>
      <c r="SA296" s="160"/>
      <c r="SB296" s="160"/>
      <c r="SC296" s="160"/>
      <c r="SD296" s="160"/>
      <c r="SE296" s="160"/>
      <c r="SF296" s="160"/>
      <c r="SG296" s="160"/>
      <c r="SH296" s="160"/>
      <c r="SI296" s="160"/>
      <c r="SJ296" s="160"/>
      <c r="SK296" s="160"/>
      <c r="SL296" s="160"/>
      <c r="SM296" s="160"/>
      <c r="SN296" s="160"/>
      <c r="SO296" s="160"/>
      <c r="SP296" s="160"/>
      <c r="SQ296" s="160"/>
      <c r="SR296" s="160"/>
      <c r="SS296" s="160"/>
      <c r="ST296" s="160"/>
      <c r="SU296" s="160"/>
      <c r="SV296" s="160"/>
      <c r="SW296" s="160"/>
      <c r="SX296" s="160"/>
      <c r="SY296" s="160"/>
      <c r="SZ296" s="160"/>
      <c r="TA296" s="160"/>
      <c r="TB296" s="160"/>
      <c r="TC296" s="160"/>
      <c r="TD296" s="160"/>
      <c r="TE296" s="160"/>
      <c r="TF296" s="160"/>
    </row>
    <row r="297" spans="1:526">
      <c r="A297" s="160"/>
      <c r="B297" s="160"/>
      <c r="C297" s="160"/>
      <c r="D297" s="160"/>
      <c r="E297" s="160"/>
      <c r="F297" s="160"/>
      <c r="G297" s="160"/>
      <c r="H297" s="160"/>
      <c r="I297" s="160"/>
      <c r="J297" s="160"/>
      <c r="K297" s="160"/>
      <c r="L297" s="160"/>
      <c r="M297" s="160"/>
      <c r="N297" s="160"/>
      <c r="O297" s="160"/>
      <c r="P297" s="160"/>
      <c r="Q297" s="160"/>
      <c r="R297" s="160"/>
      <c r="S297" s="160"/>
      <c r="T297" s="160"/>
      <c r="U297" s="160"/>
      <c r="V297" s="160"/>
      <c r="W297" s="160"/>
      <c r="X297" s="160"/>
      <c r="Y297" s="160"/>
      <c r="Z297" s="160"/>
      <c r="AA297" s="160"/>
      <c r="AB297" s="160"/>
      <c r="AC297" s="160"/>
      <c r="AD297" s="160"/>
      <c r="AE297" s="160"/>
      <c r="AF297" s="160"/>
      <c r="AG297" s="160"/>
      <c r="AH297" s="160"/>
      <c r="AI297" s="160"/>
      <c r="AJ297" s="160"/>
      <c r="AK297" s="160"/>
      <c r="AL297" s="160"/>
      <c r="AM297" s="160"/>
      <c r="AN297" s="160"/>
      <c r="AO297" s="160"/>
      <c r="AP297" s="160"/>
      <c r="AQ297" s="160"/>
      <c r="AR297" s="160"/>
      <c r="AS297" s="160"/>
      <c r="AT297" s="160"/>
      <c r="AU297" s="160"/>
      <c r="AV297" s="160"/>
      <c r="AW297" s="160"/>
      <c r="AX297" s="160"/>
      <c r="AY297" s="160"/>
      <c r="AZ297" s="160"/>
      <c r="BA297" s="160"/>
      <c r="BB297" s="160"/>
      <c r="BC297" s="160"/>
      <c r="BD297" s="160"/>
      <c r="BE297" s="160"/>
      <c r="BF297" s="160"/>
      <c r="BG297" s="160"/>
      <c r="BH297" s="160"/>
      <c r="BI297" s="160"/>
      <c r="BJ297" s="160"/>
      <c r="BK297" s="160"/>
      <c r="BL297" s="160"/>
      <c r="BM297" s="160"/>
      <c r="BN297" s="160"/>
      <c r="BO297" s="160"/>
      <c r="BP297" s="160"/>
      <c r="BQ297" s="160"/>
      <c r="BR297" s="160"/>
      <c r="BS297" s="160"/>
      <c r="BT297" s="160"/>
      <c r="BU297" s="160"/>
      <c r="BV297" s="160"/>
      <c r="BW297" s="160"/>
      <c r="BX297" s="160"/>
      <c r="BY297" s="160"/>
      <c r="BZ297" s="160"/>
      <c r="CA297" s="160"/>
      <c r="CB297" s="160"/>
      <c r="CC297" s="160"/>
      <c r="CD297" s="160"/>
      <c r="CE297" s="160"/>
      <c r="CF297" s="160"/>
      <c r="CG297" s="160"/>
      <c r="CH297" s="160"/>
      <c r="CI297" s="160"/>
      <c r="CJ297" s="160"/>
      <c r="CK297" s="160"/>
      <c r="CL297" s="160"/>
      <c r="CM297" s="160"/>
      <c r="CN297" s="160"/>
      <c r="CO297" s="160"/>
      <c r="CP297" s="160"/>
      <c r="CQ297" s="160"/>
      <c r="CR297" s="160"/>
      <c r="CS297" s="160"/>
      <c r="CT297" s="160"/>
      <c r="CU297" s="160"/>
      <c r="CV297" s="160"/>
      <c r="CW297" s="160"/>
      <c r="CX297" s="160"/>
      <c r="CY297" s="160"/>
      <c r="CZ297" s="160"/>
      <c r="DA297" s="160"/>
      <c r="DB297" s="160"/>
      <c r="DC297" s="160"/>
      <c r="DD297" s="160"/>
      <c r="DE297" s="160"/>
      <c r="DF297" s="160"/>
      <c r="DG297" s="160"/>
      <c r="DH297" s="160"/>
      <c r="DI297" s="160"/>
      <c r="DJ297" s="160"/>
      <c r="DK297" s="160"/>
      <c r="DL297" s="160"/>
      <c r="DM297" s="160"/>
      <c r="DN297" s="160"/>
      <c r="DO297" s="160"/>
      <c r="DP297" s="160"/>
      <c r="DQ297" s="160"/>
      <c r="DR297" s="160"/>
      <c r="DS297" s="160"/>
      <c r="DT297" s="160"/>
      <c r="DU297" s="160"/>
      <c r="DV297" s="160"/>
      <c r="DW297" s="160"/>
      <c r="DX297" s="160"/>
      <c r="DY297" s="160"/>
      <c r="DZ297" s="160"/>
      <c r="EA297" s="160"/>
      <c r="EB297" s="160"/>
      <c r="EC297" s="160"/>
      <c r="ED297" s="160"/>
      <c r="EE297" s="160"/>
      <c r="EF297" s="160"/>
      <c r="EG297" s="160"/>
      <c r="EH297" s="160"/>
      <c r="EI297" s="160"/>
      <c r="EJ297" s="160"/>
      <c r="EK297" s="160"/>
      <c r="EL297" s="160"/>
      <c r="EM297" s="160"/>
      <c r="EN297" s="160"/>
      <c r="EO297" s="160"/>
      <c r="EP297" s="160"/>
      <c r="EQ297" s="160"/>
      <c r="ER297" s="160"/>
      <c r="ES297" s="160"/>
      <c r="ET297" s="160"/>
      <c r="EU297" s="160"/>
      <c r="EV297" s="160"/>
      <c r="EW297" s="160"/>
      <c r="EX297" s="160"/>
      <c r="EY297" s="160"/>
      <c r="EZ297" s="160"/>
      <c r="FA297" s="160"/>
      <c r="FB297" s="160"/>
      <c r="FC297" s="160"/>
      <c r="FD297" s="160"/>
      <c r="FE297" s="160"/>
      <c r="FF297" s="160"/>
      <c r="FG297" s="160"/>
      <c r="FH297" s="160"/>
      <c r="FI297" s="160"/>
      <c r="FJ297" s="160"/>
      <c r="FK297" s="160"/>
      <c r="FL297" s="160"/>
      <c r="FM297" s="160"/>
      <c r="FN297" s="160"/>
      <c r="FO297" s="160"/>
      <c r="FP297" s="160"/>
      <c r="FQ297" s="160"/>
      <c r="FR297" s="160"/>
      <c r="FS297" s="160"/>
      <c r="FT297" s="160"/>
      <c r="FU297" s="160"/>
      <c r="FV297" s="160"/>
      <c r="FW297" s="160"/>
      <c r="FX297" s="160"/>
      <c r="FY297" s="160"/>
      <c r="FZ297" s="160"/>
      <c r="GA297" s="160"/>
      <c r="GB297" s="160"/>
      <c r="GC297" s="160"/>
      <c r="GD297" s="160"/>
      <c r="GE297" s="160"/>
      <c r="GF297" s="160"/>
      <c r="GG297" s="160"/>
      <c r="GH297" s="160"/>
      <c r="GI297" s="160"/>
      <c r="GJ297" s="160"/>
      <c r="GK297" s="160"/>
      <c r="GL297" s="160"/>
      <c r="GM297" s="160"/>
      <c r="GN297" s="160"/>
      <c r="GO297" s="160"/>
      <c r="GP297" s="160"/>
      <c r="GQ297" s="160"/>
      <c r="GR297" s="160"/>
      <c r="GS297" s="160"/>
      <c r="GT297" s="160"/>
      <c r="GU297" s="160"/>
      <c r="GV297" s="160"/>
      <c r="GW297" s="160"/>
      <c r="GX297" s="160"/>
      <c r="GY297" s="160"/>
      <c r="GZ297" s="160"/>
      <c r="HA297" s="160"/>
      <c r="HB297" s="160"/>
      <c r="HC297" s="160"/>
      <c r="HD297" s="160"/>
      <c r="HE297" s="160"/>
      <c r="HF297" s="160"/>
      <c r="HG297" s="160"/>
      <c r="HH297" s="160"/>
      <c r="HI297" s="160"/>
      <c r="HJ297" s="160"/>
      <c r="HK297" s="160"/>
      <c r="HL297" s="160"/>
      <c r="HM297" s="160"/>
      <c r="HN297" s="160"/>
      <c r="HO297" s="160"/>
      <c r="HP297" s="160"/>
      <c r="HQ297" s="160"/>
      <c r="HR297" s="160"/>
      <c r="HS297" s="160"/>
      <c r="HT297" s="160"/>
      <c r="HU297" s="160"/>
      <c r="HV297" s="160"/>
      <c r="HW297" s="160"/>
      <c r="HX297" s="160"/>
      <c r="HY297" s="160"/>
      <c r="HZ297" s="160"/>
      <c r="IA297" s="160"/>
      <c r="IB297" s="160"/>
      <c r="IC297" s="160"/>
      <c r="ID297" s="160"/>
      <c r="IE297" s="160"/>
      <c r="IF297" s="160"/>
      <c r="IG297" s="160"/>
      <c r="IH297" s="160"/>
      <c r="II297" s="160"/>
      <c r="IJ297" s="160"/>
      <c r="IK297" s="160"/>
      <c r="IL297" s="160"/>
      <c r="IM297" s="160"/>
      <c r="IN297" s="160"/>
      <c r="IO297" s="160"/>
      <c r="IP297" s="160"/>
      <c r="IQ297" s="160"/>
      <c r="IR297" s="160"/>
      <c r="IS297" s="160"/>
      <c r="IT297" s="160"/>
      <c r="IU297" s="160"/>
      <c r="IV297" s="160"/>
      <c r="IW297" s="160"/>
      <c r="IX297" s="160"/>
      <c r="IY297" s="160"/>
      <c r="IZ297" s="160"/>
      <c r="JA297" s="160"/>
      <c r="JB297" s="160"/>
      <c r="JC297" s="160"/>
      <c r="JD297" s="160"/>
      <c r="JE297" s="160"/>
      <c r="JF297" s="160"/>
      <c r="JG297" s="160"/>
      <c r="JH297" s="160"/>
      <c r="JI297" s="160"/>
      <c r="JJ297" s="160"/>
      <c r="JK297" s="160"/>
      <c r="JL297" s="160"/>
      <c r="JM297" s="160"/>
      <c r="JN297" s="160"/>
      <c r="JO297" s="160"/>
      <c r="JP297" s="160"/>
      <c r="JQ297" s="160"/>
      <c r="JR297" s="160"/>
      <c r="JS297" s="160"/>
      <c r="JT297" s="160"/>
      <c r="JU297" s="160"/>
      <c r="JV297" s="160"/>
      <c r="JW297" s="160"/>
      <c r="JX297" s="160"/>
      <c r="JY297" s="160"/>
      <c r="JZ297" s="160"/>
      <c r="KA297" s="160"/>
      <c r="KB297" s="160"/>
      <c r="KC297" s="160"/>
      <c r="KD297" s="160"/>
      <c r="KE297" s="160"/>
      <c r="KF297" s="160"/>
      <c r="KG297" s="160"/>
      <c r="KH297" s="160"/>
      <c r="KI297" s="160"/>
      <c r="KJ297" s="160"/>
      <c r="KK297" s="160"/>
      <c r="KL297" s="160"/>
      <c r="KM297" s="160"/>
      <c r="KN297" s="160"/>
      <c r="KO297" s="160"/>
      <c r="KP297" s="160"/>
      <c r="KQ297" s="160"/>
      <c r="KR297" s="160"/>
      <c r="KS297" s="160"/>
      <c r="KT297" s="160"/>
      <c r="KU297" s="160"/>
      <c r="KV297" s="160"/>
      <c r="KW297" s="160"/>
      <c r="KX297" s="160"/>
      <c r="KY297" s="160"/>
      <c r="KZ297" s="160"/>
      <c r="LA297" s="160"/>
      <c r="LB297" s="160"/>
      <c r="LC297" s="160"/>
      <c r="LD297" s="160"/>
      <c r="LE297" s="160"/>
      <c r="LF297" s="160"/>
      <c r="LG297" s="160"/>
      <c r="LH297" s="160"/>
      <c r="LI297" s="160"/>
      <c r="LJ297" s="160"/>
      <c r="LK297" s="160"/>
      <c r="LL297" s="160"/>
      <c r="LM297" s="160"/>
      <c r="LN297" s="160"/>
      <c r="LO297" s="160"/>
      <c r="LP297" s="160"/>
      <c r="LQ297" s="160"/>
      <c r="LR297" s="160"/>
      <c r="LS297" s="160"/>
      <c r="LT297" s="160"/>
      <c r="LU297" s="160"/>
      <c r="LV297" s="160"/>
      <c r="LW297" s="160"/>
      <c r="LX297" s="160"/>
      <c r="LY297" s="160"/>
      <c r="LZ297" s="160"/>
      <c r="MA297" s="160"/>
      <c r="MB297" s="160"/>
      <c r="MC297" s="160"/>
      <c r="MD297" s="160"/>
      <c r="ME297" s="160"/>
      <c r="MF297" s="160"/>
      <c r="MG297" s="160"/>
      <c r="MH297" s="160"/>
      <c r="MI297" s="160"/>
      <c r="MJ297" s="160"/>
      <c r="MK297" s="160"/>
      <c r="ML297" s="160"/>
      <c r="MM297" s="160"/>
      <c r="MN297" s="160"/>
      <c r="MO297" s="160"/>
      <c r="MP297" s="160"/>
      <c r="MQ297" s="160"/>
      <c r="MR297" s="160"/>
      <c r="MS297" s="160"/>
      <c r="MT297" s="160"/>
      <c r="MU297" s="160"/>
      <c r="MV297" s="160"/>
      <c r="MW297" s="160"/>
      <c r="MX297" s="160"/>
      <c r="MY297" s="160"/>
      <c r="MZ297" s="160"/>
      <c r="NA297" s="160"/>
      <c r="NB297" s="160"/>
      <c r="NC297" s="160"/>
      <c r="ND297" s="160"/>
      <c r="NE297" s="160"/>
      <c r="NF297" s="160"/>
      <c r="NG297" s="160"/>
      <c r="NH297" s="160"/>
      <c r="NI297" s="160"/>
      <c r="NJ297" s="160"/>
      <c r="NK297" s="160"/>
      <c r="NL297" s="160"/>
      <c r="NM297" s="160"/>
      <c r="NN297" s="160"/>
      <c r="NO297" s="160"/>
      <c r="NP297" s="160"/>
      <c r="NQ297" s="160"/>
      <c r="NR297" s="160"/>
      <c r="NS297" s="160"/>
      <c r="NT297" s="160"/>
      <c r="NU297" s="160"/>
      <c r="NV297" s="160"/>
      <c r="NW297" s="160"/>
      <c r="NX297" s="160"/>
      <c r="NY297" s="160"/>
      <c r="NZ297" s="160"/>
      <c r="OA297" s="160"/>
      <c r="OB297" s="160"/>
      <c r="OC297" s="160"/>
      <c r="OD297" s="160"/>
      <c r="OE297" s="160"/>
      <c r="OF297" s="160"/>
      <c r="OG297" s="160"/>
      <c r="OH297" s="160"/>
      <c r="OI297" s="160"/>
      <c r="OJ297" s="160"/>
      <c r="OK297" s="160"/>
      <c r="OL297" s="160"/>
      <c r="OM297" s="160"/>
      <c r="ON297" s="160"/>
      <c r="OO297" s="160"/>
      <c r="OP297" s="160"/>
      <c r="OQ297" s="160"/>
      <c r="OR297" s="160"/>
      <c r="OS297" s="160"/>
      <c r="OT297" s="160"/>
      <c r="OU297" s="160"/>
      <c r="OV297" s="160"/>
      <c r="OW297" s="160"/>
      <c r="OX297" s="160"/>
      <c r="OY297" s="160"/>
      <c r="OZ297" s="160"/>
      <c r="PA297" s="160"/>
      <c r="PB297" s="160"/>
      <c r="PC297" s="160"/>
      <c r="PD297" s="160"/>
      <c r="PE297" s="160"/>
      <c r="PF297" s="160"/>
      <c r="PG297" s="160"/>
      <c r="PH297" s="160"/>
      <c r="PI297" s="160"/>
      <c r="PJ297" s="160"/>
      <c r="PK297" s="160"/>
      <c r="PL297" s="160"/>
      <c r="PM297" s="160"/>
      <c r="PN297" s="160"/>
      <c r="PO297" s="160"/>
      <c r="PP297" s="160"/>
      <c r="PQ297" s="160"/>
      <c r="PR297" s="160"/>
      <c r="PS297" s="160"/>
      <c r="PT297" s="160"/>
      <c r="PU297" s="160"/>
      <c r="PV297" s="160"/>
      <c r="PW297" s="160"/>
      <c r="PX297" s="160"/>
      <c r="PY297" s="160"/>
      <c r="PZ297" s="160"/>
      <c r="QA297" s="160"/>
      <c r="QB297" s="160"/>
      <c r="QC297" s="160"/>
      <c r="QD297" s="160"/>
      <c r="QE297" s="160"/>
      <c r="QF297" s="160"/>
      <c r="QG297" s="160"/>
      <c r="QH297" s="160"/>
      <c r="QI297" s="160"/>
      <c r="QJ297" s="160"/>
      <c r="QK297" s="160"/>
      <c r="QL297" s="160"/>
      <c r="QM297" s="160"/>
      <c r="QN297" s="160"/>
      <c r="QO297" s="160"/>
      <c r="QP297" s="160"/>
      <c r="QQ297" s="160"/>
      <c r="QR297" s="160"/>
      <c r="QS297" s="160"/>
      <c r="QT297" s="160"/>
      <c r="QU297" s="160"/>
      <c r="QV297" s="160"/>
      <c r="QW297" s="160"/>
      <c r="QX297" s="160"/>
      <c r="QY297" s="160"/>
      <c r="QZ297" s="160"/>
      <c r="RA297" s="160"/>
      <c r="RB297" s="160"/>
      <c r="RC297" s="160"/>
      <c r="RD297" s="160"/>
      <c r="RE297" s="160"/>
      <c r="RF297" s="160"/>
      <c r="RG297" s="160"/>
      <c r="RH297" s="160"/>
      <c r="RI297" s="160"/>
      <c r="RJ297" s="160"/>
      <c r="RK297" s="160"/>
      <c r="RL297" s="160"/>
      <c r="RM297" s="160"/>
      <c r="RN297" s="160"/>
      <c r="RO297" s="160"/>
      <c r="RP297" s="160"/>
      <c r="RQ297" s="160"/>
      <c r="RR297" s="160"/>
      <c r="RS297" s="160"/>
      <c r="RT297" s="160"/>
      <c r="RU297" s="160"/>
      <c r="RV297" s="160"/>
      <c r="RW297" s="160"/>
      <c r="RX297" s="160"/>
      <c r="RY297" s="160"/>
      <c r="RZ297" s="160"/>
      <c r="SA297" s="160"/>
      <c r="SB297" s="160"/>
      <c r="SC297" s="160"/>
      <c r="SD297" s="160"/>
      <c r="SE297" s="160"/>
      <c r="SF297" s="160"/>
      <c r="SG297" s="160"/>
      <c r="SH297" s="160"/>
      <c r="SI297" s="160"/>
      <c r="SJ297" s="160"/>
      <c r="SK297" s="160"/>
      <c r="SL297" s="160"/>
      <c r="SM297" s="160"/>
      <c r="SN297" s="160"/>
      <c r="SO297" s="160"/>
      <c r="SP297" s="160"/>
      <c r="SQ297" s="160"/>
      <c r="SR297" s="160"/>
      <c r="SS297" s="160"/>
      <c r="ST297" s="160"/>
      <c r="SU297" s="160"/>
      <c r="SV297" s="160"/>
      <c r="SW297" s="160"/>
      <c r="SX297" s="160"/>
      <c r="SY297" s="160"/>
      <c r="SZ297" s="160"/>
      <c r="TA297" s="160"/>
      <c r="TB297" s="160"/>
      <c r="TC297" s="160"/>
      <c r="TD297" s="160"/>
      <c r="TE297" s="160"/>
      <c r="TF297" s="160"/>
    </row>
    <row r="298" spans="1:526">
      <c r="A298" s="160"/>
      <c r="B298" s="160"/>
      <c r="C298" s="160"/>
      <c r="D298" s="160"/>
      <c r="E298" s="160"/>
      <c r="F298" s="160"/>
      <c r="G298" s="160"/>
      <c r="H298" s="160"/>
      <c r="I298" s="160"/>
      <c r="J298" s="160"/>
      <c r="K298" s="160"/>
      <c r="L298" s="160"/>
      <c r="M298" s="160"/>
      <c r="N298" s="160"/>
      <c r="O298" s="160"/>
      <c r="P298" s="160"/>
      <c r="Q298" s="160"/>
      <c r="R298" s="160"/>
      <c r="S298" s="160"/>
      <c r="T298" s="160"/>
      <c r="U298" s="160"/>
      <c r="V298" s="160"/>
      <c r="W298" s="160"/>
      <c r="X298" s="160"/>
      <c r="Y298" s="160"/>
      <c r="Z298" s="160"/>
      <c r="AA298" s="160"/>
      <c r="AB298" s="160"/>
      <c r="AC298" s="160"/>
      <c r="AD298" s="160"/>
      <c r="AE298" s="160"/>
      <c r="AF298" s="160"/>
      <c r="AG298" s="160"/>
      <c r="AH298" s="160"/>
      <c r="AI298" s="160"/>
      <c r="AJ298" s="160"/>
      <c r="AK298" s="160"/>
      <c r="AL298" s="160"/>
      <c r="AM298" s="160"/>
      <c r="AN298" s="160"/>
      <c r="AO298" s="160"/>
      <c r="AP298" s="160"/>
      <c r="AQ298" s="160"/>
      <c r="AR298" s="160"/>
      <c r="AS298" s="160"/>
      <c r="AT298" s="160"/>
      <c r="AU298" s="160"/>
      <c r="AV298" s="160"/>
      <c r="AW298" s="160"/>
      <c r="AX298" s="160"/>
      <c r="AY298" s="160"/>
      <c r="AZ298" s="160"/>
      <c r="BA298" s="160"/>
      <c r="BB298" s="160"/>
      <c r="BC298" s="160"/>
      <c r="BD298" s="160"/>
      <c r="BE298" s="160"/>
      <c r="BF298" s="160"/>
      <c r="BG298" s="160"/>
      <c r="BH298" s="160"/>
      <c r="BI298" s="160"/>
      <c r="BJ298" s="160"/>
      <c r="BK298" s="160"/>
      <c r="BL298" s="160"/>
      <c r="BM298" s="160"/>
      <c r="BN298" s="160"/>
      <c r="BO298" s="160"/>
      <c r="BP298" s="160"/>
      <c r="BQ298" s="160"/>
      <c r="BR298" s="160"/>
      <c r="BS298" s="160"/>
      <c r="BT298" s="160"/>
      <c r="BU298" s="160"/>
      <c r="BV298" s="160"/>
      <c r="BW298" s="160"/>
      <c r="BX298" s="160"/>
      <c r="BY298" s="160"/>
      <c r="BZ298" s="160"/>
      <c r="CA298" s="160"/>
      <c r="CB298" s="160"/>
      <c r="CC298" s="160"/>
      <c r="CD298" s="160"/>
      <c r="CE298" s="160"/>
      <c r="CF298" s="160"/>
      <c r="CG298" s="160"/>
      <c r="CH298" s="160"/>
      <c r="CI298" s="160"/>
      <c r="CJ298" s="160"/>
      <c r="CK298" s="160"/>
      <c r="CL298" s="160"/>
      <c r="CM298" s="160"/>
      <c r="CN298" s="160"/>
      <c r="CO298" s="160"/>
      <c r="CP298" s="160"/>
      <c r="CQ298" s="160"/>
      <c r="CR298" s="160"/>
      <c r="CS298" s="160"/>
      <c r="CT298" s="160"/>
      <c r="CU298" s="160"/>
      <c r="CV298" s="160"/>
      <c r="CW298" s="160"/>
      <c r="CX298" s="160"/>
      <c r="CY298" s="160"/>
      <c r="CZ298" s="160"/>
      <c r="DA298" s="160"/>
      <c r="DB298" s="160"/>
      <c r="DC298" s="160"/>
      <c r="DD298" s="160"/>
      <c r="DE298" s="160"/>
      <c r="DF298" s="160"/>
      <c r="DG298" s="160"/>
      <c r="DH298" s="160"/>
      <c r="DI298" s="160"/>
      <c r="DJ298" s="160"/>
      <c r="DK298" s="160"/>
      <c r="DL298" s="160"/>
      <c r="DM298" s="160"/>
      <c r="DN298" s="160"/>
      <c r="DO298" s="160"/>
      <c r="DP298" s="160"/>
      <c r="DQ298" s="160"/>
      <c r="DR298" s="160"/>
      <c r="DS298" s="160"/>
      <c r="DT298" s="160"/>
      <c r="DU298" s="160"/>
      <c r="DV298" s="160"/>
      <c r="DW298" s="160"/>
      <c r="DX298" s="160"/>
      <c r="DY298" s="160"/>
      <c r="DZ298" s="160"/>
      <c r="EA298" s="160"/>
      <c r="EB298" s="160"/>
      <c r="EC298" s="160"/>
      <c r="ED298" s="160"/>
      <c r="EE298" s="160"/>
      <c r="EF298" s="160"/>
      <c r="EG298" s="160"/>
      <c r="EH298" s="160"/>
      <c r="EI298" s="160"/>
      <c r="EJ298" s="160"/>
      <c r="EK298" s="160"/>
      <c r="EL298" s="160"/>
      <c r="EM298" s="160"/>
      <c r="EN298" s="160"/>
      <c r="EO298" s="160"/>
      <c r="EP298" s="160"/>
      <c r="EQ298" s="160"/>
      <c r="ER298" s="160"/>
      <c r="ES298" s="160"/>
      <c r="ET298" s="160"/>
      <c r="EU298" s="160"/>
      <c r="EV298" s="160"/>
      <c r="EW298" s="160"/>
      <c r="EX298" s="160"/>
      <c r="EY298" s="160"/>
      <c r="EZ298" s="160"/>
      <c r="FA298" s="160"/>
      <c r="FB298" s="160"/>
      <c r="FC298" s="160"/>
      <c r="FD298" s="160"/>
      <c r="FE298" s="160"/>
      <c r="FF298" s="160"/>
      <c r="FG298" s="160"/>
      <c r="FH298" s="160"/>
      <c r="FI298" s="160"/>
      <c r="FJ298" s="160"/>
      <c r="FK298" s="160"/>
      <c r="FL298" s="160"/>
      <c r="FM298" s="160"/>
      <c r="FN298" s="160"/>
      <c r="FO298" s="160"/>
      <c r="FP298" s="160"/>
      <c r="FQ298" s="160"/>
      <c r="FR298" s="160"/>
      <c r="FS298" s="160"/>
      <c r="FT298" s="160"/>
      <c r="FU298" s="160"/>
      <c r="FV298" s="160"/>
      <c r="FW298" s="160"/>
      <c r="FX298" s="160"/>
      <c r="FY298" s="160"/>
      <c r="FZ298" s="160"/>
      <c r="GA298" s="160"/>
      <c r="GB298" s="160"/>
      <c r="GC298" s="160"/>
      <c r="GD298" s="160"/>
      <c r="GE298" s="160"/>
      <c r="GF298" s="160"/>
      <c r="GG298" s="160"/>
      <c r="GH298" s="160"/>
      <c r="GI298" s="160"/>
      <c r="GJ298" s="160"/>
      <c r="GK298" s="160"/>
      <c r="GL298" s="160"/>
      <c r="GM298" s="160"/>
      <c r="GN298" s="160"/>
      <c r="GO298" s="160"/>
      <c r="GP298" s="160"/>
      <c r="GQ298" s="160"/>
      <c r="GR298" s="160"/>
      <c r="GS298" s="160"/>
      <c r="GT298" s="160"/>
      <c r="GU298" s="160"/>
      <c r="GV298" s="160"/>
      <c r="GW298" s="160"/>
      <c r="GX298" s="160"/>
      <c r="GY298" s="160"/>
      <c r="GZ298" s="160"/>
      <c r="HA298" s="160"/>
      <c r="HB298" s="160"/>
      <c r="HC298" s="160"/>
      <c r="HD298" s="160"/>
      <c r="HE298" s="160"/>
      <c r="HF298" s="160"/>
      <c r="HG298" s="160"/>
      <c r="HH298" s="160"/>
      <c r="HI298" s="160"/>
      <c r="HJ298" s="160"/>
      <c r="HK298" s="160"/>
      <c r="HL298" s="160"/>
      <c r="HM298" s="160"/>
      <c r="HN298" s="160"/>
      <c r="HO298" s="160"/>
      <c r="HP298" s="160"/>
      <c r="HQ298" s="160"/>
      <c r="HR298" s="160"/>
      <c r="HS298" s="160"/>
      <c r="HT298" s="160"/>
      <c r="HU298" s="160"/>
      <c r="HV298" s="160"/>
      <c r="HW298" s="160"/>
      <c r="HX298" s="160"/>
      <c r="HY298" s="160"/>
      <c r="HZ298" s="160"/>
      <c r="IA298" s="160"/>
      <c r="IB298" s="160"/>
      <c r="IC298" s="160"/>
      <c r="ID298" s="160"/>
      <c r="IE298" s="160"/>
      <c r="IF298" s="160"/>
      <c r="IG298" s="160"/>
      <c r="IH298" s="160"/>
      <c r="II298" s="160"/>
      <c r="IJ298" s="160"/>
      <c r="IK298" s="160"/>
      <c r="IL298" s="160"/>
      <c r="IM298" s="160"/>
      <c r="IN298" s="160"/>
      <c r="IO298" s="160"/>
      <c r="IP298" s="160"/>
      <c r="IQ298" s="160"/>
      <c r="IR298" s="160"/>
      <c r="IS298" s="160"/>
      <c r="IT298" s="160"/>
      <c r="IU298" s="160"/>
      <c r="IV298" s="160"/>
      <c r="IW298" s="160"/>
      <c r="IX298" s="160"/>
      <c r="IY298" s="160"/>
      <c r="IZ298" s="160"/>
      <c r="JA298" s="160"/>
      <c r="JB298" s="160"/>
      <c r="JC298" s="160"/>
      <c r="JD298" s="160"/>
      <c r="JE298" s="160"/>
      <c r="JF298" s="160"/>
      <c r="JG298" s="160"/>
      <c r="JH298" s="160"/>
      <c r="JI298" s="160"/>
      <c r="JJ298" s="160"/>
      <c r="JK298" s="160"/>
      <c r="JL298" s="160"/>
      <c r="JM298" s="160"/>
      <c r="JN298" s="160"/>
      <c r="JO298" s="160"/>
      <c r="JP298" s="160"/>
      <c r="JQ298" s="160"/>
      <c r="JR298" s="160"/>
      <c r="JS298" s="160"/>
      <c r="JT298" s="160"/>
      <c r="JU298" s="160"/>
      <c r="JV298" s="160"/>
      <c r="JW298" s="160"/>
      <c r="JX298" s="160"/>
      <c r="JY298" s="160"/>
      <c r="JZ298" s="160"/>
      <c r="KA298" s="160"/>
      <c r="KB298" s="160"/>
      <c r="KC298" s="160"/>
      <c r="KD298" s="160"/>
      <c r="KE298" s="160"/>
      <c r="KF298" s="160"/>
      <c r="KG298" s="160"/>
      <c r="KH298" s="160"/>
      <c r="KI298" s="160"/>
      <c r="KJ298" s="160"/>
      <c r="KK298" s="160"/>
      <c r="KL298" s="160"/>
      <c r="KM298" s="160"/>
      <c r="KN298" s="160"/>
      <c r="KO298" s="160"/>
      <c r="KP298" s="160"/>
      <c r="KQ298" s="160"/>
      <c r="KR298" s="160"/>
      <c r="KS298" s="160"/>
      <c r="KT298" s="160"/>
      <c r="KU298" s="160"/>
      <c r="KV298" s="160"/>
      <c r="KW298" s="160"/>
      <c r="KX298" s="160"/>
      <c r="KY298" s="160"/>
      <c r="KZ298" s="160"/>
      <c r="LA298" s="160"/>
      <c r="LB298" s="160"/>
      <c r="LC298" s="160"/>
      <c r="LD298" s="160"/>
      <c r="LE298" s="160"/>
      <c r="LF298" s="160"/>
      <c r="LG298" s="160"/>
      <c r="LH298" s="160"/>
      <c r="LI298" s="160"/>
      <c r="LJ298" s="160"/>
      <c r="LK298" s="160"/>
      <c r="LL298" s="160"/>
      <c r="LM298" s="160"/>
      <c r="LN298" s="160"/>
      <c r="LO298" s="160"/>
      <c r="LP298" s="160"/>
      <c r="LQ298" s="160"/>
      <c r="LR298" s="160"/>
      <c r="LS298" s="160"/>
      <c r="LT298" s="160"/>
      <c r="LU298" s="160"/>
      <c r="LV298" s="160"/>
      <c r="LW298" s="160"/>
      <c r="LX298" s="160"/>
      <c r="LY298" s="160"/>
      <c r="LZ298" s="160"/>
      <c r="MA298" s="160"/>
      <c r="MB298" s="160"/>
      <c r="MC298" s="160"/>
      <c r="MD298" s="160"/>
      <c r="ME298" s="160"/>
      <c r="MF298" s="160"/>
      <c r="MG298" s="160"/>
      <c r="MH298" s="160"/>
      <c r="MI298" s="160"/>
      <c r="MJ298" s="160"/>
      <c r="MK298" s="160"/>
      <c r="ML298" s="160"/>
      <c r="MM298" s="160"/>
      <c r="MN298" s="160"/>
      <c r="MO298" s="160"/>
      <c r="MP298" s="160"/>
      <c r="MQ298" s="160"/>
      <c r="MR298" s="160"/>
      <c r="MS298" s="160"/>
      <c r="MT298" s="160"/>
      <c r="MU298" s="160"/>
      <c r="MV298" s="160"/>
      <c r="MW298" s="160"/>
      <c r="MX298" s="160"/>
      <c r="MY298" s="160"/>
      <c r="MZ298" s="160"/>
      <c r="NA298" s="160"/>
      <c r="NB298" s="160"/>
      <c r="NC298" s="160"/>
      <c r="ND298" s="160"/>
      <c r="NE298" s="160"/>
      <c r="NF298" s="160"/>
      <c r="NG298" s="160"/>
      <c r="NH298" s="160"/>
      <c r="NI298" s="160"/>
      <c r="NJ298" s="160"/>
      <c r="NK298" s="160"/>
      <c r="NL298" s="160"/>
      <c r="NM298" s="160"/>
      <c r="NN298" s="160"/>
      <c r="NO298" s="160"/>
      <c r="NP298" s="160"/>
      <c r="NQ298" s="160"/>
      <c r="NR298" s="160"/>
      <c r="NS298" s="160"/>
      <c r="NT298" s="160"/>
      <c r="NU298" s="160"/>
      <c r="NV298" s="160"/>
      <c r="NW298" s="160"/>
      <c r="NX298" s="160"/>
      <c r="NY298" s="160"/>
      <c r="NZ298" s="160"/>
      <c r="OA298" s="160"/>
      <c r="OB298" s="160"/>
      <c r="OC298" s="160"/>
      <c r="OD298" s="160"/>
      <c r="OE298" s="160"/>
      <c r="OF298" s="160"/>
      <c r="OG298" s="160"/>
      <c r="OH298" s="160"/>
      <c r="OI298" s="160"/>
      <c r="OJ298" s="160"/>
      <c r="OK298" s="160"/>
      <c r="OL298" s="160"/>
      <c r="OM298" s="160"/>
      <c r="ON298" s="160"/>
      <c r="OO298" s="160"/>
      <c r="OP298" s="160"/>
      <c r="OQ298" s="160"/>
      <c r="OR298" s="160"/>
      <c r="OS298" s="160"/>
      <c r="OT298" s="160"/>
      <c r="OU298" s="160"/>
      <c r="OV298" s="160"/>
      <c r="OW298" s="160"/>
      <c r="OX298" s="160"/>
      <c r="OY298" s="160"/>
      <c r="OZ298" s="160"/>
      <c r="PA298" s="160"/>
      <c r="PB298" s="160"/>
      <c r="PC298" s="160"/>
      <c r="PD298" s="160"/>
      <c r="PE298" s="160"/>
      <c r="PF298" s="160"/>
      <c r="PG298" s="160"/>
      <c r="PH298" s="160"/>
      <c r="PI298" s="160"/>
      <c r="PJ298" s="160"/>
      <c r="PK298" s="160"/>
      <c r="PL298" s="160"/>
      <c r="PM298" s="160"/>
      <c r="PN298" s="160"/>
      <c r="PO298" s="160"/>
      <c r="PP298" s="160"/>
      <c r="PQ298" s="160"/>
      <c r="PR298" s="160"/>
      <c r="PS298" s="160"/>
      <c r="PT298" s="160"/>
      <c r="PU298" s="160"/>
      <c r="PV298" s="160"/>
      <c r="PW298" s="160"/>
      <c r="PX298" s="160"/>
      <c r="PY298" s="160"/>
      <c r="PZ298" s="160"/>
      <c r="QA298" s="160"/>
      <c r="QB298" s="160"/>
      <c r="QC298" s="160"/>
      <c r="QD298" s="160"/>
      <c r="QE298" s="160"/>
      <c r="QF298" s="160"/>
      <c r="QG298" s="160"/>
      <c r="QH298" s="160"/>
      <c r="QI298" s="160"/>
      <c r="QJ298" s="160"/>
      <c r="QK298" s="160"/>
      <c r="QL298" s="160"/>
      <c r="QM298" s="160"/>
      <c r="QN298" s="160"/>
      <c r="QO298" s="160"/>
      <c r="QP298" s="160"/>
      <c r="QQ298" s="160"/>
      <c r="QR298" s="160"/>
      <c r="QS298" s="160"/>
      <c r="QT298" s="160"/>
      <c r="QU298" s="160"/>
      <c r="QV298" s="160"/>
      <c r="QW298" s="160"/>
      <c r="QX298" s="160"/>
      <c r="QY298" s="160"/>
      <c r="QZ298" s="160"/>
      <c r="RA298" s="160"/>
      <c r="RB298" s="160"/>
      <c r="RC298" s="160"/>
      <c r="RD298" s="160"/>
      <c r="RE298" s="160"/>
      <c r="RF298" s="160"/>
      <c r="RG298" s="160"/>
      <c r="RH298" s="160"/>
      <c r="RI298" s="160"/>
      <c r="RJ298" s="160"/>
      <c r="RK298" s="160"/>
      <c r="RL298" s="160"/>
      <c r="RM298" s="160"/>
      <c r="RN298" s="160"/>
      <c r="RO298" s="160"/>
      <c r="RP298" s="160"/>
      <c r="RQ298" s="160"/>
      <c r="RR298" s="160"/>
      <c r="RS298" s="160"/>
      <c r="RT298" s="160"/>
      <c r="RU298" s="160"/>
      <c r="RV298" s="160"/>
      <c r="RW298" s="160"/>
      <c r="RX298" s="160"/>
      <c r="RY298" s="160"/>
      <c r="RZ298" s="160"/>
      <c r="SA298" s="160"/>
      <c r="SB298" s="160"/>
      <c r="SC298" s="160"/>
      <c r="SD298" s="160"/>
      <c r="SE298" s="160"/>
      <c r="SF298" s="160"/>
      <c r="SG298" s="160"/>
      <c r="SH298" s="160"/>
      <c r="SI298" s="160"/>
      <c r="SJ298" s="160"/>
      <c r="SK298" s="160"/>
      <c r="SL298" s="160"/>
      <c r="SM298" s="160"/>
      <c r="SN298" s="160"/>
      <c r="SO298" s="160"/>
      <c r="SP298" s="160"/>
      <c r="SQ298" s="160"/>
      <c r="SR298" s="160"/>
      <c r="SS298" s="160"/>
      <c r="ST298" s="160"/>
      <c r="SU298" s="160"/>
      <c r="SV298" s="160"/>
      <c r="SW298" s="160"/>
      <c r="SX298" s="160"/>
      <c r="SY298" s="160"/>
      <c r="SZ298" s="160"/>
      <c r="TA298" s="160"/>
      <c r="TB298" s="160"/>
      <c r="TC298" s="160"/>
      <c r="TD298" s="160"/>
      <c r="TE298" s="160"/>
      <c r="TF298" s="160"/>
    </row>
    <row r="299" spans="1:526">
      <c r="A299" s="160"/>
      <c r="B299" s="160"/>
      <c r="C299" s="160"/>
      <c r="D299" s="160"/>
      <c r="E299" s="160"/>
      <c r="F299" s="160"/>
      <c r="G299" s="160"/>
      <c r="H299" s="160"/>
      <c r="I299" s="160"/>
      <c r="J299" s="160"/>
      <c r="K299" s="160"/>
      <c r="L299" s="160"/>
      <c r="M299" s="160"/>
      <c r="N299" s="160"/>
      <c r="O299" s="160"/>
      <c r="P299" s="160"/>
      <c r="Q299" s="160"/>
      <c r="R299" s="160"/>
      <c r="S299" s="160"/>
      <c r="T299" s="160"/>
      <c r="U299" s="160"/>
      <c r="V299" s="160"/>
      <c r="W299" s="160"/>
      <c r="X299" s="160"/>
      <c r="Y299" s="160"/>
      <c r="Z299" s="160"/>
      <c r="AA299" s="160"/>
      <c r="AB299" s="160"/>
      <c r="AC299" s="160"/>
      <c r="AD299" s="160"/>
      <c r="AE299" s="160"/>
      <c r="AF299" s="160"/>
      <c r="AG299" s="160"/>
      <c r="AH299" s="160"/>
      <c r="AI299" s="160"/>
      <c r="AJ299" s="160"/>
      <c r="AK299" s="160"/>
      <c r="AL299" s="160"/>
      <c r="AM299" s="160"/>
      <c r="AN299" s="160"/>
      <c r="AO299" s="160"/>
      <c r="AP299" s="160"/>
      <c r="AQ299" s="160"/>
      <c r="AR299" s="160"/>
      <c r="AS299" s="160"/>
      <c r="AT299" s="160"/>
      <c r="AU299" s="160"/>
      <c r="AV299" s="160"/>
      <c r="AW299" s="160"/>
      <c r="AX299" s="160"/>
      <c r="AY299" s="160"/>
      <c r="AZ299" s="160"/>
      <c r="BA299" s="160"/>
      <c r="BB299" s="160"/>
      <c r="BC299" s="160"/>
      <c r="BD299" s="160"/>
      <c r="BE299" s="160"/>
      <c r="BF299" s="160"/>
      <c r="BG299" s="160"/>
      <c r="BH299" s="160"/>
      <c r="BI299" s="160"/>
      <c r="BJ299" s="160"/>
      <c r="BK299" s="160"/>
      <c r="BL299" s="160"/>
      <c r="BM299" s="160"/>
      <c r="BN299" s="160"/>
      <c r="BO299" s="160"/>
      <c r="BP299" s="160"/>
      <c r="BQ299" s="160"/>
      <c r="BR299" s="160"/>
      <c r="BS299" s="160"/>
      <c r="BT299" s="160"/>
      <c r="BU299" s="160"/>
      <c r="BV299" s="160"/>
      <c r="BW299" s="160"/>
      <c r="BX299" s="160"/>
      <c r="BY299" s="160"/>
      <c r="BZ299" s="160"/>
      <c r="CA299" s="160"/>
      <c r="CB299" s="160"/>
      <c r="CC299" s="160"/>
      <c r="CD299" s="160"/>
      <c r="CE299" s="160"/>
      <c r="CF299" s="160"/>
      <c r="CG299" s="160"/>
      <c r="CH299" s="160"/>
      <c r="CI299" s="160"/>
      <c r="CJ299" s="160"/>
      <c r="CK299" s="160"/>
      <c r="CL299" s="160"/>
      <c r="CM299" s="160"/>
      <c r="CN299" s="160"/>
      <c r="CO299" s="160"/>
      <c r="CP299" s="160"/>
      <c r="CQ299" s="160"/>
      <c r="CR299" s="160"/>
      <c r="CS299" s="160"/>
      <c r="CT299" s="160"/>
      <c r="CU299" s="160"/>
      <c r="CV299" s="160"/>
      <c r="CW299" s="160"/>
      <c r="CX299" s="160"/>
      <c r="CY299" s="160"/>
      <c r="CZ299" s="160"/>
      <c r="DA299" s="160"/>
      <c r="DB299" s="160"/>
      <c r="DC299" s="160"/>
      <c r="DD299" s="160"/>
      <c r="DE299" s="160"/>
      <c r="DF299" s="160"/>
      <c r="DG299" s="160"/>
      <c r="DH299" s="160"/>
      <c r="DI299" s="160"/>
      <c r="DJ299" s="160"/>
      <c r="DK299" s="160"/>
      <c r="DL299" s="160"/>
      <c r="DM299" s="160"/>
      <c r="DN299" s="160"/>
      <c r="DO299" s="160"/>
      <c r="DP299" s="160"/>
      <c r="DQ299" s="160"/>
      <c r="DR299" s="160"/>
      <c r="DS299" s="160"/>
      <c r="DT299" s="160"/>
      <c r="DU299" s="160"/>
      <c r="DV299" s="160"/>
      <c r="DW299" s="160"/>
      <c r="DX299" s="160"/>
      <c r="DY299" s="160"/>
      <c r="DZ299" s="160"/>
      <c r="EA299" s="160"/>
      <c r="EB299" s="160"/>
      <c r="EC299" s="160"/>
      <c r="ED299" s="160"/>
      <c r="EE299" s="160"/>
      <c r="EF299" s="160"/>
      <c r="EG299" s="160"/>
      <c r="EH299" s="160"/>
      <c r="EI299" s="160"/>
      <c r="EJ299" s="160"/>
      <c r="EK299" s="160"/>
      <c r="EL299" s="160"/>
      <c r="EM299" s="160"/>
      <c r="EN299" s="160"/>
      <c r="EO299" s="160"/>
      <c r="EP299" s="160"/>
      <c r="EQ299" s="160"/>
      <c r="ER299" s="160"/>
      <c r="ES299" s="160"/>
      <c r="ET299" s="160"/>
      <c r="EU299" s="160"/>
      <c r="EV299" s="160"/>
      <c r="EW299" s="160"/>
      <c r="EX299" s="160"/>
      <c r="EY299" s="160"/>
      <c r="EZ299" s="160"/>
      <c r="FA299" s="160"/>
      <c r="FB299" s="160"/>
      <c r="FC299" s="160"/>
      <c r="FD299" s="160"/>
      <c r="FE299" s="160"/>
      <c r="FF299" s="160"/>
      <c r="FG299" s="160"/>
      <c r="FH299" s="160"/>
      <c r="FI299" s="160"/>
      <c r="FJ299" s="160"/>
      <c r="FK299" s="160"/>
      <c r="FL299" s="160"/>
      <c r="FM299" s="160"/>
      <c r="FN299" s="160"/>
      <c r="FO299" s="160"/>
      <c r="FP299" s="160"/>
      <c r="FQ299" s="160"/>
      <c r="FR299" s="160"/>
      <c r="FS299" s="160"/>
      <c r="FT299" s="160"/>
      <c r="FU299" s="160"/>
      <c r="FV299" s="160"/>
      <c r="FW299" s="160"/>
      <c r="FX299" s="160"/>
      <c r="FY299" s="160"/>
      <c r="FZ299" s="160"/>
      <c r="GA299" s="160"/>
      <c r="GB299" s="160"/>
      <c r="GC299" s="160"/>
      <c r="GD299" s="160"/>
      <c r="GE299" s="160"/>
      <c r="GF299" s="160"/>
      <c r="GG299" s="160"/>
      <c r="GH299" s="160"/>
      <c r="GI299" s="160"/>
      <c r="GJ299" s="160"/>
      <c r="GK299" s="160"/>
      <c r="GL299" s="160"/>
      <c r="GM299" s="160"/>
      <c r="GN299" s="160"/>
      <c r="GO299" s="160"/>
      <c r="GP299" s="160"/>
      <c r="GQ299" s="160"/>
      <c r="GR299" s="160"/>
      <c r="GS299" s="160"/>
      <c r="GT299" s="160"/>
      <c r="GU299" s="160"/>
      <c r="GV299" s="160"/>
      <c r="GW299" s="160"/>
      <c r="GX299" s="160"/>
      <c r="GY299" s="160"/>
      <c r="GZ299" s="160"/>
      <c r="HA299" s="160"/>
      <c r="HB299" s="160"/>
      <c r="HC299" s="160"/>
      <c r="HD299" s="160"/>
      <c r="HE299" s="160"/>
      <c r="HF299" s="160"/>
      <c r="HG299" s="160"/>
      <c r="HH299" s="160"/>
      <c r="HI299" s="160"/>
      <c r="HJ299" s="160"/>
      <c r="HK299" s="160"/>
      <c r="HL299" s="160"/>
      <c r="HM299" s="160"/>
      <c r="HN299" s="160"/>
      <c r="HO299" s="160"/>
      <c r="HP299" s="160"/>
      <c r="HQ299" s="160"/>
      <c r="HR299" s="160"/>
      <c r="HS299" s="160"/>
      <c r="HT299" s="160"/>
      <c r="HU299" s="160"/>
      <c r="HV299" s="160"/>
      <c r="HW299" s="160"/>
      <c r="HX299" s="160"/>
      <c r="HY299" s="160"/>
      <c r="HZ299" s="160"/>
      <c r="IA299" s="160"/>
      <c r="IB299" s="160"/>
      <c r="IC299" s="160"/>
      <c r="ID299" s="160"/>
      <c r="IE299" s="160"/>
      <c r="IF299" s="160"/>
      <c r="IG299" s="160"/>
      <c r="IH299" s="160"/>
      <c r="II299" s="160"/>
      <c r="IJ299" s="160"/>
      <c r="IK299" s="160"/>
      <c r="IL299" s="160"/>
      <c r="IM299" s="160"/>
      <c r="IN299" s="160"/>
      <c r="IO299" s="160"/>
      <c r="IP299" s="160"/>
      <c r="IQ299" s="160"/>
      <c r="IR299" s="160"/>
      <c r="IS299" s="160"/>
      <c r="IT299" s="160"/>
      <c r="IU299" s="160"/>
      <c r="IV299" s="160"/>
      <c r="IW299" s="160"/>
      <c r="IX299" s="160"/>
      <c r="IY299" s="160"/>
      <c r="IZ299" s="160"/>
      <c r="JA299" s="160"/>
      <c r="JB299" s="160"/>
      <c r="JC299" s="160"/>
      <c r="JD299" s="160"/>
      <c r="JE299" s="160"/>
      <c r="JF299" s="160"/>
      <c r="JG299" s="160"/>
      <c r="JH299" s="160"/>
      <c r="JI299" s="160"/>
      <c r="JJ299" s="160"/>
      <c r="JK299" s="160"/>
      <c r="JL299" s="160"/>
      <c r="JM299" s="160"/>
      <c r="JN299" s="160"/>
      <c r="JO299" s="160"/>
      <c r="JP299" s="160"/>
      <c r="JQ299" s="160"/>
      <c r="JR299" s="160"/>
      <c r="JS299" s="160"/>
      <c r="JT299" s="160"/>
      <c r="JU299" s="160"/>
      <c r="JV299" s="160"/>
      <c r="JW299" s="160"/>
      <c r="JX299" s="160"/>
      <c r="JY299" s="160"/>
      <c r="JZ299" s="160"/>
      <c r="KA299" s="160"/>
      <c r="KB299" s="160"/>
      <c r="KC299" s="160"/>
      <c r="KD299" s="160"/>
      <c r="KE299" s="160"/>
      <c r="KF299" s="160"/>
      <c r="KG299" s="160"/>
      <c r="KH299" s="160"/>
      <c r="KI299" s="160"/>
      <c r="KJ299" s="160"/>
      <c r="KK299" s="160"/>
      <c r="KL299" s="160"/>
      <c r="KM299" s="160"/>
      <c r="KN299" s="160"/>
      <c r="KO299" s="160"/>
      <c r="KP299" s="160"/>
      <c r="KQ299" s="160"/>
      <c r="KR299" s="160"/>
      <c r="KS299" s="160"/>
      <c r="KT299" s="160"/>
      <c r="KU299" s="160"/>
      <c r="KV299" s="160"/>
      <c r="KW299" s="160"/>
      <c r="KX299" s="160"/>
      <c r="KY299" s="160"/>
      <c r="KZ299" s="160"/>
      <c r="LA299" s="160"/>
      <c r="LB299" s="160"/>
      <c r="LC299" s="160"/>
      <c r="LD299" s="160"/>
      <c r="LE299" s="160"/>
      <c r="LF299" s="160"/>
      <c r="LG299" s="160"/>
      <c r="LH299" s="160"/>
      <c r="LI299" s="160"/>
      <c r="LJ299" s="160"/>
      <c r="LK299" s="160"/>
      <c r="LL299" s="160"/>
      <c r="LM299" s="160"/>
      <c r="LN299" s="160"/>
      <c r="LO299" s="160"/>
      <c r="LP299" s="160"/>
      <c r="LQ299" s="160"/>
      <c r="LR299" s="160"/>
      <c r="LS299" s="160"/>
      <c r="LT299" s="160"/>
      <c r="LU299" s="160"/>
      <c r="LV299" s="160"/>
      <c r="LW299" s="160"/>
      <c r="LX299" s="160"/>
      <c r="LY299" s="160"/>
      <c r="LZ299" s="160"/>
      <c r="MA299" s="160"/>
      <c r="MB299" s="160"/>
      <c r="MC299" s="160"/>
      <c r="MD299" s="160"/>
      <c r="ME299" s="160"/>
      <c r="MF299" s="160"/>
      <c r="MG299" s="160"/>
      <c r="MH299" s="160"/>
      <c r="MI299" s="160"/>
      <c r="MJ299" s="160"/>
      <c r="MK299" s="160"/>
      <c r="ML299" s="160"/>
      <c r="MM299" s="160"/>
      <c r="MN299" s="160"/>
      <c r="MO299" s="160"/>
      <c r="MP299" s="160"/>
      <c r="MQ299" s="160"/>
      <c r="MR299" s="160"/>
      <c r="MS299" s="160"/>
      <c r="MT299" s="160"/>
      <c r="MU299" s="160"/>
      <c r="MV299" s="160"/>
      <c r="MW299" s="160"/>
      <c r="MX299" s="160"/>
      <c r="MY299" s="160"/>
      <c r="MZ299" s="160"/>
      <c r="NA299" s="160"/>
      <c r="NB299" s="160"/>
      <c r="NC299" s="160"/>
      <c r="ND299" s="160"/>
      <c r="NE299" s="160"/>
      <c r="NF299" s="160"/>
      <c r="NG299" s="160"/>
      <c r="NH299" s="160"/>
      <c r="NI299" s="160"/>
      <c r="NJ299" s="160"/>
      <c r="NK299" s="160"/>
      <c r="NL299" s="160"/>
      <c r="NM299" s="160"/>
      <c r="NN299" s="160"/>
      <c r="NO299" s="160"/>
      <c r="NP299" s="160"/>
      <c r="NQ299" s="160"/>
      <c r="NR299" s="160"/>
      <c r="NS299" s="160"/>
      <c r="NT299" s="160"/>
      <c r="NU299" s="160"/>
      <c r="NV299" s="160"/>
      <c r="NW299" s="160"/>
      <c r="NX299" s="160"/>
      <c r="NY299" s="160"/>
      <c r="NZ299" s="160"/>
      <c r="OA299" s="160"/>
      <c r="OB299" s="160"/>
      <c r="OC299" s="160"/>
      <c r="OD299" s="160"/>
      <c r="OE299" s="160"/>
      <c r="OF299" s="160"/>
      <c r="OG299" s="160"/>
      <c r="OH299" s="160"/>
      <c r="OI299" s="160"/>
      <c r="OJ299" s="160"/>
      <c r="OK299" s="160"/>
      <c r="OL299" s="160"/>
      <c r="OM299" s="160"/>
      <c r="ON299" s="160"/>
      <c r="OO299" s="160"/>
      <c r="OP299" s="160"/>
      <c r="OQ299" s="160"/>
      <c r="OR299" s="160"/>
      <c r="OS299" s="160"/>
      <c r="OT299" s="160"/>
      <c r="OU299" s="160"/>
      <c r="OV299" s="160"/>
      <c r="OW299" s="160"/>
      <c r="OX299" s="160"/>
      <c r="OY299" s="160"/>
      <c r="OZ299" s="160"/>
      <c r="PA299" s="160"/>
      <c r="PB299" s="160"/>
      <c r="PC299" s="160"/>
      <c r="PD299" s="160"/>
      <c r="PE299" s="160"/>
      <c r="PF299" s="160"/>
      <c r="PG299" s="160"/>
      <c r="PH299" s="160"/>
      <c r="PI299" s="160"/>
      <c r="PJ299" s="160"/>
      <c r="PK299" s="160"/>
      <c r="PL299" s="160"/>
      <c r="PM299" s="160"/>
      <c r="PN299" s="160"/>
      <c r="PO299" s="160"/>
      <c r="PP299" s="160"/>
      <c r="PQ299" s="160"/>
      <c r="PR299" s="160"/>
      <c r="PS299" s="160"/>
      <c r="PT299" s="160"/>
      <c r="PU299" s="160"/>
      <c r="PV299" s="160"/>
      <c r="PW299" s="160"/>
      <c r="PX299" s="160"/>
      <c r="PY299" s="160"/>
      <c r="PZ299" s="160"/>
      <c r="QA299" s="160"/>
      <c r="QB299" s="160"/>
      <c r="QC299" s="160"/>
      <c r="QD299" s="160"/>
      <c r="QE299" s="160"/>
      <c r="QF299" s="160"/>
      <c r="QG299" s="160"/>
      <c r="QH299" s="160"/>
      <c r="QI299" s="160"/>
      <c r="QJ299" s="160"/>
      <c r="QK299" s="160"/>
      <c r="QL299" s="160"/>
      <c r="QM299" s="160"/>
      <c r="QN299" s="160"/>
      <c r="QO299" s="160"/>
      <c r="QP299" s="160"/>
      <c r="QQ299" s="160"/>
      <c r="QR299" s="160"/>
      <c r="QS299" s="160"/>
      <c r="QT299" s="160"/>
      <c r="QU299" s="160"/>
      <c r="QV299" s="160"/>
      <c r="QW299" s="160"/>
      <c r="QX299" s="160"/>
      <c r="QY299" s="160"/>
      <c r="QZ299" s="160"/>
      <c r="RA299" s="160"/>
      <c r="RB299" s="160"/>
      <c r="RC299" s="160"/>
      <c r="RD299" s="160"/>
      <c r="RE299" s="160"/>
      <c r="RF299" s="160"/>
      <c r="RG299" s="160"/>
      <c r="RH299" s="160"/>
      <c r="RI299" s="160"/>
      <c r="RJ299" s="160"/>
      <c r="RK299" s="160"/>
      <c r="RL299" s="160"/>
      <c r="RM299" s="160"/>
      <c r="RN299" s="160"/>
      <c r="RO299" s="160"/>
      <c r="RP299" s="160"/>
      <c r="RQ299" s="160"/>
      <c r="RR299" s="160"/>
      <c r="RS299" s="160"/>
      <c r="RT299" s="160"/>
      <c r="RU299" s="160"/>
      <c r="RV299" s="160"/>
      <c r="RW299" s="160"/>
      <c r="RX299" s="160"/>
      <c r="RY299" s="160"/>
      <c r="RZ299" s="160"/>
      <c r="SA299" s="160"/>
      <c r="SB299" s="160"/>
      <c r="SC299" s="160"/>
      <c r="SD299" s="160"/>
      <c r="SE299" s="160"/>
      <c r="SF299" s="160"/>
      <c r="SG299" s="160"/>
      <c r="SH299" s="160"/>
      <c r="SI299" s="160"/>
      <c r="SJ299" s="160"/>
      <c r="SK299" s="160"/>
      <c r="SL299" s="160"/>
      <c r="SM299" s="160"/>
      <c r="SN299" s="160"/>
      <c r="SO299" s="160"/>
      <c r="SP299" s="160"/>
      <c r="SQ299" s="160"/>
      <c r="SR299" s="160"/>
      <c r="SS299" s="160"/>
      <c r="ST299" s="160"/>
      <c r="SU299" s="160"/>
      <c r="SV299" s="160"/>
      <c r="SW299" s="160"/>
      <c r="SX299" s="160"/>
      <c r="SY299" s="160"/>
      <c r="SZ299" s="160"/>
      <c r="TA299" s="160"/>
      <c r="TB299" s="160"/>
      <c r="TC299" s="160"/>
      <c r="TD299" s="160"/>
      <c r="TE299" s="160"/>
      <c r="TF299" s="160"/>
    </row>
    <row r="300" spans="1:526">
      <c r="A300" s="160"/>
      <c r="B300" s="160"/>
      <c r="C300" s="160"/>
      <c r="D300" s="160"/>
      <c r="E300" s="160"/>
      <c r="F300" s="160"/>
      <c r="G300" s="160"/>
      <c r="H300" s="160"/>
      <c r="I300" s="160"/>
      <c r="J300" s="160"/>
      <c r="K300" s="160"/>
      <c r="L300" s="160"/>
      <c r="M300" s="160"/>
      <c r="N300" s="160"/>
      <c r="O300" s="160"/>
      <c r="P300" s="160"/>
      <c r="Q300" s="160"/>
      <c r="R300" s="160"/>
      <c r="S300" s="160"/>
      <c r="T300" s="160"/>
      <c r="U300" s="160"/>
      <c r="V300" s="160"/>
      <c r="W300" s="160"/>
      <c r="X300" s="160"/>
      <c r="Y300" s="160"/>
      <c r="Z300" s="160"/>
      <c r="AA300" s="160"/>
      <c r="AB300" s="160"/>
      <c r="AC300" s="160"/>
      <c r="AD300" s="160"/>
      <c r="AE300" s="160"/>
      <c r="AF300" s="160"/>
      <c r="AG300" s="160"/>
      <c r="AH300" s="160"/>
      <c r="AI300" s="160"/>
      <c r="AJ300" s="160"/>
      <c r="AK300" s="160"/>
      <c r="AL300" s="160"/>
      <c r="AM300" s="160"/>
      <c r="AN300" s="160"/>
      <c r="AO300" s="160"/>
      <c r="AP300" s="160"/>
      <c r="AQ300" s="160"/>
      <c r="AR300" s="160"/>
      <c r="AS300" s="160"/>
      <c r="AT300" s="160"/>
      <c r="AU300" s="160"/>
      <c r="AV300" s="160"/>
      <c r="AW300" s="160"/>
      <c r="AX300" s="160"/>
      <c r="AY300" s="160"/>
      <c r="AZ300" s="160"/>
      <c r="BA300" s="160"/>
      <c r="BB300" s="160"/>
      <c r="BC300" s="160"/>
      <c r="BD300" s="160"/>
      <c r="BE300" s="160"/>
      <c r="BF300" s="160"/>
      <c r="BG300" s="160"/>
      <c r="BH300" s="160"/>
      <c r="BI300" s="160"/>
      <c r="BJ300" s="160"/>
      <c r="BK300" s="160"/>
      <c r="BL300" s="160"/>
      <c r="BM300" s="160"/>
      <c r="BN300" s="160"/>
      <c r="BO300" s="160"/>
      <c r="BP300" s="160"/>
      <c r="BQ300" s="160"/>
      <c r="BR300" s="160"/>
      <c r="BS300" s="160"/>
      <c r="BT300" s="160"/>
      <c r="BU300" s="160"/>
      <c r="BV300" s="160"/>
      <c r="BW300" s="160"/>
      <c r="BX300" s="160"/>
      <c r="BY300" s="160"/>
      <c r="BZ300" s="160"/>
      <c r="CA300" s="160"/>
      <c r="CB300" s="160"/>
      <c r="CC300" s="160"/>
      <c r="CD300" s="160"/>
      <c r="CE300" s="160"/>
      <c r="CF300" s="160"/>
      <c r="CG300" s="160"/>
      <c r="CH300" s="160"/>
      <c r="CI300" s="160"/>
      <c r="CJ300" s="160"/>
      <c r="CK300" s="160"/>
      <c r="CL300" s="160"/>
      <c r="CM300" s="160"/>
      <c r="CN300" s="160"/>
      <c r="CO300" s="160"/>
      <c r="CP300" s="160"/>
      <c r="CQ300" s="160"/>
      <c r="CR300" s="160"/>
      <c r="CS300" s="160"/>
      <c r="CT300" s="160"/>
      <c r="CU300" s="160"/>
      <c r="CV300" s="160"/>
      <c r="CW300" s="160"/>
      <c r="CX300" s="160"/>
      <c r="CY300" s="160"/>
      <c r="CZ300" s="160"/>
      <c r="DA300" s="160"/>
      <c r="DB300" s="160"/>
      <c r="DC300" s="160"/>
      <c r="DD300" s="160"/>
      <c r="DE300" s="160"/>
      <c r="DF300" s="160"/>
      <c r="DG300" s="160"/>
      <c r="DH300" s="160"/>
      <c r="DI300" s="160"/>
      <c r="DJ300" s="160"/>
      <c r="DK300" s="160"/>
      <c r="DL300" s="160"/>
      <c r="DM300" s="160"/>
      <c r="DN300" s="160"/>
      <c r="DO300" s="160"/>
      <c r="DP300" s="160"/>
      <c r="DQ300" s="160"/>
      <c r="DR300" s="160"/>
      <c r="DS300" s="160"/>
      <c r="DT300" s="160"/>
      <c r="DU300" s="160"/>
      <c r="DV300" s="160"/>
      <c r="DW300" s="160"/>
      <c r="DX300" s="160"/>
      <c r="DY300" s="160"/>
      <c r="DZ300" s="160"/>
      <c r="EA300" s="160"/>
      <c r="EB300" s="160"/>
      <c r="EC300" s="160"/>
      <c r="ED300" s="160"/>
      <c r="EE300" s="160"/>
      <c r="EF300" s="160"/>
      <c r="EG300" s="160"/>
      <c r="EH300" s="160"/>
      <c r="EI300" s="160"/>
      <c r="EJ300" s="160"/>
      <c r="EK300" s="160"/>
      <c r="EL300" s="160"/>
      <c r="EM300" s="160"/>
      <c r="EN300" s="160"/>
      <c r="EO300" s="160"/>
      <c r="EP300" s="160"/>
      <c r="EQ300" s="160"/>
      <c r="ER300" s="160"/>
      <c r="ES300" s="160"/>
      <c r="ET300" s="160"/>
      <c r="EU300" s="160"/>
      <c r="EV300" s="160"/>
      <c r="EW300" s="160"/>
      <c r="EX300" s="160"/>
      <c r="EY300" s="160"/>
      <c r="EZ300" s="160"/>
      <c r="FA300" s="160"/>
      <c r="FB300" s="160"/>
      <c r="FC300" s="160"/>
      <c r="FD300" s="160"/>
      <c r="FE300" s="160"/>
      <c r="FF300" s="160"/>
      <c r="FG300" s="160"/>
      <c r="FH300" s="160"/>
      <c r="FI300" s="160"/>
      <c r="FJ300" s="160"/>
      <c r="FK300" s="160"/>
      <c r="FL300" s="160"/>
      <c r="FM300" s="160"/>
      <c r="FN300" s="160"/>
      <c r="FO300" s="160"/>
      <c r="FP300" s="160"/>
      <c r="FQ300" s="160"/>
      <c r="FR300" s="160"/>
      <c r="FS300" s="160"/>
      <c r="FT300" s="160"/>
      <c r="FU300" s="160"/>
      <c r="FV300" s="160"/>
      <c r="FW300" s="160"/>
      <c r="FX300" s="160"/>
      <c r="FY300" s="160"/>
      <c r="FZ300" s="160"/>
      <c r="GA300" s="160"/>
      <c r="GB300" s="160"/>
      <c r="GC300" s="160"/>
      <c r="GD300" s="160"/>
      <c r="GE300" s="160"/>
      <c r="GF300" s="160"/>
      <c r="GG300" s="160"/>
      <c r="GH300" s="160"/>
      <c r="GI300" s="160"/>
      <c r="GJ300" s="160"/>
      <c r="GK300" s="160"/>
      <c r="GL300" s="160"/>
      <c r="GM300" s="160"/>
      <c r="GN300" s="160"/>
      <c r="GO300" s="160"/>
      <c r="GP300" s="160"/>
      <c r="GQ300" s="160"/>
      <c r="GR300" s="160"/>
      <c r="GS300" s="160"/>
      <c r="GT300" s="160"/>
      <c r="GU300" s="160"/>
      <c r="GV300" s="160"/>
      <c r="GW300" s="160"/>
      <c r="GX300" s="160"/>
      <c r="GY300" s="160"/>
      <c r="GZ300" s="160"/>
      <c r="HA300" s="160"/>
      <c r="HB300" s="160"/>
      <c r="HC300" s="160"/>
      <c r="HD300" s="160"/>
      <c r="HE300" s="160"/>
      <c r="HF300" s="160"/>
      <c r="HG300" s="160"/>
      <c r="HH300" s="160"/>
      <c r="HI300" s="160"/>
      <c r="HJ300" s="160"/>
      <c r="HK300" s="160"/>
      <c r="HL300" s="160"/>
      <c r="HM300" s="160"/>
      <c r="HN300" s="160"/>
      <c r="HO300" s="160"/>
      <c r="HP300" s="160"/>
      <c r="HQ300" s="160"/>
      <c r="HR300" s="160"/>
      <c r="HS300" s="160"/>
      <c r="HT300" s="160"/>
      <c r="HU300" s="160"/>
      <c r="HV300" s="160"/>
      <c r="HW300" s="160"/>
      <c r="HX300" s="160"/>
      <c r="HY300" s="160"/>
      <c r="HZ300" s="160"/>
      <c r="IA300" s="160"/>
      <c r="IB300" s="160"/>
      <c r="IC300" s="160"/>
      <c r="ID300" s="160"/>
      <c r="IE300" s="160"/>
      <c r="IF300" s="160"/>
      <c r="IG300" s="160"/>
      <c r="IH300" s="160"/>
      <c r="II300" s="160"/>
      <c r="IJ300" s="160"/>
      <c r="IK300" s="160"/>
      <c r="IL300" s="160"/>
      <c r="IM300" s="160"/>
      <c r="IN300" s="160"/>
      <c r="IO300" s="160"/>
      <c r="IP300" s="160"/>
      <c r="IQ300" s="160"/>
      <c r="IR300" s="160"/>
      <c r="IS300" s="160"/>
      <c r="IT300" s="160"/>
      <c r="IU300" s="160"/>
      <c r="IV300" s="160"/>
      <c r="IW300" s="160"/>
      <c r="IX300" s="160"/>
      <c r="IY300" s="160"/>
      <c r="IZ300" s="160"/>
      <c r="JA300" s="160"/>
      <c r="JB300" s="160"/>
      <c r="JC300" s="160"/>
      <c r="JD300" s="160"/>
      <c r="JE300" s="160"/>
      <c r="JF300" s="160"/>
      <c r="JG300" s="160"/>
      <c r="JH300" s="160"/>
      <c r="JI300" s="160"/>
      <c r="JJ300" s="160"/>
      <c r="JK300" s="160"/>
      <c r="JL300" s="160"/>
      <c r="JM300" s="160"/>
      <c r="JN300" s="160"/>
      <c r="JO300" s="160"/>
      <c r="JP300" s="160"/>
      <c r="JQ300" s="160"/>
      <c r="JR300" s="160"/>
      <c r="JS300" s="160"/>
      <c r="JT300" s="160"/>
      <c r="JU300" s="160"/>
      <c r="JV300" s="160"/>
      <c r="JW300" s="160"/>
      <c r="JX300" s="160"/>
      <c r="JY300" s="160"/>
      <c r="JZ300" s="160"/>
      <c r="KA300" s="160"/>
      <c r="KB300" s="160"/>
      <c r="KC300" s="160"/>
      <c r="KD300" s="160"/>
      <c r="KE300" s="160"/>
      <c r="KF300" s="160"/>
      <c r="KG300" s="160"/>
      <c r="KH300" s="160"/>
      <c r="KI300" s="160"/>
      <c r="KJ300" s="160"/>
      <c r="KK300" s="160"/>
      <c r="KL300" s="160"/>
      <c r="KM300" s="160"/>
      <c r="KN300" s="160"/>
      <c r="KO300" s="160"/>
      <c r="KP300" s="160"/>
      <c r="KQ300" s="160"/>
      <c r="KR300" s="160"/>
      <c r="KS300" s="160"/>
      <c r="KT300" s="160"/>
      <c r="KU300" s="160"/>
      <c r="KV300" s="160"/>
      <c r="KW300" s="160"/>
      <c r="KX300" s="160"/>
      <c r="KY300" s="160"/>
      <c r="KZ300" s="160"/>
      <c r="LA300" s="160"/>
      <c r="LB300" s="160"/>
      <c r="LC300" s="160"/>
      <c r="LD300" s="160"/>
      <c r="LE300" s="160"/>
      <c r="LF300" s="160"/>
      <c r="LG300" s="160"/>
      <c r="LH300" s="160"/>
      <c r="LI300" s="160"/>
      <c r="LJ300" s="160"/>
      <c r="LK300" s="160"/>
      <c r="LL300" s="160"/>
      <c r="LM300" s="160"/>
      <c r="LN300" s="160"/>
      <c r="LO300" s="160"/>
      <c r="LP300" s="160"/>
      <c r="LQ300" s="160"/>
      <c r="LR300" s="160"/>
      <c r="LS300" s="160"/>
      <c r="LT300" s="160"/>
      <c r="LU300" s="160"/>
      <c r="LV300" s="160"/>
      <c r="LW300" s="160"/>
      <c r="LX300" s="160"/>
      <c r="LY300" s="160"/>
      <c r="LZ300" s="160"/>
      <c r="MA300" s="160"/>
      <c r="MB300" s="160"/>
      <c r="MC300" s="160"/>
      <c r="MD300" s="160"/>
      <c r="ME300" s="160"/>
      <c r="MF300" s="160"/>
      <c r="MG300" s="160"/>
      <c r="MH300" s="160"/>
      <c r="MI300" s="160"/>
      <c r="MJ300" s="160"/>
      <c r="MK300" s="160"/>
      <c r="ML300" s="160"/>
      <c r="MM300" s="160"/>
      <c r="MN300" s="160"/>
      <c r="MO300" s="160"/>
      <c r="MP300" s="160"/>
      <c r="MQ300" s="160"/>
      <c r="MR300" s="160"/>
      <c r="MS300" s="160"/>
      <c r="MT300" s="160"/>
      <c r="MU300" s="160"/>
      <c r="MV300" s="160"/>
      <c r="MW300" s="160"/>
      <c r="MX300" s="160"/>
      <c r="MY300" s="160"/>
      <c r="MZ300" s="160"/>
      <c r="NA300" s="160"/>
      <c r="NB300" s="160"/>
      <c r="NC300" s="160"/>
      <c r="ND300" s="160"/>
      <c r="NE300" s="160"/>
      <c r="NF300" s="160"/>
      <c r="NG300" s="160"/>
      <c r="NH300" s="160"/>
      <c r="NI300" s="160"/>
      <c r="NJ300" s="160"/>
      <c r="NK300" s="160"/>
      <c r="NL300" s="160"/>
      <c r="NM300" s="160"/>
      <c r="NN300" s="160"/>
      <c r="NO300" s="160"/>
      <c r="NP300" s="160"/>
      <c r="NQ300" s="160"/>
      <c r="NR300" s="160"/>
      <c r="NS300" s="160"/>
      <c r="NT300" s="160"/>
      <c r="NU300" s="160"/>
      <c r="NV300" s="160"/>
      <c r="NW300" s="160"/>
      <c r="NX300" s="160"/>
      <c r="NY300" s="160"/>
      <c r="NZ300" s="160"/>
      <c r="OA300" s="160"/>
      <c r="OB300" s="160"/>
      <c r="OC300" s="160"/>
      <c r="OD300" s="160"/>
      <c r="OE300" s="160"/>
      <c r="OF300" s="160"/>
      <c r="OG300" s="160"/>
      <c r="OH300" s="160"/>
      <c r="OI300" s="160"/>
      <c r="OJ300" s="160"/>
      <c r="OK300" s="160"/>
      <c r="OL300" s="160"/>
      <c r="OM300" s="160"/>
      <c r="ON300" s="160"/>
      <c r="OO300" s="160"/>
      <c r="OP300" s="160"/>
      <c r="OQ300" s="160"/>
      <c r="OR300" s="160"/>
      <c r="OS300" s="160"/>
      <c r="OT300" s="160"/>
      <c r="OU300" s="160"/>
      <c r="OV300" s="160"/>
      <c r="OW300" s="160"/>
      <c r="OX300" s="160"/>
      <c r="OY300" s="160"/>
      <c r="OZ300" s="160"/>
      <c r="PA300" s="160"/>
      <c r="PB300" s="160"/>
      <c r="PC300" s="160"/>
      <c r="PD300" s="160"/>
      <c r="PE300" s="160"/>
      <c r="PF300" s="160"/>
      <c r="PG300" s="160"/>
      <c r="PH300" s="160"/>
      <c r="PI300" s="160"/>
      <c r="PJ300" s="160"/>
      <c r="PK300" s="160"/>
      <c r="PL300" s="160"/>
      <c r="PM300" s="160"/>
      <c r="PN300" s="160"/>
      <c r="PO300" s="160"/>
      <c r="PP300" s="160"/>
      <c r="PQ300" s="160"/>
      <c r="PR300" s="160"/>
      <c r="PS300" s="160"/>
      <c r="PT300" s="160"/>
      <c r="PU300" s="160"/>
      <c r="PV300" s="160"/>
      <c r="PW300" s="160"/>
      <c r="PX300" s="160"/>
      <c r="PY300" s="160"/>
      <c r="PZ300" s="160"/>
      <c r="QA300" s="160"/>
      <c r="QB300" s="160"/>
      <c r="QC300" s="160"/>
      <c r="QD300" s="160"/>
      <c r="QE300" s="160"/>
      <c r="QF300" s="160"/>
      <c r="QG300" s="160"/>
      <c r="QH300" s="160"/>
      <c r="QI300" s="160"/>
      <c r="QJ300" s="160"/>
      <c r="QK300" s="160"/>
      <c r="QL300" s="160"/>
      <c r="QM300" s="160"/>
      <c r="QN300" s="160"/>
      <c r="QO300" s="160"/>
      <c r="QP300" s="160"/>
      <c r="QQ300" s="160"/>
      <c r="QR300" s="160"/>
      <c r="QS300" s="160"/>
      <c r="QT300" s="160"/>
      <c r="QU300" s="160"/>
      <c r="QV300" s="160"/>
      <c r="QW300" s="160"/>
      <c r="QX300" s="160"/>
      <c r="QY300" s="160"/>
      <c r="QZ300" s="160"/>
      <c r="RA300" s="160"/>
      <c r="RB300" s="160"/>
      <c r="RC300" s="160"/>
      <c r="RD300" s="160"/>
      <c r="RE300" s="160"/>
      <c r="RF300" s="160"/>
      <c r="RG300" s="160"/>
      <c r="RH300" s="160"/>
      <c r="RI300" s="160"/>
      <c r="RJ300" s="160"/>
      <c r="RK300" s="160"/>
      <c r="RL300" s="160"/>
      <c r="RM300" s="160"/>
      <c r="RN300" s="160"/>
      <c r="RO300" s="160"/>
      <c r="RP300" s="160"/>
      <c r="RQ300" s="160"/>
      <c r="RR300" s="160"/>
      <c r="RS300" s="160"/>
      <c r="RT300" s="160"/>
      <c r="RU300" s="160"/>
      <c r="RV300" s="160"/>
      <c r="RW300" s="160"/>
      <c r="RX300" s="160"/>
      <c r="RY300" s="160"/>
      <c r="RZ300" s="160"/>
      <c r="SA300" s="160"/>
      <c r="SB300" s="160"/>
      <c r="SC300" s="160"/>
      <c r="SD300" s="160"/>
      <c r="SE300" s="160"/>
      <c r="SF300" s="160"/>
      <c r="SG300" s="160"/>
      <c r="SH300" s="160"/>
      <c r="SI300" s="160"/>
      <c r="SJ300" s="160"/>
      <c r="SK300" s="160"/>
      <c r="SL300" s="160"/>
      <c r="SM300" s="160"/>
      <c r="SN300" s="160"/>
      <c r="SO300" s="160"/>
      <c r="SP300" s="160"/>
      <c r="SQ300" s="160"/>
      <c r="SR300" s="160"/>
      <c r="SS300" s="160"/>
      <c r="ST300" s="160"/>
      <c r="SU300" s="160"/>
      <c r="SV300" s="160"/>
      <c r="SW300" s="160"/>
      <c r="SX300" s="160"/>
      <c r="SY300" s="160"/>
      <c r="SZ300" s="160"/>
      <c r="TA300" s="160"/>
      <c r="TB300" s="160"/>
      <c r="TC300" s="160"/>
      <c r="TD300" s="160"/>
      <c r="TE300" s="160"/>
      <c r="TF300" s="160"/>
    </row>
    <row r="301" spans="1:526">
      <c r="A301" s="160"/>
      <c r="B301" s="160"/>
      <c r="C301" s="160"/>
      <c r="D301" s="160"/>
      <c r="E301" s="160"/>
      <c r="F301" s="160"/>
      <c r="G301" s="160"/>
      <c r="H301" s="160"/>
      <c r="I301" s="160"/>
      <c r="J301" s="160"/>
      <c r="K301" s="160"/>
      <c r="L301" s="160"/>
      <c r="M301" s="160"/>
      <c r="N301" s="160"/>
      <c r="O301" s="160"/>
      <c r="P301" s="160"/>
      <c r="Q301" s="160"/>
      <c r="R301" s="160"/>
      <c r="S301" s="160"/>
      <c r="T301" s="160"/>
      <c r="U301" s="160"/>
      <c r="V301" s="160"/>
      <c r="W301" s="160"/>
      <c r="X301" s="160"/>
      <c r="Y301" s="160"/>
      <c r="Z301" s="160"/>
      <c r="AA301" s="160"/>
      <c r="AB301" s="160"/>
      <c r="AC301" s="160"/>
      <c r="AD301" s="160"/>
      <c r="AE301" s="160"/>
      <c r="AF301" s="160"/>
      <c r="AG301" s="160"/>
      <c r="AH301" s="160"/>
      <c r="AI301" s="160"/>
      <c r="AJ301" s="160"/>
      <c r="AK301" s="160"/>
      <c r="AL301" s="160"/>
      <c r="AM301" s="160"/>
      <c r="AN301" s="160"/>
      <c r="AO301" s="160"/>
      <c r="AP301" s="160"/>
      <c r="AQ301" s="160"/>
      <c r="AR301" s="160"/>
      <c r="AS301" s="160"/>
      <c r="AT301" s="160"/>
      <c r="AU301" s="160"/>
      <c r="AV301" s="160"/>
      <c r="AW301" s="160"/>
      <c r="AX301" s="160"/>
      <c r="AY301" s="160"/>
      <c r="AZ301" s="160"/>
      <c r="BA301" s="160"/>
      <c r="BB301" s="160"/>
      <c r="BC301" s="160"/>
      <c r="BD301" s="160"/>
      <c r="BE301" s="160"/>
      <c r="BF301" s="160"/>
      <c r="BG301" s="160"/>
      <c r="BH301" s="160"/>
      <c r="BI301" s="160"/>
      <c r="BJ301" s="160"/>
      <c r="BK301" s="160"/>
      <c r="BL301" s="160"/>
      <c r="BM301" s="160"/>
      <c r="BN301" s="160"/>
      <c r="BO301" s="160"/>
      <c r="BP301" s="160"/>
      <c r="BQ301" s="160"/>
      <c r="BR301" s="160"/>
      <c r="BS301" s="160"/>
      <c r="BT301" s="160"/>
      <c r="BU301" s="160"/>
      <c r="BV301" s="160"/>
      <c r="BW301" s="160"/>
      <c r="BX301" s="160"/>
      <c r="BY301" s="160"/>
      <c r="BZ301" s="160"/>
      <c r="CA301" s="160"/>
      <c r="CB301" s="160"/>
      <c r="CC301" s="160"/>
      <c r="CD301" s="160"/>
      <c r="CE301" s="160"/>
      <c r="CF301" s="160"/>
      <c r="CG301" s="160"/>
      <c r="CH301" s="160"/>
      <c r="CI301" s="160"/>
      <c r="CJ301" s="160"/>
      <c r="CK301" s="160"/>
      <c r="CL301" s="160"/>
      <c r="CM301" s="160"/>
      <c r="CN301" s="160"/>
      <c r="CO301" s="160"/>
      <c r="CP301" s="160"/>
      <c r="CQ301" s="160"/>
      <c r="CR301" s="160"/>
      <c r="CS301" s="160"/>
      <c r="CT301" s="160"/>
      <c r="CU301" s="160"/>
      <c r="CV301" s="160"/>
      <c r="CW301" s="160"/>
      <c r="CX301" s="160"/>
      <c r="CY301" s="160"/>
      <c r="CZ301" s="160"/>
      <c r="DA301" s="160"/>
      <c r="DB301" s="160"/>
      <c r="DC301" s="160"/>
      <c r="DD301" s="160"/>
      <c r="DE301" s="160"/>
      <c r="DF301" s="160"/>
      <c r="DG301" s="160"/>
      <c r="DH301" s="160"/>
      <c r="DI301" s="160"/>
      <c r="DJ301" s="160"/>
      <c r="DK301" s="160"/>
      <c r="DL301" s="160"/>
      <c r="DM301" s="160"/>
      <c r="DN301" s="160"/>
      <c r="DO301" s="160"/>
      <c r="DP301" s="160"/>
      <c r="DQ301" s="160"/>
      <c r="DR301" s="160"/>
      <c r="DS301" s="160"/>
      <c r="DT301" s="160"/>
      <c r="DU301" s="160"/>
      <c r="DV301" s="160"/>
      <c r="DW301" s="160"/>
      <c r="DX301" s="160"/>
      <c r="DY301" s="160"/>
      <c r="DZ301" s="160"/>
      <c r="EA301" s="160"/>
      <c r="EB301" s="160"/>
      <c r="EC301" s="160"/>
      <c r="ED301" s="160"/>
      <c r="EE301" s="160"/>
      <c r="EF301" s="160"/>
      <c r="EG301" s="160"/>
      <c r="EH301" s="160"/>
      <c r="EI301" s="160"/>
      <c r="EJ301" s="160"/>
      <c r="EK301" s="160"/>
      <c r="EL301" s="160"/>
      <c r="EM301" s="160"/>
      <c r="EN301" s="160"/>
      <c r="EO301" s="160"/>
      <c r="EP301" s="160"/>
      <c r="EQ301" s="160"/>
      <c r="ER301" s="160"/>
      <c r="ES301" s="160"/>
      <c r="ET301" s="160"/>
      <c r="EU301" s="160"/>
      <c r="EV301" s="160"/>
      <c r="EW301" s="160"/>
      <c r="EX301" s="160"/>
      <c r="EY301" s="160"/>
      <c r="EZ301" s="160"/>
      <c r="FA301" s="160"/>
      <c r="FB301" s="160"/>
      <c r="FC301" s="160"/>
      <c r="FD301" s="160"/>
      <c r="FE301" s="160"/>
      <c r="FF301" s="160"/>
      <c r="FG301" s="160"/>
      <c r="FH301" s="160"/>
      <c r="FI301" s="160"/>
      <c r="FJ301" s="160"/>
      <c r="FK301" s="160"/>
      <c r="FL301" s="160"/>
      <c r="FM301" s="160"/>
      <c r="FN301" s="160"/>
      <c r="FO301" s="160"/>
      <c r="FP301" s="160"/>
      <c r="FQ301" s="160"/>
      <c r="FR301" s="160"/>
      <c r="FS301" s="160"/>
      <c r="FT301" s="160"/>
      <c r="FU301" s="160"/>
      <c r="FV301" s="160"/>
      <c r="FW301" s="160"/>
      <c r="FX301" s="160"/>
      <c r="FY301" s="160"/>
      <c r="FZ301" s="160"/>
      <c r="GA301" s="160"/>
      <c r="GB301" s="160"/>
      <c r="GC301" s="160"/>
      <c r="GD301" s="160"/>
      <c r="GE301" s="160"/>
      <c r="GF301" s="160"/>
      <c r="GG301" s="160"/>
      <c r="GH301" s="160"/>
      <c r="GI301" s="160"/>
      <c r="GJ301" s="160"/>
      <c r="GK301" s="160"/>
      <c r="GL301" s="160"/>
      <c r="GM301" s="160"/>
      <c r="GN301" s="160"/>
      <c r="GO301" s="160"/>
      <c r="GP301" s="160"/>
      <c r="GQ301" s="160"/>
      <c r="GR301" s="160"/>
      <c r="GS301" s="160"/>
      <c r="GT301" s="160"/>
      <c r="GU301" s="160"/>
      <c r="GV301" s="160"/>
      <c r="GW301" s="160"/>
      <c r="GX301" s="160"/>
      <c r="GY301" s="160"/>
      <c r="GZ301" s="160"/>
      <c r="HA301" s="160"/>
      <c r="HB301" s="160"/>
      <c r="HC301" s="160"/>
      <c r="HD301" s="160"/>
      <c r="HE301" s="160"/>
      <c r="HF301" s="160"/>
      <c r="HG301" s="160"/>
      <c r="HH301" s="160"/>
      <c r="HI301" s="160"/>
      <c r="HJ301" s="160"/>
      <c r="HK301" s="160"/>
      <c r="HL301" s="160"/>
      <c r="HM301" s="160"/>
      <c r="HN301" s="160"/>
      <c r="HO301" s="160"/>
      <c r="HP301" s="160"/>
      <c r="HQ301" s="160"/>
      <c r="HR301" s="160"/>
      <c r="HS301" s="160"/>
      <c r="HT301" s="160"/>
      <c r="HU301" s="160"/>
      <c r="HV301" s="160"/>
      <c r="HW301" s="160"/>
      <c r="HX301" s="160"/>
      <c r="HY301" s="160"/>
      <c r="HZ301" s="160"/>
      <c r="IA301" s="160"/>
      <c r="IB301" s="160"/>
      <c r="IC301" s="160"/>
      <c r="ID301" s="160"/>
      <c r="IE301" s="160"/>
      <c r="IF301" s="160"/>
      <c r="IG301" s="160"/>
      <c r="IH301" s="160"/>
      <c r="II301" s="160"/>
      <c r="IJ301" s="160"/>
      <c r="IK301" s="160"/>
      <c r="IL301" s="160"/>
      <c r="IM301" s="160"/>
      <c r="IN301" s="160"/>
      <c r="IO301" s="160"/>
      <c r="IP301" s="160"/>
      <c r="IQ301" s="160"/>
      <c r="IR301" s="160"/>
      <c r="IS301" s="160"/>
      <c r="IT301" s="160"/>
      <c r="IU301" s="160"/>
      <c r="IV301" s="160"/>
      <c r="IW301" s="160"/>
      <c r="IX301" s="160"/>
      <c r="IY301" s="160"/>
      <c r="IZ301" s="160"/>
      <c r="JA301" s="160"/>
      <c r="JB301" s="160"/>
      <c r="JC301" s="160"/>
      <c r="JD301" s="160"/>
      <c r="JE301" s="160"/>
      <c r="JF301" s="160"/>
      <c r="JG301" s="160"/>
      <c r="JH301" s="160"/>
      <c r="JI301" s="160"/>
      <c r="JJ301" s="160"/>
      <c r="JK301" s="160"/>
      <c r="JL301" s="160"/>
      <c r="JM301" s="160"/>
      <c r="JN301" s="160"/>
      <c r="JO301" s="160"/>
      <c r="JP301" s="160"/>
      <c r="JQ301" s="160"/>
      <c r="JR301" s="160"/>
      <c r="JS301" s="160"/>
      <c r="JT301" s="160"/>
      <c r="JU301" s="160"/>
      <c r="JV301" s="160"/>
      <c r="JW301" s="160"/>
      <c r="JX301" s="160"/>
      <c r="JY301" s="160"/>
      <c r="JZ301" s="160"/>
      <c r="KA301" s="160"/>
      <c r="KB301" s="160"/>
      <c r="KC301" s="160"/>
      <c r="KD301" s="160"/>
      <c r="KE301" s="160"/>
      <c r="KF301" s="160"/>
      <c r="KG301" s="160"/>
      <c r="KH301" s="160"/>
      <c r="KI301" s="160"/>
      <c r="KJ301" s="160"/>
      <c r="KK301" s="160"/>
      <c r="KL301" s="160"/>
      <c r="KM301" s="160"/>
      <c r="KN301" s="160"/>
      <c r="KO301" s="160"/>
      <c r="KP301" s="160"/>
      <c r="KQ301" s="160"/>
      <c r="KR301" s="160"/>
      <c r="KS301" s="160"/>
      <c r="KT301" s="160"/>
      <c r="KU301" s="160"/>
      <c r="KV301" s="160"/>
      <c r="KW301" s="160"/>
      <c r="KX301" s="160"/>
      <c r="KY301" s="160"/>
      <c r="KZ301" s="160"/>
      <c r="LA301" s="160"/>
      <c r="LB301" s="160"/>
      <c r="LC301" s="160"/>
      <c r="LD301" s="160"/>
      <c r="LE301" s="160"/>
      <c r="LF301" s="160"/>
      <c r="LG301" s="160"/>
      <c r="LH301" s="160"/>
      <c r="LI301" s="160"/>
      <c r="LJ301" s="160"/>
      <c r="LK301" s="160"/>
      <c r="LL301" s="160"/>
      <c r="LM301" s="160"/>
      <c r="LN301" s="160"/>
      <c r="LO301" s="160"/>
      <c r="LP301" s="160"/>
      <c r="LQ301" s="160"/>
      <c r="LR301" s="160"/>
      <c r="LS301" s="160"/>
      <c r="LT301" s="160"/>
      <c r="LU301" s="160"/>
      <c r="LV301" s="160"/>
      <c r="LW301" s="160"/>
      <c r="LX301" s="160"/>
      <c r="LY301" s="160"/>
      <c r="LZ301" s="160"/>
      <c r="MA301" s="160"/>
      <c r="MB301" s="160"/>
      <c r="MC301" s="160"/>
      <c r="MD301" s="160"/>
      <c r="ME301" s="160"/>
      <c r="MF301" s="160"/>
      <c r="MG301" s="160"/>
      <c r="MH301" s="160"/>
      <c r="MI301" s="160"/>
      <c r="MJ301" s="160"/>
      <c r="MK301" s="160"/>
      <c r="ML301" s="160"/>
      <c r="MM301" s="160"/>
      <c r="MN301" s="160"/>
      <c r="MO301" s="160"/>
      <c r="MP301" s="160"/>
      <c r="MQ301" s="160"/>
      <c r="MR301" s="160"/>
      <c r="MS301" s="160"/>
      <c r="MT301" s="160"/>
      <c r="MU301" s="160"/>
      <c r="MV301" s="160"/>
      <c r="MW301" s="160"/>
      <c r="MX301" s="160"/>
      <c r="MY301" s="160"/>
      <c r="MZ301" s="160"/>
      <c r="NA301" s="160"/>
      <c r="NB301" s="160"/>
      <c r="NC301" s="160"/>
      <c r="ND301" s="160"/>
      <c r="NE301" s="160"/>
      <c r="NF301" s="160"/>
      <c r="NG301" s="160"/>
      <c r="NH301" s="160"/>
      <c r="NI301" s="160"/>
      <c r="NJ301" s="160"/>
      <c r="NK301" s="160"/>
      <c r="NL301" s="160"/>
      <c r="NM301" s="160"/>
      <c r="NN301" s="160"/>
      <c r="NO301" s="160"/>
      <c r="NP301" s="160"/>
      <c r="NQ301" s="160"/>
      <c r="NR301" s="160"/>
      <c r="NS301" s="160"/>
      <c r="NT301" s="160"/>
      <c r="NU301" s="160"/>
      <c r="NV301" s="160"/>
      <c r="NW301" s="160"/>
      <c r="NX301" s="160"/>
      <c r="NY301" s="160"/>
      <c r="NZ301" s="160"/>
      <c r="OA301" s="160"/>
      <c r="OB301" s="160"/>
      <c r="OC301" s="160"/>
      <c r="OD301" s="160"/>
      <c r="OE301" s="160"/>
      <c r="OF301" s="160"/>
      <c r="OG301" s="160"/>
      <c r="OH301" s="160"/>
      <c r="OI301" s="160"/>
      <c r="OJ301" s="160"/>
      <c r="OK301" s="160"/>
      <c r="OL301" s="160"/>
      <c r="OM301" s="160"/>
      <c r="ON301" s="160"/>
      <c r="OO301" s="160"/>
      <c r="OP301" s="160"/>
      <c r="OQ301" s="160"/>
      <c r="OR301" s="160"/>
      <c r="OS301" s="160"/>
      <c r="OT301" s="160"/>
      <c r="OU301" s="160"/>
      <c r="OV301" s="160"/>
      <c r="OW301" s="160"/>
      <c r="OX301" s="160"/>
      <c r="OY301" s="160"/>
      <c r="OZ301" s="160"/>
      <c r="PA301" s="160"/>
      <c r="PB301" s="160"/>
      <c r="PC301" s="160"/>
      <c r="PD301" s="160"/>
      <c r="PE301" s="160"/>
      <c r="PF301" s="160"/>
      <c r="PG301" s="160"/>
      <c r="PH301" s="160"/>
      <c r="PI301" s="160"/>
      <c r="PJ301" s="160"/>
      <c r="PK301" s="160"/>
      <c r="PL301" s="160"/>
      <c r="PM301" s="160"/>
      <c r="PN301" s="160"/>
      <c r="PO301" s="160"/>
      <c r="PP301" s="160"/>
      <c r="PQ301" s="160"/>
      <c r="PR301" s="160"/>
      <c r="PS301" s="160"/>
      <c r="PT301" s="160"/>
      <c r="PU301" s="160"/>
      <c r="PV301" s="160"/>
      <c r="PW301" s="160"/>
      <c r="PX301" s="160"/>
      <c r="PY301" s="160"/>
      <c r="PZ301" s="160"/>
      <c r="QA301" s="160"/>
      <c r="QB301" s="160"/>
      <c r="QC301" s="160"/>
      <c r="QD301" s="160"/>
      <c r="QE301" s="160"/>
      <c r="QF301" s="160"/>
      <c r="QG301" s="160"/>
      <c r="QH301" s="160"/>
      <c r="QI301" s="160"/>
      <c r="QJ301" s="160"/>
      <c r="QK301" s="160"/>
      <c r="QL301" s="160"/>
      <c r="QM301" s="160"/>
      <c r="QN301" s="160"/>
      <c r="QO301" s="160"/>
      <c r="QP301" s="160"/>
      <c r="QQ301" s="160"/>
      <c r="QR301" s="160"/>
      <c r="QS301" s="160"/>
      <c r="QT301" s="160"/>
      <c r="QU301" s="160"/>
      <c r="QV301" s="160"/>
      <c r="QW301" s="160"/>
      <c r="QX301" s="160"/>
      <c r="QY301" s="160"/>
      <c r="QZ301" s="160"/>
      <c r="RA301" s="160"/>
      <c r="RB301" s="160"/>
      <c r="RC301" s="160"/>
      <c r="RD301" s="160"/>
      <c r="RE301" s="160"/>
      <c r="RF301" s="160"/>
      <c r="RG301" s="160"/>
      <c r="RH301" s="160"/>
      <c r="RI301" s="160"/>
      <c r="RJ301" s="160"/>
      <c r="RK301" s="160"/>
      <c r="RL301" s="160"/>
      <c r="RM301" s="160"/>
      <c r="RN301" s="160"/>
      <c r="RO301" s="160"/>
      <c r="RP301" s="160"/>
      <c r="RQ301" s="160"/>
      <c r="RR301" s="160"/>
      <c r="RS301" s="160"/>
      <c r="RT301" s="160"/>
      <c r="RU301" s="160"/>
      <c r="RV301" s="160"/>
      <c r="RW301" s="160"/>
      <c r="RX301" s="160"/>
      <c r="RY301" s="160"/>
      <c r="RZ301" s="160"/>
      <c r="SA301" s="160"/>
      <c r="SB301" s="160"/>
      <c r="SC301" s="160"/>
      <c r="SD301" s="160"/>
      <c r="SE301" s="160"/>
      <c r="SF301" s="160"/>
      <c r="SG301" s="160"/>
      <c r="SH301" s="160"/>
      <c r="SI301" s="160"/>
      <c r="SJ301" s="160"/>
      <c r="SK301" s="160"/>
      <c r="SL301" s="160"/>
      <c r="SM301" s="160"/>
      <c r="SN301" s="160"/>
      <c r="SO301" s="160"/>
      <c r="SP301" s="160"/>
      <c r="SQ301" s="160"/>
      <c r="SR301" s="160"/>
      <c r="SS301" s="160"/>
      <c r="ST301" s="160"/>
      <c r="SU301" s="160"/>
      <c r="SV301" s="160"/>
      <c r="SW301" s="160"/>
      <c r="SX301" s="160"/>
      <c r="SY301" s="160"/>
      <c r="SZ301" s="160"/>
      <c r="TA301" s="160"/>
      <c r="TB301" s="160"/>
      <c r="TC301" s="160"/>
      <c r="TD301" s="160"/>
      <c r="TE301" s="160"/>
      <c r="TF301" s="160"/>
    </row>
    <row r="302" spans="1:526">
      <c r="A302" s="160"/>
      <c r="B302" s="160"/>
      <c r="C302" s="160"/>
      <c r="D302" s="160"/>
      <c r="E302" s="160"/>
      <c r="F302" s="160"/>
      <c r="G302" s="160"/>
      <c r="H302" s="160"/>
      <c r="I302" s="160"/>
      <c r="J302" s="160"/>
      <c r="K302" s="160"/>
      <c r="L302" s="160"/>
      <c r="M302" s="160"/>
      <c r="N302" s="160"/>
      <c r="O302" s="160"/>
      <c r="P302" s="160"/>
      <c r="Q302" s="160"/>
      <c r="R302" s="160"/>
      <c r="S302" s="160"/>
      <c r="T302" s="160"/>
      <c r="U302" s="160"/>
      <c r="V302" s="160"/>
      <c r="W302" s="160"/>
      <c r="X302" s="160"/>
      <c r="Y302" s="160"/>
      <c r="Z302" s="160"/>
      <c r="AA302" s="160"/>
      <c r="AB302" s="160"/>
      <c r="AC302" s="160"/>
      <c r="AD302" s="160"/>
      <c r="AE302" s="160"/>
      <c r="AF302" s="160"/>
      <c r="AG302" s="160"/>
      <c r="AH302" s="160"/>
      <c r="AI302" s="160"/>
      <c r="AJ302" s="160"/>
      <c r="AK302" s="160"/>
      <c r="AL302" s="160"/>
      <c r="AM302" s="160"/>
      <c r="AN302" s="160"/>
      <c r="AO302" s="160"/>
      <c r="AP302" s="160"/>
      <c r="AQ302" s="160"/>
      <c r="AR302" s="160"/>
      <c r="AS302" s="160"/>
      <c r="AT302" s="160"/>
      <c r="AU302" s="160"/>
      <c r="AV302" s="160"/>
      <c r="AW302" s="160"/>
      <c r="AX302" s="160"/>
      <c r="AY302" s="160"/>
      <c r="AZ302" s="160"/>
      <c r="BA302" s="160"/>
      <c r="BB302" s="160"/>
      <c r="BC302" s="160"/>
      <c r="BD302" s="160"/>
      <c r="BE302" s="160"/>
      <c r="BF302" s="160"/>
      <c r="BG302" s="160"/>
      <c r="BH302" s="160"/>
      <c r="BI302" s="160"/>
      <c r="BJ302" s="160"/>
      <c r="BK302" s="160"/>
      <c r="BL302" s="160"/>
      <c r="BM302" s="160"/>
      <c r="BN302" s="160"/>
      <c r="BO302" s="160"/>
      <c r="BP302" s="160"/>
      <c r="BQ302" s="160"/>
      <c r="BR302" s="160"/>
      <c r="BS302" s="160"/>
      <c r="BT302" s="160"/>
      <c r="BU302" s="160"/>
      <c r="BV302" s="160"/>
      <c r="BW302" s="160"/>
      <c r="BX302" s="160"/>
      <c r="BY302" s="160"/>
      <c r="BZ302" s="160"/>
      <c r="CA302" s="160"/>
      <c r="CB302" s="160"/>
      <c r="CC302" s="160"/>
      <c r="CD302" s="160"/>
      <c r="CE302" s="160"/>
      <c r="CF302" s="160"/>
      <c r="CG302" s="160"/>
      <c r="CH302" s="160"/>
      <c r="CI302" s="160"/>
      <c r="CJ302" s="160"/>
      <c r="CK302" s="160"/>
      <c r="CL302" s="160"/>
      <c r="CM302" s="160"/>
      <c r="CN302" s="160"/>
      <c r="CO302" s="160"/>
      <c r="CP302" s="160"/>
      <c r="CQ302" s="160"/>
      <c r="CR302" s="160"/>
      <c r="CS302" s="160"/>
      <c r="CT302" s="160"/>
      <c r="CU302" s="160"/>
      <c r="CV302" s="160"/>
      <c r="CW302" s="160"/>
      <c r="CX302" s="160"/>
      <c r="CY302" s="160"/>
      <c r="CZ302" s="160"/>
      <c r="DA302" s="160"/>
      <c r="DB302" s="160"/>
      <c r="DC302" s="160"/>
      <c r="DD302" s="160"/>
      <c r="DE302" s="160"/>
      <c r="DF302" s="160"/>
      <c r="DG302" s="160"/>
      <c r="DH302" s="160"/>
      <c r="DI302" s="160"/>
      <c r="DJ302" s="160"/>
      <c r="DK302" s="160"/>
      <c r="DL302" s="160"/>
      <c r="DM302" s="160"/>
      <c r="DN302" s="160"/>
      <c r="DO302" s="160"/>
      <c r="DP302" s="160"/>
      <c r="DQ302" s="160"/>
      <c r="DR302" s="160"/>
      <c r="DS302" s="160"/>
      <c r="DT302" s="160"/>
      <c r="DU302" s="160"/>
      <c r="DV302" s="160"/>
      <c r="DW302" s="160"/>
      <c r="DX302" s="160"/>
      <c r="DY302" s="160"/>
      <c r="DZ302" s="160"/>
      <c r="EA302" s="160"/>
      <c r="EB302" s="160"/>
      <c r="EC302" s="160"/>
      <c r="ED302" s="160"/>
      <c r="EE302" s="160"/>
      <c r="EF302" s="160"/>
      <c r="EG302" s="160"/>
      <c r="EH302" s="160"/>
      <c r="EI302" s="160"/>
      <c r="EJ302" s="160"/>
      <c r="EK302" s="160"/>
      <c r="EL302" s="160"/>
      <c r="EM302" s="160"/>
      <c r="EN302" s="160"/>
      <c r="EO302" s="160"/>
      <c r="EP302" s="160"/>
      <c r="EQ302" s="160"/>
      <c r="ER302" s="160"/>
      <c r="ES302" s="160"/>
      <c r="ET302" s="160"/>
      <c r="EU302" s="160"/>
      <c r="EV302" s="160"/>
      <c r="EW302" s="160"/>
      <c r="EX302" s="160"/>
      <c r="EY302" s="160"/>
      <c r="EZ302" s="160"/>
      <c r="FA302" s="160"/>
      <c r="FB302" s="160"/>
      <c r="FC302" s="160"/>
      <c r="FD302" s="160"/>
      <c r="FE302" s="160"/>
      <c r="FF302" s="160"/>
      <c r="FG302" s="160"/>
      <c r="FH302" s="160"/>
      <c r="FI302" s="160"/>
      <c r="FJ302" s="160"/>
      <c r="FK302" s="160"/>
      <c r="FL302" s="160"/>
      <c r="FM302" s="160"/>
      <c r="FN302" s="160"/>
      <c r="FO302" s="160"/>
      <c r="FP302" s="160"/>
      <c r="FQ302" s="160"/>
      <c r="FR302" s="160"/>
      <c r="FS302" s="160"/>
      <c r="FT302" s="160"/>
      <c r="FU302" s="160"/>
      <c r="FV302" s="160"/>
      <c r="FW302" s="160"/>
      <c r="FX302" s="160"/>
      <c r="FY302" s="160"/>
      <c r="FZ302" s="160"/>
      <c r="GA302" s="160"/>
      <c r="GB302" s="160"/>
      <c r="GC302" s="160"/>
      <c r="GD302" s="160"/>
      <c r="GE302" s="160"/>
      <c r="GF302" s="160"/>
      <c r="GG302" s="160"/>
      <c r="GH302" s="160"/>
      <c r="GI302" s="160"/>
      <c r="GJ302" s="160"/>
      <c r="GK302" s="160"/>
      <c r="GL302" s="160"/>
      <c r="GM302" s="160"/>
      <c r="GN302" s="160"/>
      <c r="GO302" s="160"/>
      <c r="GP302" s="160"/>
      <c r="GQ302" s="160"/>
      <c r="GR302" s="160"/>
      <c r="GS302" s="160"/>
      <c r="GT302" s="160"/>
      <c r="GU302" s="160"/>
      <c r="GV302" s="160"/>
      <c r="GW302" s="160"/>
      <c r="GX302" s="160"/>
      <c r="GY302" s="160"/>
      <c r="GZ302" s="160"/>
      <c r="HA302" s="160"/>
      <c r="HB302" s="160"/>
      <c r="HC302" s="160"/>
      <c r="HD302" s="160"/>
      <c r="HE302" s="160"/>
      <c r="HF302" s="160"/>
      <c r="HG302" s="160"/>
      <c r="HH302" s="160"/>
      <c r="HI302" s="160"/>
      <c r="HJ302" s="160"/>
      <c r="HK302" s="160"/>
      <c r="HL302" s="160"/>
      <c r="HM302" s="160"/>
      <c r="HN302" s="160"/>
      <c r="HO302" s="160"/>
      <c r="HP302" s="160"/>
      <c r="HQ302" s="160"/>
      <c r="HR302" s="160"/>
      <c r="HS302" s="160"/>
      <c r="HT302" s="160"/>
      <c r="HU302" s="160"/>
      <c r="HV302" s="160"/>
      <c r="HW302" s="160"/>
      <c r="HX302" s="160"/>
      <c r="HY302" s="160"/>
      <c r="HZ302" s="160"/>
      <c r="IA302" s="160"/>
      <c r="IB302" s="160"/>
      <c r="IC302" s="160"/>
      <c r="ID302" s="160"/>
      <c r="IE302" s="160"/>
      <c r="IF302" s="160"/>
      <c r="IG302" s="160"/>
      <c r="IH302" s="160"/>
      <c r="II302" s="160"/>
      <c r="IJ302" s="160"/>
      <c r="IK302" s="160"/>
      <c r="IL302" s="160"/>
      <c r="IM302" s="160"/>
      <c r="IN302" s="160"/>
      <c r="IO302" s="160"/>
      <c r="IP302" s="160"/>
      <c r="IQ302" s="160"/>
      <c r="IR302" s="160"/>
      <c r="IS302" s="160"/>
      <c r="IT302" s="160"/>
      <c r="IU302" s="160"/>
      <c r="IV302" s="160"/>
      <c r="IW302" s="160"/>
      <c r="IX302" s="160"/>
      <c r="IY302" s="160"/>
      <c r="IZ302" s="160"/>
      <c r="JA302" s="160"/>
      <c r="JB302" s="160"/>
      <c r="JC302" s="160"/>
      <c r="JD302" s="160"/>
      <c r="JE302" s="160"/>
      <c r="JF302" s="160"/>
      <c r="JG302" s="160"/>
      <c r="JH302" s="160"/>
      <c r="JI302" s="160"/>
      <c r="JJ302" s="160"/>
      <c r="JK302" s="160"/>
      <c r="JL302" s="160"/>
      <c r="JM302" s="160"/>
      <c r="JN302" s="160"/>
      <c r="JO302" s="160"/>
      <c r="JP302" s="160"/>
      <c r="JQ302" s="160"/>
      <c r="JR302" s="160"/>
      <c r="JS302" s="160"/>
      <c r="JT302" s="160"/>
      <c r="JU302" s="160"/>
      <c r="JV302" s="160"/>
      <c r="JW302" s="160"/>
      <c r="JX302" s="160"/>
      <c r="JY302" s="160"/>
      <c r="JZ302" s="160"/>
      <c r="KA302" s="160"/>
      <c r="KB302" s="160"/>
      <c r="KC302" s="160"/>
      <c r="KD302" s="160"/>
      <c r="KE302" s="160"/>
      <c r="KF302" s="160"/>
      <c r="KG302" s="160"/>
      <c r="KH302" s="160"/>
      <c r="KI302" s="160"/>
      <c r="KJ302" s="160"/>
      <c r="KK302" s="160"/>
      <c r="KL302" s="160"/>
      <c r="KM302" s="160"/>
      <c r="KN302" s="160"/>
      <c r="KO302" s="160"/>
      <c r="KP302" s="160"/>
      <c r="KQ302" s="160"/>
      <c r="KR302" s="160"/>
      <c r="KS302" s="160"/>
      <c r="KT302" s="160"/>
      <c r="KU302" s="160"/>
      <c r="KV302" s="160"/>
      <c r="KW302" s="160"/>
      <c r="KX302" s="160"/>
      <c r="KY302" s="160"/>
      <c r="KZ302" s="160"/>
      <c r="LA302" s="160"/>
      <c r="LB302" s="160"/>
      <c r="LC302" s="160"/>
      <c r="LD302" s="160"/>
      <c r="LE302" s="160"/>
      <c r="LF302" s="160"/>
      <c r="LG302" s="160"/>
      <c r="LH302" s="160"/>
      <c r="LI302" s="160"/>
      <c r="LJ302" s="160"/>
      <c r="LK302" s="160"/>
      <c r="LL302" s="160"/>
      <c r="LM302" s="160"/>
      <c r="LN302" s="160"/>
      <c r="LO302" s="160"/>
      <c r="LP302" s="160"/>
      <c r="LQ302" s="160"/>
      <c r="LR302" s="160"/>
      <c r="LS302" s="160"/>
      <c r="LT302" s="160"/>
      <c r="LU302" s="160"/>
      <c r="LV302" s="160"/>
      <c r="LW302" s="160"/>
      <c r="LX302" s="160"/>
      <c r="LY302" s="160"/>
      <c r="LZ302" s="160"/>
      <c r="MA302" s="160"/>
      <c r="MB302" s="160"/>
      <c r="MC302" s="160"/>
      <c r="MD302" s="160"/>
      <c r="ME302" s="160"/>
      <c r="MF302" s="160"/>
      <c r="MG302" s="160"/>
      <c r="MH302" s="160"/>
      <c r="MI302" s="160"/>
      <c r="MJ302" s="160"/>
      <c r="MK302" s="160"/>
      <c r="ML302" s="160"/>
      <c r="MM302" s="160"/>
      <c r="MN302" s="160"/>
      <c r="MO302" s="160"/>
      <c r="MP302" s="160"/>
      <c r="MQ302" s="160"/>
      <c r="MR302" s="160"/>
      <c r="MS302" s="160"/>
      <c r="MT302" s="160"/>
      <c r="MU302" s="160"/>
      <c r="MV302" s="160"/>
      <c r="MW302" s="160"/>
      <c r="MX302" s="160"/>
      <c r="MY302" s="160"/>
      <c r="MZ302" s="160"/>
      <c r="NA302" s="160"/>
      <c r="NB302" s="160"/>
      <c r="NC302" s="160"/>
      <c r="ND302" s="160"/>
      <c r="NE302" s="160"/>
      <c r="NF302" s="160"/>
      <c r="NG302" s="160"/>
      <c r="NH302" s="160"/>
      <c r="NI302" s="160"/>
      <c r="NJ302" s="160"/>
      <c r="NK302" s="160"/>
      <c r="NL302" s="160"/>
      <c r="NM302" s="160"/>
      <c r="NN302" s="160"/>
      <c r="NO302" s="160"/>
      <c r="NP302" s="160"/>
      <c r="NQ302" s="160"/>
      <c r="NR302" s="160"/>
      <c r="NS302" s="160"/>
      <c r="NT302" s="160"/>
      <c r="NU302" s="160"/>
      <c r="NV302" s="160"/>
      <c r="NW302" s="160"/>
      <c r="NX302" s="160"/>
      <c r="NY302" s="160"/>
      <c r="NZ302" s="160"/>
      <c r="OA302" s="160"/>
      <c r="OB302" s="160"/>
      <c r="OC302" s="160"/>
      <c r="OD302" s="160"/>
      <c r="OE302" s="160"/>
      <c r="OF302" s="160"/>
      <c r="OG302" s="160"/>
      <c r="OH302" s="160"/>
      <c r="OI302" s="160"/>
      <c r="OJ302" s="160"/>
      <c r="OK302" s="160"/>
      <c r="OL302" s="160"/>
      <c r="OM302" s="160"/>
      <c r="ON302" s="160"/>
      <c r="OO302" s="160"/>
      <c r="OP302" s="160"/>
      <c r="OQ302" s="160"/>
      <c r="OR302" s="160"/>
      <c r="OS302" s="160"/>
      <c r="OT302" s="160"/>
      <c r="OU302" s="160"/>
      <c r="OV302" s="160"/>
      <c r="OW302" s="160"/>
      <c r="OX302" s="160"/>
      <c r="OY302" s="160"/>
      <c r="OZ302" s="160"/>
      <c r="PA302" s="160"/>
      <c r="PB302" s="160"/>
      <c r="PC302" s="160"/>
      <c r="PD302" s="160"/>
      <c r="PE302" s="160"/>
      <c r="PF302" s="160"/>
      <c r="PG302" s="160"/>
      <c r="PH302" s="160"/>
      <c r="PI302" s="160"/>
      <c r="PJ302" s="160"/>
      <c r="PK302" s="160"/>
      <c r="PL302" s="160"/>
      <c r="PM302" s="160"/>
      <c r="PN302" s="160"/>
      <c r="PO302" s="160"/>
      <c r="PP302" s="160"/>
      <c r="PQ302" s="160"/>
      <c r="PR302" s="160"/>
      <c r="PS302" s="160"/>
      <c r="PT302" s="160"/>
      <c r="PU302" s="160"/>
      <c r="PV302" s="160"/>
      <c r="PW302" s="160"/>
      <c r="PX302" s="160"/>
      <c r="PY302" s="160"/>
      <c r="PZ302" s="160"/>
      <c r="QA302" s="160"/>
      <c r="QB302" s="160"/>
      <c r="QC302" s="160"/>
      <c r="QD302" s="160"/>
      <c r="QE302" s="160"/>
      <c r="QF302" s="160"/>
      <c r="QG302" s="160"/>
      <c r="QH302" s="160"/>
      <c r="QI302" s="160"/>
      <c r="QJ302" s="160"/>
      <c r="QK302" s="160"/>
      <c r="QL302" s="160"/>
      <c r="QM302" s="160"/>
      <c r="QN302" s="160"/>
      <c r="QO302" s="160"/>
      <c r="QP302" s="160"/>
      <c r="QQ302" s="160"/>
      <c r="QR302" s="160"/>
      <c r="QS302" s="160"/>
      <c r="QT302" s="160"/>
      <c r="QU302" s="160"/>
      <c r="QV302" s="160"/>
      <c r="QW302" s="160"/>
      <c r="QX302" s="160"/>
      <c r="QY302" s="160"/>
      <c r="QZ302" s="160"/>
      <c r="RA302" s="160"/>
      <c r="RB302" s="160"/>
      <c r="RC302" s="160"/>
      <c r="RD302" s="160"/>
      <c r="RE302" s="160"/>
      <c r="RF302" s="160"/>
      <c r="RG302" s="160"/>
      <c r="RH302" s="160"/>
      <c r="RI302" s="160"/>
      <c r="RJ302" s="160"/>
      <c r="RK302" s="160"/>
      <c r="RL302" s="160"/>
      <c r="RM302" s="160"/>
      <c r="RN302" s="160"/>
      <c r="RO302" s="160"/>
      <c r="RP302" s="160"/>
      <c r="RQ302" s="160"/>
      <c r="RR302" s="160"/>
      <c r="RS302" s="160"/>
      <c r="RT302" s="160"/>
      <c r="RU302" s="160"/>
      <c r="RV302" s="160"/>
      <c r="RW302" s="160"/>
      <c r="RX302" s="160"/>
      <c r="RY302" s="160"/>
      <c r="RZ302" s="160"/>
      <c r="SA302" s="160"/>
      <c r="SB302" s="160"/>
      <c r="SC302" s="160"/>
      <c r="SD302" s="160"/>
      <c r="SE302" s="160"/>
      <c r="SF302" s="160"/>
      <c r="SG302" s="160"/>
      <c r="SH302" s="160"/>
      <c r="SI302" s="160"/>
      <c r="SJ302" s="160"/>
      <c r="SK302" s="160"/>
      <c r="SL302" s="160"/>
      <c r="SM302" s="160"/>
      <c r="SN302" s="160"/>
      <c r="SO302" s="160"/>
      <c r="SP302" s="160"/>
      <c r="SQ302" s="160"/>
      <c r="SR302" s="160"/>
      <c r="SS302" s="160"/>
      <c r="ST302" s="160"/>
      <c r="SU302" s="160"/>
      <c r="SV302" s="160"/>
      <c r="SW302" s="160"/>
      <c r="SX302" s="160"/>
      <c r="SY302" s="160"/>
      <c r="SZ302" s="160"/>
      <c r="TA302" s="160"/>
      <c r="TB302" s="160"/>
      <c r="TC302" s="160"/>
      <c r="TD302" s="160"/>
      <c r="TE302" s="160"/>
      <c r="TF302" s="160"/>
    </row>
    <row r="303" spans="1:526">
      <c r="A303" s="160"/>
      <c r="B303" s="160"/>
      <c r="C303" s="160"/>
      <c r="D303" s="160"/>
      <c r="E303" s="160"/>
      <c r="F303" s="160"/>
      <c r="G303" s="160"/>
      <c r="H303" s="160"/>
      <c r="I303" s="160"/>
      <c r="J303" s="160"/>
      <c r="K303" s="160"/>
      <c r="L303" s="160"/>
      <c r="M303" s="160"/>
      <c r="N303" s="160"/>
      <c r="O303" s="160"/>
      <c r="P303" s="160"/>
      <c r="Q303" s="160"/>
      <c r="R303" s="160"/>
      <c r="S303" s="160"/>
      <c r="T303" s="160"/>
      <c r="U303" s="160"/>
      <c r="V303" s="160"/>
      <c r="W303" s="160"/>
      <c r="X303" s="160"/>
      <c r="Y303" s="160"/>
      <c r="Z303" s="160"/>
      <c r="AA303" s="160"/>
      <c r="AB303" s="160"/>
      <c r="AC303" s="160"/>
      <c r="AD303" s="160"/>
      <c r="AE303" s="160"/>
      <c r="AF303" s="160"/>
      <c r="AG303" s="160"/>
      <c r="AH303" s="160"/>
      <c r="AI303" s="160"/>
      <c r="AJ303" s="160"/>
      <c r="AK303" s="160"/>
      <c r="AL303" s="160"/>
      <c r="AM303" s="160"/>
      <c r="AN303" s="160"/>
      <c r="AO303" s="160"/>
      <c r="AP303" s="160"/>
      <c r="AQ303" s="160"/>
      <c r="AR303" s="160"/>
      <c r="AS303" s="160"/>
      <c r="AT303" s="160"/>
      <c r="AU303" s="160"/>
      <c r="AV303" s="160"/>
      <c r="AW303" s="160"/>
      <c r="AX303" s="160"/>
      <c r="AY303" s="160"/>
      <c r="AZ303" s="160"/>
      <c r="BA303" s="160"/>
      <c r="BB303" s="160"/>
      <c r="BC303" s="160"/>
      <c r="BD303" s="160"/>
      <c r="BE303" s="160"/>
      <c r="BF303" s="160"/>
      <c r="BG303" s="160"/>
      <c r="BH303" s="160"/>
      <c r="BI303" s="160"/>
      <c r="BJ303" s="160"/>
      <c r="BK303" s="160"/>
      <c r="BL303" s="160"/>
      <c r="BM303" s="160"/>
      <c r="BN303" s="160"/>
      <c r="BO303" s="160"/>
      <c r="BP303" s="160"/>
      <c r="BQ303" s="160"/>
      <c r="BR303" s="160"/>
      <c r="BS303" s="160"/>
      <c r="BT303" s="160"/>
      <c r="BU303" s="160"/>
      <c r="BV303" s="160"/>
      <c r="BW303" s="160"/>
      <c r="BX303" s="160"/>
      <c r="BY303" s="160"/>
      <c r="BZ303" s="160"/>
      <c r="CA303" s="160"/>
      <c r="CB303" s="160"/>
      <c r="CC303" s="160"/>
      <c r="CD303" s="160"/>
      <c r="CE303" s="160"/>
      <c r="CF303" s="160"/>
      <c r="CG303" s="160"/>
      <c r="CH303" s="160"/>
      <c r="CI303" s="160"/>
      <c r="CJ303" s="160"/>
      <c r="CK303" s="160"/>
      <c r="CL303" s="160"/>
      <c r="CM303" s="160"/>
      <c r="CN303" s="160"/>
      <c r="CO303" s="160"/>
      <c r="CP303" s="160"/>
      <c r="CQ303" s="160"/>
      <c r="CR303" s="160"/>
      <c r="CS303" s="160"/>
      <c r="CT303" s="160"/>
      <c r="CU303" s="160"/>
      <c r="CV303" s="160"/>
      <c r="CW303" s="160"/>
      <c r="CX303" s="160"/>
      <c r="CY303" s="160"/>
      <c r="CZ303" s="160"/>
      <c r="DA303" s="160"/>
      <c r="DB303" s="160"/>
      <c r="DC303" s="160"/>
      <c r="DD303" s="160"/>
      <c r="DE303" s="160"/>
      <c r="DF303" s="160"/>
      <c r="DG303" s="160"/>
      <c r="DH303" s="160"/>
      <c r="DI303" s="160"/>
      <c r="DJ303" s="160"/>
      <c r="DK303" s="160"/>
      <c r="DL303" s="160"/>
      <c r="DM303" s="160"/>
      <c r="DN303" s="160"/>
      <c r="DO303" s="160"/>
      <c r="DP303" s="160"/>
      <c r="DQ303" s="160"/>
      <c r="DR303" s="160"/>
      <c r="DS303" s="160"/>
      <c r="DT303" s="160"/>
      <c r="DU303" s="160"/>
      <c r="DV303" s="160"/>
      <c r="DW303" s="160"/>
      <c r="DX303" s="160"/>
      <c r="DY303" s="160"/>
      <c r="DZ303" s="160"/>
      <c r="EA303" s="160"/>
      <c r="EB303" s="160"/>
      <c r="EC303" s="160"/>
      <c r="ED303" s="160"/>
      <c r="EE303" s="160"/>
      <c r="EF303" s="160"/>
      <c r="EG303" s="160"/>
      <c r="EH303" s="160"/>
      <c r="EI303" s="160"/>
      <c r="EJ303" s="160"/>
      <c r="EK303" s="160"/>
      <c r="EL303" s="160"/>
      <c r="EM303" s="160"/>
      <c r="EN303" s="160"/>
      <c r="EO303" s="160"/>
      <c r="EP303" s="160"/>
      <c r="EQ303" s="160"/>
      <c r="ER303" s="160"/>
      <c r="ES303" s="160"/>
      <c r="ET303" s="160"/>
      <c r="EU303" s="160"/>
      <c r="EV303" s="160"/>
      <c r="EW303" s="160"/>
      <c r="EX303" s="160"/>
      <c r="EY303" s="160"/>
      <c r="EZ303" s="160"/>
      <c r="FA303" s="160"/>
      <c r="FB303" s="160"/>
      <c r="FC303" s="160"/>
      <c r="FD303" s="160"/>
      <c r="FE303" s="160"/>
      <c r="FF303" s="160"/>
      <c r="FG303" s="160"/>
      <c r="FH303" s="160"/>
      <c r="FI303" s="160"/>
      <c r="FJ303" s="160"/>
      <c r="FK303" s="160"/>
      <c r="FL303" s="160"/>
      <c r="FM303" s="160"/>
      <c r="FN303" s="160"/>
      <c r="FO303" s="160"/>
      <c r="FP303" s="160"/>
      <c r="FQ303" s="160"/>
      <c r="FR303" s="160"/>
      <c r="FS303" s="160"/>
      <c r="FT303" s="160"/>
      <c r="FU303" s="160"/>
      <c r="FV303" s="160"/>
      <c r="FW303" s="160"/>
      <c r="FX303" s="160"/>
      <c r="FY303" s="160"/>
      <c r="FZ303" s="160"/>
      <c r="GA303" s="160"/>
      <c r="GB303" s="160"/>
      <c r="GC303" s="160"/>
      <c r="GD303" s="160"/>
      <c r="GE303" s="160"/>
      <c r="GF303" s="160"/>
      <c r="GG303" s="160"/>
      <c r="GH303" s="160"/>
      <c r="GI303" s="160"/>
      <c r="GJ303" s="160"/>
      <c r="GK303" s="160"/>
      <c r="GL303" s="160"/>
      <c r="GM303" s="160"/>
      <c r="GN303" s="160"/>
      <c r="GO303" s="160"/>
      <c r="GP303" s="160"/>
      <c r="GQ303" s="160"/>
      <c r="GR303" s="160"/>
      <c r="GS303" s="160"/>
      <c r="GT303" s="160"/>
      <c r="GU303" s="160"/>
      <c r="GV303" s="160"/>
      <c r="GW303" s="160"/>
      <c r="GX303" s="160"/>
      <c r="GY303" s="160"/>
      <c r="GZ303" s="160"/>
      <c r="HA303" s="160"/>
      <c r="HB303" s="160"/>
      <c r="HC303" s="160"/>
      <c r="HD303" s="160"/>
      <c r="HE303" s="160"/>
      <c r="HF303" s="160"/>
      <c r="HG303" s="160"/>
      <c r="HH303" s="160"/>
      <c r="HI303" s="160"/>
      <c r="HJ303" s="160"/>
      <c r="HK303" s="160"/>
      <c r="HL303" s="160"/>
      <c r="HM303" s="160"/>
      <c r="HN303" s="160"/>
      <c r="HO303" s="160"/>
      <c r="HP303" s="160"/>
      <c r="HQ303" s="160"/>
      <c r="HR303" s="160"/>
      <c r="HS303" s="160"/>
      <c r="HT303" s="160"/>
      <c r="HU303" s="160"/>
      <c r="HV303" s="160"/>
      <c r="HW303" s="160"/>
      <c r="HX303" s="160"/>
      <c r="HY303" s="160"/>
      <c r="HZ303" s="160"/>
      <c r="IA303" s="160"/>
      <c r="IB303" s="160"/>
      <c r="IC303" s="160"/>
      <c r="ID303" s="160"/>
      <c r="IE303" s="160"/>
      <c r="IF303" s="160"/>
      <c r="IG303" s="160"/>
      <c r="IH303" s="160"/>
      <c r="II303" s="160"/>
      <c r="IJ303" s="160"/>
      <c r="IK303" s="160"/>
      <c r="IL303" s="160"/>
      <c r="IM303" s="160"/>
      <c r="IN303" s="160"/>
      <c r="IO303" s="160"/>
      <c r="IP303" s="160"/>
      <c r="IQ303" s="160"/>
      <c r="IR303" s="160"/>
      <c r="IS303" s="160"/>
      <c r="IT303" s="160"/>
      <c r="IU303" s="160"/>
      <c r="IV303" s="160"/>
      <c r="IW303" s="160"/>
      <c r="IX303" s="160"/>
      <c r="IY303" s="160"/>
      <c r="IZ303" s="160"/>
      <c r="JA303" s="160"/>
      <c r="JB303" s="160"/>
      <c r="JC303" s="160"/>
      <c r="JD303" s="160"/>
      <c r="JE303" s="160"/>
      <c r="JF303" s="160"/>
      <c r="JG303" s="160"/>
      <c r="JH303" s="160"/>
      <c r="JI303" s="160"/>
      <c r="JJ303" s="160"/>
      <c r="JK303" s="160"/>
      <c r="JL303" s="160"/>
      <c r="JM303" s="160"/>
      <c r="JN303" s="160"/>
      <c r="JO303" s="160"/>
      <c r="JP303" s="160"/>
      <c r="JQ303" s="160"/>
      <c r="JR303" s="160"/>
      <c r="JS303" s="160"/>
      <c r="JT303" s="160"/>
      <c r="JU303" s="160"/>
      <c r="JV303" s="160"/>
      <c r="JW303" s="160"/>
      <c r="JX303" s="160"/>
      <c r="JY303" s="160"/>
      <c r="JZ303" s="160"/>
      <c r="KA303" s="160"/>
      <c r="KB303" s="160"/>
      <c r="KC303" s="160"/>
      <c r="KD303" s="160"/>
      <c r="KE303" s="160"/>
      <c r="KF303" s="160"/>
      <c r="KG303" s="160"/>
      <c r="KH303" s="160"/>
      <c r="KI303" s="160"/>
      <c r="KJ303" s="160"/>
      <c r="KK303" s="160"/>
      <c r="KL303" s="160"/>
      <c r="KM303" s="160"/>
      <c r="KN303" s="160"/>
      <c r="KO303" s="160"/>
      <c r="KP303" s="160"/>
      <c r="KQ303" s="160"/>
      <c r="KR303" s="160"/>
      <c r="KS303" s="160"/>
      <c r="KT303" s="160"/>
      <c r="KU303" s="160"/>
      <c r="KV303" s="160"/>
      <c r="KW303" s="160"/>
      <c r="KX303" s="160"/>
      <c r="KY303" s="160"/>
      <c r="KZ303" s="160"/>
      <c r="LA303" s="160"/>
      <c r="LB303" s="160"/>
      <c r="LC303" s="160"/>
      <c r="LD303" s="160"/>
      <c r="LE303" s="160"/>
      <c r="LF303" s="160"/>
      <c r="LG303" s="160"/>
      <c r="LH303" s="160"/>
      <c r="LI303" s="160"/>
      <c r="LJ303" s="160"/>
      <c r="LK303" s="160"/>
      <c r="LL303" s="160"/>
      <c r="LM303" s="160"/>
      <c r="LN303" s="160"/>
      <c r="LO303" s="160"/>
      <c r="LP303" s="160"/>
      <c r="LQ303" s="160"/>
      <c r="LR303" s="160"/>
      <c r="LS303" s="160"/>
      <c r="LT303" s="160"/>
      <c r="LU303" s="160"/>
      <c r="LV303" s="160"/>
      <c r="LW303" s="160"/>
      <c r="LX303" s="160"/>
      <c r="LY303" s="160"/>
      <c r="LZ303" s="160"/>
      <c r="MA303" s="160"/>
      <c r="MB303" s="160"/>
      <c r="MC303" s="160"/>
      <c r="MD303" s="160"/>
      <c r="ME303" s="160"/>
      <c r="MF303" s="160"/>
      <c r="MG303" s="160"/>
      <c r="MH303" s="160"/>
      <c r="MI303" s="160"/>
      <c r="MJ303" s="160"/>
      <c r="MK303" s="160"/>
      <c r="ML303" s="160"/>
      <c r="MM303" s="160"/>
      <c r="MN303" s="160"/>
      <c r="MO303" s="160"/>
      <c r="MP303" s="160"/>
      <c r="MQ303" s="160"/>
      <c r="MR303" s="160"/>
      <c r="MS303" s="160"/>
      <c r="MT303" s="160"/>
      <c r="MU303" s="160"/>
      <c r="MV303" s="160"/>
      <c r="MW303" s="160"/>
      <c r="MX303" s="160"/>
      <c r="MY303" s="160"/>
      <c r="MZ303" s="160"/>
      <c r="NA303" s="160"/>
      <c r="NB303" s="160"/>
      <c r="NC303" s="160"/>
      <c r="ND303" s="160"/>
      <c r="NE303" s="160"/>
      <c r="NF303" s="160"/>
      <c r="NG303" s="160"/>
      <c r="NH303" s="160"/>
      <c r="NI303" s="160"/>
      <c r="NJ303" s="160"/>
      <c r="NK303" s="160"/>
      <c r="NL303" s="160"/>
      <c r="NM303" s="160"/>
      <c r="NN303" s="160"/>
      <c r="NO303" s="160"/>
      <c r="NP303" s="160"/>
      <c r="NQ303" s="160"/>
      <c r="NR303" s="160"/>
      <c r="NS303" s="160"/>
      <c r="NT303" s="160"/>
      <c r="NU303" s="160"/>
      <c r="NV303" s="160"/>
      <c r="NW303" s="160"/>
      <c r="NX303" s="160"/>
      <c r="NY303" s="160"/>
      <c r="NZ303" s="160"/>
      <c r="OA303" s="160"/>
      <c r="OB303" s="160"/>
      <c r="OC303" s="160"/>
      <c r="OD303" s="160"/>
      <c r="OE303" s="160"/>
      <c r="OF303" s="160"/>
      <c r="OG303" s="160"/>
      <c r="OH303" s="160"/>
      <c r="OI303" s="160"/>
      <c r="OJ303" s="160"/>
      <c r="OK303" s="160"/>
      <c r="OL303" s="160"/>
      <c r="OM303" s="160"/>
      <c r="ON303" s="160"/>
      <c r="OO303" s="160"/>
      <c r="OP303" s="160"/>
      <c r="OQ303" s="160"/>
      <c r="OR303" s="160"/>
      <c r="OS303" s="160"/>
      <c r="OT303" s="160"/>
      <c r="OU303" s="160"/>
      <c r="OV303" s="160"/>
      <c r="OW303" s="160"/>
      <c r="OX303" s="160"/>
      <c r="OY303" s="160"/>
      <c r="OZ303" s="160"/>
      <c r="PA303" s="160"/>
      <c r="PB303" s="160"/>
      <c r="PC303" s="160"/>
      <c r="PD303" s="160"/>
      <c r="PE303" s="160"/>
      <c r="PF303" s="160"/>
      <c r="PG303" s="160"/>
      <c r="PH303" s="160"/>
      <c r="PI303" s="160"/>
      <c r="PJ303" s="160"/>
      <c r="PK303" s="160"/>
      <c r="PL303" s="160"/>
      <c r="PM303" s="160"/>
      <c r="PN303" s="160"/>
      <c r="PO303" s="160"/>
      <c r="PP303" s="160"/>
      <c r="PQ303" s="160"/>
      <c r="PR303" s="160"/>
      <c r="PS303" s="160"/>
      <c r="PT303" s="160"/>
      <c r="PU303" s="160"/>
      <c r="PV303" s="160"/>
      <c r="PW303" s="160"/>
      <c r="PX303" s="160"/>
      <c r="PY303" s="160"/>
      <c r="PZ303" s="160"/>
      <c r="QA303" s="160"/>
      <c r="QB303" s="160"/>
      <c r="QC303" s="160"/>
      <c r="QD303" s="160"/>
      <c r="QE303" s="160"/>
      <c r="QF303" s="160"/>
      <c r="QG303" s="160"/>
      <c r="QH303" s="160"/>
      <c r="QI303" s="160"/>
      <c r="QJ303" s="160"/>
      <c r="QK303" s="160"/>
      <c r="QL303" s="160"/>
      <c r="QM303" s="160"/>
      <c r="QN303" s="160"/>
      <c r="QO303" s="160"/>
      <c r="QP303" s="160"/>
      <c r="QQ303" s="160"/>
      <c r="QR303" s="160"/>
      <c r="QS303" s="160"/>
      <c r="QT303" s="160"/>
      <c r="QU303" s="160"/>
      <c r="QV303" s="160"/>
      <c r="QW303" s="160"/>
      <c r="QX303" s="160"/>
      <c r="QY303" s="160"/>
      <c r="QZ303" s="160"/>
      <c r="RA303" s="160"/>
      <c r="RB303" s="160"/>
      <c r="RC303" s="160"/>
      <c r="RD303" s="160"/>
      <c r="RE303" s="160"/>
      <c r="RF303" s="160"/>
      <c r="RG303" s="160"/>
      <c r="RH303" s="160"/>
      <c r="RI303" s="160"/>
      <c r="RJ303" s="160"/>
      <c r="RK303" s="160"/>
      <c r="RL303" s="160"/>
      <c r="RM303" s="160"/>
      <c r="RN303" s="160"/>
      <c r="RO303" s="160"/>
      <c r="RP303" s="160"/>
      <c r="RQ303" s="160"/>
      <c r="RR303" s="160"/>
      <c r="RS303" s="160"/>
      <c r="RT303" s="160"/>
      <c r="RU303" s="160"/>
      <c r="RV303" s="160"/>
      <c r="RW303" s="160"/>
      <c r="RX303" s="160"/>
      <c r="RY303" s="160"/>
      <c r="RZ303" s="160"/>
      <c r="SA303" s="160"/>
      <c r="SB303" s="160"/>
      <c r="SC303" s="160"/>
      <c r="SD303" s="160"/>
      <c r="SE303" s="160"/>
      <c r="SF303" s="160"/>
      <c r="SG303" s="160"/>
      <c r="SH303" s="160"/>
      <c r="SI303" s="160"/>
      <c r="SJ303" s="160"/>
      <c r="SK303" s="160"/>
      <c r="SL303" s="160"/>
      <c r="SM303" s="160"/>
      <c r="SN303" s="160"/>
      <c r="SO303" s="160"/>
      <c r="SP303" s="160"/>
      <c r="SQ303" s="160"/>
      <c r="SR303" s="160"/>
      <c r="SS303" s="160"/>
      <c r="ST303" s="160"/>
      <c r="SU303" s="160"/>
      <c r="SV303" s="160"/>
      <c r="SW303" s="160"/>
      <c r="SX303" s="160"/>
      <c r="SY303" s="160"/>
      <c r="SZ303" s="160"/>
      <c r="TA303" s="160"/>
      <c r="TB303" s="160"/>
      <c r="TC303" s="160"/>
      <c r="TD303" s="160"/>
      <c r="TE303" s="160"/>
      <c r="TF303" s="160"/>
    </row>
    <row r="304" spans="1:526">
      <c r="A304" s="160"/>
      <c r="B304" s="160"/>
      <c r="C304" s="160"/>
      <c r="D304" s="160"/>
      <c r="E304" s="160"/>
      <c r="F304" s="160"/>
      <c r="G304" s="160"/>
      <c r="H304" s="160"/>
      <c r="I304" s="160"/>
      <c r="J304" s="160"/>
      <c r="K304" s="160"/>
      <c r="L304" s="160"/>
      <c r="M304" s="160"/>
      <c r="N304" s="160"/>
      <c r="O304" s="160"/>
      <c r="P304" s="160"/>
      <c r="Q304" s="160"/>
      <c r="R304" s="160"/>
      <c r="S304" s="160"/>
      <c r="T304" s="160"/>
      <c r="U304" s="160"/>
      <c r="V304" s="160"/>
      <c r="W304" s="160"/>
      <c r="X304" s="160"/>
      <c r="Y304" s="160"/>
      <c r="Z304" s="160"/>
      <c r="AA304" s="160"/>
      <c r="AB304" s="160"/>
      <c r="AC304" s="160"/>
      <c r="AD304" s="160"/>
      <c r="AE304" s="160"/>
      <c r="AF304" s="160"/>
      <c r="AG304" s="160"/>
      <c r="AH304" s="160"/>
      <c r="AI304" s="160"/>
      <c r="AJ304" s="160"/>
      <c r="AK304" s="160"/>
      <c r="AL304" s="160"/>
      <c r="AM304" s="160"/>
      <c r="AN304" s="160"/>
      <c r="AO304" s="160"/>
      <c r="AP304" s="160"/>
      <c r="AQ304" s="160"/>
      <c r="AR304" s="160"/>
      <c r="AS304" s="160"/>
      <c r="AT304" s="160"/>
      <c r="AU304" s="160"/>
      <c r="AV304" s="160"/>
      <c r="AW304" s="160"/>
      <c r="AX304" s="160"/>
      <c r="AY304" s="160"/>
      <c r="AZ304" s="160"/>
      <c r="BA304" s="160"/>
      <c r="BB304" s="160"/>
      <c r="BC304" s="160"/>
      <c r="BD304" s="160"/>
      <c r="BE304" s="160"/>
      <c r="BF304" s="160"/>
      <c r="BG304" s="160"/>
      <c r="BH304" s="160"/>
      <c r="BI304" s="160"/>
      <c r="BJ304" s="160"/>
      <c r="BK304" s="160"/>
      <c r="BL304" s="160"/>
      <c r="BM304" s="160"/>
      <c r="BN304" s="160"/>
      <c r="BO304" s="160"/>
      <c r="BP304" s="160"/>
      <c r="BQ304" s="160"/>
      <c r="BR304" s="160"/>
      <c r="BS304" s="160"/>
      <c r="BT304" s="160"/>
      <c r="BU304" s="160"/>
      <c r="BV304" s="160"/>
      <c r="BW304" s="160"/>
      <c r="BX304" s="160"/>
      <c r="BY304" s="160"/>
      <c r="BZ304" s="160"/>
      <c r="CA304" s="160"/>
      <c r="CB304" s="160"/>
      <c r="CC304" s="160"/>
      <c r="CD304" s="160"/>
      <c r="CE304" s="160"/>
      <c r="CF304" s="160"/>
      <c r="CG304" s="160"/>
      <c r="CH304" s="160"/>
      <c r="CI304" s="160"/>
      <c r="CJ304" s="160"/>
      <c r="CK304" s="160"/>
      <c r="CL304" s="160"/>
      <c r="CM304" s="160"/>
      <c r="CN304" s="160"/>
      <c r="CO304" s="160"/>
      <c r="CP304" s="160"/>
      <c r="CQ304" s="160"/>
      <c r="CR304" s="160"/>
      <c r="CS304" s="160"/>
      <c r="CT304" s="160"/>
      <c r="CU304" s="160"/>
      <c r="CV304" s="160"/>
      <c r="CW304" s="160"/>
      <c r="CX304" s="160"/>
      <c r="CY304" s="160"/>
      <c r="CZ304" s="160"/>
      <c r="DA304" s="160"/>
      <c r="DB304" s="160"/>
      <c r="DC304" s="160"/>
      <c r="DD304" s="160"/>
      <c r="DE304" s="160"/>
      <c r="DF304" s="160"/>
      <c r="DG304" s="160"/>
      <c r="DH304" s="160"/>
      <c r="DI304" s="160"/>
      <c r="DJ304" s="160"/>
      <c r="DK304" s="160"/>
      <c r="DL304" s="160"/>
      <c r="DM304" s="160"/>
      <c r="DN304" s="160"/>
      <c r="DO304" s="160"/>
      <c r="DP304" s="160"/>
      <c r="DQ304" s="160"/>
      <c r="DR304" s="160"/>
      <c r="DS304" s="160"/>
      <c r="DT304" s="160"/>
      <c r="DU304" s="160"/>
      <c r="DV304" s="160"/>
      <c r="DW304" s="160"/>
      <c r="DX304" s="160"/>
      <c r="DY304" s="160"/>
      <c r="DZ304" s="160"/>
      <c r="EA304" s="160"/>
      <c r="EB304" s="160"/>
      <c r="EC304" s="160"/>
      <c r="ED304" s="160"/>
      <c r="EE304" s="160"/>
      <c r="EF304" s="160"/>
      <c r="EG304" s="160"/>
      <c r="EH304" s="160"/>
      <c r="EI304" s="160"/>
      <c r="EJ304" s="160"/>
      <c r="EK304" s="160"/>
      <c r="EL304" s="160"/>
      <c r="EM304" s="160"/>
      <c r="EN304" s="160"/>
      <c r="EO304" s="160"/>
      <c r="EP304" s="160"/>
      <c r="EQ304" s="160"/>
      <c r="ER304" s="160"/>
      <c r="ES304" s="160"/>
      <c r="ET304" s="160"/>
      <c r="EU304" s="160"/>
      <c r="EV304" s="160"/>
      <c r="EW304" s="160"/>
      <c r="EX304" s="160"/>
      <c r="EY304" s="160"/>
      <c r="EZ304" s="160"/>
      <c r="FA304" s="160"/>
      <c r="FB304" s="160"/>
      <c r="FC304" s="160"/>
      <c r="FD304" s="160"/>
      <c r="FE304" s="160"/>
      <c r="FF304" s="160"/>
      <c r="FG304" s="160"/>
      <c r="FH304" s="160"/>
      <c r="FI304" s="160"/>
      <c r="FJ304" s="160"/>
      <c r="FK304" s="160"/>
      <c r="FL304" s="160"/>
      <c r="FM304" s="160"/>
      <c r="FN304" s="160"/>
      <c r="FO304" s="160"/>
      <c r="FP304" s="160"/>
      <c r="FQ304" s="160"/>
      <c r="FR304" s="160"/>
      <c r="FS304" s="160"/>
      <c r="FT304" s="160"/>
      <c r="FU304" s="160"/>
      <c r="FV304" s="160"/>
      <c r="FW304" s="160"/>
      <c r="FX304" s="160"/>
      <c r="FY304" s="160"/>
      <c r="FZ304" s="160"/>
      <c r="GA304" s="160"/>
      <c r="GB304" s="160"/>
      <c r="GC304" s="160"/>
      <c r="GD304" s="160"/>
      <c r="GE304" s="160"/>
      <c r="GF304" s="160"/>
      <c r="GG304" s="160"/>
      <c r="GH304" s="160"/>
      <c r="GI304" s="160"/>
      <c r="GJ304" s="160"/>
      <c r="GK304" s="160"/>
      <c r="GL304" s="160"/>
      <c r="GM304" s="160"/>
      <c r="GN304" s="160"/>
      <c r="GO304" s="160"/>
      <c r="GP304" s="160"/>
      <c r="GQ304" s="160"/>
      <c r="GR304" s="160"/>
      <c r="GS304" s="160"/>
      <c r="GT304" s="160"/>
      <c r="GU304" s="160"/>
      <c r="GV304" s="160"/>
      <c r="GW304" s="160"/>
      <c r="GX304" s="160"/>
      <c r="GY304" s="160"/>
      <c r="GZ304" s="160"/>
      <c r="HA304" s="160"/>
      <c r="HB304" s="160"/>
      <c r="HC304" s="160"/>
      <c r="HD304" s="160"/>
      <c r="HE304" s="160"/>
      <c r="HF304" s="160"/>
      <c r="HG304" s="160"/>
      <c r="HH304" s="160"/>
      <c r="HI304" s="160"/>
      <c r="HJ304" s="160"/>
      <c r="HK304" s="160"/>
      <c r="HL304" s="160"/>
      <c r="HM304" s="160"/>
      <c r="HN304" s="160"/>
      <c r="HO304" s="160"/>
      <c r="HP304" s="160"/>
      <c r="HQ304" s="160"/>
      <c r="HR304" s="160"/>
      <c r="HS304" s="160"/>
      <c r="HT304" s="160"/>
      <c r="HU304" s="160"/>
      <c r="HV304" s="160"/>
      <c r="HW304" s="160"/>
      <c r="HX304" s="160"/>
      <c r="HY304" s="160"/>
      <c r="HZ304" s="160"/>
      <c r="IA304" s="160"/>
      <c r="IB304" s="160"/>
      <c r="IC304" s="160"/>
      <c r="ID304" s="160"/>
      <c r="IE304" s="160"/>
      <c r="IF304" s="160"/>
      <c r="IG304" s="160"/>
      <c r="IH304" s="160"/>
      <c r="II304" s="160"/>
      <c r="IJ304" s="160"/>
      <c r="IK304" s="160"/>
      <c r="IL304" s="160"/>
      <c r="IM304" s="160"/>
      <c r="IN304" s="160"/>
      <c r="IO304" s="160"/>
      <c r="IP304" s="160"/>
      <c r="IQ304" s="160"/>
      <c r="IR304" s="160"/>
      <c r="IS304" s="160"/>
      <c r="IT304" s="160"/>
      <c r="IU304" s="160"/>
      <c r="IV304" s="160"/>
      <c r="IW304" s="160"/>
      <c r="IX304" s="160"/>
      <c r="IY304" s="160"/>
      <c r="IZ304" s="160"/>
      <c r="JA304" s="160"/>
      <c r="JB304" s="160"/>
      <c r="JC304" s="160"/>
      <c r="JD304" s="160"/>
      <c r="JE304" s="160"/>
      <c r="JF304" s="160"/>
      <c r="JG304" s="160"/>
      <c r="JH304" s="160"/>
      <c r="JI304" s="160"/>
      <c r="JJ304" s="160"/>
      <c r="JK304" s="160"/>
      <c r="JL304" s="160"/>
      <c r="JM304" s="160"/>
      <c r="JN304" s="160"/>
      <c r="JO304" s="160"/>
      <c r="JP304" s="160"/>
      <c r="JQ304" s="160"/>
      <c r="JR304" s="160"/>
      <c r="JS304" s="160"/>
      <c r="JT304" s="160"/>
      <c r="JU304" s="160"/>
      <c r="JV304" s="160"/>
      <c r="JW304" s="160"/>
      <c r="JX304" s="160"/>
      <c r="JY304" s="160"/>
      <c r="JZ304" s="160"/>
      <c r="KA304" s="160"/>
      <c r="KB304" s="160"/>
      <c r="KC304" s="160"/>
      <c r="KD304" s="160"/>
      <c r="KE304" s="160"/>
      <c r="KF304" s="160"/>
      <c r="KG304" s="160"/>
      <c r="KH304" s="160"/>
      <c r="KI304" s="160"/>
      <c r="KJ304" s="160"/>
      <c r="KK304" s="160"/>
      <c r="KL304" s="160"/>
      <c r="KM304" s="160"/>
      <c r="KN304" s="160"/>
      <c r="KO304" s="160"/>
      <c r="KP304" s="160"/>
      <c r="KQ304" s="160"/>
      <c r="KR304" s="160"/>
      <c r="KS304" s="160"/>
      <c r="KT304" s="160"/>
      <c r="KU304" s="160"/>
      <c r="KV304" s="160"/>
      <c r="KW304" s="160"/>
      <c r="KX304" s="160"/>
      <c r="KY304" s="160"/>
      <c r="KZ304" s="160"/>
      <c r="LA304" s="160"/>
      <c r="LB304" s="160"/>
      <c r="LC304" s="160"/>
      <c r="LD304" s="160"/>
      <c r="LE304" s="160"/>
      <c r="LF304" s="160"/>
      <c r="LG304" s="160"/>
      <c r="LH304" s="160"/>
      <c r="LI304" s="160"/>
      <c r="LJ304" s="160"/>
      <c r="LK304" s="160"/>
      <c r="LL304" s="160"/>
      <c r="LM304" s="160"/>
      <c r="LN304" s="160"/>
      <c r="LO304" s="160"/>
      <c r="LP304" s="160"/>
      <c r="LQ304" s="160"/>
      <c r="LR304" s="160"/>
      <c r="LS304" s="160"/>
      <c r="LT304" s="160"/>
      <c r="LU304" s="160"/>
      <c r="LV304" s="160"/>
      <c r="LW304" s="160"/>
      <c r="LX304" s="160"/>
      <c r="LY304" s="160"/>
      <c r="LZ304" s="160"/>
      <c r="MA304" s="160"/>
      <c r="MB304" s="160"/>
      <c r="MC304" s="160"/>
      <c r="MD304" s="160"/>
      <c r="ME304" s="160"/>
      <c r="MF304" s="160"/>
      <c r="MG304" s="160"/>
      <c r="MH304" s="160"/>
      <c r="MI304" s="160"/>
      <c r="MJ304" s="160"/>
      <c r="MK304" s="160"/>
      <c r="ML304" s="160"/>
      <c r="MM304" s="160"/>
      <c r="MN304" s="160"/>
      <c r="MO304" s="160"/>
      <c r="MP304" s="160"/>
      <c r="MQ304" s="160"/>
      <c r="MR304" s="160"/>
      <c r="MS304" s="160"/>
      <c r="MT304" s="160"/>
      <c r="MU304" s="160"/>
      <c r="MV304" s="160"/>
      <c r="MW304" s="160"/>
      <c r="MX304" s="160"/>
      <c r="MY304" s="160"/>
      <c r="MZ304" s="160"/>
      <c r="NA304" s="160"/>
      <c r="NB304" s="160"/>
      <c r="NC304" s="160"/>
      <c r="ND304" s="160"/>
      <c r="NE304" s="160"/>
      <c r="NF304" s="160"/>
      <c r="NG304" s="160"/>
      <c r="NH304" s="160"/>
      <c r="NI304" s="160"/>
      <c r="NJ304" s="160"/>
      <c r="NK304" s="160"/>
      <c r="NL304" s="160"/>
      <c r="NM304" s="160"/>
      <c r="NN304" s="160"/>
      <c r="NO304" s="160"/>
      <c r="NP304" s="160"/>
      <c r="NQ304" s="160"/>
      <c r="NR304" s="160"/>
      <c r="NS304" s="160"/>
      <c r="NT304" s="160"/>
      <c r="NU304" s="160"/>
      <c r="NV304" s="160"/>
      <c r="NW304" s="160"/>
      <c r="NX304" s="160"/>
      <c r="NY304" s="160"/>
      <c r="NZ304" s="160"/>
      <c r="OA304" s="160"/>
      <c r="OB304" s="160"/>
      <c r="OC304" s="160"/>
      <c r="OD304" s="160"/>
      <c r="OE304" s="160"/>
      <c r="OF304" s="160"/>
      <c r="OG304" s="160"/>
      <c r="OH304" s="160"/>
      <c r="OI304" s="160"/>
      <c r="OJ304" s="160"/>
      <c r="OK304" s="160"/>
      <c r="OL304" s="160"/>
      <c r="OM304" s="160"/>
      <c r="ON304" s="160"/>
      <c r="OO304" s="160"/>
      <c r="OP304" s="160"/>
      <c r="OQ304" s="160"/>
      <c r="OR304" s="160"/>
      <c r="OS304" s="160"/>
      <c r="OT304" s="160"/>
      <c r="OU304" s="160"/>
      <c r="OV304" s="160"/>
      <c r="OW304" s="160"/>
      <c r="OX304" s="160"/>
      <c r="OY304" s="160"/>
      <c r="OZ304" s="160"/>
      <c r="PA304" s="160"/>
      <c r="PB304" s="160"/>
      <c r="PC304" s="160"/>
      <c r="PD304" s="160"/>
      <c r="PE304" s="160"/>
      <c r="PF304" s="160"/>
      <c r="PG304" s="160"/>
      <c r="PH304" s="160"/>
      <c r="PI304" s="160"/>
      <c r="PJ304" s="160"/>
      <c r="PK304" s="160"/>
      <c r="PL304" s="160"/>
      <c r="PM304" s="160"/>
      <c r="PN304" s="160"/>
      <c r="PO304" s="160"/>
      <c r="PP304" s="160"/>
      <c r="PQ304" s="160"/>
      <c r="PR304" s="160"/>
      <c r="PS304" s="160"/>
      <c r="PT304" s="160"/>
      <c r="PU304" s="160"/>
      <c r="PV304" s="160"/>
      <c r="PW304" s="160"/>
      <c r="PX304" s="160"/>
      <c r="PY304" s="160"/>
      <c r="PZ304" s="160"/>
      <c r="QA304" s="160"/>
      <c r="QB304" s="160"/>
      <c r="QC304" s="160"/>
      <c r="QD304" s="160"/>
      <c r="QE304" s="160"/>
      <c r="QF304" s="160"/>
      <c r="QG304" s="160"/>
      <c r="QH304" s="160"/>
      <c r="QI304" s="160"/>
      <c r="QJ304" s="160"/>
      <c r="QK304" s="160"/>
      <c r="QL304" s="160"/>
      <c r="QM304" s="160"/>
      <c r="QN304" s="160"/>
      <c r="QO304" s="160"/>
      <c r="QP304" s="160"/>
      <c r="QQ304" s="160"/>
      <c r="QR304" s="160"/>
      <c r="QS304" s="160"/>
      <c r="QT304" s="160"/>
      <c r="QU304" s="160"/>
      <c r="QV304" s="160"/>
      <c r="QW304" s="160"/>
      <c r="QX304" s="160"/>
      <c r="QY304" s="160"/>
      <c r="QZ304" s="160"/>
      <c r="RA304" s="160"/>
      <c r="RB304" s="160"/>
      <c r="RC304" s="160"/>
      <c r="RD304" s="160"/>
      <c r="RE304" s="160"/>
      <c r="RF304" s="160"/>
      <c r="RG304" s="160"/>
      <c r="RH304" s="160"/>
      <c r="RI304" s="160"/>
      <c r="RJ304" s="160"/>
      <c r="RK304" s="160"/>
      <c r="RL304" s="160"/>
      <c r="RM304" s="160"/>
      <c r="RN304" s="160"/>
      <c r="RO304" s="160"/>
      <c r="RP304" s="160"/>
      <c r="RQ304" s="160"/>
      <c r="RR304" s="160"/>
      <c r="RS304" s="160"/>
      <c r="RT304" s="160"/>
      <c r="RU304" s="160"/>
      <c r="RV304" s="160"/>
      <c r="RW304" s="160"/>
      <c r="RX304" s="160"/>
      <c r="RY304" s="160"/>
      <c r="RZ304" s="160"/>
      <c r="SA304" s="160"/>
      <c r="SB304" s="160"/>
      <c r="SC304" s="160"/>
      <c r="SD304" s="160"/>
      <c r="SE304" s="160"/>
      <c r="SF304" s="160"/>
      <c r="SG304" s="160"/>
      <c r="SH304" s="160"/>
      <c r="SI304" s="160"/>
      <c r="SJ304" s="160"/>
      <c r="SK304" s="160"/>
      <c r="SL304" s="160"/>
      <c r="SM304" s="160"/>
      <c r="SN304" s="160"/>
      <c r="SO304" s="160"/>
      <c r="SP304" s="160"/>
      <c r="SQ304" s="160"/>
      <c r="SR304" s="160"/>
      <c r="SS304" s="160"/>
      <c r="ST304" s="160"/>
      <c r="SU304" s="160"/>
      <c r="SV304" s="160"/>
      <c r="SW304" s="160"/>
      <c r="SX304" s="160"/>
      <c r="SY304" s="160"/>
      <c r="SZ304" s="160"/>
      <c r="TA304" s="160"/>
      <c r="TB304" s="160"/>
      <c r="TC304" s="160"/>
      <c r="TD304" s="160"/>
      <c r="TE304" s="160"/>
      <c r="TF304" s="160"/>
    </row>
    <row r="305" spans="1:526">
      <c r="A305" s="160"/>
      <c r="B305" s="160"/>
      <c r="C305" s="160"/>
      <c r="D305" s="160"/>
      <c r="E305" s="160"/>
      <c r="F305" s="160"/>
      <c r="G305" s="160"/>
      <c r="H305" s="160"/>
      <c r="I305" s="160"/>
      <c r="J305" s="160"/>
      <c r="K305" s="160"/>
      <c r="L305" s="160"/>
      <c r="M305" s="160"/>
      <c r="N305" s="160"/>
      <c r="O305" s="160"/>
      <c r="P305" s="160"/>
      <c r="Q305" s="160"/>
      <c r="R305" s="160"/>
      <c r="S305" s="160"/>
      <c r="T305" s="160"/>
      <c r="U305" s="160"/>
      <c r="V305" s="160"/>
      <c r="W305" s="160"/>
      <c r="X305" s="160"/>
      <c r="Y305" s="160"/>
      <c r="Z305" s="160"/>
      <c r="AA305" s="160"/>
      <c r="AB305" s="160"/>
      <c r="AC305" s="160"/>
      <c r="AD305" s="160"/>
      <c r="AE305" s="160"/>
      <c r="AF305" s="160"/>
      <c r="AG305" s="160"/>
      <c r="AH305" s="160"/>
      <c r="AI305" s="160"/>
      <c r="AJ305" s="160"/>
      <c r="AK305" s="160"/>
      <c r="AL305" s="160"/>
      <c r="AM305" s="160"/>
      <c r="AN305" s="160"/>
      <c r="AO305" s="160"/>
      <c r="AP305" s="160"/>
      <c r="AQ305" s="160"/>
      <c r="AR305" s="160"/>
      <c r="AS305" s="160"/>
      <c r="AT305" s="160"/>
      <c r="AU305" s="160"/>
      <c r="AV305" s="160"/>
      <c r="AW305" s="160"/>
      <c r="AX305" s="160"/>
      <c r="AY305" s="160"/>
      <c r="AZ305" s="160"/>
      <c r="BA305" s="160"/>
      <c r="BB305" s="160"/>
      <c r="BC305" s="160"/>
      <c r="BD305" s="160"/>
      <c r="BE305" s="160"/>
      <c r="BF305" s="160"/>
      <c r="BG305" s="160"/>
      <c r="BH305" s="160"/>
      <c r="BI305" s="160"/>
      <c r="BJ305" s="160"/>
      <c r="BK305" s="160"/>
      <c r="BL305" s="160"/>
      <c r="BM305" s="160"/>
      <c r="BN305" s="160"/>
      <c r="BO305" s="160"/>
      <c r="BP305" s="160"/>
      <c r="BQ305" s="160"/>
      <c r="BR305" s="160"/>
      <c r="BS305" s="160"/>
      <c r="BT305" s="160"/>
      <c r="BU305" s="160"/>
      <c r="BV305" s="160"/>
      <c r="BW305" s="160"/>
      <c r="BX305" s="160"/>
      <c r="BY305" s="160"/>
      <c r="BZ305" s="160"/>
      <c r="CA305" s="160"/>
      <c r="CB305" s="160"/>
      <c r="CC305" s="160"/>
      <c r="CD305" s="160"/>
      <c r="CE305" s="160"/>
      <c r="CF305" s="160"/>
      <c r="CG305" s="160"/>
      <c r="CH305" s="160"/>
      <c r="CI305" s="160"/>
      <c r="CJ305" s="160"/>
      <c r="CK305" s="160"/>
      <c r="CL305" s="160"/>
      <c r="CM305" s="160"/>
      <c r="CN305" s="160"/>
      <c r="CO305" s="160"/>
      <c r="CP305" s="160"/>
      <c r="CQ305" s="160"/>
      <c r="CR305" s="160"/>
      <c r="CS305" s="160"/>
      <c r="CT305" s="160"/>
      <c r="CU305" s="160"/>
      <c r="CV305" s="160"/>
      <c r="CW305" s="160"/>
      <c r="CX305" s="160"/>
      <c r="CY305" s="160"/>
      <c r="CZ305" s="160"/>
      <c r="DA305" s="160"/>
      <c r="DB305" s="160"/>
      <c r="DC305" s="160"/>
      <c r="DD305" s="160"/>
      <c r="DE305" s="160"/>
      <c r="DF305" s="160"/>
      <c r="DG305" s="160"/>
      <c r="DH305" s="160"/>
      <c r="DI305" s="160"/>
      <c r="DJ305" s="160"/>
      <c r="DK305" s="160"/>
      <c r="DL305" s="160"/>
      <c r="DM305" s="160"/>
      <c r="DN305" s="160"/>
      <c r="DO305" s="160"/>
      <c r="DP305" s="160"/>
      <c r="DQ305" s="160"/>
      <c r="DR305" s="160"/>
      <c r="DS305" s="160"/>
      <c r="DT305" s="160"/>
      <c r="DU305" s="160"/>
      <c r="DV305" s="160"/>
      <c r="DW305" s="160"/>
      <c r="DX305" s="160"/>
      <c r="DY305" s="160"/>
      <c r="DZ305" s="160"/>
      <c r="EA305" s="160"/>
      <c r="EB305" s="160"/>
      <c r="EC305" s="160"/>
      <c r="ED305" s="160"/>
      <c r="EE305" s="160"/>
      <c r="EF305" s="160"/>
      <c r="EG305" s="160"/>
      <c r="EH305" s="160"/>
      <c r="EI305" s="160"/>
      <c r="EJ305" s="160"/>
      <c r="EK305" s="160"/>
      <c r="EL305" s="160"/>
      <c r="EM305" s="160"/>
      <c r="EN305" s="160"/>
      <c r="EO305" s="160"/>
      <c r="EP305" s="160"/>
      <c r="EQ305" s="160"/>
      <c r="ER305" s="160"/>
      <c r="ES305" s="160"/>
      <c r="ET305" s="160"/>
      <c r="EU305" s="160"/>
      <c r="EV305" s="160"/>
      <c r="EW305" s="160"/>
      <c r="EX305" s="160"/>
      <c r="EY305" s="160"/>
      <c r="EZ305" s="160"/>
      <c r="FA305" s="160"/>
      <c r="FB305" s="160"/>
      <c r="FC305" s="160"/>
      <c r="FD305" s="160"/>
      <c r="FE305" s="160"/>
      <c r="FF305" s="160"/>
      <c r="FG305" s="160"/>
      <c r="FH305" s="160"/>
      <c r="FI305" s="160"/>
      <c r="FJ305" s="160"/>
      <c r="FK305" s="160"/>
      <c r="FL305" s="160"/>
      <c r="FM305" s="160"/>
      <c r="FN305" s="160"/>
      <c r="FO305" s="160"/>
      <c r="FP305" s="160"/>
      <c r="FQ305" s="160"/>
      <c r="FR305" s="160"/>
      <c r="FS305" s="160"/>
      <c r="FT305" s="160"/>
      <c r="FU305" s="160"/>
      <c r="FV305" s="160"/>
      <c r="FW305" s="160"/>
      <c r="FX305" s="160"/>
      <c r="FY305" s="160"/>
      <c r="FZ305" s="160"/>
      <c r="GA305" s="160"/>
      <c r="GB305" s="160"/>
      <c r="GC305" s="160"/>
      <c r="GD305" s="160"/>
      <c r="GE305" s="160"/>
      <c r="GF305" s="160"/>
      <c r="GG305" s="160"/>
      <c r="GH305" s="160"/>
      <c r="GI305" s="160"/>
      <c r="GJ305" s="160"/>
      <c r="GK305" s="160"/>
      <c r="GL305" s="160"/>
      <c r="GM305" s="160"/>
      <c r="GN305" s="160"/>
      <c r="GO305" s="160"/>
      <c r="GP305" s="160"/>
      <c r="GQ305" s="160"/>
      <c r="GR305" s="160"/>
      <c r="GS305" s="160"/>
      <c r="GT305" s="160"/>
      <c r="GU305" s="160"/>
      <c r="GV305" s="160"/>
      <c r="GW305" s="160"/>
      <c r="GX305" s="160"/>
      <c r="GY305" s="160"/>
      <c r="GZ305" s="160"/>
      <c r="HA305" s="160"/>
      <c r="HB305" s="160"/>
      <c r="HC305" s="160"/>
      <c r="HD305" s="160"/>
      <c r="HE305" s="160"/>
      <c r="HF305" s="160"/>
      <c r="HG305" s="160"/>
      <c r="HH305" s="160"/>
      <c r="HI305" s="160"/>
      <c r="HJ305" s="160"/>
      <c r="HK305" s="160"/>
      <c r="HL305" s="160"/>
      <c r="HM305" s="160"/>
      <c r="HN305" s="160"/>
      <c r="HO305" s="160"/>
      <c r="HP305" s="160"/>
      <c r="HQ305" s="160"/>
      <c r="HR305" s="160"/>
      <c r="HS305" s="160"/>
      <c r="HT305" s="160"/>
      <c r="HU305" s="160"/>
      <c r="HV305" s="160"/>
      <c r="HW305" s="160"/>
      <c r="HX305" s="160"/>
      <c r="HY305" s="160"/>
      <c r="HZ305" s="160"/>
      <c r="IA305" s="160"/>
      <c r="IB305" s="160"/>
      <c r="IC305" s="160"/>
      <c r="ID305" s="160"/>
      <c r="IE305" s="160"/>
      <c r="IF305" s="160"/>
      <c r="IG305" s="160"/>
      <c r="IH305" s="160"/>
      <c r="II305" s="160"/>
      <c r="IJ305" s="160"/>
      <c r="IK305" s="160"/>
      <c r="IL305" s="160"/>
      <c r="IM305" s="160"/>
      <c r="IN305" s="160"/>
      <c r="IO305" s="160"/>
      <c r="IP305" s="160"/>
      <c r="IQ305" s="160"/>
      <c r="IR305" s="160"/>
      <c r="IS305" s="160"/>
      <c r="IT305" s="160"/>
      <c r="IU305" s="160"/>
      <c r="IV305" s="160"/>
      <c r="IW305" s="160"/>
      <c r="IX305" s="160"/>
      <c r="IY305" s="160"/>
      <c r="IZ305" s="160"/>
      <c r="JA305" s="160"/>
      <c r="JB305" s="160"/>
      <c r="JC305" s="160"/>
      <c r="JD305" s="160"/>
      <c r="JE305" s="160"/>
      <c r="JF305" s="160"/>
      <c r="JG305" s="160"/>
      <c r="JH305" s="160"/>
      <c r="JI305" s="160"/>
      <c r="JJ305" s="160"/>
      <c r="JK305" s="160"/>
      <c r="JL305" s="160"/>
      <c r="JM305" s="160"/>
      <c r="JN305" s="160"/>
      <c r="JO305" s="160"/>
      <c r="JP305" s="160"/>
      <c r="JQ305" s="160"/>
      <c r="JR305" s="160"/>
      <c r="JS305" s="160"/>
      <c r="JT305" s="160"/>
      <c r="JU305" s="160"/>
      <c r="JV305" s="160"/>
      <c r="JW305" s="160"/>
      <c r="JX305" s="160"/>
      <c r="JY305" s="160"/>
      <c r="JZ305" s="160"/>
      <c r="KA305" s="160"/>
      <c r="KB305" s="160"/>
      <c r="KC305" s="160"/>
      <c r="KD305" s="160"/>
      <c r="KE305" s="160"/>
      <c r="KF305" s="160"/>
      <c r="KG305" s="160"/>
      <c r="KH305" s="160"/>
      <c r="KI305" s="160"/>
      <c r="KJ305" s="160"/>
      <c r="KK305" s="160"/>
      <c r="KL305" s="160"/>
      <c r="KM305" s="160"/>
      <c r="KN305" s="160"/>
      <c r="KO305" s="160"/>
      <c r="KP305" s="160"/>
      <c r="KQ305" s="160"/>
      <c r="KR305" s="160"/>
      <c r="KS305" s="160"/>
      <c r="KT305" s="160"/>
      <c r="KU305" s="160"/>
      <c r="KV305" s="160"/>
      <c r="KW305" s="160"/>
      <c r="KX305" s="160"/>
      <c r="KY305" s="160"/>
      <c r="KZ305" s="160"/>
      <c r="LA305" s="160"/>
      <c r="LB305" s="160"/>
      <c r="LC305" s="160"/>
      <c r="LD305" s="160"/>
      <c r="LE305" s="160"/>
      <c r="LF305" s="160"/>
      <c r="LG305" s="160"/>
      <c r="LH305" s="160"/>
      <c r="LI305" s="160"/>
      <c r="LJ305" s="160"/>
      <c r="LK305" s="160"/>
      <c r="LL305" s="160"/>
      <c r="LM305" s="160"/>
      <c r="LN305" s="160"/>
      <c r="LO305" s="160"/>
      <c r="LP305" s="160"/>
      <c r="LQ305" s="160"/>
      <c r="LR305" s="160"/>
      <c r="LS305" s="160"/>
      <c r="LT305" s="160"/>
      <c r="LU305" s="160"/>
      <c r="LV305" s="160"/>
      <c r="LW305" s="160"/>
      <c r="LX305" s="160"/>
      <c r="LY305" s="160"/>
      <c r="LZ305" s="160"/>
      <c r="MA305" s="160"/>
      <c r="MB305" s="160"/>
      <c r="MC305" s="160"/>
      <c r="MD305" s="160"/>
      <c r="ME305" s="160"/>
      <c r="MF305" s="160"/>
      <c r="MG305" s="160"/>
      <c r="MH305" s="160"/>
      <c r="MI305" s="160"/>
      <c r="MJ305" s="160"/>
      <c r="MK305" s="160"/>
      <c r="ML305" s="160"/>
      <c r="MM305" s="160"/>
      <c r="MN305" s="160"/>
      <c r="MO305" s="160"/>
      <c r="MP305" s="160"/>
      <c r="MQ305" s="160"/>
      <c r="MR305" s="160"/>
      <c r="MS305" s="160"/>
      <c r="MT305" s="160"/>
      <c r="MU305" s="160"/>
      <c r="MV305" s="160"/>
      <c r="MW305" s="160"/>
      <c r="MX305" s="160"/>
      <c r="MY305" s="160"/>
      <c r="MZ305" s="160"/>
      <c r="NA305" s="160"/>
      <c r="NB305" s="160"/>
      <c r="NC305" s="160"/>
      <c r="ND305" s="160"/>
      <c r="NE305" s="160"/>
      <c r="NF305" s="160"/>
      <c r="NG305" s="160"/>
      <c r="NH305" s="160"/>
      <c r="NI305" s="160"/>
      <c r="NJ305" s="160"/>
      <c r="NK305" s="160"/>
      <c r="NL305" s="160"/>
      <c r="NM305" s="160"/>
      <c r="NN305" s="160"/>
      <c r="NO305" s="160"/>
      <c r="NP305" s="160"/>
      <c r="NQ305" s="160"/>
      <c r="NR305" s="160"/>
      <c r="NS305" s="160"/>
      <c r="NT305" s="160"/>
      <c r="NU305" s="160"/>
      <c r="NV305" s="160"/>
      <c r="NW305" s="160"/>
      <c r="NX305" s="160"/>
      <c r="NY305" s="160"/>
      <c r="NZ305" s="160"/>
      <c r="OA305" s="160"/>
      <c r="OB305" s="160"/>
      <c r="OC305" s="160"/>
      <c r="OD305" s="160"/>
      <c r="OE305" s="160"/>
      <c r="OF305" s="160"/>
      <c r="OG305" s="160"/>
      <c r="OH305" s="160"/>
      <c r="OI305" s="160"/>
      <c r="OJ305" s="160"/>
      <c r="OK305" s="160"/>
      <c r="OL305" s="160"/>
      <c r="OM305" s="160"/>
      <c r="ON305" s="160"/>
      <c r="OO305" s="160"/>
      <c r="OP305" s="160"/>
      <c r="OQ305" s="160"/>
      <c r="OR305" s="160"/>
      <c r="OS305" s="160"/>
      <c r="OT305" s="160"/>
      <c r="OU305" s="160"/>
      <c r="OV305" s="160"/>
      <c r="OW305" s="160"/>
      <c r="OX305" s="160"/>
      <c r="OY305" s="160"/>
      <c r="OZ305" s="160"/>
      <c r="PA305" s="160"/>
      <c r="PB305" s="160"/>
      <c r="PC305" s="160"/>
      <c r="PD305" s="160"/>
      <c r="PE305" s="160"/>
      <c r="PF305" s="160"/>
      <c r="PG305" s="160"/>
      <c r="PH305" s="160"/>
      <c r="PI305" s="160"/>
      <c r="PJ305" s="160"/>
      <c r="PK305" s="160"/>
      <c r="PL305" s="160"/>
      <c r="PM305" s="160"/>
      <c r="PN305" s="160"/>
      <c r="PO305" s="160"/>
      <c r="PP305" s="160"/>
      <c r="PQ305" s="160"/>
      <c r="PR305" s="160"/>
      <c r="PS305" s="160"/>
      <c r="PT305" s="160"/>
      <c r="PU305" s="160"/>
      <c r="PV305" s="160"/>
      <c r="PW305" s="160"/>
      <c r="PX305" s="160"/>
      <c r="PY305" s="160"/>
      <c r="PZ305" s="160"/>
      <c r="QA305" s="160"/>
      <c r="QB305" s="160"/>
      <c r="QC305" s="160"/>
      <c r="QD305" s="160"/>
      <c r="QE305" s="160"/>
      <c r="QF305" s="160"/>
      <c r="QG305" s="160"/>
      <c r="QH305" s="160"/>
      <c r="QI305" s="160"/>
      <c r="QJ305" s="160"/>
      <c r="QK305" s="160"/>
      <c r="QL305" s="160"/>
      <c r="QM305" s="160"/>
      <c r="QN305" s="160"/>
      <c r="QO305" s="160"/>
      <c r="QP305" s="160"/>
      <c r="QQ305" s="160"/>
      <c r="QR305" s="160"/>
      <c r="QS305" s="160"/>
      <c r="QT305" s="160"/>
      <c r="QU305" s="160"/>
      <c r="QV305" s="160"/>
      <c r="QW305" s="160"/>
      <c r="QX305" s="160"/>
      <c r="QY305" s="160"/>
      <c r="QZ305" s="160"/>
      <c r="RA305" s="160"/>
      <c r="RB305" s="160"/>
      <c r="RC305" s="160"/>
      <c r="RD305" s="160"/>
      <c r="RE305" s="160"/>
      <c r="RF305" s="160"/>
      <c r="RG305" s="160"/>
      <c r="RH305" s="160"/>
      <c r="RI305" s="160"/>
      <c r="RJ305" s="160"/>
      <c r="RK305" s="160"/>
      <c r="RL305" s="160"/>
      <c r="RM305" s="160"/>
      <c r="RN305" s="160"/>
      <c r="RO305" s="160"/>
      <c r="RP305" s="160"/>
      <c r="RQ305" s="160"/>
      <c r="RR305" s="160"/>
      <c r="RS305" s="160"/>
      <c r="RT305" s="160"/>
      <c r="RU305" s="160"/>
      <c r="RV305" s="160"/>
      <c r="RW305" s="160"/>
      <c r="RX305" s="160"/>
      <c r="RY305" s="160"/>
      <c r="RZ305" s="160"/>
      <c r="SA305" s="160"/>
      <c r="SB305" s="160"/>
      <c r="SC305" s="160"/>
      <c r="SD305" s="160"/>
      <c r="SE305" s="160"/>
      <c r="SF305" s="160"/>
      <c r="SG305" s="160"/>
      <c r="SH305" s="160"/>
      <c r="SI305" s="160"/>
      <c r="SJ305" s="160"/>
      <c r="SK305" s="160"/>
      <c r="SL305" s="160"/>
      <c r="SM305" s="160"/>
      <c r="SN305" s="160"/>
      <c r="SO305" s="160"/>
      <c r="SP305" s="160"/>
      <c r="SQ305" s="160"/>
      <c r="SR305" s="160"/>
      <c r="SS305" s="160"/>
      <c r="ST305" s="160"/>
      <c r="SU305" s="160"/>
      <c r="SV305" s="160"/>
      <c r="SW305" s="160"/>
      <c r="SX305" s="160"/>
      <c r="SY305" s="160"/>
      <c r="SZ305" s="160"/>
      <c r="TA305" s="160"/>
      <c r="TB305" s="160"/>
      <c r="TC305" s="160"/>
      <c r="TD305" s="160"/>
      <c r="TE305" s="160"/>
      <c r="TF305" s="160"/>
    </row>
    <row r="306" spans="1:526">
      <c r="A306" s="160"/>
      <c r="B306" s="160"/>
      <c r="C306" s="160"/>
      <c r="D306" s="160"/>
      <c r="E306" s="160"/>
      <c r="F306" s="160"/>
      <c r="G306" s="160"/>
      <c r="H306" s="160"/>
      <c r="I306" s="160"/>
      <c r="J306" s="160"/>
      <c r="K306" s="160"/>
      <c r="L306" s="160"/>
      <c r="M306" s="160"/>
      <c r="N306" s="160"/>
      <c r="O306" s="160"/>
      <c r="P306" s="160"/>
      <c r="Q306" s="160"/>
      <c r="R306" s="160"/>
      <c r="S306" s="160"/>
      <c r="T306" s="160"/>
      <c r="U306" s="160"/>
      <c r="V306" s="160"/>
      <c r="W306" s="160"/>
      <c r="X306" s="160"/>
      <c r="Y306" s="160"/>
      <c r="Z306" s="160"/>
      <c r="AA306" s="160"/>
      <c r="AB306" s="160"/>
      <c r="AC306" s="160"/>
      <c r="AD306" s="160"/>
      <c r="AE306" s="160"/>
      <c r="AF306" s="160"/>
      <c r="AG306" s="160"/>
      <c r="AH306" s="160"/>
      <c r="AI306" s="160"/>
      <c r="AJ306" s="160"/>
      <c r="AK306" s="160"/>
      <c r="AL306" s="160"/>
      <c r="AM306" s="160"/>
      <c r="AN306" s="160"/>
      <c r="AO306" s="160"/>
      <c r="AP306" s="160"/>
      <c r="AQ306" s="160"/>
      <c r="AR306" s="160"/>
      <c r="AS306" s="160"/>
      <c r="AT306" s="160"/>
      <c r="AU306" s="160"/>
      <c r="AV306" s="160"/>
      <c r="AW306" s="160"/>
      <c r="AX306" s="160"/>
      <c r="AY306" s="160"/>
      <c r="AZ306" s="160"/>
      <c r="BA306" s="160"/>
      <c r="BB306" s="160"/>
      <c r="BC306" s="160"/>
      <c r="BD306" s="160"/>
      <c r="BE306" s="160"/>
      <c r="BF306" s="160"/>
      <c r="BG306" s="160"/>
      <c r="BH306" s="160"/>
      <c r="BI306" s="160"/>
      <c r="BJ306" s="160"/>
      <c r="BK306" s="160"/>
      <c r="BL306" s="160"/>
      <c r="BM306" s="160"/>
      <c r="BN306" s="160"/>
      <c r="BO306" s="160"/>
      <c r="BP306" s="160"/>
      <c r="BQ306" s="160"/>
      <c r="BR306" s="160"/>
      <c r="BS306" s="160"/>
      <c r="BT306" s="160"/>
      <c r="BU306" s="160"/>
      <c r="BV306" s="160"/>
      <c r="BW306" s="160"/>
      <c r="BX306" s="160"/>
      <c r="BY306" s="160"/>
      <c r="BZ306" s="160"/>
      <c r="CA306" s="160"/>
      <c r="CB306" s="160"/>
      <c r="CC306" s="160"/>
      <c r="CD306" s="160"/>
      <c r="CE306" s="160"/>
      <c r="CF306" s="160"/>
      <c r="CG306" s="160"/>
      <c r="CH306" s="160"/>
      <c r="CI306" s="160"/>
      <c r="CJ306" s="160"/>
      <c r="CK306" s="160"/>
      <c r="CL306" s="160"/>
      <c r="CM306" s="160"/>
      <c r="CN306" s="160"/>
      <c r="CO306" s="160"/>
      <c r="CP306" s="160"/>
      <c r="CQ306" s="160"/>
      <c r="CR306" s="160"/>
      <c r="CS306" s="160"/>
      <c r="CT306" s="160"/>
      <c r="CU306" s="160"/>
      <c r="CV306" s="160"/>
      <c r="CW306" s="160"/>
      <c r="CX306" s="160"/>
      <c r="CY306" s="160"/>
      <c r="CZ306" s="160"/>
      <c r="DA306" s="160"/>
      <c r="DB306" s="160"/>
      <c r="DC306" s="160"/>
      <c r="DD306" s="160"/>
      <c r="DE306" s="160"/>
      <c r="DF306" s="160"/>
      <c r="DG306" s="160"/>
      <c r="DH306" s="160"/>
      <c r="DI306" s="160"/>
      <c r="DJ306" s="160"/>
      <c r="DK306" s="160"/>
      <c r="DL306" s="160"/>
      <c r="DM306" s="160"/>
      <c r="DN306" s="160"/>
      <c r="DO306" s="160"/>
      <c r="DP306" s="160"/>
      <c r="DQ306" s="160"/>
      <c r="DR306" s="160"/>
      <c r="DS306" s="160"/>
      <c r="DT306" s="160"/>
      <c r="DU306" s="160"/>
      <c r="DV306" s="160"/>
      <c r="DW306" s="160"/>
      <c r="DX306" s="160"/>
      <c r="DY306" s="160"/>
      <c r="DZ306" s="160"/>
      <c r="EA306" s="160"/>
      <c r="EB306" s="160"/>
      <c r="EC306" s="160"/>
      <c r="ED306" s="160"/>
      <c r="EE306" s="160"/>
      <c r="EF306" s="160"/>
      <c r="EG306" s="160"/>
      <c r="EH306" s="160"/>
      <c r="EI306" s="160"/>
      <c r="EJ306" s="160"/>
      <c r="EK306" s="160"/>
      <c r="EL306" s="160"/>
      <c r="EM306" s="160"/>
      <c r="EN306" s="160"/>
      <c r="EO306" s="160"/>
      <c r="EP306" s="160"/>
      <c r="EQ306" s="160"/>
      <c r="ER306" s="160"/>
      <c r="ES306" s="160"/>
      <c r="ET306" s="160"/>
      <c r="EU306" s="160"/>
      <c r="EV306" s="160"/>
      <c r="EW306" s="160"/>
      <c r="EX306" s="160"/>
      <c r="EY306" s="160"/>
      <c r="EZ306" s="160"/>
      <c r="FA306" s="160"/>
      <c r="FB306" s="160"/>
      <c r="FC306" s="160"/>
      <c r="FD306" s="160"/>
      <c r="FE306" s="160"/>
      <c r="FF306" s="160"/>
      <c r="FG306" s="160"/>
      <c r="FH306" s="160"/>
      <c r="FI306" s="160"/>
      <c r="FJ306" s="160"/>
      <c r="FK306" s="160"/>
      <c r="FL306" s="160"/>
      <c r="FM306" s="160"/>
      <c r="FN306" s="160"/>
      <c r="FO306" s="160"/>
      <c r="FP306" s="160"/>
      <c r="FQ306" s="160"/>
      <c r="FR306" s="160"/>
      <c r="FS306" s="160"/>
      <c r="FT306" s="160"/>
      <c r="FU306" s="160"/>
      <c r="FV306" s="160"/>
      <c r="FW306" s="160"/>
      <c r="FX306" s="160"/>
      <c r="FY306" s="160"/>
      <c r="FZ306" s="160"/>
      <c r="GA306" s="160"/>
      <c r="GB306" s="160"/>
      <c r="GC306" s="160"/>
      <c r="GD306" s="160"/>
      <c r="GE306" s="160"/>
      <c r="GF306" s="160"/>
      <c r="GG306" s="160"/>
      <c r="GH306" s="160"/>
      <c r="GI306" s="160"/>
      <c r="GJ306" s="160"/>
      <c r="GK306" s="160"/>
      <c r="GL306" s="160"/>
      <c r="GM306" s="160"/>
      <c r="GN306" s="160"/>
      <c r="GO306" s="160"/>
      <c r="GP306" s="160"/>
      <c r="GQ306" s="160"/>
      <c r="GR306" s="160"/>
      <c r="GS306" s="160"/>
      <c r="GT306" s="160"/>
      <c r="GU306" s="160"/>
      <c r="GV306" s="160"/>
      <c r="GW306" s="160"/>
      <c r="GX306" s="160"/>
      <c r="GY306" s="160"/>
      <c r="GZ306" s="160"/>
      <c r="HA306" s="160"/>
      <c r="HB306" s="160"/>
      <c r="HC306" s="160"/>
      <c r="HD306" s="160"/>
      <c r="HE306" s="160"/>
      <c r="HF306" s="160"/>
      <c r="HG306" s="160"/>
      <c r="HH306" s="160"/>
      <c r="HI306" s="160"/>
      <c r="HJ306" s="160"/>
      <c r="HK306" s="160"/>
      <c r="HL306" s="160"/>
      <c r="HM306" s="160"/>
      <c r="HN306" s="160"/>
      <c r="HO306" s="160"/>
      <c r="HP306" s="160"/>
      <c r="HQ306" s="160"/>
      <c r="HR306" s="160"/>
      <c r="HS306" s="160"/>
      <c r="HT306" s="160"/>
      <c r="HU306" s="160"/>
      <c r="HV306" s="160"/>
      <c r="HW306" s="160"/>
      <c r="HX306" s="160"/>
      <c r="HY306" s="160"/>
      <c r="HZ306" s="160"/>
      <c r="IA306" s="160"/>
      <c r="IB306" s="160"/>
      <c r="IC306" s="160"/>
      <c r="ID306" s="160"/>
      <c r="IE306" s="160"/>
      <c r="IF306" s="160"/>
      <c r="IG306" s="160"/>
      <c r="IH306" s="160"/>
      <c r="II306" s="160"/>
      <c r="IJ306" s="160"/>
      <c r="IK306" s="160"/>
      <c r="IL306" s="160"/>
      <c r="IM306" s="160"/>
      <c r="IN306" s="160"/>
      <c r="IO306" s="160"/>
      <c r="IP306" s="160"/>
      <c r="IQ306" s="160"/>
      <c r="IR306" s="160"/>
      <c r="IS306" s="160"/>
      <c r="IT306" s="160"/>
      <c r="IU306" s="160"/>
      <c r="IV306" s="160"/>
      <c r="IW306" s="160"/>
      <c r="IX306" s="160"/>
      <c r="IY306" s="160"/>
      <c r="IZ306" s="160"/>
      <c r="JA306" s="160"/>
      <c r="JB306" s="160"/>
      <c r="JC306" s="160"/>
      <c r="JD306" s="160"/>
      <c r="JE306" s="160"/>
      <c r="JF306" s="160"/>
      <c r="JG306" s="160"/>
      <c r="JH306" s="160"/>
      <c r="JI306" s="160"/>
      <c r="JJ306" s="160"/>
      <c r="JK306" s="160"/>
      <c r="JL306" s="160"/>
      <c r="JM306" s="160"/>
      <c r="JN306" s="160"/>
      <c r="JO306" s="160"/>
      <c r="JP306" s="160"/>
      <c r="JQ306" s="160"/>
      <c r="JR306" s="160"/>
      <c r="JS306" s="160"/>
      <c r="JT306" s="160"/>
      <c r="JU306" s="160"/>
      <c r="JV306" s="160"/>
      <c r="JW306" s="160"/>
      <c r="JX306" s="160"/>
      <c r="JY306" s="160"/>
      <c r="JZ306" s="160"/>
      <c r="KA306" s="160"/>
      <c r="KB306" s="160"/>
      <c r="KC306" s="160"/>
      <c r="KD306" s="160"/>
      <c r="KE306" s="160"/>
      <c r="KF306" s="160"/>
      <c r="KG306" s="160"/>
      <c r="KH306" s="160"/>
      <c r="KI306" s="160"/>
      <c r="KJ306" s="160"/>
      <c r="KK306" s="160"/>
      <c r="KL306" s="160"/>
      <c r="KM306" s="160"/>
      <c r="KN306" s="160"/>
      <c r="KO306" s="160"/>
      <c r="KP306" s="160"/>
      <c r="KQ306" s="160"/>
      <c r="KR306" s="160"/>
      <c r="KS306" s="160"/>
      <c r="KT306" s="160"/>
      <c r="KU306" s="160"/>
      <c r="KV306" s="160"/>
      <c r="KW306" s="160"/>
      <c r="KX306" s="160"/>
      <c r="KY306" s="160"/>
      <c r="KZ306" s="160"/>
      <c r="LA306" s="160"/>
      <c r="LB306" s="160"/>
      <c r="LC306" s="160"/>
      <c r="LD306" s="160"/>
      <c r="LE306" s="160"/>
      <c r="LF306" s="160"/>
      <c r="LG306" s="160"/>
      <c r="LH306" s="160"/>
      <c r="LI306" s="160"/>
      <c r="LJ306" s="160"/>
      <c r="LK306" s="160"/>
      <c r="LL306" s="160"/>
      <c r="LM306" s="160"/>
      <c r="LN306" s="160"/>
      <c r="LO306" s="160"/>
      <c r="LP306" s="160"/>
      <c r="LQ306" s="160"/>
      <c r="LR306" s="160"/>
      <c r="LS306" s="160"/>
      <c r="LT306" s="160"/>
      <c r="LU306" s="160"/>
      <c r="LV306" s="160"/>
      <c r="LW306" s="160"/>
      <c r="LX306" s="160"/>
      <c r="LY306" s="160"/>
      <c r="LZ306" s="160"/>
      <c r="MA306" s="160"/>
      <c r="MB306" s="160"/>
      <c r="MC306" s="160"/>
      <c r="MD306" s="160"/>
      <c r="ME306" s="160"/>
      <c r="MF306" s="160"/>
      <c r="MG306" s="160"/>
      <c r="MH306" s="160"/>
      <c r="MI306" s="160"/>
      <c r="MJ306" s="160"/>
      <c r="MK306" s="160"/>
      <c r="ML306" s="160"/>
      <c r="MM306" s="160"/>
      <c r="MN306" s="160"/>
      <c r="MO306" s="160"/>
      <c r="MP306" s="160"/>
      <c r="MQ306" s="160"/>
      <c r="MR306" s="160"/>
      <c r="MS306" s="160"/>
      <c r="MT306" s="160"/>
      <c r="MU306" s="160"/>
      <c r="MV306" s="160"/>
      <c r="MW306" s="160"/>
      <c r="MX306" s="160"/>
      <c r="MY306" s="160"/>
      <c r="MZ306" s="160"/>
      <c r="NA306" s="160"/>
      <c r="NB306" s="160"/>
      <c r="NC306" s="160"/>
      <c r="ND306" s="160"/>
      <c r="NE306" s="160"/>
      <c r="NF306" s="160"/>
      <c r="NG306" s="160"/>
      <c r="NH306" s="160"/>
      <c r="NI306" s="160"/>
      <c r="NJ306" s="160"/>
      <c r="NK306" s="160"/>
      <c r="NL306" s="160"/>
      <c r="NM306" s="160"/>
      <c r="NN306" s="160"/>
      <c r="NO306" s="160"/>
      <c r="NP306" s="160"/>
      <c r="NQ306" s="160"/>
      <c r="NR306" s="160"/>
      <c r="NS306" s="160"/>
      <c r="NT306" s="160"/>
      <c r="NU306" s="160"/>
      <c r="NV306" s="160"/>
      <c r="NW306" s="160"/>
      <c r="NX306" s="160"/>
      <c r="NY306" s="160"/>
      <c r="NZ306" s="160"/>
      <c r="OA306" s="160"/>
      <c r="OB306" s="160"/>
      <c r="OC306" s="160"/>
      <c r="OD306" s="160"/>
      <c r="OE306" s="160"/>
      <c r="OF306" s="160"/>
      <c r="OG306" s="160"/>
      <c r="OH306" s="160"/>
      <c r="OI306" s="160"/>
      <c r="OJ306" s="160"/>
      <c r="OK306" s="160"/>
      <c r="OL306" s="160"/>
      <c r="OM306" s="160"/>
      <c r="ON306" s="160"/>
      <c r="OO306" s="160"/>
      <c r="OP306" s="160"/>
      <c r="OQ306" s="160"/>
      <c r="OR306" s="160"/>
      <c r="OS306" s="160"/>
      <c r="OT306" s="160"/>
      <c r="OU306" s="160"/>
      <c r="OV306" s="160"/>
      <c r="OW306" s="160"/>
      <c r="OX306" s="160"/>
      <c r="OY306" s="160"/>
      <c r="OZ306" s="160"/>
      <c r="PA306" s="160"/>
      <c r="PB306" s="160"/>
      <c r="PC306" s="160"/>
      <c r="PD306" s="160"/>
      <c r="PE306" s="160"/>
      <c r="PF306" s="160"/>
      <c r="PG306" s="160"/>
      <c r="PH306" s="160"/>
      <c r="PI306" s="160"/>
      <c r="PJ306" s="160"/>
      <c r="PK306" s="160"/>
      <c r="PL306" s="160"/>
      <c r="PM306" s="160"/>
      <c r="PN306" s="160"/>
      <c r="PO306" s="160"/>
      <c r="PP306" s="160"/>
      <c r="PQ306" s="160"/>
      <c r="PR306" s="160"/>
      <c r="PS306" s="160"/>
      <c r="PT306" s="160"/>
      <c r="PU306" s="160"/>
      <c r="PV306" s="160"/>
      <c r="PW306" s="160"/>
      <c r="PX306" s="160"/>
      <c r="PY306" s="160"/>
      <c r="PZ306" s="160"/>
      <c r="QA306" s="160"/>
      <c r="QB306" s="160"/>
      <c r="QC306" s="160"/>
      <c r="QD306" s="160"/>
      <c r="QE306" s="160"/>
      <c r="QF306" s="160"/>
      <c r="QG306" s="160"/>
      <c r="QH306" s="160"/>
      <c r="QI306" s="160"/>
      <c r="QJ306" s="160"/>
      <c r="QK306" s="160"/>
      <c r="QL306" s="160"/>
      <c r="QM306" s="160"/>
      <c r="QN306" s="160"/>
      <c r="QO306" s="160"/>
      <c r="QP306" s="160"/>
      <c r="QQ306" s="160"/>
      <c r="QR306" s="160"/>
      <c r="QS306" s="160"/>
      <c r="QT306" s="160"/>
      <c r="QU306" s="160"/>
      <c r="QV306" s="160"/>
      <c r="QW306" s="160"/>
      <c r="QX306" s="160"/>
      <c r="QY306" s="160"/>
      <c r="QZ306" s="160"/>
      <c r="RA306" s="160"/>
      <c r="RB306" s="160"/>
      <c r="RC306" s="160"/>
      <c r="RD306" s="160"/>
      <c r="RE306" s="160"/>
      <c r="RF306" s="160"/>
      <c r="RG306" s="160"/>
      <c r="RH306" s="160"/>
      <c r="RI306" s="160"/>
      <c r="RJ306" s="160"/>
      <c r="RK306" s="160"/>
      <c r="RL306" s="160"/>
      <c r="RM306" s="160"/>
      <c r="RN306" s="160"/>
      <c r="RO306" s="160"/>
      <c r="RP306" s="160"/>
      <c r="RQ306" s="160"/>
      <c r="RR306" s="160"/>
      <c r="RS306" s="160"/>
      <c r="RT306" s="160"/>
      <c r="RU306" s="160"/>
      <c r="RV306" s="160"/>
      <c r="RW306" s="160"/>
      <c r="RX306" s="160"/>
      <c r="RY306" s="160"/>
      <c r="RZ306" s="160"/>
      <c r="SA306" s="160"/>
      <c r="SB306" s="160"/>
      <c r="SC306" s="160"/>
      <c r="SD306" s="160"/>
      <c r="SE306" s="160"/>
      <c r="SF306" s="160"/>
      <c r="SG306" s="160"/>
      <c r="SH306" s="160"/>
      <c r="SI306" s="160"/>
      <c r="SJ306" s="160"/>
      <c r="SK306" s="160"/>
      <c r="SL306" s="160"/>
      <c r="SM306" s="160"/>
      <c r="SN306" s="160"/>
      <c r="SO306" s="160"/>
      <c r="SP306" s="160"/>
      <c r="SQ306" s="160"/>
      <c r="SR306" s="160"/>
      <c r="SS306" s="160"/>
      <c r="ST306" s="160"/>
      <c r="SU306" s="160"/>
      <c r="SV306" s="160"/>
      <c r="SW306" s="160"/>
      <c r="SX306" s="160"/>
      <c r="SY306" s="160"/>
      <c r="SZ306" s="160"/>
      <c r="TA306" s="160"/>
      <c r="TB306" s="160"/>
      <c r="TC306" s="160"/>
      <c r="TD306" s="160"/>
      <c r="TE306" s="160"/>
      <c r="TF306" s="160"/>
    </row>
    <row r="307" spans="1:526">
      <c r="A307" s="160"/>
      <c r="B307" s="160"/>
      <c r="C307" s="160"/>
      <c r="D307" s="160"/>
      <c r="E307" s="160"/>
      <c r="F307" s="160"/>
      <c r="G307" s="160"/>
      <c r="H307" s="160"/>
      <c r="I307" s="160"/>
      <c r="J307" s="160"/>
      <c r="K307" s="160"/>
      <c r="L307" s="160"/>
      <c r="M307" s="160"/>
      <c r="N307" s="160"/>
      <c r="O307" s="160"/>
      <c r="P307" s="160"/>
      <c r="Q307" s="160"/>
      <c r="R307" s="160"/>
      <c r="S307" s="160"/>
      <c r="T307" s="160"/>
      <c r="U307" s="160"/>
      <c r="V307" s="160"/>
      <c r="W307" s="160"/>
      <c r="X307" s="160"/>
      <c r="Y307" s="160"/>
      <c r="Z307" s="160"/>
      <c r="AA307" s="160"/>
      <c r="AB307" s="160"/>
      <c r="AC307" s="160"/>
      <c r="AD307" s="160"/>
      <c r="AE307" s="160"/>
      <c r="AF307" s="160"/>
      <c r="AG307" s="160"/>
      <c r="AH307" s="160"/>
      <c r="AI307" s="160"/>
      <c r="AJ307" s="160"/>
      <c r="AK307" s="160"/>
      <c r="AL307" s="160"/>
      <c r="AM307" s="160"/>
      <c r="AN307" s="160"/>
      <c r="AO307" s="160"/>
      <c r="AP307" s="160"/>
      <c r="AQ307" s="160"/>
      <c r="AR307" s="160"/>
      <c r="AS307" s="160"/>
      <c r="AT307" s="160"/>
      <c r="AU307" s="160"/>
      <c r="AV307" s="160"/>
      <c r="AW307" s="160"/>
      <c r="AX307" s="160"/>
      <c r="AY307" s="160"/>
      <c r="AZ307" s="160"/>
      <c r="BA307" s="160"/>
      <c r="BB307" s="160"/>
      <c r="BC307" s="160"/>
      <c r="BD307" s="160"/>
      <c r="BE307" s="160"/>
      <c r="BF307" s="160"/>
      <c r="BG307" s="160"/>
      <c r="BH307" s="160"/>
      <c r="BI307" s="160"/>
      <c r="BJ307" s="160"/>
      <c r="BK307" s="160"/>
      <c r="BL307" s="160"/>
      <c r="BM307" s="160"/>
      <c r="BN307" s="160"/>
      <c r="BO307" s="160"/>
      <c r="BP307" s="160"/>
      <c r="BQ307" s="160"/>
      <c r="BR307" s="160"/>
      <c r="BS307" s="160"/>
      <c r="BT307" s="160"/>
      <c r="BU307" s="160"/>
      <c r="BV307" s="160"/>
      <c r="BW307" s="160"/>
      <c r="BX307" s="160"/>
      <c r="BY307" s="160"/>
      <c r="BZ307" s="160"/>
      <c r="CA307" s="160"/>
      <c r="CB307" s="160"/>
      <c r="CC307" s="160"/>
      <c r="CD307" s="160"/>
      <c r="CE307" s="160"/>
      <c r="CF307" s="160"/>
      <c r="CG307" s="160"/>
      <c r="CH307" s="160"/>
      <c r="CI307" s="160"/>
      <c r="CJ307" s="160"/>
      <c r="CK307" s="160"/>
      <c r="CL307" s="160"/>
      <c r="CM307" s="160"/>
      <c r="CN307" s="160"/>
      <c r="CO307" s="160"/>
      <c r="CP307" s="160"/>
      <c r="CQ307" s="160"/>
      <c r="CR307" s="160"/>
      <c r="CS307" s="160"/>
      <c r="CT307" s="160"/>
      <c r="CU307" s="160"/>
      <c r="CV307" s="160"/>
      <c r="CW307" s="160"/>
      <c r="CX307" s="160"/>
      <c r="CY307" s="160"/>
      <c r="CZ307" s="160"/>
      <c r="DA307" s="160"/>
      <c r="DB307" s="160"/>
      <c r="DC307" s="160"/>
      <c r="DD307" s="160"/>
      <c r="DE307" s="160"/>
      <c r="DF307" s="160"/>
      <c r="DG307" s="160"/>
      <c r="DH307" s="160"/>
      <c r="DI307" s="160"/>
      <c r="DJ307" s="160"/>
      <c r="DK307" s="160"/>
      <c r="DL307" s="160"/>
      <c r="DM307" s="160"/>
      <c r="DN307" s="160"/>
      <c r="DO307" s="160"/>
      <c r="DP307" s="160"/>
      <c r="DQ307" s="160"/>
      <c r="DR307" s="160"/>
      <c r="DS307" s="160"/>
      <c r="DT307" s="160"/>
      <c r="DU307" s="160"/>
      <c r="DV307" s="160"/>
      <c r="DW307" s="160"/>
      <c r="DX307" s="160"/>
      <c r="DY307" s="160"/>
      <c r="DZ307" s="160"/>
      <c r="EA307" s="160"/>
      <c r="EB307" s="160"/>
      <c r="EC307" s="160"/>
      <c r="ED307" s="160"/>
      <c r="EE307" s="160"/>
      <c r="EF307" s="160"/>
      <c r="EG307" s="160"/>
      <c r="EH307" s="160"/>
      <c r="EI307" s="160"/>
      <c r="EJ307" s="160"/>
      <c r="EK307" s="160"/>
      <c r="EL307" s="160"/>
      <c r="EM307" s="160"/>
      <c r="EN307" s="160"/>
      <c r="EO307" s="160"/>
      <c r="EP307" s="160"/>
      <c r="EQ307" s="160"/>
      <c r="ER307" s="160"/>
      <c r="ES307" s="160"/>
      <c r="ET307" s="160"/>
      <c r="EU307" s="160"/>
      <c r="EV307" s="160"/>
      <c r="EW307" s="160"/>
      <c r="EX307" s="160"/>
      <c r="EY307" s="160"/>
      <c r="EZ307" s="160"/>
      <c r="FA307" s="160"/>
      <c r="FB307" s="160"/>
      <c r="FC307" s="160"/>
      <c r="FD307" s="160"/>
      <c r="FE307" s="160"/>
      <c r="FF307" s="160"/>
      <c r="FG307" s="160"/>
      <c r="FH307" s="160"/>
      <c r="FI307" s="160"/>
      <c r="FJ307" s="160"/>
      <c r="FK307" s="160"/>
      <c r="FL307" s="160"/>
      <c r="FM307" s="160"/>
      <c r="FN307" s="160"/>
      <c r="FO307" s="160"/>
      <c r="FP307" s="160"/>
      <c r="FQ307" s="160"/>
      <c r="FR307" s="160"/>
      <c r="FS307" s="160"/>
      <c r="FT307" s="160"/>
      <c r="FU307" s="160"/>
      <c r="FV307" s="160"/>
      <c r="FW307" s="160"/>
      <c r="FX307" s="160"/>
      <c r="FY307" s="160"/>
      <c r="FZ307" s="160"/>
      <c r="GA307" s="160"/>
      <c r="GB307" s="160"/>
      <c r="GC307" s="160"/>
      <c r="GD307" s="160"/>
      <c r="GE307" s="160"/>
      <c r="GF307" s="160"/>
      <c r="GG307" s="160"/>
      <c r="GH307" s="160"/>
      <c r="GI307" s="160"/>
      <c r="GJ307" s="160"/>
      <c r="GK307" s="160"/>
      <c r="GL307" s="160"/>
      <c r="GM307" s="160"/>
      <c r="GN307" s="160"/>
      <c r="GO307" s="160"/>
      <c r="GP307" s="160"/>
      <c r="GQ307" s="160"/>
      <c r="GR307" s="160"/>
      <c r="GS307" s="160"/>
      <c r="GT307" s="160"/>
      <c r="GU307" s="160"/>
      <c r="GV307" s="160"/>
      <c r="GW307" s="160"/>
      <c r="GX307" s="160"/>
      <c r="GY307" s="160"/>
      <c r="GZ307" s="160"/>
      <c r="HA307" s="160"/>
      <c r="HB307" s="160"/>
      <c r="HC307" s="160"/>
      <c r="HD307" s="160"/>
      <c r="HE307" s="160"/>
      <c r="HF307" s="160"/>
      <c r="HG307" s="160"/>
      <c r="HH307" s="160"/>
      <c r="HI307" s="160"/>
      <c r="HJ307" s="160"/>
      <c r="HK307" s="160"/>
      <c r="HL307" s="160"/>
      <c r="HM307" s="160"/>
      <c r="HN307" s="160"/>
      <c r="HO307" s="160"/>
      <c r="HP307" s="160"/>
      <c r="HQ307" s="160"/>
      <c r="HR307" s="160"/>
      <c r="HS307" s="160"/>
      <c r="HT307" s="160"/>
      <c r="HU307" s="160"/>
      <c r="HV307" s="160"/>
      <c r="HW307" s="160"/>
      <c r="HX307" s="160"/>
      <c r="HY307" s="160"/>
      <c r="HZ307" s="160"/>
      <c r="IA307" s="160"/>
      <c r="IB307" s="160"/>
      <c r="IC307" s="160"/>
      <c r="ID307" s="160"/>
      <c r="IE307" s="160"/>
      <c r="IF307" s="160"/>
      <c r="IG307" s="160"/>
      <c r="IH307" s="160"/>
      <c r="II307" s="160"/>
      <c r="IJ307" s="160"/>
      <c r="IK307" s="160"/>
      <c r="IL307" s="160"/>
      <c r="IM307" s="160"/>
      <c r="IN307" s="160"/>
      <c r="IO307" s="160"/>
      <c r="IP307" s="160"/>
      <c r="IQ307" s="160"/>
      <c r="IR307" s="160"/>
      <c r="IS307" s="160"/>
      <c r="IT307" s="160"/>
      <c r="IU307" s="160"/>
      <c r="IV307" s="160"/>
      <c r="IW307" s="160"/>
      <c r="IX307" s="160"/>
      <c r="IY307" s="160"/>
      <c r="IZ307" s="160"/>
      <c r="JA307" s="160"/>
      <c r="JB307" s="160"/>
      <c r="JC307" s="160"/>
      <c r="JD307" s="160"/>
      <c r="JE307" s="160"/>
      <c r="JF307" s="160"/>
      <c r="JG307" s="160"/>
      <c r="JH307" s="160"/>
      <c r="JI307" s="160"/>
      <c r="JJ307" s="160"/>
      <c r="JK307" s="160"/>
      <c r="JL307" s="160"/>
      <c r="JM307" s="160"/>
      <c r="JN307" s="160"/>
      <c r="JO307" s="160"/>
      <c r="JP307" s="160"/>
      <c r="JQ307" s="160"/>
      <c r="JR307" s="160"/>
      <c r="JS307" s="160"/>
      <c r="JT307" s="160"/>
      <c r="JU307" s="160"/>
      <c r="JV307" s="160"/>
      <c r="JW307" s="160"/>
      <c r="JX307" s="160"/>
      <c r="JY307" s="160"/>
      <c r="JZ307" s="160"/>
      <c r="KA307" s="160"/>
      <c r="KB307" s="160"/>
      <c r="KC307" s="160"/>
      <c r="KD307" s="160"/>
      <c r="KE307" s="160"/>
      <c r="KF307" s="160"/>
      <c r="KG307" s="160"/>
      <c r="KH307" s="160"/>
      <c r="KI307" s="160"/>
      <c r="KJ307" s="160"/>
      <c r="KK307" s="160"/>
      <c r="KL307" s="160"/>
      <c r="KM307" s="160"/>
      <c r="KN307" s="160"/>
      <c r="KO307" s="160"/>
      <c r="KP307" s="160"/>
      <c r="KQ307" s="160"/>
      <c r="KR307" s="160"/>
      <c r="KS307" s="160"/>
      <c r="KT307" s="160"/>
      <c r="KU307" s="160"/>
      <c r="KV307" s="160"/>
      <c r="KW307" s="160"/>
      <c r="KX307" s="160"/>
      <c r="KY307" s="160"/>
      <c r="KZ307" s="160"/>
      <c r="LA307" s="160"/>
      <c r="LB307" s="160"/>
      <c r="LC307" s="160"/>
      <c r="LD307" s="160"/>
      <c r="LE307" s="160"/>
      <c r="LF307" s="160"/>
      <c r="LG307" s="160"/>
      <c r="LH307" s="160"/>
      <c r="LI307" s="160"/>
      <c r="LJ307" s="160"/>
      <c r="LK307" s="160"/>
      <c r="LL307" s="160"/>
      <c r="LM307" s="160"/>
      <c r="LN307" s="160"/>
      <c r="LO307" s="160"/>
      <c r="LP307" s="160"/>
      <c r="LQ307" s="160"/>
      <c r="LR307" s="160"/>
      <c r="LS307" s="160"/>
      <c r="LT307" s="160"/>
      <c r="LU307" s="160"/>
      <c r="LV307" s="160"/>
      <c r="LW307" s="160"/>
      <c r="LX307" s="160"/>
      <c r="LY307" s="160"/>
      <c r="LZ307" s="160"/>
      <c r="MA307" s="160"/>
      <c r="MB307" s="160"/>
      <c r="MC307" s="160"/>
      <c r="MD307" s="160"/>
      <c r="ME307" s="160"/>
      <c r="MF307" s="160"/>
      <c r="MG307" s="160"/>
      <c r="MH307" s="160"/>
      <c r="MI307" s="160"/>
      <c r="MJ307" s="160"/>
      <c r="MK307" s="160"/>
      <c r="ML307" s="160"/>
      <c r="MM307" s="160"/>
      <c r="MN307" s="160"/>
      <c r="MO307" s="160"/>
      <c r="MP307" s="160"/>
      <c r="MQ307" s="160"/>
      <c r="MR307" s="160"/>
      <c r="MS307" s="160"/>
      <c r="MT307" s="160"/>
      <c r="MU307" s="160"/>
      <c r="MV307" s="160"/>
      <c r="MW307" s="160"/>
      <c r="MX307" s="160"/>
      <c r="MY307" s="160"/>
      <c r="MZ307" s="160"/>
      <c r="NA307" s="160"/>
      <c r="NB307" s="160"/>
      <c r="NC307" s="160"/>
      <c r="ND307" s="160"/>
      <c r="NE307" s="160"/>
      <c r="NF307" s="160"/>
      <c r="NG307" s="160"/>
      <c r="NH307" s="160"/>
      <c r="NI307" s="160"/>
      <c r="NJ307" s="160"/>
      <c r="NK307" s="160"/>
      <c r="NL307" s="160"/>
      <c r="NM307" s="160"/>
      <c r="NN307" s="160"/>
      <c r="NO307" s="160"/>
      <c r="NP307" s="160"/>
      <c r="NQ307" s="160"/>
      <c r="NR307" s="160"/>
      <c r="NS307" s="160"/>
      <c r="NT307" s="160"/>
      <c r="NU307" s="160"/>
      <c r="NV307" s="160"/>
      <c r="NW307" s="160"/>
      <c r="NX307" s="160"/>
      <c r="NY307" s="160"/>
      <c r="NZ307" s="160"/>
      <c r="OA307" s="160"/>
      <c r="OB307" s="160"/>
      <c r="OC307" s="160"/>
      <c r="OD307" s="160"/>
      <c r="OE307" s="160"/>
      <c r="OF307" s="160"/>
      <c r="OG307" s="160"/>
      <c r="OH307" s="160"/>
      <c r="OI307" s="160"/>
      <c r="OJ307" s="160"/>
      <c r="OK307" s="160"/>
      <c r="OL307" s="160"/>
      <c r="OM307" s="160"/>
      <c r="ON307" s="160"/>
      <c r="OO307" s="160"/>
      <c r="OP307" s="160"/>
      <c r="OQ307" s="160"/>
      <c r="OR307" s="160"/>
      <c r="OS307" s="160"/>
      <c r="OT307" s="160"/>
      <c r="OU307" s="160"/>
      <c r="OV307" s="160"/>
      <c r="OW307" s="160"/>
      <c r="OX307" s="160"/>
      <c r="OY307" s="160"/>
      <c r="OZ307" s="160"/>
      <c r="PA307" s="160"/>
      <c r="PB307" s="160"/>
      <c r="PC307" s="160"/>
      <c r="PD307" s="160"/>
      <c r="PE307" s="160"/>
      <c r="PF307" s="160"/>
      <c r="PG307" s="160"/>
      <c r="PH307" s="160"/>
      <c r="PI307" s="160"/>
      <c r="PJ307" s="160"/>
      <c r="PK307" s="160"/>
      <c r="PL307" s="160"/>
      <c r="PM307" s="160"/>
      <c r="PN307" s="160"/>
      <c r="PO307" s="160"/>
      <c r="PP307" s="160"/>
      <c r="PQ307" s="160"/>
      <c r="PR307" s="160"/>
      <c r="PS307" s="160"/>
      <c r="PT307" s="160"/>
      <c r="PU307" s="160"/>
      <c r="PV307" s="160"/>
      <c r="PW307" s="160"/>
      <c r="PX307" s="160"/>
      <c r="PY307" s="160"/>
      <c r="PZ307" s="160"/>
      <c r="QA307" s="160"/>
      <c r="QB307" s="160"/>
      <c r="QC307" s="160"/>
      <c r="QD307" s="160"/>
      <c r="QE307" s="160"/>
      <c r="QF307" s="160"/>
      <c r="QG307" s="160"/>
      <c r="QH307" s="160"/>
      <c r="QI307" s="160"/>
      <c r="QJ307" s="160"/>
      <c r="QK307" s="160"/>
      <c r="QL307" s="160"/>
      <c r="QM307" s="160"/>
      <c r="QN307" s="160"/>
      <c r="QO307" s="160"/>
      <c r="QP307" s="160"/>
      <c r="QQ307" s="160"/>
      <c r="QR307" s="160"/>
      <c r="QS307" s="160"/>
      <c r="QT307" s="160"/>
      <c r="QU307" s="160"/>
      <c r="QV307" s="160"/>
      <c r="QW307" s="160"/>
      <c r="QX307" s="160"/>
      <c r="QY307" s="160"/>
      <c r="QZ307" s="160"/>
      <c r="RA307" s="160"/>
      <c r="RB307" s="160"/>
      <c r="RC307" s="160"/>
      <c r="RD307" s="160"/>
      <c r="RE307" s="160"/>
      <c r="RF307" s="160"/>
      <c r="RG307" s="160"/>
      <c r="RH307" s="160"/>
      <c r="RI307" s="160"/>
      <c r="RJ307" s="160"/>
      <c r="RK307" s="160"/>
      <c r="RL307" s="160"/>
      <c r="RM307" s="160"/>
      <c r="RN307" s="160"/>
      <c r="RO307" s="160"/>
      <c r="RP307" s="160"/>
      <c r="RQ307" s="160"/>
      <c r="RR307" s="160"/>
      <c r="RS307" s="160"/>
      <c r="RT307" s="160"/>
      <c r="RU307" s="160"/>
      <c r="RV307" s="160"/>
      <c r="RW307" s="160"/>
      <c r="RX307" s="160"/>
      <c r="RY307" s="160"/>
      <c r="RZ307" s="160"/>
      <c r="SA307" s="160"/>
      <c r="SB307" s="160"/>
      <c r="SC307" s="160"/>
      <c r="SD307" s="160"/>
      <c r="SE307" s="160"/>
      <c r="SF307" s="160"/>
      <c r="SG307" s="160"/>
      <c r="SH307" s="160"/>
      <c r="SI307" s="160"/>
      <c r="SJ307" s="160"/>
      <c r="SK307" s="160"/>
      <c r="SL307" s="160"/>
      <c r="SM307" s="160"/>
      <c r="SN307" s="160"/>
      <c r="SO307" s="160"/>
      <c r="SP307" s="160"/>
      <c r="SQ307" s="160"/>
      <c r="SR307" s="160"/>
      <c r="SS307" s="160"/>
      <c r="ST307" s="160"/>
      <c r="SU307" s="160"/>
      <c r="SV307" s="160"/>
      <c r="SW307" s="160"/>
      <c r="SX307" s="160"/>
      <c r="SY307" s="160"/>
      <c r="SZ307" s="160"/>
      <c r="TA307" s="160"/>
      <c r="TB307" s="160"/>
      <c r="TC307" s="160"/>
      <c r="TD307" s="160"/>
      <c r="TE307" s="160"/>
      <c r="TF307" s="160"/>
    </row>
    <row r="308" spans="1:526">
      <c r="A308" s="160"/>
      <c r="B308" s="160"/>
      <c r="C308" s="160"/>
      <c r="D308" s="160"/>
      <c r="E308" s="160"/>
      <c r="F308" s="160"/>
      <c r="G308" s="160"/>
      <c r="H308" s="160"/>
      <c r="I308" s="160"/>
      <c r="J308" s="160"/>
      <c r="K308" s="160"/>
      <c r="L308" s="160"/>
      <c r="M308" s="160"/>
      <c r="N308" s="160"/>
      <c r="O308" s="160"/>
      <c r="P308" s="160"/>
      <c r="Q308" s="160"/>
      <c r="R308" s="160"/>
      <c r="S308" s="160"/>
      <c r="T308" s="160"/>
      <c r="U308" s="160"/>
      <c r="V308" s="160"/>
      <c r="W308" s="160"/>
      <c r="X308" s="160"/>
      <c r="Y308" s="160"/>
      <c r="Z308" s="160"/>
      <c r="AA308" s="160"/>
      <c r="AB308" s="160"/>
      <c r="AC308" s="160"/>
      <c r="AD308" s="160"/>
      <c r="AE308" s="160"/>
      <c r="AF308" s="160"/>
      <c r="AG308" s="160"/>
      <c r="AH308" s="160"/>
      <c r="AI308" s="160"/>
      <c r="AJ308" s="160"/>
      <c r="AK308" s="160"/>
      <c r="AL308" s="160"/>
      <c r="AM308" s="160"/>
      <c r="AN308" s="160"/>
      <c r="AO308" s="160"/>
      <c r="AP308" s="160"/>
      <c r="AQ308" s="160"/>
      <c r="AR308" s="160"/>
      <c r="AS308" s="160"/>
      <c r="AT308" s="160"/>
      <c r="AU308" s="160"/>
      <c r="AV308" s="160"/>
      <c r="AW308" s="160"/>
      <c r="AX308" s="160"/>
      <c r="AY308" s="160"/>
      <c r="AZ308" s="160"/>
      <c r="BA308" s="160"/>
      <c r="BB308" s="160"/>
      <c r="BC308" s="160"/>
      <c r="BD308" s="160"/>
      <c r="BE308" s="160"/>
      <c r="BF308" s="160"/>
      <c r="BG308" s="160"/>
      <c r="BH308" s="160"/>
      <c r="BI308" s="160"/>
      <c r="BJ308" s="160"/>
      <c r="BK308" s="160"/>
      <c r="BL308" s="160"/>
      <c r="BM308" s="160"/>
      <c r="BN308" s="160"/>
      <c r="BO308" s="160"/>
      <c r="BP308" s="160"/>
      <c r="BQ308" s="160"/>
      <c r="BR308" s="160"/>
      <c r="BS308" s="160"/>
      <c r="BT308" s="160"/>
      <c r="BU308" s="160"/>
      <c r="BV308" s="160"/>
      <c r="BW308" s="160"/>
      <c r="BX308" s="160"/>
      <c r="BY308" s="160"/>
      <c r="BZ308" s="160"/>
      <c r="CA308" s="160"/>
      <c r="CB308" s="160"/>
      <c r="CC308" s="160"/>
      <c r="CD308" s="160"/>
      <c r="CE308" s="160"/>
      <c r="CF308" s="160"/>
      <c r="CG308" s="160"/>
      <c r="CH308" s="160"/>
      <c r="CI308" s="160"/>
      <c r="CJ308" s="160"/>
      <c r="CK308" s="160"/>
      <c r="CL308" s="160"/>
      <c r="CM308" s="160"/>
      <c r="CN308" s="160"/>
      <c r="CO308" s="160"/>
      <c r="CP308" s="160"/>
      <c r="CQ308" s="160"/>
      <c r="CR308" s="160"/>
      <c r="CS308" s="160"/>
      <c r="CT308" s="160"/>
      <c r="CU308" s="160"/>
      <c r="CV308" s="160"/>
      <c r="CW308" s="160"/>
      <c r="CX308" s="160"/>
      <c r="CY308" s="160"/>
      <c r="CZ308" s="160"/>
      <c r="DA308" s="160"/>
      <c r="DB308" s="160"/>
      <c r="DC308" s="160"/>
      <c r="DD308" s="160"/>
      <c r="DE308" s="160"/>
      <c r="DF308" s="160"/>
      <c r="DG308" s="160"/>
      <c r="DH308" s="160"/>
      <c r="DI308" s="160"/>
      <c r="DJ308" s="160"/>
      <c r="DK308" s="160"/>
      <c r="DL308" s="160"/>
      <c r="DM308" s="160"/>
      <c r="DN308" s="160"/>
      <c r="DO308" s="160"/>
      <c r="DP308" s="160"/>
      <c r="DQ308" s="160"/>
      <c r="DR308" s="160"/>
      <c r="DS308" s="160"/>
      <c r="DT308" s="160"/>
      <c r="DU308" s="160"/>
      <c r="DV308" s="160"/>
      <c r="DW308" s="160"/>
      <c r="DX308" s="160"/>
      <c r="DY308" s="160"/>
      <c r="DZ308" s="160"/>
      <c r="EA308" s="160"/>
      <c r="EB308" s="160"/>
      <c r="EC308" s="160"/>
      <c r="ED308" s="160"/>
      <c r="EE308" s="160"/>
      <c r="EF308" s="160"/>
      <c r="EG308" s="160"/>
      <c r="EH308" s="160"/>
      <c r="EI308" s="160"/>
      <c r="EJ308" s="160"/>
      <c r="EK308" s="160"/>
      <c r="EL308" s="160"/>
      <c r="EM308" s="160"/>
      <c r="EN308" s="160"/>
      <c r="EO308" s="160"/>
      <c r="EP308" s="160"/>
      <c r="EQ308" s="160"/>
      <c r="ER308" s="160"/>
      <c r="ES308" s="160"/>
      <c r="ET308" s="160"/>
      <c r="EU308" s="160"/>
      <c r="EV308" s="160"/>
      <c r="EW308" s="160"/>
      <c r="EX308" s="160"/>
      <c r="EY308" s="160"/>
      <c r="EZ308" s="160"/>
      <c r="FA308" s="160"/>
      <c r="FB308" s="160"/>
      <c r="FC308" s="160"/>
      <c r="FD308" s="160"/>
      <c r="FE308" s="160"/>
      <c r="FF308" s="160"/>
      <c r="FG308" s="160"/>
      <c r="FH308" s="160"/>
      <c r="FI308" s="160"/>
      <c r="FJ308" s="160"/>
      <c r="FK308" s="160"/>
      <c r="FL308" s="160"/>
      <c r="FM308" s="160"/>
      <c r="FN308" s="160"/>
      <c r="FO308" s="160"/>
      <c r="FP308" s="160"/>
      <c r="FQ308" s="160"/>
      <c r="FR308" s="160"/>
      <c r="FS308" s="160"/>
      <c r="FT308" s="160"/>
      <c r="FU308" s="160"/>
      <c r="FV308" s="160"/>
      <c r="FW308" s="160"/>
      <c r="FX308" s="160"/>
      <c r="FY308" s="160"/>
      <c r="FZ308" s="160"/>
      <c r="GA308" s="160"/>
      <c r="GB308" s="160"/>
      <c r="GC308" s="160"/>
      <c r="GD308" s="160"/>
      <c r="GE308" s="160"/>
      <c r="GF308" s="160"/>
      <c r="GG308" s="160"/>
      <c r="GH308" s="160"/>
      <c r="GI308" s="160"/>
      <c r="GJ308" s="160"/>
      <c r="GK308" s="160"/>
      <c r="GL308" s="160"/>
      <c r="GM308" s="160"/>
      <c r="GN308" s="160"/>
      <c r="GO308" s="160"/>
      <c r="GP308" s="160"/>
      <c r="GQ308" s="160"/>
      <c r="GR308" s="160"/>
      <c r="GS308" s="160"/>
      <c r="GT308" s="160"/>
      <c r="GU308" s="160"/>
      <c r="GV308" s="160"/>
      <c r="GW308" s="160"/>
      <c r="GX308" s="160"/>
      <c r="GY308" s="160"/>
      <c r="GZ308" s="160"/>
      <c r="HA308" s="160"/>
      <c r="HB308" s="160"/>
      <c r="HC308" s="160"/>
      <c r="HD308" s="160"/>
      <c r="HE308" s="160"/>
      <c r="HF308" s="160"/>
      <c r="HG308" s="160"/>
      <c r="HH308" s="160"/>
      <c r="HI308" s="160"/>
      <c r="HJ308" s="160"/>
      <c r="HK308" s="160"/>
      <c r="HL308" s="160"/>
      <c r="HM308" s="160"/>
      <c r="HN308" s="160"/>
      <c r="HO308" s="160"/>
      <c r="HP308" s="160"/>
      <c r="HQ308" s="160"/>
      <c r="HR308" s="160"/>
      <c r="HS308" s="160"/>
      <c r="HT308" s="160"/>
      <c r="HU308" s="160"/>
      <c r="HV308" s="160"/>
      <c r="HW308" s="160"/>
      <c r="HX308" s="160"/>
      <c r="HY308" s="160"/>
      <c r="HZ308" s="160"/>
      <c r="IA308" s="160"/>
      <c r="IB308" s="160"/>
      <c r="IC308" s="160"/>
      <c r="ID308" s="160"/>
      <c r="IE308" s="160"/>
      <c r="IF308" s="160"/>
      <c r="IG308" s="160"/>
      <c r="IH308" s="160"/>
      <c r="II308" s="160"/>
      <c r="IJ308" s="160"/>
      <c r="IK308" s="160"/>
      <c r="IL308" s="160"/>
      <c r="IM308" s="160"/>
      <c r="IN308" s="160"/>
      <c r="IO308" s="160"/>
      <c r="IP308" s="160"/>
      <c r="IQ308" s="160"/>
      <c r="IR308" s="160"/>
      <c r="IS308" s="160"/>
      <c r="IT308" s="160"/>
      <c r="IU308" s="160"/>
      <c r="IV308" s="160"/>
      <c r="IW308" s="160"/>
      <c r="IX308" s="160"/>
      <c r="IY308" s="160"/>
      <c r="IZ308" s="160"/>
      <c r="JA308" s="160"/>
      <c r="JB308" s="160"/>
      <c r="JC308" s="160"/>
      <c r="JD308" s="160"/>
      <c r="JE308" s="160"/>
      <c r="JF308" s="160"/>
      <c r="JG308" s="160"/>
      <c r="JH308" s="160"/>
      <c r="JI308" s="160"/>
      <c r="JJ308" s="160"/>
      <c r="JK308" s="160"/>
      <c r="JL308" s="160"/>
      <c r="JM308" s="160"/>
      <c r="JN308" s="160"/>
      <c r="JO308" s="160"/>
      <c r="JP308" s="160"/>
      <c r="JQ308" s="160"/>
      <c r="JR308" s="160"/>
      <c r="JS308" s="160"/>
      <c r="JT308" s="160"/>
      <c r="JU308" s="160"/>
      <c r="JV308" s="160"/>
      <c r="JW308" s="160"/>
      <c r="JX308" s="160"/>
      <c r="JY308" s="160"/>
      <c r="JZ308" s="160"/>
      <c r="KA308" s="160"/>
      <c r="KB308" s="160"/>
      <c r="KC308" s="160"/>
      <c r="KD308" s="160"/>
      <c r="KE308" s="160"/>
      <c r="KF308" s="160"/>
      <c r="KG308" s="160"/>
      <c r="KH308" s="160"/>
      <c r="KI308" s="160"/>
      <c r="KJ308" s="160"/>
      <c r="KK308" s="160"/>
      <c r="KL308" s="160"/>
      <c r="KM308" s="160"/>
      <c r="KN308" s="160"/>
      <c r="KO308" s="160"/>
      <c r="KP308" s="160"/>
      <c r="KQ308" s="160"/>
      <c r="KR308" s="160"/>
      <c r="KS308" s="160"/>
      <c r="KT308" s="160"/>
      <c r="KU308" s="160"/>
      <c r="KV308" s="160"/>
      <c r="KW308" s="160"/>
      <c r="KX308" s="160"/>
      <c r="KY308" s="160"/>
      <c r="KZ308" s="160"/>
      <c r="LA308" s="160"/>
      <c r="LB308" s="160"/>
      <c r="LC308" s="160"/>
      <c r="LD308" s="160"/>
      <c r="LE308" s="160"/>
      <c r="LF308" s="160"/>
      <c r="LG308" s="160"/>
      <c r="LH308" s="160"/>
      <c r="LI308" s="160"/>
      <c r="LJ308" s="160"/>
      <c r="LK308" s="160"/>
      <c r="LL308" s="160"/>
      <c r="LM308" s="160"/>
      <c r="LN308" s="160"/>
      <c r="LO308" s="160"/>
      <c r="LP308" s="160"/>
      <c r="LQ308" s="160"/>
      <c r="LR308" s="160"/>
      <c r="LS308" s="160"/>
      <c r="LT308" s="160"/>
      <c r="LU308" s="160"/>
      <c r="LV308" s="160"/>
      <c r="LW308" s="160"/>
      <c r="LX308" s="160"/>
      <c r="LY308" s="160"/>
      <c r="LZ308" s="160"/>
      <c r="MA308" s="160"/>
      <c r="MB308" s="160"/>
      <c r="MC308" s="160"/>
      <c r="MD308" s="160"/>
      <c r="ME308" s="160"/>
      <c r="MF308" s="160"/>
      <c r="MG308" s="160"/>
      <c r="MH308" s="160"/>
      <c r="MI308" s="160"/>
      <c r="MJ308" s="160"/>
      <c r="MK308" s="160"/>
      <c r="ML308" s="160"/>
      <c r="MM308" s="160"/>
      <c r="MN308" s="160"/>
      <c r="MO308" s="160"/>
      <c r="MP308" s="160"/>
      <c r="MQ308" s="160"/>
      <c r="MR308" s="160"/>
      <c r="MS308" s="160"/>
      <c r="MT308" s="160"/>
      <c r="MU308" s="160"/>
      <c r="MV308" s="160"/>
      <c r="MW308" s="160"/>
      <c r="MX308" s="160"/>
      <c r="MY308" s="160"/>
      <c r="MZ308" s="160"/>
      <c r="NA308" s="160"/>
      <c r="NB308" s="160"/>
      <c r="NC308" s="160"/>
      <c r="ND308" s="160"/>
      <c r="NE308" s="160"/>
      <c r="NF308" s="160"/>
      <c r="NG308" s="160"/>
      <c r="NH308" s="160"/>
      <c r="NI308" s="160"/>
      <c r="NJ308" s="160"/>
      <c r="NK308" s="160"/>
      <c r="NL308" s="160"/>
      <c r="NM308" s="160"/>
      <c r="NN308" s="160"/>
      <c r="NO308" s="160"/>
      <c r="NP308" s="160"/>
      <c r="NQ308" s="160"/>
      <c r="NR308" s="160"/>
      <c r="NS308" s="160"/>
      <c r="NT308" s="160"/>
      <c r="NU308" s="160"/>
      <c r="NV308" s="160"/>
      <c r="NW308" s="160"/>
      <c r="NX308" s="160"/>
      <c r="NY308" s="160"/>
      <c r="NZ308" s="160"/>
      <c r="OA308" s="160"/>
      <c r="OB308" s="160"/>
      <c r="OC308" s="160"/>
      <c r="OD308" s="160"/>
      <c r="OE308" s="160"/>
      <c r="OF308" s="160"/>
      <c r="OG308" s="160"/>
      <c r="OH308" s="160"/>
      <c r="OI308" s="160"/>
      <c r="OJ308" s="160"/>
      <c r="OK308" s="160"/>
      <c r="OL308" s="160"/>
      <c r="OM308" s="160"/>
      <c r="ON308" s="160"/>
      <c r="OO308" s="160"/>
      <c r="OP308" s="160"/>
      <c r="OQ308" s="160"/>
      <c r="OR308" s="160"/>
      <c r="OS308" s="160"/>
      <c r="OT308" s="160"/>
      <c r="OU308" s="160"/>
      <c r="OV308" s="160"/>
      <c r="OW308" s="160"/>
      <c r="OX308" s="160"/>
      <c r="OY308" s="160"/>
      <c r="OZ308" s="160"/>
      <c r="PA308" s="160"/>
      <c r="PB308" s="160"/>
      <c r="PC308" s="160"/>
      <c r="PD308" s="160"/>
      <c r="PE308" s="160"/>
      <c r="PF308" s="160"/>
      <c r="PG308" s="160"/>
      <c r="PH308" s="160"/>
      <c r="PI308" s="160"/>
      <c r="PJ308" s="160"/>
      <c r="PK308" s="160"/>
      <c r="PL308" s="160"/>
      <c r="PM308" s="160"/>
      <c r="PN308" s="160"/>
      <c r="PO308" s="160"/>
      <c r="PP308" s="160"/>
      <c r="PQ308" s="160"/>
      <c r="PR308" s="160"/>
      <c r="PS308" s="160"/>
      <c r="PT308" s="160"/>
      <c r="PU308" s="160"/>
      <c r="PV308" s="160"/>
      <c r="PW308" s="160"/>
      <c r="PX308" s="160"/>
      <c r="PY308" s="160"/>
      <c r="PZ308" s="160"/>
      <c r="QA308" s="160"/>
      <c r="QB308" s="160"/>
      <c r="QC308" s="160"/>
      <c r="QD308" s="160"/>
      <c r="QE308" s="160"/>
      <c r="QF308" s="160"/>
      <c r="QG308" s="160"/>
      <c r="QH308" s="160"/>
      <c r="QI308" s="160"/>
      <c r="QJ308" s="160"/>
      <c r="QK308" s="160"/>
      <c r="QL308" s="160"/>
      <c r="QM308" s="160"/>
      <c r="QN308" s="160"/>
      <c r="QO308" s="160"/>
      <c r="QP308" s="160"/>
      <c r="QQ308" s="160"/>
      <c r="QR308" s="160"/>
      <c r="QS308" s="160"/>
      <c r="QT308" s="160"/>
      <c r="QU308" s="160"/>
      <c r="QV308" s="160"/>
      <c r="QW308" s="160"/>
      <c r="QX308" s="160"/>
      <c r="QY308" s="160"/>
      <c r="QZ308" s="160"/>
      <c r="RA308" s="160"/>
      <c r="RB308" s="160"/>
      <c r="RC308" s="160"/>
      <c r="RD308" s="160"/>
      <c r="RE308" s="160"/>
      <c r="RF308" s="160"/>
      <c r="RG308" s="160"/>
      <c r="RH308" s="160"/>
      <c r="RI308" s="160"/>
      <c r="RJ308" s="160"/>
      <c r="RK308" s="160"/>
      <c r="RL308" s="160"/>
      <c r="RM308" s="160"/>
      <c r="RN308" s="160"/>
      <c r="RO308" s="160"/>
      <c r="RP308" s="160"/>
      <c r="RQ308" s="160"/>
      <c r="RR308" s="160"/>
      <c r="RS308" s="160"/>
      <c r="RT308" s="160"/>
      <c r="RU308" s="160"/>
      <c r="RV308" s="160"/>
      <c r="RW308" s="160"/>
      <c r="RX308" s="160"/>
      <c r="RY308" s="160"/>
      <c r="RZ308" s="160"/>
      <c r="SA308" s="160"/>
      <c r="SB308" s="160"/>
      <c r="SC308" s="160"/>
      <c r="SD308" s="160"/>
      <c r="SE308" s="160"/>
      <c r="SF308" s="160"/>
      <c r="SG308" s="160"/>
      <c r="SH308" s="160"/>
      <c r="SI308" s="160"/>
      <c r="SJ308" s="160"/>
      <c r="SK308" s="160"/>
      <c r="SL308" s="160"/>
      <c r="SM308" s="160"/>
      <c r="SN308" s="160"/>
      <c r="SO308" s="160"/>
      <c r="SP308" s="160"/>
      <c r="SQ308" s="160"/>
      <c r="SR308" s="160"/>
      <c r="SS308" s="160"/>
      <c r="ST308" s="160"/>
      <c r="SU308" s="160"/>
      <c r="SV308" s="160"/>
      <c r="SW308" s="160"/>
      <c r="SX308" s="160"/>
      <c r="SY308" s="160"/>
      <c r="SZ308" s="160"/>
      <c r="TA308" s="160"/>
      <c r="TB308" s="160"/>
      <c r="TC308" s="160"/>
      <c r="TD308" s="160"/>
      <c r="TE308" s="160"/>
      <c r="TF308" s="160"/>
    </row>
    <row r="309" spans="1:526">
      <c r="A309" s="160"/>
      <c r="B309" s="160"/>
      <c r="C309" s="160"/>
      <c r="D309" s="160"/>
      <c r="E309" s="160"/>
      <c r="F309" s="160"/>
      <c r="G309" s="160"/>
      <c r="H309" s="160"/>
      <c r="I309" s="160"/>
      <c r="J309" s="160"/>
      <c r="K309" s="160"/>
      <c r="L309" s="160"/>
      <c r="M309" s="160"/>
      <c r="N309" s="160"/>
      <c r="O309" s="160"/>
      <c r="P309" s="160"/>
      <c r="Q309" s="160"/>
      <c r="R309" s="160"/>
      <c r="S309" s="160"/>
      <c r="T309" s="160"/>
      <c r="U309" s="160"/>
      <c r="V309" s="160"/>
      <c r="W309" s="160"/>
      <c r="X309" s="160"/>
      <c r="Y309" s="160"/>
      <c r="Z309" s="160"/>
      <c r="AA309" s="160"/>
      <c r="AB309" s="160"/>
      <c r="AC309" s="160"/>
      <c r="AD309" s="160"/>
      <c r="AE309" s="160"/>
      <c r="AF309" s="160"/>
      <c r="AG309" s="160"/>
      <c r="AH309" s="160"/>
      <c r="AI309" s="160"/>
      <c r="AJ309" s="160"/>
      <c r="AK309" s="160"/>
      <c r="AL309" s="160"/>
      <c r="AM309" s="160"/>
      <c r="AN309" s="160"/>
      <c r="AO309" s="160"/>
      <c r="AP309" s="160"/>
      <c r="AQ309" s="160"/>
      <c r="AR309" s="160"/>
      <c r="AS309" s="160"/>
      <c r="AT309" s="160"/>
      <c r="AU309" s="160"/>
      <c r="AV309" s="160"/>
      <c r="AW309" s="160"/>
      <c r="AX309" s="160"/>
      <c r="AY309" s="160"/>
      <c r="AZ309" s="160"/>
      <c r="BA309" s="160"/>
      <c r="BB309" s="160"/>
      <c r="BC309" s="160"/>
      <c r="BD309" s="160"/>
      <c r="BE309" s="160"/>
      <c r="BF309" s="160"/>
      <c r="BG309" s="160"/>
      <c r="BH309" s="160"/>
      <c r="BI309" s="160"/>
      <c r="BJ309" s="160"/>
      <c r="BK309" s="160"/>
      <c r="BL309" s="160"/>
      <c r="BM309" s="160"/>
      <c r="BN309" s="160"/>
      <c r="BO309" s="160"/>
      <c r="BP309" s="160"/>
      <c r="BQ309" s="160"/>
      <c r="BR309" s="160"/>
      <c r="BS309" s="160"/>
      <c r="BT309" s="160"/>
      <c r="BU309" s="160"/>
      <c r="BV309" s="160"/>
      <c r="BW309" s="160"/>
      <c r="BX309" s="160"/>
      <c r="BY309" s="160"/>
      <c r="BZ309" s="160"/>
      <c r="CA309" s="160"/>
      <c r="CB309" s="160"/>
      <c r="CC309" s="160"/>
      <c r="CD309" s="160"/>
      <c r="CE309" s="160"/>
      <c r="CF309" s="160"/>
      <c r="CG309" s="160"/>
      <c r="CH309" s="160"/>
      <c r="CI309" s="160"/>
      <c r="CJ309" s="160"/>
      <c r="CK309" s="160"/>
      <c r="CL309" s="160"/>
      <c r="CM309" s="160"/>
      <c r="CN309" s="160"/>
      <c r="CO309" s="160"/>
      <c r="CP309" s="160"/>
      <c r="CQ309" s="160"/>
      <c r="CR309" s="160"/>
      <c r="CS309" s="160"/>
      <c r="CT309" s="160"/>
      <c r="CU309" s="160"/>
      <c r="CV309" s="160"/>
      <c r="CW309" s="160"/>
      <c r="CX309" s="160"/>
      <c r="CY309" s="160"/>
      <c r="CZ309" s="160"/>
      <c r="DA309" s="160"/>
      <c r="DB309" s="160"/>
      <c r="DC309" s="160"/>
      <c r="DD309" s="160"/>
      <c r="DE309" s="160"/>
      <c r="DF309" s="160"/>
      <c r="DG309" s="160"/>
      <c r="DH309" s="160"/>
      <c r="DI309" s="160"/>
      <c r="DJ309" s="160"/>
      <c r="DK309" s="160"/>
      <c r="DL309" s="160"/>
      <c r="DM309" s="160"/>
      <c r="DN309" s="160"/>
      <c r="DO309" s="160"/>
      <c r="DP309" s="160"/>
      <c r="DQ309" s="160"/>
      <c r="DR309" s="160"/>
      <c r="DS309" s="160"/>
      <c r="DT309" s="160"/>
      <c r="DU309" s="160"/>
      <c r="DV309" s="160"/>
      <c r="DW309" s="160"/>
      <c r="DX309" s="160"/>
      <c r="DY309" s="160"/>
      <c r="DZ309" s="160"/>
      <c r="EA309" s="160"/>
      <c r="EB309" s="160"/>
      <c r="EC309" s="160"/>
      <c r="ED309" s="160"/>
      <c r="EE309" s="160"/>
      <c r="EF309" s="160"/>
      <c r="EG309" s="160"/>
      <c r="EH309" s="160"/>
      <c r="EI309" s="160"/>
      <c r="EJ309" s="160"/>
      <c r="EK309" s="160"/>
      <c r="EL309" s="160"/>
      <c r="EM309" s="160"/>
      <c r="EN309" s="160"/>
      <c r="EO309" s="160"/>
      <c r="EP309" s="160"/>
      <c r="EQ309" s="160"/>
      <c r="ER309" s="160"/>
      <c r="ES309" s="160"/>
      <c r="ET309" s="160"/>
      <c r="EU309" s="160"/>
      <c r="EV309" s="160"/>
      <c r="EW309" s="160"/>
      <c r="EX309" s="160"/>
      <c r="EY309" s="160"/>
      <c r="EZ309" s="160"/>
      <c r="FA309" s="160"/>
      <c r="FB309" s="160"/>
      <c r="FC309" s="160"/>
      <c r="FD309" s="160"/>
      <c r="FE309" s="160"/>
      <c r="FF309" s="160"/>
      <c r="FG309" s="160"/>
      <c r="FH309" s="160"/>
      <c r="FI309" s="160"/>
      <c r="FJ309" s="160"/>
      <c r="FK309" s="160"/>
      <c r="FL309" s="160"/>
      <c r="FM309" s="160"/>
      <c r="FN309" s="160"/>
      <c r="FO309" s="160"/>
      <c r="FP309" s="160"/>
      <c r="FQ309" s="160"/>
      <c r="FR309" s="160"/>
      <c r="FS309" s="160"/>
      <c r="FT309" s="160"/>
      <c r="FU309" s="160"/>
      <c r="FV309" s="160"/>
      <c r="FW309" s="160"/>
      <c r="FX309" s="160"/>
      <c r="FY309" s="160"/>
      <c r="FZ309" s="160"/>
      <c r="GA309" s="160"/>
      <c r="GB309" s="160"/>
      <c r="GC309" s="160"/>
      <c r="GD309" s="160"/>
      <c r="GE309" s="160"/>
      <c r="GF309" s="160"/>
      <c r="GG309" s="160"/>
      <c r="GH309" s="160"/>
      <c r="GI309" s="160"/>
      <c r="GJ309" s="160"/>
      <c r="GK309" s="160"/>
      <c r="GL309" s="160"/>
      <c r="GM309" s="160"/>
      <c r="GN309" s="160"/>
      <c r="GO309" s="160"/>
      <c r="GP309" s="160"/>
      <c r="GQ309" s="160"/>
      <c r="GR309" s="160"/>
      <c r="GS309" s="160"/>
      <c r="GT309" s="160"/>
      <c r="GU309" s="160"/>
      <c r="GV309" s="160"/>
      <c r="GW309" s="160"/>
      <c r="GX309" s="160"/>
      <c r="GY309" s="160"/>
      <c r="GZ309" s="160"/>
      <c r="HA309" s="160"/>
      <c r="HB309" s="160"/>
      <c r="HC309" s="160"/>
      <c r="HD309" s="160"/>
      <c r="HE309" s="160"/>
      <c r="HF309" s="160"/>
      <c r="HG309" s="160"/>
      <c r="HH309" s="160"/>
      <c r="HI309" s="160"/>
      <c r="HJ309" s="160"/>
      <c r="HK309" s="160"/>
      <c r="HL309" s="160"/>
      <c r="HM309" s="160"/>
      <c r="HN309" s="160"/>
      <c r="HO309" s="160"/>
      <c r="HP309" s="160"/>
      <c r="HQ309" s="160"/>
      <c r="HR309" s="160"/>
      <c r="HS309" s="160"/>
      <c r="HT309" s="160"/>
      <c r="HU309" s="160"/>
      <c r="HV309" s="160"/>
      <c r="HW309" s="160"/>
      <c r="HX309" s="160"/>
      <c r="HY309" s="160"/>
      <c r="HZ309" s="160"/>
      <c r="IA309" s="160"/>
      <c r="IB309" s="160"/>
      <c r="IC309" s="160"/>
      <c r="ID309" s="160"/>
      <c r="IE309" s="160"/>
      <c r="IF309" s="160"/>
      <c r="IG309" s="160"/>
      <c r="IH309" s="160"/>
      <c r="II309" s="160"/>
      <c r="IJ309" s="160"/>
      <c r="IK309" s="160"/>
      <c r="IL309" s="160"/>
      <c r="IM309" s="160"/>
      <c r="IN309" s="160"/>
      <c r="IO309" s="160"/>
      <c r="IP309" s="160"/>
      <c r="IQ309" s="160"/>
      <c r="IR309" s="160"/>
      <c r="IS309" s="160"/>
      <c r="IT309" s="160"/>
      <c r="IU309" s="160"/>
      <c r="IV309" s="160"/>
      <c r="IW309" s="160"/>
      <c r="IX309" s="160"/>
      <c r="IY309" s="160"/>
      <c r="IZ309" s="160"/>
      <c r="JA309" s="160"/>
      <c r="JB309" s="160"/>
      <c r="JC309" s="160"/>
      <c r="JD309" s="160"/>
      <c r="JE309" s="160"/>
      <c r="JF309" s="160"/>
      <c r="JG309" s="160"/>
      <c r="JH309" s="160"/>
      <c r="JI309" s="160"/>
      <c r="JJ309" s="160"/>
      <c r="JK309" s="160"/>
      <c r="JL309" s="160"/>
      <c r="JM309" s="160"/>
      <c r="JN309" s="160"/>
      <c r="JO309" s="160"/>
      <c r="JP309" s="160"/>
      <c r="JQ309" s="160"/>
      <c r="JR309" s="160"/>
      <c r="JS309" s="160"/>
      <c r="JT309" s="160"/>
      <c r="JU309" s="160"/>
      <c r="JV309" s="160"/>
      <c r="JW309" s="160"/>
      <c r="JX309" s="160"/>
      <c r="JY309" s="160"/>
      <c r="JZ309" s="160"/>
      <c r="KA309" s="160"/>
      <c r="KB309" s="160"/>
      <c r="KC309" s="160"/>
      <c r="KD309" s="160"/>
      <c r="KE309" s="160"/>
      <c r="KF309" s="160"/>
      <c r="KG309" s="160"/>
      <c r="KH309" s="160"/>
      <c r="KI309" s="160"/>
      <c r="KJ309" s="160"/>
      <c r="KK309" s="160"/>
      <c r="KL309" s="160"/>
      <c r="KM309" s="160"/>
      <c r="KN309" s="160"/>
      <c r="KO309" s="160"/>
      <c r="KP309" s="160"/>
      <c r="KQ309" s="160"/>
      <c r="KR309" s="160"/>
      <c r="KS309" s="160"/>
      <c r="KT309" s="160"/>
      <c r="KU309" s="160"/>
      <c r="KV309" s="160"/>
      <c r="KW309" s="160"/>
      <c r="KX309" s="160"/>
      <c r="KY309" s="160"/>
      <c r="KZ309" s="160"/>
      <c r="LA309" s="160"/>
      <c r="LB309" s="160"/>
      <c r="LC309" s="160"/>
      <c r="LD309" s="160"/>
      <c r="LE309" s="160"/>
      <c r="LF309" s="160"/>
      <c r="LG309" s="160"/>
      <c r="LH309" s="160"/>
      <c r="LI309" s="160"/>
      <c r="LJ309" s="160"/>
      <c r="LK309" s="160"/>
      <c r="LL309" s="160"/>
      <c r="LM309" s="160"/>
      <c r="LN309" s="160"/>
      <c r="LO309" s="160"/>
      <c r="LP309" s="160"/>
      <c r="LQ309" s="160"/>
      <c r="LR309" s="160"/>
      <c r="LS309" s="160"/>
      <c r="LT309" s="160"/>
      <c r="LU309" s="160"/>
      <c r="LV309" s="160"/>
      <c r="LW309" s="160"/>
      <c r="LX309" s="160"/>
      <c r="LY309" s="160"/>
      <c r="LZ309" s="160"/>
      <c r="MA309" s="160"/>
      <c r="MB309" s="160"/>
      <c r="MC309" s="160"/>
      <c r="MD309" s="160"/>
      <c r="ME309" s="160"/>
      <c r="MF309" s="160"/>
      <c r="MG309" s="160"/>
      <c r="MH309" s="160"/>
      <c r="MI309" s="160"/>
      <c r="MJ309" s="160"/>
      <c r="MK309" s="160"/>
      <c r="ML309" s="160"/>
      <c r="MM309" s="160"/>
      <c r="MN309" s="160"/>
      <c r="MO309" s="160"/>
      <c r="MP309" s="160"/>
      <c r="MQ309" s="160"/>
      <c r="MR309" s="160"/>
      <c r="MS309" s="160"/>
      <c r="MT309" s="160"/>
      <c r="MU309" s="160"/>
      <c r="MV309" s="160"/>
      <c r="MW309" s="160"/>
      <c r="MX309" s="160"/>
      <c r="MY309" s="160"/>
      <c r="MZ309" s="160"/>
      <c r="NA309" s="160"/>
      <c r="NB309" s="160"/>
      <c r="NC309" s="160"/>
      <c r="ND309" s="160"/>
      <c r="NE309" s="160"/>
      <c r="NF309" s="160"/>
      <c r="NG309" s="160"/>
      <c r="NH309" s="160"/>
      <c r="NI309" s="160"/>
      <c r="NJ309" s="160"/>
      <c r="NK309" s="160"/>
      <c r="NL309" s="160"/>
      <c r="NM309" s="160"/>
      <c r="NN309" s="160"/>
      <c r="NO309" s="160"/>
      <c r="NP309" s="160"/>
      <c r="NQ309" s="160"/>
      <c r="NR309" s="160"/>
      <c r="NS309" s="160"/>
      <c r="NT309" s="160"/>
      <c r="NU309" s="160"/>
      <c r="NV309" s="160"/>
      <c r="NW309" s="160"/>
      <c r="NX309" s="160"/>
      <c r="NY309" s="160"/>
      <c r="NZ309" s="160"/>
      <c r="OA309" s="160"/>
      <c r="OB309" s="160"/>
      <c r="OC309" s="160"/>
      <c r="OD309" s="160"/>
      <c r="OE309" s="160"/>
      <c r="OF309" s="160"/>
      <c r="OG309" s="160"/>
      <c r="OH309" s="160"/>
      <c r="OI309" s="160"/>
      <c r="OJ309" s="160"/>
      <c r="OK309" s="160"/>
      <c r="OL309" s="160"/>
      <c r="OM309" s="160"/>
      <c r="ON309" s="160"/>
      <c r="OO309" s="160"/>
      <c r="OP309" s="160"/>
      <c r="OQ309" s="160"/>
      <c r="OR309" s="160"/>
      <c r="OS309" s="160"/>
      <c r="OT309" s="160"/>
      <c r="OU309" s="160"/>
      <c r="OV309" s="160"/>
      <c r="OW309" s="160"/>
      <c r="OX309" s="160"/>
      <c r="OY309" s="160"/>
      <c r="OZ309" s="160"/>
      <c r="PA309" s="160"/>
      <c r="PB309" s="160"/>
      <c r="PC309" s="160"/>
      <c r="PD309" s="160"/>
      <c r="PE309" s="160"/>
      <c r="PF309" s="160"/>
      <c r="PG309" s="160"/>
      <c r="PH309" s="160"/>
      <c r="PI309" s="160"/>
      <c r="PJ309" s="160"/>
      <c r="PK309" s="160"/>
      <c r="PL309" s="160"/>
      <c r="PM309" s="160"/>
      <c r="PN309" s="160"/>
      <c r="PO309" s="160"/>
      <c r="PP309" s="160"/>
      <c r="PQ309" s="160"/>
      <c r="PR309" s="160"/>
      <c r="PS309" s="160"/>
      <c r="PT309" s="160"/>
      <c r="PU309" s="160"/>
      <c r="PV309" s="160"/>
      <c r="PW309" s="160"/>
      <c r="PX309" s="160"/>
      <c r="PY309" s="160"/>
      <c r="PZ309" s="160"/>
      <c r="QA309" s="160"/>
      <c r="QB309" s="160"/>
      <c r="QC309" s="160"/>
      <c r="QD309" s="160"/>
      <c r="QE309" s="160"/>
      <c r="QF309" s="160"/>
      <c r="QG309" s="160"/>
      <c r="QH309" s="160"/>
      <c r="QI309" s="160"/>
      <c r="QJ309" s="160"/>
      <c r="QK309" s="160"/>
      <c r="QL309" s="160"/>
      <c r="QM309" s="160"/>
      <c r="QN309" s="160"/>
      <c r="QO309" s="160"/>
      <c r="QP309" s="160"/>
      <c r="QQ309" s="160"/>
      <c r="QR309" s="160"/>
      <c r="QS309" s="160"/>
      <c r="QT309" s="160"/>
      <c r="QU309" s="160"/>
      <c r="QV309" s="160"/>
      <c r="QW309" s="160"/>
      <c r="QX309" s="160"/>
      <c r="QY309" s="160"/>
      <c r="QZ309" s="160"/>
      <c r="RA309" s="160"/>
      <c r="RB309" s="160"/>
      <c r="RC309" s="160"/>
      <c r="RD309" s="160"/>
      <c r="RE309" s="160"/>
      <c r="RF309" s="160"/>
      <c r="RG309" s="160"/>
      <c r="RH309" s="160"/>
      <c r="RI309" s="160"/>
      <c r="RJ309" s="160"/>
      <c r="RK309" s="160"/>
      <c r="RL309" s="160"/>
      <c r="RM309" s="160"/>
      <c r="RN309" s="160"/>
      <c r="RO309" s="160"/>
      <c r="RP309" s="160"/>
      <c r="RQ309" s="160"/>
      <c r="RR309" s="160"/>
      <c r="RS309" s="160"/>
      <c r="RT309" s="160"/>
      <c r="RU309" s="160"/>
      <c r="RV309" s="160"/>
      <c r="RW309" s="160"/>
      <c r="RX309" s="160"/>
      <c r="RY309" s="160"/>
      <c r="RZ309" s="160"/>
      <c r="SA309" s="160"/>
      <c r="SB309" s="160"/>
      <c r="SC309" s="160"/>
      <c r="SD309" s="160"/>
      <c r="SE309" s="160"/>
      <c r="SF309" s="160"/>
      <c r="SG309" s="160"/>
      <c r="SH309" s="160"/>
      <c r="SI309" s="160"/>
      <c r="SJ309" s="160"/>
      <c r="SK309" s="160"/>
      <c r="SL309" s="160"/>
      <c r="SM309" s="160"/>
      <c r="SN309" s="160"/>
      <c r="SO309" s="160"/>
      <c r="SP309" s="160"/>
      <c r="SQ309" s="160"/>
      <c r="SR309" s="160"/>
      <c r="SS309" s="160"/>
      <c r="ST309" s="160"/>
      <c r="SU309" s="160"/>
      <c r="SV309" s="160"/>
      <c r="SW309" s="160"/>
      <c r="SX309" s="160"/>
      <c r="SY309" s="160"/>
      <c r="SZ309" s="160"/>
      <c r="TA309" s="160"/>
      <c r="TB309" s="160"/>
      <c r="TC309" s="160"/>
      <c r="TD309" s="160"/>
      <c r="TE309" s="160"/>
      <c r="TF309" s="160"/>
    </row>
    <row r="310" spans="1:526">
      <c r="A310" s="160"/>
      <c r="B310" s="160"/>
      <c r="C310" s="160"/>
      <c r="D310" s="160"/>
      <c r="E310" s="160"/>
      <c r="F310" s="160"/>
      <c r="G310" s="160"/>
      <c r="H310" s="160"/>
      <c r="I310" s="160"/>
      <c r="J310" s="160"/>
      <c r="K310" s="160"/>
      <c r="L310" s="160"/>
      <c r="M310" s="160"/>
      <c r="N310" s="160"/>
      <c r="O310" s="160"/>
      <c r="P310" s="160"/>
      <c r="Q310" s="160"/>
      <c r="R310" s="160"/>
      <c r="S310" s="160"/>
      <c r="T310" s="160"/>
      <c r="U310" s="160"/>
      <c r="V310" s="160"/>
      <c r="W310" s="160"/>
      <c r="X310" s="160"/>
      <c r="Y310" s="160"/>
      <c r="Z310" s="160"/>
      <c r="AA310" s="160"/>
      <c r="AB310" s="160"/>
      <c r="AC310" s="160"/>
      <c r="AD310" s="160"/>
      <c r="AE310" s="160"/>
      <c r="AF310" s="160"/>
      <c r="AG310" s="160"/>
      <c r="AH310" s="160"/>
      <c r="AI310" s="160"/>
      <c r="AJ310" s="160"/>
      <c r="AK310" s="160"/>
      <c r="AL310" s="160"/>
      <c r="AM310" s="160"/>
      <c r="AN310" s="160"/>
      <c r="AO310" s="160"/>
      <c r="AP310" s="160"/>
      <c r="AQ310" s="160"/>
      <c r="AR310" s="160"/>
      <c r="AS310" s="160"/>
      <c r="AT310" s="160"/>
      <c r="AU310" s="160"/>
      <c r="AV310" s="160"/>
      <c r="AW310" s="160"/>
      <c r="AX310" s="160"/>
      <c r="AY310" s="160"/>
      <c r="AZ310" s="160"/>
      <c r="BA310" s="160"/>
      <c r="BB310" s="160"/>
      <c r="BC310" s="160"/>
      <c r="BD310" s="160"/>
      <c r="BE310" s="160"/>
      <c r="BF310" s="160"/>
      <c r="BG310" s="160"/>
      <c r="BH310" s="160"/>
      <c r="BI310" s="160"/>
      <c r="BJ310" s="160"/>
      <c r="BK310" s="160"/>
      <c r="BL310" s="160"/>
      <c r="BM310" s="160"/>
      <c r="BN310" s="160"/>
      <c r="BO310" s="160"/>
      <c r="BP310" s="160"/>
      <c r="BQ310" s="160"/>
      <c r="BR310" s="160"/>
      <c r="BS310" s="160"/>
      <c r="BT310" s="160"/>
      <c r="BU310" s="160"/>
      <c r="BV310" s="160"/>
      <c r="BW310" s="160"/>
      <c r="BX310" s="160"/>
      <c r="BY310" s="160"/>
      <c r="BZ310" s="160"/>
      <c r="CA310" s="160"/>
      <c r="CB310" s="160"/>
      <c r="CC310" s="160"/>
      <c r="CD310" s="160"/>
      <c r="CE310" s="160"/>
      <c r="CF310" s="160"/>
      <c r="CG310" s="160"/>
      <c r="CH310" s="160"/>
      <c r="CI310" s="160"/>
      <c r="CJ310" s="160"/>
      <c r="CK310" s="160"/>
      <c r="CL310" s="160"/>
      <c r="CM310" s="160"/>
      <c r="CN310" s="160"/>
      <c r="CO310" s="160"/>
      <c r="CP310" s="160"/>
      <c r="CQ310" s="160"/>
      <c r="CR310" s="160"/>
      <c r="CS310" s="160"/>
      <c r="CT310" s="160"/>
      <c r="CU310" s="160"/>
      <c r="CV310" s="160"/>
      <c r="CW310" s="160"/>
      <c r="CX310" s="160"/>
      <c r="CY310" s="160"/>
      <c r="CZ310" s="160"/>
      <c r="DA310" s="160"/>
      <c r="DB310" s="160"/>
      <c r="DC310" s="160"/>
      <c r="DD310" s="160"/>
      <c r="DE310" s="160"/>
      <c r="DF310" s="160"/>
      <c r="DG310" s="160"/>
      <c r="DH310" s="160"/>
      <c r="DI310" s="160"/>
      <c r="DJ310" s="160"/>
      <c r="DK310" s="160"/>
      <c r="DL310" s="160"/>
      <c r="DM310" s="160"/>
      <c r="DN310" s="160"/>
      <c r="DO310" s="160"/>
      <c r="DP310" s="160"/>
      <c r="DQ310" s="160"/>
      <c r="DR310" s="160"/>
      <c r="DS310" s="160"/>
      <c r="DT310" s="160"/>
      <c r="DU310" s="160"/>
      <c r="DV310" s="160"/>
      <c r="DW310" s="160"/>
      <c r="DX310" s="160"/>
      <c r="DY310" s="160"/>
      <c r="DZ310" s="160"/>
      <c r="EA310" s="160"/>
      <c r="EB310" s="160"/>
      <c r="EC310" s="160"/>
      <c r="ED310" s="160"/>
      <c r="EE310" s="160"/>
      <c r="EF310" s="160"/>
      <c r="EG310" s="160"/>
      <c r="EH310" s="160"/>
      <c r="EI310" s="160"/>
      <c r="EJ310" s="160"/>
      <c r="EK310" s="160"/>
      <c r="EL310" s="160"/>
      <c r="EM310" s="160"/>
      <c r="EN310" s="160"/>
      <c r="EO310" s="160"/>
      <c r="EP310" s="160"/>
      <c r="EQ310" s="160"/>
      <c r="ER310" s="160"/>
      <c r="ES310" s="160"/>
      <c r="ET310" s="160"/>
      <c r="EU310" s="160"/>
      <c r="EV310" s="160"/>
      <c r="EW310" s="160"/>
      <c r="EX310" s="160"/>
      <c r="EY310" s="160"/>
      <c r="EZ310" s="160"/>
      <c r="FA310" s="160"/>
      <c r="FB310" s="160"/>
      <c r="FC310" s="160"/>
      <c r="FD310" s="160"/>
      <c r="FE310" s="160"/>
      <c r="FF310" s="160"/>
      <c r="FG310" s="160"/>
      <c r="FH310" s="160"/>
      <c r="FI310" s="160"/>
      <c r="FJ310" s="160"/>
      <c r="FK310" s="160"/>
      <c r="FL310" s="160"/>
      <c r="FM310" s="160"/>
      <c r="FN310" s="160"/>
      <c r="FO310" s="160"/>
      <c r="FP310" s="160"/>
      <c r="FQ310" s="160"/>
      <c r="FR310" s="160"/>
      <c r="FS310" s="160"/>
      <c r="FT310" s="160"/>
      <c r="FU310" s="160"/>
      <c r="FV310" s="160"/>
      <c r="FW310" s="160"/>
      <c r="FX310" s="160"/>
      <c r="FY310" s="160"/>
      <c r="FZ310" s="160"/>
      <c r="GA310" s="160"/>
      <c r="GB310" s="160"/>
      <c r="GC310" s="160"/>
      <c r="GD310" s="160"/>
      <c r="GE310" s="160"/>
      <c r="GF310" s="160"/>
      <c r="GG310" s="160"/>
      <c r="GH310" s="160"/>
      <c r="GI310" s="160"/>
      <c r="GJ310" s="160"/>
      <c r="GK310" s="160"/>
      <c r="GL310" s="160"/>
      <c r="GM310" s="160"/>
      <c r="GN310" s="160"/>
      <c r="GO310" s="160"/>
      <c r="GP310" s="160"/>
      <c r="GQ310" s="160"/>
      <c r="GR310" s="160"/>
      <c r="GS310" s="160"/>
      <c r="GT310" s="160"/>
      <c r="GU310" s="160"/>
      <c r="GV310" s="160"/>
      <c r="GW310" s="160"/>
      <c r="GX310" s="160"/>
      <c r="GY310" s="160"/>
      <c r="GZ310" s="160"/>
      <c r="HA310" s="160"/>
      <c r="HB310" s="160"/>
      <c r="HC310" s="160"/>
      <c r="HD310" s="160"/>
      <c r="HE310" s="160"/>
      <c r="HF310" s="160"/>
      <c r="HG310" s="160"/>
      <c r="HH310" s="160"/>
      <c r="HI310" s="160"/>
      <c r="HJ310" s="160"/>
      <c r="HK310" s="160"/>
      <c r="HL310" s="160"/>
      <c r="HM310" s="160"/>
      <c r="HN310" s="160"/>
      <c r="HO310" s="160"/>
      <c r="HP310" s="160"/>
      <c r="HQ310" s="160"/>
      <c r="HR310" s="160"/>
      <c r="HS310" s="160"/>
      <c r="HT310" s="160"/>
      <c r="HU310" s="160"/>
      <c r="HV310" s="160"/>
      <c r="HW310" s="160"/>
      <c r="HX310" s="160"/>
      <c r="HY310" s="160"/>
      <c r="HZ310" s="160"/>
      <c r="IA310" s="160"/>
      <c r="IB310" s="160"/>
      <c r="IC310" s="160"/>
      <c r="ID310" s="160"/>
      <c r="IE310" s="160"/>
      <c r="IF310" s="160"/>
      <c r="IG310" s="160"/>
      <c r="IH310" s="160"/>
      <c r="II310" s="160"/>
      <c r="IJ310" s="160"/>
      <c r="IK310" s="160"/>
      <c r="IL310" s="160"/>
      <c r="IM310" s="160"/>
      <c r="IN310" s="160"/>
      <c r="IO310" s="160"/>
      <c r="IP310" s="160"/>
      <c r="IQ310" s="160"/>
      <c r="IR310" s="160"/>
      <c r="IS310" s="160"/>
      <c r="IT310" s="160"/>
      <c r="IU310" s="160"/>
      <c r="IV310" s="160"/>
      <c r="IW310" s="160"/>
      <c r="IX310" s="160"/>
      <c r="IY310" s="160"/>
      <c r="IZ310" s="160"/>
      <c r="JA310" s="160"/>
      <c r="JB310" s="160"/>
      <c r="JC310" s="160"/>
      <c r="JD310" s="160"/>
      <c r="JE310" s="160"/>
      <c r="JF310" s="160"/>
      <c r="JG310" s="160"/>
      <c r="JH310" s="160"/>
      <c r="JI310" s="160"/>
      <c r="JJ310" s="160"/>
      <c r="JK310" s="160"/>
      <c r="JL310" s="160"/>
      <c r="JM310" s="160"/>
      <c r="JN310" s="160"/>
      <c r="JO310" s="160"/>
      <c r="JP310" s="160"/>
      <c r="JQ310" s="160"/>
      <c r="JR310" s="160"/>
      <c r="JS310" s="160"/>
      <c r="JT310" s="160"/>
      <c r="JU310" s="160"/>
      <c r="JV310" s="160"/>
      <c r="JW310" s="160"/>
      <c r="JX310" s="160"/>
      <c r="JY310" s="160"/>
      <c r="JZ310" s="160"/>
      <c r="KA310" s="160"/>
      <c r="KB310" s="160"/>
      <c r="KC310" s="160"/>
      <c r="KD310" s="160"/>
      <c r="KE310" s="160"/>
      <c r="KF310" s="160"/>
      <c r="KG310" s="160"/>
      <c r="KH310" s="160"/>
      <c r="KI310" s="160"/>
      <c r="KJ310" s="160"/>
      <c r="KK310" s="160"/>
      <c r="KL310" s="160"/>
      <c r="KM310" s="160"/>
      <c r="KN310" s="160"/>
      <c r="KO310" s="160"/>
      <c r="KP310" s="160"/>
      <c r="KQ310" s="160"/>
      <c r="KR310" s="160"/>
      <c r="KS310" s="160"/>
      <c r="KT310" s="160"/>
      <c r="KU310" s="160"/>
      <c r="KV310" s="160"/>
      <c r="KW310" s="160"/>
      <c r="KX310" s="160"/>
      <c r="KY310" s="160"/>
      <c r="KZ310" s="160"/>
      <c r="LA310" s="160"/>
      <c r="LB310" s="160"/>
      <c r="LC310" s="160"/>
      <c r="LD310" s="160"/>
      <c r="LE310" s="160"/>
      <c r="LF310" s="160"/>
      <c r="LG310" s="160"/>
      <c r="LH310" s="160"/>
      <c r="LI310" s="160"/>
      <c r="LJ310" s="160"/>
      <c r="LK310" s="160"/>
      <c r="LL310" s="160"/>
      <c r="LM310" s="160"/>
      <c r="LN310" s="160"/>
      <c r="LO310" s="160"/>
      <c r="LP310" s="160"/>
      <c r="LQ310" s="160"/>
      <c r="LR310" s="160"/>
      <c r="LS310" s="160"/>
      <c r="LT310" s="160"/>
      <c r="LU310" s="160"/>
      <c r="LV310" s="160"/>
      <c r="LW310" s="160"/>
      <c r="LX310" s="160"/>
      <c r="LY310" s="160"/>
      <c r="LZ310" s="160"/>
      <c r="MA310" s="160"/>
      <c r="MB310" s="160"/>
      <c r="MC310" s="160"/>
      <c r="MD310" s="160"/>
      <c r="ME310" s="160"/>
      <c r="MF310" s="160"/>
      <c r="MG310" s="160"/>
      <c r="MH310" s="160"/>
      <c r="MI310" s="160"/>
      <c r="MJ310" s="160"/>
      <c r="MK310" s="160"/>
      <c r="ML310" s="160"/>
      <c r="MM310" s="160"/>
      <c r="MN310" s="160"/>
      <c r="MO310" s="160"/>
      <c r="MP310" s="160"/>
      <c r="MQ310" s="160"/>
      <c r="MR310" s="160"/>
      <c r="MS310" s="160"/>
      <c r="MT310" s="160"/>
      <c r="MU310" s="160"/>
      <c r="MV310" s="160"/>
      <c r="MW310" s="160"/>
      <c r="MX310" s="160"/>
      <c r="MY310" s="160"/>
      <c r="MZ310" s="160"/>
      <c r="NA310" s="160"/>
      <c r="NB310" s="160"/>
      <c r="NC310" s="160"/>
      <c r="ND310" s="160"/>
      <c r="NE310" s="160"/>
      <c r="NF310" s="160"/>
      <c r="NG310" s="160"/>
      <c r="NH310" s="160"/>
      <c r="NI310" s="160"/>
      <c r="NJ310" s="160"/>
      <c r="NK310" s="160"/>
      <c r="NL310" s="160"/>
      <c r="NM310" s="160"/>
      <c r="NN310" s="160"/>
      <c r="NO310" s="160"/>
      <c r="NP310" s="160"/>
      <c r="NQ310" s="160"/>
      <c r="NR310" s="160"/>
      <c r="NS310" s="160"/>
      <c r="NT310" s="160"/>
      <c r="NU310" s="160"/>
      <c r="NV310" s="160"/>
      <c r="NW310" s="160"/>
      <c r="NX310" s="160"/>
      <c r="NY310" s="160"/>
      <c r="NZ310" s="160"/>
      <c r="OA310" s="160"/>
      <c r="OB310" s="160"/>
      <c r="OC310" s="160"/>
      <c r="OD310" s="160"/>
      <c r="OE310" s="160"/>
      <c r="OF310" s="160"/>
      <c r="OG310" s="160"/>
      <c r="OH310" s="160"/>
      <c r="OI310" s="160"/>
      <c r="OJ310" s="160"/>
      <c r="OK310" s="160"/>
      <c r="OL310" s="160"/>
      <c r="OM310" s="160"/>
      <c r="ON310" s="160"/>
      <c r="OO310" s="160"/>
      <c r="OP310" s="160"/>
      <c r="OQ310" s="160"/>
      <c r="OR310" s="160"/>
      <c r="OS310" s="160"/>
      <c r="OT310" s="160"/>
      <c r="OU310" s="160"/>
      <c r="OV310" s="160"/>
      <c r="OW310" s="160"/>
      <c r="OX310" s="160"/>
      <c r="OY310" s="160"/>
      <c r="OZ310" s="160"/>
      <c r="PA310" s="160"/>
      <c r="PB310" s="160"/>
      <c r="PC310" s="160"/>
      <c r="PD310" s="160"/>
      <c r="PE310" s="160"/>
      <c r="PF310" s="160"/>
      <c r="PG310" s="160"/>
      <c r="PH310" s="160"/>
      <c r="PI310" s="160"/>
      <c r="PJ310" s="160"/>
      <c r="PK310" s="160"/>
      <c r="PL310" s="160"/>
      <c r="PM310" s="160"/>
      <c r="PN310" s="160"/>
      <c r="PO310" s="160"/>
      <c r="PP310" s="160"/>
      <c r="PQ310" s="160"/>
      <c r="PR310" s="160"/>
      <c r="PS310" s="160"/>
      <c r="PT310" s="160"/>
      <c r="PU310" s="160"/>
      <c r="PV310" s="160"/>
      <c r="PW310" s="160"/>
      <c r="PX310" s="160"/>
      <c r="PY310" s="160"/>
      <c r="PZ310" s="160"/>
      <c r="QA310" s="160"/>
      <c r="QB310" s="160"/>
      <c r="QC310" s="160"/>
      <c r="QD310" s="160"/>
      <c r="QE310" s="160"/>
      <c r="QF310" s="160"/>
      <c r="QG310" s="160"/>
      <c r="QH310" s="160"/>
      <c r="QI310" s="160"/>
      <c r="QJ310" s="160"/>
      <c r="QK310" s="160"/>
      <c r="QL310" s="160"/>
      <c r="QM310" s="160"/>
      <c r="QN310" s="160"/>
      <c r="QO310" s="160"/>
      <c r="QP310" s="160"/>
      <c r="QQ310" s="160"/>
      <c r="QR310" s="160"/>
      <c r="QS310" s="160"/>
      <c r="QT310" s="160"/>
      <c r="QU310" s="160"/>
      <c r="QV310" s="160"/>
      <c r="QW310" s="160"/>
      <c r="QX310" s="160"/>
      <c r="QY310" s="160"/>
      <c r="QZ310" s="160"/>
      <c r="RA310" s="160"/>
      <c r="RB310" s="160"/>
      <c r="RC310" s="160"/>
      <c r="RD310" s="160"/>
      <c r="RE310" s="160"/>
      <c r="RF310" s="160"/>
      <c r="RG310" s="160"/>
      <c r="RH310" s="160"/>
      <c r="RI310" s="160"/>
      <c r="RJ310" s="160"/>
      <c r="RK310" s="160"/>
      <c r="RL310" s="160"/>
      <c r="RM310" s="160"/>
      <c r="RN310" s="160"/>
      <c r="RO310" s="160"/>
      <c r="RP310" s="160"/>
      <c r="RQ310" s="160"/>
      <c r="RR310" s="160"/>
      <c r="RS310" s="160"/>
      <c r="RT310" s="160"/>
      <c r="RU310" s="160"/>
      <c r="RV310" s="160"/>
      <c r="RW310" s="160"/>
      <c r="RX310" s="160"/>
      <c r="RY310" s="160"/>
      <c r="RZ310" s="160"/>
      <c r="SA310" s="160"/>
      <c r="SB310" s="160"/>
      <c r="SC310" s="160"/>
      <c r="SD310" s="160"/>
      <c r="SE310" s="160"/>
      <c r="SF310" s="160"/>
      <c r="SG310" s="160"/>
      <c r="SH310" s="160"/>
      <c r="SI310" s="160"/>
      <c r="SJ310" s="160"/>
      <c r="SK310" s="160"/>
      <c r="SL310" s="160"/>
      <c r="SM310" s="160"/>
      <c r="SN310" s="160"/>
      <c r="SO310" s="160"/>
      <c r="SP310" s="160"/>
      <c r="SQ310" s="160"/>
      <c r="SR310" s="160"/>
      <c r="SS310" s="160"/>
      <c r="ST310" s="160"/>
      <c r="SU310" s="160"/>
      <c r="SV310" s="160"/>
      <c r="SW310" s="160"/>
      <c r="SX310" s="160"/>
      <c r="SY310" s="160"/>
      <c r="SZ310" s="160"/>
      <c r="TA310" s="160"/>
      <c r="TB310" s="160"/>
      <c r="TC310" s="160"/>
      <c r="TD310" s="160"/>
      <c r="TE310" s="160"/>
      <c r="TF310" s="160"/>
    </row>
    <row r="311" spans="1:526">
      <c r="A311" s="160"/>
      <c r="B311" s="160"/>
      <c r="C311" s="160"/>
      <c r="D311" s="160"/>
      <c r="E311" s="160"/>
      <c r="F311" s="160"/>
      <c r="G311" s="160"/>
      <c r="H311" s="160"/>
      <c r="I311" s="160"/>
      <c r="J311" s="160"/>
      <c r="K311" s="160"/>
      <c r="L311" s="160"/>
      <c r="M311" s="160"/>
      <c r="N311" s="160"/>
      <c r="O311" s="160"/>
      <c r="P311" s="160"/>
      <c r="Q311" s="160"/>
      <c r="R311" s="160"/>
      <c r="S311" s="160"/>
      <c r="T311" s="160"/>
      <c r="U311" s="160"/>
      <c r="V311" s="160"/>
      <c r="W311" s="160"/>
      <c r="X311" s="160"/>
      <c r="Y311" s="160"/>
      <c r="Z311" s="160"/>
      <c r="AA311" s="160"/>
      <c r="AB311" s="160"/>
      <c r="AC311" s="160"/>
      <c r="AD311" s="160"/>
      <c r="AE311" s="160"/>
      <c r="AF311" s="160"/>
      <c r="AG311" s="160"/>
      <c r="AH311" s="160"/>
      <c r="AI311" s="160"/>
      <c r="AJ311" s="160"/>
      <c r="AK311" s="160"/>
      <c r="AL311" s="160"/>
      <c r="AM311" s="160"/>
      <c r="AN311" s="160"/>
      <c r="AO311" s="160"/>
      <c r="AP311" s="160"/>
      <c r="AQ311" s="160"/>
      <c r="AR311" s="160"/>
      <c r="AS311" s="160"/>
      <c r="AT311" s="160"/>
      <c r="AU311" s="160"/>
      <c r="AV311" s="160"/>
      <c r="AW311" s="160"/>
      <c r="AX311" s="160"/>
      <c r="AY311" s="160"/>
      <c r="AZ311" s="160"/>
      <c r="BA311" s="160"/>
      <c r="BB311" s="160"/>
      <c r="BC311" s="160"/>
      <c r="BD311" s="160"/>
      <c r="BE311" s="160"/>
      <c r="BF311" s="160"/>
      <c r="BG311" s="160"/>
      <c r="BH311" s="160"/>
      <c r="BI311" s="160"/>
      <c r="BJ311" s="160"/>
      <c r="BK311" s="160"/>
      <c r="BL311" s="160"/>
      <c r="BM311" s="160"/>
      <c r="BN311" s="160"/>
      <c r="BO311" s="160"/>
      <c r="BP311" s="160"/>
      <c r="BQ311" s="160"/>
      <c r="BR311" s="160"/>
      <c r="BS311" s="160"/>
      <c r="BT311" s="160"/>
      <c r="BU311" s="160"/>
      <c r="BV311" s="160"/>
      <c r="BW311" s="160"/>
      <c r="BX311" s="160"/>
      <c r="BY311" s="160"/>
      <c r="BZ311" s="160"/>
      <c r="CA311" s="160"/>
      <c r="CB311" s="160"/>
      <c r="CC311" s="160"/>
      <c r="CD311" s="160"/>
      <c r="CE311" s="160"/>
      <c r="CF311" s="160"/>
      <c r="CG311" s="160"/>
      <c r="CH311" s="160"/>
      <c r="CI311" s="160"/>
      <c r="CJ311" s="160"/>
      <c r="CK311" s="160"/>
      <c r="CL311" s="160"/>
      <c r="CM311" s="160"/>
      <c r="CN311" s="160"/>
      <c r="CO311" s="160"/>
      <c r="CP311" s="160"/>
      <c r="CQ311" s="160"/>
      <c r="CR311" s="160"/>
      <c r="CS311" s="160"/>
      <c r="CT311" s="160"/>
      <c r="CU311" s="160"/>
      <c r="CV311" s="160"/>
      <c r="CW311" s="160"/>
      <c r="CX311" s="160"/>
      <c r="CY311" s="160"/>
      <c r="CZ311" s="160"/>
      <c r="DA311" s="160"/>
      <c r="DB311" s="160"/>
      <c r="DC311" s="160"/>
      <c r="DD311" s="160"/>
      <c r="DE311" s="160"/>
      <c r="DF311" s="160"/>
      <c r="DG311" s="160"/>
      <c r="DH311" s="160"/>
      <c r="DI311" s="160"/>
      <c r="DJ311" s="160"/>
      <c r="DK311" s="160"/>
      <c r="DL311" s="160"/>
      <c r="DM311" s="160"/>
      <c r="DN311" s="160"/>
      <c r="DO311" s="160"/>
      <c r="DP311" s="160"/>
      <c r="DQ311" s="160"/>
      <c r="DR311" s="160"/>
      <c r="DS311" s="160"/>
      <c r="DT311" s="160"/>
      <c r="DU311" s="160"/>
      <c r="DV311" s="160"/>
      <c r="DW311" s="160"/>
      <c r="DX311" s="160"/>
      <c r="DY311" s="160"/>
      <c r="DZ311" s="160"/>
      <c r="EA311" s="160"/>
      <c r="EB311" s="160"/>
      <c r="EC311" s="160"/>
      <c r="ED311" s="160"/>
      <c r="EE311" s="160"/>
      <c r="EF311" s="160"/>
      <c r="EG311" s="160"/>
      <c r="EH311" s="160"/>
      <c r="EI311" s="160"/>
      <c r="EJ311" s="160"/>
      <c r="EK311" s="160"/>
      <c r="EL311" s="160"/>
      <c r="EM311" s="160"/>
      <c r="EN311" s="160"/>
      <c r="EO311" s="160"/>
      <c r="EP311" s="160"/>
      <c r="EQ311" s="160"/>
      <c r="ER311" s="160"/>
      <c r="ES311" s="160"/>
      <c r="ET311" s="160"/>
      <c r="EU311" s="160"/>
      <c r="EV311" s="160"/>
      <c r="EW311" s="160"/>
      <c r="EX311" s="160"/>
      <c r="EY311" s="160"/>
      <c r="EZ311" s="160"/>
      <c r="FA311" s="160"/>
      <c r="FB311" s="160"/>
      <c r="FC311" s="160"/>
      <c r="FD311" s="160"/>
      <c r="FE311" s="160"/>
      <c r="FF311" s="160"/>
      <c r="FG311" s="160"/>
      <c r="FH311" s="160"/>
      <c r="FI311" s="160"/>
      <c r="FJ311" s="160"/>
      <c r="FK311" s="160"/>
      <c r="FL311" s="160"/>
      <c r="FM311" s="160"/>
      <c r="FN311" s="160"/>
      <c r="FO311" s="160"/>
      <c r="FP311" s="160"/>
      <c r="FQ311" s="160"/>
      <c r="FR311" s="160"/>
      <c r="FS311" s="160"/>
      <c r="FT311" s="160"/>
      <c r="FU311" s="160"/>
      <c r="FV311" s="160"/>
      <c r="FW311" s="160"/>
      <c r="FX311" s="160"/>
      <c r="FY311" s="160"/>
      <c r="FZ311" s="160"/>
      <c r="GA311" s="160"/>
      <c r="GB311" s="160"/>
      <c r="GC311" s="160"/>
      <c r="GD311" s="160"/>
      <c r="GE311" s="160"/>
      <c r="GF311" s="160"/>
      <c r="GG311" s="160"/>
      <c r="GH311" s="160"/>
      <c r="GI311" s="160"/>
      <c r="GJ311" s="160"/>
      <c r="GK311" s="160"/>
      <c r="GL311" s="160"/>
      <c r="GM311" s="160"/>
      <c r="GN311" s="160"/>
      <c r="GO311" s="160"/>
      <c r="GP311" s="160"/>
      <c r="GQ311" s="160"/>
      <c r="GR311" s="160"/>
      <c r="GS311" s="160"/>
      <c r="GT311" s="160"/>
      <c r="GU311" s="160"/>
      <c r="GV311" s="160"/>
      <c r="GW311" s="160"/>
      <c r="GX311" s="160"/>
      <c r="GY311" s="160"/>
      <c r="GZ311" s="160"/>
      <c r="HA311" s="160"/>
      <c r="HB311" s="160"/>
      <c r="HC311" s="160"/>
      <c r="HD311" s="160"/>
      <c r="HE311" s="160"/>
      <c r="HF311" s="160"/>
      <c r="HG311" s="160"/>
      <c r="HH311" s="160"/>
      <c r="HI311" s="160"/>
      <c r="HJ311" s="160"/>
      <c r="HK311" s="160"/>
      <c r="HL311" s="160"/>
      <c r="HM311" s="160"/>
      <c r="HN311" s="160"/>
      <c r="HO311" s="160"/>
      <c r="HP311" s="160"/>
      <c r="HQ311" s="160"/>
      <c r="HR311" s="160"/>
      <c r="HS311" s="160"/>
      <c r="HT311" s="160"/>
      <c r="HU311" s="160"/>
      <c r="HV311" s="160"/>
      <c r="HW311" s="160"/>
      <c r="HX311" s="160"/>
      <c r="HY311" s="160"/>
      <c r="HZ311" s="160"/>
      <c r="IA311" s="160"/>
      <c r="IB311" s="160"/>
      <c r="IC311" s="160"/>
      <c r="ID311" s="160"/>
      <c r="IE311" s="160"/>
      <c r="IF311" s="160"/>
      <c r="IG311" s="160"/>
      <c r="IH311" s="160"/>
      <c r="II311" s="160"/>
      <c r="IJ311" s="160"/>
      <c r="IK311" s="160"/>
      <c r="IL311" s="160"/>
      <c r="IM311" s="160"/>
      <c r="IN311" s="160"/>
      <c r="IO311" s="160"/>
      <c r="IP311" s="160"/>
      <c r="IQ311" s="160"/>
      <c r="IR311" s="160"/>
      <c r="IS311" s="160"/>
      <c r="IT311" s="160"/>
      <c r="IU311" s="160"/>
      <c r="IV311" s="160"/>
      <c r="IW311" s="160"/>
      <c r="IX311" s="160"/>
      <c r="IY311" s="160"/>
      <c r="IZ311" s="160"/>
      <c r="JA311" s="160"/>
      <c r="JB311" s="160"/>
      <c r="JC311" s="160"/>
      <c r="JD311" s="160"/>
      <c r="JE311" s="160"/>
      <c r="JF311" s="160"/>
      <c r="JG311" s="160"/>
      <c r="JH311" s="160"/>
      <c r="JI311" s="160"/>
      <c r="JJ311" s="160"/>
      <c r="JK311" s="160"/>
      <c r="JL311" s="160"/>
      <c r="JM311" s="160"/>
      <c r="JN311" s="160"/>
      <c r="JO311" s="160"/>
      <c r="JP311" s="160"/>
      <c r="JQ311" s="160"/>
      <c r="JR311" s="160"/>
      <c r="JS311" s="160"/>
      <c r="JT311" s="160"/>
      <c r="JU311" s="160"/>
      <c r="JV311" s="160"/>
      <c r="JW311" s="160"/>
      <c r="JX311" s="160"/>
      <c r="JY311" s="160"/>
      <c r="JZ311" s="160"/>
      <c r="KA311" s="160"/>
      <c r="KB311" s="160"/>
      <c r="KC311" s="160"/>
      <c r="KD311" s="160"/>
      <c r="KE311" s="160"/>
      <c r="KF311" s="160"/>
      <c r="KG311" s="160"/>
      <c r="KH311" s="160"/>
      <c r="KI311" s="160"/>
      <c r="KJ311" s="160"/>
      <c r="KK311" s="160"/>
      <c r="KL311" s="160"/>
      <c r="KM311" s="160"/>
      <c r="KN311" s="160"/>
      <c r="KO311" s="160"/>
      <c r="KP311" s="160"/>
      <c r="KQ311" s="160"/>
      <c r="KR311" s="160"/>
      <c r="KS311" s="160"/>
      <c r="KT311" s="160"/>
      <c r="KU311" s="160"/>
      <c r="KV311" s="160"/>
      <c r="KW311" s="160"/>
      <c r="KX311" s="160"/>
      <c r="KY311" s="160"/>
      <c r="KZ311" s="160"/>
      <c r="LA311" s="160"/>
      <c r="LB311" s="160"/>
      <c r="LC311" s="160"/>
      <c r="LD311" s="160"/>
      <c r="LE311" s="160"/>
      <c r="LF311" s="160"/>
      <c r="LG311" s="160"/>
      <c r="LH311" s="160"/>
      <c r="LI311" s="160"/>
      <c r="LJ311" s="160"/>
      <c r="LK311" s="160"/>
      <c r="LL311" s="160"/>
      <c r="LM311" s="160"/>
      <c r="LN311" s="160"/>
      <c r="LO311" s="160"/>
      <c r="LP311" s="160"/>
      <c r="LQ311" s="160"/>
      <c r="LR311" s="160"/>
      <c r="LS311" s="160"/>
      <c r="LT311" s="160"/>
      <c r="LU311" s="160"/>
      <c r="LV311" s="160"/>
      <c r="LW311" s="160"/>
      <c r="LX311" s="160"/>
      <c r="LY311" s="160"/>
      <c r="LZ311" s="160"/>
      <c r="MA311" s="160"/>
      <c r="MB311" s="160"/>
      <c r="MC311" s="160"/>
      <c r="MD311" s="160"/>
      <c r="ME311" s="160"/>
      <c r="MF311" s="160"/>
      <c r="MG311" s="160"/>
      <c r="MH311" s="160"/>
      <c r="MI311" s="160"/>
      <c r="MJ311" s="160"/>
      <c r="MK311" s="160"/>
      <c r="ML311" s="160"/>
      <c r="MM311" s="160"/>
      <c r="MN311" s="160"/>
      <c r="MO311" s="160"/>
      <c r="MP311" s="160"/>
      <c r="MQ311" s="160"/>
      <c r="MR311" s="160"/>
      <c r="MS311" s="160"/>
      <c r="MT311" s="160"/>
      <c r="MU311" s="160"/>
      <c r="MV311" s="160"/>
      <c r="MW311" s="160"/>
      <c r="MX311" s="160"/>
      <c r="MY311" s="160"/>
      <c r="MZ311" s="160"/>
      <c r="NA311" s="160"/>
      <c r="NB311" s="160"/>
      <c r="NC311" s="160"/>
      <c r="ND311" s="160"/>
      <c r="NE311" s="160"/>
      <c r="NF311" s="160"/>
      <c r="NG311" s="160"/>
      <c r="NH311" s="160"/>
      <c r="NI311" s="160"/>
      <c r="NJ311" s="160"/>
      <c r="NK311" s="160"/>
      <c r="NL311" s="160"/>
      <c r="NM311" s="160"/>
      <c r="NN311" s="160"/>
      <c r="NO311" s="160"/>
      <c r="NP311" s="160"/>
      <c r="NQ311" s="160"/>
      <c r="NR311" s="160"/>
      <c r="NS311" s="160"/>
      <c r="NT311" s="160"/>
      <c r="NU311" s="160"/>
      <c r="NV311" s="160"/>
      <c r="NW311" s="160"/>
      <c r="NX311" s="160"/>
      <c r="NY311" s="160"/>
      <c r="NZ311" s="160"/>
      <c r="OA311" s="160"/>
      <c r="OB311" s="160"/>
      <c r="OC311" s="160"/>
      <c r="OD311" s="160"/>
      <c r="OE311" s="160"/>
      <c r="OF311" s="160"/>
      <c r="OG311" s="160"/>
      <c r="OH311" s="160"/>
      <c r="OI311" s="160"/>
      <c r="OJ311" s="160"/>
      <c r="OK311" s="160"/>
      <c r="OL311" s="160"/>
      <c r="OM311" s="160"/>
      <c r="ON311" s="160"/>
      <c r="OO311" s="160"/>
      <c r="OP311" s="160"/>
      <c r="OQ311" s="160"/>
      <c r="OR311" s="160"/>
      <c r="OS311" s="160"/>
      <c r="OT311" s="160"/>
      <c r="OU311" s="160"/>
      <c r="OV311" s="160"/>
      <c r="OW311" s="160"/>
      <c r="OX311" s="160"/>
      <c r="OY311" s="160"/>
      <c r="OZ311" s="160"/>
      <c r="PA311" s="160"/>
      <c r="PB311" s="160"/>
      <c r="PC311" s="160"/>
      <c r="PD311" s="160"/>
      <c r="PE311" s="160"/>
      <c r="PF311" s="160"/>
      <c r="PG311" s="160"/>
      <c r="PH311" s="160"/>
      <c r="PI311" s="160"/>
      <c r="PJ311" s="160"/>
      <c r="PK311" s="160"/>
      <c r="PL311" s="160"/>
      <c r="PM311" s="160"/>
      <c r="PN311" s="160"/>
      <c r="PO311" s="160"/>
      <c r="PP311" s="160"/>
      <c r="PQ311" s="160"/>
      <c r="PR311" s="160"/>
      <c r="PS311" s="160"/>
      <c r="PT311" s="160"/>
      <c r="PU311" s="160"/>
      <c r="PV311" s="160"/>
      <c r="PW311" s="160"/>
      <c r="PX311" s="160"/>
      <c r="PY311" s="160"/>
      <c r="PZ311" s="160"/>
      <c r="QA311" s="160"/>
      <c r="QB311" s="160"/>
      <c r="QC311" s="160"/>
      <c r="QD311" s="160"/>
      <c r="QE311" s="160"/>
      <c r="QF311" s="160"/>
      <c r="QG311" s="160"/>
      <c r="QH311" s="160"/>
      <c r="QI311" s="160"/>
      <c r="QJ311" s="160"/>
      <c r="QK311" s="160"/>
      <c r="QL311" s="160"/>
      <c r="QM311" s="160"/>
      <c r="QN311" s="160"/>
      <c r="QO311" s="160"/>
      <c r="QP311" s="160"/>
      <c r="QQ311" s="160"/>
      <c r="QR311" s="160"/>
      <c r="QS311" s="160"/>
      <c r="QT311" s="160"/>
      <c r="QU311" s="160"/>
      <c r="QV311" s="160"/>
      <c r="QW311" s="160"/>
      <c r="QX311" s="160"/>
      <c r="QY311" s="160"/>
      <c r="QZ311" s="160"/>
      <c r="RA311" s="160"/>
      <c r="RB311" s="160"/>
      <c r="RC311" s="160"/>
      <c r="RD311" s="160"/>
      <c r="RE311" s="160"/>
      <c r="RF311" s="160"/>
      <c r="RG311" s="160"/>
      <c r="RH311" s="160"/>
      <c r="RI311" s="160"/>
      <c r="RJ311" s="160"/>
      <c r="RK311" s="160"/>
      <c r="RL311" s="160"/>
      <c r="RM311" s="160"/>
      <c r="RN311" s="160"/>
      <c r="RO311" s="160"/>
      <c r="RP311" s="160"/>
      <c r="RQ311" s="160"/>
      <c r="RR311" s="160"/>
      <c r="RS311" s="160"/>
      <c r="RT311" s="160"/>
      <c r="RU311" s="160"/>
      <c r="RV311" s="160"/>
      <c r="RW311" s="160"/>
      <c r="RX311" s="160"/>
      <c r="RY311" s="160"/>
      <c r="RZ311" s="160"/>
      <c r="SA311" s="160"/>
      <c r="SB311" s="160"/>
      <c r="SC311" s="160"/>
      <c r="SD311" s="160"/>
      <c r="SE311" s="160"/>
      <c r="SF311" s="160"/>
      <c r="SG311" s="160"/>
      <c r="SH311" s="160"/>
      <c r="SI311" s="160"/>
      <c r="SJ311" s="160"/>
      <c r="SK311" s="160"/>
      <c r="SL311" s="160"/>
      <c r="SM311" s="160"/>
      <c r="SN311" s="160"/>
      <c r="SO311" s="160"/>
      <c r="SP311" s="160"/>
      <c r="SQ311" s="160"/>
      <c r="SR311" s="160"/>
      <c r="SS311" s="160"/>
      <c r="ST311" s="160"/>
      <c r="SU311" s="160"/>
      <c r="SV311" s="160"/>
      <c r="SW311" s="160"/>
      <c r="SX311" s="160"/>
      <c r="SY311" s="160"/>
      <c r="SZ311" s="160"/>
      <c r="TA311" s="160"/>
      <c r="TB311" s="160"/>
      <c r="TC311" s="160"/>
      <c r="TD311" s="160"/>
      <c r="TE311" s="160"/>
      <c r="TF311" s="160"/>
    </row>
    <row r="312" spans="1:526">
      <c r="A312" s="160"/>
      <c r="B312" s="160"/>
      <c r="C312" s="160"/>
      <c r="D312" s="160"/>
      <c r="E312" s="160"/>
      <c r="F312" s="160"/>
      <c r="G312" s="160"/>
      <c r="H312" s="160"/>
      <c r="I312" s="160"/>
      <c r="J312" s="160"/>
      <c r="K312" s="160"/>
      <c r="L312" s="160"/>
      <c r="M312" s="160"/>
      <c r="N312" s="160"/>
      <c r="O312" s="160"/>
      <c r="P312" s="160"/>
      <c r="Q312" s="160"/>
      <c r="R312" s="160"/>
      <c r="S312" s="160"/>
      <c r="T312" s="160"/>
      <c r="U312" s="160"/>
      <c r="V312" s="160"/>
      <c r="W312" s="160"/>
      <c r="X312" s="160"/>
      <c r="Y312" s="160"/>
      <c r="Z312" s="160"/>
      <c r="AA312" s="160"/>
      <c r="AB312" s="160"/>
      <c r="AC312" s="160"/>
      <c r="AD312" s="160"/>
      <c r="AE312" s="160"/>
      <c r="AF312" s="160"/>
      <c r="AG312" s="160"/>
      <c r="AH312" s="160"/>
      <c r="AI312" s="160"/>
      <c r="AJ312" s="160"/>
      <c r="AK312" s="160"/>
      <c r="AL312" s="160"/>
      <c r="AM312" s="160"/>
      <c r="AN312" s="160"/>
      <c r="AO312" s="160"/>
      <c r="AP312" s="160"/>
      <c r="AQ312" s="160"/>
      <c r="AR312" s="160"/>
      <c r="AS312" s="160"/>
      <c r="AT312" s="160"/>
      <c r="AU312" s="160"/>
      <c r="AV312" s="160"/>
      <c r="AW312" s="160"/>
      <c r="AX312" s="160"/>
      <c r="AY312" s="160"/>
      <c r="AZ312" s="160"/>
      <c r="BA312" s="160"/>
      <c r="BB312" s="160"/>
      <c r="BC312" s="160"/>
      <c r="BD312" s="160"/>
      <c r="BE312" s="160"/>
      <c r="BF312" s="160"/>
      <c r="BG312" s="160"/>
      <c r="BH312" s="160"/>
      <c r="BI312" s="160"/>
      <c r="BJ312" s="160"/>
      <c r="BK312" s="160"/>
      <c r="BL312" s="160"/>
      <c r="BM312" s="160"/>
      <c r="BN312" s="160"/>
      <c r="BO312" s="160"/>
      <c r="BP312" s="160"/>
      <c r="BQ312" s="160"/>
      <c r="BR312" s="160"/>
      <c r="BS312" s="160"/>
      <c r="BT312" s="160"/>
      <c r="BU312" s="160"/>
      <c r="BV312" s="160"/>
      <c r="BW312" s="160"/>
      <c r="BX312" s="160"/>
      <c r="BY312" s="160"/>
      <c r="BZ312" s="160"/>
      <c r="CA312" s="160"/>
      <c r="CB312" s="160"/>
      <c r="CC312" s="160"/>
      <c r="CD312" s="160"/>
      <c r="CE312" s="160"/>
      <c r="CF312" s="160"/>
      <c r="CG312" s="160"/>
      <c r="CH312" s="160"/>
      <c r="CI312" s="160"/>
      <c r="CJ312" s="160"/>
      <c r="CK312" s="160"/>
      <c r="CL312" s="160"/>
      <c r="CM312" s="160"/>
      <c r="CN312" s="160"/>
      <c r="CO312" s="160"/>
      <c r="CP312" s="160"/>
      <c r="CQ312" s="160"/>
      <c r="CR312" s="160"/>
      <c r="CS312" s="160"/>
      <c r="CT312" s="160"/>
      <c r="CU312" s="160"/>
      <c r="CV312" s="160"/>
      <c r="CW312" s="160"/>
      <c r="CX312" s="160"/>
      <c r="CY312" s="160"/>
      <c r="CZ312" s="160"/>
      <c r="DA312" s="160"/>
      <c r="DB312" s="160"/>
      <c r="DC312" s="160"/>
      <c r="DD312" s="160"/>
      <c r="DE312" s="160"/>
      <c r="DF312" s="160"/>
      <c r="DG312" s="160"/>
      <c r="DH312" s="160"/>
      <c r="DI312" s="160"/>
      <c r="DJ312" s="160"/>
      <c r="DK312" s="160"/>
      <c r="DL312" s="160"/>
      <c r="DM312" s="160"/>
      <c r="DN312" s="160"/>
      <c r="DO312" s="160"/>
      <c r="DP312" s="160"/>
      <c r="DQ312" s="160"/>
      <c r="DR312" s="160"/>
      <c r="DS312" s="160"/>
      <c r="DT312" s="160"/>
      <c r="DU312" s="160"/>
      <c r="DV312" s="160"/>
      <c r="DW312" s="160"/>
      <c r="DX312" s="160"/>
      <c r="DY312" s="160"/>
      <c r="DZ312" s="160"/>
      <c r="EA312" s="160"/>
      <c r="EB312" s="160"/>
      <c r="EC312" s="160"/>
      <c r="ED312" s="160"/>
      <c r="EE312" s="160"/>
      <c r="EF312" s="160"/>
      <c r="EG312" s="160"/>
      <c r="EH312" s="160"/>
      <c r="EI312" s="160"/>
      <c r="EJ312" s="160"/>
      <c r="EK312" s="160"/>
      <c r="EL312" s="160"/>
      <c r="EM312" s="160"/>
      <c r="EN312" s="160"/>
      <c r="EO312" s="160"/>
      <c r="EP312" s="160"/>
      <c r="EQ312" s="160"/>
      <c r="ER312" s="160"/>
      <c r="ES312" s="160"/>
      <c r="ET312" s="160"/>
      <c r="EU312" s="160"/>
      <c r="EV312" s="160"/>
      <c r="EW312" s="160"/>
      <c r="EX312" s="160"/>
      <c r="EY312" s="160"/>
      <c r="EZ312" s="160"/>
      <c r="FA312" s="160"/>
      <c r="FB312" s="160"/>
      <c r="FC312" s="160"/>
      <c r="FD312" s="160"/>
      <c r="FE312" s="160"/>
      <c r="FF312" s="160"/>
      <c r="FG312" s="160"/>
      <c r="FH312" s="160"/>
      <c r="FI312" s="160"/>
      <c r="FJ312" s="160"/>
      <c r="FK312" s="160"/>
      <c r="FL312" s="160"/>
      <c r="FM312" s="160"/>
      <c r="FN312" s="160"/>
      <c r="FO312" s="160"/>
      <c r="FP312" s="160"/>
      <c r="FQ312" s="160"/>
      <c r="FR312" s="160"/>
      <c r="FS312" s="160"/>
      <c r="FT312" s="160"/>
      <c r="FU312" s="160"/>
      <c r="FV312" s="160"/>
      <c r="FW312" s="160"/>
      <c r="FX312" s="160"/>
      <c r="FY312" s="160"/>
      <c r="FZ312" s="160"/>
      <c r="GA312" s="160"/>
      <c r="GB312" s="160"/>
      <c r="GC312" s="160"/>
      <c r="GD312" s="160"/>
      <c r="GE312" s="160"/>
      <c r="GF312" s="160"/>
      <c r="GG312" s="160"/>
      <c r="GH312" s="160"/>
      <c r="GI312" s="160"/>
      <c r="GJ312" s="160"/>
      <c r="GK312" s="160"/>
      <c r="GL312" s="160"/>
      <c r="GM312" s="160"/>
      <c r="GN312" s="160"/>
      <c r="GO312" s="160"/>
      <c r="GP312" s="160"/>
      <c r="GQ312" s="160"/>
      <c r="GR312" s="160"/>
      <c r="GS312" s="160"/>
      <c r="GT312" s="160"/>
      <c r="GU312" s="160"/>
      <c r="GV312" s="160"/>
      <c r="GW312" s="160"/>
      <c r="GX312" s="160"/>
      <c r="GY312" s="160"/>
      <c r="GZ312" s="160"/>
      <c r="HA312" s="160"/>
      <c r="HB312" s="160"/>
      <c r="HC312" s="160"/>
      <c r="HD312" s="160"/>
      <c r="HE312" s="160"/>
      <c r="HF312" s="160"/>
      <c r="HG312" s="160"/>
      <c r="HH312" s="160"/>
      <c r="HI312" s="160"/>
      <c r="HJ312" s="160"/>
      <c r="HK312" s="160"/>
      <c r="HL312" s="160"/>
      <c r="HM312" s="160"/>
      <c r="HN312" s="160"/>
      <c r="HO312" s="160"/>
      <c r="HP312" s="160"/>
      <c r="HQ312" s="160"/>
      <c r="HR312" s="160"/>
      <c r="HS312" s="160"/>
      <c r="HT312" s="160"/>
      <c r="HU312" s="160"/>
      <c r="HV312" s="160"/>
      <c r="HW312" s="160"/>
      <c r="HX312" s="160"/>
      <c r="HY312" s="160"/>
      <c r="HZ312" s="160"/>
      <c r="IA312" s="160"/>
      <c r="IB312" s="160"/>
      <c r="IC312" s="160"/>
      <c r="ID312" s="160"/>
      <c r="IE312" s="160"/>
      <c r="IF312" s="160"/>
      <c r="IG312" s="160"/>
      <c r="IH312" s="160"/>
      <c r="II312" s="160"/>
      <c r="IJ312" s="160"/>
      <c r="IK312" s="160"/>
      <c r="IL312" s="160"/>
      <c r="IM312" s="160"/>
      <c r="IN312" s="160"/>
      <c r="IO312" s="160"/>
      <c r="IP312" s="160"/>
      <c r="IQ312" s="160"/>
      <c r="IR312" s="160"/>
      <c r="IS312" s="160"/>
      <c r="IT312" s="160"/>
      <c r="IU312" s="160"/>
      <c r="IV312" s="160"/>
      <c r="IW312" s="160"/>
      <c r="IX312" s="160"/>
      <c r="IY312" s="160"/>
      <c r="IZ312" s="160"/>
      <c r="JA312" s="160"/>
      <c r="JB312" s="160"/>
      <c r="JC312" s="160"/>
      <c r="JD312" s="160"/>
      <c r="JE312" s="160"/>
      <c r="JF312" s="160"/>
      <c r="JG312" s="160"/>
      <c r="JH312" s="160"/>
      <c r="JI312" s="160"/>
      <c r="JJ312" s="160"/>
      <c r="JK312" s="160"/>
      <c r="JL312" s="160"/>
      <c r="JM312" s="160"/>
      <c r="JN312" s="160"/>
      <c r="JO312" s="160"/>
      <c r="JP312" s="160"/>
      <c r="JQ312" s="160"/>
      <c r="JR312" s="160"/>
      <c r="JS312" s="160"/>
      <c r="JT312" s="160"/>
      <c r="JU312" s="160"/>
      <c r="JV312" s="160"/>
      <c r="JW312" s="160"/>
      <c r="JX312" s="160"/>
      <c r="JY312" s="160"/>
      <c r="JZ312" s="160"/>
      <c r="KA312" s="160"/>
      <c r="KB312" s="160"/>
      <c r="KC312" s="160"/>
      <c r="KD312" s="160"/>
      <c r="KE312" s="160"/>
      <c r="KF312" s="160"/>
      <c r="KG312" s="160"/>
      <c r="KH312" s="160"/>
      <c r="KI312" s="160"/>
      <c r="KJ312" s="160"/>
      <c r="KK312" s="160"/>
      <c r="KL312" s="160"/>
      <c r="KM312" s="160"/>
      <c r="KN312" s="160"/>
      <c r="KO312" s="160"/>
      <c r="KP312" s="160"/>
      <c r="KQ312" s="160"/>
      <c r="KR312" s="160"/>
      <c r="KS312" s="160"/>
      <c r="KT312" s="160"/>
      <c r="KU312" s="160"/>
      <c r="KV312" s="160"/>
      <c r="KW312" s="160"/>
      <c r="KX312" s="160"/>
      <c r="KY312" s="160"/>
      <c r="KZ312" s="160"/>
      <c r="LA312" s="160"/>
      <c r="LB312" s="160"/>
      <c r="LC312" s="160"/>
      <c r="LD312" s="160"/>
      <c r="LE312" s="160"/>
      <c r="LF312" s="160"/>
      <c r="LG312" s="160"/>
      <c r="LH312" s="160"/>
      <c r="LI312" s="160"/>
      <c r="LJ312" s="160"/>
      <c r="LK312" s="160"/>
      <c r="LL312" s="160"/>
      <c r="LM312" s="160"/>
      <c r="LN312" s="160"/>
      <c r="LO312" s="160"/>
      <c r="LP312" s="160"/>
      <c r="LQ312" s="160"/>
      <c r="LR312" s="160"/>
      <c r="LS312" s="160"/>
      <c r="LT312" s="160"/>
      <c r="LU312" s="160"/>
      <c r="LV312" s="160"/>
      <c r="LW312" s="160"/>
      <c r="LX312" s="160"/>
      <c r="LY312" s="160"/>
      <c r="LZ312" s="160"/>
      <c r="MA312" s="160"/>
      <c r="MB312" s="160"/>
      <c r="MC312" s="160"/>
      <c r="MD312" s="160"/>
      <c r="ME312" s="160"/>
      <c r="MF312" s="160"/>
      <c r="MG312" s="160"/>
      <c r="MH312" s="160"/>
      <c r="MI312" s="160"/>
      <c r="MJ312" s="160"/>
      <c r="MK312" s="160"/>
      <c r="ML312" s="160"/>
      <c r="MM312" s="160"/>
      <c r="MN312" s="160"/>
      <c r="MO312" s="160"/>
      <c r="MP312" s="160"/>
      <c r="MQ312" s="160"/>
      <c r="MR312" s="160"/>
      <c r="MS312" s="160"/>
      <c r="MT312" s="160"/>
      <c r="MU312" s="160"/>
      <c r="MV312" s="160"/>
      <c r="MW312" s="160"/>
      <c r="MX312" s="160"/>
      <c r="MY312" s="160"/>
      <c r="MZ312" s="160"/>
      <c r="NA312" s="160"/>
      <c r="NB312" s="160"/>
      <c r="NC312" s="160"/>
      <c r="ND312" s="160"/>
      <c r="NE312" s="160"/>
      <c r="NF312" s="160"/>
      <c r="NG312" s="160"/>
      <c r="NH312" s="160"/>
      <c r="NI312" s="160"/>
      <c r="NJ312" s="160"/>
      <c r="NK312" s="160"/>
      <c r="NL312" s="160"/>
      <c r="NM312" s="160"/>
      <c r="NN312" s="160"/>
      <c r="NO312" s="160"/>
      <c r="NP312" s="160"/>
      <c r="NQ312" s="160"/>
      <c r="NR312" s="160"/>
      <c r="NS312" s="160"/>
      <c r="NT312" s="160"/>
      <c r="NU312" s="160"/>
      <c r="NV312" s="160"/>
      <c r="NW312" s="160"/>
      <c r="NX312" s="160"/>
      <c r="NY312" s="160"/>
      <c r="NZ312" s="160"/>
      <c r="OA312" s="160"/>
      <c r="OB312" s="160"/>
      <c r="OC312" s="160"/>
      <c r="OD312" s="160"/>
      <c r="OE312" s="160"/>
      <c r="OF312" s="160"/>
      <c r="OG312" s="160"/>
      <c r="OH312" s="160"/>
      <c r="OI312" s="160"/>
      <c r="OJ312" s="160"/>
      <c r="OK312" s="160"/>
      <c r="OL312" s="160"/>
      <c r="OM312" s="160"/>
      <c r="ON312" s="160"/>
      <c r="OO312" s="160"/>
      <c r="OP312" s="160"/>
      <c r="OQ312" s="160"/>
      <c r="OR312" s="160"/>
      <c r="OS312" s="160"/>
      <c r="OT312" s="160"/>
      <c r="OU312" s="160"/>
      <c r="OV312" s="160"/>
      <c r="OW312" s="160"/>
      <c r="OX312" s="160"/>
      <c r="OY312" s="160"/>
      <c r="OZ312" s="160"/>
      <c r="PA312" s="160"/>
      <c r="PB312" s="160"/>
      <c r="PC312" s="160"/>
      <c r="PD312" s="160"/>
      <c r="PE312" s="160"/>
      <c r="PF312" s="160"/>
      <c r="PG312" s="160"/>
      <c r="PH312" s="160"/>
      <c r="PI312" s="160"/>
      <c r="PJ312" s="160"/>
      <c r="PK312" s="160"/>
      <c r="PL312" s="160"/>
      <c r="PM312" s="160"/>
      <c r="PN312" s="160"/>
      <c r="PO312" s="160"/>
      <c r="PP312" s="160"/>
      <c r="PQ312" s="160"/>
      <c r="PR312" s="160"/>
      <c r="PS312" s="160"/>
      <c r="PT312" s="160"/>
      <c r="PU312" s="160"/>
      <c r="PV312" s="160"/>
      <c r="PW312" s="160"/>
      <c r="PX312" s="160"/>
      <c r="PY312" s="160"/>
      <c r="PZ312" s="160"/>
      <c r="QA312" s="160"/>
      <c r="QB312" s="160"/>
      <c r="QC312" s="160"/>
      <c r="QD312" s="160"/>
      <c r="QE312" s="160"/>
      <c r="QF312" s="160"/>
      <c r="QG312" s="160"/>
      <c r="QH312" s="160"/>
      <c r="QI312" s="160"/>
      <c r="QJ312" s="160"/>
      <c r="QK312" s="160"/>
      <c r="QL312" s="160"/>
      <c r="QM312" s="160"/>
      <c r="QN312" s="160"/>
      <c r="QO312" s="160"/>
      <c r="QP312" s="160"/>
      <c r="QQ312" s="160"/>
      <c r="QR312" s="160"/>
      <c r="QS312" s="160"/>
      <c r="QT312" s="160"/>
      <c r="QU312" s="160"/>
      <c r="QV312" s="160"/>
      <c r="QW312" s="160"/>
      <c r="QX312" s="160"/>
      <c r="QY312" s="160"/>
      <c r="QZ312" s="160"/>
      <c r="RA312" s="160"/>
      <c r="RB312" s="160"/>
      <c r="RC312" s="160"/>
      <c r="RD312" s="160"/>
      <c r="RE312" s="160"/>
      <c r="RF312" s="160"/>
      <c r="RG312" s="160"/>
      <c r="RH312" s="160"/>
      <c r="RI312" s="160"/>
      <c r="RJ312" s="160"/>
      <c r="RK312" s="160"/>
      <c r="RL312" s="160"/>
      <c r="RM312" s="160"/>
      <c r="RN312" s="160"/>
      <c r="RO312" s="160"/>
      <c r="RP312" s="160"/>
      <c r="RQ312" s="160"/>
      <c r="RR312" s="160"/>
      <c r="RS312" s="160"/>
      <c r="RT312" s="160"/>
      <c r="RU312" s="160"/>
      <c r="RV312" s="160"/>
      <c r="RW312" s="160"/>
      <c r="RX312" s="160"/>
      <c r="RY312" s="160"/>
      <c r="RZ312" s="160"/>
      <c r="SA312" s="160"/>
      <c r="SB312" s="160"/>
      <c r="SC312" s="160"/>
      <c r="SD312" s="160"/>
      <c r="SE312" s="160"/>
      <c r="SF312" s="160"/>
      <c r="SG312" s="160"/>
      <c r="SH312" s="160"/>
      <c r="SI312" s="160"/>
      <c r="SJ312" s="160"/>
      <c r="SK312" s="160"/>
      <c r="SL312" s="160"/>
      <c r="SM312" s="160"/>
      <c r="SN312" s="160"/>
      <c r="SO312" s="160"/>
      <c r="SP312" s="160"/>
      <c r="SQ312" s="160"/>
      <c r="SR312" s="160"/>
      <c r="SS312" s="160"/>
      <c r="ST312" s="160"/>
      <c r="SU312" s="160"/>
      <c r="SV312" s="160"/>
      <c r="SW312" s="160"/>
      <c r="SX312" s="160"/>
      <c r="SY312" s="160"/>
      <c r="SZ312" s="160"/>
      <c r="TA312" s="160"/>
      <c r="TB312" s="160"/>
      <c r="TC312" s="160"/>
      <c r="TD312" s="160"/>
      <c r="TE312" s="160"/>
      <c r="TF312" s="160"/>
    </row>
    <row r="313" spans="1:526">
      <c r="A313" s="160"/>
      <c r="B313" s="160"/>
      <c r="C313" s="160"/>
      <c r="D313" s="160"/>
      <c r="E313" s="160"/>
      <c r="F313" s="160"/>
      <c r="G313" s="160"/>
      <c r="H313" s="160"/>
      <c r="I313" s="160"/>
      <c r="J313" s="160"/>
      <c r="K313" s="160"/>
      <c r="L313" s="160"/>
      <c r="M313" s="160"/>
      <c r="N313" s="160"/>
      <c r="O313" s="160"/>
      <c r="P313" s="160"/>
      <c r="Q313" s="160"/>
      <c r="R313" s="160"/>
      <c r="S313" s="160"/>
      <c r="T313" s="160"/>
      <c r="U313" s="160"/>
      <c r="V313" s="160"/>
      <c r="W313" s="160"/>
      <c r="X313" s="160"/>
      <c r="Y313" s="160"/>
      <c r="Z313" s="160"/>
      <c r="AA313" s="160"/>
      <c r="AB313" s="160"/>
      <c r="AC313" s="160"/>
      <c r="AD313" s="160"/>
      <c r="AE313" s="160"/>
      <c r="AF313" s="160"/>
      <c r="AG313" s="160"/>
      <c r="AH313" s="160"/>
      <c r="AI313" s="160"/>
      <c r="AJ313" s="160"/>
      <c r="AK313" s="160"/>
      <c r="AL313" s="160"/>
      <c r="AM313" s="160"/>
      <c r="AN313" s="160"/>
      <c r="AO313" s="160"/>
      <c r="AP313" s="160"/>
      <c r="AQ313" s="160"/>
      <c r="AR313" s="160"/>
      <c r="AS313" s="160"/>
      <c r="AT313" s="160"/>
      <c r="AU313" s="160"/>
      <c r="AV313" s="160"/>
      <c r="AW313" s="160"/>
      <c r="AX313" s="160"/>
      <c r="AY313" s="160"/>
      <c r="AZ313" s="160"/>
      <c r="BA313" s="160"/>
      <c r="BB313" s="160"/>
      <c r="BC313" s="160"/>
      <c r="BD313" s="160"/>
      <c r="BE313" s="160"/>
      <c r="BF313" s="160"/>
      <c r="BG313" s="160"/>
      <c r="BH313" s="160"/>
      <c r="BI313" s="160"/>
      <c r="BJ313" s="160"/>
      <c r="BK313" s="160"/>
      <c r="BL313" s="160"/>
      <c r="BM313" s="160"/>
      <c r="BN313" s="160"/>
      <c r="BO313" s="160"/>
      <c r="BP313" s="160"/>
      <c r="BQ313" s="160"/>
      <c r="BR313" s="160"/>
      <c r="BS313" s="160"/>
      <c r="BT313" s="160"/>
      <c r="BU313" s="160"/>
      <c r="BV313" s="160"/>
      <c r="BW313" s="160"/>
      <c r="BX313" s="160"/>
      <c r="BY313" s="160"/>
      <c r="BZ313" s="160"/>
      <c r="CA313" s="160"/>
      <c r="CB313" s="160"/>
      <c r="CC313" s="160"/>
      <c r="CD313" s="160"/>
      <c r="CE313" s="160"/>
      <c r="CF313" s="160"/>
      <c r="CG313" s="160"/>
      <c r="CH313" s="160"/>
      <c r="CI313" s="160"/>
      <c r="CJ313" s="160"/>
      <c r="CK313" s="160"/>
      <c r="CL313" s="160"/>
      <c r="CM313" s="160"/>
      <c r="CN313" s="160"/>
      <c r="CO313" s="160"/>
      <c r="CP313" s="160"/>
      <c r="CQ313" s="160"/>
      <c r="CR313" s="160"/>
      <c r="CS313" s="160"/>
      <c r="CT313" s="160"/>
      <c r="CU313" s="160"/>
      <c r="CV313" s="160"/>
      <c r="CW313" s="160"/>
      <c r="CX313" s="160"/>
      <c r="CY313" s="160"/>
      <c r="CZ313" s="160"/>
      <c r="DA313" s="160"/>
      <c r="DB313" s="160"/>
      <c r="DC313" s="160"/>
      <c r="DD313" s="160"/>
      <c r="DE313" s="160"/>
      <c r="DF313" s="160"/>
      <c r="DG313" s="160"/>
      <c r="DH313" s="160"/>
      <c r="DI313" s="160"/>
      <c r="DJ313" s="160"/>
      <c r="DK313" s="160"/>
      <c r="DL313" s="160"/>
      <c r="DM313" s="160"/>
      <c r="DN313" s="160"/>
      <c r="DO313" s="160"/>
      <c r="DP313" s="160"/>
      <c r="DQ313" s="160"/>
      <c r="DR313" s="160"/>
      <c r="DS313" s="160"/>
      <c r="DT313" s="160"/>
      <c r="DU313" s="160"/>
      <c r="DV313" s="160"/>
      <c r="DW313" s="160"/>
      <c r="DX313" s="160"/>
      <c r="DY313" s="160"/>
      <c r="DZ313" s="160"/>
      <c r="EA313" s="160"/>
      <c r="EB313" s="160"/>
      <c r="EC313" s="160"/>
      <c r="ED313" s="160"/>
      <c r="EE313" s="160"/>
      <c r="EF313" s="160"/>
      <c r="EG313" s="160"/>
      <c r="EH313" s="160"/>
      <c r="EI313" s="160"/>
      <c r="EJ313" s="160"/>
      <c r="EK313" s="160"/>
      <c r="EL313" s="160"/>
      <c r="EM313" s="160"/>
      <c r="EN313" s="160"/>
      <c r="EO313" s="160"/>
      <c r="EP313" s="160"/>
      <c r="EQ313" s="160"/>
      <c r="ER313" s="160"/>
      <c r="ES313" s="160"/>
      <c r="ET313" s="160"/>
      <c r="EU313" s="160"/>
      <c r="EV313" s="160"/>
      <c r="EW313" s="160"/>
      <c r="EX313" s="160"/>
      <c r="EY313" s="160"/>
      <c r="EZ313" s="160"/>
      <c r="FA313" s="160"/>
      <c r="FB313" s="160"/>
      <c r="FC313" s="160"/>
      <c r="FD313" s="160"/>
      <c r="FE313" s="160"/>
      <c r="FF313" s="160"/>
      <c r="FG313" s="160"/>
      <c r="FH313" s="160"/>
      <c r="FI313" s="160"/>
      <c r="FJ313" s="160"/>
      <c r="FK313" s="160"/>
      <c r="FL313" s="160"/>
      <c r="FM313" s="160"/>
      <c r="FN313" s="160"/>
      <c r="FO313" s="160"/>
      <c r="FP313" s="160"/>
      <c r="FQ313" s="160"/>
      <c r="FR313" s="160"/>
      <c r="FS313" s="160"/>
      <c r="FT313" s="160"/>
      <c r="FU313" s="160"/>
      <c r="FV313" s="160"/>
      <c r="FW313" s="160"/>
      <c r="FX313" s="160"/>
      <c r="FY313" s="160"/>
      <c r="FZ313" s="160"/>
      <c r="GA313" s="160"/>
      <c r="GB313" s="160"/>
      <c r="GC313" s="160"/>
      <c r="GD313" s="160"/>
      <c r="GE313" s="160"/>
      <c r="GF313" s="160"/>
      <c r="GG313" s="160"/>
      <c r="GH313" s="160"/>
      <c r="GI313" s="160"/>
      <c r="GJ313" s="160"/>
      <c r="GK313" s="160"/>
      <c r="GL313" s="160"/>
      <c r="GM313" s="160"/>
      <c r="GN313" s="160"/>
      <c r="GO313" s="160"/>
      <c r="GP313" s="160"/>
      <c r="GQ313" s="160"/>
      <c r="GR313" s="160"/>
      <c r="GS313" s="160"/>
      <c r="GT313" s="160"/>
      <c r="GU313" s="160"/>
      <c r="GV313" s="160"/>
      <c r="GW313" s="160"/>
      <c r="GX313" s="160"/>
      <c r="GY313" s="160"/>
      <c r="GZ313" s="160"/>
      <c r="HA313" s="160"/>
      <c r="HB313" s="160"/>
      <c r="HC313" s="160"/>
      <c r="HD313" s="160"/>
      <c r="HE313" s="160"/>
      <c r="HF313" s="160"/>
      <c r="HG313" s="160"/>
      <c r="HH313" s="160"/>
      <c r="HI313" s="160"/>
      <c r="HJ313" s="160"/>
      <c r="HK313" s="160"/>
      <c r="HL313" s="160"/>
      <c r="HM313" s="160"/>
      <c r="HN313" s="160"/>
      <c r="HO313" s="160"/>
      <c r="HP313" s="160"/>
      <c r="HQ313" s="160"/>
      <c r="HR313" s="160"/>
      <c r="HS313" s="160"/>
      <c r="HT313" s="160"/>
      <c r="HU313" s="160"/>
      <c r="HV313" s="160"/>
      <c r="HW313" s="160"/>
      <c r="HX313" s="160"/>
      <c r="HY313" s="160"/>
      <c r="HZ313" s="160"/>
      <c r="IA313" s="160"/>
      <c r="IB313" s="160"/>
      <c r="IC313" s="160"/>
      <c r="ID313" s="160"/>
      <c r="IE313" s="160"/>
      <c r="IF313" s="160"/>
      <c r="IG313" s="160"/>
      <c r="IH313" s="160"/>
      <c r="II313" s="160"/>
      <c r="IJ313" s="160"/>
      <c r="IK313" s="160"/>
      <c r="IL313" s="160"/>
      <c r="IM313" s="160"/>
      <c r="IN313" s="160"/>
      <c r="IO313" s="160"/>
      <c r="IP313" s="160"/>
      <c r="IQ313" s="160"/>
      <c r="IR313" s="160"/>
      <c r="IS313" s="160"/>
      <c r="IT313" s="160"/>
      <c r="IU313" s="160"/>
      <c r="IV313" s="160"/>
      <c r="IW313" s="160"/>
      <c r="IX313" s="160"/>
      <c r="IY313" s="160"/>
      <c r="IZ313" s="160"/>
      <c r="JA313" s="160"/>
      <c r="JB313" s="160"/>
      <c r="JC313" s="160"/>
      <c r="JD313" s="160"/>
      <c r="JE313" s="160"/>
      <c r="JF313" s="160"/>
      <c r="JG313" s="160"/>
      <c r="JH313" s="160"/>
      <c r="JI313" s="160"/>
      <c r="JJ313" s="160"/>
      <c r="JK313" s="160"/>
      <c r="JL313" s="160"/>
      <c r="JM313" s="160"/>
      <c r="JN313" s="160"/>
      <c r="JO313" s="160"/>
      <c r="JP313" s="160"/>
      <c r="JQ313" s="160"/>
      <c r="JR313" s="160"/>
      <c r="JS313" s="160"/>
      <c r="JT313" s="160"/>
      <c r="JU313" s="160"/>
      <c r="JV313" s="160"/>
      <c r="JW313" s="160"/>
      <c r="JX313" s="160"/>
      <c r="JY313" s="160"/>
      <c r="JZ313" s="160"/>
      <c r="KA313" s="160"/>
      <c r="KB313" s="160"/>
      <c r="KC313" s="160"/>
      <c r="KD313" s="160"/>
      <c r="KE313" s="160"/>
      <c r="KF313" s="160"/>
      <c r="KG313" s="160"/>
      <c r="KH313" s="160"/>
      <c r="KI313" s="160"/>
      <c r="KJ313" s="160"/>
      <c r="KK313" s="160"/>
      <c r="KL313" s="160"/>
      <c r="KM313" s="160"/>
      <c r="KN313" s="160"/>
      <c r="KO313" s="160"/>
      <c r="KP313" s="160"/>
      <c r="KQ313" s="160"/>
      <c r="KR313" s="160"/>
      <c r="KS313" s="160"/>
      <c r="KT313" s="160"/>
      <c r="KU313" s="160"/>
      <c r="KV313" s="160"/>
      <c r="KW313" s="160"/>
      <c r="KX313" s="160"/>
      <c r="KY313" s="160"/>
      <c r="KZ313" s="160"/>
      <c r="LA313" s="160"/>
      <c r="LB313" s="160"/>
      <c r="LC313" s="160"/>
      <c r="LD313" s="160"/>
      <c r="LE313" s="160"/>
      <c r="LF313" s="160"/>
      <c r="LG313" s="160"/>
      <c r="LH313" s="160"/>
      <c r="LI313" s="160"/>
      <c r="LJ313" s="160"/>
      <c r="LK313" s="160"/>
      <c r="LL313" s="160"/>
      <c r="LM313" s="160"/>
      <c r="LN313" s="160"/>
      <c r="LO313" s="160"/>
      <c r="LP313" s="160"/>
      <c r="LQ313" s="160"/>
      <c r="LR313" s="160"/>
      <c r="LS313" s="160"/>
      <c r="LT313" s="160"/>
      <c r="LU313" s="160"/>
      <c r="LV313" s="160"/>
      <c r="LW313" s="160"/>
      <c r="LX313" s="160"/>
      <c r="LY313" s="160"/>
      <c r="LZ313" s="160"/>
      <c r="MA313" s="160"/>
      <c r="MB313" s="160"/>
      <c r="MC313" s="160"/>
      <c r="MD313" s="160"/>
      <c r="ME313" s="160"/>
      <c r="MF313" s="160"/>
      <c r="MG313" s="160"/>
      <c r="MH313" s="160"/>
      <c r="MI313" s="160"/>
      <c r="MJ313" s="160"/>
      <c r="MK313" s="160"/>
      <c r="ML313" s="160"/>
      <c r="MM313" s="160"/>
      <c r="MN313" s="160"/>
      <c r="MO313" s="160"/>
      <c r="MP313" s="160"/>
      <c r="MQ313" s="160"/>
      <c r="MR313" s="160"/>
      <c r="MS313" s="160"/>
      <c r="MT313" s="160"/>
      <c r="MU313" s="160"/>
      <c r="MV313" s="160"/>
      <c r="MW313" s="160"/>
      <c r="MX313" s="160"/>
      <c r="MY313" s="160"/>
      <c r="MZ313" s="160"/>
      <c r="NA313" s="160"/>
      <c r="NB313" s="160"/>
      <c r="NC313" s="160"/>
      <c r="ND313" s="160"/>
      <c r="NE313" s="160"/>
      <c r="NF313" s="160"/>
      <c r="NG313" s="160"/>
      <c r="NH313" s="160"/>
      <c r="NI313" s="160"/>
      <c r="NJ313" s="160"/>
      <c r="NK313" s="160"/>
      <c r="NL313" s="160"/>
      <c r="NM313" s="160"/>
      <c r="NN313" s="160"/>
      <c r="NO313" s="160"/>
      <c r="NP313" s="160"/>
      <c r="NQ313" s="160"/>
      <c r="NR313" s="160"/>
      <c r="NS313" s="160"/>
      <c r="NT313" s="160"/>
      <c r="NU313" s="160"/>
      <c r="NV313" s="160"/>
      <c r="NW313" s="160"/>
      <c r="NX313" s="160"/>
      <c r="NY313" s="160"/>
      <c r="NZ313" s="160"/>
      <c r="OA313" s="160"/>
      <c r="OB313" s="160"/>
      <c r="OC313" s="160"/>
      <c r="OD313" s="160"/>
      <c r="OE313" s="160"/>
      <c r="OF313" s="160"/>
      <c r="OG313" s="160"/>
      <c r="OH313" s="160"/>
      <c r="OI313" s="160"/>
      <c r="OJ313" s="160"/>
      <c r="OK313" s="160"/>
      <c r="OL313" s="160"/>
      <c r="OM313" s="160"/>
      <c r="ON313" s="160"/>
      <c r="OO313" s="160"/>
      <c r="OP313" s="160"/>
      <c r="OQ313" s="160"/>
      <c r="OR313" s="160"/>
      <c r="OS313" s="160"/>
      <c r="OT313" s="160"/>
      <c r="OU313" s="160"/>
      <c r="OV313" s="160"/>
      <c r="OW313" s="160"/>
      <c r="OX313" s="160"/>
      <c r="OY313" s="160"/>
      <c r="OZ313" s="160"/>
      <c r="PA313" s="160"/>
      <c r="PB313" s="160"/>
      <c r="PC313" s="160"/>
      <c r="PD313" s="160"/>
      <c r="PE313" s="160"/>
      <c r="PF313" s="160"/>
      <c r="PG313" s="160"/>
      <c r="PH313" s="160"/>
      <c r="PI313" s="160"/>
      <c r="PJ313" s="160"/>
      <c r="PK313" s="160"/>
      <c r="PL313" s="160"/>
      <c r="PM313" s="160"/>
      <c r="PN313" s="160"/>
      <c r="PO313" s="160"/>
      <c r="PP313" s="160"/>
      <c r="PQ313" s="160"/>
      <c r="PR313" s="160"/>
      <c r="PS313" s="160"/>
      <c r="PT313" s="160"/>
      <c r="PU313" s="160"/>
      <c r="PV313" s="160"/>
      <c r="PW313" s="160"/>
      <c r="PX313" s="160"/>
      <c r="PY313" s="160"/>
      <c r="PZ313" s="160"/>
      <c r="QA313" s="160"/>
      <c r="QB313" s="160"/>
      <c r="QC313" s="160"/>
      <c r="QD313" s="160"/>
      <c r="QE313" s="160"/>
      <c r="QF313" s="160"/>
      <c r="QG313" s="160"/>
      <c r="QH313" s="160"/>
      <c r="QI313" s="160"/>
      <c r="QJ313" s="160"/>
      <c r="QK313" s="160"/>
      <c r="QL313" s="160"/>
      <c r="QM313" s="160"/>
      <c r="QN313" s="160"/>
      <c r="QO313" s="160"/>
      <c r="QP313" s="160"/>
      <c r="QQ313" s="160"/>
      <c r="QR313" s="160"/>
      <c r="QS313" s="160"/>
      <c r="QT313" s="160"/>
      <c r="QU313" s="160"/>
      <c r="QV313" s="160"/>
      <c r="QW313" s="160"/>
      <c r="QX313" s="160"/>
      <c r="QY313" s="160"/>
      <c r="QZ313" s="160"/>
      <c r="RA313" s="160"/>
      <c r="RB313" s="160"/>
      <c r="RC313" s="160"/>
      <c r="RD313" s="160"/>
      <c r="RE313" s="160"/>
      <c r="RF313" s="160"/>
      <c r="RG313" s="160"/>
      <c r="RH313" s="160"/>
      <c r="RI313" s="160"/>
      <c r="RJ313" s="160"/>
      <c r="RK313" s="160"/>
      <c r="RL313" s="160"/>
      <c r="RM313" s="160"/>
      <c r="RN313" s="160"/>
      <c r="RO313" s="160"/>
      <c r="RP313" s="160"/>
      <c r="RQ313" s="160"/>
      <c r="RR313" s="160"/>
      <c r="RS313" s="160"/>
      <c r="RT313" s="160"/>
      <c r="RU313" s="160"/>
      <c r="RV313" s="160"/>
      <c r="RW313" s="160"/>
      <c r="RX313" s="160"/>
      <c r="RY313" s="160"/>
      <c r="RZ313" s="160"/>
      <c r="SA313" s="160"/>
      <c r="SB313" s="160"/>
      <c r="SC313" s="160"/>
      <c r="SD313" s="160"/>
      <c r="SE313" s="160"/>
      <c r="SF313" s="160"/>
      <c r="SG313" s="160"/>
      <c r="SH313" s="160"/>
      <c r="SI313" s="160"/>
      <c r="SJ313" s="160"/>
      <c r="SK313" s="160"/>
      <c r="SL313" s="160"/>
      <c r="SM313" s="160"/>
      <c r="SN313" s="160"/>
      <c r="SO313" s="160"/>
      <c r="SP313" s="160"/>
      <c r="SQ313" s="160"/>
      <c r="SR313" s="160"/>
      <c r="SS313" s="160"/>
      <c r="ST313" s="160"/>
      <c r="SU313" s="160"/>
      <c r="SV313" s="160"/>
      <c r="SW313" s="160"/>
      <c r="SX313" s="160"/>
      <c r="SY313" s="160"/>
      <c r="SZ313" s="160"/>
      <c r="TA313" s="160"/>
      <c r="TB313" s="160"/>
      <c r="TC313" s="160"/>
      <c r="TD313" s="160"/>
      <c r="TE313" s="160"/>
      <c r="TF313" s="160"/>
    </row>
    <row r="314" spans="1:526">
      <c r="A314" s="160"/>
      <c r="B314" s="160"/>
      <c r="C314" s="160"/>
      <c r="D314" s="160"/>
      <c r="E314" s="160"/>
      <c r="F314" s="160"/>
      <c r="G314" s="160"/>
      <c r="H314" s="160"/>
      <c r="I314" s="160"/>
      <c r="J314" s="160"/>
      <c r="K314" s="160"/>
      <c r="L314" s="160"/>
      <c r="M314" s="160"/>
      <c r="N314" s="160"/>
      <c r="O314" s="160"/>
      <c r="P314" s="160"/>
      <c r="Q314" s="160"/>
      <c r="R314" s="160"/>
      <c r="S314" s="160"/>
      <c r="T314" s="160"/>
      <c r="U314" s="160"/>
      <c r="V314" s="160"/>
      <c r="W314" s="160"/>
      <c r="X314" s="160"/>
      <c r="Y314" s="160"/>
      <c r="Z314" s="160"/>
      <c r="AA314" s="160"/>
      <c r="AB314" s="160"/>
      <c r="AC314" s="160"/>
      <c r="AD314" s="160"/>
      <c r="AE314" s="160"/>
      <c r="AF314" s="160"/>
      <c r="AG314" s="160"/>
      <c r="AH314" s="160"/>
      <c r="AI314" s="160"/>
      <c r="AJ314" s="160"/>
      <c r="AK314" s="160"/>
      <c r="AL314" s="160"/>
      <c r="AM314" s="160"/>
      <c r="AN314" s="160"/>
      <c r="AO314" s="160"/>
      <c r="AP314" s="160"/>
      <c r="AQ314" s="160"/>
      <c r="AR314" s="160"/>
      <c r="AS314" s="160"/>
      <c r="AT314" s="160"/>
      <c r="AU314" s="160"/>
      <c r="AV314" s="160"/>
      <c r="AW314" s="160"/>
      <c r="AX314" s="160"/>
      <c r="AY314" s="160"/>
      <c r="AZ314" s="160"/>
      <c r="BA314" s="160"/>
      <c r="BB314" s="160"/>
      <c r="BC314" s="160"/>
      <c r="BD314" s="160"/>
      <c r="BE314" s="160"/>
      <c r="BF314" s="160"/>
      <c r="BG314" s="160"/>
      <c r="BH314" s="160"/>
      <c r="BI314" s="160"/>
      <c r="BJ314" s="160"/>
      <c r="BK314" s="160"/>
      <c r="BL314" s="160"/>
      <c r="BM314" s="160"/>
      <c r="BN314" s="160"/>
      <c r="BO314" s="160"/>
      <c r="BP314" s="160"/>
      <c r="BQ314" s="160"/>
      <c r="BR314" s="160"/>
      <c r="BS314" s="160"/>
      <c r="BT314" s="160"/>
      <c r="BU314" s="160"/>
      <c r="BV314" s="160"/>
      <c r="BW314" s="160"/>
      <c r="BX314" s="160"/>
      <c r="BY314" s="160"/>
      <c r="BZ314" s="160"/>
      <c r="CA314" s="160"/>
      <c r="CB314" s="160"/>
      <c r="CC314" s="160"/>
      <c r="CD314" s="160"/>
      <c r="CE314" s="160"/>
      <c r="CF314" s="160"/>
      <c r="CG314" s="160"/>
      <c r="CH314" s="160"/>
      <c r="CI314" s="160"/>
      <c r="CJ314" s="160"/>
      <c r="CK314" s="160"/>
      <c r="CL314" s="160"/>
      <c r="CM314" s="160"/>
      <c r="CN314" s="160"/>
      <c r="CO314" s="160"/>
      <c r="CP314" s="160"/>
      <c r="CQ314" s="160"/>
      <c r="CR314" s="160"/>
      <c r="CS314" s="160"/>
      <c r="CT314" s="160"/>
      <c r="CU314" s="160"/>
      <c r="CV314" s="160"/>
      <c r="CW314" s="160"/>
      <c r="CX314" s="160"/>
      <c r="CY314" s="160"/>
      <c r="CZ314" s="160"/>
      <c r="DA314" s="160"/>
      <c r="DB314" s="160"/>
      <c r="DC314" s="160"/>
      <c r="DD314" s="160"/>
      <c r="DE314" s="160"/>
      <c r="DF314" s="160"/>
      <c r="DG314" s="160"/>
      <c r="DH314" s="160"/>
      <c r="DI314" s="160"/>
      <c r="DJ314" s="160"/>
      <c r="DK314" s="160"/>
      <c r="DL314" s="160"/>
      <c r="DM314" s="160"/>
      <c r="DN314" s="160"/>
      <c r="DO314" s="160"/>
      <c r="DP314" s="160"/>
      <c r="DQ314" s="160"/>
      <c r="DR314" s="160"/>
      <c r="DS314" s="160"/>
      <c r="DT314" s="160"/>
      <c r="DU314" s="160"/>
      <c r="DV314" s="160"/>
      <c r="DW314" s="160"/>
      <c r="DX314" s="160"/>
      <c r="DY314" s="160"/>
      <c r="DZ314" s="160"/>
      <c r="EA314" s="160"/>
      <c r="EB314" s="160"/>
      <c r="EC314" s="160"/>
      <c r="ED314" s="160"/>
      <c r="EE314" s="160"/>
      <c r="EF314" s="160"/>
      <c r="EG314" s="160"/>
      <c r="EH314" s="160"/>
      <c r="EI314" s="160"/>
      <c r="EJ314" s="160"/>
      <c r="EK314" s="160"/>
      <c r="EL314" s="160"/>
      <c r="EM314" s="160"/>
      <c r="EN314" s="160"/>
      <c r="EO314" s="160"/>
      <c r="EP314" s="160"/>
      <c r="EQ314" s="160"/>
      <c r="ER314" s="160"/>
      <c r="ES314" s="160"/>
      <c r="ET314" s="160"/>
      <c r="EU314" s="160"/>
      <c r="EV314" s="160"/>
      <c r="EW314" s="160"/>
      <c r="EX314" s="160"/>
      <c r="EY314" s="160"/>
      <c r="EZ314" s="160"/>
      <c r="FA314" s="160"/>
      <c r="FB314" s="160"/>
      <c r="FC314" s="160"/>
      <c r="FD314" s="160"/>
      <c r="FE314" s="160"/>
      <c r="FF314" s="160"/>
      <c r="FG314" s="160"/>
      <c r="FH314" s="160"/>
      <c r="FI314" s="160"/>
      <c r="FJ314" s="160"/>
      <c r="FK314" s="160"/>
      <c r="FL314" s="160"/>
      <c r="FM314" s="160"/>
      <c r="FN314" s="160"/>
      <c r="FO314" s="160"/>
      <c r="FP314" s="160"/>
      <c r="FQ314" s="160"/>
      <c r="FR314" s="160"/>
      <c r="FS314" s="160"/>
      <c r="FT314" s="160"/>
      <c r="FU314" s="160"/>
      <c r="FV314" s="160"/>
      <c r="FW314" s="160"/>
      <c r="FX314" s="160"/>
      <c r="FY314" s="160"/>
      <c r="FZ314" s="160"/>
      <c r="GA314" s="160"/>
      <c r="GB314" s="160"/>
      <c r="GC314" s="160"/>
      <c r="GD314" s="160"/>
      <c r="GE314" s="160"/>
      <c r="GF314" s="160"/>
      <c r="GG314" s="160"/>
      <c r="GH314" s="160"/>
      <c r="GI314" s="160"/>
      <c r="GJ314" s="160"/>
      <c r="GK314" s="160"/>
      <c r="GL314" s="160"/>
      <c r="GM314" s="160"/>
      <c r="GN314" s="160"/>
      <c r="GO314" s="160"/>
      <c r="GP314" s="160"/>
      <c r="GQ314" s="160"/>
      <c r="GR314" s="160"/>
      <c r="GS314" s="160"/>
      <c r="GT314" s="160"/>
      <c r="GU314" s="160"/>
      <c r="GV314" s="160"/>
      <c r="GW314" s="160"/>
      <c r="GX314" s="160"/>
      <c r="GY314" s="160"/>
      <c r="GZ314" s="160"/>
      <c r="HA314" s="160"/>
      <c r="HB314" s="160"/>
      <c r="HC314" s="160"/>
      <c r="HD314" s="160"/>
      <c r="HE314" s="160"/>
      <c r="HF314" s="160"/>
      <c r="HG314" s="160"/>
      <c r="HH314" s="160"/>
      <c r="HI314" s="160"/>
      <c r="HJ314" s="160"/>
      <c r="HK314" s="160"/>
      <c r="HL314" s="160"/>
      <c r="HM314" s="160"/>
      <c r="HN314" s="160"/>
      <c r="HO314" s="160"/>
      <c r="HP314" s="160"/>
      <c r="HQ314" s="160"/>
      <c r="HR314" s="160"/>
      <c r="HS314" s="160"/>
      <c r="HT314" s="160"/>
      <c r="HU314" s="160"/>
      <c r="HV314" s="160"/>
      <c r="HW314" s="160"/>
      <c r="HX314" s="160"/>
      <c r="HY314" s="160"/>
      <c r="HZ314" s="160"/>
      <c r="IA314" s="160"/>
      <c r="IB314" s="160"/>
      <c r="IC314" s="160"/>
      <c r="ID314" s="160"/>
      <c r="IE314" s="160"/>
      <c r="IF314" s="160"/>
      <c r="IG314" s="160"/>
      <c r="IH314" s="160"/>
      <c r="II314" s="160"/>
      <c r="IJ314" s="160"/>
      <c r="IK314" s="160"/>
      <c r="IL314" s="160"/>
      <c r="IM314" s="160"/>
      <c r="IN314" s="160"/>
      <c r="IO314" s="160"/>
      <c r="IP314" s="160"/>
      <c r="IQ314" s="160"/>
      <c r="IR314" s="160"/>
      <c r="IS314" s="160"/>
      <c r="IT314" s="160"/>
      <c r="IU314" s="160"/>
      <c r="IV314" s="160"/>
      <c r="IW314" s="160"/>
      <c r="IX314" s="160"/>
      <c r="IY314" s="160"/>
      <c r="IZ314" s="160"/>
      <c r="JA314" s="160"/>
      <c r="JB314" s="160"/>
      <c r="JC314" s="160"/>
      <c r="JD314" s="160"/>
      <c r="JE314" s="160"/>
      <c r="JF314" s="160"/>
      <c r="JG314" s="160"/>
      <c r="JH314" s="160"/>
      <c r="JI314" s="160"/>
      <c r="JJ314" s="160"/>
      <c r="JK314" s="160"/>
      <c r="JL314" s="160"/>
      <c r="JM314" s="160"/>
      <c r="JN314" s="160"/>
      <c r="JO314" s="160"/>
      <c r="JP314" s="160"/>
      <c r="JQ314" s="160"/>
      <c r="JR314" s="160"/>
      <c r="JS314" s="160"/>
      <c r="JT314" s="160"/>
      <c r="JU314" s="160"/>
      <c r="JV314" s="160"/>
      <c r="JW314" s="160"/>
      <c r="JX314" s="160"/>
      <c r="JY314" s="160"/>
      <c r="JZ314" s="160"/>
      <c r="KA314" s="160"/>
      <c r="KB314" s="160"/>
      <c r="KC314" s="160"/>
      <c r="KD314" s="160"/>
      <c r="KE314" s="160"/>
      <c r="KF314" s="160"/>
      <c r="KG314" s="160"/>
      <c r="KH314" s="160"/>
      <c r="KI314" s="160"/>
      <c r="KJ314" s="160"/>
      <c r="KK314" s="160"/>
      <c r="KL314" s="160"/>
      <c r="KM314" s="160"/>
      <c r="KN314" s="160"/>
      <c r="KO314" s="160"/>
      <c r="KP314" s="160"/>
      <c r="KQ314" s="160"/>
      <c r="KR314" s="160"/>
      <c r="KS314" s="160"/>
      <c r="KT314" s="160"/>
      <c r="KU314" s="160"/>
      <c r="KV314" s="160"/>
      <c r="KW314" s="160"/>
      <c r="KX314" s="160"/>
      <c r="KY314" s="160"/>
      <c r="KZ314" s="160"/>
      <c r="LA314" s="160"/>
      <c r="LB314" s="160"/>
      <c r="LC314" s="160"/>
      <c r="LD314" s="160"/>
      <c r="LE314" s="160"/>
      <c r="LF314" s="160"/>
      <c r="LG314" s="160"/>
      <c r="LH314" s="160"/>
      <c r="LI314" s="160"/>
      <c r="LJ314" s="160"/>
      <c r="LK314" s="160"/>
      <c r="LL314" s="160"/>
      <c r="LM314" s="160"/>
      <c r="LN314" s="160"/>
      <c r="LO314" s="160"/>
      <c r="LP314" s="160"/>
      <c r="LQ314" s="160"/>
      <c r="LR314" s="160"/>
      <c r="LS314" s="160"/>
      <c r="LT314" s="160"/>
      <c r="LU314" s="160"/>
      <c r="LV314" s="160"/>
      <c r="LW314" s="160"/>
      <c r="LX314" s="160"/>
      <c r="LY314" s="160"/>
      <c r="LZ314" s="160"/>
      <c r="MA314" s="160"/>
      <c r="MB314" s="160"/>
      <c r="MC314" s="160"/>
      <c r="MD314" s="160"/>
      <c r="ME314" s="160"/>
      <c r="MF314" s="160"/>
      <c r="MG314" s="160"/>
      <c r="MH314" s="160"/>
      <c r="MI314" s="160"/>
      <c r="MJ314" s="160"/>
      <c r="MK314" s="160"/>
      <c r="ML314" s="160"/>
      <c r="MM314" s="160"/>
      <c r="MN314" s="160"/>
      <c r="MO314" s="160"/>
      <c r="MP314" s="160"/>
      <c r="MQ314" s="160"/>
      <c r="MR314" s="160"/>
      <c r="MS314" s="160"/>
      <c r="MT314" s="160"/>
      <c r="MU314" s="160"/>
      <c r="MV314" s="160"/>
      <c r="MW314" s="160"/>
      <c r="MX314" s="160"/>
      <c r="MY314" s="160"/>
      <c r="MZ314" s="160"/>
      <c r="NA314" s="160"/>
      <c r="NB314" s="160"/>
      <c r="NC314" s="160"/>
      <c r="ND314" s="160"/>
      <c r="NE314" s="160"/>
      <c r="NF314" s="160"/>
      <c r="NG314" s="160"/>
      <c r="NH314" s="160"/>
      <c r="NI314" s="160"/>
      <c r="NJ314" s="160"/>
      <c r="NK314" s="160"/>
      <c r="NL314" s="160"/>
      <c r="NM314" s="160"/>
      <c r="NN314" s="160"/>
      <c r="NO314" s="160"/>
      <c r="NP314" s="160"/>
      <c r="NQ314" s="160"/>
      <c r="NR314" s="160"/>
      <c r="NS314" s="160"/>
      <c r="NT314" s="160"/>
      <c r="NU314" s="160"/>
      <c r="NV314" s="160"/>
      <c r="NW314" s="160"/>
      <c r="NX314" s="160"/>
      <c r="NY314" s="160"/>
      <c r="NZ314" s="160"/>
      <c r="OA314" s="160"/>
      <c r="OB314" s="160"/>
      <c r="OC314" s="160"/>
      <c r="OD314" s="160"/>
      <c r="OE314" s="160"/>
      <c r="OF314" s="160"/>
      <c r="OG314" s="160"/>
      <c r="OH314" s="160"/>
      <c r="OI314" s="160"/>
      <c r="OJ314" s="160"/>
      <c r="OK314" s="160"/>
      <c r="OL314" s="160"/>
      <c r="OM314" s="160"/>
      <c r="ON314" s="160"/>
      <c r="OO314" s="160"/>
      <c r="OP314" s="160"/>
      <c r="OQ314" s="160"/>
      <c r="OR314" s="160"/>
      <c r="OS314" s="160"/>
      <c r="OT314" s="160"/>
      <c r="OU314" s="160"/>
      <c r="OV314" s="160"/>
      <c r="OW314" s="160"/>
      <c r="OX314" s="160"/>
      <c r="OY314" s="160"/>
      <c r="OZ314" s="160"/>
      <c r="PA314" s="160"/>
      <c r="PB314" s="160"/>
      <c r="PC314" s="160"/>
      <c r="PD314" s="160"/>
      <c r="PE314" s="160"/>
      <c r="PF314" s="160"/>
      <c r="PG314" s="160"/>
      <c r="PH314" s="160"/>
      <c r="PI314" s="160"/>
      <c r="PJ314" s="160"/>
      <c r="PK314" s="160"/>
      <c r="PL314" s="160"/>
      <c r="PM314" s="160"/>
      <c r="PN314" s="160"/>
      <c r="PO314" s="160"/>
      <c r="PP314" s="160"/>
      <c r="PQ314" s="160"/>
      <c r="PR314" s="160"/>
      <c r="PS314" s="160"/>
      <c r="PT314" s="160"/>
      <c r="PU314" s="160"/>
      <c r="PV314" s="160"/>
      <c r="PW314" s="160"/>
      <c r="PX314" s="160"/>
      <c r="PY314" s="160"/>
      <c r="PZ314" s="160"/>
      <c r="QA314" s="160"/>
      <c r="QB314" s="160"/>
      <c r="QC314" s="160"/>
      <c r="QD314" s="160"/>
      <c r="QE314" s="160"/>
      <c r="QF314" s="160"/>
      <c r="QG314" s="160"/>
      <c r="QH314" s="160"/>
      <c r="QI314" s="160"/>
      <c r="QJ314" s="160"/>
      <c r="QK314" s="160"/>
      <c r="QL314" s="160"/>
      <c r="QM314" s="160"/>
      <c r="QN314" s="160"/>
      <c r="QO314" s="160"/>
      <c r="QP314" s="160"/>
      <c r="QQ314" s="160"/>
      <c r="QR314" s="160"/>
      <c r="QS314" s="160"/>
      <c r="QT314" s="160"/>
      <c r="QU314" s="160"/>
      <c r="QV314" s="160"/>
      <c r="QW314" s="160"/>
      <c r="QX314" s="160"/>
      <c r="QY314" s="160"/>
      <c r="QZ314" s="160"/>
      <c r="RA314" s="160"/>
      <c r="RB314" s="160"/>
      <c r="RC314" s="160"/>
      <c r="RD314" s="160"/>
      <c r="RE314" s="160"/>
      <c r="RF314" s="160"/>
      <c r="RG314" s="160"/>
      <c r="RH314" s="160"/>
      <c r="RI314" s="160"/>
      <c r="RJ314" s="160"/>
      <c r="RK314" s="160"/>
      <c r="RL314" s="160"/>
      <c r="RM314" s="160"/>
      <c r="RN314" s="160"/>
      <c r="RO314" s="160"/>
      <c r="RP314" s="160"/>
      <c r="RQ314" s="160"/>
      <c r="RR314" s="160"/>
      <c r="RS314" s="160"/>
      <c r="RT314" s="160"/>
      <c r="RU314" s="160"/>
      <c r="RV314" s="160"/>
      <c r="RW314" s="160"/>
      <c r="RX314" s="160"/>
      <c r="RY314" s="160"/>
      <c r="RZ314" s="160"/>
      <c r="SA314" s="160"/>
      <c r="SB314" s="160"/>
      <c r="SC314" s="160"/>
      <c r="SD314" s="160"/>
      <c r="SE314" s="160"/>
      <c r="SF314" s="160"/>
      <c r="SG314" s="160"/>
      <c r="SH314" s="160"/>
      <c r="SI314" s="160"/>
      <c r="SJ314" s="160"/>
      <c r="SK314" s="160"/>
      <c r="SL314" s="160"/>
      <c r="SM314" s="160"/>
      <c r="SN314" s="160"/>
      <c r="SO314" s="160"/>
      <c r="SP314" s="160"/>
      <c r="SQ314" s="160"/>
      <c r="SR314" s="160"/>
      <c r="SS314" s="160"/>
      <c r="ST314" s="160"/>
      <c r="SU314" s="160"/>
      <c r="SV314" s="160"/>
      <c r="SW314" s="160"/>
      <c r="SX314" s="160"/>
      <c r="SY314" s="160"/>
      <c r="SZ314" s="160"/>
      <c r="TA314" s="160"/>
      <c r="TB314" s="160"/>
      <c r="TC314" s="160"/>
      <c r="TD314" s="160"/>
      <c r="TE314" s="160"/>
      <c r="TF314" s="160"/>
    </row>
    <row r="315" spans="1:526">
      <c r="A315" s="160"/>
      <c r="B315" s="160"/>
      <c r="C315" s="160"/>
      <c r="D315" s="160"/>
      <c r="E315" s="160"/>
      <c r="F315" s="160"/>
      <c r="G315" s="160"/>
      <c r="H315" s="160"/>
      <c r="I315" s="160"/>
      <c r="J315" s="160"/>
      <c r="K315" s="160"/>
      <c r="L315" s="160"/>
      <c r="M315" s="160"/>
      <c r="N315" s="160"/>
      <c r="O315" s="160"/>
      <c r="P315" s="160"/>
      <c r="Q315" s="160"/>
      <c r="R315" s="160"/>
      <c r="S315" s="160"/>
      <c r="T315" s="160"/>
      <c r="U315" s="160"/>
      <c r="V315" s="160"/>
      <c r="W315" s="160"/>
      <c r="X315" s="160"/>
      <c r="Y315" s="160"/>
      <c r="Z315" s="160"/>
      <c r="AA315" s="160"/>
      <c r="AB315" s="160"/>
      <c r="AC315" s="160"/>
      <c r="AD315" s="160"/>
      <c r="AE315" s="160"/>
      <c r="AF315" s="160"/>
      <c r="AG315" s="160"/>
      <c r="AH315" s="160"/>
      <c r="AI315" s="160"/>
      <c r="AJ315" s="160"/>
      <c r="AK315" s="160"/>
      <c r="AL315" s="160"/>
      <c r="AM315" s="160"/>
      <c r="AN315" s="160"/>
      <c r="AO315" s="160"/>
      <c r="AP315" s="160"/>
      <c r="AQ315" s="160"/>
      <c r="AR315" s="160"/>
      <c r="AS315" s="160"/>
      <c r="AT315" s="160"/>
      <c r="AU315" s="160"/>
      <c r="AV315" s="160"/>
      <c r="AW315" s="160"/>
      <c r="AX315" s="160"/>
      <c r="AY315" s="160"/>
      <c r="AZ315" s="160"/>
      <c r="BA315" s="160"/>
      <c r="BB315" s="160"/>
      <c r="BC315" s="160"/>
      <c r="BD315" s="160"/>
      <c r="BE315" s="160"/>
      <c r="BF315" s="160"/>
      <c r="BG315" s="160"/>
      <c r="BH315" s="160"/>
      <c r="BI315" s="160"/>
      <c r="BJ315" s="160"/>
      <c r="BK315" s="160"/>
      <c r="BL315" s="160"/>
      <c r="BM315" s="160"/>
      <c r="BN315" s="160"/>
      <c r="BO315" s="160"/>
      <c r="BP315" s="160"/>
      <c r="BQ315" s="160"/>
      <c r="BR315" s="160"/>
      <c r="BS315" s="160"/>
      <c r="BT315" s="160"/>
      <c r="BU315" s="160"/>
      <c r="BV315" s="160"/>
      <c r="BW315" s="160"/>
      <c r="BX315" s="160"/>
      <c r="BY315" s="160"/>
      <c r="BZ315" s="160"/>
      <c r="CA315" s="160"/>
      <c r="CB315" s="160"/>
      <c r="CC315" s="160"/>
      <c r="CD315" s="160"/>
      <c r="CE315" s="160"/>
      <c r="CF315" s="160"/>
      <c r="CG315" s="160"/>
      <c r="CH315" s="160"/>
      <c r="CI315" s="160"/>
      <c r="CJ315" s="160"/>
      <c r="CK315" s="160"/>
      <c r="CL315" s="160"/>
      <c r="CM315" s="160"/>
      <c r="CN315" s="160"/>
      <c r="CO315" s="160"/>
      <c r="CP315" s="160"/>
      <c r="CQ315" s="160"/>
      <c r="CR315" s="160"/>
      <c r="CS315" s="160"/>
      <c r="CT315" s="160"/>
      <c r="CU315" s="160"/>
      <c r="CV315" s="160"/>
      <c r="CW315" s="160"/>
      <c r="CX315" s="160"/>
      <c r="CY315" s="160"/>
      <c r="CZ315" s="160"/>
      <c r="DA315" s="160"/>
      <c r="DB315" s="160"/>
      <c r="DC315" s="160"/>
      <c r="DD315" s="160"/>
      <c r="DE315" s="160"/>
      <c r="DF315" s="160"/>
      <c r="DG315" s="160"/>
      <c r="DH315" s="160"/>
      <c r="DI315" s="160"/>
      <c r="DJ315" s="160"/>
      <c r="DK315" s="160"/>
      <c r="DL315" s="160"/>
      <c r="DM315" s="160"/>
      <c r="DN315" s="160"/>
      <c r="DO315" s="160"/>
      <c r="DP315" s="160"/>
      <c r="DQ315" s="160"/>
      <c r="DR315" s="160"/>
      <c r="DS315" s="160"/>
      <c r="DT315" s="160"/>
      <c r="DU315" s="160"/>
      <c r="DV315" s="160"/>
      <c r="DW315" s="160"/>
      <c r="DX315" s="160"/>
      <c r="DY315" s="160"/>
      <c r="DZ315" s="160"/>
      <c r="EA315" s="160"/>
      <c r="EB315" s="160"/>
      <c r="EC315" s="160"/>
      <c r="ED315" s="160"/>
      <c r="EE315" s="160"/>
      <c r="EF315" s="160"/>
      <c r="EG315" s="160"/>
      <c r="EH315" s="160"/>
      <c r="EI315" s="160"/>
      <c r="EJ315" s="160"/>
      <c r="EK315" s="160"/>
      <c r="EL315" s="160"/>
      <c r="EM315" s="160"/>
      <c r="EN315" s="160"/>
      <c r="EO315" s="160"/>
      <c r="EP315" s="160"/>
      <c r="EQ315" s="160"/>
      <c r="ER315" s="160"/>
      <c r="ES315" s="160"/>
      <c r="ET315" s="160"/>
      <c r="EU315" s="160"/>
      <c r="EV315" s="160"/>
      <c r="EW315" s="160"/>
      <c r="EX315" s="160"/>
      <c r="EY315" s="160"/>
      <c r="EZ315" s="160"/>
      <c r="FA315" s="160"/>
      <c r="FB315" s="160"/>
      <c r="FC315" s="160"/>
      <c r="FD315" s="160"/>
      <c r="FE315" s="160"/>
      <c r="FF315" s="160"/>
      <c r="FG315" s="160"/>
      <c r="FH315" s="160"/>
      <c r="FI315" s="160"/>
      <c r="FJ315" s="160"/>
      <c r="FK315" s="160"/>
      <c r="FL315" s="160"/>
      <c r="FM315" s="160"/>
      <c r="FN315" s="160"/>
      <c r="FO315" s="160"/>
      <c r="FP315" s="160"/>
      <c r="FQ315" s="160"/>
      <c r="FR315" s="160"/>
      <c r="FS315" s="160"/>
      <c r="FT315" s="160"/>
      <c r="FU315" s="160"/>
      <c r="FV315" s="160"/>
      <c r="FW315" s="160"/>
      <c r="FX315" s="160"/>
      <c r="FY315" s="160"/>
      <c r="FZ315" s="160"/>
      <c r="GA315" s="160"/>
      <c r="GB315" s="160"/>
      <c r="GC315" s="160"/>
      <c r="GD315" s="160"/>
      <c r="GE315" s="160"/>
      <c r="GF315" s="160"/>
      <c r="GG315" s="160"/>
      <c r="GH315" s="160"/>
      <c r="GI315" s="160"/>
      <c r="GJ315" s="160"/>
      <c r="GK315" s="160"/>
      <c r="GL315" s="160"/>
      <c r="GM315" s="160"/>
      <c r="GN315" s="160"/>
      <c r="GO315" s="160"/>
      <c r="GP315" s="160"/>
      <c r="GQ315" s="160"/>
      <c r="GR315" s="160"/>
      <c r="GS315" s="160"/>
      <c r="GT315" s="160"/>
      <c r="GU315" s="160"/>
      <c r="GV315" s="160"/>
      <c r="GW315" s="160"/>
      <c r="GX315" s="160"/>
      <c r="GY315" s="160"/>
      <c r="GZ315" s="160"/>
      <c r="HA315" s="160"/>
      <c r="HB315" s="160"/>
      <c r="HC315" s="160"/>
      <c r="HD315" s="160"/>
      <c r="HE315" s="160"/>
      <c r="HF315" s="160"/>
      <c r="HG315" s="160"/>
      <c r="HH315" s="160"/>
      <c r="HI315" s="160"/>
      <c r="HJ315" s="160"/>
      <c r="HK315" s="160"/>
      <c r="HL315" s="160"/>
      <c r="HM315" s="160"/>
      <c r="HN315" s="160"/>
      <c r="HO315" s="160"/>
      <c r="HP315" s="160"/>
      <c r="HQ315" s="160"/>
      <c r="HR315" s="160"/>
      <c r="HS315" s="160"/>
      <c r="HT315" s="160"/>
      <c r="HU315" s="160"/>
      <c r="HV315" s="160"/>
      <c r="HW315" s="160"/>
      <c r="HX315" s="160"/>
      <c r="HY315" s="160"/>
      <c r="HZ315" s="160"/>
      <c r="IA315" s="160"/>
      <c r="IB315" s="160"/>
      <c r="IC315" s="160"/>
      <c r="ID315" s="160"/>
      <c r="IE315" s="160"/>
      <c r="IF315" s="160"/>
      <c r="IG315" s="160"/>
      <c r="IH315" s="160"/>
      <c r="II315" s="160"/>
      <c r="IJ315" s="160"/>
      <c r="IK315" s="160"/>
      <c r="IL315" s="160"/>
      <c r="IM315" s="160"/>
      <c r="IN315" s="160"/>
      <c r="IO315" s="160"/>
      <c r="IP315" s="160"/>
      <c r="IQ315" s="160"/>
      <c r="IR315" s="160"/>
      <c r="IS315" s="160"/>
      <c r="IT315" s="160"/>
      <c r="IU315" s="160"/>
      <c r="IV315" s="160"/>
      <c r="IW315" s="160"/>
      <c r="IX315" s="160"/>
      <c r="IY315" s="160"/>
      <c r="IZ315" s="160"/>
      <c r="JA315" s="160"/>
      <c r="JB315" s="160"/>
      <c r="JC315" s="160"/>
      <c r="JD315" s="160"/>
      <c r="JE315" s="160"/>
      <c r="JF315" s="160"/>
      <c r="JG315" s="160"/>
      <c r="JH315" s="160"/>
      <c r="JI315" s="160"/>
      <c r="JJ315" s="160"/>
      <c r="JK315" s="160"/>
      <c r="JL315" s="160"/>
      <c r="JM315" s="160"/>
      <c r="JN315" s="160"/>
      <c r="JO315" s="160"/>
      <c r="JP315" s="160"/>
      <c r="JQ315" s="160"/>
      <c r="JR315" s="160"/>
      <c r="JS315" s="160"/>
      <c r="JT315" s="160"/>
      <c r="JU315" s="160"/>
      <c r="JV315" s="160"/>
      <c r="JW315" s="160"/>
      <c r="JX315" s="160"/>
      <c r="JY315" s="160"/>
      <c r="JZ315" s="160"/>
      <c r="KA315" s="160"/>
      <c r="KB315" s="160"/>
      <c r="KC315" s="160"/>
      <c r="KD315" s="160"/>
      <c r="KE315" s="160"/>
      <c r="KF315" s="160"/>
      <c r="KG315" s="160"/>
      <c r="KH315" s="160"/>
      <c r="KI315" s="160"/>
      <c r="KJ315" s="160"/>
      <c r="KK315" s="160"/>
      <c r="KL315" s="160"/>
      <c r="KM315" s="160"/>
      <c r="KN315" s="160"/>
      <c r="KO315" s="160"/>
      <c r="KP315" s="160"/>
      <c r="KQ315" s="160"/>
      <c r="KR315" s="160"/>
      <c r="KS315" s="160"/>
      <c r="KT315" s="160"/>
      <c r="KU315" s="160"/>
      <c r="KV315" s="160"/>
      <c r="KW315" s="160"/>
      <c r="KX315" s="160"/>
      <c r="KY315" s="160"/>
      <c r="KZ315" s="160"/>
      <c r="LA315" s="160"/>
      <c r="LB315" s="160"/>
      <c r="LC315" s="160"/>
      <c r="LD315" s="160"/>
      <c r="LE315" s="160"/>
      <c r="LF315" s="160"/>
      <c r="LG315" s="160"/>
      <c r="LH315" s="160"/>
      <c r="LI315" s="160"/>
      <c r="LJ315" s="160"/>
      <c r="LK315" s="160"/>
      <c r="LL315" s="160"/>
      <c r="LM315" s="160"/>
      <c r="LN315" s="160"/>
      <c r="LO315" s="160"/>
      <c r="LP315" s="160"/>
      <c r="LQ315" s="160"/>
      <c r="LR315" s="160"/>
      <c r="LS315" s="160"/>
      <c r="LT315" s="160"/>
      <c r="LU315" s="160"/>
      <c r="LV315" s="160"/>
      <c r="LW315" s="160"/>
      <c r="LX315" s="160"/>
      <c r="LY315" s="160"/>
      <c r="LZ315" s="160"/>
      <c r="MA315" s="160"/>
      <c r="MB315" s="160"/>
      <c r="MC315" s="160"/>
      <c r="MD315" s="160"/>
      <c r="ME315" s="160"/>
      <c r="MF315" s="160"/>
      <c r="MG315" s="160"/>
      <c r="MH315" s="160"/>
      <c r="MI315" s="160"/>
      <c r="MJ315" s="160"/>
      <c r="MK315" s="160"/>
      <c r="ML315" s="160"/>
      <c r="MM315" s="160"/>
      <c r="MN315" s="160"/>
      <c r="MO315" s="160"/>
      <c r="MP315" s="160"/>
      <c r="MQ315" s="160"/>
      <c r="MR315" s="160"/>
      <c r="MS315" s="160"/>
      <c r="MT315" s="160"/>
      <c r="MU315" s="160"/>
      <c r="MV315" s="160"/>
      <c r="MW315" s="160"/>
      <c r="MX315" s="160"/>
      <c r="MY315" s="160"/>
      <c r="MZ315" s="160"/>
      <c r="NA315" s="160"/>
      <c r="NB315" s="160"/>
      <c r="NC315" s="160"/>
      <c r="ND315" s="160"/>
      <c r="NE315" s="160"/>
      <c r="NF315" s="160"/>
      <c r="NG315" s="160"/>
      <c r="NH315" s="160"/>
      <c r="NI315" s="160"/>
      <c r="NJ315" s="160"/>
      <c r="NK315" s="160"/>
      <c r="NL315" s="160"/>
      <c r="NM315" s="160"/>
      <c r="NN315" s="160"/>
      <c r="NO315" s="160"/>
      <c r="NP315" s="160"/>
      <c r="NQ315" s="160"/>
      <c r="NR315" s="160"/>
      <c r="NS315" s="160"/>
      <c r="NT315" s="160"/>
      <c r="NU315" s="160"/>
      <c r="NV315" s="160"/>
      <c r="NW315" s="160"/>
      <c r="NX315" s="160"/>
      <c r="NY315" s="160"/>
      <c r="NZ315" s="160"/>
      <c r="OA315" s="160"/>
      <c r="OB315" s="160"/>
      <c r="OC315" s="160"/>
      <c r="OD315" s="160"/>
      <c r="OE315" s="160"/>
      <c r="OF315" s="160"/>
      <c r="OG315" s="160"/>
      <c r="OH315" s="160"/>
      <c r="OI315" s="160"/>
      <c r="OJ315" s="160"/>
      <c r="OK315" s="160"/>
      <c r="OL315" s="160"/>
      <c r="OM315" s="160"/>
      <c r="ON315" s="160"/>
      <c r="OO315" s="160"/>
      <c r="OP315" s="160"/>
      <c r="OQ315" s="160"/>
      <c r="OR315" s="160"/>
      <c r="OS315" s="160"/>
      <c r="OT315" s="160"/>
      <c r="OU315" s="160"/>
      <c r="OV315" s="160"/>
      <c r="OW315" s="160"/>
      <c r="OX315" s="160"/>
      <c r="OY315" s="160"/>
      <c r="OZ315" s="160"/>
      <c r="PA315" s="160"/>
      <c r="PB315" s="160"/>
      <c r="PC315" s="160"/>
      <c r="PD315" s="160"/>
      <c r="PE315" s="160"/>
      <c r="PF315" s="160"/>
      <c r="PG315" s="160"/>
      <c r="PH315" s="160"/>
      <c r="PI315" s="160"/>
      <c r="PJ315" s="160"/>
      <c r="PK315" s="160"/>
      <c r="PL315" s="160"/>
      <c r="PM315" s="160"/>
      <c r="PN315" s="160"/>
      <c r="PO315" s="160"/>
      <c r="PP315" s="160"/>
      <c r="PQ315" s="160"/>
      <c r="PR315" s="160"/>
      <c r="PS315" s="160"/>
      <c r="PT315" s="160"/>
      <c r="PU315" s="160"/>
      <c r="PV315" s="160"/>
      <c r="PW315" s="160"/>
      <c r="PX315" s="160"/>
      <c r="PY315" s="160"/>
      <c r="PZ315" s="160"/>
      <c r="QA315" s="160"/>
      <c r="QB315" s="160"/>
      <c r="QC315" s="160"/>
      <c r="QD315" s="160"/>
      <c r="QE315" s="160"/>
      <c r="QF315" s="160"/>
      <c r="QG315" s="160"/>
      <c r="QH315" s="160"/>
      <c r="QI315" s="160"/>
      <c r="QJ315" s="160"/>
      <c r="QK315" s="160"/>
      <c r="QL315" s="160"/>
      <c r="QM315" s="160"/>
      <c r="QN315" s="160"/>
      <c r="QO315" s="160"/>
      <c r="QP315" s="160"/>
      <c r="QQ315" s="160"/>
      <c r="QR315" s="160"/>
      <c r="QS315" s="160"/>
      <c r="QT315" s="160"/>
      <c r="QU315" s="160"/>
      <c r="QV315" s="160"/>
      <c r="QW315" s="160"/>
      <c r="QX315" s="160"/>
      <c r="QY315" s="160"/>
      <c r="QZ315" s="160"/>
      <c r="RA315" s="160"/>
      <c r="RB315" s="160"/>
      <c r="RC315" s="160"/>
      <c r="RD315" s="160"/>
      <c r="RE315" s="160"/>
      <c r="RF315" s="160"/>
      <c r="RG315" s="160"/>
      <c r="RH315" s="160"/>
      <c r="RI315" s="160"/>
      <c r="RJ315" s="160"/>
      <c r="RK315" s="160"/>
      <c r="RL315" s="160"/>
      <c r="RM315" s="160"/>
      <c r="RN315" s="160"/>
      <c r="RO315" s="160"/>
      <c r="RP315" s="160"/>
      <c r="RQ315" s="160"/>
      <c r="RR315" s="160"/>
      <c r="RS315" s="160"/>
      <c r="RT315" s="160"/>
      <c r="RU315" s="160"/>
      <c r="RV315" s="160"/>
      <c r="RW315" s="160"/>
      <c r="RX315" s="160"/>
      <c r="RY315" s="160"/>
      <c r="RZ315" s="160"/>
      <c r="SA315" s="160"/>
      <c r="SB315" s="160"/>
      <c r="SC315" s="160"/>
      <c r="SD315" s="160"/>
      <c r="SE315" s="160"/>
      <c r="SF315" s="160"/>
      <c r="SG315" s="160"/>
      <c r="SH315" s="160"/>
      <c r="SI315" s="160"/>
      <c r="SJ315" s="160"/>
      <c r="SK315" s="160"/>
      <c r="SL315" s="160"/>
      <c r="SM315" s="160"/>
      <c r="SN315" s="160"/>
      <c r="SO315" s="160"/>
      <c r="SP315" s="160"/>
      <c r="SQ315" s="160"/>
      <c r="SR315" s="160"/>
      <c r="SS315" s="160"/>
      <c r="ST315" s="160"/>
      <c r="SU315" s="160"/>
      <c r="SV315" s="160"/>
      <c r="SW315" s="160"/>
      <c r="SX315" s="160"/>
      <c r="SY315" s="160"/>
      <c r="SZ315" s="160"/>
      <c r="TA315" s="160"/>
      <c r="TB315" s="160"/>
      <c r="TC315" s="160"/>
      <c r="TD315" s="160"/>
      <c r="TE315" s="160"/>
      <c r="TF315" s="160"/>
    </row>
    <row r="316" spans="1:526">
      <c r="A316" s="160"/>
      <c r="B316" s="160"/>
      <c r="C316" s="160"/>
      <c r="D316" s="160"/>
      <c r="E316" s="160"/>
      <c r="F316" s="160"/>
      <c r="G316" s="160"/>
      <c r="H316" s="160"/>
      <c r="I316" s="160"/>
      <c r="J316" s="160"/>
      <c r="K316" s="160"/>
      <c r="L316" s="160"/>
      <c r="M316" s="160"/>
      <c r="N316" s="160"/>
      <c r="O316" s="160"/>
      <c r="P316" s="160"/>
      <c r="Q316" s="160"/>
      <c r="R316" s="160"/>
      <c r="S316" s="160"/>
      <c r="T316" s="160"/>
      <c r="U316" s="160"/>
      <c r="V316" s="160"/>
      <c r="W316" s="160"/>
      <c r="X316" s="160"/>
      <c r="Y316" s="160"/>
      <c r="Z316" s="160"/>
      <c r="AA316" s="160"/>
      <c r="AB316" s="160"/>
      <c r="AC316" s="160"/>
      <c r="AD316" s="160"/>
      <c r="AE316" s="160"/>
      <c r="AF316" s="160"/>
      <c r="AG316" s="160"/>
      <c r="AH316" s="160"/>
      <c r="AI316" s="160"/>
      <c r="AJ316" s="160"/>
      <c r="AK316" s="160"/>
      <c r="AL316" s="160"/>
      <c r="AM316" s="160"/>
      <c r="AN316" s="160"/>
      <c r="AO316" s="160"/>
      <c r="AP316" s="160"/>
      <c r="AQ316" s="160"/>
      <c r="AR316" s="160"/>
      <c r="AS316" s="160"/>
      <c r="AT316" s="160"/>
      <c r="AU316" s="160"/>
      <c r="AV316" s="160"/>
      <c r="AW316" s="160"/>
      <c r="AX316" s="160"/>
      <c r="AY316" s="160"/>
      <c r="AZ316" s="160"/>
      <c r="BA316" s="160"/>
      <c r="BB316" s="160"/>
      <c r="BC316" s="160"/>
      <c r="BD316" s="160"/>
      <c r="BE316" s="160"/>
      <c r="BF316" s="160"/>
      <c r="BG316" s="160"/>
      <c r="BH316" s="160"/>
      <c r="BI316" s="160"/>
      <c r="BJ316" s="160"/>
      <c r="BK316" s="160"/>
      <c r="BL316" s="160"/>
      <c r="BM316" s="160"/>
      <c r="BN316" s="160"/>
      <c r="BO316" s="160"/>
      <c r="BP316" s="160"/>
      <c r="BQ316" s="160"/>
      <c r="BR316" s="160"/>
      <c r="BS316" s="160"/>
      <c r="BT316" s="160"/>
      <c r="BU316" s="160"/>
      <c r="BV316" s="160"/>
      <c r="BW316" s="160"/>
      <c r="BX316" s="160"/>
      <c r="BY316" s="160"/>
      <c r="BZ316" s="160"/>
      <c r="CA316" s="160"/>
      <c r="CB316" s="160"/>
      <c r="CC316" s="160"/>
      <c r="CD316" s="160"/>
      <c r="CE316" s="160"/>
      <c r="CF316" s="160"/>
      <c r="CG316" s="160"/>
      <c r="CH316" s="160"/>
      <c r="CI316" s="160"/>
      <c r="CJ316" s="160"/>
      <c r="CK316" s="160"/>
      <c r="CL316" s="160"/>
      <c r="CM316" s="160"/>
      <c r="CN316" s="160"/>
      <c r="CO316" s="160"/>
      <c r="CP316" s="160"/>
      <c r="CQ316" s="160"/>
      <c r="CR316" s="160"/>
      <c r="CS316" s="160"/>
      <c r="CT316" s="160"/>
      <c r="CU316" s="160"/>
      <c r="CV316" s="160"/>
      <c r="CW316" s="160"/>
      <c r="CX316" s="160"/>
      <c r="CY316" s="160"/>
      <c r="CZ316" s="160"/>
      <c r="DA316" s="160"/>
      <c r="DB316" s="160"/>
      <c r="DC316" s="160"/>
      <c r="DD316" s="160"/>
      <c r="DE316" s="160"/>
      <c r="DF316" s="160"/>
      <c r="DG316" s="160"/>
      <c r="DH316" s="160"/>
      <c r="DI316" s="160"/>
      <c r="DJ316" s="160"/>
      <c r="DK316" s="160"/>
      <c r="DL316" s="160"/>
      <c r="DM316" s="160"/>
      <c r="DN316" s="160"/>
      <c r="DO316" s="160"/>
      <c r="DP316" s="160"/>
      <c r="DQ316" s="160"/>
      <c r="DR316" s="160"/>
      <c r="DS316" s="160"/>
      <c r="DT316" s="160"/>
      <c r="DU316" s="160"/>
      <c r="DV316" s="160"/>
      <c r="DW316" s="160"/>
      <c r="DX316" s="160"/>
      <c r="DY316" s="160"/>
      <c r="DZ316" s="160"/>
      <c r="EA316" s="160"/>
      <c r="EB316" s="160"/>
      <c r="EC316" s="160"/>
      <c r="ED316" s="160"/>
      <c r="EE316" s="160"/>
      <c r="EF316" s="160"/>
      <c r="EG316" s="160"/>
      <c r="EH316" s="160"/>
      <c r="EI316" s="160"/>
      <c r="EJ316" s="160"/>
      <c r="EK316" s="160"/>
      <c r="EL316" s="160"/>
      <c r="EM316" s="160"/>
      <c r="EN316" s="160"/>
      <c r="EO316" s="160"/>
      <c r="EP316" s="160"/>
      <c r="EQ316" s="160"/>
      <c r="ER316" s="160"/>
      <c r="ES316" s="160"/>
      <c r="ET316" s="160"/>
      <c r="EU316" s="160"/>
      <c r="EV316" s="160"/>
      <c r="EW316" s="160"/>
      <c r="EX316" s="160"/>
      <c r="EY316" s="160"/>
      <c r="EZ316" s="160"/>
      <c r="FA316" s="160"/>
      <c r="FB316" s="160"/>
      <c r="FC316" s="160"/>
      <c r="FD316" s="160"/>
      <c r="FE316" s="160"/>
      <c r="FF316" s="160"/>
      <c r="FG316" s="160"/>
      <c r="FH316" s="160"/>
      <c r="FI316" s="160"/>
      <c r="FJ316" s="160"/>
      <c r="FK316" s="160"/>
      <c r="FL316" s="160"/>
      <c r="FM316" s="160"/>
      <c r="FN316" s="160"/>
      <c r="FO316" s="160"/>
      <c r="FP316" s="160"/>
      <c r="FQ316" s="160"/>
      <c r="FR316" s="160"/>
      <c r="FS316" s="160"/>
      <c r="FT316" s="160"/>
      <c r="FU316" s="160"/>
      <c r="FV316" s="160"/>
      <c r="FW316" s="160"/>
      <c r="FX316" s="160"/>
      <c r="FY316" s="160"/>
      <c r="FZ316" s="160"/>
      <c r="GA316" s="160"/>
      <c r="GB316" s="160"/>
      <c r="GC316" s="160"/>
      <c r="GD316" s="160"/>
      <c r="GE316" s="160"/>
      <c r="GF316" s="160"/>
      <c r="GG316" s="160"/>
      <c r="GH316" s="160"/>
      <c r="GI316" s="160"/>
      <c r="GJ316" s="160"/>
      <c r="GK316" s="160"/>
      <c r="GL316" s="160"/>
      <c r="GM316" s="160"/>
      <c r="GN316" s="160"/>
      <c r="GO316" s="160"/>
      <c r="GP316" s="160"/>
      <c r="GQ316" s="160"/>
      <c r="GR316" s="160"/>
      <c r="GS316" s="160"/>
      <c r="GT316" s="160"/>
      <c r="GU316" s="160"/>
      <c r="GV316" s="160"/>
      <c r="GW316" s="160"/>
      <c r="GX316" s="160"/>
      <c r="GY316" s="160"/>
      <c r="GZ316" s="160"/>
      <c r="HA316" s="160"/>
      <c r="HB316" s="160"/>
      <c r="HC316" s="160"/>
      <c r="HD316" s="160"/>
      <c r="HE316" s="160"/>
      <c r="HF316" s="160"/>
      <c r="HG316" s="160"/>
      <c r="HH316" s="160"/>
      <c r="HI316" s="160"/>
      <c r="HJ316" s="160"/>
      <c r="HK316" s="160"/>
      <c r="HL316" s="160"/>
      <c r="HM316" s="160"/>
      <c r="HN316" s="160"/>
      <c r="HO316" s="160"/>
      <c r="HP316" s="160"/>
      <c r="HQ316" s="160"/>
      <c r="HR316" s="160"/>
      <c r="HS316" s="160"/>
      <c r="HT316" s="160"/>
      <c r="HU316" s="160"/>
      <c r="HV316" s="160"/>
      <c r="HW316" s="160"/>
      <c r="HX316" s="160"/>
      <c r="HY316" s="160"/>
      <c r="HZ316" s="160"/>
      <c r="IA316" s="160"/>
      <c r="IB316" s="160"/>
      <c r="IC316" s="160"/>
      <c r="ID316" s="160"/>
      <c r="IE316" s="160"/>
      <c r="IF316" s="160"/>
      <c r="IG316" s="160"/>
      <c r="IH316" s="160"/>
      <c r="II316" s="160"/>
      <c r="IJ316" s="160"/>
      <c r="IK316" s="160"/>
      <c r="IL316" s="160"/>
      <c r="IM316" s="160"/>
      <c r="IN316" s="160"/>
      <c r="IO316" s="160"/>
      <c r="IP316" s="160"/>
      <c r="IQ316" s="160"/>
      <c r="IR316" s="160"/>
      <c r="IS316" s="160"/>
      <c r="IT316" s="160"/>
      <c r="IU316" s="160"/>
      <c r="IV316" s="160"/>
      <c r="IW316" s="160"/>
      <c r="IX316" s="160"/>
      <c r="IY316" s="160"/>
      <c r="IZ316" s="160"/>
      <c r="JA316" s="160"/>
      <c r="JB316" s="160"/>
      <c r="JC316" s="160"/>
      <c r="JD316" s="160"/>
      <c r="JE316" s="160"/>
      <c r="JF316" s="160"/>
      <c r="JG316" s="160"/>
      <c r="JH316" s="160"/>
      <c r="JI316" s="160"/>
      <c r="JJ316" s="160"/>
      <c r="JK316" s="160"/>
      <c r="JL316" s="160"/>
      <c r="JM316" s="160"/>
      <c r="JN316" s="160"/>
      <c r="JO316" s="160"/>
      <c r="JP316" s="160"/>
      <c r="JQ316" s="160"/>
      <c r="JR316" s="160"/>
      <c r="JS316" s="160"/>
      <c r="JT316" s="160"/>
      <c r="JU316" s="160"/>
      <c r="JV316" s="160"/>
      <c r="JW316" s="160"/>
      <c r="JX316" s="160"/>
      <c r="JY316" s="160"/>
      <c r="JZ316" s="160"/>
      <c r="KA316" s="160"/>
      <c r="KB316" s="160"/>
      <c r="KC316" s="160"/>
      <c r="KD316" s="160"/>
      <c r="KE316" s="160"/>
      <c r="KF316" s="160"/>
      <c r="KG316" s="160"/>
      <c r="KH316" s="160"/>
      <c r="KI316" s="160"/>
      <c r="KJ316" s="160"/>
      <c r="KK316" s="160"/>
      <c r="KL316" s="160"/>
      <c r="KM316" s="160"/>
      <c r="KN316" s="160"/>
      <c r="KO316" s="160"/>
      <c r="KP316" s="160"/>
      <c r="KQ316" s="160"/>
      <c r="KR316" s="160"/>
      <c r="KS316" s="160"/>
      <c r="KT316" s="160"/>
      <c r="KU316" s="160"/>
      <c r="KV316" s="160"/>
      <c r="KW316" s="160"/>
      <c r="KX316" s="160"/>
      <c r="KY316" s="160"/>
      <c r="KZ316" s="160"/>
      <c r="LA316" s="160"/>
      <c r="LB316" s="160"/>
      <c r="LC316" s="160"/>
      <c r="LD316" s="160"/>
      <c r="LE316" s="160"/>
      <c r="LF316" s="160"/>
      <c r="LG316" s="160"/>
      <c r="LH316" s="160"/>
      <c r="LI316" s="160"/>
      <c r="LJ316" s="160"/>
      <c r="LK316" s="160"/>
      <c r="LL316" s="160"/>
      <c r="LM316" s="160"/>
      <c r="LN316" s="160"/>
      <c r="LO316" s="160"/>
      <c r="LP316" s="160"/>
      <c r="LQ316" s="160"/>
      <c r="LR316" s="160"/>
      <c r="LS316" s="160"/>
      <c r="LT316" s="160"/>
      <c r="LU316" s="160"/>
      <c r="LV316" s="160"/>
      <c r="LW316" s="160"/>
      <c r="LX316" s="160"/>
      <c r="LY316" s="160"/>
      <c r="LZ316" s="160"/>
      <c r="MA316" s="160"/>
      <c r="MB316" s="160"/>
      <c r="MC316" s="160"/>
      <c r="MD316" s="160"/>
      <c r="ME316" s="160"/>
      <c r="MF316" s="160"/>
      <c r="MG316" s="160"/>
      <c r="MH316" s="160"/>
      <c r="MI316" s="160"/>
      <c r="MJ316" s="160"/>
      <c r="MK316" s="160"/>
      <c r="ML316" s="160"/>
      <c r="MM316" s="160"/>
      <c r="MN316" s="160"/>
      <c r="MO316" s="160"/>
      <c r="MP316" s="160"/>
      <c r="MQ316" s="160"/>
      <c r="MR316" s="160"/>
      <c r="MS316" s="160"/>
      <c r="MT316" s="160"/>
      <c r="MU316" s="160"/>
      <c r="MV316" s="160"/>
      <c r="MW316" s="160"/>
      <c r="MX316" s="160"/>
      <c r="MY316" s="160"/>
      <c r="MZ316" s="160"/>
      <c r="NA316" s="160"/>
      <c r="NB316" s="160"/>
      <c r="NC316" s="160"/>
      <c r="ND316" s="160"/>
      <c r="NE316" s="160"/>
      <c r="NF316" s="160"/>
      <c r="NG316" s="160"/>
      <c r="NH316" s="160"/>
      <c r="NI316" s="160"/>
      <c r="NJ316" s="160"/>
      <c r="NK316" s="160"/>
      <c r="NL316" s="160"/>
      <c r="NM316" s="160"/>
      <c r="NN316" s="160"/>
      <c r="NO316" s="160"/>
      <c r="NP316" s="160"/>
      <c r="NQ316" s="160"/>
      <c r="NR316" s="160"/>
      <c r="NS316" s="160"/>
      <c r="NT316" s="160"/>
      <c r="NU316" s="160"/>
      <c r="NV316" s="160"/>
      <c r="NW316" s="160"/>
      <c r="NX316" s="160"/>
      <c r="NY316" s="160"/>
      <c r="NZ316" s="160"/>
      <c r="OA316" s="160"/>
      <c r="OB316" s="160"/>
      <c r="OC316" s="160"/>
      <c r="OD316" s="160"/>
      <c r="OE316" s="160"/>
      <c r="OF316" s="160"/>
      <c r="OG316" s="160"/>
      <c r="OH316" s="160"/>
      <c r="OI316" s="160"/>
      <c r="OJ316" s="160"/>
      <c r="OK316" s="160"/>
      <c r="OL316" s="160"/>
      <c r="OM316" s="160"/>
      <c r="ON316" s="160"/>
      <c r="OO316" s="160"/>
      <c r="OP316" s="160"/>
      <c r="OQ316" s="160"/>
      <c r="OR316" s="160"/>
      <c r="OS316" s="160"/>
      <c r="OT316" s="160"/>
      <c r="OU316" s="160"/>
      <c r="OV316" s="160"/>
      <c r="OW316" s="160"/>
      <c r="OX316" s="160"/>
      <c r="OY316" s="160"/>
      <c r="OZ316" s="160"/>
      <c r="PA316" s="160"/>
      <c r="PB316" s="160"/>
      <c r="PC316" s="160"/>
      <c r="PD316" s="160"/>
      <c r="PE316" s="160"/>
      <c r="PF316" s="160"/>
      <c r="PG316" s="160"/>
      <c r="PH316" s="160"/>
      <c r="PI316" s="160"/>
      <c r="PJ316" s="160"/>
      <c r="PK316" s="160"/>
      <c r="PL316" s="160"/>
      <c r="PM316" s="160"/>
      <c r="PN316" s="160"/>
      <c r="PO316" s="160"/>
      <c r="PP316" s="160"/>
      <c r="PQ316" s="160"/>
      <c r="PR316" s="160"/>
      <c r="PS316" s="160"/>
      <c r="PT316" s="160"/>
      <c r="PU316" s="160"/>
      <c r="PV316" s="160"/>
      <c r="PW316" s="160"/>
      <c r="PX316" s="160"/>
      <c r="PY316" s="160"/>
      <c r="PZ316" s="160"/>
      <c r="QA316" s="160"/>
      <c r="QB316" s="160"/>
      <c r="QC316" s="160"/>
      <c r="QD316" s="160"/>
      <c r="QE316" s="160"/>
      <c r="QF316" s="160"/>
      <c r="QG316" s="160"/>
      <c r="QH316" s="160"/>
      <c r="QI316" s="160"/>
      <c r="QJ316" s="160"/>
      <c r="QK316" s="160"/>
      <c r="QL316" s="160"/>
      <c r="QM316" s="160"/>
      <c r="QN316" s="160"/>
      <c r="QO316" s="160"/>
      <c r="QP316" s="160"/>
      <c r="QQ316" s="160"/>
      <c r="QR316" s="160"/>
      <c r="QS316" s="160"/>
      <c r="QT316" s="160"/>
      <c r="QU316" s="160"/>
      <c r="QV316" s="160"/>
      <c r="QW316" s="160"/>
      <c r="QX316" s="160"/>
      <c r="QY316" s="160"/>
      <c r="QZ316" s="160"/>
      <c r="RA316" s="160"/>
      <c r="RB316" s="160"/>
      <c r="RC316" s="160"/>
      <c r="RD316" s="160"/>
      <c r="RE316" s="160"/>
      <c r="RF316" s="160"/>
      <c r="RG316" s="160"/>
      <c r="RH316" s="160"/>
      <c r="RI316" s="160"/>
      <c r="RJ316" s="160"/>
      <c r="RK316" s="160"/>
      <c r="RL316" s="160"/>
      <c r="RM316" s="160"/>
      <c r="RN316" s="160"/>
      <c r="RO316" s="160"/>
      <c r="RP316" s="160"/>
      <c r="RQ316" s="160"/>
      <c r="RR316" s="160"/>
      <c r="RS316" s="160"/>
      <c r="RT316" s="160"/>
      <c r="RU316" s="160"/>
      <c r="RV316" s="160"/>
      <c r="RW316" s="160"/>
      <c r="RX316" s="160"/>
      <c r="RY316" s="160"/>
      <c r="RZ316" s="160"/>
      <c r="SA316" s="160"/>
      <c r="SB316" s="160"/>
      <c r="SC316" s="160"/>
      <c r="SD316" s="160"/>
      <c r="SE316" s="160"/>
      <c r="SF316" s="160"/>
      <c r="SG316" s="160"/>
      <c r="SH316" s="160"/>
      <c r="SI316" s="160"/>
      <c r="SJ316" s="160"/>
      <c r="SK316" s="160"/>
      <c r="SL316" s="160"/>
      <c r="SM316" s="160"/>
      <c r="SN316" s="160"/>
      <c r="SO316" s="160"/>
      <c r="SP316" s="160"/>
      <c r="SQ316" s="160"/>
      <c r="SR316" s="160"/>
      <c r="SS316" s="160"/>
      <c r="ST316" s="160"/>
      <c r="SU316" s="160"/>
      <c r="SV316" s="160"/>
      <c r="SW316" s="160"/>
      <c r="SX316" s="160"/>
      <c r="SY316" s="160"/>
      <c r="SZ316" s="160"/>
      <c r="TA316" s="160"/>
      <c r="TB316" s="160"/>
      <c r="TC316" s="160"/>
      <c r="TD316" s="160"/>
      <c r="TE316" s="160"/>
      <c r="TF316" s="160"/>
    </row>
    <row r="317" spans="1:526">
      <c r="A317" s="160"/>
      <c r="B317" s="160"/>
      <c r="C317" s="160"/>
      <c r="D317" s="160"/>
      <c r="E317" s="160"/>
      <c r="F317" s="160"/>
      <c r="G317" s="160"/>
      <c r="H317" s="160"/>
      <c r="I317" s="160"/>
      <c r="J317" s="160"/>
      <c r="K317" s="160"/>
      <c r="L317" s="160"/>
      <c r="M317" s="160"/>
      <c r="N317" s="160"/>
      <c r="O317" s="160"/>
      <c r="P317" s="160"/>
      <c r="Q317" s="160"/>
      <c r="R317" s="160"/>
      <c r="S317" s="160"/>
      <c r="T317" s="160"/>
      <c r="U317" s="160"/>
      <c r="V317" s="160"/>
      <c r="W317" s="160"/>
      <c r="X317" s="160"/>
      <c r="Y317" s="160"/>
      <c r="Z317" s="160"/>
      <c r="AA317" s="160"/>
      <c r="AB317" s="160"/>
      <c r="AC317" s="160"/>
      <c r="AD317" s="160"/>
      <c r="AE317" s="160"/>
      <c r="AF317" s="160"/>
      <c r="AG317" s="160"/>
      <c r="AH317" s="160"/>
      <c r="AI317" s="160"/>
      <c r="AJ317" s="160"/>
      <c r="AK317" s="160"/>
      <c r="AL317" s="160"/>
      <c r="AM317" s="160"/>
      <c r="AN317" s="160"/>
      <c r="AO317" s="160"/>
      <c r="AP317" s="160"/>
      <c r="AQ317" s="160"/>
      <c r="AR317" s="160"/>
      <c r="AS317" s="160"/>
      <c r="AT317" s="160"/>
      <c r="AU317" s="160"/>
      <c r="AV317" s="160"/>
      <c r="AW317" s="160"/>
      <c r="AX317" s="160"/>
      <c r="AY317" s="160"/>
      <c r="AZ317" s="160"/>
      <c r="BA317" s="160"/>
      <c r="BB317" s="160"/>
      <c r="BC317" s="160"/>
      <c r="BD317" s="160"/>
      <c r="BE317" s="160"/>
      <c r="BF317" s="160"/>
      <c r="BG317" s="160"/>
      <c r="BH317" s="160"/>
      <c r="BI317" s="160"/>
      <c r="BJ317" s="160"/>
      <c r="BK317" s="160"/>
      <c r="BL317" s="160"/>
      <c r="BM317" s="160"/>
      <c r="BN317" s="160"/>
      <c r="BO317" s="160"/>
      <c r="BP317" s="160"/>
      <c r="BQ317" s="160"/>
      <c r="BR317" s="160"/>
      <c r="BS317" s="160"/>
      <c r="BT317" s="160"/>
      <c r="BU317" s="160"/>
      <c r="BV317" s="160"/>
      <c r="BW317" s="160"/>
      <c r="BX317" s="160"/>
      <c r="BY317" s="160"/>
      <c r="BZ317" s="160"/>
      <c r="CA317" s="160"/>
      <c r="CB317" s="160"/>
      <c r="CC317" s="160"/>
      <c r="CD317" s="160"/>
      <c r="CE317" s="160"/>
      <c r="CF317" s="160"/>
      <c r="CG317" s="160"/>
      <c r="CH317" s="160"/>
      <c r="CI317" s="160"/>
      <c r="CJ317" s="160"/>
      <c r="CK317" s="160"/>
      <c r="CL317" s="160"/>
      <c r="CM317" s="160"/>
      <c r="CN317" s="160"/>
      <c r="CO317" s="160"/>
      <c r="CP317" s="160"/>
      <c r="CQ317" s="160"/>
      <c r="CR317" s="160"/>
      <c r="CS317" s="160"/>
      <c r="CT317" s="160"/>
      <c r="CU317" s="160"/>
      <c r="CV317" s="160"/>
      <c r="CW317" s="160"/>
      <c r="CX317" s="160"/>
      <c r="CY317" s="160"/>
      <c r="CZ317" s="160"/>
      <c r="DA317" s="160"/>
      <c r="DB317" s="160"/>
      <c r="DC317" s="160"/>
      <c r="DD317" s="160"/>
      <c r="DE317" s="160"/>
      <c r="DF317" s="160"/>
      <c r="DG317" s="160"/>
      <c r="DH317" s="160"/>
      <c r="DI317" s="160"/>
      <c r="DJ317" s="160"/>
      <c r="DK317" s="160"/>
      <c r="DL317" s="160"/>
      <c r="DM317" s="160"/>
      <c r="DN317" s="160"/>
      <c r="DO317" s="160"/>
      <c r="DP317" s="160"/>
      <c r="DQ317" s="160"/>
      <c r="DR317" s="160"/>
      <c r="DS317" s="160"/>
      <c r="DT317" s="160"/>
      <c r="DU317" s="160"/>
      <c r="DV317" s="160"/>
      <c r="DW317" s="160"/>
      <c r="DX317" s="160"/>
      <c r="DY317" s="160"/>
      <c r="DZ317" s="160"/>
      <c r="EA317" s="160"/>
      <c r="EB317" s="160"/>
      <c r="EC317" s="160"/>
      <c r="ED317" s="160"/>
      <c r="EE317" s="160"/>
      <c r="EF317" s="160"/>
      <c r="EG317" s="160"/>
      <c r="EH317" s="160"/>
      <c r="EI317" s="160"/>
      <c r="EJ317" s="160"/>
      <c r="EK317" s="160"/>
      <c r="EL317" s="160"/>
      <c r="EM317" s="160"/>
      <c r="EN317" s="160"/>
      <c r="EO317" s="160"/>
      <c r="EP317" s="160"/>
      <c r="EQ317" s="160"/>
      <c r="ER317" s="160"/>
      <c r="ES317" s="160"/>
      <c r="ET317" s="160"/>
      <c r="EU317" s="160"/>
      <c r="EV317" s="160"/>
      <c r="EW317" s="160"/>
      <c r="EX317" s="160"/>
      <c r="EY317" s="160"/>
      <c r="EZ317" s="160"/>
      <c r="FA317" s="160"/>
      <c r="FB317" s="160"/>
      <c r="FC317" s="160"/>
      <c r="FD317" s="160"/>
      <c r="FE317" s="160"/>
      <c r="FF317" s="160"/>
      <c r="FG317" s="160"/>
      <c r="FH317" s="160"/>
      <c r="FI317" s="160"/>
      <c r="FJ317" s="160"/>
      <c r="FK317" s="160"/>
      <c r="FL317" s="160"/>
      <c r="FM317" s="160"/>
      <c r="FN317" s="160"/>
      <c r="FO317" s="160"/>
      <c r="FP317" s="160"/>
      <c r="FQ317" s="160"/>
      <c r="FR317" s="160"/>
      <c r="FS317" s="160"/>
      <c r="FT317" s="160"/>
      <c r="FU317" s="160"/>
      <c r="FV317" s="160"/>
      <c r="FW317" s="160"/>
      <c r="FX317" s="160"/>
      <c r="FY317" s="160"/>
      <c r="FZ317" s="160"/>
      <c r="GA317" s="160"/>
      <c r="GB317" s="160"/>
      <c r="GC317" s="160"/>
      <c r="GD317" s="160"/>
      <c r="GE317" s="160"/>
      <c r="GF317" s="160"/>
      <c r="GG317" s="160"/>
      <c r="GH317" s="160"/>
      <c r="GI317" s="160"/>
      <c r="GJ317" s="160"/>
      <c r="GK317" s="160"/>
      <c r="GL317" s="160"/>
      <c r="GM317" s="160"/>
      <c r="GN317" s="160"/>
      <c r="GO317" s="160"/>
      <c r="GP317" s="160"/>
      <c r="GQ317" s="160"/>
      <c r="GR317" s="160"/>
      <c r="GS317" s="160"/>
      <c r="GT317" s="160"/>
      <c r="GU317" s="160"/>
      <c r="GV317" s="160"/>
      <c r="GW317" s="160"/>
      <c r="GX317" s="160"/>
      <c r="GY317" s="160"/>
      <c r="GZ317" s="160"/>
      <c r="HA317" s="160"/>
      <c r="HB317" s="160"/>
      <c r="HC317" s="160"/>
      <c r="HD317" s="160"/>
      <c r="HE317" s="160"/>
      <c r="HF317" s="160"/>
      <c r="HG317" s="160"/>
      <c r="HH317" s="160"/>
      <c r="HI317" s="160"/>
      <c r="HJ317" s="160"/>
      <c r="HK317" s="160"/>
      <c r="HL317" s="160"/>
      <c r="HM317" s="160"/>
      <c r="HN317" s="160"/>
      <c r="HO317" s="160"/>
      <c r="HP317" s="160"/>
      <c r="HQ317" s="160"/>
      <c r="HR317" s="160"/>
      <c r="HS317" s="160"/>
      <c r="HT317" s="160"/>
      <c r="HU317" s="160"/>
      <c r="HV317" s="160"/>
      <c r="HW317" s="160"/>
      <c r="HX317" s="160"/>
      <c r="HY317" s="160"/>
      <c r="HZ317" s="160"/>
      <c r="IA317" s="160"/>
      <c r="IB317" s="160"/>
      <c r="IC317" s="160"/>
      <c r="ID317" s="160"/>
      <c r="IE317" s="160"/>
      <c r="IF317" s="160"/>
      <c r="IG317" s="160"/>
      <c r="IH317" s="160"/>
      <c r="II317" s="160"/>
      <c r="IJ317" s="160"/>
      <c r="IK317" s="160"/>
      <c r="IL317" s="160"/>
      <c r="IM317" s="160"/>
      <c r="IN317" s="160"/>
      <c r="IO317" s="160"/>
      <c r="IP317" s="160"/>
      <c r="IQ317" s="160"/>
      <c r="IR317" s="160"/>
      <c r="IS317" s="160"/>
      <c r="IT317" s="160"/>
      <c r="IU317" s="160"/>
      <c r="IV317" s="160"/>
      <c r="IW317" s="160"/>
      <c r="IX317" s="160"/>
      <c r="IY317" s="160"/>
      <c r="IZ317" s="160"/>
      <c r="JA317" s="160"/>
      <c r="JB317" s="160"/>
      <c r="JC317" s="160"/>
      <c r="JD317" s="160"/>
      <c r="JE317" s="160"/>
      <c r="JF317" s="160"/>
      <c r="JG317" s="160"/>
      <c r="JH317" s="160"/>
      <c r="JI317" s="160"/>
      <c r="JJ317" s="160"/>
      <c r="JK317" s="160"/>
      <c r="JL317" s="160"/>
      <c r="JM317" s="160"/>
      <c r="JN317" s="160"/>
      <c r="JO317" s="160"/>
      <c r="JP317" s="160"/>
      <c r="JQ317" s="160"/>
      <c r="JR317" s="160"/>
      <c r="JS317" s="160"/>
      <c r="JT317" s="160"/>
      <c r="JU317" s="160"/>
      <c r="JV317" s="160"/>
      <c r="JW317" s="160"/>
      <c r="JX317" s="160"/>
      <c r="JY317" s="160"/>
      <c r="JZ317" s="160"/>
      <c r="KA317" s="160"/>
      <c r="KB317" s="160"/>
      <c r="KC317" s="160"/>
      <c r="KD317" s="160"/>
      <c r="KE317" s="160"/>
      <c r="KF317" s="160"/>
      <c r="KG317" s="160"/>
      <c r="KH317" s="160"/>
      <c r="KI317" s="160"/>
      <c r="KJ317" s="160"/>
      <c r="KK317" s="160"/>
      <c r="KL317" s="160"/>
      <c r="KM317" s="160"/>
      <c r="KN317" s="160"/>
      <c r="KO317" s="160"/>
      <c r="KP317" s="160"/>
      <c r="KQ317" s="160"/>
      <c r="KR317" s="160"/>
      <c r="KS317" s="160"/>
      <c r="KT317" s="160"/>
      <c r="KU317" s="160"/>
      <c r="KV317" s="160"/>
      <c r="KW317" s="160"/>
      <c r="KX317" s="160"/>
      <c r="KY317" s="160"/>
      <c r="KZ317" s="160"/>
      <c r="LA317" s="160"/>
      <c r="LB317" s="160"/>
      <c r="LC317" s="160"/>
      <c r="LD317" s="160"/>
      <c r="LE317" s="160"/>
      <c r="LF317" s="160"/>
      <c r="LG317" s="160"/>
      <c r="LH317" s="160"/>
      <c r="LI317" s="160"/>
      <c r="LJ317" s="160"/>
      <c r="LK317" s="160"/>
      <c r="LL317" s="160"/>
      <c r="LM317" s="160"/>
      <c r="LN317" s="160"/>
      <c r="LO317" s="160"/>
      <c r="LP317" s="160"/>
      <c r="LQ317" s="160"/>
      <c r="LR317" s="160"/>
      <c r="LS317" s="160"/>
      <c r="LT317" s="160"/>
      <c r="LU317" s="160"/>
      <c r="LV317" s="160"/>
      <c r="LW317" s="160"/>
      <c r="LX317" s="160"/>
      <c r="LY317" s="160"/>
      <c r="LZ317" s="160"/>
      <c r="MA317" s="160"/>
      <c r="MB317" s="160"/>
      <c r="MC317" s="160"/>
      <c r="MD317" s="160"/>
      <c r="ME317" s="160"/>
      <c r="MF317" s="160"/>
      <c r="MG317" s="160"/>
      <c r="MH317" s="160"/>
      <c r="MI317" s="160"/>
      <c r="MJ317" s="160"/>
      <c r="MK317" s="160"/>
      <c r="ML317" s="160"/>
      <c r="MM317" s="160"/>
      <c r="MN317" s="160"/>
      <c r="MO317" s="160"/>
      <c r="MP317" s="160"/>
      <c r="MQ317" s="160"/>
      <c r="MR317" s="160"/>
      <c r="MS317" s="160"/>
      <c r="MT317" s="160"/>
      <c r="MU317" s="160"/>
      <c r="MV317" s="160"/>
      <c r="MW317" s="160"/>
      <c r="MX317" s="160"/>
      <c r="MY317" s="160"/>
      <c r="MZ317" s="160"/>
      <c r="NA317" s="160"/>
      <c r="NB317" s="160"/>
      <c r="NC317" s="160"/>
      <c r="ND317" s="160"/>
      <c r="NE317" s="160"/>
      <c r="NF317" s="160"/>
      <c r="NG317" s="160"/>
      <c r="NH317" s="160"/>
      <c r="NI317" s="160"/>
      <c r="NJ317" s="160"/>
      <c r="NK317" s="160"/>
      <c r="NL317" s="160"/>
      <c r="NM317" s="160"/>
      <c r="NN317" s="160"/>
      <c r="NO317" s="160"/>
      <c r="NP317" s="160"/>
      <c r="NQ317" s="160"/>
      <c r="NR317" s="160"/>
      <c r="NS317" s="160"/>
      <c r="NT317" s="160"/>
      <c r="NU317" s="160"/>
      <c r="NV317" s="160"/>
      <c r="NW317" s="160"/>
      <c r="NX317" s="160"/>
      <c r="NY317" s="160"/>
      <c r="NZ317" s="160"/>
      <c r="OA317" s="160"/>
      <c r="OB317" s="160"/>
      <c r="OC317" s="160"/>
      <c r="OD317" s="160"/>
      <c r="OE317" s="160"/>
      <c r="OF317" s="160"/>
      <c r="OG317" s="160"/>
      <c r="OH317" s="160"/>
      <c r="OI317" s="160"/>
      <c r="OJ317" s="160"/>
      <c r="OK317" s="160"/>
      <c r="OL317" s="160"/>
      <c r="OM317" s="160"/>
      <c r="ON317" s="160"/>
      <c r="OO317" s="160"/>
      <c r="OP317" s="160"/>
      <c r="OQ317" s="160"/>
      <c r="OR317" s="160"/>
      <c r="OS317" s="160"/>
      <c r="OT317" s="160"/>
      <c r="OU317" s="160"/>
      <c r="OV317" s="160"/>
      <c r="OW317" s="160"/>
      <c r="OX317" s="160"/>
      <c r="OY317" s="160"/>
      <c r="OZ317" s="160"/>
      <c r="PA317" s="160"/>
      <c r="PB317" s="160"/>
      <c r="PC317" s="160"/>
      <c r="PD317" s="160"/>
      <c r="PE317" s="160"/>
      <c r="PF317" s="160"/>
      <c r="PG317" s="160"/>
      <c r="PH317" s="160"/>
      <c r="PI317" s="160"/>
      <c r="PJ317" s="160"/>
      <c r="PK317" s="160"/>
      <c r="PL317" s="160"/>
      <c r="PM317" s="160"/>
      <c r="PN317" s="160"/>
      <c r="PO317" s="160"/>
      <c r="PP317" s="160"/>
      <c r="PQ317" s="160"/>
      <c r="PR317" s="160"/>
      <c r="PS317" s="160"/>
      <c r="PT317" s="160"/>
      <c r="PU317" s="160"/>
      <c r="PV317" s="160"/>
      <c r="PW317" s="160"/>
      <c r="PX317" s="160"/>
      <c r="PY317" s="160"/>
      <c r="PZ317" s="160"/>
      <c r="QA317" s="160"/>
      <c r="QB317" s="160"/>
      <c r="QC317" s="160"/>
      <c r="QD317" s="160"/>
      <c r="QE317" s="160"/>
      <c r="QF317" s="160"/>
      <c r="QG317" s="160"/>
      <c r="QH317" s="160"/>
      <c r="QI317" s="160"/>
      <c r="QJ317" s="160"/>
      <c r="QK317" s="160"/>
      <c r="QL317" s="160"/>
      <c r="QM317" s="160"/>
      <c r="QN317" s="160"/>
      <c r="QO317" s="160"/>
      <c r="QP317" s="160"/>
      <c r="QQ317" s="160"/>
      <c r="QR317" s="160"/>
      <c r="QS317" s="160"/>
      <c r="QT317" s="160"/>
      <c r="QU317" s="160"/>
      <c r="QV317" s="160"/>
      <c r="QW317" s="160"/>
      <c r="QX317" s="160"/>
      <c r="QY317" s="160"/>
      <c r="QZ317" s="160"/>
      <c r="RA317" s="160"/>
      <c r="RB317" s="160"/>
      <c r="RC317" s="160"/>
      <c r="RD317" s="160"/>
      <c r="RE317" s="160"/>
      <c r="RF317" s="160"/>
      <c r="RG317" s="160"/>
      <c r="RH317" s="160"/>
      <c r="RI317" s="160"/>
      <c r="RJ317" s="160"/>
      <c r="RK317" s="160"/>
      <c r="RL317" s="160"/>
      <c r="RM317" s="160"/>
      <c r="RN317" s="160"/>
      <c r="RO317" s="160"/>
      <c r="RP317" s="160"/>
      <c r="RQ317" s="160"/>
      <c r="RR317" s="160"/>
      <c r="RS317" s="160"/>
      <c r="RT317" s="160"/>
      <c r="RU317" s="160"/>
      <c r="RV317" s="160"/>
      <c r="RW317" s="160"/>
      <c r="RX317" s="160"/>
      <c r="RY317" s="160"/>
      <c r="RZ317" s="160"/>
      <c r="SA317" s="160"/>
      <c r="SB317" s="160"/>
      <c r="SC317" s="160"/>
      <c r="SD317" s="160"/>
      <c r="SE317" s="160"/>
      <c r="SF317" s="160"/>
      <c r="SG317" s="160"/>
      <c r="SH317" s="160"/>
      <c r="SI317" s="160"/>
      <c r="SJ317" s="160"/>
      <c r="SK317" s="160"/>
      <c r="SL317" s="160"/>
      <c r="SM317" s="160"/>
      <c r="SN317" s="160"/>
      <c r="SO317" s="160"/>
      <c r="SP317" s="160"/>
      <c r="SQ317" s="160"/>
      <c r="SR317" s="160"/>
      <c r="SS317" s="160"/>
      <c r="ST317" s="160"/>
      <c r="SU317" s="160"/>
      <c r="SV317" s="160"/>
      <c r="SW317" s="160"/>
      <c r="SX317" s="160"/>
      <c r="SY317" s="160"/>
      <c r="SZ317" s="160"/>
      <c r="TA317" s="160"/>
      <c r="TB317" s="160"/>
      <c r="TC317" s="160"/>
      <c r="TD317" s="160"/>
      <c r="TE317" s="160"/>
      <c r="TF317" s="160"/>
    </row>
    <row r="318" spans="1:526">
      <c r="A318" s="160"/>
      <c r="B318" s="160"/>
      <c r="C318" s="160"/>
      <c r="D318" s="160"/>
      <c r="E318" s="160"/>
      <c r="F318" s="160"/>
      <c r="G318" s="160"/>
      <c r="H318" s="160"/>
      <c r="I318" s="160"/>
      <c r="J318" s="160"/>
      <c r="K318" s="160"/>
      <c r="L318" s="160"/>
      <c r="M318" s="160"/>
      <c r="N318" s="160"/>
      <c r="O318" s="160"/>
      <c r="P318" s="160"/>
      <c r="Q318" s="160"/>
      <c r="R318" s="160"/>
      <c r="S318" s="160"/>
      <c r="T318" s="160"/>
      <c r="U318" s="160"/>
      <c r="V318" s="160"/>
      <c r="W318" s="160"/>
      <c r="X318" s="160"/>
      <c r="Y318" s="160"/>
      <c r="Z318" s="160"/>
      <c r="AA318" s="160"/>
      <c r="AB318" s="160"/>
      <c r="AC318" s="160"/>
      <c r="AD318" s="160"/>
      <c r="AE318" s="160"/>
      <c r="AF318" s="160"/>
      <c r="AG318" s="160"/>
      <c r="AH318" s="160"/>
      <c r="AI318" s="160"/>
      <c r="AJ318" s="160"/>
      <c r="AK318" s="160"/>
      <c r="AL318" s="160"/>
      <c r="AM318" s="160"/>
      <c r="AN318" s="160"/>
      <c r="AO318" s="160"/>
      <c r="AP318" s="160"/>
      <c r="AQ318" s="160"/>
      <c r="AR318" s="160"/>
      <c r="AS318" s="160"/>
      <c r="AT318" s="160"/>
      <c r="AU318" s="160"/>
      <c r="AV318" s="160"/>
      <c r="AW318" s="160"/>
      <c r="AX318" s="160"/>
      <c r="AY318" s="160"/>
      <c r="AZ318" s="160"/>
      <c r="BA318" s="160"/>
      <c r="BB318" s="160"/>
      <c r="BC318" s="160"/>
      <c r="BD318" s="160"/>
      <c r="BE318" s="160"/>
      <c r="BF318" s="160"/>
      <c r="BG318" s="160"/>
      <c r="BH318" s="160"/>
      <c r="BI318" s="160"/>
      <c r="BJ318" s="160"/>
      <c r="BK318" s="160"/>
      <c r="BL318" s="160"/>
      <c r="BM318" s="160"/>
      <c r="BN318" s="160"/>
      <c r="BO318" s="160"/>
      <c r="BP318" s="160"/>
      <c r="BQ318" s="160"/>
      <c r="BR318" s="160"/>
      <c r="BS318" s="160"/>
      <c r="BT318" s="160"/>
      <c r="BU318" s="160"/>
      <c r="BV318" s="160"/>
      <c r="BW318" s="160"/>
      <c r="BX318" s="160"/>
      <c r="BY318" s="160"/>
      <c r="BZ318" s="160"/>
      <c r="CA318" s="160"/>
      <c r="CB318" s="160"/>
      <c r="CC318" s="160"/>
      <c r="CD318" s="160"/>
      <c r="CE318" s="160"/>
      <c r="CF318" s="160"/>
      <c r="CG318" s="160"/>
      <c r="CH318" s="160"/>
      <c r="CI318" s="160"/>
      <c r="CJ318" s="160"/>
      <c r="CK318" s="160"/>
      <c r="CL318" s="160"/>
      <c r="CM318" s="160"/>
      <c r="CN318" s="160"/>
      <c r="CO318" s="160"/>
      <c r="CP318" s="160"/>
      <c r="CQ318" s="160"/>
      <c r="CR318" s="160"/>
      <c r="CS318" s="160"/>
      <c r="CT318" s="160"/>
      <c r="CU318" s="160"/>
      <c r="CV318" s="160"/>
      <c r="CW318" s="160"/>
      <c r="CX318" s="160"/>
      <c r="CY318" s="160"/>
      <c r="CZ318" s="160"/>
      <c r="DA318" s="160"/>
      <c r="DB318" s="160"/>
      <c r="DC318" s="160"/>
      <c r="DD318" s="160"/>
      <c r="DE318" s="160"/>
      <c r="DF318" s="160"/>
      <c r="DG318" s="160"/>
      <c r="DH318" s="160"/>
      <c r="DI318" s="160"/>
      <c r="DJ318" s="160"/>
      <c r="DK318" s="160"/>
      <c r="DL318" s="160"/>
      <c r="DM318" s="160"/>
      <c r="DN318" s="160"/>
      <c r="DO318" s="160"/>
      <c r="DP318" s="160"/>
      <c r="DQ318" s="160"/>
      <c r="DR318" s="160"/>
      <c r="DS318" s="160"/>
      <c r="DT318" s="160"/>
      <c r="DU318" s="160"/>
      <c r="DV318" s="160"/>
      <c r="DW318" s="160"/>
      <c r="DX318" s="160"/>
      <c r="DY318" s="160"/>
      <c r="DZ318" s="160"/>
      <c r="EA318" s="160"/>
      <c r="EB318" s="160"/>
      <c r="EC318" s="160"/>
      <c r="ED318" s="160"/>
      <c r="EE318" s="160"/>
      <c r="EF318" s="160"/>
      <c r="EG318" s="160"/>
      <c r="EH318" s="160"/>
      <c r="EI318" s="160"/>
      <c r="EJ318" s="160"/>
      <c r="EK318" s="160"/>
      <c r="EL318" s="160"/>
      <c r="EM318" s="160"/>
      <c r="EN318" s="160"/>
      <c r="EO318" s="160"/>
      <c r="EP318" s="160"/>
      <c r="EQ318" s="160"/>
      <c r="ER318" s="160"/>
      <c r="ES318" s="160"/>
      <c r="ET318" s="160"/>
      <c r="EU318" s="160"/>
      <c r="EV318" s="160"/>
      <c r="EW318" s="160"/>
      <c r="EX318" s="160"/>
      <c r="EY318" s="160"/>
      <c r="EZ318" s="160"/>
      <c r="FA318" s="160"/>
      <c r="FB318" s="160"/>
      <c r="FC318" s="160"/>
      <c r="FD318" s="160"/>
      <c r="FE318" s="160"/>
      <c r="FF318" s="160"/>
      <c r="FG318" s="160"/>
      <c r="FH318" s="160"/>
      <c r="FI318" s="160"/>
      <c r="FJ318" s="160"/>
      <c r="FK318" s="160"/>
      <c r="FL318" s="160"/>
      <c r="FM318" s="160"/>
      <c r="FN318" s="160"/>
      <c r="FO318" s="160"/>
      <c r="FP318" s="160"/>
      <c r="FQ318" s="160"/>
      <c r="FR318" s="160"/>
      <c r="FS318" s="160"/>
      <c r="FT318" s="160"/>
      <c r="FU318" s="160"/>
      <c r="FV318" s="160"/>
      <c r="FW318" s="160"/>
      <c r="FX318" s="160"/>
      <c r="FY318" s="160"/>
      <c r="FZ318" s="160"/>
      <c r="GA318" s="160"/>
      <c r="GB318" s="160"/>
      <c r="GC318" s="160"/>
      <c r="GD318" s="160"/>
      <c r="GE318" s="160"/>
      <c r="GF318" s="160"/>
      <c r="GG318" s="160"/>
      <c r="GH318" s="160"/>
      <c r="GI318" s="160"/>
      <c r="GJ318" s="160"/>
      <c r="GK318" s="160"/>
      <c r="GL318" s="160"/>
      <c r="GM318" s="160"/>
      <c r="GN318" s="160"/>
      <c r="GO318" s="160"/>
      <c r="GP318" s="160"/>
      <c r="GQ318" s="160"/>
      <c r="GR318" s="160"/>
      <c r="GS318" s="160"/>
      <c r="GT318" s="160"/>
      <c r="GU318" s="160"/>
      <c r="GV318" s="160"/>
      <c r="GW318" s="160"/>
      <c r="GX318" s="160"/>
      <c r="GY318" s="160"/>
      <c r="GZ318" s="160"/>
      <c r="HA318" s="160"/>
      <c r="HB318" s="160"/>
      <c r="HC318" s="160"/>
      <c r="HD318" s="160"/>
      <c r="HE318" s="160"/>
      <c r="HF318" s="160"/>
      <c r="HG318" s="160"/>
      <c r="HH318" s="160"/>
      <c r="HI318" s="160"/>
      <c r="HJ318" s="160"/>
      <c r="HK318" s="160"/>
      <c r="HL318" s="160"/>
      <c r="HM318" s="160"/>
      <c r="HN318" s="160"/>
      <c r="HO318" s="160"/>
      <c r="HP318" s="160"/>
      <c r="HQ318" s="160"/>
      <c r="HR318" s="160"/>
      <c r="HS318" s="160"/>
      <c r="HT318" s="160"/>
      <c r="HU318" s="160"/>
      <c r="HV318" s="160"/>
      <c r="HW318" s="160"/>
      <c r="HX318" s="160"/>
      <c r="HY318" s="160"/>
      <c r="HZ318" s="160"/>
      <c r="IA318" s="160"/>
      <c r="IB318" s="160"/>
      <c r="IC318" s="160"/>
      <c r="ID318" s="160"/>
      <c r="IE318" s="160"/>
      <c r="IF318" s="160"/>
      <c r="IG318" s="160"/>
      <c r="IH318" s="160"/>
      <c r="II318" s="160"/>
      <c r="IJ318" s="160"/>
      <c r="IK318" s="160"/>
      <c r="IL318" s="160"/>
      <c r="IM318" s="160"/>
      <c r="IN318" s="160"/>
      <c r="IO318" s="160"/>
      <c r="IP318" s="160"/>
      <c r="IQ318" s="160"/>
      <c r="IR318" s="160"/>
      <c r="IS318" s="160"/>
      <c r="IT318" s="160"/>
      <c r="IU318" s="160"/>
      <c r="IV318" s="160"/>
      <c r="IW318" s="160"/>
      <c r="IX318" s="160"/>
      <c r="IY318" s="160"/>
      <c r="IZ318" s="160"/>
      <c r="JA318" s="160"/>
      <c r="JB318" s="160"/>
      <c r="JC318" s="160"/>
      <c r="JD318" s="160"/>
      <c r="JE318" s="160"/>
      <c r="JF318" s="160"/>
      <c r="JG318" s="160"/>
      <c r="JH318" s="160"/>
      <c r="JI318" s="160"/>
      <c r="JJ318" s="160"/>
      <c r="JK318" s="160"/>
      <c r="JL318" s="160"/>
      <c r="JM318" s="160"/>
      <c r="JN318" s="160"/>
      <c r="JO318" s="160"/>
      <c r="JP318" s="160"/>
      <c r="JQ318" s="160"/>
      <c r="JR318" s="160"/>
      <c r="JS318" s="160"/>
      <c r="JT318" s="160"/>
      <c r="JU318" s="160"/>
      <c r="JV318" s="160"/>
      <c r="JW318" s="160"/>
      <c r="JX318" s="160"/>
      <c r="JY318" s="160"/>
      <c r="JZ318" s="160"/>
      <c r="KA318" s="160"/>
      <c r="KB318" s="160"/>
      <c r="KC318" s="160"/>
      <c r="KD318" s="160"/>
      <c r="KE318" s="160"/>
      <c r="KF318" s="160"/>
      <c r="KG318" s="160"/>
      <c r="KH318" s="160"/>
      <c r="KI318" s="160"/>
      <c r="KJ318" s="160"/>
      <c r="KK318" s="160"/>
      <c r="KL318" s="160"/>
      <c r="KM318" s="160"/>
      <c r="KN318" s="160"/>
      <c r="KO318" s="160"/>
      <c r="KP318" s="160"/>
      <c r="KQ318" s="160"/>
      <c r="KR318" s="160"/>
      <c r="KS318" s="160"/>
      <c r="KT318" s="160"/>
      <c r="KU318" s="160"/>
      <c r="KV318" s="160"/>
      <c r="KW318" s="160"/>
      <c r="KX318" s="160"/>
      <c r="KY318" s="160"/>
      <c r="KZ318" s="160"/>
      <c r="LA318" s="160"/>
      <c r="LB318" s="160"/>
      <c r="LC318" s="160"/>
      <c r="LD318" s="160"/>
      <c r="LE318" s="160"/>
      <c r="LF318" s="160"/>
      <c r="LG318" s="160"/>
      <c r="LH318" s="160"/>
      <c r="LI318" s="160"/>
      <c r="LJ318" s="160"/>
      <c r="LK318" s="160"/>
      <c r="LL318" s="160"/>
      <c r="LM318" s="160"/>
      <c r="LN318" s="160"/>
      <c r="LO318" s="160"/>
      <c r="LP318" s="160"/>
      <c r="LQ318" s="160"/>
      <c r="LR318" s="160"/>
      <c r="LS318" s="160"/>
      <c r="LT318" s="160"/>
      <c r="LU318" s="160"/>
      <c r="LV318" s="160"/>
      <c r="LW318" s="160"/>
      <c r="LX318" s="160"/>
      <c r="LY318" s="160"/>
      <c r="LZ318" s="160"/>
      <c r="MA318" s="160"/>
      <c r="MB318" s="160"/>
      <c r="MC318" s="160"/>
      <c r="MD318" s="160"/>
      <c r="ME318" s="160"/>
      <c r="MF318" s="160"/>
      <c r="MG318" s="160"/>
      <c r="MH318" s="160"/>
      <c r="MI318" s="160"/>
      <c r="MJ318" s="160"/>
      <c r="MK318" s="160"/>
      <c r="ML318" s="160"/>
      <c r="MM318" s="160"/>
      <c r="MN318" s="160"/>
      <c r="MO318" s="160"/>
      <c r="MP318" s="160"/>
      <c r="MQ318" s="160"/>
      <c r="MR318" s="160"/>
      <c r="MS318" s="160"/>
      <c r="MT318" s="160"/>
      <c r="MU318" s="160"/>
      <c r="MV318" s="160"/>
      <c r="MW318" s="160"/>
      <c r="MX318" s="160"/>
      <c r="MY318" s="160"/>
      <c r="MZ318" s="160"/>
      <c r="NA318" s="160"/>
      <c r="NB318" s="160"/>
      <c r="NC318" s="160"/>
      <c r="ND318" s="160"/>
      <c r="NE318" s="160"/>
      <c r="NF318" s="160"/>
      <c r="NG318" s="160"/>
      <c r="NH318" s="160"/>
      <c r="NI318" s="160"/>
      <c r="NJ318" s="160"/>
      <c r="NK318" s="160"/>
      <c r="NL318" s="160"/>
      <c r="NM318" s="160"/>
      <c r="NN318" s="160"/>
      <c r="NO318" s="160"/>
      <c r="NP318" s="160"/>
      <c r="NQ318" s="160"/>
      <c r="NR318" s="160"/>
      <c r="NS318" s="160"/>
      <c r="NT318" s="160"/>
      <c r="NU318" s="160"/>
      <c r="NV318" s="160"/>
      <c r="NW318" s="160"/>
      <c r="NX318" s="160"/>
      <c r="NY318" s="160"/>
      <c r="NZ318" s="160"/>
      <c r="OA318" s="160"/>
      <c r="OB318" s="160"/>
      <c r="OC318" s="160"/>
      <c r="OD318" s="160"/>
      <c r="OE318" s="160"/>
      <c r="OF318" s="160"/>
      <c r="OG318" s="160"/>
      <c r="OH318" s="160"/>
      <c r="OI318" s="160"/>
      <c r="OJ318" s="160"/>
      <c r="OK318" s="160"/>
      <c r="OL318" s="160"/>
      <c r="OM318" s="160"/>
      <c r="ON318" s="160"/>
      <c r="OO318" s="160"/>
      <c r="OP318" s="160"/>
      <c r="OQ318" s="160"/>
      <c r="OR318" s="160"/>
      <c r="OS318" s="160"/>
      <c r="OT318" s="160"/>
      <c r="OU318" s="160"/>
      <c r="OV318" s="160"/>
      <c r="OW318" s="160"/>
      <c r="OX318" s="160"/>
      <c r="OY318" s="160"/>
      <c r="OZ318" s="160"/>
      <c r="PA318" s="160"/>
      <c r="PB318" s="160"/>
      <c r="PC318" s="160"/>
      <c r="PD318" s="160"/>
      <c r="PE318" s="160"/>
      <c r="PF318" s="160"/>
      <c r="PG318" s="160"/>
      <c r="PH318" s="160"/>
      <c r="PI318" s="160"/>
      <c r="PJ318" s="160"/>
      <c r="PK318" s="160"/>
      <c r="PL318" s="160"/>
      <c r="PM318" s="160"/>
      <c r="PN318" s="160"/>
      <c r="PO318" s="160"/>
      <c r="PP318" s="160"/>
      <c r="PQ318" s="160"/>
      <c r="PR318" s="160"/>
      <c r="PS318" s="160"/>
      <c r="PT318" s="160"/>
      <c r="PU318" s="160"/>
      <c r="PV318" s="160"/>
      <c r="PW318" s="160"/>
      <c r="PX318" s="160"/>
      <c r="PY318" s="160"/>
      <c r="PZ318" s="160"/>
      <c r="QA318" s="160"/>
      <c r="QB318" s="160"/>
      <c r="QC318" s="160"/>
      <c r="QD318" s="160"/>
      <c r="QE318" s="160"/>
      <c r="QF318" s="160"/>
      <c r="QG318" s="160"/>
      <c r="QH318" s="160"/>
      <c r="QI318" s="160"/>
      <c r="QJ318" s="160"/>
      <c r="QK318" s="160"/>
      <c r="QL318" s="160"/>
      <c r="QM318" s="160"/>
      <c r="QN318" s="160"/>
      <c r="QO318" s="160"/>
      <c r="QP318" s="160"/>
      <c r="QQ318" s="160"/>
      <c r="QR318" s="160"/>
      <c r="QS318" s="160"/>
      <c r="QT318" s="160"/>
      <c r="QU318" s="160"/>
      <c r="QV318" s="160"/>
      <c r="QW318" s="160"/>
      <c r="QX318" s="160"/>
      <c r="QY318" s="160"/>
      <c r="QZ318" s="160"/>
      <c r="RA318" s="160"/>
      <c r="RB318" s="160"/>
      <c r="RC318" s="160"/>
      <c r="RD318" s="160"/>
      <c r="RE318" s="160"/>
      <c r="RF318" s="160"/>
      <c r="RG318" s="160"/>
      <c r="RH318" s="160"/>
      <c r="RI318" s="160"/>
      <c r="RJ318" s="160"/>
      <c r="RK318" s="160"/>
      <c r="RL318" s="160"/>
      <c r="RM318" s="160"/>
      <c r="RN318" s="160"/>
      <c r="RO318" s="160"/>
      <c r="RP318" s="160"/>
      <c r="RQ318" s="160"/>
      <c r="RR318" s="160"/>
      <c r="RS318" s="160"/>
      <c r="RT318" s="160"/>
      <c r="RU318" s="160"/>
      <c r="RV318" s="160"/>
      <c r="RW318" s="160"/>
      <c r="RX318" s="160"/>
      <c r="RY318" s="160"/>
      <c r="RZ318" s="160"/>
      <c r="SA318" s="160"/>
      <c r="SB318" s="160"/>
      <c r="SC318" s="160"/>
      <c r="SD318" s="160"/>
      <c r="SE318" s="160"/>
      <c r="SF318" s="160"/>
      <c r="SG318" s="160"/>
      <c r="SH318" s="160"/>
      <c r="SI318" s="160"/>
      <c r="SJ318" s="160"/>
      <c r="SK318" s="160"/>
      <c r="SL318" s="160"/>
      <c r="SM318" s="160"/>
      <c r="SN318" s="160"/>
      <c r="SO318" s="160"/>
      <c r="SP318" s="160"/>
      <c r="SQ318" s="160"/>
      <c r="SR318" s="160"/>
      <c r="SS318" s="160"/>
      <c r="ST318" s="160"/>
      <c r="SU318" s="160"/>
      <c r="SV318" s="160"/>
      <c r="SW318" s="160"/>
      <c r="SX318" s="160"/>
      <c r="SY318" s="160"/>
      <c r="SZ318" s="160"/>
      <c r="TA318" s="160"/>
      <c r="TB318" s="160"/>
      <c r="TC318" s="160"/>
      <c r="TD318" s="160"/>
      <c r="TE318" s="160"/>
      <c r="TF318" s="160"/>
    </row>
    <row r="319" spans="1:526">
      <c r="A319" s="160"/>
      <c r="B319" s="160"/>
      <c r="C319" s="160"/>
      <c r="D319" s="160"/>
      <c r="E319" s="160"/>
      <c r="F319" s="160"/>
      <c r="G319" s="160"/>
      <c r="H319" s="160"/>
      <c r="I319" s="160"/>
      <c r="J319" s="160"/>
      <c r="K319" s="160"/>
      <c r="L319" s="160"/>
      <c r="M319" s="160"/>
      <c r="N319" s="160"/>
      <c r="O319" s="160"/>
      <c r="P319" s="160"/>
      <c r="Q319" s="160"/>
      <c r="R319" s="160"/>
      <c r="S319" s="160"/>
      <c r="T319" s="160"/>
      <c r="U319" s="160"/>
      <c r="V319" s="160"/>
      <c r="W319" s="160"/>
      <c r="X319" s="160"/>
      <c r="Y319" s="160"/>
      <c r="Z319" s="160"/>
      <c r="AA319" s="160"/>
      <c r="AB319" s="160"/>
      <c r="AC319" s="160"/>
      <c r="AD319" s="160"/>
      <c r="AE319" s="160"/>
      <c r="AF319" s="160"/>
      <c r="AG319" s="160"/>
      <c r="AH319" s="160"/>
      <c r="AI319" s="160"/>
      <c r="AJ319" s="160"/>
      <c r="AK319" s="160"/>
      <c r="AL319" s="160"/>
      <c r="AM319" s="160"/>
      <c r="AN319" s="160"/>
      <c r="AO319" s="160"/>
      <c r="AP319" s="160"/>
      <c r="AQ319" s="160"/>
      <c r="AR319" s="160"/>
      <c r="AS319" s="160"/>
      <c r="AT319" s="160"/>
      <c r="AU319" s="160"/>
      <c r="AV319" s="160"/>
      <c r="AW319" s="160"/>
      <c r="AX319" s="160"/>
      <c r="AY319" s="160"/>
      <c r="AZ319" s="160"/>
      <c r="BA319" s="160"/>
      <c r="BB319" s="160"/>
      <c r="BC319" s="160"/>
      <c r="BD319" s="160"/>
      <c r="BE319" s="160"/>
      <c r="BF319" s="160"/>
      <c r="BG319" s="160"/>
      <c r="BH319" s="160"/>
      <c r="BI319" s="160"/>
      <c r="BJ319" s="160"/>
      <c r="BK319" s="160"/>
      <c r="BL319" s="160"/>
      <c r="BM319" s="160"/>
      <c r="BN319" s="160"/>
      <c r="BO319" s="160"/>
      <c r="BP319" s="160"/>
      <c r="BQ319" s="160"/>
      <c r="BR319" s="160"/>
      <c r="BS319" s="160"/>
      <c r="BT319" s="160"/>
      <c r="BU319" s="160"/>
      <c r="BV319" s="160"/>
      <c r="BW319" s="160"/>
      <c r="BX319" s="160"/>
      <c r="BY319" s="160"/>
      <c r="BZ319" s="160"/>
      <c r="CA319" s="160"/>
      <c r="CB319" s="160"/>
      <c r="CC319" s="160"/>
      <c r="CD319" s="160"/>
      <c r="CE319" s="160"/>
      <c r="CF319" s="160"/>
      <c r="CG319" s="160"/>
      <c r="CH319" s="160"/>
      <c r="CI319" s="160"/>
      <c r="CJ319" s="160"/>
      <c r="CK319" s="160"/>
      <c r="CL319" s="160"/>
      <c r="CM319" s="160"/>
      <c r="CN319" s="160"/>
      <c r="CO319" s="160"/>
      <c r="CP319" s="160"/>
      <c r="CQ319" s="160"/>
      <c r="CR319" s="160"/>
      <c r="CS319" s="160"/>
      <c r="CT319" s="160"/>
      <c r="CU319" s="160"/>
      <c r="CV319" s="160"/>
      <c r="CW319" s="160"/>
      <c r="CX319" s="160"/>
      <c r="CY319" s="160"/>
      <c r="CZ319" s="160"/>
      <c r="DA319" s="160"/>
      <c r="DB319" s="160"/>
      <c r="DC319" s="160"/>
      <c r="DD319" s="160"/>
      <c r="DE319" s="160"/>
      <c r="DF319" s="160"/>
      <c r="DG319" s="160"/>
      <c r="DH319" s="160"/>
      <c r="DI319" s="160"/>
      <c r="DJ319" s="160"/>
      <c r="DK319" s="160"/>
      <c r="DL319" s="160"/>
      <c r="DM319" s="160"/>
      <c r="DN319" s="160"/>
      <c r="DO319" s="160"/>
      <c r="DP319" s="160"/>
      <c r="DQ319" s="160"/>
      <c r="DR319" s="160"/>
      <c r="DS319" s="160"/>
      <c r="DT319" s="160"/>
      <c r="DU319" s="160"/>
      <c r="DV319" s="160"/>
      <c r="DW319" s="160"/>
      <c r="DX319" s="160"/>
      <c r="DY319" s="160"/>
      <c r="DZ319" s="160"/>
      <c r="EA319" s="160"/>
      <c r="EB319" s="160"/>
      <c r="EC319" s="160"/>
      <c r="ED319" s="160"/>
      <c r="EE319" s="160"/>
      <c r="EF319" s="160"/>
      <c r="EG319" s="160"/>
      <c r="EH319" s="160"/>
      <c r="EI319" s="160"/>
      <c r="EJ319" s="160"/>
      <c r="EK319" s="160"/>
      <c r="EL319" s="160"/>
      <c r="EM319" s="160"/>
      <c r="EN319" s="160"/>
      <c r="EO319" s="160"/>
      <c r="EP319" s="160"/>
      <c r="EQ319" s="160"/>
      <c r="ER319" s="160"/>
      <c r="ES319" s="160"/>
      <c r="ET319" s="160"/>
      <c r="EU319" s="160"/>
      <c r="EV319" s="160"/>
      <c r="EW319" s="160"/>
      <c r="EX319" s="160"/>
      <c r="EY319" s="160"/>
      <c r="EZ319" s="160"/>
      <c r="FA319" s="160"/>
      <c r="FB319" s="160"/>
      <c r="FC319" s="160"/>
      <c r="FD319" s="160"/>
      <c r="FE319" s="160"/>
      <c r="FF319" s="160"/>
      <c r="FG319" s="160"/>
      <c r="FH319" s="160"/>
      <c r="FI319" s="160"/>
      <c r="FJ319" s="160"/>
      <c r="FK319" s="160"/>
      <c r="FL319" s="160"/>
      <c r="FM319" s="160"/>
      <c r="FN319" s="160"/>
      <c r="FO319" s="160"/>
      <c r="FP319" s="160"/>
      <c r="FQ319" s="160"/>
      <c r="FR319" s="160"/>
      <c r="FS319" s="160"/>
      <c r="FT319" s="160"/>
      <c r="FU319" s="160"/>
      <c r="FV319" s="160"/>
      <c r="FW319" s="160"/>
      <c r="FX319" s="160"/>
      <c r="FY319" s="160"/>
      <c r="FZ319" s="160"/>
      <c r="GA319" s="160"/>
      <c r="GB319" s="160"/>
      <c r="GC319" s="160"/>
      <c r="GD319" s="160"/>
      <c r="GE319" s="160"/>
      <c r="GF319" s="160"/>
      <c r="GG319" s="160"/>
      <c r="GH319" s="160"/>
      <c r="GI319" s="160"/>
      <c r="GJ319" s="160"/>
      <c r="GK319" s="160"/>
      <c r="GL319" s="160"/>
      <c r="GM319" s="160"/>
      <c r="GN319" s="160"/>
      <c r="GO319" s="160"/>
      <c r="GP319" s="160"/>
      <c r="GQ319" s="160"/>
      <c r="GR319" s="160"/>
      <c r="GS319" s="160"/>
      <c r="GT319" s="160"/>
      <c r="GU319" s="160"/>
      <c r="GV319" s="160"/>
      <c r="GW319" s="160"/>
      <c r="GX319" s="160"/>
      <c r="GY319" s="160"/>
      <c r="GZ319" s="160"/>
      <c r="HA319" s="160"/>
      <c r="HB319" s="160"/>
      <c r="HC319" s="160"/>
      <c r="HD319" s="160"/>
      <c r="HE319" s="160"/>
      <c r="HF319" s="160"/>
      <c r="HG319" s="160"/>
      <c r="HH319" s="160"/>
      <c r="HI319" s="160"/>
      <c r="HJ319" s="160"/>
      <c r="HK319" s="160"/>
      <c r="HL319" s="160"/>
      <c r="HM319" s="160"/>
      <c r="HN319" s="160"/>
      <c r="HO319" s="160"/>
      <c r="HP319" s="160"/>
      <c r="HQ319" s="160"/>
      <c r="HR319" s="160"/>
      <c r="HS319" s="160"/>
      <c r="HT319" s="160"/>
      <c r="HU319" s="160"/>
      <c r="HV319" s="160"/>
      <c r="HW319" s="160"/>
      <c r="HX319" s="160"/>
      <c r="HY319" s="160"/>
      <c r="HZ319" s="160"/>
      <c r="IA319" s="160"/>
      <c r="IB319" s="160"/>
      <c r="IC319" s="160"/>
      <c r="ID319" s="160"/>
      <c r="IE319" s="160"/>
      <c r="IF319" s="160"/>
      <c r="IG319" s="160"/>
      <c r="IH319" s="160"/>
      <c r="II319" s="160"/>
      <c r="IJ319" s="160"/>
      <c r="IK319" s="160"/>
      <c r="IL319" s="160"/>
      <c r="IM319" s="160"/>
      <c r="IN319" s="160"/>
      <c r="IO319" s="160"/>
      <c r="IP319" s="160"/>
      <c r="IQ319" s="160"/>
      <c r="IR319" s="160"/>
      <c r="IS319" s="160"/>
      <c r="IT319" s="160"/>
      <c r="IU319" s="160"/>
      <c r="IV319" s="160"/>
      <c r="IW319" s="160"/>
      <c r="IX319" s="160"/>
      <c r="IY319" s="160"/>
      <c r="IZ319" s="160"/>
      <c r="JA319" s="160"/>
      <c r="JB319" s="160"/>
      <c r="JC319" s="160"/>
      <c r="JD319" s="160"/>
      <c r="JE319" s="160"/>
      <c r="JF319" s="160"/>
      <c r="JG319" s="160"/>
      <c r="JH319" s="160"/>
      <c r="JI319" s="160"/>
      <c r="JJ319" s="160"/>
      <c r="JK319" s="160"/>
      <c r="JL319" s="160"/>
      <c r="JM319" s="160"/>
      <c r="JN319" s="160"/>
      <c r="JO319" s="160"/>
      <c r="JP319" s="160"/>
      <c r="JQ319" s="160"/>
      <c r="JR319" s="160"/>
      <c r="JS319" s="160"/>
      <c r="JT319" s="160"/>
      <c r="JU319" s="160"/>
      <c r="JV319" s="160"/>
      <c r="JW319" s="160"/>
      <c r="JX319" s="160"/>
      <c r="JY319" s="160"/>
      <c r="JZ319" s="160"/>
      <c r="KA319" s="160"/>
      <c r="KB319" s="160"/>
      <c r="KC319" s="160"/>
      <c r="KD319" s="160"/>
      <c r="KE319" s="160"/>
      <c r="KF319" s="160"/>
      <c r="KG319" s="160"/>
      <c r="KH319" s="160"/>
      <c r="KI319" s="160"/>
      <c r="KJ319" s="160"/>
      <c r="KK319" s="160"/>
      <c r="KL319" s="160"/>
      <c r="KM319" s="160"/>
      <c r="KN319" s="160"/>
      <c r="KO319" s="160"/>
      <c r="KP319" s="160"/>
      <c r="KQ319" s="160"/>
      <c r="KR319" s="160"/>
      <c r="KS319" s="160"/>
      <c r="KT319" s="160"/>
      <c r="KU319" s="160"/>
      <c r="KV319" s="160"/>
      <c r="KW319" s="160"/>
      <c r="KX319" s="160"/>
      <c r="KY319" s="160"/>
      <c r="KZ319" s="160"/>
      <c r="LA319" s="160"/>
      <c r="LB319" s="160"/>
      <c r="LC319" s="160"/>
      <c r="LD319" s="160"/>
      <c r="LE319" s="160"/>
      <c r="LF319" s="160"/>
      <c r="LG319" s="160"/>
      <c r="LH319" s="160"/>
      <c r="LI319" s="160"/>
      <c r="LJ319" s="160"/>
      <c r="LK319" s="160"/>
      <c r="LL319" s="160"/>
      <c r="LM319" s="160"/>
      <c r="LN319" s="160"/>
      <c r="LO319" s="160"/>
      <c r="LP319" s="160"/>
      <c r="LQ319" s="160"/>
      <c r="LR319" s="160"/>
      <c r="LS319" s="160"/>
      <c r="LT319" s="160"/>
      <c r="LU319" s="160"/>
      <c r="LV319" s="160"/>
      <c r="LW319" s="160"/>
      <c r="LX319" s="160"/>
      <c r="LY319" s="160"/>
      <c r="LZ319" s="160"/>
      <c r="MA319" s="160"/>
      <c r="MB319" s="160"/>
      <c r="MC319" s="160"/>
      <c r="MD319" s="160"/>
      <c r="ME319" s="160"/>
      <c r="MF319" s="160"/>
      <c r="MG319" s="160"/>
      <c r="MH319" s="160"/>
      <c r="MI319" s="160"/>
      <c r="MJ319" s="160"/>
      <c r="MK319" s="160"/>
      <c r="ML319" s="160"/>
      <c r="MM319" s="160"/>
      <c r="MN319" s="160"/>
      <c r="MO319" s="160"/>
      <c r="MP319" s="160"/>
      <c r="MQ319" s="160"/>
      <c r="MR319" s="160"/>
      <c r="MS319" s="160"/>
      <c r="MT319" s="160"/>
      <c r="MU319" s="160"/>
      <c r="MV319" s="160"/>
      <c r="MW319" s="160"/>
      <c r="MX319" s="160"/>
      <c r="MY319" s="160"/>
      <c r="MZ319" s="160"/>
      <c r="NA319" s="160"/>
      <c r="NB319" s="160"/>
      <c r="NC319" s="160"/>
      <c r="ND319" s="160"/>
      <c r="NE319" s="160"/>
      <c r="NF319" s="160"/>
      <c r="NG319" s="160"/>
      <c r="NH319" s="160"/>
      <c r="NI319" s="160"/>
      <c r="NJ319" s="160"/>
      <c r="NK319" s="160"/>
      <c r="NL319" s="160"/>
      <c r="NM319" s="160"/>
      <c r="NN319" s="160"/>
      <c r="NO319" s="160"/>
      <c r="NP319" s="160"/>
      <c r="NQ319" s="160"/>
      <c r="NR319" s="160"/>
      <c r="NS319" s="160"/>
      <c r="NT319" s="160"/>
      <c r="NU319" s="160"/>
      <c r="NV319" s="160"/>
      <c r="NW319" s="160"/>
      <c r="NX319" s="160"/>
      <c r="NY319" s="160"/>
      <c r="NZ319" s="160"/>
      <c r="OA319" s="160"/>
      <c r="OB319" s="160"/>
      <c r="OC319" s="160"/>
      <c r="OD319" s="160"/>
      <c r="OE319" s="160"/>
      <c r="OF319" s="160"/>
      <c r="OG319" s="160"/>
      <c r="OH319" s="160"/>
      <c r="OI319" s="160"/>
      <c r="OJ319" s="160"/>
      <c r="OK319" s="160"/>
      <c r="OL319" s="160"/>
      <c r="OM319" s="160"/>
      <c r="ON319" s="160"/>
      <c r="OO319" s="160"/>
      <c r="OP319" s="160"/>
      <c r="OQ319" s="160"/>
      <c r="OR319" s="160"/>
      <c r="OS319" s="160"/>
      <c r="OT319" s="160"/>
      <c r="OU319" s="160"/>
      <c r="OV319" s="160"/>
      <c r="OW319" s="160"/>
      <c r="OX319" s="160"/>
      <c r="OY319" s="160"/>
      <c r="OZ319" s="160"/>
      <c r="PA319" s="160"/>
      <c r="PB319" s="160"/>
      <c r="PC319" s="160"/>
      <c r="PD319" s="160"/>
      <c r="PE319" s="160"/>
      <c r="PF319" s="160"/>
      <c r="PG319" s="160"/>
      <c r="PH319" s="160"/>
      <c r="PI319" s="160"/>
      <c r="PJ319" s="160"/>
      <c r="PK319" s="160"/>
      <c r="PL319" s="160"/>
      <c r="PM319" s="160"/>
      <c r="PN319" s="160"/>
      <c r="PO319" s="160"/>
      <c r="PP319" s="160"/>
      <c r="PQ319" s="160"/>
      <c r="PR319" s="160"/>
      <c r="PS319" s="160"/>
      <c r="PT319" s="160"/>
      <c r="PU319" s="160"/>
      <c r="PV319" s="160"/>
      <c r="PW319" s="160"/>
      <c r="PX319" s="160"/>
      <c r="PY319" s="160"/>
      <c r="PZ319" s="160"/>
      <c r="QA319" s="160"/>
      <c r="QB319" s="160"/>
      <c r="QC319" s="160"/>
      <c r="QD319" s="160"/>
      <c r="QE319" s="160"/>
      <c r="QF319" s="160"/>
      <c r="QG319" s="160"/>
      <c r="QH319" s="160"/>
      <c r="QI319" s="160"/>
      <c r="QJ319" s="160"/>
      <c r="QK319" s="160"/>
      <c r="QL319" s="160"/>
      <c r="QM319" s="160"/>
      <c r="QN319" s="160"/>
      <c r="QO319" s="160"/>
      <c r="QP319" s="160"/>
      <c r="QQ319" s="160"/>
      <c r="QR319" s="160"/>
      <c r="QS319" s="160"/>
      <c r="QT319" s="160"/>
      <c r="QU319" s="160"/>
      <c r="QV319" s="160"/>
      <c r="QW319" s="160"/>
      <c r="QX319" s="160"/>
      <c r="QY319" s="160"/>
      <c r="QZ319" s="160"/>
      <c r="RA319" s="160"/>
      <c r="RB319" s="160"/>
      <c r="RC319" s="160"/>
      <c r="RD319" s="160"/>
      <c r="RE319" s="160"/>
      <c r="RF319" s="160"/>
      <c r="RG319" s="160"/>
      <c r="RH319" s="160"/>
      <c r="RI319" s="160"/>
      <c r="RJ319" s="160"/>
      <c r="RK319" s="160"/>
      <c r="RL319" s="160"/>
      <c r="RM319" s="160"/>
      <c r="RN319" s="160"/>
      <c r="RO319" s="160"/>
      <c r="RP319" s="160"/>
      <c r="RQ319" s="160"/>
      <c r="RR319" s="160"/>
      <c r="RS319" s="160"/>
      <c r="RT319" s="160"/>
      <c r="RU319" s="160"/>
      <c r="RV319" s="160"/>
      <c r="RW319" s="160"/>
      <c r="RX319" s="160"/>
      <c r="RY319" s="160"/>
      <c r="RZ319" s="160"/>
      <c r="SA319" s="160"/>
      <c r="SB319" s="160"/>
      <c r="SC319" s="160"/>
      <c r="SD319" s="160"/>
      <c r="SE319" s="160"/>
      <c r="SF319" s="160"/>
      <c r="SG319" s="160"/>
      <c r="SH319" s="160"/>
      <c r="SI319" s="160"/>
      <c r="SJ319" s="160"/>
      <c r="SK319" s="160"/>
      <c r="SL319" s="160"/>
      <c r="SM319" s="160"/>
      <c r="SN319" s="160"/>
      <c r="SO319" s="160"/>
      <c r="SP319" s="160"/>
      <c r="SQ319" s="160"/>
      <c r="SR319" s="160"/>
      <c r="SS319" s="160"/>
      <c r="ST319" s="160"/>
      <c r="SU319" s="160"/>
      <c r="SV319" s="160"/>
      <c r="SW319" s="160"/>
      <c r="SX319" s="160"/>
      <c r="SY319" s="160"/>
      <c r="SZ319" s="160"/>
      <c r="TA319" s="160"/>
      <c r="TB319" s="160"/>
      <c r="TC319" s="160"/>
      <c r="TD319" s="160"/>
      <c r="TE319" s="160"/>
      <c r="TF319" s="160"/>
    </row>
    <row r="320" spans="1:526">
      <c r="A320" s="160"/>
      <c r="B320" s="160"/>
      <c r="C320" s="160"/>
      <c r="D320" s="160"/>
      <c r="E320" s="160"/>
      <c r="F320" s="160"/>
      <c r="G320" s="160"/>
      <c r="H320" s="160"/>
      <c r="I320" s="160"/>
      <c r="J320" s="160"/>
      <c r="K320" s="160"/>
      <c r="L320" s="160"/>
      <c r="M320" s="160"/>
      <c r="N320" s="160"/>
      <c r="O320" s="160"/>
      <c r="P320" s="160"/>
      <c r="Q320" s="160"/>
      <c r="R320" s="160"/>
      <c r="S320" s="160"/>
      <c r="T320" s="160"/>
      <c r="U320" s="160"/>
      <c r="V320" s="160"/>
      <c r="W320" s="160"/>
      <c r="X320" s="160"/>
      <c r="Y320" s="160"/>
      <c r="Z320" s="160"/>
      <c r="AA320" s="160"/>
      <c r="AB320" s="160"/>
      <c r="AC320" s="160"/>
      <c r="AD320" s="160"/>
      <c r="AE320" s="160"/>
      <c r="AF320" s="160"/>
      <c r="AG320" s="160"/>
      <c r="AH320" s="160"/>
      <c r="AI320" s="160"/>
      <c r="AJ320" s="160"/>
      <c r="AK320" s="160"/>
      <c r="AL320" s="160"/>
      <c r="AM320" s="160"/>
      <c r="AN320" s="160"/>
      <c r="AO320" s="160"/>
      <c r="AP320" s="160"/>
      <c r="AQ320" s="160"/>
      <c r="AR320" s="160"/>
      <c r="AS320" s="160"/>
      <c r="AT320" s="160"/>
      <c r="AU320" s="160"/>
      <c r="AV320" s="160"/>
      <c r="AW320" s="160"/>
      <c r="AX320" s="160"/>
      <c r="AY320" s="160"/>
      <c r="AZ320" s="160"/>
      <c r="BA320" s="160"/>
      <c r="BB320" s="160"/>
      <c r="BC320" s="160"/>
      <c r="BD320" s="160"/>
      <c r="BE320" s="160"/>
      <c r="BF320" s="160"/>
      <c r="BG320" s="160"/>
      <c r="BH320" s="160"/>
      <c r="BI320" s="160"/>
      <c r="BJ320" s="160"/>
      <c r="BK320" s="160"/>
      <c r="BL320" s="160"/>
      <c r="BM320" s="160"/>
      <c r="BN320" s="160"/>
      <c r="BO320" s="160"/>
      <c r="BP320" s="160"/>
      <c r="BQ320" s="160"/>
      <c r="BR320" s="160"/>
      <c r="BS320" s="160"/>
      <c r="BT320" s="160"/>
      <c r="BU320" s="160"/>
      <c r="BV320" s="160"/>
      <c r="BW320" s="160"/>
      <c r="BX320" s="160"/>
      <c r="BY320" s="160"/>
      <c r="BZ320" s="160"/>
      <c r="CA320" s="160"/>
      <c r="CB320" s="160"/>
      <c r="CC320" s="160"/>
      <c r="CD320" s="160"/>
      <c r="CE320" s="160"/>
      <c r="CF320" s="160"/>
      <c r="CG320" s="160"/>
      <c r="CH320" s="160"/>
      <c r="CI320" s="160"/>
      <c r="CJ320" s="160"/>
      <c r="CK320" s="160"/>
      <c r="CL320" s="160"/>
      <c r="CM320" s="160"/>
      <c r="CN320" s="160"/>
      <c r="CO320" s="160"/>
      <c r="CP320" s="160"/>
      <c r="CQ320" s="160"/>
      <c r="CR320" s="160"/>
      <c r="CS320" s="160"/>
      <c r="CT320" s="160"/>
      <c r="CU320" s="160"/>
      <c r="CV320" s="160"/>
      <c r="CW320" s="160"/>
      <c r="CX320" s="160"/>
      <c r="CY320" s="160"/>
      <c r="CZ320" s="160"/>
      <c r="DA320" s="160"/>
      <c r="DB320" s="160"/>
      <c r="DC320" s="160"/>
      <c r="DD320" s="160"/>
      <c r="DE320" s="160"/>
      <c r="DF320" s="160"/>
      <c r="DG320" s="160"/>
      <c r="DH320" s="160"/>
      <c r="DI320" s="160"/>
      <c r="DJ320" s="160"/>
      <c r="DK320" s="160"/>
      <c r="DL320" s="160"/>
      <c r="DM320" s="160"/>
      <c r="DN320" s="160"/>
      <c r="DO320" s="160"/>
      <c r="DP320" s="160"/>
      <c r="DQ320" s="160"/>
      <c r="DR320" s="160"/>
      <c r="DS320" s="160"/>
      <c r="DT320" s="160"/>
      <c r="DU320" s="160"/>
      <c r="DV320" s="160"/>
      <c r="DW320" s="160"/>
      <c r="DX320" s="160"/>
      <c r="DY320" s="160"/>
      <c r="DZ320" s="160"/>
      <c r="EA320" s="160"/>
      <c r="EB320" s="160"/>
      <c r="EC320" s="160"/>
      <c r="ED320" s="160"/>
      <c r="EE320" s="160"/>
      <c r="EF320" s="160"/>
      <c r="EG320" s="160"/>
      <c r="EH320" s="160"/>
      <c r="EI320" s="160"/>
      <c r="EJ320" s="160"/>
      <c r="EK320" s="160"/>
      <c r="EL320" s="160"/>
      <c r="EM320" s="160"/>
      <c r="EN320" s="160"/>
      <c r="EO320" s="160"/>
      <c r="EP320" s="160"/>
      <c r="EQ320" s="160"/>
      <c r="ER320" s="160"/>
      <c r="ES320" s="160"/>
      <c r="ET320" s="160"/>
      <c r="EU320" s="160"/>
      <c r="EV320" s="160"/>
      <c r="EW320" s="160"/>
      <c r="EX320" s="160"/>
      <c r="EY320" s="160"/>
      <c r="EZ320" s="160"/>
      <c r="FA320" s="160"/>
      <c r="FB320" s="160"/>
      <c r="FC320" s="160"/>
      <c r="FD320" s="160"/>
      <c r="FE320" s="160"/>
      <c r="FF320" s="160"/>
      <c r="FG320" s="160"/>
      <c r="FH320" s="160"/>
      <c r="FI320" s="160"/>
      <c r="FJ320" s="160"/>
      <c r="FK320" s="160"/>
      <c r="FL320" s="160"/>
      <c r="FM320" s="160"/>
      <c r="FN320" s="160"/>
      <c r="FO320" s="160"/>
      <c r="FP320" s="160"/>
      <c r="FQ320" s="160"/>
      <c r="FR320" s="160"/>
      <c r="FS320" s="160"/>
      <c r="FT320" s="160"/>
      <c r="FU320" s="160"/>
      <c r="FV320" s="160"/>
      <c r="FW320" s="160"/>
      <c r="FX320" s="160"/>
      <c r="FY320" s="160"/>
      <c r="FZ320" s="160"/>
      <c r="GA320" s="160"/>
      <c r="GB320" s="160"/>
      <c r="GC320" s="160"/>
      <c r="GD320" s="160"/>
      <c r="GE320" s="160"/>
      <c r="GF320" s="160"/>
      <c r="GG320" s="160"/>
      <c r="GH320" s="160"/>
      <c r="GI320" s="160"/>
      <c r="GJ320" s="160"/>
      <c r="GK320" s="160"/>
      <c r="GL320" s="160"/>
      <c r="GM320" s="160"/>
      <c r="GN320" s="160"/>
      <c r="GO320" s="160"/>
      <c r="GP320" s="160"/>
      <c r="GQ320" s="160"/>
      <c r="GR320" s="160"/>
      <c r="GS320" s="160"/>
      <c r="GT320" s="160"/>
      <c r="GU320" s="160"/>
      <c r="GV320" s="160"/>
      <c r="GW320" s="160"/>
      <c r="GX320" s="160"/>
      <c r="GY320" s="160"/>
      <c r="GZ320" s="160"/>
      <c r="HA320" s="160"/>
      <c r="HB320" s="160"/>
      <c r="HC320" s="160"/>
      <c r="HD320" s="160"/>
      <c r="HE320" s="160"/>
      <c r="HF320" s="160"/>
      <c r="HG320" s="160"/>
      <c r="HH320" s="160"/>
      <c r="HI320" s="160"/>
      <c r="HJ320" s="160"/>
      <c r="HK320" s="160"/>
      <c r="HL320" s="160"/>
      <c r="HM320" s="160"/>
      <c r="HN320" s="160"/>
      <c r="HO320" s="160"/>
      <c r="HP320" s="160"/>
      <c r="HQ320" s="160"/>
      <c r="HR320" s="160"/>
      <c r="HS320" s="160"/>
      <c r="HT320" s="160"/>
      <c r="HU320" s="160"/>
      <c r="HV320" s="160"/>
      <c r="HW320" s="160"/>
      <c r="HX320" s="160"/>
      <c r="HY320" s="160"/>
      <c r="HZ320" s="160"/>
      <c r="IA320" s="160"/>
      <c r="IB320" s="160"/>
      <c r="IC320" s="160"/>
      <c r="ID320" s="160"/>
      <c r="IE320" s="160"/>
      <c r="IF320" s="160"/>
      <c r="IG320" s="160"/>
      <c r="IH320" s="160"/>
      <c r="II320" s="160"/>
      <c r="IJ320" s="160"/>
      <c r="IK320" s="160"/>
      <c r="IL320" s="160"/>
      <c r="IM320" s="160"/>
      <c r="IN320" s="160"/>
      <c r="IO320" s="160"/>
      <c r="IP320" s="160"/>
      <c r="IQ320" s="160"/>
      <c r="IR320" s="160"/>
      <c r="IS320" s="160"/>
      <c r="IT320" s="160"/>
      <c r="IU320" s="160"/>
      <c r="IV320" s="160"/>
      <c r="IW320" s="160"/>
      <c r="IX320" s="160"/>
      <c r="IY320" s="160"/>
      <c r="IZ320" s="160"/>
      <c r="JA320" s="160"/>
      <c r="JB320" s="160"/>
      <c r="JC320" s="160"/>
      <c r="JD320" s="160"/>
      <c r="JE320" s="160"/>
      <c r="JF320" s="160"/>
      <c r="JG320" s="160"/>
      <c r="JH320" s="160"/>
      <c r="JI320" s="160"/>
      <c r="JJ320" s="160"/>
      <c r="JK320" s="160"/>
      <c r="JL320" s="160"/>
      <c r="JM320" s="160"/>
      <c r="JN320" s="160"/>
      <c r="JO320" s="160"/>
      <c r="JP320" s="160"/>
      <c r="JQ320" s="160"/>
      <c r="JR320" s="160"/>
      <c r="JS320" s="160"/>
      <c r="JT320" s="160"/>
      <c r="JU320" s="160"/>
      <c r="JV320" s="160"/>
      <c r="JW320" s="160"/>
      <c r="JX320" s="160"/>
      <c r="JY320" s="160"/>
      <c r="JZ320" s="160"/>
      <c r="KA320" s="160"/>
      <c r="KB320" s="160"/>
      <c r="KC320" s="160"/>
      <c r="KD320" s="160"/>
      <c r="KE320" s="160"/>
      <c r="KF320" s="160"/>
      <c r="KG320" s="160"/>
      <c r="KH320" s="160"/>
      <c r="KI320" s="160"/>
      <c r="KJ320" s="160"/>
      <c r="KK320" s="160"/>
      <c r="KL320" s="160"/>
      <c r="KM320" s="160"/>
      <c r="KN320" s="160"/>
      <c r="KO320" s="160"/>
      <c r="KP320" s="160"/>
      <c r="KQ320" s="160"/>
      <c r="KR320" s="160"/>
      <c r="KS320" s="160"/>
      <c r="KT320" s="160"/>
      <c r="KU320" s="160"/>
      <c r="KV320" s="160"/>
      <c r="KW320" s="160"/>
      <c r="KX320" s="160"/>
      <c r="KY320" s="160"/>
      <c r="KZ320" s="160"/>
      <c r="LA320" s="160"/>
      <c r="LB320" s="160"/>
      <c r="LC320" s="160"/>
      <c r="LD320" s="160"/>
      <c r="LE320" s="160"/>
      <c r="LF320" s="160"/>
      <c r="LG320" s="160"/>
      <c r="LH320" s="160"/>
      <c r="LI320" s="160"/>
      <c r="LJ320" s="160"/>
      <c r="LK320" s="160"/>
      <c r="LL320" s="160"/>
      <c r="LM320" s="160"/>
      <c r="LN320" s="160"/>
      <c r="LO320" s="160"/>
      <c r="LP320" s="160"/>
      <c r="LQ320" s="160"/>
      <c r="LR320" s="160"/>
      <c r="LS320" s="160"/>
      <c r="LT320" s="160"/>
      <c r="LU320" s="160"/>
      <c r="LV320" s="160"/>
      <c r="LW320" s="160"/>
      <c r="LX320" s="160"/>
      <c r="LY320" s="160"/>
      <c r="LZ320" s="160"/>
      <c r="MA320" s="160"/>
      <c r="MB320" s="160"/>
      <c r="MC320" s="160"/>
      <c r="MD320" s="160"/>
      <c r="ME320" s="160"/>
      <c r="MF320" s="160"/>
      <c r="MG320" s="160"/>
      <c r="MH320" s="160"/>
      <c r="MI320" s="160"/>
      <c r="MJ320" s="160"/>
      <c r="MK320" s="160"/>
      <c r="ML320" s="160"/>
      <c r="MM320" s="160"/>
      <c r="MN320" s="160"/>
      <c r="MO320" s="160"/>
      <c r="MP320" s="160"/>
      <c r="MQ320" s="160"/>
      <c r="MR320" s="160"/>
      <c r="MS320" s="160"/>
      <c r="MT320" s="160"/>
      <c r="MU320" s="160"/>
      <c r="MV320" s="160"/>
      <c r="MW320" s="160"/>
      <c r="MX320" s="160"/>
      <c r="MY320" s="160"/>
      <c r="MZ320" s="160"/>
      <c r="NA320" s="160"/>
      <c r="NB320" s="160"/>
      <c r="NC320" s="160"/>
      <c r="ND320" s="160"/>
      <c r="NE320" s="160"/>
      <c r="NF320" s="160"/>
      <c r="NG320" s="160"/>
      <c r="NH320" s="160"/>
      <c r="NI320" s="160"/>
      <c r="NJ320" s="160"/>
      <c r="NK320" s="160"/>
      <c r="NL320" s="160"/>
      <c r="NM320" s="160"/>
      <c r="NN320" s="160"/>
      <c r="NO320" s="160"/>
      <c r="NP320" s="160"/>
      <c r="NQ320" s="160"/>
      <c r="NR320" s="160"/>
      <c r="NS320" s="160"/>
      <c r="NT320" s="160"/>
      <c r="NU320" s="160"/>
      <c r="NV320" s="160"/>
      <c r="NW320" s="160"/>
      <c r="NX320" s="160"/>
      <c r="NY320" s="160"/>
      <c r="NZ320" s="160"/>
      <c r="OA320" s="160"/>
      <c r="OB320" s="160"/>
      <c r="OC320" s="160"/>
      <c r="OD320" s="160"/>
      <c r="OE320" s="160"/>
      <c r="OF320" s="160"/>
      <c r="OG320" s="160"/>
      <c r="OH320" s="160"/>
      <c r="OI320" s="160"/>
      <c r="OJ320" s="160"/>
      <c r="OK320" s="160"/>
      <c r="OL320" s="160"/>
      <c r="OM320" s="160"/>
      <c r="ON320" s="160"/>
      <c r="OO320" s="160"/>
      <c r="OP320" s="160"/>
      <c r="OQ320" s="160"/>
      <c r="OR320" s="160"/>
      <c r="OS320" s="160"/>
      <c r="OT320" s="160"/>
      <c r="OU320" s="160"/>
      <c r="OV320" s="160"/>
      <c r="OW320" s="160"/>
      <c r="OX320" s="160"/>
      <c r="OY320" s="160"/>
      <c r="OZ320" s="160"/>
      <c r="PA320" s="160"/>
      <c r="PB320" s="160"/>
      <c r="PC320" s="160"/>
      <c r="PD320" s="160"/>
      <c r="PE320" s="160"/>
      <c r="PF320" s="160"/>
      <c r="PG320" s="160"/>
      <c r="PH320" s="160"/>
      <c r="PI320" s="160"/>
      <c r="PJ320" s="160"/>
      <c r="PK320" s="160"/>
      <c r="PL320" s="160"/>
      <c r="PM320" s="160"/>
      <c r="PN320" s="160"/>
      <c r="PO320" s="160"/>
      <c r="PP320" s="160"/>
      <c r="PQ320" s="160"/>
      <c r="PR320" s="160"/>
      <c r="PS320" s="160"/>
      <c r="PT320" s="160"/>
      <c r="PU320" s="160"/>
      <c r="PV320" s="160"/>
      <c r="PW320" s="160"/>
      <c r="PX320" s="160"/>
      <c r="PY320" s="160"/>
      <c r="PZ320" s="160"/>
      <c r="QA320" s="160"/>
      <c r="QB320" s="160"/>
      <c r="QC320" s="160"/>
      <c r="QD320" s="160"/>
      <c r="QE320" s="160"/>
      <c r="QF320" s="160"/>
      <c r="QG320" s="160"/>
      <c r="QH320" s="160"/>
      <c r="QI320" s="160"/>
      <c r="QJ320" s="160"/>
      <c r="QK320" s="160"/>
      <c r="QL320" s="160"/>
      <c r="QM320" s="160"/>
      <c r="QN320" s="160"/>
      <c r="QO320" s="160"/>
      <c r="QP320" s="160"/>
      <c r="QQ320" s="160"/>
      <c r="QR320" s="160"/>
      <c r="QS320" s="160"/>
      <c r="QT320" s="160"/>
      <c r="QU320" s="160"/>
      <c r="QV320" s="160"/>
      <c r="QW320" s="160"/>
      <c r="QX320" s="160"/>
      <c r="QY320" s="160"/>
      <c r="QZ320" s="160"/>
      <c r="RA320" s="160"/>
      <c r="RB320" s="160"/>
      <c r="RC320" s="160"/>
      <c r="RD320" s="160"/>
      <c r="RE320" s="160"/>
      <c r="RF320" s="160"/>
      <c r="RG320" s="160"/>
      <c r="RH320" s="160"/>
      <c r="RI320" s="160"/>
      <c r="RJ320" s="160"/>
      <c r="RK320" s="160"/>
      <c r="RL320" s="160"/>
      <c r="RM320" s="160"/>
      <c r="RN320" s="160"/>
      <c r="RO320" s="160"/>
      <c r="RP320" s="160"/>
      <c r="RQ320" s="160"/>
      <c r="RR320" s="160"/>
      <c r="RS320" s="160"/>
      <c r="RT320" s="160"/>
      <c r="RU320" s="160"/>
      <c r="RV320" s="160"/>
      <c r="RW320" s="160"/>
      <c r="RX320" s="160"/>
      <c r="RY320" s="160"/>
      <c r="RZ320" s="160"/>
      <c r="SA320" s="160"/>
      <c r="SB320" s="160"/>
      <c r="SC320" s="160"/>
      <c r="SD320" s="160"/>
      <c r="SE320" s="160"/>
      <c r="SF320" s="160"/>
      <c r="SG320" s="160"/>
      <c r="SH320" s="160"/>
      <c r="SI320" s="160"/>
      <c r="SJ320" s="160"/>
      <c r="SK320" s="160"/>
      <c r="SL320" s="160"/>
      <c r="SM320" s="160"/>
      <c r="SN320" s="160"/>
      <c r="SO320" s="160"/>
      <c r="SP320" s="160"/>
      <c r="SQ320" s="160"/>
      <c r="SR320" s="160"/>
      <c r="SS320" s="160"/>
      <c r="ST320" s="160"/>
      <c r="SU320" s="160"/>
      <c r="SV320" s="160"/>
      <c r="SW320" s="160"/>
      <c r="SX320" s="160"/>
      <c r="SY320" s="160"/>
      <c r="SZ320" s="160"/>
      <c r="TA320" s="160"/>
      <c r="TB320" s="160"/>
      <c r="TC320" s="160"/>
      <c r="TD320" s="160"/>
      <c r="TE320" s="160"/>
      <c r="TF320" s="160"/>
    </row>
    <row r="321" spans="1:526">
      <c r="A321" s="160"/>
      <c r="B321" s="160"/>
      <c r="C321" s="160"/>
      <c r="D321" s="160"/>
      <c r="E321" s="160"/>
      <c r="F321" s="160"/>
      <c r="G321" s="160"/>
      <c r="H321" s="160"/>
      <c r="I321" s="160"/>
      <c r="J321" s="160"/>
      <c r="K321" s="160"/>
      <c r="L321" s="160"/>
      <c r="M321" s="160"/>
      <c r="N321" s="160"/>
      <c r="O321" s="160"/>
      <c r="P321" s="160"/>
      <c r="Q321" s="160"/>
      <c r="R321" s="160"/>
      <c r="S321" s="160"/>
      <c r="T321" s="160"/>
      <c r="U321" s="160"/>
      <c r="V321" s="160"/>
      <c r="W321" s="160"/>
      <c r="X321" s="160"/>
      <c r="Y321" s="160"/>
      <c r="Z321" s="160"/>
      <c r="AA321" s="160"/>
      <c r="AB321" s="160"/>
      <c r="AC321" s="160"/>
      <c r="AD321" s="160"/>
      <c r="AE321" s="160"/>
      <c r="AF321" s="160"/>
      <c r="AG321" s="160"/>
      <c r="AH321" s="160"/>
      <c r="AI321" s="160"/>
      <c r="AJ321" s="160"/>
      <c r="AK321" s="160"/>
      <c r="AL321" s="160"/>
      <c r="AM321" s="160"/>
      <c r="AN321" s="160"/>
      <c r="AO321" s="160"/>
      <c r="AP321" s="160"/>
      <c r="AQ321" s="160"/>
      <c r="AR321" s="160"/>
      <c r="AS321" s="160"/>
      <c r="AT321" s="160"/>
      <c r="AU321" s="160"/>
      <c r="AV321" s="160"/>
      <c r="AW321" s="160"/>
      <c r="AX321" s="160"/>
      <c r="AY321" s="160"/>
      <c r="AZ321" s="160"/>
      <c r="BA321" s="160"/>
      <c r="BB321" s="160"/>
      <c r="BC321" s="160"/>
      <c r="BD321" s="160"/>
      <c r="BE321" s="160"/>
      <c r="BF321" s="160"/>
      <c r="BG321" s="160"/>
      <c r="BH321" s="160"/>
      <c r="BI321" s="160"/>
      <c r="BJ321" s="160"/>
      <c r="BK321" s="160"/>
      <c r="BL321" s="160"/>
      <c r="BM321" s="160"/>
      <c r="BN321" s="160"/>
      <c r="BO321" s="160"/>
      <c r="BP321" s="160"/>
      <c r="BQ321" s="160"/>
      <c r="BR321" s="160"/>
      <c r="BS321" s="160"/>
      <c r="BT321" s="160"/>
      <c r="BU321" s="160"/>
      <c r="BV321" s="160"/>
      <c r="BW321" s="160"/>
      <c r="BX321" s="160"/>
      <c r="BY321" s="160"/>
      <c r="BZ321" s="160"/>
      <c r="CA321" s="160"/>
      <c r="CB321" s="160"/>
      <c r="CC321" s="160"/>
      <c r="CD321" s="160"/>
      <c r="CE321" s="160"/>
      <c r="CF321" s="160"/>
      <c r="CG321" s="160"/>
      <c r="CH321" s="160"/>
      <c r="CI321" s="160"/>
      <c r="CJ321" s="160"/>
      <c r="CK321" s="160"/>
      <c r="CL321" s="160"/>
      <c r="CM321" s="160"/>
      <c r="CN321" s="160"/>
      <c r="CO321" s="160"/>
      <c r="CP321" s="160"/>
      <c r="CQ321" s="160"/>
      <c r="CR321" s="160"/>
      <c r="CS321" s="160"/>
      <c r="CT321" s="160"/>
      <c r="CU321" s="160"/>
      <c r="CV321" s="160"/>
      <c r="CW321" s="160"/>
      <c r="CX321" s="160"/>
      <c r="CY321" s="160"/>
      <c r="CZ321" s="160"/>
      <c r="DA321" s="160"/>
      <c r="DB321" s="160"/>
      <c r="DC321" s="160"/>
      <c r="DD321" s="160"/>
      <c r="DE321" s="160"/>
      <c r="DF321" s="160"/>
      <c r="DG321" s="160"/>
      <c r="DH321" s="160"/>
      <c r="DI321" s="160"/>
      <c r="DJ321" s="160"/>
      <c r="DK321" s="160"/>
      <c r="DL321" s="160"/>
      <c r="DM321" s="160"/>
      <c r="DN321" s="160"/>
      <c r="DO321" s="160"/>
      <c r="DP321" s="160"/>
      <c r="DQ321" s="160"/>
      <c r="DR321" s="160"/>
      <c r="DS321" s="160"/>
      <c r="DT321" s="160"/>
      <c r="DU321" s="160"/>
      <c r="DV321" s="160"/>
      <c r="DW321" s="160"/>
      <c r="DX321" s="160"/>
      <c r="DY321" s="160"/>
      <c r="DZ321" s="160"/>
      <c r="EA321" s="160"/>
      <c r="EB321" s="160"/>
      <c r="EC321" s="160"/>
      <c r="ED321" s="160"/>
      <c r="EE321" s="160"/>
      <c r="EF321" s="160"/>
      <c r="EG321" s="160"/>
      <c r="EH321" s="160"/>
      <c r="EI321" s="160"/>
      <c r="EJ321" s="160"/>
      <c r="EK321" s="160"/>
      <c r="EL321" s="160"/>
      <c r="EM321" s="160"/>
      <c r="EN321" s="160"/>
      <c r="EO321" s="160"/>
      <c r="EP321" s="160"/>
      <c r="EQ321" s="160"/>
      <c r="ER321" s="160"/>
      <c r="ES321" s="160"/>
      <c r="ET321" s="160"/>
      <c r="EU321" s="160"/>
      <c r="EV321" s="160"/>
      <c r="EW321" s="160"/>
      <c r="EX321" s="160"/>
      <c r="EY321" s="160"/>
      <c r="EZ321" s="160"/>
      <c r="FA321" s="160"/>
      <c r="FB321" s="160"/>
      <c r="FC321" s="160"/>
      <c r="FD321" s="160"/>
      <c r="FE321" s="160"/>
      <c r="FF321" s="160"/>
      <c r="FG321" s="160"/>
      <c r="FH321" s="160"/>
      <c r="FI321" s="160"/>
      <c r="FJ321" s="160"/>
      <c r="FK321" s="160"/>
      <c r="FL321" s="160"/>
      <c r="FM321" s="160"/>
      <c r="FN321" s="160"/>
      <c r="FO321" s="160"/>
      <c r="FP321" s="160"/>
      <c r="FQ321" s="160"/>
      <c r="FR321" s="160"/>
      <c r="FS321" s="160"/>
      <c r="FT321" s="160"/>
      <c r="FU321" s="160"/>
      <c r="FV321" s="160"/>
      <c r="FW321" s="160"/>
      <c r="FX321" s="160"/>
      <c r="FY321" s="160"/>
      <c r="FZ321" s="160"/>
      <c r="GA321" s="160"/>
      <c r="GB321" s="160"/>
      <c r="GC321" s="160"/>
      <c r="GD321" s="160"/>
      <c r="GE321" s="160"/>
      <c r="GF321" s="160"/>
      <c r="GG321" s="160"/>
      <c r="GH321" s="160"/>
      <c r="GI321" s="160"/>
      <c r="GJ321" s="160"/>
      <c r="GK321" s="160"/>
      <c r="GL321" s="160"/>
      <c r="GM321" s="160"/>
      <c r="GN321" s="160"/>
      <c r="GO321" s="160"/>
      <c r="GP321" s="160"/>
      <c r="GQ321" s="160"/>
      <c r="GR321" s="160"/>
      <c r="GS321" s="160"/>
      <c r="GT321" s="160"/>
      <c r="GU321" s="160"/>
      <c r="GV321" s="160"/>
      <c r="GW321" s="160"/>
      <c r="GX321" s="160"/>
      <c r="GY321" s="160"/>
      <c r="GZ321" s="160"/>
      <c r="HA321" s="160"/>
      <c r="HB321" s="160"/>
      <c r="HC321" s="160"/>
      <c r="HD321" s="160"/>
      <c r="HE321" s="160"/>
      <c r="HF321" s="160"/>
      <c r="HG321" s="160"/>
      <c r="HH321" s="160"/>
      <c r="HI321" s="160"/>
      <c r="HJ321" s="160"/>
      <c r="HK321" s="160"/>
      <c r="HL321" s="160"/>
      <c r="HM321" s="160"/>
      <c r="HN321" s="160"/>
      <c r="HO321" s="160"/>
      <c r="HP321" s="160"/>
      <c r="HQ321" s="160"/>
      <c r="HR321" s="160"/>
      <c r="HS321" s="160"/>
      <c r="HT321" s="160"/>
      <c r="HU321" s="160"/>
      <c r="HV321" s="160"/>
      <c r="HW321" s="160"/>
      <c r="HX321" s="160"/>
      <c r="HY321" s="160"/>
      <c r="HZ321" s="160"/>
      <c r="IA321" s="160"/>
      <c r="IB321" s="160"/>
      <c r="IC321" s="160"/>
      <c r="ID321" s="160"/>
      <c r="IE321" s="160"/>
      <c r="IF321" s="160"/>
      <c r="IG321" s="160"/>
      <c r="IH321" s="160"/>
      <c r="II321" s="160"/>
      <c r="IJ321" s="160"/>
      <c r="IK321" s="160"/>
      <c r="IL321" s="160"/>
      <c r="IM321" s="160"/>
      <c r="IN321" s="160"/>
      <c r="IO321" s="160"/>
      <c r="IP321" s="160"/>
      <c r="IQ321" s="160"/>
      <c r="IR321" s="160"/>
      <c r="IS321" s="160"/>
      <c r="IT321" s="160"/>
      <c r="IU321" s="160"/>
      <c r="IV321" s="160"/>
      <c r="IW321" s="160"/>
      <c r="IX321" s="160"/>
      <c r="IY321" s="160"/>
      <c r="IZ321" s="160"/>
      <c r="JA321" s="160"/>
      <c r="JB321" s="160"/>
      <c r="JC321" s="160"/>
      <c r="JD321" s="160"/>
      <c r="JE321" s="160"/>
      <c r="JF321" s="160"/>
      <c r="JG321" s="160"/>
      <c r="JH321" s="160"/>
      <c r="JI321" s="160"/>
      <c r="JJ321" s="160"/>
      <c r="JK321" s="160"/>
      <c r="JL321" s="160"/>
      <c r="JM321" s="160"/>
      <c r="JN321" s="160"/>
      <c r="JO321" s="160"/>
      <c r="JP321" s="160"/>
      <c r="JQ321" s="160"/>
      <c r="JR321" s="160"/>
      <c r="JS321" s="160"/>
      <c r="JT321" s="160"/>
      <c r="JU321" s="160"/>
      <c r="JV321" s="160"/>
      <c r="JW321" s="160"/>
      <c r="JX321" s="160"/>
      <c r="JY321" s="160"/>
      <c r="JZ321" s="160"/>
      <c r="KA321" s="160"/>
      <c r="KB321" s="160"/>
      <c r="KC321" s="160"/>
      <c r="KD321" s="160"/>
      <c r="KE321" s="160"/>
      <c r="KF321" s="160"/>
      <c r="KG321" s="160"/>
      <c r="KH321" s="160"/>
      <c r="KI321" s="160"/>
      <c r="KJ321" s="160"/>
      <c r="KK321" s="160"/>
      <c r="KL321" s="160"/>
      <c r="KM321" s="160"/>
      <c r="KN321" s="160"/>
      <c r="KO321" s="160"/>
      <c r="KP321" s="160"/>
      <c r="KQ321" s="160"/>
      <c r="KR321" s="160"/>
      <c r="KS321" s="160"/>
      <c r="KT321" s="160"/>
      <c r="KU321" s="160"/>
      <c r="KV321" s="160"/>
      <c r="KW321" s="160"/>
      <c r="KX321" s="160"/>
      <c r="KY321" s="160"/>
      <c r="KZ321" s="160"/>
      <c r="LA321" s="160"/>
      <c r="LB321" s="160"/>
      <c r="LC321" s="160"/>
      <c r="LD321" s="160"/>
      <c r="LE321" s="160"/>
      <c r="LF321" s="160"/>
      <c r="LG321" s="160"/>
      <c r="LH321" s="160"/>
      <c r="LI321" s="160"/>
      <c r="LJ321" s="160"/>
      <c r="LK321" s="160"/>
      <c r="LL321" s="160"/>
      <c r="LM321" s="160"/>
      <c r="LN321" s="160"/>
      <c r="LO321" s="160"/>
      <c r="LP321" s="160"/>
      <c r="LQ321" s="160"/>
      <c r="LR321" s="160"/>
      <c r="LS321" s="160"/>
      <c r="LT321" s="160"/>
      <c r="LU321" s="160"/>
      <c r="LV321" s="160"/>
      <c r="LW321" s="160"/>
      <c r="LX321" s="160"/>
      <c r="LY321" s="160"/>
      <c r="LZ321" s="160"/>
      <c r="MA321" s="160"/>
      <c r="MB321" s="160"/>
      <c r="MC321" s="160"/>
      <c r="MD321" s="160"/>
      <c r="ME321" s="160"/>
      <c r="MF321" s="160"/>
      <c r="MG321" s="160"/>
      <c r="MH321" s="160"/>
      <c r="MI321" s="160"/>
      <c r="MJ321" s="160"/>
      <c r="MK321" s="160"/>
      <c r="ML321" s="160"/>
      <c r="MM321" s="160"/>
      <c r="MN321" s="160"/>
      <c r="MO321" s="160"/>
      <c r="MP321" s="160"/>
      <c r="MQ321" s="160"/>
      <c r="MR321" s="160"/>
      <c r="MS321" s="160"/>
      <c r="MT321" s="160"/>
      <c r="MU321" s="160"/>
      <c r="MV321" s="160"/>
      <c r="MW321" s="160"/>
      <c r="MX321" s="160"/>
      <c r="MY321" s="160"/>
      <c r="MZ321" s="160"/>
      <c r="NA321" s="160"/>
      <c r="NB321" s="160"/>
      <c r="NC321" s="160"/>
      <c r="ND321" s="160"/>
      <c r="NE321" s="160"/>
      <c r="NF321" s="160"/>
      <c r="NG321" s="160"/>
      <c r="NH321" s="160"/>
      <c r="NI321" s="160"/>
      <c r="NJ321" s="160"/>
      <c r="NK321" s="160"/>
      <c r="NL321" s="160"/>
      <c r="NM321" s="160"/>
      <c r="NN321" s="160"/>
      <c r="NO321" s="160"/>
      <c r="NP321" s="160"/>
      <c r="NQ321" s="160"/>
      <c r="NR321" s="160"/>
      <c r="NS321" s="160"/>
      <c r="NT321" s="160"/>
      <c r="NU321" s="160"/>
      <c r="NV321" s="160"/>
      <c r="NW321" s="160"/>
      <c r="NX321" s="160"/>
      <c r="NY321" s="160"/>
      <c r="NZ321" s="160"/>
      <c r="OA321" s="160"/>
      <c r="OB321" s="160"/>
      <c r="OC321" s="160"/>
      <c r="OD321" s="160"/>
      <c r="OE321" s="160"/>
      <c r="OF321" s="160"/>
      <c r="OG321" s="160"/>
      <c r="OH321" s="160"/>
      <c r="OI321" s="160"/>
      <c r="OJ321" s="160"/>
      <c r="OK321" s="160"/>
      <c r="OL321" s="160"/>
      <c r="OM321" s="160"/>
      <c r="ON321" s="160"/>
      <c r="OO321" s="160"/>
      <c r="OP321" s="160"/>
      <c r="OQ321" s="160"/>
      <c r="OR321" s="160"/>
      <c r="OS321" s="160"/>
      <c r="OT321" s="160"/>
      <c r="OU321" s="160"/>
      <c r="OV321" s="160"/>
      <c r="OW321" s="160"/>
      <c r="OX321" s="160"/>
      <c r="OY321" s="160"/>
      <c r="OZ321" s="160"/>
      <c r="PA321" s="160"/>
      <c r="PB321" s="160"/>
      <c r="PC321" s="160"/>
      <c r="PD321" s="160"/>
      <c r="PE321" s="160"/>
      <c r="PF321" s="160"/>
      <c r="PG321" s="160"/>
      <c r="PH321" s="160"/>
      <c r="PI321" s="160"/>
      <c r="PJ321" s="160"/>
      <c r="PK321" s="160"/>
      <c r="PL321" s="160"/>
      <c r="PM321" s="160"/>
      <c r="PN321" s="160"/>
      <c r="PO321" s="160"/>
      <c r="PP321" s="160"/>
      <c r="PQ321" s="160"/>
      <c r="PR321" s="160"/>
      <c r="PS321" s="160"/>
      <c r="PT321" s="160"/>
      <c r="PU321" s="160"/>
      <c r="PV321" s="160"/>
      <c r="PW321" s="160"/>
      <c r="PX321" s="160"/>
      <c r="PY321" s="160"/>
      <c r="PZ321" s="160"/>
      <c r="QA321" s="160"/>
      <c r="QB321" s="160"/>
      <c r="QC321" s="160"/>
      <c r="QD321" s="160"/>
      <c r="QE321" s="160"/>
      <c r="QF321" s="160"/>
      <c r="QG321" s="160"/>
      <c r="QH321" s="160"/>
      <c r="QI321" s="160"/>
      <c r="QJ321" s="160"/>
      <c r="QK321" s="160"/>
      <c r="QL321" s="160"/>
      <c r="QM321" s="160"/>
      <c r="QN321" s="160"/>
      <c r="QO321" s="160"/>
      <c r="QP321" s="160"/>
      <c r="QQ321" s="160"/>
      <c r="QR321" s="160"/>
      <c r="QS321" s="160"/>
      <c r="QT321" s="160"/>
      <c r="QU321" s="160"/>
      <c r="QV321" s="160"/>
      <c r="QW321" s="160"/>
      <c r="QX321" s="160"/>
      <c r="QY321" s="160"/>
      <c r="QZ321" s="160"/>
      <c r="RA321" s="160"/>
      <c r="RB321" s="160"/>
      <c r="RC321" s="160"/>
      <c r="RD321" s="160"/>
      <c r="RE321" s="160"/>
      <c r="RF321" s="160"/>
      <c r="RG321" s="160"/>
      <c r="RH321" s="160"/>
      <c r="RI321" s="160"/>
      <c r="RJ321" s="160"/>
      <c r="RK321" s="160"/>
      <c r="RL321" s="160"/>
      <c r="RM321" s="160"/>
      <c r="RN321" s="160"/>
      <c r="RO321" s="160"/>
      <c r="RP321" s="160"/>
      <c r="RQ321" s="160"/>
      <c r="RR321" s="160"/>
      <c r="RS321" s="160"/>
      <c r="RT321" s="160"/>
      <c r="RU321" s="160"/>
      <c r="RV321" s="160"/>
      <c r="RW321" s="160"/>
      <c r="RX321" s="160"/>
      <c r="RY321" s="160"/>
      <c r="RZ321" s="160"/>
      <c r="SA321" s="160"/>
      <c r="SB321" s="160"/>
      <c r="SC321" s="160"/>
      <c r="SD321" s="160"/>
      <c r="SE321" s="160"/>
      <c r="SF321" s="160"/>
      <c r="SG321" s="160"/>
      <c r="SH321" s="160"/>
      <c r="SI321" s="160"/>
      <c r="SJ321" s="160"/>
      <c r="SK321" s="160"/>
      <c r="SL321" s="160"/>
      <c r="SM321" s="160"/>
      <c r="SN321" s="160"/>
      <c r="SO321" s="160"/>
      <c r="SP321" s="160"/>
      <c r="SQ321" s="160"/>
      <c r="SR321" s="160"/>
      <c r="SS321" s="160"/>
      <c r="ST321" s="160"/>
      <c r="SU321" s="160"/>
      <c r="SV321" s="160"/>
      <c r="SW321" s="160"/>
      <c r="SX321" s="160"/>
      <c r="SY321" s="160"/>
      <c r="SZ321" s="160"/>
      <c r="TA321" s="160"/>
      <c r="TB321" s="160"/>
      <c r="TC321" s="160"/>
      <c r="TD321" s="160"/>
      <c r="TE321" s="160"/>
      <c r="TF321" s="160"/>
    </row>
    <row r="322" spans="1:526">
      <c r="A322" s="160"/>
      <c r="B322" s="160"/>
      <c r="C322" s="160"/>
      <c r="D322" s="160"/>
      <c r="E322" s="160"/>
      <c r="F322" s="160"/>
      <c r="G322" s="160"/>
      <c r="H322" s="160"/>
      <c r="I322" s="160"/>
      <c r="J322" s="160"/>
      <c r="K322" s="160"/>
      <c r="L322" s="160"/>
      <c r="M322" s="160"/>
      <c r="N322" s="160"/>
      <c r="O322" s="160"/>
      <c r="P322" s="160"/>
      <c r="Q322" s="160"/>
      <c r="R322" s="160"/>
      <c r="S322" s="160"/>
      <c r="T322" s="160"/>
      <c r="U322" s="160"/>
      <c r="V322" s="160"/>
      <c r="W322" s="160"/>
      <c r="X322" s="160"/>
      <c r="Y322" s="160"/>
      <c r="Z322" s="160"/>
      <c r="AA322" s="160"/>
      <c r="AB322" s="160"/>
      <c r="AC322" s="160"/>
      <c r="AD322" s="160"/>
      <c r="AE322" s="160"/>
      <c r="AF322" s="160"/>
      <c r="AG322" s="160"/>
      <c r="AH322" s="160"/>
      <c r="AI322" s="160"/>
      <c r="AJ322" s="160"/>
      <c r="AK322" s="160"/>
      <c r="AL322" s="160"/>
      <c r="AM322" s="160"/>
      <c r="AN322" s="160"/>
      <c r="AO322" s="160"/>
      <c r="AP322" s="160"/>
      <c r="AQ322" s="160"/>
      <c r="AR322" s="160"/>
      <c r="AS322" s="160"/>
      <c r="AT322" s="160"/>
      <c r="AU322" s="160"/>
      <c r="AV322" s="160"/>
      <c r="AW322" s="160"/>
      <c r="AX322" s="160"/>
      <c r="AY322" s="160"/>
      <c r="AZ322" s="160"/>
      <c r="BA322" s="160"/>
      <c r="BB322" s="160"/>
      <c r="BC322" s="160"/>
      <c r="BD322" s="160"/>
      <c r="BE322" s="160"/>
      <c r="BF322" s="160"/>
      <c r="BG322" s="160"/>
      <c r="BH322" s="160"/>
      <c r="BI322" s="160"/>
      <c r="BJ322" s="160"/>
      <c r="BK322" s="160"/>
      <c r="BL322" s="160"/>
      <c r="BM322" s="160"/>
      <c r="BN322" s="160"/>
      <c r="BO322" s="160"/>
      <c r="BP322" s="160"/>
      <c r="BQ322" s="160"/>
      <c r="BR322" s="160"/>
      <c r="BS322" s="160"/>
      <c r="BT322" s="160"/>
      <c r="BU322" s="160"/>
      <c r="BV322" s="160"/>
      <c r="BW322" s="160"/>
      <c r="BX322" s="160"/>
      <c r="BY322" s="160"/>
      <c r="BZ322" s="160"/>
      <c r="CA322" s="160"/>
      <c r="CB322" s="160"/>
      <c r="CC322" s="160"/>
      <c r="CD322" s="160"/>
      <c r="CE322" s="160"/>
      <c r="CF322" s="160"/>
      <c r="CG322" s="160"/>
      <c r="CH322" s="160"/>
      <c r="CI322" s="160"/>
      <c r="CJ322" s="160"/>
      <c r="CK322" s="160"/>
      <c r="CL322" s="160"/>
      <c r="CM322" s="160"/>
      <c r="CN322" s="160"/>
      <c r="CO322" s="160"/>
      <c r="CP322" s="160"/>
      <c r="CQ322" s="160"/>
      <c r="CR322" s="160"/>
      <c r="CS322" s="160"/>
      <c r="CT322" s="160"/>
      <c r="CU322" s="160"/>
      <c r="CV322" s="160"/>
      <c r="CW322" s="160"/>
      <c r="CX322" s="160"/>
      <c r="CY322" s="160"/>
      <c r="CZ322" s="160"/>
      <c r="DA322" s="160"/>
      <c r="DB322" s="160"/>
      <c r="DC322" s="160"/>
      <c r="DD322" s="160"/>
      <c r="DE322" s="160"/>
      <c r="DF322" s="160"/>
      <c r="DG322" s="160"/>
      <c r="DH322" s="160"/>
      <c r="DI322" s="160"/>
      <c r="DJ322" s="160"/>
      <c r="DK322" s="160"/>
      <c r="DL322" s="160"/>
      <c r="DM322" s="160"/>
      <c r="DN322" s="160"/>
      <c r="DO322" s="160"/>
      <c r="DP322" s="160"/>
      <c r="DQ322" s="160"/>
      <c r="DR322" s="160"/>
      <c r="DS322" s="160"/>
      <c r="DT322" s="160"/>
      <c r="DU322" s="160"/>
      <c r="DV322" s="160"/>
      <c r="DW322" s="160"/>
      <c r="DX322" s="160"/>
      <c r="DY322" s="160"/>
      <c r="DZ322" s="160"/>
      <c r="EA322" s="160"/>
      <c r="EB322" s="160"/>
      <c r="EC322" s="160"/>
      <c r="ED322" s="160"/>
      <c r="EE322" s="160"/>
      <c r="EF322" s="160"/>
      <c r="EG322" s="160"/>
      <c r="EH322" s="160"/>
      <c r="EI322" s="160"/>
      <c r="EJ322" s="160"/>
      <c r="EK322" s="160"/>
      <c r="EL322" s="160"/>
      <c r="EM322" s="160"/>
      <c r="EN322" s="160"/>
      <c r="EO322" s="160"/>
      <c r="EP322" s="160"/>
      <c r="EQ322" s="160"/>
      <c r="ER322" s="160"/>
      <c r="ES322" s="160"/>
      <c r="ET322" s="160"/>
      <c r="EU322" s="160"/>
      <c r="EV322" s="160"/>
      <c r="EW322" s="160"/>
      <c r="EX322" s="160"/>
      <c r="EY322" s="160"/>
      <c r="EZ322" s="160"/>
      <c r="FA322" s="160"/>
      <c r="FB322" s="160"/>
      <c r="FC322" s="160"/>
      <c r="FD322" s="160"/>
      <c r="FE322" s="160"/>
      <c r="FF322" s="160"/>
      <c r="FG322" s="160"/>
      <c r="FH322" s="160"/>
      <c r="FI322" s="160"/>
      <c r="FJ322" s="160"/>
      <c r="FK322" s="160"/>
      <c r="FL322" s="160"/>
      <c r="FM322" s="160"/>
      <c r="FN322" s="160"/>
      <c r="FO322" s="160"/>
      <c r="FP322" s="160"/>
      <c r="FQ322" s="160"/>
      <c r="FR322" s="160"/>
      <c r="FS322" s="160"/>
      <c r="FT322" s="160"/>
      <c r="FU322" s="160"/>
      <c r="FV322" s="160"/>
      <c r="FW322" s="160"/>
      <c r="FX322" s="160"/>
      <c r="FY322" s="160"/>
      <c r="FZ322" s="160"/>
      <c r="GA322" s="160"/>
      <c r="GB322" s="160"/>
      <c r="GC322" s="160"/>
      <c r="GD322" s="160"/>
      <c r="GE322" s="160"/>
      <c r="GF322" s="160"/>
      <c r="GG322" s="160"/>
      <c r="GH322" s="160"/>
      <c r="GI322" s="160"/>
      <c r="GJ322" s="160"/>
      <c r="GK322" s="160"/>
      <c r="GL322" s="160"/>
      <c r="GM322" s="160"/>
      <c r="GN322" s="160"/>
      <c r="GO322" s="160"/>
      <c r="GP322" s="160"/>
      <c r="GQ322" s="160"/>
      <c r="GR322" s="160"/>
      <c r="GS322" s="160"/>
      <c r="GT322" s="160"/>
      <c r="GU322" s="160"/>
      <c r="GV322" s="160"/>
      <c r="GW322" s="160"/>
      <c r="GX322" s="160"/>
      <c r="GY322" s="160"/>
      <c r="GZ322" s="160"/>
      <c r="HA322" s="160"/>
      <c r="HB322" s="160"/>
      <c r="HC322" s="160"/>
      <c r="HD322" s="160"/>
      <c r="HE322" s="160"/>
      <c r="HF322" s="160"/>
      <c r="HG322" s="160"/>
      <c r="HH322" s="160"/>
      <c r="HI322" s="160"/>
      <c r="HJ322" s="160"/>
      <c r="HK322" s="160"/>
      <c r="HL322" s="160"/>
      <c r="HM322" s="160"/>
      <c r="HN322" s="160"/>
      <c r="HO322" s="160"/>
      <c r="HP322" s="160"/>
      <c r="HQ322" s="160"/>
      <c r="HR322" s="160"/>
      <c r="HS322" s="160"/>
      <c r="HT322" s="160"/>
      <c r="HU322" s="160"/>
      <c r="HV322" s="160"/>
      <c r="HW322" s="160"/>
      <c r="HX322" s="160"/>
      <c r="HY322" s="160"/>
      <c r="HZ322" s="160"/>
      <c r="IA322" s="160"/>
      <c r="IB322" s="160"/>
      <c r="IC322" s="160"/>
      <c r="ID322" s="160"/>
      <c r="IE322" s="160"/>
      <c r="IF322" s="160"/>
      <c r="IG322" s="160"/>
      <c r="IH322" s="160"/>
      <c r="II322" s="160"/>
      <c r="IJ322" s="160"/>
      <c r="IK322" s="160"/>
      <c r="IL322" s="160"/>
      <c r="IM322" s="160"/>
      <c r="IN322" s="160"/>
      <c r="IO322" s="160"/>
      <c r="IP322" s="160"/>
      <c r="IQ322" s="160"/>
      <c r="IR322" s="160"/>
      <c r="IS322" s="160"/>
      <c r="IT322" s="160"/>
      <c r="IU322" s="160"/>
      <c r="IV322" s="160"/>
      <c r="IW322" s="160"/>
      <c r="IX322" s="160"/>
      <c r="IY322" s="160"/>
      <c r="IZ322" s="160"/>
      <c r="JA322" s="160"/>
      <c r="JB322" s="160"/>
      <c r="JC322" s="160"/>
      <c r="JD322" s="160"/>
      <c r="JE322" s="160"/>
      <c r="JF322" s="160"/>
      <c r="JG322" s="160"/>
      <c r="JH322" s="160"/>
      <c r="JI322" s="160"/>
      <c r="JJ322" s="160"/>
      <c r="JK322" s="160"/>
      <c r="JL322" s="160"/>
      <c r="JM322" s="160"/>
      <c r="JN322" s="160"/>
      <c r="JO322" s="160"/>
      <c r="JP322" s="160"/>
      <c r="JQ322" s="160"/>
      <c r="JR322" s="160"/>
      <c r="JS322" s="160"/>
      <c r="JT322" s="160"/>
      <c r="JU322" s="160"/>
      <c r="JV322" s="160"/>
      <c r="JW322" s="160"/>
      <c r="JX322" s="160"/>
      <c r="JY322" s="160"/>
      <c r="JZ322" s="160"/>
      <c r="KA322" s="160"/>
      <c r="KB322" s="160"/>
      <c r="KC322" s="160"/>
      <c r="KD322" s="160"/>
      <c r="KE322" s="160"/>
      <c r="KF322" s="160"/>
      <c r="KG322" s="160"/>
      <c r="KH322" s="160"/>
      <c r="KI322" s="160"/>
      <c r="KJ322" s="160"/>
      <c r="KK322" s="160"/>
      <c r="KL322" s="160"/>
      <c r="KM322" s="160"/>
      <c r="KN322" s="160"/>
      <c r="KO322" s="160"/>
      <c r="KP322" s="160"/>
      <c r="KQ322" s="160"/>
      <c r="KR322" s="160"/>
      <c r="KS322" s="160"/>
      <c r="KT322" s="160"/>
      <c r="KU322" s="160"/>
      <c r="KV322" s="160"/>
      <c r="KW322" s="160"/>
      <c r="KX322" s="160"/>
      <c r="KY322" s="160"/>
      <c r="KZ322" s="160"/>
      <c r="LA322" s="160"/>
      <c r="LB322" s="160"/>
      <c r="LC322" s="160"/>
      <c r="LD322" s="160"/>
      <c r="LE322" s="160"/>
      <c r="LF322" s="160"/>
      <c r="LG322" s="160"/>
      <c r="LH322" s="160"/>
      <c r="LI322" s="160"/>
      <c r="LJ322" s="160"/>
      <c r="LK322" s="160"/>
      <c r="LL322" s="160"/>
      <c r="LM322" s="160"/>
      <c r="LN322" s="160"/>
      <c r="LO322" s="160"/>
      <c r="LP322" s="160"/>
      <c r="LQ322" s="160"/>
      <c r="LR322" s="160"/>
      <c r="LS322" s="160"/>
      <c r="LT322" s="160"/>
      <c r="LU322" s="160"/>
      <c r="LV322" s="160"/>
      <c r="LW322" s="160"/>
      <c r="LX322" s="160"/>
      <c r="LY322" s="160"/>
      <c r="LZ322" s="160"/>
      <c r="MA322" s="160"/>
      <c r="MB322" s="160"/>
      <c r="MC322" s="160"/>
      <c r="MD322" s="160"/>
      <c r="ME322" s="160"/>
      <c r="MF322" s="160"/>
      <c r="MG322" s="160"/>
      <c r="MH322" s="160"/>
      <c r="MI322" s="160"/>
      <c r="MJ322" s="160"/>
      <c r="MK322" s="160"/>
      <c r="ML322" s="160"/>
      <c r="MM322" s="160"/>
      <c r="MN322" s="160"/>
      <c r="MO322" s="160"/>
      <c r="MP322" s="160"/>
      <c r="MQ322" s="160"/>
      <c r="MR322" s="160"/>
      <c r="MS322" s="160"/>
      <c r="MT322" s="160"/>
      <c r="MU322" s="160"/>
      <c r="MV322" s="160"/>
      <c r="MW322" s="160"/>
      <c r="MX322" s="160"/>
      <c r="MY322" s="160"/>
      <c r="MZ322" s="160"/>
      <c r="NA322" s="160"/>
      <c r="NB322" s="160"/>
      <c r="NC322" s="160"/>
      <c r="ND322" s="160"/>
      <c r="NE322" s="160"/>
      <c r="NF322" s="160"/>
      <c r="NG322" s="160"/>
      <c r="NH322" s="160"/>
      <c r="NI322" s="160"/>
      <c r="NJ322" s="160"/>
      <c r="NK322" s="160"/>
      <c r="NL322" s="160"/>
      <c r="NM322" s="160"/>
      <c r="NN322" s="160"/>
      <c r="NO322" s="160"/>
      <c r="NP322" s="160"/>
      <c r="NQ322" s="160"/>
      <c r="NR322" s="160"/>
      <c r="NS322" s="160"/>
      <c r="NT322" s="160"/>
      <c r="NU322" s="160"/>
      <c r="NV322" s="160"/>
      <c r="NW322" s="160"/>
      <c r="NX322" s="160"/>
      <c r="NY322" s="160"/>
      <c r="NZ322" s="160"/>
      <c r="OA322" s="160"/>
      <c r="OB322" s="160"/>
      <c r="OC322" s="160"/>
      <c r="OD322" s="160"/>
      <c r="OE322" s="160"/>
      <c r="OF322" s="160"/>
      <c r="OG322" s="160"/>
      <c r="OH322" s="160"/>
      <c r="OI322" s="160"/>
      <c r="OJ322" s="160"/>
      <c r="OK322" s="160"/>
      <c r="OL322" s="160"/>
      <c r="OM322" s="160"/>
      <c r="ON322" s="160"/>
      <c r="OO322" s="160"/>
      <c r="OP322" s="160"/>
      <c r="OQ322" s="160"/>
      <c r="OR322" s="160"/>
      <c r="OS322" s="160"/>
      <c r="OT322" s="160"/>
      <c r="OU322" s="160"/>
      <c r="OV322" s="160"/>
      <c r="OW322" s="160"/>
      <c r="OX322" s="160"/>
      <c r="OY322" s="160"/>
      <c r="OZ322" s="160"/>
      <c r="PA322" s="160"/>
      <c r="PB322" s="160"/>
      <c r="PC322" s="160"/>
      <c r="PD322" s="160"/>
      <c r="PE322" s="160"/>
      <c r="PF322" s="160"/>
      <c r="PG322" s="160"/>
      <c r="PH322" s="160"/>
      <c r="PI322" s="160"/>
      <c r="PJ322" s="160"/>
      <c r="PK322" s="160"/>
      <c r="PL322" s="160"/>
      <c r="PM322" s="160"/>
      <c r="PN322" s="160"/>
      <c r="PO322" s="160"/>
      <c r="PP322" s="160"/>
      <c r="PQ322" s="160"/>
      <c r="PR322" s="160"/>
      <c r="PS322" s="160"/>
      <c r="PT322" s="160"/>
      <c r="PU322" s="160"/>
      <c r="PV322" s="160"/>
      <c r="PW322" s="160"/>
      <c r="PX322" s="160"/>
      <c r="PY322" s="160"/>
      <c r="PZ322" s="160"/>
      <c r="QA322" s="160"/>
      <c r="QB322" s="160"/>
      <c r="QC322" s="160"/>
      <c r="QD322" s="160"/>
      <c r="QE322" s="160"/>
      <c r="QF322" s="160"/>
      <c r="QG322" s="160"/>
      <c r="QH322" s="160"/>
      <c r="QI322" s="160"/>
      <c r="QJ322" s="160"/>
      <c r="QK322" s="160"/>
      <c r="QL322" s="160"/>
      <c r="QM322" s="160"/>
      <c r="QN322" s="160"/>
      <c r="QO322" s="160"/>
      <c r="QP322" s="160"/>
      <c r="QQ322" s="160"/>
      <c r="QR322" s="160"/>
      <c r="QS322" s="160"/>
      <c r="QT322" s="160"/>
      <c r="QU322" s="160"/>
      <c r="QV322" s="160"/>
      <c r="QW322" s="160"/>
      <c r="QX322" s="160"/>
      <c r="QY322" s="160"/>
      <c r="QZ322" s="160"/>
      <c r="RA322" s="160"/>
      <c r="RB322" s="160"/>
      <c r="RC322" s="160"/>
      <c r="RD322" s="160"/>
      <c r="RE322" s="160"/>
      <c r="RF322" s="160"/>
      <c r="RG322" s="160"/>
      <c r="RH322" s="160"/>
      <c r="RI322" s="160"/>
      <c r="RJ322" s="160"/>
      <c r="RK322" s="160"/>
      <c r="RL322" s="160"/>
      <c r="RM322" s="160"/>
      <c r="RN322" s="160"/>
      <c r="RO322" s="160"/>
      <c r="RP322" s="160"/>
      <c r="RQ322" s="160"/>
      <c r="RR322" s="160"/>
      <c r="RS322" s="160"/>
      <c r="RT322" s="160"/>
      <c r="RU322" s="160"/>
      <c r="RV322" s="160"/>
      <c r="RW322" s="160"/>
      <c r="RX322" s="160"/>
      <c r="RY322" s="160"/>
      <c r="RZ322" s="160"/>
      <c r="SA322" s="160"/>
      <c r="SB322" s="160"/>
      <c r="SC322" s="160"/>
      <c r="SD322" s="160"/>
      <c r="SE322" s="160"/>
      <c r="SF322" s="160"/>
      <c r="SG322" s="160"/>
      <c r="SH322" s="160"/>
      <c r="SI322" s="160"/>
      <c r="SJ322" s="160"/>
      <c r="SK322" s="160"/>
      <c r="SL322" s="160"/>
      <c r="SM322" s="160"/>
      <c r="SN322" s="160"/>
      <c r="SO322" s="160"/>
      <c r="SP322" s="160"/>
      <c r="SQ322" s="160"/>
      <c r="SR322" s="160"/>
      <c r="SS322" s="160"/>
      <c r="ST322" s="160"/>
      <c r="SU322" s="160"/>
      <c r="SV322" s="160"/>
      <c r="SW322" s="160"/>
      <c r="SX322" s="160"/>
      <c r="SY322" s="160"/>
      <c r="SZ322" s="160"/>
      <c r="TA322" s="160"/>
      <c r="TB322" s="160"/>
      <c r="TC322" s="160"/>
      <c r="TD322" s="160"/>
      <c r="TE322" s="160"/>
      <c r="TF322" s="160"/>
    </row>
    <row r="323" spans="1:526">
      <c r="A323" s="160"/>
      <c r="B323" s="160"/>
      <c r="C323" s="160"/>
      <c r="D323" s="160"/>
      <c r="E323" s="160"/>
      <c r="F323" s="160"/>
      <c r="G323" s="160"/>
      <c r="H323" s="160"/>
      <c r="I323" s="160"/>
      <c r="J323" s="160"/>
      <c r="K323" s="160"/>
      <c r="L323" s="160"/>
      <c r="M323" s="160"/>
      <c r="N323" s="160"/>
      <c r="O323" s="160"/>
      <c r="P323" s="160"/>
      <c r="Q323" s="160"/>
      <c r="R323" s="160"/>
      <c r="S323" s="160"/>
      <c r="T323" s="160"/>
      <c r="U323" s="160"/>
      <c r="V323" s="160"/>
      <c r="W323" s="160"/>
      <c r="X323" s="160"/>
      <c r="Y323" s="160"/>
      <c r="Z323" s="160"/>
      <c r="AA323" s="160"/>
      <c r="AB323" s="160"/>
      <c r="AC323" s="160"/>
      <c r="AD323" s="160"/>
      <c r="AE323" s="160"/>
      <c r="AF323" s="160"/>
      <c r="AG323" s="160"/>
      <c r="AH323" s="160"/>
      <c r="AI323" s="160"/>
      <c r="AJ323" s="160"/>
      <c r="AK323" s="160"/>
      <c r="AL323" s="160"/>
      <c r="AM323" s="160"/>
      <c r="AN323" s="160"/>
      <c r="AO323" s="160"/>
      <c r="AP323" s="160"/>
      <c r="AQ323" s="160"/>
      <c r="AR323" s="160"/>
      <c r="AS323" s="160"/>
      <c r="AT323" s="160"/>
      <c r="AU323" s="160"/>
      <c r="AV323" s="160"/>
      <c r="AW323" s="160"/>
      <c r="AX323" s="160"/>
      <c r="AY323" s="160"/>
      <c r="AZ323" s="160"/>
      <c r="BA323" s="160"/>
      <c r="BB323" s="160"/>
      <c r="BC323" s="160"/>
      <c r="BD323" s="160"/>
      <c r="BE323" s="160"/>
      <c r="BF323" s="160"/>
      <c r="BG323" s="160"/>
      <c r="BH323" s="160"/>
      <c r="BI323" s="160"/>
      <c r="BJ323" s="160"/>
      <c r="BK323" s="160"/>
      <c r="BL323" s="160"/>
      <c r="BM323" s="160"/>
      <c r="BN323" s="160"/>
      <c r="BO323" s="160"/>
      <c r="BP323" s="160"/>
      <c r="BQ323" s="160"/>
      <c r="BR323" s="160"/>
      <c r="BS323" s="160"/>
      <c r="BT323" s="160"/>
      <c r="BU323" s="160"/>
      <c r="BV323" s="160"/>
      <c r="BW323" s="160"/>
      <c r="BX323" s="160"/>
      <c r="BY323" s="160"/>
      <c r="BZ323" s="160"/>
      <c r="CA323" s="160"/>
      <c r="CB323" s="160"/>
      <c r="CC323" s="160"/>
      <c r="CD323" s="160"/>
      <c r="CE323" s="160"/>
      <c r="CF323" s="160"/>
      <c r="CG323" s="160"/>
      <c r="CH323" s="160"/>
      <c r="CI323" s="160"/>
      <c r="CJ323" s="160"/>
      <c r="CK323" s="160"/>
      <c r="CL323" s="160"/>
      <c r="CM323" s="160"/>
      <c r="CN323" s="160"/>
      <c r="CO323" s="160"/>
      <c r="CP323" s="160"/>
      <c r="CQ323" s="160"/>
      <c r="CR323" s="160"/>
      <c r="CS323" s="160"/>
      <c r="CT323" s="160"/>
      <c r="CU323" s="160"/>
      <c r="CV323" s="160"/>
      <c r="CW323" s="160"/>
      <c r="CX323" s="160"/>
      <c r="CY323" s="160"/>
      <c r="CZ323" s="160"/>
      <c r="DA323" s="160"/>
      <c r="DB323" s="160"/>
      <c r="DC323" s="160"/>
      <c r="DD323" s="160"/>
      <c r="DE323" s="160"/>
      <c r="DF323" s="160"/>
      <c r="DG323" s="160"/>
      <c r="DH323" s="160"/>
      <c r="DI323" s="160"/>
      <c r="DJ323" s="160"/>
      <c r="DK323" s="160"/>
      <c r="DL323" s="160"/>
      <c r="DM323" s="160"/>
      <c r="DN323" s="160"/>
      <c r="DO323" s="160"/>
      <c r="DP323" s="160"/>
      <c r="DQ323" s="160"/>
      <c r="DR323" s="160"/>
      <c r="DS323" s="160"/>
      <c r="DT323" s="160"/>
      <c r="DU323" s="160"/>
      <c r="DV323" s="160"/>
      <c r="DW323" s="160"/>
      <c r="DX323" s="160"/>
      <c r="DY323" s="160"/>
      <c r="DZ323" s="160"/>
      <c r="EA323" s="160"/>
      <c r="EB323" s="160"/>
      <c r="EC323" s="160"/>
      <c r="ED323" s="160"/>
      <c r="EE323" s="160"/>
      <c r="EF323" s="160"/>
      <c r="EG323" s="160"/>
      <c r="EH323" s="160"/>
      <c r="EI323" s="160"/>
      <c r="EJ323" s="160"/>
      <c r="EK323" s="160"/>
      <c r="EL323" s="160"/>
      <c r="EM323" s="160"/>
      <c r="EN323" s="160"/>
      <c r="EO323" s="160"/>
      <c r="EP323" s="160"/>
      <c r="EQ323" s="160"/>
      <c r="ER323" s="160"/>
      <c r="ES323" s="160"/>
      <c r="ET323" s="160"/>
      <c r="EU323" s="160"/>
      <c r="EV323" s="160"/>
      <c r="EW323" s="160"/>
      <c r="EX323" s="160"/>
      <c r="EY323" s="160"/>
      <c r="EZ323" s="160"/>
      <c r="FA323" s="160"/>
      <c r="FB323" s="160"/>
      <c r="FC323" s="160"/>
      <c r="FD323" s="160"/>
      <c r="FE323" s="160"/>
      <c r="FF323" s="160"/>
      <c r="FG323" s="160"/>
      <c r="FH323" s="160"/>
      <c r="FI323" s="160"/>
      <c r="FJ323" s="160"/>
      <c r="FK323" s="160"/>
      <c r="FL323" s="160"/>
      <c r="FM323" s="160"/>
      <c r="FN323" s="160"/>
      <c r="FO323" s="160"/>
      <c r="FP323" s="160"/>
      <c r="FQ323" s="160"/>
      <c r="FR323" s="160"/>
      <c r="FS323" s="160"/>
      <c r="FT323" s="160"/>
      <c r="FU323" s="160"/>
      <c r="FV323" s="160"/>
      <c r="FW323" s="160"/>
      <c r="FX323" s="160"/>
      <c r="FY323" s="160"/>
      <c r="FZ323" s="160"/>
      <c r="GA323" s="160"/>
      <c r="GB323" s="160"/>
      <c r="GC323" s="160"/>
      <c r="GD323" s="160"/>
      <c r="GE323" s="160"/>
      <c r="GF323" s="160"/>
      <c r="GG323" s="160"/>
      <c r="GH323" s="160"/>
      <c r="GI323" s="160"/>
      <c r="GJ323" s="160"/>
      <c r="GK323" s="160"/>
      <c r="GL323" s="160"/>
      <c r="GM323" s="160"/>
      <c r="GN323" s="160"/>
      <c r="GO323" s="160"/>
      <c r="GP323" s="160"/>
      <c r="GQ323" s="160"/>
      <c r="GR323" s="160"/>
      <c r="GS323" s="160"/>
      <c r="GT323" s="160"/>
      <c r="GU323" s="160"/>
      <c r="GV323" s="160"/>
      <c r="GW323" s="160"/>
      <c r="GX323" s="160"/>
      <c r="GY323" s="160"/>
      <c r="GZ323" s="160"/>
      <c r="HA323" s="160"/>
      <c r="HB323" s="160"/>
      <c r="HC323" s="160"/>
      <c r="HD323" s="160"/>
      <c r="HE323" s="160"/>
      <c r="HF323" s="160"/>
      <c r="HG323" s="160"/>
      <c r="HH323" s="160"/>
      <c r="HI323" s="160"/>
      <c r="HJ323" s="160"/>
      <c r="HK323" s="160"/>
      <c r="HL323" s="160"/>
      <c r="HM323" s="160"/>
      <c r="HN323" s="160"/>
      <c r="HO323" s="160"/>
      <c r="HP323" s="160"/>
      <c r="HQ323" s="160"/>
      <c r="HR323" s="160"/>
      <c r="HS323" s="160"/>
      <c r="HT323" s="160"/>
      <c r="HU323" s="160"/>
      <c r="HV323" s="160"/>
      <c r="HW323" s="160"/>
      <c r="HX323" s="160"/>
      <c r="HY323" s="160"/>
      <c r="HZ323" s="160"/>
      <c r="IA323" s="160"/>
      <c r="IB323" s="160"/>
      <c r="IC323" s="160"/>
      <c r="ID323" s="160"/>
      <c r="IE323" s="160"/>
      <c r="IF323" s="160"/>
      <c r="IG323" s="160"/>
      <c r="IH323" s="160"/>
      <c r="II323" s="160"/>
      <c r="IJ323" s="160"/>
      <c r="IK323" s="160"/>
      <c r="IL323" s="160"/>
      <c r="IM323" s="160"/>
      <c r="IN323" s="160"/>
      <c r="IO323" s="160"/>
      <c r="IP323" s="160"/>
      <c r="IQ323" s="160"/>
      <c r="IR323" s="160"/>
      <c r="IS323" s="160"/>
      <c r="IT323" s="160"/>
      <c r="IU323" s="160"/>
      <c r="IV323" s="160"/>
      <c r="IW323" s="160"/>
      <c r="IX323" s="160"/>
      <c r="IY323" s="160"/>
      <c r="IZ323" s="160"/>
      <c r="JA323" s="160"/>
      <c r="JB323" s="160"/>
      <c r="JC323" s="160"/>
      <c r="JD323" s="160"/>
      <c r="JE323" s="160"/>
      <c r="JF323" s="160"/>
      <c r="JG323" s="160"/>
      <c r="JH323" s="160"/>
      <c r="JI323" s="160"/>
      <c r="JJ323" s="160"/>
      <c r="JK323" s="160"/>
      <c r="JL323" s="160"/>
      <c r="JM323" s="160"/>
      <c r="JN323" s="160"/>
      <c r="JO323" s="160"/>
      <c r="JP323" s="160"/>
      <c r="JQ323" s="160"/>
      <c r="JR323" s="160"/>
      <c r="JS323" s="160"/>
      <c r="JT323" s="160"/>
      <c r="JU323" s="160"/>
      <c r="JV323" s="160"/>
      <c r="JW323" s="160"/>
      <c r="JX323" s="160"/>
      <c r="JY323" s="160"/>
      <c r="JZ323" s="160"/>
      <c r="KA323" s="160"/>
      <c r="KB323" s="160"/>
      <c r="KC323" s="160"/>
      <c r="KD323" s="160"/>
      <c r="KE323" s="160"/>
      <c r="KF323" s="160"/>
      <c r="KG323" s="160"/>
      <c r="KH323" s="160"/>
      <c r="KI323" s="160"/>
      <c r="KJ323" s="160"/>
      <c r="KK323" s="160"/>
      <c r="KL323" s="160"/>
      <c r="KM323" s="160"/>
      <c r="KN323" s="160"/>
      <c r="KO323" s="160"/>
      <c r="KP323" s="160"/>
      <c r="KQ323" s="160"/>
      <c r="KR323" s="160"/>
      <c r="KS323" s="160"/>
      <c r="KT323" s="160"/>
      <c r="KU323" s="160"/>
      <c r="KV323" s="160"/>
      <c r="KW323" s="160"/>
      <c r="KX323" s="160"/>
      <c r="KY323" s="160"/>
      <c r="KZ323" s="160"/>
      <c r="LA323" s="160"/>
      <c r="LB323" s="160"/>
      <c r="LC323" s="160"/>
      <c r="LD323" s="160"/>
      <c r="LE323" s="160"/>
      <c r="LF323" s="160"/>
      <c r="LG323" s="160"/>
      <c r="LH323" s="160"/>
      <c r="LI323" s="160"/>
      <c r="LJ323" s="160"/>
      <c r="LK323" s="160"/>
      <c r="LL323" s="160"/>
      <c r="LM323" s="160"/>
      <c r="LN323" s="160"/>
      <c r="LO323" s="160"/>
      <c r="LP323" s="160"/>
      <c r="LQ323" s="160"/>
      <c r="LR323" s="160"/>
      <c r="LS323" s="160"/>
      <c r="LT323" s="160"/>
      <c r="LU323" s="160"/>
      <c r="LV323" s="160"/>
      <c r="LW323" s="160"/>
      <c r="LX323" s="160"/>
      <c r="LY323" s="160"/>
      <c r="LZ323" s="160"/>
      <c r="MA323" s="160"/>
      <c r="MB323" s="160"/>
      <c r="MC323" s="160"/>
      <c r="MD323" s="160"/>
      <c r="ME323" s="160"/>
      <c r="MF323" s="160"/>
      <c r="MG323" s="160"/>
      <c r="MH323" s="160"/>
      <c r="MI323" s="160"/>
      <c r="MJ323" s="160"/>
      <c r="MK323" s="160"/>
      <c r="ML323" s="160"/>
      <c r="MM323" s="160"/>
      <c r="MN323" s="160"/>
      <c r="MO323" s="160"/>
      <c r="MP323" s="160"/>
      <c r="MQ323" s="160"/>
      <c r="MR323" s="160"/>
      <c r="MS323" s="160"/>
      <c r="MT323" s="160"/>
      <c r="MU323" s="160"/>
      <c r="MV323" s="160"/>
      <c r="MW323" s="160"/>
      <c r="MX323" s="160"/>
      <c r="MY323" s="160"/>
      <c r="MZ323" s="160"/>
      <c r="NA323" s="160"/>
      <c r="NB323" s="160"/>
      <c r="NC323" s="160"/>
      <c r="ND323" s="160"/>
      <c r="NE323" s="160"/>
      <c r="NF323" s="160"/>
      <c r="NG323" s="160"/>
      <c r="NH323" s="160"/>
      <c r="NI323" s="160"/>
      <c r="NJ323" s="160"/>
      <c r="NK323" s="160"/>
      <c r="NL323" s="160"/>
      <c r="NM323" s="160"/>
      <c r="NN323" s="160"/>
      <c r="NO323" s="160"/>
      <c r="NP323" s="160"/>
      <c r="NQ323" s="160"/>
      <c r="NR323" s="160"/>
      <c r="NS323" s="160"/>
      <c r="NT323" s="160"/>
      <c r="NU323" s="160"/>
      <c r="NV323" s="160"/>
      <c r="NW323" s="160"/>
      <c r="NX323" s="160"/>
      <c r="NY323" s="160"/>
      <c r="NZ323" s="160"/>
      <c r="OA323" s="160"/>
      <c r="OB323" s="160"/>
      <c r="OC323" s="160"/>
      <c r="OD323" s="160"/>
      <c r="OE323" s="160"/>
      <c r="OF323" s="160"/>
      <c r="OG323" s="160"/>
      <c r="OH323" s="160"/>
      <c r="OI323" s="160"/>
      <c r="OJ323" s="160"/>
      <c r="OK323" s="160"/>
      <c r="OL323" s="160"/>
      <c r="OM323" s="160"/>
      <c r="ON323" s="160"/>
      <c r="OO323" s="160"/>
      <c r="OP323" s="160"/>
      <c r="OQ323" s="160"/>
      <c r="OR323" s="160"/>
      <c r="OS323" s="160"/>
      <c r="OT323" s="160"/>
      <c r="OU323" s="160"/>
      <c r="OV323" s="160"/>
      <c r="OW323" s="160"/>
      <c r="OX323" s="160"/>
      <c r="OY323" s="160"/>
      <c r="OZ323" s="160"/>
      <c r="PA323" s="160"/>
      <c r="PB323" s="160"/>
      <c r="PC323" s="160"/>
      <c r="PD323" s="160"/>
      <c r="PE323" s="160"/>
      <c r="PF323" s="160"/>
      <c r="PG323" s="160"/>
      <c r="PH323" s="160"/>
      <c r="PI323" s="160"/>
      <c r="PJ323" s="160"/>
      <c r="PK323" s="160"/>
      <c r="PL323" s="160"/>
      <c r="PM323" s="160"/>
      <c r="PN323" s="160"/>
      <c r="PO323" s="160"/>
      <c r="PP323" s="160"/>
      <c r="PQ323" s="160"/>
      <c r="PR323" s="160"/>
      <c r="PS323" s="160"/>
      <c r="PT323" s="160"/>
      <c r="PU323" s="160"/>
      <c r="PV323" s="160"/>
      <c r="PW323" s="160"/>
      <c r="PX323" s="160"/>
      <c r="PY323" s="160"/>
      <c r="PZ323" s="160"/>
      <c r="QA323" s="160"/>
      <c r="QB323" s="160"/>
      <c r="QC323" s="160"/>
      <c r="QD323" s="160"/>
      <c r="QE323" s="160"/>
      <c r="QF323" s="160"/>
      <c r="QG323" s="160"/>
      <c r="QH323" s="160"/>
      <c r="QI323" s="160"/>
      <c r="QJ323" s="160"/>
      <c r="QK323" s="160"/>
      <c r="QL323" s="160"/>
      <c r="QM323" s="160"/>
      <c r="QN323" s="160"/>
      <c r="QO323" s="160"/>
      <c r="QP323" s="160"/>
      <c r="QQ323" s="160"/>
      <c r="QR323" s="160"/>
      <c r="QS323" s="160"/>
      <c r="QT323" s="160"/>
      <c r="QU323" s="160"/>
      <c r="QV323" s="160"/>
      <c r="QW323" s="160"/>
      <c r="QX323" s="160"/>
      <c r="QY323" s="160"/>
      <c r="QZ323" s="160"/>
      <c r="RA323" s="160"/>
      <c r="RB323" s="160"/>
      <c r="RC323" s="160"/>
      <c r="RD323" s="160"/>
      <c r="RE323" s="160"/>
      <c r="RF323" s="160"/>
      <c r="RG323" s="160"/>
      <c r="RH323" s="160"/>
      <c r="RI323" s="160"/>
      <c r="RJ323" s="160"/>
      <c r="RK323" s="160"/>
      <c r="RL323" s="160"/>
      <c r="RM323" s="160"/>
      <c r="RN323" s="160"/>
      <c r="RO323" s="160"/>
      <c r="RP323" s="160"/>
      <c r="RQ323" s="160"/>
      <c r="RR323" s="160"/>
      <c r="RS323" s="160"/>
      <c r="RT323" s="160"/>
      <c r="RU323" s="160"/>
      <c r="RV323" s="160"/>
      <c r="RW323" s="160"/>
      <c r="RX323" s="160"/>
      <c r="RY323" s="160"/>
      <c r="RZ323" s="160"/>
      <c r="SA323" s="160"/>
      <c r="SB323" s="160"/>
      <c r="SC323" s="160"/>
      <c r="SD323" s="160"/>
      <c r="SE323" s="160"/>
      <c r="SF323" s="160"/>
      <c r="SG323" s="160"/>
      <c r="SH323" s="160"/>
      <c r="SI323" s="160"/>
      <c r="SJ323" s="160"/>
      <c r="SK323" s="160"/>
      <c r="SL323" s="160"/>
      <c r="SM323" s="160"/>
      <c r="SN323" s="160"/>
      <c r="SO323" s="160"/>
      <c r="SP323" s="160"/>
      <c r="SQ323" s="160"/>
      <c r="SR323" s="160"/>
      <c r="SS323" s="160"/>
      <c r="ST323" s="160"/>
      <c r="SU323" s="160"/>
      <c r="SV323" s="160"/>
      <c r="SW323" s="160"/>
      <c r="SX323" s="160"/>
      <c r="SY323" s="160"/>
      <c r="SZ323" s="160"/>
      <c r="TA323" s="160"/>
      <c r="TB323" s="160"/>
      <c r="TC323" s="160"/>
      <c r="TD323" s="160"/>
      <c r="TE323" s="160"/>
      <c r="TF323" s="160"/>
    </row>
    <row r="324" spans="1:526">
      <c r="A324" s="160"/>
      <c r="B324" s="160"/>
      <c r="C324" s="160"/>
      <c r="D324" s="160"/>
      <c r="E324" s="160"/>
      <c r="F324" s="160"/>
      <c r="G324" s="160"/>
      <c r="H324" s="160"/>
      <c r="I324" s="160"/>
      <c r="J324" s="160"/>
      <c r="K324" s="160"/>
      <c r="L324" s="160"/>
      <c r="M324" s="160"/>
      <c r="N324" s="160"/>
      <c r="O324" s="160"/>
      <c r="P324" s="160"/>
      <c r="Q324" s="160"/>
      <c r="R324" s="160"/>
      <c r="S324" s="160"/>
      <c r="T324" s="160"/>
      <c r="U324" s="160"/>
      <c r="V324" s="160"/>
      <c r="W324" s="160"/>
      <c r="X324" s="160"/>
      <c r="Y324" s="160"/>
      <c r="Z324" s="160"/>
      <c r="AA324" s="160"/>
      <c r="AB324" s="160"/>
      <c r="AC324" s="160"/>
      <c r="AD324" s="160"/>
      <c r="AE324" s="160"/>
      <c r="AF324" s="160"/>
      <c r="AG324" s="160"/>
      <c r="AH324" s="160"/>
      <c r="AI324" s="160"/>
      <c r="AJ324" s="160"/>
      <c r="AK324" s="160"/>
      <c r="AL324" s="160"/>
      <c r="AM324" s="160"/>
      <c r="AN324" s="160"/>
      <c r="AO324" s="160"/>
      <c r="AP324" s="160"/>
      <c r="AQ324" s="160"/>
      <c r="AR324" s="160"/>
      <c r="AS324" s="160"/>
      <c r="AT324" s="160"/>
      <c r="AU324" s="160"/>
      <c r="AV324" s="160"/>
      <c r="AW324" s="160"/>
      <c r="AX324" s="160"/>
      <c r="AY324" s="160"/>
      <c r="AZ324" s="160"/>
      <c r="BA324" s="160"/>
      <c r="BB324" s="160"/>
      <c r="BC324" s="160"/>
      <c r="BD324" s="160"/>
      <c r="BE324" s="160"/>
      <c r="BF324" s="160"/>
      <c r="BG324" s="160"/>
      <c r="BH324" s="160"/>
      <c r="BI324" s="160"/>
      <c r="BJ324" s="160"/>
      <c r="BK324" s="160"/>
      <c r="BL324" s="160"/>
      <c r="BM324" s="160"/>
      <c r="BN324" s="160"/>
      <c r="BO324" s="160"/>
      <c r="BP324" s="160"/>
      <c r="BQ324" s="160"/>
      <c r="BR324" s="160"/>
      <c r="BS324" s="160"/>
      <c r="BT324" s="160"/>
      <c r="BU324" s="160"/>
      <c r="BV324" s="160"/>
      <c r="BW324" s="160"/>
      <c r="BX324" s="160"/>
      <c r="BY324" s="160"/>
      <c r="BZ324" s="160"/>
      <c r="CA324" s="160"/>
      <c r="CB324" s="160"/>
      <c r="CC324" s="160"/>
      <c r="CD324" s="160"/>
      <c r="CE324" s="160"/>
      <c r="CF324" s="160"/>
      <c r="CG324" s="160"/>
      <c r="CH324" s="160"/>
      <c r="CI324" s="160"/>
      <c r="CJ324" s="160"/>
      <c r="CK324" s="160"/>
      <c r="CL324" s="160"/>
      <c r="CM324" s="160"/>
      <c r="CN324" s="160"/>
      <c r="CO324" s="160"/>
      <c r="CP324" s="160"/>
      <c r="CQ324" s="160"/>
      <c r="CR324" s="160"/>
      <c r="CS324" s="160"/>
      <c r="CT324" s="160"/>
      <c r="CU324" s="160"/>
      <c r="CV324" s="160"/>
      <c r="CW324" s="160"/>
      <c r="CX324" s="160"/>
      <c r="CY324" s="160"/>
      <c r="CZ324" s="160"/>
      <c r="DA324" s="160"/>
      <c r="DB324" s="160"/>
      <c r="DC324" s="160"/>
      <c r="DD324" s="160"/>
      <c r="DE324" s="160"/>
      <c r="DF324" s="160"/>
      <c r="DG324" s="160"/>
      <c r="DH324" s="160"/>
      <c r="DI324" s="160"/>
      <c r="DJ324" s="160"/>
      <c r="DK324" s="160"/>
      <c r="DL324" s="160"/>
      <c r="DM324" s="160"/>
      <c r="DN324" s="160"/>
      <c r="DO324" s="160"/>
      <c r="DP324" s="160"/>
      <c r="DQ324" s="160"/>
      <c r="DR324" s="160"/>
      <c r="DS324" s="160"/>
      <c r="DT324" s="160"/>
      <c r="DU324" s="160"/>
      <c r="DV324" s="160"/>
      <c r="DW324" s="160"/>
      <c r="DX324" s="160"/>
      <c r="DY324" s="160"/>
      <c r="DZ324" s="160"/>
      <c r="EA324" s="160"/>
      <c r="EB324" s="160"/>
      <c r="EC324" s="160"/>
      <c r="ED324" s="160"/>
      <c r="EE324" s="160"/>
      <c r="EF324" s="160"/>
      <c r="EG324" s="160"/>
      <c r="EH324" s="160"/>
      <c r="EI324" s="160"/>
      <c r="EJ324" s="160"/>
      <c r="EK324" s="160"/>
      <c r="EL324" s="160"/>
      <c r="EM324" s="160"/>
      <c r="EN324" s="160"/>
      <c r="EO324" s="160"/>
      <c r="EP324" s="160"/>
      <c r="EQ324" s="160"/>
      <c r="ER324" s="160"/>
      <c r="ES324" s="160"/>
      <c r="ET324" s="160"/>
      <c r="EU324" s="160"/>
      <c r="EV324" s="160"/>
      <c r="EW324" s="160"/>
      <c r="EX324" s="160"/>
      <c r="EY324" s="160"/>
      <c r="EZ324" s="160"/>
      <c r="FA324" s="160"/>
      <c r="FB324" s="160"/>
      <c r="FC324" s="160"/>
      <c r="FD324" s="160"/>
      <c r="FE324" s="160"/>
      <c r="FF324" s="160"/>
      <c r="FG324" s="160"/>
      <c r="FH324" s="160"/>
      <c r="FI324" s="160"/>
      <c r="FJ324" s="160"/>
      <c r="FK324" s="160"/>
      <c r="FL324" s="160"/>
      <c r="FM324" s="160"/>
      <c r="FN324" s="160"/>
      <c r="FO324" s="160"/>
      <c r="FP324" s="160"/>
      <c r="FQ324" s="160"/>
      <c r="FR324" s="160"/>
      <c r="FS324" s="160"/>
      <c r="FT324" s="160"/>
      <c r="FU324" s="160"/>
      <c r="FV324" s="160"/>
      <c r="FW324" s="160"/>
      <c r="FX324" s="160"/>
      <c r="FY324" s="160"/>
      <c r="FZ324" s="160"/>
      <c r="GA324" s="160"/>
      <c r="GB324" s="160"/>
      <c r="GC324" s="160"/>
      <c r="GD324" s="160"/>
      <c r="GE324" s="160"/>
      <c r="GF324" s="160"/>
      <c r="GG324" s="160"/>
      <c r="GH324" s="160"/>
      <c r="GI324" s="160"/>
      <c r="GJ324" s="160"/>
      <c r="GK324" s="160"/>
      <c r="GL324" s="160"/>
      <c r="GM324" s="160"/>
      <c r="GN324" s="160"/>
      <c r="GO324" s="160"/>
      <c r="GP324" s="160"/>
      <c r="GQ324" s="160"/>
      <c r="GR324" s="160"/>
      <c r="GS324" s="160"/>
      <c r="GT324" s="160"/>
      <c r="GU324" s="160"/>
      <c r="GV324" s="160"/>
      <c r="GW324" s="160"/>
      <c r="GX324" s="160"/>
      <c r="GY324" s="160"/>
      <c r="GZ324" s="160"/>
      <c r="HA324" s="160"/>
      <c r="HB324" s="160"/>
      <c r="HC324" s="160"/>
      <c r="HD324" s="160"/>
      <c r="HE324" s="160"/>
      <c r="HF324" s="160"/>
      <c r="HG324" s="160"/>
      <c r="HH324" s="160"/>
      <c r="HI324" s="160"/>
      <c r="HJ324" s="160"/>
      <c r="HK324" s="160"/>
      <c r="HL324" s="160"/>
      <c r="HM324" s="160"/>
      <c r="HN324" s="160"/>
      <c r="HO324" s="160"/>
      <c r="HP324" s="160"/>
      <c r="HQ324" s="160"/>
      <c r="HR324" s="160"/>
      <c r="HS324" s="160"/>
      <c r="HT324" s="160"/>
      <c r="HU324" s="160"/>
      <c r="HV324" s="160"/>
      <c r="HW324" s="160"/>
      <c r="HX324" s="160"/>
      <c r="HY324" s="160"/>
      <c r="HZ324" s="160"/>
      <c r="IA324" s="160"/>
      <c r="IB324" s="160"/>
      <c r="IC324" s="160"/>
      <c r="ID324" s="160"/>
      <c r="IE324" s="160"/>
      <c r="IF324" s="160"/>
      <c r="IG324" s="160"/>
      <c r="IH324" s="160"/>
      <c r="II324" s="160"/>
      <c r="IJ324" s="160"/>
      <c r="IK324" s="160"/>
      <c r="IL324" s="160"/>
      <c r="IM324" s="160"/>
      <c r="IN324" s="160"/>
      <c r="IO324" s="160"/>
      <c r="IP324" s="160"/>
      <c r="IQ324" s="160"/>
      <c r="IR324" s="160"/>
      <c r="IS324" s="160"/>
      <c r="IT324" s="160"/>
      <c r="IU324" s="160"/>
      <c r="IV324" s="160"/>
      <c r="IW324" s="160"/>
      <c r="IX324" s="160"/>
      <c r="IY324" s="160"/>
      <c r="IZ324" s="160"/>
      <c r="JA324" s="160"/>
      <c r="JB324" s="160"/>
      <c r="JC324" s="160"/>
      <c r="JD324" s="160"/>
      <c r="JE324" s="160"/>
      <c r="JF324" s="160"/>
      <c r="JG324" s="160"/>
      <c r="JH324" s="160"/>
      <c r="JI324" s="160"/>
      <c r="JJ324" s="160"/>
      <c r="JK324" s="160"/>
      <c r="JL324" s="160"/>
      <c r="JM324" s="160"/>
      <c r="JN324" s="160"/>
      <c r="JO324" s="160"/>
      <c r="JP324" s="160"/>
      <c r="JQ324" s="160"/>
      <c r="JR324" s="160"/>
      <c r="JS324" s="160"/>
      <c r="JT324" s="160"/>
      <c r="JU324" s="160"/>
      <c r="JV324" s="160"/>
      <c r="JW324" s="160"/>
      <c r="JX324" s="160"/>
      <c r="JY324" s="160"/>
      <c r="JZ324" s="160"/>
      <c r="KA324" s="160"/>
      <c r="KB324" s="160"/>
      <c r="KC324" s="160"/>
      <c r="KD324" s="160"/>
      <c r="KE324" s="160"/>
      <c r="KF324" s="160"/>
      <c r="KG324" s="160"/>
      <c r="KH324" s="160"/>
      <c r="KI324" s="160"/>
      <c r="KJ324" s="160"/>
      <c r="KK324" s="160"/>
      <c r="KL324" s="160"/>
      <c r="KM324" s="160"/>
      <c r="KN324" s="160"/>
      <c r="KO324" s="160"/>
      <c r="KP324" s="160"/>
      <c r="KQ324" s="160"/>
      <c r="KR324" s="160"/>
      <c r="KS324" s="160"/>
      <c r="KT324" s="160"/>
      <c r="KU324" s="160"/>
      <c r="KV324" s="160"/>
      <c r="KW324" s="160"/>
      <c r="KX324" s="160"/>
      <c r="KY324" s="160"/>
      <c r="KZ324" s="160"/>
      <c r="LA324" s="160"/>
      <c r="LB324" s="160"/>
      <c r="LC324" s="160"/>
      <c r="LD324" s="160"/>
      <c r="LE324" s="160"/>
      <c r="LF324" s="160"/>
      <c r="LG324" s="160"/>
      <c r="LH324" s="160"/>
      <c r="LI324" s="160"/>
      <c r="LJ324" s="160"/>
      <c r="LK324" s="160"/>
      <c r="LL324" s="160"/>
      <c r="LM324" s="160"/>
      <c r="LN324" s="160"/>
      <c r="LO324" s="160"/>
      <c r="LP324" s="160"/>
      <c r="LQ324" s="160"/>
      <c r="LR324" s="160"/>
      <c r="LS324" s="160"/>
      <c r="LT324" s="160"/>
      <c r="LU324" s="160"/>
      <c r="LV324" s="160"/>
      <c r="LW324" s="160"/>
      <c r="LX324" s="160"/>
      <c r="LY324" s="160"/>
      <c r="LZ324" s="160"/>
      <c r="MA324" s="160"/>
      <c r="MB324" s="160"/>
      <c r="MC324" s="160"/>
      <c r="MD324" s="160"/>
      <c r="ME324" s="160"/>
      <c r="MF324" s="160"/>
      <c r="MG324" s="160"/>
      <c r="MH324" s="160"/>
      <c r="MI324" s="160"/>
      <c r="MJ324" s="160"/>
      <c r="MK324" s="160"/>
      <c r="ML324" s="160"/>
      <c r="MM324" s="160"/>
      <c r="MN324" s="160"/>
      <c r="MO324" s="160"/>
      <c r="MP324" s="160"/>
      <c r="MQ324" s="160"/>
      <c r="MR324" s="160"/>
      <c r="MS324" s="160"/>
      <c r="MT324" s="160"/>
      <c r="MU324" s="160"/>
      <c r="MV324" s="160"/>
      <c r="MW324" s="160"/>
      <c r="MX324" s="160"/>
      <c r="MY324" s="160"/>
      <c r="MZ324" s="160"/>
      <c r="NA324" s="160"/>
      <c r="NB324" s="160"/>
      <c r="NC324" s="160"/>
      <c r="ND324" s="160"/>
      <c r="NE324" s="160"/>
      <c r="NF324" s="160"/>
      <c r="NG324" s="160"/>
      <c r="NH324" s="160"/>
      <c r="NI324" s="160"/>
      <c r="NJ324" s="160"/>
      <c r="NK324" s="160"/>
      <c r="NL324" s="160"/>
      <c r="NM324" s="160"/>
      <c r="NN324" s="160"/>
      <c r="NO324" s="160"/>
      <c r="NP324" s="160"/>
      <c r="NQ324" s="160"/>
      <c r="NR324" s="160"/>
      <c r="NS324" s="160"/>
      <c r="NT324" s="160"/>
      <c r="NU324" s="160"/>
      <c r="NV324" s="160"/>
      <c r="NW324" s="160"/>
      <c r="NX324" s="160"/>
      <c r="NY324" s="160"/>
      <c r="NZ324" s="160"/>
      <c r="OA324" s="160"/>
      <c r="OB324" s="160"/>
      <c r="OC324" s="160"/>
      <c r="OD324" s="160"/>
      <c r="OE324" s="160"/>
      <c r="OF324" s="160"/>
      <c r="OG324" s="160"/>
      <c r="OH324" s="160"/>
      <c r="OI324" s="160"/>
      <c r="OJ324" s="160"/>
      <c r="OK324" s="160"/>
      <c r="OL324" s="160"/>
      <c r="OM324" s="160"/>
      <c r="ON324" s="160"/>
      <c r="OO324" s="160"/>
      <c r="OP324" s="160"/>
      <c r="OQ324" s="160"/>
      <c r="OR324" s="160"/>
      <c r="OS324" s="160"/>
      <c r="OT324" s="160"/>
      <c r="OU324" s="160"/>
      <c r="OV324" s="160"/>
      <c r="OW324" s="160"/>
      <c r="OX324" s="160"/>
      <c r="OY324" s="160"/>
      <c r="OZ324" s="160"/>
      <c r="PA324" s="160"/>
      <c r="PB324" s="160"/>
      <c r="PC324" s="160"/>
      <c r="PD324" s="160"/>
      <c r="PE324" s="160"/>
      <c r="PF324" s="160"/>
      <c r="PG324" s="160"/>
      <c r="PH324" s="160"/>
      <c r="PI324" s="160"/>
      <c r="PJ324" s="160"/>
      <c r="PK324" s="160"/>
      <c r="PL324" s="160"/>
      <c r="PM324" s="160"/>
      <c r="PN324" s="160"/>
      <c r="PO324" s="160"/>
      <c r="PP324" s="160"/>
      <c r="PQ324" s="160"/>
      <c r="PR324" s="160"/>
      <c r="PS324" s="160"/>
      <c r="PT324" s="160"/>
      <c r="PU324" s="160"/>
      <c r="PV324" s="160"/>
      <c r="PW324" s="160"/>
      <c r="PX324" s="160"/>
      <c r="PY324" s="160"/>
      <c r="PZ324" s="160"/>
      <c r="QA324" s="160"/>
      <c r="QB324" s="160"/>
      <c r="QC324" s="160"/>
      <c r="QD324" s="160"/>
      <c r="QE324" s="160"/>
      <c r="QF324" s="160"/>
      <c r="QG324" s="160"/>
      <c r="QH324" s="160"/>
      <c r="QI324" s="160"/>
      <c r="QJ324" s="160"/>
      <c r="QK324" s="160"/>
      <c r="QL324" s="160"/>
      <c r="QM324" s="160"/>
      <c r="QN324" s="160"/>
      <c r="QO324" s="160"/>
      <c r="QP324" s="160"/>
      <c r="QQ324" s="160"/>
      <c r="QR324" s="160"/>
      <c r="QS324" s="160"/>
      <c r="QT324" s="160"/>
      <c r="QU324" s="160"/>
      <c r="QV324" s="160"/>
      <c r="QW324" s="160"/>
      <c r="QX324" s="160"/>
      <c r="QY324" s="160"/>
      <c r="QZ324" s="160"/>
      <c r="RA324" s="160"/>
      <c r="RB324" s="160"/>
      <c r="RC324" s="160"/>
      <c r="RD324" s="160"/>
      <c r="RE324" s="160"/>
      <c r="RF324" s="160"/>
      <c r="RG324" s="160"/>
      <c r="RH324" s="160"/>
      <c r="RI324" s="160"/>
      <c r="RJ324" s="160"/>
      <c r="RK324" s="160"/>
      <c r="RL324" s="160"/>
      <c r="RM324" s="160"/>
      <c r="RN324" s="160"/>
      <c r="RO324" s="160"/>
      <c r="RP324" s="160"/>
      <c r="RQ324" s="160"/>
      <c r="RR324" s="160"/>
      <c r="RS324" s="160"/>
      <c r="RT324" s="160"/>
      <c r="RU324" s="160"/>
      <c r="RV324" s="160"/>
      <c r="RW324" s="160"/>
      <c r="RX324" s="160"/>
      <c r="RY324" s="160"/>
      <c r="RZ324" s="160"/>
      <c r="SA324" s="160"/>
      <c r="SB324" s="160"/>
      <c r="SC324" s="160"/>
      <c r="SD324" s="160"/>
      <c r="SE324" s="160"/>
      <c r="SF324" s="160"/>
      <c r="SG324" s="160"/>
      <c r="SH324" s="160"/>
      <c r="SI324" s="160"/>
      <c r="SJ324" s="160"/>
      <c r="SK324" s="160"/>
      <c r="SL324" s="160"/>
      <c r="SM324" s="160"/>
      <c r="SN324" s="160"/>
      <c r="SO324" s="160"/>
      <c r="SP324" s="160"/>
      <c r="SQ324" s="160"/>
      <c r="SR324" s="160"/>
      <c r="SS324" s="160"/>
      <c r="ST324" s="160"/>
      <c r="SU324" s="160"/>
      <c r="SV324" s="160"/>
      <c r="SW324" s="160"/>
      <c r="SX324" s="160"/>
      <c r="SY324" s="160"/>
      <c r="SZ324" s="160"/>
      <c r="TA324" s="160"/>
      <c r="TB324" s="160"/>
      <c r="TC324" s="160"/>
      <c r="TD324" s="160"/>
      <c r="TE324" s="160"/>
      <c r="TF324" s="160"/>
    </row>
    <row r="325" spans="1:526">
      <c r="A325" s="160"/>
      <c r="B325" s="160"/>
      <c r="C325" s="160"/>
      <c r="D325" s="160"/>
      <c r="E325" s="160"/>
      <c r="F325" s="160"/>
      <c r="G325" s="160"/>
      <c r="H325" s="160"/>
      <c r="I325" s="160"/>
      <c r="J325" s="160"/>
      <c r="K325" s="160"/>
      <c r="L325" s="160"/>
      <c r="M325" s="160"/>
      <c r="N325" s="160"/>
      <c r="O325" s="160"/>
      <c r="P325" s="160"/>
      <c r="Q325" s="160"/>
      <c r="R325" s="160"/>
      <c r="S325" s="160"/>
      <c r="T325" s="160"/>
      <c r="U325" s="160"/>
      <c r="V325" s="160"/>
      <c r="W325" s="160"/>
      <c r="X325" s="160"/>
      <c r="Y325" s="160"/>
      <c r="Z325" s="160"/>
      <c r="AA325" s="160"/>
      <c r="AB325" s="160"/>
      <c r="AC325" s="160"/>
      <c r="AD325" s="160"/>
      <c r="AE325" s="160"/>
      <c r="AF325" s="160"/>
      <c r="AG325" s="160"/>
      <c r="AH325" s="160"/>
      <c r="AI325" s="160"/>
      <c r="AJ325" s="160"/>
      <c r="AK325" s="160"/>
      <c r="AL325" s="160"/>
      <c r="AM325" s="160"/>
      <c r="AN325" s="160"/>
      <c r="AO325" s="160"/>
      <c r="AP325" s="160"/>
      <c r="AQ325" s="160"/>
      <c r="AR325" s="160"/>
      <c r="AS325" s="160"/>
      <c r="AT325" s="160"/>
      <c r="AU325" s="160"/>
      <c r="AV325" s="160"/>
      <c r="AW325" s="160"/>
      <c r="AX325" s="160"/>
      <c r="AY325" s="160"/>
      <c r="AZ325" s="160"/>
      <c r="BA325" s="160"/>
      <c r="BB325" s="160"/>
      <c r="BC325" s="160"/>
      <c r="BD325" s="160"/>
      <c r="BE325" s="160"/>
      <c r="BF325" s="160"/>
      <c r="BG325" s="160"/>
      <c r="BH325" s="160"/>
      <c r="BI325" s="160"/>
      <c r="BJ325" s="160"/>
      <c r="BK325" s="160"/>
      <c r="BL325" s="160"/>
      <c r="BM325" s="160"/>
      <c r="BN325" s="160"/>
      <c r="BO325" s="160"/>
      <c r="BP325" s="160"/>
      <c r="BQ325" s="160"/>
      <c r="BR325" s="160"/>
      <c r="BS325" s="160"/>
      <c r="BT325" s="160"/>
      <c r="BU325" s="160"/>
      <c r="BV325" s="160"/>
      <c r="BW325" s="160"/>
      <c r="BX325" s="160"/>
      <c r="BY325" s="160"/>
      <c r="BZ325" s="160"/>
      <c r="CA325" s="160"/>
      <c r="CB325" s="160"/>
      <c r="CC325" s="160"/>
      <c r="CD325" s="160"/>
      <c r="CE325" s="160"/>
      <c r="CF325" s="160"/>
      <c r="CG325" s="160"/>
      <c r="CH325" s="160"/>
      <c r="CI325" s="160"/>
      <c r="CJ325" s="160"/>
      <c r="CK325" s="160"/>
      <c r="CL325" s="160"/>
      <c r="CM325" s="160"/>
      <c r="CN325" s="160"/>
      <c r="CO325" s="160"/>
      <c r="CP325" s="160"/>
      <c r="CQ325" s="160"/>
      <c r="CR325" s="160"/>
      <c r="CS325" s="160"/>
      <c r="CT325" s="160"/>
      <c r="CU325" s="160"/>
      <c r="CV325" s="160"/>
      <c r="CW325" s="160"/>
      <c r="CX325" s="160"/>
      <c r="CY325" s="160"/>
      <c r="CZ325" s="160"/>
      <c r="DA325" s="160"/>
      <c r="DB325" s="160"/>
      <c r="DC325" s="160"/>
      <c r="DD325" s="160"/>
      <c r="DE325" s="160"/>
      <c r="DF325" s="160"/>
      <c r="DG325" s="160"/>
      <c r="DH325" s="160"/>
      <c r="DI325" s="160"/>
      <c r="DJ325" s="160"/>
      <c r="DK325" s="160"/>
      <c r="DL325" s="160"/>
      <c r="DM325" s="160"/>
      <c r="DN325" s="160"/>
      <c r="DO325" s="160"/>
      <c r="DP325" s="160"/>
      <c r="DQ325" s="160"/>
      <c r="DR325" s="160"/>
      <c r="DS325" s="160"/>
      <c r="DT325" s="160"/>
      <c r="DU325" s="160"/>
      <c r="DV325" s="160"/>
      <c r="DW325" s="160"/>
      <c r="DX325" s="160"/>
      <c r="DY325" s="160"/>
      <c r="DZ325" s="160"/>
      <c r="EA325" s="160"/>
      <c r="EB325" s="160"/>
      <c r="EC325" s="160"/>
      <c r="ED325" s="160"/>
      <c r="EE325" s="160"/>
      <c r="EF325" s="160"/>
      <c r="EG325" s="160"/>
      <c r="EH325" s="160"/>
      <c r="EI325" s="160"/>
      <c r="EJ325" s="160"/>
      <c r="EK325" s="160"/>
      <c r="EL325" s="160"/>
      <c r="EM325" s="160"/>
      <c r="EN325" s="160"/>
      <c r="EO325" s="160"/>
      <c r="EP325" s="160"/>
      <c r="EQ325" s="160"/>
      <c r="ER325" s="160"/>
      <c r="ES325" s="160"/>
      <c r="ET325" s="160"/>
      <c r="EU325" s="160"/>
      <c r="EV325" s="160"/>
      <c r="EW325" s="160"/>
      <c r="EX325" s="160"/>
      <c r="EY325" s="160"/>
      <c r="EZ325" s="160"/>
      <c r="FA325" s="160"/>
      <c r="FB325" s="160"/>
      <c r="FC325" s="160"/>
      <c r="FD325" s="160"/>
      <c r="FE325" s="160"/>
      <c r="FF325" s="160"/>
      <c r="FG325" s="160"/>
      <c r="FH325" s="160"/>
      <c r="FI325" s="160"/>
      <c r="FJ325" s="160"/>
      <c r="FK325" s="160"/>
      <c r="FL325" s="160"/>
      <c r="FM325" s="160"/>
      <c r="FN325" s="160"/>
      <c r="FO325" s="160"/>
      <c r="FP325" s="160"/>
      <c r="FQ325" s="160"/>
      <c r="FR325" s="160"/>
      <c r="FS325" s="160"/>
      <c r="FT325" s="160"/>
      <c r="FU325" s="160"/>
      <c r="FV325" s="160"/>
      <c r="FW325" s="160"/>
      <c r="FX325" s="160"/>
      <c r="FY325" s="160"/>
      <c r="FZ325" s="160"/>
      <c r="GA325" s="160"/>
      <c r="GB325" s="160"/>
      <c r="GC325" s="160"/>
      <c r="GD325" s="160"/>
      <c r="GE325" s="160"/>
      <c r="GF325" s="160"/>
      <c r="GG325" s="160"/>
      <c r="GH325" s="160"/>
      <c r="GI325" s="160"/>
      <c r="GJ325" s="160"/>
      <c r="GK325" s="160"/>
      <c r="GL325" s="160"/>
      <c r="GM325" s="160"/>
      <c r="GN325" s="160"/>
      <c r="GO325" s="160"/>
      <c r="GP325" s="160"/>
      <c r="GQ325" s="160"/>
      <c r="GR325" s="160"/>
      <c r="GS325" s="160"/>
      <c r="GT325" s="160"/>
      <c r="GU325" s="160"/>
      <c r="GV325" s="160"/>
      <c r="GW325" s="160"/>
      <c r="GX325" s="160"/>
      <c r="GY325" s="160"/>
      <c r="GZ325" s="160"/>
      <c r="HA325" s="160"/>
      <c r="HB325" s="160"/>
      <c r="HC325" s="160"/>
      <c r="HD325" s="160"/>
      <c r="HE325" s="160"/>
      <c r="HF325" s="160"/>
      <c r="HG325" s="160"/>
      <c r="HH325" s="160"/>
      <c r="HI325" s="160"/>
      <c r="HJ325" s="160"/>
      <c r="HK325" s="160"/>
      <c r="HL325" s="160"/>
      <c r="HM325" s="160"/>
      <c r="HN325" s="160"/>
      <c r="HO325" s="160"/>
      <c r="HP325" s="160"/>
      <c r="HQ325" s="160"/>
      <c r="HR325" s="160"/>
      <c r="HS325" s="160"/>
      <c r="HT325" s="160"/>
      <c r="HU325" s="160"/>
      <c r="HV325" s="160"/>
      <c r="HW325" s="160"/>
      <c r="HX325" s="160"/>
      <c r="HY325" s="160"/>
      <c r="HZ325" s="160"/>
      <c r="IA325" s="160"/>
      <c r="IB325" s="160"/>
      <c r="IC325" s="160"/>
      <c r="ID325" s="160"/>
      <c r="IE325" s="160"/>
      <c r="IF325" s="160"/>
      <c r="IG325" s="160"/>
      <c r="IH325" s="160"/>
      <c r="II325" s="160"/>
      <c r="IJ325" s="160"/>
      <c r="IK325" s="160"/>
      <c r="IL325" s="160"/>
      <c r="IM325" s="160"/>
      <c r="IN325" s="160"/>
      <c r="IO325" s="160"/>
      <c r="IP325" s="160"/>
      <c r="IQ325" s="160"/>
      <c r="IR325" s="160"/>
      <c r="IS325" s="160"/>
      <c r="IT325" s="160"/>
      <c r="IU325" s="160"/>
      <c r="IV325" s="160"/>
      <c r="IW325" s="160"/>
      <c r="IX325" s="160"/>
      <c r="IY325" s="160"/>
      <c r="IZ325" s="160"/>
      <c r="JA325" s="160"/>
      <c r="JB325" s="160"/>
      <c r="JC325" s="160"/>
      <c r="JD325" s="160"/>
      <c r="JE325" s="160"/>
      <c r="JF325" s="160"/>
      <c r="JG325" s="160"/>
      <c r="JH325" s="160"/>
      <c r="JI325" s="160"/>
      <c r="JJ325" s="160"/>
      <c r="JK325" s="160"/>
      <c r="JL325" s="160"/>
      <c r="JM325" s="160"/>
      <c r="JN325" s="160"/>
      <c r="JO325" s="160"/>
      <c r="JP325" s="160"/>
      <c r="JQ325" s="160"/>
      <c r="JR325" s="160"/>
      <c r="JS325" s="160"/>
      <c r="JT325" s="160"/>
      <c r="JU325" s="160"/>
      <c r="JV325" s="160"/>
      <c r="JW325" s="160"/>
      <c r="JX325" s="160"/>
      <c r="JY325" s="160"/>
      <c r="JZ325" s="160"/>
      <c r="KA325" s="160"/>
      <c r="KB325" s="160"/>
      <c r="KC325" s="160"/>
      <c r="KD325" s="160"/>
      <c r="KE325" s="160"/>
      <c r="KF325" s="160"/>
      <c r="KG325" s="160"/>
      <c r="KH325" s="160"/>
      <c r="KI325" s="160"/>
      <c r="KJ325" s="160"/>
      <c r="KK325" s="160"/>
      <c r="KL325" s="160"/>
      <c r="KM325" s="160"/>
      <c r="KN325" s="160"/>
      <c r="KO325" s="160"/>
      <c r="KP325" s="160"/>
      <c r="KQ325" s="160"/>
      <c r="KR325" s="160"/>
      <c r="KS325" s="160"/>
      <c r="KT325" s="160"/>
      <c r="KU325" s="160"/>
      <c r="KV325" s="160"/>
      <c r="KW325" s="160"/>
      <c r="KX325" s="160"/>
      <c r="KY325" s="160"/>
      <c r="KZ325" s="160"/>
      <c r="LA325" s="160"/>
      <c r="LB325" s="160"/>
      <c r="LC325" s="160"/>
      <c r="LD325" s="160"/>
      <c r="LE325" s="160"/>
      <c r="LF325" s="160"/>
      <c r="LG325" s="160"/>
      <c r="LH325" s="160"/>
      <c r="LI325" s="160"/>
      <c r="LJ325" s="160"/>
      <c r="LK325" s="160"/>
      <c r="LL325" s="160"/>
      <c r="LM325" s="160"/>
      <c r="LN325" s="160"/>
      <c r="LO325" s="160"/>
      <c r="LP325" s="160"/>
      <c r="LQ325" s="160"/>
      <c r="LR325" s="160"/>
      <c r="LS325" s="160"/>
      <c r="LT325" s="160"/>
      <c r="LU325" s="160"/>
      <c r="LV325" s="160"/>
      <c r="LW325" s="160"/>
      <c r="LX325" s="160"/>
      <c r="LY325" s="160"/>
      <c r="LZ325" s="160"/>
      <c r="MA325" s="160"/>
      <c r="MB325" s="160"/>
      <c r="MC325" s="160"/>
      <c r="MD325" s="160"/>
      <c r="ME325" s="160"/>
      <c r="MF325" s="160"/>
      <c r="MG325" s="160"/>
      <c r="MH325" s="160"/>
      <c r="MI325" s="160"/>
      <c r="MJ325" s="160"/>
      <c r="MK325" s="160"/>
      <c r="ML325" s="160"/>
      <c r="MM325" s="160"/>
      <c r="MN325" s="160"/>
      <c r="MO325" s="160"/>
      <c r="MP325" s="160"/>
      <c r="MQ325" s="160"/>
      <c r="MR325" s="160"/>
      <c r="MS325" s="160"/>
      <c r="MT325" s="160"/>
      <c r="MU325" s="160"/>
      <c r="MV325" s="160"/>
      <c r="MW325" s="160"/>
      <c r="MX325" s="160"/>
      <c r="MY325" s="160"/>
      <c r="MZ325" s="160"/>
      <c r="NA325" s="160"/>
      <c r="NB325" s="160"/>
      <c r="NC325" s="160"/>
      <c r="ND325" s="160"/>
      <c r="NE325" s="160"/>
      <c r="NF325" s="160"/>
      <c r="NG325" s="160"/>
      <c r="NH325" s="160"/>
      <c r="NI325" s="160"/>
      <c r="NJ325" s="160"/>
      <c r="NK325" s="160"/>
      <c r="NL325" s="160"/>
      <c r="NM325" s="160"/>
      <c r="NN325" s="160"/>
      <c r="NO325" s="160"/>
      <c r="NP325" s="160"/>
      <c r="NQ325" s="160"/>
      <c r="NR325" s="160"/>
      <c r="NS325" s="160"/>
      <c r="NT325" s="160"/>
      <c r="NU325" s="160"/>
      <c r="NV325" s="160"/>
      <c r="NW325" s="160"/>
      <c r="NX325" s="160"/>
      <c r="NY325" s="160"/>
      <c r="NZ325" s="160"/>
      <c r="OA325" s="160"/>
      <c r="OB325" s="160"/>
      <c r="OC325" s="160"/>
      <c r="OD325" s="160"/>
      <c r="OE325" s="160"/>
      <c r="OF325" s="160"/>
      <c r="OG325" s="160"/>
      <c r="OH325" s="160"/>
      <c r="OI325" s="160"/>
      <c r="OJ325" s="160"/>
      <c r="OK325" s="160"/>
      <c r="OL325" s="160"/>
      <c r="OM325" s="160"/>
      <c r="ON325" s="160"/>
      <c r="OO325" s="160"/>
      <c r="OP325" s="160"/>
      <c r="OQ325" s="160"/>
      <c r="OR325" s="160"/>
      <c r="OS325" s="160"/>
      <c r="OT325" s="160"/>
      <c r="OU325" s="160"/>
      <c r="OV325" s="160"/>
      <c r="OW325" s="160"/>
      <c r="OX325" s="160"/>
      <c r="OY325" s="160"/>
      <c r="OZ325" s="160"/>
      <c r="PA325" s="160"/>
      <c r="PB325" s="160"/>
      <c r="PC325" s="160"/>
      <c r="PD325" s="160"/>
      <c r="PE325" s="160"/>
      <c r="PF325" s="160"/>
      <c r="PG325" s="160"/>
      <c r="PH325" s="160"/>
      <c r="PI325" s="160"/>
      <c r="PJ325" s="160"/>
      <c r="PK325" s="160"/>
      <c r="PL325" s="160"/>
      <c r="PM325" s="160"/>
      <c r="PN325" s="160"/>
      <c r="PO325" s="160"/>
      <c r="PP325" s="160"/>
      <c r="PQ325" s="160"/>
      <c r="PR325" s="160"/>
      <c r="PS325" s="160"/>
      <c r="PT325" s="160"/>
      <c r="PU325" s="160"/>
      <c r="PV325" s="160"/>
      <c r="PW325" s="160"/>
      <c r="PX325" s="160"/>
      <c r="PY325" s="160"/>
      <c r="PZ325" s="160"/>
      <c r="QA325" s="160"/>
      <c r="QB325" s="160"/>
      <c r="QC325" s="160"/>
      <c r="QD325" s="160"/>
      <c r="QE325" s="160"/>
      <c r="QF325" s="160"/>
      <c r="QG325" s="160"/>
      <c r="QH325" s="160"/>
      <c r="QI325" s="160"/>
      <c r="QJ325" s="160"/>
      <c r="QK325" s="160"/>
      <c r="QL325" s="160"/>
      <c r="QM325" s="160"/>
      <c r="QN325" s="160"/>
      <c r="QO325" s="160"/>
      <c r="QP325" s="160"/>
      <c r="QQ325" s="160"/>
      <c r="QR325" s="160"/>
      <c r="QS325" s="160"/>
      <c r="QT325" s="160"/>
      <c r="QU325" s="160"/>
      <c r="QV325" s="160"/>
      <c r="QW325" s="160"/>
      <c r="QX325" s="160"/>
      <c r="QY325" s="160"/>
      <c r="QZ325" s="160"/>
      <c r="RA325" s="160"/>
      <c r="RB325" s="160"/>
      <c r="RC325" s="160"/>
      <c r="RD325" s="160"/>
      <c r="RE325" s="160"/>
      <c r="RF325" s="160"/>
      <c r="RG325" s="160"/>
      <c r="RH325" s="160"/>
      <c r="RI325" s="160"/>
      <c r="RJ325" s="160"/>
      <c r="RK325" s="160"/>
      <c r="RL325" s="160"/>
      <c r="RM325" s="160"/>
      <c r="RN325" s="160"/>
      <c r="RO325" s="160"/>
      <c r="RP325" s="160"/>
      <c r="RQ325" s="160"/>
      <c r="RR325" s="160"/>
      <c r="RS325" s="160"/>
      <c r="RT325" s="160"/>
      <c r="RU325" s="160"/>
      <c r="RV325" s="160"/>
      <c r="RW325" s="160"/>
      <c r="RX325" s="160"/>
      <c r="RY325" s="160"/>
      <c r="RZ325" s="160"/>
      <c r="SA325" s="160"/>
      <c r="SB325" s="160"/>
      <c r="SC325" s="160"/>
      <c r="SD325" s="160"/>
      <c r="SE325" s="160"/>
      <c r="SF325" s="160"/>
      <c r="SG325" s="160"/>
      <c r="SH325" s="160"/>
      <c r="SI325" s="160"/>
      <c r="SJ325" s="160"/>
      <c r="SK325" s="160"/>
      <c r="SL325" s="160"/>
      <c r="SM325" s="160"/>
      <c r="SN325" s="160"/>
      <c r="SO325" s="160"/>
      <c r="SP325" s="160"/>
      <c r="SQ325" s="160"/>
      <c r="SR325" s="160"/>
      <c r="SS325" s="160"/>
      <c r="ST325" s="160"/>
      <c r="SU325" s="160"/>
      <c r="SV325" s="160"/>
      <c r="SW325" s="160"/>
      <c r="SX325" s="160"/>
      <c r="SY325" s="160"/>
      <c r="SZ325" s="160"/>
      <c r="TA325" s="160"/>
      <c r="TB325" s="160"/>
      <c r="TC325" s="160"/>
      <c r="TD325" s="160"/>
      <c r="TE325" s="160"/>
      <c r="TF325" s="160"/>
    </row>
    <row r="326" spans="1:526">
      <c r="A326" s="160"/>
      <c r="B326" s="160"/>
      <c r="C326" s="160"/>
      <c r="D326" s="160"/>
      <c r="E326" s="160"/>
      <c r="F326" s="160"/>
      <c r="G326" s="160"/>
      <c r="H326" s="160"/>
      <c r="I326" s="160"/>
      <c r="J326" s="160"/>
      <c r="K326" s="160"/>
      <c r="L326" s="160"/>
      <c r="M326" s="160"/>
      <c r="N326" s="160"/>
      <c r="O326" s="160"/>
      <c r="P326" s="160"/>
      <c r="Q326" s="160"/>
      <c r="R326" s="160"/>
      <c r="S326" s="160"/>
      <c r="T326" s="160"/>
      <c r="U326" s="160"/>
      <c r="V326" s="160"/>
      <c r="W326" s="160"/>
      <c r="X326" s="160"/>
      <c r="Y326" s="160"/>
      <c r="Z326" s="160"/>
      <c r="AA326" s="160"/>
      <c r="AB326" s="160"/>
      <c r="AC326" s="160"/>
      <c r="AD326" s="160"/>
      <c r="AE326" s="160"/>
      <c r="AF326" s="160"/>
      <c r="AG326" s="160"/>
      <c r="AH326" s="160"/>
      <c r="AI326" s="160"/>
      <c r="AJ326" s="160"/>
      <c r="AK326" s="160"/>
      <c r="AL326" s="160"/>
      <c r="AM326" s="160"/>
      <c r="AN326" s="160"/>
      <c r="AO326" s="160"/>
      <c r="AP326" s="160"/>
      <c r="AQ326" s="160"/>
      <c r="AR326" s="160"/>
      <c r="AS326" s="160"/>
      <c r="AT326" s="160"/>
      <c r="AU326" s="160"/>
      <c r="AV326" s="160"/>
      <c r="AW326" s="160"/>
      <c r="AX326" s="160"/>
      <c r="AY326" s="160"/>
      <c r="AZ326" s="160"/>
      <c r="BA326" s="160"/>
      <c r="BB326" s="160"/>
      <c r="BC326" s="160"/>
      <c r="BD326" s="160"/>
      <c r="BE326" s="160"/>
      <c r="BF326" s="160"/>
      <c r="BG326" s="160"/>
      <c r="BH326" s="160"/>
      <c r="BI326" s="160"/>
      <c r="BJ326" s="160"/>
      <c r="BK326" s="160"/>
      <c r="BL326" s="160"/>
      <c r="BM326" s="160"/>
      <c r="BN326" s="160"/>
      <c r="BO326" s="160"/>
      <c r="BP326" s="160"/>
      <c r="BQ326" s="160"/>
      <c r="BR326" s="160"/>
      <c r="BS326" s="160"/>
      <c r="BT326" s="160"/>
      <c r="BU326" s="160"/>
      <c r="BV326" s="160"/>
      <c r="BW326" s="160"/>
      <c r="BX326" s="160"/>
      <c r="BY326" s="160"/>
      <c r="BZ326" s="160"/>
      <c r="CA326" s="160"/>
      <c r="CB326" s="160"/>
      <c r="CC326" s="160"/>
      <c r="CD326" s="160"/>
      <c r="CE326" s="160"/>
      <c r="CF326" s="160"/>
      <c r="CG326" s="160"/>
      <c r="CH326" s="160"/>
      <c r="CI326" s="160"/>
      <c r="CJ326" s="160"/>
      <c r="CK326" s="160"/>
      <c r="CL326" s="160"/>
      <c r="CM326" s="160"/>
      <c r="CN326" s="160"/>
      <c r="CO326" s="160"/>
      <c r="CP326" s="160"/>
      <c r="CQ326" s="160"/>
      <c r="CR326" s="160"/>
      <c r="CS326" s="160"/>
      <c r="CT326" s="160"/>
      <c r="CU326" s="160"/>
      <c r="CV326" s="160"/>
      <c r="CW326" s="160"/>
      <c r="CX326" s="160"/>
      <c r="CY326" s="160"/>
      <c r="CZ326" s="160"/>
      <c r="DA326" s="160"/>
      <c r="DB326" s="160"/>
      <c r="DC326" s="160"/>
      <c r="DD326" s="160"/>
      <c r="DE326" s="160"/>
      <c r="DF326" s="160"/>
      <c r="DG326" s="160"/>
      <c r="DH326" s="160"/>
      <c r="DI326" s="160"/>
      <c r="DJ326" s="160"/>
      <c r="DK326" s="160"/>
      <c r="DL326" s="160"/>
      <c r="DM326" s="160"/>
      <c r="DN326" s="160"/>
      <c r="DO326" s="160"/>
      <c r="DP326" s="160"/>
      <c r="DQ326" s="160"/>
      <c r="DR326" s="160"/>
      <c r="DS326" s="160"/>
      <c r="DT326" s="160"/>
      <c r="DU326" s="160"/>
      <c r="DV326" s="160"/>
      <c r="DW326" s="160"/>
      <c r="DX326" s="160"/>
      <c r="DY326" s="160"/>
      <c r="DZ326" s="160"/>
      <c r="EA326" s="160"/>
      <c r="EB326" s="160"/>
      <c r="EC326" s="160"/>
      <c r="ED326" s="160"/>
      <c r="EE326" s="160"/>
      <c r="EF326" s="160"/>
      <c r="EG326" s="160"/>
      <c r="EH326" s="160"/>
      <c r="EI326" s="160"/>
      <c r="EJ326" s="160"/>
      <c r="EK326" s="160"/>
      <c r="EL326" s="160"/>
      <c r="EM326" s="160"/>
      <c r="EN326" s="160"/>
      <c r="EO326" s="160"/>
      <c r="EP326" s="160"/>
      <c r="EQ326" s="160"/>
      <c r="ER326" s="160"/>
      <c r="ES326" s="160"/>
      <c r="ET326" s="160"/>
      <c r="EU326" s="160"/>
      <c r="EV326" s="160"/>
      <c r="EW326" s="160"/>
      <c r="EX326" s="160"/>
      <c r="EY326" s="160"/>
      <c r="EZ326" s="160"/>
      <c r="FA326" s="160"/>
      <c r="FB326" s="160"/>
      <c r="FC326" s="160"/>
      <c r="FD326" s="160"/>
      <c r="FE326" s="160"/>
      <c r="FF326" s="160"/>
      <c r="FG326" s="160"/>
      <c r="FH326" s="160"/>
      <c r="FI326" s="160"/>
      <c r="FJ326" s="160"/>
      <c r="FK326" s="160"/>
      <c r="FL326" s="160"/>
      <c r="FM326" s="160"/>
      <c r="FN326" s="160"/>
      <c r="FO326" s="160"/>
      <c r="FP326" s="160"/>
      <c r="FQ326" s="160"/>
      <c r="FR326" s="160"/>
      <c r="FS326" s="160"/>
      <c r="FT326" s="160"/>
      <c r="FU326" s="160"/>
      <c r="FV326" s="160"/>
      <c r="FW326" s="160"/>
      <c r="FX326" s="160"/>
      <c r="FY326" s="160"/>
      <c r="FZ326" s="160"/>
      <c r="GA326" s="160"/>
      <c r="GB326" s="160"/>
      <c r="GC326" s="160"/>
      <c r="GD326" s="160"/>
      <c r="GE326" s="160"/>
      <c r="GF326" s="160"/>
      <c r="GG326" s="160"/>
      <c r="GH326" s="160"/>
      <c r="GI326" s="160"/>
      <c r="GJ326" s="160"/>
      <c r="GK326" s="160"/>
      <c r="GL326" s="160"/>
      <c r="GM326" s="160"/>
      <c r="GN326" s="160"/>
      <c r="GO326" s="160"/>
      <c r="GP326" s="160"/>
      <c r="GQ326" s="160"/>
      <c r="GR326" s="160"/>
      <c r="GS326" s="160"/>
      <c r="GT326" s="160"/>
      <c r="GU326" s="160"/>
      <c r="GV326" s="160"/>
      <c r="GW326" s="160"/>
      <c r="GX326" s="160"/>
      <c r="GY326" s="160"/>
      <c r="GZ326" s="160"/>
      <c r="HA326" s="160"/>
      <c r="HB326" s="160"/>
      <c r="HC326" s="160"/>
      <c r="HD326" s="160"/>
      <c r="HE326" s="160"/>
      <c r="HF326" s="160"/>
      <c r="HG326" s="160"/>
      <c r="HH326" s="160"/>
      <c r="HI326" s="160"/>
      <c r="HJ326" s="160"/>
      <c r="HK326" s="160"/>
      <c r="HL326" s="160"/>
      <c r="HM326" s="160"/>
      <c r="HN326" s="160"/>
      <c r="HO326" s="160"/>
      <c r="HP326" s="160"/>
      <c r="HQ326" s="160"/>
      <c r="HR326" s="160"/>
      <c r="HS326" s="160"/>
      <c r="HT326" s="160"/>
      <c r="HU326" s="160"/>
      <c r="HV326" s="160"/>
      <c r="HW326" s="160"/>
      <c r="HX326" s="160"/>
      <c r="HY326" s="160"/>
      <c r="HZ326" s="160"/>
      <c r="IA326" s="160"/>
      <c r="IB326" s="160"/>
      <c r="IC326" s="160"/>
      <c r="ID326" s="160"/>
      <c r="IE326" s="160"/>
      <c r="IF326" s="160"/>
      <c r="IG326" s="160"/>
      <c r="IH326" s="160"/>
      <c r="II326" s="160"/>
      <c r="IJ326" s="160"/>
      <c r="IK326" s="160"/>
      <c r="IL326" s="160"/>
      <c r="IM326" s="160"/>
      <c r="IN326" s="160"/>
      <c r="IO326" s="160"/>
      <c r="IP326" s="160"/>
      <c r="IQ326" s="160"/>
      <c r="IR326" s="160"/>
      <c r="IS326" s="160"/>
      <c r="IT326" s="160"/>
      <c r="IU326" s="160"/>
      <c r="IV326" s="160"/>
      <c r="IW326" s="160"/>
      <c r="IX326" s="160"/>
      <c r="IY326" s="160"/>
      <c r="IZ326" s="160"/>
      <c r="JA326" s="160"/>
      <c r="JB326" s="160"/>
      <c r="JC326" s="160"/>
      <c r="JD326" s="160"/>
      <c r="JE326" s="160"/>
      <c r="JF326" s="160"/>
      <c r="JG326" s="160"/>
      <c r="JH326" s="160"/>
      <c r="JI326" s="160"/>
      <c r="JJ326" s="160"/>
      <c r="JK326" s="160"/>
      <c r="JL326" s="160"/>
      <c r="JM326" s="160"/>
      <c r="JN326" s="160"/>
      <c r="JO326" s="160"/>
      <c r="JP326" s="160"/>
      <c r="JQ326" s="160"/>
      <c r="JR326" s="160"/>
      <c r="JS326" s="160"/>
      <c r="JT326" s="160"/>
      <c r="JU326" s="160"/>
      <c r="JV326" s="160"/>
      <c r="JW326" s="160"/>
      <c r="JX326" s="160"/>
      <c r="JY326" s="160"/>
      <c r="JZ326" s="160"/>
      <c r="KA326" s="160"/>
      <c r="KB326" s="160"/>
      <c r="KC326" s="160"/>
      <c r="KD326" s="160"/>
      <c r="KE326" s="160"/>
      <c r="KF326" s="160"/>
      <c r="KG326" s="160"/>
      <c r="KH326" s="160"/>
      <c r="KI326" s="160"/>
      <c r="KJ326" s="160"/>
      <c r="KK326" s="160"/>
      <c r="KL326" s="160"/>
      <c r="KM326" s="160"/>
      <c r="KN326" s="160"/>
      <c r="KO326" s="160"/>
      <c r="KP326" s="160"/>
      <c r="KQ326" s="160"/>
      <c r="KR326" s="160"/>
      <c r="KS326" s="160"/>
      <c r="KT326" s="160"/>
      <c r="KU326" s="160"/>
      <c r="KV326" s="160"/>
      <c r="KW326" s="160"/>
      <c r="KX326" s="160"/>
      <c r="KY326" s="160"/>
      <c r="KZ326" s="160"/>
      <c r="LA326" s="160"/>
      <c r="LB326" s="160"/>
      <c r="LC326" s="160"/>
      <c r="LD326" s="160"/>
      <c r="LE326" s="160"/>
      <c r="LF326" s="160"/>
      <c r="LG326" s="160"/>
      <c r="LH326" s="160"/>
      <c r="LI326" s="160"/>
      <c r="LJ326" s="160"/>
      <c r="LK326" s="160"/>
      <c r="LL326" s="160"/>
      <c r="LM326" s="160"/>
      <c r="LN326" s="160"/>
      <c r="LO326" s="160"/>
      <c r="LP326" s="160"/>
      <c r="LQ326" s="160"/>
      <c r="LR326" s="160"/>
      <c r="LS326" s="160"/>
      <c r="LT326" s="160"/>
      <c r="LU326" s="160"/>
      <c r="LV326" s="160"/>
      <c r="LW326" s="160"/>
      <c r="LX326" s="160"/>
      <c r="LY326" s="160"/>
      <c r="LZ326" s="160"/>
      <c r="MA326" s="160"/>
      <c r="MB326" s="160"/>
      <c r="MC326" s="160"/>
      <c r="MD326" s="160"/>
      <c r="ME326" s="160"/>
      <c r="MF326" s="160"/>
      <c r="MG326" s="160"/>
      <c r="MH326" s="160"/>
      <c r="MI326" s="160"/>
      <c r="MJ326" s="160"/>
      <c r="MK326" s="160"/>
      <c r="ML326" s="160"/>
      <c r="MM326" s="160"/>
      <c r="MN326" s="160"/>
      <c r="MO326" s="160"/>
      <c r="MP326" s="160"/>
      <c r="MQ326" s="160"/>
      <c r="MR326" s="160"/>
      <c r="MS326" s="160"/>
      <c r="MT326" s="160"/>
      <c r="MU326" s="160"/>
      <c r="MV326" s="160"/>
      <c r="MW326" s="160"/>
      <c r="MX326" s="160"/>
      <c r="MY326" s="160"/>
      <c r="MZ326" s="160"/>
      <c r="NA326" s="160"/>
      <c r="NB326" s="160"/>
      <c r="NC326" s="160"/>
      <c r="ND326" s="160"/>
      <c r="NE326" s="160"/>
      <c r="NF326" s="160"/>
      <c r="NG326" s="160"/>
      <c r="NH326" s="160"/>
      <c r="NI326" s="160"/>
      <c r="NJ326" s="160"/>
      <c r="NK326" s="160"/>
      <c r="NL326" s="160"/>
      <c r="NM326" s="160"/>
      <c r="NN326" s="160"/>
      <c r="NO326" s="160"/>
      <c r="NP326" s="160"/>
      <c r="NQ326" s="160"/>
      <c r="NR326" s="160"/>
      <c r="NS326" s="160"/>
      <c r="NT326" s="160"/>
      <c r="NU326" s="160"/>
      <c r="NV326" s="160"/>
      <c r="NW326" s="160"/>
      <c r="NX326" s="160"/>
      <c r="NY326" s="160"/>
      <c r="NZ326" s="160"/>
      <c r="OA326" s="160"/>
      <c r="OB326" s="160"/>
      <c r="OC326" s="160"/>
      <c r="OD326" s="160"/>
      <c r="OE326" s="160"/>
      <c r="OF326" s="160"/>
      <c r="OG326" s="160"/>
      <c r="OH326" s="160"/>
      <c r="OI326" s="160"/>
      <c r="OJ326" s="160"/>
      <c r="OK326" s="160"/>
      <c r="OL326" s="160"/>
      <c r="OM326" s="160"/>
      <c r="ON326" s="160"/>
      <c r="OO326" s="160"/>
      <c r="OP326" s="160"/>
      <c r="OQ326" s="160"/>
      <c r="OR326" s="160"/>
      <c r="OS326" s="160"/>
      <c r="OT326" s="160"/>
      <c r="OU326" s="160"/>
      <c r="OV326" s="160"/>
      <c r="OW326" s="160"/>
      <c r="OX326" s="160"/>
      <c r="OY326" s="160"/>
      <c r="OZ326" s="160"/>
      <c r="PA326" s="160"/>
      <c r="PB326" s="160"/>
      <c r="PC326" s="160"/>
      <c r="PD326" s="160"/>
      <c r="PE326" s="160"/>
      <c r="PF326" s="160"/>
      <c r="PG326" s="160"/>
      <c r="PH326" s="160"/>
      <c r="PI326" s="160"/>
      <c r="PJ326" s="160"/>
      <c r="PK326" s="160"/>
      <c r="PL326" s="160"/>
      <c r="PM326" s="160"/>
      <c r="PN326" s="160"/>
      <c r="PO326" s="160"/>
      <c r="PP326" s="160"/>
      <c r="PQ326" s="160"/>
      <c r="PR326" s="160"/>
      <c r="PS326" s="160"/>
      <c r="PT326" s="160"/>
      <c r="PU326" s="160"/>
      <c r="PV326" s="160"/>
      <c r="PW326" s="160"/>
      <c r="PX326" s="160"/>
      <c r="PY326" s="160"/>
      <c r="PZ326" s="160"/>
      <c r="QA326" s="160"/>
      <c r="QB326" s="160"/>
      <c r="QC326" s="160"/>
      <c r="QD326" s="160"/>
      <c r="QE326" s="160"/>
      <c r="QF326" s="160"/>
      <c r="QG326" s="160"/>
      <c r="QH326" s="160"/>
      <c r="QI326" s="160"/>
      <c r="QJ326" s="160"/>
      <c r="QK326" s="160"/>
      <c r="QL326" s="160"/>
      <c r="QM326" s="160"/>
      <c r="QN326" s="160"/>
      <c r="QO326" s="160"/>
      <c r="QP326" s="160"/>
      <c r="QQ326" s="160"/>
      <c r="QR326" s="160"/>
      <c r="QS326" s="160"/>
      <c r="QT326" s="160"/>
      <c r="QU326" s="160"/>
      <c r="QV326" s="160"/>
      <c r="QW326" s="160"/>
      <c r="QX326" s="160"/>
      <c r="QY326" s="160"/>
      <c r="QZ326" s="160"/>
      <c r="RA326" s="160"/>
      <c r="RB326" s="160"/>
      <c r="RC326" s="160"/>
      <c r="RD326" s="160"/>
      <c r="RE326" s="160"/>
      <c r="RF326" s="160"/>
      <c r="RG326" s="160"/>
      <c r="RH326" s="160"/>
      <c r="RI326" s="160"/>
      <c r="RJ326" s="160"/>
      <c r="RK326" s="160"/>
      <c r="RL326" s="160"/>
      <c r="RM326" s="160"/>
      <c r="RN326" s="160"/>
      <c r="RO326" s="160"/>
      <c r="RP326" s="160"/>
      <c r="RQ326" s="160"/>
      <c r="RR326" s="160"/>
      <c r="RS326" s="160"/>
      <c r="RT326" s="160"/>
      <c r="RU326" s="160"/>
      <c r="RV326" s="160"/>
      <c r="RW326" s="160"/>
      <c r="RX326" s="160"/>
      <c r="RY326" s="160"/>
      <c r="RZ326" s="160"/>
      <c r="SA326" s="160"/>
      <c r="SB326" s="160"/>
      <c r="SC326" s="160"/>
      <c r="SD326" s="160"/>
      <c r="SE326" s="160"/>
      <c r="SF326" s="160"/>
      <c r="SG326" s="160"/>
      <c r="SH326" s="160"/>
      <c r="SI326" s="160"/>
      <c r="SJ326" s="160"/>
      <c r="SK326" s="160"/>
      <c r="SL326" s="160"/>
      <c r="SM326" s="160"/>
      <c r="SN326" s="160"/>
      <c r="SO326" s="160"/>
      <c r="SP326" s="160"/>
      <c r="SQ326" s="160"/>
      <c r="SR326" s="160"/>
      <c r="SS326" s="160"/>
      <c r="ST326" s="160"/>
      <c r="SU326" s="160"/>
      <c r="SV326" s="160"/>
      <c r="SW326" s="160"/>
      <c r="SX326" s="160"/>
      <c r="SY326" s="160"/>
      <c r="SZ326" s="160"/>
      <c r="TA326" s="160"/>
      <c r="TB326" s="160"/>
      <c r="TC326" s="160"/>
      <c r="TD326" s="160"/>
      <c r="TE326" s="160"/>
      <c r="TF326" s="160"/>
    </row>
    <row r="327" spans="1:526">
      <c r="A327" s="160"/>
      <c r="B327" s="160"/>
      <c r="C327" s="160"/>
      <c r="D327" s="160"/>
      <c r="E327" s="160"/>
      <c r="F327" s="160"/>
      <c r="G327" s="160"/>
      <c r="H327" s="160"/>
      <c r="I327" s="160"/>
      <c r="J327" s="160"/>
      <c r="K327" s="160"/>
      <c r="L327" s="160"/>
      <c r="M327" s="160"/>
      <c r="N327" s="160"/>
      <c r="O327" s="160"/>
      <c r="P327" s="160"/>
      <c r="Q327" s="160"/>
      <c r="R327" s="160"/>
      <c r="S327" s="160"/>
      <c r="T327" s="160"/>
      <c r="U327" s="160"/>
      <c r="V327" s="160"/>
      <c r="W327" s="160"/>
      <c r="X327" s="160"/>
      <c r="Y327" s="160"/>
      <c r="Z327" s="160"/>
      <c r="AA327" s="160"/>
      <c r="AB327" s="160"/>
      <c r="AC327" s="160"/>
      <c r="AD327" s="160"/>
      <c r="AE327" s="160"/>
      <c r="AF327" s="160"/>
      <c r="AG327" s="160"/>
      <c r="AH327" s="160"/>
      <c r="AI327" s="160"/>
      <c r="AJ327" s="160"/>
      <c r="AK327" s="160"/>
      <c r="AL327" s="160"/>
      <c r="AM327" s="160"/>
      <c r="AN327" s="160"/>
      <c r="AO327" s="160"/>
      <c r="AP327" s="160"/>
      <c r="AQ327" s="160"/>
      <c r="AR327" s="160"/>
      <c r="AS327" s="160"/>
      <c r="AT327" s="160"/>
      <c r="AU327" s="160"/>
      <c r="AV327" s="160"/>
      <c r="AW327" s="160"/>
      <c r="AX327" s="160"/>
      <c r="AY327" s="160"/>
      <c r="AZ327" s="160"/>
      <c r="BA327" s="160"/>
      <c r="BB327" s="160"/>
      <c r="BC327" s="160"/>
      <c r="BD327" s="160"/>
      <c r="BE327" s="160"/>
      <c r="BF327" s="160"/>
      <c r="BG327" s="160"/>
      <c r="BH327" s="160"/>
      <c r="BI327" s="160"/>
      <c r="BJ327" s="160"/>
      <c r="BK327" s="160"/>
      <c r="BL327" s="160"/>
      <c r="BM327" s="160"/>
      <c r="BN327" s="160"/>
      <c r="BO327" s="160"/>
      <c r="BP327" s="160"/>
      <c r="BQ327" s="160"/>
      <c r="BR327" s="160"/>
      <c r="BS327" s="160"/>
      <c r="BT327" s="160"/>
      <c r="BU327" s="160"/>
      <c r="BV327" s="160"/>
      <c r="BW327" s="160"/>
      <c r="BX327" s="160"/>
      <c r="BY327" s="160"/>
      <c r="BZ327" s="160"/>
      <c r="CA327" s="160"/>
      <c r="CB327" s="160"/>
      <c r="CC327" s="160"/>
      <c r="CD327" s="160"/>
      <c r="CE327" s="160"/>
      <c r="CF327" s="160"/>
      <c r="CG327" s="160"/>
      <c r="CH327" s="160"/>
      <c r="CI327" s="160"/>
      <c r="CJ327" s="160"/>
      <c r="CK327" s="160"/>
      <c r="CL327" s="160"/>
      <c r="CM327" s="160"/>
      <c r="CN327" s="160"/>
      <c r="CO327" s="160"/>
      <c r="CP327" s="160"/>
      <c r="CQ327" s="160"/>
      <c r="CR327" s="160"/>
      <c r="CS327" s="160"/>
      <c r="CT327" s="160"/>
      <c r="CU327" s="160"/>
      <c r="CV327" s="160"/>
      <c r="CW327" s="160"/>
      <c r="CX327" s="160"/>
      <c r="CY327" s="160"/>
      <c r="CZ327" s="160"/>
      <c r="DA327" s="160"/>
      <c r="DB327" s="160"/>
      <c r="DC327" s="160"/>
      <c r="DD327" s="160"/>
      <c r="DE327" s="160"/>
      <c r="DF327" s="160"/>
      <c r="DG327" s="160"/>
      <c r="DH327" s="160"/>
      <c r="DI327" s="160"/>
      <c r="DJ327" s="160"/>
      <c r="DK327" s="160"/>
      <c r="DL327" s="160"/>
      <c r="DM327" s="160"/>
      <c r="DN327" s="160"/>
      <c r="DO327" s="160"/>
      <c r="DP327" s="160"/>
      <c r="DQ327" s="160"/>
      <c r="DR327" s="160"/>
      <c r="DS327" s="160"/>
      <c r="DT327" s="160"/>
      <c r="DU327" s="160"/>
      <c r="DV327" s="160"/>
      <c r="DW327" s="160"/>
      <c r="DX327" s="160"/>
      <c r="DY327" s="160"/>
      <c r="DZ327" s="160"/>
      <c r="EA327" s="160"/>
      <c r="EB327" s="160"/>
      <c r="EC327" s="160"/>
      <c r="ED327" s="160"/>
      <c r="EE327" s="160"/>
      <c r="EF327" s="160"/>
      <c r="EG327" s="160"/>
      <c r="EH327" s="160"/>
      <c r="EI327" s="160"/>
      <c r="EJ327" s="160"/>
      <c r="EK327" s="160"/>
      <c r="EL327" s="160"/>
      <c r="EM327" s="160"/>
      <c r="EN327" s="160"/>
      <c r="EO327" s="160"/>
      <c r="EP327" s="160"/>
      <c r="EQ327" s="160"/>
      <c r="ER327" s="160"/>
      <c r="ES327" s="160"/>
      <c r="ET327" s="160"/>
      <c r="EU327" s="160"/>
      <c r="EV327" s="160"/>
      <c r="EW327" s="160"/>
      <c r="EX327" s="160"/>
      <c r="EY327" s="160"/>
      <c r="EZ327" s="160"/>
      <c r="FA327" s="160"/>
      <c r="FB327" s="160"/>
      <c r="FC327" s="160"/>
      <c r="FD327" s="160"/>
      <c r="FE327" s="160"/>
      <c r="FF327" s="160"/>
      <c r="FG327" s="160"/>
      <c r="FH327" s="160"/>
      <c r="FI327" s="160"/>
      <c r="FJ327" s="160"/>
      <c r="FK327" s="160"/>
      <c r="FL327" s="160"/>
      <c r="FM327" s="160"/>
      <c r="FN327" s="160"/>
      <c r="FO327" s="160"/>
      <c r="FP327" s="160"/>
      <c r="FQ327" s="160"/>
      <c r="FR327" s="160"/>
      <c r="FS327" s="160"/>
      <c r="FT327" s="160"/>
      <c r="FU327" s="160"/>
      <c r="FV327" s="160"/>
      <c r="FW327" s="160"/>
      <c r="FX327" s="160"/>
      <c r="FY327" s="160"/>
      <c r="FZ327" s="160"/>
      <c r="GA327" s="160"/>
      <c r="GB327" s="160"/>
      <c r="GC327" s="160"/>
      <c r="GD327" s="160"/>
      <c r="GE327" s="160"/>
      <c r="GF327" s="160"/>
      <c r="GG327" s="160"/>
      <c r="GH327" s="160"/>
      <c r="GI327" s="160"/>
      <c r="GJ327" s="160"/>
      <c r="GK327" s="160"/>
      <c r="GL327" s="160"/>
      <c r="GM327" s="160"/>
      <c r="GN327" s="160"/>
      <c r="GO327" s="160"/>
      <c r="GP327" s="160"/>
      <c r="GQ327" s="160"/>
      <c r="GR327" s="160"/>
      <c r="GS327" s="160"/>
      <c r="GT327" s="160"/>
      <c r="GU327" s="160"/>
      <c r="GV327" s="160"/>
      <c r="GW327" s="160"/>
      <c r="GX327" s="160"/>
      <c r="GY327" s="160"/>
      <c r="GZ327" s="160"/>
      <c r="HA327" s="160"/>
      <c r="HB327" s="160"/>
      <c r="HC327" s="160"/>
      <c r="HD327" s="160"/>
      <c r="HE327" s="160"/>
      <c r="HF327" s="160"/>
      <c r="HG327" s="160"/>
      <c r="HH327" s="160"/>
      <c r="HI327" s="160"/>
      <c r="HJ327" s="160"/>
      <c r="HK327" s="160"/>
      <c r="HL327" s="160"/>
      <c r="HM327" s="160"/>
      <c r="HN327" s="160"/>
      <c r="HO327" s="160"/>
      <c r="HP327" s="160"/>
      <c r="HQ327" s="160"/>
      <c r="HR327" s="160"/>
      <c r="HS327" s="160"/>
      <c r="HT327" s="160"/>
      <c r="HU327" s="160"/>
      <c r="HV327" s="160"/>
      <c r="HW327" s="160"/>
      <c r="HX327" s="160"/>
      <c r="HY327" s="160"/>
      <c r="HZ327" s="160"/>
      <c r="IA327" s="160"/>
      <c r="IB327" s="160"/>
      <c r="IC327" s="160"/>
      <c r="ID327" s="160"/>
      <c r="IE327" s="160"/>
      <c r="IF327" s="160"/>
      <c r="IG327" s="160"/>
      <c r="IH327" s="160"/>
      <c r="II327" s="160"/>
      <c r="IJ327" s="160"/>
      <c r="IK327" s="160"/>
      <c r="IL327" s="160"/>
      <c r="IM327" s="160"/>
      <c r="IN327" s="160"/>
      <c r="IO327" s="160"/>
      <c r="IP327" s="160"/>
      <c r="IQ327" s="160"/>
      <c r="IR327" s="160"/>
      <c r="IS327" s="160"/>
      <c r="IT327" s="160"/>
      <c r="IU327" s="160"/>
      <c r="IV327" s="160"/>
      <c r="IW327" s="160"/>
      <c r="IX327" s="160"/>
      <c r="IY327" s="160"/>
      <c r="IZ327" s="160"/>
      <c r="JA327" s="160"/>
      <c r="JB327" s="160"/>
      <c r="JC327" s="160"/>
      <c r="JD327" s="160"/>
      <c r="JE327" s="160"/>
      <c r="JF327" s="160"/>
      <c r="JG327" s="160"/>
      <c r="JH327" s="160"/>
      <c r="JI327" s="160"/>
      <c r="JJ327" s="160"/>
      <c r="JK327" s="160"/>
      <c r="JL327" s="160"/>
      <c r="JM327" s="160"/>
      <c r="JN327" s="160"/>
      <c r="JO327" s="160"/>
      <c r="JP327" s="160"/>
      <c r="JQ327" s="160"/>
      <c r="JR327" s="160"/>
      <c r="JS327" s="160"/>
      <c r="JT327" s="160"/>
      <c r="JU327" s="160"/>
      <c r="JV327" s="160"/>
      <c r="JW327" s="160"/>
      <c r="JX327" s="160"/>
      <c r="JY327" s="160"/>
      <c r="JZ327" s="160"/>
      <c r="KA327" s="160"/>
      <c r="KB327" s="160"/>
      <c r="KC327" s="160"/>
      <c r="KD327" s="160"/>
      <c r="KE327" s="160"/>
      <c r="KF327" s="160"/>
      <c r="KG327" s="160"/>
      <c r="KH327" s="160"/>
      <c r="KI327" s="160"/>
      <c r="KJ327" s="160"/>
      <c r="KK327" s="160"/>
      <c r="KL327" s="160"/>
      <c r="KM327" s="160"/>
      <c r="KN327" s="160"/>
      <c r="KO327" s="160"/>
      <c r="KP327" s="160"/>
      <c r="KQ327" s="160"/>
      <c r="KR327" s="160"/>
      <c r="KS327" s="160"/>
      <c r="KT327" s="160"/>
      <c r="KU327" s="160"/>
      <c r="KV327" s="160"/>
      <c r="KW327" s="160"/>
      <c r="KX327" s="160"/>
      <c r="KY327" s="160"/>
      <c r="KZ327" s="160"/>
      <c r="LA327" s="160"/>
      <c r="LB327" s="160"/>
      <c r="LC327" s="160"/>
      <c r="LD327" s="160"/>
      <c r="LE327" s="160"/>
      <c r="LF327" s="160"/>
      <c r="LG327" s="160"/>
      <c r="LH327" s="160"/>
      <c r="LI327" s="160"/>
      <c r="LJ327" s="160"/>
      <c r="LK327" s="160"/>
      <c r="LL327" s="160"/>
      <c r="LM327" s="160"/>
      <c r="LN327" s="160"/>
      <c r="LO327" s="160"/>
      <c r="LP327" s="160"/>
      <c r="LQ327" s="160"/>
      <c r="LR327" s="160"/>
      <c r="LS327" s="160"/>
      <c r="LT327" s="160"/>
      <c r="LU327" s="160"/>
      <c r="LV327" s="160"/>
      <c r="LW327" s="160"/>
      <c r="LX327" s="160"/>
      <c r="LY327" s="160"/>
      <c r="LZ327" s="160"/>
      <c r="MA327" s="160"/>
      <c r="MB327" s="160"/>
      <c r="MC327" s="160"/>
      <c r="MD327" s="160"/>
      <c r="ME327" s="160"/>
      <c r="MF327" s="160"/>
      <c r="MG327" s="160"/>
      <c r="MH327" s="160"/>
      <c r="MI327" s="160"/>
      <c r="MJ327" s="160"/>
      <c r="MK327" s="160"/>
      <c r="ML327" s="160"/>
      <c r="MM327" s="160"/>
      <c r="MN327" s="160"/>
      <c r="MO327" s="160"/>
      <c r="MP327" s="160"/>
      <c r="MQ327" s="160"/>
      <c r="MR327" s="160"/>
      <c r="MS327" s="160"/>
      <c r="MT327" s="160"/>
      <c r="MU327" s="160"/>
      <c r="MV327" s="160"/>
      <c r="MW327" s="160"/>
      <c r="MX327" s="160"/>
      <c r="MY327" s="160"/>
      <c r="MZ327" s="160"/>
      <c r="NA327" s="160"/>
      <c r="NB327" s="160"/>
      <c r="NC327" s="160"/>
      <c r="ND327" s="160"/>
      <c r="NE327" s="160"/>
      <c r="NF327" s="160"/>
      <c r="NG327" s="160"/>
      <c r="NH327" s="160"/>
      <c r="NI327" s="160"/>
      <c r="NJ327" s="160"/>
      <c r="NK327" s="160"/>
      <c r="NL327" s="160"/>
      <c r="NM327" s="160"/>
      <c r="NN327" s="160"/>
      <c r="NO327" s="160"/>
      <c r="NP327" s="160"/>
      <c r="NQ327" s="160"/>
      <c r="NR327" s="160"/>
      <c r="NS327" s="160"/>
      <c r="NT327" s="160"/>
      <c r="NU327" s="160"/>
      <c r="NV327" s="160"/>
      <c r="NW327" s="160"/>
      <c r="NX327" s="160"/>
      <c r="NY327" s="160"/>
      <c r="NZ327" s="160"/>
      <c r="OA327" s="160"/>
      <c r="OB327" s="160"/>
      <c r="OC327" s="160"/>
      <c r="OD327" s="160"/>
      <c r="OE327" s="160"/>
      <c r="OF327" s="160"/>
      <c r="OG327" s="160"/>
      <c r="OH327" s="160"/>
      <c r="OI327" s="160"/>
      <c r="OJ327" s="160"/>
      <c r="OK327" s="160"/>
      <c r="OL327" s="160"/>
      <c r="OM327" s="160"/>
      <c r="ON327" s="160"/>
      <c r="OO327" s="160"/>
      <c r="OP327" s="160"/>
      <c r="OQ327" s="160"/>
      <c r="OR327" s="160"/>
      <c r="OS327" s="160"/>
      <c r="OT327" s="160"/>
      <c r="OU327" s="160"/>
      <c r="OV327" s="160"/>
      <c r="OW327" s="160"/>
      <c r="OX327" s="160"/>
      <c r="OY327" s="160"/>
      <c r="OZ327" s="160"/>
      <c r="PA327" s="160"/>
      <c r="PB327" s="160"/>
      <c r="PC327" s="160"/>
      <c r="PD327" s="160"/>
      <c r="PE327" s="160"/>
      <c r="PF327" s="160"/>
      <c r="PG327" s="160"/>
      <c r="PH327" s="160"/>
      <c r="PI327" s="160"/>
      <c r="PJ327" s="160"/>
      <c r="PK327" s="160"/>
      <c r="PL327" s="160"/>
      <c r="PM327" s="160"/>
      <c r="PN327" s="160"/>
      <c r="PO327" s="160"/>
      <c r="PP327" s="160"/>
      <c r="PQ327" s="160"/>
      <c r="PR327" s="160"/>
      <c r="PS327" s="160"/>
      <c r="PT327" s="160"/>
      <c r="PU327" s="160"/>
      <c r="PV327" s="160"/>
      <c r="PW327" s="160"/>
      <c r="PX327" s="160"/>
      <c r="PY327" s="160"/>
      <c r="PZ327" s="160"/>
      <c r="QA327" s="160"/>
      <c r="QB327" s="160"/>
      <c r="QC327" s="160"/>
      <c r="QD327" s="160"/>
      <c r="QE327" s="160"/>
      <c r="QF327" s="160"/>
      <c r="QG327" s="160"/>
      <c r="QH327" s="160"/>
      <c r="QI327" s="160"/>
      <c r="QJ327" s="160"/>
      <c r="QK327" s="160"/>
      <c r="QL327" s="160"/>
      <c r="QM327" s="160"/>
      <c r="QN327" s="160"/>
      <c r="QO327" s="160"/>
      <c r="QP327" s="160"/>
      <c r="QQ327" s="160"/>
      <c r="QR327" s="160"/>
      <c r="QS327" s="160"/>
      <c r="QT327" s="160"/>
      <c r="QU327" s="160"/>
      <c r="QV327" s="160"/>
      <c r="QW327" s="160"/>
      <c r="QX327" s="160"/>
      <c r="QY327" s="160"/>
      <c r="QZ327" s="160"/>
      <c r="RA327" s="160"/>
      <c r="RB327" s="160"/>
      <c r="RC327" s="160"/>
      <c r="RD327" s="160"/>
      <c r="RE327" s="160"/>
      <c r="RF327" s="160"/>
      <c r="RG327" s="160"/>
      <c r="RH327" s="160"/>
      <c r="RI327" s="160"/>
      <c r="RJ327" s="160"/>
      <c r="RK327" s="160"/>
      <c r="RL327" s="160"/>
      <c r="RM327" s="160"/>
      <c r="RN327" s="160"/>
      <c r="RO327" s="160"/>
      <c r="RP327" s="160"/>
      <c r="RQ327" s="160"/>
      <c r="RR327" s="160"/>
      <c r="RS327" s="160"/>
      <c r="RT327" s="160"/>
      <c r="RU327" s="160"/>
      <c r="RV327" s="160"/>
      <c r="RW327" s="160"/>
      <c r="RX327" s="160"/>
      <c r="RY327" s="160"/>
      <c r="RZ327" s="160"/>
      <c r="SA327" s="160"/>
      <c r="SB327" s="160"/>
      <c r="SC327" s="160"/>
      <c r="SD327" s="160"/>
      <c r="SE327" s="160"/>
      <c r="SF327" s="160"/>
      <c r="SG327" s="160"/>
      <c r="SH327" s="160"/>
      <c r="SI327" s="160"/>
      <c r="SJ327" s="160"/>
      <c r="SK327" s="160"/>
      <c r="SL327" s="160"/>
      <c r="SM327" s="160"/>
      <c r="SN327" s="160"/>
      <c r="SO327" s="160"/>
      <c r="SP327" s="160"/>
      <c r="SQ327" s="160"/>
      <c r="SR327" s="160"/>
      <c r="SS327" s="160"/>
      <c r="ST327" s="160"/>
      <c r="SU327" s="160"/>
      <c r="SV327" s="160"/>
      <c r="SW327" s="160"/>
      <c r="SX327" s="160"/>
      <c r="SY327" s="160"/>
      <c r="SZ327" s="160"/>
      <c r="TA327" s="160"/>
      <c r="TB327" s="160"/>
      <c r="TC327" s="160"/>
      <c r="TD327" s="160"/>
      <c r="TE327" s="160"/>
      <c r="TF327" s="160"/>
    </row>
    <row r="328" spans="1:526">
      <c r="A328" s="160"/>
      <c r="B328" s="160"/>
      <c r="C328" s="160"/>
      <c r="D328" s="160"/>
      <c r="E328" s="160"/>
      <c r="F328" s="160"/>
      <c r="G328" s="160"/>
      <c r="H328" s="160"/>
      <c r="I328" s="160"/>
      <c r="J328" s="160"/>
      <c r="K328" s="160"/>
      <c r="L328" s="160"/>
      <c r="M328" s="160"/>
      <c r="N328" s="160"/>
      <c r="O328" s="160"/>
      <c r="P328" s="160"/>
      <c r="Q328" s="160"/>
      <c r="R328" s="160"/>
      <c r="S328" s="160"/>
      <c r="T328" s="160"/>
      <c r="U328" s="160"/>
      <c r="V328" s="160"/>
      <c r="W328" s="160"/>
      <c r="X328" s="160"/>
      <c r="Y328" s="160"/>
      <c r="Z328" s="160"/>
      <c r="AA328" s="160"/>
      <c r="AB328" s="160"/>
      <c r="AC328" s="160"/>
      <c r="AD328" s="160"/>
      <c r="AE328" s="160"/>
      <c r="AF328" s="160"/>
      <c r="AG328" s="160"/>
      <c r="AH328" s="160"/>
      <c r="AI328" s="160"/>
      <c r="AJ328" s="160"/>
      <c r="AK328" s="160"/>
      <c r="AL328" s="160"/>
      <c r="AM328" s="160"/>
      <c r="AN328" s="160"/>
      <c r="AO328" s="160"/>
      <c r="AP328" s="160"/>
      <c r="AQ328" s="160"/>
      <c r="AR328" s="160"/>
      <c r="AS328" s="160"/>
      <c r="AT328" s="160"/>
      <c r="AU328" s="160"/>
      <c r="AV328" s="160"/>
      <c r="AW328" s="160"/>
      <c r="AX328" s="160"/>
      <c r="AY328" s="160"/>
      <c r="AZ328" s="160"/>
      <c r="BA328" s="160"/>
      <c r="BB328" s="160"/>
      <c r="BC328" s="160"/>
      <c r="BD328" s="160"/>
      <c r="BE328" s="160"/>
      <c r="BF328" s="160"/>
      <c r="BG328" s="160"/>
      <c r="BH328" s="160"/>
      <c r="BI328" s="160"/>
      <c r="BJ328" s="160"/>
      <c r="BK328" s="160"/>
      <c r="BL328" s="160"/>
      <c r="BM328" s="160"/>
      <c r="BN328" s="160"/>
      <c r="BO328" s="160"/>
      <c r="BP328" s="160"/>
      <c r="BQ328" s="160"/>
      <c r="BR328" s="160"/>
      <c r="BS328" s="160"/>
      <c r="BT328" s="160"/>
      <c r="BU328" s="160"/>
      <c r="BV328" s="160"/>
      <c r="BW328" s="160"/>
      <c r="BX328" s="160"/>
      <c r="BY328" s="160"/>
      <c r="BZ328" s="160"/>
      <c r="CA328" s="160"/>
      <c r="CB328" s="160"/>
      <c r="CC328" s="160"/>
      <c r="CD328" s="160"/>
      <c r="CE328" s="160"/>
      <c r="CF328" s="160"/>
      <c r="CG328" s="160"/>
      <c r="CH328" s="160"/>
      <c r="CI328" s="160"/>
      <c r="CJ328" s="160"/>
      <c r="CK328" s="160"/>
      <c r="CL328" s="160"/>
      <c r="CM328" s="160"/>
      <c r="CN328" s="160"/>
      <c r="CO328" s="160"/>
      <c r="CP328" s="160"/>
      <c r="CQ328" s="160"/>
      <c r="CR328" s="160"/>
      <c r="CS328" s="160"/>
      <c r="CT328" s="160"/>
      <c r="CU328" s="160"/>
      <c r="CV328" s="160"/>
      <c r="CW328" s="160"/>
      <c r="CX328" s="160"/>
      <c r="CY328" s="160"/>
      <c r="CZ328" s="160"/>
      <c r="DA328" s="160"/>
      <c r="DB328" s="160"/>
      <c r="DC328" s="160"/>
      <c r="DD328" s="160"/>
      <c r="DE328" s="160"/>
      <c r="DF328" s="160"/>
      <c r="DG328" s="160"/>
      <c r="DH328" s="160"/>
      <c r="DI328" s="160"/>
      <c r="DJ328" s="160"/>
      <c r="DK328" s="160"/>
      <c r="DL328" s="160"/>
      <c r="DM328" s="160"/>
      <c r="DN328" s="160"/>
      <c r="DO328" s="160"/>
      <c r="DP328" s="160"/>
      <c r="DQ328" s="160"/>
      <c r="DR328" s="160"/>
      <c r="DS328" s="160"/>
      <c r="DT328" s="160"/>
      <c r="DU328" s="160"/>
      <c r="DV328" s="160"/>
      <c r="DW328" s="160"/>
      <c r="DX328" s="160"/>
      <c r="DY328" s="160"/>
      <c r="DZ328" s="160"/>
      <c r="EA328" s="160"/>
      <c r="EB328" s="160"/>
      <c r="EC328" s="160"/>
      <c r="ED328" s="160"/>
      <c r="EE328" s="160"/>
      <c r="EF328" s="160"/>
      <c r="EG328" s="160"/>
      <c r="EH328" s="160"/>
      <c r="EI328" s="160"/>
      <c r="EJ328" s="160"/>
      <c r="EK328" s="160"/>
      <c r="EL328" s="160"/>
      <c r="EM328" s="160"/>
      <c r="EN328" s="160"/>
      <c r="EO328" s="160"/>
      <c r="EP328" s="160"/>
      <c r="EQ328" s="160"/>
      <c r="ER328" s="160"/>
      <c r="ES328" s="160"/>
      <c r="ET328" s="160"/>
      <c r="EU328" s="160"/>
      <c r="EV328" s="160"/>
      <c r="EW328" s="160"/>
      <c r="EX328" s="160"/>
      <c r="EY328" s="160"/>
      <c r="EZ328" s="160"/>
      <c r="FA328" s="160"/>
      <c r="FB328" s="160"/>
      <c r="FC328" s="160"/>
      <c r="FD328" s="160"/>
      <c r="FE328" s="160"/>
      <c r="FF328" s="160"/>
      <c r="FG328" s="160"/>
      <c r="FH328" s="160"/>
      <c r="FI328" s="160"/>
      <c r="FJ328" s="160"/>
      <c r="FK328" s="160"/>
      <c r="FL328" s="160"/>
      <c r="FM328" s="160"/>
      <c r="FN328" s="160"/>
      <c r="FO328" s="160"/>
      <c r="FP328" s="160"/>
      <c r="FQ328" s="160"/>
      <c r="FR328" s="160"/>
      <c r="FS328" s="160"/>
      <c r="FT328" s="160"/>
      <c r="FU328" s="160"/>
      <c r="FV328" s="160"/>
      <c r="FW328" s="160"/>
      <c r="FX328" s="160"/>
      <c r="FY328" s="160"/>
      <c r="FZ328" s="160"/>
      <c r="GA328" s="160"/>
      <c r="GB328" s="160"/>
      <c r="GC328" s="160"/>
      <c r="GD328" s="160"/>
      <c r="GE328" s="160"/>
      <c r="GF328" s="160"/>
      <c r="GG328" s="160"/>
      <c r="GH328" s="160"/>
      <c r="GI328" s="160"/>
      <c r="GJ328" s="160"/>
      <c r="GK328" s="160"/>
      <c r="GL328" s="160"/>
      <c r="GM328" s="160"/>
      <c r="GN328" s="160"/>
      <c r="GO328" s="160"/>
      <c r="GP328" s="160"/>
      <c r="GQ328" s="160"/>
      <c r="GR328" s="160"/>
      <c r="GS328" s="160"/>
      <c r="GT328" s="160"/>
      <c r="GU328" s="160"/>
      <c r="GV328" s="160"/>
      <c r="GW328" s="160"/>
      <c r="GX328" s="160"/>
      <c r="GY328" s="160"/>
      <c r="GZ328" s="160"/>
      <c r="HA328" s="160"/>
      <c r="HB328" s="160"/>
      <c r="HC328" s="160"/>
      <c r="HD328" s="160"/>
      <c r="HE328" s="160"/>
      <c r="HF328" s="160"/>
      <c r="HG328" s="160"/>
      <c r="HH328" s="160"/>
      <c r="HI328" s="160"/>
      <c r="HJ328" s="160"/>
      <c r="HK328" s="160"/>
      <c r="HL328" s="160"/>
      <c r="HM328" s="160"/>
      <c r="HN328" s="160"/>
      <c r="HO328" s="160"/>
      <c r="HP328" s="160"/>
      <c r="HQ328" s="160"/>
      <c r="HR328" s="160"/>
      <c r="HS328" s="160"/>
      <c r="HT328" s="160"/>
      <c r="HU328" s="160"/>
      <c r="HV328" s="160"/>
      <c r="HW328" s="160"/>
      <c r="HX328" s="160"/>
      <c r="HY328" s="160"/>
      <c r="HZ328" s="160"/>
      <c r="IA328" s="160"/>
      <c r="IB328" s="160"/>
      <c r="IC328" s="160"/>
      <c r="ID328" s="160"/>
      <c r="IE328" s="160"/>
      <c r="IF328" s="160"/>
      <c r="IG328" s="160"/>
      <c r="IH328" s="160"/>
      <c r="II328" s="160"/>
      <c r="IJ328" s="160"/>
      <c r="IK328" s="160"/>
      <c r="IL328" s="160"/>
      <c r="IM328" s="160"/>
      <c r="IN328" s="160"/>
      <c r="IO328" s="160"/>
      <c r="IP328" s="160"/>
      <c r="IQ328" s="160"/>
      <c r="IR328" s="160"/>
      <c r="IS328" s="160"/>
      <c r="IT328" s="160"/>
      <c r="IU328" s="160"/>
      <c r="IV328" s="160"/>
      <c r="IW328" s="160"/>
      <c r="IX328" s="160"/>
      <c r="IY328" s="160"/>
      <c r="IZ328" s="160"/>
      <c r="JA328" s="160"/>
      <c r="JB328" s="160"/>
      <c r="JC328" s="160"/>
      <c r="JD328" s="160"/>
      <c r="JE328" s="160"/>
      <c r="JF328" s="160"/>
      <c r="JG328" s="160"/>
      <c r="JH328" s="160"/>
      <c r="JI328" s="160"/>
      <c r="JJ328" s="160"/>
      <c r="JK328" s="160"/>
      <c r="JL328" s="160"/>
      <c r="JM328" s="160"/>
      <c r="JN328" s="160"/>
      <c r="JO328" s="160"/>
      <c r="JP328" s="160"/>
      <c r="JQ328" s="160"/>
      <c r="JR328" s="160"/>
      <c r="JS328" s="160"/>
      <c r="JT328" s="160"/>
      <c r="JU328" s="160"/>
      <c r="JV328" s="160"/>
      <c r="JW328" s="160"/>
      <c r="JX328" s="160"/>
      <c r="JY328" s="160"/>
      <c r="JZ328" s="160"/>
      <c r="KA328" s="160"/>
      <c r="KB328" s="160"/>
      <c r="KC328" s="160"/>
      <c r="KD328" s="160"/>
      <c r="KE328" s="160"/>
      <c r="KF328" s="160"/>
      <c r="KG328" s="160"/>
      <c r="KH328" s="160"/>
      <c r="KI328" s="160"/>
      <c r="KJ328" s="160"/>
      <c r="KK328" s="160"/>
      <c r="KL328" s="160"/>
      <c r="KM328" s="160"/>
      <c r="KN328" s="160"/>
      <c r="KO328" s="160"/>
      <c r="KP328" s="160"/>
      <c r="KQ328" s="160"/>
      <c r="KR328" s="160"/>
      <c r="KS328" s="160"/>
      <c r="KT328" s="160"/>
      <c r="KU328" s="160"/>
      <c r="KV328" s="160"/>
      <c r="KW328" s="160"/>
      <c r="KX328" s="160"/>
      <c r="KY328" s="160"/>
      <c r="KZ328" s="160"/>
      <c r="LA328" s="160"/>
      <c r="LB328" s="160"/>
      <c r="LC328" s="160"/>
      <c r="LD328" s="160"/>
      <c r="LE328" s="160"/>
      <c r="LF328" s="160"/>
      <c r="LG328" s="160"/>
      <c r="LH328" s="160"/>
      <c r="LI328" s="160"/>
      <c r="LJ328" s="160"/>
      <c r="LK328" s="160"/>
      <c r="LL328" s="160"/>
      <c r="LM328" s="160"/>
      <c r="LN328" s="160"/>
      <c r="LO328" s="160"/>
      <c r="LP328" s="160"/>
      <c r="LQ328" s="160"/>
      <c r="LR328" s="160"/>
      <c r="LS328" s="160"/>
      <c r="LT328" s="160"/>
      <c r="LU328" s="160"/>
      <c r="LV328" s="160"/>
      <c r="LW328" s="160"/>
      <c r="LX328" s="160"/>
      <c r="LY328" s="160"/>
      <c r="LZ328" s="160"/>
      <c r="MA328" s="160"/>
      <c r="MB328" s="160"/>
      <c r="MC328" s="160"/>
      <c r="MD328" s="160"/>
      <c r="ME328" s="160"/>
      <c r="MF328" s="160"/>
      <c r="MG328" s="160"/>
      <c r="MH328" s="160"/>
      <c r="MI328" s="160"/>
      <c r="MJ328" s="160"/>
      <c r="MK328" s="160"/>
      <c r="ML328" s="160"/>
      <c r="MM328" s="160"/>
      <c r="MN328" s="160"/>
      <c r="MO328" s="160"/>
      <c r="MP328" s="160"/>
      <c r="MQ328" s="160"/>
      <c r="MR328" s="160"/>
      <c r="MS328" s="160"/>
      <c r="MT328" s="160"/>
      <c r="MU328" s="160"/>
      <c r="MV328" s="160"/>
      <c r="MW328" s="160"/>
      <c r="MX328" s="160"/>
      <c r="MY328" s="160"/>
      <c r="MZ328" s="160"/>
      <c r="NA328" s="160"/>
      <c r="NB328" s="160"/>
      <c r="NC328" s="160"/>
      <c r="ND328" s="160"/>
      <c r="NE328" s="160"/>
      <c r="NF328" s="160"/>
      <c r="NG328" s="160"/>
      <c r="NH328" s="160"/>
      <c r="NI328" s="160"/>
      <c r="NJ328" s="160"/>
      <c r="NK328" s="160"/>
      <c r="NL328" s="160"/>
      <c r="NM328" s="160"/>
      <c r="NN328" s="160"/>
      <c r="NO328" s="160"/>
      <c r="NP328" s="160"/>
      <c r="NQ328" s="160"/>
      <c r="NR328" s="160"/>
      <c r="NS328" s="160"/>
      <c r="NT328" s="160"/>
      <c r="NU328" s="160"/>
      <c r="NV328" s="160"/>
      <c r="NW328" s="160"/>
      <c r="NX328" s="160"/>
      <c r="NY328" s="160"/>
      <c r="NZ328" s="160"/>
      <c r="OA328" s="160"/>
      <c r="OB328" s="160"/>
      <c r="OC328" s="160"/>
      <c r="OD328" s="160"/>
      <c r="OE328" s="160"/>
      <c r="OF328" s="160"/>
      <c r="OG328" s="160"/>
      <c r="OH328" s="160"/>
      <c r="OI328" s="160"/>
      <c r="OJ328" s="160"/>
      <c r="OK328" s="160"/>
      <c r="OL328" s="160"/>
      <c r="OM328" s="160"/>
      <c r="ON328" s="160"/>
      <c r="OO328" s="160"/>
      <c r="OP328" s="160"/>
      <c r="OQ328" s="160"/>
      <c r="OR328" s="160"/>
      <c r="OS328" s="160"/>
      <c r="OT328" s="160"/>
      <c r="OU328" s="160"/>
      <c r="OV328" s="160"/>
      <c r="OW328" s="160"/>
      <c r="OX328" s="160"/>
      <c r="OY328" s="160"/>
      <c r="OZ328" s="160"/>
      <c r="PA328" s="160"/>
      <c r="PB328" s="160"/>
      <c r="PC328" s="160"/>
      <c r="PD328" s="160"/>
      <c r="PE328" s="160"/>
      <c r="PF328" s="160"/>
      <c r="PG328" s="160"/>
      <c r="PH328" s="160"/>
      <c r="PI328" s="160"/>
      <c r="PJ328" s="160"/>
      <c r="PK328" s="160"/>
      <c r="PL328" s="160"/>
      <c r="PM328" s="160"/>
      <c r="PN328" s="160"/>
      <c r="PO328" s="160"/>
      <c r="PP328" s="160"/>
      <c r="PQ328" s="160"/>
      <c r="PR328" s="160"/>
      <c r="PS328" s="160"/>
      <c r="PT328" s="160"/>
      <c r="PU328" s="160"/>
      <c r="PV328" s="160"/>
      <c r="PW328" s="160"/>
      <c r="PX328" s="160"/>
      <c r="PY328" s="160"/>
      <c r="PZ328" s="160"/>
      <c r="QA328" s="160"/>
      <c r="QB328" s="160"/>
      <c r="QC328" s="160"/>
      <c r="QD328" s="160"/>
      <c r="QE328" s="160"/>
      <c r="QF328" s="160"/>
      <c r="QG328" s="160"/>
      <c r="QH328" s="160"/>
      <c r="QI328" s="160"/>
      <c r="QJ328" s="160"/>
      <c r="QK328" s="160"/>
      <c r="QL328" s="160"/>
      <c r="QM328" s="160"/>
      <c r="QN328" s="160"/>
      <c r="QO328" s="160"/>
      <c r="QP328" s="160"/>
      <c r="QQ328" s="160"/>
      <c r="QR328" s="160"/>
      <c r="QS328" s="160"/>
      <c r="QT328" s="160"/>
      <c r="QU328" s="160"/>
      <c r="QV328" s="160"/>
      <c r="QW328" s="160"/>
      <c r="QX328" s="160"/>
      <c r="QY328" s="160"/>
      <c r="QZ328" s="160"/>
      <c r="RA328" s="160"/>
      <c r="RB328" s="160"/>
      <c r="RC328" s="160"/>
      <c r="RD328" s="160"/>
      <c r="RE328" s="160"/>
      <c r="RF328" s="160"/>
      <c r="RG328" s="160"/>
      <c r="RH328" s="160"/>
      <c r="RI328" s="160"/>
      <c r="RJ328" s="160"/>
      <c r="RK328" s="160"/>
      <c r="RL328" s="160"/>
      <c r="RM328" s="160"/>
      <c r="RN328" s="160"/>
      <c r="RO328" s="160"/>
      <c r="RP328" s="160"/>
      <c r="RQ328" s="160"/>
      <c r="RR328" s="160"/>
      <c r="RS328" s="160"/>
      <c r="RT328" s="160"/>
      <c r="RU328" s="160"/>
      <c r="RV328" s="160"/>
      <c r="RW328" s="160"/>
      <c r="RX328" s="160"/>
      <c r="RY328" s="160"/>
      <c r="RZ328" s="160"/>
      <c r="SA328" s="160"/>
      <c r="SB328" s="160"/>
      <c r="SC328" s="160"/>
      <c r="SD328" s="160"/>
      <c r="SE328" s="160"/>
      <c r="SF328" s="160"/>
      <c r="SG328" s="160"/>
      <c r="SH328" s="160"/>
      <c r="SI328" s="160"/>
      <c r="SJ328" s="160"/>
      <c r="SK328" s="160"/>
      <c r="SL328" s="160"/>
      <c r="SM328" s="160"/>
      <c r="SN328" s="160"/>
      <c r="SO328" s="160"/>
      <c r="SP328" s="160"/>
      <c r="SQ328" s="160"/>
      <c r="SR328" s="160"/>
      <c r="SS328" s="160"/>
      <c r="ST328" s="160"/>
      <c r="SU328" s="160"/>
      <c r="SV328" s="160"/>
      <c r="SW328" s="160"/>
      <c r="SX328" s="160"/>
      <c r="SY328" s="160"/>
      <c r="SZ328" s="160"/>
      <c r="TA328" s="160"/>
      <c r="TB328" s="160"/>
      <c r="TC328" s="160"/>
      <c r="TD328" s="160"/>
      <c r="TE328" s="160"/>
      <c r="TF328" s="160"/>
    </row>
    <row r="329" spans="1:526">
      <c r="A329" s="160"/>
      <c r="B329" s="160"/>
      <c r="C329" s="160"/>
      <c r="D329" s="160"/>
      <c r="E329" s="160"/>
      <c r="F329" s="160"/>
      <c r="G329" s="160"/>
      <c r="H329" s="160"/>
      <c r="I329" s="160"/>
      <c r="J329" s="160"/>
      <c r="K329" s="160"/>
      <c r="L329" s="160"/>
      <c r="M329" s="160"/>
      <c r="N329" s="160"/>
      <c r="O329" s="160"/>
      <c r="P329" s="160"/>
      <c r="Q329" s="160"/>
      <c r="R329" s="160"/>
      <c r="S329" s="160"/>
      <c r="T329" s="160"/>
      <c r="U329" s="160"/>
      <c r="V329" s="160"/>
      <c r="W329" s="160"/>
      <c r="X329" s="160"/>
      <c r="Y329" s="160"/>
      <c r="Z329" s="160"/>
      <c r="AA329" s="160"/>
      <c r="AB329" s="160"/>
      <c r="AC329" s="160"/>
      <c r="AD329" s="160"/>
      <c r="AE329" s="160"/>
      <c r="AF329" s="160"/>
      <c r="AG329" s="160"/>
      <c r="AH329" s="160"/>
      <c r="AI329" s="160"/>
      <c r="AJ329" s="160"/>
      <c r="AK329" s="160"/>
      <c r="AL329" s="160"/>
      <c r="AM329" s="160"/>
      <c r="AN329" s="160"/>
      <c r="AO329" s="160"/>
      <c r="AP329" s="160"/>
      <c r="AQ329" s="160"/>
      <c r="AR329" s="160"/>
      <c r="AS329" s="160"/>
      <c r="AT329" s="160"/>
      <c r="AU329" s="160"/>
      <c r="AV329" s="160"/>
      <c r="AW329" s="160"/>
      <c r="AX329" s="160"/>
      <c r="AY329" s="160"/>
      <c r="AZ329" s="160"/>
      <c r="BA329" s="160"/>
      <c r="BB329" s="160"/>
      <c r="BC329" s="160"/>
      <c r="BD329" s="160"/>
      <c r="BE329" s="160"/>
      <c r="BF329" s="160"/>
      <c r="BG329" s="160"/>
      <c r="BH329" s="160"/>
      <c r="BI329" s="160"/>
      <c r="BJ329" s="160"/>
      <c r="BK329" s="160"/>
      <c r="BL329" s="160"/>
      <c r="BM329" s="160"/>
      <c r="BN329" s="160"/>
      <c r="BO329" s="160"/>
      <c r="BP329" s="160"/>
      <c r="BQ329" s="160"/>
      <c r="BR329" s="160"/>
      <c r="BS329" s="160"/>
      <c r="BT329" s="160"/>
      <c r="BU329" s="160"/>
      <c r="BV329" s="160"/>
      <c r="BW329" s="160"/>
      <c r="BX329" s="160"/>
      <c r="BY329" s="160"/>
      <c r="BZ329" s="160"/>
      <c r="CA329" s="160"/>
      <c r="CB329" s="160"/>
      <c r="CC329" s="160"/>
      <c r="CD329" s="160"/>
      <c r="CE329" s="160"/>
      <c r="CF329" s="160"/>
      <c r="CG329" s="160"/>
      <c r="CH329" s="160"/>
      <c r="CI329" s="160"/>
      <c r="CJ329" s="160"/>
      <c r="CK329" s="160"/>
      <c r="CL329" s="160"/>
      <c r="CM329" s="160"/>
      <c r="CN329" s="160"/>
      <c r="CO329" s="160"/>
      <c r="CP329" s="160"/>
      <c r="CQ329" s="160"/>
      <c r="CR329" s="160"/>
      <c r="CS329" s="160"/>
      <c r="CT329" s="160"/>
      <c r="CU329" s="160"/>
      <c r="CV329" s="160"/>
      <c r="CW329" s="160"/>
      <c r="CX329" s="160"/>
      <c r="CY329" s="160"/>
      <c r="CZ329" s="160"/>
      <c r="DA329" s="160"/>
      <c r="DB329" s="160"/>
      <c r="DC329" s="160"/>
      <c r="DD329" s="160"/>
      <c r="DE329" s="160"/>
      <c r="DF329" s="160"/>
      <c r="DG329" s="160"/>
      <c r="DH329" s="160"/>
      <c r="DI329" s="160"/>
      <c r="DJ329" s="160"/>
      <c r="DK329" s="160"/>
      <c r="DL329" s="160"/>
      <c r="DM329" s="160"/>
      <c r="DN329" s="160"/>
      <c r="DO329" s="160"/>
      <c r="DP329" s="160"/>
      <c r="DQ329" s="160"/>
      <c r="DR329" s="160"/>
      <c r="DS329" s="160"/>
      <c r="DT329" s="160"/>
      <c r="DU329" s="160"/>
      <c r="DV329" s="160"/>
      <c r="DW329" s="160"/>
      <c r="DX329" s="160"/>
      <c r="DY329" s="160"/>
      <c r="DZ329" s="160"/>
      <c r="EA329" s="160"/>
      <c r="EB329" s="160"/>
      <c r="EC329" s="160"/>
      <c r="ED329" s="160"/>
      <c r="EE329" s="160"/>
      <c r="EF329" s="160"/>
      <c r="EG329" s="160"/>
      <c r="EH329" s="160"/>
      <c r="EI329" s="160"/>
      <c r="EJ329" s="160"/>
      <c r="EK329" s="160"/>
      <c r="EL329" s="160"/>
      <c r="EM329" s="160"/>
      <c r="EN329" s="160"/>
      <c r="EO329" s="160"/>
      <c r="EP329" s="160"/>
      <c r="EQ329" s="160"/>
      <c r="ER329" s="160"/>
      <c r="ES329" s="160"/>
      <c r="ET329" s="160"/>
      <c r="EU329" s="160"/>
      <c r="EV329" s="160"/>
      <c r="EW329" s="160"/>
      <c r="EX329" s="160"/>
      <c r="EY329" s="160"/>
      <c r="EZ329" s="160"/>
      <c r="FA329" s="160"/>
      <c r="FB329" s="160"/>
      <c r="FC329" s="160"/>
      <c r="FD329" s="160"/>
      <c r="FE329" s="160"/>
      <c r="FF329" s="160"/>
      <c r="FG329" s="160"/>
      <c r="FH329" s="160"/>
      <c r="FI329" s="160"/>
      <c r="FJ329" s="160"/>
      <c r="FK329" s="160"/>
      <c r="FL329" s="160"/>
      <c r="FM329" s="160"/>
      <c r="FN329" s="160"/>
      <c r="FO329" s="160"/>
      <c r="FP329" s="160"/>
      <c r="FQ329" s="160"/>
      <c r="FR329" s="160"/>
      <c r="FS329" s="160"/>
      <c r="FT329" s="160"/>
      <c r="FU329" s="160"/>
      <c r="FV329" s="160"/>
      <c r="FW329" s="160"/>
      <c r="FX329" s="160"/>
      <c r="FY329" s="160"/>
      <c r="FZ329" s="160"/>
      <c r="GA329" s="160"/>
      <c r="GB329" s="160"/>
      <c r="GC329" s="160"/>
      <c r="GD329" s="160"/>
      <c r="GE329" s="160"/>
      <c r="GF329" s="160"/>
      <c r="GG329" s="160"/>
      <c r="GH329" s="160"/>
      <c r="GI329" s="160"/>
      <c r="GJ329" s="160"/>
      <c r="GK329" s="160"/>
      <c r="GL329" s="160"/>
      <c r="GM329" s="160"/>
      <c r="GN329" s="160"/>
      <c r="GO329" s="160"/>
      <c r="GP329" s="160"/>
      <c r="GQ329" s="160"/>
      <c r="GR329" s="160"/>
      <c r="GS329" s="160"/>
      <c r="GT329" s="160"/>
      <c r="GU329" s="160"/>
      <c r="GV329" s="160"/>
      <c r="GW329" s="160"/>
      <c r="GX329" s="160"/>
      <c r="GY329" s="160"/>
      <c r="GZ329" s="160"/>
      <c r="HA329" s="160"/>
      <c r="HB329" s="160"/>
      <c r="HC329" s="160"/>
      <c r="HD329" s="160"/>
      <c r="HE329" s="160"/>
      <c r="HF329" s="160"/>
      <c r="HG329" s="160"/>
      <c r="HH329" s="160"/>
      <c r="HI329" s="160"/>
      <c r="HJ329" s="160"/>
      <c r="HK329" s="160"/>
      <c r="HL329" s="160"/>
      <c r="HM329" s="160"/>
      <c r="HN329" s="160"/>
      <c r="HO329" s="160"/>
      <c r="HP329" s="160"/>
      <c r="HQ329" s="160"/>
      <c r="HR329" s="160"/>
      <c r="HS329" s="160"/>
      <c r="HT329" s="160"/>
      <c r="HU329" s="160"/>
      <c r="HV329" s="160"/>
      <c r="HW329" s="160"/>
      <c r="HX329" s="160"/>
      <c r="HY329" s="160"/>
      <c r="HZ329" s="160"/>
      <c r="IA329" s="160"/>
      <c r="IB329" s="160"/>
      <c r="IC329" s="160"/>
      <c r="ID329" s="160"/>
      <c r="IE329" s="160"/>
      <c r="IF329" s="160"/>
      <c r="IG329" s="160"/>
      <c r="IH329" s="160"/>
      <c r="II329" s="160"/>
      <c r="IJ329" s="160"/>
      <c r="IK329" s="160"/>
      <c r="IL329" s="160"/>
      <c r="IM329" s="160"/>
      <c r="IN329" s="160"/>
      <c r="IO329" s="160"/>
      <c r="IP329" s="160"/>
      <c r="IQ329" s="160"/>
      <c r="IR329" s="160"/>
      <c r="IS329" s="160"/>
      <c r="IT329" s="160"/>
      <c r="IU329" s="160"/>
      <c r="IV329" s="160"/>
      <c r="IW329" s="160"/>
      <c r="IX329" s="160"/>
      <c r="IY329" s="160"/>
      <c r="IZ329" s="160"/>
      <c r="JA329" s="160"/>
      <c r="JB329" s="160"/>
      <c r="JC329" s="160"/>
      <c r="JD329" s="160"/>
      <c r="JE329" s="160"/>
      <c r="JF329" s="160"/>
      <c r="JG329" s="160"/>
      <c r="JH329" s="160"/>
      <c r="JI329" s="160"/>
      <c r="JJ329" s="160"/>
      <c r="JK329" s="160"/>
      <c r="JL329" s="160"/>
      <c r="JM329" s="160"/>
      <c r="JN329" s="160"/>
      <c r="JO329" s="160"/>
      <c r="JP329" s="160"/>
      <c r="JQ329" s="160"/>
      <c r="JR329" s="160"/>
      <c r="JS329" s="160"/>
      <c r="JT329" s="160"/>
      <c r="JU329" s="160"/>
      <c r="JV329" s="160"/>
      <c r="JW329" s="160"/>
      <c r="JX329" s="160"/>
      <c r="JY329" s="160"/>
      <c r="JZ329" s="160"/>
      <c r="KA329" s="160"/>
      <c r="KB329" s="160"/>
      <c r="KC329" s="160"/>
      <c r="KD329" s="160"/>
      <c r="KE329" s="160"/>
      <c r="KF329" s="160"/>
      <c r="KG329" s="160"/>
      <c r="KH329" s="160"/>
      <c r="KI329" s="160"/>
      <c r="KJ329" s="160"/>
      <c r="KK329" s="160"/>
      <c r="KL329" s="160"/>
      <c r="KM329" s="160"/>
      <c r="KN329" s="160"/>
      <c r="KO329" s="160"/>
      <c r="KP329" s="160"/>
      <c r="KQ329" s="160"/>
      <c r="KR329" s="160"/>
      <c r="KS329" s="160"/>
      <c r="KT329" s="160"/>
      <c r="KU329" s="160"/>
      <c r="KV329" s="160"/>
      <c r="KW329" s="160"/>
      <c r="KX329" s="160"/>
      <c r="KY329" s="160"/>
      <c r="KZ329" s="160"/>
      <c r="LA329" s="160"/>
      <c r="LB329" s="160"/>
      <c r="LC329" s="160"/>
      <c r="LD329" s="160"/>
      <c r="LE329" s="160"/>
      <c r="LF329" s="160"/>
      <c r="LG329" s="160"/>
      <c r="LH329" s="160"/>
      <c r="LI329" s="160"/>
      <c r="LJ329" s="160"/>
      <c r="LK329" s="160"/>
      <c r="LL329" s="160"/>
      <c r="LM329" s="160"/>
      <c r="LN329" s="160"/>
      <c r="LO329" s="160"/>
      <c r="LP329" s="160"/>
      <c r="LQ329" s="160"/>
      <c r="LR329" s="160"/>
      <c r="LS329" s="160"/>
      <c r="LT329" s="160"/>
      <c r="LU329" s="160"/>
      <c r="LV329" s="160"/>
      <c r="LW329" s="160"/>
      <c r="LX329" s="160"/>
      <c r="LY329" s="160"/>
      <c r="LZ329" s="160"/>
      <c r="MA329" s="160"/>
      <c r="MB329" s="160"/>
      <c r="MC329" s="160"/>
      <c r="MD329" s="160"/>
      <c r="ME329" s="160"/>
      <c r="MF329" s="160"/>
      <c r="MG329" s="160"/>
      <c r="MH329" s="160"/>
      <c r="MI329" s="160"/>
      <c r="MJ329" s="160"/>
      <c r="MK329" s="160"/>
      <c r="ML329" s="160"/>
      <c r="MM329" s="160"/>
      <c r="MN329" s="160"/>
      <c r="MO329" s="160"/>
      <c r="MP329" s="160"/>
      <c r="MQ329" s="160"/>
      <c r="MR329" s="160"/>
      <c r="MS329" s="160"/>
      <c r="MT329" s="160"/>
      <c r="MU329" s="160"/>
      <c r="MV329" s="160"/>
      <c r="MW329" s="160"/>
      <c r="MX329" s="160"/>
      <c r="MY329" s="160"/>
      <c r="MZ329" s="160"/>
      <c r="NA329" s="160"/>
      <c r="NB329" s="160"/>
      <c r="NC329" s="160"/>
      <c r="ND329" s="160"/>
      <c r="NE329" s="160"/>
      <c r="NF329" s="160"/>
      <c r="NG329" s="160"/>
      <c r="NH329" s="160"/>
      <c r="NI329" s="160"/>
      <c r="NJ329" s="160"/>
      <c r="NK329" s="160"/>
      <c r="NL329" s="160"/>
      <c r="NM329" s="160"/>
      <c r="NN329" s="160"/>
      <c r="NO329" s="160"/>
      <c r="NP329" s="160"/>
      <c r="NQ329" s="160"/>
      <c r="NR329" s="160"/>
      <c r="NS329" s="160"/>
      <c r="NT329" s="160"/>
      <c r="NU329" s="160"/>
      <c r="NV329" s="160"/>
      <c r="NW329" s="160"/>
      <c r="NX329" s="160"/>
      <c r="NY329" s="160"/>
      <c r="NZ329" s="160"/>
      <c r="OA329" s="160"/>
      <c r="OB329" s="160"/>
      <c r="OC329" s="160"/>
      <c r="OD329" s="160"/>
      <c r="OE329" s="160"/>
      <c r="OF329" s="160"/>
      <c r="OG329" s="160"/>
      <c r="OH329" s="160"/>
      <c r="OI329" s="160"/>
      <c r="OJ329" s="160"/>
      <c r="OK329" s="160"/>
      <c r="OL329" s="160"/>
      <c r="OM329" s="160"/>
      <c r="ON329" s="160"/>
      <c r="OO329" s="160"/>
      <c r="OP329" s="160"/>
      <c r="OQ329" s="160"/>
      <c r="OR329" s="160"/>
      <c r="OS329" s="160"/>
      <c r="OT329" s="160"/>
      <c r="OU329" s="160"/>
      <c r="OV329" s="160"/>
      <c r="OW329" s="160"/>
      <c r="OX329" s="160"/>
      <c r="OY329" s="160"/>
      <c r="OZ329" s="160"/>
      <c r="PA329" s="160"/>
      <c r="PB329" s="160"/>
      <c r="PC329" s="160"/>
      <c r="PD329" s="160"/>
      <c r="PE329" s="160"/>
      <c r="PF329" s="160"/>
      <c r="PG329" s="160"/>
      <c r="PH329" s="160"/>
      <c r="PI329" s="160"/>
      <c r="PJ329" s="160"/>
      <c r="PK329" s="160"/>
      <c r="PL329" s="160"/>
      <c r="PM329" s="160"/>
      <c r="PN329" s="160"/>
      <c r="PO329" s="160"/>
      <c r="PP329" s="160"/>
      <c r="PQ329" s="160"/>
      <c r="PR329" s="160"/>
      <c r="PS329" s="160"/>
      <c r="PT329" s="160"/>
      <c r="PU329" s="160"/>
      <c r="PV329" s="160"/>
      <c r="PW329" s="160"/>
      <c r="PX329" s="160"/>
      <c r="PY329" s="160"/>
      <c r="PZ329" s="160"/>
      <c r="QA329" s="160"/>
      <c r="QB329" s="160"/>
      <c r="QC329" s="160"/>
      <c r="QD329" s="160"/>
      <c r="QE329" s="160"/>
      <c r="QF329" s="160"/>
      <c r="QG329" s="160"/>
      <c r="QH329" s="160"/>
      <c r="QI329" s="160"/>
      <c r="QJ329" s="160"/>
      <c r="QK329" s="160"/>
      <c r="QL329" s="160"/>
      <c r="QM329" s="160"/>
      <c r="QN329" s="160"/>
      <c r="QO329" s="160"/>
      <c r="QP329" s="160"/>
      <c r="QQ329" s="160"/>
      <c r="QR329" s="160"/>
      <c r="QS329" s="160"/>
      <c r="QT329" s="160"/>
      <c r="QU329" s="160"/>
      <c r="QV329" s="160"/>
      <c r="QW329" s="160"/>
      <c r="QX329" s="160"/>
      <c r="QY329" s="160"/>
      <c r="QZ329" s="160"/>
      <c r="RA329" s="160"/>
      <c r="RB329" s="160"/>
      <c r="RC329" s="160"/>
      <c r="RD329" s="160"/>
      <c r="RE329" s="160"/>
      <c r="RF329" s="160"/>
      <c r="RG329" s="160"/>
      <c r="RH329" s="160"/>
      <c r="RI329" s="160"/>
      <c r="RJ329" s="160"/>
      <c r="RK329" s="160"/>
      <c r="RL329" s="160"/>
      <c r="RM329" s="160"/>
      <c r="RN329" s="160"/>
      <c r="RO329" s="160"/>
      <c r="RP329" s="160"/>
      <c r="RQ329" s="160"/>
      <c r="RR329" s="160"/>
      <c r="RS329" s="160"/>
      <c r="RT329" s="160"/>
      <c r="RU329" s="160"/>
      <c r="RV329" s="160"/>
      <c r="RW329" s="160"/>
      <c r="RX329" s="160"/>
      <c r="RY329" s="160"/>
      <c r="RZ329" s="160"/>
      <c r="SA329" s="160"/>
      <c r="SB329" s="160"/>
      <c r="SC329" s="160"/>
      <c r="SD329" s="160"/>
      <c r="SE329" s="160"/>
      <c r="SF329" s="160"/>
      <c r="SG329" s="160"/>
      <c r="SH329" s="160"/>
      <c r="SI329" s="160"/>
      <c r="SJ329" s="160"/>
      <c r="SK329" s="160"/>
      <c r="SL329" s="160"/>
      <c r="SM329" s="160"/>
      <c r="SN329" s="160"/>
      <c r="SO329" s="160"/>
      <c r="SP329" s="160"/>
      <c r="SQ329" s="160"/>
      <c r="SR329" s="160"/>
      <c r="SS329" s="160"/>
      <c r="ST329" s="160"/>
      <c r="SU329" s="160"/>
      <c r="SV329" s="160"/>
      <c r="SW329" s="160"/>
      <c r="SX329" s="160"/>
      <c r="SY329" s="160"/>
      <c r="SZ329" s="160"/>
      <c r="TA329" s="160"/>
      <c r="TB329" s="160"/>
      <c r="TC329" s="160"/>
      <c r="TD329" s="160"/>
      <c r="TE329" s="160"/>
      <c r="TF329" s="160"/>
    </row>
    <row r="330" spans="1:526">
      <c r="A330" s="160"/>
      <c r="B330" s="160"/>
      <c r="C330" s="160"/>
      <c r="D330" s="160"/>
      <c r="E330" s="160"/>
      <c r="F330" s="160"/>
      <c r="G330" s="160"/>
      <c r="H330" s="160"/>
      <c r="I330" s="160"/>
      <c r="J330" s="160"/>
      <c r="K330" s="160"/>
      <c r="L330" s="160"/>
      <c r="M330" s="160"/>
      <c r="N330" s="160"/>
      <c r="O330" s="160"/>
      <c r="P330" s="160"/>
      <c r="Q330" s="160"/>
      <c r="R330" s="160"/>
      <c r="S330" s="160"/>
      <c r="T330" s="160"/>
      <c r="U330" s="160"/>
      <c r="V330" s="160"/>
      <c r="W330" s="160"/>
      <c r="X330" s="160"/>
      <c r="Y330" s="160"/>
      <c r="Z330" s="160"/>
      <c r="AA330" s="160"/>
      <c r="AB330" s="160"/>
      <c r="AC330" s="160"/>
      <c r="AD330" s="160"/>
      <c r="AE330" s="160"/>
      <c r="AF330" s="160"/>
      <c r="AG330" s="160"/>
      <c r="AH330" s="160"/>
      <c r="AI330" s="160"/>
      <c r="AJ330" s="160"/>
      <c r="AK330" s="160"/>
      <c r="AL330" s="160"/>
      <c r="AM330" s="160"/>
      <c r="AN330" s="160"/>
      <c r="AO330" s="160"/>
      <c r="AP330" s="160"/>
      <c r="AQ330" s="160"/>
      <c r="AR330" s="160"/>
      <c r="AS330" s="160"/>
      <c r="AT330" s="160"/>
      <c r="AU330" s="160"/>
      <c r="AV330" s="160"/>
      <c r="AW330" s="160"/>
      <c r="AX330" s="160"/>
      <c r="AY330" s="160"/>
      <c r="AZ330" s="160"/>
      <c r="BA330" s="160"/>
      <c r="BB330" s="160"/>
      <c r="BC330" s="160"/>
      <c r="BD330" s="160"/>
      <c r="BE330" s="160"/>
      <c r="BF330" s="160"/>
      <c r="BG330" s="160"/>
      <c r="BH330" s="160"/>
      <c r="BI330" s="160"/>
      <c r="BJ330" s="160"/>
      <c r="BK330" s="160"/>
      <c r="BL330" s="160"/>
      <c r="BM330" s="160"/>
      <c r="BN330" s="160"/>
      <c r="BO330" s="160"/>
      <c r="BP330" s="160"/>
      <c r="BQ330" s="160"/>
      <c r="BR330" s="160"/>
      <c r="BS330" s="160"/>
      <c r="BT330" s="160"/>
      <c r="BU330" s="160"/>
      <c r="BV330" s="160"/>
      <c r="BW330" s="160"/>
      <c r="BX330" s="160"/>
      <c r="BY330" s="160"/>
      <c r="BZ330" s="160"/>
      <c r="CA330" s="160"/>
      <c r="CB330" s="160"/>
      <c r="CC330" s="160"/>
      <c r="CD330" s="160"/>
      <c r="CE330" s="160"/>
      <c r="CF330" s="160"/>
      <c r="CG330" s="160"/>
      <c r="CH330" s="160"/>
      <c r="CI330" s="160"/>
      <c r="CJ330" s="160"/>
      <c r="CK330" s="160"/>
      <c r="CL330" s="160"/>
      <c r="CM330" s="160"/>
      <c r="CN330" s="160"/>
      <c r="CO330" s="160"/>
      <c r="CP330" s="160"/>
      <c r="CQ330" s="160"/>
      <c r="CR330" s="160"/>
      <c r="CS330" s="160"/>
      <c r="CT330" s="160"/>
      <c r="CU330" s="160"/>
      <c r="CV330" s="160"/>
      <c r="CW330" s="160"/>
      <c r="CX330" s="160"/>
      <c r="CY330" s="160"/>
      <c r="CZ330" s="160"/>
      <c r="DA330" s="160"/>
      <c r="DB330" s="160"/>
      <c r="DC330" s="160"/>
      <c r="DD330" s="160"/>
      <c r="DE330" s="160"/>
      <c r="DF330" s="160"/>
      <c r="DG330" s="160"/>
      <c r="DH330" s="160"/>
      <c r="DI330" s="160"/>
      <c r="DJ330" s="160"/>
      <c r="DK330" s="160"/>
      <c r="DL330" s="160"/>
      <c r="DM330" s="160"/>
      <c r="DN330" s="160"/>
      <c r="DO330" s="160"/>
      <c r="DP330" s="160"/>
      <c r="DQ330" s="160"/>
      <c r="DR330" s="160"/>
      <c r="DS330" s="160"/>
      <c r="DT330" s="160"/>
      <c r="DU330" s="160"/>
      <c r="DV330" s="160"/>
      <c r="DW330" s="160"/>
      <c r="DX330" s="160"/>
      <c r="DY330" s="160"/>
      <c r="DZ330" s="160"/>
      <c r="EA330" s="160"/>
      <c r="EB330" s="160"/>
      <c r="EC330" s="160"/>
      <c r="ED330" s="160"/>
      <c r="EE330" s="160"/>
      <c r="EF330" s="160"/>
      <c r="EG330" s="160"/>
      <c r="EH330" s="160"/>
      <c r="EI330" s="160"/>
      <c r="EJ330" s="160"/>
      <c r="EK330" s="160"/>
      <c r="EL330" s="160"/>
      <c r="EM330" s="160"/>
      <c r="EN330" s="160"/>
      <c r="EO330" s="160"/>
      <c r="EP330" s="160"/>
      <c r="EQ330" s="160"/>
      <c r="ER330" s="160"/>
      <c r="ES330" s="160"/>
      <c r="ET330" s="160"/>
      <c r="EU330" s="160"/>
      <c r="EV330" s="160"/>
      <c r="EW330" s="160"/>
      <c r="EX330" s="160"/>
      <c r="EY330" s="160"/>
      <c r="EZ330" s="160"/>
      <c r="FA330" s="160"/>
      <c r="FB330" s="160"/>
      <c r="FC330" s="160"/>
      <c r="FD330" s="160"/>
      <c r="FE330" s="160"/>
      <c r="FF330" s="160"/>
      <c r="FG330" s="160"/>
      <c r="FH330" s="160"/>
      <c r="FI330" s="160"/>
      <c r="FJ330" s="160"/>
      <c r="FK330" s="160"/>
      <c r="FL330" s="160"/>
      <c r="FM330" s="160"/>
      <c r="FN330" s="160"/>
      <c r="FO330" s="160"/>
      <c r="FP330" s="160"/>
      <c r="FQ330" s="160"/>
      <c r="FR330" s="160"/>
      <c r="FS330" s="160"/>
      <c r="FT330" s="160"/>
      <c r="FU330" s="160"/>
      <c r="FV330" s="160"/>
      <c r="FW330" s="160"/>
      <c r="FX330" s="160"/>
      <c r="FY330" s="160"/>
      <c r="FZ330" s="160"/>
      <c r="GA330" s="160"/>
      <c r="GB330" s="160"/>
      <c r="GC330" s="160"/>
      <c r="GD330" s="160"/>
      <c r="GE330" s="160"/>
      <c r="GF330" s="160"/>
      <c r="GG330" s="160"/>
      <c r="GH330" s="160"/>
      <c r="GI330" s="160"/>
      <c r="GJ330" s="160"/>
      <c r="GK330" s="160"/>
      <c r="GL330" s="160"/>
      <c r="GM330" s="160"/>
      <c r="GN330" s="160"/>
      <c r="GO330" s="160"/>
      <c r="GP330" s="160"/>
      <c r="GQ330" s="160"/>
      <c r="GR330" s="160"/>
      <c r="GS330" s="160"/>
      <c r="GT330" s="160"/>
      <c r="GU330" s="160"/>
      <c r="GV330" s="160"/>
      <c r="GW330" s="160"/>
      <c r="GX330" s="160"/>
      <c r="GY330" s="160"/>
      <c r="GZ330" s="160"/>
      <c r="HA330" s="160"/>
      <c r="HB330" s="160"/>
      <c r="HC330" s="160"/>
      <c r="HD330" s="160"/>
      <c r="HE330" s="160"/>
      <c r="HF330" s="160"/>
      <c r="HG330" s="160"/>
      <c r="HH330" s="160"/>
      <c r="HI330" s="160"/>
      <c r="HJ330" s="160"/>
      <c r="HK330" s="160"/>
      <c r="HL330" s="160"/>
      <c r="HM330" s="160"/>
      <c r="HN330" s="160"/>
      <c r="HO330" s="160"/>
      <c r="HP330" s="160"/>
      <c r="HQ330" s="160"/>
      <c r="HR330" s="160"/>
      <c r="HS330" s="160"/>
      <c r="HT330" s="160"/>
      <c r="HU330" s="160"/>
      <c r="HV330" s="160"/>
      <c r="HW330" s="160"/>
      <c r="HX330" s="160"/>
      <c r="HY330" s="160"/>
      <c r="HZ330" s="160"/>
      <c r="IA330" s="160"/>
      <c r="IB330" s="160"/>
      <c r="IC330" s="160"/>
      <c r="ID330" s="160"/>
      <c r="IE330" s="160"/>
      <c r="IF330" s="160"/>
      <c r="IG330" s="160"/>
      <c r="IH330" s="160"/>
      <c r="II330" s="160"/>
      <c r="IJ330" s="160"/>
      <c r="IK330" s="160"/>
      <c r="IL330" s="160"/>
      <c r="IM330" s="160"/>
      <c r="IN330" s="160"/>
      <c r="IO330" s="160"/>
      <c r="IP330" s="160"/>
      <c r="IQ330" s="160"/>
      <c r="IR330" s="160"/>
      <c r="IS330" s="160"/>
      <c r="IT330" s="160"/>
      <c r="IU330" s="160"/>
      <c r="IV330" s="160"/>
      <c r="IW330" s="160"/>
      <c r="IX330" s="160"/>
      <c r="IY330" s="160"/>
      <c r="IZ330" s="160"/>
      <c r="JA330" s="160"/>
      <c r="JB330" s="160"/>
      <c r="JC330" s="160"/>
      <c r="JD330" s="160"/>
      <c r="JE330" s="160"/>
      <c r="JF330" s="160"/>
      <c r="JG330" s="160"/>
      <c r="JH330" s="160"/>
      <c r="JI330" s="160"/>
      <c r="JJ330" s="160"/>
      <c r="JK330" s="160"/>
      <c r="JL330" s="160"/>
      <c r="JM330" s="160"/>
      <c r="JN330" s="160"/>
      <c r="JO330" s="160"/>
      <c r="JP330" s="160"/>
      <c r="JQ330" s="160"/>
      <c r="JR330" s="160"/>
      <c r="JS330" s="160"/>
      <c r="JT330" s="160"/>
      <c r="JU330" s="160"/>
      <c r="JV330" s="160"/>
      <c r="JW330" s="160"/>
      <c r="JX330" s="160"/>
      <c r="JY330" s="160"/>
      <c r="JZ330" s="160"/>
      <c r="KA330" s="160"/>
      <c r="KB330" s="160"/>
      <c r="KC330" s="160"/>
      <c r="KD330" s="160"/>
      <c r="KE330" s="160"/>
      <c r="KF330" s="160"/>
      <c r="KG330" s="160"/>
      <c r="KH330" s="160"/>
      <c r="KI330" s="160"/>
      <c r="KJ330" s="160"/>
      <c r="KK330" s="160"/>
      <c r="KL330" s="160"/>
      <c r="KM330" s="160"/>
      <c r="KN330" s="160"/>
      <c r="KO330" s="160"/>
      <c r="KP330" s="160"/>
      <c r="KQ330" s="160"/>
      <c r="KR330" s="160"/>
      <c r="KS330" s="160"/>
      <c r="KT330" s="160"/>
      <c r="KU330" s="160"/>
      <c r="KV330" s="160"/>
      <c r="KW330" s="160"/>
      <c r="KX330" s="160"/>
      <c r="KY330" s="160"/>
      <c r="KZ330" s="160"/>
      <c r="LA330" s="160"/>
      <c r="LB330" s="160"/>
      <c r="LC330" s="160"/>
      <c r="LD330" s="160"/>
      <c r="LE330" s="160"/>
      <c r="LF330" s="160"/>
      <c r="LG330" s="160"/>
      <c r="LH330" s="160"/>
      <c r="LI330" s="160"/>
      <c r="LJ330" s="160"/>
      <c r="LK330" s="160"/>
      <c r="LL330" s="160"/>
      <c r="LM330" s="160"/>
      <c r="LN330" s="160"/>
      <c r="LO330" s="160"/>
      <c r="LP330" s="160"/>
      <c r="LQ330" s="160"/>
      <c r="LR330" s="160"/>
      <c r="LS330" s="160"/>
      <c r="LT330" s="160"/>
      <c r="LU330" s="160"/>
      <c r="LV330" s="160"/>
      <c r="LW330" s="160"/>
      <c r="LX330" s="160"/>
      <c r="LY330" s="160"/>
      <c r="LZ330" s="160"/>
      <c r="MA330" s="160"/>
      <c r="MB330" s="160"/>
      <c r="MC330" s="160"/>
      <c r="MD330" s="160"/>
      <c r="ME330" s="160"/>
      <c r="MF330" s="160"/>
      <c r="MG330" s="160"/>
      <c r="MH330" s="160"/>
      <c r="MI330" s="160"/>
      <c r="MJ330" s="160"/>
      <c r="MK330" s="160"/>
      <c r="ML330" s="160"/>
      <c r="MM330" s="160"/>
      <c r="MN330" s="160"/>
      <c r="MO330" s="160"/>
      <c r="MP330" s="160"/>
      <c r="MQ330" s="160"/>
      <c r="MR330" s="160"/>
      <c r="MS330" s="160"/>
      <c r="MT330" s="160"/>
      <c r="MU330" s="160"/>
      <c r="MV330" s="160"/>
      <c r="MW330" s="160"/>
      <c r="MX330" s="160"/>
      <c r="MY330" s="160"/>
      <c r="MZ330" s="160"/>
      <c r="NA330" s="160"/>
      <c r="NB330" s="160"/>
      <c r="NC330" s="160"/>
      <c r="ND330" s="160"/>
      <c r="NE330" s="160"/>
      <c r="NF330" s="160"/>
      <c r="NG330" s="160"/>
      <c r="NH330" s="160"/>
      <c r="NI330" s="160"/>
      <c r="NJ330" s="160"/>
      <c r="NK330" s="160"/>
      <c r="NL330" s="160"/>
      <c r="NM330" s="160"/>
      <c r="NN330" s="160"/>
      <c r="NO330" s="160"/>
      <c r="NP330" s="160"/>
      <c r="NQ330" s="160"/>
      <c r="NR330" s="160"/>
      <c r="NS330" s="160"/>
      <c r="NT330" s="160"/>
      <c r="NU330" s="160"/>
      <c r="NV330" s="160"/>
      <c r="NW330" s="160"/>
      <c r="NX330" s="160"/>
      <c r="NY330" s="160"/>
      <c r="NZ330" s="160"/>
      <c r="OA330" s="160"/>
      <c r="OB330" s="160"/>
      <c r="OC330" s="160"/>
      <c r="OD330" s="160"/>
      <c r="OE330" s="160"/>
      <c r="OF330" s="160"/>
      <c r="OG330" s="160"/>
      <c r="OH330" s="160"/>
      <c r="OI330" s="160"/>
      <c r="OJ330" s="160"/>
      <c r="OK330" s="160"/>
      <c r="OL330" s="160"/>
      <c r="OM330" s="160"/>
      <c r="ON330" s="160"/>
      <c r="OO330" s="160"/>
      <c r="OP330" s="160"/>
      <c r="OQ330" s="160"/>
      <c r="OR330" s="160"/>
      <c r="OS330" s="160"/>
      <c r="OT330" s="160"/>
      <c r="OU330" s="160"/>
      <c r="OV330" s="160"/>
      <c r="OW330" s="160"/>
      <c r="OX330" s="160"/>
      <c r="OY330" s="160"/>
      <c r="OZ330" s="160"/>
      <c r="PA330" s="160"/>
      <c r="PB330" s="160"/>
      <c r="PC330" s="160"/>
      <c r="PD330" s="160"/>
      <c r="PE330" s="160"/>
      <c r="PF330" s="160"/>
      <c r="PG330" s="160"/>
      <c r="PH330" s="160"/>
      <c r="PI330" s="160"/>
      <c r="PJ330" s="160"/>
      <c r="PK330" s="160"/>
      <c r="PL330" s="160"/>
      <c r="PM330" s="160"/>
      <c r="PN330" s="160"/>
      <c r="PO330" s="160"/>
      <c r="PP330" s="160"/>
      <c r="PQ330" s="160"/>
      <c r="PR330" s="160"/>
      <c r="PS330" s="160"/>
      <c r="PT330" s="160"/>
      <c r="PU330" s="160"/>
      <c r="PV330" s="160"/>
      <c r="PW330" s="160"/>
      <c r="PX330" s="160"/>
      <c r="PY330" s="160"/>
      <c r="PZ330" s="160"/>
      <c r="QA330" s="160"/>
      <c r="QB330" s="160"/>
      <c r="QC330" s="160"/>
      <c r="QD330" s="160"/>
      <c r="QE330" s="160"/>
      <c r="QF330" s="160"/>
      <c r="QG330" s="160"/>
      <c r="QH330" s="160"/>
      <c r="QI330" s="160"/>
      <c r="QJ330" s="160"/>
      <c r="QK330" s="160"/>
      <c r="QL330" s="160"/>
      <c r="QM330" s="160"/>
      <c r="QN330" s="160"/>
      <c r="QO330" s="160"/>
      <c r="QP330" s="160"/>
      <c r="QQ330" s="160"/>
      <c r="QR330" s="160"/>
      <c r="QS330" s="160"/>
      <c r="QT330" s="160"/>
      <c r="QU330" s="160"/>
      <c r="QV330" s="160"/>
      <c r="QW330" s="160"/>
      <c r="QX330" s="160"/>
      <c r="QY330" s="160"/>
      <c r="QZ330" s="160"/>
      <c r="RA330" s="160"/>
      <c r="RB330" s="160"/>
      <c r="RC330" s="160"/>
      <c r="RD330" s="160"/>
      <c r="RE330" s="160"/>
      <c r="RF330" s="160"/>
      <c r="RG330" s="160"/>
      <c r="RH330" s="160"/>
      <c r="RI330" s="160"/>
      <c r="RJ330" s="160"/>
      <c r="RK330" s="160"/>
      <c r="RL330" s="160"/>
      <c r="RM330" s="160"/>
      <c r="RN330" s="160"/>
      <c r="RO330" s="160"/>
      <c r="RP330" s="160"/>
      <c r="RQ330" s="160"/>
      <c r="RR330" s="160"/>
      <c r="RS330" s="160"/>
      <c r="RT330" s="160"/>
      <c r="RU330" s="160"/>
      <c r="RV330" s="160"/>
      <c r="RW330" s="160"/>
      <c r="RX330" s="160"/>
      <c r="RY330" s="160"/>
      <c r="RZ330" s="160"/>
      <c r="SA330" s="160"/>
      <c r="SB330" s="160"/>
      <c r="SC330" s="160"/>
      <c r="SD330" s="160"/>
      <c r="SE330" s="160"/>
      <c r="SF330" s="160"/>
      <c r="SG330" s="160"/>
      <c r="SH330" s="160"/>
      <c r="SI330" s="160"/>
      <c r="SJ330" s="160"/>
      <c r="SK330" s="160"/>
      <c r="SL330" s="160"/>
      <c r="SM330" s="160"/>
      <c r="SN330" s="160"/>
      <c r="SO330" s="160"/>
      <c r="SP330" s="160"/>
      <c r="SQ330" s="160"/>
      <c r="SR330" s="160"/>
      <c r="SS330" s="160"/>
      <c r="ST330" s="160"/>
      <c r="SU330" s="160"/>
      <c r="SV330" s="160"/>
      <c r="SW330" s="160"/>
      <c r="SX330" s="160"/>
      <c r="SY330" s="160"/>
      <c r="SZ330" s="160"/>
      <c r="TA330" s="160"/>
      <c r="TB330" s="160"/>
      <c r="TC330" s="160"/>
      <c r="TD330" s="160"/>
      <c r="TE330" s="160"/>
      <c r="TF330" s="160"/>
    </row>
    <row r="331" spans="1:526">
      <c r="A331" s="160"/>
      <c r="B331" s="160"/>
      <c r="C331" s="160"/>
      <c r="D331" s="160"/>
      <c r="E331" s="160"/>
      <c r="F331" s="160"/>
      <c r="G331" s="160"/>
      <c r="H331" s="160"/>
      <c r="I331" s="160"/>
      <c r="J331" s="160"/>
      <c r="K331" s="160"/>
      <c r="L331" s="160"/>
      <c r="M331" s="160"/>
      <c r="N331" s="160"/>
      <c r="O331" s="160"/>
      <c r="P331" s="160"/>
      <c r="Q331" s="160"/>
      <c r="R331" s="160"/>
      <c r="S331" s="160"/>
      <c r="T331" s="160"/>
      <c r="U331" s="160"/>
      <c r="V331" s="160"/>
      <c r="W331" s="160"/>
      <c r="X331" s="160"/>
      <c r="Y331" s="160"/>
      <c r="Z331" s="160"/>
      <c r="AA331" s="160"/>
      <c r="AB331" s="160"/>
      <c r="AC331" s="160"/>
      <c r="AD331" s="160"/>
      <c r="AE331" s="160"/>
      <c r="AF331" s="160"/>
      <c r="AG331" s="160"/>
      <c r="AH331" s="160"/>
      <c r="AI331" s="160"/>
      <c r="AJ331" s="160"/>
      <c r="AK331" s="160"/>
      <c r="AL331" s="160"/>
      <c r="AM331" s="160"/>
      <c r="AN331" s="160"/>
      <c r="AO331" s="160"/>
      <c r="AP331" s="160"/>
      <c r="AQ331" s="160"/>
      <c r="AR331" s="160"/>
      <c r="AS331" s="160"/>
      <c r="AT331" s="160"/>
      <c r="AU331" s="160"/>
      <c r="AV331" s="160"/>
      <c r="AW331" s="160"/>
      <c r="AX331" s="160"/>
      <c r="AY331" s="160"/>
      <c r="AZ331" s="160"/>
      <c r="BA331" s="160"/>
      <c r="BB331" s="160"/>
      <c r="BC331" s="160"/>
      <c r="BD331" s="160"/>
      <c r="BE331" s="160"/>
      <c r="BF331" s="160"/>
      <c r="BG331" s="160"/>
      <c r="BH331" s="160"/>
      <c r="BI331" s="160"/>
      <c r="BJ331" s="160"/>
      <c r="BK331" s="160"/>
      <c r="BL331" s="160"/>
      <c r="BM331" s="160"/>
      <c r="BN331" s="160"/>
      <c r="BO331" s="160"/>
      <c r="BP331" s="160"/>
      <c r="BQ331" s="160"/>
      <c r="BR331" s="160"/>
      <c r="BS331" s="160"/>
      <c r="BT331" s="160"/>
      <c r="BU331" s="160"/>
      <c r="BV331" s="160"/>
      <c r="BW331" s="160"/>
      <c r="BX331" s="160"/>
      <c r="BY331" s="160"/>
      <c r="BZ331" s="160"/>
      <c r="CA331" s="160"/>
      <c r="CB331" s="160"/>
      <c r="CC331" s="160"/>
      <c r="CD331" s="160"/>
      <c r="CE331" s="160"/>
      <c r="CF331" s="160"/>
      <c r="CG331" s="160"/>
      <c r="CH331" s="160"/>
      <c r="CI331" s="160"/>
      <c r="CJ331" s="160"/>
      <c r="CK331" s="160"/>
      <c r="CL331" s="160"/>
      <c r="CM331" s="160"/>
      <c r="CN331" s="160"/>
      <c r="CO331" s="160"/>
      <c r="CP331" s="160"/>
      <c r="CQ331" s="160"/>
      <c r="CR331" s="160"/>
      <c r="CS331" s="160"/>
      <c r="CT331" s="160"/>
      <c r="CU331" s="160"/>
      <c r="CV331" s="160"/>
      <c r="CW331" s="160"/>
      <c r="CX331" s="160"/>
      <c r="CY331" s="160"/>
      <c r="CZ331" s="160"/>
      <c r="DA331" s="160"/>
      <c r="DB331" s="160"/>
      <c r="DC331" s="160"/>
      <c r="DD331" s="160"/>
      <c r="DE331" s="160"/>
      <c r="DF331" s="160"/>
      <c r="DG331" s="160"/>
      <c r="DH331" s="160"/>
      <c r="DI331" s="160"/>
      <c r="DJ331" s="160"/>
      <c r="DK331" s="160"/>
      <c r="DL331" s="160"/>
      <c r="DM331" s="160"/>
      <c r="DN331" s="160"/>
      <c r="DO331" s="160"/>
      <c r="DP331" s="160"/>
      <c r="DQ331" s="160"/>
      <c r="DR331" s="160"/>
      <c r="DS331" s="160"/>
      <c r="DT331" s="160"/>
      <c r="DU331" s="160"/>
      <c r="DV331" s="160"/>
      <c r="DW331" s="160"/>
      <c r="DX331" s="160"/>
      <c r="DY331" s="160"/>
      <c r="DZ331" s="160"/>
      <c r="EA331" s="160"/>
      <c r="EB331" s="160"/>
      <c r="EC331" s="160"/>
      <c r="ED331" s="160"/>
      <c r="EE331" s="160"/>
      <c r="EF331" s="160"/>
      <c r="EG331" s="160"/>
      <c r="EH331" s="160"/>
      <c r="EI331" s="160"/>
      <c r="EJ331" s="160"/>
      <c r="EK331" s="160"/>
      <c r="EL331" s="160"/>
      <c r="EM331" s="160"/>
      <c r="EN331" s="160"/>
      <c r="EO331" s="160"/>
      <c r="EP331" s="160"/>
      <c r="EQ331" s="160"/>
      <c r="ER331" s="160"/>
      <c r="ES331" s="160"/>
      <c r="ET331" s="160"/>
      <c r="EU331" s="160"/>
      <c r="EV331" s="160"/>
      <c r="EW331" s="160"/>
      <c r="EX331" s="160"/>
      <c r="EY331" s="160"/>
      <c r="EZ331" s="160"/>
      <c r="FA331" s="160"/>
      <c r="FB331" s="160"/>
      <c r="FC331" s="160"/>
      <c r="FD331" s="160"/>
      <c r="FE331" s="160"/>
      <c r="FF331" s="160"/>
      <c r="FG331" s="160"/>
      <c r="FH331" s="160"/>
      <c r="FI331" s="160"/>
      <c r="FJ331" s="160"/>
      <c r="FK331" s="160"/>
      <c r="FL331" s="160"/>
      <c r="FM331" s="160"/>
      <c r="FN331" s="160"/>
      <c r="FO331" s="160"/>
      <c r="FP331" s="160"/>
      <c r="FQ331" s="160"/>
      <c r="FR331" s="160"/>
      <c r="FS331" s="160"/>
      <c r="FT331" s="160"/>
      <c r="FU331" s="160"/>
      <c r="FV331" s="160"/>
      <c r="FW331" s="160"/>
      <c r="FX331" s="160"/>
      <c r="FY331" s="160"/>
      <c r="FZ331" s="160"/>
      <c r="GA331" s="160"/>
      <c r="GB331" s="160"/>
      <c r="GC331" s="160"/>
      <c r="GD331" s="160"/>
      <c r="GE331" s="160"/>
      <c r="GF331" s="160"/>
      <c r="GG331" s="160"/>
      <c r="GH331" s="160"/>
      <c r="GI331" s="160"/>
      <c r="GJ331" s="160"/>
      <c r="GK331" s="160"/>
      <c r="GL331" s="160"/>
      <c r="GM331" s="160"/>
      <c r="GN331" s="160"/>
      <c r="GO331" s="160"/>
      <c r="GP331" s="160"/>
      <c r="GQ331" s="160"/>
      <c r="GR331" s="160"/>
      <c r="GS331" s="160"/>
      <c r="GT331" s="160"/>
      <c r="GU331" s="160"/>
      <c r="GV331" s="160"/>
      <c r="GW331" s="160"/>
      <c r="GX331" s="160"/>
      <c r="GY331" s="160"/>
      <c r="GZ331" s="160"/>
      <c r="HA331" s="160"/>
      <c r="HB331" s="160"/>
      <c r="HC331" s="160"/>
      <c r="HD331" s="160"/>
      <c r="HE331" s="160"/>
      <c r="HF331" s="160"/>
      <c r="HG331" s="160"/>
      <c r="HH331" s="160"/>
      <c r="HI331" s="160"/>
      <c r="HJ331" s="160"/>
      <c r="HK331" s="160"/>
      <c r="HL331" s="160"/>
      <c r="HM331" s="160"/>
      <c r="HN331" s="160"/>
      <c r="HO331" s="160"/>
      <c r="HP331" s="160"/>
      <c r="HQ331" s="160"/>
      <c r="HR331" s="160"/>
      <c r="HS331" s="160"/>
      <c r="HT331" s="160"/>
      <c r="HU331" s="160"/>
      <c r="HV331" s="160"/>
      <c r="HW331" s="160"/>
      <c r="HX331" s="160"/>
      <c r="HY331" s="160"/>
      <c r="HZ331" s="160"/>
      <c r="IA331" s="160"/>
      <c r="IB331" s="160"/>
      <c r="IC331" s="160"/>
      <c r="ID331" s="160"/>
      <c r="IE331" s="160"/>
      <c r="IF331" s="160"/>
      <c r="IG331" s="160"/>
      <c r="IH331" s="160"/>
      <c r="II331" s="160"/>
      <c r="IJ331" s="160"/>
      <c r="IK331" s="160"/>
      <c r="IL331" s="160"/>
      <c r="IM331" s="160"/>
      <c r="IN331" s="160"/>
      <c r="IO331" s="160"/>
      <c r="IP331" s="160"/>
      <c r="IQ331" s="160"/>
      <c r="IR331" s="160"/>
      <c r="IS331" s="160"/>
      <c r="IT331" s="160"/>
      <c r="IU331" s="160"/>
      <c r="IV331" s="160"/>
      <c r="IW331" s="160"/>
      <c r="IX331" s="160"/>
      <c r="IY331" s="160"/>
      <c r="IZ331" s="160"/>
      <c r="JA331" s="160"/>
      <c r="JB331" s="160"/>
      <c r="JC331" s="160"/>
      <c r="JD331" s="160"/>
      <c r="JE331" s="160"/>
      <c r="JF331" s="160"/>
      <c r="JG331" s="160"/>
      <c r="JH331" s="160"/>
      <c r="JI331" s="160"/>
      <c r="JJ331" s="160"/>
      <c r="JK331" s="160"/>
      <c r="JL331" s="160"/>
      <c r="JM331" s="160"/>
      <c r="JN331" s="160"/>
      <c r="JO331" s="160"/>
      <c r="JP331" s="160"/>
      <c r="JQ331" s="160"/>
      <c r="JR331" s="160"/>
      <c r="JS331" s="160"/>
      <c r="JT331" s="160"/>
      <c r="JU331" s="160"/>
      <c r="JV331" s="160"/>
      <c r="JW331" s="160"/>
      <c r="JX331" s="160"/>
      <c r="JY331" s="160"/>
      <c r="JZ331" s="160"/>
      <c r="KA331" s="160"/>
      <c r="KB331" s="160"/>
      <c r="KC331" s="160"/>
      <c r="KD331" s="160"/>
      <c r="KE331" s="160"/>
      <c r="KF331" s="160"/>
      <c r="KG331" s="160"/>
      <c r="KH331" s="160"/>
      <c r="KI331" s="160"/>
      <c r="KJ331" s="160"/>
      <c r="KK331" s="160"/>
      <c r="KL331" s="160"/>
      <c r="KM331" s="160"/>
      <c r="KN331" s="160"/>
      <c r="KO331" s="160"/>
      <c r="KP331" s="160"/>
      <c r="KQ331" s="160"/>
      <c r="KR331" s="160"/>
      <c r="KS331" s="160"/>
      <c r="KT331" s="160"/>
      <c r="KU331" s="160"/>
      <c r="KV331" s="160"/>
      <c r="KW331" s="160"/>
      <c r="KX331" s="160"/>
      <c r="KY331" s="160"/>
      <c r="KZ331" s="160"/>
      <c r="LA331" s="160"/>
      <c r="LB331" s="160"/>
      <c r="LC331" s="160"/>
      <c r="LD331" s="160"/>
      <c r="LE331" s="160"/>
      <c r="LF331" s="160"/>
      <c r="LG331" s="160"/>
      <c r="LH331" s="160"/>
      <c r="LI331" s="160"/>
      <c r="LJ331" s="160"/>
      <c r="LK331" s="160"/>
      <c r="LL331" s="160"/>
      <c r="LM331" s="160"/>
      <c r="LN331" s="160"/>
      <c r="LO331" s="160"/>
      <c r="LP331" s="160"/>
      <c r="LQ331" s="160"/>
      <c r="LR331" s="160"/>
      <c r="LS331" s="160"/>
      <c r="LT331" s="160"/>
      <c r="LU331" s="160"/>
      <c r="LV331" s="160"/>
      <c r="LW331" s="160"/>
      <c r="LX331" s="160"/>
      <c r="LY331" s="160"/>
      <c r="LZ331" s="160"/>
      <c r="MA331" s="160"/>
      <c r="MB331" s="160"/>
      <c r="MC331" s="160"/>
      <c r="MD331" s="160"/>
      <c r="ME331" s="160"/>
      <c r="MF331" s="160"/>
      <c r="MG331" s="160"/>
      <c r="MH331" s="160"/>
      <c r="MI331" s="160"/>
      <c r="MJ331" s="160"/>
      <c r="MK331" s="160"/>
      <c r="ML331" s="160"/>
      <c r="MM331" s="160"/>
      <c r="MN331" s="160"/>
      <c r="MO331" s="160"/>
      <c r="MP331" s="160"/>
      <c r="MQ331" s="160"/>
      <c r="MR331" s="160"/>
      <c r="MS331" s="160"/>
      <c r="MT331" s="160"/>
      <c r="MU331" s="160"/>
      <c r="MV331" s="160"/>
      <c r="MW331" s="160"/>
      <c r="MX331" s="160"/>
      <c r="MY331" s="160"/>
      <c r="MZ331" s="160"/>
      <c r="NA331" s="160"/>
      <c r="NB331" s="160"/>
      <c r="NC331" s="160"/>
      <c r="ND331" s="160"/>
      <c r="NE331" s="160"/>
      <c r="NF331" s="160"/>
      <c r="NG331" s="160"/>
      <c r="NH331" s="160"/>
      <c r="NI331" s="160"/>
      <c r="NJ331" s="160"/>
      <c r="NK331" s="160"/>
      <c r="NL331" s="160"/>
      <c r="NM331" s="160"/>
      <c r="NN331" s="160"/>
      <c r="NO331" s="160"/>
      <c r="NP331" s="160"/>
      <c r="NQ331" s="160"/>
      <c r="NR331" s="160"/>
      <c r="NS331" s="160"/>
      <c r="NT331" s="160"/>
      <c r="NU331" s="160"/>
      <c r="NV331" s="160"/>
      <c r="NW331" s="160"/>
      <c r="NX331" s="160"/>
      <c r="NY331" s="160"/>
      <c r="NZ331" s="160"/>
      <c r="OA331" s="160"/>
      <c r="OB331" s="160"/>
      <c r="OC331" s="160"/>
      <c r="OD331" s="160"/>
      <c r="OE331" s="160"/>
      <c r="OF331" s="160"/>
      <c r="OG331" s="160"/>
      <c r="OH331" s="160"/>
      <c r="OI331" s="160"/>
      <c r="OJ331" s="160"/>
      <c r="OK331" s="160"/>
      <c r="OL331" s="160"/>
      <c r="OM331" s="160"/>
      <c r="ON331" s="160"/>
      <c r="OO331" s="160"/>
      <c r="OP331" s="160"/>
      <c r="OQ331" s="160"/>
      <c r="OR331" s="160"/>
      <c r="OS331" s="160"/>
      <c r="OT331" s="160"/>
      <c r="OU331" s="160"/>
      <c r="OV331" s="160"/>
      <c r="OW331" s="160"/>
      <c r="OX331" s="160"/>
      <c r="OY331" s="160"/>
      <c r="OZ331" s="160"/>
      <c r="PA331" s="160"/>
      <c r="PB331" s="160"/>
      <c r="PC331" s="160"/>
      <c r="PD331" s="160"/>
      <c r="PE331" s="160"/>
      <c r="PF331" s="160"/>
      <c r="PG331" s="160"/>
      <c r="PH331" s="160"/>
      <c r="PI331" s="160"/>
      <c r="PJ331" s="160"/>
      <c r="PK331" s="160"/>
      <c r="PL331" s="160"/>
      <c r="PM331" s="160"/>
      <c r="PN331" s="160"/>
      <c r="PO331" s="160"/>
      <c r="PP331" s="160"/>
      <c r="PQ331" s="160"/>
      <c r="PR331" s="160"/>
      <c r="PS331" s="160"/>
      <c r="PT331" s="160"/>
      <c r="PU331" s="160"/>
      <c r="PV331" s="160"/>
      <c r="PW331" s="160"/>
      <c r="PX331" s="160"/>
      <c r="PY331" s="160"/>
      <c r="PZ331" s="160"/>
      <c r="QA331" s="160"/>
      <c r="QB331" s="160"/>
      <c r="QC331" s="160"/>
      <c r="QD331" s="160"/>
      <c r="QE331" s="160"/>
      <c r="QF331" s="160"/>
      <c r="QG331" s="160"/>
      <c r="QH331" s="160"/>
      <c r="QI331" s="160"/>
      <c r="QJ331" s="160"/>
      <c r="QK331" s="160"/>
      <c r="QL331" s="160"/>
      <c r="QM331" s="160"/>
      <c r="QN331" s="160"/>
      <c r="QO331" s="160"/>
      <c r="QP331" s="160"/>
      <c r="QQ331" s="160"/>
      <c r="QR331" s="160"/>
      <c r="QS331" s="160"/>
      <c r="QT331" s="160"/>
      <c r="QU331" s="160"/>
      <c r="QV331" s="160"/>
      <c r="QW331" s="160"/>
      <c r="QX331" s="160"/>
      <c r="QY331" s="160"/>
      <c r="QZ331" s="160"/>
      <c r="RA331" s="160"/>
      <c r="RB331" s="160"/>
      <c r="RC331" s="160"/>
      <c r="RD331" s="160"/>
      <c r="RE331" s="160"/>
      <c r="RF331" s="160"/>
      <c r="RG331" s="160"/>
      <c r="RH331" s="160"/>
      <c r="RI331" s="160"/>
      <c r="RJ331" s="160"/>
      <c r="RK331" s="160"/>
      <c r="RL331" s="160"/>
      <c r="RM331" s="160"/>
      <c r="RN331" s="160"/>
      <c r="RO331" s="160"/>
      <c r="RP331" s="160"/>
      <c r="RQ331" s="160"/>
      <c r="RR331" s="160"/>
      <c r="RS331" s="160"/>
      <c r="RT331" s="160"/>
      <c r="RU331" s="160"/>
      <c r="RV331" s="160"/>
      <c r="RW331" s="160"/>
      <c r="RX331" s="160"/>
      <c r="RY331" s="160"/>
      <c r="RZ331" s="160"/>
      <c r="SA331" s="160"/>
      <c r="SB331" s="160"/>
      <c r="SC331" s="160"/>
      <c r="SD331" s="160"/>
      <c r="SE331" s="160"/>
      <c r="SF331" s="160"/>
      <c r="SG331" s="160"/>
      <c r="SH331" s="160"/>
      <c r="SI331" s="160"/>
      <c r="SJ331" s="160"/>
      <c r="SK331" s="160"/>
      <c r="SL331" s="160"/>
      <c r="SM331" s="160"/>
      <c r="SN331" s="160"/>
      <c r="SO331" s="160"/>
      <c r="SP331" s="160"/>
      <c r="SQ331" s="160"/>
      <c r="SR331" s="160"/>
      <c r="SS331" s="160"/>
      <c r="ST331" s="160"/>
      <c r="SU331" s="160"/>
      <c r="SV331" s="160"/>
      <c r="SW331" s="160"/>
      <c r="SX331" s="160"/>
      <c r="SY331" s="160"/>
      <c r="SZ331" s="160"/>
      <c r="TA331" s="160"/>
      <c r="TB331" s="160"/>
      <c r="TC331" s="160"/>
      <c r="TD331" s="160"/>
      <c r="TE331" s="160"/>
      <c r="TF331" s="160"/>
    </row>
    <row r="332" spans="1:526">
      <c r="A332" s="160"/>
      <c r="B332" s="160"/>
      <c r="C332" s="160"/>
      <c r="D332" s="160"/>
      <c r="E332" s="160"/>
      <c r="F332" s="160"/>
      <c r="G332" s="160"/>
      <c r="H332" s="160"/>
      <c r="I332" s="160"/>
      <c r="J332" s="160"/>
      <c r="K332" s="160"/>
      <c r="L332" s="160"/>
      <c r="M332" s="160"/>
      <c r="N332" s="160"/>
      <c r="O332" s="160"/>
      <c r="P332" s="160"/>
      <c r="Q332" s="160"/>
      <c r="R332" s="160"/>
      <c r="S332" s="160"/>
      <c r="T332" s="160"/>
      <c r="U332" s="160"/>
      <c r="V332" s="160"/>
      <c r="W332" s="160"/>
      <c r="X332" s="160"/>
      <c r="Y332" s="160"/>
      <c r="Z332" s="160"/>
      <c r="AA332" s="160"/>
      <c r="AB332" s="160"/>
      <c r="AC332" s="160"/>
      <c r="AD332" s="160"/>
      <c r="AE332" s="160"/>
      <c r="AF332" s="160"/>
      <c r="AG332" s="160"/>
      <c r="AH332" s="160"/>
      <c r="AI332" s="160"/>
      <c r="AJ332" s="160"/>
      <c r="AK332" s="160"/>
      <c r="AL332" s="160"/>
      <c r="AM332" s="160"/>
      <c r="AN332" s="160"/>
      <c r="AO332" s="160"/>
      <c r="AP332" s="160"/>
      <c r="AQ332" s="160"/>
      <c r="AR332" s="160"/>
      <c r="AS332" s="160"/>
      <c r="AT332" s="160"/>
      <c r="AU332" s="160"/>
      <c r="AV332" s="160"/>
      <c r="AW332" s="160"/>
      <c r="AX332" s="160"/>
      <c r="AY332" s="160"/>
      <c r="AZ332" s="160"/>
      <c r="BA332" s="160"/>
      <c r="BB332" s="160"/>
      <c r="BC332" s="160"/>
      <c r="BD332" s="160"/>
      <c r="BE332" s="160"/>
      <c r="BF332" s="160"/>
      <c r="BG332" s="160"/>
      <c r="BH332" s="160"/>
      <c r="BI332" s="160"/>
      <c r="BJ332" s="160"/>
      <c r="BK332" s="160"/>
      <c r="BL332" s="160"/>
      <c r="BM332" s="160"/>
      <c r="BN332" s="160"/>
      <c r="BO332" s="160"/>
      <c r="BP332" s="160"/>
      <c r="BQ332" s="160"/>
      <c r="BR332" s="160"/>
      <c r="BS332" s="160"/>
      <c r="BT332" s="160"/>
      <c r="BU332" s="160"/>
      <c r="BV332" s="160"/>
      <c r="BW332" s="160"/>
      <c r="BX332" s="160"/>
      <c r="BY332" s="160"/>
      <c r="BZ332" s="160"/>
      <c r="CA332" s="160"/>
      <c r="CB332" s="160"/>
      <c r="CC332" s="160"/>
      <c r="CD332" s="160"/>
      <c r="CE332" s="160"/>
      <c r="CF332" s="160"/>
      <c r="CG332" s="160"/>
      <c r="CH332" s="160"/>
      <c r="CI332" s="160"/>
      <c r="CJ332" s="160"/>
      <c r="CK332" s="160"/>
      <c r="CL332" s="160"/>
      <c r="CM332" s="160"/>
      <c r="CN332" s="160"/>
      <c r="CO332" s="160"/>
      <c r="CP332" s="160"/>
      <c r="CQ332" s="160"/>
      <c r="CR332" s="160"/>
      <c r="CS332" s="160"/>
      <c r="CT332" s="160"/>
      <c r="CU332" s="160"/>
      <c r="CV332" s="160"/>
      <c r="CW332" s="160"/>
      <c r="CX332" s="160"/>
      <c r="CY332" s="160"/>
      <c r="CZ332" s="160"/>
      <c r="DA332" s="160"/>
      <c r="DB332" s="160"/>
      <c r="DC332" s="160"/>
      <c r="DD332" s="160"/>
      <c r="DE332" s="160"/>
      <c r="DF332" s="160"/>
      <c r="DG332" s="160"/>
      <c r="DH332" s="160"/>
      <c r="DI332" s="160"/>
      <c r="DJ332" s="160"/>
      <c r="DK332" s="160"/>
      <c r="DL332" s="160"/>
      <c r="DM332" s="160"/>
      <c r="DN332" s="160"/>
      <c r="DO332" s="160"/>
      <c r="DP332" s="160"/>
      <c r="DQ332" s="160"/>
      <c r="DR332" s="160"/>
      <c r="DS332" s="160"/>
      <c r="DT332" s="160"/>
      <c r="DU332" s="160"/>
      <c r="DV332" s="160"/>
      <c r="DW332" s="160"/>
      <c r="DX332" s="160"/>
      <c r="DY332" s="160"/>
      <c r="DZ332" s="160"/>
      <c r="EA332" s="160"/>
      <c r="EB332" s="160"/>
      <c r="EC332" s="160"/>
      <c r="ED332" s="160"/>
      <c r="EE332" s="160"/>
      <c r="EF332" s="160"/>
      <c r="EG332" s="160"/>
      <c r="EH332" s="160"/>
      <c r="EI332" s="160"/>
      <c r="EJ332" s="160"/>
      <c r="EK332" s="160"/>
      <c r="EL332" s="160"/>
      <c r="EM332" s="160"/>
      <c r="EN332" s="160"/>
      <c r="EO332" s="160"/>
      <c r="EP332" s="160"/>
      <c r="EQ332" s="160"/>
      <c r="ER332" s="160"/>
      <c r="ES332" s="160"/>
      <c r="ET332" s="160"/>
      <c r="EU332" s="160"/>
      <c r="EV332" s="160"/>
      <c r="EW332" s="160"/>
      <c r="EX332" s="160"/>
      <c r="EY332" s="160"/>
      <c r="EZ332" s="160"/>
      <c r="FA332" s="160"/>
      <c r="FB332" s="160"/>
      <c r="FC332" s="160"/>
      <c r="FD332" s="160"/>
      <c r="FE332" s="160"/>
      <c r="FF332" s="160"/>
      <c r="FG332" s="160"/>
      <c r="FH332" s="160"/>
      <c r="FI332" s="160"/>
      <c r="FJ332" s="160"/>
      <c r="FK332" s="160"/>
      <c r="FL332" s="160"/>
      <c r="FM332" s="160"/>
      <c r="FN332" s="160"/>
      <c r="FO332" s="160"/>
      <c r="FP332" s="160"/>
      <c r="FQ332" s="160"/>
      <c r="FR332" s="160"/>
      <c r="FS332" s="160"/>
      <c r="FT332" s="160"/>
      <c r="FU332" s="160"/>
      <c r="FV332" s="160"/>
      <c r="FW332" s="160"/>
      <c r="FX332" s="160"/>
      <c r="FY332" s="160"/>
      <c r="FZ332" s="160"/>
      <c r="GA332" s="160"/>
      <c r="GB332" s="160"/>
      <c r="GC332" s="160"/>
      <c r="GD332" s="160"/>
      <c r="GE332" s="160"/>
      <c r="GF332" s="160"/>
      <c r="GG332" s="160"/>
      <c r="GH332" s="160"/>
      <c r="GI332" s="160"/>
      <c r="GJ332" s="160"/>
      <c r="GK332" s="160"/>
      <c r="GL332" s="160"/>
      <c r="GM332" s="160"/>
      <c r="GN332" s="160"/>
      <c r="GO332" s="160"/>
      <c r="GP332" s="160"/>
      <c r="GQ332" s="160"/>
      <c r="GR332" s="160"/>
      <c r="GS332" s="160"/>
      <c r="GT332" s="160"/>
      <c r="GU332" s="160"/>
      <c r="GV332" s="160"/>
      <c r="GW332" s="160"/>
      <c r="GX332" s="160"/>
      <c r="GY332" s="160"/>
      <c r="GZ332" s="160"/>
      <c r="HA332" s="160"/>
      <c r="HB332" s="160"/>
      <c r="HC332" s="160"/>
      <c r="HD332" s="160"/>
      <c r="HE332" s="160"/>
      <c r="HF332" s="160"/>
      <c r="HG332" s="160"/>
      <c r="HH332" s="160"/>
      <c r="HI332" s="160"/>
      <c r="HJ332" s="160"/>
      <c r="HK332" s="160"/>
      <c r="HL332" s="160"/>
      <c r="HM332" s="160"/>
      <c r="HN332" s="160"/>
      <c r="HO332" s="160"/>
      <c r="HP332" s="160"/>
      <c r="HQ332" s="160"/>
      <c r="HR332" s="160"/>
      <c r="HS332" s="160"/>
      <c r="HT332" s="160"/>
      <c r="HU332" s="160"/>
      <c r="HV332" s="160"/>
      <c r="HW332" s="160"/>
      <c r="HX332" s="160"/>
      <c r="HY332" s="160"/>
      <c r="HZ332" s="160"/>
      <c r="IA332" s="160"/>
      <c r="IB332" s="160"/>
      <c r="IC332" s="160"/>
      <c r="ID332" s="160"/>
      <c r="IE332" s="160"/>
      <c r="IF332" s="160"/>
      <c r="IG332" s="160"/>
      <c r="IH332" s="160"/>
      <c r="II332" s="160"/>
      <c r="IJ332" s="160"/>
      <c r="IK332" s="160"/>
      <c r="IL332" s="160"/>
      <c r="IM332" s="160"/>
      <c r="IN332" s="160"/>
      <c r="IO332" s="160"/>
      <c r="IP332" s="160"/>
      <c r="IQ332" s="160"/>
      <c r="IR332" s="160"/>
      <c r="IS332" s="160"/>
      <c r="IT332" s="160"/>
      <c r="IU332" s="160"/>
      <c r="IV332" s="160"/>
      <c r="IW332" s="160"/>
      <c r="IX332" s="160"/>
      <c r="IY332" s="160"/>
      <c r="IZ332" s="160"/>
      <c r="JA332" s="160"/>
      <c r="JB332" s="160"/>
      <c r="JC332" s="160"/>
      <c r="JD332" s="160"/>
      <c r="JE332" s="160"/>
      <c r="JF332" s="160"/>
      <c r="JG332" s="160"/>
      <c r="JH332" s="160"/>
      <c r="JI332" s="160"/>
      <c r="JJ332" s="160"/>
      <c r="JK332" s="160"/>
      <c r="JL332" s="160"/>
      <c r="JM332" s="160"/>
      <c r="JN332" s="160"/>
      <c r="JO332" s="160"/>
      <c r="JP332" s="160"/>
      <c r="JQ332" s="160"/>
      <c r="JR332" s="160"/>
      <c r="JS332" s="160"/>
      <c r="JT332" s="160"/>
      <c r="JU332" s="160"/>
      <c r="JV332" s="160"/>
      <c r="JW332" s="160"/>
      <c r="JX332" s="160"/>
      <c r="JY332" s="160"/>
      <c r="JZ332" s="160"/>
      <c r="KA332" s="160"/>
      <c r="KB332" s="160"/>
      <c r="KC332" s="160"/>
      <c r="KD332" s="160"/>
      <c r="KE332" s="160"/>
      <c r="KF332" s="160"/>
      <c r="KG332" s="160"/>
      <c r="KH332" s="160"/>
      <c r="KI332" s="160"/>
      <c r="KJ332" s="160"/>
      <c r="KK332" s="160"/>
      <c r="KL332" s="160"/>
      <c r="KM332" s="160"/>
      <c r="KN332" s="160"/>
      <c r="KO332" s="160"/>
      <c r="KP332" s="160"/>
      <c r="KQ332" s="160"/>
      <c r="KR332" s="160"/>
      <c r="KS332" s="160"/>
      <c r="KT332" s="160"/>
      <c r="KU332" s="160"/>
      <c r="KV332" s="160"/>
      <c r="KW332" s="160"/>
      <c r="KX332" s="160"/>
      <c r="KY332" s="160"/>
      <c r="KZ332" s="160"/>
      <c r="LA332" s="160"/>
      <c r="LB332" s="160"/>
      <c r="LC332" s="160"/>
      <c r="LD332" s="160"/>
      <c r="LE332" s="160"/>
      <c r="LF332" s="160"/>
      <c r="LG332" s="160"/>
      <c r="LH332" s="160"/>
      <c r="LI332" s="160"/>
      <c r="LJ332" s="160"/>
      <c r="LK332" s="160"/>
      <c r="LL332" s="160"/>
      <c r="LM332" s="160"/>
      <c r="LN332" s="160"/>
      <c r="LO332" s="160"/>
      <c r="LP332" s="160"/>
      <c r="LQ332" s="160"/>
      <c r="LR332" s="160"/>
      <c r="LS332" s="160"/>
      <c r="LT332" s="160"/>
      <c r="LU332" s="160"/>
      <c r="LV332" s="160"/>
      <c r="LW332" s="160"/>
      <c r="LX332" s="160"/>
      <c r="LY332" s="160"/>
      <c r="LZ332" s="160"/>
      <c r="MA332" s="160"/>
      <c r="MB332" s="160"/>
      <c r="MC332" s="160"/>
      <c r="MD332" s="160"/>
      <c r="ME332" s="160"/>
      <c r="MF332" s="160"/>
      <c r="MG332" s="160"/>
      <c r="MH332" s="160"/>
      <c r="MI332" s="160"/>
      <c r="MJ332" s="160"/>
      <c r="MK332" s="160"/>
      <c r="ML332" s="160"/>
      <c r="MM332" s="160"/>
      <c r="MN332" s="160"/>
      <c r="MO332" s="160"/>
      <c r="MP332" s="160"/>
      <c r="MQ332" s="160"/>
      <c r="MR332" s="160"/>
      <c r="MS332" s="160"/>
      <c r="MT332" s="160"/>
      <c r="MU332" s="160"/>
      <c r="MV332" s="160"/>
      <c r="MW332" s="160"/>
      <c r="MX332" s="160"/>
      <c r="MY332" s="160"/>
      <c r="MZ332" s="160"/>
      <c r="NA332" s="160"/>
      <c r="NB332" s="160"/>
      <c r="NC332" s="160"/>
      <c r="ND332" s="160"/>
      <c r="NE332" s="160"/>
      <c r="NF332" s="160"/>
      <c r="NG332" s="160"/>
      <c r="NH332" s="160"/>
      <c r="NI332" s="160"/>
      <c r="NJ332" s="160"/>
      <c r="NK332" s="160"/>
      <c r="NL332" s="160"/>
      <c r="NM332" s="160"/>
      <c r="NN332" s="160"/>
      <c r="NO332" s="160"/>
      <c r="NP332" s="160"/>
      <c r="NQ332" s="160"/>
      <c r="NR332" s="160"/>
      <c r="NS332" s="160"/>
      <c r="NT332" s="160"/>
      <c r="NU332" s="160"/>
      <c r="NV332" s="160"/>
      <c r="NW332" s="160"/>
      <c r="NX332" s="160"/>
      <c r="NY332" s="160"/>
      <c r="NZ332" s="160"/>
      <c r="OA332" s="160"/>
      <c r="OB332" s="160"/>
      <c r="OC332" s="160"/>
      <c r="OD332" s="160"/>
      <c r="OE332" s="160"/>
      <c r="OF332" s="160"/>
      <c r="OG332" s="160"/>
      <c r="OH332" s="160"/>
      <c r="OI332" s="160"/>
      <c r="OJ332" s="160"/>
      <c r="OK332" s="160"/>
      <c r="OL332" s="160"/>
      <c r="OM332" s="160"/>
      <c r="ON332" s="160"/>
      <c r="OO332" s="160"/>
      <c r="OP332" s="160"/>
      <c r="OQ332" s="160"/>
      <c r="OR332" s="160"/>
      <c r="OS332" s="160"/>
      <c r="OT332" s="160"/>
      <c r="OU332" s="160"/>
      <c r="OV332" s="160"/>
      <c r="OW332" s="160"/>
      <c r="OX332" s="160"/>
      <c r="OY332" s="160"/>
      <c r="OZ332" s="160"/>
      <c r="PA332" s="160"/>
      <c r="PB332" s="160"/>
      <c r="PC332" s="160"/>
      <c r="PD332" s="160"/>
      <c r="PE332" s="160"/>
      <c r="PF332" s="160"/>
      <c r="PG332" s="160"/>
      <c r="PH332" s="160"/>
      <c r="PI332" s="160"/>
      <c r="PJ332" s="160"/>
      <c r="PK332" s="160"/>
      <c r="PL332" s="160"/>
      <c r="PM332" s="160"/>
      <c r="PN332" s="160"/>
      <c r="PO332" s="160"/>
      <c r="PP332" s="160"/>
      <c r="PQ332" s="160"/>
      <c r="PR332" s="160"/>
      <c r="PS332" s="160"/>
      <c r="PT332" s="160"/>
      <c r="PU332" s="160"/>
      <c r="PV332" s="160"/>
      <c r="PW332" s="160"/>
      <c r="PX332" s="160"/>
      <c r="PY332" s="160"/>
      <c r="PZ332" s="160"/>
      <c r="QA332" s="160"/>
      <c r="QB332" s="160"/>
      <c r="QC332" s="160"/>
      <c r="QD332" s="160"/>
      <c r="QE332" s="160"/>
      <c r="QF332" s="160"/>
      <c r="QG332" s="160"/>
      <c r="QH332" s="160"/>
      <c r="QI332" s="160"/>
      <c r="QJ332" s="160"/>
      <c r="QK332" s="160"/>
      <c r="QL332" s="160"/>
      <c r="QM332" s="160"/>
      <c r="QN332" s="160"/>
      <c r="QO332" s="160"/>
      <c r="QP332" s="160"/>
      <c r="QQ332" s="160"/>
      <c r="QR332" s="160"/>
      <c r="QS332" s="160"/>
      <c r="QT332" s="160"/>
      <c r="QU332" s="160"/>
      <c r="QV332" s="160"/>
      <c r="QW332" s="160"/>
      <c r="QX332" s="160"/>
      <c r="QY332" s="160"/>
      <c r="QZ332" s="160"/>
      <c r="RA332" s="160"/>
      <c r="RB332" s="160"/>
      <c r="RC332" s="160"/>
      <c r="RD332" s="160"/>
      <c r="RE332" s="160"/>
      <c r="RF332" s="160"/>
      <c r="RG332" s="160"/>
      <c r="RH332" s="160"/>
      <c r="RI332" s="160"/>
      <c r="RJ332" s="160"/>
      <c r="RK332" s="160"/>
      <c r="RL332" s="160"/>
      <c r="RM332" s="160"/>
      <c r="RN332" s="160"/>
      <c r="RO332" s="160"/>
      <c r="RP332" s="160"/>
      <c r="RQ332" s="160"/>
      <c r="RR332" s="160"/>
      <c r="RS332" s="160"/>
      <c r="RT332" s="160"/>
      <c r="RU332" s="160"/>
      <c r="RV332" s="160"/>
      <c r="RW332" s="160"/>
      <c r="RX332" s="160"/>
      <c r="RY332" s="160"/>
      <c r="RZ332" s="160"/>
      <c r="SA332" s="160"/>
      <c r="SB332" s="160"/>
      <c r="SC332" s="160"/>
      <c r="SD332" s="160"/>
      <c r="SE332" s="160"/>
      <c r="SF332" s="160"/>
      <c r="SG332" s="160"/>
      <c r="SH332" s="160"/>
      <c r="SI332" s="160"/>
      <c r="SJ332" s="160"/>
      <c r="SK332" s="160"/>
      <c r="SL332" s="160"/>
      <c r="SM332" s="160"/>
      <c r="SN332" s="160"/>
      <c r="SO332" s="160"/>
      <c r="SP332" s="160"/>
      <c r="SQ332" s="160"/>
      <c r="SR332" s="160"/>
      <c r="SS332" s="160"/>
      <c r="ST332" s="160"/>
      <c r="SU332" s="160"/>
      <c r="SV332" s="160"/>
      <c r="SW332" s="160"/>
      <c r="SX332" s="160"/>
      <c r="SY332" s="160"/>
      <c r="SZ332" s="160"/>
      <c r="TA332" s="160"/>
      <c r="TB332" s="160"/>
      <c r="TC332" s="160"/>
      <c r="TD332" s="160"/>
      <c r="TE332" s="160"/>
      <c r="TF332" s="160"/>
    </row>
    <row r="333" spans="1:526">
      <c r="A333" s="160"/>
      <c r="B333" s="160"/>
      <c r="C333" s="160"/>
      <c r="D333" s="160"/>
      <c r="E333" s="160"/>
      <c r="F333" s="160"/>
      <c r="G333" s="160"/>
      <c r="H333" s="160"/>
      <c r="I333" s="160"/>
      <c r="J333" s="160"/>
      <c r="K333" s="160"/>
      <c r="L333" s="160"/>
      <c r="M333" s="160"/>
      <c r="N333" s="160"/>
      <c r="O333" s="160"/>
      <c r="P333" s="160"/>
      <c r="Q333" s="160"/>
      <c r="R333" s="160"/>
      <c r="S333" s="160"/>
      <c r="T333" s="160"/>
      <c r="U333" s="160"/>
      <c r="V333" s="160"/>
      <c r="W333" s="160"/>
      <c r="X333" s="160"/>
      <c r="Y333" s="160"/>
      <c r="Z333" s="160"/>
      <c r="AA333" s="160"/>
      <c r="AB333" s="160"/>
      <c r="AC333" s="160"/>
      <c r="AD333" s="160"/>
      <c r="AE333" s="160"/>
      <c r="AF333" s="160"/>
      <c r="AG333" s="160"/>
      <c r="AH333" s="160"/>
      <c r="AI333" s="160"/>
      <c r="AJ333" s="160"/>
      <c r="AK333" s="160"/>
      <c r="AL333" s="160"/>
      <c r="AM333" s="160"/>
      <c r="AN333" s="160"/>
      <c r="AO333" s="160"/>
      <c r="AP333" s="160"/>
      <c r="AQ333" s="160"/>
      <c r="AR333" s="160"/>
      <c r="AS333" s="160"/>
      <c r="AT333" s="160"/>
      <c r="AU333" s="160"/>
      <c r="AV333" s="160"/>
      <c r="AW333" s="160"/>
      <c r="AX333" s="160"/>
      <c r="AY333" s="160"/>
      <c r="AZ333" s="160"/>
      <c r="BA333" s="160"/>
      <c r="BB333" s="160"/>
      <c r="BC333" s="160"/>
      <c r="BD333" s="160"/>
      <c r="BE333" s="160"/>
      <c r="BF333" s="160"/>
      <c r="BG333" s="160"/>
      <c r="BH333" s="160"/>
      <c r="BI333" s="160"/>
      <c r="BJ333" s="160"/>
      <c r="BK333" s="160"/>
      <c r="BL333" s="160"/>
      <c r="BM333" s="160"/>
      <c r="BN333" s="160"/>
      <c r="BO333" s="160"/>
      <c r="BP333" s="160"/>
      <c r="BQ333" s="160"/>
      <c r="BR333" s="160"/>
      <c r="BS333" s="160"/>
      <c r="BT333" s="160"/>
      <c r="BU333" s="160"/>
      <c r="BV333" s="160"/>
      <c r="BW333" s="160"/>
      <c r="BX333" s="160"/>
      <c r="BY333" s="160"/>
      <c r="BZ333" s="160"/>
      <c r="CA333" s="160"/>
      <c r="CB333" s="160"/>
      <c r="CC333" s="160"/>
      <c r="CD333" s="160"/>
      <c r="CE333" s="160"/>
      <c r="CF333" s="160"/>
      <c r="CG333" s="160"/>
      <c r="CH333" s="160"/>
      <c r="CI333" s="160"/>
      <c r="CJ333" s="160"/>
      <c r="CK333" s="160"/>
      <c r="CL333" s="160"/>
      <c r="CM333" s="160"/>
      <c r="CN333" s="160"/>
      <c r="CO333" s="160"/>
      <c r="CP333" s="160"/>
      <c r="CQ333" s="160"/>
      <c r="CR333" s="160"/>
      <c r="CS333" s="160"/>
      <c r="CT333" s="160"/>
      <c r="CU333" s="160"/>
      <c r="CV333" s="160"/>
      <c r="CW333" s="160"/>
      <c r="CX333" s="160"/>
      <c r="CY333" s="160"/>
      <c r="CZ333" s="160"/>
      <c r="DA333" s="160"/>
      <c r="DB333" s="160"/>
      <c r="DC333" s="160"/>
      <c r="DD333" s="160"/>
      <c r="DE333" s="160"/>
      <c r="DF333" s="160"/>
      <c r="DG333" s="160"/>
      <c r="DH333" s="160"/>
      <c r="DI333" s="160"/>
      <c r="DJ333" s="160"/>
      <c r="DK333" s="160"/>
      <c r="DL333" s="160"/>
      <c r="DM333" s="160"/>
      <c r="DN333" s="160"/>
      <c r="DO333" s="160"/>
      <c r="DP333" s="160"/>
      <c r="DQ333" s="160"/>
      <c r="DR333" s="160"/>
      <c r="DS333" s="160"/>
      <c r="DT333" s="160"/>
      <c r="DU333" s="160"/>
      <c r="DV333" s="160"/>
      <c r="DW333" s="160"/>
      <c r="DX333" s="160"/>
      <c r="DY333" s="160"/>
      <c r="DZ333" s="160"/>
      <c r="EA333" s="160"/>
      <c r="EB333" s="160"/>
      <c r="EC333" s="160"/>
      <c r="ED333" s="160"/>
      <c r="EE333" s="160"/>
      <c r="EF333" s="160"/>
      <c r="EG333" s="160"/>
      <c r="EH333" s="160"/>
      <c r="EI333" s="160"/>
      <c r="EJ333" s="160"/>
      <c r="EK333" s="160"/>
      <c r="EL333" s="160"/>
      <c r="EM333" s="160"/>
      <c r="EN333" s="160"/>
      <c r="EO333" s="160"/>
      <c r="EP333" s="160"/>
      <c r="EQ333" s="160"/>
      <c r="ER333" s="160"/>
      <c r="ES333" s="160"/>
      <c r="ET333" s="160"/>
      <c r="EU333" s="160"/>
      <c r="EV333" s="160"/>
      <c r="EW333" s="160"/>
      <c r="EX333" s="160"/>
      <c r="EY333" s="160"/>
      <c r="EZ333" s="160"/>
      <c r="FA333" s="160"/>
      <c r="FB333" s="160"/>
      <c r="FC333" s="160"/>
      <c r="FD333" s="160"/>
      <c r="FE333" s="160"/>
      <c r="FF333" s="160"/>
      <c r="FG333" s="160"/>
      <c r="FH333" s="160"/>
      <c r="FI333" s="160"/>
      <c r="FJ333" s="160"/>
      <c r="FK333" s="160"/>
      <c r="FL333" s="160"/>
      <c r="FM333" s="160"/>
      <c r="FN333" s="160"/>
      <c r="FO333" s="160"/>
      <c r="FP333" s="160"/>
      <c r="FQ333" s="160"/>
      <c r="FR333" s="160"/>
      <c r="FS333" s="160"/>
      <c r="FT333" s="160"/>
      <c r="FU333" s="160"/>
      <c r="FV333" s="160"/>
      <c r="FW333" s="160"/>
      <c r="FX333" s="160"/>
      <c r="FY333" s="160"/>
      <c r="FZ333" s="160"/>
      <c r="GA333" s="160"/>
      <c r="GB333" s="160"/>
      <c r="GC333" s="160"/>
      <c r="GD333" s="160"/>
      <c r="GE333" s="160"/>
      <c r="GF333" s="160"/>
      <c r="GG333" s="160"/>
      <c r="GH333" s="160"/>
      <c r="GI333" s="160"/>
      <c r="GJ333" s="160"/>
      <c r="GK333" s="160"/>
      <c r="GL333" s="160"/>
      <c r="GM333" s="160"/>
      <c r="GN333" s="160"/>
      <c r="GO333" s="160"/>
      <c r="GP333" s="160"/>
      <c r="GQ333" s="160"/>
      <c r="GR333" s="160"/>
      <c r="GS333" s="160"/>
      <c r="GT333" s="160"/>
      <c r="GU333" s="160"/>
      <c r="GV333" s="160"/>
      <c r="GW333" s="160"/>
      <c r="GX333" s="160"/>
      <c r="GY333" s="160"/>
      <c r="GZ333" s="160"/>
      <c r="HA333" s="160"/>
      <c r="HB333" s="160"/>
      <c r="HC333" s="160"/>
      <c r="HD333" s="160"/>
      <c r="HE333" s="160"/>
      <c r="HF333" s="160"/>
      <c r="HG333" s="160"/>
      <c r="HH333" s="160"/>
      <c r="HI333" s="160"/>
      <c r="HJ333" s="160"/>
      <c r="HK333" s="160"/>
      <c r="HL333" s="160"/>
      <c r="HM333" s="160"/>
      <c r="HN333" s="160"/>
      <c r="HO333" s="160"/>
      <c r="HP333" s="160"/>
      <c r="HQ333" s="160"/>
      <c r="HR333" s="160"/>
      <c r="HS333" s="160"/>
      <c r="HT333" s="160"/>
      <c r="HU333" s="160"/>
      <c r="HV333" s="160"/>
      <c r="HW333" s="160"/>
      <c r="HX333" s="160"/>
      <c r="HY333" s="160"/>
      <c r="HZ333" s="160"/>
      <c r="IA333" s="160"/>
      <c r="IB333" s="160"/>
      <c r="IC333" s="160"/>
      <c r="ID333" s="160"/>
      <c r="IE333" s="160"/>
      <c r="IF333" s="160"/>
      <c r="IG333" s="160"/>
      <c r="IH333" s="160"/>
      <c r="II333" s="160"/>
      <c r="IJ333" s="160"/>
      <c r="IK333" s="160"/>
      <c r="IL333" s="160"/>
      <c r="IM333" s="160"/>
      <c r="IN333" s="160"/>
      <c r="IO333" s="160"/>
      <c r="IP333" s="160"/>
      <c r="IQ333" s="160"/>
      <c r="IR333" s="160"/>
      <c r="IS333" s="160"/>
      <c r="IT333" s="160"/>
      <c r="IU333" s="160"/>
      <c r="IV333" s="160"/>
      <c r="IW333" s="160"/>
      <c r="IX333" s="160"/>
      <c r="IY333" s="160"/>
      <c r="IZ333" s="160"/>
      <c r="JA333" s="160"/>
      <c r="JB333" s="160"/>
      <c r="JC333" s="160"/>
      <c r="JD333" s="160"/>
      <c r="JE333" s="160"/>
      <c r="JF333" s="160"/>
      <c r="JG333" s="160"/>
      <c r="JH333" s="160"/>
      <c r="JI333" s="160"/>
      <c r="JJ333" s="160"/>
      <c r="JK333" s="160"/>
      <c r="JL333" s="160"/>
      <c r="JM333" s="160"/>
      <c r="JN333" s="160"/>
      <c r="JO333" s="160"/>
      <c r="JP333" s="160"/>
      <c r="JQ333" s="160"/>
      <c r="JR333" s="160"/>
      <c r="JS333" s="160"/>
      <c r="JT333" s="160"/>
      <c r="JU333" s="160"/>
      <c r="JV333" s="160"/>
      <c r="JW333" s="160"/>
      <c r="JX333" s="160"/>
      <c r="JY333" s="160"/>
      <c r="JZ333" s="160"/>
      <c r="KA333" s="160"/>
      <c r="KB333" s="160"/>
      <c r="KC333" s="160"/>
      <c r="KD333" s="160"/>
      <c r="KE333" s="160"/>
      <c r="KF333" s="160"/>
      <c r="KG333" s="160"/>
      <c r="KH333" s="160"/>
      <c r="KI333" s="160"/>
      <c r="KJ333" s="160"/>
      <c r="KK333" s="160"/>
      <c r="KL333" s="160"/>
      <c r="KM333" s="160"/>
      <c r="KN333" s="160"/>
      <c r="KO333" s="160"/>
      <c r="KP333" s="160"/>
      <c r="KQ333" s="160"/>
      <c r="KR333" s="160"/>
      <c r="KS333" s="160"/>
      <c r="KT333" s="160"/>
      <c r="KU333" s="160"/>
      <c r="KV333" s="160"/>
      <c r="KW333" s="160"/>
      <c r="KX333" s="160"/>
      <c r="KY333" s="160"/>
      <c r="KZ333" s="160"/>
      <c r="LA333" s="160"/>
      <c r="LB333" s="160"/>
      <c r="LC333" s="160"/>
      <c r="LD333" s="160"/>
      <c r="LE333" s="160"/>
      <c r="LF333" s="160"/>
      <c r="LG333" s="160"/>
      <c r="LH333" s="160"/>
      <c r="LI333" s="160"/>
      <c r="LJ333" s="160"/>
      <c r="LK333" s="160"/>
      <c r="LL333" s="160"/>
      <c r="LM333" s="160"/>
      <c r="LN333" s="160"/>
      <c r="LO333" s="160"/>
      <c r="LP333" s="160"/>
      <c r="LQ333" s="160"/>
      <c r="LR333" s="160"/>
      <c r="LS333" s="160"/>
      <c r="LT333" s="160"/>
      <c r="LU333" s="160"/>
      <c r="LV333" s="160"/>
      <c r="LW333" s="160"/>
      <c r="LX333" s="160"/>
      <c r="LY333" s="160"/>
      <c r="LZ333" s="160"/>
      <c r="MA333" s="160"/>
      <c r="MB333" s="160"/>
      <c r="MC333" s="160"/>
      <c r="MD333" s="160"/>
      <c r="ME333" s="160"/>
      <c r="MF333" s="160"/>
      <c r="MG333" s="160"/>
      <c r="MH333" s="160"/>
      <c r="MI333" s="160"/>
      <c r="MJ333" s="160"/>
      <c r="MK333" s="160"/>
      <c r="ML333" s="160"/>
      <c r="MM333" s="160"/>
      <c r="MN333" s="160"/>
      <c r="MO333" s="160"/>
      <c r="MP333" s="160"/>
      <c r="MQ333" s="160"/>
      <c r="MR333" s="160"/>
      <c r="MS333" s="160"/>
      <c r="MT333" s="160"/>
      <c r="MU333" s="160"/>
      <c r="MV333" s="160"/>
      <c r="MW333" s="160"/>
      <c r="MX333" s="160"/>
      <c r="MY333" s="160"/>
      <c r="MZ333" s="160"/>
      <c r="NA333" s="160"/>
      <c r="NB333" s="160"/>
      <c r="NC333" s="160"/>
      <c r="ND333" s="160"/>
      <c r="NE333" s="160"/>
      <c r="NF333" s="160"/>
      <c r="NG333" s="160"/>
      <c r="NH333" s="160"/>
      <c r="NI333" s="160"/>
      <c r="NJ333" s="160"/>
      <c r="NK333" s="160"/>
      <c r="NL333" s="160"/>
      <c r="NM333" s="160"/>
      <c r="NN333" s="160"/>
      <c r="NO333" s="160"/>
      <c r="NP333" s="160"/>
      <c r="NQ333" s="160"/>
      <c r="NR333" s="160"/>
      <c r="NS333" s="160"/>
      <c r="NT333" s="160"/>
      <c r="NU333" s="160"/>
      <c r="NV333" s="160"/>
      <c r="NW333" s="160"/>
      <c r="NX333" s="160"/>
      <c r="NY333" s="160"/>
      <c r="NZ333" s="160"/>
      <c r="OA333" s="160"/>
      <c r="OB333" s="160"/>
      <c r="OC333" s="160"/>
      <c r="OD333" s="160"/>
      <c r="OE333" s="160"/>
      <c r="OF333" s="160"/>
      <c r="OG333" s="160"/>
      <c r="OH333" s="160"/>
      <c r="OI333" s="160"/>
      <c r="OJ333" s="160"/>
      <c r="OK333" s="160"/>
      <c r="OL333" s="160"/>
      <c r="OM333" s="160"/>
      <c r="ON333" s="160"/>
      <c r="OO333" s="160"/>
      <c r="OP333" s="160"/>
      <c r="OQ333" s="160"/>
      <c r="OR333" s="160"/>
      <c r="OS333" s="160"/>
      <c r="OT333" s="160"/>
      <c r="OU333" s="160"/>
      <c r="OV333" s="160"/>
      <c r="OW333" s="160"/>
      <c r="OX333" s="160"/>
      <c r="OY333" s="160"/>
      <c r="OZ333" s="160"/>
      <c r="PA333" s="160"/>
      <c r="PB333" s="160"/>
      <c r="PC333" s="160"/>
      <c r="PD333" s="160"/>
      <c r="PE333" s="160"/>
      <c r="PF333" s="160"/>
      <c r="PG333" s="160"/>
      <c r="PH333" s="160"/>
      <c r="PI333" s="160"/>
      <c r="PJ333" s="160"/>
      <c r="PK333" s="160"/>
      <c r="PL333" s="160"/>
      <c r="PM333" s="160"/>
      <c r="PN333" s="160"/>
      <c r="PO333" s="160"/>
      <c r="PP333" s="160"/>
      <c r="PQ333" s="160"/>
      <c r="PR333" s="160"/>
      <c r="PS333" s="160"/>
      <c r="PT333" s="160"/>
      <c r="PU333" s="160"/>
      <c r="PV333" s="160"/>
      <c r="PW333" s="160"/>
      <c r="PX333" s="160"/>
      <c r="PY333" s="160"/>
      <c r="PZ333" s="160"/>
      <c r="QA333" s="160"/>
      <c r="QB333" s="160"/>
      <c r="QC333" s="160"/>
      <c r="QD333" s="160"/>
      <c r="QE333" s="160"/>
      <c r="QF333" s="160"/>
      <c r="QG333" s="160"/>
      <c r="QH333" s="160"/>
      <c r="QI333" s="160"/>
      <c r="QJ333" s="160"/>
      <c r="QK333" s="160"/>
      <c r="QL333" s="160"/>
      <c r="QM333" s="160"/>
      <c r="QN333" s="160"/>
      <c r="QO333" s="160"/>
      <c r="QP333" s="160"/>
      <c r="QQ333" s="160"/>
      <c r="QR333" s="160"/>
      <c r="QS333" s="160"/>
      <c r="QT333" s="160"/>
      <c r="QU333" s="160"/>
      <c r="QV333" s="160"/>
      <c r="QW333" s="160"/>
      <c r="QX333" s="160"/>
      <c r="QY333" s="160"/>
      <c r="QZ333" s="160"/>
      <c r="RA333" s="160"/>
      <c r="RB333" s="160"/>
      <c r="RC333" s="160"/>
      <c r="RD333" s="160"/>
      <c r="RE333" s="160"/>
      <c r="RF333" s="160"/>
      <c r="RG333" s="160"/>
      <c r="RH333" s="160"/>
      <c r="RI333" s="160"/>
      <c r="RJ333" s="160"/>
      <c r="RK333" s="160"/>
      <c r="RL333" s="160"/>
      <c r="RM333" s="160"/>
      <c r="RN333" s="160"/>
      <c r="RO333" s="160"/>
      <c r="RP333" s="160"/>
      <c r="RQ333" s="160"/>
      <c r="RR333" s="160"/>
      <c r="RS333" s="160"/>
      <c r="RT333" s="160"/>
      <c r="RU333" s="160"/>
      <c r="RV333" s="160"/>
      <c r="RW333" s="160"/>
      <c r="RX333" s="160"/>
      <c r="RY333" s="160"/>
      <c r="RZ333" s="160"/>
      <c r="SA333" s="160"/>
      <c r="SB333" s="160"/>
      <c r="SC333" s="160"/>
      <c r="SD333" s="160"/>
      <c r="SE333" s="160"/>
      <c r="SF333" s="160"/>
      <c r="SG333" s="160"/>
      <c r="SH333" s="160"/>
      <c r="SI333" s="160"/>
      <c r="SJ333" s="160"/>
      <c r="SK333" s="160"/>
      <c r="SL333" s="160"/>
      <c r="SM333" s="160"/>
      <c r="SN333" s="160"/>
      <c r="SO333" s="160"/>
      <c r="SP333" s="160"/>
      <c r="SQ333" s="160"/>
      <c r="SR333" s="160"/>
      <c r="SS333" s="160"/>
      <c r="ST333" s="160"/>
      <c r="SU333" s="160"/>
      <c r="SV333" s="160"/>
      <c r="SW333" s="160"/>
      <c r="SX333" s="160"/>
      <c r="SY333" s="160"/>
      <c r="SZ333" s="160"/>
      <c r="TA333" s="160"/>
      <c r="TB333" s="160"/>
      <c r="TC333" s="160"/>
      <c r="TD333" s="160"/>
      <c r="TE333" s="160"/>
      <c r="TF333" s="160"/>
    </row>
    <row r="334" spans="1:526">
      <c r="A334" s="160"/>
      <c r="B334" s="160"/>
      <c r="C334" s="160"/>
      <c r="D334" s="160"/>
      <c r="E334" s="160"/>
      <c r="F334" s="160"/>
      <c r="G334" s="160"/>
      <c r="H334" s="160"/>
      <c r="I334" s="160"/>
      <c r="J334" s="160"/>
      <c r="K334" s="160"/>
      <c r="L334" s="160"/>
      <c r="M334" s="160"/>
      <c r="N334" s="160"/>
      <c r="O334" s="160"/>
      <c r="P334" s="160"/>
      <c r="Q334" s="160"/>
      <c r="R334" s="160"/>
      <c r="S334" s="160"/>
      <c r="T334" s="160"/>
      <c r="U334" s="160"/>
      <c r="V334" s="160"/>
      <c r="W334" s="160"/>
      <c r="X334" s="160"/>
      <c r="Y334" s="160"/>
      <c r="Z334" s="160"/>
      <c r="AA334" s="160"/>
      <c r="AB334" s="160"/>
      <c r="AC334" s="160"/>
      <c r="AD334" s="160"/>
      <c r="AE334" s="160"/>
      <c r="AF334" s="160"/>
      <c r="AG334" s="160"/>
      <c r="AH334" s="160"/>
      <c r="AI334" s="160"/>
      <c r="AJ334" s="160"/>
      <c r="AK334" s="160"/>
      <c r="AL334" s="160"/>
      <c r="AM334" s="160"/>
      <c r="AN334" s="160"/>
      <c r="AO334" s="160"/>
      <c r="AP334" s="160"/>
      <c r="AQ334" s="160"/>
      <c r="AR334" s="160"/>
      <c r="AS334" s="160"/>
      <c r="AT334" s="160"/>
      <c r="AU334" s="160"/>
      <c r="AV334" s="160"/>
      <c r="AW334" s="160"/>
      <c r="AX334" s="160"/>
      <c r="AY334" s="160"/>
      <c r="AZ334" s="160"/>
      <c r="BA334" s="160"/>
      <c r="BB334" s="160"/>
      <c r="BC334" s="160"/>
      <c r="BD334" s="160"/>
      <c r="BE334" s="160"/>
      <c r="BF334" s="160"/>
      <c r="BG334" s="160"/>
      <c r="BH334" s="160"/>
      <c r="BI334" s="160"/>
      <c r="BJ334" s="160"/>
      <c r="BK334" s="160"/>
      <c r="BL334" s="160"/>
      <c r="BM334" s="160"/>
      <c r="BN334" s="160"/>
      <c r="BO334" s="160"/>
      <c r="BP334" s="160"/>
      <c r="BQ334" s="160"/>
      <c r="BR334" s="160"/>
      <c r="BS334" s="160"/>
      <c r="BT334" s="160"/>
      <c r="BU334" s="160"/>
      <c r="BV334" s="160"/>
      <c r="BW334" s="160"/>
      <c r="BX334" s="160"/>
      <c r="BY334" s="160"/>
      <c r="BZ334" s="160"/>
      <c r="CA334" s="160"/>
      <c r="CB334" s="160"/>
      <c r="CC334" s="160"/>
      <c r="CD334" s="160"/>
      <c r="CE334" s="160"/>
      <c r="CF334" s="160"/>
      <c r="CG334" s="160"/>
      <c r="CH334" s="160"/>
      <c r="CI334" s="160"/>
      <c r="CJ334" s="160"/>
      <c r="CK334" s="160"/>
      <c r="CL334" s="160"/>
      <c r="CM334" s="160"/>
      <c r="CN334" s="160"/>
      <c r="CO334" s="160"/>
      <c r="CP334" s="160"/>
      <c r="CQ334" s="160"/>
      <c r="CR334" s="160"/>
      <c r="CS334" s="160"/>
      <c r="CT334" s="160"/>
      <c r="CU334" s="160"/>
      <c r="CV334" s="160"/>
      <c r="CW334" s="160"/>
      <c r="CX334" s="160"/>
      <c r="CY334" s="160"/>
      <c r="CZ334" s="160"/>
      <c r="DA334" s="160"/>
      <c r="DB334" s="160"/>
      <c r="DC334" s="160"/>
      <c r="DD334" s="160"/>
      <c r="DE334" s="160"/>
      <c r="DF334" s="160"/>
      <c r="DG334" s="160"/>
      <c r="DH334" s="160"/>
      <c r="DI334" s="160"/>
      <c r="DJ334" s="160"/>
      <c r="DK334" s="160"/>
      <c r="DL334" s="160"/>
      <c r="DM334" s="160"/>
      <c r="DN334" s="160"/>
      <c r="DO334" s="160"/>
      <c r="DP334" s="160"/>
      <c r="DQ334" s="160"/>
      <c r="DR334" s="160"/>
      <c r="DS334" s="160"/>
      <c r="DT334" s="160"/>
      <c r="DU334" s="160"/>
      <c r="DV334" s="160"/>
      <c r="DW334" s="160"/>
      <c r="DX334" s="160"/>
      <c r="DY334" s="160"/>
      <c r="DZ334" s="160"/>
      <c r="EA334" s="160"/>
      <c r="EB334" s="160"/>
      <c r="EC334" s="160"/>
      <c r="ED334" s="160"/>
      <c r="EE334" s="160"/>
      <c r="EF334" s="160"/>
      <c r="EG334" s="160"/>
      <c r="EH334" s="160"/>
      <c r="EI334" s="160"/>
      <c r="EJ334" s="160"/>
      <c r="EK334" s="160"/>
      <c r="EL334" s="160"/>
      <c r="EM334" s="160"/>
      <c r="EN334" s="160"/>
      <c r="EO334" s="160"/>
      <c r="EP334" s="160"/>
      <c r="EQ334" s="160"/>
      <c r="ER334" s="160"/>
      <c r="ES334" s="160"/>
      <c r="ET334" s="160"/>
      <c r="EU334" s="160"/>
      <c r="EV334" s="160"/>
      <c r="EW334" s="160"/>
      <c r="EX334" s="160"/>
      <c r="EY334" s="160"/>
      <c r="EZ334" s="160"/>
      <c r="FA334" s="160"/>
      <c r="FB334" s="160"/>
      <c r="FC334" s="160"/>
      <c r="FD334" s="160"/>
      <c r="FE334" s="160"/>
      <c r="FF334" s="160"/>
      <c r="FG334" s="160"/>
      <c r="FH334" s="160"/>
      <c r="FI334" s="160"/>
      <c r="FJ334" s="160"/>
      <c r="FK334" s="160"/>
      <c r="FL334" s="160"/>
      <c r="FM334" s="160"/>
      <c r="FN334" s="160"/>
      <c r="FO334" s="160"/>
      <c r="FP334" s="160"/>
      <c r="FQ334" s="160"/>
      <c r="FR334" s="160"/>
      <c r="FS334" s="160"/>
      <c r="FT334" s="160"/>
      <c r="FU334" s="160"/>
      <c r="FV334" s="160"/>
      <c r="FW334" s="160"/>
      <c r="FX334" s="160"/>
      <c r="FY334" s="160"/>
      <c r="FZ334" s="160"/>
      <c r="GA334" s="160"/>
      <c r="GB334" s="160"/>
      <c r="GC334" s="160"/>
      <c r="GD334" s="160"/>
      <c r="GE334" s="160"/>
      <c r="GF334" s="160"/>
      <c r="GG334" s="160"/>
      <c r="GH334" s="160"/>
      <c r="GI334" s="160"/>
      <c r="GJ334" s="160"/>
      <c r="GK334" s="160"/>
      <c r="GL334" s="160"/>
      <c r="GM334" s="160"/>
      <c r="GN334" s="160"/>
      <c r="GO334" s="160"/>
      <c r="GP334" s="160"/>
      <c r="GQ334" s="160"/>
      <c r="GR334" s="160"/>
      <c r="GS334" s="160"/>
      <c r="GT334" s="160"/>
      <c r="GU334" s="160"/>
      <c r="GV334" s="160"/>
      <c r="GW334" s="160"/>
      <c r="GX334" s="160"/>
      <c r="GY334" s="160"/>
      <c r="GZ334" s="160"/>
      <c r="HA334" s="160"/>
      <c r="HB334" s="160"/>
      <c r="HC334" s="160"/>
      <c r="HD334" s="160"/>
      <c r="HE334" s="160"/>
      <c r="HF334" s="160"/>
      <c r="HG334" s="160"/>
      <c r="HH334" s="160"/>
      <c r="HI334" s="160"/>
      <c r="HJ334" s="160"/>
      <c r="HK334" s="160"/>
      <c r="HL334" s="160"/>
      <c r="HM334" s="160"/>
      <c r="HN334" s="160"/>
      <c r="HO334" s="160"/>
      <c r="HP334" s="160"/>
      <c r="HQ334" s="160"/>
      <c r="HR334" s="160"/>
      <c r="HS334" s="160"/>
      <c r="HT334" s="160"/>
      <c r="HU334" s="160"/>
      <c r="HV334" s="160"/>
      <c r="HW334" s="160"/>
      <c r="HX334" s="160"/>
      <c r="HY334" s="160"/>
      <c r="HZ334" s="160"/>
      <c r="IA334" s="160"/>
      <c r="IB334" s="160"/>
      <c r="IC334" s="160"/>
      <c r="ID334" s="160"/>
      <c r="IE334" s="160"/>
      <c r="IF334" s="160"/>
      <c r="IG334" s="160"/>
      <c r="IH334" s="160"/>
      <c r="II334" s="160"/>
      <c r="IJ334" s="160"/>
      <c r="IK334" s="160"/>
      <c r="IL334" s="160"/>
      <c r="IM334" s="160"/>
      <c r="IN334" s="160"/>
      <c r="IO334" s="160"/>
      <c r="IP334" s="160"/>
      <c r="IQ334" s="160"/>
      <c r="IR334" s="160"/>
      <c r="IS334" s="160"/>
      <c r="IT334" s="160"/>
      <c r="IU334" s="160"/>
      <c r="IV334" s="160"/>
      <c r="IW334" s="160"/>
      <c r="IX334" s="160"/>
      <c r="IY334" s="160"/>
      <c r="IZ334" s="160"/>
      <c r="JA334" s="160"/>
      <c r="JB334" s="160"/>
      <c r="JC334" s="160"/>
      <c r="JD334" s="160"/>
      <c r="JE334" s="160"/>
      <c r="JF334" s="160"/>
      <c r="JG334" s="160"/>
      <c r="JH334" s="160"/>
      <c r="JI334" s="160"/>
      <c r="JJ334" s="160"/>
      <c r="JK334" s="160"/>
      <c r="JL334" s="160"/>
      <c r="JM334" s="160"/>
      <c r="JN334" s="160"/>
      <c r="JO334" s="160"/>
      <c r="JP334" s="160"/>
      <c r="JQ334" s="160"/>
      <c r="JR334" s="160"/>
      <c r="JS334" s="160"/>
      <c r="JT334" s="160"/>
      <c r="JU334" s="160"/>
      <c r="JV334" s="160"/>
      <c r="JW334" s="160"/>
      <c r="JX334" s="160"/>
      <c r="JY334" s="160"/>
      <c r="JZ334" s="160"/>
      <c r="KA334" s="160"/>
      <c r="KB334" s="160"/>
      <c r="KC334" s="160"/>
      <c r="KD334" s="160"/>
      <c r="KE334" s="160"/>
      <c r="KF334" s="160"/>
      <c r="KG334" s="160"/>
      <c r="KH334" s="160"/>
      <c r="KI334" s="160"/>
      <c r="KJ334" s="160"/>
      <c r="KK334" s="160"/>
      <c r="KL334" s="160"/>
      <c r="KM334" s="160"/>
      <c r="KN334" s="160"/>
      <c r="KO334" s="160"/>
      <c r="KP334" s="160"/>
      <c r="KQ334" s="160"/>
      <c r="KR334" s="160"/>
      <c r="KS334" s="160"/>
      <c r="KT334" s="160"/>
      <c r="KU334" s="160"/>
      <c r="KV334" s="160"/>
      <c r="KW334" s="160"/>
      <c r="KX334" s="160"/>
      <c r="KY334" s="160"/>
      <c r="KZ334" s="160"/>
      <c r="LA334" s="160"/>
      <c r="LB334" s="160"/>
      <c r="LC334" s="160"/>
      <c r="LD334" s="160"/>
      <c r="LE334" s="160"/>
      <c r="LF334" s="160"/>
      <c r="LG334" s="160"/>
      <c r="LH334" s="160"/>
      <c r="LI334" s="160"/>
      <c r="LJ334" s="160"/>
      <c r="LK334" s="160"/>
      <c r="LL334" s="160"/>
      <c r="LM334" s="160"/>
      <c r="LN334" s="160"/>
      <c r="LO334" s="160"/>
      <c r="LP334" s="160"/>
      <c r="LQ334" s="160"/>
      <c r="LR334" s="160"/>
      <c r="LS334" s="160"/>
      <c r="LT334" s="160"/>
      <c r="LU334" s="160"/>
      <c r="LV334" s="160"/>
      <c r="LW334" s="160"/>
      <c r="LX334" s="160"/>
      <c r="LY334" s="160"/>
      <c r="LZ334" s="160"/>
      <c r="MA334" s="160"/>
      <c r="MB334" s="160"/>
      <c r="MC334" s="160"/>
      <c r="MD334" s="160"/>
      <c r="ME334" s="160"/>
      <c r="MF334" s="160"/>
      <c r="MG334" s="160"/>
      <c r="MH334" s="160"/>
      <c r="MI334" s="160"/>
      <c r="MJ334" s="160"/>
      <c r="MK334" s="160"/>
      <c r="ML334" s="160"/>
      <c r="MM334" s="160"/>
      <c r="MN334" s="160"/>
      <c r="MO334" s="160"/>
      <c r="MP334" s="160"/>
      <c r="MQ334" s="160"/>
      <c r="MR334" s="160"/>
      <c r="MS334" s="160"/>
      <c r="MT334" s="160"/>
      <c r="MU334" s="160"/>
      <c r="MV334" s="160"/>
      <c r="MW334" s="160"/>
      <c r="MX334" s="160"/>
      <c r="MY334" s="160"/>
      <c r="MZ334" s="160"/>
      <c r="NA334" s="160"/>
      <c r="NB334" s="160"/>
      <c r="NC334" s="160"/>
      <c r="ND334" s="160"/>
      <c r="NE334" s="160"/>
      <c r="NF334" s="160"/>
      <c r="NG334" s="160"/>
      <c r="NH334" s="160"/>
      <c r="NI334" s="160"/>
      <c r="NJ334" s="160"/>
      <c r="NK334" s="160"/>
      <c r="NL334" s="160"/>
      <c r="NM334" s="160"/>
      <c r="NN334" s="160"/>
      <c r="NO334" s="160"/>
      <c r="NP334" s="160"/>
      <c r="NQ334" s="160"/>
      <c r="NR334" s="160"/>
      <c r="NS334" s="160"/>
      <c r="NT334" s="160"/>
      <c r="NU334" s="160"/>
      <c r="NV334" s="160"/>
      <c r="NW334" s="160"/>
      <c r="NX334" s="160"/>
      <c r="NY334" s="160"/>
      <c r="NZ334" s="160"/>
      <c r="OA334" s="160"/>
      <c r="OB334" s="160"/>
      <c r="OC334" s="160"/>
      <c r="OD334" s="160"/>
      <c r="OE334" s="160"/>
      <c r="OF334" s="160"/>
      <c r="OG334" s="160"/>
      <c r="OH334" s="160"/>
      <c r="OI334" s="160"/>
      <c r="OJ334" s="160"/>
      <c r="OK334" s="160"/>
      <c r="OL334" s="160"/>
      <c r="OM334" s="160"/>
      <c r="ON334" s="160"/>
      <c r="OO334" s="160"/>
      <c r="OP334" s="160"/>
      <c r="OQ334" s="160"/>
      <c r="OR334" s="160"/>
      <c r="OS334" s="160"/>
      <c r="OT334" s="160"/>
      <c r="OU334" s="160"/>
      <c r="OV334" s="160"/>
      <c r="OW334" s="160"/>
      <c r="OX334" s="160"/>
      <c r="OY334" s="160"/>
      <c r="OZ334" s="160"/>
      <c r="PA334" s="160"/>
      <c r="PB334" s="160"/>
      <c r="PC334" s="160"/>
      <c r="PD334" s="160"/>
      <c r="PE334" s="160"/>
      <c r="PF334" s="160"/>
      <c r="PG334" s="160"/>
      <c r="PH334" s="160"/>
      <c r="PI334" s="160"/>
      <c r="PJ334" s="160"/>
      <c r="PK334" s="160"/>
      <c r="PL334" s="160"/>
      <c r="PM334" s="160"/>
      <c r="PN334" s="160"/>
      <c r="PO334" s="160"/>
      <c r="PP334" s="160"/>
      <c r="PQ334" s="160"/>
      <c r="PR334" s="160"/>
      <c r="PS334" s="160"/>
      <c r="PT334" s="160"/>
      <c r="PU334" s="160"/>
      <c r="PV334" s="160"/>
      <c r="PW334" s="160"/>
      <c r="PX334" s="160"/>
      <c r="PY334" s="160"/>
      <c r="PZ334" s="160"/>
      <c r="QA334" s="160"/>
      <c r="QB334" s="160"/>
      <c r="QC334" s="160"/>
      <c r="QD334" s="160"/>
      <c r="QE334" s="160"/>
      <c r="QF334" s="160"/>
      <c r="QG334" s="160"/>
      <c r="QH334" s="160"/>
      <c r="QI334" s="160"/>
      <c r="QJ334" s="160"/>
      <c r="QK334" s="160"/>
      <c r="QL334" s="160"/>
      <c r="QM334" s="160"/>
      <c r="QN334" s="160"/>
      <c r="QO334" s="160"/>
      <c r="QP334" s="160"/>
      <c r="QQ334" s="160"/>
      <c r="QR334" s="160"/>
      <c r="QS334" s="160"/>
      <c r="QT334" s="160"/>
      <c r="QU334" s="160"/>
      <c r="QV334" s="160"/>
      <c r="QW334" s="160"/>
      <c r="QX334" s="160"/>
      <c r="QY334" s="160"/>
      <c r="QZ334" s="160"/>
      <c r="RA334" s="160"/>
      <c r="RB334" s="160"/>
      <c r="RC334" s="160"/>
      <c r="RD334" s="160"/>
      <c r="RE334" s="160"/>
      <c r="RF334" s="160"/>
      <c r="RG334" s="160"/>
      <c r="RH334" s="160"/>
      <c r="RI334" s="160"/>
      <c r="RJ334" s="160"/>
      <c r="RK334" s="160"/>
      <c r="RL334" s="160"/>
      <c r="RM334" s="160"/>
      <c r="RN334" s="160"/>
      <c r="RO334" s="160"/>
      <c r="RP334" s="160"/>
      <c r="RQ334" s="160"/>
      <c r="RR334" s="160"/>
      <c r="RS334" s="160"/>
      <c r="RT334" s="160"/>
      <c r="RU334" s="160"/>
      <c r="RV334" s="160"/>
      <c r="RW334" s="160"/>
      <c r="RX334" s="160"/>
      <c r="RY334" s="160"/>
      <c r="RZ334" s="160"/>
      <c r="SA334" s="160"/>
      <c r="SB334" s="160"/>
      <c r="SC334" s="160"/>
      <c r="SD334" s="160"/>
      <c r="SE334" s="160"/>
      <c r="SF334" s="160"/>
      <c r="SG334" s="160"/>
      <c r="SH334" s="160"/>
      <c r="SI334" s="160"/>
      <c r="SJ334" s="160"/>
      <c r="SK334" s="160"/>
      <c r="SL334" s="160"/>
      <c r="SM334" s="160"/>
      <c r="SN334" s="160"/>
      <c r="SO334" s="160"/>
      <c r="SP334" s="160"/>
      <c r="SQ334" s="160"/>
      <c r="SR334" s="160"/>
      <c r="SS334" s="160"/>
      <c r="ST334" s="160"/>
      <c r="SU334" s="160"/>
      <c r="SV334" s="160"/>
      <c r="SW334" s="160"/>
      <c r="SX334" s="160"/>
      <c r="SY334" s="160"/>
      <c r="SZ334" s="160"/>
      <c r="TA334" s="160"/>
      <c r="TB334" s="160"/>
      <c r="TC334" s="160"/>
      <c r="TD334" s="160"/>
      <c r="TE334" s="160"/>
      <c r="TF334" s="160"/>
    </row>
    <row r="335" spans="1:526">
      <c r="A335" s="160"/>
      <c r="B335" s="160"/>
      <c r="C335" s="160"/>
      <c r="D335" s="160"/>
      <c r="E335" s="160"/>
      <c r="F335" s="160"/>
      <c r="G335" s="160"/>
      <c r="H335" s="160"/>
      <c r="I335" s="160"/>
      <c r="J335" s="160"/>
      <c r="K335" s="160"/>
      <c r="L335" s="160"/>
      <c r="M335" s="160"/>
      <c r="N335" s="160"/>
      <c r="O335" s="160"/>
      <c r="P335" s="160"/>
      <c r="Q335" s="160"/>
      <c r="R335" s="160"/>
      <c r="S335" s="160"/>
      <c r="T335" s="160"/>
      <c r="U335" s="160"/>
      <c r="V335" s="160"/>
      <c r="W335" s="160"/>
      <c r="X335" s="160"/>
      <c r="Y335" s="160"/>
      <c r="Z335" s="160"/>
      <c r="AA335" s="160"/>
      <c r="AB335" s="160"/>
      <c r="AC335" s="160"/>
      <c r="AD335" s="160"/>
      <c r="AE335" s="160"/>
      <c r="AF335" s="160"/>
      <c r="AG335" s="160"/>
      <c r="AH335" s="160"/>
      <c r="AI335" s="160"/>
      <c r="AJ335" s="160"/>
      <c r="AK335" s="160"/>
      <c r="AL335" s="160"/>
      <c r="AM335" s="160"/>
      <c r="AN335" s="160"/>
      <c r="AO335" s="160"/>
      <c r="AP335" s="160"/>
      <c r="AQ335" s="160"/>
      <c r="AR335" s="160"/>
      <c r="AS335" s="160"/>
      <c r="AT335" s="160"/>
      <c r="AU335" s="160"/>
      <c r="AV335" s="160"/>
      <c r="AW335" s="160"/>
      <c r="AX335" s="160"/>
      <c r="AY335" s="160"/>
      <c r="AZ335" s="160"/>
      <c r="BA335" s="160"/>
      <c r="BB335" s="160"/>
      <c r="BC335" s="160"/>
      <c r="BD335" s="160"/>
      <c r="BE335" s="160"/>
      <c r="BF335" s="160"/>
      <c r="BG335" s="160"/>
      <c r="BH335" s="160"/>
      <c r="BI335" s="160"/>
      <c r="BJ335" s="160"/>
      <c r="BK335" s="160"/>
      <c r="BL335" s="160"/>
      <c r="BM335" s="160"/>
      <c r="BN335" s="160"/>
      <c r="BO335" s="160"/>
      <c r="BP335" s="160"/>
      <c r="BQ335" s="160"/>
      <c r="BR335" s="160"/>
      <c r="BS335" s="160"/>
      <c r="BT335" s="160"/>
      <c r="BU335" s="160"/>
      <c r="BV335" s="160"/>
      <c r="BW335" s="160"/>
      <c r="BX335" s="160"/>
      <c r="BY335" s="160"/>
      <c r="BZ335" s="160"/>
      <c r="CA335" s="160"/>
      <c r="CB335" s="160"/>
      <c r="CC335" s="160"/>
      <c r="CD335" s="160"/>
      <c r="CE335" s="160"/>
      <c r="CF335" s="160"/>
      <c r="CG335" s="160"/>
      <c r="CH335" s="160"/>
      <c r="CI335" s="160"/>
      <c r="CJ335" s="160"/>
      <c r="CK335" s="160"/>
      <c r="CL335" s="160"/>
      <c r="CM335" s="160"/>
      <c r="CN335" s="160"/>
      <c r="CO335" s="160"/>
      <c r="CP335" s="160"/>
      <c r="CQ335" s="160"/>
      <c r="CR335" s="160"/>
      <c r="CS335" s="160"/>
      <c r="CT335" s="160"/>
      <c r="CU335" s="160"/>
      <c r="CV335" s="160"/>
      <c r="CW335" s="160"/>
      <c r="CX335" s="160"/>
      <c r="CY335" s="160"/>
      <c r="CZ335" s="160"/>
      <c r="DA335" s="160"/>
      <c r="DB335" s="160"/>
      <c r="DC335" s="160"/>
      <c r="DD335" s="160"/>
      <c r="DE335" s="160"/>
      <c r="DF335" s="160"/>
      <c r="DG335" s="160"/>
      <c r="DH335" s="160"/>
      <c r="DI335" s="160"/>
      <c r="DJ335" s="160"/>
      <c r="DK335" s="160"/>
      <c r="DL335" s="160"/>
      <c r="DM335" s="160"/>
      <c r="DN335" s="160"/>
      <c r="DO335" s="160"/>
      <c r="DP335" s="160"/>
      <c r="DQ335" s="160"/>
      <c r="DR335" s="160"/>
      <c r="DS335" s="160"/>
      <c r="DT335" s="160"/>
      <c r="DU335" s="160"/>
      <c r="DV335" s="160"/>
      <c r="DW335" s="160"/>
      <c r="DX335" s="160"/>
      <c r="DY335" s="160"/>
      <c r="DZ335" s="160"/>
      <c r="EA335" s="160"/>
      <c r="EB335" s="160"/>
      <c r="EC335" s="160"/>
      <c r="ED335" s="160"/>
      <c r="EE335" s="160"/>
      <c r="EF335" s="160"/>
      <c r="EG335" s="160"/>
      <c r="EH335" s="160"/>
      <c r="EI335" s="160"/>
      <c r="EJ335" s="160"/>
      <c r="EK335" s="160"/>
      <c r="EL335" s="160"/>
      <c r="EM335" s="160"/>
      <c r="EN335" s="160"/>
      <c r="EO335" s="160"/>
      <c r="EP335" s="160"/>
      <c r="EQ335" s="160"/>
      <c r="ER335" s="160"/>
      <c r="ES335" s="160"/>
      <c r="ET335" s="160"/>
      <c r="EU335" s="160"/>
      <c r="EV335" s="160"/>
      <c r="EW335" s="160"/>
      <c r="EX335" s="160"/>
      <c r="EY335" s="160"/>
      <c r="EZ335" s="160"/>
      <c r="FA335" s="160"/>
      <c r="FB335" s="160"/>
      <c r="FC335" s="160"/>
      <c r="FD335" s="160"/>
      <c r="FE335" s="160"/>
      <c r="FF335" s="160"/>
      <c r="FG335" s="160"/>
      <c r="FH335" s="160"/>
      <c r="FI335" s="160"/>
      <c r="FJ335" s="160"/>
      <c r="FK335" s="160"/>
      <c r="FL335" s="160"/>
      <c r="FM335" s="160"/>
      <c r="FN335" s="160"/>
      <c r="FO335" s="160"/>
      <c r="FP335" s="160"/>
      <c r="FQ335" s="160"/>
      <c r="FR335" s="160"/>
      <c r="FS335" s="160"/>
      <c r="FT335" s="160"/>
      <c r="FU335" s="160"/>
      <c r="FV335" s="160"/>
      <c r="FW335" s="160"/>
      <c r="FX335" s="160"/>
      <c r="FY335" s="160"/>
      <c r="FZ335" s="160"/>
      <c r="GA335" s="160"/>
      <c r="GB335" s="160"/>
      <c r="GC335" s="160"/>
      <c r="GD335" s="160"/>
      <c r="GE335" s="160"/>
      <c r="GF335" s="160"/>
      <c r="GG335" s="160"/>
      <c r="GH335" s="160"/>
      <c r="GI335" s="160"/>
      <c r="GJ335" s="160"/>
      <c r="GK335" s="160"/>
      <c r="GL335" s="160"/>
      <c r="GM335" s="160"/>
      <c r="GN335" s="160"/>
      <c r="GO335" s="160"/>
      <c r="GP335" s="160"/>
      <c r="GQ335" s="160"/>
      <c r="GR335" s="160"/>
      <c r="GS335" s="160"/>
      <c r="GT335" s="160"/>
      <c r="GU335" s="160"/>
      <c r="GV335" s="160"/>
      <c r="GW335" s="160"/>
      <c r="GX335" s="160"/>
      <c r="GY335" s="160"/>
      <c r="GZ335" s="160"/>
      <c r="HA335" s="160"/>
      <c r="HB335" s="160"/>
      <c r="HC335" s="160"/>
      <c r="HD335" s="160"/>
      <c r="HE335" s="160"/>
      <c r="HF335" s="160"/>
      <c r="HG335" s="160"/>
      <c r="HH335" s="160"/>
      <c r="HI335" s="160"/>
      <c r="HJ335" s="160"/>
      <c r="HK335" s="160"/>
      <c r="HL335" s="160"/>
      <c r="HM335" s="160"/>
      <c r="HN335" s="160"/>
      <c r="HO335" s="160"/>
      <c r="HP335" s="160"/>
      <c r="HQ335" s="160"/>
      <c r="HR335" s="160"/>
      <c r="HS335" s="160"/>
      <c r="HT335" s="160"/>
      <c r="HU335" s="160"/>
      <c r="HV335" s="160"/>
      <c r="HW335" s="160"/>
      <c r="HX335" s="160"/>
      <c r="HY335" s="160"/>
      <c r="HZ335" s="160"/>
      <c r="IA335" s="160"/>
      <c r="IB335" s="160"/>
      <c r="IC335" s="160"/>
      <c r="ID335" s="160"/>
      <c r="IE335" s="160"/>
      <c r="IF335" s="160"/>
      <c r="IG335" s="160"/>
      <c r="IH335" s="160"/>
      <c r="II335" s="160"/>
      <c r="IJ335" s="160"/>
      <c r="IK335" s="160"/>
      <c r="IL335" s="160"/>
      <c r="IM335" s="160"/>
      <c r="IN335" s="160"/>
      <c r="IO335" s="160"/>
      <c r="IP335" s="160"/>
      <c r="IQ335" s="160"/>
      <c r="IR335" s="160"/>
      <c r="IS335" s="160"/>
      <c r="IT335" s="160"/>
      <c r="IU335" s="160"/>
      <c r="IV335" s="160"/>
      <c r="IW335" s="160"/>
      <c r="IX335" s="160"/>
      <c r="IY335" s="160"/>
      <c r="IZ335" s="160"/>
      <c r="JA335" s="160"/>
      <c r="JB335" s="160"/>
      <c r="JC335" s="160"/>
      <c r="JD335" s="160"/>
      <c r="JE335" s="160"/>
      <c r="JF335" s="160"/>
      <c r="JG335" s="160"/>
      <c r="JH335" s="160"/>
      <c r="JI335" s="160"/>
      <c r="JJ335" s="160"/>
      <c r="JK335" s="160"/>
      <c r="JL335" s="160"/>
      <c r="JM335" s="160"/>
      <c r="JN335" s="160"/>
      <c r="JO335" s="160"/>
      <c r="JP335" s="160"/>
      <c r="JQ335" s="160"/>
      <c r="JR335" s="160"/>
      <c r="JS335" s="160"/>
      <c r="JT335" s="160"/>
      <c r="JU335" s="160"/>
      <c r="JV335" s="160"/>
      <c r="JW335" s="160"/>
      <c r="JX335" s="160"/>
      <c r="JY335" s="160"/>
      <c r="JZ335" s="160"/>
      <c r="KA335" s="160"/>
      <c r="KB335" s="160"/>
      <c r="KC335" s="160"/>
      <c r="KD335" s="160"/>
      <c r="KE335" s="160"/>
      <c r="KF335" s="160"/>
      <c r="KG335" s="160"/>
      <c r="KH335" s="160"/>
      <c r="KI335" s="160"/>
      <c r="KJ335" s="160"/>
      <c r="KK335" s="160"/>
      <c r="KL335" s="160"/>
      <c r="KM335" s="160"/>
      <c r="KN335" s="160"/>
      <c r="KO335" s="160"/>
      <c r="KP335" s="160"/>
      <c r="KQ335" s="160"/>
      <c r="KR335" s="160"/>
      <c r="KS335" s="160"/>
      <c r="KT335" s="160"/>
      <c r="KU335" s="160"/>
      <c r="KV335" s="160"/>
      <c r="KW335" s="160"/>
      <c r="KX335" s="160"/>
      <c r="KY335" s="160"/>
      <c r="KZ335" s="160"/>
      <c r="LA335" s="160"/>
      <c r="LB335" s="160"/>
      <c r="LC335" s="160"/>
      <c r="LD335" s="160"/>
      <c r="LE335" s="160"/>
      <c r="LF335" s="160"/>
      <c r="LG335" s="160"/>
      <c r="LH335" s="160"/>
      <c r="LI335" s="160"/>
      <c r="LJ335" s="160"/>
      <c r="LK335" s="160"/>
      <c r="LL335" s="160"/>
      <c r="LM335" s="160"/>
      <c r="LN335" s="160"/>
      <c r="LO335" s="160"/>
      <c r="LP335" s="160"/>
      <c r="LQ335" s="160"/>
      <c r="LR335" s="160"/>
      <c r="LS335" s="160"/>
      <c r="LT335" s="160"/>
      <c r="LU335" s="160"/>
      <c r="LV335" s="160"/>
      <c r="LW335" s="160"/>
      <c r="LX335" s="160"/>
      <c r="LY335" s="160"/>
      <c r="LZ335" s="160"/>
      <c r="MA335" s="160"/>
      <c r="MB335" s="160"/>
      <c r="MC335" s="160"/>
      <c r="MD335" s="160"/>
      <c r="ME335" s="160"/>
      <c r="MF335" s="160"/>
      <c r="MG335" s="160"/>
      <c r="MH335" s="160"/>
      <c r="MI335" s="160"/>
      <c r="MJ335" s="160"/>
      <c r="MK335" s="160"/>
      <c r="ML335" s="160"/>
      <c r="MM335" s="160"/>
      <c r="MN335" s="160"/>
      <c r="MO335" s="160"/>
      <c r="MP335" s="160"/>
      <c r="MQ335" s="160"/>
      <c r="MR335" s="160"/>
      <c r="MS335" s="160"/>
      <c r="MT335" s="160"/>
      <c r="MU335" s="160"/>
      <c r="MV335" s="160"/>
      <c r="MW335" s="160"/>
      <c r="MX335" s="160"/>
      <c r="MY335" s="160"/>
      <c r="MZ335" s="160"/>
      <c r="NA335" s="160"/>
      <c r="NB335" s="160"/>
      <c r="NC335" s="160"/>
      <c r="ND335" s="160"/>
      <c r="NE335" s="160"/>
      <c r="NF335" s="160"/>
      <c r="NG335" s="160"/>
      <c r="NH335" s="160"/>
      <c r="NI335" s="160"/>
      <c r="NJ335" s="160"/>
      <c r="NK335" s="160"/>
      <c r="NL335" s="160"/>
      <c r="NM335" s="160"/>
      <c r="NN335" s="160"/>
      <c r="NO335" s="160"/>
      <c r="NP335" s="160"/>
      <c r="NQ335" s="160"/>
      <c r="NR335" s="160"/>
      <c r="NS335" s="160"/>
      <c r="NT335" s="160"/>
      <c r="NU335" s="160"/>
      <c r="NV335" s="160"/>
      <c r="NW335" s="160"/>
      <c r="NX335" s="160"/>
      <c r="NY335" s="160"/>
      <c r="NZ335" s="160"/>
      <c r="OA335" s="160"/>
      <c r="OB335" s="160"/>
      <c r="OC335" s="160"/>
      <c r="OD335" s="160"/>
      <c r="OE335" s="160"/>
      <c r="OF335" s="160"/>
      <c r="OG335" s="160"/>
      <c r="OH335" s="160"/>
      <c r="OI335" s="160"/>
      <c r="OJ335" s="160"/>
      <c r="OK335" s="160"/>
      <c r="OL335" s="160"/>
      <c r="OM335" s="160"/>
      <c r="ON335" s="160"/>
      <c r="OO335" s="160"/>
      <c r="OP335" s="160"/>
      <c r="OQ335" s="160"/>
      <c r="OR335" s="160"/>
      <c r="OS335" s="160"/>
      <c r="OT335" s="160"/>
      <c r="OU335" s="160"/>
      <c r="OV335" s="160"/>
      <c r="OW335" s="160"/>
      <c r="OX335" s="160"/>
      <c r="OY335" s="160"/>
      <c r="OZ335" s="160"/>
      <c r="PA335" s="160"/>
      <c r="PB335" s="160"/>
      <c r="PC335" s="160"/>
      <c r="PD335" s="160"/>
      <c r="PE335" s="160"/>
      <c r="PF335" s="160"/>
      <c r="PG335" s="160"/>
      <c r="PH335" s="160"/>
      <c r="PI335" s="160"/>
      <c r="PJ335" s="160"/>
      <c r="PK335" s="160"/>
      <c r="PL335" s="160"/>
      <c r="PM335" s="160"/>
      <c r="PN335" s="160"/>
      <c r="PO335" s="160"/>
      <c r="PP335" s="160"/>
      <c r="PQ335" s="160"/>
      <c r="PR335" s="160"/>
      <c r="PS335" s="160"/>
      <c r="PT335" s="160"/>
      <c r="PU335" s="160"/>
      <c r="PV335" s="160"/>
      <c r="PW335" s="160"/>
      <c r="PX335" s="160"/>
      <c r="PY335" s="160"/>
      <c r="PZ335" s="160"/>
      <c r="QA335" s="160"/>
      <c r="QB335" s="160"/>
      <c r="QC335" s="160"/>
      <c r="QD335" s="160"/>
      <c r="QE335" s="160"/>
      <c r="QF335" s="160"/>
      <c r="QG335" s="160"/>
      <c r="QH335" s="160"/>
      <c r="QI335" s="160"/>
      <c r="QJ335" s="160"/>
      <c r="QK335" s="160"/>
      <c r="QL335" s="160"/>
      <c r="QM335" s="160"/>
      <c r="QN335" s="160"/>
      <c r="QO335" s="160"/>
      <c r="QP335" s="160"/>
      <c r="QQ335" s="160"/>
      <c r="QR335" s="160"/>
      <c r="QS335" s="160"/>
      <c r="QT335" s="160"/>
      <c r="QU335" s="160"/>
      <c r="QV335" s="160"/>
      <c r="QW335" s="160"/>
      <c r="QX335" s="160"/>
      <c r="QY335" s="160"/>
      <c r="QZ335" s="160"/>
      <c r="RA335" s="160"/>
      <c r="RB335" s="160"/>
      <c r="RC335" s="160"/>
      <c r="RD335" s="160"/>
      <c r="RE335" s="160"/>
      <c r="RF335" s="160"/>
      <c r="RG335" s="160"/>
      <c r="RH335" s="160"/>
      <c r="RI335" s="160"/>
      <c r="RJ335" s="160"/>
      <c r="RK335" s="160"/>
      <c r="RL335" s="160"/>
      <c r="RM335" s="160"/>
      <c r="RN335" s="160"/>
      <c r="RO335" s="160"/>
      <c r="RP335" s="160"/>
      <c r="RQ335" s="160"/>
      <c r="RR335" s="160"/>
      <c r="RS335" s="160"/>
      <c r="RT335" s="160"/>
      <c r="RU335" s="160"/>
      <c r="RV335" s="160"/>
      <c r="RW335" s="160"/>
      <c r="RX335" s="160"/>
      <c r="RY335" s="160"/>
      <c r="RZ335" s="160"/>
      <c r="SA335" s="160"/>
      <c r="SB335" s="160"/>
      <c r="SC335" s="160"/>
      <c r="SD335" s="160"/>
      <c r="SE335" s="160"/>
      <c r="SF335" s="160"/>
      <c r="SG335" s="160"/>
      <c r="SH335" s="160"/>
      <c r="SI335" s="160"/>
      <c r="SJ335" s="160"/>
      <c r="SK335" s="160"/>
      <c r="SL335" s="160"/>
      <c r="SM335" s="160"/>
      <c r="SN335" s="160"/>
      <c r="SO335" s="160"/>
      <c r="SP335" s="160"/>
      <c r="SQ335" s="160"/>
      <c r="SR335" s="160"/>
      <c r="SS335" s="160"/>
      <c r="ST335" s="160"/>
      <c r="SU335" s="160"/>
      <c r="SV335" s="160"/>
      <c r="SW335" s="160"/>
      <c r="SX335" s="160"/>
      <c r="SY335" s="160"/>
      <c r="SZ335" s="160"/>
      <c r="TA335" s="160"/>
      <c r="TB335" s="160"/>
      <c r="TC335" s="160"/>
      <c r="TD335" s="160"/>
      <c r="TE335" s="160"/>
      <c r="TF335" s="160"/>
    </row>
    <row r="336" spans="1:526">
      <c r="A336" s="160"/>
      <c r="B336" s="160"/>
      <c r="C336" s="160"/>
      <c r="D336" s="160"/>
      <c r="E336" s="160"/>
      <c r="F336" s="160"/>
      <c r="G336" s="160"/>
      <c r="H336" s="160"/>
      <c r="I336" s="160"/>
      <c r="J336" s="160"/>
      <c r="K336" s="160"/>
      <c r="L336" s="160"/>
      <c r="M336" s="160"/>
      <c r="N336" s="160"/>
      <c r="O336" s="160"/>
      <c r="P336" s="160"/>
      <c r="Q336" s="160"/>
      <c r="R336" s="160"/>
      <c r="S336" s="160"/>
      <c r="T336" s="160"/>
      <c r="U336" s="160"/>
      <c r="V336" s="160"/>
      <c r="W336" s="160"/>
      <c r="X336" s="160"/>
      <c r="Y336" s="160"/>
      <c r="Z336" s="160"/>
      <c r="AA336" s="160"/>
      <c r="AB336" s="160"/>
      <c r="AC336" s="160"/>
      <c r="AD336" s="160"/>
      <c r="AE336" s="160"/>
      <c r="AF336" s="160"/>
      <c r="AG336" s="160"/>
      <c r="AH336" s="160"/>
      <c r="AI336" s="160"/>
      <c r="AJ336" s="160"/>
      <c r="AK336" s="160"/>
      <c r="AL336" s="160"/>
      <c r="AM336" s="160"/>
      <c r="AN336" s="160"/>
      <c r="AO336" s="160"/>
      <c r="AP336" s="160"/>
      <c r="AQ336" s="160"/>
      <c r="AR336" s="160"/>
      <c r="AS336" s="160"/>
      <c r="AT336" s="160"/>
      <c r="AU336" s="160"/>
      <c r="AV336" s="160"/>
      <c r="AW336" s="160"/>
      <c r="AX336" s="160"/>
      <c r="AY336" s="160"/>
      <c r="AZ336" s="160"/>
      <c r="BA336" s="160"/>
      <c r="BB336" s="160"/>
      <c r="BC336" s="160"/>
      <c r="BD336" s="160"/>
      <c r="BE336" s="160"/>
      <c r="BF336" s="160"/>
      <c r="BG336" s="160"/>
      <c r="BH336" s="160"/>
      <c r="BI336" s="160"/>
      <c r="BJ336" s="160"/>
      <c r="BK336" s="160"/>
      <c r="BL336" s="160"/>
      <c r="BM336" s="160"/>
      <c r="BN336" s="160"/>
      <c r="BO336" s="160"/>
      <c r="BP336" s="160"/>
      <c r="BQ336" s="160"/>
      <c r="BR336" s="160"/>
      <c r="BS336" s="160"/>
      <c r="BT336" s="160"/>
      <c r="BU336" s="160"/>
      <c r="BV336" s="160"/>
      <c r="BW336" s="160"/>
      <c r="BX336" s="160"/>
      <c r="BY336" s="160"/>
      <c r="BZ336" s="160"/>
      <c r="CA336" s="160"/>
      <c r="CB336" s="160"/>
      <c r="CC336" s="160"/>
      <c r="CD336" s="160"/>
      <c r="CE336" s="160"/>
      <c r="CF336" s="160"/>
      <c r="CG336" s="160"/>
      <c r="CH336" s="160"/>
      <c r="CI336" s="160"/>
      <c r="CJ336" s="160"/>
      <c r="CK336" s="160"/>
      <c r="CL336" s="160"/>
      <c r="CM336" s="160"/>
      <c r="CN336" s="160"/>
      <c r="CO336" s="160"/>
      <c r="CP336" s="160"/>
      <c r="CQ336" s="160"/>
      <c r="CR336" s="160"/>
      <c r="CS336" s="160"/>
      <c r="CT336" s="160"/>
      <c r="CU336" s="160"/>
      <c r="CV336" s="160"/>
      <c r="CW336" s="160"/>
      <c r="CX336" s="160"/>
      <c r="CY336" s="160"/>
      <c r="CZ336" s="160"/>
      <c r="DA336" s="160"/>
      <c r="DB336" s="160"/>
      <c r="DC336" s="160"/>
      <c r="DD336" s="160"/>
      <c r="DE336" s="160"/>
      <c r="DF336" s="160"/>
      <c r="DG336" s="160"/>
      <c r="DH336" s="160"/>
      <c r="DI336" s="160"/>
      <c r="DJ336" s="160"/>
      <c r="DK336" s="160"/>
      <c r="DL336" s="160"/>
      <c r="DM336" s="160"/>
      <c r="DN336" s="160"/>
      <c r="DO336" s="160"/>
      <c r="DP336" s="160"/>
      <c r="DQ336" s="160"/>
      <c r="DR336" s="160"/>
      <c r="DS336" s="160"/>
      <c r="DT336" s="160"/>
      <c r="DU336" s="160"/>
      <c r="DV336" s="160"/>
      <c r="DW336" s="160"/>
      <c r="DX336" s="160"/>
      <c r="DY336" s="160"/>
      <c r="DZ336" s="160"/>
      <c r="EA336" s="160"/>
      <c r="EB336" s="160"/>
      <c r="EC336" s="160"/>
      <c r="ED336" s="160"/>
      <c r="EE336" s="160"/>
      <c r="EF336" s="160"/>
      <c r="EG336" s="160"/>
      <c r="EH336" s="160"/>
      <c r="EI336" s="160"/>
      <c r="EJ336" s="160"/>
      <c r="EK336" s="160"/>
      <c r="EL336" s="160"/>
      <c r="EM336" s="160"/>
      <c r="EN336" s="160"/>
      <c r="EO336" s="160"/>
      <c r="EP336" s="160"/>
      <c r="EQ336" s="160"/>
      <c r="ER336" s="160"/>
      <c r="ES336" s="160"/>
      <c r="ET336" s="160"/>
      <c r="EU336" s="160"/>
      <c r="EV336" s="160"/>
      <c r="EW336" s="160"/>
      <c r="EX336" s="160"/>
      <c r="EY336" s="160"/>
      <c r="EZ336" s="160"/>
      <c r="FA336" s="160"/>
      <c r="FB336" s="160"/>
      <c r="FC336" s="160"/>
      <c r="FD336" s="160"/>
      <c r="FE336" s="160"/>
      <c r="FF336" s="160"/>
      <c r="FG336" s="160"/>
      <c r="FH336" s="160"/>
      <c r="FI336" s="160"/>
      <c r="FJ336" s="160"/>
      <c r="FK336" s="160"/>
      <c r="FL336" s="160"/>
      <c r="FM336" s="160"/>
      <c r="FN336" s="160"/>
      <c r="FO336" s="160"/>
      <c r="FP336" s="160"/>
      <c r="FQ336" s="160"/>
      <c r="FR336" s="160"/>
      <c r="FS336" s="160"/>
      <c r="FT336" s="160"/>
      <c r="FU336" s="160"/>
      <c r="FV336" s="160"/>
      <c r="FW336" s="160"/>
      <c r="FX336" s="160"/>
      <c r="FY336" s="160"/>
      <c r="FZ336" s="160"/>
      <c r="GA336" s="160"/>
      <c r="GB336" s="160"/>
      <c r="GC336" s="160"/>
      <c r="GD336" s="160"/>
      <c r="GE336" s="160"/>
      <c r="GF336" s="160"/>
      <c r="GG336" s="160"/>
      <c r="GH336" s="160"/>
      <c r="GI336" s="160"/>
      <c r="GJ336" s="160"/>
      <c r="GK336" s="160"/>
      <c r="GL336" s="160"/>
      <c r="GM336" s="160"/>
      <c r="GN336" s="160"/>
      <c r="GO336" s="160"/>
      <c r="GP336" s="160"/>
      <c r="GQ336" s="160"/>
      <c r="GR336" s="160"/>
      <c r="GS336" s="160"/>
      <c r="GT336" s="160"/>
      <c r="GU336" s="160"/>
      <c r="GV336" s="160"/>
      <c r="GW336" s="160"/>
      <c r="GX336" s="160"/>
      <c r="GY336" s="160"/>
      <c r="GZ336" s="160"/>
      <c r="HA336" s="160"/>
      <c r="HB336" s="160"/>
      <c r="HC336" s="160"/>
      <c r="HD336" s="160"/>
      <c r="HE336" s="160"/>
      <c r="HF336" s="160"/>
      <c r="HG336" s="160"/>
      <c r="HH336" s="160"/>
      <c r="HI336" s="160"/>
      <c r="HJ336" s="160"/>
      <c r="HK336" s="160"/>
      <c r="HL336" s="160"/>
      <c r="HM336" s="160"/>
      <c r="HN336" s="160"/>
      <c r="HO336" s="160"/>
      <c r="HP336" s="160"/>
      <c r="HQ336" s="160"/>
      <c r="HR336" s="160"/>
      <c r="HS336" s="160"/>
      <c r="HT336" s="160"/>
      <c r="HU336" s="160"/>
      <c r="HV336" s="160"/>
      <c r="HW336" s="160"/>
      <c r="HX336" s="160"/>
      <c r="HY336" s="160"/>
      <c r="HZ336" s="160"/>
      <c r="IA336" s="160"/>
      <c r="IB336" s="160"/>
      <c r="IC336" s="160"/>
      <c r="ID336" s="160"/>
      <c r="IE336" s="160"/>
      <c r="IF336" s="160"/>
      <c r="IG336" s="160"/>
      <c r="IH336" s="160"/>
      <c r="II336" s="160"/>
      <c r="IJ336" s="160"/>
      <c r="IK336" s="160"/>
      <c r="IL336" s="160"/>
      <c r="IM336" s="160"/>
      <c r="IN336" s="160"/>
      <c r="IO336" s="160"/>
      <c r="IP336" s="160"/>
      <c r="IQ336" s="160"/>
      <c r="IR336" s="160"/>
      <c r="IS336" s="160"/>
      <c r="IT336" s="160"/>
      <c r="IU336" s="160"/>
      <c r="IV336" s="160"/>
      <c r="IW336" s="160"/>
      <c r="IX336" s="160"/>
      <c r="IY336" s="160"/>
      <c r="IZ336" s="160"/>
      <c r="JA336" s="160"/>
      <c r="JB336" s="160"/>
      <c r="JC336" s="160"/>
      <c r="JD336" s="160"/>
      <c r="JE336" s="160"/>
      <c r="JF336" s="160"/>
      <c r="JG336" s="160"/>
      <c r="JH336" s="160"/>
      <c r="JI336" s="160"/>
      <c r="JJ336" s="160"/>
      <c r="JK336" s="160"/>
      <c r="JL336" s="160"/>
      <c r="JM336" s="160"/>
      <c r="JN336" s="160"/>
      <c r="JO336" s="160"/>
      <c r="JP336" s="160"/>
      <c r="JQ336" s="160"/>
      <c r="JR336" s="160"/>
      <c r="JS336" s="160"/>
      <c r="JT336" s="160"/>
      <c r="JU336" s="160"/>
      <c r="JV336" s="160"/>
      <c r="JW336" s="160"/>
      <c r="JX336" s="160"/>
      <c r="JY336" s="160"/>
      <c r="JZ336" s="160"/>
      <c r="KA336" s="160"/>
      <c r="KB336" s="160"/>
      <c r="KC336" s="160"/>
      <c r="KD336" s="160"/>
      <c r="KE336" s="160"/>
      <c r="KF336" s="160"/>
      <c r="KG336" s="160"/>
      <c r="KH336" s="160"/>
      <c r="KI336" s="160"/>
      <c r="KJ336" s="160"/>
      <c r="KK336" s="160"/>
      <c r="KL336" s="160"/>
      <c r="KM336" s="160"/>
      <c r="KN336" s="160"/>
      <c r="KO336" s="160"/>
      <c r="KP336" s="160"/>
      <c r="KQ336" s="160"/>
      <c r="KR336" s="160"/>
      <c r="KS336" s="160"/>
      <c r="KT336" s="160"/>
      <c r="KU336" s="160"/>
      <c r="KV336" s="160"/>
      <c r="KW336" s="160"/>
      <c r="KX336" s="160"/>
      <c r="KY336" s="160"/>
      <c r="KZ336" s="160"/>
      <c r="LA336" s="160"/>
      <c r="LB336" s="160"/>
      <c r="LC336" s="160"/>
      <c r="LD336" s="160"/>
      <c r="LE336" s="160"/>
      <c r="LF336" s="160"/>
      <c r="LG336" s="160"/>
      <c r="LH336" s="160"/>
      <c r="LI336" s="160"/>
      <c r="LJ336" s="160"/>
      <c r="LK336" s="160"/>
      <c r="LL336" s="160"/>
      <c r="LM336" s="160"/>
      <c r="LN336" s="160"/>
      <c r="LO336" s="160"/>
      <c r="LP336" s="160"/>
      <c r="LQ336" s="160"/>
      <c r="LR336" s="160"/>
      <c r="LS336" s="160"/>
      <c r="LT336" s="160"/>
      <c r="LU336" s="160"/>
      <c r="LV336" s="160"/>
      <c r="LW336" s="160"/>
      <c r="LX336" s="160"/>
      <c r="LY336" s="160"/>
      <c r="LZ336" s="160"/>
      <c r="MA336" s="160"/>
      <c r="MB336" s="160"/>
      <c r="MC336" s="160"/>
      <c r="MD336" s="160"/>
      <c r="ME336" s="160"/>
      <c r="MF336" s="160"/>
      <c r="MG336" s="160"/>
      <c r="MH336" s="160"/>
      <c r="MI336" s="160"/>
      <c r="MJ336" s="160"/>
      <c r="MK336" s="160"/>
      <c r="ML336" s="160"/>
      <c r="MM336" s="160"/>
      <c r="MN336" s="160"/>
      <c r="MO336" s="160"/>
      <c r="MP336" s="160"/>
      <c r="MQ336" s="160"/>
      <c r="MR336" s="160"/>
      <c r="MS336" s="160"/>
      <c r="MT336" s="160"/>
      <c r="MU336" s="160"/>
      <c r="MV336" s="160"/>
      <c r="MW336" s="160"/>
      <c r="MX336" s="160"/>
      <c r="MY336" s="160"/>
      <c r="MZ336" s="160"/>
      <c r="NA336" s="160"/>
      <c r="NB336" s="160"/>
      <c r="NC336" s="160"/>
      <c r="ND336" s="160"/>
      <c r="NE336" s="160"/>
      <c r="NF336" s="160"/>
      <c r="NG336" s="160"/>
      <c r="NH336" s="160"/>
      <c r="NI336" s="160"/>
      <c r="NJ336" s="160"/>
      <c r="NK336" s="160"/>
      <c r="NL336" s="160"/>
      <c r="NM336" s="160"/>
      <c r="NN336" s="160"/>
      <c r="NO336" s="160"/>
      <c r="NP336" s="160"/>
      <c r="NQ336" s="160"/>
      <c r="NR336" s="160"/>
      <c r="NS336" s="160"/>
      <c r="NT336" s="160"/>
      <c r="NU336" s="160"/>
      <c r="NV336" s="160"/>
      <c r="NW336" s="160"/>
      <c r="NX336" s="160"/>
      <c r="NY336" s="160"/>
      <c r="NZ336" s="160"/>
      <c r="OA336" s="160"/>
      <c r="OB336" s="160"/>
      <c r="OC336" s="160"/>
      <c r="OD336" s="160"/>
      <c r="OE336" s="160"/>
      <c r="OF336" s="160"/>
      <c r="OG336" s="160"/>
      <c r="OH336" s="160"/>
      <c r="OI336" s="160"/>
      <c r="OJ336" s="160"/>
      <c r="OK336" s="160"/>
      <c r="OL336" s="160"/>
      <c r="OM336" s="160"/>
      <c r="ON336" s="160"/>
      <c r="OO336" s="160"/>
      <c r="OP336" s="160"/>
      <c r="OQ336" s="160"/>
      <c r="OR336" s="160"/>
      <c r="OS336" s="160"/>
      <c r="OT336" s="160"/>
      <c r="OU336" s="160"/>
      <c r="OV336" s="160"/>
      <c r="OW336" s="160"/>
      <c r="OX336" s="160"/>
      <c r="OY336" s="160"/>
      <c r="OZ336" s="160"/>
      <c r="PA336" s="160"/>
      <c r="PB336" s="160"/>
      <c r="PC336" s="160"/>
      <c r="PD336" s="160"/>
      <c r="PE336" s="160"/>
      <c r="PF336" s="160"/>
      <c r="PG336" s="160"/>
      <c r="PH336" s="160"/>
      <c r="PI336" s="160"/>
      <c r="PJ336" s="160"/>
      <c r="PK336" s="160"/>
      <c r="PL336" s="160"/>
      <c r="PM336" s="160"/>
      <c r="PN336" s="160"/>
      <c r="PO336" s="160"/>
      <c r="PP336" s="160"/>
      <c r="PQ336" s="160"/>
      <c r="PR336" s="160"/>
      <c r="PS336" s="160"/>
      <c r="PT336" s="160"/>
      <c r="PU336" s="160"/>
      <c r="PV336" s="160"/>
      <c r="PW336" s="160"/>
      <c r="PX336" s="160"/>
      <c r="PY336" s="160"/>
      <c r="PZ336" s="160"/>
      <c r="QA336" s="160"/>
      <c r="QB336" s="160"/>
      <c r="QC336" s="160"/>
      <c r="QD336" s="160"/>
      <c r="QE336" s="160"/>
      <c r="QF336" s="160"/>
      <c r="QG336" s="160"/>
      <c r="QH336" s="160"/>
      <c r="QI336" s="160"/>
      <c r="QJ336" s="160"/>
      <c r="QK336" s="160"/>
      <c r="QL336" s="160"/>
      <c r="QM336" s="160"/>
      <c r="QN336" s="160"/>
      <c r="QO336" s="160"/>
      <c r="QP336" s="160"/>
      <c r="QQ336" s="160"/>
      <c r="QR336" s="160"/>
      <c r="QS336" s="160"/>
      <c r="QT336" s="160"/>
      <c r="QU336" s="160"/>
      <c r="QV336" s="160"/>
      <c r="QW336" s="160"/>
      <c r="QX336" s="160"/>
      <c r="QY336" s="160"/>
      <c r="QZ336" s="160"/>
      <c r="RA336" s="160"/>
      <c r="RB336" s="160"/>
      <c r="RC336" s="160"/>
      <c r="RD336" s="160"/>
      <c r="RE336" s="160"/>
      <c r="RF336" s="160"/>
      <c r="RG336" s="160"/>
      <c r="RH336" s="160"/>
      <c r="RI336" s="160"/>
      <c r="RJ336" s="160"/>
      <c r="RK336" s="160"/>
      <c r="RL336" s="160"/>
      <c r="RM336" s="160"/>
      <c r="RN336" s="160"/>
      <c r="RO336" s="160"/>
      <c r="RP336" s="160"/>
      <c r="RQ336" s="160"/>
      <c r="RR336" s="160"/>
      <c r="RS336" s="160"/>
      <c r="RT336" s="160"/>
      <c r="RU336" s="160"/>
      <c r="RV336" s="160"/>
      <c r="RW336" s="160"/>
      <c r="RX336" s="160"/>
      <c r="RY336" s="160"/>
      <c r="RZ336" s="160"/>
      <c r="SA336" s="160"/>
      <c r="SB336" s="160"/>
      <c r="SC336" s="160"/>
      <c r="SD336" s="160"/>
      <c r="SE336" s="160"/>
      <c r="SF336" s="160"/>
      <c r="SG336" s="160"/>
      <c r="SH336" s="160"/>
      <c r="SI336" s="160"/>
      <c r="SJ336" s="160"/>
      <c r="SK336" s="160"/>
      <c r="SL336" s="160"/>
      <c r="SM336" s="160"/>
      <c r="SN336" s="160"/>
      <c r="SO336" s="160"/>
      <c r="SP336" s="160"/>
      <c r="SQ336" s="160"/>
      <c r="SR336" s="160"/>
      <c r="SS336" s="160"/>
      <c r="ST336" s="160"/>
      <c r="SU336" s="160"/>
      <c r="SV336" s="160"/>
      <c r="SW336" s="160"/>
      <c r="SX336" s="160"/>
      <c r="SY336" s="160"/>
      <c r="SZ336" s="160"/>
      <c r="TA336" s="160"/>
      <c r="TB336" s="160"/>
      <c r="TC336" s="160"/>
      <c r="TD336" s="160"/>
      <c r="TE336" s="160"/>
      <c r="TF336" s="160"/>
    </row>
    <row r="337" spans="1:526">
      <c r="A337" s="160"/>
      <c r="B337" s="160"/>
      <c r="C337" s="160"/>
      <c r="D337" s="160"/>
      <c r="E337" s="160"/>
      <c r="F337" s="160"/>
      <c r="G337" s="160"/>
      <c r="H337" s="160"/>
      <c r="I337" s="160"/>
      <c r="J337" s="160"/>
      <c r="K337" s="160"/>
      <c r="L337" s="160"/>
      <c r="M337" s="160"/>
      <c r="N337" s="160"/>
      <c r="O337" s="160"/>
      <c r="P337" s="160"/>
      <c r="Q337" s="160"/>
      <c r="R337" s="160"/>
      <c r="S337" s="160"/>
      <c r="T337" s="160"/>
      <c r="U337" s="160"/>
      <c r="V337" s="160"/>
      <c r="W337" s="160"/>
      <c r="X337" s="160"/>
      <c r="Y337" s="160"/>
      <c r="Z337" s="160"/>
      <c r="AA337" s="160"/>
      <c r="AB337" s="160"/>
      <c r="AC337" s="160"/>
      <c r="AD337" s="160"/>
      <c r="AE337" s="160"/>
      <c r="AF337" s="160"/>
      <c r="AG337" s="160"/>
      <c r="AH337" s="160"/>
      <c r="AI337" s="160"/>
      <c r="AJ337" s="160"/>
      <c r="AK337" s="160"/>
      <c r="AL337" s="160"/>
      <c r="AM337" s="160"/>
      <c r="AN337" s="160"/>
      <c r="AO337" s="160"/>
      <c r="AP337" s="160"/>
      <c r="AQ337" s="160"/>
      <c r="AR337" s="160"/>
      <c r="AS337" s="160"/>
      <c r="AT337" s="160"/>
      <c r="AU337" s="160"/>
      <c r="AV337" s="160"/>
      <c r="AW337" s="160"/>
      <c r="AX337" s="160"/>
      <c r="AY337" s="160"/>
      <c r="AZ337" s="160"/>
      <c r="BA337" s="160"/>
      <c r="BB337" s="160"/>
      <c r="BC337" s="160"/>
      <c r="BD337" s="160"/>
      <c r="BE337" s="160"/>
      <c r="BF337" s="160"/>
      <c r="BG337" s="160"/>
      <c r="BH337" s="160"/>
      <c r="BI337" s="160"/>
      <c r="BJ337" s="160"/>
      <c r="BK337" s="160"/>
      <c r="BL337" s="160"/>
      <c r="BM337" s="160"/>
      <c r="BN337" s="160"/>
      <c r="BO337" s="160"/>
      <c r="BP337" s="160"/>
      <c r="BQ337" s="160"/>
      <c r="BR337" s="160"/>
      <c r="BS337" s="160"/>
      <c r="BT337" s="160"/>
      <c r="BU337" s="160"/>
      <c r="BV337" s="160"/>
      <c r="BW337" s="160"/>
      <c r="BX337" s="160"/>
      <c r="BY337" s="160"/>
      <c r="BZ337" s="160"/>
      <c r="CA337" s="160"/>
      <c r="CB337" s="160"/>
      <c r="CC337" s="160"/>
      <c r="CD337" s="160"/>
      <c r="CE337" s="160"/>
      <c r="CF337" s="160"/>
      <c r="CG337" s="160"/>
      <c r="CH337" s="160"/>
      <c r="CI337" s="160"/>
      <c r="CJ337" s="160"/>
      <c r="CK337" s="160"/>
      <c r="CL337" s="160"/>
      <c r="CM337" s="160"/>
      <c r="CN337" s="160"/>
      <c r="CO337" s="160"/>
      <c r="CP337" s="160"/>
      <c r="CQ337" s="160"/>
      <c r="CR337" s="160"/>
      <c r="CS337" s="160"/>
      <c r="CT337" s="160"/>
      <c r="CU337" s="160"/>
      <c r="CV337" s="160"/>
      <c r="CW337" s="160"/>
      <c r="CX337" s="160"/>
      <c r="CY337" s="160"/>
      <c r="CZ337" s="160"/>
      <c r="DA337" s="160"/>
      <c r="DB337" s="160"/>
      <c r="DC337" s="160"/>
      <c r="DD337" s="160"/>
      <c r="DE337" s="160"/>
      <c r="DF337" s="160"/>
      <c r="DG337" s="160"/>
      <c r="DH337" s="160"/>
      <c r="DI337" s="160"/>
      <c r="DJ337" s="160"/>
      <c r="DK337" s="160"/>
      <c r="DL337" s="160"/>
      <c r="DM337" s="160"/>
      <c r="DN337" s="160"/>
      <c r="DO337" s="160"/>
      <c r="DP337" s="160"/>
      <c r="DQ337" s="160"/>
      <c r="DR337" s="160"/>
      <c r="DS337" s="160"/>
      <c r="DT337" s="160"/>
      <c r="DU337" s="160"/>
      <c r="DV337" s="160"/>
      <c r="DW337" s="160"/>
      <c r="DX337" s="160"/>
      <c r="DY337" s="160"/>
      <c r="DZ337" s="160"/>
      <c r="EA337" s="160"/>
      <c r="EB337" s="160"/>
      <c r="EC337" s="160"/>
      <c r="ED337" s="160"/>
      <c r="EE337" s="160"/>
      <c r="EF337" s="160"/>
      <c r="EG337" s="160"/>
      <c r="EH337" s="160"/>
      <c r="EI337" s="160"/>
      <c r="EJ337" s="160"/>
      <c r="EK337" s="160"/>
      <c r="EL337" s="160"/>
      <c r="EM337" s="160"/>
      <c r="EN337" s="160"/>
      <c r="EO337" s="160"/>
      <c r="EP337" s="160"/>
      <c r="EQ337" s="160"/>
      <c r="ER337" s="160"/>
      <c r="ES337" s="160"/>
      <c r="ET337" s="160"/>
      <c r="EU337" s="160"/>
      <c r="EV337" s="160"/>
      <c r="EW337" s="160"/>
      <c r="EX337" s="160"/>
      <c r="EY337" s="160"/>
      <c r="EZ337" s="160"/>
      <c r="FA337" s="160"/>
      <c r="FB337" s="160"/>
      <c r="FC337" s="160"/>
      <c r="FD337" s="160"/>
      <c r="FE337" s="160"/>
      <c r="FF337" s="160"/>
      <c r="FG337" s="160"/>
      <c r="FH337" s="160"/>
      <c r="FI337" s="160"/>
      <c r="FJ337" s="160"/>
      <c r="FK337" s="160"/>
      <c r="FL337" s="160"/>
      <c r="FM337" s="160"/>
      <c r="FN337" s="160"/>
      <c r="FO337" s="160"/>
      <c r="FP337" s="160"/>
      <c r="FQ337" s="160"/>
      <c r="FR337" s="160"/>
      <c r="FS337" s="160"/>
      <c r="FT337" s="160"/>
      <c r="FU337" s="160"/>
      <c r="FV337" s="160"/>
      <c r="FW337" s="160"/>
      <c r="FX337" s="160"/>
      <c r="FY337" s="160"/>
      <c r="FZ337" s="160"/>
      <c r="GA337" s="160"/>
      <c r="GB337" s="160"/>
      <c r="GC337" s="160"/>
      <c r="GD337" s="160"/>
      <c r="GE337" s="160"/>
      <c r="GF337" s="160"/>
      <c r="GG337" s="160"/>
      <c r="GH337" s="160"/>
      <c r="GI337" s="160"/>
      <c r="GJ337" s="160"/>
      <c r="GK337" s="160"/>
      <c r="GL337" s="160"/>
      <c r="GM337" s="160"/>
      <c r="GN337" s="160"/>
      <c r="GO337" s="160"/>
      <c r="GP337" s="160"/>
      <c r="GQ337" s="160"/>
      <c r="GR337" s="160"/>
      <c r="GS337" s="160"/>
      <c r="GT337" s="160"/>
      <c r="GU337" s="160"/>
      <c r="GV337" s="160"/>
      <c r="GW337" s="160"/>
      <c r="GX337" s="160"/>
      <c r="GY337" s="160"/>
      <c r="GZ337" s="160"/>
      <c r="HA337" s="160"/>
      <c r="HB337" s="160"/>
      <c r="HC337" s="160"/>
      <c r="HD337" s="160"/>
      <c r="HE337" s="160"/>
      <c r="HF337" s="160"/>
      <c r="HG337" s="160"/>
      <c r="HH337" s="160"/>
      <c r="HI337" s="160"/>
      <c r="HJ337" s="160"/>
      <c r="HK337" s="160"/>
      <c r="HL337" s="160"/>
      <c r="HM337" s="160"/>
      <c r="HN337" s="160"/>
      <c r="HO337" s="160"/>
      <c r="HP337" s="160"/>
      <c r="HQ337" s="160"/>
      <c r="HR337" s="160"/>
      <c r="HS337" s="160"/>
      <c r="HT337" s="160"/>
      <c r="HU337" s="160"/>
      <c r="HV337" s="160"/>
      <c r="HW337" s="160"/>
      <c r="HX337" s="160"/>
      <c r="HY337" s="160"/>
      <c r="HZ337" s="160"/>
      <c r="IA337" s="160"/>
      <c r="IB337" s="160"/>
      <c r="IC337" s="160"/>
      <c r="ID337" s="160"/>
      <c r="IE337" s="160"/>
      <c r="IF337" s="160"/>
      <c r="IG337" s="160"/>
      <c r="IH337" s="160"/>
      <c r="II337" s="160"/>
      <c r="IJ337" s="160"/>
      <c r="IK337" s="160"/>
      <c r="IL337" s="160"/>
      <c r="IM337" s="160"/>
      <c r="IN337" s="160"/>
      <c r="IO337" s="160"/>
      <c r="IP337" s="160"/>
      <c r="IQ337" s="160"/>
      <c r="IR337" s="160"/>
      <c r="IS337" s="160"/>
      <c r="IT337" s="160"/>
      <c r="IU337" s="160"/>
      <c r="IV337" s="160"/>
      <c r="IW337" s="160"/>
      <c r="IX337" s="160"/>
      <c r="IY337" s="160"/>
      <c r="IZ337" s="160"/>
      <c r="JA337" s="160"/>
      <c r="JB337" s="160"/>
      <c r="JC337" s="160"/>
      <c r="JD337" s="160"/>
      <c r="JE337" s="160"/>
      <c r="JF337" s="160"/>
      <c r="JG337" s="160"/>
      <c r="JH337" s="160"/>
      <c r="JI337" s="160"/>
      <c r="JJ337" s="160"/>
      <c r="JK337" s="160"/>
      <c r="JL337" s="160"/>
      <c r="JM337" s="160"/>
      <c r="JN337" s="160"/>
      <c r="JO337" s="160"/>
      <c r="JP337" s="160"/>
      <c r="JQ337" s="160"/>
      <c r="JR337" s="160"/>
      <c r="JS337" s="160"/>
      <c r="JT337" s="160"/>
      <c r="JU337" s="160"/>
      <c r="JV337" s="160"/>
      <c r="JW337" s="160"/>
      <c r="JX337" s="160"/>
      <c r="JY337" s="160"/>
      <c r="JZ337" s="160"/>
      <c r="KA337" s="160"/>
      <c r="KB337" s="160"/>
      <c r="KC337" s="160"/>
      <c r="KD337" s="160"/>
      <c r="KE337" s="160"/>
      <c r="KF337" s="160"/>
      <c r="KG337" s="160"/>
      <c r="KH337" s="160"/>
      <c r="KI337" s="160"/>
      <c r="KJ337" s="160"/>
      <c r="KK337" s="160"/>
      <c r="KL337" s="160"/>
      <c r="KM337" s="160"/>
      <c r="KN337" s="160"/>
      <c r="KO337" s="160"/>
      <c r="KP337" s="160"/>
      <c r="KQ337" s="160"/>
      <c r="KR337" s="160"/>
      <c r="KS337" s="160"/>
      <c r="KT337" s="160"/>
      <c r="KU337" s="160"/>
      <c r="KV337" s="160"/>
      <c r="KW337" s="160"/>
      <c r="KX337" s="160"/>
      <c r="KY337" s="160"/>
      <c r="KZ337" s="160"/>
      <c r="LA337" s="160"/>
      <c r="LB337" s="160"/>
      <c r="LC337" s="160"/>
      <c r="LD337" s="160"/>
      <c r="LE337" s="160"/>
      <c r="LF337" s="160"/>
      <c r="LG337" s="160"/>
      <c r="LH337" s="160"/>
      <c r="LI337" s="160"/>
      <c r="LJ337" s="160"/>
      <c r="LK337" s="160"/>
      <c r="LL337" s="160"/>
      <c r="LM337" s="160"/>
      <c r="LN337" s="160"/>
      <c r="LO337" s="160"/>
      <c r="LP337" s="160"/>
      <c r="LQ337" s="160"/>
      <c r="LR337" s="160"/>
      <c r="LS337" s="160"/>
      <c r="LT337" s="160"/>
      <c r="LU337" s="160"/>
      <c r="LV337" s="160"/>
      <c r="LW337" s="160"/>
      <c r="LX337" s="160"/>
      <c r="LY337" s="160"/>
      <c r="LZ337" s="160"/>
      <c r="MA337" s="160"/>
      <c r="MB337" s="160"/>
      <c r="MC337" s="160"/>
      <c r="MD337" s="160"/>
      <c r="ME337" s="160"/>
      <c r="MF337" s="160"/>
      <c r="MG337" s="160"/>
      <c r="MH337" s="160"/>
      <c r="MI337" s="160"/>
      <c r="MJ337" s="160"/>
      <c r="MK337" s="160"/>
      <c r="ML337" s="160"/>
      <c r="MM337" s="160"/>
      <c r="MN337" s="160"/>
      <c r="MO337" s="160"/>
      <c r="MP337" s="160"/>
      <c r="MQ337" s="160"/>
      <c r="MR337" s="160"/>
      <c r="MS337" s="160"/>
      <c r="MT337" s="160"/>
      <c r="MU337" s="160"/>
      <c r="MV337" s="160"/>
      <c r="MW337" s="160"/>
      <c r="MX337" s="160"/>
      <c r="MY337" s="160"/>
      <c r="MZ337" s="160"/>
      <c r="NA337" s="160"/>
      <c r="NB337" s="160"/>
      <c r="NC337" s="160"/>
      <c r="ND337" s="160"/>
      <c r="NE337" s="160"/>
      <c r="NF337" s="160"/>
      <c r="NG337" s="160"/>
      <c r="NH337" s="160"/>
      <c r="NI337" s="160"/>
      <c r="NJ337" s="160"/>
      <c r="NK337" s="160"/>
      <c r="NL337" s="160"/>
      <c r="NM337" s="160"/>
      <c r="NN337" s="160"/>
      <c r="NO337" s="160"/>
      <c r="NP337" s="160"/>
      <c r="NQ337" s="160"/>
      <c r="NR337" s="160"/>
      <c r="NS337" s="160"/>
      <c r="NT337" s="160"/>
      <c r="NU337" s="160"/>
      <c r="NV337" s="160"/>
      <c r="NW337" s="160"/>
      <c r="NX337" s="160"/>
      <c r="NY337" s="160"/>
      <c r="NZ337" s="160"/>
      <c r="OA337" s="160"/>
      <c r="OB337" s="160"/>
      <c r="OC337" s="160"/>
      <c r="OD337" s="160"/>
      <c r="OE337" s="160"/>
      <c r="OF337" s="160"/>
      <c r="OG337" s="160"/>
      <c r="OH337" s="160"/>
      <c r="OI337" s="160"/>
      <c r="OJ337" s="160"/>
      <c r="OK337" s="160"/>
      <c r="OL337" s="160"/>
      <c r="OM337" s="160"/>
      <c r="ON337" s="160"/>
      <c r="OO337" s="160"/>
      <c r="OP337" s="160"/>
      <c r="OQ337" s="160"/>
      <c r="OR337" s="160"/>
      <c r="OS337" s="160"/>
      <c r="OT337" s="160"/>
      <c r="OU337" s="160"/>
      <c r="OV337" s="160"/>
      <c r="OW337" s="160"/>
      <c r="OX337" s="160"/>
      <c r="OY337" s="160"/>
      <c r="OZ337" s="160"/>
      <c r="PA337" s="160"/>
      <c r="PB337" s="160"/>
      <c r="PC337" s="160"/>
      <c r="PD337" s="160"/>
      <c r="PE337" s="160"/>
      <c r="PF337" s="160"/>
      <c r="PG337" s="160"/>
      <c r="PH337" s="160"/>
      <c r="PI337" s="160"/>
      <c r="PJ337" s="160"/>
      <c r="PK337" s="160"/>
      <c r="PL337" s="160"/>
      <c r="PM337" s="160"/>
      <c r="PN337" s="160"/>
      <c r="PO337" s="160"/>
      <c r="PP337" s="160"/>
      <c r="PQ337" s="160"/>
      <c r="PR337" s="160"/>
      <c r="PS337" s="160"/>
      <c r="PT337" s="160"/>
      <c r="PU337" s="160"/>
      <c r="PV337" s="160"/>
      <c r="PW337" s="160"/>
      <c r="PX337" s="160"/>
      <c r="PY337" s="160"/>
      <c r="PZ337" s="160"/>
      <c r="QA337" s="160"/>
      <c r="QB337" s="160"/>
      <c r="QC337" s="160"/>
      <c r="QD337" s="160"/>
      <c r="QE337" s="160"/>
      <c r="QF337" s="160"/>
      <c r="QG337" s="160"/>
      <c r="QH337" s="160"/>
      <c r="QI337" s="160"/>
      <c r="QJ337" s="160"/>
      <c r="QK337" s="160"/>
      <c r="QL337" s="160"/>
      <c r="QM337" s="160"/>
      <c r="QN337" s="160"/>
      <c r="QO337" s="160"/>
      <c r="QP337" s="160"/>
      <c r="QQ337" s="160"/>
      <c r="QR337" s="160"/>
      <c r="QS337" s="160"/>
      <c r="QT337" s="160"/>
      <c r="QU337" s="160"/>
      <c r="QV337" s="160"/>
      <c r="QW337" s="160"/>
      <c r="QX337" s="160"/>
      <c r="QY337" s="160"/>
      <c r="QZ337" s="160"/>
      <c r="RA337" s="160"/>
      <c r="RB337" s="160"/>
      <c r="RC337" s="160"/>
      <c r="RD337" s="160"/>
      <c r="RE337" s="160"/>
      <c r="RF337" s="160"/>
      <c r="RG337" s="160"/>
      <c r="RH337" s="160"/>
      <c r="RI337" s="160"/>
      <c r="RJ337" s="160"/>
      <c r="RK337" s="160"/>
      <c r="RL337" s="160"/>
      <c r="RM337" s="160"/>
      <c r="RN337" s="160"/>
      <c r="RO337" s="160"/>
      <c r="RP337" s="160"/>
      <c r="RQ337" s="160"/>
      <c r="RR337" s="160"/>
      <c r="RS337" s="160"/>
      <c r="RT337" s="160"/>
      <c r="RU337" s="160"/>
      <c r="RV337" s="160"/>
      <c r="RW337" s="160"/>
      <c r="RX337" s="160"/>
      <c r="RY337" s="160"/>
      <c r="RZ337" s="160"/>
      <c r="SA337" s="160"/>
      <c r="SB337" s="160"/>
      <c r="SC337" s="160"/>
      <c r="SD337" s="160"/>
      <c r="SE337" s="160"/>
      <c r="SF337" s="160"/>
      <c r="SG337" s="160"/>
      <c r="SH337" s="160"/>
      <c r="SI337" s="160"/>
      <c r="SJ337" s="160"/>
      <c r="SK337" s="160"/>
      <c r="SL337" s="160"/>
      <c r="SM337" s="160"/>
      <c r="SN337" s="160"/>
      <c r="SO337" s="160"/>
      <c r="SP337" s="160"/>
      <c r="SQ337" s="160"/>
      <c r="SR337" s="160"/>
      <c r="SS337" s="160"/>
      <c r="ST337" s="160"/>
      <c r="SU337" s="160"/>
      <c r="SV337" s="160"/>
      <c r="SW337" s="160"/>
      <c r="SX337" s="160"/>
      <c r="SY337" s="160"/>
      <c r="SZ337" s="160"/>
      <c r="TA337" s="160"/>
      <c r="TB337" s="160"/>
      <c r="TC337" s="160"/>
      <c r="TD337" s="160"/>
      <c r="TE337" s="160"/>
      <c r="TF337" s="160"/>
    </row>
    <row r="338" spans="1:526">
      <c r="A338" s="160"/>
      <c r="B338" s="160"/>
      <c r="C338" s="160"/>
      <c r="D338" s="160"/>
      <c r="E338" s="160"/>
      <c r="F338" s="160"/>
      <c r="G338" s="160"/>
      <c r="H338" s="160"/>
      <c r="I338" s="160"/>
      <c r="J338" s="160"/>
      <c r="K338" s="160"/>
      <c r="L338" s="160"/>
      <c r="M338" s="160"/>
      <c r="N338" s="160"/>
      <c r="O338" s="160"/>
      <c r="P338" s="160"/>
      <c r="Q338" s="160"/>
      <c r="R338" s="160"/>
      <c r="S338" s="160"/>
      <c r="T338" s="160"/>
      <c r="U338" s="160"/>
      <c r="V338" s="160"/>
      <c r="W338" s="160"/>
      <c r="X338" s="160"/>
      <c r="Y338" s="160"/>
      <c r="Z338" s="160"/>
      <c r="AA338" s="160"/>
      <c r="AB338" s="160"/>
      <c r="AC338" s="160"/>
      <c r="AD338" s="160"/>
      <c r="AE338" s="160"/>
      <c r="AF338" s="160"/>
      <c r="AG338" s="160"/>
      <c r="AH338" s="160"/>
      <c r="AI338" s="160"/>
      <c r="AJ338" s="160"/>
      <c r="AK338" s="160"/>
      <c r="AL338" s="160"/>
      <c r="AM338" s="160"/>
      <c r="AN338" s="160"/>
      <c r="AO338" s="160"/>
      <c r="AP338" s="160"/>
      <c r="AQ338" s="160"/>
      <c r="AR338" s="160"/>
      <c r="AS338" s="160"/>
      <c r="AT338" s="160"/>
      <c r="AU338" s="160"/>
      <c r="AV338" s="160"/>
      <c r="AW338" s="160"/>
      <c r="AX338" s="160"/>
      <c r="AY338" s="160"/>
      <c r="AZ338" s="160"/>
      <c r="BA338" s="160"/>
      <c r="BB338" s="160"/>
      <c r="BC338" s="160"/>
      <c r="BD338" s="160"/>
      <c r="BE338" s="160"/>
      <c r="BF338" s="160"/>
      <c r="BG338" s="160"/>
      <c r="BH338" s="160"/>
      <c r="BI338" s="160"/>
      <c r="BJ338" s="160"/>
      <c r="BK338" s="160"/>
      <c r="BL338" s="160"/>
      <c r="BM338" s="160"/>
      <c r="BN338" s="160"/>
      <c r="BO338" s="160"/>
      <c r="BP338" s="160"/>
      <c r="BQ338" s="160"/>
      <c r="BR338" s="160"/>
      <c r="BS338" s="160"/>
      <c r="BT338" s="160"/>
      <c r="BU338" s="160"/>
      <c r="BV338" s="160"/>
      <c r="BW338" s="160"/>
      <c r="BX338" s="160"/>
      <c r="BY338" s="160"/>
      <c r="BZ338" s="160"/>
      <c r="CA338" s="160"/>
      <c r="CB338" s="160"/>
      <c r="CC338" s="160"/>
      <c r="CD338" s="160"/>
      <c r="CE338" s="160"/>
      <c r="CF338" s="160"/>
      <c r="CG338" s="160"/>
      <c r="CH338" s="160"/>
      <c r="CI338" s="160"/>
      <c r="CJ338" s="160"/>
      <c r="CK338" s="160"/>
      <c r="CL338" s="160"/>
      <c r="CM338" s="160"/>
      <c r="CN338" s="160"/>
      <c r="CO338" s="160"/>
      <c r="CP338" s="160"/>
      <c r="CQ338" s="160"/>
      <c r="CR338" s="160"/>
      <c r="CS338" s="160"/>
      <c r="CT338" s="160"/>
      <c r="CU338" s="160"/>
      <c r="CV338" s="160"/>
      <c r="CW338" s="160"/>
      <c r="CX338" s="160"/>
      <c r="CY338" s="160"/>
      <c r="CZ338" s="160"/>
      <c r="DA338" s="160"/>
      <c r="DB338" s="160"/>
      <c r="DC338" s="160"/>
      <c r="DD338" s="160"/>
      <c r="DE338" s="160"/>
      <c r="DF338" s="160"/>
      <c r="DG338" s="160"/>
      <c r="DH338" s="160"/>
      <c r="DI338" s="160"/>
      <c r="DJ338" s="160"/>
      <c r="DK338" s="160"/>
      <c r="DL338" s="160"/>
      <c r="DM338" s="160"/>
      <c r="DN338" s="160"/>
      <c r="DO338" s="160"/>
      <c r="DP338" s="160"/>
      <c r="DQ338" s="160"/>
      <c r="DR338" s="160"/>
      <c r="DS338" s="160"/>
      <c r="DT338" s="160"/>
      <c r="DU338" s="160"/>
      <c r="DV338" s="160"/>
      <c r="DW338" s="160"/>
      <c r="DX338" s="160"/>
      <c r="DY338" s="160"/>
      <c r="DZ338" s="160"/>
      <c r="EA338" s="160"/>
      <c r="EB338" s="160"/>
      <c r="EC338" s="160"/>
      <c r="ED338" s="160"/>
      <c r="EE338" s="160"/>
      <c r="EF338" s="160"/>
      <c r="EG338" s="160"/>
      <c r="EH338" s="160"/>
      <c r="EI338" s="160"/>
      <c r="EJ338" s="160"/>
      <c r="EK338" s="160"/>
      <c r="EL338" s="160"/>
      <c r="EM338" s="160"/>
      <c r="EN338" s="160"/>
      <c r="EO338" s="160"/>
      <c r="EP338" s="160"/>
      <c r="EQ338" s="160"/>
      <c r="ER338" s="160"/>
      <c r="ES338" s="160"/>
      <c r="ET338" s="160"/>
      <c r="EU338" s="160"/>
      <c r="EV338" s="160"/>
      <c r="EW338" s="160"/>
      <c r="EX338" s="160"/>
      <c r="EY338" s="160"/>
      <c r="EZ338" s="160"/>
      <c r="FA338" s="160"/>
      <c r="FB338" s="160"/>
      <c r="FC338" s="160"/>
      <c r="FD338" s="160"/>
      <c r="FE338" s="160"/>
      <c r="FF338" s="160"/>
      <c r="FG338" s="160"/>
      <c r="FH338" s="160"/>
      <c r="FI338" s="160"/>
      <c r="FJ338" s="160"/>
      <c r="FK338" s="160"/>
      <c r="FL338" s="160"/>
      <c r="FM338" s="160"/>
      <c r="FN338" s="160"/>
      <c r="FO338" s="160"/>
      <c r="FP338" s="160"/>
      <c r="FQ338" s="160"/>
      <c r="FR338" s="160"/>
      <c r="FS338" s="160"/>
      <c r="FT338" s="160"/>
      <c r="FU338" s="160"/>
      <c r="FV338" s="160"/>
      <c r="FW338" s="160"/>
      <c r="FX338" s="160"/>
      <c r="FY338" s="160"/>
      <c r="FZ338" s="160"/>
      <c r="GA338" s="160"/>
      <c r="GB338" s="160"/>
      <c r="GC338" s="160"/>
      <c r="GD338" s="160"/>
      <c r="GE338" s="160"/>
      <c r="GF338" s="160"/>
      <c r="GG338" s="160"/>
      <c r="GH338" s="160"/>
      <c r="GI338" s="160"/>
      <c r="GJ338" s="160"/>
      <c r="GK338" s="160"/>
      <c r="GL338" s="160"/>
      <c r="GM338" s="160"/>
      <c r="GN338" s="160"/>
      <c r="GO338" s="160"/>
      <c r="GP338" s="160"/>
      <c r="GQ338" s="160"/>
      <c r="GR338" s="160"/>
      <c r="GS338" s="160"/>
      <c r="GT338" s="160"/>
      <c r="GU338" s="160"/>
      <c r="GV338" s="160"/>
      <c r="GW338" s="160"/>
      <c r="GX338" s="160"/>
      <c r="GY338" s="160"/>
      <c r="GZ338" s="160"/>
      <c r="HA338" s="160"/>
      <c r="HB338" s="160"/>
      <c r="HC338" s="160"/>
      <c r="HD338" s="160"/>
      <c r="HE338" s="160"/>
      <c r="HF338" s="160"/>
      <c r="HG338" s="160"/>
      <c r="HH338" s="160"/>
      <c r="HI338" s="160"/>
      <c r="HJ338" s="160"/>
      <c r="HK338" s="160"/>
      <c r="HL338" s="160"/>
      <c r="HM338" s="160"/>
      <c r="HN338" s="160"/>
      <c r="HO338" s="160"/>
      <c r="HP338" s="160"/>
      <c r="HQ338" s="160"/>
      <c r="HR338" s="160"/>
      <c r="HS338" s="160"/>
      <c r="HT338" s="160"/>
      <c r="HU338" s="160"/>
      <c r="HV338" s="160"/>
      <c r="HW338" s="160"/>
      <c r="HX338" s="160"/>
      <c r="HY338" s="160"/>
      <c r="HZ338" s="160"/>
      <c r="IA338" s="160"/>
      <c r="IB338" s="160"/>
      <c r="IC338" s="160"/>
      <c r="ID338" s="160"/>
      <c r="IE338" s="160"/>
      <c r="IF338" s="160"/>
      <c r="IG338" s="160"/>
      <c r="IH338" s="160"/>
      <c r="II338" s="160"/>
      <c r="IJ338" s="160"/>
      <c r="IK338" s="160"/>
      <c r="IL338" s="160"/>
      <c r="IM338" s="160"/>
      <c r="IN338" s="160"/>
      <c r="IO338" s="160"/>
      <c r="IP338" s="160"/>
      <c r="IQ338" s="160"/>
      <c r="IR338" s="160"/>
      <c r="IS338" s="160"/>
      <c r="IT338" s="160"/>
      <c r="IU338" s="160"/>
      <c r="IV338" s="160"/>
      <c r="IW338" s="160"/>
      <c r="IX338" s="160"/>
      <c r="IY338" s="160"/>
      <c r="IZ338" s="160"/>
      <c r="JA338" s="160"/>
      <c r="JB338" s="160"/>
      <c r="JC338" s="160"/>
      <c r="JD338" s="160"/>
      <c r="JE338" s="160"/>
      <c r="JF338" s="160"/>
      <c r="JG338" s="160"/>
      <c r="JH338" s="160"/>
      <c r="JI338" s="160"/>
      <c r="JJ338" s="160"/>
      <c r="JK338" s="160"/>
      <c r="JL338" s="160"/>
      <c r="JM338" s="160"/>
      <c r="JN338" s="160"/>
      <c r="JO338" s="160"/>
      <c r="JP338" s="160"/>
      <c r="JQ338" s="160"/>
      <c r="JR338" s="160"/>
      <c r="JS338" s="160"/>
      <c r="JT338" s="160"/>
      <c r="JU338" s="160"/>
      <c r="JV338" s="160"/>
      <c r="JW338" s="160"/>
      <c r="JX338" s="160"/>
      <c r="JY338" s="160"/>
      <c r="JZ338" s="160"/>
      <c r="KA338" s="160"/>
      <c r="KB338" s="160"/>
      <c r="KC338" s="160"/>
      <c r="KD338" s="160"/>
      <c r="KE338" s="160"/>
      <c r="KF338" s="160"/>
      <c r="KG338" s="160"/>
      <c r="KH338" s="160"/>
      <c r="KI338" s="160"/>
      <c r="KJ338" s="160"/>
      <c r="KK338" s="160"/>
      <c r="KL338" s="160"/>
      <c r="KM338" s="160"/>
      <c r="KN338" s="160"/>
      <c r="KO338" s="160"/>
      <c r="KP338" s="160"/>
      <c r="KQ338" s="160"/>
      <c r="KR338" s="160"/>
      <c r="KS338" s="160"/>
      <c r="KT338" s="160"/>
      <c r="KU338" s="160"/>
      <c r="KV338" s="160"/>
      <c r="KW338" s="160"/>
      <c r="KX338" s="160"/>
      <c r="KY338" s="160"/>
      <c r="KZ338" s="160"/>
      <c r="LA338" s="160"/>
      <c r="LB338" s="160"/>
      <c r="LC338" s="160"/>
      <c r="LD338" s="160"/>
      <c r="LE338" s="160"/>
      <c r="LF338" s="160"/>
      <c r="LG338" s="160"/>
      <c r="LH338" s="160"/>
      <c r="LI338" s="160"/>
      <c r="LJ338" s="160"/>
      <c r="LK338" s="160"/>
      <c r="LL338" s="160"/>
      <c r="LM338" s="160"/>
      <c r="LN338" s="160"/>
      <c r="LO338" s="160"/>
      <c r="LP338" s="160"/>
      <c r="LQ338" s="160"/>
      <c r="LR338" s="160"/>
      <c r="LS338" s="160"/>
      <c r="LT338" s="160"/>
      <c r="LU338" s="160"/>
      <c r="LV338" s="160"/>
      <c r="LW338" s="160"/>
      <c r="LX338" s="160"/>
      <c r="LY338" s="160"/>
      <c r="LZ338" s="160"/>
      <c r="MA338" s="160"/>
      <c r="MB338" s="160"/>
      <c r="MC338" s="160"/>
      <c r="MD338" s="160"/>
      <c r="ME338" s="160"/>
      <c r="MF338" s="160"/>
      <c r="MG338" s="160"/>
      <c r="MH338" s="160"/>
      <c r="MI338" s="160"/>
      <c r="MJ338" s="160"/>
      <c r="MK338" s="160"/>
      <c r="ML338" s="160"/>
      <c r="MM338" s="160"/>
      <c r="MN338" s="160"/>
      <c r="MO338" s="160"/>
      <c r="MP338" s="160"/>
      <c r="MQ338" s="160"/>
      <c r="MR338" s="160"/>
      <c r="MS338" s="160"/>
      <c r="MT338" s="160"/>
      <c r="MU338" s="160"/>
      <c r="MV338" s="160"/>
      <c r="MW338" s="160"/>
      <c r="MX338" s="160"/>
      <c r="MY338" s="160"/>
      <c r="MZ338" s="160"/>
      <c r="NA338" s="160"/>
      <c r="NB338" s="160"/>
      <c r="NC338" s="160"/>
      <c r="ND338" s="160"/>
      <c r="NE338" s="160"/>
      <c r="NF338" s="160"/>
      <c r="NG338" s="160"/>
      <c r="NH338" s="160"/>
      <c r="NI338" s="160"/>
      <c r="NJ338" s="160"/>
      <c r="NK338" s="160"/>
      <c r="NL338" s="160"/>
      <c r="NM338" s="160"/>
      <c r="NN338" s="160"/>
      <c r="NO338" s="160"/>
      <c r="NP338" s="160"/>
      <c r="NQ338" s="160"/>
      <c r="NR338" s="160"/>
      <c r="NS338" s="160"/>
      <c r="NT338" s="160"/>
      <c r="NU338" s="160"/>
      <c r="NV338" s="160"/>
      <c r="NW338" s="160"/>
      <c r="NX338" s="160"/>
      <c r="NY338" s="160"/>
      <c r="NZ338" s="160"/>
      <c r="OA338" s="160"/>
      <c r="OB338" s="160"/>
      <c r="OC338" s="160"/>
      <c r="OD338" s="160"/>
      <c r="OE338" s="160"/>
      <c r="OF338" s="160"/>
      <c r="OG338" s="160"/>
      <c r="OH338" s="160"/>
      <c r="OI338" s="160"/>
      <c r="OJ338" s="160"/>
      <c r="OK338" s="160"/>
      <c r="OL338" s="160"/>
      <c r="OM338" s="160"/>
      <c r="ON338" s="160"/>
      <c r="OO338" s="160"/>
      <c r="OP338" s="160"/>
      <c r="OQ338" s="160"/>
      <c r="OR338" s="160"/>
      <c r="OS338" s="160"/>
      <c r="OT338" s="160"/>
      <c r="OU338" s="160"/>
      <c r="OV338" s="160"/>
      <c r="OW338" s="160"/>
      <c r="OX338" s="160"/>
      <c r="OY338" s="160"/>
      <c r="OZ338" s="160"/>
      <c r="PA338" s="160"/>
      <c r="PB338" s="160"/>
      <c r="PC338" s="160"/>
      <c r="PD338" s="160"/>
      <c r="PE338" s="160"/>
      <c r="PF338" s="160"/>
      <c r="PG338" s="160"/>
      <c r="PH338" s="160"/>
      <c r="PI338" s="160"/>
      <c r="PJ338" s="160"/>
      <c r="PK338" s="160"/>
      <c r="PL338" s="160"/>
      <c r="PM338" s="160"/>
      <c r="PN338" s="160"/>
      <c r="PO338" s="160"/>
      <c r="PP338" s="160"/>
      <c r="PQ338" s="160"/>
      <c r="PR338" s="160"/>
      <c r="PS338" s="160"/>
      <c r="PT338" s="160"/>
      <c r="PU338" s="160"/>
      <c r="PV338" s="160"/>
      <c r="PW338" s="160"/>
      <c r="PX338" s="160"/>
      <c r="PY338" s="160"/>
      <c r="PZ338" s="160"/>
      <c r="QA338" s="160"/>
      <c r="QB338" s="160"/>
      <c r="QC338" s="160"/>
      <c r="QD338" s="160"/>
      <c r="QE338" s="160"/>
      <c r="QF338" s="160"/>
      <c r="QG338" s="160"/>
      <c r="QH338" s="160"/>
      <c r="QI338" s="160"/>
      <c r="QJ338" s="160"/>
      <c r="QK338" s="160"/>
      <c r="QL338" s="160"/>
      <c r="QM338" s="160"/>
      <c r="QN338" s="160"/>
      <c r="QO338" s="160"/>
      <c r="QP338" s="160"/>
      <c r="QQ338" s="160"/>
      <c r="QR338" s="160"/>
      <c r="QS338" s="160"/>
      <c r="QT338" s="160"/>
      <c r="QU338" s="160"/>
      <c r="QV338" s="160"/>
      <c r="QW338" s="160"/>
      <c r="QX338" s="160"/>
      <c r="QY338" s="160"/>
      <c r="QZ338" s="160"/>
      <c r="RA338" s="160"/>
      <c r="RB338" s="160"/>
      <c r="RC338" s="160"/>
      <c r="RD338" s="160"/>
      <c r="RE338" s="160"/>
      <c r="RF338" s="160"/>
      <c r="RG338" s="160"/>
      <c r="RH338" s="160"/>
      <c r="RI338" s="160"/>
      <c r="RJ338" s="160"/>
      <c r="RK338" s="160"/>
      <c r="RL338" s="160"/>
      <c r="RM338" s="160"/>
      <c r="RN338" s="160"/>
      <c r="RO338" s="160"/>
      <c r="RP338" s="160"/>
      <c r="RQ338" s="160"/>
      <c r="RR338" s="160"/>
      <c r="RS338" s="160"/>
      <c r="RT338" s="160"/>
      <c r="RU338" s="160"/>
      <c r="RV338" s="160"/>
      <c r="RW338" s="160"/>
      <c r="RX338" s="160"/>
      <c r="RY338" s="160"/>
      <c r="RZ338" s="160"/>
      <c r="SA338" s="160"/>
      <c r="SB338" s="160"/>
      <c r="SC338" s="160"/>
      <c r="SD338" s="160"/>
      <c r="SE338" s="160"/>
      <c r="SF338" s="160"/>
      <c r="SG338" s="160"/>
      <c r="SH338" s="160"/>
      <c r="SI338" s="160"/>
      <c r="SJ338" s="160"/>
      <c r="SK338" s="160"/>
      <c r="SL338" s="160"/>
      <c r="SM338" s="160"/>
      <c r="SN338" s="160"/>
      <c r="SO338" s="160"/>
      <c r="SP338" s="160"/>
      <c r="SQ338" s="160"/>
      <c r="SR338" s="160"/>
      <c r="SS338" s="160"/>
      <c r="ST338" s="160"/>
      <c r="SU338" s="160"/>
      <c r="SV338" s="160"/>
      <c r="SW338" s="160"/>
      <c r="SX338" s="160"/>
      <c r="SY338" s="160"/>
      <c r="SZ338" s="160"/>
      <c r="TA338" s="160"/>
      <c r="TB338" s="160"/>
      <c r="TC338" s="160"/>
      <c r="TD338" s="160"/>
      <c r="TE338" s="160"/>
      <c r="TF338" s="160"/>
    </row>
    <row r="339" spans="1:526">
      <c r="A339" s="160"/>
      <c r="B339" s="160"/>
      <c r="C339" s="160"/>
      <c r="D339" s="160"/>
      <c r="E339" s="160"/>
      <c r="F339" s="160"/>
      <c r="G339" s="160"/>
      <c r="H339" s="160"/>
      <c r="I339" s="160"/>
      <c r="J339" s="160"/>
      <c r="K339" s="160"/>
      <c r="L339" s="160"/>
      <c r="M339" s="160"/>
      <c r="N339" s="160"/>
      <c r="O339" s="160"/>
      <c r="P339" s="160"/>
      <c r="Q339" s="160"/>
      <c r="R339" s="160"/>
      <c r="S339" s="160"/>
      <c r="T339" s="160"/>
      <c r="U339" s="160"/>
      <c r="V339" s="160"/>
      <c r="W339" s="160"/>
      <c r="X339" s="160"/>
      <c r="Y339" s="160"/>
      <c r="Z339" s="160"/>
      <c r="AA339" s="160"/>
      <c r="AB339" s="160"/>
      <c r="AC339" s="160"/>
      <c r="AD339" s="160"/>
      <c r="AE339" s="160"/>
      <c r="AF339" s="160"/>
      <c r="AG339" s="160"/>
      <c r="AH339" s="160"/>
      <c r="AI339" s="160"/>
      <c r="AJ339" s="160"/>
      <c r="AK339" s="160"/>
      <c r="AL339" s="160"/>
      <c r="AM339" s="160"/>
      <c r="AN339" s="160"/>
      <c r="AO339" s="160"/>
      <c r="AP339" s="160"/>
      <c r="AQ339" s="160"/>
      <c r="AR339" s="160"/>
      <c r="AS339" s="160"/>
      <c r="AT339" s="160"/>
      <c r="AU339" s="160"/>
      <c r="AV339" s="160"/>
      <c r="AW339" s="160"/>
      <c r="AX339" s="160"/>
      <c r="AY339" s="160"/>
      <c r="AZ339" s="160"/>
      <c r="BA339" s="160"/>
      <c r="BB339" s="160"/>
      <c r="BC339" s="160"/>
      <c r="BD339" s="160"/>
      <c r="BE339" s="160"/>
      <c r="BF339" s="160"/>
      <c r="BG339" s="160"/>
      <c r="BH339" s="160"/>
      <c r="BI339" s="160"/>
      <c r="BJ339" s="160"/>
      <c r="BK339" s="160"/>
      <c r="BL339" s="160"/>
      <c r="BM339" s="160"/>
      <c r="BN339" s="160"/>
      <c r="BO339" s="160"/>
      <c r="BP339" s="160"/>
      <c r="BQ339" s="160"/>
      <c r="BR339" s="160"/>
      <c r="BS339" s="160"/>
      <c r="BT339" s="160"/>
      <c r="BU339" s="160"/>
      <c r="BV339" s="160"/>
      <c r="BW339" s="160"/>
      <c r="BX339" s="160"/>
      <c r="BY339" s="160"/>
      <c r="BZ339" s="160"/>
      <c r="CA339" s="160"/>
      <c r="CB339" s="160"/>
      <c r="CC339" s="160"/>
      <c r="CD339" s="160"/>
      <c r="CE339" s="160"/>
      <c r="CF339" s="160"/>
      <c r="CG339" s="160"/>
      <c r="CH339" s="160"/>
      <c r="CI339" s="160"/>
      <c r="CJ339" s="160"/>
      <c r="CK339" s="160"/>
      <c r="CL339" s="160"/>
      <c r="CM339" s="160"/>
      <c r="CN339" s="160"/>
      <c r="CO339" s="160"/>
      <c r="CP339" s="160"/>
      <c r="CQ339" s="160"/>
      <c r="CR339" s="160"/>
      <c r="CS339" s="160"/>
      <c r="CT339" s="160"/>
      <c r="CU339" s="160"/>
      <c r="CV339" s="160"/>
      <c r="CW339" s="160"/>
      <c r="CX339" s="160"/>
      <c r="CY339" s="160"/>
      <c r="CZ339" s="160"/>
      <c r="DA339" s="160"/>
      <c r="DB339" s="160"/>
      <c r="DC339" s="160"/>
      <c r="DD339" s="160"/>
      <c r="DE339" s="160"/>
      <c r="DF339" s="160"/>
      <c r="DG339" s="160"/>
      <c r="DH339" s="160"/>
      <c r="DI339" s="160"/>
      <c r="DJ339" s="160"/>
      <c r="DK339" s="160"/>
      <c r="DL339" s="160"/>
      <c r="DM339" s="160"/>
      <c r="DN339" s="160"/>
      <c r="DO339" s="160"/>
      <c r="DP339" s="160"/>
      <c r="DQ339" s="160"/>
      <c r="DR339" s="160"/>
      <c r="DS339" s="160"/>
      <c r="DT339" s="160"/>
      <c r="DU339" s="160"/>
      <c r="DV339" s="160"/>
      <c r="DW339" s="160"/>
      <c r="DX339" s="160"/>
      <c r="DY339" s="160"/>
      <c r="DZ339" s="160"/>
      <c r="EA339" s="160"/>
      <c r="EB339" s="160"/>
      <c r="EC339" s="160"/>
      <c r="ED339" s="160"/>
      <c r="EE339" s="160"/>
      <c r="EF339" s="160"/>
      <c r="EG339" s="160"/>
      <c r="EH339" s="160"/>
      <c r="EI339" s="160"/>
      <c r="EJ339" s="160"/>
      <c r="EK339" s="160"/>
      <c r="EL339" s="160"/>
      <c r="EM339" s="160"/>
      <c r="EN339" s="160"/>
      <c r="EO339" s="160"/>
      <c r="EP339" s="160"/>
      <c r="EQ339" s="160"/>
      <c r="ER339" s="160"/>
      <c r="ES339" s="160"/>
      <c r="ET339" s="160"/>
      <c r="EU339" s="160"/>
      <c r="EV339" s="160"/>
      <c r="EW339" s="160"/>
      <c r="EX339" s="160"/>
      <c r="EY339" s="160"/>
      <c r="EZ339" s="160"/>
      <c r="FA339" s="160"/>
      <c r="FB339" s="160"/>
      <c r="FC339" s="160"/>
      <c r="FD339" s="160"/>
      <c r="FE339" s="160"/>
      <c r="FF339" s="160"/>
      <c r="FG339" s="160"/>
      <c r="FH339" s="160"/>
      <c r="FI339" s="160"/>
      <c r="FJ339" s="160"/>
      <c r="FK339" s="160"/>
      <c r="FL339" s="160"/>
      <c r="FM339" s="160"/>
      <c r="FN339" s="160"/>
      <c r="FO339" s="160"/>
      <c r="FP339" s="160"/>
      <c r="FQ339" s="160"/>
      <c r="FR339" s="160"/>
      <c r="FS339" s="160"/>
      <c r="FT339" s="160"/>
      <c r="FU339" s="160"/>
      <c r="FV339" s="160"/>
      <c r="FW339" s="160"/>
      <c r="FX339" s="160"/>
      <c r="FY339" s="160"/>
      <c r="FZ339" s="160"/>
      <c r="GA339" s="160"/>
      <c r="GB339" s="160"/>
      <c r="GC339" s="160"/>
      <c r="GD339" s="160"/>
      <c r="GE339" s="160"/>
      <c r="GF339" s="160"/>
      <c r="GG339" s="160"/>
      <c r="GH339" s="160"/>
      <c r="GI339" s="160"/>
      <c r="GJ339" s="160"/>
      <c r="GK339" s="160"/>
      <c r="GL339" s="160"/>
      <c r="GM339" s="160"/>
      <c r="GN339" s="160"/>
      <c r="GO339" s="160"/>
      <c r="GP339" s="160"/>
      <c r="GQ339" s="160"/>
      <c r="GR339" s="160"/>
      <c r="GS339" s="160"/>
      <c r="GT339" s="160"/>
      <c r="GU339" s="160"/>
      <c r="GV339" s="160"/>
      <c r="GW339" s="160"/>
      <c r="GX339" s="160"/>
      <c r="GY339" s="160"/>
      <c r="GZ339" s="160"/>
      <c r="HA339" s="160"/>
      <c r="HB339" s="160"/>
      <c r="HC339" s="160"/>
      <c r="HD339" s="160"/>
      <c r="HE339" s="160"/>
      <c r="HF339" s="160"/>
      <c r="HG339" s="160"/>
      <c r="HH339" s="160"/>
      <c r="HI339" s="160"/>
      <c r="HJ339" s="160"/>
      <c r="HK339" s="160"/>
      <c r="HL339" s="160"/>
      <c r="HM339" s="160"/>
      <c r="HN339" s="160"/>
      <c r="HO339" s="160"/>
      <c r="HP339" s="160"/>
      <c r="HQ339" s="160"/>
      <c r="HR339" s="160"/>
      <c r="HS339" s="160"/>
      <c r="HT339" s="160"/>
      <c r="HU339" s="160"/>
      <c r="HV339" s="160"/>
      <c r="HW339" s="160"/>
      <c r="HX339" s="160"/>
      <c r="HY339" s="160"/>
      <c r="HZ339" s="160"/>
      <c r="IA339" s="160"/>
      <c r="IB339" s="160"/>
      <c r="IC339" s="160"/>
      <c r="ID339" s="160"/>
      <c r="IE339" s="160"/>
      <c r="IF339" s="160"/>
      <c r="IG339" s="160"/>
      <c r="IH339" s="160"/>
      <c r="II339" s="160"/>
      <c r="IJ339" s="160"/>
      <c r="IK339" s="160"/>
      <c r="IL339" s="160"/>
      <c r="IM339" s="160"/>
      <c r="IN339" s="160"/>
      <c r="IO339" s="160"/>
      <c r="IP339" s="160"/>
      <c r="IQ339" s="160"/>
      <c r="IR339" s="160"/>
      <c r="IS339" s="160"/>
      <c r="IT339" s="160"/>
      <c r="IU339" s="160"/>
      <c r="IV339" s="160"/>
      <c r="IW339" s="160"/>
      <c r="IX339" s="160"/>
      <c r="IY339" s="160"/>
      <c r="IZ339" s="160"/>
      <c r="JA339" s="160"/>
      <c r="JB339" s="160"/>
      <c r="JC339" s="160"/>
      <c r="JD339" s="160"/>
      <c r="JE339" s="160"/>
      <c r="JF339" s="160"/>
      <c r="JG339" s="160"/>
      <c r="JH339" s="160"/>
      <c r="JI339" s="160"/>
      <c r="JJ339" s="160"/>
      <c r="JK339" s="160"/>
      <c r="JL339" s="160"/>
      <c r="JM339" s="160"/>
      <c r="JN339" s="160"/>
      <c r="JO339" s="160"/>
      <c r="JP339" s="160"/>
      <c r="JQ339" s="160"/>
      <c r="JR339" s="160"/>
      <c r="JS339" s="160"/>
      <c r="JT339" s="160"/>
      <c r="JU339" s="160"/>
      <c r="JV339" s="160"/>
      <c r="JW339" s="160"/>
      <c r="JX339" s="160"/>
      <c r="JY339" s="160"/>
      <c r="JZ339" s="160"/>
      <c r="KA339" s="160"/>
      <c r="KB339" s="160"/>
      <c r="KC339" s="160"/>
      <c r="KD339" s="160"/>
      <c r="KE339" s="160"/>
      <c r="KF339" s="160"/>
      <c r="KG339" s="160"/>
      <c r="KH339" s="160"/>
      <c r="KI339" s="160"/>
      <c r="KJ339" s="160"/>
      <c r="KK339" s="160"/>
      <c r="KL339" s="160"/>
      <c r="KM339" s="160"/>
      <c r="KN339" s="160"/>
      <c r="KO339" s="160"/>
      <c r="KP339" s="160"/>
      <c r="KQ339" s="160"/>
      <c r="KR339" s="160"/>
      <c r="KS339" s="160"/>
      <c r="KT339" s="160"/>
      <c r="KU339" s="160"/>
      <c r="KV339" s="160"/>
      <c r="KW339" s="160"/>
      <c r="KX339" s="160"/>
      <c r="KY339" s="160"/>
      <c r="KZ339" s="160"/>
      <c r="LA339" s="160"/>
      <c r="LB339" s="160"/>
      <c r="LC339" s="160"/>
      <c r="LD339" s="160"/>
      <c r="LE339" s="160"/>
      <c r="LF339" s="160"/>
      <c r="LG339" s="160"/>
      <c r="LH339" s="160"/>
      <c r="LI339" s="160"/>
      <c r="LJ339" s="160"/>
      <c r="LK339" s="160"/>
      <c r="LL339" s="160"/>
      <c r="LM339" s="160"/>
      <c r="LN339" s="160"/>
      <c r="LO339" s="160"/>
      <c r="LP339" s="160"/>
      <c r="LQ339" s="160"/>
      <c r="LR339" s="160"/>
      <c r="LS339" s="160"/>
      <c r="LT339" s="160"/>
      <c r="LU339" s="160"/>
      <c r="LV339" s="160"/>
      <c r="LW339" s="160"/>
      <c r="LX339" s="160"/>
      <c r="LY339" s="160"/>
      <c r="LZ339" s="160"/>
      <c r="MA339" s="160"/>
      <c r="MB339" s="160"/>
      <c r="MC339" s="160"/>
      <c r="MD339" s="160"/>
      <c r="ME339" s="160"/>
      <c r="MF339" s="160"/>
      <c r="MG339" s="160"/>
      <c r="MH339" s="160"/>
      <c r="MI339" s="160"/>
      <c r="MJ339" s="160"/>
      <c r="MK339" s="160"/>
      <c r="ML339" s="160"/>
      <c r="MM339" s="160"/>
      <c r="MN339" s="160"/>
      <c r="MO339" s="160"/>
      <c r="MP339" s="160"/>
      <c r="MQ339" s="160"/>
      <c r="MR339" s="160"/>
      <c r="MS339" s="160"/>
      <c r="MT339" s="160"/>
      <c r="MU339" s="160"/>
      <c r="MV339" s="160"/>
      <c r="MW339" s="160"/>
      <c r="MX339" s="160"/>
      <c r="MY339" s="160"/>
      <c r="MZ339" s="160"/>
      <c r="NA339" s="160"/>
      <c r="NB339" s="160"/>
      <c r="NC339" s="160"/>
      <c r="ND339" s="160"/>
      <c r="NE339" s="160"/>
      <c r="NF339" s="160"/>
      <c r="NG339" s="160"/>
      <c r="NH339" s="160"/>
      <c r="NI339" s="160"/>
      <c r="NJ339" s="160"/>
      <c r="NK339" s="160"/>
      <c r="NL339" s="160"/>
      <c r="NM339" s="160"/>
      <c r="NN339" s="160"/>
      <c r="NO339" s="160"/>
      <c r="NP339" s="160"/>
      <c r="NQ339" s="160"/>
      <c r="NR339" s="160"/>
      <c r="NS339" s="160"/>
      <c r="NT339" s="160"/>
      <c r="NU339" s="160"/>
      <c r="NV339" s="160"/>
      <c r="NW339" s="160"/>
      <c r="NX339" s="160"/>
      <c r="NY339" s="160"/>
      <c r="NZ339" s="160"/>
      <c r="OA339" s="160"/>
      <c r="OB339" s="160"/>
      <c r="OC339" s="160"/>
      <c r="OD339" s="160"/>
      <c r="OE339" s="160"/>
      <c r="OF339" s="160"/>
      <c r="OG339" s="160"/>
      <c r="OH339" s="160"/>
      <c r="OI339" s="160"/>
      <c r="OJ339" s="160"/>
      <c r="OK339" s="160"/>
      <c r="OL339" s="160"/>
      <c r="OM339" s="160"/>
      <c r="ON339" s="160"/>
      <c r="OO339" s="160"/>
      <c r="OP339" s="160"/>
      <c r="OQ339" s="160"/>
      <c r="OR339" s="160"/>
      <c r="OS339" s="160"/>
      <c r="OT339" s="160"/>
      <c r="OU339" s="160"/>
      <c r="OV339" s="160"/>
      <c r="OW339" s="160"/>
      <c r="OX339" s="160"/>
      <c r="OY339" s="160"/>
      <c r="OZ339" s="160"/>
      <c r="PA339" s="160"/>
      <c r="PB339" s="160"/>
      <c r="PC339" s="160"/>
      <c r="PD339" s="160"/>
      <c r="PE339" s="160"/>
      <c r="PF339" s="160"/>
      <c r="PG339" s="160"/>
      <c r="PH339" s="160"/>
      <c r="PI339" s="160"/>
      <c r="PJ339" s="160"/>
      <c r="PK339" s="160"/>
      <c r="PL339" s="160"/>
      <c r="PM339" s="160"/>
      <c r="PN339" s="160"/>
      <c r="PO339" s="160"/>
      <c r="PP339" s="160"/>
      <c r="PQ339" s="160"/>
      <c r="PR339" s="160"/>
      <c r="PS339" s="160"/>
      <c r="PT339" s="160"/>
      <c r="PU339" s="160"/>
      <c r="PV339" s="160"/>
      <c r="PW339" s="160"/>
      <c r="PX339" s="160"/>
      <c r="PY339" s="160"/>
      <c r="PZ339" s="160"/>
      <c r="QA339" s="160"/>
      <c r="QB339" s="160"/>
      <c r="QC339" s="160"/>
      <c r="QD339" s="160"/>
      <c r="QE339" s="160"/>
      <c r="QF339" s="160"/>
      <c r="QG339" s="160"/>
      <c r="QH339" s="160"/>
      <c r="QI339" s="160"/>
      <c r="QJ339" s="160"/>
      <c r="QK339" s="160"/>
      <c r="QL339" s="160"/>
      <c r="QM339" s="160"/>
      <c r="QN339" s="160"/>
      <c r="QO339" s="160"/>
      <c r="QP339" s="160"/>
      <c r="QQ339" s="160"/>
      <c r="QR339" s="160"/>
      <c r="QS339" s="160"/>
      <c r="QT339" s="160"/>
      <c r="QU339" s="160"/>
      <c r="QV339" s="160"/>
      <c r="QW339" s="160"/>
      <c r="QX339" s="160"/>
      <c r="QY339" s="160"/>
      <c r="QZ339" s="160"/>
      <c r="RA339" s="160"/>
      <c r="RB339" s="160"/>
      <c r="RC339" s="160"/>
      <c r="RD339" s="160"/>
      <c r="RE339" s="160"/>
      <c r="RF339" s="160"/>
      <c r="RG339" s="160"/>
      <c r="RH339" s="160"/>
      <c r="RI339" s="160"/>
      <c r="RJ339" s="160"/>
      <c r="RK339" s="160"/>
      <c r="RL339" s="160"/>
      <c r="RM339" s="160"/>
      <c r="RN339" s="160"/>
      <c r="RO339" s="160"/>
      <c r="RP339" s="160"/>
      <c r="RQ339" s="160"/>
      <c r="RR339" s="160"/>
      <c r="RS339" s="160"/>
      <c r="RT339" s="160"/>
      <c r="RU339" s="160"/>
      <c r="RV339" s="160"/>
      <c r="RW339" s="160"/>
      <c r="RX339" s="160"/>
      <c r="RY339" s="160"/>
      <c r="RZ339" s="160"/>
      <c r="SA339" s="160"/>
      <c r="SB339" s="160"/>
      <c r="SC339" s="160"/>
      <c r="SD339" s="160"/>
      <c r="SE339" s="160"/>
      <c r="SF339" s="160"/>
      <c r="SG339" s="160"/>
      <c r="SH339" s="160"/>
      <c r="SI339" s="160"/>
      <c r="SJ339" s="160"/>
      <c r="SK339" s="160"/>
      <c r="SL339" s="160"/>
      <c r="SM339" s="160"/>
      <c r="SN339" s="160"/>
      <c r="SO339" s="160"/>
      <c r="SP339" s="160"/>
      <c r="SQ339" s="160"/>
      <c r="SR339" s="160"/>
      <c r="SS339" s="160"/>
      <c r="ST339" s="160"/>
      <c r="SU339" s="160"/>
      <c r="SV339" s="160"/>
      <c r="SW339" s="160"/>
      <c r="SX339" s="160"/>
      <c r="SY339" s="160"/>
      <c r="SZ339" s="160"/>
      <c r="TA339" s="160"/>
      <c r="TB339" s="160"/>
      <c r="TC339" s="160"/>
      <c r="TD339" s="160"/>
      <c r="TE339" s="160"/>
      <c r="TF339" s="160"/>
    </row>
    <row r="340" spans="1:526">
      <c r="A340" s="160"/>
      <c r="B340" s="160"/>
      <c r="C340" s="160"/>
      <c r="D340" s="160"/>
      <c r="E340" s="160"/>
      <c r="F340" s="160"/>
      <c r="G340" s="160"/>
      <c r="H340" s="160"/>
      <c r="I340" s="160"/>
      <c r="J340" s="160"/>
      <c r="K340" s="160"/>
      <c r="L340" s="160"/>
      <c r="M340" s="160"/>
      <c r="N340" s="160"/>
      <c r="O340" s="160"/>
      <c r="P340" s="160"/>
      <c r="Q340" s="160"/>
      <c r="R340" s="160"/>
      <c r="S340" s="160"/>
      <c r="T340" s="160"/>
      <c r="U340" s="160"/>
      <c r="V340" s="160"/>
      <c r="W340" s="160"/>
      <c r="X340" s="160"/>
      <c r="Y340" s="160"/>
      <c r="Z340" s="160"/>
      <c r="AA340" s="160"/>
      <c r="AB340" s="160"/>
      <c r="AC340" s="160"/>
      <c r="AD340" s="160"/>
      <c r="AE340" s="160"/>
      <c r="AF340" s="160"/>
      <c r="AG340" s="160"/>
      <c r="AH340" s="160"/>
      <c r="AI340" s="160"/>
      <c r="AJ340" s="160"/>
      <c r="AK340" s="160"/>
      <c r="AL340" s="160"/>
      <c r="AM340" s="160"/>
      <c r="AN340" s="160"/>
      <c r="AO340" s="160"/>
      <c r="AP340" s="160"/>
      <c r="AQ340" s="160"/>
      <c r="AR340" s="160"/>
      <c r="AS340" s="160"/>
      <c r="AT340" s="160"/>
      <c r="AU340" s="160"/>
      <c r="AV340" s="160"/>
      <c r="AW340" s="160"/>
      <c r="AX340" s="160"/>
      <c r="AY340" s="160"/>
      <c r="AZ340" s="160"/>
      <c r="BA340" s="160"/>
      <c r="BB340" s="160"/>
      <c r="BC340" s="160"/>
      <c r="BD340" s="160"/>
      <c r="BE340" s="160"/>
      <c r="BF340" s="160"/>
      <c r="BG340" s="160"/>
      <c r="BH340" s="160"/>
      <c r="BI340" s="160"/>
      <c r="BJ340" s="160"/>
      <c r="BK340" s="160"/>
      <c r="BL340" s="160"/>
      <c r="BM340" s="160"/>
      <c r="BN340" s="160"/>
      <c r="BO340" s="160"/>
      <c r="BP340" s="160"/>
      <c r="BQ340" s="160"/>
      <c r="BR340" s="160"/>
      <c r="BS340" s="160"/>
      <c r="BT340" s="160"/>
      <c r="BU340" s="160"/>
      <c r="BV340" s="160"/>
      <c r="BW340" s="160"/>
      <c r="BX340" s="160"/>
      <c r="BY340" s="160"/>
      <c r="BZ340" s="160"/>
      <c r="CA340" s="160"/>
      <c r="CB340" s="160"/>
      <c r="CC340" s="160"/>
      <c r="CD340" s="160"/>
      <c r="CE340" s="160"/>
      <c r="CF340" s="160"/>
      <c r="CG340" s="160"/>
      <c r="CH340" s="160"/>
      <c r="CI340" s="160"/>
      <c r="CJ340" s="160"/>
      <c r="CK340" s="160"/>
      <c r="CL340" s="160"/>
      <c r="CM340" s="160"/>
      <c r="CN340" s="160"/>
      <c r="CO340" s="160"/>
      <c r="CP340" s="160"/>
      <c r="CQ340" s="160"/>
      <c r="CR340" s="160"/>
      <c r="CS340" s="160"/>
      <c r="CT340" s="160"/>
      <c r="CU340" s="160"/>
      <c r="CV340" s="160"/>
      <c r="CW340" s="160"/>
      <c r="CX340" s="160"/>
      <c r="CY340" s="160"/>
      <c r="CZ340" s="160"/>
      <c r="DA340" s="160"/>
      <c r="DB340" s="160"/>
      <c r="DC340" s="160"/>
      <c r="DD340" s="160"/>
      <c r="DE340" s="160"/>
      <c r="DF340" s="160"/>
      <c r="DG340" s="160"/>
      <c r="DH340" s="160"/>
      <c r="DI340" s="160"/>
      <c r="DJ340" s="160"/>
      <c r="DK340" s="160"/>
      <c r="DL340" s="160"/>
      <c r="DM340" s="160"/>
      <c r="DN340" s="160"/>
      <c r="DO340" s="160"/>
      <c r="DP340" s="160"/>
      <c r="DQ340" s="160"/>
      <c r="DR340" s="160"/>
      <c r="DS340" s="160"/>
      <c r="DT340" s="160"/>
      <c r="DU340" s="160"/>
      <c r="DV340" s="160"/>
      <c r="DW340" s="160"/>
      <c r="DX340" s="160"/>
      <c r="DY340" s="160"/>
      <c r="DZ340" s="160"/>
      <c r="EA340" s="160"/>
      <c r="EB340" s="160"/>
      <c r="EC340" s="160"/>
      <c r="ED340" s="160"/>
      <c r="EE340" s="160"/>
      <c r="EF340" s="160"/>
      <c r="EG340" s="160"/>
      <c r="EH340" s="160"/>
      <c r="EI340" s="160"/>
      <c r="EJ340" s="160"/>
      <c r="EK340" s="160"/>
      <c r="EL340" s="160"/>
      <c r="EM340" s="160"/>
      <c r="EN340" s="160"/>
      <c r="EO340" s="160"/>
      <c r="EP340" s="160"/>
      <c r="EQ340" s="160"/>
      <c r="ER340" s="160"/>
      <c r="ES340" s="160"/>
      <c r="ET340" s="160"/>
      <c r="EU340" s="160"/>
      <c r="EV340" s="160"/>
      <c r="EW340" s="160"/>
      <c r="EX340" s="160"/>
      <c r="EY340" s="160"/>
      <c r="EZ340" s="160"/>
      <c r="FA340" s="160"/>
      <c r="FB340" s="160"/>
      <c r="FC340" s="160"/>
      <c r="FD340" s="160"/>
      <c r="FE340" s="160"/>
      <c r="FF340" s="160"/>
      <c r="FG340" s="160"/>
      <c r="FH340" s="160"/>
      <c r="FI340" s="160"/>
      <c r="FJ340" s="160"/>
      <c r="FK340" s="160"/>
      <c r="FL340" s="160"/>
      <c r="FM340" s="160"/>
      <c r="FN340" s="160"/>
      <c r="FO340" s="160"/>
      <c r="FP340" s="160"/>
      <c r="FQ340" s="160"/>
      <c r="FR340" s="160"/>
      <c r="FS340" s="160"/>
      <c r="FT340" s="160"/>
      <c r="FU340" s="160"/>
      <c r="FV340" s="160"/>
      <c r="FW340" s="160"/>
      <c r="FX340" s="160"/>
      <c r="FY340" s="160"/>
      <c r="FZ340" s="160"/>
      <c r="GA340" s="160"/>
      <c r="GB340" s="160"/>
      <c r="GC340" s="160"/>
      <c r="GD340" s="160"/>
      <c r="GE340" s="160"/>
      <c r="GF340" s="160"/>
      <c r="GG340" s="160"/>
      <c r="GH340" s="160"/>
      <c r="GI340" s="160"/>
      <c r="GJ340" s="160"/>
      <c r="GK340" s="160"/>
      <c r="GL340" s="160"/>
      <c r="GM340" s="160"/>
      <c r="GN340" s="160"/>
      <c r="GO340" s="160"/>
      <c r="GP340" s="160"/>
      <c r="GQ340" s="160"/>
      <c r="GR340" s="160"/>
      <c r="GS340" s="160"/>
      <c r="GT340" s="160"/>
      <c r="GU340" s="160"/>
      <c r="GV340" s="160"/>
      <c r="GW340" s="160"/>
      <c r="GX340" s="160"/>
      <c r="GY340" s="160"/>
      <c r="GZ340" s="160"/>
      <c r="HA340" s="160"/>
      <c r="HB340" s="160"/>
      <c r="HC340" s="160"/>
      <c r="HD340" s="160"/>
      <c r="HE340" s="160"/>
      <c r="HF340" s="160"/>
      <c r="HG340" s="160"/>
      <c r="HH340" s="160"/>
      <c r="HI340" s="160"/>
      <c r="HJ340" s="160"/>
      <c r="HK340" s="160"/>
      <c r="HL340" s="160"/>
      <c r="HM340" s="160"/>
      <c r="HN340" s="160"/>
      <c r="HO340" s="160"/>
      <c r="HP340" s="160"/>
      <c r="HQ340" s="160"/>
      <c r="HR340" s="160"/>
      <c r="HS340" s="160"/>
      <c r="HT340" s="160"/>
      <c r="HU340" s="160"/>
      <c r="HV340" s="160"/>
      <c r="HW340" s="160"/>
      <c r="HX340" s="160"/>
      <c r="HY340" s="160"/>
      <c r="HZ340" s="160"/>
      <c r="IA340" s="160"/>
      <c r="IB340" s="160"/>
      <c r="IC340" s="160"/>
      <c r="ID340" s="160"/>
      <c r="IE340" s="160"/>
      <c r="IF340" s="160"/>
      <c r="IG340" s="160"/>
      <c r="IH340" s="160"/>
      <c r="II340" s="160"/>
      <c r="IJ340" s="160"/>
      <c r="IK340" s="160"/>
      <c r="IL340" s="160"/>
      <c r="IM340" s="160"/>
      <c r="IN340" s="160"/>
      <c r="IO340" s="160"/>
      <c r="IP340" s="160"/>
      <c r="IQ340" s="160"/>
      <c r="IR340" s="160"/>
      <c r="IS340" s="160"/>
      <c r="IT340" s="160"/>
      <c r="IU340" s="160"/>
      <c r="IV340" s="160"/>
      <c r="IW340" s="160"/>
      <c r="IX340" s="160"/>
      <c r="IY340" s="160"/>
      <c r="IZ340" s="160"/>
      <c r="JA340" s="160"/>
      <c r="JB340" s="160"/>
      <c r="JC340" s="160"/>
      <c r="JD340" s="160"/>
      <c r="JE340" s="160"/>
      <c r="JF340" s="160"/>
      <c r="JG340" s="160"/>
      <c r="JH340" s="160"/>
      <c r="JI340" s="160"/>
      <c r="JJ340" s="160"/>
      <c r="JK340" s="160"/>
      <c r="JL340" s="160"/>
      <c r="JM340" s="160"/>
      <c r="JN340" s="160"/>
      <c r="JO340" s="160"/>
      <c r="JP340" s="160"/>
      <c r="JQ340" s="160"/>
      <c r="JR340" s="160"/>
      <c r="JS340" s="160"/>
      <c r="JT340" s="160"/>
      <c r="JU340" s="160"/>
      <c r="JV340" s="160"/>
      <c r="JW340" s="160"/>
      <c r="JX340" s="160"/>
      <c r="JY340" s="160"/>
      <c r="JZ340" s="160"/>
      <c r="KA340" s="160"/>
      <c r="KB340" s="160"/>
      <c r="KC340" s="160"/>
      <c r="KD340" s="160"/>
      <c r="KE340" s="160"/>
      <c r="KF340" s="160"/>
      <c r="KG340" s="160"/>
      <c r="KH340" s="160"/>
      <c r="KI340" s="160"/>
      <c r="KJ340" s="160"/>
      <c r="KK340" s="160"/>
      <c r="KL340" s="160"/>
      <c r="KM340" s="160"/>
      <c r="KN340" s="160"/>
      <c r="KO340" s="160"/>
      <c r="KP340" s="160"/>
      <c r="KQ340" s="160"/>
      <c r="KR340" s="160"/>
      <c r="KS340" s="160"/>
      <c r="KT340" s="160"/>
      <c r="KU340" s="160"/>
      <c r="KV340" s="160"/>
      <c r="KW340" s="160"/>
      <c r="KX340" s="160"/>
      <c r="KY340" s="160"/>
      <c r="KZ340" s="160"/>
      <c r="LA340" s="160"/>
      <c r="LB340" s="160"/>
      <c r="LC340" s="160"/>
      <c r="LD340" s="160"/>
      <c r="LE340" s="160"/>
      <c r="LF340" s="160"/>
      <c r="LG340" s="160"/>
      <c r="LH340" s="160"/>
      <c r="LI340" s="160"/>
      <c r="LJ340" s="160"/>
      <c r="LK340" s="160"/>
      <c r="LL340" s="160"/>
      <c r="LM340" s="160"/>
      <c r="LN340" s="160"/>
      <c r="LO340" s="160"/>
      <c r="LP340" s="160"/>
      <c r="LQ340" s="160"/>
      <c r="LR340" s="160"/>
      <c r="LS340" s="160"/>
      <c r="LT340" s="160"/>
      <c r="LU340" s="160"/>
      <c r="LV340" s="160"/>
      <c r="LW340" s="160"/>
      <c r="LX340" s="160"/>
      <c r="LY340" s="160"/>
      <c r="LZ340" s="160"/>
      <c r="MA340" s="160"/>
      <c r="MB340" s="160"/>
      <c r="MC340" s="160"/>
      <c r="MD340" s="160"/>
      <c r="ME340" s="160"/>
      <c r="MF340" s="160"/>
      <c r="MG340" s="160"/>
      <c r="MH340" s="160"/>
      <c r="MI340" s="160"/>
      <c r="MJ340" s="160"/>
      <c r="MK340" s="160"/>
      <c r="ML340" s="160"/>
      <c r="MM340" s="160"/>
      <c r="MN340" s="160"/>
      <c r="MO340" s="160"/>
      <c r="MP340" s="160"/>
      <c r="MQ340" s="160"/>
      <c r="MR340" s="160"/>
      <c r="MS340" s="160"/>
      <c r="MT340" s="160"/>
      <c r="MU340" s="160"/>
      <c r="MV340" s="160"/>
      <c r="MW340" s="160"/>
      <c r="MX340" s="160"/>
      <c r="MY340" s="160"/>
      <c r="MZ340" s="160"/>
      <c r="NA340" s="160"/>
      <c r="NB340" s="160"/>
      <c r="NC340" s="160"/>
      <c r="ND340" s="160"/>
      <c r="NE340" s="160"/>
      <c r="NF340" s="160"/>
      <c r="NG340" s="160"/>
      <c r="NH340" s="160"/>
      <c r="NI340" s="160"/>
      <c r="NJ340" s="160"/>
      <c r="NK340" s="160"/>
      <c r="NL340" s="160"/>
      <c r="NM340" s="160"/>
      <c r="NN340" s="160"/>
      <c r="NO340" s="160"/>
      <c r="NP340" s="160"/>
      <c r="NQ340" s="160"/>
      <c r="NR340" s="160"/>
      <c r="NS340" s="160"/>
      <c r="NT340" s="160"/>
      <c r="NU340" s="160"/>
      <c r="NV340" s="160"/>
      <c r="NW340" s="160"/>
      <c r="NX340" s="160"/>
      <c r="NY340" s="160"/>
      <c r="NZ340" s="160"/>
      <c r="OA340" s="160"/>
      <c r="OB340" s="160"/>
      <c r="OC340" s="160"/>
      <c r="OD340" s="160"/>
      <c r="OE340" s="160"/>
      <c r="OF340" s="160"/>
      <c r="OG340" s="160"/>
      <c r="OH340" s="160"/>
      <c r="OI340" s="160"/>
      <c r="OJ340" s="160"/>
      <c r="OK340" s="160"/>
      <c r="OL340" s="160"/>
      <c r="OM340" s="160"/>
      <c r="ON340" s="160"/>
      <c r="OO340" s="160"/>
      <c r="OP340" s="160"/>
      <c r="OQ340" s="160"/>
      <c r="OR340" s="160"/>
      <c r="OS340" s="160"/>
      <c r="OT340" s="160"/>
      <c r="OU340" s="160"/>
      <c r="OV340" s="160"/>
      <c r="OW340" s="160"/>
      <c r="OX340" s="160"/>
      <c r="OY340" s="160"/>
      <c r="OZ340" s="160"/>
      <c r="PA340" s="160"/>
      <c r="PB340" s="160"/>
      <c r="PC340" s="160"/>
      <c r="PD340" s="160"/>
      <c r="PE340" s="160"/>
      <c r="PF340" s="160"/>
      <c r="PG340" s="160"/>
      <c r="PH340" s="160"/>
      <c r="PI340" s="160"/>
      <c r="PJ340" s="160"/>
      <c r="PK340" s="160"/>
      <c r="PL340" s="160"/>
      <c r="PM340" s="160"/>
      <c r="PN340" s="160"/>
      <c r="PO340" s="160"/>
      <c r="PP340" s="160"/>
      <c r="PQ340" s="160"/>
      <c r="PR340" s="160"/>
      <c r="PS340" s="160"/>
      <c r="PT340" s="160"/>
      <c r="PU340" s="160"/>
      <c r="PV340" s="160"/>
      <c r="PW340" s="160"/>
      <c r="PX340" s="160"/>
      <c r="PY340" s="160"/>
      <c r="PZ340" s="160"/>
      <c r="QA340" s="160"/>
      <c r="QB340" s="160"/>
      <c r="QC340" s="160"/>
      <c r="QD340" s="160"/>
      <c r="QE340" s="160"/>
      <c r="QF340" s="160"/>
      <c r="QG340" s="160"/>
      <c r="QH340" s="160"/>
      <c r="QI340" s="160"/>
      <c r="QJ340" s="160"/>
      <c r="QK340" s="160"/>
      <c r="QL340" s="160"/>
      <c r="QM340" s="160"/>
      <c r="QN340" s="160"/>
      <c r="QO340" s="160"/>
      <c r="QP340" s="160"/>
      <c r="QQ340" s="160"/>
      <c r="QR340" s="160"/>
      <c r="QS340" s="160"/>
      <c r="QT340" s="160"/>
      <c r="QU340" s="160"/>
      <c r="QV340" s="160"/>
      <c r="QW340" s="160"/>
      <c r="QX340" s="160"/>
      <c r="QY340" s="160"/>
      <c r="QZ340" s="160"/>
      <c r="RA340" s="160"/>
      <c r="RB340" s="160"/>
      <c r="RC340" s="160"/>
      <c r="RD340" s="160"/>
      <c r="RE340" s="160"/>
      <c r="RF340" s="160"/>
      <c r="RG340" s="160"/>
      <c r="RH340" s="160"/>
      <c r="RI340" s="160"/>
      <c r="RJ340" s="160"/>
      <c r="RK340" s="160"/>
      <c r="RL340" s="160"/>
      <c r="RM340" s="160"/>
      <c r="RN340" s="160"/>
      <c r="RO340" s="160"/>
      <c r="RP340" s="160"/>
      <c r="RQ340" s="160"/>
      <c r="RR340" s="160"/>
      <c r="RS340" s="160"/>
      <c r="RT340" s="160"/>
      <c r="RU340" s="160"/>
      <c r="RV340" s="160"/>
      <c r="RW340" s="160"/>
      <c r="RX340" s="160"/>
      <c r="RY340" s="160"/>
      <c r="RZ340" s="160"/>
      <c r="SA340" s="160"/>
      <c r="SB340" s="160"/>
      <c r="SC340" s="160"/>
      <c r="SD340" s="160"/>
      <c r="SE340" s="160"/>
      <c r="SF340" s="160"/>
      <c r="SG340" s="160"/>
      <c r="SH340" s="160"/>
      <c r="SI340" s="160"/>
      <c r="SJ340" s="160"/>
      <c r="SK340" s="160"/>
      <c r="SL340" s="160"/>
      <c r="SM340" s="160"/>
      <c r="SN340" s="160"/>
      <c r="SO340" s="160"/>
      <c r="SP340" s="160"/>
      <c r="SQ340" s="160"/>
      <c r="SR340" s="160"/>
      <c r="SS340" s="160"/>
      <c r="ST340" s="160"/>
      <c r="SU340" s="160"/>
      <c r="SV340" s="160"/>
      <c r="SW340" s="160"/>
      <c r="SX340" s="160"/>
      <c r="SY340" s="160"/>
      <c r="SZ340" s="160"/>
      <c r="TA340" s="160"/>
      <c r="TB340" s="160"/>
      <c r="TC340" s="160"/>
      <c r="TD340" s="160"/>
      <c r="TE340" s="160"/>
      <c r="TF340" s="160"/>
    </row>
    <row r="341" spans="1:526">
      <c r="A341" s="160"/>
      <c r="B341" s="160"/>
      <c r="C341" s="160"/>
      <c r="D341" s="160"/>
      <c r="E341" s="160"/>
      <c r="F341" s="160"/>
      <c r="G341" s="160"/>
      <c r="H341" s="160"/>
      <c r="I341" s="160"/>
      <c r="J341" s="160"/>
      <c r="K341" s="160"/>
      <c r="L341" s="160"/>
      <c r="M341" s="160"/>
      <c r="N341" s="160"/>
      <c r="O341" s="160"/>
      <c r="P341" s="160"/>
      <c r="Q341" s="160"/>
      <c r="R341" s="160"/>
      <c r="S341" s="160"/>
      <c r="T341" s="160"/>
      <c r="U341" s="160"/>
      <c r="V341" s="160"/>
      <c r="W341" s="160"/>
      <c r="X341" s="160"/>
      <c r="Y341" s="160"/>
      <c r="Z341" s="160"/>
      <c r="AA341" s="160"/>
      <c r="AB341" s="160"/>
      <c r="AC341" s="160"/>
      <c r="AD341" s="160"/>
      <c r="AE341" s="160"/>
      <c r="AF341" s="160"/>
      <c r="AG341" s="160"/>
      <c r="AH341" s="160"/>
      <c r="AI341" s="160"/>
      <c r="AJ341" s="160"/>
      <c r="AK341" s="160"/>
      <c r="AL341" s="160"/>
      <c r="AM341" s="160"/>
      <c r="AN341" s="160"/>
      <c r="AO341" s="160"/>
      <c r="AP341" s="160"/>
      <c r="AQ341" s="160"/>
      <c r="AR341" s="160"/>
      <c r="AS341" s="160"/>
      <c r="AT341" s="160"/>
      <c r="AU341" s="160"/>
      <c r="AV341" s="160"/>
      <c r="AW341" s="160"/>
      <c r="AX341" s="160"/>
      <c r="AY341" s="160"/>
      <c r="AZ341" s="160"/>
      <c r="BA341" s="160"/>
      <c r="BB341" s="160"/>
      <c r="BC341" s="160"/>
      <c r="BD341" s="160"/>
      <c r="BE341" s="160"/>
      <c r="BF341" s="160"/>
      <c r="BG341" s="160"/>
      <c r="BH341" s="160"/>
      <c r="BI341" s="160"/>
      <c r="BJ341" s="160"/>
      <c r="BK341" s="160"/>
      <c r="BL341" s="160"/>
      <c r="BM341" s="160"/>
      <c r="BN341" s="160"/>
      <c r="BO341" s="160"/>
      <c r="BP341" s="160"/>
      <c r="BQ341" s="160"/>
      <c r="BR341" s="160"/>
      <c r="BS341" s="160"/>
      <c r="BT341" s="160"/>
      <c r="BU341" s="160"/>
      <c r="BV341" s="160"/>
      <c r="BW341" s="160"/>
      <c r="BX341" s="160"/>
      <c r="BY341" s="160"/>
      <c r="BZ341" s="160"/>
      <c r="CA341" s="160"/>
      <c r="CB341" s="160"/>
      <c r="CC341" s="160"/>
      <c r="CD341" s="160"/>
      <c r="CE341" s="160"/>
      <c r="CF341" s="160"/>
      <c r="CG341" s="160"/>
      <c r="CH341" s="160"/>
      <c r="CI341" s="160"/>
      <c r="CJ341" s="160"/>
      <c r="CK341" s="160"/>
      <c r="CL341" s="160"/>
      <c r="CM341" s="160"/>
      <c r="CN341" s="160"/>
      <c r="CO341" s="160"/>
      <c r="CP341" s="160"/>
      <c r="CQ341" s="160"/>
      <c r="CR341" s="160"/>
      <c r="CS341" s="160"/>
      <c r="CT341" s="160"/>
      <c r="CU341" s="160"/>
      <c r="CV341" s="160"/>
      <c r="CW341" s="160"/>
      <c r="CX341" s="160"/>
      <c r="CY341" s="160"/>
      <c r="CZ341" s="160"/>
      <c r="DA341" s="160"/>
      <c r="DB341" s="160"/>
      <c r="DC341" s="160"/>
      <c r="DD341" s="160"/>
      <c r="DE341" s="160"/>
      <c r="DF341" s="160"/>
      <c r="DG341" s="160"/>
      <c r="DH341" s="160"/>
      <c r="DI341" s="160"/>
      <c r="DJ341" s="160"/>
      <c r="DK341" s="160"/>
      <c r="DL341" s="160"/>
      <c r="DM341" s="160"/>
      <c r="DN341" s="160"/>
      <c r="DO341" s="160"/>
      <c r="DP341" s="160"/>
      <c r="DQ341" s="160"/>
      <c r="DR341" s="160"/>
      <c r="DS341" s="160"/>
      <c r="DT341" s="160"/>
      <c r="DU341" s="160"/>
      <c r="DV341" s="160"/>
      <c r="DW341" s="160"/>
      <c r="DX341" s="160"/>
      <c r="DY341" s="160"/>
      <c r="DZ341" s="160"/>
      <c r="EA341" s="160"/>
      <c r="EB341" s="160"/>
      <c r="EC341" s="160"/>
      <c r="ED341" s="160"/>
      <c r="EE341" s="160"/>
      <c r="EF341" s="160"/>
      <c r="EG341" s="160"/>
      <c r="EH341" s="160"/>
      <c r="EI341" s="160"/>
      <c r="EJ341" s="160"/>
      <c r="EK341" s="160"/>
      <c r="EL341" s="160"/>
      <c r="EM341" s="160"/>
      <c r="EN341" s="160"/>
      <c r="EO341" s="160"/>
      <c r="EP341" s="160"/>
      <c r="EQ341" s="160"/>
      <c r="ER341" s="160"/>
      <c r="ES341" s="160"/>
      <c r="ET341" s="160"/>
      <c r="EU341" s="160"/>
      <c r="EV341" s="160"/>
      <c r="EW341" s="160"/>
      <c r="EX341" s="160"/>
      <c r="EY341" s="160"/>
      <c r="EZ341" s="160"/>
      <c r="FA341" s="160"/>
      <c r="FB341" s="160"/>
      <c r="FC341" s="160"/>
      <c r="FD341" s="160"/>
      <c r="FE341" s="160"/>
      <c r="FF341" s="160"/>
      <c r="FG341" s="160"/>
      <c r="FH341" s="160"/>
      <c r="FI341" s="160"/>
      <c r="FJ341" s="160"/>
      <c r="FK341" s="160"/>
      <c r="FL341" s="160"/>
      <c r="FM341" s="160"/>
      <c r="FN341" s="160"/>
      <c r="FO341" s="160"/>
      <c r="FP341" s="160"/>
      <c r="FQ341" s="160"/>
      <c r="FR341" s="160"/>
      <c r="FS341" s="160"/>
      <c r="FT341" s="160"/>
      <c r="FU341" s="160"/>
      <c r="FV341" s="160"/>
      <c r="FW341" s="160"/>
      <c r="FX341" s="160"/>
      <c r="FY341" s="160"/>
      <c r="FZ341" s="160"/>
      <c r="GA341" s="160"/>
      <c r="GB341" s="160"/>
      <c r="GC341" s="160"/>
      <c r="GD341" s="160"/>
      <c r="GE341" s="160"/>
      <c r="GF341" s="160"/>
      <c r="GG341" s="160"/>
      <c r="GH341" s="160"/>
      <c r="GI341" s="160"/>
      <c r="GJ341" s="160"/>
      <c r="GK341" s="160"/>
      <c r="GL341" s="160"/>
      <c r="GM341" s="160"/>
      <c r="GN341" s="160"/>
      <c r="GO341" s="160"/>
      <c r="GP341" s="160"/>
      <c r="GQ341" s="160"/>
      <c r="GR341" s="160"/>
      <c r="GS341" s="160"/>
      <c r="GT341" s="160"/>
      <c r="GU341" s="160"/>
      <c r="GV341" s="160"/>
      <c r="GW341" s="160"/>
      <c r="GX341" s="160"/>
      <c r="GY341" s="160"/>
      <c r="GZ341" s="160"/>
      <c r="HA341" s="160"/>
      <c r="HB341" s="160"/>
      <c r="HC341" s="160"/>
      <c r="HD341" s="160"/>
      <c r="HE341" s="160"/>
      <c r="HF341" s="160"/>
      <c r="HG341" s="160"/>
      <c r="HH341" s="160"/>
      <c r="HI341" s="160"/>
      <c r="HJ341" s="160"/>
      <c r="HK341" s="160"/>
      <c r="HL341" s="160"/>
      <c r="HM341" s="160"/>
      <c r="HN341" s="160"/>
      <c r="HO341" s="160"/>
      <c r="HP341" s="160"/>
      <c r="HQ341" s="160"/>
      <c r="HR341" s="160"/>
      <c r="HS341" s="160"/>
      <c r="HT341" s="160"/>
      <c r="HU341" s="160"/>
      <c r="HV341" s="160"/>
      <c r="HW341" s="160"/>
      <c r="HX341" s="160"/>
      <c r="HY341" s="160"/>
      <c r="HZ341" s="160"/>
      <c r="IA341" s="160"/>
      <c r="IB341" s="160"/>
      <c r="IC341" s="160"/>
      <c r="ID341" s="160"/>
      <c r="IE341" s="160"/>
      <c r="IF341" s="160"/>
      <c r="IG341" s="160"/>
      <c r="IH341" s="160"/>
      <c r="II341" s="160"/>
      <c r="IJ341" s="160"/>
      <c r="IK341" s="160"/>
      <c r="IL341" s="160"/>
      <c r="IM341" s="160"/>
      <c r="IN341" s="160"/>
      <c r="IO341" s="160"/>
      <c r="IP341" s="160"/>
      <c r="IQ341" s="160"/>
      <c r="IR341" s="160"/>
      <c r="IS341" s="160"/>
      <c r="IT341" s="160"/>
      <c r="IU341" s="160"/>
      <c r="IV341" s="160"/>
      <c r="IW341" s="160"/>
      <c r="IX341" s="160"/>
      <c r="IY341" s="160"/>
      <c r="IZ341" s="160"/>
      <c r="JA341" s="160"/>
      <c r="JB341" s="160"/>
      <c r="JC341" s="160"/>
      <c r="JD341" s="160"/>
      <c r="JE341" s="160"/>
      <c r="JF341" s="160"/>
      <c r="JG341" s="160"/>
      <c r="JH341" s="160"/>
      <c r="JI341" s="160"/>
      <c r="JJ341" s="160"/>
      <c r="JK341" s="160"/>
      <c r="JL341" s="160"/>
      <c r="JM341" s="160"/>
      <c r="JN341" s="160"/>
      <c r="JO341" s="160"/>
      <c r="JP341" s="160"/>
      <c r="JQ341" s="160"/>
      <c r="JR341" s="160"/>
      <c r="JS341" s="160"/>
      <c r="JT341" s="160"/>
      <c r="JU341" s="160"/>
      <c r="JV341" s="160"/>
      <c r="JW341" s="160"/>
      <c r="JX341" s="160"/>
      <c r="JY341" s="160"/>
      <c r="JZ341" s="160"/>
      <c r="KA341" s="160"/>
      <c r="KB341" s="160"/>
      <c r="KC341" s="160"/>
      <c r="KD341" s="160"/>
      <c r="KE341" s="160"/>
      <c r="KF341" s="160"/>
      <c r="KG341" s="160"/>
      <c r="KH341" s="160"/>
      <c r="KI341" s="160"/>
      <c r="KJ341" s="160"/>
      <c r="KK341" s="160"/>
      <c r="KL341" s="160"/>
      <c r="KM341" s="160"/>
      <c r="KN341" s="160"/>
      <c r="KO341" s="160"/>
      <c r="KP341" s="160"/>
      <c r="KQ341" s="160"/>
      <c r="KR341" s="160"/>
      <c r="KS341" s="160"/>
      <c r="KT341" s="160"/>
      <c r="KU341" s="160"/>
      <c r="KV341" s="160"/>
      <c r="KW341" s="160"/>
      <c r="KX341" s="160"/>
      <c r="KY341" s="160"/>
      <c r="KZ341" s="160"/>
      <c r="LA341" s="160"/>
      <c r="LB341" s="160"/>
      <c r="LC341" s="160"/>
      <c r="LD341" s="160"/>
      <c r="LE341" s="160"/>
      <c r="LF341" s="160"/>
      <c r="LG341" s="160"/>
      <c r="LH341" s="160"/>
      <c r="LI341" s="160"/>
      <c r="LJ341" s="160"/>
      <c r="LK341" s="160"/>
      <c r="LL341" s="160"/>
      <c r="LM341" s="160"/>
      <c r="LN341" s="160"/>
      <c r="LO341" s="160"/>
      <c r="LP341" s="160"/>
      <c r="LQ341" s="160"/>
      <c r="LR341" s="160"/>
      <c r="LS341" s="160"/>
      <c r="LT341" s="160"/>
      <c r="LU341" s="160"/>
      <c r="LV341" s="160"/>
      <c r="LW341" s="160"/>
      <c r="LX341" s="160"/>
      <c r="LY341" s="160"/>
      <c r="LZ341" s="160"/>
      <c r="MA341" s="160"/>
      <c r="MB341" s="160"/>
      <c r="MC341" s="160"/>
      <c r="MD341" s="160"/>
      <c r="ME341" s="160"/>
      <c r="MF341" s="160"/>
      <c r="MG341" s="160"/>
      <c r="MH341" s="160"/>
      <c r="MI341" s="160"/>
      <c r="MJ341" s="160"/>
      <c r="MK341" s="160"/>
      <c r="ML341" s="160"/>
      <c r="MM341" s="160"/>
      <c r="MN341" s="160"/>
      <c r="MO341" s="160"/>
      <c r="MP341" s="160"/>
      <c r="MQ341" s="160"/>
      <c r="MR341" s="160"/>
      <c r="MS341" s="160"/>
      <c r="MT341" s="160"/>
      <c r="MU341" s="160"/>
      <c r="MV341" s="160"/>
      <c r="MW341" s="160"/>
      <c r="MX341" s="160"/>
      <c r="MY341" s="160"/>
      <c r="MZ341" s="160"/>
      <c r="NA341" s="160"/>
      <c r="NB341" s="160"/>
      <c r="NC341" s="160"/>
      <c r="ND341" s="160"/>
      <c r="NE341" s="160"/>
      <c r="NF341" s="160"/>
      <c r="NG341" s="160"/>
      <c r="NH341" s="160"/>
      <c r="NI341" s="160"/>
      <c r="NJ341" s="160"/>
      <c r="NK341" s="160"/>
      <c r="NL341" s="160"/>
      <c r="NM341" s="160"/>
      <c r="NN341" s="160"/>
      <c r="NO341" s="160"/>
      <c r="NP341" s="160"/>
      <c r="NQ341" s="160"/>
      <c r="NR341" s="160"/>
      <c r="NS341" s="160"/>
      <c r="NT341" s="160"/>
      <c r="NU341" s="160"/>
      <c r="NV341" s="160"/>
      <c r="NW341" s="160"/>
      <c r="NX341" s="160"/>
      <c r="NY341" s="160"/>
      <c r="NZ341" s="160"/>
      <c r="OA341" s="160"/>
      <c r="OB341" s="160"/>
      <c r="OC341" s="160"/>
      <c r="OD341" s="160"/>
      <c r="OE341" s="160"/>
      <c r="OF341" s="160"/>
      <c r="OG341" s="160"/>
      <c r="OH341" s="160"/>
      <c r="OI341" s="160"/>
      <c r="OJ341" s="160"/>
      <c r="OK341" s="160"/>
      <c r="OL341" s="160"/>
      <c r="OM341" s="160"/>
      <c r="ON341" s="160"/>
      <c r="OO341" s="160"/>
      <c r="OP341" s="160"/>
      <c r="OQ341" s="160"/>
      <c r="OR341" s="160"/>
      <c r="OS341" s="160"/>
      <c r="OT341" s="160"/>
      <c r="OU341" s="160"/>
      <c r="OV341" s="160"/>
      <c r="OW341" s="160"/>
      <c r="OX341" s="160"/>
      <c r="OY341" s="160"/>
      <c r="OZ341" s="160"/>
      <c r="PA341" s="160"/>
      <c r="PB341" s="160"/>
      <c r="PC341" s="160"/>
      <c r="PD341" s="160"/>
      <c r="PE341" s="160"/>
      <c r="PF341" s="160"/>
      <c r="PG341" s="160"/>
      <c r="PH341" s="160"/>
      <c r="PI341" s="160"/>
      <c r="PJ341" s="160"/>
      <c r="PK341" s="160"/>
      <c r="PL341" s="160"/>
      <c r="PM341" s="160"/>
      <c r="PN341" s="160"/>
      <c r="PO341" s="160"/>
      <c r="PP341" s="160"/>
      <c r="PQ341" s="160"/>
      <c r="PR341" s="160"/>
      <c r="PS341" s="160"/>
      <c r="PT341" s="160"/>
      <c r="PU341" s="160"/>
      <c r="PV341" s="160"/>
      <c r="PW341" s="160"/>
      <c r="PX341" s="160"/>
      <c r="PY341" s="160"/>
      <c r="PZ341" s="160"/>
      <c r="QA341" s="160"/>
      <c r="QB341" s="160"/>
      <c r="QC341" s="160"/>
      <c r="QD341" s="160"/>
      <c r="QE341" s="160"/>
      <c r="QF341" s="160"/>
      <c r="QG341" s="160"/>
      <c r="QH341" s="160"/>
      <c r="QI341" s="160"/>
      <c r="QJ341" s="160"/>
      <c r="QK341" s="160"/>
      <c r="QL341" s="160"/>
      <c r="QM341" s="160"/>
      <c r="QN341" s="160"/>
      <c r="QO341" s="160"/>
      <c r="QP341" s="160"/>
      <c r="QQ341" s="160"/>
      <c r="QR341" s="160"/>
      <c r="QS341" s="160"/>
      <c r="QT341" s="160"/>
      <c r="QU341" s="160"/>
      <c r="QV341" s="160"/>
      <c r="QW341" s="160"/>
      <c r="QX341" s="160"/>
      <c r="QY341" s="160"/>
      <c r="QZ341" s="160"/>
      <c r="RA341" s="160"/>
      <c r="RB341" s="160"/>
      <c r="RC341" s="160"/>
      <c r="RD341" s="160"/>
      <c r="RE341" s="160"/>
      <c r="RF341" s="160"/>
      <c r="RG341" s="160"/>
      <c r="RH341" s="160"/>
      <c r="RI341" s="160"/>
      <c r="RJ341" s="160"/>
      <c r="RK341" s="160"/>
      <c r="RL341" s="160"/>
      <c r="RM341" s="160"/>
      <c r="RN341" s="160"/>
      <c r="RO341" s="160"/>
      <c r="RP341" s="160"/>
      <c r="RQ341" s="160"/>
      <c r="RR341" s="160"/>
      <c r="RS341" s="160"/>
      <c r="RT341" s="160"/>
      <c r="RU341" s="160"/>
      <c r="RV341" s="160"/>
      <c r="RW341" s="160"/>
      <c r="RX341" s="160"/>
      <c r="RY341" s="160"/>
      <c r="RZ341" s="160"/>
      <c r="SA341" s="160"/>
      <c r="SB341" s="160"/>
      <c r="SC341" s="160"/>
      <c r="SD341" s="160"/>
      <c r="SE341" s="160"/>
      <c r="SF341" s="160"/>
      <c r="SG341" s="160"/>
      <c r="SH341" s="160"/>
      <c r="SI341" s="160"/>
      <c r="SJ341" s="160"/>
      <c r="SK341" s="160"/>
      <c r="SL341" s="160"/>
      <c r="SM341" s="160"/>
      <c r="SN341" s="160"/>
      <c r="SO341" s="160"/>
      <c r="SP341" s="160"/>
      <c r="SQ341" s="160"/>
      <c r="SR341" s="160"/>
      <c r="SS341" s="160"/>
      <c r="ST341" s="160"/>
      <c r="SU341" s="160"/>
      <c r="SV341" s="160"/>
      <c r="SW341" s="160"/>
      <c r="SX341" s="160"/>
      <c r="SY341" s="160"/>
      <c r="SZ341" s="160"/>
      <c r="TA341" s="160"/>
      <c r="TB341" s="160"/>
      <c r="TC341" s="160"/>
      <c r="TD341" s="160"/>
      <c r="TE341" s="160"/>
      <c r="TF341" s="160"/>
    </row>
    <row r="342" spans="1:526">
      <c r="A342" s="160"/>
      <c r="B342" s="160"/>
      <c r="C342" s="160"/>
      <c r="D342" s="160"/>
      <c r="E342" s="160"/>
      <c r="F342" s="160"/>
      <c r="G342" s="160"/>
      <c r="H342" s="160"/>
      <c r="I342" s="160"/>
      <c r="J342" s="160"/>
      <c r="K342" s="160"/>
      <c r="L342" s="160"/>
      <c r="M342" s="160"/>
      <c r="N342" s="160"/>
      <c r="O342" s="160"/>
      <c r="P342" s="160"/>
      <c r="Q342" s="160"/>
      <c r="R342" s="160"/>
      <c r="S342" s="160"/>
      <c r="T342" s="160"/>
      <c r="U342" s="160"/>
      <c r="V342" s="160"/>
      <c r="W342" s="160"/>
      <c r="X342" s="160"/>
      <c r="Y342" s="160"/>
      <c r="Z342" s="160"/>
      <c r="AA342" s="160"/>
      <c r="AB342" s="160"/>
      <c r="AC342" s="160"/>
      <c r="AD342" s="160"/>
      <c r="AE342" s="160"/>
      <c r="AF342" s="160"/>
      <c r="AG342" s="160"/>
      <c r="AH342" s="160"/>
      <c r="AI342" s="160"/>
      <c r="AJ342" s="160"/>
      <c r="AK342" s="160"/>
      <c r="AL342" s="160"/>
      <c r="AM342" s="160"/>
      <c r="AN342" s="160"/>
      <c r="AO342" s="160"/>
      <c r="AP342" s="160"/>
      <c r="AQ342" s="160"/>
      <c r="AR342" s="160"/>
      <c r="AS342" s="160"/>
      <c r="AT342" s="160"/>
      <c r="AU342" s="160"/>
      <c r="AV342" s="160"/>
      <c r="AW342" s="160"/>
      <c r="AX342" s="160"/>
      <c r="AY342" s="160"/>
      <c r="AZ342" s="160"/>
      <c r="BA342" s="160"/>
      <c r="BB342" s="160"/>
      <c r="BC342" s="160"/>
      <c r="BD342" s="160"/>
      <c r="BE342" s="160"/>
      <c r="BF342" s="160"/>
      <c r="BG342" s="160"/>
      <c r="BH342" s="160"/>
      <c r="BI342" s="160"/>
      <c r="BJ342" s="160"/>
      <c r="BK342" s="160"/>
      <c r="BL342" s="160"/>
      <c r="BM342" s="160"/>
      <c r="BN342" s="160"/>
      <c r="BO342" s="160"/>
      <c r="BP342" s="160"/>
      <c r="BQ342" s="160"/>
      <c r="BR342" s="160"/>
      <c r="BS342" s="160"/>
      <c r="BT342" s="160"/>
      <c r="BU342" s="160"/>
      <c r="BV342" s="160"/>
      <c r="BW342" s="160"/>
      <c r="BX342" s="160"/>
      <c r="BY342" s="160"/>
      <c r="BZ342" s="160"/>
      <c r="CA342" s="160"/>
      <c r="CB342" s="160"/>
      <c r="CC342" s="160"/>
      <c r="CD342" s="160"/>
      <c r="CE342" s="160"/>
      <c r="CF342" s="160"/>
      <c r="CG342" s="160"/>
      <c r="CH342" s="160"/>
      <c r="CI342" s="160"/>
      <c r="CJ342" s="160"/>
      <c r="CK342" s="160"/>
      <c r="CL342" s="160"/>
      <c r="CM342" s="160"/>
      <c r="CN342" s="160"/>
      <c r="CO342" s="160"/>
      <c r="CP342" s="160"/>
      <c r="CQ342" s="160"/>
      <c r="CR342" s="160"/>
      <c r="CS342" s="160"/>
      <c r="CT342" s="160"/>
      <c r="CU342" s="160"/>
      <c r="CV342" s="160"/>
      <c r="CW342" s="160"/>
      <c r="CX342" s="160"/>
      <c r="CY342" s="160"/>
      <c r="CZ342" s="160"/>
      <c r="DA342" s="160"/>
      <c r="DB342" s="160"/>
      <c r="DC342" s="160"/>
      <c r="DD342" s="160"/>
      <c r="DE342" s="160"/>
      <c r="DF342" s="160"/>
      <c r="DG342" s="160"/>
      <c r="DH342" s="160"/>
      <c r="DI342" s="160"/>
      <c r="DJ342" s="160"/>
      <c r="DK342" s="160"/>
      <c r="DL342" s="160"/>
      <c r="DM342" s="160"/>
      <c r="DN342" s="160"/>
      <c r="DO342" s="160"/>
      <c r="DP342" s="160"/>
      <c r="DQ342" s="160"/>
      <c r="DR342" s="160"/>
      <c r="DS342" s="160"/>
      <c r="DT342" s="160"/>
      <c r="DU342" s="160"/>
      <c r="DV342" s="160"/>
      <c r="DW342" s="160"/>
      <c r="DX342" s="160"/>
      <c r="DY342" s="160"/>
      <c r="DZ342" s="160"/>
      <c r="EA342" s="160"/>
      <c r="EB342" s="160"/>
      <c r="EC342" s="160"/>
      <c r="ED342" s="160"/>
      <c r="EE342" s="160"/>
      <c r="EF342" s="160"/>
      <c r="EG342" s="160"/>
      <c r="EH342" s="160"/>
      <c r="EI342" s="160"/>
      <c r="EJ342" s="160"/>
      <c r="EK342" s="160"/>
      <c r="EL342" s="160"/>
      <c r="EM342" s="160"/>
      <c r="EN342" s="160"/>
      <c r="EO342" s="160"/>
      <c r="EP342" s="160"/>
      <c r="EQ342" s="160"/>
      <c r="ER342" s="160"/>
      <c r="ES342" s="160"/>
      <c r="ET342" s="160"/>
      <c r="EU342" s="160"/>
      <c r="EV342" s="160"/>
      <c r="EW342" s="160"/>
      <c r="EX342" s="160"/>
      <c r="EY342" s="160"/>
      <c r="EZ342" s="160"/>
      <c r="FA342" s="160"/>
      <c r="FB342" s="160"/>
      <c r="FC342" s="160"/>
      <c r="FD342" s="160"/>
      <c r="FE342" s="160"/>
      <c r="FF342" s="160"/>
      <c r="FG342" s="160"/>
      <c r="FH342" s="160"/>
      <c r="FI342" s="160"/>
      <c r="FJ342" s="160"/>
      <c r="FK342" s="160"/>
      <c r="FL342" s="160"/>
      <c r="FM342" s="160"/>
      <c r="FN342" s="160"/>
      <c r="FO342" s="160"/>
      <c r="FP342" s="160"/>
      <c r="FQ342" s="160"/>
      <c r="FR342" s="160"/>
      <c r="FS342" s="160"/>
      <c r="FT342" s="160"/>
      <c r="FU342" s="160"/>
      <c r="FV342" s="160"/>
      <c r="FW342" s="160"/>
      <c r="FX342" s="160"/>
      <c r="FY342" s="160"/>
      <c r="FZ342" s="160"/>
      <c r="GA342" s="160"/>
      <c r="GB342" s="160"/>
      <c r="GC342" s="160"/>
      <c r="GD342" s="160"/>
      <c r="GE342" s="160"/>
      <c r="GF342" s="160"/>
      <c r="GG342" s="160"/>
      <c r="GH342" s="160"/>
      <c r="GI342" s="160"/>
      <c r="GJ342" s="160"/>
      <c r="GK342" s="160"/>
      <c r="GL342" s="160"/>
      <c r="GM342" s="160"/>
      <c r="GN342" s="160"/>
      <c r="GO342" s="160"/>
      <c r="GP342" s="160"/>
      <c r="GQ342" s="160"/>
      <c r="GR342" s="160"/>
      <c r="GS342" s="160"/>
      <c r="GT342" s="160"/>
      <c r="GU342" s="160"/>
      <c r="GV342" s="160"/>
      <c r="GW342" s="160"/>
      <c r="GX342" s="160"/>
      <c r="GY342" s="160"/>
      <c r="GZ342" s="160"/>
      <c r="HA342" s="160"/>
      <c r="HB342" s="160"/>
      <c r="HC342" s="160"/>
      <c r="HD342" s="160"/>
      <c r="HE342" s="160"/>
      <c r="HF342" s="160"/>
      <c r="HG342" s="160"/>
      <c r="HH342" s="160"/>
      <c r="HI342" s="160"/>
      <c r="HJ342" s="160"/>
      <c r="HK342" s="160"/>
      <c r="HL342" s="160"/>
      <c r="HM342" s="160"/>
      <c r="HN342" s="160"/>
      <c r="HO342" s="160"/>
      <c r="HP342" s="160"/>
      <c r="HQ342" s="160"/>
      <c r="HR342" s="160"/>
      <c r="HS342" s="160"/>
      <c r="HT342" s="160"/>
      <c r="HU342" s="160"/>
      <c r="HV342" s="160"/>
      <c r="HW342" s="160"/>
      <c r="HX342" s="160"/>
      <c r="HY342" s="160"/>
      <c r="HZ342" s="160"/>
      <c r="IA342" s="160"/>
      <c r="IB342" s="160"/>
      <c r="IC342" s="160"/>
      <c r="ID342" s="160"/>
      <c r="IE342" s="160"/>
      <c r="IF342" s="160"/>
      <c r="IG342" s="160"/>
      <c r="IH342" s="160"/>
      <c r="II342" s="160"/>
      <c r="IJ342" s="160"/>
      <c r="IK342" s="160"/>
      <c r="IL342" s="160"/>
      <c r="IM342" s="160"/>
      <c r="IN342" s="160"/>
      <c r="IO342" s="160"/>
      <c r="IP342" s="160"/>
      <c r="IQ342" s="160"/>
      <c r="IR342" s="160"/>
      <c r="IS342" s="160"/>
      <c r="IT342" s="160"/>
      <c r="IU342" s="160"/>
      <c r="IV342" s="160"/>
      <c r="IW342" s="160"/>
      <c r="IX342" s="160"/>
      <c r="IY342" s="160"/>
      <c r="IZ342" s="160"/>
      <c r="JA342" s="160"/>
      <c r="JB342" s="160"/>
      <c r="JC342" s="160"/>
      <c r="JD342" s="160"/>
      <c r="JE342" s="160"/>
      <c r="JF342" s="160"/>
      <c r="JG342" s="160"/>
      <c r="JH342" s="160"/>
      <c r="JI342" s="160"/>
      <c r="JJ342" s="160"/>
      <c r="JK342" s="160"/>
      <c r="JL342" s="160"/>
      <c r="JM342" s="160"/>
      <c r="JN342" s="160"/>
      <c r="JO342" s="160"/>
      <c r="JP342" s="160"/>
      <c r="JQ342" s="160"/>
      <c r="JR342" s="160"/>
      <c r="JS342" s="160"/>
      <c r="JT342" s="160"/>
      <c r="JU342" s="160"/>
      <c r="JV342" s="160"/>
      <c r="JW342" s="160"/>
      <c r="JX342" s="160"/>
      <c r="JY342" s="160"/>
      <c r="JZ342" s="160"/>
      <c r="KA342" s="160"/>
      <c r="KB342" s="160"/>
      <c r="KC342" s="160"/>
      <c r="KD342" s="160"/>
      <c r="KE342" s="160"/>
      <c r="KF342" s="160"/>
      <c r="KG342" s="160"/>
      <c r="KH342" s="160"/>
      <c r="KI342" s="160"/>
      <c r="KJ342" s="160"/>
      <c r="KK342" s="160"/>
      <c r="KL342" s="160"/>
      <c r="KM342" s="160"/>
      <c r="KN342" s="160"/>
      <c r="KO342" s="160"/>
      <c r="KP342" s="160"/>
      <c r="KQ342" s="160"/>
      <c r="KR342" s="160"/>
      <c r="KS342" s="160"/>
      <c r="KT342" s="160"/>
      <c r="KU342" s="160"/>
      <c r="KV342" s="160"/>
      <c r="KW342" s="160"/>
      <c r="KX342" s="160"/>
      <c r="KY342" s="160"/>
      <c r="KZ342" s="160"/>
      <c r="LA342" s="160"/>
      <c r="LB342" s="160"/>
      <c r="LC342" s="160"/>
      <c r="LD342" s="160"/>
      <c r="LE342" s="160"/>
      <c r="LF342" s="160"/>
      <c r="LG342" s="160"/>
      <c r="LH342" s="160"/>
      <c r="LI342" s="160"/>
      <c r="LJ342" s="160"/>
      <c r="LK342" s="160"/>
      <c r="LL342" s="160"/>
      <c r="LM342" s="160"/>
      <c r="LN342" s="160"/>
      <c r="LO342" s="160"/>
      <c r="LP342" s="160"/>
      <c r="LQ342" s="160"/>
      <c r="LR342" s="160"/>
      <c r="LS342" s="160"/>
      <c r="LT342" s="160"/>
      <c r="LU342" s="160"/>
      <c r="LV342" s="160"/>
      <c r="LW342" s="160"/>
      <c r="LX342" s="160"/>
      <c r="LY342" s="160"/>
      <c r="LZ342" s="160"/>
      <c r="MA342" s="160"/>
      <c r="MB342" s="160"/>
      <c r="MC342" s="160"/>
      <c r="MD342" s="160"/>
      <c r="ME342" s="160"/>
      <c r="MF342" s="160"/>
      <c r="MG342" s="160"/>
      <c r="MH342" s="160"/>
      <c r="MI342" s="160"/>
      <c r="MJ342" s="160"/>
      <c r="MK342" s="160"/>
      <c r="ML342" s="160"/>
      <c r="MM342" s="160"/>
      <c r="MN342" s="160"/>
      <c r="MO342" s="160"/>
      <c r="MP342" s="160"/>
      <c r="MQ342" s="160"/>
      <c r="MR342" s="160"/>
      <c r="MS342" s="160"/>
      <c r="MT342" s="160"/>
      <c r="MU342" s="160"/>
      <c r="MV342" s="160"/>
      <c r="MW342" s="160"/>
      <c r="MX342" s="160"/>
      <c r="MY342" s="160"/>
      <c r="MZ342" s="160"/>
      <c r="NA342" s="160"/>
      <c r="NB342" s="160"/>
      <c r="NC342" s="160"/>
      <c r="ND342" s="160"/>
      <c r="NE342" s="160"/>
      <c r="NF342" s="160"/>
      <c r="NG342" s="160"/>
      <c r="NH342" s="160"/>
      <c r="NI342" s="160"/>
      <c r="NJ342" s="160"/>
      <c r="NK342" s="160"/>
      <c r="NL342" s="160"/>
      <c r="NM342" s="160"/>
      <c r="NN342" s="160"/>
      <c r="NO342" s="160"/>
      <c r="NP342" s="160"/>
      <c r="NQ342" s="160"/>
      <c r="NR342" s="160"/>
      <c r="NS342" s="160"/>
      <c r="NT342" s="160"/>
      <c r="NU342" s="160"/>
      <c r="NV342" s="160"/>
      <c r="NW342" s="160"/>
      <c r="NX342" s="160"/>
      <c r="NY342" s="160"/>
      <c r="NZ342" s="160"/>
      <c r="OA342" s="160"/>
      <c r="OB342" s="160"/>
      <c r="OC342" s="160"/>
      <c r="OD342" s="160"/>
      <c r="OE342" s="160"/>
      <c r="OF342" s="160"/>
      <c r="OG342" s="160"/>
      <c r="OH342" s="160"/>
      <c r="OI342" s="160"/>
      <c r="OJ342" s="160"/>
      <c r="OK342" s="160"/>
      <c r="OL342" s="160"/>
      <c r="OM342" s="160"/>
      <c r="ON342" s="160"/>
      <c r="OO342" s="160"/>
      <c r="OP342" s="160"/>
      <c r="OQ342" s="160"/>
      <c r="OR342" s="160"/>
      <c r="OS342" s="160"/>
      <c r="OT342" s="160"/>
      <c r="OU342" s="160"/>
      <c r="OV342" s="160"/>
      <c r="OW342" s="160"/>
      <c r="OX342" s="160"/>
      <c r="OY342" s="160"/>
      <c r="OZ342" s="160"/>
      <c r="PA342" s="160"/>
      <c r="PB342" s="160"/>
      <c r="PC342" s="160"/>
      <c r="PD342" s="160"/>
      <c r="PE342" s="160"/>
      <c r="PF342" s="160"/>
      <c r="PG342" s="160"/>
      <c r="PH342" s="160"/>
      <c r="PI342" s="160"/>
      <c r="PJ342" s="160"/>
      <c r="PK342" s="160"/>
      <c r="PL342" s="160"/>
      <c r="PM342" s="160"/>
      <c r="PN342" s="160"/>
      <c r="PO342" s="160"/>
      <c r="PP342" s="160"/>
      <c r="PQ342" s="160"/>
      <c r="PR342" s="160"/>
      <c r="PS342" s="160"/>
      <c r="PT342" s="160"/>
      <c r="PU342" s="160"/>
      <c r="PV342" s="160"/>
      <c r="PW342" s="160"/>
      <c r="PX342" s="160"/>
      <c r="PY342" s="160"/>
      <c r="PZ342" s="160"/>
      <c r="QA342" s="160"/>
      <c r="QB342" s="160"/>
      <c r="QC342" s="160"/>
      <c r="QD342" s="160"/>
      <c r="QE342" s="160"/>
      <c r="QF342" s="160"/>
      <c r="QG342" s="160"/>
      <c r="QH342" s="160"/>
      <c r="QI342" s="160"/>
      <c r="QJ342" s="160"/>
      <c r="QK342" s="160"/>
      <c r="QL342" s="160"/>
      <c r="QM342" s="160"/>
      <c r="QN342" s="160"/>
      <c r="QO342" s="160"/>
      <c r="QP342" s="160"/>
      <c r="QQ342" s="160"/>
      <c r="QR342" s="160"/>
      <c r="QS342" s="160"/>
      <c r="QT342" s="160"/>
      <c r="QU342" s="160"/>
      <c r="QV342" s="160"/>
      <c r="QW342" s="160"/>
      <c r="QX342" s="160"/>
      <c r="QY342" s="160"/>
      <c r="QZ342" s="160"/>
      <c r="RA342" s="160"/>
      <c r="RB342" s="160"/>
      <c r="RC342" s="160"/>
      <c r="RD342" s="160"/>
      <c r="RE342" s="160"/>
      <c r="RF342" s="160"/>
      <c r="RG342" s="160"/>
      <c r="RH342" s="160"/>
      <c r="RI342" s="160"/>
      <c r="RJ342" s="160"/>
      <c r="RK342" s="160"/>
      <c r="RL342" s="160"/>
      <c r="RM342" s="160"/>
      <c r="RN342" s="160"/>
      <c r="RO342" s="160"/>
      <c r="RP342" s="160"/>
      <c r="RQ342" s="160"/>
      <c r="RR342" s="160"/>
      <c r="RS342" s="160"/>
      <c r="RT342" s="160"/>
      <c r="RU342" s="160"/>
      <c r="RV342" s="160"/>
      <c r="RW342" s="160"/>
      <c r="RX342" s="160"/>
      <c r="RY342" s="160"/>
      <c r="RZ342" s="160"/>
      <c r="SA342" s="160"/>
      <c r="SB342" s="160"/>
      <c r="SC342" s="160"/>
      <c r="SD342" s="160"/>
      <c r="SE342" s="160"/>
      <c r="SF342" s="160"/>
      <c r="SG342" s="160"/>
      <c r="SH342" s="160"/>
      <c r="SI342" s="160"/>
      <c r="SJ342" s="160"/>
      <c r="SK342" s="160"/>
      <c r="SL342" s="160"/>
      <c r="SM342" s="160"/>
      <c r="SN342" s="160"/>
      <c r="SO342" s="160"/>
      <c r="SP342" s="160"/>
      <c r="SQ342" s="160"/>
      <c r="SR342" s="160"/>
      <c r="SS342" s="160"/>
      <c r="ST342" s="160"/>
      <c r="SU342" s="160"/>
      <c r="SV342" s="160"/>
      <c r="SW342" s="160"/>
      <c r="SX342" s="160"/>
      <c r="SY342" s="160"/>
      <c r="SZ342" s="160"/>
      <c r="TA342" s="160"/>
      <c r="TB342" s="160"/>
      <c r="TC342" s="160"/>
      <c r="TD342" s="160"/>
      <c r="TE342" s="160"/>
      <c r="TF342" s="160"/>
    </row>
    <row r="343" spans="1:526">
      <c r="A343" s="160"/>
      <c r="B343" s="160"/>
      <c r="C343" s="160"/>
      <c r="D343" s="160"/>
      <c r="E343" s="160"/>
      <c r="F343" s="160"/>
      <c r="G343" s="160"/>
      <c r="H343" s="160"/>
      <c r="I343" s="160"/>
      <c r="J343" s="160"/>
      <c r="K343" s="160"/>
      <c r="L343" s="160"/>
      <c r="M343" s="160"/>
      <c r="N343" s="160"/>
      <c r="O343" s="160"/>
      <c r="P343" s="160"/>
      <c r="Q343" s="160"/>
      <c r="R343" s="160"/>
      <c r="S343" s="160"/>
      <c r="T343" s="160"/>
      <c r="U343" s="160"/>
      <c r="V343" s="160"/>
      <c r="W343" s="160"/>
      <c r="X343" s="160"/>
      <c r="Y343" s="160"/>
      <c r="Z343" s="160"/>
      <c r="AA343" s="160"/>
      <c r="AB343" s="160"/>
      <c r="AC343" s="160"/>
      <c r="AD343" s="160"/>
      <c r="AE343" s="160"/>
      <c r="AF343" s="160"/>
      <c r="AG343" s="160"/>
      <c r="AH343" s="160"/>
      <c r="AI343" s="160"/>
      <c r="AJ343" s="160"/>
      <c r="AK343" s="160"/>
      <c r="AL343" s="160"/>
      <c r="AM343" s="160"/>
      <c r="AN343" s="160"/>
      <c r="AO343" s="160"/>
      <c r="AP343" s="160"/>
      <c r="AQ343" s="160"/>
      <c r="AR343" s="160"/>
      <c r="AS343" s="160"/>
      <c r="AT343" s="160"/>
      <c r="AU343" s="160"/>
      <c r="AV343" s="160"/>
      <c r="AW343" s="160"/>
      <c r="AX343" s="160"/>
      <c r="AY343" s="160"/>
      <c r="AZ343" s="160"/>
      <c r="BA343" s="160"/>
      <c r="BB343" s="160"/>
      <c r="BC343" s="160"/>
      <c r="BD343" s="160"/>
      <c r="BE343" s="160"/>
      <c r="BF343" s="160"/>
      <c r="BG343" s="160"/>
      <c r="BH343" s="160"/>
      <c r="BI343" s="160"/>
      <c r="BJ343" s="160"/>
      <c r="BK343" s="160"/>
      <c r="BL343" s="160"/>
      <c r="BM343" s="160"/>
      <c r="BN343" s="160"/>
      <c r="BO343" s="160"/>
      <c r="BP343" s="160"/>
      <c r="BQ343" s="160"/>
      <c r="BR343" s="160"/>
      <c r="BS343" s="160"/>
      <c r="BT343" s="160"/>
      <c r="BU343" s="160"/>
      <c r="BV343" s="160"/>
      <c r="BW343" s="160"/>
      <c r="BX343" s="160"/>
      <c r="BY343" s="160"/>
      <c r="BZ343" s="160"/>
      <c r="CA343" s="160"/>
      <c r="CB343" s="160"/>
      <c r="CC343" s="160"/>
      <c r="CD343" s="160"/>
      <c r="CE343" s="160"/>
      <c r="CF343" s="160"/>
      <c r="CG343" s="160"/>
      <c r="CH343" s="160"/>
      <c r="CI343" s="160"/>
      <c r="CJ343" s="160"/>
      <c r="CK343" s="160"/>
      <c r="CL343" s="160"/>
      <c r="CM343" s="160"/>
      <c r="CN343" s="160"/>
      <c r="CO343" s="160"/>
      <c r="CP343" s="160"/>
      <c r="CQ343" s="160"/>
      <c r="CR343" s="160"/>
      <c r="CS343" s="160"/>
      <c r="CT343" s="160"/>
      <c r="CU343" s="160"/>
      <c r="CV343" s="160"/>
      <c r="CW343" s="160"/>
      <c r="CX343" s="160"/>
      <c r="CY343" s="160"/>
      <c r="CZ343" s="160"/>
      <c r="DA343" s="160"/>
      <c r="DB343" s="160"/>
      <c r="DC343" s="160"/>
      <c r="DD343" s="160"/>
      <c r="DE343" s="160"/>
      <c r="DF343" s="160"/>
      <c r="DG343" s="160"/>
      <c r="DH343" s="160"/>
      <c r="DI343" s="160"/>
      <c r="DJ343" s="160"/>
      <c r="DK343" s="160"/>
      <c r="DL343" s="160"/>
      <c r="DM343" s="160"/>
      <c r="DN343" s="160"/>
      <c r="DO343" s="160"/>
      <c r="DP343" s="160"/>
      <c r="DQ343" s="160"/>
      <c r="DR343" s="160"/>
      <c r="DS343" s="160"/>
      <c r="DT343" s="160"/>
      <c r="DU343" s="160"/>
      <c r="DV343" s="160"/>
      <c r="DW343" s="160"/>
      <c r="DX343" s="160"/>
      <c r="DY343" s="160"/>
      <c r="DZ343" s="160"/>
      <c r="EA343" s="160"/>
      <c r="EB343" s="160"/>
      <c r="EC343" s="160"/>
      <c r="ED343" s="160"/>
      <c r="EE343" s="160"/>
      <c r="EF343" s="160"/>
      <c r="EG343" s="160"/>
      <c r="EH343" s="160"/>
      <c r="EI343" s="160"/>
      <c r="EJ343" s="160"/>
      <c r="EK343" s="160"/>
      <c r="EL343" s="160"/>
      <c r="EM343" s="160"/>
      <c r="EN343" s="160"/>
      <c r="EO343" s="160"/>
      <c r="EP343" s="160"/>
      <c r="EQ343" s="160"/>
      <c r="ER343" s="160"/>
      <c r="ES343" s="160"/>
      <c r="ET343" s="160"/>
      <c r="EU343" s="160"/>
      <c r="EV343" s="160"/>
      <c r="EW343" s="160"/>
      <c r="EX343" s="160"/>
      <c r="EY343" s="160"/>
      <c r="EZ343" s="160"/>
      <c r="FA343" s="160"/>
      <c r="FB343" s="160"/>
      <c r="FC343" s="160"/>
      <c r="FD343" s="160"/>
      <c r="FE343" s="160"/>
      <c r="FF343" s="160"/>
      <c r="FG343" s="160"/>
      <c r="FH343" s="160"/>
      <c r="FI343" s="160"/>
      <c r="FJ343" s="160"/>
      <c r="FK343" s="160"/>
      <c r="FL343" s="160"/>
      <c r="FM343" s="160"/>
      <c r="FN343" s="160"/>
      <c r="FO343" s="160"/>
      <c r="FP343" s="160"/>
      <c r="FQ343" s="160"/>
      <c r="FR343" s="160"/>
      <c r="FS343" s="160"/>
      <c r="FT343" s="160"/>
      <c r="FU343" s="160"/>
      <c r="FV343" s="160"/>
      <c r="FW343" s="160"/>
      <c r="FX343" s="160"/>
      <c r="FY343" s="160"/>
      <c r="FZ343" s="160"/>
      <c r="GA343" s="160"/>
      <c r="GB343" s="160"/>
      <c r="GC343" s="160"/>
      <c r="GD343" s="160"/>
      <c r="GE343" s="160"/>
      <c r="GF343" s="160"/>
      <c r="GG343" s="160"/>
      <c r="GH343" s="160"/>
      <c r="GI343" s="160"/>
      <c r="GJ343" s="160"/>
      <c r="GK343" s="160"/>
      <c r="GL343" s="160"/>
      <c r="GM343" s="160"/>
      <c r="GN343" s="160"/>
      <c r="GO343" s="160"/>
      <c r="GP343" s="160"/>
      <c r="GQ343" s="160"/>
      <c r="GR343" s="160"/>
      <c r="GS343" s="160"/>
      <c r="GT343" s="160"/>
      <c r="GU343" s="160"/>
      <c r="GV343" s="160"/>
      <c r="GW343" s="160"/>
      <c r="GX343" s="160"/>
      <c r="GY343" s="160"/>
      <c r="GZ343" s="160"/>
      <c r="HA343" s="160"/>
      <c r="HB343" s="160"/>
      <c r="HC343" s="160"/>
      <c r="HD343" s="160"/>
      <c r="HE343" s="160"/>
      <c r="HF343" s="160"/>
      <c r="HG343" s="160"/>
      <c r="HH343" s="160"/>
      <c r="HI343" s="160"/>
      <c r="HJ343" s="160"/>
      <c r="HK343" s="160"/>
      <c r="HL343" s="160"/>
      <c r="HM343" s="160"/>
      <c r="HN343" s="160"/>
      <c r="HO343" s="160"/>
      <c r="HP343" s="160"/>
      <c r="HQ343" s="160"/>
      <c r="HR343" s="160"/>
      <c r="HS343" s="160"/>
      <c r="HT343" s="160"/>
      <c r="HU343" s="160"/>
      <c r="HV343" s="160"/>
      <c r="HW343" s="160"/>
      <c r="HX343" s="160"/>
      <c r="HY343" s="160"/>
      <c r="HZ343" s="160"/>
      <c r="IA343" s="160"/>
      <c r="IB343" s="160"/>
      <c r="IC343" s="160"/>
      <c r="ID343" s="160"/>
      <c r="IE343" s="160"/>
      <c r="IF343" s="160"/>
      <c r="IG343" s="160"/>
      <c r="IH343" s="160"/>
      <c r="II343" s="160"/>
      <c r="IJ343" s="160"/>
      <c r="IK343" s="160"/>
      <c r="IL343" s="160"/>
      <c r="IM343" s="160"/>
      <c r="IN343" s="160"/>
      <c r="IO343" s="160"/>
      <c r="IP343" s="160"/>
      <c r="IQ343" s="160"/>
      <c r="IR343" s="160"/>
      <c r="IS343" s="160"/>
      <c r="IT343" s="160"/>
      <c r="IU343" s="160"/>
      <c r="IV343" s="160"/>
      <c r="IW343" s="160"/>
      <c r="IX343" s="160"/>
      <c r="IY343" s="160"/>
      <c r="IZ343" s="160"/>
      <c r="JA343" s="160"/>
      <c r="JB343" s="160"/>
      <c r="JC343" s="160"/>
      <c r="JD343" s="160"/>
      <c r="JE343" s="160"/>
      <c r="JF343" s="160"/>
      <c r="JG343" s="160"/>
      <c r="JH343" s="160"/>
      <c r="JI343" s="160"/>
      <c r="JJ343" s="160"/>
      <c r="JK343" s="160"/>
      <c r="JL343" s="160"/>
      <c r="JM343" s="160"/>
      <c r="JN343" s="160"/>
      <c r="JO343" s="160"/>
      <c r="JP343" s="160"/>
      <c r="JQ343" s="160"/>
      <c r="JR343" s="160"/>
      <c r="JS343" s="160"/>
      <c r="JT343" s="160"/>
      <c r="JU343" s="160"/>
      <c r="JV343" s="160"/>
      <c r="JW343" s="160"/>
      <c r="JX343" s="160"/>
      <c r="JY343" s="160"/>
      <c r="JZ343" s="160"/>
      <c r="KA343" s="160"/>
      <c r="KB343" s="160"/>
      <c r="KC343" s="160"/>
      <c r="KD343" s="160"/>
      <c r="KE343" s="160"/>
      <c r="KF343" s="160"/>
      <c r="KG343" s="160"/>
      <c r="KH343" s="160"/>
      <c r="KI343" s="160"/>
      <c r="KJ343" s="160"/>
      <c r="KK343" s="160"/>
      <c r="KL343" s="160"/>
      <c r="KM343" s="160"/>
      <c r="KN343" s="160"/>
      <c r="KO343" s="160"/>
      <c r="KP343" s="160"/>
      <c r="KQ343" s="160"/>
      <c r="KR343" s="160"/>
      <c r="KS343" s="160"/>
      <c r="KT343" s="160"/>
      <c r="KU343" s="160"/>
      <c r="KV343" s="160"/>
      <c r="KW343" s="160"/>
      <c r="KX343" s="160"/>
      <c r="KY343" s="160"/>
      <c r="KZ343" s="160"/>
      <c r="LA343" s="160"/>
      <c r="LB343" s="160"/>
      <c r="LC343" s="160"/>
      <c r="LD343" s="160"/>
      <c r="LE343" s="160"/>
      <c r="LF343" s="160"/>
      <c r="LG343" s="160"/>
      <c r="LH343" s="160"/>
      <c r="LI343" s="160"/>
      <c r="LJ343" s="160"/>
      <c r="LK343" s="160"/>
      <c r="LL343" s="160"/>
      <c r="LM343" s="160"/>
      <c r="LN343" s="160"/>
      <c r="LO343" s="160"/>
      <c r="LP343" s="160"/>
      <c r="LQ343" s="160"/>
      <c r="LR343" s="160"/>
      <c r="LS343" s="160"/>
      <c r="LT343" s="160"/>
      <c r="LU343" s="160"/>
      <c r="LV343" s="160"/>
      <c r="LW343" s="160"/>
      <c r="LX343" s="160"/>
      <c r="LY343" s="160"/>
      <c r="LZ343" s="160"/>
      <c r="MA343" s="160"/>
      <c r="MB343" s="160"/>
      <c r="MC343" s="160"/>
      <c r="MD343" s="160"/>
      <c r="ME343" s="160"/>
      <c r="MF343" s="160"/>
      <c r="MG343" s="160"/>
      <c r="MH343" s="160"/>
      <c r="MI343" s="160"/>
      <c r="MJ343" s="160"/>
      <c r="MK343" s="160"/>
      <c r="ML343" s="160"/>
      <c r="MM343" s="160"/>
      <c r="MN343" s="160"/>
      <c r="MO343" s="160"/>
      <c r="MP343" s="160"/>
      <c r="MQ343" s="160"/>
      <c r="MR343" s="160"/>
      <c r="MS343" s="160"/>
      <c r="MT343" s="160"/>
      <c r="MU343" s="160"/>
      <c r="MV343" s="160"/>
      <c r="MW343" s="160"/>
      <c r="MX343" s="160"/>
      <c r="MY343" s="160"/>
      <c r="MZ343" s="160"/>
      <c r="NA343" s="160"/>
      <c r="NB343" s="160"/>
      <c r="NC343" s="160"/>
      <c r="ND343" s="160"/>
      <c r="NE343" s="160"/>
      <c r="NF343" s="160"/>
      <c r="NG343" s="160"/>
      <c r="NH343" s="160"/>
      <c r="NI343" s="160"/>
      <c r="NJ343" s="160"/>
      <c r="NK343" s="160"/>
      <c r="NL343" s="160"/>
      <c r="NM343" s="160"/>
      <c r="NN343" s="160"/>
      <c r="NO343" s="160"/>
      <c r="NP343" s="160"/>
      <c r="NQ343" s="160"/>
      <c r="NR343" s="160"/>
      <c r="NS343" s="160"/>
      <c r="NT343" s="160"/>
      <c r="NU343" s="160"/>
      <c r="NV343" s="160"/>
      <c r="NW343" s="160"/>
      <c r="NX343" s="160"/>
      <c r="NY343" s="160"/>
      <c r="NZ343" s="160"/>
      <c r="OA343" s="160"/>
      <c r="OB343" s="160"/>
      <c r="OC343" s="160"/>
      <c r="OD343" s="160"/>
      <c r="OE343" s="160"/>
      <c r="OF343" s="160"/>
      <c r="OG343" s="160"/>
      <c r="OH343" s="160"/>
      <c r="OI343" s="160"/>
      <c r="OJ343" s="160"/>
      <c r="OK343" s="160"/>
      <c r="OL343" s="160"/>
      <c r="OM343" s="160"/>
      <c r="ON343" s="160"/>
      <c r="OO343" s="160"/>
      <c r="OP343" s="160"/>
      <c r="OQ343" s="160"/>
      <c r="OR343" s="160"/>
      <c r="OS343" s="160"/>
      <c r="OT343" s="160"/>
      <c r="OU343" s="160"/>
      <c r="OV343" s="160"/>
      <c r="OW343" s="160"/>
      <c r="OX343" s="160"/>
      <c r="OY343" s="160"/>
      <c r="OZ343" s="160"/>
      <c r="PA343" s="160"/>
      <c r="PB343" s="160"/>
      <c r="PC343" s="160"/>
      <c r="PD343" s="160"/>
      <c r="PE343" s="160"/>
      <c r="PF343" s="160"/>
      <c r="PG343" s="160"/>
      <c r="PH343" s="160"/>
      <c r="PI343" s="160"/>
      <c r="PJ343" s="160"/>
      <c r="PK343" s="160"/>
      <c r="PL343" s="160"/>
      <c r="PM343" s="160"/>
      <c r="PN343" s="160"/>
      <c r="PO343" s="160"/>
      <c r="PP343" s="160"/>
      <c r="PQ343" s="160"/>
      <c r="PR343" s="160"/>
      <c r="PS343" s="160"/>
      <c r="PT343" s="160"/>
      <c r="PU343" s="160"/>
      <c r="PV343" s="160"/>
      <c r="PW343" s="160"/>
      <c r="PX343" s="160"/>
      <c r="PY343" s="160"/>
      <c r="PZ343" s="160"/>
      <c r="QA343" s="160"/>
      <c r="QB343" s="160"/>
      <c r="QC343" s="160"/>
      <c r="QD343" s="160"/>
      <c r="QE343" s="160"/>
      <c r="QF343" s="160"/>
      <c r="QG343" s="160"/>
      <c r="QH343" s="160"/>
      <c r="QI343" s="160"/>
      <c r="QJ343" s="160"/>
      <c r="QK343" s="160"/>
      <c r="QL343" s="160"/>
      <c r="QM343" s="160"/>
      <c r="QN343" s="160"/>
      <c r="QO343" s="160"/>
      <c r="QP343" s="160"/>
      <c r="QQ343" s="160"/>
      <c r="QR343" s="160"/>
      <c r="QS343" s="160"/>
      <c r="QT343" s="160"/>
      <c r="QU343" s="160"/>
      <c r="QV343" s="160"/>
      <c r="QW343" s="160"/>
      <c r="QX343" s="160"/>
      <c r="QY343" s="160"/>
      <c r="QZ343" s="160"/>
      <c r="RA343" s="160"/>
      <c r="RB343" s="160"/>
      <c r="RC343" s="160"/>
      <c r="RD343" s="160"/>
      <c r="RE343" s="160"/>
      <c r="RF343" s="160"/>
      <c r="RG343" s="160"/>
      <c r="RH343" s="160"/>
      <c r="RI343" s="160"/>
      <c r="RJ343" s="160"/>
      <c r="RK343" s="160"/>
      <c r="RL343" s="160"/>
      <c r="RM343" s="160"/>
      <c r="RN343" s="160"/>
      <c r="RO343" s="160"/>
      <c r="RP343" s="160"/>
      <c r="RQ343" s="160"/>
      <c r="RR343" s="160"/>
      <c r="RS343" s="160"/>
      <c r="RT343" s="160"/>
      <c r="RU343" s="160"/>
      <c r="RV343" s="160"/>
      <c r="RW343" s="160"/>
      <c r="RX343" s="160"/>
      <c r="RY343" s="160"/>
      <c r="RZ343" s="160"/>
      <c r="SA343" s="160"/>
      <c r="SB343" s="160"/>
      <c r="SC343" s="160"/>
      <c r="SD343" s="160"/>
      <c r="SE343" s="160"/>
      <c r="SF343" s="160"/>
      <c r="SG343" s="160"/>
      <c r="SH343" s="160"/>
      <c r="SI343" s="160"/>
      <c r="SJ343" s="160"/>
      <c r="SK343" s="160"/>
      <c r="SL343" s="160"/>
      <c r="SM343" s="160"/>
      <c r="SN343" s="160"/>
      <c r="SO343" s="160"/>
      <c r="SP343" s="160"/>
      <c r="SQ343" s="160"/>
      <c r="SR343" s="160"/>
      <c r="SS343" s="160"/>
      <c r="ST343" s="160"/>
      <c r="SU343" s="160"/>
      <c r="SV343" s="160"/>
      <c r="SW343" s="160"/>
      <c r="SX343" s="160"/>
      <c r="SY343" s="160"/>
      <c r="SZ343" s="160"/>
      <c r="TA343" s="160"/>
      <c r="TB343" s="160"/>
      <c r="TC343" s="160"/>
      <c r="TD343" s="160"/>
      <c r="TE343" s="160"/>
      <c r="TF343" s="160"/>
    </row>
    <row r="344" spans="1:526">
      <c r="A344" s="160"/>
      <c r="B344" s="160"/>
      <c r="C344" s="160"/>
      <c r="D344" s="160"/>
      <c r="E344" s="160"/>
      <c r="F344" s="160"/>
      <c r="G344" s="160"/>
      <c r="H344" s="160"/>
      <c r="I344" s="160"/>
      <c r="J344" s="160"/>
      <c r="K344" s="160"/>
      <c r="L344" s="160"/>
      <c r="M344" s="160"/>
      <c r="N344" s="160"/>
      <c r="O344" s="160"/>
      <c r="P344" s="160"/>
      <c r="Q344" s="160"/>
      <c r="R344" s="160"/>
      <c r="S344" s="160"/>
      <c r="T344" s="160"/>
      <c r="U344" s="160"/>
      <c r="V344" s="160"/>
      <c r="W344" s="160"/>
      <c r="X344" s="160"/>
      <c r="Y344" s="160"/>
      <c r="Z344" s="160"/>
      <c r="AA344" s="160"/>
      <c r="AB344" s="160"/>
      <c r="AC344" s="160"/>
      <c r="AD344" s="160"/>
      <c r="AE344" s="160"/>
      <c r="AF344" s="160"/>
      <c r="AG344" s="160"/>
      <c r="AH344" s="160"/>
      <c r="AI344" s="160"/>
      <c r="AJ344" s="160"/>
      <c r="AK344" s="160"/>
      <c r="AL344" s="160"/>
      <c r="AM344" s="160"/>
      <c r="AN344" s="160"/>
      <c r="AO344" s="160"/>
      <c r="AP344" s="160"/>
      <c r="AQ344" s="160"/>
      <c r="AR344" s="160"/>
      <c r="AS344" s="160"/>
      <c r="AT344" s="160"/>
      <c r="AU344" s="160"/>
      <c r="AV344" s="160"/>
      <c r="AW344" s="160"/>
      <c r="AX344" s="160"/>
      <c r="AY344" s="160"/>
      <c r="AZ344" s="160"/>
      <c r="BA344" s="160"/>
      <c r="BB344" s="160"/>
      <c r="BC344" s="160"/>
      <c r="BD344" s="160"/>
      <c r="BE344" s="160"/>
      <c r="BF344" s="160"/>
      <c r="BG344" s="160"/>
      <c r="BH344" s="160"/>
      <c r="BI344" s="160"/>
      <c r="BJ344" s="160"/>
      <c r="BK344" s="160"/>
      <c r="BL344" s="160"/>
      <c r="BM344" s="160"/>
      <c r="BN344" s="160"/>
      <c r="BO344" s="160"/>
      <c r="BP344" s="160"/>
      <c r="BQ344" s="160"/>
      <c r="BR344" s="160"/>
      <c r="BS344" s="160"/>
      <c r="BT344" s="160"/>
      <c r="BU344" s="160"/>
      <c r="BV344" s="160"/>
      <c r="BW344" s="160"/>
      <c r="BX344" s="160"/>
      <c r="BY344" s="160"/>
      <c r="BZ344" s="160"/>
      <c r="CA344" s="160"/>
      <c r="CB344" s="160"/>
      <c r="CC344" s="160"/>
      <c r="CD344" s="160"/>
      <c r="CE344" s="160"/>
      <c r="CF344" s="160"/>
      <c r="CG344" s="160"/>
      <c r="CH344" s="160"/>
      <c r="CI344" s="160"/>
      <c r="CJ344" s="160"/>
      <c r="CK344" s="160"/>
      <c r="CL344" s="160"/>
      <c r="CM344" s="160"/>
      <c r="CN344" s="160"/>
      <c r="CO344" s="160"/>
      <c r="CP344" s="160"/>
      <c r="CQ344" s="160"/>
      <c r="CR344" s="160"/>
      <c r="CS344" s="160"/>
      <c r="CT344" s="160"/>
      <c r="CU344" s="160"/>
      <c r="CV344" s="160"/>
      <c r="CW344" s="160"/>
      <c r="CX344" s="160"/>
      <c r="CY344" s="160"/>
      <c r="CZ344" s="160"/>
      <c r="DA344" s="160"/>
      <c r="DB344" s="160"/>
      <c r="DC344" s="160"/>
      <c r="DD344" s="160"/>
      <c r="DE344" s="160"/>
      <c r="DF344" s="160"/>
      <c r="DG344" s="160"/>
      <c r="DH344" s="160"/>
      <c r="DI344" s="160"/>
      <c r="DJ344" s="160"/>
      <c r="DK344" s="160"/>
      <c r="DL344" s="160"/>
      <c r="DM344" s="160"/>
      <c r="DN344" s="160"/>
      <c r="DO344" s="160"/>
      <c r="DP344" s="160"/>
      <c r="DQ344" s="160"/>
      <c r="DR344" s="160"/>
      <c r="DS344" s="160"/>
      <c r="DT344" s="160"/>
      <c r="DU344" s="160"/>
      <c r="DV344" s="160"/>
      <c r="DW344" s="160"/>
      <c r="DX344" s="160"/>
      <c r="DY344" s="160"/>
      <c r="DZ344" s="160"/>
      <c r="EA344" s="160"/>
      <c r="EB344" s="160"/>
      <c r="EC344" s="160"/>
      <c r="ED344" s="160"/>
      <c r="EE344" s="160"/>
      <c r="EF344" s="160"/>
      <c r="EG344" s="160"/>
      <c r="EH344" s="160"/>
      <c r="EI344" s="160"/>
      <c r="EJ344" s="160"/>
      <c r="EK344" s="160"/>
      <c r="EL344" s="160"/>
      <c r="EM344" s="160"/>
      <c r="EN344" s="160"/>
      <c r="EO344" s="160"/>
      <c r="EP344" s="160"/>
      <c r="EQ344" s="160"/>
      <c r="ER344" s="160"/>
      <c r="ES344" s="160"/>
      <c r="ET344" s="160"/>
      <c r="EU344" s="160"/>
      <c r="EV344" s="160"/>
      <c r="EW344" s="160"/>
      <c r="EX344" s="160"/>
      <c r="EY344" s="160"/>
      <c r="EZ344" s="160"/>
      <c r="FA344" s="160"/>
      <c r="FB344" s="160"/>
      <c r="FC344" s="160"/>
      <c r="FD344" s="160"/>
      <c r="FE344" s="160"/>
      <c r="FF344" s="160"/>
      <c r="FG344" s="160"/>
      <c r="FH344" s="160"/>
      <c r="FI344" s="160"/>
      <c r="FJ344" s="160"/>
      <c r="FK344" s="160"/>
      <c r="FL344" s="160"/>
      <c r="FM344" s="160"/>
      <c r="FN344" s="160"/>
      <c r="FO344" s="160"/>
      <c r="FP344" s="160"/>
      <c r="FQ344" s="160"/>
      <c r="FR344" s="160"/>
      <c r="FS344" s="160"/>
      <c r="FT344" s="160"/>
      <c r="FU344" s="160"/>
      <c r="FV344" s="160"/>
      <c r="FW344" s="160"/>
      <c r="FX344" s="160"/>
      <c r="FY344" s="160"/>
      <c r="FZ344" s="160"/>
      <c r="GA344" s="160"/>
      <c r="GB344" s="160"/>
      <c r="GC344" s="160"/>
      <c r="GD344" s="160"/>
      <c r="GE344" s="160"/>
      <c r="GF344" s="160"/>
      <c r="GG344" s="160"/>
      <c r="GH344" s="160"/>
      <c r="GI344" s="160"/>
      <c r="GJ344" s="160"/>
      <c r="GK344" s="160"/>
      <c r="GL344" s="160"/>
      <c r="GM344" s="160"/>
      <c r="GN344" s="160"/>
      <c r="GO344" s="160"/>
      <c r="GP344" s="160"/>
      <c r="GQ344" s="160"/>
      <c r="GR344" s="160"/>
      <c r="GS344" s="160"/>
      <c r="GT344" s="160"/>
      <c r="GU344" s="160"/>
      <c r="GV344" s="160"/>
      <c r="GW344" s="160"/>
      <c r="GX344" s="160"/>
      <c r="GY344" s="160"/>
      <c r="GZ344" s="160"/>
      <c r="HA344" s="160"/>
      <c r="HB344" s="160"/>
      <c r="HC344" s="160"/>
      <c r="HD344" s="160"/>
      <c r="HE344" s="160"/>
      <c r="HF344" s="160"/>
      <c r="HG344" s="160"/>
      <c r="HH344" s="160"/>
      <c r="HI344" s="160"/>
      <c r="HJ344" s="160"/>
      <c r="HK344" s="160"/>
      <c r="HL344" s="160"/>
      <c r="HM344" s="160"/>
      <c r="HN344" s="160"/>
      <c r="HO344" s="160"/>
      <c r="HP344" s="160"/>
      <c r="HQ344" s="160"/>
      <c r="HR344" s="160"/>
      <c r="HS344" s="160"/>
      <c r="HT344" s="160"/>
      <c r="HU344" s="160"/>
      <c r="HV344" s="160"/>
      <c r="HW344" s="160"/>
      <c r="HX344" s="160"/>
      <c r="HY344" s="160"/>
      <c r="HZ344" s="160"/>
      <c r="IA344" s="160"/>
      <c r="IB344" s="160"/>
      <c r="IC344" s="160"/>
      <c r="ID344" s="160"/>
      <c r="IE344" s="160"/>
      <c r="IF344" s="160"/>
      <c r="IG344" s="160"/>
      <c r="IH344" s="160"/>
      <c r="II344" s="160"/>
      <c r="IJ344" s="160"/>
      <c r="IK344" s="160"/>
      <c r="IL344" s="160"/>
      <c r="IM344" s="160"/>
      <c r="IN344" s="160"/>
      <c r="IO344" s="160"/>
      <c r="IP344" s="160"/>
      <c r="IQ344" s="160"/>
      <c r="IR344" s="160"/>
      <c r="IS344" s="160"/>
      <c r="IT344" s="160"/>
      <c r="IU344" s="160"/>
      <c r="IV344" s="160"/>
      <c r="IW344" s="160"/>
      <c r="IX344" s="160"/>
      <c r="IY344" s="160"/>
      <c r="IZ344" s="160"/>
      <c r="JA344" s="160"/>
      <c r="JB344" s="160"/>
      <c r="JC344" s="160"/>
      <c r="JD344" s="160"/>
      <c r="JE344" s="160"/>
      <c r="JF344" s="160"/>
      <c r="JG344" s="160"/>
      <c r="JH344" s="160"/>
      <c r="JI344" s="160"/>
      <c r="JJ344" s="160"/>
      <c r="JK344" s="160"/>
      <c r="JL344" s="160"/>
      <c r="JM344" s="160"/>
      <c r="JN344" s="160"/>
      <c r="JO344" s="160"/>
      <c r="JP344" s="160"/>
      <c r="JQ344" s="160"/>
      <c r="JR344" s="160"/>
      <c r="JS344" s="160"/>
      <c r="JT344" s="160"/>
      <c r="JU344" s="160"/>
      <c r="JV344" s="160"/>
      <c r="JW344" s="160"/>
      <c r="JX344" s="160"/>
      <c r="JY344" s="160"/>
      <c r="JZ344" s="160"/>
      <c r="KA344" s="160"/>
      <c r="KB344" s="160"/>
      <c r="KC344" s="160"/>
      <c r="KD344" s="160"/>
      <c r="KE344" s="160"/>
      <c r="KF344" s="160"/>
      <c r="KG344" s="160"/>
      <c r="KH344" s="160"/>
      <c r="KI344" s="160"/>
      <c r="KJ344" s="160"/>
      <c r="KK344" s="160"/>
      <c r="KL344" s="160"/>
      <c r="KM344" s="160"/>
      <c r="KN344" s="160"/>
      <c r="KO344" s="160"/>
      <c r="KP344" s="160"/>
      <c r="KQ344" s="160"/>
      <c r="KR344" s="160"/>
      <c r="KS344" s="160"/>
      <c r="KT344" s="160"/>
      <c r="KU344" s="160"/>
      <c r="KV344" s="160"/>
      <c r="KW344" s="160"/>
      <c r="KX344" s="160"/>
      <c r="KY344" s="160"/>
      <c r="KZ344" s="160"/>
      <c r="LA344" s="160"/>
      <c r="LB344" s="160"/>
      <c r="LC344" s="160"/>
      <c r="LD344" s="160"/>
      <c r="LE344" s="160"/>
      <c r="LF344" s="160"/>
      <c r="LG344" s="160"/>
      <c r="LH344" s="160"/>
      <c r="LI344" s="160"/>
      <c r="LJ344" s="160"/>
      <c r="LK344" s="160"/>
      <c r="LL344" s="160"/>
      <c r="LM344" s="160"/>
      <c r="LN344" s="160"/>
      <c r="LO344" s="160"/>
      <c r="LP344" s="160"/>
      <c r="LQ344" s="160"/>
      <c r="LR344" s="160"/>
      <c r="LS344" s="160"/>
      <c r="LT344" s="160"/>
      <c r="LU344" s="160"/>
      <c r="LV344" s="160"/>
      <c r="LW344" s="160"/>
      <c r="LX344" s="160"/>
      <c r="LY344" s="160"/>
      <c r="LZ344" s="160"/>
      <c r="MA344" s="160"/>
      <c r="MB344" s="160"/>
      <c r="MC344" s="160"/>
      <c r="MD344" s="160"/>
      <c r="ME344" s="160"/>
      <c r="MF344" s="160"/>
      <c r="MG344" s="160"/>
      <c r="MH344" s="160"/>
      <c r="MI344" s="160"/>
      <c r="MJ344" s="160"/>
      <c r="MK344" s="160"/>
      <c r="ML344" s="160"/>
      <c r="MM344" s="160"/>
      <c r="MN344" s="160"/>
      <c r="MO344" s="160"/>
      <c r="MP344" s="160"/>
      <c r="MQ344" s="160"/>
      <c r="MR344" s="160"/>
      <c r="MS344" s="160"/>
      <c r="MT344" s="160"/>
      <c r="MU344" s="160"/>
      <c r="MV344" s="160"/>
      <c r="MW344" s="160"/>
      <c r="MX344" s="160"/>
      <c r="MY344" s="160"/>
      <c r="MZ344" s="160"/>
      <c r="NA344" s="160"/>
      <c r="NB344" s="160"/>
      <c r="NC344" s="160"/>
      <c r="ND344" s="160"/>
      <c r="NE344" s="160"/>
      <c r="NF344" s="160"/>
      <c r="NG344" s="160"/>
      <c r="NH344" s="160"/>
      <c r="NI344" s="160"/>
      <c r="NJ344" s="160"/>
      <c r="NK344" s="160"/>
      <c r="NL344" s="160"/>
      <c r="NM344" s="160"/>
      <c r="NN344" s="160"/>
      <c r="NO344" s="160"/>
      <c r="NP344" s="160"/>
      <c r="NQ344" s="160"/>
      <c r="NR344" s="160"/>
      <c r="NS344" s="160"/>
      <c r="NT344" s="160"/>
      <c r="NU344" s="160"/>
      <c r="NV344" s="160"/>
      <c r="NW344" s="160"/>
      <c r="NX344" s="160"/>
      <c r="NY344" s="160"/>
      <c r="NZ344" s="160"/>
      <c r="OA344" s="160"/>
      <c r="OB344" s="160"/>
      <c r="OC344" s="160"/>
      <c r="OD344" s="160"/>
      <c r="OE344" s="160"/>
      <c r="OF344" s="160"/>
      <c r="OG344" s="160"/>
      <c r="OH344" s="160"/>
      <c r="OI344" s="160"/>
      <c r="OJ344" s="160"/>
      <c r="OK344" s="160"/>
      <c r="OL344" s="160"/>
      <c r="OM344" s="160"/>
      <c r="ON344" s="160"/>
      <c r="OO344" s="160"/>
      <c r="OP344" s="160"/>
      <c r="OQ344" s="160"/>
      <c r="OR344" s="160"/>
      <c r="OS344" s="160"/>
      <c r="OT344" s="160"/>
      <c r="OU344" s="160"/>
      <c r="OV344" s="160"/>
      <c r="OW344" s="160"/>
      <c r="OX344" s="160"/>
      <c r="OY344" s="160"/>
      <c r="OZ344" s="160"/>
      <c r="PA344" s="160"/>
      <c r="PB344" s="160"/>
      <c r="PC344" s="160"/>
      <c r="PD344" s="160"/>
      <c r="PE344" s="160"/>
      <c r="PF344" s="160"/>
      <c r="PG344" s="160"/>
      <c r="PH344" s="160"/>
      <c r="PI344" s="160"/>
      <c r="PJ344" s="160"/>
      <c r="PK344" s="160"/>
      <c r="PL344" s="160"/>
      <c r="PM344" s="160"/>
      <c r="PN344" s="160"/>
      <c r="PO344" s="160"/>
      <c r="PP344" s="160"/>
      <c r="PQ344" s="160"/>
      <c r="PR344" s="160"/>
      <c r="PS344" s="160"/>
      <c r="PT344" s="160"/>
      <c r="PU344" s="160"/>
      <c r="PV344" s="160"/>
      <c r="PW344" s="160"/>
      <c r="PX344" s="160"/>
      <c r="PY344" s="160"/>
      <c r="PZ344" s="160"/>
      <c r="QA344" s="160"/>
      <c r="QB344" s="160"/>
      <c r="QC344" s="160"/>
      <c r="QD344" s="160"/>
      <c r="QE344" s="160"/>
      <c r="QF344" s="160"/>
      <c r="QG344" s="160"/>
      <c r="QH344" s="160"/>
      <c r="QI344" s="160"/>
      <c r="QJ344" s="160"/>
      <c r="QK344" s="160"/>
      <c r="QL344" s="160"/>
      <c r="QM344" s="160"/>
      <c r="QN344" s="160"/>
      <c r="QO344" s="160"/>
      <c r="QP344" s="160"/>
      <c r="QQ344" s="160"/>
      <c r="QR344" s="160"/>
      <c r="QS344" s="160"/>
      <c r="QT344" s="160"/>
      <c r="QU344" s="160"/>
      <c r="QV344" s="160"/>
      <c r="QW344" s="160"/>
      <c r="QX344" s="160"/>
      <c r="QY344" s="160"/>
      <c r="QZ344" s="160"/>
      <c r="RA344" s="160"/>
      <c r="RB344" s="160"/>
      <c r="RC344" s="160"/>
      <c r="RD344" s="160"/>
      <c r="RE344" s="160"/>
      <c r="RF344" s="160"/>
      <c r="RG344" s="160"/>
      <c r="RH344" s="160"/>
      <c r="RI344" s="160"/>
      <c r="RJ344" s="160"/>
      <c r="RK344" s="160"/>
      <c r="RL344" s="160"/>
      <c r="RM344" s="160"/>
      <c r="RN344" s="160"/>
      <c r="RO344" s="160"/>
      <c r="RP344" s="160"/>
      <c r="RQ344" s="160"/>
      <c r="RR344" s="160"/>
      <c r="RS344" s="160"/>
      <c r="RT344" s="160"/>
      <c r="RU344" s="160"/>
      <c r="RV344" s="160"/>
      <c r="RW344" s="160"/>
      <c r="RX344" s="160"/>
      <c r="RY344" s="160"/>
      <c r="RZ344" s="160"/>
      <c r="SA344" s="160"/>
      <c r="SB344" s="160"/>
      <c r="SC344" s="160"/>
      <c r="SD344" s="160"/>
      <c r="SE344" s="160"/>
      <c r="SF344" s="160"/>
      <c r="SG344" s="160"/>
      <c r="SH344" s="160"/>
      <c r="SI344" s="160"/>
      <c r="SJ344" s="160"/>
      <c r="SK344" s="160"/>
      <c r="SL344" s="160"/>
      <c r="SM344" s="160"/>
      <c r="SN344" s="160"/>
      <c r="SO344" s="160"/>
      <c r="SP344" s="160"/>
      <c r="SQ344" s="160"/>
      <c r="SR344" s="160"/>
      <c r="SS344" s="160"/>
      <c r="ST344" s="160"/>
      <c r="SU344" s="160"/>
      <c r="SV344" s="160"/>
      <c r="SW344" s="160"/>
      <c r="SX344" s="160"/>
      <c r="SY344" s="160"/>
      <c r="SZ344" s="160"/>
      <c r="TA344" s="160"/>
      <c r="TB344" s="160"/>
      <c r="TC344" s="160"/>
      <c r="TD344" s="160"/>
      <c r="TE344" s="160"/>
      <c r="TF344" s="160"/>
    </row>
    <row r="345" spans="1:526">
      <c r="A345" s="160"/>
      <c r="B345" s="160"/>
      <c r="C345" s="160"/>
      <c r="D345" s="160"/>
      <c r="E345" s="160"/>
      <c r="F345" s="160"/>
      <c r="G345" s="160"/>
      <c r="H345" s="160"/>
      <c r="I345" s="160"/>
      <c r="J345" s="160"/>
      <c r="K345" s="160"/>
      <c r="L345" s="160"/>
      <c r="M345" s="160"/>
      <c r="N345" s="160"/>
      <c r="O345" s="160"/>
      <c r="P345" s="160"/>
      <c r="Q345" s="160"/>
      <c r="R345" s="160"/>
      <c r="S345" s="160"/>
      <c r="T345" s="160"/>
      <c r="U345" s="160"/>
      <c r="V345" s="160"/>
      <c r="W345" s="160"/>
      <c r="X345" s="160"/>
      <c r="Y345" s="160"/>
      <c r="Z345" s="160"/>
      <c r="AA345" s="160"/>
      <c r="AB345" s="160"/>
      <c r="AC345" s="160"/>
      <c r="AD345" s="160"/>
      <c r="AE345" s="160"/>
      <c r="AF345" s="160"/>
      <c r="AG345" s="160"/>
      <c r="AH345" s="160"/>
      <c r="AI345" s="160"/>
      <c r="AJ345" s="160"/>
      <c r="AK345" s="160"/>
      <c r="AL345" s="160"/>
      <c r="AM345" s="160"/>
      <c r="AN345" s="160"/>
      <c r="AO345" s="160"/>
      <c r="AP345" s="160"/>
      <c r="AQ345" s="160"/>
      <c r="AR345" s="160"/>
      <c r="AS345" s="160"/>
      <c r="AT345" s="160"/>
      <c r="AU345" s="160"/>
      <c r="AV345" s="160"/>
      <c r="AW345" s="160"/>
      <c r="AX345" s="160"/>
      <c r="AY345" s="160"/>
      <c r="AZ345" s="160"/>
      <c r="BA345" s="160"/>
      <c r="BB345" s="160"/>
      <c r="BC345" s="160"/>
      <c r="BD345" s="160"/>
      <c r="BE345" s="160"/>
      <c r="BF345" s="160"/>
      <c r="BG345" s="160"/>
      <c r="BH345" s="160"/>
      <c r="BI345" s="160"/>
      <c r="BJ345" s="160"/>
      <c r="BK345" s="160"/>
      <c r="BL345" s="160"/>
      <c r="BM345" s="160"/>
      <c r="BN345" s="160"/>
      <c r="BO345" s="160"/>
      <c r="BP345" s="160"/>
      <c r="BQ345" s="160"/>
      <c r="BR345" s="160"/>
      <c r="BS345" s="160"/>
      <c r="BT345" s="160"/>
      <c r="BU345" s="160"/>
      <c r="BV345" s="160"/>
      <c r="BW345" s="160"/>
      <c r="BX345" s="160"/>
      <c r="BY345" s="160"/>
      <c r="BZ345" s="160"/>
      <c r="CA345" s="160"/>
      <c r="CB345" s="160"/>
      <c r="CC345" s="160"/>
      <c r="CD345" s="160"/>
      <c r="CE345" s="160"/>
      <c r="CF345" s="160"/>
      <c r="CG345" s="160"/>
      <c r="CH345" s="160"/>
      <c r="CI345" s="160"/>
      <c r="CJ345" s="160"/>
      <c r="CK345" s="160"/>
      <c r="CL345" s="160"/>
      <c r="CM345" s="160"/>
      <c r="CN345" s="160"/>
      <c r="CO345" s="160"/>
      <c r="CP345" s="160"/>
      <c r="CQ345" s="160"/>
      <c r="CR345" s="160"/>
      <c r="CS345" s="160"/>
      <c r="CT345" s="160"/>
      <c r="CU345" s="160"/>
      <c r="CV345" s="160"/>
      <c r="CW345" s="160"/>
      <c r="CX345" s="160"/>
      <c r="CY345" s="160"/>
      <c r="CZ345" s="160"/>
      <c r="DA345" s="160"/>
      <c r="DB345" s="160"/>
      <c r="DC345" s="160"/>
      <c r="DD345" s="160"/>
      <c r="DE345" s="160"/>
      <c r="DF345" s="160"/>
      <c r="DG345" s="160"/>
      <c r="DH345" s="160"/>
      <c r="DI345" s="160"/>
      <c r="DJ345" s="160"/>
      <c r="DK345" s="160"/>
      <c r="DL345" s="160"/>
      <c r="DM345" s="160"/>
      <c r="DN345" s="160"/>
      <c r="DO345" s="160"/>
      <c r="DP345" s="160"/>
      <c r="DQ345" s="160"/>
      <c r="DR345" s="160"/>
      <c r="DS345" s="160"/>
      <c r="DT345" s="160"/>
      <c r="DU345" s="160"/>
      <c r="DV345" s="160"/>
      <c r="DW345" s="160"/>
      <c r="DX345" s="160"/>
      <c r="DY345" s="160"/>
      <c r="DZ345" s="160"/>
      <c r="EA345" s="160"/>
      <c r="EB345" s="160"/>
      <c r="EC345" s="160"/>
      <c r="ED345" s="160"/>
      <c r="EE345" s="160"/>
      <c r="EF345" s="160"/>
      <c r="EG345" s="160"/>
      <c r="EH345" s="160"/>
      <c r="EI345" s="160"/>
      <c r="EJ345" s="160"/>
      <c r="EK345" s="160"/>
      <c r="EL345" s="160"/>
      <c r="EM345" s="160"/>
      <c r="EN345" s="160"/>
      <c r="EO345" s="160"/>
      <c r="EP345" s="160"/>
      <c r="EQ345" s="160"/>
      <c r="ER345" s="160"/>
      <c r="ES345" s="160"/>
      <c r="ET345" s="160"/>
      <c r="EU345" s="160"/>
      <c r="EV345" s="160"/>
      <c r="EW345" s="160"/>
      <c r="EX345" s="160"/>
      <c r="EY345" s="160"/>
      <c r="EZ345" s="160"/>
      <c r="FA345" s="160"/>
      <c r="FB345" s="160"/>
      <c r="FC345" s="160"/>
      <c r="FD345" s="160"/>
      <c r="FE345" s="160"/>
      <c r="FF345" s="160"/>
      <c r="FG345" s="160"/>
      <c r="FH345" s="160"/>
      <c r="FI345" s="160"/>
      <c r="FJ345" s="160"/>
      <c r="FK345" s="160"/>
      <c r="FL345" s="160"/>
      <c r="FM345" s="160"/>
      <c r="FN345" s="160"/>
      <c r="FO345" s="160"/>
      <c r="FP345" s="160"/>
      <c r="FQ345" s="160"/>
      <c r="FR345" s="160"/>
      <c r="FS345" s="160"/>
      <c r="FT345" s="160"/>
      <c r="FU345" s="160"/>
      <c r="FV345" s="160"/>
      <c r="FW345" s="160"/>
      <c r="FX345" s="160"/>
      <c r="FY345" s="160"/>
      <c r="FZ345" s="160"/>
      <c r="GA345" s="160"/>
      <c r="GB345" s="160"/>
      <c r="GC345" s="160"/>
      <c r="GD345" s="160"/>
      <c r="GE345" s="160"/>
      <c r="GF345" s="160"/>
      <c r="GG345" s="160"/>
      <c r="GH345" s="160"/>
      <c r="GI345" s="160"/>
      <c r="GJ345" s="160"/>
      <c r="GK345" s="160"/>
      <c r="GL345" s="160"/>
      <c r="GM345" s="160"/>
      <c r="GN345" s="160"/>
      <c r="GO345" s="160"/>
      <c r="GP345" s="160"/>
      <c r="GQ345" s="160"/>
      <c r="GR345" s="160"/>
      <c r="GS345" s="160"/>
      <c r="GT345" s="160"/>
      <c r="GU345" s="160"/>
      <c r="GV345" s="160"/>
      <c r="GW345" s="160"/>
      <c r="GX345" s="160"/>
      <c r="GY345" s="160"/>
      <c r="GZ345" s="160"/>
      <c r="HA345" s="160"/>
      <c r="HB345" s="160"/>
      <c r="HC345" s="160"/>
      <c r="HD345" s="160"/>
      <c r="HE345" s="160"/>
      <c r="HF345" s="160"/>
      <c r="HG345" s="160"/>
      <c r="HH345" s="160"/>
      <c r="HI345" s="160"/>
      <c r="HJ345" s="160"/>
      <c r="HK345" s="160"/>
      <c r="HL345" s="160"/>
      <c r="HM345" s="160"/>
      <c r="HN345" s="160"/>
      <c r="HO345" s="160"/>
      <c r="HP345" s="160"/>
      <c r="HQ345" s="160"/>
      <c r="HR345" s="160"/>
      <c r="HS345" s="160"/>
      <c r="HT345" s="160"/>
      <c r="HU345" s="160"/>
      <c r="HV345" s="160"/>
      <c r="HW345" s="160"/>
      <c r="HX345" s="160"/>
      <c r="HY345" s="160"/>
      <c r="HZ345" s="160"/>
      <c r="IA345" s="160"/>
      <c r="IB345" s="160"/>
      <c r="IC345" s="160"/>
      <c r="ID345" s="160"/>
      <c r="IE345" s="160"/>
      <c r="IF345" s="160"/>
      <c r="IG345" s="160"/>
      <c r="IH345" s="160"/>
      <c r="II345" s="160"/>
      <c r="IJ345" s="160"/>
      <c r="IK345" s="160"/>
      <c r="IL345" s="160"/>
      <c r="IM345" s="160"/>
      <c r="IN345" s="160"/>
      <c r="IO345" s="160"/>
      <c r="IP345" s="160"/>
      <c r="IQ345" s="160"/>
      <c r="IR345" s="160"/>
      <c r="IS345" s="160"/>
      <c r="IT345" s="160"/>
      <c r="IU345" s="160"/>
      <c r="IV345" s="160"/>
      <c r="IW345" s="160"/>
      <c r="IX345" s="160"/>
      <c r="IY345" s="160"/>
      <c r="IZ345" s="160"/>
      <c r="JA345" s="160"/>
      <c r="JB345" s="160"/>
      <c r="JC345" s="160"/>
      <c r="JD345" s="160"/>
      <c r="JE345" s="160"/>
      <c r="JF345" s="160"/>
      <c r="JG345" s="160"/>
      <c r="JH345" s="160"/>
      <c r="JI345" s="160"/>
      <c r="JJ345" s="160"/>
      <c r="JK345" s="160"/>
      <c r="JL345" s="160"/>
      <c r="JM345" s="160"/>
      <c r="JN345" s="160"/>
      <c r="JO345" s="160"/>
      <c r="JP345" s="160"/>
      <c r="JQ345" s="160"/>
      <c r="JR345" s="160"/>
      <c r="JS345" s="160"/>
      <c r="JT345" s="160"/>
      <c r="JU345" s="160"/>
      <c r="JV345" s="160"/>
      <c r="JW345" s="160"/>
      <c r="JX345" s="160"/>
      <c r="JY345" s="160"/>
      <c r="JZ345" s="160"/>
      <c r="KA345" s="160"/>
      <c r="KB345" s="160"/>
      <c r="KC345" s="160"/>
      <c r="KD345" s="160"/>
      <c r="KE345" s="160"/>
      <c r="KF345" s="160"/>
      <c r="KG345" s="160"/>
      <c r="KH345" s="160"/>
      <c r="KI345" s="160"/>
      <c r="KJ345" s="160"/>
      <c r="KK345" s="160"/>
      <c r="KL345" s="160"/>
      <c r="KM345" s="160"/>
      <c r="KN345" s="160"/>
      <c r="KO345" s="160"/>
      <c r="KP345" s="160"/>
      <c r="KQ345" s="160"/>
      <c r="KR345" s="160"/>
      <c r="KS345" s="160"/>
      <c r="KT345" s="160"/>
      <c r="KU345" s="160"/>
      <c r="KV345" s="160"/>
      <c r="KW345" s="160"/>
      <c r="KX345" s="160"/>
      <c r="KY345" s="160"/>
      <c r="KZ345" s="160"/>
      <c r="LA345" s="160"/>
      <c r="LB345" s="160"/>
      <c r="LC345" s="160"/>
      <c r="LD345" s="160"/>
      <c r="LE345" s="160"/>
      <c r="LF345" s="160"/>
      <c r="LG345" s="160"/>
      <c r="LH345" s="160"/>
      <c r="LI345" s="160"/>
      <c r="LJ345" s="160"/>
      <c r="LK345" s="160"/>
      <c r="LL345" s="160"/>
      <c r="LM345" s="160"/>
      <c r="LN345" s="160"/>
      <c r="LO345" s="160"/>
      <c r="LP345" s="160"/>
      <c r="LQ345" s="160"/>
      <c r="LR345" s="160"/>
      <c r="LS345" s="160"/>
      <c r="LT345" s="160"/>
      <c r="LU345" s="160"/>
      <c r="LV345" s="160"/>
      <c r="LW345" s="160"/>
      <c r="LX345" s="160"/>
      <c r="LY345" s="160"/>
      <c r="LZ345" s="160"/>
      <c r="MA345" s="160"/>
      <c r="MB345" s="160"/>
      <c r="MC345" s="160"/>
      <c r="MD345" s="160"/>
      <c r="ME345" s="160"/>
      <c r="MF345" s="160"/>
      <c r="MG345" s="160"/>
      <c r="MH345" s="160"/>
      <c r="MI345" s="160"/>
      <c r="MJ345" s="160"/>
      <c r="MK345" s="160"/>
      <c r="ML345" s="160"/>
      <c r="MM345" s="160"/>
      <c r="MN345" s="160"/>
      <c r="MO345" s="160"/>
      <c r="MP345" s="160"/>
      <c r="MQ345" s="160"/>
      <c r="MR345" s="160"/>
      <c r="MS345" s="160"/>
      <c r="MT345" s="160"/>
      <c r="MU345" s="160"/>
      <c r="MV345" s="160"/>
      <c r="MW345" s="160"/>
      <c r="MX345" s="160"/>
      <c r="MY345" s="160"/>
      <c r="MZ345" s="160"/>
      <c r="NA345" s="160"/>
      <c r="NB345" s="160"/>
      <c r="NC345" s="160"/>
      <c r="ND345" s="160"/>
      <c r="NE345" s="160"/>
      <c r="NF345" s="160"/>
      <c r="NG345" s="160"/>
      <c r="NH345" s="160"/>
      <c r="NI345" s="160"/>
      <c r="NJ345" s="160"/>
      <c r="NK345" s="160"/>
      <c r="NL345" s="160"/>
      <c r="NM345" s="160"/>
      <c r="NN345" s="160"/>
      <c r="NO345" s="160"/>
      <c r="NP345" s="160"/>
      <c r="NQ345" s="160"/>
      <c r="NR345" s="160"/>
      <c r="NS345" s="160"/>
      <c r="NT345" s="160"/>
      <c r="NU345" s="160"/>
      <c r="NV345" s="160"/>
      <c r="NW345" s="160"/>
      <c r="NX345" s="160"/>
      <c r="NY345" s="160"/>
      <c r="NZ345" s="160"/>
      <c r="OA345" s="160"/>
      <c r="OB345" s="160"/>
      <c r="OC345" s="160"/>
      <c r="OD345" s="160"/>
      <c r="OE345" s="160"/>
      <c r="OF345" s="160"/>
      <c r="OG345" s="160"/>
      <c r="OH345" s="160"/>
      <c r="OI345" s="160"/>
      <c r="OJ345" s="160"/>
      <c r="OK345" s="160"/>
      <c r="OL345" s="160"/>
      <c r="OM345" s="160"/>
      <c r="ON345" s="160"/>
      <c r="OO345" s="160"/>
      <c r="OP345" s="160"/>
      <c r="OQ345" s="160"/>
      <c r="OR345" s="160"/>
      <c r="OS345" s="160"/>
      <c r="OT345" s="160"/>
      <c r="OU345" s="160"/>
      <c r="OV345" s="160"/>
      <c r="OW345" s="160"/>
      <c r="OX345" s="160"/>
      <c r="OY345" s="160"/>
      <c r="OZ345" s="160"/>
      <c r="PA345" s="160"/>
      <c r="PB345" s="160"/>
      <c r="PC345" s="160"/>
      <c r="PD345" s="160"/>
      <c r="PE345" s="160"/>
      <c r="PF345" s="160"/>
      <c r="PG345" s="160"/>
      <c r="PH345" s="160"/>
      <c r="PI345" s="160"/>
      <c r="PJ345" s="160"/>
      <c r="PK345" s="160"/>
      <c r="PL345" s="160"/>
      <c r="PM345" s="160"/>
      <c r="PN345" s="160"/>
      <c r="PO345" s="160"/>
      <c r="PP345" s="160"/>
      <c r="PQ345" s="160"/>
      <c r="PR345" s="160"/>
      <c r="PS345" s="160"/>
      <c r="PT345" s="160"/>
      <c r="PU345" s="160"/>
      <c r="PV345" s="160"/>
      <c r="PW345" s="160"/>
      <c r="PX345" s="160"/>
      <c r="PY345" s="160"/>
      <c r="PZ345" s="160"/>
      <c r="QA345" s="160"/>
      <c r="QB345" s="160"/>
      <c r="QC345" s="160"/>
      <c r="QD345" s="160"/>
      <c r="QE345" s="160"/>
      <c r="QF345" s="160"/>
      <c r="QG345" s="160"/>
      <c r="QH345" s="160"/>
      <c r="QI345" s="160"/>
      <c r="QJ345" s="160"/>
      <c r="QK345" s="160"/>
      <c r="QL345" s="160"/>
      <c r="QM345" s="160"/>
      <c r="QN345" s="160"/>
      <c r="QO345" s="160"/>
      <c r="QP345" s="160"/>
      <c r="QQ345" s="160"/>
      <c r="QR345" s="160"/>
      <c r="QS345" s="160"/>
      <c r="QT345" s="160"/>
      <c r="QU345" s="160"/>
      <c r="QV345" s="160"/>
      <c r="QW345" s="160"/>
      <c r="QX345" s="160"/>
      <c r="QY345" s="160"/>
      <c r="QZ345" s="160"/>
      <c r="RA345" s="160"/>
      <c r="RB345" s="160"/>
      <c r="RC345" s="160"/>
      <c r="RD345" s="160"/>
      <c r="RE345" s="160"/>
      <c r="RF345" s="160"/>
      <c r="RG345" s="160"/>
      <c r="RH345" s="160"/>
      <c r="RI345" s="160"/>
      <c r="RJ345" s="160"/>
      <c r="RK345" s="160"/>
      <c r="RL345" s="160"/>
      <c r="RM345" s="160"/>
      <c r="RN345" s="160"/>
      <c r="RO345" s="160"/>
      <c r="RP345" s="160"/>
      <c r="RQ345" s="160"/>
      <c r="RR345" s="160"/>
      <c r="RS345" s="160"/>
      <c r="RT345" s="160"/>
      <c r="RU345" s="160"/>
      <c r="RV345" s="160"/>
      <c r="RW345" s="160"/>
      <c r="RX345" s="160"/>
      <c r="RY345" s="160"/>
      <c r="RZ345" s="160"/>
      <c r="SA345" s="160"/>
      <c r="SB345" s="160"/>
      <c r="SC345" s="160"/>
      <c r="SD345" s="160"/>
      <c r="SE345" s="160"/>
      <c r="SF345" s="160"/>
      <c r="SG345" s="160"/>
      <c r="SH345" s="160"/>
      <c r="SI345" s="160"/>
      <c r="SJ345" s="160"/>
      <c r="SK345" s="160"/>
      <c r="SL345" s="160"/>
      <c r="SM345" s="160"/>
      <c r="SN345" s="160"/>
      <c r="SO345" s="160"/>
      <c r="SP345" s="160"/>
      <c r="SQ345" s="160"/>
      <c r="SR345" s="160"/>
      <c r="SS345" s="160"/>
      <c r="ST345" s="160"/>
      <c r="SU345" s="160"/>
      <c r="SV345" s="160"/>
      <c r="SW345" s="160"/>
      <c r="SX345" s="160"/>
      <c r="SY345" s="160"/>
      <c r="SZ345" s="160"/>
      <c r="TA345" s="160"/>
      <c r="TB345" s="160"/>
      <c r="TC345" s="160"/>
      <c r="TD345" s="160"/>
      <c r="TE345" s="160"/>
      <c r="TF345" s="160"/>
    </row>
    <row r="346" spans="1:526">
      <c r="A346" s="160"/>
      <c r="B346" s="160"/>
      <c r="C346" s="160"/>
      <c r="D346" s="160"/>
      <c r="E346" s="160"/>
      <c r="F346" s="160"/>
      <c r="G346" s="160"/>
      <c r="H346" s="160"/>
      <c r="I346" s="160"/>
      <c r="J346" s="160"/>
      <c r="K346" s="160"/>
      <c r="L346" s="160"/>
      <c r="M346" s="160"/>
      <c r="N346" s="160"/>
      <c r="O346" s="160"/>
      <c r="P346" s="160"/>
      <c r="Q346" s="160"/>
      <c r="R346" s="160"/>
      <c r="S346" s="160"/>
      <c r="T346" s="160"/>
      <c r="U346" s="160"/>
      <c r="V346" s="160"/>
      <c r="W346" s="160"/>
      <c r="X346" s="160"/>
      <c r="Y346" s="160"/>
      <c r="Z346" s="160"/>
      <c r="AA346" s="160"/>
      <c r="AB346" s="160"/>
      <c r="AC346" s="160"/>
      <c r="AD346" s="160"/>
      <c r="AE346" s="160"/>
      <c r="AF346" s="160"/>
      <c r="AG346" s="160"/>
      <c r="AH346" s="160"/>
      <c r="AI346" s="160"/>
      <c r="AJ346" s="160"/>
      <c r="AK346" s="160"/>
      <c r="AL346" s="160"/>
      <c r="AM346" s="160"/>
      <c r="AN346" s="160"/>
      <c r="AO346" s="160"/>
      <c r="AP346" s="160"/>
      <c r="AQ346" s="160"/>
      <c r="AR346" s="160"/>
      <c r="AS346" s="160"/>
      <c r="AT346" s="160"/>
      <c r="AU346" s="160"/>
      <c r="AV346" s="160"/>
      <c r="AW346" s="160"/>
      <c r="AX346" s="160"/>
      <c r="AY346" s="160"/>
      <c r="AZ346" s="160"/>
      <c r="BA346" s="160"/>
      <c r="BB346" s="160"/>
      <c r="BC346" s="160"/>
      <c r="BD346" s="160"/>
      <c r="BE346" s="160"/>
      <c r="BF346" s="160"/>
      <c r="BG346" s="160"/>
      <c r="BH346" s="160"/>
      <c r="BI346" s="160"/>
      <c r="BJ346" s="160"/>
      <c r="BK346" s="160"/>
      <c r="BL346" s="160"/>
      <c r="BM346" s="160"/>
      <c r="BN346" s="160"/>
      <c r="BO346" s="160"/>
      <c r="BP346" s="160"/>
      <c r="BQ346" s="160"/>
      <c r="BR346" s="160"/>
      <c r="BS346" s="160"/>
      <c r="BT346" s="160"/>
      <c r="BU346" s="160"/>
      <c r="BV346" s="160"/>
      <c r="BW346" s="160"/>
      <c r="BX346" s="160"/>
      <c r="BY346" s="160"/>
      <c r="BZ346" s="160"/>
      <c r="CA346" s="160"/>
      <c r="CB346" s="160"/>
      <c r="CC346" s="160"/>
      <c r="CD346" s="160"/>
      <c r="CE346" s="160"/>
      <c r="CF346" s="160"/>
      <c r="CG346" s="160"/>
      <c r="CH346" s="160"/>
      <c r="CI346" s="160"/>
      <c r="CJ346" s="160"/>
      <c r="CK346" s="160"/>
      <c r="CL346" s="160"/>
      <c r="CM346" s="160"/>
      <c r="CN346" s="160"/>
      <c r="CO346" s="160"/>
      <c r="CP346" s="160"/>
      <c r="CQ346" s="160"/>
      <c r="CR346" s="160"/>
      <c r="CS346" s="160"/>
      <c r="CT346" s="160"/>
      <c r="CU346" s="160"/>
      <c r="CV346" s="160"/>
      <c r="CW346" s="160"/>
      <c r="CX346" s="160"/>
      <c r="CY346" s="160"/>
      <c r="CZ346" s="160"/>
      <c r="DA346" s="160"/>
      <c r="DB346" s="160"/>
      <c r="DC346" s="160"/>
      <c r="DD346" s="160"/>
      <c r="DE346" s="160"/>
      <c r="DF346" s="160"/>
      <c r="DG346" s="160"/>
      <c r="DH346" s="160"/>
      <c r="DI346" s="160"/>
      <c r="DJ346" s="160"/>
      <c r="DK346" s="160"/>
      <c r="DL346" s="160"/>
      <c r="DM346" s="160"/>
      <c r="DN346" s="160"/>
      <c r="DO346" s="160"/>
      <c r="DP346" s="160"/>
      <c r="DQ346" s="160"/>
      <c r="DR346" s="160"/>
      <c r="DS346" s="160"/>
      <c r="DT346" s="160"/>
      <c r="DU346" s="160"/>
      <c r="DV346" s="160"/>
      <c r="DW346" s="160"/>
      <c r="DX346" s="160"/>
      <c r="DY346" s="160"/>
      <c r="DZ346" s="160"/>
      <c r="EA346" s="160"/>
      <c r="EB346" s="160"/>
      <c r="EC346" s="160"/>
      <c r="ED346" s="160"/>
      <c r="EE346" s="160"/>
      <c r="EF346" s="160"/>
      <c r="EG346" s="160"/>
      <c r="EH346" s="160"/>
      <c r="EI346" s="160"/>
      <c r="EJ346" s="160"/>
      <c r="EK346" s="160"/>
      <c r="EL346" s="160"/>
      <c r="EM346" s="160"/>
      <c r="EN346" s="160"/>
      <c r="EO346" s="160"/>
      <c r="EP346" s="160"/>
      <c r="EQ346" s="160"/>
      <c r="ER346" s="160"/>
      <c r="ES346" s="160"/>
      <c r="ET346" s="160"/>
      <c r="EU346" s="160"/>
      <c r="EV346" s="160"/>
      <c r="EW346" s="160"/>
      <c r="EX346" s="160"/>
      <c r="EY346" s="160"/>
      <c r="EZ346" s="160"/>
      <c r="FA346" s="160"/>
      <c r="FB346" s="160"/>
      <c r="FC346" s="160"/>
      <c r="FD346" s="160"/>
      <c r="FE346" s="160"/>
      <c r="FF346" s="160"/>
      <c r="FG346" s="160"/>
      <c r="FH346" s="160"/>
      <c r="FI346" s="160"/>
      <c r="FJ346" s="160"/>
      <c r="FK346" s="160"/>
      <c r="FL346" s="160"/>
      <c r="FM346" s="160"/>
      <c r="FN346" s="160"/>
      <c r="FO346" s="160"/>
      <c r="FP346" s="160"/>
      <c r="FQ346" s="160"/>
      <c r="FR346" s="160"/>
      <c r="FS346" s="160"/>
      <c r="FT346" s="160"/>
      <c r="FU346" s="160"/>
      <c r="FV346" s="160"/>
      <c r="FW346" s="160"/>
      <c r="FX346" s="160"/>
      <c r="FY346" s="160"/>
      <c r="FZ346" s="160"/>
      <c r="GA346" s="160"/>
      <c r="GB346" s="160"/>
      <c r="GC346" s="160"/>
      <c r="GD346" s="160"/>
      <c r="GE346" s="160"/>
      <c r="GF346" s="160"/>
      <c r="GG346" s="160"/>
      <c r="GH346" s="160"/>
      <c r="GI346" s="160"/>
      <c r="GJ346" s="160"/>
      <c r="GK346" s="160"/>
      <c r="GL346" s="160"/>
      <c r="GM346" s="160"/>
      <c r="GN346" s="160"/>
      <c r="GO346" s="160"/>
      <c r="GP346" s="160"/>
      <c r="GQ346" s="160"/>
      <c r="GR346" s="160"/>
      <c r="GS346" s="160"/>
      <c r="GT346" s="160"/>
      <c r="GU346" s="160"/>
      <c r="GV346" s="160"/>
      <c r="GW346" s="160"/>
      <c r="GX346" s="160"/>
      <c r="GY346" s="160"/>
      <c r="GZ346" s="160"/>
      <c r="HA346" s="160"/>
      <c r="HB346" s="160"/>
      <c r="HC346" s="160"/>
      <c r="HD346" s="160"/>
      <c r="HE346" s="160"/>
      <c r="HF346" s="160"/>
      <c r="HG346" s="160"/>
      <c r="HH346" s="160"/>
      <c r="HI346" s="160"/>
      <c r="HJ346" s="160"/>
      <c r="HK346" s="160"/>
      <c r="HL346" s="160"/>
      <c r="HM346" s="160"/>
      <c r="HN346" s="160"/>
      <c r="HO346" s="160"/>
      <c r="HP346" s="160"/>
      <c r="HQ346" s="160"/>
      <c r="HR346" s="160"/>
      <c r="HS346" s="160"/>
      <c r="HT346" s="160"/>
      <c r="HU346" s="160"/>
      <c r="HV346" s="160"/>
      <c r="HW346" s="160"/>
      <c r="HX346" s="160"/>
      <c r="HY346" s="160"/>
      <c r="HZ346" s="160"/>
      <c r="IA346" s="160"/>
      <c r="IB346" s="160"/>
      <c r="IC346" s="160"/>
      <c r="ID346" s="160"/>
      <c r="IE346" s="160"/>
      <c r="IF346" s="160"/>
      <c r="IG346" s="160"/>
      <c r="IH346" s="160"/>
      <c r="II346" s="160"/>
      <c r="IJ346" s="160"/>
      <c r="IK346" s="160"/>
      <c r="IL346" s="160"/>
      <c r="IM346" s="160"/>
      <c r="IN346" s="160"/>
      <c r="IO346" s="160"/>
      <c r="IP346" s="160"/>
      <c r="IQ346" s="160"/>
      <c r="IR346" s="160"/>
      <c r="IS346" s="160"/>
      <c r="IT346" s="160"/>
      <c r="IU346" s="160"/>
      <c r="IV346" s="160"/>
      <c r="IW346" s="160"/>
      <c r="IX346" s="160"/>
      <c r="IY346" s="160"/>
      <c r="IZ346" s="160"/>
      <c r="JA346" s="160"/>
      <c r="JB346" s="160"/>
      <c r="JC346" s="160"/>
      <c r="JD346" s="160"/>
      <c r="JE346" s="160"/>
      <c r="JF346" s="160"/>
      <c r="JG346" s="160"/>
      <c r="JH346" s="160"/>
      <c r="JI346" s="160"/>
      <c r="JJ346" s="160"/>
      <c r="JK346" s="160"/>
      <c r="JL346" s="160"/>
      <c r="JM346" s="160"/>
      <c r="JN346" s="160"/>
      <c r="JO346" s="160"/>
      <c r="JP346" s="160"/>
      <c r="JQ346" s="160"/>
      <c r="JR346" s="160"/>
      <c r="JS346" s="160"/>
      <c r="JT346" s="160"/>
      <c r="JU346" s="160"/>
      <c r="JV346" s="160"/>
      <c r="JW346" s="160"/>
      <c r="JX346" s="160"/>
      <c r="JY346" s="160"/>
      <c r="JZ346" s="160"/>
      <c r="KA346" s="160"/>
      <c r="KB346" s="160"/>
      <c r="KC346" s="160"/>
      <c r="KD346" s="160"/>
      <c r="KE346" s="160"/>
      <c r="KF346" s="160"/>
      <c r="KG346" s="160"/>
      <c r="KH346" s="160"/>
      <c r="KI346" s="160"/>
      <c r="KJ346" s="160"/>
      <c r="KK346" s="160"/>
      <c r="KL346" s="160"/>
      <c r="KM346" s="160"/>
      <c r="KN346" s="160"/>
      <c r="KO346" s="160"/>
      <c r="KP346" s="160"/>
      <c r="KQ346" s="160"/>
      <c r="KR346" s="160"/>
      <c r="KS346" s="160"/>
      <c r="KT346" s="160"/>
      <c r="KU346" s="160"/>
      <c r="KV346" s="160"/>
      <c r="KW346" s="160"/>
      <c r="KX346" s="160"/>
      <c r="KY346" s="160"/>
      <c r="KZ346" s="160"/>
      <c r="LA346" s="160"/>
      <c r="LB346" s="160"/>
      <c r="LC346" s="160"/>
      <c r="LD346" s="160"/>
      <c r="LE346" s="160"/>
      <c r="LF346" s="160"/>
      <c r="LG346" s="160"/>
      <c r="LH346" s="160"/>
      <c r="LI346" s="160"/>
      <c r="LJ346" s="160"/>
      <c r="LK346" s="160"/>
      <c r="LL346" s="160"/>
      <c r="LM346" s="160"/>
      <c r="LN346" s="160"/>
      <c r="LO346" s="160"/>
      <c r="LP346" s="160"/>
      <c r="LQ346" s="160"/>
      <c r="LR346" s="160"/>
      <c r="LS346" s="160"/>
      <c r="LT346" s="160"/>
      <c r="LU346" s="160"/>
      <c r="LV346" s="160"/>
      <c r="LW346" s="160"/>
      <c r="LX346" s="160"/>
      <c r="LY346" s="160"/>
      <c r="LZ346" s="160"/>
      <c r="MA346" s="160"/>
      <c r="MB346" s="160"/>
      <c r="MC346" s="160"/>
      <c r="MD346" s="160"/>
      <c r="ME346" s="160"/>
      <c r="MF346" s="160"/>
      <c r="MG346" s="160"/>
      <c r="MH346" s="160"/>
      <c r="MI346" s="160"/>
      <c r="MJ346" s="160"/>
      <c r="MK346" s="160"/>
      <c r="ML346" s="160"/>
      <c r="MM346" s="160"/>
      <c r="MN346" s="160"/>
      <c r="MO346" s="160"/>
      <c r="MP346" s="160"/>
      <c r="MQ346" s="160"/>
      <c r="MR346" s="160"/>
      <c r="MS346" s="160"/>
      <c r="MT346" s="160"/>
      <c r="MU346" s="160"/>
      <c r="MV346" s="160"/>
      <c r="MW346" s="160"/>
      <c r="MX346" s="160"/>
      <c r="MY346" s="160"/>
      <c r="MZ346" s="160"/>
      <c r="NA346" s="160"/>
      <c r="NB346" s="160"/>
      <c r="NC346" s="160"/>
      <c r="ND346" s="160"/>
      <c r="NE346" s="160"/>
      <c r="NF346" s="160"/>
      <c r="NG346" s="160"/>
      <c r="NH346" s="160"/>
      <c r="NI346" s="160"/>
      <c r="NJ346" s="160"/>
      <c r="NK346" s="160"/>
      <c r="NL346" s="160"/>
      <c r="NM346" s="160"/>
      <c r="NN346" s="160"/>
      <c r="NO346" s="160"/>
      <c r="NP346" s="160"/>
      <c r="NQ346" s="160"/>
      <c r="NR346" s="160"/>
      <c r="NS346" s="160"/>
      <c r="NT346" s="160"/>
      <c r="NU346" s="160"/>
      <c r="NV346" s="160"/>
      <c r="NW346" s="160"/>
      <c r="NX346" s="160"/>
      <c r="NY346" s="160"/>
      <c r="NZ346" s="160"/>
      <c r="OA346" s="160"/>
      <c r="OB346" s="160"/>
      <c r="OC346" s="160"/>
      <c r="OD346" s="160"/>
      <c r="OE346" s="160"/>
      <c r="OF346" s="160"/>
      <c r="OG346" s="160"/>
      <c r="OH346" s="160"/>
      <c r="OI346" s="160"/>
      <c r="OJ346" s="160"/>
      <c r="OK346" s="160"/>
      <c r="OL346" s="160"/>
      <c r="OM346" s="160"/>
      <c r="ON346" s="160"/>
      <c r="OO346" s="160"/>
      <c r="OP346" s="160"/>
      <c r="OQ346" s="160"/>
      <c r="OR346" s="160"/>
      <c r="OS346" s="160"/>
      <c r="OT346" s="160"/>
      <c r="OU346" s="160"/>
      <c r="OV346" s="160"/>
      <c r="OW346" s="160"/>
      <c r="OX346" s="160"/>
      <c r="OY346" s="160"/>
      <c r="OZ346" s="160"/>
      <c r="PA346" s="160"/>
      <c r="PB346" s="160"/>
      <c r="PC346" s="160"/>
      <c r="PD346" s="160"/>
      <c r="PE346" s="160"/>
      <c r="PF346" s="160"/>
      <c r="PG346" s="160"/>
      <c r="PH346" s="160"/>
      <c r="PI346" s="160"/>
      <c r="PJ346" s="160"/>
      <c r="PK346" s="160"/>
      <c r="PL346" s="160"/>
      <c r="PM346" s="160"/>
      <c r="PN346" s="160"/>
      <c r="PO346" s="160"/>
      <c r="PP346" s="160"/>
      <c r="PQ346" s="160"/>
      <c r="PR346" s="160"/>
      <c r="PS346" s="160"/>
      <c r="PT346" s="160"/>
      <c r="PU346" s="160"/>
      <c r="PV346" s="160"/>
      <c r="PW346" s="160"/>
      <c r="PX346" s="160"/>
      <c r="PY346" s="160"/>
      <c r="PZ346" s="160"/>
      <c r="QA346" s="160"/>
      <c r="QB346" s="160"/>
      <c r="QC346" s="160"/>
      <c r="QD346" s="160"/>
      <c r="QE346" s="160"/>
      <c r="QF346" s="160"/>
      <c r="QG346" s="160"/>
      <c r="QH346" s="160"/>
      <c r="QI346" s="160"/>
      <c r="QJ346" s="160"/>
      <c r="QK346" s="160"/>
      <c r="QL346" s="160"/>
      <c r="QM346" s="160"/>
      <c r="QN346" s="160"/>
      <c r="QO346" s="160"/>
      <c r="QP346" s="160"/>
      <c r="QQ346" s="160"/>
      <c r="QR346" s="160"/>
      <c r="QS346" s="160"/>
      <c r="QT346" s="160"/>
      <c r="QU346" s="160"/>
      <c r="QV346" s="160"/>
      <c r="QW346" s="160"/>
      <c r="QX346" s="160"/>
      <c r="QY346" s="160"/>
      <c r="QZ346" s="160"/>
      <c r="RA346" s="160"/>
      <c r="RB346" s="160"/>
      <c r="RC346" s="160"/>
      <c r="RD346" s="160"/>
      <c r="RE346" s="160"/>
      <c r="RF346" s="160"/>
      <c r="RG346" s="160"/>
      <c r="RH346" s="160"/>
      <c r="RI346" s="160"/>
      <c r="RJ346" s="160"/>
      <c r="RK346" s="160"/>
      <c r="RL346" s="160"/>
      <c r="RM346" s="160"/>
      <c r="RN346" s="160"/>
      <c r="RO346" s="160"/>
      <c r="RP346" s="160"/>
      <c r="RQ346" s="160"/>
      <c r="RR346" s="160"/>
      <c r="RS346" s="160"/>
      <c r="RT346" s="160"/>
      <c r="RU346" s="160"/>
      <c r="RV346" s="160"/>
      <c r="RW346" s="160"/>
      <c r="RX346" s="160"/>
      <c r="RY346" s="160"/>
      <c r="RZ346" s="160"/>
      <c r="SA346" s="160"/>
      <c r="SB346" s="160"/>
      <c r="SC346" s="160"/>
      <c r="SD346" s="160"/>
      <c r="SE346" s="160"/>
      <c r="SF346" s="160"/>
      <c r="SG346" s="160"/>
      <c r="SH346" s="160"/>
      <c r="SI346" s="160"/>
      <c r="SJ346" s="160"/>
      <c r="SK346" s="160"/>
      <c r="SL346" s="160"/>
      <c r="SM346" s="160"/>
      <c r="SN346" s="160"/>
      <c r="SO346" s="160"/>
      <c r="SP346" s="160"/>
      <c r="SQ346" s="160"/>
      <c r="SR346" s="160"/>
      <c r="SS346" s="160"/>
      <c r="ST346" s="160"/>
      <c r="SU346" s="160"/>
      <c r="SV346" s="160"/>
      <c r="SW346" s="160"/>
      <c r="SX346" s="160"/>
      <c r="SY346" s="160"/>
      <c r="SZ346" s="160"/>
      <c r="TA346" s="160"/>
      <c r="TB346" s="160"/>
      <c r="TC346" s="160"/>
      <c r="TD346" s="160"/>
      <c r="TE346" s="160"/>
      <c r="TF346" s="160"/>
    </row>
    <row r="347" spans="1:526">
      <c r="A347" s="160"/>
      <c r="B347" s="160"/>
      <c r="C347" s="160"/>
      <c r="D347" s="160"/>
      <c r="E347" s="160"/>
      <c r="F347" s="160"/>
      <c r="G347" s="160"/>
      <c r="H347" s="160"/>
      <c r="I347" s="160"/>
      <c r="J347" s="160"/>
      <c r="K347" s="160"/>
      <c r="L347" s="160"/>
      <c r="M347" s="160"/>
      <c r="N347" s="160"/>
      <c r="O347" s="160"/>
      <c r="P347" s="160"/>
      <c r="Q347" s="160"/>
      <c r="R347" s="160"/>
      <c r="S347" s="160"/>
      <c r="T347" s="160"/>
      <c r="U347" s="160"/>
      <c r="V347" s="160"/>
      <c r="W347" s="160"/>
      <c r="X347" s="160"/>
      <c r="Y347" s="160"/>
      <c r="Z347" s="160"/>
      <c r="AA347" s="160"/>
      <c r="AB347" s="160"/>
      <c r="AC347" s="160"/>
      <c r="AD347" s="160"/>
      <c r="AE347" s="160"/>
      <c r="AF347" s="160"/>
      <c r="AG347" s="160"/>
      <c r="AH347" s="160"/>
      <c r="AI347" s="160"/>
      <c r="AJ347" s="160"/>
      <c r="AK347" s="160"/>
      <c r="AL347" s="160"/>
      <c r="AM347" s="160"/>
      <c r="AN347" s="160"/>
      <c r="AO347" s="160"/>
      <c r="AP347" s="160"/>
      <c r="AQ347" s="160"/>
      <c r="AR347" s="160"/>
      <c r="AS347" s="160"/>
      <c r="AT347" s="160"/>
      <c r="AU347" s="160"/>
      <c r="AV347" s="160"/>
      <c r="AW347" s="160"/>
      <c r="AX347" s="160"/>
      <c r="AY347" s="160"/>
      <c r="AZ347" s="160"/>
      <c r="BA347" s="160"/>
      <c r="BB347" s="160"/>
      <c r="BC347" s="160"/>
      <c r="BD347" s="160"/>
      <c r="BE347" s="160"/>
      <c r="BF347" s="160"/>
      <c r="BG347" s="160"/>
      <c r="BH347" s="160"/>
      <c r="BI347" s="160"/>
      <c r="BJ347" s="160"/>
      <c r="BK347" s="160"/>
      <c r="BL347" s="160"/>
      <c r="BM347" s="160"/>
      <c r="BN347" s="160"/>
      <c r="BO347" s="160"/>
      <c r="BP347" s="160"/>
      <c r="BQ347" s="160"/>
      <c r="BR347" s="160"/>
      <c r="BS347" s="160"/>
      <c r="BT347" s="160"/>
      <c r="BU347" s="160"/>
      <c r="BV347" s="160"/>
      <c r="BW347" s="160"/>
      <c r="BX347" s="160"/>
      <c r="BY347" s="160"/>
      <c r="BZ347" s="160"/>
      <c r="CA347" s="160"/>
      <c r="CB347" s="160"/>
      <c r="CC347" s="160"/>
      <c r="CD347" s="160"/>
      <c r="CE347" s="160"/>
      <c r="CF347" s="160"/>
      <c r="CG347" s="160"/>
      <c r="CH347" s="160"/>
      <c r="CI347" s="160"/>
      <c r="CJ347" s="160"/>
      <c r="CK347" s="160"/>
      <c r="CL347" s="160"/>
      <c r="CM347" s="160"/>
      <c r="CN347" s="160"/>
      <c r="CO347" s="160"/>
      <c r="CP347" s="160"/>
      <c r="CQ347" s="160"/>
      <c r="CR347" s="160"/>
      <c r="CS347" s="160"/>
      <c r="CT347" s="160"/>
      <c r="CU347" s="160"/>
      <c r="CV347" s="160"/>
      <c r="CW347" s="160"/>
      <c r="CX347" s="160"/>
      <c r="CY347" s="160"/>
      <c r="CZ347" s="160"/>
      <c r="DA347" s="160"/>
      <c r="DB347" s="160"/>
      <c r="DC347" s="160"/>
      <c r="DD347" s="160"/>
      <c r="DE347" s="160"/>
      <c r="DF347" s="160"/>
      <c r="DG347" s="160"/>
      <c r="DH347" s="160"/>
      <c r="DI347" s="160"/>
      <c r="DJ347" s="160"/>
      <c r="DK347" s="160"/>
      <c r="DL347" s="160"/>
      <c r="DM347" s="160"/>
      <c r="DN347" s="160"/>
      <c r="DO347" s="160"/>
      <c r="DP347" s="160"/>
      <c r="DQ347" s="160"/>
      <c r="DR347" s="160"/>
      <c r="DS347" s="160"/>
      <c r="DT347" s="160"/>
      <c r="DU347" s="160"/>
      <c r="DV347" s="160"/>
      <c r="DW347" s="160"/>
      <c r="DX347" s="160"/>
      <c r="DY347" s="160"/>
      <c r="DZ347" s="160"/>
      <c r="EA347" s="160"/>
      <c r="EB347" s="160"/>
      <c r="EC347" s="160"/>
      <c r="ED347" s="160"/>
      <c r="EE347" s="160"/>
      <c r="EF347" s="160"/>
      <c r="EG347" s="160"/>
      <c r="EH347" s="160"/>
      <c r="EI347" s="160"/>
      <c r="EJ347" s="160"/>
      <c r="EK347" s="160"/>
      <c r="EL347" s="160"/>
      <c r="EM347" s="160"/>
      <c r="EN347" s="160"/>
      <c r="EO347" s="160"/>
      <c r="EP347" s="160"/>
      <c r="EQ347" s="160"/>
      <c r="ER347" s="160"/>
      <c r="ES347" s="160"/>
      <c r="ET347" s="160"/>
      <c r="EU347" s="160"/>
      <c r="EV347" s="160"/>
      <c r="EW347" s="160"/>
      <c r="EX347" s="160"/>
      <c r="EY347" s="160"/>
      <c r="EZ347" s="160"/>
      <c r="FA347" s="160"/>
      <c r="FB347" s="160"/>
      <c r="FC347" s="160"/>
      <c r="FD347" s="160"/>
      <c r="FE347" s="160"/>
      <c r="FF347" s="160"/>
      <c r="FG347" s="160"/>
      <c r="FH347" s="160"/>
      <c r="FI347" s="160"/>
      <c r="FJ347" s="160"/>
      <c r="FK347" s="160"/>
      <c r="FL347" s="160"/>
      <c r="FM347" s="160"/>
      <c r="FN347" s="160"/>
      <c r="FO347" s="160"/>
      <c r="FP347" s="160"/>
      <c r="FQ347" s="160"/>
      <c r="FR347" s="160"/>
      <c r="FS347" s="160"/>
      <c r="FT347" s="160"/>
      <c r="FU347" s="160"/>
      <c r="FV347" s="160"/>
      <c r="FW347" s="160"/>
      <c r="FX347" s="160"/>
      <c r="FY347" s="160"/>
      <c r="FZ347" s="160"/>
      <c r="GA347" s="160"/>
      <c r="GB347" s="160"/>
      <c r="GC347" s="160"/>
      <c r="GD347" s="160"/>
      <c r="GE347" s="160"/>
      <c r="GF347" s="160"/>
      <c r="GG347" s="160"/>
      <c r="GH347" s="160"/>
      <c r="GI347" s="160"/>
      <c r="GJ347" s="160"/>
      <c r="GK347" s="160"/>
      <c r="GL347" s="160"/>
      <c r="GM347" s="160"/>
      <c r="GN347" s="160"/>
      <c r="GO347" s="160"/>
      <c r="GP347" s="160"/>
      <c r="GQ347" s="160"/>
      <c r="GR347" s="160"/>
      <c r="GS347" s="160"/>
      <c r="GT347" s="160"/>
      <c r="GU347" s="160"/>
      <c r="GV347" s="160"/>
      <c r="GW347" s="160"/>
      <c r="GX347" s="160"/>
      <c r="GY347" s="160"/>
      <c r="GZ347" s="160"/>
      <c r="HA347" s="160"/>
      <c r="HB347" s="160"/>
      <c r="HC347" s="160"/>
      <c r="HD347" s="160"/>
      <c r="HE347" s="160"/>
      <c r="HF347" s="160"/>
      <c r="HG347" s="160"/>
      <c r="HH347" s="160"/>
      <c r="HI347" s="160"/>
      <c r="HJ347" s="160"/>
      <c r="HK347" s="160"/>
      <c r="HL347" s="160"/>
      <c r="HM347" s="160"/>
      <c r="HN347" s="160"/>
      <c r="HO347" s="160"/>
      <c r="HP347" s="160"/>
      <c r="HQ347" s="160"/>
      <c r="HR347" s="160"/>
      <c r="HS347" s="160"/>
      <c r="HT347" s="160"/>
      <c r="HU347" s="160"/>
      <c r="HV347" s="160"/>
      <c r="HW347" s="160"/>
      <c r="HX347" s="160"/>
      <c r="HY347" s="160"/>
      <c r="HZ347" s="160"/>
      <c r="IA347" s="160"/>
      <c r="IB347" s="160"/>
      <c r="IC347" s="160"/>
      <c r="ID347" s="160"/>
      <c r="IE347" s="160"/>
      <c r="IF347" s="160"/>
      <c r="IG347" s="160"/>
      <c r="IH347" s="160"/>
      <c r="II347" s="160"/>
      <c r="IJ347" s="160"/>
      <c r="IK347" s="160"/>
      <c r="IL347" s="160"/>
      <c r="IM347" s="160"/>
      <c r="IN347" s="160"/>
      <c r="IO347" s="160"/>
      <c r="IP347" s="160"/>
      <c r="IQ347" s="160"/>
      <c r="IR347" s="160"/>
      <c r="IS347" s="160"/>
      <c r="IT347" s="160"/>
      <c r="IU347" s="160"/>
      <c r="IV347" s="160"/>
      <c r="IW347" s="160"/>
      <c r="IX347" s="160"/>
      <c r="IY347" s="160"/>
      <c r="IZ347" s="160"/>
      <c r="JA347" s="160"/>
      <c r="JB347" s="160"/>
      <c r="JC347" s="160"/>
      <c r="JD347" s="160"/>
      <c r="JE347" s="160"/>
      <c r="JF347" s="160"/>
      <c r="JG347" s="160"/>
      <c r="JH347" s="160"/>
      <c r="JI347" s="160"/>
      <c r="JJ347" s="160"/>
      <c r="JK347" s="160"/>
      <c r="JL347" s="160"/>
      <c r="JM347" s="160"/>
      <c r="JN347" s="160"/>
      <c r="JO347" s="160"/>
      <c r="JP347" s="160"/>
      <c r="JQ347" s="160"/>
      <c r="JR347" s="160"/>
      <c r="JS347" s="160"/>
      <c r="JT347" s="160"/>
      <c r="JU347" s="160"/>
      <c r="JV347" s="160"/>
      <c r="JW347" s="160"/>
      <c r="JX347" s="160"/>
      <c r="JY347" s="160"/>
      <c r="JZ347" s="160"/>
      <c r="KA347" s="160"/>
      <c r="KB347" s="160"/>
      <c r="KC347" s="160"/>
      <c r="KD347" s="160"/>
      <c r="KE347" s="160"/>
      <c r="KF347" s="160"/>
      <c r="KG347" s="160"/>
      <c r="KH347" s="160"/>
      <c r="KI347" s="160"/>
      <c r="KJ347" s="160"/>
      <c r="KK347" s="160"/>
      <c r="KL347" s="160"/>
      <c r="KM347" s="160"/>
      <c r="KN347" s="160"/>
      <c r="KO347" s="160"/>
      <c r="KP347" s="160"/>
      <c r="KQ347" s="160"/>
      <c r="KR347" s="160"/>
      <c r="KS347" s="160"/>
      <c r="KT347" s="160"/>
      <c r="KU347" s="160"/>
      <c r="KV347" s="160"/>
      <c r="KW347" s="160"/>
      <c r="KX347" s="160"/>
      <c r="KY347" s="160"/>
      <c r="KZ347" s="160"/>
      <c r="LA347" s="160"/>
      <c r="LB347" s="160"/>
      <c r="LC347" s="160"/>
      <c r="LD347" s="160"/>
      <c r="LE347" s="160"/>
      <c r="LF347" s="160"/>
      <c r="LG347" s="160"/>
      <c r="LH347" s="160"/>
      <c r="LI347" s="160"/>
      <c r="LJ347" s="160"/>
      <c r="LK347" s="160"/>
      <c r="LL347" s="160"/>
      <c r="LM347" s="160"/>
      <c r="LN347" s="160"/>
      <c r="LO347" s="160"/>
      <c r="LP347" s="160"/>
      <c r="LQ347" s="160"/>
      <c r="LR347" s="160"/>
      <c r="LS347" s="160"/>
      <c r="LT347" s="160"/>
      <c r="LU347" s="160"/>
      <c r="LV347" s="160"/>
      <c r="LW347" s="160"/>
      <c r="LX347" s="160"/>
      <c r="LY347" s="160"/>
      <c r="LZ347" s="160"/>
      <c r="MA347" s="160"/>
      <c r="MB347" s="160"/>
      <c r="MC347" s="160"/>
      <c r="MD347" s="160"/>
      <c r="ME347" s="160"/>
      <c r="MF347" s="160"/>
      <c r="MG347" s="160"/>
      <c r="MH347" s="160"/>
      <c r="MI347" s="160"/>
      <c r="MJ347" s="160"/>
      <c r="MK347" s="160"/>
      <c r="ML347" s="160"/>
      <c r="MM347" s="160"/>
      <c r="MN347" s="160"/>
      <c r="MO347" s="160"/>
      <c r="MP347" s="160"/>
      <c r="MQ347" s="160"/>
      <c r="MR347" s="160"/>
      <c r="MS347" s="160"/>
      <c r="MT347" s="160"/>
      <c r="MU347" s="160"/>
      <c r="MV347" s="160"/>
      <c r="MW347" s="160"/>
      <c r="MX347" s="160"/>
      <c r="MY347" s="160"/>
      <c r="MZ347" s="160"/>
      <c r="NA347" s="160"/>
      <c r="NB347" s="160"/>
      <c r="NC347" s="160"/>
      <c r="ND347" s="160"/>
      <c r="NE347" s="160"/>
      <c r="NF347" s="160"/>
      <c r="NG347" s="160"/>
      <c r="NH347" s="160"/>
      <c r="NI347" s="160"/>
      <c r="NJ347" s="160"/>
      <c r="NK347" s="160"/>
      <c r="NL347" s="160"/>
      <c r="NM347" s="160"/>
      <c r="NN347" s="160"/>
      <c r="NO347" s="160"/>
      <c r="NP347" s="160"/>
      <c r="NQ347" s="160"/>
      <c r="NR347" s="160"/>
      <c r="NS347" s="160"/>
      <c r="NT347" s="160"/>
      <c r="NU347" s="160"/>
      <c r="NV347" s="160"/>
      <c r="NW347" s="160"/>
      <c r="NX347" s="160"/>
      <c r="NY347" s="160"/>
      <c r="NZ347" s="160"/>
      <c r="OA347" s="160"/>
      <c r="OB347" s="160"/>
      <c r="OC347" s="160"/>
      <c r="OD347" s="160"/>
      <c r="OE347" s="160"/>
      <c r="OF347" s="160"/>
      <c r="OG347" s="160"/>
      <c r="OH347" s="160"/>
      <c r="OI347" s="160"/>
      <c r="OJ347" s="160"/>
      <c r="OK347" s="160"/>
      <c r="OL347" s="160"/>
      <c r="OM347" s="160"/>
      <c r="ON347" s="160"/>
      <c r="OO347" s="160"/>
      <c r="OP347" s="160"/>
      <c r="OQ347" s="160"/>
      <c r="OR347" s="160"/>
      <c r="OS347" s="160"/>
      <c r="OT347" s="160"/>
      <c r="OU347" s="160"/>
      <c r="OV347" s="160"/>
      <c r="OW347" s="160"/>
      <c r="OX347" s="160"/>
      <c r="OY347" s="160"/>
      <c r="OZ347" s="160"/>
      <c r="PA347" s="160"/>
      <c r="PB347" s="160"/>
      <c r="PC347" s="160"/>
      <c r="PD347" s="160"/>
      <c r="PE347" s="160"/>
      <c r="PF347" s="160"/>
      <c r="PG347" s="160"/>
      <c r="PH347" s="160"/>
      <c r="PI347" s="160"/>
      <c r="PJ347" s="160"/>
      <c r="PK347" s="160"/>
      <c r="PL347" s="160"/>
      <c r="PM347" s="160"/>
      <c r="PN347" s="160"/>
      <c r="PO347" s="160"/>
      <c r="PP347" s="160"/>
      <c r="PQ347" s="160"/>
      <c r="PR347" s="160"/>
      <c r="PS347" s="160"/>
      <c r="PT347" s="160"/>
      <c r="PU347" s="160"/>
      <c r="PV347" s="160"/>
      <c r="PW347" s="160"/>
      <c r="PX347" s="160"/>
      <c r="PY347" s="160"/>
      <c r="PZ347" s="160"/>
      <c r="QA347" s="160"/>
      <c r="QB347" s="160"/>
      <c r="QC347" s="160"/>
      <c r="QD347" s="160"/>
      <c r="QE347" s="160"/>
      <c r="QF347" s="160"/>
      <c r="QG347" s="160"/>
      <c r="QH347" s="160"/>
      <c r="QI347" s="160"/>
      <c r="QJ347" s="160"/>
      <c r="QK347" s="160"/>
      <c r="QL347" s="160"/>
      <c r="QM347" s="160"/>
      <c r="QN347" s="160"/>
      <c r="QO347" s="160"/>
      <c r="QP347" s="160"/>
      <c r="QQ347" s="160"/>
      <c r="QR347" s="160"/>
      <c r="QS347" s="160"/>
      <c r="QT347" s="160"/>
      <c r="QU347" s="160"/>
      <c r="QV347" s="160"/>
      <c r="QW347" s="160"/>
      <c r="QX347" s="160"/>
      <c r="QY347" s="160"/>
      <c r="QZ347" s="160"/>
      <c r="RA347" s="160"/>
      <c r="RB347" s="160"/>
      <c r="RC347" s="160"/>
      <c r="RD347" s="160"/>
      <c r="RE347" s="160"/>
      <c r="RF347" s="160"/>
      <c r="RG347" s="160"/>
      <c r="RH347" s="160"/>
      <c r="RI347" s="160"/>
      <c r="RJ347" s="160"/>
      <c r="RK347" s="160"/>
      <c r="RL347" s="160"/>
      <c r="RM347" s="160"/>
      <c r="RN347" s="160"/>
      <c r="RO347" s="160"/>
      <c r="RP347" s="160"/>
      <c r="RQ347" s="160"/>
      <c r="RR347" s="160"/>
      <c r="RS347" s="160"/>
      <c r="RT347" s="160"/>
      <c r="RU347" s="160"/>
      <c r="RV347" s="160"/>
      <c r="RW347" s="160"/>
      <c r="RX347" s="160"/>
      <c r="RY347" s="160"/>
      <c r="RZ347" s="160"/>
      <c r="SA347" s="160"/>
      <c r="SB347" s="160"/>
      <c r="SC347" s="160"/>
      <c r="SD347" s="160"/>
      <c r="SE347" s="160"/>
      <c r="SF347" s="160"/>
      <c r="SG347" s="160"/>
      <c r="SH347" s="160"/>
      <c r="SI347" s="160"/>
      <c r="SJ347" s="160"/>
      <c r="SK347" s="160"/>
      <c r="SL347" s="160"/>
      <c r="SM347" s="160"/>
      <c r="SN347" s="160"/>
      <c r="SO347" s="160"/>
      <c r="SP347" s="160"/>
      <c r="SQ347" s="160"/>
      <c r="SR347" s="160"/>
      <c r="SS347" s="160"/>
      <c r="ST347" s="160"/>
      <c r="SU347" s="160"/>
      <c r="SV347" s="160"/>
      <c r="SW347" s="160"/>
      <c r="SX347" s="160"/>
      <c r="SY347" s="160"/>
      <c r="SZ347" s="160"/>
      <c r="TA347" s="160"/>
      <c r="TB347" s="160"/>
      <c r="TC347" s="160"/>
      <c r="TD347" s="160"/>
      <c r="TE347" s="160"/>
      <c r="TF347" s="160"/>
    </row>
    <row r="348" spans="1:526">
      <c r="A348" s="160"/>
      <c r="B348" s="160"/>
      <c r="C348" s="160"/>
      <c r="D348" s="160"/>
      <c r="E348" s="160"/>
      <c r="F348" s="160"/>
      <c r="G348" s="160"/>
      <c r="H348" s="160"/>
      <c r="I348" s="160"/>
      <c r="J348" s="160"/>
      <c r="K348" s="160"/>
      <c r="L348" s="160"/>
      <c r="M348" s="160"/>
      <c r="N348" s="160"/>
      <c r="O348" s="160"/>
      <c r="P348" s="160"/>
      <c r="Q348" s="160"/>
      <c r="R348" s="160"/>
      <c r="S348" s="160"/>
      <c r="T348" s="160"/>
      <c r="U348" s="160"/>
      <c r="V348" s="160"/>
      <c r="W348" s="160"/>
      <c r="X348" s="160"/>
      <c r="Y348" s="160"/>
      <c r="Z348" s="160"/>
      <c r="AA348" s="160"/>
      <c r="AB348" s="160"/>
      <c r="AC348" s="160"/>
      <c r="AD348" s="160"/>
      <c r="AE348" s="160"/>
      <c r="AF348" s="160"/>
      <c r="AG348" s="160"/>
      <c r="AH348" s="160"/>
      <c r="AI348" s="160"/>
      <c r="AJ348" s="160"/>
      <c r="AK348" s="160"/>
      <c r="AL348" s="160"/>
      <c r="AM348" s="160"/>
      <c r="AN348" s="160"/>
      <c r="AO348" s="160"/>
      <c r="AP348" s="160"/>
      <c r="AQ348" s="160"/>
      <c r="AR348" s="160"/>
      <c r="AS348" s="160"/>
      <c r="AT348" s="160"/>
      <c r="AU348" s="160"/>
      <c r="AV348" s="160"/>
      <c r="AW348" s="160"/>
      <c r="AX348" s="160"/>
      <c r="AY348" s="160"/>
      <c r="AZ348" s="160"/>
      <c r="BA348" s="160"/>
      <c r="BB348" s="160"/>
      <c r="BC348" s="160"/>
      <c r="BD348" s="160"/>
      <c r="BE348" s="160"/>
      <c r="BF348" s="160"/>
      <c r="BG348" s="160"/>
      <c r="BH348" s="160"/>
      <c r="BI348" s="160"/>
      <c r="BJ348" s="160"/>
      <c r="BK348" s="160"/>
      <c r="BL348" s="160"/>
      <c r="BM348" s="160"/>
      <c r="BN348" s="160"/>
      <c r="BO348" s="160"/>
      <c r="BP348" s="160"/>
      <c r="BQ348" s="160"/>
      <c r="BR348" s="160"/>
      <c r="BS348" s="160"/>
      <c r="BT348" s="160"/>
      <c r="BU348" s="160"/>
      <c r="BV348" s="160"/>
      <c r="BW348" s="160"/>
      <c r="BX348" s="160"/>
      <c r="BY348" s="160"/>
      <c r="BZ348" s="160"/>
      <c r="CA348" s="160"/>
      <c r="CB348" s="160"/>
      <c r="CC348" s="160"/>
      <c r="CD348" s="160"/>
      <c r="CE348" s="160"/>
      <c r="CF348" s="160"/>
      <c r="CG348" s="160"/>
      <c r="CH348" s="160"/>
      <c r="CI348" s="160"/>
      <c r="CJ348" s="160"/>
      <c r="CK348" s="160"/>
      <c r="CL348" s="160"/>
      <c r="CM348" s="160"/>
      <c r="CN348" s="160"/>
      <c r="CO348" s="160"/>
      <c r="CP348" s="160"/>
      <c r="CQ348" s="160"/>
      <c r="CR348" s="160"/>
      <c r="CS348" s="160"/>
      <c r="CT348" s="160"/>
      <c r="CU348" s="160"/>
      <c r="CV348" s="160"/>
      <c r="CW348" s="160"/>
      <c r="CX348" s="160"/>
      <c r="CY348" s="160"/>
      <c r="CZ348" s="160"/>
      <c r="DA348" s="160"/>
      <c r="DB348" s="160"/>
      <c r="DC348" s="160"/>
      <c r="DD348" s="160"/>
      <c r="DE348" s="160"/>
      <c r="DF348" s="160"/>
      <c r="DG348" s="160"/>
      <c r="DH348" s="160"/>
      <c r="DI348" s="160"/>
      <c r="DJ348" s="160"/>
      <c r="DK348" s="160"/>
      <c r="DL348" s="160"/>
      <c r="DM348" s="160"/>
      <c r="DN348" s="160"/>
      <c r="DO348" s="160"/>
      <c r="DP348" s="160"/>
      <c r="DQ348" s="160"/>
      <c r="DR348" s="160"/>
      <c r="DS348" s="160"/>
      <c r="DT348" s="160"/>
      <c r="DU348" s="160"/>
      <c r="DV348" s="160"/>
      <c r="DW348" s="160"/>
      <c r="DX348" s="160"/>
      <c r="DY348" s="160"/>
      <c r="DZ348" s="160"/>
      <c r="EA348" s="160"/>
      <c r="EB348" s="160"/>
      <c r="EC348" s="160"/>
      <c r="ED348" s="160"/>
      <c r="EE348" s="160"/>
      <c r="EF348" s="160"/>
      <c r="EG348" s="160"/>
      <c r="EH348" s="160"/>
      <c r="EI348" s="160"/>
      <c r="EJ348" s="160"/>
      <c r="EK348" s="160"/>
      <c r="EL348" s="160"/>
      <c r="EM348" s="160"/>
      <c r="EN348" s="160"/>
      <c r="EO348" s="160"/>
      <c r="EP348" s="160"/>
      <c r="EQ348" s="160"/>
      <c r="ER348" s="160"/>
      <c r="ES348" s="160"/>
      <c r="ET348" s="160"/>
      <c r="EU348" s="160"/>
      <c r="EV348" s="160"/>
      <c r="EW348" s="160"/>
      <c r="EX348" s="160"/>
      <c r="EY348" s="160"/>
      <c r="EZ348" s="160"/>
      <c r="FA348" s="160"/>
      <c r="FB348" s="160"/>
      <c r="FC348" s="160"/>
      <c r="FD348" s="160"/>
      <c r="FE348" s="160"/>
      <c r="FF348" s="160"/>
      <c r="FG348" s="160"/>
      <c r="FH348" s="160"/>
      <c r="FI348" s="160"/>
      <c r="FJ348" s="160"/>
      <c r="FK348" s="160"/>
      <c r="FL348" s="160"/>
      <c r="FM348" s="160"/>
      <c r="FN348" s="160"/>
      <c r="FO348" s="160"/>
      <c r="FP348" s="160"/>
      <c r="FQ348" s="160"/>
      <c r="FR348" s="160"/>
      <c r="FS348" s="160"/>
      <c r="FT348" s="160"/>
      <c r="FU348" s="160"/>
      <c r="FV348" s="160"/>
      <c r="FW348" s="160"/>
      <c r="FX348" s="160"/>
      <c r="FY348" s="160"/>
      <c r="FZ348" s="160"/>
      <c r="GA348" s="160"/>
      <c r="GB348" s="160"/>
      <c r="GC348" s="160"/>
      <c r="GD348" s="160"/>
      <c r="GE348" s="160"/>
      <c r="GF348" s="160"/>
      <c r="GG348" s="160"/>
      <c r="GH348" s="160"/>
      <c r="GI348" s="160"/>
      <c r="GJ348" s="160"/>
      <c r="GK348" s="160"/>
      <c r="GL348" s="160"/>
      <c r="GM348" s="160"/>
      <c r="GN348" s="160"/>
      <c r="GO348" s="160"/>
      <c r="GP348" s="160"/>
      <c r="GQ348" s="160"/>
      <c r="GR348" s="160"/>
      <c r="GS348" s="160"/>
      <c r="GT348" s="160"/>
      <c r="GU348" s="160"/>
      <c r="GV348" s="160"/>
      <c r="GW348" s="160"/>
      <c r="GX348" s="160"/>
      <c r="GY348" s="160"/>
      <c r="GZ348" s="160"/>
      <c r="HA348" s="160"/>
      <c r="HB348" s="160"/>
      <c r="HC348" s="160"/>
      <c r="HD348" s="160"/>
      <c r="HE348" s="160"/>
      <c r="HF348" s="160"/>
      <c r="HG348" s="160"/>
      <c r="HH348" s="160"/>
      <c r="HI348" s="160"/>
      <c r="HJ348" s="160"/>
      <c r="HK348" s="160"/>
      <c r="HL348" s="160"/>
      <c r="HM348" s="160"/>
      <c r="HN348" s="160"/>
      <c r="HO348" s="160"/>
      <c r="HP348" s="160"/>
      <c r="HQ348" s="160"/>
      <c r="HR348" s="160"/>
      <c r="HS348" s="160"/>
      <c r="HT348" s="160"/>
      <c r="HU348" s="160"/>
      <c r="HV348" s="160"/>
      <c r="HW348" s="160"/>
      <c r="HX348" s="160"/>
      <c r="HY348" s="160"/>
      <c r="HZ348" s="160"/>
      <c r="IA348" s="160"/>
      <c r="IB348" s="160"/>
      <c r="IC348" s="160"/>
      <c r="ID348" s="160"/>
      <c r="IE348" s="160"/>
      <c r="IF348" s="160"/>
      <c r="IG348" s="160"/>
      <c r="IH348" s="160"/>
      <c r="II348" s="160"/>
      <c r="IJ348" s="160"/>
      <c r="IK348" s="160"/>
      <c r="IL348" s="160"/>
      <c r="IM348" s="160"/>
      <c r="IN348" s="160"/>
      <c r="IO348" s="160"/>
      <c r="IP348" s="160"/>
      <c r="IQ348" s="160"/>
      <c r="IR348" s="160"/>
      <c r="IS348" s="160"/>
      <c r="IT348" s="160"/>
      <c r="IU348" s="160"/>
      <c r="IV348" s="160"/>
      <c r="IW348" s="160"/>
      <c r="IX348" s="160"/>
      <c r="IY348" s="160"/>
      <c r="IZ348" s="160"/>
      <c r="JA348" s="160"/>
      <c r="JB348" s="160"/>
      <c r="JC348" s="160"/>
      <c r="JD348" s="160"/>
      <c r="JE348" s="160"/>
      <c r="JF348" s="160"/>
      <c r="JG348" s="160"/>
      <c r="JH348" s="160"/>
      <c r="JI348" s="160"/>
      <c r="JJ348" s="160"/>
      <c r="JK348" s="160"/>
      <c r="JL348" s="160"/>
      <c r="JM348" s="160"/>
      <c r="JN348" s="160"/>
      <c r="JO348" s="160"/>
      <c r="JP348" s="160"/>
      <c r="JQ348" s="160"/>
      <c r="JR348" s="160"/>
      <c r="JS348" s="160"/>
      <c r="JT348" s="160"/>
      <c r="JU348" s="160"/>
      <c r="JV348" s="160"/>
      <c r="JW348" s="160"/>
      <c r="JX348" s="160"/>
      <c r="JY348" s="160"/>
      <c r="JZ348" s="160"/>
      <c r="KA348" s="160"/>
      <c r="KB348" s="160"/>
      <c r="KC348" s="160"/>
      <c r="KD348" s="160"/>
      <c r="KE348" s="160"/>
      <c r="KF348" s="160"/>
      <c r="KG348" s="160"/>
      <c r="KH348" s="160"/>
      <c r="KI348" s="160"/>
      <c r="KJ348" s="160"/>
      <c r="KK348" s="160"/>
      <c r="KL348" s="160"/>
      <c r="KM348" s="160"/>
      <c r="KN348" s="160"/>
      <c r="KO348" s="160"/>
      <c r="KP348" s="160"/>
      <c r="KQ348" s="160"/>
      <c r="KR348" s="160"/>
      <c r="KS348" s="160"/>
      <c r="KT348" s="160"/>
      <c r="KU348" s="160"/>
      <c r="KV348" s="160"/>
      <c r="KW348" s="160"/>
      <c r="KX348" s="160"/>
      <c r="KY348" s="160"/>
      <c r="KZ348" s="160"/>
      <c r="LA348" s="160"/>
      <c r="LB348" s="160"/>
      <c r="LC348" s="160"/>
      <c r="LD348" s="160"/>
      <c r="LE348" s="160"/>
      <c r="LF348" s="160"/>
      <c r="LG348" s="160"/>
      <c r="LH348" s="160"/>
      <c r="LI348" s="160"/>
      <c r="LJ348" s="160"/>
      <c r="LK348" s="160"/>
      <c r="LL348" s="160"/>
      <c r="LM348" s="160"/>
      <c r="LN348" s="160"/>
      <c r="LO348" s="160"/>
      <c r="LP348" s="160"/>
      <c r="LQ348" s="160"/>
      <c r="LR348" s="160"/>
      <c r="LS348" s="160"/>
      <c r="LT348" s="160"/>
      <c r="LU348" s="160"/>
      <c r="LV348" s="160"/>
      <c r="LW348" s="160"/>
      <c r="LX348" s="160"/>
      <c r="LY348" s="160"/>
      <c r="LZ348" s="160"/>
      <c r="MA348" s="160"/>
      <c r="MB348" s="160"/>
      <c r="MC348" s="160"/>
      <c r="MD348" s="160"/>
      <c r="ME348" s="160"/>
      <c r="MF348" s="160"/>
      <c r="MG348" s="160"/>
      <c r="MH348" s="160"/>
      <c r="MI348" s="160"/>
      <c r="MJ348" s="160"/>
      <c r="MK348" s="160"/>
      <c r="ML348" s="160"/>
      <c r="MM348" s="160"/>
      <c r="MN348" s="160"/>
      <c r="MO348" s="160"/>
      <c r="MP348" s="160"/>
      <c r="MQ348" s="160"/>
      <c r="MR348" s="160"/>
      <c r="MS348" s="160"/>
      <c r="MT348" s="160"/>
      <c r="MU348" s="160"/>
      <c r="MV348" s="160"/>
      <c r="MW348" s="160"/>
      <c r="MX348" s="160"/>
      <c r="MY348" s="160"/>
      <c r="MZ348" s="160"/>
      <c r="NA348" s="160"/>
      <c r="NB348" s="160"/>
      <c r="NC348" s="160"/>
      <c r="ND348" s="160"/>
      <c r="NE348" s="160"/>
      <c r="NF348" s="160"/>
      <c r="NG348" s="160"/>
      <c r="NH348" s="160"/>
      <c r="NI348" s="160"/>
      <c r="NJ348" s="160"/>
      <c r="NK348" s="160"/>
      <c r="NL348" s="160"/>
      <c r="NM348" s="160"/>
      <c r="NN348" s="160"/>
      <c r="NO348" s="160"/>
      <c r="NP348" s="160"/>
      <c r="NQ348" s="160"/>
      <c r="NR348" s="160"/>
      <c r="NS348" s="160"/>
      <c r="NT348" s="160"/>
      <c r="NU348" s="160"/>
      <c r="NV348" s="160"/>
      <c r="NW348" s="160"/>
      <c r="NX348" s="160"/>
      <c r="NY348" s="160"/>
      <c r="NZ348" s="160"/>
      <c r="OA348" s="160"/>
      <c r="OB348" s="160"/>
      <c r="OC348" s="160"/>
      <c r="OD348" s="160"/>
      <c r="OE348" s="160"/>
      <c r="OF348" s="160"/>
      <c r="OG348" s="160"/>
      <c r="OH348" s="160"/>
      <c r="OI348" s="160"/>
      <c r="OJ348" s="160"/>
      <c r="OK348" s="160"/>
      <c r="OL348" s="160"/>
      <c r="OM348" s="160"/>
      <c r="ON348" s="160"/>
      <c r="OO348" s="160"/>
      <c r="OP348" s="160"/>
      <c r="OQ348" s="160"/>
      <c r="OR348" s="160"/>
      <c r="OS348" s="160"/>
      <c r="OT348" s="160"/>
      <c r="OU348" s="160"/>
      <c r="OV348" s="160"/>
      <c r="OW348" s="160"/>
      <c r="OX348" s="160"/>
      <c r="OY348" s="160"/>
      <c r="OZ348" s="160"/>
      <c r="PA348" s="160"/>
      <c r="PB348" s="160"/>
      <c r="PC348" s="160"/>
      <c r="PD348" s="160"/>
      <c r="PE348" s="160"/>
      <c r="PF348" s="160"/>
      <c r="PG348" s="160"/>
      <c r="PH348" s="160"/>
      <c r="PI348" s="160"/>
      <c r="PJ348" s="160"/>
      <c r="PK348" s="160"/>
      <c r="PL348" s="160"/>
      <c r="PM348" s="160"/>
      <c r="PN348" s="160"/>
      <c r="PO348" s="160"/>
      <c r="PP348" s="160"/>
      <c r="PQ348" s="160"/>
      <c r="PR348" s="160"/>
      <c r="PS348" s="160"/>
      <c r="PT348" s="160"/>
      <c r="PU348" s="160"/>
      <c r="PV348" s="160"/>
      <c r="PW348" s="160"/>
      <c r="PX348" s="160"/>
      <c r="PY348" s="160"/>
      <c r="PZ348" s="160"/>
      <c r="QA348" s="160"/>
      <c r="QB348" s="160"/>
      <c r="QC348" s="160"/>
      <c r="QD348" s="160"/>
      <c r="QE348" s="160"/>
      <c r="QF348" s="160"/>
      <c r="QG348" s="160"/>
      <c r="QH348" s="160"/>
      <c r="QI348" s="160"/>
      <c r="QJ348" s="160"/>
      <c r="QK348" s="160"/>
      <c r="QL348" s="160"/>
      <c r="QM348" s="160"/>
      <c r="QN348" s="160"/>
      <c r="QO348" s="160"/>
      <c r="QP348" s="160"/>
      <c r="QQ348" s="160"/>
      <c r="QR348" s="160"/>
      <c r="QS348" s="160"/>
      <c r="QT348" s="160"/>
      <c r="QU348" s="160"/>
      <c r="QV348" s="160"/>
      <c r="QW348" s="160"/>
      <c r="QX348" s="160"/>
      <c r="QY348" s="160"/>
      <c r="QZ348" s="160"/>
      <c r="RA348" s="160"/>
      <c r="RB348" s="160"/>
      <c r="RC348" s="160"/>
      <c r="RD348" s="160"/>
      <c r="RE348" s="160"/>
      <c r="RF348" s="160"/>
      <c r="RG348" s="160"/>
      <c r="RH348" s="160"/>
      <c r="RI348" s="160"/>
      <c r="RJ348" s="160"/>
      <c r="RK348" s="160"/>
      <c r="RL348" s="160"/>
      <c r="RM348" s="160"/>
      <c r="RN348" s="160"/>
      <c r="RO348" s="160"/>
      <c r="RP348" s="160"/>
      <c r="RQ348" s="160"/>
      <c r="RR348" s="160"/>
      <c r="RS348" s="160"/>
      <c r="RT348" s="160"/>
      <c r="RU348" s="160"/>
      <c r="RV348" s="160"/>
      <c r="RW348" s="160"/>
      <c r="RX348" s="160"/>
      <c r="RY348" s="160"/>
      <c r="RZ348" s="160"/>
      <c r="SA348" s="160"/>
      <c r="SB348" s="160"/>
      <c r="SC348" s="160"/>
      <c r="SD348" s="160"/>
      <c r="SE348" s="160"/>
      <c r="SF348" s="160"/>
      <c r="SG348" s="160"/>
      <c r="SH348" s="160"/>
      <c r="SI348" s="160"/>
      <c r="SJ348" s="160"/>
      <c r="SK348" s="160"/>
      <c r="SL348" s="160"/>
      <c r="SM348" s="160"/>
      <c r="SN348" s="160"/>
      <c r="SO348" s="160"/>
      <c r="SP348" s="160"/>
      <c r="SQ348" s="160"/>
      <c r="SR348" s="160"/>
      <c r="SS348" s="160"/>
      <c r="ST348" s="160"/>
      <c r="SU348" s="160"/>
      <c r="SV348" s="160"/>
      <c r="SW348" s="160"/>
      <c r="SX348" s="160"/>
      <c r="SY348" s="160"/>
      <c r="SZ348" s="160"/>
      <c r="TA348" s="160"/>
      <c r="TB348" s="160"/>
      <c r="TC348" s="160"/>
      <c r="TD348" s="160"/>
      <c r="TE348" s="160"/>
      <c r="TF348" s="160"/>
    </row>
    <row r="349" spans="1:526">
      <c r="A349" s="160"/>
      <c r="B349" s="160"/>
      <c r="C349" s="160"/>
      <c r="D349" s="160"/>
      <c r="E349" s="160"/>
      <c r="F349" s="160"/>
      <c r="G349" s="160"/>
      <c r="H349" s="160"/>
      <c r="I349" s="160"/>
      <c r="J349" s="160"/>
      <c r="K349" s="160"/>
      <c r="L349" s="160"/>
      <c r="M349" s="160"/>
      <c r="N349" s="160"/>
      <c r="O349" s="160"/>
      <c r="P349" s="160"/>
      <c r="Q349" s="160"/>
      <c r="R349" s="160"/>
      <c r="S349" s="160"/>
      <c r="T349" s="160"/>
      <c r="U349" s="160"/>
      <c r="V349" s="160"/>
      <c r="W349" s="160"/>
      <c r="X349" s="160"/>
      <c r="Y349" s="160"/>
      <c r="Z349" s="160"/>
      <c r="AA349" s="160"/>
      <c r="AB349" s="160"/>
      <c r="AC349" s="160"/>
      <c r="AD349" s="160"/>
      <c r="AE349" s="160"/>
      <c r="AF349" s="160"/>
      <c r="AG349" s="160"/>
      <c r="AH349" s="160"/>
      <c r="AI349" s="160"/>
      <c r="AJ349" s="160"/>
      <c r="AK349" s="160"/>
      <c r="AL349" s="160"/>
      <c r="AM349" s="160"/>
      <c r="AN349" s="160"/>
      <c r="AO349" s="160"/>
      <c r="AP349" s="160"/>
      <c r="AQ349" s="160"/>
      <c r="AR349" s="160"/>
      <c r="AS349" s="160"/>
      <c r="AT349" s="160"/>
      <c r="AU349" s="160"/>
      <c r="AV349" s="160"/>
      <c r="AW349" s="160"/>
      <c r="AX349" s="160"/>
      <c r="AY349" s="160"/>
      <c r="AZ349" s="160"/>
      <c r="BA349" s="160"/>
      <c r="BB349" s="160"/>
      <c r="BC349" s="160"/>
      <c r="BD349" s="160"/>
      <c r="BE349" s="160"/>
      <c r="BF349" s="160"/>
      <c r="BG349" s="160"/>
      <c r="BH349" s="160"/>
      <c r="BI349" s="160"/>
      <c r="BJ349" s="160"/>
      <c r="BK349" s="160"/>
      <c r="BL349" s="160"/>
      <c r="BM349" s="160"/>
      <c r="BN349" s="160"/>
      <c r="BO349" s="160"/>
      <c r="BP349" s="160"/>
      <c r="BQ349" s="160"/>
      <c r="BR349" s="160"/>
      <c r="BS349" s="160"/>
      <c r="BT349" s="160"/>
      <c r="BU349" s="160"/>
      <c r="BV349" s="160"/>
      <c r="BW349" s="160"/>
      <c r="BX349" s="160"/>
      <c r="BY349" s="160"/>
      <c r="BZ349" s="160"/>
      <c r="CA349" s="160"/>
      <c r="CB349" s="160"/>
      <c r="CC349" s="160"/>
      <c r="CD349" s="160"/>
      <c r="CE349" s="160"/>
      <c r="CF349" s="160"/>
      <c r="CG349" s="160"/>
      <c r="CH349" s="160"/>
      <c r="CI349" s="160"/>
      <c r="CJ349" s="160"/>
      <c r="CK349" s="160"/>
      <c r="CL349" s="160"/>
      <c r="CM349" s="160"/>
      <c r="CN349" s="160"/>
      <c r="CO349" s="160"/>
      <c r="CP349" s="160"/>
      <c r="CQ349" s="160"/>
      <c r="CR349" s="160"/>
      <c r="CS349" s="160"/>
      <c r="CT349" s="160"/>
      <c r="CU349" s="160"/>
      <c r="CV349" s="160"/>
      <c r="CW349" s="160"/>
      <c r="CX349" s="160"/>
      <c r="CY349" s="160"/>
      <c r="CZ349" s="160"/>
      <c r="DA349" s="160"/>
      <c r="DB349" s="160"/>
      <c r="DC349" s="160"/>
      <c r="DD349" s="160"/>
      <c r="DE349" s="160"/>
      <c r="DF349" s="160"/>
      <c r="DG349" s="160"/>
      <c r="DH349" s="160"/>
      <c r="DI349" s="160"/>
      <c r="DJ349" s="160"/>
      <c r="DK349" s="160"/>
      <c r="DL349" s="160"/>
      <c r="DM349" s="160"/>
      <c r="DN349" s="160"/>
      <c r="DO349" s="160"/>
      <c r="DP349" s="160"/>
      <c r="DQ349" s="160"/>
      <c r="DR349" s="160"/>
      <c r="DS349" s="160"/>
      <c r="DT349" s="160"/>
      <c r="DU349" s="160"/>
      <c r="DV349" s="160"/>
      <c r="DW349" s="160"/>
      <c r="DX349" s="160"/>
      <c r="DY349" s="160"/>
      <c r="DZ349" s="160"/>
      <c r="EA349" s="160"/>
      <c r="EB349" s="160"/>
      <c r="EC349" s="160"/>
      <c r="ED349" s="160"/>
      <c r="EE349" s="160"/>
      <c r="EF349" s="160"/>
      <c r="EG349" s="160"/>
      <c r="EH349" s="160"/>
      <c r="EI349" s="160"/>
      <c r="EJ349" s="160"/>
      <c r="EK349" s="160"/>
      <c r="EL349" s="160"/>
      <c r="EM349" s="160"/>
      <c r="EN349" s="160"/>
      <c r="EO349" s="160"/>
      <c r="EP349" s="160"/>
      <c r="EQ349" s="160"/>
      <c r="ER349" s="160"/>
      <c r="ES349" s="160"/>
      <c r="ET349" s="160"/>
      <c r="EU349" s="160"/>
      <c r="EV349" s="160"/>
      <c r="EW349" s="160"/>
      <c r="EX349" s="160"/>
      <c r="EY349" s="160"/>
      <c r="EZ349" s="160"/>
      <c r="FA349" s="160"/>
      <c r="FB349" s="160"/>
      <c r="FC349" s="160"/>
      <c r="FD349" s="160"/>
      <c r="FE349" s="160"/>
      <c r="FF349" s="160"/>
      <c r="FG349" s="160"/>
      <c r="FH349" s="160"/>
      <c r="FI349" s="160"/>
      <c r="FJ349" s="160"/>
      <c r="FK349" s="160"/>
      <c r="FL349" s="160"/>
      <c r="FM349" s="160"/>
      <c r="FN349" s="160"/>
      <c r="FO349" s="160"/>
      <c r="FP349" s="160"/>
      <c r="FQ349" s="160"/>
      <c r="FR349" s="160"/>
      <c r="FS349" s="160"/>
      <c r="FT349" s="160"/>
      <c r="FU349" s="160"/>
      <c r="FV349" s="160"/>
      <c r="FW349" s="160"/>
      <c r="FX349" s="160"/>
      <c r="FY349" s="160"/>
      <c r="FZ349" s="160"/>
      <c r="GA349" s="160"/>
      <c r="GB349" s="160"/>
      <c r="GC349" s="160"/>
      <c r="GD349" s="160"/>
      <c r="GE349" s="160"/>
      <c r="GF349" s="160"/>
      <c r="GG349" s="160"/>
      <c r="GH349" s="160"/>
      <c r="GI349" s="160"/>
      <c r="GJ349" s="160"/>
      <c r="GK349" s="160"/>
      <c r="GL349" s="160"/>
      <c r="GM349" s="160"/>
      <c r="GN349" s="160"/>
      <c r="GO349" s="160"/>
      <c r="GP349" s="160"/>
      <c r="GQ349" s="160"/>
      <c r="GR349" s="160"/>
      <c r="GS349" s="160"/>
      <c r="GT349" s="160"/>
      <c r="GU349" s="160"/>
      <c r="GV349" s="160"/>
      <c r="GW349" s="160"/>
      <c r="GX349" s="160"/>
      <c r="GY349" s="160"/>
      <c r="GZ349" s="160"/>
      <c r="HA349" s="160"/>
      <c r="HB349" s="160"/>
      <c r="HC349" s="160"/>
      <c r="HD349" s="160"/>
      <c r="HE349" s="160"/>
      <c r="HF349" s="160"/>
      <c r="HG349" s="160"/>
      <c r="HH349" s="160"/>
      <c r="HI349" s="160"/>
      <c r="HJ349" s="160"/>
      <c r="HK349" s="160"/>
      <c r="HL349" s="160"/>
      <c r="HM349" s="160"/>
      <c r="HN349" s="160"/>
      <c r="HO349" s="160"/>
      <c r="HP349" s="160"/>
      <c r="HQ349" s="160"/>
      <c r="HR349" s="160"/>
      <c r="HS349" s="160"/>
      <c r="HT349" s="160"/>
      <c r="HU349" s="160"/>
      <c r="HV349" s="160"/>
      <c r="HW349" s="160"/>
      <c r="HX349" s="160"/>
      <c r="HY349" s="160"/>
      <c r="HZ349" s="160"/>
      <c r="IA349" s="160"/>
      <c r="IB349" s="160"/>
      <c r="IC349" s="160"/>
      <c r="ID349" s="160"/>
      <c r="IE349" s="160"/>
      <c r="IF349" s="160"/>
      <c r="IG349" s="160"/>
      <c r="IH349" s="160"/>
      <c r="II349" s="160"/>
      <c r="IJ349" s="160"/>
      <c r="IK349" s="160"/>
      <c r="IL349" s="160"/>
      <c r="IM349" s="160"/>
      <c r="IN349" s="160"/>
      <c r="IO349" s="160"/>
      <c r="IP349" s="160"/>
      <c r="IQ349" s="160"/>
      <c r="IR349" s="160"/>
      <c r="IS349" s="160"/>
      <c r="IT349" s="160"/>
      <c r="IU349" s="160"/>
      <c r="IV349" s="160"/>
      <c r="IW349" s="160"/>
      <c r="IX349" s="160"/>
      <c r="IY349" s="160"/>
      <c r="IZ349" s="160"/>
      <c r="JA349" s="160"/>
      <c r="JB349" s="160"/>
      <c r="JC349" s="160"/>
      <c r="JD349" s="160"/>
      <c r="JE349" s="160"/>
      <c r="JF349" s="160"/>
      <c r="JG349" s="160"/>
      <c r="JH349" s="160"/>
      <c r="JI349" s="160"/>
      <c r="JJ349" s="160"/>
      <c r="JK349" s="160"/>
      <c r="JL349" s="160"/>
      <c r="JM349" s="160"/>
      <c r="JN349" s="160"/>
      <c r="JO349" s="160"/>
      <c r="JP349" s="160"/>
      <c r="JQ349" s="160"/>
      <c r="JR349" s="160"/>
      <c r="JS349" s="160"/>
      <c r="JT349" s="160"/>
      <c r="JU349" s="160"/>
      <c r="JV349" s="160"/>
      <c r="JW349" s="160"/>
      <c r="JX349" s="160"/>
      <c r="JY349" s="160"/>
      <c r="JZ349" s="160"/>
      <c r="KA349" s="160"/>
      <c r="KB349" s="160"/>
      <c r="KC349" s="160"/>
      <c r="KD349" s="160"/>
      <c r="KE349" s="160"/>
      <c r="KF349" s="160"/>
      <c r="KG349" s="160"/>
      <c r="KH349" s="160"/>
      <c r="KI349" s="160"/>
      <c r="KJ349" s="160"/>
      <c r="KK349" s="160"/>
      <c r="KL349" s="160"/>
      <c r="KM349" s="160"/>
      <c r="KN349" s="160"/>
      <c r="KO349" s="160"/>
      <c r="KP349" s="160"/>
      <c r="KQ349" s="160"/>
      <c r="KR349" s="160"/>
      <c r="KS349" s="160"/>
      <c r="KT349" s="160"/>
      <c r="KU349" s="160"/>
      <c r="KV349" s="160"/>
      <c r="KW349" s="160"/>
      <c r="KX349" s="160"/>
      <c r="KY349" s="160"/>
      <c r="KZ349" s="160"/>
      <c r="LA349" s="160"/>
      <c r="LB349" s="160"/>
      <c r="LC349" s="160"/>
      <c r="LD349" s="160"/>
      <c r="LE349" s="160"/>
      <c r="LF349" s="160"/>
      <c r="LG349" s="160"/>
      <c r="LH349" s="160"/>
      <c r="LI349" s="160"/>
      <c r="LJ349" s="160"/>
      <c r="LK349" s="160"/>
      <c r="LL349" s="160"/>
      <c r="LM349" s="160"/>
      <c r="LN349" s="160"/>
      <c r="LO349" s="160"/>
      <c r="LP349" s="160"/>
      <c r="LQ349" s="160"/>
      <c r="LR349" s="160"/>
      <c r="LS349" s="160"/>
      <c r="LT349" s="160"/>
      <c r="LU349" s="160"/>
      <c r="LV349" s="160"/>
      <c r="LW349" s="160"/>
      <c r="LX349" s="160"/>
      <c r="LY349" s="160"/>
      <c r="LZ349" s="160"/>
      <c r="MA349" s="160"/>
      <c r="MB349" s="160"/>
      <c r="MC349" s="160"/>
      <c r="MD349" s="160"/>
      <c r="ME349" s="160"/>
      <c r="MF349" s="160"/>
      <c r="MG349" s="160"/>
      <c r="MH349" s="160"/>
      <c r="MI349" s="160"/>
      <c r="MJ349" s="160"/>
      <c r="MK349" s="160"/>
      <c r="ML349" s="160"/>
      <c r="MM349" s="160"/>
      <c r="MN349" s="160"/>
      <c r="MO349" s="160"/>
      <c r="MP349" s="160"/>
      <c r="MQ349" s="160"/>
      <c r="MR349" s="160"/>
      <c r="MS349" s="160"/>
      <c r="MT349" s="160"/>
      <c r="MU349" s="160"/>
      <c r="MV349" s="160"/>
      <c r="MW349" s="160"/>
      <c r="MX349" s="160"/>
      <c r="MY349" s="160"/>
      <c r="MZ349" s="160"/>
      <c r="NA349" s="160"/>
      <c r="NB349" s="160"/>
      <c r="NC349" s="160"/>
      <c r="ND349" s="160"/>
      <c r="NE349" s="160"/>
      <c r="NF349" s="160"/>
      <c r="NG349" s="160"/>
      <c r="NH349" s="160"/>
      <c r="NI349" s="160"/>
      <c r="NJ349" s="160"/>
      <c r="NK349" s="160"/>
      <c r="NL349" s="160"/>
      <c r="NM349" s="160"/>
      <c r="NN349" s="160"/>
      <c r="NO349" s="160"/>
      <c r="NP349" s="160"/>
      <c r="NQ349" s="160"/>
      <c r="NR349" s="160"/>
      <c r="NS349" s="160"/>
      <c r="NT349" s="160"/>
      <c r="NU349" s="160"/>
      <c r="NV349" s="160"/>
      <c r="NW349" s="160"/>
      <c r="NX349" s="160"/>
      <c r="NY349" s="160"/>
      <c r="NZ349" s="160"/>
      <c r="OA349" s="160"/>
      <c r="OB349" s="160"/>
      <c r="OC349" s="160"/>
      <c r="OD349" s="160"/>
      <c r="OE349" s="160"/>
      <c r="OF349" s="160"/>
      <c r="OG349" s="160"/>
      <c r="OH349" s="160"/>
      <c r="OI349" s="160"/>
      <c r="OJ349" s="160"/>
      <c r="OK349" s="160"/>
      <c r="OL349" s="160"/>
      <c r="OM349" s="160"/>
      <c r="ON349" s="160"/>
      <c r="OO349" s="160"/>
      <c r="OP349" s="160"/>
      <c r="OQ349" s="160"/>
      <c r="OR349" s="160"/>
      <c r="OS349" s="160"/>
      <c r="OT349" s="160"/>
      <c r="OU349" s="160"/>
      <c r="OV349" s="160"/>
      <c r="OW349" s="160"/>
      <c r="OX349" s="160"/>
      <c r="OY349" s="160"/>
      <c r="OZ349" s="160"/>
      <c r="PA349" s="160"/>
      <c r="PB349" s="160"/>
      <c r="PC349" s="160"/>
      <c r="PD349" s="160"/>
      <c r="PE349" s="160"/>
      <c r="PF349" s="160"/>
      <c r="PG349" s="160"/>
      <c r="PH349" s="160"/>
      <c r="PI349" s="160"/>
      <c r="PJ349" s="160"/>
      <c r="PK349" s="160"/>
      <c r="PL349" s="160"/>
      <c r="PM349" s="160"/>
      <c r="PN349" s="160"/>
      <c r="PO349" s="160"/>
      <c r="PP349" s="160"/>
      <c r="PQ349" s="160"/>
      <c r="PR349" s="160"/>
      <c r="PS349" s="160"/>
      <c r="PT349" s="160"/>
      <c r="PU349" s="160"/>
      <c r="PV349" s="160"/>
      <c r="PW349" s="160"/>
      <c r="PX349" s="160"/>
      <c r="PY349" s="160"/>
      <c r="PZ349" s="160"/>
      <c r="QA349" s="160"/>
      <c r="QB349" s="160"/>
      <c r="QC349" s="160"/>
      <c r="QD349" s="160"/>
      <c r="QE349" s="160"/>
      <c r="QF349" s="160"/>
      <c r="QG349" s="160"/>
      <c r="QH349" s="160"/>
      <c r="QI349" s="160"/>
      <c r="QJ349" s="160"/>
      <c r="QK349" s="160"/>
      <c r="QL349" s="160"/>
      <c r="QM349" s="160"/>
      <c r="QN349" s="160"/>
      <c r="QO349" s="160"/>
      <c r="QP349" s="160"/>
      <c r="QQ349" s="160"/>
      <c r="QR349" s="160"/>
      <c r="QS349" s="160"/>
      <c r="QT349" s="160"/>
      <c r="QU349" s="160"/>
      <c r="QV349" s="160"/>
      <c r="QW349" s="160"/>
      <c r="QX349" s="160"/>
      <c r="QY349" s="160"/>
      <c r="QZ349" s="160"/>
      <c r="RA349" s="160"/>
      <c r="RB349" s="160"/>
      <c r="RC349" s="160"/>
      <c r="RD349" s="160"/>
      <c r="RE349" s="160"/>
      <c r="RF349" s="160"/>
      <c r="RG349" s="160"/>
      <c r="RH349" s="160"/>
      <c r="RI349" s="160"/>
      <c r="RJ349" s="160"/>
      <c r="RK349" s="160"/>
      <c r="RL349" s="160"/>
      <c r="RM349" s="160"/>
      <c r="RN349" s="160"/>
      <c r="RO349" s="160"/>
      <c r="RP349" s="160"/>
      <c r="RQ349" s="160"/>
      <c r="RR349" s="160"/>
      <c r="RS349" s="160"/>
      <c r="RT349" s="160"/>
      <c r="RU349" s="160"/>
      <c r="RV349" s="160"/>
      <c r="RW349" s="160"/>
      <c r="RX349" s="160"/>
      <c r="RY349" s="160"/>
      <c r="RZ349" s="160"/>
      <c r="SA349" s="160"/>
      <c r="SB349" s="160"/>
      <c r="SC349" s="160"/>
      <c r="SD349" s="160"/>
      <c r="SE349" s="160"/>
      <c r="SF349" s="160"/>
      <c r="SG349" s="160"/>
      <c r="SH349" s="160"/>
      <c r="SI349" s="160"/>
      <c r="SJ349" s="160"/>
      <c r="SK349" s="160"/>
      <c r="SL349" s="160"/>
      <c r="SM349" s="160"/>
      <c r="SN349" s="160"/>
      <c r="SO349" s="160"/>
      <c r="SP349" s="160"/>
      <c r="SQ349" s="160"/>
      <c r="SR349" s="160"/>
      <c r="SS349" s="160"/>
      <c r="ST349" s="160"/>
      <c r="SU349" s="160"/>
      <c r="SV349" s="160"/>
      <c r="SW349" s="160"/>
      <c r="SX349" s="160"/>
      <c r="SY349" s="160"/>
      <c r="SZ349" s="160"/>
      <c r="TA349" s="160"/>
      <c r="TB349" s="160"/>
      <c r="TC349" s="160"/>
      <c r="TD349" s="160"/>
      <c r="TE349" s="160"/>
      <c r="TF349" s="160"/>
    </row>
    <row r="350" spans="1:526">
      <c r="A350" s="160"/>
      <c r="B350" s="160"/>
      <c r="C350" s="160"/>
      <c r="D350" s="160"/>
      <c r="E350" s="160"/>
      <c r="F350" s="160"/>
      <c r="G350" s="160"/>
      <c r="H350" s="160"/>
      <c r="I350" s="160"/>
      <c r="J350" s="160"/>
      <c r="K350" s="160"/>
      <c r="L350" s="160"/>
      <c r="M350" s="160"/>
      <c r="N350" s="160"/>
      <c r="O350" s="160"/>
      <c r="P350" s="160"/>
      <c r="Q350" s="160"/>
      <c r="R350" s="160"/>
      <c r="S350" s="160"/>
      <c r="T350" s="160"/>
      <c r="U350" s="160"/>
      <c r="V350" s="160"/>
      <c r="W350" s="160"/>
      <c r="X350" s="160"/>
      <c r="Y350" s="160"/>
      <c r="Z350" s="160"/>
      <c r="AA350" s="160"/>
      <c r="AB350" s="160"/>
      <c r="AC350" s="160"/>
      <c r="AD350" s="160"/>
      <c r="AE350" s="160"/>
      <c r="AF350" s="160"/>
      <c r="AG350" s="160"/>
      <c r="AH350" s="160"/>
      <c r="AI350" s="160"/>
      <c r="AJ350" s="160"/>
      <c r="AK350" s="160"/>
      <c r="AL350" s="160"/>
      <c r="AM350" s="160"/>
      <c r="AN350" s="160"/>
      <c r="AO350" s="160"/>
      <c r="AP350" s="160"/>
      <c r="AQ350" s="160"/>
      <c r="AR350" s="160"/>
      <c r="AS350" s="160"/>
      <c r="AT350" s="160"/>
      <c r="AU350" s="160"/>
      <c r="AV350" s="160"/>
      <c r="AW350" s="160"/>
      <c r="AX350" s="160"/>
      <c r="AY350" s="160"/>
      <c r="AZ350" s="160"/>
      <c r="BA350" s="160"/>
      <c r="BB350" s="160"/>
      <c r="BC350" s="160"/>
      <c r="BD350" s="160"/>
      <c r="BE350" s="160"/>
      <c r="BF350" s="160"/>
      <c r="BG350" s="160"/>
      <c r="BH350" s="160"/>
      <c r="BI350" s="160"/>
      <c r="BJ350" s="160"/>
      <c r="BK350" s="160"/>
      <c r="BL350" s="160"/>
      <c r="BM350" s="160"/>
      <c r="BN350" s="160"/>
      <c r="BO350" s="160"/>
      <c r="BP350" s="160"/>
      <c r="BQ350" s="160"/>
      <c r="BR350" s="160"/>
      <c r="BS350" s="160"/>
      <c r="BT350" s="160"/>
      <c r="BU350" s="160"/>
      <c r="BV350" s="160"/>
      <c r="BW350" s="160"/>
      <c r="BX350" s="160"/>
      <c r="BY350" s="160"/>
      <c r="BZ350" s="160"/>
      <c r="CA350" s="160"/>
      <c r="CB350" s="160"/>
      <c r="CC350" s="160"/>
      <c r="CD350" s="160"/>
      <c r="CE350" s="160"/>
      <c r="CF350" s="160"/>
      <c r="CG350" s="160"/>
      <c r="CH350" s="160"/>
      <c r="CI350" s="160"/>
      <c r="CJ350" s="160"/>
      <c r="CK350" s="160"/>
      <c r="CL350" s="160"/>
      <c r="CM350" s="160"/>
      <c r="CN350" s="160"/>
      <c r="CO350" s="160"/>
      <c r="CP350" s="160"/>
      <c r="CQ350" s="160"/>
      <c r="CR350" s="160"/>
      <c r="CS350" s="160"/>
      <c r="CT350" s="160"/>
      <c r="CU350" s="160"/>
      <c r="CV350" s="160"/>
      <c r="CW350" s="160"/>
      <c r="CX350" s="160"/>
      <c r="CY350" s="160"/>
      <c r="CZ350" s="160"/>
      <c r="DA350" s="160"/>
      <c r="DB350" s="160"/>
      <c r="DC350" s="160"/>
      <c r="DD350" s="160"/>
      <c r="DE350" s="160"/>
      <c r="DF350" s="160"/>
      <c r="DG350" s="160"/>
      <c r="DH350" s="160"/>
      <c r="DI350" s="160"/>
      <c r="DJ350" s="160"/>
      <c r="DK350" s="160"/>
      <c r="DL350" s="160"/>
      <c r="DM350" s="160"/>
      <c r="DN350" s="160"/>
      <c r="DO350" s="160"/>
      <c r="DP350" s="160"/>
      <c r="DQ350" s="160"/>
      <c r="DR350" s="160"/>
      <c r="DS350" s="160"/>
      <c r="DT350" s="160"/>
      <c r="DU350" s="160"/>
      <c r="DV350" s="160"/>
      <c r="DW350" s="160"/>
      <c r="DX350" s="160"/>
      <c r="DY350" s="160"/>
      <c r="DZ350" s="160"/>
      <c r="EA350" s="160"/>
      <c r="EB350" s="160"/>
      <c r="EC350" s="160"/>
      <c r="ED350" s="160"/>
      <c r="EE350" s="160"/>
      <c r="EF350" s="160"/>
      <c r="EG350" s="160"/>
      <c r="EH350" s="160"/>
      <c r="EI350" s="160"/>
      <c r="EJ350" s="160"/>
      <c r="EK350" s="160"/>
      <c r="EL350" s="160"/>
      <c r="EM350" s="160"/>
      <c r="EN350" s="160"/>
      <c r="EO350" s="160"/>
      <c r="EP350" s="160"/>
      <c r="EQ350" s="160"/>
      <c r="ER350" s="160"/>
      <c r="ES350" s="160"/>
      <c r="ET350" s="160"/>
      <c r="EU350" s="160"/>
      <c r="EV350" s="160"/>
      <c r="EW350" s="160"/>
      <c r="EX350" s="160"/>
      <c r="EY350" s="160"/>
      <c r="EZ350" s="160"/>
      <c r="FA350" s="160"/>
      <c r="FB350" s="160"/>
      <c r="FC350" s="160"/>
      <c r="FD350" s="160"/>
      <c r="FE350" s="160"/>
      <c r="FF350" s="160"/>
      <c r="FG350" s="160"/>
      <c r="FH350" s="160"/>
      <c r="FI350" s="160"/>
      <c r="FJ350" s="160"/>
      <c r="FK350" s="160"/>
      <c r="FL350" s="160"/>
      <c r="FM350" s="160"/>
      <c r="FN350" s="160"/>
      <c r="FO350" s="160"/>
      <c r="FP350" s="160"/>
      <c r="FQ350" s="160"/>
      <c r="FR350" s="160"/>
      <c r="FS350" s="160"/>
      <c r="FT350" s="160"/>
      <c r="FU350" s="160"/>
      <c r="FV350" s="160"/>
      <c r="FW350" s="160"/>
      <c r="FX350" s="160"/>
      <c r="FY350" s="160"/>
      <c r="FZ350" s="160"/>
      <c r="GA350" s="160"/>
      <c r="GB350" s="160"/>
      <c r="GC350" s="160"/>
      <c r="GD350" s="160"/>
      <c r="GE350" s="160"/>
      <c r="GF350" s="160"/>
      <c r="GG350" s="160"/>
      <c r="GH350" s="160"/>
      <c r="GI350" s="160"/>
      <c r="GJ350" s="160"/>
      <c r="GK350" s="160"/>
      <c r="GL350" s="160"/>
      <c r="GM350" s="160"/>
      <c r="GN350" s="160"/>
      <c r="GO350" s="160"/>
      <c r="GP350" s="160"/>
      <c r="GQ350" s="160"/>
      <c r="GR350" s="160"/>
      <c r="GS350" s="160"/>
      <c r="GT350" s="160"/>
      <c r="GU350" s="160"/>
      <c r="GV350" s="160"/>
      <c r="GW350" s="160"/>
      <c r="GX350" s="160"/>
      <c r="GY350" s="160"/>
      <c r="GZ350" s="160"/>
      <c r="HA350" s="160"/>
      <c r="HB350" s="160"/>
      <c r="HC350" s="160"/>
      <c r="HD350" s="160"/>
      <c r="HE350" s="160"/>
      <c r="HF350" s="160"/>
      <c r="HG350" s="160"/>
      <c r="HH350" s="160"/>
      <c r="HI350" s="160"/>
      <c r="HJ350" s="160"/>
      <c r="HK350" s="160"/>
      <c r="HL350" s="160"/>
      <c r="HM350" s="160"/>
      <c r="HN350" s="160"/>
      <c r="HO350" s="160"/>
      <c r="HP350" s="160"/>
      <c r="HQ350" s="160"/>
      <c r="HR350" s="160"/>
      <c r="HS350" s="160"/>
      <c r="HT350" s="160"/>
      <c r="HU350" s="160"/>
      <c r="HV350" s="160"/>
      <c r="HW350" s="160"/>
      <c r="HX350" s="160"/>
      <c r="HY350" s="160"/>
      <c r="HZ350" s="160"/>
      <c r="IA350" s="160"/>
      <c r="IB350" s="160"/>
      <c r="IC350" s="160"/>
      <c r="ID350" s="160"/>
      <c r="IE350" s="160"/>
      <c r="IF350" s="160"/>
      <c r="IG350" s="160"/>
      <c r="IH350" s="160"/>
      <c r="II350" s="160"/>
      <c r="IJ350" s="160"/>
      <c r="IK350" s="160"/>
      <c r="IL350" s="160"/>
      <c r="IM350" s="160"/>
      <c r="IN350" s="160"/>
      <c r="IO350" s="160"/>
      <c r="IP350" s="160"/>
      <c r="IQ350" s="160"/>
      <c r="IR350" s="160"/>
      <c r="IS350" s="160"/>
      <c r="IT350" s="160"/>
      <c r="IU350" s="160"/>
      <c r="IV350" s="160"/>
      <c r="IW350" s="160"/>
      <c r="IX350" s="160"/>
      <c r="IY350" s="160"/>
      <c r="IZ350" s="160"/>
      <c r="JA350" s="160"/>
      <c r="JB350" s="160"/>
      <c r="JC350" s="160"/>
      <c r="JD350" s="160"/>
      <c r="JE350" s="160"/>
      <c r="JF350" s="160"/>
      <c r="JG350" s="160"/>
      <c r="JH350" s="160"/>
      <c r="JI350" s="160"/>
      <c r="JJ350" s="160"/>
      <c r="JK350" s="160"/>
      <c r="JL350" s="160"/>
      <c r="JM350" s="160"/>
      <c r="JN350" s="160"/>
      <c r="JO350" s="160"/>
      <c r="JP350" s="160"/>
      <c r="JQ350" s="160"/>
      <c r="JR350" s="160"/>
      <c r="JS350" s="160"/>
      <c r="JT350" s="160"/>
      <c r="JU350" s="160"/>
      <c r="JV350" s="160"/>
      <c r="JW350" s="160"/>
      <c r="JX350" s="160"/>
      <c r="JY350" s="160"/>
      <c r="JZ350" s="160"/>
      <c r="KA350" s="160"/>
      <c r="KB350" s="160"/>
      <c r="KC350" s="160"/>
      <c r="KD350" s="160"/>
      <c r="KE350" s="160"/>
      <c r="KF350" s="160"/>
      <c r="KG350" s="160"/>
      <c r="KH350" s="160"/>
      <c r="KI350" s="160"/>
      <c r="KJ350" s="160"/>
      <c r="KK350" s="160"/>
      <c r="KL350" s="160"/>
      <c r="KM350" s="160"/>
      <c r="KN350" s="160"/>
      <c r="KO350" s="160"/>
      <c r="KP350" s="160"/>
      <c r="KQ350" s="160"/>
      <c r="KR350" s="160"/>
      <c r="KS350" s="160"/>
      <c r="KT350" s="160"/>
      <c r="KU350" s="160"/>
      <c r="KV350" s="160"/>
      <c r="KW350" s="160"/>
      <c r="KX350" s="160"/>
      <c r="KY350" s="160"/>
      <c r="KZ350" s="160"/>
      <c r="LA350" s="160"/>
      <c r="LB350" s="160"/>
      <c r="LC350" s="160"/>
      <c r="LD350" s="160"/>
      <c r="LE350" s="160"/>
      <c r="LF350" s="160"/>
      <c r="LG350" s="160"/>
      <c r="LH350" s="160"/>
      <c r="LI350" s="160"/>
      <c r="LJ350" s="160"/>
      <c r="LK350" s="160"/>
      <c r="LL350" s="160"/>
      <c r="LM350" s="160"/>
      <c r="LN350" s="160"/>
      <c r="LO350" s="160"/>
      <c r="LP350" s="160"/>
      <c r="LQ350" s="160"/>
      <c r="LR350" s="160"/>
      <c r="LS350" s="160"/>
      <c r="LT350" s="160"/>
      <c r="LU350" s="160"/>
      <c r="LV350" s="160"/>
      <c r="LW350" s="160"/>
      <c r="LX350" s="160"/>
      <c r="LY350" s="160"/>
      <c r="LZ350" s="160"/>
      <c r="MA350" s="160"/>
      <c r="MB350" s="160"/>
      <c r="MC350" s="160"/>
      <c r="MD350" s="160"/>
      <c r="ME350" s="160"/>
      <c r="MF350" s="160"/>
      <c r="MG350" s="160"/>
      <c r="MH350" s="160"/>
      <c r="MI350" s="160"/>
      <c r="MJ350" s="160"/>
      <c r="MK350" s="160"/>
      <c r="ML350" s="160"/>
      <c r="MM350" s="160"/>
      <c r="MN350" s="160"/>
      <c r="MO350" s="160"/>
      <c r="MP350" s="160"/>
      <c r="MQ350" s="160"/>
      <c r="MR350" s="160"/>
      <c r="MS350" s="160"/>
      <c r="MT350" s="160"/>
      <c r="MU350" s="160"/>
      <c r="MV350" s="160"/>
      <c r="MW350" s="160"/>
      <c r="MX350" s="160"/>
      <c r="MY350" s="160"/>
      <c r="MZ350" s="160"/>
      <c r="NA350" s="160"/>
      <c r="NB350" s="160"/>
      <c r="NC350" s="160"/>
      <c r="ND350" s="160"/>
      <c r="NE350" s="160"/>
      <c r="NF350" s="160"/>
      <c r="NG350" s="160"/>
      <c r="NH350" s="160"/>
      <c r="NI350" s="160"/>
      <c r="NJ350" s="160"/>
      <c r="NK350" s="160"/>
      <c r="NL350" s="160"/>
      <c r="NM350" s="160"/>
      <c r="NN350" s="160"/>
      <c r="NO350" s="160"/>
      <c r="NP350" s="160"/>
      <c r="NQ350" s="160"/>
      <c r="NR350" s="160"/>
      <c r="NS350" s="160"/>
      <c r="NT350" s="160"/>
      <c r="NU350" s="160"/>
      <c r="NV350" s="160"/>
      <c r="NW350" s="160"/>
      <c r="NX350" s="160"/>
      <c r="NY350" s="160"/>
      <c r="NZ350" s="160"/>
      <c r="OA350" s="160"/>
      <c r="OB350" s="160"/>
      <c r="OC350" s="160"/>
      <c r="OD350" s="160"/>
      <c r="OE350" s="160"/>
      <c r="OF350" s="160"/>
      <c r="OG350" s="160"/>
      <c r="OH350" s="160"/>
      <c r="OI350" s="160"/>
      <c r="OJ350" s="160"/>
      <c r="OK350" s="160"/>
      <c r="OL350" s="160"/>
      <c r="OM350" s="160"/>
      <c r="ON350" s="160"/>
      <c r="OO350" s="160"/>
      <c r="OP350" s="160"/>
      <c r="OQ350" s="160"/>
      <c r="OR350" s="160"/>
      <c r="OS350" s="160"/>
      <c r="OT350" s="160"/>
      <c r="OU350" s="160"/>
      <c r="OV350" s="160"/>
      <c r="OW350" s="160"/>
      <c r="OX350" s="160"/>
      <c r="OY350" s="160"/>
      <c r="OZ350" s="160"/>
      <c r="PA350" s="160"/>
      <c r="PB350" s="160"/>
      <c r="PC350" s="160"/>
      <c r="PD350" s="160"/>
      <c r="PE350" s="160"/>
      <c r="PF350" s="160"/>
      <c r="PG350" s="160"/>
      <c r="PH350" s="160"/>
      <c r="PI350" s="160"/>
      <c r="PJ350" s="160"/>
      <c r="PK350" s="160"/>
      <c r="PL350" s="160"/>
      <c r="PM350" s="160"/>
      <c r="PN350" s="160"/>
      <c r="PO350" s="160"/>
      <c r="PP350" s="160"/>
      <c r="PQ350" s="160"/>
      <c r="PR350" s="160"/>
      <c r="PS350" s="160"/>
      <c r="PT350" s="160"/>
      <c r="PU350" s="160"/>
      <c r="PV350" s="160"/>
      <c r="PW350" s="160"/>
      <c r="PX350" s="160"/>
      <c r="PY350" s="160"/>
      <c r="PZ350" s="160"/>
      <c r="QA350" s="160"/>
      <c r="QB350" s="160"/>
      <c r="QC350" s="160"/>
      <c r="QD350" s="160"/>
      <c r="QE350" s="160"/>
      <c r="QF350" s="160"/>
      <c r="QG350" s="160"/>
      <c r="QH350" s="160"/>
      <c r="QI350" s="160"/>
      <c r="QJ350" s="160"/>
      <c r="QK350" s="160"/>
      <c r="QL350" s="160"/>
      <c r="QM350" s="160"/>
      <c r="QN350" s="160"/>
      <c r="QO350" s="160"/>
      <c r="QP350" s="160"/>
      <c r="QQ350" s="160"/>
      <c r="QR350" s="160"/>
      <c r="QS350" s="160"/>
      <c r="QT350" s="160"/>
      <c r="QU350" s="160"/>
      <c r="QV350" s="160"/>
      <c r="QW350" s="160"/>
      <c r="QX350" s="160"/>
      <c r="QY350" s="160"/>
      <c r="QZ350" s="160"/>
      <c r="RA350" s="160"/>
      <c r="RB350" s="160"/>
      <c r="RC350" s="160"/>
      <c r="RD350" s="160"/>
      <c r="RE350" s="160"/>
      <c r="RF350" s="160"/>
      <c r="RG350" s="160"/>
      <c r="RH350" s="160"/>
      <c r="RI350" s="160"/>
      <c r="RJ350" s="160"/>
      <c r="RK350" s="160"/>
      <c r="RL350" s="160"/>
      <c r="RM350" s="160"/>
      <c r="RN350" s="160"/>
      <c r="RO350" s="160"/>
      <c r="RP350" s="160"/>
      <c r="RQ350" s="160"/>
      <c r="RR350" s="160"/>
      <c r="RS350" s="160"/>
      <c r="RT350" s="160"/>
      <c r="RU350" s="160"/>
      <c r="RV350" s="160"/>
      <c r="RW350" s="160"/>
      <c r="RX350" s="160"/>
      <c r="RY350" s="160"/>
      <c r="RZ350" s="160"/>
      <c r="SA350" s="160"/>
      <c r="SB350" s="160"/>
      <c r="SC350" s="160"/>
      <c r="SD350" s="160"/>
      <c r="SE350" s="160"/>
      <c r="SF350" s="160"/>
      <c r="SG350" s="160"/>
      <c r="SH350" s="160"/>
      <c r="SI350" s="160"/>
      <c r="SJ350" s="160"/>
      <c r="SK350" s="160"/>
      <c r="SL350" s="160"/>
      <c r="SM350" s="160"/>
      <c r="SN350" s="160"/>
      <c r="SO350" s="160"/>
      <c r="SP350" s="160"/>
      <c r="SQ350" s="160"/>
      <c r="SR350" s="160"/>
      <c r="SS350" s="160"/>
      <c r="ST350" s="160"/>
      <c r="SU350" s="160"/>
      <c r="SV350" s="160"/>
      <c r="SW350" s="160"/>
      <c r="SX350" s="160"/>
      <c r="SY350" s="160"/>
      <c r="SZ350" s="160"/>
      <c r="TA350" s="160"/>
      <c r="TB350" s="160"/>
      <c r="TC350" s="160"/>
      <c r="TD350" s="160"/>
      <c r="TE350" s="160"/>
      <c r="TF350" s="160"/>
    </row>
    <row r="351" spans="1:526">
      <c r="A351" s="160"/>
      <c r="B351" s="160"/>
      <c r="C351" s="160"/>
      <c r="D351" s="160"/>
      <c r="E351" s="160"/>
      <c r="F351" s="160"/>
      <c r="G351" s="160"/>
      <c r="H351" s="160"/>
      <c r="I351" s="160"/>
      <c r="J351" s="160"/>
      <c r="K351" s="160"/>
      <c r="L351" s="160"/>
      <c r="M351" s="160"/>
      <c r="N351" s="160"/>
      <c r="O351" s="160"/>
      <c r="P351" s="160"/>
      <c r="Q351" s="160"/>
      <c r="R351" s="160"/>
      <c r="S351" s="160"/>
      <c r="T351" s="160"/>
      <c r="U351" s="160"/>
      <c r="V351" s="160"/>
      <c r="W351" s="160"/>
      <c r="X351" s="160"/>
      <c r="Y351" s="160"/>
      <c r="Z351" s="160"/>
      <c r="AA351" s="160"/>
      <c r="AB351" s="160"/>
      <c r="AC351" s="160"/>
      <c r="AD351" s="160"/>
      <c r="AE351" s="160"/>
      <c r="AF351" s="160"/>
      <c r="AG351" s="160"/>
      <c r="AH351" s="160"/>
      <c r="AI351" s="160"/>
      <c r="AJ351" s="160"/>
      <c r="AK351" s="160"/>
      <c r="AL351" s="160"/>
      <c r="AM351" s="160"/>
      <c r="AN351" s="160"/>
      <c r="AO351" s="160"/>
      <c r="AP351" s="160"/>
      <c r="AQ351" s="160"/>
      <c r="AR351" s="160"/>
      <c r="AS351" s="160"/>
      <c r="AT351" s="160"/>
      <c r="AU351" s="160"/>
      <c r="AV351" s="160"/>
      <c r="AW351" s="160"/>
      <c r="AX351" s="160"/>
      <c r="AY351" s="160"/>
      <c r="AZ351" s="160"/>
      <c r="BA351" s="160"/>
      <c r="BB351" s="160"/>
      <c r="BC351" s="160"/>
      <c r="BD351" s="160"/>
      <c r="BE351" s="160"/>
      <c r="BF351" s="160"/>
      <c r="BG351" s="160"/>
      <c r="BH351" s="160"/>
      <c r="BI351" s="160"/>
      <c r="BJ351" s="160"/>
      <c r="BK351" s="160"/>
      <c r="BL351" s="160"/>
      <c r="BM351" s="160"/>
      <c r="BN351" s="160"/>
      <c r="BO351" s="160"/>
      <c r="BP351" s="160"/>
      <c r="BQ351" s="160"/>
      <c r="BR351" s="160"/>
      <c r="BS351" s="160"/>
      <c r="BT351" s="160"/>
      <c r="BU351" s="160"/>
      <c r="BV351" s="160"/>
      <c r="BW351" s="160"/>
      <c r="BX351" s="160"/>
      <c r="BY351" s="160"/>
      <c r="BZ351" s="160"/>
      <c r="CA351" s="160"/>
      <c r="CB351" s="160"/>
      <c r="CC351" s="160"/>
      <c r="CD351" s="160"/>
      <c r="CE351" s="160"/>
      <c r="CF351" s="160"/>
      <c r="CG351" s="160"/>
      <c r="CH351" s="160"/>
      <c r="CI351" s="160"/>
      <c r="CJ351" s="160"/>
      <c r="CK351" s="160"/>
      <c r="CL351" s="160"/>
      <c r="CM351" s="160"/>
      <c r="CN351" s="160"/>
      <c r="CO351" s="160"/>
      <c r="CP351" s="160"/>
      <c r="CQ351" s="160"/>
      <c r="CR351" s="160"/>
      <c r="CS351" s="160"/>
      <c r="CT351" s="160"/>
      <c r="CU351" s="160"/>
      <c r="CV351" s="160"/>
      <c r="CW351" s="160"/>
      <c r="CX351" s="160"/>
      <c r="CY351" s="160"/>
      <c r="CZ351" s="160"/>
      <c r="DA351" s="160"/>
      <c r="DB351" s="160"/>
      <c r="DC351" s="160"/>
      <c r="DD351" s="160"/>
      <c r="DE351" s="160"/>
      <c r="DF351" s="160"/>
      <c r="DG351" s="160"/>
      <c r="DH351" s="160"/>
      <c r="DI351" s="160"/>
      <c r="DJ351" s="160"/>
      <c r="DK351" s="160"/>
      <c r="DL351" s="160"/>
      <c r="DM351" s="160"/>
      <c r="DN351" s="160"/>
      <c r="DO351" s="160"/>
      <c r="DP351" s="160"/>
      <c r="DQ351" s="160"/>
      <c r="DR351" s="160"/>
      <c r="DS351" s="160"/>
      <c r="DT351" s="160"/>
      <c r="DU351" s="160"/>
      <c r="DV351" s="160"/>
      <c r="DW351" s="160"/>
      <c r="DX351" s="160"/>
      <c r="DY351" s="160"/>
      <c r="DZ351" s="160"/>
      <c r="EA351" s="160"/>
      <c r="EB351" s="160"/>
      <c r="EC351" s="160"/>
      <c r="ED351" s="160"/>
      <c r="EE351" s="160"/>
      <c r="EF351" s="160"/>
      <c r="EG351" s="160"/>
      <c r="EH351" s="160"/>
      <c r="EI351" s="160"/>
      <c r="EJ351" s="160"/>
      <c r="EK351" s="160"/>
      <c r="EL351" s="160"/>
      <c r="EM351" s="160"/>
      <c r="EN351" s="160"/>
      <c r="EO351" s="160"/>
      <c r="EP351" s="160"/>
      <c r="EQ351" s="160"/>
      <c r="ER351" s="160"/>
      <c r="ES351" s="160"/>
      <c r="ET351" s="160"/>
      <c r="EU351" s="160"/>
      <c r="EV351" s="160"/>
      <c r="EW351" s="160"/>
      <c r="EX351" s="160"/>
      <c r="EY351" s="160"/>
      <c r="EZ351" s="160"/>
      <c r="FA351" s="160"/>
      <c r="FB351" s="160"/>
      <c r="FC351" s="160"/>
      <c r="FD351" s="160"/>
      <c r="FE351" s="160"/>
      <c r="FF351" s="160"/>
      <c r="FG351" s="160"/>
      <c r="FH351" s="160"/>
      <c r="FI351" s="160"/>
      <c r="FJ351" s="160"/>
      <c r="FK351" s="160"/>
      <c r="FL351" s="160"/>
      <c r="FM351" s="160"/>
      <c r="FN351" s="160"/>
      <c r="FO351" s="160"/>
      <c r="FP351" s="160"/>
      <c r="FQ351" s="160"/>
      <c r="FR351" s="160"/>
      <c r="FS351" s="160"/>
      <c r="FT351" s="160"/>
      <c r="FU351" s="160"/>
      <c r="FV351" s="160"/>
      <c r="FW351" s="160"/>
      <c r="FX351" s="160"/>
      <c r="FY351" s="160"/>
      <c r="FZ351" s="160"/>
      <c r="GA351" s="160"/>
      <c r="GB351" s="160"/>
      <c r="GC351" s="160"/>
      <c r="GD351" s="160"/>
      <c r="GE351" s="160"/>
      <c r="GF351" s="160"/>
      <c r="GG351" s="160"/>
      <c r="GH351" s="160"/>
      <c r="GI351" s="160"/>
      <c r="GJ351" s="160"/>
      <c r="GK351" s="160"/>
      <c r="GL351" s="160"/>
      <c r="GM351" s="160"/>
      <c r="GN351" s="160"/>
      <c r="GO351" s="160"/>
      <c r="GP351" s="160"/>
      <c r="GQ351" s="160"/>
      <c r="GR351" s="160"/>
      <c r="GS351" s="160"/>
      <c r="GT351" s="160"/>
      <c r="GU351" s="160"/>
      <c r="GV351" s="160"/>
      <c r="GW351" s="160"/>
      <c r="GX351" s="160"/>
      <c r="GY351" s="160"/>
      <c r="GZ351" s="160"/>
      <c r="HA351" s="160"/>
      <c r="HB351" s="160"/>
      <c r="HC351" s="160"/>
      <c r="HD351" s="160"/>
      <c r="HE351" s="160"/>
      <c r="HF351" s="160"/>
      <c r="HG351" s="160"/>
      <c r="HH351" s="160"/>
      <c r="HI351" s="160"/>
      <c r="HJ351" s="160"/>
      <c r="HK351" s="160"/>
      <c r="HL351" s="160"/>
      <c r="HM351" s="160"/>
      <c r="HN351" s="160"/>
      <c r="HO351" s="160"/>
      <c r="HP351" s="160"/>
      <c r="HQ351" s="160"/>
      <c r="HR351" s="160"/>
      <c r="HS351" s="160"/>
      <c r="HT351" s="160"/>
      <c r="HU351" s="160"/>
      <c r="HV351" s="160"/>
      <c r="HW351" s="160"/>
      <c r="HX351" s="160"/>
      <c r="HY351" s="160"/>
      <c r="HZ351" s="160"/>
      <c r="IA351" s="160"/>
      <c r="IB351" s="160"/>
      <c r="IC351" s="160"/>
      <c r="ID351" s="160"/>
      <c r="IE351" s="160"/>
      <c r="IF351" s="160"/>
      <c r="IG351" s="160"/>
      <c r="IH351" s="160"/>
      <c r="II351" s="160"/>
      <c r="IJ351" s="160"/>
      <c r="IK351" s="160"/>
      <c r="IL351" s="160"/>
      <c r="IM351" s="160"/>
      <c r="IN351" s="160"/>
      <c r="IO351" s="160"/>
      <c r="IP351" s="160"/>
      <c r="IQ351" s="160"/>
      <c r="IR351" s="160"/>
      <c r="IS351" s="160"/>
      <c r="IT351" s="160"/>
      <c r="IU351" s="160"/>
      <c r="IV351" s="160"/>
      <c r="IW351" s="160"/>
      <c r="IX351" s="160"/>
      <c r="IY351" s="160"/>
      <c r="IZ351" s="160"/>
      <c r="JA351" s="160"/>
      <c r="JB351" s="160"/>
      <c r="JC351" s="160"/>
      <c r="JD351" s="160"/>
      <c r="JE351" s="160"/>
      <c r="JF351" s="160"/>
      <c r="JG351" s="160"/>
      <c r="JH351" s="160"/>
      <c r="JI351" s="160"/>
      <c r="JJ351" s="160"/>
      <c r="JK351" s="160"/>
      <c r="JL351" s="160"/>
      <c r="JM351" s="160"/>
      <c r="JN351" s="160"/>
      <c r="JO351" s="160"/>
      <c r="JP351" s="160"/>
      <c r="JQ351" s="160"/>
      <c r="JR351" s="160"/>
      <c r="JS351" s="160"/>
      <c r="JT351" s="160"/>
      <c r="JU351" s="160"/>
      <c r="JV351" s="160"/>
      <c r="JW351" s="160"/>
      <c r="JX351" s="160"/>
      <c r="JY351" s="160"/>
      <c r="JZ351" s="160"/>
      <c r="KA351" s="160"/>
      <c r="KB351" s="160"/>
      <c r="KC351" s="160"/>
      <c r="KD351" s="160"/>
      <c r="KE351" s="160"/>
      <c r="KF351" s="160"/>
      <c r="KG351" s="160"/>
      <c r="KH351" s="160"/>
      <c r="KI351" s="160"/>
      <c r="KJ351" s="160"/>
      <c r="KK351" s="160"/>
      <c r="KL351" s="160"/>
      <c r="KM351" s="160"/>
      <c r="KN351" s="160"/>
      <c r="KO351" s="160"/>
      <c r="KP351" s="160"/>
      <c r="KQ351" s="160"/>
      <c r="KR351" s="160"/>
      <c r="KS351" s="160"/>
      <c r="KT351" s="160"/>
      <c r="KU351" s="160"/>
      <c r="KV351" s="160"/>
      <c r="KW351" s="160"/>
      <c r="KX351" s="160"/>
      <c r="KY351" s="160"/>
      <c r="KZ351" s="160"/>
      <c r="LA351" s="160"/>
      <c r="LB351" s="160"/>
      <c r="LC351" s="160"/>
      <c r="LD351" s="160"/>
      <c r="LE351" s="160"/>
      <c r="LF351" s="160"/>
      <c r="LG351" s="160"/>
      <c r="LH351" s="160"/>
      <c r="LI351" s="160"/>
      <c r="LJ351" s="160"/>
      <c r="LK351" s="160"/>
      <c r="LL351" s="160"/>
      <c r="LM351" s="160"/>
      <c r="LN351" s="160"/>
      <c r="LO351" s="160"/>
      <c r="LP351" s="160"/>
      <c r="LQ351" s="160"/>
      <c r="LR351" s="160"/>
      <c r="LS351" s="160"/>
      <c r="LT351" s="160"/>
      <c r="LU351" s="160"/>
      <c r="LV351" s="160"/>
      <c r="LW351" s="160"/>
      <c r="LX351" s="160"/>
      <c r="LY351" s="160"/>
      <c r="LZ351" s="160"/>
      <c r="MA351" s="160"/>
      <c r="MB351" s="160"/>
      <c r="MC351" s="160"/>
      <c r="MD351" s="160"/>
      <c r="ME351" s="160"/>
      <c r="MF351" s="160"/>
      <c r="MG351" s="160"/>
      <c r="MH351" s="160"/>
      <c r="MI351" s="160"/>
      <c r="MJ351" s="160"/>
      <c r="MK351" s="160"/>
      <c r="ML351" s="160"/>
      <c r="MM351" s="160"/>
      <c r="MN351" s="160"/>
      <c r="MO351" s="160"/>
      <c r="MP351" s="160"/>
      <c r="MQ351" s="160"/>
      <c r="MR351" s="160"/>
      <c r="MS351" s="160"/>
      <c r="MT351" s="160"/>
      <c r="MU351" s="160"/>
      <c r="MV351" s="160"/>
      <c r="MW351" s="160"/>
      <c r="MX351" s="160"/>
      <c r="MY351" s="160"/>
      <c r="MZ351" s="160"/>
      <c r="NA351" s="160"/>
      <c r="NB351" s="160"/>
      <c r="NC351" s="160"/>
      <c r="ND351" s="160"/>
      <c r="NE351" s="160"/>
      <c r="NF351" s="160"/>
      <c r="NG351" s="160"/>
      <c r="NH351" s="160"/>
      <c r="NI351" s="160"/>
      <c r="NJ351" s="160"/>
      <c r="NK351" s="160"/>
      <c r="NL351" s="160"/>
      <c r="NM351" s="160"/>
      <c r="NN351" s="160"/>
      <c r="NO351" s="160"/>
      <c r="NP351" s="160"/>
      <c r="NQ351" s="160"/>
      <c r="NR351" s="160"/>
      <c r="NS351" s="160"/>
      <c r="NT351" s="160"/>
      <c r="NU351" s="160"/>
      <c r="NV351" s="160"/>
      <c r="NW351" s="160"/>
      <c r="NX351" s="160"/>
      <c r="NY351" s="160"/>
      <c r="NZ351" s="160"/>
      <c r="OA351" s="160"/>
      <c r="OB351" s="160"/>
      <c r="OC351" s="160"/>
      <c r="OD351" s="160"/>
      <c r="OE351" s="160"/>
      <c r="OF351" s="160"/>
      <c r="OG351" s="160"/>
      <c r="OH351" s="160"/>
      <c r="OI351" s="160"/>
      <c r="OJ351" s="160"/>
      <c r="OK351" s="160"/>
      <c r="OL351" s="160"/>
      <c r="OM351" s="160"/>
      <c r="ON351" s="160"/>
      <c r="OO351" s="160"/>
      <c r="OP351" s="160"/>
      <c r="OQ351" s="160"/>
      <c r="OR351" s="160"/>
      <c r="OS351" s="160"/>
      <c r="OT351" s="160"/>
      <c r="OU351" s="160"/>
      <c r="OV351" s="160"/>
      <c r="OW351" s="160"/>
      <c r="OX351" s="160"/>
      <c r="OY351" s="160"/>
      <c r="OZ351" s="160"/>
      <c r="PA351" s="160"/>
      <c r="PB351" s="160"/>
      <c r="PC351" s="160"/>
      <c r="PD351" s="160"/>
      <c r="PE351" s="160"/>
      <c r="PF351" s="160"/>
      <c r="PG351" s="160"/>
      <c r="PH351" s="160"/>
      <c r="PI351" s="160"/>
      <c r="PJ351" s="160"/>
      <c r="PK351" s="160"/>
      <c r="PL351" s="160"/>
      <c r="PM351" s="160"/>
      <c r="PN351" s="160"/>
      <c r="PO351" s="160"/>
      <c r="PP351" s="160"/>
      <c r="PQ351" s="160"/>
      <c r="PR351" s="160"/>
      <c r="PS351" s="160"/>
      <c r="PT351" s="160"/>
      <c r="PU351" s="160"/>
      <c r="PV351" s="160"/>
      <c r="PW351" s="160"/>
      <c r="PX351" s="160"/>
      <c r="PY351" s="160"/>
      <c r="PZ351" s="160"/>
      <c r="QA351" s="160"/>
      <c r="QB351" s="160"/>
      <c r="QC351" s="160"/>
      <c r="QD351" s="160"/>
      <c r="QE351" s="160"/>
      <c r="QF351" s="160"/>
      <c r="QG351" s="160"/>
      <c r="QH351" s="160"/>
      <c r="QI351" s="160"/>
      <c r="QJ351" s="160"/>
      <c r="QK351" s="160"/>
      <c r="QL351" s="160"/>
      <c r="QM351" s="160"/>
      <c r="QN351" s="160"/>
      <c r="QO351" s="160"/>
      <c r="QP351" s="160"/>
      <c r="QQ351" s="160"/>
      <c r="QR351" s="160"/>
      <c r="QS351" s="160"/>
      <c r="QT351" s="160"/>
      <c r="QU351" s="160"/>
      <c r="QV351" s="160"/>
      <c r="QW351" s="160"/>
      <c r="QX351" s="160"/>
      <c r="QY351" s="160"/>
      <c r="QZ351" s="160"/>
      <c r="RA351" s="160"/>
      <c r="RB351" s="160"/>
      <c r="RC351" s="160"/>
      <c r="RD351" s="160"/>
      <c r="RE351" s="160"/>
      <c r="RF351" s="160"/>
      <c r="RG351" s="160"/>
      <c r="RH351" s="160"/>
      <c r="RI351" s="160"/>
      <c r="RJ351" s="160"/>
      <c r="RK351" s="160"/>
      <c r="RL351" s="160"/>
      <c r="RM351" s="160"/>
      <c r="RN351" s="160"/>
      <c r="RO351" s="160"/>
      <c r="RP351" s="160"/>
      <c r="RQ351" s="160"/>
      <c r="RR351" s="160"/>
      <c r="RS351" s="160"/>
      <c r="RT351" s="160"/>
      <c r="RU351" s="160"/>
      <c r="RV351" s="160"/>
      <c r="RW351" s="160"/>
      <c r="RX351" s="160"/>
      <c r="RY351" s="160"/>
      <c r="RZ351" s="160"/>
      <c r="SA351" s="160"/>
      <c r="SB351" s="160"/>
      <c r="SC351" s="160"/>
      <c r="SD351" s="160"/>
      <c r="SE351" s="160"/>
      <c r="SF351" s="160"/>
      <c r="SG351" s="160"/>
      <c r="SH351" s="160"/>
      <c r="SI351" s="160"/>
      <c r="SJ351" s="160"/>
      <c r="SK351" s="160"/>
      <c r="SL351" s="160"/>
      <c r="SM351" s="160"/>
      <c r="SN351" s="160"/>
      <c r="SO351" s="160"/>
      <c r="SP351" s="160"/>
      <c r="SQ351" s="160"/>
      <c r="SR351" s="160"/>
      <c r="SS351" s="160"/>
      <c r="ST351" s="160"/>
      <c r="SU351" s="160"/>
      <c r="SV351" s="160"/>
      <c r="SW351" s="160"/>
      <c r="SX351" s="160"/>
      <c r="SY351" s="160"/>
      <c r="SZ351" s="160"/>
      <c r="TA351" s="160"/>
      <c r="TB351" s="160"/>
      <c r="TC351" s="160"/>
      <c r="TD351" s="160"/>
      <c r="TE351" s="160"/>
      <c r="TF351" s="160"/>
    </row>
    <row r="352" spans="1:526">
      <c r="A352" s="160"/>
      <c r="B352" s="160"/>
      <c r="C352" s="160"/>
      <c r="D352" s="160"/>
      <c r="E352" s="160"/>
      <c r="F352" s="160"/>
      <c r="G352" s="160"/>
      <c r="H352" s="160"/>
      <c r="I352" s="160"/>
      <c r="J352" s="160"/>
      <c r="K352" s="160"/>
      <c r="L352" s="160"/>
      <c r="M352" s="160"/>
      <c r="N352" s="160"/>
      <c r="O352" s="160"/>
      <c r="P352" s="160"/>
      <c r="Q352" s="160"/>
      <c r="R352" s="160"/>
      <c r="S352" s="160"/>
      <c r="T352" s="160"/>
      <c r="U352" s="160"/>
      <c r="V352" s="160"/>
      <c r="W352" s="160"/>
      <c r="X352" s="160"/>
      <c r="Y352" s="160"/>
      <c r="Z352" s="160"/>
      <c r="AA352" s="160"/>
      <c r="AB352" s="160"/>
      <c r="AC352" s="160"/>
      <c r="AD352" s="160"/>
      <c r="AE352" s="160"/>
      <c r="AF352" s="160"/>
      <c r="AG352" s="160"/>
      <c r="AH352" s="160"/>
      <c r="AI352" s="160"/>
      <c r="AJ352" s="160"/>
      <c r="AK352" s="160"/>
      <c r="AL352" s="160"/>
      <c r="AM352" s="160"/>
      <c r="AN352" s="160"/>
      <c r="AO352" s="160"/>
      <c r="AP352" s="160"/>
      <c r="AQ352" s="160"/>
      <c r="AR352" s="160"/>
      <c r="AS352" s="160"/>
      <c r="AT352" s="160"/>
      <c r="AU352" s="160"/>
      <c r="AV352" s="160"/>
      <c r="AW352" s="160"/>
      <c r="AX352" s="160"/>
      <c r="AY352" s="160"/>
      <c r="AZ352" s="160"/>
      <c r="BA352" s="160"/>
      <c r="BB352" s="160"/>
      <c r="BC352" s="160"/>
      <c r="BD352" s="160"/>
      <c r="BE352" s="160"/>
      <c r="BF352" s="160"/>
      <c r="BG352" s="160"/>
      <c r="BH352" s="160"/>
      <c r="BI352" s="160"/>
      <c r="BJ352" s="160"/>
      <c r="BK352" s="160"/>
      <c r="BL352" s="160"/>
      <c r="BM352" s="160"/>
      <c r="BN352" s="160"/>
      <c r="BO352" s="160"/>
      <c r="BP352" s="160"/>
      <c r="BQ352" s="160"/>
      <c r="BR352" s="160"/>
      <c r="BS352" s="160"/>
      <c r="BT352" s="160"/>
      <c r="BU352" s="160"/>
      <c r="BV352" s="160"/>
      <c r="BW352" s="160"/>
      <c r="BX352" s="160"/>
      <c r="BY352" s="160"/>
      <c r="BZ352" s="160"/>
      <c r="CA352" s="160"/>
      <c r="CB352" s="160"/>
      <c r="CC352" s="160"/>
      <c r="CD352" s="160"/>
      <c r="CE352" s="160"/>
      <c r="CF352" s="160"/>
      <c r="CG352" s="160"/>
      <c r="CH352" s="160"/>
      <c r="CI352" s="160"/>
      <c r="CJ352" s="160"/>
      <c r="CK352" s="160"/>
      <c r="CL352" s="160"/>
      <c r="CM352" s="160"/>
      <c r="CN352" s="160"/>
      <c r="CO352" s="160"/>
      <c r="CP352" s="160"/>
      <c r="CQ352" s="160"/>
      <c r="CR352" s="160"/>
      <c r="CS352" s="160"/>
      <c r="CT352" s="160"/>
      <c r="CU352" s="160"/>
      <c r="CV352" s="160"/>
      <c r="CW352" s="160"/>
      <c r="CX352" s="160"/>
      <c r="CY352" s="160"/>
      <c r="CZ352" s="160"/>
      <c r="DA352" s="160"/>
      <c r="DB352" s="160"/>
      <c r="DC352" s="160"/>
      <c r="DD352" s="160"/>
      <c r="DE352" s="160"/>
      <c r="DF352" s="160"/>
      <c r="DG352" s="160"/>
      <c r="DH352" s="160"/>
      <c r="DI352" s="160"/>
      <c r="DJ352" s="160"/>
      <c r="DK352" s="160"/>
      <c r="DL352" s="160"/>
      <c r="DM352" s="160"/>
      <c r="DN352" s="160"/>
      <c r="DO352" s="160"/>
      <c r="DP352" s="160"/>
      <c r="DQ352" s="160"/>
      <c r="DR352" s="160"/>
      <c r="DS352" s="160"/>
      <c r="DT352" s="160"/>
      <c r="DU352" s="160"/>
      <c r="DV352" s="160"/>
      <c r="DW352" s="160"/>
      <c r="DX352" s="160"/>
      <c r="DY352" s="160"/>
      <c r="DZ352" s="160"/>
      <c r="EA352" s="160"/>
      <c r="EB352" s="160"/>
      <c r="EC352" s="160"/>
      <c r="ED352" s="160"/>
      <c r="EE352" s="160"/>
      <c r="EF352" s="160"/>
      <c r="EG352" s="160"/>
      <c r="EH352" s="160"/>
      <c r="EI352" s="160"/>
      <c r="EJ352" s="160"/>
      <c r="EK352" s="160"/>
      <c r="EL352" s="160"/>
      <c r="EM352" s="160"/>
      <c r="EN352" s="160"/>
      <c r="EO352" s="160"/>
      <c r="EP352" s="160"/>
      <c r="EQ352" s="160"/>
      <c r="ER352" s="160"/>
      <c r="ES352" s="160"/>
      <c r="ET352" s="160"/>
      <c r="EU352" s="160"/>
      <c r="EV352" s="160"/>
      <c r="EW352" s="160"/>
      <c r="EX352" s="160"/>
      <c r="EY352" s="160"/>
      <c r="EZ352" s="160"/>
      <c r="FA352" s="160"/>
      <c r="FB352" s="160"/>
      <c r="FC352" s="160"/>
      <c r="FD352" s="160"/>
      <c r="FE352" s="160"/>
      <c r="FF352" s="160"/>
      <c r="FG352" s="160"/>
      <c r="FH352" s="160"/>
      <c r="FI352" s="160"/>
      <c r="FJ352" s="160"/>
      <c r="FK352" s="160"/>
      <c r="FL352" s="160"/>
      <c r="FM352" s="160"/>
      <c r="FN352" s="160"/>
      <c r="FO352" s="160"/>
      <c r="FP352" s="160"/>
      <c r="FQ352" s="160"/>
      <c r="FR352" s="160"/>
      <c r="FS352" s="160"/>
      <c r="FT352" s="160"/>
      <c r="FU352" s="160"/>
      <c r="FV352" s="160"/>
      <c r="FW352" s="160"/>
      <c r="FX352" s="160"/>
      <c r="FY352" s="160"/>
      <c r="FZ352" s="160"/>
      <c r="GA352" s="160"/>
      <c r="GB352" s="160"/>
      <c r="GC352" s="160"/>
      <c r="GD352" s="160"/>
      <c r="GE352" s="160"/>
      <c r="GF352" s="160"/>
      <c r="GG352" s="160"/>
      <c r="GH352" s="160"/>
      <c r="GI352" s="160"/>
      <c r="GJ352" s="160"/>
      <c r="GK352" s="160"/>
      <c r="GL352" s="160"/>
      <c r="GM352" s="160"/>
      <c r="GN352" s="160"/>
      <c r="GO352" s="160"/>
      <c r="GP352" s="160"/>
      <c r="GQ352" s="160"/>
      <c r="GR352" s="160"/>
      <c r="GS352" s="160"/>
      <c r="GT352" s="160"/>
      <c r="GU352" s="160"/>
      <c r="GV352" s="160"/>
      <c r="GW352" s="160"/>
      <c r="GX352" s="160"/>
      <c r="GY352" s="160"/>
      <c r="GZ352" s="160"/>
      <c r="HA352" s="160"/>
      <c r="HB352" s="160"/>
      <c r="HC352" s="160"/>
      <c r="HD352" s="160"/>
      <c r="HE352" s="160"/>
      <c r="HF352" s="160"/>
      <c r="HG352" s="160"/>
      <c r="HH352" s="160"/>
      <c r="HI352" s="160"/>
      <c r="HJ352" s="160"/>
      <c r="HK352" s="160"/>
      <c r="HL352" s="160"/>
      <c r="HM352" s="160"/>
      <c r="HN352" s="160"/>
      <c r="HO352" s="160"/>
      <c r="HP352" s="160"/>
      <c r="HQ352" s="160"/>
      <c r="HR352" s="160"/>
      <c r="HS352" s="160"/>
      <c r="HT352" s="160"/>
      <c r="HU352" s="160"/>
      <c r="HV352" s="160"/>
      <c r="HW352" s="160"/>
      <c r="HX352" s="160"/>
      <c r="HY352" s="160"/>
      <c r="HZ352" s="160"/>
      <c r="IA352" s="160"/>
      <c r="IB352" s="160"/>
      <c r="IC352" s="160"/>
      <c r="ID352" s="160"/>
      <c r="IE352" s="160"/>
      <c r="IF352" s="160"/>
      <c r="IG352" s="160"/>
      <c r="IH352" s="160"/>
      <c r="II352" s="160"/>
      <c r="IJ352" s="160"/>
      <c r="IK352" s="160"/>
      <c r="IL352" s="160"/>
      <c r="IM352" s="160"/>
      <c r="IN352" s="160"/>
      <c r="IO352" s="160"/>
      <c r="IP352" s="160"/>
      <c r="IQ352" s="160"/>
      <c r="IR352" s="160"/>
      <c r="IS352" s="160"/>
      <c r="IT352" s="160"/>
      <c r="IU352" s="160"/>
      <c r="IV352" s="160"/>
      <c r="IW352" s="160"/>
      <c r="IX352" s="160"/>
      <c r="IY352" s="160"/>
      <c r="IZ352" s="160"/>
      <c r="JA352" s="160"/>
      <c r="JB352" s="160"/>
      <c r="JC352" s="160"/>
      <c r="JD352" s="160"/>
      <c r="JE352" s="160"/>
      <c r="JF352" s="160"/>
      <c r="JG352" s="160"/>
      <c r="JH352" s="160"/>
      <c r="JI352" s="160"/>
      <c r="JJ352" s="160"/>
      <c r="JK352" s="160"/>
      <c r="JL352" s="160"/>
      <c r="JM352" s="160"/>
      <c r="JN352" s="160"/>
      <c r="JO352" s="160"/>
      <c r="JP352" s="160"/>
      <c r="JQ352" s="160"/>
      <c r="JR352" s="160"/>
      <c r="JS352" s="160"/>
      <c r="JT352" s="160"/>
      <c r="JU352" s="160"/>
      <c r="JV352" s="160"/>
      <c r="JW352" s="160"/>
      <c r="JX352" s="160"/>
      <c r="JY352" s="160"/>
      <c r="JZ352" s="160"/>
      <c r="KA352" s="160"/>
      <c r="KB352" s="160"/>
      <c r="KC352" s="160"/>
      <c r="KD352" s="160"/>
      <c r="KE352" s="160"/>
      <c r="KF352" s="160"/>
      <c r="KG352" s="160"/>
      <c r="KH352" s="160"/>
      <c r="KI352" s="160"/>
      <c r="KJ352" s="160"/>
      <c r="KK352" s="160"/>
      <c r="KL352" s="160"/>
      <c r="KM352" s="160"/>
      <c r="KN352" s="160"/>
      <c r="KO352" s="160"/>
      <c r="KP352" s="160"/>
      <c r="KQ352" s="160"/>
      <c r="KR352" s="160"/>
      <c r="KS352" s="160"/>
      <c r="KT352" s="160"/>
      <c r="KU352" s="160"/>
      <c r="KV352" s="160"/>
      <c r="KW352" s="160"/>
      <c r="KX352" s="160"/>
      <c r="KY352" s="160"/>
      <c r="KZ352" s="160"/>
      <c r="LA352" s="160"/>
      <c r="LB352" s="160"/>
      <c r="LC352" s="160"/>
      <c r="LD352" s="160"/>
      <c r="LE352" s="160"/>
      <c r="LF352" s="160"/>
      <c r="LG352" s="160"/>
      <c r="LH352" s="160"/>
      <c r="LI352" s="160"/>
      <c r="LJ352" s="160"/>
      <c r="LK352" s="160"/>
      <c r="LL352" s="160"/>
      <c r="LM352" s="160"/>
      <c r="LN352" s="160"/>
      <c r="LO352" s="160"/>
      <c r="LP352" s="160"/>
      <c r="LQ352" s="160"/>
      <c r="LR352" s="160"/>
      <c r="LS352" s="160"/>
      <c r="LT352" s="160"/>
      <c r="LU352" s="160"/>
      <c r="LV352" s="160"/>
      <c r="LW352" s="160"/>
      <c r="LX352" s="160"/>
      <c r="LY352" s="160"/>
      <c r="LZ352" s="160"/>
      <c r="MA352" s="160"/>
      <c r="MB352" s="160"/>
      <c r="MC352" s="160"/>
      <c r="MD352" s="160"/>
      <c r="ME352" s="160"/>
      <c r="MF352" s="160"/>
      <c r="MG352" s="160"/>
      <c r="MH352" s="160"/>
      <c r="MI352" s="160"/>
      <c r="MJ352" s="160"/>
      <c r="MK352" s="160"/>
      <c r="ML352" s="160"/>
      <c r="MM352" s="160"/>
      <c r="MN352" s="160"/>
      <c r="MO352" s="160"/>
      <c r="MP352" s="160"/>
      <c r="MQ352" s="160"/>
      <c r="MR352" s="160"/>
      <c r="MS352" s="160"/>
      <c r="MT352" s="160"/>
      <c r="MU352" s="160"/>
      <c r="MV352" s="160"/>
      <c r="MW352" s="160"/>
      <c r="MX352" s="160"/>
      <c r="MY352" s="160"/>
      <c r="MZ352" s="160"/>
      <c r="NA352" s="160"/>
      <c r="NB352" s="160"/>
      <c r="NC352" s="160"/>
      <c r="ND352" s="160"/>
      <c r="NE352" s="160"/>
      <c r="NF352" s="160"/>
      <c r="NG352" s="160"/>
      <c r="NH352" s="160"/>
      <c r="NI352" s="160"/>
      <c r="NJ352" s="160"/>
      <c r="NK352" s="160"/>
      <c r="NL352" s="160"/>
      <c r="NM352" s="160"/>
      <c r="NN352" s="160"/>
      <c r="NO352" s="160"/>
      <c r="NP352" s="160"/>
      <c r="NQ352" s="160"/>
      <c r="NR352" s="160"/>
      <c r="NS352" s="160"/>
      <c r="NT352" s="160"/>
      <c r="NU352" s="160"/>
      <c r="NV352" s="160"/>
      <c r="NW352" s="160"/>
      <c r="NX352" s="160"/>
      <c r="NY352" s="160"/>
      <c r="NZ352" s="160"/>
      <c r="OA352" s="160"/>
      <c r="OB352" s="160"/>
      <c r="OC352" s="160"/>
      <c r="OD352" s="160"/>
      <c r="OE352" s="160"/>
      <c r="OF352" s="160"/>
      <c r="OG352" s="160"/>
      <c r="OH352" s="160"/>
      <c r="OI352" s="160"/>
      <c r="OJ352" s="160"/>
      <c r="OK352" s="160"/>
      <c r="OL352" s="160"/>
      <c r="OM352" s="160"/>
      <c r="ON352" s="160"/>
      <c r="OO352" s="160"/>
      <c r="OP352" s="160"/>
      <c r="OQ352" s="160"/>
      <c r="OR352" s="160"/>
      <c r="OS352" s="160"/>
      <c r="OT352" s="160"/>
      <c r="OU352" s="160"/>
      <c r="OV352" s="160"/>
      <c r="OW352" s="160"/>
      <c r="OX352" s="160"/>
      <c r="OY352" s="160"/>
      <c r="OZ352" s="160"/>
      <c r="PA352" s="160"/>
      <c r="PB352" s="160"/>
      <c r="PC352" s="160"/>
      <c r="PD352" s="160"/>
      <c r="PE352" s="160"/>
      <c r="PF352" s="160"/>
      <c r="PG352" s="160"/>
      <c r="PH352" s="160"/>
      <c r="PI352" s="160"/>
      <c r="PJ352" s="160"/>
      <c r="PK352" s="160"/>
      <c r="PL352" s="160"/>
      <c r="PM352" s="160"/>
      <c r="PN352" s="160"/>
      <c r="PO352" s="160"/>
      <c r="PP352" s="160"/>
      <c r="PQ352" s="160"/>
      <c r="PR352" s="160"/>
      <c r="PS352" s="160"/>
      <c r="PT352" s="160"/>
      <c r="PU352" s="160"/>
      <c r="PV352" s="160"/>
      <c r="PW352" s="160"/>
      <c r="PX352" s="160"/>
      <c r="PY352" s="160"/>
      <c r="PZ352" s="160"/>
      <c r="QA352" s="160"/>
      <c r="QB352" s="160"/>
      <c r="QC352" s="160"/>
      <c r="QD352" s="160"/>
      <c r="QE352" s="160"/>
      <c r="QF352" s="160"/>
      <c r="QG352" s="160"/>
      <c r="QH352" s="160"/>
      <c r="QI352" s="160"/>
      <c r="QJ352" s="160"/>
      <c r="QK352" s="160"/>
      <c r="QL352" s="160"/>
      <c r="QM352" s="160"/>
      <c r="QN352" s="160"/>
      <c r="QO352" s="160"/>
      <c r="QP352" s="160"/>
      <c r="QQ352" s="160"/>
      <c r="QR352" s="160"/>
      <c r="QS352" s="160"/>
      <c r="QT352" s="160"/>
      <c r="QU352" s="160"/>
      <c r="QV352" s="160"/>
      <c r="QW352" s="160"/>
      <c r="QX352" s="160"/>
      <c r="QY352" s="160"/>
      <c r="QZ352" s="160"/>
      <c r="RA352" s="160"/>
      <c r="RB352" s="160"/>
      <c r="RC352" s="160"/>
      <c r="RD352" s="160"/>
      <c r="RE352" s="160"/>
      <c r="RF352" s="160"/>
      <c r="RG352" s="160"/>
      <c r="RH352" s="160"/>
      <c r="RI352" s="160"/>
      <c r="RJ352" s="160"/>
      <c r="RK352" s="160"/>
      <c r="RL352" s="160"/>
      <c r="RM352" s="160"/>
      <c r="RN352" s="160"/>
      <c r="RO352" s="160"/>
      <c r="RP352" s="160"/>
      <c r="RQ352" s="160"/>
      <c r="RR352" s="160"/>
      <c r="RS352" s="160"/>
      <c r="RT352" s="160"/>
      <c r="RU352" s="160"/>
      <c r="RV352" s="160"/>
      <c r="RW352" s="160"/>
      <c r="RX352" s="160"/>
      <c r="RY352" s="160"/>
      <c r="RZ352" s="160"/>
      <c r="SA352" s="160"/>
      <c r="SB352" s="160"/>
      <c r="SC352" s="160"/>
      <c r="SD352" s="160"/>
      <c r="SE352" s="160"/>
      <c r="SF352" s="160"/>
      <c r="SG352" s="160"/>
      <c r="SH352" s="160"/>
      <c r="SI352" s="160"/>
      <c r="SJ352" s="160"/>
      <c r="SK352" s="160"/>
      <c r="SL352" s="160"/>
      <c r="SM352" s="160"/>
      <c r="SN352" s="160"/>
      <c r="SO352" s="160"/>
      <c r="SP352" s="160"/>
      <c r="SQ352" s="160"/>
      <c r="SR352" s="160"/>
      <c r="SS352" s="160"/>
      <c r="ST352" s="160"/>
      <c r="SU352" s="160"/>
      <c r="SV352" s="160"/>
      <c r="SW352" s="160"/>
      <c r="SX352" s="160"/>
      <c r="SY352" s="160"/>
      <c r="SZ352" s="160"/>
      <c r="TA352" s="160"/>
      <c r="TB352" s="160"/>
      <c r="TC352" s="160"/>
      <c r="TD352" s="160"/>
      <c r="TE352" s="160"/>
      <c r="TF352" s="160"/>
    </row>
    <row r="353" spans="1:526">
      <c r="A353" s="160"/>
      <c r="B353" s="160"/>
      <c r="C353" s="160"/>
      <c r="D353" s="160"/>
      <c r="E353" s="160"/>
      <c r="F353" s="160"/>
      <c r="G353" s="160"/>
      <c r="H353" s="160"/>
      <c r="I353" s="160"/>
      <c r="J353" s="160"/>
      <c r="K353" s="160"/>
      <c r="L353" s="160"/>
      <c r="M353" s="160"/>
      <c r="N353" s="160"/>
      <c r="O353" s="160"/>
      <c r="P353" s="160"/>
      <c r="Q353" s="160"/>
      <c r="R353" s="160"/>
      <c r="S353" s="160"/>
      <c r="T353" s="160"/>
      <c r="U353" s="160"/>
      <c r="V353" s="160"/>
      <c r="W353" s="160"/>
      <c r="X353" s="160"/>
      <c r="Y353" s="160"/>
      <c r="Z353" s="160"/>
      <c r="AA353" s="160"/>
      <c r="AB353" s="160"/>
      <c r="AC353" s="160"/>
      <c r="AD353" s="160"/>
      <c r="AE353" s="160"/>
      <c r="AF353" s="160"/>
      <c r="AG353" s="160"/>
      <c r="AH353" s="160"/>
      <c r="AI353" s="160"/>
      <c r="AJ353" s="160"/>
      <c r="AK353" s="160"/>
      <c r="AL353" s="160"/>
      <c r="AM353" s="160"/>
      <c r="AN353" s="160"/>
      <c r="AO353" s="160"/>
      <c r="AP353" s="160"/>
      <c r="AQ353" s="160"/>
      <c r="AR353" s="160"/>
      <c r="AS353" s="160"/>
      <c r="AT353" s="160"/>
      <c r="AU353" s="160"/>
      <c r="AV353" s="160"/>
      <c r="AW353" s="160"/>
      <c r="AX353" s="160"/>
      <c r="AY353" s="160"/>
      <c r="AZ353" s="160"/>
      <c r="BA353" s="160"/>
      <c r="BB353" s="160"/>
      <c r="BC353" s="160"/>
      <c r="BD353" s="160"/>
      <c r="BE353" s="160"/>
      <c r="BF353" s="160"/>
      <c r="BG353" s="160"/>
      <c r="BH353" s="160"/>
      <c r="BI353" s="160"/>
      <c r="BJ353" s="160"/>
      <c r="BK353" s="160"/>
      <c r="BL353" s="160"/>
      <c r="BM353" s="160"/>
      <c r="BN353" s="160"/>
      <c r="BO353" s="160"/>
      <c r="BP353" s="160"/>
      <c r="BQ353" s="160"/>
      <c r="BR353" s="160"/>
      <c r="BS353" s="160"/>
      <c r="BT353" s="160"/>
      <c r="BU353" s="160"/>
      <c r="BV353" s="160"/>
      <c r="BW353" s="160"/>
      <c r="BX353" s="160"/>
      <c r="BY353" s="160"/>
      <c r="BZ353" s="160"/>
      <c r="CA353" s="160"/>
      <c r="CB353" s="160"/>
      <c r="CC353" s="160"/>
      <c r="CD353" s="160"/>
      <c r="CE353" s="160"/>
      <c r="CF353" s="160"/>
      <c r="CG353" s="160"/>
      <c r="CH353" s="160"/>
      <c r="CI353" s="160"/>
      <c r="CJ353" s="160"/>
      <c r="CK353" s="160"/>
      <c r="CL353" s="160"/>
      <c r="CM353" s="160"/>
      <c r="CN353" s="160"/>
      <c r="CO353" s="160"/>
      <c r="CP353" s="160"/>
      <c r="CQ353" s="160"/>
      <c r="CR353" s="160"/>
      <c r="CS353" s="160"/>
      <c r="CT353" s="160"/>
      <c r="CU353" s="160"/>
      <c r="CV353" s="160"/>
      <c r="CW353" s="160"/>
      <c r="CX353" s="160"/>
      <c r="CY353" s="160"/>
      <c r="CZ353" s="160"/>
      <c r="DA353" s="160"/>
      <c r="DB353" s="160"/>
      <c r="DC353" s="160"/>
      <c r="DD353" s="160"/>
      <c r="DE353" s="160"/>
      <c r="DF353" s="160"/>
      <c r="DG353" s="160"/>
      <c r="DH353" s="160"/>
      <c r="DI353" s="160"/>
      <c r="DJ353" s="160"/>
      <c r="DK353" s="160"/>
      <c r="DL353" s="160"/>
      <c r="DM353" s="160"/>
      <c r="DN353" s="160"/>
      <c r="DO353" s="160"/>
      <c r="DP353" s="160"/>
      <c r="DQ353" s="160"/>
      <c r="DR353" s="160"/>
      <c r="DS353" s="160"/>
      <c r="DT353" s="160"/>
      <c r="DU353" s="160"/>
      <c r="DV353" s="160"/>
      <c r="DW353" s="160"/>
      <c r="DX353" s="160"/>
      <c r="DY353" s="160"/>
      <c r="DZ353" s="160"/>
      <c r="EA353" s="160"/>
      <c r="EB353" s="160"/>
      <c r="EC353" s="160"/>
      <c r="ED353" s="160"/>
      <c r="EE353" s="160"/>
      <c r="EF353" s="160"/>
      <c r="EG353" s="160"/>
      <c r="EH353" s="160"/>
      <c r="EI353" s="160"/>
      <c r="EJ353" s="160"/>
      <c r="EK353" s="160"/>
      <c r="EL353" s="160"/>
      <c r="EM353" s="160"/>
      <c r="EN353" s="160"/>
      <c r="EO353" s="160"/>
      <c r="EP353" s="160"/>
      <c r="EQ353" s="160"/>
      <c r="ER353" s="160"/>
      <c r="ES353" s="160"/>
      <c r="ET353" s="160"/>
      <c r="EU353" s="160"/>
      <c r="EV353" s="160"/>
      <c r="EW353" s="160"/>
      <c r="EX353" s="160"/>
      <c r="EY353" s="160"/>
      <c r="EZ353" s="160"/>
      <c r="FA353" s="160"/>
      <c r="FB353" s="160"/>
      <c r="FC353" s="160"/>
      <c r="FD353" s="160"/>
      <c r="FE353" s="160"/>
      <c r="FF353" s="160"/>
      <c r="FG353" s="160"/>
      <c r="FH353" s="160"/>
      <c r="FI353" s="160"/>
      <c r="FJ353" s="160"/>
      <c r="FK353" s="160"/>
      <c r="FL353" s="160"/>
      <c r="FM353" s="160"/>
      <c r="FN353" s="160"/>
      <c r="FO353" s="160"/>
      <c r="FP353" s="160"/>
      <c r="FQ353" s="160"/>
      <c r="FR353" s="160"/>
      <c r="FS353" s="160"/>
      <c r="FT353" s="160"/>
      <c r="FU353" s="160"/>
      <c r="FV353" s="160"/>
      <c r="FW353" s="160"/>
      <c r="FX353" s="160"/>
      <c r="FY353" s="160"/>
      <c r="FZ353" s="160"/>
      <c r="GA353" s="160"/>
      <c r="GB353" s="160"/>
      <c r="GC353" s="160"/>
      <c r="GD353" s="160"/>
      <c r="GE353" s="160"/>
      <c r="GF353" s="160"/>
      <c r="GG353" s="160"/>
      <c r="GH353" s="160"/>
      <c r="GI353" s="160"/>
      <c r="GJ353" s="160"/>
      <c r="GK353" s="160"/>
      <c r="GL353" s="160"/>
      <c r="GM353" s="160"/>
      <c r="GN353" s="160"/>
      <c r="GO353" s="160"/>
      <c r="GP353" s="160"/>
      <c r="GQ353" s="160"/>
      <c r="GR353" s="160"/>
      <c r="GS353" s="160"/>
      <c r="GT353" s="160"/>
      <c r="GU353" s="160"/>
      <c r="GV353" s="160"/>
      <c r="GW353" s="160"/>
      <c r="GX353" s="160"/>
      <c r="GY353" s="160"/>
      <c r="GZ353" s="160"/>
      <c r="HA353" s="160"/>
      <c r="HB353" s="160"/>
      <c r="HC353" s="160"/>
      <c r="HD353" s="160"/>
      <c r="HE353" s="160"/>
      <c r="HF353" s="160"/>
      <c r="HG353" s="160"/>
      <c r="HH353" s="160"/>
      <c r="HI353" s="160"/>
      <c r="HJ353" s="160"/>
      <c r="HK353" s="160"/>
      <c r="HL353" s="160"/>
      <c r="HM353" s="160"/>
      <c r="HN353" s="160"/>
      <c r="HO353" s="160"/>
      <c r="HP353" s="160"/>
      <c r="HQ353" s="160"/>
      <c r="HR353" s="160"/>
      <c r="HS353" s="160"/>
      <c r="HT353" s="160"/>
      <c r="HU353" s="160"/>
      <c r="HV353" s="160"/>
      <c r="HW353" s="160"/>
      <c r="HX353" s="160"/>
      <c r="HY353" s="160"/>
      <c r="HZ353" s="160"/>
      <c r="IA353" s="160"/>
      <c r="IB353" s="160"/>
      <c r="IC353" s="160"/>
      <c r="ID353" s="160"/>
      <c r="IE353" s="160"/>
      <c r="IF353" s="160"/>
      <c r="IG353" s="160"/>
      <c r="IH353" s="160"/>
      <c r="II353" s="160"/>
      <c r="IJ353" s="160"/>
      <c r="IK353" s="160"/>
      <c r="IL353" s="160"/>
      <c r="IM353" s="160"/>
      <c r="IN353" s="160"/>
      <c r="IO353" s="160"/>
      <c r="IP353" s="160"/>
      <c r="IQ353" s="160"/>
      <c r="IR353" s="160"/>
      <c r="IS353" s="160"/>
      <c r="IT353" s="160"/>
      <c r="IU353" s="160"/>
      <c r="IV353" s="160"/>
      <c r="IW353" s="160"/>
      <c r="IX353" s="160"/>
      <c r="IY353" s="160"/>
      <c r="IZ353" s="160"/>
      <c r="JA353" s="160"/>
      <c r="JB353" s="160"/>
      <c r="JC353" s="160"/>
      <c r="JD353" s="160"/>
      <c r="JE353" s="160"/>
      <c r="JF353" s="160"/>
      <c r="JG353" s="160"/>
      <c r="JH353" s="160"/>
      <c r="JI353" s="160"/>
      <c r="JJ353" s="160"/>
      <c r="JK353" s="160"/>
      <c r="JL353" s="160"/>
      <c r="JM353" s="160"/>
      <c r="JN353" s="160"/>
      <c r="JO353" s="160"/>
      <c r="JP353" s="160"/>
      <c r="JQ353" s="160"/>
      <c r="JR353" s="160"/>
      <c r="JS353" s="160"/>
      <c r="JT353" s="160"/>
      <c r="JU353" s="160"/>
      <c r="JV353" s="160"/>
      <c r="JW353" s="160"/>
      <c r="JX353" s="160"/>
      <c r="JY353" s="160"/>
      <c r="JZ353" s="160"/>
      <c r="KA353" s="160"/>
      <c r="KB353" s="160"/>
      <c r="KC353" s="160"/>
      <c r="KD353" s="160"/>
      <c r="KE353" s="160"/>
      <c r="KF353" s="160"/>
      <c r="KG353" s="160"/>
      <c r="KH353" s="160"/>
      <c r="KI353" s="160"/>
      <c r="KJ353" s="160"/>
      <c r="KK353" s="160"/>
      <c r="KL353" s="160"/>
      <c r="KM353" s="160"/>
      <c r="KN353" s="160"/>
      <c r="KO353" s="160"/>
      <c r="KP353" s="160"/>
      <c r="KQ353" s="160"/>
      <c r="KR353" s="160"/>
      <c r="KS353" s="160"/>
      <c r="KT353" s="160"/>
      <c r="KU353" s="160"/>
      <c r="KV353" s="160"/>
      <c r="KW353" s="160"/>
      <c r="KX353" s="160"/>
      <c r="KY353" s="160"/>
      <c r="KZ353" s="160"/>
      <c r="LA353" s="160"/>
      <c r="LB353" s="160"/>
      <c r="LC353" s="160"/>
      <c r="LD353" s="160"/>
      <c r="LE353" s="160"/>
      <c r="LF353" s="160"/>
      <c r="LG353" s="160"/>
      <c r="LH353" s="160"/>
      <c r="LI353" s="160"/>
      <c r="LJ353" s="160"/>
      <c r="LK353" s="160"/>
      <c r="LL353" s="160"/>
      <c r="LM353" s="160"/>
      <c r="LN353" s="160"/>
      <c r="LO353" s="160"/>
      <c r="LP353" s="160"/>
      <c r="LQ353" s="160"/>
      <c r="LR353" s="160"/>
      <c r="LS353" s="160"/>
      <c r="LT353" s="160"/>
      <c r="LU353" s="160"/>
      <c r="LV353" s="160"/>
      <c r="LW353" s="160"/>
      <c r="LX353" s="160"/>
      <c r="LY353" s="160"/>
      <c r="LZ353" s="160"/>
      <c r="MA353" s="160"/>
      <c r="MB353" s="160"/>
      <c r="MC353" s="160"/>
      <c r="MD353" s="160"/>
      <c r="ME353" s="160"/>
      <c r="MF353" s="160"/>
      <c r="MG353" s="160"/>
      <c r="MH353" s="160"/>
      <c r="MI353" s="160"/>
      <c r="MJ353" s="160"/>
      <c r="MK353" s="160"/>
      <c r="ML353" s="160"/>
      <c r="MM353" s="160"/>
      <c r="MN353" s="160"/>
      <c r="MO353" s="160"/>
      <c r="MP353" s="160"/>
      <c r="MQ353" s="160"/>
      <c r="MR353" s="160"/>
      <c r="MS353" s="160"/>
      <c r="MT353" s="160"/>
      <c r="MU353" s="160"/>
      <c r="MV353" s="160"/>
      <c r="MW353" s="160"/>
      <c r="MX353" s="160"/>
      <c r="MY353" s="160"/>
      <c r="MZ353" s="160"/>
      <c r="NA353" s="160"/>
      <c r="NB353" s="160"/>
      <c r="NC353" s="160"/>
      <c r="ND353" s="160"/>
      <c r="NE353" s="160"/>
      <c r="NF353" s="160"/>
      <c r="NG353" s="160"/>
      <c r="NH353" s="160"/>
      <c r="NI353" s="160"/>
      <c r="NJ353" s="160"/>
      <c r="NK353" s="160"/>
      <c r="NL353" s="160"/>
      <c r="NM353" s="160"/>
      <c r="NN353" s="160"/>
      <c r="NO353" s="160"/>
      <c r="NP353" s="160"/>
      <c r="NQ353" s="160"/>
      <c r="NR353" s="160"/>
      <c r="NS353" s="160"/>
      <c r="NT353" s="160"/>
      <c r="NU353" s="160"/>
      <c r="NV353" s="160"/>
      <c r="NW353" s="160"/>
      <c r="NX353" s="160"/>
      <c r="NY353" s="160"/>
      <c r="NZ353" s="160"/>
      <c r="OA353" s="160"/>
      <c r="OB353" s="160"/>
      <c r="OC353" s="160"/>
      <c r="OD353" s="160"/>
      <c r="OE353" s="160"/>
      <c r="OF353" s="160"/>
      <c r="OG353" s="160"/>
      <c r="OH353" s="160"/>
      <c r="OI353" s="160"/>
      <c r="OJ353" s="160"/>
      <c r="OK353" s="160"/>
      <c r="OL353" s="160"/>
      <c r="OM353" s="160"/>
      <c r="ON353" s="160"/>
      <c r="OO353" s="160"/>
      <c r="OP353" s="160"/>
      <c r="OQ353" s="160"/>
      <c r="OR353" s="160"/>
      <c r="OS353" s="160"/>
      <c r="OT353" s="160"/>
      <c r="OU353" s="160"/>
      <c r="OV353" s="160"/>
      <c r="OW353" s="160"/>
      <c r="OX353" s="160"/>
      <c r="OY353" s="160"/>
      <c r="OZ353" s="160"/>
      <c r="PA353" s="160"/>
      <c r="PB353" s="160"/>
      <c r="PC353" s="160"/>
      <c r="PD353" s="160"/>
      <c r="PE353" s="160"/>
      <c r="PF353" s="160"/>
      <c r="PG353" s="160"/>
      <c r="PH353" s="160"/>
      <c r="PI353" s="160"/>
      <c r="PJ353" s="160"/>
      <c r="PK353" s="160"/>
      <c r="PL353" s="160"/>
      <c r="PM353" s="160"/>
      <c r="PN353" s="160"/>
      <c r="PO353" s="160"/>
      <c r="PP353" s="160"/>
      <c r="PQ353" s="160"/>
      <c r="PR353" s="160"/>
      <c r="PS353" s="160"/>
      <c r="PT353" s="160"/>
      <c r="PU353" s="160"/>
      <c r="PV353" s="160"/>
      <c r="PW353" s="160"/>
      <c r="PX353" s="160"/>
      <c r="PY353" s="160"/>
      <c r="PZ353" s="160"/>
      <c r="QA353" s="160"/>
      <c r="QB353" s="160"/>
      <c r="QC353" s="160"/>
      <c r="QD353" s="160"/>
      <c r="QE353" s="160"/>
      <c r="QF353" s="160"/>
      <c r="QG353" s="160"/>
      <c r="QH353" s="160"/>
      <c r="QI353" s="160"/>
      <c r="QJ353" s="160"/>
      <c r="QK353" s="160"/>
      <c r="QL353" s="160"/>
      <c r="QM353" s="160"/>
      <c r="QN353" s="160"/>
      <c r="QO353" s="160"/>
      <c r="QP353" s="160"/>
      <c r="QQ353" s="160"/>
      <c r="QR353" s="160"/>
      <c r="QS353" s="160"/>
      <c r="QT353" s="160"/>
      <c r="QU353" s="160"/>
      <c r="QV353" s="160"/>
      <c r="QW353" s="160"/>
      <c r="QX353" s="160"/>
      <c r="QY353" s="160"/>
      <c r="QZ353" s="160"/>
      <c r="RA353" s="160"/>
      <c r="RB353" s="160"/>
      <c r="RC353" s="160"/>
      <c r="RD353" s="160"/>
      <c r="RE353" s="160"/>
      <c r="RF353" s="160"/>
      <c r="RG353" s="160"/>
      <c r="RH353" s="160"/>
      <c r="RI353" s="160"/>
      <c r="RJ353" s="160"/>
      <c r="RK353" s="160"/>
      <c r="RL353" s="160"/>
      <c r="RM353" s="160"/>
      <c r="RN353" s="160"/>
      <c r="RO353" s="160"/>
      <c r="RP353" s="160"/>
      <c r="RQ353" s="160"/>
      <c r="RR353" s="160"/>
      <c r="RS353" s="160"/>
      <c r="RT353" s="160"/>
      <c r="RU353" s="160"/>
      <c r="RV353" s="160"/>
      <c r="RW353" s="160"/>
      <c r="RX353" s="160"/>
      <c r="RY353" s="160"/>
      <c r="RZ353" s="160"/>
      <c r="SA353" s="160"/>
      <c r="SB353" s="160"/>
      <c r="SC353" s="160"/>
      <c r="SD353" s="160"/>
      <c r="SE353" s="160"/>
      <c r="SF353" s="160"/>
      <c r="SG353" s="160"/>
      <c r="SH353" s="160"/>
      <c r="SI353" s="160"/>
      <c r="SJ353" s="160"/>
      <c r="SK353" s="160"/>
      <c r="SL353" s="160"/>
      <c r="SM353" s="160"/>
      <c r="SN353" s="160"/>
      <c r="SO353" s="160"/>
      <c r="SP353" s="160"/>
      <c r="SQ353" s="160"/>
      <c r="SR353" s="160"/>
      <c r="SS353" s="160"/>
      <c r="ST353" s="160"/>
      <c r="SU353" s="160"/>
      <c r="SV353" s="160"/>
      <c r="SW353" s="160"/>
      <c r="SX353" s="160"/>
      <c r="SY353" s="160"/>
      <c r="SZ353" s="160"/>
      <c r="TA353" s="160"/>
      <c r="TB353" s="160"/>
      <c r="TC353" s="160"/>
      <c r="TD353" s="160"/>
      <c r="TE353" s="160"/>
      <c r="TF353" s="160"/>
    </row>
    <row r="354" spans="1:526">
      <c r="A354" s="160"/>
      <c r="B354" s="160"/>
      <c r="C354" s="160"/>
      <c r="D354" s="160"/>
      <c r="E354" s="160"/>
      <c r="F354" s="160"/>
      <c r="G354" s="160"/>
      <c r="H354" s="160"/>
      <c r="I354" s="160"/>
      <c r="J354" s="160"/>
      <c r="K354" s="160"/>
      <c r="L354" s="160"/>
      <c r="M354" s="160"/>
      <c r="N354" s="160"/>
      <c r="O354" s="160"/>
      <c r="P354" s="160"/>
      <c r="Q354" s="160"/>
      <c r="R354" s="160"/>
      <c r="S354" s="160"/>
      <c r="T354" s="160"/>
      <c r="U354" s="160"/>
      <c r="V354" s="160"/>
      <c r="W354" s="160"/>
      <c r="X354" s="160"/>
      <c r="Y354" s="160"/>
      <c r="Z354" s="160"/>
      <c r="AA354" s="160"/>
      <c r="AB354" s="160"/>
      <c r="AC354" s="160"/>
      <c r="AD354" s="160"/>
      <c r="AE354" s="160"/>
      <c r="AF354" s="160"/>
      <c r="AG354" s="160"/>
      <c r="AH354" s="160"/>
      <c r="AI354" s="160"/>
      <c r="AJ354" s="160"/>
      <c r="AK354" s="160"/>
      <c r="AL354" s="160"/>
      <c r="AM354" s="160"/>
      <c r="AN354" s="160"/>
      <c r="AO354" s="160"/>
      <c r="AP354" s="160"/>
      <c r="AQ354" s="160"/>
      <c r="AR354" s="160"/>
      <c r="AS354" s="160"/>
      <c r="AT354" s="160"/>
      <c r="AU354" s="160"/>
      <c r="AV354" s="160"/>
      <c r="AW354" s="160"/>
      <c r="AX354" s="160"/>
      <c r="AY354" s="160"/>
      <c r="AZ354" s="160"/>
      <c r="BA354" s="160"/>
      <c r="BB354" s="160"/>
      <c r="BC354" s="160"/>
      <c r="BD354" s="160"/>
      <c r="BE354" s="160"/>
      <c r="BF354" s="160"/>
      <c r="BG354" s="160"/>
      <c r="BH354" s="160"/>
      <c r="BI354" s="160"/>
      <c r="BJ354" s="160"/>
      <c r="BK354" s="160"/>
      <c r="BL354" s="160"/>
      <c r="BM354" s="160"/>
      <c r="BN354" s="160"/>
      <c r="BO354" s="160"/>
      <c r="BP354" s="160"/>
      <c r="BQ354" s="160"/>
      <c r="BR354" s="160"/>
      <c r="BS354" s="160"/>
      <c r="BT354" s="160"/>
      <c r="BU354" s="160"/>
      <c r="BV354" s="160"/>
      <c r="BW354" s="160"/>
      <c r="BX354" s="160"/>
      <c r="BY354" s="160"/>
      <c r="BZ354" s="160"/>
      <c r="CA354" s="160"/>
      <c r="CB354" s="160"/>
      <c r="CC354" s="160"/>
      <c r="CD354" s="160"/>
      <c r="CE354" s="160"/>
      <c r="CF354" s="160"/>
      <c r="CG354" s="160"/>
      <c r="CH354" s="160"/>
      <c r="CI354" s="160"/>
      <c r="CJ354" s="160"/>
      <c r="CK354" s="160"/>
      <c r="CL354" s="160"/>
      <c r="CM354" s="160"/>
      <c r="CN354" s="160"/>
      <c r="CO354" s="160"/>
      <c r="CP354" s="160"/>
      <c r="CQ354" s="160"/>
      <c r="CR354" s="160"/>
      <c r="CS354" s="160"/>
      <c r="CT354" s="160"/>
      <c r="CU354" s="160"/>
      <c r="CV354" s="160"/>
      <c r="CW354" s="160"/>
      <c r="CX354" s="160"/>
      <c r="CY354" s="160"/>
      <c r="CZ354" s="160"/>
      <c r="DA354" s="160"/>
      <c r="DB354" s="160"/>
      <c r="DC354" s="160"/>
      <c r="DD354" s="160"/>
      <c r="DE354" s="160"/>
      <c r="DF354" s="160"/>
      <c r="DG354" s="160"/>
      <c r="DH354" s="160"/>
      <c r="DI354" s="160"/>
      <c r="DJ354" s="160"/>
      <c r="DK354" s="160"/>
      <c r="DL354" s="160"/>
      <c r="DM354" s="160"/>
      <c r="DN354" s="160"/>
      <c r="DO354" s="160"/>
      <c r="DP354" s="160"/>
      <c r="DQ354" s="160"/>
      <c r="DR354" s="160"/>
      <c r="DS354" s="160"/>
      <c r="DT354" s="160"/>
      <c r="DU354" s="160"/>
      <c r="DV354" s="160"/>
      <c r="DW354" s="160"/>
      <c r="DX354" s="160"/>
      <c r="DY354" s="160"/>
      <c r="DZ354" s="160"/>
      <c r="EA354" s="160"/>
      <c r="EB354" s="160"/>
      <c r="EC354" s="160"/>
      <c r="ED354" s="160"/>
      <c r="EE354" s="160"/>
      <c r="EF354" s="160"/>
      <c r="EG354" s="160"/>
      <c r="EH354" s="160"/>
      <c r="EI354" s="160"/>
      <c r="EJ354" s="160"/>
      <c r="EK354" s="160"/>
      <c r="EL354" s="160"/>
      <c r="EM354" s="160"/>
      <c r="EN354" s="160"/>
      <c r="EO354" s="160"/>
      <c r="EP354" s="160"/>
      <c r="EQ354" s="160"/>
      <c r="ER354" s="160"/>
      <c r="ES354" s="160"/>
      <c r="ET354" s="160"/>
      <c r="EU354" s="160"/>
      <c r="EV354" s="160"/>
      <c r="EW354" s="160"/>
      <c r="EX354" s="160"/>
      <c r="EY354" s="160"/>
      <c r="EZ354" s="160"/>
      <c r="FA354" s="160"/>
      <c r="FB354" s="160"/>
      <c r="FC354" s="160"/>
      <c r="FD354" s="160"/>
      <c r="FE354" s="160"/>
      <c r="FF354" s="160"/>
      <c r="FG354" s="160"/>
      <c r="FH354" s="160"/>
      <c r="FI354" s="160"/>
      <c r="FJ354" s="160"/>
      <c r="FK354" s="160"/>
      <c r="FL354" s="160"/>
      <c r="FM354" s="160"/>
      <c r="FN354" s="160"/>
      <c r="FO354" s="160"/>
      <c r="FP354" s="160"/>
      <c r="FQ354" s="160"/>
      <c r="FR354" s="160"/>
      <c r="FS354" s="160"/>
      <c r="FT354" s="160"/>
      <c r="FU354" s="160"/>
      <c r="FV354" s="160"/>
      <c r="FW354" s="160"/>
      <c r="FX354" s="160"/>
      <c r="FY354" s="160"/>
      <c r="FZ354" s="160"/>
      <c r="GA354" s="160"/>
      <c r="GB354" s="160"/>
      <c r="GC354" s="160"/>
      <c r="GD354" s="160"/>
      <c r="GE354" s="160"/>
      <c r="GF354" s="160"/>
      <c r="GG354" s="160"/>
      <c r="GH354" s="160"/>
      <c r="GI354" s="160"/>
      <c r="GJ354" s="160"/>
      <c r="GK354" s="160"/>
      <c r="GL354" s="160"/>
      <c r="GM354" s="160"/>
      <c r="GN354" s="160"/>
      <c r="GO354" s="160"/>
      <c r="GP354" s="160"/>
      <c r="GQ354" s="160"/>
      <c r="GR354" s="160"/>
      <c r="GS354" s="160"/>
      <c r="GT354" s="160"/>
      <c r="GU354" s="160"/>
      <c r="GV354" s="160"/>
      <c r="GW354" s="160"/>
      <c r="GX354" s="160"/>
      <c r="GY354" s="160"/>
      <c r="GZ354" s="160"/>
      <c r="HA354" s="160"/>
      <c r="HB354" s="160"/>
      <c r="HC354" s="160"/>
      <c r="HD354" s="160"/>
      <c r="HE354" s="160"/>
      <c r="HF354" s="160"/>
      <c r="HG354" s="160"/>
      <c r="HH354" s="160"/>
      <c r="HI354" s="160"/>
      <c r="HJ354" s="160"/>
      <c r="HK354" s="160"/>
      <c r="HL354" s="160"/>
      <c r="HM354" s="160"/>
      <c r="HN354" s="160"/>
      <c r="HO354" s="160"/>
      <c r="HP354" s="160"/>
      <c r="HQ354" s="160"/>
      <c r="HR354" s="160"/>
      <c r="HS354" s="160"/>
      <c r="HT354" s="160"/>
      <c r="HU354" s="160"/>
      <c r="HV354" s="160"/>
      <c r="HW354" s="160"/>
      <c r="HX354" s="160"/>
      <c r="HY354" s="160"/>
      <c r="HZ354" s="160"/>
      <c r="IA354" s="160"/>
      <c r="IB354" s="160"/>
      <c r="IC354" s="160"/>
      <c r="ID354" s="160"/>
      <c r="IE354" s="160"/>
      <c r="IF354" s="160"/>
      <c r="IG354" s="160"/>
      <c r="IH354" s="160"/>
      <c r="II354" s="160"/>
      <c r="IJ354" s="160"/>
      <c r="IK354" s="160"/>
      <c r="IL354" s="160"/>
      <c r="IM354" s="160"/>
      <c r="IN354" s="160"/>
      <c r="IO354" s="160"/>
      <c r="IP354" s="160"/>
      <c r="IQ354" s="160"/>
      <c r="IR354" s="160"/>
      <c r="IS354" s="160"/>
      <c r="IT354" s="160"/>
      <c r="IU354" s="160"/>
      <c r="IV354" s="160"/>
      <c r="IW354" s="160"/>
      <c r="IX354" s="160"/>
      <c r="IY354" s="160"/>
      <c r="IZ354" s="160"/>
      <c r="JA354" s="160"/>
      <c r="JB354" s="160"/>
      <c r="JC354" s="160"/>
      <c r="JD354" s="160"/>
      <c r="JE354" s="160"/>
      <c r="JF354" s="160"/>
      <c r="JG354" s="160"/>
      <c r="JH354" s="160"/>
      <c r="JI354" s="160"/>
      <c r="JJ354" s="160"/>
      <c r="JK354" s="160"/>
      <c r="JL354" s="160"/>
      <c r="JM354" s="160"/>
      <c r="JN354" s="160"/>
      <c r="JO354" s="160"/>
      <c r="JP354" s="160"/>
      <c r="JQ354" s="160"/>
      <c r="JR354" s="160"/>
      <c r="JS354" s="160"/>
      <c r="JT354" s="160"/>
      <c r="JU354" s="160"/>
      <c r="JV354" s="160"/>
      <c r="JW354" s="160"/>
      <c r="JX354" s="160"/>
      <c r="JY354" s="160"/>
      <c r="JZ354" s="160"/>
      <c r="KA354" s="160"/>
      <c r="KB354" s="160"/>
      <c r="KC354" s="160"/>
      <c r="KD354" s="160"/>
      <c r="KE354" s="160"/>
      <c r="KF354" s="160"/>
      <c r="KG354" s="160"/>
      <c r="KH354" s="160"/>
      <c r="KI354" s="160"/>
      <c r="KJ354" s="160"/>
      <c r="KK354" s="160"/>
      <c r="KL354" s="160"/>
      <c r="KM354" s="160"/>
      <c r="KN354" s="160"/>
      <c r="KO354" s="160"/>
      <c r="KP354" s="160"/>
      <c r="KQ354" s="160"/>
      <c r="KR354" s="160"/>
      <c r="KS354" s="160"/>
      <c r="KT354" s="160"/>
      <c r="KU354" s="160"/>
      <c r="KV354" s="160"/>
      <c r="KW354" s="160"/>
      <c r="KX354" s="160"/>
      <c r="KY354" s="160"/>
      <c r="KZ354" s="160"/>
      <c r="LA354" s="160"/>
      <c r="LB354" s="160"/>
      <c r="LC354" s="160"/>
      <c r="LD354" s="160"/>
      <c r="LE354" s="160"/>
      <c r="LF354" s="160"/>
      <c r="LG354" s="160"/>
      <c r="LH354" s="160"/>
      <c r="LI354" s="160"/>
      <c r="LJ354" s="160"/>
      <c r="LK354" s="160"/>
      <c r="LL354" s="160"/>
      <c r="LM354" s="160"/>
      <c r="LN354" s="160"/>
      <c r="LO354" s="160"/>
      <c r="LP354" s="160"/>
      <c r="LQ354" s="160"/>
      <c r="LR354" s="160"/>
      <c r="LS354" s="160"/>
      <c r="LT354" s="160"/>
      <c r="LU354" s="160"/>
      <c r="LV354" s="160"/>
      <c r="LW354" s="160"/>
      <c r="LX354" s="160"/>
      <c r="LY354" s="160"/>
      <c r="LZ354" s="160"/>
      <c r="MA354" s="160"/>
      <c r="MB354" s="160"/>
      <c r="MC354" s="160"/>
      <c r="MD354" s="160"/>
      <c r="ME354" s="160"/>
      <c r="MF354" s="160"/>
      <c r="MG354" s="160"/>
      <c r="MH354" s="160"/>
      <c r="MI354" s="160"/>
      <c r="MJ354" s="160"/>
      <c r="MK354" s="160"/>
      <c r="ML354" s="160"/>
      <c r="MM354" s="160"/>
      <c r="MN354" s="160"/>
      <c r="MO354" s="160"/>
      <c r="MP354" s="160"/>
      <c r="MQ354" s="160"/>
      <c r="MR354" s="160"/>
      <c r="MS354" s="160"/>
      <c r="MT354" s="160"/>
      <c r="MU354" s="160"/>
      <c r="MV354" s="160"/>
      <c r="MW354" s="160"/>
      <c r="MX354" s="160"/>
      <c r="MY354" s="160"/>
      <c r="MZ354" s="160"/>
      <c r="NA354" s="160"/>
      <c r="NB354" s="160"/>
      <c r="NC354" s="160"/>
      <c r="ND354" s="160"/>
      <c r="NE354" s="160"/>
      <c r="NF354" s="160"/>
      <c r="NG354" s="160"/>
      <c r="NH354" s="160"/>
      <c r="NI354" s="160"/>
      <c r="NJ354" s="160"/>
      <c r="NK354" s="160"/>
      <c r="NL354" s="160"/>
      <c r="NM354" s="160"/>
      <c r="NN354" s="160"/>
      <c r="NO354" s="160"/>
      <c r="NP354" s="160"/>
      <c r="NQ354" s="160"/>
      <c r="NR354" s="160"/>
      <c r="NS354" s="160"/>
      <c r="NT354" s="160"/>
      <c r="NU354" s="160"/>
      <c r="NV354" s="160"/>
      <c r="NW354" s="160"/>
      <c r="NX354" s="160"/>
      <c r="NY354" s="160"/>
      <c r="NZ354" s="160"/>
      <c r="OA354" s="160"/>
      <c r="OB354" s="160"/>
      <c r="OC354" s="160"/>
      <c r="OD354" s="160"/>
      <c r="OE354" s="160"/>
      <c r="OF354" s="160"/>
      <c r="OG354" s="160"/>
      <c r="OH354" s="160"/>
      <c r="OI354" s="160"/>
      <c r="OJ354" s="160"/>
      <c r="OK354" s="160"/>
      <c r="OL354" s="160"/>
      <c r="OM354" s="160"/>
      <c r="ON354" s="160"/>
      <c r="OO354" s="160"/>
      <c r="OP354" s="160"/>
      <c r="OQ354" s="160"/>
      <c r="OR354" s="160"/>
      <c r="OS354" s="160"/>
      <c r="OT354" s="160"/>
      <c r="OU354" s="160"/>
      <c r="OV354" s="160"/>
      <c r="OW354" s="160"/>
      <c r="OX354" s="160"/>
      <c r="OY354" s="160"/>
      <c r="OZ354" s="160"/>
      <c r="PA354" s="160"/>
      <c r="PB354" s="160"/>
      <c r="PC354" s="160"/>
      <c r="PD354" s="160"/>
      <c r="PE354" s="160"/>
      <c r="PF354" s="160"/>
      <c r="PG354" s="160"/>
      <c r="PH354" s="160"/>
      <c r="PI354" s="160"/>
      <c r="PJ354" s="160"/>
      <c r="PK354" s="160"/>
      <c r="PL354" s="160"/>
      <c r="PM354" s="160"/>
      <c r="PN354" s="160"/>
      <c r="PO354" s="160"/>
      <c r="PP354" s="160"/>
      <c r="PQ354" s="160"/>
      <c r="PR354" s="160"/>
      <c r="PS354" s="160"/>
      <c r="PT354" s="160"/>
      <c r="PU354" s="160"/>
      <c r="PV354" s="160"/>
      <c r="PW354" s="160"/>
      <c r="PX354" s="160"/>
      <c r="PY354" s="160"/>
      <c r="PZ354" s="160"/>
      <c r="QA354" s="160"/>
      <c r="QB354" s="160"/>
      <c r="QC354" s="160"/>
      <c r="QD354" s="160"/>
      <c r="QE354" s="160"/>
      <c r="QF354" s="160"/>
      <c r="QG354" s="160"/>
      <c r="QH354" s="160"/>
      <c r="QI354" s="160"/>
      <c r="QJ354" s="160"/>
      <c r="QK354" s="160"/>
      <c r="QL354" s="160"/>
      <c r="QM354" s="160"/>
      <c r="QN354" s="160"/>
      <c r="QO354" s="160"/>
      <c r="QP354" s="160"/>
      <c r="QQ354" s="160"/>
      <c r="QR354" s="160"/>
      <c r="QS354" s="160"/>
      <c r="QT354" s="160"/>
      <c r="QU354" s="160"/>
      <c r="QV354" s="160"/>
      <c r="QW354" s="160"/>
      <c r="QX354" s="160"/>
      <c r="QY354" s="160"/>
      <c r="QZ354" s="160"/>
      <c r="RA354" s="160"/>
      <c r="RB354" s="160"/>
      <c r="RC354" s="160"/>
      <c r="RD354" s="160"/>
      <c r="RE354" s="160"/>
      <c r="RF354" s="160"/>
      <c r="RG354" s="160"/>
      <c r="RH354" s="160"/>
      <c r="RI354" s="160"/>
      <c r="RJ354" s="160"/>
      <c r="RK354" s="160"/>
      <c r="RL354" s="160"/>
      <c r="RM354" s="160"/>
      <c r="RN354" s="160"/>
      <c r="RO354" s="160"/>
      <c r="RP354" s="160"/>
      <c r="RQ354" s="160"/>
      <c r="RR354" s="160"/>
      <c r="RS354" s="160"/>
      <c r="RT354" s="160"/>
      <c r="RU354" s="160"/>
      <c r="RV354" s="160"/>
      <c r="RW354" s="160"/>
      <c r="RX354" s="160"/>
      <c r="RY354" s="160"/>
      <c r="RZ354" s="160"/>
      <c r="SA354" s="160"/>
      <c r="SB354" s="160"/>
      <c r="SC354" s="160"/>
      <c r="SD354" s="160"/>
      <c r="SE354" s="160"/>
      <c r="SF354" s="160"/>
      <c r="SG354" s="160"/>
      <c r="SH354" s="160"/>
      <c r="SI354" s="160"/>
      <c r="SJ354" s="160"/>
      <c r="SK354" s="160"/>
      <c r="SL354" s="160"/>
      <c r="SM354" s="160"/>
      <c r="SN354" s="160"/>
      <c r="SO354" s="160"/>
      <c r="SP354" s="160"/>
      <c r="SQ354" s="160"/>
      <c r="SR354" s="160"/>
      <c r="SS354" s="160"/>
      <c r="ST354" s="160"/>
      <c r="SU354" s="160"/>
      <c r="SV354" s="160"/>
      <c r="SW354" s="160"/>
      <c r="SX354" s="160"/>
      <c r="SY354" s="160"/>
      <c r="SZ354" s="160"/>
      <c r="TA354" s="160"/>
      <c r="TB354" s="160"/>
      <c r="TC354" s="160"/>
      <c r="TD354" s="160"/>
      <c r="TE354" s="160"/>
      <c r="TF354" s="160"/>
    </row>
    <row r="355" spans="1:526">
      <c r="A355" s="160"/>
      <c r="B355" s="160"/>
      <c r="C355" s="160"/>
      <c r="D355" s="160"/>
      <c r="E355" s="160"/>
      <c r="F355" s="160"/>
      <c r="G355" s="160"/>
      <c r="H355" s="160"/>
      <c r="I355" s="160"/>
      <c r="J355" s="160"/>
      <c r="K355" s="160"/>
      <c r="L355" s="160"/>
      <c r="M355" s="160"/>
      <c r="N355" s="160"/>
      <c r="O355" s="160"/>
      <c r="P355" s="160"/>
      <c r="Q355" s="160"/>
      <c r="R355" s="160"/>
      <c r="S355" s="160"/>
      <c r="T355" s="160"/>
      <c r="U355" s="160"/>
      <c r="V355" s="160"/>
      <c r="W355" s="160"/>
      <c r="X355" s="160"/>
      <c r="Y355" s="160"/>
      <c r="Z355" s="160"/>
      <c r="AA355" s="160"/>
      <c r="AB355" s="160"/>
      <c r="AC355" s="160"/>
      <c r="AD355" s="160"/>
      <c r="AE355" s="160"/>
      <c r="AF355" s="160"/>
      <c r="AG355" s="160"/>
      <c r="AH355" s="160"/>
      <c r="AI355" s="160"/>
      <c r="AJ355" s="160"/>
      <c r="AK355" s="160"/>
      <c r="AL355" s="160"/>
      <c r="AM355" s="160"/>
      <c r="AN355" s="160"/>
      <c r="AO355" s="160"/>
      <c r="AP355" s="160"/>
      <c r="AQ355" s="160"/>
      <c r="AR355" s="160"/>
      <c r="AS355" s="160"/>
      <c r="AT355" s="160"/>
      <c r="AU355" s="160"/>
      <c r="AV355" s="160"/>
      <c r="AW355" s="160"/>
      <c r="AX355" s="160"/>
      <c r="AY355" s="160"/>
      <c r="AZ355" s="160"/>
      <c r="BA355" s="160"/>
      <c r="BB355" s="160"/>
      <c r="BC355" s="160"/>
      <c r="BD355" s="160"/>
      <c r="BE355" s="160"/>
      <c r="BF355" s="160"/>
      <c r="BG355" s="160"/>
      <c r="BH355" s="160"/>
      <c r="BI355" s="160"/>
      <c r="BJ355" s="160"/>
      <c r="BK355" s="160"/>
      <c r="BL355" s="160"/>
      <c r="BM355" s="160"/>
      <c r="BN355" s="160"/>
      <c r="BO355" s="160"/>
      <c r="BP355" s="160"/>
      <c r="BQ355" s="160"/>
      <c r="BR355" s="160"/>
      <c r="BS355" s="160"/>
      <c r="BT355" s="160"/>
      <c r="BU355" s="160"/>
      <c r="BV355" s="160"/>
      <c r="BW355" s="160"/>
      <c r="BX355" s="160"/>
      <c r="BY355" s="160"/>
      <c r="BZ355" s="160"/>
      <c r="CA355" s="160"/>
      <c r="CB355" s="160"/>
      <c r="CC355" s="160"/>
      <c r="CD355" s="160"/>
      <c r="CE355" s="160"/>
      <c r="CF355" s="160"/>
      <c r="CG355" s="160"/>
      <c r="CH355" s="160"/>
      <c r="CI355" s="160"/>
      <c r="CJ355" s="160"/>
      <c r="CK355" s="160"/>
      <c r="CL355" s="160"/>
      <c r="CM355" s="160"/>
      <c r="CN355" s="160"/>
      <c r="CO355" s="160"/>
      <c r="CP355" s="160"/>
      <c r="CQ355" s="160"/>
      <c r="CR355" s="160"/>
      <c r="CS355" s="160"/>
      <c r="CT355" s="160"/>
      <c r="CU355" s="160"/>
      <c r="CV355" s="160"/>
      <c r="CW355" s="160"/>
      <c r="CX355" s="160"/>
      <c r="CY355" s="160"/>
      <c r="CZ355" s="160"/>
      <c r="DA355" s="160"/>
      <c r="DB355" s="160"/>
      <c r="DC355" s="160"/>
      <c r="DD355" s="160"/>
      <c r="DE355" s="160"/>
      <c r="DF355" s="160"/>
      <c r="DG355" s="160"/>
      <c r="DH355" s="160"/>
      <c r="DI355" s="160"/>
      <c r="DJ355" s="160"/>
      <c r="DK355" s="160"/>
      <c r="DL355" s="160"/>
      <c r="DM355" s="160"/>
      <c r="DN355" s="160"/>
      <c r="DO355" s="160"/>
      <c r="DP355" s="160"/>
      <c r="DQ355" s="160"/>
      <c r="DR355" s="160"/>
      <c r="DS355" s="160"/>
      <c r="DT355" s="160"/>
      <c r="DU355" s="160"/>
      <c r="DV355" s="160"/>
      <c r="DW355" s="160"/>
      <c r="DX355" s="160"/>
      <c r="DY355" s="160"/>
      <c r="DZ355" s="160"/>
      <c r="EA355" s="160"/>
      <c r="EB355" s="160"/>
      <c r="EC355" s="160"/>
      <c r="ED355" s="160"/>
      <c r="EE355" s="160"/>
      <c r="EF355" s="160"/>
      <c r="EG355" s="160"/>
      <c r="EH355" s="160"/>
      <c r="EI355" s="160"/>
      <c r="EJ355" s="160"/>
      <c r="EK355" s="160"/>
      <c r="EL355" s="160"/>
      <c r="EM355" s="160"/>
      <c r="EN355" s="160"/>
      <c r="EO355" s="160"/>
      <c r="EP355" s="160"/>
      <c r="EQ355" s="160"/>
      <c r="ER355" s="160"/>
      <c r="ES355" s="160"/>
      <c r="ET355" s="160"/>
      <c r="EU355" s="160"/>
      <c r="EV355" s="160"/>
      <c r="EW355" s="160"/>
      <c r="EX355" s="160"/>
      <c r="EY355" s="160"/>
      <c r="EZ355" s="160"/>
      <c r="FA355" s="160"/>
      <c r="FB355" s="160"/>
      <c r="FC355" s="160"/>
      <c r="FD355" s="160"/>
      <c r="FE355" s="160"/>
      <c r="FF355" s="160"/>
      <c r="FG355" s="160"/>
      <c r="FH355" s="160"/>
      <c r="FI355" s="160"/>
      <c r="FJ355" s="160"/>
      <c r="FK355" s="160"/>
      <c r="FL355" s="160"/>
      <c r="FM355" s="160"/>
      <c r="FN355" s="160"/>
      <c r="FO355" s="160"/>
      <c r="FP355" s="160"/>
      <c r="FQ355" s="160"/>
      <c r="FR355" s="160"/>
      <c r="FS355" s="160"/>
      <c r="FT355" s="160"/>
      <c r="FU355" s="160"/>
      <c r="FV355" s="160"/>
      <c r="FW355" s="160"/>
      <c r="FX355" s="160"/>
      <c r="FY355" s="160"/>
      <c r="FZ355" s="160"/>
      <c r="GA355" s="160"/>
      <c r="GB355" s="160"/>
      <c r="GC355" s="160"/>
      <c r="GD355" s="160"/>
      <c r="GE355" s="160"/>
      <c r="GF355" s="160"/>
      <c r="GG355" s="160"/>
      <c r="GH355" s="160"/>
      <c r="GI355" s="160"/>
      <c r="GJ355" s="160"/>
      <c r="GK355" s="160"/>
      <c r="GL355" s="160"/>
      <c r="GM355" s="160"/>
      <c r="GN355" s="160"/>
      <c r="GO355" s="160"/>
      <c r="GP355" s="160"/>
      <c r="GQ355" s="160"/>
      <c r="GR355" s="160"/>
      <c r="GS355" s="160"/>
      <c r="GT355" s="160"/>
      <c r="GU355" s="160"/>
      <c r="GV355" s="160"/>
      <c r="GW355" s="160"/>
      <c r="GX355" s="160"/>
      <c r="GY355" s="160"/>
      <c r="GZ355" s="160"/>
      <c r="HA355" s="160"/>
      <c r="HB355" s="160"/>
      <c r="HC355" s="160"/>
      <c r="HD355" s="160"/>
      <c r="HE355" s="160"/>
      <c r="HF355" s="160"/>
      <c r="HG355" s="160"/>
      <c r="HH355" s="160"/>
      <c r="HI355" s="160"/>
      <c r="HJ355" s="160"/>
      <c r="HK355" s="160"/>
      <c r="HL355" s="160"/>
      <c r="HM355" s="160"/>
      <c r="HN355" s="160"/>
      <c r="HO355" s="160"/>
      <c r="HP355" s="160"/>
      <c r="HQ355" s="160"/>
      <c r="HR355" s="160"/>
      <c r="HS355" s="160"/>
      <c r="HT355" s="160"/>
      <c r="HU355" s="160"/>
      <c r="HV355" s="160"/>
      <c r="HW355" s="160"/>
      <c r="HX355" s="160"/>
      <c r="HY355" s="160"/>
      <c r="HZ355" s="160"/>
      <c r="IA355" s="160"/>
      <c r="IB355" s="160"/>
      <c r="IC355" s="160"/>
      <c r="ID355" s="160"/>
      <c r="IE355" s="160"/>
      <c r="IF355" s="160"/>
      <c r="IG355" s="160"/>
      <c r="IH355" s="160"/>
      <c r="II355" s="160"/>
      <c r="IJ355" s="160"/>
      <c r="IK355" s="160"/>
      <c r="IL355" s="160"/>
      <c r="IM355" s="160"/>
      <c r="IN355" s="160"/>
      <c r="IO355" s="160"/>
      <c r="IP355" s="160"/>
      <c r="IQ355" s="160"/>
      <c r="IR355" s="160"/>
      <c r="IS355" s="160"/>
      <c r="IT355" s="160"/>
      <c r="IU355" s="160"/>
      <c r="IV355" s="160"/>
      <c r="IW355" s="160"/>
      <c r="IX355" s="160"/>
      <c r="IY355" s="160"/>
      <c r="IZ355" s="160"/>
      <c r="JA355" s="160"/>
      <c r="JB355" s="160"/>
      <c r="JC355" s="160"/>
      <c r="JD355" s="160"/>
      <c r="JE355" s="160"/>
      <c r="JF355" s="160"/>
      <c r="JG355" s="160"/>
      <c r="JH355" s="160"/>
      <c r="JI355" s="160"/>
      <c r="JJ355" s="160"/>
      <c r="JK355" s="160"/>
      <c r="JL355" s="160"/>
      <c r="JM355" s="160"/>
      <c r="JN355" s="160"/>
      <c r="JO355" s="160"/>
      <c r="JP355" s="160"/>
      <c r="JQ355" s="160"/>
      <c r="JR355" s="160"/>
      <c r="JS355" s="160"/>
      <c r="JT355" s="160"/>
      <c r="JU355" s="160"/>
      <c r="JV355" s="160"/>
      <c r="JW355" s="160"/>
      <c r="JX355" s="160"/>
      <c r="JY355" s="160"/>
      <c r="JZ355" s="160"/>
      <c r="KA355" s="160"/>
      <c r="KB355" s="160"/>
      <c r="KC355" s="160"/>
      <c r="KD355" s="160"/>
      <c r="KE355" s="160"/>
      <c r="KF355" s="160"/>
      <c r="KG355" s="160"/>
      <c r="KH355" s="160"/>
      <c r="KI355" s="160"/>
      <c r="KJ355" s="160"/>
      <c r="KK355" s="160"/>
      <c r="KL355" s="160"/>
      <c r="KM355" s="160"/>
      <c r="KN355" s="160"/>
      <c r="KO355" s="160"/>
      <c r="KP355" s="160"/>
      <c r="KQ355" s="160"/>
      <c r="KR355" s="160"/>
      <c r="KS355" s="160"/>
      <c r="KT355" s="160"/>
      <c r="KU355" s="160"/>
      <c r="KV355" s="160"/>
      <c r="KW355" s="160"/>
      <c r="KX355" s="160"/>
      <c r="KY355" s="160"/>
      <c r="KZ355" s="160"/>
      <c r="LA355" s="160"/>
      <c r="LB355" s="160"/>
      <c r="LC355" s="160"/>
      <c r="LD355" s="160"/>
      <c r="LE355" s="160"/>
      <c r="LF355" s="160"/>
      <c r="LG355" s="160"/>
      <c r="LH355" s="160"/>
      <c r="LI355" s="160"/>
      <c r="LJ355" s="160"/>
      <c r="LK355" s="160"/>
      <c r="LL355" s="160"/>
      <c r="LM355" s="160"/>
      <c r="LN355" s="160"/>
      <c r="LO355" s="160"/>
      <c r="LP355" s="160"/>
      <c r="LQ355" s="160"/>
      <c r="LR355" s="160"/>
      <c r="LS355" s="160"/>
      <c r="LT355" s="160"/>
      <c r="LU355" s="160"/>
      <c r="LV355" s="160"/>
      <c r="LW355" s="160"/>
      <c r="LX355" s="160"/>
      <c r="LY355" s="160"/>
      <c r="LZ355" s="160"/>
      <c r="MA355" s="160"/>
      <c r="MB355" s="160"/>
      <c r="MC355" s="160"/>
      <c r="MD355" s="160"/>
      <c r="ME355" s="160"/>
      <c r="MF355" s="160"/>
      <c r="MG355" s="160"/>
      <c r="MH355" s="160"/>
      <c r="MI355" s="160"/>
      <c r="MJ355" s="160"/>
      <c r="MK355" s="160"/>
      <c r="ML355" s="160"/>
      <c r="MM355" s="160"/>
      <c r="MN355" s="160"/>
      <c r="MO355" s="160"/>
      <c r="MP355" s="160"/>
      <c r="MQ355" s="160"/>
      <c r="MR355" s="160"/>
      <c r="MS355" s="160"/>
      <c r="MT355" s="160"/>
      <c r="MU355" s="160"/>
      <c r="MV355" s="160"/>
      <c r="MW355" s="160"/>
      <c r="MX355" s="160"/>
      <c r="MY355" s="160"/>
      <c r="MZ355" s="160"/>
      <c r="NA355" s="160"/>
      <c r="NB355" s="160"/>
      <c r="NC355" s="160"/>
      <c r="ND355" s="160"/>
      <c r="NE355" s="160"/>
      <c r="NF355" s="160"/>
      <c r="NG355" s="160"/>
      <c r="NH355" s="160"/>
      <c r="NI355" s="160"/>
      <c r="NJ355" s="160"/>
      <c r="NK355" s="160"/>
      <c r="NL355" s="160"/>
      <c r="NM355" s="160"/>
      <c r="NN355" s="160"/>
      <c r="NO355" s="160"/>
      <c r="NP355" s="160"/>
      <c r="NQ355" s="160"/>
      <c r="NR355" s="160"/>
      <c r="NS355" s="160"/>
      <c r="NT355" s="160"/>
      <c r="NU355" s="160"/>
      <c r="NV355" s="160"/>
      <c r="NW355" s="160"/>
      <c r="NX355" s="160"/>
      <c r="NY355" s="160"/>
      <c r="NZ355" s="160"/>
      <c r="OA355" s="160"/>
      <c r="OB355" s="160"/>
      <c r="OC355" s="160"/>
      <c r="OD355" s="160"/>
      <c r="OE355" s="160"/>
      <c r="OF355" s="160"/>
      <c r="OG355" s="160"/>
      <c r="OH355" s="160"/>
      <c r="OI355" s="160"/>
      <c r="OJ355" s="160"/>
      <c r="OK355" s="160"/>
      <c r="OL355" s="160"/>
      <c r="OM355" s="160"/>
      <c r="ON355" s="160"/>
      <c r="OO355" s="160"/>
      <c r="OP355" s="160"/>
      <c r="OQ355" s="160"/>
      <c r="OR355" s="160"/>
      <c r="OS355" s="160"/>
      <c r="OT355" s="160"/>
      <c r="OU355" s="160"/>
      <c r="OV355" s="160"/>
      <c r="OW355" s="160"/>
      <c r="OX355" s="160"/>
      <c r="OY355" s="160"/>
      <c r="OZ355" s="160"/>
      <c r="PA355" s="160"/>
      <c r="PB355" s="160"/>
      <c r="PC355" s="160"/>
      <c r="PD355" s="160"/>
      <c r="PE355" s="160"/>
      <c r="PF355" s="160"/>
      <c r="PG355" s="160"/>
      <c r="PH355" s="160"/>
      <c r="PI355" s="160"/>
      <c r="PJ355" s="160"/>
      <c r="PK355" s="160"/>
      <c r="PL355" s="160"/>
      <c r="PM355" s="160"/>
      <c r="PN355" s="160"/>
      <c r="PO355" s="160"/>
      <c r="PP355" s="160"/>
      <c r="PQ355" s="160"/>
      <c r="PR355" s="160"/>
      <c r="PS355" s="160"/>
      <c r="PT355" s="160"/>
      <c r="PU355" s="160"/>
      <c r="PV355" s="160"/>
      <c r="PW355" s="160"/>
      <c r="PX355" s="160"/>
      <c r="PY355" s="160"/>
      <c r="PZ355" s="160"/>
      <c r="QA355" s="160"/>
      <c r="QB355" s="160"/>
      <c r="QC355" s="160"/>
      <c r="QD355" s="160"/>
      <c r="QE355" s="160"/>
      <c r="QF355" s="160"/>
      <c r="QG355" s="160"/>
      <c r="QH355" s="160"/>
      <c r="QI355" s="160"/>
      <c r="QJ355" s="160"/>
      <c r="QK355" s="160"/>
      <c r="QL355" s="160"/>
      <c r="QM355" s="160"/>
      <c r="QN355" s="160"/>
      <c r="QO355" s="160"/>
      <c r="QP355" s="160"/>
      <c r="QQ355" s="160"/>
      <c r="QR355" s="160"/>
      <c r="QS355" s="160"/>
      <c r="QT355" s="160"/>
      <c r="QU355" s="160"/>
      <c r="QV355" s="160"/>
      <c r="QW355" s="160"/>
      <c r="QX355" s="160"/>
      <c r="QY355" s="160"/>
      <c r="QZ355" s="160"/>
      <c r="RA355" s="160"/>
      <c r="RB355" s="160"/>
      <c r="RC355" s="160"/>
      <c r="RD355" s="160"/>
      <c r="RE355" s="160"/>
      <c r="RF355" s="160"/>
      <c r="RG355" s="160"/>
      <c r="RH355" s="160"/>
      <c r="RI355" s="160"/>
      <c r="RJ355" s="160"/>
      <c r="RK355" s="160"/>
      <c r="RL355" s="160"/>
      <c r="RM355" s="160"/>
      <c r="RN355" s="160"/>
      <c r="RO355" s="160"/>
      <c r="RP355" s="160"/>
      <c r="RQ355" s="160"/>
      <c r="RR355" s="160"/>
      <c r="RS355" s="160"/>
      <c r="RT355" s="160"/>
      <c r="RU355" s="160"/>
      <c r="RV355" s="160"/>
      <c r="RW355" s="160"/>
      <c r="RX355" s="160"/>
      <c r="RY355" s="160"/>
      <c r="RZ355" s="160"/>
      <c r="SA355" s="160"/>
      <c r="SB355" s="160"/>
      <c r="SC355" s="160"/>
      <c r="SD355" s="160"/>
      <c r="SE355" s="160"/>
      <c r="SF355" s="160"/>
      <c r="SG355" s="160"/>
      <c r="SH355" s="160"/>
      <c r="SI355" s="160"/>
      <c r="SJ355" s="160"/>
      <c r="SK355" s="160"/>
      <c r="SL355" s="160"/>
      <c r="SM355" s="160"/>
      <c r="SN355" s="160"/>
      <c r="SO355" s="160"/>
      <c r="SP355" s="160"/>
      <c r="SQ355" s="160"/>
      <c r="SR355" s="160"/>
      <c r="SS355" s="160"/>
      <c r="ST355" s="160"/>
      <c r="SU355" s="160"/>
      <c r="SV355" s="160"/>
      <c r="SW355" s="160"/>
      <c r="SX355" s="160"/>
      <c r="SY355" s="160"/>
      <c r="SZ355" s="160"/>
      <c r="TA355" s="160"/>
      <c r="TB355" s="160"/>
      <c r="TC355" s="160"/>
      <c r="TD355" s="160"/>
      <c r="TE355" s="160"/>
      <c r="TF355" s="160"/>
    </row>
    <row r="356" spans="1:526">
      <c r="A356" s="160"/>
      <c r="B356" s="160"/>
      <c r="C356" s="160"/>
      <c r="D356" s="160"/>
      <c r="E356" s="160"/>
      <c r="F356" s="160"/>
      <c r="G356" s="160"/>
      <c r="H356" s="160"/>
      <c r="I356" s="160"/>
      <c r="J356" s="160"/>
      <c r="K356" s="160"/>
      <c r="L356" s="160"/>
      <c r="M356" s="160"/>
      <c r="N356" s="160"/>
      <c r="O356" s="160"/>
      <c r="P356" s="160"/>
      <c r="Q356" s="160"/>
      <c r="R356" s="160"/>
      <c r="S356" s="160"/>
      <c r="T356" s="160"/>
      <c r="U356" s="160"/>
      <c r="V356" s="160"/>
      <c r="W356" s="160"/>
      <c r="X356" s="160"/>
      <c r="Y356" s="160"/>
      <c r="Z356" s="160"/>
      <c r="AA356" s="160"/>
      <c r="AB356" s="160"/>
      <c r="AC356" s="160"/>
      <c r="AD356" s="160"/>
      <c r="AE356" s="160"/>
      <c r="AF356" s="160"/>
      <c r="AG356" s="160"/>
      <c r="AH356" s="160"/>
      <c r="AI356" s="160"/>
      <c r="AJ356" s="160"/>
      <c r="AK356" s="160"/>
      <c r="AL356" s="160"/>
      <c r="AM356" s="160"/>
      <c r="AN356" s="160"/>
      <c r="AO356" s="160"/>
      <c r="AP356" s="160"/>
      <c r="AQ356" s="160"/>
      <c r="AR356" s="160"/>
      <c r="AS356" s="160"/>
      <c r="AT356" s="160"/>
      <c r="AU356" s="160"/>
      <c r="AV356" s="160"/>
      <c r="AW356" s="160"/>
      <c r="AX356" s="160"/>
      <c r="AY356" s="160"/>
      <c r="AZ356" s="160"/>
      <c r="BA356" s="160"/>
      <c r="BB356" s="160"/>
      <c r="BC356" s="160"/>
      <c r="BD356" s="160"/>
      <c r="BE356" s="160"/>
      <c r="BF356" s="160"/>
      <c r="BG356" s="160"/>
      <c r="BH356" s="160"/>
      <c r="BI356" s="160"/>
      <c r="BJ356" s="160"/>
      <c r="BK356" s="160"/>
      <c r="BL356" s="160"/>
      <c r="BM356" s="160"/>
      <c r="BN356" s="160"/>
      <c r="BO356" s="160"/>
      <c r="BP356" s="160"/>
      <c r="BQ356" s="160"/>
      <c r="BR356" s="160"/>
      <c r="BS356" s="160"/>
      <c r="BT356" s="160"/>
      <c r="BU356" s="160"/>
      <c r="BV356" s="160"/>
      <c r="BW356" s="160"/>
      <c r="BX356" s="160"/>
      <c r="BY356" s="160"/>
      <c r="BZ356" s="160"/>
      <c r="CA356" s="160"/>
      <c r="CB356" s="160"/>
      <c r="CC356" s="160"/>
      <c r="CD356" s="160"/>
      <c r="CE356" s="160"/>
      <c r="CF356" s="160"/>
      <c r="CG356" s="160"/>
      <c r="CH356" s="160"/>
      <c r="CI356" s="160"/>
      <c r="CJ356" s="160"/>
      <c r="CK356" s="160"/>
      <c r="CL356" s="160"/>
      <c r="CM356" s="160"/>
      <c r="CN356" s="160"/>
      <c r="CO356" s="160"/>
      <c r="CP356" s="160"/>
      <c r="CQ356" s="160"/>
      <c r="CR356" s="160"/>
      <c r="CS356" s="160"/>
      <c r="CT356" s="160"/>
      <c r="CU356" s="160"/>
      <c r="CV356" s="160"/>
      <c r="CW356" s="160"/>
      <c r="CX356" s="160"/>
      <c r="CY356" s="160"/>
      <c r="CZ356" s="160"/>
      <c r="DA356" s="160"/>
      <c r="DB356" s="160"/>
      <c r="DC356" s="160"/>
      <c r="DD356" s="160"/>
      <c r="DE356" s="160"/>
      <c r="DF356" s="160"/>
      <c r="DG356" s="160"/>
      <c r="DH356" s="160"/>
      <c r="DI356" s="160"/>
      <c r="DJ356" s="160"/>
      <c r="DK356" s="160"/>
      <c r="DL356" s="160"/>
      <c r="DM356" s="160"/>
      <c r="DN356" s="160"/>
      <c r="DO356" s="160"/>
      <c r="DP356" s="160"/>
      <c r="DQ356" s="160"/>
      <c r="DR356" s="160"/>
      <c r="DS356" s="160"/>
      <c r="DT356" s="160"/>
      <c r="DU356" s="160"/>
      <c r="DV356" s="160"/>
      <c r="DW356" s="160"/>
      <c r="DX356" s="160"/>
      <c r="DY356" s="160"/>
      <c r="DZ356" s="160"/>
      <c r="EA356" s="160"/>
      <c r="EB356" s="160"/>
      <c r="EC356" s="160"/>
      <c r="ED356" s="160"/>
      <c r="EE356" s="160"/>
      <c r="EF356" s="160"/>
      <c r="EG356" s="160"/>
      <c r="EH356" s="160"/>
      <c r="EI356" s="160"/>
      <c r="EJ356" s="160"/>
      <c r="EK356" s="160"/>
      <c r="EL356" s="160"/>
      <c r="EM356" s="160"/>
      <c r="EN356" s="160"/>
      <c r="EO356" s="160"/>
      <c r="EP356" s="160"/>
      <c r="EQ356" s="160"/>
      <c r="ER356" s="160"/>
      <c r="ES356" s="160"/>
      <c r="ET356" s="160"/>
      <c r="EU356" s="160"/>
      <c r="EV356" s="160"/>
      <c r="EW356" s="160"/>
      <c r="EX356" s="160"/>
      <c r="EY356" s="160"/>
      <c r="EZ356" s="160"/>
      <c r="FA356" s="160"/>
      <c r="FB356" s="160"/>
      <c r="FC356" s="160"/>
      <c r="FD356" s="160"/>
      <c r="FE356" s="160"/>
      <c r="FF356" s="160"/>
      <c r="FG356" s="160"/>
      <c r="FH356" s="160"/>
      <c r="FI356" s="160"/>
      <c r="FJ356" s="160"/>
      <c r="FK356" s="160"/>
      <c r="FL356" s="160"/>
      <c r="FM356" s="160"/>
      <c r="FN356" s="160"/>
      <c r="FO356" s="160"/>
      <c r="FP356" s="160"/>
      <c r="FQ356" s="160"/>
      <c r="FR356" s="160"/>
      <c r="FS356" s="160"/>
      <c r="FT356" s="160"/>
      <c r="FU356" s="160"/>
      <c r="FV356" s="160"/>
      <c r="FW356" s="160"/>
      <c r="FX356" s="160"/>
      <c r="FY356" s="160"/>
      <c r="FZ356" s="160"/>
      <c r="GA356" s="160"/>
      <c r="GB356" s="160"/>
      <c r="GC356" s="160"/>
      <c r="GD356" s="160"/>
      <c r="GE356" s="160"/>
      <c r="GF356" s="160"/>
      <c r="GG356" s="160"/>
      <c r="GH356" s="160"/>
      <c r="GI356" s="160"/>
      <c r="GJ356" s="160"/>
      <c r="GK356" s="160"/>
      <c r="GL356" s="160"/>
      <c r="GM356" s="160"/>
      <c r="GN356" s="160"/>
      <c r="GO356" s="160"/>
      <c r="GP356" s="160"/>
      <c r="GQ356" s="160"/>
      <c r="GR356" s="160"/>
      <c r="GS356" s="160"/>
      <c r="GT356" s="160"/>
      <c r="GU356" s="160"/>
      <c r="GV356" s="160"/>
      <c r="GW356" s="160"/>
      <c r="GX356" s="160"/>
      <c r="GY356" s="160"/>
      <c r="GZ356" s="160"/>
      <c r="HA356" s="160"/>
      <c r="HB356" s="160"/>
      <c r="HC356" s="160"/>
      <c r="HD356" s="160"/>
      <c r="HE356" s="160"/>
      <c r="HF356" s="160"/>
      <c r="HG356" s="160"/>
      <c r="HH356" s="160"/>
      <c r="HI356" s="160"/>
      <c r="HJ356" s="160"/>
      <c r="HK356" s="160"/>
      <c r="HL356" s="160"/>
      <c r="HM356" s="160"/>
      <c r="HN356" s="160"/>
      <c r="HO356" s="160"/>
      <c r="HP356" s="160"/>
      <c r="HQ356" s="160"/>
      <c r="HR356" s="160"/>
      <c r="HS356" s="160"/>
      <c r="HT356" s="160"/>
      <c r="HU356" s="160"/>
      <c r="HV356" s="160"/>
      <c r="HW356" s="160"/>
      <c r="HX356" s="160"/>
      <c r="HY356" s="160"/>
      <c r="HZ356" s="160"/>
      <c r="IA356" s="160"/>
      <c r="IB356" s="160"/>
      <c r="IC356" s="160"/>
      <c r="ID356" s="160"/>
      <c r="IE356" s="160"/>
      <c r="IF356" s="160"/>
      <c r="IG356" s="160"/>
      <c r="IH356" s="160"/>
      <c r="II356" s="160"/>
      <c r="IJ356" s="160"/>
      <c r="IK356" s="160"/>
      <c r="IL356" s="160"/>
      <c r="IM356" s="160"/>
      <c r="IN356" s="160"/>
      <c r="IO356" s="160"/>
      <c r="IP356" s="160"/>
      <c r="IQ356" s="160"/>
      <c r="IR356" s="160"/>
      <c r="IS356" s="160"/>
      <c r="IT356" s="160"/>
      <c r="IU356" s="160"/>
      <c r="IV356" s="160"/>
      <c r="IW356" s="160"/>
      <c r="IX356" s="160"/>
      <c r="IY356" s="160"/>
      <c r="IZ356" s="160"/>
      <c r="JA356" s="160"/>
      <c r="JB356" s="160"/>
      <c r="JC356" s="160"/>
      <c r="JD356" s="160"/>
      <c r="JE356" s="160"/>
      <c r="JF356" s="160"/>
      <c r="JG356" s="160"/>
      <c r="JH356" s="160"/>
      <c r="JI356" s="160"/>
      <c r="JJ356" s="160"/>
      <c r="JK356" s="160"/>
      <c r="JL356" s="160"/>
      <c r="JM356" s="160"/>
      <c r="JN356" s="160"/>
      <c r="JO356" s="160"/>
      <c r="JP356" s="160"/>
      <c r="JQ356" s="160"/>
      <c r="JR356" s="160"/>
      <c r="JS356" s="160"/>
      <c r="JT356" s="160"/>
      <c r="JU356" s="160"/>
      <c r="JV356" s="160"/>
      <c r="JW356" s="160"/>
      <c r="JX356" s="160"/>
      <c r="JY356" s="160"/>
      <c r="JZ356" s="160"/>
      <c r="KA356" s="160"/>
      <c r="KB356" s="160"/>
      <c r="KC356" s="160"/>
      <c r="KD356" s="160"/>
      <c r="KE356" s="160"/>
      <c r="KF356" s="160"/>
      <c r="KG356" s="160"/>
      <c r="KH356" s="160"/>
      <c r="KI356" s="160"/>
      <c r="KJ356" s="160"/>
      <c r="KK356" s="160"/>
      <c r="KL356" s="160"/>
      <c r="KM356" s="160"/>
      <c r="KN356" s="160"/>
      <c r="KO356" s="160"/>
      <c r="KP356" s="160"/>
      <c r="KQ356" s="160"/>
      <c r="KR356" s="160"/>
      <c r="KS356" s="160"/>
      <c r="KT356" s="160"/>
      <c r="KU356" s="160"/>
      <c r="KV356" s="160"/>
      <c r="KW356" s="160"/>
      <c r="KX356" s="160"/>
      <c r="KY356" s="160"/>
      <c r="KZ356" s="160"/>
      <c r="LA356" s="160"/>
      <c r="LB356" s="160"/>
      <c r="LC356" s="160"/>
      <c r="LD356" s="160"/>
      <c r="LE356" s="160"/>
      <c r="LF356" s="160"/>
      <c r="LG356" s="160"/>
      <c r="LH356" s="160"/>
      <c r="LI356" s="160"/>
      <c r="LJ356" s="160"/>
      <c r="LK356" s="160"/>
      <c r="LL356" s="160"/>
      <c r="LM356" s="160"/>
      <c r="LN356" s="160"/>
      <c r="LO356" s="160"/>
      <c r="LP356" s="160"/>
      <c r="LQ356" s="160"/>
      <c r="LR356" s="160"/>
      <c r="LS356" s="160"/>
      <c r="LT356" s="160"/>
      <c r="LU356" s="160"/>
      <c r="LV356" s="160"/>
      <c r="LW356" s="160"/>
      <c r="LX356" s="160"/>
      <c r="LY356" s="160"/>
      <c r="LZ356" s="160"/>
      <c r="MA356" s="160"/>
      <c r="MB356" s="160"/>
      <c r="MC356" s="160"/>
      <c r="MD356" s="160"/>
      <c r="ME356" s="160"/>
      <c r="MF356" s="160"/>
      <c r="MG356" s="160"/>
      <c r="MH356" s="160"/>
      <c r="MI356" s="160"/>
      <c r="MJ356" s="160"/>
      <c r="MK356" s="160"/>
      <c r="ML356" s="160"/>
      <c r="MM356" s="160"/>
      <c r="MN356" s="160"/>
      <c r="MO356" s="160"/>
      <c r="MP356" s="160"/>
      <c r="MQ356" s="160"/>
      <c r="MR356" s="160"/>
      <c r="MS356" s="160"/>
      <c r="MT356" s="160"/>
      <c r="MU356" s="160"/>
      <c r="MV356" s="160"/>
      <c r="MW356" s="160"/>
      <c r="MX356" s="160"/>
      <c r="MY356" s="160"/>
      <c r="MZ356" s="160"/>
      <c r="NA356" s="160"/>
      <c r="NB356" s="160"/>
      <c r="NC356" s="160"/>
      <c r="ND356" s="160"/>
      <c r="NE356" s="160"/>
      <c r="NF356" s="160"/>
      <c r="NG356" s="160"/>
      <c r="NH356" s="160"/>
      <c r="NI356" s="160"/>
      <c r="NJ356" s="160"/>
      <c r="NK356" s="160"/>
      <c r="NL356" s="160"/>
      <c r="NM356" s="160"/>
      <c r="NN356" s="160"/>
      <c r="NO356" s="160"/>
      <c r="NP356" s="160"/>
      <c r="NQ356" s="160"/>
      <c r="NR356" s="160"/>
      <c r="NS356" s="160"/>
      <c r="NT356" s="160"/>
      <c r="NU356" s="160"/>
      <c r="NV356" s="160"/>
      <c r="NW356" s="160"/>
      <c r="NX356" s="160"/>
      <c r="NY356" s="160"/>
      <c r="NZ356" s="160"/>
      <c r="OA356" s="160"/>
      <c r="OB356" s="160"/>
      <c r="OC356" s="160"/>
      <c r="OD356" s="160"/>
      <c r="OE356" s="160"/>
      <c r="OF356" s="160"/>
      <c r="OG356" s="160"/>
      <c r="OH356" s="160"/>
      <c r="OI356" s="160"/>
      <c r="OJ356" s="160"/>
      <c r="OK356" s="160"/>
      <c r="OL356" s="160"/>
      <c r="OM356" s="160"/>
      <c r="ON356" s="160"/>
      <c r="OO356" s="160"/>
      <c r="OP356" s="160"/>
      <c r="OQ356" s="160"/>
      <c r="OR356" s="160"/>
      <c r="OS356" s="160"/>
      <c r="OT356" s="160"/>
      <c r="OU356" s="160"/>
      <c r="OV356" s="160"/>
      <c r="OW356" s="160"/>
      <c r="OX356" s="160"/>
      <c r="OY356" s="160"/>
      <c r="OZ356" s="160"/>
      <c r="PA356" s="160"/>
      <c r="PB356" s="160"/>
      <c r="PC356" s="160"/>
      <c r="PD356" s="160"/>
      <c r="PE356" s="160"/>
      <c r="PF356" s="160"/>
      <c r="PG356" s="160"/>
      <c r="PH356" s="160"/>
      <c r="PI356" s="160"/>
      <c r="PJ356" s="160"/>
      <c r="PK356" s="160"/>
      <c r="PL356" s="160"/>
      <c r="PM356" s="160"/>
      <c r="PN356" s="160"/>
      <c r="PO356" s="160"/>
      <c r="PP356" s="160"/>
      <c r="PQ356" s="160"/>
      <c r="PR356" s="160"/>
      <c r="PS356" s="160"/>
      <c r="PT356" s="160"/>
      <c r="PU356" s="160"/>
      <c r="PV356" s="160"/>
      <c r="PW356" s="160"/>
      <c r="PX356" s="160"/>
      <c r="PY356" s="160"/>
      <c r="PZ356" s="160"/>
      <c r="QA356" s="160"/>
      <c r="QB356" s="160"/>
      <c r="QC356" s="160"/>
      <c r="QD356" s="160"/>
      <c r="QE356" s="160"/>
      <c r="QF356" s="160"/>
      <c r="QG356" s="160"/>
      <c r="QH356" s="160"/>
      <c r="QI356" s="160"/>
      <c r="QJ356" s="160"/>
      <c r="QK356" s="160"/>
      <c r="QL356" s="160"/>
      <c r="QM356" s="160"/>
      <c r="QN356" s="160"/>
      <c r="QO356" s="160"/>
      <c r="QP356" s="160"/>
      <c r="QQ356" s="160"/>
      <c r="QR356" s="160"/>
      <c r="QS356" s="160"/>
      <c r="QT356" s="160"/>
      <c r="QU356" s="160"/>
      <c r="QV356" s="160"/>
      <c r="QW356" s="160"/>
      <c r="QX356" s="160"/>
      <c r="QY356" s="160"/>
      <c r="QZ356" s="160"/>
      <c r="RA356" s="160"/>
      <c r="RB356" s="160"/>
      <c r="RC356" s="160"/>
      <c r="RD356" s="160"/>
      <c r="RE356" s="160"/>
      <c r="RF356" s="160"/>
      <c r="RG356" s="160"/>
      <c r="RH356" s="160"/>
      <c r="RI356" s="160"/>
      <c r="RJ356" s="160"/>
      <c r="RK356" s="160"/>
      <c r="RL356" s="160"/>
      <c r="RM356" s="160"/>
      <c r="RN356" s="160"/>
      <c r="RO356" s="160"/>
      <c r="RP356" s="160"/>
      <c r="RQ356" s="160"/>
      <c r="RR356" s="160"/>
      <c r="RS356" s="160"/>
      <c r="RT356" s="160"/>
      <c r="RU356" s="160"/>
      <c r="RV356" s="160"/>
      <c r="RW356" s="160"/>
      <c r="RX356" s="160"/>
      <c r="RY356" s="160"/>
      <c r="RZ356" s="160"/>
      <c r="SA356" s="160"/>
      <c r="SB356" s="160"/>
      <c r="SC356" s="160"/>
      <c r="SD356" s="160"/>
      <c r="SE356" s="160"/>
      <c r="SF356" s="160"/>
      <c r="SG356" s="160"/>
      <c r="SH356" s="160"/>
      <c r="SI356" s="160"/>
      <c r="SJ356" s="160"/>
      <c r="SK356" s="160"/>
      <c r="SL356" s="160"/>
      <c r="SM356" s="160"/>
      <c r="SN356" s="160"/>
      <c r="SO356" s="160"/>
      <c r="SP356" s="160"/>
      <c r="SQ356" s="160"/>
      <c r="SR356" s="160"/>
      <c r="SS356" s="160"/>
      <c r="ST356" s="160"/>
      <c r="SU356" s="160"/>
      <c r="SV356" s="160"/>
      <c r="SW356" s="160"/>
      <c r="SX356" s="160"/>
      <c r="SY356" s="160"/>
      <c r="SZ356" s="160"/>
      <c r="TA356" s="160"/>
      <c r="TB356" s="160"/>
      <c r="TC356" s="160"/>
      <c r="TD356" s="160"/>
      <c r="TE356" s="160"/>
      <c r="TF356" s="160"/>
    </row>
    <row r="357" spans="1:526">
      <c r="A357" s="160"/>
      <c r="B357" s="160"/>
      <c r="C357" s="160"/>
      <c r="D357" s="160"/>
      <c r="E357" s="160"/>
      <c r="F357" s="160"/>
      <c r="G357" s="160"/>
      <c r="H357" s="160"/>
      <c r="I357" s="160"/>
      <c r="J357" s="160"/>
      <c r="K357" s="160"/>
      <c r="L357" s="160"/>
      <c r="M357" s="160"/>
      <c r="N357" s="160"/>
      <c r="O357" s="160"/>
      <c r="P357" s="160"/>
      <c r="Q357" s="160"/>
      <c r="R357" s="160"/>
      <c r="S357" s="160"/>
      <c r="T357" s="160"/>
      <c r="U357" s="160"/>
      <c r="V357" s="160"/>
      <c r="W357" s="160"/>
      <c r="X357" s="160"/>
      <c r="Y357" s="160"/>
      <c r="Z357" s="160"/>
      <c r="AA357" s="160"/>
      <c r="AB357" s="160"/>
      <c r="AC357" s="160"/>
      <c r="AD357" s="160"/>
      <c r="AE357" s="160"/>
      <c r="AF357" s="160"/>
      <c r="AG357" s="160"/>
      <c r="AH357" s="160"/>
      <c r="AI357" s="160"/>
      <c r="AJ357" s="160"/>
      <c r="AK357" s="160"/>
      <c r="AL357" s="160"/>
      <c r="AM357" s="160"/>
      <c r="AN357" s="160"/>
      <c r="AO357" s="160"/>
      <c r="AP357" s="160"/>
      <c r="AQ357" s="160"/>
      <c r="AR357" s="160"/>
      <c r="AS357" s="160"/>
      <c r="AT357" s="160"/>
      <c r="AU357" s="160"/>
      <c r="AV357" s="160"/>
      <c r="AW357" s="160"/>
      <c r="AX357" s="160"/>
      <c r="AY357" s="160"/>
      <c r="AZ357" s="160"/>
      <c r="BA357" s="160"/>
      <c r="BB357" s="160"/>
      <c r="BC357" s="160"/>
      <c r="BD357" s="160"/>
      <c r="BE357" s="160"/>
      <c r="BF357" s="160"/>
      <c r="BG357" s="160"/>
      <c r="BH357" s="160"/>
      <c r="BI357" s="160"/>
      <c r="BJ357" s="160"/>
      <c r="BK357" s="160"/>
      <c r="BL357" s="160"/>
      <c r="BM357" s="160"/>
      <c r="BN357" s="160"/>
      <c r="BO357" s="160"/>
      <c r="BP357" s="160"/>
      <c r="BQ357" s="160"/>
      <c r="BR357" s="160"/>
      <c r="BS357" s="160"/>
      <c r="BT357" s="160"/>
      <c r="BU357" s="160"/>
      <c r="BV357" s="160"/>
      <c r="BW357" s="160"/>
      <c r="BX357" s="160"/>
      <c r="BY357" s="160"/>
      <c r="BZ357" s="160"/>
      <c r="CA357" s="160"/>
      <c r="CB357" s="160"/>
      <c r="CC357" s="160"/>
      <c r="CD357" s="160"/>
      <c r="CE357" s="160"/>
      <c r="CF357" s="160"/>
      <c r="CG357" s="160"/>
      <c r="CH357" s="160"/>
      <c r="CI357" s="160"/>
      <c r="CJ357" s="160"/>
      <c r="CK357" s="160"/>
      <c r="CL357" s="160"/>
      <c r="CM357" s="160"/>
      <c r="CN357" s="160"/>
      <c r="CO357" s="160"/>
      <c r="CP357" s="160"/>
      <c r="CQ357" s="160"/>
      <c r="CR357" s="160"/>
      <c r="CS357" s="160"/>
      <c r="CT357" s="160"/>
      <c r="CU357" s="160"/>
      <c r="CV357" s="160"/>
      <c r="CW357" s="160"/>
      <c r="CX357" s="160"/>
      <c r="CY357" s="160"/>
      <c r="CZ357" s="160"/>
      <c r="DA357" s="160"/>
      <c r="DB357" s="160"/>
      <c r="DC357" s="160"/>
      <c r="DD357" s="160"/>
      <c r="DE357" s="160"/>
      <c r="DF357" s="160"/>
      <c r="DG357" s="160"/>
      <c r="DH357" s="160"/>
      <c r="DI357" s="160"/>
      <c r="DJ357" s="160"/>
      <c r="DK357" s="160"/>
      <c r="DL357" s="160"/>
      <c r="DM357" s="160"/>
      <c r="DN357" s="160"/>
      <c r="DO357" s="160"/>
      <c r="DP357" s="160"/>
      <c r="DQ357" s="160"/>
      <c r="DR357" s="160"/>
      <c r="DS357" s="160"/>
      <c r="DT357" s="160"/>
      <c r="DU357" s="160"/>
      <c r="DV357" s="160"/>
      <c r="DW357" s="160"/>
      <c r="DX357" s="160"/>
      <c r="DY357" s="160"/>
      <c r="DZ357" s="160"/>
      <c r="EA357" s="160"/>
      <c r="EB357" s="160"/>
      <c r="EC357" s="160"/>
      <c r="ED357" s="160"/>
      <c r="EE357" s="160"/>
      <c r="EF357" s="160"/>
      <c r="EG357" s="160"/>
      <c r="EH357" s="160"/>
      <c r="EI357" s="160"/>
      <c r="EJ357" s="160"/>
      <c r="EK357" s="160"/>
      <c r="EL357" s="160"/>
      <c r="EM357" s="160"/>
      <c r="EN357" s="160"/>
      <c r="EO357" s="160"/>
      <c r="EP357" s="160"/>
      <c r="EQ357" s="160"/>
      <c r="ER357" s="160"/>
      <c r="ES357" s="160"/>
      <c r="ET357" s="160"/>
      <c r="EU357" s="160"/>
      <c r="EV357" s="160"/>
      <c r="EW357" s="160"/>
      <c r="EX357" s="160"/>
      <c r="EY357" s="160"/>
      <c r="EZ357" s="160"/>
      <c r="FA357" s="160"/>
      <c r="FB357" s="160"/>
      <c r="FC357" s="160"/>
      <c r="FD357" s="160"/>
      <c r="FE357" s="160"/>
      <c r="FF357" s="160"/>
      <c r="FG357" s="160"/>
      <c r="FH357" s="160"/>
      <c r="FI357" s="160"/>
      <c r="FJ357" s="160"/>
      <c r="FK357" s="160"/>
      <c r="FL357" s="160"/>
      <c r="FM357" s="160"/>
      <c r="FN357" s="160"/>
      <c r="FO357" s="160"/>
      <c r="FP357" s="160"/>
      <c r="FQ357" s="160"/>
      <c r="FR357" s="160"/>
      <c r="FS357" s="160"/>
      <c r="FT357" s="160"/>
      <c r="FU357" s="160"/>
      <c r="FV357" s="160"/>
      <c r="FW357" s="160"/>
      <c r="FX357" s="160"/>
      <c r="FY357" s="160"/>
      <c r="FZ357" s="160"/>
      <c r="GA357" s="160"/>
      <c r="GB357" s="160"/>
      <c r="GC357" s="160"/>
      <c r="GD357" s="160"/>
      <c r="GE357" s="160"/>
      <c r="GF357" s="160"/>
      <c r="GG357" s="160"/>
      <c r="GH357" s="160"/>
      <c r="GI357" s="160"/>
      <c r="GJ357" s="160"/>
      <c r="GK357" s="160"/>
      <c r="GL357" s="160"/>
      <c r="GM357" s="160"/>
      <c r="GN357" s="160"/>
      <c r="GO357" s="160"/>
      <c r="GP357" s="160"/>
      <c r="GQ357" s="160"/>
      <c r="GR357" s="160"/>
      <c r="GS357" s="160"/>
      <c r="GT357" s="160"/>
      <c r="GU357" s="160"/>
      <c r="GV357" s="160"/>
      <c r="GW357" s="160"/>
      <c r="GX357" s="160"/>
      <c r="GY357" s="160"/>
      <c r="GZ357" s="160"/>
      <c r="HA357" s="160"/>
      <c r="HB357" s="160"/>
      <c r="HC357" s="160"/>
      <c r="HD357" s="160"/>
      <c r="HE357" s="160"/>
      <c r="HF357" s="160"/>
      <c r="HG357" s="160"/>
      <c r="HH357" s="160"/>
      <c r="HI357" s="160"/>
      <c r="HJ357" s="160"/>
      <c r="HK357" s="160"/>
      <c r="HL357" s="160"/>
      <c r="HM357" s="160"/>
      <c r="HN357" s="160"/>
      <c r="HO357" s="160"/>
      <c r="HP357" s="160"/>
      <c r="HQ357" s="160"/>
      <c r="HR357" s="160"/>
      <c r="HS357" s="160"/>
      <c r="HT357" s="160"/>
      <c r="HU357" s="160"/>
      <c r="HV357" s="160"/>
      <c r="HW357" s="160"/>
      <c r="HX357" s="160"/>
      <c r="HY357" s="160"/>
      <c r="HZ357" s="160"/>
      <c r="IA357" s="160"/>
      <c r="IB357" s="160"/>
      <c r="IC357" s="160"/>
      <c r="ID357" s="160"/>
      <c r="IE357" s="160"/>
      <c r="IF357" s="160"/>
      <c r="IG357" s="160"/>
      <c r="IH357" s="160"/>
      <c r="II357" s="160"/>
      <c r="IJ357" s="160"/>
      <c r="IK357" s="160"/>
      <c r="IL357" s="160"/>
      <c r="IM357" s="160"/>
      <c r="IN357" s="160"/>
      <c r="IO357" s="160"/>
      <c r="IP357" s="160"/>
      <c r="IQ357" s="160"/>
      <c r="IR357" s="160"/>
      <c r="IS357" s="160"/>
      <c r="IT357" s="160"/>
      <c r="IU357" s="160"/>
      <c r="IV357" s="160"/>
      <c r="IW357" s="160"/>
      <c r="IX357" s="160"/>
      <c r="IY357" s="160"/>
      <c r="IZ357" s="160"/>
      <c r="JA357" s="160"/>
      <c r="JB357" s="160"/>
      <c r="JC357" s="160"/>
      <c r="JD357" s="160"/>
      <c r="JE357" s="160"/>
      <c r="JF357" s="160"/>
      <c r="JG357" s="160"/>
      <c r="JH357" s="160"/>
      <c r="JI357" s="160"/>
      <c r="JJ357" s="160"/>
      <c r="JK357" s="160"/>
      <c r="JL357" s="160"/>
      <c r="JM357" s="160"/>
      <c r="JN357" s="160"/>
      <c r="JO357" s="160"/>
      <c r="JP357" s="160"/>
      <c r="JQ357" s="160"/>
      <c r="JR357" s="160"/>
      <c r="JS357" s="160"/>
      <c r="JT357" s="160"/>
      <c r="JU357" s="160"/>
      <c r="JV357" s="160"/>
      <c r="JW357" s="160"/>
      <c r="JX357" s="160"/>
      <c r="JY357" s="160"/>
      <c r="JZ357" s="160"/>
      <c r="KA357" s="160"/>
      <c r="KB357" s="160"/>
      <c r="KC357" s="160"/>
      <c r="KD357" s="160"/>
      <c r="KE357" s="160"/>
      <c r="KF357" s="160"/>
      <c r="KG357" s="160"/>
      <c r="KH357" s="160"/>
      <c r="KI357" s="160"/>
      <c r="KJ357" s="160"/>
      <c r="KK357" s="160"/>
      <c r="KL357" s="160"/>
      <c r="KM357" s="160"/>
      <c r="KN357" s="160"/>
      <c r="KO357" s="160"/>
      <c r="KP357" s="160"/>
      <c r="KQ357" s="160"/>
      <c r="KR357" s="160"/>
      <c r="KS357" s="160"/>
      <c r="KT357" s="160"/>
      <c r="KU357" s="160"/>
      <c r="KV357" s="160"/>
      <c r="KW357" s="160"/>
      <c r="KX357" s="160"/>
      <c r="KY357" s="160"/>
      <c r="KZ357" s="160"/>
      <c r="LA357" s="160"/>
      <c r="LB357" s="160"/>
      <c r="LC357" s="160"/>
      <c r="LD357" s="160"/>
      <c r="LE357" s="160"/>
      <c r="LF357" s="160"/>
      <c r="LG357" s="160"/>
      <c r="LH357" s="160"/>
      <c r="LI357" s="160"/>
      <c r="LJ357" s="160"/>
      <c r="LK357" s="160"/>
      <c r="LL357" s="160"/>
      <c r="LM357" s="160"/>
      <c r="LN357" s="160"/>
      <c r="LO357" s="160"/>
      <c r="LP357" s="160"/>
      <c r="LQ357" s="160"/>
      <c r="LR357" s="160"/>
      <c r="LS357" s="160"/>
      <c r="LT357" s="160"/>
      <c r="LU357" s="160"/>
      <c r="LV357" s="160"/>
      <c r="LW357" s="160"/>
      <c r="LX357" s="160"/>
      <c r="LY357" s="160"/>
      <c r="LZ357" s="160"/>
      <c r="MA357" s="160"/>
      <c r="MB357" s="160"/>
      <c r="MC357" s="160"/>
      <c r="MD357" s="160"/>
      <c r="ME357" s="160"/>
      <c r="MF357" s="160"/>
      <c r="MG357" s="160"/>
      <c r="MH357" s="160"/>
      <c r="MI357" s="160"/>
      <c r="MJ357" s="160"/>
      <c r="MK357" s="160"/>
      <c r="ML357" s="160"/>
      <c r="MM357" s="160"/>
      <c r="MN357" s="160"/>
      <c r="MO357" s="160"/>
      <c r="MP357" s="160"/>
      <c r="MQ357" s="160"/>
      <c r="MR357" s="160"/>
      <c r="MS357" s="160"/>
      <c r="MT357" s="160"/>
      <c r="MU357" s="160"/>
      <c r="MV357" s="160"/>
      <c r="MW357" s="160"/>
      <c r="MX357" s="160"/>
      <c r="MY357" s="160"/>
      <c r="MZ357" s="160"/>
      <c r="NA357" s="160"/>
      <c r="NB357" s="160"/>
      <c r="NC357" s="160"/>
      <c r="ND357" s="160"/>
      <c r="NE357" s="160"/>
      <c r="NF357" s="160"/>
      <c r="NG357" s="160"/>
      <c r="NH357" s="160"/>
      <c r="NI357" s="160"/>
      <c r="NJ357" s="160"/>
      <c r="NK357" s="160"/>
      <c r="NL357" s="160"/>
      <c r="NM357" s="160"/>
      <c r="NN357" s="160"/>
      <c r="NO357" s="160"/>
      <c r="NP357" s="160"/>
      <c r="NQ357" s="160"/>
      <c r="NR357" s="160"/>
      <c r="NS357" s="160"/>
      <c r="NT357" s="160"/>
      <c r="NU357" s="160"/>
      <c r="NV357" s="160"/>
      <c r="NW357" s="160"/>
      <c r="NX357" s="160"/>
      <c r="NY357" s="160"/>
      <c r="NZ357" s="160"/>
      <c r="OA357" s="160"/>
      <c r="OB357" s="160"/>
      <c r="OC357" s="160"/>
      <c r="OD357" s="160"/>
      <c r="OE357" s="160"/>
      <c r="OF357" s="160"/>
      <c r="OG357" s="160"/>
      <c r="OH357" s="160"/>
      <c r="OI357" s="160"/>
      <c r="OJ357" s="160"/>
      <c r="OK357" s="160"/>
      <c r="OL357" s="160"/>
      <c r="OM357" s="160"/>
      <c r="ON357" s="160"/>
      <c r="OO357" s="160"/>
      <c r="OP357" s="160"/>
      <c r="OQ357" s="160"/>
      <c r="OR357" s="160"/>
      <c r="OS357" s="160"/>
      <c r="OT357" s="160"/>
      <c r="OU357" s="160"/>
      <c r="OV357" s="160"/>
      <c r="OW357" s="160"/>
      <c r="OX357" s="160"/>
      <c r="OY357" s="160"/>
      <c r="OZ357" s="160"/>
      <c r="PA357" s="160"/>
      <c r="PB357" s="160"/>
      <c r="PC357" s="160"/>
      <c r="PD357" s="160"/>
      <c r="PE357" s="160"/>
      <c r="PF357" s="160"/>
      <c r="PG357" s="160"/>
      <c r="PH357" s="160"/>
      <c r="PI357" s="160"/>
      <c r="PJ357" s="160"/>
      <c r="PK357" s="160"/>
      <c r="PL357" s="160"/>
      <c r="PM357" s="160"/>
      <c r="PN357" s="160"/>
      <c r="PO357" s="160"/>
      <c r="PP357" s="160"/>
      <c r="PQ357" s="160"/>
      <c r="PR357" s="160"/>
      <c r="PS357" s="160"/>
      <c r="PT357" s="160"/>
      <c r="PU357" s="160"/>
      <c r="PV357" s="160"/>
      <c r="PW357" s="160"/>
      <c r="PX357" s="160"/>
      <c r="PY357" s="160"/>
      <c r="PZ357" s="160"/>
      <c r="QA357" s="160"/>
      <c r="QB357" s="160"/>
      <c r="QC357" s="160"/>
      <c r="QD357" s="160"/>
      <c r="QE357" s="160"/>
      <c r="QF357" s="160"/>
      <c r="QG357" s="160"/>
      <c r="QH357" s="160"/>
      <c r="QI357" s="160"/>
      <c r="QJ357" s="160"/>
      <c r="QK357" s="160"/>
      <c r="QL357" s="160"/>
      <c r="QM357" s="160"/>
      <c r="QN357" s="160"/>
      <c r="QO357" s="160"/>
      <c r="QP357" s="160"/>
      <c r="QQ357" s="160"/>
      <c r="QR357" s="160"/>
      <c r="QS357" s="160"/>
      <c r="QT357" s="160"/>
      <c r="QU357" s="160"/>
      <c r="QV357" s="160"/>
      <c r="QW357" s="160"/>
      <c r="QX357" s="160"/>
      <c r="QY357" s="160"/>
      <c r="QZ357" s="160"/>
      <c r="RA357" s="160"/>
      <c r="RB357" s="160"/>
      <c r="RC357" s="160"/>
      <c r="RD357" s="160"/>
      <c r="RE357" s="160"/>
      <c r="RF357" s="160"/>
      <c r="RG357" s="160"/>
      <c r="RH357" s="160"/>
      <c r="RI357" s="160"/>
      <c r="RJ357" s="160"/>
      <c r="RK357" s="160"/>
      <c r="RL357" s="160"/>
      <c r="RM357" s="160"/>
      <c r="RN357" s="160"/>
      <c r="RO357" s="160"/>
      <c r="RP357" s="160"/>
      <c r="RQ357" s="160"/>
      <c r="RR357" s="160"/>
      <c r="RS357" s="160"/>
      <c r="RT357" s="160"/>
      <c r="RU357" s="160"/>
      <c r="RV357" s="160"/>
      <c r="RW357" s="160"/>
      <c r="RX357" s="160"/>
      <c r="RY357" s="160"/>
      <c r="RZ357" s="160"/>
      <c r="SA357" s="160"/>
      <c r="SB357" s="160"/>
      <c r="SC357" s="160"/>
      <c r="SD357" s="160"/>
      <c r="SE357" s="160"/>
      <c r="SF357" s="160"/>
      <c r="SG357" s="160"/>
      <c r="SH357" s="160"/>
      <c r="SI357" s="160"/>
      <c r="SJ357" s="160"/>
      <c r="SK357" s="160"/>
      <c r="SL357" s="160"/>
      <c r="SM357" s="160"/>
      <c r="SN357" s="160"/>
      <c r="SO357" s="160"/>
      <c r="SP357" s="160"/>
      <c r="SQ357" s="160"/>
      <c r="SR357" s="160"/>
      <c r="SS357" s="160"/>
      <c r="ST357" s="160"/>
      <c r="SU357" s="160"/>
      <c r="SV357" s="160"/>
      <c r="SW357" s="160"/>
      <c r="SX357" s="160"/>
      <c r="SY357" s="160"/>
      <c r="SZ357" s="160"/>
      <c r="TA357" s="160"/>
      <c r="TB357" s="160"/>
      <c r="TC357" s="160"/>
      <c r="TD357" s="160"/>
      <c r="TE357" s="160"/>
      <c r="TF357" s="160"/>
    </row>
    <row r="358" spans="1:526">
      <c r="A358" s="160"/>
      <c r="B358" s="160"/>
      <c r="C358" s="160"/>
      <c r="D358" s="160"/>
      <c r="E358" s="160"/>
      <c r="F358" s="160"/>
      <c r="G358" s="160"/>
      <c r="H358" s="160"/>
      <c r="I358" s="160"/>
      <c r="J358" s="160"/>
      <c r="K358" s="160"/>
      <c r="L358" s="160"/>
      <c r="M358" s="160"/>
      <c r="N358" s="160"/>
      <c r="O358" s="160"/>
      <c r="P358" s="160"/>
      <c r="Q358" s="160"/>
      <c r="R358" s="160"/>
      <c r="S358" s="160"/>
      <c r="T358" s="160"/>
      <c r="U358" s="160"/>
      <c r="V358" s="160"/>
      <c r="W358" s="160"/>
      <c r="X358" s="160"/>
      <c r="Y358" s="160"/>
      <c r="Z358" s="160"/>
      <c r="AA358" s="160"/>
      <c r="AB358" s="160"/>
      <c r="AC358" s="160"/>
      <c r="AD358" s="160"/>
      <c r="AE358" s="160"/>
      <c r="AF358" s="160"/>
      <c r="AG358" s="160"/>
      <c r="AH358" s="160"/>
      <c r="AI358" s="160"/>
      <c r="AJ358" s="160"/>
      <c r="AK358" s="160"/>
      <c r="AL358" s="160"/>
      <c r="AM358" s="160"/>
      <c r="AN358" s="160"/>
      <c r="AO358" s="160"/>
      <c r="AP358" s="160"/>
      <c r="AQ358" s="160"/>
      <c r="AR358" s="160"/>
      <c r="AS358" s="160"/>
      <c r="AT358" s="160"/>
      <c r="AU358" s="160"/>
      <c r="AV358" s="160"/>
      <c r="AW358" s="160"/>
      <c r="AX358" s="160"/>
      <c r="AY358" s="160"/>
      <c r="AZ358" s="160"/>
      <c r="BA358" s="160"/>
      <c r="BB358" s="160"/>
      <c r="BC358" s="160"/>
      <c r="BD358" s="160"/>
      <c r="BE358" s="160"/>
      <c r="BF358" s="160"/>
      <c r="BG358" s="160"/>
      <c r="BH358" s="160"/>
      <c r="BI358" s="160"/>
      <c r="BJ358" s="160"/>
      <c r="BK358" s="160"/>
      <c r="BL358" s="160"/>
      <c r="BM358" s="160"/>
      <c r="BN358" s="160"/>
      <c r="BO358" s="160"/>
      <c r="BP358" s="160"/>
      <c r="BQ358" s="160"/>
      <c r="BR358" s="160"/>
      <c r="BS358" s="160"/>
      <c r="BT358" s="160"/>
      <c r="BU358" s="160"/>
      <c r="BV358" s="160"/>
      <c r="BW358" s="160"/>
      <c r="BX358" s="160"/>
      <c r="BY358" s="160"/>
      <c r="BZ358" s="160"/>
      <c r="CA358" s="160"/>
      <c r="CB358" s="160"/>
      <c r="CC358" s="160"/>
      <c r="CD358" s="160"/>
      <c r="CE358" s="160"/>
      <c r="CF358" s="160"/>
      <c r="CG358" s="160"/>
      <c r="CH358" s="160"/>
      <c r="CI358" s="160"/>
      <c r="CJ358" s="160"/>
      <c r="CK358" s="160"/>
      <c r="CL358" s="160"/>
      <c r="CM358" s="160"/>
      <c r="CN358" s="160"/>
      <c r="CO358" s="160"/>
      <c r="CP358" s="160"/>
      <c r="CQ358" s="160"/>
      <c r="CR358" s="160"/>
      <c r="CS358" s="160"/>
      <c r="CT358" s="160"/>
      <c r="CU358" s="160"/>
      <c r="CV358" s="160"/>
      <c r="CW358" s="160"/>
      <c r="CX358" s="160"/>
      <c r="CY358" s="160"/>
      <c r="CZ358" s="160"/>
      <c r="DA358" s="160"/>
      <c r="DB358" s="160"/>
      <c r="DC358" s="160"/>
      <c r="DD358" s="160"/>
      <c r="DE358" s="160"/>
      <c r="DF358" s="160"/>
      <c r="DG358" s="160"/>
      <c r="DH358" s="160"/>
      <c r="DI358" s="160"/>
      <c r="DJ358" s="160"/>
      <c r="DK358" s="160"/>
      <c r="DL358" s="160"/>
      <c r="DM358" s="160"/>
      <c r="DN358" s="160"/>
      <c r="DO358" s="160"/>
      <c r="DP358" s="160"/>
      <c r="DQ358" s="160"/>
      <c r="DR358" s="160"/>
      <c r="DS358" s="160"/>
      <c r="DT358" s="160"/>
      <c r="DU358" s="160"/>
      <c r="DV358" s="160"/>
      <c r="DW358" s="160"/>
      <c r="DX358" s="160"/>
      <c r="DY358" s="160"/>
      <c r="DZ358" s="160"/>
      <c r="EA358" s="160"/>
      <c r="EB358" s="160"/>
      <c r="EC358" s="160"/>
      <c r="ED358" s="160"/>
      <c r="EE358" s="160"/>
      <c r="EF358" s="160"/>
      <c r="EG358" s="160"/>
      <c r="EH358" s="160"/>
      <c r="EI358" s="160"/>
      <c r="EJ358" s="160"/>
      <c r="EK358" s="160"/>
      <c r="EL358" s="160"/>
      <c r="EM358" s="160"/>
      <c r="EN358" s="160"/>
      <c r="EO358" s="160"/>
      <c r="EP358" s="160"/>
      <c r="EQ358" s="160"/>
      <c r="ER358" s="160"/>
      <c r="ES358" s="160"/>
      <c r="ET358" s="160"/>
      <c r="EU358" s="160"/>
      <c r="EV358" s="160"/>
      <c r="EW358" s="160"/>
      <c r="EX358" s="160"/>
      <c r="EY358" s="160"/>
      <c r="EZ358" s="160"/>
      <c r="FA358" s="160"/>
      <c r="FB358" s="160"/>
      <c r="FC358" s="160"/>
      <c r="FD358" s="160"/>
      <c r="FE358" s="160"/>
      <c r="FF358" s="160"/>
      <c r="FG358" s="160"/>
      <c r="FH358" s="160"/>
      <c r="FI358" s="160"/>
      <c r="FJ358" s="160"/>
      <c r="FK358" s="160"/>
      <c r="FL358" s="160"/>
      <c r="FM358" s="160"/>
      <c r="FN358" s="160"/>
      <c r="FO358" s="160"/>
      <c r="FP358" s="160"/>
      <c r="FQ358" s="160"/>
      <c r="FR358" s="160"/>
      <c r="FS358" s="160"/>
      <c r="FT358" s="160"/>
      <c r="FU358" s="160"/>
      <c r="FV358" s="160"/>
      <c r="FW358" s="160"/>
      <c r="FX358" s="160"/>
      <c r="FY358" s="160"/>
      <c r="FZ358" s="160"/>
      <c r="GA358" s="160"/>
      <c r="GB358" s="160"/>
      <c r="GC358" s="160"/>
      <c r="GD358" s="160"/>
      <c r="GE358" s="160"/>
      <c r="GF358" s="160"/>
      <c r="GG358" s="160"/>
      <c r="GH358" s="160"/>
      <c r="GI358" s="160"/>
      <c r="GJ358" s="160"/>
      <c r="GK358" s="160"/>
      <c r="GL358" s="160"/>
      <c r="GM358" s="160"/>
      <c r="GN358" s="160"/>
      <c r="GO358" s="160"/>
      <c r="GP358" s="160"/>
      <c r="GQ358" s="160"/>
      <c r="GR358" s="160"/>
      <c r="GS358" s="160"/>
      <c r="GT358" s="160"/>
      <c r="GU358" s="160"/>
      <c r="GV358" s="160"/>
      <c r="GW358" s="160"/>
      <c r="GX358" s="160"/>
      <c r="GY358" s="160"/>
      <c r="GZ358" s="160"/>
      <c r="HA358" s="160"/>
      <c r="HB358" s="160"/>
      <c r="HC358" s="160"/>
      <c r="HD358" s="160"/>
      <c r="HE358" s="160"/>
      <c r="HF358" s="160"/>
      <c r="HG358" s="160"/>
      <c r="HH358" s="160"/>
      <c r="HI358" s="160"/>
      <c r="HJ358" s="160"/>
      <c r="HK358" s="160"/>
      <c r="HL358" s="160"/>
      <c r="HM358" s="160"/>
      <c r="HN358" s="160"/>
      <c r="HO358" s="160"/>
      <c r="HP358" s="160"/>
      <c r="HQ358" s="160"/>
      <c r="HR358" s="160"/>
      <c r="HS358" s="160"/>
      <c r="HT358" s="160"/>
      <c r="HU358" s="160"/>
      <c r="HV358" s="160"/>
      <c r="HW358" s="160"/>
      <c r="HX358" s="160"/>
      <c r="HY358" s="160"/>
      <c r="HZ358" s="160"/>
      <c r="IA358" s="160"/>
      <c r="IB358" s="160"/>
      <c r="IC358" s="160"/>
      <c r="ID358" s="160"/>
      <c r="IE358" s="160"/>
      <c r="IF358" s="160"/>
      <c r="IG358" s="160"/>
      <c r="IH358" s="160"/>
      <c r="II358" s="160"/>
      <c r="IJ358" s="160"/>
      <c r="IK358" s="160"/>
      <c r="IL358" s="160"/>
      <c r="IM358" s="160"/>
      <c r="IN358" s="160"/>
      <c r="IO358" s="160"/>
      <c r="IP358" s="160"/>
      <c r="IQ358" s="160"/>
      <c r="IR358" s="160"/>
      <c r="IS358" s="160"/>
      <c r="IT358" s="160"/>
      <c r="IU358" s="160"/>
      <c r="IV358" s="160"/>
      <c r="IW358" s="160"/>
      <c r="IX358" s="160"/>
      <c r="IY358" s="160"/>
      <c r="IZ358" s="160"/>
      <c r="JA358" s="160"/>
      <c r="JB358" s="160"/>
      <c r="JC358" s="160"/>
      <c r="JD358" s="160"/>
      <c r="JE358" s="160"/>
      <c r="JF358" s="160"/>
      <c r="JG358" s="160"/>
      <c r="JH358" s="160"/>
      <c r="JI358" s="160"/>
      <c r="JJ358" s="160"/>
      <c r="JK358" s="160"/>
      <c r="JL358" s="160"/>
      <c r="JM358" s="160"/>
      <c r="JN358" s="160"/>
      <c r="JO358" s="160"/>
      <c r="JP358" s="160"/>
      <c r="JQ358" s="160"/>
      <c r="JR358" s="160"/>
      <c r="JS358" s="160"/>
      <c r="JT358" s="160"/>
      <c r="JU358" s="160"/>
      <c r="JV358" s="160"/>
      <c r="JW358" s="160"/>
      <c r="JX358" s="160"/>
      <c r="JY358" s="160"/>
      <c r="JZ358" s="160"/>
      <c r="KA358" s="160"/>
      <c r="KB358" s="160"/>
      <c r="KC358" s="160"/>
      <c r="KD358" s="160"/>
      <c r="KE358" s="160"/>
      <c r="KF358" s="160"/>
      <c r="KG358" s="160"/>
      <c r="KH358" s="160"/>
      <c r="KI358" s="160"/>
      <c r="KJ358" s="160"/>
      <c r="KK358" s="160"/>
      <c r="KL358" s="160"/>
      <c r="KM358" s="160"/>
      <c r="KN358" s="160"/>
      <c r="KO358" s="160"/>
      <c r="KP358" s="160"/>
      <c r="KQ358" s="160"/>
      <c r="KR358" s="160"/>
      <c r="KS358" s="160"/>
      <c r="KT358" s="160"/>
      <c r="KU358" s="160"/>
      <c r="KV358" s="160"/>
      <c r="KW358" s="160"/>
      <c r="KX358" s="160"/>
      <c r="KY358" s="160"/>
      <c r="KZ358" s="160"/>
      <c r="LA358" s="160"/>
      <c r="LB358" s="160"/>
      <c r="LC358" s="160"/>
      <c r="LD358" s="160"/>
      <c r="LE358" s="160"/>
      <c r="LF358" s="160"/>
      <c r="LG358" s="160"/>
      <c r="LH358" s="160"/>
      <c r="LI358" s="160"/>
      <c r="LJ358" s="160"/>
      <c r="LK358" s="160"/>
      <c r="LL358" s="160"/>
      <c r="LM358" s="160"/>
      <c r="LN358" s="160"/>
      <c r="LO358" s="160"/>
      <c r="LP358" s="160"/>
      <c r="LQ358" s="160"/>
      <c r="LR358" s="160"/>
      <c r="LS358" s="160"/>
      <c r="LT358" s="160"/>
      <c r="LU358" s="160"/>
      <c r="LV358" s="160"/>
      <c r="LW358" s="160"/>
      <c r="LX358" s="160"/>
      <c r="LY358" s="160"/>
      <c r="LZ358" s="160"/>
      <c r="MA358" s="160"/>
      <c r="MB358" s="160"/>
      <c r="MC358" s="160"/>
      <c r="MD358" s="160"/>
      <c r="ME358" s="160"/>
      <c r="MF358" s="160"/>
      <c r="MG358" s="160"/>
      <c r="MH358" s="160"/>
      <c r="MI358" s="160"/>
      <c r="MJ358" s="160"/>
      <c r="MK358" s="160"/>
      <c r="ML358" s="160"/>
      <c r="MM358" s="160"/>
      <c r="MN358" s="160"/>
      <c r="MO358" s="160"/>
      <c r="MP358" s="160"/>
      <c r="MQ358" s="160"/>
      <c r="MR358" s="160"/>
      <c r="MS358" s="160"/>
      <c r="MT358" s="160"/>
      <c r="MU358" s="160"/>
      <c r="MV358" s="160"/>
      <c r="MW358" s="160"/>
      <c r="MX358" s="160"/>
      <c r="MY358" s="160"/>
      <c r="MZ358" s="160"/>
      <c r="NA358" s="160"/>
      <c r="NB358" s="160"/>
      <c r="NC358" s="160"/>
      <c r="ND358" s="160"/>
      <c r="NE358" s="160"/>
      <c r="NF358" s="160"/>
      <c r="NG358" s="160"/>
      <c r="NH358" s="160"/>
      <c r="NI358" s="160"/>
      <c r="NJ358" s="160"/>
      <c r="NK358" s="160"/>
      <c r="NL358" s="160"/>
      <c r="NM358" s="160"/>
      <c r="NN358" s="160"/>
      <c r="NO358" s="160"/>
      <c r="NP358" s="160"/>
      <c r="NQ358" s="160"/>
      <c r="NR358" s="160"/>
      <c r="NS358" s="160"/>
      <c r="NT358" s="160"/>
      <c r="NU358" s="160"/>
      <c r="NV358" s="160"/>
      <c r="NW358" s="160"/>
      <c r="NX358" s="160"/>
      <c r="NY358" s="160"/>
      <c r="NZ358" s="160"/>
      <c r="OA358" s="160"/>
      <c r="OB358" s="160"/>
      <c r="OC358" s="160"/>
      <c r="OD358" s="160"/>
      <c r="OE358" s="160"/>
      <c r="OF358" s="160"/>
      <c r="OG358" s="160"/>
      <c r="OH358" s="160"/>
      <c r="OI358" s="160"/>
      <c r="OJ358" s="160"/>
      <c r="OK358" s="160"/>
      <c r="OL358" s="160"/>
      <c r="OM358" s="160"/>
      <c r="ON358" s="160"/>
      <c r="OO358" s="160"/>
      <c r="OP358" s="160"/>
      <c r="OQ358" s="160"/>
      <c r="OR358" s="160"/>
      <c r="OS358" s="160"/>
      <c r="OT358" s="160"/>
      <c r="OU358" s="160"/>
      <c r="OV358" s="160"/>
      <c r="OW358" s="160"/>
      <c r="OX358" s="160"/>
      <c r="OY358" s="160"/>
      <c r="OZ358" s="160"/>
      <c r="PA358" s="160"/>
      <c r="PB358" s="160"/>
      <c r="PC358" s="160"/>
      <c r="PD358" s="160"/>
      <c r="PE358" s="160"/>
      <c r="PF358" s="160"/>
      <c r="PG358" s="160"/>
      <c r="PH358" s="160"/>
      <c r="PI358" s="160"/>
      <c r="PJ358" s="160"/>
      <c r="PK358" s="160"/>
      <c r="PL358" s="160"/>
      <c r="PM358" s="160"/>
      <c r="PN358" s="160"/>
      <c r="PO358" s="160"/>
      <c r="PP358" s="160"/>
      <c r="PQ358" s="160"/>
      <c r="PR358" s="160"/>
      <c r="PS358" s="160"/>
      <c r="PT358" s="160"/>
      <c r="PU358" s="160"/>
      <c r="PV358" s="160"/>
      <c r="PW358" s="160"/>
      <c r="PX358" s="160"/>
      <c r="PY358" s="160"/>
      <c r="PZ358" s="160"/>
      <c r="QA358" s="160"/>
      <c r="QB358" s="160"/>
      <c r="QC358" s="160"/>
      <c r="QD358" s="160"/>
      <c r="QE358" s="160"/>
      <c r="QF358" s="160"/>
      <c r="QG358" s="160"/>
      <c r="QH358" s="160"/>
      <c r="QI358" s="160"/>
      <c r="QJ358" s="160"/>
      <c r="QK358" s="160"/>
      <c r="QL358" s="160"/>
      <c r="QM358" s="160"/>
      <c r="QN358" s="160"/>
      <c r="QO358" s="160"/>
      <c r="QP358" s="160"/>
      <c r="QQ358" s="160"/>
      <c r="QR358" s="160"/>
      <c r="QS358" s="160"/>
      <c r="QT358" s="160"/>
      <c r="QU358" s="160"/>
      <c r="QV358" s="160"/>
      <c r="QW358" s="160"/>
      <c r="QX358" s="160"/>
      <c r="QY358" s="160"/>
      <c r="QZ358" s="160"/>
      <c r="RA358" s="160"/>
      <c r="RB358" s="160"/>
      <c r="RC358" s="160"/>
      <c r="RD358" s="160"/>
      <c r="RE358" s="160"/>
      <c r="RF358" s="160"/>
      <c r="RG358" s="160"/>
      <c r="RH358" s="160"/>
      <c r="RI358" s="160"/>
      <c r="RJ358" s="160"/>
      <c r="RK358" s="160"/>
      <c r="RL358" s="160"/>
      <c r="RM358" s="160"/>
      <c r="RN358" s="160"/>
      <c r="RO358" s="160"/>
      <c r="RP358" s="160"/>
      <c r="RQ358" s="160"/>
      <c r="RR358" s="160"/>
      <c r="RS358" s="160"/>
      <c r="RT358" s="160"/>
      <c r="RU358" s="160"/>
      <c r="RV358" s="160"/>
      <c r="RW358" s="160"/>
      <c r="RX358" s="160"/>
      <c r="RY358" s="160"/>
      <c r="RZ358" s="160"/>
      <c r="SA358" s="160"/>
      <c r="SB358" s="160"/>
      <c r="SC358" s="160"/>
      <c r="SD358" s="160"/>
      <c r="SE358" s="160"/>
      <c r="SF358" s="160"/>
      <c r="SG358" s="160"/>
      <c r="SH358" s="160"/>
      <c r="SI358" s="160"/>
      <c r="SJ358" s="160"/>
      <c r="SK358" s="160"/>
      <c r="SL358" s="160"/>
      <c r="SM358" s="160"/>
      <c r="SN358" s="160"/>
      <c r="SO358" s="160"/>
      <c r="SP358" s="160"/>
      <c r="SQ358" s="160"/>
      <c r="SR358" s="160"/>
      <c r="SS358" s="160"/>
      <c r="ST358" s="160"/>
      <c r="SU358" s="160"/>
      <c r="SV358" s="160"/>
      <c r="SW358" s="160"/>
      <c r="SX358" s="160"/>
      <c r="SY358" s="160"/>
      <c r="SZ358" s="160"/>
      <c r="TA358" s="160"/>
      <c r="TB358" s="160"/>
      <c r="TC358" s="160"/>
      <c r="TD358" s="160"/>
      <c r="TE358" s="160"/>
      <c r="TF358" s="160"/>
    </row>
    <row r="359" spans="1:526">
      <c r="A359" s="160"/>
      <c r="B359" s="160"/>
      <c r="C359" s="160"/>
      <c r="D359" s="160"/>
      <c r="E359" s="160"/>
      <c r="F359" s="160"/>
      <c r="G359" s="160"/>
      <c r="H359" s="160"/>
      <c r="I359" s="160"/>
      <c r="J359" s="160"/>
      <c r="K359" s="160"/>
      <c r="L359" s="160"/>
      <c r="M359" s="160"/>
      <c r="N359" s="160"/>
      <c r="O359" s="160"/>
      <c r="P359" s="160"/>
      <c r="Q359" s="160"/>
      <c r="R359" s="160"/>
      <c r="S359" s="160"/>
      <c r="T359" s="160"/>
      <c r="U359" s="160"/>
      <c r="V359" s="160"/>
      <c r="W359" s="160"/>
      <c r="X359" s="160"/>
      <c r="Y359" s="160"/>
      <c r="Z359" s="160"/>
      <c r="AA359" s="160"/>
      <c r="AB359" s="160"/>
      <c r="AC359" s="160"/>
      <c r="AD359" s="160"/>
      <c r="AE359" s="160"/>
      <c r="AF359" s="160"/>
      <c r="AG359" s="160"/>
      <c r="AH359" s="160"/>
      <c r="AI359" s="160"/>
      <c r="AJ359" s="160"/>
      <c r="AK359" s="160"/>
      <c r="AL359" s="160"/>
      <c r="AM359" s="160"/>
      <c r="AN359" s="160"/>
      <c r="AO359" s="160"/>
      <c r="AP359" s="160"/>
      <c r="AQ359" s="160"/>
      <c r="AR359" s="160"/>
      <c r="AS359" s="160"/>
      <c r="AT359" s="160"/>
      <c r="AU359" s="160"/>
      <c r="AV359" s="160"/>
      <c r="AW359" s="160"/>
      <c r="AX359" s="160"/>
      <c r="AY359" s="160"/>
      <c r="AZ359" s="160"/>
      <c r="BA359" s="160"/>
      <c r="BB359" s="160"/>
      <c r="BC359" s="160"/>
      <c r="BD359" s="160"/>
      <c r="BE359" s="160"/>
      <c r="BF359" s="160"/>
      <c r="BG359" s="160"/>
      <c r="BH359" s="160"/>
      <c r="BI359" s="160"/>
      <c r="BJ359" s="160"/>
      <c r="BK359" s="160"/>
      <c r="BL359" s="160"/>
      <c r="BM359" s="160"/>
      <c r="BN359" s="160"/>
      <c r="BO359" s="160"/>
      <c r="BP359" s="160"/>
      <c r="BQ359" s="160"/>
      <c r="BR359" s="160"/>
      <c r="BS359" s="160"/>
      <c r="BT359" s="160"/>
      <c r="BU359" s="160"/>
      <c r="BV359" s="160"/>
      <c r="BW359" s="160"/>
      <c r="BX359" s="160"/>
      <c r="BY359" s="160"/>
      <c r="BZ359" s="160"/>
      <c r="CA359" s="160"/>
      <c r="CB359" s="160"/>
      <c r="CC359" s="160"/>
      <c r="CD359" s="160"/>
      <c r="CE359" s="160"/>
      <c r="CF359" s="160"/>
      <c r="CG359" s="160"/>
      <c r="CH359" s="160"/>
      <c r="CI359" s="160"/>
      <c r="CJ359" s="160"/>
      <c r="CK359" s="160"/>
      <c r="CL359" s="160"/>
      <c r="CM359" s="160"/>
      <c r="CN359" s="160"/>
      <c r="CO359" s="160"/>
      <c r="CP359" s="160"/>
      <c r="CQ359" s="160"/>
      <c r="CR359" s="160"/>
      <c r="CS359" s="160"/>
      <c r="CT359" s="160"/>
      <c r="CU359" s="160"/>
      <c r="CV359" s="160"/>
      <c r="CW359" s="160"/>
      <c r="CX359" s="160"/>
      <c r="CY359" s="160"/>
      <c r="CZ359" s="160"/>
      <c r="DA359" s="160"/>
      <c r="DB359" s="160"/>
      <c r="DC359" s="160"/>
      <c r="DD359" s="160"/>
      <c r="DE359" s="160"/>
      <c r="DF359" s="160"/>
      <c r="DG359" s="160"/>
      <c r="DH359" s="160"/>
      <c r="DI359" s="160"/>
      <c r="DJ359" s="160"/>
      <c r="DK359" s="160"/>
      <c r="DL359" s="160"/>
      <c r="DM359" s="160"/>
      <c r="DN359" s="160"/>
      <c r="DO359" s="160"/>
      <c r="DP359" s="160"/>
      <c r="DQ359" s="160"/>
      <c r="DR359" s="160"/>
      <c r="DS359" s="160"/>
      <c r="DT359" s="160"/>
      <c r="DU359" s="160"/>
      <c r="DV359" s="160"/>
      <c r="DW359" s="160"/>
      <c r="DX359" s="160"/>
      <c r="DY359" s="160"/>
      <c r="DZ359" s="160"/>
      <c r="EA359" s="160"/>
      <c r="EB359" s="160"/>
      <c r="EC359" s="160"/>
      <c r="ED359" s="160"/>
      <c r="EE359" s="160"/>
      <c r="EF359" s="160"/>
      <c r="EG359" s="160"/>
      <c r="EH359" s="160"/>
      <c r="EI359" s="160"/>
      <c r="EJ359" s="160"/>
      <c r="EK359" s="160"/>
      <c r="EL359" s="160"/>
      <c r="EM359" s="160"/>
      <c r="EN359" s="160"/>
      <c r="EO359" s="160"/>
      <c r="EP359" s="160"/>
      <c r="EQ359" s="160"/>
      <c r="ER359" s="160"/>
      <c r="ES359" s="160"/>
      <c r="ET359" s="160"/>
      <c r="EU359" s="160"/>
      <c r="EV359" s="160"/>
      <c r="EW359" s="160"/>
      <c r="EX359" s="160"/>
      <c r="EY359" s="160"/>
      <c r="EZ359" s="160"/>
      <c r="FA359" s="160"/>
      <c r="FB359" s="160"/>
      <c r="FC359" s="160"/>
      <c r="FD359" s="160"/>
      <c r="FE359" s="160"/>
      <c r="FF359" s="160"/>
      <c r="FG359" s="160"/>
      <c r="FH359" s="160"/>
      <c r="FI359" s="160"/>
      <c r="FJ359" s="160"/>
      <c r="FK359" s="160"/>
      <c r="FL359" s="160"/>
      <c r="FM359" s="160"/>
      <c r="FN359" s="160"/>
      <c r="FO359" s="160"/>
      <c r="FP359" s="160"/>
      <c r="FQ359" s="160"/>
      <c r="FR359" s="160"/>
      <c r="FS359" s="160"/>
      <c r="FT359" s="160"/>
      <c r="FU359" s="160"/>
      <c r="FV359" s="160"/>
      <c r="FW359" s="160"/>
      <c r="FX359" s="160"/>
      <c r="FY359" s="160"/>
      <c r="FZ359" s="160"/>
      <c r="GA359" s="160"/>
      <c r="GB359" s="160"/>
      <c r="GC359" s="160"/>
      <c r="GD359" s="160"/>
      <c r="GE359" s="160"/>
      <c r="GF359" s="160"/>
      <c r="GG359" s="160"/>
      <c r="GH359" s="160"/>
      <c r="GI359" s="160"/>
      <c r="GJ359" s="160"/>
      <c r="GK359" s="160"/>
      <c r="GL359" s="160"/>
      <c r="GM359" s="160"/>
      <c r="GN359" s="160"/>
      <c r="GO359" s="160"/>
      <c r="GP359" s="160"/>
      <c r="GQ359" s="160"/>
      <c r="GR359" s="160"/>
      <c r="GS359" s="160"/>
      <c r="GT359" s="160"/>
      <c r="GU359" s="160"/>
      <c r="GV359" s="160"/>
      <c r="GW359" s="160"/>
      <c r="GX359" s="160"/>
      <c r="GY359" s="160"/>
      <c r="GZ359" s="160"/>
      <c r="HA359" s="160"/>
      <c r="HB359" s="160"/>
      <c r="HC359" s="160"/>
      <c r="HD359" s="160"/>
      <c r="HE359" s="160"/>
      <c r="HF359" s="160"/>
      <c r="HG359" s="160"/>
      <c r="HH359" s="160"/>
      <c r="HI359" s="160"/>
      <c r="HJ359" s="160"/>
      <c r="HK359" s="160"/>
      <c r="HL359" s="160"/>
      <c r="HM359" s="160"/>
      <c r="HN359" s="160"/>
      <c r="HO359" s="160"/>
      <c r="HP359" s="160"/>
      <c r="HQ359" s="160"/>
      <c r="HR359" s="160"/>
      <c r="HS359" s="160"/>
      <c r="HT359" s="160"/>
      <c r="HU359" s="160"/>
      <c r="HV359" s="160"/>
      <c r="HW359" s="160"/>
      <c r="HX359" s="160"/>
      <c r="HY359" s="160"/>
      <c r="HZ359" s="160"/>
      <c r="IA359" s="160"/>
      <c r="IB359" s="160"/>
      <c r="IC359" s="160"/>
      <c r="ID359" s="160"/>
      <c r="IE359" s="160"/>
      <c r="IF359" s="160"/>
      <c r="IG359" s="160"/>
      <c r="IH359" s="160"/>
      <c r="II359" s="160"/>
      <c r="IJ359" s="160"/>
      <c r="IK359" s="160"/>
      <c r="IL359" s="160"/>
      <c r="IM359" s="160"/>
      <c r="IN359" s="160"/>
      <c r="IO359" s="160"/>
      <c r="IP359" s="160"/>
      <c r="IQ359" s="160"/>
      <c r="IR359" s="160"/>
      <c r="IS359" s="160"/>
      <c r="IT359" s="160"/>
      <c r="IU359" s="160"/>
      <c r="IV359" s="160"/>
      <c r="IW359" s="160"/>
      <c r="IX359" s="160"/>
      <c r="IY359" s="160"/>
      <c r="IZ359" s="160"/>
      <c r="JA359" s="160"/>
      <c r="JB359" s="160"/>
      <c r="JC359" s="160"/>
      <c r="JD359" s="160"/>
      <c r="JE359" s="160"/>
      <c r="JF359" s="160"/>
      <c r="JG359" s="160"/>
      <c r="JH359" s="160"/>
      <c r="JI359" s="160"/>
      <c r="JJ359" s="160"/>
      <c r="JK359" s="160"/>
      <c r="JL359" s="160"/>
      <c r="JM359" s="160"/>
      <c r="JN359" s="160"/>
      <c r="JO359" s="160"/>
      <c r="JP359" s="160"/>
      <c r="JQ359" s="160"/>
      <c r="JR359" s="160"/>
      <c r="JS359" s="160"/>
      <c r="JT359" s="160"/>
      <c r="JU359" s="160"/>
      <c r="JV359" s="160"/>
      <c r="JW359" s="160"/>
      <c r="JX359" s="160"/>
      <c r="JY359" s="160"/>
      <c r="JZ359" s="160"/>
      <c r="KA359" s="160"/>
      <c r="KB359" s="160"/>
      <c r="KC359" s="160"/>
      <c r="KD359" s="160"/>
      <c r="KE359" s="160"/>
      <c r="KF359" s="160"/>
      <c r="KG359" s="160"/>
      <c r="KH359" s="160"/>
      <c r="KI359" s="160"/>
      <c r="KJ359" s="160"/>
      <c r="KK359" s="160"/>
      <c r="KL359" s="160"/>
      <c r="KM359" s="160"/>
      <c r="KN359" s="160"/>
      <c r="KO359" s="160"/>
      <c r="KP359" s="160"/>
      <c r="KQ359" s="160"/>
      <c r="KR359" s="160"/>
      <c r="KS359" s="160"/>
      <c r="KT359" s="160"/>
      <c r="KU359" s="160"/>
      <c r="KV359" s="160"/>
      <c r="KW359" s="160"/>
      <c r="KX359" s="160"/>
      <c r="KY359" s="160"/>
      <c r="KZ359" s="160"/>
      <c r="LA359" s="160"/>
      <c r="LB359" s="160"/>
      <c r="LC359" s="160"/>
      <c r="LD359" s="160"/>
      <c r="LE359" s="160"/>
      <c r="LF359" s="160"/>
      <c r="LG359" s="160"/>
      <c r="LH359" s="160"/>
      <c r="LI359" s="160"/>
      <c r="LJ359" s="160"/>
      <c r="LK359" s="160"/>
      <c r="LL359" s="160"/>
      <c r="LM359" s="160"/>
      <c r="LN359" s="160"/>
      <c r="LO359" s="160"/>
      <c r="LP359" s="160"/>
      <c r="LQ359" s="160"/>
      <c r="LR359" s="160"/>
      <c r="LS359" s="160"/>
      <c r="LT359" s="160"/>
      <c r="LU359" s="160"/>
      <c r="LV359" s="160"/>
      <c r="LW359" s="160"/>
      <c r="LX359" s="160"/>
      <c r="LY359" s="160"/>
      <c r="LZ359" s="160"/>
      <c r="MA359" s="160"/>
      <c r="MB359" s="160"/>
      <c r="MC359" s="160"/>
      <c r="MD359" s="160"/>
      <c r="ME359" s="160"/>
      <c r="MF359" s="160"/>
      <c r="MG359" s="160"/>
      <c r="MH359" s="160"/>
      <c r="MI359" s="160"/>
      <c r="MJ359" s="160"/>
      <c r="MK359" s="160"/>
      <c r="ML359" s="160"/>
      <c r="MM359" s="160"/>
      <c r="MN359" s="160"/>
      <c r="MO359" s="160"/>
      <c r="MP359" s="160"/>
      <c r="MQ359" s="160"/>
      <c r="MR359" s="160"/>
      <c r="MS359" s="160"/>
      <c r="MT359" s="160"/>
      <c r="MU359" s="160"/>
      <c r="MV359" s="160"/>
      <c r="MW359" s="160"/>
      <c r="MX359" s="160"/>
      <c r="MY359" s="160"/>
      <c r="MZ359" s="160"/>
      <c r="NA359" s="160"/>
      <c r="NB359" s="160"/>
      <c r="NC359" s="160"/>
      <c r="ND359" s="160"/>
      <c r="NE359" s="160"/>
      <c r="NF359" s="160"/>
      <c r="NG359" s="160"/>
      <c r="NH359" s="160"/>
      <c r="NI359" s="160"/>
      <c r="NJ359" s="160"/>
      <c r="NK359" s="160"/>
      <c r="NL359" s="160"/>
      <c r="NM359" s="160"/>
      <c r="NN359" s="160"/>
      <c r="NO359" s="160"/>
      <c r="NP359" s="160"/>
      <c r="NQ359" s="160"/>
      <c r="NR359" s="160"/>
      <c r="NS359" s="160"/>
      <c r="NT359" s="160"/>
      <c r="NU359" s="160"/>
      <c r="NV359" s="160"/>
      <c r="NW359" s="160"/>
      <c r="NX359" s="160"/>
      <c r="NY359" s="160"/>
      <c r="NZ359" s="160"/>
      <c r="OA359" s="160"/>
      <c r="OB359" s="160"/>
      <c r="OC359" s="160"/>
      <c r="OD359" s="160"/>
      <c r="OE359" s="160"/>
      <c r="OF359" s="160"/>
      <c r="OG359" s="160"/>
      <c r="OH359" s="160"/>
      <c r="OI359" s="160"/>
      <c r="OJ359" s="160"/>
      <c r="OK359" s="160"/>
      <c r="OL359" s="160"/>
      <c r="OM359" s="160"/>
      <c r="ON359" s="160"/>
      <c r="OO359" s="160"/>
      <c r="OP359" s="160"/>
      <c r="OQ359" s="160"/>
      <c r="OR359" s="160"/>
      <c r="OS359" s="160"/>
      <c r="OT359" s="160"/>
      <c r="OU359" s="160"/>
      <c r="OV359" s="160"/>
      <c r="OW359" s="160"/>
      <c r="OX359" s="160"/>
      <c r="OY359" s="160"/>
      <c r="OZ359" s="160"/>
      <c r="PA359" s="160"/>
      <c r="PB359" s="160"/>
      <c r="PC359" s="160"/>
      <c r="PD359" s="160"/>
      <c r="PE359" s="160"/>
      <c r="PF359" s="160"/>
      <c r="PG359" s="160"/>
      <c r="PH359" s="160"/>
      <c r="PI359" s="160"/>
      <c r="PJ359" s="160"/>
      <c r="PK359" s="160"/>
      <c r="PL359" s="160"/>
      <c r="PM359" s="160"/>
      <c r="PN359" s="160"/>
      <c r="PO359" s="160"/>
      <c r="PP359" s="160"/>
      <c r="PQ359" s="160"/>
      <c r="PR359" s="160"/>
      <c r="PS359" s="160"/>
      <c r="PT359" s="160"/>
      <c r="PU359" s="160"/>
      <c r="PV359" s="160"/>
      <c r="PW359" s="160"/>
      <c r="PX359" s="160"/>
      <c r="PY359" s="160"/>
      <c r="PZ359" s="160"/>
      <c r="QA359" s="160"/>
      <c r="QB359" s="160"/>
      <c r="QC359" s="160"/>
      <c r="QD359" s="160"/>
      <c r="QE359" s="160"/>
      <c r="QF359" s="160"/>
      <c r="QG359" s="160"/>
      <c r="QH359" s="160"/>
      <c r="QI359" s="160"/>
      <c r="QJ359" s="160"/>
      <c r="QK359" s="160"/>
      <c r="QL359" s="160"/>
      <c r="QM359" s="160"/>
      <c r="QN359" s="160"/>
      <c r="QO359" s="160"/>
      <c r="QP359" s="160"/>
      <c r="QQ359" s="160"/>
      <c r="QR359" s="160"/>
      <c r="QS359" s="160"/>
      <c r="QT359" s="160"/>
      <c r="QU359" s="160"/>
      <c r="QV359" s="160"/>
      <c r="QW359" s="160"/>
      <c r="QX359" s="160"/>
      <c r="QY359" s="160"/>
      <c r="QZ359" s="160"/>
      <c r="RA359" s="160"/>
      <c r="RB359" s="160"/>
      <c r="RC359" s="160"/>
      <c r="RD359" s="160"/>
      <c r="RE359" s="160"/>
      <c r="RF359" s="160"/>
      <c r="RG359" s="160"/>
      <c r="RH359" s="160"/>
      <c r="RI359" s="160"/>
      <c r="RJ359" s="160"/>
      <c r="RK359" s="160"/>
      <c r="RL359" s="160"/>
      <c r="RM359" s="160"/>
      <c r="RN359" s="160"/>
      <c r="RO359" s="160"/>
      <c r="RP359" s="160"/>
      <c r="RQ359" s="160"/>
      <c r="RR359" s="160"/>
      <c r="RS359" s="160"/>
      <c r="RT359" s="160"/>
      <c r="RU359" s="160"/>
      <c r="RV359" s="160"/>
      <c r="RW359" s="160"/>
      <c r="RX359" s="160"/>
      <c r="RY359" s="160"/>
      <c r="RZ359" s="160"/>
      <c r="SA359" s="160"/>
      <c r="SB359" s="160"/>
      <c r="SC359" s="160"/>
      <c r="SD359" s="160"/>
      <c r="SE359" s="160"/>
      <c r="SF359" s="160"/>
      <c r="SG359" s="160"/>
      <c r="SH359" s="160"/>
      <c r="SI359" s="160"/>
      <c r="SJ359" s="160"/>
      <c r="SK359" s="160"/>
      <c r="SL359" s="160"/>
      <c r="SM359" s="160"/>
      <c r="SN359" s="160"/>
      <c r="SO359" s="160"/>
      <c r="SP359" s="160"/>
      <c r="SQ359" s="160"/>
      <c r="SR359" s="160"/>
      <c r="SS359" s="160"/>
      <c r="ST359" s="160"/>
      <c r="SU359" s="160"/>
      <c r="SV359" s="160"/>
      <c r="SW359" s="160"/>
      <c r="SX359" s="160"/>
      <c r="SY359" s="160"/>
      <c r="SZ359" s="160"/>
      <c r="TA359" s="160"/>
      <c r="TB359" s="160"/>
      <c r="TC359" s="160"/>
      <c r="TD359" s="160"/>
      <c r="TE359" s="160"/>
      <c r="TF359" s="160"/>
    </row>
    <row r="360" spans="1:526">
      <c r="A360" s="160"/>
      <c r="B360" s="160"/>
      <c r="C360" s="160"/>
      <c r="D360" s="160"/>
      <c r="E360" s="160"/>
      <c r="F360" s="160"/>
      <c r="G360" s="160"/>
      <c r="H360" s="160"/>
      <c r="I360" s="160"/>
      <c r="J360" s="160"/>
      <c r="K360" s="160"/>
      <c r="L360" s="160"/>
      <c r="M360" s="160"/>
      <c r="N360" s="160"/>
      <c r="O360" s="160"/>
      <c r="P360" s="160"/>
      <c r="Q360" s="160"/>
      <c r="R360" s="160"/>
      <c r="S360" s="160"/>
      <c r="T360" s="160"/>
      <c r="U360" s="160"/>
      <c r="V360" s="160"/>
      <c r="W360" s="160"/>
      <c r="X360" s="160"/>
      <c r="Y360" s="160"/>
      <c r="Z360" s="160"/>
      <c r="AA360" s="160"/>
      <c r="AB360" s="160"/>
      <c r="AC360" s="160"/>
      <c r="AD360" s="160"/>
      <c r="AE360" s="160"/>
      <c r="AF360" s="160"/>
      <c r="AG360" s="160"/>
      <c r="AH360" s="160"/>
      <c r="AI360" s="160"/>
      <c r="AJ360" s="160"/>
      <c r="AK360" s="160"/>
      <c r="AL360" s="160"/>
      <c r="AM360" s="160"/>
      <c r="AN360" s="160"/>
      <c r="AO360" s="160"/>
      <c r="AP360" s="160"/>
      <c r="AQ360" s="160"/>
      <c r="AR360" s="160"/>
      <c r="AS360" s="160"/>
      <c r="AT360" s="160"/>
      <c r="AU360" s="160"/>
      <c r="AV360" s="160"/>
      <c r="AW360" s="160"/>
      <c r="AX360" s="160"/>
      <c r="AY360" s="160"/>
      <c r="AZ360" s="160"/>
      <c r="BA360" s="160"/>
      <c r="BB360" s="160"/>
      <c r="BC360" s="160"/>
      <c r="BD360" s="160"/>
      <c r="BE360" s="160"/>
      <c r="BF360" s="160"/>
      <c r="BG360" s="160"/>
      <c r="BH360" s="160"/>
      <c r="BI360" s="160"/>
      <c r="BJ360" s="160"/>
      <c r="BK360" s="160"/>
      <c r="BL360" s="160"/>
      <c r="BM360" s="160"/>
      <c r="BN360" s="160"/>
      <c r="BO360" s="160"/>
      <c r="BP360" s="160"/>
      <c r="BQ360" s="160"/>
      <c r="BR360" s="160"/>
      <c r="BS360" s="160"/>
      <c r="BT360" s="160"/>
      <c r="BU360" s="160"/>
      <c r="BV360" s="160"/>
      <c r="BW360" s="160"/>
      <c r="BX360" s="160"/>
      <c r="BY360" s="160"/>
      <c r="BZ360" s="160"/>
      <c r="CA360" s="160"/>
      <c r="CB360" s="160"/>
      <c r="CC360" s="160"/>
      <c r="CD360" s="160"/>
      <c r="CE360" s="160"/>
      <c r="CF360" s="160"/>
      <c r="CG360" s="160"/>
      <c r="CH360" s="160"/>
      <c r="CI360" s="160"/>
      <c r="CJ360" s="160"/>
      <c r="CK360" s="160"/>
      <c r="CL360" s="160"/>
      <c r="CM360" s="160"/>
      <c r="CN360" s="160"/>
      <c r="CO360" s="160"/>
      <c r="CP360" s="160"/>
      <c r="CQ360" s="160"/>
      <c r="CR360" s="160"/>
      <c r="CS360" s="160"/>
      <c r="CT360" s="160"/>
      <c r="CU360" s="160"/>
      <c r="CV360" s="160"/>
      <c r="CW360" s="160"/>
      <c r="CX360" s="160"/>
      <c r="CY360" s="160"/>
      <c r="CZ360" s="160"/>
      <c r="DA360" s="160"/>
      <c r="DB360" s="160"/>
      <c r="DC360" s="160"/>
      <c r="DD360" s="160"/>
      <c r="DE360" s="160"/>
      <c r="DF360" s="160"/>
      <c r="DG360" s="160"/>
      <c r="DH360" s="160"/>
      <c r="DI360" s="160"/>
      <c r="DJ360" s="160"/>
      <c r="DK360" s="160"/>
      <c r="DL360" s="160"/>
      <c r="DM360" s="160"/>
      <c r="DN360" s="160"/>
      <c r="DO360" s="160"/>
      <c r="DP360" s="160"/>
      <c r="DQ360" s="160"/>
      <c r="DR360" s="160"/>
      <c r="DS360" s="160"/>
      <c r="DT360" s="160"/>
      <c r="DU360" s="160"/>
      <c r="DV360" s="160"/>
      <c r="DW360" s="160"/>
      <c r="DX360" s="160"/>
      <c r="DY360" s="160"/>
      <c r="DZ360" s="160"/>
      <c r="EA360" s="160"/>
      <c r="EB360" s="160"/>
      <c r="EC360" s="160"/>
      <c r="ED360" s="160"/>
      <c r="EE360" s="160"/>
      <c r="EF360" s="160"/>
      <c r="EG360" s="160"/>
      <c r="EH360" s="160"/>
      <c r="EI360" s="160"/>
      <c r="EJ360" s="160"/>
      <c r="EK360" s="160"/>
      <c r="EL360" s="160"/>
      <c r="EM360" s="160"/>
      <c r="EN360" s="160"/>
      <c r="EO360" s="160"/>
      <c r="EP360" s="160"/>
      <c r="EQ360" s="160"/>
      <c r="ER360" s="160"/>
      <c r="ES360" s="160"/>
      <c r="ET360" s="160"/>
      <c r="EU360" s="160"/>
      <c r="EV360" s="160"/>
      <c r="EW360" s="160"/>
      <c r="EX360" s="160"/>
      <c r="EY360" s="160"/>
      <c r="EZ360" s="160"/>
      <c r="FA360" s="160"/>
      <c r="FB360" s="160"/>
      <c r="FC360" s="160"/>
      <c r="FD360" s="160"/>
      <c r="FE360" s="160"/>
      <c r="FF360" s="160"/>
      <c r="FG360" s="160"/>
      <c r="FH360" s="160"/>
      <c r="FI360" s="160"/>
      <c r="FJ360" s="160"/>
      <c r="FK360" s="160"/>
      <c r="FL360" s="160"/>
      <c r="FM360" s="160"/>
      <c r="FN360" s="160"/>
      <c r="FO360" s="160"/>
      <c r="FP360" s="160"/>
      <c r="FQ360" s="160"/>
      <c r="FR360" s="160"/>
      <c r="FS360" s="160"/>
      <c r="FT360" s="160"/>
      <c r="FU360" s="160"/>
      <c r="FV360" s="160"/>
      <c r="FW360" s="160"/>
      <c r="FX360" s="160"/>
      <c r="FY360" s="160"/>
      <c r="FZ360" s="160"/>
      <c r="GA360" s="160"/>
      <c r="GB360" s="160"/>
      <c r="GC360" s="160"/>
      <c r="GD360" s="160"/>
      <c r="GE360" s="160"/>
      <c r="GF360" s="160"/>
      <c r="GG360" s="160"/>
      <c r="GH360" s="160"/>
      <c r="GI360" s="160"/>
      <c r="GJ360" s="160"/>
      <c r="GK360" s="160"/>
      <c r="GL360" s="160"/>
      <c r="GM360" s="160"/>
      <c r="GN360" s="160"/>
      <c r="GO360" s="160"/>
      <c r="GP360" s="160"/>
      <c r="GQ360" s="160"/>
      <c r="GR360" s="160"/>
      <c r="GS360" s="160"/>
      <c r="GT360" s="160"/>
      <c r="GU360" s="160"/>
      <c r="GV360" s="160"/>
      <c r="GW360" s="160"/>
      <c r="GX360" s="160"/>
      <c r="GY360" s="160"/>
      <c r="GZ360" s="160"/>
      <c r="HA360" s="160"/>
      <c r="HB360" s="160"/>
      <c r="HC360" s="160"/>
      <c r="HD360" s="160"/>
      <c r="HE360" s="160"/>
      <c r="HF360" s="160"/>
      <c r="HG360" s="160"/>
      <c r="HH360" s="160"/>
      <c r="HI360" s="160"/>
      <c r="HJ360" s="160"/>
      <c r="HK360" s="160"/>
      <c r="HL360" s="160"/>
      <c r="HM360" s="160"/>
      <c r="HN360" s="160"/>
      <c r="HO360" s="160"/>
      <c r="HP360" s="160"/>
      <c r="HQ360" s="160"/>
      <c r="HR360" s="160"/>
      <c r="HS360" s="160"/>
      <c r="HT360" s="160"/>
      <c r="HU360" s="160"/>
      <c r="HV360" s="160"/>
      <c r="HW360" s="160"/>
      <c r="HX360" s="160"/>
      <c r="HY360" s="160"/>
      <c r="HZ360" s="160"/>
      <c r="IA360" s="160"/>
      <c r="IB360" s="160"/>
      <c r="IC360" s="160"/>
      <c r="ID360" s="160"/>
      <c r="IE360" s="160"/>
      <c r="IF360" s="160"/>
      <c r="IG360" s="160"/>
      <c r="IH360" s="160"/>
      <c r="II360" s="160"/>
      <c r="IJ360" s="160"/>
      <c r="IK360" s="160"/>
      <c r="IL360" s="160"/>
      <c r="IM360" s="160"/>
      <c r="IN360" s="160"/>
      <c r="IO360" s="160"/>
      <c r="IP360" s="160"/>
      <c r="IQ360" s="160"/>
      <c r="IR360" s="160"/>
      <c r="IS360" s="160"/>
      <c r="IT360" s="160"/>
      <c r="IU360" s="160"/>
      <c r="IV360" s="160"/>
      <c r="IW360" s="160"/>
      <c r="IX360" s="160"/>
      <c r="IY360" s="160"/>
      <c r="IZ360" s="160"/>
      <c r="JA360" s="160"/>
      <c r="JB360" s="160"/>
      <c r="JC360" s="160"/>
      <c r="JD360" s="160"/>
      <c r="JE360" s="160"/>
      <c r="JF360" s="160"/>
      <c r="JG360" s="160"/>
      <c r="JH360" s="160"/>
      <c r="JI360" s="160"/>
      <c r="JJ360" s="160"/>
      <c r="JK360" s="160"/>
      <c r="JL360" s="160"/>
      <c r="JM360" s="160"/>
      <c r="JN360" s="160"/>
      <c r="JO360" s="160"/>
      <c r="JP360" s="160"/>
      <c r="JQ360" s="160"/>
      <c r="JR360" s="160"/>
      <c r="JS360" s="160"/>
      <c r="JT360" s="160"/>
      <c r="JU360" s="160"/>
      <c r="JV360" s="160"/>
      <c r="JW360" s="160"/>
      <c r="JX360" s="160"/>
      <c r="JY360" s="160"/>
      <c r="JZ360" s="160"/>
      <c r="KA360" s="160"/>
      <c r="KB360" s="160"/>
      <c r="KC360" s="160"/>
      <c r="KD360" s="160"/>
      <c r="KE360" s="160"/>
      <c r="KF360" s="160"/>
      <c r="KG360" s="160"/>
      <c r="KH360" s="160"/>
      <c r="KI360" s="160"/>
      <c r="KJ360" s="160"/>
      <c r="KK360" s="160"/>
      <c r="KL360" s="160"/>
      <c r="KM360" s="160"/>
      <c r="KN360" s="160"/>
      <c r="KO360" s="160"/>
      <c r="KP360" s="160"/>
      <c r="KQ360" s="160"/>
      <c r="KR360" s="160"/>
      <c r="KS360" s="160"/>
      <c r="KT360" s="160"/>
      <c r="KU360" s="160"/>
      <c r="KV360" s="160"/>
      <c r="KW360" s="160"/>
      <c r="KX360" s="160"/>
      <c r="KY360" s="160"/>
      <c r="KZ360" s="160"/>
      <c r="LA360" s="160"/>
      <c r="LB360" s="160"/>
      <c r="LC360" s="160"/>
      <c r="LD360" s="160"/>
      <c r="LE360" s="160"/>
      <c r="LF360" s="160"/>
      <c r="LG360" s="160"/>
      <c r="LH360" s="160"/>
      <c r="LI360" s="160"/>
      <c r="LJ360" s="160"/>
      <c r="LK360" s="160"/>
      <c r="LL360" s="160"/>
      <c r="LM360" s="160"/>
      <c r="LN360" s="160"/>
      <c r="LO360" s="160"/>
      <c r="LP360" s="160"/>
      <c r="LQ360" s="160"/>
      <c r="LR360" s="160"/>
      <c r="LS360" s="160"/>
      <c r="LT360" s="160"/>
      <c r="LU360" s="160"/>
      <c r="LV360" s="160"/>
      <c r="LW360" s="160"/>
      <c r="LX360" s="160"/>
      <c r="LY360" s="160"/>
      <c r="LZ360" s="160"/>
      <c r="MA360" s="160"/>
      <c r="MB360" s="160"/>
      <c r="MC360" s="160"/>
      <c r="MD360" s="160"/>
      <c r="ME360" s="160"/>
      <c r="MF360" s="160"/>
      <c r="MG360" s="160"/>
      <c r="MH360" s="160"/>
      <c r="MI360" s="160"/>
      <c r="MJ360" s="160"/>
      <c r="MK360" s="160"/>
      <c r="ML360" s="160"/>
      <c r="MM360" s="160"/>
      <c r="MN360" s="160"/>
      <c r="MO360" s="160"/>
      <c r="MP360" s="160"/>
      <c r="MQ360" s="160"/>
      <c r="MR360" s="160"/>
      <c r="MS360" s="160"/>
      <c r="MT360" s="160"/>
      <c r="MU360" s="160"/>
      <c r="MV360" s="160"/>
      <c r="MW360" s="160"/>
      <c r="MX360" s="160"/>
      <c r="MY360" s="160"/>
      <c r="MZ360" s="160"/>
      <c r="NA360" s="160"/>
      <c r="NB360" s="160"/>
      <c r="NC360" s="160"/>
      <c r="ND360" s="160"/>
      <c r="NE360" s="160"/>
      <c r="NF360" s="160"/>
      <c r="NG360" s="160"/>
      <c r="NH360" s="160"/>
      <c r="NI360" s="160"/>
      <c r="NJ360" s="160"/>
      <c r="NK360" s="160"/>
      <c r="NL360" s="160"/>
      <c r="NM360" s="160"/>
      <c r="NN360" s="160"/>
      <c r="NO360" s="160"/>
      <c r="NP360" s="160"/>
      <c r="NQ360" s="160"/>
      <c r="NR360" s="160"/>
      <c r="NS360" s="160"/>
      <c r="NT360" s="160"/>
      <c r="NU360" s="160"/>
      <c r="NV360" s="160"/>
      <c r="NW360" s="160"/>
      <c r="NX360" s="160"/>
      <c r="NY360" s="160"/>
      <c r="NZ360" s="160"/>
      <c r="OA360" s="160"/>
      <c r="OB360" s="160"/>
      <c r="OC360" s="160"/>
      <c r="OD360" s="160"/>
      <c r="OE360" s="160"/>
      <c r="OF360" s="160"/>
      <c r="OG360" s="160"/>
      <c r="OH360" s="160"/>
      <c r="OI360" s="160"/>
      <c r="OJ360" s="160"/>
      <c r="OK360" s="160"/>
      <c r="OL360" s="160"/>
      <c r="OM360" s="160"/>
      <c r="ON360" s="160"/>
      <c r="OO360" s="160"/>
      <c r="OP360" s="160"/>
      <c r="OQ360" s="160"/>
      <c r="OR360" s="160"/>
      <c r="OS360" s="160"/>
      <c r="OT360" s="160"/>
      <c r="OU360" s="160"/>
      <c r="OV360" s="160"/>
      <c r="OW360" s="160"/>
      <c r="OX360" s="160"/>
      <c r="OY360" s="160"/>
      <c r="OZ360" s="160"/>
      <c r="PA360" s="160"/>
      <c r="PB360" s="160"/>
      <c r="PC360" s="160"/>
      <c r="PD360" s="160"/>
      <c r="PE360" s="160"/>
      <c r="PF360" s="160"/>
      <c r="PG360" s="160"/>
      <c r="PH360" s="160"/>
      <c r="PI360" s="160"/>
      <c r="PJ360" s="160"/>
      <c r="PK360" s="160"/>
      <c r="PL360" s="160"/>
      <c r="PM360" s="160"/>
      <c r="PN360" s="160"/>
      <c r="PO360" s="160"/>
      <c r="PP360" s="160"/>
      <c r="PQ360" s="160"/>
      <c r="PR360" s="160"/>
      <c r="PS360" s="160"/>
      <c r="PT360" s="160"/>
      <c r="PU360" s="160"/>
      <c r="PV360" s="160"/>
      <c r="PW360" s="160"/>
      <c r="PX360" s="160"/>
      <c r="PY360" s="160"/>
      <c r="PZ360" s="160"/>
      <c r="QA360" s="160"/>
      <c r="QB360" s="160"/>
      <c r="QC360" s="160"/>
      <c r="QD360" s="160"/>
      <c r="QE360" s="160"/>
      <c r="QF360" s="160"/>
      <c r="QG360" s="160"/>
      <c r="QH360" s="160"/>
      <c r="QI360" s="160"/>
      <c r="QJ360" s="160"/>
      <c r="QK360" s="160"/>
      <c r="QL360" s="160"/>
      <c r="QM360" s="160"/>
      <c r="QN360" s="160"/>
      <c r="QO360" s="160"/>
      <c r="QP360" s="160"/>
      <c r="QQ360" s="160"/>
      <c r="QR360" s="160"/>
      <c r="QS360" s="160"/>
      <c r="QT360" s="160"/>
      <c r="QU360" s="160"/>
      <c r="QV360" s="160"/>
      <c r="QW360" s="160"/>
      <c r="QX360" s="160"/>
      <c r="QY360" s="160"/>
      <c r="QZ360" s="160"/>
      <c r="RA360" s="160"/>
      <c r="RB360" s="160"/>
      <c r="RC360" s="160"/>
      <c r="RD360" s="160"/>
      <c r="RE360" s="160"/>
      <c r="RF360" s="160"/>
      <c r="RG360" s="160"/>
      <c r="RH360" s="160"/>
      <c r="RI360" s="160"/>
      <c r="RJ360" s="160"/>
      <c r="RK360" s="160"/>
      <c r="RL360" s="160"/>
      <c r="RM360" s="160"/>
      <c r="RN360" s="160"/>
      <c r="RO360" s="160"/>
      <c r="RP360" s="160"/>
      <c r="RQ360" s="160"/>
      <c r="RR360" s="160"/>
      <c r="RS360" s="160"/>
      <c r="RT360" s="160"/>
      <c r="RU360" s="160"/>
      <c r="RV360" s="160"/>
      <c r="RW360" s="160"/>
      <c r="RX360" s="160"/>
      <c r="RY360" s="160"/>
      <c r="RZ360" s="160"/>
      <c r="SA360" s="160"/>
      <c r="SB360" s="160"/>
      <c r="SC360" s="160"/>
      <c r="SD360" s="160"/>
      <c r="SE360" s="160"/>
      <c r="SF360" s="160"/>
      <c r="SG360" s="160"/>
      <c r="SH360" s="160"/>
      <c r="SI360" s="160"/>
      <c r="SJ360" s="160"/>
      <c r="SK360" s="160"/>
      <c r="SL360" s="160"/>
      <c r="SM360" s="160"/>
      <c r="SN360" s="160"/>
      <c r="SO360" s="160"/>
      <c r="SP360" s="160"/>
      <c r="SQ360" s="160"/>
      <c r="SR360" s="160"/>
      <c r="SS360" s="160"/>
      <c r="ST360" s="160"/>
      <c r="SU360" s="160"/>
      <c r="SV360" s="160"/>
      <c r="SW360" s="160"/>
      <c r="SX360" s="160"/>
      <c r="SY360" s="160"/>
      <c r="SZ360" s="160"/>
      <c r="TA360" s="160"/>
      <c r="TB360" s="160"/>
      <c r="TC360" s="160"/>
      <c r="TD360" s="160"/>
      <c r="TE360" s="160"/>
      <c r="TF360" s="160"/>
    </row>
    <row r="361" spans="1:526">
      <c r="A361" s="160"/>
      <c r="B361" s="160"/>
      <c r="C361" s="160"/>
      <c r="D361" s="160"/>
      <c r="E361" s="160"/>
      <c r="F361" s="160"/>
      <c r="G361" s="160"/>
      <c r="H361" s="160"/>
      <c r="I361" s="160"/>
      <c r="J361" s="160"/>
      <c r="K361" s="160"/>
      <c r="L361" s="160"/>
      <c r="M361" s="160"/>
      <c r="N361" s="160"/>
      <c r="O361" s="160"/>
      <c r="P361" s="160"/>
      <c r="Q361" s="160"/>
      <c r="R361" s="160"/>
      <c r="S361" s="160"/>
      <c r="T361" s="160"/>
      <c r="U361" s="160"/>
      <c r="V361" s="160"/>
      <c r="W361" s="160"/>
      <c r="X361" s="160"/>
      <c r="Y361" s="160"/>
      <c r="Z361" s="160"/>
      <c r="AA361" s="160"/>
      <c r="AB361" s="160"/>
      <c r="AC361" s="160"/>
      <c r="AD361" s="160"/>
      <c r="AE361" s="160"/>
      <c r="AF361" s="160"/>
      <c r="AG361" s="160"/>
      <c r="AH361" s="160"/>
      <c r="AI361" s="160"/>
      <c r="AJ361" s="160"/>
      <c r="AK361" s="160"/>
      <c r="AL361" s="160"/>
      <c r="AM361" s="160"/>
      <c r="AN361" s="160"/>
      <c r="AO361" s="160"/>
      <c r="AP361" s="160"/>
      <c r="AQ361" s="160"/>
      <c r="AR361" s="160"/>
      <c r="AS361" s="160"/>
      <c r="AT361" s="160"/>
      <c r="AU361" s="160"/>
      <c r="AV361" s="160"/>
      <c r="AW361" s="160"/>
      <c r="AX361" s="160"/>
      <c r="AY361" s="160"/>
      <c r="AZ361" s="160"/>
      <c r="BA361" s="160"/>
      <c r="BB361" s="160"/>
      <c r="BC361" s="160"/>
      <c r="BD361" s="160"/>
      <c r="BE361" s="160"/>
      <c r="BF361" s="160"/>
      <c r="BG361" s="160"/>
      <c r="BH361" s="160"/>
      <c r="BI361" s="160"/>
      <c r="BJ361" s="160"/>
      <c r="BK361" s="160"/>
      <c r="BL361" s="160"/>
      <c r="BM361" s="160"/>
      <c r="BN361" s="160"/>
      <c r="BO361" s="160"/>
      <c r="BP361" s="160"/>
      <c r="BQ361" s="160"/>
      <c r="BR361" s="160"/>
      <c r="BS361" s="160"/>
      <c r="BT361" s="160"/>
      <c r="BU361" s="160"/>
      <c r="BV361" s="160"/>
      <c r="BW361" s="160"/>
      <c r="BX361" s="160"/>
      <c r="BY361" s="160"/>
      <c r="BZ361" s="160"/>
      <c r="CA361" s="160"/>
      <c r="CB361" s="160"/>
      <c r="CC361" s="160"/>
      <c r="CD361" s="160"/>
      <c r="CE361" s="160"/>
      <c r="CF361" s="160"/>
      <c r="CG361" s="160"/>
      <c r="CH361" s="160"/>
      <c r="CI361" s="160"/>
      <c r="CJ361" s="160"/>
      <c r="CK361" s="160"/>
      <c r="CL361" s="160"/>
      <c r="CM361" s="160"/>
      <c r="CN361" s="160"/>
      <c r="CO361" s="160"/>
      <c r="CP361" s="160"/>
      <c r="CQ361" s="160"/>
      <c r="CR361" s="160"/>
      <c r="CS361" s="160"/>
      <c r="CT361" s="160"/>
      <c r="CU361" s="160"/>
      <c r="CV361" s="160"/>
      <c r="CW361" s="160"/>
      <c r="CX361" s="160"/>
      <c r="CY361" s="160"/>
      <c r="CZ361" s="160"/>
      <c r="DA361" s="160"/>
      <c r="DB361" s="160"/>
      <c r="DC361" s="160"/>
      <c r="DD361" s="160"/>
      <c r="DE361" s="160"/>
      <c r="DF361" s="160"/>
      <c r="DG361" s="160"/>
      <c r="DH361" s="160"/>
      <c r="DI361" s="160"/>
      <c r="DJ361" s="160"/>
      <c r="DK361" s="160"/>
      <c r="DL361" s="160"/>
      <c r="DM361" s="160"/>
      <c r="DN361" s="160"/>
      <c r="DO361" s="160"/>
      <c r="DP361" s="160"/>
      <c r="DQ361" s="160"/>
      <c r="DR361" s="160"/>
      <c r="DS361" s="160"/>
      <c r="DT361" s="160"/>
      <c r="DU361" s="160"/>
      <c r="DV361" s="160"/>
      <c r="DW361" s="160"/>
      <c r="DX361" s="160"/>
      <c r="DY361" s="160"/>
      <c r="DZ361" s="160"/>
      <c r="EA361" s="160"/>
      <c r="EB361" s="160"/>
      <c r="EC361" s="160"/>
      <c r="ED361" s="160"/>
      <c r="EE361" s="160"/>
      <c r="EF361" s="160"/>
      <c r="EG361" s="160"/>
      <c r="EH361" s="160"/>
      <c r="EI361" s="160"/>
      <c r="EJ361" s="160"/>
      <c r="EK361" s="160"/>
      <c r="EL361" s="160"/>
      <c r="EM361" s="160"/>
      <c r="EN361" s="160"/>
      <c r="EO361" s="160"/>
      <c r="EP361" s="160"/>
      <c r="EQ361" s="160"/>
      <c r="ER361" s="160"/>
      <c r="ES361" s="160"/>
      <c r="ET361" s="160"/>
      <c r="EU361" s="160"/>
      <c r="EV361" s="160"/>
      <c r="EW361" s="160"/>
      <c r="EX361" s="160"/>
      <c r="EY361" s="160"/>
      <c r="EZ361" s="160"/>
      <c r="FA361" s="160"/>
      <c r="FB361" s="160"/>
      <c r="FC361" s="160"/>
      <c r="FD361" s="160"/>
      <c r="FE361" s="160"/>
      <c r="FF361" s="160"/>
      <c r="FG361" s="160"/>
      <c r="FH361" s="160"/>
      <c r="FI361" s="160"/>
      <c r="FJ361" s="160"/>
      <c r="FK361" s="160"/>
      <c r="FL361" s="160"/>
      <c r="FM361" s="160"/>
      <c r="FN361" s="160"/>
      <c r="FO361" s="160"/>
      <c r="FP361" s="160"/>
      <c r="FQ361" s="160"/>
      <c r="FR361" s="160"/>
      <c r="FS361" s="160"/>
      <c r="FT361" s="160"/>
      <c r="FU361" s="160"/>
      <c r="FV361" s="160"/>
      <c r="FW361" s="160"/>
      <c r="FX361" s="160"/>
      <c r="FY361" s="160"/>
      <c r="FZ361" s="160"/>
      <c r="GA361" s="160"/>
      <c r="GB361" s="160"/>
      <c r="GC361" s="160"/>
      <c r="GD361" s="160"/>
      <c r="GE361" s="160"/>
      <c r="GF361" s="160"/>
      <c r="GG361" s="160"/>
      <c r="GH361" s="160"/>
      <c r="GI361" s="160"/>
      <c r="GJ361" s="160"/>
      <c r="GK361" s="160"/>
      <c r="GL361" s="160"/>
      <c r="GM361" s="160"/>
      <c r="GN361" s="160"/>
      <c r="GO361" s="160"/>
      <c r="GP361" s="160"/>
      <c r="GQ361" s="160"/>
      <c r="GR361" s="160"/>
      <c r="GS361" s="160"/>
      <c r="GT361" s="160"/>
      <c r="GU361" s="160"/>
      <c r="GV361" s="160"/>
      <c r="GW361" s="160"/>
      <c r="GX361" s="160"/>
      <c r="GY361" s="160"/>
      <c r="GZ361" s="160"/>
      <c r="HA361" s="160"/>
      <c r="HB361" s="160"/>
      <c r="HC361" s="160"/>
      <c r="HD361" s="160"/>
      <c r="HE361" s="160"/>
      <c r="HF361" s="160"/>
      <c r="HG361" s="160"/>
      <c r="HH361" s="160"/>
      <c r="HI361" s="160"/>
      <c r="HJ361" s="160"/>
      <c r="HK361" s="160"/>
      <c r="HL361" s="160"/>
      <c r="HM361" s="160"/>
      <c r="HN361" s="160"/>
      <c r="HO361" s="160"/>
      <c r="HP361" s="160"/>
      <c r="HQ361" s="160"/>
      <c r="HR361" s="160"/>
      <c r="HS361" s="160"/>
      <c r="HT361" s="160"/>
      <c r="HU361" s="160"/>
      <c r="HV361" s="160"/>
      <c r="HW361" s="160"/>
      <c r="HX361" s="160"/>
      <c r="HY361" s="160"/>
      <c r="HZ361" s="160"/>
      <c r="IA361" s="160"/>
      <c r="IB361" s="160"/>
      <c r="IC361" s="160"/>
      <c r="ID361" s="160"/>
      <c r="IE361" s="160"/>
      <c r="IF361" s="160"/>
      <c r="IG361" s="160"/>
      <c r="IH361" s="160"/>
      <c r="II361" s="160"/>
      <c r="IJ361" s="160"/>
      <c r="IK361" s="160"/>
      <c r="IL361" s="160"/>
      <c r="IM361" s="160"/>
      <c r="IN361" s="160"/>
      <c r="IO361" s="160"/>
      <c r="IP361" s="160"/>
      <c r="IQ361" s="160"/>
      <c r="IR361" s="160"/>
      <c r="IS361" s="160"/>
      <c r="IT361" s="160"/>
      <c r="IU361" s="160"/>
      <c r="IV361" s="160"/>
      <c r="IW361" s="160"/>
      <c r="IX361" s="160"/>
      <c r="IY361" s="160"/>
      <c r="IZ361" s="160"/>
      <c r="JA361" s="160"/>
      <c r="JB361" s="160"/>
      <c r="JC361" s="160"/>
      <c r="JD361" s="160"/>
      <c r="JE361" s="160"/>
      <c r="JF361" s="160"/>
      <c r="JG361" s="160"/>
      <c r="JH361" s="160"/>
      <c r="JI361" s="160"/>
      <c r="JJ361" s="160"/>
      <c r="JK361" s="160"/>
      <c r="JL361" s="160"/>
      <c r="JM361" s="160"/>
      <c r="JN361" s="160"/>
      <c r="JO361" s="160"/>
      <c r="JP361" s="160"/>
      <c r="JQ361" s="160"/>
      <c r="JR361" s="160"/>
      <c r="JS361" s="160"/>
      <c r="JT361" s="160"/>
      <c r="JU361" s="160"/>
      <c r="JV361" s="160"/>
      <c r="JW361" s="160"/>
      <c r="JX361" s="160"/>
      <c r="JY361" s="160"/>
      <c r="JZ361" s="160"/>
      <c r="KA361" s="160"/>
      <c r="KB361" s="160"/>
      <c r="KC361" s="160"/>
      <c r="KD361" s="160"/>
      <c r="KE361" s="160"/>
      <c r="KF361" s="160"/>
      <c r="KG361" s="160"/>
      <c r="KH361" s="160"/>
      <c r="KI361" s="160"/>
      <c r="KJ361" s="160"/>
      <c r="KK361" s="160"/>
      <c r="KL361" s="160"/>
      <c r="KM361" s="160"/>
      <c r="KN361" s="160"/>
      <c r="KO361" s="160"/>
      <c r="KP361" s="160"/>
      <c r="KQ361" s="160"/>
      <c r="KR361" s="160"/>
      <c r="KS361" s="160"/>
      <c r="KT361" s="160"/>
      <c r="KU361" s="160"/>
      <c r="KV361" s="160"/>
      <c r="KW361" s="160"/>
      <c r="KX361" s="160"/>
      <c r="KY361" s="160"/>
      <c r="KZ361" s="160"/>
      <c r="LA361" s="160"/>
      <c r="LB361" s="160"/>
      <c r="LC361" s="160"/>
      <c r="LD361" s="160"/>
      <c r="LE361" s="160"/>
      <c r="LF361" s="160"/>
      <c r="LG361" s="160"/>
      <c r="LH361" s="160"/>
      <c r="LI361" s="160"/>
      <c r="LJ361" s="160"/>
      <c r="LK361" s="160"/>
      <c r="LL361" s="160"/>
      <c r="LM361" s="160"/>
      <c r="LN361" s="160"/>
      <c r="LO361" s="160"/>
      <c r="LP361" s="160"/>
      <c r="LQ361" s="160"/>
      <c r="LR361" s="160"/>
      <c r="LS361" s="160"/>
      <c r="LT361" s="160"/>
      <c r="LU361" s="160"/>
      <c r="LV361" s="160"/>
      <c r="LW361" s="160"/>
      <c r="LX361" s="160"/>
      <c r="LY361" s="160"/>
      <c r="LZ361" s="160"/>
      <c r="MA361" s="160"/>
      <c r="MB361" s="160"/>
      <c r="MC361" s="160"/>
      <c r="MD361" s="160"/>
      <c r="ME361" s="160"/>
      <c r="MF361" s="160"/>
      <c r="MG361" s="160"/>
      <c r="MH361" s="160"/>
      <c r="MI361" s="160"/>
      <c r="MJ361" s="160"/>
      <c r="MK361" s="160"/>
      <c r="ML361" s="160"/>
      <c r="MM361" s="160"/>
      <c r="MN361" s="160"/>
      <c r="MO361" s="160"/>
      <c r="MP361" s="160"/>
      <c r="MQ361" s="160"/>
      <c r="MR361" s="160"/>
      <c r="MS361" s="160"/>
      <c r="MT361" s="160"/>
      <c r="MU361" s="160"/>
      <c r="MV361" s="160"/>
      <c r="MW361" s="160"/>
      <c r="MX361" s="160"/>
      <c r="MY361" s="160"/>
      <c r="MZ361" s="160"/>
      <c r="NA361" s="160"/>
      <c r="NB361" s="160"/>
      <c r="NC361" s="160"/>
      <c r="ND361" s="160"/>
      <c r="NE361" s="160"/>
      <c r="NF361" s="160"/>
      <c r="NG361" s="160"/>
      <c r="NH361" s="160"/>
      <c r="NI361" s="160"/>
      <c r="NJ361" s="160"/>
      <c r="NK361" s="160"/>
      <c r="NL361" s="160"/>
      <c r="NM361" s="160"/>
      <c r="NN361" s="160"/>
      <c r="NO361" s="160"/>
      <c r="NP361" s="160"/>
      <c r="NQ361" s="160"/>
      <c r="NR361" s="160"/>
      <c r="NS361" s="160"/>
      <c r="NT361" s="160"/>
      <c r="NU361" s="160"/>
      <c r="NV361" s="160"/>
      <c r="NW361" s="160"/>
      <c r="NX361" s="160"/>
      <c r="NY361" s="160"/>
      <c r="NZ361" s="160"/>
      <c r="OA361" s="160"/>
      <c r="OB361" s="160"/>
      <c r="OC361" s="160"/>
      <c r="OD361" s="160"/>
      <c r="OE361" s="160"/>
      <c r="OF361" s="160"/>
      <c r="OG361" s="160"/>
      <c r="OH361" s="160"/>
      <c r="OI361" s="160"/>
      <c r="OJ361" s="160"/>
      <c r="OK361" s="160"/>
      <c r="OL361" s="160"/>
      <c r="OM361" s="160"/>
      <c r="ON361" s="160"/>
      <c r="OO361" s="160"/>
      <c r="OP361" s="160"/>
      <c r="OQ361" s="160"/>
      <c r="OR361" s="160"/>
      <c r="OS361" s="160"/>
      <c r="OT361" s="160"/>
      <c r="OU361" s="160"/>
      <c r="OV361" s="160"/>
      <c r="OW361" s="160"/>
      <c r="OX361" s="160"/>
      <c r="OY361" s="160"/>
      <c r="OZ361" s="160"/>
      <c r="PA361" s="160"/>
      <c r="PB361" s="160"/>
      <c r="PC361" s="160"/>
      <c r="PD361" s="160"/>
      <c r="PE361" s="160"/>
      <c r="PF361" s="160"/>
      <c r="PG361" s="160"/>
      <c r="PH361" s="160"/>
      <c r="PI361" s="160"/>
      <c r="PJ361" s="160"/>
      <c r="PK361" s="160"/>
      <c r="PL361" s="160"/>
      <c r="PM361" s="160"/>
      <c r="PN361" s="160"/>
      <c r="PO361" s="160"/>
      <c r="PP361" s="160"/>
      <c r="PQ361" s="160"/>
      <c r="PR361" s="160"/>
      <c r="PS361" s="160"/>
      <c r="PT361" s="160"/>
      <c r="PU361" s="160"/>
      <c r="PV361" s="160"/>
      <c r="PW361" s="160"/>
      <c r="PX361" s="160"/>
      <c r="PY361" s="160"/>
      <c r="PZ361" s="160"/>
      <c r="QA361" s="160"/>
      <c r="QB361" s="160"/>
      <c r="QC361" s="160"/>
      <c r="QD361" s="160"/>
      <c r="QE361" s="160"/>
      <c r="QF361" s="160"/>
      <c r="QG361" s="160"/>
      <c r="QH361" s="160"/>
      <c r="QI361" s="160"/>
      <c r="QJ361" s="160"/>
      <c r="QK361" s="160"/>
      <c r="QL361" s="160"/>
      <c r="QM361" s="160"/>
      <c r="QN361" s="160"/>
      <c r="QO361" s="160"/>
      <c r="QP361" s="160"/>
      <c r="QQ361" s="160"/>
      <c r="QR361" s="160"/>
      <c r="QS361" s="160"/>
      <c r="QT361" s="160"/>
      <c r="QU361" s="160"/>
      <c r="QV361" s="160"/>
      <c r="QW361" s="160"/>
      <c r="QX361" s="160"/>
      <c r="QY361" s="160"/>
      <c r="QZ361" s="160"/>
      <c r="RA361" s="160"/>
      <c r="RB361" s="160"/>
      <c r="RC361" s="160"/>
      <c r="RD361" s="160"/>
      <c r="RE361" s="160"/>
      <c r="RF361" s="160"/>
      <c r="RG361" s="160"/>
      <c r="RH361" s="160"/>
      <c r="RI361" s="160"/>
      <c r="RJ361" s="160"/>
      <c r="RK361" s="160"/>
      <c r="RL361" s="160"/>
      <c r="RM361" s="160"/>
      <c r="RN361" s="160"/>
      <c r="RO361" s="160"/>
      <c r="RP361" s="160"/>
      <c r="RQ361" s="160"/>
      <c r="RR361" s="160"/>
      <c r="RS361" s="160"/>
      <c r="RT361" s="160"/>
      <c r="RU361" s="160"/>
      <c r="RV361" s="160"/>
      <c r="RW361" s="160"/>
      <c r="RX361" s="160"/>
      <c r="RY361" s="160"/>
      <c r="RZ361" s="160"/>
      <c r="SA361" s="160"/>
      <c r="SB361" s="160"/>
      <c r="SC361" s="160"/>
      <c r="SD361" s="160"/>
      <c r="SE361" s="160"/>
      <c r="SF361" s="160"/>
      <c r="SG361" s="160"/>
      <c r="SH361" s="160"/>
      <c r="SI361" s="160"/>
      <c r="SJ361" s="160"/>
      <c r="SK361" s="160"/>
      <c r="SL361" s="160"/>
      <c r="SM361" s="160"/>
      <c r="SN361" s="160"/>
      <c r="SO361" s="160"/>
      <c r="SP361" s="160"/>
      <c r="SQ361" s="160"/>
      <c r="SR361" s="160"/>
      <c r="SS361" s="160"/>
      <c r="ST361" s="160"/>
      <c r="SU361" s="160"/>
      <c r="SV361" s="160"/>
      <c r="SW361" s="160"/>
      <c r="SX361" s="160"/>
      <c r="SY361" s="160"/>
      <c r="SZ361" s="160"/>
      <c r="TA361" s="160"/>
      <c r="TB361" s="160"/>
      <c r="TC361" s="160"/>
      <c r="TD361" s="160"/>
      <c r="TE361" s="160"/>
      <c r="TF361" s="160"/>
    </row>
    <row r="362" spans="1:526">
      <c r="A362" s="160"/>
      <c r="B362" s="160"/>
      <c r="C362" s="160"/>
      <c r="D362" s="160"/>
      <c r="E362" s="160"/>
      <c r="F362" s="160"/>
      <c r="G362" s="160"/>
      <c r="H362" s="160"/>
      <c r="I362" s="160"/>
      <c r="J362" s="160"/>
      <c r="K362" s="160"/>
      <c r="L362" s="160"/>
      <c r="M362" s="160"/>
      <c r="N362" s="160"/>
      <c r="O362" s="160"/>
      <c r="P362" s="160"/>
      <c r="Q362" s="160"/>
      <c r="R362" s="160"/>
      <c r="S362" s="160"/>
      <c r="T362" s="160"/>
      <c r="U362" s="160"/>
      <c r="V362" s="160"/>
      <c r="W362" s="160"/>
      <c r="X362" s="160"/>
      <c r="Y362" s="160"/>
      <c r="Z362" s="160"/>
      <c r="AA362" s="160"/>
      <c r="AB362" s="160"/>
      <c r="AC362" s="160"/>
      <c r="AD362" s="160"/>
      <c r="AE362" s="160"/>
      <c r="AF362" s="160"/>
      <c r="AG362" s="160"/>
      <c r="AH362" s="160"/>
      <c r="AI362" s="160"/>
      <c r="AJ362" s="160"/>
      <c r="AK362" s="160"/>
      <c r="AL362" s="160"/>
      <c r="AM362" s="160"/>
      <c r="AN362" s="160"/>
      <c r="AO362" s="160"/>
      <c r="AP362" s="160"/>
      <c r="AQ362" s="160"/>
      <c r="AR362" s="160"/>
      <c r="AS362" s="160"/>
      <c r="AT362" s="160"/>
      <c r="AU362" s="160"/>
      <c r="AV362" s="160"/>
      <c r="AW362" s="160"/>
      <c r="AX362" s="160"/>
      <c r="AY362" s="160"/>
      <c r="AZ362" s="160"/>
      <c r="BA362" s="160"/>
      <c r="BB362" s="160"/>
      <c r="BC362" s="160"/>
      <c r="BD362" s="160"/>
      <c r="BE362" s="160"/>
      <c r="BF362" s="160"/>
      <c r="BG362" s="160"/>
      <c r="BH362" s="160"/>
      <c r="BI362" s="160"/>
      <c r="BJ362" s="160"/>
      <c r="BK362" s="160"/>
      <c r="BL362" s="160"/>
      <c r="BM362" s="160"/>
      <c r="BN362" s="160"/>
      <c r="BO362" s="160"/>
      <c r="BP362" s="160"/>
      <c r="BQ362" s="160"/>
      <c r="BR362" s="160"/>
      <c r="BS362" s="160"/>
      <c r="BT362" s="160"/>
      <c r="BU362" s="160"/>
      <c r="BV362" s="160"/>
      <c r="BW362" s="160"/>
      <c r="BX362" s="160"/>
      <c r="BY362" s="160"/>
      <c r="BZ362" s="160"/>
      <c r="CA362" s="160"/>
      <c r="CB362" s="160"/>
      <c r="CC362" s="160"/>
      <c r="CD362" s="160"/>
      <c r="CE362" s="160"/>
      <c r="CF362" s="160"/>
      <c r="CG362" s="160"/>
      <c r="CH362" s="160"/>
      <c r="CI362" s="160"/>
      <c r="CJ362" s="160"/>
      <c r="CK362" s="160"/>
      <c r="CL362" s="160"/>
      <c r="CM362" s="160"/>
      <c r="CN362" s="160"/>
      <c r="CO362" s="160"/>
      <c r="CP362" s="160"/>
      <c r="CQ362" s="160"/>
      <c r="CR362" s="160"/>
      <c r="CS362" s="160"/>
      <c r="CT362" s="160"/>
      <c r="CU362" s="160"/>
      <c r="CV362" s="160"/>
      <c r="CW362" s="160"/>
      <c r="CX362" s="160"/>
      <c r="CY362" s="160"/>
      <c r="CZ362" s="160"/>
      <c r="DA362" s="160"/>
      <c r="DB362" s="160"/>
      <c r="DC362" s="160"/>
      <c r="DD362" s="160"/>
      <c r="DE362" s="160"/>
      <c r="DF362" s="160"/>
      <c r="DG362" s="160"/>
      <c r="DH362" s="160"/>
      <c r="DI362" s="160"/>
      <c r="DJ362" s="160"/>
      <c r="DK362" s="160"/>
      <c r="DL362" s="160"/>
      <c r="DM362" s="160"/>
      <c r="DN362" s="160"/>
      <c r="DO362" s="160"/>
      <c r="DP362" s="160"/>
      <c r="DQ362" s="160"/>
      <c r="DR362" s="160"/>
      <c r="DS362" s="160"/>
      <c r="DT362" s="160"/>
      <c r="DU362" s="160"/>
      <c r="DV362" s="160"/>
      <c r="DW362" s="160"/>
      <c r="DX362" s="160"/>
      <c r="DY362" s="160"/>
      <c r="DZ362" s="160"/>
      <c r="EA362" s="160"/>
      <c r="EB362" s="160"/>
      <c r="EC362" s="160"/>
      <c r="ED362" s="160"/>
      <c r="EE362" s="160"/>
      <c r="EF362" s="160"/>
      <c r="EG362" s="160"/>
      <c r="EH362" s="160"/>
      <c r="EI362" s="160"/>
      <c r="EJ362" s="160"/>
      <c r="EK362" s="160"/>
      <c r="EL362" s="160"/>
      <c r="EM362" s="160"/>
      <c r="EN362" s="160"/>
      <c r="EO362" s="160"/>
      <c r="EP362" s="160"/>
      <c r="EQ362" s="160"/>
      <c r="ER362" s="160"/>
      <c r="ES362" s="160"/>
      <c r="ET362" s="160"/>
      <c r="EU362" s="160"/>
      <c r="EV362" s="160"/>
      <c r="EW362" s="160"/>
      <c r="EX362" s="160"/>
      <c r="EY362" s="160"/>
      <c r="EZ362" s="160"/>
      <c r="FA362" s="160"/>
      <c r="FB362" s="160"/>
      <c r="FC362" s="160"/>
      <c r="FD362" s="160"/>
      <c r="FE362" s="160"/>
      <c r="FF362" s="160"/>
      <c r="FG362" s="160"/>
      <c r="FH362" s="160"/>
      <c r="FI362" s="160"/>
      <c r="FJ362" s="160"/>
      <c r="FK362" s="160"/>
      <c r="FL362" s="160"/>
      <c r="FM362" s="160"/>
      <c r="FN362" s="160"/>
      <c r="FO362" s="160"/>
      <c r="FP362" s="160"/>
      <c r="FQ362" s="160"/>
      <c r="FR362" s="160"/>
      <c r="FS362" s="160"/>
      <c r="FT362" s="160"/>
      <c r="FU362" s="160"/>
      <c r="FV362" s="160"/>
      <c r="FW362" s="160"/>
      <c r="FX362" s="160"/>
      <c r="FY362" s="160"/>
      <c r="FZ362" s="160"/>
      <c r="GA362" s="160"/>
      <c r="GB362" s="160"/>
      <c r="GC362" s="160"/>
      <c r="GD362" s="160"/>
      <c r="GE362" s="160"/>
      <c r="GF362" s="160"/>
      <c r="GG362" s="160"/>
      <c r="GH362" s="160"/>
      <c r="GI362" s="160"/>
      <c r="GJ362" s="160"/>
      <c r="GK362" s="160"/>
      <c r="GL362" s="160"/>
      <c r="GM362" s="160"/>
      <c r="GN362" s="160"/>
      <c r="GO362" s="160"/>
      <c r="GP362" s="160"/>
      <c r="GQ362" s="160"/>
      <c r="GR362" s="160"/>
      <c r="GS362" s="160"/>
      <c r="GT362" s="160"/>
      <c r="GU362" s="160"/>
      <c r="GV362" s="160"/>
      <c r="GW362" s="160"/>
      <c r="GX362" s="160"/>
      <c r="GY362" s="160"/>
      <c r="GZ362" s="160"/>
      <c r="HA362" s="160"/>
      <c r="HB362" s="160"/>
      <c r="HC362" s="160"/>
      <c r="HD362" s="160"/>
      <c r="HE362" s="160"/>
      <c r="HF362" s="160"/>
      <c r="HG362" s="160"/>
      <c r="HH362" s="160"/>
      <c r="HI362" s="160"/>
      <c r="HJ362" s="160"/>
      <c r="HK362" s="160"/>
      <c r="HL362" s="160"/>
      <c r="HM362" s="160"/>
      <c r="HN362" s="160"/>
      <c r="HO362" s="160"/>
      <c r="HP362" s="160"/>
      <c r="HQ362" s="160"/>
      <c r="HR362" s="160"/>
      <c r="HS362" s="160"/>
      <c r="HT362" s="160"/>
      <c r="HU362" s="160"/>
      <c r="HV362" s="160"/>
      <c r="HW362" s="160"/>
      <c r="HX362" s="160"/>
      <c r="HY362" s="160"/>
      <c r="HZ362" s="160"/>
      <c r="IA362" s="160"/>
      <c r="IB362" s="160"/>
      <c r="IC362" s="160"/>
      <c r="ID362" s="160"/>
      <c r="IE362" s="160"/>
      <c r="IF362" s="160"/>
      <c r="IG362" s="160"/>
      <c r="IH362" s="160"/>
      <c r="II362" s="160"/>
      <c r="IJ362" s="160"/>
      <c r="IK362" s="160"/>
      <c r="IL362" s="160"/>
      <c r="IM362" s="160"/>
      <c r="IN362" s="160"/>
      <c r="IO362" s="160"/>
      <c r="IP362" s="160"/>
      <c r="IQ362" s="160"/>
      <c r="IR362" s="160"/>
      <c r="IS362" s="160"/>
      <c r="IT362" s="160"/>
      <c r="IU362" s="160"/>
      <c r="IV362" s="160"/>
      <c r="IW362" s="160"/>
      <c r="IX362" s="160"/>
      <c r="IY362" s="160"/>
      <c r="IZ362" s="160"/>
      <c r="JA362" s="160"/>
      <c r="JB362" s="160"/>
      <c r="JC362" s="160"/>
      <c r="JD362" s="160"/>
      <c r="JE362" s="160"/>
      <c r="JF362" s="160"/>
      <c r="JG362" s="160"/>
      <c r="JH362" s="160"/>
      <c r="JI362" s="160"/>
      <c r="JJ362" s="160"/>
      <c r="JK362" s="160"/>
      <c r="JL362" s="160"/>
      <c r="JM362" s="160"/>
      <c r="JN362" s="160"/>
      <c r="JO362" s="160"/>
      <c r="JP362" s="160"/>
      <c r="JQ362" s="160"/>
      <c r="JR362" s="160"/>
      <c r="JS362" s="160"/>
      <c r="JT362" s="160"/>
      <c r="JU362" s="160"/>
      <c r="JV362" s="160"/>
      <c r="JW362" s="160"/>
      <c r="JX362" s="160"/>
      <c r="JY362" s="160"/>
      <c r="JZ362" s="160"/>
      <c r="KA362" s="160"/>
      <c r="KB362" s="160"/>
      <c r="KC362" s="160"/>
      <c r="KD362" s="160"/>
      <c r="KE362" s="160"/>
      <c r="KF362" s="160"/>
      <c r="KG362" s="160"/>
      <c r="KH362" s="160"/>
      <c r="KI362" s="160"/>
      <c r="KJ362" s="160"/>
      <c r="KK362" s="160"/>
      <c r="KL362" s="160"/>
      <c r="KM362" s="160"/>
      <c r="KN362" s="160"/>
      <c r="KO362" s="160"/>
      <c r="KP362" s="160"/>
      <c r="KQ362" s="160"/>
      <c r="KR362" s="160"/>
      <c r="KS362" s="160"/>
      <c r="KT362" s="160"/>
      <c r="KU362" s="160"/>
      <c r="KV362" s="160"/>
      <c r="KW362" s="160"/>
      <c r="KX362" s="160"/>
      <c r="KY362" s="160"/>
      <c r="KZ362" s="160"/>
      <c r="LA362" s="160"/>
      <c r="LB362" s="160"/>
      <c r="LC362" s="160"/>
      <c r="LD362" s="160"/>
      <c r="LE362" s="160"/>
      <c r="LF362" s="160"/>
      <c r="LG362" s="160"/>
      <c r="LH362" s="160"/>
      <c r="LI362" s="160"/>
      <c r="LJ362" s="160"/>
      <c r="LK362" s="160"/>
      <c r="LL362" s="160"/>
      <c r="LM362" s="160"/>
      <c r="LN362" s="160"/>
      <c r="LO362" s="160"/>
      <c r="LP362" s="160"/>
      <c r="LQ362" s="160"/>
      <c r="LR362" s="160"/>
      <c r="LS362" s="160"/>
      <c r="LT362" s="160"/>
      <c r="LU362" s="160"/>
      <c r="LV362" s="160"/>
      <c r="LW362" s="160"/>
      <c r="LX362" s="160"/>
      <c r="LY362" s="160"/>
      <c r="LZ362" s="160"/>
      <c r="MA362" s="160"/>
      <c r="MB362" s="160"/>
      <c r="MC362" s="160"/>
      <c r="MD362" s="160"/>
      <c r="ME362" s="160"/>
      <c r="MF362" s="160"/>
      <c r="MG362" s="160"/>
      <c r="MH362" s="160"/>
      <c r="MI362" s="160"/>
      <c r="MJ362" s="160"/>
      <c r="MK362" s="160"/>
      <c r="ML362" s="160"/>
      <c r="MM362" s="160"/>
      <c r="MN362" s="160"/>
      <c r="MO362" s="160"/>
      <c r="MP362" s="160"/>
      <c r="MQ362" s="160"/>
      <c r="MR362" s="160"/>
      <c r="MS362" s="160"/>
      <c r="MT362" s="160"/>
      <c r="MU362" s="160"/>
      <c r="MV362" s="160"/>
      <c r="MW362" s="160"/>
      <c r="MX362" s="160"/>
      <c r="MY362" s="160"/>
      <c r="MZ362" s="160"/>
      <c r="NA362" s="160"/>
      <c r="NB362" s="160"/>
      <c r="NC362" s="160"/>
      <c r="ND362" s="160"/>
      <c r="NE362" s="160"/>
      <c r="NF362" s="160"/>
      <c r="NG362" s="160"/>
      <c r="NH362" s="160"/>
      <c r="NI362" s="160"/>
      <c r="NJ362" s="160"/>
      <c r="NK362" s="160"/>
      <c r="NL362" s="160"/>
      <c r="NM362" s="160"/>
      <c r="NN362" s="160"/>
      <c r="NO362" s="160"/>
      <c r="NP362" s="160"/>
      <c r="NQ362" s="160"/>
      <c r="NR362" s="160"/>
      <c r="NS362" s="160"/>
      <c r="NT362" s="160"/>
      <c r="NU362" s="160"/>
      <c r="NV362" s="160"/>
      <c r="NW362" s="160"/>
      <c r="NX362" s="160"/>
      <c r="NY362" s="160"/>
      <c r="NZ362" s="160"/>
      <c r="OA362" s="160"/>
      <c r="OB362" s="160"/>
      <c r="OC362" s="160"/>
      <c r="OD362" s="160"/>
      <c r="OE362" s="160"/>
      <c r="OF362" s="160"/>
      <c r="OG362" s="160"/>
      <c r="OH362" s="160"/>
      <c r="OI362" s="160"/>
      <c r="OJ362" s="160"/>
      <c r="OK362" s="160"/>
      <c r="OL362" s="160"/>
      <c r="OM362" s="160"/>
      <c r="ON362" s="160"/>
      <c r="OO362" s="160"/>
      <c r="OP362" s="160"/>
      <c r="OQ362" s="160"/>
      <c r="OR362" s="160"/>
      <c r="OS362" s="160"/>
      <c r="OT362" s="160"/>
      <c r="OU362" s="160"/>
      <c r="OV362" s="160"/>
      <c r="OW362" s="160"/>
      <c r="OX362" s="160"/>
      <c r="OY362" s="160"/>
      <c r="OZ362" s="160"/>
      <c r="PA362" s="160"/>
      <c r="PB362" s="160"/>
      <c r="PC362" s="160"/>
      <c r="PD362" s="160"/>
      <c r="PE362" s="160"/>
      <c r="PF362" s="160"/>
      <c r="PG362" s="160"/>
      <c r="PH362" s="160"/>
      <c r="PI362" s="160"/>
      <c r="PJ362" s="160"/>
      <c r="PK362" s="160"/>
      <c r="PL362" s="160"/>
      <c r="PM362" s="160"/>
      <c r="PN362" s="160"/>
      <c r="PO362" s="160"/>
      <c r="PP362" s="160"/>
      <c r="PQ362" s="160"/>
      <c r="PR362" s="160"/>
      <c r="PS362" s="160"/>
      <c r="PT362" s="160"/>
      <c r="PU362" s="160"/>
      <c r="PV362" s="160"/>
      <c r="PW362" s="160"/>
      <c r="PX362" s="160"/>
      <c r="PY362" s="160"/>
      <c r="PZ362" s="160"/>
      <c r="QA362" s="160"/>
      <c r="QB362" s="160"/>
      <c r="QC362" s="160"/>
      <c r="QD362" s="160"/>
      <c r="QE362" s="160"/>
      <c r="QF362" s="160"/>
      <c r="QG362" s="160"/>
      <c r="QH362" s="160"/>
      <c r="QI362" s="160"/>
      <c r="QJ362" s="160"/>
      <c r="QK362" s="160"/>
      <c r="QL362" s="160"/>
      <c r="QM362" s="160"/>
      <c r="QN362" s="160"/>
      <c r="QO362" s="160"/>
      <c r="QP362" s="160"/>
      <c r="QQ362" s="160"/>
      <c r="QR362" s="160"/>
      <c r="QS362" s="160"/>
      <c r="QT362" s="160"/>
      <c r="QU362" s="160"/>
      <c r="QV362" s="160"/>
      <c r="QW362" s="160"/>
      <c r="QX362" s="160"/>
      <c r="QY362" s="160"/>
      <c r="QZ362" s="160"/>
      <c r="RA362" s="160"/>
      <c r="RB362" s="160"/>
      <c r="RC362" s="160"/>
      <c r="RD362" s="160"/>
      <c r="RE362" s="160"/>
      <c r="RF362" s="160"/>
      <c r="RG362" s="160"/>
      <c r="RH362" s="160"/>
      <c r="RI362" s="160"/>
      <c r="RJ362" s="160"/>
      <c r="RK362" s="160"/>
      <c r="RL362" s="160"/>
      <c r="RM362" s="160"/>
      <c r="RN362" s="160"/>
      <c r="RO362" s="160"/>
      <c r="RP362" s="160"/>
      <c r="RQ362" s="160"/>
      <c r="RR362" s="160"/>
      <c r="RS362" s="160"/>
      <c r="RT362" s="160"/>
      <c r="RU362" s="160"/>
      <c r="RV362" s="160"/>
      <c r="RW362" s="160"/>
      <c r="RX362" s="160"/>
      <c r="RY362" s="160"/>
      <c r="RZ362" s="160"/>
      <c r="SA362" s="160"/>
      <c r="SB362" s="160"/>
      <c r="SC362" s="160"/>
      <c r="SD362" s="160"/>
      <c r="SE362" s="160"/>
      <c r="SF362" s="160"/>
      <c r="SG362" s="160"/>
      <c r="SH362" s="160"/>
      <c r="SI362" s="160"/>
      <c r="SJ362" s="160"/>
      <c r="SK362" s="160"/>
      <c r="SL362" s="160"/>
      <c r="SM362" s="160"/>
      <c r="SN362" s="160"/>
      <c r="SO362" s="160"/>
      <c r="SP362" s="160"/>
      <c r="SQ362" s="160"/>
      <c r="SR362" s="160"/>
      <c r="SS362" s="160"/>
      <c r="ST362" s="160"/>
      <c r="SU362" s="160"/>
      <c r="SV362" s="160"/>
      <c r="SW362" s="160"/>
      <c r="SX362" s="160"/>
      <c r="SY362" s="160"/>
      <c r="SZ362" s="160"/>
      <c r="TA362" s="160"/>
      <c r="TB362" s="160"/>
      <c r="TC362" s="160"/>
      <c r="TD362" s="160"/>
      <c r="TE362" s="160"/>
      <c r="TF362" s="160"/>
    </row>
    <row r="363" spans="1:526">
      <c r="A363" s="160"/>
      <c r="B363" s="160"/>
      <c r="C363" s="160"/>
      <c r="D363" s="160"/>
      <c r="E363" s="160"/>
      <c r="F363" s="160"/>
      <c r="G363" s="160"/>
      <c r="H363" s="160"/>
      <c r="I363" s="160"/>
      <c r="J363" s="160"/>
      <c r="K363" s="160"/>
      <c r="L363" s="160"/>
      <c r="M363" s="160"/>
      <c r="N363" s="160"/>
      <c r="O363" s="160"/>
      <c r="P363" s="160"/>
      <c r="Q363" s="160"/>
      <c r="R363" s="160"/>
      <c r="S363" s="160"/>
      <c r="T363" s="160"/>
      <c r="U363" s="160"/>
      <c r="V363" s="160"/>
      <c r="W363" s="160"/>
      <c r="X363" s="160"/>
      <c r="Y363" s="160"/>
      <c r="Z363" s="160"/>
      <c r="AA363" s="160"/>
      <c r="AB363" s="160"/>
      <c r="AC363" s="160"/>
      <c r="AD363" s="160"/>
      <c r="AE363" s="160"/>
      <c r="AF363" s="160"/>
      <c r="AG363" s="160"/>
      <c r="AH363" s="160"/>
      <c r="AI363" s="160"/>
      <c r="AJ363" s="160"/>
      <c r="AK363" s="160"/>
      <c r="AL363" s="160"/>
      <c r="AM363" s="160"/>
      <c r="AN363" s="160"/>
      <c r="AO363" s="160"/>
      <c r="AP363" s="160"/>
      <c r="AQ363" s="160"/>
      <c r="AR363" s="160"/>
      <c r="AS363" s="160"/>
      <c r="AT363" s="160"/>
      <c r="AU363" s="160"/>
      <c r="AV363" s="160"/>
      <c r="AW363" s="160"/>
      <c r="AX363" s="160"/>
      <c r="AY363" s="160"/>
      <c r="AZ363" s="160"/>
      <c r="BA363" s="160"/>
      <c r="BB363" s="160"/>
      <c r="BC363" s="160"/>
      <c r="BD363" s="160"/>
      <c r="BE363" s="160"/>
      <c r="BF363" s="160"/>
      <c r="BG363" s="160"/>
      <c r="BH363" s="160"/>
      <c r="BI363" s="160"/>
      <c r="BJ363" s="160"/>
      <c r="BK363" s="160"/>
      <c r="BL363" s="160"/>
      <c r="BM363" s="160"/>
      <c r="BN363" s="160"/>
      <c r="BO363" s="160"/>
      <c r="BP363" s="160"/>
      <c r="BQ363" s="160"/>
      <c r="BR363" s="160"/>
      <c r="BS363" s="160"/>
      <c r="BT363" s="160"/>
      <c r="BU363" s="160"/>
      <c r="BV363" s="160"/>
      <c r="BW363" s="160"/>
      <c r="BX363" s="160"/>
      <c r="BY363" s="160"/>
      <c r="BZ363" s="160"/>
      <c r="CA363" s="160"/>
      <c r="CB363" s="160"/>
      <c r="CC363" s="160"/>
      <c r="CD363" s="160"/>
      <c r="CE363" s="160"/>
      <c r="CF363" s="160"/>
      <c r="CG363" s="160"/>
      <c r="CH363" s="160"/>
      <c r="CI363" s="160"/>
      <c r="CJ363" s="160"/>
      <c r="CK363" s="160"/>
      <c r="CL363" s="160"/>
      <c r="CM363" s="160"/>
      <c r="CN363" s="160"/>
      <c r="CO363" s="160"/>
      <c r="CP363" s="160"/>
      <c r="CQ363" s="160"/>
      <c r="CR363" s="160"/>
      <c r="CS363" s="160"/>
      <c r="CT363" s="160"/>
      <c r="CU363" s="160"/>
      <c r="CV363" s="160"/>
      <c r="CW363" s="160"/>
      <c r="CX363" s="160"/>
      <c r="CY363" s="160"/>
      <c r="CZ363" s="160"/>
      <c r="DA363" s="160"/>
      <c r="DB363" s="160"/>
      <c r="DC363" s="160"/>
      <c r="DD363" s="160"/>
      <c r="DE363" s="160"/>
      <c r="DF363" s="160"/>
      <c r="DG363" s="160"/>
      <c r="DH363" s="160"/>
      <c r="DI363" s="160"/>
      <c r="DJ363" s="160"/>
      <c r="DK363" s="160"/>
      <c r="DL363" s="160"/>
      <c r="DM363" s="160"/>
      <c r="DN363" s="160"/>
      <c r="DO363" s="160"/>
      <c r="DP363" s="160"/>
      <c r="DQ363" s="160"/>
      <c r="DR363" s="160"/>
      <c r="DS363" s="160"/>
      <c r="DT363" s="160"/>
      <c r="DU363" s="160"/>
      <c r="DV363" s="160"/>
      <c r="DW363" s="160"/>
      <c r="DX363" s="160"/>
      <c r="DY363" s="160"/>
      <c r="DZ363" s="160"/>
      <c r="EA363" s="160"/>
      <c r="EB363" s="160"/>
      <c r="EC363" s="160"/>
      <c r="ED363" s="160"/>
      <c r="EE363" s="160"/>
      <c r="EF363" s="160"/>
      <c r="EG363" s="160"/>
      <c r="EH363" s="160"/>
      <c r="EI363" s="160"/>
      <c r="EJ363" s="160"/>
      <c r="EK363" s="160"/>
      <c r="EL363" s="160"/>
      <c r="EM363" s="160"/>
      <c r="EN363" s="160"/>
      <c r="EO363" s="160"/>
      <c r="EP363" s="160"/>
      <c r="EQ363" s="160"/>
      <c r="ER363" s="160"/>
      <c r="ES363" s="160"/>
      <c r="ET363" s="160"/>
      <c r="EU363" s="160"/>
      <c r="EV363" s="160"/>
      <c r="EW363" s="160"/>
      <c r="EX363" s="160"/>
      <c r="EY363" s="160"/>
      <c r="EZ363" s="160"/>
      <c r="FA363" s="160"/>
      <c r="FB363" s="160"/>
      <c r="FC363" s="160"/>
      <c r="FD363" s="160"/>
      <c r="FE363" s="160"/>
      <c r="FF363" s="160"/>
      <c r="FG363" s="160"/>
      <c r="FH363" s="160"/>
      <c r="FI363" s="160"/>
      <c r="FJ363" s="160"/>
      <c r="FK363" s="160"/>
      <c r="FL363" s="160"/>
      <c r="FM363" s="160"/>
      <c r="FN363" s="160"/>
      <c r="FO363" s="160"/>
      <c r="FP363" s="160"/>
      <c r="FQ363" s="160"/>
      <c r="FR363" s="160"/>
      <c r="FS363" s="160"/>
      <c r="FT363" s="160"/>
      <c r="FU363" s="160"/>
      <c r="FV363" s="160"/>
      <c r="FW363" s="160"/>
      <c r="FX363" s="160"/>
      <c r="FY363" s="160"/>
      <c r="FZ363" s="160"/>
      <c r="GA363" s="160"/>
      <c r="GB363" s="160"/>
      <c r="GC363" s="160"/>
      <c r="GD363" s="160"/>
      <c r="GE363" s="160"/>
      <c r="GF363" s="160"/>
      <c r="GG363" s="160"/>
      <c r="GH363" s="160"/>
      <c r="GI363" s="160"/>
      <c r="GJ363" s="160"/>
      <c r="GK363" s="160"/>
      <c r="GL363" s="160"/>
      <c r="GM363" s="160"/>
      <c r="GN363" s="160"/>
      <c r="GO363" s="160"/>
      <c r="GP363" s="160"/>
      <c r="GQ363" s="160"/>
      <c r="GR363" s="160"/>
      <c r="GS363" s="160"/>
      <c r="GT363" s="160"/>
      <c r="GU363" s="160"/>
      <c r="GV363" s="160"/>
      <c r="GW363" s="160"/>
      <c r="GX363" s="160"/>
      <c r="GY363" s="160"/>
      <c r="GZ363" s="160"/>
      <c r="HA363" s="160"/>
      <c r="HB363" s="160"/>
      <c r="HC363" s="160"/>
      <c r="HD363" s="160"/>
      <c r="HE363" s="160"/>
      <c r="HF363" s="160"/>
      <c r="HG363" s="160"/>
      <c r="HH363" s="160"/>
      <c r="HI363" s="160"/>
      <c r="HJ363" s="160"/>
      <c r="HK363" s="160"/>
      <c r="HL363" s="160"/>
      <c r="HM363" s="160"/>
      <c r="HN363" s="160"/>
      <c r="HO363" s="160"/>
      <c r="HP363" s="160"/>
      <c r="HQ363" s="160"/>
      <c r="HR363" s="160"/>
      <c r="HS363" s="160"/>
      <c r="HT363" s="160"/>
      <c r="HU363" s="160"/>
      <c r="HV363" s="160"/>
      <c r="HW363" s="160"/>
      <c r="HX363" s="160"/>
      <c r="HY363" s="160"/>
      <c r="HZ363" s="160"/>
      <c r="IA363" s="160"/>
      <c r="IB363" s="160"/>
      <c r="IC363" s="160"/>
      <c r="ID363" s="160"/>
      <c r="IE363" s="160"/>
      <c r="IF363" s="160"/>
      <c r="IG363" s="160"/>
      <c r="IH363" s="160"/>
      <c r="II363" s="160"/>
      <c r="IJ363" s="160"/>
      <c r="IK363" s="160"/>
      <c r="IL363" s="160"/>
      <c r="IM363" s="160"/>
      <c r="IN363" s="160"/>
      <c r="IO363" s="160"/>
      <c r="IP363" s="160"/>
      <c r="IQ363" s="160"/>
      <c r="IR363" s="160"/>
      <c r="IS363" s="160"/>
      <c r="IT363" s="160"/>
      <c r="IU363" s="160"/>
      <c r="IV363" s="160"/>
      <c r="IW363" s="160"/>
      <c r="IX363" s="160"/>
      <c r="IY363" s="160"/>
      <c r="IZ363" s="160"/>
      <c r="JA363" s="160"/>
      <c r="JB363" s="160"/>
      <c r="JC363" s="160"/>
      <c r="JD363" s="160"/>
      <c r="JE363" s="160"/>
      <c r="JF363" s="160"/>
      <c r="JG363" s="160"/>
      <c r="JH363" s="160"/>
      <c r="JI363" s="160"/>
      <c r="JJ363" s="160"/>
      <c r="JK363" s="160"/>
      <c r="JL363" s="160"/>
      <c r="JM363" s="160"/>
      <c r="JN363" s="160"/>
      <c r="JO363" s="160"/>
      <c r="JP363" s="160"/>
      <c r="JQ363" s="160"/>
      <c r="JR363" s="160"/>
      <c r="JS363" s="160"/>
      <c r="JT363" s="160"/>
      <c r="JU363" s="160"/>
      <c r="JV363" s="160"/>
      <c r="JW363" s="160"/>
      <c r="JX363" s="160"/>
      <c r="JY363" s="160"/>
      <c r="JZ363" s="160"/>
      <c r="KA363" s="160"/>
      <c r="KB363" s="160"/>
      <c r="KC363" s="160"/>
      <c r="KD363" s="160"/>
      <c r="KE363" s="160"/>
      <c r="KF363" s="160"/>
      <c r="KG363" s="160"/>
      <c r="KH363" s="160"/>
      <c r="KI363" s="160"/>
      <c r="KJ363" s="160"/>
      <c r="KK363" s="160"/>
      <c r="KL363" s="160"/>
      <c r="KM363" s="160"/>
      <c r="KN363" s="160"/>
      <c r="KO363" s="160"/>
      <c r="KP363" s="160"/>
      <c r="KQ363" s="160"/>
      <c r="KR363" s="160"/>
      <c r="KS363" s="160"/>
      <c r="KT363" s="160"/>
      <c r="KU363" s="160"/>
      <c r="KV363" s="160"/>
      <c r="KW363" s="160"/>
      <c r="KX363" s="160"/>
      <c r="KY363" s="160"/>
      <c r="KZ363" s="160"/>
      <c r="LA363" s="160"/>
      <c r="LB363" s="160"/>
      <c r="LC363" s="160"/>
      <c r="LD363" s="160"/>
      <c r="LE363" s="160"/>
      <c r="LF363" s="160"/>
      <c r="LG363" s="160"/>
      <c r="LH363" s="160"/>
      <c r="LI363" s="160"/>
      <c r="LJ363" s="160"/>
      <c r="LK363" s="160"/>
      <c r="LL363" s="160"/>
      <c r="LM363" s="160"/>
      <c r="LN363" s="160"/>
      <c r="LO363" s="160"/>
      <c r="LP363" s="160"/>
      <c r="LQ363" s="160"/>
      <c r="LR363" s="160"/>
      <c r="LS363" s="160"/>
      <c r="LT363" s="160"/>
      <c r="LU363" s="160"/>
      <c r="LV363" s="160"/>
      <c r="LW363" s="160"/>
      <c r="LX363" s="160"/>
      <c r="LY363" s="160"/>
      <c r="LZ363" s="160"/>
      <c r="MA363" s="160"/>
      <c r="MB363" s="160"/>
      <c r="MC363" s="160"/>
      <c r="MD363" s="160"/>
      <c r="ME363" s="160"/>
      <c r="MF363" s="160"/>
      <c r="MG363" s="160"/>
      <c r="MH363" s="160"/>
      <c r="MI363" s="160"/>
      <c r="MJ363" s="160"/>
      <c r="MK363" s="160"/>
      <c r="ML363" s="160"/>
      <c r="MM363" s="160"/>
      <c r="MN363" s="160"/>
      <c r="MO363" s="160"/>
      <c r="MP363" s="160"/>
      <c r="MQ363" s="160"/>
      <c r="MR363" s="160"/>
      <c r="MS363" s="160"/>
      <c r="MT363" s="160"/>
      <c r="MU363" s="160"/>
      <c r="MV363" s="160"/>
      <c r="MW363" s="160"/>
      <c r="MX363" s="160"/>
      <c r="MY363" s="160"/>
      <c r="MZ363" s="160"/>
      <c r="NA363" s="160"/>
      <c r="NB363" s="160"/>
      <c r="NC363" s="160"/>
      <c r="ND363" s="160"/>
      <c r="NE363" s="160"/>
      <c r="NF363" s="160"/>
      <c r="NG363" s="160"/>
      <c r="NH363" s="160"/>
      <c r="NI363" s="160"/>
      <c r="NJ363" s="160"/>
      <c r="NK363" s="160"/>
      <c r="NL363" s="160"/>
      <c r="NM363" s="160"/>
      <c r="NN363" s="160"/>
      <c r="NO363" s="160"/>
      <c r="NP363" s="160"/>
      <c r="NQ363" s="160"/>
      <c r="NR363" s="160"/>
      <c r="NS363" s="160"/>
      <c r="NT363" s="160"/>
      <c r="NU363" s="160"/>
      <c r="NV363" s="160"/>
      <c r="NW363" s="160"/>
      <c r="NX363" s="160"/>
      <c r="NY363" s="160"/>
      <c r="NZ363" s="160"/>
      <c r="OA363" s="160"/>
      <c r="OB363" s="160"/>
      <c r="OC363" s="160"/>
      <c r="OD363" s="160"/>
      <c r="OE363" s="160"/>
      <c r="OF363" s="160"/>
      <c r="OG363" s="160"/>
      <c r="OH363" s="160"/>
      <c r="OI363" s="160"/>
      <c r="OJ363" s="160"/>
      <c r="OK363" s="160"/>
      <c r="OL363" s="160"/>
      <c r="OM363" s="160"/>
      <c r="ON363" s="160"/>
      <c r="OO363" s="160"/>
      <c r="OP363" s="160"/>
      <c r="OQ363" s="160"/>
      <c r="OR363" s="160"/>
      <c r="OS363" s="160"/>
      <c r="OT363" s="160"/>
      <c r="OU363" s="160"/>
      <c r="OV363" s="160"/>
      <c r="OW363" s="160"/>
      <c r="OX363" s="160"/>
      <c r="OY363" s="160"/>
      <c r="OZ363" s="160"/>
      <c r="PA363" s="160"/>
      <c r="PB363" s="160"/>
      <c r="PC363" s="160"/>
      <c r="PD363" s="160"/>
      <c r="PE363" s="160"/>
      <c r="PF363" s="160"/>
      <c r="PG363" s="160"/>
      <c r="PH363" s="160"/>
      <c r="PI363" s="160"/>
      <c r="PJ363" s="160"/>
      <c r="PK363" s="160"/>
      <c r="PL363" s="160"/>
      <c r="PM363" s="160"/>
      <c r="PN363" s="160"/>
      <c r="PO363" s="160"/>
      <c r="PP363" s="160"/>
      <c r="PQ363" s="160"/>
      <c r="PR363" s="160"/>
      <c r="PS363" s="160"/>
      <c r="PT363" s="160"/>
      <c r="PU363" s="160"/>
      <c r="PV363" s="160"/>
      <c r="PW363" s="160"/>
      <c r="PX363" s="160"/>
      <c r="PY363" s="160"/>
      <c r="PZ363" s="160"/>
      <c r="QA363" s="160"/>
      <c r="QB363" s="160"/>
      <c r="QC363" s="160"/>
      <c r="QD363" s="160"/>
      <c r="QE363" s="160"/>
      <c r="QF363" s="160"/>
      <c r="QG363" s="160"/>
      <c r="QH363" s="160"/>
      <c r="QI363" s="160"/>
      <c r="QJ363" s="160"/>
      <c r="QK363" s="160"/>
      <c r="QL363" s="160"/>
      <c r="QM363" s="160"/>
      <c r="QN363" s="160"/>
      <c r="QO363" s="160"/>
      <c r="QP363" s="160"/>
      <c r="QQ363" s="160"/>
      <c r="QR363" s="160"/>
      <c r="QS363" s="160"/>
      <c r="QT363" s="160"/>
      <c r="QU363" s="160"/>
      <c r="QV363" s="160"/>
      <c r="QW363" s="160"/>
      <c r="QX363" s="160"/>
      <c r="QY363" s="160"/>
      <c r="QZ363" s="160"/>
      <c r="RA363" s="160"/>
      <c r="RB363" s="160"/>
      <c r="RC363" s="160"/>
      <c r="RD363" s="160"/>
      <c r="RE363" s="160"/>
      <c r="RF363" s="160"/>
      <c r="RG363" s="160"/>
      <c r="RH363" s="160"/>
      <c r="RI363" s="160"/>
      <c r="RJ363" s="160"/>
      <c r="RK363" s="160"/>
      <c r="RL363" s="160"/>
      <c r="RM363" s="160"/>
      <c r="RN363" s="160"/>
      <c r="RO363" s="160"/>
      <c r="RP363" s="160"/>
      <c r="RQ363" s="160"/>
      <c r="RR363" s="160"/>
      <c r="RS363" s="160"/>
      <c r="RT363" s="160"/>
      <c r="RU363" s="160"/>
      <c r="RV363" s="160"/>
      <c r="RW363" s="160"/>
      <c r="RX363" s="160"/>
      <c r="RY363" s="160"/>
      <c r="RZ363" s="160"/>
      <c r="SA363" s="160"/>
      <c r="SB363" s="160"/>
      <c r="SC363" s="160"/>
      <c r="SD363" s="160"/>
      <c r="SE363" s="160"/>
      <c r="SF363" s="160"/>
      <c r="SG363" s="160"/>
      <c r="SH363" s="160"/>
      <c r="SI363" s="160"/>
      <c r="SJ363" s="160"/>
      <c r="SK363" s="160"/>
      <c r="SL363" s="160"/>
      <c r="SM363" s="160"/>
      <c r="SN363" s="160"/>
      <c r="SO363" s="160"/>
      <c r="SP363" s="160"/>
      <c r="SQ363" s="160"/>
      <c r="SR363" s="160"/>
      <c r="SS363" s="160"/>
      <c r="ST363" s="160"/>
      <c r="SU363" s="160"/>
      <c r="SV363" s="160"/>
      <c r="SW363" s="160"/>
      <c r="SX363" s="160"/>
      <c r="SY363" s="160"/>
      <c r="SZ363" s="160"/>
      <c r="TA363" s="160"/>
      <c r="TB363" s="160"/>
      <c r="TC363" s="160"/>
      <c r="TD363" s="160"/>
      <c r="TE363" s="160"/>
      <c r="TF363" s="160"/>
    </row>
    <row r="364" spans="1:526">
      <c r="A364" s="160"/>
      <c r="B364" s="160"/>
      <c r="C364" s="160"/>
      <c r="D364" s="160"/>
      <c r="E364" s="160"/>
      <c r="F364" s="160"/>
      <c r="G364" s="160"/>
      <c r="H364" s="160"/>
      <c r="I364" s="160"/>
      <c r="J364" s="160"/>
      <c r="K364" s="160"/>
      <c r="L364" s="160"/>
      <c r="M364" s="160"/>
      <c r="N364" s="160"/>
      <c r="O364" s="160"/>
      <c r="P364" s="160"/>
      <c r="Q364" s="160"/>
      <c r="R364" s="160"/>
      <c r="S364" s="160"/>
      <c r="T364" s="160"/>
      <c r="U364" s="160"/>
      <c r="V364" s="160"/>
      <c r="W364" s="160"/>
      <c r="X364" s="160"/>
      <c r="Y364" s="160"/>
      <c r="Z364" s="160"/>
      <c r="AA364" s="160"/>
      <c r="AB364" s="160"/>
      <c r="AC364" s="160"/>
      <c r="AD364" s="160"/>
      <c r="AE364" s="160"/>
      <c r="AF364" s="160"/>
      <c r="AG364" s="160"/>
      <c r="AH364" s="160"/>
      <c r="AI364" s="160"/>
      <c r="AJ364" s="160"/>
      <c r="AK364" s="160"/>
      <c r="AL364" s="160"/>
      <c r="AM364" s="160"/>
      <c r="AN364" s="160"/>
      <c r="AO364" s="160"/>
      <c r="AP364" s="160"/>
      <c r="AQ364" s="160"/>
      <c r="AR364" s="160"/>
      <c r="AS364" s="160"/>
      <c r="AT364" s="160"/>
      <c r="AU364" s="160"/>
      <c r="AV364" s="160"/>
      <c r="AW364" s="160"/>
      <c r="AX364" s="160"/>
      <c r="AY364" s="160"/>
      <c r="AZ364" s="160"/>
      <c r="BA364" s="160"/>
      <c r="BB364" s="160"/>
      <c r="BC364" s="160"/>
      <c r="BD364" s="160"/>
      <c r="BE364" s="160"/>
      <c r="BF364" s="160"/>
      <c r="BG364" s="160"/>
      <c r="BH364" s="160"/>
      <c r="BI364" s="160"/>
      <c r="BJ364" s="160"/>
      <c r="BK364" s="160"/>
      <c r="BL364" s="160"/>
      <c r="BM364" s="160"/>
      <c r="BN364" s="160"/>
      <c r="BO364" s="160"/>
      <c r="BP364" s="160"/>
      <c r="BQ364" s="160"/>
      <c r="BR364" s="160"/>
      <c r="BS364" s="160"/>
      <c r="BT364" s="160"/>
      <c r="BU364" s="160"/>
      <c r="BV364" s="160"/>
      <c r="BW364" s="160"/>
      <c r="BX364" s="160"/>
      <c r="BY364" s="160"/>
      <c r="BZ364" s="160"/>
      <c r="CA364" s="160"/>
      <c r="CB364" s="160"/>
      <c r="CC364" s="160"/>
      <c r="CD364" s="160"/>
      <c r="CE364" s="160"/>
      <c r="CF364" s="160"/>
      <c r="CG364" s="160"/>
      <c r="CH364" s="160"/>
      <c r="CI364" s="160"/>
      <c r="CJ364" s="160"/>
      <c r="CK364" s="160"/>
      <c r="CL364" s="160"/>
      <c r="CM364" s="160"/>
      <c r="CN364" s="160"/>
      <c r="CO364" s="160"/>
      <c r="CP364" s="160"/>
      <c r="CQ364" s="160"/>
      <c r="CR364" s="160"/>
      <c r="CS364" s="160"/>
      <c r="CT364" s="160"/>
      <c r="CU364" s="160"/>
      <c r="CV364" s="160"/>
      <c r="CW364" s="160"/>
      <c r="CX364" s="160"/>
      <c r="CY364" s="160"/>
      <c r="CZ364" s="160"/>
      <c r="DA364" s="160"/>
      <c r="DB364" s="160"/>
      <c r="DC364" s="160"/>
      <c r="DD364" s="160"/>
      <c r="DE364" s="160"/>
      <c r="DF364" s="160"/>
      <c r="DG364" s="160"/>
      <c r="DH364" s="160"/>
      <c r="DI364" s="160"/>
      <c r="DJ364" s="160"/>
      <c r="DK364" s="160"/>
      <c r="DL364" s="160"/>
      <c r="DM364" s="160"/>
      <c r="DN364" s="160"/>
      <c r="DO364" s="160"/>
      <c r="DP364" s="160"/>
      <c r="DQ364" s="160"/>
      <c r="DR364" s="160"/>
      <c r="DS364" s="160"/>
      <c r="DT364" s="160"/>
      <c r="DU364" s="160"/>
      <c r="DV364" s="160"/>
      <c r="DW364" s="160"/>
      <c r="DX364" s="160"/>
      <c r="DY364" s="160"/>
      <c r="DZ364" s="160"/>
      <c r="EA364" s="160"/>
      <c r="EB364" s="160"/>
      <c r="EC364" s="160"/>
      <c r="ED364" s="160"/>
      <c r="EE364" s="160"/>
      <c r="EF364" s="160"/>
      <c r="EG364" s="160"/>
      <c r="EH364" s="160"/>
      <c r="EI364" s="160"/>
      <c r="EJ364" s="160"/>
      <c r="EK364" s="160"/>
      <c r="EL364" s="160"/>
      <c r="EM364" s="160"/>
      <c r="EN364" s="160"/>
      <c r="EO364" s="160"/>
      <c r="EP364" s="160"/>
      <c r="EQ364" s="160"/>
      <c r="ER364" s="160"/>
      <c r="ES364" s="160"/>
      <c r="ET364" s="160"/>
      <c r="EU364" s="160"/>
      <c r="EV364" s="160"/>
      <c r="EW364" s="160"/>
      <c r="EX364" s="160"/>
      <c r="EY364" s="160"/>
      <c r="EZ364" s="160"/>
      <c r="FA364" s="160"/>
      <c r="FB364" s="160"/>
      <c r="FC364" s="160"/>
      <c r="FD364" s="160"/>
      <c r="FE364" s="160"/>
      <c r="FF364" s="160"/>
      <c r="FG364" s="160"/>
      <c r="FH364" s="160"/>
      <c r="FI364" s="160"/>
      <c r="FJ364" s="160"/>
      <c r="FK364" s="160"/>
      <c r="FL364" s="160"/>
      <c r="FM364" s="160"/>
      <c r="FN364" s="160"/>
      <c r="FO364" s="160"/>
      <c r="FP364" s="160"/>
      <c r="FQ364" s="160"/>
      <c r="FR364" s="160"/>
      <c r="FS364" s="160"/>
      <c r="FT364" s="160"/>
      <c r="FU364" s="160"/>
      <c r="FV364" s="160"/>
      <c r="FW364" s="160"/>
      <c r="FX364" s="160"/>
      <c r="FY364" s="160"/>
      <c r="FZ364" s="160"/>
      <c r="GA364" s="160"/>
      <c r="GB364" s="160"/>
      <c r="GC364" s="160"/>
      <c r="GD364" s="160"/>
      <c r="GE364" s="160"/>
      <c r="GF364" s="160"/>
      <c r="GG364" s="160"/>
      <c r="GH364" s="160"/>
      <c r="GI364" s="160"/>
      <c r="GJ364" s="160"/>
      <c r="GK364" s="160"/>
      <c r="GL364" s="160"/>
      <c r="GM364" s="160"/>
      <c r="GN364" s="160"/>
      <c r="GO364" s="160"/>
      <c r="GP364" s="160"/>
      <c r="GQ364" s="160"/>
      <c r="GR364" s="160"/>
      <c r="GS364" s="160"/>
      <c r="GT364" s="160"/>
      <c r="GU364" s="160"/>
      <c r="GV364" s="160"/>
      <c r="GW364" s="160"/>
      <c r="GX364" s="160"/>
      <c r="GY364" s="160"/>
      <c r="GZ364" s="160"/>
      <c r="HA364" s="160"/>
      <c r="HB364" s="160"/>
      <c r="HC364" s="160"/>
      <c r="HD364" s="160"/>
      <c r="HE364" s="160"/>
      <c r="HF364" s="160"/>
      <c r="HG364" s="160"/>
      <c r="HH364" s="160"/>
      <c r="HI364" s="160"/>
      <c r="HJ364" s="160"/>
      <c r="HK364" s="160"/>
      <c r="HL364" s="160"/>
      <c r="HM364" s="160"/>
      <c r="HN364" s="160"/>
      <c r="HO364" s="160"/>
      <c r="HP364" s="160"/>
      <c r="HQ364" s="160"/>
      <c r="HR364" s="160"/>
      <c r="HS364" s="160"/>
      <c r="HT364" s="160"/>
      <c r="HU364" s="160"/>
      <c r="HV364" s="160"/>
      <c r="HW364" s="160"/>
      <c r="HX364" s="160"/>
      <c r="HY364" s="160"/>
      <c r="HZ364" s="160"/>
      <c r="IA364" s="160"/>
      <c r="IB364" s="160"/>
      <c r="IC364" s="160"/>
      <c r="ID364" s="160"/>
      <c r="IE364" s="160"/>
      <c r="IF364" s="160"/>
      <c r="IG364" s="160"/>
      <c r="IH364" s="160"/>
      <c r="II364" s="160"/>
      <c r="IJ364" s="160"/>
      <c r="IK364" s="160"/>
      <c r="IL364" s="160"/>
      <c r="IM364" s="160"/>
      <c r="IN364" s="160"/>
      <c r="IO364" s="160"/>
      <c r="IP364" s="160"/>
      <c r="IQ364" s="160"/>
      <c r="IR364" s="160"/>
      <c r="IS364" s="160"/>
      <c r="IT364" s="160"/>
      <c r="IU364" s="160"/>
      <c r="IV364" s="160"/>
      <c r="IW364" s="160"/>
      <c r="IX364" s="160"/>
      <c r="IY364" s="160"/>
      <c r="IZ364" s="160"/>
      <c r="JA364" s="160"/>
      <c r="JB364" s="160"/>
      <c r="JC364" s="160"/>
      <c r="JD364" s="160"/>
      <c r="JE364" s="160"/>
      <c r="JF364" s="160"/>
      <c r="JG364" s="160"/>
      <c r="JH364" s="160"/>
      <c r="JI364" s="160"/>
      <c r="JJ364" s="160"/>
      <c r="JK364" s="160"/>
      <c r="JL364" s="160"/>
      <c r="JM364" s="160"/>
      <c r="JN364" s="160"/>
      <c r="JO364" s="160"/>
      <c r="JP364" s="160"/>
      <c r="JQ364" s="160"/>
      <c r="JR364" s="160"/>
      <c r="JS364" s="160"/>
      <c r="JT364" s="160"/>
      <c r="JU364" s="160"/>
      <c r="JV364" s="160"/>
      <c r="JW364" s="160"/>
      <c r="JX364" s="160"/>
      <c r="JY364" s="160"/>
      <c r="JZ364" s="160"/>
      <c r="KA364" s="160"/>
      <c r="KB364" s="160"/>
      <c r="KC364" s="160"/>
      <c r="KD364" s="160"/>
      <c r="KE364" s="160"/>
      <c r="KF364" s="160"/>
      <c r="KG364" s="160"/>
      <c r="KH364" s="160"/>
      <c r="KI364" s="160"/>
      <c r="KJ364" s="160"/>
      <c r="KK364" s="160"/>
      <c r="KL364" s="160"/>
      <c r="KM364" s="160"/>
      <c r="KN364" s="160"/>
      <c r="KO364" s="160"/>
      <c r="KP364" s="160"/>
      <c r="KQ364" s="160"/>
      <c r="KR364" s="160"/>
      <c r="KS364" s="160"/>
      <c r="KT364" s="160"/>
      <c r="KU364" s="160"/>
      <c r="KV364" s="160"/>
      <c r="KW364" s="160"/>
      <c r="KX364" s="160"/>
      <c r="KY364" s="160"/>
      <c r="KZ364" s="160"/>
      <c r="LA364" s="160"/>
      <c r="LB364" s="160"/>
      <c r="LC364" s="160"/>
      <c r="LD364" s="160"/>
      <c r="LE364" s="160"/>
      <c r="LF364" s="160"/>
      <c r="LG364" s="160"/>
      <c r="LH364" s="160"/>
      <c r="LI364" s="160"/>
      <c r="LJ364" s="160"/>
      <c r="LK364" s="160"/>
      <c r="LL364" s="160"/>
      <c r="LM364" s="160"/>
      <c r="LN364" s="160"/>
      <c r="LO364" s="160"/>
      <c r="LP364" s="160"/>
      <c r="LQ364" s="160"/>
      <c r="LR364" s="160"/>
      <c r="LS364" s="160"/>
      <c r="LT364" s="160"/>
      <c r="LU364" s="160"/>
      <c r="LV364" s="160"/>
      <c r="LW364" s="160"/>
      <c r="LX364" s="160"/>
      <c r="LY364" s="160"/>
      <c r="LZ364" s="160"/>
      <c r="MA364" s="160"/>
      <c r="MB364" s="160"/>
      <c r="MC364" s="160"/>
      <c r="MD364" s="160"/>
      <c r="ME364" s="160"/>
      <c r="MF364" s="160"/>
      <c r="MG364" s="160"/>
      <c r="MH364" s="160"/>
      <c r="MI364" s="160"/>
      <c r="MJ364" s="160"/>
      <c r="MK364" s="160"/>
      <c r="ML364" s="160"/>
      <c r="MM364" s="160"/>
      <c r="MN364" s="160"/>
      <c r="MO364" s="160"/>
      <c r="MP364" s="160"/>
      <c r="MQ364" s="160"/>
      <c r="MR364" s="160"/>
      <c r="MS364" s="160"/>
      <c r="MT364" s="160"/>
      <c r="MU364" s="160"/>
      <c r="MV364" s="160"/>
      <c r="MW364" s="160"/>
      <c r="MX364" s="160"/>
      <c r="MY364" s="160"/>
      <c r="MZ364" s="160"/>
      <c r="NA364" s="160"/>
      <c r="NB364" s="160"/>
      <c r="NC364" s="160"/>
      <c r="ND364" s="160"/>
      <c r="NE364" s="160"/>
      <c r="NF364" s="160"/>
      <c r="NG364" s="160"/>
      <c r="NH364" s="160"/>
      <c r="NI364" s="160"/>
      <c r="NJ364" s="160"/>
      <c r="NK364" s="160"/>
      <c r="NL364" s="160"/>
      <c r="NM364" s="160"/>
      <c r="NN364" s="160"/>
      <c r="NO364" s="160"/>
      <c r="NP364" s="160"/>
      <c r="NQ364" s="160"/>
      <c r="NR364" s="160"/>
      <c r="NS364" s="160"/>
      <c r="NT364" s="160"/>
      <c r="NU364" s="160"/>
      <c r="NV364" s="160"/>
      <c r="NW364" s="160"/>
      <c r="NX364" s="160"/>
      <c r="NY364" s="160"/>
      <c r="NZ364" s="160"/>
      <c r="OA364" s="160"/>
      <c r="OB364" s="160"/>
      <c r="OC364" s="160"/>
      <c r="OD364" s="160"/>
      <c r="OE364" s="160"/>
      <c r="OF364" s="160"/>
      <c r="OG364" s="160"/>
      <c r="OH364" s="160"/>
      <c r="OI364" s="160"/>
      <c r="OJ364" s="160"/>
      <c r="OK364" s="160"/>
      <c r="OL364" s="160"/>
      <c r="OM364" s="160"/>
      <c r="ON364" s="160"/>
      <c r="OO364" s="160"/>
      <c r="OP364" s="160"/>
      <c r="OQ364" s="160"/>
      <c r="OR364" s="160"/>
      <c r="OS364" s="160"/>
      <c r="OT364" s="160"/>
      <c r="OU364" s="160"/>
      <c r="OV364" s="160"/>
      <c r="OW364" s="160"/>
      <c r="OX364" s="160"/>
      <c r="OY364" s="160"/>
      <c r="OZ364" s="160"/>
      <c r="PA364" s="160"/>
      <c r="PB364" s="160"/>
      <c r="PC364" s="160"/>
      <c r="PD364" s="160"/>
      <c r="PE364" s="160"/>
      <c r="PF364" s="160"/>
      <c r="PG364" s="160"/>
      <c r="PH364" s="160"/>
      <c r="PI364" s="160"/>
      <c r="PJ364" s="160"/>
      <c r="PK364" s="160"/>
      <c r="PL364" s="160"/>
      <c r="PM364" s="160"/>
      <c r="PN364" s="160"/>
      <c r="PO364" s="160"/>
      <c r="PP364" s="160"/>
      <c r="PQ364" s="160"/>
      <c r="PR364" s="160"/>
      <c r="PS364" s="160"/>
      <c r="PT364" s="160"/>
      <c r="PU364" s="160"/>
      <c r="PV364" s="160"/>
      <c r="PW364" s="160"/>
      <c r="PX364" s="160"/>
      <c r="PY364" s="160"/>
      <c r="PZ364" s="160"/>
      <c r="QA364" s="160"/>
      <c r="QB364" s="160"/>
      <c r="QC364" s="160"/>
      <c r="QD364" s="160"/>
      <c r="QE364" s="160"/>
      <c r="QF364" s="160"/>
      <c r="QG364" s="160"/>
      <c r="QH364" s="160"/>
      <c r="QI364" s="160"/>
      <c r="QJ364" s="160"/>
      <c r="QK364" s="160"/>
      <c r="QL364" s="160"/>
      <c r="QM364" s="160"/>
      <c r="QN364" s="160"/>
      <c r="QO364" s="160"/>
      <c r="QP364" s="160"/>
      <c r="QQ364" s="160"/>
      <c r="QR364" s="160"/>
      <c r="QS364" s="160"/>
      <c r="QT364" s="160"/>
      <c r="QU364" s="160"/>
      <c r="QV364" s="160"/>
      <c r="QW364" s="160"/>
      <c r="QX364" s="160"/>
      <c r="QY364" s="160"/>
      <c r="QZ364" s="160"/>
      <c r="RA364" s="160"/>
      <c r="RB364" s="160"/>
      <c r="RC364" s="160"/>
      <c r="RD364" s="160"/>
      <c r="RE364" s="160"/>
      <c r="RF364" s="160"/>
      <c r="RG364" s="160"/>
      <c r="RH364" s="160"/>
      <c r="RI364" s="160"/>
      <c r="RJ364" s="160"/>
      <c r="RK364" s="160"/>
      <c r="RL364" s="160"/>
      <c r="RM364" s="160"/>
      <c r="RN364" s="160"/>
      <c r="RO364" s="160"/>
      <c r="RP364" s="160"/>
      <c r="RQ364" s="160"/>
      <c r="RR364" s="160"/>
      <c r="RS364" s="160"/>
      <c r="RT364" s="160"/>
      <c r="RU364" s="160"/>
      <c r="RV364" s="160"/>
      <c r="RW364" s="160"/>
      <c r="RX364" s="160"/>
      <c r="RY364" s="160"/>
      <c r="RZ364" s="160"/>
      <c r="SA364" s="160"/>
      <c r="SB364" s="160"/>
      <c r="SC364" s="160"/>
      <c r="SD364" s="160"/>
      <c r="SE364" s="160"/>
      <c r="SF364" s="160"/>
      <c r="SG364" s="160"/>
      <c r="SH364" s="160"/>
      <c r="SI364" s="160"/>
      <c r="SJ364" s="160"/>
      <c r="SK364" s="160"/>
      <c r="SL364" s="160"/>
      <c r="SM364" s="160"/>
      <c r="SN364" s="160"/>
      <c r="SO364" s="160"/>
      <c r="SP364" s="160"/>
      <c r="SQ364" s="160"/>
      <c r="SR364" s="160"/>
      <c r="SS364" s="160"/>
      <c r="ST364" s="160"/>
      <c r="SU364" s="160"/>
      <c r="SV364" s="160"/>
      <c r="SW364" s="160"/>
      <c r="SX364" s="160"/>
      <c r="SY364" s="160"/>
      <c r="SZ364" s="160"/>
      <c r="TA364" s="160"/>
      <c r="TB364" s="160"/>
      <c r="TC364" s="160"/>
      <c r="TD364" s="160"/>
      <c r="TE364" s="160"/>
      <c r="TF364" s="160"/>
    </row>
    <row r="365" spans="1:526">
      <c r="A365" s="160"/>
      <c r="B365" s="160"/>
      <c r="C365" s="160"/>
      <c r="D365" s="160"/>
      <c r="E365" s="160"/>
      <c r="F365" s="160"/>
      <c r="G365" s="160"/>
      <c r="H365" s="160"/>
      <c r="I365" s="160"/>
      <c r="J365" s="160"/>
      <c r="K365" s="160"/>
      <c r="L365" s="160"/>
      <c r="M365" s="160"/>
      <c r="N365" s="160"/>
      <c r="O365" s="160"/>
      <c r="P365" s="160"/>
      <c r="Q365" s="160"/>
      <c r="R365" s="160"/>
      <c r="S365" s="160"/>
      <c r="T365" s="160"/>
      <c r="U365" s="160"/>
      <c r="V365" s="160"/>
      <c r="W365" s="160"/>
      <c r="X365" s="160"/>
      <c r="Y365" s="160"/>
      <c r="Z365" s="160"/>
      <c r="AA365" s="160"/>
      <c r="AB365" s="160"/>
      <c r="AC365" s="160"/>
      <c r="AD365" s="160"/>
      <c r="AE365" s="160"/>
      <c r="AF365" s="160"/>
      <c r="AG365" s="160"/>
      <c r="AH365" s="160"/>
      <c r="AI365" s="160"/>
      <c r="AJ365" s="160"/>
      <c r="AK365" s="160"/>
      <c r="AL365" s="160"/>
      <c r="AM365" s="160"/>
      <c r="AN365" s="160"/>
      <c r="AO365" s="160"/>
      <c r="AP365" s="160"/>
      <c r="AQ365" s="160"/>
      <c r="AR365" s="160"/>
      <c r="AS365" s="160"/>
      <c r="AT365" s="160"/>
      <c r="AU365" s="160"/>
      <c r="AV365" s="160"/>
      <c r="AW365" s="160"/>
      <c r="AX365" s="160"/>
      <c r="AY365" s="160"/>
      <c r="AZ365" s="160"/>
      <c r="BA365" s="160"/>
      <c r="BB365" s="160"/>
      <c r="BC365" s="160"/>
      <c r="BD365" s="160"/>
      <c r="BE365" s="160"/>
      <c r="BF365" s="160"/>
      <c r="BG365" s="160"/>
      <c r="BH365" s="160"/>
      <c r="BI365" s="160"/>
      <c r="BJ365" s="160"/>
      <c r="BK365" s="160"/>
      <c r="BL365" s="160"/>
      <c r="BM365" s="160"/>
      <c r="BN365" s="160"/>
      <c r="BO365" s="160"/>
      <c r="BP365" s="160"/>
      <c r="BQ365" s="160"/>
      <c r="BR365" s="160"/>
      <c r="BS365" s="160"/>
      <c r="BT365" s="160"/>
      <c r="BU365" s="160"/>
      <c r="BV365" s="160"/>
      <c r="BW365" s="160"/>
      <c r="BX365" s="160"/>
      <c r="BY365" s="160"/>
      <c r="BZ365" s="160"/>
      <c r="CA365" s="160"/>
      <c r="CB365" s="160"/>
      <c r="CC365" s="160"/>
      <c r="CD365" s="160"/>
      <c r="CE365" s="160"/>
      <c r="CF365" s="160"/>
      <c r="CG365" s="160"/>
      <c r="CH365" s="160"/>
      <c r="CI365" s="160"/>
      <c r="CJ365" s="160"/>
      <c r="CK365" s="160"/>
      <c r="CL365" s="160"/>
      <c r="CM365" s="160"/>
      <c r="CN365" s="160"/>
      <c r="CO365" s="160"/>
      <c r="CP365" s="160"/>
      <c r="CQ365" s="160"/>
      <c r="CR365" s="160"/>
      <c r="CS365" s="160"/>
      <c r="CT365" s="160"/>
      <c r="CU365" s="160"/>
      <c r="CV365" s="160"/>
      <c r="CW365" s="160"/>
      <c r="CX365" s="160"/>
      <c r="CY365" s="160"/>
      <c r="CZ365" s="160"/>
      <c r="DA365" s="160"/>
      <c r="DB365" s="160"/>
      <c r="DC365" s="160"/>
      <c r="DD365" s="160"/>
      <c r="DE365" s="160"/>
      <c r="DF365" s="160"/>
      <c r="DG365" s="160"/>
      <c r="DH365" s="160"/>
      <c r="DI365" s="160"/>
      <c r="DJ365" s="160"/>
      <c r="DK365" s="160"/>
      <c r="DL365" s="160"/>
      <c r="DM365" s="160"/>
      <c r="DN365" s="160"/>
      <c r="DO365" s="160"/>
      <c r="DP365" s="160"/>
      <c r="DQ365" s="160"/>
      <c r="DR365" s="160"/>
      <c r="DS365" s="160"/>
      <c r="DT365" s="160"/>
      <c r="DU365" s="160"/>
      <c r="DV365" s="160"/>
      <c r="DW365" s="160"/>
      <c r="DX365" s="160"/>
      <c r="DY365" s="160"/>
      <c r="DZ365" s="160"/>
      <c r="EA365" s="160"/>
      <c r="EB365" s="160"/>
      <c r="EC365" s="160"/>
      <c r="ED365" s="160"/>
      <c r="EE365" s="160"/>
      <c r="EF365" s="160"/>
      <c r="EG365" s="160"/>
      <c r="EH365" s="160"/>
      <c r="EI365" s="160"/>
      <c r="EJ365" s="160"/>
      <c r="EK365" s="160"/>
      <c r="EL365" s="160"/>
      <c r="EM365" s="160"/>
      <c r="EN365" s="160"/>
      <c r="EO365" s="160"/>
      <c r="EP365" s="160"/>
      <c r="EQ365" s="160"/>
      <c r="ER365" s="160"/>
      <c r="ES365" s="160"/>
      <c r="ET365" s="160"/>
      <c r="EU365" s="160"/>
      <c r="EV365" s="160"/>
      <c r="EW365" s="160"/>
      <c r="EX365" s="160"/>
      <c r="EY365" s="160"/>
      <c r="EZ365" s="160"/>
      <c r="FA365" s="160"/>
      <c r="FB365" s="160"/>
      <c r="FC365" s="160"/>
      <c r="FD365" s="160"/>
      <c r="FE365" s="160"/>
      <c r="FF365" s="160"/>
      <c r="FG365" s="160"/>
      <c r="FH365" s="160"/>
      <c r="FI365" s="160"/>
      <c r="FJ365" s="160"/>
      <c r="FK365" s="160"/>
      <c r="FL365" s="160"/>
      <c r="FM365" s="160"/>
      <c r="FN365" s="160"/>
      <c r="FO365" s="160"/>
      <c r="FP365" s="160"/>
      <c r="FQ365" s="160"/>
      <c r="FR365" s="160"/>
      <c r="FS365" s="160"/>
      <c r="FT365" s="160"/>
      <c r="FU365" s="160"/>
      <c r="FV365" s="160"/>
      <c r="FW365" s="160"/>
      <c r="FX365" s="160"/>
      <c r="FY365" s="160"/>
      <c r="FZ365" s="160"/>
      <c r="GA365" s="160"/>
      <c r="GB365" s="160"/>
      <c r="GC365" s="160"/>
      <c r="GD365" s="160"/>
      <c r="GE365" s="160"/>
      <c r="GF365" s="160"/>
      <c r="GG365" s="160"/>
      <c r="GH365" s="160"/>
      <c r="GI365" s="160"/>
      <c r="GJ365" s="160"/>
      <c r="GK365" s="160"/>
      <c r="GL365" s="160"/>
      <c r="GM365" s="160"/>
      <c r="GN365" s="160"/>
      <c r="GO365" s="160"/>
      <c r="GP365" s="160"/>
      <c r="GQ365" s="160"/>
      <c r="GR365" s="160"/>
      <c r="GS365" s="160"/>
      <c r="GT365" s="160"/>
      <c r="GU365" s="160"/>
      <c r="GV365" s="160"/>
      <c r="GW365" s="160"/>
      <c r="GX365" s="160"/>
      <c r="GY365" s="160"/>
      <c r="GZ365" s="160"/>
      <c r="HA365" s="160"/>
      <c r="HB365" s="160"/>
      <c r="HC365" s="160"/>
      <c r="HD365" s="160"/>
      <c r="HE365" s="160"/>
      <c r="HF365" s="160"/>
      <c r="HG365" s="160"/>
      <c r="HH365" s="160"/>
      <c r="HI365" s="160"/>
      <c r="HJ365" s="160"/>
      <c r="HK365" s="160"/>
      <c r="HL365" s="160"/>
      <c r="HM365" s="160"/>
      <c r="HN365" s="160"/>
      <c r="HO365" s="160"/>
      <c r="HP365" s="160"/>
      <c r="HQ365" s="160"/>
      <c r="HR365" s="160"/>
      <c r="HS365" s="160"/>
      <c r="HT365" s="160"/>
      <c r="HU365" s="160"/>
      <c r="HV365" s="160"/>
      <c r="HW365" s="160"/>
      <c r="HX365" s="160"/>
      <c r="HY365" s="160"/>
      <c r="HZ365" s="160"/>
      <c r="IA365" s="160"/>
      <c r="IB365" s="160"/>
      <c r="IC365" s="160"/>
      <c r="ID365" s="160"/>
      <c r="IE365" s="160"/>
      <c r="IF365" s="160"/>
      <c r="IG365" s="160"/>
      <c r="IH365" s="160"/>
      <c r="II365" s="160"/>
      <c r="IJ365" s="160"/>
      <c r="IK365" s="160"/>
      <c r="IL365" s="160"/>
      <c r="IM365" s="160"/>
      <c r="IN365" s="160"/>
      <c r="IO365" s="160"/>
      <c r="IP365" s="160"/>
      <c r="IQ365" s="160"/>
      <c r="IR365" s="160"/>
      <c r="IS365" s="160"/>
      <c r="IT365" s="160"/>
      <c r="IU365" s="160"/>
      <c r="IV365" s="160"/>
      <c r="IW365" s="160"/>
      <c r="IX365" s="160"/>
      <c r="IY365" s="160"/>
      <c r="IZ365" s="160"/>
      <c r="JA365" s="160"/>
      <c r="JB365" s="160"/>
      <c r="JC365" s="160"/>
      <c r="JD365" s="160"/>
      <c r="JE365" s="160"/>
      <c r="JF365" s="160"/>
      <c r="JG365" s="160"/>
      <c r="JH365" s="160"/>
      <c r="JI365" s="160"/>
      <c r="JJ365" s="160"/>
      <c r="JK365" s="160"/>
      <c r="JL365" s="160"/>
      <c r="JM365" s="160"/>
      <c r="JN365" s="160"/>
      <c r="JO365" s="160"/>
      <c r="JP365" s="160"/>
      <c r="JQ365" s="160"/>
      <c r="JR365" s="160"/>
      <c r="JS365" s="160"/>
      <c r="JT365" s="160"/>
      <c r="JU365" s="160"/>
      <c r="JV365" s="160"/>
      <c r="JW365" s="160"/>
      <c r="JX365" s="160"/>
      <c r="JY365" s="160"/>
      <c r="JZ365" s="160"/>
      <c r="KA365" s="160"/>
      <c r="KB365" s="160"/>
      <c r="KC365" s="160"/>
      <c r="KD365" s="160"/>
      <c r="KE365" s="160"/>
      <c r="KF365" s="160"/>
      <c r="KG365" s="160"/>
      <c r="KH365" s="160"/>
      <c r="KI365" s="160"/>
      <c r="KJ365" s="160"/>
      <c r="KK365" s="160"/>
      <c r="KL365" s="160"/>
      <c r="KM365" s="160"/>
      <c r="KN365" s="160"/>
      <c r="KO365" s="160"/>
      <c r="KP365" s="160"/>
      <c r="KQ365" s="160"/>
      <c r="KR365" s="160"/>
      <c r="KS365" s="160"/>
      <c r="KT365" s="160"/>
      <c r="KU365" s="160"/>
      <c r="KV365" s="160"/>
      <c r="KW365" s="160"/>
      <c r="KX365" s="160"/>
      <c r="KY365" s="160"/>
      <c r="KZ365" s="160"/>
      <c r="LA365" s="160"/>
      <c r="LB365" s="160"/>
      <c r="LC365" s="160"/>
      <c r="LD365" s="160"/>
      <c r="LE365" s="160"/>
      <c r="LF365" s="160"/>
      <c r="LG365" s="160"/>
      <c r="LH365" s="160"/>
      <c r="LI365" s="160"/>
      <c r="LJ365" s="160"/>
      <c r="LK365" s="160"/>
      <c r="LL365" s="160"/>
      <c r="LM365" s="160"/>
      <c r="LN365" s="160"/>
      <c r="LO365" s="160"/>
      <c r="LP365" s="160"/>
      <c r="LQ365" s="160"/>
      <c r="LR365" s="160"/>
      <c r="LS365" s="160"/>
      <c r="LT365" s="160"/>
      <c r="LU365" s="160"/>
      <c r="LV365" s="160"/>
      <c r="LW365" s="160"/>
      <c r="LX365" s="160"/>
      <c r="LY365" s="160"/>
      <c r="LZ365" s="160"/>
      <c r="MA365" s="160"/>
      <c r="MB365" s="160"/>
      <c r="MC365" s="160"/>
      <c r="MD365" s="160"/>
      <c r="ME365" s="160"/>
      <c r="MF365" s="160"/>
      <c r="MG365" s="160"/>
      <c r="MH365" s="160"/>
      <c r="MI365" s="160"/>
      <c r="MJ365" s="160"/>
      <c r="MK365" s="160"/>
      <c r="ML365" s="160"/>
      <c r="MM365" s="160"/>
      <c r="MN365" s="160"/>
      <c r="MO365" s="160"/>
      <c r="MP365" s="160"/>
      <c r="MQ365" s="160"/>
      <c r="MR365" s="160"/>
      <c r="MS365" s="160"/>
      <c r="MT365" s="160"/>
      <c r="MU365" s="160"/>
      <c r="MV365" s="160"/>
      <c r="MW365" s="160"/>
      <c r="MX365" s="160"/>
      <c r="MY365" s="160"/>
      <c r="MZ365" s="160"/>
      <c r="NA365" s="160"/>
      <c r="NB365" s="160"/>
      <c r="NC365" s="160"/>
      <c r="ND365" s="160"/>
      <c r="NE365" s="160"/>
      <c r="NF365" s="160"/>
      <c r="NG365" s="160"/>
      <c r="NH365" s="160"/>
      <c r="NI365" s="160"/>
      <c r="NJ365" s="160"/>
      <c r="NK365" s="160"/>
      <c r="NL365" s="160"/>
      <c r="NM365" s="160"/>
      <c r="NN365" s="160"/>
      <c r="NO365" s="160"/>
      <c r="NP365" s="160"/>
      <c r="NQ365" s="160"/>
      <c r="NR365" s="160"/>
      <c r="NS365" s="160"/>
      <c r="NT365" s="160"/>
      <c r="NU365" s="160"/>
      <c r="NV365" s="160"/>
      <c r="NW365" s="160"/>
      <c r="NX365" s="160"/>
      <c r="NY365" s="160"/>
      <c r="NZ365" s="160"/>
      <c r="OA365" s="160"/>
      <c r="OB365" s="160"/>
      <c r="OC365" s="160"/>
      <c r="OD365" s="160"/>
      <c r="OE365" s="160"/>
      <c r="OF365" s="160"/>
      <c r="OG365" s="160"/>
      <c r="OH365" s="160"/>
      <c r="OI365" s="160"/>
      <c r="OJ365" s="160"/>
      <c r="OK365" s="160"/>
      <c r="OL365" s="160"/>
      <c r="OM365" s="160"/>
      <c r="ON365" s="160"/>
      <c r="OO365" s="160"/>
      <c r="OP365" s="160"/>
      <c r="OQ365" s="160"/>
      <c r="OR365" s="160"/>
      <c r="OS365" s="160"/>
      <c r="OT365" s="160"/>
      <c r="OU365" s="160"/>
      <c r="OV365" s="160"/>
      <c r="OW365" s="160"/>
      <c r="OX365" s="160"/>
      <c r="OY365" s="160"/>
      <c r="OZ365" s="160"/>
      <c r="PA365" s="160"/>
      <c r="PB365" s="160"/>
      <c r="PC365" s="160"/>
      <c r="PD365" s="160"/>
      <c r="PE365" s="160"/>
      <c r="PF365" s="160"/>
      <c r="PG365" s="160"/>
      <c r="PH365" s="160"/>
      <c r="PI365" s="160"/>
      <c r="PJ365" s="160"/>
      <c r="PK365" s="160"/>
      <c r="PL365" s="160"/>
      <c r="PM365" s="160"/>
      <c r="PN365" s="160"/>
      <c r="PO365" s="160"/>
      <c r="PP365" s="160"/>
      <c r="PQ365" s="160"/>
      <c r="PR365" s="160"/>
      <c r="PS365" s="160"/>
      <c r="PT365" s="160"/>
      <c r="PU365" s="160"/>
      <c r="PV365" s="160"/>
      <c r="PW365" s="160"/>
      <c r="PX365" s="160"/>
      <c r="PY365" s="160"/>
      <c r="PZ365" s="160"/>
      <c r="QA365" s="160"/>
      <c r="QB365" s="160"/>
      <c r="QC365" s="160"/>
      <c r="QD365" s="160"/>
      <c r="QE365" s="160"/>
      <c r="QF365" s="160"/>
      <c r="QG365" s="160"/>
      <c r="QH365" s="160"/>
      <c r="QI365" s="160"/>
      <c r="QJ365" s="160"/>
      <c r="QK365" s="160"/>
      <c r="QL365" s="160"/>
      <c r="QM365" s="160"/>
      <c r="QN365" s="160"/>
      <c r="QO365" s="160"/>
      <c r="QP365" s="160"/>
      <c r="QQ365" s="160"/>
      <c r="QR365" s="160"/>
      <c r="QS365" s="160"/>
      <c r="QT365" s="160"/>
      <c r="QU365" s="160"/>
      <c r="QV365" s="160"/>
      <c r="QW365" s="160"/>
      <c r="QX365" s="160"/>
      <c r="QY365" s="160"/>
      <c r="QZ365" s="160"/>
      <c r="RA365" s="160"/>
      <c r="RB365" s="160"/>
      <c r="RC365" s="160"/>
      <c r="RD365" s="160"/>
      <c r="RE365" s="160"/>
      <c r="RF365" s="160"/>
      <c r="RG365" s="160"/>
      <c r="RH365" s="160"/>
      <c r="RI365" s="160"/>
      <c r="RJ365" s="160"/>
      <c r="RK365" s="160"/>
      <c r="RL365" s="160"/>
      <c r="RM365" s="160"/>
      <c r="RN365" s="160"/>
      <c r="RO365" s="160"/>
      <c r="RP365" s="160"/>
      <c r="RQ365" s="160"/>
      <c r="RR365" s="160"/>
      <c r="RS365" s="160"/>
      <c r="RT365" s="160"/>
      <c r="RU365" s="160"/>
      <c r="RV365" s="160"/>
      <c r="RW365" s="160"/>
      <c r="RX365" s="160"/>
      <c r="RY365" s="160"/>
      <c r="RZ365" s="160"/>
      <c r="SA365" s="160"/>
      <c r="SB365" s="160"/>
      <c r="SC365" s="160"/>
      <c r="SD365" s="160"/>
      <c r="SE365" s="160"/>
      <c r="SF365" s="160"/>
      <c r="SG365" s="160"/>
      <c r="SH365" s="160"/>
      <c r="SI365" s="160"/>
      <c r="SJ365" s="160"/>
      <c r="SK365" s="160"/>
      <c r="SL365" s="160"/>
      <c r="SM365" s="160"/>
      <c r="SN365" s="160"/>
      <c r="SO365" s="160"/>
      <c r="SP365" s="160"/>
      <c r="SQ365" s="160"/>
      <c r="SR365" s="160"/>
      <c r="SS365" s="160"/>
      <c r="ST365" s="160"/>
      <c r="SU365" s="160"/>
      <c r="SV365" s="160"/>
      <c r="SW365" s="160"/>
      <c r="SX365" s="160"/>
      <c r="SY365" s="160"/>
      <c r="SZ365" s="160"/>
      <c r="TA365" s="160"/>
      <c r="TB365" s="160"/>
      <c r="TC365" s="160"/>
      <c r="TD365" s="160"/>
      <c r="TE365" s="160"/>
      <c r="TF365" s="160"/>
    </row>
    <row r="366" spans="1:526">
      <c r="A366" s="160"/>
      <c r="B366" s="160"/>
      <c r="C366" s="160"/>
      <c r="D366" s="160"/>
      <c r="E366" s="160"/>
      <c r="F366" s="160"/>
      <c r="G366" s="160"/>
      <c r="H366" s="160"/>
      <c r="I366" s="160"/>
      <c r="J366" s="160"/>
      <c r="K366" s="160"/>
      <c r="L366" s="160"/>
      <c r="M366" s="160"/>
      <c r="N366" s="160"/>
      <c r="O366" s="160"/>
      <c r="P366" s="160"/>
      <c r="Q366" s="160"/>
      <c r="R366" s="160"/>
      <c r="S366" s="160"/>
      <c r="T366" s="160"/>
      <c r="U366" s="160"/>
      <c r="V366" s="160"/>
      <c r="W366" s="160"/>
      <c r="X366" s="160"/>
      <c r="Y366" s="160"/>
      <c r="Z366" s="160"/>
      <c r="AA366" s="160"/>
      <c r="AB366" s="160"/>
      <c r="AC366" s="160"/>
      <c r="AD366" s="160"/>
      <c r="AE366" s="160"/>
      <c r="AF366" s="160"/>
      <c r="AG366" s="160"/>
      <c r="AH366" s="160"/>
      <c r="AI366" s="160"/>
      <c r="AJ366" s="160"/>
      <c r="AK366" s="160"/>
      <c r="AL366" s="160"/>
      <c r="AM366" s="160"/>
      <c r="AN366" s="160"/>
      <c r="AO366" s="160"/>
      <c r="AP366" s="160"/>
      <c r="AQ366" s="160"/>
      <c r="AR366" s="160"/>
      <c r="AS366" s="160"/>
      <c r="AT366" s="160"/>
      <c r="AU366" s="160"/>
      <c r="AV366" s="160"/>
      <c r="AW366" s="160"/>
      <c r="AX366" s="160"/>
      <c r="AY366" s="160"/>
      <c r="AZ366" s="160"/>
      <c r="BA366" s="160"/>
      <c r="BB366" s="160"/>
      <c r="BC366" s="160"/>
      <c r="BD366" s="160"/>
      <c r="BE366" s="160"/>
      <c r="BF366" s="160"/>
      <c r="BG366" s="160"/>
      <c r="BH366" s="160"/>
      <c r="BI366" s="160"/>
      <c r="BJ366" s="160"/>
      <c r="BK366" s="160"/>
      <c r="BL366" s="160"/>
      <c r="BM366" s="160"/>
      <c r="BN366" s="160"/>
      <c r="BO366" s="160"/>
      <c r="BP366" s="160"/>
      <c r="BQ366" s="160"/>
      <c r="BR366" s="160"/>
      <c r="BS366" s="160"/>
      <c r="BT366" s="160"/>
      <c r="BU366" s="160"/>
      <c r="BV366" s="160"/>
      <c r="BW366" s="160"/>
      <c r="BX366" s="160"/>
      <c r="BY366" s="160"/>
      <c r="BZ366" s="160"/>
      <c r="CA366" s="160"/>
      <c r="CB366" s="160"/>
      <c r="CC366" s="160"/>
      <c r="CD366" s="160"/>
      <c r="CE366" s="160"/>
      <c r="CF366" s="160"/>
      <c r="CG366" s="160"/>
      <c r="CH366" s="160"/>
      <c r="CI366" s="160"/>
      <c r="CJ366" s="160"/>
      <c r="CK366" s="160"/>
      <c r="CL366" s="160"/>
      <c r="CM366" s="160"/>
      <c r="CN366" s="160"/>
      <c r="CO366" s="160"/>
      <c r="CP366" s="160"/>
      <c r="CQ366" s="160"/>
      <c r="CR366" s="160"/>
      <c r="CS366" s="160"/>
      <c r="CT366" s="160"/>
      <c r="CU366" s="160"/>
      <c r="CV366" s="160"/>
      <c r="CW366" s="160"/>
      <c r="CX366" s="160"/>
      <c r="CY366" s="160"/>
      <c r="CZ366" s="160"/>
      <c r="DA366" s="160"/>
      <c r="DB366" s="160"/>
      <c r="DC366" s="160"/>
      <c r="DD366" s="160"/>
      <c r="DE366" s="160"/>
      <c r="DF366" s="160"/>
      <c r="DG366" s="160"/>
      <c r="DH366" s="160"/>
      <c r="DI366" s="160"/>
      <c r="DJ366" s="160"/>
      <c r="DK366" s="160"/>
      <c r="DL366" s="160"/>
      <c r="DM366" s="160"/>
      <c r="DN366" s="160"/>
      <c r="DO366" s="160"/>
      <c r="DP366" s="160"/>
      <c r="DQ366" s="160"/>
      <c r="DR366" s="160"/>
      <c r="DS366" s="160"/>
      <c r="DT366" s="160"/>
      <c r="DU366" s="160"/>
      <c r="DV366" s="160"/>
      <c r="DW366" s="160"/>
      <c r="DX366" s="160"/>
      <c r="DY366" s="160"/>
      <c r="DZ366" s="160"/>
      <c r="EA366" s="160"/>
      <c r="EB366" s="160"/>
      <c r="EC366" s="160"/>
      <c r="ED366" s="160"/>
      <c r="EE366" s="160"/>
      <c r="EF366" s="160"/>
      <c r="EG366" s="160"/>
      <c r="EH366" s="160"/>
      <c r="EI366" s="160"/>
      <c r="EJ366" s="160"/>
      <c r="EK366" s="160"/>
      <c r="EL366" s="160"/>
      <c r="EM366" s="160"/>
      <c r="EN366" s="160"/>
      <c r="EO366" s="160"/>
      <c r="EP366" s="160"/>
      <c r="EQ366" s="160"/>
      <c r="ER366" s="160"/>
      <c r="ES366" s="160"/>
      <c r="ET366" s="160"/>
      <c r="EU366" s="160"/>
      <c r="EV366" s="160"/>
      <c r="EW366" s="160"/>
      <c r="EX366" s="160"/>
      <c r="EY366" s="160"/>
      <c r="EZ366" s="160"/>
      <c r="FA366" s="160"/>
      <c r="FB366" s="160"/>
      <c r="FC366" s="160"/>
      <c r="FD366" s="160"/>
      <c r="FE366" s="160"/>
      <c r="FF366" s="160"/>
      <c r="FG366" s="160"/>
      <c r="FH366" s="160"/>
      <c r="FI366" s="160"/>
      <c r="FJ366" s="160"/>
      <c r="FK366" s="160"/>
      <c r="FL366" s="160"/>
      <c r="FM366" s="160"/>
      <c r="FN366" s="160"/>
      <c r="FO366" s="160"/>
      <c r="FP366" s="160"/>
      <c r="FQ366" s="160"/>
      <c r="FR366" s="160"/>
      <c r="FS366" s="160"/>
      <c r="FT366" s="160"/>
      <c r="FU366" s="160"/>
      <c r="FV366" s="160"/>
      <c r="FW366" s="160"/>
      <c r="FX366" s="160"/>
      <c r="FY366" s="160"/>
      <c r="FZ366" s="160"/>
      <c r="GA366" s="160"/>
      <c r="GB366" s="160"/>
      <c r="GC366" s="160"/>
      <c r="GD366" s="160"/>
      <c r="GE366" s="160"/>
      <c r="GF366" s="160"/>
      <c r="GG366" s="160"/>
      <c r="GH366" s="160"/>
      <c r="GI366" s="160"/>
      <c r="GJ366" s="160"/>
      <c r="GK366" s="160"/>
      <c r="GL366" s="160"/>
      <c r="GM366" s="160"/>
      <c r="GN366" s="160"/>
      <c r="GO366" s="160"/>
      <c r="GP366" s="160"/>
      <c r="GQ366" s="160"/>
      <c r="GR366" s="160"/>
      <c r="GS366" s="160"/>
      <c r="GT366" s="160"/>
      <c r="GU366" s="160"/>
      <c r="GV366" s="160"/>
      <c r="GW366" s="160"/>
      <c r="GX366" s="160"/>
      <c r="GY366" s="160"/>
      <c r="GZ366" s="160"/>
      <c r="HA366" s="160"/>
      <c r="HB366" s="160"/>
      <c r="HC366" s="160"/>
      <c r="HD366" s="160"/>
      <c r="HE366" s="160"/>
      <c r="HF366" s="160"/>
      <c r="HG366" s="160"/>
      <c r="HH366" s="160"/>
      <c r="HI366" s="160"/>
      <c r="HJ366" s="160"/>
      <c r="HK366" s="160"/>
      <c r="HL366" s="160"/>
      <c r="HM366" s="160"/>
      <c r="HN366" s="160"/>
      <c r="HO366" s="160"/>
      <c r="HP366" s="160"/>
      <c r="HQ366" s="160"/>
      <c r="HR366" s="160"/>
      <c r="HS366" s="160"/>
      <c r="HT366" s="160"/>
      <c r="HU366" s="160"/>
      <c r="HV366" s="160"/>
      <c r="HW366" s="160"/>
      <c r="HX366" s="160"/>
      <c r="HY366" s="160"/>
      <c r="HZ366" s="160"/>
      <c r="IA366" s="160"/>
      <c r="IB366" s="160"/>
      <c r="IC366" s="160"/>
      <c r="ID366" s="160"/>
      <c r="IE366" s="160"/>
      <c r="IF366" s="160"/>
      <c r="IG366" s="160"/>
      <c r="IH366" s="160"/>
      <c r="II366" s="160"/>
      <c r="IJ366" s="160"/>
      <c r="IK366" s="160"/>
      <c r="IL366" s="160"/>
      <c r="IM366" s="160"/>
      <c r="IN366" s="160"/>
      <c r="IO366" s="160"/>
      <c r="IP366" s="160"/>
      <c r="IQ366" s="160"/>
      <c r="IR366" s="160"/>
      <c r="IS366" s="160"/>
      <c r="IT366" s="160"/>
      <c r="IU366" s="160"/>
      <c r="IV366" s="160"/>
      <c r="IW366" s="160"/>
      <c r="IX366" s="160"/>
      <c r="IY366" s="160"/>
      <c r="IZ366" s="160"/>
      <c r="JA366" s="160"/>
      <c r="JB366" s="160"/>
      <c r="JC366" s="160"/>
      <c r="JD366" s="160"/>
      <c r="JE366" s="160"/>
      <c r="JF366" s="160"/>
      <c r="JG366" s="160"/>
      <c r="JH366" s="160"/>
      <c r="JI366" s="160"/>
      <c r="JJ366" s="160"/>
      <c r="JK366" s="160"/>
      <c r="JL366" s="160"/>
      <c r="JM366" s="160"/>
      <c r="JN366" s="160"/>
      <c r="JO366" s="160"/>
      <c r="JP366" s="160"/>
      <c r="JQ366" s="160"/>
      <c r="JR366" s="160"/>
      <c r="JS366" s="160"/>
      <c r="JT366" s="160"/>
      <c r="JU366" s="160"/>
      <c r="JV366" s="160"/>
      <c r="JW366" s="160"/>
      <c r="JX366" s="160"/>
      <c r="JY366" s="160"/>
      <c r="JZ366" s="160"/>
      <c r="KA366" s="160"/>
      <c r="KB366" s="160"/>
      <c r="KC366" s="160"/>
      <c r="KD366" s="160"/>
      <c r="KE366" s="160"/>
      <c r="KF366" s="160"/>
      <c r="KG366" s="160"/>
      <c r="KH366" s="160"/>
      <c r="KI366" s="160"/>
      <c r="KJ366" s="160"/>
      <c r="KK366" s="160"/>
      <c r="KL366" s="160"/>
      <c r="KM366" s="160"/>
      <c r="KN366" s="160"/>
      <c r="KO366" s="160"/>
      <c r="KP366" s="160"/>
      <c r="KQ366" s="160"/>
      <c r="KR366" s="160"/>
      <c r="KS366" s="160"/>
      <c r="KT366" s="160"/>
      <c r="KU366" s="160"/>
      <c r="KV366" s="160"/>
      <c r="KW366" s="160"/>
      <c r="KX366" s="160"/>
      <c r="KY366" s="160"/>
      <c r="KZ366" s="160"/>
      <c r="LA366" s="160"/>
      <c r="LB366" s="160"/>
      <c r="LC366" s="160"/>
      <c r="LD366" s="160"/>
      <c r="LE366" s="160"/>
      <c r="LF366" s="160"/>
      <c r="LG366" s="160"/>
      <c r="LH366" s="160"/>
      <c r="LI366" s="160"/>
      <c r="LJ366" s="160"/>
      <c r="LK366" s="160"/>
      <c r="LL366" s="160"/>
      <c r="LM366" s="160"/>
      <c r="LN366" s="160"/>
      <c r="LO366" s="160"/>
      <c r="LP366" s="160"/>
      <c r="LQ366" s="160"/>
      <c r="LR366" s="160"/>
      <c r="LS366" s="160"/>
      <c r="LT366" s="160"/>
      <c r="LU366" s="160"/>
      <c r="LV366" s="160"/>
      <c r="LW366" s="160"/>
      <c r="LX366" s="160"/>
      <c r="LY366" s="160"/>
      <c r="LZ366" s="160"/>
      <c r="MA366" s="160"/>
      <c r="MB366" s="160"/>
      <c r="MC366" s="160"/>
      <c r="MD366" s="160"/>
      <c r="ME366" s="160"/>
      <c r="MF366" s="160"/>
      <c r="MG366" s="160"/>
      <c r="MH366" s="160"/>
      <c r="MI366" s="160"/>
      <c r="MJ366" s="160"/>
      <c r="MK366" s="160"/>
      <c r="ML366" s="160"/>
      <c r="MM366" s="160"/>
      <c r="MN366" s="160"/>
      <c r="MO366" s="160"/>
      <c r="MP366" s="160"/>
      <c r="MQ366" s="160"/>
      <c r="MR366" s="160"/>
      <c r="MS366" s="160"/>
      <c r="MT366" s="160"/>
      <c r="MU366" s="160"/>
      <c r="MV366" s="160"/>
      <c r="MW366" s="160"/>
      <c r="MX366" s="160"/>
      <c r="MY366" s="160"/>
      <c r="MZ366" s="160"/>
      <c r="NA366" s="160"/>
      <c r="NB366" s="160"/>
      <c r="NC366" s="160"/>
      <c r="ND366" s="160"/>
      <c r="NE366" s="160"/>
      <c r="NF366" s="160"/>
      <c r="NG366" s="160"/>
      <c r="NH366" s="160"/>
      <c r="NI366" s="160"/>
      <c r="NJ366" s="160"/>
      <c r="NK366" s="160"/>
      <c r="NL366" s="160"/>
      <c r="NM366" s="160"/>
      <c r="NN366" s="160"/>
      <c r="NO366" s="160"/>
      <c r="NP366" s="160"/>
      <c r="NQ366" s="160"/>
      <c r="NR366" s="160"/>
      <c r="NS366" s="160"/>
      <c r="NT366" s="160"/>
      <c r="NU366" s="160"/>
      <c r="NV366" s="160"/>
      <c r="NW366" s="160"/>
      <c r="NX366" s="160"/>
      <c r="NY366" s="160"/>
      <c r="NZ366" s="160"/>
      <c r="OA366" s="160"/>
      <c r="OB366" s="160"/>
      <c r="OC366" s="160"/>
      <c r="OD366" s="160"/>
      <c r="OE366" s="160"/>
      <c r="OF366" s="160"/>
      <c r="OG366" s="160"/>
      <c r="OH366" s="160"/>
      <c r="OI366" s="160"/>
      <c r="OJ366" s="160"/>
      <c r="OK366" s="160"/>
      <c r="OL366" s="160"/>
      <c r="OM366" s="160"/>
      <c r="ON366" s="160"/>
      <c r="OO366" s="160"/>
      <c r="OP366" s="160"/>
      <c r="OQ366" s="160"/>
      <c r="OR366" s="160"/>
      <c r="OS366" s="160"/>
      <c r="OT366" s="160"/>
      <c r="OU366" s="160"/>
      <c r="OV366" s="160"/>
      <c r="OW366" s="160"/>
      <c r="OX366" s="160"/>
      <c r="OY366" s="160"/>
      <c r="OZ366" s="160"/>
      <c r="PA366" s="160"/>
      <c r="PB366" s="160"/>
      <c r="PC366" s="160"/>
      <c r="PD366" s="160"/>
      <c r="PE366" s="160"/>
      <c r="PF366" s="160"/>
      <c r="PG366" s="160"/>
      <c r="PH366" s="160"/>
      <c r="PI366" s="160"/>
      <c r="PJ366" s="160"/>
      <c r="PK366" s="160"/>
      <c r="PL366" s="160"/>
      <c r="PM366" s="160"/>
      <c r="PN366" s="160"/>
      <c r="PO366" s="160"/>
      <c r="PP366" s="160"/>
      <c r="PQ366" s="160"/>
      <c r="PR366" s="160"/>
      <c r="PS366" s="160"/>
      <c r="PT366" s="160"/>
      <c r="PU366" s="160"/>
      <c r="PV366" s="160"/>
      <c r="PW366" s="160"/>
      <c r="PX366" s="160"/>
      <c r="PY366" s="160"/>
      <c r="PZ366" s="160"/>
      <c r="QA366" s="160"/>
      <c r="QB366" s="160"/>
      <c r="QC366" s="160"/>
      <c r="QD366" s="160"/>
      <c r="QE366" s="160"/>
      <c r="QF366" s="160"/>
      <c r="QG366" s="160"/>
      <c r="QH366" s="160"/>
      <c r="QI366" s="160"/>
      <c r="QJ366" s="160"/>
      <c r="QK366" s="160"/>
      <c r="QL366" s="160"/>
      <c r="QM366" s="160"/>
      <c r="QN366" s="160"/>
      <c r="QO366" s="160"/>
      <c r="QP366" s="160"/>
      <c r="QQ366" s="160"/>
      <c r="QR366" s="160"/>
      <c r="QS366" s="160"/>
      <c r="QT366" s="160"/>
      <c r="QU366" s="160"/>
      <c r="QV366" s="160"/>
      <c r="QW366" s="160"/>
      <c r="QX366" s="160"/>
      <c r="QY366" s="160"/>
      <c r="QZ366" s="160"/>
      <c r="RA366" s="160"/>
      <c r="RB366" s="160"/>
      <c r="RC366" s="160"/>
      <c r="RD366" s="160"/>
      <c r="RE366" s="160"/>
      <c r="RF366" s="160"/>
      <c r="RG366" s="160"/>
      <c r="RH366" s="160"/>
      <c r="RI366" s="160"/>
      <c r="RJ366" s="160"/>
      <c r="RK366" s="160"/>
      <c r="RL366" s="160"/>
      <c r="RM366" s="160"/>
      <c r="RN366" s="160"/>
      <c r="RO366" s="160"/>
      <c r="RP366" s="160"/>
      <c r="RQ366" s="160"/>
      <c r="RR366" s="160"/>
      <c r="RS366" s="160"/>
      <c r="RT366" s="160"/>
      <c r="RU366" s="160"/>
      <c r="RV366" s="160"/>
      <c r="RW366" s="160"/>
      <c r="RX366" s="160"/>
      <c r="RY366" s="160"/>
      <c r="RZ366" s="160"/>
      <c r="SA366" s="160"/>
      <c r="SB366" s="160"/>
      <c r="SC366" s="160"/>
      <c r="SD366" s="160"/>
      <c r="SE366" s="160"/>
      <c r="SF366" s="160"/>
      <c r="SG366" s="160"/>
      <c r="SH366" s="160"/>
      <c r="SI366" s="160"/>
      <c r="SJ366" s="160"/>
      <c r="SK366" s="160"/>
      <c r="SL366" s="160"/>
      <c r="SM366" s="160"/>
      <c r="SN366" s="160"/>
      <c r="SO366" s="160"/>
      <c r="SP366" s="160"/>
      <c r="SQ366" s="160"/>
      <c r="SR366" s="160"/>
      <c r="SS366" s="160"/>
      <c r="ST366" s="160"/>
      <c r="SU366" s="160"/>
      <c r="SV366" s="160"/>
      <c r="SW366" s="160"/>
      <c r="SX366" s="160"/>
      <c r="SY366" s="160"/>
      <c r="SZ366" s="160"/>
      <c r="TA366" s="160"/>
      <c r="TB366" s="160"/>
      <c r="TC366" s="160"/>
      <c r="TD366" s="160"/>
      <c r="TE366" s="160"/>
      <c r="TF366" s="160"/>
    </row>
    <row r="367" spans="1:526">
      <c r="A367" s="160"/>
      <c r="B367" s="160"/>
      <c r="C367" s="160"/>
      <c r="D367" s="160"/>
      <c r="E367" s="160"/>
      <c r="F367" s="160"/>
      <c r="G367" s="160"/>
      <c r="H367" s="160"/>
      <c r="I367" s="160"/>
      <c r="J367" s="160"/>
      <c r="K367" s="160"/>
      <c r="L367" s="160"/>
      <c r="M367" s="160"/>
      <c r="N367" s="160"/>
      <c r="O367" s="160"/>
      <c r="P367" s="160"/>
      <c r="Q367" s="160"/>
      <c r="R367" s="160"/>
      <c r="S367" s="160"/>
      <c r="T367" s="160"/>
      <c r="U367" s="160"/>
      <c r="V367" s="160"/>
      <c r="W367" s="160"/>
      <c r="X367" s="160"/>
      <c r="Y367" s="160"/>
      <c r="Z367" s="160"/>
      <c r="AA367" s="160"/>
      <c r="AB367" s="160"/>
      <c r="AC367" s="160"/>
      <c r="AD367" s="160"/>
      <c r="AE367" s="160"/>
      <c r="AF367" s="160"/>
      <c r="AG367" s="160"/>
      <c r="AH367" s="160"/>
      <c r="AI367" s="160"/>
      <c r="AJ367" s="160"/>
      <c r="AK367" s="160"/>
      <c r="AL367" s="160"/>
      <c r="AM367" s="160"/>
      <c r="AN367" s="160"/>
      <c r="AO367" s="160"/>
      <c r="AP367" s="160"/>
      <c r="AQ367" s="160"/>
      <c r="AR367" s="160"/>
      <c r="AS367" s="160"/>
      <c r="AT367" s="160"/>
      <c r="AU367" s="160"/>
      <c r="AV367" s="160"/>
      <c r="AW367" s="160"/>
      <c r="AX367" s="160"/>
      <c r="AY367" s="160"/>
      <c r="AZ367" s="160"/>
      <c r="BA367" s="160"/>
      <c r="BB367" s="160"/>
      <c r="BC367" s="160"/>
      <c r="BD367" s="160"/>
      <c r="BE367" s="160"/>
      <c r="BF367" s="160"/>
      <c r="BG367" s="160"/>
      <c r="BH367" s="160"/>
      <c r="BI367" s="160"/>
      <c r="BJ367" s="160"/>
      <c r="BK367" s="160"/>
      <c r="BL367" s="160"/>
      <c r="BM367" s="160"/>
      <c r="BN367" s="160"/>
      <c r="BO367" s="160"/>
      <c r="BP367" s="160"/>
      <c r="BQ367" s="160"/>
      <c r="BR367" s="160"/>
      <c r="BS367" s="160"/>
      <c r="BT367" s="160"/>
      <c r="BU367" s="160"/>
      <c r="BV367" s="160"/>
      <c r="BW367" s="160"/>
      <c r="BX367" s="160"/>
      <c r="BY367" s="160"/>
      <c r="BZ367" s="160"/>
      <c r="CA367" s="160"/>
      <c r="CB367" s="160"/>
      <c r="CC367" s="160"/>
      <c r="CD367" s="160"/>
      <c r="CE367" s="160"/>
      <c r="CF367" s="160"/>
      <c r="CG367" s="160"/>
      <c r="CH367" s="160"/>
      <c r="CI367" s="160"/>
      <c r="CJ367" s="160"/>
      <c r="CK367" s="160"/>
      <c r="CL367" s="160"/>
      <c r="CM367" s="160"/>
      <c r="CN367" s="160"/>
      <c r="CO367" s="160"/>
      <c r="CP367" s="160"/>
      <c r="CQ367" s="160"/>
      <c r="CR367" s="160"/>
      <c r="CS367" s="160"/>
      <c r="CT367" s="160"/>
      <c r="CU367" s="160"/>
      <c r="CV367" s="160"/>
      <c r="CW367" s="160"/>
      <c r="CX367" s="160"/>
      <c r="CY367" s="160"/>
      <c r="CZ367" s="160"/>
      <c r="DA367" s="160"/>
      <c r="DB367" s="160"/>
      <c r="DC367" s="160"/>
      <c r="DD367" s="160"/>
      <c r="DE367" s="160"/>
      <c r="DF367" s="160"/>
      <c r="DG367" s="160"/>
      <c r="DH367" s="160"/>
      <c r="DI367" s="160"/>
      <c r="DJ367" s="160"/>
      <c r="DK367" s="160"/>
      <c r="DL367" s="160"/>
      <c r="DM367" s="160"/>
      <c r="DN367" s="160"/>
      <c r="DO367" s="160"/>
      <c r="DP367" s="160"/>
      <c r="DQ367" s="160"/>
      <c r="DR367" s="160"/>
      <c r="DS367" s="160"/>
      <c r="DT367" s="160"/>
      <c r="DU367" s="160"/>
      <c r="DV367" s="160"/>
      <c r="DW367" s="160"/>
      <c r="DX367" s="160"/>
      <c r="DY367" s="160"/>
      <c r="DZ367" s="160"/>
      <c r="EA367" s="160"/>
      <c r="EB367" s="160"/>
      <c r="EC367" s="160"/>
      <c r="ED367" s="160"/>
      <c r="EE367" s="160"/>
      <c r="EF367" s="160"/>
      <c r="EG367" s="160"/>
      <c r="EH367" s="160"/>
      <c r="EI367" s="160"/>
      <c r="EJ367" s="160"/>
      <c r="EK367" s="160"/>
      <c r="EL367" s="160"/>
      <c r="EM367" s="160"/>
      <c r="EN367" s="160"/>
      <c r="EO367" s="160"/>
      <c r="EP367" s="160"/>
      <c r="EQ367" s="160"/>
      <c r="ER367" s="160"/>
      <c r="ES367" s="160"/>
      <c r="ET367" s="160"/>
      <c r="EU367" s="160"/>
      <c r="EV367" s="160"/>
      <c r="EW367" s="160"/>
      <c r="EX367" s="160"/>
      <c r="EY367" s="160"/>
      <c r="EZ367" s="160"/>
      <c r="FA367" s="160"/>
      <c r="FB367" s="160"/>
      <c r="FC367" s="160"/>
      <c r="FD367" s="160"/>
      <c r="FE367" s="160"/>
      <c r="FF367" s="160"/>
      <c r="FG367" s="160"/>
      <c r="FH367" s="160"/>
      <c r="FI367" s="160"/>
      <c r="FJ367" s="160"/>
      <c r="FK367" s="160"/>
      <c r="FL367" s="160"/>
      <c r="FM367" s="160"/>
      <c r="FN367" s="160"/>
      <c r="FO367" s="160"/>
      <c r="FP367" s="160"/>
      <c r="FQ367" s="160"/>
      <c r="FR367" s="160"/>
      <c r="FS367" s="160"/>
      <c r="FT367" s="160"/>
      <c r="FU367" s="160"/>
      <c r="FV367" s="160"/>
      <c r="FW367" s="160"/>
      <c r="FX367" s="160"/>
      <c r="FY367" s="160"/>
      <c r="FZ367" s="160"/>
      <c r="GA367" s="160"/>
      <c r="GB367" s="160"/>
      <c r="GC367" s="160"/>
      <c r="GD367" s="160"/>
      <c r="GE367" s="160"/>
      <c r="GF367" s="160"/>
      <c r="GG367" s="160"/>
      <c r="GH367" s="160"/>
      <c r="GI367" s="160"/>
      <c r="GJ367" s="160"/>
      <c r="GK367" s="160"/>
      <c r="GL367" s="160"/>
      <c r="GM367" s="160"/>
      <c r="GN367" s="160"/>
      <c r="GO367" s="160"/>
      <c r="GP367" s="160"/>
      <c r="GQ367" s="160"/>
      <c r="GR367" s="160"/>
      <c r="GS367" s="160"/>
      <c r="GT367" s="160"/>
      <c r="GU367" s="160"/>
      <c r="GV367" s="160"/>
      <c r="GW367" s="160"/>
      <c r="GX367" s="160"/>
      <c r="GY367" s="160"/>
      <c r="GZ367" s="160"/>
      <c r="HA367" s="160"/>
      <c r="HB367" s="160"/>
      <c r="HC367" s="160"/>
      <c r="HD367" s="160"/>
      <c r="HE367" s="160"/>
      <c r="HF367" s="160"/>
      <c r="HG367" s="160"/>
      <c r="HH367" s="160"/>
      <c r="HI367" s="160"/>
      <c r="HJ367" s="160"/>
      <c r="HK367" s="160"/>
      <c r="HL367" s="160"/>
      <c r="HM367" s="160"/>
      <c r="HN367" s="160"/>
      <c r="HO367" s="160"/>
      <c r="HP367" s="160"/>
      <c r="HQ367" s="160"/>
      <c r="HR367" s="160"/>
      <c r="HS367" s="160"/>
      <c r="HT367" s="160"/>
      <c r="HU367" s="160"/>
      <c r="HV367" s="160"/>
      <c r="HW367" s="160"/>
      <c r="HX367" s="160"/>
      <c r="HY367" s="160"/>
      <c r="HZ367" s="160"/>
      <c r="IA367" s="160"/>
      <c r="IB367" s="160"/>
      <c r="IC367" s="160"/>
      <c r="ID367" s="160"/>
      <c r="IE367" s="160"/>
      <c r="IF367" s="160"/>
      <c r="IG367" s="160"/>
      <c r="IH367" s="160"/>
      <c r="II367" s="160"/>
      <c r="IJ367" s="160"/>
      <c r="IK367" s="160"/>
      <c r="IL367" s="160"/>
      <c r="IM367" s="160"/>
      <c r="IN367" s="160"/>
      <c r="IO367" s="160"/>
      <c r="IP367" s="160"/>
      <c r="IQ367" s="160"/>
      <c r="IR367" s="160"/>
      <c r="IS367" s="160"/>
      <c r="IT367" s="160"/>
      <c r="IU367" s="160"/>
      <c r="IV367" s="160"/>
      <c r="IW367" s="160"/>
      <c r="IX367" s="160"/>
      <c r="IY367" s="160"/>
      <c r="IZ367" s="160"/>
      <c r="JA367" s="160"/>
      <c r="JB367" s="160"/>
      <c r="JC367" s="160"/>
      <c r="JD367" s="160"/>
      <c r="JE367" s="160"/>
      <c r="JF367" s="160"/>
      <c r="JG367" s="160"/>
      <c r="JH367" s="160"/>
      <c r="JI367" s="160"/>
      <c r="JJ367" s="160"/>
      <c r="JK367" s="160"/>
      <c r="JL367" s="160"/>
      <c r="JM367" s="160"/>
      <c r="JN367" s="160"/>
      <c r="JO367" s="160"/>
      <c r="JP367" s="160"/>
      <c r="JQ367" s="160"/>
      <c r="JR367" s="160"/>
      <c r="JS367" s="160"/>
      <c r="JT367" s="160"/>
      <c r="JU367" s="160"/>
      <c r="JV367" s="160"/>
      <c r="JW367" s="160"/>
      <c r="JX367" s="160"/>
      <c r="JY367" s="160"/>
      <c r="JZ367" s="160"/>
      <c r="KA367" s="160"/>
      <c r="KB367" s="160"/>
      <c r="KC367" s="160"/>
      <c r="KD367" s="160"/>
      <c r="KE367" s="160"/>
      <c r="KF367" s="160"/>
      <c r="KG367" s="160"/>
      <c r="KH367" s="160"/>
      <c r="KI367" s="160"/>
      <c r="KJ367" s="160"/>
      <c r="KK367" s="160"/>
      <c r="KL367" s="160"/>
      <c r="KM367" s="160"/>
      <c r="KN367" s="160"/>
      <c r="KO367" s="160"/>
      <c r="KP367" s="160"/>
      <c r="KQ367" s="160"/>
      <c r="KR367" s="160"/>
      <c r="KS367" s="160"/>
      <c r="KT367" s="160"/>
      <c r="KU367" s="160"/>
      <c r="KV367" s="160"/>
      <c r="KW367" s="160"/>
      <c r="KX367" s="160"/>
      <c r="KY367" s="160"/>
      <c r="KZ367" s="160"/>
      <c r="LA367" s="160"/>
      <c r="LB367" s="160"/>
      <c r="LC367" s="160"/>
      <c r="LD367" s="160"/>
      <c r="LE367" s="160"/>
      <c r="LF367" s="160"/>
      <c r="LG367" s="160"/>
      <c r="LH367" s="160"/>
      <c r="LI367" s="160"/>
      <c r="LJ367" s="160"/>
      <c r="LK367" s="160"/>
      <c r="LL367" s="160"/>
      <c r="LM367" s="160"/>
      <c r="LN367" s="160"/>
      <c r="LO367" s="160"/>
      <c r="LP367" s="160"/>
      <c r="LQ367" s="160"/>
      <c r="LR367" s="160"/>
      <c r="LS367" s="160"/>
      <c r="LT367" s="160"/>
      <c r="LU367" s="160"/>
      <c r="LV367" s="160"/>
      <c r="LW367" s="160"/>
      <c r="LX367" s="160"/>
      <c r="LY367" s="160"/>
      <c r="LZ367" s="160"/>
      <c r="MA367" s="160"/>
      <c r="MB367" s="160"/>
      <c r="MC367" s="160"/>
      <c r="MD367" s="160"/>
      <c r="ME367" s="160"/>
      <c r="MF367" s="160"/>
      <c r="MG367" s="160"/>
      <c r="MH367" s="160"/>
      <c r="MI367" s="160"/>
      <c r="MJ367" s="160"/>
      <c r="MK367" s="160"/>
      <c r="ML367" s="160"/>
      <c r="MM367" s="160"/>
      <c r="MN367" s="160"/>
      <c r="MO367" s="160"/>
      <c r="MP367" s="160"/>
      <c r="MQ367" s="160"/>
      <c r="MR367" s="160"/>
      <c r="MS367" s="160"/>
      <c r="MT367" s="160"/>
      <c r="MU367" s="160"/>
      <c r="MV367" s="160"/>
      <c r="MW367" s="160"/>
      <c r="MX367" s="160"/>
      <c r="MY367" s="160"/>
      <c r="MZ367" s="160"/>
      <c r="NA367" s="160"/>
      <c r="NB367" s="160"/>
      <c r="NC367" s="160"/>
      <c r="ND367" s="160"/>
      <c r="NE367" s="160"/>
      <c r="NF367" s="160"/>
      <c r="NG367" s="160"/>
      <c r="NH367" s="160"/>
      <c r="NI367" s="160"/>
      <c r="NJ367" s="160"/>
      <c r="NK367" s="160"/>
      <c r="NL367" s="160"/>
      <c r="NM367" s="160"/>
      <c r="NN367" s="160"/>
      <c r="NO367" s="160"/>
      <c r="NP367" s="160"/>
      <c r="NQ367" s="160"/>
      <c r="NR367" s="160"/>
      <c r="NS367" s="160"/>
      <c r="NT367" s="160"/>
      <c r="NU367" s="160"/>
      <c r="NV367" s="160"/>
      <c r="NW367" s="160"/>
      <c r="NX367" s="160"/>
      <c r="NY367" s="160"/>
      <c r="NZ367" s="160"/>
      <c r="OA367" s="160"/>
      <c r="OB367" s="160"/>
      <c r="OC367" s="160"/>
      <c r="OD367" s="160"/>
      <c r="OE367" s="160"/>
      <c r="OF367" s="160"/>
      <c r="OG367" s="160"/>
      <c r="OH367" s="160"/>
      <c r="OI367" s="160"/>
      <c r="OJ367" s="160"/>
      <c r="OK367" s="160"/>
      <c r="OL367" s="160"/>
      <c r="OM367" s="160"/>
      <c r="ON367" s="160"/>
      <c r="OO367" s="160"/>
      <c r="OP367" s="160"/>
      <c r="OQ367" s="160"/>
      <c r="OR367" s="160"/>
      <c r="OS367" s="160"/>
      <c r="OT367" s="160"/>
      <c r="OU367" s="160"/>
      <c r="OV367" s="160"/>
      <c r="OW367" s="160"/>
      <c r="OX367" s="160"/>
      <c r="OY367" s="160"/>
      <c r="OZ367" s="160"/>
      <c r="PA367" s="160"/>
      <c r="PB367" s="160"/>
      <c r="PC367" s="160"/>
      <c r="PD367" s="160"/>
      <c r="PE367" s="160"/>
      <c r="PF367" s="160"/>
      <c r="PG367" s="160"/>
      <c r="PH367" s="160"/>
      <c r="PI367" s="160"/>
      <c r="PJ367" s="160"/>
      <c r="PK367" s="160"/>
      <c r="PL367" s="160"/>
      <c r="PM367" s="160"/>
      <c r="PN367" s="160"/>
      <c r="PO367" s="160"/>
      <c r="PP367" s="160"/>
      <c r="PQ367" s="160"/>
      <c r="PR367" s="160"/>
      <c r="PS367" s="160"/>
      <c r="PT367" s="160"/>
      <c r="PU367" s="160"/>
      <c r="PV367" s="160"/>
      <c r="PW367" s="160"/>
      <c r="PX367" s="160"/>
      <c r="PY367" s="160"/>
      <c r="PZ367" s="160"/>
      <c r="QA367" s="160"/>
      <c r="QB367" s="160"/>
      <c r="QC367" s="160"/>
      <c r="QD367" s="160"/>
      <c r="QE367" s="160"/>
      <c r="QF367" s="160"/>
      <c r="QG367" s="160"/>
      <c r="QH367" s="160"/>
      <c r="QI367" s="160"/>
      <c r="QJ367" s="160"/>
      <c r="QK367" s="160"/>
      <c r="QL367" s="160"/>
      <c r="QM367" s="160"/>
      <c r="QN367" s="160"/>
      <c r="QO367" s="160"/>
      <c r="QP367" s="160"/>
      <c r="QQ367" s="160"/>
      <c r="QR367" s="160"/>
      <c r="QS367" s="160"/>
      <c r="QT367" s="160"/>
      <c r="QU367" s="160"/>
      <c r="QV367" s="160"/>
      <c r="QW367" s="160"/>
      <c r="QX367" s="160"/>
      <c r="QY367" s="160"/>
      <c r="QZ367" s="160"/>
      <c r="RA367" s="160"/>
      <c r="RB367" s="160"/>
      <c r="RC367" s="160"/>
      <c r="RD367" s="160"/>
      <c r="RE367" s="160"/>
      <c r="RF367" s="160"/>
      <c r="RG367" s="160"/>
      <c r="RH367" s="160"/>
      <c r="RI367" s="160"/>
      <c r="RJ367" s="160"/>
      <c r="RK367" s="160"/>
      <c r="RL367" s="160"/>
      <c r="RM367" s="160"/>
      <c r="RN367" s="160"/>
      <c r="RO367" s="160"/>
      <c r="RP367" s="160"/>
      <c r="RQ367" s="160"/>
      <c r="RR367" s="160"/>
      <c r="RS367" s="160"/>
      <c r="RT367" s="160"/>
      <c r="RU367" s="160"/>
      <c r="RV367" s="160"/>
      <c r="RW367" s="160"/>
      <c r="RX367" s="160"/>
      <c r="RY367" s="160"/>
      <c r="RZ367" s="160"/>
      <c r="SA367" s="160"/>
      <c r="SB367" s="160"/>
      <c r="SC367" s="160"/>
      <c r="SD367" s="160"/>
      <c r="SE367" s="160"/>
      <c r="SF367" s="160"/>
      <c r="SG367" s="160"/>
      <c r="SH367" s="160"/>
      <c r="SI367" s="160"/>
      <c r="SJ367" s="160"/>
      <c r="SK367" s="160"/>
      <c r="SL367" s="160"/>
      <c r="SM367" s="160"/>
      <c r="SN367" s="160"/>
      <c r="SO367" s="160"/>
      <c r="SP367" s="160"/>
      <c r="SQ367" s="160"/>
      <c r="SR367" s="160"/>
      <c r="SS367" s="160"/>
      <c r="ST367" s="160"/>
      <c r="SU367" s="160"/>
      <c r="SV367" s="160"/>
      <c r="SW367" s="160"/>
      <c r="SX367" s="160"/>
      <c r="SY367" s="160"/>
      <c r="SZ367" s="160"/>
      <c r="TA367" s="160"/>
      <c r="TB367" s="160"/>
      <c r="TC367" s="160"/>
      <c r="TD367" s="160"/>
      <c r="TE367" s="160"/>
      <c r="TF367" s="160"/>
    </row>
    <row r="368" spans="1:526">
      <c r="A368" s="160"/>
      <c r="B368" s="160"/>
      <c r="C368" s="160"/>
      <c r="D368" s="160"/>
      <c r="E368" s="160"/>
      <c r="F368" s="160"/>
      <c r="G368" s="160"/>
      <c r="H368" s="160"/>
      <c r="I368" s="160"/>
      <c r="J368" s="160"/>
      <c r="K368" s="160"/>
      <c r="L368" s="160"/>
      <c r="M368" s="160"/>
      <c r="N368" s="160"/>
      <c r="O368" s="160"/>
      <c r="P368" s="160"/>
      <c r="Q368" s="160"/>
      <c r="R368" s="160"/>
      <c r="S368" s="160"/>
      <c r="T368" s="160"/>
      <c r="U368" s="160"/>
      <c r="V368" s="160"/>
      <c r="W368" s="160"/>
      <c r="X368" s="160"/>
      <c r="Y368" s="160"/>
      <c r="Z368" s="160"/>
      <c r="AA368" s="160"/>
      <c r="AB368" s="160"/>
      <c r="AC368" s="160"/>
      <c r="AD368" s="160"/>
      <c r="AE368" s="160"/>
      <c r="AF368" s="160"/>
      <c r="AG368" s="160"/>
      <c r="AH368" s="160"/>
      <c r="AI368" s="160"/>
      <c r="AJ368" s="160"/>
      <c r="AK368" s="160"/>
      <c r="AL368" s="160"/>
      <c r="AM368" s="160"/>
      <c r="AN368" s="160"/>
      <c r="AO368" s="160"/>
      <c r="AP368" s="160"/>
      <c r="AQ368" s="160"/>
      <c r="AR368" s="160"/>
      <c r="AS368" s="160"/>
      <c r="AT368" s="160"/>
      <c r="AU368" s="160"/>
      <c r="AV368" s="160"/>
      <c r="AW368" s="160"/>
      <c r="AX368" s="160"/>
      <c r="AY368" s="160"/>
      <c r="AZ368" s="160"/>
      <c r="BA368" s="160"/>
      <c r="BB368" s="160"/>
      <c r="BC368" s="160"/>
      <c r="BD368" s="160"/>
      <c r="BE368" s="160"/>
      <c r="BF368" s="160"/>
      <c r="BG368" s="160"/>
      <c r="BH368" s="160"/>
      <c r="BI368" s="160"/>
      <c r="BJ368" s="160"/>
      <c r="BK368" s="160"/>
      <c r="BL368" s="160"/>
      <c r="BM368" s="160"/>
      <c r="BN368" s="160"/>
      <c r="BO368" s="160"/>
      <c r="BP368" s="160"/>
      <c r="BQ368" s="160"/>
      <c r="BR368" s="160"/>
      <c r="BS368" s="160"/>
      <c r="BT368" s="160"/>
      <c r="BU368" s="160"/>
      <c r="BV368" s="160"/>
      <c r="BW368" s="160"/>
      <c r="BX368" s="160"/>
      <c r="BY368" s="160"/>
      <c r="BZ368" s="160"/>
      <c r="CA368" s="160"/>
      <c r="CB368" s="160"/>
      <c r="CC368" s="160"/>
      <c r="CD368" s="160"/>
      <c r="CE368" s="160"/>
      <c r="CF368" s="160"/>
      <c r="CG368" s="160"/>
      <c r="CH368" s="160"/>
      <c r="CI368" s="160"/>
      <c r="CJ368" s="160"/>
      <c r="CK368" s="160"/>
      <c r="CL368" s="160"/>
      <c r="CM368" s="160"/>
      <c r="CN368" s="160"/>
      <c r="CO368" s="160"/>
      <c r="CP368" s="160"/>
      <c r="CQ368" s="160"/>
      <c r="CR368" s="160"/>
      <c r="CS368" s="160"/>
      <c r="CT368" s="160"/>
      <c r="CU368" s="160"/>
      <c r="CV368" s="160"/>
      <c r="CW368" s="160"/>
      <c r="CX368" s="160"/>
      <c r="CY368" s="160"/>
      <c r="CZ368" s="160"/>
      <c r="DA368" s="160"/>
      <c r="DB368" s="160"/>
      <c r="DC368" s="160"/>
      <c r="DD368" s="160"/>
      <c r="DE368" s="160"/>
      <c r="DF368" s="160"/>
      <c r="DG368" s="160"/>
      <c r="DH368" s="160"/>
      <c r="DI368" s="160"/>
      <c r="DJ368" s="160"/>
      <c r="DK368" s="160"/>
      <c r="DL368" s="160"/>
      <c r="DM368" s="160"/>
      <c r="DN368" s="160"/>
      <c r="DO368" s="160"/>
      <c r="DP368" s="160"/>
      <c r="DQ368" s="160"/>
      <c r="DR368" s="160"/>
      <c r="DS368" s="160"/>
      <c r="DT368" s="160"/>
      <c r="DU368" s="160"/>
      <c r="DV368" s="160"/>
      <c r="DW368" s="160"/>
      <c r="DX368" s="160"/>
      <c r="DY368" s="160"/>
      <c r="DZ368" s="160"/>
      <c r="EA368" s="160"/>
      <c r="EB368" s="160"/>
      <c r="EC368" s="160"/>
      <c r="ED368" s="160"/>
      <c r="EE368" s="160"/>
      <c r="EF368" s="160"/>
      <c r="EG368" s="160"/>
      <c r="EH368" s="160"/>
      <c r="EI368" s="160"/>
      <c r="EJ368" s="160"/>
      <c r="EK368" s="160"/>
      <c r="EL368" s="160"/>
      <c r="EM368" s="160"/>
      <c r="EN368" s="160"/>
      <c r="EO368" s="160"/>
      <c r="EP368" s="160"/>
      <c r="EQ368" s="160"/>
      <c r="ER368" s="160"/>
      <c r="ES368" s="160"/>
      <c r="ET368" s="160"/>
      <c r="EU368" s="160"/>
      <c r="EV368" s="160"/>
      <c r="EW368" s="160"/>
      <c r="EX368" s="160"/>
      <c r="EY368" s="160"/>
      <c r="EZ368" s="160"/>
      <c r="FA368" s="160"/>
      <c r="FB368" s="160"/>
      <c r="FC368" s="160"/>
      <c r="FD368" s="160"/>
      <c r="FE368" s="160"/>
      <c r="FF368" s="160"/>
      <c r="FG368" s="160"/>
      <c r="FH368" s="160"/>
      <c r="FI368" s="160"/>
      <c r="FJ368" s="160"/>
      <c r="FK368" s="160"/>
      <c r="FL368" s="160"/>
      <c r="FM368" s="160"/>
      <c r="FN368" s="160"/>
      <c r="FO368" s="160"/>
      <c r="FP368" s="160"/>
      <c r="FQ368" s="160"/>
      <c r="FR368" s="160"/>
      <c r="FS368" s="160"/>
      <c r="FT368" s="160"/>
      <c r="FU368" s="160"/>
      <c r="FV368" s="160"/>
      <c r="FW368" s="160"/>
      <c r="FX368" s="160"/>
      <c r="FY368" s="160"/>
      <c r="FZ368" s="160"/>
      <c r="GA368" s="160"/>
      <c r="GB368" s="160"/>
      <c r="GC368" s="160"/>
      <c r="GD368" s="160"/>
      <c r="GE368" s="160"/>
      <c r="GF368" s="160"/>
      <c r="GG368" s="160"/>
      <c r="GH368" s="160"/>
      <c r="GI368" s="160"/>
      <c r="GJ368" s="160"/>
      <c r="GK368" s="160"/>
      <c r="GL368" s="160"/>
      <c r="GM368" s="160"/>
      <c r="GN368" s="160"/>
      <c r="GO368" s="160"/>
      <c r="GP368" s="160"/>
      <c r="GQ368" s="160"/>
      <c r="GR368" s="160"/>
      <c r="GS368" s="160"/>
      <c r="GT368" s="160"/>
      <c r="GU368" s="160"/>
      <c r="GV368" s="160"/>
      <c r="GW368" s="160"/>
      <c r="GX368" s="160"/>
      <c r="GY368" s="160"/>
      <c r="GZ368" s="160"/>
      <c r="HA368" s="160"/>
      <c r="HB368" s="160"/>
      <c r="HC368" s="160"/>
      <c r="HD368" s="160"/>
      <c r="HE368" s="160"/>
      <c r="HF368" s="160"/>
      <c r="HG368" s="160"/>
      <c r="HH368" s="160"/>
      <c r="HI368" s="160"/>
      <c r="HJ368" s="160"/>
      <c r="HK368" s="160"/>
      <c r="HL368" s="160"/>
      <c r="HM368" s="160"/>
      <c r="HN368" s="160"/>
      <c r="HO368" s="160"/>
      <c r="HP368" s="160"/>
      <c r="HQ368" s="160"/>
      <c r="HR368" s="160"/>
      <c r="HS368" s="160"/>
      <c r="HT368" s="160"/>
      <c r="HU368" s="160"/>
      <c r="HV368" s="160"/>
      <c r="HW368" s="160"/>
      <c r="HX368" s="160"/>
      <c r="HY368" s="160"/>
      <c r="HZ368" s="160"/>
      <c r="IA368" s="160"/>
      <c r="IB368" s="160"/>
      <c r="IC368" s="160"/>
      <c r="ID368" s="160"/>
      <c r="IE368" s="160"/>
      <c r="IF368" s="160"/>
      <c r="IG368" s="160"/>
      <c r="IH368" s="160"/>
      <c r="II368" s="160"/>
      <c r="IJ368" s="160"/>
      <c r="IK368" s="160"/>
      <c r="IL368" s="160"/>
      <c r="IM368" s="160"/>
      <c r="IN368" s="160"/>
      <c r="IO368" s="160"/>
      <c r="IP368" s="160"/>
      <c r="IQ368" s="160"/>
      <c r="IR368" s="160"/>
      <c r="IS368" s="160"/>
      <c r="IT368" s="160"/>
      <c r="IU368" s="160"/>
      <c r="IV368" s="160"/>
      <c r="IW368" s="160"/>
      <c r="IX368" s="160"/>
      <c r="IY368" s="160"/>
      <c r="IZ368" s="160"/>
      <c r="JA368" s="160"/>
      <c r="JB368" s="160"/>
      <c r="JC368" s="160"/>
      <c r="JD368" s="160"/>
      <c r="JE368" s="160"/>
      <c r="JF368" s="160"/>
      <c r="JG368" s="160"/>
      <c r="JH368" s="160"/>
      <c r="JI368" s="160"/>
      <c r="JJ368" s="160"/>
      <c r="JK368" s="160"/>
      <c r="JL368" s="160"/>
      <c r="JM368" s="160"/>
      <c r="JN368" s="160"/>
      <c r="JO368" s="160"/>
      <c r="JP368" s="160"/>
      <c r="JQ368" s="160"/>
      <c r="JR368" s="160"/>
      <c r="JS368" s="160"/>
      <c r="JT368" s="160"/>
      <c r="JU368" s="160"/>
      <c r="JV368" s="160"/>
      <c r="JW368" s="160"/>
      <c r="JX368" s="160"/>
      <c r="JY368" s="160"/>
      <c r="JZ368" s="160"/>
      <c r="KA368" s="160"/>
      <c r="KB368" s="160"/>
      <c r="KC368" s="160"/>
      <c r="KD368" s="160"/>
      <c r="KE368" s="160"/>
      <c r="KF368" s="160"/>
      <c r="KG368" s="160"/>
      <c r="KH368" s="160"/>
      <c r="KI368" s="160"/>
      <c r="KJ368" s="160"/>
      <c r="KK368" s="160"/>
      <c r="KL368" s="160"/>
      <c r="KM368" s="160"/>
      <c r="KN368" s="160"/>
      <c r="KO368" s="160"/>
      <c r="KP368" s="160"/>
      <c r="KQ368" s="160"/>
      <c r="KR368" s="160"/>
      <c r="KS368" s="160"/>
      <c r="KT368" s="160"/>
      <c r="KU368" s="160"/>
      <c r="KV368" s="160"/>
      <c r="KW368" s="160"/>
      <c r="KX368" s="160"/>
      <c r="KY368" s="160"/>
      <c r="KZ368" s="160"/>
      <c r="LA368" s="160"/>
      <c r="LB368" s="160"/>
      <c r="LC368" s="160"/>
      <c r="LD368" s="160"/>
      <c r="LE368" s="160"/>
      <c r="LF368" s="160"/>
      <c r="LG368" s="160"/>
      <c r="LH368" s="160"/>
      <c r="LI368" s="160"/>
      <c r="LJ368" s="160"/>
      <c r="LK368" s="160"/>
      <c r="LL368" s="160"/>
      <c r="LM368" s="160"/>
      <c r="LN368" s="160"/>
      <c r="LO368" s="160"/>
      <c r="LP368" s="160"/>
      <c r="LQ368" s="160"/>
      <c r="LR368" s="160"/>
      <c r="LS368" s="160"/>
      <c r="LT368" s="160"/>
      <c r="LU368" s="160"/>
      <c r="LV368" s="160"/>
      <c r="LW368" s="160"/>
      <c r="LX368" s="160"/>
      <c r="LY368" s="160"/>
      <c r="LZ368" s="160"/>
      <c r="MA368" s="160"/>
      <c r="MB368" s="160"/>
      <c r="MC368" s="160"/>
      <c r="MD368" s="160"/>
      <c r="ME368" s="160"/>
      <c r="MF368" s="160"/>
      <c r="MG368" s="160"/>
      <c r="MH368" s="160"/>
      <c r="MI368" s="160"/>
      <c r="MJ368" s="160"/>
      <c r="MK368" s="160"/>
      <c r="ML368" s="160"/>
      <c r="MM368" s="160"/>
      <c r="MN368" s="160"/>
      <c r="MO368" s="160"/>
      <c r="MP368" s="160"/>
      <c r="MQ368" s="160"/>
      <c r="MR368" s="160"/>
      <c r="MS368" s="160"/>
      <c r="MT368" s="160"/>
      <c r="MU368" s="160"/>
      <c r="MV368" s="160"/>
      <c r="MW368" s="160"/>
      <c r="MX368" s="160"/>
      <c r="MY368" s="160"/>
      <c r="MZ368" s="160"/>
      <c r="NA368" s="160"/>
      <c r="NB368" s="160"/>
      <c r="NC368" s="160"/>
      <c r="ND368" s="160"/>
      <c r="NE368" s="160"/>
      <c r="NF368" s="160"/>
      <c r="NG368" s="160"/>
      <c r="NH368" s="160"/>
      <c r="NI368" s="160"/>
      <c r="NJ368" s="160"/>
      <c r="NK368" s="160"/>
      <c r="NL368" s="160"/>
      <c r="NM368" s="160"/>
      <c r="NN368" s="160"/>
      <c r="NO368" s="160"/>
      <c r="NP368" s="160"/>
      <c r="NQ368" s="160"/>
      <c r="NR368" s="160"/>
      <c r="NS368" s="160"/>
      <c r="NT368" s="160"/>
      <c r="NU368" s="160"/>
      <c r="NV368" s="160"/>
      <c r="NW368" s="160"/>
      <c r="NX368" s="160"/>
      <c r="NY368" s="160"/>
      <c r="NZ368" s="160"/>
      <c r="OA368" s="160"/>
      <c r="OB368" s="160"/>
      <c r="OC368" s="160"/>
      <c r="OD368" s="160"/>
      <c r="OE368" s="160"/>
      <c r="OF368" s="160"/>
      <c r="OG368" s="160"/>
      <c r="OH368" s="160"/>
      <c r="OI368" s="160"/>
      <c r="OJ368" s="160"/>
      <c r="OK368" s="160"/>
      <c r="OL368" s="160"/>
      <c r="OM368" s="160"/>
      <c r="ON368" s="160"/>
      <c r="OO368" s="160"/>
      <c r="OP368" s="160"/>
      <c r="OQ368" s="160"/>
      <c r="OR368" s="160"/>
      <c r="OS368" s="160"/>
      <c r="OT368" s="160"/>
      <c r="OU368" s="160"/>
      <c r="OV368" s="160"/>
      <c r="OW368" s="160"/>
      <c r="OX368" s="160"/>
      <c r="OY368" s="160"/>
      <c r="OZ368" s="160"/>
      <c r="PA368" s="160"/>
      <c r="PB368" s="160"/>
      <c r="PC368" s="160"/>
      <c r="PD368" s="160"/>
      <c r="PE368" s="160"/>
      <c r="PF368" s="160"/>
      <c r="PG368" s="160"/>
      <c r="PH368" s="160"/>
      <c r="PI368" s="160"/>
      <c r="PJ368" s="160"/>
      <c r="PK368" s="160"/>
      <c r="PL368" s="160"/>
      <c r="PM368" s="160"/>
      <c r="PN368" s="160"/>
      <c r="PO368" s="160"/>
      <c r="PP368" s="160"/>
      <c r="PQ368" s="160"/>
      <c r="PR368" s="160"/>
      <c r="PS368" s="160"/>
      <c r="PT368" s="160"/>
      <c r="PU368" s="160"/>
      <c r="PV368" s="160"/>
      <c r="PW368" s="160"/>
      <c r="PX368" s="160"/>
      <c r="PY368" s="160"/>
      <c r="PZ368" s="160"/>
      <c r="QA368" s="160"/>
      <c r="QB368" s="160"/>
      <c r="QC368" s="160"/>
      <c r="QD368" s="160"/>
      <c r="QE368" s="160"/>
      <c r="QF368" s="160"/>
      <c r="QG368" s="160"/>
      <c r="QH368" s="160"/>
      <c r="QI368" s="160"/>
      <c r="QJ368" s="160"/>
      <c r="QK368" s="160"/>
      <c r="QL368" s="160"/>
      <c r="QM368" s="160"/>
      <c r="QN368" s="160"/>
      <c r="QO368" s="160"/>
      <c r="QP368" s="160"/>
      <c r="QQ368" s="160"/>
      <c r="QR368" s="160"/>
      <c r="QS368" s="160"/>
      <c r="QT368" s="160"/>
      <c r="QU368" s="160"/>
      <c r="QV368" s="160"/>
      <c r="QW368" s="160"/>
      <c r="QX368" s="160"/>
      <c r="QY368" s="160"/>
      <c r="QZ368" s="160"/>
      <c r="RA368" s="160"/>
      <c r="RB368" s="160"/>
      <c r="RC368" s="160"/>
      <c r="RD368" s="160"/>
      <c r="RE368" s="160"/>
      <c r="RF368" s="160"/>
      <c r="RG368" s="160"/>
      <c r="RH368" s="160"/>
      <c r="RI368" s="160"/>
      <c r="RJ368" s="160"/>
      <c r="RK368" s="160"/>
      <c r="RL368" s="160"/>
      <c r="RM368" s="160"/>
      <c r="RN368" s="160"/>
      <c r="RO368" s="160"/>
      <c r="RP368" s="160"/>
      <c r="RQ368" s="160"/>
      <c r="RR368" s="160"/>
      <c r="RS368" s="160"/>
      <c r="RT368" s="160"/>
      <c r="RU368" s="160"/>
      <c r="RV368" s="160"/>
      <c r="RW368" s="160"/>
      <c r="RX368" s="160"/>
      <c r="RY368" s="160"/>
      <c r="RZ368" s="160"/>
      <c r="SA368" s="160"/>
      <c r="SB368" s="160"/>
      <c r="SC368" s="160"/>
      <c r="SD368" s="160"/>
      <c r="SE368" s="160"/>
      <c r="SF368" s="160"/>
      <c r="SG368" s="160"/>
      <c r="SH368" s="160"/>
      <c r="SI368" s="160"/>
      <c r="SJ368" s="160"/>
      <c r="SK368" s="160"/>
      <c r="SL368" s="160"/>
      <c r="SM368" s="160"/>
      <c r="SN368" s="160"/>
      <c r="SO368" s="160"/>
      <c r="SP368" s="160"/>
      <c r="SQ368" s="160"/>
      <c r="SR368" s="160"/>
      <c r="SS368" s="160"/>
      <c r="ST368" s="160"/>
      <c r="SU368" s="160"/>
      <c r="SV368" s="160"/>
      <c r="SW368" s="160"/>
      <c r="SX368" s="160"/>
      <c r="SY368" s="160"/>
      <c r="SZ368" s="160"/>
      <c r="TA368" s="160"/>
      <c r="TB368" s="160"/>
      <c r="TC368" s="160"/>
      <c r="TD368" s="160"/>
      <c r="TE368" s="160"/>
      <c r="TF368" s="160"/>
    </row>
    <row r="369" spans="1:526">
      <c r="A369" s="160"/>
      <c r="B369" s="160"/>
      <c r="C369" s="160"/>
      <c r="D369" s="160"/>
      <c r="E369" s="160"/>
      <c r="F369" s="160"/>
      <c r="G369" s="160"/>
      <c r="H369" s="160"/>
      <c r="I369" s="160"/>
      <c r="J369" s="160"/>
      <c r="K369" s="160"/>
      <c r="L369" s="160"/>
      <c r="M369" s="160"/>
      <c r="N369" s="160"/>
      <c r="O369" s="160"/>
      <c r="P369" s="160"/>
      <c r="Q369" s="160"/>
      <c r="R369" s="160"/>
      <c r="S369" s="160"/>
      <c r="T369" s="160"/>
      <c r="U369" s="160"/>
      <c r="V369" s="160"/>
      <c r="W369" s="160"/>
      <c r="X369" s="160"/>
      <c r="Y369" s="160"/>
      <c r="Z369" s="160"/>
      <c r="AA369" s="160"/>
      <c r="AB369" s="160"/>
      <c r="AC369" s="160"/>
      <c r="AD369" s="160"/>
      <c r="AE369" s="160"/>
      <c r="AF369" s="160"/>
      <c r="AG369" s="160"/>
      <c r="AH369" s="160"/>
      <c r="AI369" s="160"/>
      <c r="AJ369" s="160"/>
      <c r="AK369" s="160"/>
      <c r="AL369" s="160"/>
      <c r="AM369" s="160"/>
      <c r="AN369" s="160"/>
      <c r="AO369" s="160"/>
      <c r="AP369" s="160"/>
      <c r="AQ369" s="160"/>
      <c r="AR369" s="160"/>
      <c r="AS369" s="160"/>
      <c r="AT369" s="160"/>
      <c r="AU369" s="160"/>
      <c r="AV369" s="160"/>
      <c r="AW369" s="160"/>
      <c r="AX369" s="160"/>
      <c r="AY369" s="160"/>
      <c r="AZ369" s="160"/>
      <c r="BA369" s="160"/>
      <c r="BB369" s="160"/>
      <c r="BC369" s="160"/>
      <c r="BD369" s="160"/>
      <c r="BE369" s="160"/>
      <c r="BF369" s="160"/>
      <c r="BG369" s="160"/>
      <c r="BH369" s="160"/>
      <c r="BI369" s="160"/>
      <c r="BJ369" s="160"/>
      <c r="BK369" s="160"/>
      <c r="BL369" s="160"/>
      <c r="BM369" s="160"/>
      <c r="BN369" s="160"/>
      <c r="BO369" s="160"/>
      <c r="BP369" s="160"/>
      <c r="BQ369" s="160"/>
      <c r="BR369" s="160"/>
      <c r="BS369" s="160"/>
      <c r="BT369" s="160"/>
      <c r="BU369" s="160"/>
      <c r="BV369" s="160"/>
      <c r="BW369" s="160"/>
      <c r="BX369" s="160"/>
      <c r="BY369" s="160"/>
      <c r="BZ369" s="160"/>
      <c r="CA369" s="160"/>
      <c r="CB369" s="160"/>
      <c r="CC369" s="160"/>
      <c r="CD369" s="160"/>
      <c r="CE369" s="160"/>
      <c r="CF369" s="160"/>
      <c r="CG369" s="160"/>
      <c r="CH369" s="160"/>
      <c r="CI369" s="160"/>
      <c r="CJ369" s="160"/>
      <c r="CK369" s="160"/>
      <c r="CL369" s="160"/>
      <c r="CM369" s="160"/>
      <c r="CN369" s="160"/>
      <c r="CO369" s="160"/>
      <c r="CP369" s="160"/>
      <c r="CQ369" s="160"/>
      <c r="CR369" s="160"/>
      <c r="CS369" s="160"/>
      <c r="CT369" s="160"/>
      <c r="CU369" s="160"/>
      <c r="CV369" s="160"/>
      <c r="CW369" s="160"/>
      <c r="CX369" s="160"/>
      <c r="CY369" s="160"/>
      <c r="CZ369" s="160"/>
      <c r="DA369" s="160"/>
      <c r="DB369" s="160"/>
      <c r="DC369" s="160"/>
      <c r="DD369" s="160"/>
      <c r="DE369" s="160"/>
      <c r="DF369" s="160"/>
      <c r="DG369" s="160"/>
      <c r="DH369" s="160"/>
      <c r="DI369" s="160"/>
      <c r="DJ369" s="160"/>
      <c r="DK369" s="160"/>
      <c r="DL369" s="160"/>
      <c r="DM369" s="160"/>
      <c r="DN369" s="160"/>
      <c r="DO369" s="160"/>
      <c r="DP369" s="160"/>
      <c r="DQ369" s="160"/>
      <c r="DR369" s="160"/>
      <c r="DS369" s="160"/>
      <c r="DT369" s="160"/>
      <c r="DU369" s="160"/>
      <c r="DV369" s="160"/>
      <c r="DW369" s="160"/>
      <c r="DX369" s="160"/>
      <c r="DY369" s="160"/>
      <c r="DZ369" s="160"/>
      <c r="EA369" s="160"/>
      <c r="EB369" s="160"/>
      <c r="EC369" s="160"/>
      <c r="ED369" s="160"/>
      <c r="EE369" s="160"/>
      <c r="EF369" s="160"/>
      <c r="EG369" s="160"/>
      <c r="EH369" s="160"/>
      <c r="EI369" s="160"/>
      <c r="EJ369" s="160"/>
      <c r="EK369" s="160"/>
      <c r="EL369" s="160"/>
      <c r="EM369" s="160"/>
      <c r="EN369" s="160"/>
      <c r="EO369" s="160"/>
      <c r="EP369" s="160"/>
      <c r="EQ369" s="160"/>
      <c r="ER369" s="160"/>
      <c r="ES369" s="160"/>
      <c r="ET369" s="160"/>
      <c r="EU369" s="160"/>
      <c r="EV369" s="160"/>
      <c r="EW369" s="160"/>
      <c r="EX369" s="160"/>
      <c r="EY369" s="160"/>
      <c r="EZ369" s="160"/>
      <c r="FA369" s="160"/>
      <c r="FB369" s="160"/>
      <c r="FC369" s="160"/>
      <c r="FD369" s="160"/>
      <c r="FE369" s="160"/>
      <c r="FF369" s="160"/>
      <c r="FG369" s="160"/>
      <c r="FH369" s="160"/>
      <c r="FI369" s="160"/>
      <c r="FJ369" s="160"/>
      <c r="FK369" s="160"/>
      <c r="FL369" s="160"/>
      <c r="FM369" s="160"/>
      <c r="FN369" s="160"/>
      <c r="FO369" s="160"/>
      <c r="FP369" s="160"/>
      <c r="FQ369" s="160"/>
      <c r="FR369" s="160"/>
      <c r="FS369" s="160"/>
      <c r="FT369" s="160"/>
      <c r="FU369" s="160"/>
      <c r="FV369" s="160"/>
      <c r="FW369" s="160"/>
      <c r="FX369" s="160"/>
      <c r="FY369" s="160"/>
      <c r="FZ369" s="160"/>
      <c r="GA369" s="160"/>
      <c r="GB369" s="160"/>
      <c r="GC369" s="160"/>
      <c r="GD369" s="160"/>
      <c r="GE369" s="160"/>
      <c r="GF369" s="160"/>
      <c r="GG369" s="160"/>
      <c r="GH369" s="160"/>
      <c r="GI369" s="160"/>
      <c r="GJ369" s="160"/>
      <c r="GK369" s="160"/>
      <c r="GL369" s="160"/>
      <c r="GM369" s="160"/>
      <c r="GN369" s="160"/>
      <c r="GO369" s="160"/>
      <c r="GP369" s="160"/>
      <c r="GQ369" s="160"/>
      <c r="GR369" s="160"/>
      <c r="GS369" s="160"/>
      <c r="GT369" s="160"/>
      <c r="GU369" s="160"/>
      <c r="GV369" s="160"/>
      <c r="GW369" s="160"/>
      <c r="GX369" s="160"/>
      <c r="GY369" s="160"/>
      <c r="GZ369" s="160"/>
      <c r="HA369" s="160"/>
      <c r="HB369" s="160"/>
      <c r="HC369" s="160"/>
      <c r="HD369" s="160"/>
      <c r="HE369" s="160"/>
      <c r="HF369" s="160"/>
      <c r="HG369" s="160"/>
      <c r="HH369" s="160"/>
      <c r="HI369" s="160"/>
      <c r="HJ369" s="160"/>
      <c r="HK369" s="160"/>
      <c r="HL369" s="160"/>
      <c r="HM369" s="160"/>
      <c r="HN369" s="160"/>
      <c r="HO369" s="160"/>
      <c r="HP369" s="160"/>
      <c r="HQ369" s="160"/>
      <c r="HR369" s="160"/>
      <c r="HS369" s="160"/>
      <c r="HT369" s="160"/>
      <c r="HU369" s="160"/>
      <c r="HV369" s="160"/>
      <c r="HW369" s="160"/>
      <c r="HX369" s="160"/>
      <c r="HY369" s="160"/>
      <c r="HZ369" s="160"/>
      <c r="IA369" s="160"/>
      <c r="IB369" s="160"/>
      <c r="IC369" s="160"/>
      <c r="ID369" s="160"/>
      <c r="IE369" s="160"/>
      <c r="IF369" s="160"/>
      <c r="IG369" s="160"/>
      <c r="IH369" s="160"/>
      <c r="II369" s="160"/>
      <c r="IJ369" s="160"/>
      <c r="IK369" s="160"/>
      <c r="IL369" s="160"/>
      <c r="IM369" s="160"/>
      <c r="IN369" s="160"/>
      <c r="IO369" s="160"/>
      <c r="IP369" s="160"/>
      <c r="IQ369" s="160"/>
      <c r="IR369" s="160"/>
      <c r="IS369" s="160"/>
      <c r="IT369" s="160"/>
      <c r="IU369" s="160"/>
      <c r="IV369" s="160"/>
      <c r="IW369" s="160"/>
      <c r="IX369" s="160"/>
      <c r="IY369" s="160"/>
      <c r="IZ369" s="160"/>
      <c r="JA369" s="160"/>
      <c r="JB369" s="160"/>
      <c r="JC369" s="160"/>
      <c r="JD369" s="160"/>
      <c r="JE369" s="160"/>
      <c r="JF369" s="160"/>
      <c r="JG369" s="160"/>
      <c r="JH369" s="160"/>
      <c r="JI369" s="160"/>
      <c r="JJ369" s="160"/>
      <c r="JK369" s="160"/>
      <c r="JL369" s="160"/>
      <c r="JM369" s="160"/>
      <c r="JN369" s="160"/>
      <c r="JO369" s="160"/>
      <c r="JP369" s="160"/>
      <c r="JQ369" s="160"/>
      <c r="JR369" s="160"/>
      <c r="JS369" s="160"/>
      <c r="JT369" s="160"/>
      <c r="JU369" s="160"/>
      <c r="JV369" s="160"/>
      <c r="JW369" s="160"/>
      <c r="JX369" s="160"/>
      <c r="JY369" s="160"/>
      <c r="JZ369" s="160"/>
      <c r="KA369" s="160"/>
      <c r="KB369" s="160"/>
      <c r="KC369" s="160"/>
      <c r="KD369" s="160"/>
      <c r="KE369" s="160"/>
      <c r="KF369" s="160"/>
      <c r="KG369" s="160"/>
      <c r="KH369" s="160"/>
      <c r="KI369" s="160"/>
      <c r="KJ369" s="160"/>
      <c r="KK369" s="160"/>
      <c r="KL369" s="160"/>
      <c r="KM369" s="160"/>
      <c r="KN369" s="160"/>
      <c r="KO369" s="160"/>
      <c r="KP369" s="160"/>
      <c r="KQ369" s="160"/>
      <c r="KR369" s="160"/>
      <c r="KS369" s="160"/>
      <c r="KT369" s="160"/>
      <c r="KU369" s="160"/>
      <c r="KV369" s="160"/>
      <c r="KW369" s="160"/>
      <c r="KX369" s="160"/>
      <c r="KY369" s="160"/>
      <c r="KZ369" s="160"/>
      <c r="LA369" s="160"/>
      <c r="LB369" s="160"/>
      <c r="LC369" s="160"/>
      <c r="LD369" s="160"/>
      <c r="LE369" s="160"/>
      <c r="LF369" s="160"/>
      <c r="LG369" s="160"/>
      <c r="LH369" s="160"/>
      <c r="LI369" s="160"/>
      <c r="LJ369" s="160"/>
      <c r="LK369" s="160"/>
      <c r="LL369" s="160"/>
      <c r="LM369" s="160"/>
      <c r="LN369" s="160"/>
      <c r="LO369" s="160"/>
      <c r="LP369" s="160"/>
      <c r="LQ369" s="160"/>
      <c r="LR369" s="160"/>
      <c r="LS369" s="160"/>
      <c r="LT369" s="160"/>
      <c r="LU369" s="160"/>
      <c r="LV369" s="160"/>
      <c r="LW369" s="160"/>
      <c r="LX369" s="160"/>
      <c r="LY369" s="160"/>
      <c r="LZ369" s="160"/>
      <c r="MA369" s="160"/>
      <c r="MB369" s="160"/>
      <c r="MC369" s="160"/>
      <c r="MD369" s="160"/>
      <c r="ME369" s="160"/>
      <c r="MF369" s="160"/>
      <c r="MG369" s="160"/>
      <c r="MH369" s="160"/>
      <c r="MI369" s="160"/>
      <c r="MJ369" s="160"/>
      <c r="MK369" s="160"/>
      <c r="ML369" s="160"/>
      <c r="MM369" s="160"/>
      <c r="MN369" s="160"/>
      <c r="MO369" s="160"/>
      <c r="MP369" s="160"/>
      <c r="MQ369" s="160"/>
      <c r="MR369" s="160"/>
      <c r="MS369" s="160"/>
      <c r="MT369" s="160"/>
      <c r="MU369" s="160"/>
      <c r="MV369" s="160"/>
      <c r="MW369" s="160"/>
      <c r="MX369" s="160"/>
      <c r="MY369" s="160"/>
      <c r="MZ369" s="160"/>
      <c r="NA369" s="160"/>
      <c r="NB369" s="160"/>
      <c r="NC369" s="160"/>
      <c r="ND369" s="160"/>
      <c r="NE369" s="160"/>
      <c r="NF369" s="160"/>
      <c r="NG369" s="160"/>
      <c r="NH369" s="160"/>
      <c r="NI369" s="160"/>
      <c r="NJ369" s="160"/>
      <c r="NK369" s="160"/>
      <c r="NL369" s="160"/>
      <c r="NM369" s="160"/>
      <c r="NN369" s="160"/>
      <c r="NO369" s="160"/>
      <c r="NP369" s="160"/>
      <c r="NQ369" s="160"/>
      <c r="NR369" s="160"/>
      <c r="NS369" s="160"/>
      <c r="NT369" s="160"/>
      <c r="NU369" s="160"/>
      <c r="NV369" s="160"/>
      <c r="NW369" s="160"/>
      <c r="NX369" s="160"/>
      <c r="NY369" s="160"/>
      <c r="NZ369" s="160"/>
      <c r="OA369" s="160"/>
      <c r="OB369" s="160"/>
      <c r="OC369" s="160"/>
      <c r="OD369" s="160"/>
      <c r="OE369" s="160"/>
      <c r="OF369" s="160"/>
      <c r="OG369" s="160"/>
      <c r="OH369" s="160"/>
      <c r="OI369" s="160"/>
      <c r="OJ369" s="160"/>
      <c r="OK369" s="160"/>
      <c r="OL369" s="160"/>
      <c r="OM369" s="160"/>
      <c r="ON369" s="160"/>
      <c r="OO369" s="160"/>
      <c r="OP369" s="160"/>
      <c r="OQ369" s="160"/>
      <c r="OR369" s="160"/>
      <c r="OS369" s="160"/>
      <c r="OT369" s="160"/>
      <c r="OU369" s="160"/>
      <c r="OV369" s="160"/>
      <c r="OW369" s="160"/>
      <c r="OX369" s="160"/>
      <c r="OY369" s="160"/>
      <c r="OZ369" s="160"/>
      <c r="PA369" s="160"/>
      <c r="PB369" s="160"/>
      <c r="PC369" s="160"/>
      <c r="PD369" s="160"/>
      <c r="PE369" s="160"/>
      <c r="PF369" s="160"/>
      <c r="PG369" s="160"/>
      <c r="PH369" s="160"/>
      <c r="PI369" s="160"/>
      <c r="PJ369" s="160"/>
      <c r="PK369" s="160"/>
      <c r="PL369" s="160"/>
      <c r="PM369" s="160"/>
      <c r="PN369" s="160"/>
      <c r="PO369" s="160"/>
      <c r="PP369" s="160"/>
      <c r="PQ369" s="160"/>
      <c r="PR369" s="160"/>
      <c r="PS369" s="160"/>
      <c r="PT369" s="160"/>
      <c r="PU369" s="160"/>
      <c r="PV369" s="160"/>
      <c r="PW369" s="160"/>
      <c r="PX369" s="160"/>
      <c r="PY369" s="160"/>
      <c r="PZ369" s="160"/>
      <c r="QA369" s="160"/>
      <c r="QB369" s="160"/>
      <c r="QC369" s="160"/>
      <c r="QD369" s="160"/>
      <c r="QE369" s="160"/>
      <c r="QF369" s="160"/>
      <c r="QG369" s="160"/>
      <c r="QH369" s="160"/>
      <c r="QI369" s="160"/>
      <c r="QJ369" s="160"/>
      <c r="QK369" s="160"/>
      <c r="QL369" s="160"/>
      <c r="QM369" s="160"/>
      <c r="QN369" s="160"/>
      <c r="QO369" s="160"/>
      <c r="QP369" s="160"/>
      <c r="QQ369" s="160"/>
      <c r="QR369" s="160"/>
      <c r="QS369" s="160"/>
      <c r="QT369" s="160"/>
      <c r="QU369" s="160"/>
      <c r="QV369" s="160"/>
      <c r="QW369" s="160"/>
      <c r="QX369" s="160"/>
      <c r="QY369" s="160"/>
      <c r="QZ369" s="160"/>
      <c r="RA369" s="160"/>
      <c r="RB369" s="160"/>
      <c r="RC369" s="160"/>
      <c r="RD369" s="160"/>
      <c r="RE369" s="160"/>
      <c r="RF369" s="160"/>
      <c r="RG369" s="160"/>
      <c r="RH369" s="160"/>
      <c r="RI369" s="160"/>
      <c r="RJ369" s="160"/>
      <c r="RK369" s="160"/>
      <c r="RL369" s="160"/>
      <c r="RM369" s="160"/>
      <c r="RN369" s="160"/>
      <c r="RO369" s="160"/>
      <c r="RP369" s="160"/>
      <c r="RQ369" s="160"/>
      <c r="RR369" s="160"/>
      <c r="RS369" s="160"/>
      <c r="RT369" s="160"/>
      <c r="RU369" s="160"/>
      <c r="RV369" s="160"/>
      <c r="RW369" s="160"/>
      <c r="RX369" s="160"/>
      <c r="RY369" s="160"/>
      <c r="RZ369" s="160"/>
      <c r="SA369" s="160"/>
      <c r="SB369" s="160"/>
      <c r="SC369" s="160"/>
      <c r="SD369" s="160"/>
      <c r="SE369" s="160"/>
      <c r="SF369" s="160"/>
      <c r="SG369" s="160"/>
      <c r="SH369" s="160"/>
      <c r="SI369" s="160"/>
      <c r="SJ369" s="160"/>
      <c r="SK369" s="160"/>
      <c r="SL369" s="160"/>
      <c r="SM369" s="160"/>
      <c r="SN369" s="160"/>
      <c r="SO369" s="160"/>
      <c r="SP369" s="160"/>
      <c r="SQ369" s="160"/>
      <c r="SR369" s="160"/>
      <c r="SS369" s="160"/>
      <c r="ST369" s="160"/>
      <c r="SU369" s="160"/>
      <c r="SV369" s="160"/>
      <c r="SW369" s="160"/>
      <c r="SX369" s="160"/>
      <c r="SY369" s="160"/>
      <c r="SZ369" s="160"/>
      <c r="TA369" s="160"/>
      <c r="TB369" s="160"/>
      <c r="TC369" s="160"/>
      <c r="TD369" s="160"/>
      <c r="TE369" s="160"/>
      <c r="TF369" s="160"/>
    </row>
    <row r="370" spans="1:526">
      <c r="A370" s="160"/>
      <c r="B370" s="160"/>
      <c r="C370" s="160"/>
      <c r="D370" s="160"/>
      <c r="E370" s="160"/>
      <c r="F370" s="160"/>
      <c r="G370" s="160"/>
      <c r="H370" s="160"/>
      <c r="I370" s="160"/>
      <c r="J370" s="160"/>
      <c r="K370" s="160"/>
      <c r="L370" s="160"/>
      <c r="M370" s="160"/>
      <c r="N370" s="160"/>
      <c r="O370" s="160"/>
      <c r="P370" s="160"/>
      <c r="Q370" s="160"/>
      <c r="R370" s="160"/>
      <c r="S370" s="160"/>
      <c r="T370" s="160"/>
      <c r="U370" s="160"/>
      <c r="V370" s="160"/>
      <c r="W370" s="160"/>
      <c r="X370" s="160"/>
      <c r="Y370" s="160"/>
      <c r="Z370" s="160"/>
      <c r="AA370" s="160"/>
      <c r="AB370" s="160"/>
      <c r="AC370" s="160"/>
      <c r="AD370" s="160"/>
      <c r="AE370" s="160"/>
      <c r="AF370" s="160"/>
      <c r="AG370" s="160"/>
      <c r="AH370" s="160"/>
      <c r="AI370" s="160"/>
      <c r="AJ370" s="160"/>
      <c r="AK370" s="160"/>
      <c r="AL370" s="160"/>
      <c r="AM370" s="160"/>
      <c r="AN370" s="160"/>
      <c r="AO370" s="160"/>
      <c r="AP370" s="160"/>
      <c r="AQ370" s="160"/>
      <c r="AR370" s="160"/>
      <c r="AS370" s="160"/>
      <c r="AT370" s="160"/>
      <c r="AU370" s="160"/>
      <c r="AV370" s="160"/>
      <c r="AW370" s="160"/>
      <c r="AX370" s="160"/>
      <c r="AY370" s="160"/>
      <c r="AZ370" s="160"/>
      <c r="BA370" s="160"/>
      <c r="BB370" s="160"/>
      <c r="BC370" s="160"/>
      <c r="BD370" s="160"/>
      <c r="BE370" s="160"/>
      <c r="BF370" s="160"/>
      <c r="BG370" s="160"/>
      <c r="BH370" s="160"/>
      <c r="BI370" s="160"/>
      <c r="BJ370" s="160"/>
      <c r="BK370" s="160"/>
      <c r="BL370" s="160"/>
      <c r="BM370" s="160"/>
      <c r="BN370" s="160"/>
      <c r="BO370" s="160"/>
      <c r="BP370" s="160"/>
      <c r="BQ370" s="160"/>
      <c r="BR370" s="160"/>
      <c r="BS370" s="160"/>
      <c r="BT370" s="160"/>
      <c r="BU370" s="160"/>
      <c r="BV370" s="160"/>
      <c r="BW370" s="160"/>
      <c r="BX370" s="160"/>
      <c r="BY370" s="160"/>
      <c r="BZ370" s="160"/>
      <c r="CA370" s="160"/>
      <c r="CB370" s="160"/>
      <c r="CC370" s="160"/>
      <c r="CD370" s="160"/>
      <c r="CE370" s="160"/>
      <c r="CF370" s="160"/>
      <c r="CG370" s="160"/>
      <c r="CH370" s="160"/>
      <c r="CI370" s="160"/>
      <c r="CJ370" s="160"/>
      <c r="CK370" s="160"/>
      <c r="CL370" s="160"/>
      <c r="CM370" s="160"/>
      <c r="CN370" s="160"/>
      <c r="CO370" s="160"/>
      <c r="CP370" s="160"/>
      <c r="CQ370" s="160"/>
      <c r="CR370" s="160"/>
      <c r="CS370" s="160"/>
      <c r="CT370" s="160"/>
      <c r="CU370" s="160"/>
      <c r="CV370" s="160"/>
      <c r="CW370" s="160"/>
      <c r="CX370" s="160"/>
      <c r="CY370" s="160"/>
      <c r="CZ370" s="160"/>
      <c r="DA370" s="160"/>
      <c r="DB370" s="160"/>
      <c r="DC370" s="160"/>
      <c r="DD370" s="160"/>
      <c r="DE370" s="160"/>
      <c r="DF370" s="160"/>
      <c r="DG370" s="160"/>
      <c r="DH370" s="160"/>
      <c r="DI370" s="160"/>
      <c r="DJ370" s="160"/>
      <c r="DK370" s="160"/>
      <c r="DL370" s="160"/>
      <c r="DM370" s="160"/>
      <c r="DN370" s="160"/>
      <c r="DO370" s="160"/>
      <c r="DP370" s="160"/>
      <c r="DQ370" s="160"/>
      <c r="DR370" s="160"/>
      <c r="DS370" s="160"/>
      <c r="DT370" s="160"/>
      <c r="DU370" s="160"/>
      <c r="DV370" s="160"/>
      <c r="DW370" s="160"/>
      <c r="DX370" s="160"/>
      <c r="DY370" s="160"/>
      <c r="DZ370" s="160"/>
      <c r="EA370" s="160"/>
      <c r="EB370" s="160"/>
      <c r="EC370" s="160"/>
      <c r="ED370" s="160"/>
      <c r="EE370" s="160"/>
      <c r="EF370" s="160"/>
      <c r="EG370" s="160"/>
      <c r="EH370" s="160"/>
      <c r="EI370" s="160"/>
      <c r="EJ370" s="160"/>
      <c r="EK370" s="160"/>
      <c r="EL370" s="160"/>
      <c r="EM370" s="160"/>
      <c r="EN370" s="160"/>
      <c r="EO370" s="160"/>
      <c r="EP370" s="160"/>
      <c r="EQ370" s="160"/>
      <c r="ER370" s="160"/>
      <c r="ES370" s="160"/>
      <c r="ET370" s="160"/>
      <c r="EU370" s="160"/>
      <c r="EV370" s="160"/>
      <c r="EW370" s="160"/>
      <c r="EX370" s="160"/>
      <c r="EY370" s="160"/>
      <c r="EZ370" s="160"/>
      <c r="FA370" s="160"/>
      <c r="FB370" s="160"/>
      <c r="FC370" s="160"/>
      <c r="FD370" s="160"/>
      <c r="FE370" s="160"/>
      <c r="FF370" s="160"/>
      <c r="FG370" s="160"/>
      <c r="FH370" s="160"/>
      <c r="FI370" s="160"/>
      <c r="FJ370" s="160"/>
      <c r="FK370" s="160"/>
      <c r="FL370" s="160"/>
      <c r="FM370" s="160"/>
      <c r="FN370" s="160"/>
      <c r="FO370" s="160"/>
      <c r="FP370" s="160"/>
      <c r="FQ370" s="160"/>
      <c r="FR370" s="160"/>
      <c r="FS370" s="160"/>
      <c r="FT370" s="160"/>
      <c r="FU370" s="160"/>
      <c r="FV370" s="160"/>
      <c r="FW370" s="160"/>
      <c r="FX370" s="160"/>
      <c r="FY370" s="160"/>
      <c r="FZ370" s="160"/>
      <c r="GA370" s="160"/>
      <c r="GB370" s="160"/>
      <c r="GC370" s="160"/>
      <c r="GD370" s="160"/>
      <c r="GE370" s="160"/>
      <c r="GF370" s="160"/>
      <c r="GG370" s="160"/>
      <c r="GH370" s="160"/>
      <c r="GI370" s="160"/>
      <c r="GJ370" s="160"/>
      <c r="GK370" s="160"/>
      <c r="GL370" s="160"/>
      <c r="GM370" s="160"/>
      <c r="GN370" s="160"/>
      <c r="GO370" s="160"/>
      <c r="GP370" s="160"/>
      <c r="GQ370" s="160"/>
      <c r="GR370" s="160"/>
      <c r="GS370" s="160"/>
      <c r="GT370" s="160"/>
      <c r="GU370" s="160"/>
      <c r="GV370" s="160"/>
      <c r="GW370" s="160"/>
      <c r="GX370" s="160"/>
      <c r="GY370" s="160"/>
      <c r="GZ370" s="160"/>
      <c r="HA370" s="160"/>
      <c r="HB370" s="160"/>
      <c r="HC370" s="160"/>
      <c r="HD370" s="160"/>
      <c r="HE370" s="160"/>
      <c r="HF370" s="160"/>
      <c r="HG370" s="160"/>
      <c r="HH370" s="160"/>
      <c r="HI370" s="160"/>
      <c r="HJ370" s="160"/>
      <c r="HK370" s="160"/>
      <c r="HL370" s="160"/>
      <c r="HM370" s="160"/>
      <c r="HN370" s="160"/>
      <c r="HO370" s="160"/>
      <c r="HP370" s="160"/>
      <c r="HQ370" s="160"/>
      <c r="HR370" s="160"/>
      <c r="HS370" s="160"/>
      <c r="HT370" s="160"/>
      <c r="HU370" s="160"/>
      <c r="HV370" s="160"/>
      <c r="HW370" s="160"/>
      <c r="HX370" s="160"/>
      <c r="HY370" s="160"/>
      <c r="HZ370" s="160"/>
      <c r="IA370" s="160"/>
      <c r="IB370" s="160"/>
      <c r="IC370" s="160"/>
      <c r="ID370" s="160"/>
      <c r="IE370" s="160"/>
      <c r="IF370" s="160"/>
      <c r="IG370" s="160"/>
      <c r="IH370" s="160"/>
      <c r="II370" s="160"/>
      <c r="IJ370" s="160"/>
      <c r="IK370" s="160"/>
      <c r="IL370" s="160"/>
      <c r="IM370" s="160"/>
      <c r="IN370" s="160"/>
      <c r="IO370" s="160"/>
      <c r="IP370" s="160"/>
      <c r="IQ370" s="160"/>
      <c r="IR370" s="160"/>
      <c r="IS370" s="160"/>
      <c r="IT370" s="160"/>
      <c r="IU370" s="160"/>
      <c r="IV370" s="160"/>
      <c r="IW370" s="160"/>
      <c r="IX370" s="160"/>
      <c r="IY370" s="160"/>
      <c r="IZ370" s="160"/>
      <c r="JA370" s="160"/>
      <c r="JB370" s="160"/>
      <c r="JC370" s="160"/>
      <c r="JD370" s="160"/>
      <c r="JE370" s="160"/>
      <c r="JF370" s="160"/>
      <c r="JG370" s="160"/>
      <c r="JH370" s="160"/>
      <c r="JI370" s="160"/>
      <c r="JJ370" s="160"/>
      <c r="JK370" s="160"/>
      <c r="JL370" s="160"/>
      <c r="JM370" s="160"/>
      <c r="JN370" s="160"/>
      <c r="JO370" s="160"/>
      <c r="JP370" s="160"/>
      <c r="JQ370" s="160"/>
      <c r="JR370" s="160"/>
      <c r="JS370" s="160"/>
      <c r="JT370" s="160"/>
      <c r="JU370" s="160"/>
      <c r="JV370" s="160"/>
      <c r="JW370" s="160"/>
      <c r="JX370" s="160"/>
      <c r="JY370" s="160"/>
      <c r="JZ370" s="160"/>
      <c r="KA370" s="160"/>
      <c r="KB370" s="160"/>
      <c r="KC370" s="160"/>
      <c r="KD370" s="160"/>
      <c r="KE370" s="160"/>
      <c r="KF370" s="160"/>
      <c r="KG370" s="160"/>
      <c r="KH370" s="160"/>
      <c r="KI370" s="160"/>
      <c r="KJ370" s="160"/>
      <c r="KK370" s="160"/>
      <c r="KL370" s="160"/>
      <c r="KM370" s="160"/>
      <c r="KN370" s="160"/>
      <c r="KO370" s="160"/>
      <c r="KP370" s="160"/>
      <c r="KQ370" s="160"/>
      <c r="KR370" s="160"/>
      <c r="KS370" s="160"/>
      <c r="KT370" s="160"/>
      <c r="KU370" s="160"/>
      <c r="KV370" s="160"/>
      <c r="KW370" s="160"/>
      <c r="KX370" s="160"/>
      <c r="KY370" s="160"/>
      <c r="KZ370" s="160"/>
      <c r="LA370" s="160"/>
      <c r="LB370" s="160"/>
      <c r="LC370" s="160"/>
      <c r="LD370" s="160"/>
      <c r="LE370" s="160"/>
      <c r="LF370" s="160"/>
      <c r="LG370" s="160"/>
      <c r="LH370" s="160"/>
      <c r="LI370" s="160"/>
      <c r="LJ370" s="160"/>
      <c r="LK370" s="160"/>
      <c r="LL370" s="160"/>
      <c r="LM370" s="160"/>
      <c r="LN370" s="160"/>
      <c r="LO370" s="160"/>
      <c r="LP370" s="160"/>
      <c r="LQ370" s="160"/>
      <c r="LR370" s="160"/>
      <c r="LS370" s="160"/>
      <c r="LT370" s="160"/>
      <c r="LU370" s="160"/>
      <c r="LV370" s="160"/>
      <c r="LW370" s="160"/>
      <c r="LX370" s="160"/>
      <c r="LY370" s="160"/>
      <c r="LZ370" s="160"/>
      <c r="MA370" s="160"/>
      <c r="MB370" s="160"/>
      <c r="MC370" s="160"/>
      <c r="MD370" s="160"/>
      <c r="ME370" s="160"/>
      <c r="MF370" s="160"/>
      <c r="MG370" s="160"/>
      <c r="MH370" s="160"/>
      <c r="MI370" s="160"/>
      <c r="MJ370" s="160"/>
      <c r="MK370" s="160"/>
      <c r="ML370" s="160"/>
      <c r="MM370" s="160"/>
      <c r="MN370" s="160"/>
      <c r="MO370" s="160"/>
      <c r="MP370" s="160"/>
      <c r="MQ370" s="160"/>
      <c r="MR370" s="160"/>
      <c r="MS370" s="160"/>
      <c r="MT370" s="160"/>
      <c r="MU370" s="160"/>
      <c r="MV370" s="160"/>
      <c r="MW370" s="160"/>
      <c r="MX370" s="160"/>
      <c r="MY370" s="160"/>
      <c r="MZ370" s="160"/>
      <c r="NA370" s="160"/>
      <c r="NB370" s="160"/>
      <c r="NC370" s="160"/>
      <c r="ND370" s="160"/>
      <c r="NE370" s="160"/>
      <c r="NF370" s="160"/>
      <c r="NG370" s="160"/>
      <c r="NH370" s="160"/>
      <c r="NI370" s="160"/>
      <c r="NJ370" s="160"/>
      <c r="NK370" s="160"/>
      <c r="NL370" s="160"/>
      <c r="NM370" s="160"/>
      <c r="NN370" s="160"/>
      <c r="NO370" s="160"/>
      <c r="NP370" s="160"/>
      <c r="NQ370" s="160"/>
      <c r="NR370" s="160"/>
      <c r="NS370" s="160"/>
      <c r="NT370" s="160"/>
      <c r="NU370" s="160"/>
      <c r="NV370" s="160"/>
      <c r="NW370" s="160"/>
      <c r="NX370" s="160"/>
      <c r="NY370" s="160"/>
      <c r="NZ370" s="160"/>
      <c r="OA370" s="160"/>
      <c r="OB370" s="160"/>
      <c r="OC370" s="160"/>
      <c r="OD370" s="160"/>
      <c r="OE370" s="160"/>
      <c r="OF370" s="160"/>
      <c r="OG370" s="160"/>
      <c r="OH370" s="160"/>
      <c r="OI370" s="160"/>
      <c r="OJ370" s="160"/>
      <c r="OK370" s="160"/>
      <c r="OL370" s="160"/>
      <c r="OM370" s="160"/>
      <c r="ON370" s="160"/>
      <c r="OO370" s="160"/>
      <c r="OP370" s="160"/>
      <c r="OQ370" s="160"/>
      <c r="OR370" s="160"/>
      <c r="OS370" s="160"/>
      <c r="OT370" s="160"/>
      <c r="OU370" s="160"/>
      <c r="OV370" s="160"/>
      <c r="OW370" s="160"/>
      <c r="OX370" s="160"/>
      <c r="OY370" s="160"/>
      <c r="OZ370" s="160"/>
      <c r="PA370" s="160"/>
      <c r="PB370" s="160"/>
      <c r="PC370" s="160"/>
      <c r="PD370" s="160"/>
      <c r="PE370" s="160"/>
      <c r="PF370" s="160"/>
      <c r="PG370" s="160"/>
      <c r="PH370" s="160"/>
      <c r="PI370" s="160"/>
      <c r="PJ370" s="160"/>
      <c r="PK370" s="160"/>
      <c r="PL370" s="160"/>
      <c r="PM370" s="160"/>
      <c r="PN370" s="160"/>
      <c r="PO370" s="160"/>
      <c r="PP370" s="160"/>
      <c r="PQ370" s="160"/>
      <c r="PR370" s="160"/>
      <c r="PS370" s="160"/>
      <c r="PT370" s="160"/>
      <c r="PU370" s="160"/>
      <c r="PV370" s="160"/>
      <c r="PW370" s="160"/>
      <c r="PX370" s="160"/>
      <c r="PY370" s="160"/>
      <c r="PZ370" s="160"/>
      <c r="QA370" s="160"/>
      <c r="QB370" s="160"/>
      <c r="QC370" s="160"/>
      <c r="QD370" s="160"/>
      <c r="QE370" s="160"/>
      <c r="QF370" s="160"/>
      <c r="QG370" s="160"/>
      <c r="QH370" s="160"/>
      <c r="QI370" s="160"/>
      <c r="QJ370" s="160"/>
      <c r="QK370" s="160"/>
      <c r="QL370" s="160"/>
      <c r="QM370" s="160"/>
      <c r="QN370" s="160"/>
      <c r="QO370" s="160"/>
      <c r="QP370" s="160"/>
      <c r="QQ370" s="160"/>
      <c r="QR370" s="160"/>
      <c r="QS370" s="160"/>
      <c r="QT370" s="160"/>
      <c r="QU370" s="160"/>
      <c r="QV370" s="160"/>
      <c r="QW370" s="160"/>
      <c r="QX370" s="160"/>
      <c r="QY370" s="160"/>
      <c r="QZ370" s="160"/>
      <c r="RA370" s="160"/>
      <c r="RB370" s="160"/>
      <c r="RC370" s="160"/>
      <c r="RD370" s="160"/>
      <c r="RE370" s="160"/>
      <c r="RF370" s="160"/>
      <c r="RG370" s="160"/>
      <c r="RH370" s="160"/>
      <c r="RI370" s="160"/>
      <c r="RJ370" s="160"/>
      <c r="RK370" s="160"/>
      <c r="RL370" s="160"/>
      <c r="RM370" s="160"/>
      <c r="RN370" s="160"/>
      <c r="RO370" s="160"/>
      <c r="RP370" s="160"/>
      <c r="RQ370" s="160"/>
      <c r="RR370" s="160"/>
      <c r="RS370" s="160"/>
      <c r="RT370" s="160"/>
      <c r="RU370" s="160"/>
      <c r="RV370" s="160"/>
      <c r="RW370" s="160"/>
      <c r="RX370" s="160"/>
      <c r="RY370" s="160"/>
      <c r="RZ370" s="160"/>
      <c r="SA370" s="160"/>
      <c r="SB370" s="160"/>
      <c r="SC370" s="160"/>
      <c r="SD370" s="160"/>
      <c r="SE370" s="160"/>
      <c r="SF370" s="160"/>
      <c r="SG370" s="160"/>
      <c r="SH370" s="160"/>
      <c r="SI370" s="160"/>
      <c r="SJ370" s="160"/>
      <c r="SK370" s="160"/>
      <c r="SL370" s="160"/>
      <c r="SM370" s="160"/>
      <c r="SN370" s="160"/>
      <c r="SO370" s="160"/>
      <c r="SP370" s="160"/>
      <c r="SQ370" s="160"/>
      <c r="SR370" s="160"/>
      <c r="SS370" s="160"/>
      <c r="ST370" s="160"/>
      <c r="SU370" s="160"/>
      <c r="SV370" s="160"/>
      <c r="SW370" s="160"/>
      <c r="SX370" s="160"/>
      <c r="SY370" s="160"/>
      <c r="SZ370" s="160"/>
      <c r="TA370" s="160"/>
      <c r="TB370" s="160"/>
      <c r="TC370" s="160"/>
      <c r="TD370" s="160"/>
      <c r="TE370" s="160"/>
      <c r="TF370" s="160"/>
    </row>
    <row r="371" spans="1:526">
      <c r="A371" s="160"/>
      <c r="B371" s="160"/>
      <c r="C371" s="160"/>
      <c r="D371" s="160"/>
      <c r="E371" s="160"/>
      <c r="F371" s="160"/>
      <c r="G371" s="160"/>
      <c r="H371" s="160"/>
      <c r="I371" s="160"/>
      <c r="J371" s="160"/>
      <c r="K371" s="160"/>
      <c r="L371" s="160"/>
      <c r="M371" s="160"/>
      <c r="N371" s="160"/>
      <c r="O371" s="160"/>
      <c r="P371" s="160"/>
      <c r="Q371" s="160"/>
      <c r="R371" s="160"/>
      <c r="S371" s="160"/>
      <c r="T371" s="160"/>
      <c r="U371" s="160"/>
      <c r="V371" s="160"/>
      <c r="W371" s="160"/>
      <c r="X371" s="160"/>
      <c r="Y371" s="160"/>
      <c r="Z371" s="160"/>
      <c r="AA371" s="160"/>
      <c r="AB371" s="160"/>
      <c r="AC371" s="160"/>
      <c r="AD371" s="160"/>
      <c r="AE371" s="160"/>
      <c r="AF371" s="160"/>
      <c r="AG371" s="160"/>
      <c r="AH371" s="160"/>
      <c r="AI371" s="160"/>
      <c r="AJ371" s="160"/>
      <c r="AK371" s="160"/>
      <c r="AL371" s="160"/>
      <c r="AM371" s="160"/>
      <c r="AN371" s="160"/>
      <c r="AO371" s="160"/>
      <c r="AP371" s="160"/>
      <c r="AQ371" s="160"/>
      <c r="AR371" s="160"/>
      <c r="AS371" s="160"/>
      <c r="AT371" s="160"/>
      <c r="AU371" s="160"/>
      <c r="AV371" s="160"/>
      <c r="AW371" s="160"/>
      <c r="AX371" s="160"/>
      <c r="AY371" s="160"/>
      <c r="AZ371" s="160"/>
      <c r="BA371" s="160"/>
      <c r="BB371" s="160"/>
      <c r="BC371" s="160"/>
      <c r="BD371" s="160"/>
      <c r="BE371" s="160"/>
      <c r="BF371" s="160"/>
      <c r="BG371" s="160"/>
      <c r="BH371" s="160"/>
      <c r="BI371" s="160"/>
      <c r="BJ371" s="160"/>
      <c r="BK371" s="160"/>
      <c r="BL371" s="160"/>
      <c r="BM371" s="160"/>
      <c r="BN371" s="160"/>
      <c r="BO371" s="160"/>
      <c r="BP371" s="160"/>
      <c r="BQ371" s="160"/>
      <c r="BR371" s="160"/>
      <c r="BS371" s="160"/>
      <c r="BT371" s="160"/>
      <c r="BU371" s="160"/>
      <c r="BV371" s="160"/>
      <c r="BW371" s="160"/>
      <c r="BX371" s="160"/>
      <c r="BY371" s="160"/>
      <c r="BZ371" s="160"/>
      <c r="CA371" s="160"/>
      <c r="CB371" s="160"/>
      <c r="CC371" s="160"/>
      <c r="CD371" s="160"/>
      <c r="CE371" s="160"/>
      <c r="CF371" s="160"/>
      <c r="CG371" s="160"/>
      <c r="CH371" s="160"/>
      <c r="CI371" s="160"/>
      <c r="CJ371" s="160"/>
      <c r="CK371" s="160"/>
      <c r="CL371" s="160"/>
      <c r="CM371" s="160"/>
      <c r="CN371" s="160"/>
      <c r="CO371" s="160"/>
      <c r="CP371" s="160"/>
      <c r="CQ371" s="160"/>
      <c r="CR371" s="160"/>
      <c r="CS371" s="160"/>
      <c r="CT371" s="160"/>
      <c r="CU371" s="160"/>
      <c r="CV371" s="160"/>
      <c r="CW371" s="160"/>
      <c r="CX371" s="160"/>
      <c r="CY371" s="160"/>
      <c r="CZ371" s="160"/>
      <c r="DA371" s="160"/>
      <c r="DB371" s="160"/>
      <c r="DC371" s="160"/>
      <c r="DD371" s="160"/>
      <c r="DE371" s="160"/>
      <c r="DF371" s="160"/>
      <c r="DG371" s="160"/>
      <c r="DH371" s="160"/>
      <c r="DI371" s="160"/>
      <c r="DJ371" s="160"/>
      <c r="DK371" s="160"/>
      <c r="DL371" s="160"/>
      <c r="DM371" s="160"/>
      <c r="DN371" s="160"/>
      <c r="DO371" s="160"/>
      <c r="DP371" s="160"/>
      <c r="DQ371" s="160"/>
      <c r="DR371" s="160"/>
      <c r="DS371" s="160"/>
      <c r="DT371" s="160"/>
      <c r="DU371" s="160"/>
      <c r="DV371" s="160"/>
      <c r="DW371" s="160"/>
      <c r="DX371" s="160"/>
      <c r="DY371" s="160"/>
      <c r="DZ371" s="160"/>
      <c r="EA371" s="160"/>
      <c r="EB371" s="160"/>
      <c r="EC371" s="160"/>
      <c r="ED371" s="160"/>
      <c r="EE371" s="160"/>
      <c r="EF371" s="160"/>
      <c r="EG371" s="160"/>
      <c r="EH371" s="160"/>
      <c r="EI371" s="160"/>
      <c r="EJ371" s="160"/>
      <c r="EK371" s="160"/>
      <c r="EL371" s="160"/>
      <c r="EM371" s="160"/>
      <c r="EN371" s="160"/>
      <c r="EO371" s="160"/>
      <c r="EP371" s="160"/>
      <c r="EQ371" s="160"/>
      <c r="ER371" s="160"/>
      <c r="ES371" s="160"/>
      <c r="ET371" s="160"/>
      <c r="EU371" s="160"/>
      <c r="EV371" s="160"/>
      <c r="EW371" s="160"/>
      <c r="EX371" s="160"/>
      <c r="EY371" s="160"/>
      <c r="EZ371" s="160"/>
      <c r="FA371" s="160"/>
      <c r="FB371" s="160"/>
      <c r="FC371" s="160"/>
      <c r="FD371" s="160"/>
      <c r="FE371" s="160"/>
      <c r="FF371" s="160"/>
      <c r="FG371" s="160"/>
      <c r="FH371" s="160"/>
      <c r="FI371" s="160"/>
      <c r="FJ371" s="160"/>
      <c r="FK371" s="160"/>
      <c r="FL371" s="160"/>
      <c r="FM371" s="160"/>
      <c r="FN371" s="160"/>
      <c r="FO371" s="160"/>
      <c r="FP371" s="160"/>
      <c r="FQ371" s="160"/>
      <c r="FR371" s="160"/>
      <c r="FS371" s="160"/>
      <c r="FT371" s="160"/>
      <c r="FU371" s="160"/>
      <c r="FV371" s="160"/>
      <c r="FW371" s="160"/>
      <c r="FX371" s="160"/>
      <c r="FY371" s="160"/>
      <c r="FZ371" s="160"/>
      <c r="GA371" s="160"/>
      <c r="GB371" s="160"/>
      <c r="GC371" s="160"/>
      <c r="GD371" s="160"/>
      <c r="GE371" s="160"/>
      <c r="GF371" s="160"/>
      <c r="GG371" s="160"/>
      <c r="GH371" s="160"/>
      <c r="GI371" s="160"/>
      <c r="GJ371" s="160"/>
      <c r="GK371" s="160"/>
      <c r="GL371" s="160"/>
      <c r="GM371" s="160"/>
      <c r="GN371" s="160"/>
      <c r="GO371" s="160"/>
      <c r="GP371" s="160"/>
      <c r="GQ371" s="160"/>
      <c r="GR371" s="160"/>
      <c r="GS371" s="160"/>
      <c r="GT371" s="160"/>
      <c r="GU371" s="160"/>
      <c r="GV371" s="160"/>
      <c r="GW371" s="160"/>
      <c r="GX371" s="160"/>
      <c r="GY371" s="160"/>
      <c r="GZ371" s="160"/>
      <c r="HA371" s="160"/>
      <c r="HB371" s="160"/>
      <c r="HC371" s="160"/>
      <c r="HD371" s="160"/>
      <c r="HE371" s="160"/>
      <c r="HF371" s="160"/>
      <c r="HG371" s="160"/>
      <c r="HH371" s="160"/>
      <c r="HI371" s="160"/>
      <c r="HJ371" s="160"/>
      <c r="HK371" s="160"/>
      <c r="HL371" s="160"/>
      <c r="HM371" s="160"/>
      <c r="HN371" s="160"/>
      <c r="HO371" s="160"/>
      <c r="HP371" s="160"/>
      <c r="HQ371" s="160"/>
      <c r="HR371" s="160"/>
      <c r="HS371" s="160"/>
      <c r="HT371" s="160"/>
      <c r="HU371" s="160"/>
      <c r="HV371" s="160"/>
      <c r="HW371" s="160"/>
      <c r="HX371" s="160"/>
      <c r="HY371" s="160"/>
      <c r="HZ371" s="160"/>
      <c r="IA371" s="160"/>
      <c r="IB371" s="160"/>
      <c r="IC371" s="160"/>
      <c r="ID371" s="160"/>
      <c r="IE371" s="160"/>
      <c r="IF371" s="160"/>
      <c r="IG371" s="160"/>
      <c r="IH371" s="160"/>
      <c r="II371" s="160"/>
      <c r="IJ371" s="160"/>
      <c r="IK371" s="160"/>
      <c r="IL371" s="160"/>
      <c r="IM371" s="160"/>
      <c r="IN371" s="160"/>
      <c r="IO371" s="160"/>
      <c r="IP371" s="160"/>
      <c r="IQ371" s="160"/>
      <c r="IR371" s="160"/>
      <c r="IS371" s="160"/>
      <c r="IT371" s="160"/>
      <c r="IU371" s="160"/>
      <c r="IV371" s="160"/>
      <c r="IW371" s="160"/>
      <c r="IX371" s="160"/>
      <c r="IY371" s="160"/>
      <c r="IZ371" s="160"/>
      <c r="JA371" s="160"/>
      <c r="JB371" s="160"/>
      <c r="JC371" s="160"/>
      <c r="JD371" s="160"/>
      <c r="JE371" s="160"/>
      <c r="JF371" s="160"/>
      <c r="JG371" s="160"/>
      <c r="JH371" s="160"/>
      <c r="JI371" s="160"/>
      <c r="JJ371" s="160"/>
      <c r="JK371" s="160"/>
      <c r="JL371" s="160"/>
      <c r="JM371" s="160"/>
      <c r="JN371" s="160"/>
      <c r="JO371" s="160"/>
      <c r="JP371" s="160"/>
      <c r="JQ371" s="160"/>
      <c r="JR371" s="160"/>
      <c r="JS371" s="160"/>
      <c r="JT371" s="160"/>
      <c r="JU371" s="160"/>
      <c r="JV371" s="160"/>
      <c r="JW371" s="160"/>
      <c r="JX371" s="160"/>
      <c r="JY371" s="160"/>
      <c r="JZ371" s="160"/>
      <c r="KA371" s="160"/>
      <c r="KB371" s="160"/>
      <c r="KC371" s="160"/>
      <c r="KD371" s="160"/>
      <c r="KE371" s="160"/>
      <c r="KF371" s="160"/>
      <c r="KG371" s="160"/>
      <c r="KH371" s="160"/>
      <c r="KI371" s="160"/>
      <c r="KJ371" s="160"/>
      <c r="KK371" s="160"/>
      <c r="KL371" s="160"/>
      <c r="KM371" s="160"/>
      <c r="KN371" s="160"/>
      <c r="KO371" s="160"/>
      <c r="KP371" s="160"/>
      <c r="KQ371" s="160"/>
      <c r="KR371" s="160"/>
      <c r="KS371" s="160"/>
      <c r="KT371" s="160"/>
      <c r="KU371" s="160"/>
      <c r="KV371" s="160"/>
      <c r="KW371" s="160"/>
      <c r="KX371" s="160"/>
      <c r="KY371" s="160"/>
      <c r="KZ371" s="160"/>
      <c r="LA371" s="160"/>
      <c r="LB371" s="160"/>
      <c r="LC371" s="160"/>
      <c r="LD371" s="160"/>
      <c r="LE371" s="160"/>
      <c r="LF371" s="160"/>
      <c r="LG371" s="160"/>
      <c r="LH371" s="160"/>
      <c r="LI371" s="160"/>
      <c r="LJ371" s="160"/>
      <c r="LK371" s="160"/>
      <c r="LL371" s="160"/>
      <c r="LM371" s="160"/>
      <c r="LN371" s="160"/>
      <c r="LO371" s="160"/>
      <c r="LP371" s="160"/>
      <c r="LQ371" s="160"/>
      <c r="LR371" s="160"/>
      <c r="LS371" s="160"/>
      <c r="LT371" s="160"/>
      <c r="LU371" s="160"/>
      <c r="LV371" s="160"/>
      <c r="LW371" s="160"/>
      <c r="LX371" s="160"/>
      <c r="LY371" s="160"/>
      <c r="LZ371" s="160"/>
      <c r="MA371" s="160"/>
      <c r="MB371" s="160"/>
      <c r="MC371" s="160"/>
      <c r="MD371" s="160"/>
      <c r="ME371" s="160"/>
      <c r="MF371" s="160"/>
      <c r="MG371" s="160"/>
      <c r="MH371" s="160"/>
      <c r="MI371" s="160"/>
      <c r="MJ371" s="160"/>
      <c r="MK371" s="160"/>
      <c r="ML371" s="160"/>
      <c r="MM371" s="160"/>
      <c r="MN371" s="160"/>
      <c r="MO371" s="160"/>
      <c r="MP371" s="160"/>
      <c r="MQ371" s="160"/>
      <c r="MR371" s="160"/>
      <c r="MS371" s="160"/>
      <c r="MT371" s="160"/>
      <c r="MU371" s="160"/>
      <c r="MV371" s="160"/>
      <c r="MW371" s="160"/>
      <c r="MX371" s="160"/>
      <c r="MY371" s="160"/>
      <c r="MZ371" s="160"/>
      <c r="NA371" s="160"/>
      <c r="NB371" s="160"/>
      <c r="NC371" s="160"/>
      <c r="ND371" s="160"/>
      <c r="NE371" s="160"/>
      <c r="NF371" s="160"/>
      <c r="NG371" s="160"/>
      <c r="NH371" s="160"/>
      <c r="NI371" s="160"/>
      <c r="NJ371" s="160"/>
      <c r="NK371" s="160"/>
      <c r="NL371" s="160"/>
      <c r="NM371" s="160"/>
      <c r="NN371" s="160"/>
      <c r="NO371" s="160"/>
      <c r="NP371" s="160"/>
      <c r="NQ371" s="160"/>
      <c r="NR371" s="160"/>
      <c r="NS371" s="160"/>
      <c r="NT371" s="160"/>
      <c r="NU371" s="160"/>
      <c r="NV371" s="160"/>
      <c r="NW371" s="160"/>
      <c r="NX371" s="160"/>
      <c r="NY371" s="160"/>
      <c r="NZ371" s="160"/>
      <c r="OA371" s="160"/>
      <c r="OB371" s="160"/>
      <c r="OC371" s="160"/>
      <c r="OD371" s="160"/>
      <c r="OE371" s="160"/>
      <c r="OF371" s="160"/>
      <c r="OG371" s="160"/>
      <c r="OH371" s="160"/>
      <c r="OI371" s="160"/>
      <c r="OJ371" s="160"/>
      <c r="OK371" s="160"/>
      <c r="OL371" s="160"/>
      <c r="OM371" s="160"/>
      <c r="ON371" s="160"/>
      <c r="OO371" s="160"/>
      <c r="OP371" s="160"/>
      <c r="OQ371" s="160"/>
      <c r="OR371" s="160"/>
      <c r="OS371" s="160"/>
      <c r="OT371" s="160"/>
      <c r="OU371" s="160"/>
      <c r="OV371" s="160"/>
      <c r="OW371" s="160"/>
      <c r="OX371" s="160"/>
      <c r="OY371" s="160"/>
      <c r="OZ371" s="160"/>
      <c r="PA371" s="160"/>
      <c r="PB371" s="160"/>
      <c r="PC371" s="160"/>
      <c r="PD371" s="160"/>
      <c r="PE371" s="160"/>
      <c r="PF371" s="160"/>
      <c r="PG371" s="160"/>
      <c r="PH371" s="160"/>
      <c r="PI371" s="160"/>
      <c r="PJ371" s="160"/>
      <c r="PK371" s="160"/>
      <c r="PL371" s="160"/>
      <c r="PM371" s="160"/>
      <c r="PN371" s="160"/>
      <c r="PO371" s="160"/>
      <c r="PP371" s="160"/>
      <c r="PQ371" s="160"/>
      <c r="PR371" s="160"/>
      <c r="PS371" s="160"/>
      <c r="PT371" s="160"/>
      <c r="PU371" s="160"/>
      <c r="PV371" s="160"/>
      <c r="PW371" s="160"/>
      <c r="PX371" s="160"/>
      <c r="PY371" s="160"/>
      <c r="PZ371" s="160"/>
      <c r="QA371" s="160"/>
      <c r="QB371" s="160"/>
      <c r="QC371" s="160"/>
      <c r="QD371" s="160"/>
      <c r="QE371" s="160"/>
      <c r="QF371" s="160"/>
      <c r="QG371" s="160"/>
      <c r="QH371" s="160"/>
      <c r="QI371" s="160"/>
      <c r="QJ371" s="160"/>
      <c r="QK371" s="160"/>
      <c r="QL371" s="160"/>
      <c r="QM371" s="160"/>
      <c r="QN371" s="160"/>
      <c r="QO371" s="160"/>
      <c r="QP371" s="160"/>
      <c r="QQ371" s="160"/>
      <c r="QR371" s="160"/>
      <c r="QS371" s="160"/>
      <c r="QT371" s="160"/>
      <c r="QU371" s="160"/>
      <c r="QV371" s="160"/>
      <c r="QW371" s="160"/>
      <c r="QX371" s="160"/>
      <c r="QY371" s="160"/>
      <c r="QZ371" s="160"/>
      <c r="RA371" s="160"/>
      <c r="RB371" s="160"/>
      <c r="RC371" s="160"/>
      <c r="RD371" s="160"/>
      <c r="RE371" s="160"/>
      <c r="RF371" s="160"/>
      <c r="RG371" s="160"/>
      <c r="RH371" s="160"/>
      <c r="RI371" s="160"/>
      <c r="RJ371" s="160"/>
      <c r="RK371" s="160"/>
      <c r="RL371" s="160"/>
      <c r="RM371" s="160"/>
      <c r="RN371" s="160"/>
      <c r="RO371" s="160"/>
      <c r="RP371" s="160"/>
      <c r="RQ371" s="160"/>
      <c r="RR371" s="160"/>
      <c r="RS371" s="160"/>
      <c r="RT371" s="160"/>
      <c r="RU371" s="160"/>
      <c r="RV371" s="160"/>
      <c r="RW371" s="160"/>
      <c r="RX371" s="160"/>
      <c r="RY371" s="160"/>
      <c r="RZ371" s="160"/>
      <c r="SA371" s="160"/>
      <c r="SB371" s="160"/>
      <c r="SC371" s="160"/>
      <c r="SD371" s="160"/>
      <c r="SE371" s="160"/>
      <c r="SF371" s="160"/>
      <c r="SG371" s="160"/>
      <c r="SH371" s="160"/>
      <c r="SI371" s="160"/>
      <c r="SJ371" s="160"/>
      <c r="SK371" s="160"/>
      <c r="SL371" s="160"/>
      <c r="SM371" s="160"/>
      <c r="SN371" s="160"/>
      <c r="SO371" s="160"/>
      <c r="SP371" s="160"/>
      <c r="SQ371" s="160"/>
      <c r="SR371" s="160"/>
      <c r="SS371" s="160"/>
      <c r="ST371" s="160"/>
      <c r="SU371" s="160"/>
      <c r="SV371" s="160"/>
      <c r="SW371" s="160"/>
      <c r="SX371" s="160"/>
      <c r="SY371" s="160"/>
      <c r="SZ371" s="160"/>
      <c r="TA371" s="160"/>
      <c r="TB371" s="160"/>
      <c r="TC371" s="160"/>
      <c r="TD371" s="160"/>
      <c r="TE371" s="160"/>
      <c r="TF371" s="160"/>
    </row>
    <row r="372" spans="1:526">
      <c r="A372" s="160"/>
      <c r="B372" s="160"/>
      <c r="C372" s="160"/>
      <c r="D372" s="160"/>
      <c r="E372" s="160"/>
      <c r="F372" s="160"/>
      <c r="G372" s="160"/>
      <c r="H372" s="160"/>
      <c r="I372" s="160"/>
      <c r="J372" s="160"/>
      <c r="K372" s="160"/>
      <c r="L372" s="160"/>
      <c r="M372" s="160"/>
      <c r="N372" s="160"/>
      <c r="O372" s="160"/>
      <c r="P372" s="160"/>
      <c r="Q372" s="160"/>
      <c r="R372" s="160"/>
      <c r="S372" s="160"/>
      <c r="T372" s="160"/>
      <c r="U372" s="160"/>
      <c r="V372" s="160"/>
      <c r="W372" s="160"/>
      <c r="X372" s="160"/>
      <c r="Y372" s="160"/>
      <c r="Z372" s="160"/>
      <c r="AA372" s="160"/>
      <c r="AB372" s="160"/>
      <c r="AC372" s="160"/>
      <c r="AD372" s="160"/>
      <c r="AE372" s="160"/>
      <c r="AF372" s="160"/>
      <c r="AG372" s="160"/>
      <c r="AH372" s="160"/>
      <c r="AI372" s="160"/>
      <c r="AJ372" s="160"/>
      <c r="AK372" s="160"/>
      <c r="AL372" s="160"/>
      <c r="AM372" s="160"/>
      <c r="AN372" s="160"/>
      <c r="AO372" s="160"/>
      <c r="AP372" s="160"/>
      <c r="AQ372" s="160"/>
      <c r="AR372" s="160"/>
      <c r="AS372" s="160"/>
      <c r="AT372" s="160"/>
      <c r="AU372" s="160"/>
      <c r="AV372" s="160"/>
      <c r="AW372" s="160"/>
      <c r="AX372" s="160"/>
      <c r="AY372" s="160"/>
      <c r="AZ372" s="160"/>
      <c r="BA372" s="160"/>
      <c r="BB372" s="160"/>
      <c r="BC372" s="160"/>
      <c r="BD372" s="160"/>
      <c r="BE372" s="160"/>
      <c r="BF372" s="160"/>
      <c r="BG372" s="160"/>
      <c r="BH372" s="160"/>
      <c r="BI372" s="160"/>
      <c r="BJ372" s="160"/>
      <c r="BK372" s="160"/>
      <c r="BL372" s="160"/>
      <c r="BM372" s="160"/>
      <c r="BN372" s="160"/>
      <c r="BO372" s="160"/>
      <c r="BP372" s="160"/>
      <c r="BQ372" s="160"/>
      <c r="BR372" s="160"/>
      <c r="BS372" s="160"/>
      <c r="BT372" s="160"/>
      <c r="BU372" s="160"/>
      <c r="BV372" s="160"/>
      <c r="BW372" s="160"/>
      <c r="BX372" s="160"/>
      <c r="BY372" s="160"/>
      <c r="BZ372" s="160"/>
      <c r="CA372" s="160"/>
      <c r="CB372" s="160"/>
      <c r="CC372" s="160"/>
      <c r="CD372" s="160"/>
      <c r="CE372" s="160"/>
      <c r="CF372" s="160"/>
      <c r="CG372" s="160"/>
      <c r="CH372" s="160"/>
      <c r="CI372" s="160"/>
      <c r="CJ372" s="160"/>
      <c r="CK372" s="160"/>
      <c r="CL372" s="160"/>
      <c r="CM372" s="160"/>
      <c r="CN372" s="160"/>
      <c r="CO372" s="160"/>
      <c r="CP372" s="160"/>
      <c r="CQ372" s="160"/>
      <c r="CR372" s="160"/>
      <c r="CS372" s="160"/>
      <c r="CT372" s="160"/>
      <c r="CU372" s="160"/>
      <c r="CV372" s="160"/>
      <c r="CW372" s="160"/>
      <c r="CX372" s="160"/>
      <c r="CY372" s="160"/>
      <c r="CZ372" s="160"/>
      <c r="DA372" s="160"/>
      <c r="DB372" s="160"/>
      <c r="DC372" s="160"/>
      <c r="DD372" s="160"/>
      <c r="DE372" s="160"/>
      <c r="DF372" s="160"/>
      <c r="DG372" s="160"/>
      <c r="DH372" s="160"/>
      <c r="DI372" s="160"/>
      <c r="DJ372" s="160"/>
      <c r="DK372" s="160"/>
      <c r="DL372" s="160"/>
      <c r="DM372" s="160"/>
      <c r="DN372" s="160"/>
      <c r="DO372" s="160"/>
      <c r="DP372" s="160"/>
      <c r="DQ372" s="160"/>
      <c r="DR372" s="160"/>
      <c r="DS372" s="160"/>
      <c r="DT372" s="160"/>
      <c r="DU372" s="160"/>
      <c r="DV372" s="160"/>
      <c r="DW372" s="160"/>
      <c r="DX372" s="160"/>
      <c r="DY372" s="160"/>
      <c r="DZ372" s="160"/>
      <c r="EA372" s="160"/>
      <c r="EB372" s="160"/>
      <c r="EC372" s="160"/>
      <c r="ED372" s="160"/>
      <c r="EE372" s="160"/>
      <c r="EF372" s="160"/>
      <c r="EG372" s="160"/>
      <c r="EH372" s="160"/>
      <c r="EI372" s="160"/>
      <c r="EJ372" s="160"/>
      <c r="EK372" s="160"/>
      <c r="EL372" s="160"/>
      <c r="EM372" s="160"/>
      <c r="EN372" s="160"/>
      <c r="EO372" s="160"/>
      <c r="EP372" s="160"/>
      <c r="EQ372" s="160"/>
      <c r="ER372" s="160"/>
      <c r="ES372" s="160"/>
      <c r="ET372" s="160"/>
      <c r="EU372" s="160"/>
      <c r="EV372" s="160"/>
      <c r="EW372" s="160"/>
      <c r="EX372" s="160"/>
      <c r="EY372" s="160"/>
      <c r="EZ372" s="160"/>
      <c r="FA372" s="160"/>
      <c r="FB372" s="160"/>
      <c r="FC372" s="160"/>
      <c r="FD372" s="160"/>
      <c r="FE372" s="160"/>
      <c r="FF372" s="160"/>
      <c r="FG372" s="160"/>
      <c r="FH372" s="160"/>
      <c r="FI372" s="160"/>
      <c r="FJ372" s="160"/>
      <c r="FK372" s="160"/>
      <c r="FL372" s="160"/>
      <c r="FM372" s="160"/>
      <c r="FN372" s="160"/>
      <c r="FO372" s="160"/>
      <c r="FP372" s="160"/>
      <c r="FQ372" s="160"/>
      <c r="FR372" s="160"/>
      <c r="FS372" s="160"/>
      <c r="FT372" s="160"/>
      <c r="FU372" s="160"/>
      <c r="FV372" s="160"/>
      <c r="FW372" s="160"/>
      <c r="FX372" s="160"/>
      <c r="FY372" s="160"/>
      <c r="FZ372" s="160"/>
      <c r="GA372" s="160"/>
      <c r="GB372" s="160"/>
      <c r="GC372" s="160"/>
      <c r="GD372" s="160"/>
      <c r="GE372" s="160"/>
      <c r="GF372" s="160"/>
      <c r="GG372" s="160"/>
      <c r="GH372" s="160"/>
      <c r="GI372" s="160"/>
      <c r="GJ372" s="160"/>
      <c r="GK372" s="160"/>
      <c r="GL372" s="160"/>
      <c r="GM372" s="160"/>
      <c r="GN372" s="160"/>
      <c r="GO372" s="160"/>
      <c r="GP372" s="160"/>
      <c r="GQ372" s="160"/>
      <c r="GR372" s="160"/>
      <c r="GS372" s="160"/>
      <c r="GT372" s="160"/>
      <c r="GU372" s="160"/>
      <c r="GV372" s="160"/>
      <c r="GW372" s="160"/>
      <c r="GX372" s="160"/>
      <c r="GY372" s="160"/>
      <c r="GZ372" s="160"/>
      <c r="HA372" s="160"/>
      <c r="HB372" s="160"/>
      <c r="HC372" s="160"/>
      <c r="HD372" s="160"/>
      <c r="HE372" s="160"/>
      <c r="HF372" s="160"/>
      <c r="HG372" s="160"/>
      <c r="HH372" s="160"/>
      <c r="HI372" s="160"/>
      <c r="HJ372" s="160"/>
      <c r="HK372" s="160"/>
      <c r="HL372" s="160"/>
      <c r="HM372" s="160"/>
      <c r="HN372" s="160"/>
      <c r="HO372" s="160"/>
      <c r="HP372" s="160"/>
      <c r="HQ372" s="160"/>
      <c r="HR372" s="160"/>
      <c r="HS372" s="160"/>
      <c r="HT372" s="160"/>
      <c r="HU372" s="160"/>
      <c r="HV372" s="160"/>
      <c r="HW372" s="160"/>
      <c r="HX372" s="160"/>
      <c r="HY372" s="160"/>
      <c r="HZ372" s="160"/>
      <c r="IA372" s="160"/>
      <c r="IB372" s="160"/>
      <c r="IC372" s="160"/>
      <c r="ID372" s="160"/>
      <c r="IE372" s="160"/>
      <c r="IF372" s="160"/>
      <c r="IG372" s="160"/>
      <c r="IH372" s="160"/>
      <c r="II372" s="160"/>
      <c r="IJ372" s="160"/>
      <c r="IK372" s="160"/>
      <c r="IL372" s="160"/>
      <c r="IM372" s="160"/>
      <c r="IN372" s="160"/>
      <c r="IO372" s="160"/>
      <c r="IP372" s="160"/>
      <c r="IQ372" s="160"/>
      <c r="IR372" s="160"/>
      <c r="IS372" s="160"/>
      <c r="IT372" s="160"/>
      <c r="IU372" s="160"/>
      <c r="IV372" s="160"/>
      <c r="IW372" s="160"/>
      <c r="IX372" s="160"/>
      <c r="IY372" s="160"/>
      <c r="IZ372" s="160"/>
      <c r="JA372" s="160"/>
      <c r="JB372" s="160"/>
      <c r="JC372" s="160"/>
      <c r="JD372" s="160"/>
      <c r="JE372" s="160"/>
      <c r="JF372" s="160"/>
      <c r="JG372" s="160"/>
      <c r="JH372" s="160"/>
      <c r="JI372" s="160"/>
      <c r="JJ372" s="160"/>
      <c r="JK372" s="160"/>
      <c r="JL372" s="160"/>
      <c r="JM372" s="160"/>
      <c r="JN372" s="160"/>
      <c r="JO372" s="160"/>
      <c r="JP372" s="160"/>
      <c r="JQ372" s="160"/>
      <c r="JR372" s="160"/>
      <c r="JS372" s="160"/>
      <c r="JT372" s="160"/>
      <c r="JU372" s="160"/>
      <c r="JV372" s="160"/>
      <c r="JW372" s="160"/>
      <c r="JX372" s="160"/>
      <c r="JY372" s="160"/>
      <c r="JZ372" s="160"/>
      <c r="KA372" s="160"/>
      <c r="KB372" s="160"/>
      <c r="KC372" s="160"/>
      <c r="KD372" s="160"/>
      <c r="KE372" s="160"/>
      <c r="KF372" s="160"/>
      <c r="KG372" s="160"/>
      <c r="KH372" s="160"/>
      <c r="KI372" s="160"/>
      <c r="KJ372" s="160"/>
      <c r="KK372" s="160"/>
      <c r="KL372" s="160"/>
      <c r="KM372" s="160"/>
      <c r="KN372" s="160"/>
      <c r="KO372" s="160"/>
      <c r="KP372" s="160"/>
      <c r="KQ372" s="160"/>
      <c r="KR372" s="160"/>
      <c r="KS372" s="160"/>
      <c r="KT372" s="160"/>
      <c r="KU372" s="160"/>
      <c r="KV372" s="160"/>
      <c r="KW372" s="160"/>
      <c r="KX372" s="160"/>
      <c r="KY372" s="160"/>
      <c r="KZ372" s="160"/>
      <c r="LA372" s="160"/>
      <c r="LB372" s="160"/>
      <c r="LC372" s="160"/>
      <c r="LD372" s="160"/>
      <c r="LE372" s="160"/>
      <c r="LF372" s="160"/>
      <c r="LG372" s="160"/>
      <c r="LH372" s="160"/>
      <c r="LI372" s="160"/>
      <c r="LJ372" s="160"/>
      <c r="LK372" s="160"/>
      <c r="LL372" s="160"/>
      <c r="LM372" s="160"/>
      <c r="LN372" s="160"/>
      <c r="LO372" s="160"/>
      <c r="LP372" s="160"/>
      <c r="LQ372" s="160"/>
      <c r="LR372" s="160"/>
      <c r="LS372" s="160"/>
      <c r="LT372" s="160"/>
      <c r="LU372" s="160"/>
      <c r="LV372" s="160"/>
      <c r="LW372" s="160"/>
      <c r="LX372" s="160"/>
      <c r="LY372" s="160"/>
      <c r="LZ372" s="160"/>
      <c r="MA372" s="160"/>
      <c r="MB372" s="160"/>
      <c r="MC372" s="160"/>
      <c r="MD372" s="160"/>
      <c r="ME372" s="160"/>
      <c r="MF372" s="160"/>
      <c r="MG372" s="160"/>
      <c r="MH372" s="160"/>
      <c r="MI372" s="160"/>
      <c r="MJ372" s="160"/>
      <c r="MK372" s="160"/>
      <c r="ML372" s="160"/>
      <c r="MM372" s="160"/>
      <c r="MN372" s="160"/>
      <c r="MO372" s="160"/>
      <c r="MP372" s="160"/>
      <c r="MQ372" s="160"/>
      <c r="MR372" s="160"/>
      <c r="MS372" s="160"/>
      <c r="MT372" s="160"/>
      <c r="MU372" s="160"/>
      <c r="MV372" s="160"/>
      <c r="MW372" s="160"/>
      <c r="MX372" s="160"/>
      <c r="MY372" s="160"/>
      <c r="MZ372" s="160"/>
      <c r="NA372" s="160"/>
      <c r="NB372" s="160"/>
      <c r="NC372" s="160"/>
      <c r="ND372" s="160"/>
      <c r="NE372" s="160"/>
      <c r="NF372" s="160"/>
      <c r="NG372" s="160"/>
      <c r="NH372" s="160"/>
      <c r="NI372" s="160"/>
      <c r="NJ372" s="160"/>
      <c r="NK372" s="160"/>
      <c r="NL372" s="160"/>
      <c r="NM372" s="160"/>
      <c r="NN372" s="160"/>
      <c r="NO372" s="160"/>
      <c r="NP372" s="160"/>
      <c r="NQ372" s="160"/>
      <c r="NR372" s="160"/>
      <c r="NS372" s="160"/>
      <c r="NT372" s="160"/>
      <c r="NU372" s="160"/>
      <c r="NV372" s="160"/>
      <c r="NW372" s="160"/>
      <c r="NX372" s="160"/>
      <c r="NY372" s="160"/>
      <c r="NZ372" s="160"/>
      <c r="OA372" s="160"/>
      <c r="OB372" s="160"/>
      <c r="OC372" s="160"/>
      <c r="OD372" s="160"/>
      <c r="OE372" s="160"/>
      <c r="OF372" s="160"/>
      <c r="OG372" s="160"/>
      <c r="OH372" s="160"/>
      <c r="OI372" s="160"/>
      <c r="OJ372" s="160"/>
      <c r="OK372" s="160"/>
      <c r="OL372" s="160"/>
      <c r="OM372" s="160"/>
      <c r="ON372" s="160"/>
      <c r="OO372" s="160"/>
      <c r="OP372" s="160"/>
      <c r="OQ372" s="160"/>
      <c r="OR372" s="160"/>
      <c r="OS372" s="160"/>
      <c r="OT372" s="160"/>
      <c r="OU372" s="160"/>
      <c r="OV372" s="160"/>
      <c r="OW372" s="160"/>
      <c r="OX372" s="160"/>
      <c r="OY372" s="160"/>
      <c r="OZ372" s="160"/>
      <c r="PA372" s="160"/>
      <c r="PB372" s="160"/>
      <c r="PC372" s="160"/>
      <c r="PD372" s="160"/>
      <c r="PE372" s="160"/>
      <c r="PF372" s="160"/>
      <c r="PG372" s="160"/>
      <c r="PH372" s="160"/>
      <c r="PI372" s="160"/>
      <c r="PJ372" s="160"/>
      <c r="PK372" s="160"/>
      <c r="PL372" s="160"/>
      <c r="PM372" s="160"/>
      <c r="PN372" s="160"/>
      <c r="PO372" s="160"/>
      <c r="PP372" s="160"/>
      <c r="PQ372" s="160"/>
      <c r="PR372" s="160"/>
      <c r="PS372" s="160"/>
      <c r="PT372" s="160"/>
      <c r="PU372" s="160"/>
      <c r="PV372" s="160"/>
      <c r="PW372" s="160"/>
      <c r="PX372" s="160"/>
      <c r="PY372" s="160"/>
      <c r="PZ372" s="160"/>
      <c r="QA372" s="160"/>
      <c r="QB372" s="160"/>
      <c r="QC372" s="160"/>
      <c r="QD372" s="160"/>
      <c r="QE372" s="160"/>
      <c r="QF372" s="160"/>
      <c r="QG372" s="160"/>
      <c r="QH372" s="160"/>
      <c r="QI372" s="160"/>
      <c r="QJ372" s="160"/>
      <c r="QK372" s="160"/>
      <c r="QL372" s="160"/>
      <c r="QM372" s="160"/>
      <c r="QN372" s="160"/>
      <c r="QO372" s="160"/>
      <c r="QP372" s="160"/>
      <c r="QQ372" s="160"/>
      <c r="QR372" s="160"/>
      <c r="QS372" s="160"/>
      <c r="QT372" s="160"/>
      <c r="QU372" s="160"/>
      <c r="QV372" s="160"/>
      <c r="QW372" s="160"/>
      <c r="QX372" s="160"/>
      <c r="QY372" s="160"/>
      <c r="QZ372" s="160"/>
      <c r="RA372" s="160"/>
      <c r="RB372" s="160"/>
      <c r="RC372" s="160"/>
      <c r="RD372" s="160"/>
      <c r="RE372" s="160"/>
      <c r="RF372" s="160"/>
      <c r="RG372" s="160"/>
      <c r="RH372" s="160"/>
      <c r="RI372" s="160"/>
      <c r="RJ372" s="160"/>
      <c r="RK372" s="160"/>
      <c r="RL372" s="160"/>
      <c r="RM372" s="160"/>
      <c r="RN372" s="160"/>
      <c r="RO372" s="160"/>
      <c r="RP372" s="160"/>
      <c r="RQ372" s="160"/>
      <c r="RR372" s="160"/>
      <c r="RS372" s="160"/>
      <c r="RT372" s="160"/>
      <c r="RU372" s="160"/>
      <c r="RV372" s="160"/>
      <c r="RW372" s="160"/>
      <c r="RX372" s="160"/>
      <c r="RY372" s="160"/>
      <c r="RZ372" s="160"/>
      <c r="SA372" s="160"/>
      <c r="SB372" s="160"/>
      <c r="SC372" s="160"/>
      <c r="SD372" s="160"/>
      <c r="SE372" s="160"/>
      <c r="SF372" s="160"/>
      <c r="SG372" s="160"/>
      <c r="SH372" s="160"/>
      <c r="SI372" s="160"/>
      <c r="SJ372" s="160"/>
      <c r="SK372" s="160"/>
      <c r="SL372" s="160"/>
      <c r="SM372" s="160"/>
      <c r="SN372" s="160"/>
      <c r="SO372" s="160"/>
      <c r="SP372" s="160"/>
      <c r="SQ372" s="160"/>
      <c r="SR372" s="160"/>
      <c r="SS372" s="160"/>
      <c r="ST372" s="160"/>
      <c r="SU372" s="160"/>
      <c r="SV372" s="160"/>
      <c r="SW372" s="160"/>
      <c r="SX372" s="160"/>
      <c r="SY372" s="160"/>
      <c r="SZ372" s="160"/>
      <c r="TA372" s="160"/>
      <c r="TB372" s="160"/>
      <c r="TC372" s="160"/>
      <c r="TD372" s="160"/>
      <c r="TE372" s="160"/>
      <c r="TF372" s="160"/>
    </row>
    <row r="373" spans="1:526">
      <c r="A373" s="160"/>
      <c r="B373" s="160"/>
      <c r="C373" s="160"/>
      <c r="D373" s="160"/>
      <c r="E373" s="160"/>
      <c r="F373" s="160"/>
      <c r="G373" s="160"/>
      <c r="H373" s="160"/>
      <c r="I373" s="160"/>
      <c r="J373" s="160"/>
      <c r="K373" s="160"/>
      <c r="L373" s="160"/>
      <c r="M373" s="160"/>
      <c r="N373" s="160"/>
      <c r="O373" s="160"/>
      <c r="P373" s="160"/>
      <c r="Q373" s="160"/>
      <c r="R373" s="160"/>
      <c r="S373" s="160"/>
      <c r="T373" s="160"/>
      <c r="U373" s="160"/>
      <c r="V373" s="160"/>
      <c r="W373" s="160"/>
      <c r="X373" s="160"/>
      <c r="Y373" s="160"/>
      <c r="Z373" s="160"/>
      <c r="AA373" s="160"/>
      <c r="AB373" s="160"/>
      <c r="AC373" s="160"/>
      <c r="AD373" s="160"/>
      <c r="AE373" s="160"/>
      <c r="AF373" s="160"/>
      <c r="AG373" s="160"/>
      <c r="AH373" s="160"/>
      <c r="AI373" s="160"/>
      <c r="AJ373" s="160"/>
      <c r="AK373" s="160"/>
      <c r="AL373" s="160"/>
      <c r="AM373" s="160"/>
      <c r="AN373" s="160"/>
      <c r="AO373" s="160"/>
      <c r="AP373" s="160"/>
      <c r="AQ373" s="160"/>
      <c r="AR373" s="160"/>
      <c r="AS373" s="160"/>
      <c r="AT373" s="160"/>
      <c r="AU373" s="160"/>
      <c r="AV373" s="160"/>
      <c r="AW373" s="160"/>
      <c r="AX373" s="160"/>
      <c r="AY373" s="160"/>
      <c r="AZ373" s="160"/>
      <c r="BA373" s="160"/>
      <c r="BB373" s="160"/>
      <c r="BC373" s="160"/>
      <c r="BD373" s="160"/>
      <c r="BE373" s="160"/>
      <c r="BF373" s="160"/>
      <c r="BG373" s="160"/>
      <c r="BH373" s="160"/>
      <c r="BI373" s="160"/>
      <c r="BJ373" s="160"/>
      <c r="BK373" s="160"/>
      <c r="BL373" s="160"/>
      <c r="BM373" s="160"/>
      <c r="BN373" s="160"/>
      <c r="BO373" s="160"/>
      <c r="BP373" s="160"/>
      <c r="BQ373" s="160"/>
      <c r="BR373" s="160"/>
      <c r="BS373" s="160"/>
      <c r="BT373" s="160"/>
      <c r="BU373" s="160"/>
      <c r="BV373" s="160"/>
      <c r="BW373" s="160"/>
      <c r="BX373" s="160"/>
      <c r="BY373" s="160"/>
      <c r="BZ373" s="160"/>
      <c r="CA373" s="160"/>
      <c r="CB373" s="160"/>
      <c r="CC373" s="160"/>
      <c r="CD373" s="160"/>
      <c r="CE373" s="160"/>
      <c r="CF373" s="160"/>
      <c r="CG373" s="160"/>
      <c r="CH373" s="160"/>
      <c r="CI373" s="160"/>
      <c r="CJ373" s="160"/>
      <c r="CK373" s="160"/>
      <c r="CL373" s="160"/>
      <c r="CM373" s="160"/>
      <c r="CN373" s="160"/>
      <c r="CO373" s="160"/>
      <c r="CP373" s="160"/>
      <c r="CQ373" s="160"/>
      <c r="CR373" s="160"/>
      <c r="CS373" s="160"/>
      <c r="CT373" s="160"/>
      <c r="CU373" s="160"/>
      <c r="CV373" s="160"/>
      <c r="CW373" s="160"/>
      <c r="CX373" s="160"/>
      <c r="CY373" s="160"/>
      <c r="CZ373" s="160"/>
      <c r="DA373" s="160"/>
      <c r="DB373" s="160"/>
      <c r="DC373" s="160"/>
      <c r="DD373" s="160"/>
      <c r="DE373" s="160"/>
      <c r="DF373" s="160"/>
      <c r="DG373" s="160"/>
      <c r="DH373" s="160"/>
      <c r="DI373" s="160"/>
      <c r="DJ373" s="160"/>
      <c r="DK373" s="160"/>
      <c r="DL373" s="160"/>
      <c r="DM373" s="160"/>
      <c r="DN373" s="160"/>
      <c r="DO373" s="160"/>
      <c r="DP373" s="160"/>
      <c r="DQ373" s="160"/>
      <c r="DR373" s="160"/>
      <c r="DS373" s="160"/>
      <c r="DT373" s="160"/>
      <c r="DU373" s="160"/>
      <c r="DV373" s="160"/>
      <c r="DW373" s="160"/>
      <c r="DX373" s="160"/>
      <c r="DY373" s="160"/>
      <c r="DZ373" s="160"/>
      <c r="EA373" s="160"/>
      <c r="EB373" s="160"/>
      <c r="EC373" s="160"/>
      <c r="ED373" s="160"/>
      <c r="EE373" s="160"/>
      <c r="EF373" s="160"/>
      <c r="EG373" s="160"/>
      <c r="EH373" s="160"/>
      <c r="EI373" s="160"/>
      <c r="EJ373" s="160"/>
      <c r="EK373" s="160"/>
      <c r="EL373" s="160"/>
      <c r="EM373" s="160"/>
      <c r="EN373" s="160"/>
      <c r="EO373" s="160"/>
      <c r="EP373" s="160"/>
      <c r="EQ373" s="160"/>
      <c r="ER373" s="160"/>
      <c r="ES373" s="160"/>
      <c r="ET373" s="160"/>
      <c r="EU373" s="160"/>
      <c r="EV373" s="160"/>
      <c r="EW373" s="160"/>
      <c r="EX373" s="160"/>
      <c r="EY373" s="160"/>
      <c r="EZ373" s="160"/>
      <c r="FA373" s="160"/>
      <c r="FB373" s="160"/>
      <c r="FC373" s="160"/>
      <c r="FD373" s="160"/>
      <c r="FE373" s="160"/>
      <c r="FF373" s="160"/>
      <c r="FG373" s="160"/>
      <c r="FH373" s="160"/>
      <c r="FI373" s="160"/>
      <c r="FJ373" s="160"/>
      <c r="FK373" s="160"/>
      <c r="FL373" s="160"/>
      <c r="FM373" s="160"/>
      <c r="FN373" s="160"/>
      <c r="FO373" s="160"/>
      <c r="FP373" s="160"/>
      <c r="FQ373" s="160"/>
      <c r="FR373" s="160"/>
      <c r="FS373" s="160"/>
      <c r="FT373" s="160"/>
      <c r="FU373" s="160"/>
      <c r="FV373" s="160"/>
      <c r="FW373" s="160"/>
      <c r="FX373" s="160"/>
      <c r="FY373" s="160"/>
      <c r="FZ373" s="160"/>
      <c r="GA373" s="160"/>
      <c r="GB373" s="160"/>
      <c r="GC373" s="160"/>
      <c r="GD373" s="160"/>
      <c r="GE373" s="160"/>
      <c r="GF373" s="160"/>
      <c r="GG373" s="160"/>
      <c r="GH373" s="160"/>
      <c r="GI373" s="160"/>
      <c r="GJ373" s="160"/>
      <c r="GK373" s="160"/>
      <c r="GL373" s="160"/>
      <c r="GM373" s="160"/>
      <c r="GN373" s="160"/>
      <c r="GO373" s="160"/>
      <c r="GP373" s="160"/>
      <c r="GQ373" s="160"/>
      <c r="GR373" s="160"/>
      <c r="GS373" s="160"/>
      <c r="GT373" s="160"/>
      <c r="GU373" s="160"/>
      <c r="GV373" s="160"/>
      <c r="GW373" s="160"/>
      <c r="GX373" s="160"/>
      <c r="GY373" s="160"/>
      <c r="GZ373" s="160"/>
      <c r="HA373" s="160"/>
      <c r="HB373" s="160"/>
      <c r="HC373" s="160"/>
      <c r="HD373" s="160"/>
      <c r="HE373" s="160"/>
      <c r="HF373" s="160"/>
      <c r="HG373" s="160"/>
      <c r="HH373" s="160"/>
      <c r="HI373" s="160"/>
      <c r="HJ373" s="160"/>
      <c r="HK373" s="160"/>
      <c r="HL373" s="160"/>
      <c r="HM373" s="160"/>
      <c r="HN373" s="160"/>
      <c r="HO373" s="160"/>
      <c r="HP373" s="160"/>
      <c r="HQ373" s="160"/>
      <c r="HR373" s="160"/>
      <c r="HS373" s="160"/>
      <c r="HT373" s="160"/>
      <c r="HU373" s="160"/>
      <c r="HV373" s="160"/>
      <c r="HW373" s="160"/>
      <c r="HX373" s="160"/>
      <c r="HY373" s="160"/>
      <c r="HZ373" s="160"/>
      <c r="IA373" s="160"/>
      <c r="IB373" s="160"/>
      <c r="IC373" s="160"/>
      <c r="ID373" s="160"/>
      <c r="IE373" s="160"/>
      <c r="IF373" s="160"/>
      <c r="IG373" s="160"/>
      <c r="IH373" s="160"/>
      <c r="II373" s="160"/>
      <c r="IJ373" s="160"/>
      <c r="IK373" s="160"/>
      <c r="IL373" s="160"/>
      <c r="IM373" s="160"/>
      <c r="IN373" s="160"/>
      <c r="IO373" s="160"/>
      <c r="IP373" s="160"/>
      <c r="IQ373" s="160"/>
      <c r="IR373" s="160"/>
      <c r="IS373" s="160"/>
      <c r="IT373" s="160"/>
      <c r="IU373" s="160"/>
      <c r="IV373" s="160"/>
      <c r="IW373" s="160"/>
      <c r="IX373" s="160"/>
      <c r="IY373" s="160"/>
      <c r="IZ373" s="160"/>
      <c r="JA373" s="160"/>
      <c r="JB373" s="160"/>
      <c r="JC373" s="160"/>
      <c r="JD373" s="160"/>
      <c r="JE373" s="160"/>
      <c r="JF373" s="160"/>
      <c r="JG373" s="160"/>
      <c r="JH373" s="160"/>
      <c r="JI373" s="160"/>
      <c r="JJ373" s="160"/>
      <c r="JK373" s="160"/>
      <c r="JL373" s="160"/>
      <c r="JM373" s="160"/>
      <c r="JN373" s="160"/>
      <c r="JO373" s="160"/>
      <c r="JP373" s="160"/>
      <c r="JQ373" s="160"/>
      <c r="JR373" s="160"/>
      <c r="JS373" s="160"/>
      <c r="JT373" s="160"/>
      <c r="JU373" s="160"/>
      <c r="JV373" s="160"/>
      <c r="JW373" s="160"/>
      <c r="JX373" s="160"/>
      <c r="JY373" s="160"/>
      <c r="JZ373" s="160"/>
      <c r="KA373" s="160"/>
      <c r="KB373" s="160"/>
      <c r="KC373" s="160"/>
      <c r="KD373" s="160"/>
      <c r="KE373" s="160"/>
      <c r="KF373" s="160"/>
      <c r="KG373" s="160"/>
      <c r="KH373" s="160"/>
      <c r="KI373" s="160"/>
      <c r="KJ373" s="160"/>
      <c r="KK373" s="160"/>
      <c r="KL373" s="160"/>
      <c r="KM373" s="160"/>
      <c r="KN373" s="160"/>
      <c r="KO373" s="160"/>
      <c r="KP373" s="160"/>
      <c r="KQ373" s="160"/>
      <c r="KR373" s="160"/>
      <c r="KS373" s="160"/>
      <c r="KT373" s="160"/>
      <c r="KU373" s="160"/>
      <c r="KV373" s="160"/>
      <c r="KW373" s="160"/>
      <c r="KX373" s="160"/>
      <c r="KY373" s="160"/>
      <c r="KZ373" s="160"/>
      <c r="LA373" s="160"/>
      <c r="LB373" s="160"/>
      <c r="LC373" s="160"/>
      <c r="LD373" s="160"/>
      <c r="LE373" s="160"/>
      <c r="LF373" s="160"/>
      <c r="LG373" s="160"/>
      <c r="LH373" s="160"/>
      <c r="LI373" s="160"/>
      <c r="LJ373" s="160"/>
      <c r="LK373" s="160"/>
      <c r="LL373" s="160"/>
      <c r="LM373" s="160"/>
      <c r="LN373" s="160"/>
      <c r="LO373" s="160"/>
      <c r="LP373" s="160"/>
      <c r="LQ373" s="160"/>
      <c r="LR373" s="160"/>
      <c r="LS373" s="160"/>
      <c r="LT373" s="160"/>
      <c r="LU373" s="160"/>
      <c r="LV373" s="160"/>
      <c r="LW373" s="160"/>
      <c r="LX373" s="160"/>
      <c r="LY373" s="160"/>
      <c r="LZ373" s="160"/>
      <c r="MA373" s="160"/>
      <c r="MB373" s="160"/>
      <c r="MC373" s="160"/>
      <c r="MD373" s="160"/>
      <c r="ME373" s="160"/>
      <c r="MF373" s="160"/>
      <c r="MG373" s="160"/>
      <c r="MH373" s="160"/>
      <c r="MI373" s="160"/>
      <c r="MJ373" s="160"/>
      <c r="MK373" s="160"/>
      <c r="ML373" s="160"/>
      <c r="MM373" s="160"/>
      <c r="MN373" s="160"/>
      <c r="MO373" s="160"/>
      <c r="MP373" s="160"/>
      <c r="MQ373" s="160"/>
      <c r="MR373" s="160"/>
      <c r="MS373" s="160"/>
      <c r="MT373" s="160"/>
      <c r="MU373" s="160"/>
      <c r="MV373" s="160"/>
      <c r="MW373" s="160"/>
      <c r="MX373" s="160"/>
      <c r="MY373" s="160"/>
      <c r="MZ373" s="160"/>
      <c r="NA373" s="160"/>
      <c r="NB373" s="160"/>
      <c r="NC373" s="160"/>
      <c r="ND373" s="160"/>
      <c r="NE373" s="160"/>
      <c r="NF373" s="160"/>
      <c r="NG373" s="160"/>
      <c r="NH373" s="160"/>
      <c r="NI373" s="160"/>
      <c r="NJ373" s="160"/>
      <c r="NK373" s="160"/>
      <c r="NL373" s="160"/>
      <c r="NM373" s="160"/>
      <c r="NN373" s="160"/>
      <c r="NO373" s="160"/>
      <c r="NP373" s="160"/>
      <c r="NQ373" s="160"/>
      <c r="NR373" s="160"/>
      <c r="NS373" s="160"/>
      <c r="NT373" s="160"/>
      <c r="NU373" s="160"/>
      <c r="NV373" s="160"/>
      <c r="NW373" s="160"/>
      <c r="NX373" s="160"/>
      <c r="NY373" s="160"/>
      <c r="NZ373" s="160"/>
      <c r="OA373" s="160"/>
      <c r="OB373" s="160"/>
      <c r="OC373" s="160"/>
      <c r="OD373" s="160"/>
      <c r="OE373" s="160"/>
      <c r="OF373" s="160"/>
      <c r="OG373" s="160"/>
      <c r="OH373" s="160"/>
      <c r="OI373" s="160"/>
      <c r="OJ373" s="160"/>
      <c r="OK373" s="160"/>
      <c r="OL373" s="160"/>
      <c r="OM373" s="160"/>
      <c r="ON373" s="160"/>
      <c r="OO373" s="160"/>
      <c r="OP373" s="160"/>
      <c r="OQ373" s="160"/>
      <c r="OR373" s="160"/>
      <c r="OS373" s="160"/>
      <c r="OT373" s="160"/>
      <c r="OU373" s="160"/>
      <c r="OV373" s="160"/>
      <c r="OW373" s="160"/>
      <c r="OX373" s="160"/>
      <c r="OY373" s="160"/>
      <c r="OZ373" s="160"/>
      <c r="PA373" s="160"/>
      <c r="PB373" s="160"/>
      <c r="PC373" s="160"/>
      <c r="PD373" s="160"/>
      <c r="PE373" s="160"/>
      <c r="PF373" s="160"/>
      <c r="PG373" s="160"/>
      <c r="PH373" s="160"/>
      <c r="PI373" s="160"/>
      <c r="PJ373" s="160"/>
      <c r="PK373" s="160"/>
      <c r="PL373" s="160"/>
      <c r="PM373" s="160"/>
      <c r="PN373" s="160"/>
      <c r="PO373" s="160"/>
      <c r="PP373" s="160"/>
      <c r="PQ373" s="160"/>
      <c r="PR373" s="160"/>
      <c r="PS373" s="160"/>
      <c r="PT373" s="160"/>
      <c r="PU373" s="160"/>
      <c r="PV373" s="160"/>
      <c r="PW373" s="160"/>
      <c r="PX373" s="160"/>
      <c r="PY373" s="160"/>
      <c r="PZ373" s="160"/>
      <c r="QA373" s="160"/>
      <c r="QB373" s="160"/>
      <c r="QC373" s="160"/>
      <c r="QD373" s="160"/>
      <c r="QE373" s="160"/>
      <c r="QF373" s="160"/>
      <c r="QG373" s="160"/>
      <c r="QH373" s="160"/>
      <c r="QI373" s="160"/>
      <c r="QJ373" s="160"/>
      <c r="QK373" s="160"/>
      <c r="QL373" s="160"/>
      <c r="QM373" s="160"/>
      <c r="QN373" s="160"/>
      <c r="QO373" s="160"/>
      <c r="QP373" s="160"/>
      <c r="QQ373" s="160"/>
      <c r="QR373" s="160"/>
      <c r="QS373" s="160"/>
      <c r="QT373" s="160"/>
      <c r="QU373" s="160"/>
      <c r="QV373" s="160"/>
      <c r="QW373" s="160"/>
      <c r="QX373" s="160"/>
      <c r="QY373" s="160"/>
      <c r="QZ373" s="160"/>
      <c r="RA373" s="160"/>
      <c r="RB373" s="160"/>
      <c r="RC373" s="160"/>
      <c r="RD373" s="160"/>
      <c r="RE373" s="160"/>
      <c r="RF373" s="160"/>
      <c r="RG373" s="160"/>
      <c r="RH373" s="160"/>
      <c r="RI373" s="160"/>
      <c r="RJ373" s="160"/>
      <c r="RK373" s="160"/>
      <c r="RL373" s="160"/>
      <c r="RM373" s="160"/>
      <c r="RN373" s="160"/>
      <c r="RO373" s="160"/>
      <c r="RP373" s="160"/>
      <c r="RQ373" s="160"/>
      <c r="RR373" s="160"/>
      <c r="RS373" s="160"/>
      <c r="RT373" s="160"/>
      <c r="RU373" s="160"/>
      <c r="RV373" s="160"/>
      <c r="RW373" s="160"/>
      <c r="RX373" s="160"/>
      <c r="RY373" s="160"/>
      <c r="RZ373" s="160"/>
      <c r="SA373" s="160"/>
      <c r="SB373" s="160"/>
      <c r="SC373" s="160"/>
      <c r="SD373" s="160"/>
      <c r="SE373" s="160"/>
      <c r="SF373" s="160"/>
      <c r="SG373" s="160"/>
      <c r="SH373" s="160"/>
      <c r="SI373" s="160"/>
      <c r="SJ373" s="160"/>
      <c r="SK373" s="160"/>
      <c r="SL373" s="160"/>
      <c r="SM373" s="160"/>
      <c r="SN373" s="160"/>
      <c r="SO373" s="160"/>
      <c r="SP373" s="160"/>
      <c r="SQ373" s="160"/>
      <c r="SR373" s="160"/>
      <c r="SS373" s="160"/>
      <c r="ST373" s="160"/>
      <c r="SU373" s="160"/>
      <c r="SV373" s="160"/>
      <c r="SW373" s="160"/>
      <c r="SX373" s="160"/>
      <c r="SY373" s="160"/>
      <c r="SZ373" s="160"/>
      <c r="TA373" s="160"/>
      <c r="TB373" s="160"/>
      <c r="TC373" s="160"/>
      <c r="TD373" s="160"/>
      <c r="TE373" s="160"/>
      <c r="TF373" s="160"/>
    </row>
    <row r="374" spans="1:526">
      <c r="A374" s="160"/>
      <c r="B374" s="160"/>
      <c r="C374" s="160"/>
      <c r="D374" s="160"/>
      <c r="E374" s="160"/>
      <c r="F374" s="160"/>
      <c r="G374" s="160"/>
      <c r="H374" s="160"/>
      <c r="I374" s="160"/>
      <c r="J374" s="160"/>
      <c r="K374" s="160"/>
      <c r="L374" s="160"/>
      <c r="M374" s="160"/>
      <c r="N374" s="160"/>
      <c r="O374" s="160"/>
      <c r="P374" s="160"/>
      <c r="Q374" s="160"/>
      <c r="R374" s="160"/>
      <c r="S374" s="160"/>
      <c r="T374" s="160"/>
      <c r="U374" s="160"/>
      <c r="V374" s="160"/>
      <c r="W374" s="160"/>
      <c r="X374" s="160"/>
      <c r="Y374" s="160"/>
      <c r="Z374" s="160"/>
      <c r="AA374" s="160"/>
      <c r="AB374" s="160"/>
      <c r="AC374" s="160"/>
      <c r="AD374" s="160"/>
      <c r="AE374" s="160"/>
      <c r="AF374" s="160"/>
      <c r="AG374" s="160"/>
      <c r="AH374" s="160"/>
      <c r="AI374" s="160"/>
      <c r="AJ374" s="160"/>
      <c r="AK374" s="160"/>
      <c r="AL374" s="160"/>
      <c r="AM374" s="160"/>
      <c r="AN374" s="160"/>
      <c r="AO374" s="160"/>
      <c r="AP374" s="160"/>
      <c r="AQ374" s="160"/>
      <c r="AR374" s="160"/>
      <c r="AS374" s="160"/>
      <c r="AT374" s="160"/>
      <c r="AU374" s="160"/>
      <c r="AV374" s="160"/>
      <c r="AW374" s="160"/>
      <c r="AX374" s="160"/>
      <c r="AY374" s="160"/>
      <c r="AZ374" s="160"/>
      <c r="BA374" s="160"/>
      <c r="BB374" s="160"/>
      <c r="BC374" s="160"/>
      <c r="BD374" s="160"/>
      <c r="BE374" s="160"/>
      <c r="BF374" s="160"/>
      <c r="BG374" s="160"/>
      <c r="BH374" s="160"/>
      <c r="BI374" s="160"/>
      <c r="BJ374" s="160"/>
      <c r="BK374" s="160"/>
      <c r="BL374" s="160"/>
      <c r="BM374" s="160"/>
      <c r="BN374" s="160"/>
      <c r="BO374" s="160"/>
      <c r="BP374" s="160"/>
      <c r="BQ374" s="160"/>
      <c r="BR374" s="160"/>
      <c r="BS374" s="160"/>
      <c r="BT374" s="160"/>
      <c r="BU374" s="160"/>
      <c r="BV374" s="160"/>
      <c r="BW374" s="160"/>
      <c r="BX374" s="160"/>
      <c r="BY374" s="160"/>
      <c r="BZ374" s="160"/>
      <c r="CA374" s="160"/>
      <c r="CB374" s="160"/>
      <c r="CC374" s="160"/>
      <c r="CD374" s="160"/>
      <c r="CE374" s="160"/>
      <c r="CF374" s="160"/>
      <c r="CG374" s="160"/>
      <c r="CH374" s="160"/>
      <c r="CI374" s="160"/>
      <c r="CJ374" s="160"/>
      <c r="CK374" s="160"/>
      <c r="CL374" s="160"/>
      <c r="CM374" s="160"/>
      <c r="CN374" s="160"/>
      <c r="CO374" s="160"/>
      <c r="CP374" s="160"/>
      <c r="CQ374" s="160"/>
      <c r="CR374" s="160"/>
      <c r="CS374" s="160"/>
      <c r="CT374" s="160"/>
      <c r="CU374" s="160"/>
      <c r="CV374" s="160"/>
      <c r="CW374" s="160"/>
      <c r="CX374" s="160"/>
      <c r="CY374" s="160"/>
      <c r="CZ374" s="160"/>
      <c r="DA374" s="160"/>
      <c r="DB374" s="160"/>
      <c r="DC374" s="160"/>
      <c r="DD374" s="160"/>
      <c r="DE374" s="160"/>
      <c r="DF374" s="160"/>
      <c r="DG374" s="160"/>
      <c r="DH374" s="160"/>
      <c r="DI374" s="160"/>
      <c r="DJ374" s="160"/>
      <c r="DK374" s="160"/>
      <c r="DL374" s="160"/>
      <c r="DM374" s="160"/>
      <c r="DN374" s="160"/>
      <c r="DO374" s="160"/>
      <c r="DP374" s="160"/>
      <c r="DQ374" s="160"/>
      <c r="DR374" s="160"/>
      <c r="DS374" s="160"/>
      <c r="DT374" s="160"/>
      <c r="DU374" s="160"/>
      <c r="DV374" s="160"/>
      <c r="DW374" s="160"/>
      <c r="DX374" s="160"/>
      <c r="DY374" s="160"/>
      <c r="DZ374" s="160"/>
      <c r="EA374" s="160"/>
      <c r="EB374" s="160"/>
      <c r="EC374" s="160"/>
      <c r="ED374" s="160"/>
      <c r="EE374" s="160"/>
      <c r="EF374" s="160"/>
      <c r="EG374" s="160"/>
      <c r="EH374" s="160"/>
      <c r="EI374" s="160"/>
      <c r="EJ374" s="160"/>
      <c r="EK374" s="160"/>
      <c r="EL374" s="160"/>
      <c r="EM374" s="160"/>
      <c r="EN374" s="160"/>
      <c r="EO374" s="160"/>
      <c r="EP374" s="160"/>
      <c r="EQ374" s="160"/>
      <c r="ER374" s="160"/>
      <c r="ES374" s="160"/>
      <c r="ET374" s="160"/>
      <c r="EU374" s="160"/>
      <c r="EV374" s="160"/>
      <c r="EW374" s="160"/>
      <c r="EX374" s="160"/>
      <c r="EY374" s="160"/>
      <c r="EZ374" s="160"/>
      <c r="FA374" s="160"/>
      <c r="FB374" s="160"/>
      <c r="FC374" s="160"/>
      <c r="FD374" s="160"/>
      <c r="FE374" s="160"/>
      <c r="FF374" s="160"/>
      <c r="FG374" s="160"/>
      <c r="FH374" s="160"/>
      <c r="FI374" s="160"/>
      <c r="FJ374" s="160"/>
      <c r="FK374" s="160"/>
      <c r="FL374" s="160"/>
      <c r="FM374" s="160"/>
      <c r="FN374" s="160"/>
      <c r="FO374" s="160"/>
      <c r="FP374" s="160"/>
      <c r="FQ374" s="160"/>
      <c r="FR374" s="160"/>
      <c r="FS374" s="160"/>
      <c r="FT374" s="160"/>
      <c r="FU374" s="160"/>
      <c r="FV374" s="160"/>
      <c r="FW374" s="160"/>
      <c r="FX374" s="160"/>
      <c r="FY374" s="160"/>
      <c r="FZ374" s="160"/>
      <c r="GA374" s="160"/>
      <c r="GB374" s="160"/>
      <c r="GC374" s="160"/>
      <c r="GD374" s="160"/>
      <c r="GE374" s="160"/>
      <c r="GF374" s="160"/>
      <c r="GG374" s="160"/>
      <c r="GH374" s="160"/>
      <c r="GI374" s="160"/>
      <c r="GJ374" s="160"/>
      <c r="GK374" s="160"/>
      <c r="GL374" s="160"/>
      <c r="GM374" s="160"/>
      <c r="GN374" s="160"/>
      <c r="GO374" s="160"/>
      <c r="GP374" s="160"/>
      <c r="GQ374" s="160"/>
      <c r="GR374" s="160"/>
      <c r="GS374" s="160"/>
      <c r="GT374" s="160"/>
      <c r="GU374" s="160"/>
      <c r="GV374" s="160"/>
      <c r="GW374" s="160"/>
      <c r="GX374" s="160"/>
      <c r="GY374" s="160"/>
      <c r="GZ374" s="160"/>
      <c r="HA374" s="160"/>
      <c r="HB374" s="160"/>
      <c r="HC374" s="160"/>
      <c r="HD374" s="160"/>
      <c r="HE374" s="160"/>
      <c r="HF374" s="160"/>
      <c r="HG374" s="160"/>
      <c r="HH374" s="160"/>
      <c r="HI374" s="160"/>
      <c r="HJ374" s="160"/>
      <c r="HK374" s="160"/>
      <c r="HL374" s="160"/>
      <c r="HM374" s="160"/>
      <c r="HN374" s="160"/>
      <c r="HO374" s="160"/>
      <c r="HP374" s="160"/>
      <c r="HQ374" s="160"/>
      <c r="HR374" s="160"/>
      <c r="HS374" s="160"/>
      <c r="HT374" s="160"/>
      <c r="HU374" s="160"/>
      <c r="HV374" s="160"/>
      <c r="HW374" s="160"/>
      <c r="HX374" s="160"/>
      <c r="HY374" s="160"/>
      <c r="HZ374" s="160"/>
      <c r="IA374" s="160"/>
      <c r="IB374" s="160"/>
      <c r="IC374" s="160"/>
      <c r="ID374" s="160"/>
      <c r="IE374" s="160"/>
      <c r="IF374" s="160"/>
      <c r="IG374" s="160"/>
      <c r="IH374" s="160"/>
      <c r="II374" s="160"/>
      <c r="IJ374" s="160"/>
      <c r="IK374" s="160"/>
      <c r="IL374" s="160"/>
      <c r="IM374" s="160"/>
      <c r="IN374" s="160"/>
      <c r="IO374" s="160"/>
      <c r="IP374" s="160"/>
      <c r="IQ374" s="160"/>
      <c r="IR374" s="160"/>
      <c r="IS374" s="160"/>
      <c r="IT374" s="160"/>
      <c r="IU374" s="160"/>
      <c r="IV374" s="160"/>
      <c r="IW374" s="160"/>
      <c r="IX374" s="160"/>
      <c r="IY374" s="160"/>
      <c r="IZ374" s="160"/>
      <c r="JA374" s="160"/>
      <c r="JB374" s="160"/>
      <c r="JC374" s="160"/>
      <c r="JD374" s="160"/>
      <c r="JE374" s="160"/>
      <c r="JF374" s="160"/>
      <c r="JG374" s="160"/>
      <c r="JH374" s="160"/>
      <c r="JI374" s="160"/>
      <c r="JJ374" s="160"/>
      <c r="JK374" s="160"/>
      <c r="JL374" s="160"/>
      <c r="JM374" s="160"/>
      <c r="JN374" s="160"/>
      <c r="JO374" s="160"/>
      <c r="JP374" s="160"/>
      <c r="JQ374" s="160"/>
      <c r="JR374" s="160"/>
      <c r="JS374" s="160"/>
      <c r="JT374" s="160"/>
      <c r="JU374" s="160"/>
      <c r="JV374" s="160"/>
      <c r="JW374" s="160"/>
      <c r="JX374" s="160"/>
      <c r="JY374" s="160"/>
      <c r="JZ374" s="160"/>
      <c r="KA374" s="160"/>
      <c r="KB374" s="160"/>
      <c r="KC374" s="160"/>
      <c r="KD374" s="160"/>
      <c r="KE374" s="160"/>
      <c r="KF374" s="160"/>
      <c r="KG374" s="160"/>
      <c r="KH374" s="160"/>
      <c r="KI374" s="160"/>
      <c r="KJ374" s="160"/>
      <c r="KK374" s="160"/>
      <c r="KL374" s="160"/>
      <c r="KM374" s="160"/>
      <c r="KN374" s="160"/>
      <c r="KO374" s="160"/>
      <c r="KP374" s="160"/>
      <c r="KQ374" s="160"/>
      <c r="KR374" s="160"/>
      <c r="KS374" s="160"/>
      <c r="KT374" s="160"/>
      <c r="KU374" s="160"/>
      <c r="KV374" s="160"/>
      <c r="KW374" s="160"/>
      <c r="KX374" s="160"/>
      <c r="KY374" s="160"/>
      <c r="KZ374" s="160"/>
      <c r="LA374" s="160"/>
      <c r="LB374" s="160"/>
      <c r="LC374" s="160"/>
      <c r="LD374" s="160"/>
      <c r="LE374" s="160"/>
      <c r="LF374" s="160"/>
      <c r="LG374" s="160"/>
      <c r="LH374" s="160"/>
      <c r="LI374" s="160"/>
      <c r="LJ374" s="160"/>
      <c r="LK374" s="160"/>
      <c r="LL374" s="160"/>
      <c r="LM374" s="160"/>
      <c r="LN374" s="160"/>
      <c r="LO374" s="160"/>
      <c r="LP374" s="160"/>
      <c r="LQ374" s="160"/>
      <c r="LR374" s="160"/>
      <c r="LS374" s="160"/>
      <c r="LT374" s="160"/>
      <c r="LU374" s="160"/>
      <c r="LV374" s="160"/>
      <c r="LW374" s="160"/>
      <c r="LX374" s="160"/>
      <c r="LY374" s="160"/>
      <c r="LZ374" s="160"/>
      <c r="MA374" s="160"/>
      <c r="MB374" s="160"/>
      <c r="MC374" s="160"/>
      <c r="MD374" s="160"/>
      <c r="ME374" s="160"/>
      <c r="MF374" s="160"/>
      <c r="MG374" s="160"/>
      <c r="MH374" s="160"/>
      <c r="MI374" s="160"/>
      <c r="MJ374" s="160"/>
      <c r="MK374" s="160"/>
      <c r="ML374" s="160"/>
      <c r="MM374" s="160"/>
      <c r="MN374" s="160"/>
      <c r="MO374" s="160"/>
      <c r="MP374" s="160"/>
      <c r="MQ374" s="160"/>
      <c r="MR374" s="160"/>
      <c r="MS374" s="160"/>
      <c r="MT374" s="160"/>
      <c r="MU374" s="160"/>
      <c r="MV374" s="160"/>
      <c r="MW374" s="160"/>
      <c r="MX374" s="160"/>
      <c r="MY374" s="160"/>
      <c r="MZ374" s="160"/>
      <c r="NA374" s="160"/>
      <c r="NB374" s="160"/>
      <c r="NC374" s="160"/>
      <c r="ND374" s="160"/>
      <c r="NE374" s="160"/>
      <c r="NF374" s="160"/>
      <c r="NG374" s="160"/>
      <c r="NH374" s="160"/>
      <c r="NI374" s="160"/>
      <c r="NJ374" s="160"/>
      <c r="NK374" s="160"/>
      <c r="NL374" s="160"/>
      <c r="NM374" s="160"/>
      <c r="NN374" s="160"/>
      <c r="NO374" s="160"/>
      <c r="NP374" s="160"/>
      <c r="NQ374" s="160"/>
      <c r="NR374" s="160"/>
      <c r="NS374" s="160"/>
      <c r="NT374" s="160"/>
      <c r="NU374" s="160"/>
      <c r="NV374" s="160"/>
      <c r="NW374" s="160"/>
      <c r="NX374" s="160"/>
      <c r="NY374" s="160"/>
      <c r="NZ374" s="160"/>
      <c r="OA374" s="160"/>
      <c r="OB374" s="160"/>
      <c r="OC374" s="160"/>
      <c r="OD374" s="160"/>
      <c r="OE374" s="160"/>
      <c r="OF374" s="160"/>
      <c r="OG374" s="160"/>
      <c r="OH374" s="160"/>
      <c r="OI374" s="160"/>
      <c r="OJ374" s="160"/>
      <c r="OK374" s="160"/>
      <c r="OL374" s="160"/>
      <c r="OM374" s="160"/>
      <c r="ON374" s="160"/>
      <c r="OO374" s="160"/>
      <c r="OP374" s="160"/>
      <c r="OQ374" s="160"/>
      <c r="OR374" s="160"/>
      <c r="OS374" s="160"/>
      <c r="OT374" s="160"/>
      <c r="OU374" s="160"/>
      <c r="OV374" s="160"/>
      <c r="OW374" s="160"/>
      <c r="OX374" s="160"/>
      <c r="OY374" s="160"/>
      <c r="OZ374" s="160"/>
      <c r="PA374" s="160"/>
      <c r="PB374" s="160"/>
      <c r="PC374" s="160"/>
      <c r="PD374" s="160"/>
      <c r="PE374" s="160"/>
      <c r="PF374" s="160"/>
      <c r="PG374" s="160"/>
      <c r="PH374" s="160"/>
      <c r="PI374" s="160"/>
      <c r="PJ374" s="160"/>
      <c r="PK374" s="160"/>
      <c r="PL374" s="160"/>
      <c r="PM374" s="160"/>
      <c r="PN374" s="160"/>
      <c r="PO374" s="160"/>
      <c r="PP374" s="160"/>
      <c r="PQ374" s="160"/>
      <c r="PR374" s="160"/>
      <c r="PS374" s="160"/>
      <c r="PT374" s="160"/>
      <c r="PU374" s="160"/>
      <c r="PV374" s="160"/>
      <c r="PW374" s="160"/>
      <c r="PX374" s="160"/>
      <c r="PY374" s="160"/>
      <c r="PZ374" s="160"/>
      <c r="QA374" s="160"/>
      <c r="QB374" s="160"/>
      <c r="QC374" s="160"/>
      <c r="QD374" s="160"/>
      <c r="QE374" s="160"/>
      <c r="QF374" s="160"/>
      <c r="QG374" s="160"/>
      <c r="QH374" s="160"/>
      <c r="QI374" s="160"/>
      <c r="QJ374" s="160"/>
      <c r="QK374" s="160"/>
      <c r="QL374" s="160"/>
      <c r="QM374" s="160"/>
      <c r="QN374" s="160"/>
      <c r="QO374" s="160"/>
      <c r="QP374" s="160"/>
      <c r="QQ374" s="160"/>
      <c r="QR374" s="160"/>
      <c r="QS374" s="160"/>
      <c r="QT374" s="160"/>
      <c r="QU374" s="160"/>
      <c r="QV374" s="160"/>
      <c r="QW374" s="160"/>
      <c r="QX374" s="160"/>
      <c r="QY374" s="160"/>
      <c r="QZ374" s="160"/>
      <c r="RA374" s="160"/>
      <c r="RB374" s="160"/>
      <c r="RC374" s="160"/>
      <c r="RD374" s="160"/>
      <c r="RE374" s="160"/>
      <c r="RF374" s="160"/>
      <c r="RG374" s="160"/>
      <c r="RH374" s="160"/>
      <c r="RI374" s="160"/>
      <c r="RJ374" s="160"/>
      <c r="RK374" s="160"/>
      <c r="RL374" s="160"/>
      <c r="RM374" s="160"/>
      <c r="RN374" s="160"/>
      <c r="RO374" s="160"/>
      <c r="RP374" s="160"/>
      <c r="RQ374" s="160"/>
      <c r="RR374" s="160"/>
      <c r="RS374" s="160"/>
      <c r="RT374" s="160"/>
      <c r="RU374" s="160"/>
      <c r="RV374" s="160"/>
      <c r="RW374" s="160"/>
      <c r="RX374" s="160"/>
      <c r="RY374" s="160"/>
      <c r="RZ374" s="160"/>
      <c r="SA374" s="160"/>
      <c r="SB374" s="160"/>
      <c r="SC374" s="160"/>
      <c r="SD374" s="160"/>
      <c r="SE374" s="160"/>
      <c r="SF374" s="160"/>
      <c r="SG374" s="160"/>
      <c r="SH374" s="160"/>
      <c r="SI374" s="160"/>
      <c r="SJ374" s="160"/>
      <c r="SK374" s="160"/>
      <c r="SL374" s="160"/>
      <c r="SM374" s="160"/>
      <c r="SN374" s="160"/>
      <c r="SO374" s="160"/>
      <c r="SP374" s="160"/>
      <c r="SQ374" s="160"/>
      <c r="SR374" s="160"/>
      <c r="SS374" s="160"/>
      <c r="ST374" s="160"/>
      <c r="SU374" s="160"/>
      <c r="SV374" s="160"/>
      <c r="SW374" s="160"/>
      <c r="SX374" s="160"/>
      <c r="SY374" s="160"/>
      <c r="SZ374" s="160"/>
      <c r="TA374" s="160"/>
      <c r="TB374" s="160"/>
      <c r="TC374" s="160"/>
      <c r="TD374" s="160"/>
      <c r="TE374" s="160"/>
      <c r="TF374" s="160"/>
    </row>
    <row r="375" spans="1:526">
      <c r="A375" s="160"/>
      <c r="B375" s="160"/>
      <c r="C375" s="160"/>
      <c r="D375" s="160"/>
      <c r="E375" s="160"/>
      <c r="F375" s="160"/>
      <c r="G375" s="160"/>
      <c r="H375" s="160"/>
      <c r="I375" s="160"/>
      <c r="J375" s="160"/>
      <c r="K375" s="160"/>
      <c r="L375" s="160"/>
      <c r="M375" s="160"/>
      <c r="N375" s="160"/>
      <c r="O375" s="160"/>
      <c r="P375" s="160"/>
      <c r="Q375" s="160"/>
      <c r="R375" s="160"/>
      <c r="S375" s="160"/>
      <c r="T375" s="160"/>
      <c r="U375" s="160"/>
      <c r="V375" s="160"/>
      <c r="W375" s="160"/>
      <c r="X375" s="160"/>
      <c r="Y375" s="160"/>
      <c r="Z375" s="160"/>
      <c r="AA375" s="160"/>
      <c r="AB375" s="160"/>
      <c r="AC375" s="160"/>
      <c r="AD375" s="160"/>
      <c r="AE375" s="160"/>
      <c r="AF375" s="160"/>
      <c r="AG375" s="160"/>
      <c r="AH375" s="160"/>
      <c r="AI375" s="160"/>
      <c r="AJ375" s="160"/>
      <c r="AK375" s="160"/>
      <c r="AL375" s="160"/>
      <c r="AM375" s="160"/>
      <c r="AN375" s="160"/>
      <c r="AO375" s="160"/>
      <c r="AP375" s="160"/>
      <c r="AQ375" s="160"/>
      <c r="AR375" s="160"/>
      <c r="AS375" s="160"/>
      <c r="AT375" s="160"/>
      <c r="AU375" s="160"/>
      <c r="AV375" s="160"/>
      <c r="AW375" s="160"/>
      <c r="AX375" s="160"/>
      <c r="AY375" s="160"/>
      <c r="AZ375" s="160"/>
      <c r="BA375" s="160"/>
      <c r="BB375" s="160"/>
      <c r="BC375" s="160"/>
      <c r="BD375" s="160"/>
      <c r="BE375" s="160"/>
      <c r="BF375" s="160"/>
      <c r="BG375" s="160"/>
      <c r="BH375" s="160"/>
      <c r="BI375" s="160"/>
      <c r="BJ375" s="160"/>
      <c r="BK375" s="160"/>
      <c r="BL375" s="160"/>
      <c r="BM375" s="160"/>
      <c r="BN375" s="160"/>
      <c r="BO375" s="160"/>
      <c r="BP375" s="160"/>
      <c r="BQ375" s="160"/>
      <c r="BR375" s="160"/>
      <c r="BS375" s="160"/>
      <c r="BT375" s="160"/>
      <c r="BU375" s="160"/>
      <c r="BV375" s="160"/>
      <c r="BW375" s="160"/>
      <c r="BX375" s="160"/>
      <c r="BY375" s="160"/>
      <c r="BZ375" s="160"/>
      <c r="CA375" s="160"/>
      <c r="CB375" s="160"/>
      <c r="CC375" s="160"/>
      <c r="CD375" s="160"/>
      <c r="CE375" s="160"/>
      <c r="CF375" s="160"/>
      <c r="CG375" s="160"/>
      <c r="CH375" s="160"/>
      <c r="CI375" s="160"/>
      <c r="CJ375" s="160"/>
      <c r="CK375" s="160"/>
      <c r="CL375" s="160"/>
      <c r="CM375" s="160"/>
      <c r="CN375" s="160"/>
      <c r="CO375" s="160"/>
      <c r="CP375" s="160"/>
      <c r="CQ375" s="160"/>
      <c r="CR375" s="160"/>
      <c r="CS375" s="160"/>
      <c r="CT375" s="160"/>
      <c r="CU375" s="160"/>
      <c r="CV375" s="160"/>
      <c r="CW375" s="160"/>
      <c r="CX375" s="160"/>
      <c r="CY375" s="160"/>
      <c r="CZ375" s="160"/>
      <c r="DA375" s="160"/>
      <c r="DB375" s="160"/>
      <c r="DC375" s="160"/>
      <c r="DD375" s="160"/>
      <c r="DE375" s="160"/>
      <c r="DF375" s="160"/>
      <c r="DG375" s="160"/>
      <c r="DH375" s="160"/>
      <c r="DI375" s="160"/>
      <c r="DJ375" s="160"/>
      <c r="DK375" s="160"/>
      <c r="DL375" s="160"/>
      <c r="DM375" s="160"/>
      <c r="DN375" s="160"/>
      <c r="DO375" s="160"/>
      <c r="DP375" s="160"/>
      <c r="DQ375" s="160"/>
      <c r="DR375" s="160"/>
      <c r="DS375" s="160"/>
      <c r="DT375" s="160"/>
      <c r="DU375" s="160"/>
      <c r="DV375" s="160"/>
      <c r="DW375" s="160"/>
      <c r="DX375" s="160"/>
      <c r="DY375" s="160"/>
      <c r="DZ375" s="160"/>
      <c r="EA375" s="160"/>
      <c r="EB375" s="160"/>
      <c r="EC375" s="160"/>
      <c r="ED375" s="160"/>
      <c r="EE375" s="160"/>
      <c r="EF375" s="160"/>
      <c r="EG375" s="160"/>
      <c r="EH375" s="160"/>
      <c r="EI375" s="160"/>
      <c r="EJ375" s="160"/>
      <c r="EK375" s="160"/>
      <c r="EL375" s="160"/>
      <c r="EM375" s="160"/>
      <c r="EN375" s="160"/>
      <c r="EO375" s="160"/>
      <c r="EP375" s="160"/>
      <c r="EQ375" s="160"/>
      <c r="ER375" s="160"/>
      <c r="ES375" s="160"/>
      <c r="ET375" s="160"/>
      <c r="EU375" s="160"/>
      <c r="EV375" s="160"/>
      <c r="EW375" s="160"/>
      <c r="EX375" s="160"/>
      <c r="EY375" s="160"/>
      <c r="EZ375" s="160"/>
      <c r="FA375" s="160"/>
      <c r="FB375" s="160"/>
      <c r="FC375" s="160"/>
      <c r="FD375" s="160"/>
      <c r="FE375" s="160"/>
      <c r="FF375" s="160"/>
      <c r="FG375" s="160"/>
      <c r="FH375" s="160"/>
      <c r="FI375" s="160"/>
      <c r="FJ375" s="160"/>
      <c r="FK375" s="160"/>
      <c r="FL375" s="160"/>
      <c r="FM375" s="160"/>
      <c r="FN375" s="160"/>
      <c r="FO375" s="160"/>
      <c r="FP375" s="160"/>
      <c r="FQ375" s="160"/>
      <c r="FR375" s="160"/>
      <c r="FS375" s="160"/>
      <c r="FT375" s="160"/>
      <c r="FU375" s="160"/>
      <c r="FV375" s="160"/>
      <c r="FW375" s="160"/>
      <c r="FX375" s="160"/>
      <c r="FY375" s="160"/>
      <c r="FZ375" s="160"/>
      <c r="GA375" s="160"/>
      <c r="GB375" s="160"/>
      <c r="GC375" s="160"/>
      <c r="GD375" s="160"/>
      <c r="GE375" s="160"/>
      <c r="GF375" s="160"/>
      <c r="GG375" s="160"/>
      <c r="GH375" s="160"/>
      <c r="GI375" s="160"/>
      <c r="GJ375" s="160"/>
      <c r="GK375" s="160"/>
      <c r="GL375" s="160"/>
      <c r="GM375" s="160"/>
      <c r="GN375" s="160"/>
      <c r="GO375" s="160"/>
      <c r="GP375" s="160"/>
      <c r="GQ375" s="160"/>
      <c r="GR375" s="160"/>
      <c r="GS375" s="160"/>
      <c r="GT375" s="160"/>
      <c r="GU375" s="160"/>
      <c r="GV375" s="160"/>
      <c r="GW375" s="160"/>
      <c r="GX375" s="160"/>
      <c r="GY375" s="160"/>
      <c r="GZ375" s="160"/>
      <c r="HA375" s="160"/>
      <c r="HB375" s="160"/>
      <c r="HC375" s="160"/>
      <c r="HD375" s="160"/>
      <c r="HE375" s="160"/>
      <c r="HF375" s="160"/>
      <c r="HG375" s="160"/>
      <c r="HH375" s="160"/>
      <c r="HI375" s="160"/>
      <c r="HJ375" s="160"/>
      <c r="HK375" s="160"/>
      <c r="HL375" s="160"/>
      <c r="HM375" s="160"/>
      <c r="HN375" s="160"/>
      <c r="HO375" s="160"/>
      <c r="HP375" s="160"/>
      <c r="HQ375" s="160"/>
      <c r="HR375" s="160"/>
      <c r="HS375" s="160"/>
      <c r="HT375" s="160"/>
      <c r="HU375" s="160"/>
      <c r="HV375" s="160"/>
      <c r="HW375" s="160"/>
      <c r="HX375" s="160"/>
      <c r="HY375" s="160"/>
      <c r="HZ375" s="160"/>
      <c r="IA375" s="160"/>
      <c r="IB375" s="160"/>
      <c r="IC375" s="160"/>
      <c r="ID375" s="160"/>
      <c r="IE375" s="160"/>
      <c r="IF375" s="160"/>
      <c r="IG375" s="160"/>
      <c r="IH375" s="160"/>
      <c r="II375" s="160"/>
      <c r="IJ375" s="160"/>
      <c r="IK375" s="160"/>
      <c r="IL375" s="160"/>
      <c r="IM375" s="160"/>
      <c r="IN375" s="160"/>
      <c r="IO375" s="160"/>
      <c r="IP375" s="160"/>
      <c r="IQ375" s="160"/>
      <c r="IR375" s="160"/>
      <c r="IS375" s="160"/>
      <c r="IT375" s="160"/>
      <c r="IU375" s="160"/>
      <c r="IV375" s="160"/>
      <c r="IW375" s="160"/>
      <c r="IX375" s="160"/>
      <c r="IY375" s="160"/>
      <c r="IZ375" s="160"/>
      <c r="JA375" s="160"/>
      <c r="JB375" s="160"/>
      <c r="JC375" s="160"/>
      <c r="JD375" s="160"/>
      <c r="JE375" s="160"/>
      <c r="JF375" s="160"/>
      <c r="JG375" s="160"/>
      <c r="JH375" s="160"/>
      <c r="JI375" s="160"/>
      <c r="JJ375" s="160"/>
      <c r="JK375" s="160"/>
      <c r="JL375" s="160"/>
      <c r="JM375" s="160"/>
      <c r="JN375" s="160"/>
      <c r="JO375" s="160"/>
      <c r="JP375" s="160"/>
      <c r="JQ375" s="160"/>
      <c r="JR375" s="160"/>
      <c r="JS375" s="160"/>
      <c r="JT375" s="160"/>
      <c r="JU375" s="160"/>
      <c r="JV375" s="160"/>
      <c r="JW375" s="160"/>
      <c r="JX375" s="160"/>
      <c r="JY375" s="160"/>
      <c r="JZ375" s="160"/>
      <c r="KA375" s="160"/>
      <c r="KB375" s="160"/>
      <c r="KC375" s="160"/>
      <c r="KD375" s="160"/>
      <c r="KE375" s="160"/>
      <c r="KF375" s="160"/>
      <c r="KG375" s="160"/>
      <c r="KH375" s="160"/>
      <c r="KI375" s="160"/>
      <c r="KJ375" s="160"/>
      <c r="KK375" s="160"/>
      <c r="KL375" s="160"/>
      <c r="KM375" s="160"/>
      <c r="KN375" s="160"/>
      <c r="KO375" s="160"/>
      <c r="KP375" s="160"/>
      <c r="KQ375" s="160"/>
      <c r="KR375" s="160"/>
      <c r="KS375" s="160"/>
      <c r="KT375" s="160"/>
      <c r="KU375" s="160"/>
      <c r="KV375" s="160"/>
      <c r="KW375" s="160"/>
      <c r="KX375" s="160"/>
      <c r="KY375" s="160"/>
      <c r="KZ375" s="160"/>
      <c r="LA375" s="160"/>
      <c r="LB375" s="160"/>
      <c r="LC375" s="160"/>
      <c r="LD375" s="160"/>
      <c r="LE375" s="160"/>
      <c r="LF375" s="160"/>
      <c r="LG375" s="160"/>
      <c r="LH375" s="160"/>
      <c r="LI375" s="160"/>
      <c r="LJ375" s="160"/>
      <c r="LK375" s="160"/>
      <c r="LL375" s="160"/>
      <c r="LM375" s="160"/>
      <c r="LN375" s="160"/>
      <c r="LO375" s="160"/>
      <c r="LP375" s="160"/>
      <c r="LQ375" s="160"/>
      <c r="LR375" s="160"/>
      <c r="LS375" s="160"/>
      <c r="LT375" s="160"/>
      <c r="LU375" s="160"/>
      <c r="LV375" s="160"/>
      <c r="LW375" s="160"/>
      <c r="LX375" s="160"/>
      <c r="LY375" s="160"/>
      <c r="LZ375" s="160"/>
      <c r="MA375" s="160"/>
      <c r="MB375" s="160"/>
      <c r="MC375" s="160"/>
      <c r="MD375" s="160"/>
      <c r="ME375" s="160"/>
      <c r="MF375" s="160"/>
      <c r="MG375" s="160"/>
      <c r="MH375" s="160"/>
      <c r="MI375" s="160"/>
      <c r="MJ375" s="160"/>
      <c r="MK375" s="160"/>
      <c r="ML375" s="160"/>
      <c r="MM375" s="160"/>
      <c r="MN375" s="160"/>
      <c r="MO375" s="160"/>
      <c r="MP375" s="160"/>
      <c r="MQ375" s="160"/>
      <c r="MR375" s="160"/>
      <c r="MS375" s="160"/>
      <c r="MT375" s="160"/>
      <c r="MU375" s="160"/>
      <c r="MV375" s="160"/>
      <c r="MW375" s="160"/>
      <c r="MX375" s="160"/>
      <c r="MY375" s="160"/>
      <c r="MZ375" s="160"/>
      <c r="NA375" s="160"/>
      <c r="NB375" s="160"/>
      <c r="NC375" s="160"/>
      <c r="ND375" s="160"/>
      <c r="NE375" s="160"/>
      <c r="NF375" s="160"/>
      <c r="NG375" s="160"/>
      <c r="NH375" s="160"/>
      <c r="NI375" s="160"/>
      <c r="NJ375" s="160"/>
      <c r="NK375" s="160"/>
      <c r="NL375" s="160"/>
      <c r="NM375" s="160"/>
      <c r="NN375" s="160"/>
      <c r="NO375" s="160"/>
      <c r="NP375" s="160"/>
      <c r="NQ375" s="160"/>
      <c r="NR375" s="160"/>
      <c r="NS375" s="160"/>
      <c r="NT375" s="160"/>
      <c r="NU375" s="160"/>
      <c r="NV375" s="160"/>
      <c r="NW375" s="160"/>
      <c r="NX375" s="160"/>
      <c r="NY375" s="160"/>
      <c r="NZ375" s="160"/>
      <c r="OA375" s="160"/>
      <c r="OB375" s="160"/>
      <c r="OC375" s="160"/>
      <c r="OD375" s="160"/>
      <c r="OE375" s="160"/>
      <c r="OF375" s="160"/>
      <c r="OG375" s="160"/>
      <c r="OH375" s="160"/>
      <c r="OI375" s="160"/>
      <c r="OJ375" s="160"/>
      <c r="OK375" s="160"/>
      <c r="OL375" s="160"/>
      <c r="OM375" s="160"/>
      <c r="ON375" s="160"/>
      <c r="OO375" s="160"/>
      <c r="OP375" s="160"/>
      <c r="OQ375" s="160"/>
      <c r="OR375" s="160"/>
      <c r="OS375" s="160"/>
      <c r="OT375" s="160"/>
      <c r="OU375" s="160"/>
      <c r="OV375" s="160"/>
      <c r="OW375" s="160"/>
      <c r="OX375" s="160"/>
      <c r="OY375" s="160"/>
      <c r="OZ375" s="160"/>
      <c r="PA375" s="160"/>
      <c r="PB375" s="160"/>
      <c r="PC375" s="160"/>
      <c r="PD375" s="160"/>
      <c r="PE375" s="160"/>
      <c r="PF375" s="160"/>
      <c r="PG375" s="160"/>
      <c r="PH375" s="160"/>
      <c r="PI375" s="160"/>
      <c r="PJ375" s="160"/>
      <c r="PK375" s="160"/>
      <c r="PL375" s="160"/>
      <c r="PM375" s="160"/>
      <c r="PN375" s="160"/>
      <c r="PO375" s="160"/>
      <c r="PP375" s="160"/>
      <c r="PQ375" s="160"/>
      <c r="PR375" s="160"/>
      <c r="PS375" s="160"/>
      <c r="PT375" s="160"/>
      <c r="PU375" s="160"/>
      <c r="PV375" s="160"/>
      <c r="PW375" s="160"/>
      <c r="PX375" s="160"/>
      <c r="PY375" s="160"/>
      <c r="PZ375" s="160"/>
      <c r="QA375" s="160"/>
      <c r="QB375" s="160"/>
      <c r="QC375" s="160"/>
      <c r="QD375" s="160"/>
      <c r="QE375" s="160"/>
      <c r="QF375" s="160"/>
      <c r="QG375" s="160"/>
      <c r="QH375" s="160"/>
      <c r="QI375" s="160"/>
      <c r="QJ375" s="160"/>
      <c r="QK375" s="160"/>
      <c r="QL375" s="160"/>
      <c r="QM375" s="160"/>
      <c r="QN375" s="160"/>
      <c r="QO375" s="160"/>
      <c r="QP375" s="160"/>
      <c r="QQ375" s="160"/>
      <c r="QR375" s="160"/>
      <c r="QS375" s="160"/>
      <c r="QT375" s="160"/>
      <c r="QU375" s="160"/>
      <c r="QV375" s="160"/>
      <c r="QW375" s="160"/>
      <c r="QX375" s="160"/>
      <c r="QY375" s="160"/>
      <c r="QZ375" s="160"/>
      <c r="RA375" s="160"/>
      <c r="RB375" s="160"/>
      <c r="RC375" s="160"/>
      <c r="RD375" s="160"/>
      <c r="RE375" s="160"/>
      <c r="RF375" s="160"/>
      <c r="RG375" s="160"/>
      <c r="RH375" s="160"/>
      <c r="RI375" s="160"/>
      <c r="RJ375" s="160"/>
      <c r="RK375" s="160"/>
      <c r="RL375" s="160"/>
      <c r="RM375" s="160"/>
      <c r="RN375" s="160"/>
      <c r="RO375" s="160"/>
      <c r="RP375" s="160"/>
      <c r="RQ375" s="160"/>
      <c r="RR375" s="160"/>
      <c r="RS375" s="160"/>
      <c r="RT375" s="160"/>
      <c r="RU375" s="160"/>
      <c r="RV375" s="160"/>
      <c r="RW375" s="160"/>
      <c r="RX375" s="160"/>
      <c r="RY375" s="160"/>
      <c r="RZ375" s="160"/>
      <c r="SA375" s="160"/>
      <c r="SB375" s="160"/>
      <c r="SC375" s="160"/>
      <c r="SD375" s="160"/>
      <c r="SE375" s="160"/>
      <c r="SF375" s="160"/>
      <c r="SG375" s="160"/>
      <c r="SH375" s="160"/>
      <c r="SI375" s="160"/>
      <c r="SJ375" s="160"/>
      <c r="SK375" s="160"/>
      <c r="SL375" s="160"/>
      <c r="SM375" s="160"/>
      <c r="SN375" s="160"/>
      <c r="SO375" s="160"/>
      <c r="SP375" s="160"/>
      <c r="SQ375" s="160"/>
      <c r="SR375" s="160"/>
      <c r="SS375" s="160"/>
      <c r="ST375" s="160"/>
      <c r="SU375" s="160"/>
      <c r="SV375" s="160"/>
      <c r="SW375" s="160"/>
      <c r="SX375" s="160"/>
      <c r="SY375" s="160"/>
      <c r="SZ375" s="160"/>
      <c r="TA375" s="160"/>
      <c r="TB375" s="160"/>
      <c r="TC375" s="160"/>
      <c r="TD375" s="160"/>
      <c r="TE375" s="160"/>
      <c r="TF375" s="160"/>
    </row>
    <row r="376" spans="1:526">
      <c r="A376" s="160"/>
      <c r="B376" s="160"/>
      <c r="C376" s="160"/>
      <c r="D376" s="160"/>
      <c r="E376" s="160"/>
      <c r="F376" s="160"/>
      <c r="G376" s="160"/>
      <c r="H376" s="160"/>
      <c r="I376" s="160"/>
      <c r="J376" s="160"/>
      <c r="K376" s="160"/>
      <c r="L376" s="160"/>
      <c r="M376" s="160"/>
      <c r="N376" s="160"/>
      <c r="O376" s="160"/>
      <c r="P376" s="160"/>
      <c r="Q376" s="160"/>
      <c r="R376" s="160"/>
      <c r="S376" s="160"/>
      <c r="T376" s="160"/>
      <c r="U376" s="160"/>
      <c r="V376" s="160"/>
      <c r="W376" s="160"/>
      <c r="X376" s="160"/>
      <c r="Y376" s="160"/>
      <c r="Z376" s="160"/>
      <c r="AA376" s="160"/>
      <c r="AB376" s="160"/>
      <c r="AC376" s="160"/>
      <c r="AD376" s="160"/>
      <c r="AE376" s="160"/>
      <c r="AF376" s="160"/>
      <c r="AG376" s="160"/>
      <c r="AH376" s="160"/>
      <c r="AI376" s="160"/>
      <c r="AJ376" s="160"/>
      <c r="AK376" s="160"/>
      <c r="AL376" s="160"/>
      <c r="AM376" s="160"/>
      <c r="AN376" s="160"/>
      <c r="AO376" s="160"/>
      <c r="AP376" s="160"/>
      <c r="AQ376" s="160"/>
      <c r="AR376" s="160"/>
      <c r="AS376" s="160"/>
      <c r="AT376" s="160"/>
      <c r="AU376" s="160"/>
      <c r="AV376" s="160"/>
      <c r="AW376" s="160"/>
      <c r="AX376" s="160"/>
      <c r="AY376" s="160"/>
      <c r="AZ376" s="160"/>
      <c r="BA376" s="160"/>
      <c r="BB376" s="160"/>
      <c r="BC376" s="160"/>
      <c r="BD376" s="160"/>
      <c r="BE376" s="160"/>
      <c r="BF376" s="160"/>
      <c r="BG376" s="160"/>
      <c r="BH376" s="160"/>
      <c r="BI376" s="160"/>
      <c r="BJ376" s="160"/>
      <c r="BK376" s="160"/>
      <c r="BL376" s="160"/>
      <c r="BM376" s="160"/>
      <c r="BN376" s="160"/>
      <c r="BO376" s="160"/>
      <c r="BP376" s="160"/>
      <c r="BQ376" s="160"/>
      <c r="BR376" s="160"/>
      <c r="BS376" s="160"/>
      <c r="BT376" s="160"/>
      <c r="BU376" s="160"/>
      <c r="BV376" s="160"/>
      <c r="BW376" s="160"/>
      <c r="BX376" s="160"/>
      <c r="BY376" s="160"/>
      <c r="BZ376" s="160"/>
      <c r="CA376" s="160"/>
      <c r="CB376" s="160"/>
      <c r="CC376" s="160"/>
      <c r="CD376" s="160"/>
      <c r="CE376" s="160"/>
      <c r="CF376" s="160"/>
      <c r="CG376" s="160"/>
      <c r="CH376" s="160"/>
      <c r="CI376" s="160"/>
      <c r="CJ376" s="160"/>
      <c r="CK376" s="160"/>
      <c r="CL376" s="160"/>
      <c r="CM376" s="160"/>
      <c r="CN376" s="160"/>
      <c r="CO376" s="160"/>
      <c r="CP376" s="160"/>
      <c r="CQ376" s="160"/>
      <c r="CR376" s="160"/>
      <c r="CS376" s="160"/>
      <c r="CT376" s="160"/>
      <c r="CU376" s="160"/>
      <c r="CV376" s="160"/>
      <c r="CW376" s="160"/>
      <c r="CX376" s="160"/>
      <c r="CY376" s="160"/>
      <c r="CZ376" s="160"/>
      <c r="DA376" s="160"/>
      <c r="DB376" s="160"/>
      <c r="DC376" s="160"/>
      <c r="DD376" s="160"/>
      <c r="DE376" s="160"/>
      <c r="DF376" s="160"/>
      <c r="DG376" s="160"/>
      <c r="DH376" s="160"/>
      <c r="DI376" s="160"/>
      <c r="DJ376" s="160"/>
      <c r="DK376" s="160"/>
      <c r="DL376" s="160"/>
      <c r="DM376" s="160"/>
      <c r="DN376" s="160"/>
      <c r="DO376" s="160"/>
      <c r="DP376" s="160"/>
      <c r="DQ376" s="160"/>
      <c r="DR376" s="160"/>
      <c r="DS376" s="160"/>
      <c r="DT376" s="160"/>
      <c r="DU376" s="160"/>
      <c r="DV376" s="160"/>
      <c r="DW376" s="160"/>
      <c r="DX376" s="160"/>
      <c r="DY376" s="160"/>
      <c r="DZ376" s="160"/>
      <c r="EA376" s="160"/>
      <c r="EB376" s="160"/>
      <c r="EC376" s="160"/>
      <c r="ED376" s="160"/>
      <c r="EE376" s="160"/>
      <c r="EF376" s="160"/>
      <c r="EG376" s="160"/>
      <c r="EH376" s="160"/>
      <c r="EI376" s="160"/>
      <c r="EJ376" s="160"/>
      <c r="EK376" s="160"/>
      <c r="EL376" s="160"/>
      <c r="EM376" s="160"/>
      <c r="EN376" s="160"/>
      <c r="EO376" s="160"/>
      <c r="EP376" s="160"/>
      <c r="EQ376" s="160"/>
      <c r="ER376" s="160"/>
      <c r="ES376" s="160"/>
      <c r="ET376" s="160"/>
      <c r="EU376" s="160"/>
      <c r="EV376" s="160"/>
      <c r="EW376" s="160"/>
      <c r="EX376" s="160"/>
      <c r="EY376" s="160"/>
      <c r="EZ376" s="160"/>
      <c r="FA376" s="160"/>
      <c r="FB376" s="160"/>
      <c r="FC376" s="160"/>
      <c r="FD376" s="160"/>
      <c r="FE376" s="160"/>
      <c r="FF376" s="160"/>
      <c r="FG376" s="160"/>
      <c r="FH376" s="160"/>
      <c r="FI376" s="160"/>
      <c r="FJ376" s="160"/>
      <c r="FK376" s="160"/>
      <c r="FL376" s="160"/>
      <c r="FM376" s="160"/>
      <c r="FN376" s="160"/>
      <c r="FO376" s="160"/>
      <c r="FP376" s="160"/>
      <c r="FQ376" s="160"/>
      <c r="FR376" s="160"/>
      <c r="FS376" s="160"/>
      <c r="FT376" s="160"/>
      <c r="FU376" s="160"/>
      <c r="FV376" s="160"/>
      <c r="FW376" s="160"/>
      <c r="FX376" s="160"/>
      <c r="FY376" s="160"/>
      <c r="FZ376" s="160"/>
      <c r="GA376" s="160"/>
      <c r="GB376" s="160"/>
      <c r="GC376" s="160"/>
      <c r="GD376" s="160"/>
      <c r="GE376" s="160"/>
      <c r="GF376" s="160"/>
      <c r="GG376" s="160"/>
      <c r="GH376" s="160"/>
      <c r="GI376" s="160"/>
      <c r="GJ376" s="160"/>
      <c r="GK376" s="160"/>
      <c r="GL376" s="160"/>
      <c r="GM376" s="160"/>
      <c r="GN376" s="160"/>
      <c r="GO376" s="160"/>
      <c r="GP376" s="160"/>
      <c r="GQ376" s="160"/>
      <c r="GR376" s="160"/>
      <c r="GS376" s="160"/>
      <c r="GT376" s="160"/>
      <c r="GU376" s="160"/>
      <c r="GV376" s="160"/>
      <c r="GW376" s="160"/>
      <c r="GX376" s="160"/>
      <c r="GY376" s="160"/>
      <c r="GZ376" s="160"/>
      <c r="HA376" s="160"/>
      <c r="HB376" s="160"/>
      <c r="HC376" s="160"/>
      <c r="HD376" s="160"/>
      <c r="HE376" s="160"/>
      <c r="HF376" s="160"/>
      <c r="HG376" s="160"/>
      <c r="HH376" s="160"/>
      <c r="HI376" s="160"/>
      <c r="HJ376" s="160"/>
      <c r="HK376" s="160"/>
      <c r="HL376" s="160"/>
      <c r="HM376" s="160"/>
      <c r="HN376" s="160"/>
      <c r="HO376" s="160"/>
      <c r="HP376" s="160"/>
      <c r="HQ376" s="160"/>
      <c r="HR376" s="160"/>
      <c r="HS376" s="160"/>
      <c r="HT376" s="160"/>
      <c r="HU376" s="160"/>
      <c r="HV376" s="160"/>
      <c r="HW376" s="160"/>
      <c r="HX376" s="160"/>
      <c r="HY376" s="160"/>
      <c r="HZ376" s="160"/>
      <c r="IA376" s="160"/>
      <c r="IB376" s="160"/>
      <c r="IC376" s="160"/>
      <c r="ID376" s="160"/>
      <c r="IE376" s="160"/>
      <c r="IF376" s="160"/>
      <c r="IG376" s="160"/>
      <c r="IH376" s="160"/>
      <c r="II376" s="160"/>
      <c r="IJ376" s="160"/>
      <c r="IK376" s="160"/>
      <c r="IL376" s="160"/>
      <c r="IM376" s="160"/>
      <c r="IN376" s="160"/>
      <c r="IO376" s="160"/>
      <c r="IP376" s="160"/>
      <c r="IQ376" s="160"/>
      <c r="IR376" s="160"/>
      <c r="IS376" s="160"/>
      <c r="IT376" s="160"/>
      <c r="IU376" s="160"/>
      <c r="IV376" s="160"/>
      <c r="IW376" s="160"/>
      <c r="IX376" s="160"/>
      <c r="IY376" s="160"/>
      <c r="IZ376" s="160"/>
      <c r="JA376" s="160"/>
      <c r="JB376" s="160"/>
      <c r="JC376" s="160"/>
      <c r="JD376" s="160"/>
      <c r="JE376" s="160"/>
      <c r="JF376" s="160"/>
      <c r="JG376" s="160"/>
      <c r="JH376" s="160"/>
      <c r="JI376" s="160"/>
      <c r="JJ376" s="160"/>
      <c r="JK376" s="160"/>
      <c r="JL376" s="160"/>
      <c r="JM376" s="160"/>
      <c r="JN376" s="160"/>
      <c r="JO376" s="160"/>
      <c r="JP376" s="160"/>
      <c r="JQ376" s="160"/>
      <c r="JR376" s="160"/>
      <c r="JS376" s="160"/>
      <c r="JT376" s="160"/>
      <c r="JU376" s="160"/>
      <c r="JV376" s="160"/>
      <c r="JW376" s="160"/>
      <c r="JX376" s="160"/>
      <c r="JY376" s="160"/>
      <c r="JZ376" s="160"/>
      <c r="KA376" s="160"/>
      <c r="KB376" s="160"/>
      <c r="KC376" s="160"/>
      <c r="KD376" s="160"/>
      <c r="KE376" s="160"/>
      <c r="KF376" s="160"/>
      <c r="KG376" s="160"/>
      <c r="KH376" s="160"/>
      <c r="KI376" s="160"/>
      <c r="KJ376" s="160"/>
      <c r="KK376" s="160"/>
      <c r="KL376" s="160"/>
      <c r="KM376" s="160"/>
      <c r="KN376" s="160"/>
      <c r="KO376" s="160"/>
      <c r="KP376" s="160"/>
      <c r="KQ376" s="160"/>
      <c r="KR376" s="160"/>
      <c r="KS376" s="160"/>
      <c r="KT376" s="160"/>
      <c r="KU376" s="160"/>
      <c r="KV376" s="160"/>
      <c r="KW376" s="160"/>
      <c r="KX376" s="160"/>
      <c r="KY376" s="160"/>
      <c r="KZ376" s="160"/>
      <c r="LA376" s="160"/>
      <c r="LB376" s="160"/>
      <c r="LC376" s="160"/>
      <c r="LD376" s="160"/>
      <c r="LE376" s="160"/>
      <c r="LF376" s="160"/>
      <c r="LG376" s="160"/>
      <c r="LH376" s="160"/>
      <c r="LI376" s="160"/>
      <c r="LJ376" s="160"/>
      <c r="LK376" s="160"/>
      <c r="LL376" s="160"/>
      <c r="LM376" s="160"/>
      <c r="LN376" s="160"/>
      <c r="LO376" s="160"/>
      <c r="LP376" s="160"/>
      <c r="LQ376" s="160"/>
      <c r="LR376" s="160"/>
      <c r="LS376" s="160"/>
      <c r="LT376" s="160"/>
      <c r="LU376" s="160"/>
      <c r="LV376" s="160"/>
      <c r="LW376" s="160"/>
      <c r="LX376" s="160"/>
      <c r="LY376" s="160"/>
      <c r="LZ376" s="160"/>
      <c r="MA376" s="160"/>
      <c r="MB376" s="160"/>
      <c r="MC376" s="160"/>
      <c r="MD376" s="160"/>
      <c r="ME376" s="160"/>
      <c r="MF376" s="160"/>
      <c r="MG376" s="160"/>
      <c r="MH376" s="160"/>
      <c r="MI376" s="160"/>
      <c r="MJ376" s="160"/>
      <c r="MK376" s="160"/>
      <c r="ML376" s="160"/>
      <c r="MM376" s="160"/>
      <c r="MN376" s="160"/>
      <c r="MO376" s="160"/>
      <c r="MP376" s="160"/>
      <c r="MQ376" s="160"/>
      <c r="MR376" s="160"/>
      <c r="MS376" s="160"/>
      <c r="MT376" s="160"/>
      <c r="MU376" s="160"/>
      <c r="MV376" s="160"/>
      <c r="MW376" s="160"/>
      <c r="MX376" s="160"/>
      <c r="MY376" s="160"/>
      <c r="MZ376" s="160"/>
      <c r="NA376" s="160"/>
      <c r="NB376" s="160"/>
      <c r="NC376" s="160"/>
      <c r="ND376" s="160"/>
      <c r="NE376" s="160"/>
      <c r="NF376" s="160"/>
      <c r="NG376" s="160"/>
      <c r="NH376" s="160"/>
      <c r="NI376" s="160"/>
      <c r="NJ376" s="160"/>
      <c r="NK376" s="160"/>
      <c r="NL376" s="160"/>
      <c r="NM376" s="160"/>
      <c r="NN376" s="160"/>
      <c r="NO376" s="160"/>
      <c r="NP376" s="160"/>
      <c r="NQ376" s="160"/>
      <c r="NR376" s="160"/>
      <c r="NS376" s="160"/>
      <c r="NT376" s="160"/>
      <c r="NU376" s="160"/>
      <c r="NV376" s="160"/>
      <c r="NW376" s="160"/>
      <c r="NX376" s="160"/>
      <c r="NY376" s="160"/>
      <c r="NZ376" s="160"/>
      <c r="OA376" s="160"/>
      <c r="OB376" s="160"/>
      <c r="OC376" s="160"/>
      <c r="OD376" s="160"/>
      <c r="OE376" s="160"/>
      <c r="OF376" s="160"/>
      <c r="OG376" s="160"/>
      <c r="OH376" s="160"/>
      <c r="OI376" s="160"/>
      <c r="OJ376" s="160"/>
      <c r="OK376" s="160"/>
      <c r="OL376" s="160"/>
      <c r="OM376" s="160"/>
      <c r="ON376" s="160"/>
      <c r="OO376" s="160"/>
      <c r="OP376" s="160"/>
      <c r="OQ376" s="160"/>
      <c r="OR376" s="160"/>
      <c r="OS376" s="160"/>
      <c r="OT376" s="160"/>
      <c r="OU376" s="160"/>
      <c r="OV376" s="160"/>
      <c r="OW376" s="160"/>
      <c r="OX376" s="160"/>
      <c r="OY376" s="160"/>
      <c r="OZ376" s="160"/>
      <c r="PA376" s="160"/>
      <c r="PB376" s="160"/>
      <c r="PC376" s="160"/>
      <c r="PD376" s="160"/>
      <c r="PE376" s="160"/>
      <c r="PF376" s="160"/>
      <c r="PG376" s="160"/>
      <c r="PH376" s="160"/>
      <c r="PI376" s="160"/>
      <c r="PJ376" s="160"/>
      <c r="PK376" s="160"/>
      <c r="PL376" s="160"/>
      <c r="PM376" s="160"/>
      <c r="PN376" s="160"/>
      <c r="PO376" s="160"/>
      <c r="PP376" s="160"/>
      <c r="PQ376" s="160"/>
      <c r="PR376" s="160"/>
      <c r="PS376" s="160"/>
      <c r="PT376" s="160"/>
      <c r="PU376" s="160"/>
      <c r="PV376" s="160"/>
      <c r="PW376" s="160"/>
      <c r="PX376" s="160"/>
      <c r="PY376" s="160"/>
      <c r="PZ376" s="160"/>
      <c r="QA376" s="160"/>
      <c r="QB376" s="160"/>
      <c r="QC376" s="160"/>
      <c r="QD376" s="160"/>
      <c r="QE376" s="160"/>
      <c r="QF376" s="160"/>
      <c r="QG376" s="160"/>
      <c r="QH376" s="160"/>
      <c r="QI376" s="160"/>
      <c r="QJ376" s="160"/>
      <c r="QK376" s="160"/>
      <c r="QL376" s="160"/>
      <c r="QM376" s="160"/>
      <c r="QN376" s="160"/>
      <c r="QO376" s="160"/>
      <c r="QP376" s="160"/>
      <c r="QQ376" s="160"/>
      <c r="QR376" s="160"/>
      <c r="QS376" s="160"/>
      <c r="QT376" s="160"/>
      <c r="QU376" s="160"/>
      <c r="QV376" s="160"/>
      <c r="QW376" s="160"/>
      <c r="QX376" s="160"/>
      <c r="QY376" s="160"/>
      <c r="QZ376" s="160"/>
      <c r="RA376" s="160"/>
      <c r="RB376" s="160"/>
      <c r="RC376" s="160"/>
      <c r="RD376" s="160"/>
      <c r="RE376" s="160"/>
      <c r="RF376" s="160"/>
      <c r="RG376" s="160"/>
      <c r="RH376" s="160"/>
      <c r="RI376" s="160"/>
      <c r="RJ376" s="160"/>
      <c r="RK376" s="160"/>
      <c r="RL376" s="160"/>
      <c r="RM376" s="160"/>
      <c r="RN376" s="160"/>
      <c r="RO376" s="160"/>
      <c r="RP376" s="160"/>
      <c r="RQ376" s="160"/>
      <c r="RR376" s="160"/>
      <c r="RS376" s="160"/>
      <c r="RT376" s="160"/>
      <c r="RU376" s="160"/>
      <c r="RV376" s="160"/>
      <c r="RW376" s="160"/>
      <c r="RX376" s="160"/>
      <c r="RY376" s="160"/>
      <c r="RZ376" s="160"/>
      <c r="SA376" s="160"/>
      <c r="SB376" s="160"/>
      <c r="SC376" s="160"/>
      <c r="SD376" s="160"/>
      <c r="SE376" s="160"/>
      <c r="SF376" s="160"/>
      <c r="SG376" s="160"/>
      <c r="SH376" s="160"/>
      <c r="SI376" s="160"/>
      <c r="SJ376" s="160"/>
      <c r="SK376" s="160"/>
      <c r="SL376" s="160"/>
      <c r="SM376" s="160"/>
      <c r="SN376" s="160"/>
      <c r="SO376" s="160"/>
      <c r="SP376" s="160"/>
      <c r="SQ376" s="160"/>
      <c r="SR376" s="160"/>
      <c r="SS376" s="160"/>
      <c r="ST376" s="160"/>
      <c r="SU376" s="160"/>
      <c r="SV376" s="160"/>
      <c r="SW376" s="160"/>
      <c r="SX376" s="160"/>
      <c r="SY376" s="160"/>
      <c r="SZ376" s="160"/>
      <c r="TA376" s="160"/>
      <c r="TB376" s="160"/>
      <c r="TC376" s="160"/>
      <c r="TD376" s="160"/>
      <c r="TE376" s="160"/>
      <c r="TF376" s="160"/>
    </row>
    <row r="377" spans="1:526">
      <c r="A377" s="160"/>
      <c r="B377" s="160"/>
      <c r="C377" s="160"/>
      <c r="D377" s="160"/>
      <c r="E377" s="160"/>
      <c r="F377" s="160"/>
      <c r="G377" s="160"/>
      <c r="H377" s="160"/>
      <c r="I377" s="160"/>
      <c r="J377" s="160"/>
      <c r="K377" s="160"/>
      <c r="L377" s="160"/>
      <c r="M377" s="160"/>
      <c r="N377" s="160"/>
      <c r="O377" s="160"/>
      <c r="P377" s="160"/>
      <c r="Q377" s="160"/>
      <c r="R377" s="160"/>
      <c r="S377" s="160"/>
      <c r="T377" s="160"/>
      <c r="U377" s="160"/>
      <c r="V377" s="160"/>
      <c r="W377" s="160"/>
      <c r="X377" s="160"/>
      <c r="Y377" s="160"/>
      <c r="Z377" s="160"/>
      <c r="AA377" s="160"/>
      <c r="AB377" s="160"/>
      <c r="AC377" s="160"/>
      <c r="AD377" s="160"/>
      <c r="AE377" s="160"/>
      <c r="AF377" s="160"/>
      <c r="AG377" s="160"/>
      <c r="AH377" s="160"/>
      <c r="AI377" s="160"/>
      <c r="AJ377" s="160"/>
      <c r="AK377" s="160"/>
      <c r="AL377" s="160"/>
      <c r="AM377" s="160"/>
      <c r="AN377" s="160"/>
      <c r="AO377" s="160"/>
      <c r="AP377" s="160"/>
      <c r="AQ377" s="160"/>
      <c r="AR377" s="160"/>
      <c r="AS377" s="160"/>
      <c r="AT377" s="160"/>
      <c r="AU377" s="160"/>
      <c r="AV377" s="160"/>
      <c r="AW377" s="160"/>
      <c r="AX377" s="160"/>
      <c r="AY377" s="160"/>
      <c r="AZ377" s="160"/>
      <c r="BA377" s="160"/>
      <c r="BB377" s="160"/>
      <c r="BC377" s="160"/>
      <c r="BD377" s="160"/>
      <c r="BE377" s="160"/>
      <c r="BF377" s="160"/>
      <c r="BG377" s="160"/>
      <c r="BH377" s="160"/>
      <c r="BI377" s="160"/>
      <c r="BJ377" s="160"/>
      <c r="BK377" s="160"/>
      <c r="BL377" s="160"/>
      <c r="BM377" s="160"/>
      <c r="BN377" s="160"/>
      <c r="BO377" s="160"/>
      <c r="BP377" s="160"/>
      <c r="BQ377" s="160"/>
      <c r="BR377" s="160"/>
      <c r="BS377" s="160"/>
      <c r="BT377" s="160"/>
      <c r="BU377" s="160"/>
      <c r="BV377" s="160"/>
      <c r="BW377" s="160"/>
      <c r="BX377" s="160"/>
      <c r="BY377" s="160"/>
      <c r="BZ377" s="160"/>
      <c r="CA377" s="160"/>
      <c r="CB377" s="160"/>
      <c r="CC377" s="160"/>
      <c r="CD377" s="160"/>
      <c r="CE377" s="160"/>
      <c r="CF377" s="160"/>
      <c r="CG377" s="160"/>
      <c r="CH377" s="160"/>
      <c r="CI377" s="160"/>
      <c r="CJ377" s="160"/>
      <c r="CK377" s="160"/>
      <c r="CL377" s="160"/>
      <c r="CM377" s="160"/>
      <c r="CN377" s="160"/>
      <c r="CO377" s="160"/>
      <c r="CP377" s="160"/>
      <c r="CQ377" s="160"/>
      <c r="CR377" s="160"/>
      <c r="CS377" s="160"/>
      <c r="CT377" s="160"/>
      <c r="CU377" s="160"/>
      <c r="CV377" s="160"/>
      <c r="CW377" s="160"/>
      <c r="CX377" s="160"/>
      <c r="CY377" s="160"/>
      <c r="CZ377" s="160"/>
      <c r="DA377" s="160"/>
      <c r="DB377" s="160"/>
      <c r="DC377" s="160"/>
      <c r="DD377" s="160"/>
      <c r="DE377" s="160"/>
      <c r="DF377" s="160"/>
      <c r="DG377" s="160"/>
      <c r="DH377" s="160"/>
      <c r="DI377" s="160"/>
      <c r="DJ377" s="160"/>
      <c r="DK377" s="160"/>
      <c r="DL377" s="160"/>
      <c r="DM377" s="160"/>
      <c r="DN377" s="160"/>
      <c r="DO377" s="160"/>
      <c r="DP377" s="160"/>
      <c r="DQ377" s="160"/>
      <c r="DR377" s="160"/>
      <c r="DS377" s="160"/>
      <c r="DT377" s="160"/>
      <c r="DU377" s="160"/>
      <c r="DV377" s="160"/>
      <c r="DW377" s="160"/>
      <c r="DX377" s="160"/>
      <c r="DY377" s="160"/>
      <c r="DZ377" s="160"/>
      <c r="EA377" s="160"/>
      <c r="EB377" s="160"/>
      <c r="EC377" s="160"/>
      <c r="ED377" s="160"/>
      <c r="EE377" s="160"/>
      <c r="EF377" s="160"/>
      <c r="EG377" s="160"/>
      <c r="EH377" s="160"/>
      <c r="EI377" s="160"/>
      <c r="EJ377" s="160"/>
      <c r="EK377" s="160"/>
      <c r="EL377" s="160"/>
      <c r="EM377" s="160"/>
      <c r="EN377" s="160"/>
      <c r="EO377" s="160"/>
      <c r="EP377" s="160"/>
      <c r="EQ377" s="160"/>
      <c r="ER377" s="160"/>
      <c r="ES377" s="160"/>
      <c r="ET377" s="160"/>
      <c r="EU377" s="160"/>
      <c r="EV377" s="160"/>
      <c r="EW377" s="160"/>
      <c r="EX377" s="160"/>
      <c r="EY377" s="160"/>
      <c r="EZ377" s="160"/>
      <c r="FA377" s="160"/>
      <c r="FB377" s="160"/>
      <c r="FC377" s="160"/>
      <c r="FD377" s="160"/>
      <c r="FE377" s="160"/>
      <c r="FF377" s="160"/>
      <c r="FG377" s="160"/>
      <c r="FH377" s="160"/>
      <c r="FI377" s="160"/>
      <c r="FJ377" s="160"/>
      <c r="FK377" s="160"/>
      <c r="FL377" s="160"/>
      <c r="FM377" s="160"/>
      <c r="FN377" s="160"/>
      <c r="FO377" s="160"/>
      <c r="FP377" s="160"/>
      <c r="FQ377" s="160"/>
      <c r="FR377" s="160"/>
      <c r="FS377" s="160"/>
      <c r="FT377" s="160"/>
      <c r="FU377" s="160"/>
      <c r="FV377" s="160"/>
      <c r="FW377" s="160"/>
      <c r="FX377" s="160"/>
      <c r="FY377" s="160"/>
      <c r="FZ377" s="160"/>
      <c r="GA377" s="160"/>
      <c r="GB377" s="160"/>
      <c r="GC377" s="160"/>
      <c r="GD377" s="160"/>
      <c r="GE377" s="160"/>
      <c r="GF377" s="160"/>
      <c r="GG377" s="160"/>
      <c r="GH377" s="160"/>
      <c r="GI377" s="160"/>
      <c r="GJ377" s="160"/>
      <c r="GK377" s="160"/>
      <c r="GL377" s="160"/>
      <c r="GM377" s="160"/>
      <c r="GN377" s="160"/>
      <c r="GO377" s="160"/>
      <c r="GP377" s="160"/>
      <c r="GQ377" s="160"/>
      <c r="GR377" s="160"/>
      <c r="GS377" s="160"/>
      <c r="GT377" s="160"/>
      <c r="GU377" s="160"/>
      <c r="GV377" s="160"/>
      <c r="GW377" s="160"/>
      <c r="GX377" s="160"/>
      <c r="GY377" s="160"/>
      <c r="GZ377" s="160"/>
      <c r="HA377" s="160"/>
      <c r="HB377" s="160"/>
      <c r="HC377" s="160"/>
      <c r="HD377" s="160"/>
      <c r="HE377" s="160"/>
      <c r="HF377" s="160"/>
      <c r="HG377" s="160"/>
      <c r="HH377" s="160"/>
      <c r="HI377" s="160"/>
      <c r="HJ377" s="160"/>
      <c r="HK377" s="160"/>
      <c r="HL377" s="160"/>
      <c r="HM377" s="160"/>
      <c r="HN377" s="160"/>
      <c r="HO377" s="160"/>
      <c r="HP377" s="160"/>
      <c r="HQ377" s="160"/>
      <c r="HR377" s="160"/>
      <c r="HS377" s="160"/>
      <c r="HT377" s="160"/>
      <c r="HU377" s="160"/>
      <c r="HV377" s="160"/>
      <c r="HW377" s="160"/>
      <c r="HX377" s="160"/>
      <c r="HY377" s="160"/>
      <c r="HZ377" s="160"/>
      <c r="IA377" s="160"/>
      <c r="IB377" s="160"/>
      <c r="IC377" s="160"/>
      <c r="ID377" s="160"/>
      <c r="IE377" s="160"/>
      <c r="IF377" s="160"/>
      <c r="IG377" s="160"/>
      <c r="IH377" s="160"/>
      <c r="II377" s="160"/>
      <c r="IJ377" s="160"/>
      <c r="IK377" s="160"/>
      <c r="IL377" s="160"/>
      <c r="IM377" s="160"/>
      <c r="IN377" s="160"/>
      <c r="IO377" s="160"/>
      <c r="IP377" s="160"/>
      <c r="IQ377" s="160"/>
      <c r="IR377" s="160"/>
      <c r="IS377" s="160"/>
      <c r="IT377" s="160"/>
      <c r="IU377" s="160"/>
      <c r="IV377" s="160"/>
      <c r="IW377" s="160"/>
      <c r="IX377" s="160"/>
      <c r="IY377" s="160"/>
      <c r="IZ377" s="160"/>
      <c r="JA377" s="160"/>
      <c r="JB377" s="160"/>
      <c r="JC377" s="160"/>
      <c r="JD377" s="160"/>
      <c r="JE377" s="160"/>
      <c r="JF377" s="160"/>
      <c r="JG377" s="160"/>
      <c r="JH377" s="160"/>
      <c r="JI377" s="160"/>
      <c r="JJ377" s="160"/>
      <c r="JK377" s="160"/>
      <c r="JL377" s="160"/>
      <c r="JM377" s="160"/>
      <c r="JN377" s="160"/>
      <c r="JO377" s="160"/>
      <c r="JP377" s="160"/>
      <c r="JQ377" s="160"/>
      <c r="JR377" s="160"/>
      <c r="JS377" s="160"/>
      <c r="JT377" s="160"/>
      <c r="JU377" s="160"/>
      <c r="JV377" s="160"/>
      <c r="JW377" s="160"/>
      <c r="JX377" s="160"/>
      <c r="JY377" s="160"/>
      <c r="JZ377" s="160"/>
      <c r="KA377" s="160"/>
      <c r="KB377" s="160"/>
      <c r="KC377" s="160"/>
      <c r="KD377" s="160"/>
      <c r="KE377" s="160"/>
      <c r="KF377" s="160"/>
      <c r="KG377" s="160"/>
      <c r="KH377" s="160"/>
      <c r="KI377" s="160"/>
      <c r="KJ377" s="160"/>
      <c r="KK377" s="160"/>
      <c r="KL377" s="160"/>
      <c r="KM377" s="160"/>
      <c r="KN377" s="160"/>
      <c r="KO377" s="160"/>
      <c r="KP377" s="160"/>
      <c r="KQ377" s="160"/>
      <c r="KR377" s="160"/>
      <c r="KS377" s="160"/>
      <c r="KT377" s="160"/>
      <c r="KU377" s="160"/>
      <c r="KV377" s="160"/>
      <c r="KW377" s="160"/>
      <c r="KX377" s="160"/>
      <c r="KY377" s="160"/>
      <c r="KZ377" s="160"/>
      <c r="LA377" s="160"/>
      <c r="LB377" s="160"/>
      <c r="LC377" s="160"/>
      <c r="LD377" s="160"/>
      <c r="LE377" s="160"/>
      <c r="LF377" s="160"/>
      <c r="LG377" s="160"/>
      <c r="LH377" s="160"/>
      <c r="LI377" s="160"/>
      <c r="LJ377" s="160"/>
      <c r="LK377" s="160"/>
      <c r="LL377" s="160"/>
      <c r="LM377" s="160"/>
      <c r="LN377" s="160"/>
      <c r="LO377" s="160"/>
      <c r="LP377" s="160"/>
      <c r="LQ377" s="160"/>
      <c r="LR377" s="160"/>
      <c r="LS377" s="160"/>
      <c r="LT377" s="160"/>
      <c r="LU377" s="160"/>
      <c r="LV377" s="160"/>
      <c r="LW377" s="160"/>
      <c r="LX377" s="160"/>
      <c r="LY377" s="160"/>
      <c r="LZ377" s="160"/>
      <c r="MA377" s="160"/>
      <c r="MB377" s="160"/>
      <c r="MC377" s="160"/>
      <c r="MD377" s="160"/>
      <c r="ME377" s="160"/>
      <c r="MF377" s="160"/>
      <c r="MG377" s="160"/>
      <c r="MH377" s="160"/>
      <c r="MI377" s="160"/>
      <c r="MJ377" s="160"/>
      <c r="MK377" s="160"/>
      <c r="ML377" s="160"/>
      <c r="MM377" s="160"/>
      <c r="MN377" s="160"/>
      <c r="MO377" s="160"/>
      <c r="MP377" s="160"/>
      <c r="MQ377" s="160"/>
      <c r="MR377" s="160"/>
      <c r="MS377" s="160"/>
      <c r="MT377" s="160"/>
      <c r="MU377" s="160"/>
      <c r="MV377" s="160"/>
      <c r="MW377" s="160"/>
      <c r="MX377" s="160"/>
      <c r="MY377" s="160"/>
      <c r="MZ377" s="160"/>
      <c r="NA377" s="160"/>
      <c r="NB377" s="160"/>
      <c r="NC377" s="160"/>
      <c r="ND377" s="160"/>
      <c r="NE377" s="160"/>
      <c r="NF377" s="160"/>
      <c r="NG377" s="160"/>
      <c r="NH377" s="160"/>
      <c r="NI377" s="160"/>
      <c r="NJ377" s="160"/>
      <c r="NK377" s="160"/>
      <c r="NL377" s="160"/>
      <c r="NM377" s="160"/>
      <c r="NN377" s="160"/>
      <c r="NO377" s="160"/>
      <c r="NP377" s="160"/>
      <c r="NQ377" s="160"/>
      <c r="NR377" s="160"/>
      <c r="NS377" s="160"/>
      <c r="NT377" s="160"/>
      <c r="NU377" s="160"/>
      <c r="NV377" s="160"/>
      <c r="NW377" s="160"/>
      <c r="NX377" s="160"/>
      <c r="NY377" s="160"/>
      <c r="NZ377" s="160"/>
      <c r="OA377" s="160"/>
      <c r="OB377" s="160"/>
      <c r="OC377" s="160"/>
      <c r="OD377" s="160"/>
      <c r="OE377" s="160"/>
      <c r="OF377" s="160"/>
      <c r="OG377" s="160"/>
      <c r="OH377" s="160"/>
      <c r="OI377" s="160"/>
      <c r="OJ377" s="160"/>
      <c r="OK377" s="160"/>
      <c r="OL377" s="160"/>
      <c r="OM377" s="160"/>
      <c r="ON377" s="160"/>
      <c r="OO377" s="160"/>
      <c r="OP377" s="160"/>
      <c r="OQ377" s="160"/>
      <c r="OR377" s="160"/>
      <c r="OS377" s="160"/>
      <c r="OT377" s="160"/>
      <c r="OU377" s="160"/>
      <c r="OV377" s="160"/>
      <c r="OW377" s="160"/>
      <c r="OX377" s="160"/>
      <c r="OY377" s="160"/>
      <c r="OZ377" s="160"/>
      <c r="PA377" s="160"/>
      <c r="PB377" s="160"/>
      <c r="PC377" s="160"/>
      <c r="PD377" s="160"/>
      <c r="PE377" s="160"/>
      <c r="PF377" s="160"/>
      <c r="PG377" s="160"/>
      <c r="PH377" s="160"/>
      <c r="PI377" s="160"/>
      <c r="PJ377" s="160"/>
      <c r="PK377" s="160"/>
      <c r="PL377" s="160"/>
      <c r="PM377" s="160"/>
      <c r="PN377" s="160"/>
      <c r="PO377" s="160"/>
      <c r="PP377" s="160"/>
      <c r="PQ377" s="160"/>
      <c r="PR377" s="160"/>
      <c r="PS377" s="160"/>
      <c r="PT377" s="160"/>
      <c r="PU377" s="160"/>
      <c r="PV377" s="160"/>
      <c r="PW377" s="160"/>
      <c r="PX377" s="160"/>
      <c r="PY377" s="160"/>
      <c r="PZ377" s="160"/>
      <c r="QA377" s="160"/>
      <c r="QB377" s="160"/>
      <c r="QC377" s="160"/>
      <c r="QD377" s="160"/>
      <c r="QE377" s="160"/>
      <c r="QF377" s="160"/>
      <c r="QG377" s="160"/>
      <c r="QH377" s="160"/>
      <c r="QI377" s="160"/>
      <c r="QJ377" s="160"/>
      <c r="QK377" s="160"/>
      <c r="QL377" s="160"/>
      <c r="QM377" s="160"/>
      <c r="QN377" s="160"/>
      <c r="QO377" s="160"/>
      <c r="QP377" s="160"/>
      <c r="QQ377" s="160"/>
      <c r="QR377" s="160"/>
      <c r="QS377" s="160"/>
      <c r="QT377" s="160"/>
      <c r="QU377" s="160"/>
      <c r="QV377" s="160"/>
      <c r="QW377" s="160"/>
      <c r="QX377" s="160"/>
      <c r="QY377" s="160"/>
      <c r="QZ377" s="160"/>
      <c r="RA377" s="160"/>
      <c r="RB377" s="160"/>
      <c r="RC377" s="160"/>
      <c r="RD377" s="160"/>
      <c r="RE377" s="160"/>
      <c r="RF377" s="160"/>
      <c r="RG377" s="160"/>
      <c r="RH377" s="160"/>
      <c r="RI377" s="160"/>
      <c r="RJ377" s="160"/>
      <c r="RK377" s="160"/>
      <c r="RL377" s="160"/>
      <c r="RM377" s="160"/>
      <c r="RN377" s="160"/>
      <c r="RO377" s="160"/>
      <c r="RP377" s="160"/>
      <c r="RQ377" s="160"/>
      <c r="RR377" s="160"/>
      <c r="RS377" s="160"/>
      <c r="RT377" s="160"/>
      <c r="RU377" s="160"/>
      <c r="RV377" s="160"/>
      <c r="RW377" s="160"/>
      <c r="RX377" s="160"/>
      <c r="RY377" s="160"/>
      <c r="RZ377" s="160"/>
      <c r="SA377" s="160"/>
      <c r="SB377" s="160"/>
      <c r="SC377" s="160"/>
      <c r="SD377" s="160"/>
      <c r="SE377" s="160"/>
      <c r="SF377" s="160"/>
      <c r="SG377" s="160"/>
      <c r="SH377" s="160"/>
      <c r="SI377" s="160"/>
      <c r="SJ377" s="160"/>
      <c r="SK377" s="160"/>
      <c r="SL377" s="160"/>
      <c r="SM377" s="160"/>
      <c r="SN377" s="160"/>
      <c r="SO377" s="160"/>
      <c r="SP377" s="160"/>
      <c r="SQ377" s="160"/>
      <c r="SR377" s="160"/>
      <c r="SS377" s="160"/>
      <c r="ST377" s="160"/>
      <c r="SU377" s="160"/>
      <c r="SV377" s="160"/>
      <c r="SW377" s="160"/>
      <c r="SX377" s="160"/>
      <c r="SY377" s="160"/>
      <c r="SZ377" s="160"/>
      <c r="TA377" s="160"/>
      <c r="TB377" s="160"/>
      <c r="TC377" s="160"/>
      <c r="TD377" s="160"/>
      <c r="TE377" s="160"/>
      <c r="TF377" s="160"/>
    </row>
    <row r="378" spans="1:526">
      <c r="A378" s="160"/>
      <c r="B378" s="160"/>
      <c r="C378" s="160"/>
      <c r="D378" s="160"/>
      <c r="E378" s="160"/>
      <c r="F378" s="160"/>
      <c r="G378" s="160"/>
      <c r="H378" s="160"/>
      <c r="I378" s="160"/>
      <c r="J378" s="160"/>
      <c r="K378" s="160"/>
      <c r="L378" s="160"/>
      <c r="M378" s="160"/>
      <c r="N378" s="160"/>
      <c r="O378" s="160"/>
      <c r="P378" s="160"/>
      <c r="Q378" s="160"/>
      <c r="R378" s="160"/>
      <c r="S378" s="160"/>
      <c r="T378" s="160"/>
      <c r="U378" s="160"/>
      <c r="V378" s="160"/>
      <c r="W378" s="160"/>
      <c r="X378" s="160"/>
      <c r="Y378" s="160"/>
      <c r="Z378" s="160"/>
      <c r="AA378" s="160"/>
      <c r="AB378" s="160"/>
      <c r="AC378" s="160"/>
      <c r="AD378" s="160"/>
      <c r="AE378" s="160"/>
      <c r="AF378" s="160"/>
      <c r="AG378" s="160"/>
      <c r="AH378" s="160"/>
      <c r="AI378" s="160"/>
      <c r="AJ378" s="160"/>
      <c r="AK378" s="160"/>
      <c r="AL378" s="160"/>
      <c r="AM378" s="160"/>
      <c r="AN378" s="160"/>
      <c r="AO378" s="160"/>
      <c r="AP378" s="160"/>
      <c r="AQ378" s="160"/>
      <c r="AR378" s="160"/>
      <c r="AS378" s="160"/>
      <c r="AT378" s="160"/>
      <c r="AU378" s="160"/>
      <c r="AV378" s="160"/>
      <c r="AW378" s="160"/>
      <c r="AX378" s="160"/>
      <c r="AY378" s="160"/>
      <c r="AZ378" s="160"/>
      <c r="BA378" s="160"/>
      <c r="BB378" s="160"/>
      <c r="BC378" s="160"/>
      <c r="BD378" s="160"/>
      <c r="BE378" s="160"/>
      <c r="BF378" s="160"/>
      <c r="BG378" s="160"/>
      <c r="BH378" s="160"/>
      <c r="BI378" s="160"/>
      <c r="BJ378" s="160"/>
      <c r="BK378" s="160"/>
      <c r="BL378" s="160"/>
      <c r="BM378" s="160"/>
      <c r="BN378" s="160"/>
      <c r="BO378" s="160"/>
      <c r="BP378" s="160"/>
      <c r="BQ378" s="160"/>
      <c r="BR378" s="160"/>
      <c r="BS378" s="160"/>
      <c r="BT378" s="160"/>
      <c r="BU378" s="160"/>
      <c r="BV378" s="160"/>
      <c r="BW378" s="160"/>
      <c r="BX378" s="160"/>
      <c r="BY378" s="160"/>
      <c r="BZ378" s="160"/>
      <c r="CA378" s="160"/>
      <c r="CB378" s="160"/>
      <c r="CC378" s="160"/>
      <c r="CD378" s="160"/>
      <c r="CE378" s="160"/>
      <c r="CF378" s="160"/>
      <c r="CG378" s="160"/>
      <c r="CH378" s="160"/>
      <c r="CI378" s="160"/>
      <c r="CJ378" s="160"/>
      <c r="CK378" s="160"/>
      <c r="CL378" s="160"/>
      <c r="CM378" s="160"/>
      <c r="CN378" s="160"/>
      <c r="CO378" s="160"/>
      <c r="CP378" s="160"/>
      <c r="CQ378" s="160"/>
      <c r="CR378" s="160"/>
      <c r="CS378" s="160"/>
      <c r="CT378" s="160"/>
      <c r="CU378" s="160"/>
      <c r="CV378" s="160"/>
      <c r="CW378" s="160"/>
      <c r="CX378" s="160"/>
      <c r="CY378" s="160"/>
      <c r="CZ378" s="160"/>
      <c r="DA378" s="160"/>
      <c r="DB378" s="160"/>
      <c r="DC378" s="160"/>
      <c r="DD378" s="160"/>
      <c r="DE378" s="160"/>
      <c r="DF378" s="160"/>
      <c r="DG378" s="160"/>
      <c r="DH378" s="160"/>
      <c r="DI378" s="160"/>
      <c r="DJ378" s="160"/>
      <c r="DK378" s="160"/>
      <c r="DL378" s="160"/>
      <c r="DM378" s="160"/>
      <c r="DN378" s="160"/>
      <c r="DO378" s="160"/>
      <c r="DP378" s="160"/>
      <c r="DQ378" s="160"/>
      <c r="DR378" s="160"/>
      <c r="DS378" s="160"/>
      <c r="DT378" s="160"/>
      <c r="DU378" s="160"/>
      <c r="DV378" s="160"/>
      <c r="DW378" s="160"/>
      <c r="DX378" s="160"/>
      <c r="DY378" s="160"/>
      <c r="DZ378" s="160"/>
      <c r="EA378" s="160"/>
      <c r="EB378" s="160"/>
      <c r="EC378" s="160"/>
      <c r="ED378" s="160"/>
      <c r="EE378" s="160"/>
      <c r="EF378" s="160"/>
      <c r="EG378" s="160"/>
      <c r="EH378" s="160"/>
      <c r="EI378" s="160"/>
      <c r="EJ378" s="160"/>
      <c r="EK378" s="160"/>
      <c r="EL378" s="160"/>
      <c r="EM378" s="160"/>
      <c r="EN378" s="160"/>
      <c r="EO378" s="160"/>
      <c r="EP378" s="160"/>
      <c r="EQ378" s="160"/>
      <c r="ER378" s="160"/>
      <c r="ES378" s="160"/>
      <c r="ET378" s="160"/>
      <c r="EU378" s="160"/>
      <c r="EV378" s="160"/>
      <c r="EW378" s="160"/>
      <c r="EX378" s="160"/>
      <c r="EY378" s="160"/>
      <c r="EZ378" s="160"/>
      <c r="FA378" s="160"/>
      <c r="FB378" s="160"/>
      <c r="FC378" s="160"/>
      <c r="FD378" s="160"/>
      <c r="FE378" s="160"/>
      <c r="FF378" s="160"/>
      <c r="FG378" s="160"/>
      <c r="FH378" s="160"/>
      <c r="FI378" s="160"/>
      <c r="FJ378" s="160"/>
      <c r="FK378" s="160"/>
      <c r="FL378" s="160"/>
      <c r="FM378" s="160"/>
      <c r="FN378" s="160"/>
      <c r="FO378" s="160"/>
      <c r="FP378" s="160"/>
      <c r="FQ378" s="160"/>
      <c r="FR378" s="160"/>
      <c r="FS378" s="160"/>
      <c r="FT378" s="160"/>
      <c r="FU378" s="160"/>
      <c r="FV378" s="160"/>
      <c r="FW378" s="160"/>
      <c r="FX378" s="160"/>
      <c r="FY378" s="160"/>
      <c r="FZ378" s="160"/>
      <c r="GA378" s="160"/>
      <c r="GB378" s="160"/>
      <c r="GC378" s="160"/>
      <c r="GD378" s="160"/>
      <c r="GE378" s="160"/>
      <c r="GF378" s="160"/>
      <c r="GG378" s="160"/>
      <c r="GH378" s="160"/>
      <c r="GI378" s="160"/>
      <c r="GJ378" s="160"/>
      <c r="GK378" s="160"/>
      <c r="GL378" s="160"/>
      <c r="GM378" s="160"/>
      <c r="GN378" s="160"/>
      <c r="GO378" s="160"/>
      <c r="GP378" s="160"/>
      <c r="GQ378" s="160"/>
      <c r="GR378" s="160"/>
      <c r="GS378" s="160"/>
      <c r="GT378" s="160"/>
      <c r="GU378" s="160"/>
      <c r="GV378" s="160"/>
      <c r="GW378" s="160"/>
      <c r="GX378" s="160"/>
      <c r="GY378" s="160"/>
      <c r="GZ378" s="160"/>
      <c r="HA378" s="160"/>
      <c r="HB378" s="160"/>
      <c r="HC378" s="160"/>
      <c r="HD378" s="160"/>
      <c r="HE378" s="160"/>
      <c r="HF378" s="160"/>
      <c r="HG378" s="160"/>
      <c r="HH378" s="160"/>
      <c r="HI378" s="160"/>
      <c r="HJ378" s="160"/>
      <c r="HK378" s="160"/>
      <c r="HL378" s="160"/>
      <c r="HM378" s="160"/>
      <c r="HN378" s="160"/>
      <c r="HO378" s="160"/>
      <c r="HP378" s="160"/>
      <c r="HQ378" s="160"/>
      <c r="HR378" s="160"/>
      <c r="HS378" s="160"/>
      <c r="HT378" s="160"/>
      <c r="HU378" s="160"/>
      <c r="HV378" s="160"/>
      <c r="HW378" s="160"/>
      <c r="HX378" s="160"/>
      <c r="HY378" s="160"/>
      <c r="HZ378" s="160"/>
      <c r="IA378" s="160"/>
      <c r="IB378" s="160"/>
      <c r="IC378" s="160"/>
      <c r="ID378" s="160"/>
      <c r="IE378" s="160"/>
      <c r="IF378" s="160"/>
      <c r="IG378" s="160"/>
      <c r="IH378" s="160"/>
      <c r="II378" s="160"/>
      <c r="IJ378" s="160"/>
      <c r="IK378" s="160"/>
      <c r="IL378" s="160"/>
      <c r="IM378" s="160"/>
      <c r="IN378" s="160"/>
      <c r="IO378" s="160"/>
      <c r="IP378" s="160"/>
      <c r="IQ378" s="160"/>
      <c r="IR378" s="160"/>
      <c r="IS378" s="160"/>
      <c r="IT378" s="160"/>
      <c r="IU378" s="160"/>
      <c r="IV378" s="160"/>
      <c r="IW378" s="160"/>
      <c r="IX378" s="160"/>
      <c r="IY378" s="160"/>
      <c r="IZ378" s="160"/>
      <c r="JA378" s="160"/>
      <c r="JB378" s="160"/>
      <c r="JC378" s="160"/>
      <c r="JD378" s="160"/>
      <c r="JE378" s="160"/>
      <c r="JF378" s="160"/>
      <c r="JG378" s="160"/>
      <c r="JH378" s="160"/>
      <c r="JI378" s="160"/>
      <c r="JJ378" s="160"/>
      <c r="JK378" s="160"/>
      <c r="JL378" s="160"/>
      <c r="JM378" s="160"/>
      <c r="JN378" s="160"/>
      <c r="JO378" s="160"/>
      <c r="JP378" s="160"/>
      <c r="JQ378" s="160"/>
      <c r="JR378" s="160"/>
      <c r="JS378" s="160"/>
      <c r="JT378" s="160"/>
      <c r="JU378" s="160"/>
      <c r="JV378" s="160"/>
      <c r="JW378" s="160"/>
      <c r="JX378" s="160"/>
      <c r="JY378" s="160"/>
      <c r="JZ378" s="160"/>
      <c r="KA378" s="160"/>
      <c r="KB378" s="160"/>
      <c r="KC378" s="160"/>
      <c r="KD378" s="160"/>
      <c r="KE378" s="160"/>
      <c r="KF378" s="160"/>
      <c r="KG378" s="160"/>
      <c r="KH378" s="160"/>
      <c r="KI378" s="160"/>
      <c r="KJ378" s="160"/>
      <c r="KK378" s="160"/>
      <c r="KL378" s="160"/>
      <c r="KM378" s="160"/>
      <c r="KN378" s="160"/>
      <c r="KO378" s="160"/>
      <c r="KP378" s="160"/>
      <c r="KQ378" s="160"/>
      <c r="KR378" s="160"/>
      <c r="KS378" s="160"/>
      <c r="KT378" s="160"/>
      <c r="KU378" s="160"/>
      <c r="KV378" s="160"/>
      <c r="KW378" s="160"/>
      <c r="KX378" s="160"/>
      <c r="KY378" s="160"/>
      <c r="KZ378" s="160"/>
      <c r="LA378" s="160"/>
      <c r="LB378" s="160"/>
      <c r="LC378" s="160"/>
      <c r="LD378" s="160"/>
      <c r="LE378" s="160"/>
      <c r="LF378" s="160"/>
      <c r="LG378" s="160"/>
      <c r="LH378" s="160"/>
      <c r="LI378" s="160"/>
      <c r="LJ378" s="160"/>
      <c r="LK378" s="160"/>
      <c r="LL378" s="160"/>
      <c r="LM378" s="160"/>
      <c r="LN378" s="160"/>
      <c r="LO378" s="160"/>
      <c r="LP378" s="160"/>
      <c r="LQ378" s="160"/>
      <c r="LR378" s="160"/>
      <c r="LS378" s="160"/>
      <c r="LT378" s="160"/>
      <c r="LU378" s="160"/>
      <c r="LV378" s="160"/>
      <c r="LW378" s="160"/>
      <c r="LX378" s="160"/>
      <c r="LY378" s="160"/>
      <c r="LZ378" s="160"/>
      <c r="MA378" s="160"/>
      <c r="MB378" s="160"/>
      <c r="MC378" s="160"/>
      <c r="MD378" s="160"/>
      <c r="ME378" s="160"/>
      <c r="MF378" s="160"/>
      <c r="MG378" s="160"/>
      <c r="MH378" s="160"/>
      <c r="MI378" s="160"/>
      <c r="MJ378" s="160"/>
      <c r="MK378" s="160"/>
      <c r="ML378" s="160"/>
      <c r="MM378" s="160"/>
      <c r="MN378" s="160"/>
      <c r="MO378" s="160"/>
      <c r="MP378" s="160"/>
      <c r="MQ378" s="160"/>
      <c r="MR378" s="160"/>
      <c r="MS378" s="160"/>
      <c r="MT378" s="160"/>
      <c r="MU378" s="160"/>
      <c r="MV378" s="160"/>
      <c r="MW378" s="160"/>
      <c r="MX378" s="160"/>
      <c r="MY378" s="160"/>
      <c r="MZ378" s="160"/>
      <c r="NA378" s="160"/>
      <c r="NB378" s="160"/>
      <c r="NC378" s="160"/>
      <c r="ND378" s="160"/>
      <c r="NE378" s="160"/>
      <c r="NF378" s="160"/>
      <c r="NG378" s="160"/>
      <c r="NH378" s="160"/>
      <c r="NI378" s="160"/>
      <c r="NJ378" s="160"/>
      <c r="NK378" s="160"/>
      <c r="NL378" s="160"/>
      <c r="NM378" s="160"/>
      <c r="NN378" s="160"/>
      <c r="NO378" s="160"/>
      <c r="NP378" s="160"/>
      <c r="NQ378" s="160"/>
      <c r="NR378" s="160"/>
      <c r="NS378" s="160"/>
      <c r="NT378" s="160"/>
      <c r="NU378" s="160"/>
      <c r="NV378" s="160"/>
      <c r="NW378" s="160"/>
      <c r="NX378" s="160"/>
      <c r="NY378" s="160"/>
      <c r="NZ378" s="160"/>
      <c r="OA378" s="160"/>
      <c r="OB378" s="160"/>
      <c r="OC378" s="160"/>
      <c r="OD378" s="160"/>
      <c r="OE378" s="160"/>
      <c r="OF378" s="160"/>
      <c r="OG378" s="160"/>
      <c r="OH378" s="160"/>
      <c r="OI378" s="160"/>
      <c r="OJ378" s="160"/>
      <c r="OK378" s="160"/>
      <c r="OL378" s="160"/>
      <c r="OM378" s="160"/>
      <c r="ON378" s="160"/>
      <c r="OO378" s="160"/>
      <c r="OP378" s="160"/>
      <c r="OQ378" s="160"/>
      <c r="OR378" s="160"/>
      <c r="OS378" s="160"/>
      <c r="OT378" s="160"/>
      <c r="OU378" s="160"/>
      <c r="OV378" s="160"/>
      <c r="OW378" s="160"/>
      <c r="OX378" s="160"/>
      <c r="OY378" s="160"/>
      <c r="OZ378" s="160"/>
      <c r="PA378" s="160"/>
      <c r="PB378" s="160"/>
      <c r="PC378" s="160"/>
      <c r="PD378" s="160"/>
      <c r="PE378" s="160"/>
      <c r="PF378" s="160"/>
      <c r="PG378" s="160"/>
      <c r="PH378" s="160"/>
      <c r="PI378" s="160"/>
      <c r="PJ378" s="160"/>
      <c r="PK378" s="160"/>
      <c r="PL378" s="160"/>
      <c r="PM378" s="160"/>
      <c r="PN378" s="160"/>
      <c r="PO378" s="160"/>
      <c r="PP378" s="160"/>
      <c r="PQ378" s="160"/>
      <c r="PR378" s="160"/>
      <c r="PS378" s="160"/>
      <c r="PT378" s="160"/>
      <c r="PU378" s="160"/>
      <c r="PV378" s="160"/>
      <c r="PW378" s="160"/>
      <c r="PX378" s="160"/>
      <c r="PY378" s="160"/>
      <c r="PZ378" s="160"/>
      <c r="QA378" s="160"/>
      <c r="QB378" s="160"/>
      <c r="QC378" s="160"/>
      <c r="QD378" s="160"/>
      <c r="QE378" s="160"/>
      <c r="QF378" s="160"/>
      <c r="QG378" s="160"/>
      <c r="QH378" s="160"/>
      <c r="QI378" s="160"/>
      <c r="QJ378" s="160"/>
      <c r="QK378" s="160"/>
      <c r="QL378" s="160"/>
      <c r="QM378" s="160"/>
      <c r="QN378" s="160"/>
      <c r="QO378" s="160"/>
      <c r="QP378" s="160"/>
      <c r="QQ378" s="160"/>
      <c r="QR378" s="160"/>
      <c r="QS378" s="160"/>
      <c r="QT378" s="160"/>
      <c r="QU378" s="160"/>
      <c r="QV378" s="160"/>
      <c r="QW378" s="160"/>
      <c r="QX378" s="160"/>
      <c r="QY378" s="160"/>
      <c r="QZ378" s="160"/>
      <c r="RA378" s="160"/>
      <c r="RB378" s="160"/>
      <c r="RC378" s="160"/>
      <c r="RD378" s="160"/>
      <c r="RE378" s="160"/>
      <c r="RF378" s="160"/>
      <c r="RG378" s="160"/>
      <c r="RH378" s="160"/>
      <c r="RI378" s="160"/>
      <c r="RJ378" s="160"/>
      <c r="RK378" s="160"/>
      <c r="RL378" s="160"/>
      <c r="RM378" s="160"/>
      <c r="RN378" s="160"/>
      <c r="RO378" s="160"/>
      <c r="RP378" s="160"/>
      <c r="RQ378" s="160"/>
      <c r="RR378" s="160"/>
      <c r="RS378" s="160"/>
      <c r="RT378" s="160"/>
      <c r="RU378" s="160"/>
      <c r="RV378" s="160"/>
      <c r="RW378" s="160"/>
      <c r="RX378" s="160"/>
      <c r="RY378" s="160"/>
      <c r="RZ378" s="160"/>
      <c r="SA378" s="160"/>
      <c r="SB378" s="160"/>
      <c r="SC378" s="160"/>
      <c r="SD378" s="160"/>
      <c r="SE378" s="160"/>
      <c r="SF378" s="160"/>
      <c r="SG378" s="160"/>
      <c r="SH378" s="160"/>
      <c r="SI378" s="160"/>
      <c r="SJ378" s="160"/>
      <c r="SK378" s="160"/>
      <c r="SL378" s="160"/>
      <c r="SM378" s="160"/>
      <c r="SN378" s="160"/>
      <c r="SO378" s="160"/>
      <c r="SP378" s="160"/>
      <c r="SQ378" s="160"/>
      <c r="SR378" s="160"/>
      <c r="SS378" s="160"/>
      <c r="ST378" s="160"/>
      <c r="SU378" s="160"/>
      <c r="SV378" s="160"/>
      <c r="SW378" s="160"/>
      <c r="SX378" s="160"/>
      <c r="SY378" s="160"/>
      <c r="SZ378" s="160"/>
      <c r="TA378" s="160"/>
      <c r="TB378" s="160"/>
      <c r="TC378" s="160"/>
      <c r="TD378" s="160"/>
      <c r="TE378" s="160"/>
      <c r="TF378" s="160"/>
    </row>
    <row r="379" spans="1:526">
      <c r="A379" s="160"/>
      <c r="B379" s="160"/>
      <c r="C379" s="160"/>
      <c r="D379" s="160"/>
      <c r="E379" s="160"/>
      <c r="F379" s="160"/>
      <c r="G379" s="160"/>
      <c r="H379" s="160"/>
      <c r="I379" s="160"/>
      <c r="J379" s="160"/>
      <c r="K379" s="160"/>
      <c r="L379" s="160"/>
      <c r="M379" s="160"/>
      <c r="N379" s="160"/>
      <c r="O379" s="160"/>
      <c r="P379" s="160"/>
      <c r="Q379" s="160"/>
      <c r="R379" s="160"/>
      <c r="S379" s="160"/>
      <c r="T379" s="160"/>
      <c r="U379" s="160"/>
      <c r="V379" s="160"/>
      <c r="W379" s="160"/>
      <c r="X379" s="160"/>
      <c r="Y379" s="160"/>
      <c r="Z379" s="160"/>
      <c r="AA379" s="160"/>
      <c r="AB379" s="160"/>
      <c r="AC379" s="160"/>
      <c r="AD379" s="160"/>
      <c r="AE379" s="160"/>
      <c r="AF379" s="160"/>
      <c r="AG379" s="160"/>
      <c r="AH379" s="160"/>
      <c r="AI379" s="160"/>
      <c r="AJ379" s="160"/>
      <c r="AK379" s="160"/>
      <c r="AL379" s="160"/>
      <c r="AM379" s="160"/>
      <c r="AN379" s="160"/>
      <c r="AO379" s="160"/>
      <c r="AP379" s="160"/>
      <c r="AQ379" s="160"/>
      <c r="AR379" s="160"/>
      <c r="AS379" s="160"/>
      <c r="AT379" s="160"/>
      <c r="AU379" s="160"/>
      <c r="AV379" s="160"/>
      <c r="AW379" s="160"/>
      <c r="AX379" s="160"/>
      <c r="AY379" s="160"/>
      <c r="AZ379" s="160"/>
      <c r="BA379" s="160"/>
      <c r="BB379" s="160"/>
      <c r="BC379" s="160"/>
      <c r="BD379" s="160"/>
      <c r="BE379" s="160"/>
      <c r="BF379" s="160"/>
      <c r="BG379" s="160"/>
      <c r="BH379" s="160"/>
      <c r="BI379" s="160"/>
      <c r="BJ379" s="160"/>
      <c r="BK379" s="160"/>
      <c r="BL379" s="160"/>
      <c r="BM379" s="160"/>
      <c r="BN379" s="160"/>
      <c r="BO379" s="160"/>
      <c r="BP379" s="160"/>
      <c r="BQ379" s="160"/>
      <c r="BR379" s="160"/>
      <c r="BS379" s="160"/>
      <c r="BT379" s="160"/>
      <c r="BU379" s="160"/>
      <c r="BV379" s="160"/>
      <c r="BW379" s="160"/>
      <c r="BX379" s="160"/>
      <c r="BY379" s="160"/>
      <c r="BZ379" s="160"/>
      <c r="CA379" s="160"/>
      <c r="CB379" s="160"/>
      <c r="CC379" s="160"/>
      <c r="CD379" s="160"/>
      <c r="CE379" s="160"/>
      <c r="CF379" s="160"/>
      <c r="CG379" s="160"/>
      <c r="CH379" s="160"/>
      <c r="CI379" s="160"/>
      <c r="CJ379" s="160"/>
      <c r="CK379" s="160"/>
      <c r="CL379" s="160"/>
      <c r="CM379" s="160"/>
      <c r="CN379" s="160"/>
      <c r="CO379" s="160"/>
      <c r="CP379" s="160"/>
      <c r="CQ379" s="160"/>
      <c r="CR379" s="160"/>
      <c r="CS379" s="160"/>
      <c r="CT379" s="160"/>
      <c r="CU379" s="160"/>
      <c r="CV379" s="160"/>
      <c r="CW379" s="160"/>
      <c r="CX379" s="160"/>
      <c r="CY379" s="160"/>
      <c r="CZ379" s="160"/>
      <c r="DA379" s="160"/>
      <c r="DB379" s="160"/>
      <c r="DC379" s="160"/>
      <c r="DD379" s="160"/>
      <c r="DE379" s="160"/>
      <c r="DF379" s="160"/>
      <c r="DG379" s="160"/>
      <c r="DH379" s="160"/>
      <c r="DI379" s="160"/>
      <c r="DJ379" s="160"/>
      <c r="DK379" s="160"/>
      <c r="DL379" s="160"/>
      <c r="DM379" s="160"/>
      <c r="DN379" s="160"/>
      <c r="DO379" s="160"/>
      <c r="DP379" s="160"/>
      <c r="DQ379" s="160"/>
      <c r="DR379" s="160"/>
      <c r="DS379" s="160"/>
      <c r="DT379" s="160"/>
      <c r="DU379" s="160"/>
      <c r="DV379" s="160"/>
      <c r="DW379" s="160"/>
      <c r="DX379" s="160"/>
      <c r="DY379" s="160"/>
      <c r="DZ379" s="160"/>
      <c r="EA379" s="160"/>
      <c r="EB379" s="160"/>
      <c r="EC379" s="160"/>
      <c r="ED379" s="160"/>
      <c r="EE379" s="160"/>
      <c r="EF379" s="160"/>
      <c r="EG379" s="160"/>
      <c r="EH379" s="160"/>
      <c r="EI379" s="160"/>
      <c r="EJ379" s="160"/>
      <c r="EK379" s="160"/>
      <c r="EL379" s="160"/>
      <c r="EM379" s="160"/>
      <c r="EN379" s="160"/>
      <c r="EO379" s="160"/>
      <c r="EP379" s="160"/>
      <c r="EQ379" s="160"/>
      <c r="ER379" s="160"/>
      <c r="ES379" s="160"/>
      <c r="ET379" s="160"/>
      <c r="EU379" s="160"/>
      <c r="EV379" s="160"/>
      <c r="EW379" s="160"/>
      <c r="EX379" s="160"/>
      <c r="EY379" s="160"/>
      <c r="EZ379" s="160"/>
      <c r="FA379" s="160"/>
      <c r="FB379" s="160"/>
      <c r="FC379" s="160"/>
      <c r="FD379" s="160"/>
      <c r="FE379" s="160"/>
      <c r="FF379" s="160"/>
      <c r="FG379" s="160"/>
      <c r="FH379" s="160"/>
      <c r="FI379" s="160"/>
      <c r="FJ379" s="160"/>
      <c r="FK379" s="160"/>
      <c r="FL379" s="160"/>
      <c r="FM379" s="160"/>
      <c r="FN379" s="160"/>
      <c r="FO379" s="160"/>
      <c r="FP379" s="160"/>
      <c r="FQ379" s="160"/>
      <c r="FR379" s="160"/>
      <c r="FS379" s="160"/>
      <c r="FT379" s="160"/>
      <c r="FU379" s="160"/>
      <c r="FV379" s="160"/>
      <c r="FW379" s="160"/>
      <c r="FX379" s="160"/>
      <c r="FY379" s="160"/>
      <c r="FZ379" s="160"/>
      <c r="GA379" s="160"/>
      <c r="GB379" s="160"/>
      <c r="GC379" s="160"/>
      <c r="GD379" s="160"/>
      <c r="GE379" s="160"/>
      <c r="GF379" s="160"/>
      <c r="GG379" s="160"/>
      <c r="GH379" s="160"/>
      <c r="GI379" s="160"/>
      <c r="GJ379" s="160"/>
      <c r="GK379" s="160"/>
      <c r="GL379" s="160"/>
      <c r="GM379" s="160"/>
      <c r="GN379" s="160"/>
      <c r="GO379" s="160"/>
      <c r="GP379" s="160"/>
      <c r="GQ379" s="160"/>
      <c r="GR379" s="160"/>
      <c r="GS379" s="160"/>
      <c r="GT379" s="160"/>
      <c r="GU379" s="160"/>
      <c r="GV379" s="160"/>
      <c r="GW379" s="160"/>
      <c r="GX379" s="160"/>
      <c r="GY379" s="160"/>
      <c r="GZ379" s="160"/>
      <c r="HA379" s="160"/>
      <c r="HB379" s="160"/>
      <c r="HC379" s="160"/>
      <c r="HD379" s="160"/>
      <c r="HE379" s="160"/>
      <c r="HF379" s="160"/>
      <c r="HG379" s="160"/>
      <c r="HH379" s="160"/>
      <c r="HI379" s="160"/>
      <c r="HJ379" s="160"/>
      <c r="HK379" s="160"/>
      <c r="HL379" s="160"/>
      <c r="HM379" s="160"/>
      <c r="HN379" s="160"/>
      <c r="HO379" s="160"/>
      <c r="HP379" s="160"/>
      <c r="HQ379" s="160"/>
      <c r="HR379" s="160"/>
      <c r="HS379" s="160"/>
      <c r="HT379" s="160"/>
      <c r="HU379" s="160"/>
      <c r="HV379" s="160"/>
      <c r="HW379" s="160"/>
      <c r="HX379" s="160"/>
      <c r="HY379" s="160"/>
      <c r="HZ379" s="160"/>
      <c r="IA379" s="160"/>
      <c r="IB379" s="160"/>
      <c r="IC379" s="160"/>
      <c r="ID379" s="160"/>
      <c r="IE379" s="160"/>
      <c r="IF379" s="160"/>
      <c r="IG379" s="160"/>
      <c r="IH379" s="160"/>
      <c r="II379" s="160"/>
      <c r="IJ379" s="160"/>
      <c r="IK379" s="160"/>
      <c r="IL379" s="160"/>
      <c r="IM379" s="160"/>
      <c r="IN379" s="160"/>
      <c r="IO379" s="160"/>
      <c r="IP379" s="160"/>
      <c r="IQ379" s="160"/>
      <c r="IR379" s="160"/>
      <c r="IS379" s="160"/>
      <c r="IT379" s="160"/>
      <c r="IU379" s="160"/>
      <c r="IV379" s="160"/>
      <c r="IW379" s="160"/>
      <c r="IX379" s="160"/>
      <c r="IY379" s="160"/>
      <c r="IZ379" s="160"/>
      <c r="JA379" s="160"/>
      <c r="JB379" s="160"/>
      <c r="JC379" s="160"/>
      <c r="JD379" s="160"/>
      <c r="JE379" s="160"/>
      <c r="JF379" s="160"/>
      <c r="JG379" s="160"/>
      <c r="JH379" s="160"/>
      <c r="JI379" s="160"/>
      <c r="JJ379" s="160"/>
      <c r="JK379" s="160"/>
      <c r="JL379" s="160"/>
      <c r="JM379" s="160"/>
      <c r="JN379" s="160"/>
      <c r="JO379" s="160"/>
      <c r="JP379" s="160"/>
      <c r="JQ379" s="160"/>
      <c r="JR379" s="160"/>
      <c r="JS379" s="160"/>
      <c r="JT379" s="160"/>
      <c r="JU379" s="160"/>
      <c r="JV379" s="160"/>
      <c r="JW379" s="160"/>
      <c r="JX379" s="160"/>
      <c r="JY379" s="160"/>
      <c r="JZ379" s="160"/>
      <c r="KA379" s="160"/>
      <c r="KB379" s="160"/>
      <c r="KC379" s="160"/>
      <c r="KD379" s="160"/>
      <c r="KE379" s="160"/>
      <c r="KF379" s="160"/>
      <c r="KG379" s="160"/>
      <c r="KH379" s="160"/>
      <c r="KI379" s="160"/>
      <c r="KJ379" s="160"/>
      <c r="KK379" s="160"/>
      <c r="KL379" s="160"/>
      <c r="KM379" s="160"/>
      <c r="KN379" s="160"/>
      <c r="KO379" s="160"/>
      <c r="KP379" s="160"/>
      <c r="KQ379" s="160"/>
      <c r="KR379" s="160"/>
      <c r="KS379" s="160"/>
      <c r="KT379" s="160"/>
      <c r="KU379" s="160"/>
      <c r="KV379" s="160"/>
      <c r="KW379" s="160"/>
      <c r="KX379" s="160"/>
      <c r="KY379" s="160"/>
      <c r="KZ379" s="160"/>
      <c r="LA379" s="160"/>
      <c r="LB379" s="160"/>
      <c r="LC379" s="160"/>
      <c r="LD379" s="160"/>
      <c r="LE379" s="160"/>
      <c r="LF379" s="160"/>
      <c r="LG379" s="160"/>
      <c r="LH379" s="160"/>
      <c r="LI379" s="160"/>
      <c r="LJ379" s="160"/>
      <c r="LK379" s="160"/>
      <c r="LL379" s="160"/>
      <c r="LM379" s="160"/>
      <c r="LN379" s="160"/>
      <c r="LO379" s="160"/>
      <c r="LP379" s="160"/>
      <c r="LQ379" s="160"/>
      <c r="LR379" s="160"/>
      <c r="LS379" s="160"/>
      <c r="LT379" s="160"/>
      <c r="LU379" s="160"/>
      <c r="LV379" s="160"/>
      <c r="LW379" s="160"/>
      <c r="LX379" s="160"/>
      <c r="LY379" s="160"/>
      <c r="LZ379" s="160"/>
      <c r="MA379" s="160"/>
      <c r="MB379" s="160"/>
      <c r="MC379" s="160"/>
      <c r="MD379" s="160"/>
      <c r="ME379" s="160"/>
      <c r="MF379" s="160"/>
      <c r="MG379" s="160"/>
      <c r="MH379" s="160"/>
      <c r="MI379" s="160"/>
      <c r="MJ379" s="160"/>
      <c r="MK379" s="160"/>
      <c r="ML379" s="160"/>
      <c r="MM379" s="160"/>
      <c r="MN379" s="160"/>
      <c r="MO379" s="160"/>
      <c r="MP379" s="160"/>
      <c r="MQ379" s="160"/>
      <c r="MR379" s="160"/>
      <c r="MS379" s="160"/>
      <c r="MT379" s="160"/>
      <c r="MU379" s="160"/>
      <c r="MV379" s="160"/>
      <c r="MW379" s="160"/>
      <c r="MX379" s="160"/>
      <c r="MY379" s="160"/>
      <c r="MZ379" s="160"/>
      <c r="NA379" s="160"/>
      <c r="NB379" s="160"/>
      <c r="NC379" s="160"/>
      <c r="ND379" s="160"/>
      <c r="NE379" s="160"/>
      <c r="NF379" s="160"/>
      <c r="NG379" s="160"/>
      <c r="NH379" s="160"/>
      <c r="NI379" s="160"/>
      <c r="NJ379" s="160"/>
      <c r="NK379" s="160"/>
      <c r="NL379" s="160"/>
      <c r="NM379" s="160"/>
      <c r="NN379" s="160"/>
      <c r="NO379" s="160"/>
      <c r="NP379" s="160"/>
      <c r="NQ379" s="160"/>
      <c r="NR379" s="160"/>
      <c r="NS379" s="160"/>
      <c r="NT379" s="160"/>
      <c r="NU379" s="160"/>
      <c r="NV379" s="160"/>
      <c r="NW379" s="160"/>
      <c r="NX379" s="160"/>
      <c r="NY379" s="160"/>
      <c r="NZ379" s="160"/>
      <c r="OA379" s="160"/>
      <c r="OB379" s="160"/>
      <c r="OC379" s="160"/>
      <c r="OD379" s="160"/>
      <c r="OE379" s="160"/>
      <c r="OF379" s="160"/>
      <c r="OG379" s="160"/>
      <c r="OH379" s="160"/>
      <c r="OI379" s="160"/>
      <c r="OJ379" s="160"/>
      <c r="OK379" s="160"/>
      <c r="OL379" s="160"/>
      <c r="OM379" s="160"/>
      <c r="ON379" s="160"/>
      <c r="OO379" s="160"/>
      <c r="OP379" s="160"/>
      <c r="OQ379" s="160"/>
      <c r="OR379" s="160"/>
      <c r="OS379" s="160"/>
      <c r="OT379" s="160"/>
      <c r="OU379" s="160"/>
      <c r="OV379" s="160"/>
      <c r="OW379" s="160"/>
      <c r="OX379" s="160"/>
      <c r="OY379" s="160"/>
      <c r="OZ379" s="160"/>
      <c r="PA379" s="160"/>
      <c r="PB379" s="160"/>
      <c r="PC379" s="160"/>
      <c r="PD379" s="160"/>
      <c r="PE379" s="160"/>
      <c r="PF379" s="160"/>
      <c r="PG379" s="160"/>
      <c r="PH379" s="160"/>
      <c r="PI379" s="160"/>
      <c r="PJ379" s="160"/>
      <c r="PK379" s="160"/>
      <c r="PL379" s="160"/>
      <c r="PM379" s="160"/>
      <c r="PN379" s="160"/>
      <c r="PO379" s="160"/>
      <c r="PP379" s="160"/>
      <c r="PQ379" s="160"/>
      <c r="PR379" s="160"/>
      <c r="PS379" s="160"/>
      <c r="PT379" s="160"/>
      <c r="PU379" s="160"/>
      <c r="PV379" s="160"/>
      <c r="PW379" s="160"/>
      <c r="PX379" s="160"/>
      <c r="PY379" s="160"/>
      <c r="PZ379" s="160"/>
      <c r="QA379" s="160"/>
      <c r="QB379" s="160"/>
      <c r="QC379" s="160"/>
      <c r="QD379" s="160"/>
      <c r="QE379" s="160"/>
      <c r="QF379" s="160"/>
      <c r="QG379" s="160"/>
      <c r="QH379" s="160"/>
      <c r="QI379" s="160"/>
      <c r="QJ379" s="160"/>
      <c r="QK379" s="160"/>
      <c r="QL379" s="160"/>
      <c r="QM379" s="160"/>
      <c r="QN379" s="160"/>
      <c r="QO379" s="160"/>
      <c r="QP379" s="160"/>
      <c r="QQ379" s="160"/>
      <c r="QR379" s="160"/>
      <c r="QS379" s="160"/>
      <c r="QT379" s="160"/>
      <c r="QU379" s="160"/>
      <c r="QV379" s="160"/>
      <c r="QW379" s="160"/>
      <c r="QX379" s="160"/>
      <c r="QY379" s="160"/>
      <c r="QZ379" s="160"/>
      <c r="RA379" s="160"/>
      <c r="RB379" s="160"/>
      <c r="RC379" s="160"/>
      <c r="RD379" s="160"/>
      <c r="RE379" s="160"/>
      <c r="RF379" s="160"/>
      <c r="RG379" s="160"/>
      <c r="RH379" s="160"/>
      <c r="RI379" s="160"/>
      <c r="RJ379" s="160"/>
      <c r="RK379" s="160"/>
      <c r="RL379" s="160"/>
      <c r="RM379" s="160"/>
      <c r="RN379" s="160"/>
      <c r="RO379" s="160"/>
      <c r="RP379" s="160"/>
      <c r="RQ379" s="160"/>
      <c r="RR379" s="160"/>
      <c r="RS379" s="160"/>
      <c r="RT379" s="160"/>
      <c r="RU379" s="160"/>
      <c r="RV379" s="160"/>
      <c r="RW379" s="160"/>
      <c r="RX379" s="160"/>
      <c r="RY379" s="160"/>
      <c r="RZ379" s="160"/>
      <c r="SA379" s="160"/>
      <c r="SB379" s="160"/>
      <c r="SC379" s="160"/>
      <c r="SD379" s="160"/>
      <c r="SE379" s="160"/>
      <c r="SF379" s="160"/>
      <c r="SG379" s="160"/>
      <c r="SH379" s="160"/>
      <c r="SI379" s="160"/>
      <c r="SJ379" s="160"/>
      <c r="SK379" s="160"/>
      <c r="SL379" s="160"/>
      <c r="SM379" s="160"/>
      <c r="SN379" s="160"/>
      <c r="SO379" s="160"/>
      <c r="SP379" s="160"/>
      <c r="SQ379" s="160"/>
      <c r="SR379" s="160"/>
      <c r="SS379" s="160"/>
      <c r="ST379" s="160"/>
      <c r="SU379" s="160"/>
      <c r="SV379" s="160"/>
      <c r="SW379" s="160"/>
      <c r="SX379" s="160"/>
      <c r="SY379" s="160"/>
      <c r="SZ379" s="160"/>
      <c r="TA379" s="160"/>
      <c r="TB379" s="160"/>
      <c r="TC379" s="160"/>
      <c r="TD379" s="160"/>
      <c r="TE379" s="160"/>
      <c r="TF379" s="160"/>
    </row>
    <row r="380" spans="1:526">
      <c r="A380" s="160"/>
      <c r="B380" s="160"/>
      <c r="C380" s="160"/>
      <c r="D380" s="160"/>
      <c r="E380" s="160"/>
      <c r="F380" s="160"/>
      <c r="G380" s="160"/>
      <c r="H380" s="160"/>
      <c r="I380" s="160"/>
      <c r="J380" s="160"/>
      <c r="K380" s="160"/>
      <c r="L380" s="160"/>
      <c r="M380" s="160"/>
      <c r="N380" s="160"/>
      <c r="O380" s="160"/>
      <c r="P380" s="160"/>
      <c r="Q380" s="160"/>
      <c r="R380" s="160"/>
      <c r="S380" s="160"/>
      <c r="T380" s="160"/>
      <c r="U380" s="160"/>
      <c r="V380" s="160"/>
      <c r="W380" s="160"/>
      <c r="X380" s="160"/>
      <c r="Y380" s="160"/>
      <c r="Z380" s="160"/>
      <c r="AA380" s="160"/>
      <c r="AB380" s="160"/>
      <c r="AC380" s="160"/>
      <c r="AD380" s="160"/>
      <c r="AE380" s="160"/>
      <c r="AF380" s="160"/>
      <c r="AG380" s="160"/>
      <c r="AH380" s="160"/>
      <c r="AI380" s="160"/>
      <c r="AJ380" s="160"/>
      <c r="AK380" s="160"/>
      <c r="AL380" s="160"/>
      <c r="AM380" s="160"/>
      <c r="AN380" s="160"/>
      <c r="AO380" s="160"/>
      <c r="AP380" s="160"/>
      <c r="AQ380" s="160"/>
      <c r="AR380" s="160"/>
      <c r="AS380" s="160"/>
      <c r="AT380" s="160"/>
      <c r="AU380" s="160"/>
      <c r="AV380" s="160"/>
      <c r="AW380" s="160"/>
      <c r="AX380" s="160"/>
      <c r="AY380" s="160"/>
      <c r="AZ380" s="160"/>
      <c r="BA380" s="160"/>
      <c r="BB380" s="160"/>
      <c r="BC380" s="160"/>
      <c r="BD380" s="160"/>
      <c r="BE380" s="160"/>
      <c r="BF380" s="160"/>
      <c r="BG380" s="160"/>
      <c r="BH380" s="160"/>
      <c r="BI380" s="160"/>
      <c r="BJ380" s="160"/>
      <c r="BK380" s="160"/>
      <c r="BL380" s="160"/>
      <c r="BM380" s="160"/>
      <c r="BN380" s="160"/>
      <c r="BO380" s="160"/>
      <c r="BP380" s="160"/>
      <c r="BQ380" s="160"/>
      <c r="BR380" s="160"/>
      <c r="BS380" s="160"/>
      <c r="BT380" s="160"/>
      <c r="BU380" s="160"/>
      <c r="BV380" s="160"/>
      <c r="BW380" s="160"/>
      <c r="BX380" s="160"/>
      <c r="BY380" s="160"/>
      <c r="BZ380" s="160"/>
      <c r="CA380" s="160"/>
      <c r="CB380" s="160"/>
      <c r="CC380" s="160"/>
      <c r="CD380" s="160"/>
      <c r="CE380" s="160"/>
      <c r="CF380" s="160"/>
      <c r="CG380" s="160"/>
      <c r="CH380" s="160"/>
      <c r="CI380" s="160"/>
      <c r="CJ380" s="160"/>
      <c r="CK380" s="160"/>
      <c r="CL380" s="160"/>
      <c r="CM380" s="160"/>
      <c r="CN380" s="160"/>
      <c r="CO380" s="160"/>
      <c r="CP380" s="160"/>
      <c r="CQ380" s="160"/>
      <c r="CR380" s="160"/>
      <c r="CS380" s="160"/>
      <c r="CT380" s="160"/>
      <c r="CU380" s="160"/>
      <c r="CV380" s="160"/>
      <c r="CW380" s="160"/>
      <c r="CX380" s="160"/>
      <c r="CY380" s="160"/>
      <c r="CZ380" s="160"/>
      <c r="DA380" s="160"/>
      <c r="DB380" s="160"/>
      <c r="DC380" s="160"/>
      <c r="DD380" s="160"/>
      <c r="DE380" s="160"/>
      <c r="DF380" s="160"/>
      <c r="DG380" s="160"/>
      <c r="DH380" s="160"/>
      <c r="DI380" s="160"/>
      <c r="DJ380" s="160"/>
      <c r="DK380" s="160"/>
      <c r="DL380" s="160"/>
      <c r="DM380" s="160"/>
      <c r="DN380" s="160"/>
      <c r="DO380" s="160"/>
      <c r="DP380" s="160"/>
      <c r="DQ380" s="160"/>
      <c r="DR380" s="160"/>
      <c r="DS380" s="160"/>
      <c r="DT380" s="160"/>
      <c r="DU380" s="160"/>
      <c r="DV380" s="160"/>
      <c r="DW380" s="160"/>
      <c r="DX380" s="160"/>
      <c r="DY380" s="160"/>
      <c r="DZ380" s="160"/>
      <c r="EA380" s="160"/>
      <c r="EB380" s="160"/>
      <c r="EC380" s="160"/>
      <c r="ED380" s="160"/>
      <c r="EE380" s="160"/>
      <c r="EF380" s="160"/>
      <c r="EG380" s="160"/>
      <c r="EH380" s="160"/>
      <c r="EI380" s="160"/>
      <c r="EJ380" s="160"/>
      <c r="EK380" s="160"/>
      <c r="EL380" s="160"/>
      <c r="EM380" s="160"/>
      <c r="EN380" s="160"/>
      <c r="EO380" s="160"/>
      <c r="EP380" s="160"/>
      <c r="EQ380" s="160"/>
      <c r="ER380" s="160"/>
      <c r="ES380" s="160"/>
      <c r="ET380" s="160"/>
      <c r="EU380" s="160"/>
      <c r="EV380" s="160"/>
      <c r="EW380" s="160"/>
      <c r="EX380" s="160"/>
      <c r="EY380" s="160"/>
      <c r="EZ380" s="160"/>
      <c r="FA380" s="160"/>
      <c r="FB380" s="160"/>
      <c r="FC380" s="160"/>
      <c r="FD380" s="160"/>
      <c r="FE380" s="160"/>
      <c r="FF380" s="160"/>
      <c r="FG380" s="160"/>
      <c r="FH380" s="160"/>
      <c r="FI380" s="160"/>
      <c r="FJ380" s="160"/>
      <c r="FK380" s="160"/>
      <c r="FL380" s="160"/>
      <c r="FM380" s="160"/>
      <c r="FN380" s="160"/>
      <c r="FO380" s="160"/>
      <c r="FP380" s="160"/>
      <c r="FQ380" s="160"/>
      <c r="FR380" s="160"/>
      <c r="FS380" s="160"/>
      <c r="FT380" s="160"/>
      <c r="FU380" s="160"/>
      <c r="FV380" s="160"/>
      <c r="FW380" s="160"/>
      <c r="FX380" s="160"/>
      <c r="FY380" s="160"/>
      <c r="FZ380" s="160"/>
      <c r="GA380" s="160"/>
      <c r="GB380" s="160"/>
      <c r="GC380" s="160"/>
      <c r="GD380" s="160"/>
      <c r="GE380" s="160"/>
      <c r="GF380" s="160"/>
      <c r="GG380" s="160"/>
      <c r="GH380" s="160"/>
      <c r="GI380" s="160"/>
      <c r="GJ380" s="160"/>
      <c r="GK380" s="160"/>
      <c r="GL380" s="160"/>
      <c r="GM380" s="160"/>
      <c r="GN380" s="160"/>
      <c r="GO380" s="160"/>
      <c r="GP380" s="160"/>
      <c r="GQ380" s="160"/>
      <c r="GR380" s="160"/>
      <c r="GS380" s="160"/>
      <c r="GT380" s="160"/>
      <c r="GU380" s="160"/>
      <c r="GV380" s="160"/>
      <c r="GW380" s="160"/>
      <c r="GX380" s="160"/>
      <c r="GY380" s="160"/>
      <c r="GZ380" s="160"/>
      <c r="HA380" s="160"/>
      <c r="HB380" s="160"/>
      <c r="HC380" s="160"/>
      <c r="HD380" s="160"/>
      <c r="HE380" s="160"/>
      <c r="HF380" s="160"/>
      <c r="HG380" s="160"/>
      <c r="HH380" s="160"/>
      <c r="HI380" s="160"/>
      <c r="HJ380" s="160"/>
      <c r="HK380" s="160"/>
      <c r="HL380" s="160"/>
      <c r="HM380" s="160"/>
      <c r="HN380" s="160"/>
      <c r="HO380" s="160"/>
      <c r="HP380" s="160"/>
      <c r="HQ380" s="160"/>
      <c r="HR380" s="160"/>
      <c r="HS380" s="160"/>
      <c r="HT380" s="160"/>
      <c r="HU380" s="160"/>
      <c r="HV380" s="160"/>
      <c r="HW380" s="160"/>
      <c r="HX380" s="160"/>
      <c r="HY380" s="160"/>
      <c r="HZ380" s="160"/>
      <c r="IA380" s="160"/>
      <c r="IB380" s="160"/>
      <c r="IC380" s="160"/>
      <c r="ID380" s="160"/>
      <c r="IE380" s="160"/>
      <c r="IF380" s="160"/>
      <c r="IG380" s="160"/>
      <c r="IH380" s="160"/>
      <c r="II380" s="160"/>
      <c r="IJ380" s="160"/>
      <c r="IK380" s="160"/>
      <c r="IL380" s="160"/>
      <c r="IM380" s="160"/>
      <c r="IN380" s="160"/>
      <c r="IO380" s="160"/>
      <c r="IP380" s="160"/>
      <c r="IQ380" s="160"/>
      <c r="IR380" s="160"/>
      <c r="IS380" s="160"/>
      <c r="IT380" s="160"/>
      <c r="IU380" s="160"/>
      <c r="IV380" s="160"/>
      <c r="IW380" s="160"/>
      <c r="IX380" s="160"/>
      <c r="IY380" s="160"/>
      <c r="IZ380" s="160"/>
      <c r="JA380" s="160"/>
      <c r="JB380" s="160"/>
      <c r="JC380" s="160"/>
      <c r="JD380" s="160"/>
      <c r="JE380" s="160"/>
      <c r="JF380" s="160"/>
      <c r="JG380" s="160"/>
      <c r="JH380" s="160"/>
      <c r="JI380" s="160"/>
      <c r="JJ380" s="160"/>
      <c r="JK380" s="160"/>
      <c r="JL380" s="160"/>
      <c r="JM380" s="160"/>
      <c r="JN380" s="160"/>
      <c r="JO380" s="160"/>
      <c r="JP380" s="160"/>
      <c r="JQ380" s="160"/>
      <c r="JR380" s="160"/>
      <c r="JS380" s="160"/>
      <c r="JT380" s="160"/>
      <c r="JU380" s="160"/>
      <c r="JV380" s="160"/>
      <c r="JW380" s="160"/>
      <c r="JX380" s="160"/>
      <c r="JY380" s="160"/>
      <c r="JZ380" s="160"/>
      <c r="KA380" s="160"/>
      <c r="KB380" s="160"/>
      <c r="KC380" s="160"/>
      <c r="KD380" s="160"/>
      <c r="KE380" s="160"/>
      <c r="KF380" s="160"/>
      <c r="KG380" s="160"/>
      <c r="KH380" s="160"/>
      <c r="KI380" s="160"/>
      <c r="KJ380" s="160"/>
      <c r="KK380" s="160"/>
      <c r="KL380" s="160"/>
      <c r="KM380" s="160"/>
      <c r="KN380" s="160"/>
      <c r="KO380" s="160"/>
      <c r="KP380" s="160"/>
      <c r="KQ380" s="160"/>
      <c r="KR380" s="160"/>
      <c r="KS380" s="160"/>
      <c r="KT380" s="160"/>
      <c r="KU380" s="160"/>
      <c r="KV380" s="160"/>
      <c r="KW380" s="160"/>
      <c r="KX380" s="160"/>
      <c r="KY380" s="160"/>
      <c r="KZ380" s="160"/>
      <c r="LA380" s="160"/>
      <c r="LB380" s="160"/>
      <c r="LC380" s="160"/>
      <c r="LD380" s="160"/>
      <c r="LE380" s="160"/>
      <c r="LF380" s="160"/>
      <c r="LG380" s="160"/>
      <c r="LH380" s="160"/>
      <c r="LI380" s="160"/>
      <c r="LJ380" s="160"/>
      <c r="LK380" s="160"/>
      <c r="LL380" s="160"/>
      <c r="LM380" s="160"/>
      <c r="LN380" s="160"/>
      <c r="LO380" s="160"/>
      <c r="LP380" s="160"/>
      <c r="LQ380" s="160"/>
      <c r="LR380" s="160"/>
      <c r="LS380" s="160"/>
      <c r="LT380" s="160"/>
      <c r="LU380" s="160"/>
      <c r="LV380" s="160"/>
      <c r="LW380" s="160"/>
      <c r="LX380" s="160"/>
      <c r="LY380" s="160"/>
      <c r="LZ380" s="160"/>
      <c r="MA380" s="160"/>
      <c r="MB380" s="160"/>
      <c r="MC380" s="160"/>
      <c r="MD380" s="160"/>
      <c r="ME380" s="160"/>
      <c r="MF380" s="160"/>
      <c r="MG380" s="160"/>
      <c r="MH380" s="160"/>
      <c r="MI380" s="160"/>
      <c r="MJ380" s="160"/>
      <c r="MK380" s="160"/>
      <c r="ML380" s="160"/>
      <c r="MM380" s="160"/>
      <c r="MN380" s="160"/>
      <c r="MO380" s="160"/>
      <c r="MP380" s="160"/>
      <c r="MQ380" s="160"/>
      <c r="MR380" s="160"/>
      <c r="MS380" s="160"/>
      <c r="MT380" s="160"/>
      <c r="MU380" s="160"/>
      <c r="MV380" s="160"/>
      <c r="MW380" s="160"/>
      <c r="MX380" s="160"/>
      <c r="MY380" s="160"/>
      <c r="MZ380" s="160"/>
      <c r="NA380" s="160"/>
      <c r="NB380" s="160"/>
      <c r="NC380" s="160"/>
      <c r="ND380" s="160"/>
      <c r="NE380" s="160"/>
      <c r="NF380" s="160"/>
      <c r="NG380" s="160"/>
      <c r="NH380" s="160"/>
      <c r="NI380" s="160"/>
      <c r="NJ380" s="160"/>
      <c r="NK380" s="160"/>
      <c r="NL380" s="160"/>
      <c r="NM380" s="160"/>
      <c r="NN380" s="160"/>
      <c r="NO380" s="160"/>
      <c r="NP380" s="160"/>
      <c r="NQ380" s="160"/>
      <c r="NR380" s="160"/>
      <c r="NS380" s="160"/>
      <c r="NT380" s="160"/>
      <c r="NU380" s="160"/>
      <c r="NV380" s="160"/>
      <c r="NW380" s="160"/>
      <c r="NX380" s="160"/>
      <c r="NY380" s="160"/>
      <c r="NZ380" s="160"/>
      <c r="OA380" s="160"/>
      <c r="OB380" s="160"/>
      <c r="OC380" s="160"/>
      <c r="OD380" s="160"/>
      <c r="OE380" s="160"/>
      <c r="OF380" s="160"/>
      <c r="OG380" s="160"/>
      <c r="OH380" s="160"/>
      <c r="OI380" s="160"/>
      <c r="OJ380" s="160"/>
      <c r="OK380" s="160"/>
      <c r="OL380" s="160"/>
      <c r="OM380" s="160"/>
      <c r="ON380" s="160"/>
      <c r="OO380" s="160"/>
      <c r="OP380" s="160"/>
      <c r="OQ380" s="160"/>
      <c r="OR380" s="160"/>
      <c r="OS380" s="160"/>
      <c r="OT380" s="160"/>
      <c r="OU380" s="160"/>
      <c r="OV380" s="160"/>
      <c r="OW380" s="160"/>
      <c r="OX380" s="160"/>
      <c r="OY380" s="160"/>
      <c r="OZ380" s="160"/>
      <c r="PA380" s="160"/>
      <c r="PB380" s="160"/>
      <c r="PC380" s="160"/>
      <c r="PD380" s="160"/>
      <c r="PE380" s="160"/>
      <c r="PF380" s="160"/>
      <c r="PG380" s="160"/>
      <c r="PH380" s="160"/>
      <c r="PI380" s="160"/>
      <c r="PJ380" s="160"/>
      <c r="PK380" s="160"/>
      <c r="PL380" s="160"/>
      <c r="PM380" s="160"/>
      <c r="PN380" s="160"/>
      <c r="PO380" s="160"/>
      <c r="PP380" s="160"/>
      <c r="PQ380" s="160"/>
      <c r="PR380" s="160"/>
      <c r="PS380" s="160"/>
      <c r="PT380" s="160"/>
      <c r="PU380" s="160"/>
      <c r="PV380" s="160"/>
      <c r="PW380" s="160"/>
      <c r="PX380" s="160"/>
      <c r="PY380" s="160"/>
      <c r="PZ380" s="160"/>
      <c r="QA380" s="160"/>
      <c r="QB380" s="160"/>
      <c r="QC380" s="160"/>
      <c r="QD380" s="160"/>
      <c r="QE380" s="160"/>
      <c r="QF380" s="160"/>
      <c r="QG380" s="160"/>
      <c r="QH380" s="160"/>
      <c r="QI380" s="160"/>
      <c r="QJ380" s="160"/>
      <c r="QK380" s="160"/>
      <c r="QL380" s="160"/>
      <c r="QM380" s="160"/>
      <c r="QN380" s="160"/>
      <c r="QO380" s="160"/>
      <c r="QP380" s="160"/>
      <c r="QQ380" s="160"/>
      <c r="QR380" s="160"/>
      <c r="QS380" s="160"/>
      <c r="QT380" s="160"/>
      <c r="QU380" s="160"/>
      <c r="QV380" s="160"/>
      <c r="QW380" s="160"/>
      <c r="QX380" s="160"/>
      <c r="QY380" s="160"/>
      <c r="QZ380" s="160"/>
      <c r="RA380" s="160"/>
      <c r="RB380" s="160"/>
      <c r="RC380" s="160"/>
      <c r="RD380" s="160"/>
      <c r="RE380" s="160"/>
      <c r="RF380" s="160"/>
      <c r="RG380" s="160"/>
      <c r="RH380" s="160"/>
      <c r="RI380" s="160"/>
      <c r="RJ380" s="160"/>
      <c r="RK380" s="160"/>
      <c r="RL380" s="160"/>
      <c r="RM380" s="160"/>
      <c r="RN380" s="160"/>
      <c r="RO380" s="160"/>
      <c r="RP380" s="160"/>
      <c r="RQ380" s="160"/>
      <c r="RR380" s="160"/>
      <c r="RS380" s="160"/>
      <c r="RT380" s="160"/>
      <c r="RU380" s="160"/>
      <c r="RV380" s="160"/>
      <c r="RW380" s="160"/>
      <c r="RX380" s="160"/>
      <c r="RY380" s="160"/>
      <c r="RZ380" s="160"/>
      <c r="SA380" s="160"/>
      <c r="SB380" s="160"/>
      <c r="SC380" s="160"/>
      <c r="SD380" s="160"/>
      <c r="SE380" s="160"/>
      <c r="SF380" s="160"/>
      <c r="SG380" s="160"/>
      <c r="SH380" s="160"/>
      <c r="SI380" s="160"/>
      <c r="SJ380" s="160"/>
      <c r="SK380" s="160"/>
      <c r="SL380" s="160"/>
      <c r="SM380" s="160"/>
      <c r="SN380" s="160"/>
      <c r="SO380" s="160"/>
      <c r="SP380" s="160"/>
      <c r="SQ380" s="160"/>
      <c r="SR380" s="160"/>
      <c r="SS380" s="160"/>
      <c r="ST380" s="160"/>
      <c r="SU380" s="160"/>
      <c r="SV380" s="160"/>
      <c r="SW380" s="160"/>
      <c r="SX380" s="160"/>
      <c r="SY380" s="160"/>
      <c r="SZ380" s="160"/>
      <c r="TA380" s="160"/>
      <c r="TB380" s="160"/>
      <c r="TC380" s="160"/>
      <c r="TD380" s="160"/>
      <c r="TE380" s="160"/>
      <c r="TF380" s="160"/>
    </row>
    <row r="381" spans="1:526">
      <c r="A381" s="160"/>
      <c r="B381" s="160"/>
      <c r="C381" s="160"/>
      <c r="D381" s="160"/>
      <c r="E381" s="160"/>
      <c r="F381" s="160"/>
      <c r="G381" s="160"/>
      <c r="H381" s="160"/>
      <c r="I381" s="160"/>
      <c r="J381" s="160"/>
      <c r="K381" s="160"/>
      <c r="L381" s="160"/>
      <c r="M381" s="160"/>
      <c r="N381" s="160"/>
      <c r="O381" s="160"/>
      <c r="P381" s="160"/>
      <c r="Q381" s="160"/>
      <c r="R381" s="160"/>
      <c r="S381" s="160"/>
      <c r="T381" s="160"/>
      <c r="U381" s="160"/>
      <c r="V381" s="160"/>
      <c r="W381" s="160"/>
      <c r="X381" s="160"/>
      <c r="Y381" s="160"/>
      <c r="Z381" s="160"/>
      <c r="AA381" s="160"/>
      <c r="AB381" s="160"/>
      <c r="AC381" s="160"/>
      <c r="AD381" s="160"/>
      <c r="AE381" s="160"/>
      <c r="AF381" s="160"/>
      <c r="AG381" s="160"/>
      <c r="AH381" s="160"/>
      <c r="AI381" s="160"/>
      <c r="AJ381" s="160"/>
      <c r="AK381" s="160"/>
      <c r="AL381" s="160"/>
      <c r="AM381" s="160"/>
      <c r="AN381" s="160"/>
      <c r="AO381" s="160"/>
      <c r="AP381" s="160"/>
      <c r="AQ381" s="160"/>
      <c r="AR381" s="160"/>
      <c r="AS381" s="160"/>
      <c r="AT381" s="160"/>
      <c r="AU381" s="160"/>
      <c r="AV381" s="160"/>
      <c r="AW381" s="160"/>
      <c r="AX381" s="160"/>
      <c r="AY381" s="160"/>
      <c r="AZ381" s="160"/>
      <c r="BA381" s="160"/>
      <c r="BB381" s="160"/>
      <c r="BC381" s="160"/>
      <c r="BD381" s="160"/>
      <c r="BE381" s="160"/>
      <c r="BF381" s="160"/>
      <c r="BG381" s="160"/>
      <c r="BH381" s="160"/>
      <c r="BI381" s="160"/>
      <c r="BJ381" s="160"/>
      <c r="BK381" s="160"/>
      <c r="BL381" s="160"/>
      <c r="BM381" s="160"/>
      <c r="BN381" s="160"/>
      <c r="BO381" s="160"/>
      <c r="BP381" s="160"/>
      <c r="BQ381" s="160"/>
      <c r="BR381" s="160"/>
      <c r="BS381" s="160"/>
      <c r="BT381" s="160"/>
      <c r="BU381" s="160"/>
      <c r="BV381" s="160"/>
      <c r="BW381" s="160"/>
      <c r="BX381" s="160"/>
      <c r="BY381" s="160"/>
      <c r="BZ381" s="160"/>
      <c r="CA381" s="160"/>
      <c r="CB381" s="160"/>
      <c r="CC381" s="160"/>
      <c r="CD381" s="160"/>
      <c r="CE381" s="160"/>
      <c r="CF381" s="160"/>
      <c r="CG381" s="160"/>
      <c r="CH381" s="160"/>
      <c r="CI381" s="160"/>
      <c r="CJ381" s="160"/>
      <c r="CK381" s="160"/>
      <c r="CL381" s="160"/>
      <c r="CM381" s="160"/>
      <c r="CN381" s="160"/>
      <c r="CO381" s="160"/>
      <c r="CP381" s="160"/>
      <c r="CQ381" s="160"/>
      <c r="CR381" s="160"/>
      <c r="CS381" s="160"/>
      <c r="CT381" s="160"/>
      <c r="CU381" s="160"/>
      <c r="CV381" s="160"/>
      <c r="CW381" s="160"/>
      <c r="CX381" s="160"/>
      <c r="CY381" s="160"/>
      <c r="CZ381" s="160"/>
      <c r="DA381" s="160"/>
      <c r="DB381" s="160"/>
      <c r="DC381" s="160"/>
      <c r="DD381" s="160"/>
      <c r="DE381" s="160"/>
      <c r="DF381" s="160"/>
      <c r="DG381" s="160"/>
      <c r="DH381" s="160"/>
      <c r="DI381" s="160"/>
      <c r="DJ381" s="160"/>
      <c r="DK381" s="160"/>
      <c r="DL381" s="160"/>
      <c r="DM381" s="160"/>
      <c r="DN381" s="160"/>
      <c r="DO381" s="160"/>
      <c r="DP381" s="160"/>
      <c r="DQ381" s="160"/>
      <c r="DR381" s="160"/>
      <c r="DS381" s="160"/>
      <c r="DT381" s="160"/>
      <c r="DU381" s="160"/>
      <c r="DV381" s="160"/>
      <c r="DW381" s="160"/>
      <c r="DX381" s="160"/>
      <c r="DY381" s="160"/>
      <c r="DZ381" s="160"/>
      <c r="EA381" s="160"/>
      <c r="EB381" s="160"/>
      <c r="EC381" s="160"/>
      <c r="ED381" s="160"/>
      <c r="EE381" s="160"/>
      <c r="EF381" s="160"/>
      <c r="EG381" s="160"/>
      <c r="EH381" s="160"/>
      <c r="EI381" s="160"/>
      <c r="EJ381" s="160"/>
      <c r="EK381" s="160"/>
      <c r="EL381" s="160"/>
      <c r="EM381" s="160"/>
      <c r="EN381" s="160"/>
      <c r="EO381" s="160"/>
      <c r="EP381" s="160"/>
      <c r="EQ381" s="160"/>
      <c r="ER381" s="160"/>
      <c r="ES381" s="160"/>
      <c r="ET381" s="160"/>
      <c r="EU381" s="160"/>
      <c r="EV381" s="160"/>
      <c r="EW381" s="160"/>
      <c r="EX381" s="160"/>
      <c r="EY381" s="160"/>
      <c r="EZ381" s="160"/>
      <c r="FA381" s="160"/>
      <c r="FB381" s="160"/>
      <c r="FC381" s="160"/>
      <c r="FD381" s="160"/>
      <c r="FE381" s="160"/>
      <c r="FF381" s="160"/>
      <c r="FG381" s="160"/>
      <c r="FH381" s="160"/>
      <c r="FI381" s="160"/>
      <c r="FJ381" s="160"/>
      <c r="FK381" s="160"/>
      <c r="FL381" s="160"/>
      <c r="FM381" s="160"/>
      <c r="FN381" s="160"/>
      <c r="FO381" s="160"/>
      <c r="FP381" s="160"/>
      <c r="FQ381" s="160"/>
      <c r="FR381" s="160"/>
      <c r="FS381" s="160"/>
      <c r="FT381" s="160"/>
      <c r="FU381" s="160"/>
      <c r="FV381" s="160"/>
      <c r="FW381" s="160"/>
      <c r="FX381" s="160"/>
      <c r="FY381" s="160"/>
      <c r="FZ381" s="160"/>
      <c r="GA381" s="160"/>
      <c r="GB381" s="160"/>
      <c r="GC381" s="160"/>
      <c r="GD381" s="160"/>
      <c r="GE381" s="160"/>
      <c r="GF381" s="160"/>
      <c r="GG381" s="160"/>
      <c r="GH381" s="160"/>
      <c r="GI381" s="160"/>
      <c r="GJ381" s="160"/>
      <c r="GK381" s="160"/>
      <c r="GL381" s="160"/>
      <c r="GM381" s="160"/>
      <c r="GN381" s="160"/>
      <c r="GO381" s="160"/>
      <c r="GP381" s="160"/>
      <c r="GQ381" s="160"/>
      <c r="GR381" s="160"/>
      <c r="GS381" s="160"/>
      <c r="GT381" s="160"/>
      <c r="GU381" s="160"/>
      <c r="GV381" s="160"/>
      <c r="GW381" s="160"/>
      <c r="GX381" s="160"/>
      <c r="GY381" s="160"/>
      <c r="GZ381" s="160"/>
      <c r="HA381" s="160"/>
      <c r="HB381" s="160"/>
      <c r="HC381" s="160"/>
      <c r="HD381" s="160"/>
      <c r="HE381" s="160"/>
      <c r="HF381" s="160"/>
      <c r="HG381" s="160"/>
      <c r="HH381" s="160"/>
      <c r="HI381" s="160"/>
      <c r="HJ381" s="160"/>
      <c r="HK381" s="160"/>
      <c r="HL381" s="160"/>
      <c r="HM381" s="160"/>
      <c r="HN381" s="160"/>
      <c r="HO381" s="160"/>
      <c r="HP381" s="160"/>
      <c r="HQ381" s="160"/>
      <c r="HR381" s="160"/>
      <c r="HS381" s="160"/>
      <c r="HT381" s="160"/>
      <c r="HU381" s="160"/>
      <c r="HV381" s="160"/>
      <c r="HW381" s="160"/>
      <c r="HX381" s="160"/>
      <c r="HY381" s="160"/>
      <c r="HZ381" s="160"/>
      <c r="IA381" s="160"/>
      <c r="IB381" s="160"/>
      <c r="IC381" s="160"/>
      <c r="ID381" s="160"/>
      <c r="IE381" s="160"/>
      <c r="IF381" s="160"/>
      <c r="IG381" s="160"/>
      <c r="IH381" s="160"/>
      <c r="II381" s="160"/>
      <c r="IJ381" s="160"/>
      <c r="IK381" s="160"/>
      <c r="IL381" s="160"/>
      <c r="IM381" s="160"/>
      <c r="IN381" s="160"/>
      <c r="IO381" s="160"/>
      <c r="IP381" s="160"/>
      <c r="IQ381" s="160"/>
      <c r="IR381" s="160"/>
      <c r="IS381" s="160"/>
      <c r="IT381" s="160"/>
      <c r="IU381" s="160"/>
      <c r="IV381" s="160"/>
      <c r="IW381" s="160"/>
      <c r="IX381" s="160"/>
      <c r="IY381" s="160"/>
      <c r="IZ381" s="160"/>
      <c r="JA381" s="160"/>
      <c r="JB381" s="160"/>
      <c r="JC381" s="160"/>
      <c r="JD381" s="160"/>
      <c r="JE381" s="160"/>
      <c r="JF381" s="160"/>
      <c r="JG381" s="160"/>
      <c r="JH381" s="160"/>
      <c r="JI381" s="160"/>
      <c r="JJ381" s="160"/>
      <c r="JK381" s="160"/>
      <c r="JL381" s="160"/>
      <c r="JM381" s="160"/>
      <c r="JN381" s="160"/>
      <c r="JO381" s="160"/>
      <c r="JP381" s="160"/>
      <c r="JQ381" s="160"/>
      <c r="JR381" s="160"/>
      <c r="JS381" s="160"/>
      <c r="JT381" s="160"/>
      <c r="JU381" s="160"/>
      <c r="JV381" s="160"/>
      <c r="JW381" s="160"/>
      <c r="JX381" s="160"/>
      <c r="JY381" s="160"/>
      <c r="JZ381" s="160"/>
      <c r="KA381" s="160"/>
      <c r="KB381" s="160"/>
      <c r="KC381" s="160"/>
      <c r="KD381" s="160"/>
      <c r="KE381" s="160"/>
      <c r="KF381" s="160"/>
      <c r="KG381" s="160"/>
      <c r="KH381" s="160"/>
      <c r="KI381" s="160"/>
      <c r="KJ381" s="160"/>
      <c r="KK381" s="160"/>
      <c r="KL381" s="160"/>
      <c r="KM381" s="160"/>
      <c r="KN381" s="160"/>
      <c r="KO381" s="160"/>
      <c r="KP381" s="160"/>
      <c r="KQ381" s="160"/>
      <c r="KR381" s="160"/>
      <c r="KS381" s="160"/>
      <c r="KT381" s="160"/>
      <c r="KU381" s="160"/>
      <c r="KV381" s="160"/>
      <c r="KW381" s="160"/>
      <c r="KX381" s="160"/>
      <c r="KY381" s="160"/>
      <c r="KZ381" s="160"/>
      <c r="LA381" s="160"/>
      <c r="LB381" s="160"/>
      <c r="LC381" s="160"/>
      <c r="LD381" s="160"/>
      <c r="LE381" s="160"/>
      <c r="LF381" s="160"/>
      <c r="LG381" s="160"/>
      <c r="LH381" s="160"/>
      <c r="LI381" s="160"/>
      <c r="LJ381" s="160"/>
      <c r="LK381" s="160"/>
      <c r="LL381" s="160"/>
      <c r="LM381" s="160"/>
      <c r="LN381" s="160"/>
      <c r="LO381" s="160"/>
      <c r="LP381" s="160"/>
      <c r="LQ381" s="160"/>
      <c r="LR381" s="160"/>
      <c r="LS381" s="160"/>
      <c r="LT381" s="160"/>
      <c r="LU381" s="160"/>
      <c r="LV381" s="160"/>
      <c r="LW381" s="160"/>
      <c r="LX381" s="160"/>
      <c r="LY381" s="160"/>
      <c r="LZ381" s="160"/>
      <c r="MA381" s="160"/>
      <c r="MB381" s="160"/>
      <c r="MC381" s="160"/>
      <c r="MD381" s="160"/>
      <c r="ME381" s="160"/>
      <c r="MF381" s="160"/>
      <c r="MG381" s="160"/>
      <c r="MH381" s="160"/>
      <c r="MI381" s="160"/>
      <c r="MJ381" s="160"/>
      <c r="MK381" s="160"/>
      <c r="ML381" s="160"/>
      <c r="MM381" s="160"/>
      <c r="MN381" s="160"/>
      <c r="MO381" s="160"/>
      <c r="MP381" s="160"/>
      <c r="MQ381" s="160"/>
      <c r="MR381" s="160"/>
      <c r="MS381" s="160"/>
      <c r="MT381" s="160"/>
      <c r="MU381" s="160"/>
      <c r="MV381" s="160"/>
      <c r="MW381" s="160"/>
      <c r="MX381" s="160"/>
      <c r="MY381" s="160"/>
      <c r="MZ381" s="160"/>
      <c r="NA381" s="160"/>
      <c r="NB381" s="160"/>
      <c r="NC381" s="160"/>
      <c r="ND381" s="160"/>
      <c r="NE381" s="160"/>
      <c r="NF381" s="160"/>
      <c r="NG381" s="160"/>
      <c r="NH381" s="160"/>
      <c r="NI381" s="160"/>
      <c r="NJ381" s="160"/>
      <c r="NK381" s="160"/>
      <c r="NL381" s="160"/>
      <c r="NM381" s="160"/>
      <c r="NN381" s="160"/>
      <c r="NO381" s="160"/>
      <c r="NP381" s="160"/>
      <c r="NQ381" s="160"/>
      <c r="NR381" s="160"/>
      <c r="NS381" s="160"/>
      <c r="NT381" s="160"/>
      <c r="NU381" s="160"/>
      <c r="NV381" s="160"/>
      <c r="NW381" s="160"/>
      <c r="NX381" s="160"/>
      <c r="NY381" s="160"/>
      <c r="NZ381" s="160"/>
      <c r="OA381" s="160"/>
      <c r="OB381" s="160"/>
      <c r="OC381" s="160"/>
      <c r="OD381" s="160"/>
      <c r="OE381" s="160"/>
      <c r="OF381" s="160"/>
      <c r="OG381" s="160"/>
      <c r="OH381" s="160"/>
      <c r="OI381" s="160"/>
      <c r="OJ381" s="160"/>
      <c r="OK381" s="160"/>
      <c r="OL381" s="160"/>
      <c r="OM381" s="160"/>
      <c r="ON381" s="160"/>
      <c r="OO381" s="160"/>
      <c r="OP381" s="160"/>
      <c r="OQ381" s="160"/>
      <c r="OR381" s="160"/>
      <c r="OS381" s="160"/>
      <c r="OT381" s="160"/>
      <c r="OU381" s="160"/>
      <c r="OV381" s="160"/>
      <c r="OW381" s="160"/>
      <c r="OX381" s="160"/>
      <c r="OY381" s="160"/>
      <c r="OZ381" s="160"/>
      <c r="PA381" s="160"/>
      <c r="PB381" s="160"/>
      <c r="PC381" s="160"/>
      <c r="PD381" s="160"/>
      <c r="PE381" s="160"/>
      <c r="PF381" s="160"/>
      <c r="PG381" s="160"/>
      <c r="PH381" s="160"/>
      <c r="PI381" s="160"/>
      <c r="PJ381" s="160"/>
      <c r="PK381" s="160"/>
      <c r="PL381" s="160"/>
      <c r="PM381" s="160"/>
      <c r="PN381" s="160"/>
      <c r="PO381" s="160"/>
      <c r="PP381" s="160"/>
      <c r="PQ381" s="160"/>
      <c r="PR381" s="160"/>
      <c r="PS381" s="160"/>
      <c r="PT381" s="160"/>
      <c r="PU381" s="160"/>
      <c r="PV381" s="160"/>
      <c r="PW381" s="160"/>
      <c r="PX381" s="160"/>
      <c r="PY381" s="160"/>
      <c r="PZ381" s="160"/>
      <c r="QA381" s="160"/>
      <c r="QB381" s="160"/>
      <c r="QC381" s="160"/>
      <c r="QD381" s="160"/>
      <c r="QE381" s="160"/>
      <c r="QF381" s="160"/>
      <c r="QG381" s="160"/>
      <c r="QH381" s="160"/>
      <c r="QI381" s="160"/>
      <c r="QJ381" s="160"/>
      <c r="QK381" s="160"/>
      <c r="QL381" s="160"/>
      <c r="QM381" s="160"/>
      <c r="QN381" s="160"/>
      <c r="QO381" s="160"/>
      <c r="QP381" s="160"/>
      <c r="QQ381" s="160"/>
      <c r="QR381" s="160"/>
      <c r="QS381" s="160"/>
      <c r="QT381" s="160"/>
      <c r="QU381" s="160"/>
      <c r="QV381" s="160"/>
      <c r="QW381" s="160"/>
      <c r="QX381" s="160"/>
      <c r="QY381" s="160"/>
      <c r="QZ381" s="160"/>
      <c r="RA381" s="160"/>
      <c r="RB381" s="160"/>
      <c r="RC381" s="160"/>
      <c r="RD381" s="160"/>
      <c r="RE381" s="160"/>
      <c r="RF381" s="160"/>
      <c r="RG381" s="160"/>
      <c r="RH381" s="160"/>
      <c r="RI381" s="160"/>
      <c r="RJ381" s="160"/>
      <c r="RK381" s="160"/>
      <c r="RL381" s="160"/>
      <c r="RM381" s="160"/>
      <c r="RN381" s="160"/>
      <c r="RO381" s="160"/>
      <c r="RP381" s="160"/>
      <c r="RQ381" s="160"/>
      <c r="RR381" s="160"/>
      <c r="RS381" s="160"/>
      <c r="RT381" s="160"/>
      <c r="RU381" s="160"/>
      <c r="RV381" s="160"/>
      <c r="RW381" s="160"/>
      <c r="RX381" s="160"/>
      <c r="RY381" s="160"/>
      <c r="RZ381" s="160"/>
      <c r="SA381" s="160"/>
      <c r="SB381" s="160"/>
      <c r="SC381" s="160"/>
      <c r="SD381" s="160"/>
      <c r="SE381" s="160"/>
      <c r="SF381" s="160"/>
      <c r="SG381" s="160"/>
      <c r="SH381" s="160"/>
      <c r="SI381" s="160"/>
      <c r="SJ381" s="160"/>
      <c r="SK381" s="160"/>
      <c r="SL381" s="160"/>
      <c r="SM381" s="160"/>
      <c r="SN381" s="160"/>
      <c r="SO381" s="160"/>
      <c r="SP381" s="160"/>
      <c r="SQ381" s="160"/>
      <c r="SR381" s="160"/>
      <c r="SS381" s="160"/>
      <c r="ST381" s="160"/>
      <c r="SU381" s="160"/>
      <c r="SV381" s="160"/>
      <c r="SW381" s="160"/>
      <c r="SX381" s="160"/>
      <c r="SY381" s="160"/>
      <c r="SZ381" s="160"/>
      <c r="TA381" s="160"/>
      <c r="TB381" s="160"/>
      <c r="TC381" s="160"/>
      <c r="TD381" s="160"/>
      <c r="TE381" s="160"/>
      <c r="TF381" s="160"/>
    </row>
    <row r="382" spans="1:526">
      <c r="A382" s="160"/>
      <c r="B382" s="160"/>
      <c r="C382" s="160"/>
      <c r="D382" s="160"/>
      <c r="E382" s="160"/>
      <c r="F382" s="160"/>
      <c r="G382" s="160"/>
      <c r="H382" s="160"/>
      <c r="I382" s="160"/>
      <c r="J382" s="160"/>
      <c r="K382" s="160"/>
      <c r="L382" s="160"/>
      <c r="M382" s="160"/>
      <c r="N382" s="160"/>
      <c r="O382" s="160"/>
      <c r="P382" s="160"/>
      <c r="Q382" s="160"/>
      <c r="R382" s="160"/>
      <c r="S382" s="160"/>
      <c r="T382" s="160"/>
      <c r="U382" s="160"/>
      <c r="V382" s="160"/>
      <c r="W382" s="160"/>
      <c r="X382" s="160"/>
      <c r="Y382" s="160"/>
      <c r="Z382" s="160"/>
      <c r="AA382" s="160"/>
      <c r="AB382" s="160"/>
      <c r="AC382" s="160"/>
      <c r="AD382" s="160"/>
      <c r="AE382" s="160"/>
      <c r="AF382" s="160"/>
      <c r="AG382" s="160"/>
      <c r="AH382" s="160"/>
      <c r="AI382" s="160"/>
      <c r="AJ382" s="160"/>
      <c r="AK382" s="160"/>
      <c r="AL382" s="160"/>
      <c r="AM382" s="160"/>
      <c r="AN382" s="160"/>
      <c r="AO382" s="160"/>
      <c r="AP382" s="160"/>
      <c r="AQ382" s="160"/>
      <c r="AR382" s="160"/>
      <c r="AS382" s="160"/>
      <c r="AT382" s="160"/>
      <c r="AU382" s="160"/>
      <c r="AV382" s="160"/>
      <c r="AW382" s="160"/>
      <c r="AX382" s="160"/>
      <c r="AY382" s="160"/>
      <c r="AZ382" s="160"/>
      <c r="BA382" s="160"/>
      <c r="BB382" s="160"/>
      <c r="BC382" s="160"/>
      <c r="BD382" s="160"/>
      <c r="BE382" s="160"/>
      <c r="BF382" s="160"/>
      <c r="BG382" s="160"/>
      <c r="BH382" s="160"/>
      <c r="BI382" s="160"/>
      <c r="BJ382" s="160"/>
      <c r="BK382" s="160"/>
      <c r="BL382" s="160"/>
      <c r="BM382" s="160"/>
      <c r="BN382" s="160"/>
      <c r="BO382" s="160"/>
      <c r="BP382" s="160"/>
      <c r="BQ382" s="160"/>
      <c r="BR382" s="160"/>
      <c r="BS382" s="160"/>
      <c r="BT382" s="160"/>
      <c r="BU382" s="160"/>
      <c r="BV382" s="160"/>
      <c r="BW382" s="160"/>
      <c r="BX382" s="160"/>
      <c r="BY382" s="160"/>
      <c r="BZ382" s="160"/>
      <c r="CA382" s="160"/>
      <c r="CB382" s="160"/>
      <c r="CC382" s="160"/>
      <c r="CD382" s="160"/>
      <c r="CE382" s="160"/>
      <c r="CF382" s="160"/>
      <c r="CG382" s="160"/>
      <c r="CH382" s="160"/>
      <c r="CI382" s="160"/>
      <c r="CJ382" s="160"/>
      <c r="CK382" s="160"/>
      <c r="CL382" s="160"/>
      <c r="CM382" s="160"/>
      <c r="CN382" s="160"/>
      <c r="CO382" s="160"/>
      <c r="CP382" s="160"/>
      <c r="CQ382" s="160"/>
      <c r="CR382" s="160"/>
      <c r="CS382" s="160"/>
      <c r="CT382" s="160"/>
      <c r="CU382" s="160"/>
      <c r="CV382" s="160"/>
      <c r="CW382" s="160"/>
      <c r="CX382" s="160"/>
      <c r="CY382" s="160"/>
      <c r="CZ382" s="160"/>
      <c r="DA382" s="160"/>
      <c r="DB382" s="160"/>
      <c r="DC382" s="160"/>
      <c r="DD382" s="160"/>
      <c r="DE382" s="160"/>
      <c r="DF382" s="160"/>
      <c r="DG382" s="160"/>
      <c r="DH382" s="160"/>
      <c r="DI382" s="160"/>
      <c r="DJ382" s="160"/>
      <c r="DK382" s="160"/>
      <c r="DL382" s="160"/>
      <c r="DM382" s="160"/>
      <c r="DN382" s="160"/>
      <c r="DO382" s="160"/>
      <c r="DP382" s="160"/>
      <c r="DQ382" s="160"/>
      <c r="DR382" s="160"/>
      <c r="DS382" s="160"/>
      <c r="DT382" s="160"/>
      <c r="DU382" s="160"/>
      <c r="DV382" s="160"/>
      <c r="DW382" s="160"/>
      <c r="DX382" s="160"/>
      <c r="DY382" s="160"/>
      <c r="DZ382" s="160"/>
      <c r="EA382" s="160"/>
      <c r="EB382" s="160"/>
      <c r="EC382" s="160"/>
      <c r="ED382" s="160"/>
      <c r="EE382" s="160"/>
      <c r="EF382" s="160"/>
      <c r="EG382" s="160"/>
      <c r="EH382" s="160"/>
      <c r="EI382" s="160"/>
      <c r="EJ382" s="160"/>
      <c r="EK382" s="160"/>
      <c r="EL382" s="160"/>
      <c r="EM382" s="160"/>
      <c r="EN382" s="160"/>
      <c r="EO382" s="160"/>
      <c r="EP382" s="160"/>
      <c r="EQ382" s="160"/>
      <c r="ER382" s="160"/>
      <c r="ES382" s="160"/>
      <c r="ET382" s="160"/>
      <c r="EU382" s="160"/>
      <c r="EV382" s="160"/>
      <c r="EW382" s="160"/>
      <c r="EX382" s="160"/>
      <c r="EY382" s="160"/>
      <c r="EZ382" s="160"/>
      <c r="FA382" s="160"/>
      <c r="FB382" s="160"/>
      <c r="FC382" s="160"/>
      <c r="FD382" s="160"/>
      <c r="FE382" s="160"/>
      <c r="FF382" s="160"/>
      <c r="FG382" s="160"/>
      <c r="FH382" s="160"/>
      <c r="FI382" s="160"/>
      <c r="FJ382" s="160"/>
      <c r="FK382" s="160"/>
      <c r="FL382" s="160"/>
      <c r="FM382" s="160"/>
      <c r="FN382" s="160"/>
      <c r="FO382" s="160"/>
      <c r="FP382" s="160"/>
      <c r="FQ382" s="160"/>
      <c r="FR382" s="160"/>
      <c r="FS382" s="160"/>
      <c r="FT382" s="160"/>
      <c r="FU382" s="160"/>
      <c r="FV382" s="160"/>
      <c r="FW382" s="160"/>
      <c r="FX382" s="160"/>
      <c r="FY382" s="160"/>
      <c r="FZ382" s="160"/>
      <c r="GA382" s="160"/>
      <c r="GB382" s="160"/>
      <c r="GC382" s="160"/>
      <c r="GD382" s="160"/>
      <c r="GE382" s="160"/>
      <c r="GF382" s="160"/>
      <c r="GG382" s="160"/>
      <c r="GH382" s="160"/>
      <c r="GI382" s="160"/>
      <c r="GJ382" s="160"/>
      <c r="GK382" s="160"/>
      <c r="GL382" s="160"/>
      <c r="GM382" s="160"/>
      <c r="GN382" s="160"/>
      <c r="GO382" s="160"/>
      <c r="GP382" s="160"/>
      <c r="GQ382" s="160"/>
      <c r="GR382" s="160"/>
      <c r="GS382" s="160"/>
      <c r="GT382" s="160"/>
      <c r="GU382" s="160"/>
      <c r="GV382" s="160"/>
      <c r="GW382" s="160"/>
      <c r="GX382" s="160"/>
      <c r="GY382" s="160"/>
      <c r="GZ382" s="160"/>
      <c r="HA382" s="160"/>
      <c r="HB382" s="160"/>
      <c r="HC382" s="160"/>
      <c r="HD382" s="160"/>
      <c r="HE382" s="160"/>
      <c r="HF382" s="160"/>
      <c r="HG382" s="160"/>
      <c r="HH382" s="160"/>
      <c r="HI382" s="160"/>
      <c r="HJ382" s="160"/>
      <c r="HK382" s="160"/>
      <c r="HL382" s="160"/>
      <c r="HM382" s="160"/>
      <c r="HN382" s="160"/>
      <c r="HO382" s="160"/>
      <c r="HP382" s="160"/>
      <c r="HQ382" s="160"/>
      <c r="HR382" s="160"/>
      <c r="HS382" s="160"/>
      <c r="HT382" s="160"/>
      <c r="HU382" s="160"/>
      <c r="HV382" s="160"/>
      <c r="HW382" s="160"/>
      <c r="HX382" s="160"/>
      <c r="HY382" s="160"/>
      <c r="HZ382" s="160"/>
      <c r="IA382" s="160"/>
      <c r="IB382" s="160"/>
      <c r="IC382" s="160"/>
      <c r="ID382" s="160"/>
      <c r="IE382" s="160"/>
      <c r="IF382" s="160"/>
      <c r="IG382" s="160"/>
      <c r="IH382" s="160"/>
      <c r="II382" s="160"/>
      <c r="IJ382" s="160"/>
      <c r="IK382" s="160"/>
      <c r="IL382" s="160"/>
      <c r="IM382" s="160"/>
      <c r="IN382" s="160"/>
      <c r="IO382" s="160"/>
      <c r="IP382" s="160"/>
      <c r="IQ382" s="160"/>
      <c r="IR382" s="160"/>
      <c r="IS382" s="160"/>
      <c r="IT382" s="160"/>
      <c r="IU382" s="160"/>
      <c r="IV382" s="160"/>
      <c r="IW382" s="160"/>
      <c r="IX382" s="160"/>
      <c r="IY382" s="160"/>
      <c r="IZ382" s="160"/>
      <c r="JA382" s="160"/>
      <c r="JB382" s="160"/>
      <c r="JC382" s="160"/>
      <c r="JD382" s="160"/>
      <c r="JE382" s="160"/>
      <c r="JF382" s="160"/>
      <c r="JG382" s="160"/>
      <c r="JH382" s="160"/>
      <c r="JI382" s="160"/>
      <c r="JJ382" s="160"/>
      <c r="JK382" s="160"/>
      <c r="JL382" s="160"/>
      <c r="JM382" s="160"/>
      <c r="JN382" s="160"/>
      <c r="JO382" s="160"/>
      <c r="JP382" s="160"/>
      <c r="JQ382" s="160"/>
      <c r="JR382" s="160"/>
      <c r="JS382" s="160"/>
      <c r="JT382" s="160"/>
      <c r="JU382" s="160"/>
      <c r="JV382" s="160"/>
      <c r="JW382" s="160"/>
      <c r="JX382" s="160"/>
      <c r="JY382" s="160"/>
      <c r="JZ382" s="160"/>
      <c r="KA382" s="160"/>
      <c r="KB382" s="160"/>
      <c r="KC382" s="160"/>
      <c r="KD382" s="160"/>
      <c r="KE382" s="160"/>
      <c r="KF382" s="160"/>
      <c r="KG382" s="160"/>
      <c r="KH382" s="160"/>
      <c r="KI382" s="160"/>
      <c r="KJ382" s="160"/>
      <c r="KK382" s="160"/>
      <c r="KL382" s="160"/>
      <c r="KM382" s="160"/>
      <c r="KN382" s="160"/>
      <c r="KO382" s="160"/>
      <c r="KP382" s="160"/>
      <c r="KQ382" s="160"/>
      <c r="KR382" s="160"/>
      <c r="KS382" s="160"/>
      <c r="KT382" s="160"/>
      <c r="KU382" s="160"/>
      <c r="KV382" s="160"/>
      <c r="KW382" s="160"/>
      <c r="KX382" s="160"/>
      <c r="KY382" s="160"/>
      <c r="KZ382" s="160"/>
      <c r="LA382" s="160"/>
      <c r="LB382" s="160"/>
      <c r="LC382" s="160"/>
      <c r="LD382" s="160"/>
      <c r="LE382" s="160"/>
      <c r="LF382" s="160"/>
      <c r="LG382" s="160"/>
      <c r="LH382" s="160"/>
      <c r="LI382" s="160"/>
      <c r="LJ382" s="160"/>
      <c r="LK382" s="160"/>
      <c r="LL382" s="160"/>
      <c r="LM382" s="160"/>
      <c r="LN382" s="160"/>
      <c r="LO382" s="160"/>
      <c r="LP382" s="160"/>
      <c r="LQ382" s="160"/>
      <c r="LR382" s="160"/>
      <c r="LS382" s="160"/>
      <c r="LT382" s="160"/>
      <c r="LU382" s="160"/>
      <c r="LV382" s="160"/>
      <c r="LW382" s="160"/>
      <c r="LX382" s="160"/>
      <c r="LY382" s="160"/>
      <c r="LZ382" s="160"/>
      <c r="MA382" s="160"/>
      <c r="MB382" s="160"/>
      <c r="MC382" s="160"/>
      <c r="MD382" s="160"/>
      <c r="ME382" s="160"/>
      <c r="MF382" s="160"/>
      <c r="MG382" s="160"/>
      <c r="MH382" s="160"/>
      <c r="MI382" s="160"/>
      <c r="MJ382" s="160"/>
      <c r="MK382" s="160"/>
      <c r="ML382" s="160"/>
      <c r="MM382" s="160"/>
      <c r="MN382" s="160"/>
      <c r="MO382" s="160"/>
      <c r="MP382" s="160"/>
      <c r="MQ382" s="160"/>
      <c r="MR382" s="160"/>
      <c r="MS382" s="160"/>
      <c r="MT382" s="160"/>
      <c r="MU382" s="160"/>
      <c r="MV382" s="160"/>
      <c r="MW382" s="160"/>
      <c r="MX382" s="160"/>
      <c r="MY382" s="160"/>
      <c r="MZ382" s="160"/>
      <c r="NA382" s="160"/>
      <c r="NB382" s="160"/>
      <c r="NC382" s="160"/>
      <c r="ND382" s="160"/>
      <c r="NE382" s="160"/>
      <c r="NF382" s="160"/>
      <c r="NG382" s="160"/>
      <c r="NH382" s="160"/>
      <c r="NI382" s="160"/>
      <c r="NJ382" s="160"/>
      <c r="NK382" s="160"/>
      <c r="NL382" s="160"/>
      <c r="NM382" s="160"/>
      <c r="NN382" s="160"/>
      <c r="NO382" s="160"/>
      <c r="NP382" s="160"/>
      <c r="NQ382" s="160"/>
      <c r="NR382" s="160"/>
      <c r="NS382" s="160"/>
      <c r="NT382" s="160"/>
      <c r="NU382" s="160"/>
      <c r="NV382" s="160"/>
      <c r="NW382" s="160"/>
      <c r="NX382" s="160"/>
      <c r="NY382" s="160"/>
      <c r="NZ382" s="160"/>
      <c r="OA382" s="160"/>
      <c r="OB382" s="160"/>
      <c r="OC382" s="160"/>
      <c r="OD382" s="160"/>
      <c r="OE382" s="160"/>
      <c r="OF382" s="160"/>
      <c r="OG382" s="160"/>
      <c r="OH382" s="160"/>
      <c r="OI382" s="160"/>
      <c r="OJ382" s="160"/>
      <c r="OK382" s="160"/>
      <c r="OL382" s="160"/>
      <c r="OM382" s="160"/>
      <c r="ON382" s="160"/>
      <c r="OO382" s="160"/>
      <c r="OP382" s="160"/>
      <c r="OQ382" s="160"/>
      <c r="OR382" s="160"/>
      <c r="OS382" s="160"/>
      <c r="OT382" s="160"/>
      <c r="OU382" s="160"/>
      <c r="OV382" s="160"/>
      <c r="OW382" s="160"/>
      <c r="OX382" s="160"/>
      <c r="OY382" s="160"/>
      <c r="OZ382" s="160"/>
      <c r="PA382" s="160"/>
      <c r="PB382" s="160"/>
      <c r="PC382" s="160"/>
      <c r="PD382" s="160"/>
      <c r="PE382" s="160"/>
      <c r="PF382" s="160"/>
      <c r="PG382" s="160"/>
      <c r="PH382" s="160"/>
      <c r="PI382" s="160"/>
      <c r="PJ382" s="160"/>
      <c r="PK382" s="160"/>
      <c r="PL382" s="160"/>
      <c r="PM382" s="160"/>
      <c r="PN382" s="160"/>
      <c r="PO382" s="160"/>
      <c r="PP382" s="160"/>
      <c r="PQ382" s="160"/>
      <c r="PR382" s="160"/>
      <c r="PS382" s="160"/>
      <c r="PT382" s="160"/>
      <c r="PU382" s="160"/>
      <c r="PV382" s="160"/>
      <c r="PW382" s="160"/>
      <c r="PX382" s="160"/>
      <c r="PY382" s="160"/>
      <c r="PZ382" s="160"/>
      <c r="QA382" s="160"/>
      <c r="QB382" s="160"/>
      <c r="QC382" s="160"/>
      <c r="QD382" s="160"/>
      <c r="QE382" s="160"/>
      <c r="QF382" s="160"/>
      <c r="QG382" s="160"/>
      <c r="QH382" s="160"/>
      <c r="QI382" s="160"/>
      <c r="QJ382" s="160"/>
      <c r="QK382" s="160"/>
      <c r="QL382" s="160"/>
      <c r="QM382" s="160"/>
      <c r="QN382" s="160"/>
      <c r="QO382" s="160"/>
      <c r="QP382" s="160"/>
      <c r="QQ382" s="160"/>
      <c r="QR382" s="160"/>
      <c r="QS382" s="160"/>
      <c r="QT382" s="160"/>
      <c r="QU382" s="160"/>
      <c r="QV382" s="160"/>
      <c r="QW382" s="160"/>
      <c r="QX382" s="160"/>
      <c r="QY382" s="160"/>
      <c r="QZ382" s="160"/>
      <c r="RA382" s="160"/>
      <c r="RB382" s="160"/>
      <c r="RC382" s="160"/>
      <c r="RD382" s="160"/>
      <c r="RE382" s="160"/>
      <c r="RF382" s="160"/>
      <c r="RG382" s="160"/>
      <c r="RH382" s="160"/>
      <c r="RI382" s="160"/>
      <c r="RJ382" s="160"/>
      <c r="RK382" s="160"/>
      <c r="RL382" s="160"/>
      <c r="RM382" s="160"/>
      <c r="RN382" s="160"/>
      <c r="RO382" s="160"/>
      <c r="RP382" s="160"/>
      <c r="RQ382" s="160"/>
      <c r="RR382" s="160"/>
      <c r="RS382" s="160"/>
      <c r="RT382" s="160"/>
      <c r="RU382" s="160"/>
      <c r="RV382" s="160"/>
      <c r="RW382" s="160"/>
      <c r="RX382" s="160"/>
      <c r="RY382" s="160"/>
      <c r="RZ382" s="160"/>
      <c r="SA382" s="160"/>
      <c r="SB382" s="160"/>
      <c r="SC382" s="160"/>
      <c r="SD382" s="160"/>
      <c r="SE382" s="160"/>
      <c r="SF382" s="160"/>
      <c r="SG382" s="160"/>
      <c r="SH382" s="160"/>
      <c r="SI382" s="160"/>
      <c r="SJ382" s="160"/>
      <c r="SK382" s="160"/>
      <c r="SL382" s="160"/>
      <c r="SM382" s="160"/>
      <c r="SN382" s="160"/>
      <c r="SO382" s="160"/>
      <c r="SP382" s="160"/>
      <c r="SQ382" s="160"/>
      <c r="SR382" s="160"/>
      <c r="SS382" s="160"/>
      <c r="ST382" s="160"/>
      <c r="SU382" s="160"/>
      <c r="SV382" s="160"/>
      <c r="SW382" s="160"/>
      <c r="SX382" s="160"/>
      <c r="SY382" s="160"/>
      <c r="SZ382" s="160"/>
      <c r="TA382" s="160"/>
      <c r="TB382" s="160"/>
      <c r="TC382" s="160"/>
      <c r="TD382" s="160"/>
      <c r="TE382" s="160"/>
      <c r="TF382" s="160"/>
    </row>
    <row r="383" spans="1:526">
      <c r="A383" s="160"/>
      <c r="B383" s="160"/>
      <c r="C383" s="160"/>
      <c r="D383" s="160"/>
      <c r="E383" s="160"/>
      <c r="F383" s="160"/>
      <c r="G383" s="160"/>
      <c r="H383" s="160"/>
      <c r="I383" s="160"/>
      <c r="J383" s="160"/>
      <c r="K383" s="160"/>
      <c r="L383" s="160"/>
      <c r="M383" s="160"/>
      <c r="N383" s="160"/>
      <c r="O383" s="160"/>
      <c r="P383" s="160"/>
      <c r="Q383" s="160"/>
      <c r="R383" s="160"/>
      <c r="S383" s="160"/>
      <c r="T383" s="160"/>
      <c r="U383" s="160"/>
      <c r="V383" s="160"/>
      <c r="W383" s="160"/>
      <c r="X383" s="160"/>
      <c r="Y383" s="160"/>
      <c r="Z383" s="160"/>
      <c r="AA383" s="160"/>
      <c r="AB383" s="160"/>
      <c r="AC383" s="160"/>
      <c r="AD383" s="160"/>
      <c r="AE383" s="160"/>
      <c r="AF383" s="160"/>
      <c r="AG383" s="160"/>
      <c r="AH383" s="160"/>
      <c r="AI383" s="160"/>
      <c r="AJ383" s="160"/>
      <c r="AK383" s="160"/>
      <c r="AL383" s="160"/>
      <c r="AM383" s="160"/>
      <c r="AN383" s="160"/>
      <c r="AO383" s="160"/>
      <c r="AP383" s="160"/>
      <c r="AQ383" s="160"/>
      <c r="AR383" s="160"/>
      <c r="AS383" s="160"/>
      <c r="AT383" s="160"/>
      <c r="AU383" s="160"/>
      <c r="AV383" s="160"/>
      <c r="AW383" s="160"/>
      <c r="AX383" s="160"/>
      <c r="AY383" s="160"/>
      <c r="AZ383" s="160"/>
      <c r="BA383" s="160"/>
      <c r="BB383" s="160"/>
      <c r="BC383" s="160"/>
      <c r="BD383" s="160"/>
      <c r="BE383" s="160"/>
      <c r="BF383" s="160"/>
      <c r="BG383" s="160"/>
      <c r="BH383" s="160"/>
      <c r="BI383" s="160"/>
      <c r="BJ383" s="160"/>
      <c r="BK383" s="160"/>
      <c r="BL383" s="160"/>
      <c r="BM383" s="160"/>
      <c r="BN383" s="160"/>
      <c r="BO383" s="160"/>
      <c r="BP383" s="160"/>
      <c r="BQ383" s="160"/>
      <c r="BR383" s="160"/>
      <c r="BS383" s="160"/>
      <c r="BT383" s="160"/>
      <c r="BU383" s="160"/>
      <c r="BV383" s="160"/>
      <c r="BW383" s="160"/>
      <c r="BX383" s="160"/>
      <c r="BY383" s="160"/>
      <c r="BZ383" s="160"/>
      <c r="CA383" s="160"/>
      <c r="CB383" s="160"/>
      <c r="CC383" s="160"/>
      <c r="CD383" s="160"/>
      <c r="CE383" s="160"/>
      <c r="CF383" s="160"/>
      <c r="CG383" s="160"/>
      <c r="CH383" s="160"/>
      <c r="CI383" s="160"/>
      <c r="CJ383" s="160"/>
      <c r="CK383" s="160"/>
      <c r="CL383" s="160"/>
      <c r="CM383" s="160"/>
      <c r="CN383" s="160"/>
      <c r="CO383" s="160"/>
      <c r="CP383" s="160"/>
      <c r="CQ383" s="160"/>
      <c r="CR383" s="160"/>
      <c r="CS383" s="160"/>
      <c r="CT383" s="160"/>
      <c r="CU383" s="160"/>
      <c r="CV383" s="160"/>
      <c r="CW383" s="160"/>
      <c r="CX383" s="160"/>
      <c r="CY383" s="160"/>
      <c r="CZ383" s="160"/>
      <c r="DA383" s="160"/>
      <c r="DB383" s="160"/>
      <c r="DC383" s="160"/>
      <c r="DD383" s="160"/>
      <c r="DE383" s="160"/>
      <c r="DF383" s="160"/>
      <c r="DG383" s="160"/>
      <c r="DH383" s="160"/>
      <c r="DI383" s="160"/>
      <c r="DJ383" s="160"/>
      <c r="DK383" s="160"/>
      <c r="DL383" s="160"/>
      <c r="DM383" s="160"/>
      <c r="DN383" s="160"/>
      <c r="DO383" s="160"/>
      <c r="DP383" s="160"/>
      <c r="DQ383" s="160"/>
      <c r="DR383" s="160"/>
      <c r="DS383" s="160"/>
      <c r="DT383" s="160"/>
      <c r="DU383" s="160"/>
      <c r="DV383" s="160"/>
      <c r="DW383" s="160"/>
      <c r="DX383" s="160"/>
      <c r="DY383" s="160"/>
      <c r="DZ383" s="160"/>
      <c r="EA383" s="160"/>
      <c r="EB383" s="160"/>
      <c r="EC383" s="160"/>
      <c r="ED383" s="160"/>
      <c r="EE383" s="160"/>
      <c r="EF383" s="160"/>
      <c r="EG383" s="160"/>
      <c r="EH383" s="160"/>
      <c r="EI383" s="160"/>
      <c r="EJ383" s="160"/>
      <c r="EK383" s="160"/>
      <c r="EL383" s="160"/>
      <c r="EM383" s="160"/>
      <c r="EN383" s="160"/>
      <c r="EO383" s="160"/>
      <c r="EP383" s="160"/>
      <c r="EQ383" s="160"/>
      <c r="ER383" s="160"/>
      <c r="ES383" s="160"/>
      <c r="ET383" s="160"/>
      <c r="EU383" s="160"/>
      <c r="EV383" s="160"/>
      <c r="EW383" s="160"/>
      <c r="EX383" s="160"/>
      <c r="EY383" s="160"/>
      <c r="EZ383" s="160"/>
      <c r="FA383" s="160"/>
      <c r="FB383" s="160"/>
      <c r="FC383" s="160"/>
      <c r="FD383" s="160"/>
      <c r="FE383" s="160"/>
      <c r="FF383" s="160"/>
      <c r="FG383" s="160"/>
      <c r="FH383" s="160"/>
      <c r="FI383" s="160"/>
      <c r="FJ383" s="160"/>
      <c r="FK383" s="160"/>
      <c r="FL383" s="160"/>
      <c r="FM383" s="160"/>
      <c r="FN383" s="160"/>
      <c r="FO383" s="160"/>
      <c r="FP383" s="160"/>
      <c r="FQ383" s="160"/>
      <c r="FR383" s="160"/>
      <c r="FS383" s="160"/>
      <c r="FT383" s="160"/>
      <c r="FU383" s="160"/>
      <c r="FV383" s="160"/>
      <c r="FW383" s="160"/>
      <c r="FX383" s="160"/>
      <c r="FY383" s="160"/>
      <c r="FZ383" s="160"/>
      <c r="GA383" s="160"/>
      <c r="GB383" s="160"/>
      <c r="GC383" s="160"/>
      <c r="GD383" s="160"/>
      <c r="GE383" s="160"/>
      <c r="GF383" s="160"/>
      <c r="GG383" s="160"/>
      <c r="GH383" s="160"/>
      <c r="GI383" s="160"/>
      <c r="GJ383" s="160"/>
      <c r="GK383" s="160"/>
      <c r="GL383" s="160"/>
      <c r="GM383" s="160"/>
      <c r="GN383" s="160"/>
      <c r="GO383" s="160"/>
      <c r="GP383" s="160"/>
      <c r="GQ383" s="160"/>
      <c r="GR383" s="160"/>
      <c r="GS383" s="160"/>
      <c r="GT383" s="160"/>
      <c r="GU383" s="160"/>
      <c r="GV383" s="160"/>
      <c r="GW383" s="160"/>
      <c r="GX383" s="160"/>
      <c r="GY383" s="160"/>
      <c r="GZ383" s="160"/>
      <c r="HA383" s="160"/>
      <c r="HB383" s="160"/>
      <c r="HC383" s="160"/>
      <c r="HD383" s="160"/>
      <c r="HE383" s="160"/>
      <c r="HF383" s="160"/>
      <c r="HG383" s="160"/>
      <c r="HH383" s="160"/>
      <c r="HI383" s="160"/>
      <c r="HJ383" s="160"/>
      <c r="HK383" s="160"/>
      <c r="HL383" s="160"/>
      <c r="HM383" s="160"/>
      <c r="HN383" s="160"/>
      <c r="HO383" s="160"/>
      <c r="HP383" s="160"/>
      <c r="HQ383" s="160"/>
      <c r="HR383" s="160"/>
      <c r="HS383" s="160"/>
      <c r="HT383" s="160"/>
      <c r="HU383" s="160"/>
      <c r="HV383" s="160"/>
      <c r="HW383" s="160"/>
      <c r="HX383" s="160"/>
      <c r="HY383" s="160"/>
      <c r="HZ383" s="160"/>
      <c r="IA383" s="160"/>
      <c r="IB383" s="160"/>
      <c r="IC383" s="160"/>
      <c r="ID383" s="160"/>
      <c r="IE383" s="160"/>
      <c r="IF383" s="160"/>
      <c r="IG383" s="160"/>
      <c r="IH383" s="160"/>
      <c r="II383" s="160"/>
      <c r="IJ383" s="160"/>
      <c r="IK383" s="160"/>
      <c r="IL383" s="160"/>
      <c r="IM383" s="160"/>
      <c r="IN383" s="160"/>
      <c r="IO383" s="160"/>
      <c r="IP383" s="160"/>
      <c r="IQ383" s="160"/>
      <c r="IR383" s="160"/>
      <c r="IS383" s="160"/>
      <c r="IT383" s="160"/>
      <c r="IU383" s="160"/>
      <c r="IV383" s="160"/>
      <c r="IW383" s="160"/>
      <c r="IX383" s="160"/>
      <c r="IY383" s="160"/>
      <c r="IZ383" s="160"/>
      <c r="JA383" s="160"/>
      <c r="JB383" s="160"/>
      <c r="JC383" s="160"/>
      <c r="JD383" s="160"/>
      <c r="JE383" s="160"/>
      <c r="JF383" s="160"/>
      <c r="JG383" s="160"/>
      <c r="JH383" s="160"/>
      <c r="JI383" s="160"/>
      <c r="JJ383" s="160"/>
      <c r="JK383" s="160"/>
      <c r="JL383" s="160"/>
      <c r="JM383" s="160"/>
      <c r="JN383" s="160"/>
      <c r="JO383" s="160"/>
      <c r="JP383" s="160"/>
      <c r="JQ383" s="160"/>
      <c r="JR383" s="160"/>
      <c r="JS383" s="160"/>
      <c r="JT383" s="160"/>
      <c r="JU383" s="160"/>
      <c r="JV383" s="160"/>
      <c r="JW383" s="160"/>
      <c r="JX383" s="160"/>
      <c r="JY383" s="160"/>
      <c r="JZ383" s="160"/>
      <c r="KA383" s="160"/>
      <c r="KB383" s="160"/>
      <c r="KC383" s="160"/>
      <c r="KD383" s="160"/>
      <c r="KE383" s="160"/>
      <c r="KF383" s="160"/>
      <c r="KG383" s="160"/>
      <c r="KH383" s="160"/>
      <c r="KI383" s="160"/>
      <c r="KJ383" s="160"/>
      <c r="KK383" s="160"/>
      <c r="KL383" s="160"/>
      <c r="KM383" s="160"/>
      <c r="KN383" s="160"/>
      <c r="KO383" s="160"/>
      <c r="KP383" s="160"/>
      <c r="KQ383" s="160"/>
      <c r="KR383" s="160"/>
      <c r="KS383" s="160"/>
      <c r="KT383" s="160"/>
      <c r="KU383" s="160"/>
      <c r="KV383" s="160"/>
      <c r="KW383" s="160"/>
      <c r="KX383" s="160"/>
      <c r="KY383" s="160"/>
      <c r="KZ383" s="160"/>
      <c r="LA383" s="160"/>
      <c r="LB383" s="160"/>
      <c r="LC383" s="160"/>
      <c r="LD383" s="160"/>
      <c r="LE383" s="160"/>
      <c r="LF383" s="160"/>
      <c r="LG383" s="160"/>
      <c r="LH383" s="160"/>
      <c r="LI383" s="160"/>
      <c r="LJ383" s="160"/>
      <c r="LK383" s="160"/>
      <c r="LL383" s="160"/>
      <c r="LM383" s="160"/>
      <c r="LN383" s="160"/>
      <c r="LO383" s="160"/>
      <c r="LP383" s="160"/>
      <c r="LQ383" s="160"/>
      <c r="LR383" s="160"/>
      <c r="LS383" s="160"/>
      <c r="LT383" s="160"/>
      <c r="LU383" s="160"/>
      <c r="LV383" s="160"/>
      <c r="LW383" s="160"/>
      <c r="LX383" s="160"/>
      <c r="LY383" s="160"/>
      <c r="LZ383" s="160"/>
      <c r="MA383" s="160"/>
      <c r="MB383" s="160"/>
      <c r="MC383" s="160"/>
      <c r="MD383" s="160"/>
      <c r="ME383" s="160"/>
      <c r="MF383" s="160"/>
      <c r="MG383" s="160"/>
      <c r="MH383" s="160"/>
      <c r="MI383" s="160"/>
      <c r="MJ383" s="160"/>
      <c r="MK383" s="160"/>
      <c r="ML383" s="160"/>
      <c r="MM383" s="160"/>
      <c r="MN383" s="160"/>
      <c r="MO383" s="160"/>
      <c r="MP383" s="160"/>
      <c r="MQ383" s="160"/>
      <c r="MR383" s="160"/>
      <c r="MS383" s="160"/>
      <c r="MT383" s="160"/>
      <c r="MU383" s="160"/>
      <c r="MV383" s="160"/>
      <c r="MW383" s="160"/>
      <c r="MX383" s="160"/>
      <c r="MY383" s="160"/>
      <c r="MZ383" s="160"/>
      <c r="NA383" s="160"/>
      <c r="NB383" s="160"/>
      <c r="NC383" s="160"/>
      <c r="ND383" s="160"/>
      <c r="NE383" s="160"/>
      <c r="NF383" s="160"/>
      <c r="NG383" s="160"/>
      <c r="NH383" s="160"/>
      <c r="NI383" s="160"/>
      <c r="NJ383" s="160"/>
      <c r="NK383" s="160"/>
      <c r="NL383" s="160"/>
      <c r="NM383" s="160"/>
      <c r="NN383" s="160"/>
      <c r="NO383" s="160"/>
      <c r="NP383" s="160"/>
      <c r="NQ383" s="160"/>
      <c r="NR383" s="160"/>
      <c r="NS383" s="160"/>
      <c r="NT383" s="160"/>
      <c r="NU383" s="160"/>
      <c r="NV383" s="160"/>
      <c r="NW383" s="160"/>
      <c r="NX383" s="160"/>
      <c r="NY383" s="160"/>
      <c r="NZ383" s="160"/>
      <c r="OA383" s="160"/>
      <c r="OB383" s="160"/>
      <c r="OC383" s="160"/>
      <c r="OD383" s="160"/>
      <c r="OE383" s="160"/>
      <c r="OF383" s="160"/>
      <c r="OG383" s="160"/>
      <c r="OH383" s="160"/>
      <c r="OI383" s="160"/>
      <c r="OJ383" s="160"/>
      <c r="OK383" s="160"/>
      <c r="OL383" s="160"/>
      <c r="OM383" s="160"/>
      <c r="ON383" s="160"/>
      <c r="OO383" s="160"/>
      <c r="OP383" s="160"/>
      <c r="OQ383" s="160"/>
      <c r="OR383" s="160"/>
      <c r="OS383" s="160"/>
      <c r="OT383" s="160"/>
      <c r="OU383" s="160"/>
      <c r="OV383" s="160"/>
      <c r="OW383" s="160"/>
      <c r="OX383" s="160"/>
      <c r="OY383" s="160"/>
      <c r="OZ383" s="160"/>
      <c r="PA383" s="160"/>
      <c r="PB383" s="160"/>
      <c r="PC383" s="160"/>
      <c r="PD383" s="160"/>
      <c r="PE383" s="160"/>
      <c r="PF383" s="160"/>
      <c r="PG383" s="160"/>
      <c r="PH383" s="160"/>
      <c r="PI383" s="160"/>
      <c r="PJ383" s="160"/>
      <c r="PK383" s="160"/>
      <c r="PL383" s="160"/>
      <c r="PM383" s="160"/>
      <c r="PN383" s="160"/>
      <c r="PO383" s="160"/>
      <c r="PP383" s="160"/>
      <c r="PQ383" s="160"/>
      <c r="PR383" s="160"/>
      <c r="PS383" s="160"/>
      <c r="PT383" s="160"/>
      <c r="PU383" s="160"/>
      <c r="PV383" s="160"/>
      <c r="PW383" s="160"/>
      <c r="PX383" s="160"/>
      <c r="PY383" s="160"/>
      <c r="PZ383" s="160"/>
      <c r="QA383" s="160"/>
      <c r="QB383" s="160"/>
      <c r="QC383" s="160"/>
      <c r="QD383" s="160"/>
      <c r="QE383" s="160"/>
      <c r="QF383" s="160"/>
      <c r="QG383" s="160"/>
      <c r="QH383" s="160"/>
      <c r="QI383" s="160"/>
      <c r="QJ383" s="160"/>
      <c r="QK383" s="160"/>
      <c r="QL383" s="160"/>
      <c r="QM383" s="160"/>
      <c r="QN383" s="160"/>
      <c r="QO383" s="160"/>
      <c r="QP383" s="160"/>
      <c r="QQ383" s="160"/>
      <c r="QR383" s="160"/>
      <c r="QS383" s="160"/>
      <c r="QT383" s="160"/>
      <c r="QU383" s="160"/>
      <c r="QV383" s="160"/>
      <c r="QW383" s="160"/>
      <c r="QX383" s="160"/>
      <c r="QY383" s="160"/>
      <c r="QZ383" s="160"/>
      <c r="RA383" s="160"/>
      <c r="RB383" s="160"/>
      <c r="RC383" s="160"/>
      <c r="RD383" s="160"/>
      <c r="RE383" s="160"/>
      <c r="RF383" s="160"/>
      <c r="RG383" s="160"/>
      <c r="RH383" s="160"/>
      <c r="RI383" s="160"/>
      <c r="RJ383" s="160"/>
      <c r="RK383" s="160"/>
      <c r="RL383" s="160"/>
      <c r="RM383" s="160"/>
      <c r="RN383" s="160"/>
      <c r="RO383" s="160"/>
      <c r="RP383" s="160"/>
      <c r="RQ383" s="160"/>
      <c r="RR383" s="160"/>
      <c r="RS383" s="160"/>
      <c r="RT383" s="160"/>
      <c r="RU383" s="160"/>
      <c r="RV383" s="160"/>
      <c r="RW383" s="160"/>
      <c r="RX383" s="160"/>
      <c r="RY383" s="160"/>
      <c r="RZ383" s="160"/>
      <c r="SA383" s="160"/>
      <c r="SB383" s="160"/>
      <c r="SC383" s="160"/>
      <c r="SD383" s="160"/>
      <c r="SE383" s="160"/>
      <c r="SF383" s="160"/>
      <c r="SG383" s="160"/>
      <c r="SH383" s="160"/>
      <c r="SI383" s="160"/>
      <c r="SJ383" s="160"/>
      <c r="SK383" s="160"/>
      <c r="SL383" s="160"/>
      <c r="SM383" s="160"/>
      <c r="SN383" s="160"/>
      <c r="SO383" s="160"/>
      <c r="SP383" s="160"/>
      <c r="SQ383" s="160"/>
      <c r="SR383" s="160"/>
      <c r="SS383" s="160"/>
      <c r="ST383" s="160"/>
      <c r="SU383" s="160"/>
      <c r="SV383" s="160"/>
      <c r="SW383" s="160"/>
      <c r="SX383" s="160"/>
      <c r="SY383" s="160"/>
      <c r="SZ383" s="160"/>
      <c r="TA383" s="160"/>
      <c r="TB383" s="160"/>
      <c r="TC383" s="160"/>
      <c r="TD383" s="160"/>
      <c r="TE383" s="160"/>
      <c r="TF383" s="160"/>
    </row>
    <row r="384" spans="1:526">
      <c r="A384" s="160"/>
      <c r="B384" s="160"/>
      <c r="C384" s="160"/>
      <c r="D384" s="160"/>
      <c r="E384" s="160"/>
      <c r="F384" s="160"/>
      <c r="G384" s="160"/>
      <c r="H384" s="160"/>
      <c r="I384" s="160"/>
      <c r="J384" s="160"/>
      <c r="K384" s="160"/>
      <c r="L384" s="160"/>
      <c r="M384" s="160"/>
      <c r="N384" s="160"/>
      <c r="O384" s="160"/>
      <c r="P384" s="160"/>
      <c r="Q384" s="160"/>
      <c r="R384" s="160"/>
      <c r="S384" s="160"/>
      <c r="T384" s="160"/>
      <c r="U384" s="160"/>
      <c r="V384" s="160"/>
      <c r="W384" s="160"/>
      <c r="X384" s="160"/>
      <c r="Y384" s="160"/>
      <c r="Z384" s="160"/>
      <c r="AA384" s="160"/>
      <c r="AB384" s="160"/>
      <c r="AC384" s="160"/>
      <c r="AD384" s="160"/>
      <c r="AE384" s="160"/>
      <c r="AF384" s="160"/>
      <c r="AG384" s="160"/>
      <c r="AH384" s="160"/>
      <c r="AI384" s="160"/>
      <c r="AJ384" s="160"/>
      <c r="AK384" s="160"/>
      <c r="AL384" s="160"/>
      <c r="AM384" s="160"/>
      <c r="AN384" s="160"/>
      <c r="AO384" s="160"/>
      <c r="AP384" s="160"/>
      <c r="AQ384" s="160"/>
      <c r="AR384" s="160"/>
      <c r="AS384" s="160"/>
      <c r="AT384" s="160"/>
      <c r="AU384" s="160"/>
      <c r="AV384" s="160"/>
      <c r="AW384" s="160"/>
      <c r="AX384" s="160"/>
      <c r="AY384" s="160"/>
      <c r="AZ384" s="160"/>
      <c r="BA384" s="160"/>
      <c r="BB384" s="160"/>
      <c r="BC384" s="160"/>
      <c r="BD384" s="160"/>
      <c r="BE384" s="160"/>
      <c r="BF384" s="160"/>
      <c r="BG384" s="160"/>
      <c r="BH384" s="160"/>
      <c r="BI384" s="160"/>
      <c r="BJ384" s="160"/>
      <c r="BK384" s="160"/>
      <c r="BL384" s="160"/>
      <c r="BM384" s="160"/>
      <c r="BN384" s="160"/>
      <c r="BO384" s="160"/>
      <c r="BP384" s="160"/>
      <c r="BQ384" s="160"/>
      <c r="BR384" s="160"/>
      <c r="BS384" s="160"/>
      <c r="BT384" s="160"/>
      <c r="BU384" s="160"/>
      <c r="BV384" s="160"/>
      <c r="BW384" s="160"/>
      <c r="BX384" s="160"/>
      <c r="BY384" s="160"/>
      <c r="BZ384" s="160"/>
      <c r="CA384" s="160"/>
      <c r="CB384" s="160"/>
      <c r="CC384" s="160"/>
      <c r="CD384" s="160"/>
      <c r="CE384" s="160"/>
      <c r="CF384" s="160"/>
      <c r="CG384" s="160"/>
      <c r="CH384" s="160"/>
      <c r="CI384" s="160"/>
      <c r="CJ384" s="160"/>
      <c r="CK384" s="160"/>
      <c r="CL384" s="160"/>
      <c r="CM384" s="160"/>
      <c r="CN384" s="160"/>
      <c r="CO384" s="160"/>
      <c r="CP384" s="160"/>
      <c r="CQ384" s="160"/>
      <c r="CR384" s="160"/>
      <c r="CS384" s="160"/>
      <c r="CT384" s="160"/>
      <c r="CU384" s="160"/>
      <c r="CV384" s="160"/>
      <c r="CW384" s="160"/>
      <c r="CX384" s="160"/>
      <c r="CY384" s="160"/>
      <c r="CZ384" s="160"/>
      <c r="DA384" s="160"/>
      <c r="DB384" s="160"/>
      <c r="DC384" s="160"/>
      <c r="DD384" s="160"/>
      <c r="DE384" s="160"/>
      <c r="DF384" s="160"/>
      <c r="DG384" s="160"/>
      <c r="DH384" s="160"/>
      <c r="DI384" s="160"/>
      <c r="DJ384" s="160"/>
      <c r="DK384" s="160"/>
      <c r="DL384" s="160"/>
      <c r="DM384" s="160"/>
      <c r="DN384" s="160"/>
      <c r="DO384" s="160"/>
      <c r="DP384" s="160"/>
      <c r="DQ384" s="160"/>
      <c r="DR384" s="160"/>
      <c r="DS384" s="160"/>
      <c r="DT384" s="160"/>
      <c r="DU384" s="160"/>
      <c r="DV384" s="160"/>
      <c r="DW384" s="160"/>
      <c r="DX384" s="160"/>
      <c r="DY384" s="160"/>
      <c r="DZ384" s="160"/>
      <c r="EA384" s="160"/>
      <c r="EB384" s="160"/>
      <c r="EC384" s="160"/>
      <c r="ED384" s="160"/>
      <c r="EE384" s="160"/>
      <c r="EF384" s="160"/>
      <c r="EG384" s="160"/>
      <c r="EH384" s="160"/>
      <c r="EI384" s="160"/>
      <c r="EJ384" s="160"/>
      <c r="EK384" s="160"/>
      <c r="EL384" s="160"/>
      <c r="EM384" s="160"/>
      <c r="EN384" s="160"/>
      <c r="EO384" s="160"/>
      <c r="EP384" s="160"/>
      <c r="EQ384" s="160"/>
      <c r="ER384" s="160"/>
      <c r="ES384" s="160"/>
      <c r="ET384" s="160"/>
      <c r="EU384" s="160"/>
      <c r="EV384" s="160"/>
      <c r="EW384" s="160"/>
      <c r="EX384" s="160"/>
      <c r="EY384" s="160"/>
      <c r="EZ384" s="160"/>
      <c r="FA384" s="160"/>
      <c r="FB384" s="160"/>
      <c r="FC384" s="160"/>
      <c r="FD384" s="160"/>
      <c r="FE384" s="160"/>
      <c r="FF384" s="160"/>
      <c r="FG384" s="160"/>
      <c r="FH384" s="160"/>
      <c r="FI384" s="160"/>
      <c r="FJ384" s="160"/>
      <c r="FK384" s="160"/>
      <c r="FL384" s="160"/>
      <c r="FM384" s="160"/>
      <c r="FN384" s="160"/>
      <c r="FO384" s="160"/>
      <c r="FP384" s="160"/>
      <c r="FQ384" s="160"/>
      <c r="FR384" s="160"/>
      <c r="FS384" s="160"/>
      <c r="FT384" s="160"/>
      <c r="FU384" s="160"/>
      <c r="FV384" s="160"/>
      <c r="FW384" s="160"/>
      <c r="FX384" s="160"/>
      <c r="FY384" s="160"/>
      <c r="FZ384" s="160"/>
      <c r="GA384" s="160"/>
      <c r="GB384" s="160"/>
      <c r="GC384" s="160"/>
      <c r="GD384" s="160"/>
      <c r="GE384" s="160"/>
      <c r="GF384" s="160"/>
      <c r="GG384" s="160"/>
      <c r="GH384" s="160"/>
      <c r="GI384" s="160"/>
      <c r="GJ384" s="160"/>
      <c r="GK384" s="160"/>
      <c r="GL384" s="160"/>
      <c r="GM384" s="160"/>
      <c r="GN384" s="160"/>
      <c r="GO384" s="160"/>
      <c r="GP384" s="160"/>
      <c r="GQ384" s="160"/>
      <c r="GR384" s="160"/>
      <c r="GS384" s="160"/>
      <c r="GT384" s="160"/>
      <c r="GU384" s="160"/>
      <c r="GV384" s="160"/>
      <c r="GW384" s="160"/>
      <c r="GX384" s="160"/>
      <c r="GY384" s="160"/>
      <c r="GZ384" s="160"/>
      <c r="HA384" s="160"/>
      <c r="HB384" s="160"/>
      <c r="HC384" s="160"/>
      <c r="HD384" s="160"/>
      <c r="HE384" s="160"/>
      <c r="HF384" s="160"/>
      <c r="HG384" s="160"/>
      <c r="HH384" s="160"/>
      <c r="HI384" s="160"/>
      <c r="HJ384" s="160"/>
      <c r="HK384" s="160"/>
      <c r="HL384" s="160"/>
      <c r="HM384" s="160"/>
      <c r="HN384" s="160"/>
      <c r="HO384" s="160"/>
      <c r="HP384" s="160"/>
      <c r="HQ384" s="160"/>
      <c r="HR384" s="160"/>
      <c r="HS384" s="160"/>
      <c r="HT384" s="160"/>
      <c r="HU384" s="160"/>
      <c r="HV384" s="160"/>
      <c r="HW384" s="160"/>
      <c r="HX384" s="160"/>
      <c r="HY384" s="160"/>
      <c r="HZ384" s="160"/>
      <c r="IA384" s="160"/>
      <c r="IB384" s="160"/>
      <c r="IC384" s="160"/>
      <c r="ID384" s="160"/>
      <c r="IE384" s="160"/>
      <c r="IF384" s="160"/>
      <c r="IG384" s="160"/>
      <c r="IH384" s="160"/>
      <c r="II384" s="160"/>
      <c r="IJ384" s="160"/>
      <c r="IK384" s="160"/>
      <c r="IL384" s="160"/>
      <c r="IM384" s="160"/>
      <c r="IN384" s="160"/>
      <c r="IO384" s="160"/>
      <c r="IP384" s="160"/>
      <c r="IQ384" s="160"/>
      <c r="IR384" s="160"/>
      <c r="IS384" s="160"/>
      <c r="IT384" s="160"/>
      <c r="IU384" s="160"/>
      <c r="IV384" s="160"/>
      <c r="IW384" s="160"/>
      <c r="IX384" s="160"/>
      <c r="IY384" s="160"/>
      <c r="IZ384" s="160"/>
      <c r="JA384" s="160"/>
      <c r="JB384" s="160"/>
      <c r="JC384" s="160"/>
      <c r="JD384" s="160"/>
      <c r="JE384" s="160"/>
      <c r="JF384" s="160"/>
      <c r="JG384" s="160"/>
      <c r="JH384" s="160"/>
      <c r="JI384" s="160"/>
      <c r="JJ384" s="160"/>
      <c r="JK384" s="160"/>
      <c r="JL384" s="160"/>
      <c r="JM384" s="160"/>
      <c r="JN384" s="160"/>
      <c r="JO384" s="160"/>
      <c r="JP384" s="160"/>
      <c r="JQ384" s="160"/>
      <c r="JR384" s="160"/>
      <c r="JS384" s="160"/>
      <c r="JT384" s="160"/>
      <c r="JU384" s="160"/>
      <c r="JV384" s="160"/>
      <c r="JW384" s="160"/>
      <c r="JX384" s="160"/>
      <c r="JY384" s="160"/>
      <c r="JZ384" s="160"/>
      <c r="KA384" s="160"/>
      <c r="KB384" s="160"/>
      <c r="KC384" s="160"/>
      <c r="KD384" s="160"/>
      <c r="KE384" s="160"/>
      <c r="KF384" s="160"/>
      <c r="KG384" s="160"/>
      <c r="KH384" s="160"/>
      <c r="KI384" s="160"/>
      <c r="KJ384" s="160"/>
      <c r="KK384" s="160"/>
      <c r="KL384" s="160"/>
      <c r="KM384" s="160"/>
      <c r="KN384" s="160"/>
      <c r="KO384" s="160"/>
      <c r="KP384" s="160"/>
      <c r="KQ384" s="160"/>
      <c r="KR384" s="160"/>
      <c r="KS384" s="160"/>
      <c r="KT384" s="160"/>
      <c r="KU384" s="160"/>
      <c r="KV384" s="160"/>
      <c r="KW384" s="160"/>
      <c r="KX384" s="160"/>
      <c r="KY384" s="160"/>
      <c r="KZ384" s="160"/>
      <c r="LA384" s="160"/>
      <c r="LB384" s="160"/>
      <c r="LC384" s="160"/>
      <c r="LD384" s="160"/>
      <c r="LE384" s="160"/>
      <c r="LF384" s="160"/>
      <c r="LG384" s="160"/>
      <c r="LH384" s="160"/>
      <c r="LI384" s="160"/>
      <c r="LJ384" s="160"/>
      <c r="LK384" s="160"/>
      <c r="LL384" s="160"/>
      <c r="LM384" s="160"/>
      <c r="LN384" s="160"/>
      <c r="LO384" s="160"/>
      <c r="LP384" s="160"/>
      <c r="LQ384" s="160"/>
      <c r="LR384" s="160"/>
      <c r="LS384" s="160"/>
      <c r="LT384" s="160"/>
      <c r="LU384" s="160"/>
      <c r="LV384" s="160"/>
      <c r="LW384" s="160"/>
      <c r="LX384" s="160"/>
      <c r="LY384" s="160"/>
      <c r="LZ384" s="160"/>
      <c r="MA384" s="160"/>
      <c r="MB384" s="160"/>
      <c r="MC384" s="160"/>
      <c r="MD384" s="160"/>
      <c r="ME384" s="160"/>
      <c r="MF384" s="160"/>
      <c r="MG384" s="160"/>
      <c r="MH384" s="160"/>
      <c r="MI384" s="160"/>
      <c r="MJ384" s="160"/>
      <c r="MK384" s="160"/>
      <c r="ML384" s="160"/>
      <c r="MM384" s="160"/>
      <c r="MN384" s="160"/>
      <c r="MO384" s="160"/>
      <c r="MP384" s="160"/>
      <c r="MQ384" s="160"/>
      <c r="MR384" s="160"/>
      <c r="MS384" s="160"/>
      <c r="MT384" s="160"/>
      <c r="MU384" s="160"/>
      <c r="MV384" s="160"/>
      <c r="MW384" s="160"/>
      <c r="MX384" s="160"/>
      <c r="MY384" s="160"/>
      <c r="MZ384" s="160"/>
      <c r="NA384" s="160"/>
      <c r="NB384" s="160"/>
      <c r="NC384" s="160"/>
      <c r="ND384" s="160"/>
      <c r="NE384" s="160"/>
      <c r="NF384" s="160"/>
      <c r="NG384" s="160"/>
      <c r="NH384" s="160"/>
      <c r="NI384" s="160"/>
      <c r="NJ384" s="160"/>
      <c r="NK384" s="160"/>
      <c r="NL384" s="160"/>
      <c r="NM384" s="160"/>
      <c r="NN384" s="160"/>
      <c r="NO384" s="160"/>
      <c r="NP384" s="160"/>
      <c r="NQ384" s="160"/>
      <c r="NR384" s="160"/>
      <c r="NS384" s="160"/>
      <c r="NT384" s="160"/>
      <c r="NU384" s="160"/>
      <c r="NV384" s="160"/>
      <c r="NW384" s="160"/>
      <c r="NX384" s="160"/>
      <c r="NY384" s="160"/>
      <c r="NZ384" s="160"/>
      <c r="OA384" s="160"/>
      <c r="OB384" s="160"/>
      <c r="OC384" s="160"/>
      <c r="OD384" s="160"/>
      <c r="OE384" s="160"/>
      <c r="OF384" s="160"/>
      <c r="OG384" s="160"/>
      <c r="OH384" s="160"/>
      <c r="OI384" s="160"/>
      <c r="OJ384" s="160"/>
      <c r="OK384" s="160"/>
      <c r="OL384" s="160"/>
      <c r="OM384" s="160"/>
      <c r="ON384" s="160"/>
      <c r="OO384" s="160"/>
      <c r="OP384" s="160"/>
      <c r="OQ384" s="160"/>
      <c r="OR384" s="160"/>
      <c r="OS384" s="160"/>
      <c r="OT384" s="160"/>
      <c r="OU384" s="160"/>
      <c r="OV384" s="160"/>
      <c r="OW384" s="160"/>
      <c r="OX384" s="160"/>
      <c r="OY384" s="160"/>
      <c r="OZ384" s="160"/>
      <c r="PA384" s="160"/>
      <c r="PB384" s="160"/>
      <c r="PC384" s="160"/>
      <c r="PD384" s="160"/>
      <c r="PE384" s="160"/>
      <c r="PF384" s="160"/>
      <c r="PG384" s="160"/>
      <c r="PH384" s="160"/>
      <c r="PI384" s="160"/>
      <c r="PJ384" s="160"/>
      <c r="PK384" s="160"/>
      <c r="PL384" s="160"/>
      <c r="PM384" s="160"/>
      <c r="PN384" s="160"/>
      <c r="PO384" s="160"/>
      <c r="PP384" s="160"/>
      <c r="PQ384" s="160"/>
      <c r="PR384" s="160"/>
      <c r="PS384" s="160"/>
      <c r="PT384" s="160"/>
      <c r="PU384" s="160"/>
      <c r="PV384" s="160"/>
      <c r="PW384" s="160"/>
      <c r="PX384" s="160"/>
      <c r="PY384" s="160"/>
      <c r="PZ384" s="160"/>
      <c r="QA384" s="160"/>
      <c r="QB384" s="160"/>
      <c r="QC384" s="160"/>
      <c r="QD384" s="160"/>
      <c r="QE384" s="160"/>
      <c r="QF384" s="160"/>
      <c r="QG384" s="160"/>
      <c r="QH384" s="160"/>
      <c r="QI384" s="160"/>
      <c r="QJ384" s="160"/>
      <c r="QK384" s="160"/>
      <c r="QL384" s="160"/>
      <c r="QM384" s="160"/>
      <c r="QN384" s="160"/>
      <c r="QO384" s="160"/>
      <c r="QP384" s="160"/>
      <c r="QQ384" s="160"/>
      <c r="QR384" s="160"/>
      <c r="QS384" s="160"/>
      <c r="QT384" s="160"/>
      <c r="QU384" s="160"/>
      <c r="QV384" s="160"/>
      <c r="QW384" s="160"/>
      <c r="QX384" s="160"/>
      <c r="QY384" s="160"/>
      <c r="QZ384" s="160"/>
      <c r="RA384" s="160"/>
      <c r="RB384" s="160"/>
      <c r="RC384" s="160"/>
      <c r="RD384" s="160"/>
      <c r="RE384" s="160"/>
      <c r="RF384" s="160"/>
      <c r="RG384" s="160"/>
      <c r="RH384" s="160"/>
      <c r="RI384" s="160"/>
      <c r="RJ384" s="160"/>
      <c r="RK384" s="160"/>
      <c r="RL384" s="160"/>
      <c r="RM384" s="160"/>
      <c r="RN384" s="160"/>
      <c r="RO384" s="160"/>
      <c r="RP384" s="160"/>
      <c r="RQ384" s="160"/>
      <c r="RR384" s="160"/>
      <c r="RS384" s="160"/>
      <c r="RT384" s="160"/>
      <c r="RU384" s="160"/>
      <c r="RV384" s="160"/>
      <c r="RW384" s="160"/>
      <c r="RX384" s="160"/>
      <c r="RY384" s="160"/>
      <c r="RZ384" s="160"/>
      <c r="SA384" s="160"/>
      <c r="SB384" s="160"/>
      <c r="SC384" s="160"/>
      <c r="SD384" s="160"/>
      <c r="SE384" s="160"/>
      <c r="SF384" s="160"/>
      <c r="SG384" s="160"/>
      <c r="SH384" s="160"/>
      <c r="SI384" s="160"/>
      <c r="SJ384" s="160"/>
      <c r="SK384" s="160"/>
      <c r="SL384" s="160"/>
      <c r="SM384" s="160"/>
      <c r="SN384" s="160"/>
      <c r="SO384" s="160"/>
      <c r="SP384" s="160"/>
      <c r="SQ384" s="160"/>
      <c r="SR384" s="160"/>
      <c r="SS384" s="160"/>
      <c r="ST384" s="160"/>
      <c r="SU384" s="160"/>
      <c r="SV384" s="160"/>
      <c r="SW384" s="160"/>
      <c r="SX384" s="160"/>
      <c r="SY384" s="160"/>
      <c r="SZ384" s="160"/>
      <c r="TA384" s="160"/>
      <c r="TB384" s="160"/>
      <c r="TC384" s="160"/>
      <c r="TD384" s="160"/>
      <c r="TE384" s="160"/>
      <c r="TF384" s="160"/>
    </row>
    <row r="385" spans="1:526">
      <c r="A385" s="160"/>
      <c r="B385" s="160"/>
      <c r="C385" s="160"/>
      <c r="D385" s="160"/>
      <c r="E385" s="160"/>
      <c r="F385" s="160"/>
      <c r="G385" s="160"/>
      <c r="H385" s="160"/>
      <c r="I385" s="160"/>
      <c r="J385" s="160"/>
      <c r="K385" s="160"/>
      <c r="L385" s="160"/>
      <c r="M385" s="160"/>
      <c r="N385" s="160"/>
      <c r="O385" s="160"/>
      <c r="P385" s="160"/>
      <c r="Q385" s="160"/>
      <c r="R385" s="160"/>
      <c r="S385" s="160"/>
      <c r="T385" s="160"/>
      <c r="U385" s="160"/>
      <c r="V385" s="160"/>
      <c r="W385" s="160"/>
      <c r="X385" s="160"/>
      <c r="Y385" s="160"/>
      <c r="Z385" s="160"/>
      <c r="AA385" s="160"/>
      <c r="AB385" s="160"/>
      <c r="AC385" s="160"/>
      <c r="AD385" s="160"/>
      <c r="AE385" s="160"/>
      <c r="AF385" s="160"/>
      <c r="AG385" s="160"/>
      <c r="AH385" s="160"/>
      <c r="AI385" s="160"/>
      <c r="AJ385" s="160"/>
      <c r="AK385" s="160"/>
      <c r="AL385" s="160"/>
      <c r="AM385" s="160"/>
      <c r="AN385" s="160"/>
      <c r="AO385" s="160"/>
      <c r="AP385" s="160"/>
      <c r="AQ385" s="160"/>
      <c r="AR385" s="160"/>
      <c r="AS385" s="160"/>
      <c r="AT385" s="160"/>
      <c r="AU385" s="160"/>
      <c r="AV385" s="160"/>
      <c r="AW385" s="160"/>
      <c r="AX385" s="160"/>
      <c r="AY385" s="160"/>
      <c r="AZ385" s="160"/>
      <c r="BA385" s="160"/>
      <c r="BB385" s="160"/>
      <c r="BC385" s="160"/>
      <c r="BD385" s="160"/>
      <c r="BE385" s="160"/>
      <c r="BF385" s="160"/>
      <c r="BG385" s="160"/>
      <c r="BH385" s="160"/>
      <c r="BI385" s="160"/>
      <c r="BJ385" s="160"/>
      <c r="BK385" s="160"/>
      <c r="BL385" s="160"/>
      <c r="BM385" s="160"/>
      <c r="BN385" s="160"/>
      <c r="BO385" s="160"/>
      <c r="BP385" s="160"/>
      <c r="BQ385" s="160"/>
      <c r="BR385" s="160"/>
      <c r="BS385" s="160"/>
      <c r="BT385" s="160"/>
      <c r="BU385" s="160"/>
      <c r="BV385" s="160"/>
      <c r="BW385" s="160"/>
      <c r="BX385" s="160"/>
      <c r="BY385" s="160"/>
      <c r="BZ385" s="160"/>
      <c r="CA385" s="160"/>
      <c r="CB385" s="160"/>
      <c r="CC385" s="160"/>
      <c r="CD385" s="160"/>
      <c r="CE385" s="160"/>
      <c r="CF385" s="160"/>
      <c r="CG385" s="160"/>
      <c r="CH385" s="160"/>
      <c r="CI385" s="160"/>
      <c r="CJ385" s="160"/>
      <c r="CK385" s="160"/>
      <c r="CL385" s="160"/>
      <c r="CM385" s="160"/>
      <c r="CN385" s="160"/>
      <c r="CO385" s="160"/>
      <c r="CP385" s="160"/>
      <c r="CQ385" s="160"/>
      <c r="CR385" s="160"/>
      <c r="CS385" s="160"/>
      <c r="CT385" s="160"/>
      <c r="CU385" s="160"/>
      <c r="CV385" s="160"/>
      <c r="CW385" s="160"/>
      <c r="CX385" s="160"/>
      <c r="CY385" s="160"/>
      <c r="CZ385" s="160"/>
      <c r="DA385" s="160"/>
      <c r="DB385" s="160"/>
      <c r="DC385" s="160"/>
      <c r="DD385" s="160"/>
      <c r="DE385" s="160"/>
      <c r="DF385" s="160"/>
      <c r="DG385" s="160"/>
      <c r="DH385" s="160"/>
      <c r="DI385" s="160"/>
      <c r="DJ385" s="160"/>
      <c r="DK385" s="160"/>
      <c r="DL385" s="160"/>
      <c r="DM385" s="160"/>
      <c r="DN385" s="160"/>
      <c r="DO385" s="160"/>
      <c r="DP385" s="160"/>
      <c r="DQ385" s="160"/>
      <c r="DR385" s="160"/>
      <c r="DS385" s="160"/>
      <c r="DT385" s="160"/>
      <c r="DU385" s="160"/>
      <c r="DV385" s="160"/>
      <c r="DW385" s="160"/>
      <c r="DX385" s="160"/>
      <c r="DY385" s="160"/>
      <c r="DZ385" s="160"/>
      <c r="EA385" s="160"/>
      <c r="EB385" s="160"/>
      <c r="EC385" s="160"/>
      <c r="ED385" s="160"/>
      <c r="EE385" s="160"/>
      <c r="EF385" s="160"/>
      <c r="EG385" s="160"/>
      <c r="EH385" s="160"/>
      <c r="EI385" s="160"/>
      <c r="EJ385" s="160"/>
      <c r="EK385" s="160"/>
      <c r="EL385" s="160"/>
      <c r="EM385" s="160"/>
      <c r="EN385" s="160"/>
      <c r="EO385" s="160"/>
      <c r="EP385" s="160"/>
      <c r="EQ385" s="160"/>
      <c r="ER385" s="160"/>
      <c r="ES385" s="160"/>
      <c r="ET385" s="160"/>
      <c r="EU385" s="160"/>
      <c r="EV385" s="160"/>
      <c r="EW385" s="160"/>
      <c r="EX385" s="160"/>
      <c r="EY385" s="160"/>
      <c r="EZ385" s="160"/>
      <c r="FA385" s="160"/>
      <c r="FB385" s="160"/>
      <c r="FC385" s="160"/>
      <c r="FD385" s="160"/>
      <c r="FE385" s="160"/>
      <c r="FF385" s="160"/>
      <c r="FG385" s="160"/>
      <c r="FH385" s="160"/>
      <c r="FI385" s="160"/>
      <c r="FJ385" s="160"/>
      <c r="FK385" s="160"/>
      <c r="FL385" s="160"/>
      <c r="FM385" s="160"/>
      <c r="FN385" s="160"/>
      <c r="FO385" s="160"/>
      <c r="FP385" s="160"/>
      <c r="FQ385" s="160"/>
      <c r="FR385" s="160"/>
      <c r="FS385" s="160"/>
      <c r="FT385" s="160"/>
      <c r="FU385" s="160"/>
      <c r="FV385" s="160"/>
      <c r="FW385" s="160"/>
      <c r="FX385" s="160"/>
      <c r="FY385" s="160"/>
      <c r="FZ385" s="160"/>
      <c r="GA385" s="160"/>
      <c r="GB385" s="160"/>
      <c r="GC385" s="160"/>
      <c r="GD385" s="160"/>
      <c r="GE385" s="160"/>
      <c r="GF385" s="160"/>
      <c r="GG385" s="160"/>
      <c r="GH385" s="160"/>
      <c r="GI385" s="160"/>
      <c r="GJ385" s="160"/>
      <c r="GK385" s="160"/>
      <c r="GL385" s="160"/>
      <c r="GM385" s="160"/>
      <c r="GN385" s="160"/>
      <c r="GO385" s="160"/>
      <c r="GP385" s="160"/>
      <c r="GQ385" s="160"/>
      <c r="GR385" s="160"/>
      <c r="GS385" s="160"/>
      <c r="GT385" s="160"/>
      <c r="GU385" s="160"/>
      <c r="GV385" s="160"/>
      <c r="GW385" s="160"/>
      <c r="GX385" s="160"/>
      <c r="GY385" s="160"/>
      <c r="GZ385" s="160"/>
      <c r="HA385" s="160"/>
      <c r="HB385" s="160"/>
      <c r="HC385" s="160"/>
      <c r="HD385" s="160"/>
      <c r="HE385" s="160"/>
      <c r="HF385" s="160"/>
      <c r="HG385" s="160"/>
      <c r="HH385" s="160"/>
      <c r="HI385" s="160"/>
      <c r="HJ385" s="160"/>
      <c r="HK385" s="160"/>
      <c r="HL385" s="160"/>
      <c r="HM385" s="160"/>
      <c r="HN385" s="160"/>
      <c r="HO385" s="160"/>
      <c r="HP385" s="160"/>
      <c r="HQ385" s="160"/>
      <c r="HR385" s="160"/>
      <c r="HS385" s="160"/>
      <c r="HT385" s="160"/>
      <c r="HU385" s="160"/>
      <c r="HV385" s="160"/>
      <c r="HW385" s="160"/>
      <c r="HX385" s="160"/>
      <c r="HY385" s="160"/>
      <c r="HZ385" s="160"/>
      <c r="IA385" s="160"/>
      <c r="IB385" s="160"/>
      <c r="IC385" s="160"/>
      <c r="ID385" s="160"/>
      <c r="IE385" s="160"/>
      <c r="IF385" s="160"/>
      <c r="IG385" s="160"/>
      <c r="IH385" s="160"/>
      <c r="II385" s="160"/>
      <c r="IJ385" s="160"/>
      <c r="IK385" s="160"/>
      <c r="IL385" s="160"/>
      <c r="IM385" s="160"/>
      <c r="IN385" s="160"/>
      <c r="IO385" s="160"/>
      <c r="IP385" s="160"/>
      <c r="IQ385" s="160"/>
      <c r="IR385" s="160"/>
      <c r="IS385" s="160"/>
      <c r="IT385" s="160"/>
      <c r="IU385" s="160"/>
      <c r="IV385" s="160"/>
      <c r="IW385" s="160"/>
      <c r="IX385" s="160"/>
      <c r="IY385" s="160"/>
      <c r="IZ385" s="160"/>
      <c r="JA385" s="160"/>
      <c r="JB385" s="160"/>
      <c r="JC385" s="160"/>
      <c r="JD385" s="160"/>
      <c r="JE385" s="160"/>
      <c r="JF385" s="160"/>
      <c r="JG385" s="160"/>
      <c r="JH385" s="160"/>
      <c r="JI385" s="160"/>
      <c r="JJ385" s="160"/>
      <c r="JK385" s="160"/>
      <c r="JL385" s="160"/>
      <c r="JM385" s="160"/>
      <c r="JN385" s="160"/>
      <c r="JO385" s="160"/>
      <c r="JP385" s="160"/>
      <c r="JQ385" s="160"/>
      <c r="JR385" s="160"/>
      <c r="JS385" s="160"/>
      <c r="JT385" s="160"/>
      <c r="JU385" s="160"/>
      <c r="JV385" s="160"/>
      <c r="JW385" s="160"/>
      <c r="JX385" s="160"/>
      <c r="JY385" s="160"/>
      <c r="JZ385" s="160"/>
      <c r="KA385" s="160"/>
      <c r="KB385" s="160"/>
      <c r="KC385" s="160"/>
      <c r="KD385" s="160"/>
      <c r="KE385" s="160"/>
      <c r="KF385" s="160"/>
      <c r="KG385" s="160"/>
      <c r="KH385" s="160"/>
      <c r="KI385" s="160"/>
      <c r="KJ385" s="160"/>
      <c r="KK385" s="160"/>
      <c r="KL385" s="160"/>
      <c r="KM385" s="160"/>
      <c r="KN385" s="160"/>
      <c r="KO385" s="160"/>
      <c r="KP385" s="160"/>
      <c r="KQ385" s="160"/>
      <c r="KR385" s="160"/>
      <c r="KS385" s="160"/>
      <c r="KT385" s="160"/>
      <c r="KU385" s="160"/>
      <c r="KV385" s="160"/>
      <c r="KW385" s="160"/>
      <c r="KX385" s="160"/>
      <c r="KY385" s="160"/>
      <c r="KZ385" s="160"/>
      <c r="LA385" s="160"/>
      <c r="LB385" s="160"/>
      <c r="LC385" s="160"/>
      <c r="LD385" s="160"/>
      <c r="LE385" s="160"/>
      <c r="LF385" s="160"/>
      <c r="LG385" s="160"/>
      <c r="LH385" s="160"/>
      <c r="LI385" s="160"/>
      <c r="LJ385" s="160"/>
      <c r="LK385" s="160"/>
      <c r="LL385" s="160"/>
      <c r="LM385" s="160"/>
      <c r="LN385" s="160"/>
      <c r="LO385" s="160"/>
      <c r="LP385" s="160"/>
      <c r="LQ385" s="160"/>
      <c r="LR385" s="160"/>
      <c r="LS385" s="160"/>
      <c r="LT385" s="160"/>
      <c r="LU385" s="160"/>
      <c r="LV385" s="160"/>
      <c r="LW385" s="160"/>
      <c r="LX385" s="160"/>
      <c r="LY385" s="160"/>
      <c r="LZ385" s="160"/>
      <c r="MA385" s="160"/>
      <c r="MB385" s="160"/>
      <c r="MC385" s="160"/>
      <c r="MD385" s="160"/>
      <c r="ME385" s="160"/>
      <c r="MF385" s="160"/>
      <c r="MG385" s="160"/>
      <c r="MH385" s="160"/>
      <c r="MI385" s="160"/>
      <c r="MJ385" s="160"/>
      <c r="MK385" s="160"/>
      <c r="ML385" s="160"/>
      <c r="MM385" s="160"/>
      <c r="MN385" s="160"/>
      <c r="MO385" s="160"/>
      <c r="MP385" s="160"/>
      <c r="MQ385" s="160"/>
      <c r="MR385" s="160"/>
      <c r="MS385" s="160"/>
      <c r="MT385" s="160"/>
      <c r="MU385" s="160"/>
      <c r="MV385" s="160"/>
      <c r="MW385" s="160"/>
      <c r="MX385" s="160"/>
      <c r="MY385" s="160"/>
      <c r="MZ385" s="160"/>
      <c r="NA385" s="160"/>
      <c r="NB385" s="160"/>
      <c r="NC385" s="160"/>
      <c r="ND385" s="160"/>
      <c r="NE385" s="160"/>
      <c r="NF385" s="160"/>
      <c r="NG385" s="160"/>
      <c r="NH385" s="160"/>
      <c r="NI385" s="160"/>
      <c r="NJ385" s="160"/>
      <c r="NK385" s="160"/>
      <c r="NL385" s="160"/>
      <c r="NM385" s="160"/>
      <c r="NN385" s="160"/>
      <c r="NO385" s="160"/>
      <c r="NP385" s="160"/>
      <c r="NQ385" s="160"/>
      <c r="NR385" s="160"/>
      <c r="NS385" s="160"/>
      <c r="NT385" s="160"/>
      <c r="NU385" s="160"/>
      <c r="NV385" s="160"/>
      <c r="NW385" s="160"/>
      <c r="NX385" s="160"/>
      <c r="NY385" s="160"/>
      <c r="NZ385" s="160"/>
      <c r="OA385" s="160"/>
      <c r="OB385" s="160"/>
      <c r="OC385" s="160"/>
      <c r="OD385" s="160"/>
      <c r="OE385" s="160"/>
      <c r="OF385" s="160"/>
      <c r="OG385" s="160"/>
      <c r="OH385" s="160"/>
      <c r="OI385" s="160"/>
      <c r="OJ385" s="160"/>
      <c r="OK385" s="160"/>
      <c r="OL385" s="160"/>
      <c r="OM385" s="160"/>
      <c r="ON385" s="160"/>
      <c r="OO385" s="160"/>
      <c r="OP385" s="160"/>
      <c r="OQ385" s="160"/>
      <c r="OR385" s="160"/>
      <c r="OS385" s="160"/>
      <c r="OT385" s="160"/>
      <c r="OU385" s="160"/>
      <c r="OV385" s="160"/>
      <c r="OW385" s="160"/>
      <c r="OX385" s="160"/>
      <c r="OY385" s="160"/>
      <c r="OZ385" s="160"/>
      <c r="PA385" s="160"/>
      <c r="PB385" s="160"/>
      <c r="PC385" s="160"/>
      <c r="PD385" s="160"/>
      <c r="PE385" s="160"/>
      <c r="PF385" s="160"/>
      <c r="PG385" s="160"/>
      <c r="PH385" s="160"/>
      <c r="PI385" s="160"/>
      <c r="PJ385" s="160"/>
      <c r="PK385" s="160"/>
      <c r="PL385" s="160"/>
      <c r="PM385" s="160"/>
      <c r="PN385" s="160"/>
      <c r="PO385" s="160"/>
      <c r="PP385" s="160"/>
      <c r="PQ385" s="160"/>
      <c r="PR385" s="160"/>
      <c r="PS385" s="160"/>
      <c r="PT385" s="160"/>
      <c r="PU385" s="160"/>
      <c r="PV385" s="160"/>
      <c r="PW385" s="160"/>
      <c r="PX385" s="160"/>
      <c r="PY385" s="160"/>
      <c r="PZ385" s="160"/>
      <c r="QA385" s="160"/>
      <c r="QB385" s="160"/>
      <c r="QC385" s="160"/>
      <c r="QD385" s="160"/>
      <c r="QE385" s="160"/>
      <c r="QF385" s="160"/>
      <c r="QG385" s="160"/>
      <c r="QH385" s="160"/>
      <c r="QI385" s="160"/>
      <c r="QJ385" s="160"/>
      <c r="QK385" s="160"/>
      <c r="QL385" s="160"/>
      <c r="QM385" s="160"/>
      <c r="QN385" s="160"/>
      <c r="QO385" s="160"/>
      <c r="QP385" s="160"/>
      <c r="QQ385" s="160"/>
      <c r="QR385" s="160"/>
      <c r="QS385" s="160"/>
      <c r="QT385" s="160"/>
      <c r="QU385" s="160"/>
      <c r="QV385" s="160"/>
      <c r="QW385" s="160"/>
      <c r="QX385" s="160"/>
      <c r="QY385" s="160"/>
      <c r="QZ385" s="160"/>
      <c r="RA385" s="160"/>
      <c r="RB385" s="160"/>
      <c r="RC385" s="160"/>
      <c r="RD385" s="160"/>
      <c r="RE385" s="160"/>
      <c r="RF385" s="160"/>
      <c r="RG385" s="160"/>
      <c r="RH385" s="160"/>
      <c r="RI385" s="160"/>
      <c r="RJ385" s="160"/>
      <c r="RK385" s="160"/>
      <c r="RL385" s="160"/>
      <c r="RM385" s="160"/>
      <c r="RN385" s="160"/>
      <c r="RO385" s="160"/>
      <c r="RP385" s="160"/>
      <c r="RQ385" s="160"/>
      <c r="RR385" s="160"/>
      <c r="RS385" s="160"/>
      <c r="RT385" s="160"/>
      <c r="RU385" s="160"/>
      <c r="RV385" s="160"/>
      <c r="RW385" s="160"/>
      <c r="RX385" s="160"/>
      <c r="RY385" s="160"/>
      <c r="RZ385" s="160"/>
      <c r="SA385" s="160"/>
      <c r="SB385" s="160"/>
      <c r="SC385" s="160"/>
      <c r="SD385" s="160"/>
      <c r="SE385" s="160"/>
      <c r="SF385" s="160"/>
      <c r="SG385" s="160"/>
      <c r="SH385" s="160"/>
      <c r="SI385" s="160"/>
      <c r="SJ385" s="160"/>
      <c r="SK385" s="160"/>
      <c r="SL385" s="160"/>
      <c r="SM385" s="160"/>
      <c r="SN385" s="160"/>
      <c r="SO385" s="160"/>
      <c r="SP385" s="160"/>
      <c r="SQ385" s="160"/>
      <c r="SR385" s="160"/>
      <c r="SS385" s="160"/>
      <c r="ST385" s="160"/>
      <c r="SU385" s="160"/>
      <c r="SV385" s="160"/>
      <c r="SW385" s="160"/>
      <c r="SX385" s="160"/>
      <c r="SY385" s="160"/>
      <c r="SZ385" s="160"/>
      <c r="TA385" s="160"/>
      <c r="TB385" s="160"/>
      <c r="TC385" s="160"/>
      <c r="TD385" s="160"/>
      <c r="TE385" s="160"/>
      <c r="TF385" s="160"/>
    </row>
    <row r="386" spans="1:526">
      <c r="A386" s="160"/>
      <c r="B386" s="160"/>
      <c r="C386" s="160"/>
      <c r="D386" s="160"/>
      <c r="E386" s="160"/>
      <c r="F386" s="160"/>
      <c r="G386" s="160"/>
      <c r="H386" s="160"/>
      <c r="I386" s="160"/>
      <c r="J386" s="160"/>
      <c r="K386" s="160"/>
      <c r="L386" s="160"/>
      <c r="M386" s="160"/>
      <c r="N386" s="160"/>
      <c r="O386" s="160"/>
      <c r="P386" s="160"/>
      <c r="Q386" s="160"/>
      <c r="R386" s="160"/>
      <c r="S386" s="160"/>
      <c r="T386" s="160"/>
      <c r="U386" s="160"/>
      <c r="V386" s="160"/>
      <c r="W386" s="160"/>
      <c r="X386" s="160"/>
      <c r="Y386" s="160"/>
      <c r="Z386" s="160"/>
      <c r="AA386" s="160"/>
      <c r="AB386" s="160"/>
      <c r="AC386" s="160"/>
      <c r="AD386" s="160"/>
      <c r="AE386" s="160"/>
      <c r="AF386" s="160"/>
      <c r="AG386" s="160"/>
      <c r="AH386" s="160"/>
      <c r="AI386" s="160"/>
      <c r="AJ386" s="160"/>
      <c r="AK386" s="160"/>
      <c r="AL386" s="160"/>
      <c r="AM386" s="160"/>
      <c r="AN386" s="160"/>
      <c r="AO386" s="160"/>
      <c r="AP386" s="160"/>
      <c r="AQ386" s="160"/>
      <c r="AR386" s="160"/>
      <c r="AS386" s="160"/>
      <c r="AT386" s="160"/>
      <c r="AU386" s="160"/>
      <c r="AV386" s="160"/>
      <c r="AW386" s="160"/>
      <c r="AX386" s="160"/>
      <c r="AY386" s="160"/>
      <c r="AZ386" s="160"/>
      <c r="BA386" s="160"/>
      <c r="BB386" s="160"/>
      <c r="BC386" s="160"/>
      <c r="BD386" s="160"/>
      <c r="BE386" s="160"/>
      <c r="BF386" s="160"/>
      <c r="BG386" s="160"/>
      <c r="BH386" s="160"/>
      <c r="BI386" s="160"/>
      <c r="BJ386" s="160"/>
      <c r="BK386" s="160"/>
      <c r="BL386" s="160"/>
      <c r="BM386" s="160"/>
      <c r="BN386" s="160"/>
      <c r="BO386" s="160"/>
      <c r="BP386" s="160"/>
      <c r="BQ386" s="160"/>
      <c r="BR386" s="160"/>
      <c r="BS386" s="160"/>
      <c r="BT386" s="160"/>
      <c r="BU386" s="160"/>
      <c r="BV386" s="160"/>
      <c r="BW386" s="160"/>
      <c r="BX386" s="160"/>
      <c r="BY386" s="160"/>
      <c r="BZ386" s="160"/>
      <c r="CA386" s="160"/>
      <c r="CB386" s="160"/>
      <c r="CC386" s="160"/>
      <c r="CD386" s="160"/>
      <c r="CE386" s="160"/>
      <c r="CF386" s="160"/>
      <c r="CG386" s="160"/>
      <c r="CH386" s="160"/>
      <c r="CI386" s="160"/>
      <c r="CJ386" s="160"/>
      <c r="CK386" s="160"/>
      <c r="CL386" s="160"/>
      <c r="CM386" s="160"/>
      <c r="CN386" s="160"/>
      <c r="CO386" s="160"/>
      <c r="CP386" s="160"/>
      <c r="CQ386" s="160"/>
      <c r="CR386" s="160"/>
      <c r="CS386" s="160"/>
      <c r="CT386" s="160"/>
      <c r="CU386" s="160"/>
      <c r="CV386" s="160"/>
      <c r="CW386" s="160"/>
      <c r="CX386" s="160"/>
      <c r="CY386" s="160"/>
      <c r="CZ386" s="160"/>
      <c r="DA386" s="160"/>
      <c r="DB386" s="160"/>
      <c r="DC386" s="160"/>
      <c r="DD386" s="160"/>
      <c r="DE386" s="160"/>
      <c r="DF386" s="160"/>
      <c r="DG386" s="160"/>
      <c r="DH386" s="160"/>
      <c r="DI386" s="160"/>
      <c r="DJ386" s="160"/>
      <c r="DK386" s="160"/>
      <c r="DL386" s="160"/>
      <c r="DM386" s="160"/>
      <c r="DN386" s="160"/>
      <c r="DO386" s="160"/>
      <c r="DP386" s="160"/>
      <c r="DQ386" s="160"/>
      <c r="DR386" s="160"/>
      <c r="DS386" s="160"/>
      <c r="DT386" s="160"/>
      <c r="DU386" s="160"/>
      <c r="DV386" s="160"/>
      <c r="DW386" s="160"/>
      <c r="DX386" s="160"/>
      <c r="DY386" s="160"/>
      <c r="DZ386" s="160"/>
      <c r="EA386" s="160"/>
      <c r="EB386" s="160"/>
      <c r="EC386" s="160"/>
      <c r="ED386" s="160"/>
      <c r="EE386" s="160"/>
      <c r="EF386" s="160"/>
      <c r="EG386" s="160"/>
      <c r="EH386" s="160"/>
      <c r="EI386" s="160"/>
      <c r="EJ386" s="160"/>
      <c r="EK386" s="160"/>
      <c r="EL386" s="160"/>
      <c r="EM386" s="160"/>
      <c r="EN386" s="160"/>
      <c r="EO386" s="160"/>
      <c r="EP386" s="160"/>
      <c r="EQ386" s="160"/>
      <c r="ER386" s="160"/>
      <c r="ES386" s="160"/>
      <c r="ET386" s="160"/>
      <c r="EU386" s="160"/>
      <c r="EV386" s="160"/>
      <c r="EW386" s="160"/>
      <c r="EX386" s="160"/>
      <c r="EY386" s="160"/>
      <c r="EZ386" s="160"/>
      <c r="FA386" s="160"/>
      <c r="FB386" s="160"/>
      <c r="FC386" s="160"/>
      <c r="FD386" s="160"/>
      <c r="FE386" s="160"/>
      <c r="FF386" s="160"/>
      <c r="FG386" s="160"/>
      <c r="FH386" s="160"/>
      <c r="FI386" s="160"/>
      <c r="FJ386" s="160"/>
      <c r="FK386" s="160"/>
      <c r="FL386" s="160"/>
      <c r="FM386" s="160"/>
      <c r="FN386" s="160"/>
      <c r="FO386" s="160"/>
      <c r="FP386" s="160"/>
      <c r="FQ386" s="160"/>
      <c r="FR386" s="160"/>
      <c r="FS386" s="160"/>
      <c r="FT386" s="160"/>
      <c r="FU386" s="160"/>
      <c r="FV386" s="160"/>
      <c r="FW386" s="160"/>
      <c r="FX386" s="160"/>
      <c r="FY386" s="160"/>
      <c r="FZ386" s="160"/>
      <c r="GA386" s="160"/>
      <c r="GB386" s="160"/>
      <c r="GC386" s="160"/>
      <c r="GD386" s="160"/>
      <c r="GE386" s="160"/>
      <c r="GF386" s="160"/>
      <c r="GG386" s="160"/>
      <c r="GH386" s="160"/>
      <c r="GI386" s="160"/>
      <c r="GJ386" s="160"/>
      <c r="GK386" s="160"/>
      <c r="GL386" s="160"/>
      <c r="GM386" s="160"/>
      <c r="GN386" s="160"/>
      <c r="GO386" s="160"/>
      <c r="GP386" s="160"/>
      <c r="GQ386" s="160"/>
      <c r="GR386" s="160"/>
      <c r="GS386" s="160"/>
      <c r="GT386" s="160"/>
      <c r="GU386" s="160"/>
      <c r="GV386" s="160"/>
      <c r="GW386" s="160"/>
      <c r="GX386" s="160"/>
      <c r="GY386" s="160"/>
      <c r="GZ386" s="160"/>
      <c r="HA386" s="160"/>
      <c r="HB386" s="160"/>
      <c r="HC386" s="160"/>
      <c r="HD386" s="160"/>
      <c r="HE386" s="160"/>
      <c r="HF386" s="160"/>
      <c r="HG386" s="160"/>
      <c r="HH386" s="160"/>
      <c r="HI386" s="160"/>
      <c r="HJ386" s="160"/>
      <c r="HK386" s="160"/>
      <c r="HL386" s="160"/>
      <c r="HM386" s="160"/>
      <c r="HN386" s="160"/>
      <c r="HO386" s="160"/>
      <c r="HP386" s="160"/>
      <c r="HQ386" s="160"/>
      <c r="HR386" s="160"/>
      <c r="HS386" s="160"/>
      <c r="HT386" s="160"/>
      <c r="HU386" s="160"/>
      <c r="HV386" s="160"/>
      <c r="HW386" s="160"/>
      <c r="HX386" s="160"/>
      <c r="HY386" s="160"/>
      <c r="HZ386" s="160"/>
      <c r="IA386" s="160"/>
      <c r="IB386" s="160"/>
      <c r="IC386" s="160"/>
      <c r="ID386" s="160"/>
      <c r="IE386" s="160"/>
      <c r="IF386" s="160"/>
      <c r="IG386" s="160"/>
      <c r="IH386" s="160"/>
      <c r="II386" s="160"/>
      <c r="IJ386" s="160"/>
      <c r="IK386" s="160"/>
      <c r="IL386" s="160"/>
      <c r="IM386" s="160"/>
      <c r="IN386" s="160"/>
      <c r="IO386" s="160"/>
      <c r="IP386" s="160"/>
      <c r="IQ386" s="160"/>
      <c r="IR386" s="160"/>
      <c r="IS386" s="160"/>
      <c r="IT386" s="160"/>
      <c r="IU386" s="160"/>
      <c r="IV386" s="160"/>
      <c r="IW386" s="160"/>
      <c r="IX386" s="160"/>
      <c r="IY386" s="160"/>
      <c r="IZ386" s="160"/>
      <c r="JA386" s="160"/>
      <c r="JB386" s="160"/>
      <c r="JC386" s="160"/>
      <c r="JD386" s="160"/>
      <c r="JE386" s="160"/>
      <c r="JF386" s="160"/>
      <c r="JG386" s="160"/>
      <c r="JH386" s="160"/>
      <c r="JI386" s="160"/>
      <c r="JJ386" s="160"/>
      <c r="JK386" s="160"/>
      <c r="JL386" s="160"/>
      <c r="JM386" s="160"/>
      <c r="JN386" s="160"/>
      <c r="JO386" s="160"/>
      <c r="JP386" s="160"/>
      <c r="JQ386" s="160"/>
      <c r="JR386" s="160"/>
      <c r="JS386" s="160"/>
      <c r="JT386" s="160"/>
      <c r="JU386" s="160"/>
      <c r="JV386" s="160"/>
      <c r="JW386" s="160"/>
      <c r="JX386" s="160"/>
      <c r="JY386" s="160"/>
      <c r="JZ386" s="160"/>
      <c r="KA386" s="160"/>
      <c r="KB386" s="160"/>
      <c r="KC386" s="160"/>
      <c r="KD386" s="160"/>
      <c r="KE386" s="160"/>
      <c r="KF386" s="160"/>
      <c r="KG386" s="160"/>
      <c r="KH386" s="160"/>
      <c r="KI386" s="160"/>
      <c r="KJ386" s="160"/>
      <c r="KK386" s="160"/>
      <c r="KL386" s="160"/>
      <c r="KM386" s="160"/>
      <c r="KN386" s="160"/>
      <c r="KO386" s="160"/>
      <c r="KP386" s="160"/>
      <c r="KQ386" s="160"/>
      <c r="KR386" s="160"/>
      <c r="KS386" s="160"/>
      <c r="KT386" s="160"/>
      <c r="KU386" s="160"/>
      <c r="KV386" s="160"/>
      <c r="KW386" s="160"/>
      <c r="KX386" s="160"/>
      <c r="KY386" s="160"/>
      <c r="KZ386" s="160"/>
      <c r="LA386" s="160"/>
      <c r="LB386" s="160"/>
      <c r="LC386" s="160"/>
      <c r="LD386" s="160"/>
      <c r="LE386" s="160"/>
      <c r="LF386" s="160"/>
      <c r="LG386" s="160"/>
      <c r="LH386" s="160"/>
      <c r="LI386" s="160"/>
      <c r="LJ386" s="160"/>
      <c r="LK386" s="160"/>
      <c r="LL386" s="160"/>
      <c r="LM386" s="160"/>
      <c r="LN386" s="160"/>
      <c r="LO386" s="160"/>
      <c r="LP386" s="160"/>
      <c r="LQ386" s="160"/>
      <c r="LR386" s="160"/>
      <c r="LS386" s="160"/>
      <c r="LT386" s="160"/>
      <c r="LU386" s="160"/>
      <c r="LV386" s="160"/>
      <c r="LW386" s="160"/>
      <c r="LX386" s="160"/>
      <c r="LY386" s="160"/>
      <c r="LZ386" s="160"/>
      <c r="MA386" s="160"/>
      <c r="MB386" s="160"/>
      <c r="MC386" s="160"/>
      <c r="MD386" s="160"/>
      <c r="ME386" s="160"/>
      <c r="MF386" s="160"/>
      <c r="MG386" s="160"/>
      <c r="MH386" s="160"/>
      <c r="MI386" s="160"/>
      <c r="MJ386" s="160"/>
      <c r="MK386" s="160"/>
      <c r="ML386" s="160"/>
      <c r="MM386" s="160"/>
      <c r="MN386" s="160"/>
      <c r="MO386" s="160"/>
      <c r="MP386" s="160"/>
      <c r="MQ386" s="160"/>
      <c r="MR386" s="160"/>
      <c r="MS386" s="160"/>
      <c r="MT386" s="160"/>
      <c r="MU386" s="160"/>
      <c r="MV386" s="160"/>
      <c r="MW386" s="160"/>
      <c r="MX386" s="160"/>
      <c r="MY386" s="160"/>
      <c r="MZ386" s="160"/>
      <c r="NA386" s="160"/>
      <c r="NB386" s="160"/>
      <c r="NC386" s="160"/>
      <c r="ND386" s="160"/>
      <c r="NE386" s="160"/>
      <c r="NF386" s="160"/>
      <c r="NG386" s="160"/>
      <c r="NH386" s="160"/>
      <c r="NI386" s="160"/>
      <c r="NJ386" s="160"/>
      <c r="NK386" s="160"/>
      <c r="NL386" s="160"/>
      <c r="NM386" s="160"/>
      <c r="NN386" s="160"/>
      <c r="NO386" s="160"/>
      <c r="NP386" s="160"/>
      <c r="NQ386" s="160"/>
      <c r="NR386" s="160"/>
      <c r="NS386" s="160"/>
      <c r="NT386" s="160"/>
      <c r="NU386" s="160"/>
      <c r="NV386" s="160"/>
      <c r="NW386" s="160"/>
      <c r="NX386" s="160"/>
      <c r="NY386" s="160"/>
      <c r="NZ386" s="160"/>
      <c r="OA386" s="160"/>
      <c r="OB386" s="160"/>
      <c r="OC386" s="160"/>
      <c r="OD386" s="160"/>
      <c r="OE386" s="160"/>
      <c r="OF386" s="160"/>
      <c r="OG386" s="160"/>
      <c r="OH386" s="160"/>
      <c r="OI386" s="160"/>
      <c r="OJ386" s="160"/>
      <c r="OK386" s="160"/>
      <c r="OL386" s="160"/>
      <c r="OM386" s="160"/>
      <c r="ON386" s="160"/>
      <c r="OO386" s="160"/>
      <c r="OP386" s="160"/>
      <c r="OQ386" s="160"/>
      <c r="OR386" s="160"/>
      <c r="OS386" s="160"/>
      <c r="OT386" s="160"/>
      <c r="OU386" s="160"/>
      <c r="OV386" s="160"/>
      <c r="OW386" s="160"/>
      <c r="OX386" s="160"/>
      <c r="OY386" s="160"/>
      <c r="OZ386" s="160"/>
      <c r="PA386" s="160"/>
      <c r="PB386" s="160"/>
      <c r="PC386" s="160"/>
      <c r="PD386" s="160"/>
      <c r="PE386" s="160"/>
      <c r="PF386" s="160"/>
      <c r="PG386" s="160"/>
      <c r="PH386" s="160"/>
      <c r="PI386" s="160"/>
      <c r="PJ386" s="160"/>
      <c r="PK386" s="160"/>
      <c r="PL386" s="160"/>
      <c r="PM386" s="160"/>
      <c r="PN386" s="160"/>
      <c r="PO386" s="160"/>
      <c r="PP386" s="160"/>
      <c r="PQ386" s="160"/>
      <c r="PR386" s="160"/>
      <c r="PS386" s="160"/>
      <c r="PT386" s="160"/>
      <c r="PU386" s="160"/>
      <c r="PV386" s="160"/>
      <c r="PW386" s="160"/>
      <c r="PX386" s="160"/>
      <c r="PY386" s="160"/>
      <c r="PZ386" s="160"/>
      <c r="QA386" s="160"/>
      <c r="QB386" s="160"/>
      <c r="QC386" s="160"/>
      <c r="QD386" s="160"/>
      <c r="QE386" s="160"/>
      <c r="QF386" s="160"/>
      <c r="QG386" s="160"/>
      <c r="QH386" s="160"/>
      <c r="QI386" s="160"/>
      <c r="QJ386" s="160"/>
      <c r="QK386" s="160"/>
      <c r="QL386" s="160"/>
      <c r="QM386" s="160"/>
      <c r="QN386" s="160"/>
      <c r="QO386" s="160"/>
      <c r="QP386" s="160"/>
      <c r="QQ386" s="160"/>
      <c r="QR386" s="160"/>
      <c r="QS386" s="160"/>
      <c r="QT386" s="160"/>
      <c r="QU386" s="160"/>
      <c r="QV386" s="160"/>
      <c r="QW386" s="160"/>
      <c r="QX386" s="160"/>
      <c r="QY386" s="160"/>
      <c r="QZ386" s="160"/>
      <c r="RA386" s="160"/>
      <c r="RB386" s="160"/>
      <c r="RC386" s="160"/>
      <c r="RD386" s="160"/>
      <c r="RE386" s="160"/>
      <c r="RF386" s="160"/>
      <c r="RG386" s="160"/>
      <c r="RH386" s="160"/>
      <c r="RI386" s="160"/>
      <c r="RJ386" s="160"/>
      <c r="RK386" s="160"/>
      <c r="RL386" s="160"/>
      <c r="RM386" s="160"/>
      <c r="RN386" s="160"/>
      <c r="RO386" s="160"/>
      <c r="RP386" s="160"/>
      <c r="RQ386" s="160"/>
      <c r="RR386" s="160"/>
      <c r="RS386" s="160"/>
      <c r="RT386" s="160"/>
      <c r="RU386" s="160"/>
      <c r="RV386" s="160"/>
      <c r="RW386" s="160"/>
      <c r="RX386" s="160"/>
      <c r="RY386" s="160"/>
      <c r="RZ386" s="160"/>
      <c r="SA386" s="160"/>
      <c r="SB386" s="160"/>
      <c r="SC386" s="160"/>
      <c r="SD386" s="160"/>
      <c r="SE386" s="160"/>
      <c r="SF386" s="160"/>
      <c r="SG386" s="160"/>
      <c r="SH386" s="160"/>
      <c r="SI386" s="160"/>
      <c r="SJ386" s="160"/>
      <c r="SK386" s="160"/>
      <c r="SL386" s="160"/>
      <c r="SM386" s="160"/>
      <c r="SN386" s="160"/>
      <c r="SO386" s="160"/>
      <c r="SP386" s="160"/>
      <c r="SQ386" s="160"/>
      <c r="SR386" s="160"/>
      <c r="SS386" s="160"/>
      <c r="ST386" s="160"/>
      <c r="SU386" s="160"/>
      <c r="SV386" s="160"/>
      <c r="SW386" s="160"/>
      <c r="SX386" s="160"/>
      <c r="SY386" s="160"/>
      <c r="SZ386" s="160"/>
      <c r="TA386" s="160"/>
      <c r="TB386" s="160"/>
      <c r="TC386" s="160"/>
      <c r="TD386" s="160"/>
      <c r="TE386" s="160"/>
      <c r="TF386" s="160"/>
    </row>
    <row r="387" spans="1:526">
      <c r="A387" s="160"/>
      <c r="B387" s="160"/>
      <c r="C387" s="160"/>
      <c r="D387" s="160"/>
      <c r="E387" s="160"/>
      <c r="F387" s="160"/>
      <c r="G387" s="160"/>
      <c r="H387" s="160"/>
      <c r="I387" s="160"/>
      <c r="J387" s="160"/>
      <c r="K387" s="160"/>
      <c r="L387" s="160"/>
      <c r="M387" s="160"/>
      <c r="N387" s="160"/>
      <c r="O387" s="160"/>
      <c r="P387" s="160"/>
      <c r="Q387" s="160"/>
      <c r="R387" s="160"/>
      <c r="S387" s="160"/>
      <c r="T387" s="160"/>
      <c r="U387" s="160"/>
      <c r="V387" s="160"/>
      <c r="W387" s="160"/>
      <c r="X387" s="160"/>
      <c r="Y387" s="160"/>
      <c r="Z387" s="160"/>
      <c r="AA387" s="160"/>
      <c r="AB387" s="160"/>
      <c r="AC387" s="160"/>
      <c r="AD387" s="160"/>
      <c r="AE387" s="160"/>
      <c r="AF387" s="160"/>
      <c r="AG387" s="160"/>
      <c r="AH387" s="160"/>
      <c r="AI387" s="160"/>
      <c r="AJ387" s="160"/>
      <c r="AK387" s="160"/>
      <c r="AL387" s="160"/>
      <c r="AM387" s="160"/>
      <c r="AN387" s="160"/>
      <c r="AO387" s="160"/>
      <c r="AP387" s="160"/>
      <c r="AQ387" s="160"/>
      <c r="AR387" s="160"/>
      <c r="AS387" s="160"/>
      <c r="AT387" s="160"/>
      <c r="AU387" s="160"/>
      <c r="AV387" s="160"/>
      <c r="AW387" s="160"/>
      <c r="AX387" s="160"/>
      <c r="AY387" s="160"/>
      <c r="AZ387" s="160"/>
      <c r="BA387" s="160"/>
      <c r="BB387" s="160"/>
      <c r="BC387" s="160"/>
      <c r="BD387" s="160"/>
      <c r="BE387" s="160"/>
      <c r="BF387" s="160"/>
      <c r="BG387" s="160"/>
      <c r="BH387" s="160"/>
      <c r="BI387" s="160"/>
      <c r="BJ387" s="160"/>
      <c r="BK387" s="160"/>
      <c r="BL387" s="160"/>
      <c r="BM387" s="160"/>
      <c r="BN387" s="160"/>
      <c r="BO387" s="160"/>
      <c r="BP387" s="160"/>
      <c r="BQ387" s="160"/>
      <c r="BR387" s="160"/>
      <c r="BS387" s="160"/>
      <c r="BT387" s="160"/>
      <c r="BU387" s="160"/>
      <c r="BV387" s="160"/>
      <c r="BW387" s="160"/>
      <c r="BX387" s="160"/>
      <c r="BY387" s="160"/>
      <c r="BZ387" s="160"/>
      <c r="CA387" s="160"/>
      <c r="CB387" s="160"/>
      <c r="CC387" s="160"/>
      <c r="CD387" s="160"/>
      <c r="CE387" s="160"/>
      <c r="CF387" s="160"/>
      <c r="CG387" s="160"/>
      <c r="CH387" s="160"/>
      <c r="CI387" s="160"/>
      <c r="CJ387" s="160"/>
      <c r="CK387" s="160"/>
      <c r="CL387" s="160"/>
      <c r="CM387" s="160"/>
      <c r="CN387" s="160"/>
      <c r="CO387" s="160"/>
      <c r="CP387" s="160"/>
      <c r="CQ387" s="160"/>
      <c r="CR387" s="160"/>
      <c r="CS387" s="160"/>
      <c r="CT387" s="160"/>
      <c r="CU387" s="160"/>
      <c r="CV387" s="160"/>
      <c r="CW387" s="160"/>
      <c r="CX387" s="160"/>
      <c r="CY387" s="160"/>
      <c r="CZ387" s="160"/>
      <c r="DA387" s="160"/>
      <c r="DB387" s="160"/>
      <c r="DC387" s="160"/>
      <c r="DD387" s="160"/>
      <c r="DE387" s="160"/>
      <c r="DF387" s="160"/>
      <c r="DG387" s="160"/>
      <c r="DH387" s="160"/>
      <c r="DI387" s="160"/>
      <c r="DJ387" s="160"/>
      <c r="DK387" s="160"/>
      <c r="DL387" s="160"/>
      <c r="DM387" s="160"/>
      <c r="DN387" s="160"/>
      <c r="DO387" s="160"/>
      <c r="DP387" s="160"/>
      <c r="DQ387" s="160"/>
      <c r="DR387" s="160"/>
      <c r="DS387" s="160"/>
      <c r="DT387" s="160"/>
      <c r="DU387" s="160"/>
      <c r="DV387" s="160"/>
      <c r="DW387" s="160"/>
      <c r="DX387" s="160"/>
      <c r="DY387" s="160"/>
      <c r="DZ387" s="160"/>
      <c r="EA387" s="160"/>
      <c r="EB387" s="160"/>
      <c r="EC387" s="160"/>
      <c r="ED387" s="160"/>
      <c r="EE387" s="160"/>
      <c r="EF387" s="160"/>
      <c r="EG387" s="160"/>
      <c r="EH387" s="160"/>
      <c r="EI387" s="160"/>
      <c r="EJ387" s="160"/>
      <c r="EK387" s="160"/>
      <c r="EL387" s="160"/>
      <c r="EM387" s="160"/>
      <c r="EN387" s="160"/>
      <c r="EO387" s="160"/>
      <c r="EP387" s="160"/>
      <c r="EQ387" s="160"/>
      <c r="ER387" s="160"/>
      <c r="ES387" s="160"/>
      <c r="ET387" s="160"/>
      <c r="EU387" s="160"/>
      <c r="EV387" s="160"/>
      <c r="EW387" s="160"/>
      <c r="EX387" s="160"/>
      <c r="EY387" s="160"/>
      <c r="EZ387" s="160"/>
      <c r="FA387" s="160"/>
      <c r="FB387" s="160"/>
      <c r="FC387" s="160"/>
      <c r="FD387" s="160"/>
      <c r="FE387" s="160"/>
      <c r="FF387" s="160"/>
      <c r="FG387" s="160"/>
      <c r="FH387" s="160"/>
      <c r="FI387" s="160"/>
      <c r="FJ387" s="160"/>
      <c r="FK387" s="160"/>
      <c r="FL387" s="160"/>
      <c r="FM387" s="160"/>
      <c r="FN387" s="160"/>
      <c r="FO387" s="160"/>
      <c r="FP387" s="160"/>
      <c r="FQ387" s="160"/>
      <c r="FR387" s="160"/>
      <c r="FS387" s="160"/>
      <c r="FT387" s="160"/>
      <c r="FU387" s="160"/>
      <c r="FV387" s="160"/>
      <c r="FW387" s="160"/>
      <c r="FX387" s="160"/>
      <c r="FY387" s="160"/>
      <c r="FZ387" s="160"/>
      <c r="GA387" s="160"/>
      <c r="GB387" s="160"/>
      <c r="GC387" s="160"/>
      <c r="GD387" s="160"/>
      <c r="GE387" s="160"/>
      <c r="GF387" s="160"/>
      <c r="GG387" s="160"/>
      <c r="GH387" s="160"/>
      <c r="GI387" s="160"/>
      <c r="GJ387" s="160"/>
      <c r="GK387" s="160"/>
      <c r="GL387" s="160"/>
      <c r="GM387" s="160"/>
      <c r="GN387" s="160"/>
      <c r="GO387" s="160"/>
      <c r="GP387" s="160"/>
      <c r="GQ387" s="160"/>
      <c r="GR387" s="160"/>
      <c r="GS387" s="160"/>
      <c r="GT387" s="160"/>
      <c r="GU387" s="160"/>
      <c r="GV387" s="160"/>
      <c r="GW387" s="160"/>
      <c r="GX387" s="160"/>
      <c r="GY387" s="160"/>
      <c r="GZ387" s="160"/>
      <c r="HA387" s="160"/>
      <c r="HB387" s="160"/>
      <c r="HC387" s="160"/>
      <c r="HD387" s="160"/>
      <c r="HE387" s="160"/>
      <c r="HF387" s="160"/>
      <c r="HG387" s="160"/>
      <c r="HH387" s="160"/>
      <c r="HI387" s="160"/>
      <c r="HJ387" s="160"/>
      <c r="HK387" s="160"/>
      <c r="HL387" s="160"/>
      <c r="HM387" s="160"/>
      <c r="HN387" s="160"/>
      <c r="HO387" s="160"/>
      <c r="HP387" s="160"/>
      <c r="HQ387" s="160"/>
      <c r="HR387" s="160"/>
      <c r="HS387" s="160"/>
      <c r="HT387" s="160"/>
      <c r="HU387" s="160"/>
      <c r="HV387" s="160"/>
      <c r="HW387" s="160"/>
      <c r="HX387" s="160"/>
      <c r="HY387" s="160"/>
      <c r="HZ387" s="160"/>
      <c r="IA387" s="160"/>
      <c r="IB387" s="160"/>
      <c r="IC387" s="160"/>
      <c r="ID387" s="160"/>
      <c r="IE387" s="160"/>
      <c r="IF387" s="160"/>
      <c r="IG387" s="160"/>
      <c r="IH387" s="160"/>
      <c r="II387" s="160"/>
      <c r="IJ387" s="160"/>
      <c r="IK387" s="160"/>
      <c r="IL387" s="160"/>
      <c r="IM387" s="160"/>
      <c r="IN387" s="160"/>
      <c r="IO387" s="160"/>
      <c r="IP387" s="160"/>
      <c r="IQ387" s="160"/>
      <c r="IR387" s="160"/>
      <c r="IS387" s="160"/>
      <c r="IT387" s="160"/>
      <c r="IU387" s="160"/>
      <c r="IV387" s="160"/>
      <c r="IW387" s="160"/>
      <c r="IX387" s="160"/>
      <c r="IY387" s="160"/>
      <c r="IZ387" s="160"/>
      <c r="JA387" s="160"/>
      <c r="JB387" s="160"/>
      <c r="JC387" s="160"/>
      <c r="JD387" s="160"/>
      <c r="JE387" s="160"/>
      <c r="JF387" s="160"/>
      <c r="JG387" s="160"/>
      <c r="JH387" s="160"/>
      <c r="JI387" s="160"/>
      <c r="JJ387" s="160"/>
      <c r="JK387" s="160"/>
      <c r="JL387" s="160"/>
      <c r="JM387" s="160"/>
      <c r="JN387" s="160"/>
      <c r="JO387" s="160"/>
      <c r="JP387" s="160"/>
      <c r="JQ387" s="160"/>
      <c r="JR387" s="160"/>
      <c r="JS387" s="160"/>
      <c r="JT387" s="160"/>
      <c r="JU387" s="160"/>
      <c r="JV387" s="160"/>
      <c r="JW387" s="160"/>
      <c r="JX387" s="160"/>
      <c r="JY387" s="160"/>
      <c r="JZ387" s="160"/>
      <c r="KA387" s="160"/>
      <c r="KB387" s="160"/>
      <c r="KC387" s="160"/>
      <c r="KD387" s="160"/>
      <c r="KE387" s="160"/>
      <c r="KF387" s="160"/>
      <c r="KG387" s="160"/>
      <c r="KH387" s="160"/>
      <c r="KI387" s="160"/>
      <c r="KJ387" s="160"/>
      <c r="KK387" s="160"/>
      <c r="KL387" s="160"/>
      <c r="KM387" s="160"/>
      <c r="KN387" s="160"/>
      <c r="KO387" s="160"/>
      <c r="KP387" s="160"/>
      <c r="KQ387" s="160"/>
      <c r="KR387" s="160"/>
      <c r="KS387" s="160"/>
      <c r="KT387" s="160"/>
      <c r="KU387" s="160"/>
      <c r="KV387" s="160"/>
      <c r="KW387" s="160"/>
      <c r="KX387" s="160"/>
      <c r="KY387" s="160"/>
      <c r="KZ387" s="160"/>
      <c r="LA387" s="160"/>
      <c r="LB387" s="160"/>
      <c r="LC387" s="160"/>
      <c r="LD387" s="160"/>
      <c r="LE387" s="160"/>
      <c r="LF387" s="160"/>
      <c r="LG387" s="160"/>
      <c r="LH387" s="160"/>
      <c r="LI387" s="160"/>
      <c r="LJ387" s="160"/>
      <c r="LK387" s="160"/>
      <c r="LL387" s="160"/>
      <c r="LM387" s="160"/>
      <c r="LN387" s="160"/>
      <c r="LO387" s="160"/>
      <c r="LP387" s="160"/>
      <c r="LQ387" s="160"/>
      <c r="LR387" s="160"/>
      <c r="LS387" s="160"/>
      <c r="LT387" s="160"/>
      <c r="LU387" s="160"/>
      <c r="LV387" s="160"/>
      <c r="LW387" s="160"/>
      <c r="LX387" s="160"/>
      <c r="LY387" s="160"/>
      <c r="LZ387" s="160"/>
      <c r="MA387" s="160"/>
      <c r="MB387" s="160"/>
      <c r="MC387" s="160"/>
      <c r="MD387" s="160"/>
      <c r="ME387" s="160"/>
      <c r="MF387" s="160"/>
      <c r="MG387" s="160"/>
      <c r="MH387" s="160"/>
      <c r="MI387" s="160"/>
      <c r="MJ387" s="160"/>
      <c r="MK387" s="160"/>
      <c r="ML387" s="160"/>
      <c r="MM387" s="160"/>
      <c r="MN387" s="160"/>
      <c r="MO387" s="160"/>
      <c r="MP387" s="160"/>
      <c r="MQ387" s="160"/>
      <c r="MR387" s="160"/>
      <c r="MS387" s="160"/>
      <c r="MT387" s="160"/>
      <c r="MU387" s="160"/>
      <c r="MV387" s="160"/>
      <c r="MW387" s="160"/>
      <c r="MX387" s="160"/>
      <c r="MY387" s="160"/>
      <c r="MZ387" s="160"/>
      <c r="NA387" s="160"/>
      <c r="NB387" s="160"/>
      <c r="NC387" s="160"/>
      <c r="ND387" s="160"/>
      <c r="NE387" s="160"/>
      <c r="NF387" s="160"/>
      <c r="NG387" s="160"/>
      <c r="NH387" s="160"/>
      <c r="NI387" s="160"/>
      <c r="NJ387" s="160"/>
      <c r="NK387" s="160"/>
      <c r="NL387" s="160"/>
      <c r="NM387" s="160"/>
      <c r="NN387" s="160"/>
      <c r="NO387" s="160"/>
      <c r="NP387" s="160"/>
      <c r="NQ387" s="160"/>
      <c r="NR387" s="160"/>
      <c r="NS387" s="160"/>
      <c r="NT387" s="160"/>
      <c r="NU387" s="160"/>
      <c r="NV387" s="160"/>
      <c r="NW387" s="160"/>
      <c r="NX387" s="160"/>
      <c r="NY387" s="160"/>
      <c r="NZ387" s="160"/>
      <c r="OA387" s="160"/>
      <c r="OB387" s="160"/>
      <c r="OC387" s="160"/>
      <c r="OD387" s="160"/>
      <c r="OE387" s="160"/>
      <c r="OF387" s="160"/>
      <c r="OG387" s="160"/>
      <c r="OH387" s="160"/>
      <c r="OI387" s="160"/>
      <c r="OJ387" s="160"/>
      <c r="OK387" s="160"/>
      <c r="OL387" s="160"/>
      <c r="OM387" s="160"/>
      <c r="ON387" s="160"/>
      <c r="OO387" s="160"/>
      <c r="OP387" s="160"/>
      <c r="OQ387" s="160"/>
      <c r="OR387" s="160"/>
      <c r="OS387" s="160"/>
      <c r="OT387" s="160"/>
      <c r="OU387" s="160"/>
      <c r="OV387" s="160"/>
      <c r="OW387" s="160"/>
      <c r="OX387" s="160"/>
      <c r="OY387" s="160"/>
      <c r="OZ387" s="160"/>
      <c r="PA387" s="160"/>
      <c r="PB387" s="160"/>
      <c r="PC387" s="160"/>
      <c r="PD387" s="160"/>
      <c r="PE387" s="160"/>
      <c r="PF387" s="160"/>
      <c r="PG387" s="160"/>
      <c r="PH387" s="160"/>
      <c r="PI387" s="160"/>
      <c r="PJ387" s="160"/>
      <c r="PK387" s="160"/>
      <c r="PL387" s="160"/>
      <c r="PM387" s="160"/>
      <c r="PN387" s="160"/>
      <c r="PO387" s="160"/>
      <c r="PP387" s="160"/>
      <c r="PQ387" s="160"/>
      <c r="PR387" s="160"/>
      <c r="PS387" s="160"/>
      <c r="PT387" s="160"/>
      <c r="PU387" s="160"/>
      <c r="PV387" s="160"/>
      <c r="PW387" s="160"/>
      <c r="PX387" s="160"/>
      <c r="PY387" s="160"/>
      <c r="PZ387" s="160"/>
      <c r="QA387" s="160"/>
      <c r="QB387" s="160"/>
      <c r="QC387" s="160"/>
      <c r="QD387" s="160"/>
      <c r="QE387" s="160"/>
      <c r="QF387" s="160"/>
      <c r="QG387" s="160"/>
      <c r="QH387" s="160"/>
      <c r="QI387" s="160"/>
      <c r="QJ387" s="160"/>
      <c r="QK387" s="160"/>
      <c r="QL387" s="160"/>
      <c r="QM387" s="160"/>
      <c r="QN387" s="160"/>
      <c r="QO387" s="160"/>
      <c r="QP387" s="160"/>
      <c r="QQ387" s="160"/>
      <c r="QR387" s="160"/>
      <c r="QS387" s="160"/>
      <c r="QT387" s="160"/>
      <c r="QU387" s="160"/>
      <c r="QV387" s="160"/>
      <c r="QW387" s="160"/>
      <c r="QX387" s="160"/>
      <c r="QY387" s="160"/>
      <c r="QZ387" s="160"/>
      <c r="RA387" s="160"/>
      <c r="RB387" s="160"/>
      <c r="RC387" s="160"/>
      <c r="RD387" s="160"/>
      <c r="RE387" s="160"/>
      <c r="RF387" s="160"/>
      <c r="RG387" s="160"/>
      <c r="RH387" s="160"/>
      <c r="RI387" s="160"/>
      <c r="RJ387" s="160"/>
      <c r="RK387" s="160"/>
      <c r="RL387" s="160"/>
      <c r="RM387" s="160"/>
      <c r="RN387" s="160"/>
      <c r="RO387" s="160"/>
      <c r="RP387" s="160"/>
      <c r="RQ387" s="160"/>
      <c r="RR387" s="160"/>
      <c r="RS387" s="160"/>
      <c r="RT387" s="160"/>
      <c r="RU387" s="160"/>
      <c r="RV387" s="160"/>
      <c r="RW387" s="160"/>
      <c r="RX387" s="160"/>
      <c r="RY387" s="160"/>
      <c r="RZ387" s="160"/>
      <c r="SA387" s="160"/>
      <c r="SB387" s="160"/>
      <c r="SC387" s="160"/>
      <c r="SD387" s="160"/>
      <c r="SE387" s="160"/>
      <c r="SF387" s="160"/>
      <c r="SG387" s="160"/>
      <c r="SH387" s="160"/>
      <c r="SI387" s="160"/>
      <c r="SJ387" s="160"/>
      <c r="SK387" s="160"/>
      <c r="SL387" s="160"/>
      <c r="SM387" s="160"/>
      <c r="SN387" s="160"/>
      <c r="SO387" s="160"/>
      <c r="SP387" s="160"/>
      <c r="SQ387" s="160"/>
      <c r="SR387" s="160"/>
      <c r="SS387" s="160"/>
      <c r="ST387" s="160"/>
      <c r="SU387" s="160"/>
      <c r="SV387" s="160"/>
      <c r="SW387" s="160"/>
      <c r="SX387" s="160"/>
      <c r="SY387" s="160"/>
      <c r="SZ387" s="160"/>
      <c r="TA387" s="160"/>
      <c r="TB387" s="160"/>
      <c r="TC387" s="160"/>
      <c r="TD387" s="160"/>
      <c r="TE387" s="160"/>
      <c r="TF387" s="160"/>
    </row>
    <row r="388" spans="1:526">
      <c r="A388" s="160"/>
      <c r="B388" s="160"/>
      <c r="C388" s="160"/>
      <c r="D388" s="160"/>
      <c r="E388" s="160"/>
      <c r="F388" s="160"/>
      <c r="G388" s="160"/>
      <c r="H388" s="160"/>
      <c r="I388" s="160"/>
      <c r="J388" s="160"/>
      <c r="K388" s="160"/>
      <c r="L388" s="160"/>
      <c r="M388" s="160"/>
      <c r="N388" s="160"/>
      <c r="O388" s="160"/>
      <c r="P388" s="160"/>
      <c r="Q388" s="160"/>
      <c r="R388" s="160"/>
      <c r="S388" s="160"/>
      <c r="T388" s="160"/>
      <c r="U388" s="160"/>
      <c r="V388" s="160"/>
      <c r="W388" s="160"/>
      <c r="X388" s="160"/>
      <c r="Y388" s="160"/>
      <c r="Z388" s="160"/>
      <c r="AA388" s="160"/>
      <c r="AB388" s="160"/>
      <c r="AC388" s="160"/>
      <c r="AD388" s="160"/>
      <c r="AE388" s="160"/>
      <c r="AF388" s="160"/>
      <c r="AG388" s="160"/>
      <c r="AH388" s="160"/>
      <c r="AI388" s="160"/>
      <c r="AJ388" s="160"/>
      <c r="AK388" s="160"/>
      <c r="AL388" s="160"/>
      <c r="AM388" s="160"/>
      <c r="AN388" s="160"/>
      <c r="AO388" s="160"/>
      <c r="AP388" s="160"/>
      <c r="AQ388" s="160"/>
      <c r="AR388" s="160"/>
      <c r="AS388" s="160"/>
      <c r="AT388" s="160"/>
      <c r="AU388" s="160"/>
      <c r="AV388" s="160"/>
      <c r="AW388" s="160"/>
      <c r="AX388" s="160"/>
      <c r="AY388" s="160"/>
      <c r="AZ388" s="160"/>
      <c r="BA388" s="160"/>
      <c r="BB388" s="160"/>
      <c r="BC388" s="160"/>
      <c r="BD388" s="160"/>
      <c r="BE388" s="160"/>
      <c r="BF388" s="160"/>
      <c r="BG388" s="160"/>
      <c r="BH388" s="160"/>
      <c r="BI388" s="160"/>
      <c r="BJ388" s="160"/>
      <c r="BK388" s="160"/>
      <c r="BL388" s="160"/>
      <c r="BM388" s="160"/>
      <c r="BN388" s="160"/>
      <c r="BO388" s="160"/>
      <c r="BP388" s="160"/>
      <c r="BQ388" s="160"/>
      <c r="BR388" s="160"/>
      <c r="BS388" s="160"/>
      <c r="BT388" s="160"/>
      <c r="BU388" s="160"/>
      <c r="BV388" s="160"/>
      <c r="BW388" s="160"/>
      <c r="BX388" s="160"/>
      <c r="BY388" s="160"/>
      <c r="BZ388" s="160"/>
      <c r="CA388" s="160"/>
      <c r="CB388" s="160"/>
      <c r="CC388" s="160"/>
      <c r="CD388" s="160"/>
      <c r="CE388" s="160"/>
      <c r="CF388" s="160"/>
      <c r="CG388" s="160"/>
      <c r="CH388" s="160"/>
      <c r="CI388" s="160"/>
      <c r="CJ388" s="160"/>
      <c r="CK388" s="160"/>
      <c r="CL388" s="160"/>
      <c r="CM388" s="160"/>
      <c r="CN388" s="160"/>
      <c r="CO388" s="160"/>
      <c r="CP388" s="160"/>
      <c r="CQ388" s="160"/>
      <c r="CR388" s="160"/>
      <c r="CS388" s="160"/>
      <c r="CT388" s="160"/>
      <c r="CU388" s="160"/>
      <c r="CV388" s="160"/>
      <c r="CW388" s="160"/>
      <c r="CX388" s="160"/>
      <c r="CY388" s="160"/>
      <c r="CZ388" s="160"/>
      <c r="DA388" s="160"/>
      <c r="DB388" s="160"/>
      <c r="DC388" s="160"/>
      <c r="DD388" s="160"/>
      <c r="DE388" s="160"/>
      <c r="DF388" s="160"/>
      <c r="DG388" s="160"/>
      <c r="DH388" s="160"/>
      <c r="DI388" s="160"/>
      <c r="DJ388" s="160"/>
      <c r="DK388" s="160"/>
      <c r="DL388" s="160"/>
      <c r="DM388" s="160"/>
      <c r="DN388" s="160"/>
      <c r="DO388" s="160"/>
      <c r="DP388" s="160"/>
      <c r="DQ388" s="160"/>
      <c r="DR388" s="160"/>
      <c r="DS388" s="160"/>
      <c r="DT388" s="160"/>
      <c r="DU388" s="160"/>
      <c r="DV388" s="160"/>
      <c r="DW388" s="160"/>
      <c r="DX388" s="160"/>
      <c r="DY388" s="160"/>
      <c r="DZ388" s="160"/>
      <c r="EA388" s="160"/>
      <c r="EB388" s="160"/>
      <c r="EC388" s="160"/>
      <c r="ED388" s="160"/>
      <c r="EE388" s="160"/>
      <c r="EF388" s="160"/>
      <c r="EG388" s="160"/>
      <c r="EH388" s="160"/>
      <c r="EI388" s="160"/>
      <c r="EJ388" s="160"/>
      <c r="EK388" s="160"/>
      <c r="EL388" s="160"/>
      <c r="EM388" s="160"/>
      <c r="EN388" s="160"/>
      <c r="EO388" s="160"/>
      <c r="EP388" s="160"/>
      <c r="EQ388" s="160"/>
      <c r="ER388" s="160"/>
      <c r="ES388" s="160"/>
      <c r="ET388" s="160"/>
      <c r="EU388" s="160"/>
      <c r="EV388" s="160"/>
      <c r="EW388" s="160"/>
      <c r="EX388" s="160"/>
      <c r="EY388" s="160"/>
      <c r="EZ388" s="160"/>
      <c r="FA388" s="160"/>
      <c r="FB388" s="160"/>
      <c r="FC388" s="160"/>
      <c r="FD388" s="160"/>
      <c r="FE388" s="160"/>
      <c r="FF388" s="160"/>
      <c r="FG388" s="160"/>
      <c r="FH388" s="160"/>
      <c r="FI388" s="160"/>
      <c r="FJ388" s="160"/>
      <c r="FK388" s="160"/>
      <c r="FL388" s="160"/>
      <c r="FM388" s="160"/>
      <c r="FN388" s="160"/>
      <c r="FO388" s="160"/>
      <c r="FP388" s="160"/>
      <c r="FQ388" s="160"/>
      <c r="FR388" s="160"/>
      <c r="FS388" s="160"/>
      <c r="FT388" s="160"/>
      <c r="FU388" s="160"/>
      <c r="FV388" s="160"/>
      <c r="FW388" s="160"/>
      <c r="FX388" s="160"/>
      <c r="FY388" s="160"/>
      <c r="FZ388" s="160"/>
      <c r="GA388" s="160"/>
      <c r="GB388" s="160"/>
      <c r="GC388" s="160"/>
      <c r="GD388" s="160"/>
      <c r="GE388" s="160"/>
      <c r="GF388" s="160"/>
      <c r="GG388" s="160"/>
      <c r="GH388" s="160"/>
      <c r="GI388" s="160"/>
      <c r="GJ388" s="160"/>
      <c r="GK388" s="160"/>
      <c r="GL388" s="160"/>
      <c r="GM388" s="160"/>
      <c r="GN388" s="160"/>
      <c r="GO388" s="160"/>
      <c r="GP388" s="160"/>
      <c r="GQ388" s="160"/>
      <c r="GR388" s="160"/>
      <c r="GS388" s="160"/>
      <c r="GT388" s="160"/>
      <c r="GU388" s="160"/>
      <c r="GV388" s="160"/>
      <c r="GW388" s="160"/>
      <c r="GX388" s="160"/>
      <c r="GY388" s="160"/>
      <c r="GZ388" s="160"/>
      <c r="HA388" s="160"/>
      <c r="HB388" s="160"/>
      <c r="HC388" s="160"/>
      <c r="HD388" s="160"/>
      <c r="HE388" s="160"/>
      <c r="HF388" s="160"/>
      <c r="HG388" s="160"/>
      <c r="HH388" s="160"/>
      <c r="HI388" s="160"/>
      <c r="HJ388" s="160"/>
      <c r="HK388" s="160"/>
      <c r="HL388" s="160"/>
      <c r="HM388" s="160"/>
      <c r="HN388" s="160"/>
      <c r="HO388" s="160"/>
      <c r="HP388" s="160"/>
      <c r="HQ388" s="160"/>
      <c r="HR388" s="160"/>
      <c r="HS388" s="160"/>
      <c r="HT388" s="160"/>
      <c r="HU388" s="160"/>
      <c r="HV388" s="160"/>
      <c r="HW388" s="160"/>
      <c r="HX388" s="160"/>
      <c r="HY388" s="160"/>
      <c r="HZ388" s="160"/>
      <c r="IA388" s="160"/>
      <c r="IB388" s="160"/>
      <c r="IC388" s="160"/>
      <c r="ID388" s="160"/>
      <c r="IE388" s="160"/>
      <c r="IF388" s="160"/>
      <c r="IG388" s="160"/>
      <c r="IH388" s="160"/>
      <c r="II388" s="160"/>
      <c r="IJ388" s="160"/>
      <c r="IK388" s="160"/>
      <c r="IL388" s="160"/>
      <c r="IM388" s="160"/>
      <c r="IN388" s="160"/>
      <c r="IO388" s="160"/>
      <c r="IP388" s="160"/>
      <c r="IQ388" s="160"/>
      <c r="IR388" s="160"/>
      <c r="IS388" s="160"/>
      <c r="IT388" s="160"/>
      <c r="IU388" s="160"/>
      <c r="IV388" s="160"/>
      <c r="IW388" s="160"/>
      <c r="IX388" s="160"/>
      <c r="IY388" s="160"/>
      <c r="IZ388" s="160"/>
      <c r="JA388" s="160"/>
      <c r="JB388" s="160"/>
      <c r="JC388" s="160"/>
      <c r="JD388" s="160"/>
      <c r="JE388" s="160"/>
      <c r="JF388" s="160"/>
      <c r="JG388" s="160"/>
      <c r="JH388" s="160"/>
      <c r="JI388" s="160"/>
      <c r="JJ388" s="160"/>
      <c r="JK388" s="160"/>
      <c r="JL388" s="160"/>
      <c r="JM388" s="160"/>
      <c r="JN388" s="160"/>
      <c r="JO388" s="160"/>
      <c r="JP388" s="160"/>
      <c r="JQ388" s="160"/>
      <c r="JR388" s="160"/>
      <c r="JS388" s="160"/>
      <c r="JT388" s="160"/>
      <c r="JU388" s="160"/>
      <c r="JV388" s="160"/>
      <c r="JW388" s="160"/>
      <c r="JX388" s="160"/>
      <c r="JY388" s="160"/>
      <c r="JZ388" s="160"/>
      <c r="KA388" s="160"/>
      <c r="KB388" s="160"/>
      <c r="KC388" s="160"/>
      <c r="KD388" s="160"/>
      <c r="KE388" s="160"/>
      <c r="KF388" s="160"/>
      <c r="KG388" s="160"/>
      <c r="KH388" s="160"/>
      <c r="KI388" s="160"/>
      <c r="KJ388" s="160"/>
      <c r="KK388" s="160"/>
      <c r="KL388" s="160"/>
      <c r="KM388" s="160"/>
      <c r="KN388" s="160"/>
      <c r="KO388" s="160"/>
      <c r="KP388" s="160"/>
      <c r="KQ388" s="160"/>
      <c r="KR388" s="160"/>
      <c r="KS388" s="160"/>
      <c r="KT388" s="160"/>
      <c r="KU388" s="160"/>
      <c r="KV388" s="160"/>
      <c r="KW388" s="160"/>
      <c r="KX388" s="160"/>
      <c r="KY388" s="160"/>
      <c r="KZ388" s="160"/>
      <c r="LA388" s="160"/>
      <c r="LB388" s="160"/>
      <c r="LC388" s="160"/>
      <c r="LD388" s="160"/>
      <c r="LE388" s="160"/>
      <c r="LF388" s="160"/>
      <c r="LG388" s="160"/>
      <c r="LH388" s="160"/>
      <c r="LI388" s="160"/>
      <c r="LJ388" s="160"/>
      <c r="LK388" s="160"/>
      <c r="LL388" s="160"/>
      <c r="LM388" s="160"/>
      <c r="LN388" s="160"/>
      <c r="LO388" s="160"/>
      <c r="LP388" s="160"/>
      <c r="LQ388" s="160"/>
      <c r="LR388" s="160"/>
      <c r="LS388" s="160"/>
      <c r="LT388" s="160"/>
      <c r="LU388" s="160"/>
      <c r="LV388" s="160"/>
      <c r="LW388" s="160"/>
      <c r="LX388" s="160"/>
      <c r="LY388" s="160"/>
      <c r="LZ388" s="160"/>
      <c r="MA388" s="160"/>
      <c r="MB388" s="160"/>
      <c r="MC388" s="160"/>
      <c r="MD388" s="160"/>
      <c r="ME388" s="160"/>
      <c r="MF388" s="160"/>
      <c r="MG388" s="160"/>
      <c r="MH388" s="160"/>
      <c r="MI388" s="160"/>
      <c r="MJ388" s="160"/>
      <c r="MK388" s="160"/>
      <c r="ML388" s="160"/>
      <c r="MM388" s="160"/>
      <c r="MN388" s="160"/>
      <c r="MO388" s="160"/>
      <c r="MP388" s="160"/>
      <c r="MQ388" s="160"/>
      <c r="MR388" s="160"/>
      <c r="MS388" s="160"/>
      <c r="MT388" s="160"/>
      <c r="MU388" s="160"/>
      <c r="MV388" s="160"/>
      <c r="MW388" s="160"/>
      <c r="MX388" s="160"/>
      <c r="MY388" s="160"/>
      <c r="MZ388" s="160"/>
      <c r="NA388" s="160"/>
      <c r="NB388" s="160"/>
      <c r="NC388" s="160"/>
      <c r="ND388" s="160"/>
      <c r="NE388" s="160"/>
      <c r="NF388" s="160"/>
      <c r="NG388" s="160"/>
      <c r="NH388" s="160"/>
      <c r="NI388" s="160"/>
      <c r="NJ388" s="160"/>
      <c r="NK388" s="160"/>
      <c r="NL388" s="160"/>
      <c r="NM388" s="160"/>
      <c r="NN388" s="160"/>
      <c r="NO388" s="160"/>
      <c r="NP388" s="160"/>
      <c r="NQ388" s="160"/>
      <c r="NR388" s="160"/>
      <c r="NS388" s="160"/>
      <c r="NT388" s="160"/>
      <c r="NU388" s="160"/>
      <c r="NV388" s="160"/>
      <c r="NW388" s="160"/>
      <c r="NX388" s="160"/>
      <c r="NY388" s="160"/>
      <c r="NZ388" s="160"/>
      <c r="OA388" s="160"/>
      <c r="OB388" s="160"/>
      <c r="OC388" s="160"/>
      <c r="OD388" s="160"/>
      <c r="OE388" s="160"/>
      <c r="OF388" s="160"/>
      <c r="OG388" s="160"/>
      <c r="OH388" s="160"/>
      <c r="OI388" s="160"/>
      <c r="OJ388" s="160"/>
      <c r="OK388" s="160"/>
      <c r="OL388" s="160"/>
      <c r="OM388" s="160"/>
      <c r="ON388" s="160"/>
      <c r="OO388" s="160"/>
      <c r="OP388" s="160"/>
      <c r="OQ388" s="160"/>
      <c r="OR388" s="160"/>
      <c r="OS388" s="160"/>
      <c r="OT388" s="160"/>
      <c r="OU388" s="160"/>
      <c r="OV388" s="160"/>
      <c r="OW388" s="160"/>
      <c r="OX388" s="160"/>
      <c r="OY388" s="160"/>
      <c r="OZ388" s="160"/>
      <c r="PA388" s="160"/>
      <c r="PB388" s="160"/>
      <c r="PC388" s="160"/>
      <c r="PD388" s="160"/>
      <c r="PE388" s="160"/>
      <c r="PF388" s="160"/>
      <c r="PG388" s="160"/>
      <c r="PH388" s="160"/>
      <c r="PI388" s="160"/>
      <c r="PJ388" s="160"/>
      <c r="PK388" s="160"/>
      <c r="PL388" s="160"/>
      <c r="PM388" s="160"/>
      <c r="PN388" s="160"/>
      <c r="PO388" s="160"/>
      <c r="PP388" s="160"/>
      <c r="PQ388" s="160"/>
      <c r="PR388" s="160"/>
      <c r="PS388" s="160"/>
      <c r="PT388" s="160"/>
      <c r="PU388" s="160"/>
      <c r="PV388" s="160"/>
      <c r="PW388" s="160"/>
      <c r="PX388" s="160"/>
      <c r="PY388" s="160"/>
      <c r="PZ388" s="160"/>
      <c r="QA388" s="160"/>
      <c r="QB388" s="160"/>
      <c r="QC388" s="160"/>
      <c r="QD388" s="160"/>
      <c r="QE388" s="160"/>
      <c r="QF388" s="160"/>
      <c r="QG388" s="160"/>
      <c r="QH388" s="160"/>
      <c r="QI388" s="160"/>
      <c r="QJ388" s="160"/>
      <c r="QK388" s="160"/>
      <c r="QL388" s="160"/>
      <c r="QM388" s="160"/>
      <c r="QN388" s="160"/>
      <c r="QO388" s="160"/>
      <c r="QP388" s="160"/>
      <c r="QQ388" s="160"/>
      <c r="QR388" s="160"/>
      <c r="QS388" s="160"/>
      <c r="QT388" s="160"/>
      <c r="QU388" s="160"/>
      <c r="QV388" s="160"/>
      <c r="QW388" s="160"/>
      <c r="QX388" s="160"/>
      <c r="QY388" s="160"/>
      <c r="QZ388" s="160"/>
      <c r="RA388" s="160"/>
      <c r="RB388" s="160"/>
      <c r="RC388" s="160"/>
      <c r="RD388" s="160"/>
      <c r="RE388" s="160"/>
      <c r="RF388" s="160"/>
      <c r="RG388" s="160"/>
      <c r="RH388" s="160"/>
      <c r="RI388" s="160"/>
      <c r="RJ388" s="160"/>
      <c r="RK388" s="160"/>
      <c r="RL388" s="160"/>
      <c r="RM388" s="160"/>
      <c r="RN388" s="160"/>
      <c r="RO388" s="160"/>
      <c r="RP388" s="160"/>
      <c r="RQ388" s="160"/>
      <c r="RR388" s="160"/>
      <c r="RS388" s="160"/>
      <c r="RT388" s="160"/>
      <c r="RU388" s="160"/>
      <c r="RV388" s="160"/>
      <c r="RW388" s="160"/>
      <c r="RX388" s="160"/>
      <c r="RY388" s="160"/>
      <c r="RZ388" s="160"/>
      <c r="SA388" s="160"/>
      <c r="SB388" s="160"/>
      <c r="SC388" s="160"/>
      <c r="SD388" s="160"/>
      <c r="SE388" s="160"/>
      <c r="SF388" s="160"/>
      <c r="SG388" s="160"/>
      <c r="SH388" s="160"/>
      <c r="SI388" s="160"/>
      <c r="SJ388" s="160"/>
      <c r="SK388" s="160"/>
      <c r="SL388" s="160"/>
      <c r="SM388" s="160"/>
      <c r="SN388" s="160"/>
      <c r="SO388" s="160"/>
      <c r="SP388" s="160"/>
      <c r="SQ388" s="160"/>
      <c r="SR388" s="160"/>
      <c r="SS388" s="160"/>
      <c r="ST388" s="160"/>
      <c r="SU388" s="160"/>
      <c r="SV388" s="160"/>
      <c r="SW388" s="160"/>
      <c r="SX388" s="160"/>
      <c r="SY388" s="160"/>
      <c r="SZ388" s="160"/>
      <c r="TA388" s="160"/>
      <c r="TB388" s="160"/>
      <c r="TC388" s="160"/>
      <c r="TD388" s="160"/>
      <c r="TE388" s="160"/>
      <c r="TF388" s="160"/>
    </row>
    <row r="389" spans="1:526">
      <c r="A389" s="160"/>
      <c r="B389" s="160"/>
      <c r="C389" s="160"/>
      <c r="D389" s="160"/>
      <c r="E389" s="160"/>
      <c r="F389" s="160"/>
      <c r="G389" s="160"/>
      <c r="H389" s="160"/>
      <c r="I389" s="160"/>
      <c r="J389" s="160"/>
      <c r="K389" s="160"/>
      <c r="L389" s="160"/>
      <c r="M389" s="160"/>
      <c r="N389" s="160"/>
      <c r="O389" s="160"/>
      <c r="P389" s="160"/>
      <c r="Q389" s="160"/>
      <c r="R389" s="160"/>
      <c r="S389" s="160"/>
      <c r="T389" s="160"/>
      <c r="U389" s="160"/>
      <c r="V389" s="160"/>
      <c r="W389" s="160"/>
      <c r="X389" s="160"/>
      <c r="Y389" s="160"/>
      <c r="Z389" s="160"/>
      <c r="AA389" s="160"/>
      <c r="AB389" s="160"/>
      <c r="AC389" s="160"/>
      <c r="AD389" s="160"/>
      <c r="AE389" s="160"/>
      <c r="AF389" s="160"/>
      <c r="AG389" s="160"/>
      <c r="AH389" s="160"/>
      <c r="AI389" s="160"/>
      <c r="AJ389" s="160"/>
      <c r="AK389" s="160"/>
      <c r="AL389" s="160"/>
      <c r="AM389" s="160"/>
      <c r="AN389" s="160"/>
      <c r="AO389" s="160"/>
      <c r="AP389" s="160"/>
      <c r="AQ389" s="160"/>
      <c r="AR389" s="160"/>
      <c r="AS389" s="160"/>
      <c r="AT389" s="160"/>
      <c r="AU389" s="160"/>
      <c r="AV389" s="160"/>
      <c r="AW389" s="160"/>
      <c r="AX389" s="160"/>
      <c r="AY389" s="160"/>
      <c r="AZ389" s="160"/>
      <c r="BA389" s="160"/>
      <c r="BB389" s="160"/>
      <c r="BC389" s="160"/>
      <c r="BD389" s="160"/>
      <c r="BE389" s="160"/>
      <c r="BF389" s="160"/>
      <c r="BG389" s="160"/>
      <c r="BH389" s="160"/>
      <c r="BI389" s="160"/>
      <c r="BJ389" s="160"/>
      <c r="BK389" s="160"/>
      <c r="BL389" s="160"/>
      <c r="BM389" s="160"/>
      <c r="BN389" s="160"/>
      <c r="BO389" s="160"/>
      <c r="BP389" s="160"/>
      <c r="BQ389" s="160"/>
      <c r="BR389" s="160"/>
      <c r="BS389" s="160"/>
      <c r="BT389" s="160"/>
      <c r="BU389" s="160"/>
      <c r="BV389" s="160"/>
      <c r="BW389" s="160"/>
      <c r="BX389" s="160"/>
      <c r="BY389" s="160"/>
      <c r="BZ389" s="160"/>
      <c r="CA389" s="160"/>
      <c r="CB389" s="160"/>
      <c r="CC389" s="160"/>
      <c r="CD389" s="160"/>
      <c r="CE389" s="160"/>
      <c r="CF389" s="160"/>
      <c r="CG389" s="160"/>
      <c r="CH389" s="160"/>
      <c r="CI389" s="160"/>
      <c r="CJ389" s="160"/>
      <c r="CK389" s="160"/>
      <c r="CL389" s="160"/>
      <c r="CM389" s="160"/>
      <c r="CN389" s="160"/>
      <c r="CO389" s="160"/>
      <c r="CP389" s="160"/>
      <c r="CQ389" s="160"/>
      <c r="CR389" s="160"/>
      <c r="CS389" s="160"/>
      <c r="CT389" s="160"/>
      <c r="CU389" s="160"/>
      <c r="CV389" s="160"/>
      <c r="CW389" s="160"/>
      <c r="CX389" s="160"/>
      <c r="CY389" s="160"/>
      <c r="CZ389" s="160"/>
      <c r="DA389" s="160"/>
      <c r="DB389" s="160"/>
      <c r="DC389" s="160"/>
      <c r="DD389" s="160"/>
      <c r="DE389" s="160"/>
      <c r="DF389" s="160"/>
      <c r="DG389" s="160"/>
      <c r="DH389" s="160"/>
      <c r="DI389" s="160"/>
      <c r="DJ389" s="160"/>
      <c r="DK389" s="160"/>
      <c r="DL389" s="160"/>
      <c r="DM389" s="160"/>
      <c r="DN389" s="160"/>
      <c r="DO389" s="160"/>
      <c r="DP389" s="160"/>
      <c r="DQ389" s="160"/>
      <c r="DR389" s="160"/>
      <c r="DS389" s="160"/>
      <c r="DT389" s="160"/>
      <c r="DU389" s="160"/>
      <c r="DV389" s="160"/>
      <c r="DW389" s="160"/>
      <c r="DX389" s="160"/>
      <c r="DY389" s="160"/>
      <c r="DZ389" s="160"/>
      <c r="EA389" s="160"/>
      <c r="EB389" s="160"/>
      <c r="EC389" s="160"/>
      <c r="ED389" s="160"/>
      <c r="EE389" s="160"/>
      <c r="EF389" s="160"/>
      <c r="EG389" s="160"/>
      <c r="EH389" s="160"/>
      <c r="EI389" s="160"/>
      <c r="EJ389" s="160"/>
      <c r="EK389" s="160"/>
      <c r="EL389" s="160"/>
      <c r="EM389" s="160"/>
      <c r="EN389" s="160"/>
      <c r="EO389" s="160"/>
      <c r="EP389" s="160"/>
      <c r="EQ389" s="160"/>
      <c r="ER389" s="160"/>
      <c r="ES389" s="160"/>
      <c r="ET389" s="160"/>
      <c r="EU389" s="160"/>
      <c r="EV389" s="160"/>
      <c r="EW389" s="160"/>
      <c r="EX389" s="160"/>
      <c r="EY389" s="160"/>
      <c r="EZ389" s="160"/>
      <c r="FA389" s="160"/>
      <c r="FB389" s="160"/>
      <c r="FC389" s="160"/>
      <c r="FD389" s="160"/>
      <c r="FE389" s="160"/>
      <c r="FF389" s="160"/>
      <c r="FG389" s="160"/>
      <c r="FH389" s="160"/>
      <c r="FI389" s="160"/>
      <c r="FJ389" s="160"/>
      <c r="FK389" s="160"/>
      <c r="FL389" s="160"/>
      <c r="FM389" s="160"/>
      <c r="FN389" s="160"/>
      <c r="FO389" s="160"/>
      <c r="FP389" s="160"/>
      <c r="FQ389" s="160"/>
      <c r="FR389" s="160"/>
      <c r="FS389" s="160"/>
      <c r="FT389" s="160"/>
      <c r="FU389" s="160"/>
      <c r="FV389" s="160"/>
      <c r="FW389" s="160"/>
      <c r="FX389" s="160"/>
      <c r="FY389" s="160"/>
      <c r="FZ389" s="160"/>
      <c r="GA389" s="160"/>
      <c r="GB389" s="160"/>
      <c r="GC389" s="160"/>
      <c r="GD389" s="160"/>
      <c r="GE389" s="160"/>
      <c r="GF389" s="160"/>
      <c r="GG389" s="160"/>
      <c r="GH389" s="160"/>
      <c r="GI389" s="160"/>
      <c r="GJ389" s="160"/>
      <c r="GK389" s="160"/>
      <c r="GL389" s="160"/>
      <c r="GM389" s="160"/>
      <c r="GN389" s="160"/>
      <c r="GO389" s="160"/>
      <c r="GP389" s="160"/>
      <c r="GQ389" s="160"/>
      <c r="GR389" s="160"/>
      <c r="GS389" s="160"/>
      <c r="GT389" s="160"/>
      <c r="GU389" s="160"/>
      <c r="GV389" s="160"/>
      <c r="GW389" s="160"/>
      <c r="GX389" s="160"/>
      <c r="GY389" s="160"/>
      <c r="GZ389" s="160"/>
      <c r="HA389" s="160"/>
      <c r="HB389" s="160"/>
      <c r="HC389" s="160"/>
      <c r="HD389" s="160"/>
      <c r="HE389" s="160"/>
      <c r="HF389" s="160"/>
      <c r="HG389" s="160"/>
      <c r="HH389" s="160"/>
      <c r="HI389" s="160"/>
      <c r="HJ389" s="160"/>
      <c r="HK389" s="160"/>
      <c r="HL389" s="160"/>
      <c r="HM389" s="160"/>
      <c r="HN389" s="160"/>
      <c r="HO389" s="160"/>
      <c r="HP389" s="160"/>
      <c r="HQ389" s="160"/>
      <c r="HR389" s="160"/>
      <c r="HS389" s="160"/>
      <c r="HT389" s="160"/>
      <c r="HU389" s="160"/>
      <c r="HV389" s="160"/>
      <c r="HW389" s="160"/>
      <c r="HX389" s="160"/>
      <c r="HY389" s="160"/>
      <c r="HZ389" s="160"/>
      <c r="IA389" s="160"/>
      <c r="IB389" s="160"/>
      <c r="IC389" s="160"/>
      <c r="ID389" s="160"/>
      <c r="IE389" s="160"/>
      <c r="IF389" s="160"/>
      <c r="IG389" s="160"/>
      <c r="IH389" s="160"/>
      <c r="II389" s="160"/>
      <c r="IJ389" s="160"/>
      <c r="IK389" s="160"/>
      <c r="IL389" s="160"/>
      <c r="IM389" s="160"/>
      <c r="IN389" s="160"/>
      <c r="IO389" s="160"/>
      <c r="IP389" s="160"/>
      <c r="IQ389" s="160"/>
      <c r="IR389" s="160"/>
      <c r="IS389" s="160"/>
      <c r="IT389" s="160"/>
      <c r="IU389" s="160"/>
      <c r="IV389" s="160"/>
      <c r="IW389" s="160"/>
      <c r="IX389" s="160"/>
      <c r="IY389" s="160"/>
      <c r="IZ389" s="160"/>
      <c r="JA389" s="160"/>
      <c r="JB389" s="160"/>
      <c r="JC389" s="160"/>
      <c r="JD389" s="160"/>
      <c r="JE389" s="160"/>
      <c r="JF389" s="160"/>
      <c r="JG389" s="160"/>
      <c r="JH389" s="160"/>
      <c r="JI389" s="160"/>
      <c r="JJ389" s="160"/>
      <c r="JK389" s="160"/>
      <c r="JL389" s="160"/>
      <c r="JM389" s="160"/>
      <c r="JN389" s="160"/>
      <c r="JO389" s="160"/>
      <c r="JP389" s="160"/>
      <c r="JQ389" s="160"/>
      <c r="JR389" s="160"/>
      <c r="JS389" s="160"/>
      <c r="JT389" s="160"/>
      <c r="JU389" s="160"/>
      <c r="JV389" s="160"/>
      <c r="JW389" s="160"/>
      <c r="JX389" s="160"/>
      <c r="JY389" s="160"/>
      <c r="JZ389" s="160"/>
      <c r="KA389" s="160"/>
      <c r="KB389" s="160"/>
      <c r="KC389" s="160"/>
      <c r="KD389" s="160"/>
      <c r="KE389" s="160"/>
      <c r="KF389" s="160"/>
      <c r="KG389" s="160"/>
      <c r="KH389" s="160"/>
      <c r="KI389" s="160"/>
      <c r="KJ389" s="160"/>
      <c r="KK389" s="160"/>
      <c r="KL389" s="160"/>
      <c r="KM389" s="160"/>
      <c r="KN389" s="160"/>
      <c r="KO389" s="160"/>
      <c r="KP389" s="160"/>
      <c r="KQ389" s="160"/>
      <c r="KR389" s="160"/>
      <c r="KS389" s="160"/>
      <c r="KT389" s="160"/>
      <c r="KU389" s="160"/>
      <c r="KV389" s="160"/>
      <c r="KW389" s="160"/>
      <c r="KX389" s="160"/>
      <c r="KY389" s="160"/>
      <c r="KZ389" s="160"/>
      <c r="LA389" s="160"/>
      <c r="LB389" s="160"/>
      <c r="LC389" s="160"/>
      <c r="LD389" s="160"/>
      <c r="LE389" s="160"/>
      <c r="LF389" s="160"/>
      <c r="LG389" s="160"/>
      <c r="LH389" s="160"/>
      <c r="LI389" s="160"/>
      <c r="LJ389" s="160"/>
      <c r="LK389" s="160"/>
      <c r="LL389" s="160"/>
      <c r="LM389" s="160"/>
      <c r="LN389" s="160"/>
      <c r="LO389" s="160"/>
      <c r="LP389" s="160"/>
      <c r="LQ389" s="160"/>
      <c r="LR389" s="160"/>
      <c r="LS389" s="160"/>
      <c r="LT389" s="160"/>
      <c r="LU389" s="160"/>
      <c r="LV389" s="160"/>
      <c r="LW389" s="160"/>
      <c r="LX389" s="160"/>
      <c r="LY389" s="160"/>
      <c r="LZ389" s="160"/>
      <c r="MA389" s="160"/>
      <c r="MB389" s="160"/>
      <c r="MC389" s="160"/>
      <c r="MD389" s="160"/>
      <c r="ME389" s="160"/>
      <c r="MF389" s="160"/>
      <c r="MG389" s="160"/>
      <c r="MH389" s="160"/>
      <c r="MI389" s="160"/>
      <c r="MJ389" s="160"/>
      <c r="MK389" s="160"/>
      <c r="ML389" s="160"/>
      <c r="MM389" s="160"/>
      <c r="MN389" s="160"/>
      <c r="MO389" s="160"/>
      <c r="MP389" s="160"/>
      <c r="MQ389" s="160"/>
      <c r="MR389" s="160"/>
      <c r="MS389" s="160"/>
      <c r="MT389" s="160"/>
      <c r="MU389" s="160"/>
      <c r="MV389" s="160"/>
      <c r="MW389" s="160"/>
      <c r="MX389" s="160"/>
      <c r="MY389" s="160"/>
      <c r="MZ389" s="160"/>
      <c r="NA389" s="160"/>
      <c r="NB389" s="160"/>
      <c r="NC389" s="160"/>
      <c r="ND389" s="160"/>
      <c r="NE389" s="160"/>
      <c r="NF389" s="160"/>
      <c r="NG389" s="160"/>
      <c r="NH389" s="160"/>
      <c r="NI389" s="160"/>
      <c r="NJ389" s="160"/>
      <c r="NK389" s="160"/>
      <c r="NL389" s="160"/>
      <c r="NM389" s="160"/>
      <c r="NN389" s="160"/>
      <c r="NO389" s="160"/>
      <c r="NP389" s="160"/>
      <c r="NQ389" s="160"/>
      <c r="NR389" s="160"/>
      <c r="NS389" s="160"/>
      <c r="NT389" s="160"/>
      <c r="NU389" s="160"/>
      <c r="NV389" s="160"/>
      <c r="NW389" s="160"/>
      <c r="NX389" s="160"/>
      <c r="NY389" s="160"/>
      <c r="NZ389" s="160"/>
      <c r="OA389" s="160"/>
      <c r="OB389" s="160"/>
      <c r="OC389" s="160"/>
      <c r="OD389" s="160"/>
      <c r="OE389" s="160"/>
      <c r="OF389" s="160"/>
      <c r="OG389" s="160"/>
      <c r="OH389" s="160"/>
      <c r="OI389" s="160"/>
      <c r="OJ389" s="160"/>
      <c r="OK389" s="160"/>
      <c r="OL389" s="160"/>
      <c r="OM389" s="160"/>
      <c r="ON389" s="160"/>
      <c r="OO389" s="160"/>
      <c r="OP389" s="160"/>
      <c r="OQ389" s="160"/>
      <c r="OR389" s="160"/>
      <c r="OS389" s="160"/>
      <c r="OT389" s="160"/>
      <c r="OU389" s="160"/>
      <c r="OV389" s="160"/>
      <c r="OW389" s="160"/>
      <c r="OX389" s="160"/>
      <c r="OY389" s="160"/>
      <c r="OZ389" s="160"/>
      <c r="PA389" s="160"/>
      <c r="PB389" s="160"/>
      <c r="PC389" s="160"/>
      <c r="PD389" s="160"/>
      <c r="PE389" s="160"/>
      <c r="PF389" s="160"/>
      <c r="PG389" s="160"/>
      <c r="PH389" s="160"/>
      <c r="PI389" s="160"/>
      <c r="PJ389" s="160"/>
      <c r="PK389" s="160"/>
      <c r="PL389" s="160"/>
      <c r="PM389" s="160"/>
      <c r="PN389" s="160"/>
      <c r="PO389" s="160"/>
      <c r="PP389" s="160"/>
      <c r="PQ389" s="160"/>
      <c r="PR389" s="160"/>
      <c r="PS389" s="160"/>
      <c r="PT389" s="160"/>
      <c r="PU389" s="160"/>
      <c r="PV389" s="160"/>
      <c r="PW389" s="160"/>
      <c r="PX389" s="160"/>
      <c r="PY389" s="160"/>
      <c r="PZ389" s="160"/>
      <c r="QA389" s="160"/>
      <c r="QB389" s="160"/>
      <c r="QC389" s="160"/>
      <c r="QD389" s="160"/>
      <c r="QE389" s="160"/>
      <c r="QF389" s="160"/>
      <c r="QG389" s="160"/>
      <c r="QH389" s="160"/>
      <c r="QI389" s="160"/>
      <c r="QJ389" s="160"/>
      <c r="QK389" s="160"/>
      <c r="QL389" s="160"/>
      <c r="QM389" s="160"/>
      <c r="QN389" s="160"/>
      <c r="QO389" s="160"/>
      <c r="QP389" s="160"/>
      <c r="QQ389" s="160"/>
      <c r="QR389" s="160"/>
      <c r="QS389" s="160"/>
      <c r="QT389" s="160"/>
      <c r="QU389" s="160"/>
      <c r="QV389" s="160"/>
      <c r="QW389" s="160"/>
      <c r="QX389" s="160"/>
      <c r="QY389" s="160"/>
      <c r="QZ389" s="160"/>
      <c r="RA389" s="160"/>
      <c r="RB389" s="160"/>
      <c r="RC389" s="160"/>
      <c r="RD389" s="160"/>
      <c r="RE389" s="160"/>
      <c r="RF389" s="160"/>
      <c r="RG389" s="160"/>
      <c r="RH389" s="160"/>
      <c r="RI389" s="160"/>
      <c r="RJ389" s="160"/>
      <c r="RK389" s="160"/>
      <c r="RL389" s="160"/>
      <c r="RM389" s="160"/>
      <c r="RN389" s="160"/>
      <c r="RO389" s="160"/>
      <c r="RP389" s="160"/>
      <c r="RQ389" s="160"/>
      <c r="RR389" s="160"/>
      <c r="RS389" s="160"/>
      <c r="RT389" s="160"/>
      <c r="RU389" s="160"/>
      <c r="RV389" s="160"/>
      <c r="RW389" s="160"/>
      <c r="RX389" s="160"/>
      <c r="RY389" s="160"/>
      <c r="RZ389" s="160"/>
      <c r="SA389" s="160"/>
      <c r="SB389" s="160"/>
      <c r="SC389" s="160"/>
      <c r="SD389" s="160"/>
      <c r="SE389" s="160"/>
      <c r="SF389" s="160"/>
      <c r="SG389" s="160"/>
      <c r="SH389" s="160"/>
      <c r="SI389" s="160"/>
      <c r="SJ389" s="160"/>
      <c r="SK389" s="160"/>
      <c r="SL389" s="160"/>
      <c r="SM389" s="160"/>
      <c r="SN389" s="160"/>
      <c r="SO389" s="160"/>
      <c r="SP389" s="160"/>
      <c r="SQ389" s="160"/>
      <c r="SR389" s="160"/>
      <c r="SS389" s="160"/>
      <c r="ST389" s="160"/>
      <c r="SU389" s="160"/>
      <c r="SV389" s="160"/>
      <c r="SW389" s="160"/>
      <c r="SX389" s="160"/>
      <c r="SY389" s="160"/>
      <c r="SZ389" s="160"/>
      <c r="TA389" s="160"/>
      <c r="TB389" s="160"/>
      <c r="TC389" s="160"/>
      <c r="TD389" s="160"/>
      <c r="TE389" s="160"/>
      <c r="TF389" s="160"/>
    </row>
    <row r="390" spans="1:526">
      <c r="A390" s="160"/>
      <c r="B390" s="160"/>
      <c r="C390" s="160"/>
      <c r="D390" s="160"/>
      <c r="E390" s="160"/>
      <c r="F390" s="160"/>
      <c r="G390" s="160"/>
      <c r="H390" s="160"/>
      <c r="I390" s="160"/>
      <c r="J390" s="160"/>
      <c r="K390" s="160"/>
      <c r="L390" s="160"/>
      <c r="M390" s="160"/>
      <c r="N390" s="160"/>
      <c r="O390" s="160"/>
      <c r="P390" s="160"/>
      <c r="Q390" s="160"/>
      <c r="R390" s="160"/>
      <c r="S390" s="160"/>
      <c r="T390" s="160"/>
      <c r="U390" s="160"/>
      <c r="V390" s="160"/>
      <c r="W390" s="160"/>
      <c r="X390" s="160"/>
      <c r="Y390" s="160"/>
      <c r="Z390" s="160"/>
      <c r="AA390" s="160"/>
      <c r="AB390" s="160"/>
      <c r="AC390" s="160"/>
      <c r="AD390" s="160"/>
      <c r="AE390" s="160"/>
      <c r="AF390" s="160"/>
      <c r="AG390" s="160"/>
      <c r="AH390" s="160"/>
      <c r="AI390" s="160"/>
      <c r="AJ390" s="160"/>
      <c r="AK390" s="160"/>
      <c r="AL390" s="160"/>
      <c r="AM390" s="160"/>
      <c r="AN390" s="160"/>
      <c r="AO390" s="160"/>
      <c r="AP390" s="160"/>
      <c r="AQ390" s="160"/>
      <c r="AR390" s="160"/>
      <c r="AS390" s="160"/>
      <c r="AT390" s="160"/>
      <c r="AU390" s="160"/>
      <c r="AV390" s="160"/>
      <c r="AW390" s="160"/>
      <c r="AX390" s="160"/>
      <c r="AY390" s="160"/>
      <c r="AZ390" s="160"/>
      <c r="BA390" s="160"/>
      <c r="BB390" s="160"/>
      <c r="BC390" s="160"/>
      <c r="BD390" s="160"/>
      <c r="BE390" s="160"/>
      <c r="BF390" s="160"/>
      <c r="BG390" s="160"/>
      <c r="BH390" s="160"/>
      <c r="BI390" s="160"/>
      <c r="BJ390" s="160"/>
      <c r="BK390" s="160"/>
      <c r="BL390" s="160"/>
      <c r="BM390" s="160"/>
      <c r="BN390" s="160"/>
      <c r="BO390" s="160"/>
      <c r="BP390" s="160"/>
      <c r="BQ390" s="160"/>
      <c r="BR390" s="160"/>
      <c r="BS390" s="160"/>
      <c r="BT390" s="160"/>
      <c r="BU390" s="160"/>
      <c r="BV390" s="160"/>
      <c r="BW390" s="160"/>
      <c r="BX390" s="160"/>
      <c r="BY390" s="160"/>
      <c r="BZ390" s="160"/>
      <c r="CA390" s="160"/>
      <c r="CB390" s="160"/>
      <c r="CC390" s="160"/>
      <c r="CD390" s="160"/>
      <c r="CE390" s="160"/>
      <c r="CF390" s="160"/>
      <c r="CG390" s="160"/>
      <c r="CH390" s="160"/>
      <c r="CI390" s="160"/>
      <c r="CJ390" s="160"/>
      <c r="CK390" s="160"/>
      <c r="CL390" s="160"/>
      <c r="CM390" s="160"/>
      <c r="CN390" s="160"/>
      <c r="CO390" s="160"/>
      <c r="CP390" s="160"/>
      <c r="CQ390" s="160"/>
      <c r="CR390" s="160"/>
      <c r="CS390" s="160"/>
      <c r="CT390" s="160"/>
      <c r="CU390" s="160"/>
      <c r="CV390" s="160"/>
      <c r="CW390" s="160"/>
      <c r="CX390" s="160"/>
      <c r="CY390" s="160"/>
      <c r="CZ390" s="160"/>
      <c r="DA390" s="160"/>
      <c r="DB390" s="160"/>
      <c r="DC390" s="160"/>
      <c r="DD390" s="160"/>
      <c r="DE390" s="160"/>
      <c r="DF390" s="160"/>
      <c r="DG390" s="160"/>
      <c r="DH390" s="160"/>
      <c r="DI390" s="160"/>
      <c r="DJ390" s="160"/>
      <c r="DK390" s="160"/>
      <c r="DL390" s="160"/>
      <c r="DM390" s="160"/>
      <c r="DN390" s="160"/>
      <c r="DO390" s="160"/>
      <c r="DP390" s="160"/>
      <c r="DQ390" s="160"/>
      <c r="DR390" s="160"/>
      <c r="DS390" s="160"/>
      <c r="DT390" s="160"/>
      <c r="DU390" s="160"/>
      <c r="DV390" s="160"/>
      <c r="DW390" s="160"/>
      <c r="DX390" s="160"/>
      <c r="DY390" s="160"/>
      <c r="DZ390" s="160"/>
      <c r="EA390" s="160"/>
      <c r="EB390" s="160"/>
      <c r="EC390" s="160"/>
      <c r="ED390" s="160"/>
      <c r="EE390" s="160"/>
      <c r="EF390" s="160"/>
      <c r="EG390" s="160"/>
      <c r="EH390" s="160"/>
      <c r="EI390" s="160"/>
      <c r="EJ390" s="160"/>
      <c r="EK390" s="160"/>
      <c r="EL390" s="160"/>
      <c r="EM390" s="160"/>
      <c r="EN390" s="160"/>
      <c r="EO390" s="160"/>
      <c r="EP390" s="160"/>
      <c r="EQ390" s="160"/>
      <c r="ER390" s="160"/>
      <c r="ES390" s="160"/>
      <c r="ET390" s="160"/>
      <c r="EU390" s="160"/>
      <c r="EV390" s="160"/>
      <c r="EW390" s="160"/>
      <c r="EX390" s="160"/>
      <c r="EY390" s="160"/>
      <c r="EZ390" s="160"/>
      <c r="FA390" s="160"/>
      <c r="FB390" s="160"/>
      <c r="FC390" s="160"/>
      <c r="FD390" s="160"/>
      <c r="FE390" s="160"/>
      <c r="FF390" s="160"/>
      <c r="FG390" s="160"/>
      <c r="FH390" s="160"/>
      <c r="FI390" s="160"/>
      <c r="FJ390" s="160"/>
      <c r="FK390" s="160"/>
      <c r="FL390" s="160"/>
      <c r="FM390" s="160"/>
      <c r="FN390" s="160"/>
      <c r="FO390" s="160"/>
      <c r="FP390" s="160"/>
      <c r="FQ390" s="160"/>
      <c r="FR390" s="160"/>
      <c r="FS390" s="160"/>
      <c r="FT390" s="160"/>
      <c r="FU390" s="160"/>
      <c r="FV390" s="160"/>
      <c r="FW390" s="160"/>
      <c r="FX390" s="160"/>
      <c r="FY390" s="160"/>
      <c r="FZ390" s="160"/>
      <c r="GA390" s="160"/>
      <c r="GB390" s="160"/>
      <c r="GC390" s="160"/>
      <c r="GD390" s="160"/>
      <c r="GE390" s="160"/>
      <c r="GF390" s="160"/>
      <c r="GG390" s="160"/>
      <c r="GH390" s="160"/>
      <c r="GI390" s="160"/>
      <c r="GJ390" s="160"/>
      <c r="GK390" s="160"/>
      <c r="GL390" s="160"/>
      <c r="GM390" s="160"/>
      <c r="GN390" s="160"/>
      <c r="GO390" s="160"/>
      <c r="GP390" s="160"/>
      <c r="GQ390" s="160"/>
      <c r="GR390" s="160"/>
      <c r="GS390" s="160"/>
      <c r="GT390" s="160"/>
      <c r="GU390" s="160"/>
      <c r="GV390" s="160"/>
      <c r="GW390" s="160"/>
      <c r="GX390" s="160"/>
      <c r="GY390" s="160"/>
      <c r="GZ390" s="160"/>
      <c r="HA390" s="160"/>
      <c r="HB390" s="160"/>
      <c r="HC390" s="160"/>
      <c r="HD390" s="160"/>
      <c r="HE390" s="160"/>
      <c r="HF390" s="160"/>
      <c r="HG390" s="160"/>
      <c r="HH390" s="160"/>
      <c r="HI390" s="160"/>
      <c r="HJ390" s="160"/>
      <c r="HK390" s="160"/>
      <c r="HL390" s="160"/>
      <c r="HM390" s="160"/>
      <c r="HN390" s="160"/>
      <c r="HO390" s="160"/>
      <c r="HP390" s="160"/>
      <c r="HQ390" s="160"/>
      <c r="HR390" s="160"/>
      <c r="HS390" s="160"/>
      <c r="HT390" s="160"/>
      <c r="HU390" s="160"/>
      <c r="HV390" s="160"/>
      <c r="HW390" s="160"/>
      <c r="HX390" s="160"/>
      <c r="HY390" s="160"/>
      <c r="HZ390" s="160"/>
      <c r="IA390" s="160"/>
      <c r="IB390" s="160"/>
      <c r="IC390" s="160"/>
      <c r="ID390" s="160"/>
      <c r="IE390" s="160"/>
      <c r="IF390" s="160"/>
      <c r="IG390" s="160"/>
      <c r="IH390" s="160"/>
      <c r="II390" s="160"/>
      <c r="IJ390" s="160"/>
      <c r="IK390" s="160"/>
      <c r="IL390" s="160"/>
      <c r="IM390" s="160"/>
      <c r="IN390" s="160"/>
      <c r="IO390" s="160"/>
      <c r="IP390" s="160"/>
      <c r="IQ390" s="160"/>
      <c r="IR390" s="160"/>
      <c r="IS390" s="160"/>
      <c r="IT390" s="160"/>
      <c r="IU390" s="160"/>
      <c r="IV390" s="160"/>
      <c r="IW390" s="160"/>
      <c r="IX390" s="160"/>
      <c r="IY390" s="160"/>
      <c r="IZ390" s="160"/>
      <c r="JA390" s="160"/>
      <c r="JB390" s="160"/>
      <c r="JC390" s="160"/>
      <c r="JD390" s="160"/>
      <c r="JE390" s="160"/>
      <c r="JF390" s="160"/>
      <c r="JG390" s="160"/>
      <c r="JH390" s="160"/>
      <c r="JI390" s="160"/>
      <c r="JJ390" s="160"/>
      <c r="JK390" s="160"/>
      <c r="JL390" s="160"/>
      <c r="JM390" s="160"/>
      <c r="JN390" s="160"/>
      <c r="JO390" s="160"/>
      <c r="JP390" s="160"/>
      <c r="JQ390" s="160"/>
      <c r="JR390" s="160"/>
      <c r="JS390" s="160"/>
      <c r="JT390" s="160"/>
      <c r="JU390" s="160"/>
      <c r="JV390" s="160"/>
      <c r="JW390" s="160"/>
      <c r="JX390" s="160"/>
      <c r="JY390" s="160"/>
      <c r="JZ390" s="160"/>
      <c r="KA390" s="160"/>
      <c r="KB390" s="160"/>
      <c r="KC390" s="160"/>
      <c r="KD390" s="160"/>
      <c r="KE390" s="160"/>
      <c r="KF390" s="160"/>
      <c r="KG390" s="160"/>
      <c r="KH390" s="160"/>
      <c r="KI390" s="160"/>
      <c r="KJ390" s="160"/>
      <c r="KK390" s="160"/>
      <c r="KL390" s="160"/>
      <c r="KM390" s="160"/>
      <c r="KN390" s="160"/>
      <c r="KO390" s="160"/>
      <c r="KP390" s="160"/>
      <c r="KQ390" s="160"/>
      <c r="KR390" s="160"/>
      <c r="KS390" s="160"/>
      <c r="KT390" s="160"/>
      <c r="KU390" s="160"/>
      <c r="KV390" s="160"/>
      <c r="KW390" s="160"/>
      <c r="KX390" s="160"/>
      <c r="KY390" s="160"/>
      <c r="KZ390" s="160"/>
      <c r="LA390" s="160"/>
      <c r="LB390" s="160"/>
      <c r="LC390" s="160"/>
      <c r="LD390" s="160"/>
      <c r="LE390" s="160"/>
      <c r="LF390" s="160"/>
      <c r="LG390" s="160"/>
      <c r="LH390" s="160"/>
      <c r="LI390" s="160"/>
      <c r="LJ390" s="160"/>
      <c r="LK390" s="160"/>
      <c r="LL390" s="160"/>
      <c r="LM390" s="160"/>
      <c r="LN390" s="160"/>
      <c r="LO390" s="160"/>
      <c r="LP390" s="160"/>
      <c r="LQ390" s="160"/>
      <c r="LR390" s="160"/>
      <c r="LS390" s="160"/>
      <c r="LT390" s="160"/>
      <c r="LU390" s="160"/>
      <c r="LV390" s="160"/>
      <c r="LW390" s="160"/>
      <c r="LX390" s="160"/>
      <c r="LY390" s="160"/>
      <c r="LZ390" s="160"/>
      <c r="MA390" s="160"/>
      <c r="MB390" s="160"/>
      <c r="MC390" s="160"/>
      <c r="MD390" s="160"/>
      <c r="ME390" s="160"/>
      <c r="MF390" s="160"/>
      <c r="MG390" s="160"/>
      <c r="MH390" s="160"/>
      <c r="MI390" s="160"/>
      <c r="MJ390" s="160"/>
      <c r="MK390" s="160"/>
      <c r="ML390" s="160"/>
      <c r="MM390" s="160"/>
      <c r="MN390" s="160"/>
      <c r="MO390" s="160"/>
      <c r="MP390" s="160"/>
      <c r="MQ390" s="160"/>
      <c r="MR390" s="160"/>
      <c r="MS390" s="160"/>
      <c r="MT390" s="160"/>
      <c r="MU390" s="160"/>
      <c r="MV390" s="160"/>
      <c r="MW390" s="160"/>
      <c r="MX390" s="160"/>
      <c r="MY390" s="160"/>
      <c r="MZ390" s="160"/>
      <c r="NA390" s="160"/>
      <c r="NB390" s="160"/>
      <c r="NC390" s="160"/>
      <c r="ND390" s="160"/>
      <c r="NE390" s="160"/>
      <c r="NF390" s="160"/>
      <c r="NG390" s="160"/>
      <c r="NH390" s="160"/>
      <c r="NI390" s="160"/>
      <c r="NJ390" s="160"/>
      <c r="NK390" s="160"/>
      <c r="NL390" s="160"/>
      <c r="NM390" s="160"/>
      <c r="NN390" s="160"/>
      <c r="NO390" s="160"/>
      <c r="NP390" s="160"/>
      <c r="NQ390" s="160"/>
      <c r="NR390" s="160"/>
      <c r="NS390" s="160"/>
      <c r="NT390" s="160"/>
      <c r="NU390" s="160"/>
      <c r="NV390" s="160"/>
      <c r="NW390" s="160"/>
      <c r="NX390" s="160"/>
      <c r="NY390" s="160"/>
      <c r="NZ390" s="160"/>
      <c r="OA390" s="160"/>
      <c r="OB390" s="160"/>
      <c r="OC390" s="160"/>
      <c r="OD390" s="160"/>
      <c r="OE390" s="160"/>
      <c r="OF390" s="160"/>
      <c r="OG390" s="160"/>
      <c r="OH390" s="160"/>
      <c r="OI390" s="160"/>
      <c r="OJ390" s="160"/>
      <c r="OK390" s="160"/>
      <c r="OL390" s="160"/>
      <c r="OM390" s="160"/>
      <c r="ON390" s="160"/>
      <c r="OO390" s="160"/>
      <c r="OP390" s="160"/>
      <c r="OQ390" s="160"/>
      <c r="OR390" s="160"/>
      <c r="OS390" s="160"/>
      <c r="OT390" s="160"/>
      <c r="OU390" s="160"/>
      <c r="OV390" s="160"/>
      <c r="OW390" s="160"/>
      <c r="OX390" s="160"/>
      <c r="OY390" s="160"/>
      <c r="OZ390" s="160"/>
      <c r="PA390" s="160"/>
      <c r="PB390" s="160"/>
      <c r="PC390" s="160"/>
      <c r="PD390" s="160"/>
      <c r="PE390" s="160"/>
      <c r="PF390" s="160"/>
      <c r="PG390" s="160"/>
      <c r="PH390" s="160"/>
      <c r="PI390" s="160"/>
      <c r="PJ390" s="160"/>
      <c r="PK390" s="160"/>
      <c r="PL390" s="160"/>
      <c r="PM390" s="160"/>
      <c r="PN390" s="160"/>
      <c r="PO390" s="160"/>
      <c r="PP390" s="160"/>
      <c r="PQ390" s="160"/>
      <c r="PR390" s="160"/>
      <c r="PS390" s="160"/>
      <c r="PT390" s="160"/>
      <c r="PU390" s="160"/>
      <c r="PV390" s="160"/>
      <c r="PW390" s="160"/>
      <c r="PX390" s="160"/>
      <c r="PY390" s="160"/>
      <c r="PZ390" s="160"/>
      <c r="QA390" s="160"/>
      <c r="QB390" s="160"/>
      <c r="QC390" s="160"/>
      <c r="QD390" s="160"/>
      <c r="QE390" s="160"/>
      <c r="QF390" s="160"/>
      <c r="QG390" s="160"/>
      <c r="QH390" s="160"/>
      <c r="QI390" s="160"/>
      <c r="QJ390" s="160"/>
      <c r="QK390" s="160"/>
      <c r="QL390" s="160"/>
      <c r="QM390" s="160"/>
      <c r="QN390" s="160"/>
      <c r="QO390" s="160"/>
      <c r="QP390" s="160"/>
      <c r="QQ390" s="160"/>
      <c r="QR390" s="160"/>
      <c r="QS390" s="160"/>
      <c r="QT390" s="160"/>
      <c r="QU390" s="160"/>
      <c r="QV390" s="160"/>
      <c r="QW390" s="160"/>
      <c r="QX390" s="160"/>
      <c r="QY390" s="160"/>
      <c r="QZ390" s="160"/>
      <c r="RA390" s="160"/>
      <c r="RB390" s="160"/>
      <c r="RC390" s="160"/>
      <c r="RD390" s="160"/>
      <c r="RE390" s="160"/>
      <c r="RF390" s="160"/>
      <c r="RG390" s="160"/>
      <c r="RH390" s="160"/>
      <c r="RI390" s="160"/>
      <c r="RJ390" s="160"/>
      <c r="RK390" s="160"/>
      <c r="RL390" s="160"/>
      <c r="RM390" s="160"/>
      <c r="RN390" s="160"/>
      <c r="RO390" s="160"/>
      <c r="RP390" s="160"/>
      <c r="RQ390" s="160"/>
      <c r="RR390" s="160"/>
      <c r="RS390" s="160"/>
      <c r="RT390" s="160"/>
      <c r="RU390" s="160"/>
      <c r="RV390" s="160"/>
      <c r="RW390" s="160"/>
      <c r="RX390" s="160"/>
      <c r="RY390" s="160"/>
      <c r="RZ390" s="160"/>
      <c r="SA390" s="160"/>
      <c r="SB390" s="160"/>
      <c r="SC390" s="160"/>
      <c r="SD390" s="160"/>
      <c r="SE390" s="160"/>
      <c r="SF390" s="160"/>
      <c r="SG390" s="160"/>
      <c r="SH390" s="160"/>
      <c r="SI390" s="160"/>
      <c r="SJ390" s="160"/>
      <c r="SK390" s="160"/>
      <c r="SL390" s="160"/>
      <c r="SM390" s="160"/>
      <c r="SN390" s="160"/>
      <c r="SO390" s="160"/>
      <c r="SP390" s="160"/>
      <c r="SQ390" s="160"/>
      <c r="SR390" s="160"/>
      <c r="SS390" s="160"/>
      <c r="ST390" s="160"/>
      <c r="SU390" s="160"/>
      <c r="SV390" s="160"/>
      <c r="SW390" s="160"/>
      <c r="SX390" s="160"/>
      <c r="SY390" s="160"/>
      <c r="SZ390" s="160"/>
      <c r="TA390" s="160"/>
      <c r="TB390" s="160"/>
      <c r="TC390" s="160"/>
      <c r="TD390" s="160"/>
      <c r="TE390" s="160"/>
      <c r="TF390" s="160"/>
    </row>
    <row r="391" spans="1:526">
      <c r="A391" s="160"/>
      <c r="B391" s="160"/>
      <c r="C391" s="160"/>
      <c r="D391" s="160"/>
      <c r="E391" s="160"/>
      <c r="F391" s="160"/>
      <c r="G391" s="160"/>
      <c r="H391" s="160"/>
      <c r="I391" s="160"/>
      <c r="J391" s="160"/>
      <c r="K391" s="160"/>
      <c r="L391" s="160"/>
      <c r="M391" s="160"/>
      <c r="N391" s="160"/>
      <c r="O391" s="160"/>
      <c r="P391" s="160"/>
      <c r="Q391" s="160"/>
      <c r="R391" s="160"/>
      <c r="S391" s="160"/>
      <c r="T391" s="160"/>
      <c r="U391" s="160"/>
      <c r="V391" s="160"/>
      <c r="W391" s="160"/>
      <c r="X391" s="160"/>
      <c r="Y391" s="160"/>
      <c r="Z391" s="160"/>
      <c r="AA391" s="160"/>
      <c r="AB391" s="160"/>
      <c r="AC391" s="160"/>
      <c r="AD391" s="160"/>
      <c r="AE391" s="160"/>
      <c r="AF391" s="160"/>
      <c r="AG391" s="160"/>
      <c r="AH391" s="160"/>
      <c r="AI391" s="160"/>
      <c r="AJ391" s="160"/>
      <c r="AK391" s="160"/>
      <c r="AL391" s="160"/>
      <c r="AM391" s="160"/>
      <c r="AN391" s="160"/>
      <c r="AO391" s="160"/>
      <c r="AP391" s="160"/>
      <c r="AQ391" s="160"/>
      <c r="AR391" s="160"/>
      <c r="AS391" s="160"/>
      <c r="AT391" s="160"/>
      <c r="AU391" s="160"/>
      <c r="AV391" s="160"/>
      <c r="AW391" s="160"/>
      <c r="AX391" s="160"/>
      <c r="AY391" s="160"/>
      <c r="AZ391" s="160"/>
      <c r="BA391" s="160"/>
      <c r="BB391" s="160"/>
      <c r="BC391" s="160"/>
      <c r="BD391" s="160"/>
      <c r="BE391" s="160"/>
      <c r="BF391" s="160"/>
      <c r="BG391" s="160"/>
      <c r="BH391" s="160"/>
      <c r="BI391" s="160"/>
      <c r="BJ391" s="160"/>
      <c r="BK391" s="160"/>
      <c r="BL391" s="160"/>
      <c r="BM391" s="160"/>
      <c r="BN391" s="160"/>
      <c r="BO391" s="160"/>
      <c r="BP391" s="160"/>
      <c r="BQ391" s="160"/>
      <c r="BR391" s="160"/>
      <c r="BS391" s="160"/>
      <c r="BT391" s="160"/>
      <c r="BU391" s="160"/>
      <c r="BV391" s="160"/>
      <c r="BW391" s="160"/>
      <c r="BX391" s="160"/>
      <c r="BY391" s="160"/>
      <c r="BZ391" s="160"/>
      <c r="CA391" s="160"/>
      <c r="CB391" s="160"/>
      <c r="CC391" s="160"/>
      <c r="CD391" s="160"/>
      <c r="CE391" s="160"/>
      <c r="CF391" s="160"/>
      <c r="CG391" s="160"/>
      <c r="CH391" s="160"/>
      <c r="CI391" s="160"/>
      <c r="CJ391" s="160"/>
      <c r="CK391" s="160"/>
      <c r="CL391" s="160"/>
      <c r="CM391" s="160"/>
      <c r="CN391" s="160"/>
      <c r="CO391" s="160"/>
      <c r="CP391" s="160"/>
      <c r="CQ391" s="160"/>
      <c r="CR391" s="160"/>
      <c r="CS391" s="160"/>
      <c r="CT391" s="160"/>
      <c r="CU391" s="160"/>
      <c r="CV391" s="160"/>
      <c r="CW391" s="160"/>
      <c r="CX391" s="160"/>
      <c r="CY391" s="160"/>
      <c r="CZ391" s="160"/>
      <c r="DA391" s="160"/>
      <c r="DB391" s="160"/>
      <c r="DC391" s="160"/>
      <c r="DD391" s="160"/>
      <c r="DE391" s="160"/>
      <c r="DF391" s="160"/>
      <c r="DG391" s="160"/>
      <c r="DH391" s="160"/>
      <c r="DI391" s="160"/>
      <c r="DJ391" s="160"/>
      <c r="DK391" s="160"/>
      <c r="DL391" s="160"/>
      <c r="DM391" s="160"/>
      <c r="DN391" s="160"/>
      <c r="DO391" s="160"/>
      <c r="DP391" s="160"/>
      <c r="DQ391" s="160"/>
      <c r="DR391" s="160"/>
      <c r="DS391" s="160"/>
      <c r="DT391" s="160"/>
      <c r="DU391" s="160"/>
      <c r="DV391" s="160"/>
      <c r="DW391" s="160"/>
      <c r="DX391" s="160"/>
      <c r="DY391" s="160"/>
      <c r="DZ391" s="160"/>
      <c r="EA391" s="160"/>
      <c r="EB391" s="160"/>
      <c r="EC391" s="160"/>
      <c r="ED391" s="160"/>
      <c r="EE391" s="160"/>
      <c r="EF391" s="160"/>
      <c r="EG391" s="160"/>
      <c r="EH391" s="160"/>
      <c r="EI391" s="160"/>
      <c r="EJ391" s="160"/>
      <c r="EK391" s="160"/>
      <c r="EL391" s="160"/>
      <c r="EM391" s="160"/>
      <c r="EN391" s="160"/>
      <c r="EO391" s="160"/>
      <c r="EP391" s="160"/>
      <c r="EQ391" s="160"/>
      <c r="ER391" s="160"/>
      <c r="ES391" s="160"/>
      <c r="ET391" s="160"/>
      <c r="EU391" s="160"/>
      <c r="EV391" s="160"/>
      <c r="EW391" s="160"/>
      <c r="EX391" s="160"/>
      <c r="EY391" s="160"/>
      <c r="EZ391" s="160"/>
      <c r="FA391" s="160"/>
      <c r="FB391" s="160"/>
      <c r="FC391" s="160"/>
      <c r="FD391" s="160"/>
      <c r="FE391" s="160"/>
      <c r="FF391" s="160"/>
      <c r="FG391" s="160"/>
      <c r="FH391" s="160"/>
      <c r="FI391" s="160"/>
      <c r="FJ391" s="160"/>
      <c r="FK391" s="160"/>
      <c r="FL391" s="160"/>
      <c r="FM391" s="160"/>
      <c r="FN391" s="160"/>
      <c r="FO391" s="160"/>
      <c r="FP391" s="160"/>
      <c r="FQ391" s="160"/>
      <c r="FR391" s="160"/>
      <c r="FS391" s="160"/>
      <c r="FT391" s="160"/>
      <c r="FU391" s="160"/>
      <c r="FV391" s="160"/>
      <c r="FW391" s="160"/>
      <c r="FX391" s="160"/>
      <c r="FY391" s="160"/>
      <c r="FZ391" s="160"/>
      <c r="GA391" s="160"/>
      <c r="GB391" s="160"/>
      <c r="GC391" s="160"/>
      <c r="GD391" s="160"/>
      <c r="GE391" s="160"/>
      <c r="GF391" s="160"/>
      <c r="GG391" s="160"/>
      <c r="GH391" s="160"/>
      <c r="GI391" s="160"/>
      <c r="GJ391" s="160"/>
      <c r="GK391" s="160"/>
      <c r="GL391" s="160"/>
      <c r="GM391" s="160"/>
      <c r="GN391" s="160"/>
      <c r="GO391" s="160"/>
      <c r="GP391" s="160"/>
      <c r="GQ391" s="160"/>
      <c r="GR391" s="160"/>
      <c r="GS391" s="160"/>
      <c r="GT391" s="160"/>
      <c r="GU391" s="160"/>
      <c r="GV391" s="160"/>
      <c r="GW391" s="160"/>
      <c r="GX391" s="160"/>
      <c r="GY391" s="160"/>
      <c r="GZ391" s="160"/>
      <c r="HA391" s="160"/>
      <c r="HB391" s="160"/>
      <c r="HC391" s="160"/>
      <c r="HD391" s="160"/>
      <c r="HE391" s="160"/>
      <c r="HF391" s="160"/>
      <c r="HG391" s="160"/>
      <c r="HH391" s="160"/>
      <c r="HI391" s="160"/>
      <c r="HJ391" s="160"/>
      <c r="HK391" s="160"/>
      <c r="HL391" s="160"/>
      <c r="HM391" s="160"/>
      <c r="HN391" s="160"/>
      <c r="HO391" s="160"/>
      <c r="HP391" s="160"/>
      <c r="HQ391" s="160"/>
      <c r="HR391" s="160"/>
      <c r="HS391" s="160"/>
      <c r="HT391" s="160"/>
      <c r="HU391" s="160"/>
      <c r="HV391" s="160"/>
      <c r="HW391" s="160"/>
      <c r="HX391" s="160"/>
      <c r="HY391" s="160"/>
      <c r="HZ391" s="160"/>
      <c r="IA391" s="160"/>
      <c r="IB391" s="160"/>
      <c r="IC391" s="160"/>
      <c r="ID391" s="160"/>
      <c r="IE391" s="160"/>
      <c r="IF391" s="160"/>
      <c r="IG391" s="160"/>
      <c r="IH391" s="160"/>
      <c r="II391" s="160"/>
      <c r="IJ391" s="160"/>
      <c r="IK391" s="160"/>
      <c r="IL391" s="160"/>
      <c r="IM391" s="160"/>
      <c r="IN391" s="160"/>
      <c r="IO391" s="160"/>
      <c r="IP391" s="160"/>
      <c r="IQ391" s="160"/>
      <c r="IR391" s="160"/>
      <c r="IS391" s="160"/>
      <c r="IT391" s="160"/>
      <c r="IU391" s="160"/>
      <c r="IV391" s="160"/>
      <c r="IW391" s="160"/>
      <c r="IX391" s="160"/>
      <c r="IY391" s="160"/>
      <c r="IZ391" s="160"/>
      <c r="JA391" s="160"/>
      <c r="JB391" s="160"/>
      <c r="JC391" s="160"/>
      <c r="JD391" s="160"/>
      <c r="JE391" s="160"/>
      <c r="JF391" s="160"/>
      <c r="JG391" s="160"/>
      <c r="JH391" s="160"/>
      <c r="JI391" s="160"/>
      <c r="JJ391" s="160"/>
      <c r="JK391" s="160"/>
      <c r="JL391" s="160"/>
      <c r="JM391" s="160"/>
      <c r="JN391" s="160"/>
      <c r="JO391" s="160"/>
      <c r="JP391" s="160"/>
      <c r="JQ391" s="160"/>
      <c r="JR391" s="160"/>
      <c r="JS391" s="160"/>
      <c r="JT391" s="160"/>
      <c r="JU391" s="160"/>
      <c r="JV391" s="160"/>
      <c r="JW391" s="160"/>
      <c r="JX391" s="160"/>
      <c r="JY391" s="160"/>
      <c r="JZ391" s="160"/>
      <c r="KA391" s="160"/>
      <c r="KB391" s="160"/>
      <c r="KC391" s="160"/>
      <c r="KD391" s="160"/>
      <c r="KE391" s="160"/>
      <c r="KF391" s="160"/>
      <c r="KG391" s="160"/>
      <c r="KH391" s="160"/>
      <c r="KI391" s="160"/>
      <c r="KJ391" s="160"/>
      <c r="KK391" s="160"/>
      <c r="KL391" s="160"/>
      <c r="KM391" s="160"/>
      <c r="KN391" s="160"/>
      <c r="KO391" s="160"/>
      <c r="KP391" s="160"/>
      <c r="KQ391" s="160"/>
      <c r="KR391" s="160"/>
      <c r="KS391" s="160"/>
      <c r="KT391" s="160"/>
      <c r="KU391" s="160"/>
      <c r="KV391" s="160"/>
      <c r="KW391" s="160"/>
      <c r="KX391" s="160"/>
      <c r="KY391" s="160"/>
      <c r="KZ391" s="160"/>
      <c r="LA391" s="160"/>
      <c r="LB391" s="160"/>
      <c r="LC391" s="160"/>
      <c r="LD391" s="160"/>
      <c r="LE391" s="160"/>
      <c r="LF391" s="160"/>
      <c r="LG391" s="160"/>
      <c r="LH391" s="160"/>
      <c r="LI391" s="160"/>
      <c r="LJ391" s="160"/>
      <c r="LK391" s="160"/>
      <c r="LL391" s="160"/>
      <c r="LM391" s="160"/>
      <c r="LN391" s="160"/>
      <c r="LO391" s="160"/>
      <c r="LP391" s="160"/>
      <c r="LQ391" s="160"/>
      <c r="LR391" s="160"/>
      <c r="LS391" s="160"/>
      <c r="LT391" s="160"/>
      <c r="LU391" s="160"/>
      <c r="LV391" s="160"/>
      <c r="LW391" s="160"/>
      <c r="LX391" s="160"/>
      <c r="LY391" s="160"/>
      <c r="LZ391" s="160"/>
      <c r="MA391" s="160"/>
      <c r="MB391" s="160"/>
      <c r="MC391" s="160"/>
      <c r="MD391" s="160"/>
      <c r="ME391" s="160"/>
      <c r="MF391" s="160"/>
      <c r="MG391" s="160"/>
      <c r="MH391" s="160"/>
      <c r="MI391" s="160"/>
      <c r="MJ391" s="160"/>
      <c r="MK391" s="160"/>
      <c r="ML391" s="160"/>
      <c r="MM391" s="160"/>
      <c r="MN391" s="160"/>
      <c r="MO391" s="160"/>
      <c r="MP391" s="160"/>
      <c r="MQ391" s="160"/>
      <c r="MR391" s="160"/>
      <c r="MS391" s="160"/>
      <c r="MT391" s="160"/>
      <c r="MU391" s="160"/>
      <c r="MV391" s="160"/>
      <c r="MW391" s="160"/>
      <c r="MX391" s="160"/>
      <c r="MY391" s="160"/>
      <c r="MZ391" s="160"/>
      <c r="NA391" s="160"/>
      <c r="NB391" s="160"/>
      <c r="NC391" s="160"/>
      <c r="ND391" s="160"/>
      <c r="NE391" s="160"/>
      <c r="NF391" s="160"/>
      <c r="NG391" s="160"/>
      <c r="NH391" s="160"/>
      <c r="NI391" s="160"/>
      <c r="NJ391" s="160"/>
      <c r="NK391" s="160"/>
      <c r="NL391" s="160"/>
      <c r="NM391" s="160"/>
      <c r="NN391" s="160"/>
      <c r="NO391" s="160"/>
      <c r="NP391" s="160"/>
      <c r="NQ391" s="160"/>
      <c r="NR391" s="160"/>
      <c r="NS391" s="160"/>
      <c r="NT391" s="160"/>
      <c r="NU391" s="160"/>
      <c r="NV391" s="160"/>
      <c r="NW391" s="160"/>
      <c r="NX391" s="160"/>
      <c r="NY391" s="160"/>
      <c r="NZ391" s="160"/>
      <c r="OA391" s="160"/>
      <c r="OB391" s="160"/>
      <c r="OC391" s="160"/>
      <c r="OD391" s="160"/>
      <c r="OE391" s="160"/>
      <c r="OF391" s="160"/>
      <c r="OG391" s="160"/>
      <c r="OH391" s="160"/>
      <c r="OI391" s="160"/>
      <c r="OJ391" s="160"/>
      <c r="OK391" s="160"/>
      <c r="OL391" s="160"/>
      <c r="OM391" s="160"/>
      <c r="ON391" s="160"/>
      <c r="OO391" s="160"/>
      <c r="OP391" s="160"/>
      <c r="OQ391" s="160"/>
      <c r="OR391" s="160"/>
      <c r="OS391" s="160"/>
      <c r="OT391" s="160"/>
      <c r="OU391" s="160"/>
      <c r="OV391" s="160"/>
      <c r="OW391" s="160"/>
      <c r="OX391" s="160"/>
      <c r="OY391" s="160"/>
      <c r="OZ391" s="160"/>
      <c r="PA391" s="160"/>
      <c r="PB391" s="160"/>
      <c r="PC391" s="160"/>
      <c r="PD391" s="160"/>
      <c r="PE391" s="160"/>
      <c r="PF391" s="160"/>
      <c r="PG391" s="160"/>
      <c r="PH391" s="160"/>
      <c r="PI391" s="160"/>
      <c r="PJ391" s="160"/>
      <c r="PK391" s="160"/>
      <c r="PL391" s="160"/>
      <c r="PM391" s="160"/>
      <c r="PN391" s="160"/>
      <c r="PO391" s="160"/>
      <c r="PP391" s="160"/>
      <c r="PQ391" s="160"/>
      <c r="PR391" s="160"/>
      <c r="PS391" s="160"/>
      <c r="PT391" s="160"/>
      <c r="PU391" s="160"/>
      <c r="PV391" s="160"/>
      <c r="PW391" s="160"/>
      <c r="PX391" s="160"/>
      <c r="PY391" s="160"/>
      <c r="PZ391" s="160"/>
      <c r="QA391" s="160"/>
      <c r="QB391" s="160"/>
      <c r="QC391" s="160"/>
      <c r="QD391" s="160"/>
      <c r="QE391" s="160"/>
      <c r="QF391" s="160"/>
      <c r="QG391" s="160"/>
      <c r="QH391" s="160"/>
      <c r="QI391" s="160"/>
      <c r="QJ391" s="160"/>
      <c r="QK391" s="160"/>
      <c r="QL391" s="160"/>
      <c r="QM391" s="160"/>
      <c r="QN391" s="160"/>
      <c r="QO391" s="160"/>
      <c r="QP391" s="160"/>
      <c r="QQ391" s="160"/>
      <c r="QR391" s="160"/>
      <c r="QS391" s="160"/>
      <c r="QT391" s="160"/>
      <c r="QU391" s="160"/>
      <c r="QV391" s="160"/>
      <c r="QW391" s="160"/>
      <c r="QX391" s="160"/>
      <c r="QY391" s="160"/>
      <c r="QZ391" s="160"/>
      <c r="RA391" s="160"/>
      <c r="RB391" s="160"/>
      <c r="RC391" s="160"/>
      <c r="RD391" s="160"/>
      <c r="RE391" s="160"/>
      <c r="RF391" s="160"/>
      <c r="RG391" s="160"/>
      <c r="RH391" s="160"/>
      <c r="RI391" s="160"/>
      <c r="RJ391" s="160"/>
      <c r="RK391" s="160"/>
      <c r="RL391" s="160"/>
      <c r="RM391" s="160"/>
      <c r="RN391" s="160"/>
      <c r="RO391" s="160"/>
      <c r="RP391" s="160"/>
      <c r="RQ391" s="160"/>
      <c r="RR391" s="160"/>
      <c r="RS391" s="160"/>
      <c r="RT391" s="160"/>
      <c r="RU391" s="160"/>
      <c r="RV391" s="160"/>
      <c r="RW391" s="160"/>
      <c r="RX391" s="160"/>
      <c r="RY391" s="160"/>
      <c r="RZ391" s="160"/>
      <c r="SA391" s="160"/>
      <c r="SB391" s="160"/>
      <c r="SC391" s="160"/>
      <c r="SD391" s="160"/>
      <c r="SE391" s="160"/>
      <c r="SF391" s="160"/>
      <c r="SG391" s="160"/>
      <c r="SH391" s="160"/>
      <c r="SI391" s="160"/>
      <c r="SJ391" s="160"/>
      <c r="SK391" s="160"/>
      <c r="SL391" s="160"/>
      <c r="SM391" s="160"/>
      <c r="SN391" s="160"/>
      <c r="SO391" s="160"/>
      <c r="SP391" s="160"/>
      <c r="SQ391" s="160"/>
      <c r="SR391" s="160"/>
      <c r="SS391" s="160"/>
      <c r="ST391" s="160"/>
      <c r="SU391" s="160"/>
      <c r="SV391" s="160"/>
      <c r="SW391" s="160"/>
      <c r="SX391" s="160"/>
      <c r="SY391" s="160"/>
      <c r="SZ391" s="160"/>
      <c r="TA391" s="160"/>
      <c r="TB391" s="160"/>
      <c r="TC391" s="160"/>
      <c r="TD391" s="160"/>
      <c r="TE391" s="160"/>
      <c r="TF391" s="160"/>
    </row>
    <row r="392" spans="1:526">
      <c r="A392" s="160"/>
      <c r="B392" s="160"/>
      <c r="C392" s="160"/>
      <c r="D392" s="160"/>
      <c r="E392" s="160"/>
      <c r="F392" s="160"/>
      <c r="G392" s="160"/>
      <c r="H392" s="160"/>
      <c r="I392" s="160"/>
      <c r="J392" s="160"/>
      <c r="K392" s="160"/>
      <c r="L392" s="160"/>
      <c r="M392" s="160"/>
      <c r="N392" s="160"/>
      <c r="O392" s="160"/>
      <c r="P392" s="160"/>
      <c r="Q392" s="160"/>
      <c r="R392" s="160"/>
      <c r="S392" s="160"/>
      <c r="T392" s="160"/>
      <c r="U392" s="160"/>
      <c r="V392" s="160"/>
      <c r="W392" s="160"/>
      <c r="X392" s="160"/>
      <c r="Y392" s="160"/>
      <c r="Z392" s="160"/>
      <c r="AA392" s="160"/>
      <c r="AB392" s="160"/>
      <c r="AC392" s="160"/>
      <c r="AD392" s="160"/>
      <c r="AE392" s="160"/>
      <c r="AF392" s="160"/>
      <c r="AG392" s="160"/>
      <c r="AH392" s="160"/>
      <c r="AI392" s="160"/>
      <c r="AJ392" s="160"/>
      <c r="AK392" s="160"/>
      <c r="AL392" s="160"/>
      <c r="AM392" s="160"/>
      <c r="AN392" s="160"/>
      <c r="AO392" s="160"/>
      <c r="AP392" s="160"/>
      <c r="AQ392" s="160"/>
      <c r="AR392" s="160"/>
      <c r="AS392" s="160"/>
      <c r="AT392" s="160"/>
      <c r="AU392" s="160"/>
      <c r="AV392" s="160"/>
      <c r="AW392" s="160"/>
      <c r="AX392" s="160"/>
      <c r="AY392" s="160"/>
      <c r="AZ392" s="160"/>
      <c r="BA392" s="160"/>
      <c r="BB392" s="160"/>
      <c r="BC392" s="160"/>
      <c r="BD392" s="160"/>
      <c r="BE392" s="160"/>
      <c r="BF392" s="160"/>
      <c r="BG392" s="160"/>
      <c r="BH392" s="160"/>
      <c r="BI392" s="160"/>
      <c r="BJ392" s="160"/>
      <c r="BK392" s="160"/>
      <c r="BL392" s="160"/>
      <c r="BM392" s="160"/>
      <c r="BN392" s="160"/>
      <c r="BO392" s="160"/>
      <c r="BP392" s="160"/>
      <c r="BQ392" s="160"/>
      <c r="BR392" s="160"/>
      <c r="BS392" s="160"/>
      <c r="BT392" s="160"/>
      <c r="BU392" s="160"/>
      <c r="BV392" s="160"/>
      <c r="BW392" s="160"/>
      <c r="BX392" s="160"/>
      <c r="BY392" s="160"/>
      <c r="BZ392" s="160"/>
      <c r="CA392" s="160"/>
      <c r="CB392" s="160"/>
      <c r="CC392" s="160"/>
      <c r="CD392" s="160"/>
      <c r="CE392" s="160"/>
      <c r="CF392" s="160"/>
      <c r="CG392" s="160"/>
      <c r="CH392" s="160"/>
      <c r="CI392" s="160"/>
      <c r="CJ392" s="160"/>
      <c r="CK392" s="160"/>
      <c r="CL392" s="160"/>
      <c r="CM392" s="160"/>
      <c r="CN392" s="160"/>
      <c r="CO392" s="160"/>
      <c r="CP392" s="160"/>
      <c r="CQ392" s="160"/>
      <c r="CR392" s="160"/>
      <c r="CS392" s="160"/>
      <c r="CT392" s="160"/>
      <c r="CU392" s="160"/>
      <c r="CV392" s="160"/>
      <c r="CW392" s="160"/>
      <c r="CX392" s="160"/>
      <c r="CY392" s="160"/>
      <c r="CZ392" s="160"/>
      <c r="DA392" s="160"/>
      <c r="DB392" s="160"/>
      <c r="DC392" s="160"/>
      <c r="DD392" s="160"/>
      <c r="DE392" s="160"/>
      <c r="DF392" s="160"/>
      <c r="DG392" s="160"/>
      <c r="DH392" s="160"/>
      <c r="DI392" s="160"/>
      <c r="DJ392" s="160"/>
      <c r="DK392" s="160"/>
      <c r="DL392" s="160"/>
      <c r="DM392" s="160"/>
      <c r="DN392" s="160"/>
      <c r="DO392" s="160"/>
      <c r="DP392" s="160"/>
      <c r="DQ392" s="160"/>
      <c r="DR392" s="160"/>
      <c r="DS392" s="160"/>
      <c r="DT392" s="160"/>
      <c r="DU392" s="160"/>
      <c r="DV392" s="160"/>
      <c r="DW392" s="160"/>
      <c r="DX392" s="160"/>
      <c r="DY392" s="160"/>
      <c r="DZ392" s="160"/>
      <c r="EA392" s="160"/>
      <c r="EB392" s="160"/>
      <c r="EC392" s="160"/>
      <c r="ED392" s="160"/>
      <c r="EE392" s="160"/>
      <c r="EF392" s="160"/>
      <c r="EG392" s="160"/>
      <c r="EH392" s="160"/>
      <c r="EI392" s="160"/>
      <c r="EJ392" s="160"/>
      <c r="EK392" s="160"/>
      <c r="EL392" s="160"/>
      <c r="EM392" s="160"/>
      <c r="EN392" s="160"/>
      <c r="EO392" s="160"/>
      <c r="EP392" s="160"/>
      <c r="EQ392" s="160"/>
      <c r="ER392" s="160"/>
      <c r="ES392" s="160"/>
      <c r="ET392" s="160"/>
      <c r="EU392" s="160"/>
      <c r="EV392" s="160"/>
      <c r="EW392" s="160"/>
      <c r="EX392" s="160"/>
      <c r="EY392" s="160"/>
      <c r="EZ392" s="160"/>
      <c r="FA392" s="160"/>
      <c r="FB392" s="160"/>
      <c r="FC392" s="160"/>
      <c r="FD392" s="160"/>
      <c r="FE392" s="160"/>
      <c r="FF392" s="160"/>
      <c r="FG392" s="160"/>
      <c r="FH392" s="160"/>
      <c r="FI392" s="160"/>
      <c r="FJ392" s="160"/>
      <c r="FK392" s="160"/>
      <c r="FL392" s="160"/>
      <c r="FM392" s="160"/>
      <c r="FN392" s="160"/>
      <c r="FO392" s="160"/>
      <c r="FP392" s="160"/>
      <c r="FQ392" s="160"/>
      <c r="FR392" s="160"/>
      <c r="FS392" s="160"/>
      <c r="FT392" s="160"/>
      <c r="FU392" s="160"/>
      <c r="FV392" s="160"/>
      <c r="FW392" s="160"/>
      <c r="FX392" s="160"/>
      <c r="FY392" s="160"/>
      <c r="FZ392" s="160"/>
      <c r="GA392" s="160"/>
      <c r="GB392" s="160"/>
      <c r="GC392" s="160"/>
      <c r="GD392" s="160"/>
      <c r="GE392" s="160"/>
      <c r="GF392" s="160"/>
      <c r="GG392" s="160"/>
      <c r="GH392" s="160"/>
      <c r="GI392" s="160"/>
      <c r="GJ392" s="160"/>
      <c r="GK392" s="160"/>
      <c r="GL392" s="160"/>
      <c r="GM392" s="160"/>
      <c r="GN392" s="160"/>
      <c r="GO392" s="160"/>
      <c r="GP392" s="160"/>
      <c r="GQ392" s="160"/>
      <c r="GR392" s="160"/>
      <c r="GS392" s="160"/>
      <c r="GT392" s="160"/>
      <c r="GU392" s="160"/>
      <c r="GV392" s="160"/>
      <c r="GW392" s="160"/>
      <c r="GX392" s="160"/>
      <c r="GY392" s="160"/>
      <c r="GZ392" s="160"/>
      <c r="HA392" s="160"/>
      <c r="HB392" s="160"/>
      <c r="HC392" s="160"/>
      <c r="HD392" s="160"/>
      <c r="HE392" s="160"/>
      <c r="HF392" s="160"/>
      <c r="HG392" s="160"/>
      <c r="HH392" s="160"/>
      <c r="HI392" s="160"/>
      <c r="HJ392" s="160"/>
      <c r="HK392" s="160"/>
      <c r="HL392" s="160"/>
      <c r="HM392" s="160"/>
      <c r="HN392" s="160"/>
      <c r="HO392" s="160"/>
      <c r="HP392" s="160"/>
      <c r="HQ392" s="160"/>
      <c r="HR392" s="160"/>
      <c r="HS392" s="160"/>
      <c r="HT392" s="160"/>
      <c r="HU392" s="160"/>
      <c r="HV392" s="160"/>
      <c r="HW392" s="160"/>
      <c r="HX392" s="160"/>
      <c r="HY392" s="160"/>
      <c r="HZ392" s="160"/>
      <c r="IA392" s="160"/>
      <c r="IB392" s="160"/>
      <c r="IC392" s="160"/>
      <c r="ID392" s="160"/>
      <c r="IE392" s="160"/>
      <c r="IF392" s="160"/>
      <c r="IG392" s="160"/>
      <c r="IH392" s="160"/>
      <c r="II392" s="160"/>
      <c r="IJ392" s="160"/>
      <c r="IK392" s="160"/>
      <c r="IL392" s="160"/>
      <c r="IM392" s="160"/>
      <c r="IN392" s="160"/>
      <c r="IO392" s="160"/>
      <c r="IP392" s="160"/>
      <c r="IQ392" s="160"/>
      <c r="IR392" s="160"/>
      <c r="IS392" s="160"/>
      <c r="IT392" s="160"/>
      <c r="IU392" s="160"/>
      <c r="IV392" s="160"/>
      <c r="IW392" s="160"/>
      <c r="IX392" s="160"/>
      <c r="IY392" s="160"/>
      <c r="IZ392" s="160"/>
      <c r="JA392" s="160"/>
      <c r="JB392" s="160"/>
      <c r="JC392" s="160"/>
      <c r="JD392" s="160"/>
      <c r="JE392" s="160"/>
      <c r="JF392" s="160"/>
      <c r="JG392" s="160"/>
      <c r="JH392" s="160"/>
      <c r="JI392" s="160"/>
      <c r="JJ392" s="160"/>
      <c r="JK392" s="160"/>
      <c r="JL392" s="160"/>
      <c r="JM392" s="160"/>
      <c r="JN392" s="160"/>
      <c r="JO392" s="160"/>
      <c r="JP392" s="160"/>
      <c r="JQ392" s="160"/>
      <c r="JR392" s="160"/>
      <c r="JS392" s="160"/>
      <c r="JT392" s="160"/>
      <c r="JU392" s="160"/>
      <c r="JV392" s="160"/>
      <c r="JW392" s="160"/>
      <c r="JX392" s="160"/>
      <c r="JY392" s="160"/>
      <c r="JZ392" s="160"/>
      <c r="KA392" s="160"/>
      <c r="KB392" s="160"/>
      <c r="KC392" s="160"/>
      <c r="KD392" s="160"/>
      <c r="KE392" s="160"/>
      <c r="KF392" s="160"/>
      <c r="KG392" s="160"/>
      <c r="KH392" s="160"/>
      <c r="KI392" s="160"/>
      <c r="KJ392" s="160"/>
      <c r="KK392" s="160"/>
      <c r="KL392" s="160"/>
      <c r="KM392" s="160"/>
      <c r="KN392" s="160"/>
      <c r="KO392" s="160"/>
      <c r="KP392" s="160"/>
      <c r="KQ392" s="160"/>
      <c r="KR392" s="160"/>
      <c r="KS392" s="160"/>
      <c r="KT392" s="160"/>
      <c r="KU392" s="160"/>
      <c r="KV392" s="160"/>
      <c r="KW392" s="160"/>
      <c r="KX392" s="160"/>
      <c r="KY392" s="160"/>
      <c r="KZ392" s="160"/>
      <c r="LA392" s="160"/>
      <c r="LB392" s="160"/>
      <c r="LC392" s="160"/>
      <c r="LD392" s="160"/>
      <c r="LE392" s="160"/>
      <c r="LF392" s="160"/>
      <c r="LG392" s="160"/>
      <c r="LH392" s="160"/>
      <c r="LI392" s="160"/>
      <c r="LJ392" s="160"/>
      <c r="LK392" s="160"/>
      <c r="LL392" s="160"/>
      <c r="LM392" s="160"/>
      <c r="LN392" s="160"/>
      <c r="LO392" s="160"/>
      <c r="LP392" s="160"/>
      <c r="LQ392" s="160"/>
      <c r="LR392" s="160"/>
      <c r="LS392" s="160"/>
      <c r="LT392" s="160"/>
      <c r="LU392" s="160"/>
      <c r="LV392" s="160"/>
      <c r="LW392" s="160"/>
      <c r="LX392" s="160"/>
      <c r="LY392" s="160"/>
      <c r="LZ392" s="160"/>
      <c r="MA392" s="160"/>
      <c r="MB392" s="160"/>
      <c r="MC392" s="160"/>
      <c r="MD392" s="160"/>
      <c r="ME392" s="160"/>
      <c r="MF392" s="160"/>
      <c r="MG392" s="160"/>
      <c r="MH392" s="160"/>
      <c r="MI392" s="160"/>
      <c r="MJ392" s="160"/>
      <c r="MK392" s="160"/>
      <c r="ML392" s="160"/>
      <c r="MM392" s="160"/>
      <c r="MN392" s="160"/>
      <c r="MO392" s="160"/>
      <c r="MP392" s="160"/>
      <c r="MQ392" s="160"/>
      <c r="MR392" s="160"/>
      <c r="MS392" s="160"/>
      <c r="MT392" s="160"/>
      <c r="MU392" s="160"/>
      <c r="MV392" s="160"/>
      <c r="MW392" s="160"/>
      <c r="MX392" s="160"/>
      <c r="MY392" s="160"/>
      <c r="MZ392" s="160"/>
      <c r="NA392" s="160"/>
      <c r="NB392" s="160"/>
      <c r="NC392" s="160"/>
      <c r="ND392" s="160"/>
      <c r="NE392" s="160"/>
      <c r="NF392" s="160"/>
      <c r="NG392" s="160"/>
      <c r="NH392" s="160"/>
      <c r="NI392" s="160"/>
      <c r="NJ392" s="160"/>
      <c r="NK392" s="160"/>
      <c r="NL392" s="160"/>
      <c r="NM392" s="160"/>
      <c r="NN392" s="160"/>
      <c r="NO392" s="160"/>
      <c r="NP392" s="160"/>
      <c r="NQ392" s="160"/>
      <c r="NR392" s="160"/>
      <c r="NS392" s="160"/>
      <c r="NT392" s="160"/>
      <c r="NU392" s="160"/>
      <c r="NV392" s="160"/>
      <c r="NW392" s="160"/>
      <c r="NX392" s="160"/>
      <c r="NY392" s="160"/>
      <c r="NZ392" s="160"/>
      <c r="OA392" s="160"/>
      <c r="OB392" s="160"/>
      <c r="OC392" s="160"/>
      <c r="OD392" s="160"/>
      <c r="OE392" s="160"/>
      <c r="OF392" s="160"/>
      <c r="OG392" s="160"/>
      <c r="OH392" s="160"/>
      <c r="OI392" s="160"/>
      <c r="OJ392" s="160"/>
      <c r="OK392" s="160"/>
      <c r="OL392" s="160"/>
      <c r="OM392" s="160"/>
      <c r="ON392" s="160"/>
      <c r="OO392" s="160"/>
      <c r="OP392" s="160"/>
      <c r="OQ392" s="160"/>
      <c r="OR392" s="160"/>
      <c r="OS392" s="160"/>
      <c r="OT392" s="160"/>
      <c r="OU392" s="160"/>
      <c r="OV392" s="160"/>
      <c r="OW392" s="160"/>
      <c r="OX392" s="160"/>
      <c r="OY392" s="160"/>
      <c r="OZ392" s="160"/>
      <c r="PA392" s="160"/>
      <c r="PB392" s="160"/>
      <c r="PC392" s="160"/>
      <c r="PD392" s="160"/>
      <c r="PE392" s="160"/>
      <c r="PF392" s="160"/>
      <c r="PG392" s="160"/>
      <c r="PH392" s="160"/>
      <c r="PI392" s="160"/>
      <c r="PJ392" s="160"/>
      <c r="PK392" s="160"/>
      <c r="PL392" s="160"/>
      <c r="PM392" s="160"/>
      <c r="PN392" s="160"/>
      <c r="PO392" s="160"/>
      <c r="PP392" s="160"/>
      <c r="PQ392" s="160"/>
      <c r="PR392" s="160"/>
      <c r="PS392" s="160"/>
      <c r="PT392" s="160"/>
      <c r="PU392" s="160"/>
      <c r="PV392" s="160"/>
      <c r="PW392" s="160"/>
      <c r="PX392" s="160"/>
      <c r="PY392" s="160"/>
      <c r="PZ392" s="160"/>
      <c r="QA392" s="160"/>
      <c r="QB392" s="160"/>
      <c r="QC392" s="160"/>
      <c r="QD392" s="160"/>
      <c r="QE392" s="160"/>
      <c r="QF392" s="160"/>
      <c r="QG392" s="160"/>
      <c r="QH392" s="160"/>
      <c r="QI392" s="160"/>
      <c r="QJ392" s="160"/>
      <c r="QK392" s="160"/>
      <c r="QL392" s="160"/>
      <c r="QM392" s="160"/>
      <c r="QN392" s="160"/>
      <c r="QO392" s="160"/>
      <c r="QP392" s="160"/>
      <c r="QQ392" s="160"/>
      <c r="QR392" s="160"/>
      <c r="QS392" s="160"/>
      <c r="QT392" s="160"/>
      <c r="QU392" s="160"/>
      <c r="QV392" s="160"/>
      <c r="QW392" s="160"/>
      <c r="QX392" s="160"/>
      <c r="QY392" s="160"/>
      <c r="QZ392" s="160"/>
      <c r="RA392" s="160"/>
      <c r="RB392" s="160"/>
      <c r="RC392" s="160"/>
      <c r="RD392" s="160"/>
      <c r="RE392" s="160"/>
      <c r="RF392" s="160"/>
      <c r="RG392" s="160"/>
      <c r="RH392" s="160"/>
      <c r="RI392" s="160"/>
      <c r="RJ392" s="160"/>
      <c r="RK392" s="160"/>
      <c r="RL392" s="160"/>
      <c r="RM392" s="160"/>
      <c r="RN392" s="160"/>
      <c r="RO392" s="160"/>
      <c r="RP392" s="160"/>
      <c r="RQ392" s="160"/>
      <c r="RR392" s="160"/>
      <c r="RS392" s="160"/>
      <c r="RT392" s="160"/>
      <c r="RU392" s="160"/>
      <c r="RV392" s="160"/>
      <c r="RW392" s="160"/>
      <c r="RX392" s="160"/>
      <c r="RY392" s="160"/>
      <c r="RZ392" s="160"/>
      <c r="SA392" s="160"/>
      <c r="SB392" s="160"/>
      <c r="SC392" s="160"/>
      <c r="SD392" s="160"/>
      <c r="SE392" s="160"/>
      <c r="SF392" s="160"/>
      <c r="SG392" s="160"/>
      <c r="SH392" s="160"/>
      <c r="SI392" s="160"/>
      <c r="SJ392" s="160"/>
      <c r="SK392" s="160"/>
      <c r="SL392" s="160"/>
      <c r="SM392" s="160"/>
      <c r="SN392" s="160"/>
      <c r="SO392" s="160"/>
      <c r="SP392" s="160"/>
      <c r="SQ392" s="160"/>
      <c r="SR392" s="160"/>
      <c r="SS392" s="160"/>
      <c r="ST392" s="160"/>
      <c r="SU392" s="160"/>
      <c r="SV392" s="160"/>
      <c r="SW392" s="160"/>
      <c r="SX392" s="160"/>
      <c r="SY392" s="160"/>
      <c r="SZ392" s="160"/>
      <c r="TA392" s="160"/>
      <c r="TB392" s="160"/>
      <c r="TC392" s="160"/>
      <c r="TD392" s="160"/>
      <c r="TE392" s="160"/>
      <c r="TF392" s="160"/>
    </row>
    <row r="393" spans="1:526">
      <c r="A393" s="160"/>
      <c r="B393" s="160"/>
      <c r="C393" s="160"/>
      <c r="D393" s="160"/>
      <c r="E393" s="160"/>
      <c r="F393" s="160"/>
      <c r="G393" s="160"/>
      <c r="H393" s="160"/>
      <c r="I393" s="160"/>
      <c r="J393" s="160"/>
      <c r="K393" s="160"/>
      <c r="L393" s="160"/>
      <c r="M393" s="160"/>
      <c r="N393" s="160"/>
      <c r="O393" s="160"/>
      <c r="P393" s="160"/>
      <c r="Q393" s="160"/>
      <c r="R393" s="160"/>
      <c r="S393" s="160"/>
      <c r="T393" s="160"/>
      <c r="U393" s="160"/>
      <c r="V393" s="160"/>
      <c r="W393" s="160"/>
      <c r="X393" s="160"/>
      <c r="Y393" s="160"/>
      <c r="Z393" s="160"/>
      <c r="AA393" s="160"/>
      <c r="AB393" s="160"/>
      <c r="AC393" s="160"/>
      <c r="AD393" s="160"/>
      <c r="AE393" s="160"/>
      <c r="AF393" s="160"/>
      <c r="AG393" s="160"/>
      <c r="AH393" s="160"/>
      <c r="AI393" s="160"/>
      <c r="AJ393" s="160"/>
      <c r="AK393" s="160"/>
      <c r="AL393" s="160"/>
      <c r="AM393" s="160"/>
      <c r="AN393" s="160"/>
      <c r="AO393" s="160"/>
      <c r="AP393" s="160"/>
      <c r="AQ393" s="160"/>
      <c r="AR393" s="160"/>
      <c r="AS393" s="160"/>
      <c r="AT393" s="160"/>
      <c r="AU393" s="160"/>
      <c r="AV393" s="160"/>
      <c r="AW393" s="160"/>
      <c r="AX393" s="160"/>
      <c r="AY393" s="160"/>
      <c r="AZ393" s="160"/>
      <c r="BA393" s="160"/>
      <c r="BB393" s="160"/>
      <c r="BC393" s="160"/>
      <c r="BD393" s="160"/>
      <c r="BE393" s="160"/>
      <c r="BF393" s="160"/>
      <c r="BG393" s="160"/>
      <c r="BH393" s="160"/>
      <c r="BI393" s="160"/>
      <c r="BJ393" s="160"/>
      <c r="BK393" s="160"/>
      <c r="BL393" s="160"/>
      <c r="BM393" s="160"/>
      <c r="BN393" s="160"/>
      <c r="BO393" s="160"/>
      <c r="BP393" s="160"/>
      <c r="BQ393" s="160"/>
      <c r="BR393" s="160"/>
      <c r="BS393" s="160"/>
      <c r="BT393" s="160"/>
      <c r="BU393" s="160"/>
      <c r="BV393" s="160"/>
      <c r="BW393" s="160"/>
      <c r="BX393" s="160"/>
      <c r="BY393" s="160"/>
      <c r="BZ393" s="160"/>
      <c r="CA393" s="160"/>
      <c r="CB393" s="160"/>
      <c r="CC393" s="160"/>
      <c r="CD393" s="160"/>
      <c r="CE393" s="160"/>
      <c r="CF393" s="160"/>
      <c r="CG393" s="160"/>
      <c r="CH393" s="160"/>
      <c r="CI393" s="160"/>
      <c r="CJ393" s="160"/>
      <c r="CK393" s="160"/>
      <c r="CL393" s="160"/>
      <c r="CM393" s="160"/>
      <c r="CN393" s="160"/>
      <c r="CO393" s="160"/>
      <c r="CP393" s="160"/>
      <c r="CQ393" s="160"/>
      <c r="CR393" s="160"/>
      <c r="CS393" s="160"/>
      <c r="CT393" s="160"/>
      <c r="CU393" s="160"/>
      <c r="CV393" s="160"/>
      <c r="CW393" s="160"/>
      <c r="CX393" s="160"/>
      <c r="CY393" s="160"/>
      <c r="CZ393" s="160"/>
      <c r="DA393" s="160"/>
      <c r="DB393" s="160"/>
      <c r="DC393" s="160"/>
      <c r="DD393" s="160"/>
      <c r="DE393" s="160"/>
      <c r="DF393" s="160"/>
      <c r="DG393" s="160"/>
      <c r="DH393" s="160"/>
      <c r="DI393" s="160"/>
      <c r="DJ393" s="160"/>
      <c r="DK393" s="160"/>
      <c r="DL393" s="160"/>
      <c r="DM393" s="160"/>
      <c r="DN393" s="160"/>
      <c r="DO393" s="160"/>
      <c r="DP393" s="160"/>
      <c r="DQ393" s="160"/>
      <c r="DR393" s="160"/>
      <c r="DS393" s="160"/>
      <c r="DT393" s="160"/>
      <c r="DU393" s="160"/>
      <c r="DV393" s="160"/>
      <c r="DW393" s="160"/>
      <c r="DX393" s="160"/>
      <c r="DY393" s="160"/>
      <c r="DZ393" s="160"/>
      <c r="EA393" s="160"/>
      <c r="EB393" s="160"/>
      <c r="EC393" s="160"/>
      <c r="ED393" s="160"/>
      <c r="EE393" s="160"/>
      <c r="EF393" s="160"/>
      <c r="EG393" s="160"/>
      <c r="EH393" s="160"/>
      <c r="EI393" s="160"/>
      <c r="EJ393" s="160"/>
      <c r="EK393" s="160"/>
      <c r="EL393" s="160"/>
      <c r="EM393" s="160"/>
      <c r="EN393" s="160"/>
      <c r="EO393" s="160"/>
      <c r="EP393" s="160"/>
      <c r="EQ393" s="160"/>
      <c r="ER393" s="160"/>
      <c r="ES393" s="160"/>
      <c r="ET393" s="160"/>
      <c r="EU393" s="160"/>
      <c r="EV393" s="160"/>
      <c r="EW393" s="160"/>
      <c r="EX393" s="160"/>
      <c r="EY393" s="160"/>
      <c r="EZ393" s="160"/>
      <c r="FA393" s="160"/>
      <c r="FB393" s="160"/>
      <c r="FC393" s="160"/>
      <c r="FD393" s="160"/>
      <c r="FE393" s="160"/>
      <c r="FF393" s="160"/>
      <c r="FG393" s="160"/>
      <c r="FH393" s="160"/>
      <c r="FI393" s="160"/>
      <c r="FJ393" s="160"/>
      <c r="FK393" s="160"/>
      <c r="FL393" s="160"/>
      <c r="FM393" s="160"/>
      <c r="FN393" s="160"/>
      <c r="FO393" s="160"/>
      <c r="FP393" s="160"/>
      <c r="FQ393" s="160"/>
      <c r="FR393" s="160"/>
      <c r="FS393" s="160"/>
      <c r="FT393" s="160"/>
      <c r="FU393" s="160"/>
      <c r="FV393" s="160"/>
      <c r="FW393" s="160"/>
      <c r="FX393" s="160"/>
      <c r="FY393" s="160"/>
      <c r="FZ393" s="160"/>
      <c r="GA393" s="160"/>
      <c r="GB393" s="160"/>
      <c r="GC393" s="160"/>
      <c r="GD393" s="160"/>
      <c r="GE393" s="160"/>
      <c r="GF393" s="160"/>
      <c r="GG393" s="160"/>
      <c r="GH393" s="160"/>
      <c r="GI393" s="160"/>
      <c r="GJ393" s="160"/>
      <c r="GK393" s="160"/>
      <c r="GL393" s="160"/>
      <c r="GM393" s="160"/>
      <c r="GN393" s="160"/>
      <c r="GO393" s="160"/>
      <c r="GP393" s="160"/>
      <c r="GQ393" s="160"/>
      <c r="GR393" s="160"/>
      <c r="GS393" s="160"/>
      <c r="GT393" s="160"/>
      <c r="GU393" s="160"/>
      <c r="GV393" s="160"/>
      <c r="GW393" s="160"/>
      <c r="GX393" s="160"/>
      <c r="GY393" s="160"/>
      <c r="GZ393" s="160"/>
      <c r="HA393" s="160"/>
      <c r="HB393" s="160"/>
      <c r="HC393" s="160"/>
      <c r="HD393" s="160"/>
      <c r="HE393" s="160"/>
      <c r="HF393" s="160"/>
      <c r="HG393" s="160"/>
      <c r="HH393" s="160"/>
      <c r="HI393" s="160"/>
      <c r="HJ393" s="160"/>
      <c r="HK393" s="160"/>
      <c r="HL393" s="160"/>
      <c r="HM393" s="160"/>
      <c r="HN393" s="160"/>
      <c r="HO393" s="160"/>
      <c r="HP393" s="160"/>
      <c r="HQ393" s="160"/>
      <c r="HR393" s="160"/>
      <c r="HS393" s="160"/>
      <c r="HT393" s="160"/>
      <c r="HU393" s="160"/>
      <c r="HV393" s="160"/>
      <c r="HW393" s="160"/>
      <c r="HX393" s="160"/>
      <c r="HY393" s="160"/>
      <c r="HZ393" s="160"/>
      <c r="IA393" s="160"/>
      <c r="IB393" s="160"/>
      <c r="IC393" s="160"/>
      <c r="ID393" s="160"/>
      <c r="IE393" s="160"/>
      <c r="IF393" s="160"/>
      <c r="IG393" s="160"/>
      <c r="IH393" s="160"/>
      <c r="II393" s="160"/>
      <c r="IJ393" s="160"/>
      <c r="IK393" s="160"/>
      <c r="IL393" s="160"/>
      <c r="IM393" s="160"/>
      <c r="IN393" s="160"/>
      <c r="IO393" s="160"/>
      <c r="IP393" s="160"/>
      <c r="IQ393" s="160"/>
      <c r="IR393" s="160"/>
      <c r="IS393" s="160"/>
      <c r="IT393" s="160"/>
      <c r="IU393" s="160"/>
      <c r="IV393" s="160"/>
      <c r="IW393" s="160"/>
      <c r="IX393" s="160"/>
      <c r="IY393" s="160"/>
      <c r="IZ393" s="160"/>
      <c r="JA393" s="160"/>
      <c r="JB393" s="160"/>
      <c r="JC393" s="160"/>
      <c r="JD393" s="160"/>
      <c r="JE393" s="160"/>
      <c r="JF393" s="160"/>
      <c r="JG393" s="160"/>
      <c r="JH393" s="160"/>
      <c r="JI393" s="160"/>
      <c r="JJ393" s="160"/>
      <c r="JK393" s="160"/>
      <c r="JL393" s="160"/>
      <c r="JM393" s="160"/>
      <c r="JN393" s="160"/>
      <c r="JO393" s="160"/>
      <c r="JP393" s="160"/>
      <c r="JQ393" s="160"/>
      <c r="JR393" s="160"/>
      <c r="JS393" s="160"/>
      <c r="JT393" s="160"/>
      <c r="JU393" s="160"/>
      <c r="JV393" s="160"/>
      <c r="JW393" s="160"/>
      <c r="JX393" s="160"/>
      <c r="JY393" s="160"/>
      <c r="JZ393" s="160"/>
      <c r="KA393" s="160"/>
      <c r="KB393" s="160"/>
      <c r="KC393" s="160"/>
      <c r="KD393" s="160"/>
      <c r="KE393" s="160"/>
      <c r="KF393" s="160"/>
      <c r="KG393" s="160"/>
      <c r="KH393" s="160"/>
      <c r="KI393" s="160"/>
      <c r="KJ393" s="160"/>
      <c r="KK393" s="160"/>
      <c r="KL393" s="160"/>
      <c r="KM393" s="160"/>
      <c r="KN393" s="160"/>
      <c r="KO393" s="160"/>
      <c r="KP393" s="160"/>
      <c r="KQ393" s="160"/>
      <c r="KR393" s="160"/>
      <c r="KS393" s="160"/>
      <c r="KT393" s="160"/>
      <c r="KU393" s="160"/>
      <c r="KV393" s="160"/>
      <c r="KW393" s="160"/>
      <c r="KX393" s="160"/>
      <c r="KY393" s="160"/>
      <c r="KZ393" s="160"/>
      <c r="LA393" s="160"/>
      <c r="LB393" s="160"/>
      <c r="LC393" s="160"/>
      <c r="LD393" s="160"/>
      <c r="LE393" s="160"/>
      <c r="LF393" s="160"/>
      <c r="LG393" s="160"/>
      <c r="LH393" s="160"/>
      <c r="LI393" s="160"/>
      <c r="LJ393" s="160"/>
      <c r="LK393" s="160"/>
      <c r="LL393" s="160"/>
      <c r="LM393" s="160"/>
      <c r="LN393" s="160"/>
      <c r="LO393" s="160"/>
      <c r="LP393" s="160"/>
      <c r="LQ393" s="160"/>
      <c r="LR393" s="160"/>
      <c r="LS393" s="160"/>
      <c r="LT393" s="160"/>
      <c r="LU393" s="160"/>
      <c r="LV393" s="160"/>
      <c r="LW393" s="160"/>
      <c r="LX393" s="160"/>
      <c r="LY393" s="160"/>
      <c r="LZ393" s="160"/>
      <c r="MA393" s="160"/>
      <c r="MB393" s="160"/>
      <c r="MC393" s="160"/>
      <c r="MD393" s="160"/>
      <c r="ME393" s="160"/>
      <c r="MF393" s="160"/>
      <c r="MG393" s="160"/>
      <c r="MH393" s="160"/>
      <c r="MI393" s="160"/>
      <c r="MJ393" s="160"/>
      <c r="MK393" s="160"/>
      <c r="ML393" s="160"/>
      <c r="MM393" s="160"/>
      <c r="MN393" s="160"/>
      <c r="MO393" s="160"/>
      <c r="MP393" s="160"/>
      <c r="MQ393" s="160"/>
      <c r="MR393" s="160"/>
      <c r="MS393" s="160"/>
      <c r="MT393" s="160"/>
      <c r="MU393" s="160"/>
      <c r="MV393" s="160"/>
      <c r="MW393" s="160"/>
      <c r="MX393" s="160"/>
      <c r="MY393" s="160"/>
      <c r="MZ393" s="160"/>
      <c r="NA393" s="160"/>
      <c r="NB393" s="160"/>
      <c r="NC393" s="160"/>
      <c r="ND393" s="160"/>
      <c r="NE393" s="160"/>
      <c r="NF393" s="160"/>
      <c r="NG393" s="160"/>
      <c r="NH393" s="160"/>
      <c r="NI393" s="160"/>
      <c r="NJ393" s="160"/>
      <c r="NK393" s="160"/>
      <c r="NL393" s="160"/>
      <c r="NM393" s="160"/>
      <c r="NN393" s="160"/>
      <c r="NO393" s="160"/>
      <c r="NP393" s="160"/>
      <c r="NQ393" s="160"/>
      <c r="NR393" s="160"/>
      <c r="NS393" s="160"/>
      <c r="NT393" s="160"/>
      <c r="NU393" s="160"/>
      <c r="NV393" s="160"/>
      <c r="NW393" s="160"/>
      <c r="NX393" s="160"/>
      <c r="NY393" s="160"/>
      <c r="NZ393" s="160"/>
      <c r="OA393" s="160"/>
      <c r="OB393" s="160"/>
      <c r="OC393" s="160"/>
      <c r="OD393" s="160"/>
      <c r="OE393" s="160"/>
      <c r="OF393" s="160"/>
      <c r="OG393" s="160"/>
      <c r="OH393" s="160"/>
      <c r="OI393" s="160"/>
      <c r="OJ393" s="160"/>
      <c r="OK393" s="160"/>
      <c r="OL393" s="160"/>
      <c r="OM393" s="160"/>
      <c r="ON393" s="160"/>
      <c r="OO393" s="160"/>
      <c r="OP393" s="160"/>
      <c r="OQ393" s="160"/>
      <c r="OR393" s="160"/>
      <c r="OS393" s="160"/>
      <c r="OT393" s="160"/>
      <c r="OU393" s="160"/>
      <c r="OV393" s="160"/>
      <c r="OW393" s="160"/>
      <c r="OX393" s="160"/>
      <c r="OY393" s="160"/>
      <c r="OZ393" s="160"/>
      <c r="PA393" s="160"/>
      <c r="PB393" s="160"/>
      <c r="PC393" s="160"/>
      <c r="PD393" s="160"/>
      <c r="PE393" s="160"/>
      <c r="PF393" s="160"/>
      <c r="PG393" s="160"/>
      <c r="PH393" s="160"/>
      <c r="PI393" s="160"/>
      <c r="PJ393" s="160"/>
      <c r="PK393" s="160"/>
      <c r="PL393" s="160"/>
      <c r="PM393" s="160"/>
      <c r="PN393" s="160"/>
      <c r="PO393" s="160"/>
      <c r="PP393" s="160"/>
      <c r="PQ393" s="160"/>
      <c r="PR393" s="160"/>
      <c r="PS393" s="160"/>
      <c r="PT393" s="160"/>
      <c r="PU393" s="160"/>
      <c r="PV393" s="160"/>
      <c r="PW393" s="160"/>
      <c r="PX393" s="160"/>
      <c r="PY393" s="160"/>
      <c r="PZ393" s="160"/>
      <c r="QA393" s="160"/>
      <c r="QB393" s="160"/>
      <c r="QC393" s="160"/>
      <c r="QD393" s="160"/>
      <c r="QE393" s="160"/>
      <c r="QF393" s="160"/>
      <c r="QG393" s="160"/>
      <c r="QH393" s="160"/>
      <c r="QI393" s="160"/>
      <c r="QJ393" s="160"/>
      <c r="QK393" s="160"/>
      <c r="QL393" s="160"/>
      <c r="QM393" s="160"/>
      <c r="QN393" s="160"/>
      <c r="QO393" s="160"/>
      <c r="QP393" s="160"/>
      <c r="QQ393" s="160"/>
      <c r="QR393" s="160"/>
      <c r="QS393" s="160"/>
      <c r="QT393" s="160"/>
      <c r="QU393" s="160"/>
      <c r="QV393" s="160"/>
      <c r="QW393" s="160"/>
      <c r="QX393" s="160"/>
      <c r="QY393" s="160"/>
      <c r="QZ393" s="160"/>
      <c r="RA393" s="160"/>
      <c r="RB393" s="160"/>
      <c r="RC393" s="160"/>
      <c r="RD393" s="160"/>
      <c r="RE393" s="160"/>
      <c r="RF393" s="160"/>
      <c r="RG393" s="160"/>
      <c r="RH393" s="160"/>
      <c r="RI393" s="160"/>
      <c r="RJ393" s="160"/>
      <c r="RK393" s="160"/>
      <c r="RL393" s="160"/>
      <c r="RM393" s="160"/>
      <c r="RN393" s="160"/>
      <c r="RO393" s="160"/>
      <c r="RP393" s="160"/>
      <c r="RQ393" s="160"/>
      <c r="RR393" s="160"/>
      <c r="RS393" s="160"/>
      <c r="RT393" s="160"/>
      <c r="RU393" s="160"/>
      <c r="RV393" s="160"/>
      <c r="RW393" s="160"/>
      <c r="RX393" s="160"/>
      <c r="RY393" s="160"/>
      <c r="RZ393" s="160"/>
      <c r="SA393" s="160"/>
      <c r="SB393" s="160"/>
      <c r="SC393" s="160"/>
      <c r="SD393" s="160"/>
      <c r="SE393" s="160"/>
      <c r="SF393" s="160"/>
      <c r="SG393" s="160"/>
      <c r="SH393" s="160"/>
      <c r="SI393" s="160"/>
      <c r="SJ393" s="160"/>
      <c r="SK393" s="160"/>
      <c r="SL393" s="160"/>
      <c r="SM393" s="160"/>
      <c r="SN393" s="160"/>
      <c r="SO393" s="160"/>
      <c r="SP393" s="160"/>
      <c r="SQ393" s="160"/>
      <c r="SR393" s="160"/>
      <c r="SS393" s="160"/>
      <c r="ST393" s="160"/>
      <c r="SU393" s="160"/>
      <c r="SV393" s="160"/>
      <c r="SW393" s="160"/>
      <c r="SX393" s="160"/>
      <c r="SY393" s="160"/>
      <c r="SZ393" s="160"/>
      <c r="TA393" s="160"/>
      <c r="TB393" s="160"/>
      <c r="TC393" s="160"/>
      <c r="TD393" s="160"/>
      <c r="TE393" s="160"/>
      <c r="TF393" s="160"/>
    </row>
    <row r="394" spans="1:526">
      <c r="A394" s="160"/>
      <c r="B394" s="160"/>
      <c r="C394" s="160"/>
      <c r="D394" s="160"/>
      <c r="E394" s="160"/>
      <c r="F394" s="160"/>
      <c r="G394" s="160"/>
      <c r="H394" s="160"/>
      <c r="I394" s="160"/>
      <c r="J394" s="160"/>
      <c r="K394" s="160"/>
      <c r="L394" s="160"/>
      <c r="M394" s="160"/>
      <c r="N394" s="160"/>
      <c r="O394" s="160"/>
      <c r="P394" s="160"/>
      <c r="Q394" s="160"/>
      <c r="R394" s="160"/>
      <c r="S394" s="160"/>
      <c r="T394" s="160"/>
      <c r="U394" s="160"/>
      <c r="V394" s="160"/>
      <c r="W394" s="160"/>
      <c r="X394" s="160"/>
      <c r="Y394" s="160"/>
      <c r="Z394" s="160"/>
      <c r="AA394" s="160"/>
      <c r="AB394" s="160"/>
      <c r="AC394" s="160"/>
      <c r="AD394" s="160"/>
      <c r="AE394" s="160"/>
      <c r="AF394" s="160"/>
      <c r="AG394" s="160"/>
      <c r="AH394" s="160"/>
      <c r="AI394" s="160"/>
      <c r="AJ394" s="160"/>
      <c r="AK394" s="160"/>
      <c r="AL394" s="160"/>
      <c r="AM394" s="160"/>
      <c r="AN394" s="160"/>
      <c r="AO394" s="160"/>
      <c r="AP394" s="160"/>
      <c r="AQ394" s="160"/>
      <c r="AR394" s="160"/>
      <c r="AS394" s="160"/>
      <c r="AT394" s="160"/>
      <c r="AU394" s="160"/>
      <c r="AV394" s="160"/>
      <c r="AW394" s="160"/>
      <c r="AX394" s="160"/>
      <c r="AY394" s="160"/>
      <c r="AZ394" s="160"/>
      <c r="BA394" s="160"/>
      <c r="BB394" s="160"/>
      <c r="BC394" s="160"/>
      <c r="BD394" s="160"/>
      <c r="BE394" s="160"/>
      <c r="BF394" s="160"/>
      <c r="BG394" s="160"/>
      <c r="BH394" s="160"/>
      <c r="BI394" s="160"/>
      <c r="BJ394" s="160"/>
      <c r="BK394" s="160"/>
      <c r="BL394" s="160"/>
      <c r="BM394" s="160"/>
      <c r="BN394" s="160"/>
      <c r="BO394" s="160"/>
      <c r="BP394" s="160"/>
      <c r="BQ394" s="160"/>
      <c r="BR394" s="160"/>
      <c r="BS394" s="160"/>
      <c r="BT394" s="160"/>
      <c r="BU394" s="160"/>
      <c r="BV394" s="160"/>
      <c r="BW394" s="160"/>
      <c r="BX394" s="160"/>
      <c r="BY394" s="160"/>
      <c r="BZ394" s="160"/>
      <c r="CA394" s="160"/>
      <c r="CB394" s="160"/>
      <c r="CC394" s="160"/>
      <c r="CD394" s="160"/>
      <c r="CE394" s="160"/>
      <c r="CF394" s="160"/>
      <c r="CG394" s="160"/>
      <c r="CH394" s="160"/>
      <c r="CI394" s="160"/>
      <c r="CJ394" s="160"/>
      <c r="CK394" s="160"/>
      <c r="CL394" s="160"/>
      <c r="CM394" s="160"/>
      <c r="CN394" s="160"/>
      <c r="CO394" s="160"/>
      <c r="CP394" s="160"/>
      <c r="CQ394" s="160"/>
      <c r="CR394" s="160"/>
      <c r="CS394" s="160"/>
      <c r="CT394" s="160"/>
      <c r="CU394" s="160"/>
      <c r="CV394" s="160"/>
      <c r="CW394" s="160"/>
      <c r="CX394" s="160"/>
      <c r="CY394" s="160"/>
      <c r="CZ394" s="160"/>
      <c r="DA394" s="160"/>
      <c r="DB394" s="160"/>
      <c r="DC394" s="160"/>
      <c r="DD394" s="160"/>
      <c r="DE394" s="160"/>
      <c r="DF394" s="160"/>
      <c r="DG394" s="160"/>
      <c r="DH394" s="160"/>
      <c r="DI394" s="160"/>
      <c r="DJ394" s="160"/>
      <c r="DK394" s="160"/>
      <c r="DL394" s="160"/>
      <c r="DM394" s="160"/>
      <c r="DN394" s="160"/>
      <c r="DO394" s="160"/>
      <c r="DP394" s="160"/>
      <c r="DQ394" s="160"/>
      <c r="DR394" s="160"/>
      <c r="DS394" s="160"/>
      <c r="DT394" s="160"/>
      <c r="DU394" s="160"/>
      <c r="DV394" s="160"/>
      <c r="DW394" s="160"/>
      <c r="DX394" s="160"/>
      <c r="DY394" s="160"/>
      <c r="DZ394" s="160"/>
      <c r="EA394" s="160"/>
      <c r="EB394" s="160"/>
      <c r="EC394" s="160"/>
      <c r="ED394" s="160"/>
      <c r="EE394" s="160"/>
      <c r="EF394" s="160"/>
      <c r="EG394" s="160"/>
      <c r="EH394" s="160"/>
      <c r="EI394" s="160"/>
      <c r="EJ394" s="160"/>
      <c r="EK394" s="160"/>
      <c r="EL394" s="160"/>
      <c r="EM394" s="160"/>
      <c r="EN394" s="160"/>
      <c r="EO394" s="160"/>
      <c r="EP394" s="160"/>
      <c r="EQ394" s="160"/>
      <c r="ER394" s="160"/>
      <c r="ES394" s="160"/>
      <c r="ET394" s="160"/>
      <c r="EU394" s="160"/>
      <c r="EV394" s="160"/>
      <c r="EW394" s="160"/>
      <c r="EX394" s="160"/>
      <c r="EY394" s="160"/>
      <c r="EZ394" s="160"/>
      <c r="FA394" s="160"/>
      <c r="FB394" s="160"/>
      <c r="FC394" s="160"/>
      <c r="FD394" s="160"/>
      <c r="FE394" s="160"/>
      <c r="FF394" s="160"/>
      <c r="FG394" s="160"/>
      <c r="FH394" s="160"/>
      <c r="FI394" s="160"/>
      <c r="FJ394" s="160"/>
      <c r="FK394" s="160"/>
      <c r="FL394" s="160"/>
      <c r="FM394" s="160"/>
      <c r="FN394" s="160"/>
      <c r="FO394" s="160"/>
      <c r="FP394" s="160"/>
      <c r="FQ394" s="160"/>
      <c r="FR394" s="160"/>
      <c r="FS394" s="160"/>
      <c r="FT394" s="160"/>
      <c r="FU394" s="160"/>
      <c r="FV394" s="160"/>
      <c r="FW394" s="160"/>
      <c r="FX394" s="160"/>
      <c r="FY394" s="160"/>
      <c r="FZ394" s="160"/>
      <c r="GA394" s="160"/>
      <c r="GB394" s="160"/>
      <c r="GC394" s="160"/>
      <c r="GD394" s="160"/>
      <c r="GE394" s="160"/>
      <c r="GF394" s="160"/>
      <c r="GG394" s="160"/>
      <c r="GH394" s="160"/>
      <c r="GI394" s="160"/>
      <c r="GJ394" s="160"/>
      <c r="GK394" s="160"/>
      <c r="GL394" s="160"/>
      <c r="GM394" s="160"/>
      <c r="GN394" s="160"/>
      <c r="GO394" s="160"/>
      <c r="GP394" s="160"/>
      <c r="GQ394" s="160"/>
      <c r="GR394" s="160"/>
      <c r="GS394" s="160"/>
      <c r="GT394" s="160"/>
      <c r="GU394" s="160"/>
      <c r="GV394" s="160"/>
      <c r="GW394" s="160"/>
      <c r="GX394" s="160"/>
      <c r="GY394" s="160"/>
      <c r="GZ394" s="160"/>
      <c r="HA394" s="160"/>
      <c r="HB394" s="160"/>
      <c r="HC394" s="160"/>
      <c r="HD394" s="160"/>
      <c r="HE394" s="160"/>
      <c r="HF394" s="160"/>
      <c r="HG394" s="160"/>
      <c r="HH394" s="160"/>
      <c r="HI394" s="160"/>
      <c r="HJ394" s="160"/>
      <c r="HK394" s="160"/>
      <c r="HL394" s="160"/>
      <c r="HM394" s="160"/>
      <c r="HN394" s="160"/>
      <c r="HO394" s="160"/>
      <c r="HP394" s="160"/>
      <c r="HQ394" s="160"/>
      <c r="HR394" s="160"/>
      <c r="HS394" s="160"/>
      <c r="HT394" s="160"/>
      <c r="HU394" s="160"/>
      <c r="HV394" s="160"/>
      <c r="HW394" s="160"/>
      <c r="HX394" s="160"/>
      <c r="HY394" s="160"/>
      <c r="HZ394" s="160"/>
      <c r="IA394" s="160"/>
      <c r="IB394" s="160"/>
      <c r="IC394" s="160"/>
      <c r="ID394" s="160"/>
      <c r="IE394" s="160"/>
      <c r="IF394" s="160"/>
      <c r="IG394" s="160"/>
      <c r="IH394" s="160"/>
      <c r="II394" s="160"/>
      <c r="IJ394" s="160"/>
      <c r="IK394" s="160"/>
      <c r="IL394" s="160"/>
      <c r="IM394" s="160"/>
      <c r="IN394" s="160"/>
      <c r="IO394" s="160"/>
      <c r="IP394" s="160"/>
      <c r="IQ394" s="160"/>
      <c r="IR394" s="160"/>
      <c r="IS394" s="160"/>
      <c r="IT394" s="160"/>
      <c r="IU394" s="160"/>
      <c r="IV394" s="160"/>
      <c r="IW394" s="160"/>
      <c r="IX394" s="160"/>
      <c r="IY394" s="160"/>
      <c r="IZ394" s="160"/>
      <c r="JA394" s="160"/>
      <c r="JB394" s="160"/>
      <c r="JC394" s="160"/>
      <c r="JD394" s="160"/>
      <c r="JE394" s="160"/>
      <c r="JF394" s="160"/>
      <c r="JG394" s="160"/>
      <c r="JH394" s="160"/>
      <c r="JI394" s="160"/>
      <c r="JJ394" s="160"/>
      <c r="JK394" s="160"/>
      <c r="JL394" s="160"/>
      <c r="JM394" s="160"/>
      <c r="JN394" s="160"/>
      <c r="JO394" s="160"/>
      <c r="JP394" s="160"/>
      <c r="JQ394" s="160"/>
      <c r="JR394" s="160"/>
      <c r="JS394" s="160"/>
      <c r="JT394" s="160"/>
      <c r="JU394" s="160"/>
      <c r="JV394" s="160"/>
      <c r="JW394" s="160"/>
      <c r="JX394" s="160"/>
      <c r="JY394" s="160"/>
      <c r="JZ394" s="160"/>
      <c r="KA394" s="160"/>
      <c r="KB394" s="160"/>
      <c r="KC394" s="160"/>
      <c r="KD394" s="160"/>
      <c r="KE394" s="160"/>
      <c r="KF394" s="160"/>
      <c r="KG394" s="160"/>
      <c r="KH394" s="160"/>
      <c r="KI394" s="160"/>
      <c r="KJ394" s="160"/>
      <c r="KK394" s="160"/>
      <c r="KL394" s="160"/>
      <c r="KM394" s="160"/>
      <c r="KN394" s="160"/>
      <c r="KO394" s="160"/>
      <c r="KP394" s="160"/>
      <c r="KQ394" s="160"/>
      <c r="KR394" s="160"/>
      <c r="KS394" s="160"/>
      <c r="KT394" s="160"/>
      <c r="KU394" s="160"/>
      <c r="KV394" s="160"/>
      <c r="KW394" s="160"/>
      <c r="KX394" s="160"/>
      <c r="KY394" s="160"/>
      <c r="KZ394" s="160"/>
      <c r="LA394" s="160"/>
      <c r="LB394" s="160"/>
      <c r="LC394" s="160"/>
      <c r="LD394" s="160"/>
      <c r="LE394" s="160"/>
      <c r="LF394" s="160"/>
      <c r="LG394" s="160"/>
      <c r="LH394" s="160"/>
      <c r="LI394" s="160"/>
      <c r="LJ394" s="160"/>
      <c r="LK394" s="160"/>
      <c r="LL394" s="160"/>
      <c r="LM394" s="160"/>
      <c r="LN394" s="160"/>
      <c r="LO394" s="160"/>
      <c r="LP394" s="160"/>
      <c r="LQ394" s="160"/>
      <c r="LR394" s="160"/>
      <c r="LS394" s="160"/>
      <c r="LT394" s="160"/>
      <c r="LU394" s="160"/>
      <c r="LV394" s="160"/>
      <c r="LW394" s="160"/>
      <c r="LX394" s="160"/>
      <c r="LY394" s="160"/>
      <c r="LZ394" s="160"/>
      <c r="MA394" s="160"/>
      <c r="MB394" s="160"/>
      <c r="MC394" s="160"/>
      <c r="MD394" s="160"/>
      <c r="ME394" s="160"/>
      <c r="MF394" s="160"/>
      <c r="MG394" s="160"/>
      <c r="MH394" s="160"/>
      <c r="MI394" s="160"/>
      <c r="MJ394" s="160"/>
      <c r="MK394" s="160"/>
      <c r="ML394" s="160"/>
      <c r="MM394" s="160"/>
      <c r="MN394" s="160"/>
      <c r="MO394" s="160"/>
      <c r="MP394" s="160"/>
      <c r="MQ394" s="160"/>
      <c r="MR394" s="160"/>
      <c r="MS394" s="160"/>
      <c r="MT394" s="160"/>
      <c r="MU394" s="160"/>
      <c r="MV394" s="160"/>
      <c r="MW394" s="160"/>
      <c r="MX394" s="160"/>
      <c r="MY394" s="160"/>
      <c r="MZ394" s="160"/>
      <c r="NA394" s="160"/>
      <c r="NB394" s="160"/>
      <c r="NC394" s="160"/>
      <c r="ND394" s="160"/>
      <c r="NE394" s="160"/>
      <c r="NF394" s="160"/>
      <c r="NG394" s="160"/>
      <c r="NH394" s="160"/>
      <c r="NI394" s="160"/>
      <c r="NJ394" s="160"/>
      <c r="NK394" s="160"/>
      <c r="NL394" s="160"/>
      <c r="NM394" s="160"/>
      <c r="NN394" s="160"/>
      <c r="NO394" s="160"/>
      <c r="NP394" s="160"/>
      <c r="NQ394" s="160"/>
      <c r="NR394" s="160"/>
      <c r="NS394" s="160"/>
      <c r="NT394" s="160"/>
      <c r="NU394" s="160"/>
      <c r="NV394" s="160"/>
      <c r="NW394" s="160"/>
      <c r="NX394" s="160"/>
      <c r="NY394" s="160"/>
      <c r="NZ394" s="160"/>
      <c r="OA394" s="160"/>
      <c r="OB394" s="160"/>
      <c r="OC394" s="160"/>
      <c r="OD394" s="160"/>
      <c r="OE394" s="160"/>
      <c r="OF394" s="160"/>
      <c r="OG394" s="160"/>
      <c r="OH394" s="160"/>
      <c r="OI394" s="160"/>
      <c r="OJ394" s="160"/>
      <c r="OK394" s="160"/>
      <c r="OL394" s="160"/>
      <c r="OM394" s="160"/>
      <c r="ON394" s="160"/>
      <c r="OO394" s="160"/>
      <c r="OP394" s="160"/>
      <c r="OQ394" s="160"/>
      <c r="OR394" s="160"/>
      <c r="OS394" s="160"/>
      <c r="OT394" s="160"/>
      <c r="OU394" s="160"/>
      <c r="OV394" s="160"/>
      <c r="OW394" s="160"/>
      <c r="OX394" s="160"/>
      <c r="OY394" s="160"/>
      <c r="OZ394" s="160"/>
      <c r="PA394" s="160"/>
      <c r="PB394" s="160"/>
      <c r="PC394" s="160"/>
      <c r="PD394" s="160"/>
      <c r="PE394" s="160"/>
      <c r="PF394" s="160"/>
      <c r="PG394" s="160"/>
      <c r="PH394" s="160"/>
      <c r="PI394" s="160"/>
      <c r="PJ394" s="160"/>
      <c r="PK394" s="160"/>
      <c r="PL394" s="160"/>
      <c r="PM394" s="160"/>
      <c r="PN394" s="160"/>
      <c r="PO394" s="160"/>
      <c r="PP394" s="160"/>
      <c r="PQ394" s="160"/>
      <c r="PR394" s="160"/>
      <c r="PS394" s="160"/>
      <c r="PT394" s="160"/>
      <c r="PU394" s="160"/>
      <c r="PV394" s="160"/>
      <c r="PW394" s="160"/>
      <c r="PX394" s="160"/>
      <c r="PY394" s="160"/>
      <c r="PZ394" s="160"/>
      <c r="QA394" s="160"/>
      <c r="QB394" s="160"/>
      <c r="QC394" s="160"/>
      <c r="QD394" s="160"/>
      <c r="QE394" s="160"/>
      <c r="QF394" s="160"/>
      <c r="QG394" s="160"/>
      <c r="QH394" s="160"/>
      <c r="QI394" s="160"/>
      <c r="QJ394" s="160"/>
      <c r="QK394" s="160"/>
      <c r="QL394" s="160"/>
      <c r="QM394" s="160"/>
      <c r="QN394" s="160"/>
      <c r="QO394" s="160"/>
      <c r="QP394" s="160"/>
      <c r="QQ394" s="160"/>
      <c r="QR394" s="160"/>
      <c r="QS394" s="160"/>
      <c r="QT394" s="160"/>
      <c r="QU394" s="160"/>
      <c r="QV394" s="160"/>
      <c r="QW394" s="160"/>
      <c r="QX394" s="160"/>
      <c r="QY394" s="160"/>
      <c r="QZ394" s="160"/>
      <c r="RA394" s="160"/>
      <c r="RB394" s="160"/>
      <c r="RC394" s="160"/>
      <c r="RD394" s="160"/>
      <c r="RE394" s="160"/>
      <c r="RF394" s="160"/>
      <c r="RG394" s="160"/>
      <c r="RH394" s="160"/>
      <c r="RI394" s="160"/>
      <c r="RJ394" s="160"/>
      <c r="RK394" s="160"/>
      <c r="RL394" s="160"/>
      <c r="RM394" s="160"/>
      <c r="RN394" s="160"/>
      <c r="RO394" s="160"/>
      <c r="RP394" s="160"/>
      <c r="RQ394" s="160"/>
      <c r="RR394" s="160"/>
      <c r="RS394" s="160"/>
      <c r="RT394" s="160"/>
      <c r="RU394" s="160"/>
      <c r="RV394" s="160"/>
      <c r="RW394" s="160"/>
      <c r="RX394" s="160"/>
      <c r="RY394" s="160"/>
      <c r="RZ394" s="160"/>
      <c r="SA394" s="160"/>
      <c r="SB394" s="160"/>
      <c r="SC394" s="160"/>
      <c r="SD394" s="160"/>
      <c r="SE394" s="160"/>
      <c r="SF394" s="160"/>
      <c r="SG394" s="160"/>
      <c r="SH394" s="160"/>
      <c r="SI394" s="160"/>
      <c r="SJ394" s="160"/>
      <c r="SK394" s="160"/>
      <c r="SL394" s="160"/>
      <c r="SM394" s="160"/>
      <c r="SN394" s="160"/>
      <c r="SO394" s="160"/>
      <c r="SP394" s="160"/>
      <c r="SQ394" s="160"/>
      <c r="SR394" s="160"/>
      <c r="SS394" s="160"/>
      <c r="ST394" s="160"/>
      <c r="SU394" s="160"/>
      <c r="SV394" s="160"/>
      <c r="SW394" s="160"/>
      <c r="SX394" s="160"/>
      <c r="SY394" s="160"/>
      <c r="SZ394" s="160"/>
      <c r="TA394" s="160"/>
      <c r="TB394" s="160"/>
      <c r="TC394" s="160"/>
      <c r="TD394" s="160"/>
      <c r="TE394" s="160"/>
      <c r="TF394" s="160"/>
    </row>
    <row r="395" spans="1:526">
      <c r="A395" s="160"/>
      <c r="B395" s="160"/>
      <c r="C395" s="160"/>
      <c r="D395" s="160"/>
      <c r="E395" s="160"/>
      <c r="F395" s="160"/>
      <c r="G395" s="160"/>
      <c r="H395" s="160"/>
      <c r="I395" s="160"/>
      <c r="J395" s="160"/>
      <c r="K395" s="160"/>
      <c r="L395" s="160"/>
      <c r="M395" s="160"/>
      <c r="N395" s="160"/>
      <c r="O395" s="160"/>
      <c r="P395" s="160"/>
      <c r="Q395" s="160"/>
      <c r="R395" s="160"/>
      <c r="S395" s="160"/>
      <c r="T395" s="160"/>
      <c r="U395" s="160"/>
      <c r="V395" s="160"/>
      <c r="W395" s="160"/>
      <c r="X395" s="160"/>
      <c r="Y395" s="160"/>
      <c r="Z395" s="160"/>
      <c r="AA395" s="160"/>
      <c r="AB395" s="160"/>
      <c r="AC395" s="160"/>
      <c r="AD395" s="160"/>
      <c r="AE395" s="160"/>
      <c r="AF395" s="160"/>
      <c r="AG395" s="160"/>
      <c r="AH395" s="160"/>
      <c r="AI395" s="160"/>
      <c r="AJ395" s="160"/>
      <c r="AK395" s="160"/>
      <c r="AL395" s="160"/>
      <c r="AM395" s="160"/>
      <c r="AN395" s="160"/>
      <c r="AO395" s="160"/>
      <c r="AP395" s="160"/>
      <c r="AQ395" s="160"/>
      <c r="AR395" s="160"/>
      <c r="AS395" s="160"/>
      <c r="AT395" s="160"/>
      <c r="AU395" s="160"/>
      <c r="AV395" s="160"/>
      <c r="AW395" s="160"/>
      <c r="AX395" s="160"/>
      <c r="AY395" s="160"/>
      <c r="AZ395" s="160"/>
      <c r="BA395" s="160"/>
      <c r="BB395" s="160"/>
      <c r="BC395" s="160"/>
      <c r="BD395" s="160"/>
      <c r="BE395" s="160"/>
      <c r="BF395" s="160"/>
      <c r="BG395" s="160"/>
      <c r="BH395" s="160"/>
      <c r="BI395" s="160"/>
      <c r="BJ395" s="160"/>
      <c r="BK395" s="160"/>
      <c r="BL395" s="160"/>
      <c r="BM395" s="160"/>
      <c r="BN395" s="160"/>
      <c r="BO395" s="160"/>
      <c r="BP395" s="160"/>
      <c r="BQ395" s="160"/>
      <c r="BR395" s="160"/>
      <c r="BS395" s="160"/>
      <c r="BT395" s="160"/>
      <c r="BU395" s="160"/>
      <c r="BV395" s="160"/>
      <c r="BW395" s="160"/>
      <c r="BX395" s="160"/>
      <c r="BY395" s="160"/>
      <c r="BZ395" s="160"/>
      <c r="CA395" s="160"/>
      <c r="CB395" s="160"/>
      <c r="CC395" s="160"/>
      <c r="CD395" s="160"/>
      <c r="CE395" s="160"/>
      <c r="CF395" s="160"/>
      <c r="CG395" s="160"/>
      <c r="CH395" s="160"/>
      <c r="CI395" s="160"/>
      <c r="CJ395" s="160"/>
      <c r="CK395" s="160"/>
      <c r="CL395" s="160"/>
      <c r="CM395" s="160"/>
      <c r="CN395" s="160"/>
      <c r="CO395" s="160"/>
      <c r="CP395" s="160"/>
      <c r="CQ395" s="160"/>
      <c r="CR395" s="160"/>
      <c r="CS395" s="160"/>
      <c r="CT395" s="160"/>
      <c r="CU395" s="160"/>
      <c r="CV395" s="160"/>
      <c r="CW395" s="160"/>
      <c r="CX395" s="160"/>
      <c r="CY395" s="160"/>
      <c r="CZ395" s="160"/>
      <c r="DA395" s="160"/>
      <c r="DB395" s="160"/>
      <c r="DC395" s="160"/>
      <c r="DD395" s="160"/>
      <c r="DE395" s="160"/>
      <c r="DF395" s="160"/>
      <c r="DG395" s="160"/>
      <c r="DH395" s="160"/>
      <c r="DI395" s="160"/>
      <c r="DJ395" s="160"/>
      <c r="DK395" s="160"/>
      <c r="DL395" s="160"/>
      <c r="DM395" s="160"/>
      <c r="DN395" s="160"/>
      <c r="DO395" s="160"/>
      <c r="DP395" s="160"/>
      <c r="DQ395" s="160"/>
      <c r="DR395" s="160"/>
      <c r="DS395" s="160"/>
      <c r="DT395" s="160"/>
      <c r="DU395" s="160"/>
      <c r="DV395" s="160"/>
      <c r="DW395" s="160"/>
      <c r="DX395" s="160"/>
      <c r="DY395" s="160"/>
      <c r="DZ395" s="160"/>
      <c r="EA395" s="160"/>
      <c r="EB395" s="160"/>
      <c r="EC395" s="160"/>
      <c r="ED395" s="160"/>
      <c r="EE395" s="160"/>
      <c r="EF395" s="160"/>
      <c r="EG395" s="160"/>
      <c r="EH395" s="160"/>
      <c r="EI395" s="160"/>
      <c r="EJ395" s="160"/>
      <c r="EK395" s="160"/>
      <c r="EL395" s="160"/>
      <c r="EM395" s="160"/>
      <c r="EN395" s="160"/>
      <c r="EO395" s="160"/>
      <c r="EP395" s="160"/>
      <c r="EQ395" s="160"/>
      <c r="ER395" s="160"/>
      <c r="ES395" s="160"/>
      <c r="ET395" s="160"/>
      <c r="EU395" s="160"/>
      <c r="EV395" s="160"/>
      <c r="EW395" s="160"/>
      <c r="EX395" s="160"/>
      <c r="EY395" s="160"/>
      <c r="EZ395" s="160"/>
      <c r="FA395" s="160"/>
      <c r="FB395" s="160"/>
      <c r="FC395" s="160"/>
      <c r="FD395" s="160"/>
      <c r="FE395" s="160"/>
      <c r="FF395" s="160"/>
      <c r="FG395" s="160"/>
      <c r="FH395" s="160"/>
      <c r="FI395" s="160"/>
      <c r="FJ395" s="160"/>
      <c r="FK395" s="160"/>
      <c r="FL395" s="160"/>
      <c r="FM395" s="160"/>
      <c r="FN395" s="160"/>
      <c r="FO395" s="160"/>
      <c r="FP395" s="160"/>
      <c r="FQ395" s="160"/>
      <c r="FR395" s="160"/>
      <c r="FS395" s="160"/>
      <c r="FT395" s="160"/>
      <c r="FU395" s="160"/>
      <c r="FV395" s="160"/>
      <c r="FW395" s="160"/>
      <c r="FX395" s="160"/>
      <c r="FY395" s="160"/>
      <c r="FZ395" s="160"/>
      <c r="GA395" s="160"/>
      <c r="GB395" s="160"/>
      <c r="GC395" s="160"/>
      <c r="GD395" s="160"/>
      <c r="GE395" s="160"/>
      <c r="GF395" s="160"/>
      <c r="GG395" s="160"/>
      <c r="GH395" s="160"/>
      <c r="GI395" s="160"/>
      <c r="GJ395" s="160"/>
      <c r="GK395" s="160"/>
      <c r="GL395" s="160"/>
      <c r="GM395" s="160"/>
      <c r="GN395" s="160"/>
      <c r="GO395" s="160"/>
      <c r="GP395" s="160"/>
      <c r="GQ395" s="160"/>
      <c r="GR395" s="160"/>
      <c r="GS395" s="160"/>
      <c r="GT395" s="160"/>
      <c r="GU395" s="160"/>
      <c r="GV395" s="160"/>
      <c r="GW395" s="160"/>
      <c r="GX395" s="160"/>
      <c r="GY395" s="160"/>
      <c r="GZ395" s="160"/>
      <c r="HA395" s="160"/>
      <c r="HB395" s="160"/>
      <c r="HC395" s="160"/>
      <c r="HD395" s="160"/>
      <c r="HE395" s="160"/>
      <c r="HF395" s="160"/>
      <c r="HG395" s="160"/>
      <c r="HH395" s="160"/>
      <c r="HI395" s="160"/>
      <c r="HJ395" s="160"/>
      <c r="HK395" s="160"/>
      <c r="HL395" s="160"/>
      <c r="HM395" s="160"/>
      <c r="HN395" s="160"/>
      <c r="HO395" s="160"/>
      <c r="HP395" s="160"/>
      <c r="HQ395" s="160"/>
      <c r="HR395" s="160"/>
      <c r="HS395" s="160"/>
      <c r="HT395" s="160"/>
      <c r="HU395" s="160"/>
      <c r="HV395" s="160"/>
      <c r="HW395" s="160"/>
      <c r="HX395" s="160"/>
      <c r="HY395" s="160"/>
      <c r="HZ395" s="160"/>
      <c r="IA395" s="160"/>
      <c r="IB395" s="160"/>
      <c r="IC395" s="160"/>
      <c r="ID395" s="160"/>
      <c r="IE395" s="160"/>
      <c r="IF395" s="160"/>
      <c r="IG395" s="160"/>
      <c r="IH395" s="160"/>
      <c r="II395" s="160"/>
      <c r="IJ395" s="160"/>
      <c r="IK395" s="160"/>
      <c r="IL395" s="160"/>
      <c r="IM395" s="160"/>
      <c r="IN395" s="160"/>
      <c r="IO395" s="160"/>
      <c r="IP395" s="160"/>
      <c r="IQ395" s="160"/>
      <c r="IR395" s="160"/>
      <c r="IS395" s="160"/>
      <c r="IT395" s="160"/>
      <c r="IU395" s="160"/>
      <c r="IV395" s="160"/>
      <c r="IW395" s="160"/>
      <c r="IX395" s="160"/>
      <c r="IY395" s="160"/>
      <c r="IZ395" s="160"/>
      <c r="JA395" s="160"/>
      <c r="JB395" s="160"/>
      <c r="JC395" s="160"/>
      <c r="JD395" s="160"/>
      <c r="JE395" s="160"/>
      <c r="JF395" s="160"/>
      <c r="JG395" s="160"/>
      <c r="JH395" s="160"/>
      <c r="JI395" s="160"/>
      <c r="JJ395" s="160"/>
      <c r="JK395" s="160"/>
      <c r="JL395" s="160"/>
      <c r="JM395" s="160"/>
      <c r="JN395" s="160"/>
      <c r="JO395" s="160"/>
      <c r="JP395" s="160"/>
      <c r="JQ395" s="160"/>
      <c r="JR395" s="160"/>
      <c r="JS395" s="160"/>
      <c r="JT395" s="160"/>
      <c r="JU395" s="160"/>
      <c r="JV395" s="160"/>
      <c r="JW395" s="160"/>
      <c r="JX395" s="160"/>
      <c r="JY395" s="160"/>
      <c r="JZ395" s="160"/>
      <c r="KA395" s="160"/>
      <c r="KB395" s="160"/>
      <c r="KC395" s="160"/>
      <c r="KD395" s="160"/>
      <c r="KE395" s="160"/>
      <c r="KF395" s="160"/>
      <c r="KG395" s="160"/>
      <c r="KH395" s="160"/>
      <c r="KI395" s="160"/>
      <c r="KJ395" s="160"/>
      <c r="KK395" s="160"/>
      <c r="KL395" s="160"/>
      <c r="KM395" s="160"/>
      <c r="KN395" s="160"/>
      <c r="KO395" s="160"/>
      <c r="KP395" s="160"/>
      <c r="KQ395" s="160"/>
      <c r="KR395" s="160"/>
      <c r="KS395" s="160"/>
      <c r="KT395" s="160"/>
      <c r="KU395" s="160"/>
      <c r="KV395" s="160"/>
      <c r="KW395" s="160"/>
      <c r="KX395" s="160"/>
      <c r="KY395" s="160"/>
      <c r="KZ395" s="160"/>
      <c r="LA395" s="160"/>
      <c r="LB395" s="160"/>
      <c r="LC395" s="160"/>
      <c r="LD395" s="160"/>
      <c r="LE395" s="160"/>
      <c r="LF395" s="160"/>
      <c r="LG395" s="160"/>
      <c r="LH395" s="160"/>
      <c r="LI395" s="160"/>
      <c r="LJ395" s="160"/>
      <c r="LK395" s="160"/>
      <c r="LL395" s="160"/>
      <c r="LM395" s="160"/>
      <c r="LN395" s="160"/>
      <c r="LO395" s="160"/>
      <c r="LP395" s="160"/>
      <c r="LQ395" s="160"/>
      <c r="LR395" s="160"/>
      <c r="LS395" s="160"/>
      <c r="LT395" s="160"/>
      <c r="LU395" s="160"/>
      <c r="LV395" s="160"/>
      <c r="LW395" s="160"/>
      <c r="LX395" s="160"/>
      <c r="LY395" s="160"/>
      <c r="LZ395" s="160"/>
      <c r="MA395" s="160"/>
      <c r="MB395" s="160"/>
      <c r="MC395" s="160"/>
      <c r="MD395" s="160"/>
      <c r="ME395" s="160"/>
      <c r="MF395" s="160"/>
      <c r="MG395" s="160"/>
      <c r="MH395" s="160"/>
      <c r="MI395" s="160"/>
      <c r="MJ395" s="160"/>
      <c r="MK395" s="160"/>
      <c r="ML395" s="160"/>
      <c r="MM395" s="160"/>
      <c r="MN395" s="160"/>
      <c r="MO395" s="160"/>
      <c r="MP395" s="160"/>
      <c r="MQ395" s="160"/>
      <c r="MR395" s="160"/>
      <c r="MS395" s="160"/>
      <c r="MT395" s="160"/>
      <c r="MU395" s="160"/>
      <c r="MV395" s="160"/>
      <c r="MW395" s="160"/>
      <c r="MX395" s="160"/>
      <c r="MY395" s="160"/>
      <c r="MZ395" s="160"/>
      <c r="NA395" s="160"/>
      <c r="NB395" s="160"/>
      <c r="NC395" s="160"/>
      <c r="ND395" s="160"/>
      <c r="NE395" s="160"/>
      <c r="NF395" s="160"/>
      <c r="NG395" s="160"/>
      <c r="NH395" s="160"/>
      <c r="NI395" s="160"/>
      <c r="NJ395" s="160"/>
      <c r="NK395" s="160"/>
      <c r="NL395" s="160"/>
      <c r="NM395" s="160"/>
      <c r="NN395" s="160"/>
      <c r="NO395" s="160"/>
      <c r="NP395" s="160"/>
      <c r="NQ395" s="160"/>
      <c r="NR395" s="160"/>
      <c r="NS395" s="160"/>
      <c r="NT395" s="160"/>
      <c r="NU395" s="160"/>
      <c r="NV395" s="160"/>
      <c r="NW395" s="160"/>
      <c r="NX395" s="160"/>
      <c r="NY395" s="160"/>
      <c r="NZ395" s="160"/>
      <c r="OA395" s="160"/>
      <c r="OB395" s="160"/>
      <c r="OC395" s="160"/>
      <c r="OD395" s="160"/>
      <c r="OE395" s="160"/>
      <c r="OF395" s="160"/>
      <c r="OG395" s="160"/>
      <c r="OH395" s="160"/>
      <c r="OI395" s="160"/>
      <c r="OJ395" s="160"/>
      <c r="OK395" s="160"/>
      <c r="OL395" s="160"/>
      <c r="OM395" s="160"/>
      <c r="ON395" s="160"/>
      <c r="OO395" s="160"/>
      <c r="OP395" s="160"/>
      <c r="OQ395" s="160"/>
      <c r="OR395" s="160"/>
      <c r="OS395" s="160"/>
      <c r="OT395" s="160"/>
      <c r="OU395" s="160"/>
      <c r="OV395" s="160"/>
      <c r="OW395" s="160"/>
      <c r="OX395" s="160"/>
      <c r="OY395" s="160"/>
      <c r="OZ395" s="160"/>
      <c r="PA395" s="160"/>
      <c r="PB395" s="160"/>
      <c r="PC395" s="160"/>
      <c r="PD395" s="160"/>
      <c r="PE395" s="160"/>
      <c r="PF395" s="160"/>
      <c r="PG395" s="160"/>
      <c r="PH395" s="160"/>
      <c r="PI395" s="160"/>
      <c r="PJ395" s="160"/>
      <c r="PK395" s="160"/>
      <c r="PL395" s="160"/>
      <c r="PM395" s="160"/>
      <c r="PN395" s="160"/>
      <c r="PO395" s="160"/>
      <c r="PP395" s="160"/>
      <c r="PQ395" s="160"/>
      <c r="PR395" s="160"/>
      <c r="PS395" s="160"/>
      <c r="PT395" s="160"/>
      <c r="PU395" s="160"/>
      <c r="PV395" s="160"/>
      <c r="PW395" s="160"/>
      <c r="PX395" s="160"/>
      <c r="PY395" s="160"/>
      <c r="PZ395" s="160"/>
      <c r="QA395" s="160"/>
      <c r="QB395" s="160"/>
      <c r="QC395" s="160"/>
      <c r="QD395" s="160"/>
      <c r="QE395" s="160"/>
      <c r="QF395" s="160"/>
      <c r="QG395" s="160"/>
      <c r="QH395" s="160"/>
      <c r="QI395" s="160"/>
      <c r="QJ395" s="160"/>
      <c r="QK395" s="160"/>
      <c r="QL395" s="160"/>
      <c r="QM395" s="160"/>
      <c r="QN395" s="160"/>
      <c r="QO395" s="160"/>
      <c r="QP395" s="160"/>
      <c r="QQ395" s="160"/>
      <c r="QR395" s="160"/>
      <c r="QS395" s="160"/>
      <c r="QT395" s="160"/>
      <c r="QU395" s="160"/>
      <c r="QV395" s="160"/>
      <c r="QW395" s="160"/>
      <c r="QX395" s="160"/>
      <c r="QY395" s="160"/>
      <c r="QZ395" s="160"/>
      <c r="RA395" s="160"/>
      <c r="RB395" s="160"/>
      <c r="RC395" s="160"/>
      <c r="RD395" s="160"/>
      <c r="RE395" s="160"/>
      <c r="RF395" s="160"/>
      <c r="RG395" s="160"/>
      <c r="RH395" s="160"/>
      <c r="RI395" s="160"/>
      <c r="RJ395" s="160"/>
      <c r="RK395" s="160"/>
      <c r="RL395" s="160"/>
      <c r="RM395" s="160"/>
      <c r="RN395" s="160"/>
      <c r="RO395" s="160"/>
      <c r="RP395" s="160"/>
      <c r="RQ395" s="160"/>
      <c r="RR395" s="160"/>
      <c r="RS395" s="160"/>
      <c r="RT395" s="160"/>
      <c r="RU395" s="160"/>
      <c r="RV395" s="160"/>
      <c r="RW395" s="160"/>
      <c r="RX395" s="160"/>
      <c r="RY395" s="160"/>
      <c r="RZ395" s="160"/>
      <c r="SA395" s="160"/>
      <c r="SB395" s="160"/>
      <c r="SC395" s="160"/>
      <c r="SD395" s="160"/>
      <c r="SE395" s="160"/>
      <c r="SF395" s="160"/>
      <c r="SG395" s="160"/>
      <c r="SH395" s="160"/>
      <c r="SI395" s="160"/>
      <c r="SJ395" s="160"/>
      <c r="SK395" s="160"/>
      <c r="SL395" s="160"/>
      <c r="SM395" s="160"/>
      <c r="SN395" s="160"/>
      <c r="SO395" s="160"/>
      <c r="SP395" s="160"/>
      <c r="SQ395" s="160"/>
      <c r="SR395" s="160"/>
      <c r="SS395" s="160"/>
      <c r="ST395" s="160"/>
      <c r="SU395" s="160"/>
      <c r="SV395" s="160"/>
      <c r="SW395" s="160"/>
      <c r="SX395" s="160"/>
      <c r="SY395" s="160"/>
      <c r="SZ395" s="160"/>
      <c r="TA395" s="160"/>
      <c r="TB395" s="160"/>
      <c r="TC395" s="160"/>
      <c r="TD395" s="160"/>
      <c r="TE395" s="160"/>
      <c r="TF395" s="160"/>
    </row>
    <row r="396" spans="1:526">
      <c r="A396" s="160"/>
      <c r="B396" s="160"/>
      <c r="C396" s="160"/>
      <c r="D396" s="160"/>
      <c r="E396" s="160"/>
      <c r="F396" s="160"/>
      <c r="G396" s="160"/>
      <c r="H396" s="160"/>
      <c r="I396" s="160"/>
      <c r="J396" s="160"/>
      <c r="K396" s="160"/>
      <c r="L396" s="160"/>
      <c r="M396" s="160"/>
      <c r="N396" s="160"/>
      <c r="O396" s="160"/>
      <c r="P396" s="160"/>
      <c r="Q396" s="160"/>
      <c r="R396" s="160"/>
      <c r="S396" s="160"/>
      <c r="T396" s="160"/>
      <c r="U396" s="160"/>
      <c r="V396" s="160"/>
      <c r="W396" s="160"/>
      <c r="X396" s="160"/>
      <c r="Y396" s="160"/>
      <c r="Z396" s="160"/>
      <c r="AA396" s="160"/>
      <c r="AB396" s="160"/>
      <c r="AC396" s="160"/>
      <c r="AD396" s="160"/>
      <c r="AE396" s="160"/>
      <c r="AF396" s="160"/>
      <c r="AG396" s="160"/>
      <c r="AH396" s="160"/>
      <c r="AI396" s="160"/>
      <c r="AJ396" s="160"/>
      <c r="AK396" s="160"/>
      <c r="AL396" s="160"/>
      <c r="AM396" s="160"/>
      <c r="AN396" s="160"/>
      <c r="AO396" s="160"/>
      <c r="AP396" s="160"/>
      <c r="AQ396" s="160"/>
      <c r="AR396" s="160"/>
      <c r="AS396" s="160"/>
      <c r="AT396" s="160"/>
      <c r="AU396" s="160"/>
      <c r="AV396" s="160"/>
      <c r="AW396" s="160"/>
      <c r="AX396" s="160"/>
      <c r="AY396" s="160"/>
      <c r="AZ396" s="160"/>
      <c r="BA396" s="160"/>
      <c r="BB396" s="160"/>
      <c r="BC396" s="160"/>
      <c r="BD396" s="160"/>
      <c r="BE396" s="160"/>
      <c r="BF396" s="160"/>
      <c r="BG396" s="160"/>
      <c r="BH396" s="160"/>
      <c r="BI396" s="160"/>
      <c r="BJ396" s="160"/>
      <c r="BK396" s="160"/>
      <c r="BL396" s="160"/>
      <c r="BM396" s="160"/>
      <c r="BN396" s="160"/>
      <c r="BO396" s="160"/>
      <c r="BP396" s="160"/>
      <c r="BQ396" s="160"/>
      <c r="BR396" s="160"/>
      <c r="BS396" s="160"/>
      <c r="BT396" s="160"/>
      <c r="BU396" s="160"/>
      <c r="BV396" s="160"/>
      <c r="BW396" s="160"/>
      <c r="BX396" s="160"/>
      <c r="BY396" s="160"/>
      <c r="BZ396" s="160"/>
      <c r="CA396" s="160"/>
      <c r="CB396" s="160"/>
      <c r="CC396" s="160"/>
      <c r="CD396" s="160"/>
      <c r="CE396" s="160"/>
      <c r="CF396" s="160"/>
      <c r="CG396" s="160"/>
      <c r="CH396" s="160"/>
      <c r="CI396" s="160"/>
      <c r="CJ396" s="160"/>
      <c r="CK396" s="160"/>
      <c r="CL396" s="160"/>
      <c r="CM396" s="160"/>
      <c r="CN396" s="160"/>
      <c r="CO396" s="160"/>
      <c r="CP396" s="160"/>
      <c r="CQ396" s="160"/>
      <c r="CR396" s="160"/>
      <c r="CS396" s="160"/>
      <c r="CT396" s="160"/>
      <c r="CU396" s="160"/>
      <c r="CV396" s="160"/>
      <c r="CW396" s="160"/>
      <c r="CX396" s="160"/>
      <c r="CY396" s="160"/>
      <c r="CZ396" s="160"/>
      <c r="DA396" s="160"/>
      <c r="DB396" s="160"/>
      <c r="DC396" s="160"/>
      <c r="DD396" s="160"/>
      <c r="DE396" s="160"/>
      <c r="DF396" s="160"/>
      <c r="DG396" s="160"/>
      <c r="DH396" s="160"/>
      <c r="DI396" s="160"/>
      <c r="DJ396" s="160"/>
      <c r="DK396" s="160"/>
      <c r="DL396" s="160"/>
      <c r="DM396" s="160"/>
      <c r="DN396" s="160"/>
      <c r="DO396" s="160"/>
      <c r="DP396" s="160"/>
      <c r="DQ396" s="160"/>
      <c r="DR396" s="160"/>
      <c r="DS396" s="160"/>
      <c r="DT396" s="160"/>
      <c r="DU396" s="160"/>
      <c r="DV396" s="160"/>
      <c r="DW396" s="160"/>
      <c r="DX396" s="160"/>
      <c r="DY396" s="160"/>
      <c r="DZ396" s="160"/>
      <c r="EA396" s="160"/>
      <c r="EB396" s="160"/>
      <c r="EC396" s="160"/>
      <c r="ED396" s="160"/>
      <c r="EE396" s="160"/>
      <c r="EF396" s="160"/>
      <c r="EG396" s="160"/>
      <c r="EH396" s="160"/>
      <c r="EI396" s="160"/>
      <c r="EJ396" s="160"/>
      <c r="EK396" s="160"/>
      <c r="EL396" s="160"/>
      <c r="EM396" s="160"/>
      <c r="EN396" s="160"/>
      <c r="EO396" s="160"/>
      <c r="EP396" s="160"/>
      <c r="EQ396" s="160"/>
      <c r="ER396" s="160"/>
      <c r="ES396" s="160"/>
      <c r="ET396" s="160"/>
      <c r="EU396" s="160"/>
      <c r="EV396" s="160"/>
      <c r="EW396" s="160"/>
      <c r="EX396" s="160"/>
      <c r="EY396" s="160"/>
      <c r="EZ396" s="160"/>
      <c r="FA396" s="160"/>
      <c r="FB396" s="160"/>
      <c r="FC396" s="160"/>
      <c r="FD396" s="160"/>
      <c r="FE396" s="160"/>
      <c r="FF396" s="160"/>
      <c r="FG396" s="160"/>
      <c r="FH396" s="160"/>
      <c r="FI396" s="160"/>
      <c r="FJ396" s="160"/>
      <c r="FK396" s="160"/>
      <c r="FL396" s="160"/>
      <c r="FM396" s="160"/>
      <c r="FN396" s="160"/>
      <c r="FO396" s="160"/>
      <c r="FP396" s="160"/>
      <c r="FQ396" s="160"/>
      <c r="FR396" s="160"/>
      <c r="FS396" s="160"/>
      <c r="FT396" s="160"/>
      <c r="FU396" s="160"/>
      <c r="FV396" s="160"/>
      <c r="FW396" s="160"/>
      <c r="FX396" s="160"/>
      <c r="FY396" s="160"/>
      <c r="FZ396" s="160"/>
      <c r="GA396" s="160"/>
      <c r="GB396" s="160"/>
      <c r="GC396" s="160"/>
      <c r="GD396" s="160"/>
      <c r="GE396" s="160"/>
      <c r="GF396" s="160"/>
      <c r="GG396" s="160"/>
      <c r="GH396" s="160"/>
      <c r="GI396" s="160"/>
      <c r="GJ396" s="160"/>
      <c r="GK396" s="160"/>
      <c r="GL396" s="160"/>
      <c r="GM396" s="160"/>
      <c r="GN396" s="160"/>
      <c r="GO396" s="160"/>
      <c r="GP396" s="160"/>
      <c r="GQ396" s="160"/>
      <c r="GR396" s="160"/>
      <c r="GS396" s="160"/>
      <c r="GT396" s="160"/>
      <c r="GU396" s="160"/>
      <c r="GV396" s="160"/>
      <c r="GW396" s="160"/>
      <c r="GX396" s="160"/>
      <c r="GY396" s="160"/>
      <c r="GZ396" s="160"/>
      <c r="HA396" s="160"/>
      <c r="HB396" s="160"/>
      <c r="HC396" s="160"/>
      <c r="HD396" s="160"/>
      <c r="HE396" s="160"/>
      <c r="HF396" s="160"/>
      <c r="HG396" s="160"/>
      <c r="HH396" s="160"/>
      <c r="HI396" s="160"/>
      <c r="HJ396" s="160"/>
      <c r="HK396" s="160"/>
      <c r="HL396" s="160"/>
      <c r="HM396" s="160"/>
      <c r="HN396" s="160"/>
      <c r="HO396" s="160"/>
      <c r="HP396" s="160"/>
      <c r="HQ396" s="160"/>
      <c r="HR396" s="160"/>
      <c r="HS396" s="160"/>
      <c r="HT396" s="160"/>
      <c r="HU396" s="160"/>
      <c r="HV396" s="160"/>
      <c r="HW396" s="160"/>
      <c r="HX396" s="160"/>
      <c r="HY396" s="160"/>
      <c r="HZ396" s="160"/>
      <c r="IA396" s="160"/>
      <c r="IB396" s="160"/>
      <c r="IC396" s="160"/>
      <c r="ID396" s="160"/>
      <c r="IE396" s="160"/>
      <c r="IF396" s="160"/>
      <c r="IG396" s="160"/>
      <c r="IH396" s="160"/>
      <c r="II396" s="160"/>
      <c r="IJ396" s="160"/>
      <c r="IK396" s="160"/>
      <c r="IL396" s="160"/>
      <c r="IM396" s="160"/>
      <c r="IN396" s="160"/>
      <c r="IO396" s="160"/>
      <c r="IP396" s="160"/>
      <c r="IQ396" s="160"/>
      <c r="IR396" s="160"/>
      <c r="IS396" s="160"/>
      <c r="IT396" s="160"/>
      <c r="IU396" s="160"/>
      <c r="IV396" s="160"/>
      <c r="IW396" s="160"/>
      <c r="IX396" s="160"/>
      <c r="IY396" s="160"/>
      <c r="IZ396" s="160"/>
      <c r="JA396" s="160"/>
      <c r="JB396" s="160"/>
      <c r="JC396" s="160"/>
      <c r="JD396" s="160"/>
      <c r="JE396" s="160"/>
      <c r="JF396" s="160"/>
      <c r="JG396" s="160"/>
      <c r="JH396" s="160"/>
      <c r="JI396" s="160"/>
      <c r="JJ396" s="160"/>
      <c r="JK396" s="160"/>
      <c r="JL396" s="160"/>
      <c r="JM396" s="160"/>
      <c r="JN396" s="160"/>
      <c r="JO396" s="160"/>
      <c r="JP396" s="160"/>
      <c r="JQ396" s="160"/>
      <c r="JR396" s="160"/>
      <c r="JS396" s="160"/>
      <c r="JT396" s="160"/>
      <c r="JU396" s="160"/>
      <c r="JV396" s="160"/>
      <c r="JW396" s="160"/>
      <c r="JX396" s="160"/>
      <c r="JY396" s="160"/>
      <c r="JZ396" s="160"/>
      <c r="KA396" s="160"/>
      <c r="KB396" s="160"/>
      <c r="KC396" s="160"/>
      <c r="KD396" s="160"/>
      <c r="KE396" s="160"/>
      <c r="KF396" s="160"/>
      <c r="KG396" s="160"/>
      <c r="KH396" s="160"/>
      <c r="KI396" s="160"/>
      <c r="KJ396" s="160"/>
      <c r="KK396" s="160"/>
      <c r="KL396" s="160"/>
      <c r="KM396" s="160"/>
      <c r="KN396" s="160"/>
      <c r="KO396" s="160"/>
      <c r="KP396" s="160"/>
      <c r="KQ396" s="160"/>
      <c r="KR396" s="160"/>
      <c r="KS396" s="160"/>
      <c r="KT396" s="160"/>
      <c r="KU396" s="160"/>
      <c r="KV396" s="160"/>
      <c r="KW396" s="160"/>
      <c r="KX396" s="160"/>
      <c r="KY396" s="160"/>
      <c r="KZ396" s="160"/>
      <c r="LA396" s="160"/>
      <c r="LB396" s="160"/>
      <c r="LC396" s="160"/>
      <c r="LD396" s="160"/>
      <c r="LE396" s="160"/>
      <c r="LF396" s="160"/>
      <c r="LG396" s="160"/>
      <c r="LH396" s="160"/>
      <c r="LI396" s="160"/>
      <c r="LJ396" s="160"/>
      <c r="LK396" s="160"/>
      <c r="LL396" s="160"/>
      <c r="LM396" s="160"/>
      <c r="LN396" s="160"/>
      <c r="LO396" s="160"/>
      <c r="LP396" s="160"/>
      <c r="LQ396" s="160"/>
      <c r="LR396" s="160"/>
      <c r="LS396" s="160"/>
      <c r="LT396" s="160"/>
      <c r="LU396" s="160"/>
      <c r="LV396" s="160"/>
      <c r="LW396" s="160"/>
      <c r="LX396" s="160"/>
      <c r="LY396" s="160"/>
      <c r="LZ396" s="160"/>
      <c r="MA396" s="160"/>
      <c r="MB396" s="160"/>
      <c r="MC396" s="160"/>
      <c r="MD396" s="160"/>
      <c r="ME396" s="160"/>
      <c r="MF396" s="160"/>
      <c r="MG396" s="160"/>
      <c r="MH396" s="160"/>
      <c r="MI396" s="160"/>
      <c r="MJ396" s="160"/>
      <c r="MK396" s="160"/>
      <c r="ML396" s="160"/>
      <c r="MM396" s="160"/>
      <c r="MN396" s="160"/>
      <c r="MO396" s="160"/>
      <c r="MP396" s="160"/>
      <c r="MQ396" s="160"/>
      <c r="MR396" s="160"/>
      <c r="MS396" s="160"/>
      <c r="MT396" s="160"/>
      <c r="MU396" s="160"/>
      <c r="MV396" s="160"/>
      <c r="MW396" s="160"/>
      <c r="MX396" s="160"/>
      <c r="MY396" s="160"/>
      <c r="MZ396" s="160"/>
      <c r="NA396" s="160"/>
      <c r="NB396" s="160"/>
      <c r="NC396" s="160"/>
      <c r="ND396" s="160"/>
      <c r="NE396" s="160"/>
      <c r="NF396" s="160"/>
      <c r="NG396" s="160"/>
      <c r="NH396" s="160"/>
      <c r="NI396" s="160"/>
      <c r="NJ396" s="160"/>
      <c r="NK396" s="160"/>
      <c r="NL396" s="160"/>
      <c r="NM396" s="160"/>
      <c r="NN396" s="160"/>
      <c r="NO396" s="160"/>
      <c r="NP396" s="160"/>
      <c r="NQ396" s="160"/>
      <c r="NR396" s="160"/>
      <c r="NS396" s="160"/>
      <c r="NT396" s="160"/>
      <c r="NU396" s="160"/>
      <c r="NV396" s="160"/>
      <c r="NW396" s="160"/>
      <c r="NX396" s="160"/>
      <c r="NY396" s="160"/>
      <c r="NZ396" s="160"/>
      <c r="OA396" s="160"/>
      <c r="OB396" s="160"/>
      <c r="OC396" s="160"/>
      <c r="OD396" s="160"/>
      <c r="OE396" s="160"/>
      <c r="OF396" s="160"/>
      <c r="OG396" s="160"/>
      <c r="OH396" s="160"/>
      <c r="OI396" s="160"/>
      <c r="OJ396" s="160"/>
      <c r="OK396" s="160"/>
      <c r="OL396" s="160"/>
      <c r="OM396" s="160"/>
      <c r="ON396" s="160"/>
      <c r="OO396" s="160"/>
      <c r="OP396" s="160"/>
      <c r="OQ396" s="160"/>
      <c r="OR396" s="160"/>
      <c r="OS396" s="160"/>
      <c r="OT396" s="160"/>
      <c r="OU396" s="160"/>
      <c r="OV396" s="160"/>
      <c r="OW396" s="160"/>
      <c r="OX396" s="160"/>
      <c r="OY396" s="160"/>
      <c r="OZ396" s="160"/>
      <c r="PA396" s="160"/>
      <c r="PB396" s="160"/>
      <c r="PC396" s="160"/>
      <c r="PD396" s="160"/>
      <c r="PE396" s="160"/>
      <c r="PF396" s="160"/>
      <c r="PG396" s="160"/>
      <c r="PH396" s="160"/>
      <c r="PI396" s="160"/>
      <c r="PJ396" s="160"/>
      <c r="PK396" s="160"/>
      <c r="PL396" s="160"/>
      <c r="PM396" s="160"/>
      <c r="PN396" s="160"/>
      <c r="PO396" s="160"/>
      <c r="PP396" s="160"/>
      <c r="PQ396" s="160"/>
      <c r="PR396" s="160"/>
      <c r="PS396" s="160"/>
      <c r="PT396" s="160"/>
      <c r="PU396" s="160"/>
      <c r="PV396" s="160"/>
      <c r="PW396" s="160"/>
      <c r="PX396" s="160"/>
      <c r="PY396" s="160"/>
      <c r="PZ396" s="160"/>
      <c r="QA396" s="160"/>
      <c r="QB396" s="160"/>
      <c r="QC396" s="160"/>
      <c r="QD396" s="160"/>
      <c r="QE396" s="160"/>
      <c r="QF396" s="160"/>
      <c r="QG396" s="160"/>
      <c r="QH396" s="160"/>
      <c r="QI396" s="160"/>
      <c r="QJ396" s="160"/>
      <c r="QK396" s="160"/>
      <c r="QL396" s="160"/>
      <c r="QM396" s="160"/>
      <c r="QN396" s="160"/>
      <c r="QO396" s="160"/>
      <c r="QP396" s="160"/>
      <c r="QQ396" s="160"/>
      <c r="QR396" s="160"/>
      <c r="QS396" s="160"/>
      <c r="QT396" s="160"/>
      <c r="QU396" s="160"/>
      <c r="QV396" s="160"/>
      <c r="QW396" s="160"/>
      <c r="QX396" s="160"/>
      <c r="QY396" s="160"/>
      <c r="QZ396" s="160"/>
      <c r="RA396" s="160"/>
      <c r="RB396" s="160"/>
      <c r="RC396" s="160"/>
      <c r="RD396" s="160"/>
      <c r="RE396" s="160"/>
      <c r="RF396" s="160"/>
      <c r="RG396" s="160"/>
      <c r="RH396" s="160"/>
      <c r="RI396" s="160"/>
      <c r="RJ396" s="160"/>
      <c r="RK396" s="160"/>
      <c r="RL396" s="160"/>
      <c r="RM396" s="160"/>
      <c r="RN396" s="160"/>
      <c r="RO396" s="160"/>
      <c r="RP396" s="160"/>
      <c r="RQ396" s="160"/>
      <c r="RR396" s="160"/>
      <c r="RS396" s="160"/>
      <c r="RT396" s="160"/>
      <c r="RU396" s="160"/>
      <c r="RV396" s="160"/>
      <c r="RW396" s="160"/>
      <c r="RX396" s="160"/>
      <c r="RY396" s="160"/>
      <c r="RZ396" s="160"/>
      <c r="SA396" s="160"/>
      <c r="SB396" s="160"/>
      <c r="SC396" s="160"/>
      <c r="SD396" s="160"/>
      <c r="SE396" s="160"/>
      <c r="SF396" s="160"/>
      <c r="SG396" s="160"/>
      <c r="SH396" s="160"/>
      <c r="SI396" s="160"/>
      <c r="SJ396" s="160"/>
      <c r="SK396" s="160"/>
      <c r="SL396" s="160"/>
      <c r="SM396" s="160"/>
      <c r="SN396" s="160"/>
      <c r="SO396" s="160"/>
      <c r="SP396" s="160"/>
      <c r="SQ396" s="160"/>
      <c r="SR396" s="160"/>
      <c r="SS396" s="160"/>
      <c r="ST396" s="160"/>
      <c r="SU396" s="160"/>
      <c r="SV396" s="160"/>
      <c r="SW396" s="160"/>
      <c r="SX396" s="160"/>
      <c r="SY396" s="160"/>
      <c r="SZ396" s="160"/>
      <c r="TA396" s="160"/>
      <c r="TB396" s="160"/>
      <c r="TC396" s="160"/>
      <c r="TD396" s="160"/>
      <c r="TE396" s="160"/>
      <c r="TF396" s="160"/>
    </row>
    <row r="397" spans="1:526">
      <c r="A397" s="160"/>
      <c r="B397" s="160"/>
      <c r="C397" s="160"/>
      <c r="D397" s="160"/>
      <c r="E397" s="160"/>
      <c r="F397" s="160"/>
      <c r="G397" s="160"/>
      <c r="H397" s="160"/>
      <c r="I397" s="160"/>
      <c r="J397" s="160"/>
      <c r="K397" s="160"/>
      <c r="L397" s="160"/>
      <c r="M397" s="160"/>
      <c r="N397" s="160"/>
      <c r="O397" s="160"/>
      <c r="P397" s="160"/>
      <c r="Q397" s="160"/>
      <c r="R397" s="160"/>
      <c r="S397" s="160"/>
      <c r="T397" s="160"/>
      <c r="U397" s="160"/>
      <c r="V397" s="160"/>
      <c r="W397" s="160"/>
      <c r="X397" s="160"/>
      <c r="Y397" s="160"/>
      <c r="Z397" s="160"/>
      <c r="AA397" s="160"/>
      <c r="AB397" s="160"/>
      <c r="AC397" s="160"/>
      <c r="AD397" s="160"/>
      <c r="AE397" s="160"/>
      <c r="AF397" s="160"/>
      <c r="AG397" s="160"/>
      <c r="AH397" s="160"/>
      <c r="AI397" s="160"/>
      <c r="AJ397" s="160"/>
      <c r="AK397" s="160"/>
      <c r="AL397" s="160"/>
      <c r="AM397" s="160"/>
      <c r="AN397" s="160"/>
      <c r="AO397" s="160"/>
      <c r="AP397" s="160"/>
      <c r="AQ397" s="160"/>
      <c r="AR397" s="160"/>
      <c r="AS397" s="160"/>
      <c r="AT397" s="160"/>
      <c r="AU397" s="160"/>
      <c r="AV397" s="160"/>
      <c r="AW397" s="160"/>
      <c r="AX397" s="160"/>
      <c r="AY397" s="160"/>
      <c r="AZ397" s="160"/>
      <c r="BA397" s="160"/>
      <c r="BB397" s="160"/>
      <c r="BC397" s="160"/>
      <c r="BD397" s="160"/>
      <c r="BE397" s="160"/>
      <c r="BF397" s="160"/>
      <c r="BG397" s="160"/>
      <c r="BH397" s="160"/>
      <c r="BI397" s="160"/>
      <c r="BJ397" s="160"/>
      <c r="BK397" s="160"/>
      <c r="BL397" s="160"/>
      <c r="BM397" s="160"/>
      <c r="BN397" s="160"/>
      <c r="BO397" s="160"/>
      <c r="BP397" s="160"/>
      <c r="BQ397" s="160"/>
      <c r="BR397" s="160"/>
      <c r="BS397" s="160"/>
      <c r="BT397" s="160"/>
      <c r="BU397" s="160"/>
      <c r="BV397" s="160"/>
      <c r="BW397" s="160"/>
      <c r="BX397" s="160"/>
      <c r="BY397" s="160"/>
      <c r="BZ397" s="160"/>
      <c r="CA397" s="160"/>
      <c r="CB397" s="160"/>
      <c r="CC397" s="160"/>
      <c r="CD397" s="160"/>
      <c r="CE397" s="160"/>
      <c r="CF397" s="160"/>
      <c r="CG397" s="160"/>
      <c r="CH397" s="160"/>
      <c r="CI397" s="160"/>
      <c r="CJ397" s="160"/>
      <c r="CK397" s="160"/>
      <c r="CL397" s="160"/>
      <c r="CM397" s="160"/>
      <c r="CN397" s="160"/>
      <c r="CO397" s="160"/>
      <c r="CP397" s="160"/>
      <c r="CQ397" s="160"/>
      <c r="CR397" s="160"/>
      <c r="CS397" s="160"/>
      <c r="CT397" s="160"/>
      <c r="CU397" s="160"/>
      <c r="CV397" s="160"/>
      <c r="CW397" s="160"/>
      <c r="CX397" s="160"/>
      <c r="CY397" s="160"/>
      <c r="CZ397" s="160"/>
      <c r="DA397" s="160"/>
      <c r="DB397" s="160"/>
      <c r="DC397" s="160"/>
      <c r="DD397" s="160"/>
      <c r="DE397" s="160"/>
      <c r="DF397" s="160"/>
      <c r="DG397" s="160"/>
      <c r="DH397" s="160"/>
      <c r="DI397" s="160"/>
      <c r="DJ397" s="160"/>
      <c r="DK397" s="160"/>
      <c r="DL397" s="160"/>
      <c r="DM397" s="160"/>
      <c r="DN397" s="160"/>
      <c r="DO397" s="160"/>
      <c r="DP397" s="160"/>
      <c r="DQ397" s="160"/>
      <c r="DR397" s="160"/>
      <c r="DS397" s="160"/>
      <c r="DT397" s="160"/>
      <c r="DU397" s="160"/>
      <c r="DV397" s="160"/>
      <c r="DW397" s="160"/>
      <c r="DX397" s="160"/>
      <c r="DY397" s="160"/>
      <c r="DZ397" s="160"/>
      <c r="EA397" s="160"/>
      <c r="EB397" s="160"/>
      <c r="EC397" s="160"/>
      <c r="ED397" s="160"/>
      <c r="EE397" s="160"/>
      <c r="EF397" s="160"/>
      <c r="EG397" s="160"/>
      <c r="EH397" s="160"/>
      <c r="EI397" s="160"/>
      <c r="EJ397" s="160"/>
      <c r="EK397" s="160"/>
      <c r="EL397" s="160"/>
      <c r="EM397" s="160"/>
      <c r="EN397" s="160"/>
      <c r="EO397" s="160"/>
      <c r="EP397" s="160"/>
      <c r="EQ397" s="160"/>
      <c r="ER397" s="160"/>
      <c r="ES397" s="160"/>
      <c r="ET397" s="160"/>
      <c r="EU397" s="160"/>
      <c r="EV397" s="160"/>
      <c r="EW397" s="160"/>
      <c r="EX397" s="160"/>
      <c r="EY397" s="160"/>
      <c r="EZ397" s="160"/>
      <c r="FA397" s="160"/>
      <c r="FB397" s="160"/>
      <c r="FC397" s="160"/>
      <c r="FD397" s="160"/>
      <c r="FE397" s="160"/>
      <c r="FF397" s="160"/>
      <c r="FG397" s="160"/>
      <c r="FH397" s="160"/>
      <c r="FI397" s="160"/>
      <c r="FJ397" s="160"/>
      <c r="FK397" s="160"/>
      <c r="FL397" s="160"/>
      <c r="FM397" s="160"/>
      <c r="FN397" s="160"/>
      <c r="FO397" s="160"/>
      <c r="FP397" s="160"/>
      <c r="FQ397" s="160"/>
      <c r="FR397" s="160"/>
      <c r="FS397" s="160"/>
      <c r="FT397" s="160"/>
      <c r="FU397" s="160"/>
      <c r="FV397" s="160"/>
      <c r="FW397" s="160"/>
      <c r="FX397" s="160"/>
      <c r="FY397" s="160"/>
      <c r="FZ397" s="160"/>
      <c r="GA397" s="160"/>
      <c r="GB397" s="160"/>
      <c r="GC397" s="160"/>
      <c r="GD397" s="160"/>
      <c r="GE397" s="160"/>
      <c r="GF397" s="160"/>
      <c r="GG397" s="160"/>
      <c r="GH397" s="160"/>
      <c r="GI397" s="160"/>
      <c r="GJ397" s="160"/>
      <c r="GK397" s="160"/>
      <c r="GL397" s="160"/>
      <c r="GM397" s="160"/>
      <c r="GN397" s="160"/>
      <c r="GO397" s="160"/>
      <c r="GP397" s="160"/>
      <c r="GQ397" s="160"/>
      <c r="GR397" s="160"/>
      <c r="GS397" s="160"/>
      <c r="GT397" s="160"/>
      <c r="GU397" s="160"/>
      <c r="GV397" s="160"/>
      <c r="GW397" s="160"/>
      <c r="GX397" s="160"/>
      <c r="GY397" s="160"/>
      <c r="GZ397" s="160"/>
      <c r="HA397" s="160"/>
      <c r="HB397" s="160"/>
      <c r="HC397" s="160"/>
      <c r="HD397" s="160"/>
      <c r="HE397" s="160"/>
      <c r="HF397" s="160"/>
      <c r="HG397" s="160"/>
      <c r="HH397" s="160"/>
      <c r="HI397" s="160"/>
      <c r="HJ397" s="160"/>
      <c r="HK397" s="160"/>
      <c r="HL397" s="160"/>
      <c r="HM397" s="160"/>
      <c r="HN397" s="160"/>
      <c r="HO397" s="160"/>
      <c r="HP397" s="160"/>
      <c r="HQ397" s="160"/>
      <c r="HR397" s="160"/>
      <c r="HS397" s="160"/>
      <c r="HT397" s="160"/>
      <c r="HU397" s="160"/>
      <c r="HV397" s="160"/>
      <c r="HW397" s="160"/>
      <c r="HX397" s="160"/>
      <c r="HY397" s="160"/>
      <c r="HZ397" s="160"/>
      <c r="IA397" s="160"/>
      <c r="IB397" s="160"/>
      <c r="IC397" s="160"/>
      <c r="ID397" s="160"/>
      <c r="IE397" s="160"/>
      <c r="IF397" s="160"/>
      <c r="IG397" s="160"/>
      <c r="IH397" s="160"/>
      <c r="II397" s="160"/>
      <c r="IJ397" s="160"/>
      <c r="IK397" s="160"/>
      <c r="IL397" s="160"/>
      <c r="IM397" s="160"/>
      <c r="IN397" s="160"/>
      <c r="IO397" s="160"/>
      <c r="IP397" s="160"/>
      <c r="IQ397" s="160"/>
      <c r="IR397" s="160"/>
      <c r="IS397" s="160"/>
      <c r="IT397" s="160"/>
      <c r="IU397" s="160"/>
      <c r="IV397" s="160"/>
      <c r="IW397" s="160"/>
      <c r="IX397" s="160"/>
      <c r="IY397" s="160"/>
      <c r="IZ397" s="160"/>
      <c r="JA397" s="160"/>
      <c r="JB397" s="160"/>
      <c r="JC397" s="160"/>
      <c r="JD397" s="160"/>
      <c r="JE397" s="160"/>
      <c r="JF397" s="160"/>
      <c r="JG397" s="160"/>
      <c r="JH397" s="160"/>
      <c r="JI397" s="160"/>
      <c r="JJ397" s="160"/>
      <c r="JK397" s="160"/>
      <c r="JL397" s="160"/>
      <c r="JM397" s="160"/>
      <c r="JN397" s="160"/>
      <c r="JO397" s="160"/>
      <c r="JP397" s="160"/>
      <c r="JQ397" s="160"/>
      <c r="JR397" s="160"/>
      <c r="JS397" s="160"/>
      <c r="JT397" s="160"/>
      <c r="JU397" s="160"/>
      <c r="JV397" s="160"/>
      <c r="JW397" s="160"/>
      <c r="JX397" s="160"/>
      <c r="JY397" s="160"/>
      <c r="JZ397" s="160"/>
      <c r="KA397" s="160"/>
      <c r="KB397" s="160"/>
      <c r="KC397" s="160"/>
      <c r="KD397" s="160"/>
      <c r="KE397" s="160"/>
      <c r="KF397" s="160"/>
      <c r="KG397" s="160"/>
      <c r="KH397" s="160"/>
      <c r="KI397" s="160"/>
      <c r="KJ397" s="160"/>
      <c r="KK397" s="160"/>
      <c r="KL397" s="160"/>
      <c r="KM397" s="160"/>
      <c r="KN397" s="160"/>
      <c r="KO397" s="160"/>
      <c r="KP397" s="160"/>
      <c r="KQ397" s="160"/>
      <c r="KR397" s="160"/>
      <c r="KS397" s="160"/>
      <c r="KT397" s="160"/>
      <c r="KU397" s="160"/>
      <c r="KV397" s="160"/>
      <c r="KW397" s="160"/>
      <c r="KX397" s="160"/>
      <c r="KY397" s="160"/>
      <c r="KZ397" s="160"/>
      <c r="LA397" s="160"/>
      <c r="LB397" s="160"/>
      <c r="LC397" s="160"/>
      <c r="LD397" s="160"/>
      <c r="LE397" s="160"/>
      <c r="LF397" s="160"/>
      <c r="LG397" s="160"/>
      <c r="LH397" s="160"/>
      <c r="LI397" s="160"/>
      <c r="LJ397" s="160"/>
      <c r="LK397" s="160"/>
      <c r="LL397" s="160"/>
      <c r="LM397" s="160"/>
      <c r="LN397" s="160"/>
      <c r="LO397" s="160"/>
      <c r="LP397" s="160"/>
      <c r="LQ397" s="160"/>
      <c r="LR397" s="160"/>
      <c r="LS397" s="160"/>
      <c r="LT397" s="160"/>
      <c r="LU397" s="160"/>
      <c r="LV397" s="160"/>
      <c r="LW397" s="160"/>
      <c r="LX397" s="160"/>
      <c r="LY397" s="160"/>
      <c r="LZ397" s="160"/>
      <c r="MA397" s="160"/>
      <c r="MB397" s="160"/>
      <c r="MC397" s="160"/>
      <c r="MD397" s="160"/>
      <c r="ME397" s="160"/>
      <c r="MF397" s="160"/>
      <c r="MG397" s="160"/>
      <c r="MH397" s="160"/>
      <c r="MI397" s="160"/>
      <c r="MJ397" s="160"/>
      <c r="MK397" s="160"/>
      <c r="ML397" s="160"/>
      <c r="MM397" s="160"/>
      <c r="MN397" s="160"/>
      <c r="MO397" s="160"/>
      <c r="MP397" s="160"/>
      <c r="MQ397" s="160"/>
      <c r="MR397" s="160"/>
      <c r="MS397" s="160"/>
      <c r="MT397" s="160"/>
      <c r="MU397" s="160"/>
      <c r="MV397" s="160"/>
      <c r="MW397" s="160"/>
      <c r="MX397" s="160"/>
      <c r="MY397" s="160"/>
      <c r="MZ397" s="160"/>
      <c r="NA397" s="160"/>
      <c r="NB397" s="160"/>
      <c r="NC397" s="160"/>
      <c r="ND397" s="160"/>
      <c r="NE397" s="160"/>
      <c r="NF397" s="160"/>
      <c r="NG397" s="160"/>
      <c r="NH397" s="160"/>
      <c r="NI397" s="160"/>
      <c r="NJ397" s="160"/>
      <c r="NK397" s="160"/>
      <c r="NL397" s="160"/>
      <c r="NM397" s="160"/>
      <c r="NN397" s="160"/>
      <c r="NO397" s="160"/>
      <c r="NP397" s="160"/>
      <c r="NQ397" s="160"/>
      <c r="NR397" s="160"/>
      <c r="NS397" s="160"/>
      <c r="NT397" s="160"/>
      <c r="NU397" s="160"/>
      <c r="NV397" s="160"/>
      <c r="NW397" s="160"/>
      <c r="NX397" s="160"/>
      <c r="NY397" s="160"/>
      <c r="NZ397" s="160"/>
      <c r="OA397" s="160"/>
      <c r="OB397" s="160"/>
      <c r="OC397" s="160"/>
      <c r="OD397" s="160"/>
      <c r="OE397" s="160"/>
      <c r="OF397" s="160"/>
      <c r="OG397" s="160"/>
      <c r="OH397" s="160"/>
      <c r="OI397" s="160"/>
      <c r="OJ397" s="160"/>
      <c r="OK397" s="160"/>
      <c r="OL397" s="160"/>
      <c r="OM397" s="160"/>
      <c r="ON397" s="160"/>
      <c r="OO397" s="160"/>
      <c r="OP397" s="160"/>
      <c r="OQ397" s="160"/>
      <c r="OR397" s="160"/>
      <c r="OS397" s="160"/>
      <c r="OT397" s="160"/>
      <c r="OU397" s="160"/>
      <c r="OV397" s="160"/>
      <c r="OW397" s="160"/>
      <c r="OX397" s="160"/>
      <c r="OY397" s="160"/>
      <c r="OZ397" s="160"/>
      <c r="PA397" s="160"/>
      <c r="PB397" s="160"/>
      <c r="PC397" s="160"/>
      <c r="PD397" s="160"/>
      <c r="PE397" s="160"/>
      <c r="PF397" s="160"/>
      <c r="PG397" s="160"/>
      <c r="PH397" s="160"/>
      <c r="PI397" s="160"/>
      <c r="PJ397" s="160"/>
      <c r="PK397" s="160"/>
      <c r="PL397" s="160"/>
      <c r="PM397" s="160"/>
      <c r="PN397" s="160"/>
      <c r="PO397" s="160"/>
      <c r="PP397" s="160"/>
      <c r="PQ397" s="160"/>
      <c r="PR397" s="160"/>
      <c r="PS397" s="160"/>
      <c r="PT397" s="160"/>
      <c r="PU397" s="160"/>
      <c r="PV397" s="160"/>
      <c r="PW397" s="160"/>
      <c r="PX397" s="160"/>
      <c r="PY397" s="160"/>
      <c r="PZ397" s="160"/>
      <c r="QA397" s="160"/>
      <c r="QB397" s="160"/>
      <c r="QC397" s="160"/>
      <c r="QD397" s="160"/>
      <c r="QE397" s="160"/>
      <c r="QF397" s="160"/>
      <c r="QG397" s="160"/>
      <c r="QH397" s="160"/>
      <c r="QI397" s="160"/>
      <c r="QJ397" s="160"/>
      <c r="QK397" s="160"/>
      <c r="QL397" s="160"/>
      <c r="QM397" s="160"/>
      <c r="QN397" s="160"/>
      <c r="QO397" s="160"/>
      <c r="QP397" s="160"/>
      <c r="QQ397" s="160"/>
      <c r="QR397" s="160"/>
      <c r="QS397" s="160"/>
      <c r="QT397" s="160"/>
      <c r="QU397" s="160"/>
      <c r="QV397" s="160"/>
      <c r="QW397" s="160"/>
      <c r="QX397" s="160"/>
      <c r="QY397" s="160"/>
      <c r="QZ397" s="160"/>
      <c r="RA397" s="160"/>
      <c r="RB397" s="160"/>
      <c r="RC397" s="160"/>
      <c r="RD397" s="160"/>
      <c r="RE397" s="160"/>
      <c r="RF397" s="160"/>
      <c r="RG397" s="160"/>
      <c r="RH397" s="160"/>
      <c r="RI397" s="160"/>
      <c r="RJ397" s="160"/>
      <c r="RK397" s="160"/>
      <c r="RL397" s="160"/>
      <c r="RM397" s="160"/>
      <c r="RN397" s="160"/>
      <c r="RO397" s="160"/>
      <c r="RP397" s="160"/>
      <c r="RQ397" s="160"/>
      <c r="RR397" s="160"/>
      <c r="RS397" s="160"/>
      <c r="RT397" s="160"/>
      <c r="RU397" s="160"/>
      <c r="RV397" s="160"/>
      <c r="RW397" s="160"/>
      <c r="RX397" s="160"/>
      <c r="RY397" s="160"/>
      <c r="RZ397" s="160"/>
      <c r="SA397" s="160"/>
      <c r="SB397" s="160"/>
      <c r="SC397" s="160"/>
      <c r="SD397" s="160"/>
      <c r="SE397" s="160"/>
      <c r="SF397" s="160"/>
      <c r="SG397" s="160"/>
      <c r="SH397" s="160"/>
      <c r="SI397" s="160"/>
      <c r="SJ397" s="160"/>
      <c r="SK397" s="160"/>
      <c r="SL397" s="160"/>
      <c r="SM397" s="160"/>
      <c r="SN397" s="160"/>
      <c r="SO397" s="160"/>
      <c r="SP397" s="160"/>
      <c r="SQ397" s="160"/>
      <c r="SR397" s="160"/>
      <c r="SS397" s="160"/>
      <c r="ST397" s="160"/>
      <c r="SU397" s="160"/>
      <c r="SV397" s="160"/>
      <c r="SW397" s="160"/>
      <c r="SX397" s="160"/>
      <c r="SY397" s="160"/>
      <c r="SZ397" s="160"/>
      <c r="TA397" s="160"/>
      <c r="TB397" s="160"/>
      <c r="TC397" s="160"/>
      <c r="TD397" s="160"/>
      <c r="TE397" s="160"/>
      <c r="TF397" s="160"/>
    </row>
    <row r="398" spans="1:526">
      <c r="A398" s="160"/>
      <c r="B398" s="160"/>
      <c r="C398" s="160"/>
      <c r="D398" s="160"/>
      <c r="E398" s="160"/>
      <c r="F398" s="160"/>
      <c r="G398" s="160"/>
      <c r="H398" s="160"/>
      <c r="I398" s="160"/>
      <c r="J398" s="160"/>
      <c r="K398" s="160"/>
      <c r="L398" s="160"/>
      <c r="M398" s="160"/>
      <c r="N398" s="160"/>
      <c r="O398" s="160"/>
      <c r="P398" s="160"/>
      <c r="Q398" s="160"/>
      <c r="R398" s="160"/>
      <c r="S398" s="160"/>
      <c r="T398" s="160"/>
      <c r="U398" s="160"/>
      <c r="V398" s="160"/>
      <c r="W398" s="160"/>
      <c r="X398" s="160"/>
      <c r="Y398" s="160"/>
      <c r="Z398" s="160"/>
      <c r="AA398" s="160"/>
      <c r="AB398" s="160"/>
      <c r="AC398" s="160"/>
      <c r="AD398" s="160"/>
      <c r="AE398" s="160"/>
      <c r="AF398" s="160"/>
      <c r="AG398" s="160"/>
      <c r="AH398" s="160"/>
      <c r="AI398" s="160"/>
      <c r="AJ398" s="160"/>
      <c r="AK398" s="160"/>
      <c r="AL398" s="160"/>
      <c r="AM398" s="160"/>
      <c r="AN398" s="160"/>
      <c r="AO398" s="160"/>
      <c r="AP398" s="160"/>
      <c r="AQ398" s="160"/>
      <c r="AR398" s="160"/>
      <c r="AS398" s="160"/>
      <c r="AT398" s="160"/>
      <c r="AU398" s="160"/>
      <c r="AV398" s="160"/>
      <c r="AW398" s="160"/>
      <c r="AX398" s="160"/>
      <c r="AY398" s="160"/>
      <c r="AZ398" s="160"/>
      <c r="BA398" s="160"/>
      <c r="BB398" s="160"/>
      <c r="BC398" s="160"/>
      <c r="BD398" s="160"/>
      <c r="BE398" s="160"/>
      <c r="BF398" s="160"/>
      <c r="BG398" s="160"/>
      <c r="BH398" s="160"/>
      <c r="BI398" s="160"/>
      <c r="BJ398" s="160"/>
      <c r="BK398" s="160"/>
      <c r="BL398" s="160"/>
      <c r="BM398" s="160"/>
      <c r="BN398" s="160"/>
      <c r="BO398" s="160"/>
      <c r="BP398" s="160"/>
      <c r="BQ398" s="160"/>
      <c r="BR398" s="160"/>
      <c r="BS398" s="160"/>
      <c r="BT398" s="160"/>
      <c r="BU398" s="160"/>
      <c r="BV398" s="160"/>
      <c r="BW398" s="160"/>
      <c r="BX398" s="160"/>
      <c r="BY398" s="160"/>
      <c r="BZ398" s="160"/>
      <c r="CA398" s="160"/>
      <c r="CB398" s="160"/>
      <c r="CC398" s="160"/>
      <c r="CD398" s="160"/>
      <c r="CE398" s="160"/>
      <c r="CF398" s="160"/>
      <c r="CG398" s="160"/>
      <c r="CH398" s="160"/>
      <c r="CI398" s="160"/>
      <c r="CJ398" s="160"/>
      <c r="CK398" s="160"/>
      <c r="CL398" s="160"/>
      <c r="CM398" s="160"/>
      <c r="CN398" s="160"/>
      <c r="CO398" s="160"/>
      <c r="CP398" s="160"/>
      <c r="CQ398" s="160"/>
      <c r="CR398" s="160"/>
      <c r="CS398" s="160"/>
      <c r="CT398" s="160"/>
      <c r="CU398" s="160"/>
      <c r="CV398" s="160"/>
      <c r="CW398" s="160"/>
      <c r="CX398" s="160"/>
      <c r="CY398" s="160"/>
      <c r="CZ398" s="160"/>
      <c r="DA398" s="160"/>
      <c r="DB398" s="160"/>
      <c r="DC398" s="160"/>
      <c r="DD398" s="160"/>
      <c r="DE398" s="160"/>
      <c r="DF398" s="160"/>
      <c r="DG398" s="160"/>
      <c r="DH398" s="160"/>
      <c r="DI398" s="160"/>
      <c r="DJ398" s="160"/>
      <c r="DK398" s="160"/>
      <c r="DL398" s="160"/>
      <c r="DM398" s="160"/>
      <c r="DN398" s="160"/>
      <c r="DO398" s="160"/>
      <c r="DP398" s="160"/>
      <c r="DQ398" s="160"/>
      <c r="DR398" s="160"/>
      <c r="DS398" s="160"/>
      <c r="DT398" s="160"/>
      <c r="DU398" s="160"/>
      <c r="DV398" s="160"/>
      <c r="DW398" s="160"/>
      <c r="DX398" s="160"/>
      <c r="DY398" s="160"/>
      <c r="DZ398" s="160"/>
      <c r="EA398" s="160"/>
      <c r="EB398" s="160"/>
      <c r="EC398" s="160"/>
      <c r="ED398" s="160"/>
      <c r="EE398" s="160"/>
      <c r="EF398" s="160"/>
      <c r="EG398" s="160"/>
      <c r="EH398" s="160"/>
      <c r="EI398" s="160"/>
      <c r="EJ398" s="160"/>
      <c r="EK398" s="160"/>
      <c r="EL398" s="160"/>
      <c r="EM398" s="160"/>
      <c r="EN398" s="160"/>
      <c r="EO398" s="160"/>
      <c r="EP398" s="160"/>
      <c r="EQ398" s="160"/>
      <c r="ER398" s="160"/>
      <c r="ES398" s="160"/>
      <c r="ET398" s="160"/>
      <c r="EU398" s="160"/>
      <c r="EV398" s="160"/>
      <c r="EW398" s="160"/>
      <c r="EX398" s="160"/>
      <c r="EY398" s="160"/>
      <c r="EZ398" s="160"/>
      <c r="FA398" s="160"/>
      <c r="FB398" s="160"/>
      <c r="FC398" s="160"/>
      <c r="FD398" s="160"/>
      <c r="FE398" s="160"/>
      <c r="FF398" s="160"/>
      <c r="FG398" s="160"/>
      <c r="FH398" s="160"/>
      <c r="FI398" s="160"/>
      <c r="FJ398" s="160"/>
      <c r="FK398" s="160"/>
      <c r="FL398" s="160"/>
      <c r="FM398" s="160"/>
      <c r="FN398" s="160"/>
      <c r="FO398" s="160"/>
      <c r="FP398" s="160"/>
      <c r="FQ398" s="160"/>
      <c r="FR398" s="160"/>
      <c r="FS398" s="160"/>
      <c r="FT398" s="160"/>
      <c r="FU398" s="160"/>
      <c r="FV398" s="160"/>
      <c r="FW398" s="160"/>
      <c r="FX398" s="160"/>
      <c r="FY398" s="160"/>
      <c r="FZ398" s="160"/>
      <c r="GA398" s="160"/>
      <c r="GB398" s="160"/>
      <c r="GC398" s="160"/>
      <c r="GD398" s="160"/>
      <c r="GE398" s="160"/>
      <c r="GF398" s="160"/>
      <c r="GG398" s="160"/>
      <c r="GH398" s="160"/>
      <c r="GI398" s="160"/>
      <c r="GJ398" s="160"/>
      <c r="GK398" s="160"/>
      <c r="GL398" s="160"/>
      <c r="GM398" s="160"/>
      <c r="GN398" s="160"/>
      <c r="GO398" s="160"/>
      <c r="GP398" s="160"/>
      <c r="GQ398" s="160"/>
      <c r="GR398" s="160"/>
      <c r="GS398" s="160"/>
      <c r="GT398" s="160"/>
      <c r="GU398" s="160"/>
      <c r="GV398" s="160"/>
      <c r="GW398" s="160"/>
      <c r="GX398" s="160"/>
      <c r="GY398" s="160"/>
      <c r="GZ398" s="160"/>
      <c r="HA398" s="160"/>
      <c r="HB398" s="160"/>
      <c r="HC398" s="160"/>
      <c r="HD398" s="160"/>
      <c r="HE398" s="160"/>
      <c r="HF398" s="160"/>
      <c r="HG398" s="160"/>
      <c r="HH398" s="160"/>
      <c r="HI398" s="160"/>
      <c r="HJ398" s="160"/>
      <c r="HK398" s="160"/>
      <c r="HL398" s="160"/>
      <c r="HM398" s="160"/>
      <c r="HN398" s="160"/>
      <c r="HO398" s="160"/>
      <c r="HP398" s="160"/>
      <c r="HQ398" s="160"/>
      <c r="HR398" s="160"/>
      <c r="HS398" s="160"/>
      <c r="HT398" s="160"/>
      <c r="HU398" s="160"/>
      <c r="HV398" s="160"/>
      <c r="HW398" s="160"/>
      <c r="HX398" s="160"/>
      <c r="HY398" s="160"/>
      <c r="HZ398" s="160"/>
      <c r="IA398" s="160"/>
      <c r="IB398" s="160"/>
      <c r="IC398" s="160"/>
      <c r="ID398" s="160"/>
      <c r="IE398" s="160"/>
      <c r="IF398" s="160"/>
      <c r="IG398" s="160"/>
      <c r="IH398" s="160"/>
      <c r="II398" s="160"/>
      <c r="IJ398" s="160"/>
      <c r="IK398" s="160"/>
      <c r="IL398" s="160"/>
      <c r="IM398" s="160"/>
      <c r="IN398" s="160"/>
      <c r="IO398" s="160"/>
      <c r="IP398" s="160"/>
      <c r="IQ398" s="160"/>
      <c r="IR398" s="160"/>
      <c r="IS398" s="160"/>
      <c r="IT398" s="160"/>
      <c r="IU398" s="160"/>
      <c r="IV398" s="160"/>
      <c r="IW398" s="160"/>
      <c r="IX398" s="160"/>
      <c r="IY398" s="160"/>
      <c r="IZ398" s="160"/>
      <c r="JA398" s="160"/>
      <c r="JB398" s="160"/>
      <c r="JC398" s="160"/>
      <c r="JD398" s="160"/>
      <c r="JE398" s="160"/>
      <c r="JF398" s="160"/>
      <c r="JG398" s="160"/>
      <c r="JH398" s="160"/>
      <c r="JI398" s="160"/>
      <c r="JJ398" s="160"/>
      <c r="JK398" s="160"/>
      <c r="JL398" s="160"/>
      <c r="JM398" s="160"/>
      <c r="JN398" s="160"/>
      <c r="JO398" s="160"/>
      <c r="JP398" s="160"/>
      <c r="JQ398" s="160"/>
      <c r="JR398" s="160"/>
      <c r="JS398" s="160"/>
      <c r="JT398" s="160"/>
      <c r="JU398" s="160"/>
      <c r="JV398" s="160"/>
      <c r="JW398" s="160"/>
      <c r="JX398" s="160"/>
      <c r="JY398" s="160"/>
      <c r="JZ398" s="160"/>
      <c r="KA398" s="160"/>
      <c r="KB398" s="160"/>
      <c r="KC398" s="160"/>
      <c r="KD398" s="160"/>
      <c r="KE398" s="160"/>
      <c r="KF398" s="160"/>
      <c r="KG398" s="160"/>
      <c r="KH398" s="160"/>
      <c r="KI398" s="160"/>
      <c r="KJ398" s="160"/>
      <c r="KK398" s="160"/>
      <c r="KL398" s="160"/>
      <c r="KM398" s="160"/>
      <c r="KN398" s="160"/>
      <c r="KO398" s="160"/>
      <c r="KP398" s="160"/>
      <c r="KQ398" s="160"/>
      <c r="KR398" s="160"/>
      <c r="KS398" s="160"/>
      <c r="KT398" s="160"/>
      <c r="KU398" s="160"/>
      <c r="KV398" s="160"/>
      <c r="KW398" s="160"/>
      <c r="KX398" s="160"/>
      <c r="KY398" s="160"/>
      <c r="KZ398" s="160"/>
      <c r="LA398" s="160"/>
      <c r="LB398" s="160"/>
      <c r="LC398" s="160"/>
      <c r="LD398" s="160"/>
      <c r="LE398" s="160"/>
      <c r="LF398" s="160"/>
      <c r="LG398" s="160"/>
      <c r="LH398" s="160"/>
      <c r="LI398" s="160"/>
      <c r="LJ398" s="160"/>
      <c r="LK398" s="160"/>
      <c r="LL398" s="160"/>
      <c r="LM398" s="160"/>
      <c r="LN398" s="160"/>
      <c r="LO398" s="160"/>
      <c r="LP398" s="160"/>
      <c r="LQ398" s="160"/>
      <c r="LR398" s="160"/>
      <c r="LS398" s="160"/>
      <c r="LT398" s="160"/>
      <c r="LU398" s="160"/>
      <c r="LV398" s="160"/>
      <c r="LW398" s="160"/>
      <c r="LX398" s="160"/>
      <c r="LY398" s="160"/>
      <c r="LZ398" s="160"/>
      <c r="MA398" s="160"/>
      <c r="MB398" s="160"/>
      <c r="MC398" s="160"/>
      <c r="MD398" s="160"/>
      <c r="ME398" s="160"/>
      <c r="MF398" s="160"/>
      <c r="MG398" s="160"/>
      <c r="MH398" s="160"/>
      <c r="MI398" s="160"/>
      <c r="MJ398" s="160"/>
      <c r="MK398" s="160"/>
      <c r="ML398" s="160"/>
      <c r="MM398" s="160"/>
      <c r="MN398" s="160"/>
      <c r="MO398" s="160"/>
      <c r="MP398" s="160"/>
      <c r="MQ398" s="160"/>
      <c r="MR398" s="160"/>
      <c r="MS398" s="160"/>
      <c r="MT398" s="160"/>
      <c r="MU398" s="160"/>
      <c r="MV398" s="160"/>
      <c r="MW398" s="160"/>
      <c r="MX398" s="160"/>
      <c r="MY398" s="160"/>
      <c r="MZ398" s="160"/>
      <c r="NA398" s="160"/>
      <c r="NB398" s="160"/>
      <c r="NC398" s="160"/>
      <c r="ND398" s="160"/>
      <c r="NE398" s="160"/>
      <c r="NF398" s="160"/>
      <c r="NG398" s="160"/>
      <c r="NH398" s="160"/>
      <c r="NI398" s="160"/>
      <c r="NJ398" s="160"/>
      <c r="NK398" s="160"/>
      <c r="NL398" s="160"/>
      <c r="NM398" s="160"/>
      <c r="NN398" s="160"/>
      <c r="NO398" s="160"/>
      <c r="NP398" s="160"/>
      <c r="NQ398" s="160"/>
      <c r="NR398" s="160"/>
      <c r="NS398" s="160"/>
      <c r="NT398" s="160"/>
      <c r="NU398" s="160"/>
      <c r="NV398" s="160"/>
      <c r="NW398" s="160"/>
      <c r="NX398" s="160"/>
      <c r="NY398" s="160"/>
      <c r="NZ398" s="160"/>
      <c r="OA398" s="160"/>
      <c r="OB398" s="160"/>
      <c r="OC398" s="160"/>
      <c r="OD398" s="160"/>
      <c r="OE398" s="160"/>
      <c r="OF398" s="160"/>
      <c r="OG398" s="160"/>
      <c r="OH398" s="160"/>
      <c r="OI398" s="160"/>
      <c r="OJ398" s="160"/>
      <c r="OK398" s="160"/>
      <c r="OL398" s="160"/>
      <c r="OM398" s="160"/>
      <c r="ON398" s="160"/>
      <c r="OO398" s="160"/>
      <c r="OP398" s="160"/>
      <c r="OQ398" s="160"/>
      <c r="OR398" s="160"/>
      <c r="OS398" s="160"/>
      <c r="OT398" s="160"/>
      <c r="OU398" s="160"/>
      <c r="OV398" s="160"/>
      <c r="OW398" s="160"/>
      <c r="OX398" s="160"/>
      <c r="OY398" s="160"/>
      <c r="OZ398" s="160"/>
      <c r="PA398" s="160"/>
      <c r="PB398" s="160"/>
      <c r="PC398" s="160"/>
      <c r="PD398" s="160"/>
      <c r="PE398" s="160"/>
      <c r="PF398" s="160"/>
      <c r="PG398" s="160"/>
      <c r="PH398" s="160"/>
      <c r="PI398" s="160"/>
      <c r="PJ398" s="160"/>
      <c r="PK398" s="160"/>
      <c r="PL398" s="160"/>
      <c r="PM398" s="160"/>
      <c r="PN398" s="160"/>
      <c r="PO398" s="160"/>
      <c r="PP398" s="160"/>
      <c r="PQ398" s="160"/>
      <c r="PR398" s="160"/>
      <c r="PS398" s="160"/>
      <c r="PT398" s="160"/>
      <c r="PU398" s="160"/>
      <c r="PV398" s="160"/>
      <c r="PW398" s="160"/>
      <c r="PX398" s="160"/>
      <c r="PY398" s="160"/>
      <c r="PZ398" s="160"/>
      <c r="QA398" s="160"/>
      <c r="QB398" s="160"/>
      <c r="QC398" s="160"/>
      <c r="QD398" s="160"/>
      <c r="QE398" s="160"/>
      <c r="QF398" s="160"/>
      <c r="QG398" s="160"/>
      <c r="QH398" s="160"/>
      <c r="QI398" s="160"/>
      <c r="QJ398" s="160"/>
      <c r="QK398" s="160"/>
      <c r="QL398" s="160"/>
      <c r="QM398" s="160"/>
      <c r="QN398" s="160"/>
      <c r="QO398" s="160"/>
      <c r="QP398" s="160"/>
      <c r="QQ398" s="160"/>
      <c r="QR398" s="160"/>
      <c r="QS398" s="160"/>
      <c r="QT398" s="160"/>
      <c r="QU398" s="160"/>
      <c r="QV398" s="160"/>
      <c r="QW398" s="160"/>
      <c r="QX398" s="160"/>
      <c r="QY398" s="160"/>
      <c r="QZ398" s="160"/>
      <c r="RA398" s="160"/>
      <c r="RB398" s="160"/>
      <c r="RC398" s="160"/>
      <c r="RD398" s="160"/>
      <c r="RE398" s="160"/>
      <c r="RF398" s="160"/>
      <c r="RG398" s="160"/>
      <c r="RH398" s="160"/>
      <c r="RI398" s="160"/>
      <c r="RJ398" s="160"/>
      <c r="RK398" s="160"/>
      <c r="RL398" s="160"/>
      <c r="RM398" s="160"/>
      <c r="RN398" s="160"/>
      <c r="RO398" s="160"/>
      <c r="RP398" s="160"/>
      <c r="RQ398" s="160"/>
      <c r="RR398" s="160"/>
      <c r="RS398" s="160"/>
      <c r="RT398" s="160"/>
      <c r="RU398" s="160"/>
      <c r="RV398" s="160"/>
      <c r="RW398" s="160"/>
      <c r="RX398" s="160"/>
      <c r="RY398" s="160"/>
      <c r="RZ398" s="160"/>
      <c r="SA398" s="160"/>
      <c r="SB398" s="160"/>
      <c r="SC398" s="160"/>
      <c r="SD398" s="160"/>
      <c r="SE398" s="160"/>
      <c r="SF398" s="160"/>
      <c r="SG398" s="160"/>
      <c r="SH398" s="160"/>
      <c r="SI398" s="160"/>
      <c r="SJ398" s="160"/>
      <c r="SK398" s="160"/>
      <c r="SL398" s="160"/>
      <c r="SM398" s="160"/>
      <c r="SN398" s="160"/>
      <c r="SO398" s="160"/>
      <c r="SP398" s="160"/>
      <c r="SQ398" s="160"/>
      <c r="SR398" s="160"/>
      <c r="SS398" s="160"/>
      <c r="ST398" s="160"/>
      <c r="SU398" s="160"/>
      <c r="SV398" s="160"/>
      <c r="SW398" s="160"/>
      <c r="SX398" s="160"/>
      <c r="SY398" s="160"/>
      <c r="SZ398" s="160"/>
      <c r="TA398" s="160"/>
      <c r="TB398" s="160"/>
      <c r="TC398" s="160"/>
      <c r="TD398" s="160"/>
      <c r="TE398" s="160"/>
      <c r="TF398" s="160"/>
    </row>
    <row r="399" spans="1:526">
      <c r="A399" s="160"/>
      <c r="B399" s="160"/>
      <c r="C399" s="160"/>
      <c r="D399" s="160"/>
      <c r="E399" s="160"/>
      <c r="F399" s="160"/>
      <c r="G399" s="160"/>
      <c r="H399" s="160"/>
      <c r="I399" s="160"/>
      <c r="J399" s="160"/>
      <c r="K399" s="160"/>
      <c r="L399" s="160"/>
      <c r="M399" s="160"/>
      <c r="N399" s="160"/>
      <c r="O399" s="160"/>
      <c r="P399" s="160"/>
      <c r="Q399" s="160"/>
      <c r="R399" s="160"/>
      <c r="S399" s="160"/>
      <c r="T399" s="160"/>
      <c r="U399" s="160"/>
      <c r="V399" s="160"/>
      <c r="W399" s="160"/>
      <c r="X399" s="160"/>
      <c r="Y399" s="160"/>
      <c r="Z399" s="160"/>
      <c r="AA399" s="160"/>
      <c r="AB399" s="160"/>
      <c r="AC399" s="160"/>
      <c r="AD399" s="160"/>
      <c r="AE399" s="160"/>
      <c r="AF399" s="160"/>
      <c r="AG399" s="160"/>
      <c r="AH399" s="160"/>
      <c r="AI399" s="160"/>
      <c r="AJ399" s="160"/>
      <c r="AK399" s="160"/>
      <c r="AL399" s="160"/>
      <c r="AM399" s="160"/>
      <c r="AN399" s="160"/>
      <c r="AO399" s="160"/>
      <c r="AP399" s="160"/>
      <c r="AQ399" s="160"/>
      <c r="AR399" s="160"/>
      <c r="AS399" s="160"/>
      <c r="AT399" s="160"/>
      <c r="AU399" s="160"/>
      <c r="AV399" s="160"/>
      <c r="AW399" s="160"/>
      <c r="AX399" s="160"/>
      <c r="AY399" s="160"/>
      <c r="AZ399" s="160"/>
      <c r="BA399" s="160"/>
      <c r="BB399" s="160"/>
      <c r="BC399" s="160"/>
      <c r="BD399" s="160"/>
      <c r="BE399" s="160"/>
      <c r="BF399" s="160"/>
      <c r="BG399" s="160"/>
      <c r="BH399" s="160"/>
      <c r="BI399" s="160"/>
      <c r="BJ399" s="160"/>
      <c r="BK399" s="160"/>
      <c r="BL399" s="160"/>
      <c r="BM399" s="160"/>
      <c r="BN399" s="160"/>
      <c r="BO399" s="160"/>
      <c r="BP399" s="160"/>
      <c r="BQ399" s="160"/>
      <c r="BR399" s="160"/>
      <c r="BS399" s="160"/>
      <c r="BT399" s="160"/>
      <c r="BU399" s="160"/>
      <c r="BV399" s="160"/>
      <c r="BW399" s="160"/>
      <c r="BX399" s="160"/>
      <c r="BY399" s="160"/>
      <c r="BZ399" s="160"/>
      <c r="CA399" s="160"/>
      <c r="CB399" s="160"/>
      <c r="CC399" s="160"/>
      <c r="CD399" s="160"/>
      <c r="CE399" s="160"/>
      <c r="CF399" s="160"/>
      <c r="CG399" s="160"/>
      <c r="CH399" s="160"/>
      <c r="CI399" s="160"/>
      <c r="CJ399" s="160"/>
      <c r="CK399" s="160"/>
      <c r="CL399" s="160"/>
      <c r="CM399" s="160"/>
      <c r="CN399" s="160"/>
      <c r="CO399" s="160"/>
      <c r="CP399" s="160"/>
      <c r="CQ399" s="160"/>
      <c r="CR399" s="160"/>
      <c r="CS399" s="160"/>
      <c r="CT399" s="160"/>
      <c r="CU399" s="160"/>
      <c r="CV399" s="160"/>
      <c r="CW399" s="160"/>
      <c r="CX399" s="160"/>
      <c r="CY399" s="160"/>
      <c r="CZ399" s="160"/>
      <c r="DA399" s="160"/>
      <c r="DB399" s="160"/>
      <c r="DC399" s="160"/>
      <c r="DD399" s="160"/>
      <c r="DE399" s="160"/>
      <c r="DF399" s="160"/>
      <c r="DG399" s="160"/>
      <c r="DH399" s="160"/>
      <c r="DI399" s="160"/>
      <c r="DJ399" s="160"/>
      <c r="DK399" s="160"/>
      <c r="DL399" s="160"/>
      <c r="DM399" s="160"/>
      <c r="DN399" s="160"/>
      <c r="DO399" s="160"/>
      <c r="DP399" s="160"/>
      <c r="DQ399" s="160"/>
      <c r="DR399" s="160"/>
      <c r="DS399" s="160"/>
      <c r="DT399" s="160"/>
      <c r="DU399" s="160"/>
      <c r="DV399" s="160"/>
      <c r="DW399" s="160"/>
      <c r="DX399" s="160"/>
      <c r="DY399" s="160"/>
      <c r="DZ399" s="160"/>
      <c r="EA399" s="160"/>
      <c r="EB399" s="160"/>
      <c r="EC399" s="160"/>
      <c r="ED399" s="160"/>
      <c r="EE399" s="160"/>
      <c r="EF399" s="160"/>
      <c r="EG399" s="160"/>
      <c r="EH399" s="160"/>
      <c r="EI399" s="160"/>
      <c r="EJ399" s="160"/>
      <c r="EK399" s="160"/>
      <c r="EL399" s="160"/>
      <c r="EM399" s="160"/>
      <c r="EN399" s="160"/>
      <c r="EO399" s="160"/>
      <c r="EP399" s="160"/>
      <c r="EQ399" s="160"/>
      <c r="ER399" s="160"/>
      <c r="ES399" s="160"/>
      <c r="ET399" s="160"/>
      <c r="EU399" s="160"/>
      <c r="EV399" s="160"/>
      <c r="EW399" s="160"/>
      <c r="EX399" s="160"/>
      <c r="EY399" s="160"/>
      <c r="EZ399" s="160"/>
      <c r="FA399" s="160"/>
      <c r="FB399" s="160"/>
      <c r="FC399" s="160"/>
      <c r="FD399" s="160"/>
      <c r="FE399" s="160"/>
      <c r="FF399" s="160"/>
      <c r="FG399" s="160"/>
      <c r="FH399" s="160"/>
      <c r="FI399" s="160"/>
      <c r="FJ399" s="160"/>
      <c r="FK399" s="160"/>
      <c r="FL399" s="160"/>
      <c r="FM399" s="160"/>
      <c r="FN399" s="160"/>
      <c r="FO399" s="160"/>
      <c r="FP399" s="160"/>
      <c r="FQ399" s="160"/>
      <c r="FR399" s="160"/>
      <c r="FS399" s="160"/>
      <c r="FT399" s="160"/>
      <c r="FU399" s="160"/>
      <c r="FV399" s="160"/>
      <c r="FW399" s="160"/>
      <c r="FX399" s="160"/>
      <c r="FY399" s="160"/>
      <c r="FZ399" s="160"/>
      <c r="GA399" s="160"/>
      <c r="GB399" s="160"/>
      <c r="GC399" s="160"/>
      <c r="GD399" s="160"/>
      <c r="GE399" s="160"/>
      <c r="GF399" s="160"/>
      <c r="GG399" s="160"/>
      <c r="GH399" s="160"/>
      <c r="GI399" s="160"/>
      <c r="GJ399" s="160"/>
      <c r="GK399" s="160"/>
      <c r="GL399" s="160"/>
      <c r="GM399" s="160"/>
      <c r="GN399" s="160"/>
      <c r="GO399" s="160"/>
      <c r="GP399" s="160"/>
      <c r="GQ399" s="160"/>
      <c r="GR399" s="160"/>
      <c r="GS399" s="160"/>
      <c r="GT399" s="160"/>
      <c r="GU399" s="160"/>
      <c r="GV399" s="160"/>
      <c r="GW399" s="160"/>
      <c r="GX399" s="160"/>
      <c r="GY399" s="160"/>
      <c r="GZ399" s="160"/>
      <c r="HA399" s="160"/>
      <c r="HB399" s="160"/>
      <c r="HC399" s="160"/>
      <c r="HD399" s="160"/>
      <c r="HE399" s="160"/>
      <c r="HF399" s="160"/>
      <c r="HG399" s="160"/>
      <c r="HH399" s="160"/>
      <c r="HI399" s="160"/>
      <c r="HJ399" s="160"/>
      <c r="HK399" s="160"/>
      <c r="HL399" s="160"/>
      <c r="HM399" s="160"/>
      <c r="HN399" s="160"/>
      <c r="HO399" s="160"/>
      <c r="HP399" s="160"/>
      <c r="HQ399" s="160"/>
      <c r="HR399" s="160"/>
      <c r="HS399" s="160"/>
      <c r="HT399" s="160"/>
      <c r="HU399" s="160"/>
      <c r="HV399" s="160"/>
      <c r="HW399" s="160"/>
      <c r="HX399" s="160"/>
      <c r="HY399" s="160"/>
      <c r="HZ399" s="160"/>
      <c r="IA399" s="160"/>
      <c r="IB399" s="160"/>
      <c r="IC399" s="160"/>
      <c r="ID399" s="160"/>
      <c r="IE399" s="160"/>
      <c r="IF399" s="160"/>
      <c r="IG399" s="160"/>
      <c r="IH399" s="160"/>
      <c r="II399" s="160"/>
      <c r="IJ399" s="160"/>
      <c r="IK399" s="160"/>
      <c r="IL399" s="160"/>
      <c r="IM399" s="160"/>
      <c r="IN399" s="160"/>
      <c r="IO399" s="160"/>
      <c r="IP399" s="160"/>
      <c r="IQ399" s="160"/>
      <c r="IR399" s="160"/>
      <c r="IS399" s="160"/>
      <c r="IT399" s="160"/>
      <c r="IU399" s="160"/>
      <c r="IV399" s="160"/>
      <c r="IW399" s="160"/>
      <c r="IX399" s="160"/>
      <c r="IY399" s="160"/>
      <c r="IZ399" s="160"/>
      <c r="JA399" s="160"/>
      <c r="JB399" s="160"/>
      <c r="JC399" s="160"/>
      <c r="JD399" s="160"/>
      <c r="JE399" s="160"/>
      <c r="JF399" s="160"/>
      <c r="JG399" s="160"/>
      <c r="JH399" s="160"/>
      <c r="JI399" s="160"/>
      <c r="JJ399" s="160"/>
      <c r="JK399" s="160"/>
      <c r="JL399" s="160"/>
      <c r="JM399" s="160"/>
      <c r="JN399" s="160"/>
      <c r="JO399" s="160"/>
      <c r="JP399" s="160"/>
      <c r="JQ399" s="160"/>
      <c r="JR399" s="160"/>
      <c r="JS399" s="160"/>
      <c r="JT399" s="160"/>
      <c r="JU399" s="160"/>
      <c r="JV399" s="160"/>
      <c r="JW399" s="160"/>
      <c r="JX399" s="160"/>
      <c r="JY399" s="160"/>
      <c r="JZ399" s="160"/>
      <c r="KA399" s="160"/>
      <c r="KB399" s="160"/>
      <c r="KC399" s="160"/>
      <c r="KD399" s="160"/>
      <c r="KE399" s="160"/>
      <c r="KF399" s="160"/>
      <c r="KG399" s="160"/>
      <c r="KH399" s="160"/>
      <c r="KI399" s="160"/>
      <c r="KJ399" s="160"/>
      <c r="KK399" s="160"/>
      <c r="KL399" s="160"/>
      <c r="KM399" s="160"/>
      <c r="KN399" s="160"/>
      <c r="KO399" s="160"/>
      <c r="KP399" s="160"/>
      <c r="KQ399" s="160"/>
      <c r="KR399" s="160"/>
      <c r="KS399" s="160"/>
      <c r="KT399" s="160"/>
      <c r="KU399" s="160"/>
      <c r="KV399" s="160"/>
      <c r="KW399" s="160"/>
      <c r="KX399" s="160"/>
      <c r="KY399" s="160"/>
      <c r="KZ399" s="160"/>
      <c r="LA399" s="160"/>
      <c r="LB399" s="160"/>
      <c r="LC399" s="160"/>
      <c r="LD399" s="160"/>
      <c r="LE399" s="160"/>
      <c r="LF399" s="160"/>
      <c r="LG399" s="160"/>
      <c r="LH399" s="160"/>
      <c r="LI399" s="160"/>
      <c r="LJ399" s="160"/>
      <c r="LK399" s="160"/>
      <c r="LL399" s="160"/>
      <c r="LM399" s="160"/>
      <c r="LN399" s="160"/>
      <c r="LO399" s="160"/>
      <c r="LP399" s="160"/>
      <c r="LQ399" s="160"/>
      <c r="LR399" s="160"/>
      <c r="LS399" s="160"/>
      <c r="LT399" s="160"/>
      <c r="LU399" s="160"/>
      <c r="LV399" s="160"/>
      <c r="LW399" s="160"/>
      <c r="LX399" s="160"/>
      <c r="LY399" s="160"/>
      <c r="LZ399" s="160"/>
      <c r="MA399" s="160"/>
      <c r="MB399" s="160"/>
      <c r="MC399" s="160"/>
      <c r="MD399" s="160"/>
      <c r="ME399" s="160"/>
      <c r="MF399" s="160"/>
      <c r="MG399" s="160"/>
      <c r="MH399" s="160"/>
      <c r="MI399" s="160"/>
      <c r="MJ399" s="160"/>
      <c r="MK399" s="160"/>
      <c r="ML399" s="160"/>
      <c r="MM399" s="160"/>
      <c r="MN399" s="160"/>
      <c r="MO399" s="160"/>
      <c r="MP399" s="160"/>
      <c r="MQ399" s="160"/>
      <c r="MR399" s="160"/>
      <c r="MS399" s="160"/>
      <c r="MT399" s="160"/>
      <c r="MU399" s="160"/>
      <c r="MV399" s="160"/>
      <c r="MW399" s="160"/>
      <c r="MX399" s="160"/>
      <c r="MY399" s="160"/>
      <c r="MZ399" s="160"/>
      <c r="NA399" s="160"/>
      <c r="NB399" s="160"/>
      <c r="NC399" s="160"/>
      <c r="ND399" s="160"/>
      <c r="NE399" s="160"/>
      <c r="NF399" s="160"/>
      <c r="NG399" s="160"/>
      <c r="NH399" s="160"/>
      <c r="NI399" s="160"/>
      <c r="NJ399" s="160"/>
      <c r="NK399" s="160"/>
      <c r="NL399" s="160"/>
      <c r="NM399" s="160"/>
      <c r="NN399" s="160"/>
      <c r="NO399" s="160"/>
      <c r="NP399" s="160"/>
      <c r="NQ399" s="160"/>
      <c r="NR399" s="160"/>
      <c r="NS399" s="160"/>
      <c r="NT399" s="160"/>
      <c r="NU399" s="160"/>
      <c r="NV399" s="160"/>
      <c r="NW399" s="160"/>
      <c r="NX399" s="160"/>
      <c r="NY399" s="160"/>
      <c r="NZ399" s="160"/>
      <c r="OA399" s="160"/>
      <c r="OB399" s="160"/>
      <c r="OC399" s="160"/>
      <c r="OD399" s="160"/>
      <c r="OE399" s="160"/>
      <c r="OF399" s="160"/>
      <c r="OG399" s="160"/>
      <c r="OH399" s="160"/>
      <c r="OI399" s="160"/>
      <c r="OJ399" s="160"/>
      <c r="OK399" s="160"/>
      <c r="OL399" s="160"/>
      <c r="OM399" s="160"/>
      <c r="ON399" s="160"/>
      <c r="OO399" s="160"/>
      <c r="OP399" s="160"/>
      <c r="OQ399" s="160"/>
      <c r="OR399" s="160"/>
      <c r="OS399" s="160"/>
      <c r="OT399" s="160"/>
      <c r="OU399" s="160"/>
      <c r="OV399" s="160"/>
      <c r="OW399" s="160"/>
      <c r="OX399" s="160"/>
      <c r="OY399" s="160"/>
      <c r="OZ399" s="160"/>
      <c r="PA399" s="160"/>
      <c r="PB399" s="160"/>
      <c r="PC399" s="160"/>
      <c r="PD399" s="160"/>
      <c r="PE399" s="160"/>
      <c r="PF399" s="160"/>
      <c r="PG399" s="160"/>
      <c r="PH399" s="160"/>
      <c r="PI399" s="160"/>
      <c r="PJ399" s="160"/>
      <c r="PK399" s="160"/>
      <c r="PL399" s="160"/>
      <c r="PM399" s="160"/>
      <c r="PN399" s="160"/>
      <c r="PO399" s="160"/>
      <c r="PP399" s="160"/>
      <c r="PQ399" s="160"/>
      <c r="PR399" s="160"/>
      <c r="PS399" s="160"/>
      <c r="PT399" s="160"/>
      <c r="PU399" s="160"/>
      <c r="PV399" s="160"/>
      <c r="PW399" s="160"/>
      <c r="PX399" s="160"/>
      <c r="PY399" s="160"/>
      <c r="PZ399" s="160"/>
      <c r="QA399" s="160"/>
      <c r="QB399" s="160"/>
      <c r="QC399" s="160"/>
      <c r="QD399" s="160"/>
      <c r="QE399" s="160"/>
      <c r="QF399" s="160"/>
      <c r="QG399" s="160"/>
      <c r="QH399" s="160"/>
      <c r="QI399" s="160"/>
      <c r="QJ399" s="160"/>
      <c r="QK399" s="160"/>
      <c r="QL399" s="160"/>
      <c r="QM399" s="160"/>
      <c r="QN399" s="160"/>
      <c r="QO399" s="160"/>
      <c r="QP399" s="160"/>
      <c r="QQ399" s="160"/>
      <c r="QR399" s="160"/>
      <c r="QS399" s="160"/>
      <c r="QT399" s="160"/>
      <c r="QU399" s="160"/>
      <c r="QV399" s="160"/>
      <c r="QW399" s="160"/>
      <c r="QX399" s="160"/>
      <c r="QY399" s="160"/>
      <c r="QZ399" s="160"/>
      <c r="RA399" s="160"/>
      <c r="RB399" s="160"/>
      <c r="RC399" s="160"/>
      <c r="RD399" s="160"/>
      <c r="RE399" s="160"/>
      <c r="RF399" s="160"/>
      <c r="RG399" s="160"/>
      <c r="RH399" s="160"/>
      <c r="RI399" s="160"/>
      <c r="RJ399" s="160"/>
      <c r="RK399" s="160"/>
      <c r="RL399" s="160"/>
      <c r="RM399" s="160"/>
      <c r="RN399" s="160"/>
      <c r="RO399" s="160"/>
      <c r="RP399" s="160"/>
      <c r="RQ399" s="160"/>
      <c r="RR399" s="160"/>
      <c r="RS399" s="160"/>
      <c r="RT399" s="160"/>
      <c r="RU399" s="160"/>
      <c r="RV399" s="160"/>
      <c r="RW399" s="160"/>
      <c r="RX399" s="160"/>
      <c r="RY399" s="160"/>
      <c r="RZ399" s="160"/>
      <c r="SA399" s="160"/>
      <c r="SB399" s="160"/>
      <c r="SC399" s="160"/>
      <c r="SD399" s="160"/>
      <c r="SE399" s="160"/>
      <c r="SF399" s="160"/>
      <c r="SG399" s="160"/>
      <c r="SH399" s="160"/>
      <c r="SI399" s="160"/>
      <c r="SJ399" s="160"/>
      <c r="SK399" s="160"/>
      <c r="SL399" s="160"/>
      <c r="SM399" s="160"/>
      <c r="SN399" s="160"/>
      <c r="SO399" s="160"/>
      <c r="SP399" s="160"/>
      <c r="SQ399" s="160"/>
      <c r="SR399" s="160"/>
      <c r="SS399" s="160"/>
      <c r="ST399" s="160"/>
      <c r="SU399" s="160"/>
      <c r="SV399" s="160"/>
      <c r="SW399" s="160"/>
      <c r="SX399" s="160"/>
      <c r="SY399" s="160"/>
      <c r="SZ399" s="160"/>
      <c r="TA399" s="160"/>
      <c r="TB399" s="160"/>
      <c r="TC399" s="160"/>
      <c r="TD399" s="160"/>
      <c r="TE399" s="160"/>
      <c r="TF399" s="160"/>
    </row>
    <row r="400" spans="1:526">
      <c r="A400" s="160"/>
      <c r="B400" s="160"/>
      <c r="C400" s="160"/>
      <c r="D400" s="160"/>
      <c r="E400" s="160"/>
      <c r="F400" s="160"/>
      <c r="G400" s="160"/>
      <c r="H400" s="160"/>
      <c r="I400" s="160"/>
      <c r="J400" s="160"/>
      <c r="K400" s="160"/>
      <c r="L400" s="160"/>
      <c r="M400" s="160"/>
      <c r="N400" s="160"/>
      <c r="O400" s="160"/>
      <c r="P400" s="160"/>
      <c r="Q400" s="160"/>
      <c r="R400" s="160"/>
      <c r="S400" s="160"/>
      <c r="T400" s="160"/>
      <c r="U400" s="160"/>
      <c r="V400" s="160"/>
      <c r="W400" s="160"/>
      <c r="X400" s="160"/>
      <c r="Y400" s="160"/>
      <c r="Z400" s="160"/>
      <c r="AA400" s="160"/>
      <c r="AB400" s="160"/>
      <c r="AC400" s="160"/>
      <c r="AD400" s="160"/>
      <c r="AE400" s="160"/>
      <c r="AF400" s="160"/>
      <c r="AG400" s="160"/>
      <c r="AH400" s="160"/>
      <c r="AI400" s="160"/>
      <c r="AJ400" s="160"/>
      <c r="AK400" s="160"/>
      <c r="AL400" s="160"/>
      <c r="AM400" s="160"/>
      <c r="AN400" s="160"/>
      <c r="AO400" s="160"/>
      <c r="AP400" s="160"/>
      <c r="AQ400" s="160"/>
      <c r="AR400" s="160"/>
      <c r="AS400" s="160"/>
      <c r="AT400" s="160"/>
      <c r="AU400" s="160"/>
      <c r="AV400" s="160"/>
      <c r="AW400" s="160"/>
      <c r="AX400" s="160"/>
      <c r="AY400" s="160"/>
      <c r="AZ400" s="160"/>
      <c r="BA400" s="160"/>
      <c r="BB400" s="160"/>
      <c r="BC400" s="160"/>
      <c r="BD400" s="160"/>
      <c r="BE400" s="160"/>
      <c r="BF400" s="160"/>
      <c r="BG400" s="160"/>
      <c r="BH400" s="160"/>
      <c r="BI400" s="160"/>
      <c r="BJ400" s="160"/>
      <c r="BK400" s="160"/>
      <c r="BL400" s="160"/>
      <c r="BM400" s="160"/>
      <c r="BN400" s="160"/>
      <c r="BO400" s="160"/>
      <c r="BP400" s="160"/>
      <c r="BQ400" s="160"/>
      <c r="BR400" s="160"/>
      <c r="BS400" s="160"/>
      <c r="BT400" s="160"/>
      <c r="BU400" s="160"/>
      <c r="BV400" s="160"/>
      <c r="BW400" s="160"/>
      <c r="BX400" s="160"/>
      <c r="BY400" s="160"/>
      <c r="BZ400" s="160"/>
      <c r="CA400" s="160"/>
      <c r="CB400" s="160"/>
      <c r="CC400" s="160"/>
      <c r="CD400" s="160"/>
      <c r="CE400" s="160"/>
      <c r="CF400" s="160"/>
      <c r="CG400" s="160"/>
      <c r="CH400" s="160"/>
      <c r="CI400" s="160"/>
      <c r="CJ400" s="160"/>
      <c r="CK400" s="160"/>
      <c r="CL400" s="160"/>
      <c r="CM400" s="160"/>
      <c r="CN400" s="160"/>
      <c r="CO400" s="160"/>
      <c r="CP400" s="160"/>
      <c r="CQ400" s="160"/>
      <c r="CR400" s="160"/>
      <c r="CS400" s="160"/>
      <c r="CT400" s="160"/>
      <c r="CU400" s="160"/>
      <c r="CV400" s="160"/>
      <c r="CW400" s="160"/>
      <c r="CX400" s="160"/>
      <c r="CY400" s="160"/>
      <c r="CZ400" s="160"/>
      <c r="DA400" s="160"/>
      <c r="DB400" s="160"/>
      <c r="DC400" s="160"/>
      <c r="DD400" s="160"/>
      <c r="DE400" s="160"/>
      <c r="DF400" s="160"/>
      <c r="DG400" s="160"/>
      <c r="DH400" s="160"/>
      <c r="DI400" s="160"/>
      <c r="DJ400" s="160"/>
      <c r="DK400" s="160"/>
      <c r="DL400" s="160"/>
      <c r="DM400" s="160"/>
      <c r="DN400" s="160"/>
      <c r="DO400" s="160"/>
      <c r="DP400" s="160"/>
      <c r="DQ400" s="160"/>
      <c r="DR400" s="160"/>
      <c r="DS400" s="160"/>
      <c r="DT400" s="160"/>
      <c r="DU400" s="160"/>
      <c r="DV400" s="160"/>
      <c r="DW400" s="160"/>
      <c r="DX400" s="160"/>
      <c r="DY400" s="160"/>
      <c r="DZ400" s="160"/>
      <c r="EA400" s="160"/>
      <c r="EB400" s="160"/>
      <c r="EC400" s="160"/>
      <c r="ED400" s="160"/>
      <c r="EE400" s="160"/>
      <c r="EF400" s="160"/>
      <c r="EG400" s="160"/>
      <c r="EH400" s="160"/>
      <c r="EI400" s="160"/>
      <c r="EJ400" s="160"/>
      <c r="EK400" s="160"/>
      <c r="EL400" s="160"/>
      <c r="EM400" s="160"/>
      <c r="EN400" s="160"/>
      <c r="EO400" s="160"/>
      <c r="EP400" s="160"/>
      <c r="EQ400" s="160"/>
      <c r="ER400" s="160"/>
      <c r="ES400" s="160"/>
      <c r="ET400" s="160"/>
      <c r="EU400" s="160"/>
      <c r="EV400" s="160"/>
      <c r="EW400" s="160"/>
      <c r="EX400" s="160"/>
      <c r="EY400" s="160"/>
      <c r="EZ400" s="160"/>
      <c r="FA400" s="160"/>
      <c r="FB400" s="160"/>
      <c r="FC400" s="160"/>
      <c r="FD400" s="160"/>
      <c r="FE400" s="160"/>
      <c r="FF400" s="160"/>
      <c r="FG400" s="160"/>
      <c r="FH400" s="160"/>
      <c r="FI400" s="160"/>
      <c r="FJ400" s="160"/>
      <c r="FK400" s="160"/>
      <c r="FL400" s="160"/>
      <c r="FM400" s="160"/>
      <c r="FN400" s="160"/>
      <c r="FO400" s="160"/>
      <c r="FP400" s="160"/>
      <c r="FQ400" s="160"/>
      <c r="FR400" s="160"/>
      <c r="FS400" s="160"/>
      <c r="FT400" s="160"/>
      <c r="FU400" s="160"/>
      <c r="FV400" s="160"/>
      <c r="FW400" s="160"/>
      <c r="FX400" s="160"/>
      <c r="FY400" s="160"/>
      <c r="FZ400" s="160"/>
      <c r="GA400" s="160"/>
      <c r="GB400" s="160"/>
      <c r="GC400" s="160"/>
      <c r="GD400" s="160"/>
      <c r="GE400" s="160"/>
      <c r="GF400" s="160"/>
      <c r="GG400" s="160"/>
      <c r="GH400" s="160"/>
      <c r="GI400" s="160"/>
      <c r="GJ400" s="160"/>
      <c r="GK400" s="160"/>
      <c r="GL400" s="160"/>
      <c r="GM400" s="160"/>
      <c r="GN400" s="160"/>
      <c r="GO400" s="160"/>
      <c r="GP400" s="160"/>
      <c r="GQ400" s="160"/>
      <c r="GR400" s="160"/>
      <c r="GS400" s="160"/>
      <c r="GT400" s="160"/>
      <c r="GU400" s="160"/>
      <c r="GV400" s="160"/>
      <c r="GW400" s="160"/>
      <c r="GX400" s="160"/>
      <c r="GY400" s="160"/>
      <c r="GZ400" s="160"/>
      <c r="HA400" s="160"/>
      <c r="HB400" s="160"/>
      <c r="HC400" s="160"/>
      <c r="HD400" s="160"/>
      <c r="HE400" s="160"/>
      <c r="HF400" s="160"/>
      <c r="HG400" s="160"/>
      <c r="HH400" s="160"/>
      <c r="HI400" s="160"/>
      <c r="HJ400" s="160"/>
      <c r="HK400" s="160"/>
      <c r="HL400" s="160"/>
      <c r="HM400" s="160"/>
      <c r="HN400" s="160"/>
      <c r="HO400" s="160"/>
      <c r="HP400" s="160"/>
      <c r="HQ400" s="160"/>
      <c r="HR400" s="160"/>
      <c r="HS400" s="160"/>
      <c r="HT400" s="160"/>
      <c r="HU400" s="160"/>
      <c r="HV400" s="160"/>
      <c r="HW400" s="160"/>
      <c r="HX400" s="160"/>
      <c r="HY400" s="160"/>
      <c r="HZ400" s="160"/>
      <c r="IA400" s="160"/>
      <c r="IB400" s="160"/>
      <c r="IC400" s="160"/>
      <c r="ID400" s="160"/>
      <c r="IE400" s="160"/>
      <c r="IF400" s="160"/>
      <c r="IG400" s="160"/>
      <c r="IH400" s="160"/>
      <c r="II400" s="160"/>
      <c r="IJ400" s="160"/>
      <c r="IK400" s="160"/>
      <c r="IL400" s="160"/>
      <c r="IM400" s="160"/>
      <c r="IN400" s="160"/>
      <c r="IO400" s="160"/>
      <c r="IP400" s="160"/>
      <c r="IQ400" s="160"/>
      <c r="IR400" s="160"/>
      <c r="IS400" s="160"/>
      <c r="IT400" s="160"/>
      <c r="IU400" s="160"/>
      <c r="IV400" s="160"/>
      <c r="IW400" s="160"/>
      <c r="IX400" s="160"/>
      <c r="IY400" s="160"/>
      <c r="IZ400" s="160"/>
      <c r="JA400" s="160"/>
      <c r="JB400" s="160"/>
      <c r="JC400" s="160"/>
      <c r="JD400" s="160"/>
      <c r="JE400" s="160"/>
      <c r="JF400" s="160"/>
      <c r="JG400" s="160"/>
      <c r="JH400" s="160"/>
      <c r="JI400" s="160"/>
      <c r="JJ400" s="160"/>
      <c r="JK400" s="160"/>
      <c r="JL400" s="160"/>
      <c r="JM400" s="160"/>
      <c r="JN400" s="160"/>
      <c r="JO400" s="160"/>
      <c r="JP400" s="160"/>
      <c r="JQ400" s="160"/>
      <c r="JR400" s="160"/>
      <c r="JS400" s="160"/>
      <c r="JT400" s="160"/>
      <c r="JU400" s="160"/>
      <c r="JV400" s="160"/>
      <c r="JW400" s="160"/>
      <c r="JX400" s="160"/>
      <c r="JY400" s="160"/>
      <c r="JZ400" s="160"/>
      <c r="KA400" s="160"/>
      <c r="KB400" s="160"/>
      <c r="KC400" s="160"/>
      <c r="KD400" s="160"/>
      <c r="KE400" s="160"/>
      <c r="KF400" s="160"/>
      <c r="KG400" s="160"/>
      <c r="KH400" s="160"/>
      <c r="KI400" s="160"/>
      <c r="KJ400" s="160"/>
      <c r="KK400" s="160"/>
      <c r="KL400" s="160"/>
      <c r="KM400" s="160"/>
      <c r="KN400" s="160"/>
      <c r="KO400" s="160"/>
      <c r="KP400" s="160"/>
      <c r="KQ400" s="160"/>
      <c r="KR400" s="160"/>
      <c r="KS400" s="160"/>
      <c r="KT400" s="160"/>
      <c r="KU400" s="160"/>
      <c r="KV400" s="160"/>
      <c r="KW400" s="160"/>
      <c r="KX400" s="160"/>
      <c r="KY400" s="160"/>
      <c r="KZ400" s="160"/>
      <c r="LA400" s="160"/>
      <c r="LB400" s="160"/>
      <c r="LC400" s="160"/>
      <c r="LD400" s="160"/>
      <c r="LE400" s="160"/>
      <c r="LF400" s="160"/>
      <c r="LG400" s="160"/>
      <c r="LH400" s="160"/>
      <c r="LI400" s="160"/>
      <c r="LJ400" s="160"/>
      <c r="LK400" s="160"/>
      <c r="LL400" s="160"/>
      <c r="LM400" s="160"/>
      <c r="LN400" s="160"/>
      <c r="LO400" s="160"/>
      <c r="LP400" s="160"/>
      <c r="LQ400" s="160"/>
      <c r="LR400" s="160"/>
      <c r="LS400" s="160"/>
      <c r="LT400" s="160"/>
      <c r="LU400" s="160"/>
      <c r="LV400" s="160"/>
      <c r="LW400" s="160"/>
      <c r="LX400" s="160"/>
      <c r="LY400" s="160"/>
      <c r="LZ400" s="160"/>
      <c r="MA400" s="160"/>
      <c r="MB400" s="160"/>
      <c r="MC400" s="160"/>
      <c r="MD400" s="160"/>
      <c r="ME400" s="160"/>
      <c r="MF400" s="160"/>
      <c r="MG400" s="160"/>
      <c r="MH400" s="160"/>
      <c r="MI400" s="160"/>
      <c r="MJ400" s="160"/>
      <c r="MK400" s="160"/>
      <c r="ML400" s="160"/>
      <c r="MM400" s="160"/>
      <c r="MN400" s="160"/>
      <c r="MO400" s="160"/>
      <c r="MP400" s="160"/>
      <c r="MQ400" s="160"/>
      <c r="MR400" s="160"/>
      <c r="MS400" s="160"/>
      <c r="MT400" s="160"/>
      <c r="MU400" s="160"/>
      <c r="MV400" s="160"/>
      <c r="MW400" s="160"/>
      <c r="MX400" s="160"/>
      <c r="MY400" s="160"/>
      <c r="MZ400" s="160"/>
      <c r="NA400" s="160"/>
      <c r="NB400" s="160"/>
      <c r="NC400" s="160"/>
      <c r="ND400" s="160"/>
      <c r="NE400" s="160"/>
      <c r="NF400" s="160"/>
      <c r="NG400" s="160"/>
      <c r="NH400" s="160"/>
      <c r="NI400" s="160"/>
      <c r="NJ400" s="160"/>
      <c r="NK400" s="160"/>
      <c r="NL400" s="160"/>
      <c r="NM400" s="160"/>
      <c r="NN400" s="160"/>
      <c r="NO400" s="160"/>
      <c r="NP400" s="160"/>
      <c r="NQ400" s="160"/>
      <c r="NR400" s="160"/>
      <c r="NS400" s="160"/>
      <c r="NT400" s="160"/>
      <c r="NU400" s="160"/>
      <c r="NV400" s="160"/>
      <c r="NW400" s="160"/>
      <c r="NX400" s="160"/>
      <c r="NY400" s="160"/>
      <c r="NZ400" s="160"/>
      <c r="OA400" s="160"/>
      <c r="OB400" s="160"/>
      <c r="OC400" s="160"/>
      <c r="OD400" s="160"/>
      <c r="OE400" s="160"/>
      <c r="OF400" s="160"/>
      <c r="OG400" s="160"/>
      <c r="OH400" s="160"/>
      <c r="OI400" s="160"/>
      <c r="OJ400" s="160"/>
      <c r="OK400" s="160"/>
      <c r="OL400" s="160"/>
      <c r="OM400" s="160"/>
      <c r="ON400" s="160"/>
      <c r="OO400" s="160"/>
      <c r="OP400" s="160"/>
      <c r="OQ400" s="160"/>
      <c r="OR400" s="160"/>
      <c r="OS400" s="160"/>
      <c r="OT400" s="160"/>
      <c r="OU400" s="160"/>
      <c r="OV400" s="160"/>
      <c r="OW400" s="160"/>
      <c r="OX400" s="160"/>
      <c r="OY400" s="160"/>
      <c r="OZ400" s="160"/>
      <c r="PA400" s="160"/>
      <c r="PB400" s="160"/>
      <c r="PC400" s="160"/>
      <c r="PD400" s="160"/>
      <c r="PE400" s="160"/>
      <c r="PF400" s="160"/>
      <c r="PG400" s="160"/>
      <c r="PH400" s="160"/>
      <c r="PI400" s="160"/>
      <c r="PJ400" s="160"/>
      <c r="PK400" s="160"/>
      <c r="PL400" s="160"/>
      <c r="PM400" s="160"/>
      <c r="PN400" s="160"/>
      <c r="PO400" s="160"/>
      <c r="PP400" s="160"/>
      <c r="PQ400" s="160"/>
      <c r="PR400" s="160"/>
      <c r="PS400" s="160"/>
      <c r="PT400" s="160"/>
      <c r="PU400" s="160"/>
      <c r="PV400" s="160"/>
      <c r="PW400" s="160"/>
      <c r="PX400" s="160"/>
      <c r="PY400" s="160"/>
      <c r="PZ400" s="160"/>
      <c r="QA400" s="160"/>
      <c r="QB400" s="160"/>
      <c r="QC400" s="160"/>
      <c r="QD400" s="160"/>
      <c r="QE400" s="160"/>
      <c r="QF400" s="160"/>
      <c r="QG400" s="160"/>
      <c r="QH400" s="160"/>
      <c r="QI400" s="160"/>
      <c r="QJ400" s="160"/>
      <c r="QK400" s="160"/>
      <c r="QL400" s="160"/>
      <c r="QM400" s="160"/>
      <c r="QN400" s="160"/>
      <c r="QO400" s="160"/>
      <c r="QP400" s="160"/>
      <c r="QQ400" s="160"/>
      <c r="QR400" s="160"/>
      <c r="QS400" s="160"/>
      <c r="QT400" s="160"/>
      <c r="QU400" s="160"/>
      <c r="QV400" s="160"/>
      <c r="QW400" s="160"/>
      <c r="QX400" s="160"/>
      <c r="QY400" s="160"/>
      <c r="QZ400" s="160"/>
      <c r="RA400" s="160"/>
      <c r="RB400" s="160"/>
      <c r="RC400" s="160"/>
      <c r="RD400" s="160"/>
      <c r="RE400" s="160"/>
      <c r="RF400" s="160"/>
      <c r="RG400" s="160"/>
      <c r="RH400" s="160"/>
      <c r="RI400" s="160"/>
      <c r="RJ400" s="160"/>
      <c r="RK400" s="160"/>
      <c r="RL400" s="160"/>
      <c r="RM400" s="160"/>
      <c r="RN400" s="160"/>
      <c r="RO400" s="160"/>
      <c r="RP400" s="160"/>
      <c r="RQ400" s="160"/>
      <c r="RR400" s="160"/>
      <c r="RS400" s="160"/>
      <c r="RT400" s="160"/>
      <c r="RU400" s="160"/>
      <c r="RV400" s="160"/>
      <c r="RW400" s="160"/>
      <c r="RX400" s="160"/>
      <c r="RY400" s="160"/>
      <c r="RZ400" s="160"/>
      <c r="SA400" s="160"/>
      <c r="SB400" s="160"/>
      <c r="SC400" s="160"/>
      <c r="SD400" s="160"/>
      <c r="SE400" s="160"/>
      <c r="SF400" s="160"/>
      <c r="SG400" s="160"/>
      <c r="SH400" s="160"/>
      <c r="SI400" s="160"/>
      <c r="SJ400" s="160"/>
      <c r="SK400" s="160"/>
      <c r="SL400" s="160"/>
      <c r="SM400" s="160"/>
      <c r="SN400" s="160"/>
      <c r="SO400" s="160"/>
      <c r="SP400" s="160"/>
      <c r="SQ400" s="160"/>
      <c r="SR400" s="160"/>
      <c r="SS400" s="160"/>
      <c r="ST400" s="160"/>
      <c r="SU400" s="160"/>
      <c r="SV400" s="160"/>
      <c r="SW400" s="160"/>
      <c r="SX400" s="160"/>
      <c r="SY400" s="160"/>
      <c r="SZ400" s="160"/>
      <c r="TA400" s="160"/>
      <c r="TB400" s="160"/>
      <c r="TC400" s="160"/>
      <c r="TD400" s="160"/>
      <c r="TE400" s="160"/>
      <c r="TF400" s="160"/>
    </row>
    <row r="401" spans="1:526">
      <c r="A401" s="160"/>
      <c r="B401" s="160"/>
      <c r="C401" s="160"/>
      <c r="D401" s="160"/>
      <c r="E401" s="160"/>
      <c r="F401" s="160"/>
      <c r="G401" s="160"/>
      <c r="H401" s="160"/>
      <c r="I401" s="160"/>
      <c r="J401" s="160"/>
      <c r="K401" s="160"/>
      <c r="L401" s="160"/>
      <c r="M401" s="160"/>
      <c r="N401" s="160"/>
      <c r="O401" s="160"/>
      <c r="P401" s="160"/>
      <c r="Q401" s="160"/>
      <c r="R401" s="160"/>
      <c r="S401" s="160"/>
      <c r="T401" s="160"/>
      <c r="U401" s="160"/>
      <c r="V401" s="160"/>
      <c r="W401" s="160"/>
      <c r="X401" s="160"/>
      <c r="Y401" s="160"/>
      <c r="Z401" s="160"/>
      <c r="AA401" s="160"/>
      <c r="AB401" s="160"/>
      <c r="AC401" s="160"/>
      <c r="AD401" s="160"/>
      <c r="AE401" s="160"/>
      <c r="AF401" s="160"/>
      <c r="AG401" s="160"/>
      <c r="AH401" s="160"/>
      <c r="AI401" s="160"/>
      <c r="AJ401" s="160"/>
      <c r="AK401" s="160"/>
      <c r="AL401" s="160"/>
      <c r="AM401" s="160"/>
      <c r="AN401" s="160"/>
      <c r="AO401" s="160"/>
      <c r="AP401" s="160"/>
      <c r="AQ401" s="160"/>
      <c r="AR401" s="160"/>
      <c r="AS401" s="160"/>
      <c r="AT401" s="160"/>
      <c r="AU401" s="160"/>
      <c r="AV401" s="160"/>
      <c r="AW401" s="160"/>
      <c r="AX401" s="160"/>
      <c r="AY401" s="160"/>
      <c r="AZ401" s="160"/>
      <c r="BA401" s="160"/>
      <c r="BB401" s="160"/>
      <c r="BC401" s="160"/>
      <c r="BD401" s="160"/>
      <c r="BE401" s="160"/>
      <c r="BF401" s="160"/>
      <c r="BG401" s="160"/>
      <c r="BH401" s="160"/>
      <c r="BI401" s="160"/>
      <c r="BJ401" s="160"/>
      <c r="BK401" s="160"/>
      <c r="BL401" s="160"/>
      <c r="BM401" s="160"/>
      <c r="BN401" s="160"/>
      <c r="BO401" s="160"/>
      <c r="BP401" s="160"/>
      <c r="BQ401" s="160"/>
      <c r="BR401" s="160"/>
      <c r="BS401" s="160"/>
      <c r="BT401" s="160"/>
      <c r="BU401" s="160"/>
      <c r="BV401" s="160"/>
      <c r="BW401" s="160"/>
      <c r="BX401" s="160"/>
      <c r="BY401" s="160"/>
      <c r="BZ401" s="160"/>
      <c r="CA401" s="160"/>
      <c r="CB401" s="160"/>
      <c r="CC401" s="160"/>
      <c r="CD401" s="160"/>
      <c r="CE401" s="160"/>
      <c r="CF401" s="160"/>
      <c r="CG401" s="160"/>
      <c r="CH401" s="160"/>
      <c r="CI401" s="160"/>
      <c r="CJ401" s="160"/>
      <c r="CK401" s="160"/>
      <c r="CL401" s="160"/>
      <c r="CM401" s="160"/>
      <c r="CN401" s="160"/>
      <c r="CO401" s="160"/>
      <c r="CP401" s="160"/>
      <c r="CQ401" s="160"/>
      <c r="CR401" s="160"/>
      <c r="CS401" s="160"/>
      <c r="CT401" s="160"/>
      <c r="CU401" s="160"/>
      <c r="CV401" s="160"/>
      <c r="CW401" s="160"/>
      <c r="CX401" s="160"/>
      <c r="CY401" s="160"/>
      <c r="CZ401" s="160"/>
      <c r="DA401" s="160"/>
      <c r="DB401" s="160"/>
      <c r="DC401" s="160"/>
      <c r="DD401" s="160"/>
      <c r="DE401" s="160"/>
      <c r="DF401" s="160"/>
      <c r="DG401" s="160"/>
      <c r="DH401" s="160"/>
      <c r="DI401" s="160"/>
      <c r="DJ401" s="160"/>
      <c r="DK401" s="160"/>
      <c r="DL401" s="160"/>
      <c r="DM401" s="160"/>
      <c r="DN401" s="160"/>
      <c r="DO401" s="160"/>
      <c r="DP401" s="160"/>
      <c r="DQ401" s="160"/>
      <c r="DR401" s="160"/>
      <c r="DS401" s="160"/>
      <c r="DT401" s="160"/>
      <c r="DU401" s="160"/>
      <c r="DV401" s="160"/>
      <c r="DW401" s="160"/>
      <c r="DX401" s="160"/>
      <c r="DY401" s="160"/>
      <c r="DZ401" s="160"/>
      <c r="EA401" s="160"/>
      <c r="EB401" s="160"/>
      <c r="EC401" s="160"/>
      <c r="ED401" s="160"/>
      <c r="EE401" s="160"/>
      <c r="EF401" s="160"/>
      <c r="EG401" s="160"/>
      <c r="EH401" s="160"/>
      <c r="EI401" s="160"/>
      <c r="EJ401" s="160"/>
      <c r="EK401" s="160"/>
      <c r="EL401" s="160"/>
      <c r="EM401" s="160"/>
      <c r="EN401" s="160"/>
      <c r="EO401" s="160"/>
      <c r="EP401" s="160"/>
      <c r="EQ401" s="160"/>
      <c r="ER401" s="160"/>
      <c r="ES401" s="160"/>
      <c r="ET401" s="160"/>
      <c r="EU401" s="160"/>
      <c r="EV401" s="160"/>
      <c r="EW401" s="160"/>
      <c r="EX401" s="160"/>
      <c r="EY401" s="160"/>
      <c r="EZ401" s="160"/>
      <c r="FA401" s="160"/>
      <c r="FB401" s="160"/>
      <c r="FC401" s="160"/>
      <c r="FD401" s="160"/>
      <c r="FE401" s="160"/>
      <c r="FF401" s="160"/>
      <c r="FG401" s="160"/>
      <c r="FH401" s="160"/>
      <c r="FI401" s="160"/>
      <c r="FJ401" s="160"/>
      <c r="FK401" s="160"/>
      <c r="FL401" s="160"/>
      <c r="FM401" s="160"/>
      <c r="FN401" s="160"/>
      <c r="FO401" s="160"/>
      <c r="FP401" s="160"/>
      <c r="FQ401" s="160"/>
      <c r="FR401" s="160"/>
      <c r="FS401" s="160"/>
      <c r="FT401" s="160"/>
      <c r="FU401" s="160"/>
      <c r="FV401" s="160"/>
      <c r="FW401" s="160"/>
      <c r="FX401" s="160"/>
      <c r="FY401" s="160"/>
      <c r="FZ401" s="160"/>
      <c r="GA401" s="160"/>
      <c r="GB401" s="160"/>
      <c r="GC401" s="160"/>
      <c r="GD401" s="160"/>
      <c r="GE401" s="160"/>
      <c r="GF401" s="160"/>
      <c r="GG401" s="160"/>
      <c r="GH401" s="160"/>
      <c r="GI401" s="160"/>
      <c r="GJ401" s="160"/>
      <c r="GK401" s="160"/>
      <c r="GL401" s="160"/>
      <c r="GM401" s="160"/>
      <c r="GN401" s="160"/>
      <c r="GO401" s="160"/>
      <c r="GP401" s="160"/>
      <c r="GQ401" s="160"/>
      <c r="GR401" s="160"/>
      <c r="GS401" s="160"/>
      <c r="GT401" s="160"/>
      <c r="GU401" s="160"/>
      <c r="GV401" s="160"/>
      <c r="GW401" s="160"/>
      <c r="GX401" s="160"/>
      <c r="GY401" s="160"/>
      <c r="GZ401" s="160"/>
      <c r="HA401" s="160"/>
      <c r="HB401" s="160"/>
      <c r="HC401" s="160"/>
      <c r="HD401" s="160"/>
      <c r="HE401" s="160"/>
      <c r="HF401" s="160"/>
      <c r="HG401" s="160"/>
      <c r="HH401" s="160"/>
      <c r="HI401" s="160"/>
      <c r="HJ401" s="160"/>
      <c r="HK401" s="160"/>
      <c r="HL401" s="160"/>
      <c r="HM401" s="160"/>
      <c r="HN401" s="160"/>
      <c r="HO401" s="160"/>
      <c r="HP401" s="160"/>
      <c r="HQ401" s="160"/>
      <c r="HR401" s="160"/>
      <c r="HS401" s="160"/>
      <c r="HT401" s="160"/>
      <c r="HU401" s="160"/>
      <c r="HV401" s="160"/>
      <c r="HW401" s="160"/>
      <c r="HX401" s="160"/>
      <c r="HY401" s="160"/>
      <c r="HZ401" s="160"/>
      <c r="IA401" s="160"/>
      <c r="IB401" s="160"/>
      <c r="IC401" s="160"/>
      <c r="ID401" s="160"/>
      <c r="IE401" s="160"/>
      <c r="IF401" s="160"/>
      <c r="IG401" s="160"/>
      <c r="IH401" s="160"/>
      <c r="II401" s="160"/>
      <c r="IJ401" s="160"/>
      <c r="IK401" s="160"/>
      <c r="IL401" s="160"/>
      <c r="IM401" s="160"/>
      <c r="IN401" s="160"/>
      <c r="IO401" s="160"/>
      <c r="IP401" s="160"/>
      <c r="IQ401" s="160"/>
      <c r="IR401" s="160"/>
      <c r="IS401" s="160"/>
      <c r="IT401" s="160"/>
      <c r="IU401" s="160"/>
      <c r="IV401" s="160"/>
      <c r="IW401" s="160"/>
      <c r="IX401" s="160"/>
      <c r="IY401" s="160"/>
      <c r="IZ401" s="160"/>
      <c r="JA401" s="160"/>
      <c r="JB401" s="160"/>
      <c r="JC401" s="160"/>
      <c r="JD401" s="160"/>
      <c r="JE401" s="160"/>
      <c r="JF401" s="160"/>
      <c r="JG401" s="160"/>
      <c r="JH401" s="160"/>
      <c r="JI401" s="160"/>
      <c r="JJ401" s="160"/>
      <c r="JK401" s="160"/>
      <c r="JL401" s="160"/>
      <c r="JM401" s="160"/>
      <c r="JN401" s="160"/>
      <c r="JO401" s="160"/>
      <c r="JP401" s="160"/>
      <c r="JQ401" s="160"/>
      <c r="JR401" s="160"/>
      <c r="JS401" s="160"/>
      <c r="JT401" s="160"/>
      <c r="JU401" s="160"/>
      <c r="JV401" s="160"/>
      <c r="JW401" s="160"/>
      <c r="JX401" s="160"/>
      <c r="JY401" s="160"/>
      <c r="JZ401" s="160"/>
      <c r="KA401" s="160"/>
      <c r="KB401" s="160"/>
      <c r="KC401" s="160"/>
      <c r="KD401" s="160"/>
      <c r="KE401" s="160"/>
      <c r="KF401" s="160"/>
      <c r="KG401" s="160"/>
      <c r="KH401" s="160"/>
      <c r="KI401" s="160"/>
      <c r="KJ401" s="160"/>
      <c r="KK401" s="160"/>
      <c r="KL401" s="160"/>
      <c r="KM401" s="160"/>
      <c r="KN401" s="160"/>
      <c r="KO401" s="160"/>
      <c r="KP401" s="160"/>
      <c r="KQ401" s="160"/>
      <c r="KR401" s="160"/>
      <c r="KS401" s="160"/>
      <c r="KT401" s="160"/>
      <c r="KU401" s="160"/>
      <c r="KV401" s="160"/>
      <c r="KW401" s="160"/>
      <c r="KX401" s="160"/>
      <c r="KY401" s="160"/>
      <c r="KZ401" s="160"/>
      <c r="LA401" s="160"/>
      <c r="LB401" s="160"/>
      <c r="LC401" s="160"/>
      <c r="LD401" s="160"/>
      <c r="LE401" s="160"/>
      <c r="LF401" s="160"/>
      <c r="LG401" s="160"/>
      <c r="LH401" s="160"/>
      <c r="LI401" s="160"/>
      <c r="LJ401" s="160"/>
      <c r="LK401" s="160"/>
      <c r="LL401" s="160"/>
      <c r="LM401" s="160"/>
      <c r="LN401" s="160"/>
      <c r="LO401" s="160"/>
      <c r="LP401" s="160"/>
      <c r="LQ401" s="160"/>
      <c r="LR401" s="160"/>
      <c r="LS401" s="160"/>
      <c r="LT401" s="160"/>
      <c r="LU401" s="160"/>
      <c r="LV401" s="160"/>
      <c r="LW401" s="160"/>
      <c r="LX401" s="160"/>
      <c r="LY401" s="160"/>
      <c r="LZ401" s="160"/>
      <c r="MA401" s="160"/>
      <c r="MB401" s="160"/>
      <c r="MC401" s="160"/>
      <c r="MD401" s="160"/>
      <c r="ME401" s="160"/>
      <c r="MF401" s="160"/>
      <c r="MG401" s="160"/>
      <c r="MH401" s="160"/>
      <c r="MI401" s="160"/>
      <c r="MJ401" s="160"/>
      <c r="MK401" s="160"/>
      <c r="ML401" s="160"/>
      <c r="MM401" s="160"/>
      <c r="MN401" s="160"/>
      <c r="MO401" s="160"/>
      <c r="MP401" s="160"/>
      <c r="MQ401" s="160"/>
      <c r="MR401" s="160"/>
      <c r="MS401" s="160"/>
      <c r="MT401" s="160"/>
      <c r="MU401" s="160"/>
      <c r="MV401" s="160"/>
      <c r="MW401" s="160"/>
      <c r="MX401" s="160"/>
      <c r="MY401" s="160"/>
      <c r="MZ401" s="160"/>
      <c r="NA401" s="160"/>
      <c r="NB401" s="160"/>
      <c r="NC401" s="160"/>
      <c r="ND401" s="160"/>
      <c r="NE401" s="160"/>
      <c r="NF401" s="160"/>
      <c r="NG401" s="160"/>
      <c r="NH401" s="160"/>
      <c r="NI401" s="160"/>
      <c r="NJ401" s="160"/>
      <c r="NK401" s="160"/>
      <c r="NL401" s="160"/>
      <c r="NM401" s="160"/>
      <c r="NN401" s="160"/>
      <c r="NO401" s="160"/>
      <c r="NP401" s="160"/>
      <c r="NQ401" s="160"/>
      <c r="NR401" s="160"/>
      <c r="NS401" s="160"/>
      <c r="NT401" s="160"/>
      <c r="NU401" s="160"/>
      <c r="NV401" s="160"/>
      <c r="NW401" s="160"/>
      <c r="NX401" s="160"/>
      <c r="NY401" s="160"/>
      <c r="NZ401" s="160"/>
      <c r="OA401" s="160"/>
      <c r="OB401" s="160"/>
      <c r="OC401" s="160"/>
      <c r="OD401" s="160"/>
      <c r="OE401" s="160"/>
      <c r="OF401" s="160"/>
      <c r="OG401" s="160"/>
      <c r="OH401" s="160"/>
      <c r="OI401" s="160"/>
      <c r="OJ401" s="160"/>
      <c r="OK401" s="160"/>
      <c r="OL401" s="160"/>
      <c r="OM401" s="160"/>
      <c r="ON401" s="160"/>
      <c r="OO401" s="160"/>
      <c r="OP401" s="160"/>
      <c r="OQ401" s="160"/>
      <c r="OR401" s="160"/>
      <c r="OS401" s="160"/>
      <c r="OT401" s="160"/>
      <c r="OU401" s="160"/>
      <c r="OV401" s="160"/>
      <c r="OW401" s="160"/>
      <c r="OX401" s="160"/>
      <c r="OY401" s="160"/>
      <c r="OZ401" s="160"/>
      <c r="PA401" s="160"/>
      <c r="PB401" s="160"/>
      <c r="PC401" s="160"/>
      <c r="PD401" s="160"/>
      <c r="PE401" s="160"/>
      <c r="PF401" s="160"/>
      <c r="PG401" s="160"/>
      <c r="PH401" s="160"/>
      <c r="PI401" s="160"/>
      <c r="PJ401" s="160"/>
      <c r="PK401" s="160"/>
      <c r="PL401" s="160"/>
      <c r="PM401" s="160"/>
      <c r="PN401" s="160"/>
      <c r="PO401" s="160"/>
      <c r="PP401" s="160"/>
      <c r="PQ401" s="160"/>
      <c r="PR401" s="160"/>
      <c r="PS401" s="160"/>
      <c r="PT401" s="160"/>
      <c r="PU401" s="160"/>
      <c r="PV401" s="160"/>
      <c r="PW401" s="160"/>
      <c r="PX401" s="160"/>
      <c r="PY401" s="160"/>
      <c r="PZ401" s="160"/>
      <c r="QA401" s="160"/>
      <c r="QB401" s="160"/>
      <c r="QC401" s="160"/>
      <c r="QD401" s="160"/>
      <c r="QE401" s="160"/>
      <c r="QF401" s="160"/>
      <c r="QG401" s="160"/>
      <c r="QH401" s="160"/>
      <c r="QI401" s="160"/>
      <c r="QJ401" s="160"/>
      <c r="QK401" s="160"/>
      <c r="QL401" s="160"/>
      <c r="QM401" s="160"/>
      <c r="QN401" s="160"/>
      <c r="QO401" s="160"/>
      <c r="QP401" s="160"/>
      <c r="QQ401" s="160"/>
      <c r="QR401" s="160"/>
      <c r="QS401" s="160"/>
      <c r="QT401" s="160"/>
      <c r="QU401" s="160"/>
      <c r="QV401" s="160"/>
      <c r="QW401" s="160"/>
      <c r="QX401" s="160"/>
      <c r="QY401" s="160"/>
      <c r="QZ401" s="160"/>
      <c r="RA401" s="160"/>
      <c r="RB401" s="160"/>
      <c r="RC401" s="160"/>
      <c r="RD401" s="160"/>
      <c r="RE401" s="160"/>
      <c r="RF401" s="160"/>
      <c r="RG401" s="160"/>
      <c r="RH401" s="160"/>
      <c r="RI401" s="160"/>
      <c r="RJ401" s="160"/>
      <c r="RK401" s="160"/>
      <c r="RL401" s="160"/>
      <c r="RM401" s="160"/>
      <c r="RN401" s="160"/>
      <c r="RO401" s="160"/>
      <c r="RP401" s="160"/>
      <c r="RQ401" s="160"/>
      <c r="RR401" s="160"/>
      <c r="RS401" s="160"/>
      <c r="RT401" s="160"/>
      <c r="RU401" s="160"/>
      <c r="RV401" s="160"/>
      <c r="RW401" s="160"/>
      <c r="RX401" s="160"/>
      <c r="RY401" s="160"/>
      <c r="RZ401" s="160"/>
      <c r="SA401" s="160"/>
      <c r="SB401" s="160"/>
      <c r="SC401" s="160"/>
      <c r="SD401" s="160"/>
      <c r="SE401" s="160"/>
      <c r="SF401" s="160"/>
      <c r="SG401" s="160"/>
      <c r="SH401" s="160"/>
      <c r="SI401" s="160"/>
      <c r="SJ401" s="160"/>
      <c r="SK401" s="160"/>
      <c r="SL401" s="160"/>
      <c r="SM401" s="160"/>
      <c r="SN401" s="160"/>
      <c r="SO401" s="160"/>
      <c r="SP401" s="160"/>
      <c r="SQ401" s="160"/>
      <c r="SR401" s="160"/>
      <c r="SS401" s="160"/>
      <c r="ST401" s="160"/>
      <c r="SU401" s="160"/>
      <c r="SV401" s="160"/>
      <c r="SW401" s="160"/>
      <c r="SX401" s="160"/>
      <c r="SY401" s="160"/>
      <c r="SZ401" s="160"/>
      <c r="TA401" s="160"/>
      <c r="TB401" s="160"/>
      <c r="TC401" s="160"/>
      <c r="TD401" s="160"/>
      <c r="TE401" s="160"/>
      <c r="TF401" s="160"/>
    </row>
    <row r="402" spans="1:526">
      <c r="A402" s="160"/>
      <c r="B402" s="160"/>
      <c r="C402" s="160"/>
      <c r="D402" s="160"/>
      <c r="E402" s="160"/>
      <c r="F402" s="160"/>
      <c r="G402" s="160"/>
      <c r="H402" s="160"/>
      <c r="I402" s="160"/>
      <c r="J402" s="160"/>
      <c r="K402" s="160"/>
      <c r="L402" s="160"/>
      <c r="M402" s="160"/>
      <c r="N402" s="160"/>
      <c r="O402" s="160"/>
      <c r="P402" s="160"/>
      <c r="Q402" s="160"/>
      <c r="R402" s="160"/>
      <c r="S402" s="160"/>
      <c r="T402" s="160"/>
      <c r="U402" s="160"/>
      <c r="V402" s="160"/>
      <c r="W402" s="160"/>
      <c r="X402" s="160"/>
      <c r="Y402" s="160"/>
      <c r="Z402" s="160"/>
      <c r="AA402" s="160"/>
      <c r="AB402" s="160"/>
      <c r="AC402" s="160"/>
      <c r="AD402" s="160"/>
      <c r="AE402" s="160"/>
      <c r="AF402" s="160"/>
      <c r="AG402" s="160"/>
      <c r="AH402" s="160"/>
      <c r="AI402" s="160"/>
      <c r="AJ402" s="160"/>
      <c r="AK402" s="160"/>
      <c r="AL402" s="160"/>
      <c r="AM402" s="160"/>
      <c r="AN402" s="160"/>
      <c r="AO402" s="160"/>
      <c r="AP402" s="160"/>
      <c r="AQ402" s="160"/>
      <c r="AR402" s="160"/>
      <c r="AS402" s="160"/>
      <c r="AT402" s="160"/>
      <c r="AU402" s="160"/>
      <c r="AV402" s="160"/>
      <c r="AW402" s="160"/>
      <c r="AX402" s="160"/>
      <c r="AY402" s="160"/>
      <c r="AZ402" s="160"/>
      <c r="BA402" s="160"/>
      <c r="BB402" s="160"/>
      <c r="BC402" s="160"/>
      <c r="BD402" s="160"/>
      <c r="BE402" s="160"/>
      <c r="BF402" s="160"/>
      <c r="BG402" s="160"/>
      <c r="BH402" s="160"/>
      <c r="BI402" s="160"/>
      <c r="BJ402" s="160"/>
      <c r="BK402" s="160"/>
      <c r="BL402" s="160"/>
      <c r="BM402" s="160"/>
      <c r="BN402" s="160"/>
      <c r="BO402" s="160"/>
      <c r="BP402" s="160"/>
      <c r="BQ402" s="160"/>
      <c r="BR402" s="160"/>
      <c r="BS402" s="160"/>
      <c r="BT402" s="160"/>
      <c r="BU402" s="160"/>
      <c r="BV402" s="160"/>
      <c r="BW402" s="160"/>
      <c r="BX402" s="160"/>
      <c r="BY402" s="160"/>
      <c r="BZ402" s="160"/>
      <c r="CA402" s="160"/>
      <c r="CB402" s="160"/>
      <c r="CC402" s="160"/>
      <c r="CD402" s="160"/>
      <c r="CE402" s="160"/>
      <c r="CF402" s="160"/>
      <c r="CG402" s="160"/>
      <c r="CH402" s="160"/>
      <c r="CI402" s="160"/>
      <c r="CJ402" s="160"/>
      <c r="CK402" s="160"/>
      <c r="CL402" s="160"/>
      <c r="CM402" s="160"/>
      <c r="CN402" s="160"/>
      <c r="CO402" s="160"/>
      <c r="CP402" s="160"/>
      <c r="CQ402" s="160"/>
      <c r="CR402" s="160"/>
      <c r="CS402" s="160"/>
      <c r="CT402" s="160"/>
      <c r="CU402" s="160"/>
      <c r="CV402" s="160"/>
      <c r="CW402" s="160"/>
      <c r="CX402" s="160"/>
      <c r="CY402" s="160"/>
      <c r="CZ402" s="160"/>
      <c r="DA402" s="160"/>
      <c r="DB402" s="160"/>
      <c r="DC402" s="160"/>
      <c r="DD402" s="160"/>
      <c r="DE402" s="160"/>
      <c r="DF402" s="160"/>
      <c r="DG402" s="160"/>
      <c r="DH402" s="160"/>
      <c r="DI402" s="160"/>
      <c r="DJ402" s="160"/>
      <c r="DK402" s="160"/>
      <c r="DL402" s="160"/>
      <c r="DM402" s="160"/>
      <c r="DN402" s="160"/>
      <c r="DO402" s="160"/>
      <c r="DP402" s="160"/>
      <c r="DQ402" s="160"/>
      <c r="DR402" s="160"/>
      <c r="DS402" s="160"/>
      <c r="DT402" s="160"/>
      <c r="DU402" s="160"/>
      <c r="DV402" s="160"/>
      <c r="DW402" s="160"/>
      <c r="DX402" s="160"/>
      <c r="DY402" s="160"/>
      <c r="DZ402" s="160"/>
      <c r="EA402" s="160"/>
      <c r="EB402" s="160"/>
      <c r="EC402" s="160"/>
      <c r="ED402" s="160"/>
      <c r="EE402" s="160"/>
      <c r="EF402" s="160"/>
      <c r="EG402" s="160"/>
      <c r="EH402" s="160"/>
      <c r="EI402" s="160"/>
      <c r="EJ402" s="160"/>
      <c r="EK402" s="160"/>
      <c r="EL402" s="160"/>
      <c r="EM402" s="160"/>
      <c r="EN402" s="160"/>
      <c r="EO402" s="160"/>
      <c r="EP402" s="160"/>
      <c r="EQ402" s="160"/>
      <c r="ER402" s="160"/>
      <c r="ES402" s="160"/>
      <c r="ET402" s="160"/>
      <c r="EU402" s="160"/>
      <c r="EV402" s="160"/>
      <c r="EW402" s="160"/>
      <c r="EX402" s="160"/>
      <c r="EY402" s="160"/>
      <c r="EZ402" s="160"/>
      <c r="FA402" s="160"/>
      <c r="FB402" s="160"/>
      <c r="FC402" s="160"/>
      <c r="FD402" s="160"/>
      <c r="FE402" s="160"/>
      <c r="FF402" s="160"/>
      <c r="FG402" s="160"/>
      <c r="FH402" s="160"/>
      <c r="FI402" s="160"/>
      <c r="FJ402" s="160"/>
      <c r="FK402" s="160"/>
      <c r="FL402" s="160"/>
      <c r="FM402" s="160"/>
      <c r="FN402" s="160"/>
      <c r="FO402" s="160"/>
      <c r="FP402" s="160"/>
      <c r="FQ402" s="160"/>
      <c r="FR402" s="160"/>
      <c r="FS402" s="160"/>
      <c r="FT402" s="160"/>
      <c r="FU402" s="160"/>
      <c r="FV402" s="160"/>
      <c r="FW402" s="160"/>
      <c r="FX402" s="160"/>
      <c r="FY402" s="160"/>
      <c r="FZ402" s="160"/>
      <c r="GA402" s="160"/>
      <c r="GB402" s="160"/>
      <c r="GC402" s="160"/>
      <c r="GD402" s="160"/>
      <c r="GE402" s="160"/>
      <c r="GF402" s="160"/>
      <c r="GG402" s="160"/>
      <c r="GH402" s="160"/>
      <c r="GI402" s="160"/>
      <c r="GJ402" s="160"/>
      <c r="GK402" s="160"/>
      <c r="GL402" s="160"/>
      <c r="GM402" s="160"/>
      <c r="GN402" s="160"/>
      <c r="GO402" s="160"/>
      <c r="GP402" s="160"/>
      <c r="GQ402" s="160"/>
      <c r="GR402" s="160"/>
      <c r="GS402" s="160"/>
      <c r="GT402" s="160"/>
      <c r="GU402" s="160"/>
      <c r="GV402" s="160"/>
      <c r="GW402" s="160"/>
      <c r="GX402" s="160"/>
      <c r="GY402" s="160"/>
      <c r="GZ402" s="160"/>
      <c r="HA402" s="160"/>
      <c r="HB402" s="160"/>
      <c r="HC402" s="160"/>
      <c r="HD402" s="160"/>
      <c r="HE402" s="160"/>
      <c r="HF402" s="160"/>
      <c r="HG402" s="160"/>
      <c r="HH402" s="160"/>
      <c r="HI402" s="160"/>
      <c r="HJ402" s="160"/>
      <c r="HK402" s="160"/>
      <c r="HL402" s="160"/>
      <c r="HM402" s="160"/>
      <c r="HN402" s="160"/>
      <c r="HO402" s="160"/>
      <c r="HP402" s="160"/>
      <c r="HQ402" s="160"/>
      <c r="HR402" s="160"/>
      <c r="HS402" s="160"/>
      <c r="HT402" s="160"/>
      <c r="HU402" s="160"/>
      <c r="HV402" s="160"/>
      <c r="HW402" s="160"/>
      <c r="HX402" s="160"/>
      <c r="HY402" s="160"/>
      <c r="HZ402" s="160"/>
      <c r="IA402" s="160"/>
      <c r="IB402" s="160"/>
      <c r="IC402" s="160"/>
      <c r="ID402" s="160"/>
      <c r="IE402" s="160"/>
      <c r="IF402" s="160"/>
      <c r="IG402" s="160"/>
      <c r="IH402" s="160"/>
      <c r="II402" s="160"/>
      <c r="IJ402" s="160"/>
      <c r="IK402" s="160"/>
      <c r="IL402" s="160"/>
      <c r="IM402" s="160"/>
      <c r="IN402" s="160"/>
      <c r="IO402" s="160"/>
      <c r="IP402" s="160"/>
      <c r="IQ402" s="160"/>
      <c r="IR402" s="160"/>
      <c r="IS402" s="160"/>
      <c r="IT402" s="160"/>
      <c r="IU402" s="160"/>
      <c r="IV402" s="160"/>
      <c r="IW402" s="160"/>
      <c r="IX402" s="160"/>
      <c r="IY402" s="160"/>
      <c r="IZ402" s="160"/>
      <c r="JA402" s="160"/>
      <c r="JB402" s="160"/>
      <c r="JC402" s="160"/>
      <c r="JD402" s="160"/>
      <c r="JE402" s="160"/>
      <c r="JF402" s="160"/>
      <c r="JG402" s="160"/>
      <c r="JH402" s="160"/>
      <c r="JI402" s="160"/>
      <c r="JJ402" s="160"/>
      <c r="JK402" s="160"/>
      <c r="JL402" s="160"/>
      <c r="JM402" s="160"/>
      <c r="JN402" s="160"/>
      <c r="JO402" s="160"/>
      <c r="JP402" s="160"/>
      <c r="JQ402" s="160"/>
      <c r="JR402" s="160"/>
      <c r="JS402" s="160"/>
      <c r="JT402" s="160"/>
      <c r="JU402" s="160"/>
      <c r="JV402" s="160"/>
      <c r="JW402" s="160"/>
      <c r="JX402" s="160"/>
      <c r="JY402" s="160"/>
      <c r="JZ402" s="160"/>
      <c r="KA402" s="160"/>
      <c r="KB402" s="160"/>
      <c r="KC402" s="160"/>
      <c r="KD402" s="160"/>
      <c r="KE402" s="160"/>
      <c r="KF402" s="160"/>
      <c r="KG402" s="160"/>
      <c r="KH402" s="160"/>
      <c r="KI402" s="160"/>
      <c r="KJ402" s="160"/>
      <c r="KK402" s="160"/>
      <c r="KL402" s="160"/>
      <c r="KM402" s="160"/>
      <c r="KN402" s="160"/>
      <c r="KO402" s="160"/>
      <c r="KP402" s="160"/>
      <c r="KQ402" s="160"/>
      <c r="KR402" s="160"/>
      <c r="KS402" s="160"/>
      <c r="KT402" s="160"/>
      <c r="KU402" s="160"/>
      <c r="KV402" s="160"/>
      <c r="KW402" s="160"/>
      <c r="KX402" s="160"/>
      <c r="KY402" s="160"/>
      <c r="KZ402" s="160"/>
      <c r="LA402" s="160"/>
      <c r="LB402" s="160"/>
      <c r="LC402" s="160"/>
      <c r="LD402" s="160"/>
      <c r="LE402" s="160"/>
      <c r="LF402" s="160"/>
      <c r="LG402" s="160"/>
      <c r="LH402" s="160"/>
      <c r="LI402" s="160"/>
      <c r="LJ402" s="160"/>
      <c r="LK402" s="160"/>
      <c r="LL402" s="160"/>
      <c r="LM402" s="160"/>
      <c r="LN402" s="160"/>
      <c r="LO402" s="160"/>
      <c r="LP402" s="160"/>
      <c r="LQ402" s="160"/>
      <c r="LR402" s="160"/>
      <c r="LS402" s="160"/>
      <c r="LT402" s="160"/>
      <c r="LU402" s="160"/>
      <c r="LV402" s="160"/>
      <c r="LW402" s="160"/>
      <c r="LX402" s="160"/>
      <c r="LY402" s="160"/>
      <c r="LZ402" s="160"/>
      <c r="MA402" s="160"/>
      <c r="MB402" s="160"/>
      <c r="MC402" s="160"/>
      <c r="MD402" s="160"/>
      <c r="ME402" s="160"/>
      <c r="MF402" s="160"/>
      <c r="MG402" s="160"/>
      <c r="MH402" s="160"/>
      <c r="MI402" s="160"/>
      <c r="MJ402" s="160"/>
      <c r="MK402" s="160"/>
      <c r="ML402" s="160"/>
      <c r="MM402" s="160"/>
      <c r="MN402" s="160"/>
      <c r="MO402" s="160"/>
      <c r="MP402" s="160"/>
      <c r="MQ402" s="160"/>
      <c r="MR402" s="160"/>
      <c r="MS402" s="160"/>
      <c r="MT402" s="160"/>
      <c r="MU402" s="160"/>
      <c r="MV402" s="160"/>
      <c r="MW402" s="160"/>
      <c r="MX402" s="160"/>
      <c r="MY402" s="160"/>
      <c r="MZ402" s="160"/>
      <c r="NA402" s="160"/>
      <c r="NB402" s="160"/>
      <c r="NC402" s="160"/>
      <c r="ND402" s="160"/>
      <c r="NE402" s="160"/>
      <c r="NF402" s="160"/>
      <c r="NG402" s="160"/>
      <c r="NH402" s="160"/>
      <c r="NI402" s="160"/>
      <c r="NJ402" s="160"/>
      <c r="NK402" s="160"/>
      <c r="NL402" s="160"/>
      <c r="NM402" s="160"/>
      <c r="NN402" s="160"/>
      <c r="NO402" s="160"/>
      <c r="NP402" s="160"/>
      <c r="NQ402" s="160"/>
      <c r="NR402" s="160"/>
      <c r="NS402" s="160"/>
      <c r="NT402" s="160"/>
      <c r="NU402" s="160"/>
      <c r="NV402" s="160"/>
      <c r="NW402" s="160"/>
      <c r="NX402" s="160"/>
      <c r="NY402" s="160"/>
      <c r="NZ402" s="160"/>
      <c r="OA402" s="160"/>
      <c r="OB402" s="160"/>
      <c r="OC402" s="160"/>
      <c r="OD402" s="160"/>
      <c r="OE402" s="160"/>
      <c r="OF402" s="160"/>
      <c r="OG402" s="160"/>
      <c r="OH402" s="160"/>
      <c r="OI402" s="160"/>
      <c r="OJ402" s="160"/>
      <c r="OK402" s="160"/>
      <c r="OL402" s="160"/>
      <c r="OM402" s="160"/>
      <c r="ON402" s="160"/>
      <c r="OO402" s="160"/>
      <c r="OP402" s="160"/>
      <c r="OQ402" s="160"/>
      <c r="OR402" s="160"/>
      <c r="OS402" s="160"/>
      <c r="OT402" s="160"/>
      <c r="OU402" s="160"/>
      <c r="OV402" s="160"/>
      <c r="OW402" s="160"/>
      <c r="OX402" s="160"/>
      <c r="OY402" s="160"/>
      <c r="OZ402" s="160"/>
      <c r="PA402" s="160"/>
      <c r="PB402" s="160"/>
      <c r="PC402" s="160"/>
      <c r="PD402" s="160"/>
      <c r="PE402" s="160"/>
      <c r="PF402" s="160"/>
      <c r="PG402" s="160"/>
      <c r="PH402" s="160"/>
      <c r="PI402" s="160"/>
      <c r="PJ402" s="160"/>
      <c r="PK402" s="160"/>
      <c r="PL402" s="160"/>
      <c r="PM402" s="160"/>
      <c r="PN402" s="160"/>
      <c r="PO402" s="160"/>
      <c r="PP402" s="160"/>
      <c r="PQ402" s="160"/>
      <c r="PR402" s="160"/>
      <c r="PS402" s="160"/>
      <c r="PT402" s="160"/>
      <c r="PU402" s="160"/>
      <c r="PV402" s="160"/>
      <c r="PW402" s="160"/>
      <c r="PX402" s="160"/>
      <c r="PY402" s="160"/>
      <c r="PZ402" s="160"/>
      <c r="QA402" s="160"/>
      <c r="QB402" s="160"/>
      <c r="QC402" s="160"/>
      <c r="QD402" s="160"/>
      <c r="QE402" s="160"/>
      <c r="QF402" s="160"/>
      <c r="QG402" s="160"/>
      <c r="QH402" s="160"/>
      <c r="QI402" s="160"/>
      <c r="QJ402" s="160"/>
      <c r="QK402" s="160"/>
      <c r="QL402" s="160"/>
      <c r="QM402" s="160"/>
      <c r="QN402" s="160"/>
      <c r="QO402" s="160"/>
      <c r="QP402" s="160"/>
      <c r="QQ402" s="160"/>
      <c r="QR402" s="160"/>
      <c r="QS402" s="160"/>
      <c r="QT402" s="160"/>
      <c r="QU402" s="160"/>
      <c r="QV402" s="160"/>
      <c r="QW402" s="160"/>
      <c r="QX402" s="160"/>
      <c r="QY402" s="160"/>
      <c r="QZ402" s="160"/>
      <c r="RA402" s="160"/>
      <c r="RB402" s="160"/>
      <c r="RC402" s="160"/>
      <c r="RD402" s="160"/>
      <c r="RE402" s="160"/>
      <c r="RF402" s="160"/>
      <c r="RG402" s="160"/>
      <c r="RH402" s="160"/>
      <c r="RI402" s="160"/>
      <c r="RJ402" s="160"/>
      <c r="RK402" s="160"/>
      <c r="RL402" s="160"/>
      <c r="RM402" s="160"/>
      <c r="RN402" s="160"/>
      <c r="RO402" s="160"/>
      <c r="RP402" s="160"/>
      <c r="RQ402" s="160"/>
      <c r="RR402" s="160"/>
      <c r="RS402" s="160"/>
      <c r="RT402" s="160"/>
      <c r="RU402" s="160"/>
      <c r="RV402" s="160"/>
      <c r="RW402" s="160"/>
      <c r="RX402" s="160"/>
      <c r="RY402" s="160"/>
      <c r="RZ402" s="160"/>
      <c r="SA402" s="160"/>
      <c r="SB402" s="160"/>
      <c r="SC402" s="160"/>
      <c r="SD402" s="160"/>
      <c r="SE402" s="160"/>
      <c r="SF402" s="160"/>
      <c r="SG402" s="160"/>
      <c r="SH402" s="160"/>
      <c r="SI402" s="160"/>
      <c r="SJ402" s="160"/>
      <c r="SK402" s="160"/>
      <c r="SL402" s="160"/>
      <c r="SM402" s="160"/>
      <c r="SN402" s="160"/>
      <c r="SO402" s="160"/>
      <c r="SP402" s="160"/>
      <c r="SQ402" s="160"/>
      <c r="SR402" s="160"/>
      <c r="SS402" s="160"/>
      <c r="ST402" s="160"/>
      <c r="SU402" s="160"/>
      <c r="SV402" s="160"/>
      <c r="SW402" s="160"/>
      <c r="SX402" s="160"/>
      <c r="SY402" s="160"/>
      <c r="SZ402" s="160"/>
      <c r="TA402" s="160"/>
      <c r="TB402" s="160"/>
      <c r="TC402" s="160"/>
      <c r="TD402" s="160"/>
      <c r="TE402" s="160"/>
      <c r="TF402" s="160"/>
    </row>
    <row r="403" spans="1:526">
      <c r="A403" s="160"/>
      <c r="B403" s="160"/>
      <c r="C403" s="160"/>
      <c r="D403" s="160"/>
      <c r="E403" s="160"/>
      <c r="F403" s="160"/>
      <c r="G403" s="160"/>
      <c r="H403" s="160"/>
      <c r="I403" s="160"/>
      <c r="J403" s="160"/>
      <c r="K403" s="160"/>
      <c r="L403" s="160"/>
      <c r="M403" s="160"/>
      <c r="N403" s="160"/>
      <c r="O403" s="160"/>
      <c r="P403" s="160"/>
      <c r="Q403" s="160"/>
      <c r="R403" s="160"/>
      <c r="S403" s="160"/>
      <c r="T403" s="160"/>
      <c r="U403" s="160"/>
      <c r="V403" s="160"/>
      <c r="W403" s="160"/>
      <c r="X403" s="160"/>
      <c r="Y403" s="160"/>
      <c r="Z403" s="160"/>
      <c r="AA403" s="160"/>
      <c r="AB403" s="160"/>
      <c r="AC403" s="160"/>
      <c r="AD403" s="160"/>
      <c r="AE403" s="160"/>
      <c r="AF403" s="160"/>
      <c r="AG403" s="160"/>
      <c r="AH403" s="160"/>
      <c r="AI403" s="160"/>
      <c r="AJ403" s="160"/>
      <c r="AK403" s="160"/>
      <c r="AL403" s="160"/>
      <c r="AM403" s="160"/>
      <c r="AN403" s="160"/>
      <c r="AO403" s="160"/>
      <c r="AP403" s="160"/>
      <c r="AQ403" s="160"/>
      <c r="AR403" s="160"/>
      <c r="AS403" s="160"/>
      <c r="AT403" s="160"/>
      <c r="AU403" s="160"/>
      <c r="AV403" s="160"/>
      <c r="AW403" s="160"/>
      <c r="AX403" s="160"/>
      <c r="AY403" s="160"/>
      <c r="AZ403" s="160"/>
      <c r="BA403" s="160"/>
      <c r="BB403" s="160"/>
      <c r="BC403" s="160"/>
      <c r="BD403" s="160"/>
      <c r="BE403" s="160"/>
      <c r="BF403" s="160"/>
      <c r="BG403" s="160"/>
      <c r="BH403" s="160"/>
      <c r="BI403" s="160"/>
      <c r="BJ403" s="160"/>
      <c r="BK403" s="160"/>
      <c r="BL403" s="160"/>
      <c r="BM403" s="160"/>
      <c r="BN403" s="160"/>
      <c r="BO403" s="160"/>
      <c r="BP403" s="160"/>
      <c r="BQ403" s="160"/>
      <c r="BR403" s="160"/>
      <c r="BS403" s="160"/>
      <c r="BT403" s="160"/>
      <c r="BU403" s="160"/>
      <c r="BV403" s="160"/>
      <c r="BW403" s="160"/>
      <c r="BX403" s="160"/>
      <c r="BY403" s="160"/>
      <c r="BZ403" s="160"/>
      <c r="CA403" s="160"/>
      <c r="CB403" s="160"/>
      <c r="CC403" s="160"/>
      <c r="CD403" s="160"/>
      <c r="CE403" s="160"/>
      <c r="CF403" s="160"/>
      <c r="CG403" s="160"/>
      <c r="CH403" s="160"/>
      <c r="CI403" s="160"/>
      <c r="CJ403" s="160"/>
      <c r="CK403" s="160"/>
      <c r="CL403" s="160"/>
      <c r="CM403" s="160"/>
      <c r="CN403" s="160"/>
      <c r="CO403" s="160"/>
      <c r="CP403" s="160"/>
      <c r="CQ403" s="160"/>
      <c r="CR403" s="160"/>
      <c r="CS403" s="160"/>
      <c r="CT403" s="160"/>
      <c r="CU403" s="160"/>
      <c r="CV403" s="160"/>
      <c r="CW403" s="160"/>
      <c r="CX403" s="160"/>
      <c r="CY403" s="160"/>
      <c r="CZ403" s="160"/>
      <c r="DA403" s="160"/>
      <c r="DB403" s="160"/>
      <c r="DC403" s="160"/>
      <c r="DD403" s="160"/>
      <c r="DE403" s="160"/>
      <c r="DF403" s="160"/>
      <c r="DG403" s="160"/>
      <c r="DH403" s="160"/>
      <c r="DI403" s="160"/>
      <c r="DJ403" s="160"/>
      <c r="DK403" s="160"/>
      <c r="DL403" s="160"/>
      <c r="DM403" s="160"/>
      <c r="DN403" s="160"/>
      <c r="DO403" s="160"/>
      <c r="DP403" s="160"/>
      <c r="DQ403" s="160"/>
      <c r="DR403" s="160"/>
      <c r="DS403" s="160"/>
      <c r="DT403" s="160"/>
      <c r="DU403" s="160"/>
      <c r="DV403" s="160"/>
      <c r="DW403" s="160"/>
      <c r="DX403" s="160"/>
      <c r="DY403" s="160"/>
      <c r="DZ403" s="160"/>
      <c r="EA403" s="160"/>
      <c r="EB403" s="160"/>
      <c r="EC403" s="160"/>
      <c r="ED403" s="160"/>
      <c r="EE403" s="160"/>
      <c r="EF403" s="160"/>
      <c r="EG403" s="160"/>
      <c r="EH403" s="160"/>
      <c r="EI403" s="160"/>
      <c r="EJ403" s="160"/>
      <c r="EK403" s="160"/>
      <c r="EL403" s="160"/>
      <c r="EM403" s="160"/>
      <c r="EN403" s="160"/>
      <c r="EO403" s="160"/>
      <c r="EP403" s="160"/>
      <c r="EQ403" s="160"/>
      <c r="ER403" s="160"/>
      <c r="ES403" s="160"/>
      <c r="ET403" s="160"/>
      <c r="EU403" s="160"/>
      <c r="EV403" s="160"/>
      <c r="EW403" s="160"/>
      <c r="EX403" s="160"/>
      <c r="EY403" s="160"/>
      <c r="EZ403" s="160"/>
      <c r="FA403" s="160"/>
      <c r="FB403" s="160"/>
      <c r="FC403" s="160"/>
      <c r="FD403" s="160"/>
      <c r="FE403" s="160"/>
      <c r="FF403" s="160"/>
      <c r="FG403" s="160"/>
      <c r="FH403" s="160"/>
      <c r="FI403" s="160"/>
      <c r="FJ403" s="160"/>
      <c r="FK403" s="160"/>
      <c r="FL403" s="160"/>
      <c r="FM403" s="160"/>
      <c r="FN403" s="160"/>
      <c r="FO403" s="160"/>
      <c r="FP403" s="160"/>
      <c r="FQ403" s="160"/>
      <c r="FR403" s="160"/>
      <c r="FS403" s="160"/>
      <c r="FT403" s="160"/>
      <c r="FU403" s="160"/>
      <c r="FV403" s="160"/>
      <c r="FW403" s="160"/>
      <c r="FX403" s="160"/>
      <c r="FY403" s="160"/>
      <c r="FZ403" s="160"/>
      <c r="GA403" s="160"/>
      <c r="GB403" s="160"/>
      <c r="GC403" s="160"/>
      <c r="GD403" s="160"/>
      <c r="GE403" s="160"/>
      <c r="GF403" s="160"/>
      <c r="GG403" s="160"/>
      <c r="GH403" s="160"/>
      <c r="GI403" s="160"/>
      <c r="GJ403" s="160"/>
      <c r="GK403" s="160"/>
      <c r="GL403" s="160"/>
      <c r="GM403" s="160"/>
      <c r="GN403" s="160"/>
      <c r="GO403" s="160"/>
      <c r="GP403" s="160"/>
      <c r="GQ403" s="160"/>
      <c r="GR403" s="160"/>
      <c r="GS403" s="160"/>
      <c r="GT403" s="160"/>
      <c r="GU403" s="160"/>
      <c r="GV403" s="160"/>
      <c r="GW403" s="160"/>
      <c r="GX403" s="160"/>
      <c r="GY403" s="160"/>
      <c r="GZ403" s="160"/>
      <c r="HA403" s="160"/>
      <c r="HB403" s="160"/>
      <c r="HC403" s="160"/>
      <c r="HD403" s="160"/>
      <c r="HE403" s="160"/>
      <c r="HF403" s="160"/>
      <c r="HG403" s="160"/>
      <c r="HH403" s="160"/>
      <c r="HI403" s="160"/>
      <c r="HJ403" s="160"/>
      <c r="HK403" s="160"/>
      <c r="HL403" s="160"/>
      <c r="HM403" s="160"/>
      <c r="HN403" s="160"/>
      <c r="HO403" s="160"/>
      <c r="HP403" s="160"/>
      <c r="HQ403" s="160"/>
      <c r="HR403" s="160"/>
      <c r="HS403" s="160"/>
      <c r="HT403" s="160"/>
      <c r="HU403" s="160"/>
      <c r="HV403" s="160"/>
      <c r="HW403" s="160"/>
      <c r="HX403" s="160"/>
      <c r="HY403" s="160"/>
      <c r="HZ403" s="160"/>
      <c r="IA403" s="160"/>
      <c r="IB403" s="160"/>
      <c r="IC403" s="160"/>
      <c r="ID403" s="160"/>
      <c r="IE403" s="160"/>
      <c r="IF403" s="160"/>
      <c r="IG403" s="160"/>
      <c r="IH403" s="160"/>
      <c r="II403" s="160"/>
      <c r="IJ403" s="160"/>
      <c r="IK403" s="160"/>
      <c r="IL403" s="160"/>
      <c r="IM403" s="160"/>
      <c r="IN403" s="160"/>
      <c r="IO403" s="160"/>
      <c r="IP403" s="160"/>
      <c r="IQ403" s="160"/>
      <c r="IR403" s="160"/>
      <c r="IS403" s="160"/>
      <c r="IT403" s="160"/>
      <c r="IU403" s="160"/>
      <c r="IV403" s="160"/>
      <c r="IW403" s="160"/>
      <c r="IX403" s="160"/>
      <c r="IY403" s="160"/>
      <c r="IZ403" s="160"/>
      <c r="JA403" s="160"/>
      <c r="JB403" s="160"/>
      <c r="JC403" s="160"/>
      <c r="JD403" s="160"/>
      <c r="JE403" s="160"/>
      <c r="JF403" s="160"/>
      <c r="JG403" s="160"/>
      <c r="JH403" s="160"/>
      <c r="JI403" s="160"/>
      <c r="JJ403" s="160"/>
      <c r="JK403" s="160"/>
      <c r="JL403" s="160"/>
      <c r="JM403" s="160"/>
      <c r="JN403" s="160"/>
      <c r="JO403" s="160"/>
      <c r="JP403" s="160"/>
      <c r="JQ403" s="160"/>
      <c r="JR403" s="160"/>
      <c r="JS403" s="160"/>
      <c r="JT403" s="160"/>
      <c r="JU403" s="160"/>
      <c r="JV403" s="160"/>
      <c r="JW403" s="160"/>
      <c r="JX403" s="160"/>
      <c r="JY403" s="160"/>
      <c r="JZ403" s="160"/>
      <c r="KA403" s="160"/>
      <c r="KB403" s="160"/>
      <c r="KC403" s="160"/>
      <c r="KD403" s="160"/>
      <c r="KE403" s="160"/>
      <c r="KF403" s="160"/>
      <c r="KG403" s="160"/>
      <c r="KH403" s="160"/>
      <c r="KI403" s="160"/>
      <c r="KJ403" s="160"/>
      <c r="KK403" s="160"/>
      <c r="KL403" s="160"/>
      <c r="KM403" s="160"/>
      <c r="KN403" s="160"/>
      <c r="KO403" s="160"/>
      <c r="KP403" s="160"/>
      <c r="KQ403" s="160"/>
      <c r="KR403" s="160"/>
      <c r="KS403" s="160"/>
      <c r="KT403" s="160"/>
      <c r="KU403" s="160"/>
      <c r="KV403" s="160"/>
      <c r="KW403" s="160"/>
      <c r="KX403" s="160"/>
      <c r="KY403" s="160"/>
      <c r="KZ403" s="160"/>
      <c r="LA403" s="160"/>
      <c r="LB403" s="160"/>
      <c r="LC403" s="160"/>
      <c r="LD403" s="160"/>
      <c r="LE403" s="160"/>
      <c r="LF403" s="160"/>
      <c r="LG403" s="160"/>
      <c r="LH403" s="160"/>
      <c r="LI403" s="160"/>
      <c r="LJ403" s="160"/>
      <c r="LK403" s="160"/>
      <c r="LL403" s="160"/>
      <c r="LM403" s="160"/>
      <c r="LN403" s="160"/>
      <c r="LO403" s="160"/>
      <c r="LP403" s="160"/>
      <c r="LQ403" s="160"/>
      <c r="LR403" s="160"/>
      <c r="LS403" s="160"/>
      <c r="LT403" s="160"/>
      <c r="LU403" s="160"/>
      <c r="LV403" s="160"/>
      <c r="LW403" s="160"/>
      <c r="LX403" s="160"/>
      <c r="LY403" s="160"/>
      <c r="LZ403" s="160"/>
      <c r="MA403" s="160"/>
      <c r="MB403" s="160"/>
      <c r="MC403" s="160"/>
      <c r="MD403" s="160"/>
      <c r="ME403" s="160"/>
      <c r="MF403" s="160"/>
      <c r="MG403" s="160"/>
      <c r="MH403" s="160"/>
      <c r="MI403" s="160"/>
      <c r="MJ403" s="160"/>
      <c r="MK403" s="160"/>
      <c r="ML403" s="160"/>
      <c r="MM403" s="160"/>
      <c r="MN403" s="160"/>
      <c r="MO403" s="160"/>
      <c r="MP403" s="160"/>
      <c r="MQ403" s="160"/>
      <c r="MR403" s="160"/>
      <c r="MS403" s="160"/>
      <c r="MT403" s="160"/>
      <c r="MU403" s="160"/>
      <c r="MV403" s="160"/>
      <c r="MW403" s="160"/>
      <c r="MX403" s="160"/>
      <c r="MY403" s="160"/>
      <c r="MZ403" s="160"/>
      <c r="NA403" s="160"/>
      <c r="NB403" s="160"/>
      <c r="NC403" s="160"/>
      <c r="ND403" s="160"/>
      <c r="NE403" s="160"/>
      <c r="NF403" s="160"/>
      <c r="NG403" s="160"/>
      <c r="NH403" s="160"/>
      <c r="NI403" s="160"/>
      <c r="NJ403" s="160"/>
      <c r="NK403" s="160"/>
      <c r="NL403" s="160"/>
      <c r="NM403" s="160"/>
      <c r="NN403" s="160"/>
      <c r="NO403" s="160"/>
      <c r="NP403" s="160"/>
      <c r="NQ403" s="160"/>
      <c r="NR403" s="160"/>
      <c r="NS403" s="160"/>
      <c r="NT403" s="160"/>
      <c r="NU403" s="160"/>
      <c r="NV403" s="160"/>
      <c r="NW403" s="160"/>
      <c r="NX403" s="160"/>
      <c r="NY403" s="160"/>
      <c r="NZ403" s="160"/>
      <c r="OA403" s="160"/>
      <c r="OB403" s="160"/>
      <c r="OC403" s="160"/>
      <c r="OD403" s="160"/>
      <c r="OE403" s="160"/>
      <c r="OF403" s="160"/>
      <c r="OG403" s="160"/>
      <c r="OH403" s="160"/>
      <c r="OI403" s="160"/>
      <c r="OJ403" s="160"/>
      <c r="OK403" s="160"/>
      <c r="OL403" s="160"/>
      <c r="OM403" s="160"/>
      <c r="ON403" s="160"/>
      <c r="OO403" s="160"/>
      <c r="OP403" s="160"/>
      <c r="OQ403" s="160"/>
      <c r="OR403" s="160"/>
      <c r="OS403" s="160"/>
      <c r="OT403" s="160"/>
      <c r="OU403" s="160"/>
      <c r="OV403" s="160"/>
      <c r="OW403" s="160"/>
      <c r="OX403" s="160"/>
      <c r="OY403" s="160"/>
      <c r="OZ403" s="160"/>
      <c r="PA403" s="160"/>
      <c r="PB403" s="160"/>
      <c r="PC403" s="160"/>
      <c r="PD403" s="160"/>
      <c r="PE403" s="160"/>
      <c r="PF403" s="160"/>
      <c r="PG403" s="160"/>
      <c r="PH403" s="160"/>
      <c r="PI403" s="160"/>
      <c r="PJ403" s="160"/>
      <c r="PK403" s="160"/>
      <c r="PL403" s="160"/>
      <c r="PM403" s="160"/>
      <c r="PN403" s="160"/>
      <c r="PO403" s="160"/>
      <c r="PP403" s="160"/>
      <c r="PQ403" s="160"/>
      <c r="PR403" s="160"/>
      <c r="PS403" s="160"/>
      <c r="PT403" s="160"/>
      <c r="PU403" s="160"/>
      <c r="PV403" s="160"/>
      <c r="PW403" s="160"/>
      <c r="PX403" s="160"/>
      <c r="PY403" s="160"/>
      <c r="PZ403" s="160"/>
      <c r="QA403" s="160"/>
      <c r="QB403" s="160"/>
      <c r="QC403" s="160"/>
      <c r="QD403" s="160"/>
      <c r="QE403" s="160"/>
      <c r="QF403" s="160"/>
      <c r="QG403" s="160"/>
      <c r="QH403" s="160"/>
      <c r="QI403" s="160"/>
      <c r="QJ403" s="160"/>
      <c r="QK403" s="160"/>
      <c r="QL403" s="160"/>
      <c r="QM403" s="160"/>
      <c r="QN403" s="160"/>
      <c r="QO403" s="160"/>
      <c r="QP403" s="160"/>
      <c r="QQ403" s="160"/>
      <c r="QR403" s="160"/>
      <c r="QS403" s="160"/>
      <c r="QT403" s="160"/>
      <c r="QU403" s="160"/>
      <c r="QV403" s="160"/>
      <c r="QW403" s="160"/>
      <c r="QX403" s="160"/>
      <c r="QY403" s="160"/>
      <c r="QZ403" s="160"/>
      <c r="RA403" s="160"/>
      <c r="RB403" s="160"/>
      <c r="RC403" s="160"/>
      <c r="RD403" s="160"/>
      <c r="RE403" s="160"/>
      <c r="RF403" s="160"/>
      <c r="RG403" s="160"/>
      <c r="RH403" s="160"/>
      <c r="RI403" s="160"/>
      <c r="RJ403" s="160"/>
      <c r="RK403" s="160"/>
      <c r="RL403" s="160"/>
      <c r="RM403" s="160"/>
      <c r="RN403" s="160"/>
      <c r="RO403" s="160"/>
      <c r="RP403" s="160"/>
      <c r="RQ403" s="160"/>
      <c r="RR403" s="160"/>
      <c r="RS403" s="160"/>
      <c r="RT403" s="160"/>
      <c r="RU403" s="160"/>
      <c r="RV403" s="160"/>
      <c r="RW403" s="160"/>
      <c r="RX403" s="160"/>
      <c r="RY403" s="160"/>
      <c r="RZ403" s="160"/>
      <c r="SA403" s="160"/>
      <c r="SB403" s="160"/>
      <c r="SC403" s="160"/>
      <c r="SD403" s="160"/>
      <c r="SE403" s="160"/>
      <c r="SF403" s="160"/>
      <c r="SG403" s="160"/>
      <c r="SH403" s="160"/>
      <c r="SI403" s="160"/>
      <c r="SJ403" s="160"/>
      <c r="SK403" s="160"/>
      <c r="SL403" s="160"/>
      <c r="SM403" s="160"/>
      <c r="SN403" s="160"/>
      <c r="SO403" s="160"/>
      <c r="SP403" s="160"/>
      <c r="SQ403" s="160"/>
      <c r="SR403" s="160"/>
      <c r="SS403" s="160"/>
      <c r="ST403" s="160"/>
      <c r="SU403" s="160"/>
      <c r="SV403" s="160"/>
      <c r="SW403" s="160"/>
      <c r="SX403" s="160"/>
      <c r="SY403" s="160"/>
      <c r="SZ403" s="160"/>
      <c r="TA403" s="160"/>
      <c r="TB403" s="160"/>
      <c r="TC403" s="160"/>
      <c r="TD403" s="160"/>
      <c r="TE403" s="160"/>
      <c r="TF403" s="160"/>
    </row>
    <row r="404" spans="1:526">
      <c r="A404" s="160"/>
      <c r="B404" s="160"/>
      <c r="C404" s="160"/>
      <c r="D404" s="160"/>
      <c r="E404" s="160"/>
      <c r="F404" s="160"/>
      <c r="G404" s="160"/>
      <c r="H404" s="160"/>
      <c r="I404" s="160"/>
      <c r="J404" s="160"/>
      <c r="K404" s="160"/>
      <c r="L404" s="160"/>
      <c r="M404" s="160"/>
      <c r="N404" s="160"/>
      <c r="O404" s="160"/>
      <c r="P404" s="160"/>
      <c r="Q404" s="160"/>
      <c r="R404" s="160"/>
      <c r="S404" s="160"/>
      <c r="T404" s="160"/>
      <c r="U404" s="160"/>
      <c r="V404" s="160"/>
      <c r="W404" s="160"/>
      <c r="X404" s="160"/>
      <c r="Y404" s="160"/>
      <c r="Z404" s="160"/>
      <c r="AA404" s="160"/>
      <c r="AB404" s="160"/>
      <c r="AC404" s="160"/>
      <c r="AD404" s="160"/>
      <c r="AE404" s="160"/>
      <c r="AF404" s="160"/>
      <c r="AG404" s="160"/>
      <c r="AH404" s="160"/>
      <c r="AI404" s="160"/>
      <c r="AJ404" s="160"/>
      <c r="AK404" s="160"/>
      <c r="AL404" s="160"/>
      <c r="AM404" s="160"/>
      <c r="AN404" s="160"/>
      <c r="AO404" s="160"/>
      <c r="AP404" s="160"/>
      <c r="AQ404" s="160"/>
      <c r="AR404" s="160"/>
      <c r="AS404" s="160"/>
      <c r="AT404" s="160"/>
      <c r="AU404" s="160"/>
      <c r="AV404" s="160"/>
      <c r="AW404" s="160"/>
      <c r="AX404" s="160"/>
      <c r="AY404" s="160"/>
      <c r="AZ404" s="160"/>
      <c r="BA404" s="160"/>
      <c r="BB404" s="160"/>
      <c r="BC404" s="160"/>
      <c r="BD404" s="160"/>
      <c r="BE404" s="160"/>
      <c r="BF404" s="160"/>
      <c r="BG404" s="160"/>
      <c r="BH404" s="160"/>
      <c r="BI404" s="160"/>
      <c r="BJ404" s="160"/>
      <c r="BK404" s="160"/>
      <c r="BL404" s="160"/>
      <c r="BM404" s="160"/>
      <c r="BN404" s="160"/>
      <c r="BO404" s="160"/>
      <c r="BP404" s="160"/>
      <c r="BQ404" s="160"/>
      <c r="BR404" s="160"/>
      <c r="BS404" s="160"/>
      <c r="BT404" s="160"/>
      <c r="BU404" s="160"/>
      <c r="BV404" s="160"/>
      <c r="BW404" s="160"/>
      <c r="BX404" s="160"/>
      <c r="BY404" s="160"/>
      <c r="BZ404" s="160"/>
      <c r="CA404" s="160"/>
      <c r="CB404" s="160"/>
      <c r="CC404" s="160"/>
      <c r="CD404" s="160"/>
      <c r="CE404" s="160"/>
      <c r="CF404" s="160"/>
      <c r="CG404" s="160"/>
      <c r="CH404" s="160"/>
      <c r="CI404" s="160"/>
      <c r="CJ404" s="160"/>
      <c r="CK404" s="160"/>
      <c r="CL404" s="160"/>
      <c r="CM404" s="160"/>
      <c r="CN404" s="160"/>
      <c r="CO404" s="160"/>
      <c r="CP404" s="160"/>
      <c r="CQ404" s="160"/>
      <c r="CR404" s="160"/>
      <c r="CS404" s="160"/>
      <c r="CT404" s="160"/>
      <c r="CU404" s="160"/>
      <c r="CV404" s="160"/>
      <c r="CW404" s="160"/>
      <c r="CX404" s="160"/>
      <c r="CY404" s="160"/>
      <c r="CZ404" s="160"/>
      <c r="DA404" s="160"/>
      <c r="DB404" s="160"/>
      <c r="DC404" s="160"/>
      <c r="DD404" s="160"/>
      <c r="DE404" s="160"/>
      <c r="DF404" s="160"/>
      <c r="DG404" s="160"/>
      <c r="DH404" s="160"/>
      <c r="DI404" s="160"/>
      <c r="DJ404" s="160"/>
      <c r="DK404" s="160"/>
      <c r="DL404" s="160"/>
      <c r="DM404" s="160"/>
      <c r="DN404" s="160"/>
      <c r="DO404" s="160"/>
      <c r="DP404" s="160"/>
      <c r="DQ404" s="160"/>
      <c r="DR404" s="160"/>
      <c r="DS404" s="160"/>
      <c r="DT404" s="160"/>
      <c r="DU404" s="160"/>
      <c r="DV404" s="160"/>
      <c r="DW404" s="160"/>
      <c r="DX404" s="160"/>
      <c r="DY404" s="160"/>
      <c r="DZ404" s="160"/>
      <c r="EA404" s="160"/>
      <c r="EB404" s="160"/>
      <c r="EC404" s="160"/>
      <c r="ED404" s="160"/>
      <c r="EE404" s="160"/>
      <c r="EF404" s="160"/>
      <c r="EG404" s="160"/>
      <c r="EH404" s="160"/>
      <c r="EI404" s="160"/>
      <c r="EJ404" s="160"/>
      <c r="EK404" s="160"/>
      <c r="EL404" s="160"/>
      <c r="EM404" s="160"/>
      <c r="EN404" s="160"/>
      <c r="EO404" s="160"/>
      <c r="EP404" s="160"/>
      <c r="EQ404" s="160"/>
      <c r="ER404" s="160"/>
      <c r="ES404" s="160"/>
      <c r="ET404" s="160"/>
      <c r="EU404" s="160"/>
      <c r="EV404" s="160"/>
      <c r="EW404" s="160"/>
      <c r="EX404" s="160"/>
      <c r="EY404" s="160"/>
      <c r="EZ404" s="160"/>
      <c r="FA404" s="160"/>
      <c r="FB404" s="160"/>
      <c r="FC404" s="160"/>
      <c r="FD404" s="160"/>
      <c r="FE404" s="160"/>
      <c r="FF404" s="160"/>
      <c r="FG404" s="160"/>
      <c r="FH404" s="160"/>
      <c r="FI404" s="160"/>
      <c r="FJ404" s="160"/>
      <c r="FK404" s="160"/>
      <c r="FL404" s="160"/>
      <c r="FM404" s="160"/>
      <c r="FN404" s="160"/>
      <c r="FO404" s="160"/>
      <c r="FP404" s="160"/>
      <c r="FQ404" s="160"/>
      <c r="FR404" s="160"/>
      <c r="FS404" s="160"/>
      <c r="FT404" s="160"/>
      <c r="FU404" s="160"/>
      <c r="FV404" s="160"/>
      <c r="FW404" s="160"/>
      <c r="FX404" s="160"/>
      <c r="FY404" s="160"/>
      <c r="FZ404" s="160"/>
      <c r="GA404" s="160"/>
      <c r="GB404" s="160"/>
      <c r="GC404" s="160"/>
      <c r="GD404" s="160"/>
      <c r="GE404" s="160"/>
      <c r="GF404" s="160"/>
      <c r="GG404" s="160"/>
      <c r="GH404" s="160"/>
      <c r="GI404" s="160"/>
      <c r="GJ404" s="160"/>
      <c r="GK404" s="160"/>
      <c r="GL404" s="160"/>
      <c r="GM404" s="160"/>
      <c r="GN404" s="160"/>
      <c r="GO404" s="160"/>
      <c r="GP404" s="160"/>
      <c r="GQ404" s="160"/>
      <c r="GR404" s="160"/>
      <c r="GS404" s="160"/>
      <c r="GT404" s="160"/>
      <c r="GU404" s="160"/>
      <c r="GV404" s="160"/>
      <c r="GW404" s="160"/>
      <c r="GX404" s="160"/>
      <c r="GY404" s="160"/>
      <c r="GZ404" s="160"/>
      <c r="HA404" s="160"/>
      <c r="HB404" s="160"/>
      <c r="HC404" s="160"/>
      <c r="HD404" s="160"/>
      <c r="HE404" s="160"/>
      <c r="HF404" s="160"/>
      <c r="HG404" s="160"/>
      <c r="HH404" s="160"/>
      <c r="HI404" s="160"/>
      <c r="HJ404" s="160"/>
      <c r="HK404" s="160"/>
      <c r="HL404" s="160"/>
      <c r="HM404" s="160"/>
      <c r="HN404" s="160"/>
      <c r="HO404" s="160"/>
      <c r="HP404" s="160"/>
      <c r="HQ404" s="160"/>
      <c r="HR404" s="160"/>
      <c r="HS404" s="160"/>
      <c r="HT404" s="160"/>
      <c r="HU404" s="160"/>
      <c r="HV404" s="160"/>
      <c r="HW404" s="160"/>
      <c r="HX404" s="160"/>
      <c r="HY404" s="160"/>
      <c r="HZ404" s="160"/>
      <c r="IA404" s="160"/>
      <c r="IB404" s="160"/>
      <c r="IC404" s="160"/>
      <c r="ID404" s="160"/>
      <c r="IE404" s="160"/>
      <c r="IF404" s="160"/>
      <c r="IG404" s="160"/>
      <c r="IH404" s="160"/>
      <c r="II404" s="160"/>
      <c r="IJ404" s="160"/>
      <c r="IK404" s="160"/>
      <c r="IL404" s="160"/>
      <c r="IM404" s="160"/>
      <c r="IN404" s="160"/>
      <c r="IO404" s="160"/>
      <c r="IP404" s="160"/>
      <c r="IQ404" s="160"/>
      <c r="IR404" s="160"/>
      <c r="IS404" s="160"/>
      <c r="IT404" s="160"/>
      <c r="IU404" s="160"/>
      <c r="IV404" s="160"/>
      <c r="IW404" s="160"/>
      <c r="IX404" s="160"/>
      <c r="IY404" s="160"/>
      <c r="IZ404" s="160"/>
      <c r="JA404" s="160"/>
      <c r="JB404" s="160"/>
      <c r="JC404" s="160"/>
      <c r="JD404" s="160"/>
      <c r="JE404" s="160"/>
      <c r="JF404" s="160"/>
      <c r="JG404" s="160"/>
      <c r="JH404" s="160"/>
      <c r="JI404" s="160"/>
      <c r="JJ404" s="160"/>
      <c r="JK404" s="160"/>
      <c r="JL404" s="160"/>
      <c r="JM404" s="160"/>
      <c r="JN404" s="160"/>
      <c r="JO404" s="160"/>
      <c r="JP404" s="160"/>
      <c r="JQ404" s="160"/>
      <c r="JR404" s="160"/>
      <c r="JS404" s="160"/>
      <c r="JT404" s="160"/>
      <c r="JU404" s="160"/>
      <c r="JV404" s="160"/>
      <c r="JW404" s="160"/>
      <c r="JX404" s="160"/>
      <c r="JY404" s="160"/>
      <c r="JZ404" s="160"/>
      <c r="KA404" s="160"/>
      <c r="KB404" s="160"/>
      <c r="KC404" s="160"/>
      <c r="KD404" s="160"/>
      <c r="KE404" s="160"/>
      <c r="KF404" s="160"/>
      <c r="KG404" s="160"/>
      <c r="KH404" s="160"/>
      <c r="KI404" s="160"/>
      <c r="KJ404" s="160"/>
      <c r="KK404" s="160"/>
      <c r="KL404" s="160"/>
      <c r="KM404" s="160"/>
      <c r="KN404" s="160"/>
      <c r="KO404" s="160"/>
      <c r="KP404" s="160"/>
      <c r="KQ404" s="160"/>
      <c r="KR404" s="160"/>
      <c r="KS404" s="160"/>
      <c r="KT404" s="160"/>
      <c r="KU404" s="160"/>
      <c r="KV404" s="160"/>
      <c r="KW404" s="160"/>
      <c r="KX404" s="160"/>
      <c r="KY404" s="160"/>
      <c r="KZ404" s="160"/>
      <c r="LA404" s="160"/>
      <c r="LB404" s="160"/>
      <c r="LC404" s="160"/>
      <c r="LD404" s="160"/>
      <c r="LE404" s="160"/>
      <c r="LF404" s="160"/>
      <c r="LG404" s="160"/>
      <c r="LH404" s="160"/>
      <c r="LI404" s="160"/>
      <c r="LJ404" s="160"/>
      <c r="LK404" s="160"/>
      <c r="LL404" s="160"/>
      <c r="LM404" s="160"/>
      <c r="LN404" s="160"/>
      <c r="LO404" s="160"/>
      <c r="LP404" s="160"/>
      <c r="LQ404" s="160"/>
      <c r="LR404" s="160"/>
      <c r="LS404" s="160"/>
      <c r="LT404" s="160"/>
      <c r="LU404" s="160"/>
      <c r="LV404" s="160"/>
      <c r="LW404" s="160"/>
      <c r="LX404" s="160"/>
      <c r="LY404" s="160"/>
      <c r="LZ404" s="160"/>
      <c r="MA404" s="160"/>
      <c r="MB404" s="160"/>
      <c r="MC404" s="160"/>
      <c r="MD404" s="160"/>
      <c r="ME404" s="160"/>
      <c r="MF404" s="160"/>
      <c r="MG404" s="160"/>
      <c r="MH404" s="160"/>
      <c r="MI404" s="160"/>
      <c r="MJ404" s="160"/>
      <c r="MK404" s="160"/>
      <c r="ML404" s="160"/>
      <c r="MM404" s="160"/>
      <c r="MN404" s="160"/>
      <c r="MO404" s="160"/>
      <c r="MP404" s="160"/>
      <c r="MQ404" s="160"/>
      <c r="MR404" s="160"/>
      <c r="MS404" s="160"/>
      <c r="MT404" s="160"/>
      <c r="MU404" s="160"/>
      <c r="MV404" s="160"/>
      <c r="MW404" s="160"/>
      <c r="MX404" s="160"/>
      <c r="MY404" s="160"/>
      <c r="MZ404" s="160"/>
      <c r="NA404" s="160"/>
      <c r="NB404" s="160"/>
      <c r="NC404" s="160"/>
      <c r="ND404" s="160"/>
      <c r="NE404" s="160"/>
      <c r="NF404" s="160"/>
      <c r="NG404" s="160"/>
      <c r="NH404" s="160"/>
      <c r="NI404" s="160"/>
      <c r="NJ404" s="160"/>
      <c r="NK404" s="160"/>
      <c r="NL404" s="160"/>
      <c r="NM404" s="160"/>
      <c r="NN404" s="160"/>
      <c r="NO404" s="160"/>
      <c r="NP404" s="160"/>
      <c r="NQ404" s="160"/>
      <c r="NR404" s="160"/>
      <c r="NS404" s="160"/>
      <c r="NT404" s="160"/>
      <c r="NU404" s="160"/>
      <c r="NV404" s="160"/>
      <c r="NW404" s="160"/>
      <c r="NX404" s="160"/>
      <c r="NY404" s="160"/>
      <c r="NZ404" s="160"/>
      <c r="OA404" s="160"/>
      <c r="OB404" s="160"/>
      <c r="OC404" s="160"/>
      <c r="OD404" s="160"/>
      <c r="OE404" s="160"/>
      <c r="OF404" s="160"/>
      <c r="OG404" s="160"/>
      <c r="OH404" s="160"/>
      <c r="OI404" s="160"/>
      <c r="OJ404" s="160"/>
      <c r="OK404" s="160"/>
      <c r="OL404" s="160"/>
      <c r="OM404" s="160"/>
      <c r="ON404" s="160"/>
      <c r="OO404" s="160"/>
      <c r="OP404" s="160"/>
      <c r="OQ404" s="160"/>
      <c r="OR404" s="160"/>
      <c r="OS404" s="160"/>
      <c r="OT404" s="160"/>
      <c r="OU404" s="160"/>
      <c r="OV404" s="160"/>
      <c r="OW404" s="160"/>
      <c r="OX404" s="160"/>
      <c r="OY404" s="160"/>
      <c r="OZ404" s="160"/>
      <c r="PA404" s="160"/>
      <c r="PB404" s="160"/>
      <c r="PC404" s="160"/>
      <c r="PD404" s="160"/>
      <c r="PE404" s="160"/>
      <c r="PF404" s="160"/>
      <c r="PG404" s="160"/>
      <c r="PH404" s="160"/>
      <c r="PI404" s="160"/>
      <c r="PJ404" s="160"/>
      <c r="PK404" s="160"/>
      <c r="PL404" s="160"/>
      <c r="PM404" s="160"/>
      <c r="PN404" s="160"/>
      <c r="PO404" s="160"/>
      <c r="PP404" s="160"/>
      <c r="PQ404" s="160"/>
      <c r="PR404" s="160"/>
      <c r="PS404" s="160"/>
      <c r="PT404" s="160"/>
      <c r="PU404" s="160"/>
      <c r="PV404" s="160"/>
      <c r="PW404" s="160"/>
      <c r="PX404" s="160"/>
      <c r="PY404" s="160"/>
      <c r="PZ404" s="160"/>
      <c r="QA404" s="160"/>
      <c r="QB404" s="160"/>
      <c r="QC404" s="160"/>
      <c r="QD404" s="160"/>
      <c r="QE404" s="160"/>
      <c r="QF404" s="160"/>
      <c r="QG404" s="160"/>
      <c r="QH404" s="160"/>
      <c r="QI404" s="160"/>
      <c r="QJ404" s="160"/>
      <c r="QK404" s="160"/>
      <c r="QL404" s="160"/>
      <c r="QM404" s="160"/>
      <c r="QN404" s="160"/>
      <c r="QO404" s="160"/>
      <c r="QP404" s="160"/>
      <c r="QQ404" s="160"/>
      <c r="QR404" s="160"/>
      <c r="QS404" s="160"/>
      <c r="QT404" s="160"/>
      <c r="QU404" s="160"/>
      <c r="QV404" s="160"/>
      <c r="QW404" s="160"/>
      <c r="QX404" s="160"/>
      <c r="QY404" s="160"/>
      <c r="QZ404" s="160"/>
      <c r="RA404" s="160"/>
      <c r="RB404" s="160"/>
      <c r="RC404" s="160"/>
      <c r="RD404" s="160"/>
      <c r="RE404" s="160"/>
      <c r="RF404" s="160"/>
      <c r="RG404" s="160"/>
      <c r="RH404" s="160"/>
      <c r="RI404" s="160"/>
      <c r="RJ404" s="160"/>
      <c r="RK404" s="160"/>
      <c r="RL404" s="160"/>
      <c r="RM404" s="160"/>
      <c r="RN404" s="160"/>
      <c r="RO404" s="160"/>
      <c r="RP404" s="160"/>
      <c r="RQ404" s="160"/>
      <c r="RR404" s="160"/>
      <c r="RS404" s="160"/>
      <c r="RT404" s="160"/>
      <c r="RU404" s="160"/>
      <c r="RV404" s="160"/>
      <c r="RW404" s="160"/>
      <c r="RX404" s="160"/>
      <c r="RY404" s="160"/>
      <c r="RZ404" s="160"/>
      <c r="SA404" s="160"/>
      <c r="SB404" s="160"/>
      <c r="SC404" s="160"/>
      <c r="SD404" s="160"/>
      <c r="SE404" s="160"/>
      <c r="SF404" s="160"/>
      <c r="SG404" s="160"/>
      <c r="SH404" s="160"/>
      <c r="SI404" s="160"/>
      <c r="SJ404" s="160"/>
      <c r="SK404" s="160"/>
      <c r="SL404" s="160"/>
      <c r="SM404" s="160"/>
      <c r="SN404" s="160"/>
      <c r="SO404" s="160"/>
      <c r="SP404" s="160"/>
      <c r="SQ404" s="160"/>
      <c r="SR404" s="160"/>
      <c r="SS404" s="160"/>
      <c r="ST404" s="160"/>
      <c r="SU404" s="160"/>
      <c r="SV404" s="160"/>
      <c r="SW404" s="160"/>
      <c r="SX404" s="160"/>
      <c r="SY404" s="160"/>
      <c r="SZ404" s="160"/>
      <c r="TA404" s="160"/>
      <c r="TB404" s="160"/>
      <c r="TC404" s="160"/>
      <c r="TD404" s="160"/>
      <c r="TE404" s="160"/>
      <c r="TF404" s="160"/>
    </row>
    <row r="405" spans="1:526">
      <c r="A405" s="160"/>
      <c r="B405" s="160"/>
      <c r="C405" s="160"/>
      <c r="D405" s="160"/>
      <c r="E405" s="160"/>
      <c r="F405" s="160"/>
      <c r="G405" s="160"/>
      <c r="H405" s="160"/>
      <c r="I405" s="160"/>
      <c r="J405" s="160"/>
      <c r="K405" s="160"/>
      <c r="L405" s="160"/>
      <c r="M405" s="160"/>
      <c r="N405" s="160"/>
      <c r="O405" s="160"/>
      <c r="P405" s="160"/>
      <c r="Q405" s="160"/>
      <c r="R405" s="160"/>
      <c r="S405" s="160"/>
      <c r="T405" s="160"/>
      <c r="U405" s="160"/>
      <c r="V405" s="160"/>
      <c r="W405" s="160"/>
      <c r="X405" s="160"/>
      <c r="Y405" s="160"/>
      <c r="Z405" s="160"/>
      <c r="AA405" s="160"/>
      <c r="AB405" s="160"/>
      <c r="AC405" s="160"/>
      <c r="AD405" s="160"/>
      <c r="AE405" s="160"/>
      <c r="AF405" s="160"/>
      <c r="AG405" s="160"/>
      <c r="AH405" s="160"/>
      <c r="AI405" s="160"/>
      <c r="AJ405" s="160"/>
      <c r="AK405" s="160"/>
      <c r="AL405" s="160"/>
      <c r="AM405" s="160"/>
      <c r="AN405" s="160"/>
      <c r="AO405" s="160"/>
      <c r="AP405" s="160"/>
      <c r="AQ405" s="160"/>
      <c r="AR405" s="160"/>
      <c r="AS405" s="160"/>
      <c r="AT405" s="160"/>
      <c r="AU405" s="160"/>
      <c r="AV405" s="160"/>
      <c r="AW405" s="160"/>
      <c r="AX405" s="160"/>
      <c r="AY405" s="160"/>
      <c r="AZ405" s="160"/>
      <c r="BA405" s="160"/>
      <c r="BB405" s="160"/>
      <c r="BC405" s="160"/>
      <c r="BD405" s="160"/>
      <c r="BE405" s="160"/>
      <c r="BF405" s="160"/>
      <c r="BG405" s="160"/>
      <c r="BH405" s="160"/>
      <c r="BI405" s="160"/>
      <c r="BJ405" s="160"/>
      <c r="BK405" s="160"/>
      <c r="BL405" s="160"/>
      <c r="BM405" s="160"/>
      <c r="BN405" s="160"/>
      <c r="BO405" s="160"/>
      <c r="BP405" s="160"/>
      <c r="BQ405" s="160"/>
      <c r="BR405" s="160"/>
      <c r="BS405" s="160"/>
      <c r="BT405" s="160"/>
      <c r="BU405" s="160"/>
      <c r="BV405" s="160"/>
      <c r="BW405" s="160"/>
      <c r="BX405" s="160"/>
      <c r="BY405" s="160"/>
      <c r="BZ405" s="160"/>
      <c r="CA405" s="160"/>
      <c r="CB405" s="160"/>
      <c r="CC405" s="160"/>
      <c r="CD405" s="160"/>
      <c r="CE405" s="160"/>
      <c r="CF405" s="160"/>
      <c r="CG405" s="160"/>
      <c r="CH405" s="160"/>
      <c r="CI405" s="160"/>
      <c r="CJ405" s="160"/>
      <c r="CK405" s="160"/>
      <c r="CL405" s="160"/>
      <c r="CM405" s="160"/>
      <c r="CN405" s="160"/>
      <c r="CO405" s="160"/>
      <c r="CP405" s="160"/>
      <c r="CQ405" s="160"/>
      <c r="CR405" s="160"/>
      <c r="CS405" s="160"/>
      <c r="CT405" s="160"/>
      <c r="CU405" s="160"/>
      <c r="CV405" s="160"/>
      <c r="CW405" s="160"/>
      <c r="CX405" s="160"/>
      <c r="CY405" s="160"/>
      <c r="CZ405" s="160"/>
      <c r="DA405" s="160"/>
      <c r="DB405" s="160"/>
      <c r="DC405" s="160"/>
      <c r="DD405" s="160"/>
      <c r="DE405" s="160"/>
      <c r="DF405" s="160"/>
      <c r="DG405" s="160"/>
      <c r="DH405" s="160"/>
      <c r="DI405" s="160"/>
      <c r="DJ405" s="160"/>
      <c r="DK405" s="160"/>
      <c r="DL405" s="160"/>
      <c r="DM405" s="160"/>
      <c r="DN405" s="160"/>
      <c r="DO405" s="160"/>
      <c r="DP405" s="160"/>
      <c r="DQ405" s="160"/>
      <c r="DR405" s="160"/>
      <c r="DS405" s="160"/>
      <c r="DT405" s="160"/>
      <c r="DU405" s="160"/>
      <c r="DV405" s="160"/>
      <c r="DW405" s="160"/>
      <c r="DX405" s="160"/>
      <c r="DY405" s="160"/>
      <c r="DZ405" s="160"/>
      <c r="EA405" s="160"/>
      <c r="EB405" s="160"/>
      <c r="EC405" s="160"/>
      <c r="ED405" s="160"/>
      <c r="EE405" s="160"/>
      <c r="EF405" s="160"/>
      <c r="EG405" s="160"/>
      <c r="EH405" s="160"/>
      <c r="EI405" s="160"/>
      <c r="EJ405" s="160"/>
      <c r="EK405" s="160"/>
      <c r="EL405" s="160"/>
      <c r="EM405" s="160"/>
      <c r="EN405" s="160"/>
      <c r="EO405" s="160"/>
      <c r="EP405" s="160"/>
      <c r="EQ405" s="160"/>
      <c r="ER405" s="160"/>
      <c r="ES405" s="160"/>
      <c r="ET405" s="160"/>
      <c r="EU405" s="160"/>
      <c r="EV405" s="160"/>
      <c r="EW405" s="160"/>
      <c r="EX405" s="160"/>
      <c r="EY405" s="160"/>
      <c r="EZ405" s="160"/>
      <c r="FA405" s="160"/>
      <c r="FB405" s="160"/>
      <c r="FC405" s="160"/>
      <c r="FD405" s="160"/>
      <c r="FE405" s="160"/>
      <c r="FF405" s="160"/>
      <c r="FG405" s="160"/>
      <c r="FH405" s="160"/>
      <c r="FI405" s="160"/>
      <c r="FJ405" s="160"/>
      <c r="FK405" s="160"/>
      <c r="FL405" s="160"/>
      <c r="FM405" s="160"/>
      <c r="FN405" s="160"/>
      <c r="FO405" s="160"/>
      <c r="FP405" s="160"/>
      <c r="FQ405" s="160"/>
      <c r="FR405" s="160"/>
      <c r="FS405" s="160"/>
      <c r="FT405" s="160"/>
      <c r="FU405" s="160"/>
      <c r="FV405" s="160"/>
      <c r="FW405" s="160"/>
      <c r="FX405" s="160"/>
      <c r="FY405" s="160"/>
      <c r="FZ405" s="160"/>
      <c r="GA405" s="160"/>
      <c r="GB405" s="160"/>
      <c r="GC405" s="160"/>
      <c r="GD405" s="160"/>
      <c r="GE405" s="160"/>
      <c r="GF405" s="160"/>
      <c r="GG405" s="160"/>
      <c r="GH405" s="160"/>
      <c r="GI405" s="160"/>
      <c r="GJ405" s="160"/>
      <c r="GK405" s="160"/>
      <c r="GL405" s="160"/>
      <c r="GM405" s="160"/>
      <c r="GN405" s="160"/>
      <c r="GO405" s="160"/>
      <c r="GP405" s="160"/>
      <c r="GQ405" s="160"/>
      <c r="GR405" s="160"/>
      <c r="GS405" s="160"/>
      <c r="GT405" s="160"/>
      <c r="GU405" s="160"/>
      <c r="GV405" s="160"/>
      <c r="GW405" s="160"/>
      <c r="GX405" s="160"/>
      <c r="GY405" s="160"/>
      <c r="GZ405" s="160"/>
      <c r="HA405" s="160"/>
      <c r="HB405" s="160"/>
      <c r="HC405" s="160"/>
      <c r="HD405" s="160"/>
      <c r="HE405" s="160"/>
      <c r="HF405" s="160"/>
      <c r="HG405" s="160"/>
      <c r="HH405" s="160"/>
      <c r="HI405" s="160"/>
      <c r="HJ405" s="160"/>
      <c r="HK405" s="160"/>
      <c r="HL405" s="160"/>
      <c r="HM405" s="160"/>
      <c r="HN405" s="160"/>
      <c r="HO405" s="160"/>
      <c r="HP405" s="160"/>
      <c r="HQ405" s="160"/>
      <c r="HR405" s="160"/>
      <c r="HS405" s="160"/>
      <c r="HT405" s="160"/>
      <c r="HU405" s="160"/>
      <c r="HV405" s="160"/>
      <c r="HW405" s="160"/>
      <c r="HX405" s="160"/>
      <c r="HY405" s="160"/>
      <c r="HZ405" s="160"/>
      <c r="IA405" s="160"/>
      <c r="IB405" s="160"/>
      <c r="IC405" s="160"/>
      <c r="ID405" s="160"/>
      <c r="IE405" s="160"/>
      <c r="IF405" s="160"/>
      <c r="IG405" s="160"/>
      <c r="IH405" s="160"/>
      <c r="II405" s="160"/>
      <c r="IJ405" s="160"/>
      <c r="IK405" s="160"/>
      <c r="IL405" s="160"/>
      <c r="IM405" s="160"/>
      <c r="IN405" s="160"/>
      <c r="IO405" s="160"/>
      <c r="IP405" s="160"/>
      <c r="IQ405" s="160"/>
      <c r="IR405" s="160"/>
      <c r="IS405" s="160"/>
      <c r="IT405" s="160"/>
      <c r="IU405" s="160"/>
      <c r="IV405" s="160"/>
      <c r="IW405" s="160"/>
      <c r="IX405" s="160"/>
      <c r="IY405" s="160"/>
      <c r="IZ405" s="160"/>
      <c r="JA405" s="160"/>
      <c r="JB405" s="160"/>
      <c r="JC405" s="160"/>
      <c r="JD405" s="160"/>
      <c r="JE405" s="160"/>
      <c r="JF405" s="160"/>
      <c r="JG405" s="160"/>
      <c r="JH405" s="160"/>
      <c r="JI405" s="160"/>
      <c r="JJ405" s="160"/>
      <c r="JK405" s="160"/>
      <c r="JL405" s="160"/>
      <c r="JM405" s="160"/>
      <c r="JN405" s="160"/>
      <c r="JO405" s="160"/>
      <c r="JP405" s="160"/>
      <c r="JQ405" s="160"/>
      <c r="JR405" s="160"/>
      <c r="JS405" s="160"/>
      <c r="JT405" s="160"/>
      <c r="JU405" s="160"/>
      <c r="JV405" s="160"/>
      <c r="JW405" s="160"/>
      <c r="JX405" s="160"/>
      <c r="JY405" s="160"/>
      <c r="JZ405" s="160"/>
      <c r="KA405" s="160"/>
      <c r="KB405" s="160"/>
      <c r="KC405" s="160"/>
      <c r="KD405" s="160"/>
      <c r="KE405" s="160"/>
      <c r="KF405" s="160"/>
      <c r="KG405" s="160"/>
      <c r="KH405" s="160"/>
      <c r="KI405" s="160"/>
      <c r="KJ405" s="160"/>
      <c r="KK405" s="160"/>
      <c r="KL405" s="160"/>
      <c r="KM405" s="160"/>
      <c r="KN405" s="160"/>
      <c r="KO405" s="160"/>
      <c r="KP405" s="160"/>
      <c r="KQ405" s="160"/>
      <c r="KR405" s="160"/>
      <c r="KS405" s="160"/>
      <c r="KT405" s="160"/>
      <c r="KU405" s="160"/>
      <c r="KV405" s="160"/>
      <c r="KW405" s="160"/>
      <c r="KX405" s="160"/>
      <c r="KY405" s="160"/>
      <c r="KZ405" s="160"/>
      <c r="LA405" s="160"/>
      <c r="LB405" s="160"/>
      <c r="LC405" s="160"/>
      <c r="LD405" s="160"/>
      <c r="LE405" s="160"/>
      <c r="LF405" s="160"/>
      <c r="LG405" s="160"/>
      <c r="LH405" s="160"/>
      <c r="LI405" s="160"/>
      <c r="LJ405" s="160"/>
      <c r="LK405" s="160"/>
      <c r="LL405" s="160"/>
      <c r="LM405" s="160"/>
      <c r="LN405" s="160"/>
      <c r="LO405" s="160"/>
      <c r="LP405" s="160"/>
      <c r="LQ405" s="160"/>
      <c r="LR405" s="160"/>
      <c r="LS405" s="160"/>
      <c r="LT405" s="160"/>
      <c r="LU405" s="160"/>
      <c r="LV405" s="160"/>
      <c r="LW405" s="160"/>
      <c r="LX405" s="160"/>
      <c r="LY405" s="160"/>
      <c r="LZ405" s="160"/>
      <c r="MA405" s="160"/>
      <c r="MB405" s="160"/>
      <c r="MC405" s="160"/>
      <c r="MD405" s="160"/>
      <c r="ME405" s="160"/>
      <c r="MF405" s="160"/>
      <c r="MG405" s="160"/>
      <c r="MH405" s="160"/>
      <c r="MI405" s="160"/>
      <c r="MJ405" s="160"/>
      <c r="MK405" s="160"/>
      <c r="ML405" s="160"/>
      <c r="MM405" s="160"/>
      <c r="MN405" s="160"/>
      <c r="MO405" s="160"/>
      <c r="MP405" s="160"/>
      <c r="MQ405" s="160"/>
      <c r="MR405" s="160"/>
      <c r="MS405" s="160"/>
      <c r="MT405" s="160"/>
      <c r="MU405" s="160"/>
      <c r="MV405" s="160"/>
      <c r="MW405" s="160"/>
      <c r="MX405" s="160"/>
      <c r="MY405" s="160"/>
      <c r="MZ405" s="160"/>
      <c r="NA405" s="160"/>
      <c r="NB405" s="160"/>
      <c r="NC405" s="160"/>
      <c r="ND405" s="160"/>
      <c r="NE405" s="160"/>
      <c r="NF405" s="160"/>
      <c r="NG405" s="160"/>
      <c r="NH405" s="160"/>
      <c r="NI405" s="160"/>
      <c r="NJ405" s="160"/>
      <c r="NK405" s="160"/>
      <c r="NL405" s="160"/>
      <c r="NM405" s="160"/>
      <c r="NN405" s="160"/>
      <c r="NO405" s="160"/>
      <c r="NP405" s="160"/>
      <c r="NQ405" s="160"/>
      <c r="NR405" s="160"/>
      <c r="NS405" s="160"/>
      <c r="NT405" s="160"/>
      <c r="NU405" s="160"/>
      <c r="NV405" s="160"/>
      <c r="NW405" s="160"/>
      <c r="NX405" s="160"/>
      <c r="NY405" s="160"/>
      <c r="NZ405" s="160"/>
      <c r="OA405" s="160"/>
      <c r="OB405" s="160"/>
      <c r="OC405" s="160"/>
      <c r="OD405" s="160"/>
      <c r="OE405" s="160"/>
      <c r="OF405" s="160"/>
      <c r="OG405" s="160"/>
      <c r="OH405" s="160"/>
      <c r="OI405" s="160"/>
      <c r="OJ405" s="160"/>
      <c r="OK405" s="160"/>
      <c r="OL405" s="160"/>
      <c r="OM405" s="160"/>
      <c r="ON405" s="160"/>
      <c r="OO405" s="160"/>
      <c r="OP405" s="160"/>
      <c r="OQ405" s="160"/>
      <c r="OR405" s="160"/>
      <c r="OS405" s="160"/>
      <c r="OT405" s="160"/>
      <c r="OU405" s="160"/>
      <c r="OV405" s="160"/>
      <c r="OW405" s="160"/>
      <c r="OX405" s="160"/>
      <c r="OY405" s="160"/>
      <c r="OZ405" s="160"/>
      <c r="PA405" s="160"/>
      <c r="PB405" s="160"/>
      <c r="PC405" s="160"/>
      <c r="PD405" s="160"/>
      <c r="PE405" s="160"/>
      <c r="PF405" s="160"/>
      <c r="PG405" s="160"/>
      <c r="PH405" s="160"/>
      <c r="PI405" s="160"/>
      <c r="PJ405" s="160"/>
      <c r="PK405" s="160"/>
      <c r="PL405" s="160"/>
      <c r="PM405" s="160"/>
      <c r="PN405" s="160"/>
      <c r="PO405" s="160"/>
      <c r="PP405" s="160"/>
      <c r="PQ405" s="160"/>
      <c r="PR405" s="160"/>
      <c r="PS405" s="160"/>
      <c r="PT405" s="160"/>
      <c r="PU405" s="160"/>
      <c r="PV405" s="160"/>
      <c r="PW405" s="160"/>
      <c r="PX405" s="160"/>
      <c r="PY405" s="160"/>
      <c r="PZ405" s="160"/>
      <c r="QA405" s="160"/>
      <c r="QB405" s="160"/>
      <c r="QC405" s="160"/>
      <c r="QD405" s="160"/>
      <c r="QE405" s="160"/>
      <c r="QF405" s="160"/>
      <c r="QG405" s="160"/>
      <c r="QH405" s="160"/>
      <c r="QI405" s="160"/>
      <c r="QJ405" s="160"/>
      <c r="QK405" s="160"/>
      <c r="QL405" s="160"/>
      <c r="QM405" s="160"/>
      <c r="QN405" s="160"/>
      <c r="QO405" s="160"/>
      <c r="QP405" s="160"/>
      <c r="QQ405" s="160"/>
      <c r="QR405" s="160"/>
      <c r="QS405" s="160"/>
      <c r="QT405" s="160"/>
      <c r="QU405" s="160"/>
      <c r="QV405" s="160"/>
      <c r="QW405" s="160"/>
      <c r="QX405" s="160"/>
      <c r="QY405" s="160"/>
      <c r="QZ405" s="160"/>
      <c r="RA405" s="160"/>
      <c r="RB405" s="160"/>
      <c r="RC405" s="160"/>
      <c r="RD405" s="160"/>
      <c r="RE405" s="160"/>
      <c r="RF405" s="160"/>
      <c r="RG405" s="160"/>
      <c r="RH405" s="160"/>
      <c r="RI405" s="160"/>
      <c r="RJ405" s="160"/>
      <c r="RK405" s="160"/>
      <c r="RL405" s="160"/>
      <c r="RM405" s="160"/>
      <c r="RN405" s="160"/>
      <c r="RO405" s="160"/>
      <c r="RP405" s="160"/>
      <c r="RQ405" s="160"/>
      <c r="RR405" s="160"/>
      <c r="RS405" s="160"/>
      <c r="RT405" s="160"/>
      <c r="RU405" s="160"/>
      <c r="RV405" s="160"/>
      <c r="RW405" s="160"/>
      <c r="RX405" s="160"/>
      <c r="RY405" s="160"/>
      <c r="RZ405" s="160"/>
      <c r="SA405" s="160"/>
      <c r="SB405" s="160"/>
      <c r="SC405" s="160"/>
      <c r="SD405" s="160"/>
      <c r="SE405" s="160"/>
      <c r="SF405" s="160"/>
      <c r="SG405" s="160"/>
      <c r="SH405" s="160"/>
      <c r="SI405" s="160"/>
      <c r="SJ405" s="160"/>
      <c r="SK405" s="160"/>
      <c r="SL405" s="160"/>
      <c r="SM405" s="160"/>
      <c r="SN405" s="160"/>
      <c r="SO405" s="160"/>
      <c r="SP405" s="160"/>
      <c r="SQ405" s="160"/>
      <c r="SR405" s="160"/>
      <c r="SS405" s="160"/>
      <c r="ST405" s="160"/>
      <c r="SU405" s="160"/>
      <c r="SV405" s="160"/>
      <c r="SW405" s="160"/>
      <c r="SX405" s="160"/>
      <c r="SY405" s="160"/>
      <c r="SZ405" s="160"/>
      <c r="TA405" s="160"/>
      <c r="TB405" s="160"/>
      <c r="TC405" s="160"/>
      <c r="TD405" s="160"/>
      <c r="TE405" s="160"/>
      <c r="TF405" s="160"/>
    </row>
    <row r="406" spans="1:526">
      <c r="A406" s="160"/>
      <c r="B406" s="160"/>
      <c r="C406" s="160"/>
      <c r="D406" s="160"/>
      <c r="E406" s="160"/>
      <c r="F406" s="160"/>
      <c r="G406" s="160"/>
      <c r="H406" s="160"/>
      <c r="I406" s="160"/>
      <c r="J406" s="160"/>
      <c r="K406" s="160"/>
      <c r="L406" s="160"/>
      <c r="M406" s="160"/>
      <c r="N406" s="160"/>
      <c r="O406" s="160"/>
      <c r="P406" s="160"/>
      <c r="Q406" s="160"/>
      <c r="R406" s="160"/>
      <c r="S406" s="160"/>
      <c r="T406" s="160"/>
      <c r="U406" s="160"/>
      <c r="V406" s="160"/>
      <c r="W406" s="160"/>
      <c r="X406" s="160"/>
      <c r="Y406" s="160"/>
      <c r="Z406" s="160"/>
      <c r="AA406" s="160"/>
      <c r="AB406" s="160"/>
      <c r="AC406" s="160"/>
      <c r="AD406" s="160"/>
      <c r="AE406" s="160"/>
      <c r="AF406" s="160"/>
      <c r="AG406" s="160"/>
      <c r="AH406" s="160"/>
      <c r="AI406" s="160"/>
      <c r="AJ406" s="160"/>
      <c r="AK406" s="160"/>
      <c r="AL406" s="160"/>
      <c r="AM406" s="160"/>
      <c r="AN406" s="160"/>
      <c r="AO406" s="160"/>
      <c r="AP406" s="160"/>
      <c r="AQ406" s="160"/>
      <c r="AR406" s="160"/>
      <c r="AS406" s="160"/>
      <c r="AT406" s="160"/>
      <c r="AU406" s="160"/>
      <c r="AV406" s="160"/>
      <c r="AW406" s="160"/>
      <c r="AX406" s="160"/>
      <c r="AY406" s="160"/>
      <c r="AZ406" s="160"/>
      <c r="BA406" s="160"/>
      <c r="BB406" s="160"/>
      <c r="BC406" s="160"/>
      <c r="BD406" s="160"/>
      <c r="BE406" s="160"/>
      <c r="BF406" s="160"/>
      <c r="BG406" s="160"/>
      <c r="BH406" s="160"/>
      <c r="BI406" s="160"/>
      <c r="BJ406" s="160"/>
      <c r="BK406" s="160"/>
      <c r="BL406" s="160"/>
      <c r="BM406" s="160"/>
      <c r="BN406" s="160"/>
      <c r="BO406" s="160"/>
      <c r="BP406" s="160"/>
      <c r="BQ406" s="160"/>
      <c r="BR406" s="160"/>
      <c r="BS406" s="160"/>
      <c r="BT406" s="160"/>
      <c r="BU406" s="160"/>
      <c r="BV406" s="160"/>
      <c r="BW406" s="160"/>
      <c r="BX406" s="160"/>
      <c r="BY406" s="160"/>
      <c r="BZ406" s="160"/>
      <c r="CA406" s="160"/>
      <c r="CB406" s="160"/>
      <c r="CC406" s="160"/>
      <c r="CD406" s="160"/>
      <c r="CE406" s="160"/>
      <c r="CF406" s="160"/>
      <c r="CG406" s="160"/>
      <c r="CH406" s="160"/>
      <c r="CI406" s="160"/>
      <c r="CJ406" s="160"/>
      <c r="CK406" s="160"/>
      <c r="CL406" s="160"/>
      <c r="CM406" s="160"/>
      <c r="CN406" s="160"/>
      <c r="CO406" s="160"/>
      <c r="CP406" s="160"/>
      <c r="CQ406" s="160"/>
      <c r="CR406" s="160"/>
      <c r="CS406" s="160"/>
      <c r="CT406" s="160"/>
      <c r="CU406" s="160"/>
      <c r="CV406" s="160"/>
      <c r="CW406" s="160"/>
      <c r="CX406" s="160"/>
      <c r="CY406" s="160"/>
      <c r="CZ406" s="160"/>
      <c r="DA406" s="160"/>
      <c r="DB406" s="160"/>
      <c r="DC406" s="160"/>
      <c r="DD406" s="160"/>
      <c r="DE406" s="160"/>
      <c r="DF406" s="160"/>
      <c r="DG406" s="160"/>
      <c r="DH406" s="160"/>
      <c r="DI406" s="160"/>
      <c r="DJ406" s="160"/>
      <c r="DK406" s="160"/>
      <c r="DL406" s="160"/>
      <c r="DM406" s="160"/>
      <c r="DN406" s="160"/>
      <c r="DO406" s="160"/>
      <c r="DP406" s="160"/>
      <c r="DQ406" s="160"/>
      <c r="DR406" s="160"/>
      <c r="DS406" s="160"/>
      <c r="DT406" s="160"/>
      <c r="DU406" s="160"/>
      <c r="DV406" s="160"/>
      <c r="DW406" s="160"/>
      <c r="DX406" s="160"/>
      <c r="DY406" s="160"/>
      <c r="DZ406" s="160"/>
      <c r="EA406" s="160"/>
      <c r="EB406" s="160"/>
      <c r="EC406" s="160"/>
      <c r="ED406" s="160"/>
      <c r="EE406" s="160"/>
      <c r="EF406" s="160"/>
      <c r="EG406" s="160"/>
      <c r="EH406" s="160"/>
      <c r="EI406" s="160"/>
      <c r="EJ406" s="160"/>
      <c r="EK406" s="160"/>
      <c r="EL406" s="160"/>
      <c r="EM406" s="160"/>
      <c r="EN406" s="160"/>
      <c r="EO406" s="160"/>
      <c r="EP406" s="160"/>
      <c r="EQ406" s="160"/>
      <c r="ER406" s="160"/>
      <c r="ES406" s="160"/>
      <c r="ET406" s="160"/>
      <c r="EU406" s="160"/>
      <c r="EV406" s="160"/>
      <c r="EW406" s="160"/>
      <c r="EX406" s="160"/>
      <c r="EY406" s="160"/>
      <c r="EZ406" s="160"/>
      <c r="FA406" s="160"/>
      <c r="FB406" s="160"/>
      <c r="FC406" s="160"/>
      <c r="FD406" s="160"/>
      <c r="FE406" s="160"/>
      <c r="FF406" s="160"/>
      <c r="FG406" s="160"/>
      <c r="FH406" s="160"/>
      <c r="FI406" s="160"/>
      <c r="FJ406" s="160"/>
      <c r="FK406" s="160"/>
      <c r="FL406" s="160"/>
      <c r="FM406" s="160"/>
      <c r="FN406" s="160"/>
      <c r="FO406" s="160"/>
      <c r="FP406" s="160"/>
      <c r="FQ406" s="160"/>
      <c r="FR406" s="160"/>
      <c r="FS406" s="160"/>
      <c r="FT406" s="160"/>
      <c r="FU406" s="160"/>
      <c r="FV406" s="160"/>
      <c r="FW406" s="160"/>
      <c r="FX406" s="160"/>
      <c r="FY406" s="160"/>
      <c r="FZ406" s="160"/>
      <c r="GA406" s="160"/>
      <c r="GB406" s="160"/>
      <c r="GC406" s="160"/>
      <c r="GD406" s="160"/>
      <c r="GE406" s="160"/>
      <c r="GF406" s="160"/>
      <c r="GG406" s="160"/>
      <c r="GH406" s="160"/>
      <c r="GI406" s="160"/>
      <c r="GJ406" s="160"/>
      <c r="GK406" s="160"/>
      <c r="GL406" s="160"/>
      <c r="GM406" s="160"/>
      <c r="GN406" s="160"/>
      <c r="GO406" s="160"/>
      <c r="GP406" s="160"/>
      <c r="GQ406" s="160"/>
      <c r="GR406" s="160"/>
      <c r="GS406" s="160"/>
      <c r="GT406" s="160"/>
      <c r="GU406" s="160"/>
      <c r="GV406" s="160"/>
      <c r="GW406" s="160"/>
      <c r="GX406" s="160"/>
      <c r="GY406" s="160"/>
      <c r="GZ406" s="160"/>
      <c r="HA406" s="160"/>
      <c r="HB406" s="160"/>
      <c r="HC406" s="160"/>
      <c r="HD406" s="160"/>
      <c r="HE406" s="160"/>
      <c r="HF406" s="160"/>
      <c r="HG406" s="160"/>
      <c r="HH406" s="160"/>
      <c r="HI406" s="160"/>
      <c r="HJ406" s="160"/>
      <c r="HK406" s="160"/>
      <c r="HL406" s="160"/>
      <c r="HM406" s="160"/>
      <c r="HN406" s="160"/>
      <c r="HO406" s="160"/>
      <c r="HP406" s="160"/>
      <c r="HQ406" s="160"/>
      <c r="HR406" s="160"/>
      <c r="HS406" s="160"/>
      <c r="HT406" s="160"/>
      <c r="HU406" s="160"/>
      <c r="HV406" s="160"/>
      <c r="HW406" s="160"/>
      <c r="HX406" s="160"/>
      <c r="HY406" s="160"/>
      <c r="HZ406" s="160"/>
      <c r="IA406" s="160"/>
      <c r="IB406" s="160"/>
      <c r="IC406" s="160"/>
      <c r="ID406" s="160"/>
      <c r="IE406" s="160"/>
      <c r="IF406" s="160"/>
      <c r="IG406" s="160"/>
      <c r="IH406" s="160"/>
      <c r="II406" s="160"/>
      <c r="IJ406" s="160"/>
      <c r="IK406" s="160"/>
      <c r="IL406" s="160"/>
      <c r="IM406" s="160"/>
      <c r="IN406" s="160"/>
      <c r="IO406" s="160"/>
      <c r="IP406" s="160"/>
      <c r="IQ406" s="160"/>
      <c r="IR406" s="160"/>
      <c r="IS406" s="160"/>
      <c r="IT406" s="160"/>
      <c r="IU406" s="160"/>
      <c r="IV406" s="160"/>
      <c r="IW406" s="160"/>
      <c r="IX406" s="160"/>
      <c r="IY406" s="160"/>
      <c r="IZ406" s="160"/>
      <c r="JA406" s="160"/>
      <c r="JB406" s="160"/>
      <c r="JC406" s="160"/>
      <c r="JD406" s="160"/>
      <c r="JE406" s="160"/>
      <c r="JF406" s="160"/>
      <c r="JG406" s="160"/>
      <c r="JH406" s="160"/>
      <c r="JI406" s="160"/>
      <c r="JJ406" s="160"/>
      <c r="JK406" s="160"/>
      <c r="JL406" s="160"/>
      <c r="JM406" s="160"/>
      <c r="JN406" s="160"/>
      <c r="JO406" s="160"/>
      <c r="JP406" s="160"/>
      <c r="JQ406" s="160"/>
      <c r="JR406" s="160"/>
      <c r="JS406" s="160"/>
      <c r="JT406" s="160"/>
      <c r="JU406" s="160"/>
      <c r="JV406" s="160"/>
      <c r="JW406" s="160"/>
      <c r="JX406" s="160"/>
      <c r="JY406" s="160"/>
      <c r="JZ406" s="160"/>
      <c r="KA406" s="160"/>
      <c r="KB406" s="160"/>
      <c r="KC406" s="160"/>
      <c r="KD406" s="160"/>
      <c r="KE406" s="160"/>
      <c r="KF406" s="160"/>
      <c r="KG406" s="160"/>
      <c r="KH406" s="160"/>
      <c r="KI406" s="160"/>
      <c r="KJ406" s="160"/>
      <c r="KK406" s="160"/>
      <c r="KL406" s="160"/>
      <c r="KM406" s="160"/>
      <c r="KN406" s="160"/>
      <c r="KO406" s="160"/>
      <c r="KP406" s="160"/>
      <c r="KQ406" s="160"/>
      <c r="KR406" s="160"/>
      <c r="KS406" s="160"/>
      <c r="KT406" s="160"/>
      <c r="KU406" s="160"/>
      <c r="KV406" s="160"/>
      <c r="KW406" s="160"/>
      <c r="KX406" s="160"/>
      <c r="KY406" s="160"/>
      <c r="KZ406" s="160"/>
      <c r="LA406" s="160"/>
      <c r="LB406" s="160"/>
      <c r="LC406" s="160"/>
      <c r="LD406" s="160"/>
      <c r="LE406" s="160"/>
      <c r="LF406" s="160"/>
      <c r="LG406" s="160"/>
      <c r="LH406" s="160"/>
      <c r="LI406" s="160"/>
      <c r="LJ406" s="160"/>
      <c r="LK406" s="160"/>
      <c r="LL406" s="160"/>
      <c r="LM406" s="160"/>
      <c r="LN406" s="160"/>
      <c r="LO406" s="160"/>
      <c r="LP406" s="160"/>
      <c r="LQ406" s="160"/>
      <c r="LR406" s="160"/>
      <c r="LS406" s="160"/>
      <c r="LT406" s="160"/>
      <c r="LU406" s="160"/>
      <c r="LV406" s="160"/>
      <c r="LW406" s="160"/>
      <c r="LX406" s="160"/>
      <c r="LY406" s="160"/>
      <c r="LZ406" s="160"/>
      <c r="MA406" s="160"/>
      <c r="MB406" s="160"/>
      <c r="MC406" s="160"/>
      <c r="MD406" s="160"/>
      <c r="ME406" s="160"/>
      <c r="MF406" s="160"/>
      <c r="MG406" s="160"/>
      <c r="MH406" s="160"/>
      <c r="MI406" s="160"/>
      <c r="MJ406" s="160"/>
      <c r="MK406" s="160"/>
      <c r="ML406" s="160"/>
      <c r="MM406" s="160"/>
      <c r="MN406" s="160"/>
      <c r="MO406" s="160"/>
      <c r="MP406" s="160"/>
      <c r="MQ406" s="160"/>
      <c r="MR406" s="160"/>
      <c r="MS406" s="160"/>
      <c r="MT406" s="160"/>
      <c r="MU406" s="160"/>
      <c r="MV406" s="160"/>
      <c r="MW406" s="160"/>
      <c r="MX406" s="160"/>
      <c r="MY406" s="160"/>
      <c r="MZ406" s="160"/>
      <c r="NA406" s="160"/>
      <c r="NB406" s="160"/>
      <c r="NC406" s="160"/>
      <c r="ND406" s="160"/>
      <c r="NE406" s="160"/>
      <c r="NF406" s="160"/>
      <c r="NG406" s="160"/>
      <c r="NH406" s="160"/>
      <c r="NI406" s="160"/>
      <c r="NJ406" s="160"/>
      <c r="NK406" s="160"/>
      <c r="NL406" s="160"/>
      <c r="NM406" s="160"/>
      <c r="NN406" s="160"/>
      <c r="NO406" s="160"/>
      <c r="NP406" s="160"/>
      <c r="NQ406" s="160"/>
      <c r="NR406" s="160"/>
      <c r="NS406" s="160"/>
      <c r="NT406" s="160"/>
      <c r="NU406" s="160"/>
      <c r="NV406" s="160"/>
      <c r="NW406" s="160"/>
      <c r="NX406" s="160"/>
      <c r="NY406" s="160"/>
      <c r="NZ406" s="160"/>
      <c r="OA406" s="160"/>
      <c r="OB406" s="160"/>
      <c r="OC406" s="160"/>
      <c r="OD406" s="160"/>
      <c r="OE406" s="160"/>
      <c r="OF406" s="160"/>
      <c r="OG406" s="160"/>
      <c r="OH406" s="160"/>
      <c r="OI406" s="160"/>
      <c r="OJ406" s="160"/>
      <c r="OK406" s="160"/>
      <c r="OL406" s="160"/>
      <c r="OM406" s="160"/>
      <c r="ON406" s="160"/>
      <c r="OO406" s="160"/>
      <c r="OP406" s="160"/>
      <c r="OQ406" s="160"/>
      <c r="OR406" s="160"/>
      <c r="OS406" s="160"/>
      <c r="OT406" s="160"/>
      <c r="OU406" s="160"/>
      <c r="OV406" s="160"/>
      <c r="OW406" s="160"/>
      <c r="OX406" s="160"/>
      <c r="OY406" s="160"/>
      <c r="OZ406" s="160"/>
      <c r="PA406" s="160"/>
      <c r="PB406" s="160"/>
      <c r="PC406" s="160"/>
      <c r="PD406" s="160"/>
      <c r="PE406" s="160"/>
      <c r="PF406" s="160"/>
      <c r="PG406" s="160"/>
      <c r="PH406" s="160"/>
      <c r="PI406" s="160"/>
      <c r="PJ406" s="160"/>
      <c r="PK406" s="160"/>
      <c r="PL406" s="160"/>
      <c r="PM406" s="160"/>
      <c r="PN406" s="160"/>
      <c r="PO406" s="160"/>
      <c r="PP406" s="160"/>
      <c r="PQ406" s="160"/>
      <c r="PR406" s="160"/>
      <c r="PS406" s="160"/>
      <c r="PT406" s="160"/>
      <c r="PU406" s="160"/>
      <c r="PV406" s="160"/>
      <c r="PW406" s="160"/>
      <c r="PX406" s="160"/>
      <c r="PY406" s="160"/>
      <c r="PZ406" s="160"/>
      <c r="QA406" s="160"/>
      <c r="QB406" s="160"/>
      <c r="QC406" s="160"/>
      <c r="QD406" s="160"/>
      <c r="QE406" s="160"/>
      <c r="QF406" s="160"/>
      <c r="QG406" s="160"/>
      <c r="QH406" s="160"/>
      <c r="QI406" s="160"/>
      <c r="QJ406" s="160"/>
      <c r="QK406" s="160"/>
      <c r="QL406" s="160"/>
      <c r="QM406" s="160"/>
      <c r="QN406" s="160"/>
      <c r="QO406" s="160"/>
      <c r="QP406" s="160"/>
      <c r="QQ406" s="160"/>
      <c r="QR406" s="160"/>
      <c r="QS406" s="160"/>
      <c r="QT406" s="160"/>
      <c r="QU406" s="160"/>
      <c r="QV406" s="160"/>
      <c r="QW406" s="160"/>
      <c r="QX406" s="160"/>
      <c r="QY406" s="160"/>
      <c r="QZ406" s="160"/>
      <c r="RA406" s="160"/>
      <c r="RB406" s="160"/>
      <c r="RC406" s="160"/>
      <c r="RD406" s="160"/>
      <c r="RE406" s="160"/>
      <c r="RF406" s="160"/>
      <c r="RG406" s="160"/>
      <c r="RH406" s="160"/>
      <c r="RI406" s="160"/>
      <c r="RJ406" s="160"/>
      <c r="RK406" s="160"/>
      <c r="RL406" s="160"/>
      <c r="RM406" s="160"/>
      <c r="RN406" s="160"/>
      <c r="RO406" s="160"/>
      <c r="RP406" s="160"/>
      <c r="RQ406" s="160"/>
      <c r="RR406" s="160"/>
      <c r="RS406" s="160"/>
      <c r="RT406" s="160"/>
      <c r="RU406" s="160"/>
      <c r="RV406" s="160"/>
      <c r="RW406" s="160"/>
      <c r="RX406" s="160"/>
      <c r="RY406" s="160"/>
      <c r="RZ406" s="160"/>
      <c r="SA406" s="160"/>
      <c r="SB406" s="160"/>
      <c r="SC406" s="160"/>
      <c r="SD406" s="160"/>
      <c r="SE406" s="160"/>
      <c r="SF406" s="160"/>
      <c r="SG406" s="160"/>
      <c r="SH406" s="160"/>
      <c r="SI406" s="160"/>
      <c r="SJ406" s="160"/>
      <c r="SK406" s="160"/>
      <c r="SL406" s="160"/>
      <c r="SM406" s="160"/>
      <c r="SN406" s="160"/>
      <c r="SO406" s="160"/>
      <c r="SP406" s="160"/>
      <c r="SQ406" s="160"/>
      <c r="SR406" s="160"/>
      <c r="SS406" s="160"/>
      <c r="ST406" s="160"/>
      <c r="SU406" s="160"/>
      <c r="SV406" s="160"/>
      <c r="SW406" s="160"/>
      <c r="SX406" s="160"/>
      <c r="SY406" s="160"/>
      <c r="SZ406" s="160"/>
      <c r="TA406" s="160"/>
      <c r="TB406" s="160"/>
      <c r="TC406" s="160"/>
      <c r="TD406" s="160"/>
      <c r="TE406" s="160"/>
      <c r="TF406" s="160"/>
    </row>
    <row r="407" spans="1:526">
      <c r="A407" s="160"/>
      <c r="B407" s="160"/>
      <c r="C407" s="160"/>
      <c r="D407" s="160"/>
      <c r="E407" s="160"/>
      <c r="F407" s="160"/>
      <c r="G407" s="160"/>
      <c r="H407" s="160"/>
      <c r="I407" s="160"/>
      <c r="J407" s="160"/>
      <c r="K407" s="160"/>
      <c r="L407" s="160"/>
      <c r="M407" s="160"/>
      <c r="N407" s="160"/>
      <c r="O407" s="160"/>
      <c r="P407" s="160"/>
      <c r="Q407" s="160"/>
      <c r="R407" s="160"/>
      <c r="S407" s="160"/>
      <c r="T407" s="160"/>
      <c r="U407" s="160"/>
      <c r="V407" s="160"/>
      <c r="W407" s="160"/>
      <c r="X407" s="160"/>
      <c r="Y407" s="160"/>
      <c r="Z407" s="160"/>
      <c r="AA407" s="160"/>
      <c r="AB407" s="160"/>
      <c r="AC407" s="160"/>
      <c r="AD407" s="160"/>
      <c r="AE407" s="160"/>
      <c r="AF407" s="160"/>
      <c r="AG407" s="160"/>
      <c r="AH407" s="160"/>
      <c r="AI407" s="160"/>
      <c r="AJ407" s="160"/>
      <c r="AK407" s="160"/>
      <c r="AL407" s="160"/>
      <c r="AM407" s="160"/>
      <c r="AN407" s="160"/>
      <c r="AO407" s="160"/>
      <c r="AP407" s="160"/>
      <c r="AQ407" s="160"/>
      <c r="AR407" s="160"/>
      <c r="AS407" s="160"/>
      <c r="AT407" s="160"/>
      <c r="AU407" s="160"/>
      <c r="AV407" s="160"/>
      <c r="AW407" s="160"/>
      <c r="AX407" s="160"/>
      <c r="AY407" s="160"/>
      <c r="AZ407" s="160"/>
      <c r="BA407" s="160"/>
      <c r="BB407" s="160"/>
      <c r="BC407" s="160"/>
      <c r="BD407" s="160"/>
      <c r="BE407" s="160"/>
      <c r="BF407" s="160"/>
      <c r="BG407" s="160"/>
      <c r="BH407" s="160"/>
      <c r="BI407" s="160"/>
      <c r="BJ407" s="160"/>
      <c r="BK407" s="160"/>
      <c r="BL407" s="160"/>
      <c r="BM407" s="160"/>
      <c r="BN407" s="160"/>
      <c r="BO407" s="160"/>
      <c r="BP407" s="160"/>
      <c r="BQ407" s="160"/>
      <c r="BR407" s="160"/>
      <c r="BS407" s="160"/>
      <c r="BT407" s="160"/>
      <c r="BU407" s="160"/>
      <c r="BV407" s="160"/>
      <c r="BW407" s="160"/>
      <c r="BX407" s="160"/>
      <c r="BY407" s="160"/>
      <c r="BZ407" s="160"/>
      <c r="CA407" s="160"/>
      <c r="CB407" s="160"/>
      <c r="CC407" s="160"/>
      <c r="CD407" s="160"/>
      <c r="CE407" s="160"/>
      <c r="CF407" s="160"/>
      <c r="CG407" s="160"/>
      <c r="CH407" s="160"/>
      <c r="CI407" s="160"/>
      <c r="CJ407" s="160"/>
      <c r="CK407" s="160"/>
      <c r="CL407" s="160"/>
      <c r="CM407" s="160"/>
      <c r="CN407" s="160"/>
      <c r="CO407" s="160"/>
      <c r="CP407" s="160"/>
      <c r="CQ407" s="160"/>
      <c r="CR407" s="160"/>
      <c r="CS407" s="160"/>
      <c r="CT407" s="160"/>
      <c r="CU407" s="160"/>
      <c r="CV407" s="160"/>
      <c r="CW407" s="160"/>
      <c r="CX407" s="160"/>
      <c r="CY407" s="160"/>
      <c r="CZ407" s="160"/>
      <c r="DA407" s="160"/>
      <c r="DB407" s="160"/>
      <c r="DC407" s="160"/>
      <c r="DD407" s="160"/>
      <c r="DE407" s="160"/>
      <c r="DF407" s="160"/>
      <c r="DG407" s="160"/>
      <c r="DH407" s="160"/>
      <c r="DI407" s="160"/>
      <c r="DJ407" s="160"/>
      <c r="DK407" s="160"/>
      <c r="DL407" s="160"/>
      <c r="DM407" s="160"/>
      <c r="DN407" s="160"/>
      <c r="DO407" s="160"/>
      <c r="DP407" s="160"/>
      <c r="DQ407" s="160"/>
      <c r="DR407" s="160"/>
      <c r="DS407" s="160"/>
      <c r="DT407" s="160"/>
      <c r="DU407" s="160"/>
      <c r="DV407" s="160"/>
      <c r="DW407" s="160"/>
      <c r="DX407" s="160"/>
      <c r="DY407" s="160"/>
      <c r="DZ407" s="160"/>
      <c r="EA407" s="160"/>
      <c r="EB407" s="160"/>
      <c r="EC407" s="160"/>
      <c r="ED407" s="160"/>
      <c r="EE407" s="160"/>
      <c r="EF407" s="160"/>
      <c r="EG407" s="160"/>
      <c r="EH407" s="160"/>
      <c r="EI407" s="160"/>
      <c r="EJ407" s="160"/>
      <c r="EK407" s="160"/>
      <c r="EL407" s="160"/>
      <c r="EM407" s="160"/>
      <c r="EN407" s="160"/>
      <c r="EO407" s="160"/>
      <c r="EP407" s="160"/>
      <c r="EQ407" s="160"/>
      <c r="ER407" s="160"/>
      <c r="ES407" s="160"/>
      <c r="ET407" s="160"/>
      <c r="EU407" s="160"/>
      <c r="EV407" s="160"/>
      <c r="EW407" s="160"/>
      <c r="EX407" s="160"/>
      <c r="EY407" s="160"/>
      <c r="EZ407" s="160"/>
      <c r="FA407" s="160"/>
      <c r="FB407" s="160"/>
      <c r="FC407" s="160"/>
      <c r="FD407" s="160"/>
      <c r="FE407" s="160"/>
      <c r="FF407" s="160"/>
      <c r="FG407" s="160"/>
      <c r="FH407" s="160"/>
      <c r="FI407" s="160"/>
      <c r="FJ407" s="160"/>
      <c r="FK407" s="160"/>
      <c r="FL407" s="160"/>
      <c r="FM407" s="160"/>
      <c r="FN407" s="160"/>
      <c r="FO407" s="160"/>
      <c r="FP407" s="160"/>
      <c r="FQ407" s="160"/>
      <c r="FR407" s="160"/>
      <c r="FS407" s="160"/>
      <c r="FT407" s="160"/>
      <c r="FU407" s="160"/>
      <c r="FV407" s="160"/>
      <c r="FW407" s="160"/>
      <c r="FX407" s="160"/>
      <c r="FY407" s="160"/>
      <c r="FZ407" s="160"/>
      <c r="GA407" s="160"/>
      <c r="GB407" s="160"/>
      <c r="GC407" s="160"/>
      <c r="GD407" s="160"/>
      <c r="GE407" s="160"/>
      <c r="GF407" s="160"/>
      <c r="GG407" s="160"/>
      <c r="GH407" s="160"/>
      <c r="GI407" s="160"/>
      <c r="GJ407" s="160"/>
      <c r="GK407" s="160"/>
      <c r="GL407" s="160"/>
      <c r="GM407" s="160"/>
      <c r="GN407" s="160"/>
      <c r="GO407" s="160"/>
      <c r="GP407" s="160"/>
      <c r="GQ407" s="160"/>
      <c r="GR407" s="160"/>
      <c r="GS407" s="160"/>
      <c r="GT407" s="160"/>
      <c r="GU407" s="160"/>
      <c r="GV407" s="160"/>
      <c r="GW407" s="160"/>
      <c r="GX407" s="160"/>
      <c r="GY407" s="160"/>
      <c r="GZ407" s="160"/>
      <c r="HA407" s="160"/>
      <c r="HB407" s="160"/>
      <c r="HC407" s="160"/>
      <c r="HD407" s="160"/>
      <c r="HE407" s="160"/>
      <c r="HF407" s="160"/>
      <c r="HG407" s="160"/>
      <c r="HH407" s="160"/>
      <c r="HI407" s="160"/>
      <c r="HJ407" s="160"/>
      <c r="HK407" s="160"/>
      <c r="HL407" s="160"/>
      <c r="HM407" s="160"/>
      <c r="HN407" s="160"/>
      <c r="HO407" s="160"/>
      <c r="HP407" s="160"/>
      <c r="HQ407" s="160"/>
      <c r="HR407" s="160"/>
      <c r="HS407" s="160"/>
      <c r="HT407" s="160"/>
      <c r="HU407" s="160"/>
      <c r="HV407" s="160"/>
      <c r="HW407" s="160"/>
      <c r="HX407" s="160"/>
      <c r="HY407" s="160"/>
      <c r="HZ407" s="160"/>
      <c r="IA407" s="160"/>
      <c r="IB407" s="160"/>
      <c r="IC407" s="160"/>
      <c r="ID407" s="160"/>
      <c r="IE407" s="160"/>
      <c r="IF407" s="160"/>
      <c r="IG407" s="160"/>
      <c r="IH407" s="160"/>
      <c r="II407" s="160"/>
      <c r="IJ407" s="160"/>
      <c r="IK407" s="160"/>
      <c r="IL407" s="160"/>
      <c r="IM407" s="160"/>
      <c r="IN407" s="160"/>
      <c r="IO407" s="160"/>
      <c r="IP407" s="160"/>
      <c r="IQ407" s="160"/>
      <c r="IR407" s="160"/>
      <c r="IS407" s="160"/>
      <c r="IT407" s="160"/>
      <c r="IU407" s="160"/>
      <c r="IV407" s="160"/>
      <c r="IW407" s="160"/>
      <c r="IX407" s="160"/>
      <c r="IY407" s="160"/>
      <c r="IZ407" s="160"/>
      <c r="JA407" s="160"/>
      <c r="JB407" s="160"/>
      <c r="JC407" s="160"/>
      <c r="JD407" s="160"/>
      <c r="JE407" s="160"/>
      <c r="JF407" s="160"/>
      <c r="JG407" s="160"/>
      <c r="JH407" s="160"/>
      <c r="JI407" s="160"/>
      <c r="JJ407" s="160"/>
      <c r="JK407" s="160"/>
      <c r="JL407" s="160"/>
      <c r="JM407" s="160"/>
      <c r="JN407" s="160"/>
      <c r="JO407" s="160"/>
      <c r="JP407" s="160"/>
      <c r="JQ407" s="160"/>
      <c r="JR407" s="160"/>
      <c r="JS407" s="160"/>
      <c r="JT407" s="160"/>
      <c r="JU407" s="160"/>
      <c r="JV407" s="160"/>
      <c r="JW407" s="160"/>
      <c r="JX407" s="160"/>
      <c r="JY407" s="160"/>
      <c r="JZ407" s="160"/>
      <c r="KA407" s="160"/>
      <c r="KB407" s="160"/>
      <c r="KC407" s="160"/>
      <c r="KD407" s="160"/>
      <c r="KE407" s="160"/>
      <c r="KF407" s="160"/>
      <c r="KG407" s="160"/>
      <c r="KH407" s="160"/>
      <c r="KI407" s="160"/>
      <c r="KJ407" s="160"/>
      <c r="KK407" s="160"/>
      <c r="KL407" s="160"/>
      <c r="KM407" s="160"/>
      <c r="KN407" s="160"/>
      <c r="KO407" s="160"/>
      <c r="KP407" s="160"/>
      <c r="KQ407" s="160"/>
      <c r="KR407" s="160"/>
      <c r="KS407" s="160"/>
      <c r="KT407" s="160"/>
      <c r="KU407" s="160"/>
      <c r="KV407" s="160"/>
      <c r="KW407" s="160"/>
      <c r="KX407" s="160"/>
      <c r="KY407" s="160"/>
      <c r="KZ407" s="160"/>
      <c r="LA407" s="160"/>
      <c r="LB407" s="160"/>
      <c r="LC407" s="160"/>
      <c r="LD407" s="160"/>
      <c r="LE407" s="160"/>
      <c r="LF407" s="160"/>
      <c r="LG407" s="160"/>
      <c r="LH407" s="160"/>
      <c r="LI407" s="160"/>
      <c r="LJ407" s="160"/>
      <c r="LK407" s="160"/>
      <c r="LL407" s="160"/>
      <c r="LM407" s="160"/>
      <c r="LN407" s="160"/>
      <c r="LO407" s="160"/>
      <c r="LP407" s="160"/>
      <c r="LQ407" s="160"/>
      <c r="LR407" s="160"/>
      <c r="LS407" s="160"/>
      <c r="LT407" s="160"/>
      <c r="LU407" s="160"/>
      <c r="LV407" s="160"/>
      <c r="LW407" s="160"/>
      <c r="LX407" s="160"/>
      <c r="LY407" s="160"/>
      <c r="LZ407" s="160"/>
      <c r="MA407" s="160"/>
      <c r="MB407" s="160"/>
      <c r="MC407" s="160"/>
      <c r="MD407" s="160"/>
      <c r="ME407" s="160"/>
      <c r="MF407" s="160"/>
      <c r="MG407" s="160"/>
      <c r="MH407" s="160"/>
      <c r="MI407" s="160"/>
      <c r="MJ407" s="160"/>
      <c r="MK407" s="160"/>
      <c r="ML407" s="160"/>
      <c r="MM407" s="160"/>
      <c r="MN407" s="160"/>
      <c r="MO407" s="160"/>
      <c r="MP407" s="160"/>
      <c r="MQ407" s="160"/>
      <c r="MR407" s="160"/>
      <c r="MS407" s="160"/>
      <c r="MT407" s="160"/>
      <c r="MU407" s="160"/>
      <c r="MV407" s="160"/>
      <c r="MW407" s="160"/>
      <c r="MX407" s="160"/>
      <c r="MY407" s="160"/>
      <c r="MZ407" s="160"/>
      <c r="NA407" s="160"/>
      <c r="NB407" s="160"/>
      <c r="NC407" s="160"/>
      <c r="ND407" s="160"/>
      <c r="NE407" s="160"/>
      <c r="NF407" s="160"/>
      <c r="NG407" s="160"/>
      <c r="NH407" s="160"/>
      <c r="NI407" s="160"/>
      <c r="NJ407" s="160"/>
      <c r="NK407" s="160"/>
      <c r="NL407" s="160"/>
      <c r="NM407" s="160"/>
      <c r="NN407" s="160"/>
      <c r="NO407" s="160"/>
      <c r="NP407" s="160"/>
      <c r="NQ407" s="160"/>
      <c r="NR407" s="160"/>
      <c r="NS407" s="160"/>
      <c r="NT407" s="160"/>
      <c r="NU407" s="160"/>
      <c r="NV407" s="160"/>
      <c r="NW407" s="160"/>
      <c r="NX407" s="160"/>
      <c r="NY407" s="160"/>
      <c r="NZ407" s="160"/>
      <c r="OA407" s="160"/>
      <c r="OB407" s="160"/>
      <c r="OC407" s="160"/>
      <c r="OD407" s="160"/>
      <c r="OE407" s="160"/>
      <c r="OF407" s="160"/>
      <c r="OG407" s="160"/>
      <c r="OH407" s="160"/>
      <c r="OI407" s="160"/>
      <c r="OJ407" s="160"/>
      <c r="OK407" s="160"/>
      <c r="OL407" s="160"/>
      <c r="OM407" s="160"/>
      <c r="ON407" s="160"/>
      <c r="OO407" s="160"/>
      <c r="OP407" s="160"/>
      <c r="OQ407" s="160"/>
      <c r="OR407" s="160"/>
      <c r="OS407" s="160"/>
      <c r="OT407" s="160"/>
      <c r="OU407" s="160"/>
      <c r="OV407" s="160"/>
      <c r="OW407" s="160"/>
      <c r="OX407" s="160"/>
      <c r="OY407" s="160"/>
      <c r="OZ407" s="160"/>
      <c r="PA407" s="160"/>
      <c r="PB407" s="160"/>
      <c r="PC407" s="160"/>
      <c r="PD407" s="160"/>
      <c r="PE407" s="160"/>
      <c r="PF407" s="160"/>
      <c r="PG407" s="160"/>
      <c r="PH407" s="160"/>
      <c r="PI407" s="160"/>
      <c r="PJ407" s="160"/>
      <c r="PK407" s="160"/>
      <c r="PL407" s="160"/>
      <c r="PM407" s="160"/>
      <c r="PN407" s="160"/>
      <c r="PO407" s="160"/>
      <c r="PP407" s="160"/>
      <c r="PQ407" s="160"/>
      <c r="PR407" s="160"/>
      <c r="PS407" s="160"/>
      <c r="PT407" s="160"/>
      <c r="PU407" s="160"/>
      <c r="PV407" s="160"/>
      <c r="PW407" s="160"/>
      <c r="PX407" s="160"/>
      <c r="PY407" s="160"/>
      <c r="PZ407" s="160"/>
      <c r="QA407" s="160"/>
      <c r="QB407" s="160"/>
      <c r="QC407" s="160"/>
      <c r="QD407" s="160"/>
      <c r="QE407" s="160"/>
      <c r="QF407" s="160"/>
      <c r="QG407" s="160"/>
      <c r="QH407" s="160"/>
      <c r="QI407" s="160"/>
      <c r="QJ407" s="160"/>
      <c r="QK407" s="160"/>
      <c r="QL407" s="160"/>
      <c r="QM407" s="160"/>
      <c r="QN407" s="160"/>
      <c r="QO407" s="160"/>
      <c r="QP407" s="160"/>
      <c r="QQ407" s="160"/>
      <c r="QR407" s="160"/>
      <c r="QS407" s="160"/>
      <c r="QT407" s="160"/>
      <c r="QU407" s="160"/>
      <c r="QV407" s="160"/>
      <c r="QW407" s="160"/>
      <c r="QX407" s="160"/>
      <c r="QY407" s="160"/>
      <c r="QZ407" s="160"/>
      <c r="RA407" s="160"/>
      <c r="RB407" s="160"/>
      <c r="RC407" s="160"/>
      <c r="RD407" s="160"/>
      <c r="RE407" s="160"/>
      <c r="RF407" s="160"/>
      <c r="RG407" s="160"/>
      <c r="RH407" s="160"/>
      <c r="RI407" s="160"/>
      <c r="RJ407" s="160"/>
      <c r="RK407" s="160"/>
      <c r="RL407" s="160"/>
      <c r="RM407" s="160"/>
      <c r="RN407" s="160"/>
      <c r="RO407" s="160"/>
      <c r="RP407" s="160"/>
      <c r="RQ407" s="160"/>
      <c r="RR407" s="160"/>
      <c r="RS407" s="160"/>
      <c r="RT407" s="160"/>
      <c r="RU407" s="160"/>
      <c r="RV407" s="160"/>
      <c r="RW407" s="160"/>
      <c r="RX407" s="160"/>
      <c r="RY407" s="160"/>
      <c r="RZ407" s="160"/>
      <c r="SA407" s="160"/>
      <c r="SB407" s="160"/>
      <c r="SC407" s="160"/>
      <c r="SD407" s="160"/>
      <c r="SE407" s="160"/>
      <c r="SF407" s="160"/>
      <c r="SG407" s="160"/>
      <c r="SH407" s="160"/>
      <c r="SI407" s="160"/>
      <c r="SJ407" s="160"/>
      <c r="SK407" s="160"/>
      <c r="SL407" s="160"/>
      <c r="SM407" s="160"/>
      <c r="SN407" s="160"/>
      <c r="SO407" s="160"/>
      <c r="SP407" s="160"/>
      <c r="SQ407" s="160"/>
      <c r="SR407" s="160"/>
      <c r="SS407" s="160"/>
      <c r="ST407" s="160"/>
      <c r="SU407" s="160"/>
      <c r="SV407" s="160"/>
      <c r="SW407" s="160"/>
      <c r="SX407" s="160"/>
      <c r="SY407" s="160"/>
      <c r="SZ407" s="160"/>
      <c r="TA407" s="160"/>
      <c r="TB407" s="160"/>
      <c r="TC407" s="160"/>
      <c r="TD407" s="160"/>
      <c r="TE407" s="160"/>
      <c r="TF407" s="160"/>
    </row>
    <row r="408" spans="1:526">
      <c r="A408" s="160"/>
      <c r="B408" s="160"/>
      <c r="C408" s="160"/>
      <c r="D408" s="160"/>
      <c r="E408" s="160"/>
      <c r="F408" s="160"/>
      <c r="G408" s="160"/>
      <c r="H408" s="160"/>
      <c r="I408" s="160"/>
      <c r="J408" s="160"/>
      <c r="K408" s="160"/>
      <c r="L408" s="160"/>
      <c r="M408" s="160"/>
      <c r="N408" s="160"/>
      <c r="O408" s="160"/>
      <c r="P408" s="160"/>
      <c r="Q408" s="160"/>
      <c r="R408" s="160"/>
      <c r="S408" s="160"/>
      <c r="T408" s="160"/>
      <c r="U408" s="160"/>
      <c r="V408" s="160"/>
      <c r="W408" s="160"/>
      <c r="X408" s="160"/>
      <c r="Y408" s="160"/>
      <c r="Z408" s="160"/>
      <c r="AA408" s="160"/>
      <c r="AB408" s="160"/>
      <c r="AC408" s="160"/>
      <c r="AD408" s="160"/>
      <c r="AE408" s="160"/>
      <c r="AF408" s="160"/>
      <c r="AG408" s="160"/>
      <c r="AH408" s="160"/>
      <c r="AI408" s="160"/>
      <c r="AJ408" s="160"/>
      <c r="AK408" s="160"/>
      <c r="AL408" s="160"/>
      <c r="AM408" s="160"/>
      <c r="AN408" s="160"/>
      <c r="AO408" s="160"/>
      <c r="AP408" s="160"/>
      <c r="AQ408" s="160"/>
      <c r="AR408" s="160"/>
      <c r="AS408" s="160"/>
      <c r="AT408" s="160"/>
      <c r="AU408" s="160"/>
      <c r="AV408" s="160"/>
      <c r="AW408" s="160"/>
      <c r="AX408" s="160"/>
      <c r="AY408" s="160"/>
      <c r="AZ408" s="160"/>
      <c r="BA408" s="160"/>
      <c r="BB408" s="160"/>
      <c r="BC408" s="160"/>
      <c r="BD408" s="160"/>
      <c r="BE408" s="160"/>
      <c r="BF408" s="160"/>
      <c r="BG408" s="160"/>
      <c r="BH408" s="160"/>
      <c r="BI408" s="160"/>
      <c r="BJ408" s="160"/>
      <c r="BK408" s="160"/>
      <c r="BL408" s="160"/>
      <c r="BM408" s="160"/>
      <c r="BN408" s="160"/>
      <c r="BO408" s="160"/>
      <c r="BP408" s="160"/>
      <c r="BQ408" s="160"/>
      <c r="BR408" s="160"/>
      <c r="BS408" s="160"/>
      <c r="BT408" s="160"/>
      <c r="BU408" s="160"/>
      <c r="BV408" s="160"/>
      <c r="BW408" s="160"/>
      <c r="BX408" s="160"/>
      <c r="BY408" s="160"/>
      <c r="BZ408" s="160"/>
      <c r="CA408" s="160"/>
      <c r="CB408" s="160"/>
      <c r="CC408" s="160"/>
      <c r="CD408" s="160"/>
      <c r="CE408" s="160"/>
      <c r="CF408" s="160"/>
      <c r="CG408" s="160"/>
      <c r="CH408" s="160"/>
      <c r="CI408" s="160"/>
      <c r="CJ408" s="160"/>
      <c r="CK408" s="160"/>
      <c r="CL408" s="160"/>
      <c r="CM408" s="160"/>
      <c r="CN408" s="160"/>
      <c r="CO408" s="160"/>
      <c r="CP408" s="160"/>
      <c r="CQ408" s="160"/>
      <c r="CR408" s="160"/>
      <c r="CS408" s="160"/>
      <c r="CT408" s="160"/>
      <c r="CU408" s="160"/>
      <c r="CV408" s="160"/>
      <c r="CW408" s="160"/>
      <c r="CX408" s="160"/>
      <c r="CY408" s="160"/>
      <c r="CZ408" s="160"/>
      <c r="DA408" s="160"/>
      <c r="DB408" s="160"/>
      <c r="DC408" s="160"/>
      <c r="DD408" s="160"/>
      <c r="DE408" s="160"/>
      <c r="DF408" s="160"/>
      <c r="DG408" s="160"/>
      <c r="DH408" s="160"/>
      <c r="DI408" s="160"/>
      <c r="DJ408" s="160"/>
      <c r="DK408" s="160"/>
      <c r="DL408" s="160"/>
      <c r="DM408" s="160"/>
      <c r="DN408" s="160"/>
      <c r="DO408" s="160"/>
      <c r="DP408" s="160"/>
      <c r="DQ408" s="160"/>
      <c r="DR408" s="160"/>
      <c r="DS408" s="160"/>
      <c r="DT408" s="160"/>
      <c r="DU408" s="160"/>
      <c r="DV408" s="160"/>
      <c r="DW408" s="160"/>
      <c r="DX408" s="160"/>
      <c r="DY408" s="160"/>
      <c r="DZ408" s="160"/>
      <c r="EA408" s="160"/>
      <c r="EB408" s="160"/>
      <c r="EC408" s="160"/>
      <c r="ED408" s="160"/>
      <c r="EE408" s="160"/>
      <c r="EF408" s="160"/>
      <c r="EG408" s="160"/>
      <c r="EH408" s="160"/>
      <c r="EI408" s="160"/>
      <c r="EJ408" s="160"/>
      <c r="EK408" s="160"/>
      <c r="EL408" s="160"/>
      <c r="EM408" s="160"/>
      <c r="EN408" s="160"/>
      <c r="EO408" s="160"/>
      <c r="EP408" s="160"/>
      <c r="EQ408" s="160"/>
      <c r="ER408" s="160"/>
      <c r="ES408" s="160"/>
      <c r="ET408" s="160"/>
      <c r="EU408" s="160"/>
      <c r="EV408" s="160"/>
      <c r="EW408" s="160"/>
      <c r="EX408" s="160"/>
      <c r="EY408" s="160"/>
      <c r="EZ408" s="160"/>
      <c r="FA408" s="160"/>
      <c r="FB408" s="160"/>
      <c r="FC408" s="160"/>
      <c r="FD408" s="160"/>
      <c r="FE408" s="160"/>
      <c r="FF408" s="160"/>
      <c r="FG408" s="160"/>
      <c r="FH408" s="160"/>
      <c r="FI408" s="160"/>
      <c r="FJ408" s="160"/>
      <c r="FK408" s="160"/>
      <c r="FL408" s="160"/>
      <c r="FM408" s="160"/>
      <c r="FN408" s="160"/>
      <c r="FO408" s="160"/>
      <c r="FP408" s="160"/>
      <c r="FQ408" s="160"/>
      <c r="FR408" s="160"/>
      <c r="FS408" s="160"/>
      <c r="FT408" s="160"/>
      <c r="FU408" s="160"/>
      <c r="FV408" s="160"/>
      <c r="FW408" s="160"/>
      <c r="FX408" s="160"/>
      <c r="FY408" s="160"/>
      <c r="FZ408" s="160"/>
      <c r="GA408" s="160"/>
      <c r="GB408" s="160"/>
      <c r="GC408" s="160"/>
      <c r="GD408" s="160"/>
      <c r="GE408" s="160"/>
      <c r="GF408" s="160"/>
      <c r="GG408" s="160"/>
      <c r="GH408" s="160"/>
      <c r="GI408" s="160"/>
      <c r="GJ408" s="160"/>
      <c r="GK408" s="160"/>
      <c r="GL408" s="160"/>
      <c r="GM408" s="160"/>
      <c r="GN408" s="160"/>
      <c r="GO408" s="160"/>
      <c r="GP408" s="160"/>
      <c r="GQ408" s="160"/>
      <c r="GR408" s="160"/>
      <c r="GS408" s="160"/>
      <c r="GT408" s="160"/>
      <c r="GU408" s="160"/>
      <c r="GV408" s="160"/>
      <c r="GW408" s="160"/>
      <c r="GX408" s="160"/>
      <c r="GY408" s="160"/>
      <c r="GZ408" s="160"/>
      <c r="HA408" s="160"/>
      <c r="HB408" s="160"/>
      <c r="HC408" s="160"/>
      <c r="HD408" s="160"/>
      <c r="HE408" s="160"/>
      <c r="HF408" s="160"/>
      <c r="HG408" s="160"/>
      <c r="HH408" s="160"/>
      <c r="HI408" s="160"/>
      <c r="HJ408" s="160"/>
      <c r="HK408" s="160"/>
      <c r="HL408" s="160"/>
      <c r="HM408" s="160"/>
      <c r="HN408" s="160"/>
      <c r="HO408" s="160"/>
      <c r="HP408" s="160"/>
      <c r="HQ408" s="160"/>
      <c r="HR408" s="160"/>
      <c r="HS408" s="160"/>
      <c r="HT408" s="160"/>
      <c r="HU408" s="160"/>
      <c r="HV408" s="160"/>
      <c r="HW408" s="160"/>
      <c r="HX408" s="160"/>
      <c r="HY408" s="160"/>
      <c r="HZ408" s="160"/>
      <c r="IA408" s="160"/>
      <c r="IB408" s="160"/>
      <c r="IC408" s="160"/>
      <c r="ID408" s="160"/>
      <c r="IE408" s="160"/>
      <c r="IF408" s="160"/>
      <c r="IG408" s="160"/>
      <c r="IH408" s="160"/>
      <c r="II408" s="160"/>
      <c r="IJ408" s="160"/>
      <c r="IK408" s="160"/>
      <c r="IL408" s="160"/>
      <c r="IM408" s="160"/>
      <c r="IN408" s="160"/>
      <c r="IO408" s="160"/>
      <c r="IP408" s="160"/>
      <c r="IQ408" s="160"/>
      <c r="IR408" s="160"/>
      <c r="IS408" s="160"/>
      <c r="IT408" s="160"/>
      <c r="IU408" s="160"/>
      <c r="IV408" s="160"/>
      <c r="IW408" s="160"/>
      <c r="IX408" s="160"/>
      <c r="IY408" s="160"/>
      <c r="IZ408" s="160"/>
      <c r="JA408" s="160"/>
      <c r="JB408" s="160"/>
      <c r="JC408" s="160"/>
      <c r="JD408" s="160"/>
      <c r="JE408" s="160"/>
      <c r="JF408" s="160"/>
      <c r="JG408" s="160"/>
      <c r="JH408" s="160"/>
      <c r="JI408" s="160"/>
      <c r="JJ408" s="160"/>
      <c r="JK408" s="160"/>
      <c r="JL408" s="160"/>
      <c r="JM408" s="160"/>
      <c r="JN408" s="160"/>
      <c r="JO408" s="160"/>
      <c r="JP408" s="160"/>
      <c r="JQ408" s="160"/>
      <c r="JR408" s="160"/>
      <c r="JS408" s="160"/>
      <c r="JT408" s="160"/>
      <c r="JU408" s="160"/>
      <c r="JV408" s="160"/>
      <c r="JW408" s="160"/>
      <c r="JX408" s="160"/>
      <c r="JY408" s="160"/>
      <c r="JZ408" s="160"/>
      <c r="KA408" s="160"/>
      <c r="KB408" s="160"/>
      <c r="KC408" s="160"/>
      <c r="KD408" s="160"/>
      <c r="KE408" s="160"/>
      <c r="KF408" s="160"/>
      <c r="KG408" s="160"/>
      <c r="KH408" s="160"/>
      <c r="KI408" s="160"/>
      <c r="KJ408" s="160"/>
      <c r="KK408" s="160"/>
      <c r="KL408" s="160"/>
      <c r="KM408" s="160"/>
      <c r="KN408" s="160"/>
      <c r="KO408" s="160"/>
      <c r="KP408" s="160"/>
      <c r="KQ408" s="160"/>
      <c r="KR408" s="160"/>
      <c r="KS408" s="160"/>
      <c r="KT408" s="160"/>
      <c r="KU408" s="160"/>
      <c r="KV408" s="160"/>
      <c r="KW408" s="160"/>
      <c r="KX408" s="160"/>
      <c r="KY408" s="160"/>
      <c r="KZ408" s="160"/>
      <c r="LA408" s="160"/>
      <c r="LB408" s="160"/>
      <c r="LC408" s="160"/>
      <c r="LD408" s="160"/>
      <c r="LE408" s="160"/>
      <c r="LF408" s="160"/>
      <c r="LG408" s="160"/>
      <c r="LH408" s="160"/>
      <c r="LI408" s="160"/>
      <c r="LJ408" s="160"/>
      <c r="LK408" s="160"/>
      <c r="LL408" s="160"/>
      <c r="LM408" s="160"/>
      <c r="LN408" s="160"/>
      <c r="LO408" s="160"/>
      <c r="LP408" s="160"/>
      <c r="LQ408" s="160"/>
      <c r="LR408" s="160"/>
      <c r="LS408" s="160"/>
      <c r="LT408" s="160"/>
      <c r="LU408" s="160"/>
      <c r="LV408" s="160"/>
      <c r="LW408" s="160"/>
      <c r="LX408" s="160"/>
      <c r="LY408" s="160"/>
      <c r="LZ408" s="160"/>
      <c r="MA408" s="160"/>
      <c r="MB408" s="160"/>
      <c r="MC408" s="160"/>
      <c r="MD408" s="160"/>
      <c r="ME408" s="160"/>
      <c r="MF408" s="160"/>
      <c r="MG408" s="160"/>
      <c r="MH408" s="160"/>
      <c r="MI408" s="160"/>
      <c r="MJ408" s="160"/>
      <c r="MK408" s="160"/>
      <c r="ML408" s="160"/>
      <c r="MM408" s="160"/>
      <c r="MN408" s="160"/>
      <c r="MO408" s="160"/>
      <c r="MP408" s="160"/>
      <c r="MQ408" s="160"/>
      <c r="MR408" s="160"/>
      <c r="MS408" s="160"/>
      <c r="MT408" s="160"/>
      <c r="MU408" s="160"/>
      <c r="MV408" s="160"/>
      <c r="MW408" s="160"/>
      <c r="MX408" s="160"/>
      <c r="MY408" s="160"/>
      <c r="MZ408" s="160"/>
      <c r="NA408" s="160"/>
      <c r="NB408" s="160"/>
      <c r="NC408" s="160"/>
      <c r="ND408" s="160"/>
      <c r="NE408" s="160"/>
      <c r="NF408" s="160"/>
      <c r="NG408" s="160"/>
      <c r="NH408" s="160"/>
      <c r="NI408" s="160"/>
      <c r="NJ408" s="160"/>
      <c r="NK408" s="160"/>
      <c r="NL408" s="160"/>
      <c r="NM408" s="160"/>
      <c r="NN408" s="160"/>
      <c r="NO408" s="160"/>
      <c r="NP408" s="160"/>
      <c r="NQ408" s="160"/>
      <c r="NR408" s="160"/>
      <c r="NS408" s="160"/>
      <c r="NT408" s="160"/>
      <c r="NU408" s="160"/>
      <c r="NV408" s="160"/>
      <c r="NW408" s="160"/>
      <c r="NX408" s="160"/>
      <c r="NY408" s="160"/>
      <c r="NZ408" s="160"/>
      <c r="OA408" s="160"/>
      <c r="OB408" s="160"/>
      <c r="OC408" s="160"/>
      <c r="OD408" s="160"/>
      <c r="OE408" s="160"/>
      <c r="OF408" s="160"/>
      <c r="OG408" s="160"/>
      <c r="OH408" s="160"/>
      <c r="OI408" s="160"/>
      <c r="OJ408" s="160"/>
      <c r="OK408" s="160"/>
      <c r="OL408" s="160"/>
      <c r="OM408" s="160"/>
      <c r="ON408" s="160"/>
      <c r="OO408" s="160"/>
      <c r="OP408" s="160"/>
      <c r="OQ408" s="160"/>
      <c r="OR408" s="160"/>
      <c r="OS408" s="160"/>
      <c r="OT408" s="160"/>
      <c r="OU408" s="160"/>
      <c r="OV408" s="160"/>
      <c r="OW408" s="160"/>
      <c r="OX408" s="160"/>
      <c r="OY408" s="160"/>
      <c r="OZ408" s="160"/>
      <c r="PA408" s="160"/>
      <c r="PB408" s="160"/>
      <c r="PC408" s="160"/>
      <c r="PD408" s="160"/>
      <c r="PE408" s="160"/>
      <c r="PF408" s="160"/>
      <c r="PG408" s="160"/>
      <c r="PH408" s="160"/>
      <c r="PI408" s="160"/>
      <c r="PJ408" s="160"/>
      <c r="PK408" s="160"/>
      <c r="PL408" s="160"/>
      <c r="PM408" s="160"/>
      <c r="PN408" s="160"/>
      <c r="PO408" s="160"/>
      <c r="PP408" s="160"/>
      <c r="PQ408" s="160"/>
      <c r="PR408" s="160"/>
      <c r="PS408" s="160"/>
      <c r="PT408" s="160"/>
      <c r="PU408" s="160"/>
      <c r="PV408" s="160"/>
      <c r="PW408" s="160"/>
      <c r="PX408" s="160"/>
      <c r="PY408" s="160"/>
      <c r="PZ408" s="160"/>
      <c r="QA408" s="160"/>
      <c r="QB408" s="160"/>
      <c r="QC408" s="160"/>
      <c r="QD408" s="160"/>
      <c r="QE408" s="160"/>
      <c r="QF408" s="160"/>
      <c r="QG408" s="160"/>
      <c r="QH408" s="160"/>
      <c r="QI408" s="160"/>
      <c r="QJ408" s="160"/>
      <c r="QK408" s="160"/>
      <c r="QL408" s="160"/>
      <c r="QM408" s="160"/>
      <c r="QN408" s="160"/>
      <c r="QO408" s="160"/>
      <c r="QP408" s="160"/>
      <c r="QQ408" s="160"/>
      <c r="QR408" s="160"/>
      <c r="QS408" s="160"/>
      <c r="QT408" s="160"/>
      <c r="QU408" s="160"/>
      <c r="QV408" s="160"/>
      <c r="QW408" s="160"/>
      <c r="QX408" s="160"/>
      <c r="QY408" s="160"/>
      <c r="QZ408" s="160"/>
      <c r="RA408" s="160"/>
      <c r="RB408" s="160"/>
      <c r="RC408" s="160"/>
      <c r="RD408" s="160"/>
      <c r="RE408" s="160"/>
      <c r="RF408" s="160"/>
      <c r="RG408" s="160"/>
      <c r="RH408" s="160"/>
      <c r="RI408" s="160"/>
      <c r="RJ408" s="160"/>
      <c r="RK408" s="160"/>
      <c r="RL408" s="160"/>
      <c r="RM408" s="160"/>
      <c r="RN408" s="160"/>
      <c r="RO408" s="160"/>
      <c r="RP408" s="160"/>
      <c r="RQ408" s="160"/>
      <c r="RR408" s="160"/>
      <c r="RS408" s="160"/>
      <c r="RT408" s="160"/>
      <c r="RU408" s="160"/>
      <c r="RV408" s="160"/>
      <c r="RW408" s="160"/>
      <c r="RX408" s="160"/>
      <c r="RY408" s="160"/>
      <c r="RZ408" s="160"/>
      <c r="SA408" s="160"/>
      <c r="SB408" s="160"/>
      <c r="SC408" s="160"/>
      <c r="SD408" s="160"/>
      <c r="SE408" s="160"/>
      <c r="SF408" s="160"/>
      <c r="SG408" s="160"/>
      <c r="SH408" s="160"/>
      <c r="SI408" s="160"/>
      <c r="SJ408" s="160"/>
      <c r="SK408" s="160"/>
      <c r="SL408" s="160"/>
      <c r="SM408" s="160"/>
      <c r="SN408" s="160"/>
      <c r="SO408" s="160"/>
      <c r="SP408" s="160"/>
      <c r="SQ408" s="160"/>
      <c r="SR408" s="160"/>
      <c r="SS408" s="160"/>
      <c r="ST408" s="160"/>
      <c r="SU408" s="160"/>
      <c r="SV408" s="160"/>
      <c r="SW408" s="160"/>
      <c r="SX408" s="160"/>
      <c r="SY408" s="160"/>
      <c r="SZ408" s="160"/>
      <c r="TA408" s="160"/>
      <c r="TB408" s="160"/>
      <c r="TC408" s="160"/>
      <c r="TD408" s="160"/>
      <c r="TE408" s="160"/>
      <c r="TF408" s="160"/>
    </row>
    <row r="409" spans="1:526">
      <c r="A409" s="160"/>
      <c r="B409" s="160"/>
      <c r="C409" s="160"/>
      <c r="D409" s="160"/>
      <c r="E409" s="160"/>
      <c r="F409" s="160"/>
      <c r="G409" s="160"/>
      <c r="H409" s="160"/>
      <c r="I409" s="160"/>
      <c r="J409" s="160"/>
      <c r="K409" s="160"/>
      <c r="L409" s="160"/>
      <c r="M409" s="160"/>
      <c r="N409" s="160"/>
      <c r="O409" s="160"/>
      <c r="P409" s="160"/>
      <c r="Q409" s="160"/>
      <c r="R409" s="160"/>
      <c r="S409" s="160"/>
      <c r="T409" s="160"/>
      <c r="U409" s="160"/>
      <c r="V409" s="160"/>
      <c r="W409" s="160"/>
      <c r="X409" s="160"/>
      <c r="Y409" s="160"/>
      <c r="Z409" s="160"/>
      <c r="AA409" s="160"/>
      <c r="AB409" s="160"/>
      <c r="AC409" s="160"/>
      <c r="AD409" s="160"/>
      <c r="AE409" s="160"/>
      <c r="AF409" s="160"/>
      <c r="AG409" s="160"/>
      <c r="AH409" s="160"/>
      <c r="AI409" s="160"/>
      <c r="AJ409" s="160"/>
      <c r="AK409" s="160"/>
      <c r="AL409" s="160"/>
      <c r="AM409" s="160"/>
      <c r="AN409" s="160"/>
      <c r="AO409" s="160"/>
      <c r="AP409" s="160"/>
      <c r="AQ409" s="160"/>
      <c r="AR409" s="160"/>
      <c r="AS409" s="160"/>
      <c r="AT409" s="160"/>
      <c r="AU409" s="160"/>
      <c r="AV409" s="160"/>
      <c r="AW409" s="160"/>
      <c r="AX409" s="160"/>
      <c r="AY409" s="160"/>
      <c r="AZ409" s="160"/>
      <c r="BA409" s="160"/>
      <c r="BB409" s="160"/>
      <c r="BC409" s="160"/>
      <c r="BD409" s="160"/>
      <c r="BE409" s="160"/>
      <c r="BF409" s="160"/>
      <c r="BG409" s="160"/>
      <c r="BH409" s="160"/>
      <c r="BI409" s="160"/>
      <c r="BJ409" s="160"/>
      <c r="BK409" s="160"/>
      <c r="BL409" s="160"/>
      <c r="BM409" s="160"/>
      <c r="BN409" s="160"/>
      <c r="BO409" s="160"/>
      <c r="BP409" s="160"/>
      <c r="BQ409" s="160"/>
      <c r="BR409" s="160"/>
      <c r="BS409" s="160"/>
      <c r="BT409" s="160"/>
      <c r="BU409" s="160"/>
      <c r="BV409" s="160"/>
      <c r="BW409" s="160"/>
      <c r="BX409" s="160"/>
      <c r="BY409" s="160"/>
      <c r="BZ409" s="160"/>
      <c r="CA409" s="160"/>
      <c r="CB409" s="160"/>
      <c r="CC409" s="160"/>
      <c r="CD409" s="160"/>
      <c r="CE409" s="160"/>
      <c r="CF409" s="160"/>
      <c r="CG409" s="160"/>
      <c r="CH409" s="160"/>
      <c r="CI409" s="160"/>
      <c r="CJ409" s="160"/>
      <c r="CK409" s="160"/>
      <c r="CL409" s="160"/>
      <c r="CM409" s="160"/>
      <c r="CN409" s="160"/>
      <c r="CO409" s="160"/>
      <c r="CP409" s="160"/>
      <c r="CQ409" s="160"/>
      <c r="CR409" s="160"/>
      <c r="CS409" s="160"/>
      <c r="CT409" s="160"/>
      <c r="CU409" s="160"/>
      <c r="CV409" s="160"/>
      <c r="CW409" s="160"/>
      <c r="CX409" s="160"/>
      <c r="CY409" s="160"/>
      <c r="CZ409" s="160"/>
      <c r="DA409" s="160"/>
      <c r="DB409" s="160"/>
      <c r="DC409" s="160"/>
      <c r="DD409" s="160"/>
      <c r="DE409" s="160"/>
      <c r="DF409" s="160"/>
      <c r="DG409" s="160"/>
      <c r="DH409" s="160"/>
      <c r="DI409" s="160"/>
      <c r="DJ409" s="160"/>
      <c r="DK409" s="160"/>
      <c r="DL409" s="160"/>
      <c r="DM409" s="160"/>
      <c r="DN409" s="160"/>
      <c r="DO409" s="160"/>
      <c r="DP409" s="160"/>
      <c r="DQ409" s="160"/>
      <c r="DR409" s="160"/>
      <c r="DS409" s="160"/>
      <c r="DT409" s="160"/>
      <c r="DU409" s="160"/>
      <c r="DV409" s="160"/>
      <c r="DW409" s="160"/>
      <c r="DX409" s="160"/>
      <c r="DY409" s="160"/>
      <c r="DZ409" s="160"/>
      <c r="EA409" s="160"/>
      <c r="EB409" s="160"/>
      <c r="EC409" s="160"/>
      <c r="ED409" s="160"/>
      <c r="EE409" s="160"/>
      <c r="EF409" s="160"/>
      <c r="EG409" s="160"/>
      <c r="EH409" s="160"/>
      <c r="EI409" s="160"/>
      <c r="EJ409" s="160"/>
      <c r="EK409" s="160"/>
      <c r="EL409" s="160"/>
      <c r="EM409" s="160"/>
      <c r="EN409" s="160"/>
      <c r="EO409" s="160"/>
      <c r="EP409" s="160"/>
      <c r="EQ409" s="160"/>
      <c r="ER409" s="160"/>
      <c r="ES409" s="160"/>
      <c r="ET409" s="160"/>
      <c r="EU409" s="160"/>
      <c r="EV409" s="160"/>
      <c r="EW409" s="160"/>
      <c r="EX409" s="160"/>
      <c r="EY409" s="160"/>
      <c r="EZ409" s="160"/>
      <c r="FA409" s="160"/>
      <c r="FB409" s="160"/>
      <c r="FC409" s="160"/>
      <c r="FD409" s="160"/>
      <c r="FE409" s="160"/>
      <c r="FF409" s="160"/>
      <c r="FG409" s="160"/>
      <c r="FH409" s="160"/>
      <c r="FI409" s="160"/>
      <c r="FJ409" s="160"/>
      <c r="FK409" s="160"/>
      <c r="FL409" s="160"/>
      <c r="FM409" s="160"/>
      <c r="FN409" s="160"/>
      <c r="FO409" s="160"/>
      <c r="FP409" s="160"/>
      <c r="FQ409" s="160"/>
      <c r="FR409" s="160"/>
      <c r="FS409" s="160"/>
      <c r="FT409" s="160"/>
      <c r="FU409" s="160"/>
      <c r="FV409" s="160"/>
      <c r="FW409" s="160"/>
      <c r="FX409" s="160"/>
      <c r="FY409" s="160"/>
      <c r="FZ409" s="160"/>
      <c r="GA409" s="160"/>
      <c r="GB409" s="160"/>
      <c r="GC409" s="160"/>
      <c r="GD409" s="160"/>
      <c r="GE409" s="160"/>
      <c r="GF409" s="160"/>
      <c r="GG409" s="160"/>
      <c r="GH409" s="160"/>
      <c r="GI409" s="160"/>
      <c r="GJ409" s="160"/>
      <c r="GK409" s="160"/>
      <c r="GL409" s="160"/>
      <c r="GM409" s="160"/>
      <c r="GN409" s="160"/>
      <c r="GO409" s="160"/>
      <c r="GP409" s="160"/>
      <c r="GQ409" s="160"/>
      <c r="GR409" s="160"/>
      <c r="GS409" s="160"/>
      <c r="GT409" s="160"/>
      <c r="GU409" s="160"/>
      <c r="GV409" s="160"/>
      <c r="GW409" s="160"/>
      <c r="GX409" s="160"/>
      <c r="GY409" s="160"/>
      <c r="GZ409" s="160"/>
      <c r="HA409" s="160"/>
      <c r="HB409" s="160"/>
      <c r="HC409" s="160"/>
      <c r="HD409" s="160"/>
      <c r="HE409" s="160"/>
      <c r="HF409" s="160"/>
      <c r="HG409" s="160"/>
      <c r="HH409" s="160"/>
      <c r="HI409" s="160"/>
      <c r="HJ409" s="160"/>
      <c r="HK409" s="160"/>
      <c r="HL409" s="160"/>
      <c r="HM409" s="160"/>
      <c r="HN409" s="160"/>
      <c r="HO409" s="160"/>
      <c r="HP409" s="160"/>
      <c r="HQ409" s="160"/>
      <c r="HR409" s="160"/>
      <c r="HS409" s="160"/>
      <c r="HT409" s="160"/>
      <c r="HU409" s="160"/>
      <c r="HV409" s="160"/>
      <c r="HW409" s="160"/>
      <c r="HX409" s="160"/>
      <c r="HY409" s="160"/>
      <c r="HZ409" s="160"/>
      <c r="IA409" s="160"/>
      <c r="IB409" s="160"/>
      <c r="IC409" s="160"/>
      <c r="ID409" s="160"/>
      <c r="IE409" s="160"/>
      <c r="IF409" s="160"/>
      <c r="IG409" s="160"/>
      <c r="IH409" s="160"/>
      <c r="II409" s="160"/>
      <c r="IJ409" s="160"/>
      <c r="IK409" s="160"/>
      <c r="IL409" s="160"/>
      <c r="IM409" s="160"/>
      <c r="IN409" s="160"/>
      <c r="IO409" s="160"/>
      <c r="IP409" s="160"/>
      <c r="IQ409" s="160"/>
      <c r="IR409" s="160"/>
      <c r="IS409" s="160"/>
      <c r="IT409" s="160"/>
      <c r="IU409" s="160"/>
      <c r="IV409" s="160"/>
      <c r="IW409" s="160"/>
      <c r="IX409" s="160"/>
      <c r="IY409" s="160"/>
      <c r="IZ409" s="160"/>
      <c r="JA409" s="160"/>
      <c r="JB409" s="160"/>
      <c r="JC409" s="160"/>
      <c r="JD409" s="160"/>
      <c r="JE409" s="160"/>
      <c r="JF409" s="160"/>
      <c r="JG409" s="160"/>
      <c r="JH409" s="160"/>
      <c r="JI409" s="160"/>
      <c r="JJ409" s="160"/>
      <c r="JK409" s="160"/>
      <c r="JL409" s="160"/>
      <c r="JM409" s="160"/>
      <c r="JN409" s="160"/>
      <c r="JO409" s="160"/>
      <c r="JP409" s="160"/>
      <c r="JQ409" s="160"/>
      <c r="JR409" s="160"/>
      <c r="JS409" s="160"/>
      <c r="JT409" s="160"/>
      <c r="JU409" s="160"/>
      <c r="JV409" s="160"/>
      <c r="JW409" s="160"/>
      <c r="JX409" s="160"/>
      <c r="JY409" s="160"/>
      <c r="JZ409" s="160"/>
      <c r="KA409" s="160"/>
      <c r="KB409" s="160"/>
      <c r="KC409" s="160"/>
      <c r="KD409" s="160"/>
      <c r="KE409" s="160"/>
      <c r="KF409" s="160"/>
      <c r="KG409" s="160"/>
      <c r="KH409" s="160"/>
      <c r="KI409" s="160"/>
      <c r="KJ409" s="160"/>
      <c r="KK409" s="160"/>
      <c r="KL409" s="160"/>
      <c r="KM409" s="160"/>
      <c r="KN409" s="160"/>
      <c r="KO409" s="160"/>
      <c r="KP409" s="160"/>
      <c r="KQ409" s="160"/>
      <c r="KR409" s="160"/>
      <c r="KS409" s="160"/>
      <c r="KT409" s="160"/>
      <c r="KU409" s="160"/>
      <c r="KV409" s="160"/>
      <c r="KW409" s="160"/>
      <c r="KX409" s="160"/>
      <c r="KY409" s="160"/>
      <c r="KZ409" s="160"/>
      <c r="LA409" s="160"/>
      <c r="LB409" s="160"/>
      <c r="LC409" s="160"/>
      <c r="LD409" s="160"/>
      <c r="LE409" s="160"/>
      <c r="LF409" s="160"/>
      <c r="LG409" s="160"/>
      <c r="LH409" s="160"/>
      <c r="LI409" s="160"/>
      <c r="LJ409" s="160"/>
      <c r="LK409" s="160"/>
      <c r="LL409" s="160"/>
      <c r="LM409" s="160"/>
      <c r="LN409" s="160"/>
      <c r="LO409" s="160"/>
      <c r="LP409" s="160"/>
      <c r="LQ409" s="160"/>
      <c r="LR409" s="160"/>
      <c r="LS409" s="160"/>
      <c r="LT409" s="160"/>
      <c r="LU409" s="160"/>
      <c r="LV409" s="160"/>
      <c r="LW409" s="160"/>
      <c r="LX409" s="160"/>
      <c r="LY409" s="160"/>
      <c r="LZ409" s="160"/>
      <c r="MA409" s="160"/>
      <c r="MB409" s="160"/>
      <c r="MC409" s="160"/>
      <c r="MD409" s="160"/>
      <c r="ME409" s="160"/>
      <c r="MF409" s="160"/>
      <c r="MG409" s="160"/>
      <c r="MH409" s="160"/>
      <c r="MI409" s="160"/>
      <c r="MJ409" s="160"/>
      <c r="MK409" s="160"/>
      <c r="ML409" s="160"/>
      <c r="MM409" s="160"/>
      <c r="MN409" s="160"/>
      <c r="MO409" s="160"/>
      <c r="MP409" s="160"/>
      <c r="MQ409" s="160"/>
      <c r="MR409" s="160"/>
      <c r="MS409" s="160"/>
      <c r="MT409" s="160"/>
      <c r="MU409" s="160"/>
      <c r="MV409" s="160"/>
      <c r="MW409" s="160"/>
      <c r="MX409" s="160"/>
      <c r="MY409" s="160"/>
      <c r="MZ409" s="160"/>
      <c r="NA409" s="160"/>
      <c r="NB409" s="160"/>
      <c r="NC409" s="160"/>
      <c r="ND409" s="160"/>
      <c r="NE409" s="160"/>
      <c r="NF409" s="160"/>
      <c r="NG409" s="160"/>
      <c r="NH409" s="160"/>
      <c r="NI409" s="160"/>
      <c r="NJ409" s="160"/>
      <c r="NK409" s="160"/>
      <c r="NL409" s="160"/>
      <c r="NM409" s="160"/>
      <c r="NN409" s="160"/>
      <c r="NO409" s="160"/>
      <c r="NP409" s="160"/>
      <c r="NQ409" s="160"/>
      <c r="NR409" s="160"/>
      <c r="NS409" s="160"/>
      <c r="NT409" s="160"/>
      <c r="NU409" s="160"/>
      <c r="NV409" s="160"/>
      <c r="NW409" s="160"/>
      <c r="NX409" s="160"/>
      <c r="NY409" s="160"/>
      <c r="NZ409" s="160"/>
      <c r="OA409" s="160"/>
      <c r="OB409" s="160"/>
      <c r="OC409" s="160"/>
      <c r="OD409" s="160"/>
      <c r="OE409" s="160"/>
      <c r="OF409" s="160"/>
      <c r="OG409" s="160"/>
      <c r="OH409" s="160"/>
      <c r="OI409" s="160"/>
      <c r="OJ409" s="160"/>
      <c r="OK409" s="160"/>
      <c r="OL409" s="160"/>
      <c r="OM409" s="160"/>
      <c r="ON409" s="160"/>
      <c r="OO409" s="160"/>
      <c r="OP409" s="160"/>
      <c r="OQ409" s="160"/>
      <c r="OR409" s="160"/>
      <c r="OS409" s="160"/>
      <c r="OT409" s="160"/>
      <c r="OU409" s="160"/>
      <c r="OV409" s="160"/>
      <c r="OW409" s="160"/>
      <c r="OX409" s="160"/>
      <c r="OY409" s="160"/>
      <c r="OZ409" s="160"/>
      <c r="PA409" s="160"/>
      <c r="PB409" s="160"/>
      <c r="PC409" s="160"/>
      <c r="PD409" s="160"/>
      <c r="PE409" s="160"/>
      <c r="PF409" s="160"/>
      <c r="PG409" s="160"/>
      <c r="PH409" s="160"/>
      <c r="PI409" s="160"/>
      <c r="PJ409" s="160"/>
      <c r="PK409" s="160"/>
      <c r="PL409" s="160"/>
      <c r="PM409" s="160"/>
      <c r="PN409" s="160"/>
      <c r="PO409" s="160"/>
      <c r="PP409" s="160"/>
      <c r="PQ409" s="160"/>
      <c r="PR409" s="160"/>
      <c r="PS409" s="160"/>
      <c r="PT409" s="160"/>
      <c r="PU409" s="160"/>
      <c r="PV409" s="160"/>
      <c r="PW409" s="160"/>
      <c r="PX409" s="160"/>
      <c r="PY409" s="160"/>
      <c r="PZ409" s="160"/>
      <c r="QA409" s="160"/>
      <c r="QB409" s="160"/>
      <c r="QC409" s="160"/>
      <c r="QD409" s="160"/>
      <c r="QE409" s="160"/>
      <c r="QF409" s="160"/>
      <c r="QG409" s="160"/>
      <c r="QH409" s="160"/>
      <c r="QI409" s="160"/>
      <c r="QJ409" s="160"/>
      <c r="QK409" s="160"/>
      <c r="QL409" s="160"/>
      <c r="QM409" s="160"/>
      <c r="QN409" s="160"/>
      <c r="QO409" s="160"/>
      <c r="QP409" s="160"/>
      <c r="QQ409" s="160"/>
      <c r="QR409" s="160"/>
      <c r="QS409" s="160"/>
      <c r="QT409" s="160"/>
      <c r="QU409" s="160"/>
      <c r="QV409" s="160"/>
      <c r="QW409" s="160"/>
      <c r="QX409" s="160"/>
      <c r="QY409" s="160"/>
      <c r="QZ409" s="160"/>
      <c r="RA409" s="160"/>
      <c r="RB409" s="160"/>
      <c r="RC409" s="160"/>
      <c r="RD409" s="160"/>
      <c r="RE409" s="160"/>
      <c r="RF409" s="160"/>
      <c r="RG409" s="160"/>
      <c r="RH409" s="160"/>
      <c r="RI409" s="160"/>
      <c r="RJ409" s="160"/>
      <c r="RK409" s="160"/>
      <c r="RL409" s="160"/>
      <c r="RM409" s="160"/>
      <c r="RN409" s="160"/>
      <c r="RO409" s="160"/>
      <c r="RP409" s="160"/>
      <c r="RQ409" s="160"/>
      <c r="RR409" s="160"/>
      <c r="RS409" s="160"/>
      <c r="RT409" s="160"/>
      <c r="RU409" s="160"/>
      <c r="RV409" s="160"/>
      <c r="RW409" s="160"/>
      <c r="RX409" s="160"/>
      <c r="RY409" s="160"/>
      <c r="RZ409" s="160"/>
      <c r="SA409" s="160"/>
      <c r="SB409" s="160"/>
      <c r="SC409" s="160"/>
      <c r="SD409" s="160"/>
      <c r="SE409" s="160"/>
      <c r="SF409" s="160"/>
      <c r="SG409" s="160"/>
      <c r="SH409" s="160"/>
      <c r="SI409" s="160"/>
      <c r="SJ409" s="160"/>
      <c r="SK409" s="160"/>
      <c r="SL409" s="160"/>
      <c r="SM409" s="160"/>
      <c r="SN409" s="160"/>
      <c r="SO409" s="160"/>
      <c r="SP409" s="160"/>
      <c r="SQ409" s="160"/>
      <c r="SR409" s="160"/>
      <c r="SS409" s="160"/>
      <c r="ST409" s="160"/>
      <c r="SU409" s="160"/>
      <c r="SV409" s="160"/>
      <c r="SW409" s="160"/>
      <c r="SX409" s="160"/>
      <c r="SY409" s="160"/>
      <c r="SZ409" s="160"/>
      <c r="TA409" s="160"/>
      <c r="TB409" s="160"/>
      <c r="TC409" s="160"/>
      <c r="TD409" s="160"/>
      <c r="TE409" s="160"/>
      <c r="TF409" s="160"/>
    </row>
    <row r="410" spans="1:526">
      <c r="A410" s="160"/>
      <c r="B410" s="160"/>
      <c r="C410" s="160"/>
      <c r="D410" s="160"/>
      <c r="E410" s="160"/>
      <c r="F410" s="160"/>
      <c r="G410" s="160"/>
      <c r="H410" s="160"/>
      <c r="I410" s="160"/>
      <c r="J410" s="160"/>
      <c r="K410" s="160"/>
      <c r="L410" s="160"/>
      <c r="M410" s="160"/>
      <c r="N410" s="160"/>
      <c r="O410" s="160"/>
      <c r="P410" s="160"/>
      <c r="Q410" s="160"/>
      <c r="R410" s="160"/>
      <c r="S410" s="160"/>
      <c r="T410" s="160"/>
      <c r="U410" s="160"/>
      <c r="V410" s="160"/>
      <c r="W410" s="160"/>
      <c r="X410" s="160"/>
      <c r="Y410" s="160"/>
      <c r="Z410" s="160"/>
      <c r="AA410" s="160"/>
      <c r="AB410" s="160"/>
      <c r="AC410" s="160"/>
      <c r="AD410" s="160"/>
      <c r="AE410" s="160"/>
      <c r="AF410" s="160"/>
      <c r="AG410" s="160"/>
      <c r="AH410" s="160"/>
      <c r="AI410" s="160"/>
      <c r="AJ410" s="160"/>
      <c r="AK410" s="160"/>
      <c r="AL410" s="160"/>
      <c r="AM410" s="160"/>
      <c r="AN410" s="160"/>
      <c r="AO410" s="160"/>
      <c r="AP410" s="160"/>
      <c r="AQ410" s="160"/>
      <c r="AR410" s="160"/>
      <c r="AS410" s="160"/>
      <c r="AT410" s="160"/>
      <c r="AU410" s="160"/>
      <c r="AV410" s="160"/>
      <c r="AW410" s="160"/>
      <c r="AX410" s="160"/>
      <c r="AY410" s="160"/>
      <c r="AZ410" s="160"/>
      <c r="BA410" s="160"/>
      <c r="BB410" s="160"/>
      <c r="BC410" s="160"/>
      <c r="BD410" s="160"/>
      <c r="BE410" s="160"/>
      <c r="BF410" s="160"/>
      <c r="BG410" s="160"/>
      <c r="BH410" s="160"/>
      <c r="BI410" s="160"/>
      <c r="BJ410" s="160"/>
      <c r="BK410" s="160"/>
      <c r="BL410" s="160"/>
      <c r="BM410" s="160"/>
      <c r="BN410" s="160"/>
      <c r="BO410" s="160"/>
      <c r="BP410" s="160"/>
      <c r="BQ410" s="160"/>
      <c r="BR410" s="160"/>
      <c r="BS410" s="160"/>
      <c r="BT410" s="160"/>
      <c r="BU410" s="160"/>
      <c r="BV410" s="160"/>
      <c r="BW410" s="160"/>
      <c r="BX410" s="160"/>
      <c r="BY410" s="160"/>
      <c r="BZ410" s="160"/>
      <c r="CA410" s="160"/>
      <c r="CB410" s="160"/>
      <c r="CC410" s="160"/>
      <c r="CD410" s="160"/>
      <c r="CE410" s="160"/>
      <c r="CF410" s="160"/>
      <c r="CG410" s="160"/>
      <c r="CH410" s="160"/>
      <c r="CI410" s="160"/>
      <c r="CJ410" s="160"/>
      <c r="CK410" s="160"/>
      <c r="CL410" s="160"/>
      <c r="CM410" s="160"/>
      <c r="CN410" s="160"/>
      <c r="CO410" s="160"/>
      <c r="CP410" s="160"/>
      <c r="CQ410" s="160"/>
      <c r="CR410" s="160"/>
      <c r="CS410" s="160"/>
      <c r="CT410" s="160"/>
      <c r="CU410" s="160"/>
      <c r="CV410" s="160"/>
      <c r="CW410" s="160"/>
      <c r="CX410" s="160"/>
      <c r="CY410" s="160"/>
      <c r="CZ410" s="160"/>
      <c r="DA410" s="160"/>
      <c r="DB410" s="160"/>
      <c r="DC410" s="160"/>
      <c r="DD410" s="160"/>
      <c r="DE410" s="160"/>
      <c r="DF410" s="160"/>
      <c r="DG410" s="160"/>
      <c r="DH410" s="160"/>
      <c r="DI410" s="160"/>
      <c r="DJ410" s="160"/>
      <c r="DK410" s="160"/>
      <c r="DL410" s="160"/>
      <c r="DM410" s="160"/>
      <c r="DN410" s="160"/>
      <c r="DO410" s="160"/>
      <c r="DP410" s="160"/>
      <c r="DQ410" s="160"/>
      <c r="DR410" s="160"/>
      <c r="DS410" s="160"/>
      <c r="DT410" s="160"/>
      <c r="DU410" s="160"/>
      <c r="DV410" s="160"/>
      <c r="DW410" s="160"/>
      <c r="DX410" s="160"/>
      <c r="DY410" s="160"/>
      <c r="DZ410" s="160"/>
      <c r="EA410" s="160"/>
      <c r="EB410" s="160"/>
      <c r="EC410" s="160"/>
      <c r="ED410" s="160"/>
      <c r="EE410" s="160"/>
      <c r="EF410" s="160"/>
      <c r="EG410" s="160"/>
      <c r="EH410" s="160"/>
      <c r="EI410" s="160"/>
      <c r="EJ410" s="160"/>
      <c r="EK410" s="160"/>
      <c r="EL410" s="160"/>
      <c r="EM410" s="160"/>
      <c r="EN410" s="160"/>
      <c r="EO410" s="160"/>
      <c r="EP410" s="160"/>
      <c r="EQ410" s="160"/>
      <c r="ER410" s="160"/>
      <c r="ES410" s="160"/>
      <c r="ET410" s="160"/>
      <c r="EU410" s="160"/>
      <c r="EV410" s="160"/>
      <c r="EW410" s="160"/>
      <c r="EX410" s="160"/>
      <c r="EY410" s="160"/>
      <c r="EZ410" s="160"/>
      <c r="FA410" s="160"/>
      <c r="FB410" s="160"/>
      <c r="FC410" s="160"/>
      <c r="FD410" s="160"/>
      <c r="FE410" s="160"/>
      <c r="FF410" s="160"/>
      <c r="FG410" s="160"/>
      <c r="FH410" s="160"/>
      <c r="FI410" s="160"/>
      <c r="FJ410" s="160"/>
      <c r="FK410" s="160"/>
      <c r="FL410" s="160"/>
      <c r="FM410" s="160"/>
      <c r="FN410" s="160"/>
      <c r="FO410" s="160"/>
      <c r="FP410" s="160"/>
      <c r="FQ410" s="160"/>
      <c r="FR410" s="160"/>
      <c r="FS410" s="160"/>
      <c r="FT410" s="160"/>
      <c r="FU410" s="160"/>
      <c r="FV410" s="160"/>
      <c r="FW410" s="160"/>
      <c r="FX410" s="160"/>
      <c r="FY410" s="160"/>
      <c r="FZ410" s="160"/>
      <c r="GA410" s="160"/>
      <c r="GB410" s="160"/>
      <c r="GC410" s="160"/>
      <c r="GD410" s="160"/>
      <c r="GE410" s="160"/>
      <c r="GF410" s="160"/>
      <c r="GG410" s="160"/>
      <c r="GH410" s="160"/>
      <c r="GI410" s="160"/>
      <c r="GJ410" s="160"/>
      <c r="GK410" s="160"/>
      <c r="GL410" s="160"/>
      <c r="GM410" s="160"/>
      <c r="GN410" s="160"/>
      <c r="GO410" s="160"/>
      <c r="GP410" s="160"/>
      <c r="GQ410" s="160"/>
      <c r="GR410" s="160"/>
      <c r="GS410" s="160"/>
      <c r="GT410" s="160"/>
      <c r="GU410" s="160"/>
      <c r="GV410" s="160"/>
      <c r="GW410" s="160"/>
      <c r="GX410" s="160"/>
      <c r="GY410" s="160"/>
      <c r="GZ410" s="160"/>
      <c r="HA410" s="160"/>
      <c r="HB410" s="160"/>
      <c r="HC410" s="160"/>
      <c r="HD410" s="160"/>
      <c r="HE410" s="160"/>
      <c r="HF410" s="160"/>
      <c r="HG410" s="160"/>
      <c r="HH410" s="160"/>
      <c r="HI410" s="160"/>
      <c r="HJ410" s="160"/>
      <c r="HK410" s="160"/>
      <c r="HL410" s="160"/>
      <c r="HM410" s="160"/>
      <c r="HN410" s="160"/>
      <c r="HO410" s="160"/>
      <c r="HP410" s="160"/>
      <c r="HQ410" s="160"/>
      <c r="HR410" s="160"/>
      <c r="HS410" s="160"/>
      <c r="HT410" s="160"/>
      <c r="HU410" s="160"/>
      <c r="HV410" s="160"/>
      <c r="HW410" s="160"/>
      <c r="HX410" s="160"/>
      <c r="HY410" s="160"/>
      <c r="HZ410" s="160"/>
      <c r="IA410" s="160"/>
      <c r="IB410" s="160"/>
      <c r="IC410" s="160"/>
      <c r="ID410" s="160"/>
      <c r="IE410" s="160"/>
      <c r="IF410" s="160"/>
      <c r="IG410" s="160"/>
      <c r="IH410" s="160"/>
      <c r="II410" s="160"/>
      <c r="IJ410" s="160"/>
      <c r="IK410" s="160"/>
      <c r="IL410" s="160"/>
      <c r="IM410" s="160"/>
      <c r="IN410" s="160"/>
      <c r="IO410" s="160"/>
      <c r="IP410" s="160"/>
      <c r="IQ410" s="160"/>
      <c r="IR410" s="160"/>
      <c r="IS410" s="160"/>
      <c r="IT410" s="160"/>
      <c r="IU410" s="160"/>
      <c r="IV410" s="160"/>
      <c r="IW410" s="160"/>
      <c r="IX410" s="160"/>
      <c r="IY410" s="160"/>
      <c r="IZ410" s="160"/>
      <c r="JA410" s="160"/>
      <c r="JB410" s="160"/>
      <c r="JC410" s="160"/>
      <c r="JD410" s="160"/>
      <c r="JE410" s="160"/>
      <c r="JF410" s="160"/>
      <c r="JG410" s="160"/>
      <c r="JH410" s="160"/>
      <c r="JI410" s="160"/>
      <c r="JJ410" s="160"/>
      <c r="JK410" s="160"/>
      <c r="JL410" s="160"/>
      <c r="JM410" s="160"/>
      <c r="JN410" s="160"/>
      <c r="JO410" s="160"/>
      <c r="JP410" s="160"/>
      <c r="JQ410" s="160"/>
      <c r="JR410" s="160"/>
      <c r="JS410" s="160"/>
      <c r="JT410" s="160"/>
      <c r="JU410" s="160"/>
      <c r="JV410" s="160"/>
      <c r="JW410" s="160"/>
      <c r="JX410" s="160"/>
      <c r="JY410" s="160"/>
      <c r="JZ410" s="160"/>
      <c r="KA410" s="160"/>
      <c r="KB410" s="160"/>
      <c r="KC410" s="160"/>
      <c r="KD410" s="160"/>
      <c r="KE410" s="160"/>
      <c r="KF410" s="160"/>
      <c r="KG410" s="160"/>
      <c r="KH410" s="160"/>
      <c r="KI410" s="160"/>
      <c r="KJ410" s="160"/>
      <c r="KK410" s="160"/>
      <c r="KL410" s="160"/>
      <c r="KM410" s="160"/>
      <c r="KN410" s="160"/>
      <c r="KO410" s="160"/>
      <c r="KP410" s="160"/>
      <c r="KQ410" s="160"/>
      <c r="KR410" s="160"/>
      <c r="KS410" s="160"/>
      <c r="KT410" s="160"/>
      <c r="KU410" s="160"/>
      <c r="KV410" s="160"/>
      <c r="KW410" s="160"/>
      <c r="KX410" s="160"/>
      <c r="KY410" s="160"/>
      <c r="KZ410" s="160"/>
      <c r="LA410" s="160"/>
      <c r="LB410" s="160"/>
      <c r="LC410" s="160"/>
      <c r="LD410" s="160"/>
      <c r="LE410" s="160"/>
      <c r="LF410" s="160"/>
      <c r="LG410" s="160"/>
      <c r="LH410" s="160"/>
      <c r="LI410" s="160"/>
      <c r="LJ410" s="160"/>
      <c r="LK410" s="160"/>
      <c r="LL410" s="160"/>
      <c r="LM410" s="160"/>
      <c r="LN410" s="160"/>
      <c r="LO410" s="160"/>
      <c r="LP410" s="160"/>
      <c r="LQ410" s="160"/>
      <c r="LR410" s="160"/>
      <c r="LS410" s="160"/>
      <c r="LT410" s="160"/>
      <c r="LU410" s="160"/>
      <c r="LV410" s="160"/>
      <c r="LW410" s="160"/>
      <c r="LX410" s="160"/>
      <c r="LY410" s="160"/>
      <c r="LZ410" s="160"/>
      <c r="MA410" s="160"/>
      <c r="MB410" s="160"/>
      <c r="MC410" s="160"/>
      <c r="MD410" s="160"/>
      <c r="ME410" s="160"/>
      <c r="MF410" s="160"/>
      <c r="MG410" s="160"/>
      <c r="MH410" s="160"/>
      <c r="MI410" s="160"/>
      <c r="MJ410" s="160"/>
      <c r="MK410" s="160"/>
      <c r="ML410" s="160"/>
      <c r="MM410" s="160"/>
      <c r="MN410" s="160"/>
      <c r="MO410" s="160"/>
      <c r="MP410" s="160"/>
      <c r="MQ410" s="160"/>
      <c r="MR410" s="160"/>
      <c r="MS410" s="160"/>
      <c r="MT410" s="160"/>
      <c r="MU410" s="160"/>
      <c r="MV410" s="160"/>
      <c r="MW410" s="160"/>
      <c r="MX410" s="160"/>
      <c r="MY410" s="160"/>
      <c r="MZ410" s="160"/>
      <c r="NA410" s="160"/>
      <c r="NB410" s="160"/>
      <c r="NC410" s="160"/>
      <c r="ND410" s="160"/>
      <c r="NE410" s="160"/>
      <c r="NF410" s="160"/>
      <c r="NG410" s="160"/>
      <c r="NH410" s="160"/>
      <c r="NI410" s="160"/>
      <c r="NJ410" s="160"/>
      <c r="NK410" s="160"/>
      <c r="NL410" s="160"/>
      <c r="NM410" s="160"/>
      <c r="NN410" s="160"/>
      <c r="NO410" s="160"/>
      <c r="NP410" s="160"/>
      <c r="NQ410" s="160"/>
      <c r="NR410" s="160"/>
      <c r="NS410" s="160"/>
      <c r="NT410" s="160"/>
      <c r="NU410" s="160"/>
      <c r="NV410" s="160"/>
      <c r="NW410" s="160"/>
      <c r="NX410" s="160"/>
      <c r="NY410" s="160"/>
      <c r="NZ410" s="160"/>
      <c r="OA410" s="160"/>
      <c r="OB410" s="160"/>
      <c r="OC410" s="160"/>
      <c r="OD410" s="160"/>
      <c r="OE410" s="160"/>
      <c r="OF410" s="160"/>
      <c r="OG410" s="160"/>
      <c r="OH410" s="160"/>
      <c r="OI410" s="160"/>
      <c r="OJ410" s="160"/>
      <c r="OK410" s="160"/>
      <c r="OL410" s="160"/>
      <c r="OM410" s="160"/>
      <c r="ON410" s="160"/>
      <c r="OO410" s="160"/>
      <c r="OP410" s="160"/>
      <c r="OQ410" s="160"/>
      <c r="OR410" s="160"/>
      <c r="OS410" s="160"/>
      <c r="OT410" s="160"/>
      <c r="OU410" s="160"/>
      <c r="OV410" s="160"/>
      <c r="OW410" s="160"/>
      <c r="OX410" s="160"/>
      <c r="OY410" s="160"/>
      <c r="OZ410" s="160"/>
      <c r="PA410" s="160"/>
      <c r="PB410" s="160"/>
      <c r="PC410" s="160"/>
      <c r="PD410" s="160"/>
      <c r="PE410" s="160"/>
      <c r="PF410" s="160"/>
      <c r="PG410" s="160"/>
      <c r="PH410" s="160"/>
      <c r="PI410" s="160"/>
      <c r="PJ410" s="160"/>
      <c r="PK410" s="160"/>
      <c r="PL410" s="160"/>
      <c r="PM410" s="160"/>
      <c r="PN410" s="160"/>
      <c r="PO410" s="160"/>
      <c r="PP410" s="160"/>
      <c r="PQ410" s="160"/>
      <c r="PR410" s="160"/>
      <c r="PS410" s="160"/>
      <c r="PT410" s="160"/>
      <c r="PU410" s="160"/>
      <c r="PV410" s="160"/>
      <c r="PW410" s="160"/>
      <c r="PX410" s="160"/>
      <c r="PY410" s="160"/>
      <c r="PZ410" s="160"/>
      <c r="QA410" s="160"/>
      <c r="QB410" s="160"/>
      <c r="QC410" s="160"/>
      <c r="QD410" s="160"/>
      <c r="QE410" s="160"/>
      <c r="QF410" s="160"/>
      <c r="QG410" s="160"/>
      <c r="QH410" s="160"/>
      <c r="QI410" s="160"/>
      <c r="QJ410" s="160"/>
      <c r="QK410" s="160"/>
      <c r="QL410" s="160"/>
      <c r="QM410" s="160"/>
      <c r="QN410" s="160"/>
      <c r="QO410" s="160"/>
      <c r="QP410" s="160"/>
      <c r="QQ410" s="160"/>
      <c r="QR410" s="160"/>
      <c r="QS410" s="160"/>
      <c r="QT410" s="160"/>
      <c r="QU410" s="160"/>
      <c r="QV410" s="160"/>
      <c r="QW410" s="160"/>
      <c r="QX410" s="160"/>
      <c r="QY410" s="160"/>
      <c r="QZ410" s="160"/>
      <c r="RA410" s="160"/>
      <c r="RB410" s="160"/>
      <c r="RC410" s="160"/>
      <c r="RD410" s="160"/>
      <c r="RE410" s="160"/>
      <c r="RF410" s="160"/>
      <c r="RG410" s="160"/>
      <c r="RH410" s="160"/>
      <c r="RI410" s="160"/>
      <c r="RJ410" s="160"/>
      <c r="RK410" s="160"/>
      <c r="RL410" s="160"/>
      <c r="RM410" s="160"/>
      <c r="RN410" s="160"/>
      <c r="RO410" s="160"/>
      <c r="RP410" s="160"/>
      <c r="RQ410" s="160"/>
      <c r="RR410" s="160"/>
      <c r="RS410" s="160"/>
      <c r="RT410" s="160"/>
      <c r="RU410" s="160"/>
      <c r="RV410" s="160"/>
      <c r="RW410" s="160"/>
      <c r="RX410" s="160"/>
      <c r="RY410" s="160"/>
      <c r="RZ410" s="160"/>
      <c r="SA410" s="160"/>
      <c r="SB410" s="160"/>
      <c r="SC410" s="160"/>
      <c r="SD410" s="160"/>
      <c r="SE410" s="160"/>
      <c r="SF410" s="160"/>
      <c r="SG410" s="160"/>
      <c r="SH410" s="160"/>
      <c r="SI410" s="160"/>
      <c r="SJ410" s="160"/>
      <c r="SK410" s="160"/>
      <c r="SL410" s="160"/>
      <c r="SM410" s="160"/>
      <c r="SN410" s="160"/>
      <c r="SO410" s="160"/>
      <c r="SP410" s="160"/>
      <c r="SQ410" s="160"/>
      <c r="SR410" s="160"/>
      <c r="SS410" s="160"/>
      <c r="ST410" s="160"/>
      <c r="SU410" s="160"/>
      <c r="SV410" s="160"/>
      <c r="SW410" s="160"/>
      <c r="SX410" s="160"/>
      <c r="SY410" s="160"/>
      <c r="SZ410" s="160"/>
      <c r="TA410" s="160"/>
      <c r="TB410" s="160"/>
      <c r="TC410" s="160"/>
      <c r="TD410" s="160"/>
      <c r="TE410" s="160"/>
      <c r="TF410" s="160"/>
    </row>
    <row r="411" spans="1:526">
      <c r="A411" s="160"/>
      <c r="B411" s="160"/>
      <c r="C411" s="160"/>
      <c r="D411" s="160"/>
      <c r="E411" s="160"/>
      <c r="F411" s="160"/>
      <c r="G411" s="160"/>
      <c r="H411" s="160"/>
      <c r="I411" s="160"/>
      <c r="J411" s="160"/>
      <c r="K411" s="160"/>
      <c r="L411" s="160"/>
      <c r="M411" s="160"/>
      <c r="N411" s="160"/>
      <c r="O411" s="160"/>
      <c r="P411" s="160"/>
      <c r="Q411" s="160"/>
      <c r="R411" s="160"/>
      <c r="S411" s="160"/>
      <c r="T411" s="160"/>
      <c r="U411" s="160"/>
      <c r="V411" s="160"/>
      <c r="W411" s="160"/>
      <c r="X411" s="160"/>
      <c r="Y411" s="160"/>
      <c r="Z411" s="160"/>
      <c r="AA411" s="160"/>
      <c r="AB411" s="160"/>
      <c r="AC411" s="160"/>
      <c r="AD411" s="160"/>
      <c r="AE411" s="160"/>
      <c r="AF411" s="160"/>
      <c r="AG411" s="160"/>
      <c r="AH411" s="160"/>
      <c r="AI411" s="160"/>
      <c r="AJ411" s="160"/>
      <c r="AK411" s="160"/>
      <c r="AL411" s="160"/>
      <c r="AM411" s="160"/>
      <c r="AN411" s="160"/>
      <c r="AO411" s="160"/>
      <c r="AP411" s="160"/>
      <c r="AQ411" s="160"/>
      <c r="AR411" s="160"/>
      <c r="AS411" s="160"/>
      <c r="AT411" s="160"/>
      <c r="AU411" s="160"/>
      <c r="AV411" s="160"/>
      <c r="AW411" s="160"/>
      <c r="AX411" s="160"/>
      <c r="AY411" s="160"/>
      <c r="AZ411" s="160"/>
      <c r="BA411" s="160"/>
      <c r="BB411" s="160"/>
      <c r="BC411" s="160"/>
      <c r="BD411" s="160"/>
      <c r="BE411" s="160"/>
      <c r="BF411" s="160"/>
      <c r="BG411" s="160"/>
      <c r="BH411" s="160"/>
      <c r="BI411" s="160"/>
      <c r="BJ411" s="160"/>
      <c r="BK411" s="160"/>
      <c r="BL411" s="160"/>
      <c r="BM411" s="160"/>
      <c r="BN411" s="160"/>
      <c r="BO411" s="160"/>
      <c r="BP411" s="160"/>
      <c r="BQ411" s="160"/>
      <c r="BR411" s="160"/>
      <c r="BS411" s="160"/>
      <c r="BT411" s="160"/>
      <c r="BU411" s="160"/>
      <c r="BV411" s="160"/>
      <c r="BW411" s="160"/>
      <c r="BX411" s="160"/>
      <c r="BY411" s="160"/>
      <c r="BZ411" s="160"/>
      <c r="CA411" s="160"/>
      <c r="CB411" s="160"/>
      <c r="CC411" s="160"/>
      <c r="CD411" s="160"/>
      <c r="CE411" s="160"/>
      <c r="CF411" s="160"/>
      <c r="CG411" s="160"/>
      <c r="CH411" s="160"/>
      <c r="CI411" s="160"/>
      <c r="CJ411" s="160"/>
      <c r="CK411" s="160"/>
      <c r="CL411" s="160"/>
      <c r="CM411" s="160"/>
      <c r="CN411" s="160"/>
      <c r="CO411" s="160"/>
      <c r="CP411" s="160"/>
      <c r="CQ411" s="160"/>
      <c r="CR411" s="160"/>
      <c r="CS411" s="160"/>
      <c r="CT411" s="160"/>
      <c r="CU411" s="160"/>
      <c r="CV411" s="160"/>
      <c r="CW411" s="160"/>
      <c r="CX411" s="160"/>
      <c r="CY411" s="160"/>
      <c r="CZ411" s="160"/>
      <c r="DA411" s="160"/>
      <c r="DB411" s="160"/>
      <c r="DC411" s="160"/>
      <c r="DD411" s="160"/>
      <c r="DE411" s="160"/>
      <c r="DF411" s="160"/>
      <c r="DG411" s="160"/>
      <c r="DH411" s="160"/>
      <c r="DI411" s="160"/>
      <c r="DJ411" s="160"/>
      <c r="DK411" s="160"/>
      <c r="DL411" s="160"/>
      <c r="DM411" s="160"/>
      <c r="DN411" s="160"/>
      <c r="DO411" s="160"/>
      <c r="DP411" s="160"/>
      <c r="DQ411" s="160"/>
      <c r="DR411" s="160"/>
      <c r="DS411" s="160"/>
      <c r="DT411" s="160"/>
      <c r="DU411" s="160"/>
      <c r="DV411" s="160"/>
      <c r="DW411" s="160"/>
      <c r="DX411" s="160"/>
      <c r="DY411" s="160"/>
      <c r="DZ411" s="160"/>
      <c r="EA411" s="160"/>
      <c r="EB411" s="160"/>
      <c r="EC411" s="160"/>
      <c r="ED411" s="160"/>
      <c r="EE411" s="160"/>
      <c r="EF411" s="160"/>
      <c r="EG411" s="160"/>
      <c r="EH411" s="160"/>
      <c r="EI411" s="160"/>
      <c r="EJ411" s="160"/>
      <c r="EK411" s="160"/>
      <c r="EL411" s="160"/>
      <c r="EM411" s="160"/>
      <c r="EN411" s="160"/>
      <c r="EO411" s="160"/>
      <c r="EP411" s="160"/>
      <c r="EQ411" s="160"/>
      <c r="ER411" s="160"/>
      <c r="ES411" s="160"/>
      <c r="ET411" s="160"/>
      <c r="EU411" s="160"/>
      <c r="EV411" s="160"/>
      <c r="EW411" s="160"/>
      <c r="EX411" s="160"/>
      <c r="EY411" s="160"/>
      <c r="EZ411" s="160"/>
      <c r="FA411" s="160"/>
      <c r="FB411" s="160"/>
      <c r="FC411" s="160"/>
      <c r="FD411" s="160"/>
      <c r="FE411" s="160"/>
      <c r="FF411" s="160"/>
      <c r="FG411" s="160"/>
      <c r="FH411" s="160"/>
      <c r="FI411" s="160"/>
      <c r="FJ411" s="160"/>
      <c r="FK411" s="160"/>
      <c r="FL411" s="160"/>
      <c r="FM411" s="160"/>
      <c r="FN411" s="160"/>
      <c r="FO411" s="160"/>
      <c r="FP411" s="160"/>
      <c r="FQ411" s="160"/>
      <c r="FR411" s="160"/>
      <c r="FS411" s="160"/>
      <c r="FT411" s="160"/>
      <c r="FU411" s="160"/>
      <c r="FV411" s="160"/>
      <c r="FW411" s="160"/>
      <c r="FX411" s="160"/>
      <c r="FY411" s="160"/>
      <c r="FZ411" s="160"/>
      <c r="GA411" s="160"/>
      <c r="GB411" s="160"/>
      <c r="GC411" s="160"/>
      <c r="GD411" s="160"/>
      <c r="GE411" s="160"/>
      <c r="GF411" s="160"/>
      <c r="GG411" s="160"/>
      <c r="GH411" s="160"/>
      <c r="GI411" s="160"/>
      <c r="GJ411" s="160"/>
      <c r="GK411" s="160"/>
      <c r="GL411" s="160"/>
      <c r="GM411" s="160"/>
      <c r="GN411" s="160"/>
      <c r="GO411" s="160"/>
      <c r="GP411" s="160"/>
      <c r="GQ411" s="160"/>
      <c r="GR411" s="160"/>
      <c r="GS411" s="160"/>
      <c r="GT411" s="160"/>
      <c r="GU411" s="160"/>
      <c r="GV411" s="160"/>
      <c r="GW411" s="160"/>
      <c r="GX411" s="160"/>
      <c r="GY411" s="160"/>
      <c r="GZ411" s="160"/>
      <c r="HA411" s="160"/>
      <c r="HB411" s="160"/>
      <c r="HC411" s="160"/>
      <c r="HD411" s="160"/>
      <c r="HE411" s="160"/>
      <c r="HF411" s="160"/>
      <c r="HG411" s="160"/>
      <c r="HH411" s="160"/>
      <c r="HI411" s="160"/>
      <c r="HJ411" s="160"/>
      <c r="HK411" s="160"/>
      <c r="HL411" s="160"/>
      <c r="HM411" s="160"/>
      <c r="HN411" s="160"/>
      <c r="HO411" s="160"/>
      <c r="HP411" s="160"/>
      <c r="HQ411" s="160"/>
      <c r="HR411" s="160"/>
      <c r="HS411" s="160"/>
      <c r="HT411" s="160"/>
      <c r="HU411" s="160"/>
      <c r="HV411" s="160"/>
      <c r="HW411" s="160"/>
      <c r="HX411" s="160"/>
      <c r="HY411" s="160"/>
      <c r="HZ411" s="160"/>
      <c r="IA411" s="160"/>
      <c r="IB411" s="160"/>
      <c r="IC411" s="160"/>
      <c r="ID411" s="160"/>
      <c r="IE411" s="160"/>
      <c r="IF411" s="160"/>
      <c r="IG411" s="160"/>
      <c r="IH411" s="160"/>
      <c r="II411" s="160"/>
      <c r="IJ411" s="160"/>
      <c r="IK411" s="160"/>
      <c r="IL411" s="160"/>
      <c r="IM411" s="160"/>
      <c r="IN411" s="160"/>
      <c r="IO411" s="160"/>
      <c r="IP411" s="160"/>
      <c r="IQ411" s="160"/>
      <c r="IR411" s="160"/>
      <c r="IS411" s="160"/>
      <c r="IT411" s="160"/>
      <c r="IU411" s="160"/>
      <c r="IV411" s="160"/>
      <c r="IW411" s="160"/>
      <c r="IX411" s="160"/>
      <c r="IY411" s="160"/>
      <c r="IZ411" s="160"/>
      <c r="JA411" s="160"/>
      <c r="JB411" s="160"/>
      <c r="JC411" s="160"/>
      <c r="JD411" s="160"/>
      <c r="JE411" s="160"/>
      <c r="JF411" s="160"/>
      <c r="JG411" s="160"/>
      <c r="JH411" s="160"/>
      <c r="JI411" s="160"/>
      <c r="JJ411" s="160"/>
      <c r="JK411" s="160"/>
      <c r="JL411" s="160"/>
      <c r="JM411" s="160"/>
      <c r="JN411" s="160"/>
      <c r="JO411" s="160"/>
      <c r="JP411" s="160"/>
      <c r="JQ411" s="160"/>
      <c r="JR411" s="160"/>
      <c r="JS411" s="160"/>
      <c r="JT411" s="160"/>
      <c r="JU411" s="160"/>
      <c r="JV411" s="160"/>
      <c r="JW411" s="160"/>
      <c r="JX411" s="160"/>
      <c r="JY411" s="160"/>
      <c r="JZ411" s="160"/>
      <c r="KA411" s="160"/>
      <c r="KB411" s="160"/>
      <c r="KC411" s="160"/>
      <c r="KD411" s="160"/>
      <c r="KE411" s="160"/>
      <c r="KF411" s="160"/>
      <c r="KG411" s="160"/>
      <c r="KH411" s="160"/>
      <c r="KI411" s="160"/>
      <c r="KJ411" s="160"/>
      <c r="KK411" s="160"/>
      <c r="KL411" s="160"/>
      <c r="KM411" s="160"/>
      <c r="KN411" s="160"/>
      <c r="KO411" s="160"/>
      <c r="KP411" s="160"/>
      <c r="KQ411" s="160"/>
      <c r="KR411" s="160"/>
      <c r="KS411" s="160"/>
      <c r="KT411" s="160"/>
      <c r="KU411" s="160"/>
      <c r="KV411" s="160"/>
      <c r="KW411" s="160"/>
      <c r="KX411" s="160"/>
      <c r="KY411" s="160"/>
      <c r="KZ411" s="160"/>
      <c r="LA411" s="160"/>
      <c r="LB411" s="160"/>
      <c r="LC411" s="160"/>
      <c r="LD411" s="160"/>
      <c r="LE411" s="160"/>
      <c r="LF411" s="160"/>
      <c r="LG411" s="160"/>
      <c r="LH411" s="160"/>
      <c r="LI411" s="160"/>
      <c r="LJ411" s="160"/>
      <c r="LK411" s="160"/>
      <c r="LL411" s="160"/>
      <c r="LM411" s="160"/>
      <c r="LN411" s="160"/>
      <c r="LO411" s="160"/>
      <c r="LP411" s="160"/>
      <c r="LQ411" s="160"/>
      <c r="LR411" s="160"/>
      <c r="LS411" s="160"/>
      <c r="LT411" s="160"/>
      <c r="LU411" s="160"/>
      <c r="LV411" s="160"/>
      <c r="LW411" s="160"/>
      <c r="LX411" s="160"/>
      <c r="LY411" s="160"/>
      <c r="LZ411" s="160"/>
      <c r="MA411" s="160"/>
      <c r="MB411" s="160"/>
      <c r="MC411" s="160"/>
      <c r="MD411" s="160"/>
      <c r="ME411" s="160"/>
      <c r="MF411" s="160"/>
      <c r="MG411" s="160"/>
      <c r="MH411" s="160"/>
      <c r="MI411" s="160"/>
      <c r="MJ411" s="160"/>
      <c r="MK411" s="160"/>
      <c r="ML411" s="160"/>
      <c r="MM411" s="160"/>
      <c r="MN411" s="160"/>
      <c r="MO411" s="160"/>
      <c r="MP411" s="160"/>
      <c r="MQ411" s="160"/>
      <c r="MR411" s="160"/>
      <c r="MS411" s="160"/>
      <c r="MT411" s="160"/>
      <c r="MU411" s="160"/>
      <c r="MV411" s="160"/>
      <c r="MW411" s="160"/>
      <c r="MX411" s="160"/>
      <c r="MY411" s="160"/>
      <c r="MZ411" s="160"/>
      <c r="NA411" s="160"/>
      <c r="NB411" s="160"/>
      <c r="NC411" s="160"/>
      <c r="ND411" s="160"/>
      <c r="NE411" s="160"/>
      <c r="NF411" s="160"/>
      <c r="NG411" s="160"/>
      <c r="NH411" s="160"/>
      <c r="NI411" s="160"/>
      <c r="NJ411" s="160"/>
      <c r="NK411" s="160"/>
      <c r="NL411" s="160"/>
      <c r="NM411" s="160"/>
      <c r="NN411" s="160"/>
      <c r="NO411" s="160"/>
      <c r="NP411" s="160"/>
      <c r="NQ411" s="160"/>
      <c r="NR411" s="160"/>
      <c r="NS411" s="160"/>
      <c r="NT411" s="160"/>
      <c r="NU411" s="160"/>
      <c r="NV411" s="160"/>
      <c r="NW411" s="160"/>
      <c r="NX411" s="160"/>
      <c r="NY411" s="160"/>
      <c r="NZ411" s="160"/>
      <c r="OA411" s="160"/>
      <c r="OB411" s="160"/>
      <c r="OC411" s="160"/>
      <c r="OD411" s="160"/>
      <c r="OE411" s="160"/>
      <c r="OF411" s="160"/>
      <c r="OG411" s="160"/>
      <c r="OH411" s="160"/>
      <c r="OI411" s="160"/>
      <c r="OJ411" s="160"/>
      <c r="OK411" s="160"/>
      <c r="OL411" s="160"/>
      <c r="OM411" s="160"/>
      <c r="ON411" s="160"/>
      <c r="OO411" s="160"/>
      <c r="OP411" s="160"/>
      <c r="OQ411" s="160"/>
      <c r="OR411" s="160"/>
      <c r="OS411" s="160"/>
      <c r="OT411" s="160"/>
      <c r="OU411" s="160"/>
      <c r="OV411" s="160"/>
      <c r="OW411" s="160"/>
      <c r="OX411" s="160"/>
      <c r="OY411" s="160"/>
      <c r="OZ411" s="160"/>
      <c r="PA411" s="160"/>
      <c r="PB411" s="160"/>
      <c r="PC411" s="160"/>
      <c r="PD411" s="160"/>
      <c r="PE411" s="160"/>
      <c r="PF411" s="160"/>
      <c r="PG411" s="160"/>
      <c r="PH411" s="160"/>
      <c r="PI411" s="160"/>
      <c r="PJ411" s="160"/>
      <c r="PK411" s="160"/>
      <c r="PL411" s="160"/>
      <c r="PM411" s="160"/>
      <c r="PN411" s="160"/>
      <c r="PO411" s="160"/>
      <c r="PP411" s="160"/>
      <c r="PQ411" s="160"/>
      <c r="PR411" s="160"/>
      <c r="PS411" s="160"/>
      <c r="PT411" s="160"/>
      <c r="PU411" s="160"/>
      <c r="PV411" s="160"/>
      <c r="PW411" s="160"/>
      <c r="PX411" s="160"/>
      <c r="PY411" s="160"/>
      <c r="PZ411" s="160"/>
      <c r="QA411" s="160"/>
      <c r="QB411" s="160"/>
      <c r="QC411" s="160"/>
      <c r="QD411" s="160"/>
      <c r="QE411" s="160"/>
      <c r="QF411" s="160"/>
      <c r="QG411" s="160"/>
      <c r="QH411" s="160"/>
      <c r="QI411" s="160"/>
      <c r="QJ411" s="160"/>
      <c r="QK411" s="160"/>
      <c r="QL411" s="160"/>
      <c r="QM411" s="160"/>
      <c r="QN411" s="160"/>
      <c r="QO411" s="160"/>
      <c r="QP411" s="160"/>
      <c r="QQ411" s="160"/>
      <c r="QR411" s="160"/>
      <c r="QS411" s="160"/>
      <c r="QT411" s="160"/>
      <c r="QU411" s="160"/>
      <c r="QV411" s="160"/>
      <c r="QW411" s="160"/>
      <c r="QX411" s="160"/>
      <c r="QY411" s="160"/>
      <c r="QZ411" s="160"/>
      <c r="RA411" s="160"/>
      <c r="RB411" s="160"/>
      <c r="RC411" s="160"/>
      <c r="RD411" s="160"/>
      <c r="RE411" s="160"/>
      <c r="RF411" s="160"/>
      <c r="RG411" s="160"/>
      <c r="RH411" s="160"/>
      <c r="RI411" s="160"/>
      <c r="RJ411" s="160"/>
      <c r="RK411" s="160"/>
      <c r="RL411" s="160"/>
      <c r="RM411" s="160"/>
      <c r="RN411" s="160"/>
      <c r="RO411" s="160"/>
      <c r="RP411" s="160"/>
      <c r="RQ411" s="160"/>
      <c r="RR411" s="160"/>
      <c r="RS411" s="160"/>
      <c r="RT411" s="160"/>
      <c r="RU411" s="160"/>
      <c r="RV411" s="160"/>
      <c r="RW411" s="160"/>
      <c r="RX411" s="160"/>
      <c r="RY411" s="160"/>
      <c r="RZ411" s="160"/>
      <c r="SA411" s="160"/>
      <c r="SB411" s="160"/>
      <c r="SC411" s="160"/>
      <c r="SD411" s="160"/>
      <c r="SE411" s="160"/>
      <c r="SF411" s="160"/>
      <c r="SG411" s="160"/>
      <c r="SH411" s="160"/>
      <c r="SI411" s="160"/>
      <c r="SJ411" s="160"/>
      <c r="SK411" s="160"/>
      <c r="SL411" s="160"/>
      <c r="SM411" s="160"/>
      <c r="SN411" s="160"/>
      <c r="SO411" s="160"/>
      <c r="SP411" s="160"/>
      <c r="SQ411" s="160"/>
      <c r="SR411" s="160"/>
      <c r="SS411" s="160"/>
      <c r="ST411" s="160"/>
      <c r="SU411" s="160"/>
      <c r="SV411" s="160"/>
      <c r="SW411" s="160"/>
      <c r="SX411" s="160"/>
      <c r="SY411" s="160"/>
      <c r="SZ411" s="160"/>
      <c r="TA411" s="160"/>
      <c r="TB411" s="160"/>
      <c r="TC411" s="160"/>
      <c r="TD411" s="160"/>
      <c r="TE411" s="160"/>
      <c r="TF411" s="160"/>
    </row>
    <row r="412" spans="1:526">
      <c r="A412" s="160"/>
      <c r="B412" s="160"/>
      <c r="C412" s="160"/>
      <c r="D412" s="160"/>
      <c r="E412" s="160"/>
      <c r="F412" s="160"/>
      <c r="G412" s="160"/>
      <c r="H412" s="160"/>
      <c r="I412" s="160"/>
      <c r="J412" s="160"/>
      <c r="K412" s="160"/>
      <c r="L412" s="160"/>
      <c r="M412" s="160"/>
      <c r="N412" s="160"/>
      <c r="O412" s="160"/>
      <c r="P412" s="160"/>
      <c r="Q412" s="160"/>
      <c r="R412" s="160"/>
      <c r="S412" s="160"/>
      <c r="T412" s="160"/>
      <c r="U412" s="160"/>
      <c r="V412" s="160"/>
      <c r="W412" s="160"/>
      <c r="X412" s="160"/>
      <c r="Y412" s="160"/>
      <c r="Z412" s="160"/>
      <c r="AA412" s="160"/>
      <c r="AB412" s="160"/>
      <c r="AC412" s="160"/>
      <c r="AD412" s="160"/>
      <c r="AE412" s="160"/>
      <c r="AF412" s="160"/>
      <c r="AG412" s="160"/>
      <c r="AH412" s="160"/>
      <c r="AI412" s="160"/>
      <c r="AJ412" s="160"/>
      <c r="AK412" s="160"/>
      <c r="AL412" s="160"/>
      <c r="AM412" s="160"/>
      <c r="AN412" s="160"/>
      <c r="AO412" s="160"/>
      <c r="AP412" s="160"/>
      <c r="AQ412" s="160"/>
      <c r="AR412" s="160"/>
      <c r="AS412" s="160"/>
      <c r="AT412" s="160"/>
      <c r="AU412" s="160"/>
      <c r="AV412" s="160"/>
      <c r="AW412" s="160"/>
      <c r="AX412" s="160"/>
      <c r="AY412" s="160"/>
      <c r="AZ412" s="160"/>
      <c r="BA412" s="160"/>
      <c r="BB412" s="160"/>
      <c r="BC412" s="160"/>
      <c r="BD412" s="160"/>
      <c r="BE412" s="160"/>
      <c r="BF412" s="160"/>
      <c r="BG412" s="160"/>
      <c r="BH412" s="160"/>
      <c r="BI412" s="160"/>
      <c r="BJ412" s="160"/>
      <c r="BK412" s="160"/>
      <c r="BL412" s="160"/>
      <c r="BM412" s="160"/>
      <c r="BN412" s="160"/>
      <c r="BO412" s="160"/>
      <c r="BP412" s="160"/>
      <c r="BQ412" s="160"/>
      <c r="BR412" s="160"/>
      <c r="BS412" s="160"/>
      <c r="BT412" s="160"/>
      <c r="BU412" s="160"/>
      <c r="BV412" s="160"/>
      <c r="BW412" s="160"/>
      <c r="BX412" s="160"/>
      <c r="BY412" s="160"/>
      <c r="BZ412" s="160"/>
      <c r="CA412" s="160"/>
      <c r="CB412" s="160"/>
      <c r="CC412" s="160"/>
      <c r="CD412" s="160"/>
      <c r="CE412" s="160"/>
      <c r="CF412" s="160"/>
      <c r="CG412" s="160"/>
      <c r="CH412" s="160"/>
      <c r="CI412" s="160"/>
      <c r="CJ412" s="160"/>
      <c r="CK412" s="160"/>
      <c r="CL412" s="160"/>
      <c r="CM412" s="160"/>
      <c r="CN412" s="160"/>
      <c r="CO412" s="160"/>
      <c r="CP412" s="160"/>
      <c r="CQ412" s="160"/>
      <c r="CR412" s="160"/>
      <c r="CS412" s="160"/>
      <c r="CT412" s="160"/>
      <c r="CU412" s="160"/>
      <c r="CV412" s="160"/>
      <c r="CW412" s="160"/>
      <c r="CX412" s="160"/>
      <c r="CY412" s="160"/>
      <c r="CZ412" s="160"/>
      <c r="DA412" s="160"/>
      <c r="DB412" s="160"/>
      <c r="DC412" s="160"/>
      <c r="DD412" s="160"/>
      <c r="DE412" s="160"/>
      <c r="DF412" s="160"/>
      <c r="DG412" s="160"/>
      <c r="DH412" s="160"/>
      <c r="DI412" s="160"/>
      <c r="DJ412" s="160"/>
      <c r="DK412" s="160"/>
      <c r="DL412" s="160"/>
      <c r="DM412" s="160"/>
      <c r="DN412" s="160"/>
      <c r="DO412" s="160"/>
      <c r="DP412" s="160"/>
      <c r="DQ412" s="160"/>
      <c r="DR412" s="160"/>
      <c r="DS412" s="160"/>
      <c r="DT412" s="160"/>
      <c r="DU412" s="160"/>
      <c r="DV412" s="160"/>
      <c r="DW412" s="160"/>
      <c r="DX412" s="160"/>
      <c r="DY412" s="160"/>
      <c r="DZ412" s="160"/>
      <c r="EA412" s="160"/>
      <c r="EB412" s="160"/>
      <c r="EC412" s="160"/>
      <c r="ED412" s="160"/>
      <c r="EE412" s="160"/>
      <c r="EF412" s="160"/>
      <c r="EG412" s="160"/>
      <c r="EH412" s="160"/>
      <c r="EI412" s="160"/>
      <c r="EJ412" s="160"/>
      <c r="EK412" s="160"/>
      <c r="EL412" s="160"/>
      <c r="EM412" s="160"/>
      <c r="EN412" s="160"/>
      <c r="EO412" s="160"/>
      <c r="EP412" s="160"/>
      <c r="EQ412" s="160"/>
      <c r="ER412" s="160"/>
      <c r="ES412" s="160"/>
      <c r="ET412" s="160"/>
      <c r="EU412" s="160"/>
      <c r="EV412" s="160"/>
      <c r="EW412" s="160"/>
      <c r="EX412" s="160"/>
      <c r="EY412" s="160"/>
      <c r="EZ412" s="160"/>
      <c r="FA412" s="160"/>
      <c r="FB412" s="160"/>
      <c r="FC412" s="160"/>
      <c r="FD412" s="160"/>
      <c r="FE412" s="160"/>
      <c r="FF412" s="160"/>
      <c r="FG412" s="160"/>
      <c r="FH412" s="160"/>
      <c r="FI412" s="160"/>
      <c r="FJ412" s="160"/>
      <c r="FK412" s="160"/>
      <c r="FL412" s="160"/>
      <c r="FM412" s="160"/>
      <c r="FN412" s="160"/>
      <c r="FO412" s="160"/>
      <c r="FP412" s="160"/>
      <c r="FQ412" s="160"/>
      <c r="FR412" s="160"/>
      <c r="FS412" s="160"/>
      <c r="FT412" s="160"/>
      <c r="FU412" s="160"/>
      <c r="FV412" s="160"/>
      <c r="FW412" s="160"/>
      <c r="FX412" s="160"/>
      <c r="FY412" s="160"/>
      <c r="FZ412" s="160"/>
      <c r="GA412" s="160"/>
      <c r="GB412" s="160"/>
      <c r="GC412" s="160"/>
      <c r="GD412" s="160"/>
      <c r="GE412" s="160"/>
      <c r="GF412" s="160"/>
      <c r="GG412" s="160"/>
      <c r="GH412" s="160"/>
      <c r="GI412" s="160"/>
      <c r="GJ412" s="160"/>
      <c r="GK412" s="160"/>
      <c r="GL412" s="160"/>
      <c r="GM412" s="160"/>
      <c r="GN412" s="160"/>
      <c r="GO412" s="160"/>
      <c r="GP412" s="160"/>
      <c r="GQ412" s="160"/>
      <c r="GR412" s="160"/>
      <c r="GS412" s="160"/>
      <c r="GT412" s="160"/>
      <c r="GU412" s="160"/>
      <c r="GV412" s="160"/>
      <c r="GW412" s="160"/>
      <c r="GX412" s="160"/>
      <c r="GY412" s="160"/>
      <c r="GZ412" s="160"/>
      <c r="HA412" s="160"/>
      <c r="HB412" s="160"/>
      <c r="HC412" s="160"/>
      <c r="HD412" s="160"/>
      <c r="HE412" s="160"/>
      <c r="HF412" s="160"/>
      <c r="HG412" s="160"/>
      <c r="HH412" s="160"/>
      <c r="HI412" s="160"/>
      <c r="HJ412" s="160"/>
      <c r="HK412" s="160"/>
      <c r="HL412" s="160"/>
      <c r="HM412" s="160"/>
      <c r="HN412" s="160"/>
      <c r="HO412" s="160"/>
      <c r="HP412" s="160"/>
      <c r="HQ412" s="160"/>
      <c r="HR412" s="160"/>
      <c r="HS412" s="160"/>
      <c r="HT412" s="160"/>
      <c r="HU412" s="160"/>
      <c r="HV412" s="160"/>
      <c r="HW412" s="160"/>
      <c r="HX412" s="160"/>
      <c r="HY412" s="160"/>
      <c r="HZ412" s="160"/>
      <c r="IA412" s="160"/>
      <c r="IB412" s="160"/>
      <c r="IC412" s="160"/>
      <c r="ID412" s="160"/>
      <c r="IE412" s="160"/>
      <c r="IF412" s="160"/>
      <c r="IG412" s="160"/>
      <c r="IH412" s="160"/>
      <c r="II412" s="160"/>
      <c r="IJ412" s="160"/>
      <c r="IK412" s="160"/>
      <c r="IL412" s="160"/>
      <c r="IM412" s="160"/>
      <c r="IN412" s="160"/>
      <c r="IO412" s="160"/>
      <c r="IP412" s="160"/>
      <c r="IQ412" s="160"/>
      <c r="IR412" s="160"/>
      <c r="IS412" s="160"/>
      <c r="IT412" s="160"/>
      <c r="IU412" s="160"/>
      <c r="IV412" s="160"/>
      <c r="IW412" s="160"/>
      <c r="IX412" s="160"/>
      <c r="IY412" s="160"/>
      <c r="IZ412" s="160"/>
      <c r="JA412" s="160"/>
      <c r="JB412" s="160"/>
      <c r="JC412" s="160"/>
      <c r="JD412" s="160"/>
      <c r="JE412" s="160"/>
      <c r="JF412" s="160"/>
      <c r="JG412" s="160"/>
      <c r="JH412" s="160"/>
      <c r="JI412" s="160"/>
      <c r="JJ412" s="160"/>
      <c r="JK412" s="160"/>
      <c r="JL412" s="160"/>
      <c r="JM412" s="160"/>
      <c r="JN412" s="160"/>
      <c r="JO412" s="160"/>
      <c r="JP412" s="160"/>
      <c r="JQ412" s="160"/>
      <c r="JR412" s="160"/>
      <c r="JS412" s="160"/>
      <c r="JT412" s="160"/>
      <c r="JU412" s="160"/>
      <c r="JV412" s="160"/>
      <c r="JW412" s="160"/>
      <c r="JX412" s="160"/>
      <c r="JY412" s="160"/>
      <c r="JZ412" s="160"/>
      <c r="KA412" s="160"/>
      <c r="KB412" s="160"/>
      <c r="KC412" s="160"/>
      <c r="KD412" s="160"/>
      <c r="KE412" s="160"/>
      <c r="KF412" s="160"/>
      <c r="KG412" s="160"/>
      <c r="KH412" s="160"/>
      <c r="KI412" s="160"/>
      <c r="KJ412" s="160"/>
      <c r="KK412" s="160"/>
      <c r="KL412" s="160"/>
      <c r="KM412" s="160"/>
      <c r="KN412" s="160"/>
      <c r="KO412" s="160"/>
      <c r="KP412" s="160"/>
      <c r="KQ412" s="160"/>
      <c r="KR412" s="160"/>
      <c r="KS412" s="160"/>
      <c r="KT412" s="160"/>
      <c r="KU412" s="160"/>
      <c r="KV412" s="160"/>
      <c r="KW412" s="160"/>
      <c r="KX412" s="160"/>
      <c r="KY412" s="160"/>
      <c r="KZ412" s="160"/>
      <c r="LA412" s="160"/>
      <c r="LB412" s="160"/>
      <c r="LC412" s="160"/>
      <c r="LD412" s="160"/>
      <c r="LE412" s="160"/>
      <c r="LF412" s="160"/>
      <c r="LG412" s="160"/>
      <c r="LH412" s="160"/>
      <c r="LI412" s="160"/>
      <c r="LJ412" s="160"/>
      <c r="LK412" s="160"/>
      <c r="LL412" s="160"/>
      <c r="LM412" s="160"/>
      <c r="LN412" s="160"/>
      <c r="LO412" s="160"/>
      <c r="LP412" s="160"/>
      <c r="LQ412" s="160"/>
      <c r="LR412" s="160"/>
      <c r="LS412" s="160"/>
      <c r="LT412" s="160"/>
      <c r="LU412" s="160"/>
      <c r="LV412" s="160"/>
      <c r="LW412" s="160"/>
      <c r="LX412" s="160"/>
      <c r="LY412" s="160"/>
      <c r="LZ412" s="160"/>
      <c r="MA412" s="160"/>
      <c r="MB412" s="160"/>
      <c r="MC412" s="160"/>
      <c r="MD412" s="160"/>
      <c r="ME412" s="160"/>
      <c r="MF412" s="160"/>
      <c r="MG412" s="160"/>
      <c r="MH412" s="160"/>
      <c r="MI412" s="160"/>
      <c r="MJ412" s="160"/>
      <c r="MK412" s="160"/>
      <c r="ML412" s="160"/>
      <c r="MM412" s="160"/>
      <c r="MN412" s="160"/>
      <c r="MO412" s="160"/>
      <c r="MP412" s="160"/>
      <c r="MQ412" s="160"/>
      <c r="MR412" s="160"/>
      <c r="MS412" s="160"/>
      <c r="MT412" s="160"/>
      <c r="MU412" s="160"/>
      <c r="MV412" s="160"/>
      <c r="MW412" s="160"/>
      <c r="MX412" s="160"/>
      <c r="MY412" s="160"/>
      <c r="MZ412" s="160"/>
      <c r="NA412" s="160"/>
      <c r="NB412" s="160"/>
      <c r="NC412" s="160"/>
      <c r="ND412" s="160"/>
      <c r="NE412" s="160"/>
      <c r="NF412" s="160"/>
      <c r="NG412" s="160"/>
      <c r="NH412" s="160"/>
      <c r="NI412" s="160"/>
      <c r="NJ412" s="160"/>
      <c r="NK412" s="160"/>
      <c r="NL412" s="160"/>
      <c r="NM412" s="160"/>
      <c r="NN412" s="160"/>
      <c r="NO412" s="160"/>
      <c r="NP412" s="160"/>
      <c r="NQ412" s="160"/>
      <c r="NR412" s="160"/>
      <c r="NS412" s="160"/>
      <c r="NT412" s="160"/>
      <c r="NU412" s="160"/>
      <c r="NV412" s="160"/>
      <c r="NW412" s="160"/>
      <c r="NX412" s="160"/>
      <c r="NY412" s="160"/>
      <c r="NZ412" s="160"/>
      <c r="OA412" s="160"/>
      <c r="OB412" s="160"/>
      <c r="OC412" s="160"/>
      <c r="OD412" s="160"/>
      <c r="OE412" s="160"/>
      <c r="OF412" s="160"/>
      <c r="OG412" s="160"/>
      <c r="OH412" s="160"/>
      <c r="OI412" s="160"/>
      <c r="OJ412" s="160"/>
      <c r="OK412" s="160"/>
      <c r="OL412" s="160"/>
      <c r="OM412" s="160"/>
      <c r="ON412" s="160"/>
      <c r="OO412" s="160"/>
      <c r="OP412" s="160"/>
      <c r="OQ412" s="160"/>
      <c r="OR412" s="160"/>
      <c r="OS412" s="160"/>
      <c r="OT412" s="160"/>
      <c r="OU412" s="160"/>
      <c r="OV412" s="160"/>
      <c r="OW412" s="160"/>
      <c r="OX412" s="160"/>
      <c r="OY412" s="160"/>
      <c r="OZ412" s="160"/>
      <c r="PA412" s="160"/>
      <c r="PB412" s="160"/>
      <c r="PC412" s="160"/>
      <c r="PD412" s="160"/>
      <c r="PE412" s="160"/>
      <c r="PF412" s="160"/>
      <c r="PG412" s="160"/>
      <c r="PH412" s="160"/>
      <c r="PI412" s="160"/>
      <c r="PJ412" s="160"/>
      <c r="PK412" s="160"/>
      <c r="PL412" s="160"/>
      <c r="PM412" s="160"/>
      <c r="PN412" s="160"/>
      <c r="PO412" s="160"/>
      <c r="PP412" s="160"/>
      <c r="PQ412" s="160"/>
      <c r="PR412" s="160"/>
      <c r="PS412" s="160"/>
      <c r="PT412" s="160"/>
      <c r="PU412" s="160"/>
      <c r="PV412" s="160"/>
      <c r="PW412" s="160"/>
      <c r="PX412" s="160"/>
      <c r="PY412" s="160"/>
      <c r="PZ412" s="160"/>
      <c r="QA412" s="160"/>
      <c r="QB412" s="160"/>
      <c r="QC412" s="160"/>
      <c r="QD412" s="160"/>
      <c r="QE412" s="160"/>
      <c r="QF412" s="160"/>
      <c r="QG412" s="160"/>
      <c r="QH412" s="160"/>
      <c r="QI412" s="160"/>
      <c r="QJ412" s="160"/>
      <c r="QK412" s="160"/>
      <c r="QL412" s="160"/>
      <c r="QM412" s="160"/>
      <c r="QN412" s="160"/>
      <c r="QO412" s="160"/>
      <c r="QP412" s="160"/>
      <c r="QQ412" s="160"/>
      <c r="QR412" s="160"/>
      <c r="QS412" s="160"/>
      <c r="QT412" s="160"/>
      <c r="QU412" s="160"/>
      <c r="QV412" s="160"/>
      <c r="QW412" s="160"/>
      <c r="QX412" s="160"/>
      <c r="QY412" s="160"/>
      <c r="QZ412" s="160"/>
      <c r="RA412" s="160"/>
      <c r="RB412" s="160"/>
      <c r="RC412" s="160"/>
      <c r="RD412" s="160"/>
      <c r="RE412" s="160"/>
      <c r="RF412" s="160"/>
      <c r="RG412" s="160"/>
      <c r="RH412" s="160"/>
      <c r="RI412" s="160"/>
      <c r="RJ412" s="160"/>
      <c r="RK412" s="160"/>
      <c r="RL412" s="160"/>
      <c r="RM412" s="160"/>
      <c r="RN412" s="160"/>
      <c r="RO412" s="160"/>
      <c r="RP412" s="160"/>
      <c r="RQ412" s="160"/>
      <c r="RR412" s="160"/>
      <c r="RS412" s="160"/>
      <c r="RT412" s="160"/>
      <c r="RU412" s="160"/>
      <c r="RV412" s="160"/>
      <c r="RW412" s="160"/>
      <c r="RX412" s="160"/>
      <c r="RY412" s="160"/>
      <c r="RZ412" s="160"/>
      <c r="SA412" s="160"/>
      <c r="SB412" s="160"/>
      <c r="SC412" s="160"/>
      <c r="SD412" s="160"/>
      <c r="SE412" s="160"/>
      <c r="SF412" s="160"/>
      <c r="SG412" s="160"/>
      <c r="SH412" s="160"/>
      <c r="SI412" s="160"/>
      <c r="SJ412" s="160"/>
      <c r="SK412" s="160"/>
      <c r="SL412" s="160"/>
      <c r="SM412" s="160"/>
      <c r="SN412" s="160"/>
      <c r="SO412" s="160"/>
      <c r="SP412" s="160"/>
      <c r="SQ412" s="160"/>
      <c r="SR412" s="160"/>
      <c r="SS412" s="160"/>
      <c r="ST412" s="160"/>
      <c r="SU412" s="160"/>
      <c r="SV412" s="160"/>
      <c r="SW412" s="160"/>
      <c r="SX412" s="160"/>
      <c r="SY412" s="160"/>
      <c r="SZ412" s="160"/>
      <c r="TA412" s="160"/>
      <c r="TB412" s="160"/>
      <c r="TC412" s="160"/>
      <c r="TD412" s="160"/>
      <c r="TE412" s="160"/>
      <c r="TF412" s="160"/>
    </row>
    <row r="413" spans="1:526">
      <c r="A413" s="160"/>
      <c r="B413" s="160"/>
      <c r="C413" s="160"/>
      <c r="D413" s="160"/>
      <c r="E413" s="160"/>
      <c r="F413" s="160"/>
      <c r="G413" s="160"/>
      <c r="H413" s="160"/>
      <c r="I413" s="160"/>
      <c r="J413" s="160"/>
      <c r="K413" s="160"/>
      <c r="L413" s="160"/>
      <c r="M413" s="160"/>
      <c r="N413" s="160"/>
      <c r="O413" s="160"/>
      <c r="P413" s="160"/>
      <c r="Q413" s="160"/>
      <c r="R413" s="160"/>
      <c r="S413" s="160"/>
      <c r="T413" s="160"/>
      <c r="U413" s="160"/>
      <c r="V413" s="160"/>
      <c r="W413" s="160"/>
      <c r="X413" s="160"/>
      <c r="Y413" s="160"/>
      <c r="Z413" s="160"/>
      <c r="AA413" s="160"/>
      <c r="AB413" s="160"/>
      <c r="AC413" s="160"/>
      <c r="AD413" s="160"/>
      <c r="AE413" s="160"/>
      <c r="AF413" s="160"/>
      <c r="AG413" s="160"/>
      <c r="AH413" s="160"/>
      <c r="AI413" s="160"/>
      <c r="AJ413" s="160"/>
      <c r="AK413" s="160"/>
      <c r="AL413" s="160"/>
      <c r="AM413" s="160"/>
      <c r="AN413" s="160"/>
      <c r="AO413" s="160"/>
      <c r="AP413" s="160"/>
      <c r="AQ413" s="160"/>
      <c r="AR413" s="160"/>
      <c r="AS413" s="160"/>
      <c r="AT413" s="160"/>
      <c r="AU413" s="160"/>
      <c r="AV413" s="160"/>
      <c r="AW413" s="160"/>
      <c r="AX413" s="160"/>
      <c r="AY413" s="160"/>
      <c r="AZ413" s="160"/>
      <c r="BA413" s="160"/>
      <c r="BB413" s="160"/>
      <c r="BC413" s="160"/>
      <c r="BD413" s="160"/>
      <c r="BE413" s="160"/>
      <c r="BF413" s="160"/>
      <c r="BG413" s="160"/>
      <c r="BH413" s="160"/>
      <c r="BI413" s="160"/>
      <c r="BJ413" s="160"/>
      <c r="BK413" s="160"/>
      <c r="BL413" s="160"/>
      <c r="BM413" s="160"/>
      <c r="BN413" s="160"/>
      <c r="BO413" s="160"/>
      <c r="BP413" s="160"/>
      <c r="BQ413" s="160"/>
      <c r="BR413" s="160"/>
      <c r="BS413" s="160"/>
      <c r="BT413" s="160"/>
      <c r="BU413" s="160"/>
      <c r="BV413" s="160"/>
      <c r="BW413" s="160"/>
      <c r="BX413" s="160"/>
      <c r="BY413" s="160"/>
      <c r="BZ413" s="160"/>
      <c r="CA413" s="160"/>
      <c r="CB413" s="160"/>
      <c r="CC413" s="160"/>
      <c r="CD413" s="160"/>
      <c r="CE413" s="160"/>
      <c r="CF413" s="160"/>
      <c r="CG413" s="160"/>
      <c r="CH413" s="160"/>
      <c r="CI413" s="160"/>
      <c r="CJ413" s="160"/>
      <c r="CK413" s="160"/>
      <c r="CL413" s="160"/>
      <c r="CM413" s="160"/>
      <c r="CN413" s="160"/>
      <c r="CO413" s="160"/>
      <c r="CP413" s="160"/>
      <c r="CQ413" s="160"/>
      <c r="CR413" s="160"/>
      <c r="CS413" s="160"/>
      <c r="CT413" s="160"/>
      <c r="CU413" s="160"/>
      <c r="CV413" s="160"/>
      <c r="CW413" s="160"/>
      <c r="CX413" s="160"/>
      <c r="CY413" s="160"/>
      <c r="CZ413" s="160"/>
      <c r="DA413" s="160"/>
      <c r="DB413" s="160"/>
      <c r="DC413" s="160"/>
      <c r="DD413" s="160"/>
      <c r="DE413" s="160"/>
      <c r="DF413" s="160"/>
      <c r="DG413" s="160"/>
      <c r="DH413" s="160"/>
      <c r="DI413" s="160"/>
      <c r="DJ413" s="160"/>
      <c r="DK413" s="160"/>
      <c r="DL413" s="160"/>
      <c r="DM413" s="160"/>
      <c r="DN413" s="160"/>
      <c r="DO413" s="160"/>
      <c r="DP413" s="160"/>
      <c r="DQ413" s="160"/>
      <c r="DR413" s="160"/>
      <c r="DS413" s="160"/>
      <c r="DT413" s="160"/>
      <c r="DU413" s="160"/>
      <c r="DV413" s="160"/>
      <c r="DW413" s="160"/>
      <c r="DX413" s="160"/>
      <c r="DY413" s="160"/>
      <c r="DZ413" s="160"/>
      <c r="EA413" s="160"/>
      <c r="EB413" s="160"/>
      <c r="EC413" s="160"/>
      <c r="ED413" s="160"/>
      <c r="EE413" s="160"/>
      <c r="EF413" s="160"/>
      <c r="EG413" s="160"/>
      <c r="EH413" s="160"/>
      <c r="EI413" s="160"/>
      <c r="EJ413" s="160"/>
      <c r="EK413" s="160"/>
      <c r="EL413" s="160"/>
      <c r="EM413" s="160"/>
      <c r="EN413" s="160"/>
      <c r="EO413" s="160"/>
      <c r="EP413" s="160"/>
      <c r="EQ413" s="160"/>
      <c r="ER413" s="160"/>
      <c r="ES413" s="160"/>
      <c r="ET413" s="160"/>
      <c r="EU413" s="160"/>
      <c r="EV413" s="160"/>
      <c r="EW413" s="160"/>
      <c r="EX413" s="160"/>
      <c r="EY413" s="160"/>
      <c r="EZ413" s="160"/>
      <c r="FA413" s="160"/>
      <c r="FB413" s="160"/>
      <c r="FC413" s="160"/>
      <c r="FD413" s="160"/>
      <c r="FE413" s="160"/>
      <c r="FF413" s="160"/>
      <c r="FG413" s="160"/>
      <c r="FH413" s="160"/>
      <c r="FI413" s="160"/>
      <c r="FJ413" s="160"/>
      <c r="FK413" s="160"/>
      <c r="FL413" s="160"/>
      <c r="FM413" s="160"/>
      <c r="FN413" s="160"/>
      <c r="FO413" s="160"/>
      <c r="FP413" s="160"/>
      <c r="FQ413" s="160"/>
      <c r="FR413" s="160"/>
      <c r="FS413" s="160"/>
      <c r="FT413" s="160"/>
      <c r="FU413" s="160"/>
      <c r="FV413" s="160"/>
      <c r="FW413" s="160"/>
      <c r="FX413" s="160"/>
      <c r="FY413" s="160"/>
      <c r="FZ413" s="160"/>
      <c r="GA413" s="160"/>
      <c r="GB413" s="160"/>
      <c r="GC413" s="160"/>
      <c r="GD413" s="160"/>
      <c r="GE413" s="160"/>
      <c r="GF413" s="160"/>
      <c r="GG413" s="160"/>
      <c r="GH413" s="160"/>
      <c r="GI413" s="160"/>
      <c r="GJ413" s="160"/>
      <c r="GK413" s="160"/>
      <c r="GL413" s="160"/>
      <c r="GM413" s="160"/>
      <c r="GN413" s="160"/>
      <c r="GO413" s="160"/>
      <c r="GP413" s="160"/>
      <c r="GQ413" s="160"/>
      <c r="GR413" s="160"/>
      <c r="GS413" s="160"/>
      <c r="GT413" s="160"/>
      <c r="GU413" s="160"/>
      <c r="GV413" s="160"/>
      <c r="GW413" s="160"/>
      <c r="GX413" s="160"/>
      <c r="GY413" s="160"/>
      <c r="GZ413" s="160"/>
      <c r="HA413" s="160"/>
      <c r="HB413" s="160"/>
      <c r="HC413" s="160"/>
      <c r="HD413" s="160"/>
      <c r="HE413" s="160"/>
      <c r="HF413" s="160"/>
      <c r="HG413" s="160"/>
      <c r="HH413" s="160"/>
      <c r="HI413" s="160"/>
      <c r="HJ413" s="160"/>
      <c r="HK413" s="160"/>
      <c r="HL413" s="160"/>
      <c r="HM413" s="160"/>
      <c r="HN413" s="160"/>
      <c r="HO413" s="160"/>
      <c r="HP413" s="160"/>
      <c r="HQ413" s="160"/>
      <c r="HR413" s="160"/>
      <c r="HS413" s="160"/>
      <c r="HT413" s="160"/>
      <c r="HU413" s="160"/>
      <c r="HV413" s="160"/>
      <c r="HW413" s="160"/>
      <c r="HX413" s="160"/>
      <c r="HY413" s="160"/>
      <c r="HZ413" s="160"/>
      <c r="IA413" s="160"/>
      <c r="IB413" s="160"/>
      <c r="IC413" s="160"/>
      <c r="ID413" s="160"/>
      <c r="IE413" s="160"/>
      <c r="IF413" s="160"/>
      <c r="IG413" s="160"/>
      <c r="IH413" s="160"/>
      <c r="II413" s="160"/>
      <c r="IJ413" s="160"/>
      <c r="IK413" s="160"/>
      <c r="IL413" s="160"/>
      <c r="IM413" s="160"/>
      <c r="IN413" s="160"/>
      <c r="IO413" s="160"/>
      <c r="IP413" s="160"/>
      <c r="IQ413" s="160"/>
      <c r="IR413" s="160"/>
      <c r="IS413" s="160"/>
      <c r="IT413" s="160"/>
      <c r="IU413" s="160"/>
      <c r="IV413" s="160"/>
      <c r="IW413" s="160"/>
      <c r="IX413" s="160"/>
      <c r="IY413" s="160"/>
      <c r="IZ413" s="160"/>
      <c r="JA413" s="160"/>
      <c r="JB413" s="160"/>
      <c r="JC413" s="160"/>
      <c r="JD413" s="160"/>
      <c r="JE413" s="160"/>
      <c r="JF413" s="160"/>
      <c r="JG413" s="160"/>
      <c r="JH413" s="160"/>
      <c r="JI413" s="160"/>
      <c r="JJ413" s="160"/>
      <c r="JK413" s="160"/>
      <c r="JL413" s="160"/>
      <c r="JM413" s="160"/>
      <c r="JN413" s="160"/>
      <c r="JO413" s="160"/>
      <c r="JP413" s="160"/>
      <c r="JQ413" s="160"/>
      <c r="JR413" s="160"/>
      <c r="JS413" s="160"/>
      <c r="JT413" s="160"/>
      <c r="JU413" s="160"/>
      <c r="JV413" s="160"/>
      <c r="JW413" s="160"/>
      <c r="JX413" s="160"/>
      <c r="JY413" s="160"/>
      <c r="JZ413" s="160"/>
      <c r="KA413" s="160"/>
      <c r="KB413" s="160"/>
      <c r="KC413" s="160"/>
      <c r="KD413" s="160"/>
      <c r="KE413" s="160"/>
      <c r="KF413" s="160"/>
      <c r="KG413" s="160"/>
      <c r="KH413" s="160"/>
      <c r="KI413" s="160"/>
      <c r="KJ413" s="160"/>
      <c r="KK413" s="160"/>
      <c r="KL413" s="160"/>
      <c r="KM413" s="160"/>
      <c r="KN413" s="160"/>
      <c r="KO413" s="160"/>
      <c r="KP413" s="160"/>
      <c r="KQ413" s="160"/>
      <c r="KR413" s="160"/>
      <c r="KS413" s="160"/>
      <c r="KT413" s="160"/>
      <c r="KU413" s="160"/>
      <c r="KV413" s="160"/>
      <c r="KW413" s="160"/>
      <c r="KX413" s="160"/>
      <c r="KY413" s="160"/>
      <c r="KZ413" s="160"/>
      <c r="LA413" s="160"/>
      <c r="LB413" s="160"/>
      <c r="LC413" s="160"/>
      <c r="LD413" s="160"/>
      <c r="LE413" s="160"/>
      <c r="LF413" s="160"/>
      <c r="LG413" s="160"/>
      <c r="LH413" s="160"/>
      <c r="LI413" s="160"/>
      <c r="LJ413" s="160"/>
      <c r="LK413" s="160"/>
      <c r="LL413" s="160"/>
      <c r="LM413" s="160"/>
      <c r="LN413" s="160"/>
      <c r="LO413" s="160"/>
      <c r="LP413" s="160"/>
      <c r="LQ413" s="160"/>
      <c r="LR413" s="160"/>
      <c r="LS413" s="160"/>
      <c r="LT413" s="160"/>
      <c r="LU413" s="160"/>
      <c r="LV413" s="160"/>
      <c r="LW413" s="160"/>
      <c r="LX413" s="160"/>
      <c r="LY413" s="160"/>
      <c r="LZ413" s="160"/>
      <c r="MA413" s="160"/>
      <c r="MB413" s="160"/>
      <c r="MC413" s="160"/>
      <c r="MD413" s="160"/>
      <c r="ME413" s="160"/>
      <c r="MF413" s="160"/>
      <c r="MG413" s="160"/>
      <c r="MH413" s="160"/>
      <c r="MI413" s="160"/>
      <c r="MJ413" s="160"/>
      <c r="MK413" s="160"/>
      <c r="ML413" s="160"/>
      <c r="MM413" s="160"/>
      <c r="MN413" s="160"/>
      <c r="MO413" s="160"/>
      <c r="MP413" s="160"/>
      <c r="MQ413" s="160"/>
      <c r="MR413" s="160"/>
      <c r="MS413" s="160"/>
      <c r="MT413" s="160"/>
      <c r="MU413" s="160"/>
      <c r="MV413" s="160"/>
      <c r="MW413" s="160"/>
      <c r="MX413" s="160"/>
      <c r="MY413" s="160"/>
      <c r="MZ413" s="160"/>
      <c r="NA413" s="160"/>
      <c r="NB413" s="160"/>
      <c r="NC413" s="160"/>
      <c r="ND413" s="160"/>
      <c r="NE413" s="160"/>
      <c r="NF413" s="160"/>
      <c r="NG413" s="160"/>
      <c r="NH413" s="160"/>
      <c r="NI413" s="160"/>
      <c r="NJ413" s="160"/>
      <c r="NK413" s="160"/>
      <c r="NL413" s="160"/>
      <c r="NM413" s="160"/>
      <c r="NN413" s="160"/>
      <c r="NO413" s="160"/>
      <c r="NP413" s="160"/>
      <c r="NQ413" s="160"/>
      <c r="NR413" s="160"/>
      <c r="NS413" s="160"/>
      <c r="NT413" s="160"/>
      <c r="NU413" s="160"/>
      <c r="NV413" s="160"/>
      <c r="NW413" s="160"/>
      <c r="NX413" s="160"/>
      <c r="NY413" s="160"/>
      <c r="NZ413" s="160"/>
      <c r="OA413" s="160"/>
      <c r="OB413" s="160"/>
      <c r="OC413" s="160"/>
      <c r="OD413" s="160"/>
      <c r="OE413" s="160"/>
      <c r="OF413" s="160"/>
      <c r="OG413" s="160"/>
      <c r="OH413" s="160"/>
      <c r="OI413" s="160"/>
      <c r="OJ413" s="160"/>
      <c r="OK413" s="160"/>
      <c r="OL413" s="160"/>
      <c r="OM413" s="160"/>
      <c r="ON413" s="160"/>
      <c r="OO413" s="160"/>
      <c r="OP413" s="160"/>
      <c r="OQ413" s="160"/>
      <c r="OR413" s="160"/>
      <c r="OS413" s="160"/>
      <c r="OT413" s="160"/>
      <c r="OU413" s="160"/>
      <c r="OV413" s="160"/>
      <c r="OW413" s="160"/>
      <c r="OX413" s="160"/>
      <c r="OY413" s="160"/>
      <c r="OZ413" s="160"/>
      <c r="PA413" s="160"/>
      <c r="PB413" s="160"/>
      <c r="PC413" s="160"/>
      <c r="PD413" s="160"/>
      <c r="PE413" s="160"/>
      <c r="PF413" s="160"/>
      <c r="PG413" s="160"/>
      <c r="PH413" s="160"/>
      <c r="PI413" s="160"/>
      <c r="PJ413" s="160"/>
      <c r="PK413" s="160"/>
      <c r="PL413" s="160"/>
      <c r="PM413" s="160"/>
      <c r="PN413" s="160"/>
      <c r="PO413" s="160"/>
      <c r="PP413" s="160"/>
      <c r="PQ413" s="160"/>
      <c r="PR413" s="160"/>
      <c r="PS413" s="160"/>
      <c r="PT413" s="160"/>
      <c r="PU413" s="160"/>
      <c r="PV413" s="160"/>
      <c r="PW413" s="160"/>
      <c r="PX413" s="160"/>
      <c r="PY413" s="160"/>
      <c r="PZ413" s="160"/>
      <c r="QA413" s="160"/>
      <c r="QB413" s="160"/>
      <c r="QC413" s="160"/>
      <c r="QD413" s="160"/>
      <c r="QE413" s="160"/>
      <c r="QF413" s="160"/>
      <c r="QG413" s="160"/>
      <c r="QH413" s="160"/>
      <c r="QI413" s="160"/>
      <c r="QJ413" s="160"/>
      <c r="QK413" s="160"/>
      <c r="QL413" s="160"/>
      <c r="QM413" s="160"/>
      <c r="QN413" s="160"/>
      <c r="QO413" s="160"/>
      <c r="QP413" s="160"/>
      <c r="QQ413" s="160"/>
      <c r="QR413" s="160"/>
      <c r="QS413" s="160"/>
      <c r="QT413" s="160"/>
      <c r="QU413" s="160"/>
      <c r="QV413" s="160"/>
      <c r="QW413" s="160"/>
      <c r="QX413" s="160"/>
      <c r="QY413" s="160"/>
      <c r="QZ413" s="160"/>
      <c r="RA413" s="160"/>
      <c r="RB413" s="160"/>
      <c r="RC413" s="160"/>
      <c r="RD413" s="160"/>
      <c r="RE413" s="160"/>
      <c r="RF413" s="160"/>
      <c r="RG413" s="160"/>
      <c r="RH413" s="160"/>
      <c r="RI413" s="160"/>
      <c r="RJ413" s="160"/>
      <c r="RK413" s="160"/>
      <c r="RL413" s="160"/>
      <c r="RM413" s="160"/>
      <c r="RN413" s="160"/>
      <c r="RO413" s="160"/>
      <c r="RP413" s="160"/>
      <c r="RQ413" s="160"/>
      <c r="RR413" s="160"/>
      <c r="RS413" s="160"/>
      <c r="RT413" s="160"/>
      <c r="RU413" s="160"/>
      <c r="RV413" s="160"/>
      <c r="RW413" s="160"/>
      <c r="RX413" s="160"/>
      <c r="RY413" s="160"/>
      <c r="RZ413" s="160"/>
      <c r="SA413" s="160"/>
      <c r="SB413" s="160"/>
      <c r="SC413" s="160"/>
      <c r="SD413" s="160"/>
      <c r="SE413" s="160"/>
      <c r="SF413" s="160"/>
      <c r="SG413" s="160"/>
      <c r="SH413" s="160"/>
      <c r="SI413" s="160"/>
      <c r="SJ413" s="160"/>
      <c r="SK413" s="160"/>
      <c r="SL413" s="160"/>
      <c r="SM413" s="160"/>
      <c r="SN413" s="160"/>
      <c r="SO413" s="160"/>
      <c r="SP413" s="160"/>
      <c r="SQ413" s="160"/>
      <c r="SR413" s="160"/>
      <c r="SS413" s="160"/>
      <c r="ST413" s="160"/>
      <c r="SU413" s="160"/>
      <c r="SV413" s="160"/>
      <c r="SW413" s="160"/>
      <c r="SX413" s="160"/>
      <c r="SY413" s="160"/>
      <c r="SZ413" s="160"/>
      <c r="TA413" s="160"/>
      <c r="TB413" s="160"/>
      <c r="TC413" s="160"/>
      <c r="TD413" s="160"/>
      <c r="TE413" s="160"/>
      <c r="TF413" s="160"/>
    </row>
    <row r="414" spans="1:526">
      <c r="A414" s="160"/>
      <c r="B414" s="160"/>
      <c r="C414" s="160"/>
      <c r="D414" s="160"/>
      <c r="E414" s="160"/>
      <c r="F414" s="160"/>
      <c r="G414" s="160"/>
      <c r="H414" s="160"/>
      <c r="I414" s="160"/>
      <c r="J414" s="160"/>
      <c r="K414" s="160"/>
      <c r="L414" s="160"/>
      <c r="M414" s="160"/>
      <c r="N414" s="160"/>
      <c r="O414" s="160"/>
      <c r="P414" s="160"/>
      <c r="Q414" s="160"/>
      <c r="R414" s="160"/>
      <c r="S414" s="160"/>
      <c r="T414" s="160"/>
      <c r="U414" s="160"/>
      <c r="V414" s="160"/>
      <c r="W414" s="160"/>
      <c r="X414" s="160"/>
      <c r="Y414" s="160"/>
      <c r="Z414" s="160"/>
      <c r="AA414" s="160"/>
      <c r="AB414" s="160"/>
      <c r="AC414" s="160"/>
      <c r="AD414" s="160"/>
      <c r="AE414" s="160"/>
      <c r="AF414" s="160"/>
      <c r="AG414" s="160"/>
      <c r="AH414" s="160"/>
      <c r="AI414" s="160"/>
      <c r="AJ414" s="160"/>
      <c r="AK414" s="160"/>
      <c r="AL414" s="160"/>
      <c r="AM414" s="160"/>
      <c r="AN414" s="160"/>
      <c r="AO414" s="160"/>
      <c r="AP414" s="160"/>
      <c r="AQ414" s="160"/>
      <c r="AR414" s="160"/>
      <c r="AS414" s="160"/>
      <c r="AT414" s="160"/>
      <c r="AU414" s="160"/>
      <c r="AV414" s="160"/>
      <c r="AW414" s="160"/>
      <c r="AX414" s="160"/>
      <c r="AY414" s="160"/>
      <c r="AZ414" s="160"/>
      <c r="BA414" s="160"/>
      <c r="BB414" s="160"/>
      <c r="BC414" s="160"/>
      <c r="BD414" s="160"/>
      <c r="BE414" s="160"/>
      <c r="BF414" s="160"/>
      <c r="BG414" s="160"/>
      <c r="BH414" s="160"/>
      <c r="BI414" s="160"/>
      <c r="BJ414" s="160"/>
      <c r="BK414" s="160"/>
      <c r="BL414" s="160"/>
      <c r="BM414" s="160"/>
      <c r="BN414" s="160"/>
      <c r="BO414" s="160"/>
      <c r="BP414" s="160"/>
      <c r="BQ414" s="160"/>
      <c r="BR414" s="160"/>
      <c r="BS414" s="160"/>
      <c r="BT414" s="160"/>
      <c r="BU414" s="160"/>
      <c r="BV414" s="160"/>
      <c r="BW414" s="160"/>
      <c r="BX414" s="160"/>
      <c r="BY414" s="160"/>
      <c r="BZ414" s="160"/>
      <c r="CA414" s="160"/>
      <c r="CB414" s="160"/>
      <c r="CC414" s="160"/>
      <c r="CD414" s="160"/>
      <c r="CE414" s="160"/>
      <c r="CF414" s="160"/>
      <c r="CG414" s="160"/>
      <c r="CH414" s="160"/>
      <c r="CI414" s="160"/>
      <c r="CJ414" s="160"/>
      <c r="CK414" s="160"/>
      <c r="CL414" s="160"/>
      <c r="CM414" s="160"/>
      <c r="CN414" s="160"/>
      <c r="CO414" s="160"/>
      <c r="CP414" s="160"/>
      <c r="CQ414" s="160"/>
      <c r="CR414" s="160"/>
      <c r="CS414" s="160"/>
      <c r="CT414" s="160"/>
      <c r="CU414" s="160"/>
      <c r="CV414" s="160"/>
      <c r="CW414" s="160"/>
      <c r="CX414" s="160"/>
      <c r="CY414" s="160"/>
      <c r="CZ414" s="160"/>
      <c r="DA414" s="160"/>
      <c r="DB414" s="160"/>
      <c r="DC414" s="160"/>
      <c r="DD414" s="160"/>
      <c r="DE414" s="160"/>
      <c r="DF414" s="160"/>
      <c r="DG414" s="160"/>
      <c r="DH414" s="160"/>
      <c r="DI414" s="160"/>
      <c r="DJ414" s="160"/>
      <c r="DK414" s="160"/>
      <c r="DL414" s="160"/>
      <c r="DM414" s="160"/>
      <c r="DN414" s="160"/>
      <c r="DO414" s="160"/>
      <c r="DP414" s="160"/>
      <c r="DQ414" s="160"/>
      <c r="DR414" s="160"/>
      <c r="DS414" s="160"/>
      <c r="DT414" s="160"/>
      <c r="DU414" s="160"/>
      <c r="DV414" s="160"/>
      <c r="DW414" s="160"/>
      <c r="DX414" s="160"/>
      <c r="DY414" s="160"/>
      <c r="DZ414" s="160"/>
      <c r="EA414" s="160"/>
      <c r="EB414" s="160"/>
      <c r="EC414" s="160"/>
      <c r="ED414" s="160"/>
      <c r="EE414" s="160"/>
      <c r="EF414" s="160"/>
      <c r="EG414" s="160"/>
      <c r="EH414" s="160"/>
      <c r="EI414" s="160"/>
      <c r="EJ414" s="160"/>
      <c r="EK414" s="160"/>
      <c r="EL414" s="160"/>
      <c r="EM414" s="160"/>
      <c r="EN414" s="160"/>
      <c r="EO414" s="160"/>
      <c r="EP414" s="160"/>
      <c r="EQ414" s="160"/>
      <c r="ER414" s="160"/>
      <c r="ES414" s="160"/>
      <c r="ET414" s="160"/>
      <c r="EU414" s="160"/>
      <c r="EV414" s="160"/>
      <c r="EW414" s="160"/>
      <c r="EX414" s="160"/>
      <c r="EY414" s="160"/>
      <c r="EZ414" s="160"/>
      <c r="FA414" s="160"/>
      <c r="FB414" s="160"/>
      <c r="FC414" s="160"/>
      <c r="FD414" s="160"/>
      <c r="FE414" s="160"/>
      <c r="FF414" s="160"/>
      <c r="FG414" s="160"/>
      <c r="FH414" s="160"/>
      <c r="FI414" s="160"/>
      <c r="FJ414" s="160"/>
      <c r="FK414" s="160"/>
      <c r="FL414" s="160"/>
      <c r="FM414" s="160"/>
      <c r="FN414" s="160"/>
      <c r="FO414" s="160"/>
      <c r="FP414" s="160"/>
      <c r="FQ414" s="160"/>
      <c r="FR414" s="160"/>
      <c r="FS414" s="160"/>
      <c r="FT414" s="160"/>
      <c r="FU414" s="160"/>
      <c r="FV414" s="160"/>
      <c r="FW414" s="160"/>
      <c r="FX414" s="160"/>
      <c r="FY414" s="160"/>
      <c r="FZ414" s="160"/>
      <c r="GA414" s="160"/>
      <c r="GB414" s="160"/>
      <c r="GC414" s="160"/>
      <c r="GD414" s="160"/>
      <c r="GE414" s="160"/>
      <c r="GF414" s="160"/>
      <c r="GG414" s="160"/>
      <c r="GH414" s="160"/>
      <c r="GI414" s="160"/>
      <c r="GJ414" s="160"/>
      <c r="GK414" s="160"/>
      <c r="GL414" s="160"/>
      <c r="GM414" s="160"/>
      <c r="GN414" s="160"/>
      <c r="GO414" s="160"/>
      <c r="GP414" s="160"/>
      <c r="GQ414" s="160"/>
      <c r="GR414" s="160"/>
      <c r="GS414" s="160"/>
      <c r="GT414" s="160"/>
      <c r="GU414" s="160"/>
      <c r="GV414" s="160"/>
      <c r="GW414" s="160"/>
      <c r="GX414" s="160"/>
      <c r="GY414" s="160"/>
      <c r="GZ414" s="160"/>
      <c r="HA414" s="160"/>
      <c r="HB414" s="160"/>
      <c r="HC414" s="160"/>
      <c r="HD414" s="160"/>
      <c r="HE414" s="160"/>
      <c r="HF414" s="160"/>
      <c r="HG414" s="160"/>
      <c r="HH414" s="160"/>
      <c r="HI414" s="160"/>
      <c r="HJ414" s="160"/>
      <c r="HK414" s="160"/>
      <c r="HL414" s="160"/>
      <c r="HM414" s="160"/>
      <c r="HN414" s="160"/>
      <c r="HO414" s="160"/>
      <c r="HP414" s="160"/>
      <c r="HQ414" s="160"/>
      <c r="HR414" s="160"/>
      <c r="HS414" s="160"/>
      <c r="HT414" s="160"/>
      <c r="HU414" s="160"/>
      <c r="HV414" s="160"/>
      <c r="HW414" s="160"/>
      <c r="HX414" s="160"/>
      <c r="HY414" s="160"/>
      <c r="HZ414" s="160"/>
      <c r="IA414" s="160"/>
      <c r="IB414" s="160"/>
      <c r="IC414" s="160"/>
      <c r="ID414" s="160"/>
      <c r="IE414" s="160"/>
      <c r="IF414" s="160"/>
      <c r="IG414" s="160"/>
      <c r="IH414" s="160"/>
      <c r="II414" s="160"/>
      <c r="IJ414" s="160"/>
      <c r="IK414" s="160"/>
      <c r="IL414" s="160"/>
      <c r="IM414" s="160"/>
      <c r="IN414" s="160"/>
      <c r="IO414" s="160"/>
      <c r="IP414" s="160"/>
      <c r="IQ414" s="160"/>
      <c r="IR414" s="160"/>
      <c r="IS414" s="160"/>
      <c r="IT414" s="160"/>
      <c r="IU414" s="160"/>
      <c r="IV414" s="160"/>
      <c r="IW414" s="160"/>
      <c r="IX414" s="160"/>
      <c r="IY414" s="160"/>
      <c r="IZ414" s="160"/>
      <c r="JA414" s="160"/>
      <c r="JB414" s="160"/>
      <c r="JC414" s="160"/>
      <c r="JD414" s="160"/>
      <c r="JE414" s="160"/>
      <c r="JF414" s="160"/>
      <c r="JG414" s="160"/>
      <c r="JH414" s="160"/>
      <c r="JI414" s="160"/>
      <c r="JJ414" s="160"/>
      <c r="JK414" s="160"/>
      <c r="JL414" s="160"/>
      <c r="JM414" s="160"/>
      <c r="JN414" s="160"/>
      <c r="JO414" s="160"/>
      <c r="JP414" s="160"/>
      <c r="JQ414" s="160"/>
      <c r="JR414" s="160"/>
      <c r="JS414" s="160"/>
      <c r="JT414" s="160"/>
      <c r="JU414" s="160"/>
      <c r="JV414" s="160"/>
      <c r="JW414" s="160"/>
      <c r="JX414" s="160"/>
      <c r="JY414" s="160"/>
      <c r="JZ414" s="160"/>
      <c r="KA414" s="160"/>
      <c r="KB414" s="160"/>
      <c r="KC414" s="160"/>
      <c r="KD414" s="160"/>
      <c r="KE414" s="160"/>
      <c r="KF414" s="160"/>
      <c r="KG414" s="160"/>
      <c r="KH414" s="160"/>
      <c r="KI414" s="160"/>
      <c r="KJ414" s="160"/>
      <c r="KK414" s="160"/>
      <c r="KL414" s="160"/>
      <c r="KM414" s="160"/>
      <c r="KN414" s="160"/>
      <c r="KO414" s="160"/>
      <c r="KP414" s="160"/>
      <c r="KQ414" s="160"/>
      <c r="KR414" s="160"/>
      <c r="KS414" s="160"/>
      <c r="KT414" s="160"/>
      <c r="KU414" s="160"/>
      <c r="KV414" s="160"/>
      <c r="KW414" s="160"/>
      <c r="KX414" s="160"/>
      <c r="KY414" s="160"/>
      <c r="KZ414" s="160"/>
      <c r="LA414" s="160"/>
      <c r="LB414" s="160"/>
      <c r="LC414" s="160"/>
      <c r="LD414" s="160"/>
      <c r="LE414" s="160"/>
      <c r="LF414" s="160"/>
      <c r="LG414" s="160"/>
      <c r="LH414" s="160"/>
      <c r="LI414" s="160"/>
      <c r="LJ414" s="160"/>
      <c r="LK414" s="160"/>
      <c r="LL414" s="160"/>
      <c r="LM414" s="160"/>
      <c r="LN414" s="160"/>
      <c r="LO414" s="160"/>
      <c r="LP414" s="160"/>
      <c r="LQ414" s="160"/>
      <c r="LR414" s="160"/>
      <c r="LS414" s="160"/>
      <c r="LT414" s="160"/>
      <c r="LU414" s="160"/>
      <c r="LV414" s="160"/>
      <c r="LW414" s="160"/>
      <c r="LX414" s="160"/>
      <c r="LY414" s="160"/>
      <c r="LZ414" s="160"/>
      <c r="MA414" s="160"/>
      <c r="MB414" s="160"/>
      <c r="MC414" s="160"/>
      <c r="MD414" s="160"/>
      <c r="ME414" s="160"/>
      <c r="MF414" s="160"/>
      <c r="MG414" s="160"/>
      <c r="MH414" s="160"/>
      <c r="MI414" s="160"/>
      <c r="MJ414" s="160"/>
      <c r="MK414" s="160"/>
      <c r="ML414" s="160"/>
      <c r="MM414" s="160"/>
      <c r="MN414" s="160"/>
      <c r="MO414" s="160"/>
      <c r="MP414" s="160"/>
      <c r="MQ414" s="160"/>
      <c r="MR414" s="160"/>
      <c r="MS414" s="160"/>
      <c r="MT414" s="160"/>
      <c r="MU414" s="160"/>
      <c r="MV414" s="160"/>
      <c r="MW414" s="160"/>
      <c r="MX414" s="160"/>
      <c r="MY414" s="160"/>
      <c r="MZ414" s="160"/>
      <c r="NA414" s="160"/>
      <c r="NB414" s="160"/>
      <c r="NC414" s="160"/>
      <c r="ND414" s="160"/>
      <c r="NE414" s="160"/>
      <c r="NF414" s="160"/>
      <c r="NG414" s="160"/>
      <c r="NH414" s="160"/>
      <c r="NI414" s="160"/>
      <c r="NJ414" s="160"/>
      <c r="NK414" s="160"/>
      <c r="NL414" s="160"/>
      <c r="NM414" s="160"/>
      <c r="NN414" s="160"/>
      <c r="NO414" s="160"/>
      <c r="NP414" s="160"/>
      <c r="NQ414" s="160"/>
      <c r="NR414" s="160"/>
      <c r="NS414" s="160"/>
      <c r="NT414" s="160"/>
      <c r="NU414" s="160"/>
      <c r="NV414" s="160"/>
      <c r="NW414" s="160"/>
      <c r="NX414" s="160"/>
      <c r="NY414" s="160"/>
      <c r="NZ414" s="160"/>
      <c r="OA414" s="160"/>
      <c r="OB414" s="160"/>
      <c r="OC414" s="160"/>
      <c r="OD414" s="160"/>
      <c r="OE414" s="160"/>
      <c r="OF414" s="160"/>
      <c r="OG414" s="160"/>
      <c r="OH414" s="160"/>
      <c r="OI414" s="160"/>
      <c r="OJ414" s="160"/>
      <c r="OK414" s="160"/>
      <c r="OL414" s="160"/>
      <c r="OM414" s="160"/>
      <c r="ON414" s="160"/>
      <c r="OO414" s="160"/>
      <c r="OP414" s="160"/>
      <c r="OQ414" s="160"/>
      <c r="OR414" s="160"/>
      <c r="OS414" s="160"/>
      <c r="OT414" s="160"/>
      <c r="OU414" s="160"/>
      <c r="OV414" s="160"/>
      <c r="OW414" s="160"/>
      <c r="OX414" s="160"/>
      <c r="OY414" s="160"/>
      <c r="OZ414" s="160"/>
      <c r="PA414" s="160"/>
      <c r="PB414" s="160"/>
      <c r="PC414" s="160"/>
      <c r="PD414" s="160"/>
      <c r="PE414" s="160"/>
      <c r="PF414" s="160"/>
      <c r="PG414" s="160"/>
      <c r="PH414" s="160"/>
      <c r="PI414" s="160"/>
      <c r="PJ414" s="160"/>
      <c r="PK414" s="160"/>
      <c r="PL414" s="160"/>
      <c r="PM414" s="160"/>
      <c r="PN414" s="160"/>
      <c r="PO414" s="160"/>
      <c r="PP414" s="160"/>
      <c r="PQ414" s="160"/>
      <c r="PR414" s="160"/>
      <c r="PS414" s="160"/>
      <c r="PT414" s="160"/>
      <c r="PU414" s="160"/>
      <c r="PV414" s="160"/>
      <c r="PW414" s="160"/>
      <c r="PX414" s="160"/>
      <c r="PY414" s="160"/>
      <c r="PZ414" s="160"/>
      <c r="QA414" s="160"/>
      <c r="QB414" s="160"/>
      <c r="QC414" s="160"/>
      <c r="QD414" s="160"/>
      <c r="QE414" s="160"/>
      <c r="QF414" s="160"/>
      <c r="QG414" s="160"/>
      <c r="QH414" s="160"/>
      <c r="QI414" s="160"/>
      <c r="QJ414" s="160"/>
      <c r="QK414" s="160"/>
      <c r="QL414" s="160"/>
      <c r="QM414" s="160"/>
      <c r="QN414" s="160"/>
      <c r="QO414" s="160"/>
      <c r="QP414" s="160"/>
      <c r="QQ414" s="160"/>
      <c r="QR414" s="160"/>
      <c r="QS414" s="160"/>
      <c r="QT414" s="160"/>
      <c r="QU414" s="160"/>
      <c r="QV414" s="160"/>
      <c r="QW414" s="160"/>
      <c r="QX414" s="160"/>
      <c r="QY414" s="160"/>
      <c r="QZ414" s="160"/>
      <c r="RA414" s="160"/>
      <c r="RB414" s="160"/>
      <c r="RC414" s="160"/>
      <c r="RD414" s="160"/>
      <c r="RE414" s="160"/>
      <c r="RF414" s="160"/>
      <c r="RG414" s="160"/>
      <c r="RH414" s="160"/>
      <c r="RI414" s="160"/>
      <c r="RJ414" s="160"/>
      <c r="RK414" s="160"/>
      <c r="RL414" s="160"/>
      <c r="RM414" s="160"/>
      <c r="RN414" s="160"/>
      <c r="RO414" s="160"/>
      <c r="RP414" s="160"/>
      <c r="RQ414" s="160"/>
      <c r="RR414" s="160"/>
      <c r="RS414" s="160"/>
      <c r="RT414" s="160"/>
      <c r="RU414" s="160"/>
      <c r="RV414" s="160"/>
      <c r="RW414" s="160"/>
      <c r="RX414" s="160"/>
      <c r="RY414" s="160"/>
      <c r="RZ414" s="160"/>
      <c r="SA414" s="160"/>
      <c r="SB414" s="160"/>
      <c r="SC414" s="160"/>
      <c r="SD414" s="160"/>
      <c r="SE414" s="160"/>
      <c r="SF414" s="160"/>
      <c r="SG414" s="160"/>
      <c r="SH414" s="160"/>
      <c r="SI414" s="160"/>
      <c r="SJ414" s="160"/>
      <c r="SK414" s="160"/>
      <c r="SL414" s="160"/>
      <c r="SM414" s="160"/>
      <c r="SN414" s="160"/>
      <c r="SO414" s="160"/>
      <c r="SP414" s="160"/>
      <c r="SQ414" s="160"/>
      <c r="SR414" s="160"/>
      <c r="SS414" s="160"/>
      <c r="ST414" s="160"/>
      <c r="SU414" s="160"/>
      <c r="SV414" s="160"/>
      <c r="SW414" s="160"/>
      <c r="SX414" s="160"/>
      <c r="SY414" s="160"/>
      <c r="SZ414" s="160"/>
      <c r="TA414" s="160"/>
      <c r="TB414" s="160"/>
      <c r="TC414" s="160"/>
      <c r="TD414" s="160"/>
      <c r="TE414" s="160"/>
      <c r="TF414" s="160"/>
    </row>
    <row r="415" spans="1:526">
      <c r="A415" s="160"/>
      <c r="B415" s="160"/>
      <c r="C415" s="160"/>
      <c r="D415" s="160"/>
      <c r="E415" s="160"/>
      <c r="F415" s="160"/>
      <c r="G415" s="160"/>
      <c r="H415" s="160"/>
      <c r="I415" s="160"/>
      <c r="J415" s="160"/>
      <c r="K415" s="160"/>
      <c r="L415" s="160"/>
      <c r="M415" s="160"/>
      <c r="N415" s="160"/>
      <c r="O415" s="160"/>
      <c r="P415" s="160"/>
      <c r="Q415" s="160"/>
      <c r="R415" s="160"/>
      <c r="S415" s="160"/>
      <c r="T415" s="160"/>
      <c r="U415" s="160"/>
      <c r="V415" s="160"/>
      <c r="W415" s="160"/>
      <c r="X415" s="160"/>
      <c r="Y415" s="160"/>
      <c r="Z415" s="160"/>
      <c r="AA415" s="160"/>
      <c r="AB415" s="160"/>
      <c r="AC415" s="160"/>
      <c r="AD415" s="160"/>
      <c r="AE415" s="160"/>
      <c r="AF415" s="160"/>
      <c r="AG415" s="160"/>
      <c r="AH415" s="160"/>
      <c r="AI415" s="160"/>
      <c r="AJ415" s="160"/>
      <c r="AK415" s="160"/>
      <c r="AL415" s="160"/>
      <c r="AM415" s="160"/>
      <c r="AN415" s="160"/>
      <c r="AO415" s="160"/>
      <c r="AP415" s="160"/>
      <c r="AQ415" s="160"/>
      <c r="AR415" s="160"/>
      <c r="AS415" s="160"/>
      <c r="AT415" s="160"/>
      <c r="AU415" s="160"/>
      <c r="AV415" s="160"/>
      <c r="AW415" s="160"/>
      <c r="AX415" s="160"/>
      <c r="AY415" s="160"/>
      <c r="AZ415" s="160"/>
      <c r="BA415" s="160"/>
      <c r="BB415" s="160"/>
      <c r="BC415" s="160"/>
      <c r="BD415" s="160"/>
      <c r="BE415" s="160"/>
      <c r="BF415" s="160"/>
      <c r="BG415" s="160"/>
      <c r="BH415" s="160"/>
      <c r="BI415" s="160"/>
      <c r="BJ415" s="160"/>
      <c r="BK415" s="160"/>
      <c r="BL415" s="160"/>
      <c r="BM415" s="160"/>
      <c r="BN415" s="160"/>
      <c r="BO415" s="160"/>
      <c r="BP415" s="160"/>
      <c r="BQ415" s="160"/>
      <c r="BR415" s="160"/>
      <c r="BS415" s="160"/>
      <c r="BT415" s="160"/>
      <c r="BU415" s="160"/>
      <c r="BV415" s="160"/>
      <c r="BW415" s="160"/>
      <c r="BX415" s="160"/>
      <c r="BY415" s="160"/>
      <c r="BZ415" s="160"/>
      <c r="CA415" s="160"/>
      <c r="CB415" s="160"/>
      <c r="CC415" s="160"/>
      <c r="CD415" s="160"/>
      <c r="CE415" s="160"/>
      <c r="CF415" s="160"/>
      <c r="CG415" s="160"/>
      <c r="CH415" s="160"/>
      <c r="CI415" s="160"/>
      <c r="CJ415" s="160"/>
      <c r="CK415" s="160"/>
      <c r="CL415" s="160"/>
      <c r="CM415" s="160"/>
      <c r="CN415" s="160"/>
      <c r="CO415" s="160"/>
      <c r="CP415" s="160"/>
      <c r="CQ415" s="160"/>
      <c r="CR415" s="160"/>
      <c r="CS415" s="160"/>
      <c r="CT415" s="160"/>
      <c r="CU415" s="160"/>
      <c r="CV415" s="160"/>
      <c r="CW415" s="160"/>
      <c r="CX415" s="160"/>
      <c r="CY415" s="160"/>
      <c r="CZ415" s="160"/>
      <c r="DA415" s="160"/>
      <c r="DB415" s="160"/>
      <c r="DC415" s="160"/>
      <c r="DD415" s="160"/>
      <c r="DE415" s="160"/>
      <c r="DF415" s="160"/>
      <c r="DG415" s="160"/>
      <c r="DH415" s="160"/>
      <c r="DI415" s="160"/>
      <c r="DJ415" s="160"/>
      <c r="DK415" s="160"/>
      <c r="DL415" s="160"/>
      <c r="DM415" s="160"/>
      <c r="DN415" s="160"/>
      <c r="DO415" s="160"/>
      <c r="DP415" s="160"/>
      <c r="DQ415" s="160"/>
      <c r="DR415" s="160"/>
      <c r="DS415" s="160"/>
      <c r="DT415" s="160"/>
      <c r="DU415" s="160"/>
      <c r="DV415" s="160"/>
      <c r="DW415" s="160"/>
      <c r="DX415" s="160"/>
      <c r="DY415" s="160"/>
      <c r="DZ415" s="160"/>
      <c r="EA415" s="160"/>
      <c r="EB415" s="160"/>
      <c r="EC415" s="160"/>
      <c r="ED415" s="160"/>
      <c r="EE415" s="160"/>
      <c r="EF415" s="160"/>
      <c r="EG415" s="160"/>
      <c r="EH415" s="160"/>
      <c r="EI415" s="160"/>
      <c r="EJ415" s="160"/>
      <c r="EK415" s="160"/>
      <c r="EL415" s="160"/>
      <c r="EM415" s="160"/>
      <c r="EN415" s="160"/>
      <c r="EO415" s="160"/>
      <c r="EP415" s="160"/>
      <c r="EQ415" s="160"/>
      <c r="ER415" s="160"/>
      <c r="ES415" s="160"/>
      <c r="ET415" s="160"/>
      <c r="EU415" s="160"/>
      <c r="EV415" s="160"/>
      <c r="EW415" s="160"/>
      <c r="EX415" s="160"/>
      <c r="EY415" s="160"/>
      <c r="EZ415" s="160"/>
      <c r="FA415" s="160"/>
      <c r="FB415" s="160"/>
      <c r="FC415" s="160"/>
      <c r="FD415" s="160"/>
      <c r="FE415" s="160"/>
      <c r="FF415" s="160"/>
      <c r="FG415" s="160"/>
      <c r="FH415" s="160"/>
      <c r="FI415" s="160"/>
      <c r="FJ415" s="160"/>
      <c r="FK415" s="160"/>
      <c r="FL415" s="160"/>
      <c r="FM415" s="160"/>
      <c r="FN415" s="160"/>
      <c r="FO415" s="160"/>
      <c r="FP415" s="160"/>
      <c r="FQ415" s="160"/>
      <c r="FR415" s="160"/>
      <c r="FS415" s="160"/>
      <c r="FT415" s="160"/>
      <c r="FU415" s="160"/>
      <c r="FV415" s="160"/>
      <c r="FW415" s="160"/>
      <c r="FX415" s="160"/>
      <c r="FY415" s="160"/>
      <c r="FZ415" s="160"/>
      <c r="GA415" s="160"/>
      <c r="GB415" s="160"/>
      <c r="GC415" s="160"/>
      <c r="GD415" s="160"/>
      <c r="GE415" s="160"/>
      <c r="GF415" s="160"/>
      <c r="GG415" s="160"/>
      <c r="GH415" s="160"/>
      <c r="GI415" s="160"/>
      <c r="GJ415" s="160"/>
      <c r="GK415" s="160"/>
      <c r="GL415" s="160"/>
      <c r="GM415" s="160"/>
      <c r="GN415" s="160"/>
      <c r="GO415" s="160"/>
      <c r="GP415" s="160"/>
      <c r="GQ415" s="160"/>
      <c r="GR415" s="160"/>
      <c r="GS415" s="160"/>
      <c r="GT415" s="160"/>
      <c r="GU415" s="160"/>
      <c r="GV415" s="160"/>
      <c r="GW415" s="160"/>
      <c r="GX415" s="160"/>
      <c r="GY415" s="160"/>
      <c r="GZ415" s="160"/>
      <c r="HA415" s="160"/>
      <c r="HB415" s="160"/>
      <c r="HC415" s="160"/>
      <c r="HD415" s="160"/>
      <c r="HE415" s="160"/>
      <c r="HF415" s="160"/>
      <c r="HG415" s="160"/>
      <c r="HH415" s="160"/>
      <c r="HI415" s="160"/>
      <c r="HJ415" s="160"/>
      <c r="HK415" s="160"/>
      <c r="HL415" s="160"/>
      <c r="HM415" s="160"/>
      <c r="HN415" s="160"/>
      <c r="HO415" s="160"/>
      <c r="HP415" s="160"/>
      <c r="HQ415" s="160"/>
      <c r="HR415" s="160"/>
      <c r="HS415" s="160"/>
      <c r="HT415" s="160"/>
      <c r="HU415" s="160"/>
      <c r="HV415" s="160"/>
      <c r="HW415" s="160"/>
      <c r="HX415" s="160"/>
      <c r="HY415" s="160"/>
      <c r="HZ415" s="160"/>
      <c r="IA415" s="160"/>
      <c r="IB415" s="160"/>
      <c r="IC415" s="160"/>
      <c r="ID415" s="160"/>
      <c r="IE415" s="160"/>
      <c r="IF415" s="160"/>
      <c r="IG415" s="160"/>
      <c r="IH415" s="160"/>
      <c r="II415" s="160"/>
      <c r="IJ415" s="160"/>
      <c r="IK415" s="160"/>
      <c r="IL415" s="160"/>
      <c r="IM415" s="160"/>
      <c r="IN415" s="160"/>
      <c r="IO415" s="160"/>
      <c r="IP415" s="160"/>
      <c r="IQ415" s="160"/>
      <c r="IR415" s="160"/>
      <c r="IS415" s="160"/>
      <c r="IT415" s="160"/>
      <c r="IU415" s="160"/>
      <c r="IV415" s="160"/>
      <c r="IW415" s="160"/>
      <c r="IX415" s="160"/>
      <c r="IY415" s="160"/>
      <c r="IZ415" s="160"/>
      <c r="JA415" s="160"/>
      <c r="JB415" s="160"/>
      <c r="JC415" s="160"/>
      <c r="JD415" s="160"/>
      <c r="JE415" s="160"/>
      <c r="JF415" s="160"/>
      <c r="JG415" s="160"/>
      <c r="JH415" s="160"/>
      <c r="JI415" s="160"/>
      <c r="JJ415" s="160"/>
      <c r="JK415" s="160"/>
      <c r="JL415" s="160"/>
      <c r="JM415" s="160"/>
      <c r="JN415" s="160"/>
      <c r="JO415" s="160"/>
      <c r="JP415" s="160"/>
      <c r="JQ415" s="160"/>
      <c r="JR415" s="160"/>
      <c r="JS415" s="160"/>
      <c r="JT415" s="160"/>
      <c r="JU415" s="160"/>
      <c r="JV415" s="160"/>
      <c r="JW415" s="160"/>
      <c r="JX415" s="160"/>
      <c r="JY415" s="160"/>
      <c r="JZ415" s="160"/>
      <c r="KA415" s="160"/>
      <c r="KB415" s="160"/>
      <c r="KC415" s="160"/>
      <c r="KD415" s="160"/>
      <c r="KE415" s="160"/>
      <c r="KF415" s="160"/>
      <c r="KG415" s="160"/>
      <c r="KH415" s="160"/>
      <c r="KI415" s="160"/>
      <c r="KJ415" s="160"/>
      <c r="KK415" s="160"/>
      <c r="KL415" s="160"/>
      <c r="KM415" s="160"/>
      <c r="KN415" s="160"/>
      <c r="KO415" s="160"/>
      <c r="KP415" s="160"/>
      <c r="KQ415" s="160"/>
      <c r="KR415" s="160"/>
      <c r="KS415" s="160"/>
      <c r="KT415" s="160"/>
      <c r="KU415" s="160"/>
      <c r="KV415" s="160"/>
      <c r="KW415" s="160"/>
      <c r="KX415" s="160"/>
      <c r="KY415" s="160"/>
      <c r="KZ415" s="160"/>
      <c r="LA415" s="160"/>
      <c r="LB415" s="160"/>
      <c r="LC415" s="160"/>
      <c r="LD415" s="160"/>
      <c r="LE415" s="160"/>
      <c r="LF415" s="160"/>
      <c r="LG415" s="160"/>
      <c r="LH415" s="160"/>
      <c r="LI415" s="160"/>
      <c r="LJ415" s="160"/>
      <c r="LK415" s="160"/>
      <c r="LL415" s="160"/>
      <c r="LM415" s="160"/>
      <c r="LN415" s="160"/>
      <c r="LO415" s="160"/>
      <c r="LP415" s="160"/>
      <c r="LQ415" s="160"/>
      <c r="LR415" s="160"/>
      <c r="LS415" s="160"/>
      <c r="LT415" s="160"/>
      <c r="LU415" s="160"/>
      <c r="LV415" s="160"/>
      <c r="LW415" s="160"/>
      <c r="LX415" s="160"/>
      <c r="LY415" s="160"/>
      <c r="LZ415" s="160"/>
      <c r="MA415" s="160"/>
      <c r="MB415" s="160"/>
      <c r="MC415" s="160"/>
      <c r="MD415" s="160"/>
      <c r="ME415" s="160"/>
      <c r="MF415" s="160"/>
      <c r="MG415" s="160"/>
      <c r="MH415" s="160"/>
      <c r="MI415" s="160"/>
      <c r="MJ415" s="160"/>
      <c r="MK415" s="160"/>
      <c r="ML415" s="160"/>
      <c r="MM415" s="160"/>
      <c r="MN415" s="160"/>
      <c r="MO415" s="160"/>
      <c r="MP415" s="160"/>
      <c r="MQ415" s="160"/>
      <c r="MR415" s="160"/>
      <c r="MS415" s="160"/>
      <c r="MT415" s="160"/>
      <c r="MU415" s="160"/>
      <c r="MV415" s="160"/>
      <c r="MW415" s="160"/>
      <c r="MX415" s="160"/>
      <c r="MY415" s="160"/>
      <c r="MZ415" s="160"/>
      <c r="NA415" s="160"/>
      <c r="NB415" s="160"/>
      <c r="NC415" s="160"/>
      <c r="ND415" s="160"/>
      <c r="NE415" s="160"/>
      <c r="NF415" s="160"/>
      <c r="NG415" s="160"/>
      <c r="NH415" s="160"/>
      <c r="NI415" s="160"/>
      <c r="NJ415" s="160"/>
      <c r="NK415" s="160"/>
      <c r="NL415" s="160"/>
      <c r="NM415" s="160"/>
      <c r="NN415" s="160"/>
      <c r="NO415" s="160"/>
      <c r="NP415" s="160"/>
      <c r="NQ415" s="160"/>
      <c r="NR415" s="160"/>
      <c r="NS415" s="160"/>
      <c r="NT415" s="160"/>
      <c r="NU415" s="160"/>
      <c r="NV415" s="160"/>
      <c r="NW415" s="160"/>
      <c r="NX415" s="160"/>
      <c r="NY415" s="160"/>
      <c r="NZ415" s="160"/>
      <c r="OA415" s="160"/>
      <c r="OB415" s="160"/>
      <c r="OC415" s="160"/>
      <c r="OD415" s="160"/>
      <c r="OE415" s="160"/>
      <c r="OF415" s="160"/>
      <c r="OG415" s="160"/>
      <c r="OH415" s="160"/>
      <c r="OI415" s="160"/>
      <c r="OJ415" s="160"/>
      <c r="OK415" s="160"/>
      <c r="OL415" s="160"/>
      <c r="OM415" s="160"/>
      <c r="ON415" s="160"/>
      <c r="OO415" s="160"/>
      <c r="OP415" s="160"/>
      <c r="OQ415" s="160"/>
      <c r="OR415" s="160"/>
      <c r="OS415" s="160"/>
      <c r="OT415" s="160"/>
      <c r="OU415" s="160"/>
      <c r="OV415" s="160"/>
      <c r="OW415" s="160"/>
      <c r="OX415" s="160"/>
      <c r="OY415" s="160"/>
      <c r="OZ415" s="160"/>
      <c r="PA415" s="160"/>
      <c r="PB415" s="160"/>
      <c r="PC415" s="160"/>
      <c r="PD415" s="160"/>
      <c r="PE415" s="160"/>
      <c r="PF415" s="160"/>
      <c r="PG415" s="160"/>
      <c r="PH415" s="160"/>
      <c r="PI415" s="160"/>
      <c r="PJ415" s="160"/>
      <c r="PK415" s="160"/>
      <c r="PL415" s="160"/>
      <c r="PM415" s="160"/>
      <c r="PN415" s="160"/>
      <c r="PO415" s="160"/>
      <c r="PP415" s="160"/>
      <c r="PQ415" s="160"/>
      <c r="PR415" s="160"/>
      <c r="PS415" s="160"/>
      <c r="PT415" s="160"/>
      <c r="PU415" s="160"/>
      <c r="PV415" s="160"/>
      <c r="PW415" s="160"/>
      <c r="PX415" s="160"/>
      <c r="PY415" s="160"/>
      <c r="PZ415" s="160"/>
      <c r="QA415" s="160"/>
      <c r="QB415" s="160"/>
      <c r="QC415" s="160"/>
      <c r="QD415" s="160"/>
      <c r="QE415" s="160"/>
      <c r="QF415" s="160"/>
      <c r="QG415" s="160"/>
      <c r="QH415" s="160"/>
      <c r="QI415" s="160"/>
      <c r="QJ415" s="160"/>
      <c r="QK415" s="160"/>
      <c r="QL415" s="160"/>
      <c r="QM415" s="160"/>
      <c r="QN415" s="160"/>
      <c r="QO415" s="160"/>
      <c r="QP415" s="160"/>
      <c r="QQ415" s="160"/>
      <c r="QR415" s="160"/>
      <c r="QS415" s="160"/>
      <c r="QT415" s="160"/>
      <c r="QU415" s="160"/>
      <c r="QV415" s="160"/>
      <c r="QW415" s="160"/>
      <c r="QX415" s="160"/>
      <c r="QY415" s="160"/>
      <c r="QZ415" s="160"/>
      <c r="RA415" s="160"/>
      <c r="RB415" s="160"/>
      <c r="RC415" s="160"/>
      <c r="RD415" s="160"/>
      <c r="RE415" s="160"/>
      <c r="RF415" s="160"/>
      <c r="RG415" s="160"/>
      <c r="RH415" s="160"/>
      <c r="RI415" s="160"/>
      <c r="RJ415" s="160"/>
      <c r="RK415" s="160"/>
      <c r="RL415" s="160"/>
      <c r="RM415" s="160"/>
      <c r="RN415" s="160"/>
      <c r="RO415" s="160"/>
      <c r="RP415" s="160"/>
      <c r="RQ415" s="160"/>
      <c r="RR415" s="160"/>
      <c r="RS415" s="160"/>
      <c r="RT415" s="160"/>
      <c r="RU415" s="160"/>
      <c r="RV415" s="160"/>
      <c r="RW415" s="160"/>
      <c r="RX415" s="160"/>
      <c r="RY415" s="160"/>
      <c r="RZ415" s="160"/>
      <c r="SA415" s="160"/>
      <c r="SB415" s="160"/>
      <c r="SC415" s="160"/>
      <c r="SD415" s="160"/>
      <c r="SE415" s="160"/>
      <c r="SF415" s="160"/>
      <c r="SG415" s="160"/>
      <c r="SH415" s="160"/>
      <c r="SI415" s="160"/>
      <c r="SJ415" s="160"/>
      <c r="SK415" s="160"/>
      <c r="SL415" s="160"/>
      <c r="SM415" s="160"/>
      <c r="SN415" s="160"/>
      <c r="SO415" s="160"/>
      <c r="SP415" s="160"/>
      <c r="SQ415" s="160"/>
      <c r="SR415" s="160"/>
      <c r="SS415" s="160"/>
      <c r="ST415" s="160"/>
      <c r="SU415" s="160"/>
      <c r="SV415" s="160"/>
      <c r="SW415" s="160"/>
      <c r="SX415" s="160"/>
      <c r="SY415" s="160"/>
      <c r="SZ415" s="160"/>
      <c r="TA415" s="160"/>
      <c r="TB415" s="160"/>
      <c r="TC415" s="160"/>
      <c r="TD415" s="160"/>
      <c r="TE415" s="160"/>
      <c r="TF415" s="160"/>
    </row>
    <row r="416" spans="1:526">
      <c r="A416" s="160"/>
      <c r="B416" s="160"/>
      <c r="C416" s="160"/>
      <c r="D416" s="160"/>
      <c r="E416" s="160"/>
      <c r="F416" s="160"/>
      <c r="G416" s="160"/>
      <c r="H416" s="160"/>
      <c r="I416" s="160"/>
      <c r="J416" s="160"/>
      <c r="K416" s="160"/>
      <c r="L416" s="160"/>
      <c r="M416" s="160"/>
      <c r="N416" s="160"/>
      <c r="O416" s="160"/>
      <c r="P416" s="160"/>
      <c r="Q416" s="160"/>
      <c r="R416" s="160"/>
      <c r="S416" s="160"/>
      <c r="T416" s="160"/>
      <c r="U416" s="160"/>
      <c r="V416" s="160"/>
      <c r="W416" s="160"/>
      <c r="X416" s="160"/>
      <c r="Y416" s="160"/>
      <c r="Z416" s="160"/>
      <c r="AA416" s="160"/>
      <c r="AB416" s="160"/>
      <c r="AC416" s="160"/>
      <c r="AD416" s="160"/>
      <c r="AE416" s="160"/>
      <c r="AF416" s="160"/>
      <c r="AG416" s="160"/>
      <c r="AH416" s="160"/>
      <c r="AI416" s="160"/>
      <c r="AJ416" s="160"/>
      <c r="AK416" s="160"/>
      <c r="AL416" s="160"/>
      <c r="AM416" s="160"/>
      <c r="AN416" s="160"/>
      <c r="AO416" s="160"/>
      <c r="AP416" s="160"/>
      <c r="AQ416" s="160"/>
      <c r="AR416" s="160"/>
      <c r="AS416" s="160"/>
      <c r="AT416" s="160"/>
      <c r="AU416" s="160"/>
      <c r="AV416" s="160"/>
      <c r="AW416" s="160"/>
      <c r="AX416" s="160"/>
      <c r="AY416" s="160"/>
      <c r="AZ416" s="160"/>
      <c r="BA416" s="160"/>
      <c r="BB416" s="160"/>
      <c r="BC416" s="160"/>
      <c r="BD416" s="160"/>
      <c r="BE416" s="160"/>
      <c r="BF416" s="160"/>
      <c r="BG416" s="160"/>
      <c r="BH416" s="160"/>
      <c r="BI416" s="160"/>
      <c r="BJ416" s="160"/>
      <c r="BK416" s="160"/>
      <c r="BL416" s="160"/>
      <c r="BM416" s="160"/>
      <c r="BN416" s="160"/>
      <c r="BO416" s="160"/>
      <c r="BP416" s="160"/>
      <c r="BQ416" s="160"/>
      <c r="BR416" s="160"/>
      <c r="BS416" s="160"/>
      <c r="BT416" s="160"/>
      <c r="BU416" s="160"/>
      <c r="BV416" s="160"/>
      <c r="BW416" s="160"/>
      <c r="BX416" s="160"/>
      <c r="BY416" s="160"/>
      <c r="BZ416" s="160"/>
      <c r="CA416" s="160"/>
      <c r="CB416" s="160"/>
      <c r="CC416" s="160"/>
      <c r="CD416" s="160"/>
      <c r="CE416" s="160"/>
      <c r="CF416" s="160"/>
      <c r="CG416" s="160"/>
      <c r="CH416" s="160"/>
      <c r="CI416" s="160"/>
      <c r="CJ416" s="160"/>
      <c r="CK416" s="160"/>
      <c r="CL416" s="160"/>
      <c r="CM416" s="160"/>
      <c r="CN416" s="160"/>
      <c r="CO416" s="160"/>
      <c r="CP416" s="160"/>
      <c r="CQ416" s="160"/>
      <c r="CR416" s="160"/>
      <c r="CS416" s="160"/>
      <c r="CT416" s="160"/>
      <c r="CU416" s="160"/>
      <c r="CV416" s="160"/>
      <c r="CW416" s="160"/>
      <c r="CX416" s="160"/>
      <c r="CY416" s="160"/>
      <c r="CZ416" s="160"/>
      <c r="DA416" s="160"/>
      <c r="DB416" s="160"/>
      <c r="DC416" s="160"/>
      <c r="DD416" s="160"/>
      <c r="DE416" s="160"/>
      <c r="DF416" s="160"/>
      <c r="DG416" s="160"/>
      <c r="DH416" s="160"/>
      <c r="DI416" s="160"/>
      <c r="DJ416" s="160"/>
      <c r="DK416" s="160"/>
      <c r="DL416" s="160"/>
      <c r="DM416" s="160"/>
      <c r="DN416" s="160"/>
      <c r="DO416" s="160"/>
      <c r="DP416" s="160"/>
      <c r="DQ416" s="160"/>
      <c r="DR416" s="160"/>
      <c r="DS416" s="160"/>
      <c r="DT416" s="160"/>
      <c r="DU416" s="160"/>
      <c r="DV416" s="160"/>
      <c r="DW416" s="160"/>
      <c r="DX416" s="160"/>
      <c r="DY416" s="160"/>
      <c r="DZ416" s="160"/>
      <c r="EA416" s="160"/>
      <c r="EB416" s="160"/>
      <c r="EC416" s="160"/>
      <c r="ED416" s="160"/>
      <c r="EE416" s="160"/>
      <c r="EF416" s="160"/>
      <c r="EG416" s="160"/>
      <c r="EH416" s="160"/>
      <c r="EI416" s="160"/>
      <c r="EJ416" s="160"/>
      <c r="EK416" s="160"/>
      <c r="EL416" s="160"/>
      <c r="EM416" s="160"/>
      <c r="EN416" s="160"/>
      <c r="EO416" s="160"/>
      <c r="EP416" s="160"/>
      <c r="EQ416" s="160"/>
      <c r="ER416" s="160"/>
      <c r="ES416" s="160"/>
      <c r="ET416" s="160"/>
      <c r="EU416" s="160"/>
      <c r="EV416" s="160"/>
      <c r="EW416" s="160"/>
      <c r="EX416" s="160"/>
      <c r="EY416" s="160"/>
      <c r="EZ416" s="160"/>
      <c r="FA416" s="160"/>
      <c r="FB416" s="160"/>
      <c r="FC416" s="160"/>
      <c r="FD416" s="160"/>
      <c r="FE416" s="160"/>
      <c r="FF416" s="160"/>
      <c r="FG416" s="160"/>
      <c r="FH416" s="160"/>
      <c r="FI416" s="160"/>
      <c r="FJ416" s="160"/>
      <c r="FK416" s="160"/>
      <c r="FL416" s="160"/>
      <c r="FM416" s="160"/>
      <c r="FN416" s="160"/>
      <c r="FO416" s="160"/>
      <c r="FP416" s="160"/>
      <c r="FQ416" s="160"/>
      <c r="FR416" s="160"/>
      <c r="FS416" s="160"/>
      <c r="FT416" s="160"/>
      <c r="FU416" s="160"/>
      <c r="FV416" s="160"/>
      <c r="FW416" s="160"/>
      <c r="FX416" s="160"/>
      <c r="FY416" s="160"/>
      <c r="FZ416" s="160"/>
      <c r="GA416" s="160"/>
      <c r="GB416" s="160"/>
      <c r="GC416" s="160"/>
      <c r="GD416" s="160"/>
      <c r="GE416" s="160"/>
      <c r="GF416" s="160"/>
      <c r="GG416" s="160"/>
      <c r="GH416" s="160"/>
      <c r="GI416" s="160"/>
      <c r="GJ416" s="160"/>
      <c r="GK416" s="160"/>
      <c r="GL416" s="160"/>
      <c r="GM416" s="160"/>
      <c r="GN416" s="160"/>
      <c r="GO416" s="160"/>
      <c r="GP416" s="160"/>
      <c r="GQ416" s="160"/>
      <c r="GR416" s="160"/>
      <c r="GS416" s="160"/>
      <c r="GT416" s="160"/>
      <c r="GU416" s="160"/>
      <c r="GV416" s="160"/>
      <c r="GW416" s="160"/>
      <c r="GX416" s="160"/>
      <c r="GY416" s="160"/>
      <c r="GZ416" s="160"/>
      <c r="HA416" s="160"/>
      <c r="HB416" s="160"/>
      <c r="HC416" s="160"/>
      <c r="HD416" s="160"/>
      <c r="HE416" s="160"/>
      <c r="HF416" s="160"/>
      <c r="HG416" s="160"/>
      <c r="HH416" s="160"/>
      <c r="HI416" s="160"/>
      <c r="HJ416" s="160"/>
      <c r="HK416" s="160"/>
      <c r="HL416" s="160"/>
      <c r="HM416" s="160"/>
      <c r="HN416" s="160"/>
      <c r="HO416" s="160"/>
      <c r="HP416" s="160"/>
      <c r="HQ416" s="160"/>
      <c r="HR416" s="160"/>
      <c r="HS416" s="160"/>
      <c r="HT416" s="160"/>
      <c r="HU416" s="160"/>
      <c r="HV416" s="160"/>
      <c r="HW416" s="160"/>
      <c r="HX416" s="160"/>
      <c r="HY416" s="160"/>
      <c r="HZ416" s="160"/>
      <c r="IA416" s="160"/>
      <c r="IB416" s="160"/>
      <c r="IC416" s="160"/>
      <c r="ID416" s="160"/>
      <c r="IE416" s="160"/>
      <c r="IF416" s="160"/>
      <c r="IG416" s="160"/>
      <c r="IH416" s="160"/>
      <c r="II416" s="160"/>
      <c r="IJ416" s="160"/>
      <c r="IK416" s="160"/>
      <c r="IL416" s="160"/>
      <c r="IM416" s="160"/>
      <c r="IN416" s="160"/>
      <c r="IO416" s="160"/>
      <c r="IP416" s="160"/>
      <c r="IQ416" s="160"/>
      <c r="IR416" s="160"/>
      <c r="IS416" s="160"/>
      <c r="IT416" s="160"/>
      <c r="IU416" s="160"/>
      <c r="IV416" s="160"/>
      <c r="IW416" s="160"/>
      <c r="IX416" s="160"/>
      <c r="IY416" s="160"/>
      <c r="IZ416" s="160"/>
      <c r="JA416" s="160"/>
      <c r="JB416" s="160"/>
      <c r="JC416" s="160"/>
      <c r="JD416" s="160"/>
      <c r="JE416" s="160"/>
      <c r="JF416" s="160"/>
      <c r="JG416" s="160"/>
      <c r="JH416" s="160"/>
      <c r="JI416" s="160"/>
      <c r="JJ416" s="160"/>
      <c r="JK416" s="160"/>
      <c r="JL416" s="160"/>
      <c r="JM416" s="160"/>
      <c r="JN416" s="160"/>
      <c r="JO416" s="160"/>
      <c r="JP416" s="160"/>
      <c r="JQ416" s="160"/>
      <c r="JR416" s="160"/>
      <c r="JS416" s="160"/>
      <c r="JT416" s="160"/>
      <c r="JU416" s="160"/>
      <c r="JV416" s="160"/>
      <c r="JW416" s="160"/>
      <c r="JX416" s="160"/>
      <c r="JY416" s="160"/>
      <c r="JZ416" s="160"/>
      <c r="KA416" s="160"/>
      <c r="KB416" s="160"/>
      <c r="KC416" s="160"/>
      <c r="KD416" s="160"/>
      <c r="KE416" s="160"/>
      <c r="KF416" s="160"/>
      <c r="KG416" s="160"/>
      <c r="KH416" s="160"/>
      <c r="KI416" s="160"/>
      <c r="KJ416" s="160"/>
      <c r="KK416" s="160"/>
      <c r="KL416" s="160"/>
      <c r="KM416" s="160"/>
      <c r="KN416" s="160"/>
      <c r="KO416" s="160"/>
      <c r="KP416" s="160"/>
      <c r="KQ416" s="160"/>
      <c r="KR416" s="160"/>
      <c r="KS416" s="160"/>
      <c r="KT416" s="160"/>
      <c r="KU416" s="160"/>
      <c r="KV416" s="160"/>
      <c r="KW416" s="160"/>
      <c r="KX416" s="160"/>
      <c r="KY416" s="160"/>
      <c r="KZ416" s="160"/>
      <c r="LA416" s="160"/>
      <c r="LB416" s="160"/>
      <c r="LC416" s="160"/>
      <c r="LD416" s="160"/>
      <c r="LE416" s="160"/>
      <c r="LF416" s="160"/>
      <c r="LG416" s="160"/>
      <c r="LH416" s="160"/>
      <c r="LI416" s="160"/>
      <c r="LJ416" s="160"/>
      <c r="LK416" s="160"/>
      <c r="LL416" s="160"/>
      <c r="LM416" s="160"/>
      <c r="LN416" s="160"/>
      <c r="LO416" s="160"/>
      <c r="LP416" s="160"/>
      <c r="LQ416" s="160"/>
      <c r="LR416" s="160"/>
      <c r="LS416" s="160"/>
      <c r="LT416" s="160"/>
      <c r="LU416" s="160"/>
      <c r="LV416" s="160"/>
      <c r="LW416" s="160"/>
      <c r="LX416" s="160"/>
      <c r="LY416" s="160"/>
      <c r="LZ416" s="160"/>
      <c r="MA416" s="160"/>
      <c r="MB416" s="160"/>
      <c r="MC416" s="160"/>
      <c r="MD416" s="160"/>
      <c r="ME416" s="160"/>
      <c r="MF416" s="160"/>
      <c r="MG416" s="160"/>
      <c r="MH416" s="160"/>
      <c r="MI416" s="160"/>
      <c r="MJ416" s="160"/>
      <c r="MK416" s="160"/>
      <c r="ML416" s="160"/>
      <c r="MM416" s="160"/>
      <c r="MN416" s="160"/>
      <c r="MO416" s="160"/>
      <c r="MP416" s="160"/>
      <c r="MQ416" s="160"/>
      <c r="MR416" s="160"/>
      <c r="MS416" s="160"/>
      <c r="MT416" s="160"/>
      <c r="MU416" s="160"/>
      <c r="MV416" s="160"/>
      <c r="MW416" s="160"/>
      <c r="MX416" s="160"/>
      <c r="MY416" s="160"/>
      <c r="MZ416" s="160"/>
      <c r="NA416" s="160"/>
      <c r="NB416" s="160"/>
      <c r="NC416" s="160"/>
      <c r="ND416" s="160"/>
      <c r="NE416" s="160"/>
      <c r="NF416" s="160"/>
      <c r="NG416" s="160"/>
      <c r="NH416" s="160"/>
      <c r="NI416" s="160"/>
      <c r="NJ416" s="160"/>
      <c r="NK416" s="160"/>
      <c r="NL416" s="160"/>
      <c r="NM416" s="160"/>
      <c r="NN416" s="160"/>
      <c r="NO416" s="160"/>
      <c r="NP416" s="160"/>
      <c r="NQ416" s="160"/>
      <c r="NR416" s="160"/>
      <c r="NS416" s="160"/>
      <c r="NT416" s="160"/>
      <c r="NU416" s="160"/>
      <c r="NV416" s="160"/>
      <c r="NW416" s="160"/>
      <c r="NX416" s="160"/>
      <c r="NY416" s="160"/>
      <c r="NZ416" s="160"/>
      <c r="OA416" s="160"/>
      <c r="OB416" s="160"/>
      <c r="OC416" s="160"/>
      <c r="OD416" s="160"/>
      <c r="OE416" s="160"/>
      <c r="OF416" s="160"/>
      <c r="OG416" s="160"/>
      <c r="OH416" s="160"/>
      <c r="OI416" s="160"/>
      <c r="OJ416" s="160"/>
      <c r="OK416" s="160"/>
      <c r="OL416" s="160"/>
      <c r="OM416" s="160"/>
      <c r="ON416" s="160"/>
      <c r="OO416" s="160"/>
      <c r="OP416" s="160"/>
      <c r="OQ416" s="160"/>
      <c r="OR416" s="160"/>
      <c r="OS416" s="160"/>
      <c r="OT416" s="160"/>
      <c r="OU416" s="160"/>
      <c r="OV416" s="160"/>
      <c r="OW416" s="160"/>
      <c r="OX416" s="160"/>
      <c r="OY416" s="160"/>
      <c r="OZ416" s="160"/>
      <c r="PA416" s="160"/>
      <c r="PB416" s="160"/>
      <c r="PC416" s="160"/>
      <c r="PD416" s="160"/>
      <c r="PE416" s="160"/>
      <c r="PF416" s="160"/>
      <c r="PG416" s="160"/>
      <c r="PH416" s="160"/>
      <c r="PI416" s="160"/>
      <c r="PJ416" s="160"/>
      <c r="PK416" s="160"/>
      <c r="PL416" s="160"/>
      <c r="PM416" s="160"/>
      <c r="PN416" s="160"/>
      <c r="PO416" s="160"/>
      <c r="PP416" s="160"/>
      <c r="PQ416" s="160"/>
      <c r="PR416" s="160"/>
      <c r="PS416" s="160"/>
      <c r="PT416" s="160"/>
      <c r="PU416" s="160"/>
      <c r="PV416" s="160"/>
      <c r="PW416" s="160"/>
      <c r="PX416" s="160"/>
      <c r="PY416" s="160"/>
      <c r="PZ416" s="160"/>
      <c r="QA416" s="160"/>
      <c r="QB416" s="160"/>
      <c r="QC416" s="160"/>
      <c r="QD416" s="160"/>
      <c r="QE416" s="160"/>
      <c r="QF416" s="160"/>
      <c r="QG416" s="160"/>
      <c r="QH416" s="160"/>
      <c r="QI416" s="160"/>
      <c r="QJ416" s="160"/>
      <c r="QK416" s="160"/>
      <c r="QL416" s="160"/>
      <c r="QM416" s="160"/>
      <c r="QN416" s="160"/>
      <c r="QO416" s="160"/>
      <c r="QP416" s="160"/>
      <c r="QQ416" s="160"/>
      <c r="QR416" s="160"/>
      <c r="QS416" s="160"/>
      <c r="QT416" s="160"/>
      <c r="QU416" s="160"/>
      <c r="QV416" s="160"/>
      <c r="QW416" s="160"/>
      <c r="QX416" s="160"/>
      <c r="QY416" s="160"/>
      <c r="QZ416" s="160"/>
      <c r="RA416" s="160"/>
      <c r="RB416" s="160"/>
      <c r="RC416" s="160"/>
      <c r="RD416" s="160"/>
      <c r="RE416" s="160"/>
      <c r="RF416" s="160"/>
      <c r="RG416" s="160"/>
      <c r="RH416" s="160"/>
      <c r="RI416" s="160"/>
      <c r="RJ416" s="160"/>
      <c r="RK416" s="160"/>
      <c r="RL416" s="160"/>
      <c r="RM416" s="160"/>
      <c r="RN416" s="160"/>
      <c r="RO416" s="160"/>
      <c r="RP416" s="160"/>
      <c r="RQ416" s="160"/>
      <c r="RR416" s="160"/>
      <c r="RS416" s="160"/>
      <c r="RT416" s="160"/>
      <c r="RU416" s="160"/>
      <c r="RV416" s="160"/>
      <c r="RW416" s="160"/>
      <c r="RX416" s="160"/>
      <c r="RY416" s="160"/>
      <c r="RZ416" s="160"/>
      <c r="SA416" s="160"/>
      <c r="SB416" s="160"/>
      <c r="SC416" s="160"/>
      <c r="SD416" s="160"/>
      <c r="SE416" s="160"/>
      <c r="SF416" s="160"/>
      <c r="SG416" s="160"/>
      <c r="SH416" s="160"/>
      <c r="SI416" s="160"/>
      <c r="SJ416" s="160"/>
      <c r="SK416" s="160"/>
      <c r="SL416" s="160"/>
      <c r="SM416" s="160"/>
      <c r="SN416" s="160"/>
      <c r="SO416" s="160"/>
      <c r="SP416" s="160"/>
      <c r="SQ416" s="160"/>
      <c r="SR416" s="160"/>
      <c r="SS416" s="160"/>
      <c r="ST416" s="160"/>
      <c r="SU416" s="160"/>
      <c r="SV416" s="160"/>
      <c r="SW416" s="160"/>
      <c r="SX416" s="160"/>
      <c r="SY416" s="160"/>
      <c r="SZ416" s="160"/>
      <c r="TA416" s="160"/>
      <c r="TB416" s="160"/>
      <c r="TC416" s="160"/>
      <c r="TD416" s="160"/>
      <c r="TE416" s="160"/>
      <c r="TF416" s="160"/>
    </row>
    <row r="417" spans="1:526">
      <c r="A417" s="160"/>
      <c r="B417" s="160"/>
      <c r="C417" s="160"/>
      <c r="D417" s="160"/>
      <c r="E417" s="160"/>
      <c r="F417" s="160"/>
      <c r="G417" s="160"/>
      <c r="H417" s="160"/>
      <c r="I417" s="160"/>
      <c r="J417" s="160"/>
      <c r="K417" s="160"/>
      <c r="L417" s="160"/>
      <c r="M417" s="160"/>
      <c r="N417" s="160"/>
      <c r="O417" s="160"/>
      <c r="P417" s="160"/>
      <c r="Q417" s="160"/>
      <c r="R417" s="160"/>
      <c r="S417" s="160"/>
      <c r="T417" s="160"/>
      <c r="U417" s="160"/>
      <c r="V417" s="160"/>
      <c r="W417" s="160"/>
      <c r="X417" s="160"/>
      <c r="Y417" s="160"/>
      <c r="Z417" s="160"/>
      <c r="AA417" s="160"/>
      <c r="AB417" s="160"/>
      <c r="AC417" s="160"/>
      <c r="AD417" s="160"/>
      <c r="AE417" s="160"/>
      <c r="AF417" s="160"/>
      <c r="AG417" s="160"/>
      <c r="AH417" s="160"/>
      <c r="AI417" s="160"/>
      <c r="AJ417" s="160"/>
      <c r="AK417" s="160"/>
      <c r="AL417" s="160"/>
      <c r="AM417" s="160"/>
      <c r="AN417" s="160"/>
      <c r="AO417" s="160"/>
      <c r="AP417" s="160"/>
      <c r="AQ417" s="160"/>
      <c r="AR417" s="160"/>
      <c r="AS417" s="160"/>
      <c r="AT417" s="160"/>
      <c r="AU417" s="160"/>
      <c r="AV417" s="160"/>
      <c r="AW417" s="160"/>
      <c r="AX417" s="160"/>
      <c r="AY417" s="160"/>
      <c r="AZ417" s="160"/>
      <c r="BA417" s="160"/>
      <c r="BB417" s="160"/>
      <c r="BC417" s="160"/>
      <c r="BD417" s="160"/>
      <c r="BE417" s="160"/>
      <c r="BF417" s="160"/>
      <c r="BG417" s="160"/>
      <c r="BH417" s="160"/>
      <c r="BI417" s="160"/>
      <c r="BJ417" s="160"/>
      <c r="BK417" s="160"/>
      <c r="BL417" s="160"/>
      <c r="BM417" s="160"/>
      <c r="BN417" s="160"/>
      <c r="BO417" s="160"/>
      <c r="BP417" s="160"/>
      <c r="BQ417" s="160"/>
      <c r="BR417" s="160"/>
      <c r="BS417" s="160"/>
      <c r="BT417" s="160"/>
      <c r="BU417" s="160"/>
      <c r="BV417" s="160"/>
      <c r="BW417" s="160"/>
      <c r="BX417" s="160"/>
      <c r="BY417" s="160"/>
      <c r="BZ417" s="160"/>
      <c r="CA417" s="160"/>
      <c r="CB417" s="160"/>
      <c r="CC417" s="160"/>
      <c r="CD417" s="160"/>
      <c r="CE417" s="160"/>
      <c r="CF417" s="160"/>
      <c r="CG417" s="160"/>
      <c r="CH417" s="160"/>
      <c r="CI417" s="160"/>
      <c r="CJ417" s="160"/>
      <c r="CK417" s="160"/>
      <c r="CL417" s="160"/>
      <c r="CM417" s="160"/>
      <c r="CN417" s="160"/>
      <c r="CO417" s="160"/>
      <c r="CP417" s="160"/>
      <c r="CQ417" s="160"/>
      <c r="CR417" s="160"/>
      <c r="CS417" s="160"/>
      <c r="CT417" s="160"/>
      <c r="CU417" s="160"/>
      <c r="CV417" s="160"/>
      <c r="CW417" s="160"/>
      <c r="CX417" s="160"/>
      <c r="CY417" s="160"/>
      <c r="CZ417" s="160"/>
      <c r="DA417" s="160"/>
      <c r="DB417" s="160"/>
      <c r="DC417" s="160"/>
      <c r="DD417" s="160"/>
      <c r="DE417" s="160"/>
      <c r="DF417" s="160"/>
      <c r="DG417" s="160"/>
      <c r="DH417" s="160"/>
      <c r="DI417" s="160"/>
      <c r="DJ417" s="160"/>
      <c r="DK417" s="160"/>
      <c r="DL417" s="160"/>
      <c r="DM417" s="160"/>
      <c r="DN417" s="160"/>
      <c r="DO417" s="160"/>
      <c r="DP417" s="160"/>
      <c r="DQ417" s="160"/>
      <c r="DR417" s="160"/>
      <c r="DS417" s="160"/>
      <c r="DT417" s="160"/>
      <c r="DU417" s="160"/>
      <c r="DV417" s="160"/>
      <c r="DW417" s="160"/>
      <c r="DX417" s="160"/>
      <c r="DY417" s="160"/>
      <c r="DZ417" s="160"/>
      <c r="EA417" s="160"/>
      <c r="EB417" s="160"/>
      <c r="EC417" s="160"/>
      <c r="ED417" s="160"/>
      <c r="EE417" s="160"/>
      <c r="EF417" s="160"/>
      <c r="EG417" s="160"/>
      <c r="EH417" s="160"/>
      <c r="EI417" s="160"/>
      <c r="EJ417" s="160"/>
      <c r="EK417" s="160"/>
      <c r="EL417" s="160"/>
      <c r="EM417" s="160"/>
      <c r="EN417" s="160"/>
      <c r="EO417" s="160"/>
      <c r="EP417" s="160"/>
      <c r="EQ417" s="160"/>
      <c r="ER417" s="160"/>
      <c r="ES417" s="160"/>
      <c r="ET417" s="160"/>
      <c r="EU417" s="160"/>
      <c r="EV417" s="160"/>
      <c r="EW417" s="160"/>
      <c r="EX417" s="160"/>
      <c r="EY417" s="160"/>
      <c r="EZ417" s="160"/>
      <c r="FA417" s="160"/>
      <c r="FB417" s="160"/>
      <c r="FC417" s="160"/>
      <c r="FD417" s="160"/>
      <c r="FE417" s="160"/>
      <c r="FF417" s="160"/>
      <c r="FG417" s="160"/>
      <c r="FH417" s="160"/>
      <c r="FI417" s="160"/>
      <c r="FJ417" s="160"/>
      <c r="FK417" s="160"/>
      <c r="FL417" s="160"/>
      <c r="FM417" s="160"/>
      <c r="FN417" s="160"/>
      <c r="FO417" s="160"/>
      <c r="FP417" s="160"/>
      <c r="FQ417" s="160"/>
      <c r="FR417" s="160"/>
      <c r="FS417" s="160"/>
      <c r="FT417" s="160"/>
      <c r="FU417" s="160"/>
      <c r="FV417" s="160"/>
      <c r="FW417" s="160"/>
      <c r="FX417" s="160"/>
      <c r="FY417" s="160"/>
      <c r="FZ417" s="160"/>
      <c r="GA417" s="160"/>
      <c r="GB417" s="160"/>
      <c r="GC417" s="160"/>
      <c r="GD417" s="160"/>
      <c r="GE417" s="160"/>
      <c r="GF417" s="160"/>
      <c r="GG417" s="160"/>
      <c r="GH417" s="160"/>
      <c r="GI417" s="160"/>
      <c r="GJ417" s="160"/>
      <c r="GK417" s="160"/>
      <c r="GL417" s="160"/>
      <c r="GM417" s="160"/>
      <c r="GN417" s="160"/>
      <c r="GO417" s="160"/>
      <c r="GP417" s="160"/>
      <c r="GQ417" s="160"/>
      <c r="GR417" s="160"/>
      <c r="GS417" s="160"/>
      <c r="GT417" s="160"/>
      <c r="GU417" s="160"/>
      <c r="GV417" s="160"/>
      <c r="GW417" s="160"/>
      <c r="GX417" s="160"/>
      <c r="GY417" s="160"/>
      <c r="GZ417" s="160"/>
      <c r="HA417" s="160"/>
      <c r="HB417" s="160"/>
      <c r="HC417" s="160"/>
      <c r="HD417" s="160"/>
      <c r="HE417" s="160"/>
      <c r="HF417" s="160"/>
      <c r="HG417" s="160"/>
      <c r="HH417" s="160"/>
      <c r="HI417" s="160"/>
      <c r="HJ417" s="160"/>
      <c r="HK417" s="160"/>
      <c r="HL417" s="160"/>
      <c r="HM417" s="160"/>
      <c r="HN417" s="160"/>
      <c r="HO417" s="160"/>
      <c r="HP417" s="160"/>
      <c r="HQ417" s="160"/>
      <c r="HR417" s="160"/>
      <c r="HS417" s="160"/>
      <c r="HT417" s="160"/>
      <c r="HU417" s="160"/>
      <c r="HV417" s="160"/>
      <c r="HW417" s="160"/>
      <c r="HX417" s="160"/>
      <c r="HY417" s="160"/>
      <c r="HZ417" s="160"/>
      <c r="IA417" s="160"/>
      <c r="IB417" s="160"/>
      <c r="IC417" s="160"/>
      <c r="ID417" s="160"/>
      <c r="IE417" s="160"/>
      <c r="IF417" s="160"/>
      <c r="IG417" s="160"/>
      <c r="IH417" s="160"/>
      <c r="II417" s="160"/>
      <c r="IJ417" s="160"/>
      <c r="IK417" s="160"/>
      <c r="IL417" s="160"/>
      <c r="IM417" s="160"/>
      <c r="IN417" s="160"/>
      <c r="IO417" s="160"/>
      <c r="IP417" s="160"/>
      <c r="IQ417" s="160"/>
      <c r="IR417" s="160"/>
      <c r="IS417" s="160"/>
      <c r="IT417" s="160"/>
      <c r="IU417" s="160"/>
      <c r="IV417" s="160"/>
      <c r="IW417" s="160"/>
      <c r="IX417" s="160"/>
      <c r="IY417" s="160"/>
      <c r="IZ417" s="160"/>
      <c r="JA417" s="160"/>
      <c r="JB417" s="160"/>
      <c r="JC417" s="160"/>
      <c r="JD417" s="160"/>
      <c r="JE417" s="160"/>
      <c r="JF417" s="160"/>
      <c r="JG417" s="160"/>
      <c r="JH417" s="160"/>
      <c r="JI417" s="160"/>
      <c r="JJ417" s="160"/>
      <c r="JK417" s="160"/>
      <c r="JL417" s="160"/>
      <c r="JM417" s="160"/>
      <c r="JN417" s="160"/>
      <c r="JO417" s="160"/>
      <c r="JP417" s="160"/>
      <c r="JQ417" s="160"/>
      <c r="JR417" s="160"/>
      <c r="JS417" s="160"/>
      <c r="JT417" s="160"/>
      <c r="JU417" s="160"/>
      <c r="JV417" s="160"/>
      <c r="JW417" s="160"/>
      <c r="JX417" s="160"/>
      <c r="JY417" s="160"/>
      <c r="JZ417" s="160"/>
      <c r="KA417" s="160"/>
      <c r="KB417" s="160"/>
      <c r="KC417" s="160"/>
      <c r="KD417" s="160"/>
      <c r="KE417" s="160"/>
      <c r="KF417" s="160"/>
      <c r="KG417" s="160"/>
      <c r="KH417" s="160"/>
      <c r="KI417" s="160"/>
      <c r="KJ417" s="160"/>
      <c r="KK417" s="160"/>
      <c r="KL417" s="160"/>
      <c r="KM417" s="160"/>
      <c r="KN417" s="160"/>
      <c r="KO417" s="160"/>
      <c r="KP417" s="160"/>
      <c r="KQ417" s="160"/>
      <c r="KR417" s="160"/>
      <c r="KS417" s="160"/>
      <c r="KT417" s="160"/>
      <c r="KU417" s="160"/>
      <c r="KV417" s="160"/>
      <c r="KW417" s="160"/>
      <c r="KX417" s="160"/>
      <c r="KY417" s="160"/>
      <c r="KZ417" s="160"/>
      <c r="LA417" s="160"/>
      <c r="LB417" s="160"/>
      <c r="LC417" s="160"/>
      <c r="LD417" s="160"/>
      <c r="LE417" s="160"/>
      <c r="LF417" s="160"/>
      <c r="LG417" s="160"/>
      <c r="LH417" s="160"/>
      <c r="LI417" s="160"/>
      <c r="LJ417" s="160"/>
      <c r="LK417" s="160"/>
      <c r="LL417" s="160"/>
      <c r="LM417" s="160"/>
      <c r="LN417" s="160"/>
      <c r="LO417" s="160"/>
      <c r="LP417" s="160"/>
      <c r="LQ417" s="160"/>
      <c r="LR417" s="160"/>
      <c r="LS417" s="160"/>
      <c r="LT417" s="160"/>
      <c r="LU417" s="160"/>
      <c r="LV417" s="160"/>
      <c r="LW417" s="160"/>
      <c r="LX417" s="160"/>
      <c r="LY417" s="160"/>
      <c r="LZ417" s="160"/>
      <c r="MA417" s="160"/>
      <c r="MB417" s="160"/>
      <c r="MC417" s="160"/>
      <c r="MD417" s="160"/>
      <c r="ME417" s="160"/>
      <c r="MF417" s="160"/>
      <c r="MG417" s="160"/>
      <c r="MH417" s="160"/>
      <c r="MI417" s="160"/>
      <c r="MJ417" s="160"/>
      <c r="MK417" s="160"/>
      <c r="ML417" s="160"/>
      <c r="MM417" s="160"/>
      <c r="MN417" s="160"/>
      <c r="MO417" s="160"/>
      <c r="MP417" s="160"/>
      <c r="MQ417" s="160"/>
      <c r="MR417" s="160"/>
      <c r="MS417" s="160"/>
      <c r="MT417" s="160"/>
      <c r="MU417" s="160"/>
      <c r="MV417" s="160"/>
      <c r="MW417" s="160"/>
      <c r="MX417" s="160"/>
      <c r="MY417" s="160"/>
      <c r="MZ417" s="160"/>
      <c r="NA417" s="160"/>
      <c r="NB417" s="160"/>
      <c r="NC417" s="160"/>
      <c r="ND417" s="160"/>
      <c r="NE417" s="160"/>
      <c r="NF417" s="160"/>
      <c r="NG417" s="160"/>
      <c r="NH417" s="160"/>
      <c r="NI417" s="160"/>
      <c r="NJ417" s="160"/>
      <c r="NK417" s="160"/>
      <c r="NL417" s="160"/>
      <c r="NM417" s="160"/>
      <c r="NN417" s="160"/>
      <c r="NO417" s="160"/>
      <c r="NP417" s="160"/>
      <c r="NQ417" s="160"/>
      <c r="NR417" s="160"/>
      <c r="NS417" s="160"/>
      <c r="NT417" s="160"/>
      <c r="NU417" s="160"/>
      <c r="NV417" s="160"/>
      <c r="NW417" s="160"/>
      <c r="NX417" s="160"/>
      <c r="NY417" s="160"/>
      <c r="NZ417" s="160"/>
      <c r="OA417" s="160"/>
      <c r="OB417" s="160"/>
      <c r="OC417" s="160"/>
      <c r="OD417" s="160"/>
      <c r="OE417" s="160"/>
      <c r="OF417" s="160"/>
      <c r="OG417" s="160"/>
      <c r="OH417" s="160"/>
      <c r="OI417" s="160"/>
      <c r="OJ417" s="160"/>
      <c r="OK417" s="160"/>
      <c r="OL417" s="160"/>
      <c r="OM417" s="160"/>
      <c r="ON417" s="160"/>
      <c r="OO417" s="160"/>
      <c r="OP417" s="160"/>
      <c r="OQ417" s="160"/>
      <c r="OR417" s="160"/>
      <c r="OS417" s="160"/>
      <c r="OT417" s="160"/>
      <c r="OU417" s="160"/>
      <c r="OV417" s="160"/>
      <c r="OW417" s="160"/>
      <c r="OX417" s="160"/>
      <c r="OY417" s="160"/>
      <c r="OZ417" s="160"/>
      <c r="PA417" s="160"/>
      <c r="PB417" s="160"/>
      <c r="PC417" s="160"/>
      <c r="PD417" s="160"/>
      <c r="PE417" s="160"/>
      <c r="PF417" s="160"/>
      <c r="PG417" s="160"/>
      <c r="PH417" s="160"/>
      <c r="PI417" s="160"/>
      <c r="PJ417" s="160"/>
      <c r="PK417" s="160"/>
      <c r="PL417" s="160"/>
      <c r="PM417" s="160"/>
      <c r="PN417" s="160"/>
      <c r="PO417" s="160"/>
      <c r="PP417" s="160"/>
      <c r="PQ417" s="160"/>
      <c r="PR417" s="160"/>
      <c r="PS417" s="160"/>
      <c r="PT417" s="160"/>
      <c r="PU417" s="160"/>
      <c r="PV417" s="160"/>
      <c r="PW417" s="160"/>
      <c r="PX417" s="160"/>
      <c r="PY417" s="160"/>
      <c r="PZ417" s="160"/>
      <c r="QA417" s="160"/>
      <c r="QB417" s="160"/>
      <c r="QC417" s="160"/>
      <c r="QD417" s="160"/>
      <c r="QE417" s="160"/>
      <c r="QF417" s="160"/>
      <c r="QG417" s="160"/>
      <c r="QH417" s="160"/>
      <c r="QI417" s="160"/>
      <c r="QJ417" s="160"/>
      <c r="QK417" s="160"/>
      <c r="QL417" s="160"/>
      <c r="QM417" s="160"/>
      <c r="QN417" s="160"/>
      <c r="QO417" s="160"/>
      <c r="QP417" s="160"/>
      <c r="QQ417" s="160"/>
      <c r="QR417" s="160"/>
      <c r="QS417" s="160"/>
      <c r="QT417" s="160"/>
      <c r="QU417" s="160"/>
      <c r="QV417" s="160"/>
      <c r="QW417" s="160"/>
      <c r="QX417" s="160"/>
      <c r="QY417" s="160"/>
      <c r="QZ417" s="160"/>
      <c r="RA417" s="160"/>
      <c r="RB417" s="160"/>
      <c r="RC417" s="160"/>
      <c r="RD417" s="160"/>
      <c r="RE417" s="160"/>
      <c r="RF417" s="160"/>
      <c r="RG417" s="160"/>
      <c r="RH417" s="160"/>
      <c r="RI417" s="160"/>
      <c r="RJ417" s="160"/>
      <c r="RK417" s="160"/>
      <c r="RL417" s="160"/>
      <c r="RM417" s="160"/>
      <c r="RN417" s="160"/>
      <c r="RO417" s="160"/>
      <c r="RP417" s="160"/>
      <c r="RQ417" s="160"/>
      <c r="RR417" s="160"/>
      <c r="RS417" s="160"/>
      <c r="RT417" s="160"/>
      <c r="RU417" s="160"/>
      <c r="RV417" s="160"/>
      <c r="RW417" s="160"/>
      <c r="RX417" s="160"/>
      <c r="RY417" s="160"/>
      <c r="RZ417" s="160"/>
      <c r="SA417" s="160"/>
      <c r="SB417" s="160"/>
      <c r="SC417" s="160"/>
      <c r="SD417" s="160"/>
      <c r="SE417" s="160"/>
      <c r="SF417" s="160"/>
      <c r="SG417" s="160"/>
      <c r="SH417" s="160"/>
      <c r="SI417" s="160"/>
      <c r="SJ417" s="160"/>
      <c r="SK417" s="160"/>
      <c r="SL417" s="160"/>
      <c r="SM417" s="160"/>
      <c r="SN417" s="160"/>
      <c r="SO417" s="160"/>
      <c r="SP417" s="160"/>
      <c r="SQ417" s="160"/>
      <c r="SR417" s="160"/>
      <c r="SS417" s="160"/>
      <c r="ST417" s="160"/>
      <c r="SU417" s="160"/>
      <c r="SV417" s="160"/>
      <c r="SW417" s="160"/>
      <c r="SX417" s="160"/>
      <c r="SY417" s="160"/>
      <c r="SZ417" s="160"/>
      <c r="TA417" s="160"/>
      <c r="TB417" s="160"/>
      <c r="TC417" s="160"/>
      <c r="TD417" s="160"/>
      <c r="TE417" s="160"/>
      <c r="TF417" s="160"/>
    </row>
    <row r="418" spans="1:526">
      <c r="A418" s="160"/>
      <c r="B418" s="160"/>
      <c r="C418" s="160"/>
      <c r="D418" s="160"/>
      <c r="E418" s="160"/>
      <c r="F418" s="160"/>
      <c r="G418" s="160"/>
      <c r="H418" s="160"/>
      <c r="I418" s="160"/>
      <c r="J418" s="160"/>
      <c r="K418" s="160"/>
      <c r="L418" s="160"/>
      <c r="M418" s="160"/>
      <c r="N418" s="160"/>
      <c r="O418" s="160"/>
      <c r="P418" s="160"/>
      <c r="Q418" s="160"/>
      <c r="R418" s="160"/>
      <c r="S418" s="160"/>
      <c r="T418" s="160"/>
      <c r="U418" s="160"/>
      <c r="V418" s="160"/>
      <c r="W418" s="160"/>
      <c r="X418" s="160"/>
      <c r="Y418" s="160"/>
      <c r="Z418" s="160"/>
      <c r="AA418" s="160"/>
      <c r="AB418" s="160"/>
      <c r="AC418" s="160"/>
      <c r="AD418" s="160"/>
      <c r="AE418" s="160"/>
      <c r="AF418" s="160"/>
      <c r="AG418" s="160"/>
      <c r="AH418" s="160"/>
      <c r="AI418" s="160"/>
      <c r="AJ418" s="160"/>
      <c r="AK418" s="160"/>
      <c r="AL418" s="160"/>
      <c r="AM418" s="160"/>
      <c r="AN418" s="160"/>
      <c r="AO418" s="160"/>
      <c r="AP418" s="160"/>
      <c r="AQ418" s="160"/>
      <c r="AR418" s="160"/>
      <c r="AS418" s="160"/>
      <c r="AT418" s="160"/>
      <c r="AU418" s="160"/>
      <c r="AV418" s="160"/>
      <c r="AW418" s="160"/>
      <c r="AX418" s="160"/>
      <c r="AY418" s="160"/>
      <c r="AZ418" s="160"/>
      <c r="BA418" s="160"/>
      <c r="BB418" s="160"/>
      <c r="BC418" s="160"/>
      <c r="BD418" s="160"/>
      <c r="BE418" s="160"/>
      <c r="BF418" s="160"/>
      <c r="BG418" s="160"/>
      <c r="BH418" s="160"/>
      <c r="BI418" s="160"/>
      <c r="BJ418" s="160"/>
      <c r="BK418" s="160"/>
      <c r="BL418" s="160"/>
      <c r="BM418" s="160"/>
      <c r="BN418" s="160"/>
      <c r="BO418" s="160"/>
      <c r="BP418" s="160"/>
      <c r="BQ418" s="160"/>
      <c r="BR418" s="160"/>
      <c r="BS418" s="160"/>
      <c r="BT418" s="160"/>
      <c r="BU418" s="160"/>
      <c r="BV418" s="160"/>
      <c r="BW418" s="160"/>
      <c r="BX418" s="160"/>
      <c r="BY418" s="160"/>
      <c r="BZ418" s="160"/>
      <c r="CA418" s="160"/>
      <c r="CB418" s="160"/>
      <c r="CC418" s="160"/>
      <c r="CD418" s="160"/>
      <c r="CE418" s="160"/>
      <c r="CF418" s="160"/>
      <c r="CG418" s="160"/>
      <c r="CH418" s="160"/>
      <c r="CI418" s="160"/>
      <c r="CJ418" s="160"/>
      <c r="CK418" s="160"/>
      <c r="CL418" s="160"/>
      <c r="CM418" s="160"/>
      <c r="CN418" s="160"/>
      <c r="CO418" s="160"/>
      <c r="CP418" s="160"/>
      <c r="CQ418" s="160"/>
      <c r="CR418" s="160"/>
      <c r="CS418" s="160"/>
      <c r="CT418" s="160"/>
      <c r="CU418" s="160"/>
      <c r="CV418" s="160"/>
      <c r="CW418" s="160"/>
      <c r="CX418" s="160"/>
      <c r="CY418" s="160"/>
      <c r="CZ418" s="160"/>
      <c r="DA418" s="160"/>
      <c r="DB418" s="160"/>
      <c r="DC418" s="160"/>
      <c r="DD418" s="160"/>
      <c r="DE418" s="160"/>
      <c r="DF418" s="160"/>
      <c r="DG418" s="160"/>
      <c r="DH418" s="160"/>
      <c r="DI418" s="160"/>
      <c r="DJ418" s="160"/>
      <c r="DK418" s="160"/>
      <c r="DL418" s="160"/>
      <c r="DM418" s="160"/>
      <c r="DN418" s="160"/>
      <c r="DO418" s="160"/>
      <c r="DP418" s="160"/>
      <c r="DQ418" s="160"/>
      <c r="DR418" s="160"/>
      <c r="DS418" s="160"/>
      <c r="DT418" s="160"/>
      <c r="DU418" s="160"/>
      <c r="DV418" s="160"/>
      <c r="DW418" s="160"/>
      <c r="DX418" s="160"/>
      <c r="DY418" s="160"/>
      <c r="DZ418" s="160"/>
      <c r="EA418" s="160"/>
      <c r="EB418" s="160"/>
      <c r="EC418" s="160"/>
      <c r="ED418" s="160"/>
      <c r="EE418" s="160"/>
      <c r="EF418" s="160"/>
      <c r="EG418" s="160"/>
      <c r="EH418" s="160"/>
      <c r="EI418" s="160"/>
      <c r="EJ418" s="160"/>
      <c r="EK418" s="160"/>
      <c r="EL418" s="160"/>
      <c r="EM418" s="160"/>
      <c r="EN418" s="160"/>
      <c r="EO418" s="160"/>
      <c r="EP418" s="160"/>
      <c r="EQ418" s="160"/>
      <c r="ER418" s="160"/>
      <c r="ES418" s="160"/>
      <c r="ET418" s="160"/>
      <c r="EU418" s="160"/>
      <c r="EV418" s="160"/>
      <c r="EW418" s="160"/>
      <c r="EX418" s="160"/>
      <c r="EY418" s="160"/>
      <c r="EZ418" s="160"/>
      <c r="FA418" s="160"/>
      <c r="FB418" s="160"/>
      <c r="FC418" s="160"/>
      <c r="FD418" s="160"/>
      <c r="FE418" s="160"/>
      <c r="FF418" s="160"/>
      <c r="FG418" s="160"/>
      <c r="FH418" s="160"/>
      <c r="FI418" s="160"/>
      <c r="FJ418" s="160"/>
      <c r="FK418" s="160"/>
      <c r="FL418" s="160"/>
      <c r="FM418" s="160"/>
      <c r="FN418" s="160"/>
      <c r="FO418" s="160"/>
      <c r="FP418" s="160"/>
      <c r="FQ418" s="160"/>
      <c r="FR418" s="160"/>
      <c r="FS418" s="160"/>
      <c r="FT418" s="160"/>
      <c r="FU418" s="160"/>
      <c r="FV418" s="160"/>
      <c r="FW418" s="160"/>
      <c r="FX418" s="160"/>
      <c r="FY418" s="160"/>
      <c r="FZ418" s="160"/>
      <c r="GA418" s="160"/>
      <c r="GB418" s="160"/>
      <c r="GC418" s="160"/>
      <c r="GD418" s="160"/>
      <c r="GE418" s="160"/>
      <c r="GF418" s="160"/>
      <c r="GG418" s="160"/>
      <c r="GH418" s="160"/>
      <c r="GI418" s="160"/>
      <c r="GJ418" s="160"/>
      <c r="GK418" s="160"/>
      <c r="GL418" s="160"/>
      <c r="GM418" s="160"/>
      <c r="GN418" s="160"/>
      <c r="GO418" s="160"/>
      <c r="GP418" s="160"/>
      <c r="GQ418" s="160"/>
      <c r="GR418" s="160"/>
      <c r="GS418" s="160"/>
      <c r="GT418" s="160"/>
      <c r="GU418" s="160"/>
      <c r="GV418" s="160"/>
      <c r="GW418" s="160"/>
      <c r="GX418" s="160"/>
      <c r="GY418" s="160"/>
      <c r="GZ418" s="160"/>
      <c r="HA418" s="160"/>
      <c r="HB418" s="160"/>
      <c r="HC418" s="160"/>
      <c r="HD418" s="160"/>
      <c r="HE418" s="160"/>
      <c r="HF418" s="160"/>
      <c r="HG418" s="160"/>
      <c r="HH418" s="160"/>
      <c r="HI418" s="160"/>
      <c r="HJ418" s="160"/>
      <c r="HK418" s="160"/>
      <c r="HL418" s="160"/>
      <c r="HM418" s="160"/>
      <c r="HN418" s="160"/>
      <c r="HO418" s="160"/>
      <c r="HP418" s="160"/>
      <c r="HQ418" s="160"/>
      <c r="HR418" s="160"/>
      <c r="HS418" s="160"/>
      <c r="HT418" s="160"/>
      <c r="HU418" s="160"/>
      <c r="HV418" s="160"/>
      <c r="HW418" s="160"/>
      <c r="HX418" s="160"/>
      <c r="HY418" s="160"/>
      <c r="HZ418" s="160"/>
      <c r="IA418" s="160"/>
      <c r="IB418" s="160"/>
      <c r="IC418" s="160"/>
      <c r="ID418" s="160"/>
      <c r="IE418" s="160"/>
      <c r="IF418" s="160"/>
      <c r="IG418" s="160"/>
      <c r="IH418" s="160"/>
      <c r="II418" s="160"/>
      <c r="IJ418" s="160"/>
      <c r="IK418" s="160"/>
      <c r="IL418" s="160"/>
      <c r="IM418" s="160"/>
      <c r="IN418" s="160"/>
      <c r="IO418" s="160"/>
      <c r="IP418" s="160"/>
      <c r="IQ418" s="160"/>
      <c r="IR418" s="160"/>
      <c r="IS418" s="160"/>
      <c r="IT418" s="160"/>
      <c r="IU418" s="160"/>
      <c r="IV418" s="160"/>
      <c r="IW418" s="160"/>
      <c r="IX418" s="160"/>
      <c r="IY418" s="160"/>
      <c r="IZ418" s="160"/>
      <c r="JA418" s="160"/>
      <c r="JB418" s="160"/>
      <c r="JC418" s="160"/>
      <c r="JD418" s="160"/>
      <c r="JE418" s="160"/>
      <c r="JF418" s="160"/>
      <c r="JG418" s="160"/>
      <c r="JH418" s="160"/>
      <c r="JI418" s="160"/>
      <c r="JJ418" s="160"/>
      <c r="JK418" s="160"/>
      <c r="JL418" s="160"/>
      <c r="JM418" s="160"/>
      <c r="JN418" s="160"/>
      <c r="JO418" s="160"/>
      <c r="JP418" s="160"/>
      <c r="JQ418" s="160"/>
      <c r="JR418" s="160"/>
      <c r="JS418" s="160"/>
      <c r="JT418" s="160"/>
      <c r="JU418" s="160"/>
      <c r="JV418" s="160"/>
      <c r="JW418" s="160"/>
      <c r="JX418" s="160"/>
      <c r="JY418" s="160"/>
      <c r="JZ418" s="160"/>
      <c r="KA418" s="160"/>
      <c r="KB418" s="160"/>
      <c r="KC418" s="160"/>
      <c r="KD418" s="160"/>
      <c r="KE418" s="160"/>
      <c r="KF418" s="160"/>
      <c r="KG418" s="160"/>
      <c r="KH418" s="160"/>
      <c r="KI418" s="160"/>
      <c r="KJ418" s="160"/>
      <c r="KK418" s="160"/>
      <c r="KL418" s="160"/>
      <c r="KM418" s="160"/>
      <c r="KN418" s="160"/>
      <c r="KO418" s="160"/>
      <c r="KP418" s="160"/>
      <c r="KQ418" s="160"/>
      <c r="KR418" s="160"/>
      <c r="KS418" s="160"/>
      <c r="KT418" s="160"/>
      <c r="KU418" s="160"/>
      <c r="KV418" s="160"/>
      <c r="KW418" s="160"/>
      <c r="KX418" s="160"/>
      <c r="KY418" s="160"/>
      <c r="KZ418" s="160"/>
      <c r="LA418" s="160"/>
      <c r="LB418" s="160"/>
      <c r="LC418" s="160"/>
      <c r="LD418" s="160"/>
      <c r="LE418" s="160"/>
      <c r="LF418" s="160"/>
      <c r="LG418" s="160"/>
      <c r="LH418" s="160"/>
      <c r="LI418" s="160"/>
      <c r="LJ418" s="160"/>
      <c r="LK418" s="160"/>
      <c r="LL418" s="160"/>
      <c r="LM418" s="160"/>
      <c r="LN418" s="160"/>
      <c r="LO418" s="160"/>
      <c r="LP418" s="160"/>
      <c r="LQ418" s="160"/>
      <c r="LR418" s="160"/>
      <c r="LS418" s="160"/>
      <c r="LT418" s="160"/>
      <c r="LU418" s="160"/>
      <c r="LV418" s="160"/>
      <c r="LW418" s="160"/>
      <c r="LX418" s="160"/>
      <c r="LY418" s="160"/>
      <c r="LZ418" s="160"/>
      <c r="MA418" s="160"/>
      <c r="MB418" s="160"/>
      <c r="MC418" s="160"/>
      <c r="MD418" s="160"/>
      <c r="ME418" s="160"/>
      <c r="MF418" s="160"/>
      <c r="MG418" s="160"/>
      <c r="MH418" s="160"/>
      <c r="MI418" s="160"/>
      <c r="MJ418" s="160"/>
      <c r="MK418" s="160"/>
      <c r="ML418" s="160"/>
      <c r="MM418" s="160"/>
      <c r="MN418" s="160"/>
      <c r="MO418" s="160"/>
      <c r="MP418" s="160"/>
      <c r="MQ418" s="160"/>
      <c r="MR418" s="160"/>
      <c r="MS418" s="160"/>
      <c r="MT418" s="160"/>
      <c r="MU418" s="160"/>
      <c r="MV418" s="160"/>
      <c r="MW418" s="160"/>
      <c r="MX418" s="160"/>
      <c r="MY418" s="160"/>
      <c r="MZ418" s="160"/>
      <c r="NA418" s="160"/>
      <c r="NB418" s="160"/>
      <c r="NC418" s="160"/>
      <c r="ND418" s="160"/>
      <c r="NE418" s="160"/>
      <c r="NF418" s="160"/>
      <c r="NG418" s="160"/>
      <c r="NH418" s="160"/>
      <c r="NI418" s="160"/>
      <c r="NJ418" s="160"/>
      <c r="NK418" s="160"/>
      <c r="NL418" s="160"/>
      <c r="NM418" s="160"/>
      <c r="NN418" s="160"/>
      <c r="NO418" s="160"/>
      <c r="NP418" s="160"/>
      <c r="NQ418" s="160"/>
      <c r="NR418" s="160"/>
      <c r="NS418" s="160"/>
      <c r="NT418" s="160"/>
      <c r="NU418" s="160"/>
      <c r="NV418" s="160"/>
      <c r="NW418" s="160"/>
      <c r="NX418" s="160"/>
      <c r="NY418" s="160"/>
      <c r="NZ418" s="160"/>
      <c r="OA418" s="160"/>
      <c r="OB418" s="160"/>
      <c r="OC418" s="160"/>
      <c r="OD418" s="160"/>
      <c r="OE418" s="160"/>
      <c r="OF418" s="160"/>
      <c r="OG418" s="160"/>
      <c r="OH418" s="160"/>
      <c r="OI418" s="160"/>
      <c r="OJ418" s="160"/>
      <c r="OK418" s="160"/>
      <c r="OL418" s="160"/>
      <c r="OM418" s="160"/>
      <c r="ON418" s="160"/>
      <c r="OO418" s="160"/>
      <c r="OP418" s="160"/>
      <c r="OQ418" s="160"/>
      <c r="OR418" s="160"/>
      <c r="OS418" s="160"/>
      <c r="OT418" s="160"/>
      <c r="OU418" s="160"/>
      <c r="OV418" s="160"/>
      <c r="OW418" s="160"/>
      <c r="OX418" s="160"/>
      <c r="OY418" s="160"/>
      <c r="OZ418" s="160"/>
      <c r="PA418" s="160"/>
      <c r="PB418" s="160"/>
      <c r="PC418" s="160"/>
      <c r="PD418" s="160"/>
      <c r="PE418" s="160"/>
      <c r="PF418" s="160"/>
      <c r="PG418" s="160"/>
      <c r="PH418" s="160"/>
      <c r="PI418" s="160"/>
      <c r="PJ418" s="160"/>
      <c r="PK418" s="160"/>
      <c r="PL418" s="160"/>
      <c r="PM418" s="160"/>
      <c r="PN418" s="160"/>
      <c r="PO418" s="160"/>
      <c r="PP418" s="160"/>
      <c r="PQ418" s="160"/>
      <c r="PR418" s="160"/>
      <c r="PS418" s="160"/>
      <c r="PT418" s="160"/>
      <c r="PU418" s="160"/>
      <c r="PV418" s="160"/>
      <c r="PW418" s="160"/>
      <c r="PX418" s="160"/>
      <c r="PY418" s="160"/>
      <c r="PZ418" s="160"/>
      <c r="QA418" s="160"/>
      <c r="QB418" s="160"/>
      <c r="QC418" s="160"/>
      <c r="QD418" s="160"/>
      <c r="QE418" s="160"/>
      <c r="QF418" s="160"/>
      <c r="QG418" s="160"/>
      <c r="QH418" s="160"/>
      <c r="QI418" s="160"/>
      <c r="QJ418" s="160"/>
      <c r="QK418" s="160"/>
      <c r="QL418" s="160"/>
      <c r="QM418" s="160"/>
      <c r="QN418" s="160"/>
      <c r="QO418" s="160"/>
      <c r="QP418" s="160"/>
      <c r="QQ418" s="160"/>
      <c r="QR418" s="160"/>
      <c r="QS418" s="160"/>
      <c r="QT418" s="160"/>
      <c r="QU418" s="160"/>
      <c r="QV418" s="160"/>
      <c r="QW418" s="160"/>
      <c r="QX418" s="160"/>
      <c r="QY418" s="160"/>
      <c r="QZ418" s="160"/>
      <c r="RA418" s="160"/>
      <c r="RB418" s="160"/>
      <c r="RC418" s="160"/>
      <c r="RD418" s="160"/>
      <c r="RE418" s="160"/>
      <c r="RF418" s="160"/>
      <c r="RG418" s="160"/>
      <c r="RH418" s="160"/>
      <c r="RI418" s="160"/>
      <c r="RJ418" s="160"/>
      <c r="RK418" s="160"/>
      <c r="RL418" s="160"/>
      <c r="RM418" s="160"/>
      <c r="RN418" s="160"/>
      <c r="RO418" s="160"/>
      <c r="RP418" s="160"/>
      <c r="RQ418" s="160"/>
      <c r="RR418" s="160"/>
      <c r="RS418" s="160"/>
      <c r="RT418" s="160"/>
      <c r="RU418" s="160"/>
      <c r="RV418" s="160"/>
      <c r="RW418" s="160"/>
      <c r="RX418" s="160"/>
      <c r="RY418" s="160"/>
      <c r="RZ418" s="160"/>
      <c r="SA418" s="160"/>
      <c r="SB418" s="160"/>
      <c r="SC418" s="160"/>
      <c r="SD418" s="160"/>
      <c r="SE418" s="160"/>
      <c r="SF418" s="160"/>
      <c r="SG418" s="160"/>
      <c r="SH418" s="160"/>
      <c r="SI418" s="160"/>
      <c r="SJ418" s="160"/>
      <c r="SK418" s="160"/>
      <c r="SL418" s="160"/>
      <c r="SM418" s="160"/>
      <c r="SN418" s="160"/>
      <c r="SO418" s="160"/>
      <c r="SP418" s="160"/>
      <c r="SQ418" s="160"/>
      <c r="SR418" s="160"/>
      <c r="SS418" s="160"/>
      <c r="ST418" s="160"/>
      <c r="SU418" s="160"/>
      <c r="SV418" s="160"/>
      <c r="SW418" s="160"/>
      <c r="SX418" s="160"/>
      <c r="SY418" s="160"/>
      <c r="SZ418" s="160"/>
      <c r="TA418" s="160"/>
      <c r="TB418" s="160"/>
      <c r="TC418" s="160"/>
      <c r="TD418" s="160"/>
      <c r="TE418" s="160"/>
      <c r="TF418" s="160"/>
    </row>
    <row r="419" spans="1:526">
      <c r="A419" s="160"/>
      <c r="B419" s="160"/>
      <c r="C419" s="160"/>
      <c r="D419" s="160"/>
      <c r="E419" s="160"/>
      <c r="F419" s="160"/>
      <c r="G419" s="160"/>
      <c r="H419" s="160"/>
      <c r="I419" s="160"/>
      <c r="J419" s="160"/>
      <c r="K419" s="160"/>
      <c r="L419" s="160"/>
      <c r="M419" s="160"/>
      <c r="N419" s="160"/>
      <c r="O419" s="160"/>
      <c r="P419" s="160"/>
      <c r="Q419" s="160"/>
      <c r="R419" s="160"/>
      <c r="S419" s="160"/>
      <c r="T419" s="160"/>
      <c r="U419" s="160"/>
      <c r="V419" s="160"/>
      <c r="W419" s="160"/>
      <c r="X419" s="160"/>
      <c r="Y419" s="160"/>
      <c r="Z419" s="160"/>
      <c r="AA419" s="160"/>
      <c r="AB419" s="160"/>
      <c r="AC419" s="160"/>
      <c r="AD419" s="160"/>
      <c r="AE419" s="160"/>
      <c r="AF419" s="160"/>
      <c r="AG419" s="160"/>
      <c r="AH419" s="160"/>
      <c r="AI419" s="160"/>
      <c r="AJ419" s="160"/>
      <c r="AK419" s="160"/>
      <c r="AL419" s="160"/>
      <c r="AM419" s="160"/>
      <c r="AN419" s="160"/>
      <c r="AO419" s="160"/>
      <c r="AP419" s="160"/>
      <c r="AQ419" s="160"/>
      <c r="AR419" s="160"/>
      <c r="AS419" s="160"/>
      <c r="AT419" s="160"/>
      <c r="AU419" s="160"/>
      <c r="AV419" s="160"/>
      <c r="AW419" s="160"/>
      <c r="AX419" s="160"/>
      <c r="AY419" s="160"/>
      <c r="AZ419" s="160"/>
      <c r="BA419" s="160"/>
      <c r="BB419" s="160"/>
      <c r="BC419" s="160"/>
      <c r="BD419" s="160"/>
      <c r="BE419" s="160"/>
      <c r="BF419" s="160"/>
      <c r="BG419" s="160"/>
      <c r="BH419" s="160"/>
      <c r="BI419" s="160"/>
      <c r="BJ419" s="160"/>
      <c r="BK419" s="160"/>
      <c r="BL419" s="160"/>
      <c r="BM419" s="160"/>
      <c r="BN419" s="160"/>
      <c r="BO419" s="160"/>
      <c r="BP419" s="160"/>
      <c r="BQ419" s="160"/>
      <c r="BR419" s="160"/>
      <c r="BS419" s="160"/>
      <c r="BT419" s="160"/>
      <c r="BU419" s="160"/>
      <c r="BV419" s="160"/>
      <c r="BW419" s="160"/>
      <c r="BX419" s="160"/>
      <c r="BY419" s="160"/>
      <c r="BZ419" s="160"/>
      <c r="CA419" s="160"/>
      <c r="CB419" s="160"/>
      <c r="CC419" s="160"/>
      <c r="CD419" s="160"/>
      <c r="CE419" s="160"/>
      <c r="CF419" s="160"/>
      <c r="CG419" s="160"/>
      <c r="CH419" s="160"/>
      <c r="CI419" s="160"/>
      <c r="CJ419" s="160"/>
      <c r="CK419" s="160"/>
      <c r="CL419" s="160"/>
      <c r="CM419" s="160"/>
      <c r="CN419" s="160"/>
      <c r="CO419" s="160"/>
      <c r="CP419" s="160"/>
      <c r="CQ419" s="160"/>
      <c r="CR419" s="160"/>
      <c r="CS419" s="160"/>
      <c r="CT419" s="160"/>
      <c r="CU419" s="160"/>
      <c r="CV419" s="160"/>
      <c r="CW419" s="160"/>
      <c r="CX419" s="160"/>
      <c r="CY419" s="160"/>
      <c r="CZ419" s="160"/>
      <c r="DA419" s="160"/>
      <c r="DB419" s="160"/>
      <c r="DC419" s="160"/>
      <c r="DD419" s="160"/>
      <c r="DE419" s="160"/>
      <c r="DF419" s="160"/>
      <c r="DG419" s="160"/>
      <c r="DH419" s="160"/>
      <c r="DI419" s="160"/>
      <c r="DJ419" s="160"/>
      <c r="DK419" s="160"/>
      <c r="DL419" s="160"/>
      <c r="DM419" s="160"/>
      <c r="DN419" s="160"/>
      <c r="DO419" s="160"/>
      <c r="DP419" s="160"/>
      <c r="DQ419" s="160"/>
      <c r="DR419" s="160"/>
      <c r="DS419" s="160"/>
      <c r="DT419" s="160"/>
      <c r="DU419" s="160"/>
      <c r="DV419" s="160"/>
      <c r="DW419" s="160"/>
      <c r="DX419" s="160"/>
      <c r="DY419" s="160"/>
      <c r="DZ419" s="160"/>
      <c r="EA419" s="160"/>
      <c r="EB419" s="160"/>
      <c r="EC419" s="160"/>
      <c r="ED419" s="160"/>
      <c r="EE419" s="160"/>
      <c r="EF419" s="160"/>
      <c r="EG419" s="160"/>
      <c r="EH419" s="160"/>
      <c r="EI419" s="160"/>
      <c r="EJ419" s="160"/>
      <c r="EK419" s="160"/>
      <c r="EL419" s="160"/>
      <c r="EM419" s="160"/>
      <c r="EN419" s="160"/>
      <c r="EO419" s="160"/>
      <c r="EP419" s="160"/>
      <c r="EQ419" s="160"/>
      <c r="ER419" s="160"/>
      <c r="ES419" s="160"/>
      <c r="ET419" s="160"/>
      <c r="EU419" s="160"/>
      <c r="EV419" s="160"/>
      <c r="EW419" s="160"/>
      <c r="EX419" s="160"/>
      <c r="EY419" s="160"/>
      <c r="EZ419" s="160"/>
      <c r="FA419" s="160"/>
      <c r="FB419" s="160"/>
      <c r="FC419" s="160"/>
      <c r="FD419" s="160"/>
      <c r="FE419" s="160"/>
      <c r="FF419" s="160"/>
      <c r="FG419" s="160"/>
      <c r="FH419" s="160"/>
      <c r="FI419" s="160"/>
      <c r="FJ419" s="160"/>
      <c r="FK419" s="160"/>
      <c r="FL419" s="160"/>
      <c r="FM419" s="160"/>
      <c r="FN419" s="160"/>
      <c r="FO419" s="160"/>
      <c r="FP419" s="160"/>
      <c r="FQ419" s="160"/>
      <c r="FR419" s="160"/>
      <c r="FS419" s="160"/>
      <c r="FT419" s="160"/>
      <c r="FU419" s="160"/>
      <c r="FV419" s="160"/>
      <c r="FW419" s="160"/>
      <c r="FX419" s="160"/>
      <c r="FY419" s="160"/>
      <c r="FZ419" s="160"/>
      <c r="GA419" s="160"/>
      <c r="GB419" s="160"/>
      <c r="GC419" s="160"/>
      <c r="GD419" s="160"/>
      <c r="GE419" s="160"/>
      <c r="GF419" s="160"/>
      <c r="GG419" s="160"/>
      <c r="GH419" s="160"/>
      <c r="GI419" s="160"/>
      <c r="GJ419" s="160"/>
      <c r="GK419" s="160"/>
      <c r="GL419" s="160"/>
      <c r="GM419" s="160"/>
      <c r="GN419" s="160"/>
      <c r="GO419" s="160"/>
      <c r="GP419" s="160"/>
      <c r="GQ419" s="160"/>
      <c r="GR419" s="160"/>
      <c r="GS419" s="160"/>
      <c r="GT419" s="160"/>
      <c r="GU419" s="160"/>
      <c r="GV419" s="160"/>
      <c r="GW419" s="160"/>
      <c r="GX419" s="160"/>
      <c r="GY419" s="160"/>
      <c r="GZ419" s="160"/>
      <c r="HA419" s="160"/>
      <c r="HB419" s="160"/>
      <c r="HC419" s="160"/>
      <c r="HD419" s="160"/>
      <c r="HE419" s="160"/>
      <c r="HF419" s="160"/>
      <c r="HG419" s="160"/>
      <c r="HH419" s="160"/>
      <c r="HI419" s="160"/>
      <c r="HJ419" s="160"/>
      <c r="HK419" s="160"/>
      <c r="HL419" s="160"/>
      <c r="HM419" s="160"/>
      <c r="HN419" s="160"/>
      <c r="HO419" s="160"/>
      <c r="HP419" s="160"/>
      <c r="HQ419" s="160"/>
      <c r="HR419" s="160"/>
      <c r="HS419" s="160"/>
      <c r="HT419" s="160"/>
      <c r="HU419" s="160"/>
      <c r="HV419" s="160"/>
      <c r="HW419" s="160"/>
      <c r="HX419" s="160"/>
      <c r="HY419" s="160"/>
      <c r="HZ419" s="160"/>
      <c r="IA419" s="160"/>
      <c r="IB419" s="160"/>
      <c r="IC419" s="160"/>
      <c r="ID419" s="160"/>
      <c r="IE419" s="160"/>
      <c r="IF419" s="160"/>
      <c r="IG419" s="160"/>
      <c r="IH419" s="160"/>
      <c r="II419" s="160"/>
      <c r="IJ419" s="160"/>
      <c r="IK419" s="160"/>
      <c r="IL419" s="160"/>
      <c r="IM419" s="160"/>
      <c r="IN419" s="160"/>
      <c r="IO419" s="160"/>
      <c r="IP419" s="160"/>
      <c r="IQ419" s="160"/>
      <c r="IR419" s="160"/>
      <c r="IS419" s="160"/>
      <c r="IT419" s="160"/>
      <c r="IU419" s="160"/>
      <c r="IV419" s="160"/>
      <c r="IW419" s="160"/>
      <c r="IX419" s="160"/>
      <c r="IY419" s="160"/>
      <c r="IZ419" s="160"/>
      <c r="JA419" s="160"/>
      <c r="JB419" s="160"/>
      <c r="JC419" s="160"/>
      <c r="JD419" s="160"/>
      <c r="JE419" s="160"/>
      <c r="JF419" s="160"/>
      <c r="JG419" s="160"/>
      <c r="JH419" s="160"/>
      <c r="JI419" s="160"/>
      <c r="JJ419" s="160"/>
      <c r="JK419" s="160"/>
      <c r="JL419" s="160"/>
      <c r="JM419" s="160"/>
      <c r="JN419" s="160"/>
      <c r="JO419" s="160"/>
      <c r="JP419" s="160"/>
      <c r="JQ419" s="160"/>
      <c r="JR419" s="160"/>
      <c r="JS419" s="160"/>
      <c r="JT419" s="160"/>
      <c r="JU419" s="160"/>
      <c r="JV419" s="160"/>
      <c r="JW419" s="160"/>
      <c r="JX419" s="160"/>
      <c r="JY419" s="160"/>
      <c r="JZ419" s="160"/>
      <c r="KA419" s="160"/>
      <c r="KB419" s="160"/>
      <c r="KC419" s="160"/>
      <c r="KD419" s="160"/>
      <c r="KE419" s="160"/>
      <c r="KF419" s="160"/>
      <c r="KG419" s="160"/>
      <c r="KH419" s="160"/>
      <c r="KI419" s="160"/>
      <c r="KJ419" s="160"/>
      <c r="KK419" s="160"/>
      <c r="KL419" s="160"/>
      <c r="KM419" s="160"/>
      <c r="KN419" s="160"/>
      <c r="KO419" s="160"/>
      <c r="KP419" s="160"/>
      <c r="KQ419" s="160"/>
      <c r="KR419" s="160"/>
      <c r="KS419" s="160"/>
      <c r="KT419" s="160"/>
      <c r="KU419" s="160"/>
      <c r="KV419" s="160"/>
      <c r="KW419" s="160"/>
      <c r="KX419" s="160"/>
      <c r="KY419" s="160"/>
      <c r="KZ419" s="160"/>
      <c r="LA419" s="160"/>
      <c r="LB419" s="160"/>
      <c r="LC419" s="160"/>
      <c r="LD419" s="160"/>
      <c r="LE419" s="160"/>
      <c r="LF419" s="160"/>
      <c r="LG419" s="160"/>
      <c r="LH419" s="160"/>
      <c r="LI419" s="160"/>
      <c r="LJ419" s="160"/>
      <c r="LK419" s="160"/>
      <c r="LL419" s="160"/>
      <c r="LM419" s="160"/>
      <c r="LN419" s="160"/>
      <c r="LO419" s="160"/>
      <c r="LP419" s="160"/>
      <c r="LQ419" s="160"/>
      <c r="LR419" s="160"/>
      <c r="LS419" s="160"/>
      <c r="LT419" s="160"/>
      <c r="LU419" s="160"/>
      <c r="LV419" s="160"/>
      <c r="LW419" s="160"/>
      <c r="LX419" s="160"/>
      <c r="LY419" s="160"/>
      <c r="LZ419" s="160"/>
      <c r="MA419" s="160"/>
      <c r="MB419" s="160"/>
      <c r="MC419" s="160"/>
      <c r="MD419" s="160"/>
      <c r="ME419" s="160"/>
      <c r="MF419" s="160"/>
      <c r="MG419" s="160"/>
      <c r="MH419" s="160"/>
      <c r="MI419" s="160"/>
      <c r="MJ419" s="160"/>
      <c r="MK419" s="160"/>
      <c r="ML419" s="160"/>
      <c r="MM419" s="160"/>
      <c r="MN419" s="160"/>
      <c r="MO419" s="160"/>
      <c r="MP419" s="160"/>
      <c r="MQ419" s="160"/>
      <c r="MR419" s="160"/>
      <c r="MS419" s="160"/>
      <c r="MT419" s="160"/>
      <c r="MU419" s="160"/>
      <c r="MV419" s="160"/>
      <c r="MW419" s="160"/>
      <c r="MX419" s="160"/>
      <c r="MY419" s="160"/>
      <c r="MZ419" s="160"/>
      <c r="NA419" s="160"/>
      <c r="NB419" s="160"/>
      <c r="NC419" s="160"/>
      <c r="ND419" s="160"/>
      <c r="NE419" s="160"/>
      <c r="NF419" s="160"/>
      <c r="NG419" s="160"/>
      <c r="NH419" s="160"/>
      <c r="NI419" s="160"/>
      <c r="NJ419" s="160"/>
      <c r="NK419" s="160"/>
      <c r="NL419" s="160"/>
      <c r="NM419" s="160"/>
      <c r="NN419" s="160"/>
      <c r="NO419" s="160"/>
      <c r="NP419" s="160"/>
      <c r="NQ419" s="160"/>
      <c r="NR419" s="160"/>
      <c r="NS419" s="160"/>
      <c r="NT419" s="160"/>
      <c r="NU419" s="160"/>
      <c r="NV419" s="160"/>
      <c r="NW419" s="160"/>
      <c r="NX419" s="160"/>
      <c r="NY419" s="160"/>
      <c r="NZ419" s="160"/>
      <c r="OA419" s="160"/>
      <c r="OB419" s="160"/>
      <c r="OC419" s="160"/>
      <c r="OD419" s="160"/>
      <c r="OE419" s="160"/>
      <c r="OF419" s="160"/>
      <c r="OG419" s="160"/>
      <c r="OH419" s="160"/>
      <c r="OI419" s="160"/>
      <c r="OJ419" s="160"/>
      <c r="OK419" s="160"/>
      <c r="OL419" s="160"/>
      <c r="OM419" s="160"/>
      <c r="ON419" s="160"/>
      <c r="OO419" s="160"/>
      <c r="OP419" s="160"/>
      <c r="OQ419" s="160"/>
      <c r="OR419" s="160"/>
      <c r="OS419" s="160"/>
      <c r="OT419" s="160"/>
      <c r="OU419" s="160"/>
      <c r="OV419" s="160"/>
      <c r="OW419" s="160"/>
      <c r="OX419" s="160"/>
      <c r="OY419" s="160"/>
      <c r="OZ419" s="160"/>
      <c r="PA419" s="160"/>
      <c r="PB419" s="160"/>
      <c r="PC419" s="160"/>
      <c r="PD419" s="160"/>
      <c r="PE419" s="160"/>
      <c r="PF419" s="160"/>
      <c r="PG419" s="160"/>
      <c r="PH419" s="160"/>
      <c r="PI419" s="160"/>
      <c r="PJ419" s="160"/>
      <c r="PK419" s="160"/>
      <c r="PL419" s="160"/>
      <c r="PM419" s="160"/>
      <c r="PN419" s="160"/>
      <c r="PO419" s="160"/>
      <c r="PP419" s="160"/>
      <c r="PQ419" s="160"/>
      <c r="PR419" s="160"/>
      <c r="PS419" s="160"/>
      <c r="PT419" s="160"/>
      <c r="PU419" s="160"/>
      <c r="PV419" s="160"/>
      <c r="PW419" s="160"/>
      <c r="PX419" s="160"/>
      <c r="PY419" s="160"/>
      <c r="PZ419" s="160"/>
      <c r="QA419" s="160"/>
      <c r="QB419" s="160"/>
      <c r="QC419" s="160"/>
      <c r="QD419" s="160"/>
      <c r="QE419" s="160"/>
      <c r="QF419" s="160"/>
      <c r="QG419" s="160"/>
      <c r="QH419" s="160"/>
      <c r="QI419" s="160"/>
      <c r="QJ419" s="160"/>
      <c r="QK419" s="160"/>
      <c r="QL419" s="160"/>
      <c r="QM419" s="160"/>
      <c r="QN419" s="160"/>
      <c r="QO419" s="160"/>
      <c r="QP419" s="160"/>
      <c r="QQ419" s="160"/>
      <c r="QR419" s="160"/>
      <c r="QS419" s="160"/>
      <c r="QT419" s="160"/>
      <c r="QU419" s="160"/>
      <c r="QV419" s="160"/>
      <c r="QW419" s="160"/>
      <c r="QX419" s="160"/>
      <c r="QY419" s="160"/>
      <c r="QZ419" s="160"/>
      <c r="RA419" s="160"/>
      <c r="RB419" s="160"/>
      <c r="RC419" s="160"/>
      <c r="RD419" s="160"/>
      <c r="RE419" s="160"/>
      <c r="RF419" s="160"/>
      <c r="RG419" s="160"/>
      <c r="RH419" s="160"/>
      <c r="RI419" s="160"/>
      <c r="RJ419" s="160"/>
      <c r="RK419" s="160"/>
      <c r="RL419" s="160"/>
      <c r="RM419" s="160"/>
      <c r="RN419" s="160"/>
      <c r="RO419" s="160"/>
      <c r="RP419" s="160"/>
      <c r="RQ419" s="160"/>
      <c r="RR419" s="160"/>
      <c r="RS419" s="160"/>
      <c r="RT419" s="160"/>
      <c r="RU419" s="160"/>
      <c r="RV419" s="160"/>
      <c r="RW419" s="160"/>
      <c r="RX419" s="160"/>
      <c r="RY419" s="160"/>
      <c r="RZ419" s="160"/>
      <c r="SA419" s="160"/>
      <c r="SB419" s="160"/>
      <c r="SC419" s="160"/>
      <c r="SD419" s="160"/>
      <c r="SE419" s="160"/>
      <c r="SF419" s="160"/>
      <c r="SG419" s="160"/>
      <c r="SH419" s="160"/>
      <c r="SI419" s="160"/>
      <c r="SJ419" s="160"/>
      <c r="SK419" s="160"/>
      <c r="SL419" s="160"/>
      <c r="SM419" s="160"/>
      <c r="SN419" s="160"/>
      <c r="SO419" s="160"/>
      <c r="SP419" s="160"/>
      <c r="SQ419" s="160"/>
      <c r="SR419" s="160"/>
      <c r="SS419" s="160"/>
      <c r="ST419" s="160"/>
      <c r="SU419" s="160"/>
      <c r="SV419" s="160"/>
      <c r="SW419" s="160"/>
      <c r="SX419" s="160"/>
      <c r="SY419" s="160"/>
      <c r="SZ419" s="160"/>
      <c r="TA419" s="160"/>
      <c r="TB419" s="160"/>
      <c r="TC419" s="160"/>
      <c r="TD419" s="160"/>
      <c r="TE419" s="160"/>
      <c r="TF419" s="160"/>
    </row>
    <row r="420" spans="1:526">
      <c r="A420" s="160"/>
      <c r="B420" s="160"/>
      <c r="C420" s="160"/>
      <c r="D420" s="160"/>
      <c r="E420" s="160"/>
      <c r="F420" s="160"/>
      <c r="G420" s="160"/>
      <c r="H420" s="160"/>
      <c r="I420" s="160"/>
      <c r="J420" s="160"/>
      <c r="K420" s="160"/>
      <c r="L420" s="160"/>
      <c r="M420" s="160"/>
      <c r="N420" s="160"/>
      <c r="O420" s="160"/>
      <c r="P420" s="160"/>
      <c r="Q420" s="160"/>
      <c r="R420" s="160"/>
      <c r="S420" s="160"/>
      <c r="T420" s="160"/>
      <c r="U420" s="160"/>
      <c r="V420" s="160"/>
      <c r="W420" s="160"/>
      <c r="X420" s="160"/>
      <c r="Y420" s="160"/>
      <c r="Z420" s="160"/>
      <c r="AA420" s="160"/>
      <c r="AB420" s="160"/>
      <c r="AC420" s="160"/>
      <c r="AD420" s="160"/>
      <c r="AE420" s="160"/>
      <c r="AF420" s="160"/>
      <c r="AG420" s="160"/>
      <c r="AH420" s="160"/>
      <c r="AI420" s="160"/>
      <c r="AJ420" s="160"/>
      <c r="AK420" s="160"/>
      <c r="AL420" s="160"/>
      <c r="AM420" s="160"/>
      <c r="AN420" s="160"/>
      <c r="AO420" s="160"/>
      <c r="AP420" s="160"/>
      <c r="AQ420" s="160"/>
      <c r="AR420" s="160"/>
      <c r="AS420" s="160"/>
      <c r="AT420" s="160"/>
      <c r="AU420" s="160"/>
      <c r="AV420" s="160"/>
      <c r="AW420" s="160"/>
      <c r="AX420" s="160"/>
      <c r="AY420" s="160"/>
      <c r="AZ420" s="160"/>
      <c r="BA420" s="160"/>
      <c r="BB420" s="160"/>
      <c r="BC420" s="160"/>
      <c r="BD420" s="160"/>
      <c r="BE420" s="160"/>
      <c r="BF420" s="160"/>
      <c r="BG420" s="160"/>
      <c r="BH420" s="160"/>
      <c r="BI420" s="160"/>
      <c r="BJ420" s="160"/>
      <c r="BK420" s="160"/>
      <c r="BL420" s="160"/>
      <c r="BM420" s="160"/>
      <c r="BN420" s="160"/>
      <c r="BO420" s="160"/>
      <c r="BP420" s="160"/>
      <c r="BQ420" s="160"/>
      <c r="BR420" s="160"/>
      <c r="BS420" s="160"/>
      <c r="BT420" s="160"/>
      <c r="BU420" s="160"/>
      <c r="BV420" s="160"/>
      <c r="BW420" s="160"/>
      <c r="BX420" s="160"/>
      <c r="BY420" s="160"/>
      <c r="BZ420" s="160"/>
      <c r="CA420" s="160"/>
      <c r="CB420" s="160"/>
      <c r="CC420" s="160"/>
      <c r="CD420" s="160"/>
      <c r="CE420" s="160"/>
      <c r="CF420" s="160"/>
      <c r="CG420" s="160"/>
      <c r="CH420" s="160"/>
      <c r="CI420" s="160"/>
      <c r="CJ420" s="160"/>
      <c r="CK420" s="160"/>
      <c r="CL420" s="160"/>
      <c r="CM420" s="160"/>
      <c r="CN420" s="160"/>
      <c r="CO420" s="160"/>
      <c r="CP420" s="160"/>
      <c r="CQ420" s="160"/>
      <c r="CR420" s="160"/>
      <c r="CS420" s="160"/>
      <c r="CT420" s="160"/>
      <c r="CU420" s="160"/>
      <c r="CV420" s="160"/>
      <c r="CW420" s="160"/>
      <c r="CX420" s="160"/>
      <c r="CY420" s="160"/>
      <c r="CZ420" s="160"/>
      <c r="DA420" s="160"/>
      <c r="DB420" s="160"/>
      <c r="DC420" s="160"/>
      <c r="DD420" s="160"/>
      <c r="DE420" s="160"/>
      <c r="DF420" s="160"/>
      <c r="DG420" s="160"/>
      <c r="DH420" s="160"/>
      <c r="DI420" s="160"/>
      <c r="DJ420" s="160"/>
      <c r="DK420" s="160"/>
      <c r="DL420" s="160"/>
      <c r="DM420" s="160"/>
      <c r="DN420" s="160"/>
      <c r="DO420" s="160"/>
      <c r="DP420" s="160"/>
      <c r="DQ420" s="160"/>
      <c r="DR420" s="160"/>
      <c r="DS420" s="160"/>
      <c r="DT420" s="160"/>
      <c r="DU420" s="160"/>
      <c r="DV420" s="160"/>
      <c r="DW420" s="160"/>
      <c r="DX420" s="160"/>
      <c r="DY420" s="160"/>
      <c r="DZ420" s="160"/>
      <c r="EA420" s="160"/>
      <c r="EB420" s="160"/>
      <c r="EC420" s="160"/>
      <c r="ED420" s="160"/>
      <c r="EE420" s="160"/>
      <c r="EF420" s="160"/>
      <c r="EG420" s="160"/>
      <c r="EH420" s="160"/>
      <c r="EI420" s="160"/>
      <c r="EJ420" s="160"/>
      <c r="EK420" s="160"/>
      <c r="EL420" s="160"/>
      <c r="EM420" s="160"/>
      <c r="EN420" s="160"/>
      <c r="EO420" s="160"/>
      <c r="EP420" s="160"/>
      <c r="EQ420" s="160"/>
      <c r="ER420" s="160"/>
      <c r="ES420" s="160"/>
      <c r="ET420" s="160"/>
      <c r="EU420" s="160"/>
      <c r="EV420" s="160"/>
      <c r="EW420" s="160"/>
      <c r="EX420" s="160"/>
      <c r="EY420" s="160"/>
      <c r="EZ420" s="160"/>
      <c r="FA420" s="160"/>
      <c r="FB420" s="160"/>
      <c r="FC420" s="160"/>
      <c r="FD420" s="160"/>
      <c r="FE420" s="160"/>
      <c r="FF420" s="160"/>
      <c r="FG420" s="160"/>
      <c r="FH420" s="160"/>
      <c r="FI420" s="160"/>
      <c r="FJ420" s="160"/>
      <c r="FK420" s="160"/>
      <c r="FL420" s="160"/>
      <c r="FM420" s="160"/>
      <c r="FN420" s="160"/>
      <c r="FO420" s="160"/>
      <c r="FP420" s="160"/>
      <c r="FQ420" s="160"/>
      <c r="FR420" s="160"/>
      <c r="FS420" s="160"/>
      <c r="FT420" s="160"/>
      <c r="FU420" s="160"/>
      <c r="FV420" s="160"/>
      <c r="FW420" s="160"/>
      <c r="FX420" s="160"/>
      <c r="FY420" s="160"/>
      <c r="FZ420" s="160"/>
      <c r="GA420" s="160"/>
      <c r="GB420" s="160"/>
      <c r="GC420" s="160"/>
      <c r="GD420" s="160"/>
      <c r="GE420" s="160"/>
      <c r="GF420" s="160"/>
      <c r="GG420" s="160"/>
      <c r="GH420" s="160"/>
      <c r="GI420" s="160"/>
      <c r="GJ420" s="160"/>
      <c r="GK420" s="160"/>
      <c r="GL420" s="160"/>
      <c r="GM420" s="160"/>
      <c r="GN420" s="160"/>
      <c r="GO420" s="160"/>
      <c r="GP420" s="160"/>
      <c r="GQ420" s="160"/>
      <c r="GR420" s="160"/>
      <c r="GS420" s="160"/>
      <c r="GT420" s="160"/>
      <c r="GU420" s="160"/>
      <c r="GV420" s="160"/>
      <c r="GW420" s="160"/>
      <c r="GX420" s="160"/>
      <c r="GY420" s="160"/>
      <c r="GZ420" s="160"/>
      <c r="HA420" s="160"/>
      <c r="HB420" s="160"/>
      <c r="HC420" s="160"/>
      <c r="HD420" s="160"/>
      <c r="HE420" s="160"/>
      <c r="HF420" s="160"/>
      <c r="HG420" s="160"/>
      <c r="HH420" s="160"/>
      <c r="HI420" s="160"/>
      <c r="HJ420" s="160"/>
      <c r="HK420" s="160"/>
      <c r="HL420" s="160"/>
      <c r="HM420" s="160"/>
      <c r="HN420" s="160"/>
      <c r="HO420" s="160"/>
      <c r="HP420" s="160"/>
      <c r="HQ420" s="160"/>
      <c r="HR420" s="160"/>
      <c r="HS420" s="160"/>
      <c r="HT420" s="160"/>
      <c r="HU420" s="160"/>
      <c r="HV420" s="160"/>
      <c r="HW420" s="160"/>
      <c r="HX420" s="160"/>
      <c r="HY420" s="160"/>
      <c r="HZ420" s="160"/>
      <c r="IA420" s="160"/>
      <c r="IB420" s="160"/>
      <c r="IC420" s="160"/>
      <c r="ID420" s="160"/>
      <c r="IE420" s="160"/>
      <c r="IF420" s="160"/>
      <c r="IG420" s="160"/>
      <c r="IH420" s="160"/>
      <c r="II420" s="160"/>
      <c r="IJ420" s="160"/>
      <c r="IK420" s="160"/>
      <c r="IL420" s="160"/>
      <c r="IM420" s="160"/>
      <c r="IN420" s="160"/>
      <c r="IO420" s="160"/>
      <c r="IP420" s="160"/>
      <c r="IQ420" s="160"/>
      <c r="IR420" s="160"/>
      <c r="IS420" s="160"/>
      <c r="IT420" s="160"/>
      <c r="IU420" s="160"/>
      <c r="IV420" s="160"/>
      <c r="IW420" s="160"/>
      <c r="IX420" s="160"/>
      <c r="IY420" s="160"/>
      <c r="IZ420" s="160"/>
      <c r="JA420" s="160"/>
      <c r="JB420" s="160"/>
      <c r="JC420" s="160"/>
      <c r="JD420" s="160"/>
      <c r="JE420" s="160"/>
      <c r="JF420" s="160"/>
      <c r="JG420" s="160"/>
      <c r="JH420" s="160"/>
      <c r="JI420" s="160"/>
      <c r="JJ420" s="160"/>
      <c r="JK420" s="160"/>
      <c r="JL420" s="160"/>
      <c r="JM420" s="160"/>
      <c r="JN420" s="160"/>
      <c r="JO420" s="160"/>
      <c r="JP420" s="160"/>
      <c r="JQ420" s="160"/>
      <c r="JR420" s="160"/>
      <c r="JS420" s="160"/>
      <c r="JT420" s="160"/>
      <c r="JU420" s="160"/>
      <c r="JV420" s="160"/>
      <c r="JW420" s="160"/>
      <c r="JX420" s="160"/>
      <c r="JY420" s="160"/>
      <c r="JZ420" s="160"/>
      <c r="KA420" s="160"/>
      <c r="KB420" s="160"/>
      <c r="KC420" s="160"/>
      <c r="KD420" s="160"/>
      <c r="KE420" s="160"/>
      <c r="KF420" s="160"/>
      <c r="KG420" s="160"/>
      <c r="KH420" s="160"/>
      <c r="KI420" s="160"/>
      <c r="KJ420" s="160"/>
      <c r="KK420" s="160"/>
      <c r="KL420" s="160"/>
      <c r="KM420" s="160"/>
      <c r="KN420" s="160"/>
      <c r="KO420" s="160"/>
      <c r="KP420" s="160"/>
      <c r="KQ420" s="160"/>
      <c r="KR420" s="160"/>
      <c r="KS420" s="160"/>
      <c r="KT420" s="160"/>
      <c r="KU420" s="160"/>
      <c r="KV420" s="160"/>
      <c r="KW420" s="160"/>
      <c r="KX420" s="160"/>
      <c r="KY420" s="160"/>
      <c r="KZ420" s="160"/>
      <c r="LA420" s="160"/>
      <c r="LB420" s="160"/>
      <c r="LC420" s="160"/>
      <c r="LD420" s="160"/>
      <c r="LE420" s="160"/>
      <c r="LF420" s="160"/>
      <c r="LG420" s="160"/>
      <c r="LH420" s="160"/>
      <c r="LI420" s="160"/>
      <c r="LJ420" s="160"/>
      <c r="LK420" s="160"/>
      <c r="LL420" s="160"/>
      <c r="LM420" s="160"/>
      <c r="LN420" s="160"/>
      <c r="LO420" s="160"/>
      <c r="LP420" s="160"/>
      <c r="LQ420" s="160"/>
      <c r="LR420" s="160"/>
      <c r="LS420" s="160"/>
      <c r="LT420" s="160"/>
      <c r="LU420" s="160"/>
      <c r="LV420" s="160"/>
      <c r="LW420" s="160"/>
      <c r="LX420" s="160"/>
      <c r="LY420" s="160"/>
      <c r="LZ420" s="160"/>
      <c r="MA420" s="160"/>
      <c r="MB420" s="160"/>
      <c r="MC420" s="160"/>
      <c r="MD420" s="160"/>
      <c r="ME420" s="160"/>
      <c r="MF420" s="160"/>
      <c r="MG420" s="160"/>
      <c r="MH420" s="160"/>
      <c r="MI420" s="160"/>
      <c r="MJ420" s="160"/>
      <c r="MK420" s="160"/>
      <c r="ML420" s="160"/>
      <c r="MM420" s="160"/>
      <c r="MN420" s="160"/>
      <c r="MO420" s="160"/>
      <c r="MP420" s="160"/>
      <c r="MQ420" s="160"/>
      <c r="MR420" s="160"/>
      <c r="MS420" s="160"/>
      <c r="MT420" s="160"/>
      <c r="MU420" s="160"/>
      <c r="MV420" s="160"/>
      <c r="MW420" s="160"/>
      <c r="MX420" s="160"/>
      <c r="MY420" s="160"/>
      <c r="MZ420" s="160"/>
      <c r="NA420" s="160"/>
      <c r="NB420" s="160"/>
      <c r="NC420" s="160"/>
      <c r="ND420" s="160"/>
      <c r="NE420" s="160"/>
      <c r="NF420" s="160"/>
      <c r="NG420" s="160"/>
      <c r="NH420" s="160"/>
      <c r="NI420" s="160"/>
      <c r="NJ420" s="160"/>
      <c r="NK420" s="160"/>
      <c r="NL420" s="160"/>
      <c r="NM420" s="160"/>
      <c r="NN420" s="160"/>
      <c r="NO420" s="160"/>
      <c r="NP420" s="160"/>
      <c r="NQ420" s="160"/>
      <c r="NR420" s="160"/>
      <c r="NS420" s="160"/>
      <c r="NT420" s="160"/>
      <c r="NU420" s="160"/>
      <c r="NV420" s="160"/>
      <c r="NW420" s="160"/>
      <c r="NX420" s="160"/>
      <c r="NY420" s="160"/>
      <c r="NZ420" s="160"/>
      <c r="OA420" s="160"/>
      <c r="OB420" s="160"/>
      <c r="OC420" s="160"/>
      <c r="OD420" s="160"/>
      <c r="OE420" s="160"/>
      <c r="OF420" s="160"/>
      <c r="OG420" s="160"/>
      <c r="OH420" s="160"/>
      <c r="OI420" s="160"/>
      <c r="OJ420" s="160"/>
      <c r="OK420" s="160"/>
      <c r="OL420" s="160"/>
      <c r="OM420" s="160"/>
      <c r="ON420" s="160"/>
      <c r="OO420" s="160"/>
      <c r="OP420" s="160"/>
      <c r="OQ420" s="160"/>
      <c r="OR420" s="160"/>
      <c r="OS420" s="160"/>
      <c r="OT420" s="160"/>
      <c r="OU420" s="160"/>
      <c r="OV420" s="160"/>
      <c r="OW420" s="160"/>
      <c r="OX420" s="160"/>
      <c r="OY420" s="160"/>
      <c r="OZ420" s="160"/>
      <c r="PA420" s="160"/>
      <c r="PB420" s="160"/>
      <c r="PC420" s="160"/>
      <c r="PD420" s="160"/>
      <c r="PE420" s="160"/>
      <c r="PF420" s="160"/>
      <c r="PG420" s="160"/>
      <c r="PH420" s="160"/>
      <c r="PI420" s="160"/>
      <c r="PJ420" s="160"/>
      <c r="PK420" s="160"/>
      <c r="PL420" s="160"/>
      <c r="PM420" s="160"/>
      <c r="PN420" s="160"/>
      <c r="PO420" s="160"/>
      <c r="PP420" s="160"/>
      <c r="PQ420" s="160"/>
      <c r="PR420" s="160"/>
      <c r="PS420" s="160"/>
      <c r="PT420" s="160"/>
      <c r="PU420" s="160"/>
      <c r="PV420" s="160"/>
      <c r="PW420" s="160"/>
      <c r="PX420" s="160"/>
      <c r="PY420" s="160"/>
      <c r="PZ420" s="160"/>
      <c r="QA420" s="160"/>
      <c r="QB420" s="160"/>
      <c r="QC420" s="160"/>
      <c r="QD420" s="160"/>
      <c r="QE420" s="160"/>
      <c r="QF420" s="160"/>
      <c r="QG420" s="160"/>
      <c r="QH420" s="160"/>
      <c r="QI420" s="160"/>
      <c r="QJ420" s="160"/>
      <c r="QK420" s="160"/>
      <c r="QL420" s="160"/>
      <c r="QM420" s="160"/>
      <c r="QN420" s="160"/>
      <c r="QO420" s="160"/>
      <c r="QP420" s="160"/>
      <c r="QQ420" s="160"/>
      <c r="QR420" s="160"/>
      <c r="QS420" s="160"/>
      <c r="QT420" s="160"/>
      <c r="QU420" s="160"/>
      <c r="QV420" s="160"/>
      <c r="QW420" s="160"/>
      <c r="QX420" s="160"/>
      <c r="QY420" s="160"/>
      <c r="QZ420" s="160"/>
      <c r="RA420" s="160"/>
      <c r="RB420" s="160"/>
      <c r="RC420" s="160"/>
      <c r="RD420" s="160"/>
      <c r="RE420" s="160"/>
      <c r="RF420" s="160"/>
      <c r="RG420" s="160"/>
      <c r="RH420" s="160"/>
      <c r="RI420" s="160"/>
      <c r="RJ420" s="160"/>
      <c r="RK420" s="160"/>
      <c r="RL420" s="160"/>
      <c r="RM420" s="160"/>
      <c r="RN420" s="160"/>
      <c r="RO420" s="160"/>
      <c r="RP420" s="160"/>
      <c r="RQ420" s="160"/>
      <c r="RR420" s="160"/>
      <c r="RS420" s="160"/>
      <c r="RT420" s="160"/>
      <c r="RU420" s="160"/>
      <c r="RV420" s="160"/>
      <c r="RW420" s="160"/>
      <c r="RX420" s="160"/>
      <c r="RY420" s="160"/>
      <c r="RZ420" s="160"/>
      <c r="SA420" s="160"/>
      <c r="SB420" s="160"/>
      <c r="SC420" s="160"/>
      <c r="SD420" s="160"/>
      <c r="SE420" s="160"/>
      <c r="SF420" s="160"/>
      <c r="SG420" s="160"/>
      <c r="SH420" s="160"/>
      <c r="SI420" s="160"/>
      <c r="SJ420" s="160"/>
      <c r="SK420" s="160"/>
      <c r="SL420" s="160"/>
      <c r="SM420" s="160"/>
      <c r="SN420" s="160"/>
      <c r="SO420" s="160"/>
      <c r="SP420" s="160"/>
      <c r="SQ420" s="160"/>
      <c r="SR420" s="160"/>
      <c r="SS420" s="160"/>
      <c r="ST420" s="160"/>
      <c r="SU420" s="160"/>
      <c r="SV420" s="160"/>
      <c r="SW420" s="160"/>
      <c r="SX420" s="160"/>
      <c r="SY420" s="160"/>
      <c r="SZ420" s="160"/>
      <c r="TA420" s="160"/>
      <c r="TB420" s="160"/>
      <c r="TC420" s="160"/>
      <c r="TD420" s="160"/>
      <c r="TE420" s="160"/>
      <c r="TF420" s="160"/>
    </row>
    <row r="421" spans="1:526">
      <c r="A421" s="160"/>
      <c r="B421" s="160"/>
      <c r="C421" s="160"/>
      <c r="D421" s="160"/>
      <c r="E421" s="160"/>
      <c r="F421" s="160"/>
      <c r="G421" s="160"/>
      <c r="H421" s="160"/>
      <c r="I421" s="160"/>
      <c r="J421" s="160"/>
      <c r="K421" s="160"/>
      <c r="L421" s="160"/>
      <c r="M421" s="160"/>
      <c r="N421" s="160"/>
      <c r="O421" s="160"/>
      <c r="P421" s="160"/>
      <c r="Q421" s="160"/>
      <c r="R421" s="160"/>
      <c r="S421" s="160"/>
      <c r="T421" s="160"/>
      <c r="U421" s="160"/>
      <c r="V421" s="160"/>
      <c r="W421" s="160"/>
      <c r="X421" s="160"/>
      <c r="Y421" s="160"/>
      <c r="Z421" s="160"/>
      <c r="AA421" s="160"/>
      <c r="AB421" s="160"/>
      <c r="AC421" s="160"/>
      <c r="AD421" s="160"/>
      <c r="AE421" s="160"/>
      <c r="AF421" s="160"/>
      <c r="AG421" s="160"/>
      <c r="AH421" s="160"/>
      <c r="AI421" s="160"/>
      <c r="AJ421" s="160"/>
      <c r="AK421" s="160"/>
      <c r="AL421" s="160"/>
      <c r="AM421" s="160"/>
      <c r="AN421" s="160"/>
      <c r="AO421" s="160"/>
      <c r="AP421" s="160"/>
      <c r="AQ421" s="160"/>
      <c r="AR421" s="160"/>
      <c r="AS421" s="160"/>
      <c r="AT421" s="160"/>
      <c r="AU421" s="160"/>
      <c r="AV421" s="160"/>
      <c r="AW421" s="160"/>
      <c r="AX421" s="160"/>
      <c r="AY421" s="160"/>
      <c r="AZ421" s="160"/>
      <c r="BA421" s="160"/>
      <c r="BB421" s="160"/>
      <c r="BC421" s="160"/>
      <c r="BD421" s="160"/>
      <c r="BE421" s="160"/>
      <c r="BF421" s="160"/>
      <c r="BG421" s="160"/>
      <c r="BH421" s="160"/>
      <c r="BI421" s="160"/>
      <c r="BJ421" s="160"/>
      <c r="BK421" s="160"/>
      <c r="BL421" s="160"/>
      <c r="BM421" s="160"/>
      <c r="BN421" s="160"/>
      <c r="BO421" s="160"/>
      <c r="BP421" s="160"/>
      <c r="BQ421" s="160"/>
      <c r="BR421" s="160"/>
      <c r="BS421" s="160"/>
      <c r="BT421" s="160"/>
      <c r="BU421" s="160"/>
      <c r="BV421" s="160"/>
      <c r="BW421" s="160"/>
      <c r="BX421" s="160"/>
      <c r="BY421" s="160"/>
      <c r="BZ421" s="160"/>
      <c r="CA421" s="160"/>
      <c r="CB421" s="160"/>
      <c r="CC421" s="160"/>
      <c r="CD421" s="160"/>
      <c r="CE421" s="160"/>
      <c r="CF421" s="160"/>
      <c r="CG421" s="160"/>
      <c r="CH421" s="160"/>
      <c r="CI421" s="160"/>
      <c r="CJ421" s="160"/>
      <c r="CK421" s="160"/>
      <c r="CL421" s="160"/>
      <c r="CM421" s="160"/>
      <c r="CN421" s="160"/>
      <c r="CO421" s="160"/>
      <c r="CP421" s="160"/>
      <c r="CQ421" s="160"/>
      <c r="CR421" s="160"/>
      <c r="CS421" s="160"/>
      <c r="CT421" s="160"/>
      <c r="CU421" s="160"/>
      <c r="CV421" s="160"/>
      <c r="CW421" s="160"/>
      <c r="CX421" s="160"/>
      <c r="CY421" s="160"/>
      <c r="CZ421" s="160"/>
      <c r="DA421" s="160"/>
      <c r="DB421" s="160"/>
      <c r="DC421" s="160"/>
      <c r="DD421" s="160"/>
      <c r="DE421" s="160"/>
      <c r="DF421" s="160"/>
      <c r="DG421" s="160"/>
      <c r="DH421" s="160"/>
      <c r="DI421" s="160"/>
      <c r="DJ421" s="160"/>
      <c r="DK421" s="160"/>
      <c r="DL421" s="160"/>
      <c r="DM421" s="160"/>
      <c r="DN421" s="160"/>
      <c r="DO421" s="160"/>
      <c r="DP421" s="160"/>
      <c r="DQ421" s="160"/>
      <c r="DR421" s="160"/>
      <c r="DS421" s="160"/>
      <c r="DT421" s="160"/>
      <c r="DU421" s="160"/>
      <c r="DV421" s="160"/>
      <c r="DW421" s="160"/>
      <c r="DX421" s="160"/>
      <c r="DY421" s="160"/>
      <c r="DZ421" s="160"/>
      <c r="EA421" s="160"/>
      <c r="EB421" s="160"/>
      <c r="EC421" s="160"/>
      <c r="ED421" s="160"/>
      <c r="EE421" s="160"/>
      <c r="EF421" s="160"/>
      <c r="EG421" s="160"/>
      <c r="EH421" s="160"/>
      <c r="EI421" s="160"/>
      <c r="EJ421" s="160"/>
      <c r="EK421" s="160"/>
      <c r="EL421" s="160"/>
      <c r="EM421" s="160"/>
      <c r="EN421" s="160"/>
      <c r="EO421" s="160"/>
      <c r="EP421" s="160"/>
      <c r="EQ421" s="160"/>
      <c r="ER421" s="160"/>
      <c r="ES421" s="160"/>
      <c r="ET421" s="160"/>
      <c r="EU421" s="160"/>
      <c r="EV421" s="160"/>
      <c r="EW421" s="160"/>
      <c r="EX421" s="160"/>
      <c r="EY421" s="160"/>
      <c r="EZ421" s="160"/>
      <c r="FA421" s="160"/>
      <c r="FB421" s="160"/>
      <c r="FC421" s="160"/>
      <c r="FD421" s="160"/>
      <c r="FE421" s="160"/>
      <c r="FF421" s="160"/>
      <c r="FG421" s="160"/>
      <c r="FH421" s="160"/>
      <c r="FI421" s="160"/>
      <c r="FJ421" s="160"/>
      <c r="FK421" s="160"/>
      <c r="FL421" s="160"/>
      <c r="FM421" s="160"/>
      <c r="FN421" s="160"/>
      <c r="FO421" s="160"/>
      <c r="FP421" s="160"/>
      <c r="FQ421" s="160"/>
      <c r="FR421" s="160"/>
      <c r="FS421" s="160"/>
      <c r="FT421" s="160"/>
      <c r="FU421" s="160"/>
      <c r="FV421" s="160"/>
      <c r="FW421" s="160"/>
      <c r="FX421" s="160"/>
      <c r="FY421" s="160"/>
      <c r="FZ421" s="160"/>
      <c r="GA421" s="160"/>
      <c r="GB421" s="160"/>
      <c r="GC421" s="160"/>
      <c r="GD421" s="160"/>
      <c r="GE421" s="160"/>
      <c r="GF421" s="160"/>
      <c r="GG421" s="160"/>
      <c r="GH421" s="160"/>
      <c r="GI421" s="160"/>
      <c r="GJ421" s="160"/>
      <c r="GK421" s="160"/>
      <c r="GL421" s="160"/>
      <c r="GM421" s="160"/>
      <c r="GN421" s="160"/>
      <c r="GO421" s="160"/>
      <c r="GP421" s="160"/>
      <c r="GQ421" s="160"/>
      <c r="GR421" s="160"/>
      <c r="GS421" s="160"/>
      <c r="GT421" s="160"/>
      <c r="GU421" s="160"/>
      <c r="GV421" s="160"/>
      <c r="GW421" s="160"/>
      <c r="GX421" s="160"/>
      <c r="GY421" s="160"/>
      <c r="GZ421" s="160"/>
      <c r="HA421" s="160"/>
      <c r="HB421" s="160"/>
      <c r="HC421" s="160"/>
      <c r="HD421" s="160"/>
      <c r="HE421" s="160"/>
      <c r="HF421" s="160"/>
      <c r="HG421" s="160"/>
      <c r="HH421" s="160"/>
      <c r="HI421" s="160"/>
      <c r="HJ421" s="160"/>
      <c r="HK421" s="160"/>
      <c r="HL421" s="160"/>
      <c r="HM421" s="160"/>
      <c r="HN421" s="160"/>
      <c r="HO421" s="160"/>
      <c r="HP421" s="160"/>
      <c r="HQ421" s="160"/>
      <c r="HR421" s="160"/>
      <c r="HS421" s="160"/>
      <c r="HT421" s="160"/>
      <c r="HU421" s="160"/>
      <c r="HV421" s="160"/>
      <c r="HW421" s="160"/>
      <c r="HX421" s="160"/>
      <c r="HY421" s="160"/>
      <c r="HZ421" s="160"/>
      <c r="IA421" s="160"/>
      <c r="IB421" s="160"/>
      <c r="IC421" s="160"/>
      <c r="ID421" s="160"/>
      <c r="IE421" s="160"/>
      <c r="IF421" s="160"/>
      <c r="IG421" s="160"/>
      <c r="IH421" s="160"/>
      <c r="II421" s="160"/>
      <c r="IJ421" s="160"/>
      <c r="IK421" s="160"/>
      <c r="IL421" s="160"/>
      <c r="IM421" s="160"/>
      <c r="IN421" s="160"/>
      <c r="IO421" s="160"/>
      <c r="IP421" s="160"/>
      <c r="IQ421" s="160"/>
      <c r="IR421" s="160"/>
      <c r="IS421" s="160"/>
      <c r="IT421" s="160"/>
      <c r="IU421" s="160"/>
      <c r="IV421" s="160"/>
      <c r="IW421" s="160"/>
      <c r="IX421" s="160"/>
      <c r="IY421" s="160"/>
      <c r="IZ421" s="160"/>
      <c r="JA421" s="160"/>
      <c r="JB421" s="160"/>
      <c r="JC421" s="160"/>
      <c r="JD421" s="160"/>
      <c r="JE421" s="160"/>
      <c r="JF421" s="160"/>
      <c r="JG421" s="160"/>
      <c r="JH421" s="160"/>
      <c r="JI421" s="160"/>
      <c r="JJ421" s="160"/>
      <c r="JK421" s="160"/>
      <c r="JL421" s="160"/>
      <c r="JM421" s="160"/>
      <c r="JN421" s="160"/>
      <c r="JO421" s="160"/>
      <c r="JP421" s="160"/>
      <c r="JQ421" s="160"/>
      <c r="JR421" s="160"/>
      <c r="JS421" s="160"/>
      <c r="JT421" s="160"/>
      <c r="JU421" s="160"/>
      <c r="JV421" s="160"/>
      <c r="JW421" s="160"/>
      <c r="JX421" s="160"/>
      <c r="JY421" s="160"/>
      <c r="JZ421" s="160"/>
      <c r="KA421" s="160"/>
      <c r="KB421" s="160"/>
      <c r="KC421" s="160"/>
      <c r="KD421" s="160"/>
      <c r="KE421" s="160"/>
      <c r="KF421" s="160"/>
      <c r="KG421" s="160"/>
      <c r="KH421" s="160"/>
      <c r="KI421" s="160"/>
      <c r="KJ421" s="160"/>
      <c r="KK421" s="160"/>
      <c r="KL421" s="160"/>
      <c r="KM421" s="160"/>
      <c r="KN421" s="160"/>
      <c r="KO421" s="160"/>
      <c r="KP421" s="160"/>
      <c r="KQ421" s="160"/>
      <c r="KR421" s="160"/>
      <c r="KS421" s="160"/>
      <c r="KT421" s="160"/>
      <c r="KU421" s="160"/>
      <c r="KV421" s="160"/>
      <c r="KW421" s="160"/>
      <c r="KX421" s="160"/>
      <c r="KY421" s="160"/>
      <c r="KZ421" s="160"/>
      <c r="LA421" s="160"/>
      <c r="LB421" s="160"/>
      <c r="LC421" s="160"/>
      <c r="LD421" s="160"/>
      <c r="LE421" s="160"/>
      <c r="LF421" s="160"/>
      <c r="LG421" s="160"/>
      <c r="LH421" s="160"/>
      <c r="LI421" s="160"/>
      <c r="LJ421" s="160"/>
      <c r="LK421" s="160"/>
      <c r="LL421" s="160"/>
      <c r="LM421" s="160"/>
      <c r="LN421" s="160"/>
      <c r="LO421" s="160"/>
      <c r="LP421" s="160"/>
      <c r="LQ421" s="160"/>
      <c r="LR421" s="160"/>
      <c r="LS421" s="160"/>
      <c r="LT421" s="160"/>
      <c r="LU421" s="160"/>
      <c r="LV421" s="160"/>
      <c r="LW421" s="160"/>
      <c r="LX421" s="160"/>
      <c r="LY421" s="160"/>
      <c r="LZ421" s="160"/>
      <c r="MA421" s="160"/>
      <c r="MB421" s="160"/>
      <c r="MC421" s="160"/>
      <c r="MD421" s="160"/>
      <c r="ME421" s="160"/>
      <c r="MF421" s="160"/>
      <c r="MG421" s="160"/>
      <c r="MH421" s="160"/>
      <c r="MI421" s="160"/>
      <c r="MJ421" s="160"/>
      <c r="MK421" s="160"/>
      <c r="ML421" s="160"/>
      <c r="MM421" s="160"/>
      <c r="MN421" s="160"/>
      <c r="MO421" s="160"/>
      <c r="MP421" s="160"/>
      <c r="MQ421" s="160"/>
      <c r="MR421" s="160"/>
      <c r="MS421" s="160"/>
      <c r="MT421" s="160"/>
      <c r="MU421" s="160"/>
      <c r="MV421" s="160"/>
      <c r="MW421" s="160"/>
      <c r="MX421" s="160"/>
      <c r="MY421" s="160"/>
      <c r="MZ421" s="160"/>
      <c r="NA421" s="160"/>
      <c r="NB421" s="160"/>
      <c r="NC421" s="160"/>
      <c r="ND421" s="160"/>
      <c r="NE421" s="160"/>
      <c r="NF421" s="160"/>
      <c r="NG421" s="160"/>
      <c r="NH421" s="160"/>
      <c r="NI421" s="160"/>
      <c r="NJ421" s="160"/>
      <c r="NK421" s="160"/>
      <c r="NL421" s="160"/>
      <c r="NM421" s="160"/>
      <c r="NN421" s="160"/>
      <c r="NO421" s="160"/>
      <c r="NP421" s="160"/>
      <c r="NQ421" s="160"/>
      <c r="NR421" s="160"/>
      <c r="NS421" s="160"/>
      <c r="NT421" s="160"/>
      <c r="NU421" s="160"/>
      <c r="NV421" s="160"/>
      <c r="NW421" s="160"/>
      <c r="NX421" s="160"/>
      <c r="NY421" s="160"/>
      <c r="NZ421" s="160"/>
      <c r="OA421" s="160"/>
      <c r="OB421" s="160"/>
      <c r="OC421" s="160"/>
      <c r="OD421" s="160"/>
      <c r="OE421" s="160"/>
      <c r="OF421" s="160"/>
      <c r="OG421" s="160"/>
      <c r="OH421" s="160"/>
      <c r="OI421" s="160"/>
      <c r="OJ421" s="160"/>
      <c r="OK421" s="160"/>
      <c r="OL421" s="160"/>
      <c r="OM421" s="160"/>
      <c r="ON421" s="160"/>
      <c r="OO421" s="160"/>
      <c r="OP421" s="160"/>
      <c r="OQ421" s="160"/>
      <c r="OR421" s="160"/>
      <c r="OS421" s="160"/>
      <c r="OT421" s="160"/>
      <c r="OU421" s="160"/>
      <c r="OV421" s="160"/>
      <c r="OW421" s="160"/>
      <c r="OX421" s="160"/>
      <c r="OY421" s="160"/>
      <c r="OZ421" s="160"/>
      <c r="PA421" s="160"/>
      <c r="PB421" s="160"/>
      <c r="PC421" s="160"/>
      <c r="PD421" s="160"/>
      <c r="PE421" s="160"/>
      <c r="PF421" s="160"/>
      <c r="PG421" s="160"/>
      <c r="PH421" s="160"/>
      <c r="PI421" s="160"/>
      <c r="PJ421" s="160"/>
      <c r="PK421" s="160"/>
      <c r="PL421" s="160"/>
      <c r="PM421" s="160"/>
      <c r="PN421" s="160"/>
      <c r="PO421" s="160"/>
      <c r="PP421" s="160"/>
      <c r="PQ421" s="160"/>
      <c r="PR421" s="160"/>
      <c r="PS421" s="160"/>
      <c r="PT421" s="160"/>
      <c r="PU421" s="160"/>
      <c r="PV421" s="160"/>
      <c r="PW421" s="160"/>
      <c r="PX421" s="160"/>
      <c r="PY421" s="160"/>
      <c r="PZ421" s="160"/>
      <c r="QA421" s="160"/>
      <c r="QB421" s="160"/>
      <c r="QC421" s="160"/>
      <c r="QD421" s="160"/>
      <c r="QE421" s="160"/>
      <c r="QF421" s="160"/>
      <c r="QG421" s="160"/>
      <c r="QH421" s="160"/>
      <c r="QI421" s="160"/>
      <c r="QJ421" s="160"/>
      <c r="QK421" s="160"/>
      <c r="QL421" s="160"/>
      <c r="QM421" s="160"/>
      <c r="QN421" s="160"/>
      <c r="QO421" s="160"/>
      <c r="QP421" s="160"/>
      <c r="QQ421" s="160"/>
      <c r="QR421" s="160"/>
      <c r="QS421" s="160"/>
      <c r="QT421" s="160"/>
      <c r="QU421" s="160"/>
      <c r="QV421" s="160"/>
      <c r="QW421" s="160"/>
      <c r="QX421" s="160"/>
      <c r="QY421" s="160"/>
      <c r="QZ421" s="160"/>
      <c r="RA421" s="160"/>
      <c r="RB421" s="160"/>
      <c r="RC421" s="160"/>
      <c r="RD421" s="160"/>
      <c r="RE421" s="160"/>
      <c r="RF421" s="160"/>
      <c r="RG421" s="160"/>
      <c r="RH421" s="160"/>
      <c r="RI421" s="160"/>
      <c r="RJ421" s="160"/>
      <c r="RK421" s="160"/>
      <c r="RL421" s="160"/>
      <c r="RM421" s="160"/>
      <c r="RN421" s="160"/>
      <c r="RO421" s="160"/>
      <c r="RP421" s="160"/>
      <c r="RQ421" s="160"/>
      <c r="RR421" s="160"/>
      <c r="RS421" s="160"/>
      <c r="RT421" s="160"/>
      <c r="RU421" s="160"/>
      <c r="RV421" s="160"/>
      <c r="RW421" s="160"/>
      <c r="RX421" s="160"/>
      <c r="RY421" s="160"/>
      <c r="RZ421" s="160"/>
      <c r="SA421" s="160"/>
      <c r="SB421" s="160"/>
      <c r="SC421" s="160"/>
      <c r="SD421" s="160"/>
      <c r="SE421" s="160"/>
      <c r="SF421" s="160"/>
      <c r="SG421" s="160"/>
      <c r="SH421" s="160"/>
      <c r="SI421" s="160"/>
      <c r="SJ421" s="160"/>
      <c r="SK421" s="160"/>
      <c r="SL421" s="160"/>
      <c r="SM421" s="160"/>
      <c r="SN421" s="160"/>
      <c r="SO421" s="160"/>
      <c r="SP421" s="160"/>
      <c r="SQ421" s="160"/>
      <c r="SR421" s="160"/>
      <c r="SS421" s="160"/>
      <c r="ST421" s="160"/>
      <c r="SU421" s="160"/>
      <c r="SV421" s="160"/>
      <c r="SW421" s="160"/>
      <c r="SX421" s="160"/>
      <c r="SY421" s="160"/>
      <c r="SZ421" s="160"/>
      <c r="TA421" s="160"/>
      <c r="TB421" s="160"/>
      <c r="TC421" s="160"/>
      <c r="TD421" s="160"/>
      <c r="TE421" s="160"/>
      <c r="TF421" s="160"/>
    </row>
    <row r="422" spans="1:526">
      <c r="A422" s="160"/>
      <c r="B422" s="160"/>
      <c r="C422" s="160"/>
      <c r="D422" s="160"/>
      <c r="E422" s="160"/>
      <c r="F422" s="160"/>
      <c r="G422" s="160"/>
      <c r="H422" s="160"/>
      <c r="I422" s="160"/>
      <c r="J422" s="160"/>
      <c r="K422" s="160"/>
      <c r="L422" s="160"/>
      <c r="M422" s="160"/>
      <c r="N422" s="160"/>
      <c r="O422" s="160"/>
      <c r="P422" s="160"/>
      <c r="Q422" s="160"/>
      <c r="R422" s="160"/>
      <c r="S422" s="160"/>
      <c r="T422" s="160"/>
      <c r="U422" s="160"/>
      <c r="V422" s="160"/>
      <c r="W422" s="160"/>
      <c r="X422" s="160"/>
      <c r="Y422" s="160"/>
      <c r="Z422" s="160"/>
      <c r="AA422" s="160"/>
      <c r="AB422" s="160"/>
      <c r="AC422" s="160"/>
      <c r="AD422" s="160"/>
      <c r="AE422" s="160"/>
      <c r="AF422" s="160"/>
      <c r="AG422" s="160"/>
      <c r="AH422" s="160"/>
      <c r="AI422" s="160"/>
      <c r="AJ422" s="160"/>
      <c r="AK422" s="160"/>
      <c r="AL422" s="160"/>
      <c r="AM422" s="160"/>
      <c r="AN422" s="160"/>
      <c r="AO422" s="160"/>
      <c r="AP422" s="160"/>
      <c r="AQ422" s="160"/>
      <c r="AR422" s="160"/>
      <c r="AS422" s="160"/>
      <c r="AT422" s="160"/>
      <c r="AU422" s="160"/>
      <c r="AV422" s="160"/>
      <c r="AW422" s="160"/>
      <c r="AX422" s="160"/>
      <c r="AY422" s="160"/>
      <c r="AZ422" s="160"/>
      <c r="BA422" s="160"/>
      <c r="BB422" s="160"/>
      <c r="BC422" s="160"/>
      <c r="BD422" s="160"/>
      <c r="BE422" s="160"/>
      <c r="BF422" s="160"/>
      <c r="BG422" s="160"/>
      <c r="BH422" s="160"/>
      <c r="BI422" s="160"/>
      <c r="BJ422" s="160"/>
      <c r="BK422" s="160"/>
      <c r="BL422" s="160"/>
      <c r="BM422" s="160"/>
      <c r="BN422" s="160"/>
      <c r="BO422" s="160"/>
      <c r="BP422" s="160"/>
      <c r="BQ422" s="160"/>
      <c r="BR422" s="160"/>
      <c r="BS422" s="160"/>
      <c r="BT422" s="160"/>
      <c r="BU422" s="160"/>
      <c r="BV422" s="160"/>
      <c r="BW422" s="160"/>
      <c r="BX422" s="160"/>
      <c r="BY422" s="160"/>
      <c r="BZ422" s="160"/>
      <c r="CA422" s="160"/>
      <c r="CB422" s="160"/>
      <c r="CC422" s="160"/>
      <c r="CD422" s="160"/>
      <c r="CE422" s="160"/>
      <c r="CF422" s="160"/>
      <c r="CG422" s="160"/>
      <c r="CH422" s="160"/>
      <c r="CI422" s="160"/>
      <c r="CJ422" s="160"/>
      <c r="CK422" s="160"/>
      <c r="CL422" s="160"/>
      <c r="CM422" s="160"/>
      <c r="CN422" s="160"/>
      <c r="CO422" s="160"/>
      <c r="CP422" s="160"/>
      <c r="CQ422" s="160"/>
      <c r="CR422" s="160"/>
      <c r="CS422" s="160"/>
      <c r="CT422" s="160"/>
      <c r="CU422" s="160"/>
      <c r="CV422" s="160"/>
      <c r="CW422" s="160"/>
      <c r="CX422" s="160"/>
      <c r="CY422" s="160"/>
      <c r="CZ422" s="160"/>
      <c r="DA422" s="160"/>
      <c r="DB422" s="160"/>
      <c r="DC422" s="160"/>
      <c r="DD422" s="160"/>
      <c r="DE422" s="160"/>
      <c r="DF422" s="160"/>
      <c r="DG422" s="160"/>
      <c r="DH422" s="160"/>
      <c r="DI422" s="160"/>
      <c r="DJ422" s="160"/>
      <c r="DK422" s="160"/>
      <c r="DL422" s="160"/>
      <c r="DM422" s="160"/>
      <c r="DN422" s="160"/>
      <c r="DO422" s="160"/>
      <c r="DP422" s="160"/>
      <c r="DQ422" s="160"/>
      <c r="DR422" s="160"/>
      <c r="DS422" s="160"/>
      <c r="DT422" s="160"/>
      <c r="DU422" s="160"/>
      <c r="DV422" s="160"/>
      <c r="DW422" s="160"/>
      <c r="DX422" s="160"/>
      <c r="DY422" s="160"/>
      <c r="DZ422" s="160"/>
      <c r="EA422" s="160"/>
      <c r="EB422" s="160"/>
      <c r="EC422" s="160"/>
      <c r="ED422" s="160"/>
      <c r="EE422" s="160"/>
      <c r="EF422" s="160"/>
      <c r="EG422" s="160"/>
      <c r="EH422" s="160"/>
      <c r="EI422" s="160"/>
      <c r="EJ422" s="160"/>
      <c r="EK422" s="160"/>
      <c r="EL422" s="160"/>
      <c r="EM422" s="160"/>
      <c r="EN422" s="160"/>
      <c r="EO422" s="160"/>
      <c r="EP422" s="160"/>
      <c r="EQ422" s="160"/>
      <c r="ER422" s="160"/>
      <c r="ES422" s="160"/>
      <c r="ET422" s="160"/>
      <c r="EU422" s="160"/>
      <c r="EV422" s="160"/>
      <c r="EW422" s="160"/>
      <c r="EX422" s="160"/>
      <c r="EY422" s="160"/>
      <c r="EZ422" s="160"/>
      <c r="FA422" s="160"/>
      <c r="FB422" s="160"/>
      <c r="FC422" s="160"/>
      <c r="FD422" s="160"/>
      <c r="FE422" s="160"/>
      <c r="FF422" s="160"/>
      <c r="FG422" s="160"/>
      <c r="FH422" s="160"/>
      <c r="FI422" s="160"/>
      <c r="FJ422" s="160"/>
      <c r="FK422" s="160"/>
      <c r="FL422" s="160"/>
      <c r="FM422" s="160"/>
      <c r="FN422" s="160"/>
      <c r="FO422" s="160"/>
      <c r="FP422" s="160"/>
      <c r="FQ422" s="160"/>
      <c r="FR422" s="160"/>
      <c r="FS422" s="160"/>
      <c r="FT422" s="160"/>
      <c r="FU422" s="160"/>
      <c r="FV422" s="160"/>
      <c r="FW422" s="160"/>
      <c r="FX422" s="160"/>
      <c r="FY422" s="160"/>
      <c r="FZ422" s="160"/>
      <c r="GA422" s="160"/>
      <c r="GB422" s="160"/>
      <c r="GC422" s="160"/>
      <c r="GD422" s="160"/>
      <c r="GE422" s="160"/>
      <c r="GF422" s="160"/>
      <c r="GG422" s="160"/>
      <c r="GH422" s="160"/>
      <c r="GI422" s="160"/>
      <c r="GJ422" s="160"/>
      <c r="GK422" s="160"/>
      <c r="GL422" s="160"/>
      <c r="GM422" s="160"/>
      <c r="GN422" s="160"/>
      <c r="GO422" s="160"/>
      <c r="GP422" s="160"/>
      <c r="GQ422" s="160"/>
      <c r="GR422" s="160"/>
      <c r="GS422" s="160"/>
      <c r="GT422" s="160"/>
      <c r="GU422" s="160"/>
      <c r="GV422" s="160"/>
      <c r="GW422" s="160"/>
      <c r="GX422" s="160"/>
      <c r="GY422" s="160"/>
      <c r="GZ422" s="160"/>
      <c r="HA422" s="160"/>
      <c r="HB422" s="160"/>
      <c r="HC422" s="160"/>
      <c r="HD422" s="160"/>
      <c r="HE422" s="160"/>
      <c r="HF422" s="160"/>
      <c r="HG422" s="160"/>
      <c r="HH422" s="160"/>
      <c r="HI422" s="160"/>
      <c r="HJ422" s="160"/>
      <c r="HK422" s="160"/>
      <c r="HL422" s="160"/>
      <c r="HM422" s="160"/>
      <c r="HN422" s="160"/>
      <c r="HO422" s="160"/>
      <c r="HP422" s="160"/>
      <c r="HQ422" s="160"/>
      <c r="HR422" s="160"/>
      <c r="HS422" s="160"/>
      <c r="HT422" s="160"/>
      <c r="HU422" s="160"/>
      <c r="HV422" s="160"/>
      <c r="HW422" s="160"/>
      <c r="HX422" s="160"/>
      <c r="HY422" s="160"/>
      <c r="HZ422" s="160"/>
      <c r="IA422" s="160"/>
      <c r="IB422" s="160"/>
      <c r="IC422" s="160"/>
      <c r="ID422" s="160"/>
      <c r="IE422" s="160"/>
      <c r="IF422" s="160"/>
      <c r="IG422" s="160"/>
      <c r="IH422" s="160"/>
      <c r="II422" s="160"/>
      <c r="IJ422" s="160"/>
      <c r="IK422" s="160"/>
      <c r="IL422" s="160"/>
      <c r="IM422" s="160"/>
      <c r="IN422" s="160"/>
      <c r="IO422" s="160"/>
      <c r="IP422" s="160"/>
      <c r="IQ422" s="160"/>
      <c r="IR422" s="160"/>
      <c r="IS422" s="160"/>
      <c r="IT422" s="160"/>
      <c r="IU422" s="160"/>
      <c r="IV422" s="160"/>
      <c r="IW422" s="160"/>
      <c r="IX422" s="160"/>
      <c r="IY422" s="160"/>
      <c r="IZ422" s="160"/>
      <c r="JA422" s="160"/>
      <c r="JB422" s="160"/>
      <c r="JC422" s="160"/>
      <c r="JD422" s="160"/>
      <c r="JE422" s="160"/>
      <c r="JF422" s="160"/>
      <c r="JG422" s="160"/>
      <c r="JH422" s="160"/>
      <c r="JI422" s="160"/>
      <c r="JJ422" s="160"/>
      <c r="JK422" s="160"/>
      <c r="JL422" s="160"/>
      <c r="JM422" s="160"/>
      <c r="JN422" s="160"/>
      <c r="JO422" s="160"/>
      <c r="JP422" s="160"/>
      <c r="JQ422" s="160"/>
      <c r="JR422" s="160"/>
      <c r="JS422" s="160"/>
      <c r="JT422" s="160"/>
      <c r="JU422" s="160"/>
      <c r="JV422" s="160"/>
      <c r="JW422" s="160"/>
      <c r="JX422" s="160"/>
      <c r="JY422" s="160"/>
      <c r="JZ422" s="160"/>
      <c r="KA422" s="160"/>
      <c r="KB422" s="160"/>
      <c r="KC422" s="160"/>
      <c r="KD422" s="160"/>
      <c r="KE422" s="160"/>
      <c r="KF422" s="160"/>
      <c r="KG422" s="160"/>
      <c r="KH422" s="160"/>
      <c r="KI422" s="160"/>
      <c r="KJ422" s="160"/>
      <c r="KK422" s="160"/>
      <c r="KL422" s="160"/>
      <c r="KM422" s="160"/>
      <c r="KN422" s="160"/>
      <c r="KO422" s="160"/>
      <c r="KP422" s="160"/>
      <c r="KQ422" s="160"/>
      <c r="KR422" s="160"/>
      <c r="KS422" s="160"/>
      <c r="KT422" s="160"/>
      <c r="KU422" s="160"/>
      <c r="KV422" s="160"/>
      <c r="KW422" s="160"/>
      <c r="KX422" s="160"/>
      <c r="KY422" s="160"/>
      <c r="KZ422" s="160"/>
      <c r="LA422" s="160"/>
      <c r="LB422" s="160"/>
      <c r="LC422" s="160"/>
      <c r="LD422" s="160"/>
      <c r="LE422" s="160"/>
      <c r="LF422" s="160"/>
      <c r="LG422" s="160"/>
      <c r="LH422" s="160"/>
      <c r="LI422" s="160"/>
      <c r="LJ422" s="160"/>
      <c r="LK422" s="160"/>
      <c r="LL422" s="160"/>
      <c r="LM422" s="160"/>
      <c r="LN422" s="160"/>
      <c r="LO422" s="160"/>
      <c r="LP422" s="160"/>
      <c r="LQ422" s="160"/>
      <c r="LR422" s="160"/>
      <c r="LS422" s="160"/>
      <c r="LT422" s="160"/>
      <c r="LU422" s="160"/>
      <c r="LV422" s="160"/>
      <c r="LW422" s="160"/>
      <c r="LX422" s="160"/>
      <c r="LY422" s="160"/>
      <c r="LZ422" s="160"/>
      <c r="MA422" s="160"/>
      <c r="MB422" s="160"/>
      <c r="MC422" s="160"/>
      <c r="MD422" s="160"/>
      <c r="ME422" s="160"/>
      <c r="MF422" s="160"/>
      <c r="MG422" s="160"/>
      <c r="MH422" s="160"/>
      <c r="MI422" s="160"/>
      <c r="MJ422" s="160"/>
      <c r="MK422" s="160"/>
      <c r="ML422" s="160"/>
      <c r="MM422" s="160"/>
      <c r="MN422" s="160"/>
      <c r="MO422" s="160"/>
      <c r="MP422" s="160"/>
      <c r="MQ422" s="160"/>
      <c r="MR422" s="160"/>
      <c r="MS422" s="160"/>
      <c r="MT422" s="160"/>
      <c r="MU422" s="160"/>
      <c r="MV422" s="160"/>
      <c r="MW422" s="160"/>
      <c r="MX422" s="160"/>
      <c r="MY422" s="160"/>
      <c r="MZ422" s="160"/>
      <c r="NA422" s="160"/>
      <c r="NB422" s="160"/>
      <c r="NC422" s="160"/>
      <c r="ND422" s="160"/>
      <c r="NE422" s="160"/>
      <c r="NF422" s="160"/>
      <c r="NG422" s="160"/>
      <c r="NH422" s="160"/>
      <c r="NI422" s="160"/>
      <c r="NJ422" s="160"/>
      <c r="NK422" s="160"/>
      <c r="NL422" s="160"/>
      <c r="NM422" s="160"/>
      <c r="NN422" s="160"/>
      <c r="NO422" s="160"/>
      <c r="NP422" s="160"/>
      <c r="NQ422" s="160"/>
      <c r="NR422" s="160"/>
      <c r="NS422" s="160"/>
      <c r="NT422" s="160"/>
      <c r="NU422" s="160"/>
      <c r="NV422" s="160"/>
      <c r="NW422" s="160"/>
      <c r="NX422" s="160"/>
      <c r="NY422" s="160"/>
      <c r="NZ422" s="160"/>
      <c r="OA422" s="160"/>
      <c r="OB422" s="160"/>
      <c r="OC422" s="160"/>
      <c r="OD422" s="160"/>
      <c r="OE422" s="160"/>
      <c r="OF422" s="160"/>
      <c r="OG422" s="160"/>
      <c r="OH422" s="160"/>
      <c r="OI422" s="160"/>
      <c r="OJ422" s="160"/>
      <c r="OK422" s="160"/>
      <c r="OL422" s="160"/>
      <c r="OM422" s="160"/>
      <c r="ON422" s="160"/>
      <c r="OO422" s="160"/>
      <c r="OP422" s="160"/>
      <c r="OQ422" s="160"/>
      <c r="OR422" s="160"/>
      <c r="OS422" s="160"/>
      <c r="OT422" s="160"/>
      <c r="OU422" s="160"/>
      <c r="OV422" s="160"/>
      <c r="OW422" s="160"/>
      <c r="OX422" s="160"/>
      <c r="OY422" s="160"/>
      <c r="OZ422" s="160"/>
      <c r="PA422" s="160"/>
      <c r="PB422" s="160"/>
      <c r="PC422" s="160"/>
      <c r="PD422" s="160"/>
      <c r="PE422" s="160"/>
      <c r="PF422" s="160"/>
      <c r="PG422" s="160"/>
      <c r="PH422" s="160"/>
      <c r="PI422" s="160"/>
      <c r="PJ422" s="160"/>
      <c r="PK422" s="160"/>
      <c r="PL422" s="160"/>
      <c r="PM422" s="160"/>
      <c r="PN422" s="160"/>
      <c r="PO422" s="160"/>
      <c r="PP422" s="160"/>
      <c r="PQ422" s="160"/>
      <c r="PR422" s="160"/>
      <c r="PS422" s="160"/>
      <c r="PT422" s="160"/>
      <c r="PU422" s="160"/>
      <c r="PV422" s="160"/>
      <c r="PW422" s="160"/>
      <c r="PX422" s="160"/>
      <c r="PY422" s="160"/>
      <c r="PZ422" s="160"/>
      <c r="QA422" s="160"/>
      <c r="QB422" s="160"/>
      <c r="QC422" s="160"/>
      <c r="QD422" s="160"/>
      <c r="QE422" s="160"/>
      <c r="QF422" s="160"/>
      <c r="QG422" s="160"/>
      <c r="QH422" s="160"/>
      <c r="QI422" s="160"/>
      <c r="QJ422" s="160"/>
      <c r="QK422" s="160"/>
      <c r="QL422" s="160"/>
      <c r="QM422" s="160"/>
      <c r="QN422" s="160"/>
      <c r="QO422" s="160"/>
      <c r="QP422" s="160"/>
      <c r="QQ422" s="160"/>
      <c r="QR422" s="160"/>
      <c r="QS422" s="160"/>
      <c r="QT422" s="160"/>
      <c r="QU422" s="160"/>
      <c r="QV422" s="160"/>
      <c r="QW422" s="160"/>
      <c r="QX422" s="160"/>
      <c r="QY422" s="160"/>
      <c r="QZ422" s="160"/>
      <c r="RA422" s="160"/>
      <c r="RB422" s="160"/>
      <c r="RC422" s="160"/>
      <c r="RD422" s="160"/>
      <c r="RE422" s="160"/>
      <c r="RF422" s="160"/>
      <c r="RG422" s="160"/>
      <c r="RH422" s="160"/>
      <c r="RI422" s="160"/>
      <c r="RJ422" s="160"/>
      <c r="RK422" s="160"/>
      <c r="RL422" s="160"/>
      <c r="RM422" s="160"/>
      <c r="RN422" s="160"/>
      <c r="RO422" s="160"/>
      <c r="RP422" s="160"/>
      <c r="RQ422" s="160"/>
      <c r="RR422" s="160"/>
      <c r="RS422" s="160"/>
      <c r="RT422" s="160"/>
      <c r="RU422" s="160"/>
      <c r="RV422" s="160"/>
      <c r="RW422" s="160"/>
      <c r="RX422" s="160"/>
      <c r="RY422" s="160"/>
      <c r="RZ422" s="160"/>
      <c r="SA422" s="160"/>
      <c r="SB422" s="160"/>
      <c r="SC422" s="160"/>
      <c r="SD422" s="160"/>
      <c r="SE422" s="160"/>
      <c r="SF422" s="160"/>
      <c r="SG422" s="160"/>
      <c r="SH422" s="160"/>
      <c r="SI422" s="160"/>
      <c r="SJ422" s="160"/>
      <c r="SK422" s="160"/>
      <c r="SL422" s="160"/>
      <c r="SM422" s="160"/>
      <c r="SN422" s="160"/>
      <c r="SO422" s="160"/>
      <c r="SP422" s="160"/>
      <c r="SQ422" s="160"/>
      <c r="SR422" s="160"/>
      <c r="SS422" s="160"/>
      <c r="ST422" s="160"/>
      <c r="SU422" s="160"/>
      <c r="SV422" s="160"/>
      <c r="SW422" s="160"/>
      <c r="SX422" s="160"/>
      <c r="SY422" s="160"/>
      <c r="SZ422" s="160"/>
      <c r="TA422" s="160"/>
      <c r="TB422" s="160"/>
      <c r="TC422" s="160"/>
      <c r="TD422" s="160"/>
      <c r="TE422" s="160"/>
      <c r="TF422" s="160"/>
    </row>
    <row r="423" spans="1:526">
      <c r="A423" s="160"/>
      <c r="B423" s="160"/>
      <c r="C423" s="160"/>
      <c r="D423" s="160"/>
      <c r="E423" s="160"/>
      <c r="F423" s="160"/>
      <c r="G423" s="160"/>
      <c r="H423" s="160"/>
      <c r="I423" s="160"/>
      <c r="J423" s="160"/>
      <c r="K423" s="160"/>
      <c r="L423" s="160"/>
      <c r="M423" s="160"/>
      <c r="N423" s="160"/>
      <c r="O423" s="160"/>
      <c r="P423" s="160"/>
      <c r="Q423" s="160"/>
      <c r="R423" s="160"/>
      <c r="S423" s="160"/>
      <c r="T423" s="160"/>
      <c r="U423" s="160"/>
      <c r="V423" s="160"/>
      <c r="W423" s="160"/>
      <c r="X423" s="160"/>
      <c r="Y423" s="160"/>
      <c r="Z423" s="160"/>
      <c r="AA423" s="160"/>
      <c r="AB423" s="160"/>
      <c r="AC423" s="160"/>
      <c r="AD423" s="160"/>
      <c r="AE423" s="160"/>
      <c r="AF423" s="160"/>
      <c r="AG423" s="160"/>
      <c r="AH423" s="160"/>
      <c r="AI423" s="160"/>
      <c r="AJ423" s="160"/>
      <c r="AK423" s="160"/>
      <c r="AL423" s="160"/>
      <c r="AM423" s="160"/>
      <c r="AN423" s="160"/>
      <c r="AO423" s="160"/>
      <c r="AP423" s="160"/>
      <c r="AQ423" s="160"/>
      <c r="AR423" s="160"/>
      <c r="AS423" s="160"/>
      <c r="AT423" s="160"/>
      <c r="AU423" s="160"/>
      <c r="AV423" s="160"/>
      <c r="AW423" s="160"/>
      <c r="AX423" s="160"/>
      <c r="AY423" s="160"/>
      <c r="AZ423" s="160"/>
      <c r="BA423" s="160"/>
      <c r="BB423" s="160"/>
      <c r="BC423" s="160"/>
      <c r="BD423" s="160"/>
      <c r="BE423" s="160"/>
      <c r="BF423" s="160"/>
      <c r="BG423" s="160"/>
      <c r="BH423" s="160"/>
      <c r="BI423" s="160"/>
      <c r="BJ423" s="160"/>
      <c r="BK423" s="160"/>
      <c r="BL423" s="160"/>
      <c r="BM423" s="160"/>
      <c r="BN423" s="160"/>
      <c r="BO423" s="160"/>
      <c r="BP423" s="160"/>
      <c r="BQ423" s="160"/>
      <c r="BR423" s="160"/>
      <c r="BS423" s="160"/>
      <c r="BT423" s="160"/>
      <c r="BU423" s="160"/>
      <c r="BV423" s="160"/>
      <c r="BW423" s="160"/>
      <c r="BX423" s="160"/>
      <c r="BY423" s="160"/>
      <c r="BZ423" s="160"/>
      <c r="CA423" s="160"/>
      <c r="CB423" s="160"/>
      <c r="CC423" s="160"/>
      <c r="CD423" s="160"/>
      <c r="CE423" s="160"/>
      <c r="CF423" s="160"/>
      <c r="CG423" s="160"/>
      <c r="CH423" s="160"/>
      <c r="CI423" s="160"/>
      <c r="CJ423" s="160"/>
      <c r="CK423" s="160"/>
      <c r="CL423" s="160"/>
      <c r="CM423" s="160"/>
      <c r="CN423" s="160"/>
      <c r="CO423" s="160"/>
      <c r="CP423" s="160"/>
      <c r="CQ423" s="160"/>
      <c r="CR423" s="160"/>
      <c r="CS423" s="160"/>
      <c r="CT423" s="160"/>
      <c r="CU423" s="160"/>
      <c r="CV423" s="160"/>
      <c r="CW423" s="160"/>
      <c r="CX423" s="160"/>
      <c r="CY423" s="160"/>
      <c r="CZ423" s="160"/>
      <c r="DA423" s="160"/>
      <c r="DB423" s="160"/>
      <c r="DC423" s="160"/>
      <c r="DD423" s="160"/>
      <c r="DE423" s="160"/>
      <c r="DF423" s="160"/>
      <c r="DG423" s="160"/>
      <c r="DH423" s="160"/>
      <c r="DI423" s="160"/>
      <c r="DJ423" s="160"/>
      <c r="DK423" s="160"/>
      <c r="DL423" s="160"/>
      <c r="DM423" s="160"/>
      <c r="DN423" s="160"/>
      <c r="DO423" s="160"/>
      <c r="DP423" s="160"/>
      <c r="DQ423" s="160"/>
      <c r="DR423" s="160"/>
      <c r="DS423" s="160"/>
      <c r="DT423" s="160"/>
      <c r="DU423" s="160"/>
      <c r="DV423" s="160"/>
      <c r="DW423" s="160"/>
      <c r="DX423" s="160"/>
      <c r="DY423" s="160"/>
      <c r="DZ423" s="160"/>
      <c r="EA423" s="160"/>
      <c r="EB423" s="160"/>
      <c r="EC423" s="160"/>
      <c r="ED423" s="160"/>
      <c r="EE423" s="160"/>
      <c r="EF423" s="160"/>
      <c r="EG423" s="160"/>
      <c r="EH423" s="160"/>
      <c r="EI423" s="160"/>
      <c r="EJ423" s="160"/>
      <c r="EK423" s="160"/>
      <c r="EL423" s="160"/>
      <c r="EM423" s="160"/>
      <c r="EN423" s="160"/>
      <c r="EO423" s="160"/>
      <c r="EP423" s="160"/>
      <c r="EQ423" s="160"/>
      <c r="ER423" s="160"/>
      <c r="ES423" s="160"/>
      <c r="ET423" s="160"/>
      <c r="EU423" s="160"/>
      <c r="EV423" s="160"/>
      <c r="EW423" s="160"/>
      <c r="EX423" s="160"/>
      <c r="EY423" s="160"/>
      <c r="EZ423" s="160"/>
      <c r="FA423" s="160"/>
      <c r="FB423" s="160"/>
      <c r="FC423" s="160"/>
      <c r="FD423" s="160"/>
      <c r="FE423" s="160"/>
      <c r="FF423" s="160"/>
      <c r="FG423" s="160"/>
      <c r="FH423" s="160"/>
      <c r="FI423" s="160"/>
      <c r="FJ423" s="160"/>
      <c r="FK423" s="160"/>
      <c r="FL423" s="160"/>
      <c r="FM423" s="160"/>
      <c r="FN423" s="160"/>
      <c r="FO423" s="160"/>
      <c r="FP423" s="160"/>
      <c r="FQ423" s="160"/>
      <c r="FR423" s="160"/>
      <c r="FS423" s="160"/>
      <c r="FT423" s="160"/>
      <c r="FU423" s="160"/>
      <c r="FV423" s="160"/>
      <c r="FW423" s="160"/>
      <c r="FX423" s="160"/>
      <c r="FY423" s="160"/>
      <c r="FZ423" s="160"/>
      <c r="GA423" s="160"/>
      <c r="GB423" s="160"/>
      <c r="GC423" s="160"/>
      <c r="GD423" s="160"/>
      <c r="GE423" s="160"/>
      <c r="GF423" s="160"/>
      <c r="GG423" s="160"/>
      <c r="GH423" s="160"/>
      <c r="GI423" s="160"/>
      <c r="GJ423" s="160"/>
      <c r="GK423" s="160"/>
      <c r="GL423" s="160"/>
      <c r="GM423" s="160"/>
      <c r="GN423" s="160"/>
      <c r="GO423" s="160"/>
      <c r="GP423" s="160"/>
      <c r="GQ423" s="160"/>
      <c r="GR423" s="160"/>
      <c r="GS423" s="160"/>
      <c r="GT423" s="160"/>
      <c r="GU423" s="160"/>
      <c r="GV423" s="160"/>
      <c r="GW423" s="160"/>
      <c r="GX423" s="160"/>
      <c r="GY423" s="160"/>
      <c r="GZ423" s="160"/>
      <c r="HA423" s="160"/>
      <c r="HB423" s="160"/>
      <c r="HC423" s="160"/>
      <c r="HD423" s="160"/>
      <c r="HE423" s="160"/>
      <c r="HF423" s="160"/>
      <c r="HG423" s="160"/>
      <c r="HH423" s="160"/>
      <c r="HI423" s="160"/>
      <c r="HJ423" s="160"/>
      <c r="HK423" s="160"/>
      <c r="HL423" s="160"/>
      <c r="HM423" s="160"/>
      <c r="HN423" s="160"/>
      <c r="HO423" s="160"/>
      <c r="HP423" s="160"/>
      <c r="HQ423" s="160"/>
      <c r="HR423" s="160"/>
      <c r="HS423" s="160"/>
      <c r="HT423" s="160"/>
      <c r="HU423" s="160"/>
      <c r="HV423" s="160"/>
      <c r="HW423" s="160"/>
      <c r="HX423" s="160"/>
      <c r="HY423" s="160"/>
      <c r="HZ423" s="160"/>
      <c r="IA423" s="160"/>
      <c r="IB423" s="160"/>
      <c r="IC423" s="160"/>
      <c r="ID423" s="160"/>
      <c r="IE423" s="160"/>
      <c r="IF423" s="160"/>
      <c r="IG423" s="160"/>
      <c r="IH423" s="160"/>
      <c r="II423" s="160"/>
      <c r="IJ423" s="160"/>
      <c r="IK423" s="160"/>
      <c r="IL423" s="160"/>
      <c r="IM423" s="160"/>
      <c r="IN423" s="160"/>
      <c r="IO423" s="160"/>
      <c r="IP423" s="160"/>
      <c r="IQ423" s="160"/>
      <c r="IR423" s="160"/>
      <c r="IS423" s="160"/>
      <c r="IT423" s="160"/>
      <c r="IU423" s="160"/>
      <c r="IV423" s="160"/>
      <c r="IW423" s="160"/>
      <c r="IX423" s="160"/>
      <c r="IY423" s="160"/>
      <c r="IZ423" s="160"/>
      <c r="JA423" s="160"/>
      <c r="JB423" s="160"/>
      <c r="JC423" s="160"/>
      <c r="JD423" s="160"/>
      <c r="JE423" s="160"/>
      <c r="JF423" s="160"/>
      <c r="JG423" s="160"/>
      <c r="JH423" s="160"/>
      <c r="JI423" s="160"/>
      <c r="JJ423" s="160"/>
      <c r="JK423" s="160"/>
      <c r="JL423" s="160"/>
      <c r="JM423" s="160"/>
      <c r="JN423" s="160"/>
      <c r="JO423" s="160"/>
      <c r="JP423" s="160"/>
      <c r="JQ423" s="160"/>
      <c r="JR423" s="160"/>
      <c r="JS423" s="160"/>
      <c r="JT423" s="160"/>
      <c r="JU423" s="160"/>
      <c r="JV423" s="160"/>
      <c r="JW423" s="160"/>
      <c r="JX423" s="160"/>
      <c r="JY423" s="160"/>
      <c r="JZ423" s="160"/>
      <c r="KA423" s="160"/>
      <c r="KB423" s="160"/>
      <c r="KC423" s="160"/>
      <c r="KD423" s="160"/>
      <c r="KE423" s="160"/>
      <c r="KF423" s="160"/>
      <c r="KG423" s="160"/>
      <c r="KH423" s="160"/>
      <c r="KI423" s="160"/>
      <c r="KJ423" s="160"/>
      <c r="KK423" s="160"/>
      <c r="KL423" s="160"/>
      <c r="KM423" s="160"/>
      <c r="KN423" s="160"/>
      <c r="KO423" s="160"/>
      <c r="KP423" s="160"/>
      <c r="KQ423" s="160"/>
      <c r="KR423" s="160"/>
      <c r="KS423" s="160"/>
      <c r="KT423" s="160"/>
      <c r="KU423" s="160"/>
      <c r="KV423" s="160"/>
      <c r="KW423" s="160"/>
      <c r="KX423" s="160"/>
      <c r="KY423" s="160"/>
      <c r="KZ423" s="160"/>
      <c r="LA423" s="160"/>
      <c r="LB423" s="160"/>
      <c r="LC423" s="160"/>
      <c r="LD423" s="160"/>
      <c r="LE423" s="160"/>
      <c r="LF423" s="160"/>
      <c r="LG423" s="160"/>
      <c r="LH423" s="160"/>
      <c r="LI423" s="160"/>
      <c r="LJ423" s="160"/>
      <c r="LK423" s="160"/>
      <c r="LL423" s="160"/>
      <c r="LM423" s="160"/>
      <c r="LN423" s="160"/>
      <c r="LO423" s="160"/>
      <c r="LP423" s="160"/>
      <c r="LQ423" s="160"/>
      <c r="LR423" s="160"/>
      <c r="LS423" s="160"/>
      <c r="LT423" s="160"/>
      <c r="LU423" s="160"/>
      <c r="LV423" s="160"/>
      <c r="LW423" s="160"/>
      <c r="LX423" s="160"/>
      <c r="LY423" s="160"/>
      <c r="LZ423" s="160"/>
      <c r="MA423" s="160"/>
      <c r="MB423" s="160"/>
      <c r="MC423" s="160"/>
      <c r="MD423" s="160"/>
      <c r="ME423" s="160"/>
      <c r="MF423" s="160"/>
      <c r="MG423" s="160"/>
      <c r="MH423" s="160"/>
      <c r="MI423" s="160"/>
      <c r="MJ423" s="160"/>
      <c r="MK423" s="160"/>
      <c r="ML423" s="160"/>
      <c r="MM423" s="160"/>
      <c r="MN423" s="160"/>
      <c r="MO423" s="160"/>
      <c r="MP423" s="160"/>
      <c r="MQ423" s="160"/>
      <c r="MR423" s="160"/>
      <c r="MS423" s="160"/>
      <c r="MT423" s="160"/>
      <c r="MU423" s="160"/>
      <c r="MV423" s="160"/>
      <c r="MW423" s="160"/>
      <c r="MX423" s="160"/>
      <c r="MY423" s="160"/>
      <c r="MZ423" s="160"/>
      <c r="NA423" s="160"/>
      <c r="NB423" s="160"/>
      <c r="NC423" s="160"/>
      <c r="ND423" s="160"/>
      <c r="NE423" s="160"/>
      <c r="NF423" s="160"/>
      <c r="NG423" s="160"/>
      <c r="NH423" s="160"/>
      <c r="NI423" s="160"/>
      <c r="NJ423" s="160"/>
      <c r="NK423" s="160"/>
      <c r="NL423" s="160"/>
      <c r="NM423" s="160"/>
      <c r="NN423" s="160"/>
      <c r="NO423" s="160"/>
      <c r="NP423" s="160"/>
      <c r="NQ423" s="160"/>
      <c r="NR423" s="160"/>
      <c r="NS423" s="160"/>
      <c r="NT423" s="160"/>
      <c r="NU423" s="160"/>
      <c r="NV423" s="160"/>
      <c r="NW423" s="160"/>
      <c r="NX423" s="160"/>
      <c r="NY423" s="160"/>
      <c r="NZ423" s="160"/>
      <c r="OA423" s="160"/>
      <c r="OB423" s="160"/>
      <c r="OC423" s="160"/>
      <c r="OD423" s="160"/>
      <c r="OE423" s="160"/>
      <c r="OF423" s="160"/>
      <c r="OG423" s="160"/>
      <c r="OH423" s="160"/>
      <c r="OI423" s="160"/>
      <c r="OJ423" s="160"/>
      <c r="OK423" s="160"/>
      <c r="OL423" s="160"/>
      <c r="OM423" s="160"/>
      <c r="ON423" s="160"/>
      <c r="OO423" s="160"/>
      <c r="OP423" s="160"/>
      <c r="OQ423" s="160"/>
      <c r="OR423" s="160"/>
      <c r="OS423" s="160"/>
      <c r="OT423" s="160"/>
      <c r="OU423" s="160"/>
      <c r="OV423" s="160"/>
      <c r="OW423" s="160"/>
      <c r="OX423" s="160"/>
      <c r="OY423" s="160"/>
      <c r="OZ423" s="160"/>
      <c r="PA423" s="160"/>
      <c r="PB423" s="160"/>
      <c r="PC423" s="160"/>
      <c r="PD423" s="160"/>
      <c r="PE423" s="160"/>
      <c r="PF423" s="160"/>
      <c r="PG423" s="160"/>
      <c r="PH423" s="160"/>
      <c r="PI423" s="160"/>
      <c r="PJ423" s="160"/>
      <c r="PK423" s="160"/>
      <c r="PL423" s="160"/>
      <c r="PM423" s="160"/>
      <c r="PN423" s="160"/>
      <c r="PO423" s="160"/>
      <c r="PP423" s="160"/>
      <c r="PQ423" s="160"/>
      <c r="PR423" s="160"/>
      <c r="PS423" s="160"/>
      <c r="PT423" s="160"/>
      <c r="PU423" s="160"/>
      <c r="PV423" s="160"/>
      <c r="PW423" s="160"/>
      <c r="PX423" s="160"/>
      <c r="PY423" s="160"/>
      <c r="PZ423" s="160"/>
      <c r="QA423" s="160"/>
      <c r="QB423" s="160"/>
      <c r="QC423" s="160"/>
      <c r="QD423" s="160"/>
      <c r="QE423" s="160"/>
      <c r="QF423" s="160"/>
      <c r="QG423" s="160"/>
      <c r="QH423" s="160"/>
      <c r="QI423" s="160"/>
      <c r="QJ423" s="160"/>
      <c r="QK423" s="160"/>
      <c r="QL423" s="160"/>
      <c r="QM423" s="160"/>
      <c r="QN423" s="160"/>
      <c r="QO423" s="160"/>
      <c r="QP423" s="160"/>
      <c r="QQ423" s="160"/>
      <c r="QR423" s="160"/>
      <c r="QS423" s="160"/>
      <c r="QT423" s="160"/>
      <c r="QU423" s="160"/>
      <c r="QV423" s="160"/>
      <c r="QW423" s="160"/>
      <c r="QX423" s="160"/>
      <c r="QY423" s="160"/>
      <c r="QZ423" s="160"/>
      <c r="RA423" s="160"/>
      <c r="RB423" s="160"/>
      <c r="RC423" s="160"/>
      <c r="RD423" s="160"/>
      <c r="RE423" s="160"/>
      <c r="RF423" s="160"/>
      <c r="RG423" s="160"/>
      <c r="RH423" s="160"/>
      <c r="RI423" s="160"/>
      <c r="RJ423" s="160"/>
      <c r="RK423" s="160"/>
      <c r="RL423" s="160"/>
      <c r="RM423" s="160"/>
      <c r="RN423" s="160"/>
      <c r="RO423" s="160"/>
      <c r="RP423" s="160"/>
      <c r="RQ423" s="160"/>
      <c r="RR423" s="160"/>
      <c r="RS423" s="160"/>
      <c r="RT423" s="160"/>
      <c r="RU423" s="160"/>
      <c r="RV423" s="160"/>
      <c r="RW423" s="160"/>
      <c r="RX423" s="160"/>
      <c r="RY423" s="160"/>
      <c r="RZ423" s="160"/>
      <c r="SA423" s="160"/>
      <c r="SB423" s="160"/>
      <c r="SC423" s="160"/>
      <c r="SD423" s="160"/>
      <c r="SE423" s="160"/>
      <c r="SF423" s="160"/>
      <c r="SG423" s="160"/>
      <c r="SH423" s="160"/>
      <c r="SI423" s="160"/>
      <c r="SJ423" s="160"/>
      <c r="SK423" s="160"/>
      <c r="SL423" s="160"/>
      <c r="SM423" s="160"/>
      <c r="SN423" s="160"/>
      <c r="SO423" s="160"/>
      <c r="SP423" s="160"/>
      <c r="SQ423" s="160"/>
      <c r="SR423" s="160"/>
      <c r="SS423" s="160"/>
      <c r="ST423" s="160"/>
      <c r="SU423" s="160"/>
      <c r="SV423" s="160"/>
      <c r="SW423" s="160"/>
      <c r="SX423" s="160"/>
      <c r="SY423" s="160"/>
      <c r="SZ423" s="160"/>
      <c r="TA423" s="160"/>
      <c r="TB423" s="160"/>
      <c r="TC423" s="160"/>
      <c r="TD423" s="160"/>
      <c r="TE423" s="160"/>
      <c r="TF423" s="160"/>
    </row>
    <row r="424" spans="1:526">
      <c r="A424" s="160"/>
      <c r="B424" s="160"/>
      <c r="C424" s="160"/>
      <c r="D424" s="160"/>
      <c r="E424" s="160"/>
      <c r="F424" s="160"/>
      <c r="G424" s="160"/>
      <c r="H424" s="160"/>
      <c r="I424" s="160"/>
      <c r="J424" s="160"/>
      <c r="K424" s="160"/>
      <c r="L424" s="160"/>
      <c r="M424" s="160"/>
      <c r="N424" s="160"/>
      <c r="O424" s="160"/>
      <c r="P424" s="160"/>
      <c r="Q424" s="160"/>
      <c r="R424" s="160"/>
      <c r="S424" s="160"/>
      <c r="T424" s="160"/>
      <c r="U424" s="160"/>
      <c r="V424" s="160"/>
      <c r="W424" s="160"/>
      <c r="X424" s="160"/>
      <c r="Y424" s="160"/>
      <c r="Z424" s="160"/>
      <c r="AA424" s="160"/>
      <c r="AB424" s="160"/>
      <c r="AC424" s="160"/>
      <c r="AD424" s="160"/>
      <c r="AE424" s="160"/>
      <c r="AF424" s="160"/>
      <c r="AG424" s="160"/>
      <c r="AH424" s="160"/>
      <c r="AI424" s="160"/>
      <c r="AJ424" s="160"/>
      <c r="AK424" s="160"/>
      <c r="AL424" s="160"/>
      <c r="AM424" s="160"/>
      <c r="AN424" s="160"/>
      <c r="AO424" s="160"/>
      <c r="AP424" s="160"/>
      <c r="AQ424" s="160"/>
      <c r="AR424" s="160"/>
      <c r="AS424" s="160"/>
      <c r="AT424" s="160"/>
      <c r="AU424" s="160"/>
      <c r="AV424" s="160"/>
      <c r="AW424" s="160"/>
      <c r="AX424" s="160"/>
      <c r="AY424" s="160"/>
      <c r="AZ424" s="160"/>
      <c r="BA424" s="160"/>
      <c r="BB424" s="160"/>
      <c r="BC424" s="160"/>
      <c r="BD424" s="160"/>
      <c r="BE424" s="160"/>
      <c r="BF424" s="160"/>
      <c r="BG424" s="160"/>
      <c r="BH424" s="160"/>
      <c r="BI424" s="160"/>
      <c r="BJ424" s="160"/>
      <c r="BK424" s="160"/>
      <c r="BL424" s="160"/>
      <c r="BM424" s="160"/>
      <c r="BN424" s="160"/>
      <c r="BO424" s="160"/>
      <c r="BP424" s="160"/>
      <c r="BQ424" s="160"/>
      <c r="BR424" s="160"/>
      <c r="BS424" s="160"/>
      <c r="BT424" s="160"/>
      <c r="BU424" s="160"/>
      <c r="BV424" s="160"/>
      <c r="BW424" s="160"/>
      <c r="BX424" s="160"/>
      <c r="BY424" s="160"/>
      <c r="BZ424" s="160"/>
      <c r="CA424" s="160"/>
      <c r="CB424" s="160"/>
      <c r="CC424" s="160"/>
      <c r="CD424" s="160"/>
      <c r="CE424" s="160"/>
      <c r="CF424" s="160"/>
      <c r="CG424" s="160"/>
      <c r="CH424" s="160"/>
      <c r="CI424" s="160"/>
      <c r="CJ424" s="160"/>
      <c r="CK424" s="160"/>
      <c r="CL424" s="160"/>
      <c r="CM424" s="160"/>
      <c r="CN424" s="160"/>
      <c r="CO424" s="160"/>
      <c r="CP424" s="160"/>
      <c r="CQ424" s="160"/>
      <c r="CR424" s="160"/>
      <c r="CS424" s="160"/>
      <c r="CT424" s="160"/>
      <c r="CU424" s="160"/>
      <c r="CV424" s="160"/>
      <c r="CW424" s="160"/>
      <c r="CX424" s="160"/>
      <c r="CY424" s="160"/>
      <c r="CZ424" s="160"/>
      <c r="DA424" s="160"/>
      <c r="DB424" s="160"/>
      <c r="DC424" s="160"/>
      <c r="DD424" s="160"/>
      <c r="DE424" s="160"/>
      <c r="DF424" s="160"/>
      <c r="DG424" s="160"/>
      <c r="DH424" s="160"/>
      <c r="DI424" s="160"/>
      <c r="DJ424" s="160"/>
      <c r="DK424" s="160"/>
      <c r="DL424" s="160"/>
      <c r="DM424" s="160"/>
      <c r="DN424" s="160"/>
      <c r="DO424" s="160"/>
      <c r="DP424" s="160"/>
      <c r="DQ424" s="160"/>
      <c r="DR424" s="160"/>
      <c r="DS424" s="160"/>
      <c r="DT424" s="160"/>
      <c r="DU424" s="160"/>
      <c r="DV424" s="160"/>
      <c r="DW424" s="160"/>
      <c r="DX424" s="160"/>
      <c r="DY424" s="160"/>
      <c r="DZ424" s="160"/>
      <c r="EA424" s="160"/>
      <c r="EB424" s="160"/>
      <c r="EC424" s="160"/>
      <c r="ED424" s="160"/>
      <c r="EE424" s="160"/>
      <c r="EF424" s="160"/>
      <c r="EG424" s="160"/>
      <c r="EH424" s="160"/>
      <c r="EI424" s="160"/>
      <c r="EJ424" s="160"/>
      <c r="EK424" s="160"/>
      <c r="EL424" s="160"/>
      <c r="EM424" s="160"/>
      <c r="EN424" s="160"/>
      <c r="EO424" s="160"/>
      <c r="EP424" s="160"/>
      <c r="EQ424" s="160"/>
      <c r="ER424" s="160"/>
      <c r="ES424" s="160"/>
      <c r="ET424" s="160"/>
      <c r="EU424" s="160"/>
      <c r="EV424" s="160"/>
      <c r="EW424" s="160"/>
      <c r="EX424" s="160"/>
      <c r="EY424" s="160"/>
      <c r="EZ424" s="160"/>
      <c r="FA424" s="160"/>
      <c r="FB424" s="160"/>
      <c r="FC424" s="160"/>
      <c r="FD424" s="160"/>
      <c r="FE424" s="160"/>
      <c r="FF424" s="160"/>
      <c r="FG424" s="160"/>
      <c r="FH424" s="160"/>
      <c r="FI424" s="160"/>
      <c r="FJ424" s="160"/>
      <c r="FK424" s="160"/>
      <c r="FL424" s="160"/>
      <c r="FM424" s="160"/>
      <c r="FN424" s="160"/>
      <c r="FO424" s="160"/>
      <c r="FP424" s="160"/>
      <c r="FQ424" s="160"/>
      <c r="FR424" s="160"/>
      <c r="FS424" s="160"/>
      <c r="FT424" s="160"/>
      <c r="FU424" s="160"/>
      <c r="FV424" s="160"/>
      <c r="FW424" s="160"/>
      <c r="FX424" s="160"/>
      <c r="FY424" s="160"/>
      <c r="FZ424" s="160"/>
      <c r="GA424" s="160"/>
      <c r="GB424" s="160"/>
      <c r="GC424" s="160"/>
      <c r="GD424" s="160"/>
      <c r="GE424" s="160"/>
      <c r="GF424" s="160"/>
      <c r="GG424" s="160"/>
      <c r="GH424" s="160"/>
      <c r="GI424" s="160"/>
      <c r="GJ424" s="160"/>
      <c r="GK424" s="160"/>
      <c r="GL424" s="160"/>
      <c r="GM424" s="160"/>
      <c r="GN424" s="160"/>
      <c r="GO424" s="160"/>
      <c r="GP424" s="160"/>
      <c r="GQ424" s="160"/>
      <c r="GR424" s="160"/>
      <c r="GS424" s="160"/>
      <c r="GT424" s="160"/>
      <c r="GU424" s="160"/>
      <c r="GV424" s="160"/>
      <c r="GW424" s="160"/>
      <c r="GX424" s="160"/>
      <c r="GY424" s="160"/>
      <c r="GZ424" s="160"/>
      <c r="HA424" s="160"/>
      <c r="HB424" s="160"/>
      <c r="HC424" s="160"/>
      <c r="HD424" s="160"/>
      <c r="HE424" s="160"/>
      <c r="HF424" s="160"/>
      <c r="HG424" s="160"/>
      <c r="HH424" s="160"/>
      <c r="HI424" s="160"/>
      <c r="HJ424" s="160"/>
      <c r="HK424" s="160"/>
      <c r="HL424" s="160"/>
      <c r="HM424" s="160"/>
      <c r="HN424" s="160"/>
      <c r="HO424" s="160"/>
      <c r="HP424" s="160"/>
      <c r="HQ424" s="160"/>
      <c r="HR424" s="160"/>
      <c r="HS424" s="160"/>
      <c r="HT424" s="160"/>
      <c r="HU424" s="160"/>
      <c r="HV424" s="160"/>
      <c r="HW424" s="160"/>
      <c r="HX424" s="160"/>
      <c r="HY424" s="160"/>
      <c r="HZ424" s="160"/>
      <c r="IA424" s="160"/>
      <c r="IB424" s="160"/>
      <c r="IC424" s="160"/>
      <c r="ID424" s="160"/>
      <c r="IE424" s="160"/>
      <c r="IF424" s="160"/>
      <c r="IG424" s="160"/>
      <c r="IH424" s="160"/>
      <c r="II424" s="160"/>
      <c r="IJ424" s="160"/>
      <c r="IK424" s="160"/>
      <c r="IL424" s="160"/>
      <c r="IM424" s="160"/>
      <c r="IN424" s="160"/>
      <c r="IO424" s="160"/>
      <c r="IP424" s="160"/>
      <c r="IQ424" s="160"/>
      <c r="IR424" s="160"/>
      <c r="IS424" s="160"/>
      <c r="IT424" s="160"/>
      <c r="IU424" s="160"/>
      <c r="IV424" s="160"/>
      <c r="IW424" s="160"/>
      <c r="IX424" s="160"/>
      <c r="IY424" s="160"/>
      <c r="IZ424" s="160"/>
      <c r="JA424" s="160"/>
      <c r="JB424" s="160"/>
      <c r="JC424" s="160"/>
      <c r="JD424" s="160"/>
      <c r="JE424" s="160"/>
      <c r="JF424" s="160"/>
      <c r="JG424" s="160"/>
      <c r="JH424" s="160"/>
      <c r="JI424" s="160"/>
      <c r="JJ424" s="160"/>
      <c r="JK424" s="160"/>
      <c r="JL424" s="160"/>
      <c r="JM424" s="160"/>
      <c r="JN424" s="160"/>
      <c r="JO424" s="160"/>
      <c r="JP424" s="160"/>
      <c r="JQ424" s="160"/>
      <c r="JR424" s="160"/>
      <c r="JS424" s="160"/>
      <c r="JT424" s="160"/>
      <c r="JU424" s="160"/>
      <c r="JV424" s="160"/>
      <c r="JW424" s="160"/>
      <c r="JX424" s="160"/>
      <c r="JY424" s="160"/>
      <c r="JZ424" s="160"/>
      <c r="KA424" s="160"/>
      <c r="KB424" s="160"/>
      <c r="KC424" s="160"/>
      <c r="KD424" s="160"/>
      <c r="KE424" s="160"/>
      <c r="KF424" s="160"/>
      <c r="KG424" s="160"/>
      <c r="KH424" s="160"/>
      <c r="KI424" s="160"/>
      <c r="KJ424" s="160"/>
      <c r="KK424" s="160"/>
      <c r="KL424" s="160"/>
      <c r="KM424" s="160"/>
      <c r="KN424" s="160"/>
      <c r="KO424" s="160"/>
      <c r="KP424" s="160"/>
      <c r="KQ424" s="160"/>
      <c r="KR424" s="160"/>
      <c r="KS424" s="160"/>
      <c r="KT424" s="160"/>
      <c r="KU424" s="160"/>
      <c r="KV424" s="160"/>
      <c r="KW424" s="160"/>
      <c r="KX424" s="160"/>
      <c r="KY424" s="160"/>
      <c r="KZ424" s="160"/>
      <c r="LA424" s="160"/>
      <c r="LB424" s="160"/>
      <c r="LC424" s="160"/>
      <c r="LD424" s="160"/>
      <c r="LE424" s="160"/>
      <c r="LF424" s="160"/>
      <c r="LG424" s="160"/>
      <c r="LH424" s="160"/>
      <c r="LI424" s="160"/>
      <c r="LJ424" s="160"/>
      <c r="LK424" s="160"/>
      <c r="LL424" s="160"/>
      <c r="LM424" s="160"/>
      <c r="LN424" s="160"/>
      <c r="LO424" s="160"/>
      <c r="LP424" s="160"/>
      <c r="LQ424" s="160"/>
      <c r="LR424" s="160"/>
      <c r="LS424" s="160"/>
      <c r="LT424" s="160"/>
      <c r="LU424" s="160"/>
      <c r="LV424" s="160"/>
      <c r="LW424" s="160"/>
      <c r="LX424" s="160"/>
      <c r="LY424" s="160"/>
      <c r="LZ424" s="160"/>
      <c r="MA424" s="160"/>
      <c r="MB424" s="160"/>
      <c r="MC424" s="160"/>
      <c r="MD424" s="160"/>
      <c r="ME424" s="160"/>
      <c r="MF424" s="160"/>
      <c r="MG424" s="160"/>
      <c r="MH424" s="160"/>
      <c r="MI424" s="160"/>
      <c r="MJ424" s="160"/>
      <c r="MK424" s="160"/>
      <c r="ML424" s="160"/>
      <c r="MM424" s="160"/>
      <c r="MN424" s="160"/>
      <c r="MO424" s="160"/>
      <c r="MP424" s="160"/>
      <c r="MQ424" s="160"/>
      <c r="MR424" s="160"/>
      <c r="MS424" s="160"/>
      <c r="MT424" s="160"/>
      <c r="MU424" s="160"/>
      <c r="MV424" s="160"/>
      <c r="MW424" s="160"/>
      <c r="MX424" s="160"/>
      <c r="MY424" s="160"/>
      <c r="MZ424" s="160"/>
      <c r="NA424" s="160"/>
      <c r="NB424" s="160"/>
      <c r="NC424" s="160"/>
      <c r="ND424" s="160"/>
      <c r="NE424" s="160"/>
      <c r="NF424" s="160"/>
      <c r="NG424" s="160"/>
      <c r="NH424" s="160"/>
      <c r="NI424" s="160"/>
      <c r="NJ424" s="160"/>
      <c r="NK424" s="160"/>
      <c r="NL424" s="160"/>
      <c r="NM424" s="160"/>
      <c r="NN424" s="160"/>
      <c r="NO424" s="160"/>
      <c r="NP424" s="160"/>
      <c r="NQ424" s="160"/>
      <c r="NR424" s="160"/>
      <c r="NS424" s="160"/>
      <c r="NT424" s="160"/>
      <c r="NU424" s="160"/>
      <c r="NV424" s="160"/>
      <c r="NW424" s="160"/>
      <c r="NX424" s="160"/>
      <c r="NY424" s="160"/>
      <c r="NZ424" s="160"/>
      <c r="OA424" s="160"/>
      <c r="OB424" s="160"/>
      <c r="OC424" s="160"/>
      <c r="OD424" s="160"/>
      <c r="OE424" s="160"/>
      <c r="OF424" s="160"/>
      <c r="OG424" s="160"/>
      <c r="OH424" s="160"/>
      <c r="OI424" s="160"/>
      <c r="OJ424" s="160"/>
      <c r="OK424" s="160"/>
      <c r="OL424" s="160"/>
      <c r="OM424" s="160"/>
      <c r="ON424" s="160"/>
      <c r="OO424" s="160"/>
      <c r="OP424" s="160"/>
      <c r="OQ424" s="160"/>
      <c r="OR424" s="160"/>
      <c r="OS424" s="160"/>
      <c r="OT424" s="160"/>
      <c r="OU424" s="160"/>
      <c r="OV424" s="160"/>
      <c r="OW424" s="160"/>
      <c r="OX424" s="160"/>
      <c r="OY424" s="160"/>
      <c r="OZ424" s="160"/>
      <c r="PA424" s="160"/>
      <c r="PB424" s="160"/>
      <c r="PC424" s="160"/>
      <c r="PD424" s="160"/>
      <c r="PE424" s="160"/>
      <c r="PF424" s="160"/>
      <c r="PG424" s="160"/>
      <c r="PH424" s="160"/>
      <c r="PI424" s="160"/>
      <c r="PJ424" s="160"/>
      <c r="PK424" s="160"/>
      <c r="PL424" s="160"/>
      <c r="PM424" s="160"/>
      <c r="PN424" s="160"/>
      <c r="PO424" s="160"/>
      <c r="PP424" s="160"/>
      <c r="PQ424" s="160"/>
      <c r="PR424" s="160"/>
      <c r="PS424" s="160"/>
      <c r="PT424" s="160"/>
      <c r="PU424" s="160"/>
      <c r="PV424" s="160"/>
      <c r="PW424" s="160"/>
      <c r="PX424" s="160"/>
      <c r="PY424" s="160"/>
      <c r="PZ424" s="160"/>
      <c r="QA424" s="160"/>
      <c r="QB424" s="160"/>
      <c r="QC424" s="160"/>
      <c r="QD424" s="160"/>
      <c r="QE424" s="160"/>
      <c r="QF424" s="160"/>
      <c r="QG424" s="160"/>
      <c r="QH424" s="160"/>
      <c r="QI424" s="160"/>
      <c r="QJ424" s="160"/>
      <c r="QK424" s="160"/>
      <c r="QL424" s="160"/>
      <c r="QM424" s="160"/>
      <c r="QN424" s="160"/>
      <c r="QO424" s="160"/>
      <c r="QP424" s="160"/>
      <c r="QQ424" s="160"/>
      <c r="QR424" s="160"/>
      <c r="QS424" s="160"/>
      <c r="QT424" s="160"/>
      <c r="QU424" s="160"/>
      <c r="QV424" s="160"/>
      <c r="QW424" s="160"/>
      <c r="QX424" s="160"/>
      <c r="QY424" s="160"/>
      <c r="QZ424" s="160"/>
      <c r="RA424" s="160"/>
      <c r="RB424" s="160"/>
      <c r="RC424" s="160"/>
      <c r="RD424" s="160"/>
      <c r="RE424" s="160"/>
      <c r="RF424" s="160"/>
      <c r="RG424" s="160"/>
      <c r="RH424" s="160"/>
      <c r="RI424" s="160"/>
      <c r="RJ424" s="160"/>
      <c r="RK424" s="160"/>
      <c r="RL424" s="160"/>
      <c r="RM424" s="160"/>
      <c r="RN424" s="160"/>
      <c r="RO424" s="160"/>
      <c r="RP424" s="160"/>
      <c r="RQ424" s="160"/>
      <c r="RR424" s="160"/>
      <c r="RS424" s="160"/>
      <c r="RT424" s="160"/>
      <c r="RU424" s="160"/>
      <c r="RV424" s="160"/>
      <c r="RW424" s="160"/>
      <c r="RX424" s="160"/>
      <c r="RY424" s="160"/>
      <c r="RZ424" s="160"/>
      <c r="SA424" s="160"/>
      <c r="SB424" s="160"/>
      <c r="SC424" s="160"/>
      <c r="SD424" s="160"/>
      <c r="SE424" s="160"/>
      <c r="SF424" s="160"/>
      <c r="SG424" s="160"/>
      <c r="SH424" s="160"/>
      <c r="SI424" s="160"/>
      <c r="SJ424" s="160"/>
      <c r="SK424" s="160"/>
      <c r="SL424" s="160"/>
      <c r="SM424" s="160"/>
      <c r="SN424" s="160"/>
      <c r="SO424" s="160"/>
      <c r="SP424" s="160"/>
      <c r="SQ424" s="160"/>
      <c r="SR424" s="160"/>
      <c r="SS424" s="160"/>
      <c r="ST424" s="160"/>
      <c r="SU424" s="160"/>
      <c r="SV424" s="160"/>
      <c r="SW424" s="160"/>
      <c r="SX424" s="160"/>
      <c r="SY424" s="160"/>
      <c r="SZ424" s="160"/>
      <c r="TA424" s="160"/>
      <c r="TB424" s="160"/>
      <c r="TC424" s="160"/>
      <c r="TD424" s="160"/>
      <c r="TE424" s="160"/>
      <c r="TF424" s="160"/>
    </row>
    <row r="425" spans="1:526">
      <c r="A425" s="160"/>
      <c r="B425" s="160"/>
      <c r="C425" s="160"/>
      <c r="D425" s="160"/>
      <c r="E425" s="160"/>
      <c r="F425" s="160"/>
      <c r="G425" s="160"/>
      <c r="H425" s="160"/>
      <c r="I425" s="160"/>
      <c r="J425" s="160"/>
      <c r="K425" s="160"/>
      <c r="L425" s="160"/>
      <c r="M425" s="160"/>
      <c r="N425" s="160"/>
      <c r="O425" s="160"/>
      <c r="P425" s="160"/>
      <c r="Q425" s="160"/>
      <c r="R425" s="160"/>
      <c r="S425" s="160"/>
      <c r="T425" s="160"/>
      <c r="U425" s="160"/>
      <c r="V425" s="160"/>
      <c r="W425" s="160"/>
      <c r="X425" s="160"/>
      <c r="Y425" s="160"/>
      <c r="Z425" s="160"/>
      <c r="AA425" s="160"/>
      <c r="AB425" s="160"/>
      <c r="AC425" s="160"/>
      <c r="AD425" s="160"/>
      <c r="AE425" s="160"/>
      <c r="AF425" s="160"/>
      <c r="AG425" s="160"/>
      <c r="AH425" s="160"/>
      <c r="AI425" s="160"/>
      <c r="AJ425" s="160"/>
      <c r="AK425" s="160"/>
      <c r="AL425" s="160"/>
      <c r="AM425" s="160"/>
      <c r="AN425" s="160"/>
      <c r="AO425" s="160"/>
      <c r="AP425" s="160"/>
      <c r="AQ425" s="160"/>
      <c r="AR425" s="160"/>
      <c r="AS425" s="160"/>
      <c r="AT425" s="160"/>
      <c r="AU425" s="160"/>
      <c r="AV425" s="160"/>
      <c r="AW425" s="160"/>
      <c r="AX425" s="160"/>
      <c r="AY425" s="160"/>
      <c r="AZ425" s="160"/>
      <c r="BA425" s="160"/>
      <c r="BB425" s="160"/>
      <c r="BC425" s="160"/>
      <c r="BD425" s="160"/>
      <c r="BE425" s="160"/>
      <c r="BF425" s="160"/>
      <c r="BG425" s="160"/>
      <c r="BH425" s="160"/>
      <c r="BI425" s="160"/>
      <c r="BJ425" s="160"/>
      <c r="BK425" s="160"/>
      <c r="BL425" s="160"/>
      <c r="BM425" s="160"/>
      <c r="BN425" s="160"/>
      <c r="BO425" s="160"/>
      <c r="BP425" s="160"/>
      <c r="BQ425" s="160"/>
      <c r="BR425" s="160"/>
      <c r="BS425" s="160"/>
      <c r="BT425" s="160"/>
      <c r="BU425" s="160"/>
      <c r="BV425" s="160"/>
      <c r="BW425" s="160"/>
      <c r="BX425" s="160"/>
      <c r="BY425" s="160"/>
      <c r="BZ425" s="160"/>
      <c r="CA425" s="160"/>
      <c r="CB425" s="160"/>
      <c r="CC425" s="160"/>
      <c r="CD425" s="160"/>
      <c r="CE425" s="160"/>
      <c r="CF425" s="160"/>
      <c r="CG425" s="160"/>
      <c r="CH425" s="160"/>
      <c r="CI425" s="160"/>
      <c r="CJ425" s="160"/>
      <c r="CK425" s="160"/>
      <c r="CL425" s="160"/>
      <c r="CM425" s="160"/>
      <c r="CN425" s="160"/>
      <c r="CO425" s="160"/>
      <c r="CP425" s="160"/>
      <c r="CQ425" s="160"/>
      <c r="CR425" s="160"/>
      <c r="CS425" s="160"/>
      <c r="CT425" s="160"/>
      <c r="CU425" s="160"/>
      <c r="CV425" s="160"/>
      <c r="CW425" s="160"/>
      <c r="CX425" s="160"/>
      <c r="CY425" s="160"/>
      <c r="CZ425" s="160"/>
      <c r="DA425" s="160"/>
      <c r="DB425" s="160"/>
      <c r="DC425" s="160"/>
      <c r="DD425" s="160"/>
      <c r="DE425" s="160"/>
      <c r="DF425" s="160"/>
      <c r="DG425" s="160"/>
      <c r="DH425" s="160"/>
      <c r="DI425" s="160"/>
      <c r="DJ425" s="160"/>
      <c r="DK425" s="160"/>
      <c r="DL425" s="160"/>
      <c r="DM425" s="160"/>
      <c r="DN425" s="160"/>
      <c r="DO425" s="160"/>
      <c r="DP425" s="160"/>
      <c r="DQ425" s="160"/>
      <c r="DR425" s="160"/>
      <c r="DS425" s="160"/>
      <c r="DT425" s="160"/>
      <c r="DU425" s="160"/>
      <c r="DV425" s="160"/>
      <c r="DW425" s="160"/>
      <c r="DX425" s="160"/>
      <c r="DY425" s="160"/>
      <c r="DZ425" s="160"/>
      <c r="EA425" s="160"/>
      <c r="EB425" s="160"/>
      <c r="EC425" s="160"/>
      <c r="ED425" s="160"/>
      <c r="EE425" s="160"/>
      <c r="EF425" s="160"/>
      <c r="EG425" s="160"/>
      <c r="EH425" s="160"/>
      <c r="EI425" s="160"/>
      <c r="EJ425" s="160"/>
      <c r="EK425" s="160"/>
      <c r="EL425" s="160"/>
      <c r="EM425" s="160"/>
      <c r="EN425" s="160"/>
      <c r="EO425" s="160"/>
      <c r="EP425" s="160"/>
      <c r="EQ425" s="160"/>
      <c r="ER425" s="160"/>
      <c r="ES425" s="160"/>
      <c r="ET425" s="160"/>
      <c r="EU425" s="160"/>
      <c r="EV425" s="160"/>
      <c r="EW425" s="160"/>
      <c r="EX425" s="160"/>
      <c r="EY425" s="160"/>
      <c r="EZ425" s="160"/>
      <c r="FA425" s="160"/>
      <c r="FB425" s="160"/>
      <c r="FC425" s="160"/>
      <c r="FD425" s="160"/>
      <c r="FE425" s="160"/>
      <c r="FF425" s="160"/>
      <c r="FG425" s="160"/>
      <c r="FH425" s="160"/>
      <c r="FI425" s="160"/>
      <c r="FJ425" s="160"/>
      <c r="FK425" s="160"/>
      <c r="FL425" s="160"/>
      <c r="FM425" s="160"/>
      <c r="FN425" s="160"/>
      <c r="FO425" s="160"/>
      <c r="FP425" s="160"/>
      <c r="FQ425" s="160"/>
      <c r="FR425" s="160"/>
      <c r="FS425" s="160"/>
      <c r="FT425" s="160"/>
      <c r="FU425" s="160"/>
      <c r="FV425" s="160"/>
      <c r="FW425" s="160"/>
      <c r="FX425" s="160"/>
      <c r="FY425" s="160"/>
      <c r="FZ425" s="160"/>
      <c r="GA425" s="160"/>
      <c r="GB425" s="160"/>
      <c r="GC425" s="160"/>
      <c r="GD425" s="160"/>
      <c r="GE425" s="160"/>
      <c r="GF425" s="160"/>
      <c r="GG425" s="160"/>
      <c r="GH425" s="160"/>
      <c r="GI425" s="160"/>
      <c r="GJ425" s="160"/>
      <c r="GK425" s="160"/>
      <c r="GL425" s="160"/>
      <c r="GM425" s="160"/>
      <c r="GN425" s="160"/>
      <c r="GO425" s="160"/>
      <c r="GP425" s="160"/>
      <c r="GQ425" s="160"/>
      <c r="GR425" s="160"/>
      <c r="GS425" s="160"/>
      <c r="GT425" s="160"/>
      <c r="GU425" s="160"/>
      <c r="GV425" s="160"/>
      <c r="GW425" s="160"/>
      <c r="GX425" s="160"/>
      <c r="GY425" s="160"/>
      <c r="GZ425" s="160"/>
      <c r="HA425" s="160"/>
      <c r="HB425" s="160"/>
      <c r="HC425" s="160"/>
      <c r="HD425" s="160"/>
      <c r="HE425" s="160"/>
      <c r="HF425" s="160"/>
      <c r="HG425" s="160"/>
      <c r="HH425" s="160"/>
      <c r="HI425" s="160"/>
      <c r="HJ425" s="160"/>
      <c r="HK425" s="160"/>
      <c r="HL425" s="160"/>
      <c r="HM425" s="160"/>
      <c r="HN425" s="160"/>
      <c r="HO425" s="160"/>
      <c r="HP425" s="160"/>
      <c r="HQ425" s="160"/>
      <c r="HR425" s="160"/>
      <c r="HS425" s="160"/>
      <c r="HT425" s="160"/>
      <c r="HU425" s="160"/>
      <c r="HV425" s="160"/>
      <c r="HW425" s="160"/>
      <c r="HX425" s="160"/>
      <c r="HY425" s="160"/>
      <c r="HZ425" s="160"/>
      <c r="IA425" s="160"/>
      <c r="IB425" s="160"/>
      <c r="IC425" s="160"/>
      <c r="ID425" s="160"/>
      <c r="IE425" s="160"/>
      <c r="IF425" s="160"/>
      <c r="IG425" s="160"/>
      <c r="IH425" s="160"/>
      <c r="II425" s="160"/>
      <c r="IJ425" s="160"/>
      <c r="IK425" s="160"/>
      <c r="IL425" s="160"/>
      <c r="IM425" s="160"/>
      <c r="IN425" s="160"/>
      <c r="IO425" s="160"/>
      <c r="IP425" s="160"/>
      <c r="IQ425" s="160"/>
      <c r="IR425" s="160"/>
      <c r="IS425" s="160"/>
      <c r="IT425" s="160"/>
      <c r="IU425" s="160"/>
      <c r="IV425" s="160"/>
      <c r="IW425" s="160"/>
      <c r="IX425" s="160"/>
      <c r="IY425" s="160"/>
      <c r="IZ425" s="160"/>
      <c r="JA425" s="160"/>
      <c r="JB425" s="160"/>
      <c r="JC425" s="160"/>
      <c r="JD425" s="160"/>
      <c r="JE425" s="160"/>
      <c r="JF425" s="160"/>
      <c r="JG425" s="160"/>
      <c r="JH425" s="160"/>
      <c r="JI425" s="160"/>
      <c r="JJ425" s="160"/>
      <c r="JK425" s="160"/>
      <c r="JL425" s="160"/>
      <c r="JM425" s="160"/>
      <c r="JN425" s="160"/>
      <c r="JO425" s="160"/>
      <c r="JP425" s="160"/>
      <c r="JQ425" s="160"/>
      <c r="JR425" s="160"/>
      <c r="JS425" s="160"/>
      <c r="JT425" s="160"/>
      <c r="JU425" s="160"/>
      <c r="JV425" s="160"/>
      <c r="JW425" s="160"/>
      <c r="JX425" s="160"/>
      <c r="JY425" s="160"/>
      <c r="JZ425" s="160"/>
      <c r="KA425" s="160"/>
      <c r="KB425" s="160"/>
      <c r="KC425" s="160"/>
      <c r="KD425" s="160"/>
      <c r="KE425" s="160"/>
      <c r="KF425" s="160"/>
      <c r="KG425" s="160"/>
      <c r="KH425" s="160"/>
      <c r="KI425" s="160"/>
      <c r="KJ425" s="160"/>
      <c r="KK425" s="160"/>
      <c r="KL425" s="160"/>
      <c r="KM425" s="160"/>
      <c r="KN425" s="160"/>
      <c r="KO425" s="160"/>
      <c r="KP425" s="160"/>
      <c r="KQ425" s="160"/>
      <c r="KR425" s="160"/>
      <c r="KS425" s="160"/>
      <c r="KT425" s="160"/>
      <c r="KU425" s="160"/>
      <c r="KV425" s="160"/>
      <c r="KW425" s="160"/>
      <c r="KX425" s="160"/>
      <c r="KY425" s="160"/>
      <c r="KZ425" s="160"/>
      <c r="LA425" s="160"/>
      <c r="LB425" s="160"/>
      <c r="LC425" s="160"/>
      <c r="LD425" s="160"/>
      <c r="LE425" s="160"/>
      <c r="LF425" s="160"/>
      <c r="LG425" s="160"/>
      <c r="LH425" s="160"/>
      <c r="LI425" s="160"/>
      <c r="LJ425" s="160"/>
      <c r="LK425" s="160"/>
      <c r="LL425" s="160"/>
      <c r="LM425" s="160"/>
      <c r="LN425" s="160"/>
      <c r="LO425" s="160"/>
      <c r="LP425" s="160"/>
      <c r="LQ425" s="160"/>
      <c r="LR425" s="160"/>
      <c r="LS425" s="160"/>
      <c r="LT425" s="160"/>
      <c r="LU425" s="160"/>
      <c r="LV425" s="160"/>
      <c r="LW425" s="160"/>
      <c r="LX425" s="160"/>
      <c r="LY425" s="160"/>
      <c r="LZ425" s="160"/>
      <c r="MA425" s="160"/>
      <c r="MB425" s="160"/>
      <c r="MC425" s="160"/>
      <c r="MD425" s="160"/>
      <c r="ME425" s="160"/>
      <c r="MF425" s="160"/>
      <c r="MG425" s="160"/>
      <c r="MH425" s="160"/>
      <c r="MI425" s="160"/>
      <c r="MJ425" s="160"/>
      <c r="MK425" s="160"/>
      <c r="ML425" s="160"/>
      <c r="MM425" s="160"/>
      <c r="MN425" s="160"/>
      <c r="MO425" s="160"/>
      <c r="MP425" s="160"/>
      <c r="MQ425" s="160"/>
      <c r="MR425" s="160"/>
      <c r="MS425" s="160"/>
      <c r="MT425" s="160"/>
      <c r="MU425" s="160"/>
      <c r="MV425" s="160"/>
      <c r="MW425" s="160"/>
      <c r="MX425" s="160"/>
      <c r="MY425" s="160"/>
      <c r="MZ425" s="160"/>
      <c r="NA425" s="160"/>
      <c r="NB425" s="160"/>
      <c r="NC425" s="160"/>
      <c r="ND425" s="160"/>
      <c r="NE425" s="160"/>
      <c r="NF425" s="160"/>
      <c r="NG425" s="160"/>
      <c r="NH425" s="160"/>
      <c r="NI425" s="160"/>
      <c r="NJ425" s="160"/>
      <c r="NK425" s="160"/>
      <c r="NL425" s="160"/>
      <c r="NM425" s="160"/>
      <c r="NN425" s="160"/>
      <c r="NO425" s="160"/>
      <c r="NP425" s="160"/>
      <c r="NQ425" s="160"/>
      <c r="NR425" s="160"/>
      <c r="NS425" s="160"/>
      <c r="NT425" s="160"/>
      <c r="NU425" s="160"/>
      <c r="NV425" s="160"/>
      <c r="NW425" s="160"/>
      <c r="NX425" s="160"/>
      <c r="NY425" s="160"/>
      <c r="NZ425" s="160"/>
      <c r="OA425" s="160"/>
      <c r="OB425" s="160"/>
      <c r="OC425" s="160"/>
      <c r="OD425" s="160"/>
      <c r="OE425" s="160"/>
      <c r="OF425" s="160"/>
      <c r="OG425" s="160"/>
      <c r="OH425" s="160"/>
      <c r="OI425" s="160"/>
      <c r="OJ425" s="160"/>
      <c r="OK425" s="160"/>
      <c r="OL425" s="160"/>
      <c r="OM425" s="160"/>
      <c r="ON425" s="160"/>
      <c r="OO425" s="160"/>
      <c r="OP425" s="160"/>
      <c r="OQ425" s="160"/>
      <c r="OR425" s="160"/>
      <c r="OS425" s="160"/>
      <c r="OT425" s="160"/>
      <c r="OU425" s="160"/>
      <c r="OV425" s="160"/>
      <c r="OW425" s="160"/>
      <c r="OX425" s="160"/>
      <c r="OY425" s="160"/>
      <c r="OZ425" s="160"/>
      <c r="PA425" s="160"/>
      <c r="PB425" s="160"/>
      <c r="PC425" s="160"/>
      <c r="PD425" s="160"/>
      <c r="PE425" s="160"/>
      <c r="PF425" s="160"/>
      <c r="PG425" s="160"/>
      <c r="PH425" s="160"/>
      <c r="PI425" s="160"/>
      <c r="PJ425" s="160"/>
      <c r="PK425" s="160"/>
      <c r="PL425" s="160"/>
      <c r="PM425" s="160"/>
      <c r="PN425" s="160"/>
      <c r="PO425" s="160"/>
      <c r="PP425" s="160"/>
      <c r="PQ425" s="160"/>
      <c r="PR425" s="160"/>
      <c r="PS425" s="160"/>
      <c r="PT425" s="160"/>
      <c r="PU425" s="160"/>
      <c r="PV425" s="160"/>
      <c r="PW425" s="160"/>
      <c r="PX425" s="160"/>
      <c r="PY425" s="160"/>
      <c r="PZ425" s="160"/>
      <c r="QA425" s="160"/>
      <c r="QB425" s="160"/>
      <c r="QC425" s="160"/>
      <c r="QD425" s="160"/>
      <c r="QE425" s="160"/>
      <c r="QF425" s="160"/>
      <c r="QG425" s="160"/>
      <c r="QH425" s="160"/>
      <c r="QI425" s="160"/>
      <c r="QJ425" s="160"/>
      <c r="QK425" s="160"/>
      <c r="QL425" s="160"/>
      <c r="QM425" s="160"/>
      <c r="QN425" s="160"/>
      <c r="QO425" s="160"/>
      <c r="QP425" s="160"/>
      <c r="QQ425" s="160"/>
      <c r="QR425" s="160"/>
      <c r="QS425" s="160"/>
      <c r="QT425" s="160"/>
      <c r="QU425" s="160"/>
      <c r="QV425" s="160"/>
      <c r="QW425" s="160"/>
      <c r="QX425" s="160"/>
      <c r="QY425" s="160"/>
      <c r="QZ425" s="160"/>
      <c r="RA425" s="160"/>
      <c r="RB425" s="160"/>
      <c r="RC425" s="160"/>
      <c r="RD425" s="160"/>
      <c r="RE425" s="160"/>
      <c r="RF425" s="160"/>
      <c r="RG425" s="160"/>
      <c r="RH425" s="160"/>
      <c r="RI425" s="160"/>
      <c r="RJ425" s="160"/>
      <c r="RK425" s="160"/>
      <c r="RL425" s="160"/>
      <c r="RM425" s="160"/>
      <c r="RN425" s="160"/>
      <c r="RO425" s="160"/>
      <c r="RP425" s="160"/>
      <c r="RQ425" s="160"/>
      <c r="RR425" s="160"/>
      <c r="RS425" s="160"/>
      <c r="RT425" s="160"/>
      <c r="RU425" s="160"/>
      <c r="RV425" s="160"/>
      <c r="RW425" s="160"/>
      <c r="RX425" s="160"/>
      <c r="RY425" s="160"/>
      <c r="RZ425" s="160"/>
      <c r="SA425" s="160"/>
      <c r="SB425" s="160"/>
      <c r="SC425" s="160"/>
      <c r="SD425" s="160"/>
      <c r="SE425" s="160"/>
      <c r="SF425" s="160"/>
      <c r="SG425" s="160"/>
      <c r="SH425" s="160"/>
      <c r="SI425" s="160"/>
      <c r="SJ425" s="160"/>
      <c r="SK425" s="160"/>
      <c r="SL425" s="160"/>
      <c r="SM425" s="160"/>
      <c r="SN425" s="160"/>
      <c r="SO425" s="160"/>
      <c r="SP425" s="160"/>
      <c r="SQ425" s="160"/>
      <c r="SR425" s="160"/>
      <c r="SS425" s="160"/>
      <c r="ST425" s="160"/>
      <c r="SU425" s="160"/>
      <c r="SV425" s="160"/>
      <c r="SW425" s="160"/>
      <c r="SX425" s="160"/>
      <c r="SY425" s="160"/>
      <c r="SZ425" s="160"/>
      <c r="TA425" s="160"/>
      <c r="TB425" s="160"/>
      <c r="TC425" s="160"/>
      <c r="TD425" s="160"/>
      <c r="TE425" s="160"/>
      <c r="TF425" s="160"/>
    </row>
    <row r="426" spans="1:526">
      <c r="A426" s="160"/>
      <c r="B426" s="160"/>
      <c r="C426" s="160"/>
      <c r="D426" s="160"/>
      <c r="E426" s="160"/>
      <c r="F426" s="160"/>
      <c r="G426" s="160"/>
      <c r="H426" s="160"/>
      <c r="I426" s="160"/>
      <c r="J426" s="160"/>
      <c r="K426" s="160"/>
      <c r="L426" s="160"/>
      <c r="M426" s="160"/>
      <c r="N426" s="160"/>
      <c r="O426" s="160"/>
      <c r="P426" s="160"/>
      <c r="Q426" s="160"/>
      <c r="R426" s="160"/>
      <c r="S426" s="160"/>
      <c r="T426" s="160"/>
      <c r="U426" s="160"/>
      <c r="V426" s="160"/>
      <c r="W426" s="160"/>
      <c r="X426" s="160"/>
      <c r="Y426" s="160"/>
      <c r="Z426" s="160"/>
      <c r="AA426" s="160"/>
      <c r="AB426" s="160"/>
      <c r="AC426" s="160"/>
      <c r="AD426" s="160"/>
      <c r="AE426" s="160"/>
      <c r="AF426" s="160"/>
      <c r="AG426" s="160"/>
      <c r="AH426" s="160"/>
      <c r="AI426" s="160"/>
      <c r="AJ426" s="160"/>
      <c r="AK426" s="160"/>
      <c r="AL426" s="160"/>
      <c r="AM426" s="160"/>
      <c r="AN426" s="160"/>
      <c r="AO426" s="160"/>
      <c r="AP426" s="160"/>
      <c r="AQ426" s="160"/>
      <c r="AR426" s="160"/>
      <c r="AS426" s="160"/>
      <c r="AT426" s="160"/>
      <c r="AU426" s="160"/>
      <c r="AV426" s="160"/>
      <c r="AW426" s="160"/>
      <c r="AX426" s="160"/>
      <c r="AY426" s="160"/>
      <c r="AZ426" s="160"/>
      <c r="BA426" s="160"/>
      <c r="BB426" s="160"/>
      <c r="BC426" s="160"/>
      <c r="BD426" s="160"/>
      <c r="BE426" s="160"/>
      <c r="BF426" s="160"/>
      <c r="BG426" s="160"/>
      <c r="BH426" s="160"/>
      <c r="BI426" s="160"/>
      <c r="BJ426" s="160"/>
      <c r="BK426" s="160"/>
      <c r="BL426" s="160"/>
      <c r="BM426" s="160"/>
      <c r="BN426" s="160"/>
      <c r="BO426" s="160"/>
      <c r="BP426" s="160"/>
      <c r="BQ426" s="160"/>
      <c r="BR426" s="160"/>
      <c r="BS426" s="160"/>
      <c r="BT426" s="160"/>
      <c r="BU426" s="160"/>
      <c r="BV426" s="160"/>
      <c r="BW426" s="160"/>
      <c r="BX426" s="160"/>
      <c r="BY426" s="160"/>
      <c r="BZ426" s="160"/>
      <c r="CA426" s="160"/>
      <c r="CB426" s="160"/>
      <c r="CC426" s="160"/>
      <c r="CD426" s="160"/>
      <c r="CE426" s="160"/>
      <c r="CF426" s="160"/>
      <c r="CG426" s="160"/>
      <c r="CH426" s="160"/>
      <c r="CI426" s="160"/>
      <c r="CJ426" s="160"/>
      <c r="CK426" s="160"/>
      <c r="CL426" s="160"/>
      <c r="CM426" s="160"/>
      <c r="CN426" s="160"/>
      <c r="CO426" s="160"/>
      <c r="CP426" s="160"/>
      <c r="CQ426" s="160"/>
      <c r="CR426" s="160"/>
      <c r="CS426" s="160"/>
      <c r="CT426" s="160"/>
      <c r="CU426" s="160"/>
      <c r="CV426" s="160"/>
      <c r="CW426" s="160"/>
      <c r="CX426" s="160"/>
      <c r="CY426" s="160"/>
      <c r="CZ426" s="160"/>
      <c r="DA426" s="160"/>
      <c r="DB426" s="160"/>
      <c r="DC426" s="160"/>
      <c r="DD426" s="160"/>
      <c r="DE426" s="160"/>
      <c r="DF426" s="160"/>
      <c r="DG426" s="160"/>
      <c r="DH426" s="160"/>
      <c r="DI426" s="160"/>
      <c r="DJ426" s="160"/>
      <c r="DK426" s="160"/>
      <c r="DL426" s="160"/>
      <c r="DM426" s="160"/>
      <c r="DN426" s="160"/>
      <c r="DO426" s="160"/>
      <c r="DP426" s="160"/>
      <c r="DQ426" s="160"/>
      <c r="DR426" s="160"/>
      <c r="DS426" s="160"/>
      <c r="DT426" s="160"/>
      <c r="DU426" s="160"/>
      <c r="DV426" s="160"/>
      <c r="DW426" s="160"/>
      <c r="DX426" s="160"/>
      <c r="DY426" s="160"/>
      <c r="DZ426" s="160"/>
      <c r="EA426" s="160"/>
      <c r="EB426" s="160"/>
      <c r="EC426" s="160"/>
      <c r="ED426" s="160"/>
      <c r="EE426" s="160"/>
      <c r="EF426" s="160"/>
      <c r="EG426" s="160"/>
      <c r="EH426" s="160"/>
      <c r="EI426" s="160"/>
      <c r="EJ426" s="160"/>
      <c r="EK426" s="160"/>
      <c r="EL426" s="160"/>
      <c r="EM426" s="160"/>
      <c r="EN426" s="160"/>
      <c r="EO426" s="160"/>
      <c r="EP426" s="160"/>
      <c r="EQ426" s="160"/>
      <c r="ER426" s="160"/>
      <c r="ES426" s="160"/>
      <c r="ET426" s="160"/>
      <c r="EU426" s="160"/>
      <c r="EV426" s="160"/>
      <c r="EW426" s="160"/>
      <c r="EX426" s="160"/>
      <c r="EY426" s="160"/>
      <c r="EZ426" s="160"/>
      <c r="FA426" s="160"/>
      <c r="FB426" s="160"/>
      <c r="FC426" s="160"/>
      <c r="FD426" s="160"/>
      <c r="FE426" s="160"/>
      <c r="FF426" s="160"/>
      <c r="FG426" s="160"/>
      <c r="FH426" s="160"/>
      <c r="FI426" s="160"/>
      <c r="FJ426" s="160"/>
      <c r="FK426" s="160"/>
      <c r="FL426" s="160"/>
      <c r="FM426" s="160"/>
      <c r="FN426" s="160"/>
      <c r="FO426" s="160"/>
      <c r="FP426" s="160"/>
      <c r="FQ426" s="160"/>
      <c r="FR426" s="160"/>
      <c r="FS426" s="160"/>
      <c r="FT426" s="160"/>
      <c r="FU426" s="160"/>
      <c r="FV426" s="160"/>
      <c r="FW426" s="160"/>
      <c r="FX426" s="160"/>
      <c r="FY426" s="160"/>
      <c r="FZ426" s="160"/>
      <c r="GA426" s="160"/>
      <c r="GB426" s="160"/>
      <c r="GC426" s="160"/>
      <c r="GD426" s="160"/>
      <c r="GE426" s="160"/>
      <c r="GF426" s="160"/>
      <c r="GG426" s="160"/>
      <c r="GH426" s="160"/>
      <c r="GI426" s="160"/>
      <c r="GJ426" s="160"/>
      <c r="GK426" s="160"/>
      <c r="GL426" s="160"/>
      <c r="GM426" s="160"/>
      <c r="GN426" s="160"/>
      <c r="GO426" s="160"/>
      <c r="GP426" s="160"/>
      <c r="GQ426" s="160"/>
      <c r="GR426" s="160"/>
      <c r="GS426" s="160"/>
      <c r="GT426" s="160"/>
      <c r="GU426" s="160"/>
      <c r="GV426" s="160"/>
      <c r="GW426" s="160"/>
      <c r="GX426" s="160"/>
      <c r="GY426" s="160"/>
      <c r="GZ426" s="160"/>
      <c r="HA426" s="160"/>
      <c r="HB426" s="160"/>
      <c r="HC426" s="160"/>
      <c r="HD426" s="160"/>
      <c r="HE426" s="160"/>
      <c r="HF426" s="160"/>
      <c r="HG426" s="160"/>
      <c r="HH426" s="160"/>
      <c r="HI426" s="160"/>
      <c r="HJ426" s="160"/>
      <c r="HK426" s="160"/>
      <c r="HL426" s="160"/>
      <c r="HM426" s="160"/>
      <c r="HN426" s="160"/>
      <c r="HO426" s="160"/>
      <c r="HP426" s="160"/>
      <c r="HQ426" s="160"/>
      <c r="HR426" s="160"/>
      <c r="HS426" s="160"/>
      <c r="HT426" s="160"/>
      <c r="HU426" s="160"/>
      <c r="HV426" s="160"/>
      <c r="HW426" s="160"/>
      <c r="HX426" s="160"/>
      <c r="HY426" s="160"/>
      <c r="HZ426" s="160"/>
      <c r="IA426" s="160"/>
      <c r="IB426" s="160"/>
      <c r="IC426" s="160"/>
      <c r="ID426" s="160"/>
      <c r="IE426" s="160"/>
      <c r="IF426" s="160"/>
      <c r="IG426" s="160"/>
      <c r="IH426" s="160"/>
      <c r="II426" s="160"/>
      <c r="IJ426" s="160"/>
      <c r="IK426" s="160"/>
      <c r="IL426" s="160"/>
      <c r="IM426" s="160"/>
      <c r="IN426" s="160"/>
      <c r="IO426" s="160"/>
      <c r="IP426" s="160"/>
      <c r="IQ426" s="160"/>
      <c r="IR426" s="160"/>
      <c r="IS426" s="160"/>
      <c r="IT426" s="160"/>
      <c r="IU426" s="160"/>
      <c r="IV426" s="160"/>
      <c r="IW426" s="160"/>
      <c r="IX426" s="160"/>
      <c r="IY426" s="160"/>
      <c r="IZ426" s="160"/>
      <c r="JA426" s="160"/>
      <c r="JB426" s="160"/>
      <c r="JC426" s="160"/>
      <c r="JD426" s="160"/>
      <c r="JE426" s="160"/>
      <c r="JF426" s="160"/>
      <c r="JG426" s="160"/>
      <c r="JH426" s="160"/>
      <c r="JI426" s="160"/>
      <c r="JJ426" s="160"/>
      <c r="JK426" s="160"/>
      <c r="JL426" s="160"/>
      <c r="JM426" s="160"/>
      <c r="JN426" s="160"/>
      <c r="JO426" s="160"/>
      <c r="JP426" s="160"/>
      <c r="JQ426" s="160"/>
      <c r="JR426" s="160"/>
      <c r="JS426" s="160"/>
      <c r="JT426" s="160"/>
      <c r="JU426" s="160"/>
      <c r="JV426" s="160"/>
      <c r="JW426" s="160"/>
      <c r="JX426" s="160"/>
      <c r="JY426" s="160"/>
      <c r="JZ426" s="160"/>
      <c r="KA426" s="160"/>
      <c r="KB426" s="160"/>
      <c r="KC426" s="160"/>
      <c r="KD426" s="160"/>
      <c r="KE426" s="160"/>
      <c r="KF426" s="160"/>
      <c r="KG426" s="160"/>
      <c r="KH426" s="160"/>
      <c r="KI426" s="160"/>
      <c r="KJ426" s="160"/>
      <c r="KK426" s="160"/>
      <c r="KL426" s="160"/>
      <c r="KM426" s="160"/>
      <c r="KN426" s="160"/>
      <c r="KO426" s="160"/>
      <c r="KP426" s="160"/>
      <c r="KQ426" s="160"/>
      <c r="KR426" s="160"/>
      <c r="KS426" s="160"/>
      <c r="KT426" s="160"/>
      <c r="KU426" s="160"/>
      <c r="KV426" s="160"/>
      <c r="KW426" s="160"/>
      <c r="KX426" s="160"/>
      <c r="KY426" s="160"/>
      <c r="KZ426" s="160"/>
      <c r="LA426" s="160"/>
      <c r="LB426" s="160"/>
      <c r="LC426" s="160"/>
      <c r="LD426" s="160"/>
      <c r="LE426" s="160"/>
      <c r="LF426" s="160"/>
      <c r="LG426" s="160"/>
      <c r="LH426" s="160"/>
      <c r="LI426" s="160"/>
      <c r="LJ426" s="160"/>
      <c r="LK426" s="160"/>
      <c r="LL426" s="160"/>
      <c r="LM426" s="160"/>
      <c r="LN426" s="160"/>
      <c r="LO426" s="160"/>
      <c r="LP426" s="160"/>
      <c r="LQ426" s="160"/>
      <c r="LR426" s="160"/>
      <c r="LS426" s="160"/>
      <c r="LT426" s="160"/>
      <c r="LU426" s="160"/>
      <c r="LV426" s="160"/>
      <c r="LW426" s="160"/>
      <c r="LX426" s="160"/>
      <c r="LY426" s="160"/>
      <c r="LZ426" s="160"/>
      <c r="MA426" s="160"/>
      <c r="MB426" s="160"/>
      <c r="MC426" s="160"/>
      <c r="MD426" s="160"/>
      <c r="ME426" s="160"/>
      <c r="MF426" s="160"/>
      <c r="MG426" s="160"/>
      <c r="MH426" s="160"/>
      <c r="MI426" s="160"/>
      <c r="MJ426" s="160"/>
      <c r="MK426" s="160"/>
      <c r="ML426" s="160"/>
      <c r="MM426" s="160"/>
      <c r="MN426" s="160"/>
      <c r="MO426" s="160"/>
      <c r="MP426" s="160"/>
      <c r="MQ426" s="160"/>
      <c r="MR426" s="160"/>
      <c r="MS426" s="160"/>
      <c r="MT426" s="160"/>
      <c r="MU426" s="160"/>
      <c r="MV426" s="160"/>
      <c r="MW426" s="160"/>
      <c r="MX426" s="160"/>
      <c r="MY426" s="160"/>
      <c r="MZ426" s="160"/>
      <c r="NA426" s="160"/>
      <c r="NB426" s="160"/>
      <c r="NC426" s="160"/>
      <c r="ND426" s="160"/>
      <c r="NE426" s="160"/>
      <c r="NF426" s="160"/>
      <c r="NG426" s="160"/>
      <c r="NH426" s="160"/>
      <c r="NI426" s="160"/>
      <c r="NJ426" s="160"/>
      <c r="NK426" s="160"/>
      <c r="NL426" s="160"/>
      <c r="NM426" s="160"/>
      <c r="NN426" s="160"/>
      <c r="NO426" s="160"/>
      <c r="NP426" s="160"/>
      <c r="NQ426" s="160"/>
      <c r="NR426" s="160"/>
      <c r="NS426" s="160"/>
      <c r="NT426" s="160"/>
      <c r="NU426" s="160"/>
      <c r="NV426" s="160"/>
      <c r="NW426" s="160"/>
      <c r="NX426" s="160"/>
      <c r="NY426" s="160"/>
      <c r="NZ426" s="160"/>
      <c r="OA426" s="160"/>
      <c r="OB426" s="160"/>
      <c r="OC426" s="160"/>
      <c r="OD426" s="160"/>
      <c r="OE426" s="160"/>
      <c r="OF426" s="160"/>
      <c r="OG426" s="160"/>
      <c r="OH426" s="160"/>
      <c r="OI426" s="160"/>
      <c r="OJ426" s="160"/>
      <c r="OK426" s="160"/>
      <c r="OL426" s="160"/>
      <c r="OM426" s="160"/>
      <c r="ON426" s="160"/>
      <c r="OO426" s="160"/>
      <c r="OP426" s="160"/>
      <c r="OQ426" s="160"/>
      <c r="OR426" s="160"/>
      <c r="OS426" s="160"/>
      <c r="OT426" s="160"/>
      <c r="OU426" s="160"/>
      <c r="OV426" s="160"/>
      <c r="OW426" s="160"/>
      <c r="OX426" s="160"/>
      <c r="OY426" s="160"/>
      <c r="OZ426" s="160"/>
      <c r="PA426" s="160"/>
      <c r="PB426" s="160"/>
      <c r="PC426" s="160"/>
      <c r="PD426" s="160"/>
      <c r="PE426" s="160"/>
      <c r="PF426" s="160"/>
      <c r="PG426" s="160"/>
      <c r="PH426" s="160"/>
      <c r="PI426" s="160"/>
      <c r="PJ426" s="160"/>
      <c r="PK426" s="160"/>
      <c r="PL426" s="160"/>
      <c r="PM426" s="160"/>
      <c r="PN426" s="160"/>
      <c r="PO426" s="160"/>
      <c r="PP426" s="160"/>
      <c r="PQ426" s="160"/>
      <c r="PR426" s="160"/>
      <c r="PS426" s="160"/>
      <c r="PT426" s="160"/>
      <c r="PU426" s="160"/>
      <c r="PV426" s="160"/>
      <c r="PW426" s="160"/>
      <c r="PX426" s="160"/>
      <c r="PY426" s="160"/>
      <c r="PZ426" s="160"/>
      <c r="QA426" s="160"/>
      <c r="QB426" s="160"/>
      <c r="QC426" s="160"/>
      <c r="QD426" s="160"/>
      <c r="QE426" s="160"/>
      <c r="QF426" s="160"/>
      <c r="QG426" s="160"/>
      <c r="QH426" s="160"/>
      <c r="QI426" s="160"/>
      <c r="QJ426" s="160"/>
      <c r="QK426" s="160"/>
      <c r="QL426" s="160"/>
      <c r="QM426" s="160"/>
      <c r="QN426" s="160"/>
      <c r="QO426" s="160"/>
      <c r="QP426" s="160"/>
      <c r="QQ426" s="160"/>
      <c r="QR426" s="160"/>
      <c r="QS426" s="160"/>
      <c r="QT426" s="160"/>
      <c r="QU426" s="160"/>
      <c r="QV426" s="160"/>
      <c r="QW426" s="160"/>
      <c r="QX426" s="160"/>
      <c r="QY426" s="160"/>
      <c r="QZ426" s="160"/>
      <c r="RA426" s="160"/>
      <c r="RB426" s="160"/>
      <c r="RC426" s="160"/>
      <c r="RD426" s="160"/>
      <c r="RE426" s="160"/>
      <c r="RF426" s="160"/>
      <c r="RG426" s="160"/>
      <c r="RH426" s="160"/>
      <c r="RI426" s="160"/>
      <c r="RJ426" s="160"/>
      <c r="RK426" s="160"/>
      <c r="RL426" s="160"/>
      <c r="RM426" s="160"/>
      <c r="RN426" s="160"/>
      <c r="RO426" s="160"/>
      <c r="RP426" s="160"/>
      <c r="RQ426" s="160"/>
      <c r="RR426" s="160"/>
      <c r="RS426" s="160"/>
      <c r="RT426" s="160"/>
      <c r="RU426" s="160"/>
      <c r="RV426" s="160"/>
      <c r="RW426" s="160"/>
      <c r="RX426" s="160"/>
      <c r="RY426" s="160"/>
      <c r="RZ426" s="160"/>
      <c r="SA426" s="160"/>
      <c r="SB426" s="160"/>
      <c r="SC426" s="160"/>
      <c r="SD426" s="160"/>
      <c r="SE426" s="160"/>
      <c r="SF426" s="160"/>
      <c r="SG426" s="160"/>
      <c r="SH426" s="160"/>
      <c r="SI426" s="160"/>
      <c r="SJ426" s="160"/>
      <c r="SK426" s="160"/>
      <c r="SL426" s="160"/>
      <c r="SM426" s="160"/>
      <c r="SN426" s="160"/>
      <c r="SO426" s="160"/>
      <c r="SP426" s="160"/>
      <c r="SQ426" s="160"/>
      <c r="SR426" s="160"/>
      <c r="SS426" s="160"/>
      <c r="ST426" s="160"/>
      <c r="SU426" s="160"/>
      <c r="SV426" s="160"/>
      <c r="SW426" s="160"/>
      <c r="SX426" s="160"/>
      <c r="SY426" s="160"/>
      <c r="SZ426" s="160"/>
      <c r="TA426" s="160"/>
      <c r="TB426" s="160"/>
      <c r="TC426" s="160"/>
      <c r="TD426" s="160"/>
      <c r="TE426" s="160"/>
      <c r="TF426" s="160"/>
    </row>
    <row r="427" spans="1:526">
      <c r="A427" s="160"/>
      <c r="B427" s="160"/>
      <c r="C427" s="160"/>
      <c r="D427" s="160"/>
      <c r="E427" s="160"/>
      <c r="F427" s="160"/>
      <c r="G427" s="160"/>
      <c r="H427" s="160"/>
      <c r="I427" s="160"/>
      <c r="J427" s="160"/>
      <c r="K427" s="160"/>
      <c r="L427" s="160"/>
      <c r="M427" s="160"/>
      <c r="N427" s="160"/>
      <c r="O427" s="160"/>
      <c r="P427" s="160"/>
      <c r="Q427" s="160"/>
      <c r="R427" s="160"/>
      <c r="S427" s="160"/>
      <c r="T427" s="160"/>
      <c r="U427" s="160"/>
      <c r="V427" s="160"/>
      <c r="W427" s="160"/>
      <c r="X427" s="160"/>
      <c r="Y427" s="160"/>
      <c r="Z427" s="160"/>
      <c r="AA427" s="160"/>
      <c r="AB427" s="160"/>
      <c r="AC427" s="160"/>
      <c r="AD427" s="160"/>
      <c r="AE427" s="160"/>
      <c r="AF427" s="160"/>
      <c r="AG427" s="160"/>
      <c r="AH427" s="160"/>
      <c r="AI427" s="160"/>
      <c r="AJ427" s="160"/>
      <c r="AK427" s="160"/>
      <c r="AL427" s="160"/>
      <c r="AM427" s="160"/>
      <c r="AN427" s="160"/>
      <c r="AO427" s="160"/>
      <c r="AP427" s="160"/>
      <c r="AQ427" s="160"/>
      <c r="AR427" s="160"/>
      <c r="AS427" s="160"/>
      <c r="AT427" s="160"/>
      <c r="AU427" s="160"/>
      <c r="AV427" s="160"/>
      <c r="AW427" s="160"/>
      <c r="AX427" s="160"/>
      <c r="AY427" s="160"/>
      <c r="AZ427" s="160"/>
      <c r="BA427" s="160"/>
      <c r="BB427" s="160"/>
      <c r="BC427" s="160"/>
      <c r="BD427" s="160"/>
      <c r="BE427" s="160"/>
      <c r="BF427" s="160"/>
      <c r="BG427" s="160"/>
      <c r="BH427" s="160"/>
      <c r="BI427" s="160"/>
      <c r="BJ427" s="160"/>
      <c r="BK427" s="160"/>
      <c r="BL427" s="160"/>
      <c r="BM427" s="160"/>
      <c r="BN427" s="160"/>
      <c r="BO427" s="160"/>
      <c r="BP427" s="160"/>
      <c r="BQ427" s="160"/>
      <c r="BR427" s="160"/>
      <c r="BS427" s="160"/>
      <c r="BT427" s="160"/>
      <c r="BU427" s="160"/>
      <c r="BV427" s="160"/>
      <c r="BW427" s="160"/>
      <c r="BX427" s="160"/>
      <c r="BY427" s="160"/>
      <c r="BZ427" s="160"/>
      <c r="CA427" s="160"/>
      <c r="CB427" s="160"/>
      <c r="CC427" s="160"/>
      <c r="CD427" s="160"/>
      <c r="CE427" s="160"/>
      <c r="CF427" s="160"/>
      <c r="CG427" s="160"/>
      <c r="CH427" s="160"/>
      <c r="CI427" s="160"/>
      <c r="CJ427" s="160"/>
      <c r="CK427" s="160"/>
      <c r="CL427" s="160"/>
      <c r="CM427" s="160"/>
      <c r="CN427" s="160"/>
      <c r="CO427" s="160"/>
      <c r="CP427" s="160"/>
      <c r="CQ427" s="160"/>
      <c r="CR427" s="160"/>
      <c r="CS427" s="160"/>
      <c r="CT427" s="160"/>
      <c r="CU427" s="160"/>
      <c r="CV427" s="160"/>
      <c r="CW427" s="160"/>
      <c r="CX427" s="160"/>
      <c r="CY427" s="160"/>
      <c r="CZ427" s="160"/>
      <c r="DA427" s="160"/>
      <c r="DB427" s="160"/>
      <c r="DC427" s="160"/>
      <c r="DD427" s="160"/>
      <c r="DE427" s="160"/>
      <c r="DF427" s="160"/>
      <c r="DG427" s="160"/>
      <c r="DH427" s="160"/>
      <c r="DI427" s="160"/>
      <c r="DJ427" s="160"/>
      <c r="DK427" s="160"/>
      <c r="DL427" s="160"/>
      <c r="DM427" s="160"/>
      <c r="DN427" s="160"/>
      <c r="DO427" s="160"/>
      <c r="DP427" s="160"/>
      <c r="DQ427" s="160"/>
      <c r="DR427" s="160"/>
      <c r="DS427" s="160"/>
      <c r="DT427" s="160"/>
      <c r="DU427" s="160"/>
      <c r="DV427" s="160"/>
      <c r="DW427" s="160"/>
      <c r="DX427" s="160"/>
      <c r="DY427" s="160"/>
      <c r="DZ427" s="160"/>
      <c r="EA427" s="160"/>
      <c r="EB427" s="160"/>
      <c r="EC427" s="160"/>
      <c r="ED427" s="160"/>
      <c r="EE427" s="160"/>
      <c r="EF427" s="160"/>
      <c r="EG427" s="160"/>
      <c r="EH427" s="160"/>
      <c r="EI427" s="160"/>
      <c r="EJ427" s="160"/>
      <c r="EK427" s="160"/>
      <c r="EL427" s="160"/>
      <c r="EM427" s="160"/>
      <c r="EN427" s="160"/>
      <c r="EO427" s="160"/>
      <c r="EP427" s="160"/>
      <c r="EQ427" s="160"/>
      <c r="ER427" s="160"/>
      <c r="ES427" s="160"/>
      <c r="ET427" s="160"/>
      <c r="EU427" s="160"/>
      <c r="EV427" s="160"/>
      <c r="EW427" s="160"/>
      <c r="EX427" s="160"/>
      <c r="EY427" s="160"/>
      <c r="EZ427" s="160"/>
      <c r="FA427" s="160"/>
      <c r="FB427" s="160"/>
      <c r="FC427" s="160"/>
      <c r="FD427" s="160"/>
      <c r="FE427" s="160"/>
      <c r="FF427" s="160"/>
      <c r="FG427" s="160"/>
      <c r="FH427" s="160"/>
      <c r="FI427" s="160"/>
      <c r="FJ427" s="160"/>
      <c r="FK427" s="160"/>
      <c r="FL427" s="160"/>
      <c r="FM427" s="160"/>
      <c r="FN427" s="160"/>
      <c r="FO427" s="160"/>
      <c r="FP427" s="160"/>
      <c r="FQ427" s="160"/>
      <c r="FR427" s="160"/>
      <c r="FS427" s="160"/>
      <c r="FT427" s="160"/>
      <c r="FU427" s="160"/>
      <c r="FV427" s="160"/>
      <c r="FW427" s="160"/>
      <c r="FX427" s="160"/>
      <c r="FY427" s="160"/>
      <c r="FZ427" s="160"/>
      <c r="GA427" s="160"/>
      <c r="GB427" s="160"/>
      <c r="GC427" s="160"/>
      <c r="GD427" s="160"/>
      <c r="GE427" s="160"/>
      <c r="GF427" s="160"/>
      <c r="GG427" s="160"/>
      <c r="GH427" s="160"/>
      <c r="GI427" s="160"/>
      <c r="GJ427" s="160"/>
      <c r="GK427" s="160"/>
      <c r="GL427" s="160"/>
      <c r="GM427" s="160"/>
      <c r="GN427" s="160"/>
      <c r="GO427" s="160"/>
      <c r="GP427" s="160"/>
      <c r="GQ427" s="160"/>
      <c r="GR427" s="160"/>
      <c r="GS427" s="160"/>
      <c r="GT427" s="160"/>
      <c r="GU427" s="160"/>
      <c r="GV427" s="160"/>
      <c r="GW427" s="160"/>
      <c r="GX427" s="160"/>
      <c r="GY427" s="160"/>
      <c r="GZ427" s="160"/>
      <c r="HA427" s="160"/>
      <c r="HB427" s="160"/>
      <c r="HC427" s="160"/>
      <c r="HD427" s="160"/>
      <c r="HE427" s="160"/>
      <c r="HF427" s="160"/>
      <c r="HG427" s="160"/>
      <c r="HH427" s="160"/>
      <c r="HI427" s="160"/>
      <c r="HJ427" s="160"/>
      <c r="HK427" s="160"/>
      <c r="HL427" s="160"/>
      <c r="HM427" s="160"/>
      <c r="HN427" s="160"/>
      <c r="HO427" s="160"/>
      <c r="HP427" s="160"/>
      <c r="HQ427" s="160"/>
      <c r="HR427" s="160"/>
      <c r="HS427" s="160"/>
      <c r="HT427" s="160"/>
      <c r="HU427" s="160"/>
      <c r="HV427" s="160"/>
      <c r="HW427" s="160"/>
      <c r="HX427" s="160"/>
      <c r="HY427" s="160"/>
      <c r="HZ427" s="160"/>
      <c r="IA427" s="160"/>
      <c r="IB427" s="160"/>
      <c r="IC427" s="160"/>
      <c r="ID427" s="160"/>
      <c r="IE427" s="160"/>
      <c r="IF427" s="160"/>
      <c r="IG427" s="160"/>
      <c r="IH427" s="160"/>
      <c r="II427" s="160"/>
      <c r="IJ427" s="160"/>
      <c r="IK427" s="160"/>
      <c r="IL427" s="160"/>
      <c r="IM427" s="160"/>
      <c r="IN427" s="160"/>
      <c r="IO427" s="160"/>
      <c r="IP427" s="160"/>
      <c r="IQ427" s="160"/>
      <c r="IR427" s="160"/>
      <c r="IS427" s="160"/>
      <c r="IT427" s="160"/>
      <c r="IU427" s="160"/>
      <c r="IV427" s="160"/>
      <c r="IW427" s="160"/>
      <c r="IX427" s="160"/>
      <c r="IY427" s="160"/>
      <c r="IZ427" s="160"/>
      <c r="JA427" s="160"/>
      <c r="JB427" s="160"/>
      <c r="JC427" s="160"/>
      <c r="JD427" s="160"/>
      <c r="JE427" s="160"/>
      <c r="JF427" s="160"/>
      <c r="JG427" s="160"/>
      <c r="JH427" s="160"/>
      <c r="JI427" s="160"/>
      <c r="JJ427" s="160"/>
      <c r="JK427" s="160"/>
      <c r="JL427" s="160"/>
      <c r="JM427" s="160"/>
      <c r="JN427" s="160"/>
      <c r="JO427" s="160"/>
      <c r="JP427" s="160"/>
      <c r="JQ427" s="160"/>
      <c r="JR427" s="160"/>
      <c r="JS427" s="160"/>
      <c r="JT427" s="160"/>
      <c r="JU427" s="160"/>
      <c r="JV427" s="160"/>
      <c r="JW427" s="160"/>
      <c r="JX427" s="160"/>
      <c r="JY427" s="160"/>
      <c r="JZ427" s="160"/>
      <c r="KA427" s="160"/>
      <c r="KB427" s="160"/>
      <c r="KC427" s="160"/>
      <c r="KD427" s="160"/>
      <c r="KE427" s="160"/>
      <c r="KF427" s="160"/>
      <c r="KG427" s="160"/>
      <c r="KH427" s="160"/>
      <c r="KI427" s="160"/>
      <c r="KJ427" s="160"/>
      <c r="KK427" s="160"/>
      <c r="KL427" s="160"/>
      <c r="KM427" s="160"/>
      <c r="KN427" s="160"/>
      <c r="KO427" s="160"/>
      <c r="KP427" s="160"/>
      <c r="KQ427" s="160"/>
      <c r="KR427" s="160"/>
      <c r="KS427" s="160"/>
      <c r="KT427" s="160"/>
      <c r="KU427" s="160"/>
      <c r="KV427" s="160"/>
      <c r="KW427" s="160"/>
      <c r="KX427" s="160"/>
      <c r="KY427" s="160"/>
      <c r="KZ427" s="160"/>
      <c r="LA427" s="160"/>
      <c r="LB427" s="160"/>
      <c r="LC427" s="160"/>
      <c r="LD427" s="160"/>
      <c r="LE427" s="160"/>
      <c r="LF427" s="160"/>
      <c r="LG427" s="160"/>
      <c r="LH427" s="160"/>
      <c r="LI427" s="160"/>
      <c r="LJ427" s="160"/>
      <c r="LK427" s="160"/>
      <c r="LL427" s="160"/>
      <c r="LM427" s="160"/>
      <c r="LN427" s="160"/>
      <c r="LO427" s="160"/>
      <c r="LP427" s="160"/>
      <c r="LQ427" s="160"/>
      <c r="LR427" s="160"/>
      <c r="LS427" s="160"/>
      <c r="LT427" s="160"/>
      <c r="LU427" s="160"/>
      <c r="LV427" s="160"/>
      <c r="LW427" s="160"/>
      <c r="LX427" s="160"/>
      <c r="LY427" s="160"/>
      <c r="LZ427" s="160"/>
      <c r="MA427" s="160"/>
      <c r="MB427" s="160"/>
      <c r="MC427" s="160"/>
      <c r="MD427" s="160"/>
      <c r="ME427" s="160"/>
      <c r="MF427" s="160"/>
      <c r="MG427" s="160"/>
      <c r="MH427" s="160"/>
      <c r="MI427" s="160"/>
      <c r="MJ427" s="160"/>
      <c r="MK427" s="160"/>
      <c r="ML427" s="160"/>
      <c r="MM427" s="160"/>
      <c r="MN427" s="160"/>
      <c r="MO427" s="160"/>
      <c r="MP427" s="160"/>
      <c r="MQ427" s="160"/>
      <c r="MR427" s="160"/>
      <c r="MS427" s="160"/>
      <c r="MT427" s="160"/>
      <c r="MU427" s="160"/>
      <c r="MV427" s="160"/>
      <c r="MW427" s="160"/>
      <c r="MX427" s="160"/>
      <c r="MY427" s="160"/>
      <c r="MZ427" s="160"/>
      <c r="NA427" s="160"/>
      <c r="NB427" s="160"/>
      <c r="NC427" s="160"/>
      <c r="ND427" s="160"/>
      <c r="NE427" s="160"/>
      <c r="NF427" s="160"/>
      <c r="NG427" s="160"/>
      <c r="NH427" s="160"/>
      <c r="NI427" s="160"/>
      <c r="NJ427" s="160"/>
      <c r="NK427" s="160"/>
      <c r="NL427" s="160"/>
      <c r="NM427" s="160"/>
      <c r="NN427" s="160"/>
      <c r="NO427" s="160"/>
      <c r="NP427" s="160"/>
      <c r="NQ427" s="160"/>
      <c r="NR427" s="160"/>
      <c r="NS427" s="160"/>
      <c r="NT427" s="160"/>
      <c r="NU427" s="160"/>
      <c r="NV427" s="160"/>
      <c r="NW427" s="160"/>
      <c r="NX427" s="160"/>
      <c r="NY427" s="160"/>
      <c r="NZ427" s="160"/>
      <c r="OA427" s="160"/>
      <c r="OB427" s="160"/>
      <c r="OC427" s="160"/>
      <c r="OD427" s="160"/>
      <c r="OE427" s="160"/>
      <c r="OF427" s="160"/>
      <c r="OG427" s="160"/>
      <c r="OH427" s="160"/>
      <c r="OI427" s="160"/>
      <c r="OJ427" s="160"/>
      <c r="OK427" s="160"/>
      <c r="OL427" s="160"/>
      <c r="OM427" s="160"/>
      <c r="ON427" s="160"/>
      <c r="OO427" s="160"/>
      <c r="OP427" s="160"/>
      <c r="OQ427" s="160"/>
      <c r="OR427" s="160"/>
      <c r="OS427" s="160"/>
      <c r="OT427" s="160"/>
      <c r="OU427" s="160"/>
      <c r="OV427" s="160"/>
      <c r="OW427" s="160"/>
      <c r="OX427" s="160"/>
      <c r="OY427" s="160"/>
      <c r="OZ427" s="160"/>
      <c r="PA427" s="160"/>
      <c r="PB427" s="160"/>
      <c r="PC427" s="160"/>
      <c r="PD427" s="160"/>
      <c r="PE427" s="160"/>
      <c r="PF427" s="160"/>
      <c r="PG427" s="160"/>
      <c r="PH427" s="160"/>
      <c r="PI427" s="160"/>
      <c r="PJ427" s="160"/>
      <c r="PK427" s="160"/>
      <c r="PL427" s="160"/>
      <c r="PM427" s="160"/>
      <c r="PN427" s="160"/>
      <c r="PO427" s="160"/>
      <c r="PP427" s="160"/>
      <c r="PQ427" s="160"/>
      <c r="PR427" s="160"/>
      <c r="PS427" s="160"/>
      <c r="PT427" s="160"/>
      <c r="PU427" s="160"/>
      <c r="PV427" s="160"/>
      <c r="PW427" s="160"/>
      <c r="PX427" s="160"/>
      <c r="PY427" s="160"/>
      <c r="PZ427" s="160"/>
      <c r="QA427" s="160"/>
      <c r="QB427" s="160"/>
      <c r="QC427" s="160"/>
      <c r="QD427" s="160"/>
      <c r="QE427" s="160"/>
      <c r="QF427" s="160"/>
      <c r="QG427" s="160"/>
      <c r="QH427" s="160"/>
      <c r="QI427" s="160"/>
      <c r="QJ427" s="160"/>
      <c r="QK427" s="160"/>
      <c r="QL427" s="160"/>
      <c r="QM427" s="160"/>
      <c r="QN427" s="160"/>
      <c r="QO427" s="160"/>
      <c r="QP427" s="160"/>
      <c r="QQ427" s="160"/>
      <c r="QR427" s="160"/>
      <c r="QS427" s="160"/>
      <c r="QT427" s="160"/>
      <c r="QU427" s="160"/>
      <c r="QV427" s="160"/>
      <c r="QW427" s="160"/>
      <c r="QX427" s="160"/>
      <c r="QY427" s="160"/>
      <c r="QZ427" s="160"/>
      <c r="RA427" s="160"/>
      <c r="RB427" s="160"/>
      <c r="RC427" s="160"/>
      <c r="RD427" s="160"/>
      <c r="RE427" s="160"/>
      <c r="RF427" s="160"/>
      <c r="RG427" s="160"/>
      <c r="RH427" s="160"/>
      <c r="RI427" s="160"/>
      <c r="RJ427" s="160"/>
      <c r="RK427" s="160"/>
      <c r="RL427" s="160"/>
      <c r="RM427" s="160"/>
      <c r="RN427" s="160"/>
      <c r="RO427" s="160"/>
      <c r="RP427" s="160"/>
      <c r="RQ427" s="160"/>
      <c r="RR427" s="160"/>
      <c r="RS427" s="160"/>
      <c r="RT427" s="160"/>
      <c r="RU427" s="160"/>
      <c r="RV427" s="160"/>
      <c r="RW427" s="160"/>
      <c r="RX427" s="160"/>
      <c r="RY427" s="160"/>
      <c r="RZ427" s="160"/>
      <c r="SA427" s="160"/>
      <c r="SB427" s="160"/>
      <c r="SC427" s="160"/>
      <c r="SD427" s="160"/>
      <c r="SE427" s="160"/>
      <c r="SF427" s="160"/>
      <c r="SG427" s="160"/>
      <c r="SH427" s="160"/>
      <c r="SI427" s="160"/>
      <c r="SJ427" s="160"/>
      <c r="SK427" s="160"/>
      <c r="SL427" s="160"/>
      <c r="SM427" s="160"/>
      <c r="SN427" s="160"/>
      <c r="SO427" s="160"/>
      <c r="SP427" s="160"/>
      <c r="SQ427" s="160"/>
      <c r="SR427" s="160"/>
      <c r="SS427" s="160"/>
      <c r="ST427" s="160"/>
      <c r="SU427" s="160"/>
      <c r="SV427" s="160"/>
      <c r="SW427" s="160"/>
      <c r="SX427" s="160"/>
      <c r="SY427" s="160"/>
      <c r="SZ427" s="160"/>
      <c r="TA427" s="160"/>
      <c r="TB427" s="160"/>
      <c r="TC427" s="160"/>
      <c r="TD427" s="160"/>
      <c r="TE427" s="160"/>
      <c r="TF427" s="160"/>
    </row>
    <row r="428" spans="1:526">
      <c r="A428" s="160"/>
      <c r="B428" s="160"/>
      <c r="C428" s="160"/>
      <c r="D428" s="160"/>
      <c r="E428" s="160"/>
      <c r="F428" s="160"/>
      <c r="G428" s="160"/>
      <c r="H428" s="160"/>
      <c r="I428" s="160"/>
      <c r="J428" s="160"/>
      <c r="K428" s="160"/>
      <c r="L428" s="160"/>
      <c r="M428" s="160"/>
      <c r="N428" s="160"/>
      <c r="O428" s="160"/>
      <c r="P428" s="160"/>
      <c r="Q428" s="160"/>
      <c r="R428" s="160"/>
      <c r="S428" s="160"/>
      <c r="T428" s="160"/>
      <c r="U428" s="160"/>
      <c r="V428" s="160"/>
      <c r="W428" s="160"/>
      <c r="X428" s="160"/>
      <c r="Y428" s="160"/>
      <c r="Z428" s="160"/>
      <c r="AA428" s="160"/>
      <c r="AB428" s="160"/>
      <c r="AC428" s="160"/>
      <c r="AD428" s="160"/>
      <c r="AE428" s="160"/>
      <c r="AF428" s="160"/>
      <c r="AG428" s="160"/>
      <c r="AH428" s="160"/>
      <c r="AI428" s="160"/>
      <c r="AJ428" s="160"/>
      <c r="AK428" s="160"/>
      <c r="AL428" s="160"/>
      <c r="AM428" s="160"/>
      <c r="AN428" s="160"/>
      <c r="AO428" s="160"/>
      <c r="AP428" s="160"/>
      <c r="AQ428" s="160"/>
      <c r="AR428" s="160"/>
      <c r="AS428" s="160"/>
      <c r="AT428" s="160"/>
      <c r="AU428" s="160"/>
      <c r="AV428" s="160"/>
      <c r="AW428" s="160"/>
      <c r="AX428" s="160"/>
      <c r="AY428" s="160"/>
      <c r="AZ428" s="160"/>
      <c r="BA428" s="160"/>
      <c r="BB428" s="160"/>
      <c r="BC428" s="160"/>
      <c r="BD428" s="160"/>
      <c r="BE428" s="160"/>
      <c r="BF428" s="160"/>
      <c r="BG428" s="160"/>
      <c r="BH428" s="160"/>
      <c r="BI428" s="160"/>
      <c r="BJ428" s="160"/>
      <c r="BK428" s="160"/>
      <c r="BL428" s="160"/>
      <c r="BM428" s="160"/>
      <c r="BN428" s="160"/>
      <c r="BO428" s="160"/>
      <c r="BP428" s="160"/>
      <c r="BQ428" s="160"/>
      <c r="BR428" s="160"/>
      <c r="BS428" s="160"/>
      <c r="BT428" s="160"/>
      <c r="BU428" s="160"/>
      <c r="BV428" s="160"/>
      <c r="BW428" s="160"/>
      <c r="BX428" s="160"/>
      <c r="BY428" s="160"/>
      <c r="BZ428" s="160"/>
      <c r="CA428" s="160"/>
      <c r="CB428" s="160"/>
      <c r="CC428" s="160"/>
      <c r="CD428" s="160"/>
      <c r="CE428" s="160"/>
      <c r="CF428" s="160"/>
      <c r="CG428" s="160"/>
      <c r="CH428" s="160"/>
      <c r="CI428" s="160"/>
      <c r="CJ428" s="160"/>
      <c r="CK428" s="160"/>
      <c r="CL428" s="160"/>
      <c r="CM428" s="160"/>
      <c r="CN428" s="160"/>
      <c r="CO428" s="160"/>
      <c r="CP428" s="160"/>
      <c r="CQ428" s="160"/>
      <c r="CR428" s="160"/>
      <c r="CS428" s="160"/>
      <c r="CT428" s="160"/>
      <c r="CU428" s="160"/>
      <c r="CV428" s="160"/>
      <c r="CW428" s="160"/>
      <c r="CX428" s="160"/>
      <c r="CY428" s="160"/>
      <c r="CZ428" s="160"/>
      <c r="DA428" s="160"/>
      <c r="DB428" s="160"/>
      <c r="DC428" s="160"/>
      <c r="DD428" s="160"/>
      <c r="DE428" s="160"/>
      <c r="DF428" s="160"/>
      <c r="DG428" s="160"/>
      <c r="DH428" s="160"/>
      <c r="DI428" s="160"/>
      <c r="DJ428" s="160"/>
      <c r="DK428" s="160"/>
      <c r="DL428" s="160"/>
      <c r="DM428" s="160"/>
      <c r="DN428" s="160"/>
      <c r="DO428" s="160"/>
      <c r="DP428" s="160"/>
      <c r="DQ428" s="160"/>
      <c r="DR428" s="160"/>
      <c r="DS428" s="160"/>
      <c r="DT428" s="160"/>
      <c r="DU428" s="160"/>
      <c r="DV428" s="160"/>
      <c r="DW428" s="160"/>
      <c r="DX428" s="160"/>
      <c r="DY428" s="160"/>
      <c r="DZ428" s="160"/>
      <c r="EA428" s="160"/>
      <c r="EB428" s="160"/>
      <c r="EC428" s="160"/>
      <c r="ED428" s="160"/>
      <c r="EE428" s="160"/>
      <c r="EF428" s="160"/>
      <c r="EG428" s="160"/>
      <c r="EH428" s="160"/>
      <c r="EI428" s="160"/>
      <c r="EJ428" s="160"/>
      <c r="EK428" s="160"/>
      <c r="EL428" s="160"/>
      <c r="EM428" s="160"/>
      <c r="EN428" s="160"/>
      <c r="EO428" s="160"/>
      <c r="EP428" s="160"/>
      <c r="EQ428" s="160"/>
      <c r="ER428" s="160"/>
      <c r="ES428" s="160"/>
      <c r="ET428" s="160"/>
      <c r="EU428" s="160"/>
      <c r="EV428" s="160"/>
      <c r="EW428" s="160"/>
      <c r="EX428" s="160"/>
      <c r="EY428" s="160"/>
      <c r="EZ428" s="160"/>
      <c r="FA428" s="160"/>
      <c r="FB428" s="160"/>
      <c r="FC428" s="160"/>
      <c r="FD428" s="160"/>
      <c r="FE428" s="160"/>
      <c r="FF428" s="160"/>
      <c r="FG428" s="160"/>
      <c r="FH428" s="160"/>
      <c r="FI428" s="160"/>
      <c r="FJ428" s="160"/>
      <c r="FK428" s="160"/>
      <c r="FL428" s="160"/>
      <c r="FM428" s="160"/>
      <c r="FN428" s="160"/>
      <c r="FO428" s="160"/>
      <c r="FP428" s="160"/>
      <c r="FQ428" s="160"/>
      <c r="FR428" s="160"/>
      <c r="FS428" s="160"/>
      <c r="FT428" s="160"/>
      <c r="FU428" s="160"/>
      <c r="FV428" s="160"/>
      <c r="FW428" s="160"/>
      <c r="FX428" s="160"/>
      <c r="FY428" s="160"/>
      <c r="FZ428" s="160"/>
      <c r="GA428" s="160"/>
      <c r="GB428" s="160"/>
      <c r="GC428" s="160"/>
      <c r="GD428" s="160"/>
      <c r="GE428" s="160"/>
      <c r="GF428" s="160"/>
      <c r="GG428" s="160"/>
      <c r="GH428" s="160"/>
      <c r="GI428" s="160"/>
      <c r="GJ428" s="160"/>
      <c r="GK428" s="160"/>
      <c r="GL428" s="160"/>
      <c r="GM428" s="160"/>
      <c r="GN428" s="160"/>
      <c r="GO428" s="160"/>
      <c r="GP428" s="160"/>
      <c r="GQ428" s="160"/>
      <c r="GR428" s="160"/>
      <c r="GS428" s="160"/>
      <c r="GT428" s="160"/>
      <c r="GU428" s="160"/>
      <c r="GV428" s="160"/>
      <c r="GW428" s="160"/>
      <c r="GX428" s="160"/>
      <c r="GY428" s="160"/>
      <c r="GZ428" s="160"/>
      <c r="HA428" s="160"/>
      <c r="HB428" s="160"/>
      <c r="HC428" s="160"/>
      <c r="HD428" s="160"/>
      <c r="HE428" s="160"/>
      <c r="HF428" s="160"/>
      <c r="HG428" s="160"/>
      <c r="HH428" s="160"/>
      <c r="HI428" s="160"/>
      <c r="HJ428" s="160"/>
      <c r="HK428" s="160"/>
      <c r="HL428" s="160"/>
      <c r="HM428" s="160"/>
      <c r="HN428" s="160"/>
      <c r="HO428" s="160"/>
      <c r="HP428" s="160"/>
      <c r="HQ428" s="160"/>
      <c r="HR428" s="160"/>
      <c r="HS428" s="160"/>
      <c r="HT428" s="160"/>
      <c r="HU428" s="160"/>
      <c r="HV428" s="160"/>
      <c r="HW428" s="160"/>
      <c r="HX428" s="160"/>
      <c r="HY428" s="160"/>
      <c r="HZ428" s="160"/>
      <c r="IA428" s="160"/>
      <c r="IB428" s="160"/>
      <c r="IC428" s="160"/>
      <c r="ID428" s="160"/>
      <c r="IE428" s="160"/>
      <c r="IF428" s="160"/>
      <c r="IG428" s="160"/>
      <c r="IH428" s="160"/>
      <c r="II428" s="160"/>
      <c r="IJ428" s="160"/>
      <c r="IK428" s="160"/>
      <c r="IL428" s="160"/>
      <c r="IM428" s="160"/>
      <c r="IN428" s="160"/>
      <c r="IO428" s="160"/>
      <c r="IP428" s="160"/>
      <c r="IQ428" s="160"/>
      <c r="IR428" s="160"/>
      <c r="IS428" s="160"/>
      <c r="IT428" s="160"/>
      <c r="IU428" s="160"/>
      <c r="IV428" s="160"/>
      <c r="IW428" s="160"/>
      <c r="IX428" s="160"/>
      <c r="IY428" s="160"/>
      <c r="IZ428" s="160"/>
      <c r="JA428" s="160"/>
      <c r="JB428" s="160"/>
      <c r="JC428" s="160"/>
      <c r="JD428" s="160"/>
      <c r="JE428" s="160"/>
      <c r="JF428" s="160"/>
      <c r="JG428" s="160"/>
      <c r="JH428" s="160"/>
      <c r="JI428" s="160"/>
      <c r="JJ428" s="160"/>
      <c r="JK428" s="160"/>
      <c r="JL428" s="160"/>
      <c r="JM428" s="160"/>
      <c r="JN428" s="160"/>
      <c r="JO428" s="160"/>
      <c r="JP428" s="160"/>
      <c r="JQ428" s="160"/>
      <c r="JR428" s="160"/>
      <c r="JS428" s="160"/>
      <c r="JT428" s="160"/>
      <c r="JU428" s="160"/>
      <c r="JV428" s="160"/>
      <c r="JW428" s="160"/>
      <c r="JX428" s="160"/>
      <c r="JY428" s="160"/>
      <c r="JZ428" s="160"/>
      <c r="KA428" s="160"/>
      <c r="KB428" s="160"/>
      <c r="KC428" s="160"/>
      <c r="KD428" s="160"/>
      <c r="KE428" s="160"/>
      <c r="KF428" s="160"/>
      <c r="KG428" s="160"/>
      <c r="KH428" s="160"/>
      <c r="KI428" s="160"/>
      <c r="KJ428" s="160"/>
      <c r="KK428" s="160"/>
      <c r="KL428" s="160"/>
      <c r="KM428" s="160"/>
      <c r="KN428" s="160"/>
      <c r="KO428" s="160"/>
      <c r="KP428" s="160"/>
      <c r="KQ428" s="160"/>
      <c r="KR428" s="160"/>
      <c r="KS428" s="160"/>
      <c r="KT428" s="160"/>
      <c r="KU428" s="160"/>
      <c r="KV428" s="160"/>
      <c r="KW428" s="160"/>
      <c r="KX428" s="160"/>
      <c r="KY428" s="160"/>
      <c r="KZ428" s="160"/>
      <c r="LA428" s="160"/>
      <c r="LB428" s="160"/>
      <c r="LC428" s="160"/>
      <c r="LD428" s="160"/>
      <c r="LE428" s="160"/>
      <c r="LF428" s="160"/>
      <c r="LG428" s="160"/>
      <c r="LH428" s="160"/>
      <c r="LI428" s="160"/>
      <c r="LJ428" s="160"/>
      <c r="LK428" s="160"/>
      <c r="LL428" s="160"/>
      <c r="LM428" s="160"/>
      <c r="LN428" s="160"/>
      <c r="LO428" s="160"/>
      <c r="LP428" s="160"/>
      <c r="LQ428" s="160"/>
      <c r="LR428" s="160"/>
      <c r="LS428" s="160"/>
      <c r="LT428" s="160"/>
      <c r="LU428" s="160"/>
      <c r="LV428" s="160"/>
      <c r="LW428" s="160"/>
      <c r="LX428" s="160"/>
      <c r="LY428" s="160"/>
      <c r="LZ428" s="160"/>
      <c r="MA428" s="160"/>
      <c r="MB428" s="160"/>
      <c r="MC428" s="160"/>
      <c r="MD428" s="160"/>
      <c r="ME428" s="160"/>
      <c r="MF428" s="160"/>
      <c r="MG428" s="160"/>
      <c r="MH428" s="160"/>
      <c r="MI428" s="160"/>
      <c r="MJ428" s="160"/>
      <c r="MK428" s="160"/>
      <c r="ML428" s="160"/>
      <c r="MM428" s="160"/>
      <c r="MN428" s="160"/>
      <c r="MO428" s="160"/>
      <c r="MP428" s="160"/>
      <c r="MQ428" s="160"/>
      <c r="MR428" s="160"/>
      <c r="MS428" s="160"/>
      <c r="MT428" s="160"/>
      <c r="MU428" s="160"/>
      <c r="MV428" s="160"/>
      <c r="MW428" s="160"/>
      <c r="MX428" s="160"/>
      <c r="MY428" s="160"/>
      <c r="MZ428" s="160"/>
      <c r="NA428" s="160"/>
      <c r="NB428" s="160"/>
      <c r="NC428" s="160"/>
      <c r="ND428" s="160"/>
      <c r="NE428" s="160"/>
      <c r="NF428" s="160"/>
      <c r="NG428" s="160"/>
      <c r="NH428" s="160"/>
      <c r="NI428" s="160"/>
      <c r="NJ428" s="160"/>
      <c r="NK428" s="160"/>
      <c r="NL428" s="160"/>
      <c r="NM428" s="160"/>
      <c r="NN428" s="160"/>
      <c r="NO428" s="160"/>
      <c r="NP428" s="160"/>
      <c r="NQ428" s="160"/>
      <c r="NR428" s="160"/>
      <c r="NS428" s="160"/>
      <c r="NT428" s="160"/>
      <c r="NU428" s="160"/>
      <c r="NV428" s="160"/>
      <c r="NW428" s="160"/>
      <c r="NX428" s="160"/>
      <c r="NY428" s="160"/>
      <c r="NZ428" s="160"/>
      <c r="OA428" s="160"/>
      <c r="OB428" s="160"/>
      <c r="OC428" s="160"/>
      <c r="OD428" s="160"/>
      <c r="OE428" s="160"/>
      <c r="OF428" s="160"/>
      <c r="OG428" s="160"/>
      <c r="OH428" s="160"/>
      <c r="OI428" s="160"/>
      <c r="OJ428" s="160"/>
      <c r="OK428" s="160"/>
      <c r="OL428" s="160"/>
      <c r="OM428" s="160"/>
      <c r="ON428" s="160"/>
      <c r="OO428" s="160"/>
      <c r="OP428" s="160"/>
      <c r="OQ428" s="160"/>
      <c r="OR428" s="160"/>
      <c r="OS428" s="160"/>
      <c r="OT428" s="160"/>
      <c r="OU428" s="160"/>
      <c r="OV428" s="160"/>
      <c r="OW428" s="160"/>
      <c r="OX428" s="160"/>
      <c r="OY428" s="160"/>
      <c r="OZ428" s="160"/>
      <c r="PA428" s="160"/>
      <c r="PB428" s="160"/>
      <c r="PC428" s="160"/>
      <c r="PD428" s="160"/>
      <c r="PE428" s="160"/>
      <c r="PF428" s="160"/>
      <c r="PG428" s="160"/>
      <c r="PH428" s="160"/>
      <c r="PI428" s="160"/>
      <c r="PJ428" s="160"/>
      <c r="PK428" s="160"/>
      <c r="PL428" s="160"/>
      <c r="PM428" s="160"/>
      <c r="PN428" s="160"/>
      <c r="PO428" s="160"/>
      <c r="PP428" s="160"/>
      <c r="PQ428" s="160"/>
      <c r="PR428" s="160"/>
      <c r="PS428" s="160"/>
      <c r="PT428" s="160"/>
      <c r="PU428" s="160"/>
      <c r="PV428" s="160"/>
      <c r="PW428" s="160"/>
      <c r="PX428" s="160"/>
      <c r="PY428" s="160"/>
      <c r="PZ428" s="160"/>
      <c r="QA428" s="160"/>
      <c r="QB428" s="160"/>
      <c r="QC428" s="160"/>
      <c r="QD428" s="160"/>
      <c r="QE428" s="160"/>
      <c r="QF428" s="160"/>
      <c r="QG428" s="160"/>
      <c r="QH428" s="160"/>
      <c r="QI428" s="160"/>
      <c r="QJ428" s="160"/>
      <c r="QK428" s="160"/>
      <c r="QL428" s="160"/>
      <c r="QM428" s="160"/>
      <c r="QN428" s="160"/>
      <c r="QO428" s="160"/>
      <c r="QP428" s="160"/>
      <c r="QQ428" s="160"/>
      <c r="QR428" s="160"/>
      <c r="QS428" s="160"/>
      <c r="QT428" s="160"/>
      <c r="QU428" s="160"/>
      <c r="QV428" s="160"/>
      <c r="QW428" s="160"/>
      <c r="QX428" s="160"/>
      <c r="QY428" s="160"/>
      <c r="QZ428" s="160"/>
      <c r="RA428" s="160"/>
      <c r="RB428" s="160"/>
      <c r="RC428" s="160"/>
      <c r="RD428" s="160"/>
      <c r="RE428" s="160"/>
      <c r="RF428" s="160"/>
      <c r="RG428" s="160"/>
      <c r="RH428" s="160"/>
      <c r="RI428" s="160"/>
      <c r="RJ428" s="160"/>
      <c r="RK428" s="160"/>
      <c r="RL428" s="160"/>
      <c r="RM428" s="160"/>
      <c r="RN428" s="160"/>
      <c r="RO428" s="160"/>
      <c r="RP428" s="160"/>
      <c r="RQ428" s="160"/>
      <c r="RR428" s="160"/>
      <c r="RS428" s="160"/>
      <c r="RT428" s="160"/>
      <c r="RU428" s="160"/>
      <c r="RV428" s="160"/>
      <c r="RW428" s="160"/>
      <c r="RX428" s="160"/>
      <c r="RY428" s="160"/>
      <c r="RZ428" s="160"/>
      <c r="SA428" s="160"/>
      <c r="SB428" s="160"/>
      <c r="SC428" s="160"/>
      <c r="SD428" s="160"/>
      <c r="SE428" s="160"/>
      <c r="SF428" s="160"/>
      <c r="SG428" s="160"/>
      <c r="SH428" s="160"/>
      <c r="SI428" s="160"/>
      <c r="SJ428" s="160"/>
      <c r="SK428" s="160"/>
      <c r="SL428" s="160"/>
      <c r="SM428" s="160"/>
      <c r="SN428" s="160"/>
      <c r="SO428" s="160"/>
      <c r="SP428" s="160"/>
      <c r="SQ428" s="160"/>
      <c r="SR428" s="160"/>
      <c r="SS428" s="160"/>
      <c r="ST428" s="160"/>
      <c r="SU428" s="160"/>
      <c r="SV428" s="160"/>
      <c r="SW428" s="160"/>
      <c r="SX428" s="160"/>
      <c r="SY428" s="160"/>
      <c r="SZ428" s="160"/>
      <c r="TA428" s="160"/>
      <c r="TB428" s="160"/>
      <c r="TC428" s="160"/>
      <c r="TD428" s="160"/>
      <c r="TE428" s="160"/>
      <c r="TF428" s="160"/>
    </row>
    <row r="429" spans="1:526">
      <c r="A429" s="160"/>
      <c r="B429" s="160"/>
      <c r="C429" s="160"/>
      <c r="D429" s="160"/>
      <c r="E429" s="160"/>
      <c r="F429" s="160"/>
      <c r="G429" s="160"/>
      <c r="H429" s="160"/>
      <c r="I429" s="160"/>
      <c r="J429" s="160"/>
      <c r="K429" s="160"/>
      <c r="L429" s="160"/>
      <c r="M429" s="160"/>
      <c r="N429" s="160"/>
      <c r="O429" s="160"/>
      <c r="P429" s="160"/>
      <c r="Q429" s="160"/>
      <c r="R429" s="160"/>
      <c r="S429" s="160"/>
      <c r="T429" s="160"/>
      <c r="U429" s="160"/>
      <c r="V429" s="160"/>
      <c r="W429" s="160"/>
      <c r="X429" s="160"/>
      <c r="Y429" s="160"/>
      <c r="Z429" s="160"/>
      <c r="AA429" s="160"/>
      <c r="AB429" s="160"/>
      <c r="AC429" s="160"/>
      <c r="AD429" s="160"/>
      <c r="AE429" s="160"/>
      <c r="AF429" s="160"/>
      <c r="AG429" s="160"/>
      <c r="AH429" s="160"/>
      <c r="AI429" s="160"/>
      <c r="AJ429" s="160"/>
      <c r="AK429" s="160"/>
      <c r="AL429" s="160"/>
      <c r="AM429" s="160"/>
      <c r="AN429" s="160"/>
      <c r="AO429" s="160"/>
      <c r="AP429" s="160"/>
      <c r="AQ429" s="160"/>
      <c r="AR429" s="160"/>
      <c r="AS429" s="160"/>
      <c r="AT429" s="160"/>
      <c r="AU429" s="160"/>
      <c r="AV429" s="160"/>
      <c r="AW429" s="160"/>
      <c r="AX429" s="160"/>
      <c r="AY429" s="160"/>
      <c r="AZ429" s="160"/>
      <c r="BA429" s="160"/>
      <c r="BB429" s="160"/>
      <c r="BC429" s="160"/>
      <c r="BD429" s="160"/>
      <c r="BE429" s="160"/>
      <c r="BF429" s="160"/>
      <c r="BG429" s="160"/>
      <c r="BH429" s="160"/>
      <c r="BI429" s="160"/>
      <c r="BJ429" s="160"/>
      <c r="BK429" s="160"/>
      <c r="BL429" s="160"/>
      <c r="BM429" s="160"/>
      <c r="BN429" s="160"/>
      <c r="BO429" s="160"/>
      <c r="BP429" s="160"/>
      <c r="BQ429" s="160"/>
      <c r="BR429" s="160"/>
      <c r="BS429" s="160"/>
      <c r="BT429" s="160"/>
      <c r="BU429" s="160"/>
      <c r="BV429" s="160"/>
      <c r="BW429" s="160"/>
      <c r="BX429" s="160"/>
      <c r="BY429" s="160"/>
      <c r="BZ429" s="160"/>
      <c r="CA429" s="160"/>
      <c r="CB429" s="160"/>
      <c r="CC429" s="160"/>
      <c r="CD429" s="160"/>
      <c r="CE429" s="160"/>
      <c r="CF429" s="160"/>
      <c r="CG429" s="160"/>
      <c r="CH429" s="160"/>
      <c r="CI429" s="160"/>
      <c r="CJ429" s="160"/>
      <c r="CK429" s="160"/>
      <c r="CL429" s="160"/>
      <c r="CM429" s="160"/>
      <c r="CN429" s="160"/>
      <c r="CO429" s="160"/>
      <c r="CP429" s="160"/>
      <c r="CQ429" s="160"/>
      <c r="CR429" s="160"/>
      <c r="CS429" s="160"/>
      <c r="CT429" s="160"/>
      <c r="CU429" s="160"/>
      <c r="CV429" s="160"/>
      <c r="CW429" s="160"/>
      <c r="CX429" s="160"/>
      <c r="CY429" s="160"/>
      <c r="CZ429" s="160"/>
      <c r="DA429" s="160"/>
      <c r="DB429" s="160"/>
      <c r="DC429" s="160"/>
      <c r="DD429" s="160"/>
      <c r="DE429" s="160"/>
      <c r="DF429" s="160"/>
      <c r="DG429" s="160"/>
      <c r="DH429" s="160"/>
      <c r="DI429" s="160"/>
      <c r="DJ429" s="160"/>
      <c r="DK429" s="160"/>
      <c r="DL429" s="160"/>
      <c r="DM429" s="160"/>
      <c r="DN429" s="160"/>
      <c r="DO429" s="160"/>
      <c r="DP429" s="160"/>
      <c r="DQ429" s="160"/>
      <c r="DR429" s="160"/>
      <c r="DS429" s="160"/>
      <c r="DT429" s="160"/>
      <c r="DU429" s="160"/>
      <c r="DV429" s="160"/>
      <c r="DW429" s="160"/>
      <c r="DX429" s="160"/>
      <c r="DY429" s="160"/>
      <c r="DZ429" s="160"/>
      <c r="EA429" s="160"/>
      <c r="EB429" s="160"/>
      <c r="EC429" s="160"/>
      <c r="ED429" s="160"/>
      <c r="EE429" s="160"/>
      <c r="EF429" s="160"/>
      <c r="EG429" s="160"/>
      <c r="EH429" s="160"/>
      <c r="EI429" s="160"/>
      <c r="EJ429" s="160"/>
      <c r="EK429" s="160"/>
      <c r="EL429" s="160"/>
      <c r="EM429" s="160"/>
      <c r="EN429" s="160"/>
      <c r="EO429" s="160"/>
      <c r="EP429" s="160"/>
      <c r="EQ429" s="160"/>
      <c r="ER429" s="160"/>
      <c r="ES429" s="160"/>
      <c r="ET429" s="160"/>
      <c r="EU429" s="160"/>
      <c r="EV429" s="160"/>
      <c r="EW429" s="160"/>
      <c r="EX429" s="160"/>
      <c r="EY429" s="160"/>
      <c r="EZ429" s="160"/>
      <c r="FA429" s="160"/>
      <c r="FB429" s="160"/>
      <c r="FC429" s="160"/>
      <c r="FD429" s="160"/>
      <c r="FE429" s="160"/>
      <c r="FF429" s="160"/>
      <c r="FG429" s="160"/>
      <c r="FH429" s="160"/>
      <c r="FI429" s="160"/>
      <c r="FJ429" s="160"/>
      <c r="FK429" s="160"/>
      <c r="FL429" s="160"/>
      <c r="FM429" s="160"/>
      <c r="FN429" s="160"/>
      <c r="FO429" s="160"/>
      <c r="FP429" s="160"/>
      <c r="FQ429" s="160"/>
      <c r="FR429" s="160"/>
      <c r="FS429" s="160"/>
      <c r="FT429" s="160"/>
      <c r="FU429" s="160"/>
      <c r="FV429" s="160"/>
      <c r="FW429" s="160"/>
      <c r="FX429" s="160"/>
      <c r="FY429" s="160"/>
      <c r="FZ429" s="160"/>
      <c r="GA429" s="160"/>
      <c r="GB429" s="160"/>
      <c r="GC429" s="160"/>
      <c r="GD429" s="160"/>
      <c r="GE429" s="160"/>
      <c r="GF429" s="160"/>
      <c r="GG429" s="160"/>
      <c r="GH429" s="160"/>
      <c r="GI429" s="160"/>
      <c r="GJ429" s="160"/>
      <c r="GK429" s="160"/>
      <c r="GL429" s="160"/>
      <c r="GM429" s="160"/>
      <c r="GN429" s="160"/>
      <c r="GO429" s="160"/>
      <c r="GP429" s="160"/>
      <c r="GQ429" s="160"/>
      <c r="GR429" s="160"/>
      <c r="GS429" s="160"/>
      <c r="GT429" s="160"/>
      <c r="GU429" s="160"/>
      <c r="GV429" s="160"/>
      <c r="GW429" s="160"/>
      <c r="GX429" s="160"/>
      <c r="GY429" s="160"/>
      <c r="GZ429" s="160"/>
      <c r="HA429" s="160"/>
      <c r="HB429" s="160"/>
      <c r="HC429" s="160"/>
      <c r="HD429" s="160"/>
      <c r="HE429" s="160"/>
      <c r="HF429" s="160"/>
      <c r="HG429" s="160"/>
      <c r="HH429" s="160"/>
      <c r="HI429" s="160"/>
      <c r="HJ429" s="160"/>
      <c r="HK429" s="160"/>
      <c r="HL429" s="160"/>
      <c r="HM429" s="160"/>
      <c r="HN429" s="160"/>
      <c r="HO429" s="160"/>
      <c r="HP429" s="160"/>
      <c r="HQ429" s="160"/>
      <c r="HR429" s="160"/>
      <c r="HS429" s="160"/>
      <c r="HT429" s="160"/>
      <c r="HU429" s="160"/>
      <c r="HV429" s="160"/>
      <c r="HW429" s="160"/>
      <c r="HX429" s="160"/>
      <c r="HY429" s="160"/>
      <c r="HZ429" s="160"/>
      <c r="IA429" s="160"/>
      <c r="IB429" s="160"/>
      <c r="IC429" s="160"/>
      <c r="ID429" s="160"/>
      <c r="IE429" s="160"/>
      <c r="IF429" s="160"/>
      <c r="IG429" s="160"/>
      <c r="IH429" s="160"/>
      <c r="II429" s="160"/>
      <c r="IJ429" s="160"/>
      <c r="IK429" s="160"/>
      <c r="IL429" s="160"/>
      <c r="IM429" s="160"/>
      <c r="IN429" s="160"/>
      <c r="IO429" s="160"/>
      <c r="IP429" s="160"/>
      <c r="IQ429" s="160"/>
      <c r="IR429" s="160"/>
      <c r="IS429" s="160"/>
      <c r="IT429" s="160"/>
      <c r="IU429" s="160"/>
      <c r="IV429" s="160"/>
      <c r="IW429" s="160"/>
      <c r="IX429" s="160"/>
      <c r="IY429" s="160"/>
      <c r="IZ429" s="160"/>
      <c r="JA429" s="160"/>
      <c r="JB429" s="160"/>
      <c r="JC429" s="160"/>
      <c r="JD429" s="160"/>
      <c r="JE429" s="160"/>
      <c r="JF429" s="160"/>
      <c r="JG429" s="160"/>
      <c r="JH429" s="160"/>
      <c r="JI429" s="160"/>
      <c r="JJ429" s="160"/>
      <c r="JK429" s="160"/>
      <c r="JL429" s="160"/>
      <c r="JM429" s="160"/>
      <c r="JN429" s="160"/>
      <c r="JO429" s="160"/>
      <c r="JP429" s="160"/>
      <c r="JQ429" s="160"/>
      <c r="JR429" s="160"/>
      <c r="JS429" s="160"/>
      <c r="JT429" s="160"/>
      <c r="JU429" s="160"/>
      <c r="JV429" s="160"/>
      <c r="JW429" s="160"/>
      <c r="JX429" s="160"/>
      <c r="JY429" s="160"/>
      <c r="JZ429" s="160"/>
      <c r="KA429" s="160"/>
      <c r="KB429" s="160"/>
      <c r="KC429" s="160"/>
      <c r="KD429" s="160"/>
      <c r="KE429" s="160"/>
      <c r="KF429" s="160"/>
      <c r="KG429" s="160"/>
      <c r="KH429" s="160"/>
      <c r="KI429" s="160"/>
      <c r="KJ429" s="160"/>
      <c r="KK429" s="160"/>
      <c r="KL429" s="160"/>
      <c r="KM429" s="160"/>
      <c r="KN429" s="160"/>
      <c r="KO429" s="160"/>
      <c r="KP429" s="160"/>
      <c r="KQ429" s="160"/>
      <c r="KR429" s="160"/>
      <c r="KS429" s="160"/>
      <c r="KT429" s="160"/>
      <c r="KU429" s="160"/>
      <c r="KV429" s="160"/>
      <c r="KW429" s="160"/>
      <c r="KX429" s="160"/>
      <c r="KY429" s="160"/>
      <c r="KZ429" s="160"/>
      <c r="LA429" s="160"/>
      <c r="LB429" s="160"/>
      <c r="LC429" s="160"/>
      <c r="LD429" s="160"/>
      <c r="LE429" s="160"/>
      <c r="LF429" s="160"/>
      <c r="LG429" s="160"/>
      <c r="LH429" s="160"/>
      <c r="LI429" s="160"/>
      <c r="LJ429" s="160"/>
      <c r="LK429" s="160"/>
      <c r="LL429" s="160"/>
      <c r="LM429" s="160"/>
      <c r="LN429" s="160"/>
      <c r="LO429" s="160"/>
      <c r="LP429" s="160"/>
      <c r="LQ429" s="160"/>
      <c r="LR429" s="160"/>
      <c r="LS429" s="160"/>
      <c r="LT429" s="160"/>
      <c r="LU429" s="160"/>
      <c r="LV429" s="160"/>
      <c r="LW429" s="160"/>
      <c r="LX429" s="160"/>
      <c r="LY429" s="160"/>
      <c r="LZ429" s="160"/>
      <c r="MA429" s="160"/>
      <c r="MB429" s="160"/>
      <c r="MC429" s="160"/>
      <c r="MD429" s="160"/>
      <c r="ME429" s="160"/>
      <c r="MF429" s="160"/>
      <c r="MG429" s="160"/>
      <c r="MH429" s="160"/>
      <c r="MI429" s="160"/>
      <c r="MJ429" s="160"/>
      <c r="MK429" s="160"/>
      <c r="ML429" s="160"/>
      <c r="MM429" s="160"/>
      <c r="MN429" s="160"/>
      <c r="MO429" s="160"/>
      <c r="MP429" s="160"/>
      <c r="MQ429" s="160"/>
      <c r="MR429" s="160"/>
      <c r="MS429" s="160"/>
      <c r="MT429" s="160"/>
      <c r="MU429" s="160"/>
      <c r="MV429" s="160"/>
      <c r="MW429" s="160"/>
      <c r="MX429" s="160"/>
      <c r="MY429" s="160"/>
      <c r="MZ429" s="160"/>
      <c r="NA429" s="160"/>
      <c r="NB429" s="160"/>
      <c r="NC429" s="160"/>
      <c r="ND429" s="160"/>
      <c r="NE429" s="160"/>
      <c r="NF429" s="160"/>
      <c r="NG429" s="160"/>
      <c r="NH429" s="160"/>
      <c r="NI429" s="160"/>
      <c r="NJ429" s="160"/>
      <c r="NK429" s="160"/>
      <c r="NL429" s="160"/>
      <c r="NM429" s="160"/>
      <c r="NN429" s="160"/>
      <c r="NO429" s="160"/>
      <c r="NP429" s="160"/>
      <c r="NQ429" s="160"/>
      <c r="NR429" s="160"/>
      <c r="NS429" s="160"/>
      <c r="NT429" s="160"/>
      <c r="NU429" s="160"/>
      <c r="NV429" s="160"/>
      <c r="NW429" s="160"/>
      <c r="NX429" s="160"/>
      <c r="NY429" s="160"/>
      <c r="NZ429" s="160"/>
      <c r="OA429" s="160"/>
      <c r="OB429" s="160"/>
      <c r="OC429" s="160"/>
      <c r="OD429" s="160"/>
      <c r="OE429" s="160"/>
      <c r="OF429" s="160"/>
      <c r="OG429" s="160"/>
      <c r="OH429" s="160"/>
      <c r="OI429" s="160"/>
      <c r="OJ429" s="160"/>
      <c r="OK429" s="160"/>
      <c r="OL429" s="160"/>
      <c r="OM429" s="160"/>
      <c r="ON429" s="160"/>
      <c r="OO429" s="160"/>
      <c r="OP429" s="160"/>
      <c r="OQ429" s="160"/>
      <c r="OR429" s="160"/>
      <c r="OS429" s="160"/>
      <c r="OT429" s="160"/>
      <c r="OU429" s="160"/>
      <c r="OV429" s="160"/>
      <c r="OW429" s="160"/>
      <c r="OX429" s="160"/>
      <c r="OY429" s="160"/>
      <c r="OZ429" s="160"/>
      <c r="PA429" s="160"/>
      <c r="PB429" s="160"/>
      <c r="PC429" s="160"/>
      <c r="PD429" s="160"/>
      <c r="PE429" s="160"/>
      <c r="PF429" s="160"/>
      <c r="PG429" s="160"/>
      <c r="PH429" s="160"/>
      <c r="PI429" s="160"/>
      <c r="PJ429" s="160"/>
      <c r="PK429" s="160"/>
      <c r="PL429" s="160"/>
      <c r="PM429" s="160"/>
      <c r="PN429" s="160"/>
      <c r="PO429" s="160"/>
      <c r="PP429" s="160"/>
      <c r="PQ429" s="160"/>
      <c r="PR429" s="160"/>
      <c r="PS429" s="160"/>
      <c r="PT429" s="160"/>
      <c r="PU429" s="160"/>
      <c r="PV429" s="160"/>
      <c r="PW429" s="160"/>
      <c r="PX429" s="160"/>
      <c r="PY429" s="160"/>
      <c r="PZ429" s="160"/>
      <c r="QA429" s="160"/>
      <c r="QB429" s="160"/>
      <c r="QC429" s="160"/>
      <c r="QD429" s="160"/>
      <c r="QE429" s="160"/>
      <c r="QF429" s="160"/>
      <c r="QG429" s="160"/>
      <c r="QH429" s="160"/>
      <c r="QI429" s="160"/>
      <c r="QJ429" s="160"/>
      <c r="QK429" s="160"/>
      <c r="QL429" s="160"/>
      <c r="QM429" s="160"/>
      <c r="QN429" s="160"/>
      <c r="QO429" s="160"/>
      <c r="QP429" s="160"/>
      <c r="QQ429" s="160"/>
      <c r="QR429" s="160"/>
      <c r="QS429" s="160"/>
      <c r="QT429" s="160"/>
      <c r="QU429" s="160"/>
      <c r="QV429" s="160"/>
      <c r="QW429" s="160"/>
      <c r="QX429" s="160"/>
      <c r="QY429" s="160"/>
      <c r="QZ429" s="160"/>
      <c r="RA429" s="160"/>
      <c r="RB429" s="160"/>
      <c r="RC429" s="160"/>
      <c r="RD429" s="160"/>
      <c r="RE429" s="160"/>
      <c r="RF429" s="160"/>
      <c r="RG429" s="160"/>
      <c r="RH429" s="160"/>
      <c r="RI429" s="160"/>
      <c r="RJ429" s="160"/>
      <c r="RK429" s="160"/>
      <c r="RL429" s="160"/>
      <c r="RM429" s="160"/>
      <c r="RN429" s="160"/>
      <c r="RO429" s="160"/>
      <c r="RP429" s="160"/>
      <c r="RQ429" s="160"/>
      <c r="RR429" s="160"/>
      <c r="RS429" s="160"/>
      <c r="RT429" s="160"/>
      <c r="RU429" s="160"/>
      <c r="RV429" s="160"/>
      <c r="RW429" s="160"/>
      <c r="RX429" s="160"/>
      <c r="RY429" s="160"/>
      <c r="RZ429" s="160"/>
      <c r="SA429" s="160"/>
      <c r="SB429" s="160"/>
      <c r="SC429" s="160"/>
      <c r="SD429" s="160"/>
      <c r="SE429" s="160"/>
      <c r="SF429" s="160"/>
      <c r="SG429" s="160"/>
      <c r="SH429" s="160"/>
      <c r="SI429" s="160"/>
      <c r="SJ429" s="160"/>
      <c r="SK429" s="160"/>
      <c r="SL429" s="160"/>
      <c r="SM429" s="160"/>
      <c r="SN429" s="160"/>
      <c r="SO429" s="160"/>
      <c r="SP429" s="160"/>
      <c r="SQ429" s="160"/>
      <c r="SR429" s="160"/>
      <c r="SS429" s="160"/>
      <c r="ST429" s="160"/>
      <c r="SU429" s="160"/>
      <c r="SV429" s="160"/>
      <c r="SW429" s="160"/>
      <c r="SX429" s="160"/>
      <c r="SY429" s="160"/>
      <c r="SZ429" s="160"/>
      <c r="TA429" s="160"/>
      <c r="TB429" s="160"/>
      <c r="TC429" s="160"/>
      <c r="TD429" s="160"/>
      <c r="TE429" s="160"/>
      <c r="TF429" s="160"/>
    </row>
    <row r="430" spans="1:526">
      <c r="A430" s="160"/>
      <c r="B430" s="160"/>
      <c r="C430" s="160"/>
      <c r="D430" s="160"/>
      <c r="E430" s="160"/>
      <c r="F430" s="160"/>
      <c r="G430" s="160"/>
      <c r="H430" s="160"/>
      <c r="I430" s="160"/>
      <c r="J430" s="160"/>
      <c r="K430" s="160"/>
      <c r="L430" s="160"/>
      <c r="M430" s="160"/>
      <c r="N430" s="160"/>
      <c r="O430" s="160"/>
      <c r="P430" s="160"/>
      <c r="Q430" s="160"/>
      <c r="R430" s="160"/>
      <c r="S430" s="160"/>
      <c r="T430" s="160"/>
      <c r="U430" s="160"/>
      <c r="V430" s="160"/>
      <c r="W430" s="160"/>
      <c r="X430" s="160"/>
      <c r="Y430" s="160"/>
      <c r="Z430" s="160"/>
      <c r="AA430" s="160"/>
      <c r="AB430" s="160"/>
      <c r="AC430" s="160"/>
      <c r="AD430" s="160"/>
      <c r="AE430" s="160"/>
      <c r="AF430" s="160"/>
      <c r="AG430" s="160"/>
      <c r="AH430" s="160"/>
      <c r="AI430" s="160"/>
      <c r="AJ430" s="160"/>
      <c r="AK430" s="160"/>
      <c r="AL430" s="160"/>
      <c r="AM430" s="160"/>
      <c r="AN430" s="160"/>
      <c r="AO430" s="160"/>
      <c r="AP430" s="160"/>
      <c r="AQ430" s="160"/>
      <c r="AR430" s="160"/>
      <c r="AS430" s="160"/>
      <c r="AT430" s="160"/>
      <c r="AU430" s="160"/>
      <c r="AV430" s="160"/>
      <c r="AW430" s="160"/>
      <c r="AX430" s="160"/>
      <c r="AY430" s="160"/>
      <c r="AZ430" s="160"/>
      <c r="BA430" s="160"/>
      <c r="BB430" s="160"/>
      <c r="BC430" s="160"/>
      <c r="BD430" s="160"/>
      <c r="BE430" s="160"/>
      <c r="BF430" s="160"/>
      <c r="BG430" s="160"/>
      <c r="BH430" s="160"/>
      <c r="BI430" s="160"/>
      <c r="BJ430" s="160"/>
      <c r="BK430" s="160"/>
      <c r="BL430" s="160"/>
      <c r="BM430" s="160"/>
      <c r="BN430" s="160"/>
      <c r="BO430" s="160"/>
      <c r="BP430" s="160"/>
      <c r="BQ430" s="160"/>
      <c r="BR430" s="160"/>
      <c r="BS430" s="160"/>
      <c r="BT430" s="160"/>
      <c r="BU430" s="160"/>
      <c r="BV430" s="160"/>
      <c r="BW430" s="160"/>
      <c r="BX430" s="160"/>
      <c r="BY430" s="160"/>
      <c r="BZ430" s="160"/>
      <c r="CA430" s="160"/>
      <c r="CB430" s="160"/>
      <c r="CC430" s="160"/>
      <c r="CD430" s="160"/>
      <c r="CE430" s="160"/>
      <c r="CF430" s="160"/>
      <c r="CG430" s="160"/>
      <c r="CH430" s="160"/>
      <c r="CI430" s="160"/>
      <c r="CJ430" s="160"/>
      <c r="CK430" s="160"/>
      <c r="CL430" s="160"/>
      <c r="CM430" s="160"/>
      <c r="CN430" s="160"/>
      <c r="CO430" s="160"/>
      <c r="CP430" s="160"/>
      <c r="CQ430" s="160"/>
      <c r="CR430" s="160"/>
      <c r="CS430" s="160"/>
      <c r="CT430" s="160"/>
      <c r="CU430" s="160"/>
      <c r="CV430" s="160"/>
      <c r="CW430" s="160"/>
      <c r="CX430" s="160"/>
      <c r="CY430" s="160"/>
      <c r="CZ430" s="160"/>
      <c r="DA430" s="160"/>
      <c r="DB430" s="160"/>
      <c r="DC430" s="160"/>
      <c r="DD430" s="160"/>
      <c r="DE430" s="160"/>
      <c r="DF430" s="160"/>
      <c r="DG430" s="160"/>
      <c r="DH430" s="160"/>
      <c r="DI430" s="160"/>
      <c r="DJ430" s="160"/>
      <c r="DK430" s="160"/>
      <c r="DL430" s="160"/>
      <c r="DM430" s="160"/>
      <c r="DN430" s="160"/>
      <c r="DO430" s="160"/>
      <c r="DP430" s="160"/>
      <c r="DQ430" s="160"/>
      <c r="DR430" s="160"/>
      <c r="DS430" s="160"/>
      <c r="DT430" s="160"/>
      <c r="DU430" s="160"/>
      <c r="DV430" s="160"/>
      <c r="DW430" s="160"/>
      <c r="DX430" s="160"/>
      <c r="DY430" s="160"/>
      <c r="DZ430" s="160"/>
      <c r="EA430" s="160"/>
      <c r="EB430" s="160"/>
      <c r="EC430" s="160"/>
      <c r="ED430" s="160"/>
      <c r="EE430" s="160"/>
      <c r="EF430" s="160"/>
      <c r="EG430" s="160"/>
      <c r="EH430" s="160"/>
      <c r="EI430" s="160"/>
      <c r="EJ430" s="160"/>
      <c r="EK430" s="160"/>
      <c r="EL430" s="160"/>
      <c r="EM430" s="160"/>
      <c r="EN430" s="160"/>
      <c r="EO430" s="160"/>
      <c r="EP430" s="160"/>
      <c r="EQ430" s="160"/>
      <c r="ER430" s="160"/>
      <c r="ES430" s="160"/>
      <c r="ET430" s="160"/>
      <c r="EU430" s="160"/>
      <c r="EV430" s="160"/>
      <c r="EW430" s="160"/>
      <c r="EX430" s="160"/>
      <c r="EY430" s="160"/>
      <c r="EZ430" s="160"/>
      <c r="FA430" s="160"/>
      <c r="FB430" s="160"/>
      <c r="FC430" s="160"/>
      <c r="FD430" s="160"/>
      <c r="FE430" s="160"/>
      <c r="FF430" s="160"/>
      <c r="FG430" s="160"/>
      <c r="FH430" s="160"/>
      <c r="FI430" s="160"/>
      <c r="FJ430" s="160"/>
      <c r="FK430" s="160"/>
      <c r="FL430" s="160"/>
      <c r="FM430" s="160"/>
      <c r="FN430" s="160"/>
      <c r="FO430" s="160"/>
      <c r="FP430" s="160"/>
      <c r="FQ430" s="160"/>
      <c r="FR430" s="160"/>
      <c r="FS430" s="160"/>
      <c r="FT430" s="160"/>
      <c r="FU430" s="160"/>
      <c r="FV430" s="160"/>
      <c r="FW430" s="160"/>
      <c r="FX430" s="160"/>
      <c r="FY430" s="160"/>
      <c r="FZ430" s="160"/>
      <c r="GA430" s="160"/>
      <c r="GB430" s="160"/>
      <c r="GC430" s="160"/>
      <c r="GD430" s="160"/>
      <c r="GE430" s="160"/>
      <c r="GF430" s="160"/>
      <c r="GG430" s="160"/>
      <c r="GH430" s="160"/>
      <c r="GI430" s="160"/>
      <c r="GJ430" s="160"/>
      <c r="GK430" s="160"/>
      <c r="GL430" s="160"/>
      <c r="GM430" s="160"/>
      <c r="GN430" s="160"/>
      <c r="GO430" s="160"/>
      <c r="GP430" s="160"/>
      <c r="GQ430" s="160"/>
      <c r="GR430" s="160"/>
      <c r="GS430" s="160"/>
      <c r="GT430" s="160"/>
      <c r="GU430" s="160"/>
      <c r="GV430" s="160"/>
      <c r="GW430" s="160"/>
      <c r="GX430" s="160"/>
      <c r="GY430" s="160"/>
      <c r="GZ430" s="160"/>
      <c r="HA430" s="160"/>
      <c r="HB430" s="160"/>
      <c r="HC430" s="160"/>
      <c r="HD430" s="160"/>
      <c r="HE430" s="160"/>
      <c r="HF430" s="160"/>
      <c r="HG430" s="160"/>
      <c r="HH430" s="160"/>
      <c r="HI430" s="160"/>
      <c r="HJ430" s="160"/>
      <c r="HK430" s="160"/>
      <c r="HL430" s="160"/>
      <c r="HM430" s="160"/>
      <c r="HN430" s="160"/>
      <c r="HO430" s="160"/>
      <c r="HP430" s="160"/>
      <c r="HQ430" s="160"/>
      <c r="HR430" s="160"/>
      <c r="HS430" s="160"/>
      <c r="HT430" s="160"/>
      <c r="HU430" s="160"/>
      <c r="HV430" s="160"/>
      <c r="HW430" s="160"/>
      <c r="HX430" s="160"/>
      <c r="HY430" s="160"/>
      <c r="HZ430" s="160"/>
      <c r="IA430" s="160"/>
      <c r="IB430" s="160"/>
      <c r="IC430" s="160"/>
      <c r="ID430" s="160"/>
      <c r="IE430" s="160"/>
      <c r="IF430" s="160"/>
      <c r="IG430" s="160"/>
      <c r="IH430" s="160"/>
      <c r="II430" s="160"/>
      <c r="IJ430" s="160"/>
      <c r="IK430" s="160"/>
      <c r="IL430" s="160"/>
      <c r="IM430" s="160"/>
      <c r="IN430" s="160"/>
      <c r="IO430" s="160"/>
      <c r="IP430" s="160"/>
      <c r="IQ430" s="160"/>
      <c r="IR430" s="160"/>
      <c r="IS430" s="160"/>
      <c r="IT430" s="160"/>
      <c r="IU430" s="160"/>
      <c r="IV430" s="160"/>
      <c r="IW430" s="160"/>
      <c r="IX430" s="160"/>
      <c r="IY430" s="160"/>
      <c r="IZ430" s="160"/>
      <c r="JA430" s="160"/>
      <c r="JB430" s="160"/>
      <c r="JC430" s="160"/>
      <c r="JD430" s="160"/>
      <c r="JE430" s="160"/>
      <c r="JF430" s="160"/>
      <c r="JG430" s="160"/>
      <c r="JH430" s="160"/>
      <c r="JI430" s="160"/>
      <c r="JJ430" s="160"/>
      <c r="JK430" s="160"/>
      <c r="JL430" s="160"/>
      <c r="JM430" s="160"/>
      <c r="JN430" s="160"/>
      <c r="JO430" s="160"/>
      <c r="JP430" s="160"/>
      <c r="JQ430" s="160"/>
      <c r="JR430" s="160"/>
      <c r="JS430" s="160"/>
      <c r="JT430" s="160"/>
      <c r="JU430" s="160"/>
      <c r="JV430" s="160"/>
      <c r="JW430" s="160"/>
      <c r="JX430" s="160"/>
      <c r="JY430" s="160"/>
      <c r="JZ430" s="160"/>
      <c r="KA430" s="160"/>
      <c r="KB430" s="160"/>
      <c r="KC430" s="160"/>
      <c r="KD430" s="160"/>
      <c r="KE430" s="160"/>
      <c r="KF430" s="160"/>
      <c r="KG430" s="160"/>
      <c r="KH430" s="160"/>
      <c r="KI430" s="160"/>
      <c r="KJ430" s="160"/>
      <c r="KK430" s="160"/>
      <c r="KL430" s="160"/>
      <c r="KM430" s="160"/>
      <c r="KN430" s="160"/>
      <c r="KO430" s="160"/>
      <c r="KP430" s="160"/>
      <c r="KQ430" s="160"/>
      <c r="KR430" s="160"/>
      <c r="KS430" s="160"/>
      <c r="KT430" s="160"/>
      <c r="KU430" s="160"/>
      <c r="KV430" s="160"/>
      <c r="KW430" s="160"/>
      <c r="KX430" s="160"/>
      <c r="KY430" s="160"/>
      <c r="KZ430" s="160"/>
      <c r="LA430" s="160"/>
      <c r="LB430" s="160"/>
      <c r="LC430" s="160"/>
      <c r="LD430" s="160"/>
      <c r="LE430" s="160"/>
      <c r="LF430" s="160"/>
      <c r="LG430" s="160"/>
      <c r="LH430" s="160"/>
      <c r="LI430" s="160"/>
      <c r="LJ430" s="160"/>
      <c r="LK430" s="160"/>
      <c r="LL430" s="160"/>
      <c r="LM430" s="160"/>
      <c r="LN430" s="160"/>
      <c r="LO430" s="160"/>
      <c r="LP430" s="160"/>
      <c r="LQ430" s="160"/>
      <c r="LR430" s="160"/>
      <c r="LS430" s="160"/>
      <c r="LT430" s="160"/>
      <c r="LU430" s="160"/>
      <c r="LV430" s="160"/>
      <c r="LW430" s="160"/>
      <c r="LX430" s="160"/>
      <c r="LY430" s="160"/>
      <c r="LZ430" s="160"/>
      <c r="MA430" s="160"/>
      <c r="MB430" s="160"/>
      <c r="MC430" s="160"/>
      <c r="MD430" s="160"/>
      <c r="ME430" s="160"/>
      <c r="MF430" s="160"/>
      <c r="MG430" s="160"/>
      <c r="MH430" s="160"/>
      <c r="MI430" s="160"/>
      <c r="MJ430" s="160"/>
      <c r="MK430" s="160"/>
      <c r="ML430" s="160"/>
      <c r="MM430" s="160"/>
      <c r="MN430" s="160"/>
      <c r="MO430" s="160"/>
      <c r="MP430" s="160"/>
      <c r="MQ430" s="160"/>
      <c r="MR430" s="160"/>
      <c r="MS430" s="160"/>
      <c r="MT430" s="160"/>
      <c r="MU430" s="160"/>
      <c r="MV430" s="160"/>
      <c r="MW430" s="160"/>
      <c r="MX430" s="160"/>
      <c r="MY430" s="160"/>
      <c r="MZ430" s="160"/>
      <c r="NA430" s="160"/>
      <c r="NB430" s="160"/>
      <c r="NC430" s="160"/>
      <c r="ND430" s="160"/>
      <c r="NE430" s="160"/>
      <c r="NF430" s="160"/>
      <c r="NG430" s="160"/>
      <c r="NH430" s="160"/>
      <c r="NI430" s="160"/>
      <c r="NJ430" s="160"/>
      <c r="NK430" s="160"/>
      <c r="NL430" s="160"/>
      <c r="NM430" s="160"/>
      <c r="NN430" s="160"/>
      <c r="NO430" s="160"/>
      <c r="NP430" s="160"/>
      <c r="NQ430" s="160"/>
      <c r="NR430" s="160"/>
      <c r="NS430" s="160"/>
      <c r="NT430" s="160"/>
      <c r="NU430" s="160"/>
      <c r="NV430" s="160"/>
      <c r="NW430" s="160"/>
      <c r="NX430" s="160"/>
      <c r="NY430" s="160"/>
      <c r="NZ430" s="160"/>
      <c r="OA430" s="160"/>
      <c r="OB430" s="160"/>
      <c r="OC430" s="160"/>
      <c r="OD430" s="160"/>
      <c r="OE430" s="160"/>
      <c r="OF430" s="160"/>
      <c r="OG430" s="160"/>
      <c r="OH430" s="160"/>
      <c r="OI430" s="160"/>
      <c r="OJ430" s="160"/>
      <c r="OK430" s="160"/>
      <c r="OL430" s="160"/>
      <c r="OM430" s="160"/>
      <c r="ON430" s="160"/>
      <c r="OO430" s="160"/>
      <c r="OP430" s="160"/>
      <c r="OQ430" s="160"/>
      <c r="OR430" s="160"/>
      <c r="OS430" s="160"/>
      <c r="OT430" s="160"/>
      <c r="OU430" s="160"/>
      <c r="OV430" s="160"/>
      <c r="OW430" s="160"/>
      <c r="OX430" s="160"/>
      <c r="OY430" s="160"/>
      <c r="OZ430" s="160"/>
      <c r="PA430" s="160"/>
      <c r="PB430" s="160"/>
      <c r="PC430" s="160"/>
      <c r="PD430" s="160"/>
      <c r="PE430" s="160"/>
      <c r="PF430" s="160"/>
      <c r="PG430" s="160"/>
      <c r="PH430" s="160"/>
      <c r="PI430" s="160"/>
      <c r="PJ430" s="160"/>
      <c r="PK430" s="160"/>
      <c r="PL430" s="160"/>
      <c r="PM430" s="160"/>
      <c r="PN430" s="160"/>
      <c r="PO430" s="160"/>
      <c r="PP430" s="160"/>
      <c r="PQ430" s="160"/>
      <c r="PR430" s="160"/>
      <c r="PS430" s="160"/>
      <c r="PT430" s="160"/>
      <c r="PU430" s="160"/>
      <c r="PV430" s="160"/>
      <c r="PW430" s="160"/>
      <c r="PX430" s="160"/>
      <c r="PY430" s="160"/>
      <c r="PZ430" s="160"/>
      <c r="QA430" s="160"/>
      <c r="QB430" s="160"/>
      <c r="QC430" s="160"/>
      <c r="QD430" s="160"/>
      <c r="QE430" s="160"/>
      <c r="QF430" s="160"/>
      <c r="QG430" s="160"/>
      <c r="QH430" s="160"/>
      <c r="QI430" s="160"/>
      <c r="QJ430" s="160"/>
      <c r="QK430" s="160"/>
      <c r="QL430" s="160"/>
      <c r="QM430" s="160"/>
      <c r="QN430" s="160"/>
      <c r="QO430" s="160"/>
      <c r="QP430" s="160"/>
      <c r="QQ430" s="160"/>
      <c r="QR430" s="160"/>
      <c r="QS430" s="160"/>
      <c r="QT430" s="160"/>
      <c r="QU430" s="160"/>
      <c r="QV430" s="160"/>
      <c r="QW430" s="160"/>
      <c r="QX430" s="160"/>
      <c r="QY430" s="160"/>
      <c r="QZ430" s="160"/>
      <c r="RA430" s="160"/>
      <c r="RB430" s="160"/>
      <c r="RC430" s="160"/>
      <c r="RD430" s="160"/>
      <c r="RE430" s="160"/>
      <c r="RF430" s="160"/>
      <c r="RG430" s="160"/>
      <c r="RH430" s="160"/>
      <c r="RI430" s="160"/>
      <c r="RJ430" s="160"/>
      <c r="RK430" s="160"/>
      <c r="RL430" s="160"/>
      <c r="RM430" s="160"/>
      <c r="RN430" s="160"/>
      <c r="RO430" s="160"/>
      <c r="RP430" s="160"/>
      <c r="RQ430" s="160"/>
      <c r="RR430" s="160"/>
      <c r="RS430" s="160"/>
      <c r="RT430" s="160"/>
      <c r="RU430" s="160"/>
      <c r="RV430" s="160"/>
      <c r="RW430" s="160"/>
      <c r="RX430" s="160"/>
      <c r="RY430" s="160"/>
      <c r="RZ430" s="160"/>
      <c r="SA430" s="160"/>
      <c r="SB430" s="160"/>
      <c r="SC430" s="160"/>
      <c r="SD430" s="160"/>
      <c r="SE430" s="160"/>
      <c r="SF430" s="160"/>
      <c r="SG430" s="160"/>
      <c r="SH430" s="160"/>
      <c r="SI430" s="160"/>
      <c r="SJ430" s="160"/>
      <c r="SK430" s="160"/>
      <c r="SL430" s="160"/>
      <c r="SM430" s="160"/>
      <c r="SN430" s="160"/>
      <c r="SO430" s="160"/>
      <c r="SP430" s="160"/>
      <c r="SQ430" s="160"/>
      <c r="SR430" s="160"/>
      <c r="SS430" s="160"/>
      <c r="ST430" s="160"/>
      <c r="SU430" s="160"/>
      <c r="SV430" s="160"/>
      <c r="SW430" s="160"/>
      <c r="SX430" s="160"/>
      <c r="SY430" s="160"/>
      <c r="SZ430" s="160"/>
      <c r="TA430" s="160"/>
      <c r="TB430" s="160"/>
      <c r="TC430" s="160"/>
      <c r="TD430" s="160"/>
      <c r="TE430" s="160"/>
      <c r="TF430" s="160"/>
    </row>
    <row r="431" spans="1:526">
      <c r="A431" s="160"/>
      <c r="B431" s="160"/>
      <c r="C431" s="160"/>
      <c r="D431" s="160"/>
      <c r="E431" s="160"/>
      <c r="F431" s="160"/>
      <c r="G431" s="160"/>
      <c r="H431" s="160"/>
      <c r="I431" s="160"/>
      <c r="J431" s="160"/>
      <c r="K431" s="160"/>
      <c r="L431" s="160"/>
      <c r="M431" s="160"/>
      <c r="N431" s="160"/>
      <c r="O431" s="160"/>
      <c r="P431" s="160"/>
      <c r="Q431" s="160"/>
      <c r="R431" s="160"/>
      <c r="S431" s="160"/>
      <c r="T431" s="160"/>
      <c r="U431" s="160"/>
      <c r="V431" s="160"/>
      <c r="W431" s="160"/>
      <c r="X431" s="160"/>
      <c r="Y431" s="160"/>
      <c r="Z431" s="160"/>
      <c r="AA431" s="160"/>
      <c r="AB431" s="160"/>
      <c r="AC431" s="160"/>
      <c r="AD431" s="160"/>
      <c r="AE431" s="160"/>
      <c r="AF431" s="160"/>
      <c r="AG431" s="160"/>
      <c r="AH431" s="160"/>
      <c r="AI431" s="160"/>
      <c r="AJ431" s="160"/>
      <c r="AK431" s="160"/>
      <c r="AL431" s="160"/>
      <c r="AM431" s="160"/>
      <c r="AN431" s="160"/>
      <c r="AO431" s="160"/>
      <c r="AP431" s="160"/>
      <c r="AQ431" s="160"/>
      <c r="AR431" s="160"/>
      <c r="AS431" s="160"/>
      <c r="AT431" s="160"/>
      <c r="AU431" s="160"/>
      <c r="AV431" s="160"/>
      <c r="AW431" s="160"/>
      <c r="AX431" s="160"/>
      <c r="AY431" s="160"/>
      <c r="AZ431" s="160"/>
      <c r="BA431" s="160"/>
      <c r="BB431" s="160"/>
      <c r="BC431" s="160"/>
      <c r="BD431" s="160"/>
      <c r="BE431" s="160"/>
      <c r="BF431" s="160"/>
      <c r="BG431" s="160"/>
      <c r="BH431" s="160"/>
      <c r="BI431" s="160"/>
      <c r="BJ431" s="160"/>
      <c r="BK431" s="160"/>
      <c r="BL431" s="160"/>
      <c r="BM431" s="160"/>
      <c r="BN431" s="160"/>
      <c r="BO431" s="160"/>
      <c r="BP431" s="160"/>
      <c r="BQ431" s="160"/>
      <c r="BR431" s="160"/>
      <c r="BS431" s="160"/>
      <c r="BT431" s="160"/>
      <c r="BU431" s="160"/>
      <c r="BV431" s="160"/>
      <c r="BW431" s="160"/>
      <c r="BX431" s="160"/>
      <c r="BY431" s="160"/>
      <c r="BZ431" s="160"/>
      <c r="CA431" s="160"/>
      <c r="CB431" s="160"/>
      <c r="CC431" s="160"/>
      <c r="CD431" s="160"/>
      <c r="CE431" s="160"/>
      <c r="CF431" s="160"/>
      <c r="CG431" s="160"/>
      <c r="CH431" s="160"/>
      <c r="CI431" s="160"/>
      <c r="CJ431" s="160"/>
      <c r="CK431" s="160"/>
      <c r="CL431" s="160"/>
      <c r="CM431" s="160"/>
      <c r="CN431" s="160"/>
      <c r="CO431" s="160"/>
      <c r="CP431" s="160"/>
      <c r="CQ431" s="160"/>
      <c r="CR431" s="160"/>
      <c r="CS431" s="160"/>
      <c r="CT431" s="160"/>
      <c r="CU431" s="160"/>
      <c r="CV431" s="160"/>
      <c r="CW431" s="160"/>
      <c r="CX431" s="160"/>
      <c r="CY431" s="160"/>
      <c r="CZ431" s="160"/>
      <c r="DA431" s="160"/>
      <c r="DB431" s="160"/>
      <c r="DC431" s="160"/>
      <c r="DD431" s="160"/>
      <c r="DE431" s="160"/>
      <c r="DF431" s="160"/>
      <c r="DG431" s="160"/>
      <c r="DH431" s="160"/>
      <c r="DI431" s="160"/>
      <c r="DJ431" s="160"/>
      <c r="DK431" s="160"/>
      <c r="DL431" s="160"/>
      <c r="DM431" s="160"/>
      <c r="DN431" s="160"/>
      <c r="DO431" s="160"/>
      <c r="DP431" s="160"/>
      <c r="DQ431" s="160"/>
      <c r="DR431" s="160"/>
      <c r="DS431" s="160"/>
      <c r="DT431" s="160"/>
      <c r="DU431" s="160"/>
      <c r="DV431" s="160"/>
      <c r="DW431" s="160"/>
      <c r="DX431" s="160"/>
      <c r="DY431" s="160"/>
      <c r="DZ431" s="160"/>
      <c r="EA431" s="160"/>
      <c r="EB431" s="160"/>
      <c r="EC431" s="160"/>
      <c r="ED431" s="160"/>
      <c r="EE431" s="160"/>
      <c r="EF431" s="160"/>
      <c r="EG431" s="160"/>
      <c r="EH431" s="160"/>
      <c r="EI431" s="160"/>
      <c r="EJ431" s="160"/>
      <c r="EK431" s="160"/>
      <c r="EL431" s="160"/>
      <c r="EM431" s="160"/>
      <c r="EN431" s="160"/>
      <c r="EO431" s="160"/>
      <c r="EP431" s="160"/>
      <c r="EQ431" s="160"/>
      <c r="ER431" s="160"/>
      <c r="ES431" s="160"/>
      <c r="ET431" s="160"/>
      <c r="EU431" s="160"/>
      <c r="EV431" s="160"/>
      <c r="EW431" s="160"/>
      <c r="EX431" s="160"/>
      <c r="EY431" s="160"/>
      <c r="EZ431" s="160"/>
      <c r="FA431" s="160"/>
      <c r="FB431" s="160"/>
      <c r="FC431" s="160"/>
      <c r="FD431" s="160"/>
      <c r="FE431" s="160"/>
      <c r="FF431" s="160"/>
      <c r="FG431" s="160"/>
      <c r="FH431" s="160"/>
      <c r="FI431" s="160"/>
      <c r="FJ431" s="160"/>
      <c r="FK431" s="160"/>
      <c r="FL431" s="160"/>
      <c r="FM431" s="160"/>
      <c r="FN431" s="160"/>
      <c r="FO431" s="160"/>
      <c r="FP431" s="160"/>
      <c r="FQ431" s="160"/>
      <c r="FR431" s="160"/>
      <c r="FS431" s="160"/>
      <c r="FT431" s="160"/>
      <c r="FU431" s="160"/>
      <c r="FV431" s="160"/>
      <c r="FW431" s="160"/>
      <c r="FX431" s="160"/>
      <c r="FY431" s="160"/>
      <c r="FZ431" s="160"/>
      <c r="GA431" s="160"/>
      <c r="GB431" s="160"/>
      <c r="GC431" s="160"/>
      <c r="GD431" s="160"/>
      <c r="GE431" s="160"/>
      <c r="GF431" s="160"/>
      <c r="GG431" s="160"/>
      <c r="GH431" s="160"/>
      <c r="GI431" s="160"/>
      <c r="GJ431" s="160"/>
      <c r="GK431" s="160"/>
      <c r="GL431" s="160"/>
      <c r="GM431" s="160"/>
      <c r="GN431" s="160"/>
      <c r="GO431" s="160"/>
      <c r="GP431" s="160"/>
      <c r="GQ431" s="160"/>
      <c r="GR431" s="160"/>
      <c r="GS431" s="160"/>
      <c r="GT431" s="160"/>
      <c r="GU431" s="160"/>
      <c r="GV431" s="160"/>
      <c r="GW431" s="160"/>
      <c r="GX431" s="160"/>
      <c r="GY431" s="160"/>
      <c r="GZ431" s="160"/>
      <c r="HA431" s="160"/>
      <c r="HB431" s="160"/>
      <c r="HC431" s="160"/>
      <c r="HD431" s="160"/>
      <c r="HE431" s="160"/>
      <c r="HF431" s="160"/>
      <c r="HG431" s="160"/>
      <c r="HH431" s="160"/>
      <c r="HI431" s="160"/>
      <c r="HJ431" s="160"/>
      <c r="HK431" s="160"/>
      <c r="HL431" s="160"/>
      <c r="HM431" s="160"/>
      <c r="HN431" s="160"/>
      <c r="HO431" s="160"/>
      <c r="HP431" s="160"/>
      <c r="HQ431" s="160"/>
      <c r="HR431" s="160"/>
      <c r="HS431" s="160"/>
      <c r="HT431" s="160"/>
      <c r="HU431" s="160"/>
      <c r="HV431" s="160"/>
      <c r="HW431" s="160"/>
      <c r="HX431" s="160"/>
      <c r="HY431" s="160"/>
      <c r="HZ431" s="160"/>
      <c r="IA431" s="160"/>
      <c r="IB431" s="160"/>
      <c r="IC431" s="160"/>
      <c r="ID431" s="160"/>
      <c r="IE431" s="160"/>
      <c r="IF431" s="160"/>
      <c r="IG431" s="160"/>
      <c r="IH431" s="160"/>
      <c r="II431" s="160"/>
      <c r="IJ431" s="160"/>
      <c r="IK431" s="160"/>
      <c r="IL431" s="160"/>
      <c r="IM431" s="160"/>
      <c r="IN431" s="160"/>
      <c r="IO431" s="160"/>
      <c r="IP431" s="160"/>
      <c r="IQ431" s="160"/>
      <c r="IR431" s="160"/>
      <c r="IS431" s="160"/>
      <c r="IT431" s="160"/>
      <c r="IU431" s="160"/>
      <c r="IV431" s="160"/>
      <c r="IW431" s="160"/>
      <c r="IX431" s="160"/>
      <c r="IY431" s="160"/>
      <c r="IZ431" s="160"/>
      <c r="JA431" s="160"/>
      <c r="JB431" s="160"/>
      <c r="JC431" s="160"/>
      <c r="JD431" s="160"/>
      <c r="JE431" s="160"/>
      <c r="JF431" s="160"/>
      <c r="JG431" s="160"/>
      <c r="JH431" s="160"/>
      <c r="JI431" s="160"/>
      <c r="JJ431" s="160"/>
      <c r="JK431" s="160"/>
      <c r="JL431" s="160"/>
      <c r="JM431" s="160"/>
      <c r="JN431" s="160"/>
      <c r="JO431" s="160"/>
      <c r="JP431" s="160"/>
      <c r="JQ431" s="160"/>
      <c r="JR431" s="160"/>
      <c r="JS431" s="160"/>
      <c r="JT431" s="160"/>
      <c r="JU431" s="160"/>
      <c r="JV431" s="160"/>
      <c r="JW431" s="160"/>
      <c r="JX431" s="160"/>
      <c r="JY431" s="160"/>
      <c r="JZ431" s="160"/>
      <c r="KA431" s="160"/>
      <c r="KB431" s="160"/>
      <c r="KC431" s="160"/>
      <c r="KD431" s="160"/>
      <c r="KE431" s="160"/>
      <c r="KF431" s="160"/>
      <c r="KG431" s="160"/>
      <c r="KH431" s="160"/>
      <c r="KI431" s="160"/>
      <c r="KJ431" s="160"/>
      <c r="KK431" s="160"/>
      <c r="KL431" s="160"/>
      <c r="KM431" s="160"/>
      <c r="KN431" s="160"/>
      <c r="KO431" s="160"/>
      <c r="KP431" s="160"/>
      <c r="KQ431" s="160"/>
      <c r="KR431" s="160"/>
      <c r="KS431" s="160"/>
      <c r="KT431" s="160"/>
      <c r="KU431" s="160"/>
      <c r="KV431" s="160"/>
      <c r="KW431" s="160"/>
      <c r="KX431" s="160"/>
      <c r="KY431" s="160"/>
      <c r="KZ431" s="160"/>
      <c r="LA431" s="160"/>
      <c r="LB431" s="160"/>
      <c r="LC431" s="160"/>
      <c r="LD431" s="160"/>
      <c r="LE431" s="160"/>
      <c r="LF431" s="160"/>
      <c r="LG431" s="160"/>
      <c r="LH431" s="160"/>
      <c r="LI431" s="160"/>
      <c r="LJ431" s="160"/>
      <c r="LK431" s="160"/>
      <c r="LL431" s="160"/>
      <c r="LM431" s="160"/>
      <c r="LN431" s="160"/>
      <c r="LO431" s="160"/>
      <c r="LP431" s="160"/>
      <c r="LQ431" s="160"/>
      <c r="LR431" s="160"/>
      <c r="LS431" s="160"/>
      <c r="LT431" s="160"/>
      <c r="LU431" s="160"/>
      <c r="LV431" s="160"/>
      <c r="LW431" s="160"/>
      <c r="LX431" s="160"/>
      <c r="LY431" s="160"/>
      <c r="LZ431" s="160"/>
      <c r="MA431" s="160"/>
      <c r="MB431" s="160"/>
      <c r="MC431" s="160"/>
      <c r="MD431" s="160"/>
      <c r="ME431" s="160"/>
      <c r="MF431" s="160"/>
      <c r="MG431" s="160"/>
      <c r="MH431" s="160"/>
      <c r="MI431" s="160"/>
      <c r="MJ431" s="160"/>
      <c r="MK431" s="160"/>
      <c r="ML431" s="160"/>
      <c r="MM431" s="160"/>
      <c r="MN431" s="160"/>
      <c r="MO431" s="160"/>
      <c r="MP431" s="160"/>
      <c r="MQ431" s="160"/>
      <c r="MR431" s="160"/>
      <c r="MS431" s="160"/>
      <c r="MT431" s="160"/>
      <c r="MU431" s="160"/>
      <c r="MV431" s="160"/>
      <c r="MW431" s="160"/>
      <c r="MX431" s="160"/>
      <c r="MY431" s="160"/>
      <c r="MZ431" s="160"/>
      <c r="NA431" s="160"/>
      <c r="NB431" s="160"/>
      <c r="NC431" s="160"/>
      <c r="ND431" s="160"/>
      <c r="NE431" s="160"/>
      <c r="NF431" s="160"/>
      <c r="NG431" s="160"/>
      <c r="NH431" s="160"/>
      <c r="NI431" s="160"/>
      <c r="NJ431" s="160"/>
      <c r="NK431" s="160"/>
      <c r="NL431" s="160"/>
      <c r="NM431" s="160"/>
      <c r="NN431" s="160"/>
      <c r="NO431" s="160"/>
      <c r="NP431" s="160"/>
      <c r="NQ431" s="160"/>
      <c r="NR431" s="160"/>
      <c r="NS431" s="160"/>
      <c r="NT431" s="160"/>
      <c r="NU431" s="160"/>
      <c r="NV431" s="160"/>
      <c r="NW431" s="160"/>
      <c r="NX431" s="160"/>
      <c r="NY431" s="160"/>
      <c r="NZ431" s="160"/>
      <c r="OA431" s="160"/>
      <c r="OB431" s="160"/>
      <c r="OC431" s="160"/>
      <c r="OD431" s="160"/>
      <c r="OE431" s="160"/>
      <c r="OF431" s="160"/>
      <c r="OG431" s="160"/>
      <c r="OH431" s="160"/>
      <c r="OI431" s="160"/>
      <c r="OJ431" s="160"/>
      <c r="OK431" s="160"/>
      <c r="OL431" s="160"/>
      <c r="OM431" s="160"/>
      <c r="ON431" s="160"/>
      <c r="OO431" s="160"/>
      <c r="OP431" s="160"/>
      <c r="OQ431" s="160"/>
      <c r="OR431" s="160"/>
      <c r="OS431" s="160"/>
      <c r="OT431" s="160"/>
      <c r="OU431" s="160"/>
      <c r="OV431" s="160"/>
      <c r="OW431" s="160"/>
      <c r="OX431" s="160"/>
      <c r="OY431" s="160"/>
      <c r="OZ431" s="160"/>
      <c r="PA431" s="160"/>
      <c r="PB431" s="160"/>
      <c r="PC431" s="160"/>
      <c r="PD431" s="160"/>
      <c r="PE431" s="160"/>
      <c r="PF431" s="160"/>
      <c r="PG431" s="160"/>
      <c r="PH431" s="160"/>
      <c r="PI431" s="160"/>
      <c r="PJ431" s="160"/>
      <c r="PK431" s="160"/>
      <c r="PL431" s="160"/>
      <c r="PM431" s="160"/>
      <c r="PN431" s="160"/>
      <c r="PO431" s="160"/>
      <c r="PP431" s="160"/>
      <c r="PQ431" s="160"/>
      <c r="PR431" s="160"/>
      <c r="PS431" s="160"/>
      <c r="PT431" s="160"/>
      <c r="PU431" s="160"/>
      <c r="PV431" s="160"/>
      <c r="PW431" s="160"/>
      <c r="PX431" s="160"/>
      <c r="PY431" s="160"/>
      <c r="PZ431" s="160"/>
      <c r="QA431" s="160"/>
      <c r="QB431" s="160"/>
      <c r="QC431" s="160"/>
      <c r="QD431" s="160"/>
      <c r="QE431" s="160"/>
      <c r="QF431" s="160"/>
      <c r="QG431" s="160"/>
      <c r="QH431" s="160"/>
      <c r="QI431" s="160"/>
      <c r="QJ431" s="160"/>
      <c r="QK431" s="160"/>
      <c r="QL431" s="160"/>
      <c r="QM431" s="160"/>
      <c r="QN431" s="160"/>
      <c r="QO431" s="160"/>
      <c r="QP431" s="160"/>
      <c r="QQ431" s="160"/>
      <c r="QR431" s="160"/>
      <c r="QS431" s="160"/>
      <c r="QT431" s="160"/>
      <c r="QU431" s="160"/>
      <c r="QV431" s="160"/>
      <c r="QW431" s="160"/>
      <c r="QX431" s="160"/>
      <c r="QY431" s="160"/>
      <c r="QZ431" s="160"/>
      <c r="RA431" s="160"/>
      <c r="RB431" s="160"/>
      <c r="RC431" s="160"/>
      <c r="RD431" s="160"/>
      <c r="RE431" s="160"/>
      <c r="RF431" s="160"/>
      <c r="RG431" s="160"/>
      <c r="RH431" s="160"/>
      <c r="RI431" s="160"/>
      <c r="RJ431" s="160"/>
      <c r="RK431" s="160"/>
      <c r="RL431" s="160"/>
      <c r="RM431" s="160"/>
      <c r="RN431" s="160"/>
      <c r="RO431" s="160"/>
      <c r="RP431" s="160"/>
      <c r="RQ431" s="160"/>
      <c r="RR431" s="160"/>
      <c r="RS431" s="160"/>
      <c r="RT431" s="160"/>
      <c r="RU431" s="160"/>
      <c r="RV431" s="160"/>
      <c r="RW431" s="160"/>
      <c r="RX431" s="160"/>
      <c r="RY431" s="160"/>
      <c r="RZ431" s="160"/>
      <c r="SA431" s="160"/>
      <c r="SB431" s="160"/>
      <c r="SC431" s="160"/>
      <c r="SD431" s="160"/>
      <c r="SE431" s="160"/>
      <c r="SF431" s="160"/>
      <c r="SG431" s="160"/>
      <c r="SH431" s="160"/>
      <c r="SI431" s="160"/>
      <c r="SJ431" s="160"/>
      <c r="SK431" s="160"/>
      <c r="SL431" s="160"/>
      <c r="SM431" s="160"/>
      <c r="SN431" s="160"/>
      <c r="SO431" s="160"/>
      <c r="SP431" s="160"/>
      <c r="SQ431" s="160"/>
      <c r="SR431" s="160"/>
      <c r="SS431" s="160"/>
      <c r="ST431" s="160"/>
      <c r="SU431" s="160"/>
      <c r="SV431" s="160"/>
      <c r="SW431" s="160"/>
      <c r="SX431" s="160"/>
      <c r="SY431" s="160"/>
      <c r="SZ431" s="160"/>
      <c r="TA431" s="160"/>
      <c r="TB431" s="160"/>
      <c r="TC431" s="160"/>
      <c r="TD431" s="160"/>
      <c r="TE431" s="160"/>
      <c r="TF431" s="160"/>
    </row>
    <row r="432" spans="1:526">
      <c r="A432" s="160"/>
      <c r="B432" s="160"/>
      <c r="C432" s="160"/>
      <c r="D432" s="160"/>
      <c r="E432" s="160"/>
      <c r="F432" s="160"/>
      <c r="G432" s="160"/>
      <c r="H432" s="160"/>
      <c r="I432" s="160"/>
      <c r="J432" s="160"/>
      <c r="K432" s="160"/>
      <c r="L432" s="160"/>
      <c r="M432" s="160"/>
      <c r="N432" s="160"/>
      <c r="O432" s="160"/>
      <c r="P432" s="160"/>
      <c r="Q432" s="160"/>
      <c r="R432" s="160"/>
      <c r="S432" s="160"/>
      <c r="T432" s="160"/>
      <c r="U432" s="160"/>
      <c r="V432" s="160"/>
      <c r="W432" s="160"/>
      <c r="X432" s="160"/>
      <c r="Y432" s="160"/>
      <c r="Z432" s="160"/>
      <c r="AA432" s="160"/>
      <c r="AB432" s="160"/>
      <c r="AC432" s="160"/>
      <c r="AD432" s="160"/>
      <c r="AE432" s="160"/>
      <c r="AF432" s="160"/>
      <c r="AG432" s="160"/>
      <c r="AH432" s="160"/>
      <c r="AI432" s="160"/>
      <c r="AJ432" s="160"/>
      <c r="AK432" s="160"/>
      <c r="AL432" s="160"/>
      <c r="AM432" s="160"/>
      <c r="AN432" s="160"/>
      <c r="AO432" s="160"/>
      <c r="AP432" s="160"/>
      <c r="AQ432" s="160"/>
      <c r="AR432" s="160"/>
      <c r="AS432" s="160"/>
      <c r="AT432" s="160"/>
      <c r="AU432" s="160"/>
      <c r="AV432" s="160"/>
      <c r="AW432" s="160"/>
      <c r="AX432" s="160"/>
      <c r="AY432" s="160"/>
      <c r="AZ432" s="160"/>
      <c r="BA432" s="160"/>
      <c r="BB432" s="160"/>
      <c r="BC432" s="160"/>
      <c r="BD432" s="160"/>
      <c r="BE432" s="160"/>
      <c r="BF432" s="160"/>
      <c r="BG432" s="160"/>
      <c r="BH432" s="160"/>
      <c r="BI432" s="160"/>
      <c r="BJ432" s="160"/>
      <c r="BK432" s="160"/>
      <c r="BL432" s="160"/>
      <c r="BM432" s="160"/>
      <c r="BN432" s="160"/>
      <c r="BO432" s="160"/>
      <c r="BP432" s="160"/>
      <c r="BQ432" s="160"/>
      <c r="BR432" s="160"/>
      <c r="BS432" s="160"/>
      <c r="BT432" s="160"/>
      <c r="BU432" s="160"/>
      <c r="BV432" s="160"/>
      <c r="BW432" s="160"/>
      <c r="BX432" s="160"/>
      <c r="BY432" s="160"/>
      <c r="BZ432" s="160"/>
      <c r="CA432" s="160"/>
      <c r="CB432" s="160"/>
      <c r="CC432" s="160"/>
      <c r="CD432" s="160"/>
      <c r="CE432" s="160"/>
      <c r="CF432" s="160"/>
      <c r="CG432" s="160"/>
      <c r="CH432" s="160"/>
      <c r="CI432" s="160"/>
      <c r="CJ432" s="160"/>
      <c r="CK432" s="160"/>
      <c r="CL432" s="160"/>
      <c r="CM432" s="160"/>
      <c r="CN432" s="160"/>
      <c r="CO432" s="160"/>
      <c r="CP432" s="160"/>
      <c r="CQ432" s="160"/>
      <c r="CR432" s="160"/>
      <c r="CS432" s="160"/>
      <c r="CT432" s="160"/>
      <c r="CU432" s="160"/>
      <c r="CV432" s="160"/>
      <c r="CW432" s="160"/>
      <c r="CX432" s="160"/>
      <c r="CY432" s="160"/>
      <c r="CZ432" s="160"/>
      <c r="DA432" s="160"/>
      <c r="DB432" s="160"/>
      <c r="DC432" s="160"/>
      <c r="DD432" s="160"/>
      <c r="DE432" s="160"/>
      <c r="DF432" s="160"/>
      <c r="DG432" s="160"/>
      <c r="DH432" s="160"/>
      <c r="DI432" s="160"/>
      <c r="DJ432" s="160"/>
      <c r="DK432" s="160"/>
      <c r="DL432" s="160"/>
      <c r="DM432" s="160"/>
      <c r="DN432" s="160"/>
      <c r="DO432" s="160"/>
      <c r="DP432" s="160"/>
      <c r="DQ432" s="160"/>
      <c r="DR432" s="160"/>
      <c r="DS432" s="160"/>
      <c r="DT432" s="160"/>
      <c r="DU432" s="160"/>
      <c r="DV432" s="160"/>
      <c r="DW432" s="160"/>
      <c r="DX432" s="160"/>
      <c r="DY432" s="160"/>
      <c r="DZ432" s="160"/>
      <c r="EA432" s="160"/>
      <c r="EB432" s="160"/>
      <c r="EC432" s="160"/>
      <c r="ED432" s="160"/>
      <c r="EE432" s="160"/>
      <c r="EF432" s="160"/>
      <c r="EG432" s="160"/>
      <c r="EH432" s="160"/>
      <c r="EI432" s="160"/>
      <c r="EJ432" s="160"/>
      <c r="EK432" s="160"/>
      <c r="EL432" s="160"/>
      <c r="EM432" s="160"/>
      <c r="EN432" s="160"/>
      <c r="EO432" s="160"/>
      <c r="EP432" s="160"/>
      <c r="EQ432" s="160"/>
      <c r="ER432" s="160"/>
      <c r="ES432" s="160"/>
      <c r="ET432" s="160"/>
      <c r="EU432" s="160"/>
      <c r="EV432" s="160"/>
      <c r="EW432" s="160"/>
      <c r="EX432" s="160"/>
      <c r="EY432" s="160"/>
      <c r="EZ432" s="160"/>
      <c r="FA432" s="160"/>
      <c r="FB432" s="160"/>
      <c r="FC432" s="160"/>
      <c r="FD432" s="160"/>
      <c r="FE432" s="160"/>
      <c r="FF432" s="160"/>
      <c r="FG432" s="160"/>
      <c r="FH432" s="160"/>
      <c r="FI432" s="160"/>
      <c r="FJ432" s="160"/>
      <c r="FK432" s="160"/>
      <c r="FL432" s="160"/>
      <c r="FM432" s="160"/>
      <c r="FN432" s="160"/>
      <c r="FO432" s="160"/>
      <c r="FP432" s="160"/>
      <c r="FQ432" s="160"/>
      <c r="FR432" s="160"/>
      <c r="FS432" s="160"/>
      <c r="FT432" s="160"/>
      <c r="FU432" s="160"/>
      <c r="FV432" s="160"/>
      <c r="FW432" s="160"/>
      <c r="FX432" s="160"/>
      <c r="FY432" s="160"/>
      <c r="FZ432" s="160"/>
      <c r="GA432" s="160"/>
      <c r="GB432" s="160"/>
      <c r="GC432" s="160"/>
      <c r="GD432" s="160"/>
      <c r="GE432" s="160"/>
      <c r="GF432" s="160"/>
      <c r="GG432" s="160"/>
      <c r="GH432" s="160"/>
      <c r="GI432" s="160"/>
      <c r="GJ432" s="160"/>
      <c r="GK432" s="160"/>
      <c r="GL432" s="160"/>
      <c r="GM432" s="160"/>
      <c r="GN432" s="160"/>
      <c r="GO432" s="160"/>
      <c r="GP432" s="160"/>
      <c r="GQ432" s="160"/>
      <c r="GR432" s="160"/>
      <c r="GS432" s="160"/>
      <c r="GT432" s="160"/>
      <c r="GU432" s="160"/>
      <c r="GV432" s="160"/>
      <c r="GW432" s="160"/>
      <c r="GX432" s="160"/>
      <c r="GY432" s="160"/>
      <c r="GZ432" s="160"/>
      <c r="HA432" s="160"/>
      <c r="HB432" s="160"/>
      <c r="HC432" s="160"/>
      <c r="HD432" s="160"/>
      <c r="HE432" s="160"/>
      <c r="HF432" s="160"/>
      <c r="HG432" s="160"/>
      <c r="HH432" s="160"/>
      <c r="HI432" s="160"/>
      <c r="HJ432" s="160"/>
      <c r="HK432" s="160"/>
      <c r="HL432" s="160"/>
      <c r="HM432" s="160"/>
      <c r="HN432" s="160"/>
      <c r="HO432" s="160"/>
      <c r="HP432" s="160"/>
      <c r="HQ432" s="160"/>
      <c r="HR432" s="160"/>
      <c r="HS432" s="160"/>
      <c r="HT432" s="160"/>
      <c r="HU432" s="160"/>
      <c r="HV432" s="160"/>
      <c r="HW432" s="160"/>
      <c r="HX432" s="160"/>
      <c r="HY432" s="160"/>
      <c r="HZ432" s="160"/>
      <c r="IA432" s="160"/>
      <c r="IB432" s="160"/>
      <c r="IC432" s="160"/>
      <c r="ID432" s="160"/>
      <c r="IE432" s="160"/>
      <c r="IF432" s="160"/>
      <c r="IG432" s="160"/>
      <c r="IH432" s="160"/>
      <c r="II432" s="160"/>
      <c r="IJ432" s="160"/>
      <c r="IK432" s="160"/>
      <c r="IL432" s="160"/>
      <c r="IM432" s="160"/>
      <c r="IN432" s="160"/>
      <c r="IO432" s="160"/>
      <c r="IP432" s="160"/>
      <c r="IQ432" s="160"/>
      <c r="IR432" s="160"/>
      <c r="IS432" s="160"/>
      <c r="IT432" s="160"/>
      <c r="IU432" s="160"/>
      <c r="IV432" s="160"/>
      <c r="IW432" s="160"/>
      <c r="IX432" s="160"/>
      <c r="IY432" s="160"/>
      <c r="IZ432" s="160"/>
      <c r="JA432" s="160"/>
      <c r="JB432" s="160"/>
      <c r="JC432" s="160"/>
      <c r="JD432" s="160"/>
      <c r="JE432" s="160"/>
      <c r="JF432" s="160"/>
      <c r="JG432" s="160"/>
      <c r="JH432" s="160"/>
      <c r="JI432" s="160"/>
      <c r="JJ432" s="160"/>
      <c r="JK432" s="160"/>
      <c r="JL432" s="160"/>
      <c r="JM432" s="160"/>
      <c r="JN432" s="160"/>
      <c r="JO432" s="160"/>
      <c r="JP432" s="160"/>
      <c r="JQ432" s="160"/>
      <c r="JR432" s="160"/>
      <c r="JS432" s="160"/>
      <c r="JT432" s="160"/>
      <c r="JU432" s="160"/>
      <c r="JV432" s="160"/>
      <c r="JW432" s="160"/>
      <c r="JX432" s="160"/>
      <c r="JY432" s="160"/>
      <c r="JZ432" s="160"/>
      <c r="KA432" s="160"/>
      <c r="KB432" s="160"/>
      <c r="KC432" s="160"/>
      <c r="KD432" s="160"/>
      <c r="KE432" s="160"/>
      <c r="KF432" s="160"/>
      <c r="KG432" s="160"/>
      <c r="KH432" s="160"/>
      <c r="KI432" s="160"/>
      <c r="KJ432" s="160"/>
      <c r="KK432" s="160"/>
      <c r="KL432" s="160"/>
      <c r="KM432" s="160"/>
      <c r="KN432" s="160"/>
      <c r="KO432" s="160"/>
      <c r="KP432" s="160"/>
      <c r="KQ432" s="160"/>
      <c r="KR432" s="160"/>
      <c r="KS432" s="160"/>
      <c r="KT432" s="160"/>
      <c r="KU432" s="160"/>
      <c r="KV432" s="160"/>
      <c r="KW432" s="160"/>
      <c r="KX432" s="160"/>
      <c r="KY432" s="160"/>
      <c r="KZ432" s="160"/>
      <c r="LA432" s="160"/>
      <c r="LB432" s="160"/>
      <c r="LC432" s="160"/>
      <c r="LD432" s="160"/>
      <c r="LE432" s="160"/>
      <c r="LF432" s="160"/>
      <c r="LG432" s="160"/>
      <c r="LH432" s="160"/>
      <c r="LI432" s="160"/>
      <c r="LJ432" s="160"/>
      <c r="LK432" s="160"/>
      <c r="LL432" s="160"/>
      <c r="LM432" s="160"/>
      <c r="LN432" s="160"/>
      <c r="LO432" s="160"/>
      <c r="LP432" s="160"/>
      <c r="LQ432" s="160"/>
      <c r="LR432" s="160"/>
      <c r="LS432" s="160"/>
      <c r="LT432" s="160"/>
      <c r="LU432" s="160"/>
      <c r="LV432" s="160"/>
      <c r="LW432" s="160"/>
      <c r="LX432" s="160"/>
      <c r="LY432" s="160"/>
      <c r="LZ432" s="160"/>
      <c r="MA432" s="160"/>
      <c r="MB432" s="160"/>
      <c r="MC432" s="160"/>
      <c r="MD432" s="160"/>
      <c r="ME432" s="160"/>
      <c r="MF432" s="160"/>
      <c r="MG432" s="160"/>
      <c r="MH432" s="160"/>
      <c r="MI432" s="160"/>
      <c r="MJ432" s="160"/>
      <c r="MK432" s="160"/>
      <c r="ML432" s="160"/>
      <c r="MM432" s="160"/>
      <c r="MN432" s="160"/>
      <c r="MO432" s="160"/>
      <c r="MP432" s="160"/>
      <c r="MQ432" s="160"/>
      <c r="MR432" s="160"/>
      <c r="MS432" s="160"/>
      <c r="MT432" s="160"/>
      <c r="MU432" s="160"/>
      <c r="MV432" s="160"/>
      <c r="MW432" s="160"/>
      <c r="MX432" s="160"/>
      <c r="MY432" s="160"/>
      <c r="MZ432" s="160"/>
      <c r="NA432" s="160"/>
      <c r="NB432" s="160"/>
      <c r="NC432" s="160"/>
      <c r="ND432" s="160"/>
      <c r="NE432" s="160"/>
      <c r="NF432" s="160"/>
      <c r="NG432" s="160"/>
      <c r="NH432" s="160"/>
      <c r="NI432" s="160"/>
      <c r="NJ432" s="160"/>
      <c r="NK432" s="160"/>
      <c r="NL432" s="160"/>
      <c r="NM432" s="160"/>
      <c r="NN432" s="160"/>
      <c r="NO432" s="160"/>
      <c r="NP432" s="160"/>
      <c r="NQ432" s="160"/>
      <c r="NR432" s="160"/>
      <c r="NS432" s="160"/>
      <c r="NT432" s="160"/>
      <c r="NU432" s="160"/>
      <c r="NV432" s="160"/>
      <c r="NW432" s="160"/>
      <c r="NX432" s="160"/>
      <c r="NY432" s="160"/>
      <c r="NZ432" s="160"/>
      <c r="OA432" s="160"/>
      <c r="OB432" s="160"/>
      <c r="OC432" s="160"/>
      <c r="OD432" s="160"/>
      <c r="OE432" s="160"/>
      <c r="OF432" s="160"/>
      <c r="OG432" s="160"/>
      <c r="OH432" s="160"/>
      <c r="OI432" s="160"/>
      <c r="OJ432" s="160"/>
      <c r="OK432" s="160"/>
      <c r="OL432" s="160"/>
      <c r="OM432" s="160"/>
      <c r="ON432" s="160"/>
      <c r="OO432" s="160"/>
      <c r="OP432" s="160"/>
      <c r="OQ432" s="160"/>
      <c r="OR432" s="160"/>
      <c r="OS432" s="160"/>
      <c r="OT432" s="160"/>
      <c r="OU432" s="160"/>
      <c r="OV432" s="160"/>
      <c r="OW432" s="160"/>
      <c r="OX432" s="160"/>
      <c r="OY432" s="160"/>
      <c r="OZ432" s="160"/>
      <c r="PA432" s="160"/>
      <c r="PB432" s="160"/>
      <c r="PC432" s="160"/>
      <c r="PD432" s="160"/>
      <c r="PE432" s="160"/>
      <c r="PF432" s="160"/>
      <c r="PG432" s="160"/>
      <c r="PH432" s="160"/>
      <c r="PI432" s="160"/>
      <c r="PJ432" s="160"/>
      <c r="PK432" s="160"/>
      <c r="PL432" s="160"/>
      <c r="PM432" s="160"/>
      <c r="PN432" s="160"/>
      <c r="PO432" s="160"/>
      <c r="PP432" s="160"/>
      <c r="PQ432" s="160"/>
      <c r="PR432" s="160"/>
      <c r="PS432" s="160"/>
      <c r="PT432" s="160"/>
      <c r="PU432" s="160"/>
      <c r="PV432" s="160"/>
      <c r="PW432" s="160"/>
      <c r="PX432" s="160"/>
      <c r="PY432" s="160"/>
      <c r="PZ432" s="160"/>
      <c r="QA432" s="160"/>
      <c r="QB432" s="160"/>
      <c r="QC432" s="160"/>
      <c r="QD432" s="160"/>
      <c r="QE432" s="160"/>
      <c r="QF432" s="160"/>
      <c r="QG432" s="160"/>
      <c r="QH432" s="160"/>
      <c r="QI432" s="160"/>
      <c r="QJ432" s="160"/>
      <c r="QK432" s="160"/>
      <c r="QL432" s="160"/>
      <c r="QM432" s="160"/>
      <c r="QN432" s="160"/>
      <c r="QO432" s="160"/>
      <c r="QP432" s="160"/>
      <c r="QQ432" s="160"/>
      <c r="QR432" s="160"/>
      <c r="QS432" s="160"/>
      <c r="QT432" s="160"/>
      <c r="QU432" s="160"/>
      <c r="QV432" s="160"/>
      <c r="QW432" s="160"/>
      <c r="QX432" s="160"/>
      <c r="QY432" s="160"/>
      <c r="QZ432" s="160"/>
      <c r="RA432" s="160"/>
      <c r="RB432" s="160"/>
      <c r="RC432" s="160"/>
      <c r="RD432" s="160"/>
      <c r="RE432" s="160"/>
      <c r="RF432" s="160"/>
      <c r="RG432" s="160"/>
      <c r="RH432" s="160"/>
      <c r="RI432" s="160"/>
      <c r="RJ432" s="160"/>
      <c r="RK432" s="160"/>
      <c r="RL432" s="160"/>
      <c r="RM432" s="160"/>
      <c r="RN432" s="160"/>
      <c r="RO432" s="160"/>
      <c r="RP432" s="160"/>
      <c r="RQ432" s="160"/>
      <c r="RR432" s="160"/>
      <c r="RS432" s="160"/>
      <c r="RT432" s="160"/>
      <c r="RU432" s="160"/>
      <c r="RV432" s="160"/>
      <c r="RW432" s="160"/>
      <c r="RX432" s="160"/>
      <c r="RY432" s="160"/>
      <c r="RZ432" s="160"/>
      <c r="SA432" s="160"/>
      <c r="SB432" s="160"/>
      <c r="SC432" s="160"/>
      <c r="SD432" s="160"/>
      <c r="SE432" s="160"/>
      <c r="SF432" s="160"/>
      <c r="SG432" s="160"/>
      <c r="SH432" s="160"/>
      <c r="SI432" s="160"/>
      <c r="SJ432" s="160"/>
      <c r="SK432" s="160"/>
      <c r="SL432" s="160"/>
      <c r="SM432" s="160"/>
      <c r="SN432" s="160"/>
      <c r="SO432" s="160"/>
      <c r="SP432" s="160"/>
      <c r="SQ432" s="160"/>
      <c r="SR432" s="160"/>
      <c r="SS432" s="160"/>
      <c r="ST432" s="160"/>
      <c r="SU432" s="160"/>
      <c r="SV432" s="160"/>
      <c r="SW432" s="160"/>
      <c r="SX432" s="160"/>
      <c r="SY432" s="160"/>
      <c r="SZ432" s="160"/>
      <c r="TA432" s="160"/>
      <c r="TB432" s="160"/>
      <c r="TC432" s="160"/>
      <c r="TD432" s="160"/>
      <c r="TE432" s="160"/>
      <c r="TF432" s="160"/>
    </row>
    <row r="433" spans="1:526">
      <c r="A433" s="160"/>
      <c r="B433" s="160"/>
      <c r="C433" s="160"/>
      <c r="D433" s="160"/>
      <c r="E433" s="160"/>
      <c r="F433" s="160"/>
      <c r="G433" s="160"/>
      <c r="H433" s="160"/>
      <c r="I433" s="160"/>
      <c r="J433" s="160"/>
      <c r="K433" s="160"/>
      <c r="L433" s="160"/>
      <c r="M433" s="160"/>
      <c r="N433" s="160"/>
      <c r="O433" s="160"/>
      <c r="P433" s="160"/>
      <c r="Q433" s="160"/>
      <c r="R433" s="160"/>
      <c r="S433" s="160"/>
      <c r="T433" s="160"/>
      <c r="U433" s="160"/>
      <c r="V433" s="160"/>
      <c r="W433" s="160"/>
      <c r="X433" s="160"/>
      <c r="Y433" s="160"/>
      <c r="Z433" s="160"/>
      <c r="AA433" s="160"/>
      <c r="AB433" s="160"/>
      <c r="AC433" s="160"/>
      <c r="AD433" s="160"/>
      <c r="AE433" s="160"/>
      <c r="AF433" s="160"/>
      <c r="AG433" s="160"/>
      <c r="AH433" s="160"/>
      <c r="AI433" s="160"/>
      <c r="AJ433" s="160"/>
      <c r="AK433" s="160"/>
      <c r="AL433" s="160"/>
      <c r="AM433" s="160"/>
      <c r="AN433" s="160"/>
      <c r="AO433" s="160"/>
      <c r="AP433" s="160"/>
      <c r="AQ433" s="160"/>
      <c r="AR433" s="160"/>
      <c r="AS433" s="160"/>
      <c r="AT433" s="160"/>
      <c r="AU433" s="160"/>
      <c r="AV433" s="160"/>
      <c r="AW433" s="160"/>
      <c r="AX433" s="160"/>
      <c r="AY433" s="160"/>
      <c r="AZ433" s="160"/>
      <c r="BA433" s="160"/>
      <c r="BB433" s="160"/>
      <c r="BC433" s="160"/>
      <c r="BD433" s="160"/>
      <c r="BE433" s="160"/>
      <c r="BF433" s="160"/>
      <c r="BG433" s="160"/>
      <c r="BH433" s="160"/>
      <c r="BI433" s="160"/>
      <c r="BJ433" s="160"/>
      <c r="BK433" s="160"/>
      <c r="BL433" s="160"/>
      <c r="BM433" s="160"/>
      <c r="BN433" s="160"/>
      <c r="BO433" s="160"/>
      <c r="BP433" s="160"/>
      <c r="BQ433" s="160"/>
      <c r="BR433" s="160"/>
      <c r="BS433" s="160"/>
      <c r="BT433" s="160"/>
      <c r="BU433" s="160"/>
      <c r="BV433" s="160"/>
      <c r="BW433" s="160"/>
      <c r="BX433" s="160"/>
      <c r="BY433" s="160"/>
      <c r="BZ433" s="160"/>
      <c r="CA433" s="160"/>
      <c r="CB433" s="160"/>
      <c r="CC433" s="160"/>
      <c r="CD433" s="160"/>
      <c r="CE433" s="160"/>
      <c r="CF433" s="160"/>
      <c r="CG433" s="160"/>
      <c r="CH433" s="160"/>
      <c r="CI433" s="160"/>
      <c r="CJ433" s="160"/>
      <c r="CK433" s="160"/>
      <c r="CL433" s="160"/>
      <c r="CM433" s="160"/>
      <c r="CN433" s="160"/>
      <c r="CO433" s="160"/>
      <c r="CP433" s="160"/>
      <c r="CQ433" s="160"/>
      <c r="CR433" s="160"/>
      <c r="CS433" s="160"/>
      <c r="CT433" s="160"/>
      <c r="CU433" s="160"/>
      <c r="CV433" s="160"/>
      <c r="CW433" s="160"/>
      <c r="CX433" s="160"/>
      <c r="CY433" s="160"/>
      <c r="CZ433" s="160"/>
      <c r="DA433" s="160"/>
      <c r="DB433" s="160"/>
      <c r="DC433" s="160"/>
      <c r="DD433" s="160"/>
      <c r="DE433" s="160"/>
      <c r="DF433" s="160"/>
      <c r="DG433" s="160"/>
      <c r="DH433" s="160"/>
      <c r="DI433" s="160"/>
      <c r="DJ433" s="160"/>
      <c r="DK433" s="160"/>
      <c r="DL433" s="160"/>
      <c r="DM433" s="160"/>
      <c r="DN433" s="160"/>
      <c r="DO433" s="160"/>
      <c r="DP433" s="160"/>
      <c r="DQ433" s="160"/>
      <c r="DR433" s="160"/>
      <c r="DS433" s="160"/>
      <c r="DT433" s="160"/>
      <c r="DU433" s="160"/>
      <c r="DV433" s="160"/>
      <c r="DW433" s="160"/>
      <c r="DX433" s="160"/>
      <c r="DY433" s="160"/>
      <c r="DZ433" s="160"/>
      <c r="EA433" s="160"/>
      <c r="EB433" s="160"/>
      <c r="EC433" s="160"/>
      <c r="ED433" s="160"/>
      <c r="EE433" s="160"/>
      <c r="EF433" s="160"/>
      <c r="EG433" s="160"/>
      <c r="EH433" s="160"/>
      <c r="EI433" s="160"/>
      <c r="EJ433" s="160"/>
      <c r="EK433" s="160"/>
      <c r="EL433" s="160"/>
      <c r="EM433" s="160"/>
      <c r="EN433" s="160"/>
      <c r="EO433" s="160"/>
      <c r="EP433" s="160"/>
      <c r="EQ433" s="160"/>
      <c r="ER433" s="160"/>
      <c r="ES433" s="160"/>
      <c r="ET433" s="160"/>
      <c r="EU433" s="160"/>
      <c r="EV433" s="160"/>
      <c r="EW433" s="160"/>
      <c r="EX433" s="160"/>
      <c r="EY433" s="160"/>
      <c r="EZ433" s="160"/>
      <c r="FA433" s="160"/>
      <c r="FB433" s="160"/>
      <c r="FC433" s="160"/>
      <c r="FD433" s="160"/>
      <c r="FE433" s="160"/>
      <c r="FF433" s="160"/>
      <c r="FG433" s="160"/>
      <c r="FH433" s="160"/>
      <c r="FI433" s="160"/>
      <c r="FJ433" s="160"/>
      <c r="FK433" s="160"/>
      <c r="FL433" s="160"/>
      <c r="FM433" s="160"/>
      <c r="FN433" s="160"/>
      <c r="FO433" s="160"/>
      <c r="FP433" s="160"/>
      <c r="FQ433" s="160"/>
      <c r="FR433" s="160"/>
      <c r="FS433" s="160"/>
      <c r="FT433" s="160"/>
      <c r="FU433" s="160"/>
      <c r="FV433" s="160"/>
      <c r="FW433" s="160"/>
      <c r="FX433" s="160"/>
      <c r="FY433" s="160"/>
      <c r="FZ433" s="160"/>
      <c r="GA433" s="160"/>
      <c r="GB433" s="160"/>
      <c r="GC433" s="160"/>
      <c r="GD433" s="160"/>
      <c r="GE433" s="160"/>
      <c r="GF433" s="160"/>
      <c r="GG433" s="160"/>
      <c r="GH433" s="160"/>
      <c r="GI433" s="160"/>
      <c r="GJ433" s="160"/>
      <c r="GK433" s="160"/>
      <c r="GL433" s="160"/>
      <c r="GM433" s="160"/>
      <c r="GN433" s="160"/>
      <c r="GO433" s="160"/>
      <c r="GP433" s="160"/>
      <c r="GQ433" s="160"/>
      <c r="GR433" s="160"/>
      <c r="GS433" s="160"/>
      <c r="GT433" s="160"/>
      <c r="GU433" s="160"/>
      <c r="GV433" s="160"/>
      <c r="GW433" s="160"/>
      <c r="GX433" s="160"/>
      <c r="GY433" s="160"/>
      <c r="GZ433" s="160"/>
      <c r="HA433" s="160"/>
      <c r="HB433" s="160"/>
      <c r="HC433" s="160"/>
      <c r="HD433" s="160"/>
      <c r="HE433" s="160"/>
      <c r="HF433" s="160"/>
      <c r="HG433" s="160"/>
      <c r="HH433" s="160"/>
      <c r="HI433" s="160"/>
      <c r="HJ433" s="160"/>
      <c r="HK433" s="160"/>
      <c r="HL433" s="160"/>
      <c r="HM433" s="160"/>
      <c r="HN433" s="160"/>
      <c r="HO433" s="160"/>
      <c r="HP433" s="160"/>
      <c r="HQ433" s="160"/>
      <c r="HR433" s="160"/>
      <c r="HS433" s="160"/>
      <c r="HT433" s="160"/>
      <c r="HU433" s="160"/>
      <c r="HV433" s="160"/>
      <c r="HW433" s="160"/>
      <c r="HX433" s="160"/>
      <c r="HY433" s="160"/>
      <c r="HZ433" s="160"/>
      <c r="IA433" s="160"/>
      <c r="IB433" s="160"/>
      <c r="IC433" s="160"/>
      <c r="ID433" s="160"/>
      <c r="IE433" s="160"/>
      <c r="IF433" s="160"/>
      <c r="IG433" s="160"/>
      <c r="IH433" s="160"/>
      <c r="II433" s="160"/>
      <c r="IJ433" s="160"/>
      <c r="IK433" s="160"/>
      <c r="IL433" s="160"/>
      <c r="IM433" s="160"/>
      <c r="IN433" s="160"/>
      <c r="IO433" s="160"/>
      <c r="IP433" s="160"/>
      <c r="IQ433" s="160"/>
      <c r="IR433" s="160"/>
      <c r="IS433" s="160"/>
      <c r="IT433" s="160"/>
      <c r="IU433" s="160"/>
      <c r="IV433" s="160"/>
      <c r="IW433" s="160"/>
      <c r="IX433" s="160"/>
      <c r="IY433" s="160"/>
      <c r="IZ433" s="160"/>
      <c r="JA433" s="160"/>
      <c r="JB433" s="160"/>
      <c r="JC433" s="160"/>
      <c r="JD433" s="160"/>
      <c r="JE433" s="160"/>
      <c r="JF433" s="160"/>
      <c r="JG433" s="160"/>
      <c r="JH433" s="160"/>
      <c r="JI433" s="160"/>
      <c r="JJ433" s="160"/>
      <c r="JK433" s="160"/>
      <c r="JL433" s="160"/>
      <c r="JM433" s="160"/>
      <c r="JN433" s="160"/>
      <c r="JO433" s="160"/>
      <c r="JP433" s="160"/>
      <c r="JQ433" s="160"/>
      <c r="JR433" s="160"/>
      <c r="JS433" s="160"/>
      <c r="JT433" s="160"/>
      <c r="JU433" s="160"/>
      <c r="JV433" s="160"/>
      <c r="JW433" s="160"/>
      <c r="JX433" s="160"/>
      <c r="JY433" s="160"/>
      <c r="JZ433" s="160"/>
      <c r="KA433" s="160"/>
      <c r="KB433" s="160"/>
      <c r="KC433" s="160"/>
      <c r="KD433" s="160"/>
      <c r="KE433" s="160"/>
      <c r="KF433" s="160"/>
      <c r="KG433" s="160"/>
      <c r="KH433" s="160"/>
      <c r="KI433" s="160"/>
      <c r="KJ433" s="160"/>
      <c r="KK433" s="160"/>
      <c r="KL433" s="160"/>
      <c r="KM433" s="160"/>
      <c r="KN433" s="160"/>
      <c r="KO433" s="160"/>
      <c r="KP433" s="160"/>
      <c r="KQ433" s="160"/>
      <c r="KR433" s="160"/>
      <c r="KS433" s="160"/>
      <c r="KT433" s="160"/>
      <c r="KU433" s="160"/>
      <c r="KV433" s="160"/>
      <c r="KW433" s="160"/>
      <c r="KX433" s="160"/>
      <c r="KY433" s="160"/>
      <c r="KZ433" s="160"/>
      <c r="LA433" s="160"/>
      <c r="LB433" s="160"/>
      <c r="LC433" s="160"/>
      <c r="LD433" s="160"/>
      <c r="LE433" s="160"/>
      <c r="LF433" s="160"/>
      <c r="LG433" s="160"/>
      <c r="LH433" s="160"/>
      <c r="LI433" s="160"/>
      <c r="LJ433" s="160"/>
      <c r="LK433" s="160"/>
      <c r="LL433" s="160"/>
      <c r="LM433" s="160"/>
      <c r="LN433" s="160"/>
      <c r="LO433" s="160"/>
      <c r="LP433" s="160"/>
      <c r="LQ433" s="160"/>
      <c r="LR433" s="160"/>
      <c r="LS433" s="160"/>
      <c r="LT433" s="160"/>
      <c r="LU433" s="160"/>
      <c r="LV433" s="160"/>
      <c r="LW433" s="160"/>
      <c r="LX433" s="160"/>
      <c r="LY433" s="160"/>
      <c r="LZ433" s="160"/>
      <c r="MA433" s="160"/>
      <c r="MB433" s="160"/>
      <c r="MC433" s="160"/>
      <c r="MD433" s="160"/>
      <c r="ME433" s="160"/>
      <c r="MF433" s="160"/>
      <c r="MG433" s="160"/>
      <c r="MH433" s="160"/>
      <c r="MI433" s="160"/>
      <c r="MJ433" s="160"/>
      <c r="MK433" s="160"/>
      <c r="ML433" s="160"/>
      <c r="MM433" s="160"/>
      <c r="MN433" s="160"/>
      <c r="MO433" s="160"/>
      <c r="MP433" s="160"/>
      <c r="MQ433" s="160"/>
      <c r="MR433" s="160"/>
      <c r="MS433" s="160"/>
      <c r="MT433" s="160"/>
      <c r="MU433" s="160"/>
      <c r="MV433" s="160"/>
      <c r="MW433" s="160"/>
      <c r="MX433" s="160"/>
      <c r="MY433" s="160"/>
      <c r="MZ433" s="160"/>
      <c r="NA433" s="160"/>
      <c r="NB433" s="160"/>
      <c r="NC433" s="160"/>
      <c r="ND433" s="160"/>
      <c r="NE433" s="160"/>
      <c r="NF433" s="160"/>
      <c r="NG433" s="160"/>
      <c r="NH433" s="160"/>
      <c r="NI433" s="160"/>
      <c r="NJ433" s="160"/>
      <c r="NK433" s="160"/>
      <c r="NL433" s="160"/>
      <c r="NM433" s="160"/>
      <c r="NN433" s="160"/>
      <c r="NO433" s="160"/>
      <c r="NP433" s="160"/>
      <c r="NQ433" s="160"/>
      <c r="NR433" s="160"/>
      <c r="NS433" s="160"/>
      <c r="NT433" s="160"/>
      <c r="NU433" s="160"/>
      <c r="NV433" s="160"/>
      <c r="NW433" s="160"/>
      <c r="NX433" s="160"/>
      <c r="NY433" s="160"/>
      <c r="NZ433" s="160"/>
      <c r="OA433" s="160"/>
      <c r="OB433" s="160"/>
      <c r="OC433" s="160"/>
      <c r="OD433" s="160"/>
      <c r="OE433" s="160"/>
      <c r="OF433" s="160"/>
      <c r="OG433" s="160"/>
      <c r="OH433" s="160"/>
      <c r="OI433" s="160"/>
      <c r="OJ433" s="160"/>
      <c r="OK433" s="160"/>
      <c r="OL433" s="160"/>
      <c r="OM433" s="160"/>
      <c r="ON433" s="160"/>
      <c r="OO433" s="160"/>
      <c r="OP433" s="160"/>
      <c r="OQ433" s="160"/>
      <c r="OR433" s="160"/>
      <c r="OS433" s="160"/>
      <c r="OT433" s="160"/>
      <c r="OU433" s="160"/>
      <c r="OV433" s="160"/>
      <c r="OW433" s="160"/>
      <c r="OX433" s="160"/>
      <c r="OY433" s="160"/>
      <c r="OZ433" s="160"/>
      <c r="PA433" s="160"/>
      <c r="PB433" s="160"/>
      <c r="PC433" s="160"/>
      <c r="PD433" s="160"/>
      <c r="PE433" s="160"/>
      <c r="PF433" s="160"/>
      <c r="PG433" s="160"/>
      <c r="PH433" s="160"/>
      <c r="PI433" s="160"/>
      <c r="PJ433" s="160"/>
      <c r="PK433" s="160"/>
      <c r="PL433" s="160"/>
      <c r="PM433" s="160"/>
      <c r="PN433" s="160"/>
      <c r="PO433" s="160"/>
      <c r="PP433" s="160"/>
      <c r="PQ433" s="160"/>
      <c r="PR433" s="160"/>
      <c r="PS433" s="160"/>
      <c r="PT433" s="160"/>
      <c r="PU433" s="160"/>
      <c r="PV433" s="160"/>
      <c r="PW433" s="160"/>
      <c r="PX433" s="160"/>
      <c r="PY433" s="160"/>
      <c r="PZ433" s="160"/>
      <c r="QA433" s="160"/>
      <c r="QB433" s="160"/>
      <c r="QC433" s="160"/>
      <c r="QD433" s="160"/>
      <c r="QE433" s="160"/>
      <c r="QF433" s="160"/>
      <c r="QG433" s="160"/>
      <c r="QH433" s="160"/>
      <c r="QI433" s="160"/>
      <c r="QJ433" s="160"/>
      <c r="QK433" s="160"/>
      <c r="QL433" s="160"/>
      <c r="QM433" s="160"/>
      <c r="QN433" s="160"/>
      <c r="QO433" s="160"/>
      <c r="QP433" s="160"/>
      <c r="QQ433" s="160"/>
      <c r="QR433" s="160"/>
      <c r="QS433" s="160"/>
      <c r="QT433" s="160"/>
      <c r="QU433" s="160"/>
      <c r="QV433" s="160"/>
      <c r="QW433" s="160"/>
      <c r="QX433" s="160"/>
      <c r="QY433" s="160"/>
      <c r="QZ433" s="160"/>
      <c r="RA433" s="160"/>
      <c r="RB433" s="160"/>
      <c r="RC433" s="160"/>
      <c r="RD433" s="160"/>
      <c r="RE433" s="160"/>
      <c r="RF433" s="160"/>
      <c r="RG433" s="160"/>
      <c r="RH433" s="160"/>
      <c r="RI433" s="160"/>
      <c r="RJ433" s="160"/>
      <c r="RK433" s="160"/>
      <c r="RL433" s="160"/>
      <c r="RM433" s="160"/>
      <c r="RN433" s="160"/>
      <c r="RO433" s="160"/>
      <c r="RP433" s="160"/>
      <c r="RQ433" s="160"/>
      <c r="RR433" s="160"/>
      <c r="RS433" s="160"/>
      <c r="RT433" s="160"/>
      <c r="RU433" s="160"/>
      <c r="RV433" s="160"/>
      <c r="RW433" s="160"/>
      <c r="RX433" s="160"/>
      <c r="RY433" s="160"/>
      <c r="RZ433" s="160"/>
      <c r="SA433" s="160"/>
      <c r="SB433" s="160"/>
      <c r="SC433" s="160"/>
      <c r="SD433" s="160"/>
      <c r="SE433" s="160"/>
      <c r="SF433" s="160"/>
      <c r="SG433" s="160"/>
      <c r="SH433" s="160"/>
      <c r="SI433" s="160"/>
      <c r="SJ433" s="160"/>
      <c r="SK433" s="160"/>
      <c r="SL433" s="160"/>
      <c r="SM433" s="160"/>
      <c r="SN433" s="160"/>
      <c r="SO433" s="160"/>
      <c r="SP433" s="160"/>
      <c r="SQ433" s="160"/>
      <c r="SR433" s="160"/>
      <c r="SS433" s="160"/>
      <c r="ST433" s="160"/>
      <c r="SU433" s="160"/>
      <c r="SV433" s="160"/>
      <c r="SW433" s="160"/>
      <c r="SX433" s="160"/>
      <c r="SY433" s="160"/>
      <c r="SZ433" s="160"/>
      <c r="TA433" s="160"/>
      <c r="TB433" s="160"/>
      <c r="TC433" s="160"/>
      <c r="TD433" s="160"/>
      <c r="TE433" s="160"/>
      <c r="TF433" s="160"/>
    </row>
    <row r="434" spans="1:526">
      <c r="A434" s="160"/>
      <c r="B434" s="160"/>
      <c r="C434" s="160"/>
      <c r="D434" s="160"/>
      <c r="E434" s="160"/>
      <c r="F434" s="160"/>
      <c r="G434" s="160"/>
      <c r="H434" s="160"/>
      <c r="I434" s="160"/>
      <c r="J434" s="160"/>
      <c r="K434" s="160"/>
      <c r="L434" s="160"/>
      <c r="M434" s="160"/>
      <c r="N434" s="160"/>
      <c r="O434" s="160"/>
      <c r="P434" s="160"/>
      <c r="Q434" s="160"/>
      <c r="R434" s="160"/>
      <c r="S434" s="160"/>
      <c r="T434" s="160"/>
      <c r="U434" s="160"/>
      <c r="V434" s="160"/>
      <c r="W434" s="160"/>
      <c r="X434" s="160"/>
      <c r="Y434" s="160"/>
      <c r="Z434" s="160"/>
      <c r="AA434" s="160"/>
      <c r="AB434" s="160"/>
      <c r="AC434" s="160"/>
      <c r="AD434" s="160"/>
      <c r="AE434" s="160"/>
      <c r="AF434" s="160"/>
      <c r="AG434" s="160"/>
      <c r="AH434" s="160"/>
      <c r="AI434" s="160"/>
      <c r="AJ434" s="160"/>
      <c r="AK434" s="160"/>
      <c r="AL434" s="160"/>
      <c r="AM434" s="160"/>
      <c r="AN434" s="160"/>
      <c r="AO434" s="160"/>
      <c r="AP434" s="160"/>
      <c r="AQ434" s="160"/>
      <c r="AR434" s="160"/>
      <c r="AS434" s="160"/>
      <c r="AT434" s="160"/>
      <c r="AU434" s="160"/>
      <c r="AV434" s="160"/>
      <c r="AW434" s="160"/>
      <c r="AX434" s="160"/>
      <c r="AY434" s="160"/>
      <c r="AZ434" s="160"/>
      <c r="BA434" s="160"/>
      <c r="BB434" s="160"/>
      <c r="BC434" s="160"/>
      <c r="BD434" s="160"/>
      <c r="BE434" s="160"/>
      <c r="BF434" s="160"/>
      <c r="BG434" s="160"/>
      <c r="BH434" s="160"/>
      <c r="BI434" s="160"/>
      <c r="BJ434" s="160"/>
      <c r="BK434" s="160"/>
      <c r="BL434" s="160"/>
      <c r="BM434" s="160"/>
      <c r="BN434" s="160"/>
      <c r="BO434" s="160"/>
      <c r="BP434" s="160"/>
      <c r="BQ434" s="160"/>
      <c r="BR434" s="160"/>
      <c r="BS434" s="160"/>
      <c r="BT434" s="160"/>
      <c r="BU434" s="160"/>
      <c r="BV434" s="160"/>
      <c r="BW434" s="160"/>
      <c r="BX434" s="160"/>
      <c r="BY434" s="160"/>
      <c r="BZ434" s="160"/>
      <c r="CA434" s="160"/>
      <c r="CB434" s="160"/>
      <c r="CC434" s="160"/>
      <c r="CD434" s="160"/>
      <c r="CE434" s="160"/>
      <c r="CF434" s="160"/>
      <c r="CG434" s="160"/>
      <c r="CH434" s="160"/>
      <c r="CI434" s="160"/>
      <c r="CJ434" s="160"/>
      <c r="CK434" s="160"/>
      <c r="CL434" s="160"/>
      <c r="CM434" s="160"/>
      <c r="CN434" s="160"/>
      <c r="CO434" s="160"/>
      <c r="CP434" s="160"/>
      <c r="CQ434" s="160"/>
      <c r="CR434" s="160"/>
      <c r="CS434" s="160"/>
      <c r="CT434" s="160"/>
      <c r="CU434" s="160"/>
      <c r="CV434" s="160"/>
      <c r="CW434" s="160"/>
      <c r="CX434" s="160"/>
      <c r="CY434" s="160"/>
      <c r="CZ434" s="160"/>
      <c r="DA434" s="160"/>
      <c r="DB434" s="160"/>
      <c r="DC434" s="160"/>
      <c r="DD434" s="160"/>
      <c r="DE434" s="160"/>
      <c r="DF434" s="160"/>
      <c r="DG434" s="160"/>
      <c r="DH434" s="160"/>
      <c r="DI434" s="160"/>
      <c r="DJ434" s="160"/>
      <c r="DK434" s="160"/>
      <c r="DL434" s="160"/>
      <c r="DM434" s="160"/>
      <c r="DN434" s="160"/>
      <c r="DO434" s="160"/>
      <c r="DP434" s="160"/>
      <c r="DQ434" s="160"/>
      <c r="DR434" s="160"/>
      <c r="DS434" s="160"/>
      <c r="DT434" s="160"/>
      <c r="DU434" s="160"/>
      <c r="DV434" s="160"/>
      <c r="DW434" s="160"/>
      <c r="DX434" s="160"/>
      <c r="DY434" s="160"/>
      <c r="DZ434" s="160"/>
      <c r="EA434" s="160"/>
      <c r="EB434" s="160"/>
      <c r="EC434" s="160"/>
      <c r="ED434" s="160"/>
      <c r="EE434" s="160"/>
      <c r="EF434" s="160"/>
      <c r="EG434" s="160"/>
      <c r="EH434" s="160"/>
      <c r="EI434" s="160"/>
      <c r="EJ434" s="160"/>
      <c r="EK434" s="160"/>
      <c r="EL434" s="160"/>
      <c r="EM434" s="160"/>
      <c r="EN434" s="160"/>
      <c r="EO434" s="160"/>
      <c r="EP434" s="160"/>
      <c r="EQ434" s="160"/>
      <c r="ER434" s="160"/>
      <c r="ES434" s="160"/>
      <c r="ET434" s="160"/>
      <c r="EU434" s="160"/>
      <c r="EV434" s="160"/>
      <c r="EW434" s="160"/>
      <c r="EX434" s="160"/>
      <c r="EY434" s="160"/>
      <c r="EZ434" s="160"/>
      <c r="FA434" s="160"/>
      <c r="FB434" s="160"/>
      <c r="FC434" s="160"/>
      <c r="FD434" s="160"/>
      <c r="FE434" s="160"/>
      <c r="FF434" s="160"/>
      <c r="FG434" s="160"/>
      <c r="FH434" s="160"/>
      <c r="FI434" s="160"/>
      <c r="FJ434" s="160"/>
      <c r="FK434" s="160"/>
      <c r="FL434" s="160"/>
      <c r="FM434" s="160"/>
      <c r="FN434" s="160"/>
      <c r="FO434" s="160"/>
      <c r="FP434" s="160"/>
      <c r="FQ434" s="160"/>
      <c r="FR434" s="160"/>
      <c r="FS434" s="160"/>
      <c r="FT434" s="160"/>
      <c r="FU434" s="160"/>
      <c r="FV434" s="160"/>
      <c r="FW434" s="160"/>
      <c r="FX434" s="160"/>
      <c r="FY434" s="160"/>
      <c r="FZ434" s="160"/>
      <c r="GA434" s="160"/>
      <c r="GB434" s="160"/>
      <c r="GC434" s="160"/>
      <c r="GD434" s="160"/>
      <c r="GE434" s="160"/>
      <c r="GF434" s="160"/>
      <c r="GG434" s="160"/>
      <c r="GH434" s="160"/>
      <c r="GI434" s="160"/>
      <c r="GJ434" s="160"/>
      <c r="GK434" s="160"/>
      <c r="GL434" s="160"/>
      <c r="GM434" s="160"/>
      <c r="GN434" s="160"/>
      <c r="GO434" s="160"/>
      <c r="GP434" s="160"/>
      <c r="GQ434" s="160"/>
      <c r="GR434" s="160"/>
      <c r="GS434" s="160"/>
      <c r="GT434" s="160"/>
      <c r="GU434" s="160"/>
      <c r="GV434" s="160"/>
      <c r="GW434" s="160"/>
      <c r="GX434" s="160"/>
      <c r="GY434" s="160"/>
      <c r="GZ434" s="160"/>
      <c r="HA434" s="160"/>
      <c r="HB434" s="160"/>
      <c r="HC434" s="160"/>
      <c r="HD434" s="160"/>
      <c r="HE434" s="160"/>
      <c r="HF434" s="160"/>
      <c r="HG434" s="160"/>
      <c r="HH434" s="160"/>
      <c r="HI434" s="160"/>
      <c r="HJ434" s="160"/>
      <c r="HK434" s="160"/>
      <c r="HL434" s="160"/>
      <c r="HM434" s="160"/>
      <c r="HN434" s="160"/>
      <c r="HO434" s="160"/>
      <c r="HP434" s="160"/>
      <c r="HQ434" s="160"/>
      <c r="HR434" s="160"/>
      <c r="HS434" s="160"/>
      <c r="HT434" s="160"/>
      <c r="HU434" s="160"/>
      <c r="HV434" s="160"/>
      <c r="HW434" s="160"/>
      <c r="HX434" s="160"/>
      <c r="HY434" s="160"/>
      <c r="HZ434" s="160"/>
      <c r="IA434" s="160"/>
      <c r="IB434" s="160"/>
      <c r="IC434" s="160"/>
      <c r="ID434" s="160"/>
      <c r="IE434" s="160"/>
      <c r="IF434" s="160"/>
      <c r="IG434" s="160"/>
      <c r="IH434" s="160"/>
      <c r="II434" s="160"/>
      <c r="IJ434" s="160"/>
      <c r="IK434" s="160"/>
      <c r="IL434" s="160"/>
      <c r="IM434" s="160"/>
      <c r="IN434" s="160"/>
      <c r="IO434" s="160"/>
      <c r="IP434" s="160"/>
      <c r="IQ434" s="160"/>
      <c r="IR434" s="160"/>
      <c r="IS434" s="160"/>
      <c r="IT434" s="160"/>
      <c r="IU434" s="160"/>
      <c r="IV434" s="160"/>
      <c r="IW434" s="160"/>
      <c r="IX434" s="160"/>
      <c r="IY434" s="160"/>
      <c r="IZ434" s="160"/>
      <c r="JA434" s="160"/>
      <c r="JB434" s="160"/>
      <c r="JC434" s="160"/>
      <c r="JD434" s="160"/>
      <c r="JE434" s="160"/>
      <c r="JF434" s="160"/>
      <c r="JG434" s="160"/>
      <c r="JH434" s="160"/>
      <c r="JI434" s="160"/>
      <c r="JJ434" s="160"/>
      <c r="JK434" s="160"/>
      <c r="JL434" s="160"/>
      <c r="JM434" s="160"/>
      <c r="JN434" s="160"/>
      <c r="JO434" s="160"/>
      <c r="JP434" s="160"/>
      <c r="JQ434" s="160"/>
      <c r="JR434" s="160"/>
      <c r="JS434" s="160"/>
      <c r="JT434" s="160"/>
      <c r="JU434" s="160"/>
      <c r="JV434" s="160"/>
      <c r="JW434" s="160"/>
      <c r="JX434" s="160"/>
      <c r="JY434" s="160"/>
      <c r="JZ434" s="160"/>
      <c r="KA434" s="160"/>
      <c r="KB434" s="160"/>
      <c r="KC434" s="160"/>
      <c r="KD434" s="160"/>
      <c r="KE434" s="160"/>
      <c r="KF434" s="160"/>
      <c r="KG434" s="160"/>
      <c r="KH434" s="160"/>
      <c r="KI434" s="160"/>
      <c r="KJ434" s="160"/>
      <c r="KK434" s="160"/>
      <c r="KL434" s="160"/>
      <c r="KM434" s="160"/>
      <c r="KN434" s="160"/>
      <c r="KO434" s="160"/>
      <c r="KP434" s="160"/>
      <c r="KQ434" s="160"/>
      <c r="KR434" s="160"/>
      <c r="KS434" s="160"/>
      <c r="KT434" s="160"/>
      <c r="KU434" s="160"/>
      <c r="KV434" s="160"/>
      <c r="KW434" s="160"/>
      <c r="KX434" s="160"/>
      <c r="KY434" s="160"/>
      <c r="KZ434" s="160"/>
      <c r="LA434" s="160"/>
      <c r="LB434" s="160"/>
      <c r="LC434" s="160"/>
      <c r="LD434" s="160"/>
      <c r="LE434" s="160"/>
      <c r="LF434" s="160"/>
      <c r="LG434" s="160"/>
      <c r="LH434" s="160"/>
      <c r="LI434" s="160"/>
      <c r="LJ434" s="160"/>
      <c r="LK434" s="160"/>
      <c r="LL434" s="160"/>
      <c r="LM434" s="160"/>
      <c r="LN434" s="160"/>
      <c r="LO434" s="160"/>
      <c r="LP434" s="160"/>
      <c r="LQ434" s="160"/>
      <c r="LR434" s="160"/>
      <c r="LS434" s="160"/>
      <c r="LT434" s="160"/>
      <c r="LU434" s="160"/>
      <c r="LV434" s="160"/>
      <c r="LW434" s="160"/>
      <c r="LX434" s="160"/>
      <c r="LY434" s="160"/>
      <c r="LZ434" s="160"/>
      <c r="MA434" s="160"/>
      <c r="MB434" s="160"/>
      <c r="MC434" s="160"/>
      <c r="MD434" s="160"/>
      <c r="ME434" s="160"/>
      <c r="MF434" s="160"/>
      <c r="MG434" s="160"/>
      <c r="MH434" s="160"/>
      <c r="MI434" s="160"/>
      <c r="MJ434" s="160"/>
      <c r="MK434" s="160"/>
      <c r="ML434" s="160"/>
      <c r="MM434" s="160"/>
      <c r="MN434" s="160"/>
      <c r="MO434" s="160"/>
      <c r="MP434" s="160"/>
      <c r="MQ434" s="160"/>
      <c r="MR434" s="160"/>
      <c r="MS434" s="160"/>
      <c r="MT434" s="160"/>
      <c r="MU434" s="160"/>
      <c r="MV434" s="160"/>
      <c r="MW434" s="160"/>
      <c r="MX434" s="160"/>
      <c r="MY434" s="160"/>
      <c r="MZ434" s="160"/>
      <c r="NA434" s="160"/>
      <c r="NB434" s="160"/>
      <c r="NC434" s="160"/>
      <c r="ND434" s="160"/>
      <c r="NE434" s="160"/>
      <c r="NF434" s="160"/>
      <c r="NG434" s="160"/>
      <c r="NH434" s="160"/>
      <c r="NI434" s="160"/>
      <c r="NJ434" s="160"/>
      <c r="NK434" s="160"/>
      <c r="NL434" s="160"/>
      <c r="NM434" s="160"/>
      <c r="NN434" s="160"/>
      <c r="NO434" s="160"/>
      <c r="NP434" s="160"/>
      <c r="NQ434" s="160"/>
      <c r="NR434" s="160"/>
      <c r="NS434" s="160"/>
      <c r="NT434" s="160"/>
      <c r="NU434" s="160"/>
      <c r="NV434" s="160"/>
      <c r="NW434" s="160"/>
      <c r="NX434" s="160"/>
      <c r="NY434" s="160"/>
      <c r="NZ434" s="160"/>
      <c r="OA434" s="160"/>
      <c r="OB434" s="160"/>
      <c r="OC434" s="160"/>
      <c r="OD434" s="160"/>
      <c r="OE434" s="160"/>
      <c r="OF434" s="160"/>
      <c r="OG434" s="160"/>
      <c r="OH434" s="160"/>
      <c r="OI434" s="160"/>
      <c r="OJ434" s="160"/>
      <c r="OK434" s="160"/>
      <c r="OL434" s="160"/>
      <c r="OM434" s="160"/>
      <c r="ON434" s="160"/>
      <c r="OO434" s="160"/>
      <c r="OP434" s="160"/>
      <c r="OQ434" s="160"/>
      <c r="OR434" s="160"/>
      <c r="OS434" s="160"/>
      <c r="OT434" s="160"/>
      <c r="OU434" s="160"/>
      <c r="OV434" s="160"/>
      <c r="OW434" s="160"/>
      <c r="OX434" s="160"/>
      <c r="OY434" s="160"/>
      <c r="OZ434" s="160"/>
      <c r="PA434" s="160"/>
      <c r="PB434" s="160"/>
      <c r="PC434" s="160"/>
      <c r="PD434" s="160"/>
      <c r="PE434" s="160"/>
      <c r="PF434" s="160"/>
      <c r="PG434" s="160"/>
      <c r="PH434" s="160"/>
      <c r="PI434" s="160"/>
      <c r="PJ434" s="160"/>
      <c r="PK434" s="160"/>
      <c r="PL434" s="160"/>
      <c r="PM434" s="160"/>
      <c r="PN434" s="160"/>
      <c r="PO434" s="160"/>
      <c r="PP434" s="160"/>
      <c r="PQ434" s="160"/>
      <c r="PR434" s="160"/>
      <c r="PS434" s="160"/>
      <c r="PT434" s="160"/>
      <c r="PU434" s="160"/>
      <c r="PV434" s="160"/>
      <c r="PW434" s="160"/>
      <c r="PX434" s="160"/>
      <c r="PY434" s="160"/>
      <c r="PZ434" s="160"/>
      <c r="QA434" s="160"/>
      <c r="QB434" s="160"/>
      <c r="QC434" s="160"/>
      <c r="QD434" s="160"/>
      <c r="QE434" s="160"/>
      <c r="QF434" s="160"/>
      <c r="QG434" s="160"/>
      <c r="QH434" s="160"/>
      <c r="QI434" s="160"/>
      <c r="QJ434" s="160"/>
      <c r="QK434" s="160"/>
      <c r="QL434" s="160"/>
      <c r="QM434" s="160"/>
      <c r="QN434" s="160"/>
      <c r="QO434" s="160"/>
      <c r="QP434" s="160"/>
      <c r="QQ434" s="160"/>
      <c r="QR434" s="160"/>
      <c r="QS434" s="160"/>
      <c r="QT434" s="160"/>
      <c r="QU434" s="160"/>
      <c r="QV434" s="160"/>
      <c r="QW434" s="160"/>
      <c r="QX434" s="160"/>
      <c r="QY434" s="160"/>
      <c r="QZ434" s="160"/>
      <c r="RA434" s="160"/>
      <c r="RB434" s="160"/>
      <c r="RC434" s="160"/>
      <c r="RD434" s="160"/>
      <c r="RE434" s="160"/>
      <c r="RF434" s="160"/>
      <c r="RG434" s="160"/>
      <c r="RH434" s="160"/>
      <c r="RI434" s="160"/>
      <c r="RJ434" s="160"/>
      <c r="RK434" s="160"/>
      <c r="RL434" s="160"/>
      <c r="RM434" s="160"/>
      <c r="RN434" s="160"/>
      <c r="RO434" s="160"/>
      <c r="RP434" s="160"/>
      <c r="RQ434" s="160"/>
      <c r="RR434" s="160"/>
      <c r="RS434" s="160"/>
      <c r="RT434" s="160"/>
      <c r="RU434" s="160"/>
      <c r="RV434" s="160"/>
      <c r="RW434" s="160"/>
      <c r="RX434" s="160"/>
      <c r="RY434" s="160"/>
      <c r="RZ434" s="160"/>
      <c r="SA434" s="160"/>
      <c r="SB434" s="160"/>
      <c r="SC434" s="160"/>
      <c r="SD434" s="160"/>
      <c r="SE434" s="160"/>
      <c r="SF434" s="160"/>
      <c r="SG434" s="160"/>
      <c r="SH434" s="160"/>
      <c r="SI434" s="160"/>
      <c r="SJ434" s="160"/>
      <c r="SK434" s="160"/>
      <c r="SL434" s="160"/>
      <c r="SM434" s="160"/>
      <c r="SN434" s="160"/>
      <c r="SO434" s="160"/>
      <c r="SP434" s="160"/>
      <c r="SQ434" s="160"/>
      <c r="SR434" s="160"/>
      <c r="SS434" s="160"/>
      <c r="ST434" s="160"/>
      <c r="SU434" s="160"/>
      <c r="SV434" s="160"/>
      <c r="SW434" s="160"/>
      <c r="SX434" s="160"/>
      <c r="SY434" s="160"/>
      <c r="SZ434" s="160"/>
      <c r="TA434" s="160"/>
      <c r="TB434" s="160"/>
      <c r="TC434" s="160"/>
      <c r="TD434" s="160"/>
      <c r="TE434" s="160"/>
      <c r="TF434" s="160"/>
    </row>
    <row r="435" spans="1:526">
      <c r="A435" s="160"/>
      <c r="B435" s="160"/>
      <c r="C435" s="160"/>
      <c r="D435" s="160"/>
      <c r="E435" s="160"/>
      <c r="F435" s="160"/>
      <c r="G435" s="160"/>
      <c r="H435" s="160"/>
      <c r="I435" s="160"/>
      <c r="J435" s="160"/>
      <c r="K435" s="160"/>
      <c r="L435" s="160"/>
      <c r="M435" s="160"/>
      <c r="N435" s="160"/>
      <c r="O435" s="160"/>
      <c r="P435" s="160"/>
      <c r="Q435" s="160"/>
      <c r="R435" s="160"/>
      <c r="S435" s="160"/>
      <c r="T435" s="160"/>
      <c r="U435" s="160"/>
      <c r="V435" s="160"/>
      <c r="W435" s="160"/>
      <c r="X435" s="160"/>
      <c r="Y435" s="160"/>
      <c r="Z435" s="160"/>
      <c r="AA435" s="160"/>
      <c r="AB435" s="160"/>
      <c r="AC435" s="160"/>
      <c r="AD435" s="160"/>
      <c r="AE435" s="160"/>
      <c r="AF435" s="160"/>
      <c r="AG435" s="160"/>
      <c r="AH435" s="160"/>
      <c r="AI435" s="160"/>
      <c r="AJ435" s="160"/>
      <c r="AK435" s="160"/>
      <c r="AL435" s="160"/>
      <c r="AM435" s="160"/>
      <c r="AN435" s="160"/>
      <c r="AO435" s="160"/>
      <c r="AP435" s="160"/>
      <c r="AQ435" s="160"/>
      <c r="AR435" s="160"/>
      <c r="AS435" s="160"/>
      <c r="AT435" s="160"/>
      <c r="AU435" s="160"/>
      <c r="AV435" s="160"/>
      <c r="AW435" s="160"/>
      <c r="AX435" s="160"/>
      <c r="AY435" s="160"/>
      <c r="AZ435" s="160"/>
      <c r="BA435" s="160"/>
      <c r="BB435" s="160"/>
      <c r="BC435" s="160"/>
      <c r="BD435" s="160"/>
      <c r="BE435" s="160"/>
      <c r="BF435" s="160"/>
      <c r="BG435" s="160"/>
      <c r="BH435" s="160"/>
      <c r="BI435" s="160"/>
      <c r="BJ435" s="160"/>
      <c r="BK435" s="160"/>
      <c r="BL435" s="160"/>
      <c r="BM435" s="160"/>
      <c r="BN435" s="160"/>
      <c r="BO435" s="160"/>
      <c r="BP435" s="160"/>
      <c r="BQ435" s="160"/>
      <c r="BR435" s="160"/>
      <c r="BS435" s="160"/>
      <c r="BT435" s="160"/>
      <c r="BU435" s="160"/>
      <c r="BV435" s="160"/>
      <c r="BW435" s="160"/>
      <c r="BX435" s="160"/>
      <c r="BY435" s="160"/>
      <c r="BZ435" s="160"/>
      <c r="CA435" s="160"/>
      <c r="CB435" s="160"/>
      <c r="CC435" s="160"/>
      <c r="CD435" s="160"/>
      <c r="CE435" s="160"/>
      <c r="CF435" s="160"/>
      <c r="CG435" s="160"/>
      <c r="CH435" s="160"/>
      <c r="CI435" s="160"/>
      <c r="CJ435" s="160"/>
      <c r="CK435" s="160"/>
      <c r="CL435" s="160"/>
      <c r="CM435" s="160"/>
      <c r="CN435" s="160"/>
      <c r="CO435" s="160"/>
      <c r="CP435" s="160"/>
      <c r="CQ435" s="160"/>
      <c r="CR435" s="160"/>
      <c r="CS435" s="160"/>
      <c r="CT435" s="160"/>
      <c r="CU435" s="160"/>
      <c r="CV435" s="160"/>
      <c r="CW435" s="160"/>
      <c r="CX435" s="160"/>
      <c r="CY435" s="160"/>
      <c r="CZ435" s="160"/>
      <c r="DA435" s="160"/>
      <c r="DB435" s="160"/>
      <c r="DC435" s="160"/>
      <c r="DD435" s="160"/>
      <c r="DE435" s="160"/>
      <c r="DF435" s="160"/>
      <c r="DG435" s="160"/>
      <c r="DH435" s="160"/>
      <c r="DI435" s="160"/>
      <c r="DJ435" s="160"/>
      <c r="DK435" s="160"/>
      <c r="DL435" s="160"/>
      <c r="DM435" s="160"/>
      <c r="DN435" s="160"/>
      <c r="DO435" s="160"/>
      <c r="DP435" s="160"/>
      <c r="DQ435" s="160"/>
      <c r="DR435" s="160"/>
      <c r="DS435" s="160"/>
      <c r="DT435" s="160"/>
      <c r="DU435" s="160"/>
      <c r="DV435" s="160"/>
      <c r="DW435" s="160"/>
      <c r="DX435" s="160"/>
      <c r="DY435" s="160"/>
      <c r="DZ435" s="160"/>
      <c r="EA435" s="160"/>
      <c r="EB435" s="160"/>
      <c r="EC435" s="160"/>
      <c r="ED435" s="160"/>
      <c r="EE435" s="160"/>
      <c r="EF435" s="160"/>
      <c r="EG435" s="160"/>
      <c r="EH435" s="160"/>
      <c r="EI435" s="160"/>
      <c r="EJ435" s="160"/>
      <c r="EK435" s="160"/>
      <c r="EL435" s="160"/>
      <c r="EM435" s="160"/>
      <c r="EN435" s="160"/>
      <c r="EO435" s="160"/>
      <c r="EP435" s="160"/>
      <c r="EQ435" s="160"/>
      <c r="ER435" s="160"/>
      <c r="ES435" s="160"/>
      <c r="ET435" s="160"/>
      <c r="EU435" s="160"/>
      <c r="EV435" s="160"/>
      <c r="EW435" s="160"/>
      <c r="EX435" s="160"/>
      <c r="EY435" s="160"/>
      <c r="EZ435" s="160"/>
      <c r="FA435" s="160"/>
      <c r="FB435" s="160"/>
      <c r="FC435" s="160"/>
      <c r="FD435" s="160"/>
      <c r="FE435" s="160"/>
      <c r="FF435" s="160"/>
      <c r="FG435" s="160"/>
      <c r="FH435" s="160"/>
      <c r="FI435" s="160"/>
      <c r="FJ435" s="160"/>
      <c r="FK435" s="160"/>
      <c r="FL435" s="160"/>
      <c r="FM435" s="160"/>
      <c r="FN435" s="160"/>
      <c r="FO435" s="160"/>
      <c r="FP435" s="160"/>
      <c r="FQ435" s="160"/>
      <c r="FR435" s="160"/>
      <c r="FS435" s="160"/>
      <c r="FT435" s="160"/>
      <c r="FU435" s="160"/>
      <c r="FV435" s="160"/>
      <c r="FW435" s="160"/>
      <c r="FX435" s="160"/>
      <c r="FY435" s="160"/>
      <c r="FZ435" s="160"/>
      <c r="GA435" s="160"/>
      <c r="GB435" s="160"/>
      <c r="GC435" s="160"/>
      <c r="GD435" s="160"/>
      <c r="GE435" s="160"/>
      <c r="GF435" s="160"/>
      <c r="GG435" s="160"/>
      <c r="GH435" s="160"/>
      <c r="GI435" s="160"/>
      <c r="GJ435" s="160"/>
      <c r="GK435" s="160"/>
      <c r="GL435" s="160"/>
      <c r="GM435" s="160"/>
      <c r="GN435" s="160"/>
      <c r="GO435" s="160"/>
      <c r="GP435" s="160"/>
      <c r="GQ435" s="160"/>
      <c r="GR435" s="160"/>
      <c r="GS435" s="160"/>
      <c r="GT435" s="160"/>
      <c r="GU435" s="160"/>
      <c r="GV435" s="160"/>
      <c r="GW435" s="160"/>
      <c r="GX435" s="160"/>
      <c r="GY435" s="160"/>
      <c r="GZ435" s="160"/>
      <c r="HA435" s="160"/>
      <c r="HB435" s="160"/>
      <c r="HC435" s="160"/>
      <c r="HD435" s="160"/>
      <c r="HE435" s="160"/>
      <c r="HF435" s="160"/>
      <c r="HG435" s="160"/>
      <c r="HH435" s="160"/>
      <c r="HI435" s="160"/>
      <c r="HJ435" s="160"/>
      <c r="HK435" s="160"/>
      <c r="HL435" s="160"/>
      <c r="HM435" s="160"/>
      <c r="HN435" s="160"/>
      <c r="HO435" s="160"/>
      <c r="HP435" s="160"/>
      <c r="HQ435" s="160"/>
      <c r="HR435" s="160"/>
      <c r="HS435" s="160"/>
      <c r="HT435" s="160"/>
      <c r="HU435" s="160"/>
      <c r="HV435" s="160"/>
      <c r="HW435" s="160"/>
      <c r="HX435" s="160"/>
      <c r="HY435" s="160"/>
      <c r="HZ435" s="160"/>
      <c r="IA435" s="160"/>
      <c r="IB435" s="160"/>
      <c r="IC435" s="160"/>
      <c r="ID435" s="160"/>
      <c r="IE435" s="160"/>
      <c r="IF435" s="160"/>
      <c r="IG435" s="160"/>
      <c r="IH435" s="160"/>
      <c r="II435" s="160"/>
      <c r="IJ435" s="160"/>
      <c r="IK435" s="160"/>
      <c r="IL435" s="160"/>
      <c r="IM435" s="160"/>
      <c r="IN435" s="160"/>
      <c r="IO435" s="160"/>
      <c r="IP435" s="160"/>
      <c r="IQ435" s="160"/>
      <c r="IR435" s="160"/>
      <c r="IS435" s="160"/>
      <c r="IT435" s="160"/>
      <c r="IU435" s="160"/>
      <c r="IV435" s="160"/>
      <c r="IW435" s="160"/>
      <c r="IX435" s="160"/>
      <c r="IY435" s="160"/>
      <c r="IZ435" s="160"/>
      <c r="JA435" s="160"/>
      <c r="JB435" s="160"/>
      <c r="JC435" s="160"/>
      <c r="JD435" s="160"/>
      <c r="JE435" s="160"/>
      <c r="JF435" s="160"/>
      <c r="JG435" s="160"/>
      <c r="JH435" s="160"/>
      <c r="JI435" s="160"/>
      <c r="JJ435" s="160"/>
      <c r="JK435" s="160"/>
      <c r="JL435" s="160"/>
      <c r="JM435" s="160"/>
      <c r="JN435" s="160"/>
      <c r="JO435" s="160"/>
      <c r="JP435" s="160"/>
      <c r="JQ435" s="160"/>
      <c r="JR435" s="160"/>
      <c r="JS435" s="160"/>
      <c r="JT435" s="160"/>
      <c r="JU435" s="160"/>
      <c r="JV435" s="160"/>
      <c r="JW435" s="160"/>
      <c r="JX435" s="160"/>
      <c r="JY435" s="160"/>
      <c r="JZ435" s="160"/>
      <c r="KA435" s="160"/>
      <c r="KB435" s="160"/>
      <c r="KC435" s="160"/>
      <c r="KD435" s="160"/>
      <c r="KE435" s="160"/>
      <c r="KF435" s="160"/>
      <c r="KG435" s="160"/>
      <c r="KH435" s="160"/>
      <c r="KI435" s="160"/>
      <c r="KJ435" s="160"/>
      <c r="KK435" s="160"/>
      <c r="KL435" s="160"/>
      <c r="KM435" s="160"/>
      <c r="KN435" s="160"/>
      <c r="KO435" s="160"/>
      <c r="KP435" s="160"/>
      <c r="KQ435" s="160"/>
      <c r="KR435" s="160"/>
      <c r="KS435" s="160"/>
      <c r="KT435" s="160"/>
      <c r="KU435" s="160"/>
      <c r="KV435" s="160"/>
      <c r="KW435" s="160"/>
      <c r="KX435" s="160"/>
      <c r="KY435" s="160"/>
      <c r="KZ435" s="160"/>
      <c r="LA435" s="160"/>
      <c r="LB435" s="160"/>
      <c r="LC435" s="160"/>
      <c r="LD435" s="160"/>
      <c r="LE435" s="160"/>
      <c r="LF435" s="160"/>
      <c r="LG435" s="160"/>
      <c r="LH435" s="160"/>
      <c r="LI435" s="160"/>
      <c r="LJ435" s="160"/>
      <c r="LK435" s="160"/>
      <c r="LL435" s="160"/>
      <c r="LM435" s="160"/>
      <c r="LN435" s="160"/>
      <c r="LO435" s="160"/>
      <c r="LP435" s="160"/>
      <c r="LQ435" s="160"/>
      <c r="LR435" s="160"/>
      <c r="LS435" s="160"/>
      <c r="LT435" s="160"/>
      <c r="LU435" s="160"/>
      <c r="LV435" s="160"/>
      <c r="LW435" s="160"/>
      <c r="LX435" s="160"/>
      <c r="LY435" s="160"/>
      <c r="LZ435" s="160"/>
      <c r="MA435" s="160"/>
      <c r="MB435" s="160"/>
      <c r="MC435" s="160"/>
      <c r="MD435" s="160"/>
      <c r="ME435" s="160"/>
      <c r="MF435" s="160"/>
      <c r="MG435" s="160"/>
      <c r="MH435" s="160"/>
      <c r="MI435" s="160"/>
      <c r="MJ435" s="160"/>
      <c r="MK435" s="160"/>
      <c r="ML435" s="160"/>
      <c r="MM435" s="160"/>
      <c r="MN435" s="160"/>
      <c r="MO435" s="160"/>
      <c r="MP435" s="160"/>
      <c r="MQ435" s="160"/>
      <c r="MR435" s="160"/>
      <c r="MS435" s="160"/>
      <c r="MT435" s="160"/>
      <c r="MU435" s="160"/>
      <c r="MV435" s="160"/>
      <c r="MW435" s="160"/>
      <c r="MX435" s="160"/>
      <c r="MY435" s="160"/>
      <c r="MZ435" s="160"/>
      <c r="NA435" s="160"/>
      <c r="NB435" s="160"/>
      <c r="NC435" s="160"/>
      <c r="ND435" s="160"/>
      <c r="NE435" s="160"/>
      <c r="NF435" s="160"/>
      <c r="NG435" s="160"/>
      <c r="NH435" s="160"/>
      <c r="NI435" s="160"/>
      <c r="NJ435" s="160"/>
      <c r="NK435" s="160"/>
      <c r="NL435" s="160"/>
      <c r="NM435" s="160"/>
      <c r="NN435" s="160"/>
      <c r="NO435" s="160"/>
      <c r="NP435" s="160"/>
      <c r="NQ435" s="160"/>
      <c r="NR435" s="160"/>
      <c r="NS435" s="160"/>
      <c r="NT435" s="160"/>
      <c r="NU435" s="160"/>
      <c r="NV435" s="160"/>
      <c r="NW435" s="160"/>
      <c r="NX435" s="160"/>
      <c r="NY435" s="160"/>
      <c r="NZ435" s="160"/>
      <c r="OA435" s="160"/>
      <c r="OB435" s="160"/>
      <c r="OC435" s="160"/>
      <c r="OD435" s="160"/>
      <c r="OE435" s="160"/>
      <c r="OF435" s="160"/>
      <c r="OG435" s="160"/>
      <c r="OH435" s="160"/>
      <c r="OI435" s="160"/>
      <c r="OJ435" s="160"/>
      <c r="OK435" s="160"/>
      <c r="OL435" s="160"/>
      <c r="OM435" s="160"/>
      <c r="ON435" s="160"/>
      <c r="OO435" s="160"/>
      <c r="OP435" s="160"/>
      <c r="OQ435" s="160"/>
      <c r="OR435" s="160"/>
      <c r="OS435" s="160"/>
      <c r="OT435" s="160"/>
      <c r="OU435" s="160"/>
      <c r="OV435" s="160"/>
      <c r="OW435" s="160"/>
      <c r="OX435" s="160"/>
      <c r="OY435" s="160"/>
      <c r="OZ435" s="160"/>
      <c r="PA435" s="160"/>
      <c r="PB435" s="160"/>
      <c r="PC435" s="160"/>
      <c r="PD435" s="160"/>
      <c r="PE435" s="160"/>
      <c r="PF435" s="160"/>
      <c r="PG435" s="160"/>
      <c r="PH435" s="160"/>
      <c r="PI435" s="160"/>
      <c r="PJ435" s="160"/>
      <c r="PK435" s="160"/>
      <c r="PL435" s="160"/>
      <c r="PM435" s="160"/>
      <c r="PN435" s="160"/>
      <c r="PO435" s="160"/>
      <c r="PP435" s="160"/>
      <c r="PQ435" s="160"/>
      <c r="PR435" s="160"/>
      <c r="PS435" s="160"/>
      <c r="PT435" s="160"/>
      <c r="PU435" s="160"/>
      <c r="PV435" s="160"/>
      <c r="PW435" s="160"/>
      <c r="PX435" s="160"/>
      <c r="PY435" s="160"/>
      <c r="PZ435" s="160"/>
      <c r="QA435" s="160"/>
      <c r="QB435" s="160"/>
      <c r="QC435" s="160"/>
      <c r="QD435" s="160"/>
      <c r="QE435" s="160"/>
      <c r="QF435" s="160"/>
      <c r="QG435" s="160"/>
      <c r="QH435" s="160"/>
      <c r="QI435" s="160"/>
      <c r="QJ435" s="160"/>
      <c r="QK435" s="160"/>
      <c r="QL435" s="160"/>
      <c r="QM435" s="160"/>
      <c r="QN435" s="160"/>
      <c r="QO435" s="160"/>
      <c r="QP435" s="160"/>
      <c r="QQ435" s="160"/>
      <c r="QR435" s="160"/>
      <c r="QS435" s="160"/>
      <c r="QT435" s="160"/>
      <c r="QU435" s="160"/>
      <c r="QV435" s="160"/>
      <c r="QW435" s="160"/>
      <c r="QX435" s="160"/>
      <c r="QY435" s="160"/>
      <c r="QZ435" s="160"/>
      <c r="RA435" s="160"/>
      <c r="RB435" s="160"/>
      <c r="RC435" s="160"/>
      <c r="RD435" s="160"/>
      <c r="RE435" s="160"/>
      <c r="RF435" s="160"/>
      <c r="RG435" s="160"/>
      <c r="RH435" s="160"/>
      <c r="RI435" s="160"/>
      <c r="RJ435" s="160"/>
      <c r="RK435" s="160"/>
      <c r="RL435" s="160"/>
      <c r="RM435" s="160"/>
      <c r="RN435" s="160"/>
      <c r="RO435" s="160"/>
      <c r="RP435" s="160"/>
      <c r="RQ435" s="160"/>
      <c r="RR435" s="160"/>
      <c r="RS435" s="160"/>
      <c r="RT435" s="160"/>
      <c r="RU435" s="160"/>
      <c r="RV435" s="160"/>
      <c r="RW435" s="160"/>
      <c r="RX435" s="160"/>
      <c r="RY435" s="160"/>
      <c r="RZ435" s="160"/>
      <c r="SA435" s="160"/>
      <c r="SB435" s="160"/>
      <c r="SC435" s="160"/>
      <c r="SD435" s="160"/>
      <c r="SE435" s="160"/>
      <c r="SF435" s="160"/>
      <c r="SG435" s="160"/>
      <c r="SH435" s="160"/>
      <c r="SI435" s="160"/>
      <c r="SJ435" s="160"/>
      <c r="SK435" s="160"/>
      <c r="SL435" s="160"/>
      <c r="SM435" s="160"/>
      <c r="SN435" s="160"/>
      <c r="SO435" s="160"/>
      <c r="SP435" s="160"/>
      <c r="SQ435" s="160"/>
      <c r="SR435" s="160"/>
      <c r="SS435" s="160"/>
      <c r="ST435" s="160"/>
      <c r="SU435" s="160"/>
      <c r="SV435" s="160"/>
      <c r="SW435" s="160"/>
      <c r="SX435" s="160"/>
      <c r="SY435" s="160"/>
      <c r="SZ435" s="160"/>
      <c r="TA435" s="160"/>
      <c r="TB435" s="160"/>
      <c r="TC435" s="160"/>
      <c r="TD435" s="160"/>
      <c r="TE435" s="160"/>
      <c r="TF435" s="160"/>
    </row>
    <row r="436" spans="1:526">
      <c r="A436" s="160"/>
      <c r="B436" s="160"/>
      <c r="C436" s="160"/>
      <c r="D436" s="160"/>
      <c r="E436" s="160"/>
      <c r="F436" s="160"/>
      <c r="G436" s="160"/>
      <c r="H436" s="160"/>
      <c r="I436" s="160"/>
      <c r="J436" s="160"/>
      <c r="K436" s="160"/>
      <c r="L436" s="160"/>
      <c r="M436" s="160"/>
      <c r="N436" s="160"/>
      <c r="O436" s="160"/>
      <c r="P436" s="160"/>
      <c r="Q436" s="160"/>
      <c r="R436" s="160"/>
      <c r="S436" s="160"/>
      <c r="T436" s="160"/>
      <c r="U436" s="160"/>
      <c r="V436" s="160"/>
      <c r="W436" s="160"/>
      <c r="X436" s="160"/>
      <c r="Y436" s="160"/>
      <c r="Z436" s="160"/>
      <c r="AA436" s="160"/>
      <c r="AB436" s="160"/>
      <c r="AC436" s="160"/>
      <c r="AD436" s="160"/>
      <c r="AE436" s="160"/>
      <c r="AF436" s="160"/>
      <c r="AG436" s="160"/>
      <c r="AH436" s="160"/>
      <c r="AI436" s="160"/>
      <c r="AJ436" s="160"/>
      <c r="AK436" s="160"/>
      <c r="AL436" s="160"/>
      <c r="AM436" s="160"/>
      <c r="AN436" s="160"/>
      <c r="AO436" s="160"/>
      <c r="AP436" s="160"/>
      <c r="AQ436" s="160"/>
      <c r="AR436" s="160"/>
      <c r="AS436" s="160"/>
      <c r="AT436" s="160"/>
      <c r="AU436" s="160"/>
      <c r="AV436" s="160"/>
      <c r="AW436" s="160"/>
      <c r="AX436" s="160"/>
      <c r="AY436" s="160"/>
      <c r="AZ436" s="160"/>
      <c r="BA436" s="160"/>
      <c r="BB436" s="160"/>
      <c r="BC436" s="160"/>
      <c r="BD436" s="160"/>
      <c r="BE436" s="160"/>
      <c r="BF436" s="160"/>
      <c r="BG436" s="160"/>
      <c r="BH436" s="160"/>
      <c r="BI436" s="160"/>
      <c r="BJ436" s="160"/>
      <c r="BK436" s="160"/>
      <c r="BL436" s="160"/>
      <c r="BM436" s="160"/>
      <c r="BN436" s="160"/>
      <c r="BO436" s="160"/>
      <c r="BP436" s="160"/>
      <c r="BQ436" s="160"/>
      <c r="BR436" s="160"/>
      <c r="BS436" s="160"/>
      <c r="BT436" s="160"/>
      <c r="BU436" s="160"/>
      <c r="BV436" s="160"/>
      <c r="BW436" s="160"/>
      <c r="BX436" s="160"/>
      <c r="BY436" s="160"/>
      <c r="BZ436" s="160"/>
      <c r="CA436" s="160"/>
      <c r="CB436" s="160"/>
      <c r="CC436" s="160"/>
      <c r="CD436" s="160"/>
      <c r="CE436" s="160"/>
      <c r="CF436" s="160"/>
      <c r="CG436" s="160"/>
      <c r="CH436" s="160"/>
      <c r="CI436" s="160"/>
      <c r="CJ436" s="160"/>
      <c r="CK436" s="160"/>
      <c r="CL436" s="160"/>
      <c r="CM436" s="160"/>
      <c r="CN436" s="160"/>
      <c r="CO436" s="160"/>
      <c r="CP436" s="160"/>
      <c r="CQ436" s="160"/>
      <c r="CR436" s="160"/>
      <c r="CS436" s="160"/>
      <c r="CT436" s="160"/>
      <c r="CU436" s="160"/>
      <c r="CV436" s="160"/>
      <c r="CW436" s="160"/>
      <c r="CX436" s="160"/>
      <c r="CY436" s="160"/>
      <c r="CZ436" s="160"/>
      <c r="DA436" s="160"/>
      <c r="DB436" s="160"/>
      <c r="DC436" s="160"/>
      <c r="DD436" s="160"/>
      <c r="DE436" s="160"/>
      <c r="DF436" s="160"/>
      <c r="DG436" s="160"/>
      <c r="DH436" s="160"/>
      <c r="DI436" s="160"/>
      <c r="DJ436" s="160"/>
      <c r="DK436" s="160"/>
      <c r="DL436" s="160"/>
      <c r="DM436" s="160"/>
      <c r="DN436" s="160"/>
      <c r="DO436" s="160"/>
      <c r="DP436" s="160"/>
      <c r="DQ436" s="160"/>
      <c r="DR436" s="160"/>
      <c r="DS436" s="160"/>
      <c r="DT436" s="160"/>
      <c r="DU436" s="160"/>
      <c r="DV436" s="160"/>
      <c r="DW436" s="160"/>
      <c r="DX436" s="160"/>
      <c r="DY436" s="160"/>
      <c r="DZ436" s="160"/>
      <c r="EA436" s="160"/>
      <c r="EB436" s="160"/>
      <c r="EC436" s="160"/>
      <c r="ED436" s="160"/>
      <c r="EE436" s="160"/>
      <c r="EF436" s="160"/>
      <c r="EG436" s="160"/>
      <c r="EH436" s="160"/>
      <c r="EI436" s="160"/>
      <c r="EJ436" s="160"/>
      <c r="EK436" s="160"/>
      <c r="EL436" s="160"/>
      <c r="EM436" s="160"/>
      <c r="EN436" s="160"/>
      <c r="EO436" s="160"/>
      <c r="EP436" s="160"/>
      <c r="EQ436" s="160"/>
      <c r="ER436" s="160"/>
      <c r="ES436" s="160"/>
      <c r="ET436" s="160"/>
      <c r="EU436" s="160"/>
      <c r="EV436" s="160"/>
      <c r="EW436" s="160"/>
      <c r="EX436" s="160"/>
      <c r="EY436" s="160"/>
      <c r="EZ436" s="160"/>
      <c r="FA436" s="160"/>
      <c r="FB436" s="160"/>
      <c r="FC436" s="160"/>
      <c r="FD436" s="160"/>
      <c r="FE436" s="160"/>
      <c r="FF436" s="160"/>
      <c r="FG436" s="160"/>
      <c r="FH436" s="160"/>
      <c r="FI436" s="160"/>
      <c r="FJ436" s="160"/>
      <c r="FK436" s="160"/>
      <c r="FL436" s="160"/>
      <c r="FM436" s="160"/>
      <c r="FN436" s="160"/>
      <c r="FO436" s="160"/>
      <c r="FP436" s="160"/>
      <c r="FQ436" s="160"/>
      <c r="FR436" s="160"/>
      <c r="FS436" s="160"/>
      <c r="FT436" s="160"/>
      <c r="FU436" s="160"/>
      <c r="FV436" s="160"/>
      <c r="FW436" s="160"/>
      <c r="FX436" s="160"/>
      <c r="FY436" s="160"/>
      <c r="FZ436" s="160"/>
      <c r="GA436" s="160"/>
      <c r="GB436" s="160"/>
      <c r="GC436" s="160"/>
      <c r="GD436" s="160"/>
      <c r="GE436" s="160"/>
      <c r="GF436" s="160"/>
      <c r="GG436" s="160"/>
      <c r="GH436" s="160"/>
      <c r="GI436" s="160"/>
      <c r="GJ436" s="160"/>
      <c r="GK436" s="160"/>
      <c r="GL436" s="160"/>
      <c r="GM436" s="160"/>
      <c r="GN436" s="160"/>
      <c r="GO436" s="160"/>
      <c r="GP436" s="160"/>
      <c r="GQ436" s="160"/>
      <c r="GR436" s="160"/>
      <c r="GS436" s="160"/>
      <c r="GT436" s="160"/>
      <c r="GU436" s="160"/>
      <c r="GV436" s="160"/>
      <c r="GW436" s="160"/>
      <c r="GX436" s="160"/>
      <c r="GY436" s="160"/>
      <c r="GZ436" s="160"/>
      <c r="HA436" s="160"/>
      <c r="HB436" s="160"/>
      <c r="HC436" s="160"/>
      <c r="HD436" s="160"/>
      <c r="HE436" s="160"/>
      <c r="HF436" s="160"/>
      <c r="HG436" s="160"/>
      <c r="HH436" s="160"/>
      <c r="HI436" s="160"/>
      <c r="HJ436" s="160"/>
      <c r="HK436" s="160"/>
      <c r="HL436" s="160"/>
      <c r="HM436" s="160"/>
      <c r="HN436" s="160"/>
      <c r="HO436" s="160"/>
      <c r="HP436" s="160"/>
      <c r="HQ436" s="160"/>
      <c r="HR436" s="160"/>
      <c r="HS436" s="160"/>
      <c r="HT436" s="160"/>
      <c r="HU436" s="160"/>
      <c r="HV436" s="160"/>
      <c r="HW436" s="160"/>
      <c r="HX436" s="160"/>
      <c r="HY436" s="160"/>
      <c r="HZ436" s="160"/>
      <c r="IA436" s="160"/>
      <c r="IB436" s="160"/>
      <c r="IC436" s="160"/>
      <c r="ID436" s="160"/>
      <c r="IE436" s="160"/>
      <c r="IF436" s="160"/>
      <c r="IG436" s="160"/>
      <c r="IH436" s="160"/>
      <c r="II436" s="160"/>
      <c r="IJ436" s="160"/>
      <c r="IK436" s="160"/>
      <c r="IL436" s="160"/>
      <c r="IM436" s="160"/>
      <c r="IN436" s="160"/>
      <c r="IO436" s="160"/>
      <c r="IP436" s="160"/>
      <c r="IQ436" s="160"/>
      <c r="IR436" s="160"/>
      <c r="IS436" s="160"/>
      <c r="IT436" s="160"/>
      <c r="IU436" s="160"/>
      <c r="IV436" s="160"/>
      <c r="IW436" s="160"/>
      <c r="IX436" s="160"/>
      <c r="IY436" s="160"/>
      <c r="IZ436" s="160"/>
      <c r="JA436" s="160"/>
      <c r="JB436" s="160"/>
      <c r="JC436" s="160"/>
      <c r="JD436" s="160"/>
      <c r="JE436" s="160"/>
      <c r="JF436" s="160"/>
      <c r="JG436" s="160"/>
      <c r="JH436" s="160"/>
      <c r="JI436" s="160"/>
      <c r="JJ436" s="160"/>
      <c r="JK436" s="160"/>
      <c r="JL436" s="160"/>
      <c r="JM436" s="160"/>
      <c r="JN436" s="160"/>
      <c r="JO436" s="160"/>
      <c r="JP436" s="160"/>
      <c r="JQ436" s="160"/>
      <c r="JR436" s="160"/>
      <c r="JS436" s="160"/>
      <c r="JT436" s="160"/>
      <c r="JU436" s="160"/>
      <c r="JV436" s="160"/>
      <c r="JW436" s="160"/>
      <c r="JX436" s="160"/>
      <c r="JY436" s="160"/>
      <c r="JZ436" s="160"/>
      <c r="KA436" s="160"/>
      <c r="KB436" s="160"/>
      <c r="KC436" s="160"/>
      <c r="KD436" s="160"/>
      <c r="KE436" s="160"/>
      <c r="KF436" s="160"/>
      <c r="KG436" s="160"/>
      <c r="KH436" s="160"/>
      <c r="KI436" s="160"/>
      <c r="KJ436" s="160"/>
      <c r="KK436" s="160"/>
      <c r="KL436" s="160"/>
      <c r="KM436" s="160"/>
      <c r="KN436" s="160"/>
      <c r="KO436" s="160"/>
      <c r="KP436" s="160"/>
      <c r="KQ436" s="160"/>
      <c r="KR436" s="160"/>
      <c r="KS436" s="160"/>
      <c r="KT436" s="160"/>
      <c r="KU436" s="160"/>
      <c r="KV436" s="160"/>
      <c r="KW436" s="160"/>
      <c r="KX436" s="160"/>
      <c r="KY436" s="160"/>
      <c r="KZ436" s="160"/>
      <c r="LA436" s="160"/>
      <c r="LB436" s="160"/>
      <c r="LC436" s="160"/>
      <c r="LD436" s="160"/>
      <c r="LE436" s="160"/>
      <c r="LF436" s="160"/>
      <c r="LG436" s="160"/>
      <c r="LH436" s="160"/>
      <c r="LI436" s="160"/>
      <c r="LJ436" s="160"/>
      <c r="LK436" s="160"/>
      <c r="LL436" s="160"/>
      <c r="LM436" s="160"/>
      <c r="LN436" s="160"/>
      <c r="LO436" s="160"/>
      <c r="LP436" s="160"/>
      <c r="LQ436" s="160"/>
      <c r="LR436" s="160"/>
      <c r="LS436" s="160"/>
      <c r="LT436" s="160"/>
      <c r="LU436" s="160"/>
      <c r="LV436" s="160"/>
      <c r="LW436" s="160"/>
      <c r="LX436" s="160"/>
      <c r="LY436" s="160"/>
      <c r="LZ436" s="160"/>
      <c r="MA436" s="160"/>
      <c r="MB436" s="160"/>
      <c r="MC436" s="160"/>
      <c r="MD436" s="160"/>
      <c r="ME436" s="160"/>
      <c r="MF436" s="160"/>
      <c r="MG436" s="160"/>
      <c r="MH436" s="160"/>
      <c r="MI436" s="160"/>
      <c r="MJ436" s="160"/>
      <c r="MK436" s="160"/>
      <c r="ML436" s="160"/>
      <c r="MM436" s="160"/>
      <c r="MN436" s="160"/>
      <c r="MO436" s="160"/>
      <c r="MP436" s="160"/>
      <c r="MQ436" s="160"/>
      <c r="MR436" s="160"/>
      <c r="MS436" s="160"/>
      <c r="MT436" s="160"/>
      <c r="MU436" s="160"/>
      <c r="MV436" s="160"/>
      <c r="MW436" s="160"/>
      <c r="MX436" s="160"/>
      <c r="MY436" s="160"/>
      <c r="MZ436" s="160"/>
      <c r="NA436" s="160"/>
      <c r="NB436" s="160"/>
      <c r="NC436" s="160"/>
      <c r="ND436" s="160"/>
      <c r="NE436" s="160"/>
      <c r="NF436" s="160"/>
      <c r="NG436" s="160"/>
      <c r="NH436" s="160"/>
      <c r="NI436" s="160"/>
      <c r="NJ436" s="160"/>
      <c r="NK436" s="160"/>
      <c r="NL436" s="160"/>
      <c r="NM436" s="160"/>
      <c r="NN436" s="160"/>
      <c r="NO436" s="160"/>
      <c r="NP436" s="160"/>
      <c r="NQ436" s="160"/>
      <c r="NR436" s="160"/>
      <c r="NS436" s="160"/>
      <c r="NT436" s="160"/>
      <c r="NU436" s="160"/>
      <c r="NV436" s="160"/>
      <c r="NW436" s="160"/>
      <c r="NX436" s="160"/>
      <c r="NY436" s="160"/>
      <c r="NZ436" s="160"/>
      <c r="OA436" s="160"/>
      <c r="OB436" s="160"/>
      <c r="OC436" s="160"/>
      <c r="OD436" s="160"/>
      <c r="OE436" s="160"/>
      <c r="OF436" s="160"/>
      <c r="OG436" s="160"/>
      <c r="OH436" s="160"/>
      <c r="OI436" s="160"/>
      <c r="OJ436" s="160"/>
      <c r="OK436" s="160"/>
      <c r="OL436" s="160"/>
      <c r="OM436" s="160"/>
      <c r="ON436" s="160"/>
      <c r="OO436" s="160"/>
      <c r="OP436" s="160"/>
      <c r="OQ436" s="160"/>
      <c r="OR436" s="160"/>
      <c r="OS436" s="160"/>
      <c r="OT436" s="160"/>
      <c r="OU436" s="160"/>
      <c r="OV436" s="160"/>
      <c r="OW436" s="160"/>
      <c r="OX436" s="160"/>
      <c r="OY436" s="160"/>
      <c r="OZ436" s="160"/>
      <c r="PA436" s="160"/>
      <c r="PB436" s="160"/>
      <c r="PC436" s="160"/>
      <c r="PD436" s="160"/>
      <c r="PE436" s="160"/>
      <c r="PF436" s="160"/>
      <c r="PG436" s="160"/>
      <c r="PH436" s="160"/>
      <c r="PI436" s="160"/>
      <c r="PJ436" s="160"/>
      <c r="PK436" s="160"/>
      <c r="PL436" s="160"/>
      <c r="PM436" s="160"/>
      <c r="PN436" s="160"/>
      <c r="PO436" s="160"/>
      <c r="PP436" s="160"/>
      <c r="PQ436" s="160"/>
      <c r="PR436" s="160"/>
      <c r="PS436" s="160"/>
      <c r="PT436" s="160"/>
      <c r="PU436" s="160"/>
      <c r="PV436" s="160"/>
      <c r="PW436" s="160"/>
      <c r="PX436" s="160"/>
      <c r="PY436" s="160"/>
      <c r="PZ436" s="160"/>
      <c r="QA436" s="160"/>
      <c r="QB436" s="160"/>
      <c r="QC436" s="160"/>
      <c r="QD436" s="160"/>
      <c r="QE436" s="160"/>
      <c r="QF436" s="160"/>
      <c r="QG436" s="160"/>
      <c r="QH436" s="160"/>
      <c r="QI436" s="160"/>
      <c r="QJ436" s="160"/>
      <c r="QK436" s="160"/>
      <c r="QL436" s="160"/>
      <c r="QM436" s="160"/>
      <c r="QN436" s="160"/>
      <c r="QO436" s="160"/>
      <c r="QP436" s="160"/>
      <c r="QQ436" s="160"/>
      <c r="QR436" s="160"/>
      <c r="QS436" s="160"/>
      <c r="QT436" s="160"/>
      <c r="QU436" s="160"/>
      <c r="QV436" s="160"/>
      <c r="QW436" s="160"/>
      <c r="QX436" s="160"/>
      <c r="QY436" s="160"/>
      <c r="QZ436" s="160"/>
      <c r="RA436" s="160"/>
      <c r="RB436" s="160"/>
      <c r="RC436" s="160"/>
      <c r="RD436" s="160"/>
      <c r="RE436" s="160"/>
      <c r="RF436" s="160"/>
      <c r="RG436" s="160"/>
      <c r="RH436" s="160"/>
      <c r="RI436" s="160"/>
      <c r="RJ436" s="160"/>
      <c r="RK436" s="160"/>
      <c r="RL436" s="160"/>
      <c r="RM436" s="160"/>
      <c r="RN436" s="160"/>
      <c r="RO436" s="160"/>
      <c r="RP436" s="160"/>
      <c r="RQ436" s="160"/>
      <c r="RR436" s="160"/>
      <c r="RS436" s="160"/>
      <c r="RT436" s="160"/>
      <c r="RU436" s="160"/>
      <c r="RV436" s="160"/>
      <c r="RW436" s="160"/>
      <c r="RX436" s="160"/>
      <c r="RY436" s="160"/>
      <c r="RZ436" s="160"/>
      <c r="SA436" s="160"/>
      <c r="SB436" s="160"/>
      <c r="SC436" s="160"/>
      <c r="SD436" s="160"/>
      <c r="SE436" s="160"/>
      <c r="SF436" s="160"/>
      <c r="SG436" s="160"/>
      <c r="SH436" s="160"/>
      <c r="SI436" s="160"/>
      <c r="SJ436" s="160"/>
      <c r="SK436" s="160"/>
      <c r="SL436" s="160"/>
      <c r="SM436" s="160"/>
      <c r="SN436" s="160"/>
      <c r="SO436" s="160"/>
      <c r="SP436" s="160"/>
      <c r="SQ436" s="160"/>
      <c r="SR436" s="160"/>
      <c r="SS436" s="160"/>
      <c r="ST436" s="160"/>
      <c r="SU436" s="160"/>
      <c r="SV436" s="160"/>
      <c r="SW436" s="160"/>
      <c r="SX436" s="160"/>
      <c r="SY436" s="160"/>
      <c r="SZ436" s="160"/>
      <c r="TA436" s="160"/>
      <c r="TB436" s="160"/>
      <c r="TC436" s="160"/>
      <c r="TD436" s="160"/>
      <c r="TE436" s="160"/>
      <c r="TF436" s="160"/>
    </row>
    <row r="437" spans="1:526">
      <c r="A437" s="160"/>
      <c r="B437" s="160"/>
      <c r="C437" s="160"/>
      <c r="D437" s="160"/>
      <c r="E437" s="160"/>
      <c r="F437" s="160"/>
      <c r="G437" s="160"/>
      <c r="H437" s="160"/>
      <c r="I437" s="160"/>
      <c r="J437" s="160"/>
      <c r="K437" s="160"/>
      <c r="L437" s="160"/>
      <c r="M437" s="160"/>
      <c r="N437" s="160"/>
      <c r="O437" s="160"/>
      <c r="P437" s="160"/>
      <c r="Q437" s="160"/>
      <c r="R437" s="160"/>
      <c r="S437" s="160"/>
      <c r="T437" s="160"/>
      <c r="U437" s="160"/>
      <c r="V437" s="160"/>
      <c r="W437" s="160"/>
      <c r="X437" s="160"/>
      <c r="Y437" s="160"/>
      <c r="Z437" s="160"/>
      <c r="AA437" s="160"/>
      <c r="AB437" s="160"/>
      <c r="AC437" s="160"/>
      <c r="AD437" s="160"/>
      <c r="AE437" s="160"/>
      <c r="AF437" s="160"/>
      <c r="AG437" s="160"/>
      <c r="AH437" s="160"/>
      <c r="AI437" s="160"/>
      <c r="AJ437" s="160"/>
      <c r="AK437" s="160"/>
      <c r="AL437" s="160"/>
      <c r="AM437" s="160"/>
      <c r="AN437" s="160"/>
      <c r="AO437" s="160"/>
      <c r="AP437" s="160"/>
      <c r="AQ437" s="160"/>
      <c r="AR437" s="160"/>
      <c r="AS437" s="160"/>
      <c r="AT437" s="160"/>
      <c r="AU437" s="160"/>
      <c r="AV437" s="160"/>
      <c r="AW437" s="160"/>
      <c r="AX437" s="160"/>
      <c r="AY437" s="160"/>
      <c r="AZ437" s="160"/>
      <c r="BA437" s="160"/>
      <c r="BB437" s="160"/>
      <c r="BC437" s="160"/>
      <c r="BD437" s="160"/>
      <c r="BE437" s="160"/>
      <c r="BF437" s="160"/>
      <c r="BG437" s="160"/>
      <c r="BH437" s="160"/>
      <c r="BI437" s="160"/>
      <c r="BJ437" s="160"/>
      <c r="BK437" s="160"/>
      <c r="BL437" s="160"/>
      <c r="BM437" s="160"/>
      <c r="BN437" s="160"/>
      <c r="BO437" s="160"/>
      <c r="BP437" s="160"/>
      <c r="BQ437" s="160"/>
      <c r="BR437" s="160"/>
      <c r="BS437" s="160"/>
      <c r="BT437" s="160"/>
      <c r="BU437" s="160"/>
      <c r="BV437" s="160"/>
      <c r="BW437" s="160"/>
      <c r="BX437" s="160"/>
      <c r="BY437" s="160"/>
      <c r="BZ437" s="160"/>
      <c r="CA437" s="160"/>
      <c r="CB437" s="160"/>
      <c r="CC437" s="160"/>
      <c r="CD437" s="160"/>
      <c r="CE437" s="160"/>
      <c r="CF437" s="160"/>
      <c r="CG437" s="160"/>
      <c r="CH437" s="160"/>
      <c r="CI437" s="160"/>
      <c r="CJ437" s="160"/>
      <c r="CK437" s="160"/>
      <c r="CL437" s="160"/>
      <c r="CM437" s="160"/>
      <c r="CN437" s="160"/>
      <c r="CO437" s="160"/>
      <c r="CP437" s="160"/>
      <c r="CQ437" s="160"/>
      <c r="CR437" s="160"/>
      <c r="CS437" s="160"/>
      <c r="CT437" s="160"/>
      <c r="CU437" s="160"/>
      <c r="CV437" s="160"/>
      <c r="CW437" s="160"/>
      <c r="CX437" s="160"/>
      <c r="CY437" s="160"/>
      <c r="CZ437" s="160"/>
      <c r="DA437" s="160"/>
      <c r="DB437" s="160"/>
      <c r="DC437" s="160"/>
      <c r="DD437" s="160"/>
      <c r="DE437" s="160"/>
      <c r="DF437" s="160"/>
      <c r="DG437" s="160"/>
      <c r="DH437" s="160"/>
      <c r="DI437" s="160"/>
      <c r="DJ437" s="160"/>
      <c r="DK437" s="160"/>
      <c r="DL437" s="160"/>
      <c r="DM437" s="160"/>
      <c r="DN437" s="160"/>
      <c r="DO437" s="160"/>
      <c r="DP437" s="160"/>
      <c r="DQ437" s="160"/>
      <c r="DR437" s="160"/>
      <c r="DS437" s="160"/>
      <c r="DT437" s="160"/>
      <c r="DU437" s="160"/>
      <c r="DV437" s="160"/>
      <c r="DW437" s="160"/>
      <c r="DX437" s="160"/>
      <c r="DY437" s="160"/>
      <c r="DZ437" s="160"/>
      <c r="EA437" s="160"/>
      <c r="EB437" s="160"/>
      <c r="EC437" s="160"/>
      <c r="ED437" s="160"/>
      <c r="EE437" s="160"/>
      <c r="EF437" s="160"/>
      <c r="EG437" s="160"/>
      <c r="EH437" s="160"/>
      <c r="EI437" s="160"/>
      <c r="EJ437" s="160"/>
      <c r="EK437" s="160"/>
      <c r="EL437" s="160"/>
      <c r="EM437" s="160"/>
      <c r="EN437" s="160"/>
      <c r="EO437" s="160"/>
      <c r="EP437" s="160"/>
      <c r="EQ437" s="160"/>
      <c r="ER437" s="160"/>
      <c r="ES437" s="160"/>
      <c r="ET437" s="160"/>
      <c r="EU437" s="160"/>
      <c r="EV437" s="160"/>
      <c r="EW437" s="160"/>
      <c r="EX437" s="160"/>
      <c r="EY437" s="160"/>
      <c r="EZ437" s="160"/>
      <c r="FA437" s="160"/>
      <c r="FB437" s="160"/>
      <c r="FC437" s="160"/>
      <c r="FD437" s="160"/>
      <c r="FE437" s="160"/>
      <c r="FF437" s="160"/>
      <c r="FG437" s="160"/>
      <c r="FH437" s="160"/>
      <c r="FI437" s="160"/>
      <c r="FJ437" s="160"/>
      <c r="FK437" s="160"/>
      <c r="FL437" s="160"/>
      <c r="FM437" s="160"/>
      <c r="FN437" s="160"/>
      <c r="FO437" s="160"/>
      <c r="FP437" s="160"/>
      <c r="FQ437" s="160"/>
      <c r="FR437" s="160"/>
      <c r="FS437" s="160"/>
      <c r="FT437" s="160"/>
      <c r="FU437" s="160"/>
      <c r="FV437" s="160"/>
      <c r="FW437" s="160"/>
      <c r="FX437" s="160"/>
      <c r="FY437" s="160"/>
      <c r="FZ437" s="160"/>
      <c r="GA437" s="160"/>
      <c r="GB437" s="160"/>
      <c r="GC437" s="160"/>
      <c r="GD437" s="160"/>
      <c r="GE437" s="160"/>
      <c r="GF437" s="160"/>
      <c r="GG437" s="160"/>
      <c r="GH437" s="160"/>
      <c r="GI437" s="160"/>
      <c r="GJ437" s="160"/>
      <c r="GK437" s="160"/>
      <c r="GL437" s="160"/>
      <c r="GM437" s="160"/>
      <c r="GN437" s="160"/>
      <c r="GO437" s="160"/>
      <c r="GP437" s="160"/>
      <c r="GQ437" s="160"/>
      <c r="GR437" s="160"/>
      <c r="GS437" s="160"/>
      <c r="GT437" s="160"/>
      <c r="GU437" s="160"/>
      <c r="GV437" s="160"/>
      <c r="GW437" s="160"/>
      <c r="GX437" s="160"/>
      <c r="GY437" s="160"/>
      <c r="GZ437" s="160"/>
      <c r="HA437" s="160"/>
      <c r="HB437" s="160"/>
      <c r="HC437" s="160"/>
      <c r="HD437" s="160"/>
      <c r="HE437" s="160"/>
      <c r="HF437" s="160"/>
      <c r="HG437" s="160"/>
      <c r="HH437" s="160"/>
      <c r="HI437" s="160"/>
      <c r="HJ437" s="160"/>
      <c r="HK437" s="160"/>
      <c r="HL437" s="160"/>
      <c r="HM437" s="160"/>
      <c r="HN437" s="160"/>
      <c r="HO437" s="160"/>
      <c r="HP437" s="160"/>
      <c r="HQ437" s="160"/>
      <c r="HR437" s="160"/>
      <c r="HS437" s="160"/>
      <c r="HT437" s="160"/>
      <c r="HU437" s="160"/>
      <c r="HV437" s="160"/>
      <c r="HW437" s="160"/>
      <c r="HX437" s="160"/>
      <c r="HY437" s="160"/>
      <c r="HZ437" s="160"/>
      <c r="IA437" s="160"/>
      <c r="IB437" s="160"/>
      <c r="IC437" s="160"/>
      <c r="ID437" s="160"/>
      <c r="IE437" s="160"/>
      <c r="IF437" s="160"/>
      <c r="IG437" s="160"/>
      <c r="IH437" s="160"/>
      <c r="II437" s="160"/>
      <c r="IJ437" s="160"/>
      <c r="IK437" s="160"/>
      <c r="IL437" s="160"/>
      <c r="IM437" s="160"/>
      <c r="IN437" s="160"/>
      <c r="IO437" s="160"/>
      <c r="IP437" s="160"/>
      <c r="IQ437" s="160"/>
      <c r="IR437" s="160"/>
      <c r="IS437" s="160"/>
      <c r="IT437" s="160"/>
      <c r="IU437" s="160"/>
      <c r="IV437" s="160"/>
      <c r="IW437" s="160"/>
      <c r="IX437" s="160"/>
      <c r="IY437" s="160"/>
      <c r="IZ437" s="160"/>
      <c r="JA437" s="160"/>
      <c r="JB437" s="160"/>
      <c r="JC437" s="160"/>
      <c r="JD437" s="160"/>
      <c r="JE437" s="160"/>
      <c r="JF437" s="160"/>
      <c r="JG437" s="160"/>
      <c r="JH437" s="160"/>
      <c r="JI437" s="160"/>
      <c r="JJ437" s="160"/>
      <c r="JK437" s="160"/>
      <c r="JL437" s="160"/>
      <c r="JM437" s="160"/>
      <c r="JN437" s="160"/>
      <c r="JO437" s="160"/>
      <c r="JP437" s="160"/>
      <c r="JQ437" s="160"/>
      <c r="JR437" s="160"/>
      <c r="JS437" s="160"/>
      <c r="JT437" s="160"/>
      <c r="JU437" s="160"/>
      <c r="JV437" s="160"/>
      <c r="JW437" s="160"/>
      <c r="JX437" s="160"/>
      <c r="JY437" s="160"/>
      <c r="JZ437" s="160"/>
      <c r="KA437" s="160"/>
      <c r="KB437" s="160"/>
      <c r="KC437" s="160"/>
      <c r="KD437" s="160"/>
      <c r="KE437" s="160"/>
      <c r="KF437" s="160"/>
      <c r="KG437" s="160"/>
      <c r="KH437" s="160"/>
      <c r="KI437" s="160"/>
      <c r="KJ437" s="160"/>
      <c r="KK437" s="160"/>
      <c r="KL437" s="160"/>
      <c r="KM437" s="160"/>
      <c r="KN437" s="160"/>
      <c r="KO437" s="160"/>
      <c r="KP437" s="160"/>
      <c r="KQ437" s="160"/>
      <c r="KR437" s="160"/>
      <c r="KS437" s="160"/>
      <c r="KT437" s="160"/>
      <c r="KU437" s="160"/>
      <c r="KV437" s="160"/>
      <c r="KW437" s="160"/>
      <c r="KX437" s="160"/>
      <c r="KY437" s="160"/>
      <c r="KZ437" s="160"/>
      <c r="LA437" s="160"/>
      <c r="LB437" s="160"/>
      <c r="LC437" s="160"/>
      <c r="LD437" s="160"/>
      <c r="LE437" s="160"/>
      <c r="LF437" s="160"/>
      <c r="LG437" s="160"/>
      <c r="LH437" s="160"/>
      <c r="LI437" s="160"/>
      <c r="LJ437" s="160"/>
      <c r="LK437" s="160"/>
      <c r="LL437" s="160"/>
      <c r="LM437" s="160"/>
      <c r="LN437" s="160"/>
      <c r="LO437" s="160"/>
      <c r="LP437" s="160"/>
      <c r="LQ437" s="160"/>
      <c r="LR437" s="160"/>
      <c r="LS437" s="160"/>
      <c r="LT437" s="160"/>
      <c r="LU437" s="160"/>
      <c r="LV437" s="160"/>
      <c r="LW437" s="160"/>
      <c r="LX437" s="160"/>
      <c r="LY437" s="160"/>
      <c r="LZ437" s="160"/>
      <c r="MA437" s="160"/>
      <c r="MB437" s="160"/>
      <c r="MC437" s="160"/>
      <c r="MD437" s="160"/>
      <c r="ME437" s="160"/>
      <c r="MF437" s="160"/>
      <c r="MG437" s="160"/>
      <c r="MH437" s="160"/>
      <c r="MI437" s="160"/>
      <c r="MJ437" s="160"/>
      <c r="MK437" s="160"/>
      <c r="ML437" s="160"/>
      <c r="MM437" s="160"/>
      <c r="MN437" s="160"/>
      <c r="MO437" s="160"/>
      <c r="MP437" s="160"/>
      <c r="MQ437" s="160"/>
      <c r="MR437" s="160"/>
      <c r="MS437" s="160"/>
      <c r="MT437" s="160"/>
      <c r="MU437" s="160"/>
      <c r="MV437" s="160"/>
      <c r="MW437" s="160"/>
      <c r="MX437" s="160"/>
      <c r="MY437" s="160"/>
      <c r="MZ437" s="160"/>
      <c r="NA437" s="160"/>
      <c r="NB437" s="160"/>
      <c r="NC437" s="160"/>
      <c r="ND437" s="160"/>
      <c r="NE437" s="160"/>
      <c r="NF437" s="160"/>
      <c r="NG437" s="160"/>
      <c r="NH437" s="160"/>
      <c r="NI437" s="160"/>
      <c r="NJ437" s="160"/>
      <c r="NK437" s="160"/>
      <c r="NL437" s="160"/>
      <c r="NM437" s="160"/>
      <c r="NN437" s="160"/>
      <c r="NO437" s="160"/>
      <c r="NP437" s="160"/>
      <c r="NQ437" s="160"/>
      <c r="NR437" s="160"/>
      <c r="NS437" s="160"/>
      <c r="NT437" s="160"/>
      <c r="NU437" s="160"/>
      <c r="NV437" s="160"/>
      <c r="NW437" s="160"/>
      <c r="NX437" s="160"/>
      <c r="NY437" s="160"/>
      <c r="NZ437" s="160"/>
      <c r="OA437" s="160"/>
      <c r="OB437" s="160"/>
      <c r="OC437" s="160"/>
      <c r="OD437" s="160"/>
      <c r="OE437" s="160"/>
      <c r="OF437" s="160"/>
      <c r="OG437" s="160"/>
      <c r="OH437" s="160"/>
      <c r="OI437" s="160"/>
      <c r="OJ437" s="160"/>
      <c r="OK437" s="160"/>
      <c r="OL437" s="160"/>
      <c r="OM437" s="160"/>
      <c r="ON437" s="160"/>
      <c r="OO437" s="160"/>
      <c r="OP437" s="160"/>
      <c r="OQ437" s="160"/>
      <c r="OR437" s="160"/>
      <c r="OS437" s="160"/>
      <c r="OT437" s="160"/>
      <c r="OU437" s="160"/>
      <c r="OV437" s="160"/>
      <c r="OW437" s="160"/>
      <c r="OX437" s="160"/>
      <c r="OY437" s="160"/>
      <c r="OZ437" s="160"/>
      <c r="PA437" s="160"/>
      <c r="PB437" s="160"/>
      <c r="PC437" s="160"/>
      <c r="PD437" s="160"/>
      <c r="PE437" s="160"/>
      <c r="PF437" s="160"/>
      <c r="PG437" s="160"/>
      <c r="PH437" s="160"/>
      <c r="PI437" s="160"/>
      <c r="PJ437" s="160"/>
      <c r="PK437" s="160"/>
      <c r="PL437" s="160"/>
      <c r="PM437" s="160"/>
      <c r="PN437" s="160"/>
      <c r="PO437" s="160"/>
      <c r="PP437" s="160"/>
      <c r="PQ437" s="160"/>
      <c r="PR437" s="160"/>
      <c r="PS437" s="160"/>
      <c r="PT437" s="160"/>
      <c r="PU437" s="160"/>
      <c r="PV437" s="160"/>
      <c r="PW437" s="160"/>
      <c r="PX437" s="160"/>
      <c r="PY437" s="160"/>
      <c r="PZ437" s="160"/>
      <c r="QA437" s="160"/>
      <c r="QB437" s="160"/>
      <c r="QC437" s="160"/>
      <c r="QD437" s="160"/>
      <c r="QE437" s="160"/>
      <c r="QF437" s="160"/>
      <c r="QG437" s="160"/>
      <c r="QH437" s="160"/>
      <c r="QI437" s="160"/>
      <c r="QJ437" s="160"/>
      <c r="QK437" s="160"/>
      <c r="QL437" s="160"/>
      <c r="QM437" s="160"/>
      <c r="QN437" s="160"/>
      <c r="QO437" s="160"/>
      <c r="QP437" s="160"/>
      <c r="QQ437" s="160"/>
      <c r="QR437" s="160"/>
      <c r="QS437" s="160"/>
      <c r="QT437" s="160"/>
      <c r="QU437" s="160"/>
      <c r="QV437" s="160"/>
      <c r="QW437" s="160"/>
      <c r="QX437" s="160"/>
      <c r="QY437" s="160"/>
      <c r="QZ437" s="160"/>
      <c r="RA437" s="160"/>
      <c r="RB437" s="160"/>
      <c r="RC437" s="160"/>
      <c r="RD437" s="160"/>
      <c r="RE437" s="160"/>
      <c r="RF437" s="160"/>
      <c r="RG437" s="160"/>
      <c r="RH437" s="160"/>
      <c r="RI437" s="160"/>
      <c r="RJ437" s="160"/>
      <c r="RK437" s="160"/>
      <c r="RL437" s="160"/>
      <c r="RM437" s="160"/>
      <c r="RN437" s="160"/>
      <c r="RO437" s="160"/>
      <c r="RP437" s="160"/>
      <c r="RQ437" s="160"/>
      <c r="RR437" s="160"/>
      <c r="RS437" s="160"/>
      <c r="RT437" s="160"/>
      <c r="RU437" s="160"/>
      <c r="RV437" s="160"/>
      <c r="RW437" s="160"/>
      <c r="RX437" s="160"/>
      <c r="RY437" s="160"/>
      <c r="RZ437" s="160"/>
      <c r="SA437" s="160"/>
      <c r="SB437" s="160"/>
      <c r="SC437" s="160"/>
      <c r="SD437" s="160"/>
      <c r="SE437" s="160"/>
      <c r="SF437" s="160"/>
      <c r="SG437" s="160"/>
      <c r="SH437" s="160"/>
      <c r="SI437" s="160"/>
      <c r="SJ437" s="160"/>
      <c r="SK437" s="160"/>
      <c r="SL437" s="160"/>
      <c r="SM437" s="160"/>
      <c r="SN437" s="160"/>
      <c r="SO437" s="160"/>
      <c r="SP437" s="160"/>
      <c r="SQ437" s="160"/>
      <c r="SR437" s="160"/>
      <c r="SS437" s="160"/>
      <c r="ST437" s="160"/>
      <c r="SU437" s="160"/>
      <c r="SV437" s="160"/>
      <c r="SW437" s="160"/>
      <c r="SX437" s="160"/>
      <c r="SY437" s="160"/>
      <c r="SZ437" s="160"/>
      <c r="TA437" s="160"/>
      <c r="TB437" s="160"/>
      <c r="TC437" s="160"/>
      <c r="TD437" s="160"/>
      <c r="TE437" s="160"/>
      <c r="TF437" s="160"/>
    </row>
    <row r="438" spans="1:526">
      <c r="A438" s="160"/>
      <c r="B438" s="160"/>
      <c r="C438" s="160"/>
      <c r="D438" s="160"/>
      <c r="E438" s="160"/>
      <c r="F438" s="160"/>
      <c r="G438" s="160"/>
      <c r="H438" s="160"/>
      <c r="I438" s="160"/>
      <c r="J438" s="160"/>
      <c r="K438" s="160"/>
      <c r="L438" s="160"/>
      <c r="M438" s="160"/>
      <c r="N438" s="160"/>
      <c r="O438" s="160"/>
      <c r="P438" s="160"/>
      <c r="Q438" s="160"/>
      <c r="R438" s="160"/>
      <c r="S438" s="160"/>
      <c r="T438" s="160"/>
      <c r="U438" s="160"/>
      <c r="V438" s="160"/>
      <c r="W438" s="160"/>
      <c r="X438" s="160"/>
      <c r="Y438" s="160"/>
      <c r="Z438" s="160"/>
      <c r="AA438" s="160"/>
      <c r="AB438" s="160"/>
      <c r="AC438" s="160"/>
      <c r="AD438" s="160"/>
      <c r="AE438" s="160"/>
      <c r="AF438" s="160"/>
      <c r="AG438" s="160"/>
      <c r="AH438" s="160"/>
      <c r="AI438" s="160"/>
      <c r="AJ438" s="160"/>
      <c r="AK438" s="160"/>
      <c r="AL438" s="160"/>
      <c r="AM438" s="160"/>
      <c r="AN438" s="160"/>
      <c r="AO438" s="160"/>
      <c r="AP438" s="160"/>
      <c r="AQ438" s="160"/>
      <c r="AR438" s="160"/>
      <c r="AS438" s="160"/>
      <c r="AT438" s="160"/>
      <c r="AU438" s="160"/>
      <c r="AV438" s="160"/>
      <c r="AW438" s="160"/>
      <c r="AX438" s="160"/>
      <c r="AY438" s="160"/>
      <c r="AZ438" s="160"/>
      <c r="BA438" s="160"/>
      <c r="BB438" s="160"/>
      <c r="BC438" s="160"/>
      <c r="BD438" s="160"/>
      <c r="BE438" s="160"/>
      <c r="BF438" s="160"/>
      <c r="BG438" s="160"/>
      <c r="BH438" s="160"/>
      <c r="BI438" s="160"/>
      <c r="BJ438" s="160"/>
      <c r="BK438" s="160"/>
      <c r="BL438" s="160"/>
      <c r="BM438" s="160"/>
      <c r="BN438" s="160"/>
      <c r="BO438" s="160"/>
      <c r="BP438" s="160"/>
      <c r="BQ438" s="160"/>
      <c r="BR438" s="160"/>
      <c r="BS438" s="160"/>
      <c r="BT438" s="160"/>
      <c r="BU438" s="160"/>
      <c r="BV438" s="160"/>
      <c r="BW438" s="160"/>
      <c r="BX438" s="160"/>
      <c r="BY438" s="160"/>
      <c r="BZ438" s="160"/>
      <c r="CA438" s="160"/>
      <c r="CB438" s="160"/>
      <c r="CC438" s="160"/>
      <c r="CD438" s="160"/>
      <c r="CE438" s="160"/>
      <c r="CF438" s="160"/>
      <c r="CG438" s="160"/>
      <c r="CH438" s="160"/>
      <c r="CI438" s="160"/>
      <c r="CJ438" s="160"/>
      <c r="CK438" s="160"/>
      <c r="CL438" s="160"/>
      <c r="CM438" s="160"/>
      <c r="CN438" s="160"/>
      <c r="CO438" s="160"/>
      <c r="CP438" s="160"/>
      <c r="CQ438" s="160"/>
      <c r="CR438" s="160"/>
      <c r="CS438" s="160"/>
      <c r="CT438" s="160"/>
      <c r="CU438" s="160"/>
      <c r="CV438" s="160"/>
      <c r="CW438" s="160"/>
      <c r="CX438" s="160"/>
      <c r="CY438" s="160"/>
      <c r="CZ438" s="160"/>
      <c r="DA438" s="160"/>
      <c r="DB438" s="160"/>
      <c r="DC438" s="160"/>
      <c r="DD438" s="160"/>
      <c r="DE438" s="160"/>
      <c r="DF438" s="160"/>
      <c r="DG438" s="160"/>
      <c r="DH438" s="160"/>
      <c r="DI438" s="160"/>
      <c r="DJ438" s="160"/>
      <c r="DK438" s="160"/>
      <c r="DL438" s="160"/>
      <c r="DM438" s="160"/>
      <c r="DN438" s="160"/>
      <c r="DO438" s="160"/>
      <c r="DP438" s="160"/>
      <c r="DQ438" s="160"/>
      <c r="DR438" s="160"/>
      <c r="DS438" s="160"/>
      <c r="DT438" s="160"/>
      <c r="DU438" s="160"/>
      <c r="DV438" s="160"/>
      <c r="DW438" s="160"/>
      <c r="DX438" s="160"/>
      <c r="DY438" s="160"/>
      <c r="DZ438" s="160"/>
      <c r="EA438" s="160"/>
      <c r="EB438" s="160"/>
      <c r="EC438" s="160"/>
      <c r="ED438" s="160"/>
      <c r="EE438" s="160"/>
      <c r="EF438" s="160"/>
      <c r="EG438" s="160"/>
      <c r="EH438" s="160"/>
      <c r="EI438" s="160"/>
      <c r="EJ438" s="160"/>
      <c r="EK438" s="160"/>
      <c r="EL438" s="160"/>
      <c r="EM438" s="160"/>
      <c r="EN438" s="160"/>
      <c r="EO438" s="160"/>
      <c r="EP438" s="160"/>
      <c r="EQ438" s="160"/>
      <c r="ER438" s="160"/>
      <c r="ES438" s="160"/>
      <c r="ET438" s="160"/>
      <c r="EU438" s="160"/>
      <c r="EV438" s="160"/>
      <c r="EW438" s="160"/>
      <c r="EX438" s="160"/>
      <c r="EY438" s="160"/>
      <c r="EZ438" s="160"/>
      <c r="FA438" s="160"/>
      <c r="FB438" s="160"/>
      <c r="FC438" s="160"/>
      <c r="FD438" s="160"/>
      <c r="FE438" s="160"/>
      <c r="FF438" s="160"/>
      <c r="FG438" s="160"/>
      <c r="FH438" s="160"/>
      <c r="FI438" s="160"/>
      <c r="FJ438" s="160"/>
      <c r="FK438" s="160"/>
      <c r="FL438" s="160"/>
      <c r="FM438" s="160"/>
      <c r="FN438" s="160"/>
      <c r="FO438" s="160"/>
      <c r="FP438" s="160"/>
      <c r="FQ438" s="160"/>
      <c r="FR438" s="160"/>
      <c r="FS438" s="160"/>
      <c r="FT438" s="160"/>
      <c r="FU438" s="160"/>
      <c r="FV438" s="160"/>
      <c r="FW438" s="160"/>
      <c r="FX438" s="160"/>
      <c r="FY438" s="160"/>
      <c r="FZ438" s="160"/>
      <c r="GA438" s="160"/>
      <c r="GB438" s="160"/>
      <c r="GC438" s="160"/>
      <c r="GD438" s="160"/>
      <c r="GE438" s="160"/>
      <c r="GF438" s="160"/>
      <c r="GG438" s="160"/>
      <c r="GH438" s="160"/>
      <c r="GI438" s="160"/>
      <c r="GJ438" s="160"/>
      <c r="GK438" s="160"/>
      <c r="GL438" s="160"/>
      <c r="GM438" s="160"/>
      <c r="GN438" s="160"/>
      <c r="GO438" s="160"/>
      <c r="GP438" s="160"/>
      <c r="GQ438" s="160"/>
      <c r="GR438" s="160"/>
      <c r="GS438" s="160"/>
      <c r="GT438" s="160"/>
      <c r="GU438" s="160"/>
      <c r="GV438" s="160"/>
      <c r="GW438" s="160"/>
      <c r="GX438" s="160"/>
      <c r="GY438" s="160"/>
      <c r="GZ438" s="160"/>
      <c r="HA438" s="160"/>
      <c r="HB438" s="160"/>
      <c r="HC438" s="160"/>
      <c r="HD438" s="160"/>
      <c r="HE438" s="160"/>
      <c r="HF438" s="160"/>
      <c r="HG438" s="160"/>
      <c r="HH438" s="160"/>
      <c r="HI438" s="160"/>
      <c r="HJ438" s="160"/>
      <c r="HK438" s="160"/>
      <c r="HL438" s="160"/>
      <c r="HM438" s="160"/>
      <c r="HN438" s="160"/>
      <c r="HO438" s="160"/>
      <c r="HP438" s="160"/>
      <c r="HQ438" s="160"/>
      <c r="HR438" s="160"/>
      <c r="HS438" s="160"/>
      <c r="HT438" s="160"/>
      <c r="HU438" s="160"/>
      <c r="HV438" s="160"/>
      <c r="HW438" s="160"/>
      <c r="HX438" s="160"/>
      <c r="HY438" s="160"/>
      <c r="HZ438" s="160"/>
      <c r="IA438" s="160"/>
      <c r="IB438" s="160"/>
      <c r="IC438" s="160"/>
      <c r="ID438" s="160"/>
      <c r="IE438" s="160"/>
      <c r="IF438" s="160"/>
      <c r="IG438" s="160"/>
      <c r="IH438" s="160"/>
      <c r="II438" s="160"/>
      <c r="IJ438" s="160"/>
      <c r="IK438" s="160"/>
      <c r="IL438" s="160"/>
      <c r="IM438" s="160"/>
      <c r="IN438" s="160"/>
      <c r="IO438" s="160"/>
      <c r="IP438" s="160"/>
      <c r="IQ438" s="160"/>
      <c r="IR438" s="160"/>
      <c r="IS438" s="160"/>
      <c r="IT438" s="160"/>
      <c r="IU438" s="160"/>
      <c r="IV438" s="160"/>
      <c r="IW438" s="160"/>
      <c r="IX438" s="160"/>
      <c r="IY438" s="160"/>
      <c r="IZ438" s="160"/>
      <c r="JA438" s="160"/>
      <c r="JB438" s="160"/>
      <c r="JC438" s="160"/>
      <c r="JD438" s="160"/>
      <c r="JE438" s="160"/>
      <c r="JF438" s="160"/>
      <c r="JG438" s="160"/>
      <c r="JH438" s="160"/>
      <c r="JI438" s="160"/>
      <c r="JJ438" s="160"/>
      <c r="JK438" s="160"/>
      <c r="JL438" s="160"/>
      <c r="JM438" s="160"/>
      <c r="JN438" s="160"/>
      <c r="JO438" s="160"/>
      <c r="JP438" s="160"/>
      <c r="JQ438" s="160"/>
      <c r="JR438" s="160"/>
      <c r="JS438" s="160"/>
      <c r="JT438" s="160"/>
      <c r="JU438" s="160"/>
      <c r="JV438" s="160"/>
      <c r="JW438" s="160"/>
      <c r="JX438" s="160"/>
      <c r="JY438" s="160"/>
      <c r="JZ438" s="160"/>
      <c r="KA438" s="160"/>
      <c r="KB438" s="160"/>
      <c r="KC438" s="160"/>
      <c r="KD438" s="160"/>
      <c r="KE438" s="160"/>
      <c r="KF438" s="160"/>
      <c r="KG438" s="160"/>
      <c r="KH438" s="160"/>
      <c r="KI438" s="160"/>
      <c r="KJ438" s="160"/>
      <c r="KK438" s="160"/>
      <c r="KL438" s="160"/>
      <c r="KM438" s="160"/>
      <c r="KN438" s="160"/>
      <c r="KO438" s="160"/>
      <c r="KP438" s="160"/>
      <c r="KQ438" s="160"/>
      <c r="KR438" s="160"/>
      <c r="KS438" s="160"/>
      <c r="KT438" s="160"/>
      <c r="KU438" s="160"/>
      <c r="KV438" s="160"/>
      <c r="KW438" s="160"/>
      <c r="KX438" s="160"/>
      <c r="KY438" s="160"/>
      <c r="KZ438" s="160"/>
      <c r="LA438" s="160"/>
      <c r="LB438" s="160"/>
      <c r="LC438" s="160"/>
      <c r="LD438" s="160"/>
      <c r="LE438" s="160"/>
      <c r="LF438" s="160"/>
      <c r="LG438" s="160"/>
      <c r="LH438" s="160"/>
      <c r="LI438" s="160"/>
      <c r="LJ438" s="160"/>
      <c r="LK438" s="160"/>
      <c r="LL438" s="160"/>
      <c r="LM438" s="160"/>
      <c r="LN438" s="160"/>
      <c r="LO438" s="160"/>
      <c r="LP438" s="160"/>
      <c r="LQ438" s="160"/>
      <c r="LR438" s="160"/>
      <c r="LS438" s="160"/>
      <c r="LT438" s="160"/>
      <c r="LU438" s="160"/>
      <c r="LV438" s="160"/>
      <c r="LW438" s="160"/>
      <c r="LX438" s="160"/>
      <c r="LY438" s="160"/>
      <c r="LZ438" s="160"/>
      <c r="MA438" s="160"/>
      <c r="MB438" s="160"/>
      <c r="MC438" s="160"/>
      <c r="MD438" s="160"/>
      <c r="ME438" s="160"/>
      <c r="MF438" s="160"/>
      <c r="MG438" s="160"/>
      <c r="MH438" s="160"/>
      <c r="MI438" s="160"/>
      <c r="MJ438" s="160"/>
      <c r="MK438" s="160"/>
      <c r="ML438" s="160"/>
      <c r="MM438" s="160"/>
      <c r="MN438" s="160"/>
      <c r="MO438" s="160"/>
      <c r="MP438" s="160"/>
      <c r="MQ438" s="160"/>
      <c r="MR438" s="160"/>
      <c r="MS438" s="160"/>
      <c r="MT438" s="160"/>
      <c r="MU438" s="160"/>
      <c r="MV438" s="160"/>
      <c r="MW438" s="160"/>
      <c r="MX438" s="160"/>
      <c r="MY438" s="160"/>
      <c r="MZ438" s="160"/>
      <c r="NA438" s="160"/>
      <c r="NB438" s="160"/>
      <c r="NC438" s="160"/>
      <c r="ND438" s="160"/>
      <c r="NE438" s="160"/>
      <c r="NF438" s="160"/>
      <c r="NG438" s="160"/>
      <c r="NH438" s="160"/>
      <c r="NI438" s="160"/>
      <c r="NJ438" s="160"/>
      <c r="NK438" s="160"/>
      <c r="NL438" s="160"/>
      <c r="NM438" s="160"/>
      <c r="NN438" s="160"/>
      <c r="NO438" s="160"/>
      <c r="NP438" s="160"/>
      <c r="NQ438" s="160"/>
      <c r="NR438" s="160"/>
      <c r="NS438" s="160"/>
      <c r="NT438" s="160"/>
      <c r="NU438" s="160"/>
      <c r="NV438" s="160"/>
      <c r="NW438" s="160"/>
      <c r="NX438" s="160"/>
      <c r="NY438" s="160"/>
      <c r="NZ438" s="160"/>
      <c r="OA438" s="160"/>
      <c r="OB438" s="160"/>
      <c r="OC438" s="160"/>
      <c r="OD438" s="160"/>
      <c r="OE438" s="160"/>
      <c r="OF438" s="160"/>
      <c r="OG438" s="160"/>
      <c r="OH438" s="160"/>
      <c r="OI438" s="160"/>
      <c r="OJ438" s="160"/>
      <c r="OK438" s="160"/>
      <c r="OL438" s="160"/>
      <c r="OM438" s="160"/>
      <c r="ON438" s="160"/>
      <c r="OO438" s="160"/>
      <c r="OP438" s="160"/>
      <c r="OQ438" s="160"/>
      <c r="OR438" s="160"/>
      <c r="OS438" s="160"/>
      <c r="OT438" s="160"/>
      <c r="OU438" s="160"/>
      <c r="OV438" s="160"/>
      <c r="OW438" s="160"/>
      <c r="OX438" s="160"/>
      <c r="OY438" s="160"/>
      <c r="OZ438" s="160"/>
      <c r="PA438" s="160"/>
      <c r="PB438" s="160"/>
      <c r="PC438" s="160"/>
      <c r="PD438" s="160"/>
      <c r="PE438" s="160"/>
      <c r="PF438" s="160"/>
      <c r="PG438" s="160"/>
      <c r="PH438" s="160"/>
      <c r="PI438" s="160"/>
      <c r="PJ438" s="160"/>
      <c r="PK438" s="160"/>
      <c r="PL438" s="160"/>
      <c r="PM438" s="160"/>
      <c r="PN438" s="160"/>
      <c r="PO438" s="160"/>
      <c r="PP438" s="160"/>
      <c r="PQ438" s="160"/>
      <c r="PR438" s="160"/>
      <c r="PS438" s="160"/>
      <c r="PT438" s="160"/>
      <c r="PU438" s="160"/>
      <c r="PV438" s="160"/>
      <c r="PW438" s="160"/>
      <c r="PX438" s="160"/>
      <c r="PY438" s="160"/>
      <c r="PZ438" s="160"/>
      <c r="QA438" s="160"/>
      <c r="QB438" s="160"/>
      <c r="QC438" s="160"/>
      <c r="QD438" s="160"/>
      <c r="QE438" s="160"/>
      <c r="QF438" s="160"/>
      <c r="QG438" s="160"/>
      <c r="QH438" s="160"/>
      <c r="QI438" s="160"/>
      <c r="QJ438" s="160"/>
      <c r="QK438" s="160"/>
      <c r="QL438" s="160"/>
      <c r="QM438" s="160"/>
      <c r="QN438" s="160"/>
      <c r="QO438" s="160"/>
      <c r="QP438" s="160"/>
      <c r="QQ438" s="160"/>
      <c r="QR438" s="160"/>
      <c r="QS438" s="160"/>
      <c r="QT438" s="160"/>
      <c r="QU438" s="160"/>
      <c r="QV438" s="160"/>
      <c r="QW438" s="160"/>
      <c r="QX438" s="160"/>
      <c r="QY438" s="160"/>
      <c r="QZ438" s="160"/>
      <c r="RA438" s="160"/>
      <c r="RB438" s="160"/>
      <c r="RC438" s="160"/>
      <c r="RD438" s="160"/>
      <c r="RE438" s="160"/>
      <c r="RF438" s="160"/>
      <c r="RG438" s="160"/>
      <c r="RH438" s="160"/>
      <c r="RI438" s="160"/>
      <c r="RJ438" s="160"/>
      <c r="RK438" s="160"/>
      <c r="RL438" s="160"/>
      <c r="RM438" s="160"/>
      <c r="RN438" s="160"/>
      <c r="RO438" s="160"/>
      <c r="RP438" s="160"/>
      <c r="RQ438" s="160"/>
      <c r="RR438" s="160"/>
      <c r="RS438" s="160"/>
      <c r="RT438" s="160"/>
      <c r="RU438" s="160"/>
      <c r="RV438" s="160"/>
      <c r="RW438" s="160"/>
      <c r="RX438" s="160"/>
      <c r="RY438" s="160"/>
      <c r="RZ438" s="160"/>
      <c r="SA438" s="160"/>
      <c r="SB438" s="160"/>
      <c r="SC438" s="160"/>
      <c r="SD438" s="160"/>
      <c r="SE438" s="160"/>
      <c r="SF438" s="160"/>
      <c r="SG438" s="160"/>
      <c r="SH438" s="160"/>
      <c r="SI438" s="160"/>
      <c r="SJ438" s="160"/>
      <c r="SK438" s="160"/>
      <c r="SL438" s="160"/>
      <c r="SM438" s="160"/>
      <c r="SN438" s="160"/>
      <c r="SO438" s="160"/>
      <c r="SP438" s="160"/>
      <c r="SQ438" s="160"/>
      <c r="SR438" s="160"/>
      <c r="SS438" s="160"/>
      <c r="ST438" s="160"/>
      <c r="SU438" s="160"/>
      <c r="SV438" s="160"/>
      <c r="SW438" s="160"/>
      <c r="SX438" s="160"/>
      <c r="SY438" s="160"/>
      <c r="SZ438" s="160"/>
      <c r="TA438" s="160"/>
      <c r="TB438" s="160"/>
      <c r="TC438" s="160"/>
      <c r="TD438" s="160"/>
      <c r="TE438" s="160"/>
      <c r="TF438" s="160"/>
    </row>
    <row r="439" spans="1:526">
      <c r="A439" s="160"/>
      <c r="B439" s="160"/>
      <c r="C439" s="160"/>
      <c r="D439" s="160"/>
      <c r="E439" s="160"/>
      <c r="F439" s="160"/>
      <c r="G439" s="160"/>
      <c r="H439" s="160"/>
      <c r="I439" s="160"/>
      <c r="J439" s="160"/>
      <c r="K439" s="160"/>
      <c r="L439" s="160"/>
      <c r="M439" s="160"/>
      <c r="N439" s="160"/>
      <c r="O439" s="160"/>
      <c r="P439" s="160"/>
      <c r="Q439" s="160"/>
      <c r="R439" s="160"/>
      <c r="S439" s="160"/>
      <c r="T439" s="160"/>
      <c r="U439" s="160"/>
      <c r="V439" s="160"/>
      <c r="W439" s="160"/>
      <c r="X439" s="160"/>
      <c r="Y439" s="160"/>
      <c r="Z439" s="160"/>
      <c r="AA439" s="160"/>
      <c r="AB439" s="160"/>
      <c r="AC439" s="160"/>
      <c r="AD439" s="160"/>
      <c r="AE439" s="160"/>
      <c r="AF439" s="160"/>
      <c r="AG439" s="160"/>
      <c r="AH439" s="160"/>
      <c r="AI439" s="160"/>
      <c r="AJ439" s="160"/>
      <c r="AK439" s="160"/>
      <c r="AL439" s="160"/>
      <c r="AM439" s="160"/>
      <c r="AN439" s="160"/>
      <c r="AO439" s="160"/>
      <c r="AP439" s="160"/>
      <c r="AQ439" s="160"/>
      <c r="AR439" s="160"/>
      <c r="AS439" s="160"/>
      <c r="AT439" s="160"/>
      <c r="AU439" s="160"/>
      <c r="AV439" s="160"/>
      <c r="AW439" s="160"/>
      <c r="AX439" s="160"/>
      <c r="AY439" s="160"/>
      <c r="AZ439" s="160"/>
      <c r="BA439" s="160"/>
      <c r="BB439" s="160"/>
      <c r="BC439" s="160"/>
      <c r="BD439" s="160"/>
      <c r="BE439" s="160"/>
      <c r="BF439" s="160"/>
      <c r="BG439" s="160"/>
      <c r="BH439" s="160"/>
      <c r="BI439" s="160"/>
      <c r="BJ439" s="160"/>
      <c r="BK439" s="160"/>
      <c r="BL439" s="160"/>
      <c r="BM439" s="160"/>
      <c r="BN439" s="160"/>
      <c r="BO439" s="160"/>
      <c r="BP439" s="160"/>
      <c r="BQ439" s="160"/>
      <c r="BR439" s="160"/>
      <c r="BS439" s="160"/>
      <c r="BT439" s="160"/>
      <c r="BU439" s="160"/>
      <c r="BV439" s="160"/>
      <c r="BW439" s="160"/>
      <c r="BX439" s="160"/>
      <c r="BY439" s="160"/>
      <c r="BZ439" s="160"/>
      <c r="CA439" s="160"/>
      <c r="CB439" s="160"/>
      <c r="CC439" s="160"/>
      <c r="CD439" s="160"/>
      <c r="CE439" s="160"/>
      <c r="CF439" s="160"/>
      <c r="CG439" s="160"/>
      <c r="CH439" s="160"/>
      <c r="CI439" s="160"/>
      <c r="CJ439" s="160"/>
      <c r="CK439" s="160"/>
      <c r="CL439" s="160"/>
      <c r="CM439" s="160"/>
      <c r="CN439" s="160"/>
      <c r="CO439" s="160"/>
      <c r="CP439" s="160"/>
      <c r="CQ439" s="160"/>
      <c r="CR439" s="160"/>
      <c r="CS439" s="160"/>
      <c r="CT439" s="160"/>
      <c r="CU439" s="160"/>
      <c r="CV439" s="160"/>
      <c r="CW439" s="160"/>
      <c r="CX439" s="160"/>
      <c r="CY439" s="160"/>
      <c r="CZ439" s="160"/>
      <c r="DA439" s="160"/>
      <c r="DB439" s="160"/>
      <c r="DC439" s="160"/>
      <c r="DD439" s="160"/>
      <c r="DE439" s="160"/>
      <c r="DF439" s="160"/>
      <c r="DG439" s="160"/>
      <c r="DH439" s="160"/>
      <c r="DI439" s="160"/>
      <c r="DJ439" s="160"/>
      <c r="DK439" s="160"/>
      <c r="DL439" s="160"/>
      <c r="DM439" s="160"/>
      <c r="DN439" s="160"/>
      <c r="DO439" s="160"/>
      <c r="DP439" s="160"/>
      <c r="DQ439" s="160"/>
      <c r="DR439" s="160"/>
      <c r="DS439" s="160"/>
      <c r="DT439" s="160"/>
      <c r="DU439" s="160"/>
      <c r="DV439" s="160"/>
      <c r="DW439" s="160"/>
      <c r="DX439" s="160"/>
      <c r="DY439" s="160"/>
      <c r="DZ439" s="160"/>
      <c r="EA439" s="160"/>
      <c r="EB439" s="160"/>
      <c r="EC439" s="160"/>
      <c r="ED439" s="160"/>
      <c r="EE439" s="160"/>
      <c r="EF439" s="160"/>
      <c r="EG439" s="160"/>
      <c r="EH439" s="160"/>
      <c r="EI439" s="160"/>
      <c r="EJ439" s="160"/>
      <c r="EK439" s="160"/>
      <c r="EL439" s="160"/>
      <c r="EM439" s="160"/>
      <c r="EN439" s="160"/>
      <c r="EO439" s="160"/>
      <c r="EP439" s="160"/>
      <c r="EQ439" s="160"/>
      <c r="ER439" s="160"/>
      <c r="ES439" s="160"/>
      <c r="ET439" s="160"/>
      <c r="EU439" s="160"/>
      <c r="EV439" s="160"/>
      <c r="EW439" s="160"/>
      <c r="EX439" s="160"/>
      <c r="EY439" s="160"/>
      <c r="EZ439" s="160"/>
      <c r="FA439" s="160"/>
      <c r="FB439" s="160"/>
      <c r="FC439" s="160"/>
      <c r="FD439" s="160"/>
      <c r="FE439" s="160"/>
      <c r="FF439" s="160"/>
      <c r="FG439" s="160"/>
      <c r="FH439" s="160"/>
      <c r="FI439" s="160"/>
      <c r="FJ439" s="160"/>
      <c r="FK439" s="160"/>
      <c r="FL439" s="160"/>
      <c r="FM439" s="160"/>
      <c r="FN439" s="160"/>
      <c r="FO439" s="160"/>
      <c r="FP439" s="160"/>
      <c r="FQ439" s="160"/>
      <c r="FR439" s="160"/>
      <c r="FS439" s="160"/>
      <c r="FT439" s="160"/>
      <c r="FU439" s="160"/>
      <c r="FV439" s="160"/>
      <c r="FW439" s="160"/>
      <c r="FX439" s="160"/>
      <c r="FY439" s="160"/>
      <c r="FZ439" s="160"/>
      <c r="GA439" s="160"/>
      <c r="GB439" s="160"/>
      <c r="GC439" s="160"/>
      <c r="GD439" s="160"/>
      <c r="GE439" s="160"/>
      <c r="GF439" s="160"/>
      <c r="GG439" s="160"/>
      <c r="GH439" s="160"/>
      <c r="GI439" s="160"/>
      <c r="GJ439" s="160"/>
      <c r="GK439" s="160"/>
      <c r="GL439" s="160"/>
      <c r="GM439" s="160"/>
      <c r="GN439" s="160"/>
      <c r="GO439" s="160"/>
      <c r="GP439" s="160"/>
      <c r="GQ439" s="160"/>
      <c r="GR439" s="160"/>
      <c r="GS439" s="160"/>
      <c r="GT439" s="160"/>
      <c r="GU439" s="160"/>
      <c r="GV439" s="160"/>
      <c r="GW439" s="160"/>
      <c r="GX439" s="160"/>
      <c r="GY439" s="160"/>
      <c r="GZ439" s="160"/>
      <c r="HA439" s="160"/>
      <c r="HB439" s="160"/>
      <c r="HC439" s="160"/>
      <c r="HD439" s="160"/>
      <c r="HE439" s="160"/>
      <c r="HF439" s="160"/>
      <c r="HG439" s="160"/>
      <c r="HH439" s="160"/>
      <c r="HI439" s="160"/>
      <c r="HJ439" s="160"/>
      <c r="HK439" s="160"/>
      <c r="HL439" s="160"/>
      <c r="HM439" s="160"/>
      <c r="HN439" s="160"/>
      <c r="HO439" s="160"/>
      <c r="HP439" s="160"/>
      <c r="HQ439" s="160"/>
      <c r="HR439" s="160"/>
      <c r="HS439" s="160"/>
      <c r="HT439" s="160"/>
      <c r="HU439" s="160"/>
      <c r="HV439" s="160"/>
      <c r="HW439" s="160"/>
      <c r="HX439" s="160"/>
      <c r="HY439" s="160"/>
      <c r="HZ439" s="160"/>
      <c r="IA439" s="160"/>
      <c r="IB439" s="160"/>
      <c r="IC439" s="160"/>
      <c r="ID439" s="160"/>
      <c r="IE439" s="160"/>
      <c r="IF439" s="160"/>
      <c r="IG439" s="160"/>
      <c r="IH439" s="160"/>
      <c r="II439" s="160"/>
      <c r="IJ439" s="160"/>
      <c r="IK439" s="160"/>
      <c r="IL439" s="160"/>
      <c r="IM439" s="160"/>
      <c r="IN439" s="160"/>
      <c r="IO439" s="160"/>
      <c r="IP439" s="160"/>
      <c r="IQ439" s="160"/>
      <c r="IR439" s="160"/>
      <c r="IS439" s="160"/>
      <c r="IT439" s="160"/>
      <c r="IU439" s="160"/>
      <c r="IV439" s="160"/>
      <c r="IW439" s="160"/>
      <c r="IX439" s="160"/>
      <c r="IY439" s="160"/>
      <c r="IZ439" s="160"/>
      <c r="JA439" s="160"/>
      <c r="JB439" s="160"/>
      <c r="JC439" s="160"/>
      <c r="JD439" s="160"/>
      <c r="JE439" s="160"/>
      <c r="JF439" s="160"/>
      <c r="JG439" s="160"/>
      <c r="JH439" s="160"/>
      <c r="JI439" s="160"/>
      <c r="JJ439" s="160"/>
      <c r="JK439" s="160"/>
      <c r="JL439" s="160"/>
      <c r="JM439" s="160"/>
      <c r="JN439" s="160"/>
      <c r="JO439" s="160"/>
      <c r="JP439" s="160"/>
      <c r="JQ439" s="160"/>
      <c r="JR439" s="160"/>
      <c r="JS439" s="160"/>
      <c r="JT439" s="160"/>
      <c r="JU439" s="160"/>
      <c r="JV439" s="160"/>
      <c r="JW439" s="160"/>
      <c r="JX439" s="160"/>
      <c r="JY439" s="160"/>
      <c r="JZ439" s="160"/>
      <c r="KA439" s="160"/>
      <c r="KB439" s="160"/>
      <c r="KC439" s="160"/>
      <c r="KD439" s="160"/>
      <c r="KE439" s="160"/>
      <c r="KF439" s="160"/>
      <c r="KG439" s="160"/>
      <c r="KH439" s="160"/>
      <c r="KI439" s="160"/>
      <c r="KJ439" s="160"/>
      <c r="KK439" s="160"/>
      <c r="KL439" s="160"/>
      <c r="KM439" s="160"/>
      <c r="KN439" s="160"/>
      <c r="KO439" s="160"/>
      <c r="KP439" s="160"/>
      <c r="KQ439" s="160"/>
      <c r="KR439" s="160"/>
      <c r="KS439" s="160"/>
      <c r="KT439" s="160"/>
      <c r="KU439" s="160"/>
      <c r="KV439" s="160"/>
      <c r="KW439" s="160"/>
      <c r="KX439" s="160"/>
      <c r="KY439" s="160"/>
      <c r="KZ439" s="160"/>
      <c r="LA439" s="160"/>
      <c r="LB439" s="160"/>
      <c r="LC439" s="160"/>
      <c r="LD439" s="160"/>
      <c r="LE439" s="160"/>
      <c r="LF439" s="160"/>
      <c r="LG439" s="160"/>
      <c r="LH439" s="160"/>
      <c r="LI439" s="160"/>
      <c r="LJ439" s="160"/>
      <c r="LK439" s="160"/>
      <c r="LL439" s="160"/>
      <c r="LM439" s="160"/>
      <c r="LN439" s="160"/>
      <c r="LO439" s="160"/>
      <c r="LP439" s="160"/>
      <c r="LQ439" s="160"/>
      <c r="LR439" s="160"/>
      <c r="LS439" s="160"/>
      <c r="LT439" s="160"/>
      <c r="LU439" s="160"/>
      <c r="LV439" s="160"/>
      <c r="LW439" s="160"/>
      <c r="LX439" s="160"/>
      <c r="LY439" s="160"/>
      <c r="LZ439" s="160"/>
      <c r="MA439" s="160"/>
      <c r="MB439" s="160"/>
      <c r="MC439" s="160"/>
      <c r="MD439" s="160"/>
      <c r="ME439" s="160"/>
      <c r="MF439" s="160"/>
      <c r="MG439" s="160"/>
      <c r="MH439" s="160"/>
      <c r="MI439" s="160"/>
      <c r="MJ439" s="160"/>
      <c r="MK439" s="160"/>
      <c r="ML439" s="160"/>
      <c r="MM439" s="160"/>
      <c r="MN439" s="160"/>
      <c r="MO439" s="160"/>
      <c r="MP439" s="160"/>
      <c r="MQ439" s="160"/>
      <c r="MR439" s="160"/>
      <c r="MS439" s="160"/>
      <c r="MT439" s="160"/>
      <c r="MU439" s="160"/>
      <c r="MV439" s="160"/>
      <c r="MW439" s="160"/>
      <c r="MX439" s="160"/>
      <c r="MY439" s="160"/>
      <c r="MZ439" s="160"/>
      <c r="NA439" s="160"/>
      <c r="NB439" s="160"/>
      <c r="NC439" s="160"/>
      <c r="ND439" s="160"/>
      <c r="NE439" s="160"/>
      <c r="NF439" s="160"/>
      <c r="NG439" s="160"/>
      <c r="NH439" s="160"/>
      <c r="NI439" s="160"/>
      <c r="NJ439" s="160"/>
      <c r="NK439" s="160"/>
      <c r="NL439" s="160"/>
      <c r="NM439" s="160"/>
      <c r="NN439" s="160"/>
      <c r="NO439" s="160"/>
      <c r="NP439" s="160"/>
      <c r="NQ439" s="160"/>
      <c r="NR439" s="160"/>
      <c r="NS439" s="160"/>
      <c r="NT439" s="160"/>
      <c r="NU439" s="160"/>
      <c r="NV439" s="160"/>
      <c r="NW439" s="160"/>
      <c r="NX439" s="160"/>
      <c r="NY439" s="160"/>
      <c r="NZ439" s="160"/>
      <c r="OA439" s="160"/>
      <c r="OB439" s="160"/>
      <c r="OC439" s="160"/>
      <c r="OD439" s="160"/>
      <c r="OE439" s="160"/>
      <c r="OF439" s="160"/>
      <c r="OG439" s="160"/>
      <c r="OH439" s="160"/>
      <c r="OI439" s="160"/>
      <c r="OJ439" s="160"/>
      <c r="OK439" s="160"/>
      <c r="OL439" s="160"/>
      <c r="OM439" s="160"/>
      <c r="ON439" s="160"/>
      <c r="OO439" s="160"/>
      <c r="OP439" s="160"/>
      <c r="OQ439" s="160"/>
      <c r="OR439" s="160"/>
      <c r="OS439" s="160"/>
      <c r="OT439" s="160"/>
      <c r="OU439" s="160"/>
      <c r="OV439" s="160"/>
      <c r="OW439" s="160"/>
      <c r="OX439" s="160"/>
      <c r="OY439" s="160"/>
      <c r="OZ439" s="160"/>
      <c r="PA439" s="160"/>
      <c r="PB439" s="160"/>
      <c r="PC439" s="160"/>
      <c r="PD439" s="160"/>
      <c r="PE439" s="160"/>
      <c r="PF439" s="160"/>
      <c r="PG439" s="160"/>
      <c r="PH439" s="160"/>
      <c r="PI439" s="160"/>
      <c r="PJ439" s="160"/>
      <c r="PK439" s="160"/>
      <c r="PL439" s="160"/>
      <c r="PM439" s="160"/>
      <c r="PN439" s="160"/>
      <c r="PO439" s="160"/>
      <c r="PP439" s="160"/>
      <c r="PQ439" s="160"/>
      <c r="PR439" s="160"/>
      <c r="PS439" s="160"/>
      <c r="PT439" s="160"/>
      <c r="PU439" s="160"/>
      <c r="PV439" s="160"/>
      <c r="PW439" s="160"/>
      <c r="PX439" s="160"/>
      <c r="PY439" s="160"/>
      <c r="PZ439" s="160"/>
      <c r="QA439" s="160"/>
      <c r="QB439" s="160"/>
      <c r="QC439" s="160"/>
      <c r="QD439" s="160"/>
      <c r="QE439" s="160"/>
      <c r="QF439" s="160"/>
      <c r="QG439" s="160"/>
      <c r="QH439" s="160"/>
      <c r="QI439" s="160"/>
      <c r="QJ439" s="160"/>
      <c r="QK439" s="160"/>
      <c r="QL439" s="160"/>
      <c r="QM439" s="160"/>
      <c r="QN439" s="160"/>
      <c r="QO439" s="160"/>
      <c r="QP439" s="160"/>
      <c r="QQ439" s="160"/>
      <c r="QR439" s="160"/>
      <c r="QS439" s="160"/>
      <c r="QT439" s="160"/>
      <c r="QU439" s="160"/>
      <c r="QV439" s="160"/>
      <c r="QW439" s="160"/>
      <c r="QX439" s="160"/>
      <c r="QY439" s="160"/>
      <c r="QZ439" s="160"/>
      <c r="RA439" s="160"/>
      <c r="RB439" s="160"/>
      <c r="RC439" s="160"/>
      <c r="RD439" s="160"/>
      <c r="RE439" s="160"/>
      <c r="RF439" s="160"/>
      <c r="RG439" s="160"/>
      <c r="RH439" s="160"/>
      <c r="RI439" s="160"/>
      <c r="RJ439" s="160"/>
      <c r="RK439" s="160"/>
      <c r="RL439" s="160"/>
      <c r="RM439" s="160"/>
      <c r="RN439" s="160"/>
      <c r="RO439" s="160"/>
      <c r="RP439" s="160"/>
      <c r="RQ439" s="160"/>
      <c r="RR439" s="160"/>
      <c r="RS439" s="160"/>
      <c r="RT439" s="160"/>
      <c r="RU439" s="160"/>
      <c r="RV439" s="160"/>
      <c r="RW439" s="160"/>
      <c r="RX439" s="160"/>
      <c r="RY439" s="160"/>
      <c r="RZ439" s="160"/>
      <c r="SA439" s="160"/>
      <c r="SB439" s="160"/>
      <c r="SC439" s="160"/>
      <c r="SD439" s="160"/>
      <c r="SE439" s="160"/>
      <c r="SF439" s="160"/>
      <c r="SG439" s="160"/>
      <c r="SH439" s="160"/>
      <c r="SI439" s="160"/>
      <c r="SJ439" s="160"/>
      <c r="SK439" s="160"/>
      <c r="SL439" s="160"/>
      <c r="SM439" s="160"/>
      <c r="SN439" s="160"/>
      <c r="SO439" s="160"/>
      <c r="SP439" s="160"/>
      <c r="SQ439" s="160"/>
      <c r="SR439" s="160"/>
      <c r="SS439" s="160"/>
      <c r="ST439" s="160"/>
      <c r="SU439" s="160"/>
      <c r="SV439" s="160"/>
      <c r="SW439" s="160"/>
      <c r="SX439" s="160"/>
      <c r="SY439" s="160"/>
      <c r="SZ439" s="160"/>
      <c r="TA439" s="160"/>
      <c r="TB439" s="160"/>
      <c r="TC439" s="160"/>
      <c r="TD439" s="160"/>
      <c r="TE439" s="160"/>
      <c r="TF439" s="160"/>
    </row>
    <row r="440" spans="1:526">
      <c r="A440" s="160"/>
      <c r="B440" s="160"/>
      <c r="C440" s="160"/>
      <c r="D440" s="160"/>
      <c r="E440" s="160"/>
      <c r="F440" s="160"/>
      <c r="G440" s="160"/>
      <c r="H440" s="160"/>
      <c r="I440" s="160"/>
      <c r="J440" s="160"/>
      <c r="K440" s="160"/>
      <c r="L440" s="160"/>
      <c r="M440" s="160"/>
      <c r="N440" s="160"/>
      <c r="O440" s="160"/>
      <c r="P440" s="160"/>
      <c r="Q440" s="160"/>
      <c r="R440" s="160"/>
      <c r="S440" s="160"/>
      <c r="T440" s="160"/>
      <c r="U440" s="160"/>
      <c r="V440" s="160"/>
      <c r="W440" s="160"/>
      <c r="X440" s="160"/>
      <c r="Y440" s="160"/>
      <c r="Z440" s="160"/>
      <c r="AA440" s="160"/>
      <c r="AB440" s="160"/>
      <c r="AC440" s="160"/>
      <c r="AD440" s="160"/>
      <c r="AE440" s="160"/>
      <c r="AF440" s="160"/>
      <c r="AG440" s="160"/>
      <c r="AH440" s="160"/>
      <c r="AI440" s="160"/>
      <c r="AJ440" s="160"/>
      <c r="AK440" s="160"/>
      <c r="AL440" s="160"/>
      <c r="AM440" s="160"/>
      <c r="AN440" s="160"/>
      <c r="AO440" s="160"/>
      <c r="AP440" s="160"/>
      <c r="AQ440" s="160"/>
      <c r="AR440" s="160"/>
      <c r="AS440" s="160"/>
      <c r="AT440" s="160"/>
      <c r="AU440" s="160"/>
      <c r="AV440" s="160"/>
      <c r="AW440" s="160"/>
      <c r="AX440" s="160"/>
      <c r="AY440" s="160"/>
      <c r="AZ440" s="160"/>
      <c r="BA440" s="160"/>
      <c r="BB440" s="160"/>
      <c r="BC440" s="160"/>
      <c r="BD440" s="160"/>
      <c r="BE440" s="160"/>
      <c r="BF440" s="160"/>
      <c r="BG440" s="160"/>
      <c r="BH440" s="160"/>
      <c r="BI440" s="160"/>
      <c r="BJ440" s="160"/>
      <c r="BK440" s="160"/>
      <c r="BL440" s="160"/>
      <c r="BM440" s="160"/>
      <c r="BN440" s="160"/>
      <c r="BO440" s="160"/>
      <c r="BP440" s="160"/>
      <c r="BQ440" s="160"/>
      <c r="BR440" s="160"/>
      <c r="BS440" s="160"/>
      <c r="BT440" s="160"/>
      <c r="BU440" s="160"/>
      <c r="BV440" s="160"/>
      <c r="BW440" s="160"/>
      <c r="BX440" s="160"/>
      <c r="BY440" s="160"/>
      <c r="BZ440" s="160"/>
      <c r="CA440" s="160"/>
      <c r="CB440" s="160"/>
      <c r="CC440" s="160"/>
      <c r="CD440" s="160"/>
      <c r="CE440" s="160"/>
      <c r="CF440" s="160"/>
      <c r="CG440" s="160"/>
      <c r="CH440" s="160"/>
      <c r="CI440" s="160"/>
      <c r="CJ440" s="160"/>
      <c r="CK440" s="160"/>
      <c r="CL440" s="160"/>
      <c r="CM440" s="160"/>
      <c r="CN440" s="160"/>
      <c r="CO440" s="160"/>
      <c r="CP440" s="160"/>
      <c r="CQ440" s="160"/>
      <c r="CR440" s="160"/>
      <c r="CS440" s="160"/>
      <c r="CT440" s="160"/>
      <c r="CU440" s="160"/>
      <c r="CV440" s="160"/>
      <c r="CW440" s="160"/>
      <c r="CX440" s="160"/>
      <c r="CY440" s="160"/>
      <c r="CZ440" s="160"/>
      <c r="DA440" s="160"/>
      <c r="DB440" s="160"/>
      <c r="DC440" s="160"/>
      <c r="DD440" s="160"/>
      <c r="DE440" s="160"/>
      <c r="DF440" s="160"/>
      <c r="DG440" s="160"/>
      <c r="DH440" s="160"/>
      <c r="DI440" s="160"/>
      <c r="DJ440" s="160"/>
      <c r="DK440" s="160"/>
      <c r="DL440" s="160"/>
      <c r="DM440" s="160"/>
      <c r="DN440" s="160"/>
      <c r="DO440" s="160"/>
      <c r="DP440" s="160"/>
      <c r="DQ440" s="160"/>
      <c r="DR440" s="160"/>
      <c r="DS440" s="160"/>
      <c r="DT440" s="160"/>
      <c r="DU440" s="160"/>
      <c r="DV440" s="160"/>
      <c r="DW440" s="160"/>
      <c r="DX440" s="160"/>
      <c r="DY440" s="160"/>
      <c r="DZ440" s="160"/>
      <c r="EA440" s="160"/>
      <c r="EB440" s="160"/>
      <c r="EC440" s="160"/>
      <c r="ED440" s="160"/>
      <c r="EE440" s="160"/>
      <c r="EF440" s="160"/>
      <c r="EG440" s="160"/>
      <c r="EH440" s="160"/>
      <c r="EI440" s="160"/>
      <c r="EJ440" s="160"/>
      <c r="EK440" s="160"/>
      <c r="EL440" s="160"/>
      <c r="EM440" s="160"/>
      <c r="EN440" s="160"/>
      <c r="EO440" s="160"/>
      <c r="EP440" s="160"/>
      <c r="EQ440" s="160"/>
      <c r="ER440" s="160"/>
      <c r="ES440" s="160"/>
      <c r="ET440" s="160"/>
      <c r="EU440" s="160"/>
      <c r="EV440" s="160"/>
      <c r="EW440" s="160"/>
      <c r="EX440" s="160"/>
      <c r="EY440" s="160"/>
      <c r="EZ440" s="160"/>
      <c r="FA440" s="160"/>
      <c r="FB440" s="160"/>
      <c r="FC440" s="160"/>
      <c r="FD440" s="160"/>
      <c r="FE440" s="160"/>
      <c r="FF440" s="160"/>
      <c r="FG440" s="160"/>
      <c r="FH440" s="160"/>
      <c r="FI440" s="160"/>
      <c r="FJ440" s="160"/>
      <c r="FK440" s="160"/>
      <c r="FL440" s="160"/>
      <c r="FM440" s="160"/>
      <c r="FN440" s="160"/>
      <c r="FO440" s="160"/>
      <c r="FP440" s="160"/>
      <c r="FQ440" s="160"/>
      <c r="FR440" s="160"/>
      <c r="FS440" s="160"/>
      <c r="FT440" s="160"/>
      <c r="FU440" s="160"/>
      <c r="FV440" s="160"/>
      <c r="FW440" s="160"/>
      <c r="FX440" s="160"/>
      <c r="FY440" s="160"/>
      <c r="FZ440" s="160"/>
      <c r="GA440" s="160"/>
      <c r="GB440" s="160"/>
      <c r="GC440" s="160"/>
      <c r="GD440" s="160"/>
      <c r="GE440" s="160"/>
      <c r="GF440" s="160"/>
      <c r="GG440" s="160"/>
      <c r="GH440" s="160"/>
      <c r="GI440" s="160"/>
      <c r="GJ440" s="160"/>
      <c r="GK440" s="160"/>
      <c r="GL440" s="160"/>
      <c r="GM440" s="160"/>
      <c r="GN440" s="160"/>
      <c r="GO440" s="160"/>
      <c r="GP440" s="160"/>
      <c r="GQ440" s="160"/>
      <c r="GR440" s="160"/>
      <c r="GS440" s="160"/>
      <c r="GT440" s="160"/>
      <c r="GU440" s="160"/>
      <c r="GV440" s="160"/>
      <c r="GW440" s="160"/>
      <c r="GX440" s="160"/>
      <c r="GY440" s="160"/>
      <c r="GZ440" s="160"/>
      <c r="HA440" s="160"/>
      <c r="HB440" s="160"/>
      <c r="HC440" s="160"/>
      <c r="HD440" s="160"/>
      <c r="HE440" s="160"/>
      <c r="HF440" s="160"/>
      <c r="HG440" s="160"/>
      <c r="HH440" s="160"/>
      <c r="HI440" s="160"/>
      <c r="HJ440" s="160"/>
      <c r="HK440" s="160"/>
      <c r="HL440" s="160"/>
      <c r="HM440" s="160"/>
      <c r="HN440" s="160"/>
      <c r="HO440" s="160"/>
      <c r="HP440" s="160"/>
      <c r="HQ440" s="160"/>
      <c r="HR440" s="160"/>
      <c r="HS440" s="160"/>
      <c r="HT440" s="160"/>
      <c r="HU440" s="160"/>
      <c r="HV440" s="160"/>
      <c r="HW440" s="160"/>
      <c r="HX440" s="160"/>
      <c r="HY440" s="160"/>
      <c r="HZ440" s="160"/>
      <c r="IA440" s="160"/>
      <c r="IB440" s="160"/>
      <c r="IC440" s="160"/>
      <c r="ID440" s="160"/>
      <c r="IE440" s="160"/>
      <c r="IF440" s="160"/>
      <c r="IG440" s="160"/>
      <c r="IH440" s="160"/>
      <c r="II440" s="160"/>
      <c r="IJ440" s="160"/>
      <c r="IK440" s="160"/>
      <c r="IL440" s="160"/>
      <c r="IM440" s="160"/>
      <c r="IN440" s="160"/>
      <c r="IO440" s="160"/>
      <c r="IP440" s="160"/>
      <c r="IQ440" s="160"/>
      <c r="IR440" s="160"/>
      <c r="IS440" s="160"/>
      <c r="IT440" s="160"/>
      <c r="IU440" s="160"/>
      <c r="IV440" s="160"/>
      <c r="IW440" s="160"/>
      <c r="IX440" s="160"/>
      <c r="IY440" s="160"/>
      <c r="IZ440" s="160"/>
      <c r="JA440" s="160"/>
      <c r="JB440" s="160"/>
      <c r="JC440" s="160"/>
      <c r="JD440" s="160"/>
      <c r="JE440" s="160"/>
      <c r="JF440" s="160"/>
      <c r="JG440" s="160"/>
      <c r="JH440" s="160"/>
      <c r="JI440" s="160"/>
      <c r="JJ440" s="160"/>
      <c r="JK440" s="160"/>
      <c r="JL440" s="160"/>
      <c r="JM440" s="160"/>
      <c r="JN440" s="160"/>
      <c r="JO440" s="160"/>
      <c r="JP440" s="160"/>
      <c r="JQ440" s="160"/>
      <c r="JR440" s="160"/>
      <c r="JS440" s="160"/>
      <c r="JT440" s="160"/>
      <c r="JU440" s="160"/>
      <c r="JV440" s="160"/>
      <c r="JW440" s="160"/>
      <c r="JX440" s="160"/>
      <c r="JY440" s="160"/>
      <c r="JZ440" s="160"/>
      <c r="KA440" s="160"/>
      <c r="KB440" s="160"/>
      <c r="KC440" s="160"/>
      <c r="KD440" s="160"/>
      <c r="KE440" s="160"/>
      <c r="KF440" s="160"/>
      <c r="KG440" s="160"/>
      <c r="KH440" s="160"/>
      <c r="KI440" s="160"/>
      <c r="KJ440" s="160"/>
      <c r="KK440" s="160"/>
      <c r="KL440" s="160"/>
      <c r="KM440" s="160"/>
      <c r="KN440" s="160"/>
      <c r="KO440" s="160"/>
      <c r="KP440" s="160"/>
      <c r="KQ440" s="160"/>
      <c r="KR440" s="160"/>
      <c r="KS440" s="160"/>
      <c r="KT440" s="160"/>
      <c r="KU440" s="160"/>
      <c r="KV440" s="160"/>
      <c r="KW440" s="160"/>
      <c r="KX440" s="160"/>
      <c r="KY440" s="160"/>
      <c r="KZ440" s="160"/>
      <c r="LA440" s="160"/>
      <c r="LB440" s="160"/>
      <c r="LC440" s="160"/>
      <c r="LD440" s="160"/>
      <c r="LE440" s="160"/>
      <c r="LF440" s="160"/>
      <c r="LG440" s="160"/>
      <c r="LH440" s="160"/>
      <c r="LI440" s="160"/>
      <c r="LJ440" s="160"/>
      <c r="LK440" s="160"/>
      <c r="LL440" s="160"/>
      <c r="LM440" s="160"/>
      <c r="LN440" s="160"/>
      <c r="LO440" s="160"/>
      <c r="LP440" s="160"/>
      <c r="LQ440" s="160"/>
      <c r="LR440" s="160"/>
      <c r="LS440" s="160"/>
      <c r="LT440" s="160"/>
      <c r="LU440" s="160"/>
      <c r="LV440" s="160"/>
      <c r="LW440" s="160"/>
      <c r="LX440" s="160"/>
      <c r="LY440" s="160"/>
      <c r="LZ440" s="160"/>
      <c r="MA440" s="160"/>
      <c r="MB440" s="160"/>
      <c r="MC440" s="160"/>
      <c r="MD440" s="160"/>
      <c r="ME440" s="160"/>
      <c r="MF440" s="160"/>
      <c r="MG440" s="160"/>
      <c r="MH440" s="160"/>
      <c r="MI440" s="160"/>
      <c r="MJ440" s="160"/>
      <c r="MK440" s="160"/>
      <c r="ML440" s="160"/>
      <c r="MM440" s="160"/>
      <c r="MN440" s="160"/>
      <c r="MO440" s="160"/>
      <c r="MP440" s="160"/>
      <c r="MQ440" s="160"/>
      <c r="MR440" s="160"/>
      <c r="MS440" s="160"/>
      <c r="MT440" s="160"/>
      <c r="MU440" s="160"/>
      <c r="MV440" s="160"/>
      <c r="MW440" s="160"/>
      <c r="MX440" s="160"/>
      <c r="MY440" s="160"/>
      <c r="MZ440" s="160"/>
      <c r="NA440" s="160"/>
      <c r="NB440" s="160"/>
      <c r="NC440" s="160"/>
      <c r="ND440" s="160"/>
      <c r="NE440" s="160"/>
      <c r="NF440" s="160"/>
      <c r="NG440" s="160"/>
      <c r="NH440" s="160"/>
      <c r="NI440" s="160"/>
      <c r="NJ440" s="160"/>
      <c r="NK440" s="160"/>
      <c r="NL440" s="160"/>
      <c r="NM440" s="160"/>
      <c r="NN440" s="160"/>
      <c r="NO440" s="160"/>
      <c r="NP440" s="160"/>
      <c r="NQ440" s="160"/>
      <c r="NR440" s="160"/>
      <c r="NS440" s="160"/>
      <c r="NT440" s="160"/>
      <c r="NU440" s="160"/>
      <c r="NV440" s="160"/>
      <c r="NW440" s="160"/>
      <c r="NX440" s="160"/>
      <c r="NY440" s="160"/>
      <c r="NZ440" s="160"/>
      <c r="OA440" s="160"/>
      <c r="OB440" s="160"/>
      <c r="OC440" s="160"/>
      <c r="OD440" s="160"/>
      <c r="OE440" s="160"/>
      <c r="OF440" s="160"/>
      <c r="OG440" s="160"/>
      <c r="OH440" s="160"/>
      <c r="OI440" s="160"/>
      <c r="OJ440" s="160"/>
      <c r="OK440" s="160"/>
      <c r="OL440" s="160"/>
      <c r="OM440" s="160"/>
      <c r="ON440" s="160"/>
      <c r="OO440" s="160"/>
      <c r="OP440" s="160"/>
      <c r="OQ440" s="160"/>
      <c r="OR440" s="160"/>
      <c r="OS440" s="160"/>
      <c r="OT440" s="160"/>
      <c r="OU440" s="160"/>
      <c r="OV440" s="160"/>
      <c r="OW440" s="160"/>
      <c r="OX440" s="160"/>
      <c r="OY440" s="160"/>
      <c r="OZ440" s="160"/>
      <c r="PA440" s="160"/>
      <c r="PB440" s="160"/>
      <c r="PC440" s="160"/>
      <c r="PD440" s="160"/>
      <c r="PE440" s="160"/>
      <c r="PF440" s="160"/>
      <c r="PG440" s="160"/>
      <c r="PH440" s="160"/>
      <c r="PI440" s="160"/>
      <c r="PJ440" s="160"/>
      <c r="PK440" s="160"/>
      <c r="PL440" s="160"/>
      <c r="PM440" s="160"/>
      <c r="PN440" s="160"/>
      <c r="PO440" s="160"/>
      <c r="PP440" s="160"/>
      <c r="PQ440" s="160"/>
      <c r="PR440" s="160"/>
      <c r="PS440" s="160"/>
      <c r="PT440" s="160"/>
      <c r="PU440" s="160"/>
      <c r="PV440" s="160"/>
      <c r="PW440" s="160"/>
      <c r="PX440" s="160"/>
      <c r="PY440" s="160"/>
      <c r="PZ440" s="160"/>
      <c r="QA440" s="160"/>
      <c r="QB440" s="160"/>
      <c r="QC440" s="160"/>
      <c r="QD440" s="160"/>
      <c r="QE440" s="160"/>
      <c r="QF440" s="160"/>
      <c r="QG440" s="160"/>
      <c r="QH440" s="160"/>
      <c r="QI440" s="160"/>
      <c r="QJ440" s="160"/>
      <c r="QK440" s="160"/>
      <c r="QL440" s="160"/>
      <c r="QM440" s="160"/>
      <c r="QN440" s="160"/>
      <c r="QO440" s="160"/>
      <c r="QP440" s="160"/>
      <c r="QQ440" s="160"/>
      <c r="QR440" s="160"/>
      <c r="QS440" s="160"/>
      <c r="QT440" s="160"/>
      <c r="QU440" s="160"/>
      <c r="QV440" s="160"/>
      <c r="QW440" s="160"/>
      <c r="QX440" s="160"/>
      <c r="QY440" s="160"/>
      <c r="QZ440" s="160"/>
      <c r="RA440" s="160"/>
      <c r="RB440" s="160"/>
      <c r="RC440" s="160"/>
      <c r="RD440" s="160"/>
      <c r="RE440" s="160"/>
      <c r="RF440" s="160"/>
      <c r="RG440" s="160"/>
      <c r="RH440" s="160"/>
      <c r="RI440" s="160"/>
      <c r="RJ440" s="160"/>
      <c r="RK440" s="160"/>
      <c r="RL440" s="160"/>
      <c r="RM440" s="160"/>
      <c r="RN440" s="160"/>
      <c r="RO440" s="160"/>
      <c r="RP440" s="160"/>
      <c r="RQ440" s="160"/>
      <c r="RR440" s="160"/>
      <c r="RS440" s="160"/>
      <c r="RT440" s="160"/>
      <c r="RU440" s="160"/>
      <c r="RV440" s="160"/>
      <c r="RW440" s="160"/>
      <c r="RX440" s="160"/>
      <c r="RY440" s="160"/>
      <c r="RZ440" s="160"/>
      <c r="SA440" s="160"/>
      <c r="SB440" s="160"/>
      <c r="SC440" s="160"/>
      <c r="SD440" s="160"/>
      <c r="SE440" s="160"/>
      <c r="SF440" s="160"/>
      <c r="SG440" s="160"/>
      <c r="SH440" s="160"/>
      <c r="SI440" s="160"/>
      <c r="SJ440" s="160"/>
      <c r="SK440" s="160"/>
      <c r="SL440" s="160"/>
      <c r="SM440" s="160"/>
      <c r="SN440" s="160"/>
      <c r="SO440" s="160"/>
      <c r="SP440" s="160"/>
      <c r="SQ440" s="160"/>
      <c r="SR440" s="160"/>
      <c r="SS440" s="160"/>
      <c r="ST440" s="160"/>
      <c r="SU440" s="160"/>
      <c r="SV440" s="160"/>
      <c r="SW440" s="160"/>
      <c r="SX440" s="160"/>
      <c r="SY440" s="160"/>
      <c r="SZ440" s="160"/>
      <c r="TA440" s="160"/>
      <c r="TB440" s="160"/>
      <c r="TC440" s="160"/>
      <c r="TD440" s="160"/>
      <c r="TE440" s="160"/>
      <c r="TF440" s="160"/>
    </row>
    <row r="441" spans="1:526">
      <c r="A441" s="160"/>
      <c r="B441" s="160"/>
      <c r="C441" s="160"/>
      <c r="D441" s="160"/>
      <c r="E441" s="160"/>
      <c r="F441" s="160"/>
      <c r="G441" s="160"/>
      <c r="H441" s="160"/>
      <c r="I441" s="160"/>
      <c r="J441" s="160"/>
      <c r="K441" s="160"/>
      <c r="L441" s="160"/>
      <c r="M441" s="160"/>
      <c r="N441" s="160"/>
      <c r="O441" s="160"/>
      <c r="P441" s="160"/>
      <c r="Q441" s="160"/>
      <c r="R441" s="160"/>
      <c r="S441" s="160"/>
      <c r="T441" s="160"/>
      <c r="U441" s="160"/>
      <c r="V441" s="160"/>
      <c r="W441" s="160"/>
      <c r="X441" s="160"/>
      <c r="Y441" s="160"/>
      <c r="Z441" s="160"/>
      <c r="AA441" s="160"/>
      <c r="AB441" s="160"/>
      <c r="AC441" s="160"/>
      <c r="AD441" s="160"/>
      <c r="AE441" s="160"/>
      <c r="AF441" s="160"/>
      <c r="AG441" s="160"/>
      <c r="AH441" s="160"/>
      <c r="AI441" s="160"/>
      <c r="AJ441" s="160"/>
      <c r="AK441" s="160"/>
      <c r="AL441" s="160"/>
      <c r="AM441" s="160"/>
      <c r="AN441" s="160"/>
      <c r="AO441" s="160"/>
      <c r="AP441" s="160"/>
      <c r="AQ441" s="160"/>
      <c r="AR441" s="160"/>
      <c r="AS441" s="160"/>
      <c r="AT441" s="160"/>
      <c r="AU441" s="160"/>
      <c r="AV441" s="160"/>
      <c r="AW441" s="160"/>
      <c r="AX441" s="160"/>
      <c r="AY441" s="160"/>
      <c r="AZ441" s="160"/>
      <c r="BA441" s="160"/>
      <c r="BB441" s="160"/>
      <c r="BC441" s="160"/>
      <c r="BD441" s="160"/>
      <c r="BE441" s="160"/>
      <c r="BF441" s="160"/>
      <c r="BG441" s="160"/>
      <c r="BH441" s="160"/>
      <c r="BI441" s="160"/>
      <c r="BJ441" s="160"/>
      <c r="BK441" s="160"/>
      <c r="BL441" s="160"/>
      <c r="BM441" s="160"/>
      <c r="BN441" s="160"/>
      <c r="BO441" s="160"/>
      <c r="BP441" s="160"/>
      <c r="BQ441" s="160"/>
      <c r="BR441" s="160"/>
      <c r="BS441" s="160"/>
      <c r="BT441" s="160"/>
      <c r="BU441" s="160"/>
      <c r="BV441" s="160"/>
      <c r="BW441" s="160"/>
      <c r="BX441" s="160"/>
      <c r="BY441" s="160"/>
      <c r="BZ441" s="160"/>
      <c r="CA441" s="160"/>
      <c r="CB441" s="160"/>
      <c r="CC441" s="160"/>
      <c r="CD441" s="160"/>
      <c r="CE441" s="160"/>
      <c r="CF441" s="160"/>
      <c r="CG441" s="160"/>
      <c r="CH441" s="160"/>
      <c r="CI441" s="160"/>
      <c r="CJ441" s="160"/>
      <c r="CK441" s="160"/>
      <c r="CL441" s="160"/>
      <c r="CM441" s="160"/>
      <c r="CN441" s="160"/>
      <c r="CO441" s="160"/>
      <c r="CP441" s="160"/>
      <c r="CQ441" s="160"/>
      <c r="CR441" s="160"/>
      <c r="CS441" s="160"/>
      <c r="CT441" s="160"/>
      <c r="CU441" s="160"/>
      <c r="CV441" s="160"/>
      <c r="CW441" s="160"/>
      <c r="CX441" s="160"/>
      <c r="CY441" s="160"/>
      <c r="CZ441" s="160"/>
      <c r="DA441" s="160"/>
      <c r="DB441" s="160"/>
      <c r="DC441" s="160"/>
      <c r="DD441" s="160"/>
      <c r="DE441" s="160"/>
      <c r="DF441" s="160"/>
      <c r="DG441" s="160"/>
      <c r="DH441" s="160"/>
      <c r="DI441" s="160"/>
      <c r="DJ441" s="160"/>
      <c r="DK441" s="160"/>
      <c r="DL441" s="160"/>
      <c r="DM441" s="160"/>
      <c r="DN441" s="160"/>
      <c r="DO441" s="160"/>
      <c r="DP441" s="160"/>
      <c r="DQ441" s="160"/>
      <c r="DR441" s="160"/>
      <c r="DS441" s="160"/>
      <c r="DT441" s="160"/>
      <c r="DU441" s="160"/>
      <c r="DV441" s="160"/>
      <c r="DW441" s="160"/>
      <c r="DX441" s="160"/>
      <c r="DY441" s="160"/>
      <c r="DZ441" s="160"/>
      <c r="EA441" s="160"/>
      <c r="EB441" s="160"/>
      <c r="EC441" s="160"/>
      <c r="ED441" s="160"/>
      <c r="EE441" s="160"/>
      <c r="EF441" s="160"/>
      <c r="EG441" s="160"/>
      <c r="EH441" s="160"/>
      <c r="EI441" s="160"/>
      <c r="EJ441" s="160"/>
      <c r="EK441" s="160"/>
      <c r="EL441" s="160"/>
      <c r="EM441" s="160"/>
      <c r="EN441" s="160"/>
      <c r="EO441" s="160"/>
      <c r="EP441" s="160"/>
      <c r="EQ441" s="160"/>
      <c r="ER441" s="160"/>
      <c r="ES441" s="160"/>
      <c r="ET441" s="160"/>
      <c r="EU441" s="160"/>
      <c r="EV441" s="160"/>
      <c r="EW441" s="160"/>
      <c r="EX441" s="160"/>
      <c r="EY441" s="160"/>
      <c r="EZ441" s="160"/>
      <c r="FA441" s="160"/>
      <c r="FB441" s="160"/>
      <c r="FC441" s="160"/>
      <c r="FD441" s="160"/>
      <c r="FE441" s="160"/>
      <c r="FF441" s="160"/>
      <c r="FG441" s="160"/>
      <c r="FH441" s="160"/>
      <c r="FI441" s="160"/>
      <c r="FJ441" s="160"/>
      <c r="FK441" s="160"/>
      <c r="FL441" s="160"/>
      <c r="FM441" s="160"/>
      <c r="FN441" s="160"/>
      <c r="FO441" s="160"/>
      <c r="FP441" s="160"/>
      <c r="FQ441" s="160"/>
      <c r="FR441" s="160"/>
      <c r="FS441" s="160"/>
      <c r="FT441" s="160"/>
      <c r="FU441" s="160"/>
      <c r="FV441" s="160"/>
      <c r="FW441" s="160"/>
      <c r="FX441" s="160"/>
      <c r="FY441" s="160"/>
      <c r="FZ441" s="160"/>
      <c r="GA441" s="160"/>
      <c r="GB441" s="160"/>
      <c r="GC441" s="160"/>
      <c r="GD441" s="160"/>
      <c r="GE441" s="160"/>
      <c r="GF441" s="160"/>
      <c r="GG441" s="160"/>
      <c r="GH441" s="160"/>
      <c r="GI441" s="160"/>
      <c r="GJ441" s="160"/>
      <c r="GK441" s="160"/>
      <c r="GL441" s="160"/>
      <c r="GM441" s="160"/>
      <c r="GN441" s="160"/>
      <c r="GO441" s="160"/>
      <c r="GP441" s="160"/>
      <c r="GQ441" s="160"/>
      <c r="GR441" s="160"/>
      <c r="GS441" s="160"/>
      <c r="GT441" s="160"/>
      <c r="GU441" s="160"/>
      <c r="GV441" s="160"/>
      <c r="GW441" s="160"/>
      <c r="GX441" s="160"/>
      <c r="GY441" s="160"/>
      <c r="GZ441" s="160"/>
      <c r="HA441" s="160"/>
      <c r="HB441" s="160"/>
      <c r="HC441" s="160"/>
      <c r="HD441" s="160"/>
      <c r="HE441" s="160"/>
      <c r="HF441" s="160"/>
      <c r="HG441" s="160"/>
      <c r="HH441" s="160"/>
      <c r="HI441" s="160"/>
      <c r="HJ441" s="160"/>
      <c r="HK441" s="160"/>
      <c r="HL441" s="160"/>
      <c r="HM441" s="160"/>
      <c r="HN441" s="160"/>
      <c r="HO441" s="160"/>
      <c r="HP441" s="160"/>
      <c r="HQ441" s="160"/>
      <c r="HR441" s="160"/>
      <c r="HS441" s="160"/>
      <c r="HT441" s="160"/>
      <c r="HU441" s="160"/>
      <c r="HV441" s="160"/>
      <c r="HW441" s="160"/>
      <c r="HX441" s="160"/>
      <c r="HY441" s="160"/>
      <c r="HZ441" s="160"/>
      <c r="IA441" s="160"/>
      <c r="IB441" s="160"/>
      <c r="IC441" s="160"/>
      <c r="ID441" s="160"/>
      <c r="IE441" s="160"/>
      <c r="IF441" s="160"/>
      <c r="IG441" s="160"/>
      <c r="IH441" s="160"/>
      <c r="II441" s="160"/>
      <c r="IJ441" s="160"/>
      <c r="IK441" s="160"/>
      <c r="IL441" s="160"/>
      <c r="IM441" s="160"/>
      <c r="IN441" s="160"/>
      <c r="IO441" s="160"/>
      <c r="IP441" s="160"/>
      <c r="IQ441" s="160"/>
      <c r="IR441" s="160"/>
      <c r="IS441" s="160"/>
      <c r="IT441" s="160"/>
      <c r="IU441" s="160"/>
      <c r="IV441" s="160"/>
      <c r="IW441" s="160"/>
      <c r="IX441" s="160"/>
      <c r="IY441" s="160"/>
      <c r="IZ441" s="160"/>
      <c r="JA441" s="160"/>
      <c r="JB441" s="160"/>
      <c r="JC441" s="160"/>
      <c r="JD441" s="160"/>
      <c r="JE441" s="160"/>
      <c r="JF441" s="160"/>
      <c r="JG441" s="160"/>
      <c r="JH441" s="160"/>
      <c r="JI441" s="160"/>
      <c r="JJ441" s="160"/>
      <c r="JK441" s="160"/>
      <c r="JL441" s="160"/>
      <c r="JM441" s="160"/>
      <c r="JN441" s="160"/>
      <c r="JO441" s="160"/>
      <c r="JP441" s="160"/>
      <c r="JQ441" s="160"/>
      <c r="JR441" s="160"/>
      <c r="JS441" s="160"/>
      <c r="JT441" s="160"/>
      <c r="JU441" s="160"/>
      <c r="JV441" s="160"/>
      <c r="JW441" s="160"/>
      <c r="JX441" s="160"/>
      <c r="JY441" s="160"/>
      <c r="JZ441" s="160"/>
      <c r="KA441" s="160"/>
      <c r="KB441" s="160"/>
      <c r="KC441" s="160"/>
      <c r="KD441" s="160"/>
      <c r="KE441" s="160"/>
      <c r="KF441" s="160"/>
      <c r="KG441" s="160"/>
      <c r="KH441" s="160"/>
      <c r="KI441" s="160"/>
      <c r="KJ441" s="160"/>
      <c r="KK441" s="160"/>
      <c r="KL441" s="160"/>
      <c r="KM441" s="160"/>
      <c r="KN441" s="160"/>
      <c r="KO441" s="160"/>
      <c r="KP441" s="160"/>
      <c r="KQ441" s="160"/>
      <c r="KR441" s="160"/>
      <c r="KS441" s="160"/>
      <c r="KT441" s="160"/>
      <c r="KU441" s="160"/>
      <c r="KV441" s="160"/>
      <c r="KW441" s="160"/>
      <c r="KX441" s="160"/>
      <c r="KY441" s="160"/>
      <c r="KZ441" s="160"/>
      <c r="LA441" s="160"/>
      <c r="LB441" s="160"/>
      <c r="LC441" s="160"/>
      <c r="LD441" s="160"/>
      <c r="LE441" s="160"/>
      <c r="LF441" s="160"/>
      <c r="LG441" s="160"/>
      <c r="LH441" s="160"/>
      <c r="LI441" s="160"/>
      <c r="LJ441" s="160"/>
      <c r="LK441" s="160"/>
      <c r="LL441" s="160"/>
      <c r="LM441" s="160"/>
      <c r="LN441" s="160"/>
      <c r="LO441" s="160"/>
      <c r="LP441" s="160"/>
      <c r="LQ441" s="160"/>
      <c r="LR441" s="160"/>
      <c r="LS441" s="160"/>
      <c r="LT441" s="160"/>
      <c r="LU441" s="160"/>
      <c r="LV441" s="160"/>
      <c r="LW441" s="160"/>
      <c r="LX441" s="160"/>
      <c r="LY441" s="160"/>
      <c r="LZ441" s="160"/>
      <c r="MA441" s="160"/>
      <c r="MB441" s="160"/>
      <c r="MC441" s="160"/>
      <c r="MD441" s="160"/>
      <c r="ME441" s="160"/>
      <c r="MF441" s="160"/>
      <c r="MG441" s="160"/>
      <c r="MH441" s="160"/>
      <c r="MI441" s="160"/>
      <c r="MJ441" s="160"/>
      <c r="MK441" s="160"/>
      <c r="ML441" s="160"/>
      <c r="MM441" s="160"/>
      <c r="MN441" s="160"/>
      <c r="MO441" s="160"/>
      <c r="MP441" s="160"/>
      <c r="MQ441" s="160"/>
      <c r="MR441" s="160"/>
      <c r="MS441" s="160"/>
      <c r="MT441" s="160"/>
      <c r="MU441" s="160"/>
      <c r="MV441" s="160"/>
      <c r="MW441" s="160"/>
      <c r="MX441" s="160"/>
      <c r="MY441" s="160"/>
      <c r="MZ441" s="160"/>
      <c r="NA441" s="160"/>
      <c r="NB441" s="160"/>
      <c r="NC441" s="160"/>
      <c r="ND441" s="160"/>
      <c r="NE441" s="160"/>
      <c r="NF441" s="160"/>
      <c r="NG441" s="160"/>
      <c r="NH441" s="160"/>
      <c r="NI441" s="160"/>
      <c r="NJ441" s="160"/>
      <c r="NK441" s="160"/>
      <c r="NL441" s="160"/>
      <c r="NM441" s="160"/>
      <c r="NN441" s="160"/>
      <c r="NO441" s="160"/>
      <c r="NP441" s="160"/>
      <c r="NQ441" s="160"/>
      <c r="NR441" s="160"/>
      <c r="NS441" s="160"/>
      <c r="NT441" s="160"/>
      <c r="NU441" s="160"/>
      <c r="NV441" s="160"/>
      <c r="NW441" s="160"/>
      <c r="NX441" s="160"/>
      <c r="NY441" s="160"/>
      <c r="NZ441" s="160"/>
      <c r="OA441" s="160"/>
      <c r="OB441" s="160"/>
      <c r="OC441" s="160"/>
      <c r="OD441" s="160"/>
      <c r="OE441" s="160"/>
      <c r="OF441" s="160"/>
      <c r="OG441" s="160"/>
      <c r="OH441" s="160"/>
      <c r="OI441" s="160"/>
      <c r="OJ441" s="160"/>
      <c r="OK441" s="160"/>
      <c r="OL441" s="160"/>
      <c r="OM441" s="160"/>
      <c r="ON441" s="160"/>
      <c r="OO441" s="160"/>
      <c r="OP441" s="160"/>
      <c r="OQ441" s="160"/>
      <c r="OR441" s="160"/>
      <c r="OS441" s="160"/>
      <c r="OT441" s="160"/>
      <c r="OU441" s="160"/>
      <c r="OV441" s="160"/>
      <c r="OW441" s="160"/>
      <c r="OX441" s="160"/>
      <c r="OY441" s="160"/>
      <c r="OZ441" s="160"/>
      <c r="PA441" s="160"/>
      <c r="PB441" s="160"/>
      <c r="PC441" s="160"/>
      <c r="PD441" s="160"/>
      <c r="PE441" s="160"/>
      <c r="PF441" s="160"/>
      <c r="PG441" s="160"/>
      <c r="PH441" s="160"/>
      <c r="PI441" s="160"/>
      <c r="PJ441" s="160"/>
      <c r="PK441" s="160"/>
      <c r="PL441" s="160"/>
      <c r="PM441" s="160"/>
      <c r="PN441" s="160"/>
      <c r="PO441" s="160"/>
      <c r="PP441" s="160"/>
      <c r="PQ441" s="160"/>
      <c r="PR441" s="160"/>
      <c r="PS441" s="160"/>
      <c r="PT441" s="160"/>
      <c r="PU441" s="160"/>
      <c r="PV441" s="160"/>
      <c r="PW441" s="160"/>
      <c r="PX441" s="160"/>
      <c r="PY441" s="160"/>
      <c r="PZ441" s="160"/>
      <c r="QA441" s="160"/>
      <c r="QB441" s="160"/>
      <c r="QC441" s="160"/>
      <c r="QD441" s="160"/>
      <c r="QE441" s="160"/>
      <c r="QF441" s="160"/>
      <c r="QG441" s="160"/>
      <c r="QH441" s="160"/>
      <c r="QI441" s="160"/>
      <c r="QJ441" s="160"/>
      <c r="QK441" s="160"/>
      <c r="QL441" s="160"/>
      <c r="QM441" s="160"/>
      <c r="QN441" s="160"/>
      <c r="QO441" s="160"/>
      <c r="QP441" s="160"/>
      <c r="QQ441" s="160"/>
      <c r="QR441" s="160"/>
      <c r="QS441" s="160"/>
      <c r="QT441" s="160"/>
      <c r="QU441" s="160"/>
      <c r="QV441" s="160"/>
      <c r="QW441" s="160"/>
      <c r="QX441" s="160"/>
      <c r="QY441" s="160"/>
      <c r="QZ441" s="160"/>
      <c r="RA441" s="160"/>
      <c r="RB441" s="160"/>
      <c r="RC441" s="160"/>
      <c r="RD441" s="160"/>
      <c r="RE441" s="160"/>
      <c r="RF441" s="160"/>
      <c r="RG441" s="160"/>
      <c r="RH441" s="160"/>
      <c r="RI441" s="160"/>
      <c r="RJ441" s="160"/>
      <c r="RK441" s="160"/>
      <c r="RL441" s="160"/>
      <c r="RM441" s="160"/>
      <c r="RN441" s="160"/>
      <c r="RO441" s="160"/>
      <c r="RP441" s="160"/>
      <c r="RQ441" s="160"/>
      <c r="RR441" s="160"/>
      <c r="RS441" s="160"/>
      <c r="RT441" s="160"/>
      <c r="RU441" s="160"/>
      <c r="RV441" s="160"/>
      <c r="RW441" s="160"/>
      <c r="RX441" s="160"/>
      <c r="RY441" s="160"/>
      <c r="RZ441" s="160"/>
      <c r="SA441" s="160"/>
      <c r="SB441" s="160"/>
      <c r="SC441" s="160"/>
      <c r="SD441" s="160"/>
      <c r="SE441" s="160"/>
      <c r="SF441" s="160"/>
      <c r="SG441" s="160"/>
      <c r="SH441" s="160"/>
      <c r="SI441" s="160"/>
      <c r="SJ441" s="160"/>
      <c r="SK441" s="160"/>
      <c r="SL441" s="160"/>
      <c r="SM441" s="160"/>
      <c r="SN441" s="160"/>
      <c r="SO441" s="160"/>
      <c r="SP441" s="160"/>
      <c r="SQ441" s="160"/>
      <c r="SR441" s="160"/>
      <c r="SS441" s="160"/>
      <c r="ST441" s="160"/>
      <c r="SU441" s="160"/>
      <c r="SV441" s="160"/>
      <c r="SW441" s="160"/>
      <c r="SX441" s="160"/>
      <c r="SY441" s="160"/>
      <c r="SZ441" s="160"/>
      <c r="TA441" s="160"/>
      <c r="TB441" s="160"/>
      <c r="TC441" s="160"/>
      <c r="TD441" s="160"/>
      <c r="TE441" s="160"/>
      <c r="TF441" s="160"/>
    </row>
    <row r="442" spans="1:526">
      <c r="A442" s="160"/>
      <c r="B442" s="160"/>
      <c r="C442" s="160"/>
      <c r="D442" s="160"/>
      <c r="E442" s="160"/>
      <c r="F442" s="160"/>
      <c r="G442" s="160"/>
      <c r="H442" s="160"/>
      <c r="I442" s="160"/>
      <c r="J442" s="160"/>
      <c r="K442" s="160"/>
      <c r="L442" s="160"/>
      <c r="M442" s="160"/>
      <c r="N442" s="160"/>
      <c r="O442" s="160"/>
      <c r="P442" s="160"/>
      <c r="Q442" s="160"/>
      <c r="R442" s="160"/>
      <c r="S442" s="160"/>
      <c r="T442" s="160"/>
      <c r="U442" s="160"/>
      <c r="V442" s="160"/>
      <c r="W442" s="160"/>
      <c r="X442" s="160"/>
      <c r="Y442" s="160"/>
      <c r="Z442" s="160"/>
      <c r="AA442" s="160"/>
      <c r="AB442" s="160"/>
      <c r="AC442" s="160"/>
      <c r="AD442" s="160"/>
      <c r="AE442" s="160"/>
      <c r="AF442" s="160"/>
      <c r="AG442" s="160"/>
      <c r="AH442" s="160"/>
      <c r="AI442" s="160"/>
      <c r="AJ442" s="160"/>
      <c r="AK442" s="160"/>
      <c r="AL442" s="160"/>
      <c r="AM442" s="160"/>
      <c r="AN442" s="160"/>
      <c r="AO442" s="160"/>
      <c r="AP442" s="160"/>
      <c r="AQ442" s="160"/>
      <c r="AR442" s="160"/>
      <c r="AS442" s="160"/>
      <c r="AT442" s="160"/>
      <c r="AU442" s="160"/>
      <c r="AV442" s="160"/>
      <c r="AW442" s="160"/>
      <c r="AX442" s="160"/>
      <c r="AY442" s="160"/>
      <c r="AZ442" s="160"/>
      <c r="BA442" s="160"/>
      <c r="BB442" s="160"/>
      <c r="BC442" s="160"/>
      <c r="BD442" s="160"/>
      <c r="BE442" s="160"/>
      <c r="BF442" s="160"/>
      <c r="BG442" s="160"/>
      <c r="BH442" s="160"/>
      <c r="BI442" s="160"/>
      <c r="BJ442" s="160"/>
      <c r="BK442" s="160"/>
      <c r="BL442" s="160"/>
      <c r="BM442" s="160"/>
      <c r="BN442" s="160"/>
      <c r="BO442" s="160"/>
      <c r="BP442" s="160"/>
      <c r="BQ442" s="160"/>
      <c r="BR442" s="160"/>
      <c r="BS442" s="160"/>
      <c r="BT442" s="160"/>
      <c r="BU442" s="160"/>
      <c r="BV442" s="160"/>
      <c r="BW442" s="160"/>
      <c r="BX442" s="160"/>
      <c r="BY442" s="160"/>
      <c r="BZ442" s="160"/>
      <c r="CA442" s="160"/>
      <c r="CB442" s="160"/>
      <c r="CC442" s="160"/>
      <c r="CD442" s="160"/>
      <c r="CE442" s="160"/>
      <c r="CF442" s="160"/>
      <c r="CG442" s="160"/>
      <c r="CH442" s="160"/>
      <c r="CI442" s="160"/>
      <c r="CJ442" s="160"/>
      <c r="CK442" s="160"/>
      <c r="CL442" s="160"/>
      <c r="CM442" s="160"/>
      <c r="CN442" s="160"/>
      <c r="CO442" s="160"/>
      <c r="CP442" s="160"/>
      <c r="CQ442" s="160"/>
      <c r="CR442" s="160"/>
      <c r="CS442" s="160"/>
      <c r="CT442" s="160"/>
      <c r="CU442" s="160"/>
      <c r="CV442" s="160"/>
      <c r="CW442" s="160"/>
      <c r="CX442" s="160"/>
      <c r="CY442" s="160"/>
      <c r="CZ442" s="160"/>
      <c r="DA442" s="160"/>
      <c r="DB442" s="160"/>
      <c r="DC442" s="160"/>
      <c r="DD442" s="160"/>
      <c r="DE442" s="160"/>
      <c r="DF442" s="160"/>
      <c r="DG442" s="160"/>
      <c r="DH442" s="160"/>
      <c r="DI442" s="160"/>
      <c r="DJ442" s="160"/>
      <c r="DK442" s="160"/>
      <c r="DL442" s="160"/>
      <c r="DM442" s="160"/>
      <c r="DN442" s="160"/>
      <c r="DO442" s="160"/>
      <c r="DP442" s="160"/>
      <c r="DQ442" s="160"/>
      <c r="DR442" s="160"/>
      <c r="DS442" s="160"/>
      <c r="DT442" s="160"/>
      <c r="DU442" s="160"/>
      <c r="DV442" s="160"/>
      <c r="DW442" s="160"/>
      <c r="DX442" s="160"/>
      <c r="DY442" s="160"/>
      <c r="DZ442" s="160"/>
      <c r="EA442" s="160"/>
      <c r="EB442" s="160"/>
      <c r="EC442" s="160"/>
      <c r="ED442" s="160"/>
      <c r="EE442" s="160"/>
      <c r="EF442" s="160"/>
      <c r="EG442" s="160"/>
      <c r="EH442" s="160"/>
      <c r="EI442" s="160"/>
      <c r="EJ442" s="160"/>
      <c r="EK442" s="160"/>
      <c r="EL442" s="160"/>
      <c r="EM442" s="160"/>
      <c r="EN442" s="160"/>
      <c r="EO442" s="160"/>
      <c r="EP442" s="160"/>
      <c r="EQ442" s="160"/>
      <c r="ER442" s="160"/>
      <c r="ES442" s="160"/>
      <c r="ET442" s="160"/>
      <c r="EU442" s="160"/>
      <c r="EV442" s="160"/>
      <c r="EW442" s="160"/>
      <c r="EX442" s="160"/>
      <c r="EY442" s="160"/>
      <c r="EZ442" s="160"/>
      <c r="FA442" s="160"/>
      <c r="FB442" s="160"/>
      <c r="FC442" s="160"/>
      <c r="FD442" s="160"/>
      <c r="FE442" s="160"/>
      <c r="FF442" s="160"/>
      <c r="FG442" s="160"/>
      <c r="FH442" s="160"/>
      <c r="FI442" s="160"/>
      <c r="FJ442" s="160"/>
      <c r="FK442" s="160"/>
      <c r="FL442" s="160"/>
      <c r="FM442" s="160"/>
      <c r="FN442" s="160"/>
      <c r="FO442" s="160"/>
      <c r="FP442" s="160"/>
      <c r="FQ442" s="160"/>
      <c r="FR442" s="160"/>
      <c r="FS442" s="160"/>
      <c r="FT442" s="160"/>
      <c r="FU442" s="160"/>
      <c r="FV442" s="160"/>
      <c r="FW442" s="160"/>
      <c r="FX442" s="160"/>
      <c r="FY442" s="160"/>
      <c r="FZ442" s="160"/>
      <c r="GA442" s="160"/>
      <c r="GB442" s="160"/>
      <c r="GC442" s="160"/>
      <c r="GD442" s="160"/>
      <c r="GE442" s="160"/>
      <c r="GF442" s="160"/>
      <c r="GG442" s="160"/>
      <c r="GH442" s="160"/>
      <c r="GI442" s="160"/>
      <c r="GJ442" s="160"/>
      <c r="GK442" s="160"/>
      <c r="GL442" s="160"/>
      <c r="GM442" s="160"/>
      <c r="GN442" s="160"/>
      <c r="GO442" s="160"/>
      <c r="GP442" s="160"/>
      <c r="GQ442" s="160"/>
      <c r="GR442" s="160"/>
      <c r="GS442" s="160"/>
      <c r="GT442" s="160"/>
      <c r="GU442" s="160"/>
      <c r="GV442" s="160"/>
      <c r="GW442" s="160"/>
      <c r="GX442" s="160"/>
      <c r="GY442" s="160"/>
      <c r="GZ442" s="160"/>
      <c r="HA442" s="160"/>
      <c r="HB442" s="160"/>
      <c r="HC442" s="160"/>
      <c r="HD442" s="160"/>
      <c r="HE442" s="160"/>
      <c r="HF442" s="160"/>
      <c r="HG442" s="160"/>
      <c r="HH442" s="160"/>
      <c r="HI442" s="160"/>
      <c r="HJ442" s="160"/>
      <c r="HK442" s="160"/>
      <c r="HL442" s="160"/>
      <c r="HM442" s="160"/>
      <c r="HN442" s="160"/>
      <c r="HO442" s="160"/>
      <c r="HP442" s="160"/>
      <c r="HQ442" s="160"/>
      <c r="HR442" s="160"/>
      <c r="HS442" s="160"/>
      <c r="HT442" s="160"/>
      <c r="HU442" s="160"/>
      <c r="HV442" s="160"/>
      <c r="HW442" s="160"/>
      <c r="HX442" s="160"/>
      <c r="HY442" s="160"/>
      <c r="HZ442" s="160"/>
      <c r="IA442" s="160"/>
      <c r="IB442" s="160"/>
      <c r="IC442" s="160"/>
      <c r="ID442" s="160"/>
      <c r="IE442" s="160"/>
      <c r="IF442" s="160"/>
      <c r="IG442" s="160"/>
      <c r="IH442" s="160"/>
      <c r="II442" s="160"/>
      <c r="IJ442" s="160"/>
      <c r="IK442" s="160"/>
      <c r="IL442" s="160"/>
      <c r="IM442" s="160"/>
      <c r="IN442" s="160"/>
      <c r="IO442" s="160"/>
      <c r="IP442" s="160"/>
      <c r="IQ442" s="160"/>
      <c r="IR442" s="160"/>
      <c r="IS442" s="160"/>
      <c r="IT442" s="160"/>
      <c r="IU442" s="160"/>
      <c r="IV442" s="160"/>
      <c r="IW442" s="160"/>
      <c r="IX442" s="160"/>
      <c r="IY442" s="160"/>
      <c r="IZ442" s="160"/>
      <c r="JA442" s="160"/>
      <c r="JB442" s="160"/>
      <c r="JC442" s="160"/>
      <c r="JD442" s="160"/>
      <c r="JE442" s="160"/>
      <c r="JF442" s="160"/>
      <c r="JG442" s="160"/>
      <c r="JH442" s="160"/>
      <c r="JI442" s="160"/>
      <c r="JJ442" s="160"/>
      <c r="JK442" s="160"/>
      <c r="JL442" s="160"/>
      <c r="JM442" s="160"/>
      <c r="JN442" s="160"/>
      <c r="JO442" s="160"/>
      <c r="JP442" s="160"/>
      <c r="JQ442" s="160"/>
      <c r="JR442" s="160"/>
      <c r="JS442" s="160"/>
      <c r="JT442" s="160"/>
      <c r="JU442" s="160"/>
      <c r="JV442" s="160"/>
      <c r="JW442" s="160"/>
      <c r="JX442" s="160"/>
      <c r="JY442" s="160"/>
      <c r="JZ442" s="160"/>
      <c r="KA442" s="160"/>
      <c r="KB442" s="160"/>
      <c r="KC442" s="160"/>
      <c r="KD442" s="160"/>
      <c r="KE442" s="160"/>
      <c r="KF442" s="160"/>
      <c r="KG442" s="160"/>
      <c r="KH442" s="160"/>
      <c r="KI442" s="160"/>
      <c r="KJ442" s="160"/>
      <c r="KK442" s="160"/>
      <c r="KL442" s="160"/>
      <c r="KM442" s="160"/>
      <c r="KN442" s="160"/>
      <c r="KO442" s="160"/>
      <c r="KP442" s="160"/>
      <c r="KQ442" s="160"/>
      <c r="KR442" s="160"/>
      <c r="KS442" s="160"/>
      <c r="KT442" s="160"/>
      <c r="KU442" s="160"/>
      <c r="KV442" s="160"/>
      <c r="KW442" s="160"/>
      <c r="KX442" s="160"/>
      <c r="KY442" s="160"/>
      <c r="KZ442" s="160"/>
      <c r="LA442" s="160"/>
      <c r="LB442" s="160"/>
      <c r="LC442" s="160"/>
      <c r="LD442" s="160"/>
      <c r="LE442" s="160"/>
      <c r="LF442" s="160"/>
      <c r="LG442" s="160"/>
      <c r="LH442" s="160"/>
      <c r="LI442" s="160"/>
      <c r="LJ442" s="160"/>
      <c r="LK442" s="160"/>
      <c r="LL442" s="160"/>
      <c r="LM442" s="160"/>
      <c r="LN442" s="160"/>
      <c r="LO442" s="160"/>
      <c r="LP442" s="160"/>
      <c r="LQ442" s="160"/>
      <c r="LR442" s="160"/>
      <c r="LS442" s="160"/>
      <c r="LT442" s="160"/>
      <c r="LU442" s="160"/>
      <c r="LV442" s="160"/>
      <c r="LW442" s="160"/>
      <c r="LX442" s="160"/>
      <c r="LY442" s="160"/>
      <c r="LZ442" s="160"/>
      <c r="MA442" s="160"/>
      <c r="MB442" s="160"/>
      <c r="MC442" s="160"/>
      <c r="MD442" s="160"/>
      <c r="ME442" s="160"/>
      <c r="MF442" s="160"/>
      <c r="MG442" s="160"/>
      <c r="MH442" s="160"/>
      <c r="MI442" s="160"/>
      <c r="MJ442" s="160"/>
      <c r="MK442" s="160"/>
      <c r="ML442" s="160"/>
      <c r="MM442" s="160"/>
      <c r="MN442" s="160"/>
      <c r="MO442" s="160"/>
      <c r="MP442" s="160"/>
      <c r="MQ442" s="160"/>
      <c r="MR442" s="160"/>
      <c r="MS442" s="160"/>
      <c r="MT442" s="160"/>
      <c r="MU442" s="160"/>
      <c r="MV442" s="160"/>
      <c r="MW442" s="160"/>
      <c r="MX442" s="160"/>
      <c r="MY442" s="160"/>
      <c r="MZ442" s="160"/>
      <c r="NA442" s="160"/>
      <c r="NB442" s="160"/>
      <c r="NC442" s="160"/>
      <c r="ND442" s="160"/>
      <c r="NE442" s="160"/>
      <c r="NF442" s="160"/>
      <c r="NG442" s="160"/>
      <c r="NH442" s="160"/>
      <c r="NI442" s="160"/>
      <c r="NJ442" s="160"/>
      <c r="NK442" s="160"/>
      <c r="NL442" s="160"/>
      <c r="NM442" s="160"/>
      <c r="NN442" s="160"/>
      <c r="NO442" s="160"/>
      <c r="NP442" s="160"/>
      <c r="NQ442" s="160"/>
      <c r="NR442" s="160"/>
      <c r="NS442" s="160"/>
      <c r="NT442" s="160"/>
      <c r="NU442" s="160"/>
      <c r="NV442" s="160"/>
      <c r="NW442" s="160"/>
      <c r="NX442" s="160"/>
      <c r="NY442" s="160"/>
      <c r="NZ442" s="160"/>
      <c r="OA442" s="160"/>
      <c r="OB442" s="160"/>
      <c r="OC442" s="160"/>
      <c r="OD442" s="160"/>
      <c r="OE442" s="160"/>
      <c r="OF442" s="160"/>
      <c r="OG442" s="160"/>
      <c r="OH442" s="160"/>
      <c r="OI442" s="160"/>
      <c r="OJ442" s="160"/>
      <c r="OK442" s="160"/>
      <c r="OL442" s="160"/>
      <c r="OM442" s="160"/>
      <c r="ON442" s="160"/>
      <c r="OO442" s="160"/>
      <c r="OP442" s="160"/>
      <c r="OQ442" s="160"/>
      <c r="OR442" s="160"/>
      <c r="OS442" s="160"/>
      <c r="OT442" s="160"/>
      <c r="OU442" s="160"/>
      <c r="OV442" s="160"/>
      <c r="OW442" s="160"/>
      <c r="OX442" s="160"/>
      <c r="OY442" s="160"/>
      <c r="OZ442" s="160"/>
      <c r="PA442" s="160"/>
      <c r="PB442" s="160"/>
      <c r="PC442" s="160"/>
      <c r="PD442" s="160"/>
      <c r="PE442" s="160"/>
      <c r="PF442" s="160"/>
      <c r="PG442" s="160"/>
      <c r="PH442" s="160"/>
      <c r="PI442" s="160"/>
      <c r="PJ442" s="160"/>
      <c r="PK442" s="160"/>
      <c r="PL442" s="160"/>
      <c r="PM442" s="160"/>
      <c r="PN442" s="160"/>
      <c r="PO442" s="160"/>
      <c r="PP442" s="160"/>
      <c r="PQ442" s="160"/>
      <c r="PR442" s="160"/>
      <c r="PS442" s="160"/>
      <c r="PT442" s="160"/>
      <c r="PU442" s="160"/>
      <c r="PV442" s="160"/>
      <c r="PW442" s="160"/>
      <c r="PX442" s="160"/>
      <c r="PY442" s="160"/>
      <c r="PZ442" s="160"/>
      <c r="QA442" s="160"/>
      <c r="QB442" s="160"/>
      <c r="QC442" s="160"/>
      <c r="QD442" s="160"/>
      <c r="QE442" s="160"/>
      <c r="QF442" s="160"/>
      <c r="QG442" s="160"/>
      <c r="QH442" s="160"/>
      <c r="QI442" s="160"/>
      <c r="QJ442" s="160"/>
      <c r="QK442" s="160"/>
      <c r="QL442" s="160"/>
      <c r="QM442" s="160"/>
      <c r="QN442" s="160"/>
      <c r="QO442" s="160"/>
      <c r="QP442" s="160"/>
      <c r="QQ442" s="160"/>
      <c r="QR442" s="160"/>
      <c r="QS442" s="160"/>
      <c r="QT442" s="160"/>
      <c r="QU442" s="160"/>
      <c r="QV442" s="160"/>
      <c r="QW442" s="160"/>
      <c r="QX442" s="160"/>
      <c r="QY442" s="160"/>
      <c r="QZ442" s="160"/>
      <c r="RA442" s="160"/>
      <c r="RB442" s="160"/>
      <c r="RC442" s="160"/>
      <c r="RD442" s="160"/>
      <c r="RE442" s="160"/>
      <c r="RF442" s="160"/>
      <c r="RG442" s="160"/>
      <c r="RH442" s="160"/>
      <c r="RI442" s="160"/>
      <c r="RJ442" s="160"/>
      <c r="RK442" s="160"/>
      <c r="RL442" s="160"/>
      <c r="RM442" s="160"/>
      <c r="RN442" s="160"/>
      <c r="RO442" s="160"/>
      <c r="RP442" s="160"/>
      <c r="RQ442" s="160"/>
      <c r="RR442" s="160"/>
      <c r="RS442" s="160"/>
      <c r="RT442" s="160"/>
      <c r="RU442" s="160"/>
      <c r="RV442" s="160"/>
      <c r="RW442" s="160"/>
      <c r="RX442" s="160"/>
      <c r="RY442" s="160"/>
      <c r="RZ442" s="160"/>
      <c r="SA442" s="160"/>
      <c r="SB442" s="160"/>
      <c r="SC442" s="160"/>
      <c r="SD442" s="160"/>
      <c r="SE442" s="160"/>
      <c r="SF442" s="160"/>
      <c r="SG442" s="160"/>
      <c r="SH442" s="160"/>
      <c r="SI442" s="160"/>
      <c r="SJ442" s="160"/>
      <c r="SK442" s="160"/>
      <c r="SL442" s="160"/>
      <c r="SM442" s="160"/>
      <c r="SN442" s="160"/>
      <c r="SO442" s="160"/>
      <c r="SP442" s="160"/>
      <c r="SQ442" s="160"/>
      <c r="SR442" s="160"/>
      <c r="SS442" s="160"/>
      <c r="ST442" s="160"/>
      <c r="SU442" s="160"/>
      <c r="SV442" s="160"/>
      <c r="SW442" s="160"/>
      <c r="SX442" s="160"/>
      <c r="SY442" s="160"/>
      <c r="SZ442" s="160"/>
      <c r="TA442" s="160"/>
      <c r="TB442" s="160"/>
      <c r="TC442" s="160"/>
      <c r="TD442" s="160"/>
      <c r="TE442" s="160"/>
      <c r="TF442" s="160"/>
    </row>
    <row r="443" spans="1:526">
      <c r="A443" s="160"/>
      <c r="B443" s="160"/>
      <c r="C443" s="160"/>
      <c r="D443" s="160"/>
      <c r="E443" s="160"/>
      <c r="F443" s="160"/>
      <c r="G443" s="160"/>
      <c r="H443" s="160"/>
      <c r="I443" s="160"/>
      <c r="J443" s="160"/>
      <c r="K443" s="160"/>
      <c r="L443" s="160"/>
      <c r="M443" s="160"/>
      <c r="N443" s="160"/>
      <c r="O443" s="160"/>
      <c r="P443" s="160"/>
      <c r="Q443" s="160"/>
      <c r="R443" s="160"/>
      <c r="S443" s="160"/>
      <c r="T443" s="160"/>
      <c r="U443" s="160"/>
      <c r="V443" s="160"/>
      <c r="W443" s="160"/>
      <c r="X443" s="160"/>
      <c r="Y443" s="160"/>
      <c r="Z443" s="160"/>
      <c r="AA443" s="160"/>
      <c r="AB443" s="160"/>
      <c r="AC443" s="160"/>
      <c r="AD443" s="160"/>
      <c r="AE443" s="160"/>
      <c r="AF443" s="160"/>
      <c r="AG443" s="160"/>
      <c r="AH443" s="160"/>
      <c r="AI443" s="160"/>
      <c r="AJ443" s="160"/>
      <c r="AK443" s="160"/>
      <c r="AL443" s="160"/>
      <c r="AM443" s="160"/>
      <c r="AN443" s="160"/>
      <c r="AO443" s="160"/>
      <c r="AP443" s="160"/>
      <c r="AQ443" s="160"/>
      <c r="AR443" s="160"/>
      <c r="AS443" s="160"/>
      <c r="AT443" s="160"/>
      <c r="AU443" s="160"/>
      <c r="AV443" s="160"/>
      <c r="AW443" s="160"/>
      <c r="AX443" s="160"/>
      <c r="AY443" s="160"/>
      <c r="AZ443" s="160"/>
      <c r="BA443" s="160"/>
      <c r="BB443" s="160"/>
      <c r="BC443" s="160"/>
      <c r="BD443" s="160"/>
      <c r="BE443" s="160"/>
      <c r="BF443" s="160"/>
      <c r="BG443" s="160"/>
      <c r="BH443" s="160"/>
      <c r="BI443" s="160"/>
      <c r="BJ443" s="160"/>
      <c r="BK443" s="160"/>
      <c r="BL443" s="160"/>
      <c r="BM443" s="160"/>
      <c r="BN443" s="160"/>
      <c r="BO443" s="160"/>
      <c r="BP443" s="160"/>
      <c r="BQ443" s="160"/>
      <c r="BR443" s="160"/>
      <c r="BS443" s="160"/>
      <c r="BT443" s="160"/>
      <c r="BU443" s="160"/>
      <c r="BV443" s="160"/>
      <c r="BW443" s="160"/>
      <c r="BX443" s="160"/>
      <c r="BY443" s="160"/>
      <c r="BZ443" s="160"/>
      <c r="CA443" s="160"/>
      <c r="CB443" s="160"/>
      <c r="CC443" s="160"/>
      <c r="CD443" s="160"/>
      <c r="CE443" s="160"/>
      <c r="CF443" s="160"/>
      <c r="CG443" s="160"/>
      <c r="CH443" s="160"/>
      <c r="CI443" s="160"/>
      <c r="CJ443" s="160"/>
      <c r="CK443" s="160"/>
      <c r="CL443" s="160"/>
      <c r="CM443" s="160"/>
      <c r="CN443" s="160"/>
      <c r="CO443" s="160"/>
      <c r="CP443" s="160"/>
      <c r="CQ443" s="160"/>
      <c r="CR443" s="160"/>
      <c r="CS443" s="160"/>
      <c r="CT443" s="160"/>
      <c r="CU443" s="160"/>
      <c r="CV443" s="160"/>
      <c r="CW443" s="160"/>
      <c r="CX443" s="160"/>
      <c r="CY443" s="160"/>
      <c r="CZ443" s="160"/>
      <c r="DA443" s="160"/>
      <c r="DB443" s="160"/>
      <c r="DC443" s="160"/>
      <c r="DD443" s="160"/>
      <c r="DE443" s="160"/>
      <c r="DF443" s="160"/>
      <c r="DG443" s="160"/>
      <c r="DH443" s="160"/>
      <c r="DI443" s="160"/>
      <c r="DJ443" s="160"/>
      <c r="DK443" s="160"/>
      <c r="DL443" s="160"/>
      <c r="DM443" s="160"/>
      <c r="DN443" s="160"/>
      <c r="DO443" s="160"/>
      <c r="DP443" s="160"/>
      <c r="DQ443" s="160"/>
      <c r="DR443" s="160"/>
      <c r="DS443" s="160"/>
      <c r="DT443" s="160"/>
      <c r="DU443" s="160"/>
      <c r="DV443" s="160"/>
      <c r="DW443" s="160"/>
      <c r="DX443" s="160"/>
      <c r="DY443" s="160"/>
      <c r="DZ443" s="160"/>
      <c r="EA443" s="160"/>
      <c r="EB443" s="160"/>
      <c r="EC443" s="160"/>
      <c r="ED443" s="160"/>
      <c r="EE443" s="160"/>
      <c r="EF443" s="160"/>
      <c r="EG443" s="160"/>
      <c r="EH443" s="160"/>
      <c r="EI443" s="160"/>
      <c r="EJ443" s="160"/>
      <c r="EK443" s="160"/>
      <c r="EL443" s="160"/>
      <c r="EM443" s="160"/>
      <c r="EN443" s="160"/>
      <c r="EO443" s="160"/>
      <c r="EP443" s="160"/>
      <c r="EQ443" s="160"/>
      <c r="ER443" s="160"/>
      <c r="ES443" s="160"/>
      <c r="ET443" s="160"/>
      <c r="EU443" s="160"/>
      <c r="EV443" s="160"/>
      <c r="EW443" s="160"/>
      <c r="EX443" s="160"/>
      <c r="EY443" s="160"/>
      <c r="EZ443" s="160"/>
      <c r="FA443" s="160"/>
      <c r="FB443" s="160"/>
      <c r="FC443" s="160"/>
      <c r="FD443" s="160"/>
      <c r="FE443" s="160"/>
      <c r="FF443" s="160"/>
      <c r="FG443" s="160"/>
      <c r="FH443" s="160"/>
      <c r="FI443" s="160"/>
      <c r="FJ443" s="160"/>
      <c r="FK443" s="160"/>
      <c r="FL443" s="160"/>
      <c r="FM443" s="160"/>
      <c r="FN443" s="160"/>
      <c r="FO443" s="160"/>
      <c r="FP443" s="160"/>
      <c r="FQ443" s="160"/>
      <c r="FR443" s="160"/>
      <c r="FS443" s="160"/>
      <c r="FT443" s="160"/>
      <c r="FU443" s="160"/>
      <c r="FV443" s="160"/>
      <c r="FW443" s="160"/>
      <c r="FX443" s="160"/>
      <c r="FY443" s="160"/>
      <c r="FZ443" s="160"/>
      <c r="GA443" s="160"/>
      <c r="GB443" s="160"/>
      <c r="GC443" s="160"/>
      <c r="GD443" s="160"/>
      <c r="GE443" s="160"/>
      <c r="GF443" s="160"/>
      <c r="GG443" s="160"/>
      <c r="GH443" s="160"/>
      <c r="GI443" s="160"/>
      <c r="GJ443" s="160"/>
      <c r="GK443" s="160"/>
      <c r="GL443" s="160"/>
      <c r="GM443" s="160"/>
      <c r="GN443" s="160"/>
      <c r="GO443" s="160"/>
      <c r="GP443" s="160"/>
      <c r="GQ443" s="160"/>
      <c r="GR443" s="160"/>
      <c r="GS443" s="160"/>
      <c r="GT443" s="160"/>
      <c r="GU443" s="160"/>
      <c r="GV443" s="160"/>
      <c r="GW443" s="160"/>
      <c r="GX443" s="160"/>
      <c r="GY443" s="160"/>
      <c r="GZ443" s="160"/>
      <c r="HA443" s="160"/>
      <c r="HB443" s="160"/>
      <c r="HC443" s="160"/>
      <c r="HD443" s="160"/>
      <c r="HE443" s="160"/>
      <c r="HF443" s="160"/>
      <c r="HG443" s="160"/>
      <c r="HH443" s="160"/>
      <c r="HI443" s="160"/>
      <c r="HJ443" s="160"/>
      <c r="HK443" s="160"/>
      <c r="HL443" s="160"/>
      <c r="HM443" s="160"/>
      <c r="HN443" s="160"/>
      <c r="HO443" s="160"/>
      <c r="HP443" s="160"/>
      <c r="HQ443" s="160"/>
      <c r="HR443" s="160"/>
      <c r="HS443" s="160"/>
      <c r="HT443" s="160"/>
      <c r="HU443" s="160"/>
      <c r="HV443" s="160"/>
      <c r="HW443" s="160"/>
      <c r="HX443" s="160"/>
      <c r="HY443" s="160"/>
      <c r="HZ443" s="160"/>
      <c r="IA443" s="160"/>
      <c r="IB443" s="160"/>
      <c r="IC443" s="160"/>
      <c r="ID443" s="160"/>
      <c r="IE443" s="160"/>
      <c r="IF443" s="160"/>
      <c r="IG443" s="160"/>
      <c r="IH443" s="160"/>
      <c r="II443" s="160"/>
      <c r="IJ443" s="160"/>
      <c r="IK443" s="160"/>
      <c r="IL443" s="160"/>
      <c r="IM443" s="160"/>
      <c r="IN443" s="160"/>
      <c r="IO443" s="160"/>
      <c r="IP443" s="160"/>
      <c r="IQ443" s="160"/>
      <c r="IR443" s="160"/>
      <c r="IS443" s="160"/>
      <c r="IT443" s="160"/>
      <c r="IU443" s="160"/>
      <c r="IV443" s="160"/>
      <c r="IW443" s="160"/>
      <c r="IX443" s="160"/>
      <c r="IY443" s="160"/>
      <c r="IZ443" s="160"/>
      <c r="JA443" s="160"/>
      <c r="JB443" s="160"/>
      <c r="JC443" s="160"/>
      <c r="JD443" s="160"/>
      <c r="JE443" s="160"/>
      <c r="JF443" s="160"/>
      <c r="JG443" s="160"/>
      <c r="JH443" s="160"/>
      <c r="JI443" s="160"/>
      <c r="JJ443" s="160"/>
      <c r="JK443" s="160"/>
      <c r="JL443" s="160"/>
      <c r="JM443" s="160"/>
      <c r="JN443" s="160"/>
      <c r="JO443" s="160"/>
      <c r="JP443" s="160"/>
      <c r="JQ443" s="160"/>
      <c r="JR443" s="160"/>
      <c r="JS443" s="160"/>
      <c r="JT443" s="160"/>
      <c r="JU443" s="160"/>
      <c r="JV443" s="160"/>
      <c r="JW443" s="160"/>
      <c r="JX443" s="160"/>
      <c r="JY443" s="160"/>
      <c r="JZ443" s="160"/>
      <c r="KA443" s="160"/>
      <c r="KB443" s="160"/>
      <c r="KC443" s="160"/>
      <c r="KD443" s="160"/>
      <c r="KE443" s="160"/>
      <c r="KF443" s="160"/>
      <c r="KG443" s="160"/>
      <c r="KH443" s="160"/>
      <c r="KI443" s="160"/>
      <c r="KJ443" s="160"/>
      <c r="KK443" s="160"/>
      <c r="KL443" s="160"/>
      <c r="KM443" s="160"/>
      <c r="KN443" s="160"/>
      <c r="KO443" s="160"/>
      <c r="KP443" s="160"/>
      <c r="KQ443" s="160"/>
      <c r="KR443" s="160"/>
      <c r="KS443" s="160"/>
      <c r="KT443" s="160"/>
      <c r="KU443" s="160"/>
      <c r="KV443" s="160"/>
      <c r="KW443" s="160"/>
      <c r="KX443" s="160"/>
      <c r="KY443" s="160"/>
      <c r="KZ443" s="160"/>
      <c r="LA443" s="160"/>
      <c r="LB443" s="160"/>
      <c r="LC443" s="160"/>
      <c r="LD443" s="160"/>
      <c r="LE443" s="160"/>
      <c r="LF443" s="160"/>
      <c r="LG443" s="160"/>
      <c r="LH443" s="160"/>
      <c r="LI443" s="160"/>
      <c r="LJ443" s="160"/>
      <c r="LK443" s="160"/>
      <c r="LL443" s="160"/>
      <c r="LM443" s="160"/>
      <c r="LN443" s="160"/>
      <c r="LO443" s="160"/>
      <c r="LP443" s="160"/>
      <c r="LQ443" s="160"/>
      <c r="LR443" s="160"/>
      <c r="LS443" s="160"/>
      <c r="LT443" s="160"/>
      <c r="LU443" s="160"/>
      <c r="LV443" s="160"/>
      <c r="LW443" s="160"/>
      <c r="LX443" s="160"/>
      <c r="LY443" s="160"/>
      <c r="LZ443" s="160"/>
      <c r="MA443" s="160"/>
      <c r="MB443" s="160"/>
      <c r="MC443" s="160"/>
      <c r="MD443" s="160"/>
      <c r="ME443" s="160"/>
      <c r="MF443" s="160"/>
      <c r="MG443" s="160"/>
      <c r="MH443" s="160"/>
      <c r="MI443" s="160"/>
      <c r="MJ443" s="160"/>
      <c r="MK443" s="160"/>
      <c r="ML443" s="160"/>
      <c r="MM443" s="160"/>
      <c r="MN443" s="160"/>
      <c r="MO443" s="160"/>
      <c r="MP443" s="160"/>
      <c r="MQ443" s="160"/>
      <c r="MR443" s="160"/>
      <c r="MS443" s="160"/>
      <c r="MT443" s="160"/>
      <c r="MU443" s="160"/>
      <c r="MV443" s="160"/>
      <c r="MW443" s="160"/>
      <c r="MX443" s="160"/>
      <c r="MY443" s="160"/>
      <c r="MZ443" s="160"/>
      <c r="NA443" s="160"/>
      <c r="NB443" s="160"/>
      <c r="NC443" s="160"/>
      <c r="ND443" s="160"/>
      <c r="NE443" s="160"/>
      <c r="NF443" s="160"/>
      <c r="NG443" s="160"/>
      <c r="NH443" s="160"/>
      <c r="NI443" s="160"/>
      <c r="NJ443" s="160"/>
      <c r="NK443" s="160"/>
      <c r="NL443" s="160"/>
      <c r="NM443" s="160"/>
      <c r="NN443" s="160"/>
      <c r="NO443" s="160"/>
      <c r="NP443" s="160"/>
      <c r="NQ443" s="160"/>
      <c r="NR443" s="160"/>
      <c r="NS443" s="160"/>
      <c r="NT443" s="160"/>
      <c r="NU443" s="160"/>
      <c r="NV443" s="160"/>
      <c r="NW443" s="160"/>
      <c r="NX443" s="160"/>
      <c r="NY443" s="160"/>
      <c r="NZ443" s="160"/>
      <c r="OA443" s="160"/>
      <c r="OB443" s="160"/>
      <c r="OC443" s="160"/>
      <c r="OD443" s="160"/>
      <c r="OE443" s="160"/>
      <c r="OF443" s="160"/>
      <c r="OG443" s="160"/>
      <c r="OH443" s="160"/>
      <c r="OI443" s="160"/>
      <c r="OJ443" s="160"/>
      <c r="OK443" s="160"/>
      <c r="OL443" s="160"/>
      <c r="OM443" s="160"/>
      <c r="ON443" s="160"/>
      <c r="OO443" s="160"/>
      <c r="OP443" s="160"/>
      <c r="OQ443" s="160"/>
      <c r="OR443" s="160"/>
      <c r="OS443" s="160"/>
      <c r="OT443" s="160"/>
      <c r="OU443" s="160"/>
      <c r="OV443" s="160"/>
      <c r="OW443" s="160"/>
      <c r="OX443" s="160"/>
      <c r="OY443" s="160"/>
      <c r="OZ443" s="160"/>
      <c r="PA443" s="160"/>
      <c r="PB443" s="160"/>
      <c r="PC443" s="160"/>
      <c r="PD443" s="160"/>
      <c r="PE443" s="160"/>
      <c r="PF443" s="160"/>
      <c r="PG443" s="160"/>
      <c r="PH443" s="160"/>
      <c r="PI443" s="160"/>
      <c r="PJ443" s="160"/>
      <c r="PK443" s="160"/>
      <c r="PL443" s="160"/>
      <c r="PM443" s="160"/>
      <c r="PN443" s="160"/>
      <c r="PO443" s="160"/>
      <c r="PP443" s="160"/>
      <c r="PQ443" s="160"/>
      <c r="PR443" s="160"/>
      <c r="PS443" s="160"/>
      <c r="PT443" s="160"/>
      <c r="PU443" s="160"/>
      <c r="PV443" s="160"/>
      <c r="PW443" s="160"/>
      <c r="PX443" s="160"/>
      <c r="PY443" s="160"/>
      <c r="PZ443" s="160"/>
      <c r="QA443" s="160"/>
      <c r="QB443" s="160"/>
      <c r="QC443" s="160"/>
      <c r="QD443" s="160"/>
      <c r="QE443" s="160"/>
      <c r="QF443" s="160"/>
      <c r="QG443" s="160"/>
      <c r="QH443" s="160"/>
      <c r="QI443" s="160"/>
      <c r="QJ443" s="160"/>
      <c r="QK443" s="160"/>
      <c r="QL443" s="160"/>
      <c r="QM443" s="160"/>
      <c r="QN443" s="160"/>
      <c r="QO443" s="160"/>
      <c r="QP443" s="160"/>
      <c r="QQ443" s="160"/>
      <c r="QR443" s="160"/>
      <c r="QS443" s="160"/>
      <c r="QT443" s="160"/>
      <c r="QU443" s="160"/>
      <c r="QV443" s="160"/>
      <c r="QW443" s="160"/>
      <c r="QX443" s="160"/>
      <c r="QY443" s="160"/>
      <c r="QZ443" s="160"/>
      <c r="RA443" s="160"/>
      <c r="RB443" s="160"/>
      <c r="RC443" s="160"/>
      <c r="RD443" s="160"/>
      <c r="RE443" s="160"/>
      <c r="RF443" s="160"/>
      <c r="RG443" s="160"/>
      <c r="RH443" s="160"/>
      <c r="RI443" s="160"/>
      <c r="RJ443" s="160"/>
      <c r="RK443" s="160"/>
      <c r="RL443" s="160"/>
      <c r="RM443" s="160"/>
      <c r="RN443" s="160"/>
      <c r="RO443" s="160"/>
      <c r="RP443" s="160"/>
      <c r="RQ443" s="160"/>
      <c r="RR443" s="160"/>
      <c r="RS443" s="160"/>
      <c r="RT443" s="160"/>
      <c r="RU443" s="160"/>
      <c r="RV443" s="160"/>
      <c r="RW443" s="160"/>
      <c r="RX443" s="160"/>
      <c r="RY443" s="160"/>
      <c r="RZ443" s="160"/>
      <c r="SA443" s="160"/>
      <c r="SB443" s="160"/>
      <c r="SC443" s="160"/>
      <c r="SD443" s="160"/>
      <c r="SE443" s="160"/>
      <c r="SF443" s="160"/>
      <c r="SG443" s="160"/>
      <c r="SH443" s="160"/>
      <c r="SI443" s="160"/>
      <c r="SJ443" s="160"/>
      <c r="SK443" s="160"/>
      <c r="SL443" s="160"/>
      <c r="SM443" s="160"/>
      <c r="SN443" s="160"/>
      <c r="SO443" s="160"/>
      <c r="SP443" s="160"/>
      <c r="SQ443" s="160"/>
      <c r="SR443" s="160"/>
      <c r="SS443" s="160"/>
      <c r="ST443" s="160"/>
      <c r="SU443" s="160"/>
      <c r="SV443" s="160"/>
      <c r="SW443" s="160"/>
      <c r="SX443" s="160"/>
      <c r="SY443" s="160"/>
      <c r="SZ443" s="160"/>
      <c r="TA443" s="160"/>
      <c r="TB443" s="160"/>
      <c r="TC443" s="160"/>
      <c r="TD443" s="160"/>
      <c r="TE443" s="160"/>
      <c r="TF443" s="160"/>
    </row>
    <row r="444" spans="1:526">
      <c r="A444" s="160"/>
      <c r="B444" s="160"/>
      <c r="C444" s="160"/>
      <c r="D444" s="160"/>
      <c r="E444" s="160"/>
      <c r="F444" s="160"/>
      <c r="G444" s="160"/>
      <c r="H444" s="160"/>
      <c r="I444" s="160"/>
      <c r="J444" s="160"/>
      <c r="K444" s="160"/>
      <c r="L444" s="160"/>
      <c r="M444" s="160"/>
      <c r="N444" s="160"/>
      <c r="O444" s="160"/>
      <c r="P444" s="160"/>
      <c r="Q444" s="160"/>
      <c r="R444" s="160"/>
      <c r="S444" s="160"/>
      <c r="T444" s="160"/>
      <c r="U444" s="160"/>
      <c r="V444" s="160"/>
      <c r="W444" s="160"/>
      <c r="X444" s="160"/>
      <c r="Y444" s="160"/>
      <c r="Z444" s="160"/>
      <c r="AA444" s="160"/>
      <c r="AB444" s="160"/>
      <c r="AC444" s="160"/>
      <c r="AD444" s="160"/>
      <c r="AE444" s="160"/>
      <c r="AF444" s="160"/>
      <c r="AG444" s="160"/>
      <c r="AH444" s="160"/>
      <c r="AI444" s="160"/>
      <c r="AJ444" s="160"/>
      <c r="AK444" s="160"/>
      <c r="AL444" s="160"/>
      <c r="AM444" s="160"/>
      <c r="AN444" s="160"/>
      <c r="AO444" s="160"/>
      <c r="AP444" s="160"/>
      <c r="AQ444" s="160"/>
      <c r="AR444" s="160"/>
      <c r="AS444" s="160"/>
      <c r="AT444" s="160"/>
      <c r="AU444" s="160"/>
      <c r="AV444" s="160"/>
      <c r="AW444" s="160"/>
      <c r="AX444" s="160"/>
      <c r="AY444" s="160"/>
      <c r="AZ444" s="160"/>
      <c r="BA444" s="160"/>
      <c r="BB444" s="160"/>
      <c r="BC444" s="160"/>
      <c r="BD444" s="160"/>
      <c r="BE444" s="160"/>
      <c r="BF444" s="160"/>
      <c r="BG444" s="160"/>
      <c r="BH444" s="160"/>
      <c r="BI444" s="160"/>
      <c r="BJ444" s="160"/>
      <c r="BK444" s="160"/>
      <c r="BL444" s="160"/>
      <c r="BM444" s="160"/>
      <c r="BN444" s="160"/>
      <c r="BO444" s="160"/>
      <c r="BP444" s="160"/>
      <c r="BQ444" s="160"/>
      <c r="BR444" s="160"/>
      <c r="BS444" s="160"/>
      <c r="BT444" s="160"/>
      <c r="BU444" s="160"/>
      <c r="BV444" s="160"/>
      <c r="BW444" s="160"/>
      <c r="BX444" s="160"/>
      <c r="BY444" s="160"/>
      <c r="BZ444" s="160"/>
      <c r="CA444" s="160"/>
      <c r="CB444" s="160"/>
      <c r="CC444" s="160"/>
      <c r="CD444" s="160"/>
      <c r="CE444" s="160"/>
      <c r="CF444" s="160"/>
      <c r="CG444" s="160"/>
      <c r="CH444" s="160"/>
      <c r="CI444" s="160"/>
      <c r="CJ444" s="160"/>
      <c r="CK444" s="160"/>
      <c r="CL444" s="160"/>
      <c r="CM444" s="160"/>
      <c r="CN444" s="160"/>
      <c r="CO444" s="160"/>
      <c r="CP444" s="160"/>
      <c r="CQ444" s="160"/>
      <c r="CR444" s="160"/>
      <c r="CS444" s="160"/>
      <c r="CT444" s="160"/>
      <c r="CU444" s="160"/>
      <c r="CV444" s="160"/>
      <c r="CW444" s="160"/>
      <c r="CX444" s="160"/>
      <c r="CY444" s="160"/>
      <c r="CZ444" s="160"/>
      <c r="DA444" s="160"/>
      <c r="DB444" s="160"/>
      <c r="DC444" s="160"/>
      <c r="DD444" s="160"/>
      <c r="DE444" s="160"/>
      <c r="DF444" s="160"/>
      <c r="DG444" s="160"/>
      <c r="DH444" s="160"/>
      <c r="DI444" s="160"/>
      <c r="DJ444" s="160"/>
      <c r="DK444" s="160"/>
      <c r="DL444" s="160"/>
      <c r="DM444" s="160"/>
      <c r="DN444" s="160"/>
      <c r="DO444" s="160"/>
      <c r="DP444" s="160"/>
      <c r="DQ444" s="160"/>
      <c r="DR444" s="160"/>
      <c r="DS444" s="160"/>
      <c r="DT444" s="160"/>
      <c r="DU444" s="160"/>
      <c r="DV444" s="160"/>
      <c r="DW444" s="160"/>
      <c r="DX444" s="160"/>
      <c r="DY444" s="160"/>
      <c r="DZ444" s="160"/>
      <c r="EA444" s="160"/>
      <c r="EB444" s="160"/>
      <c r="EC444" s="160"/>
      <c r="ED444" s="160"/>
      <c r="EE444" s="160"/>
      <c r="EF444" s="160"/>
      <c r="EG444" s="160"/>
      <c r="EH444" s="160"/>
      <c r="EI444" s="160"/>
      <c r="EJ444" s="160"/>
      <c r="EK444" s="160"/>
      <c r="EL444" s="160"/>
      <c r="EM444" s="160"/>
      <c r="EN444" s="160"/>
      <c r="EO444" s="160"/>
      <c r="EP444" s="160"/>
      <c r="EQ444" s="160"/>
      <c r="ER444" s="160"/>
      <c r="ES444" s="160"/>
      <c r="ET444" s="160"/>
      <c r="EU444" s="160"/>
      <c r="EV444" s="160"/>
      <c r="EW444" s="160"/>
      <c r="EX444" s="160"/>
      <c r="EY444" s="160"/>
      <c r="EZ444" s="160"/>
      <c r="FA444" s="160"/>
      <c r="FB444" s="160"/>
      <c r="FC444" s="160"/>
      <c r="FD444" s="160"/>
      <c r="FE444" s="160"/>
      <c r="FF444" s="160"/>
      <c r="FG444" s="160"/>
      <c r="FH444" s="160"/>
      <c r="FI444" s="160"/>
      <c r="FJ444" s="160"/>
      <c r="FK444" s="160"/>
      <c r="FL444" s="160"/>
      <c r="FM444" s="160"/>
      <c r="FN444" s="160"/>
      <c r="FO444" s="160"/>
      <c r="FP444" s="160"/>
      <c r="FQ444" s="160"/>
      <c r="FR444" s="160"/>
      <c r="FS444" s="160"/>
      <c r="FT444" s="160"/>
      <c r="FU444" s="160"/>
      <c r="FV444" s="160"/>
      <c r="FW444" s="160"/>
      <c r="FX444" s="160"/>
      <c r="FY444" s="160"/>
      <c r="FZ444" s="160"/>
      <c r="GA444" s="160"/>
      <c r="GB444" s="160"/>
      <c r="GC444" s="160"/>
      <c r="GD444" s="160"/>
      <c r="GE444" s="160"/>
      <c r="GF444" s="160"/>
      <c r="GG444" s="160"/>
      <c r="GH444" s="160"/>
      <c r="GI444" s="160"/>
      <c r="GJ444" s="160"/>
      <c r="GK444" s="160"/>
      <c r="GL444" s="160"/>
      <c r="GM444" s="160"/>
      <c r="GN444" s="160"/>
      <c r="GO444" s="160"/>
      <c r="GP444" s="160"/>
      <c r="GQ444" s="160"/>
      <c r="GR444" s="160"/>
      <c r="GS444" s="160"/>
      <c r="GT444" s="160"/>
      <c r="GU444" s="160"/>
      <c r="GV444" s="160"/>
      <c r="GW444" s="160"/>
      <c r="GX444" s="160"/>
      <c r="GY444" s="160"/>
      <c r="GZ444" s="160"/>
      <c r="HA444" s="160"/>
      <c r="HB444" s="160"/>
      <c r="HC444" s="160"/>
      <c r="HD444" s="160"/>
      <c r="HE444" s="160"/>
      <c r="HF444" s="160"/>
      <c r="HG444" s="160"/>
      <c r="HH444" s="160"/>
      <c r="HI444" s="160"/>
      <c r="HJ444" s="160"/>
      <c r="HK444" s="160"/>
      <c r="HL444" s="160"/>
      <c r="HM444" s="160"/>
      <c r="HN444" s="160"/>
      <c r="HO444" s="160"/>
      <c r="HP444" s="160"/>
      <c r="HQ444" s="160"/>
      <c r="HR444" s="160"/>
      <c r="HS444" s="160"/>
      <c r="HT444" s="160"/>
      <c r="HU444" s="160"/>
      <c r="HV444" s="160"/>
      <c r="HW444" s="160"/>
      <c r="HX444" s="160"/>
      <c r="HY444" s="160"/>
      <c r="HZ444" s="160"/>
      <c r="IA444" s="160"/>
      <c r="IB444" s="160"/>
      <c r="IC444" s="160"/>
      <c r="ID444" s="160"/>
      <c r="IE444" s="160"/>
      <c r="IF444" s="160"/>
      <c r="IG444" s="160"/>
      <c r="IH444" s="160"/>
      <c r="II444" s="160"/>
      <c r="IJ444" s="160"/>
      <c r="IK444" s="160"/>
      <c r="IL444" s="160"/>
      <c r="IM444" s="160"/>
      <c r="IN444" s="160"/>
      <c r="IO444" s="160"/>
      <c r="IP444" s="160"/>
      <c r="IQ444" s="160"/>
      <c r="IR444" s="160"/>
      <c r="IS444" s="160"/>
      <c r="IT444" s="160"/>
      <c r="IU444" s="160"/>
      <c r="IV444" s="160"/>
      <c r="IW444" s="160"/>
      <c r="IX444" s="160"/>
      <c r="IY444" s="160"/>
      <c r="IZ444" s="160"/>
      <c r="JA444" s="160"/>
      <c r="JB444" s="160"/>
      <c r="JC444" s="160"/>
      <c r="JD444" s="160"/>
      <c r="JE444" s="160"/>
      <c r="JF444" s="160"/>
      <c r="JG444" s="160"/>
      <c r="JH444" s="160"/>
      <c r="JI444" s="160"/>
      <c r="JJ444" s="160"/>
      <c r="JK444" s="160"/>
      <c r="JL444" s="160"/>
      <c r="JM444" s="160"/>
      <c r="JN444" s="160"/>
      <c r="JO444" s="160"/>
      <c r="JP444" s="160"/>
      <c r="JQ444" s="160"/>
      <c r="JR444" s="160"/>
      <c r="JS444" s="160"/>
      <c r="JT444" s="160"/>
      <c r="JU444" s="160"/>
      <c r="JV444" s="160"/>
      <c r="JW444" s="160"/>
      <c r="JX444" s="160"/>
      <c r="JY444" s="160"/>
      <c r="JZ444" s="160"/>
      <c r="KA444" s="160"/>
      <c r="KB444" s="160"/>
      <c r="KC444" s="160"/>
      <c r="KD444" s="160"/>
      <c r="KE444" s="160"/>
      <c r="KF444" s="160"/>
      <c r="KG444" s="160"/>
      <c r="KH444" s="160"/>
      <c r="KI444" s="160"/>
      <c r="KJ444" s="160"/>
      <c r="KK444" s="160"/>
      <c r="KL444" s="160"/>
      <c r="KM444" s="160"/>
      <c r="KN444" s="160"/>
      <c r="KO444" s="160"/>
      <c r="KP444" s="160"/>
      <c r="KQ444" s="160"/>
      <c r="KR444" s="160"/>
      <c r="KS444" s="160"/>
      <c r="KT444" s="160"/>
      <c r="KU444" s="160"/>
      <c r="KV444" s="160"/>
      <c r="KW444" s="160"/>
      <c r="KX444" s="160"/>
      <c r="KY444" s="160"/>
      <c r="KZ444" s="160"/>
      <c r="LA444" s="160"/>
      <c r="LB444" s="160"/>
      <c r="LC444" s="160"/>
      <c r="LD444" s="160"/>
      <c r="LE444" s="160"/>
      <c r="LF444" s="160"/>
      <c r="LG444" s="160"/>
      <c r="LH444" s="160"/>
      <c r="LI444" s="160"/>
      <c r="LJ444" s="160"/>
      <c r="LK444" s="160"/>
      <c r="LL444" s="160"/>
      <c r="LM444" s="160"/>
      <c r="LN444" s="160"/>
      <c r="LO444" s="160"/>
      <c r="LP444" s="160"/>
      <c r="LQ444" s="160"/>
      <c r="LR444" s="160"/>
      <c r="LS444" s="160"/>
      <c r="LT444" s="160"/>
      <c r="LU444" s="160"/>
      <c r="LV444" s="160"/>
      <c r="LW444" s="160"/>
      <c r="LX444" s="160"/>
      <c r="LY444" s="160"/>
      <c r="LZ444" s="160"/>
      <c r="MA444" s="160"/>
      <c r="MB444" s="160"/>
      <c r="MC444" s="160"/>
      <c r="MD444" s="160"/>
      <c r="ME444" s="160"/>
      <c r="MF444" s="160"/>
      <c r="MG444" s="160"/>
      <c r="MH444" s="160"/>
      <c r="MI444" s="160"/>
      <c r="MJ444" s="160"/>
      <c r="MK444" s="160"/>
      <c r="ML444" s="160"/>
      <c r="MM444" s="160"/>
      <c r="MN444" s="160"/>
      <c r="MO444" s="160"/>
      <c r="MP444" s="160"/>
      <c r="MQ444" s="160"/>
      <c r="MR444" s="160"/>
      <c r="MS444" s="160"/>
      <c r="MT444" s="160"/>
      <c r="MU444" s="160"/>
      <c r="MV444" s="160"/>
      <c r="MW444" s="160"/>
      <c r="MX444" s="160"/>
      <c r="MY444" s="160"/>
      <c r="MZ444" s="160"/>
      <c r="NA444" s="160"/>
      <c r="NB444" s="160"/>
      <c r="NC444" s="160"/>
      <c r="ND444" s="160"/>
      <c r="NE444" s="160"/>
      <c r="NF444" s="160"/>
      <c r="NG444" s="160"/>
      <c r="NH444" s="160"/>
      <c r="NI444" s="160"/>
      <c r="NJ444" s="160"/>
      <c r="NK444" s="160"/>
      <c r="NL444" s="160"/>
      <c r="NM444" s="160"/>
      <c r="NN444" s="160"/>
      <c r="NO444" s="160"/>
      <c r="NP444" s="160"/>
      <c r="NQ444" s="160"/>
      <c r="NR444" s="160"/>
      <c r="NS444" s="160"/>
      <c r="NT444" s="160"/>
      <c r="NU444" s="160"/>
      <c r="NV444" s="160"/>
      <c r="NW444" s="160"/>
      <c r="NX444" s="160"/>
      <c r="NY444" s="160"/>
      <c r="NZ444" s="160"/>
      <c r="OA444" s="160"/>
      <c r="OB444" s="160"/>
      <c r="OC444" s="160"/>
      <c r="OD444" s="160"/>
      <c r="OE444" s="160"/>
      <c r="OF444" s="160"/>
      <c r="OG444" s="160"/>
      <c r="OH444" s="160"/>
      <c r="OI444" s="160"/>
      <c r="OJ444" s="160"/>
      <c r="OK444" s="160"/>
      <c r="OL444" s="160"/>
      <c r="OM444" s="160"/>
      <c r="ON444" s="160"/>
      <c r="OO444" s="160"/>
      <c r="OP444" s="160"/>
      <c r="OQ444" s="160"/>
      <c r="OR444" s="160"/>
      <c r="OS444" s="160"/>
      <c r="OT444" s="160"/>
      <c r="OU444" s="160"/>
      <c r="OV444" s="160"/>
      <c r="OW444" s="160"/>
      <c r="OX444" s="160"/>
      <c r="OY444" s="160"/>
      <c r="OZ444" s="160"/>
      <c r="PA444" s="160"/>
      <c r="PB444" s="160"/>
      <c r="PC444" s="160"/>
      <c r="PD444" s="160"/>
      <c r="PE444" s="160"/>
      <c r="PF444" s="160"/>
      <c r="PG444" s="160"/>
      <c r="PH444" s="160"/>
      <c r="PI444" s="160"/>
      <c r="PJ444" s="160"/>
      <c r="PK444" s="160"/>
      <c r="PL444" s="160"/>
      <c r="PM444" s="160"/>
      <c r="PN444" s="160"/>
      <c r="PO444" s="160"/>
      <c r="PP444" s="160"/>
      <c r="PQ444" s="160"/>
      <c r="PR444" s="160"/>
      <c r="PS444" s="160"/>
      <c r="PT444" s="160"/>
      <c r="PU444" s="160"/>
      <c r="PV444" s="160"/>
      <c r="PW444" s="160"/>
      <c r="PX444" s="160"/>
      <c r="PY444" s="160"/>
      <c r="PZ444" s="160"/>
      <c r="QA444" s="160"/>
      <c r="QB444" s="160"/>
      <c r="QC444" s="160"/>
      <c r="QD444" s="160"/>
      <c r="QE444" s="160"/>
      <c r="QF444" s="160"/>
      <c r="QG444" s="160"/>
      <c r="QH444" s="160"/>
      <c r="QI444" s="160"/>
      <c r="QJ444" s="160"/>
      <c r="QK444" s="160"/>
      <c r="QL444" s="160"/>
      <c r="QM444" s="160"/>
      <c r="QN444" s="160"/>
      <c r="QO444" s="160"/>
      <c r="QP444" s="160"/>
      <c r="QQ444" s="160"/>
      <c r="QR444" s="160"/>
      <c r="QS444" s="160"/>
      <c r="QT444" s="160"/>
      <c r="QU444" s="160"/>
      <c r="QV444" s="160"/>
      <c r="QW444" s="160"/>
      <c r="QX444" s="160"/>
      <c r="QY444" s="160"/>
      <c r="QZ444" s="160"/>
      <c r="RA444" s="160"/>
      <c r="RB444" s="160"/>
      <c r="RC444" s="160"/>
      <c r="RD444" s="160"/>
      <c r="RE444" s="160"/>
      <c r="RF444" s="160"/>
      <c r="RG444" s="160"/>
      <c r="RH444" s="160"/>
      <c r="RI444" s="160"/>
      <c r="RJ444" s="160"/>
      <c r="RK444" s="160"/>
      <c r="RL444" s="160"/>
      <c r="RM444" s="160"/>
      <c r="RN444" s="160"/>
      <c r="RO444" s="160"/>
      <c r="RP444" s="160"/>
      <c r="RQ444" s="160"/>
      <c r="RR444" s="160"/>
      <c r="RS444" s="160"/>
      <c r="RT444" s="160"/>
      <c r="RU444" s="160"/>
      <c r="RV444" s="160"/>
      <c r="RW444" s="160"/>
      <c r="RX444" s="160"/>
      <c r="RY444" s="160"/>
      <c r="RZ444" s="160"/>
      <c r="SA444" s="160"/>
      <c r="SB444" s="160"/>
      <c r="SC444" s="160"/>
      <c r="SD444" s="160"/>
      <c r="SE444" s="160"/>
      <c r="SF444" s="160"/>
      <c r="SG444" s="160"/>
      <c r="SH444" s="160"/>
      <c r="SI444" s="160"/>
      <c r="SJ444" s="160"/>
      <c r="SK444" s="160"/>
      <c r="SL444" s="160"/>
      <c r="SM444" s="160"/>
      <c r="SN444" s="160"/>
      <c r="SO444" s="160"/>
      <c r="SP444" s="160"/>
      <c r="SQ444" s="160"/>
      <c r="SR444" s="160"/>
      <c r="SS444" s="160"/>
      <c r="ST444" s="160"/>
      <c r="SU444" s="160"/>
      <c r="SV444" s="160"/>
      <c r="SW444" s="160"/>
      <c r="SX444" s="160"/>
      <c r="SY444" s="160"/>
      <c r="SZ444" s="160"/>
      <c r="TA444" s="160"/>
      <c r="TB444" s="160"/>
      <c r="TC444" s="160"/>
      <c r="TD444" s="160"/>
      <c r="TE444" s="160"/>
      <c r="TF444" s="160"/>
    </row>
    <row r="445" spans="1:526">
      <c r="A445" s="160"/>
      <c r="B445" s="160"/>
      <c r="C445" s="160"/>
      <c r="D445" s="160"/>
      <c r="E445" s="160"/>
      <c r="F445" s="160"/>
      <c r="G445" s="160"/>
      <c r="H445" s="160"/>
      <c r="I445" s="160"/>
      <c r="J445" s="160"/>
      <c r="K445" s="160"/>
      <c r="L445" s="160"/>
      <c r="M445" s="160"/>
      <c r="N445" s="160"/>
      <c r="O445" s="160"/>
      <c r="P445" s="160"/>
      <c r="Q445" s="160"/>
      <c r="R445" s="160"/>
      <c r="S445" s="160"/>
      <c r="T445" s="160"/>
      <c r="U445" s="160"/>
      <c r="V445" s="160"/>
      <c r="W445" s="160"/>
      <c r="X445" s="160"/>
      <c r="Y445" s="160"/>
      <c r="Z445" s="160"/>
      <c r="AA445" s="160"/>
      <c r="AB445" s="160"/>
      <c r="AC445" s="160"/>
      <c r="AD445" s="160"/>
      <c r="AE445" s="160"/>
      <c r="AF445" s="160"/>
      <c r="AG445" s="160"/>
      <c r="AH445" s="160"/>
      <c r="AI445" s="160"/>
      <c r="AJ445" s="160"/>
      <c r="AK445" s="160"/>
      <c r="AL445" s="160"/>
      <c r="AM445" s="160"/>
      <c r="AN445" s="160"/>
      <c r="AO445" s="160"/>
      <c r="AP445" s="160"/>
      <c r="AQ445" s="160"/>
      <c r="AR445" s="160"/>
      <c r="AS445" s="160"/>
      <c r="AT445" s="160"/>
      <c r="AU445" s="160"/>
      <c r="AV445" s="160"/>
      <c r="AW445" s="160"/>
      <c r="AX445" s="160"/>
      <c r="AY445" s="160"/>
      <c r="AZ445" s="160"/>
      <c r="BA445" s="160"/>
      <c r="BB445" s="160"/>
      <c r="BC445" s="160"/>
      <c r="BD445" s="160"/>
      <c r="BE445" s="160"/>
      <c r="BF445" s="160"/>
      <c r="BG445" s="160"/>
      <c r="BH445" s="160"/>
      <c r="BI445" s="160"/>
      <c r="BJ445" s="160"/>
      <c r="BK445" s="160"/>
      <c r="BL445" s="160"/>
      <c r="BM445" s="160"/>
      <c r="BN445" s="160"/>
      <c r="BO445" s="160"/>
      <c r="BP445" s="160"/>
      <c r="BQ445" s="160"/>
      <c r="BR445" s="160"/>
      <c r="BS445" s="160"/>
      <c r="BT445" s="160"/>
      <c r="BU445" s="160"/>
      <c r="BV445" s="160"/>
      <c r="BW445" s="160"/>
      <c r="BX445" s="160"/>
      <c r="BY445" s="160"/>
      <c r="BZ445" s="160"/>
      <c r="CA445" s="160"/>
      <c r="CB445" s="160"/>
      <c r="CC445" s="160"/>
      <c r="CD445" s="160"/>
      <c r="CE445" s="160"/>
      <c r="CF445" s="160"/>
      <c r="CG445" s="160"/>
      <c r="CH445" s="160"/>
      <c r="CI445" s="160"/>
      <c r="CJ445" s="160"/>
      <c r="CK445" s="160"/>
      <c r="CL445" s="160"/>
      <c r="CM445" s="160"/>
      <c r="CN445" s="160"/>
      <c r="CO445" s="160"/>
      <c r="CP445" s="160"/>
      <c r="CQ445" s="160"/>
      <c r="CR445" s="160"/>
      <c r="CS445" s="160"/>
      <c r="CT445" s="160"/>
      <c r="CU445" s="160"/>
      <c r="CV445" s="160"/>
      <c r="CW445" s="160"/>
      <c r="CX445" s="160"/>
      <c r="CY445" s="160"/>
      <c r="CZ445" s="160"/>
      <c r="DA445" s="160"/>
      <c r="DB445" s="160"/>
      <c r="DC445" s="160"/>
      <c r="DD445" s="160"/>
      <c r="DE445" s="160"/>
      <c r="DF445" s="160"/>
      <c r="DG445" s="160"/>
      <c r="DH445" s="160"/>
      <c r="DI445" s="160"/>
      <c r="DJ445" s="160"/>
      <c r="DK445" s="160"/>
      <c r="DL445" s="160"/>
      <c r="DM445" s="160"/>
      <c r="DN445" s="160"/>
      <c r="DO445" s="160"/>
      <c r="DP445" s="160"/>
      <c r="DQ445" s="160"/>
      <c r="DR445" s="160"/>
      <c r="DS445" s="160"/>
      <c r="DT445" s="160"/>
      <c r="DU445" s="160"/>
      <c r="DV445" s="160"/>
      <c r="DW445" s="160"/>
      <c r="DX445" s="160"/>
      <c r="DY445" s="160"/>
      <c r="DZ445" s="160"/>
      <c r="EA445" s="160"/>
      <c r="EB445" s="160"/>
      <c r="EC445" s="160"/>
      <c r="ED445" s="160"/>
      <c r="EE445" s="160"/>
      <c r="EF445" s="160"/>
      <c r="EG445" s="160"/>
      <c r="EH445" s="160"/>
      <c r="EI445" s="160"/>
      <c r="EJ445" s="160"/>
      <c r="EK445" s="160"/>
      <c r="EL445" s="160"/>
      <c r="EM445" s="160"/>
      <c r="EN445" s="160"/>
      <c r="EO445" s="160"/>
      <c r="EP445" s="160"/>
      <c r="EQ445" s="160"/>
      <c r="ER445" s="160"/>
      <c r="ES445" s="160"/>
      <c r="ET445" s="160"/>
      <c r="EU445" s="160"/>
      <c r="EV445" s="160"/>
      <c r="EW445" s="160"/>
      <c r="EX445" s="160"/>
      <c r="EY445" s="160"/>
      <c r="EZ445" s="160"/>
      <c r="FA445" s="160"/>
      <c r="FB445" s="160"/>
      <c r="FC445" s="160"/>
      <c r="FD445" s="160"/>
      <c r="FE445" s="160"/>
      <c r="FF445" s="160"/>
      <c r="FG445" s="160"/>
      <c r="FH445" s="160"/>
      <c r="FI445" s="160"/>
      <c r="FJ445" s="160"/>
      <c r="FK445" s="160"/>
      <c r="FL445" s="160"/>
      <c r="FM445" s="160"/>
      <c r="FN445" s="160"/>
      <c r="FO445" s="160"/>
      <c r="FP445" s="160"/>
      <c r="FQ445" s="160"/>
      <c r="FR445" s="160"/>
      <c r="FS445" s="160"/>
      <c r="FT445" s="160"/>
      <c r="FU445" s="160"/>
      <c r="FV445" s="160"/>
      <c r="FW445" s="160"/>
      <c r="FX445" s="160"/>
      <c r="FY445" s="160"/>
      <c r="FZ445" s="160"/>
      <c r="GA445" s="160"/>
      <c r="GB445" s="160"/>
      <c r="GC445" s="160"/>
      <c r="GD445" s="160"/>
      <c r="GE445" s="160"/>
      <c r="GF445" s="160"/>
      <c r="GG445" s="160"/>
      <c r="GH445" s="160"/>
      <c r="GI445" s="160"/>
      <c r="GJ445" s="160"/>
      <c r="GK445" s="160"/>
      <c r="GL445" s="160"/>
      <c r="GM445" s="160"/>
      <c r="GN445" s="160"/>
      <c r="GO445" s="160"/>
      <c r="GP445" s="160"/>
      <c r="GQ445" s="160"/>
      <c r="GR445" s="160"/>
      <c r="GS445" s="160"/>
      <c r="GT445" s="160"/>
      <c r="GU445" s="160"/>
      <c r="GV445" s="160"/>
      <c r="GW445" s="160"/>
      <c r="GX445" s="160"/>
      <c r="GY445" s="160"/>
      <c r="GZ445" s="160"/>
      <c r="HA445" s="160"/>
      <c r="HB445" s="160"/>
      <c r="HC445" s="160"/>
      <c r="HD445" s="160"/>
      <c r="HE445" s="160"/>
      <c r="HF445" s="160"/>
      <c r="HG445" s="160"/>
      <c r="HH445" s="160"/>
      <c r="HI445" s="160"/>
      <c r="HJ445" s="160"/>
      <c r="HK445" s="160"/>
      <c r="HL445" s="160"/>
      <c r="HM445" s="160"/>
      <c r="HN445" s="160"/>
      <c r="HO445" s="160"/>
      <c r="HP445" s="160"/>
      <c r="HQ445" s="160"/>
      <c r="HR445" s="160"/>
      <c r="HS445" s="160"/>
      <c r="HT445" s="160"/>
      <c r="HU445" s="160"/>
      <c r="HV445" s="160"/>
      <c r="HW445" s="160"/>
      <c r="HX445" s="160"/>
      <c r="HY445" s="160"/>
      <c r="HZ445" s="160"/>
      <c r="IA445" s="160"/>
      <c r="IB445" s="160"/>
      <c r="IC445" s="160"/>
      <c r="ID445" s="160"/>
      <c r="IE445" s="160"/>
      <c r="IF445" s="160"/>
      <c r="IG445" s="160"/>
      <c r="IH445" s="160"/>
      <c r="II445" s="160"/>
      <c r="IJ445" s="160"/>
      <c r="IK445" s="160"/>
      <c r="IL445" s="160"/>
      <c r="IM445" s="160"/>
      <c r="IN445" s="160"/>
      <c r="IO445" s="160"/>
      <c r="IP445" s="160"/>
      <c r="IQ445" s="160"/>
      <c r="IR445" s="160"/>
      <c r="IS445" s="160"/>
      <c r="IT445" s="160"/>
      <c r="IU445" s="160"/>
      <c r="IV445" s="160"/>
      <c r="IW445" s="160"/>
      <c r="IX445" s="160"/>
      <c r="IY445" s="160"/>
      <c r="IZ445" s="160"/>
      <c r="JA445" s="160"/>
      <c r="JB445" s="160"/>
      <c r="JC445" s="160"/>
      <c r="JD445" s="160"/>
      <c r="JE445" s="160"/>
      <c r="JF445" s="160"/>
      <c r="JG445" s="160"/>
      <c r="JH445" s="160"/>
      <c r="JI445" s="160"/>
      <c r="JJ445" s="160"/>
      <c r="JK445" s="160"/>
      <c r="JL445" s="160"/>
      <c r="JM445" s="160"/>
      <c r="JN445" s="160"/>
      <c r="JO445" s="160"/>
      <c r="JP445" s="160"/>
      <c r="JQ445" s="160"/>
      <c r="JR445" s="160"/>
      <c r="JS445" s="160"/>
      <c r="JT445" s="160"/>
      <c r="JU445" s="160"/>
      <c r="JV445" s="160"/>
      <c r="JW445" s="160"/>
      <c r="JX445" s="160"/>
      <c r="JY445" s="160"/>
      <c r="JZ445" s="160"/>
      <c r="KA445" s="160"/>
      <c r="KB445" s="160"/>
      <c r="KC445" s="160"/>
      <c r="KD445" s="160"/>
      <c r="KE445" s="160"/>
      <c r="KF445" s="160"/>
      <c r="KG445" s="160"/>
      <c r="KH445" s="160"/>
      <c r="KI445" s="160"/>
      <c r="KJ445" s="160"/>
      <c r="KK445" s="160"/>
      <c r="KL445" s="160"/>
      <c r="KM445" s="160"/>
      <c r="KN445" s="160"/>
      <c r="KO445" s="160"/>
      <c r="KP445" s="160"/>
      <c r="KQ445" s="160"/>
      <c r="KR445" s="160"/>
      <c r="KS445" s="160"/>
      <c r="KT445" s="160"/>
      <c r="KU445" s="160"/>
      <c r="KV445" s="160"/>
      <c r="KW445" s="160"/>
      <c r="KX445" s="160"/>
      <c r="KY445" s="160"/>
      <c r="KZ445" s="160"/>
      <c r="LA445" s="160"/>
      <c r="LB445" s="160"/>
      <c r="LC445" s="160"/>
      <c r="LD445" s="160"/>
      <c r="LE445" s="160"/>
      <c r="LF445" s="160"/>
      <c r="LG445" s="160"/>
      <c r="LH445" s="160"/>
      <c r="LI445" s="160"/>
      <c r="LJ445" s="160"/>
      <c r="LK445" s="160"/>
      <c r="LL445" s="160"/>
      <c r="LM445" s="160"/>
      <c r="LN445" s="160"/>
      <c r="LO445" s="160"/>
      <c r="LP445" s="160"/>
      <c r="LQ445" s="160"/>
      <c r="LR445" s="160"/>
      <c r="LS445" s="160"/>
      <c r="LT445" s="160"/>
      <c r="LU445" s="160"/>
      <c r="LV445" s="160"/>
      <c r="LW445" s="160"/>
      <c r="LX445" s="160"/>
      <c r="LY445" s="160"/>
      <c r="LZ445" s="160"/>
      <c r="MA445" s="160"/>
      <c r="MB445" s="160"/>
      <c r="MC445" s="160"/>
      <c r="MD445" s="160"/>
      <c r="ME445" s="160"/>
      <c r="MF445" s="160"/>
      <c r="MG445" s="160"/>
      <c r="MH445" s="160"/>
      <c r="MI445" s="160"/>
      <c r="MJ445" s="160"/>
      <c r="MK445" s="160"/>
      <c r="ML445" s="160"/>
      <c r="MM445" s="160"/>
      <c r="MN445" s="160"/>
      <c r="MO445" s="160"/>
      <c r="MP445" s="160"/>
      <c r="MQ445" s="160"/>
      <c r="MR445" s="160"/>
      <c r="MS445" s="160"/>
      <c r="MT445" s="160"/>
      <c r="MU445" s="160"/>
      <c r="MV445" s="160"/>
      <c r="MW445" s="160"/>
      <c r="MX445" s="160"/>
      <c r="MY445" s="160"/>
      <c r="MZ445" s="160"/>
      <c r="NA445" s="160"/>
      <c r="NB445" s="160"/>
      <c r="NC445" s="160"/>
      <c r="ND445" s="160"/>
      <c r="NE445" s="160"/>
      <c r="NF445" s="160"/>
      <c r="NG445" s="160"/>
      <c r="NH445" s="160"/>
      <c r="NI445" s="160"/>
      <c r="NJ445" s="160"/>
      <c r="NK445" s="160"/>
      <c r="NL445" s="160"/>
      <c r="NM445" s="160"/>
      <c r="NN445" s="160"/>
      <c r="NO445" s="160"/>
      <c r="NP445" s="160"/>
      <c r="NQ445" s="160"/>
      <c r="NR445" s="160"/>
      <c r="NS445" s="160"/>
      <c r="NT445" s="160"/>
      <c r="NU445" s="160"/>
      <c r="NV445" s="160"/>
      <c r="NW445" s="160"/>
      <c r="NX445" s="160"/>
      <c r="NY445" s="160"/>
      <c r="NZ445" s="160"/>
      <c r="OA445" s="160"/>
      <c r="OB445" s="160"/>
      <c r="OC445" s="160"/>
      <c r="OD445" s="160"/>
      <c r="OE445" s="160"/>
      <c r="OF445" s="160"/>
      <c r="OG445" s="160"/>
      <c r="OH445" s="160"/>
      <c r="OI445" s="160"/>
      <c r="OJ445" s="160"/>
      <c r="OK445" s="160"/>
      <c r="OL445" s="160"/>
      <c r="OM445" s="160"/>
      <c r="ON445" s="160"/>
      <c r="OO445" s="160"/>
      <c r="OP445" s="160"/>
      <c r="OQ445" s="160"/>
      <c r="OR445" s="160"/>
      <c r="OS445" s="160"/>
      <c r="OT445" s="160"/>
      <c r="OU445" s="160"/>
      <c r="OV445" s="160"/>
      <c r="OW445" s="160"/>
      <c r="OX445" s="160"/>
      <c r="OY445" s="160"/>
      <c r="OZ445" s="160"/>
      <c r="PA445" s="160"/>
      <c r="PB445" s="160"/>
      <c r="PC445" s="160"/>
      <c r="PD445" s="160"/>
      <c r="PE445" s="160"/>
      <c r="PF445" s="160"/>
      <c r="PG445" s="160"/>
      <c r="PH445" s="160"/>
      <c r="PI445" s="160"/>
      <c r="PJ445" s="160"/>
      <c r="PK445" s="160"/>
      <c r="PL445" s="160"/>
      <c r="PM445" s="160"/>
      <c r="PN445" s="160"/>
      <c r="PO445" s="160"/>
      <c r="PP445" s="160"/>
      <c r="PQ445" s="160"/>
      <c r="PR445" s="160"/>
      <c r="PS445" s="160"/>
      <c r="PT445" s="160"/>
      <c r="PU445" s="160"/>
      <c r="PV445" s="160"/>
      <c r="PW445" s="160"/>
      <c r="PX445" s="160"/>
      <c r="PY445" s="160"/>
      <c r="PZ445" s="160"/>
      <c r="QA445" s="160"/>
      <c r="QB445" s="160"/>
      <c r="QC445" s="160"/>
      <c r="QD445" s="160"/>
      <c r="QE445" s="160"/>
      <c r="QF445" s="160"/>
      <c r="QG445" s="160"/>
      <c r="QH445" s="160"/>
      <c r="QI445" s="160"/>
      <c r="QJ445" s="160"/>
      <c r="QK445" s="160"/>
      <c r="QL445" s="160"/>
      <c r="QM445" s="160"/>
      <c r="QN445" s="160"/>
      <c r="QO445" s="160"/>
      <c r="QP445" s="160"/>
      <c r="QQ445" s="160"/>
      <c r="QR445" s="160"/>
      <c r="QS445" s="160"/>
      <c r="QT445" s="160"/>
      <c r="QU445" s="160"/>
      <c r="QV445" s="160"/>
      <c r="QW445" s="160"/>
      <c r="QX445" s="160"/>
      <c r="QY445" s="160"/>
      <c r="QZ445" s="160"/>
      <c r="RA445" s="160"/>
      <c r="RB445" s="160"/>
      <c r="RC445" s="160"/>
      <c r="RD445" s="160"/>
      <c r="RE445" s="160"/>
      <c r="RF445" s="160"/>
      <c r="RG445" s="160"/>
      <c r="RH445" s="160"/>
      <c r="RI445" s="160"/>
      <c r="RJ445" s="160"/>
      <c r="RK445" s="160"/>
      <c r="RL445" s="160"/>
      <c r="RM445" s="160"/>
      <c r="RN445" s="160"/>
      <c r="RO445" s="160"/>
      <c r="RP445" s="160"/>
      <c r="RQ445" s="160"/>
      <c r="RR445" s="160"/>
      <c r="RS445" s="160"/>
      <c r="RT445" s="160"/>
      <c r="RU445" s="160"/>
      <c r="RV445" s="160"/>
      <c r="RW445" s="160"/>
      <c r="RX445" s="160"/>
      <c r="RY445" s="160"/>
      <c r="RZ445" s="160"/>
      <c r="SA445" s="160"/>
      <c r="SB445" s="160"/>
      <c r="SC445" s="160"/>
      <c r="SD445" s="160"/>
      <c r="SE445" s="160"/>
      <c r="SF445" s="160"/>
      <c r="SG445" s="160"/>
      <c r="SH445" s="160"/>
      <c r="SI445" s="160"/>
      <c r="SJ445" s="160"/>
      <c r="SK445" s="160"/>
      <c r="SL445" s="160"/>
      <c r="SM445" s="160"/>
      <c r="SN445" s="160"/>
      <c r="SO445" s="160"/>
      <c r="SP445" s="160"/>
      <c r="SQ445" s="160"/>
      <c r="SR445" s="160"/>
      <c r="SS445" s="160"/>
      <c r="ST445" s="160"/>
      <c r="SU445" s="160"/>
      <c r="SV445" s="160"/>
      <c r="SW445" s="160"/>
      <c r="SX445" s="160"/>
      <c r="SY445" s="160"/>
      <c r="SZ445" s="160"/>
      <c r="TA445" s="160"/>
      <c r="TB445" s="160"/>
      <c r="TC445" s="160"/>
      <c r="TD445" s="160"/>
      <c r="TE445" s="160"/>
      <c r="TF445" s="160"/>
    </row>
    <row r="446" spans="1:526">
      <c r="A446" s="160"/>
      <c r="B446" s="160"/>
      <c r="C446" s="160"/>
      <c r="D446" s="160"/>
      <c r="E446" s="160"/>
      <c r="F446" s="160"/>
      <c r="G446" s="160"/>
      <c r="H446" s="160"/>
      <c r="I446" s="160"/>
      <c r="J446" s="160"/>
      <c r="K446" s="160"/>
      <c r="L446" s="160"/>
      <c r="M446" s="160"/>
      <c r="N446" s="160"/>
      <c r="O446" s="160"/>
      <c r="P446" s="160"/>
      <c r="Q446" s="160"/>
      <c r="R446" s="160"/>
      <c r="S446" s="160"/>
      <c r="T446" s="160"/>
      <c r="U446" s="160"/>
      <c r="V446" s="160"/>
      <c r="W446" s="160"/>
      <c r="X446" s="160"/>
      <c r="Y446" s="160"/>
      <c r="Z446" s="160"/>
      <c r="AA446" s="160"/>
      <c r="AB446" s="160"/>
      <c r="AC446" s="160"/>
      <c r="AD446" s="160"/>
      <c r="AE446" s="160"/>
      <c r="AF446" s="160"/>
      <c r="AG446" s="160"/>
      <c r="AH446" s="160"/>
      <c r="AI446" s="160"/>
      <c r="AJ446" s="160"/>
      <c r="AK446" s="160"/>
      <c r="AL446" s="160"/>
      <c r="AM446" s="160"/>
      <c r="AN446" s="160"/>
      <c r="AO446" s="160"/>
      <c r="AP446" s="160"/>
      <c r="AQ446" s="160"/>
      <c r="AR446" s="160"/>
      <c r="AS446" s="160"/>
      <c r="AT446" s="160"/>
      <c r="AU446" s="160"/>
      <c r="AV446" s="160"/>
      <c r="AW446" s="160"/>
      <c r="AX446" s="160"/>
      <c r="AY446" s="160"/>
      <c r="AZ446" s="160"/>
      <c r="BA446" s="160"/>
      <c r="BB446" s="160"/>
      <c r="BC446" s="160"/>
      <c r="BD446" s="160"/>
      <c r="BE446" s="160"/>
      <c r="BF446" s="160"/>
      <c r="BG446" s="160"/>
      <c r="BH446" s="160"/>
      <c r="BI446" s="160"/>
      <c r="BJ446" s="160"/>
      <c r="BK446" s="160"/>
      <c r="BL446" s="160"/>
      <c r="BM446" s="160"/>
      <c r="BN446" s="160"/>
      <c r="BO446" s="160"/>
      <c r="BP446" s="160"/>
      <c r="BQ446" s="160"/>
      <c r="BR446" s="160"/>
      <c r="BS446" s="160"/>
      <c r="BT446" s="160"/>
      <c r="BU446" s="160"/>
      <c r="BV446" s="160"/>
      <c r="BW446" s="160"/>
      <c r="BX446" s="160"/>
      <c r="BY446" s="160"/>
      <c r="BZ446" s="160"/>
      <c r="CA446" s="160"/>
      <c r="CB446" s="160"/>
      <c r="CC446" s="160"/>
      <c r="CD446" s="160"/>
      <c r="CE446" s="160"/>
      <c r="CF446" s="160"/>
      <c r="CG446" s="160"/>
      <c r="CH446" s="160"/>
      <c r="CI446" s="160"/>
      <c r="CJ446" s="160"/>
      <c r="CK446" s="160"/>
      <c r="CL446" s="160"/>
      <c r="CM446" s="160"/>
      <c r="CN446" s="160"/>
      <c r="CO446" s="160"/>
      <c r="CP446" s="160"/>
      <c r="CQ446" s="160"/>
      <c r="CR446" s="160"/>
      <c r="CS446" s="160"/>
      <c r="CT446" s="160"/>
      <c r="CU446" s="160"/>
      <c r="CV446" s="160"/>
      <c r="CW446" s="160"/>
      <c r="CX446" s="160"/>
      <c r="CY446" s="160"/>
      <c r="CZ446" s="160"/>
      <c r="DA446" s="160"/>
      <c r="DB446" s="160"/>
      <c r="DC446" s="160"/>
      <c r="DD446" s="160"/>
      <c r="DE446" s="160"/>
      <c r="DF446" s="160"/>
      <c r="DG446" s="160"/>
      <c r="DH446" s="160"/>
      <c r="DI446" s="160"/>
      <c r="DJ446" s="160"/>
      <c r="DK446" s="160"/>
      <c r="DL446" s="160"/>
      <c r="DM446" s="160"/>
      <c r="DN446" s="160"/>
      <c r="DO446" s="160"/>
      <c r="DP446" s="160"/>
      <c r="DQ446" s="160"/>
      <c r="DR446" s="160"/>
      <c r="DS446" s="160"/>
      <c r="DT446" s="160"/>
      <c r="DU446" s="160"/>
      <c r="DV446" s="160"/>
      <c r="DW446" s="160"/>
      <c r="DX446" s="160"/>
      <c r="DY446" s="160"/>
      <c r="DZ446" s="160"/>
      <c r="EA446" s="160"/>
      <c r="EB446" s="160"/>
      <c r="EC446" s="160"/>
      <c r="ED446" s="160"/>
      <c r="EE446" s="160"/>
      <c r="EF446" s="160"/>
      <c r="EG446" s="160"/>
      <c r="EH446" s="160"/>
      <c r="EI446" s="160"/>
      <c r="EJ446" s="160"/>
      <c r="EK446" s="160"/>
      <c r="EL446" s="160"/>
      <c r="EM446" s="160"/>
      <c r="EN446" s="160"/>
      <c r="EO446" s="160"/>
      <c r="EP446" s="160"/>
      <c r="EQ446" s="160"/>
      <c r="ER446" s="160"/>
      <c r="ES446" s="160"/>
      <c r="ET446" s="160"/>
      <c r="EU446" s="160"/>
      <c r="EV446" s="160"/>
      <c r="EW446" s="160"/>
      <c r="EX446" s="160"/>
      <c r="EY446" s="160"/>
      <c r="EZ446" s="160"/>
      <c r="FA446" s="160"/>
      <c r="FB446" s="160"/>
      <c r="FC446" s="160"/>
      <c r="FD446" s="160"/>
      <c r="FE446" s="160"/>
      <c r="FF446" s="160"/>
      <c r="FG446" s="160"/>
      <c r="FH446" s="160"/>
      <c r="FI446" s="160"/>
      <c r="FJ446" s="160"/>
      <c r="FK446" s="160"/>
      <c r="FL446" s="160"/>
      <c r="FM446" s="160"/>
      <c r="FN446" s="160"/>
      <c r="FO446" s="160"/>
      <c r="FP446" s="160"/>
      <c r="FQ446" s="160"/>
      <c r="FR446" s="160"/>
      <c r="FS446" s="160"/>
      <c r="FT446" s="160"/>
      <c r="FU446" s="160"/>
      <c r="FV446" s="160"/>
      <c r="FW446" s="160"/>
      <c r="FX446" s="160"/>
      <c r="FY446" s="160"/>
      <c r="FZ446" s="160"/>
      <c r="GA446" s="160"/>
      <c r="GB446" s="160"/>
      <c r="GC446" s="160"/>
      <c r="GD446" s="160"/>
      <c r="GE446" s="160"/>
      <c r="GF446" s="160"/>
      <c r="GG446" s="160"/>
      <c r="GH446" s="160"/>
      <c r="GI446" s="160"/>
      <c r="GJ446" s="160"/>
      <c r="GK446" s="160"/>
      <c r="GL446" s="160"/>
      <c r="GM446" s="160"/>
      <c r="GN446" s="160"/>
      <c r="GO446" s="160"/>
      <c r="GP446" s="160"/>
      <c r="GQ446" s="160"/>
      <c r="GR446" s="160"/>
      <c r="GS446" s="160"/>
      <c r="GT446" s="160"/>
      <c r="GU446" s="160"/>
      <c r="GV446" s="160"/>
      <c r="GW446" s="160"/>
      <c r="GX446" s="160"/>
      <c r="GY446" s="160"/>
      <c r="GZ446" s="160"/>
      <c r="HA446" s="160"/>
      <c r="HB446" s="160"/>
      <c r="HC446" s="160"/>
      <c r="HD446" s="160"/>
      <c r="HE446" s="160"/>
      <c r="HF446" s="160"/>
      <c r="HG446" s="160"/>
      <c r="HH446" s="160"/>
      <c r="HI446" s="160"/>
      <c r="HJ446" s="160"/>
      <c r="HK446" s="160"/>
      <c r="HL446" s="160"/>
      <c r="HM446" s="160"/>
      <c r="HN446" s="160"/>
      <c r="HO446" s="160"/>
      <c r="HP446" s="160"/>
      <c r="HQ446" s="160"/>
      <c r="HR446" s="160"/>
      <c r="HS446" s="160"/>
      <c r="HT446" s="160"/>
      <c r="HU446" s="160"/>
      <c r="HV446" s="160"/>
      <c r="HW446" s="160"/>
      <c r="HX446" s="160"/>
      <c r="HY446" s="160"/>
      <c r="HZ446" s="160"/>
      <c r="IA446" s="160"/>
      <c r="IB446" s="160"/>
      <c r="IC446" s="160"/>
      <c r="ID446" s="160"/>
      <c r="IE446" s="160"/>
      <c r="IF446" s="160"/>
      <c r="IG446" s="160"/>
      <c r="IH446" s="160"/>
      <c r="II446" s="160"/>
      <c r="IJ446" s="160"/>
      <c r="IK446" s="160"/>
      <c r="IL446" s="160"/>
      <c r="IM446" s="160"/>
      <c r="IN446" s="160"/>
      <c r="IO446" s="160"/>
      <c r="IP446" s="160"/>
      <c r="IQ446" s="160"/>
      <c r="IR446" s="160"/>
      <c r="IS446" s="160"/>
      <c r="IT446" s="160"/>
      <c r="IU446" s="160"/>
      <c r="IV446" s="160"/>
      <c r="IW446" s="160"/>
      <c r="IX446" s="160"/>
      <c r="IY446" s="160"/>
      <c r="IZ446" s="160"/>
      <c r="JA446" s="160"/>
      <c r="JB446" s="160"/>
      <c r="JC446" s="160"/>
      <c r="JD446" s="160"/>
      <c r="JE446" s="160"/>
      <c r="JF446" s="160"/>
      <c r="JG446" s="160"/>
      <c r="JH446" s="160"/>
      <c r="JI446" s="160"/>
      <c r="JJ446" s="160"/>
      <c r="JK446" s="160"/>
      <c r="JL446" s="160"/>
      <c r="JM446" s="160"/>
      <c r="JN446" s="160"/>
      <c r="JO446" s="160"/>
      <c r="JP446" s="160"/>
      <c r="JQ446" s="160"/>
      <c r="JR446" s="160"/>
      <c r="JS446" s="160"/>
      <c r="JT446" s="160"/>
      <c r="JU446" s="160"/>
      <c r="JV446" s="160"/>
      <c r="JW446" s="160"/>
      <c r="JX446" s="160"/>
      <c r="JY446" s="160"/>
      <c r="JZ446" s="160"/>
      <c r="KA446" s="160"/>
      <c r="KB446" s="160"/>
      <c r="KC446" s="160"/>
      <c r="KD446" s="160"/>
      <c r="KE446" s="160"/>
      <c r="KF446" s="160"/>
      <c r="KG446" s="160"/>
      <c r="KH446" s="160"/>
      <c r="KI446" s="160"/>
      <c r="KJ446" s="160"/>
      <c r="KK446" s="160"/>
      <c r="KL446" s="160"/>
      <c r="KM446" s="160"/>
      <c r="KN446" s="160"/>
      <c r="KO446" s="160"/>
      <c r="KP446" s="160"/>
      <c r="KQ446" s="160"/>
      <c r="KR446" s="160"/>
      <c r="KS446" s="160"/>
      <c r="KT446" s="160"/>
      <c r="KU446" s="160"/>
      <c r="KV446" s="160"/>
      <c r="KW446" s="160"/>
      <c r="KX446" s="160"/>
      <c r="KY446" s="160"/>
      <c r="KZ446" s="160"/>
      <c r="LA446" s="160"/>
      <c r="LB446" s="160"/>
      <c r="LC446" s="160"/>
      <c r="LD446" s="160"/>
      <c r="LE446" s="160"/>
      <c r="LF446" s="160"/>
      <c r="LG446" s="160"/>
      <c r="LH446" s="160"/>
      <c r="LI446" s="160"/>
      <c r="LJ446" s="160"/>
      <c r="LK446" s="160"/>
      <c r="LL446" s="160"/>
      <c r="LM446" s="160"/>
      <c r="LN446" s="160"/>
      <c r="LO446" s="160"/>
      <c r="LP446" s="160"/>
      <c r="LQ446" s="160"/>
      <c r="LR446" s="160"/>
      <c r="LS446" s="160"/>
      <c r="LT446" s="160"/>
      <c r="LU446" s="160"/>
      <c r="LV446" s="160"/>
      <c r="LW446" s="160"/>
      <c r="LX446" s="160"/>
      <c r="LY446" s="160"/>
      <c r="LZ446" s="160"/>
      <c r="MA446" s="160"/>
      <c r="MB446" s="160"/>
      <c r="MC446" s="160"/>
      <c r="MD446" s="160"/>
      <c r="ME446" s="160"/>
      <c r="MF446" s="160"/>
      <c r="MG446" s="160"/>
      <c r="MH446" s="160"/>
      <c r="MI446" s="160"/>
      <c r="MJ446" s="160"/>
      <c r="MK446" s="160"/>
      <c r="ML446" s="160"/>
      <c r="MM446" s="160"/>
      <c r="MN446" s="160"/>
      <c r="MO446" s="160"/>
      <c r="MP446" s="160"/>
      <c r="MQ446" s="160"/>
      <c r="MR446" s="160"/>
      <c r="MS446" s="160"/>
      <c r="MT446" s="160"/>
      <c r="MU446" s="160"/>
      <c r="MV446" s="160"/>
      <c r="MW446" s="160"/>
      <c r="MX446" s="160"/>
      <c r="MY446" s="160"/>
      <c r="MZ446" s="160"/>
      <c r="NA446" s="160"/>
      <c r="NB446" s="160"/>
      <c r="NC446" s="160"/>
      <c r="ND446" s="160"/>
      <c r="NE446" s="160"/>
      <c r="NF446" s="160"/>
      <c r="NG446" s="160"/>
      <c r="NH446" s="160"/>
      <c r="NI446" s="160"/>
      <c r="NJ446" s="160"/>
      <c r="NK446" s="160"/>
      <c r="NL446" s="160"/>
      <c r="NM446" s="160"/>
      <c r="NN446" s="160"/>
      <c r="NO446" s="160"/>
      <c r="NP446" s="160"/>
      <c r="NQ446" s="160"/>
      <c r="NR446" s="160"/>
      <c r="NS446" s="160"/>
      <c r="NT446" s="160"/>
      <c r="NU446" s="160"/>
      <c r="NV446" s="160"/>
      <c r="NW446" s="160"/>
      <c r="NX446" s="160"/>
      <c r="NY446" s="160"/>
      <c r="NZ446" s="160"/>
      <c r="OA446" s="160"/>
      <c r="OB446" s="160"/>
      <c r="OC446" s="160"/>
      <c r="OD446" s="160"/>
      <c r="OE446" s="160"/>
      <c r="OF446" s="160"/>
      <c r="OG446" s="160"/>
      <c r="OH446" s="160"/>
      <c r="OI446" s="160"/>
      <c r="OJ446" s="160"/>
      <c r="OK446" s="160"/>
      <c r="OL446" s="160"/>
      <c r="OM446" s="160"/>
      <c r="ON446" s="160"/>
      <c r="OO446" s="160"/>
      <c r="OP446" s="160"/>
      <c r="OQ446" s="160"/>
      <c r="OR446" s="160"/>
      <c r="OS446" s="160"/>
      <c r="OT446" s="160"/>
      <c r="OU446" s="160"/>
      <c r="OV446" s="160"/>
      <c r="OW446" s="160"/>
      <c r="OX446" s="160"/>
      <c r="OY446" s="160"/>
      <c r="OZ446" s="160"/>
      <c r="PA446" s="160"/>
      <c r="PB446" s="160"/>
      <c r="PC446" s="160"/>
      <c r="PD446" s="160"/>
      <c r="PE446" s="160"/>
      <c r="PF446" s="160"/>
      <c r="PG446" s="160"/>
      <c r="PH446" s="160"/>
      <c r="PI446" s="160"/>
      <c r="PJ446" s="160"/>
      <c r="PK446" s="160"/>
      <c r="PL446" s="160"/>
      <c r="PM446" s="160"/>
      <c r="PN446" s="160"/>
      <c r="PO446" s="160"/>
      <c r="PP446" s="160"/>
      <c r="PQ446" s="160"/>
      <c r="PR446" s="160"/>
      <c r="PS446" s="160"/>
      <c r="PT446" s="160"/>
      <c r="PU446" s="160"/>
      <c r="PV446" s="160"/>
      <c r="PW446" s="160"/>
      <c r="PX446" s="160"/>
      <c r="PY446" s="160"/>
      <c r="PZ446" s="160"/>
      <c r="QA446" s="160"/>
      <c r="QB446" s="160"/>
      <c r="QC446" s="160"/>
      <c r="QD446" s="160"/>
      <c r="QE446" s="160"/>
      <c r="QF446" s="160"/>
      <c r="QG446" s="160"/>
      <c r="QH446" s="160"/>
      <c r="QI446" s="160"/>
      <c r="QJ446" s="160"/>
      <c r="QK446" s="160"/>
      <c r="QL446" s="160"/>
      <c r="QM446" s="160"/>
      <c r="QN446" s="160"/>
      <c r="QO446" s="160"/>
      <c r="QP446" s="160"/>
      <c r="QQ446" s="160"/>
      <c r="QR446" s="160"/>
      <c r="QS446" s="160"/>
      <c r="QT446" s="160"/>
      <c r="QU446" s="160"/>
      <c r="QV446" s="160"/>
      <c r="QW446" s="160"/>
      <c r="QX446" s="160"/>
      <c r="QY446" s="160"/>
      <c r="QZ446" s="160"/>
      <c r="RA446" s="160"/>
      <c r="RB446" s="160"/>
      <c r="RC446" s="160"/>
      <c r="RD446" s="160"/>
      <c r="RE446" s="160"/>
      <c r="RF446" s="160"/>
      <c r="RG446" s="160"/>
      <c r="RH446" s="160"/>
      <c r="RI446" s="160"/>
      <c r="RJ446" s="160"/>
      <c r="RK446" s="160"/>
      <c r="RL446" s="160"/>
      <c r="RM446" s="160"/>
      <c r="RN446" s="160"/>
      <c r="RO446" s="160"/>
      <c r="RP446" s="160"/>
      <c r="RQ446" s="160"/>
      <c r="RR446" s="160"/>
      <c r="RS446" s="160"/>
      <c r="RT446" s="160"/>
      <c r="RU446" s="160"/>
      <c r="RV446" s="160"/>
      <c r="RW446" s="160"/>
      <c r="RX446" s="160"/>
      <c r="RY446" s="160"/>
      <c r="RZ446" s="160"/>
      <c r="SA446" s="160"/>
      <c r="SB446" s="160"/>
      <c r="SC446" s="160"/>
      <c r="SD446" s="160"/>
      <c r="SE446" s="160"/>
      <c r="SF446" s="160"/>
      <c r="SG446" s="160"/>
      <c r="SH446" s="160"/>
      <c r="SI446" s="160"/>
      <c r="SJ446" s="160"/>
      <c r="SK446" s="160"/>
      <c r="SL446" s="160"/>
      <c r="SM446" s="160"/>
      <c r="SN446" s="160"/>
      <c r="SO446" s="160"/>
      <c r="SP446" s="160"/>
      <c r="SQ446" s="160"/>
      <c r="SR446" s="160"/>
      <c r="SS446" s="160"/>
      <c r="ST446" s="160"/>
      <c r="SU446" s="160"/>
      <c r="SV446" s="160"/>
      <c r="SW446" s="160"/>
      <c r="SX446" s="160"/>
      <c r="SY446" s="160"/>
      <c r="SZ446" s="160"/>
      <c r="TA446" s="160"/>
      <c r="TB446" s="160"/>
      <c r="TC446" s="160"/>
      <c r="TD446" s="160"/>
      <c r="TE446" s="160"/>
      <c r="TF446" s="160"/>
    </row>
    <row r="447" spans="1:526">
      <c r="A447" s="160"/>
      <c r="B447" s="160"/>
      <c r="C447" s="160"/>
      <c r="D447" s="160"/>
      <c r="E447" s="160"/>
      <c r="F447" s="160"/>
      <c r="G447" s="160"/>
      <c r="H447" s="160"/>
      <c r="I447" s="160"/>
      <c r="J447" s="160"/>
      <c r="K447" s="160"/>
      <c r="L447" s="160"/>
      <c r="M447" s="160"/>
      <c r="N447" s="160"/>
      <c r="O447" s="160"/>
      <c r="P447" s="160"/>
      <c r="Q447" s="160"/>
      <c r="R447" s="160"/>
      <c r="S447" s="160"/>
      <c r="T447" s="160"/>
      <c r="U447" s="160"/>
      <c r="V447" s="160"/>
      <c r="W447" s="160"/>
      <c r="X447" s="160"/>
      <c r="Y447" s="160"/>
      <c r="Z447" s="160"/>
      <c r="AA447" s="160"/>
      <c r="AB447" s="160"/>
      <c r="AC447" s="160"/>
      <c r="AD447" s="160"/>
      <c r="AE447" s="160"/>
      <c r="AF447" s="160"/>
      <c r="AG447" s="160"/>
      <c r="AH447" s="160"/>
      <c r="AI447" s="160"/>
      <c r="AJ447" s="160"/>
      <c r="AK447" s="160"/>
      <c r="AL447" s="160"/>
      <c r="AM447" s="160"/>
      <c r="AN447" s="160"/>
      <c r="AO447" s="160"/>
      <c r="AP447" s="160"/>
      <c r="AQ447" s="160"/>
      <c r="AR447" s="160"/>
      <c r="AS447" s="160"/>
      <c r="AT447" s="160"/>
      <c r="AU447" s="160"/>
      <c r="AV447" s="160"/>
      <c r="AW447" s="160"/>
      <c r="AX447" s="160"/>
      <c r="AY447" s="160"/>
      <c r="AZ447" s="160"/>
      <c r="BA447" s="160"/>
      <c r="BB447" s="160"/>
      <c r="BC447" s="160"/>
      <c r="BD447" s="160"/>
      <c r="BE447" s="160"/>
      <c r="BF447" s="160"/>
      <c r="BG447" s="160"/>
      <c r="BH447" s="160"/>
      <c r="BI447" s="160"/>
      <c r="BJ447" s="160"/>
      <c r="BK447" s="160"/>
      <c r="BL447" s="160"/>
      <c r="BM447" s="160"/>
      <c r="BN447" s="160"/>
      <c r="BO447" s="160"/>
      <c r="BP447" s="160"/>
      <c r="BQ447" s="160"/>
      <c r="BR447" s="160"/>
      <c r="BS447" s="160"/>
      <c r="BT447" s="160"/>
      <c r="BU447" s="160"/>
      <c r="BV447" s="160"/>
      <c r="BW447" s="160"/>
      <c r="BX447" s="160"/>
      <c r="BY447" s="160"/>
      <c r="BZ447" s="160"/>
      <c r="CA447" s="160"/>
      <c r="CB447" s="160"/>
      <c r="CC447" s="160"/>
      <c r="CD447" s="160"/>
      <c r="CE447" s="160"/>
      <c r="CF447" s="160"/>
      <c r="CG447" s="160"/>
      <c r="CH447" s="160"/>
      <c r="CI447" s="160"/>
      <c r="CJ447" s="160"/>
      <c r="CK447" s="160"/>
      <c r="CL447" s="160"/>
      <c r="CM447" s="160"/>
      <c r="CN447" s="160"/>
      <c r="CO447" s="160"/>
      <c r="CP447" s="160"/>
      <c r="CQ447" s="160"/>
      <c r="CR447" s="160"/>
      <c r="CS447" s="160"/>
      <c r="CT447" s="160"/>
      <c r="CU447" s="160"/>
      <c r="CV447" s="160"/>
      <c r="CW447" s="160"/>
      <c r="CX447" s="160"/>
      <c r="CY447" s="160"/>
      <c r="CZ447" s="160"/>
      <c r="DA447" s="160"/>
      <c r="DB447" s="160"/>
      <c r="DC447" s="160"/>
      <c r="DD447" s="160"/>
      <c r="DE447" s="160"/>
      <c r="DF447" s="160"/>
      <c r="DG447" s="160"/>
      <c r="DH447" s="160"/>
      <c r="DI447" s="160"/>
      <c r="DJ447" s="160"/>
      <c r="DK447" s="160"/>
      <c r="DL447" s="160"/>
      <c r="DM447" s="160"/>
      <c r="DN447" s="160"/>
      <c r="DO447" s="160"/>
      <c r="DP447" s="160"/>
      <c r="DQ447" s="160"/>
      <c r="DR447" s="160"/>
      <c r="DS447" s="160"/>
      <c r="DT447" s="160"/>
      <c r="DU447" s="160"/>
      <c r="DV447" s="160"/>
      <c r="DW447" s="160"/>
      <c r="DX447" s="160"/>
      <c r="DY447" s="160"/>
      <c r="DZ447" s="160"/>
      <c r="EA447" s="160"/>
      <c r="EB447" s="160"/>
      <c r="EC447" s="160"/>
      <c r="ED447" s="160"/>
      <c r="EE447" s="160"/>
      <c r="EF447" s="160"/>
      <c r="EG447" s="160"/>
      <c r="EH447" s="160"/>
      <c r="EI447" s="160"/>
      <c r="EJ447" s="160"/>
      <c r="EK447" s="160"/>
      <c r="EL447" s="160"/>
      <c r="EM447" s="160"/>
      <c r="EN447" s="160"/>
      <c r="EO447" s="160"/>
      <c r="EP447" s="160"/>
      <c r="EQ447" s="160"/>
      <c r="ER447" s="160"/>
      <c r="ES447" s="160"/>
      <c r="ET447" s="160"/>
      <c r="EU447" s="160"/>
      <c r="EV447" s="160"/>
      <c r="EW447" s="160"/>
      <c r="EX447" s="160"/>
      <c r="EY447" s="160"/>
      <c r="EZ447" s="160"/>
      <c r="FA447" s="160"/>
      <c r="FB447" s="160"/>
      <c r="FC447" s="160"/>
      <c r="FD447" s="160"/>
      <c r="FE447" s="160"/>
      <c r="FF447" s="160"/>
      <c r="FG447" s="160"/>
      <c r="FH447" s="160"/>
      <c r="FI447" s="160"/>
      <c r="FJ447" s="160"/>
      <c r="FK447" s="160"/>
      <c r="FL447" s="160"/>
      <c r="FM447" s="160"/>
      <c r="FN447" s="160"/>
      <c r="FO447" s="160"/>
      <c r="FP447" s="160"/>
      <c r="FQ447" s="160"/>
      <c r="FR447" s="160"/>
      <c r="FS447" s="160"/>
      <c r="FT447" s="160"/>
      <c r="FU447" s="160"/>
      <c r="FV447" s="160"/>
      <c r="FW447" s="160"/>
      <c r="FX447" s="160"/>
      <c r="FY447" s="160"/>
      <c r="FZ447" s="160"/>
      <c r="GA447" s="160"/>
      <c r="GB447" s="160"/>
      <c r="GC447" s="160"/>
      <c r="GD447" s="160"/>
      <c r="GE447" s="160"/>
      <c r="GF447" s="160"/>
      <c r="GG447" s="160"/>
      <c r="GH447" s="160"/>
      <c r="GI447" s="160"/>
      <c r="GJ447" s="160"/>
      <c r="GK447" s="160"/>
      <c r="GL447" s="160"/>
      <c r="GM447" s="160"/>
      <c r="GN447" s="160"/>
      <c r="GO447" s="160"/>
      <c r="GP447" s="160"/>
      <c r="GQ447" s="160"/>
      <c r="GR447" s="160"/>
      <c r="GS447" s="160"/>
      <c r="GT447" s="160"/>
      <c r="GU447" s="160"/>
      <c r="GV447" s="160"/>
      <c r="GW447" s="160"/>
      <c r="GX447" s="160"/>
      <c r="GY447" s="160"/>
      <c r="GZ447" s="160"/>
      <c r="HA447" s="160"/>
      <c r="HB447" s="160"/>
      <c r="HC447" s="160"/>
      <c r="HD447" s="160"/>
      <c r="HE447" s="160"/>
      <c r="HF447" s="160"/>
      <c r="HG447" s="160"/>
      <c r="HH447" s="160"/>
      <c r="HI447" s="160"/>
      <c r="HJ447" s="160"/>
      <c r="HK447" s="160"/>
      <c r="HL447" s="160"/>
      <c r="HM447" s="160"/>
      <c r="HN447" s="160"/>
      <c r="HO447" s="160"/>
      <c r="HP447" s="160"/>
      <c r="HQ447" s="160"/>
      <c r="HR447" s="160"/>
      <c r="HS447" s="160"/>
      <c r="HT447" s="160"/>
      <c r="HU447" s="160"/>
      <c r="HV447" s="160"/>
      <c r="HW447" s="160"/>
      <c r="HX447" s="160"/>
      <c r="HY447" s="160"/>
      <c r="HZ447" s="160"/>
      <c r="IA447" s="160"/>
      <c r="IB447" s="160"/>
      <c r="IC447" s="160"/>
      <c r="ID447" s="160"/>
      <c r="IE447" s="160"/>
      <c r="IF447" s="160"/>
      <c r="IG447" s="160"/>
      <c r="IH447" s="160"/>
      <c r="II447" s="160"/>
      <c r="IJ447" s="160"/>
      <c r="IK447" s="160"/>
      <c r="IL447" s="160"/>
      <c r="IM447" s="160"/>
      <c r="IN447" s="160"/>
      <c r="IO447" s="160"/>
      <c r="IP447" s="160"/>
      <c r="IQ447" s="160"/>
      <c r="IR447" s="160"/>
      <c r="IS447" s="160"/>
      <c r="IT447" s="160"/>
      <c r="IU447" s="160"/>
      <c r="IV447" s="160"/>
      <c r="IW447" s="160"/>
      <c r="IX447" s="160"/>
      <c r="IY447" s="160"/>
      <c r="IZ447" s="160"/>
      <c r="JA447" s="160"/>
      <c r="JB447" s="160"/>
      <c r="JC447" s="160"/>
      <c r="JD447" s="160"/>
      <c r="JE447" s="160"/>
      <c r="JF447" s="160"/>
      <c r="JG447" s="160"/>
      <c r="JH447" s="160"/>
      <c r="JI447" s="160"/>
      <c r="JJ447" s="160"/>
      <c r="JK447" s="160"/>
      <c r="JL447" s="160"/>
      <c r="JM447" s="160"/>
      <c r="JN447" s="160"/>
      <c r="JO447" s="160"/>
      <c r="JP447" s="160"/>
      <c r="JQ447" s="160"/>
      <c r="JR447" s="160"/>
      <c r="JS447" s="160"/>
      <c r="JT447" s="160"/>
      <c r="JU447" s="160"/>
      <c r="JV447" s="160"/>
      <c r="JW447" s="160"/>
      <c r="JX447" s="160"/>
      <c r="JY447" s="160"/>
      <c r="JZ447" s="160"/>
      <c r="KA447" s="160"/>
      <c r="KB447" s="160"/>
      <c r="KC447" s="160"/>
      <c r="KD447" s="160"/>
      <c r="KE447" s="160"/>
      <c r="KF447" s="160"/>
      <c r="KG447" s="160"/>
      <c r="KH447" s="160"/>
      <c r="KI447" s="160"/>
      <c r="KJ447" s="160"/>
      <c r="KK447" s="160"/>
      <c r="KL447" s="160"/>
      <c r="KM447" s="160"/>
      <c r="KN447" s="160"/>
      <c r="KO447" s="160"/>
      <c r="KP447" s="160"/>
      <c r="KQ447" s="160"/>
      <c r="KR447" s="160"/>
      <c r="KS447" s="160"/>
      <c r="KT447" s="160"/>
      <c r="KU447" s="160"/>
      <c r="KV447" s="160"/>
      <c r="KW447" s="160"/>
      <c r="KX447" s="160"/>
      <c r="KY447" s="160"/>
      <c r="KZ447" s="160"/>
      <c r="LA447" s="160"/>
      <c r="LB447" s="160"/>
      <c r="LC447" s="160"/>
      <c r="LD447" s="160"/>
      <c r="LE447" s="160"/>
      <c r="LF447" s="160"/>
      <c r="LG447" s="160"/>
      <c r="LH447" s="160"/>
      <c r="LI447" s="160"/>
      <c r="LJ447" s="160"/>
      <c r="LK447" s="160"/>
      <c r="LL447" s="160"/>
      <c r="LM447" s="160"/>
      <c r="LN447" s="160"/>
      <c r="LO447" s="160"/>
      <c r="LP447" s="160"/>
      <c r="LQ447" s="160"/>
      <c r="LR447" s="160"/>
      <c r="LS447" s="160"/>
      <c r="LT447" s="160"/>
      <c r="LU447" s="160"/>
      <c r="LV447" s="160"/>
      <c r="LW447" s="160"/>
      <c r="LX447" s="160"/>
      <c r="LY447" s="160"/>
      <c r="LZ447" s="160"/>
      <c r="MA447" s="160"/>
      <c r="MB447" s="160"/>
      <c r="MC447" s="160"/>
      <c r="MD447" s="160"/>
      <c r="ME447" s="160"/>
      <c r="MF447" s="160"/>
      <c r="MG447" s="160"/>
      <c r="MH447" s="160"/>
      <c r="MI447" s="160"/>
      <c r="MJ447" s="160"/>
      <c r="MK447" s="160"/>
      <c r="ML447" s="160"/>
      <c r="MM447" s="160"/>
      <c r="MN447" s="160"/>
      <c r="MO447" s="160"/>
      <c r="MP447" s="160"/>
      <c r="MQ447" s="160"/>
      <c r="MR447" s="160"/>
      <c r="MS447" s="160"/>
      <c r="MT447" s="160"/>
      <c r="MU447" s="160"/>
      <c r="MV447" s="160"/>
      <c r="MW447" s="160"/>
      <c r="MX447" s="160"/>
      <c r="MY447" s="160"/>
      <c r="MZ447" s="160"/>
      <c r="NA447" s="160"/>
      <c r="NB447" s="160"/>
      <c r="NC447" s="160"/>
      <c r="ND447" s="160"/>
      <c r="NE447" s="160"/>
      <c r="NF447" s="160"/>
      <c r="NG447" s="160"/>
      <c r="NH447" s="160"/>
      <c r="NI447" s="160"/>
      <c r="NJ447" s="160"/>
      <c r="NK447" s="160"/>
      <c r="NL447" s="160"/>
      <c r="NM447" s="160"/>
      <c r="NN447" s="160"/>
      <c r="NO447" s="160"/>
      <c r="NP447" s="160"/>
      <c r="NQ447" s="160"/>
      <c r="NR447" s="160"/>
      <c r="NS447" s="160"/>
      <c r="NT447" s="160"/>
      <c r="NU447" s="160"/>
      <c r="NV447" s="160"/>
      <c r="NW447" s="160"/>
      <c r="NX447" s="160"/>
      <c r="NY447" s="160"/>
      <c r="NZ447" s="160"/>
      <c r="OA447" s="160"/>
      <c r="OB447" s="160"/>
      <c r="OC447" s="160"/>
      <c r="OD447" s="160"/>
      <c r="OE447" s="160"/>
      <c r="OF447" s="160"/>
      <c r="OG447" s="160"/>
      <c r="OH447" s="160"/>
      <c r="OI447" s="160"/>
      <c r="OJ447" s="160"/>
      <c r="OK447" s="160"/>
      <c r="OL447" s="160"/>
      <c r="OM447" s="160"/>
      <c r="ON447" s="160"/>
      <c r="OO447" s="160"/>
      <c r="OP447" s="160"/>
      <c r="OQ447" s="160"/>
      <c r="OR447" s="160"/>
      <c r="OS447" s="160"/>
      <c r="OT447" s="160"/>
      <c r="OU447" s="160"/>
      <c r="OV447" s="160"/>
      <c r="OW447" s="160"/>
      <c r="OX447" s="160"/>
      <c r="OY447" s="160"/>
      <c r="OZ447" s="160"/>
      <c r="PA447" s="160"/>
      <c r="PB447" s="160"/>
      <c r="PC447" s="160"/>
      <c r="PD447" s="160"/>
      <c r="PE447" s="160"/>
      <c r="PF447" s="160"/>
      <c r="PG447" s="160"/>
      <c r="PH447" s="160"/>
      <c r="PI447" s="160"/>
      <c r="PJ447" s="160"/>
      <c r="PK447" s="160"/>
      <c r="PL447" s="160"/>
      <c r="PM447" s="160"/>
      <c r="PN447" s="160"/>
      <c r="PO447" s="160"/>
      <c r="PP447" s="160"/>
      <c r="PQ447" s="160"/>
      <c r="PR447" s="160"/>
      <c r="PS447" s="160"/>
      <c r="PT447" s="160"/>
      <c r="PU447" s="160"/>
      <c r="PV447" s="160"/>
      <c r="PW447" s="160"/>
      <c r="PX447" s="160"/>
      <c r="PY447" s="160"/>
      <c r="PZ447" s="160"/>
      <c r="QA447" s="160"/>
      <c r="QB447" s="160"/>
      <c r="QC447" s="160"/>
      <c r="QD447" s="160"/>
      <c r="QE447" s="160"/>
      <c r="QF447" s="160"/>
      <c r="QG447" s="160"/>
      <c r="QH447" s="160"/>
      <c r="QI447" s="160"/>
      <c r="QJ447" s="160"/>
      <c r="QK447" s="160"/>
      <c r="QL447" s="160"/>
      <c r="QM447" s="160"/>
      <c r="QN447" s="160"/>
      <c r="QO447" s="160"/>
      <c r="QP447" s="160"/>
      <c r="QQ447" s="160"/>
      <c r="QR447" s="160"/>
      <c r="QS447" s="160"/>
      <c r="QT447" s="160"/>
      <c r="QU447" s="160"/>
      <c r="QV447" s="160"/>
      <c r="QW447" s="160"/>
      <c r="QX447" s="160"/>
      <c r="QY447" s="160"/>
      <c r="QZ447" s="160"/>
      <c r="RA447" s="160"/>
      <c r="RB447" s="160"/>
      <c r="RC447" s="160"/>
      <c r="RD447" s="160"/>
      <c r="RE447" s="160"/>
      <c r="RF447" s="160"/>
      <c r="RG447" s="160"/>
      <c r="RH447" s="160"/>
      <c r="RI447" s="160"/>
      <c r="RJ447" s="160"/>
      <c r="RK447" s="160"/>
      <c r="RL447" s="160"/>
      <c r="RM447" s="160"/>
      <c r="RN447" s="160"/>
      <c r="RO447" s="160"/>
      <c r="RP447" s="160"/>
      <c r="RQ447" s="160"/>
      <c r="RR447" s="160"/>
      <c r="RS447" s="160"/>
      <c r="RT447" s="160"/>
      <c r="RU447" s="160"/>
      <c r="RV447" s="160"/>
      <c r="RW447" s="160"/>
      <c r="RX447" s="160"/>
      <c r="RY447" s="160"/>
      <c r="RZ447" s="160"/>
      <c r="SA447" s="160"/>
      <c r="SB447" s="160"/>
      <c r="SC447" s="160"/>
      <c r="SD447" s="160"/>
      <c r="SE447" s="160"/>
      <c r="SF447" s="160"/>
      <c r="SG447" s="160"/>
      <c r="SH447" s="160"/>
      <c r="SI447" s="160"/>
      <c r="SJ447" s="160"/>
      <c r="SK447" s="160"/>
      <c r="SL447" s="160"/>
      <c r="SM447" s="160"/>
      <c r="SN447" s="160"/>
      <c r="SO447" s="160"/>
      <c r="SP447" s="160"/>
      <c r="SQ447" s="160"/>
      <c r="SR447" s="160"/>
      <c r="SS447" s="160"/>
      <c r="ST447" s="160"/>
      <c r="SU447" s="160"/>
      <c r="SV447" s="160"/>
      <c r="SW447" s="160"/>
      <c r="SX447" s="160"/>
      <c r="SY447" s="160"/>
      <c r="SZ447" s="160"/>
      <c r="TA447" s="160"/>
      <c r="TB447" s="160"/>
      <c r="TC447" s="160"/>
      <c r="TD447" s="160"/>
      <c r="TE447" s="160"/>
      <c r="TF447" s="160"/>
    </row>
    <row r="448" spans="1:526">
      <c r="A448" s="160"/>
      <c r="B448" s="160"/>
      <c r="C448" s="160"/>
      <c r="D448" s="160"/>
      <c r="E448" s="160"/>
      <c r="F448" s="160"/>
      <c r="G448" s="160"/>
      <c r="H448" s="160"/>
      <c r="I448" s="160"/>
      <c r="J448" s="160"/>
      <c r="K448" s="160"/>
      <c r="L448" s="160"/>
      <c r="M448" s="160"/>
      <c r="N448" s="160"/>
      <c r="O448" s="160"/>
      <c r="P448" s="160"/>
      <c r="Q448" s="160"/>
      <c r="R448" s="160"/>
      <c r="S448" s="160"/>
      <c r="T448" s="160"/>
      <c r="U448" s="160"/>
      <c r="V448" s="160"/>
      <c r="W448" s="160"/>
      <c r="X448" s="160"/>
      <c r="Y448" s="160"/>
      <c r="Z448" s="160"/>
      <c r="AA448" s="160"/>
      <c r="AB448" s="160"/>
      <c r="AC448" s="160"/>
      <c r="AD448" s="160"/>
      <c r="AE448" s="160"/>
      <c r="AF448" s="160"/>
      <c r="AG448" s="160"/>
      <c r="AH448" s="160"/>
      <c r="AI448" s="160"/>
      <c r="AJ448" s="160"/>
      <c r="AK448" s="160"/>
      <c r="AL448" s="160"/>
      <c r="AM448" s="160"/>
      <c r="AN448" s="160"/>
      <c r="AO448" s="160"/>
      <c r="AP448" s="160"/>
      <c r="AQ448" s="160"/>
      <c r="AR448" s="160"/>
      <c r="AS448" s="160"/>
      <c r="AT448" s="160"/>
      <c r="AU448" s="160"/>
      <c r="AV448" s="160"/>
      <c r="AW448" s="160"/>
      <c r="AX448" s="160"/>
      <c r="AY448" s="160"/>
      <c r="AZ448" s="160"/>
      <c r="BA448" s="160"/>
      <c r="BB448" s="160"/>
      <c r="BC448" s="160"/>
      <c r="BD448" s="160"/>
      <c r="BE448" s="160"/>
      <c r="BF448" s="160"/>
      <c r="BG448" s="160"/>
      <c r="BH448" s="160"/>
      <c r="BI448" s="160"/>
      <c r="BJ448" s="160"/>
      <c r="BK448" s="160"/>
      <c r="BL448" s="160"/>
      <c r="BM448" s="160"/>
      <c r="BN448" s="160"/>
      <c r="BO448" s="160"/>
      <c r="BP448" s="160"/>
      <c r="BQ448" s="160"/>
      <c r="BR448" s="160"/>
      <c r="BS448" s="160"/>
      <c r="BT448" s="160"/>
      <c r="BU448" s="160"/>
      <c r="BV448" s="160"/>
      <c r="BW448" s="160"/>
      <c r="BX448" s="160"/>
      <c r="BY448" s="160"/>
      <c r="BZ448" s="160"/>
      <c r="CA448" s="160"/>
      <c r="CB448" s="160"/>
      <c r="CC448" s="160"/>
      <c r="CD448" s="160"/>
      <c r="CE448" s="160"/>
      <c r="CF448" s="160"/>
      <c r="CG448" s="160"/>
      <c r="CH448" s="160"/>
      <c r="CI448" s="160"/>
      <c r="CJ448" s="160"/>
      <c r="CK448" s="160"/>
      <c r="CL448" s="160"/>
      <c r="CM448" s="160"/>
      <c r="CN448" s="160"/>
      <c r="CO448" s="160"/>
      <c r="CP448" s="160"/>
      <c r="CQ448" s="160"/>
      <c r="CR448" s="160"/>
      <c r="CS448" s="160"/>
      <c r="CT448" s="160"/>
      <c r="CU448" s="160"/>
      <c r="CV448" s="160"/>
      <c r="CW448" s="160"/>
      <c r="CX448" s="160"/>
      <c r="CY448" s="160"/>
      <c r="CZ448" s="160"/>
      <c r="DA448" s="160"/>
      <c r="DB448" s="160"/>
      <c r="DC448" s="160"/>
      <c r="DD448" s="160"/>
      <c r="DE448" s="160"/>
      <c r="DF448" s="160"/>
      <c r="DG448" s="160"/>
      <c r="DH448" s="160"/>
      <c r="DI448" s="160"/>
      <c r="DJ448" s="160"/>
      <c r="DK448" s="160"/>
      <c r="DL448" s="160"/>
      <c r="DM448" s="160"/>
      <c r="DN448" s="160"/>
      <c r="DO448" s="160"/>
      <c r="DP448" s="160"/>
      <c r="DQ448" s="160"/>
      <c r="DR448" s="160"/>
      <c r="DS448" s="160"/>
      <c r="DT448" s="160"/>
      <c r="DU448" s="160"/>
      <c r="DV448" s="160"/>
      <c r="DW448" s="160"/>
      <c r="DX448" s="160"/>
      <c r="DY448" s="160"/>
      <c r="DZ448" s="160"/>
      <c r="EA448" s="160"/>
      <c r="EB448" s="160"/>
      <c r="EC448" s="160"/>
      <c r="ED448" s="160"/>
      <c r="EE448" s="160"/>
      <c r="EF448" s="160"/>
      <c r="EG448" s="160"/>
      <c r="EH448" s="160"/>
      <c r="EI448" s="160"/>
      <c r="EJ448" s="160"/>
      <c r="EK448" s="160"/>
      <c r="EL448" s="160"/>
      <c r="EM448" s="160"/>
      <c r="EN448" s="160"/>
      <c r="EO448" s="160"/>
      <c r="EP448" s="160"/>
      <c r="EQ448" s="160"/>
      <c r="ER448" s="160"/>
      <c r="ES448" s="160"/>
      <c r="ET448" s="160"/>
      <c r="EU448" s="160"/>
      <c r="EV448" s="160"/>
      <c r="EW448" s="160"/>
      <c r="EX448" s="160"/>
      <c r="EY448" s="160"/>
      <c r="EZ448" s="160"/>
      <c r="FA448" s="160"/>
      <c r="FB448" s="160"/>
      <c r="FC448" s="160"/>
      <c r="FD448" s="160"/>
      <c r="FE448" s="160"/>
      <c r="FF448" s="160"/>
      <c r="FG448" s="160"/>
      <c r="FH448" s="160"/>
      <c r="FI448" s="160"/>
      <c r="FJ448" s="160"/>
      <c r="FK448" s="160"/>
      <c r="FL448" s="160"/>
      <c r="FM448" s="160"/>
      <c r="FN448" s="160"/>
      <c r="FO448" s="160"/>
      <c r="FP448" s="160"/>
      <c r="FQ448" s="160"/>
      <c r="FR448" s="160"/>
      <c r="FS448" s="160"/>
      <c r="FT448" s="160"/>
      <c r="FU448" s="160"/>
      <c r="FV448" s="160"/>
      <c r="FW448" s="160"/>
      <c r="FX448" s="160"/>
      <c r="FY448" s="160"/>
      <c r="FZ448" s="160"/>
      <c r="GA448" s="160"/>
      <c r="GB448" s="160"/>
      <c r="GC448" s="160"/>
      <c r="GD448" s="160"/>
      <c r="GE448" s="160"/>
      <c r="GF448" s="160"/>
      <c r="GG448" s="160"/>
      <c r="GH448" s="160"/>
      <c r="GI448" s="160"/>
      <c r="GJ448" s="160"/>
      <c r="GK448" s="160"/>
      <c r="GL448" s="160"/>
      <c r="GM448" s="160"/>
      <c r="GN448" s="160"/>
      <c r="GO448" s="160"/>
      <c r="GP448" s="160"/>
      <c r="GQ448" s="160"/>
      <c r="GR448" s="160"/>
      <c r="GS448" s="160"/>
      <c r="GT448" s="160"/>
      <c r="GU448" s="160"/>
      <c r="GV448" s="160"/>
      <c r="GW448" s="160"/>
      <c r="GX448" s="160"/>
      <c r="GY448" s="160"/>
      <c r="GZ448" s="160"/>
      <c r="HA448" s="160"/>
      <c r="HB448" s="160"/>
      <c r="HC448" s="160"/>
      <c r="HD448" s="160"/>
      <c r="HE448" s="160"/>
      <c r="HF448" s="160"/>
      <c r="HG448" s="160"/>
      <c r="HH448" s="160"/>
      <c r="HI448" s="160"/>
      <c r="HJ448" s="160"/>
      <c r="HK448" s="160"/>
      <c r="HL448" s="160"/>
      <c r="HM448" s="160"/>
      <c r="HN448" s="160"/>
      <c r="HO448" s="160"/>
      <c r="HP448" s="160"/>
      <c r="HQ448" s="160"/>
      <c r="HR448" s="160"/>
      <c r="HS448" s="160"/>
      <c r="HT448" s="160"/>
      <c r="HU448" s="160"/>
      <c r="HV448" s="160"/>
      <c r="HW448" s="160"/>
      <c r="HX448" s="160"/>
      <c r="HY448" s="160"/>
      <c r="HZ448" s="160"/>
      <c r="IA448" s="160"/>
      <c r="IB448" s="160"/>
      <c r="IC448" s="160"/>
      <c r="ID448" s="160"/>
      <c r="IE448" s="160"/>
      <c r="IF448" s="160"/>
      <c r="IG448" s="160"/>
      <c r="IH448" s="160"/>
      <c r="II448" s="160"/>
      <c r="IJ448" s="160"/>
      <c r="IK448" s="160"/>
      <c r="IL448" s="160"/>
      <c r="IM448" s="160"/>
      <c r="IN448" s="160"/>
      <c r="IO448" s="160"/>
      <c r="IP448" s="160"/>
      <c r="IQ448" s="160"/>
      <c r="IR448" s="160"/>
      <c r="IS448" s="160"/>
      <c r="IT448" s="160"/>
      <c r="IU448" s="160"/>
      <c r="IV448" s="160"/>
      <c r="IW448" s="160"/>
      <c r="IX448" s="160"/>
      <c r="IY448" s="160"/>
      <c r="IZ448" s="160"/>
      <c r="JA448" s="160"/>
      <c r="JB448" s="160"/>
      <c r="JC448" s="160"/>
      <c r="JD448" s="160"/>
      <c r="JE448" s="160"/>
      <c r="JF448" s="160"/>
      <c r="JG448" s="160"/>
      <c r="JH448" s="160"/>
      <c r="JI448" s="160"/>
      <c r="JJ448" s="160"/>
      <c r="JK448" s="160"/>
      <c r="JL448" s="160"/>
      <c r="JM448" s="160"/>
      <c r="JN448" s="160"/>
      <c r="JO448" s="160"/>
      <c r="JP448" s="160"/>
      <c r="JQ448" s="160"/>
      <c r="JR448" s="160"/>
      <c r="JS448" s="160"/>
      <c r="JT448" s="160"/>
      <c r="JU448" s="160"/>
      <c r="JV448" s="160"/>
      <c r="JW448" s="160"/>
      <c r="JX448" s="160"/>
      <c r="JY448" s="160"/>
      <c r="JZ448" s="160"/>
      <c r="KA448" s="160"/>
      <c r="KB448" s="160"/>
      <c r="KC448" s="160"/>
      <c r="KD448" s="160"/>
      <c r="KE448" s="160"/>
      <c r="KF448" s="160"/>
      <c r="KG448" s="160"/>
      <c r="KH448" s="160"/>
      <c r="KI448" s="160"/>
      <c r="KJ448" s="160"/>
      <c r="KK448" s="160"/>
      <c r="KL448" s="160"/>
      <c r="KM448" s="160"/>
      <c r="KN448" s="160"/>
      <c r="KO448" s="160"/>
      <c r="KP448" s="160"/>
      <c r="KQ448" s="160"/>
      <c r="KR448" s="160"/>
      <c r="KS448" s="160"/>
      <c r="KT448" s="160"/>
      <c r="KU448" s="160"/>
      <c r="KV448" s="160"/>
      <c r="KW448" s="160"/>
      <c r="KX448" s="160"/>
      <c r="KY448" s="160"/>
      <c r="KZ448" s="160"/>
      <c r="LA448" s="160"/>
      <c r="LB448" s="160"/>
      <c r="LC448" s="160"/>
      <c r="LD448" s="160"/>
      <c r="LE448" s="160"/>
      <c r="LF448" s="160"/>
      <c r="LG448" s="160"/>
      <c r="LH448" s="160"/>
      <c r="LI448" s="160"/>
      <c r="LJ448" s="160"/>
      <c r="LK448" s="160"/>
      <c r="LL448" s="160"/>
      <c r="LM448" s="160"/>
      <c r="LN448" s="160"/>
      <c r="LO448" s="160"/>
      <c r="LP448" s="160"/>
      <c r="LQ448" s="160"/>
      <c r="LR448" s="160"/>
      <c r="LS448" s="160"/>
      <c r="LT448" s="160"/>
      <c r="LU448" s="160"/>
      <c r="LV448" s="160"/>
      <c r="LW448" s="160"/>
      <c r="LX448" s="160"/>
      <c r="LY448" s="160"/>
      <c r="LZ448" s="160"/>
      <c r="MA448" s="160"/>
      <c r="MB448" s="160"/>
      <c r="MC448" s="160"/>
      <c r="MD448" s="160"/>
      <c r="ME448" s="160"/>
      <c r="MF448" s="160"/>
      <c r="MG448" s="160"/>
      <c r="MH448" s="160"/>
      <c r="MI448" s="160"/>
      <c r="MJ448" s="160"/>
      <c r="MK448" s="160"/>
      <c r="ML448" s="160"/>
      <c r="MM448" s="160"/>
      <c r="MN448" s="160"/>
      <c r="MO448" s="160"/>
      <c r="MP448" s="160"/>
      <c r="MQ448" s="160"/>
      <c r="MR448" s="160"/>
      <c r="MS448" s="160"/>
      <c r="MT448" s="160"/>
      <c r="MU448" s="160"/>
      <c r="MV448" s="160"/>
      <c r="MW448" s="160"/>
      <c r="MX448" s="160"/>
      <c r="MY448" s="160"/>
      <c r="MZ448" s="160"/>
      <c r="NA448" s="160"/>
      <c r="NB448" s="160"/>
      <c r="NC448" s="160"/>
      <c r="ND448" s="160"/>
      <c r="NE448" s="160"/>
      <c r="NF448" s="160"/>
      <c r="NG448" s="160"/>
      <c r="NH448" s="160"/>
      <c r="NI448" s="160"/>
      <c r="NJ448" s="160"/>
      <c r="NK448" s="160"/>
      <c r="NL448" s="160"/>
      <c r="NM448" s="160"/>
      <c r="NN448" s="160"/>
      <c r="NO448" s="160"/>
      <c r="NP448" s="160"/>
      <c r="NQ448" s="160"/>
      <c r="NR448" s="160"/>
      <c r="NS448" s="160"/>
      <c r="NT448" s="160"/>
      <c r="NU448" s="160"/>
      <c r="NV448" s="160"/>
      <c r="NW448" s="160"/>
      <c r="NX448" s="160"/>
      <c r="NY448" s="160"/>
      <c r="NZ448" s="160"/>
      <c r="OA448" s="160"/>
      <c r="OB448" s="160"/>
      <c r="OC448" s="160"/>
      <c r="OD448" s="160"/>
      <c r="OE448" s="160"/>
      <c r="OF448" s="160"/>
      <c r="OG448" s="160"/>
      <c r="OH448" s="160"/>
      <c r="OI448" s="160"/>
      <c r="OJ448" s="160"/>
      <c r="OK448" s="160"/>
      <c r="OL448" s="160"/>
      <c r="OM448" s="160"/>
      <c r="ON448" s="160"/>
      <c r="OO448" s="160"/>
      <c r="OP448" s="160"/>
      <c r="OQ448" s="160"/>
      <c r="OR448" s="160"/>
      <c r="OS448" s="160"/>
      <c r="OT448" s="160"/>
      <c r="OU448" s="160"/>
      <c r="OV448" s="160"/>
      <c r="OW448" s="160"/>
      <c r="OX448" s="160"/>
      <c r="OY448" s="160"/>
      <c r="OZ448" s="160"/>
      <c r="PA448" s="160"/>
      <c r="PB448" s="160"/>
      <c r="PC448" s="160"/>
      <c r="PD448" s="160"/>
      <c r="PE448" s="160"/>
      <c r="PF448" s="160"/>
      <c r="PG448" s="160"/>
      <c r="PH448" s="160"/>
      <c r="PI448" s="160"/>
      <c r="PJ448" s="160"/>
      <c r="PK448" s="160"/>
      <c r="PL448" s="160"/>
      <c r="PM448" s="160"/>
      <c r="PN448" s="160"/>
      <c r="PO448" s="160"/>
      <c r="PP448" s="160"/>
      <c r="PQ448" s="160"/>
      <c r="PR448" s="160"/>
      <c r="PS448" s="160"/>
      <c r="PT448" s="160"/>
      <c r="PU448" s="160"/>
      <c r="PV448" s="160"/>
      <c r="PW448" s="160"/>
      <c r="PX448" s="160"/>
      <c r="PY448" s="160"/>
      <c r="PZ448" s="160"/>
      <c r="QA448" s="160"/>
      <c r="QB448" s="160"/>
      <c r="QC448" s="160"/>
      <c r="QD448" s="160"/>
      <c r="QE448" s="160"/>
      <c r="QF448" s="160"/>
      <c r="QG448" s="160"/>
      <c r="QH448" s="160"/>
      <c r="QI448" s="160"/>
      <c r="QJ448" s="160"/>
      <c r="QK448" s="160"/>
      <c r="QL448" s="160"/>
      <c r="QM448" s="160"/>
      <c r="QN448" s="160"/>
      <c r="QO448" s="160"/>
      <c r="QP448" s="160"/>
      <c r="QQ448" s="160"/>
      <c r="QR448" s="160"/>
      <c r="QS448" s="160"/>
      <c r="QT448" s="160"/>
      <c r="QU448" s="160"/>
      <c r="QV448" s="160"/>
      <c r="QW448" s="160"/>
      <c r="QX448" s="160"/>
      <c r="QY448" s="160"/>
      <c r="QZ448" s="160"/>
      <c r="RA448" s="160"/>
      <c r="RB448" s="160"/>
      <c r="RC448" s="160"/>
      <c r="RD448" s="160"/>
      <c r="RE448" s="160"/>
      <c r="RF448" s="160"/>
      <c r="RG448" s="160"/>
      <c r="RH448" s="160"/>
      <c r="RI448" s="160"/>
      <c r="RJ448" s="160"/>
      <c r="RK448" s="160"/>
      <c r="RL448" s="160"/>
      <c r="RM448" s="160"/>
      <c r="RN448" s="160"/>
      <c r="RO448" s="160"/>
      <c r="RP448" s="160"/>
      <c r="RQ448" s="160"/>
      <c r="RR448" s="160"/>
      <c r="RS448" s="160"/>
      <c r="RT448" s="160"/>
      <c r="RU448" s="160"/>
      <c r="RV448" s="160"/>
      <c r="RW448" s="160"/>
      <c r="RX448" s="160"/>
      <c r="RY448" s="160"/>
      <c r="RZ448" s="160"/>
      <c r="SA448" s="160"/>
      <c r="SB448" s="160"/>
      <c r="SC448" s="160"/>
      <c r="SD448" s="160"/>
      <c r="SE448" s="160"/>
      <c r="SF448" s="160"/>
      <c r="SG448" s="160"/>
      <c r="SH448" s="160"/>
      <c r="SI448" s="160"/>
      <c r="SJ448" s="160"/>
      <c r="SK448" s="160"/>
      <c r="SL448" s="160"/>
      <c r="SM448" s="160"/>
      <c r="SN448" s="160"/>
      <c r="SO448" s="160"/>
      <c r="SP448" s="160"/>
      <c r="SQ448" s="160"/>
      <c r="SR448" s="160"/>
      <c r="SS448" s="160"/>
      <c r="ST448" s="160"/>
      <c r="SU448" s="160"/>
      <c r="SV448" s="160"/>
      <c r="SW448" s="160"/>
      <c r="SX448" s="160"/>
      <c r="SY448" s="160"/>
      <c r="SZ448" s="160"/>
      <c r="TA448" s="160"/>
      <c r="TB448" s="160"/>
      <c r="TC448" s="160"/>
      <c r="TD448" s="160"/>
      <c r="TE448" s="160"/>
      <c r="TF448" s="160"/>
    </row>
    <row r="449" spans="1:526">
      <c r="A449" s="160"/>
      <c r="B449" s="160"/>
      <c r="C449" s="160"/>
      <c r="D449" s="160"/>
      <c r="E449" s="160"/>
      <c r="F449" s="160"/>
      <c r="G449" s="160"/>
      <c r="H449" s="160"/>
      <c r="I449" s="160"/>
      <c r="J449" s="160"/>
      <c r="K449" s="160"/>
      <c r="L449" s="160"/>
      <c r="M449" s="160"/>
      <c r="N449" s="160"/>
      <c r="O449" s="160"/>
      <c r="P449" s="160"/>
      <c r="Q449" s="160"/>
      <c r="R449" s="160"/>
      <c r="S449" s="160"/>
      <c r="T449" s="160"/>
      <c r="U449" s="160"/>
      <c r="V449" s="160"/>
      <c r="W449" s="160"/>
      <c r="X449" s="160"/>
      <c r="Y449" s="160"/>
      <c r="Z449" s="160"/>
      <c r="AA449" s="160"/>
      <c r="AB449" s="160"/>
      <c r="AC449" s="160"/>
      <c r="AD449" s="160"/>
      <c r="AE449" s="160"/>
      <c r="AF449" s="160"/>
      <c r="AG449" s="160"/>
      <c r="AH449" s="160"/>
      <c r="AI449" s="160"/>
      <c r="AJ449" s="160"/>
      <c r="AK449" s="160"/>
      <c r="AL449" s="160"/>
      <c r="AM449" s="160"/>
      <c r="AN449" s="160"/>
      <c r="AO449" s="160"/>
      <c r="AP449" s="160"/>
      <c r="AQ449" s="160"/>
      <c r="AR449" s="160"/>
      <c r="AS449" s="160"/>
      <c r="AT449" s="160"/>
      <c r="AU449" s="160"/>
      <c r="AV449" s="160"/>
      <c r="AW449" s="160"/>
      <c r="AX449" s="160"/>
      <c r="AY449" s="160"/>
      <c r="AZ449" s="160"/>
      <c r="BA449" s="160"/>
      <c r="BB449" s="160"/>
      <c r="BC449" s="160"/>
      <c r="BD449" s="160"/>
      <c r="BE449" s="160"/>
      <c r="BF449" s="160"/>
      <c r="BG449" s="160"/>
      <c r="BH449" s="160"/>
      <c r="BI449" s="160"/>
      <c r="BJ449" s="160"/>
      <c r="BK449" s="160"/>
      <c r="BL449" s="160"/>
      <c r="BM449" s="160"/>
      <c r="BN449" s="160"/>
      <c r="BO449" s="160"/>
      <c r="BP449" s="160"/>
      <c r="BQ449" s="160"/>
      <c r="BR449" s="160"/>
      <c r="BS449" s="160"/>
      <c r="BT449" s="160"/>
      <c r="BU449" s="160"/>
      <c r="BV449" s="160"/>
      <c r="BW449" s="160"/>
      <c r="BX449" s="160"/>
      <c r="BY449" s="160"/>
      <c r="BZ449" s="160"/>
      <c r="CA449" s="160"/>
      <c r="CB449" s="160"/>
      <c r="CC449" s="160"/>
      <c r="CD449" s="160"/>
      <c r="CE449" s="160"/>
      <c r="CF449" s="160"/>
      <c r="CG449" s="160"/>
      <c r="CH449" s="160"/>
      <c r="CI449" s="160"/>
      <c r="CJ449" s="160"/>
      <c r="CK449" s="160"/>
      <c r="CL449" s="160"/>
      <c r="CM449" s="160"/>
      <c r="CN449" s="160"/>
      <c r="CO449" s="160"/>
      <c r="CP449" s="160"/>
      <c r="CQ449" s="160"/>
      <c r="CR449" s="160"/>
      <c r="CS449" s="160"/>
      <c r="CT449" s="160"/>
      <c r="CU449" s="160"/>
      <c r="CV449" s="160"/>
      <c r="CW449" s="160"/>
      <c r="CX449" s="160"/>
      <c r="CY449" s="160"/>
      <c r="CZ449" s="160"/>
      <c r="DA449" s="160"/>
      <c r="DB449" s="160"/>
      <c r="DC449" s="160"/>
      <c r="DD449" s="160"/>
      <c r="DE449" s="160"/>
      <c r="DF449" s="160"/>
      <c r="DG449" s="160"/>
      <c r="DH449" s="160"/>
      <c r="DI449" s="160"/>
      <c r="DJ449" s="160"/>
      <c r="DK449" s="160"/>
      <c r="DL449" s="160"/>
      <c r="DM449" s="160"/>
      <c r="DN449" s="160"/>
      <c r="DO449" s="160"/>
      <c r="DP449" s="160"/>
      <c r="DQ449" s="160"/>
      <c r="DR449" s="160"/>
      <c r="DS449" s="160"/>
      <c r="DT449" s="160"/>
      <c r="DU449" s="160"/>
      <c r="DV449" s="160"/>
      <c r="DW449" s="160"/>
      <c r="DX449" s="160"/>
      <c r="DY449" s="160"/>
      <c r="DZ449" s="160"/>
      <c r="EA449" s="160"/>
      <c r="EB449" s="160"/>
      <c r="EC449" s="160"/>
      <c r="ED449" s="160"/>
      <c r="EE449" s="160"/>
      <c r="EF449" s="160"/>
      <c r="EG449" s="160"/>
      <c r="EH449" s="160"/>
      <c r="EI449" s="160"/>
      <c r="EJ449" s="160"/>
      <c r="EK449" s="160"/>
      <c r="EL449" s="160"/>
      <c r="EM449" s="160"/>
      <c r="EN449" s="160"/>
      <c r="EO449" s="160"/>
      <c r="EP449" s="160"/>
      <c r="EQ449" s="160"/>
      <c r="ER449" s="160"/>
      <c r="ES449" s="160"/>
      <c r="ET449" s="160"/>
      <c r="EU449" s="160"/>
      <c r="EV449" s="160"/>
      <c r="EW449" s="160"/>
      <c r="EX449" s="160"/>
      <c r="EY449" s="160"/>
      <c r="EZ449" s="160"/>
      <c r="FA449" s="160"/>
      <c r="FB449" s="160"/>
      <c r="FC449" s="160"/>
      <c r="FD449" s="160"/>
      <c r="FE449" s="160"/>
      <c r="FF449" s="160"/>
      <c r="FG449" s="160"/>
      <c r="FH449" s="160"/>
      <c r="FI449" s="160"/>
      <c r="FJ449" s="160"/>
      <c r="FK449" s="160"/>
      <c r="FL449" s="160"/>
      <c r="FM449" s="160"/>
      <c r="FN449" s="160"/>
      <c r="FO449" s="160"/>
      <c r="FP449" s="160"/>
      <c r="FQ449" s="160"/>
      <c r="FR449" s="160"/>
      <c r="FS449" s="160"/>
      <c r="FT449" s="160"/>
      <c r="FU449" s="160"/>
      <c r="FV449" s="160"/>
      <c r="FW449" s="160"/>
      <c r="FX449" s="160"/>
      <c r="FY449" s="160"/>
      <c r="FZ449" s="160"/>
      <c r="GA449" s="160"/>
      <c r="GB449" s="160"/>
      <c r="GC449" s="160"/>
      <c r="GD449" s="160"/>
      <c r="GE449" s="160"/>
      <c r="GF449" s="160"/>
      <c r="GG449" s="160"/>
      <c r="GH449" s="160"/>
      <c r="GI449" s="160"/>
      <c r="GJ449" s="160"/>
      <c r="GK449" s="160"/>
      <c r="GL449" s="160"/>
      <c r="GM449" s="160"/>
      <c r="GN449" s="160"/>
      <c r="GO449" s="160"/>
      <c r="GP449" s="160"/>
      <c r="GQ449" s="160"/>
      <c r="GR449" s="160"/>
      <c r="GS449" s="160"/>
      <c r="GT449" s="160"/>
      <c r="GU449" s="160"/>
      <c r="GV449" s="160"/>
      <c r="GW449" s="160"/>
      <c r="GX449" s="160"/>
      <c r="GY449" s="160"/>
      <c r="GZ449" s="160"/>
      <c r="HA449" s="160"/>
      <c r="HB449" s="160"/>
      <c r="HC449" s="160"/>
      <c r="HD449" s="160"/>
      <c r="HE449" s="160"/>
      <c r="HF449" s="160"/>
      <c r="HG449" s="160"/>
      <c r="HH449" s="160"/>
      <c r="HI449" s="160"/>
      <c r="HJ449" s="160"/>
      <c r="HK449" s="160"/>
      <c r="HL449" s="160"/>
      <c r="HM449" s="160"/>
      <c r="HN449" s="160"/>
      <c r="HO449" s="160"/>
      <c r="HP449" s="160"/>
      <c r="HQ449" s="160"/>
      <c r="HR449" s="160"/>
      <c r="HS449" s="160"/>
      <c r="HT449" s="160"/>
      <c r="HU449" s="160"/>
      <c r="HV449" s="160"/>
      <c r="HW449" s="160"/>
      <c r="HX449" s="160"/>
      <c r="HY449" s="160"/>
      <c r="HZ449" s="160"/>
      <c r="IA449" s="160"/>
      <c r="IB449" s="160"/>
      <c r="IC449" s="160"/>
      <c r="ID449" s="160"/>
      <c r="IE449" s="160"/>
      <c r="IF449" s="160"/>
      <c r="IG449" s="160"/>
      <c r="IH449" s="160"/>
      <c r="II449" s="160"/>
      <c r="IJ449" s="160"/>
      <c r="IK449" s="160"/>
      <c r="IL449" s="160"/>
      <c r="IM449" s="160"/>
      <c r="IN449" s="160"/>
      <c r="IO449" s="160"/>
      <c r="IP449" s="160"/>
      <c r="IQ449" s="160"/>
      <c r="IR449" s="160"/>
      <c r="IS449" s="160"/>
      <c r="IT449" s="160"/>
      <c r="IU449" s="160"/>
      <c r="IV449" s="160"/>
      <c r="IW449" s="160"/>
      <c r="IX449" s="160"/>
      <c r="IY449" s="160"/>
      <c r="IZ449" s="160"/>
      <c r="JA449" s="160"/>
      <c r="JB449" s="160"/>
      <c r="JC449" s="160"/>
      <c r="JD449" s="160"/>
      <c r="JE449" s="160"/>
      <c r="JF449" s="160"/>
      <c r="JG449" s="160"/>
      <c r="JH449" s="160"/>
      <c r="JI449" s="160"/>
      <c r="JJ449" s="160"/>
      <c r="JK449" s="160"/>
      <c r="JL449" s="160"/>
      <c r="JM449" s="160"/>
      <c r="JN449" s="160"/>
      <c r="JO449" s="160"/>
      <c r="JP449" s="160"/>
      <c r="JQ449" s="160"/>
      <c r="JR449" s="160"/>
      <c r="JS449" s="160"/>
      <c r="JT449" s="160"/>
      <c r="JU449" s="160"/>
      <c r="JV449" s="160"/>
      <c r="JW449" s="160"/>
      <c r="JX449" s="160"/>
      <c r="JY449" s="160"/>
      <c r="JZ449" s="160"/>
      <c r="KA449" s="160"/>
      <c r="KB449" s="160"/>
      <c r="KC449" s="160"/>
      <c r="KD449" s="160"/>
      <c r="KE449" s="160"/>
      <c r="KF449" s="160"/>
      <c r="KG449" s="160"/>
      <c r="KH449" s="160"/>
      <c r="KI449" s="160"/>
      <c r="KJ449" s="160"/>
      <c r="KK449" s="160"/>
      <c r="KL449" s="160"/>
      <c r="KM449" s="160"/>
      <c r="KN449" s="160"/>
      <c r="KO449" s="160"/>
      <c r="KP449" s="160"/>
      <c r="KQ449" s="160"/>
      <c r="KR449" s="160"/>
      <c r="KS449" s="160"/>
      <c r="KT449" s="160"/>
      <c r="KU449" s="160"/>
      <c r="KV449" s="160"/>
      <c r="KW449" s="160"/>
      <c r="KX449" s="160"/>
      <c r="KY449" s="160"/>
      <c r="KZ449" s="160"/>
      <c r="LA449" s="160"/>
      <c r="LB449" s="160"/>
      <c r="LC449" s="160"/>
      <c r="LD449" s="160"/>
      <c r="LE449" s="160"/>
      <c r="LF449" s="160"/>
      <c r="LG449" s="160"/>
      <c r="LH449" s="160"/>
      <c r="LI449" s="160"/>
      <c r="LJ449" s="160"/>
      <c r="LK449" s="160"/>
      <c r="LL449" s="160"/>
      <c r="LM449" s="160"/>
      <c r="LN449" s="160"/>
      <c r="LO449" s="160"/>
      <c r="LP449" s="160"/>
      <c r="LQ449" s="160"/>
      <c r="LR449" s="160"/>
      <c r="LS449" s="160"/>
      <c r="LT449" s="160"/>
      <c r="LU449" s="160"/>
      <c r="LV449" s="160"/>
      <c r="LW449" s="160"/>
      <c r="LX449" s="160"/>
      <c r="LY449" s="160"/>
      <c r="LZ449" s="160"/>
      <c r="MA449" s="160"/>
      <c r="MB449" s="160"/>
      <c r="MC449" s="160"/>
      <c r="MD449" s="160"/>
      <c r="ME449" s="160"/>
      <c r="MF449" s="160"/>
      <c r="MG449" s="160"/>
      <c r="MH449" s="160"/>
      <c r="MI449" s="160"/>
      <c r="MJ449" s="160"/>
      <c r="MK449" s="160"/>
      <c r="ML449" s="160"/>
      <c r="MM449" s="160"/>
      <c r="MN449" s="160"/>
      <c r="MO449" s="160"/>
      <c r="MP449" s="160"/>
      <c r="MQ449" s="160"/>
      <c r="MR449" s="160"/>
      <c r="MS449" s="160"/>
      <c r="MT449" s="160"/>
      <c r="MU449" s="160"/>
      <c r="MV449" s="160"/>
      <c r="MW449" s="160"/>
      <c r="MX449" s="160"/>
      <c r="MY449" s="160"/>
      <c r="MZ449" s="160"/>
      <c r="NA449" s="160"/>
      <c r="NB449" s="160"/>
      <c r="NC449" s="160"/>
      <c r="ND449" s="160"/>
      <c r="NE449" s="160"/>
      <c r="NF449" s="160"/>
      <c r="NG449" s="160"/>
      <c r="NH449" s="160"/>
      <c r="NI449" s="160"/>
      <c r="NJ449" s="160"/>
      <c r="NK449" s="160"/>
      <c r="NL449" s="160"/>
      <c r="NM449" s="160"/>
      <c r="NN449" s="160"/>
      <c r="NO449" s="160"/>
      <c r="NP449" s="160"/>
      <c r="NQ449" s="160"/>
      <c r="NR449" s="160"/>
      <c r="NS449" s="160"/>
      <c r="NT449" s="160"/>
      <c r="NU449" s="160"/>
      <c r="NV449" s="160"/>
      <c r="NW449" s="160"/>
      <c r="NX449" s="160"/>
      <c r="NY449" s="160"/>
      <c r="NZ449" s="160"/>
      <c r="OA449" s="160"/>
      <c r="OB449" s="160"/>
      <c r="OC449" s="160"/>
      <c r="OD449" s="160"/>
      <c r="OE449" s="160"/>
      <c r="OF449" s="160"/>
      <c r="OG449" s="160"/>
      <c r="OH449" s="160"/>
      <c r="OI449" s="160"/>
      <c r="OJ449" s="160"/>
      <c r="OK449" s="160"/>
      <c r="OL449" s="160"/>
      <c r="OM449" s="160"/>
      <c r="ON449" s="160"/>
      <c r="OO449" s="160"/>
      <c r="OP449" s="160"/>
      <c r="OQ449" s="160"/>
      <c r="OR449" s="160"/>
      <c r="OS449" s="160"/>
      <c r="OT449" s="160"/>
      <c r="OU449" s="160"/>
      <c r="OV449" s="160"/>
      <c r="OW449" s="160"/>
      <c r="OX449" s="160"/>
      <c r="OY449" s="160"/>
      <c r="OZ449" s="160"/>
      <c r="PA449" s="160"/>
      <c r="PB449" s="160"/>
      <c r="PC449" s="160"/>
      <c r="PD449" s="160"/>
      <c r="PE449" s="160"/>
      <c r="PF449" s="160"/>
      <c r="PG449" s="160"/>
      <c r="PH449" s="160"/>
      <c r="PI449" s="160"/>
      <c r="PJ449" s="160"/>
      <c r="PK449" s="160"/>
      <c r="PL449" s="160"/>
      <c r="PM449" s="160"/>
      <c r="PN449" s="160"/>
      <c r="PO449" s="160"/>
      <c r="PP449" s="160"/>
      <c r="PQ449" s="160"/>
      <c r="PR449" s="160"/>
      <c r="PS449" s="160"/>
      <c r="PT449" s="160"/>
      <c r="PU449" s="160"/>
      <c r="PV449" s="160"/>
      <c r="PW449" s="160"/>
      <c r="PX449" s="160"/>
      <c r="PY449" s="160"/>
      <c r="PZ449" s="160"/>
      <c r="QA449" s="160"/>
      <c r="QB449" s="160"/>
      <c r="QC449" s="160"/>
      <c r="QD449" s="160"/>
      <c r="QE449" s="160"/>
      <c r="QF449" s="160"/>
      <c r="QG449" s="160"/>
      <c r="QH449" s="160"/>
      <c r="QI449" s="160"/>
      <c r="QJ449" s="160"/>
      <c r="QK449" s="160"/>
      <c r="QL449" s="160"/>
      <c r="QM449" s="160"/>
      <c r="QN449" s="160"/>
      <c r="QO449" s="160"/>
      <c r="QP449" s="160"/>
      <c r="QQ449" s="160"/>
      <c r="QR449" s="160"/>
      <c r="QS449" s="160"/>
      <c r="QT449" s="160"/>
      <c r="QU449" s="160"/>
      <c r="QV449" s="160"/>
      <c r="QW449" s="160"/>
      <c r="QX449" s="160"/>
      <c r="QY449" s="160"/>
      <c r="QZ449" s="160"/>
      <c r="RA449" s="160"/>
      <c r="RB449" s="160"/>
      <c r="RC449" s="160"/>
      <c r="RD449" s="160"/>
      <c r="RE449" s="160"/>
      <c r="RF449" s="160"/>
      <c r="RG449" s="160"/>
      <c r="RH449" s="160"/>
      <c r="RI449" s="160"/>
      <c r="RJ449" s="160"/>
      <c r="RK449" s="160"/>
      <c r="RL449" s="160"/>
      <c r="RM449" s="160"/>
      <c r="RN449" s="160"/>
      <c r="RO449" s="160"/>
      <c r="RP449" s="160"/>
      <c r="RQ449" s="160"/>
      <c r="RR449" s="160"/>
      <c r="RS449" s="160"/>
      <c r="RT449" s="160"/>
      <c r="RU449" s="160"/>
      <c r="RV449" s="160"/>
      <c r="RW449" s="160"/>
      <c r="RX449" s="160"/>
      <c r="RY449" s="160"/>
      <c r="RZ449" s="160"/>
      <c r="SA449" s="160"/>
      <c r="SB449" s="160"/>
      <c r="SC449" s="160"/>
      <c r="SD449" s="160"/>
      <c r="SE449" s="160"/>
      <c r="SF449" s="160"/>
      <c r="SG449" s="160"/>
      <c r="SH449" s="160"/>
      <c r="SI449" s="160"/>
      <c r="SJ449" s="160"/>
      <c r="SK449" s="160"/>
      <c r="SL449" s="160"/>
      <c r="SM449" s="160"/>
      <c r="SN449" s="160"/>
      <c r="SO449" s="160"/>
      <c r="SP449" s="160"/>
      <c r="SQ449" s="160"/>
      <c r="SR449" s="160"/>
      <c r="SS449" s="160"/>
      <c r="ST449" s="160"/>
      <c r="SU449" s="160"/>
      <c r="SV449" s="160"/>
      <c r="SW449" s="160"/>
      <c r="SX449" s="160"/>
      <c r="SY449" s="160"/>
      <c r="SZ449" s="160"/>
      <c r="TA449" s="160"/>
      <c r="TB449" s="160"/>
      <c r="TC449" s="160"/>
      <c r="TD449" s="160"/>
      <c r="TE449" s="160"/>
      <c r="TF449" s="160"/>
    </row>
    <row r="450" spans="1:526">
      <c r="A450" s="160"/>
      <c r="B450" s="160"/>
      <c r="C450" s="160"/>
      <c r="D450" s="160"/>
      <c r="E450" s="160"/>
      <c r="F450" s="160"/>
      <c r="G450" s="160"/>
      <c r="H450" s="160"/>
      <c r="I450" s="160"/>
      <c r="J450" s="160"/>
      <c r="K450" s="160"/>
      <c r="L450" s="160"/>
      <c r="M450" s="160"/>
      <c r="N450" s="160"/>
      <c r="O450" s="160"/>
      <c r="P450" s="160"/>
      <c r="Q450" s="160"/>
      <c r="R450" s="160"/>
      <c r="S450" s="160"/>
      <c r="T450" s="160"/>
      <c r="U450" s="160"/>
      <c r="V450" s="160"/>
      <c r="W450" s="160"/>
      <c r="X450" s="160"/>
      <c r="Y450" s="160"/>
      <c r="Z450" s="160"/>
      <c r="AA450" s="160"/>
      <c r="AB450" s="160"/>
      <c r="AC450" s="160"/>
      <c r="AD450" s="160"/>
      <c r="AE450" s="160"/>
      <c r="AF450" s="160"/>
      <c r="AG450" s="160"/>
      <c r="AH450" s="160"/>
      <c r="AI450" s="160"/>
      <c r="AJ450" s="160"/>
      <c r="AK450" s="160"/>
      <c r="AL450" s="160"/>
      <c r="AM450" s="160"/>
      <c r="AN450" s="160"/>
      <c r="AO450" s="160"/>
      <c r="AP450" s="160"/>
      <c r="AQ450" s="160"/>
      <c r="AR450" s="160"/>
      <c r="AS450" s="160"/>
      <c r="AT450" s="160"/>
      <c r="AU450" s="160"/>
      <c r="AV450" s="160"/>
      <c r="AW450" s="160"/>
      <c r="AX450" s="160"/>
      <c r="AY450" s="160"/>
      <c r="AZ450" s="160"/>
      <c r="BA450" s="160"/>
      <c r="BB450" s="160"/>
      <c r="BC450" s="160"/>
      <c r="BD450" s="160"/>
      <c r="BE450" s="160"/>
      <c r="BF450" s="160"/>
      <c r="BG450" s="160"/>
      <c r="BH450" s="160"/>
      <c r="BI450" s="160"/>
      <c r="BJ450" s="160"/>
      <c r="BK450" s="160"/>
      <c r="BL450" s="160"/>
      <c r="BM450" s="160"/>
      <c r="BN450" s="160"/>
      <c r="BO450" s="160"/>
      <c r="BP450" s="160"/>
      <c r="BQ450" s="160"/>
      <c r="BR450" s="160"/>
      <c r="BS450" s="160"/>
      <c r="BT450" s="160"/>
      <c r="BU450" s="160"/>
      <c r="BV450" s="160"/>
      <c r="BW450" s="160"/>
      <c r="BX450" s="160"/>
      <c r="BY450" s="160"/>
      <c r="BZ450" s="160"/>
      <c r="CA450" s="160"/>
      <c r="CB450" s="160"/>
      <c r="CC450" s="160"/>
      <c r="CD450" s="160"/>
      <c r="CE450" s="160"/>
      <c r="CF450" s="160"/>
      <c r="CG450" s="160"/>
      <c r="CH450" s="160"/>
      <c r="CI450" s="160"/>
      <c r="CJ450" s="160"/>
      <c r="CK450" s="160"/>
      <c r="CL450" s="160"/>
      <c r="CM450" s="160"/>
      <c r="CN450" s="160"/>
      <c r="CO450" s="160"/>
      <c r="CP450" s="160"/>
      <c r="CQ450" s="160"/>
      <c r="CR450" s="160"/>
      <c r="CS450" s="160"/>
      <c r="CT450" s="160"/>
      <c r="CU450" s="160"/>
      <c r="CV450" s="160"/>
      <c r="CW450" s="160"/>
      <c r="CX450" s="160"/>
      <c r="CY450" s="160"/>
      <c r="CZ450" s="160"/>
      <c r="DA450" s="160"/>
      <c r="DB450" s="160"/>
      <c r="DC450" s="160"/>
      <c r="DD450" s="160"/>
      <c r="DE450" s="160"/>
      <c r="DF450" s="160"/>
      <c r="DG450" s="160"/>
      <c r="DH450" s="160"/>
      <c r="DI450" s="160"/>
      <c r="DJ450" s="160"/>
      <c r="DK450" s="160"/>
      <c r="DL450" s="160"/>
      <c r="DM450" s="160"/>
      <c r="DN450" s="160"/>
      <c r="DO450" s="160"/>
      <c r="DP450" s="160"/>
      <c r="DQ450" s="160"/>
      <c r="DR450" s="160"/>
      <c r="DS450" s="160"/>
      <c r="DT450" s="160"/>
      <c r="DU450" s="160"/>
      <c r="DV450" s="160"/>
      <c r="DW450" s="160"/>
      <c r="DX450" s="160"/>
      <c r="DY450" s="160"/>
      <c r="DZ450" s="160"/>
      <c r="EA450" s="160"/>
      <c r="EB450" s="160"/>
      <c r="EC450" s="160"/>
      <c r="ED450" s="160"/>
      <c r="EE450" s="160"/>
      <c r="EF450" s="160"/>
      <c r="EG450" s="160"/>
      <c r="EH450" s="160"/>
      <c r="EI450" s="160"/>
      <c r="EJ450" s="160"/>
      <c r="EK450" s="160"/>
      <c r="EL450" s="160"/>
      <c r="EM450" s="160"/>
      <c r="EN450" s="160"/>
      <c r="EO450" s="160"/>
      <c r="EP450" s="160"/>
      <c r="EQ450" s="160"/>
      <c r="ER450" s="160"/>
      <c r="ES450" s="160"/>
      <c r="ET450" s="160"/>
      <c r="EU450" s="160"/>
      <c r="EV450" s="160"/>
      <c r="EW450" s="160"/>
      <c r="EX450" s="160"/>
      <c r="EY450" s="160"/>
      <c r="EZ450" s="160"/>
      <c r="FA450" s="160"/>
      <c r="FB450" s="160"/>
      <c r="FC450" s="160"/>
      <c r="FD450" s="160"/>
      <c r="FE450" s="160"/>
      <c r="FF450" s="160"/>
      <c r="FG450" s="160"/>
      <c r="FH450" s="160"/>
      <c r="FI450" s="160"/>
      <c r="FJ450" s="160"/>
      <c r="FK450" s="160"/>
      <c r="FL450" s="160"/>
      <c r="FM450" s="160"/>
      <c r="FN450" s="160"/>
      <c r="FO450" s="160"/>
      <c r="FP450" s="160"/>
      <c r="FQ450" s="160"/>
      <c r="FR450" s="160"/>
      <c r="FS450" s="160"/>
      <c r="FT450" s="160"/>
      <c r="FU450" s="160"/>
      <c r="FV450" s="160"/>
      <c r="FW450" s="160"/>
      <c r="FX450" s="160"/>
      <c r="FY450" s="160"/>
      <c r="FZ450" s="160"/>
      <c r="GA450" s="160"/>
      <c r="GB450" s="160"/>
      <c r="GC450" s="160"/>
      <c r="GD450" s="160"/>
      <c r="GE450" s="160"/>
      <c r="GF450" s="160"/>
      <c r="GG450" s="160"/>
      <c r="GH450" s="160"/>
      <c r="GI450" s="160"/>
      <c r="GJ450" s="160"/>
      <c r="GK450" s="160"/>
      <c r="GL450" s="160"/>
      <c r="GM450" s="160"/>
      <c r="GN450" s="160"/>
      <c r="GO450" s="160"/>
      <c r="GP450" s="160"/>
      <c r="GQ450" s="160"/>
      <c r="GR450" s="160"/>
      <c r="GS450" s="160"/>
      <c r="GT450" s="160"/>
      <c r="GU450" s="160"/>
      <c r="GV450" s="160"/>
      <c r="GW450" s="160"/>
      <c r="GX450" s="160"/>
      <c r="GY450" s="160"/>
      <c r="GZ450" s="160"/>
      <c r="HA450" s="160"/>
      <c r="HB450" s="160"/>
      <c r="HC450" s="160"/>
      <c r="HD450" s="160"/>
      <c r="HE450" s="160"/>
      <c r="HF450" s="160"/>
      <c r="HG450" s="160"/>
      <c r="HH450" s="160"/>
      <c r="HI450" s="160"/>
      <c r="HJ450" s="160"/>
      <c r="HK450" s="160"/>
      <c r="HL450" s="160"/>
      <c r="HM450" s="160"/>
      <c r="HN450" s="160"/>
      <c r="HO450" s="160"/>
      <c r="HP450" s="160"/>
      <c r="HQ450" s="160"/>
      <c r="HR450" s="160"/>
      <c r="HS450" s="160"/>
      <c r="HT450" s="160"/>
      <c r="HU450" s="160"/>
      <c r="HV450" s="160"/>
      <c r="HW450" s="160"/>
      <c r="HX450" s="160"/>
      <c r="HY450" s="160"/>
      <c r="HZ450" s="160"/>
      <c r="IA450" s="160"/>
      <c r="IB450" s="160"/>
      <c r="IC450" s="160"/>
      <c r="ID450" s="160"/>
      <c r="IE450" s="160"/>
      <c r="IF450" s="160"/>
      <c r="IG450" s="160"/>
      <c r="IH450" s="160"/>
      <c r="II450" s="160"/>
      <c r="IJ450" s="160"/>
      <c r="IK450" s="160"/>
      <c r="IL450" s="160"/>
      <c r="IM450" s="160"/>
      <c r="IN450" s="160"/>
      <c r="IO450" s="160"/>
      <c r="IP450" s="160"/>
      <c r="IQ450" s="160"/>
      <c r="IR450" s="160"/>
      <c r="IS450" s="160"/>
      <c r="IT450" s="160"/>
      <c r="IU450" s="160"/>
      <c r="IV450" s="160"/>
      <c r="IW450" s="160"/>
      <c r="IX450" s="160"/>
      <c r="IY450" s="160"/>
      <c r="IZ450" s="160"/>
      <c r="JA450" s="160"/>
      <c r="JB450" s="160"/>
      <c r="JC450" s="160"/>
      <c r="JD450" s="160"/>
      <c r="JE450" s="160"/>
      <c r="JF450" s="160"/>
      <c r="JG450" s="160"/>
      <c r="JH450" s="160"/>
      <c r="JI450" s="160"/>
      <c r="JJ450" s="160"/>
      <c r="JK450" s="160"/>
      <c r="JL450" s="160"/>
      <c r="JM450" s="160"/>
      <c r="JN450" s="160"/>
      <c r="JO450" s="160"/>
      <c r="JP450" s="160"/>
      <c r="JQ450" s="160"/>
      <c r="JR450" s="160"/>
      <c r="JS450" s="160"/>
      <c r="JT450" s="160"/>
      <c r="JU450" s="160"/>
      <c r="JV450" s="160"/>
      <c r="JW450" s="160"/>
      <c r="JX450" s="160"/>
      <c r="JY450" s="160"/>
      <c r="JZ450" s="160"/>
      <c r="KA450" s="160"/>
      <c r="KB450" s="160"/>
      <c r="KC450" s="160"/>
      <c r="KD450" s="160"/>
      <c r="KE450" s="160"/>
      <c r="KF450" s="160"/>
      <c r="KG450" s="160"/>
      <c r="KH450" s="160"/>
      <c r="KI450" s="160"/>
      <c r="KJ450" s="160"/>
      <c r="KK450" s="160"/>
      <c r="KL450" s="160"/>
      <c r="KM450" s="160"/>
      <c r="KN450" s="160"/>
      <c r="KO450" s="160"/>
      <c r="KP450" s="160"/>
      <c r="KQ450" s="160"/>
      <c r="KR450" s="160"/>
      <c r="KS450" s="160"/>
      <c r="KT450" s="160"/>
      <c r="KU450" s="160"/>
      <c r="KV450" s="160"/>
      <c r="KW450" s="160"/>
      <c r="KX450" s="160"/>
      <c r="KY450" s="160"/>
      <c r="KZ450" s="160"/>
      <c r="LA450" s="160"/>
      <c r="LB450" s="160"/>
      <c r="LC450" s="160"/>
      <c r="LD450" s="160"/>
      <c r="LE450" s="160"/>
      <c r="LF450" s="160"/>
      <c r="LG450" s="160"/>
      <c r="LH450" s="160"/>
      <c r="LI450" s="160"/>
      <c r="LJ450" s="160"/>
      <c r="LK450" s="160"/>
      <c r="LL450" s="160"/>
      <c r="LM450" s="160"/>
      <c r="LN450" s="160"/>
      <c r="LO450" s="160"/>
      <c r="LP450" s="160"/>
      <c r="LQ450" s="160"/>
      <c r="LR450" s="160"/>
      <c r="LS450" s="160"/>
      <c r="LT450" s="160"/>
      <c r="LU450" s="160"/>
      <c r="LV450" s="160"/>
      <c r="LW450" s="160"/>
      <c r="LX450" s="160"/>
      <c r="LY450" s="160"/>
      <c r="LZ450" s="160"/>
      <c r="MA450" s="160"/>
      <c r="MB450" s="160"/>
      <c r="MC450" s="160"/>
      <c r="MD450" s="160"/>
      <c r="ME450" s="160"/>
      <c r="MF450" s="160"/>
      <c r="MG450" s="160"/>
      <c r="MH450" s="160"/>
      <c r="MI450" s="160"/>
      <c r="MJ450" s="160"/>
      <c r="MK450" s="160"/>
      <c r="ML450" s="160"/>
      <c r="MM450" s="160"/>
      <c r="MN450" s="160"/>
      <c r="MO450" s="160"/>
      <c r="MP450" s="160"/>
      <c r="MQ450" s="160"/>
      <c r="MR450" s="160"/>
      <c r="MS450" s="160"/>
      <c r="MT450" s="160"/>
      <c r="MU450" s="160"/>
      <c r="MV450" s="160"/>
      <c r="MW450" s="160"/>
      <c r="MX450" s="160"/>
      <c r="MY450" s="160"/>
      <c r="MZ450" s="160"/>
      <c r="NA450" s="160"/>
      <c r="NB450" s="160"/>
      <c r="NC450" s="160"/>
      <c r="ND450" s="160"/>
      <c r="NE450" s="160"/>
      <c r="NF450" s="160"/>
      <c r="NG450" s="160"/>
      <c r="NH450" s="160"/>
      <c r="NI450" s="160"/>
      <c r="NJ450" s="160"/>
      <c r="NK450" s="160"/>
      <c r="NL450" s="160"/>
      <c r="NM450" s="160"/>
      <c r="NN450" s="160"/>
      <c r="NO450" s="160"/>
      <c r="NP450" s="160"/>
      <c r="NQ450" s="160"/>
      <c r="NR450" s="160"/>
      <c r="NS450" s="160"/>
      <c r="NT450" s="160"/>
      <c r="NU450" s="160"/>
      <c r="NV450" s="160"/>
      <c r="NW450" s="160"/>
      <c r="NX450" s="160"/>
      <c r="NY450" s="160"/>
      <c r="NZ450" s="160"/>
      <c r="OA450" s="160"/>
      <c r="OB450" s="160"/>
      <c r="OC450" s="160"/>
      <c r="OD450" s="160"/>
      <c r="OE450" s="160"/>
      <c r="OF450" s="160"/>
      <c r="OG450" s="160"/>
      <c r="OH450" s="160"/>
      <c r="OI450" s="160"/>
      <c r="OJ450" s="160"/>
      <c r="OK450" s="160"/>
      <c r="OL450" s="160"/>
      <c r="OM450" s="160"/>
      <c r="ON450" s="160"/>
      <c r="OO450" s="160"/>
      <c r="OP450" s="160"/>
      <c r="OQ450" s="160"/>
      <c r="OR450" s="160"/>
      <c r="OS450" s="160"/>
      <c r="OT450" s="160"/>
      <c r="OU450" s="160"/>
      <c r="OV450" s="160"/>
      <c r="OW450" s="160"/>
      <c r="OX450" s="160"/>
      <c r="OY450" s="160"/>
      <c r="OZ450" s="160"/>
      <c r="PA450" s="160"/>
      <c r="PB450" s="160"/>
      <c r="PC450" s="160"/>
      <c r="PD450" s="160"/>
      <c r="PE450" s="160"/>
      <c r="PF450" s="160"/>
      <c r="PG450" s="160"/>
      <c r="PH450" s="160"/>
      <c r="PI450" s="160"/>
      <c r="PJ450" s="160"/>
      <c r="PK450" s="160"/>
      <c r="PL450" s="160"/>
      <c r="PM450" s="160"/>
      <c r="PN450" s="160"/>
      <c r="PO450" s="160"/>
      <c r="PP450" s="160"/>
      <c r="PQ450" s="160"/>
      <c r="PR450" s="160"/>
      <c r="PS450" s="160"/>
      <c r="PT450" s="160"/>
      <c r="PU450" s="160"/>
      <c r="PV450" s="160"/>
      <c r="PW450" s="160"/>
      <c r="PX450" s="160"/>
      <c r="PY450" s="160"/>
      <c r="PZ450" s="160"/>
      <c r="QA450" s="160"/>
      <c r="QB450" s="160"/>
      <c r="QC450" s="160"/>
      <c r="QD450" s="160"/>
      <c r="QE450" s="160"/>
      <c r="QF450" s="160"/>
      <c r="QG450" s="160"/>
      <c r="QH450" s="160"/>
      <c r="QI450" s="160"/>
      <c r="QJ450" s="160"/>
      <c r="QK450" s="160"/>
      <c r="QL450" s="160"/>
      <c r="QM450" s="160"/>
      <c r="QN450" s="160"/>
      <c r="QO450" s="160"/>
      <c r="QP450" s="160"/>
      <c r="QQ450" s="160"/>
      <c r="QR450" s="160"/>
      <c r="QS450" s="160"/>
      <c r="QT450" s="160"/>
      <c r="QU450" s="160"/>
      <c r="QV450" s="160"/>
      <c r="QW450" s="160"/>
      <c r="QX450" s="160"/>
      <c r="QY450" s="160"/>
      <c r="QZ450" s="160"/>
      <c r="RA450" s="160"/>
      <c r="RB450" s="160"/>
      <c r="RC450" s="160"/>
      <c r="RD450" s="160"/>
      <c r="RE450" s="160"/>
      <c r="RF450" s="160"/>
      <c r="RG450" s="160"/>
      <c r="RH450" s="160"/>
      <c r="RI450" s="160"/>
      <c r="RJ450" s="160"/>
      <c r="RK450" s="160"/>
      <c r="RL450" s="160"/>
      <c r="RM450" s="160"/>
      <c r="RN450" s="160"/>
      <c r="RO450" s="160"/>
      <c r="RP450" s="160"/>
      <c r="RQ450" s="160"/>
      <c r="RR450" s="160"/>
      <c r="RS450" s="160"/>
      <c r="RT450" s="160"/>
      <c r="RU450" s="160"/>
      <c r="RV450" s="160"/>
      <c r="RW450" s="160"/>
      <c r="RX450" s="160"/>
      <c r="RY450" s="160"/>
      <c r="RZ450" s="160"/>
      <c r="SA450" s="160"/>
      <c r="SB450" s="160"/>
      <c r="SC450" s="160"/>
      <c r="SD450" s="160"/>
      <c r="SE450" s="160"/>
      <c r="SF450" s="160"/>
      <c r="SG450" s="160"/>
      <c r="SH450" s="160"/>
      <c r="SI450" s="160"/>
      <c r="SJ450" s="160"/>
      <c r="SK450" s="160"/>
      <c r="SL450" s="160"/>
      <c r="SM450" s="160"/>
      <c r="SN450" s="160"/>
      <c r="SO450" s="160"/>
      <c r="SP450" s="160"/>
      <c r="SQ450" s="160"/>
      <c r="SR450" s="160"/>
      <c r="SS450" s="160"/>
      <c r="ST450" s="160"/>
      <c r="SU450" s="160"/>
      <c r="SV450" s="160"/>
      <c r="SW450" s="160"/>
      <c r="SX450" s="160"/>
      <c r="SY450" s="160"/>
      <c r="SZ450" s="160"/>
      <c r="TA450" s="160"/>
      <c r="TB450" s="160"/>
      <c r="TC450" s="160"/>
      <c r="TD450" s="160"/>
      <c r="TE450" s="160"/>
      <c r="TF450" s="160"/>
    </row>
    <row r="451" spans="1:526">
      <c r="A451" s="160"/>
      <c r="B451" s="160"/>
      <c r="C451" s="160"/>
      <c r="D451" s="160"/>
      <c r="E451" s="160"/>
      <c r="F451" s="160"/>
      <c r="G451" s="160"/>
      <c r="H451" s="160"/>
      <c r="I451" s="160"/>
      <c r="J451" s="160"/>
      <c r="K451" s="160"/>
      <c r="L451" s="160"/>
      <c r="M451" s="160"/>
      <c r="N451" s="160"/>
      <c r="O451" s="160"/>
      <c r="P451" s="160"/>
      <c r="Q451" s="160"/>
      <c r="R451" s="160"/>
      <c r="S451" s="160"/>
      <c r="T451" s="160"/>
      <c r="U451" s="160"/>
      <c r="V451" s="160"/>
      <c r="W451" s="160"/>
      <c r="X451" s="160"/>
      <c r="Y451" s="160"/>
      <c r="Z451" s="160"/>
      <c r="AA451" s="160"/>
      <c r="AB451" s="160"/>
      <c r="AC451" s="160"/>
      <c r="AD451" s="160"/>
      <c r="AE451" s="160"/>
      <c r="AF451" s="160"/>
      <c r="AG451" s="160"/>
      <c r="AH451" s="160"/>
      <c r="AI451" s="160"/>
      <c r="AJ451" s="160"/>
      <c r="AK451" s="160"/>
      <c r="AL451" s="160"/>
      <c r="AM451" s="160"/>
      <c r="AN451" s="160"/>
      <c r="AO451" s="160"/>
      <c r="AP451" s="160"/>
      <c r="AQ451" s="160"/>
      <c r="AR451" s="160"/>
      <c r="AS451" s="160"/>
      <c r="AT451" s="160"/>
      <c r="AU451" s="160"/>
      <c r="AV451" s="160"/>
      <c r="AW451" s="160"/>
      <c r="AX451" s="160"/>
      <c r="AY451" s="160"/>
      <c r="AZ451" s="160"/>
      <c r="BA451" s="160"/>
      <c r="BB451" s="160"/>
      <c r="BC451" s="160"/>
      <c r="BD451" s="160"/>
      <c r="BE451" s="160"/>
      <c r="BF451" s="160"/>
      <c r="BG451" s="160"/>
      <c r="BH451" s="160"/>
      <c r="BI451" s="160"/>
      <c r="BJ451" s="160"/>
      <c r="BK451" s="160"/>
      <c r="BL451" s="160"/>
      <c r="BM451" s="160"/>
      <c r="BN451" s="160"/>
      <c r="BO451" s="160"/>
      <c r="BP451" s="160"/>
      <c r="BQ451" s="160"/>
      <c r="BR451" s="160"/>
      <c r="BS451" s="160"/>
      <c r="BT451" s="160"/>
      <c r="BU451" s="160"/>
      <c r="BV451" s="160"/>
      <c r="BW451" s="160"/>
      <c r="BX451" s="160"/>
      <c r="BY451" s="160"/>
      <c r="BZ451" s="160"/>
      <c r="CA451" s="160"/>
      <c r="CB451" s="160"/>
      <c r="CC451" s="160"/>
      <c r="CD451" s="160"/>
      <c r="CE451" s="160"/>
      <c r="CF451" s="160"/>
      <c r="CG451" s="160"/>
      <c r="CH451" s="160"/>
      <c r="CI451" s="160"/>
      <c r="CJ451" s="160"/>
      <c r="CK451" s="160"/>
      <c r="CL451" s="160"/>
      <c r="CM451" s="160"/>
      <c r="CN451" s="160"/>
      <c r="CO451" s="160"/>
      <c r="CP451" s="160"/>
      <c r="CQ451" s="160"/>
      <c r="CR451" s="160"/>
      <c r="CS451" s="160"/>
      <c r="CT451" s="160"/>
      <c r="CU451" s="160"/>
      <c r="CV451" s="160"/>
      <c r="CW451" s="160"/>
      <c r="CX451" s="160"/>
      <c r="CY451" s="160"/>
      <c r="CZ451" s="160"/>
      <c r="DA451" s="160"/>
      <c r="DB451" s="160"/>
      <c r="DC451" s="160"/>
      <c r="DD451" s="160"/>
      <c r="DE451" s="160"/>
      <c r="DF451" s="160"/>
      <c r="DG451" s="160"/>
      <c r="DH451" s="160"/>
      <c r="DI451" s="160"/>
      <c r="DJ451" s="160"/>
      <c r="DK451" s="160"/>
      <c r="DL451" s="160"/>
      <c r="DM451" s="160"/>
      <c r="DN451" s="160"/>
      <c r="DO451" s="160"/>
      <c r="DP451" s="160"/>
      <c r="DQ451" s="160"/>
      <c r="DR451" s="160"/>
      <c r="DS451" s="160"/>
      <c r="DT451" s="160"/>
      <c r="DU451" s="160"/>
      <c r="DV451" s="160"/>
      <c r="DW451" s="160"/>
      <c r="DX451" s="160"/>
      <c r="DY451" s="160"/>
      <c r="DZ451" s="160"/>
      <c r="EA451" s="160"/>
      <c r="EB451" s="160"/>
      <c r="EC451" s="160"/>
      <c r="ED451" s="160"/>
      <c r="EE451" s="160"/>
      <c r="EF451" s="160"/>
      <c r="EG451" s="160"/>
      <c r="EH451" s="160"/>
      <c r="EI451" s="160"/>
      <c r="EJ451" s="160"/>
      <c r="EK451" s="160"/>
      <c r="EL451" s="160"/>
      <c r="EM451" s="160"/>
      <c r="EN451" s="160"/>
      <c r="EO451" s="160"/>
      <c r="EP451" s="160"/>
      <c r="EQ451" s="160"/>
      <c r="ER451" s="160"/>
      <c r="ES451" s="160"/>
      <c r="ET451" s="160"/>
      <c r="EU451" s="160"/>
      <c r="EV451" s="160"/>
      <c r="EW451" s="160"/>
      <c r="EX451" s="160"/>
      <c r="EY451" s="160"/>
      <c r="EZ451" s="160"/>
      <c r="FA451" s="160"/>
      <c r="FB451" s="160"/>
      <c r="FC451" s="160"/>
      <c r="FD451" s="160"/>
      <c r="FE451" s="160"/>
      <c r="FF451" s="160"/>
      <c r="FG451" s="160"/>
      <c r="FH451" s="160"/>
      <c r="FI451" s="160"/>
      <c r="FJ451" s="160"/>
      <c r="FK451" s="160"/>
      <c r="FL451" s="160"/>
      <c r="FM451" s="160"/>
      <c r="FN451" s="160"/>
      <c r="FO451" s="160"/>
      <c r="FP451" s="160"/>
      <c r="FQ451" s="160"/>
      <c r="FR451" s="160"/>
      <c r="FS451" s="160"/>
      <c r="FT451" s="160"/>
      <c r="FU451" s="160"/>
      <c r="FV451" s="160"/>
      <c r="FW451" s="160"/>
      <c r="FX451" s="160"/>
      <c r="FY451" s="160"/>
      <c r="FZ451" s="160"/>
      <c r="GA451" s="160"/>
      <c r="GB451" s="160"/>
      <c r="GC451" s="160"/>
      <c r="GD451" s="160"/>
      <c r="GE451" s="160"/>
      <c r="GF451" s="160"/>
      <c r="GG451" s="160"/>
      <c r="GH451" s="160"/>
      <c r="GI451" s="160"/>
      <c r="GJ451" s="160"/>
      <c r="GK451" s="160"/>
      <c r="GL451" s="160"/>
      <c r="GM451" s="160"/>
      <c r="GN451" s="160"/>
      <c r="GO451" s="160"/>
      <c r="GP451" s="160"/>
      <c r="GQ451" s="160"/>
      <c r="GR451" s="160"/>
      <c r="GS451" s="160"/>
      <c r="GT451" s="160"/>
      <c r="GU451" s="160"/>
      <c r="GV451" s="160"/>
      <c r="GW451" s="160"/>
      <c r="GX451" s="160"/>
      <c r="GY451" s="160"/>
      <c r="GZ451" s="160"/>
      <c r="HA451" s="160"/>
      <c r="HB451" s="160"/>
      <c r="HC451" s="160"/>
      <c r="HD451" s="160"/>
      <c r="HE451" s="160"/>
      <c r="HF451" s="160"/>
      <c r="HG451" s="160"/>
      <c r="HH451" s="160"/>
      <c r="HI451" s="160"/>
      <c r="HJ451" s="160"/>
      <c r="HK451" s="160"/>
      <c r="HL451" s="160"/>
      <c r="HM451" s="160"/>
      <c r="HN451" s="160"/>
      <c r="HO451" s="160"/>
      <c r="HP451" s="160"/>
      <c r="HQ451" s="160"/>
      <c r="HR451" s="160"/>
      <c r="HS451" s="160"/>
      <c r="HT451" s="160"/>
      <c r="HU451" s="160"/>
      <c r="HV451" s="160"/>
      <c r="HW451" s="160"/>
      <c r="HX451" s="160"/>
      <c r="HY451" s="160"/>
      <c r="HZ451" s="160"/>
      <c r="IA451" s="160"/>
      <c r="IB451" s="160"/>
      <c r="IC451" s="160"/>
      <c r="ID451" s="160"/>
      <c r="IE451" s="160"/>
      <c r="IF451" s="160"/>
      <c r="IG451" s="160"/>
      <c r="IH451" s="160"/>
      <c r="II451" s="160"/>
      <c r="IJ451" s="160"/>
      <c r="IK451" s="160"/>
      <c r="IL451" s="160"/>
      <c r="IM451" s="160"/>
      <c r="IN451" s="160"/>
      <c r="IO451" s="160"/>
      <c r="IP451" s="160"/>
      <c r="IQ451" s="160"/>
      <c r="IR451" s="160"/>
      <c r="IS451" s="160"/>
      <c r="IT451" s="160"/>
      <c r="IU451" s="160"/>
      <c r="IV451" s="160"/>
      <c r="IW451" s="160"/>
      <c r="IX451" s="160"/>
      <c r="IY451" s="160"/>
      <c r="IZ451" s="160"/>
      <c r="JA451" s="160"/>
      <c r="JB451" s="160"/>
      <c r="JC451" s="160"/>
      <c r="JD451" s="160"/>
      <c r="JE451" s="160"/>
      <c r="JF451" s="160"/>
      <c r="JG451" s="160"/>
      <c r="JH451" s="160"/>
      <c r="JI451" s="160"/>
      <c r="JJ451" s="160"/>
      <c r="JK451" s="160"/>
      <c r="JL451" s="160"/>
      <c r="JM451" s="160"/>
      <c r="JN451" s="160"/>
      <c r="JO451" s="160"/>
      <c r="JP451" s="160"/>
      <c r="JQ451" s="160"/>
      <c r="JR451" s="160"/>
      <c r="JS451" s="160"/>
      <c r="JT451" s="160"/>
      <c r="JU451" s="160"/>
      <c r="JV451" s="160"/>
      <c r="JW451" s="160"/>
      <c r="JX451" s="160"/>
      <c r="JY451" s="160"/>
      <c r="JZ451" s="160"/>
      <c r="KA451" s="160"/>
      <c r="KB451" s="160"/>
      <c r="KC451" s="160"/>
      <c r="KD451" s="160"/>
      <c r="KE451" s="160"/>
      <c r="KF451" s="160"/>
      <c r="KG451" s="160"/>
      <c r="KH451" s="160"/>
      <c r="KI451" s="160"/>
      <c r="KJ451" s="160"/>
      <c r="KK451" s="160"/>
      <c r="KL451" s="160"/>
      <c r="KM451" s="160"/>
      <c r="KN451" s="160"/>
      <c r="KO451" s="160"/>
      <c r="KP451" s="160"/>
      <c r="KQ451" s="160"/>
      <c r="KR451" s="160"/>
      <c r="KS451" s="160"/>
      <c r="KT451" s="160"/>
      <c r="KU451" s="160"/>
      <c r="KV451" s="160"/>
      <c r="KW451" s="160"/>
      <c r="KX451" s="160"/>
      <c r="KY451" s="160"/>
      <c r="KZ451" s="160"/>
      <c r="LA451" s="160"/>
      <c r="LB451" s="160"/>
      <c r="LC451" s="160"/>
      <c r="LD451" s="160"/>
      <c r="LE451" s="160"/>
      <c r="LF451" s="160"/>
      <c r="LG451" s="160"/>
      <c r="LH451" s="160"/>
      <c r="LI451" s="160"/>
      <c r="LJ451" s="160"/>
      <c r="LK451" s="160"/>
      <c r="LL451" s="160"/>
      <c r="LM451" s="160"/>
      <c r="LN451" s="160"/>
      <c r="LO451" s="160"/>
      <c r="LP451" s="160"/>
      <c r="LQ451" s="160"/>
      <c r="LR451" s="160"/>
      <c r="LS451" s="160"/>
      <c r="LT451" s="160"/>
      <c r="LU451" s="160"/>
      <c r="LV451" s="160"/>
      <c r="LW451" s="160"/>
      <c r="LX451" s="160"/>
      <c r="LY451" s="160"/>
      <c r="LZ451" s="160"/>
      <c r="MA451" s="160"/>
      <c r="MB451" s="160"/>
      <c r="MC451" s="160"/>
      <c r="MD451" s="160"/>
      <c r="ME451" s="160"/>
      <c r="MF451" s="160"/>
      <c r="MG451" s="160"/>
      <c r="MH451" s="160"/>
      <c r="MI451" s="160"/>
      <c r="MJ451" s="160"/>
      <c r="MK451" s="160"/>
      <c r="ML451" s="160"/>
      <c r="MM451" s="160"/>
      <c r="MN451" s="160"/>
      <c r="MO451" s="160"/>
      <c r="MP451" s="160"/>
      <c r="MQ451" s="160"/>
      <c r="MR451" s="160"/>
      <c r="MS451" s="160"/>
      <c r="MT451" s="160"/>
      <c r="MU451" s="160"/>
      <c r="MV451" s="160"/>
      <c r="MW451" s="160"/>
      <c r="MX451" s="160"/>
      <c r="MY451" s="160"/>
      <c r="MZ451" s="160"/>
      <c r="NA451" s="160"/>
      <c r="NB451" s="160"/>
      <c r="NC451" s="160"/>
      <c r="ND451" s="160"/>
      <c r="NE451" s="160"/>
      <c r="NF451" s="160"/>
      <c r="NG451" s="160"/>
      <c r="NH451" s="160"/>
      <c r="NI451" s="160"/>
      <c r="NJ451" s="160"/>
      <c r="NK451" s="160"/>
      <c r="NL451" s="160"/>
      <c r="NM451" s="160"/>
      <c r="NN451" s="160"/>
      <c r="NO451" s="160"/>
      <c r="NP451" s="160"/>
      <c r="NQ451" s="160"/>
      <c r="NR451" s="160"/>
      <c r="NS451" s="160"/>
      <c r="NT451" s="160"/>
      <c r="NU451" s="160"/>
      <c r="NV451" s="160"/>
      <c r="NW451" s="160"/>
      <c r="NX451" s="160"/>
      <c r="NY451" s="160"/>
      <c r="NZ451" s="160"/>
      <c r="OA451" s="160"/>
      <c r="OB451" s="160"/>
      <c r="OC451" s="160"/>
      <c r="OD451" s="160"/>
      <c r="OE451" s="160"/>
      <c r="OF451" s="160"/>
      <c r="OG451" s="160"/>
      <c r="OH451" s="160"/>
      <c r="OI451" s="160"/>
      <c r="OJ451" s="160"/>
      <c r="OK451" s="160"/>
      <c r="OL451" s="160"/>
      <c r="OM451" s="160"/>
      <c r="ON451" s="160"/>
      <c r="OO451" s="160"/>
      <c r="OP451" s="160"/>
      <c r="OQ451" s="160"/>
      <c r="OR451" s="160"/>
      <c r="OS451" s="160"/>
      <c r="OT451" s="160"/>
      <c r="OU451" s="160"/>
      <c r="OV451" s="160"/>
      <c r="OW451" s="160"/>
      <c r="OX451" s="160"/>
      <c r="OY451" s="160"/>
      <c r="OZ451" s="160"/>
      <c r="PA451" s="160"/>
      <c r="PB451" s="160"/>
      <c r="PC451" s="160"/>
      <c r="PD451" s="160"/>
      <c r="PE451" s="160"/>
      <c r="PF451" s="160"/>
      <c r="PG451" s="160"/>
      <c r="PH451" s="160"/>
      <c r="PI451" s="160"/>
      <c r="PJ451" s="160"/>
      <c r="PK451" s="160"/>
      <c r="PL451" s="160"/>
      <c r="PM451" s="160"/>
      <c r="PN451" s="160"/>
      <c r="PO451" s="160"/>
      <c r="PP451" s="160"/>
      <c r="PQ451" s="160"/>
      <c r="PR451" s="160"/>
      <c r="PS451" s="160"/>
      <c r="PT451" s="160"/>
      <c r="PU451" s="160"/>
      <c r="PV451" s="160"/>
      <c r="PW451" s="160"/>
      <c r="PX451" s="160"/>
      <c r="PY451" s="160"/>
      <c r="PZ451" s="160"/>
      <c r="QA451" s="160"/>
      <c r="QB451" s="160"/>
      <c r="QC451" s="160"/>
      <c r="QD451" s="160"/>
      <c r="QE451" s="160"/>
      <c r="QF451" s="160"/>
      <c r="QG451" s="160"/>
      <c r="QH451" s="160"/>
      <c r="QI451" s="160"/>
      <c r="QJ451" s="160"/>
      <c r="QK451" s="160"/>
      <c r="QL451" s="160"/>
      <c r="QM451" s="160"/>
      <c r="QN451" s="160"/>
      <c r="QO451" s="160"/>
      <c r="QP451" s="160"/>
      <c r="QQ451" s="160"/>
      <c r="QR451" s="160"/>
      <c r="QS451" s="160"/>
      <c r="QT451" s="160"/>
      <c r="QU451" s="160"/>
      <c r="QV451" s="160"/>
      <c r="QW451" s="160"/>
      <c r="QX451" s="160"/>
      <c r="QY451" s="160"/>
      <c r="QZ451" s="160"/>
      <c r="RA451" s="160"/>
      <c r="RB451" s="160"/>
      <c r="RC451" s="160"/>
      <c r="RD451" s="160"/>
      <c r="RE451" s="160"/>
      <c r="RF451" s="160"/>
      <c r="RG451" s="160"/>
      <c r="RH451" s="160"/>
      <c r="RI451" s="160"/>
      <c r="RJ451" s="160"/>
      <c r="RK451" s="160"/>
      <c r="RL451" s="160"/>
      <c r="RM451" s="160"/>
      <c r="RN451" s="160"/>
      <c r="RO451" s="160"/>
      <c r="RP451" s="160"/>
      <c r="RQ451" s="160"/>
      <c r="RR451" s="160"/>
      <c r="RS451" s="160"/>
      <c r="RT451" s="160"/>
      <c r="RU451" s="160"/>
      <c r="RV451" s="160"/>
      <c r="RW451" s="160"/>
      <c r="RX451" s="160"/>
      <c r="RY451" s="160"/>
      <c r="RZ451" s="160"/>
      <c r="SA451" s="160"/>
      <c r="SB451" s="160"/>
      <c r="SC451" s="160"/>
      <c r="SD451" s="160"/>
      <c r="SE451" s="160"/>
      <c r="SF451" s="160"/>
      <c r="SG451" s="160"/>
      <c r="SH451" s="160"/>
      <c r="SI451" s="160"/>
      <c r="SJ451" s="160"/>
      <c r="SK451" s="160"/>
      <c r="SL451" s="160"/>
      <c r="SM451" s="160"/>
      <c r="SN451" s="160"/>
      <c r="SO451" s="160"/>
      <c r="SP451" s="160"/>
      <c r="SQ451" s="160"/>
      <c r="SR451" s="160"/>
      <c r="SS451" s="160"/>
      <c r="ST451" s="160"/>
      <c r="SU451" s="160"/>
      <c r="SV451" s="160"/>
      <c r="SW451" s="160"/>
      <c r="SX451" s="160"/>
      <c r="SY451" s="160"/>
      <c r="SZ451" s="160"/>
      <c r="TA451" s="160"/>
      <c r="TB451" s="160"/>
      <c r="TC451" s="160"/>
      <c r="TD451" s="160"/>
      <c r="TE451" s="160"/>
      <c r="TF451" s="160"/>
    </row>
    <row r="452" spans="1:526">
      <c r="A452" s="160"/>
      <c r="B452" s="160"/>
      <c r="C452" s="160"/>
      <c r="D452" s="160"/>
      <c r="E452" s="160"/>
      <c r="F452" s="160"/>
      <c r="G452" s="160"/>
      <c r="H452" s="160"/>
      <c r="I452" s="160"/>
      <c r="J452" s="160"/>
      <c r="K452" s="160"/>
      <c r="L452" s="160"/>
      <c r="M452" s="160"/>
      <c r="N452" s="160"/>
      <c r="O452" s="160"/>
      <c r="P452" s="160"/>
      <c r="Q452" s="160"/>
      <c r="R452" s="160"/>
      <c r="S452" s="160"/>
      <c r="T452" s="160"/>
      <c r="U452" s="160"/>
      <c r="V452" s="160"/>
      <c r="W452" s="160"/>
      <c r="X452" s="160"/>
      <c r="Y452" s="160"/>
      <c r="Z452" s="160"/>
      <c r="AA452" s="160"/>
      <c r="AB452" s="160"/>
      <c r="AC452" s="160"/>
      <c r="AD452" s="160"/>
      <c r="AE452" s="160"/>
      <c r="AF452" s="160"/>
      <c r="AG452" s="160"/>
      <c r="AH452" s="160"/>
      <c r="AI452" s="160"/>
      <c r="AJ452" s="160"/>
      <c r="AK452" s="160"/>
      <c r="AL452" s="160"/>
      <c r="AM452" s="160"/>
      <c r="AN452" s="160"/>
      <c r="AO452" s="160"/>
      <c r="AP452" s="160"/>
      <c r="AQ452" s="160"/>
      <c r="AR452" s="160"/>
      <c r="AS452" s="160"/>
      <c r="AT452" s="160"/>
      <c r="AU452" s="160"/>
      <c r="AV452" s="160"/>
      <c r="AW452" s="160"/>
      <c r="AX452" s="160"/>
      <c r="AY452" s="160"/>
      <c r="AZ452" s="160"/>
      <c r="BA452" s="160"/>
      <c r="BB452" s="160"/>
      <c r="BC452" s="160"/>
      <c r="BD452" s="160"/>
      <c r="BE452" s="160"/>
      <c r="BF452" s="160"/>
      <c r="BG452" s="160"/>
      <c r="BH452" s="160"/>
      <c r="BI452" s="160"/>
      <c r="BJ452" s="160"/>
      <c r="BK452" s="160"/>
      <c r="BL452" s="160"/>
      <c r="BM452" s="160"/>
      <c r="BN452" s="160"/>
      <c r="BO452" s="160"/>
      <c r="BP452" s="160"/>
      <c r="BQ452" s="160"/>
      <c r="BR452" s="160"/>
      <c r="BS452" s="160"/>
      <c r="BT452" s="160"/>
      <c r="BU452" s="160"/>
      <c r="BV452" s="160"/>
      <c r="BW452" s="160"/>
      <c r="BX452" s="160"/>
      <c r="BY452" s="160"/>
      <c r="BZ452" s="160"/>
      <c r="CA452" s="160"/>
      <c r="CB452" s="160"/>
      <c r="CC452" s="160"/>
      <c r="CD452" s="160"/>
      <c r="CE452" s="160"/>
      <c r="CF452" s="160"/>
      <c r="CG452" s="160"/>
      <c r="CH452" s="160"/>
      <c r="CI452" s="160"/>
      <c r="CJ452" s="160"/>
      <c r="CK452" s="160"/>
      <c r="CL452" s="160"/>
      <c r="CM452" s="160"/>
      <c r="CN452" s="160"/>
      <c r="CO452" s="160"/>
      <c r="CP452" s="160"/>
      <c r="CQ452" s="160"/>
      <c r="CR452" s="160"/>
      <c r="CS452" s="160"/>
      <c r="CT452" s="160"/>
      <c r="CU452" s="160"/>
      <c r="CV452" s="160"/>
      <c r="CW452" s="160"/>
      <c r="CX452" s="160"/>
      <c r="CY452" s="160"/>
      <c r="CZ452" s="160"/>
      <c r="DA452" s="160"/>
      <c r="DB452" s="160"/>
      <c r="DC452" s="160"/>
      <c r="DD452" s="160"/>
      <c r="DE452" s="160"/>
      <c r="DF452" s="160"/>
      <c r="DG452" s="160"/>
      <c r="DH452" s="160"/>
      <c r="DI452" s="160"/>
      <c r="DJ452" s="160"/>
      <c r="DK452" s="160"/>
      <c r="DL452" s="160"/>
      <c r="DM452" s="160"/>
      <c r="DN452" s="160"/>
      <c r="DO452" s="160"/>
      <c r="DP452" s="160"/>
      <c r="DQ452" s="160"/>
      <c r="DR452" s="160"/>
      <c r="DS452" s="160"/>
      <c r="DT452" s="160"/>
      <c r="DU452" s="160"/>
      <c r="DV452" s="160"/>
      <c r="DW452" s="160"/>
      <c r="DX452" s="160"/>
      <c r="DY452" s="160"/>
      <c r="DZ452" s="160"/>
      <c r="EA452" s="160"/>
      <c r="EB452" s="160"/>
      <c r="EC452" s="160"/>
      <c r="ED452" s="160"/>
      <c r="EE452" s="160"/>
      <c r="EF452" s="160"/>
      <c r="EG452" s="160"/>
      <c r="EH452" s="160"/>
      <c r="EI452" s="160"/>
      <c r="EJ452" s="160"/>
      <c r="EK452" s="160"/>
      <c r="EL452" s="160"/>
      <c r="EM452" s="160"/>
      <c r="EN452" s="160"/>
      <c r="EO452" s="160"/>
      <c r="EP452" s="160"/>
      <c r="EQ452" s="160"/>
      <c r="ER452" s="160"/>
      <c r="ES452" s="160"/>
      <c r="ET452" s="160"/>
      <c r="EU452" s="160"/>
      <c r="EV452" s="160"/>
      <c r="EW452" s="160"/>
      <c r="EX452" s="160"/>
      <c r="EY452" s="160"/>
      <c r="EZ452" s="160"/>
      <c r="FA452" s="160"/>
      <c r="FB452" s="160"/>
      <c r="FC452" s="160"/>
      <c r="FD452" s="160"/>
      <c r="FE452" s="160"/>
      <c r="FF452" s="160"/>
      <c r="FG452" s="160"/>
      <c r="FH452" s="160"/>
      <c r="FI452" s="160"/>
      <c r="FJ452" s="160"/>
      <c r="FK452" s="160"/>
      <c r="FL452" s="160"/>
      <c r="FM452" s="160"/>
      <c r="FN452" s="160"/>
      <c r="FO452" s="160"/>
      <c r="FP452" s="160"/>
      <c r="FQ452" s="160"/>
      <c r="FR452" s="160"/>
      <c r="FS452" s="160"/>
      <c r="FT452" s="160"/>
      <c r="FU452" s="160"/>
      <c r="FV452" s="160"/>
      <c r="FW452" s="160"/>
      <c r="FX452" s="160"/>
      <c r="FY452" s="160"/>
      <c r="FZ452" s="160"/>
      <c r="GA452" s="160"/>
      <c r="GB452" s="160"/>
      <c r="GC452" s="160"/>
      <c r="GD452" s="160"/>
      <c r="GE452" s="160"/>
      <c r="GF452" s="160"/>
      <c r="GG452" s="160"/>
      <c r="GH452" s="160"/>
      <c r="GI452" s="160"/>
      <c r="GJ452" s="160"/>
      <c r="GK452" s="160"/>
      <c r="GL452" s="160"/>
      <c r="GM452" s="160"/>
      <c r="GN452" s="160"/>
      <c r="GO452" s="160"/>
      <c r="GP452" s="160"/>
      <c r="GQ452" s="160"/>
      <c r="GR452" s="160"/>
      <c r="GS452" s="160"/>
      <c r="GT452" s="160"/>
      <c r="GU452" s="160"/>
      <c r="GV452" s="160"/>
      <c r="GW452" s="160"/>
      <c r="GX452" s="160"/>
      <c r="GY452" s="160"/>
      <c r="GZ452" s="160"/>
      <c r="HA452" s="160"/>
      <c r="HB452" s="160"/>
      <c r="HC452" s="160"/>
      <c r="HD452" s="160"/>
      <c r="HE452" s="160"/>
      <c r="HF452" s="160"/>
      <c r="HG452" s="160"/>
      <c r="HH452" s="160"/>
      <c r="HI452" s="160"/>
      <c r="HJ452" s="160"/>
      <c r="HK452" s="160"/>
      <c r="HL452" s="160"/>
      <c r="HM452" s="160"/>
      <c r="HN452" s="160"/>
      <c r="HO452" s="160"/>
      <c r="HP452" s="160"/>
      <c r="HQ452" s="160"/>
      <c r="HR452" s="160"/>
      <c r="HS452" s="160"/>
      <c r="HT452" s="160"/>
      <c r="HU452" s="160"/>
      <c r="HV452" s="160"/>
      <c r="HW452" s="160"/>
      <c r="HX452" s="160"/>
      <c r="HY452" s="160"/>
      <c r="HZ452" s="160"/>
      <c r="IA452" s="160"/>
      <c r="IB452" s="160"/>
      <c r="IC452" s="160"/>
      <c r="ID452" s="160"/>
      <c r="IE452" s="160"/>
      <c r="IF452" s="160"/>
      <c r="IG452" s="160"/>
      <c r="IH452" s="160"/>
      <c r="II452" s="160"/>
      <c r="IJ452" s="160"/>
      <c r="IK452" s="160"/>
      <c r="IL452" s="160"/>
      <c r="IM452" s="160"/>
      <c r="IN452" s="160"/>
      <c r="IO452" s="160"/>
      <c r="IP452" s="160"/>
      <c r="IQ452" s="160"/>
      <c r="IR452" s="160"/>
      <c r="IS452" s="160"/>
      <c r="IT452" s="160"/>
      <c r="IU452" s="160"/>
      <c r="IV452" s="160"/>
      <c r="IW452" s="160"/>
      <c r="IX452" s="160"/>
      <c r="IY452" s="160"/>
      <c r="IZ452" s="160"/>
      <c r="JA452" s="160"/>
      <c r="JB452" s="160"/>
      <c r="JC452" s="160"/>
      <c r="JD452" s="160"/>
      <c r="JE452" s="160"/>
      <c r="JF452" s="160"/>
      <c r="JG452" s="160"/>
      <c r="JH452" s="160"/>
      <c r="JI452" s="160"/>
      <c r="JJ452" s="160"/>
      <c r="JK452" s="160"/>
      <c r="JL452" s="160"/>
      <c r="JM452" s="160"/>
      <c r="JN452" s="160"/>
      <c r="JO452" s="160"/>
      <c r="JP452" s="160"/>
      <c r="JQ452" s="160"/>
      <c r="JR452" s="160"/>
      <c r="JS452" s="160"/>
      <c r="JT452" s="160"/>
      <c r="JU452" s="160"/>
      <c r="JV452" s="160"/>
      <c r="JW452" s="160"/>
      <c r="JX452" s="160"/>
      <c r="JY452" s="160"/>
      <c r="JZ452" s="160"/>
      <c r="KA452" s="160"/>
      <c r="KB452" s="160"/>
      <c r="KC452" s="160"/>
      <c r="KD452" s="160"/>
      <c r="KE452" s="160"/>
      <c r="KF452" s="160"/>
      <c r="KG452" s="160"/>
      <c r="KH452" s="160"/>
      <c r="KI452" s="160"/>
      <c r="KJ452" s="160"/>
      <c r="KK452" s="160"/>
      <c r="KL452" s="160"/>
      <c r="KM452" s="160"/>
      <c r="KN452" s="160"/>
      <c r="KO452" s="160"/>
      <c r="KP452" s="160"/>
      <c r="KQ452" s="160"/>
      <c r="KR452" s="160"/>
      <c r="KS452" s="160"/>
      <c r="KT452" s="160"/>
      <c r="KU452" s="160"/>
      <c r="KV452" s="160"/>
      <c r="KW452" s="160"/>
      <c r="KX452" s="160"/>
      <c r="KY452" s="160"/>
      <c r="KZ452" s="160"/>
      <c r="LA452" s="160"/>
      <c r="LB452" s="160"/>
      <c r="LC452" s="160"/>
      <c r="LD452" s="160"/>
      <c r="LE452" s="160"/>
      <c r="LF452" s="160"/>
      <c r="LG452" s="160"/>
      <c r="LH452" s="160"/>
      <c r="LI452" s="160"/>
      <c r="LJ452" s="160"/>
      <c r="LK452" s="160"/>
      <c r="LL452" s="160"/>
      <c r="LM452" s="160"/>
      <c r="LN452" s="160"/>
      <c r="LO452" s="160"/>
      <c r="LP452" s="160"/>
      <c r="LQ452" s="160"/>
      <c r="LR452" s="160"/>
      <c r="LS452" s="160"/>
      <c r="LT452" s="160"/>
      <c r="LU452" s="160"/>
      <c r="LV452" s="160"/>
      <c r="LW452" s="160"/>
      <c r="LX452" s="160"/>
      <c r="LY452" s="160"/>
      <c r="LZ452" s="160"/>
      <c r="MA452" s="160"/>
      <c r="MB452" s="160"/>
      <c r="MC452" s="160"/>
      <c r="MD452" s="160"/>
      <c r="ME452" s="160"/>
      <c r="MF452" s="160"/>
      <c r="MG452" s="160"/>
      <c r="MH452" s="160"/>
      <c r="MI452" s="160"/>
      <c r="MJ452" s="160"/>
      <c r="MK452" s="160"/>
      <c r="ML452" s="160"/>
      <c r="MM452" s="160"/>
      <c r="MN452" s="160"/>
      <c r="MO452" s="160"/>
      <c r="MP452" s="160"/>
      <c r="MQ452" s="160"/>
      <c r="MR452" s="160"/>
      <c r="MS452" s="160"/>
      <c r="MT452" s="160"/>
      <c r="MU452" s="160"/>
      <c r="MV452" s="160"/>
      <c r="MW452" s="160"/>
      <c r="MX452" s="160"/>
      <c r="MY452" s="160"/>
      <c r="MZ452" s="160"/>
      <c r="NA452" s="160"/>
      <c r="NB452" s="160"/>
      <c r="NC452" s="160"/>
      <c r="ND452" s="160"/>
      <c r="NE452" s="160"/>
      <c r="NF452" s="160"/>
      <c r="NG452" s="160"/>
      <c r="NH452" s="160"/>
      <c r="NI452" s="160"/>
      <c r="NJ452" s="160"/>
      <c r="NK452" s="160"/>
      <c r="NL452" s="160"/>
      <c r="NM452" s="160"/>
      <c r="NN452" s="160"/>
      <c r="NO452" s="160"/>
      <c r="NP452" s="160"/>
      <c r="NQ452" s="160"/>
      <c r="NR452" s="160"/>
      <c r="NS452" s="160"/>
      <c r="NT452" s="160"/>
      <c r="NU452" s="160"/>
      <c r="NV452" s="160"/>
      <c r="NW452" s="160"/>
      <c r="NX452" s="160"/>
      <c r="NY452" s="160"/>
      <c r="NZ452" s="160"/>
      <c r="OA452" s="160"/>
      <c r="OB452" s="160"/>
      <c r="OC452" s="160"/>
      <c r="OD452" s="160"/>
      <c r="OE452" s="160"/>
      <c r="OF452" s="160"/>
      <c r="OG452" s="160"/>
      <c r="OH452" s="160"/>
      <c r="OI452" s="160"/>
      <c r="OJ452" s="160"/>
      <c r="OK452" s="160"/>
      <c r="OL452" s="160"/>
      <c r="OM452" s="160"/>
      <c r="ON452" s="160"/>
      <c r="OO452" s="160"/>
      <c r="OP452" s="160"/>
      <c r="OQ452" s="160"/>
      <c r="OR452" s="160"/>
      <c r="OS452" s="160"/>
      <c r="OT452" s="160"/>
      <c r="OU452" s="160"/>
      <c r="OV452" s="160"/>
      <c r="OW452" s="160"/>
      <c r="OX452" s="160"/>
      <c r="OY452" s="160"/>
      <c r="OZ452" s="160"/>
      <c r="PA452" s="160"/>
      <c r="PB452" s="160"/>
      <c r="PC452" s="160"/>
      <c r="PD452" s="160"/>
      <c r="PE452" s="160"/>
      <c r="PF452" s="160"/>
      <c r="PG452" s="160"/>
      <c r="PH452" s="160"/>
      <c r="PI452" s="160"/>
      <c r="PJ452" s="160"/>
      <c r="PK452" s="160"/>
      <c r="PL452" s="160"/>
      <c r="PM452" s="160"/>
      <c r="PN452" s="160"/>
      <c r="PO452" s="160"/>
      <c r="PP452" s="160"/>
      <c r="PQ452" s="160"/>
      <c r="PR452" s="160"/>
      <c r="PS452" s="160"/>
      <c r="PT452" s="160"/>
      <c r="PU452" s="160"/>
      <c r="PV452" s="160"/>
      <c r="PW452" s="160"/>
      <c r="PX452" s="160"/>
      <c r="PY452" s="160"/>
      <c r="PZ452" s="160"/>
      <c r="QA452" s="160"/>
      <c r="QB452" s="160"/>
      <c r="QC452" s="160"/>
      <c r="QD452" s="160"/>
      <c r="QE452" s="160"/>
      <c r="QF452" s="160"/>
      <c r="QG452" s="160"/>
      <c r="QH452" s="160"/>
      <c r="QI452" s="160"/>
      <c r="QJ452" s="160"/>
      <c r="QK452" s="160"/>
      <c r="QL452" s="160"/>
      <c r="QM452" s="160"/>
      <c r="QN452" s="160"/>
      <c r="QO452" s="160"/>
      <c r="QP452" s="160"/>
      <c r="QQ452" s="160"/>
      <c r="QR452" s="160"/>
      <c r="QS452" s="160"/>
      <c r="QT452" s="160"/>
      <c r="QU452" s="160"/>
      <c r="QV452" s="160"/>
      <c r="QW452" s="160"/>
      <c r="QX452" s="160"/>
      <c r="QY452" s="160"/>
      <c r="QZ452" s="160"/>
      <c r="RA452" s="160"/>
      <c r="RB452" s="160"/>
      <c r="RC452" s="160"/>
      <c r="RD452" s="160"/>
      <c r="RE452" s="160"/>
      <c r="RF452" s="160"/>
      <c r="RG452" s="160"/>
      <c r="RH452" s="160"/>
      <c r="RI452" s="160"/>
      <c r="RJ452" s="160"/>
      <c r="RK452" s="160"/>
      <c r="RL452" s="160"/>
      <c r="RM452" s="160"/>
      <c r="RN452" s="160"/>
      <c r="RO452" s="160"/>
      <c r="RP452" s="160"/>
      <c r="RQ452" s="160"/>
      <c r="RR452" s="160"/>
      <c r="RS452" s="160"/>
      <c r="RT452" s="160"/>
      <c r="RU452" s="160"/>
      <c r="RV452" s="160"/>
      <c r="RW452" s="160"/>
      <c r="RX452" s="160"/>
      <c r="RY452" s="160"/>
      <c r="RZ452" s="160"/>
      <c r="SA452" s="160"/>
      <c r="SB452" s="160"/>
      <c r="SC452" s="160"/>
      <c r="SD452" s="160"/>
      <c r="SE452" s="160"/>
      <c r="SF452" s="160"/>
      <c r="SG452" s="160"/>
      <c r="SH452" s="160"/>
      <c r="SI452" s="160"/>
      <c r="SJ452" s="160"/>
      <c r="SK452" s="160"/>
      <c r="SL452" s="160"/>
      <c r="SM452" s="160"/>
      <c r="SN452" s="160"/>
      <c r="SO452" s="160"/>
      <c r="SP452" s="160"/>
      <c r="SQ452" s="160"/>
      <c r="SR452" s="160"/>
      <c r="SS452" s="160"/>
      <c r="ST452" s="160"/>
      <c r="SU452" s="160"/>
      <c r="SV452" s="160"/>
      <c r="SW452" s="160"/>
      <c r="SX452" s="160"/>
      <c r="SY452" s="160"/>
      <c r="SZ452" s="160"/>
      <c r="TA452" s="160"/>
      <c r="TB452" s="160"/>
      <c r="TC452" s="160"/>
      <c r="TD452" s="160"/>
      <c r="TE452" s="160"/>
      <c r="TF452" s="160"/>
    </row>
    <row r="453" spans="1:526">
      <c r="A453" s="160"/>
      <c r="B453" s="160"/>
      <c r="C453" s="160"/>
      <c r="D453" s="160"/>
      <c r="E453" s="160"/>
      <c r="F453" s="160"/>
      <c r="G453" s="160"/>
      <c r="H453" s="160"/>
      <c r="I453" s="160"/>
      <c r="J453" s="160"/>
      <c r="K453" s="160"/>
      <c r="L453" s="160"/>
      <c r="M453" s="160"/>
      <c r="N453" s="160"/>
      <c r="O453" s="160"/>
      <c r="P453" s="160"/>
      <c r="Q453" s="160"/>
      <c r="R453" s="160"/>
      <c r="S453" s="160"/>
      <c r="T453" s="160"/>
      <c r="U453" s="160"/>
      <c r="V453" s="160"/>
      <c r="W453" s="160"/>
      <c r="X453" s="160"/>
      <c r="Y453" s="160"/>
      <c r="Z453" s="160"/>
      <c r="AA453" s="160"/>
      <c r="AB453" s="160"/>
      <c r="AC453" s="160"/>
      <c r="AD453" s="160"/>
      <c r="AE453" s="160"/>
      <c r="AF453" s="160"/>
      <c r="AG453" s="160"/>
      <c r="AH453" s="160"/>
      <c r="AI453" s="160"/>
      <c r="AJ453" s="160"/>
      <c r="AK453" s="160"/>
      <c r="AL453" s="160"/>
      <c r="AM453" s="160"/>
      <c r="AN453" s="160"/>
      <c r="AO453" s="160"/>
      <c r="AP453" s="160"/>
      <c r="AQ453" s="160"/>
      <c r="AR453" s="160"/>
      <c r="AS453" s="160"/>
      <c r="AT453" s="160"/>
      <c r="AU453" s="160"/>
      <c r="AV453" s="160"/>
      <c r="AW453" s="160"/>
      <c r="AX453" s="160"/>
      <c r="AY453" s="160"/>
      <c r="AZ453" s="160"/>
      <c r="BA453" s="160"/>
      <c r="BB453" s="160"/>
      <c r="BC453" s="160"/>
      <c r="BD453" s="160"/>
      <c r="BE453" s="160"/>
      <c r="BF453" s="160"/>
      <c r="BG453" s="160"/>
      <c r="BH453" s="160"/>
      <c r="BI453" s="160"/>
      <c r="BJ453" s="160"/>
      <c r="BK453" s="160"/>
      <c r="BL453" s="160"/>
      <c r="BM453" s="160"/>
      <c r="BN453" s="160"/>
      <c r="BO453" s="160"/>
      <c r="BP453" s="160"/>
      <c r="BQ453" s="160"/>
      <c r="BR453" s="160"/>
      <c r="BS453" s="160"/>
      <c r="BT453" s="160"/>
      <c r="BU453" s="160"/>
      <c r="BV453" s="160"/>
      <c r="BW453" s="160"/>
      <c r="BX453" s="160"/>
      <c r="BY453" s="160"/>
      <c r="BZ453" s="160"/>
      <c r="CA453" s="160"/>
      <c r="CB453" s="160"/>
      <c r="CC453" s="160"/>
      <c r="CD453" s="160"/>
      <c r="CE453" s="160"/>
      <c r="CF453" s="160"/>
      <c r="CG453" s="160"/>
      <c r="CH453" s="160"/>
      <c r="CI453" s="160"/>
      <c r="CJ453" s="160"/>
      <c r="CK453" s="160"/>
      <c r="CL453" s="160"/>
      <c r="CM453" s="160"/>
      <c r="CN453" s="160"/>
      <c r="CO453" s="160"/>
      <c r="CP453" s="160"/>
      <c r="CQ453" s="160"/>
      <c r="CR453" s="160"/>
      <c r="CS453" s="160"/>
      <c r="CT453" s="160"/>
      <c r="CU453" s="160"/>
      <c r="CV453" s="160"/>
      <c r="CW453" s="160"/>
      <c r="CX453" s="160"/>
      <c r="CY453" s="160"/>
      <c r="CZ453" s="160"/>
      <c r="DA453" s="160"/>
      <c r="DB453" s="160"/>
      <c r="DC453" s="160"/>
      <c r="DD453" s="160"/>
      <c r="DE453" s="160"/>
      <c r="DF453" s="160"/>
      <c r="DG453" s="160"/>
      <c r="DH453" s="160"/>
      <c r="DI453" s="160"/>
      <c r="DJ453" s="160"/>
      <c r="DK453" s="160"/>
      <c r="DL453" s="160"/>
      <c r="DM453" s="160"/>
      <c r="DN453" s="160"/>
      <c r="DO453" s="160"/>
      <c r="DP453" s="160"/>
      <c r="DQ453" s="160"/>
      <c r="DR453" s="160"/>
      <c r="DS453" s="160"/>
      <c r="DT453" s="160"/>
      <c r="DU453" s="160"/>
      <c r="DV453" s="160"/>
      <c r="DW453" s="160"/>
      <c r="DX453" s="160"/>
      <c r="DY453" s="160"/>
      <c r="DZ453" s="160"/>
      <c r="EA453" s="160"/>
      <c r="EB453" s="160"/>
      <c r="EC453" s="160"/>
      <c r="ED453" s="160"/>
      <c r="EE453" s="160"/>
      <c r="EF453" s="160"/>
      <c r="EG453" s="160"/>
      <c r="EH453" s="160"/>
      <c r="EI453" s="160"/>
      <c r="EJ453" s="160"/>
      <c r="EK453" s="160"/>
      <c r="EL453" s="160"/>
      <c r="EM453" s="160"/>
      <c r="EN453" s="160"/>
      <c r="EO453" s="160"/>
      <c r="EP453" s="160"/>
      <c r="EQ453" s="160"/>
      <c r="ER453" s="160"/>
      <c r="ES453" s="160"/>
      <c r="ET453" s="160"/>
      <c r="EU453" s="160"/>
      <c r="EV453" s="160"/>
      <c r="EW453" s="160"/>
      <c r="EX453" s="160"/>
      <c r="EY453" s="160"/>
      <c r="EZ453" s="160"/>
      <c r="FA453" s="160"/>
      <c r="FB453" s="160"/>
      <c r="FC453" s="160"/>
      <c r="FD453" s="160"/>
      <c r="FE453" s="160"/>
      <c r="FF453" s="160"/>
      <c r="FG453" s="160"/>
      <c r="FH453" s="160"/>
      <c r="FI453" s="160"/>
      <c r="FJ453" s="160"/>
      <c r="FK453" s="160"/>
      <c r="FL453" s="160"/>
      <c r="FM453" s="160"/>
      <c r="FN453" s="160"/>
      <c r="FO453" s="160"/>
      <c r="FP453" s="160"/>
      <c r="FQ453" s="160"/>
      <c r="FR453" s="160"/>
      <c r="FS453" s="160"/>
      <c r="FT453" s="160"/>
      <c r="FU453" s="160"/>
      <c r="FV453" s="160"/>
      <c r="FW453" s="160"/>
      <c r="FX453" s="160"/>
      <c r="FY453" s="160"/>
      <c r="FZ453" s="160"/>
      <c r="GA453" s="160"/>
      <c r="GB453" s="160"/>
      <c r="GC453" s="160"/>
      <c r="GD453" s="160"/>
      <c r="GE453" s="160"/>
      <c r="GF453" s="160"/>
      <c r="GG453" s="160"/>
      <c r="GH453" s="160"/>
      <c r="GI453" s="160"/>
      <c r="GJ453" s="160"/>
      <c r="GK453" s="160"/>
      <c r="GL453" s="160"/>
      <c r="GM453" s="160"/>
      <c r="GN453" s="160"/>
      <c r="GO453" s="160"/>
      <c r="GP453" s="160"/>
      <c r="GQ453" s="160"/>
      <c r="GR453" s="160"/>
      <c r="GS453" s="160"/>
      <c r="GT453" s="160"/>
      <c r="GU453" s="160"/>
      <c r="GV453" s="160"/>
      <c r="GW453" s="160"/>
      <c r="GX453" s="160"/>
      <c r="GY453" s="160"/>
      <c r="GZ453" s="160"/>
      <c r="HA453" s="160"/>
      <c r="HB453" s="160"/>
      <c r="HC453" s="160"/>
      <c r="HD453" s="160"/>
      <c r="HE453" s="160"/>
      <c r="HF453" s="160"/>
      <c r="HG453" s="160"/>
      <c r="HH453" s="160"/>
      <c r="HI453" s="160"/>
      <c r="HJ453" s="160"/>
      <c r="HK453" s="160"/>
      <c r="HL453" s="160"/>
      <c r="HM453" s="160"/>
      <c r="HN453" s="160"/>
      <c r="HO453" s="160"/>
      <c r="HP453" s="160"/>
      <c r="HQ453" s="160"/>
      <c r="HR453" s="160"/>
      <c r="HS453" s="160"/>
      <c r="HT453" s="160"/>
      <c r="HU453" s="160"/>
      <c r="HV453" s="160"/>
      <c r="HW453" s="160"/>
      <c r="HX453" s="160"/>
      <c r="HY453" s="160"/>
      <c r="HZ453" s="160"/>
      <c r="IA453" s="160"/>
      <c r="IB453" s="160"/>
      <c r="IC453" s="160"/>
      <c r="ID453" s="160"/>
      <c r="IE453" s="160"/>
      <c r="IF453" s="160"/>
      <c r="IG453" s="160"/>
      <c r="IH453" s="160"/>
      <c r="II453" s="160"/>
      <c r="IJ453" s="160"/>
      <c r="IK453" s="160"/>
      <c r="IL453" s="160"/>
      <c r="IM453" s="160"/>
      <c r="IN453" s="160"/>
      <c r="IO453" s="160"/>
      <c r="IP453" s="160"/>
      <c r="IQ453" s="160"/>
      <c r="IR453" s="160"/>
      <c r="IS453" s="160"/>
      <c r="IT453" s="160"/>
      <c r="IU453" s="160"/>
      <c r="IV453" s="160"/>
      <c r="IW453" s="160"/>
      <c r="IX453" s="160"/>
      <c r="IY453" s="160"/>
      <c r="IZ453" s="160"/>
      <c r="JA453" s="160"/>
      <c r="JB453" s="160"/>
      <c r="JC453" s="160"/>
      <c r="JD453" s="160"/>
      <c r="JE453" s="160"/>
      <c r="JF453" s="160"/>
      <c r="JG453" s="160"/>
      <c r="JH453" s="160"/>
      <c r="JI453" s="160"/>
      <c r="JJ453" s="160"/>
      <c r="JK453" s="160"/>
      <c r="JL453" s="160"/>
      <c r="JM453" s="160"/>
      <c r="JN453" s="160"/>
      <c r="JO453" s="160"/>
      <c r="JP453" s="160"/>
      <c r="JQ453" s="160"/>
      <c r="JR453" s="160"/>
      <c r="JS453" s="160"/>
      <c r="JT453" s="160"/>
      <c r="JU453" s="160"/>
      <c r="JV453" s="160"/>
      <c r="JW453" s="160"/>
      <c r="JX453" s="160"/>
      <c r="JY453" s="160"/>
      <c r="JZ453" s="160"/>
      <c r="KA453" s="160"/>
      <c r="KB453" s="160"/>
      <c r="KC453" s="160"/>
      <c r="KD453" s="160"/>
      <c r="KE453" s="160"/>
      <c r="KF453" s="160"/>
      <c r="KG453" s="160"/>
      <c r="KH453" s="160"/>
      <c r="KI453" s="160"/>
      <c r="KJ453" s="160"/>
      <c r="KK453" s="160"/>
      <c r="KL453" s="160"/>
      <c r="KM453" s="160"/>
      <c r="KN453" s="160"/>
      <c r="KO453" s="160"/>
      <c r="KP453" s="160"/>
      <c r="KQ453" s="160"/>
      <c r="KR453" s="160"/>
      <c r="KS453" s="160"/>
      <c r="KT453" s="160"/>
      <c r="KU453" s="160"/>
      <c r="KV453" s="160"/>
      <c r="KW453" s="160"/>
      <c r="KX453" s="160"/>
      <c r="KY453" s="160"/>
      <c r="KZ453" s="160"/>
      <c r="LA453" s="160"/>
      <c r="LB453" s="160"/>
      <c r="LC453" s="160"/>
      <c r="LD453" s="160"/>
      <c r="LE453" s="160"/>
      <c r="LF453" s="160"/>
      <c r="LG453" s="160"/>
      <c r="LH453" s="160"/>
      <c r="LI453" s="160"/>
      <c r="LJ453" s="160"/>
      <c r="LK453" s="160"/>
      <c r="LL453" s="160"/>
      <c r="LM453" s="160"/>
      <c r="LN453" s="160"/>
      <c r="LO453" s="160"/>
      <c r="LP453" s="160"/>
      <c r="LQ453" s="160"/>
      <c r="LR453" s="160"/>
      <c r="LS453" s="160"/>
      <c r="LT453" s="160"/>
      <c r="LU453" s="160"/>
      <c r="LV453" s="160"/>
      <c r="LW453" s="160"/>
      <c r="LX453" s="160"/>
      <c r="LY453" s="160"/>
      <c r="LZ453" s="160"/>
      <c r="MA453" s="160"/>
      <c r="MB453" s="160"/>
      <c r="MC453" s="160"/>
      <c r="MD453" s="160"/>
      <c r="ME453" s="160"/>
      <c r="MF453" s="160"/>
      <c r="MG453" s="160"/>
      <c r="MH453" s="160"/>
      <c r="MI453" s="160"/>
      <c r="MJ453" s="160"/>
      <c r="MK453" s="160"/>
      <c r="ML453" s="160"/>
      <c r="MM453" s="160"/>
      <c r="MN453" s="160"/>
      <c r="MO453" s="160"/>
      <c r="MP453" s="160"/>
      <c r="MQ453" s="160"/>
      <c r="MR453" s="160"/>
      <c r="MS453" s="160"/>
      <c r="MT453" s="160"/>
      <c r="MU453" s="160"/>
      <c r="MV453" s="160"/>
      <c r="MW453" s="160"/>
      <c r="MX453" s="160"/>
      <c r="MY453" s="160"/>
      <c r="MZ453" s="160"/>
      <c r="NA453" s="160"/>
      <c r="NB453" s="160"/>
      <c r="NC453" s="160"/>
      <c r="ND453" s="160"/>
      <c r="NE453" s="160"/>
      <c r="NF453" s="160"/>
      <c r="NG453" s="160"/>
      <c r="NH453" s="160"/>
      <c r="NI453" s="160"/>
      <c r="NJ453" s="160"/>
      <c r="NK453" s="160"/>
      <c r="NL453" s="160"/>
      <c r="NM453" s="160"/>
      <c r="NN453" s="160"/>
      <c r="NO453" s="160"/>
      <c r="NP453" s="160"/>
      <c r="NQ453" s="160"/>
      <c r="NR453" s="160"/>
      <c r="NS453" s="160"/>
      <c r="NT453" s="160"/>
      <c r="NU453" s="160"/>
      <c r="NV453" s="160"/>
      <c r="NW453" s="160"/>
      <c r="NX453" s="160"/>
      <c r="NY453" s="160"/>
      <c r="NZ453" s="160"/>
      <c r="OA453" s="160"/>
      <c r="OB453" s="160"/>
      <c r="OC453" s="160"/>
      <c r="OD453" s="160"/>
      <c r="OE453" s="160"/>
      <c r="OF453" s="160"/>
      <c r="OG453" s="160"/>
      <c r="OH453" s="160"/>
      <c r="OI453" s="160"/>
      <c r="OJ453" s="160"/>
      <c r="OK453" s="160"/>
      <c r="OL453" s="160"/>
      <c r="OM453" s="160"/>
      <c r="ON453" s="160"/>
      <c r="OO453" s="160"/>
      <c r="OP453" s="160"/>
      <c r="OQ453" s="160"/>
      <c r="OR453" s="160"/>
      <c r="OS453" s="160"/>
      <c r="OT453" s="160"/>
      <c r="OU453" s="160"/>
      <c r="OV453" s="160"/>
      <c r="OW453" s="160"/>
      <c r="OX453" s="160"/>
      <c r="OY453" s="160"/>
      <c r="OZ453" s="160"/>
      <c r="PA453" s="160"/>
      <c r="PB453" s="160"/>
      <c r="PC453" s="160"/>
      <c r="PD453" s="160"/>
      <c r="PE453" s="160"/>
      <c r="PF453" s="160"/>
      <c r="PG453" s="160"/>
      <c r="PH453" s="160"/>
      <c r="PI453" s="160"/>
      <c r="PJ453" s="160"/>
      <c r="PK453" s="160"/>
      <c r="PL453" s="160"/>
      <c r="PM453" s="160"/>
      <c r="PN453" s="160"/>
      <c r="PO453" s="160"/>
      <c r="PP453" s="160"/>
      <c r="PQ453" s="160"/>
      <c r="PR453" s="160"/>
      <c r="PS453" s="160"/>
      <c r="PT453" s="160"/>
      <c r="PU453" s="160"/>
      <c r="PV453" s="160"/>
      <c r="PW453" s="160"/>
      <c r="PX453" s="160"/>
      <c r="PY453" s="160"/>
      <c r="PZ453" s="160"/>
      <c r="QA453" s="160"/>
      <c r="QB453" s="160"/>
      <c r="QC453" s="160"/>
      <c r="QD453" s="160"/>
      <c r="QE453" s="160"/>
      <c r="QF453" s="160"/>
      <c r="QG453" s="160"/>
      <c r="QH453" s="160"/>
      <c r="QI453" s="160"/>
      <c r="QJ453" s="160"/>
      <c r="QK453" s="160"/>
      <c r="QL453" s="160"/>
      <c r="QM453" s="160"/>
      <c r="QN453" s="160"/>
      <c r="QO453" s="160"/>
      <c r="QP453" s="160"/>
      <c r="QQ453" s="160"/>
      <c r="QR453" s="160"/>
      <c r="QS453" s="160"/>
      <c r="QT453" s="160"/>
      <c r="QU453" s="160"/>
      <c r="QV453" s="160"/>
      <c r="QW453" s="160"/>
      <c r="QX453" s="160"/>
      <c r="QY453" s="160"/>
      <c r="QZ453" s="160"/>
      <c r="RA453" s="160"/>
      <c r="RB453" s="160"/>
      <c r="RC453" s="160"/>
      <c r="RD453" s="160"/>
      <c r="RE453" s="160"/>
      <c r="RF453" s="160"/>
      <c r="RG453" s="160"/>
      <c r="RH453" s="160"/>
      <c r="RI453" s="160"/>
      <c r="RJ453" s="160"/>
      <c r="RK453" s="160"/>
      <c r="RL453" s="160"/>
      <c r="RM453" s="160"/>
      <c r="RN453" s="160"/>
      <c r="RO453" s="160"/>
      <c r="RP453" s="160"/>
      <c r="RQ453" s="160"/>
      <c r="RR453" s="160"/>
      <c r="RS453" s="160"/>
      <c r="RT453" s="160"/>
      <c r="RU453" s="160"/>
      <c r="RV453" s="160"/>
      <c r="RW453" s="160"/>
      <c r="RX453" s="160"/>
      <c r="RY453" s="160"/>
      <c r="RZ453" s="160"/>
      <c r="SA453" s="160"/>
      <c r="SB453" s="160"/>
      <c r="SC453" s="160"/>
      <c r="SD453" s="160"/>
      <c r="SE453" s="160"/>
      <c r="SF453" s="160"/>
      <c r="SG453" s="160"/>
      <c r="SH453" s="160"/>
      <c r="SI453" s="160"/>
      <c r="SJ453" s="160"/>
      <c r="SK453" s="160"/>
      <c r="SL453" s="160"/>
      <c r="SM453" s="160"/>
      <c r="SN453" s="160"/>
      <c r="SO453" s="160"/>
      <c r="SP453" s="160"/>
      <c r="SQ453" s="160"/>
      <c r="SR453" s="160"/>
      <c r="SS453" s="160"/>
      <c r="ST453" s="160"/>
      <c r="SU453" s="160"/>
      <c r="SV453" s="160"/>
      <c r="SW453" s="160"/>
      <c r="SX453" s="160"/>
      <c r="SY453" s="160"/>
      <c r="SZ453" s="160"/>
      <c r="TA453" s="160"/>
      <c r="TB453" s="160"/>
      <c r="TC453" s="160"/>
      <c r="TD453" s="160"/>
      <c r="TE453" s="160"/>
      <c r="TF453" s="160"/>
    </row>
    <row r="454" spans="1:526">
      <c r="A454" s="160"/>
      <c r="B454" s="160"/>
      <c r="C454" s="160"/>
      <c r="D454" s="160"/>
      <c r="E454" s="160"/>
      <c r="F454" s="160"/>
      <c r="G454" s="160"/>
      <c r="H454" s="160"/>
      <c r="I454" s="160"/>
      <c r="J454" s="160"/>
      <c r="K454" s="160"/>
      <c r="L454" s="160"/>
      <c r="M454" s="160"/>
      <c r="N454" s="160"/>
      <c r="O454" s="160"/>
      <c r="P454" s="160"/>
      <c r="Q454" s="160"/>
      <c r="R454" s="160"/>
      <c r="S454" s="160"/>
      <c r="T454" s="160"/>
      <c r="U454" s="160"/>
      <c r="V454" s="160"/>
      <c r="W454" s="160"/>
      <c r="X454" s="160"/>
      <c r="Y454" s="160"/>
      <c r="Z454" s="160"/>
      <c r="AA454" s="160"/>
      <c r="AB454" s="160"/>
      <c r="AC454" s="160"/>
      <c r="AD454" s="160"/>
      <c r="AE454" s="160"/>
      <c r="AF454" s="160"/>
      <c r="AG454" s="160"/>
      <c r="AH454" s="160"/>
      <c r="AI454" s="160"/>
      <c r="AJ454" s="160"/>
      <c r="AK454" s="160"/>
      <c r="AL454" s="160"/>
      <c r="AM454" s="160"/>
      <c r="AN454" s="160"/>
      <c r="AO454" s="160"/>
      <c r="AP454" s="160"/>
      <c r="AQ454" s="160"/>
      <c r="AR454" s="160"/>
      <c r="AS454" s="160"/>
      <c r="AT454" s="160"/>
      <c r="AU454" s="160"/>
      <c r="AV454" s="160"/>
      <c r="AW454" s="160"/>
      <c r="AX454" s="160"/>
      <c r="AY454" s="160"/>
      <c r="AZ454" s="160"/>
      <c r="BA454" s="160"/>
      <c r="BB454" s="160"/>
      <c r="BC454" s="160"/>
      <c r="BD454" s="160"/>
      <c r="BE454" s="160"/>
      <c r="BF454" s="160"/>
      <c r="BG454" s="160"/>
      <c r="BH454" s="160"/>
      <c r="BI454" s="160"/>
      <c r="BJ454" s="160"/>
      <c r="BK454" s="160"/>
      <c r="BL454" s="160"/>
      <c r="BM454" s="160"/>
      <c r="BN454" s="160"/>
      <c r="BO454" s="160"/>
      <c r="BP454" s="160"/>
      <c r="BQ454" s="160"/>
      <c r="BR454" s="160"/>
      <c r="BS454" s="160"/>
      <c r="BT454" s="160"/>
      <c r="BU454" s="160"/>
      <c r="BV454" s="160"/>
      <c r="BW454" s="160"/>
      <c r="BX454" s="160"/>
      <c r="BY454" s="160"/>
      <c r="BZ454" s="160"/>
      <c r="CA454" s="160"/>
      <c r="CB454" s="160"/>
      <c r="CC454" s="160"/>
      <c r="CD454" s="160"/>
      <c r="CE454" s="160"/>
      <c r="CF454" s="160"/>
      <c r="CG454" s="160"/>
      <c r="CH454" s="160"/>
      <c r="CI454" s="160"/>
      <c r="CJ454" s="160"/>
      <c r="CK454" s="160"/>
      <c r="CL454" s="160"/>
      <c r="CM454" s="160"/>
      <c r="CN454" s="160"/>
      <c r="CO454" s="160"/>
      <c r="CP454" s="160"/>
      <c r="CQ454" s="160"/>
      <c r="CR454" s="160"/>
      <c r="CS454" s="160"/>
      <c r="CT454" s="160"/>
      <c r="CU454" s="160"/>
      <c r="CV454" s="160"/>
      <c r="CW454" s="160"/>
      <c r="CX454" s="160"/>
      <c r="CY454" s="160"/>
      <c r="CZ454" s="160"/>
      <c r="DA454" s="160"/>
      <c r="DB454" s="160"/>
      <c r="DC454" s="160"/>
      <c r="DD454" s="160"/>
      <c r="DE454" s="160"/>
      <c r="DF454" s="160"/>
      <c r="DG454" s="160"/>
      <c r="DH454" s="160"/>
      <c r="DI454" s="160"/>
      <c r="DJ454" s="160"/>
      <c r="DK454" s="160"/>
      <c r="DL454" s="160"/>
      <c r="DM454" s="160"/>
      <c r="DN454" s="160"/>
      <c r="DO454" s="160"/>
      <c r="DP454" s="160"/>
      <c r="DQ454" s="160"/>
      <c r="DR454" s="160"/>
      <c r="DS454" s="160"/>
      <c r="DT454" s="160"/>
      <c r="DU454" s="160"/>
      <c r="DV454" s="160"/>
      <c r="DW454" s="160"/>
      <c r="DX454" s="160"/>
      <c r="DY454" s="160"/>
      <c r="DZ454" s="160"/>
      <c r="EA454" s="160"/>
      <c r="EB454" s="160"/>
      <c r="EC454" s="160"/>
      <c r="ED454" s="160"/>
      <c r="EE454" s="160"/>
      <c r="EF454" s="160"/>
      <c r="EG454" s="160"/>
      <c r="EH454" s="160"/>
      <c r="EI454" s="160"/>
      <c r="EJ454" s="160"/>
      <c r="EK454" s="160"/>
      <c r="EL454" s="160"/>
      <c r="EM454" s="160"/>
      <c r="EN454" s="160"/>
      <c r="EO454" s="160"/>
      <c r="EP454" s="160"/>
      <c r="EQ454" s="160"/>
      <c r="ER454" s="160"/>
      <c r="ES454" s="160"/>
      <c r="ET454" s="160"/>
      <c r="EU454" s="160"/>
      <c r="EV454" s="160"/>
      <c r="EW454" s="160"/>
      <c r="EX454" s="160"/>
      <c r="EY454" s="160"/>
      <c r="EZ454" s="160"/>
      <c r="FA454" s="160"/>
      <c r="FB454" s="160"/>
      <c r="FC454" s="160"/>
      <c r="FD454" s="160"/>
      <c r="FE454" s="160"/>
      <c r="FF454" s="160"/>
      <c r="FG454" s="160"/>
      <c r="FH454" s="160"/>
      <c r="FI454" s="160"/>
      <c r="FJ454" s="160"/>
      <c r="FK454" s="160"/>
      <c r="FL454" s="160"/>
      <c r="FM454" s="160"/>
      <c r="FN454" s="160"/>
      <c r="FO454" s="160"/>
      <c r="FP454" s="160"/>
      <c r="FQ454" s="160"/>
      <c r="FR454" s="160"/>
      <c r="FS454" s="160"/>
      <c r="FT454" s="160"/>
      <c r="FU454" s="160"/>
      <c r="FV454" s="160"/>
      <c r="FW454" s="160"/>
      <c r="FX454" s="160"/>
      <c r="FY454" s="160"/>
      <c r="FZ454" s="160"/>
      <c r="GA454" s="160"/>
      <c r="GB454" s="160"/>
      <c r="GC454" s="160"/>
      <c r="GD454" s="160"/>
      <c r="GE454" s="160"/>
      <c r="GF454" s="160"/>
      <c r="GG454" s="160"/>
      <c r="GH454" s="160"/>
      <c r="GI454" s="160"/>
      <c r="GJ454" s="160"/>
      <c r="GK454" s="160"/>
      <c r="GL454" s="160"/>
      <c r="GM454" s="160"/>
      <c r="GN454" s="160"/>
      <c r="GO454" s="160"/>
      <c r="GP454" s="160"/>
      <c r="GQ454" s="160"/>
      <c r="GR454" s="160"/>
      <c r="GS454" s="160"/>
      <c r="GT454" s="160"/>
      <c r="GU454" s="160"/>
      <c r="GV454" s="160"/>
      <c r="GW454" s="160"/>
      <c r="GX454" s="160"/>
      <c r="GY454" s="160"/>
      <c r="GZ454" s="160"/>
      <c r="HA454" s="160"/>
      <c r="HB454" s="160"/>
      <c r="HC454" s="160"/>
      <c r="HD454" s="160"/>
      <c r="HE454" s="160"/>
      <c r="HF454" s="160"/>
      <c r="HG454" s="160"/>
      <c r="HH454" s="160"/>
      <c r="HI454" s="160"/>
      <c r="HJ454" s="160"/>
      <c r="HK454" s="160"/>
      <c r="HL454" s="160"/>
      <c r="HM454" s="160"/>
      <c r="HN454" s="160"/>
      <c r="HO454" s="160"/>
      <c r="HP454" s="160"/>
      <c r="HQ454" s="160"/>
      <c r="HR454" s="160"/>
      <c r="HS454" s="160"/>
      <c r="HT454" s="160"/>
      <c r="HU454" s="160"/>
      <c r="HV454" s="160"/>
      <c r="HW454" s="160"/>
      <c r="HX454" s="160"/>
      <c r="HY454" s="160"/>
      <c r="HZ454" s="160"/>
      <c r="IA454" s="160"/>
      <c r="IB454" s="160"/>
      <c r="IC454" s="160"/>
      <c r="ID454" s="160"/>
      <c r="IE454" s="160"/>
      <c r="IF454" s="160"/>
      <c r="IG454" s="160"/>
      <c r="IH454" s="160"/>
      <c r="II454" s="160"/>
      <c r="IJ454" s="160"/>
      <c r="IK454" s="160"/>
      <c r="IL454" s="160"/>
      <c r="IM454" s="160"/>
      <c r="IN454" s="160"/>
      <c r="IO454" s="160"/>
      <c r="IP454" s="160"/>
      <c r="IQ454" s="160"/>
      <c r="IR454" s="160"/>
      <c r="IS454" s="160"/>
      <c r="IT454" s="160"/>
      <c r="IU454" s="160"/>
      <c r="IV454" s="160"/>
      <c r="IW454" s="160"/>
      <c r="IX454" s="160"/>
      <c r="IY454" s="160"/>
      <c r="IZ454" s="160"/>
      <c r="JA454" s="160"/>
      <c r="JB454" s="160"/>
      <c r="JC454" s="160"/>
      <c r="JD454" s="160"/>
      <c r="JE454" s="160"/>
      <c r="JF454" s="160"/>
      <c r="JG454" s="160"/>
      <c r="JH454" s="160"/>
      <c r="JI454" s="160"/>
      <c r="JJ454" s="160"/>
      <c r="JK454" s="160"/>
      <c r="JL454" s="160"/>
      <c r="JM454" s="160"/>
      <c r="JN454" s="160"/>
      <c r="JO454" s="160"/>
      <c r="JP454" s="160"/>
      <c r="JQ454" s="160"/>
      <c r="JR454" s="160"/>
      <c r="JS454" s="160"/>
      <c r="JT454" s="160"/>
      <c r="JU454" s="160"/>
      <c r="JV454" s="160"/>
      <c r="JW454" s="160"/>
      <c r="JX454" s="160"/>
      <c r="JY454" s="160"/>
      <c r="JZ454" s="160"/>
      <c r="KA454" s="160"/>
      <c r="KB454" s="160"/>
      <c r="KC454" s="160"/>
      <c r="KD454" s="160"/>
      <c r="KE454" s="160"/>
      <c r="KF454" s="160"/>
      <c r="KG454" s="160"/>
      <c r="KH454" s="160"/>
      <c r="KI454" s="160"/>
      <c r="KJ454" s="160"/>
      <c r="KK454" s="160"/>
      <c r="KL454" s="160"/>
      <c r="KM454" s="160"/>
      <c r="KN454" s="160"/>
      <c r="KO454" s="160"/>
      <c r="KP454" s="160"/>
      <c r="KQ454" s="160"/>
      <c r="KR454" s="160"/>
      <c r="KS454" s="160"/>
      <c r="KT454" s="160"/>
      <c r="KU454" s="160"/>
      <c r="KV454" s="160"/>
      <c r="KW454" s="160"/>
      <c r="KX454" s="160"/>
      <c r="KY454" s="160"/>
      <c r="KZ454" s="160"/>
      <c r="LA454" s="160"/>
      <c r="LB454" s="160"/>
      <c r="LC454" s="160"/>
      <c r="LD454" s="160"/>
      <c r="LE454" s="160"/>
      <c r="LF454" s="160"/>
      <c r="LG454" s="160"/>
      <c r="LH454" s="160"/>
      <c r="LI454" s="160"/>
      <c r="LJ454" s="160"/>
      <c r="LK454" s="160"/>
      <c r="LL454" s="160"/>
      <c r="LM454" s="160"/>
      <c r="LN454" s="160"/>
      <c r="LO454" s="160"/>
      <c r="LP454" s="160"/>
      <c r="LQ454" s="160"/>
      <c r="LR454" s="160"/>
      <c r="LS454" s="160"/>
      <c r="LT454" s="160"/>
      <c r="LU454" s="160"/>
      <c r="LV454" s="160"/>
      <c r="LW454" s="160"/>
      <c r="LX454" s="160"/>
      <c r="LY454" s="160"/>
      <c r="LZ454" s="160"/>
      <c r="MA454" s="160"/>
      <c r="MB454" s="160"/>
      <c r="MC454" s="160"/>
      <c r="MD454" s="160"/>
      <c r="ME454" s="160"/>
      <c r="MF454" s="160"/>
      <c r="MG454" s="160"/>
      <c r="MH454" s="160"/>
      <c r="MI454" s="160"/>
      <c r="MJ454" s="160"/>
      <c r="MK454" s="160"/>
      <c r="ML454" s="160"/>
      <c r="MM454" s="160"/>
      <c r="MN454" s="160"/>
      <c r="MO454" s="160"/>
      <c r="MP454" s="160"/>
      <c r="MQ454" s="160"/>
      <c r="MR454" s="160"/>
      <c r="MS454" s="160"/>
      <c r="MT454" s="160"/>
      <c r="MU454" s="160"/>
      <c r="MV454" s="160"/>
      <c r="MW454" s="160"/>
      <c r="MX454" s="160"/>
      <c r="MY454" s="160"/>
      <c r="MZ454" s="160"/>
      <c r="NA454" s="160"/>
      <c r="NB454" s="160"/>
      <c r="NC454" s="160"/>
      <c r="ND454" s="160"/>
      <c r="NE454" s="160"/>
      <c r="NF454" s="160"/>
      <c r="NG454" s="160"/>
      <c r="NH454" s="160"/>
      <c r="NI454" s="160"/>
      <c r="NJ454" s="160"/>
      <c r="NK454" s="160"/>
      <c r="NL454" s="160"/>
      <c r="NM454" s="160"/>
      <c r="NN454" s="160"/>
      <c r="NO454" s="160"/>
      <c r="NP454" s="160"/>
      <c r="NQ454" s="160"/>
      <c r="NR454" s="160"/>
      <c r="NS454" s="160"/>
      <c r="NT454" s="160"/>
      <c r="NU454" s="160"/>
      <c r="NV454" s="160"/>
      <c r="NW454" s="160"/>
      <c r="NX454" s="160"/>
      <c r="NY454" s="160"/>
      <c r="NZ454" s="160"/>
      <c r="OA454" s="160"/>
      <c r="OB454" s="160"/>
      <c r="OC454" s="160"/>
      <c r="OD454" s="160"/>
      <c r="OE454" s="160"/>
      <c r="OF454" s="160"/>
      <c r="OG454" s="160"/>
      <c r="OH454" s="160"/>
      <c r="OI454" s="160"/>
      <c r="OJ454" s="160"/>
      <c r="OK454" s="160"/>
      <c r="OL454" s="160"/>
      <c r="OM454" s="160"/>
      <c r="ON454" s="160"/>
      <c r="OO454" s="160"/>
      <c r="OP454" s="160"/>
      <c r="OQ454" s="160"/>
      <c r="OR454" s="160"/>
      <c r="OS454" s="160"/>
      <c r="OT454" s="160"/>
      <c r="OU454" s="160"/>
      <c r="OV454" s="160"/>
      <c r="OW454" s="160"/>
      <c r="OX454" s="160"/>
      <c r="OY454" s="160"/>
      <c r="OZ454" s="160"/>
      <c r="PA454" s="160"/>
      <c r="PB454" s="160"/>
      <c r="PC454" s="160"/>
      <c r="PD454" s="160"/>
      <c r="PE454" s="160"/>
      <c r="PF454" s="160"/>
      <c r="PG454" s="160"/>
      <c r="PH454" s="160"/>
      <c r="PI454" s="160"/>
      <c r="PJ454" s="160"/>
      <c r="PK454" s="160"/>
      <c r="PL454" s="160"/>
      <c r="PM454" s="160"/>
      <c r="PN454" s="160"/>
      <c r="PO454" s="160"/>
      <c r="PP454" s="160"/>
      <c r="PQ454" s="160"/>
      <c r="PR454" s="160"/>
      <c r="PS454" s="160"/>
      <c r="PT454" s="160"/>
      <c r="PU454" s="160"/>
      <c r="PV454" s="160"/>
      <c r="PW454" s="160"/>
      <c r="PX454" s="160"/>
      <c r="PY454" s="160"/>
      <c r="PZ454" s="160"/>
      <c r="QA454" s="160"/>
      <c r="QB454" s="160"/>
      <c r="QC454" s="160"/>
      <c r="QD454" s="160"/>
      <c r="QE454" s="160"/>
      <c r="QF454" s="160"/>
      <c r="QG454" s="160"/>
      <c r="QH454" s="160"/>
      <c r="QI454" s="160"/>
      <c r="QJ454" s="160"/>
      <c r="QK454" s="160"/>
      <c r="QL454" s="160"/>
      <c r="QM454" s="160"/>
      <c r="QN454" s="160"/>
      <c r="QO454" s="160"/>
      <c r="QP454" s="160"/>
      <c r="QQ454" s="160"/>
      <c r="QR454" s="160"/>
      <c r="QS454" s="160"/>
      <c r="QT454" s="160"/>
      <c r="QU454" s="160"/>
      <c r="QV454" s="160"/>
      <c r="QW454" s="160"/>
      <c r="QX454" s="160"/>
      <c r="QY454" s="160"/>
      <c r="QZ454" s="160"/>
      <c r="RA454" s="160"/>
      <c r="RB454" s="160"/>
      <c r="RC454" s="160"/>
      <c r="RD454" s="160"/>
      <c r="RE454" s="160"/>
      <c r="RF454" s="160"/>
      <c r="RG454" s="160"/>
      <c r="RH454" s="160"/>
      <c r="RI454" s="160"/>
      <c r="RJ454" s="160"/>
      <c r="RK454" s="160"/>
      <c r="RL454" s="160"/>
      <c r="RM454" s="160"/>
      <c r="RN454" s="160"/>
      <c r="RO454" s="160"/>
      <c r="RP454" s="160"/>
      <c r="RQ454" s="160"/>
      <c r="RR454" s="160"/>
      <c r="RS454" s="160"/>
      <c r="RT454" s="160"/>
      <c r="RU454" s="160"/>
      <c r="RV454" s="160"/>
      <c r="RW454" s="160"/>
      <c r="RX454" s="160"/>
      <c r="RY454" s="160"/>
      <c r="RZ454" s="160"/>
      <c r="SA454" s="160"/>
      <c r="SB454" s="160"/>
      <c r="SC454" s="160"/>
      <c r="SD454" s="160"/>
      <c r="SE454" s="160"/>
      <c r="SF454" s="160"/>
      <c r="SG454" s="160"/>
      <c r="SH454" s="160"/>
      <c r="SI454" s="160"/>
      <c r="SJ454" s="160"/>
      <c r="SK454" s="160"/>
      <c r="SL454" s="160"/>
      <c r="SM454" s="160"/>
      <c r="SN454" s="160"/>
      <c r="SO454" s="160"/>
      <c r="SP454" s="160"/>
      <c r="SQ454" s="160"/>
      <c r="SR454" s="160"/>
      <c r="SS454" s="160"/>
      <c r="ST454" s="160"/>
      <c r="SU454" s="160"/>
      <c r="SV454" s="160"/>
      <c r="SW454" s="160"/>
      <c r="SX454" s="160"/>
      <c r="SY454" s="160"/>
      <c r="SZ454" s="160"/>
      <c r="TA454" s="160"/>
      <c r="TB454" s="160"/>
      <c r="TC454" s="160"/>
      <c r="TD454" s="160"/>
      <c r="TE454" s="160"/>
      <c r="TF454" s="160"/>
    </row>
    <row r="455" spans="1:526">
      <c r="A455" s="160"/>
      <c r="B455" s="160"/>
      <c r="C455" s="160"/>
      <c r="D455" s="160"/>
      <c r="E455" s="160"/>
      <c r="F455" s="160"/>
      <c r="G455" s="160"/>
      <c r="H455" s="160"/>
      <c r="I455" s="160"/>
      <c r="J455" s="160"/>
      <c r="K455" s="160"/>
      <c r="L455" s="160"/>
      <c r="M455" s="160"/>
      <c r="N455" s="160"/>
      <c r="O455" s="160"/>
      <c r="P455" s="160"/>
      <c r="Q455" s="160"/>
      <c r="R455" s="160"/>
      <c r="S455" s="160"/>
      <c r="T455" s="160"/>
      <c r="U455" s="160"/>
      <c r="V455" s="160"/>
      <c r="W455" s="160"/>
      <c r="X455" s="160"/>
      <c r="Y455" s="160"/>
      <c r="Z455" s="160"/>
      <c r="AA455" s="160"/>
      <c r="AB455" s="160"/>
      <c r="AC455" s="160"/>
      <c r="AD455" s="160"/>
      <c r="AE455" s="160"/>
      <c r="AF455" s="160"/>
      <c r="AG455" s="160"/>
      <c r="AH455" s="160"/>
      <c r="AI455" s="160"/>
      <c r="AJ455" s="160"/>
      <c r="AK455" s="160"/>
      <c r="AL455" s="160"/>
      <c r="AM455" s="160"/>
      <c r="AN455" s="160"/>
      <c r="AO455" s="160"/>
      <c r="AP455" s="160"/>
      <c r="AQ455" s="160"/>
      <c r="AR455" s="160"/>
      <c r="AS455" s="160"/>
      <c r="AT455" s="160"/>
      <c r="AU455" s="160"/>
      <c r="AV455" s="160"/>
      <c r="AW455" s="160"/>
      <c r="AX455" s="160"/>
      <c r="AY455" s="160"/>
      <c r="AZ455" s="160"/>
      <c r="BA455" s="160"/>
      <c r="BB455" s="160"/>
      <c r="BC455" s="160"/>
      <c r="BD455" s="160"/>
      <c r="BE455" s="160"/>
      <c r="BF455" s="160"/>
      <c r="BG455" s="160"/>
      <c r="BH455" s="160"/>
      <c r="BI455" s="160"/>
      <c r="BJ455" s="160"/>
      <c r="BK455" s="160"/>
      <c r="BL455" s="160"/>
      <c r="BM455" s="160"/>
      <c r="BN455" s="160"/>
      <c r="BO455" s="160"/>
      <c r="BP455" s="160"/>
      <c r="BQ455" s="160"/>
      <c r="BR455" s="160"/>
      <c r="BS455" s="160"/>
      <c r="BT455" s="160"/>
      <c r="BU455" s="160"/>
      <c r="BV455" s="160"/>
      <c r="BW455" s="160"/>
      <c r="BX455" s="160"/>
      <c r="BY455" s="160"/>
      <c r="BZ455" s="160"/>
      <c r="CA455" s="160"/>
      <c r="CB455" s="160"/>
      <c r="CC455" s="160"/>
      <c r="CD455" s="160"/>
      <c r="CE455" s="160"/>
      <c r="CF455" s="160"/>
      <c r="CG455" s="160"/>
      <c r="CH455" s="160"/>
      <c r="CI455" s="160"/>
      <c r="CJ455" s="160"/>
      <c r="CK455" s="160"/>
      <c r="CL455" s="160"/>
      <c r="CM455" s="160"/>
      <c r="CN455" s="160"/>
      <c r="CO455" s="160"/>
      <c r="CP455" s="160"/>
      <c r="CQ455" s="160"/>
      <c r="CR455" s="160"/>
      <c r="CS455" s="160"/>
      <c r="CT455" s="160"/>
      <c r="CU455" s="160"/>
      <c r="CV455" s="160"/>
      <c r="CW455" s="160"/>
      <c r="CX455" s="160"/>
      <c r="CY455" s="160"/>
      <c r="CZ455" s="160"/>
      <c r="DA455" s="160"/>
      <c r="DB455" s="160"/>
      <c r="DC455" s="160"/>
      <c r="DD455" s="160"/>
      <c r="DE455" s="160"/>
      <c r="DF455" s="160"/>
      <c r="DG455" s="160"/>
      <c r="DH455" s="160"/>
      <c r="DI455" s="160"/>
      <c r="DJ455" s="160"/>
      <c r="DK455" s="160"/>
      <c r="DL455" s="160"/>
      <c r="DM455" s="160"/>
      <c r="DN455" s="160"/>
      <c r="DO455" s="160"/>
      <c r="DP455" s="160"/>
      <c r="DQ455" s="160"/>
      <c r="DR455" s="160"/>
      <c r="DS455" s="160"/>
      <c r="DT455" s="160"/>
      <c r="DU455" s="160"/>
      <c r="DV455" s="160"/>
      <c r="DW455" s="160"/>
      <c r="DX455" s="160"/>
      <c r="DY455" s="160"/>
      <c r="DZ455" s="160"/>
      <c r="EA455" s="160"/>
      <c r="EB455" s="160"/>
      <c r="EC455" s="160"/>
      <c r="ED455" s="160"/>
      <c r="EE455" s="160"/>
      <c r="EF455" s="160"/>
      <c r="EG455" s="160"/>
      <c r="EH455" s="160"/>
      <c r="EI455" s="160"/>
      <c r="EJ455" s="160"/>
      <c r="EK455" s="160"/>
      <c r="EL455" s="160"/>
      <c r="EM455" s="160"/>
      <c r="EN455" s="160"/>
      <c r="EO455" s="160"/>
      <c r="EP455" s="160"/>
      <c r="EQ455" s="160"/>
      <c r="ER455" s="160"/>
      <c r="ES455" s="160"/>
      <c r="ET455" s="160"/>
      <c r="EU455" s="160"/>
      <c r="EV455" s="160"/>
      <c r="EW455" s="160"/>
      <c r="EX455" s="160"/>
      <c r="EY455" s="160"/>
      <c r="EZ455" s="160"/>
      <c r="FA455" s="160"/>
      <c r="FB455" s="160"/>
      <c r="FC455" s="160"/>
      <c r="FD455" s="160"/>
      <c r="FE455" s="160"/>
      <c r="FF455" s="160"/>
      <c r="FG455" s="160"/>
      <c r="FH455" s="160"/>
      <c r="FI455" s="160"/>
      <c r="FJ455" s="160"/>
      <c r="FK455" s="160"/>
      <c r="FL455" s="160"/>
      <c r="FM455" s="160"/>
      <c r="FN455" s="160"/>
      <c r="FO455" s="160"/>
      <c r="FP455" s="160"/>
      <c r="FQ455" s="160"/>
      <c r="FR455" s="160"/>
      <c r="FS455" s="160"/>
      <c r="FT455" s="160"/>
      <c r="FU455" s="160"/>
      <c r="FV455" s="160"/>
      <c r="FW455" s="160"/>
      <c r="FX455" s="160"/>
      <c r="FY455" s="160"/>
      <c r="FZ455" s="160"/>
      <c r="GA455" s="160"/>
      <c r="GB455" s="160"/>
      <c r="GC455" s="160"/>
      <c r="GD455" s="160"/>
      <c r="GE455" s="160"/>
      <c r="GF455" s="160"/>
      <c r="GG455" s="160"/>
      <c r="GH455" s="160"/>
      <c r="GI455" s="160"/>
      <c r="GJ455" s="160"/>
      <c r="GK455" s="160"/>
      <c r="GL455" s="160"/>
      <c r="GM455" s="160"/>
      <c r="GN455" s="160"/>
      <c r="GO455" s="160"/>
      <c r="GP455" s="160"/>
      <c r="GQ455" s="160"/>
      <c r="GR455" s="160"/>
      <c r="GS455" s="160"/>
      <c r="GT455" s="160"/>
      <c r="GU455" s="160"/>
      <c r="GV455" s="160"/>
      <c r="GW455" s="160"/>
      <c r="GX455" s="160"/>
      <c r="GY455" s="160"/>
      <c r="GZ455" s="160"/>
      <c r="HA455" s="160"/>
      <c r="HB455" s="160"/>
      <c r="HC455" s="160"/>
      <c r="HD455" s="160"/>
      <c r="HE455" s="160"/>
      <c r="HF455" s="160"/>
      <c r="HG455" s="160"/>
      <c r="HH455" s="160"/>
      <c r="HI455" s="160"/>
      <c r="HJ455" s="160"/>
      <c r="HK455" s="160"/>
      <c r="HL455" s="160"/>
      <c r="HM455" s="160"/>
      <c r="HN455" s="160"/>
      <c r="HO455" s="160"/>
      <c r="HP455" s="160"/>
      <c r="HQ455" s="160"/>
      <c r="HR455" s="160"/>
      <c r="HS455" s="160"/>
      <c r="HT455" s="160"/>
      <c r="HU455" s="160"/>
      <c r="HV455" s="160"/>
      <c r="HW455" s="160"/>
      <c r="HX455" s="160"/>
      <c r="HY455" s="160"/>
      <c r="HZ455" s="160"/>
      <c r="IA455" s="160"/>
      <c r="IB455" s="160"/>
      <c r="IC455" s="160"/>
      <c r="ID455" s="160"/>
      <c r="IE455" s="160"/>
      <c r="IF455" s="160"/>
      <c r="IG455" s="160"/>
      <c r="IH455" s="160"/>
      <c r="II455" s="160"/>
      <c r="IJ455" s="160"/>
      <c r="IK455" s="160"/>
      <c r="IL455" s="160"/>
      <c r="IM455" s="160"/>
      <c r="IN455" s="160"/>
      <c r="IO455" s="160"/>
      <c r="IP455" s="160"/>
      <c r="IQ455" s="160"/>
      <c r="IR455" s="160"/>
      <c r="IS455" s="160"/>
      <c r="IT455" s="160"/>
      <c r="IU455" s="160"/>
      <c r="IV455" s="160"/>
      <c r="IW455" s="160"/>
      <c r="IX455" s="160"/>
      <c r="IY455" s="160"/>
      <c r="IZ455" s="160"/>
      <c r="JA455" s="160"/>
      <c r="JB455" s="160"/>
      <c r="JC455" s="160"/>
      <c r="JD455" s="160"/>
      <c r="JE455" s="160"/>
      <c r="JF455" s="160"/>
      <c r="JG455" s="160"/>
      <c r="JH455" s="160"/>
      <c r="JI455" s="160"/>
      <c r="JJ455" s="160"/>
      <c r="JK455" s="160"/>
      <c r="JL455" s="160"/>
      <c r="JM455" s="160"/>
      <c r="JN455" s="160"/>
      <c r="JO455" s="160"/>
      <c r="JP455" s="160"/>
      <c r="JQ455" s="160"/>
      <c r="JR455" s="160"/>
      <c r="JS455" s="160"/>
      <c r="JT455" s="160"/>
      <c r="JU455" s="160"/>
      <c r="JV455" s="160"/>
      <c r="JW455" s="160"/>
      <c r="JX455" s="160"/>
      <c r="JY455" s="160"/>
      <c r="JZ455" s="160"/>
      <c r="KA455" s="160"/>
      <c r="KB455" s="160"/>
      <c r="KC455" s="160"/>
      <c r="KD455" s="160"/>
      <c r="KE455" s="160"/>
      <c r="KF455" s="160"/>
      <c r="KG455" s="160"/>
      <c r="KH455" s="160"/>
      <c r="KI455" s="160"/>
      <c r="KJ455" s="160"/>
      <c r="KK455" s="160"/>
      <c r="KL455" s="160"/>
      <c r="KM455" s="160"/>
      <c r="KN455" s="160"/>
      <c r="KO455" s="160"/>
      <c r="KP455" s="160"/>
      <c r="KQ455" s="160"/>
      <c r="KR455" s="160"/>
      <c r="KS455" s="160"/>
      <c r="KT455" s="160"/>
      <c r="KU455" s="160"/>
      <c r="KV455" s="160"/>
      <c r="KW455" s="160"/>
      <c r="KX455" s="160"/>
      <c r="KY455" s="160"/>
      <c r="KZ455" s="160"/>
      <c r="LA455" s="160"/>
      <c r="LB455" s="160"/>
      <c r="LC455" s="160"/>
      <c r="LD455" s="160"/>
      <c r="LE455" s="160"/>
      <c r="LF455" s="160"/>
      <c r="LG455" s="160"/>
      <c r="LH455" s="160"/>
      <c r="LI455" s="160"/>
      <c r="LJ455" s="160"/>
      <c r="LK455" s="160"/>
      <c r="LL455" s="160"/>
      <c r="LM455" s="160"/>
      <c r="LN455" s="160"/>
      <c r="LO455" s="160"/>
      <c r="LP455" s="160"/>
      <c r="LQ455" s="160"/>
      <c r="LR455" s="160"/>
      <c r="LS455" s="160"/>
      <c r="LT455" s="160"/>
      <c r="LU455" s="160"/>
      <c r="LV455" s="160"/>
      <c r="LW455" s="160"/>
      <c r="LX455" s="160"/>
      <c r="LY455" s="160"/>
      <c r="LZ455" s="160"/>
      <c r="MA455" s="160"/>
      <c r="MB455" s="160"/>
      <c r="MC455" s="160"/>
      <c r="MD455" s="160"/>
      <c r="ME455" s="160"/>
      <c r="MF455" s="160"/>
      <c r="MG455" s="160"/>
      <c r="MH455" s="160"/>
      <c r="MI455" s="160"/>
      <c r="MJ455" s="160"/>
      <c r="MK455" s="160"/>
      <c r="ML455" s="160"/>
      <c r="MM455" s="160"/>
      <c r="MN455" s="160"/>
      <c r="MO455" s="160"/>
      <c r="MP455" s="160"/>
      <c r="MQ455" s="160"/>
      <c r="MR455" s="160"/>
      <c r="MS455" s="160"/>
      <c r="MT455" s="160"/>
      <c r="MU455" s="160"/>
      <c r="MV455" s="160"/>
      <c r="MW455" s="160"/>
      <c r="MX455" s="160"/>
      <c r="MY455" s="160"/>
      <c r="MZ455" s="160"/>
      <c r="NA455" s="160"/>
      <c r="NB455" s="160"/>
      <c r="NC455" s="160"/>
      <c r="ND455" s="160"/>
      <c r="NE455" s="160"/>
      <c r="NF455" s="160"/>
      <c r="NG455" s="160"/>
      <c r="NH455" s="160"/>
      <c r="NI455" s="160"/>
      <c r="NJ455" s="160"/>
      <c r="NK455" s="160"/>
      <c r="NL455" s="160"/>
      <c r="NM455" s="160"/>
      <c r="NN455" s="160"/>
      <c r="NO455" s="160"/>
      <c r="NP455" s="160"/>
      <c r="NQ455" s="160"/>
      <c r="NR455" s="160"/>
      <c r="NS455" s="160"/>
      <c r="NT455" s="160"/>
      <c r="NU455" s="160"/>
      <c r="NV455" s="160"/>
      <c r="NW455" s="160"/>
      <c r="NX455" s="160"/>
      <c r="NY455" s="160"/>
      <c r="NZ455" s="160"/>
      <c r="OA455" s="160"/>
      <c r="OB455" s="160"/>
      <c r="OC455" s="160"/>
      <c r="OD455" s="160"/>
      <c r="OE455" s="160"/>
      <c r="OF455" s="160"/>
      <c r="OG455" s="160"/>
      <c r="OH455" s="160"/>
      <c r="OI455" s="160"/>
      <c r="OJ455" s="160"/>
      <c r="OK455" s="160"/>
      <c r="OL455" s="160"/>
      <c r="OM455" s="160"/>
      <c r="ON455" s="160"/>
      <c r="OO455" s="160"/>
      <c r="OP455" s="160"/>
      <c r="OQ455" s="160"/>
      <c r="OR455" s="160"/>
      <c r="OS455" s="160"/>
      <c r="OT455" s="160"/>
      <c r="OU455" s="160"/>
      <c r="OV455" s="160"/>
      <c r="OW455" s="160"/>
      <c r="OX455" s="160"/>
      <c r="OY455" s="160"/>
      <c r="OZ455" s="160"/>
      <c r="PA455" s="160"/>
      <c r="PB455" s="160"/>
      <c r="PC455" s="160"/>
      <c r="PD455" s="160"/>
      <c r="PE455" s="160"/>
      <c r="PF455" s="160"/>
      <c r="PG455" s="160"/>
      <c r="PH455" s="160"/>
      <c r="PI455" s="160"/>
      <c r="PJ455" s="160"/>
      <c r="PK455" s="160"/>
      <c r="PL455" s="160"/>
      <c r="PM455" s="160"/>
      <c r="PN455" s="160"/>
      <c r="PO455" s="160"/>
      <c r="PP455" s="160"/>
      <c r="PQ455" s="160"/>
      <c r="PR455" s="160"/>
      <c r="PS455" s="160"/>
      <c r="PT455" s="160"/>
      <c r="PU455" s="160"/>
      <c r="PV455" s="160"/>
      <c r="PW455" s="160"/>
      <c r="PX455" s="160"/>
      <c r="PY455" s="160"/>
      <c r="PZ455" s="160"/>
      <c r="QA455" s="160"/>
      <c r="QB455" s="160"/>
      <c r="QC455" s="160"/>
      <c r="QD455" s="160"/>
      <c r="QE455" s="160"/>
      <c r="QF455" s="160"/>
      <c r="QG455" s="160"/>
      <c r="QH455" s="160"/>
      <c r="QI455" s="160"/>
      <c r="QJ455" s="160"/>
      <c r="QK455" s="160"/>
      <c r="QL455" s="160"/>
      <c r="QM455" s="160"/>
      <c r="QN455" s="160"/>
      <c r="QO455" s="160"/>
      <c r="QP455" s="160"/>
      <c r="QQ455" s="160"/>
      <c r="QR455" s="160"/>
      <c r="QS455" s="160"/>
      <c r="QT455" s="160"/>
      <c r="QU455" s="160"/>
      <c r="QV455" s="160"/>
      <c r="QW455" s="160"/>
      <c r="QX455" s="160"/>
      <c r="QY455" s="160"/>
      <c r="QZ455" s="160"/>
      <c r="RA455" s="160"/>
      <c r="RB455" s="160"/>
      <c r="RC455" s="160"/>
      <c r="RD455" s="160"/>
      <c r="RE455" s="160"/>
      <c r="RF455" s="160"/>
      <c r="RG455" s="160"/>
      <c r="RH455" s="160"/>
      <c r="RI455" s="160"/>
      <c r="RJ455" s="160"/>
      <c r="RK455" s="160"/>
      <c r="RL455" s="160"/>
      <c r="RM455" s="160"/>
      <c r="RN455" s="160"/>
      <c r="RO455" s="160"/>
      <c r="RP455" s="160"/>
      <c r="RQ455" s="160"/>
      <c r="RR455" s="160"/>
      <c r="RS455" s="160"/>
      <c r="RT455" s="160"/>
      <c r="RU455" s="160"/>
      <c r="RV455" s="160"/>
      <c r="RW455" s="160"/>
      <c r="RX455" s="160"/>
      <c r="RY455" s="160"/>
      <c r="RZ455" s="160"/>
      <c r="SA455" s="160"/>
      <c r="SB455" s="160"/>
      <c r="SC455" s="160"/>
      <c r="SD455" s="160"/>
      <c r="SE455" s="160"/>
      <c r="SF455" s="160"/>
      <c r="SG455" s="160"/>
      <c r="SH455" s="160"/>
      <c r="SI455" s="160"/>
      <c r="SJ455" s="160"/>
      <c r="SK455" s="160"/>
      <c r="SL455" s="160"/>
      <c r="SM455" s="160"/>
      <c r="SN455" s="160"/>
      <c r="SO455" s="160"/>
      <c r="SP455" s="160"/>
      <c r="SQ455" s="160"/>
      <c r="SR455" s="160"/>
      <c r="SS455" s="160"/>
      <c r="ST455" s="160"/>
      <c r="SU455" s="160"/>
      <c r="SV455" s="160"/>
      <c r="SW455" s="160"/>
      <c r="SX455" s="160"/>
      <c r="SY455" s="160"/>
      <c r="SZ455" s="160"/>
      <c r="TA455" s="160"/>
      <c r="TB455" s="160"/>
      <c r="TC455" s="160"/>
      <c r="TD455" s="160"/>
      <c r="TE455" s="160"/>
      <c r="TF455" s="160"/>
    </row>
    <row r="456" spans="1:526">
      <c r="A456" s="160"/>
      <c r="B456" s="160"/>
      <c r="C456" s="160"/>
      <c r="D456" s="160"/>
      <c r="E456" s="160"/>
      <c r="F456" s="160"/>
      <c r="G456" s="160"/>
      <c r="H456" s="160"/>
      <c r="I456" s="160"/>
      <c r="J456" s="160"/>
      <c r="K456" s="160"/>
      <c r="L456" s="160"/>
      <c r="M456" s="160"/>
      <c r="N456" s="160"/>
      <c r="O456" s="160"/>
      <c r="P456" s="160"/>
      <c r="Q456" s="160"/>
      <c r="R456" s="160"/>
      <c r="S456" s="160"/>
      <c r="T456" s="160"/>
      <c r="U456" s="160"/>
      <c r="V456" s="160"/>
      <c r="W456" s="160"/>
      <c r="X456" s="160"/>
      <c r="Y456" s="160"/>
      <c r="Z456" s="160"/>
      <c r="AA456" s="160"/>
      <c r="AB456" s="160"/>
      <c r="AC456" s="160"/>
      <c r="AD456" s="160"/>
      <c r="AE456" s="160"/>
      <c r="AF456" s="160"/>
      <c r="AG456" s="160"/>
      <c r="AH456" s="160"/>
      <c r="AI456" s="160"/>
      <c r="AJ456" s="160"/>
      <c r="AK456" s="160"/>
      <c r="AL456" s="160"/>
      <c r="AM456" s="160"/>
      <c r="AN456" s="160"/>
      <c r="AO456" s="160"/>
      <c r="AP456" s="160"/>
      <c r="AQ456" s="160"/>
      <c r="AR456" s="160"/>
      <c r="AS456" s="160"/>
      <c r="AT456" s="160"/>
      <c r="AU456" s="160"/>
      <c r="AV456" s="160"/>
      <c r="AW456" s="160"/>
      <c r="AX456" s="160"/>
      <c r="AY456" s="160"/>
      <c r="AZ456" s="160"/>
      <c r="BA456" s="160"/>
      <c r="BB456" s="160"/>
      <c r="BC456" s="160"/>
      <c r="BD456" s="160"/>
      <c r="BE456" s="160"/>
      <c r="BF456" s="160"/>
      <c r="BG456" s="160"/>
      <c r="BH456" s="160"/>
      <c r="BI456" s="160"/>
      <c r="BJ456" s="160"/>
      <c r="BK456" s="160"/>
      <c r="BL456" s="160"/>
      <c r="BM456" s="160"/>
      <c r="BN456" s="160"/>
      <c r="BO456" s="160"/>
      <c r="BP456" s="160"/>
      <c r="BQ456" s="160"/>
      <c r="BR456" s="160"/>
      <c r="BS456" s="160"/>
      <c r="BT456" s="160"/>
      <c r="BU456" s="160"/>
      <c r="BV456" s="160"/>
      <c r="BW456" s="160"/>
      <c r="BX456" s="160"/>
      <c r="BY456" s="160"/>
      <c r="BZ456" s="160"/>
      <c r="CA456" s="160"/>
      <c r="CB456" s="160"/>
      <c r="CC456" s="160"/>
      <c r="CD456" s="160"/>
      <c r="CE456" s="160"/>
      <c r="CF456" s="160"/>
      <c r="CG456" s="160"/>
      <c r="CH456" s="160"/>
      <c r="CI456" s="160"/>
      <c r="CJ456" s="160"/>
      <c r="CK456" s="160"/>
      <c r="CL456" s="160"/>
      <c r="CM456" s="160"/>
      <c r="CN456" s="160"/>
      <c r="CO456" s="160"/>
      <c r="CP456" s="160"/>
      <c r="CQ456" s="160"/>
      <c r="CR456" s="160"/>
      <c r="CS456" s="160"/>
      <c r="CT456" s="160"/>
      <c r="CU456" s="160"/>
      <c r="CV456" s="160"/>
      <c r="CW456" s="160"/>
      <c r="CX456" s="160"/>
      <c r="CY456" s="160"/>
      <c r="CZ456" s="160"/>
      <c r="DA456" s="160"/>
      <c r="DB456" s="160"/>
      <c r="DC456" s="160"/>
      <c r="DD456" s="160"/>
      <c r="DE456" s="160"/>
      <c r="DF456" s="160"/>
      <c r="DG456" s="160"/>
      <c r="DH456" s="160"/>
      <c r="DI456" s="160"/>
      <c r="DJ456" s="160"/>
      <c r="DK456" s="160"/>
      <c r="DL456" s="160"/>
      <c r="DM456" s="160"/>
      <c r="DN456" s="160"/>
      <c r="DO456" s="160"/>
      <c r="DP456" s="160"/>
      <c r="DQ456" s="160"/>
      <c r="DR456" s="160"/>
      <c r="DS456" s="160"/>
      <c r="DT456" s="160"/>
      <c r="DU456" s="160"/>
      <c r="DV456" s="160"/>
      <c r="DW456" s="160"/>
      <c r="DX456" s="160"/>
      <c r="DY456" s="160"/>
      <c r="DZ456" s="160"/>
      <c r="EA456" s="160"/>
      <c r="EB456" s="160"/>
      <c r="EC456" s="160"/>
      <c r="ED456" s="160"/>
      <c r="EE456" s="160"/>
      <c r="EF456" s="160"/>
      <c r="EG456" s="160"/>
      <c r="EH456" s="160"/>
      <c r="EI456" s="160"/>
      <c r="EJ456" s="160"/>
      <c r="EK456" s="160"/>
      <c r="EL456" s="160"/>
      <c r="EM456" s="160"/>
      <c r="EN456" s="160"/>
      <c r="EO456" s="160"/>
      <c r="EP456" s="160"/>
      <c r="EQ456" s="160"/>
      <c r="ER456" s="160"/>
      <c r="ES456" s="160"/>
      <c r="ET456" s="160"/>
      <c r="EU456" s="160"/>
      <c r="EV456" s="160"/>
      <c r="EW456" s="160"/>
      <c r="EX456" s="160"/>
      <c r="EY456" s="160"/>
      <c r="EZ456" s="160"/>
      <c r="FA456" s="160"/>
      <c r="FB456" s="160"/>
      <c r="FC456" s="160"/>
      <c r="FD456" s="160"/>
      <c r="FE456" s="160"/>
      <c r="FF456" s="160"/>
      <c r="FG456" s="160"/>
      <c r="FH456" s="160"/>
      <c r="FI456" s="160"/>
      <c r="FJ456" s="160"/>
      <c r="FK456" s="160"/>
      <c r="FL456" s="160"/>
      <c r="FM456" s="160"/>
      <c r="FN456" s="160"/>
      <c r="FO456" s="160"/>
      <c r="FP456" s="160"/>
      <c r="FQ456" s="160"/>
      <c r="FR456" s="160"/>
      <c r="FS456" s="160"/>
      <c r="FT456" s="160"/>
      <c r="FU456" s="160"/>
      <c r="FV456" s="160"/>
      <c r="FW456" s="160"/>
      <c r="FX456" s="160"/>
      <c r="FY456" s="160"/>
      <c r="FZ456" s="160"/>
      <c r="GA456" s="160"/>
      <c r="GB456" s="160"/>
      <c r="GC456" s="160"/>
      <c r="GD456" s="160"/>
      <c r="GE456" s="160"/>
      <c r="GF456" s="160"/>
      <c r="GG456" s="160"/>
      <c r="GH456" s="160"/>
      <c r="GI456" s="160"/>
      <c r="GJ456" s="160"/>
      <c r="GK456" s="160"/>
      <c r="GL456" s="160"/>
      <c r="GM456" s="160"/>
      <c r="GN456" s="160"/>
      <c r="GO456" s="160"/>
      <c r="GP456" s="160"/>
      <c r="GQ456" s="160"/>
      <c r="GR456" s="160"/>
      <c r="GS456" s="160"/>
      <c r="GT456" s="160"/>
      <c r="GU456" s="160"/>
      <c r="GV456" s="160"/>
      <c r="GW456" s="160"/>
      <c r="GX456" s="160"/>
      <c r="GY456" s="160"/>
      <c r="GZ456" s="160"/>
      <c r="HA456" s="160"/>
      <c r="HB456" s="160"/>
      <c r="HC456" s="160"/>
      <c r="HD456" s="160"/>
      <c r="HE456" s="160"/>
      <c r="HF456" s="160"/>
      <c r="HG456" s="160"/>
      <c r="HH456" s="160"/>
      <c r="HI456" s="160"/>
      <c r="HJ456" s="160"/>
      <c r="HK456" s="160"/>
      <c r="HL456" s="160"/>
      <c r="HM456" s="160"/>
      <c r="HN456" s="160"/>
      <c r="HO456" s="160"/>
      <c r="HP456" s="160"/>
      <c r="HQ456" s="160"/>
      <c r="HR456" s="160"/>
      <c r="HS456" s="160"/>
      <c r="HT456" s="160"/>
      <c r="HU456" s="160"/>
      <c r="HV456" s="160"/>
      <c r="HW456" s="160"/>
      <c r="HX456" s="160"/>
      <c r="HY456" s="160"/>
      <c r="HZ456" s="160"/>
      <c r="IA456" s="160"/>
      <c r="IB456" s="160"/>
      <c r="IC456" s="160"/>
      <c r="ID456" s="160"/>
      <c r="IE456" s="160"/>
      <c r="IF456" s="160"/>
      <c r="IG456" s="160"/>
      <c r="IH456" s="160"/>
      <c r="II456" s="160"/>
      <c r="IJ456" s="160"/>
      <c r="IK456" s="160"/>
      <c r="IL456" s="160"/>
      <c r="IM456" s="160"/>
      <c r="IN456" s="160"/>
      <c r="IO456" s="160"/>
      <c r="IP456" s="160"/>
      <c r="IQ456" s="160"/>
      <c r="IR456" s="160"/>
      <c r="IS456" s="160"/>
      <c r="IT456" s="160"/>
      <c r="IU456" s="160"/>
      <c r="IV456" s="160"/>
      <c r="IW456" s="160"/>
      <c r="IX456" s="160"/>
      <c r="IY456" s="160"/>
      <c r="IZ456" s="160"/>
      <c r="JA456" s="160"/>
      <c r="JB456" s="160"/>
      <c r="JC456" s="160"/>
      <c r="JD456" s="160"/>
      <c r="JE456" s="160"/>
      <c r="JF456" s="160"/>
      <c r="JG456" s="160"/>
      <c r="JH456" s="160"/>
      <c r="JI456" s="160"/>
      <c r="JJ456" s="160"/>
      <c r="JK456" s="160"/>
      <c r="JL456" s="160"/>
      <c r="JM456" s="160"/>
      <c r="JN456" s="160"/>
      <c r="JO456" s="160"/>
      <c r="JP456" s="160"/>
      <c r="JQ456" s="160"/>
      <c r="JR456" s="160"/>
      <c r="JS456" s="160"/>
      <c r="JT456" s="160"/>
      <c r="JU456" s="160"/>
      <c r="JV456" s="160"/>
      <c r="JW456" s="160"/>
      <c r="JX456" s="160"/>
      <c r="JY456" s="160"/>
      <c r="JZ456" s="160"/>
      <c r="KA456" s="160"/>
      <c r="KB456" s="160"/>
      <c r="KC456" s="160"/>
      <c r="KD456" s="160"/>
      <c r="KE456" s="160"/>
      <c r="KF456" s="160"/>
      <c r="KG456" s="160"/>
      <c r="KH456" s="160"/>
      <c r="KI456" s="160"/>
      <c r="KJ456" s="160"/>
      <c r="KK456" s="160"/>
      <c r="KL456" s="160"/>
      <c r="KM456" s="160"/>
      <c r="KN456" s="160"/>
      <c r="KO456" s="160"/>
      <c r="KP456" s="160"/>
      <c r="KQ456" s="160"/>
      <c r="KR456" s="160"/>
      <c r="KS456" s="160"/>
      <c r="KT456" s="160"/>
      <c r="KU456" s="160"/>
      <c r="KV456" s="160"/>
      <c r="KW456" s="160"/>
      <c r="KX456" s="160"/>
      <c r="KY456" s="160"/>
      <c r="KZ456" s="160"/>
      <c r="LA456" s="160"/>
      <c r="LB456" s="160"/>
      <c r="LC456" s="160"/>
      <c r="LD456" s="160"/>
      <c r="LE456" s="160"/>
      <c r="LF456" s="160"/>
      <c r="LG456" s="160"/>
      <c r="LH456" s="160"/>
      <c r="LI456" s="160"/>
      <c r="LJ456" s="160"/>
      <c r="LK456" s="160"/>
      <c r="LL456" s="160"/>
      <c r="LM456" s="160"/>
      <c r="LN456" s="160"/>
      <c r="LO456" s="160"/>
      <c r="LP456" s="160"/>
      <c r="LQ456" s="160"/>
      <c r="LR456" s="160"/>
      <c r="LS456" s="160"/>
      <c r="LT456" s="160"/>
      <c r="LU456" s="160"/>
      <c r="LV456" s="160"/>
      <c r="LW456" s="160"/>
      <c r="LX456" s="160"/>
      <c r="LY456" s="160"/>
      <c r="LZ456" s="160"/>
      <c r="MA456" s="160"/>
      <c r="MB456" s="160"/>
      <c r="MC456" s="160"/>
      <c r="MD456" s="160"/>
      <c r="ME456" s="160"/>
      <c r="MF456" s="160"/>
      <c r="MG456" s="160"/>
      <c r="MH456" s="160"/>
      <c r="MI456" s="160"/>
      <c r="MJ456" s="160"/>
      <c r="MK456" s="160"/>
      <c r="ML456" s="160"/>
      <c r="MM456" s="160"/>
      <c r="MN456" s="160"/>
      <c r="MO456" s="160"/>
      <c r="MP456" s="160"/>
      <c r="MQ456" s="160"/>
      <c r="MR456" s="160"/>
      <c r="MS456" s="160"/>
      <c r="MT456" s="160"/>
      <c r="MU456" s="160"/>
      <c r="MV456" s="160"/>
      <c r="MW456" s="160"/>
      <c r="MX456" s="160"/>
      <c r="MY456" s="160"/>
      <c r="MZ456" s="160"/>
      <c r="NA456" s="160"/>
      <c r="NB456" s="160"/>
      <c r="NC456" s="160"/>
      <c r="ND456" s="160"/>
      <c r="NE456" s="160"/>
      <c r="NF456" s="160"/>
      <c r="NG456" s="160"/>
      <c r="NH456" s="160"/>
      <c r="NI456" s="160"/>
      <c r="NJ456" s="160"/>
      <c r="NK456" s="160"/>
      <c r="NL456" s="160"/>
      <c r="NM456" s="160"/>
      <c r="NN456" s="160"/>
      <c r="NO456" s="160"/>
      <c r="NP456" s="160"/>
      <c r="NQ456" s="160"/>
      <c r="NR456" s="160"/>
      <c r="NS456" s="160"/>
      <c r="NT456" s="160"/>
      <c r="NU456" s="160"/>
      <c r="NV456" s="160"/>
      <c r="NW456" s="160"/>
      <c r="NX456" s="160"/>
      <c r="NY456" s="160"/>
      <c r="NZ456" s="160"/>
      <c r="OA456" s="160"/>
      <c r="OB456" s="160"/>
      <c r="OC456" s="160"/>
      <c r="OD456" s="160"/>
      <c r="OE456" s="160"/>
      <c r="OF456" s="160"/>
      <c r="OG456" s="160"/>
      <c r="OH456" s="160"/>
      <c r="OI456" s="160"/>
      <c r="OJ456" s="160"/>
      <c r="OK456" s="160"/>
      <c r="OL456" s="160"/>
      <c r="OM456" s="160"/>
      <c r="ON456" s="160"/>
      <c r="OO456" s="160"/>
      <c r="OP456" s="160"/>
      <c r="OQ456" s="160"/>
      <c r="OR456" s="160"/>
      <c r="OS456" s="160"/>
      <c r="OT456" s="160"/>
      <c r="OU456" s="160"/>
      <c r="OV456" s="160"/>
      <c r="OW456" s="160"/>
      <c r="OX456" s="160"/>
      <c r="OY456" s="160"/>
      <c r="OZ456" s="160"/>
      <c r="PA456" s="160"/>
      <c r="PB456" s="160"/>
      <c r="PC456" s="160"/>
      <c r="PD456" s="160"/>
      <c r="PE456" s="160"/>
      <c r="PF456" s="160"/>
      <c r="PG456" s="160"/>
      <c r="PH456" s="160"/>
      <c r="PI456" s="160"/>
      <c r="PJ456" s="160"/>
      <c r="PK456" s="160"/>
      <c r="PL456" s="160"/>
      <c r="PM456" s="160"/>
      <c r="PN456" s="160"/>
      <c r="PO456" s="160"/>
      <c r="PP456" s="160"/>
      <c r="PQ456" s="160"/>
      <c r="PR456" s="160"/>
      <c r="PS456" s="160"/>
      <c r="PT456" s="160"/>
      <c r="PU456" s="160"/>
      <c r="PV456" s="160"/>
      <c r="PW456" s="160"/>
      <c r="PX456" s="160"/>
      <c r="PY456" s="160"/>
      <c r="PZ456" s="160"/>
      <c r="QA456" s="160"/>
      <c r="QB456" s="160"/>
      <c r="QC456" s="160"/>
      <c r="QD456" s="160"/>
      <c r="QE456" s="160"/>
      <c r="QF456" s="160"/>
      <c r="QG456" s="160"/>
      <c r="QH456" s="160"/>
      <c r="QI456" s="160"/>
      <c r="QJ456" s="160"/>
      <c r="QK456" s="160"/>
      <c r="QL456" s="160"/>
      <c r="QM456" s="160"/>
      <c r="QN456" s="160"/>
      <c r="QO456" s="160"/>
      <c r="QP456" s="160"/>
      <c r="QQ456" s="160"/>
      <c r="QR456" s="160"/>
      <c r="QS456" s="160"/>
      <c r="QT456" s="160"/>
      <c r="QU456" s="160"/>
      <c r="QV456" s="160"/>
      <c r="QW456" s="160"/>
      <c r="QX456" s="160"/>
      <c r="QY456" s="160"/>
      <c r="QZ456" s="160"/>
      <c r="RA456" s="160"/>
      <c r="RB456" s="160"/>
      <c r="RC456" s="160"/>
      <c r="RD456" s="160"/>
      <c r="RE456" s="160"/>
      <c r="RF456" s="160"/>
      <c r="RG456" s="160"/>
      <c r="RH456" s="160"/>
      <c r="RI456" s="160"/>
      <c r="RJ456" s="160"/>
      <c r="RK456" s="160"/>
      <c r="RL456" s="160"/>
      <c r="RM456" s="160"/>
      <c r="RN456" s="160"/>
      <c r="RO456" s="160"/>
      <c r="RP456" s="160"/>
      <c r="RQ456" s="160"/>
      <c r="RR456" s="160"/>
      <c r="RS456" s="160"/>
      <c r="RT456" s="160"/>
      <c r="RU456" s="160"/>
      <c r="RV456" s="160"/>
      <c r="RW456" s="160"/>
      <c r="RX456" s="160"/>
      <c r="RY456" s="160"/>
      <c r="RZ456" s="160"/>
      <c r="SA456" s="160"/>
      <c r="SB456" s="160"/>
      <c r="SC456" s="160"/>
      <c r="SD456" s="160"/>
      <c r="SE456" s="160"/>
      <c r="SF456" s="160"/>
      <c r="SG456" s="160"/>
      <c r="SH456" s="160"/>
      <c r="SI456" s="160"/>
      <c r="SJ456" s="160"/>
      <c r="SK456" s="160"/>
      <c r="SL456" s="160"/>
      <c r="SM456" s="160"/>
      <c r="SN456" s="160"/>
      <c r="SO456" s="160"/>
      <c r="SP456" s="160"/>
      <c r="SQ456" s="160"/>
      <c r="SR456" s="160"/>
      <c r="SS456" s="160"/>
      <c r="ST456" s="160"/>
      <c r="SU456" s="160"/>
      <c r="SV456" s="160"/>
      <c r="SW456" s="160"/>
      <c r="SX456" s="160"/>
      <c r="SY456" s="160"/>
      <c r="SZ456" s="160"/>
      <c r="TA456" s="160"/>
      <c r="TB456" s="160"/>
      <c r="TC456" s="160"/>
      <c r="TD456" s="160"/>
      <c r="TE456" s="160"/>
      <c r="TF456" s="160"/>
    </row>
    <row r="457" spans="1:526">
      <c r="A457" s="160"/>
      <c r="B457" s="160"/>
      <c r="C457" s="160"/>
      <c r="D457" s="160"/>
      <c r="E457" s="160"/>
      <c r="F457" s="160"/>
      <c r="G457" s="160"/>
      <c r="H457" s="160"/>
      <c r="I457" s="160"/>
      <c r="J457" s="160"/>
      <c r="K457" s="160"/>
      <c r="L457" s="160"/>
      <c r="M457" s="160"/>
      <c r="N457" s="160"/>
      <c r="O457" s="160"/>
      <c r="P457" s="160"/>
      <c r="Q457" s="160"/>
      <c r="R457" s="160"/>
      <c r="S457" s="160"/>
      <c r="T457" s="160"/>
      <c r="U457" s="160"/>
      <c r="V457" s="160"/>
      <c r="W457" s="160"/>
      <c r="X457" s="160"/>
      <c r="Y457" s="160"/>
      <c r="Z457" s="160"/>
      <c r="AA457" s="160"/>
      <c r="AB457" s="160"/>
      <c r="AC457" s="160"/>
      <c r="AD457" s="160"/>
      <c r="AE457" s="160"/>
      <c r="AF457" s="160"/>
      <c r="AG457" s="160"/>
      <c r="AH457" s="160"/>
      <c r="AI457" s="160"/>
      <c r="AJ457" s="160"/>
      <c r="AK457" s="160"/>
      <c r="AL457" s="160"/>
      <c r="AM457" s="160"/>
      <c r="AN457" s="160"/>
      <c r="AO457" s="160"/>
      <c r="AP457" s="160"/>
      <c r="AQ457" s="160"/>
      <c r="AR457" s="160"/>
      <c r="AS457" s="160"/>
      <c r="AT457" s="160"/>
      <c r="AU457" s="160"/>
      <c r="AV457" s="160"/>
      <c r="AW457" s="160"/>
      <c r="AX457" s="160"/>
      <c r="AY457" s="160"/>
      <c r="AZ457" s="160"/>
      <c r="BA457" s="160"/>
      <c r="BB457" s="160"/>
      <c r="BC457" s="160"/>
      <c r="BD457" s="160"/>
      <c r="BE457" s="160"/>
      <c r="BF457" s="160"/>
      <c r="BG457" s="160"/>
      <c r="BH457" s="160"/>
      <c r="BI457" s="160"/>
      <c r="BJ457" s="160"/>
      <c r="BK457" s="160"/>
      <c r="BL457" s="160"/>
      <c r="BM457" s="160"/>
      <c r="BN457" s="160"/>
      <c r="BO457" s="160"/>
      <c r="BP457" s="160"/>
      <c r="BQ457" s="160"/>
      <c r="BR457" s="160"/>
      <c r="BS457" s="160"/>
      <c r="BT457" s="160"/>
      <c r="BU457" s="160"/>
      <c r="BV457" s="160"/>
      <c r="BW457" s="160"/>
      <c r="BX457" s="160"/>
      <c r="BY457" s="160"/>
      <c r="BZ457" s="160"/>
      <c r="CA457" s="160"/>
      <c r="CB457" s="160"/>
      <c r="CC457" s="160"/>
      <c r="CD457" s="160"/>
      <c r="CE457" s="160"/>
      <c r="CF457" s="160"/>
      <c r="CG457" s="160"/>
      <c r="CH457" s="160"/>
      <c r="CI457" s="160"/>
      <c r="CJ457" s="160"/>
      <c r="CK457" s="160"/>
      <c r="CL457" s="160"/>
      <c r="CM457" s="160"/>
      <c r="CN457" s="160"/>
      <c r="CO457" s="160"/>
      <c r="CP457" s="160"/>
      <c r="CQ457" s="160"/>
      <c r="CR457" s="160"/>
      <c r="CS457" s="160"/>
      <c r="CT457" s="160"/>
      <c r="CU457" s="160"/>
      <c r="CV457" s="160"/>
      <c r="CW457" s="160"/>
      <c r="CX457" s="160"/>
      <c r="CY457" s="160"/>
      <c r="CZ457" s="160"/>
      <c r="DA457" s="160"/>
      <c r="DB457" s="160"/>
      <c r="DC457" s="160"/>
      <c r="DD457" s="160"/>
      <c r="DE457" s="160"/>
      <c r="DF457" s="160"/>
      <c r="DG457" s="160"/>
      <c r="DH457" s="160"/>
      <c r="DI457" s="160"/>
      <c r="DJ457" s="160"/>
      <c r="DK457" s="160"/>
      <c r="DL457" s="160"/>
      <c r="DM457" s="160"/>
      <c r="DN457" s="160"/>
      <c r="DO457" s="160"/>
      <c r="DP457" s="160"/>
      <c r="DQ457" s="160"/>
      <c r="DR457" s="160"/>
      <c r="DS457" s="160"/>
      <c r="DT457" s="160"/>
      <c r="DU457" s="160"/>
      <c r="DV457" s="160"/>
      <c r="DW457" s="160"/>
      <c r="DX457" s="160"/>
      <c r="DY457" s="160"/>
      <c r="DZ457" s="160"/>
      <c r="EA457" s="160"/>
      <c r="EB457" s="160"/>
      <c r="EC457" s="160"/>
      <c r="ED457" s="160"/>
      <c r="EE457" s="160"/>
      <c r="EF457" s="160"/>
      <c r="EG457" s="160"/>
      <c r="EH457" s="160"/>
      <c r="EI457" s="160"/>
      <c r="EJ457" s="160"/>
      <c r="EK457" s="160"/>
      <c r="EL457" s="160"/>
      <c r="EM457" s="160"/>
      <c r="EN457" s="160"/>
      <c r="EO457" s="160"/>
      <c r="EP457" s="160"/>
      <c r="EQ457" s="160"/>
      <c r="ER457" s="160"/>
      <c r="ES457" s="160"/>
      <c r="ET457" s="160"/>
      <c r="EU457" s="160"/>
      <c r="EV457" s="160"/>
      <c r="EW457" s="160"/>
      <c r="EX457" s="160"/>
      <c r="EY457" s="160"/>
      <c r="EZ457" s="160"/>
      <c r="FA457" s="160"/>
      <c r="FB457" s="160"/>
      <c r="FC457" s="160"/>
      <c r="FD457" s="160"/>
      <c r="FE457" s="160"/>
      <c r="FF457" s="160"/>
      <c r="FG457" s="160"/>
      <c r="FH457" s="160"/>
      <c r="FI457" s="160"/>
      <c r="FJ457" s="160"/>
      <c r="FK457" s="160"/>
      <c r="FL457" s="160"/>
      <c r="FM457" s="160"/>
      <c r="FN457" s="160"/>
      <c r="FO457" s="160"/>
      <c r="FP457" s="160"/>
      <c r="FQ457" s="160"/>
      <c r="FR457" s="160"/>
      <c r="FS457" s="160"/>
      <c r="FT457" s="160"/>
      <c r="FU457" s="160"/>
      <c r="FV457" s="160"/>
      <c r="FW457" s="160"/>
      <c r="FX457" s="160"/>
      <c r="FY457" s="160"/>
      <c r="FZ457" s="160"/>
      <c r="GA457" s="160"/>
      <c r="GB457" s="160"/>
      <c r="GC457" s="160"/>
      <c r="GD457" s="160"/>
      <c r="GE457" s="160"/>
      <c r="GF457" s="160"/>
      <c r="GG457" s="160"/>
      <c r="GH457" s="160"/>
      <c r="GI457" s="160"/>
      <c r="GJ457" s="160"/>
      <c r="GK457" s="160"/>
      <c r="GL457" s="160"/>
      <c r="GM457" s="160"/>
      <c r="GN457" s="160"/>
      <c r="GO457" s="160"/>
      <c r="GP457" s="160"/>
      <c r="GQ457" s="160"/>
      <c r="GR457" s="160"/>
      <c r="GS457" s="160"/>
      <c r="GT457" s="160"/>
      <c r="GU457" s="160"/>
      <c r="GV457" s="160"/>
      <c r="GW457" s="160"/>
      <c r="GX457" s="160"/>
      <c r="GY457" s="160"/>
      <c r="GZ457" s="160"/>
      <c r="HA457" s="160"/>
      <c r="HB457" s="160"/>
      <c r="HC457" s="160"/>
      <c r="HD457" s="160"/>
      <c r="HE457" s="160"/>
      <c r="HF457" s="160"/>
      <c r="HG457" s="160"/>
      <c r="HH457" s="160"/>
      <c r="HI457" s="160"/>
      <c r="HJ457" s="160"/>
      <c r="HK457" s="160"/>
      <c r="HL457" s="160"/>
      <c r="HM457" s="160"/>
      <c r="HN457" s="160"/>
      <c r="HO457" s="160"/>
      <c r="HP457" s="160"/>
      <c r="HQ457" s="160"/>
      <c r="HR457" s="160"/>
      <c r="HS457" s="160"/>
      <c r="HT457" s="160"/>
      <c r="HU457" s="160"/>
      <c r="HV457" s="160"/>
      <c r="HW457" s="160"/>
      <c r="HX457" s="160"/>
      <c r="HY457" s="160"/>
      <c r="HZ457" s="160"/>
      <c r="IA457" s="160"/>
      <c r="IB457" s="160"/>
      <c r="IC457" s="160"/>
      <c r="ID457" s="160"/>
      <c r="IE457" s="160"/>
      <c r="IF457" s="160"/>
      <c r="IG457" s="160"/>
      <c r="IH457" s="160"/>
      <c r="II457" s="160"/>
      <c r="IJ457" s="160"/>
      <c r="IK457" s="160"/>
      <c r="IL457" s="160"/>
      <c r="IM457" s="160"/>
      <c r="IN457" s="160"/>
      <c r="IO457" s="160"/>
      <c r="IP457" s="160"/>
      <c r="IQ457" s="160"/>
      <c r="IR457" s="160"/>
      <c r="IS457" s="160"/>
      <c r="IT457" s="160"/>
      <c r="IU457" s="160"/>
      <c r="IV457" s="160"/>
      <c r="IW457" s="160"/>
      <c r="IX457" s="160"/>
      <c r="IY457" s="160"/>
      <c r="IZ457" s="160"/>
      <c r="JA457" s="160"/>
      <c r="JB457" s="160"/>
      <c r="JC457" s="160"/>
      <c r="JD457" s="160"/>
      <c r="JE457" s="160"/>
      <c r="JF457" s="160"/>
      <c r="JG457" s="160"/>
      <c r="JH457" s="160"/>
      <c r="JI457" s="160"/>
      <c r="JJ457" s="160"/>
      <c r="JK457" s="160"/>
      <c r="JL457" s="160"/>
      <c r="JM457" s="160"/>
      <c r="JN457" s="160"/>
      <c r="JO457" s="160"/>
      <c r="JP457" s="160"/>
      <c r="JQ457" s="160"/>
      <c r="JR457" s="160"/>
      <c r="JS457" s="160"/>
      <c r="JT457" s="160"/>
      <c r="JU457" s="160"/>
      <c r="JV457" s="160"/>
      <c r="JW457" s="160"/>
      <c r="JX457" s="160"/>
      <c r="JY457" s="160"/>
      <c r="JZ457" s="160"/>
      <c r="KA457" s="160"/>
      <c r="KB457" s="160"/>
      <c r="KC457" s="160"/>
      <c r="KD457" s="160"/>
      <c r="KE457" s="160"/>
      <c r="KF457" s="160"/>
      <c r="KG457" s="160"/>
      <c r="KH457" s="160"/>
      <c r="KI457" s="160"/>
      <c r="KJ457" s="160"/>
      <c r="KK457" s="160"/>
      <c r="KL457" s="160"/>
      <c r="KM457" s="160"/>
      <c r="KN457" s="160"/>
      <c r="KO457" s="160"/>
      <c r="KP457" s="160"/>
      <c r="KQ457" s="160"/>
      <c r="KR457" s="160"/>
      <c r="KS457" s="160"/>
      <c r="KT457" s="160"/>
      <c r="KU457" s="160"/>
      <c r="KV457" s="160"/>
      <c r="KW457" s="160"/>
      <c r="KX457" s="160"/>
      <c r="KY457" s="160"/>
      <c r="KZ457" s="160"/>
      <c r="LA457" s="160"/>
      <c r="LB457" s="160"/>
      <c r="LC457" s="160"/>
      <c r="LD457" s="160"/>
      <c r="LE457" s="160"/>
      <c r="LF457" s="160"/>
      <c r="LG457" s="160"/>
      <c r="LH457" s="160"/>
      <c r="LI457" s="160"/>
      <c r="LJ457" s="160"/>
      <c r="LK457" s="160"/>
      <c r="LL457" s="160"/>
      <c r="LM457" s="160"/>
      <c r="LN457" s="160"/>
      <c r="LO457" s="160"/>
      <c r="LP457" s="160"/>
      <c r="LQ457" s="160"/>
      <c r="LR457" s="160"/>
      <c r="LS457" s="160"/>
      <c r="LT457" s="160"/>
      <c r="LU457" s="160"/>
      <c r="LV457" s="160"/>
      <c r="LW457" s="160"/>
      <c r="LX457" s="160"/>
      <c r="LY457" s="160"/>
      <c r="LZ457" s="160"/>
      <c r="MA457" s="160"/>
      <c r="MB457" s="160"/>
      <c r="MC457" s="160"/>
      <c r="MD457" s="160"/>
      <c r="ME457" s="160"/>
      <c r="MF457" s="160"/>
      <c r="MG457" s="160"/>
      <c r="MH457" s="160"/>
      <c r="MI457" s="160"/>
      <c r="MJ457" s="160"/>
      <c r="MK457" s="160"/>
      <c r="ML457" s="160"/>
      <c r="MM457" s="160"/>
      <c r="MN457" s="160"/>
      <c r="MO457" s="160"/>
      <c r="MP457" s="160"/>
      <c r="MQ457" s="160"/>
      <c r="MR457" s="160"/>
      <c r="MS457" s="160"/>
      <c r="MT457" s="160"/>
      <c r="MU457" s="160"/>
      <c r="MV457" s="160"/>
      <c r="MW457" s="160"/>
      <c r="MX457" s="160"/>
      <c r="MY457" s="160"/>
      <c r="MZ457" s="160"/>
      <c r="NA457" s="160"/>
      <c r="NB457" s="160"/>
      <c r="NC457" s="160"/>
      <c r="ND457" s="160"/>
      <c r="NE457" s="160"/>
      <c r="NF457" s="160"/>
      <c r="NG457" s="160"/>
      <c r="NH457" s="160"/>
      <c r="NI457" s="160"/>
      <c r="NJ457" s="160"/>
      <c r="NK457" s="160"/>
      <c r="NL457" s="160"/>
      <c r="NM457" s="160"/>
      <c r="NN457" s="160"/>
      <c r="NO457" s="160"/>
      <c r="NP457" s="160"/>
      <c r="NQ457" s="160"/>
      <c r="NR457" s="160"/>
      <c r="NS457" s="160"/>
      <c r="NT457" s="160"/>
      <c r="NU457" s="160"/>
      <c r="NV457" s="160"/>
      <c r="NW457" s="160"/>
      <c r="NX457" s="160"/>
      <c r="NY457" s="160"/>
      <c r="NZ457" s="160"/>
      <c r="OA457" s="160"/>
      <c r="OB457" s="160"/>
      <c r="OC457" s="160"/>
      <c r="OD457" s="160"/>
      <c r="OE457" s="160"/>
      <c r="OF457" s="160"/>
      <c r="OG457" s="160"/>
      <c r="OH457" s="160"/>
      <c r="OI457" s="160"/>
      <c r="OJ457" s="160"/>
      <c r="OK457" s="160"/>
      <c r="OL457" s="160"/>
      <c r="OM457" s="160"/>
      <c r="ON457" s="160"/>
      <c r="OO457" s="160"/>
      <c r="OP457" s="160"/>
      <c r="OQ457" s="160"/>
      <c r="OR457" s="160"/>
      <c r="OS457" s="160"/>
      <c r="OT457" s="160"/>
      <c r="OU457" s="160"/>
      <c r="OV457" s="160"/>
      <c r="OW457" s="160"/>
      <c r="OX457" s="160"/>
      <c r="OY457" s="160"/>
      <c r="OZ457" s="160"/>
      <c r="PA457" s="160"/>
      <c r="PB457" s="160"/>
      <c r="PC457" s="160"/>
      <c r="PD457" s="160"/>
      <c r="PE457" s="160"/>
      <c r="PF457" s="160"/>
      <c r="PG457" s="160"/>
      <c r="PH457" s="160"/>
      <c r="PI457" s="160"/>
      <c r="PJ457" s="160"/>
      <c r="PK457" s="160"/>
      <c r="PL457" s="160"/>
      <c r="PM457" s="160"/>
      <c r="PN457" s="160"/>
      <c r="PO457" s="160"/>
      <c r="PP457" s="160"/>
      <c r="PQ457" s="160"/>
      <c r="PR457" s="160"/>
      <c r="PS457" s="160"/>
      <c r="PT457" s="160"/>
      <c r="PU457" s="160"/>
      <c r="PV457" s="160"/>
      <c r="PW457" s="160"/>
      <c r="PX457" s="160"/>
      <c r="PY457" s="160"/>
      <c r="PZ457" s="160"/>
      <c r="QA457" s="160"/>
      <c r="QB457" s="160"/>
      <c r="QC457" s="160"/>
      <c r="QD457" s="160"/>
      <c r="QE457" s="160"/>
      <c r="QF457" s="160"/>
      <c r="QG457" s="160"/>
      <c r="QH457" s="160"/>
      <c r="QI457" s="160"/>
      <c r="QJ457" s="160"/>
      <c r="QK457" s="160"/>
      <c r="QL457" s="160"/>
      <c r="QM457" s="160"/>
      <c r="QN457" s="160"/>
      <c r="QO457" s="160"/>
      <c r="QP457" s="160"/>
      <c r="QQ457" s="160"/>
      <c r="QR457" s="160"/>
      <c r="QS457" s="160"/>
      <c r="QT457" s="160"/>
      <c r="QU457" s="160"/>
      <c r="QV457" s="160"/>
      <c r="QW457" s="160"/>
      <c r="QX457" s="160"/>
      <c r="QY457" s="160"/>
      <c r="QZ457" s="160"/>
      <c r="RA457" s="160"/>
      <c r="RB457" s="160"/>
      <c r="RC457" s="160"/>
      <c r="RD457" s="160"/>
      <c r="RE457" s="160"/>
      <c r="RF457" s="160"/>
      <c r="RG457" s="160"/>
      <c r="RH457" s="160"/>
      <c r="RI457" s="160"/>
      <c r="RJ457" s="160"/>
      <c r="RK457" s="160"/>
      <c r="RL457" s="160"/>
      <c r="RM457" s="160"/>
      <c r="RN457" s="160"/>
      <c r="RO457" s="160"/>
      <c r="RP457" s="160"/>
      <c r="RQ457" s="160"/>
      <c r="RR457" s="160"/>
      <c r="RS457" s="160"/>
      <c r="RT457" s="160"/>
      <c r="RU457" s="160"/>
      <c r="RV457" s="160"/>
      <c r="RW457" s="160"/>
      <c r="RX457" s="160"/>
      <c r="RY457" s="160"/>
      <c r="RZ457" s="160"/>
      <c r="SA457" s="160"/>
      <c r="SB457" s="160"/>
      <c r="SC457" s="160"/>
      <c r="SD457" s="160"/>
      <c r="SE457" s="160"/>
      <c r="SF457" s="160"/>
      <c r="SG457" s="160"/>
      <c r="SH457" s="160"/>
      <c r="SI457" s="160"/>
      <c r="SJ457" s="160"/>
      <c r="SK457" s="160"/>
      <c r="SL457" s="160"/>
      <c r="SM457" s="160"/>
      <c r="SN457" s="160"/>
      <c r="SO457" s="160"/>
      <c r="SP457" s="160"/>
      <c r="SQ457" s="160"/>
      <c r="SR457" s="160"/>
      <c r="SS457" s="160"/>
      <c r="ST457" s="160"/>
      <c r="SU457" s="160"/>
      <c r="SV457" s="160"/>
      <c r="SW457" s="160"/>
      <c r="SX457" s="160"/>
      <c r="SY457" s="160"/>
      <c r="SZ457" s="160"/>
      <c r="TA457" s="160"/>
      <c r="TB457" s="160"/>
      <c r="TC457" s="160"/>
      <c r="TD457" s="160"/>
      <c r="TE457" s="160"/>
      <c r="TF457" s="160"/>
    </row>
    <row r="458" spans="1:526">
      <c r="A458" s="160"/>
      <c r="B458" s="160"/>
      <c r="C458" s="160"/>
      <c r="D458" s="160"/>
      <c r="E458" s="160"/>
      <c r="F458" s="160"/>
      <c r="G458" s="160"/>
      <c r="H458" s="160"/>
      <c r="I458" s="160"/>
      <c r="J458" s="160"/>
      <c r="K458" s="160"/>
      <c r="L458" s="160"/>
      <c r="M458" s="160"/>
      <c r="N458" s="160"/>
      <c r="O458" s="160"/>
      <c r="P458" s="160"/>
      <c r="Q458" s="160"/>
      <c r="R458" s="160"/>
      <c r="S458" s="160"/>
      <c r="T458" s="160"/>
      <c r="U458" s="160"/>
      <c r="V458" s="160"/>
      <c r="W458" s="160"/>
      <c r="X458" s="160"/>
      <c r="Y458" s="160"/>
      <c r="Z458" s="160"/>
      <c r="AA458" s="160"/>
      <c r="AB458" s="160"/>
      <c r="AC458" s="160"/>
      <c r="AD458" s="160"/>
      <c r="AE458" s="160"/>
      <c r="AF458" s="160"/>
      <c r="AG458" s="160"/>
      <c r="AH458" s="160"/>
      <c r="AI458" s="160"/>
      <c r="AJ458" s="160"/>
      <c r="AK458" s="160"/>
      <c r="AL458" s="160"/>
      <c r="AM458" s="160"/>
      <c r="AN458" s="160"/>
      <c r="AO458" s="160"/>
      <c r="AP458" s="160"/>
      <c r="AQ458" s="160"/>
      <c r="AR458" s="160"/>
      <c r="AS458" s="160"/>
      <c r="AT458" s="160"/>
      <c r="AU458" s="160"/>
      <c r="AV458" s="160"/>
      <c r="AW458" s="160"/>
      <c r="AX458" s="160"/>
      <c r="AY458" s="160"/>
      <c r="AZ458" s="160"/>
      <c r="BA458" s="160"/>
      <c r="BB458" s="160"/>
      <c r="BC458" s="160"/>
      <c r="BD458" s="160"/>
      <c r="BE458" s="160"/>
      <c r="BF458" s="160"/>
      <c r="BG458" s="160"/>
      <c r="BH458" s="160"/>
      <c r="BI458" s="160"/>
      <c r="BJ458" s="160"/>
      <c r="BK458" s="160"/>
      <c r="BL458" s="160"/>
      <c r="BM458" s="160"/>
      <c r="BN458" s="160"/>
      <c r="BO458" s="160"/>
      <c r="BP458" s="160"/>
      <c r="BQ458" s="160"/>
      <c r="BR458" s="160"/>
      <c r="BS458" s="160"/>
      <c r="BT458" s="160"/>
      <c r="BU458" s="160"/>
      <c r="BV458" s="160"/>
      <c r="BW458" s="160"/>
      <c r="BX458" s="160"/>
      <c r="BY458" s="160"/>
      <c r="BZ458" s="160"/>
      <c r="CA458" s="160"/>
      <c r="CB458" s="160"/>
      <c r="CC458" s="160"/>
      <c r="CD458" s="160"/>
      <c r="CE458" s="160"/>
      <c r="CF458" s="160"/>
      <c r="CG458" s="160"/>
      <c r="CH458" s="160"/>
      <c r="CI458" s="160"/>
      <c r="CJ458" s="160"/>
      <c r="CK458" s="160"/>
      <c r="CL458" s="160"/>
      <c r="CM458" s="160"/>
      <c r="CN458" s="160"/>
      <c r="CO458" s="160"/>
      <c r="CP458" s="160"/>
      <c r="CQ458" s="160"/>
      <c r="CR458" s="160"/>
      <c r="CS458" s="160"/>
      <c r="CT458" s="160"/>
      <c r="CU458" s="160"/>
      <c r="CV458" s="160"/>
      <c r="CW458" s="160"/>
      <c r="CX458" s="160"/>
      <c r="CY458" s="160"/>
      <c r="CZ458" s="160"/>
      <c r="DA458" s="160"/>
      <c r="DB458" s="160"/>
      <c r="DC458" s="160"/>
      <c r="DD458" s="160"/>
      <c r="DE458" s="160"/>
      <c r="DF458" s="160"/>
      <c r="DG458" s="160"/>
      <c r="DH458" s="160"/>
      <c r="DI458" s="160"/>
      <c r="DJ458" s="160"/>
      <c r="DK458" s="160"/>
      <c r="DL458" s="160"/>
      <c r="DM458" s="160"/>
      <c r="DN458" s="160"/>
      <c r="DO458" s="160"/>
      <c r="DP458" s="160"/>
      <c r="DQ458" s="160"/>
      <c r="DR458" s="160"/>
      <c r="DS458" s="160"/>
      <c r="DT458" s="160"/>
      <c r="DU458" s="160"/>
      <c r="DV458" s="160"/>
      <c r="DW458" s="160"/>
      <c r="DX458" s="160"/>
      <c r="DY458" s="160"/>
      <c r="DZ458" s="160"/>
      <c r="EA458" s="160"/>
      <c r="EB458" s="160"/>
      <c r="EC458" s="160"/>
      <c r="ED458" s="160"/>
      <c r="EE458" s="160"/>
      <c r="EF458" s="160"/>
      <c r="EG458" s="160"/>
      <c r="EH458" s="160"/>
      <c r="EI458" s="160"/>
      <c r="EJ458" s="160"/>
      <c r="EK458" s="160"/>
      <c r="EL458" s="160"/>
      <c r="EM458" s="160"/>
      <c r="EN458" s="160"/>
      <c r="EO458" s="160"/>
      <c r="EP458" s="160"/>
      <c r="EQ458" s="160"/>
      <c r="ER458" s="160"/>
      <c r="ES458" s="160"/>
      <c r="ET458" s="160"/>
      <c r="EU458" s="160"/>
      <c r="EV458" s="160"/>
      <c r="EW458" s="160"/>
      <c r="EX458" s="160"/>
      <c r="EY458" s="160"/>
      <c r="EZ458" s="160"/>
      <c r="FA458" s="160"/>
      <c r="FB458" s="160"/>
      <c r="FC458" s="160"/>
      <c r="FD458" s="160"/>
      <c r="FE458" s="160"/>
      <c r="FF458" s="160"/>
      <c r="FG458" s="160"/>
      <c r="FH458" s="160"/>
      <c r="FI458" s="160"/>
      <c r="FJ458" s="160"/>
      <c r="FK458" s="160"/>
      <c r="FL458" s="160"/>
      <c r="FM458" s="160"/>
      <c r="FN458" s="160"/>
      <c r="FO458" s="160"/>
      <c r="FP458" s="160"/>
      <c r="FQ458" s="160"/>
      <c r="FR458" s="160"/>
      <c r="FS458" s="160"/>
      <c r="FT458" s="160"/>
      <c r="FU458" s="160"/>
      <c r="FV458" s="160"/>
      <c r="FW458" s="160"/>
      <c r="FX458" s="160"/>
      <c r="FY458" s="160"/>
      <c r="FZ458" s="160"/>
      <c r="GA458" s="160"/>
      <c r="GB458" s="160"/>
      <c r="GC458" s="160"/>
      <c r="GD458" s="160"/>
      <c r="GE458" s="160"/>
      <c r="GF458" s="160"/>
      <c r="GG458" s="160"/>
      <c r="GH458" s="160"/>
      <c r="GI458" s="160"/>
      <c r="GJ458" s="160"/>
      <c r="GK458" s="160"/>
      <c r="GL458" s="160"/>
      <c r="GM458" s="160"/>
      <c r="GN458" s="160"/>
      <c r="GO458" s="160"/>
      <c r="GP458" s="160"/>
      <c r="GQ458" s="160"/>
      <c r="GR458" s="160"/>
      <c r="GS458" s="160"/>
      <c r="GT458" s="160"/>
      <c r="GU458" s="160"/>
      <c r="GV458" s="160"/>
      <c r="GW458" s="160"/>
      <c r="GX458" s="160"/>
      <c r="GY458" s="160"/>
      <c r="GZ458" s="160"/>
      <c r="HA458" s="160"/>
      <c r="HB458" s="160"/>
      <c r="HC458" s="160"/>
      <c r="HD458" s="160"/>
      <c r="HE458" s="160"/>
      <c r="HF458" s="160"/>
      <c r="HG458" s="160"/>
      <c r="HH458" s="160"/>
      <c r="HI458" s="160"/>
      <c r="HJ458" s="160"/>
      <c r="HK458" s="160"/>
      <c r="HL458" s="160"/>
      <c r="HM458" s="160"/>
      <c r="HN458" s="160"/>
      <c r="HO458" s="160"/>
      <c r="HP458" s="160"/>
      <c r="HQ458" s="160"/>
      <c r="HR458" s="160"/>
      <c r="HS458" s="160"/>
      <c r="HT458" s="160"/>
      <c r="HU458" s="160"/>
      <c r="HV458" s="160"/>
      <c r="HW458" s="160"/>
      <c r="HX458" s="160"/>
      <c r="HY458" s="160"/>
      <c r="HZ458" s="160"/>
      <c r="IA458" s="160"/>
      <c r="IB458" s="160"/>
      <c r="IC458" s="160"/>
      <c r="ID458" s="160"/>
      <c r="IE458" s="160"/>
      <c r="IF458" s="160"/>
      <c r="IG458" s="160"/>
      <c r="IH458" s="160"/>
      <c r="II458" s="160"/>
      <c r="IJ458" s="160"/>
      <c r="IK458" s="160"/>
      <c r="IL458" s="160"/>
      <c r="IM458" s="160"/>
      <c r="IN458" s="160"/>
      <c r="IO458" s="160"/>
      <c r="IP458" s="160"/>
      <c r="IQ458" s="160"/>
      <c r="IR458" s="160"/>
      <c r="IS458" s="160"/>
      <c r="IT458" s="160"/>
      <c r="IU458" s="160"/>
      <c r="IV458" s="160"/>
      <c r="IW458" s="160"/>
      <c r="IX458" s="160"/>
      <c r="IY458" s="160"/>
      <c r="IZ458" s="160"/>
      <c r="JA458" s="160"/>
      <c r="JB458" s="160"/>
      <c r="JC458" s="160"/>
      <c r="JD458" s="160"/>
      <c r="JE458" s="160"/>
      <c r="JF458" s="160"/>
      <c r="JG458" s="160"/>
      <c r="JH458" s="160"/>
      <c r="JI458" s="160"/>
      <c r="JJ458" s="160"/>
      <c r="JK458" s="160"/>
      <c r="JL458" s="160"/>
      <c r="JM458" s="160"/>
      <c r="JN458" s="160"/>
      <c r="JO458" s="160"/>
      <c r="JP458" s="160"/>
      <c r="JQ458" s="160"/>
      <c r="JR458" s="160"/>
      <c r="JS458" s="160"/>
      <c r="JT458" s="160"/>
      <c r="JU458" s="160"/>
      <c r="JV458" s="160"/>
      <c r="JW458" s="160"/>
      <c r="JX458" s="160"/>
      <c r="JY458" s="160"/>
      <c r="JZ458" s="160"/>
      <c r="KA458" s="160"/>
      <c r="KB458" s="160"/>
      <c r="KC458" s="160"/>
      <c r="KD458" s="160"/>
      <c r="KE458" s="160"/>
      <c r="KF458" s="160"/>
      <c r="KG458" s="160"/>
      <c r="KH458" s="160"/>
      <c r="KI458" s="160"/>
      <c r="KJ458" s="160"/>
      <c r="KK458" s="160"/>
      <c r="KL458" s="160"/>
      <c r="KM458" s="160"/>
      <c r="KN458" s="160"/>
      <c r="KO458" s="160"/>
      <c r="KP458" s="160"/>
      <c r="KQ458" s="160"/>
      <c r="KR458" s="160"/>
      <c r="KS458" s="160"/>
      <c r="KT458" s="160"/>
      <c r="KU458" s="160"/>
      <c r="KV458" s="160"/>
      <c r="KW458" s="160"/>
      <c r="KX458" s="160"/>
      <c r="KY458" s="160"/>
      <c r="KZ458" s="160"/>
      <c r="LA458" s="160"/>
      <c r="LB458" s="160"/>
      <c r="LC458" s="160"/>
      <c r="LD458" s="160"/>
      <c r="LE458" s="160"/>
      <c r="LF458" s="160"/>
      <c r="LG458" s="160"/>
      <c r="LH458" s="160"/>
      <c r="LI458" s="160"/>
      <c r="LJ458" s="160"/>
      <c r="LK458" s="160"/>
      <c r="LL458" s="160"/>
      <c r="LM458" s="160"/>
      <c r="LN458" s="160"/>
      <c r="LO458" s="160"/>
      <c r="LP458" s="160"/>
      <c r="LQ458" s="160"/>
      <c r="LR458" s="160"/>
      <c r="LS458" s="160"/>
      <c r="LT458" s="160"/>
      <c r="LU458" s="160"/>
      <c r="LV458" s="160"/>
      <c r="LW458" s="160"/>
      <c r="LX458" s="160"/>
      <c r="LY458" s="160"/>
      <c r="LZ458" s="160"/>
      <c r="MA458" s="160"/>
      <c r="MB458" s="160"/>
      <c r="MC458" s="160"/>
      <c r="MD458" s="160"/>
      <c r="ME458" s="160"/>
      <c r="MF458" s="160"/>
      <c r="MG458" s="160"/>
      <c r="MH458" s="160"/>
      <c r="MI458" s="160"/>
      <c r="MJ458" s="160"/>
      <c r="MK458" s="160"/>
      <c r="ML458" s="160"/>
      <c r="MM458" s="160"/>
      <c r="MN458" s="160"/>
      <c r="MO458" s="160"/>
      <c r="MP458" s="160"/>
      <c r="MQ458" s="160"/>
      <c r="MR458" s="160"/>
      <c r="MS458" s="160"/>
      <c r="MT458" s="160"/>
      <c r="MU458" s="160"/>
      <c r="MV458" s="160"/>
      <c r="MW458" s="160"/>
      <c r="MX458" s="160"/>
      <c r="MY458" s="160"/>
      <c r="MZ458" s="160"/>
      <c r="NA458" s="160"/>
      <c r="NB458" s="160"/>
      <c r="NC458" s="160"/>
      <c r="ND458" s="160"/>
      <c r="NE458" s="160"/>
      <c r="NF458" s="160"/>
      <c r="NG458" s="160"/>
      <c r="NH458" s="160"/>
      <c r="NI458" s="160"/>
      <c r="NJ458" s="160"/>
      <c r="NK458" s="160"/>
      <c r="NL458" s="160"/>
      <c r="NM458" s="160"/>
      <c r="NN458" s="160"/>
      <c r="NO458" s="160"/>
      <c r="NP458" s="160"/>
      <c r="NQ458" s="160"/>
      <c r="NR458" s="160"/>
      <c r="NS458" s="160"/>
      <c r="NT458" s="160"/>
      <c r="NU458" s="160"/>
      <c r="NV458" s="160"/>
      <c r="NW458" s="160"/>
      <c r="NX458" s="160"/>
      <c r="NY458" s="160"/>
      <c r="NZ458" s="160"/>
      <c r="OA458" s="160"/>
      <c r="OB458" s="160"/>
      <c r="OC458" s="160"/>
      <c r="OD458" s="160"/>
      <c r="OE458" s="160"/>
      <c r="OF458" s="160"/>
      <c r="OG458" s="160"/>
      <c r="OH458" s="160"/>
      <c r="OI458" s="160"/>
      <c r="OJ458" s="160"/>
      <c r="OK458" s="160"/>
      <c r="OL458" s="160"/>
      <c r="OM458" s="160"/>
      <c r="ON458" s="160"/>
      <c r="OO458" s="160"/>
      <c r="OP458" s="160"/>
      <c r="OQ458" s="160"/>
      <c r="OR458" s="160"/>
      <c r="OS458" s="160"/>
      <c r="OT458" s="160"/>
      <c r="OU458" s="160"/>
      <c r="OV458" s="160"/>
      <c r="OW458" s="160"/>
      <c r="OX458" s="160"/>
      <c r="OY458" s="160"/>
      <c r="OZ458" s="160"/>
      <c r="PA458" s="160"/>
      <c r="PB458" s="160"/>
      <c r="PC458" s="160"/>
      <c r="PD458" s="160"/>
      <c r="PE458" s="160"/>
      <c r="PF458" s="160"/>
      <c r="PG458" s="160"/>
      <c r="PH458" s="160"/>
      <c r="PI458" s="160"/>
      <c r="PJ458" s="160"/>
      <c r="PK458" s="160"/>
      <c r="PL458" s="160"/>
      <c r="PM458" s="160"/>
      <c r="PN458" s="160"/>
      <c r="PO458" s="160"/>
      <c r="PP458" s="160"/>
      <c r="PQ458" s="160"/>
      <c r="PR458" s="160"/>
      <c r="PS458" s="160"/>
      <c r="PT458" s="160"/>
      <c r="PU458" s="160"/>
      <c r="PV458" s="160"/>
      <c r="PW458" s="160"/>
      <c r="PX458" s="160"/>
      <c r="PY458" s="160"/>
      <c r="PZ458" s="160"/>
      <c r="QA458" s="160"/>
      <c r="QB458" s="160"/>
      <c r="QC458" s="160"/>
      <c r="QD458" s="160"/>
      <c r="QE458" s="160"/>
      <c r="QF458" s="160"/>
      <c r="QG458" s="160"/>
      <c r="QH458" s="160"/>
      <c r="QI458" s="160"/>
      <c r="QJ458" s="160"/>
      <c r="QK458" s="160"/>
      <c r="QL458" s="160"/>
      <c r="QM458" s="160"/>
      <c r="QN458" s="160"/>
      <c r="QO458" s="160"/>
      <c r="QP458" s="160"/>
      <c r="QQ458" s="160"/>
      <c r="QR458" s="160"/>
      <c r="QS458" s="160"/>
      <c r="QT458" s="160"/>
      <c r="QU458" s="160"/>
      <c r="QV458" s="160"/>
      <c r="QW458" s="160"/>
      <c r="QX458" s="160"/>
      <c r="QY458" s="160"/>
      <c r="QZ458" s="160"/>
      <c r="RA458" s="160"/>
      <c r="RB458" s="160"/>
      <c r="RC458" s="160"/>
      <c r="RD458" s="160"/>
      <c r="RE458" s="160"/>
      <c r="RF458" s="160"/>
      <c r="RG458" s="160"/>
      <c r="RH458" s="160"/>
      <c r="RI458" s="160"/>
      <c r="RJ458" s="160"/>
      <c r="RK458" s="160"/>
      <c r="RL458" s="160"/>
      <c r="RM458" s="160"/>
      <c r="RN458" s="160"/>
      <c r="RO458" s="160"/>
      <c r="RP458" s="160"/>
      <c r="RQ458" s="160"/>
      <c r="RR458" s="160"/>
      <c r="RS458" s="160"/>
      <c r="RT458" s="160"/>
      <c r="RU458" s="160"/>
      <c r="RV458" s="160"/>
      <c r="RW458" s="160"/>
      <c r="RX458" s="160"/>
      <c r="RY458" s="160"/>
      <c r="RZ458" s="160"/>
      <c r="SA458" s="160"/>
      <c r="SB458" s="160"/>
      <c r="SC458" s="160"/>
      <c r="SD458" s="160"/>
      <c r="SE458" s="160"/>
      <c r="SF458" s="160"/>
      <c r="SG458" s="160"/>
      <c r="SH458" s="160"/>
      <c r="SI458" s="160"/>
      <c r="SJ458" s="160"/>
      <c r="SK458" s="160"/>
      <c r="SL458" s="160"/>
      <c r="SM458" s="160"/>
      <c r="SN458" s="160"/>
      <c r="SO458" s="160"/>
      <c r="SP458" s="160"/>
      <c r="SQ458" s="160"/>
      <c r="SR458" s="160"/>
      <c r="SS458" s="160"/>
      <c r="ST458" s="160"/>
      <c r="SU458" s="160"/>
      <c r="SV458" s="160"/>
      <c r="SW458" s="160"/>
      <c r="SX458" s="160"/>
      <c r="SY458" s="160"/>
      <c r="SZ458" s="160"/>
      <c r="TA458" s="160"/>
      <c r="TB458" s="160"/>
      <c r="TC458" s="160"/>
      <c r="TD458" s="160"/>
      <c r="TE458" s="160"/>
      <c r="TF458" s="160"/>
    </row>
    <row r="459" spans="1:526">
      <c r="A459" s="160"/>
      <c r="B459" s="160"/>
      <c r="C459" s="160"/>
      <c r="D459" s="160"/>
      <c r="E459" s="160"/>
      <c r="F459" s="160"/>
      <c r="G459" s="160"/>
      <c r="H459" s="160"/>
      <c r="I459" s="160"/>
      <c r="J459" s="160"/>
      <c r="K459" s="160"/>
      <c r="L459" s="160"/>
      <c r="M459" s="160"/>
      <c r="N459" s="160"/>
      <c r="O459" s="160"/>
      <c r="P459" s="160"/>
      <c r="Q459" s="160"/>
      <c r="R459" s="160"/>
      <c r="S459" s="160"/>
      <c r="T459" s="160"/>
      <c r="U459" s="160"/>
      <c r="V459" s="160"/>
      <c r="W459" s="160"/>
      <c r="X459" s="160"/>
      <c r="Y459" s="160"/>
      <c r="Z459" s="160"/>
      <c r="AA459" s="160"/>
      <c r="AB459" s="160"/>
      <c r="AC459" s="160"/>
      <c r="AD459" s="160"/>
      <c r="AE459" s="160"/>
      <c r="AF459" s="160"/>
      <c r="AG459" s="160"/>
      <c r="AH459" s="160"/>
      <c r="AI459" s="160"/>
      <c r="AJ459" s="160"/>
      <c r="AK459" s="160"/>
      <c r="AL459" s="160"/>
      <c r="AM459" s="160"/>
      <c r="AN459" s="160"/>
      <c r="AO459" s="160"/>
      <c r="AP459" s="160"/>
      <c r="AQ459" s="160"/>
      <c r="AR459" s="160"/>
      <c r="AS459" s="160"/>
      <c r="AT459" s="160"/>
      <c r="AU459" s="160"/>
      <c r="AV459" s="160"/>
      <c r="AW459" s="160"/>
      <c r="AX459" s="160"/>
      <c r="AY459" s="160"/>
      <c r="AZ459" s="160"/>
      <c r="BA459" s="160"/>
      <c r="BB459" s="160"/>
      <c r="BC459" s="160"/>
      <c r="BD459" s="160"/>
      <c r="BE459" s="160"/>
      <c r="BF459" s="160"/>
      <c r="BG459" s="160"/>
      <c r="BH459" s="160"/>
      <c r="BI459" s="160"/>
      <c r="BJ459" s="160"/>
      <c r="BK459" s="160"/>
      <c r="BL459" s="160"/>
      <c r="BM459" s="160"/>
      <c r="BN459" s="160"/>
      <c r="BO459" s="160"/>
      <c r="BP459" s="160"/>
      <c r="BQ459" s="160"/>
      <c r="BR459" s="160"/>
      <c r="BS459" s="160"/>
      <c r="BT459" s="160"/>
      <c r="BU459" s="160"/>
      <c r="BV459" s="160"/>
      <c r="BW459" s="160"/>
      <c r="BX459" s="160"/>
      <c r="BY459" s="160"/>
      <c r="BZ459" s="160"/>
      <c r="CA459" s="160"/>
      <c r="CB459" s="160"/>
      <c r="CC459" s="160"/>
      <c r="CD459" s="160"/>
      <c r="CE459" s="160"/>
      <c r="CF459" s="160"/>
      <c r="CG459" s="160"/>
      <c r="CH459" s="160"/>
      <c r="CI459" s="160"/>
      <c r="CJ459" s="160"/>
      <c r="CK459" s="160"/>
      <c r="CL459" s="160"/>
      <c r="CM459" s="160"/>
      <c r="CN459" s="160"/>
      <c r="CO459" s="160"/>
      <c r="CP459" s="160"/>
      <c r="CQ459" s="160"/>
      <c r="CR459" s="160"/>
      <c r="CS459" s="160"/>
      <c r="CT459" s="160"/>
      <c r="CU459" s="160"/>
      <c r="CV459" s="160"/>
      <c r="CW459" s="160"/>
      <c r="CX459" s="160"/>
      <c r="CY459" s="160"/>
      <c r="CZ459" s="160"/>
      <c r="DA459" s="160"/>
      <c r="DB459" s="160"/>
      <c r="DC459" s="160"/>
      <c r="DD459" s="160"/>
      <c r="DE459" s="160"/>
      <c r="DF459" s="160"/>
      <c r="DG459" s="160"/>
      <c r="DH459" s="160"/>
      <c r="DI459" s="160"/>
      <c r="DJ459" s="160"/>
      <c r="DK459" s="160"/>
      <c r="DL459" s="160"/>
      <c r="DM459" s="160"/>
      <c r="DN459" s="160"/>
      <c r="DO459" s="160"/>
      <c r="DP459" s="160"/>
      <c r="DQ459" s="160"/>
      <c r="DR459" s="160"/>
      <c r="DS459" s="160"/>
      <c r="DT459" s="160"/>
      <c r="DU459" s="160"/>
      <c r="DV459" s="160"/>
      <c r="DW459" s="160"/>
      <c r="DX459" s="160"/>
      <c r="DY459" s="160"/>
      <c r="DZ459" s="160"/>
      <c r="EA459" s="160"/>
      <c r="EB459" s="160"/>
      <c r="EC459" s="160"/>
      <c r="ED459" s="160"/>
      <c r="EE459" s="160"/>
      <c r="EF459" s="160"/>
      <c r="EG459" s="160"/>
      <c r="EH459" s="160"/>
      <c r="EI459" s="160"/>
      <c r="EJ459" s="160"/>
      <c r="EK459" s="160"/>
      <c r="EL459" s="160"/>
      <c r="EM459" s="160"/>
      <c r="EN459" s="160"/>
      <c r="EO459" s="160"/>
      <c r="EP459" s="160"/>
      <c r="EQ459" s="160"/>
      <c r="ER459" s="160"/>
      <c r="ES459" s="160"/>
      <c r="ET459" s="160"/>
      <c r="EU459" s="160"/>
      <c r="EV459" s="160"/>
      <c r="EW459" s="160"/>
      <c r="EX459" s="160"/>
      <c r="EY459" s="160"/>
      <c r="EZ459" s="160"/>
      <c r="FA459" s="160"/>
      <c r="FB459" s="160"/>
      <c r="FC459" s="160"/>
      <c r="FD459" s="160"/>
      <c r="FE459" s="160"/>
      <c r="FF459" s="160"/>
      <c r="FG459" s="160"/>
      <c r="FH459" s="160"/>
      <c r="FI459" s="160"/>
      <c r="FJ459" s="160"/>
      <c r="FK459" s="160"/>
      <c r="FL459" s="160"/>
      <c r="FM459" s="160"/>
      <c r="FN459" s="160"/>
      <c r="FO459" s="160"/>
      <c r="FP459" s="160"/>
      <c r="FQ459" s="160"/>
      <c r="FR459" s="160"/>
      <c r="FS459" s="160"/>
      <c r="FT459" s="160"/>
      <c r="FU459" s="160"/>
      <c r="FV459" s="160"/>
      <c r="FW459" s="160"/>
      <c r="FX459" s="160"/>
      <c r="FY459" s="160"/>
      <c r="FZ459" s="160"/>
      <c r="GA459" s="160"/>
      <c r="GB459" s="160"/>
      <c r="GC459" s="160"/>
      <c r="GD459" s="160"/>
      <c r="GE459" s="160"/>
      <c r="GF459" s="160"/>
      <c r="GG459" s="160"/>
      <c r="GH459" s="160"/>
      <c r="GI459" s="160"/>
      <c r="GJ459" s="160"/>
      <c r="GK459" s="160"/>
      <c r="GL459" s="160"/>
      <c r="GM459" s="160"/>
      <c r="GN459" s="160"/>
      <c r="GO459" s="160"/>
      <c r="GP459" s="160"/>
      <c r="GQ459" s="160"/>
      <c r="GR459" s="160"/>
      <c r="GS459" s="160"/>
      <c r="GT459" s="160"/>
      <c r="GU459" s="160"/>
      <c r="GV459" s="160"/>
      <c r="GW459" s="160"/>
      <c r="GX459" s="160"/>
      <c r="GY459" s="160"/>
      <c r="GZ459" s="160"/>
      <c r="HA459" s="160"/>
      <c r="HB459" s="160"/>
      <c r="HC459" s="160"/>
      <c r="HD459" s="160"/>
      <c r="HE459" s="160"/>
      <c r="HF459" s="160"/>
      <c r="HG459" s="160"/>
      <c r="HH459" s="160"/>
      <c r="HI459" s="160"/>
      <c r="HJ459" s="160"/>
      <c r="HK459" s="160"/>
      <c r="HL459" s="160"/>
      <c r="HM459" s="160"/>
      <c r="HN459" s="160"/>
      <c r="HO459" s="160"/>
      <c r="HP459" s="160"/>
      <c r="HQ459" s="160"/>
      <c r="HR459" s="160"/>
      <c r="HS459" s="160"/>
      <c r="HT459" s="160"/>
      <c r="HU459" s="160"/>
      <c r="HV459" s="160"/>
      <c r="HW459" s="160"/>
      <c r="HX459" s="160"/>
      <c r="HY459" s="160"/>
      <c r="HZ459" s="160"/>
      <c r="IA459" s="160"/>
      <c r="IB459" s="160"/>
      <c r="IC459" s="160"/>
      <c r="ID459" s="160"/>
      <c r="IE459" s="160"/>
      <c r="IF459" s="160"/>
      <c r="IG459" s="160"/>
      <c r="IH459" s="160"/>
      <c r="II459" s="160"/>
      <c r="IJ459" s="160"/>
      <c r="IK459" s="160"/>
      <c r="IL459" s="160"/>
      <c r="IM459" s="160"/>
      <c r="IN459" s="160"/>
      <c r="IO459" s="160"/>
      <c r="IP459" s="160"/>
      <c r="IQ459" s="160"/>
      <c r="IR459" s="160"/>
      <c r="IS459" s="160"/>
      <c r="IT459" s="160"/>
      <c r="IU459" s="160"/>
      <c r="IV459" s="160"/>
      <c r="IW459" s="160"/>
      <c r="IX459" s="160"/>
      <c r="IY459" s="160"/>
      <c r="IZ459" s="160"/>
      <c r="JA459" s="160"/>
      <c r="JB459" s="160"/>
      <c r="JC459" s="160"/>
      <c r="JD459" s="160"/>
      <c r="JE459" s="160"/>
      <c r="JF459" s="160"/>
      <c r="JG459" s="160"/>
      <c r="JH459" s="160"/>
      <c r="JI459" s="160"/>
      <c r="JJ459" s="160"/>
      <c r="JK459" s="160"/>
      <c r="JL459" s="160"/>
      <c r="JM459" s="160"/>
      <c r="JN459" s="160"/>
      <c r="JO459" s="160"/>
      <c r="JP459" s="160"/>
      <c r="JQ459" s="160"/>
      <c r="JR459" s="160"/>
      <c r="JS459" s="160"/>
      <c r="JT459" s="160"/>
      <c r="JU459" s="160"/>
      <c r="JV459" s="160"/>
      <c r="JW459" s="160"/>
      <c r="JX459" s="160"/>
      <c r="JY459" s="160"/>
      <c r="JZ459" s="160"/>
      <c r="KA459" s="160"/>
      <c r="KB459" s="160"/>
      <c r="KC459" s="160"/>
      <c r="KD459" s="160"/>
      <c r="KE459" s="160"/>
      <c r="KF459" s="160"/>
      <c r="KG459" s="160"/>
      <c r="KH459" s="160"/>
      <c r="KI459" s="160"/>
      <c r="KJ459" s="160"/>
      <c r="KK459" s="160"/>
      <c r="KL459" s="160"/>
      <c r="KM459" s="160"/>
      <c r="KN459" s="160"/>
      <c r="KO459" s="160"/>
      <c r="KP459" s="160"/>
      <c r="KQ459" s="160"/>
      <c r="KR459" s="160"/>
      <c r="KS459" s="160"/>
      <c r="KT459" s="160"/>
      <c r="KU459" s="160"/>
      <c r="KV459" s="160"/>
      <c r="KW459" s="160"/>
      <c r="KX459" s="160"/>
      <c r="KY459" s="160"/>
      <c r="KZ459" s="160"/>
      <c r="LA459" s="160"/>
      <c r="LB459" s="160"/>
      <c r="LC459" s="160"/>
      <c r="LD459" s="160"/>
      <c r="LE459" s="160"/>
      <c r="LF459" s="160"/>
      <c r="LG459" s="160"/>
      <c r="LH459" s="160"/>
      <c r="LI459" s="160"/>
      <c r="LJ459" s="160"/>
      <c r="LK459" s="160"/>
      <c r="LL459" s="160"/>
      <c r="LM459" s="160"/>
      <c r="LN459" s="160"/>
      <c r="LO459" s="160"/>
      <c r="LP459" s="160"/>
      <c r="LQ459" s="160"/>
      <c r="LR459" s="160"/>
      <c r="LS459" s="160"/>
      <c r="LT459" s="160"/>
      <c r="LU459" s="160"/>
      <c r="LV459" s="160"/>
      <c r="LW459" s="160"/>
      <c r="LX459" s="160"/>
      <c r="LY459" s="160"/>
      <c r="LZ459" s="160"/>
      <c r="MA459" s="160"/>
      <c r="MB459" s="160"/>
      <c r="MC459" s="160"/>
      <c r="MD459" s="160"/>
      <c r="ME459" s="160"/>
      <c r="MF459" s="160"/>
      <c r="MG459" s="160"/>
      <c r="MH459" s="160"/>
      <c r="MI459" s="160"/>
      <c r="MJ459" s="160"/>
      <c r="MK459" s="160"/>
      <c r="ML459" s="160"/>
      <c r="MM459" s="160"/>
      <c r="MN459" s="160"/>
      <c r="MO459" s="160"/>
      <c r="MP459" s="160"/>
      <c r="MQ459" s="160"/>
      <c r="MR459" s="160"/>
      <c r="MS459" s="160"/>
      <c r="MT459" s="160"/>
      <c r="MU459" s="160"/>
      <c r="MV459" s="160"/>
      <c r="MW459" s="160"/>
      <c r="MX459" s="160"/>
      <c r="MY459" s="160"/>
      <c r="MZ459" s="160"/>
      <c r="NA459" s="160"/>
      <c r="NB459" s="160"/>
      <c r="NC459" s="160"/>
      <c r="ND459" s="160"/>
      <c r="NE459" s="160"/>
      <c r="NF459" s="160"/>
      <c r="NG459" s="160"/>
      <c r="NH459" s="160"/>
      <c r="NI459" s="160"/>
      <c r="NJ459" s="160"/>
      <c r="NK459" s="160"/>
      <c r="NL459" s="160"/>
      <c r="NM459" s="160"/>
      <c r="NN459" s="160"/>
      <c r="NO459" s="160"/>
      <c r="NP459" s="160"/>
      <c r="NQ459" s="160"/>
      <c r="NR459" s="160"/>
      <c r="NS459" s="160"/>
      <c r="NT459" s="160"/>
      <c r="NU459" s="160"/>
      <c r="NV459" s="160"/>
      <c r="NW459" s="160"/>
      <c r="NX459" s="160"/>
      <c r="NY459" s="160"/>
      <c r="NZ459" s="160"/>
      <c r="OA459" s="160"/>
      <c r="OB459" s="160"/>
      <c r="OC459" s="160"/>
      <c r="OD459" s="160"/>
      <c r="OE459" s="160"/>
      <c r="OF459" s="160"/>
      <c r="OG459" s="160"/>
      <c r="OH459" s="160"/>
      <c r="OI459" s="160"/>
      <c r="OJ459" s="160"/>
      <c r="OK459" s="160"/>
      <c r="OL459" s="160"/>
      <c r="OM459" s="160"/>
      <c r="ON459" s="160"/>
      <c r="OO459" s="160"/>
      <c r="OP459" s="160"/>
      <c r="OQ459" s="160"/>
      <c r="OR459" s="160"/>
      <c r="OS459" s="160"/>
      <c r="OT459" s="160"/>
      <c r="OU459" s="160"/>
      <c r="OV459" s="160"/>
      <c r="OW459" s="160"/>
      <c r="OX459" s="160"/>
      <c r="OY459" s="160"/>
      <c r="OZ459" s="160"/>
      <c r="PA459" s="160"/>
      <c r="PB459" s="160"/>
      <c r="PC459" s="160"/>
      <c r="PD459" s="160"/>
      <c r="PE459" s="160"/>
      <c r="PF459" s="160"/>
      <c r="PG459" s="160"/>
      <c r="PH459" s="160"/>
      <c r="PI459" s="160"/>
      <c r="PJ459" s="160"/>
      <c r="PK459" s="160"/>
      <c r="PL459" s="160"/>
      <c r="PM459" s="160"/>
      <c r="PN459" s="160"/>
      <c r="PO459" s="160"/>
      <c r="PP459" s="160"/>
      <c r="PQ459" s="160"/>
      <c r="PR459" s="160"/>
      <c r="PS459" s="160"/>
      <c r="PT459" s="160"/>
      <c r="PU459" s="160"/>
      <c r="PV459" s="160"/>
      <c r="PW459" s="160"/>
      <c r="PX459" s="160"/>
      <c r="PY459" s="160"/>
      <c r="PZ459" s="160"/>
      <c r="QA459" s="160"/>
      <c r="QB459" s="160"/>
      <c r="QC459" s="160"/>
      <c r="QD459" s="160"/>
      <c r="QE459" s="160"/>
      <c r="QF459" s="160"/>
      <c r="QG459" s="160"/>
      <c r="QH459" s="160"/>
      <c r="QI459" s="160"/>
      <c r="QJ459" s="160"/>
      <c r="QK459" s="160"/>
      <c r="QL459" s="160"/>
      <c r="QM459" s="160"/>
      <c r="QN459" s="160"/>
      <c r="QO459" s="160"/>
      <c r="QP459" s="160"/>
      <c r="QQ459" s="160"/>
      <c r="QR459" s="160"/>
      <c r="QS459" s="160"/>
      <c r="QT459" s="160"/>
      <c r="QU459" s="160"/>
      <c r="QV459" s="160"/>
      <c r="QW459" s="160"/>
      <c r="QX459" s="160"/>
      <c r="QY459" s="160"/>
      <c r="QZ459" s="160"/>
      <c r="RA459" s="160"/>
      <c r="RB459" s="160"/>
      <c r="RC459" s="160"/>
      <c r="RD459" s="160"/>
      <c r="RE459" s="160"/>
      <c r="RF459" s="160"/>
      <c r="RG459" s="160"/>
      <c r="RH459" s="160"/>
      <c r="RI459" s="160"/>
      <c r="RJ459" s="160"/>
      <c r="RK459" s="160"/>
      <c r="RL459" s="160"/>
      <c r="RM459" s="160"/>
      <c r="RN459" s="160"/>
      <c r="RO459" s="160"/>
      <c r="RP459" s="160"/>
      <c r="RQ459" s="160"/>
      <c r="RR459" s="160"/>
      <c r="RS459" s="160"/>
      <c r="RT459" s="160"/>
      <c r="RU459" s="160"/>
      <c r="RV459" s="160"/>
      <c r="RW459" s="160"/>
      <c r="RX459" s="160"/>
      <c r="RY459" s="160"/>
      <c r="RZ459" s="160"/>
      <c r="SA459" s="160"/>
      <c r="SB459" s="160"/>
      <c r="SC459" s="160"/>
      <c r="SD459" s="160"/>
      <c r="SE459" s="160"/>
      <c r="SF459" s="160"/>
      <c r="SG459" s="160"/>
      <c r="SH459" s="160"/>
      <c r="SI459" s="160"/>
      <c r="SJ459" s="160"/>
      <c r="SK459" s="160"/>
      <c r="SL459" s="160"/>
      <c r="SM459" s="160"/>
      <c r="SN459" s="160"/>
      <c r="SO459" s="160"/>
      <c r="SP459" s="160"/>
      <c r="SQ459" s="160"/>
      <c r="SR459" s="160"/>
      <c r="SS459" s="160"/>
      <c r="ST459" s="160"/>
      <c r="SU459" s="160"/>
      <c r="SV459" s="160"/>
      <c r="SW459" s="160"/>
      <c r="SX459" s="160"/>
      <c r="SY459" s="160"/>
      <c r="SZ459" s="160"/>
      <c r="TA459" s="160"/>
      <c r="TB459" s="160"/>
      <c r="TC459" s="160"/>
      <c r="TD459" s="160"/>
      <c r="TE459" s="160"/>
      <c r="TF459" s="160"/>
    </row>
    <row r="460" spans="1:526">
      <c r="A460" s="160"/>
      <c r="B460" s="160"/>
      <c r="C460" s="160"/>
      <c r="D460" s="160"/>
      <c r="E460" s="160"/>
      <c r="F460" s="160"/>
      <c r="G460" s="160"/>
      <c r="H460" s="160"/>
      <c r="I460" s="160"/>
      <c r="J460" s="160"/>
      <c r="K460" s="160"/>
      <c r="L460" s="160"/>
      <c r="M460" s="160"/>
      <c r="N460" s="160"/>
      <c r="O460" s="160"/>
      <c r="P460" s="160"/>
      <c r="Q460" s="160"/>
      <c r="R460" s="160"/>
      <c r="S460" s="160"/>
      <c r="T460" s="160"/>
      <c r="U460" s="160"/>
      <c r="V460" s="160"/>
      <c r="W460" s="160"/>
      <c r="X460" s="160"/>
      <c r="Y460" s="160"/>
      <c r="Z460" s="160"/>
      <c r="AA460" s="160"/>
      <c r="AB460" s="160"/>
      <c r="AC460" s="160"/>
      <c r="AD460" s="160"/>
      <c r="AE460" s="160"/>
      <c r="AF460" s="160"/>
      <c r="AG460" s="160"/>
      <c r="AH460" s="160"/>
      <c r="AI460" s="160"/>
      <c r="AJ460" s="160"/>
      <c r="AK460" s="160"/>
      <c r="AL460" s="160"/>
      <c r="AM460" s="160"/>
      <c r="AN460" s="160"/>
      <c r="AO460" s="160"/>
      <c r="AP460" s="160"/>
      <c r="AQ460" s="160"/>
      <c r="AR460" s="160"/>
      <c r="AS460" s="160"/>
      <c r="AT460" s="160"/>
      <c r="AU460" s="160"/>
      <c r="AV460" s="160"/>
      <c r="AW460" s="160"/>
      <c r="AX460" s="160"/>
      <c r="AY460" s="160"/>
      <c r="AZ460" s="160"/>
      <c r="BA460" s="160"/>
      <c r="BB460" s="160"/>
      <c r="BC460" s="160"/>
      <c r="BD460" s="160"/>
      <c r="BE460" s="160"/>
      <c r="BF460" s="160"/>
      <c r="BG460" s="160"/>
      <c r="BH460" s="160"/>
      <c r="BI460" s="160"/>
      <c r="BJ460" s="160"/>
      <c r="BK460" s="160"/>
      <c r="BL460" s="160"/>
      <c r="BM460" s="160"/>
      <c r="BN460" s="160"/>
      <c r="BO460" s="160"/>
      <c r="BP460" s="160"/>
      <c r="BQ460" s="160"/>
      <c r="BR460" s="160"/>
      <c r="BS460" s="160"/>
      <c r="BT460" s="160"/>
      <c r="BU460" s="160"/>
      <c r="BV460" s="160"/>
      <c r="BW460" s="160"/>
      <c r="BX460" s="160"/>
      <c r="BY460" s="160"/>
      <c r="BZ460" s="160"/>
      <c r="CA460" s="160"/>
      <c r="CB460" s="160"/>
      <c r="CC460" s="160"/>
      <c r="CD460" s="160"/>
      <c r="CE460" s="160"/>
      <c r="CF460" s="160"/>
      <c r="CG460" s="160"/>
      <c r="CH460" s="160"/>
      <c r="CI460" s="160"/>
      <c r="CJ460" s="160"/>
      <c r="CK460" s="160"/>
      <c r="CL460" s="160"/>
      <c r="CM460" s="160"/>
      <c r="CN460" s="160"/>
      <c r="CO460" s="160"/>
      <c r="CP460" s="160"/>
      <c r="CQ460" s="160"/>
      <c r="CR460" s="160"/>
      <c r="CS460" s="160"/>
      <c r="CT460" s="160"/>
      <c r="CU460" s="160"/>
      <c r="CV460" s="160"/>
      <c r="CW460" s="160"/>
      <c r="CX460" s="160"/>
      <c r="CY460" s="160"/>
      <c r="CZ460" s="160"/>
      <c r="DA460" s="160"/>
      <c r="DB460" s="160"/>
      <c r="DC460" s="160"/>
      <c r="DD460" s="160"/>
      <c r="DE460" s="160"/>
      <c r="DF460" s="160"/>
      <c r="DG460" s="160"/>
      <c r="DH460" s="160"/>
      <c r="DI460" s="160"/>
      <c r="DJ460" s="160"/>
      <c r="DK460" s="160"/>
      <c r="DL460" s="160"/>
      <c r="DM460" s="160"/>
      <c r="DN460" s="160"/>
      <c r="DO460" s="160"/>
      <c r="DP460" s="160"/>
      <c r="DQ460" s="160"/>
      <c r="DR460" s="160"/>
      <c r="DS460" s="160"/>
      <c r="DT460" s="160"/>
      <c r="DU460" s="160"/>
      <c r="DV460" s="160"/>
      <c r="DW460" s="160"/>
      <c r="DX460" s="160"/>
      <c r="DY460" s="160"/>
      <c r="DZ460" s="160"/>
      <c r="EA460" s="160"/>
      <c r="EB460" s="160"/>
      <c r="EC460" s="160"/>
      <c r="ED460" s="160"/>
      <c r="EE460" s="160"/>
      <c r="EF460" s="160"/>
      <c r="EG460" s="160"/>
      <c r="EH460" s="160"/>
      <c r="EI460" s="160"/>
      <c r="EJ460" s="160"/>
      <c r="EK460" s="160"/>
      <c r="EL460" s="160"/>
      <c r="EM460" s="160"/>
      <c r="EN460" s="160"/>
      <c r="EO460" s="160"/>
      <c r="EP460" s="160"/>
      <c r="EQ460" s="160"/>
      <c r="ER460" s="160"/>
      <c r="ES460" s="160"/>
      <c r="ET460" s="160"/>
      <c r="EU460" s="160"/>
      <c r="EV460" s="160"/>
      <c r="EW460" s="160"/>
      <c r="EX460" s="160"/>
      <c r="EY460" s="160"/>
      <c r="EZ460" s="160"/>
      <c r="FA460" s="160"/>
      <c r="FB460" s="160"/>
      <c r="FC460" s="160"/>
      <c r="FD460" s="160"/>
      <c r="FE460" s="160"/>
      <c r="FF460" s="160"/>
      <c r="FG460" s="160"/>
      <c r="FH460" s="160"/>
      <c r="FI460" s="160"/>
      <c r="FJ460" s="160"/>
      <c r="FK460" s="160"/>
      <c r="FL460" s="160"/>
      <c r="FM460" s="160"/>
      <c r="FN460" s="160"/>
      <c r="FO460" s="160"/>
      <c r="FP460" s="160"/>
      <c r="FQ460" s="160"/>
      <c r="FR460" s="160"/>
      <c r="FS460" s="160"/>
      <c r="FT460" s="160"/>
      <c r="FU460" s="160"/>
      <c r="FV460" s="160"/>
      <c r="FW460" s="160"/>
      <c r="FX460" s="160"/>
      <c r="FY460" s="160"/>
      <c r="FZ460" s="160"/>
      <c r="GA460" s="160"/>
      <c r="GB460" s="160"/>
      <c r="GC460" s="160"/>
      <c r="GD460" s="160"/>
      <c r="GE460" s="160"/>
      <c r="GF460" s="160"/>
      <c r="GG460" s="160"/>
      <c r="GH460" s="160"/>
      <c r="GI460" s="160"/>
      <c r="GJ460" s="160"/>
      <c r="GK460" s="160"/>
      <c r="GL460" s="160"/>
      <c r="GM460" s="160"/>
      <c r="GN460" s="160"/>
      <c r="GO460" s="160"/>
      <c r="GP460" s="160"/>
      <c r="GQ460" s="160"/>
      <c r="GR460" s="160"/>
      <c r="GS460" s="160"/>
      <c r="GT460" s="160"/>
      <c r="GU460" s="160"/>
      <c r="GV460" s="160"/>
      <c r="GW460" s="160"/>
      <c r="GX460" s="160"/>
      <c r="GY460" s="160"/>
      <c r="GZ460" s="160"/>
      <c r="HA460" s="160"/>
      <c r="HB460" s="160"/>
      <c r="HC460" s="160"/>
      <c r="HD460" s="160"/>
      <c r="HE460" s="160"/>
      <c r="HF460" s="160"/>
      <c r="HG460" s="160"/>
      <c r="HH460" s="160"/>
      <c r="HI460" s="160"/>
      <c r="HJ460" s="160"/>
      <c r="HK460" s="160"/>
      <c r="HL460" s="160"/>
      <c r="HM460" s="160"/>
      <c r="HN460" s="160"/>
      <c r="HO460" s="160"/>
      <c r="HP460" s="160"/>
      <c r="HQ460" s="160"/>
      <c r="HR460" s="160"/>
      <c r="HS460" s="160"/>
      <c r="HT460" s="160"/>
      <c r="HU460" s="160"/>
      <c r="HV460" s="160"/>
      <c r="HW460" s="160"/>
      <c r="HX460" s="160"/>
      <c r="HY460" s="160"/>
      <c r="HZ460" s="160"/>
      <c r="IA460" s="160"/>
      <c r="IB460" s="160"/>
      <c r="IC460" s="160"/>
      <c r="ID460" s="160"/>
      <c r="IE460" s="160"/>
      <c r="IF460" s="160"/>
      <c r="IG460" s="160"/>
      <c r="IH460" s="160"/>
      <c r="II460" s="160"/>
      <c r="IJ460" s="160"/>
      <c r="IK460" s="160"/>
      <c r="IL460" s="160"/>
      <c r="IM460" s="160"/>
      <c r="IN460" s="160"/>
      <c r="IO460" s="160"/>
      <c r="IP460" s="160"/>
      <c r="IQ460" s="160"/>
      <c r="IR460" s="160"/>
      <c r="IS460" s="160"/>
      <c r="IT460" s="160"/>
      <c r="IU460" s="160"/>
      <c r="IV460" s="160"/>
      <c r="IW460" s="160"/>
      <c r="IX460" s="160"/>
      <c r="IY460" s="160"/>
      <c r="IZ460" s="160"/>
      <c r="JA460" s="160"/>
      <c r="JB460" s="160"/>
      <c r="JC460" s="160"/>
      <c r="JD460" s="160"/>
      <c r="JE460" s="160"/>
      <c r="JF460" s="160"/>
      <c r="JG460" s="160"/>
      <c r="JH460" s="160"/>
      <c r="JI460" s="160"/>
      <c r="JJ460" s="160"/>
      <c r="JK460" s="160"/>
      <c r="JL460" s="160"/>
      <c r="JM460" s="160"/>
      <c r="JN460" s="160"/>
      <c r="JO460" s="160"/>
      <c r="JP460" s="160"/>
      <c r="JQ460" s="160"/>
      <c r="JR460" s="160"/>
      <c r="JS460" s="160"/>
      <c r="JT460" s="160"/>
      <c r="JU460" s="160"/>
      <c r="JV460" s="160"/>
      <c r="JW460" s="160"/>
      <c r="JX460" s="160"/>
      <c r="JY460" s="160"/>
      <c r="JZ460" s="160"/>
      <c r="KA460" s="160"/>
      <c r="KB460" s="160"/>
      <c r="KC460" s="160"/>
      <c r="KD460" s="160"/>
      <c r="KE460" s="160"/>
      <c r="KF460" s="160"/>
      <c r="KG460" s="160"/>
      <c r="KH460" s="160"/>
      <c r="KI460" s="160"/>
      <c r="KJ460" s="160"/>
      <c r="KK460" s="160"/>
      <c r="KL460" s="160"/>
      <c r="KM460" s="160"/>
      <c r="KN460" s="160"/>
      <c r="KO460" s="160"/>
      <c r="KP460" s="160"/>
      <c r="KQ460" s="160"/>
      <c r="KR460" s="160"/>
      <c r="KS460" s="160"/>
      <c r="KT460" s="160"/>
      <c r="KU460" s="160"/>
      <c r="KV460" s="160"/>
      <c r="KW460" s="160"/>
      <c r="KX460" s="160"/>
      <c r="KY460" s="160"/>
      <c r="KZ460" s="160"/>
      <c r="LA460" s="160"/>
      <c r="LB460" s="160"/>
      <c r="LC460" s="160"/>
      <c r="LD460" s="160"/>
      <c r="LE460" s="160"/>
      <c r="LF460" s="160"/>
      <c r="LG460" s="160"/>
      <c r="LH460" s="160"/>
      <c r="LI460" s="160"/>
      <c r="LJ460" s="160"/>
      <c r="LK460" s="160"/>
      <c r="LL460" s="160"/>
      <c r="LM460" s="160"/>
      <c r="LN460" s="160"/>
      <c r="LO460" s="160"/>
      <c r="LP460" s="160"/>
      <c r="LQ460" s="160"/>
      <c r="LR460" s="160"/>
      <c r="LS460" s="160"/>
      <c r="LT460" s="160"/>
      <c r="LU460" s="160"/>
      <c r="LV460" s="160"/>
      <c r="LW460" s="160"/>
      <c r="LX460" s="160"/>
      <c r="LY460" s="160"/>
      <c r="LZ460" s="160"/>
      <c r="MA460" s="160"/>
      <c r="MB460" s="160"/>
      <c r="MC460" s="160"/>
      <c r="MD460" s="160"/>
      <c r="ME460" s="160"/>
      <c r="MF460" s="160"/>
      <c r="MG460" s="160"/>
      <c r="MH460" s="160"/>
      <c r="MI460" s="160"/>
      <c r="MJ460" s="160"/>
      <c r="MK460" s="160"/>
      <c r="ML460" s="160"/>
      <c r="MM460" s="160"/>
      <c r="MN460" s="160"/>
      <c r="MO460" s="160"/>
      <c r="MP460" s="160"/>
      <c r="MQ460" s="160"/>
      <c r="MR460" s="160"/>
      <c r="MS460" s="160"/>
      <c r="MT460" s="160"/>
      <c r="MU460" s="160"/>
      <c r="MV460" s="160"/>
      <c r="MW460" s="160"/>
      <c r="MX460" s="160"/>
      <c r="MY460" s="160"/>
      <c r="MZ460" s="160"/>
      <c r="NA460" s="160"/>
      <c r="NB460" s="160"/>
      <c r="NC460" s="160"/>
      <c r="ND460" s="160"/>
      <c r="NE460" s="160"/>
      <c r="NF460" s="160"/>
      <c r="NG460" s="160"/>
      <c r="NH460" s="160"/>
      <c r="NI460" s="160"/>
      <c r="NJ460" s="160"/>
      <c r="NK460" s="160"/>
      <c r="NL460" s="160"/>
      <c r="NM460" s="160"/>
      <c r="NN460" s="160"/>
      <c r="NO460" s="160"/>
      <c r="NP460" s="160"/>
      <c r="NQ460" s="160"/>
      <c r="NR460" s="160"/>
      <c r="NS460" s="160"/>
      <c r="NT460" s="160"/>
      <c r="NU460" s="160"/>
      <c r="NV460" s="160"/>
      <c r="NW460" s="160"/>
      <c r="NX460" s="160"/>
      <c r="NY460" s="160"/>
      <c r="NZ460" s="160"/>
      <c r="OA460" s="160"/>
      <c r="OB460" s="160"/>
      <c r="OC460" s="160"/>
      <c r="OD460" s="160"/>
      <c r="OE460" s="160"/>
      <c r="OF460" s="160"/>
      <c r="OG460" s="160"/>
      <c r="OH460" s="160"/>
      <c r="OI460" s="160"/>
      <c r="OJ460" s="160"/>
      <c r="OK460" s="160"/>
      <c r="OL460" s="160"/>
      <c r="OM460" s="160"/>
      <c r="ON460" s="160"/>
      <c r="OO460" s="160"/>
      <c r="OP460" s="160"/>
      <c r="OQ460" s="160"/>
      <c r="OR460" s="160"/>
      <c r="OS460" s="160"/>
      <c r="OT460" s="160"/>
      <c r="OU460" s="160"/>
      <c r="OV460" s="160"/>
      <c r="OW460" s="160"/>
      <c r="OX460" s="160"/>
      <c r="OY460" s="160"/>
      <c r="OZ460" s="160"/>
      <c r="PA460" s="160"/>
      <c r="PB460" s="160"/>
      <c r="PC460" s="160"/>
      <c r="PD460" s="160"/>
      <c r="PE460" s="160"/>
      <c r="PF460" s="160"/>
      <c r="PG460" s="160"/>
      <c r="PH460" s="160"/>
      <c r="PI460" s="160"/>
      <c r="PJ460" s="160"/>
      <c r="PK460" s="160"/>
      <c r="PL460" s="160"/>
      <c r="PM460" s="160"/>
      <c r="PN460" s="160"/>
      <c r="PO460" s="160"/>
      <c r="PP460" s="160"/>
      <c r="PQ460" s="160"/>
      <c r="PR460" s="160"/>
      <c r="PS460" s="160"/>
      <c r="PT460" s="160"/>
      <c r="PU460" s="160"/>
      <c r="PV460" s="160"/>
      <c r="PW460" s="160"/>
      <c r="PX460" s="160"/>
      <c r="PY460" s="160"/>
      <c r="PZ460" s="160"/>
      <c r="QA460" s="160"/>
      <c r="QB460" s="160"/>
      <c r="QC460" s="160"/>
      <c r="QD460" s="160"/>
      <c r="QE460" s="160"/>
      <c r="QF460" s="160"/>
      <c r="QG460" s="160"/>
      <c r="QH460" s="160"/>
      <c r="QI460" s="160"/>
      <c r="QJ460" s="160"/>
      <c r="QK460" s="160"/>
      <c r="QL460" s="160"/>
      <c r="QM460" s="160"/>
      <c r="QN460" s="160"/>
      <c r="QO460" s="160"/>
      <c r="QP460" s="160"/>
      <c r="QQ460" s="160"/>
      <c r="QR460" s="160"/>
      <c r="QS460" s="160"/>
      <c r="QT460" s="160"/>
      <c r="QU460" s="160"/>
      <c r="QV460" s="160"/>
      <c r="QW460" s="160"/>
      <c r="QX460" s="160"/>
      <c r="QY460" s="160"/>
      <c r="QZ460" s="160"/>
      <c r="RA460" s="160"/>
      <c r="RB460" s="160"/>
      <c r="RC460" s="160"/>
      <c r="RD460" s="160"/>
      <c r="RE460" s="160"/>
      <c r="RF460" s="160"/>
      <c r="RG460" s="160"/>
      <c r="RH460" s="160"/>
      <c r="RI460" s="160"/>
      <c r="RJ460" s="160"/>
      <c r="RK460" s="160"/>
      <c r="RL460" s="160"/>
      <c r="RM460" s="160"/>
      <c r="RN460" s="160"/>
      <c r="RO460" s="160"/>
      <c r="RP460" s="160"/>
      <c r="RQ460" s="160"/>
      <c r="RR460" s="160"/>
      <c r="RS460" s="160"/>
      <c r="RT460" s="160"/>
      <c r="RU460" s="160"/>
      <c r="RV460" s="160"/>
      <c r="RW460" s="160"/>
      <c r="RX460" s="160"/>
      <c r="RY460" s="160"/>
      <c r="RZ460" s="160"/>
      <c r="SA460" s="160"/>
      <c r="SB460" s="160"/>
      <c r="SC460" s="160"/>
      <c r="SD460" s="160"/>
      <c r="SE460" s="160"/>
      <c r="SF460" s="160"/>
      <c r="SG460" s="160"/>
      <c r="SH460" s="160"/>
      <c r="SI460" s="160"/>
      <c r="SJ460" s="160"/>
      <c r="SK460" s="160"/>
      <c r="SL460" s="160"/>
      <c r="SM460" s="160"/>
      <c r="SN460" s="160"/>
      <c r="SO460" s="160"/>
      <c r="SP460" s="160"/>
      <c r="SQ460" s="160"/>
      <c r="SR460" s="160"/>
      <c r="SS460" s="160"/>
      <c r="ST460" s="160"/>
      <c r="SU460" s="160"/>
      <c r="SV460" s="160"/>
      <c r="SW460" s="160"/>
      <c r="SX460" s="160"/>
      <c r="SY460" s="160"/>
      <c r="SZ460" s="160"/>
      <c r="TA460" s="160"/>
      <c r="TB460" s="160"/>
      <c r="TC460" s="160"/>
      <c r="TD460" s="160"/>
      <c r="TE460" s="160"/>
      <c r="TF460" s="160"/>
    </row>
    <row r="461" spans="1:526">
      <c r="A461" s="160"/>
      <c r="B461" s="160"/>
      <c r="C461" s="160"/>
      <c r="D461" s="160"/>
      <c r="E461" s="160"/>
      <c r="F461" s="160"/>
      <c r="G461" s="160"/>
      <c r="H461" s="160"/>
      <c r="I461" s="160"/>
      <c r="J461" s="160"/>
      <c r="K461" s="160"/>
      <c r="L461" s="160"/>
      <c r="M461" s="160"/>
      <c r="N461" s="160"/>
      <c r="O461" s="160"/>
      <c r="P461" s="160"/>
      <c r="Q461" s="160"/>
      <c r="R461" s="160"/>
      <c r="S461" s="160"/>
      <c r="T461" s="160"/>
      <c r="U461" s="160"/>
      <c r="V461" s="160"/>
      <c r="W461" s="160"/>
      <c r="X461" s="160"/>
      <c r="Y461" s="160"/>
      <c r="Z461" s="160"/>
      <c r="AA461" s="160"/>
      <c r="AB461" s="160"/>
      <c r="AC461" s="160"/>
      <c r="AD461" s="160"/>
      <c r="AE461" s="160"/>
      <c r="AF461" s="160"/>
      <c r="AG461" s="160"/>
      <c r="AH461" s="160"/>
      <c r="AI461" s="160"/>
      <c r="AJ461" s="160"/>
      <c r="AK461" s="160"/>
      <c r="AL461" s="160"/>
      <c r="AM461" s="160"/>
      <c r="AN461" s="160"/>
      <c r="AO461" s="160"/>
      <c r="AP461" s="160"/>
      <c r="AQ461" s="160"/>
      <c r="AR461" s="160"/>
      <c r="AS461" s="160"/>
      <c r="AT461" s="160"/>
      <c r="AU461" s="160"/>
      <c r="AV461" s="160"/>
      <c r="AW461" s="160"/>
      <c r="AX461" s="160"/>
      <c r="AY461" s="160"/>
      <c r="AZ461" s="160"/>
      <c r="BA461" s="160"/>
      <c r="BB461" s="160"/>
      <c r="BC461" s="160"/>
      <c r="BD461" s="160"/>
      <c r="BE461" s="160"/>
      <c r="BF461" s="160"/>
      <c r="BG461" s="160"/>
      <c r="BH461" s="160"/>
      <c r="BI461" s="160"/>
      <c r="BJ461" s="160"/>
      <c r="BK461" s="160"/>
      <c r="BL461" s="160"/>
      <c r="BM461" s="160"/>
      <c r="BN461" s="160"/>
      <c r="BO461" s="160"/>
      <c r="BP461" s="160"/>
      <c r="BQ461" s="160"/>
      <c r="BR461" s="160"/>
      <c r="BS461" s="160"/>
      <c r="BT461" s="160"/>
      <c r="BU461" s="160"/>
      <c r="BV461" s="160"/>
      <c r="BW461" s="160"/>
      <c r="BX461" s="160"/>
      <c r="BY461" s="160"/>
      <c r="BZ461" s="160"/>
      <c r="CA461" s="160"/>
      <c r="CB461" s="160"/>
      <c r="CC461" s="160"/>
      <c r="CD461" s="160"/>
      <c r="CE461" s="160"/>
      <c r="CF461" s="160"/>
      <c r="CG461" s="160"/>
      <c r="CH461" s="160"/>
      <c r="CI461" s="160"/>
      <c r="CJ461" s="160"/>
      <c r="CK461" s="160"/>
      <c r="CL461" s="160"/>
      <c r="CM461" s="160"/>
      <c r="CN461" s="160"/>
      <c r="CO461" s="160"/>
      <c r="CP461" s="160"/>
      <c r="CQ461" s="160"/>
      <c r="CR461" s="160"/>
      <c r="CS461" s="160"/>
      <c r="CT461" s="160"/>
      <c r="CU461" s="160"/>
      <c r="CV461" s="160"/>
      <c r="CW461" s="160"/>
      <c r="CX461" s="160"/>
      <c r="CY461" s="160"/>
      <c r="CZ461" s="160"/>
      <c r="DA461" s="160"/>
      <c r="DB461" s="160"/>
      <c r="DC461" s="160"/>
      <c r="DD461" s="160"/>
      <c r="DE461" s="160"/>
      <c r="DF461" s="160"/>
      <c r="DG461" s="160"/>
      <c r="DH461" s="160"/>
      <c r="DI461" s="160"/>
      <c r="DJ461" s="160"/>
      <c r="DK461" s="160"/>
      <c r="DL461" s="160"/>
      <c r="DM461" s="160"/>
      <c r="DN461" s="160"/>
      <c r="DO461" s="160"/>
      <c r="DP461" s="160"/>
      <c r="DQ461" s="160"/>
      <c r="DR461" s="160"/>
      <c r="DS461" s="160"/>
      <c r="DT461" s="160"/>
      <c r="DU461" s="160"/>
      <c r="DV461" s="160"/>
      <c r="DW461" s="160"/>
      <c r="DX461" s="160"/>
      <c r="DY461" s="160"/>
      <c r="DZ461" s="160"/>
      <c r="EA461" s="160"/>
      <c r="EB461" s="160"/>
      <c r="EC461" s="160"/>
      <c r="ED461" s="160"/>
      <c r="EE461" s="160"/>
      <c r="EF461" s="160"/>
      <c r="EG461" s="160"/>
      <c r="EH461" s="160"/>
      <c r="EI461" s="160"/>
      <c r="EJ461" s="160"/>
      <c r="EK461" s="160"/>
      <c r="EL461" s="160"/>
      <c r="EM461" s="160"/>
      <c r="EN461" s="160"/>
      <c r="EO461" s="160"/>
      <c r="EP461" s="160"/>
      <c r="EQ461" s="160"/>
      <c r="ER461" s="160"/>
      <c r="ES461" s="160"/>
      <c r="ET461" s="160"/>
      <c r="EU461" s="160"/>
      <c r="EV461" s="160"/>
      <c r="EW461" s="160"/>
      <c r="EX461" s="160"/>
      <c r="EY461" s="160"/>
      <c r="EZ461" s="160"/>
      <c r="FA461" s="160"/>
      <c r="FB461" s="160"/>
      <c r="FC461" s="160"/>
      <c r="FD461" s="160"/>
      <c r="FE461" s="160"/>
      <c r="FF461" s="160"/>
      <c r="FG461" s="160"/>
      <c r="FH461" s="160"/>
      <c r="FI461" s="160"/>
      <c r="FJ461" s="160"/>
      <c r="FK461" s="160"/>
      <c r="FL461" s="160"/>
      <c r="FM461" s="160"/>
      <c r="FN461" s="160"/>
      <c r="FO461" s="160"/>
      <c r="FP461" s="160"/>
      <c r="FQ461" s="160"/>
      <c r="FR461" s="160"/>
      <c r="FS461" s="160"/>
      <c r="FT461" s="160"/>
      <c r="FU461" s="160"/>
      <c r="FV461" s="160"/>
      <c r="FW461" s="160"/>
      <c r="FX461" s="160"/>
      <c r="FY461" s="160"/>
      <c r="FZ461" s="160"/>
      <c r="GA461" s="160"/>
      <c r="GB461" s="160"/>
      <c r="GC461" s="160"/>
      <c r="GD461" s="160"/>
      <c r="GE461" s="160"/>
      <c r="GF461" s="160"/>
      <c r="GG461" s="160"/>
      <c r="GH461" s="160"/>
      <c r="GI461" s="160"/>
      <c r="GJ461" s="160"/>
      <c r="GK461" s="160"/>
      <c r="GL461" s="160"/>
      <c r="GM461" s="160"/>
      <c r="GN461" s="160"/>
      <c r="GO461" s="160"/>
      <c r="GP461" s="160"/>
      <c r="GQ461" s="160"/>
      <c r="GR461" s="160"/>
      <c r="GS461" s="160"/>
      <c r="GT461" s="160"/>
      <c r="GU461" s="160"/>
      <c r="GV461" s="160"/>
      <c r="GW461" s="160"/>
      <c r="GX461" s="160"/>
      <c r="GY461" s="160"/>
      <c r="GZ461" s="160"/>
      <c r="HA461" s="160"/>
      <c r="HB461" s="160"/>
      <c r="HC461" s="160"/>
      <c r="HD461" s="160"/>
      <c r="HE461" s="160"/>
      <c r="HF461" s="160"/>
      <c r="HG461" s="160"/>
      <c r="HH461" s="160"/>
      <c r="HI461" s="160"/>
      <c r="HJ461" s="160"/>
      <c r="HK461" s="160"/>
      <c r="HL461" s="160"/>
      <c r="HM461" s="160"/>
      <c r="HN461" s="160"/>
      <c r="HO461" s="160"/>
      <c r="HP461" s="160"/>
      <c r="HQ461" s="160"/>
      <c r="HR461" s="160"/>
      <c r="HS461" s="160"/>
      <c r="HT461" s="160"/>
      <c r="HU461" s="160"/>
      <c r="HV461" s="160"/>
      <c r="HW461" s="160"/>
      <c r="HX461" s="160"/>
      <c r="HY461" s="160"/>
      <c r="HZ461" s="160"/>
      <c r="IA461" s="160"/>
      <c r="IB461" s="160"/>
      <c r="IC461" s="160"/>
      <c r="ID461" s="160"/>
      <c r="IE461" s="160"/>
      <c r="IF461" s="160"/>
      <c r="IG461" s="160"/>
      <c r="IH461" s="160"/>
      <c r="II461" s="160"/>
      <c r="IJ461" s="160"/>
      <c r="IK461" s="160"/>
      <c r="IL461" s="160"/>
      <c r="IM461" s="160"/>
      <c r="IN461" s="160"/>
      <c r="IO461" s="160"/>
      <c r="IP461" s="160"/>
      <c r="IQ461" s="160"/>
      <c r="IR461" s="160"/>
      <c r="IS461" s="160"/>
      <c r="IT461" s="160"/>
      <c r="IU461" s="160"/>
      <c r="IV461" s="160"/>
      <c r="IW461" s="160"/>
      <c r="IX461" s="160"/>
      <c r="IY461" s="160"/>
      <c r="IZ461" s="160"/>
      <c r="JA461" s="160"/>
      <c r="JB461" s="160"/>
      <c r="JC461" s="160"/>
      <c r="JD461" s="160"/>
      <c r="JE461" s="160"/>
      <c r="JF461" s="160"/>
      <c r="JG461" s="160"/>
      <c r="JH461" s="160"/>
      <c r="JI461" s="160"/>
      <c r="JJ461" s="160"/>
      <c r="JK461" s="160"/>
      <c r="JL461" s="160"/>
      <c r="JM461" s="160"/>
      <c r="JN461" s="160"/>
      <c r="JO461" s="160"/>
      <c r="JP461" s="160"/>
      <c r="JQ461" s="160"/>
      <c r="JR461" s="160"/>
      <c r="JS461" s="160"/>
      <c r="JT461" s="160"/>
      <c r="JU461" s="160"/>
      <c r="JV461" s="160"/>
      <c r="JW461" s="160"/>
      <c r="JX461" s="160"/>
      <c r="JY461" s="160"/>
      <c r="JZ461" s="160"/>
      <c r="KA461" s="160"/>
      <c r="KB461" s="160"/>
      <c r="KC461" s="160"/>
      <c r="KD461" s="160"/>
      <c r="KE461" s="160"/>
      <c r="KF461" s="160"/>
      <c r="KG461" s="160"/>
      <c r="KH461" s="160"/>
      <c r="KI461" s="160"/>
      <c r="KJ461" s="160"/>
      <c r="KK461" s="160"/>
      <c r="KL461" s="160"/>
      <c r="KM461" s="160"/>
      <c r="KN461" s="160"/>
      <c r="KO461" s="160"/>
      <c r="KP461" s="160"/>
      <c r="KQ461" s="160"/>
      <c r="KR461" s="160"/>
      <c r="KS461" s="160"/>
      <c r="KT461" s="160"/>
      <c r="KU461" s="160"/>
      <c r="KV461" s="160"/>
      <c r="KW461" s="160"/>
      <c r="KX461" s="160"/>
      <c r="KY461" s="160"/>
      <c r="KZ461" s="160"/>
      <c r="LA461" s="160"/>
      <c r="LB461" s="160"/>
      <c r="LC461" s="160"/>
      <c r="LD461" s="160"/>
      <c r="LE461" s="160"/>
      <c r="LF461" s="160"/>
      <c r="LG461" s="160"/>
      <c r="LH461" s="160"/>
      <c r="LI461" s="160"/>
      <c r="LJ461" s="160"/>
      <c r="LK461" s="160"/>
      <c r="LL461" s="160"/>
      <c r="LM461" s="160"/>
      <c r="LN461" s="160"/>
      <c r="LO461" s="160"/>
      <c r="LP461" s="160"/>
      <c r="LQ461" s="160"/>
      <c r="LR461" s="160"/>
      <c r="LS461" s="160"/>
      <c r="LT461" s="160"/>
      <c r="LU461" s="160"/>
      <c r="LV461" s="160"/>
      <c r="LW461" s="160"/>
      <c r="LX461" s="160"/>
      <c r="LY461" s="160"/>
      <c r="LZ461" s="160"/>
      <c r="MA461" s="160"/>
      <c r="MB461" s="160"/>
      <c r="MC461" s="160"/>
      <c r="MD461" s="160"/>
      <c r="ME461" s="160"/>
      <c r="MF461" s="160"/>
      <c r="MG461" s="160"/>
      <c r="MH461" s="160"/>
      <c r="MI461" s="160"/>
      <c r="MJ461" s="160"/>
      <c r="MK461" s="160"/>
      <c r="ML461" s="160"/>
      <c r="MM461" s="160"/>
      <c r="MN461" s="160"/>
      <c r="MO461" s="160"/>
      <c r="MP461" s="160"/>
      <c r="MQ461" s="160"/>
      <c r="MR461" s="160"/>
      <c r="MS461" s="160"/>
      <c r="MT461" s="160"/>
      <c r="MU461" s="160"/>
      <c r="MV461" s="160"/>
      <c r="MW461" s="160"/>
      <c r="MX461" s="160"/>
      <c r="MY461" s="160"/>
      <c r="MZ461" s="160"/>
      <c r="NA461" s="160"/>
      <c r="NB461" s="160"/>
      <c r="NC461" s="160"/>
      <c r="ND461" s="160"/>
      <c r="NE461" s="160"/>
      <c r="NF461" s="160"/>
      <c r="NG461" s="160"/>
      <c r="NH461" s="160"/>
      <c r="NI461" s="160"/>
      <c r="NJ461" s="160"/>
      <c r="NK461" s="160"/>
      <c r="NL461" s="160"/>
      <c r="NM461" s="160"/>
      <c r="NN461" s="160"/>
      <c r="NO461" s="160"/>
      <c r="NP461" s="160"/>
      <c r="NQ461" s="160"/>
      <c r="NR461" s="160"/>
      <c r="NS461" s="160"/>
      <c r="NT461" s="160"/>
      <c r="NU461" s="160"/>
      <c r="NV461" s="160"/>
      <c r="NW461" s="160"/>
      <c r="NX461" s="160"/>
      <c r="NY461" s="160"/>
      <c r="NZ461" s="160"/>
      <c r="OA461" s="160"/>
      <c r="OB461" s="160"/>
      <c r="OC461" s="160"/>
      <c r="OD461" s="160"/>
      <c r="OE461" s="160"/>
      <c r="OF461" s="160"/>
      <c r="OG461" s="160"/>
      <c r="OH461" s="160"/>
      <c r="OI461" s="160"/>
      <c r="OJ461" s="160"/>
      <c r="OK461" s="160"/>
      <c r="OL461" s="160"/>
      <c r="OM461" s="160"/>
      <c r="ON461" s="160"/>
      <c r="OO461" s="160"/>
      <c r="OP461" s="160"/>
      <c r="OQ461" s="160"/>
      <c r="OR461" s="160"/>
      <c r="OS461" s="160"/>
      <c r="OT461" s="160"/>
      <c r="OU461" s="160"/>
      <c r="OV461" s="160"/>
      <c r="OW461" s="160"/>
      <c r="OX461" s="160"/>
      <c r="OY461" s="160"/>
      <c r="OZ461" s="160"/>
      <c r="PA461" s="160"/>
      <c r="PB461" s="160"/>
      <c r="PC461" s="160"/>
      <c r="PD461" s="160"/>
      <c r="PE461" s="160"/>
      <c r="PF461" s="160"/>
      <c r="PG461" s="160"/>
      <c r="PH461" s="160"/>
      <c r="PI461" s="160"/>
      <c r="PJ461" s="160"/>
      <c r="PK461" s="160"/>
      <c r="PL461" s="160"/>
      <c r="PM461" s="160"/>
      <c r="PN461" s="160"/>
      <c r="PO461" s="160"/>
      <c r="PP461" s="160"/>
      <c r="PQ461" s="160"/>
      <c r="PR461" s="160"/>
      <c r="PS461" s="160"/>
      <c r="PT461" s="160"/>
      <c r="PU461" s="160"/>
      <c r="PV461" s="160"/>
      <c r="PW461" s="160"/>
      <c r="PX461" s="160"/>
      <c r="PY461" s="160"/>
      <c r="PZ461" s="160"/>
      <c r="QA461" s="160"/>
      <c r="QB461" s="160"/>
      <c r="QC461" s="160"/>
      <c r="QD461" s="160"/>
      <c r="QE461" s="160"/>
      <c r="QF461" s="160"/>
      <c r="QG461" s="160"/>
      <c r="QH461" s="160"/>
      <c r="QI461" s="160"/>
      <c r="QJ461" s="160"/>
      <c r="QK461" s="160"/>
      <c r="QL461" s="160"/>
      <c r="QM461" s="160"/>
      <c r="QN461" s="160"/>
      <c r="QO461" s="160"/>
      <c r="QP461" s="160"/>
      <c r="QQ461" s="160"/>
      <c r="QR461" s="160"/>
      <c r="QS461" s="160"/>
      <c r="QT461" s="160"/>
      <c r="QU461" s="160"/>
      <c r="QV461" s="160"/>
      <c r="QW461" s="160"/>
      <c r="QX461" s="160"/>
      <c r="QY461" s="160"/>
      <c r="QZ461" s="160"/>
      <c r="RA461" s="160"/>
      <c r="RB461" s="160"/>
      <c r="RC461" s="160"/>
      <c r="RD461" s="160"/>
      <c r="RE461" s="160"/>
      <c r="RF461" s="160"/>
      <c r="RG461" s="160"/>
      <c r="RH461" s="160"/>
      <c r="RI461" s="160"/>
      <c r="RJ461" s="160"/>
      <c r="RK461" s="160"/>
      <c r="RL461" s="160"/>
      <c r="RM461" s="160"/>
      <c r="RN461" s="160"/>
      <c r="RO461" s="160"/>
      <c r="RP461" s="160"/>
      <c r="RQ461" s="160"/>
      <c r="RR461" s="160"/>
      <c r="RS461" s="160"/>
      <c r="RT461" s="160"/>
      <c r="RU461" s="160"/>
      <c r="RV461" s="160"/>
      <c r="RW461" s="160"/>
      <c r="RX461" s="160"/>
      <c r="RY461" s="160"/>
      <c r="RZ461" s="160"/>
      <c r="SA461" s="160"/>
      <c r="SB461" s="160"/>
      <c r="SC461" s="160"/>
      <c r="SD461" s="160"/>
      <c r="SE461" s="160"/>
      <c r="SF461" s="160"/>
      <c r="SG461" s="160"/>
      <c r="SH461" s="160"/>
      <c r="SI461" s="160"/>
      <c r="SJ461" s="160"/>
      <c r="SK461" s="160"/>
      <c r="SL461" s="160"/>
      <c r="SM461" s="160"/>
      <c r="SN461" s="160"/>
      <c r="SO461" s="160"/>
      <c r="SP461" s="160"/>
      <c r="SQ461" s="160"/>
      <c r="SR461" s="160"/>
      <c r="SS461" s="160"/>
      <c r="ST461" s="160"/>
      <c r="SU461" s="160"/>
      <c r="SV461" s="160"/>
      <c r="SW461" s="160"/>
      <c r="SX461" s="160"/>
      <c r="SY461" s="160"/>
      <c r="SZ461" s="160"/>
      <c r="TA461" s="160"/>
      <c r="TB461" s="160"/>
      <c r="TC461" s="160"/>
      <c r="TD461" s="160"/>
      <c r="TE461" s="160"/>
      <c r="TF461" s="160"/>
    </row>
    <row r="462" spans="1:526">
      <c r="A462" s="160"/>
      <c r="B462" s="160"/>
      <c r="C462" s="160"/>
      <c r="D462" s="160"/>
      <c r="E462" s="160"/>
      <c r="F462" s="160"/>
      <c r="G462" s="160"/>
      <c r="H462" s="160"/>
      <c r="I462" s="160"/>
      <c r="J462" s="160"/>
      <c r="K462" s="160"/>
      <c r="L462" s="160"/>
      <c r="M462" s="160"/>
      <c r="N462" s="160"/>
      <c r="O462" s="160"/>
      <c r="P462" s="160"/>
      <c r="Q462" s="160"/>
      <c r="R462" s="160"/>
      <c r="S462" s="160"/>
      <c r="T462" s="160"/>
      <c r="U462" s="160"/>
      <c r="V462" s="160"/>
      <c r="W462" s="160"/>
      <c r="X462" s="160"/>
      <c r="Y462" s="160"/>
      <c r="Z462" s="160"/>
      <c r="AA462" s="160"/>
      <c r="AB462" s="160"/>
      <c r="AC462" s="160"/>
      <c r="AD462" s="160"/>
      <c r="AE462" s="160"/>
      <c r="AF462" s="160"/>
      <c r="AG462" s="160"/>
      <c r="AH462" s="160"/>
      <c r="AI462" s="160"/>
      <c r="AJ462" s="160"/>
      <c r="AK462" s="160"/>
      <c r="AL462" s="160"/>
      <c r="AM462" s="160"/>
      <c r="AN462" s="160"/>
      <c r="AO462" s="160"/>
      <c r="AP462" s="160"/>
      <c r="AQ462" s="160"/>
      <c r="AR462" s="160"/>
      <c r="AS462" s="160"/>
      <c r="AT462" s="160"/>
      <c r="AU462" s="160"/>
      <c r="AV462" s="160"/>
      <c r="AW462" s="160"/>
      <c r="AX462" s="160"/>
      <c r="AY462" s="160"/>
      <c r="AZ462" s="160"/>
      <c r="BA462" s="160"/>
      <c r="BB462" s="160"/>
      <c r="BC462" s="160"/>
      <c r="BD462" s="160"/>
      <c r="BE462" s="160"/>
      <c r="BF462" s="160"/>
      <c r="BG462" s="160"/>
      <c r="BH462" s="160"/>
      <c r="BI462" s="160"/>
      <c r="BJ462" s="160"/>
      <c r="BK462" s="160"/>
      <c r="BL462" s="160"/>
      <c r="BM462" s="160"/>
      <c r="BN462" s="160"/>
      <c r="BO462" s="160"/>
      <c r="BP462" s="160"/>
      <c r="BQ462" s="160"/>
      <c r="BR462" s="160"/>
      <c r="BS462" s="160"/>
      <c r="BT462" s="160"/>
      <c r="BU462" s="160"/>
      <c r="BV462" s="160"/>
      <c r="BW462" s="160"/>
      <c r="BX462" s="160"/>
      <c r="BY462" s="160"/>
      <c r="BZ462" s="160"/>
      <c r="CA462" s="160"/>
      <c r="CB462" s="160"/>
      <c r="CC462" s="160"/>
      <c r="CD462" s="160"/>
      <c r="CE462" s="160"/>
      <c r="CF462" s="160"/>
      <c r="CG462" s="160"/>
      <c r="CH462" s="160"/>
      <c r="CI462" s="160"/>
      <c r="CJ462" s="160"/>
      <c r="CK462" s="160"/>
      <c r="CL462" s="160"/>
      <c r="CM462" s="160"/>
      <c r="CN462" s="160"/>
      <c r="CO462" s="160"/>
      <c r="CP462" s="160"/>
      <c r="CQ462" s="160"/>
      <c r="CR462" s="160"/>
      <c r="CS462" s="160"/>
      <c r="CT462" s="160"/>
      <c r="CU462" s="160"/>
      <c r="CV462" s="160"/>
      <c r="CW462" s="160"/>
      <c r="CX462" s="160"/>
      <c r="CY462" s="160"/>
      <c r="CZ462" s="160"/>
      <c r="DA462" s="160"/>
      <c r="DB462" s="160"/>
      <c r="DC462" s="160"/>
      <c r="DD462" s="160"/>
      <c r="DE462" s="160"/>
      <c r="DF462" s="160"/>
      <c r="DG462" s="160"/>
      <c r="DH462" s="160"/>
      <c r="DI462" s="160"/>
      <c r="DJ462" s="160"/>
      <c r="DK462" s="160"/>
      <c r="DL462" s="160"/>
      <c r="DM462" s="160"/>
      <c r="DN462" s="160"/>
      <c r="DO462" s="160"/>
      <c r="DP462" s="160"/>
      <c r="DQ462" s="160"/>
      <c r="DR462" s="160"/>
      <c r="DS462" s="160"/>
      <c r="DT462" s="160"/>
      <c r="DU462" s="160"/>
      <c r="DV462" s="160"/>
      <c r="DW462" s="160"/>
      <c r="DX462" s="160"/>
      <c r="DY462" s="160"/>
      <c r="DZ462" s="160"/>
      <c r="EA462" s="160"/>
      <c r="EB462" s="160"/>
      <c r="EC462" s="160"/>
      <c r="ED462" s="160"/>
      <c r="EE462" s="160"/>
      <c r="EF462" s="160"/>
      <c r="EG462" s="160"/>
      <c r="EH462" s="160"/>
      <c r="EI462" s="160"/>
      <c r="EJ462" s="160"/>
      <c r="EK462" s="160"/>
      <c r="EL462" s="160"/>
      <c r="EM462" s="160"/>
      <c r="EN462" s="160"/>
      <c r="EO462" s="160"/>
      <c r="EP462" s="160"/>
      <c r="EQ462" s="160"/>
      <c r="ER462" s="160"/>
      <c r="ES462" s="160"/>
      <c r="ET462" s="160"/>
      <c r="EU462" s="160"/>
      <c r="EV462" s="160"/>
      <c r="EW462" s="160"/>
      <c r="EX462" s="160"/>
      <c r="EY462" s="160"/>
      <c r="EZ462" s="160"/>
      <c r="FA462" s="160"/>
      <c r="FB462" s="160"/>
      <c r="FC462" s="160"/>
      <c r="FD462" s="160"/>
      <c r="FE462" s="160"/>
      <c r="FF462" s="160"/>
      <c r="FG462" s="160"/>
      <c r="FH462" s="160"/>
      <c r="FI462" s="160"/>
      <c r="FJ462" s="160"/>
      <c r="FK462" s="160"/>
      <c r="FL462" s="160"/>
      <c r="FM462" s="160"/>
      <c r="FN462" s="160"/>
      <c r="FO462" s="160"/>
      <c r="FP462" s="160"/>
      <c r="FQ462" s="160"/>
      <c r="FR462" s="160"/>
      <c r="FS462" s="160"/>
      <c r="FT462" s="160"/>
      <c r="FU462" s="160"/>
      <c r="FV462" s="160"/>
      <c r="FW462" s="160"/>
      <c r="FX462" s="160"/>
      <c r="FY462" s="160"/>
      <c r="FZ462" s="160"/>
      <c r="GA462" s="160"/>
      <c r="GB462" s="160"/>
      <c r="GC462" s="160"/>
      <c r="GD462" s="160"/>
      <c r="GE462" s="160"/>
      <c r="GF462" s="160"/>
      <c r="GG462" s="160"/>
      <c r="GH462" s="160"/>
      <c r="GI462" s="160"/>
      <c r="GJ462" s="160"/>
      <c r="GK462" s="160"/>
      <c r="GL462" s="160"/>
      <c r="GM462" s="160"/>
      <c r="GN462" s="160"/>
      <c r="GO462" s="160"/>
      <c r="GP462" s="160"/>
      <c r="GQ462" s="160"/>
      <c r="GR462" s="160"/>
      <c r="GS462" s="160"/>
      <c r="GT462" s="160"/>
      <c r="GU462" s="160"/>
      <c r="GV462" s="160"/>
      <c r="GW462" s="160"/>
      <c r="GX462" s="160"/>
      <c r="GY462" s="160"/>
      <c r="GZ462" s="160"/>
      <c r="HA462" s="160"/>
      <c r="HB462" s="160"/>
      <c r="HC462" s="160"/>
      <c r="HD462" s="160"/>
      <c r="HE462" s="160"/>
      <c r="HF462" s="160"/>
      <c r="HG462" s="160"/>
      <c r="HH462" s="160"/>
      <c r="HI462" s="160"/>
      <c r="HJ462" s="160"/>
      <c r="HK462" s="160"/>
      <c r="HL462" s="160"/>
      <c r="HM462" s="160"/>
      <c r="HN462" s="160"/>
      <c r="HO462" s="160"/>
      <c r="HP462" s="160"/>
      <c r="HQ462" s="160"/>
      <c r="HR462" s="160"/>
      <c r="HS462" s="160"/>
      <c r="HT462" s="160"/>
      <c r="HU462" s="160"/>
      <c r="HV462" s="160"/>
      <c r="HW462" s="160"/>
      <c r="HX462" s="160"/>
      <c r="HY462" s="160"/>
      <c r="HZ462" s="160"/>
      <c r="IA462" s="160"/>
      <c r="IB462" s="160"/>
      <c r="IC462" s="160"/>
      <c r="ID462" s="160"/>
      <c r="IE462" s="160"/>
      <c r="IF462" s="160"/>
      <c r="IG462" s="160"/>
      <c r="IH462" s="160"/>
      <c r="II462" s="160"/>
      <c r="IJ462" s="160"/>
      <c r="IK462" s="160"/>
      <c r="IL462" s="160"/>
      <c r="IM462" s="160"/>
      <c r="IN462" s="160"/>
      <c r="IO462" s="160"/>
      <c r="IP462" s="160"/>
      <c r="IQ462" s="160"/>
      <c r="IR462" s="160"/>
      <c r="IS462" s="160"/>
      <c r="IT462" s="160"/>
      <c r="IU462" s="160"/>
      <c r="IV462" s="160"/>
      <c r="IW462" s="160"/>
      <c r="IX462" s="160"/>
      <c r="IY462" s="160"/>
      <c r="IZ462" s="160"/>
      <c r="JA462" s="160"/>
      <c r="JB462" s="160"/>
      <c r="JC462" s="160"/>
      <c r="JD462" s="160"/>
      <c r="JE462" s="160"/>
      <c r="JF462" s="160"/>
      <c r="JG462" s="160"/>
      <c r="JH462" s="160"/>
      <c r="JI462" s="160"/>
      <c r="JJ462" s="160"/>
      <c r="JK462" s="160"/>
      <c r="JL462" s="160"/>
      <c r="JM462" s="160"/>
      <c r="JN462" s="160"/>
      <c r="JO462" s="160"/>
      <c r="JP462" s="160"/>
      <c r="JQ462" s="160"/>
      <c r="JR462" s="160"/>
      <c r="JS462" s="160"/>
      <c r="JT462" s="160"/>
      <c r="JU462" s="160"/>
      <c r="JV462" s="160"/>
      <c r="JW462" s="160"/>
      <c r="JX462" s="160"/>
      <c r="JY462" s="160"/>
      <c r="JZ462" s="160"/>
      <c r="KA462" s="160"/>
      <c r="KB462" s="160"/>
      <c r="KC462" s="160"/>
      <c r="KD462" s="160"/>
      <c r="KE462" s="160"/>
      <c r="KF462" s="160"/>
      <c r="KG462" s="160"/>
      <c r="KH462" s="160"/>
      <c r="KI462" s="160"/>
      <c r="KJ462" s="160"/>
      <c r="KK462" s="160"/>
      <c r="KL462" s="160"/>
      <c r="KM462" s="160"/>
      <c r="KN462" s="160"/>
      <c r="KO462" s="160"/>
      <c r="KP462" s="160"/>
      <c r="KQ462" s="160"/>
      <c r="KR462" s="160"/>
      <c r="KS462" s="160"/>
      <c r="KT462" s="160"/>
      <c r="KU462" s="160"/>
      <c r="KV462" s="160"/>
      <c r="KW462" s="160"/>
      <c r="KX462" s="160"/>
      <c r="KY462" s="160"/>
      <c r="KZ462" s="160"/>
      <c r="LA462" s="160"/>
      <c r="LB462" s="160"/>
      <c r="LC462" s="160"/>
      <c r="LD462" s="160"/>
      <c r="LE462" s="160"/>
      <c r="LF462" s="160"/>
      <c r="LG462" s="160"/>
      <c r="LH462" s="160"/>
      <c r="LI462" s="160"/>
      <c r="LJ462" s="160"/>
      <c r="LK462" s="160"/>
      <c r="LL462" s="160"/>
      <c r="LM462" s="160"/>
      <c r="LN462" s="160"/>
      <c r="LO462" s="160"/>
      <c r="LP462" s="160"/>
      <c r="LQ462" s="160"/>
      <c r="LR462" s="160"/>
      <c r="LS462" s="160"/>
      <c r="LT462" s="160"/>
      <c r="LU462" s="160"/>
      <c r="LV462" s="160"/>
      <c r="LW462" s="160"/>
      <c r="LX462" s="160"/>
      <c r="LY462" s="160"/>
      <c r="LZ462" s="160"/>
      <c r="MA462" s="160"/>
      <c r="MB462" s="160"/>
      <c r="MC462" s="160"/>
      <c r="MD462" s="160"/>
      <c r="ME462" s="160"/>
      <c r="MF462" s="160"/>
      <c r="MG462" s="160"/>
      <c r="MH462" s="160"/>
      <c r="MI462" s="160"/>
      <c r="MJ462" s="160"/>
      <c r="MK462" s="160"/>
      <c r="ML462" s="160"/>
      <c r="MM462" s="160"/>
      <c r="MN462" s="160"/>
      <c r="MO462" s="160"/>
      <c r="MP462" s="160"/>
      <c r="MQ462" s="160"/>
      <c r="MR462" s="160"/>
      <c r="MS462" s="160"/>
      <c r="MT462" s="160"/>
      <c r="MU462" s="160"/>
      <c r="MV462" s="160"/>
      <c r="MW462" s="160"/>
      <c r="MX462" s="160"/>
      <c r="MY462" s="160"/>
      <c r="MZ462" s="160"/>
      <c r="NA462" s="160"/>
      <c r="NB462" s="160"/>
      <c r="NC462" s="160"/>
      <c r="ND462" s="160"/>
      <c r="NE462" s="160"/>
      <c r="NF462" s="160"/>
      <c r="NG462" s="160"/>
      <c r="NH462" s="160"/>
      <c r="NI462" s="160"/>
      <c r="NJ462" s="160"/>
      <c r="NK462" s="160"/>
      <c r="NL462" s="160"/>
      <c r="NM462" s="160"/>
      <c r="NN462" s="160"/>
      <c r="NO462" s="160"/>
      <c r="NP462" s="160"/>
      <c r="NQ462" s="160"/>
      <c r="NR462" s="160"/>
      <c r="NS462" s="160"/>
      <c r="NT462" s="160"/>
      <c r="NU462" s="160"/>
      <c r="NV462" s="160"/>
      <c r="NW462" s="160"/>
      <c r="NX462" s="160"/>
      <c r="NY462" s="160"/>
      <c r="NZ462" s="160"/>
      <c r="OA462" s="160"/>
      <c r="OB462" s="160"/>
      <c r="OC462" s="160"/>
      <c r="OD462" s="160"/>
      <c r="OE462" s="160"/>
      <c r="OF462" s="160"/>
      <c r="OG462" s="160"/>
      <c r="OH462" s="160"/>
      <c r="OI462" s="160"/>
      <c r="OJ462" s="160"/>
      <c r="OK462" s="160"/>
      <c r="OL462" s="160"/>
      <c r="OM462" s="160"/>
      <c r="ON462" s="160"/>
      <c r="OO462" s="160"/>
      <c r="OP462" s="160"/>
      <c r="OQ462" s="160"/>
      <c r="OR462" s="160"/>
      <c r="OS462" s="160"/>
      <c r="OT462" s="160"/>
      <c r="OU462" s="160"/>
      <c r="OV462" s="160"/>
      <c r="OW462" s="160"/>
      <c r="OX462" s="160"/>
      <c r="OY462" s="160"/>
      <c r="OZ462" s="160"/>
      <c r="PA462" s="160"/>
      <c r="PB462" s="160"/>
      <c r="PC462" s="160"/>
      <c r="PD462" s="160"/>
      <c r="PE462" s="160"/>
      <c r="PF462" s="160"/>
      <c r="PG462" s="160"/>
      <c r="PH462" s="160"/>
      <c r="PI462" s="160"/>
      <c r="PJ462" s="160"/>
      <c r="PK462" s="160"/>
      <c r="PL462" s="160"/>
      <c r="PM462" s="160"/>
      <c r="PN462" s="160"/>
      <c r="PO462" s="160"/>
      <c r="PP462" s="160"/>
      <c r="PQ462" s="160"/>
      <c r="PR462" s="160"/>
      <c r="PS462" s="160"/>
      <c r="PT462" s="160"/>
      <c r="PU462" s="160"/>
      <c r="PV462" s="160"/>
      <c r="PW462" s="160"/>
      <c r="PX462" s="160"/>
      <c r="PY462" s="160"/>
      <c r="PZ462" s="160"/>
      <c r="QA462" s="160"/>
      <c r="QB462" s="160"/>
      <c r="QC462" s="160"/>
      <c r="QD462" s="160"/>
      <c r="QE462" s="160"/>
      <c r="QF462" s="160"/>
      <c r="QG462" s="160"/>
      <c r="QH462" s="160"/>
      <c r="QI462" s="160"/>
      <c r="QJ462" s="160"/>
      <c r="QK462" s="160"/>
      <c r="QL462" s="160"/>
      <c r="QM462" s="160"/>
      <c r="QN462" s="160"/>
      <c r="QO462" s="160"/>
      <c r="QP462" s="160"/>
      <c r="QQ462" s="160"/>
      <c r="QR462" s="160"/>
      <c r="QS462" s="160"/>
      <c r="QT462" s="160"/>
      <c r="QU462" s="160"/>
      <c r="QV462" s="160"/>
      <c r="QW462" s="160"/>
      <c r="QX462" s="160"/>
      <c r="QY462" s="160"/>
      <c r="QZ462" s="160"/>
      <c r="RA462" s="160"/>
      <c r="RB462" s="160"/>
      <c r="RC462" s="160"/>
      <c r="RD462" s="160"/>
      <c r="RE462" s="160"/>
      <c r="RF462" s="160"/>
      <c r="RG462" s="160"/>
      <c r="RH462" s="160"/>
      <c r="RI462" s="160"/>
      <c r="RJ462" s="160"/>
      <c r="RK462" s="160"/>
      <c r="RL462" s="160"/>
      <c r="RM462" s="160"/>
      <c r="RN462" s="160"/>
      <c r="RO462" s="160"/>
      <c r="RP462" s="160"/>
      <c r="RQ462" s="160"/>
      <c r="RR462" s="160"/>
      <c r="RS462" s="160"/>
      <c r="RT462" s="160"/>
      <c r="RU462" s="160"/>
      <c r="RV462" s="160"/>
      <c r="RW462" s="160"/>
      <c r="RX462" s="160"/>
      <c r="RY462" s="160"/>
      <c r="RZ462" s="160"/>
      <c r="SA462" s="160"/>
      <c r="SB462" s="160"/>
      <c r="SC462" s="160"/>
      <c r="SD462" s="160"/>
      <c r="SE462" s="160"/>
      <c r="SF462" s="160"/>
      <c r="SG462" s="160"/>
      <c r="SH462" s="160"/>
      <c r="SI462" s="160"/>
      <c r="SJ462" s="160"/>
      <c r="SK462" s="160"/>
      <c r="SL462" s="160"/>
      <c r="SM462" s="160"/>
      <c r="SN462" s="160"/>
      <c r="SO462" s="160"/>
      <c r="SP462" s="160"/>
      <c r="SQ462" s="160"/>
      <c r="SR462" s="160"/>
      <c r="SS462" s="160"/>
      <c r="ST462" s="160"/>
      <c r="SU462" s="160"/>
      <c r="SV462" s="160"/>
      <c r="SW462" s="160"/>
      <c r="SX462" s="160"/>
      <c r="SY462" s="160"/>
      <c r="SZ462" s="160"/>
      <c r="TA462" s="160"/>
      <c r="TB462" s="160"/>
      <c r="TC462" s="160"/>
      <c r="TD462" s="160"/>
      <c r="TE462" s="160"/>
      <c r="TF462" s="160"/>
    </row>
    <row r="463" spans="1:526">
      <c r="A463" s="160"/>
      <c r="B463" s="160"/>
      <c r="C463" s="160"/>
      <c r="D463" s="160"/>
      <c r="E463" s="160"/>
      <c r="F463" s="160"/>
      <c r="G463" s="160"/>
      <c r="H463" s="160"/>
      <c r="I463" s="160"/>
      <c r="J463" s="160"/>
      <c r="K463" s="160"/>
      <c r="L463" s="160"/>
      <c r="M463" s="160"/>
      <c r="N463" s="160"/>
      <c r="O463" s="160"/>
      <c r="P463" s="160"/>
      <c r="Q463" s="160"/>
      <c r="R463" s="160"/>
      <c r="S463" s="160"/>
      <c r="T463" s="160"/>
      <c r="U463" s="160"/>
      <c r="V463" s="160"/>
      <c r="W463" s="160"/>
      <c r="X463" s="160"/>
      <c r="Y463" s="160"/>
      <c r="Z463" s="160"/>
      <c r="AA463" s="160"/>
      <c r="AB463" s="160"/>
      <c r="AC463" s="160"/>
      <c r="AD463" s="160"/>
      <c r="AE463" s="160"/>
      <c r="AF463" s="160"/>
      <c r="AG463" s="160"/>
      <c r="AH463" s="160"/>
      <c r="AI463" s="160"/>
      <c r="AJ463" s="160"/>
      <c r="AK463" s="160"/>
      <c r="AL463" s="160"/>
      <c r="AM463" s="160"/>
      <c r="AN463" s="160"/>
      <c r="AO463" s="160"/>
      <c r="AP463" s="160"/>
      <c r="AQ463" s="160"/>
      <c r="AR463" s="160"/>
      <c r="AS463" s="160"/>
      <c r="AT463" s="160"/>
      <c r="AU463" s="160"/>
      <c r="AV463" s="160"/>
      <c r="AW463" s="160"/>
      <c r="AX463" s="160"/>
      <c r="AY463" s="160"/>
      <c r="AZ463" s="160"/>
      <c r="BA463" s="160"/>
      <c r="BB463" s="160"/>
      <c r="BC463" s="160"/>
      <c r="BD463" s="160"/>
      <c r="BE463" s="160"/>
      <c r="BF463" s="160"/>
      <c r="BG463" s="160"/>
      <c r="BH463" s="160"/>
      <c r="BI463" s="160"/>
      <c r="BJ463" s="160"/>
      <c r="BK463" s="160"/>
      <c r="BL463" s="160"/>
      <c r="BM463" s="160"/>
      <c r="BN463" s="160"/>
      <c r="BO463" s="160"/>
      <c r="BP463" s="160"/>
      <c r="BQ463" s="160"/>
      <c r="BR463" s="160"/>
      <c r="BS463" s="160"/>
      <c r="BT463" s="160"/>
      <c r="BU463" s="160"/>
      <c r="BV463" s="160"/>
      <c r="BW463" s="160"/>
      <c r="BX463" s="160"/>
      <c r="BY463" s="160"/>
      <c r="BZ463" s="160"/>
      <c r="CA463" s="160"/>
      <c r="CB463" s="160"/>
      <c r="CC463" s="160"/>
      <c r="CD463" s="160"/>
      <c r="CE463" s="160"/>
      <c r="CF463" s="160"/>
      <c r="CG463" s="160"/>
      <c r="CH463" s="160"/>
      <c r="CI463" s="160"/>
      <c r="CJ463" s="160"/>
      <c r="CK463" s="160"/>
      <c r="CL463" s="160"/>
      <c r="CM463" s="160"/>
      <c r="CN463" s="160"/>
      <c r="CO463" s="160"/>
      <c r="CP463" s="160"/>
      <c r="CQ463" s="160"/>
      <c r="CR463" s="160"/>
      <c r="CS463" s="160"/>
      <c r="CT463" s="160"/>
      <c r="CU463" s="160"/>
      <c r="CV463" s="160"/>
      <c r="CW463" s="160"/>
      <c r="CX463" s="160"/>
      <c r="CY463" s="160"/>
      <c r="CZ463" s="160"/>
      <c r="DA463" s="160"/>
      <c r="DB463" s="160"/>
      <c r="DC463" s="160"/>
      <c r="DD463" s="160"/>
      <c r="DE463" s="160"/>
      <c r="DF463" s="160"/>
      <c r="DG463" s="160"/>
      <c r="DH463" s="160"/>
      <c r="DI463" s="160"/>
      <c r="DJ463" s="160"/>
      <c r="DK463" s="160"/>
      <c r="DL463" s="160"/>
      <c r="DM463" s="160"/>
      <c r="DN463" s="160"/>
      <c r="DO463" s="160"/>
      <c r="DP463" s="160"/>
      <c r="DQ463" s="160"/>
      <c r="DR463" s="160"/>
      <c r="DS463" s="160"/>
      <c r="DT463" s="160"/>
      <c r="DU463" s="160"/>
      <c r="DV463" s="160"/>
      <c r="DW463" s="160"/>
      <c r="DX463" s="160"/>
      <c r="DY463" s="160"/>
      <c r="DZ463" s="160"/>
      <c r="EA463" s="160"/>
      <c r="EB463" s="160"/>
      <c r="EC463" s="160"/>
      <c r="ED463" s="160"/>
      <c r="EE463" s="160"/>
      <c r="EF463" s="160"/>
      <c r="EG463" s="160"/>
      <c r="EH463" s="160"/>
      <c r="EI463" s="160"/>
      <c r="EJ463" s="160"/>
      <c r="EK463" s="160"/>
      <c r="EL463" s="160"/>
      <c r="EM463" s="160"/>
      <c r="EN463" s="160"/>
      <c r="EO463" s="160"/>
      <c r="EP463" s="160"/>
      <c r="EQ463" s="160"/>
      <c r="ER463" s="160"/>
      <c r="ES463" s="160"/>
      <c r="ET463" s="160"/>
      <c r="EU463" s="160"/>
      <c r="EV463" s="160"/>
      <c r="EW463" s="160"/>
      <c r="EX463" s="160"/>
      <c r="EY463" s="160"/>
      <c r="EZ463" s="160"/>
      <c r="FA463" s="160"/>
      <c r="FB463" s="160"/>
      <c r="FC463" s="160"/>
      <c r="FD463" s="160"/>
      <c r="FE463" s="160"/>
      <c r="FF463" s="160"/>
      <c r="FG463" s="160"/>
      <c r="FH463" s="160"/>
      <c r="FI463" s="160"/>
      <c r="FJ463" s="160"/>
      <c r="FK463" s="160"/>
      <c r="FL463" s="160"/>
      <c r="FM463" s="160"/>
      <c r="FN463" s="160"/>
      <c r="FO463" s="160"/>
      <c r="FP463" s="160"/>
      <c r="FQ463" s="160"/>
      <c r="FR463" s="160"/>
      <c r="FS463" s="160"/>
      <c r="FT463" s="160"/>
      <c r="FU463" s="160"/>
      <c r="FV463" s="160"/>
      <c r="FW463" s="160"/>
      <c r="FX463" s="160"/>
      <c r="FY463" s="160"/>
      <c r="FZ463" s="160"/>
      <c r="GA463" s="160"/>
      <c r="GB463" s="160"/>
      <c r="GC463" s="160"/>
      <c r="GD463" s="160"/>
      <c r="GE463" s="160"/>
      <c r="GF463" s="160"/>
      <c r="GG463" s="160"/>
      <c r="GH463" s="160"/>
      <c r="GI463" s="160"/>
      <c r="GJ463" s="160"/>
      <c r="GK463" s="160"/>
      <c r="GL463" s="160"/>
      <c r="GM463" s="160"/>
      <c r="GN463" s="160"/>
      <c r="GO463" s="160"/>
      <c r="GP463" s="160"/>
      <c r="GQ463" s="160"/>
      <c r="GR463" s="160"/>
      <c r="GS463" s="160"/>
      <c r="GT463" s="160"/>
      <c r="GU463" s="160"/>
      <c r="GV463" s="160"/>
      <c r="GW463" s="160"/>
      <c r="GX463" s="160"/>
      <c r="GY463" s="160"/>
      <c r="GZ463" s="160"/>
      <c r="HA463" s="160"/>
      <c r="HB463" s="160"/>
      <c r="HC463" s="160"/>
      <c r="HD463" s="160"/>
      <c r="HE463" s="160"/>
      <c r="HF463" s="160"/>
      <c r="HG463" s="160"/>
      <c r="HH463" s="160"/>
      <c r="HI463" s="160"/>
      <c r="HJ463" s="160"/>
      <c r="HK463" s="160"/>
      <c r="HL463" s="160"/>
      <c r="HM463" s="160"/>
      <c r="HN463" s="160"/>
      <c r="HO463" s="160"/>
      <c r="HP463" s="160"/>
      <c r="HQ463" s="160"/>
      <c r="HR463" s="160"/>
      <c r="HS463" s="160"/>
      <c r="HT463" s="160"/>
      <c r="HU463" s="160"/>
      <c r="HV463" s="160"/>
      <c r="HW463" s="160"/>
      <c r="HX463" s="160"/>
      <c r="HY463" s="160"/>
      <c r="HZ463" s="160"/>
      <c r="IA463" s="160"/>
      <c r="IB463" s="160"/>
      <c r="IC463" s="160"/>
      <c r="ID463" s="160"/>
      <c r="IE463" s="160"/>
      <c r="IF463" s="160"/>
      <c r="IG463" s="160"/>
      <c r="IH463" s="160"/>
      <c r="II463" s="160"/>
      <c r="IJ463" s="160"/>
      <c r="IK463" s="160"/>
      <c r="IL463" s="160"/>
      <c r="IM463" s="160"/>
      <c r="IN463" s="160"/>
      <c r="IO463" s="160"/>
      <c r="IP463" s="160"/>
      <c r="IQ463" s="160"/>
      <c r="IR463" s="160"/>
      <c r="IS463" s="160"/>
      <c r="IT463" s="160"/>
      <c r="IU463" s="160"/>
      <c r="IV463" s="160"/>
      <c r="IW463" s="160"/>
      <c r="IX463" s="160"/>
      <c r="IY463" s="160"/>
      <c r="IZ463" s="160"/>
      <c r="JA463" s="160"/>
      <c r="JB463" s="160"/>
      <c r="JC463" s="160"/>
      <c r="JD463" s="160"/>
      <c r="JE463" s="160"/>
      <c r="JF463" s="160"/>
      <c r="JG463" s="160"/>
      <c r="JH463" s="160"/>
      <c r="JI463" s="160"/>
      <c r="JJ463" s="160"/>
      <c r="JK463" s="160"/>
      <c r="JL463" s="160"/>
      <c r="JM463" s="160"/>
      <c r="JN463" s="160"/>
      <c r="JO463" s="160"/>
      <c r="JP463" s="160"/>
      <c r="JQ463" s="160"/>
      <c r="JR463" s="160"/>
      <c r="JS463" s="160"/>
      <c r="JT463" s="160"/>
      <c r="JU463" s="160"/>
      <c r="JV463" s="160"/>
      <c r="JW463" s="160"/>
      <c r="JX463" s="160"/>
      <c r="JY463" s="160"/>
      <c r="JZ463" s="160"/>
      <c r="KA463" s="160"/>
      <c r="KB463" s="160"/>
      <c r="KC463" s="160"/>
      <c r="KD463" s="160"/>
      <c r="KE463" s="160"/>
      <c r="KF463" s="160"/>
      <c r="KG463" s="160"/>
      <c r="KH463" s="160"/>
      <c r="KI463" s="160"/>
      <c r="KJ463" s="160"/>
      <c r="KK463" s="160"/>
      <c r="KL463" s="160"/>
      <c r="KM463" s="160"/>
      <c r="KN463" s="160"/>
      <c r="KO463" s="160"/>
      <c r="KP463" s="160"/>
      <c r="KQ463" s="160"/>
      <c r="KR463" s="160"/>
      <c r="KS463" s="160"/>
      <c r="KT463" s="160"/>
      <c r="KU463" s="160"/>
      <c r="KV463" s="160"/>
      <c r="KW463" s="160"/>
      <c r="KX463" s="160"/>
      <c r="KY463" s="160"/>
      <c r="KZ463" s="160"/>
      <c r="LA463" s="160"/>
      <c r="LB463" s="160"/>
      <c r="LC463" s="160"/>
      <c r="LD463" s="160"/>
      <c r="LE463" s="160"/>
      <c r="LF463" s="160"/>
      <c r="LG463" s="160"/>
      <c r="LH463" s="160"/>
      <c r="LI463" s="160"/>
      <c r="LJ463" s="160"/>
      <c r="LK463" s="160"/>
      <c r="LL463" s="160"/>
      <c r="LM463" s="160"/>
      <c r="LN463" s="160"/>
      <c r="LO463" s="160"/>
      <c r="LP463" s="160"/>
      <c r="LQ463" s="160"/>
      <c r="LR463" s="160"/>
      <c r="LS463" s="160"/>
      <c r="LT463" s="160"/>
      <c r="LU463" s="160"/>
      <c r="LV463" s="160"/>
      <c r="LW463" s="160"/>
      <c r="LX463" s="160"/>
      <c r="LY463" s="160"/>
      <c r="LZ463" s="160"/>
      <c r="MA463" s="160"/>
      <c r="MB463" s="160"/>
      <c r="MC463" s="160"/>
      <c r="MD463" s="160"/>
      <c r="ME463" s="160"/>
      <c r="MF463" s="160"/>
      <c r="MG463" s="160"/>
      <c r="MH463" s="160"/>
      <c r="MI463" s="160"/>
      <c r="MJ463" s="160"/>
      <c r="MK463" s="160"/>
      <c r="ML463" s="160"/>
      <c r="MM463" s="160"/>
      <c r="MN463" s="160"/>
      <c r="MO463" s="160"/>
      <c r="MP463" s="160"/>
      <c r="MQ463" s="160"/>
      <c r="MR463" s="160"/>
      <c r="MS463" s="160"/>
      <c r="MT463" s="160"/>
      <c r="MU463" s="160"/>
      <c r="MV463" s="160"/>
      <c r="MW463" s="160"/>
      <c r="MX463" s="160"/>
      <c r="MY463" s="160"/>
      <c r="MZ463" s="160"/>
      <c r="NA463" s="160"/>
      <c r="NB463" s="160"/>
      <c r="NC463" s="160"/>
      <c r="ND463" s="160"/>
      <c r="NE463" s="160"/>
      <c r="NF463" s="160"/>
      <c r="NG463" s="160"/>
      <c r="NH463" s="160"/>
      <c r="NI463" s="160"/>
      <c r="NJ463" s="160"/>
      <c r="NK463" s="160"/>
      <c r="NL463" s="160"/>
      <c r="NM463" s="160"/>
      <c r="NN463" s="160"/>
      <c r="NO463" s="160"/>
      <c r="NP463" s="160"/>
      <c r="NQ463" s="160"/>
      <c r="NR463" s="160"/>
      <c r="NS463" s="160"/>
      <c r="NT463" s="160"/>
      <c r="NU463" s="160"/>
      <c r="NV463" s="160"/>
      <c r="NW463" s="160"/>
      <c r="NX463" s="160"/>
      <c r="NY463" s="160"/>
      <c r="NZ463" s="160"/>
      <c r="OA463" s="160"/>
      <c r="OB463" s="160"/>
      <c r="OC463" s="160"/>
      <c r="OD463" s="160"/>
      <c r="OE463" s="160"/>
      <c r="OF463" s="160"/>
      <c r="OG463" s="160"/>
      <c r="OH463" s="160"/>
      <c r="OI463" s="160"/>
      <c r="OJ463" s="160"/>
      <c r="OK463" s="160"/>
      <c r="OL463" s="160"/>
      <c r="OM463" s="160"/>
      <c r="ON463" s="160"/>
      <c r="OO463" s="160"/>
      <c r="OP463" s="160"/>
      <c r="OQ463" s="160"/>
      <c r="OR463" s="160"/>
      <c r="OS463" s="160"/>
      <c r="OT463" s="160"/>
      <c r="OU463" s="160"/>
      <c r="OV463" s="160"/>
      <c r="OW463" s="160"/>
      <c r="OX463" s="160"/>
      <c r="OY463" s="160"/>
      <c r="OZ463" s="160"/>
      <c r="PA463" s="160"/>
      <c r="PB463" s="160"/>
      <c r="PC463" s="160"/>
      <c r="PD463" s="160"/>
      <c r="PE463" s="160"/>
      <c r="PF463" s="160"/>
      <c r="PG463" s="160"/>
      <c r="PH463" s="160"/>
      <c r="PI463" s="160"/>
      <c r="PJ463" s="160"/>
      <c r="PK463" s="160"/>
      <c r="PL463" s="160"/>
      <c r="PM463" s="160"/>
      <c r="PN463" s="160"/>
      <c r="PO463" s="160"/>
      <c r="PP463" s="160"/>
      <c r="PQ463" s="160"/>
      <c r="PR463" s="160"/>
      <c r="PS463" s="160"/>
      <c r="PT463" s="160"/>
      <c r="PU463" s="160"/>
      <c r="PV463" s="160"/>
      <c r="PW463" s="160"/>
      <c r="PX463" s="160"/>
      <c r="PY463" s="160"/>
      <c r="PZ463" s="160"/>
      <c r="QA463" s="160"/>
      <c r="QB463" s="160"/>
      <c r="QC463" s="160"/>
      <c r="QD463" s="160"/>
      <c r="QE463" s="160"/>
      <c r="QF463" s="160"/>
      <c r="QG463" s="160"/>
      <c r="QH463" s="160"/>
      <c r="QI463" s="160"/>
      <c r="QJ463" s="160"/>
      <c r="QK463" s="160"/>
      <c r="QL463" s="160"/>
      <c r="QM463" s="160"/>
      <c r="QN463" s="160"/>
      <c r="QO463" s="160"/>
      <c r="QP463" s="160"/>
      <c r="QQ463" s="160"/>
      <c r="QR463" s="160"/>
      <c r="QS463" s="160"/>
      <c r="QT463" s="160"/>
      <c r="QU463" s="160"/>
      <c r="QV463" s="160"/>
      <c r="QW463" s="160"/>
      <c r="QX463" s="160"/>
      <c r="QY463" s="160"/>
      <c r="QZ463" s="160"/>
      <c r="RA463" s="160"/>
      <c r="RB463" s="160"/>
      <c r="RC463" s="160"/>
      <c r="RD463" s="160"/>
      <c r="RE463" s="160"/>
      <c r="RF463" s="160"/>
      <c r="RG463" s="160"/>
      <c r="RH463" s="160"/>
      <c r="RI463" s="160"/>
      <c r="RJ463" s="160"/>
      <c r="RK463" s="160"/>
      <c r="RL463" s="160"/>
      <c r="RM463" s="160"/>
      <c r="RN463" s="160"/>
      <c r="RO463" s="160"/>
      <c r="RP463" s="160"/>
      <c r="RQ463" s="160"/>
      <c r="RR463" s="160"/>
      <c r="RS463" s="160"/>
      <c r="RT463" s="160"/>
      <c r="RU463" s="160"/>
      <c r="RV463" s="160"/>
      <c r="RW463" s="160"/>
      <c r="RX463" s="160"/>
      <c r="RY463" s="160"/>
      <c r="RZ463" s="160"/>
      <c r="SA463" s="160"/>
      <c r="SB463" s="160"/>
      <c r="SC463" s="160"/>
      <c r="SD463" s="160"/>
      <c r="SE463" s="160"/>
      <c r="SF463" s="160"/>
      <c r="SG463" s="160"/>
      <c r="SH463" s="160"/>
      <c r="SI463" s="160"/>
      <c r="SJ463" s="160"/>
      <c r="SK463" s="160"/>
      <c r="SL463" s="160"/>
      <c r="SM463" s="160"/>
      <c r="SN463" s="160"/>
      <c r="SO463" s="160"/>
      <c r="SP463" s="160"/>
      <c r="SQ463" s="160"/>
      <c r="SR463" s="160"/>
      <c r="SS463" s="160"/>
      <c r="ST463" s="160"/>
      <c r="SU463" s="160"/>
      <c r="SV463" s="160"/>
      <c r="SW463" s="160"/>
      <c r="SX463" s="160"/>
      <c r="SY463" s="160"/>
      <c r="SZ463" s="160"/>
      <c r="TA463" s="160"/>
      <c r="TB463" s="160"/>
      <c r="TC463" s="160"/>
      <c r="TD463" s="160"/>
      <c r="TE463" s="160"/>
      <c r="TF463" s="160"/>
    </row>
    <row r="464" spans="1:526">
      <c r="A464" s="160"/>
      <c r="B464" s="160"/>
      <c r="C464" s="160"/>
      <c r="D464" s="160"/>
      <c r="E464" s="160"/>
      <c r="F464" s="160"/>
      <c r="G464" s="160"/>
      <c r="H464" s="160"/>
      <c r="I464" s="160"/>
      <c r="J464" s="160"/>
      <c r="K464" s="160"/>
      <c r="L464" s="160"/>
      <c r="M464" s="160"/>
      <c r="N464" s="160"/>
      <c r="O464" s="160"/>
      <c r="P464" s="160"/>
      <c r="Q464" s="160"/>
      <c r="R464" s="160"/>
      <c r="S464" s="160"/>
      <c r="T464" s="160"/>
      <c r="U464" s="160"/>
      <c r="V464" s="160"/>
      <c r="W464" s="160"/>
      <c r="X464" s="160"/>
      <c r="Y464" s="160"/>
      <c r="Z464" s="160"/>
      <c r="AA464" s="160"/>
      <c r="AB464" s="160"/>
      <c r="AC464" s="160"/>
      <c r="AD464" s="160"/>
      <c r="AE464" s="160"/>
      <c r="AF464" s="160"/>
      <c r="AG464" s="160"/>
      <c r="AH464" s="160"/>
      <c r="AI464" s="160"/>
      <c r="AJ464" s="160"/>
      <c r="AK464" s="160"/>
      <c r="AL464" s="160"/>
      <c r="AM464" s="160"/>
      <c r="AN464" s="160"/>
      <c r="AO464" s="160"/>
      <c r="AP464" s="160"/>
      <c r="AQ464" s="160"/>
      <c r="AR464" s="160"/>
      <c r="AS464" s="160"/>
      <c r="AT464" s="160"/>
      <c r="AU464" s="160"/>
      <c r="AV464" s="160"/>
      <c r="AW464" s="160"/>
      <c r="AX464" s="160"/>
      <c r="AY464" s="160"/>
      <c r="AZ464" s="160"/>
      <c r="BA464" s="160"/>
      <c r="BB464" s="160"/>
      <c r="BC464" s="160"/>
      <c r="BD464" s="160"/>
      <c r="BE464" s="160"/>
      <c r="BF464" s="160"/>
      <c r="BG464" s="160"/>
      <c r="BH464" s="160"/>
      <c r="BI464" s="160"/>
      <c r="BJ464" s="160"/>
      <c r="BK464" s="160"/>
      <c r="BL464" s="160"/>
      <c r="BM464" s="160"/>
      <c r="BN464" s="160"/>
      <c r="BO464" s="160"/>
      <c r="BP464" s="160"/>
      <c r="BQ464" s="160"/>
      <c r="BR464" s="160"/>
      <c r="BS464" s="160"/>
      <c r="BT464" s="160"/>
      <c r="BU464" s="160"/>
      <c r="BV464" s="160"/>
      <c r="BW464" s="160"/>
      <c r="BX464" s="160"/>
      <c r="BY464" s="160"/>
      <c r="BZ464" s="160"/>
      <c r="CA464" s="160"/>
      <c r="CB464" s="160"/>
      <c r="CC464" s="160"/>
      <c r="CD464" s="160"/>
      <c r="CE464" s="160"/>
      <c r="CF464" s="160"/>
      <c r="CG464" s="160"/>
      <c r="CH464" s="160"/>
      <c r="CI464" s="160"/>
      <c r="CJ464" s="160"/>
      <c r="CK464" s="160"/>
      <c r="CL464" s="160"/>
      <c r="CM464" s="160"/>
      <c r="CN464" s="160"/>
      <c r="CO464" s="160"/>
      <c r="CP464" s="160"/>
      <c r="CQ464" s="160"/>
      <c r="CR464" s="160"/>
      <c r="CS464" s="160"/>
      <c r="CT464" s="160"/>
      <c r="CU464" s="160"/>
      <c r="CV464" s="160"/>
      <c r="CW464" s="160"/>
      <c r="CX464" s="160"/>
      <c r="CY464" s="160"/>
      <c r="CZ464" s="160"/>
      <c r="DA464" s="160"/>
      <c r="DB464" s="160"/>
      <c r="DC464" s="160"/>
      <c r="DD464" s="160"/>
      <c r="DE464" s="160"/>
      <c r="DF464" s="160"/>
      <c r="DG464" s="160"/>
      <c r="DH464" s="160"/>
      <c r="DI464" s="160"/>
      <c r="DJ464" s="160"/>
      <c r="DK464" s="160"/>
      <c r="DL464" s="160"/>
      <c r="DM464" s="160"/>
      <c r="DN464" s="160"/>
      <c r="DO464" s="160"/>
      <c r="DP464" s="160"/>
      <c r="DQ464" s="160"/>
      <c r="DR464" s="160"/>
      <c r="DS464" s="160"/>
      <c r="DT464" s="160"/>
      <c r="DU464" s="160"/>
      <c r="DV464" s="160"/>
      <c r="DW464" s="160"/>
      <c r="DX464" s="160"/>
      <c r="DY464" s="160"/>
      <c r="DZ464" s="160"/>
      <c r="EA464" s="160"/>
      <c r="EB464" s="160"/>
      <c r="EC464" s="160"/>
      <c r="ED464" s="160"/>
      <c r="EE464" s="160"/>
      <c r="EF464" s="160"/>
      <c r="EG464" s="160"/>
      <c r="EH464" s="160"/>
      <c r="EI464" s="160"/>
      <c r="EJ464" s="160"/>
      <c r="EK464" s="160"/>
      <c r="EL464" s="160"/>
      <c r="EM464" s="160"/>
      <c r="EN464" s="160"/>
      <c r="EO464" s="160"/>
      <c r="EP464" s="160"/>
      <c r="EQ464" s="160"/>
      <c r="ER464" s="160"/>
      <c r="ES464" s="160"/>
      <c r="ET464" s="160"/>
      <c r="EU464" s="160"/>
      <c r="EV464" s="160"/>
      <c r="EW464" s="160"/>
      <c r="EX464" s="160"/>
      <c r="EY464" s="160"/>
      <c r="EZ464" s="160"/>
      <c r="FA464" s="160"/>
      <c r="FB464" s="160"/>
      <c r="FC464" s="160"/>
      <c r="FD464" s="160"/>
      <c r="FE464" s="160"/>
      <c r="FF464" s="160"/>
      <c r="FG464" s="160"/>
      <c r="FH464" s="160"/>
      <c r="FI464" s="160"/>
      <c r="FJ464" s="160"/>
      <c r="FK464" s="160"/>
      <c r="FL464" s="160"/>
      <c r="FM464" s="160"/>
      <c r="FN464" s="160"/>
      <c r="FO464" s="160"/>
      <c r="FP464" s="160"/>
      <c r="FQ464" s="160"/>
      <c r="FR464" s="160"/>
      <c r="FS464" s="160"/>
      <c r="FT464" s="160"/>
      <c r="FU464" s="160"/>
      <c r="FV464" s="160"/>
      <c r="FW464" s="160"/>
      <c r="FX464" s="160"/>
      <c r="FY464" s="160"/>
      <c r="FZ464" s="160"/>
      <c r="GA464" s="160"/>
      <c r="GB464" s="160"/>
      <c r="GC464" s="160"/>
      <c r="GD464" s="160"/>
      <c r="GE464" s="160"/>
      <c r="GF464" s="160"/>
      <c r="GG464" s="160"/>
      <c r="GH464" s="160"/>
      <c r="GI464" s="160"/>
      <c r="GJ464" s="160"/>
      <c r="GK464" s="160"/>
      <c r="GL464" s="160"/>
      <c r="GM464" s="160"/>
      <c r="GN464" s="160"/>
      <c r="GO464" s="160"/>
      <c r="GP464" s="160"/>
      <c r="GQ464" s="160"/>
      <c r="GR464" s="160"/>
      <c r="GS464" s="160"/>
      <c r="GT464" s="160"/>
      <c r="GU464" s="160"/>
      <c r="GV464" s="160"/>
      <c r="GW464" s="160"/>
      <c r="GX464" s="160"/>
      <c r="GY464" s="160"/>
      <c r="GZ464" s="160"/>
      <c r="HA464" s="160"/>
      <c r="HB464" s="160"/>
      <c r="HC464" s="160"/>
      <c r="HD464" s="160"/>
      <c r="HE464" s="160"/>
      <c r="HF464" s="160"/>
      <c r="HG464" s="160"/>
      <c r="HH464" s="160"/>
      <c r="HI464" s="160"/>
      <c r="HJ464" s="160"/>
      <c r="HK464" s="160"/>
      <c r="HL464" s="160"/>
      <c r="HM464" s="160"/>
      <c r="HN464" s="160"/>
      <c r="HO464" s="160"/>
      <c r="HP464" s="160"/>
      <c r="HQ464" s="160"/>
      <c r="HR464" s="160"/>
      <c r="HS464" s="160"/>
      <c r="HT464" s="160"/>
      <c r="HU464" s="160"/>
      <c r="HV464" s="160"/>
      <c r="HW464" s="160"/>
      <c r="HX464" s="160"/>
      <c r="HY464" s="160"/>
      <c r="HZ464" s="160"/>
      <c r="IA464" s="160"/>
      <c r="IB464" s="160"/>
      <c r="IC464" s="160"/>
      <c r="ID464" s="160"/>
      <c r="IE464" s="160"/>
      <c r="IF464" s="160"/>
      <c r="IG464" s="160"/>
      <c r="IH464" s="160"/>
      <c r="II464" s="160"/>
      <c r="IJ464" s="160"/>
      <c r="IK464" s="160"/>
      <c r="IL464" s="160"/>
      <c r="IM464" s="160"/>
      <c r="IN464" s="160"/>
      <c r="IO464" s="160"/>
      <c r="IP464" s="160"/>
      <c r="IQ464" s="160"/>
      <c r="IR464" s="160"/>
      <c r="IS464" s="160"/>
      <c r="IT464" s="160"/>
      <c r="IU464" s="160"/>
      <c r="IV464" s="160"/>
      <c r="IW464" s="160"/>
      <c r="IX464" s="160"/>
      <c r="IY464" s="160"/>
      <c r="IZ464" s="160"/>
      <c r="JA464" s="160"/>
      <c r="JB464" s="160"/>
      <c r="JC464" s="160"/>
      <c r="JD464" s="160"/>
      <c r="JE464" s="160"/>
      <c r="JF464" s="160"/>
      <c r="JG464" s="160"/>
      <c r="JH464" s="160"/>
      <c r="JI464" s="160"/>
      <c r="JJ464" s="160"/>
      <c r="JK464" s="160"/>
      <c r="JL464" s="160"/>
      <c r="JM464" s="160"/>
      <c r="JN464" s="160"/>
      <c r="JO464" s="160"/>
      <c r="JP464" s="160"/>
      <c r="JQ464" s="160"/>
      <c r="JR464" s="160"/>
      <c r="JS464" s="160"/>
      <c r="JT464" s="160"/>
      <c r="JU464" s="160"/>
      <c r="JV464" s="160"/>
      <c r="JW464" s="160"/>
      <c r="JX464" s="160"/>
      <c r="JY464" s="160"/>
      <c r="JZ464" s="160"/>
      <c r="KA464" s="160"/>
      <c r="KB464" s="160"/>
      <c r="KC464" s="160"/>
      <c r="KD464" s="160"/>
      <c r="KE464" s="160"/>
      <c r="KF464" s="160"/>
      <c r="KG464" s="160"/>
      <c r="KH464" s="160"/>
      <c r="KI464" s="160"/>
      <c r="KJ464" s="160"/>
      <c r="KK464" s="160"/>
      <c r="KL464" s="160"/>
      <c r="KM464" s="160"/>
      <c r="KN464" s="160"/>
      <c r="KO464" s="160"/>
      <c r="KP464" s="160"/>
      <c r="KQ464" s="160"/>
      <c r="KR464" s="160"/>
      <c r="KS464" s="160"/>
      <c r="KT464" s="160"/>
      <c r="KU464" s="160"/>
      <c r="KV464" s="160"/>
      <c r="KW464" s="160"/>
      <c r="KX464" s="160"/>
      <c r="KY464" s="160"/>
      <c r="KZ464" s="160"/>
      <c r="LA464" s="160"/>
      <c r="LB464" s="160"/>
      <c r="LC464" s="160"/>
      <c r="LD464" s="160"/>
      <c r="LE464" s="160"/>
      <c r="LF464" s="160"/>
      <c r="LG464" s="160"/>
      <c r="LH464" s="160"/>
      <c r="LI464" s="160"/>
      <c r="LJ464" s="160"/>
      <c r="LK464" s="160"/>
      <c r="LL464" s="160"/>
      <c r="LM464" s="160"/>
      <c r="LN464" s="160"/>
      <c r="LO464" s="160"/>
      <c r="LP464" s="160"/>
      <c r="LQ464" s="160"/>
      <c r="LR464" s="160"/>
      <c r="LS464" s="160"/>
      <c r="LT464" s="160"/>
      <c r="LU464" s="160"/>
      <c r="LV464" s="160"/>
      <c r="LW464" s="160"/>
      <c r="LX464" s="160"/>
      <c r="LY464" s="160"/>
      <c r="LZ464" s="160"/>
      <c r="MA464" s="160"/>
      <c r="MB464" s="160"/>
      <c r="MC464" s="160"/>
      <c r="MD464" s="160"/>
      <c r="ME464" s="160"/>
      <c r="MF464" s="160"/>
      <c r="MG464" s="160"/>
      <c r="MH464" s="160"/>
      <c r="MI464" s="160"/>
      <c r="MJ464" s="160"/>
      <c r="MK464" s="160"/>
      <c r="ML464" s="160"/>
      <c r="MM464" s="160"/>
      <c r="MN464" s="160"/>
      <c r="MO464" s="160"/>
      <c r="MP464" s="160"/>
      <c r="MQ464" s="160"/>
      <c r="MR464" s="160"/>
      <c r="MS464" s="160"/>
      <c r="MT464" s="160"/>
      <c r="MU464" s="160"/>
      <c r="MV464" s="160"/>
      <c r="MW464" s="160"/>
      <c r="MX464" s="160"/>
      <c r="MY464" s="160"/>
      <c r="MZ464" s="160"/>
      <c r="NA464" s="160"/>
      <c r="NB464" s="160"/>
      <c r="NC464" s="160"/>
      <c r="ND464" s="160"/>
      <c r="NE464" s="160"/>
      <c r="NF464" s="160"/>
      <c r="NG464" s="160"/>
      <c r="NH464" s="160"/>
      <c r="NI464" s="160"/>
      <c r="NJ464" s="160"/>
      <c r="NK464" s="160"/>
      <c r="NL464" s="160"/>
      <c r="NM464" s="160"/>
      <c r="NN464" s="160"/>
      <c r="NO464" s="160"/>
      <c r="NP464" s="160"/>
      <c r="NQ464" s="160"/>
      <c r="NR464" s="160"/>
      <c r="NS464" s="160"/>
      <c r="NT464" s="160"/>
      <c r="NU464" s="160"/>
      <c r="NV464" s="160"/>
      <c r="NW464" s="160"/>
      <c r="NX464" s="160"/>
      <c r="NY464" s="160"/>
      <c r="NZ464" s="160"/>
      <c r="OA464" s="160"/>
      <c r="OB464" s="160"/>
      <c r="OC464" s="160"/>
      <c r="OD464" s="160"/>
      <c r="OE464" s="160"/>
      <c r="OF464" s="160"/>
      <c r="OG464" s="160"/>
      <c r="OH464" s="160"/>
      <c r="OI464" s="160"/>
      <c r="OJ464" s="160"/>
      <c r="OK464" s="160"/>
      <c r="OL464" s="160"/>
      <c r="OM464" s="160"/>
      <c r="ON464" s="160"/>
      <c r="OO464" s="160"/>
      <c r="OP464" s="160"/>
      <c r="OQ464" s="160"/>
      <c r="OR464" s="160"/>
      <c r="OS464" s="160"/>
      <c r="OT464" s="160"/>
      <c r="OU464" s="160"/>
      <c r="OV464" s="160"/>
      <c r="OW464" s="160"/>
      <c r="OX464" s="160"/>
      <c r="OY464" s="160"/>
      <c r="OZ464" s="160"/>
      <c r="PA464" s="160"/>
      <c r="PB464" s="160"/>
      <c r="PC464" s="160"/>
      <c r="PD464" s="160"/>
      <c r="PE464" s="160"/>
      <c r="PF464" s="160"/>
      <c r="PG464" s="160"/>
      <c r="PH464" s="160"/>
      <c r="PI464" s="160"/>
      <c r="PJ464" s="160"/>
      <c r="PK464" s="160"/>
      <c r="PL464" s="160"/>
      <c r="PM464" s="160"/>
      <c r="PN464" s="160"/>
      <c r="PO464" s="160"/>
      <c r="PP464" s="160"/>
      <c r="PQ464" s="160"/>
      <c r="PR464" s="160"/>
      <c r="PS464" s="160"/>
      <c r="PT464" s="160"/>
      <c r="PU464" s="160"/>
      <c r="PV464" s="160"/>
      <c r="PW464" s="160"/>
      <c r="PX464" s="160"/>
      <c r="PY464" s="160"/>
      <c r="PZ464" s="160"/>
      <c r="QA464" s="160"/>
      <c r="QB464" s="160"/>
      <c r="QC464" s="160"/>
      <c r="QD464" s="160"/>
      <c r="QE464" s="160"/>
      <c r="QF464" s="160"/>
      <c r="QG464" s="160"/>
      <c r="QH464" s="160"/>
      <c r="QI464" s="160"/>
      <c r="QJ464" s="160"/>
      <c r="QK464" s="160"/>
      <c r="QL464" s="160"/>
      <c r="QM464" s="160"/>
      <c r="QN464" s="160"/>
      <c r="QO464" s="160"/>
      <c r="QP464" s="160"/>
      <c r="QQ464" s="160"/>
      <c r="QR464" s="160"/>
      <c r="QS464" s="160"/>
      <c r="QT464" s="160"/>
      <c r="QU464" s="160"/>
      <c r="QV464" s="160"/>
      <c r="QW464" s="160"/>
      <c r="QX464" s="160"/>
      <c r="QY464" s="160"/>
      <c r="QZ464" s="160"/>
      <c r="RA464" s="160"/>
      <c r="RB464" s="160"/>
      <c r="RC464" s="160"/>
      <c r="RD464" s="160"/>
      <c r="RE464" s="160"/>
      <c r="RF464" s="160"/>
      <c r="RG464" s="160"/>
      <c r="RH464" s="160"/>
      <c r="RI464" s="160"/>
      <c r="RJ464" s="160"/>
      <c r="RK464" s="160"/>
      <c r="RL464" s="160"/>
      <c r="RM464" s="160"/>
      <c r="RN464" s="160"/>
      <c r="RO464" s="160"/>
      <c r="RP464" s="160"/>
      <c r="RQ464" s="160"/>
      <c r="RR464" s="160"/>
      <c r="RS464" s="160"/>
      <c r="RT464" s="160"/>
      <c r="RU464" s="160"/>
      <c r="RV464" s="160"/>
      <c r="RW464" s="160"/>
      <c r="RX464" s="160"/>
      <c r="RY464" s="160"/>
      <c r="RZ464" s="160"/>
      <c r="SA464" s="160"/>
      <c r="SB464" s="160"/>
      <c r="SC464" s="160"/>
      <c r="SD464" s="160"/>
      <c r="SE464" s="160"/>
      <c r="SF464" s="160"/>
      <c r="SG464" s="160"/>
      <c r="SH464" s="160"/>
      <c r="SI464" s="160"/>
      <c r="SJ464" s="160"/>
      <c r="SK464" s="160"/>
      <c r="SL464" s="160"/>
      <c r="SM464" s="160"/>
      <c r="SN464" s="160"/>
      <c r="SO464" s="160"/>
      <c r="SP464" s="160"/>
      <c r="SQ464" s="160"/>
      <c r="SR464" s="160"/>
      <c r="SS464" s="160"/>
      <c r="ST464" s="160"/>
      <c r="SU464" s="160"/>
      <c r="SV464" s="160"/>
      <c r="SW464" s="160"/>
      <c r="SX464" s="160"/>
      <c r="SY464" s="160"/>
      <c r="SZ464" s="160"/>
      <c r="TA464" s="160"/>
      <c r="TB464" s="160"/>
      <c r="TC464" s="160"/>
      <c r="TD464" s="160"/>
      <c r="TE464" s="160"/>
      <c r="TF464" s="160"/>
    </row>
    <row r="465" spans="1:526">
      <c r="A465" s="160"/>
      <c r="B465" s="160"/>
      <c r="C465" s="160"/>
      <c r="D465" s="160"/>
      <c r="E465" s="160"/>
      <c r="F465" s="160"/>
      <c r="G465" s="160"/>
      <c r="H465" s="160"/>
      <c r="I465" s="160"/>
      <c r="J465" s="160"/>
      <c r="K465" s="160"/>
      <c r="L465" s="160"/>
      <c r="M465" s="160"/>
      <c r="N465" s="160"/>
      <c r="O465" s="160"/>
      <c r="P465" s="160"/>
      <c r="Q465" s="160"/>
      <c r="R465" s="160"/>
      <c r="S465" s="160"/>
      <c r="T465" s="160"/>
      <c r="U465" s="160"/>
      <c r="V465" s="160"/>
      <c r="W465" s="160"/>
      <c r="X465" s="160"/>
      <c r="Y465" s="160"/>
      <c r="Z465" s="160"/>
      <c r="AA465" s="160"/>
      <c r="AB465" s="160"/>
      <c r="AC465" s="160"/>
      <c r="AD465" s="160"/>
      <c r="AE465" s="160"/>
      <c r="AF465" s="160"/>
      <c r="AG465" s="160"/>
      <c r="AH465" s="160"/>
      <c r="AI465" s="160"/>
      <c r="AJ465" s="160"/>
      <c r="AK465" s="160"/>
      <c r="AL465" s="160"/>
      <c r="AM465" s="160"/>
      <c r="AN465" s="160"/>
      <c r="AO465" s="160"/>
      <c r="AP465" s="160"/>
      <c r="AQ465" s="160"/>
      <c r="AR465" s="160"/>
      <c r="AS465" s="160"/>
      <c r="AT465" s="160"/>
      <c r="AU465" s="160"/>
      <c r="AV465" s="160"/>
      <c r="AW465" s="160"/>
      <c r="AX465" s="160"/>
      <c r="AY465" s="160"/>
      <c r="AZ465" s="160"/>
      <c r="BA465" s="160"/>
      <c r="BB465" s="160"/>
      <c r="BC465" s="160"/>
      <c r="BD465" s="160"/>
      <c r="BE465" s="160"/>
      <c r="BF465" s="160"/>
      <c r="BG465" s="160"/>
      <c r="BH465" s="160"/>
      <c r="BI465" s="160"/>
      <c r="BJ465" s="160"/>
      <c r="BK465" s="160"/>
      <c r="BL465" s="160"/>
      <c r="BM465" s="160"/>
      <c r="BN465" s="160"/>
      <c r="BO465" s="160"/>
      <c r="BP465" s="160"/>
      <c r="BQ465" s="160"/>
      <c r="BR465" s="160"/>
      <c r="BS465" s="160"/>
      <c r="BT465" s="160"/>
      <c r="BU465" s="160"/>
      <c r="BV465" s="160"/>
      <c r="BW465" s="160"/>
      <c r="BX465" s="160"/>
      <c r="BY465" s="160"/>
      <c r="BZ465" s="160"/>
      <c r="CA465" s="160"/>
      <c r="CB465" s="160"/>
      <c r="CC465" s="160"/>
      <c r="CD465" s="160"/>
      <c r="CE465" s="160"/>
      <c r="CF465" s="160"/>
      <c r="CG465" s="160"/>
      <c r="CH465" s="160"/>
      <c r="CI465" s="160"/>
      <c r="CJ465" s="160"/>
      <c r="CK465" s="160"/>
      <c r="CL465" s="160"/>
      <c r="CM465" s="160"/>
      <c r="CN465" s="160"/>
      <c r="CO465" s="160"/>
      <c r="CP465" s="160"/>
      <c r="CQ465" s="160"/>
      <c r="CR465" s="160"/>
      <c r="CS465" s="160"/>
      <c r="CT465" s="160"/>
      <c r="CU465" s="160"/>
      <c r="CV465" s="160"/>
      <c r="CW465" s="160"/>
      <c r="CX465" s="160"/>
      <c r="CY465" s="160"/>
      <c r="CZ465" s="160"/>
      <c r="DA465" s="160"/>
      <c r="DB465" s="160"/>
      <c r="DC465" s="160"/>
      <c r="DD465" s="160"/>
      <c r="DE465" s="160"/>
      <c r="DF465" s="160"/>
      <c r="DG465" s="160"/>
      <c r="DH465" s="160"/>
      <c r="DI465" s="160"/>
      <c r="DJ465" s="160"/>
      <c r="DK465" s="160"/>
      <c r="DL465" s="160"/>
      <c r="DM465" s="160"/>
      <c r="DN465" s="160"/>
      <c r="DO465" s="160"/>
      <c r="DP465" s="160"/>
      <c r="DQ465" s="160"/>
      <c r="DR465" s="160"/>
      <c r="DS465" s="160"/>
      <c r="DT465" s="160"/>
      <c r="DU465" s="160"/>
      <c r="DV465" s="160"/>
      <c r="DW465" s="160"/>
      <c r="DX465" s="160"/>
      <c r="DY465" s="160"/>
      <c r="DZ465" s="160"/>
      <c r="EA465" s="160"/>
      <c r="EB465" s="160"/>
      <c r="EC465" s="160"/>
      <c r="ED465" s="160"/>
      <c r="EE465" s="160"/>
      <c r="EF465" s="160"/>
      <c r="EG465" s="160"/>
      <c r="EH465" s="160"/>
      <c r="EI465" s="160"/>
      <c r="EJ465" s="160"/>
      <c r="EK465" s="160"/>
      <c r="EL465" s="160"/>
      <c r="EM465" s="160"/>
      <c r="EN465" s="160"/>
      <c r="EO465" s="160"/>
      <c r="EP465" s="160"/>
      <c r="EQ465" s="160"/>
      <c r="ER465" s="160"/>
      <c r="ES465" s="160"/>
      <c r="ET465" s="160"/>
      <c r="EU465" s="160"/>
      <c r="EV465" s="160"/>
      <c r="EW465" s="160"/>
      <c r="EX465" s="160"/>
      <c r="EY465" s="160"/>
      <c r="EZ465" s="160"/>
      <c r="FA465" s="160"/>
      <c r="FB465" s="160"/>
      <c r="FC465" s="160"/>
      <c r="FD465" s="160"/>
      <c r="FE465" s="160"/>
      <c r="FF465" s="160"/>
      <c r="FG465" s="160"/>
      <c r="FH465" s="160"/>
      <c r="FI465" s="160"/>
      <c r="FJ465" s="160"/>
      <c r="FK465" s="160"/>
      <c r="FL465" s="160"/>
      <c r="FM465" s="160"/>
      <c r="FN465" s="160"/>
      <c r="FO465" s="160"/>
      <c r="FP465" s="160"/>
      <c r="FQ465" s="160"/>
      <c r="FR465" s="160"/>
      <c r="FS465" s="160"/>
      <c r="FT465" s="160"/>
      <c r="FU465" s="160"/>
      <c r="FV465" s="160"/>
      <c r="FW465" s="160"/>
      <c r="FX465" s="160"/>
      <c r="FY465" s="160"/>
      <c r="FZ465" s="160"/>
      <c r="GA465" s="160"/>
      <c r="GB465" s="160"/>
      <c r="GC465" s="160"/>
      <c r="GD465" s="160"/>
      <c r="GE465" s="160"/>
      <c r="GF465" s="160"/>
      <c r="GG465" s="160"/>
      <c r="GH465" s="160"/>
      <c r="GI465" s="160"/>
      <c r="GJ465" s="160"/>
      <c r="GK465" s="160"/>
      <c r="GL465" s="160"/>
      <c r="GM465" s="160"/>
      <c r="GN465" s="160"/>
      <c r="GO465" s="160"/>
      <c r="GP465" s="160"/>
      <c r="GQ465" s="160"/>
      <c r="GR465" s="160"/>
      <c r="GS465" s="160"/>
      <c r="GT465" s="160"/>
      <c r="GU465" s="160"/>
      <c r="GV465" s="160"/>
      <c r="GW465" s="160"/>
      <c r="GX465" s="160"/>
      <c r="GY465" s="160"/>
      <c r="GZ465" s="160"/>
      <c r="HA465" s="160"/>
      <c r="HB465" s="160"/>
      <c r="HC465" s="160"/>
      <c r="HD465" s="160"/>
      <c r="HE465" s="160"/>
      <c r="HF465" s="160"/>
      <c r="HG465" s="160"/>
      <c r="HH465" s="160"/>
      <c r="HI465" s="160"/>
      <c r="HJ465" s="160"/>
      <c r="HK465" s="160"/>
      <c r="HL465" s="160"/>
      <c r="HM465" s="160"/>
      <c r="HN465" s="160"/>
      <c r="HO465" s="160"/>
      <c r="HP465" s="160"/>
      <c r="HQ465" s="160"/>
      <c r="HR465" s="160"/>
      <c r="HS465" s="160"/>
      <c r="HT465" s="160"/>
      <c r="HU465" s="160"/>
      <c r="HV465" s="160"/>
      <c r="HW465" s="160"/>
      <c r="HX465" s="160"/>
      <c r="HY465" s="160"/>
      <c r="HZ465" s="160"/>
      <c r="IA465" s="160"/>
      <c r="IB465" s="160"/>
      <c r="IC465" s="160"/>
      <c r="ID465" s="160"/>
      <c r="IE465" s="160"/>
      <c r="IF465" s="160"/>
      <c r="IG465" s="160"/>
      <c r="IH465" s="160"/>
      <c r="II465" s="160"/>
      <c r="IJ465" s="160"/>
      <c r="IK465" s="160"/>
      <c r="IL465" s="160"/>
      <c r="IM465" s="160"/>
      <c r="IN465" s="160"/>
      <c r="IO465" s="160"/>
      <c r="IP465" s="160"/>
      <c r="IQ465" s="160"/>
      <c r="IR465" s="160"/>
      <c r="IS465" s="160"/>
      <c r="IT465" s="160"/>
      <c r="IU465" s="160"/>
      <c r="IV465" s="160"/>
      <c r="IW465" s="160"/>
      <c r="IX465" s="160"/>
      <c r="IY465" s="160"/>
      <c r="IZ465" s="160"/>
      <c r="JA465" s="160"/>
      <c r="JB465" s="160"/>
      <c r="JC465" s="160"/>
      <c r="JD465" s="160"/>
      <c r="JE465" s="160"/>
      <c r="JF465" s="160"/>
      <c r="JG465" s="160"/>
      <c r="JH465" s="160"/>
      <c r="JI465" s="160"/>
      <c r="JJ465" s="160"/>
      <c r="JK465" s="160"/>
      <c r="JL465" s="160"/>
      <c r="JM465" s="160"/>
      <c r="JN465" s="160"/>
      <c r="JO465" s="160"/>
      <c r="JP465" s="160"/>
      <c r="JQ465" s="160"/>
      <c r="JR465" s="160"/>
      <c r="JS465" s="160"/>
      <c r="JT465" s="160"/>
      <c r="JU465" s="160"/>
      <c r="JV465" s="160"/>
      <c r="JW465" s="160"/>
      <c r="JX465" s="160"/>
      <c r="JY465" s="160"/>
      <c r="JZ465" s="160"/>
      <c r="KA465" s="160"/>
      <c r="KB465" s="160"/>
      <c r="KC465" s="160"/>
      <c r="KD465" s="160"/>
      <c r="KE465" s="160"/>
      <c r="KF465" s="160"/>
      <c r="KG465" s="160"/>
      <c r="KH465" s="160"/>
      <c r="KI465" s="160"/>
      <c r="KJ465" s="160"/>
      <c r="KK465" s="160"/>
      <c r="KL465" s="160"/>
      <c r="KM465" s="160"/>
      <c r="KN465" s="160"/>
      <c r="KO465" s="160"/>
      <c r="KP465" s="160"/>
      <c r="KQ465" s="160"/>
      <c r="KR465" s="160"/>
      <c r="KS465" s="160"/>
      <c r="KT465" s="160"/>
      <c r="KU465" s="160"/>
      <c r="KV465" s="160"/>
      <c r="KW465" s="160"/>
      <c r="KX465" s="160"/>
      <c r="KY465" s="160"/>
      <c r="KZ465" s="160"/>
      <c r="LA465" s="160"/>
      <c r="LB465" s="160"/>
      <c r="LC465" s="160"/>
      <c r="LD465" s="160"/>
      <c r="LE465" s="160"/>
      <c r="LF465" s="160"/>
      <c r="LG465" s="160"/>
      <c r="LH465" s="160"/>
      <c r="LI465" s="160"/>
      <c r="LJ465" s="160"/>
      <c r="LK465" s="160"/>
      <c r="LL465" s="160"/>
      <c r="LM465" s="160"/>
      <c r="LN465" s="160"/>
      <c r="LO465" s="160"/>
      <c r="LP465" s="160"/>
      <c r="LQ465" s="160"/>
      <c r="LR465" s="160"/>
      <c r="LS465" s="160"/>
      <c r="LT465" s="160"/>
      <c r="LU465" s="160"/>
      <c r="LV465" s="160"/>
      <c r="LW465" s="160"/>
      <c r="LX465" s="160"/>
      <c r="LY465" s="160"/>
      <c r="LZ465" s="160"/>
      <c r="MA465" s="160"/>
      <c r="MB465" s="160"/>
      <c r="MC465" s="160"/>
      <c r="MD465" s="160"/>
      <c r="ME465" s="160"/>
      <c r="MF465" s="160"/>
      <c r="MG465" s="160"/>
      <c r="MH465" s="160"/>
      <c r="MI465" s="160"/>
      <c r="MJ465" s="160"/>
      <c r="MK465" s="160"/>
      <c r="ML465" s="160"/>
      <c r="MM465" s="160"/>
      <c r="MN465" s="160"/>
      <c r="MO465" s="160"/>
      <c r="MP465" s="160"/>
      <c r="MQ465" s="160"/>
      <c r="MR465" s="160"/>
      <c r="MS465" s="160"/>
      <c r="MT465" s="160"/>
      <c r="MU465" s="160"/>
      <c r="MV465" s="160"/>
      <c r="MW465" s="160"/>
      <c r="MX465" s="160"/>
      <c r="MY465" s="160"/>
      <c r="MZ465" s="160"/>
      <c r="NA465" s="160"/>
      <c r="NB465" s="160"/>
      <c r="NC465" s="160"/>
      <c r="ND465" s="160"/>
      <c r="NE465" s="160"/>
      <c r="NF465" s="160"/>
      <c r="NG465" s="160"/>
      <c r="NH465" s="160"/>
      <c r="NI465" s="160"/>
      <c r="NJ465" s="160"/>
      <c r="NK465" s="160"/>
      <c r="NL465" s="160"/>
      <c r="NM465" s="160"/>
      <c r="NN465" s="160"/>
      <c r="NO465" s="160"/>
      <c r="NP465" s="160"/>
      <c r="NQ465" s="160"/>
      <c r="NR465" s="160"/>
      <c r="NS465" s="160"/>
      <c r="NT465" s="160"/>
      <c r="NU465" s="160"/>
      <c r="NV465" s="160"/>
      <c r="NW465" s="160"/>
      <c r="NX465" s="160"/>
      <c r="NY465" s="160"/>
      <c r="NZ465" s="160"/>
      <c r="OA465" s="160"/>
      <c r="OB465" s="160"/>
      <c r="OC465" s="160"/>
      <c r="OD465" s="160"/>
      <c r="OE465" s="160"/>
      <c r="OF465" s="160"/>
      <c r="OG465" s="160"/>
      <c r="OH465" s="160"/>
      <c r="OI465" s="160"/>
      <c r="OJ465" s="160"/>
      <c r="OK465" s="160"/>
      <c r="OL465" s="160"/>
      <c r="OM465" s="160"/>
      <c r="ON465" s="160"/>
      <c r="OO465" s="160"/>
      <c r="OP465" s="160"/>
      <c r="OQ465" s="160"/>
      <c r="OR465" s="160"/>
      <c r="OS465" s="160"/>
      <c r="OT465" s="160"/>
      <c r="OU465" s="160"/>
      <c r="OV465" s="160"/>
      <c r="OW465" s="160"/>
      <c r="OX465" s="160"/>
      <c r="OY465" s="160"/>
      <c r="OZ465" s="160"/>
      <c r="PA465" s="160"/>
      <c r="PB465" s="160"/>
      <c r="PC465" s="160"/>
      <c r="PD465" s="160"/>
      <c r="PE465" s="160"/>
      <c r="PF465" s="160"/>
      <c r="PG465" s="160"/>
      <c r="PH465" s="160"/>
      <c r="PI465" s="160"/>
      <c r="PJ465" s="160"/>
      <c r="PK465" s="160"/>
      <c r="PL465" s="160"/>
      <c r="PM465" s="160"/>
      <c r="PN465" s="160"/>
      <c r="PO465" s="160"/>
      <c r="PP465" s="160"/>
      <c r="PQ465" s="160"/>
      <c r="PR465" s="160"/>
      <c r="PS465" s="160"/>
      <c r="PT465" s="160"/>
      <c r="PU465" s="160"/>
      <c r="PV465" s="160"/>
      <c r="PW465" s="160"/>
      <c r="PX465" s="160"/>
      <c r="PY465" s="160"/>
      <c r="PZ465" s="160"/>
      <c r="QA465" s="160"/>
      <c r="QB465" s="160"/>
      <c r="QC465" s="160"/>
      <c r="QD465" s="160"/>
      <c r="QE465" s="160"/>
      <c r="QF465" s="160"/>
      <c r="QG465" s="160"/>
      <c r="QH465" s="160"/>
      <c r="QI465" s="160"/>
      <c r="QJ465" s="160"/>
      <c r="QK465" s="160"/>
      <c r="QL465" s="160"/>
      <c r="QM465" s="160"/>
      <c r="QN465" s="160"/>
      <c r="QO465" s="160"/>
      <c r="QP465" s="160"/>
      <c r="QQ465" s="160"/>
      <c r="QR465" s="160"/>
      <c r="QS465" s="160"/>
      <c r="QT465" s="160"/>
      <c r="QU465" s="160"/>
      <c r="QV465" s="160"/>
      <c r="QW465" s="160"/>
      <c r="QX465" s="160"/>
      <c r="QY465" s="160"/>
      <c r="QZ465" s="160"/>
      <c r="RA465" s="160"/>
      <c r="RB465" s="160"/>
      <c r="RC465" s="160"/>
      <c r="RD465" s="160"/>
      <c r="RE465" s="160"/>
      <c r="RF465" s="160"/>
      <c r="RG465" s="160"/>
      <c r="RH465" s="160"/>
      <c r="RI465" s="160"/>
      <c r="RJ465" s="160"/>
      <c r="RK465" s="160"/>
      <c r="RL465" s="160"/>
      <c r="RM465" s="160"/>
      <c r="RN465" s="160"/>
      <c r="RO465" s="160"/>
      <c r="RP465" s="160"/>
      <c r="RQ465" s="160"/>
      <c r="RR465" s="160"/>
      <c r="RS465" s="160"/>
      <c r="RT465" s="160"/>
      <c r="RU465" s="160"/>
      <c r="RV465" s="160"/>
      <c r="RW465" s="160"/>
      <c r="RX465" s="160"/>
      <c r="RY465" s="160"/>
      <c r="RZ465" s="160"/>
      <c r="SA465" s="160"/>
      <c r="SB465" s="160"/>
      <c r="SC465" s="160"/>
      <c r="SD465" s="160"/>
      <c r="SE465" s="160"/>
      <c r="SF465" s="160"/>
      <c r="SG465" s="160"/>
      <c r="SH465" s="160"/>
      <c r="SI465" s="160"/>
      <c r="SJ465" s="160"/>
      <c r="SK465" s="160"/>
      <c r="SL465" s="160"/>
      <c r="SM465" s="160"/>
      <c r="SN465" s="160"/>
      <c r="SO465" s="160"/>
      <c r="SP465" s="160"/>
      <c r="SQ465" s="160"/>
      <c r="SR465" s="160"/>
      <c r="SS465" s="160"/>
      <c r="ST465" s="160"/>
      <c r="SU465" s="160"/>
      <c r="SV465" s="160"/>
      <c r="SW465" s="160"/>
      <c r="SX465" s="160"/>
      <c r="SY465" s="160"/>
      <c r="SZ465" s="160"/>
      <c r="TA465" s="160"/>
      <c r="TB465" s="160"/>
      <c r="TC465" s="160"/>
      <c r="TD465" s="160"/>
      <c r="TE465" s="160"/>
      <c r="TF465" s="160"/>
    </row>
    <row r="466" spans="1:526">
      <c r="A466" s="160"/>
      <c r="B466" s="160"/>
      <c r="C466" s="160"/>
      <c r="D466" s="160"/>
      <c r="E466" s="160"/>
      <c r="F466" s="160"/>
      <c r="G466" s="160"/>
      <c r="H466" s="160"/>
      <c r="I466" s="160"/>
      <c r="J466" s="160"/>
      <c r="K466" s="160"/>
      <c r="L466" s="160"/>
      <c r="M466" s="160"/>
      <c r="N466" s="160"/>
      <c r="O466" s="160"/>
      <c r="P466" s="160"/>
      <c r="Q466" s="160"/>
      <c r="R466" s="160"/>
      <c r="S466" s="160"/>
      <c r="T466" s="160"/>
      <c r="U466" s="160"/>
      <c r="V466" s="160"/>
      <c r="W466" s="160"/>
      <c r="X466" s="160"/>
      <c r="Y466" s="160"/>
      <c r="Z466" s="160"/>
      <c r="AA466" s="160"/>
      <c r="AB466" s="160"/>
      <c r="AC466" s="160"/>
      <c r="AD466" s="160"/>
      <c r="AE466" s="160"/>
      <c r="AF466" s="160"/>
      <c r="AG466" s="160"/>
      <c r="AH466" s="160"/>
      <c r="AI466" s="160"/>
      <c r="AJ466" s="160"/>
      <c r="AK466" s="160"/>
      <c r="AL466" s="160"/>
      <c r="AM466" s="160"/>
      <c r="AN466" s="160"/>
      <c r="AO466" s="160"/>
      <c r="AP466" s="160"/>
      <c r="AQ466" s="160"/>
      <c r="AR466" s="160"/>
      <c r="AS466" s="160"/>
      <c r="AT466" s="160"/>
      <c r="AU466" s="160"/>
      <c r="AV466" s="160"/>
      <c r="AW466" s="160"/>
      <c r="AX466" s="160"/>
      <c r="AY466" s="160"/>
      <c r="AZ466" s="160"/>
      <c r="BA466" s="160"/>
      <c r="BB466" s="160"/>
      <c r="BC466" s="160"/>
      <c r="BD466" s="160"/>
      <c r="BE466" s="160"/>
      <c r="BF466" s="160"/>
      <c r="BG466" s="160"/>
      <c r="BH466" s="160"/>
      <c r="BI466" s="160"/>
      <c r="BJ466" s="160"/>
      <c r="BK466" s="160"/>
      <c r="BL466" s="160"/>
      <c r="BM466" s="160"/>
      <c r="BN466" s="160"/>
      <c r="BO466" s="160"/>
      <c r="BP466" s="160"/>
      <c r="BQ466" s="160"/>
      <c r="BR466" s="160"/>
      <c r="BS466" s="160"/>
      <c r="BT466" s="160"/>
      <c r="BU466" s="160"/>
      <c r="BV466" s="160"/>
      <c r="BW466" s="160"/>
      <c r="BX466" s="160"/>
      <c r="BY466" s="160"/>
      <c r="BZ466" s="160"/>
      <c r="CA466" s="160"/>
      <c r="CB466" s="160"/>
      <c r="CC466" s="160"/>
      <c r="CD466" s="160"/>
      <c r="CE466" s="160"/>
      <c r="CF466" s="160"/>
      <c r="CG466" s="160"/>
      <c r="CH466" s="160"/>
      <c r="CI466" s="160"/>
      <c r="CJ466" s="160"/>
      <c r="CK466" s="160"/>
      <c r="CL466" s="160"/>
      <c r="CM466" s="160"/>
      <c r="CN466" s="160"/>
      <c r="CO466" s="160"/>
      <c r="CP466" s="160"/>
      <c r="CQ466" s="160"/>
      <c r="CR466" s="160"/>
      <c r="CS466" s="160"/>
      <c r="CT466" s="160"/>
      <c r="CU466" s="160"/>
      <c r="CV466" s="160"/>
      <c r="CW466" s="160"/>
      <c r="CX466" s="160"/>
      <c r="CY466" s="160"/>
      <c r="CZ466" s="160"/>
      <c r="DA466" s="160"/>
      <c r="DB466" s="160"/>
      <c r="DC466" s="160"/>
      <c r="DD466" s="160"/>
      <c r="DE466" s="160"/>
      <c r="DF466" s="160"/>
      <c r="DG466" s="160"/>
      <c r="DH466" s="160"/>
      <c r="DI466" s="160"/>
      <c r="DJ466" s="160"/>
      <c r="DK466" s="160"/>
      <c r="DL466" s="160"/>
      <c r="DM466" s="160"/>
      <c r="DN466" s="160"/>
      <c r="DO466" s="160"/>
      <c r="DP466" s="160"/>
      <c r="DQ466" s="160"/>
      <c r="DR466" s="160"/>
      <c r="DS466" s="160"/>
      <c r="DT466" s="160"/>
      <c r="DU466" s="160"/>
      <c r="DV466" s="160"/>
      <c r="DW466" s="160"/>
      <c r="DX466" s="160"/>
      <c r="DY466" s="160"/>
      <c r="DZ466" s="160"/>
      <c r="EA466" s="160"/>
      <c r="EB466" s="160"/>
      <c r="EC466" s="160"/>
      <c r="ED466" s="160"/>
      <c r="EE466" s="160"/>
      <c r="EF466" s="160"/>
      <c r="EG466" s="160"/>
      <c r="EH466" s="160"/>
      <c r="EI466" s="160"/>
      <c r="EJ466" s="160"/>
      <c r="EK466" s="160"/>
      <c r="EL466" s="160"/>
      <c r="EM466" s="160"/>
      <c r="EN466" s="160"/>
      <c r="EO466" s="160"/>
      <c r="EP466" s="160"/>
      <c r="EQ466" s="160"/>
      <c r="ER466" s="160"/>
      <c r="ES466" s="160"/>
      <c r="ET466" s="160"/>
      <c r="EU466" s="160"/>
      <c r="EV466" s="160"/>
      <c r="EW466" s="160"/>
      <c r="EX466" s="160"/>
      <c r="EY466" s="160"/>
      <c r="EZ466" s="160"/>
      <c r="FA466" s="160"/>
      <c r="FB466" s="160"/>
      <c r="FC466" s="160"/>
      <c r="FD466" s="160"/>
      <c r="FE466" s="160"/>
      <c r="FF466" s="160"/>
      <c r="FG466" s="160"/>
      <c r="FH466" s="160"/>
      <c r="FI466" s="160"/>
      <c r="FJ466" s="160"/>
      <c r="FK466" s="160"/>
      <c r="FL466" s="160"/>
      <c r="FM466" s="160"/>
      <c r="FN466" s="160"/>
      <c r="FO466" s="160"/>
      <c r="FP466" s="160"/>
      <c r="FQ466" s="160"/>
      <c r="FR466" s="160"/>
      <c r="FS466" s="160"/>
      <c r="FT466" s="160"/>
      <c r="FU466" s="160"/>
      <c r="FV466" s="160"/>
      <c r="FW466" s="160"/>
      <c r="FX466" s="160"/>
      <c r="FY466" s="160"/>
      <c r="FZ466" s="160"/>
      <c r="GA466" s="160"/>
      <c r="GB466" s="160"/>
      <c r="GC466" s="160"/>
      <c r="GD466" s="160"/>
      <c r="GE466" s="160"/>
      <c r="GF466" s="160"/>
      <c r="GG466" s="160"/>
      <c r="GH466" s="160"/>
      <c r="GI466" s="160"/>
      <c r="GJ466" s="160"/>
      <c r="GK466" s="160"/>
      <c r="GL466" s="160"/>
      <c r="GM466" s="160"/>
      <c r="GN466" s="160"/>
      <c r="GO466" s="160"/>
      <c r="GP466" s="160"/>
      <c r="GQ466" s="160"/>
      <c r="GR466" s="160"/>
      <c r="GS466" s="160"/>
      <c r="GT466" s="160"/>
      <c r="GU466" s="160"/>
      <c r="GV466" s="160"/>
      <c r="GW466" s="160"/>
      <c r="GX466" s="160"/>
      <c r="GY466" s="160"/>
      <c r="GZ466" s="160"/>
      <c r="HA466" s="160"/>
      <c r="HB466" s="160"/>
      <c r="HC466" s="160"/>
      <c r="HD466" s="160"/>
      <c r="HE466" s="160"/>
      <c r="HF466" s="160"/>
      <c r="HG466" s="160"/>
      <c r="HH466" s="160"/>
      <c r="HI466" s="160"/>
      <c r="HJ466" s="160"/>
      <c r="HK466" s="160"/>
      <c r="HL466" s="160"/>
      <c r="HM466" s="160"/>
      <c r="HN466" s="160"/>
      <c r="HO466" s="160"/>
      <c r="HP466" s="160"/>
      <c r="HQ466" s="160"/>
      <c r="HR466" s="160"/>
      <c r="HS466" s="160"/>
      <c r="HT466" s="160"/>
      <c r="HU466" s="160"/>
      <c r="HV466" s="160"/>
      <c r="HW466" s="160"/>
      <c r="HX466" s="160"/>
      <c r="HY466" s="160"/>
      <c r="HZ466" s="160"/>
      <c r="IA466" s="160"/>
      <c r="IB466" s="160"/>
      <c r="IC466" s="160"/>
      <c r="ID466" s="160"/>
      <c r="IE466" s="160"/>
      <c r="IF466" s="160"/>
      <c r="IG466" s="160"/>
      <c r="IH466" s="160"/>
      <c r="II466" s="160"/>
      <c r="IJ466" s="160"/>
      <c r="IK466" s="160"/>
      <c r="IL466" s="160"/>
      <c r="IM466" s="160"/>
      <c r="IN466" s="160"/>
      <c r="IO466" s="160"/>
      <c r="IP466" s="160"/>
      <c r="IQ466" s="160"/>
      <c r="IR466" s="160"/>
      <c r="IS466" s="160"/>
      <c r="IT466" s="160"/>
      <c r="IU466" s="160"/>
      <c r="IV466" s="160"/>
      <c r="IW466" s="160"/>
      <c r="IX466" s="160"/>
      <c r="IY466" s="160"/>
      <c r="IZ466" s="160"/>
      <c r="JA466" s="160"/>
      <c r="JB466" s="160"/>
      <c r="JC466" s="160"/>
      <c r="JD466" s="160"/>
      <c r="JE466" s="160"/>
      <c r="JF466" s="160"/>
      <c r="JG466" s="160"/>
      <c r="JH466" s="160"/>
      <c r="JI466" s="160"/>
      <c r="JJ466" s="160"/>
      <c r="JK466" s="160"/>
      <c r="JL466" s="160"/>
      <c r="JM466" s="160"/>
      <c r="JN466" s="160"/>
      <c r="JO466" s="160"/>
      <c r="JP466" s="160"/>
      <c r="JQ466" s="160"/>
      <c r="JR466" s="160"/>
      <c r="JS466" s="160"/>
      <c r="JT466" s="160"/>
      <c r="JU466" s="160"/>
      <c r="JV466" s="160"/>
      <c r="JW466" s="160"/>
      <c r="JX466" s="160"/>
      <c r="JY466" s="160"/>
      <c r="JZ466" s="160"/>
      <c r="KA466" s="160"/>
      <c r="KB466" s="160"/>
      <c r="KC466" s="160"/>
      <c r="KD466" s="160"/>
      <c r="KE466" s="160"/>
      <c r="KF466" s="160"/>
      <c r="KG466" s="160"/>
      <c r="KH466" s="160"/>
      <c r="KI466" s="160"/>
      <c r="KJ466" s="160"/>
      <c r="KK466" s="160"/>
      <c r="KL466" s="160"/>
      <c r="KM466" s="160"/>
      <c r="KN466" s="160"/>
      <c r="KO466" s="160"/>
      <c r="KP466" s="160"/>
      <c r="KQ466" s="160"/>
      <c r="KR466" s="160"/>
      <c r="KS466" s="160"/>
      <c r="KT466" s="160"/>
      <c r="KU466" s="160"/>
      <c r="KV466" s="160"/>
      <c r="KW466" s="160"/>
      <c r="KX466" s="160"/>
      <c r="KY466" s="160"/>
      <c r="KZ466" s="160"/>
      <c r="LA466" s="160"/>
      <c r="LB466" s="160"/>
      <c r="LC466" s="160"/>
      <c r="LD466" s="160"/>
      <c r="LE466" s="160"/>
      <c r="LF466" s="160"/>
      <c r="LG466" s="160"/>
      <c r="LH466" s="160"/>
      <c r="LI466" s="160"/>
      <c r="LJ466" s="160"/>
      <c r="LK466" s="160"/>
      <c r="LL466" s="160"/>
      <c r="LM466" s="160"/>
      <c r="LN466" s="160"/>
      <c r="LO466" s="160"/>
      <c r="LP466" s="160"/>
      <c r="LQ466" s="160"/>
      <c r="LR466" s="160"/>
      <c r="LS466" s="160"/>
      <c r="LT466" s="160"/>
      <c r="LU466" s="160"/>
      <c r="LV466" s="160"/>
      <c r="LW466" s="160"/>
      <c r="LX466" s="160"/>
      <c r="LY466" s="160"/>
      <c r="LZ466" s="160"/>
      <c r="MA466" s="160"/>
      <c r="MB466" s="160"/>
      <c r="MC466" s="160"/>
      <c r="MD466" s="160"/>
      <c r="ME466" s="160"/>
      <c r="MF466" s="160"/>
      <c r="MG466" s="160"/>
      <c r="MH466" s="160"/>
      <c r="MI466" s="160"/>
      <c r="MJ466" s="160"/>
      <c r="MK466" s="160"/>
      <c r="ML466" s="160"/>
      <c r="MM466" s="160"/>
      <c r="MN466" s="160"/>
      <c r="MO466" s="160"/>
      <c r="MP466" s="160"/>
      <c r="MQ466" s="160"/>
      <c r="MR466" s="160"/>
      <c r="MS466" s="160"/>
      <c r="MT466" s="160"/>
      <c r="MU466" s="160"/>
      <c r="MV466" s="160"/>
      <c r="MW466" s="160"/>
      <c r="MX466" s="160"/>
      <c r="MY466" s="160"/>
      <c r="MZ466" s="160"/>
      <c r="NA466" s="160"/>
      <c r="NB466" s="160"/>
      <c r="NC466" s="160"/>
      <c r="ND466" s="160"/>
      <c r="NE466" s="160"/>
      <c r="NF466" s="160"/>
      <c r="NG466" s="160"/>
      <c r="NH466" s="160"/>
      <c r="NI466" s="160"/>
      <c r="NJ466" s="160"/>
      <c r="NK466" s="160"/>
      <c r="NL466" s="160"/>
      <c r="NM466" s="160"/>
      <c r="NN466" s="160"/>
      <c r="NO466" s="160"/>
      <c r="NP466" s="160"/>
      <c r="NQ466" s="160"/>
      <c r="NR466" s="160"/>
      <c r="NS466" s="160"/>
      <c r="NT466" s="160"/>
      <c r="NU466" s="160"/>
      <c r="NV466" s="160"/>
      <c r="NW466" s="160"/>
      <c r="NX466" s="160"/>
      <c r="NY466" s="160"/>
      <c r="NZ466" s="160"/>
      <c r="OA466" s="160"/>
      <c r="OB466" s="160"/>
      <c r="OC466" s="160"/>
      <c r="OD466" s="160"/>
      <c r="OE466" s="160"/>
      <c r="OF466" s="160"/>
      <c r="OG466" s="160"/>
      <c r="OH466" s="160"/>
      <c r="OI466" s="160"/>
      <c r="OJ466" s="160"/>
      <c r="OK466" s="160"/>
      <c r="OL466" s="160"/>
      <c r="OM466" s="160"/>
      <c r="ON466" s="160"/>
      <c r="OO466" s="160"/>
      <c r="OP466" s="160"/>
      <c r="OQ466" s="160"/>
      <c r="OR466" s="160"/>
      <c r="OS466" s="160"/>
      <c r="OT466" s="160"/>
      <c r="OU466" s="160"/>
      <c r="OV466" s="160"/>
      <c r="OW466" s="160"/>
      <c r="OX466" s="160"/>
      <c r="OY466" s="160"/>
      <c r="OZ466" s="160"/>
      <c r="PA466" s="160"/>
      <c r="PB466" s="160"/>
      <c r="PC466" s="160"/>
      <c r="PD466" s="160"/>
      <c r="PE466" s="160"/>
      <c r="PF466" s="160"/>
      <c r="PG466" s="160"/>
      <c r="PH466" s="160"/>
      <c r="PI466" s="160"/>
      <c r="PJ466" s="160"/>
      <c r="PK466" s="160"/>
      <c r="PL466" s="160"/>
      <c r="PM466" s="160"/>
      <c r="PN466" s="160"/>
      <c r="PO466" s="160"/>
      <c r="PP466" s="160"/>
      <c r="PQ466" s="160"/>
      <c r="PR466" s="160"/>
      <c r="PS466" s="160"/>
      <c r="PT466" s="160"/>
      <c r="PU466" s="160"/>
      <c r="PV466" s="160"/>
      <c r="PW466" s="160"/>
      <c r="PX466" s="160"/>
      <c r="PY466" s="160"/>
      <c r="PZ466" s="160"/>
      <c r="QA466" s="160"/>
      <c r="QB466" s="160"/>
      <c r="QC466" s="160"/>
      <c r="QD466" s="160"/>
      <c r="QE466" s="160"/>
      <c r="QF466" s="160"/>
      <c r="QG466" s="160"/>
      <c r="QH466" s="160"/>
      <c r="QI466" s="160"/>
      <c r="QJ466" s="160"/>
      <c r="QK466" s="160"/>
      <c r="QL466" s="160"/>
      <c r="QM466" s="160"/>
      <c r="QN466" s="160"/>
      <c r="QO466" s="160"/>
      <c r="QP466" s="160"/>
      <c r="QQ466" s="160"/>
      <c r="QR466" s="160"/>
      <c r="QS466" s="160"/>
      <c r="QT466" s="160"/>
      <c r="QU466" s="160"/>
      <c r="QV466" s="160"/>
      <c r="QW466" s="160"/>
      <c r="QX466" s="160"/>
      <c r="QY466" s="160"/>
      <c r="QZ466" s="160"/>
      <c r="RA466" s="160"/>
      <c r="RB466" s="160"/>
      <c r="RC466" s="160"/>
      <c r="RD466" s="160"/>
      <c r="RE466" s="160"/>
      <c r="RF466" s="160"/>
      <c r="RG466" s="160"/>
      <c r="RH466" s="160"/>
      <c r="RI466" s="160"/>
      <c r="RJ466" s="160"/>
      <c r="RK466" s="160"/>
      <c r="RL466" s="160"/>
      <c r="RM466" s="160"/>
      <c r="RN466" s="160"/>
      <c r="RO466" s="160"/>
      <c r="RP466" s="160"/>
      <c r="RQ466" s="160"/>
      <c r="RR466" s="160"/>
      <c r="RS466" s="160"/>
      <c r="RT466" s="160"/>
      <c r="RU466" s="160"/>
      <c r="RV466" s="160"/>
      <c r="RW466" s="160"/>
      <c r="RX466" s="160"/>
      <c r="RY466" s="160"/>
      <c r="RZ466" s="160"/>
      <c r="SA466" s="160"/>
      <c r="SB466" s="160"/>
      <c r="SC466" s="160"/>
      <c r="SD466" s="160"/>
      <c r="SE466" s="160"/>
      <c r="SF466" s="160"/>
      <c r="SG466" s="160"/>
      <c r="SH466" s="160"/>
      <c r="SI466" s="160"/>
      <c r="SJ466" s="160"/>
      <c r="SK466" s="160"/>
      <c r="SL466" s="160"/>
      <c r="SM466" s="160"/>
      <c r="SN466" s="160"/>
      <c r="SO466" s="160"/>
      <c r="SP466" s="160"/>
      <c r="SQ466" s="160"/>
      <c r="SR466" s="160"/>
      <c r="SS466" s="160"/>
      <c r="ST466" s="160"/>
      <c r="SU466" s="160"/>
      <c r="SV466" s="160"/>
      <c r="SW466" s="160"/>
      <c r="SX466" s="160"/>
      <c r="SY466" s="160"/>
      <c r="SZ466" s="160"/>
      <c r="TA466" s="160"/>
      <c r="TB466" s="160"/>
      <c r="TC466" s="160"/>
      <c r="TD466" s="160"/>
      <c r="TE466" s="160"/>
      <c r="TF466" s="160"/>
    </row>
    <row r="467" spans="1:526">
      <c r="A467" s="160"/>
      <c r="B467" s="160"/>
      <c r="C467" s="160"/>
      <c r="D467" s="160"/>
      <c r="E467" s="160"/>
      <c r="F467" s="160"/>
      <c r="G467" s="160"/>
      <c r="H467" s="160"/>
      <c r="I467" s="160"/>
      <c r="J467" s="160"/>
      <c r="K467" s="160"/>
      <c r="L467" s="160"/>
      <c r="M467" s="160"/>
      <c r="N467" s="160"/>
      <c r="O467" s="160"/>
      <c r="P467" s="160"/>
      <c r="Q467" s="160"/>
      <c r="R467" s="160"/>
      <c r="S467" s="160"/>
      <c r="T467" s="160"/>
      <c r="U467" s="160"/>
      <c r="V467" s="160"/>
      <c r="W467" s="160"/>
      <c r="X467" s="160"/>
      <c r="Y467" s="160"/>
      <c r="Z467" s="160"/>
      <c r="AA467" s="160"/>
      <c r="AB467" s="160"/>
      <c r="AC467" s="160"/>
      <c r="AD467" s="160"/>
      <c r="AE467" s="160"/>
      <c r="AF467" s="160"/>
      <c r="AG467" s="160"/>
      <c r="AH467" s="160"/>
      <c r="AI467" s="160"/>
      <c r="AJ467" s="160"/>
      <c r="AK467" s="160"/>
      <c r="AL467" s="160"/>
      <c r="AM467" s="160"/>
      <c r="AN467" s="160"/>
      <c r="AO467" s="160"/>
      <c r="AP467" s="160"/>
      <c r="AQ467" s="160"/>
      <c r="AR467" s="160"/>
      <c r="AS467" s="160"/>
      <c r="AT467" s="160"/>
      <c r="AU467" s="160"/>
      <c r="AV467" s="160"/>
      <c r="AW467" s="160"/>
      <c r="AX467" s="160"/>
      <c r="AY467" s="160"/>
      <c r="AZ467" s="160"/>
      <c r="BA467" s="160"/>
      <c r="BB467" s="160"/>
      <c r="BC467" s="160"/>
      <c r="BD467" s="160"/>
      <c r="BE467" s="160"/>
      <c r="BF467" s="160"/>
      <c r="BG467" s="160"/>
      <c r="BH467" s="160"/>
      <c r="BI467" s="160"/>
      <c r="BJ467" s="160"/>
      <c r="BK467" s="160"/>
      <c r="BL467" s="160"/>
      <c r="BM467" s="160"/>
      <c r="BN467" s="160"/>
      <c r="BO467" s="160"/>
      <c r="BP467" s="160"/>
      <c r="BQ467" s="160"/>
      <c r="BR467" s="160"/>
      <c r="BS467" s="160"/>
      <c r="BT467" s="160"/>
      <c r="BU467" s="160"/>
      <c r="BV467" s="160"/>
      <c r="BW467" s="160"/>
      <c r="BX467" s="160"/>
      <c r="BY467" s="160"/>
      <c r="BZ467" s="160"/>
      <c r="CA467" s="160"/>
      <c r="CB467" s="160"/>
      <c r="CC467" s="160"/>
      <c r="CD467" s="160"/>
      <c r="CE467" s="160"/>
      <c r="CF467" s="160"/>
      <c r="CG467" s="160"/>
      <c r="CH467" s="160"/>
      <c r="CI467" s="160"/>
      <c r="CJ467" s="160"/>
      <c r="CK467" s="160"/>
      <c r="CL467" s="160"/>
      <c r="CM467" s="160"/>
      <c r="CN467" s="160"/>
      <c r="CO467" s="160"/>
      <c r="CP467" s="160"/>
      <c r="CQ467" s="160"/>
      <c r="CR467" s="160"/>
      <c r="CS467" s="160"/>
      <c r="CT467" s="160"/>
      <c r="CU467" s="160"/>
      <c r="CV467" s="160"/>
      <c r="CW467" s="160"/>
      <c r="CX467" s="160"/>
      <c r="CY467" s="160"/>
      <c r="CZ467" s="160"/>
      <c r="DA467" s="160"/>
      <c r="DB467" s="160"/>
      <c r="DC467" s="160"/>
      <c r="DD467" s="160"/>
      <c r="DE467" s="160"/>
      <c r="DF467" s="160"/>
      <c r="DG467" s="160"/>
      <c r="DH467" s="160"/>
      <c r="DI467" s="160"/>
      <c r="DJ467" s="160"/>
      <c r="DK467" s="160"/>
      <c r="DL467" s="160"/>
      <c r="DM467" s="160"/>
      <c r="DN467" s="160"/>
      <c r="DO467" s="160"/>
      <c r="DP467" s="160"/>
      <c r="DQ467" s="160"/>
      <c r="DR467" s="160"/>
      <c r="DS467" s="160"/>
      <c r="DT467" s="160"/>
      <c r="DU467" s="160"/>
      <c r="DV467" s="160"/>
      <c r="DW467" s="160"/>
      <c r="DX467" s="160"/>
      <c r="DY467" s="160"/>
      <c r="DZ467" s="160"/>
      <c r="EA467" s="160"/>
      <c r="EB467" s="160"/>
      <c r="EC467" s="160"/>
      <c r="ED467" s="160"/>
      <c r="EE467" s="160"/>
      <c r="EF467" s="160"/>
      <c r="EG467" s="160"/>
      <c r="EH467" s="160"/>
      <c r="EI467" s="160"/>
      <c r="EJ467" s="160"/>
      <c r="EK467" s="160"/>
      <c r="EL467" s="160"/>
      <c r="EM467" s="160"/>
      <c r="EN467" s="160"/>
      <c r="EO467" s="160"/>
      <c r="EP467" s="160"/>
      <c r="EQ467" s="160"/>
      <c r="ER467" s="160"/>
      <c r="ES467" s="160"/>
      <c r="ET467" s="160"/>
      <c r="EU467" s="160"/>
      <c r="EV467" s="160"/>
      <c r="EW467" s="160"/>
      <c r="EX467" s="160"/>
      <c r="EY467" s="160"/>
      <c r="EZ467" s="160"/>
      <c r="FA467" s="160"/>
      <c r="FB467" s="160"/>
      <c r="FC467" s="160"/>
      <c r="FD467" s="160"/>
      <c r="FE467" s="160"/>
      <c r="FF467" s="160"/>
      <c r="FG467" s="160"/>
      <c r="FH467" s="160"/>
      <c r="FI467" s="160"/>
      <c r="FJ467" s="160"/>
      <c r="FK467" s="160"/>
      <c r="FL467" s="160"/>
      <c r="FM467" s="160"/>
      <c r="FN467" s="160"/>
      <c r="FO467" s="160"/>
      <c r="FP467" s="160"/>
      <c r="FQ467" s="160"/>
      <c r="FR467" s="160"/>
      <c r="FS467" s="160"/>
      <c r="FT467" s="160"/>
      <c r="FU467" s="160"/>
      <c r="FV467" s="160"/>
      <c r="FW467" s="160"/>
      <c r="FX467" s="160"/>
      <c r="FY467" s="160"/>
      <c r="FZ467" s="160"/>
      <c r="GA467" s="160"/>
      <c r="GB467" s="160"/>
      <c r="GC467" s="160"/>
      <c r="GD467" s="160"/>
      <c r="GE467" s="160"/>
      <c r="GF467" s="160"/>
      <c r="GG467" s="160"/>
      <c r="GH467" s="160"/>
      <c r="GI467" s="160"/>
      <c r="GJ467" s="160"/>
      <c r="GK467" s="160"/>
      <c r="GL467" s="160"/>
      <c r="GM467" s="160"/>
      <c r="GN467" s="160"/>
      <c r="GO467" s="160"/>
      <c r="GP467" s="160"/>
      <c r="GQ467" s="160"/>
      <c r="GR467" s="160"/>
      <c r="GS467" s="160"/>
      <c r="GT467" s="160"/>
      <c r="GU467" s="160"/>
      <c r="GV467" s="160"/>
      <c r="GW467" s="160"/>
      <c r="GX467" s="160"/>
      <c r="GY467" s="160"/>
      <c r="GZ467" s="160"/>
      <c r="HA467" s="160"/>
      <c r="HB467" s="160"/>
      <c r="HC467" s="160"/>
      <c r="HD467" s="160"/>
      <c r="HE467" s="160"/>
      <c r="HF467" s="160"/>
      <c r="HG467" s="160"/>
      <c r="HH467" s="160"/>
      <c r="HI467" s="160"/>
      <c r="HJ467" s="160"/>
      <c r="HK467" s="160"/>
      <c r="HL467" s="160"/>
      <c r="HM467" s="160"/>
      <c r="HN467" s="160"/>
      <c r="HO467" s="160"/>
      <c r="HP467" s="160"/>
      <c r="HQ467" s="160"/>
      <c r="HR467" s="160"/>
      <c r="HS467" s="160"/>
      <c r="HT467" s="160"/>
      <c r="HU467" s="160"/>
      <c r="HV467" s="160"/>
      <c r="HW467" s="160"/>
      <c r="HX467" s="160"/>
      <c r="HY467" s="160"/>
      <c r="HZ467" s="160"/>
      <c r="IA467" s="160"/>
      <c r="IB467" s="160"/>
      <c r="IC467" s="160"/>
      <c r="ID467" s="160"/>
      <c r="IE467" s="160"/>
      <c r="IF467" s="160"/>
      <c r="IG467" s="160"/>
      <c r="IH467" s="160"/>
      <c r="II467" s="160"/>
      <c r="IJ467" s="160"/>
      <c r="IK467" s="160"/>
      <c r="IL467" s="160"/>
      <c r="IM467" s="160"/>
      <c r="IN467" s="160"/>
      <c r="IO467" s="160"/>
      <c r="IP467" s="160"/>
      <c r="IQ467" s="160"/>
      <c r="IR467" s="160"/>
      <c r="IS467" s="160"/>
      <c r="IT467" s="160"/>
      <c r="IU467" s="160"/>
      <c r="IV467" s="160"/>
      <c r="IW467" s="160"/>
      <c r="IX467" s="160"/>
      <c r="IY467" s="160"/>
      <c r="IZ467" s="160"/>
      <c r="JA467" s="160"/>
      <c r="JB467" s="160"/>
      <c r="JC467" s="160"/>
      <c r="JD467" s="160"/>
      <c r="JE467" s="160"/>
      <c r="JF467" s="160"/>
      <c r="JG467" s="160"/>
      <c r="JH467" s="160"/>
      <c r="JI467" s="160"/>
      <c r="JJ467" s="160"/>
      <c r="JK467" s="160"/>
      <c r="JL467" s="160"/>
      <c r="JM467" s="160"/>
      <c r="JN467" s="160"/>
      <c r="JO467" s="160"/>
      <c r="JP467" s="160"/>
      <c r="JQ467" s="160"/>
      <c r="JR467" s="160"/>
      <c r="JS467" s="160"/>
      <c r="JT467" s="160"/>
      <c r="JU467" s="160"/>
      <c r="JV467" s="160"/>
      <c r="JW467" s="160"/>
      <c r="JX467" s="160"/>
      <c r="JY467" s="160"/>
      <c r="JZ467" s="160"/>
      <c r="KA467" s="160"/>
      <c r="KB467" s="160"/>
      <c r="KC467" s="160"/>
      <c r="KD467" s="160"/>
      <c r="KE467" s="160"/>
      <c r="KF467" s="160"/>
      <c r="KG467" s="160"/>
      <c r="KH467" s="160"/>
      <c r="KI467" s="160"/>
      <c r="KJ467" s="160"/>
      <c r="KK467" s="160"/>
      <c r="KL467" s="160"/>
      <c r="KM467" s="160"/>
      <c r="KN467" s="160"/>
      <c r="KO467" s="160"/>
      <c r="KP467" s="160"/>
      <c r="KQ467" s="160"/>
      <c r="KR467" s="160"/>
      <c r="KS467" s="160"/>
      <c r="KT467" s="160"/>
      <c r="KU467" s="160"/>
      <c r="KV467" s="160"/>
      <c r="KW467" s="160"/>
      <c r="KX467" s="160"/>
      <c r="KY467" s="160"/>
      <c r="KZ467" s="160"/>
      <c r="LA467" s="160"/>
      <c r="LB467" s="160"/>
      <c r="LC467" s="160"/>
      <c r="LD467" s="160"/>
      <c r="LE467" s="160"/>
      <c r="LF467" s="160"/>
      <c r="LG467" s="160"/>
      <c r="LH467" s="160"/>
      <c r="LI467" s="160"/>
      <c r="LJ467" s="160"/>
      <c r="LK467" s="160"/>
      <c r="LL467" s="160"/>
      <c r="LM467" s="160"/>
      <c r="LN467" s="160"/>
      <c r="LO467" s="160"/>
      <c r="LP467" s="160"/>
      <c r="LQ467" s="160"/>
      <c r="LR467" s="160"/>
      <c r="LS467" s="160"/>
      <c r="LT467" s="160"/>
      <c r="LU467" s="160"/>
      <c r="LV467" s="160"/>
      <c r="LW467" s="160"/>
      <c r="LX467" s="160"/>
      <c r="LY467" s="160"/>
      <c r="LZ467" s="160"/>
      <c r="MA467" s="160"/>
      <c r="MB467" s="160"/>
      <c r="MC467" s="160"/>
      <c r="MD467" s="160"/>
      <c r="ME467" s="160"/>
      <c r="MF467" s="160"/>
      <c r="MG467" s="160"/>
      <c r="MH467" s="160"/>
      <c r="MI467" s="160"/>
      <c r="MJ467" s="160"/>
      <c r="MK467" s="160"/>
      <c r="ML467" s="160"/>
      <c r="MM467" s="160"/>
      <c r="MN467" s="160"/>
      <c r="MO467" s="160"/>
      <c r="MP467" s="160"/>
      <c r="MQ467" s="160"/>
      <c r="MR467" s="160"/>
      <c r="MS467" s="160"/>
      <c r="MT467" s="160"/>
      <c r="MU467" s="160"/>
      <c r="MV467" s="160"/>
      <c r="MW467" s="160"/>
      <c r="MX467" s="160"/>
      <c r="MY467" s="160"/>
      <c r="MZ467" s="160"/>
      <c r="NA467" s="160"/>
      <c r="NB467" s="160"/>
      <c r="NC467" s="160"/>
      <c r="ND467" s="160"/>
      <c r="NE467" s="160"/>
      <c r="NF467" s="160"/>
      <c r="NG467" s="160"/>
      <c r="NH467" s="160"/>
      <c r="NI467" s="160"/>
      <c r="NJ467" s="160"/>
      <c r="NK467" s="160"/>
      <c r="NL467" s="160"/>
      <c r="NM467" s="160"/>
      <c r="NN467" s="160"/>
      <c r="NO467" s="160"/>
      <c r="NP467" s="160"/>
      <c r="NQ467" s="160"/>
      <c r="NR467" s="160"/>
      <c r="NS467" s="160"/>
      <c r="NT467" s="160"/>
      <c r="NU467" s="160"/>
      <c r="NV467" s="160"/>
      <c r="NW467" s="160"/>
      <c r="NX467" s="160"/>
      <c r="NY467" s="160"/>
      <c r="NZ467" s="160"/>
      <c r="OA467" s="160"/>
      <c r="OB467" s="160"/>
      <c r="OC467" s="160"/>
      <c r="OD467" s="160"/>
      <c r="OE467" s="160"/>
      <c r="OF467" s="160"/>
      <c r="OG467" s="160"/>
      <c r="OH467" s="160"/>
      <c r="OI467" s="160"/>
      <c r="OJ467" s="160"/>
      <c r="OK467" s="160"/>
      <c r="OL467" s="160"/>
      <c r="OM467" s="160"/>
      <c r="ON467" s="160"/>
      <c r="OO467" s="160"/>
      <c r="OP467" s="160"/>
      <c r="OQ467" s="160"/>
      <c r="OR467" s="160"/>
      <c r="OS467" s="160"/>
      <c r="OT467" s="160"/>
      <c r="OU467" s="160"/>
      <c r="OV467" s="160"/>
      <c r="OW467" s="160"/>
      <c r="OX467" s="160"/>
      <c r="OY467" s="160"/>
      <c r="OZ467" s="160"/>
      <c r="PA467" s="160"/>
      <c r="PB467" s="160"/>
      <c r="PC467" s="160"/>
      <c r="PD467" s="160"/>
      <c r="PE467" s="160"/>
      <c r="PF467" s="160"/>
      <c r="PG467" s="160"/>
      <c r="PH467" s="160"/>
      <c r="PI467" s="160"/>
      <c r="PJ467" s="160"/>
      <c r="PK467" s="160"/>
      <c r="PL467" s="160"/>
      <c r="PM467" s="160"/>
      <c r="PN467" s="160"/>
      <c r="PO467" s="160"/>
      <c r="PP467" s="160"/>
      <c r="PQ467" s="160"/>
      <c r="PR467" s="160"/>
      <c r="PS467" s="160"/>
      <c r="PT467" s="160"/>
      <c r="PU467" s="160"/>
      <c r="PV467" s="160"/>
      <c r="PW467" s="160"/>
      <c r="PX467" s="160"/>
      <c r="PY467" s="160"/>
      <c r="PZ467" s="160"/>
      <c r="QA467" s="160"/>
      <c r="QB467" s="160"/>
      <c r="QC467" s="160"/>
      <c r="QD467" s="160"/>
      <c r="QE467" s="160"/>
      <c r="QF467" s="160"/>
      <c r="QG467" s="160"/>
      <c r="QH467" s="160"/>
      <c r="QI467" s="160"/>
      <c r="QJ467" s="160"/>
      <c r="QK467" s="160"/>
      <c r="QL467" s="160"/>
      <c r="QM467" s="160"/>
      <c r="QN467" s="160"/>
      <c r="QO467" s="160"/>
      <c r="QP467" s="160"/>
      <c r="QQ467" s="160"/>
      <c r="QR467" s="160"/>
      <c r="QS467" s="160"/>
      <c r="QT467" s="160"/>
      <c r="QU467" s="160"/>
      <c r="QV467" s="160"/>
      <c r="QW467" s="160"/>
      <c r="QX467" s="160"/>
      <c r="QY467" s="160"/>
      <c r="QZ467" s="160"/>
      <c r="RA467" s="160"/>
      <c r="RB467" s="160"/>
      <c r="RC467" s="160"/>
      <c r="RD467" s="160"/>
      <c r="RE467" s="160"/>
      <c r="RF467" s="160"/>
      <c r="RG467" s="160"/>
      <c r="RH467" s="160"/>
      <c r="RI467" s="160"/>
      <c r="RJ467" s="160"/>
      <c r="RK467" s="160"/>
      <c r="RL467" s="160"/>
      <c r="RM467" s="160"/>
      <c r="RN467" s="160"/>
      <c r="RO467" s="160"/>
      <c r="RP467" s="160"/>
      <c r="RQ467" s="160"/>
      <c r="RR467" s="160"/>
      <c r="RS467" s="160"/>
      <c r="RT467" s="160"/>
      <c r="RU467" s="160"/>
      <c r="RV467" s="160"/>
      <c r="RW467" s="160"/>
      <c r="RX467" s="160"/>
      <c r="RY467" s="160"/>
      <c r="RZ467" s="160"/>
      <c r="SA467" s="160"/>
      <c r="SB467" s="160"/>
      <c r="SC467" s="160"/>
      <c r="SD467" s="160"/>
      <c r="SE467" s="160"/>
      <c r="SF467" s="160"/>
      <c r="SG467" s="160"/>
      <c r="SH467" s="160"/>
      <c r="SI467" s="160"/>
      <c r="SJ467" s="160"/>
      <c r="SK467" s="160"/>
      <c r="SL467" s="160"/>
      <c r="SM467" s="160"/>
      <c r="SN467" s="160"/>
      <c r="SO467" s="160"/>
      <c r="SP467" s="160"/>
      <c r="SQ467" s="160"/>
      <c r="SR467" s="160"/>
      <c r="SS467" s="160"/>
      <c r="ST467" s="160"/>
      <c r="SU467" s="160"/>
      <c r="SV467" s="160"/>
      <c r="SW467" s="160"/>
      <c r="SX467" s="160"/>
      <c r="SY467" s="160"/>
      <c r="SZ467" s="160"/>
      <c r="TA467" s="160"/>
      <c r="TB467" s="160"/>
      <c r="TC467" s="160"/>
      <c r="TD467" s="160"/>
      <c r="TE467" s="160"/>
      <c r="TF467" s="160"/>
    </row>
    <row r="468" spans="1:526">
      <c r="A468" s="160"/>
      <c r="B468" s="160"/>
      <c r="C468" s="160"/>
      <c r="D468" s="160"/>
      <c r="E468" s="160"/>
      <c r="F468" s="160"/>
      <c r="G468" s="160"/>
      <c r="H468" s="160"/>
      <c r="I468" s="160"/>
      <c r="J468" s="160"/>
      <c r="K468" s="160"/>
      <c r="L468" s="160"/>
      <c r="M468" s="160"/>
      <c r="N468" s="160"/>
      <c r="O468" s="160"/>
      <c r="P468" s="160"/>
      <c r="Q468" s="160"/>
      <c r="R468" s="160"/>
      <c r="S468" s="160"/>
      <c r="T468" s="160"/>
      <c r="U468" s="160"/>
      <c r="V468" s="160"/>
      <c r="W468" s="160"/>
      <c r="X468" s="160"/>
      <c r="Y468" s="160"/>
      <c r="Z468" s="160"/>
      <c r="AA468" s="160"/>
      <c r="AB468" s="160"/>
      <c r="AC468" s="160"/>
      <c r="AD468" s="160"/>
      <c r="AE468" s="160"/>
      <c r="AF468" s="160"/>
      <c r="AG468" s="160"/>
      <c r="AH468" s="160"/>
      <c r="AI468" s="160"/>
      <c r="AJ468" s="160"/>
      <c r="AK468" s="160"/>
      <c r="AL468" s="160"/>
      <c r="AM468" s="160"/>
      <c r="AN468" s="160"/>
      <c r="AO468" s="160"/>
      <c r="AP468" s="160"/>
      <c r="AQ468" s="160"/>
      <c r="AR468" s="160"/>
      <c r="AS468" s="160"/>
      <c r="AT468" s="160"/>
      <c r="AU468" s="160"/>
      <c r="AV468" s="160"/>
      <c r="AW468" s="160"/>
      <c r="AX468" s="160"/>
      <c r="AY468" s="160"/>
      <c r="AZ468" s="160"/>
      <c r="BA468" s="160"/>
      <c r="BB468" s="160"/>
      <c r="BC468" s="160"/>
      <c r="BD468" s="160"/>
      <c r="BE468" s="160"/>
      <c r="BF468" s="160"/>
      <c r="BG468" s="160"/>
      <c r="BH468" s="160"/>
      <c r="BI468" s="160"/>
      <c r="BJ468" s="160"/>
      <c r="BK468" s="160"/>
      <c r="BL468" s="160"/>
      <c r="BM468" s="160"/>
      <c r="BN468" s="160"/>
      <c r="BO468" s="160"/>
      <c r="BP468" s="160"/>
      <c r="BQ468" s="160"/>
      <c r="BR468" s="160"/>
      <c r="BS468" s="160"/>
      <c r="BT468" s="160"/>
      <c r="BU468" s="160"/>
      <c r="BV468" s="160"/>
      <c r="BW468" s="160"/>
      <c r="BX468" s="160"/>
      <c r="BY468" s="160"/>
      <c r="BZ468" s="160"/>
      <c r="CA468" s="160"/>
      <c r="CB468" s="160"/>
      <c r="CC468" s="160"/>
      <c r="CD468" s="160"/>
      <c r="CE468" s="160"/>
      <c r="CF468" s="160"/>
      <c r="CG468" s="160"/>
      <c r="CH468" s="160"/>
      <c r="CI468" s="160"/>
      <c r="CJ468" s="160"/>
      <c r="CK468" s="160"/>
      <c r="CL468" s="160"/>
      <c r="CM468" s="160"/>
      <c r="CN468" s="160"/>
      <c r="CO468" s="160"/>
      <c r="CP468" s="160"/>
      <c r="CQ468" s="160"/>
      <c r="CR468" s="160"/>
      <c r="CS468" s="160"/>
      <c r="CT468" s="160"/>
      <c r="CU468" s="160"/>
      <c r="CV468" s="160"/>
      <c r="CW468" s="160"/>
      <c r="CX468" s="160"/>
      <c r="CY468" s="160"/>
      <c r="CZ468" s="160"/>
      <c r="DA468" s="160"/>
      <c r="DB468" s="160"/>
      <c r="DC468" s="160"/>
      <c r="DD468" s="160"/>
      <c r="DE468" s="160"/>
      <c r="DF468" s="160"/>
      <c r="DG468" s="160"/>
      <c r="DH468" s="160"/>
      <c r="DI468" s="160"/>
      <c r="DJ468" s="160"/>
      <c r="DK468" s="160"/>
      <c r="DL468" s="160"/>
      <c r="DM468" s="160"/>
      <c r="DN468" s="160"/>
      <c r="DO468" s="160"/>
      <c r="DP468" s="160"/>
      <c r="DQ468" s="160"/>
      <c r="DR468" s="160"/>
      <c r="DS468" s="160"/>
      <c r="DT468" s="160"/>
      <c r="DU468" s="160"/>
      <c r="DV468" s="160"/>
      <c r="DW468" s="160"/>
      <c r="DX468" s="160"/>
      <c r="DY468" s="160"/>
      <c r="DZ468" s="160"/>
      <c r="EA468" s="160"/>
      <c r="EB468" s="160"/>
      <c r="EC468" s="160"/>
      <c r="ED468" s="160"/>
      <c r="EE468" s="160"/>
      <c r="EF468" s="160"/>
      <c r="EG468" s="160"/>
      <c r="EH468" s="160"/>
      <c r="EI468" s="160"/>
      <c r="EJ468" s="160"/>
      <c r="EK468" s="160"/>
      <c r="EL468" s="160"/>
      <c r="EM468" s="160"/>
      <c r="EN468" s="160"/>
      <c r="EO468" s="160"/>
      <c r="EP468" s="160"/>
      <c r="EQ468" s="160"/>
      <c r="ER468" s="160"/>
      <c r="ES468" s="160"/>
      <c r="ET468" s="160"/>
      <c r="EU468" s="160"/>
      <c r="EV468" s="160"/>
      <c r="EW468" s="160"/>
      <c r="EX468" s="160"/>
      <c r="EY468" s="160"/>
      <c r="EZ468" s="160"/>
      <c r="FA468" s="160"/>
      <c r="FB468" s="160"/>
      <c r="FC468" s="160"/>
      <c r="FD468" s="160"/>
      <c r="FE468" s="160"/>
      <c r="FF468" s="160"/>
      <c r="FG468" s="160"/>
      <c r="FH468" s="160"/>
      <c r="FI468" s="160"/>
      <c r="FJ468" s="160"/>
      <c r="FK468" s="160"/>
      <c r="FL468" s="160"/>
      <c r="FM468" s="160"/>
      <c r="FN468" s="160"/>
      <c r="FO468" s="160"/>
      <c r="FP468" s="160"/>
      <c r="FQ468" s="160"/>
      <c r="FR468" s="160"/>
      <c r="FS468" s="160"/>
      <c r="FT468" s="160"/>
      <c r="FU468" s="160"/>
      <c r="FV468" s="160"/>
      <c r="FW468" s="160"/>
      <c r="FX468" s="160"/>
      <c r="FY468" s="160"/>
      <c r="FZ468" s="160"/>
      <c r="GA468" s="160"/>
      <c r="GB468" s="160"/>
      <c r="GC468" s="160"/>
      <c r="GD468" s="160"/>
      <c r="GE468" s="160"/>
      <c r="GF468" s="160"/>
      <c r="GG468" s="160"/>
      <c r="GH468" s="160"/>
      <c r="GI468" s="160"/>
      <c r="GJ468" s="160"/>
      <c r="GK468" s="160"/>
      <c r="GL468" s="160"/>
      <c r="GM468" s="160"/>
      <c r="GN468" s="160"/>
      <c r="GO468" s="160"/>
      <c r="GP468" s="160"/>
      <c r="GQ468" s="160"/>
      <c r="GR468" s="160"/>
      <c r="GS468" s="160"/>
      <c r="GT468" s="160"/>
      <c r="GU468" s="160"/>
      <c r="GV468" s="160"/>
      <c r="GW468" s="160"/>
      <c r="GX468" s="160"/>
      <c r="GY468" s="160"/>
      <c r="GZ468" s="160"/>
      <c r="HA468" s="160"/>
      <c r="HB468" s="160"/>
      <c r="HC468" s="160"/>
      <c r="HD468" s="160"/>
      <c r="HE468" s="160"/>
      <c r="HF468" s="160"/>
      <c r="HG468" s="160"/>
      <c r="HH468" s="160"/>
      <c r="HI468" s="160"/>
      <c r="HJ468" s="160"/>
      <c r="HK468" s="160"/>
      <c r="HL468" s="160"/>
      <c r="HM468" s="160"/>
      <c r="HN468" s="160"/>
      <c r="HO468" s="160"/>
      <c r="HP468" s="160"/>
      <c r="HQ468" s="160"/>
      <c r="HR468" s="160"/>
      <c r="HS468" s="160"/>
      <c r="HT468" s="160"/>
      <c r="HU468" s="160"/>
      <c r="HV468" s="160"/>
      <c r="HW468" s="160"/>
      <c r="HX468" s="160"/>
      <c r="HY468" s="160"/>
      <c r="HZ468" s="160"/>
      <c r="IA468" s="160"/>
      <c r="IB468" s="160"/>
      <c r="IC468" s="160"/>
      <c r="ID468" s="160"/>
      <c r="IE468" s="160"/>
      <c r="IF468" s="160"/>
      <c r="IG468" s="160"/>
      <c r="IH468" s="160"/>
      <c r="II468" s="160"/>
      <c r="IJ468" s="160"/>
      <c r="IK468" s="160"/>
      <c r="IL468" s="160"/>
      <c r="IM468" s="160"/>
      <c r="IN468" s="160"/>
      <c r="IO468" s="160"/>
      <c r="IP468" s="160"/>
      <c r="IQ468" s="160"/>
      <c r="IR468" s="160"/>
      <c r="IS468" s="160"/>
      <c r="IT468" s="160"/>
      <c r="IU468" s="160"/>
      <c r="IV468" s="160"/>
      <c r="IW468" s="160"/>
      <c r="IX468" s="160"/>
      <c r="IY468" s="160"/>
      <c r="IZ468" s="160"/>
      <c r="JA468" s="160"/>
      <c r="JB468" s="160"/>
      <c r="JC468" s="160"/>
      <c r="JD468" s="160"/>
      <c r="JE468" s="160"/>
      <c r="JF468" s="160"/>
      <c r="JG468" s="160"/>
      <c r="JH468" s="160"/>
      <c r="JI468" s="160"/>
      <c r="JJ468" s="160"/>
      <c r="JK468" s="160"/>
      <c r="JL468" s="160"/>
      <c r="JM468" s="160"/>
      <c r="JN468" s="160"/>
      <c r="JO468" s="160"/>
      <c r="JP468" s="160"/>
      <c r="JQ468" s="160"/>
      <c r="JR468" s="160"/>
      <c r="JS468" s="160"/>
      <c r="JT468" s="160"/>
      <c r="JU468" s="160"/>
      <c r="JV468" s="160"/>
      <c r="JW468" s="160"/>
      <c r="JX468" s="160"/>
      <c r="JY468" s="160"/>
      <c r="JZ468" s="160"/>
      <c r="KA468" s="160"/>
      <c r="KB468" s="160"/>
      <c r="KC468" s="160"/>
      <c r="KD468" s="160"/>
      <c r="KE468" s="160"/>
      <c r="KF468" s="160"/>
      <c r="KG468" s="160"/>
      <c r="KH468" s="160"/>
      <c r="KI468" s="160"/>
      <c r="KJ468" s="160"/>
      <c r="KK468" s="160"/>
      <c r="KL468" s="160"/>
      <c r="KM468" s="160"/>
      <c r="KN468" s="160"/>
      <c r="KO468" s="160"/>
      <c r="KP468" s="160"/>
      <c r="KQ468" s="160"/>
      <c r="KR468" s="160"/>
      <c r="KS468" s="160"/>
      <c r="KT468" s="160"/>
      <c r="KU468" s="160"/>
      <c r="KV468" s="160"/>
      <c r="KW468" s="160"/>
      <c r="KX468" s="160"/>
      <c r="KY468" s="160"/>
      <c r="KZ468" s="160"/>
      <c r="LA468" s="160"/>
      <c r="LB468" s="160"/>
      <c r="LC468" s="160"/>
      <c r="LD468" s="160"/>
      <c r="LE468" s="160"/>
      <c r="LF468" s="160"/>
      <c r="LG468" s="160"/>
      <c r="LH468" s="160"/>
      <c r="LI468" s="160"/>
      <c r="LJ468" s="160"/>
      <c r="LK468" s="160"/>
      <c r="LL468" s="160"/>
      <c r="LM468" s="160"/>
      <c r="LN468" s="160"/>
      <c r="LO468" s="160"/>
      <c r="LP468" s="160"/>
      <c r="LQ468" s="160"/>
      <c r="LR468" s="160"/>
      <c r="LS468" s="160"/>
      <c r="LT468" s="160"/>
      <c r="LU468" s="160"/>
      <c r="LV468" s="160"/>
      <c r="LW468" s="160"/>
      <c r="LX468" s="160"/>
      <c r="LY468" s="160"/>
      <c r="LZ468" s="160"/>
      <c r="MA468" s="160"/>
      <c r="MB468" s="160"/>
      <c r="MC468" s="160"/>
      <c r="MD468" s="160"/>
      <c r="ME468" s="160"/>
      <c r="MF468" s="160"/>
      <c r="MG468" s="160"/>
      <c r="MH468" s="160"/>
      <c r="MI468" s="160"/>
      <c r="MJ468" s="160"/>
      <c r="MK468" s="160"/>
      <c r="ML468" s="160"/>
      <c r="MM468" s="160"/>
      <c r="MN468" s="160"/>
      <c r="MO468" s="160"/>
      <c r="MP468" s="160"/>
      <c r="MQ468" s="160"/>
      <c r="MR468" s="160"/>
      <c r="MS468" s="160"/>
      <c r="MT468" s="160"/>
      <c r="MU468" s="160"/>
      <c r="MV468" s="160"/>
      <c r="MW468" s="160"/>
      <c r="MX468" s="160"/>
      <c r="MY468" s="160"/>
      <c r="MZ468" s="160"/>
      <c r="NA468" s="160"/>
      <c r="NB468" s="160"/>
      <c r="NC468" s="160"/>
      <c r="ND468" s="160"/>
      <c r="NE468" s="160"/>
      <c r="NF468" s="160"/>
      <c r="NG468" s="160"/>
      <c r="NH468" s="160"/>
      <c r="NI468" s="160"/>
      <c r="NJ468" s="160"/>
      <c r="NK468" s="160"/>
      <c r="NL468" s="160"/>
      <c r="NM468" s="160"/>
      <c r="NN468" s="160"/>
      <c r="NO468" s="160"/>
      <c r="NP468" s="160"/>
      <c r="NQ468" s="160"/>
      <c r="NR468" s="160"/>
      <c r="NS468" s="160"/>
      <c r="NT468" s="160"/>
      <c r="NU468" s="160"/>
      <c r="NV468" s="160"/>
      <c r="NW468" s="160"/>
      <c r="NX468" s="160"/>
      <c r="NY468" s="160"/>
      <c r="NZ468" s="160"/>
      <c r="OA468" s="160"/>
      <c r="OB468" s="160"/>
      <c r="OC468" s="160"/>
      <c r="OD468" s="160"/>
      <c r="OE468" s="160"/>
      <c r="OF468" s="160"/>
      <c r="OG468" s="160"/>
      <c r="OH468" s="160"/>
      <c r="OI468" s="160"/>
      <c r="OJ468" s="160"/>
      <c r="OK468" s="160"/>
      <c r="OL468" s="160"/>
      <c r="OM468" s="160"/>
      <c r="ON468" s="160"/>
      <c r="OO468" s="160"/>
      <c r="OP468" s="160"/>
      <c r="OQ468" s="160"/>
      <c r="OR468" s="160"/>
      <c r="OS468" s="160"/>
      <c r="OT468" s="160"/>
      <c r="OU468" s="160"/>
      <c r="OV468" s="160"/>
      <c r="OW468" s="160"/>
      <c r="OX468" s="160"/>
      <c r="OY468" s="160"/>
      <c r="OZ468" s="160"/>
      <c r="PA468" s="160"/>
      <c r="PB468" s="160"/>
      <c r="PC468" s="160"/>
      <c r="PD468" s="160"/>
      <c r="PE468" s="160"/>
      <c r="PF468" s="160"/>
      <c r="PG468" s="160"/>
      <c r="PH468" s="160"/>
      <c r="PI468" s="160"/>
      <c r="PJ468" s="160"/>
      <c r="PK468" s="160"/>
      <c r="PL468" s="160"/>
      <c r="PM468" s="160"/>
      <c r="PN468" s="160"/>
      <c r="PO468" s="160"/>
      <c r="PP468" s="160"/>
      <c r="PQ468" s="160"/>
      <c r="PR468" s="160"/>
      <c r="PS468" s="160"/>
      <c r="PT468" s="160"/>
      <c r="PU468" s="160"/>
      <c r="PV468" s="160"/>
      <c r="PW468" s="160"/>
      <c r="PX468" s="160"/>
      <c r="PY468" s="160"/>
      <c r="PZ468" s="160"/>
      <c r="QA468" s="160"/>
      <c r="QB468" s="160"/>
      <c r="QC468" s="160"/>
      <c r="QD468" s="160"/>
      <c r="QE468" s="160"/>
      <c r="QF468" s="160"/>
      <c r="QG468" s="160"/>
      <c r="QH468" s="160"/>
      <c r="QI468" s="160"/>
      <c r="QJ468" s="160"/>
      <c r="QK468" s="160"/>
      <c r="QL468" s="160"/>
      <c r="QM468" s="160"/>
      <c r="QN468" s="160"/>
      <c r="QO468" s="160"/>
      <c r="QP468" s="160"/>
      <c r="QQ468" s="160"/>
      <c r="QR468" s="160"/>
      <c r="QS468" s="160"/>
      <c r="QT468" s="160"/>
      <c r="QU468" s="160"/>
      <c r="QV468" s="160"/>
      <c r="QW468" s="160"/>
      <c r="QX468" s="160"/>
      <c r="QY468" s="160"/>
      <c r="QZ468" s="160"/>
      <c r="RA468" s="160"/>
      <c r="RB468" s="160"/>
      <c r="RC468" s="160"/>
      <c r="RD468" s="160"/>
      <c r="RE468" s="160"/>
      <c r="RF468" s="160"/>
      <c r="RG468" s="160"/>
      <c r="RH468" s="160"/>
      <c r="RI468" s="160"/>
      <c r="RJ468" s="160"/>
      <c r="RK468" s="160"/>
      <c r="RL468" s="160"/>
      <c r="RM468" s="160"/>
      <c r="RN468" s="160"/>
      <c r="RO468" s="160"/>
      <c r="RP468" s="160"/>
      <c r="RQ468" s="160"/>
      <c r="RR468" s="160"/>
      <c r="RS468" s="160"/>
      <c r="RT468" s="160"/>
      <c r="RU468" s="160"/>
      <c r="RV468" s="160"/>
      <c r="RW468" s="160"/>
      <c r="RX468" s="160"/>
      <c r="RY468" s="160"/>
      <c r="RZ468" s="160"/>
      <c r="SA468" s="160"/>
      <c r="SB468" s="160"/>
      <c r="SC468" s="160"/>
      <c r="SD468" s="160"/>
      <c r="SE468" s="160"/>
      <c r="SF468" s="160"/>
      <c r="SG468" s="160"/>
      <c r="SH468" s="160"/>
      <c r="SI468" s="160"/>
      <c r="SJ468" s="160"/>
      <c r="SK468" s="160"/>
      <c r="SL468" s="160"/>
      <c r="SM468" s="160"/>
      <c r="SN468" s="160"/>
      <c r="SO468" s="160"/>
      <c r="SP468" s="160"/>
      <c r="SQ468" s="160"/>
      <c r="SR468" s="160"/>
      <c r="SS468" s="160"/>
      <c r="ST468" s="160"/>
      <c r="SU468" s="160"/>
      <c r="SV468" s="160"/>
      <c r="SW468" s="160"/>
      <c r="SX468" s="160"/>
      <c r="SY468" s="160"/>
      <c r="SZ468" s="160"/>
      <c r="TA468" s="160"/>
      <c r="TB468" s="160"/>
      <c r="TC468" s="160"/>
      <c r="TD468" s="160"/>
      <c r="TE468" s="160"/>
      <c r="TF468" s="160"/>
    </row>
    <row r="469" spans="1:526">
      <c r="A469" s="160"/>
      <c r="B469" s="160"/>
      <c r="C469" s="160"/>
      <c r="D469" s="160"/>
      <c r="E469" s="160"/>
      <c r="F469" s="160"/>
      <c r="G469" s="160"/>
      <c r="H469" s="160"/>
      <c r="I469" s="160"/>
      <c r="J469" s="160"/>
      <c r="K469" s="160"/>
      <c r="L469" s="160"/>
      <c r="M469" s="160"/>
      <c r="N469" s="160"/>
      <c r="O469" s="160"/>
      <c r="P469" s="160"/>
      <c r="Q469" s="160"/>
      <c r="R469" s="160"/>
      <c r="S469" s="160"/>
      <c r="T469" s="160"/>
      <c r="U469" s="160"/>
      <c r="V469" s="160"/>
      <c r="W469" s="160"/>
      <c r="X469" s="160"/>
      <c r="Y469" s="160"/>
      <c r="Z469" s="160"/>
      <c r="AA469" s="160"/>
      <c r="AB469" s="160"/>
      <c r="AC469" s="160"/>
      <c r="AD469" s="160"/>
      <c r="AE469" s="160"/>
      <c r="AF469" s="160"/>
      <c r="AG469" s="160"/>
      <c r="AH469" s="160"/>
      <c r="AI469" s="160"/>
      <c r="AJ469" s="160"/>
      <c r="AK469" s="160"/>
      <c r="AL469" s="160"/>
      <c r="AM469" s="160"/>
      <c r="AN469" s="160"/>
      <c r="AO469" s="160"/>
      <c r="AP469" s="160"/>
      <c r="AQ469" s="160"/>
      <c r="AR469" s="160"/>
      <c r="AS469" s="160"/>
      <c r="AT469" s="160"/>
      <c r="AU469" s="160"/>
      <c r="AV469" s="160"/>
      <c r="AW469" s="160"/>
      <c r="AX469" s="160"/>
      <c r="AY469" s="160"/>
      <c r="AZ469" s="160"/>
      <c r="BA469" s="160"/>
      <c r="BB469" s="160"/>
      <c r="BC469" s="160"/>
      <c r="BD469" s="160"/>
      <c r="BE469" s="160"/>
      <c r="BF469" s="160"/>
      <c r="BG469" s="160"/>
      <c r="BH469" s="160"/>
      <c r="BI469" s="160"/>
      <c r="BJ469" s="160"/>
      <c r="BK469" s="160"/>
      <c r="BL469" s="160"/>
      <c r="BM469" s="160"/>
      <c r="BN469" s="160"/>
      <c r="BO469" s="160"/>
      <c r="BP469" s="160"/>
      <c r="BQ469" s="160"/>
      <c r="BR469" s="160"/>
      <c r="BS469" s="160"/>
      <c r="BT469" s="160"/>
      <c r="BU469" s="160"/>
      <c r="BV469" s="160"/>
      <c r="BW469" s="160"/>
      <c r="BX469" s="160"/>
      <c r="BY469" s="160"/>
      <c r="BZ469" s="160"/>
      <c r="CA469" s="160"/>
      <c r="CB469" s="160"/>
      <c r="CC469" s="160"/>
      <c r="CD469" s="160"/>
      <c r="CE469" s="160"/>
      <c r="CF469" s="160"/>
      <c r="CG469" s="160"/>
      <c r="CH469" s="160"/>
      <c r="CI469" s="160"/>
      <c r="CJ469" s="160"/>
      <c r="CK469" s="160"/>
      <c r="CL469" s="160"/>
      <c r="CM469" s="160"/>
      <c r="CN469" s="160"/>
      <c r="CO469" s="160"/>
      <c r="CP469" s="160"/>
      <c r="CQ469" s="160"/>
      <c r="CR469" s="160"/>
      <c r="CS469" s="160"/>
      <c r="CT469" s="160"/>
      <c r="CU469" s="160"/>
      <c r="CV469" s="160"/>
      <c r="CW469" s="160"/>
      <c r="CX469" s="160"/>
      <c r="CY469" s="160"/>
      <c r="CZ469" s="160"/>
      <c r="DA469" s="160"/>
      <c r="DB469" s="160"/>
      <c r="DC469" s="160"/>
      <c r="DD469" s="160"/>
      <c r="DE469" s="160"/>
      <c r="DF469" s="160"/>
      <c r="DG469" s="160"/>
      <c r="DH469" s="160"/>
      <c r="DI469" s="160"/>
      <c r="DJ469" s="160"/>
      <c r="DK469" s="160"/>
      <c r="DL469" s="160"/>
      <c r="DM469" s="160"/>
      <c r="DN469" s="160"/>
      <c r="DO469" s="160"/>
      <c r="DP469" s="160"/>
      <c r="DQ469" s="160"/>
      <c r="DR469" s="160"/>
      <c r="DS469" s="160"/>
      <c r="DT469" s="160"/>
      <c r="DU469" s="160"/>
      <c r="DV469" s="160"/>
      <c r="DW469" s="160"/>
      <c r="DX469" s="160"/>
      <c r="DY469" s="160"/>
      <c r="DZ469" s="160"/>
      <c r="EA469" s="160"/>
      <c r="EB469" s="160"/>
      <c r="EC469" s="160"/>
      <c r="ED469" s="160"/>
      <c r="EE469" s="160"/>
      <c r="EF469" s="160"/>
      <c r="EG469" s="160"/>
      <c r="EH469" s="160"/>
      <c r="EI469" s="160"/>
      <c r="EJ469" s="160"/>
      <c r="EK469" s="160"/>
      <c r="EL469" s="160"/>
      <c r="EM469" s="160"/>
      <c r="EN469" s="160"/>
      <c r="EO469" s="160"/>
      <c r="EP469" s="160"/>
      <c r="EQ469" s="160"/>
      <c r="ER469" s="160"/>
      <c r="ES469" s="160"/>
      <c r="ET469" s="160"/>
      <c r="EU469" s="160"/>
      <c r="EV469" s="160"/>
      <c r="EW469" s="160"/>
      <c r="EX469" s="160"/>
      <c r="EY469" s="160"/>
      <c r="EZ469" s="160"/>
      <c r="FA469" s="160"/>
      <c r="FB469" s="160"/>
      <c r="FC469" s="160"/>
      <c r="FD469" s="160"/>
      <c r="FE469" s="160"/>
      <c r="FF469" s="160"/>
      <c r="FG469" s="160"/>
      <c r="FH469" s="160"/>
      <c r="FI469" s="160"/>
      <c r="FJ469" s="160"/>
      <c r="FK469" s="160"/>
      <c r="FL469" s="160"/>
      <c r="FM469" s="160"/>
      <c r="FN469" s="160"/>
      <c r="FO469" s="160"/>
      <c r="FP469" s="160"/>
      <c r="FQ469" s="160"/>
      <c r="FR469" s="160"/>
      <c r="FS469" s="160"/>
      <c r="FT469" s="160"/>
      <c r="FU469" s="160"/>
      <c r="FV469" s="160"/>
      <c r="FW469" s="160"/>
      <c r="FX469" s="160"/>
      <c r="FY469" s="160"/>
      <c r="FZ469" s="160"/>
      <c r="GA469" s="160"/>
      <c r="GB469" s="160"/>
      <c r="GC469" s="160"/>
      <c r="GD469" s="160"/>
      <c r="GE469" s="160"/>
      <c r="GF469" s="160"/>
      <c r="GG469" s="160"/>
      <c r="GH469" s="160"/>
      <c r="GI469" s="160"/>
      <c r="GJ469" s="160"/>
      <c r="GK469" s="160"/>
      <c r="GL469" s="160"/>
      <c r="GM469" s="160"/>
      <c r="GN469" s="160"/>
      <c r="GO469" s="160"/>
      <c r="GP469" s="160"/>
      <c r="GQ469" s="160"/>
      <c r="GR469" s="160"/>
      <c r="GS469" s="160"/>
      <c r="GT469" s="160"/>
      <c r="GU469" s="160"/>
      <c r="GV469" s="160"/>
      <c r="GW469" s="160"/>
      <c r="GX469" s="160"/>
      <c r="GY469" s="160"/>
      <c r="GZ469" s="160"/>
      <c r="HA469" s="160"/>
      <c r="HB469" s="160"/>
      <c r="HC469" s="160"/>
      <c r="HD469" s="160"/>
      <c r="HE469" s="160"/>
      <c r="HF469" s="160"/>
      <c r="HG469" s="160"/>
      <c r="HH469" s="160"/>
      <c r="HI469" s="160"/>
      <c r="HJ469" s="160"/>
      <c r="HK469" s="160"/>
      <c r="HL469" s="160"/>
      <c r="HM469" s="160"/>
      <c r="HN469" s="160"/>
      <c r="HO469" s="160"/>
      <c r="HP469" s="160"/>
      <c r="HQ469" s="160"/>
      <c r="HR469" s="160"/>
      <c r="HS469" s="160"/>
      <c r="HT469" s="160"/>
      <c r="HU469" s="160"/>
      <c r="HV469" s="160"/>
      <c r="HW469" s="160"/>
      <c r="HX469" s="160"/>
      <c r="HY469" s="160"/>
      <c r="HZ469" s="160"/>
      <c r="IA469" s="160"/>
      <c r="IB469" s="160"/>
      <c r="IC469" s="160"/>
      <c r="ID469" s="160"/>
      <c r="IE469" s="160"/>
      <c r="IF469" s="160"/>
      <c r="IG469" s="160"/>
      <c r="IH469" s="160"/>
      <c r="II469" s="160"/>
      <c r="IJ469" s="160"/>
      <c r="IK469" s="160"/>
      <c r="IL469" s="160"/>
      <c r="IM469" s="160"/>
      <c r="IN469" s="160"/>
      <c r="IO469" s="160"/>
      <c r="IP469" s="160"/>
      <c r="IQ469" s="160"/>
      <c r="IR469" s="160"/>
      <c r="IS469" s="160"/>
      <c r="IT469" s="160"/>
      <c r="IU469" s="160"/>
      <c r="IV469" s="160"/>
      <c r="IW469" s="160"/>
      <c r="IX469" s="160"/>
      <c r="IY469" s="160"/>
      <c r="IZ469" s="160"/>
      <c r="JA469" s="160"/>
      <c r="JB469" s="160"/>
      <c r="JC469" s="160"/>
      <c r="JD469" s="160"/>
      <c r="JE469" s="160"/>
      <c r="JF469" s="160"/>
      <c r="JG469" s="160"/>
      <c r="JH469" s="160"/>
      <c r="JI469" s="160"/>
      <c r="JJ469" s="160"/>
      <c r="JK469" s="160"/>
      <c r="JL469" s="160"/>
      <c r="JM469" s="160"/>
      <c r="JN469" s="160"/>
      <c r="JO469" s="160"/>
      <c r="JP469" s="160"/>
      <c r="JQ469" s="160"/>
      <c r="JR469" s="160"/>
      <c r="JS469" s="160"/>
      <c r="JT469" s="160"/>
      <c r="JU469" s="160"/>
      <c r="JV469" s="160"/>
      <c r="JW469" s="160"/>
      <c r="JX469" s="160"/>
      <c r="JY469" s="160"/>
      <c r="JZ469" s="160"/>
      <c r="KA469" s="160"/>
      <c r="KB469" s="160"/>
      <c r="KC469" s="160"/>
      <c r="KD469" s="160"/>
      <c r="KE469" s="160"/>
      <c r="KF469" s="160"/>
      <c r="KG469" s="160"/>
      <c r="KH469" s="160"/>
      <c r="KI469" s="160"/>
      <c r="KJ469" s="160"/>
      <c r="KK469" s="160"/>
      <c r="KL469" s="160"/>
      <c r="KM469" s="160"/>
      <c r="KN469" s="160"/>
      <c r="KO469" s="160"/>
      <c r="KP469" s="160"/>
      <c r="KQ469" s="160"/>
      <c r="KR469" s="160"/>
      <c r="KS469" s="160"/>
      <c r="KT469" s="160"/>
      <c r="KU469" s="160"/>
      <c r="KV469" s="160"/>
      <c r="KW469" s="160"/>
      <c r="KX469" s="160"/>
      <c r="KY469" s="160"/>
      <c r="KZ469" s="160"/>
      <c r="LA469" s="160"/>
      <c r="LB469" s="160"/>
      <c r="LC469" s="160"/>
      <c r="LD469" s="160"/>
      <c r="LE469" s="160"/>
      <c r="LF469" s="160"/>
      <c r="LG469" s="160"/>
      <c r="LH469" s="160"/>
      <c r="LI469" s="160"/>
      <c r="LJ469" s="160"/>
      <c r="LK469" s="160"/>
      <c r="LL469" s="160"/>
      <c r="LM469" s="160"/>
      <c r="LN469" s="160"/>
      <c r="LO469" s="160"/>
      <c r="LP469" s="160"/>
      <c r="LQ469" s="160"/>
      <c r="LR469" s="160"/>
      <c r="LS469" s="160"/>
      <c r="LT469" s="160"/>
      <c r="LU469" s="160"/>
      <c r="LV469" s="160"/>
      <c r="LW469" s="160"/>
      <c r="LX469" s="160"/>
      <c r="LY469" s="160"/>
      <c r="LZ469" s="160"/>
      <c r="MA469" s="160"/>
      <c r="MB469" s="160"/>
      <c r="MC469" s="160"/>
      <c r="MD469" s="160"/>
      <c r="ME469" s="160"/>
      <c r="MF469" s="160"/>
      <c r="MG469" s="160"/>
      <c r="MH469" s="160"/>
      <c r="MI469" s="160"/>
      <c r="MJ469" s="160"/>
      <c r="MK469" s="160"/>
      <c r="ML469" s="160"/>
      <c r="MM469" s="160"/>
      <c r="MN469" s="160"/>
      <c r="MO469" s="160"/>
      <c r="MP469" s="160"/>
      <c r="MQ469" s="160"/>
      <c r="MR469" s="160"/>
      <c r="MS469" s="160"/>
      <c r="MT469" s="160"/>
      <c r="MU469" s="160"/>
      <c r="MV469" s="160"/>
      <c r="MW469" s="160"/>
      <c r="MX469" s="160"/>
      <c r="MY469" s="160"/>
      <c r="MZ469" s="160"/>
      <c r="NA469" s="160"/>
      <c r="NB469" s="160"/>
      <c r="NC469" s="160"/>
      <c r="ND469" s="160"/>
      <c r="NE469" s="160"/>
      <c r="NF469" s="160"/>
      <c r="NG469" s="160"/>
      <c r="NH469" s="160"/>
      <c r="NI469" s="160"/>
      <c r="NJ469" s="160"/>
      <c r="NK469" s="160"/>
      <c r="NL469" s="160"/>
      <c r="NM469" s="160"/>
      <c r="NN469" s="160"/>
      <c r="NO469" s="160"/>
      <c r="NP469" s="160"/>
      <c r="NQ469" s="160"/>
      <c r="NR469" s="160"/>
      <c r="NS469" s="160"/>
      <c r="NT469" s="160"/>
      <c r="NU469" s="160"/>
      <c r="NV469" s="160"/>
      <c r="NW469" s="160"/>
      <c r="NX469" s="160"/>
      <c r="NY469" s="160"/>
      <c r="NZ469" s="160"/>
      <c r="OA469" s="160"/>
      <c r="OB469" s="160"/>
      <c r="OC469" s="160"/>
      <c r="OD469" s="160"/>
      <c r="OE469" s="160"/>
      <c r="OF469" s="160"/>
      <c r="OG469" s="160"/>
      <c r="OH469" s="160"/>
      <c r="OI469" s="160"/>
      <c r="OJ469" s="160"/>
      <c r="OK469" s="160"/>
      <c r="OL469" s="160"/>
      <c r="OM469" s="160"/>
      <c r="ON469" s="160"/>
      <c r="OO469" s="160"/>
      <c r="OP469" s="160"/>
      <c r="OQ469" s="160"/>
      <c r="OR469" s="160"/>
      <c r="OS469" s="160"/>
      <c r="OT469" s="160"/>
      <c r="OU469" s="160"/>
      <c r="OV469" s="160"/>
      <c r="OW469" s="160"/>
      <c r="OX469" s="160"/>
      <c r="OY469" s="160"/>
      <c r="OZ469" s="160"/>
      <c r="PA469" s="160"/>
      <c r="PB469" s="160"/>
      <c r="PC469" s="160"/>
      <c r="PD469" s="160"/>
      <c r="PE469" s="160"/>
      <c r="PF469" s="160"/>
      <c r="PG469" s="160"/>
      <c r="PH469" s="160"/>
      <c r="PI469" s="160"/>
      <c r="PJ469" s="160"/>
      <c r="PK469" s="160"/>
      <c r="PL469" s="160"/>
      <c r="PM469" s="160"/>
      <c r="PN469" s="160"/>
      <c r="PO469" s="160"/>
      <c r="PP469" s="160"/>
      <c r="PQ469" s="160"/>
      <c r="PR469" s="160"/>
      <c r="PS469" s="160"/>
      <c r="PT469" s="160"/>
      <c r="PU469" s="160"/>
      <c r="PV469" s="160"/>
      <c r="PW469" s="160"/>
      <c r="PX469" s="160"/>
      <c r="PY469" s="160"/>
      <c r="PZ469" s="160"/>
      <c r="QA469" s="160"/>
      <c r="QB469" s="160"/>
      <c r="QC469" s="160"/>
      <c r="QD469" s="160"/>
      <c r="QE469" s="160"/>
      <c r="QF469" s="160"/>
      <c r="QG469" s="160"/>
      <c r="QH469" s="160"/>
      <c r="QI469" s="160"/>
      <c r="QJ469" s="160"/>
      <c r="QK469" s="160"/>
      <c r="QL469" s="160"/>
      <c r="QM469" s="160"/>
      <c r="QN469" s="160"/>
      <c r="QO469" s="160"/>
      <c r="QP469" s="160"/>
      <c r="QQ469" s="160"/>
      <c r="QR469" s="160"/>
      <c r="QS469" s="160"/>
      <c r="QT469" s="160"/>
      <c r="QU469" s="160"/>
      <c r="QV469" s="160"/>
      <c r="QW469" s="160"/>
      <c r="QX469" s="160"/>
      <c r="QY469" s="160"/>
      <c r="QZ469" s="160"/>
      <c r="RA469" s="160"/>
      <c r="RB469" s="160"/>
      <c r="RC469" s="160"/>
      <c r="RD469" s="160"/>
      <c r="RE469" s="160"/>
      <c r="RF469" s="160"/>
      <c r="RG469" s="160"/>
      <c r="RH469" s="160"/>
      <c r="RI469" s="160"/>
      <c r="RJ469" s="160"/>
      <c r="RK469" s="160"/>
      <c r="RL469" s="160"/>
      <c r="RM469" s="160"/>
      <c r="RN469" s="160"/>
      <c r="RO469" s="160"/>
      <c r="RP469" s="160"/>
      <c r="RQ469" s="160"/>
      <c r="RR469" s="160"/>
      <c r="RS469" s="160"/>
      <c r="RT469" s="160"/>
      <c r="RU469" s="160"/>
      <c r="RV469" s="160"/>
      <c r="RW469" s="160"/>
      <c r="RX469" s="160"/>
      <c r="RY469" s="160"/>
      <c r="RZ469" s="160"/>
      <c r="SA469" s="160"/>
      <c r="SB469" s="160"/>
      <c r="SC469" s="160"/>
      <c r="SD469" s="160"/>
      <c r="SE469" s="160"/>
      <c r="SF469" s="160"/>
      <c r="SG469" s="160"/>
      <c r="SH469" s="160"/>
      <c r="SI469" s="160"/>
      <c r="SJ469" s="160"/>
      <c r="SK469" s="160"/>
      <c r="SL469" s="160"/>
      <c r="SM469" s="160"/>
      <c r="SN469" s="160"/>
      <c r="SO469" s="160"/>
      <c r="SP469" s="160"/>
      <c r="SQ469" s="160"/>
      <c r="SR469" s="160"/>
      <c r="SS469" s="160"/>
      <c r="ST469" s="160"/>
      <c r="SU469" s="160"/>
      <c r="SV469" s="160"/>
      <c r="SW469" s="160"/>
      <c r="SX469" s="160"/>
      <c r="SY469" s="160"/>
      <c r="SZ469" s="160"/>
      <c r="TA469" s="160"/>
      <c r="TB469" s="160"/>
      <c r="TC469" s="160"/>
      <c r="TD469" s="160"/>
      <c r="TE469" s="160"/>
      <c r="TF469" s="160"/>
    </row>
    <row r="470" spans="1:526">
      <c r="A470" s="160"/>
      <c r="B470" s="160"/>
      <c r="C470" s="160"/>
      <c r="D470" s="160"/>
      <c r="E470" s="160"/>
      <c r="F470" s="160"/>
      <c r="G470" s="160"/>
      <c r="H470" s="160"/>
      <c r="I470" s="160"/>
      <c r="J470" s="160"/>
      <c r="K470" s="160"/>
      <c r="L470" s="160"/>
      <c r="M470" s="160"/>
      <c r="N470" s="160"/>
      <c r="O470" s="160"/>
      <c r="P470" s="160"/>
      <c r="Q470" s="160"/>
      <c r="R470" s="160"/>
      <c r="S470" s="160"/>
      <c r="T470" s="160"/>
      <c r="U470" s="160"/>
      <c r="V470" s="160"/>
      <c r="W470" s="160"/>
      <c r="X470" s="160"/>
      <c r="Y470" s="160"/>
      <c r="Z470" s="160"/>
      <c r="AA470" s="160"/>
      <c r="AB470" s="160"/>
      <c r="AC470" s="160"/>
      <c r="AD470" s="160"/>
      <c r="AE470" s="160"/>
      <c r="AF470" s="160"/>
      <c r="AG470" s="160"/>
      <c r="AH470" s="160"/>
      <c r="AI470" s="160"/>
      <c r="AJ470" s="160"/>
      <c r="AK470" s="160"/>
      <c r="AL470" s="160"/>
      <c r="AM470" s="160"/>
      <c r="AN470" s="160"/>
      <c r="AO470" s="160"/>
      <c r="AP470" s="160"/>
      <c r="AQ470" s="160"/>
      <c r="AR470" s="160"/>
      <c r="AS470" s="160"/>
      <c r="AT470" s="160"/>
      <c r="AU470" s="160"/>
      <c r="AV470" s="160"/>
      <c r="AW470" s="160"/>
      <c r="AX470" s="160"/>
      <c r="AY470" s="160"/>
      <c r="AZ470" s="160"/>
      <c r="BA470" s="160"/>
      <c r="BB470" s="160"/>
      <c r="BC470" s="160"/>
      <c r="BD470" s="160"/>
      <c r="BE470" s="160"/>
      <c r="BF470" s="160"/>
      <c r="BG470" s="160"/>
      <c r="BH470" s="160"/>
      <c r="BI470" s="160"/>
      <c r="BJ470" s="160"/>
      <c r="BK470" s="160"/>
      <c r="BL470" s="160"/>
      <c r="BM470" s="160"/>
      <c r="BN470" s="160"/>
      <c r="BO470" s="160"/>
      <c r="BP470" s="160"/>
      <c r="BQ470" s="160"/>
      <c r="BR470" s="160"/>
      <c r="BS470" s="160"/>
      <c r="BT470" s="160"/>
      <c r="BU470" s="160"/>
      <c r="BV470" s="160"/>
      <c r="BW470" s="160"/>
      <c r="BX470" s="160"/>
      <c r="BY470" s="160"/>
      <c r="BZ470" s="160"/>
      <c r="CA470" s="160"/>
      <c r="CB470" s="160"/>
      <c r="CC470" s="160"/>
      <c r="CD470" s="160"/>
      <c r="CE470" s="160"/>
      <c r="CF470" s="160"/>
      <c r="CG470" s="160"/>
      <c r="CH470" s="160"/>
      <c r="CI470" s="160"/>
      <c r="CJ470" s="160"/>
      <c r="CK470" s="160"/>
      <c r="CL470" s="160"/>
      <c r="CM470" s="160"/>
      <c r="CN470" s="160"/>
      <c r="CO470" s="160"/>
      <c r="CP470" s="160"/>
      <c r="CQ470" s="160"/>
      <c r="CR470" s="160"/>
      <c r="CS470" s="160"/>
      <c r="CT470" s="160"/>
      <c r="CU470" s="160"/>
      <c r="CV470" s="160"/>
      <c r="CW470" s="160"/>
      <c r="CX470" s="160"/>
      <c r="CY470" s="160"/>
      <c r="CZ470" s="160"/>
      <c r="DA470" s="160"/>
      <c r="DB470" s="160"/>
      <c r="DC470" s="160"/>
      <c r="DD470" s="160"/>
      <c r="DE470" s="160"/>
      <c r="DF470" s="160"/>
      <c r="DG470" s="160"/>
      <c r="DH470" s="160"/>
      <c r="DI470" s="160"/>
      <c r="DJ470" s="160"/>
      <c r="DK470" s="160"/>
      <c r="DL470" s="160"/>
      <c r="DM470" s="160"/>
      <c r="DN470" s="160"/>
      <c r="DO470" s="160"/>
      <c r="DP470" s="160"/>
      <c r="DQ470" s="160"/>
      <c r="DR470" s="160"/>
      <c r="DS470" s="160"/>
      <c r="DT470" s="160"/>
      <c r="DU470" s="160"/>
      <c r="DV470" s="160"/>
      <c r="DW470" s="160"/>
      <c r="DX470" s="160"/>
      <c r="DY470" s="160"/>
      <c r="DZ470" s="160"/>
      <c r="EA470" s="160"/>
      <c r="EB470" s="160"/>
      <c r="EC470" s="160"/>
      <c r="ED470" s="160"/>
      <c r="EE470" s="160"/>
      <c r="EF470" s="160"/>
      <c r="EG470" s="160"/>
      <c r="EH470" s="160"/>
      <c r="EI470" s="160"/>
      <c r="EJ470" s="160"/>
      <c r="EK470" s="160"/>
      <c r="EL470" s="160"/>
      <c r="EM470" s="160"/>
      <c r="EN470" s="160"/>
      <c r="EO470" s="160"/>
      <c r="EP470" s="160"/>
      <c r="EQ470" s="160"/>
      <c r="ER470" s="160"/>
      <c r="ES470" s="160"/>
      <c r="ET470" s="160"/>
      <c r="EU470" s="160"/>
      <c r="EV470" s="160"/>
      <c r="EW470" s="160"/>
      <c r="EX470" s="160"/>
      <c r="EY470" s="160"/>
      <c r="EZ470" s="160"/>
      <c r="FA470" s="160"/>
      <c r="FB470" s="160"/>
      <c r="FC470" s="160"/>
      <c r="FD470" s="160"/>
      <c r="FE470" s="160"/>
      <c r="FF470" s="160"/>
      <c r="FG470" s="160"/>
      <c r="FH470" s="160"/>
      <c r="FI470" s="160"/>
      <c r="FJ470" s="160"/>
      <c r="FK470" s="160"/>
      <c r="FL470" s="160"/>
      <c r="FM470" s="160"/>
      <c r="FN470" s="160"/>
      <c r="FO470" s="160"/>
      <c r="FP470" s="160"/>
      <c r="FQ470" s="160"/>
      <c r="FR470" s="160"/>
      <c r="FS470" s="160"/>
      <c r="FT470" s="160"/>
      <c r="FU470" s="160"/>
      <c r="FV470" s="160"/>
      <c r="FW470" s="160"/>
      <c r="FX470" s="160"/>
      <c r="FY470" s="160"/>
      <c r="FZ470" s="160"/>
      <c r="GA470" s="160"/>
      <c r="GB470" s="160"/>
      <c r="GC470" s="160"/>
      <c r="GD470" s="160"/>
      <c r="GE470" s="160"/>
      <c r="GF470" s="160"/>
      <c r="GG470" s="160"/>
      <c r="GH470" s="160"/>
      <c r="GI470" s="160"/>
      <c r="GJ470" s="160"/>
      <c r="GK470" s="160"/>
      <c r="GL470" s="160"/>
      <c r="GM470" s="160"/>
      <c r="GN470" s="160"/>
      <c r="GO470" s="160"/>
      <c r="GP470" s="160"/>
      <c r="GQ470" s="160"/>
      <c r="GR470" s="160"/>
      <c r="GS470" s="160"/>
      <c r="GT470" s="160"/>
      <c r="GU470" s="160"/>
      <c r="GV470" s="160"/>
      <c r="GW470" s="160"/>
      <c r="GX470" s="160"/>
      <c r="GY470" s="160"/>
      <c r="GZ470" s="160"/>
      <c r="HA470" s="160"/>
      <c r="HB470" s="160"/>
      <c r="HC470" s="160"/>
      <c r="HD470" s="160"/>
      <c r="HE470" s="160"/>
      <c r="HF470" s="160"/>
      <c r="HG470" s="160"/>
      <c r="HH470" s="160"/>
      <c r="HI470" s="160"/>
      <c r="HJ470" s="160"/>
      <c r="HK470" s="160"/>
      <c r="HL470" s="160"/>
      <c r="HM470" s="160"/>
      <c r="HN470" s="160"/>
      <c r="HO470" s="160"/>
      <c r="HP470" s="160"/>
      <c r="HQ470" s="160"/>
      <c r="HR470" s="160"/>
      <c r="HS470" s="160"/>
      <c r="HT470" s="160"/>
      <c r="HU470" s="160"/>
      <c r="HV470" s="160"/>
      <c r="HW470" s="160"/>
      <c r="HX470" s="160"/>
      <c r="HY470" s="160"/>
      <c r="HZ470" s="160"/>
      <c r="IA470" s="160"/>
      <c r="IB470" s="160"/>
      <c r="IC470" s="160"/>
      <c r="ID470" s="160"/>
      <c r="IE470" s="160"/>
      <c r="IF470" s="160"/>
      <c r="IG470" s="160"/>
      <c r="IH470" s="160"/>
      <c r="II470" s="160"/>
      <c r="IJ470" s="160"/>
      <c r="IK470" s="160"/>
      <c r="IL470" s="160"/>
      <c r="IM470" s="160"/>
      <c r="IN470" s="160"/>
      <c r="IO470" s="160"/>
      <c r="IP470" s="160"/>
      <c r="IQ470" s="160"/>
      <c r="IR470" s="160"/>
      <c r="IS470" s="160"/>
      <c r="IT470" s="160"/>
      <c r="IU470" s="160"/>
      <c r="IV470" s="160"/>
      <c r="IW470" s="160"/>
      <c r="IX470" s="160"/>
      <c r="IY470" s="160"/>
      <c r="IZ470" s="160"/>
      <c r="JA470" s="160"/>
      <c r="JB470" s="160"/>
      <c r="JC470" s="160"/>
      <c r="JD470" s="160"/>
      <c r="JE470" s="160"/>
      <c r="JF470" s="160"/>
      <c r="JG470" s="160"/>
      <c r="JH470" s="160"/>
      <c r="JI470" s="160"/>
      <c r="JJ470" s="160"/>
      <c r="JK470" s="160"/>
      <c r="JL470" s="160"/>
      <c r="JM470" s="160"/>
      <c r="JN470" s="160"/>
      <c r="JO470" s="160"/>
      <c r="JP470" s="160"/>
      <c r="JQ470" s="160"/>
      <c r="JR470" s="160"/>
      <c r="JS470" s="160"/>
      <c r="JT470" s="160"/>
      <c r="JU470" s="160"/>
      <c r="JV470" s="160"/>
      <c r="JW470" s="160"/>
      <c r="JX470" s="160"/>
      <c r="JY470" s="160"/>
      <c r="JZ470" s="160"/>
      <c r="KA470" s="160"/>
      <c r="KB470" s="160"/>
      <c r="KC470" s="160"/>
      <c r="KD470" s="160"/>
      <c r="KE470" s="160"/>
      <c r="KF470" s="160"/>
      <c r="KG470" s="160"/>
      <c r="KH470" s="160"/>
      <c r="KI470" s="160"/>
      <c r="KJ470" s="160"/>
      <c r="KK470" s="160"/>
      <c r="KL470" s="160"/>
      <c r="KM470" s="160"/>
      <c r="KN470" s="160"/>
      <c r="KO470" s="160"/>
      <c r="KP470" s="160"/>
      <c r="KQ470" s="160"/>
      <c r="KR470" s="160"/>
      <c r="KS470" s="160"/>
      <c r="KT470" s="160"/>
      <c r="KU470" s="160"/>
      <c r="KV470" s="160"/>
      <c r="KW470" s="160"/>
      <c r="KX470" s="160"/>
      <c r="KY470" s="160"/>
      <c r="KZ470" s="160"/>
      <c r="LA470" s="160"/>
      <c r="LB470" s="160"/>
      <c r="LC470" s="160"/>
      <c r="LD470" s="160"/>
      <c r="LE470" s="160"/>
      <c r="LF470" s="160"/>
      <c r="LG470" s="160"/>
      <c r="LH470" s="160"/>
      <c r="LI470" s="160"/>
      <c r="LJ470" s="160"/>
      <c r="LK470" s="160"/>
      <c r="LL470" s="160"/>
      <c r="LM470" s="160"/>
      <c r="LN470" s="160"/>
      <c r="LO470" s="160"/>
      <c r="LP470" s="160"/>
      <c r="LQ470" s="160"/>
      <c r="LR470" s="160"/>
      <c r="LS470" s="160"/>
      <c r="LT470" s="160"/>
      <c r="LU470" s="160"/>
      <c r="LV470" s="160"/>
      <c r="LW470" s="160"/>
      <c r="LX470" s="160"/>
      <c r="LY470" s="160"/>
      <c r="LZ470" s="160"/>
      <c r="MA470" s="160"/>
      <c r="MB470" s="160"/>
      <c r="MC470" s="160"/>
      <c r="MD470" s="160"/>
      <c r="ME470" s="160"/>
      <c r="MF470" s="160"/>
      <c r="MG470" s="160"/>
      <c r="MH470" s="160"/>
      <c r="MI470" s="160"/>
      <c r="MJ470" s="160"/>
      <c r="MK470" s="160"/>
      <c r="ML470" s="160"/>
      <c r="MM470" s="160"/>
      <c r="MN470" s="160"/>
      <c r="MO470" s="160"/>
      <c r="MP470" s="160"/>
      <c r="MQ470" s="160"/>
      <c r="MR470" s="160"/>
      <c r="MS470" s="160"/>
      <c r="MT470" s="160"/>
      <c r="MU470" s="160"/>
      <c r="MV470" s="160"/>
      <c r="MW470" s="160"/>
      <c r="MX470" s="160"/>
      <c r="MY470" s="160"/>
      <c r="MZ470" s="160"/>
      <c r="NA470" s="160"/>
      <c r="NB470" s="160"/>
      <c r="NC470" s="160"/>
      <c r="ND470" s="160"/>
      <c r="NE470" s="160"/>
      <c r="NF470" s="160"/>
      <c r="NG470" s="160"/>
      <c r="NH470" s="160"/>
      <c r="NI470" s="160"/>
      <c r="NJ470" s="160"/>
      <c r="NK470" s="160"/>
      <c r="NL470" s="160"/>
      <c r="NM470" s="160"/>
      <c r="NN470" s="160"/>
      <c r="NO470" s="160"/>
      <c r="NP470" s="160"/>
      <c r="NQ470" s="160"/>
      <c r="NR470" s="160"/>
      <c r="NS470" s="160"/>
      <c r="NT470" s="160"/>
      <c r="NU470" s="160"/>
      <c r="NV470" s="160"/>
      <c r="NW470" s="160"/>
      <c r="NX470" s="160"/>
      <c r="NY470" s="160"/>
      <c r="NZ470" s="160"/>
      <c r="OA470" s="160"/>
      <c r="OB470" s="160"/>
      <c r="OC470" s="160"/>
      <c r="OD470" s="160"/>
      <c r="OE470" s="160"/>
      <c r="OF470" s="160"/>
      <c r="OG470" s="160"/>
      <c r="OH470" s="160"/>
      <c r="OI470" s="160"/>
      <c r="OJ470" s="160"/>
      <c r="OK470" s="160"/>
      <c r="OL470" s="160"/>
      <c r="OM470" s="160"/>
      <c r="ON470" s="160"/>
      <c r="OO470" s="160"/>
      <c r="OP470" s="160"/>
      <c r="OQ470" s="160"/>
      <c r="OR470" s="160"/>
      <c r="OS470" s="160"/>
      <c r="OT470" s="160"/>
      <c r="OU470" s="160"/>
      <c r="OV470" s="160"/>
      <c r="OW470" s="160"/>
      <c r="OX470" s="160"/>
      <c r="OY470" s="160"/>
      <c r="OZ470" s="160"/>
      <c r="PA470" s="160"/>
      <c r="PB470" s="160"/>
      <c r="PC470" s="160"/>
      <c r="PD470" s="160"/>
      <c r="PE470" s="160"/>
      <c r="PF470" s="160"/>
      <c r="PG470" s="160"/>
      <c r="PH470" s="160"/>
      <c r="PI470" s="160"/>
      <c r="PJ470" s="160"/>
      <c r="PK470" s="160"/>
      <c r="PL470" s="160"/>
      <c r="PM470" s="160"/>
      <c r="PN470" s="160"/>
      <c r="PO470" s="160"/>
      <c r="PP470" s="160"/>
      <c r="PQ470" s="160"/>
      <c r="PR470" s="160"/>
      <c r="PS470" s="160"/>
      <c r="PT470" s="160"/>
      <c r="PU470" s="160"/>
      <c r="PV470" s="160"/>
      <c r="PW470" s="160"/>
      <c r="PX470" s="160"/>
      <c r="PY470" s="160"/>
      <c r="PZ470" s="160"/>
      <c r="QA470" s="160"/>
      <c r="QB470" s="160"/>
      <c r="QC470" s="160"/>
      <c r="QD470" s="160"/>
      <c r="QE470" s="160"/>
      <c r="QF470" s="160"/>
      <c r="QG470" s="160"/>
      <c r="QH470" s="160"/>
      <c r="QI470" s="160"/>
      <c r="QJ470" s="160"/>
      <c r="QK470" s="160"/>
      <c r="QL470" s="160"/>
      <c r="QM470" s="160"/>
      <c r="QN470" s="160"/>
      <c r="QO470" s="160"/>
      <c r="QP470" s="160"/>
      <c r="QQ470" s="160"/>
      <c r="QR470" s="160"/>
      <c r="QS470" s="160"/>
      <c r="QT470" s="160"/>
      <c r="QU470" s="160"/>
      <c r="QV470" s="160"/>
      <c r="QW470" s="160"/>
      <c r="QX470" s="160"/>
      <c r="QY470" s="160"/>
      <c r="QZ470" s="160"/>
      <c r="RA470" s="160"/>
      <c r="RB470" s="160"/>
      <c r="RC470" s="160"/>
      <c r="RD470" s="160"/>
      <c r="RE470" s="160"/>
      <c r="RF470" s="160"/>
      <c r="RG470" s="160"/>
      <c r="RH470" s="160"/>
      <c r="RI470" s="160"/>
      <c r="RJ470" s="160"/>
      <c r="RK470" s="160"/>
      <c r="RL470" s="160"/>
      <c r="RM470" s="160"/>
      <c r="RN470" s="160"/>
      <c r="RO470" s="160"/>
      <c r="RP470" s="160"/>
      <c r="RQ470" s="160"/>
      <c r="RR470" s="160"/>
      <c r="RS470" s="160"/>
      <c r="RT470" s="160"/>
      <c r="RU470" s="160"/>
      <c r="RV470" s="160"/>
      <c r="RW470" s="160"/>
      <c r="RX470" s="160"/>
      <c r="RY470" s="160"/>
      <c r="RZ470" s="160"/>
      <c r="SA470" s="160"/>
      <c r="SB470" s="160"/>
      <c r="SC470" s="160"/>
      <c r="SD470" s="160"/>
      <c r="SE470" s="160"/>
      <c r="SF470" s="160"/>
      <c r="SG470" s="160"/>
      <c r="SH470" s="160"/>
      <c r="SI470" s="160"/>
      <c r="SJ470" s="160"/>
      <c r="SK470" s="160"/>
      <c r="SL470" s="160"/>
      <c r="SM470" s="160"/>
      <c r="SN470" s="160"/>
      <c r="SO470" s="160"/>
      <c r="SP470" s="160"/>
      <c r="SQ470" s="160"/>
      <c r="SR470" s="160"/>
      <c r="SS470" s="160"/>
      <c r="ST470" s="160"/>
      <c r="SU470" s="160"/>
      <c r="SV470" s="160"/>
      <c r="SW470" s="160"/>
      <c r="SX470" s="160"/>
      <c r="SY470" s="160"/>
      <c r="SZ470" s="160"/>
      <c r="TA470" s="160"/>
      <c r="TB470" s="160"/>
      <c r="TC470" s="160"/>
      <c r="TD470" s="160"/>
      <c r="TE470" s="160"/>
      <c r="TF470" s="160"/>
    </row>
    <row r="471" spans="1:526">
      <c r="A471" s="160"/>
      <c r="B471" s="160"/>
      <c r="C471" s="160"/>
      <c r="D471" s="160"/>
      <c r="E471" s="160"/>
      <c r="F471" s="160"/>
      <c r="G471" s="160"/>
      <c r="H471" s="160"/>
      <c r="I471" s="160"/>
      <c r="J471" s="160"/>
      <c r="K471" s="160"/>
      <c r="L471" s="160"/>
      <c r="M471" s="160"/>
      <c r="N471" s="160"/>
      <c r="O471" s="160"/>
      <c r="P471" s="160"/>
      <c r="Q471" s="160"/>
      <c r="R471" s="160"/>
      <c r="S471" s="160"/>
      <c r="T471" s="160"/>
      <c r="U471" s="160"/>
      <c r="V471" s="160"/>
      <c r="W471" s="160"/>
      <c r="X471" s="160"/>
      <c r="Y471" s="160"/>
      <c r="Z471" s="160"/>
      <c r="AA471" s="160"/>
      <c r="AB471" s="160"/>
      <c r="AC471" s="160"/>
      <c r="AD471" s="160"/>
      <c r="AE471" s="160"/>
      <c r="AF471" s="160"/>
      <c r="AG471" s="160"/>
      <c r="AH471" s="160"/>
      <c r="AI471" s="160"/>
      <c r="AJ471" s="160"/>
      <c r="AK471" s="160"/>
      <c r="AL471" s="160"/>
      <c r="AM471" s="160"/>
      <c r="AN471" s="160"/>
      <c r="AO471" s="160"/>
      <c r="AP471" s="160"/>
      <c r="AQ471" s="160"/>
      <c r="AR471" s="160"/>
      <c r="AS471" s="160"/>
      <c r="AT471" s="160"/>
      <c r="AU471" s="160"/>
      <c r="AV471" s="160"/>
      <c r="AW471" s="160"/>
      <c r="AX471" s="160"/>
      <c r="AY471" s="160"/>
      <c r="AZ471" s="160"/>
      <c r="BA471" s="160"/>
      <c r="BB471" s="160"/>
      <c r="BC471" s="160"/>
      <c r="BD471" s="160"/>
      <c r="BE471" s="160"/>
      <c r="BF471" s="160"/>
      <c r="BG471" s="160"/>
      <c r="BH471" s="160"/>
      <c r="BI471" s="160"/>
      <c r="BJ471" s="160"/>
      <c r="BK471" s="160"/>
      <c r="BL471" s="160"/>
      <c r="BM471" s="160"/>
      <c r="BN471" s="160"/>
      <c r="BO471" s="160"/>
      <c r="BP471" s="160"/>
      <c r="BQ471" s="160"/>
      <c r="BR471" s="160"/>
      <c r="BS471" s="160"/>
      <c r="BT471" s="160"/>
      <c r="BU471" s="160"/>
      <c r="BV471" s="160"/>
      <c r="BW471" s="160"/>
      <c r="BX471" s="160"/>
      <c r="BY471" s="160"/>
      <c r="BZ471" s="160"/>
      <c r="CA471" s="160"/>
      <c r="CB471" s="160"/>
      <c r="CC471" s="160"/>
      <c r="CD471" s="160"/>
      <c r="CE471" s="160"/>
      <c r="CF471" s="160"/>
      <c r="CG471" s="160"/>
      <c r="CH471" s="160"/>
      <c r="CI471" s="160"/>
      <c r="CJ471" s="160"/>
      <c r="CK471" s="160"/>
      <c r="CL471" s="160"/>
      <c r="CM471" s="160"/>
      <c r="CN471" s="160"/>
      <c r="CO471" s="160"/>
      <c r="CP471" s="160"/>
      <c r="CQ471" s="160"/>
      <c r="CR471" s="160"/>
      <c r="CS471" s="160"/>
      <c r="CT471" s="160"/>
      <c r="CU471" s="160"/>
      <c r="CV471" s="160"/>
      <c r="CW471" s="160"/>
      <c r="CX471" s="160"/>
      <c r="CY471" s="160"/>
      <c r="CZ471" s="160"/>
      <c r="DA471" s="160"/>
      <c r="DB471" s="160"/>
      <c r="DC471" s="160"/>
      <c r="DD471" s="160"/>
      <c r="DE471" s="160"/>
      <c r="DF471" s="160"/>
      <c r="DG471" s="160"/>
      <c r="DH471" s="160"/>
      <c r="DI471" s="160"/>
      <c r="DJ471" s="160"/>
      <c r="DK471" s="160"/>
      <c r="DL471" s="160"/>
      <c r="DM471" s="160"/>
      <c r="DN471" s="160"/>
      <c r="DO471" s="160"/>
      <c r="DP471" s="160"/>
      <c r="DQ471" s="160"/>
      <c r="DR471" s="160"/>
      <c r="DS471" s="160"/>
      <c r="DT471" s="160"/>
      <c r="DU471" s="160"/>
      <c r="DV471" s="160"/>
      <c r="DW471" s="160"/>
      <c r="DX471" s="160"/>
      <c r="DY471" s="160"/>
      <c r="DZ471" s="160"/>
      <c r="EA471" s="160"/>
      <c r="EB471" s="160"/>
      <c r="EC471" s="160"/>
      <c r="ED471" s="160"/>
      <c r="EE471" s="160"/>
      <c r="EF471" s="160"/>
      <c r="EG471" s="160"/>
      <c r="EH471" s="160"/>
      <c r="EI471" s="160"/>
      <c r="EJ471" s="160"/>
      <c r="EK471" s="160"/>
      <c r="EL471" s="160"/>
      <c r="EM471" s="160"/>
      <c r="EN471" s="160"/>
      <c r="EO471" s="160"/>
      <c r="EP471" s="160"/>
      <c r="EQ471" s="160"/>
      <c r="ER471" s="160"/>
      <c r="ES471" s="160"/>
      <c r="ET471" s="160"/>
      <c r="EU471" s="160"/>
      <c r="EV471" s="160"/>
      <c r="EW471" s="160"/>
      <c r="EX471" s="160"/>
      <c r="EY471" s="160"/>
      <c r="EZ471" s="160"/>
      <c r="FA471" s="160"/>
      <c r="FB471" s="160"/>
      <c r="FC471" s="160"/>
      <c r="FD471" s="160"/>
      <c r="FE471" s="160"/>
      <c r="FF471" s="160"/>
      <c r="FG471" s="160"/>
      <c r="FH471" s="160"/>
      <c r="FI471" s="160"/>
      <c r="FJ471" s="160"/>
      <c r="FK471" s="160"/>
      <c r="FL471" s="160"/>
      <c r="FM471" s="160"/>
      <c r="FN471" s="160"/>
      <c r="FO471" s="160"/>
      <c r="FP471" s="160"/>
      <c r="FQ471" s="160"/>
      <c r="FR471" s="160"/>
      <c r="FS471" s="160"/>
      <c r="FT471" s="160"/>
      <c r="FU471" s="160"/>
      <c r="FV471" s="160"/>
      <c r="FW471" s="160"/>
      <c r="FX471" s="160"/>
      <c r="FY471" s="160"/>
      <c r="FZ471" s="160"/>
      <c r="GA471" s="160"/>
      <c r="GB471" s="160"/>
      <c r="GC471" s="160"/>
      <c r="GD471" s="160"/>
      <c r="GE471" s="160"/>
      <c r="GF471" s="160"/>
      <c r="GG471" s="160"/>
      <c r="GH471" s="160"/>
      <c r="GI471" s="160"/>
      <c r="GJ471" s="160"/>
      <c r="GK471" s="160"/>
      <c r="GL471" s="160"/>
      <c r="GM471" s="160"/>
      <c r="GN471" s="160"/>
      <c r="GO471" s="160"/>
      <c r="GP471" s="160"/>
      <c r="GQ471" s="160"/>
      <c r="GR471" s="160"/>
      <c r="GS471" s="160"/>
      <c r="GT471" s="160"/>
      <c r="GU471" s="160"/>
      <c r="GV471" s="160"/>
      <c r="GW471" s="160"/>
      <c r="GX471" s="160"/>
      <c r="GY471" s="160"/>
      <c r="GZ471" s="160"/>
      <c r="HA471" s="160"/>
      <c r="HB471" s="160"/>
      <c r="HC471" s="160"/>
      <c r="HD471" s="160"/>
      <c r="HE471" s="160"/>
      <c r="HF471" s="160"/>
      <c r="HG471" s="160"/>
      <c r="HH471" s="160"/>
      <c r="HI471" s="160"/>
      <c r="HJ471" s="160"/>
      <c r="HK471" s="160"/>
      <c r="HL471" s="160"/>
      <c r="HM471" s="160"/>
      <c r="HN471" s="160"/>
      <c r="HO471" s="160"/>
      <c r="HP471" s="160"/>
      <c r="HQ471" s="160"/>
      <c r="HR471" s="160"/>
      <c r="HS471" s="160"/>
      <c r="HT471" s="160"/>
      <c r="HU471" s="160"/>
      <c r="HV471" s="160"/>
      <c r="HW471" s="160"/>
      <c r="HX471" s="160"/>
      <c r="HY471" s="160"/>
      <c r="HZ471" s="160"/>
      <c r="IA471" s="160"/>
      <c r="IB471" s="160"/>
      <c r="IC471" s="160"/>
      <c r="ID471" s="160"/>
      <c r="IE471" s="160"/>
      <c r="IF471" s="160"/>
      <c r="IG471" s="160"/>
      <c r="IH471" s="160"/>
      <c r="II471" s="160"/>
      <c r="IJ471" s="160"/>
      <c r="IK471" s="160"/>
      <c r="IL471" s="160"/>
      <c r="IM471" s="160"/>
      <c r="IN471" s="160"/>
      <c r="IO471" s="160"/>
      <c r="IP471" s="160"/>
      <c r="IQ471" s="160"/>
      <c r="IR471" s="160"/>
      <c r="IS471" s="160"/>
      <c r="IT471" s="160"/>
      <c r="IU471" s="160"/>
      <c r="IV471" s="160"/>
      <c r="IW471" s="160"/>
      <c r="IX471" s="160"/>
      <c r="IY471" s="160"/>
      <c r="IZ471" s="160"/>
      <c r="JA471" s="160"/>
      <c r="JB471" s="160"/>
      <c r="JC471" s="160"/>
      <c r="JD471" s="160"/>
      <c r="JE471" s="160"/>
      <c r="JF471" s="160"/>
      <c r="JG471" s="160"/>
      <c r="JH471" s="160"/>
      <c r="JI471" s="160"/>
      <c r="JJ471" s="160"/>
      <c r="JK471" s="160"/>
      <c r="JL471" s="160"/>
      <c r="JM471" s="160"/>
      <c r="JN471" s="160"/>
      <c r="JO471" s="160"/>
      <c r="JP471" s="160"/>
      <c r="JQ471" s="160"/>
      <c r="JR471" s="160"/>
      <c r="JS471" s="160"/>
      <c r="JT471" s="160"/>
      <c r="JU471" s="160"/>
      <c r="JV471" s="160"/>
      <c r="JW471" s="160"/>
      <c r="JX471" s="160"/>
      <c r="JY471" s="160"/>
      <c r="JZ471" s="160"/>
      <c r="KA471" s="160"/>
      <c r="KB471" s="160"/>
      <c r="KC471" s="160"/>
      <c r="KD471" s="160"/>
      <c r="KE471" s="160"/>
      <c r="KF471" s="160"/>
      <c r="KG471" s="160"/>
      <c r="KH471" s="160"/>
      <c r="KI471" s="160"/>
      <c r="KJ471" s="160"/>
      <c r="KK471" s="160"/>
      <c r="KL471" s="160"/>
      <c r="KM471" s="160"/>
      <c r="KN471" s="160"/>
      <c r="KO471" s="160"/>
      <c r="KP471" s="160"/>
      <c r="KQ471" s="160"/>
      <c r="KR471" s="160"/>
      <c r="KS471" s="160"/>
      <c r="KT471" s="160"/>
      <c r="KU471" s="160"/>
      <c r="KV471" s="160"/>
      <c r="KW471" s="160"/>
      <c r="KX471" s="160"/>
      <c r="KY471" s="160"/>
      <c r="KZ471" s="160"/>
      <c r="LA471" s="160"/>
      <c r="LB471" s="160"/>
      <c r="LC471" s="160"/>
      <c r="LD471" s="160"/>
      <c r="LE471" s="160"/>
      <c r="LF471" s="160"/>
      <c r="LG471" s="160"/>
      <c r="LH471" s="160"/>
      <c r="LI471" s="160"/>
      <c r="LJ471" s="160"/>
      <c r="LK471" s="160"/>
      <c r="LL471" s="160"/>
      <c r="LM471" s="160"/>
      <c r="LN471" s="160"/>
      <c r="LO471" s="160"/>
      <c r="LP471" s="160"/>
      <c r="LQ471" s="160"/>
      <c r="LR471" s="160"/>
      <c r="LS471" s="160"/>
      <c r="LT471" s="160"/>
      <c r="LU471" s="160"/>
      <c r="LV471" s="160"/>
      <c r="LW471" s="160"/>
      <c r="LX471" s="160"/>
      <c r="LY471" s="160"/>
      <c r="LZ471" s="160"/>
      <c r="MA471" s="160"/>
      <c r="MB471" s="160"/>
      <c r="MC471" s="160"/>
      <c r="MD471" s="160"/>
      <c r="ME471" s="160"/>
      <c r="MF471" s="160"/>
      <c r="MG471" s="160"/>
      <c r="MH471" s="160"/>
      <c r="MI471" s="160"/>
      <c r="MJ471" s="160"/>
      <c r="MK471" s="160"/>
      <c r="ML471" s="160"/>
      <c r="MM471" s="160"/>
      <c r="MN471" s="160"/>
      <c r="MO471" s="160"/>
      <c r="MP471" s="160"/>
      <c r="MQ471" s="160"/>
      <c r="MR471" s="160"/>
      <c r="MS471" s="160"/>
      <c r="MT471" s="160"/>
      <c r="MU471" s="160"/>
      <c r="MV471" s="160"/>
      <c r="MW471" s="160"/>
      <c r="MX471" s="160"/>
      <c r="MY471" s="160"/>
      <c r="MZ471" s="160"/>
      <c r="NA471" s="160"/>
      <c r="NB471" s="160"/>
      <c r="NC471" s="160"/>
      <c r="ND471" s="160"/>
      <c r="NE471" s="160"/>
      <c r="NF471" s="160"/>
      <c r="NG471" s="160"/>
      <c r="NH471" s="160"/>
      <c r="NI471" s="160"/>
      <c r="NJ471" s="160"/>
      <c r="NK471" s="160"/>
      <c r="NL471" s="160"/>
      <c r="NM471" s="160"/>
      <c r="NN471" s="160"/>
      <c r="NO471" s="160"/>
      <c r="NP471" s="160"/>
      <c r="NQ471" s="160"/>
      <c r="NR471" s="160"/>
      <c r="NS471" s="160"/>
      <c r="NT471" s="160"/>
      <c r="NU471" s="160"/>
      <c r="NV471" s="160"/>
      <c r="NW471" s="160"/>
      <c r="NX471" s="160"/>
      <c r="NY471" s="160"/>
      <c r="NZ471" s="160"/>
      <c r="OA471" s="160"/>
      <c r="OB471" s="160"/>
      <c r="OC471" s="160"/>
      <c r="OD471" s="160"/>
      <c r="OE471" s="160"/>
      <c r="OF471" s="160"/>
      <c r="OG471" s="160"/>
      <c r="OH471" s="160"/>
      <c r="OI471" s="160"/>
      <c r="OJ471" s="160"/>
      <c r="OK471" s="160"/>
      <c r="OL471" s="160"/>
      <c r="OM471" s="160"/>
      <c r="ON471" s="160"/>
      <c r="OO471" s="160"/>
      <c r="OP471" s="160"/>
      <c r="OQ471" s="160"/>
      <c r="OR471" s="160"/>
      <c r="OS471" s="160"/>
      <c r="OT471" s="160"/>
      <c r="OU471" s="160"/>
      <c r="OV471" s="160"/>
      <c r="OW471" s="160"/>
      <c r="OX471" s="160"/>
      <c r="OY471" s="160"/>
      <c r="OZ471" s="160"/>
      <c r="PA471" s="160"/>
      <c r="PB471" s="160"/>
      <c r="PC471" s="160"/>
      <c r="PD471" s="160"/>
      <c r="PE471" s="160"/>
      <c r="PF471" s="160"/>
      <c r="PG471" s="160"/>
      <c r="PH471" s="160"/>
      <c r="PI471" s="160"/>
      <c r="PJ471" s="160"/>
      <c r="PK471" s="160"/>
      <c r="PL471" s="160"/>
      <c r="PM471" s="160"/>
      <c r="PN471" s="160"/>
      <c r="PO471" s="160"/>
      <c r="PP471" s="160"/>
      <c r="PQ471" s="160"/>
      <c r="PR471" s="160"/>
      <c r="PS471" s="160"/>
      <c r="PT471" s="160"/>
      <c r="PU471" s="160"/>
      <c r="PV471" s="160"/>
      <c r="PW471" s="160"/>
      <c r="PX471" s="160"/>
      <c r="PY471" s="160"/>
      <c r="PZ471" s="160"/>
      <c r="QA471" s="160"/>
      <c r="QB471" s="160"/>
      <c r="QC471" s="160"/>
      <c r="QD471" s="160"/>
      <c r="QE471" s="160"/>
      <c r="QF471" s="160"/>
      <c r="QG471" s="160"/>
      <c r="QH471" s="160"/>
      <c r="QI471" s="160"/>
      <c r="QJ471" s="160"/>
      <c r="QK471" s="160"/>
      <c r="QL471" s="160"/>
      <c r="QM471" s="160"/>
      <c r="QN471" s="160"/>
      <c r="QO471" s="160"/>
      <c r="QP471" s="160"/>
      <c r="QQ471" s="160"/>
      <c r="QR471" s="160"/>
      <c r="QS471" s="160"/>
      <c r="QT471" s="160"/>
      <c r="QU471" s="160"/>
      <c r="QV471" s="160"/>
      <c r="QW471" s="160"/>
      <c r="QX471" s="160"/>
      <c r="QY471" s="160"/>
      <c r="QZ471" s="160"/>
      <c r="RA471" s="160"/>
      <c r="RB471" s="160"/>
      <c r="RC471" s="160"/>
      <c r="RD471" s="160"/>
      <c r="RE471" s="160"/>
      <c r="RF471" s="160"/>
      <c r="RG471" s="160"/>
      <c r="RH471" s="160"/>
      <c r="RI471" s="160"/>
      <c r="RJ471" s="160"/>
      <c r="RK471" s="160"/>
      <c r="RL471" s="160"/>
      <c r="RM471" s="160"/>
      <c r="RN471" s="160"/>
      <c r="RO471" s="160"/>
      <c r="RP471" s="160"/>
      <c r="RQ471" s="160"/>
      <c r="RR471" s="160"/>
      <c r="RS471" s="160"/>
      <c r="RT471" s="160"/>
      <c r="RU471" s="160"/>
      <c r="RV471" s="160"/>
      <c r="RW471" s="160"/>
      <c r="RX471" s="160"/>
      <c r="RY471" s="160"/>
      <c r="RZ471" s="160"/>
      <c r="SA471" s="160"/>
      <c r="SB471" s="160"/>
      <c r="SC471" s="160"/>
      <c r="SD471" s="160"/>
      <c r="SE471" s="160"/>
      <c r="SF471" s="160"/>
      <c r="SG471" s="160"/>
      <c r="SH471" s="160"/>
      <c r="SI471" s="160"/>
      <c r="SJ471" s="160"/>
      <c r="SK471" s="160"/>
      <c r="SL471" s="160"/>
      <c r="SM471" s="160"/>
      <c r="SN471" s="160"/>
      <c r="SO471" s="160"/>
      <c r="SP471" s="160"/>
      <c r="SQ471" s="160"/>
      <c r="SR471" s="160"/>
      <c r="SS471" s="160"/>
      <c r="ST471" s="160"/>
      <c r="SU471" s="160"/>
      <c r="SV471" s="160"/>
      <c r="SW471" s="160"/>
      <c r="SX471" s="160"/>
      <c r="SY471" s="160"/>
      <c r="SZ471" s="160"/>
      <c r="TA471" s="160"/>
      <c r="TB471" s="160"/>
      <c r="TC471" s="160"/>
      <c r="TD471" s="160"/>
      <c r="TE471" s="160"/>
      <c r="TF471" s="160"/>
    </row>
    <row r="472" spans="1:526">
      <c r="A472" s="160"/>
      <c r="B472" s="160"/>
      <c r="C472" s="160"/>
      <c r="D472" s="160"/>
      <c r="E472" s="160"/>
      <c r="F472" s="160"/>
      <c r="G472" s="160"/>
      <c r="H472" s="160"/>
      <c r="I472" s="160"/>
      <c r="J472" s="160"/>
      <c r="K472" s="160"/>
      <c r="L472" s="160"/>
      <c r="M472" s="160"/>
      <c r="N472" s="160"/>
      <c r="O472" s="160"/>
      <c r="P472" s="160"/>
      <c r="Q472" s="160"/>
      <c r="R472" s="160"/>
      <c r="S472" s="160"/>
      <c r="T472" s="160"/>
      <c r="U472" s="160"/>
      <c r="V472" s="160"/>
      <c r="W472" s="160"/>
      <c r="X472" s="160"/>
      <c r="Y472" s="160"/>
      <c r="Z472" s="160"/>
      <c r="AA472" s="160"/>
      <c r="AB472" s="160"/>
      <c r="AC472" s="160"/>
      <c r="AD472" s="160"/>
      <c r="AE472" s="160"/>
      <c r="AF472" s="160"/>
      <c r="AG472" s="160"/>
      <c r="AH472" s="160"/>
      <c r="AI472" s="160"/>
      <c r="AJ472" s="160"/>
      <c r="AK472" s="160"/>
      <c r="AL472" s="160"/>
      <c r="AM472" s="160"/>
      <c r="AN472" s="160"/>
      <c r="AO472" s="160"/>
      <c r="AP472" s="160"/>
      <c r="AQ472" s="160"/>
      <c r="AR472" s="160"/>
      <c r="AS472" s="160"/>
      <c r="AT472" s="160"/>
      <c r="AU472" s="160"/>
      <c r="AV472" s="160"/>
      <c r="AW472" s="160"/>
      <c r="AX472" s="160"/>
      <c r="AY472" s="160"/>
      <c r="AZ472" s="160"/>
      <c r="BA472" s="160"/>
      <c r="BB472" s="160"/>
      <c r="BC472" s="160"/>
      <c r="BD472" s="160"/>
      <c r="BE472" s="160"/>
      <c r="BF472" s="160"/>
      <c r="BG472" s="160"/>
      <c r="BH472" s="160"/>
      <c r="BI472" s="160"/>
      <c r="BJ472" s="160"/>
      <c r="BK472" s="160"/>
      <c r="BL472" s="160"/>
      <c r="BM472" s="160"/>
      <c r="BN472" s="160"/>
      <c r="BO472" s="160"/>
      <c r="BP472" s="160"/>
      <c r="BQ472" s="160"/>
      <c r="BR472" s="160"/>
      <c r="BS472" s="160"/>
      <c r="BT472" s="160"/>
      <c r="BU472" s="160"/>
      <c r="BV472" s="160"/>
      <c r="BW472" s="160"/>
      <c r="BX472" s="160"/>
      <c r="BY472" s="160"/>
      <c r="BZ472" s="160"/>
      <c r="CA472" s="160"/>
      <c r="CB472" s="160"/>
      <c r="CC472" s="160"/>
      <c r="CD472" s="160"/>
      <c r="CE472" s="160"/>
      <c r="CF472" s="160"/>
      <c r="CG472" s="160"/>
      <c r="CH472" s="160"/>
      <c r="CI472" s="160"/>
      <c r="CJ472" s="160"/>
      <c r="CK472" s="160"/>
      <c r="CL472" s="160"/>
      <c r="CM472" s="160"/>
      <c r="CN472" s="160"/>
      <c r="CO472" s="160"/>
      <c r="CP472" s="160"/>
      <c r="CQ472" s="160"/>
      <c r="CR472" s="160"/>
      <c r="CS472" s="160"/>
      <c r="CT472" s="160"/>
      <c r="CU472" s="160"/>
      <c r="CV472" s="160"/>
      <c r="CW472" s="160"/>
      <c r="CX472" s="160"/>
      <c r="CY472" s="160"/>
      <c r="CZ472" s="160"/>
      <c r="DA472" s="160"/>
      <c r="DB472" s="160"/>
      <c r="DC472" s="160"/>
      <c r="DD472" s="160"/>
      <c r="DE472" s="160"/>
      <c r="DF472" s="160"/>
      <c r="DG472" s="160"/>
      <c r="DH472" s="160"/>
      <c r="DI472" s="160"/>
      <c r="DJ472" s="160"/>
      <c r="DK472" s="160"/>
      <c r="DL472" s="160"/>
      <c r="DM472" s="160"/>
      <c r="DN472" s="160"/>
      <c r="DO472" s="160"/>
      <c r="DP472" s="160"/>
      <c r="DQ472" s="160"/>
      <c r="DR472" s="160"/>
      <c r="DS472" s="160"/>
      <c r="DT472" s="160"/>
      <c r="DU472" s="160"/>
      <c r="DV472" s="160"/>
      <c r="DW472" s="160"/>
      <c r="DX472" s="160"/>
      <c r="DY472" s="160"/>
      <c r="DZ472" s="160"/>
      <c r="EA472" s="160"/>
      <c r="EB472" s="160"/>
      <c r="EC472" s="160"/>
      <c r="ED472" s="160"/>
      <c r="EE472" s="160"/>
      <c r="EF472" s="160"/>
      <c r="EG472" s="160"/>
      <c r="EH472" s="160"/>
      <c r="EI472" s="160"/>
      <c r="EJ472" s="160"/>
      <c r="EK472" s="160"/>
      <c r="EL472" s="160"/>
      <c r="EM472" s="160"/>
      <c r="EN472" s="160"/>
      <c r="EO472" s="160"/>
      <c r="EP472" s="160"/>
      <c r="EQ472" s="160"/>
      <c r="ER472" s="160"/>
      <c r="ES472" s="160"/>
      <c r="ET472" s="160"/>
      <c r="EU472" s="160"/>
      <c r="EV472" s="160"/>
      <c r="EW472" s="160"/>
      <c r="EX472" s="160"/>
      <c r="EY472" s="160"/>
      <c r="EZ472" s="160"/>
      <c r="FA472" s="160"/>
      <c r="FB472" s="160"/>
      <c r="FC472" s="160"/>
      <c r="FD472" s="160"/>
      <c r="FE472" s="160"/>
      <c r="FF472" s="160"/>
      <c r="FG472" s="160"/>
      <c r="FH472" s="160"/>
      <c r="FI472" s="160"/>
      <c r="FJ472" s="160"/>
      <c r="FK472" s="160"/>
      <c r="FL472" s="160"/>
      <c r="FM472" s="160"/>
      <c r="FN472" s="160"/>
      <c r="FO472" s="160"/>
      <c r="FP472" s="160"/>
      <c r="FQ472" s="160"/>
      <c r="FR472" s="160"/>
      <c r="FS472" s="160"/>
      <c r="FT472" s="160"/>
      <c r="FU472" s="160"/>
      <c r="FV472" s="160"/>
      <c r="FW472" s="160"/>
      <c r="FX472" s="160"/>
      <c r="FY472" s="160"/>
      <c r="FZ472" s="160"/>
      <c r="GA472" s="160"/>
      <c r="GB472" s="160"/>
      <c r="GC472" s="160"/>
      <c r="GD472" s="160"/>
      <c r="GE472" s="160"/>
      <c r="GF472" s="160"/>
      <c r="GG472" s="160"/>
      <c r="GH472" s="160"/>
      <c r="GI472" s="160"/>
      <c r="GJ472" s="160"/>
      <c r="GK472" s="160"/>
      <c r="GL472" s="160"/>
      <c r="GM472" s="160"/>
      <c r="GN472" s="160"/>
      <c r="GO472" s="160"/>
      <c r="GP472" s="160"/>
      <c r="GQ472" s="160"/>
      <c r="GR472" s="160"/>
      <c r="GS472" s="160"/>
      <c r="GT472" s="160"/>
      <c r="GU472" s="160"/>
      <c r="GV472" s="160"/>
      <c r="GW472" s="160"/>
      <c r="GX472" s="160"/>
      <c r="GY472" s="160"/>
      <c r="GZ472" s="160"/>
      <c r="HA472" s="160"/>
      <c r="HB472" s="160"/>
      <c r="HC472" s="160"/>
      <c r="HD472" s="160"/>
      <c r="HE472" s="160"/>
      <c r="HF472" s="160"/>
      <c r="HG472" s="160"/>
      <c r="HH472" s="160"/>
      <c r="HI472" s="160"/>
      <c r="HJ472" s="160"/>
      <c r="HK472" s="160"/>
      <c r="HL472" s="160"/>
      <c r="HM472" s="160"/>
      <c r="HN472" s="160"/>
      <c r="HO472" s="160"/>
      <c r="HP472" s="160"/>
      <c r="HQ472" s="160"/>
      <c r="HR472" s="160"/>
      <c r="HS472" s="160"/>
      <c r="HT472" s="160"/>
      <c r="HU472" s="160"/>
      <c r="HV472" s="160"/>
      <c r="HW472" s="160"/>
      <c r="HX472" s="160"/>
      <c r="HY472" s="160"/>
      <c r="HZ472" s="160"/>
      <c r="IA472" s="160"/>
      <c r="IB472" s="160"/>
      <c r="IC472" s="160"/>
      <c r="ID472" s="160"/>
      <c r="IE472" s="160"/>
      <c r="IF472" s="160"/>
      <c r="IG472" s="160"/>
      <c r="IH472" s="160"/>
      <c r="II472" s="160"/>
      <c r="IJ472" s="160"/>
      <c r="IK472" s="160"/>
      <c r="IL472" s="160"/>
      <c r="IM472" s="160"/>
      <c r="IN472" s="160"/>
      <c r="IO472" s="160"/>
      <c r="IP472" s="160"/>
      <c r="IQ472" s="160"/>
      <c r="IR472" s="160"/>
      <c r="IS472" s="160"/>
      <c r="IT472" s="160"/>
      <c r="IU472" s="160"/>
      <c r="IV472" s="160"/>
      <c r="IW472" s="160"/>
      <c r="IX472" s="160"/>
      <c r="IY472" s="160"/>
      <c r="IZ472" s="160"/>
      <c r="JA472" s="160"/>
      <c r="JB472" s="160"/>
      <c r="JC472" s="160"/>
      <c r="JD472" s="160"/>
      <c r="JE472" s="160"/>
      <c r="JF472" s="160"/>
      <c r="JG472" s="160"/>
      <c r="JH472" s="160"/>
      <c r="JI472" s="160"/>
      <c r="JJ472" s="160"/>
      <c r="JK472" s="160"/>
      <c r="JL472" s="160"/>
      <c r="JM472" s="160"/>
      <c r="JN472" s="160"/>
      <c r="JO472" s="160"/>
      <c r="JP472" s="160"/>
      <c r="JQ472" s="160"/>
      <c r="JR472" s="160"/>
      <c r="JS472" s="160"/>
      <c r="JT472" s="160"/>
      <c r="JU472" s="160"/>
      <c r="JV472" s="160"/>
      <c r="JW472" s="160"/>
      <c r="JX472" s="160"/>
      <c r="JY472" s="160"/>
      <c r="JZ472" s="160"/>
      <c r="KA472" s="160"/>
      <c r="KB472" s="160"/>
      <c r="KC472" s="160"/>
      <c r="KD472" s="160"/>
      <c r="KE472" s="160"/>
      <c r="KF472" s="160"/>
      <c r="KG472" s="160"/>
      <c r="KH472" s="160"/>
      <c r="KI472" s="160"/>
      <c r="KJ472" s="160"/>
      <c r="KK472" s="160"/>
      <c r="KL472" s="160"/>
      <c r="KM472" s="160"/>
      <c r="KN472" s="160"/>
      <c r="KO472" s="160"/>
      <c r="KP472" s="160"/>
      <c r="KQ472" s="160"/>
      <c r="KR472" s="160"/>
      <c r="KS472" s="160"/>
      <c r="KT472" s="160"/>
      <c r="KU472" s="160"/>
      <c r="KV472" s="160"/>
      <c r="KW472" s="160"/>
      <c r="KX472" s="160"/>
      <c r="KY472" s="160"/>
      <c r="KZ472" s="160"/>
      <c r="LA472" s="160"/>
      <c r="LB472" s="160"/>
      <c r="LC472" s="160"/>
      <c r="LD472" s="160"/>
      <c r="LE472" s="160"/>
      <c r="LF472" s="160"/>
      <c r="LG472" s="160"/>
      <c r="LH472" s="160"/>
      <c r="LI472" s="160"/>
      <c r="LJ472" s="160"/>
      <c r="LK472" s="160"/>
      <c r="LL472" s="160"/>
      <c r="LM472" s="160"/>
      <c r="LN472" s="160"/>
      <c r="LO472" s="160"/>
      <c r="LP472" s="160"/>
      <c r="LQ472" s="160"/>
      <c r="LR472" s="160"/>
      <c r="LS472" s="160"/>
      <c r="LT472" s="160"/>
      <c r="LU472" s="160"/>
      <c r="LV472" s="160"/>
      <c r="LW472" s="160"/>
      <c r="LX472" s="160"/>
      <c r="LY472" s="160"/>
      <c r="LZ472" s="160"/>
      <c r="MA472" s="160"/>
      <c r="MB472" s="160"/>
      <c r="MC472" s="160"/>
      <c r="MD472" s="160"/>
      <c r="ME472" s="160"/>
      <c r="MF472" s="160"/>
      <c r="MG472" s="160"/>
      <c r="MH472" s="160"/>
      <c r="MI472" s="160"/>
      <c r="MJ472" s="160"/>
      <c r="MK472" s="160"/>
      <c r="ML472" s="160"/>
      <c r="MM472" s="160"/>
      <c r="MN472" s="160"/>
      <c r="MO472" s="160"/>
      <c r="MP472" s="160"/>
      <c r="MQ472" s="160"/>
      <c r="MR472" s="160"/>
      <c r="MS472" s="160"/>
      <c r="MT472" s="160"/>
      <c r="MU472" s="160"/>
      <c r="MV472" s="160"/>
      <c r="MW472" s="160"/>
      <c r="MX472" s="160"/>
      <c r="MY472" s="160"/>
      <c r="MZ472" s="160"/>
      <c r="NA472" s="160"/>
      <c r="NB472" s="160"/>
      <c r="NC472" s="160"/>
      <c r="ND472" s="160"/>
      <c r="NE472" s="160"/>
      <c r="NF472" s="160"/>
      <c r="NG472" s="160"/>
      <c r="NH472" s="160"/>
      <c r="NI472" s="160"/>
      <c r="NJ472" s="160"/>
      <c r="NK472" s="160"/>
      <c r="NL472" s="160"/>
      <c r="NM472" s="160"/>
      <c r="NN472" s="160"/>
      <c r="NO472" s="160"/>
      <c r="NP472" s="160"/>
      <c r="NQ472" s="160"/>
      <c r="NR472" s="160"/>
      <c r="NS472" s="160"/>
      <c r="NT472" s="160"/>
      <c r="NU472" s="160"/>
      <c r="NV472" s="160"/>
      <c r="NW472" s="160"/>
      <c r="NX472" s="160"/>
      <c r="NY472" s="160"/>
      <c r="NZ472" s="160"/>
      <c r="OA472" s="160"/>
      <c r="OB472" s="160"/>
      <c r="OC472" s="160"/>
      <c r="OD472" s="160"/>
      <c r="OE472" s="160"/>
      <c r="OF472" s="160"/>
      <c r="OG472" s="160"/>
      <c r="OH472" s="160"/>
      <c r="OI472" s="160"/>
      <c r="OJ472" s="160"/>
      <c r="OK472" s="160"/>
      <c r="OL472" s="160"/>
      <c r="OM472" s="160"/>
      <c r="ON472" s="160"/>
      <c r="OO472" s="160"/>
      <c r="OP472" s="160"/>
      <c r="OQ472" s="160"/>
      <c r="OR472" s="160"/>
      <c r="OS472" s="160"/>
      <c r="OT472" s="160"/>
      <c r="OU472" s="160"/>
      <c r="OV472" s="160"/>
      <c r="OW472" s="160"/>
      <c r="OX472" s="160"/>
      <c r="OY472" s="160"/>
      <c r="OZ472" s="160"/>
      <c r="PA472" s="160"/>
      <c r="PB472" s="160"/>
      <c r="PC472" s="160"/>
      <c r="PD472" s="160"/>
      <c r="PE472" s="160"/>
      <c r="PF472" s="160"/>
      <c r="PG472" s="160"/>
      <c r="PH472" s="160"/>
      <c r="PI472" s="160"/>
      <c r="PJ472" s="160"/>
      <c r="PK472" s="160"/>
      <c r="PL472" s="160"/>
      <c r="PM472" s="160"/>
      <c r="PN472" s="160"/>
      <c r="PO472" s="160"/>
      <c r="PP472" s="160"/>
      <c r="PQ472" s="160"/>
      <c r="PR472" s="160"/>
      <c r="PS472" s="160"/>
      <c r="PT472" s="160"/>
      <c r="PU472" s="160"/>
      <c r="PV472" s="160"/>
      <c r="PW472" s="160"/>
      <c r="PX472" s="160"/>
      <c r="PY472" s="160"/>
      <c r="PZ472" s="160"/>
      <c r="QA472" s="160"/>
      <c r="QB472" s="160"/>
      <c r="QC472" s="160"/>
      <c r="QD472" s="160"/>
      <c r="QE472" s="160"/>
      <c r="QF472" s="160"/>
      <c r="QG472" s="160"/>
      <c r="QH472" s="160"/>
      <c r="QI472" s="160"/>
      <c r="QJ472" s="160"/>
      <c r="QK472" s="160"/>
      <c r="QL472" s="160"/>
      <c r="QM472" s="160"/>
      <c r="QN472" s="160"/>
      <c r="QO472" s="160"/>
      <c r="QP472" s="160"/>
      <c r="QQ472" s="160"/>
      <c r="QR472" s="160"/>
      <c r="QS472" s="160"/>
      <c r="QT472" s="160"/>
      <c r="QU472" s="160"/>
      <c r="QV472" s="160"/>
      <c r="QW472" s="160"/>
      <c r="QX472" s="160"/>
      <c r="QY472" s="160"/>
      <c r="QZ472" s="160"/>
      <c r="RA472" s="160"/>
      <c r="RB472" s="160"/>
      <c r="RC472" s="160"/>
      <c r="RD472" s="160"/>
      <c r="RE472" s="160"/>
      <c r="RF472" s="160"/>
      <c r="RG472" s="160"/>
      <c r="RH472" s="160"/>
      <c r="RI472" s="160"/>
      <c r="RJ472" s="160"/>
      <c r="RK472" s="160"/>
      <c r="RL472" s="160"/>
      <c r="RM472" s="160"/>
      <c r="RN472" s="160"/>
      <c r="RO472" s="160"/>
      <c r="RP472" s="160"/>
      <c r="RQ472" s="160"/>
      <c r="RR472" s="160"/>
      <c r="RS472" s="160"/>
      <c r="RT472" s="160"/>
      <c r="RU472" s="160"/>
      <c r="RV472" s="160"/>
      <c r="RW472" s="160"/>
      <c r="RX472" s="160"/>
      <c r="RY472" s="160"/>
      <c r="RZ472" s="160"/>
      <c r="SA472" s="160"/>
      <c r="SB472" s="160"/>
      <c r="SC472" s="160"/>
      <c r="SD472" s="160"/>
      <c r="SE472" s="160"/>
      <c r="SF472" s="160"/>
      <c r="SG472" s="160"/>
      <c r="SH472" s="160"/>
      <c r="SI472" s="160"/>
      <c r="SJ472" s="160"/>
      <c r="SK472" s="160"/>
      <c r="SL472" s="160"/>
      <c r="SM472" s="160"/>
      <c r="SN472" s="160"/>
      <c r="SO472" s="160"/>
      <c r="SP472" s="160"/>
      <c r="SQ472" s="160"/>
      <c r="SR472" s="160"/>
      <c r="SS472" s="160"/>
      <c r="ST472" s="160"/>
      <c r="SU472" s="160"/>
      <c r="SV472" s="160"/>
      <c r="SW472" s="160"/>
      <c r="SX472" s="160"/>
      <c r="SY472" s="160"/>
      <c r="SZ472" s="160"/>
      <c r="TA472" s="160"/>
      <c r="TB472" s="160"/>
      <c r="TC472" s="160"/>
      <c r="TD472" s="160"/>
      <c r="TE472" s="160"/>
      <c r="TF472" s="160"/>
    </row>
    <row r="473" spans="1:526">
      <c r="A473" s="160"/>
      <c r="B473" s="160"/>
      <c r="C473" s="160"/>
      <c r="D473" s="160"/>
      <c r="E473" s="160"/>
      <c r="F473" s="160"/>
      <c r="G473" s="160"/>
      <c r="H473" s="160"/>
      <c r="I473" s="160"/>
      <c r="J473" s="160"/>
      <c r="K473" s="160"/>
      <c r="L473" s="160"/>
      <c r="M473" s="160"/>
      <c r="N473" s="160"/>
      <c r="O473" s="160"/>
      <c r="P473" s="160"/>
      <c r="Q473" s="160"/>
      <c r="R473" s="160"/>
      <c r="S473" s="160"/>
      <c r="T473" s="160"/>
      <c r="U473" s="160"/>
      <c r="V473" s="160"/>
      <c r="W473" s="160"/>
      <c r="X473" s="160"/>
      <c r="Y473" s="160"/>
      <c r="Z473" s="160"/>
      <c r="AA473" s="160"/>
      <c r="AB473" s="160"/>
      <c r="AC473" s="160"/>
      <c r="AD473" s="160"/>
      <c r="AE473" s="160"/>
      <c r="AF473" s="160"/>
      <c r="AG473" s="160"/>
      <c r="AH473" s="160"/>
      <c r="AI473" s="160"/>
      <c r="AJ473" s="160"/>
      <c r="AK473" s="160"/>
      <c r="AL473" s="160"/>
      <c r="AM473" s="160"/>
      <c r="AN473" s="160"/>
      <c r="AO473" s="160"/>
      <c r="AP473" s="160"/>
      <c r="AQ473" s="160"/>
      <c r="AR473" s="160"/>
      <c r="AS473" s="160"/>
      <c r="AT473" s="160"/>
      <c r="AU473" s="160"/>
      <c r="AV473" s="160"/>
      <c r="AW473" s="160"/>
      <c r="AX473" s="160"/>
      <c r="AY473" s="160"/>
      <c r="AZ473" s="160"/>
      <c r="BA473" s="160"/>
      <c r="BB473" s="160"/>
      <c r="BC473" s="160"/>
      <c r="BD473" s="160"/>
      <c r="BE473" s="160"/>
      <c r="BF473" s="160"/>
      <c r="BG473" s="160"/>
      <c r="BH473" s="160"/>
      <c r="BI473" s="160"/>
      <c r="BJ473" s="160"/>
      <c r="BK473" s="160"/>
      <c r="BL473" s="160"/>
      <c r="BM473" s="160"/>
      <c r="BN473" s="160"/>
      <c r="BO473" s="160"/>
      <c r="BP473" s="160"/>
      <c r="BQ473" s="160"/>
      <c r="BR473" s="160"/>
      <c r="BS473" s="160"/>
      <c r="BT473" s="160"/>
      <c r="BU473" s="160"/>
      <c r="BV473" s="160"/>
      <c r="BW473" s="160"/>
      <c r="BX473" s="160"/>
      <c r="BY473" s="160"/>
      <c r="BZ473" s="160"/>
      <c r="CA473" s="160"/>
      <c r="CB473" s="160"/>
      <c r="CC473" s="160"/>
      <c r="CD473" s="160"/>
      <c r="CE473" s="160"/>
      <c r="CF473" s="160"/>
      <c r="CG473" s="160"/>
      <c r="CH473" s="160"/>
      <c r="CI473" s="160"/>
      <c r="CJ473" s="160"/>
      <c r="CK473" s="160"/>
      <c r="CL473" s="160"/>
      <c r="CM473" s="160"/>
      <c r="CN473" s="160"/>
      <c r="CO473" s="160"/>
      <c r="CP473" s="160"/>
      <c r="CQ473" s="160"/>
      <c r="CR473" s="160"/>
      <c r="CS473" s="160"/>
      <c r="CT473" s="160"/>
      <c r="CU473" s="160"/>
      <c r="CV473" s="160"/>
      <c r="CW473" s="160"/>
      <c r="CX473" s="160"/>
      <c r="CY473" s="160"/>
      <c r="CZ473" s="160"/>
      <c r="DA473" s="160"/>
      <c r="DB473" s="160"/>
      <c r="DC473" s="160"/>
      <c r="DD473" s="160"/>
      <c r="DE473" s="160"/>
      <c r="DF473" s="160"/>
      <c r="DG473" s="160"/>
      <c r="DH473" s="160"/>
      <c r="DI473" s="160"/>
      <c r="DJ473" s="160"/>
      <c r="DK473" s="160"/>
      <c r="DL473" s="160"/>
      <c r="DM473" s="160"/>
      <c r="DN473" s="160"/>
      <c r="DO473" s="160"/>
      <c r="DP473" s="160"/>
      <c r="DQ473" s="160"/>
      <c r="DR473" s="160"/>
      <c r="DS473" s="160"/>
      <c r="DT473" s="160"/>
      <c r="DU473" s="160"/>
      <c r="DV473" s="160"/>
      <c r="DW473" s="160"/>
      <c r="DX473" s="160"/>
      <c r="DY473" s="160"/>
      <c r="DZ473" s="160"/>
      <c r="EA473" s="160"/>
      <c r="EB473" s="160"/>
      <c r="EC473" s="160"/>
      <c r="ED473" s="160"/>
      <c r="EE473" s="160"/>
      <c r="EF473" s="160"/>
      <c r="EG473" s="160"/>
      <c r="EH473" s="160"/>
      <c r="EI473" s="160"/>
      <c r="EJ473" s="160"/>
      <c r="EK473" s="160"/>
      <c r="EL473" s="160"/>
      <c r="EM473" s="160"/>
      <c r="EN473" s="160"/>
      <c r="EO473" s="160"/>
      <c r="EP473" s="160"/>
      <c r="EQ473" s="160"/>
      <c r="ER473" s="160"/>
      <c r="ES473" s="160"/>
      <c r="ET473" s="160"/>
      <c r="EU473" s="160"/>
      <c r="EV473" s="160"/>
      <c r="EW473" s="160"/>
      <c r="EX473" s="160"/>
      <c r="EY473" s="160"/>
      <c r="EZ473" s="160"/>
      <c r="FA473" s="160"/>
      <c r="FB473" s="160"/>
      <c r="FC473" s="160"/>
      <c r="FD473" s="160"/>
      <c r="FE473" s="160"/>
      <c r="FF473" s="160"/>
      <c r="FG473" s="160"/>
      <c r="FH473" s="160"/>
      <c r="FI473" s="160"/>
      <c r="FJ473" s="160"/>
      <c r="FK473" s="160"/>
      <c r="FL473" s="160"/>
      <c r="FM473" s="160"/>
      <c r="FN473" s="160"/>
      <c r="FO473" s="160"/>
      <c r="FP473" s="160"/>
      <c r="FQ473" s="160"/>
      <c r="FR473" s="160"/>
      <c r="FS473" s="160"/>
      <c r="FT473" s="160"/>
      <c r="FU473" s="160"/>
      <c r="FV473" s="160"/>
      <c r="FW473" s="160"/>
      <c r="FX473" s="160"/>
      <c r="FY473" s="160"/>
      <c r="FZ473" s="160"/>
      <c r="GA473" s="160"/>
      <c r="GB473" s="160"/>
      <c r="GC473" s="160"/>
      <c r="GD473" s="160"/>
      <c r="GE473" s="160"/>
      <c r="GF473" s="160"/>
      <c r="GG473" s="160"/>
      <c r="GH473" s="160"/>
      <c r="GI473" s="160"/>
      <c r="GJ473" s="160"/>
      <c r="GK473" s="160"/>
      <c r="GL473" s="160"/>
      <c r="GM473" s="160"/>
      <c r="GN473" s="160"/>
      <c r="GO473" s="160"/>
      <c r="GP473" s="160"/>
      <c r="GQ473" s="160"/>
      <c r="GR473" s="160"/>
      <c r="GS473" s="160"/>
      <c r="GT473" s="160"/>
      <c r="GU473" s="160"/>
      <c r="GV473" s="160"/>
      <c r="GW473" s="160"/>
      <c r="GX473" s="160"/>
      <c r="GY473" s="160"/>
      <c r="GZ473" s="160"/>
      <c r="HA473" s="160"/>
      <c r="HB473" s="160"/>
      <c r="HC473" s="160"/>
      <c r="HD473" s="160"/>
      <c r="HE473" s="160"/>
      <c r="HF473" s="160"/>
      <c r="HG473" s="160"/>
      <c r="HH473" s="160"/>
      <c r="HI473" s="160"/>
      <c r="HJ473" s="160"/>
      <c r="HK473" s="160"/>
      <c r="HL473" s="160"/>
      <c r="HM473" s="160"/>
      <c r="HN473" s="160"/>
      <c r="HO473" s="160"/>
      <c r="HP473" s="160"/>
      <c r="HQ473" s="160"/>
      <c r="HR473" s="160"/>
      <c r="HS473" s="160"/>
      <c r="HT473" s="160"/>
      <c r="HU473" s="160"/>
      <c r="HV473" s="160"/>
      <c r="HW473" s="160"/>
      <c r="HX473" s="160"/>
      <c r="HY473" s="160"/>
      <c r="HZ473" s="160"/>
      <c r="IA473" s="160"/>
      <c r="IB473" s="160"/>
      <c r="IC473" s="160"/>
      <c r="ID473" s="160"/>
      <c r="IE473" s="160"/>
      <c r="IF473" s="160"/>
      <c r="IG473" s="160"/>
      <c r="IH473" s="160"/>
      <c r="II473" s="160"/>
      <c r="IJ473" s="160"/>
      <c r="IK473" s="160"/>
      <c r="IL473" s="160"/>
      <c r="IM473" s="160"/>
      <c r="IN473" s="160"/>
      <c r="IO473" s="160"/>
      <c r="IP473" s="160"/>
      <c r="IQ473" s="160"/>
      <c r="IR473" s="160"/>
      <c r="IS473" s="160"/>
      <c r="IT473" s="160"/>
      <c r="IU473" s="160"/>
      <c r="IV473" s="160"/>
      <c r="IW473" s="160"/>
      <c r="IX473" s="160"/>
      <c r="IY473" s="160"/>
      <c r="IZ473" s="160"/>
      <c r="JA473" s="160"/>
      <c r="JB473" s="160"/>
      <c r="JC473" s="160"/>
      <c r="JD473" s="160"/>
      <c r="JE473" s="160"/>
      <c r="JF473" s="160"/>
      <c r="JG473" s="160"/>
      <c r="JH473" s="160"/>
      <c r="JI473" s="160"/>
      <c r="JJ473" s="160"/>
      <c r="JK473" s="160"/>
      <c r="JL473" s="160"/>
      <c r="JM473" s="160"/>
      <c r="JN473" s="160"/>
      <c r="JO473" s="160"/>
      <c r="JP473" s="160"/>
      <c r="JQ473" s="160"/>
      <c r="JR473" s="160"/>
      <c r="JS473" s="160"/>
      <c r="JT473" s="160"/>
      <c r="JU473" s="160"/>
      <c r="JV473" s="160"/>
      <c r="JW473" s="160"/>
      <c r="JX473" s="160"/>
      <c r="JY473" s="160"/>
      <c r="JZ473" s="160"/>
      <c r="KA473" s="160"/>
      <c r="KB473" s="160"/>
      <c r="KC473" s="160"/>
      <c r="KD473" s="160"/>
      <c r="KE473" s="160"/>
      <c r="KF473" s="160"/>
      <c r="KG473" s="160"/>
      <c r="KH473" s="160"/>
      <c r="KI473" s="160"/>
      <c r="KJ473" s="160"/>
      <c r="KK473" s="160"/>
      <c r="KL473" s="160"/>
      <c r="KM473" s="160"/>
      <c r="KN473" s="160"/>
      <c r="KO473" s="160"/>
      <c r="KP473" s="160"/>
      <c r="KQ473" s="160"/>
      <c r="KR473" s="160"/>
      <c r="KS473" s="160"/>
      <c r="KT473" s="160"/>
      <c r="KU473" s="160"/>
      <c r="KV473" s="160"/>
      <c r="KW473" s="160"/>
      <c r="KX473" s="160"/>
      <c r="KY473" s="160"/>
      <c r="KZ473" s="160"/>
      <c r="LA473" s="160"/>
      <c r="LB473" s="160"/>
      <c r="LC473" s="160"/>
      <c r="LD473" s="160"/>
      <c r="LE473" s="160"/>
      <c r="LF473" s="160"/>
      <c r="LG473" s="160"/>
      <c r="LH473" s="160"/>
      <c r="LI473" s="160"/>
      <c r="LJ473" s="160"/>
      <c r="LK473" s="160"/>
      <c r="LL473" s="160"/>
      <c r="LM473" s="160"/>
      <c r="LN473" s="160"/>
      <c r="LO473" s="160"/>
      <c r="LP473" s="160"/>
      <c r="LQ473" s="160"/>
      <c r="LR473" s="160"/>
      <c r="LS473" s="160"/>
      <c r="LT473" s="160"/>
      <c r="LU473" s="160"/>
      <c r="LV473" s="160"/>
      <c r="LW473" s="160"/>
      <c r="LX473" s="160"/>
      <c r="LY473" s="160"/>
      <c r="LZ473" s="160"/>
      <c r="MA473" s="160"/>
      <c r="MB473" s="160"/>
      <c r="MC473" s="160"/>
      <c r="MD473" s="160"/>
      <c r="ME473" s="160"/>
      <c r="MF473" s="160"/>
      <c r="MG473" s="160"/>
      <c r="MH473" s="160"/>
      <c r="MI473" s="160"/>
      <c r="MJ473" s="160"/>
      <c r="MK473" s="160"/>
      <c r="ML473" s="160"/>
      <c r="MM473" s="160"/>
      <c r="MN473" s="160"/>
      <c r="MO473" s="160"/>
      <c r="MP473" s="160"/>
      <c r="MQ473" s="160"/>
      <c r="MR473" s="160"/>
      <c r="MS473" s="160"/>
      <c r="MT473" s="160"/>
      <c r="MU473" s="160"/>
      <c r="MV473" s="160"/>
      <c r="MW473" s="160"/>
      <c r="MX473" s="160"/>
      <c r="MY473" s="160"/>
      <c r="MZ473" s="160"/>
      <c r="NA473" s="160"/>
      <c r="NB473" s="160"/>
      <c r="NC473" s="160"/>
      <c r="ND473" s="160"/>
      <c r="NE473" s="160"/>
      <c r="NF473" s="160"/>
      <c r="NG473" s="160"/>
      <c r="NH473" s="160"/>
      <c r="NI473" s="160"/>
      <c r="NJ473" s="160"/>
      <c r="NK473" s="160"/>
      <c r="NL473" s="160"/>
      <c r="NM473" s="160"/>
      <c r="NN473" s="160"/>
      <c r="NO473" s="160"/>
      <c r="NP473" s="160"/>
      <c r="NQ473" s="160"/>
      <c r="NR473" s="160"/>
      <c r="NS473" s="160"/>
      <c r="NT473" s="160"/>
      <c r="NU473" s="160"/>
      <c r="NV473" s="160"/>
      <c r="NW473" s="160"/>
      <c r="NX473" s="160"/>
      <c r="NY473" s="160"/>
      <c r="NZ473" s="160"/>
      <c r="OA473" s="160"/>
      <c r="OB473" s="160"/>
      <c r="OC473" s="160"/>
      <c r="OD473" s="160"/>
      <c r="OE473" s="160"/>
      <c r="OF473" s="160"/>
      <c r="OG473" s="160"/>
      <c r="OH473" s="160"/>
      <c r="OI473" s="160"/>
      <c r="OJ473" s="160"/>
      <c r="OK473" s="160"/>
      <c r="OL473" s="160"/>
      <c r="OM473" s="160"/>
      <c r="ON473" s="160"/>
      <c r="OO473" s="160"/>
      <c r="OP473" s="160"/>
      <c r="OQ473" s="160"/>
      <c r="OR473" s="160"/>
      <c r="OS473" s="160"/>
      <c r="OT473" s="160"/>
      <c r="OU473" s="160"/>
      <c r="OV473" s="160"/>
      <c r="OW473" s="160"/>
      <c r="OX473" s="160"/>
      <c r="OY473" s="160"/>
      <c r="OZ473" s="160"/>
      <c r="PA473" s="160"/>
      <c r="PB473" s="160"/>
      <c r="PC473" s="160"/>
      <c r="PD473" s="160"/>
      <c r="PE473" s="160"/>
      <c r="PF473" s="160"/>
      <c r="PG473" s="160"/>
      <c r="PH473" s="160"/>
      <c r="PI473" s="160"/>
      <c r="PJ473" s="160"/>
      <c r="PK473" s="160"/>
      <c r="PL473" s="160"/>
      <c r="PM473" s="160"/>
      <c r="PN473" s="160"/>
      <c r="PO473" s="160"/>
      <c r="PP473" s="160"/>
      <c r="PQ473" s="160"/>
      <c r="PR473" s="160"/>
      <c r="PS473" s="160"/>
      <c r="PT473" s="160"/>
      <c r="PU473" s="160"/>
      <c r="PV473" s="160"/>
      <c r="PW473" s="160"/>
      <c r="PX473" s="160"/>
      <c r="PY473" s="160"/>
      <c r="PZ473" s="160"/>
      <c r="QA473" s="160"/>
      <c r="QB473" s="160"/>
      <c r="QC473" s="160"/>
      <c r="QD473" s="160"/>
      <c r="QE473" s="160"/>
      <c r="QF473" s="160"/>
      <c r="QG473" s="160"/>
      <c r="QH473" s="160"/>
      <c r="QI473" s="160"/>
      <c r="QJ473" s="160"/>
      <c r="QK473" s="160"/>
      <c r="QL473" s="160"/>
      <c r="QM473" s="160"/>
      <c r="QN473" s="160"/>
      <c r="QO473" s="160"/>
      <c r="QP473" s="160"/>
      <c r="QQ473" s="160"/>
      <c r="QR473" s="160"/>
      <c r="QS473" s="160"/>
      <c r="QT473" s="160"/>
      <c r="QU473" s="160"/>
      <c r="QV473" s="160"/>
      <c r="QW473" s="160"/>
      <c r="QX473" s="160"/>
      <c r="QY473" s="160"/>
      <c r="QZ473" s="160"/>
      <c r="RA473" s="160"/>
      <c r="RB473" s="160"/>
      <c r="RC473" s="160"/>
      <c r="RD473" s="160"/>
      <c r="RE473" s="160"/>
      <c r="RF473" s="160"/>
      <c r="RG473" s="160"/>
      <c r="RH473" s="160"/>
      <c r="RI473" s="160"/>
      <c r="RJ473" s="160"/>
      <c r="RK473" s="160"/>
      <c r="RL473" s="160"/>
      <c r="RM473" s="160"/>
      <c r="RN473" s="160"/>
      <c r="RO473" s="160"/>
      <c r="RP473" s="160"/>
      <c r="RQ473" s="160"/>
      <c r="RR473" s="160"/>
      <c r="RS473" s="160"/>
      <c r="RT473" s="160"/>
      <c r="RU473" s="160"/>
      <c r="RV473" s="160"/>
      <c r="RW473" s="160"/>
      <c r="RX473" s="160"/>
      <c r="RY473" s="160"/>
      <c r="RZ473" s="160"/>
      <c r="SA473" s="160"/>
      <c r="SB473" s="160"/>
      <c r="SC473" s="160"/>
      <c r="SD473" s="160"/>
      <c r="SE473" s="160"/>
      <c r="SF473" s="160"/>
      <c r="SG473" s="160"/>
      <c r="SH473" s="160"/>
      <c r="SI473" s="160"/>
      <c r="SJ473" s="160"/>
      <c r="SK473" s="160"/>
      <c r="SL473" s="160"/>
      <c r="SM473" s="160"/>
      <c r="SN473" s="160"/>
      <c r="SO473" s="160"/>
      <c r="SP473" s="160"/>
      <c r="SQ473" s="160"/>
      <c r="SR473" s="160"/>
      <c r="SS473" s="160"/>
      <c r="ST473" s="160"/>
      <c r="SU473" s="160"/>
      <c r="SV473" s="160"/>
      <c r="SW473" s="160"/>
      <c r="SX473" s="160"/>
      <c r="SY473" s="160"/>
      <c r="SZ473" s="160"/>
      <c r="TA473" s="160"/>
      <c r="TB473" s="160"/>
      <c r="TC473" s="160"/>
      <c r="TD473" s="160"/>
      <c r="TE473" s="160"/>
      <c r="TF473" s="160"/>
    </row>
    <row r="474" spans="1:526">
      <c r="A474" s="160"/>
      <c r="B474" s="160"/>
      <c r="C474" s="160"/>
      <c r="D474" s="160"/>
      <c r="E474" s="160"/>
      <c r="F474" s="160"/>
      <c r="G474" s="160"/>
      <c r="H474" s="160"/>
      <c r="I474" s="160"/>
      <c r="J474" s="160"/>
      <c r="K474" s="160"/>
      <c r="L474" s="160"/>
      <c r="M474" s="160"/>
      <c r="N474" s="160"/>
      <c r="O474" s="160"/>
      <c r="P474" s="160"/>
      <c r="Q474" s="160"/>
      <c r="R474" s="160"/>
      <c r="S474" s="160"/>
      <c r="T474" s="160"/>
      <c r="U474" s="160"/>
      <c r="V474" s="160"/>
      <c r="W474" s="160"/>
      <c r="X474" s="160"/>
      <c r="Y474" s="160"/>
      <c r="Z474" s="160"/>
      <c r="AA474" s="160"/>
      <c r="AB474" s="160"/>
      <c r="AC474" s="160"/>
      <c r="AD474" s="160"/>
      <c r="AE474" s="160"/>
      <c r="AF474" s="160"/>
      <c r="AG474" s="160"/>
      <c r="AH474" s="160"/>
      <c r="AI474" s="160"/>
      <c r="AJ474" s="160"/>
      <c r="AK474" s="160"/>
      <c r="AL474" s="160"/>
      <c r="AM474" s="160"/>
      <c r="AN474" s="160"/>
      <c r="AO474" s="160"/>
      <c r="AP474" s="160"/>
      <c r="AQ474" s="160"/>
      <c r="AR474" s="160"/>
      <c r="AS474" s="160"/>
      <c r="AT474" s="160"/>
      <c r="AU474" s="160"/>
      <c r="AV474" s="160"/>
      <c r="AW474" s="160"/>
      <c r="AX474" s="160"/>
      <c r="AY474" s="160"/>
      <c r="AZ474" s="160"/>
      <c r="BA474" s="160"/>
      <c r="BB474" s="160"/>
      <c r="BC474" s="160"/>
      <c r="BD474" s="160"/>
      <c r="BE474" s="160"/>
      <c r="BF474" s="160"/>
      <c r="BG474" s="160"/>
      <c r="BH474" s="160"/>
      <c r="BI474" s="160"/>
      <c r="BJ474" s="160"/>
      <c r="BK474" s="160"/>
      <c r="BL474" s="160"/>
      <c r="BM474" s="160"/>
      <c r="BN474" s="160"/>
      <c r="BO474" s="160"/>
      <c r="BP474" s="160"/>
      <c r="BQ474" s="160"/>
      <c r="BR474" s="160"/>
      <c r="BS474" s="160"/>
      <c r="BT474" s="160"/>
      <c r="BU474" s="160"/>
      <c r="BV474" s="160"/>
      <c r="BW474" s="160"/>
      <c r="BX474" s="160"/>
      <c r="BY474" s="160"/>
      <c r="BZ474" s="160"/>
      <c r="CA474" s="160"/>
      <c r="CB474" s="160"/>
      <c r="CC474" s="160"/>
      <c r="CD474" s="160"/>
      <c r="CE474" s="160"/>
      <c r="CF474" s="160"/>
      <c r="CG474" s="160"/>
      <c r="CH474" s="160"/>
      <c r="CI474" s="160"/>
      <c r="CJ474" s="160"/>
      <c r="CK474" s="160"/>
      <c r="CL474" s="160"/>
      <c r="CM474" s="160"/>
      <c r="CN474" s="160"/>
      <c r="CO474" s="160"/>
      <c r="CP474" s="160"/>
      <c r="CQ474" s="160"/>
      <c r="CR474" s="160"/>
      <c r="CS474" s="160"/>
      <c r="CT474" s="160"/>
      <c r="CU474" s="160"/>
      <c r="CV474" s="160"/>
      <c r="CW474" s="160"/>
      <c r="CX474" s="160"/>
      <c r="CY474" s="160"/>
      <c r="CZ474" s="160"/>
      <c r="DA474" s="160"/>
      <c r="DB474" s="160"/>
      <c r="DC474" s="160"/>
      <c r="DD474" s="160"/>
      <c r="DE474" s="160"/>
      <c r="DF474" s="160"/>
      <c r="DG474" s="160"/>
      <c r="DH474" s="160"/>
      <c r="DI474" s="160"/>
      <c r="DJ474" s="160"/>
      <c r="DK474" s="160"/>
      <c r="DL474" s="160"/>
      <c r="DM474" s="160"/>
      <c r="DN474" s="160"/>
      <c r="DO474" s="160"/>
      <c r="DP474" s="160"/>
      <c r="DQ474" s="160"/>
      <c r="DR474" s="160"/>
      <c r="DS474" s="160"/>
      <c r="DT474" s="160"/>
      <c r="DU474" s="160"/>
      <c r="DV474" s="160"/>
      <c r="DW474" s="160"/>
      <c r="DX474" s="160"/>
      <c r="DY474" s="160"/>
      <c r="DZ474" s="160"/>
      <c r="EA474" s="160"/>
      <c r="EB474" s="160"/>
      <c r="EC474" s="160"/>
      <c r="ED474" s="160"/>
      <c r="EE474" s="160"/>
      <c r="EF474" s="160"/>
      <c r="EG474" s="160"/>
      <c r="EH474" s="160"/>
      <c r="EI474" s="160"/>
      <c r="EJ474" s="160"/>
      <c r="EK474" s="160"/>
      <c r="EL474" s="160"/>
      <c r="EM474" s="160"/>
      <c r="EN474" s="160"/>
      <c r="EO474" s="160"/>
      <c r="EP474" s="160"/>
      <c r="EQ474" s="160"/>
      <c r="ER474" s="160"/>
      <c r="ES474" s="160"/>
      <c r="ET474" s="160"/>
      <c r="EU474" s="160"/>
      <c r="EV474" s="160"/>
      <c r="EW474" s="160"/>
      <c r="EX474" s="160"/>
      <c r="EY474" s="160"/>
      <c r="EZ474" s="160"/>
      <c r="FA474" s="160"/>
      <c r="FB474" s="160"/>
      <c r="FC474" s="160"/>
      <c r="FD474" s="160"/>
      <c r="FE474" s="160"/>
      <c r="FF474" s="160"/>
      <c r="FG474" s="160"/>
      <c r="FH474" s="160"/>
      <c r="FI474" s="160"/>
      <c r="FJ474" s="160"/>
      <c r="FK474" s="160"/>
      <c r="FL474" s="160"/>
      <c r="FM474" s="160"/>
      <c r="FN474" s="160"/>
      <c r="FO474" s="160"/>
      <c r="FP474" s="160"/>
      <c r="FQ474" s="160"/>
      <c r="FR474" s="160"/>
      <c r="FS474" s="160"/>
      <c r="FT474" s="160"/>
      <c r="FU474" s="160"/>
      <c r="FV474" s="160"/>
      <c r="FW474" s="160"/>
      <c r="FX474" s="160"/>
      <c r="FY474" s="160"/>
      <c r="FZ474" s="160"/>
      <c r="GA474" s="160"/>
      <c r="GB474" s="160"/>
      <c r="GC474" s="160"/>
      <c r="GD474" s="160"/>
      <c r="GE474" s="160"/>
      <c r="GF474" s="160"/>
      <c r="GG474" s="160"/>
      <c r="GH474" s="160"/>
      <c r="GI474" s="160"/>
      <c r="GJ474" s="160"/>
      <c r="GK474" s="160"/>
      <c r="GL474" s="160"/>
      <c r="GM474" s="160"/>
      <c r="GN474" s="160"/>
      <c r="GO474" s="160"/>
      <c r="GP474" s="160"/>
      <c r="GQ474" s="160"/>
      <c r="GR474" s="160"/>
      <c r="GS474" s="160"/>
      <c r="GT474" s="160"/>
      <c r="GU474" s="160"/>
      <c r="GV474" s="160"/>
      <c r="GW474" s="160"/>
      <c r="GX474" s="160"/>
      <c r="GY474" s="160"/>
      <c r="GZ474" s="160"/>
      <c r="HA474" s="160"/>
      <c r="HB474" s="160"/>
      <c r="HC474" s="160"/>
      <c r="HD474" s="160"/>
      <c r="HE474" s="160"/>
      <c r="HF474" s="160"/>
      <c r="HG474" s="160"/>
      <c r="HH474" s="160"/>
      <c r="HI474" s="160"/>
      <c r="HJ474" s="160"/>
      <c r="HK474" s="160"/>
      <c r="HL474" s="160"/>
      <c r="HM474" s="160"/>
      <c r="HN474" s="160"/>
      <c r="HO474" s="160"/>
      <c r="HP474" s="160"/>
      <c r="HQ474" s="160"/>
      <c r="HR474" s="160"/>
      <c r="HS474" s="160"/>
      <c r="HT474" s="160"/>
      <c r="HU474" s="160"/>
      <c r="HV474" s="160"/>
      <c r="HW474" s="160"/>
      <c r="HX474" s="160"/>
      <c r="HY474" s="160"/>
      <c r="HZ474" s="160"/>
      <c r="IA474" s="160"/>
      <c r="IB474" s="160"/>
      <c r="IC474" s="160"/>
      <c r="ID474" s="160"/>
      <c r="IE474" s="160"/>
      <c r="IF474" s="160"/>
      <c r="IG474" s="160"/>
      <c r="IH474" s="160"/>
      <c r="II474" s="160"/>
      <c r="IJ474" s="160"/>
      <c r="IK474" s="160"/>
      <c r="IL474" s="160"/>
      <c r="IM474" s="160"/>
      <c r="IN474" s="160"/>
      <c r="IO474" s="160"/>
      <c r="IP474" s="160"/>
      <c r="IQ474" s="160"/>
      <c r="IR474" s="160"/>
      <c r="IS474" s="160"/>
      <c r="IT474" s="160"/>
      <c r="IU474" s="160"/>
      <c r="IV474" s="160"/>
      <c r="IW474" s="160"/>
      <c r="IX474" s="160"/>
      <c r="IY474" s="160"/>
      <c r="IZ474" s="160"/>
      <c r="JA474" s="160"/>
      <c r="JB474" s="160"/>
      <c r="JC474" s="160"/>
      <c r="JD474" s="160"/>
      <c r="JE474" s="160"/>
      <c r="JF474" s="160"/>
      <c r="JG474" s="160"/>
      <c r="JH474" s="160"/>
      <c r="JI474" s="160"/>
      <c r="JJ474" s="160"/>
      <c r="JK474" s="160"/>
      <c r="JL474" s="160"/>
      <c r="JM474" s="160"/>
      <c r="JN474" s="160"/>
      <c r="JO474" s="160"/>
      <c r="JP474" s="160"/>
      <c r="JQ474" s="160"/>
      <c r="JR474" s="160"/>
      <c r="JS474" s="160"/>
      <c r="JT474" s="160"/>
      <c r="JU474" s="160"/>
      <c r="JV474" s="160"/>
      <c r="JW474" s="160"/>
      <c r="JX474" s="160"/>
      <c r="JY474" s="160"/>
      <c r="JZ474" s="160"/>
      <c r="KA474" s="160"/>
      <c r="KB474" s="160"/>
      <c r="KC474" s="160"/>
      <c r="KD474" s="160"/>
      <c r="KE474" s="160"/>
      <c r="KF474" s="160"/>
      <c r="KG474" s="160"/>
      <c r="KH474" s="160"/>
      <c r="KI474" s="160"/>
      <c r="KJ474" s="160"/>
      <c r="KK474" s="160"/>
      <c r="KL474" s="160"/>
      <c r="KM474" s="160"/>
      <c r="KN474" s="160"/>
      <c r="KO474" s="160"/>
      <c r="KP474" s="160"/>
      <c r="KQ474" s="160"/>
      <c r="KR474" s="160"/>
      <c r="KS474" s="160"/>
      <c r="KT474" s="160"/>
      <c r="KU474" s="160"/>
      <c r="KV474" s="160"/>
      <c r="KW474" s="160"/>
      <c r="KX474" s="160"/>
      <c r="KY474" s="160"/>
      <c r="KZ474" s="160"/>
      <c r="LA474" s="160"/>
      <c r="LB474" s="160"/>
      <c r="LC474" s="160"/>
      <c r="LD474" s="160"/>
      <c r="LE474" s="160"/>
      <c r="LF474" s="160"/>
      <c r="LG474" s="160"/>
      <c r="LH474" s="160"/>
      <c r="LI474" s="160"/>
      <c r="LJ474" s="160"/>
      <c r="LK474" s="160"/>
      <c r="LL474" s="160"/>
      <c r="LM474" s="160"/>
      <c r="LN474" s="160"/>
      <c r="LO474" s="160"/>
      <c r="LP474" s="160"/>
      <c r="LQ474" s="160"/>
      <c r="LR474" s="160"/>
      <c r="LS474" s="160"/>
      <c r="LT474" s="160"/>
      <c r="LU474" s="160"/>
      <c r="LV474" s="160"/>
      <c r="LW474" s="160"/>
      <c r="LX474" s="160"/>
      <c r="LY474" s="160"/>
      <c r="LZ474" s="160"/>
      <c r="MA474" s="160"/>
      <c r="MB474" s="160"/>
      <c r="MC474" s="160"/>
      <c r="MD474" s="160"/>
      <c r="ME474" s="160"/>
      <c r="MF474" s="160"/>
      <c r="MG474" s="160"/>
      <c r="MH474" s="160"/>
      <c r="MI474" s="160"/>
      <c r="MJ474" s="160"/>
      <c r="MK474" s="160"/>
      <c r="ML474" s="160"/>
      <c r="MM474" s="160"/>
      <c r="MN474" s="160"/>
      <c r="MO474" s="160"/>
      <c r="MP474" s="160"/>
      <c r="MQ474" s="160"/>
      <c r="MR474" s="160"/>
      <c r="MS474" s="160"/>
      <c r="MT474" s="160"/>
      <c r="MU474" s="160"/>
      <c r="MV474" s="160"/>
      <c r="MW474" s="160"/>
      <c r="MX474" s="160"/>
      <c r="MY474" s="160"/>
      <c r="MZ474" s="160"/>
      <c r="NA474" s="160"/>
      <c r="NB474" s="160"/>
      <c r="NC474" s="160"/>
      <c r="ND474" s="160"/>
      <c r="NE474" s="160"/>
      <c r="NF474" s="160"/>
      <c r="NG474" s="160"/>
      <c r="NH474" s="160"/>
      <c r="NI474" s="160"/>
      <c r="NJ474" s="160"/>
      <c r="NK474" s="160"/>
      <c r="NL474" s="160"/>
      <c r="NM474" s="160"/>
      <c r="NN474" s="160"/>
      <c r="NO474" s="160"/>
      <c r="NP474" s="160"/>
      <c r="NQ474" s="160"/>
      <c r="NR474" s="160"/>
      <c r="NS474" s="160"/>
      <c r="NT474" s="160"/>
      <c r="NU474" s="160"/>
      <c r="NV474" s="160"/>
      <c r="NW474" s="160"/>
      <c r="NX474" s="160"/>
      <c r="NY474" s="160"/>
      <c r="NZ474" s="160"/>
      <c r="OA474" s="160"/>
      <c r="OB474" s="160"/>
      <c r="OC474" s="160"/>
      <c r="OD474" s="160"/>
      <c r="OE474" s="160"/>
      <c r="OF474" s="160"/>
      <c r="OG474" s="160"/>
      <c r="OH474" s="160"/>
      <c r="OI474" s="160"/>
      <c r="OJ474" s="160"/>
      <c r="OK474" s="160"/>
      <c r="OL474" s="160"/>
      <c r="OM474" s="160"/>
      <c r="ON474" s="160"/>
      <c r="OO474" s="160"/>
      <c r="OP474" s="160"/>
      <c r="OQ474" s="160"/>
      <c r="OR474" s="160"/>
      <c r="OS474" s="160"/>
      <c r="OT474" s="160"/>
      <c r="OU474" s="160"/>
      <c r="OV474" s="160"/>
      <c r="OW474" s="160"/>
      <c r="OX474" s="160"/>
      <c r="OY474" s="160"/>
      <c r="OZ474" s="160"/>
      <c r="PA474" s="160"/>
      <c r="PB474" s="160"/>
      <c r="PC474" s="160"/>
      <c r="PD474" s="160"/>
      <c r="PE474" s="160"/>
      <c r="PF474" s="160"/>
      <c r="PG474" s="160"/>
      <c r="PH474" s="160"/>
      <c r="PI474" s="160"/>
      <c r="PJ474" s="160"/>
      <c r="PK474" s="160"/>
      <c r="PL474" s="160"/>
      <c r="PM474" s="160"/>
      <c r="PN474" s="160"/>
      <c r="PO474" s="160"/>
      <c r="PP474" s="160"/>
      <c r="PQ474" s="160"/>
      <c r="PR474" s="160"/>
      <c r="PS474" s="160"/>
      <c r="PT474" s="160"/>
      <c r="PU474" s="160"/>
      <c r="PV474" s="160"/>
      <c r="PW474" s="160"/>
      <c r="PX474" s="160"/>
      <c r="PY474" s="160"/>
      <c r="PZ474" s="160"/>
      <c r="QA474" s="160"/>
      <c r="QB474" s="160"/>
      <c r="QC474" s="160"/>
      <c r="QD474" s="160"/>
      <c r="QE474" s="160"/>
      <c r="QF474" s="160"/>
      <c r="QG474" s="160"/>
      <c r="QH474" s="160"/>
      <c r="QI474" s="160"/>
      <c r="QJ474" s="160"/>
      <c r="QK474" s="160"/>
      <c r="QL474" s="160"/>
      <c r="QM474" s="160"/>
      <c r="QN474" s="160"/>
      <c r="QO474" s="160"/>
      <c r="QP474" s="160"/>
      <c r="QQ474" s="160"/>
      <c r="QR474" s="160"/>
      <c r="QS474" s="160"/>
      <c r="QT474" s="160"/>
      <c r="QU474" s="160"/>
      <c r="QV474" s="160"/>
      <c r="QW474" s="160"/>
      <c r="QX474" s="160"/>
      <c r="QY474" s="160"/>
      <c r="QZ474" s="160"/>
      <c r="RA474" s="160"/>
      <c r="RB474" s="160"/>
      <c r="RC474" s="160"/>
      <c r="RD474" s="160"/>
      <c r="RE474" s="160"/>
      <c r="RF474" s="160"/>
      <c r="RG474" s="160"/>
      <c r="RH474" s="160"/>
      <c r="RI474" s="160"/>
      <c r="RJ474" s="160"/>
      <c r="RK474" s="160"/>
      <c r="RL474" s="160"/>
      <c r="RM474" s="160"/>
      <c r="RN474" s="160"/>
      <c r="RO474" s="160"/>
      <c r="RP474" s="160"/>
      <c r="RQ474" s="160"/>
      <c r="RR474" s="160"/>
      <c r="RS474" s="160"/>
      <c r="RT474" s="160"/>
      <c r="RU474" s="160"/>
      <c r="RV474" s="160"/>
      <c r="RW474" s="160"/>
      <c r="RX474" s="160"/>
      <c r="RY474" s="160"/>
      <c r="RZ474" s="160"/>
      <c r="SA474" s="160"/>
      <c r="SB474" s="160"/>
      <c r="SC474" s="160"/>
      <c r="SD474" s="160"/>
      <c r="SE474" s="160"/>
      <c r="SF474" s="160"/>
      <c r="SG474" s="160"/>
      <c r="SH474" s="160"/>
      <c r="SI474" s="160"/>
      <c r="SJ474" s="160"/>
      <c r="SK474" s="160"/>
      <c r="SL474" s="160"/>
      <c r="SM474" s="160"/>
      <c r="SN474" s="160"/>
      <c r="SO474" s="160"/>
      <c r="SP474" s="160"/>
      <c r="SQ474" s="160"/>
      <c r="SR474" s="160"/>
      <c r="SS474" s="160"/>
      <c r="ST474" s="160"/>
      <c r="SU474" s="160"/>
      <c r="SV474" s="160"/>
      <c r="SW474" s="160"/>
      <c r="SX474" s="160"/>
      <c r="SY474" s="160"/>
      <c r="SZ474" s="160"/>
      <c r="TA474" s="160"/>
      <c r="TB474" s="160"/>
      <c r="TC474" s="160"/>
      <c r="TD474" s="160"/>
      <c r="TE474" s="160"/>
      <c r="TF474" s="160"/>
    </row>
    <row r="475" spans="1:526">
      <c r="A475" s="160"/>
      <c r="B475" s="160"/>
      <c r="C475" s="160"/>
      <c r="D475" s="160"/>
      <c r="E475" s="160"/>
      <c r="F475" s="160"/>
      <c r="G475" s="160"/>
      <c r="H475" s="160"/>
      <c r="I475" s="160"/>
      <c r="J475" s="160"/>
      <c r="K475" s="160"/>
      <c r="L475" s="160"/>
      <c r="M475" s="160"/>
      <c r="N475" s="160"/>
      <c r="O475" s="160"/>
      <c r="P475" s="160"/>
      <c r="Q475" s="160"/>
      <c r="R475" s="160"/>
      <c r="S475" s="160"/>
      <c r="T475" s="160"/>
      <c r="U475" s="160"/>
      <c r="V475" s="160"/>
      <c r="W475" s="160"/>
      <c r="X475" s="160"/>
      <c r="Y475" s="160"/>
      <c r="Z475" s="160"/>
      <c r="AA475" s="160"/>
      <c r="AB475" s="160"/>
      <c r="AC475" s="160"/>
      <c r="AD475" s="160"/>
      <c r="AE475" s="160"/>
      <c r="AF475" s="160"/>
      <c r="AG475" s="160"/>
      <c r="AH475" s="160"/>
      <c r="AI475" s="160"/>
      <c r="AJ475" s="160"/>
      <c r="AK475" s="160"/>
      <c r="AL475" s="160"/>
      <c r="AM475" s="160"/>
      <c r="AN475" s="160"/>
      <c r="AO475" s="160"/>
      <c r="AP475" s="160"/>
      <c r="AQ475" s="160"/>
      <c r="AR475" s="160"/>
      <c r="AS475" s="160"/>
      <c r="AT475" s="160"/>
      <c r="AU475" s="160"/>
      <c r="AV475" s="160"/>
      <c r="AW475" s="160"/>
      <c r="AX475" s="160"/>
      <c r="AY475" s="160"/>
      <c r="AZ475" s="160"/>
      <c r="BA475" s="160"/>
      <c r="BB475" s="160"/>
      <c r="BC475" s="160"/>
      <c r="BD475" s="160"/>
      <c r="BE475" s="160"/>
      <c r="BF475" s="160"/>
      <c r="BG475" s="160"/>
      <c r="BH475" s="160"/>
      <c r="BI475" s="160"/>
      <c r="BJ475" s="160"/>
      <c r="BK475" s="160"/>
      <c r="BL475" s="160"/>
      <c r="BM475" s="160"/>
      <c r="BN475" s="160"/>
      <c r="BO475" s="160"/>
      <c r="BP475" s="160"/>
      <c r="BQ475" s="160"/>
      <c r="BR475" s="160"/>
      <c r="BS475" s="160"/>
      <c r="BT475" s="160"/>
      <c r="BU475" s="160"/>
      <c r="BV475" s="160"/>
      <c r="BW475" s="160"/>
      <c r="BX475" s="160"/>
      <c r="BY475" s="160"/>
      <c r="BZ475" s="160"/>
      <c r="CA475" s="160"/>
      <c r="CB475" s="160"/>
      <c r="CC475" s="160"/>
      <c r="CD475" s="160"/>
      <c r="CE475" s="160"/>
      <c r="CF475" s="160"/>
      <c r="CG475" s="160"/>
      <c r="CH475" s="160"/>
      <c r="CI475" s="160"/>
      <c r="CJ475" s="160"/>
      <c r="CK475" s="160"/>
      <c r="CL475" s="160"/>
      <c r="CM475" s="160"/>
      <c r="CN475" s="160"/>
      <c r="CO475" s="160"/>
      <c r="CP475" s="160"/>
      <c r="CQ475" s="160"/>
      <c r="CR475" s="160"/>
      <c r="CS475" s="160"/>
      <c r="CT475" s="160"/>
      <c r="CU475" s="160"/>
      <c r="CV475" s="160"/>
      <c r="CW475" s="160"/>
      <c r="CX475" s="160"/>
      <c r="CY475" s="160"/>
      <c r="CZ475" s="160"/>
      <c r="DA475" s="160"/>
      <c r="DB475" s="160"/>
      <c r="DC475" s="160"/>
      <c r="DD475" s="160"/>
      <c r="DE475" s="160"/>
      <c r="DF475" s="160"/>
      <c r="DG475" s="160"/>
      <c r="DH475" s="160"/>
      <c r="DI475" s="160"/>
      <c r="DJ475" s="160"/>
      <c r="DK475" s="160"/>
      <c r="DL475" s="160"/>
      <c r="DM475" s="160"/>
      <c r="DN475" s="160"/>
      <c r="DO475" s="160"/>
      <c r="DP475" s="160"/>
      <c r="DQ475" s="160"/>
      <c r="DR475" s="160"/>
      <c r="DS475" s="160"/>
      <c r="DT475" s="160"/>
      <c r="DU475" s="160"/>
      <c r="DV475" s="160"/>
      <c r="DW475" s="160"/>
      <c r="DX475" s="160"/>
      <c r="DY475" s="160"/>
      <c r="DZ475" s="160"/>
      <c r="EA475" s="160"/>
      <c r="EB475" s="160"/>
      <c r="EC475" s="160"/>
      <c r="ED475" s="160"/>
      <c r="EE475" s="160"/>
      <c r="EF475" s="160"/>
      <c r="EG475" s="160"/>
      <c r="EH475" s="160"/>
      <c r="EI475" s="160"/>
      <c r="EJ475" s="160"/>
      <c r="EK475" s="160"/>
      <c r="EL475" s="160"/>
      <c r="EM475" s="160"/>
      <c r="EN475" s="160"/>
      <c r="EO475" s="160"/>
      <c r="EP475" s="160"/>
      <c r="EQ475" s="160"/>
      <c r="ER475" s="160"/>
      <c r="ES475" s="160"/>
      <c r="ET475" s="160"/>
      <c r="EU475" s="160"/>
      <c r="EV475" s="160"/>
      <c r="EW475" s="160"/>
      <c r="EX475" s="160"/>
      <c r="EY475" s="160"/>
      <c r="EZ475" s="160"/>
      <c r="FA475" s="160"/>
      <c r="FB475" s="160"/>
      <c r="FC475" s="160"/>
      <c r="FD475" s="160"/>
      <c r="FE475" s="160"/>
      <c r="FF475" s="160"/>
      <c r="FG475" s="160"/>
      <c r="FH475" s="160"/>
      <c r="FI475" s="160"/>
      <c r="FJ475" s="160"/>
      <c r="FK475" s="160"/>
      <c r="FL475" s="160"/>
      <c r="FM475" s="160"/>
      <c r="FN475" s="160"/>
      <c r="FO475" s="160"/>
      <c r="FP475" s="160"/>
      <c r="FQ475" s="160"/>
      <c r="FR475" s="160"/>
      <c r="FS475" s="160"/>
      <c r="FT475" s="160"/>
      <c r="FU475" s="160"/>
      <c r="FV475" s="160"/>
      <c r="FW475" s="160"/>
      <c r="FX475" s="160"/>
      <c r="FY475" s="160"/>
      <c r="FZ475" s="160"/>
      <c r="GA475" s="160"/>
      <c r="GB475" s="160"/>
      <c r="GC475" s="160"/>
      <c r="GD475" s="160"/>
      <c r="GE475" s="160"/>
      <c r="GF475" s="160"/>
      <c r="GG475" s="160"/>
      <c r="GH475" s="160"/>
      <c r="GI475" s="160"/>
      <c r="GJ475" s="160"/>
      <c r="GK475" s="160"/>
      <c r="GL475" s="160"/>
      <c r="GM475" s="160"/>
      <c r="GN475" s="160"/>
      <c r="GO475" s="160"/>
      <c r="GP475" s="160"/>
      <c r="GQ475" s="160"/>
      <c r="GR475" s="160"/>
      <c r="GS475" s="160"/>
      <c r="GT475" s="160"/>
      <c r="GU475" s="160"/>
      <c r="GV475" s="160"/>
      <c r="GW475" s="160"/>
      <c r="GX475" s="160"/>
      <c r="GY475" s="160"/>
      <c r="GZ475" s="160"/>
      <c r="HA475" s="160"/>
      <c r="HB475" s="160"/>
      <c r="HC475" s="160"/>
      <c r="HD475" s="160"/>
      <c r="HE475" s="160"/>
      <c r="HF475" s="160"/>
      <c r="HG475" s="160"/>
      <c r="HH475" s="160"/>
      <c r="HI475" s="160"/>
      <c r="HJ475" s="160"/>
      <c r="HK475" s="160"/>
      <c r="HL475" s="160"/>
      <c r="HM475" s="160"/>
      <c r="HN475" s="160"/>
      <c r="HO475" s="160"/>
      <c r="HP475" s="160"/>
      <c r="HQ475" s="160"/>
      <c r="HR475" s="160"/>
      <c r="HS475" s="160"/>
      <c r="HT475" s="160"/>
      <c r="HU475" s="160"/>
      <c r="HV475" s="160"/>
      <c r="HW475" s="160"/>
      <c r="HX475" s="160"/>
      <c r="HY475" s="160"/>
      <c r="HZ475" s="160"/>
      <c r="IA475" s="160"/>
      <c r="IB475" s="160"/>
      <c r="IC475" s="160"/>
      <c r="ID475" s="160"/>
      <c r="IE475" s="160"/>
      <c r="IF475" s="160"/>
      <c r="IG475" s="160"/>
      <c r="IH475" s="160"/>
      <c r="II475" s="160"/>
      <c r="IJ475" s="160"/>
      <c r="IK475" s="160"/>
      <c r="IL475" s="160"/>
      <c r="IM475" s="160"/>
      <c r="IN475" s="160"/>
      <c r="IO475" s="160"/>
      <c r="IP475" s="160"/>
      <c r="IQ475" s="160"/>
      <c r="IR475" s="160"/>
      <c r="IS475" s="160"/>
      <c r="IT475" s="160"/>
      <c r="IU475" s="160"/>
      <c r="IV475" s="160"/>
      <c r="IW475" s="160"/>
      <c r="IX475" s="160"/>
      <c r="IY475" s="160"/>
      <c r="IZ475" s="160"/>
      <c r="JA475" s="160"/>
      <c r="JB475" s="160"/>
      <c r="JC475" s="160"/>
      <c r="JD475" s="160"/>
      <c r="JE475" s="160"/>
      <c r="JF475" s="160"/>
      <c r="JG475" s="160"/>
      <c r="JH475" s="160"/>
      <c r="JI475" s="160"/>
      <c r="JJ475" s="160"/>
      <c r="JK475" s="160"/>
      <c r="JL475" s="160"/>
      <c r="JM475" s="160"/>
      <c r="JN475" s="160"/>
      <c r="JO475" s="160"/>
      <c r="JP475" s="160"/>
      <c r="JQ475" s="160"/>
      <c r="JR475" s="160"/>
      <c r="JS475" s="160"/>
      <c r="JT475" s="160"/>
      <c r="JU475" s="160"/>
      <c r="JV475" s="160"/>
      <c r="JW475" s="160"/>
      <c r="JX475" s="160"/>
      <c r="JY475" s="160"/>
      <c r="JZ475" s="160"/>
      <c r="KA475" s="160"/>
      <c r="KB475" s="160"/>
      <c r="KC475" s="160"/>
      <c r="KD475" s="160"/>
      <c r="KE475" s="160"/>
      <c r="KF475" s="160"/>
      <c r="KG475" s="160"/>
      <c r="KH475" s="160"/>
      <c r="KI475" s="160"/>
      <c r="KJ475" s="160"/>
      <c r="KK475" s="160"/>
      <c r="KL475" s="160"/>
      <c r="KM475" s="160"/>
      <c r="KN475" s="160"/>
      <c r="KO475" s="160"/>
      <c r="KP475" s="160"/>
      <c r="KQ475" s="160"/>
      <c r="KR475" s="160"/>
      <c r="KS475" s="160"/>
      <c r="KT475" s="160"/>
      <c r="KU475" s="160"/>
      <c r="KV475" s="160"/>
      <c r="KW475" s="160"/>
      <c r="KX475" s="160"/>
      <c r="KY475" s="160"/>
      <c r="KZ475" s="160"/>
      <c r="LA475" s="160"/>
      <c r="LB475" s="160"/>
      <c r="LC475" s="160"/>
      <c r="LD475" s="160"/>
      <c r="LE475" s="160"/>
      <c r="LF475" s="160"/>
      <c r="LG475" s="160"/>
      <c r="LH475" s="160"/>
      <c r="LI475" s="160"/>
      <c r="LJ475" s="160"/>
      <c r="LK475" s="160"/>
      <c r="LL475" s="160"/>
      <c r="LM475" s="160"/>
      <c r="LN475" s="160"/>
      <c r="LO475" s="160"/>
      <c r="LP475" s="160"/>
      <c r="LQ475" s="160"/>
      <c r="LR475" s="160"/>
      <c r="LS475" s="160"/>
      <c r="LT475" s="160"/>
      <c r="LU475" s="160"/>
      <c r="LV475" s="160"/>
      <c r="LW475" s="160"/>
      <c r="LX475" s="160"/>
      <c r="LY475" s="160"/>
      <c r="LZ475" s="160"/>
      <c r="MA475" s="160"/>
      <c r="MB475" s="160"/>
      <c r="MC475" s="160"/>
      <c r="MD475" s="160"/>
      <c r="ME475" s="160"/>
      <c r="MF475" s="160"/>
      <c r="MG475" s="160"/>
      <c r="MH475" s="160"/>
      <c r="MI475" s="160"/>
      <c r="MJ475" s="160"/>
      <c r="MK475" s="160"/>
      <c r="ML475" s="160"/>
      <c r="MM475" s="160"/>
      <c r="MN475" s="160"/>
      <c r="MO475" s="160"/>
      <c r="MP475" s="160"/>
      <c r="MQ475" s="160"/>
      <c r="MR475" s="160"/>
      <c r="MS475" s="160"/>
      <c r="MT475" s="160"/>
      <c r="MU475" s="160"/>
      <c r="MV475" s="160"/>
      <c r="MW475" s="160"/>
      <c r="MX475" s="160"/>
      <c r="MY475" s="160"/>
      <c r="MZ475" s="160"/>
      <c r="NA475" s="160"/>
      <c r="NB475" s="160"/>
      <c r="NC475" s="160"/>
      <c r="ND475" s="160"/>
      <c r="NE475" s="160"/>
      <c r="NF475" s="160"/>
      <c r="NG475" s="160"/>
      <c r="NH475" s="160"/>
      <c r="NI475" s="160"/>
      <c r="NJ475" s="160"/>
      <c r="NK475" s="160"/>
      <c r="NL475" s="160"/>
      <c r="NM475" s="160"/>
      <c r="NN475" s="160"/>
      <c r="NO475" s="160"/>
      <c r="NP475" s="160"/>
      <c r="NQ475" s="160"/>
      <c r="NR475" s="160"/>
      <c r="NS475" s="160"/>
      <c r="NT475" s="160"/>
      <c r="NU475" s="160"/>
      <c r="NV475" s="160"/>
      <c r="NW475" s="160"/>
      <c r="NX475" s="160"/>
      <c r="NY475" s="160"/>
      <c r="NZ475" s="160"/>
      <c r="OA475" s="160"/>
      <c r="OB475" s="160"/>
      <c r="OC475" s="160"/>
      <c r="OD475" s="160"/>
      <c r="OE475" s="160"/>
      <c r="OF475" s="160"/>
      <c r="OG475" s="160"/>
      <c r="OH475" s="160"/>
      <c r="OI475" s="160"/>
      <c r="OJ475" s="160"/>
      <c r="OK475" s="160"/>
      <c r="OL475" s="160"/>
      <c r="OM475" s="160"/>
      <c r="ON475" s="160"/>
      <c r="OO475" s="160"/>
      <c r="OP475" s="160"/>
      <c r="OQ475" s="160"/>
      <c r="OR475" s="160"/>
      <c r="OS475" s="160"/>
      <c r="OT475" s="160"/>
      <c r="OU475" s="160"/>
      <c r="OV475" s="160"/>
      <c r="OW475" s="160"/>
      <c r="OX475" s="160"/>
      <c r="OY475" s="160"/>
      <c r="OZ475" s="160"/>
      <c r="PA475" s="160"/>
      <c r="PB475" s="160"/>
      <c r="PC475" s="160"/>
      <c r="PD475" s="160"/>
      <c r="PE475" s="160"/>
      <c r="PF475" s="160"/>
      <c r="PG475" s="160"/>
      <c r="PH475" s="160"/>
      <c r="PI475" s="160"/>
      <c r="PJ475" s="160"/>
      <c r="PK475" s="160"/>
      <c r="PL475" s="160"/>
      <c r="PM475" s="160"/>
      <c r="PN475" s="160"/>
      <c r="PO475" s="160"/>
      <c r="PP475" s="160"/>
      <c r="PQ475" s="160"/>
      <c r="PR475" s="160"/>
      <c r="PS475" s="160"/>
      <c r="PT475" s="160"/>
      <c r="PU475" s="160"/>
      <c r="PV475" s="160"/>
      <c r="PW475" s="160"/>
      <c r="PX475" s="160"/>
      <c r="PY475" s="160"/>
      <c r="PZ475" s="160"/>
      <c r="QA475" s="160"/>
      <c r="QB475" s="160"/>
      <c r="QC475" s="160"/>
      <c r="QD475" s="160"/>
      <c r="QE475" s="160"/>
      <c r="QF475" s="160"/>
      <c r="QG475" s="160"/>
      <c r="QH475" s="160"/>
      <c r="QI475" s="160"/>
      <c r="QJ475" s="160"/>
      <c r="QK475" s="160"/>
      <c r="QL475" s="160"/>
      <c r="QM475" s="160"/>
      <c r="QN475" s="160"/>
      <c r="QO475" s="160"/>
      <c r="QP475" s="160"/>
      <c r="QQ475" s="160"/>
      <c r="QR475" s="160"/>
      <c r="QS475" s="160"/>
      <c r="QT475" s="160"/>
      <c r="QU475" s="160"/>
      <c r="QV475" s="160"/>
      <c r="QW475" s="160"/>
      <c r="QX475" s="160"/>
      <c r="QY475" s="160"/>
      <c r="QZ475" s="160"/>
      <c r="RA475" s="160"/>
      <c r="RB475" s="160"/>
      <c r="RC475" s="160"/>
      <c r="RD475" s="160"/>
      <c r="RE475" s="160"/>
      <c r="RF475" s="160"/>
      <c r="RG475" s="160"/>
      <c r="RH475" s="160"/>
      <c r="RI475" s="160"/>
      <c r="RJ475" s="160"/>
      <c r="RK475" s="160"/>
      <c r="RL475" s="160"/>
      <c r="RM475" s="160"/>
      <c r="RN475" s="160"/>
      <c r="RO475" s="160"/>
      <c r="RP475" s="160"/>
      <c r="RQ475" s="160"/>
      <c r="RR475" s="160"/>
      <c r="RS475" s="160"/>
      <c r="RT475" s="160"/>
      <c r="RU475" s="160"/>
      <c r="RV475" s="160"/>
      <c r="RW475" s="160"/>
      <c r="RX475" s="160"/>
      <c r="RY475" s="160"/>
      <c r="RZ475" s="160"/>
      <c r="SA475" s="160"/>
      <c r="SB475" s="160"/>
      <c r="SC475" s="160"/>
      <c r="SD475" s="160"/>
      <c r="SE475" s="160"/>
      <c r="SF475" s="160"/>
      <c r="SG475" s="160"/>
      <c r="SH475" s="160"/>
      <c r="SI475" s="160"/>
      <c r="SJ475" s="160"/>
      <c r="SK475" s="160"/>
      <c r="SL475" s="160"/>
      <c r="SM475" s="160"/>
      <c r="SN475" s="160"/>
      <c r="SO475" s="160"/>
      <c r="SP475" s="160"/>
      <c r="SQ475" s="160"/>
      <c r="SR475" s="160"/>
      <c r="SS475" s="160"/>
      <c r="ST475" s="160"/>
      <c r="SU475" s="160"/>
      <c r="SV475" s="160"/>
      <c r="SW475" s="160"/>
      <c r="SX475" s="160"/>
      <c r="SY475" s="160"/>
      <c r="SZ475" s="160"/>
      <c r="TA475" s="160"/>
      <c r="TB475" s="160"/>
      <c r="TC475" s="160"/>
      <c r="TD475" s="160"/>
      <c r="TE475" s="160"/>
      <c r="TF475" s="160"/>
    </row>
    <row r="476" spans="1:526">
      <c r="A476" s="160"/>
      <c r="B476" s="160"/>
      <c r="C476" s="160"/>
      <c r="D476" s="160"/>
      <c r="E476" s="160"/>
      <c r="F476" s="160"/>
      <c r="G476" s="160"/>
      <c r="H476" s="160"/>
      <c r="I476" s="160"/>
      <c r="J476" s="160"/>
      <c r="K476" s="160"/>
      <c r="L476" s="160"/>
      <c r="M476" s="160"/>
      <c r="N476" s="160"/>
      <c r="O476" s="160"/>
      <c r="P476" s="160"/>
      <c r="Q476" s="160"/>
      <c r="R476" s="160"/>
      <c r="S476" s="160"/>
      <c r="T476" s="160"/>
      <c r="U476" s="160"/>
      <c r="V476" s="160"/>
      <c r="W476" s="160"/>
      <c r="X476" s="160"/>
      <c r="Y476" s="160"/>
      <c r="Z476" s="160"/>
      <c r="AA476" s="160"/>
      <c r="AB476" s="160"/>
      <c r="AC476" s="160"/>
      <c r="AD476" s="160"/>
      <c r="AE476" s="160"/>
      <c r="AF476" s="160"/>
      <c r="AG476" s="160"/>
      <c r="AH476" s="160"/>
      <c r="AI476" s="160"/>
      <c r="AJ476" s="160"/>
      <c r="AK476" s="160"/>
      <c r="AL476" s="160"/>
      <c r="AM476" s="160"/>
      <c r="AN476" s="160"/>
      <c r="AO476" s="160"/>
      <c r="AP476" s="160"/>
      <c r="AQ476" s="160"/>
      <c r="AR476" s="160"/>
      <c r="AS476" s="160"/>
      <c r="AT476" s="160"/>
      <c r="AU476" s="160"/>
      <c r="AV476" s="160"/>
      <c r="AW476" s="160"/>
      <c r="AX476" s="160"/>
      <c r="AY476" s="160"/>
      <c r="AZ476" s="160"/>
      <c r="BA476" s="160"/>
      <c r="BB476" s="160"/>
      <c r="BC476" s="160"/>
      <c r="BD476" s="160"/>
      <c r="BE476" s="160"/>
      <c r="BF476" s="160"/>
      <c r="BG476" s="160"/>
      <c r="BH476" s="160"/>
      <c r="BI476" s="160"/>
      <c r="BJ476" s="160"/>
      <c r="BK476" s="160"/>
      <c r="BL476" s="160"/>
      <c r="BM476" s="160"/>
      <c r="BN476" s="160"/>
      <c r="BO476" s="160"/>
      <c r="BP476" s="160"/>
      <c r="BQ476" s="160"/>
      <c r="BR476" s="160"/>
      <c r="BS476" s="160"/>
      <c r="BT476" s="160"/>
      <c r="BU476" s="160"/>
      <c r="BV476" s="160"/>
      <c r="BW476" s="160"/>
      <c r="BX476" s="160"/>
      <c r="BY476" s="160"/>
      <c r="BZ476" s="160"/>
      <c r="CA476" s="160"/>
      <c r="CB476" s="160"/>
      <c r="CC476" s="160"/>
      <c r="CD476" s="160"/>
      <c r="CE476" s="160"/>
      <c r="CF476" s="160"/>
      <c r="CG476" s="160"/>
      <c r="CH476" s="160"/>
      <c r="CI476" s="160"/>
      <c r="CJ476" s="160"/>
      <c r="CK476" s="160"/>
      <c r="CL476" s="160"/>
      <c r="CM476" s="160"/>
      <c r="CN476" s="160"/>
      <c r="CO476" s="160"/>
      <c r="CP476" s="160"/>
      <c r="CQ476" s="160"/>
      <c r="CR476" s="160"/>
      <c r="CS476" s="160"/>
      <c r="CT476" s="160"/>
      <c r="CU476" s="160"/>
      <c r="CV476" s="160"/>
      <c r="CW476" s="160"/>
      <c r="CX476" s="160"/>
      <c r="CY476" s="160"/>
      <c r="CZ476" s="160"/>
      <c r="DA476" s="160"/>
      <c r="DB476" s="160"/>
      <c r="DC476" s="160"/>
      <c r="DD476" s="160"/>
      <c r="DE476" s="160"/>
      <c r="DF476" s="160"/>
      <c r="DG476" s="160"/>
      <c r="DH476" s="160"/>
      <c r="DI476" s="160"/>
      <c r="DJ476" s="160"/>
      <c r="DK476" s="160"/>
      <c r="DL476" s="160"/>
      <c r="DM476" s="160"/>
      <c r="DN476" s="160"/>
      <c r="DO476" s="160"/>
      <c r="DP476" s="160"/>
      <c r="DQ476" s="160"/>
      <c r="DR476" s="160"/>
      <c r="DS476" s="160"/>
      <c r="DT476" s="160"/>
      <c r="DU476" s="160"/>
      <c r="DV476" s="160"/>
      <c r="DW476" s="160"/>
      <c r="DX476" s="160"/>
      <c r="DY476" s="160"/>
      <c r="DZ476" s="160"/>
      <c r="EA476" s="160"/>
      <c r="EB476" s="160"/>
      <c r="EC476" s="160"/>
      <c r="ED476" s="160"/>
      <c r="EE476" s="160"/>
      <c r="EF476" s="160"/>
      <c r="EG476" s="160"/>
      <c r="EH476" s="160"/>
      <c r="EI476" s="160"/>
      <c r="EJ476" s="160"/>
      <c r="EK476" s="160"/>
      <c r="EL476" s="160"/>
      <c r="EM476" s="160"/>
      <c r="EN476" s="160"/>
      <c r="EO476" s="160"/>
      <c r="EP476" s="160"/>
      <c r="EQ476" s="160"/>
      <c r="ER476" s="160"/>
      <c r="ES476" s="160"/>
      <c r="ET476" s="160"/>
      <c r="EU476" s="160"/>
      <c r="EV476" s="160"/>
      <c r="EW476" s="160"/>
      <c r="EX476" s="160"/>
      <c r="EY476" s="160"/>
      <c r="EZ476" s="160"/>
      <c r="FA476" s="160"/>
      <c r="FB476" s="160"/>
      <c r="FC476" s="160"/>
      <c r="FD476" s="160"/>
      <c r="FE476" s="160"/>
      <c r="FF476" s="160"/>
      <c r="FG476" s="160"/>
      <c r="FH476" s="160"/>
      <c r="FI476" s="160"/>
      <c r="FJ476" s="160"/>
      <c r="FK476" s="160"/>
      <c r="FL476" s="160"/>
      <c r="FM476" s="160"/>
      <c r="FN476" s="160"/>
      <c r="FO476" s="160"/>
      <c r="FP476" s="160"/>
      <c r="FQ476" s="160"/>
      <c r="FR476" s="160"/>
      <c r="FS476" s="160"/>
      <c r="FT476" s="160"/>
      <c r="FU476" s="160"/>
      <c r="FV476" s="160"/>
      <c r="FW476" s="160"/>
      <c r="FX476" s="160"/>
      <c r="FY476" s="160"/>
      <c r="FZ476" s="160"/>
      <c r="GA476" s="160"/>
      <c r="GB476" s="160"/>
      <c r="GC476" s="160"/>
      <c r="GD476" s="160"/>
      <c r="GE476" s="160"/>
      <c r="GF476" s="160"/>
      <c r="GG476" s="160"/>
      <c r="GH476" s="160"/>
      <c r="GI476" s="160"/>
      <c r="GJ476" s="160"/>
      <c r="GK476" s="160"/>
      <c r="GL476" s="160"/>
      <c r="GM476" s="160"/>
      <c r="GN476" s="160"/>
      <c r="GO476" s="160"/>
      <c r="GP476" s="160"/>
      <c r="GQ476" s="160"/>
      <c r="GR476" s="160"/>
      <c r="GS476" s="160"/>
      <c r="GT476" s="160"/>
      <c r="GU476" s="160"/>
      <c r="GV476" s="160"/>
      <c r="GW476" s="160"/>
      <c r="GX476" s="160"/>
      <c r="GY476" s="160"/>
      <c r="GZ476" s="160"/>
      <c r="HA476" s="160"/>
      <c r="HB476" s="160"/>
      <c r="HC476" s="160"/>
      <c r="HD476" s="160"/>
      <c r="HE476" s="160"/>
      <c r="HF476" s="160"/>
      <c r="HG476" s="160"/>
      <c r="HH476" s="160"/>
      <c r="HI476" s="160"/>
      <c r="HJ476" s="160"/>
      <c r="HK476" s="160"/>
      <c r="HL476" s="160"/>
      <c r="HM476" s="160"/>
      <c r="HN476" s="160"/>
      <c r="HO476" s="160"/>
      <c r="HP476" s="160"/>
      <c r="HQ476" s="160"/>
      <c r="HR476" s="160"/>
      <c r="HS476" s="160"/>
      <c r="HT476" s="160"/>
      <c r="HU476" s="160"/>
      <c r="HV476" s="160"/>
      <c r="HW476" s="160"/>
      <c r="HX476" s="160"/>
      <c r="HY476" s="160"/>
      <c r="HZ476" s="160"/>
      <c r="IA476" s="160"/>
      <c r="IB476" s="160"/>
      <c r="IC476" s="160"/>
      <c r="ID476" s="160"/>
      <c r="IE476" s="160"/>
      <c r="IF476" s="160"/>
      <c r="IG476" s="160"/>
      <c r="IH476" s="160"/>
      <c r="II476" s="160"/>
      <c r="IJ476" s="160"/>
      <c r="IK476" s="160"/>
      <c r="IL476" s="160"/>
      <c r="IM476" s="160"/>
      <c r="IN476" s="160"/>
      <c r="IO476" s="160"/>
      <c r="IP476" s="160"/>
      <c r="IQ476" s="160"/>
      <c r="IR476" s="160"/>
      <c r="IS476" s="160"/>
      <c r="IT476" s="160"/>
      <c r="IU476" s="160"/>
      <c r="IV476" s="160"/>
      <c r="IW476" s="160"/>
      <c r="IX476" s="160"/>
      <c r="IY476" s="160"/>
      <c r="IZ476" s="160"/>
      <c r="JA476" s="160"/>
      <c r="JB476" s="160"/>
      <c r="JC476" s="160"/>
      <c r="JD476" s="160"/>
      <c r="JE476" s="160"/>
      <c r="JF476" s="160"/>
      <c r="JG476" s="160"/>
      <c r="JH476" s="160"/>
      <c r="JI476" s="160"/>
      <c r="JJ476" s="160"/>
      <c r="JK476" s="160"/>
      <c r="JL476" s="160"/>
      <c r="JM476" s="160"/>
      <c r="JN476" s="160"/>
      <c r="JO476" s="160"/>
      <c r="JP476" s="160"/>
      <c r="JQ476" s="160"/>
      <c r="JR476" s="160"/>
      <c r="JS476" s="160"/>
      <c r="JT476" s="160"/>
      <c r="JU476" s="160"/>
      <c r="JV476" s="160"/>
      <c r="JW476" s="160"/>
      <c r="JX476" s="160"/>
      <c r="JY476" s="160"/>
      <c r="JZ476" s="160"/>
      <c r="KA476" s="160"/>
      <c r="KB476" s="160"/>
      <c r="KC476" s="160"/>
      <c r="KD476" s="160"/>
      <c r="KE476" s="160"/>
      <c r="KF476" s="160"/>
      <c r="KG476" s="160"/>
      <c r="KH476" s="160"/>
      <c r="KI476" s="160"/>
      <c r="KJ476" s="160"/>
      <c r="KK476" s="160"/>
      <c r="KL476" s="160"/>
      <c r="KM476" s="160"/>
      <c r="KN476" s="160"/>
      <c r="KO476" s="160"/>
      <c r="KP476" s="160"/>
      <c r="KQ476" s="160"/>
      <c r="KR476" s="160"/>
      <c r="KS476" s="160"/>
      <c r="KT476" s="160"/>
      <c r="KU476" s="160"/>
      <c r="KV476" s="160"/>
      <c r="KW476" s="160"/>
      <c r="KX476" s="160"/>
      <c r="KY476" s="160"/>
      <c r="KZ476" s="160"/>
      <c r="LA476" s="160"/>
      <c r="LB476" s="160"/>
      <c r="LC476" s="160"/>
      <c r="LD476" s="160"/>
      <c r="LE476" s="160"/>
      <c r="LF476" s="160"/>
      <c r="LG476" s="160"/>
      <c r="LH476" s="160"/>
      <c r="LI476" s="160"/>
      <c r="LJ476" s="160"/>
      <c r="LK476" s="160"/>
      <c r="LL476" s="160"/>
      <c r="LM476" s="160"/>
      <c r="LN476" s="160"/>
      <c r="LO476" s="160"/>
      <c r="LP476" s="160"/>
      <c r="LQ476" s="160"/>
      <c r="LR476" s="160"/>
      <c r="LS476" s="160"/>
      <c r="LT476" s="160"/>
      <c r="LU476" s="160"/>
      <c r="LV476" s="160"/>
      <c r="LW476" s="160"/>
      <c r="LX476" s="160"/>
      <c r="LY476" s="160"/>
      <c r="LZ476" s="160"/>
      <c r="MA476" s="160"/>
      <c r="MB476" s="160"/>
      <c r="MC476" s="160"/>
      <c r="MD476" s="160"/>
      <c r="ME476" s="160"/>
      <c r="MF476" s="160"/>
      <c r="MG476" s="160"/>
      <c r="MH476" s="160"/>
      <c r="MI476" s="160"/>
      <c r="MJ476" s="160"/>
      <c r="MK476" s="160"/>
      <c r="ML476" s="160"/>
      <c r="MM476" s="160"/>
      <c r="MN476" s="160"/>
      <c r="MO476" s="160"/>
      <c r="MP476" s="160"/>
      <c r="MQ476" s="160"/>
      <c r="MR476" s="160"/>
      <c r="MS476" s="160"/>
      <c r="MT476" s="160"/>
      <c r="MU476" s="160"/>
      <c r="MV476" s="160"/>
      <c r="MW476" s="160"/>
      <c r="MX476" s="160"/>
      <c r="MY476" s="160"/>
      <c r="MZ476" s="160"/>
      <c r="NA476" s="160"/>
      <c r="NB476" s="160"/>
      <c r="NC476" s="160"/>
      <c r="ND476" s="160"/>
      <c r="NE476" s="160"/>
      <c r="NF476" s="160"/>
      <c r="NG476" s="160"/>
      <c r="NH476" s="160"/>
      <c r="NI476" s="160"/>
      <c r="NJ476" s="160"/>
      <c r="NK476" s="160"/>
      <c r="NL476" s="160"/>
      <c r="NM476" s="160"/>
      <c r="NN476" s="160"/>
      <c r="NO476" s="160"/>
      <c r="NP476" s="160"/>
      <c r="NQ476" s="160"/>
      <c r="NR476" s="160"/>
      <c r="NS476" s="160"/>
      <c r="NT476" s="160"/>
      <c r="NU476" s="160"/>
      <c r="NV476" s="160"/>
      <c r="NW476" s="160"/>
      <c r="NX476" s="160"/>
      <c r="NY476" s="160"/>
      <c r="NZ476" s="160"/>
      <c r="OA476" s="160"/>
      <c r="OB476" s="160"/>
      <c r="OC476" s="160"/>
      <c r="OD476" s="160"/>
      <c r="OE476" s="160"/>
      <c r="OF476" s="160"/>
      <c r="OG476" s="160"/>
      <c r="OH476" s="160"/>
      <c r="OI476" s="160"/>
      <c r="OJ476" s="160"/>
      <c r="OK476" s="160"/>
      <c r="OL476" s="160"/>
      <c r="OM476" s="160"/>
      <c r="ON476" s="160"/>
      <c r="OO476" s="160"/>
      <c r="OP476" s="160"/>
      <c r="OQ476" s="160"/>
      <c r="OR476" s="160"/>
      <c r="OS476" s="160"/>
      <c r="OT476" s="160"/>
      <c r="OU476" s="160"/>
      <c r="OV476" s="160"/>
      <c r="OW476" s="160"/>
      <c r="OX476" s="160"/>
      <c r="OY476" s="160"/>
      <c r="OZ476" s="160"/>
      <c r="PA476" s="160"/>
      <c r="PB476" s="160"/>
      <c r="PC476" s="160"/>
      <c r="PD476" s="160"/>
      <c r="PE476" s="160"/>
      <c r="PF476" s="160"/>
      <c r="PG476" s="160"/>
      <c r="PH476" s="160"/>
      <c r="PI476" s="160"/>
      <c r="PJ476" s="160"/>
      <c r="PK476" s="160"/>
      <c r="PL476" s="160"/>
      <c r="PM476" s="160"/>
      <c r="PN476" s="160"/>
      <c r="PO476" s="160"/>
      <c r="PP476" s="160"/>
      <c r="PQ476" s="160"/>
      <c r="PR476" s="160"/>
      <c r="PS476" s="160"/>
      <c r="PT476" s="160"/>
      <c r="PU476" s="160"/>
      <c r="PV476" s="160"/>
      <c r="PW476" s="160"/>
      <c r="PX476" s="160"/>
      <c r="PY476" s="160"/>
      <c r="PZ476" s="160"/>
      <c r="QA476" s="160"/>
      <c r="QB476" s="160"/>
      <c r="QC476" s="160"/>
      <c r="QD476" s="160"/>
      <c r="QE476" s="160"/>
      <c r="QF476" s="160"/>
      <c r="QG476" s="160"/>
      <c r="QH476" s="160"/>
      <c r="QI476" s="160"/>
      <c r="QJ476" s="160"/>
      <c r="QK476" s="160"/>
      <c r="QL476" s="160"/>
      <c r="QM476" s="160"/>
      <c r="QN476" s="160"/>
      <c r="QO476" s="160"/>
      <c r="QP476" s="160"/>
      <c r="QQ476" s="160"/>
      <c r="QR476" s="160"/>
      <c r="QS476" s="160"/>
      <c r="QT476" s="160"/>
      <c r="QU476" s="160"/>
      <c r="QV476" s="160"/>
      <c r="QW476" s="160"/>
      <c r="QX476" s="160"/>
      <c r="QY476" s="160"/>
      <c r="QZ476" s="160"/>
      <c r="RA476" s="160"/>
      <c r="RB476" s="160"/>
      <c r="RC476" s="160"/>
      <c r="RD476" s="160"/>
      <c r="RE476" s="160"/>
      <c r="RF476" s="160"/>
      <c r="RG476" s="160"/>
      <c r="RH476" s="160"/>
      <c r="RI476" s="160"/>
      <c r="RJ476" s="160"/>
      <c r="RK476" s="160"/>
      <c r="RL476" s="160"/>
      <c r="RM476" s="160"/>
      <c r="RN476" s="160"/>
      <c r="RO476" s="160"/>
      <c r="RP476" s="160"/>
      <c r="RQ476" s="160"/>
      <c r="RR476" s="160"/>
      <c r="RS476" s="160"/>
      <c r="RT476" s="160"/>
      <c r="RU476" s="160"/>
      <c r="RV476" s="160"/>
      <c r="RW476" s="160"/>
      <c r="RX476" s="160"/>
      <c r="RY476" s="160"/>
      <c r="RZ476" s="160"/>
      <c r="SA476" s="160"/>
      <c r="SB476" s="160"/>
      <c r="SC476" s="160"/>
      <c r="SD476" s="160"/>
      <c r="SE476" s="160"/>
      <c r="SF476" s="160"/>
      <c r="SG476" s="160"/>
      <c r="SH476" s="160"/>
      <c r="SI476" s="160"/>
      <c r="SJ476" s="160"/>
      <c r="SK476" s="160"/>
      <c r="SL476" s="160"/>
      <c r="SM476" s="160"/>
      <c r="SN476" s="160"/>
      <c r="SO476" s="160"/>
      <c r="SP476" s="160"/>
      <c r="SQ476" s="160"/>
      <c r="SR476" s="160"/>
      <c r="SS476" s="160"/>
      <c r="ST476" s="160"/>
      <c r="SU476" s="160"/>
      <c r="SV476" s="160"/>
      <c r="SW476" s="160"/>
      <c r="SX476" s="160"/>
      <c r="SY476" s="160"/>
      <c r="SZ476" s="160"/>
      <c r="TA476" s="160"/>
      <c r="TB476" s="160"/>
      <c r="TC476" s="160"/>
      <c r="TD476" s="160"/>
      <c r="TE476" s="160"/>
      <c r="TF476" s="160"/>
    </row>
    <row r="477" spans="1:526">
      <c r="A477" s="160"/>
      <c r="B477" s="160"/>
      <c r="C477" s="160"/>
      <c r="D477" s="160"/>
      <c r="E477" s="160"/>
      <c r="F477" s="160"/>
      <c r="G477" s="160"/>
      <c r="H477" s="160"/>
      <c r="I477" s="160"/>
      <c r="J477" s="160"/>
      <c r="K477" s="160"/>
      <c r="L477" s="160"/>
      <c r="M477" s="160"/>
      <c r="N477" s="160"/>
      <c r="O477" s="160"/>
      <c r="P477" s="160"/>
      <c r="Q477" s="160"/>
      <c r="R477" s="160"/>
      <c r="S477" s="160"/>
      <c r="T477" s="160"/>
      <c r="U477" s="160"/>
      <c r="V477" s="160"/>
      <c r="W477" s="160"/>
      <c r="X477" s="160"/>
      <c r="Y477" s="160"/>
      <c r="Z477" s="160"/>
      <c r="AA477" s="160"/>
      <c r="AB477" s="160"/>
      <c r="AC477" s="160"/>
      <c r="AD477" s="160"/>
      <c r="AE477" s="160"/>
      <c r="AF477" s="160"/>
      <c r="AG477" s="160"/>
      <c r="AH477" s="160"/>
      <c r="AI477" s="160"/>
      <c r="AJ477" s="160"/>
      <c r="AK477" s="160"/>
      <c r="AL477" s="160"/>
      <c r="AM477" s="160"/>
      <c r="AN477" s="160"/>
      <c r="AO477" s="160"/>
      <c r="AP477" s="160"/>
      <c r="AQ477" s="160"/>
      <c r="AR477" s="160"/>
      <c r="AS477" s="160"/>
      <c r="AT477" s="160"/>
      <c r="AU477" s="160"/>
      <c r="AV477" s="160"/>
      <c r="AW477" s="160"/>
      <c r="AX477" s="160"/>
      <c r="AY477" s="160"/>
      <c r="AZ477" s="160"/>
      <c r="BA477" s="160"/>
      <c r="BB477" s="160"/>
      <c r="BC477" s="160"/>
      <c r="BD477" s="160"/>
      <c r="BE477" s="160"/>
      <c r="BF477" s="160"/>
      <c r="BG477" s="160"/>
      <c r="BH477" s="160"/>
      <c r="BI477" s="160"/>
      <c r="BJ477" s="160"/>
      <c r="BK477" s="160"/>
      <c r="BL477" s="160"/>
      <c r="BM477" s="160"/>
      <c r="BN477" s="160"/>
      <c r="BO477" s="160"/>
      <c r="BP477" s="160"/>
      <c r="BQ477" s="160"/>
      <c r="BR477" s="160"/>
      <c r="BS477" s="160"/>
      <c r="BT477" s="160"/>
      <c r="BU477" s="160"/>
      <c r="BV477" s="160"/>
      <c r="BW477" s="160"/>
      <c r="BX477" s="160"/>
      <c r="BY477" s="160"/>
      <c r="BZ477" s="160"/>
      <c r="CA477" s="160"/>
      <c r="CB477" s="160"/>
      <c r="CC477" s="160"/>
      <c r="CD477" s="160"/>
      <c r="CE477" s="160"/>
      <c r="CF477" s="160"/>
      <c r="CG477" s="160"/>
      <c r="CH477" s="160"/>
      <c r="CI477" s="160"/>
      <c r="CJ477" s="160"/>
      <c r="CK477" s="160"/>
      <c r="CL477" s="160"/>
      <c r="CM477" s="160"/>
      <c r="CN477" s="160"/>
      <c r="CO477" s="160"/>
      <c r="CP477" s="160"/>
      <c r="CQ477" s="160"/>
      <c r="CR477" s="160"/>
      <c r="CS477" s="160"/>
      <c r="CT477" s="160"/>
      <c r="CU477" s="160"/>
      <c r="CV477" s="160"/>
      <c r="CW477" s="160"/>
      <c r="CX477" s="160"/>
      <c r="CY477" s="160"/>
      <c r="CZ477" s="160"/>
      <c r="DA477" s="160"/>
      <c r="DB477" s="160"/>
      <c r="DC477" s="160"/>
      <c r="DD477" s="160"/>
      <c r="DE477" s="160"/>
      <c r="DF477" s="160"/>
      <c r="DG477" s="160"/>
      <c r="DH477" s="160"/>
      <c r="DI477" s="160"/>
      <c r="DJ477" s="160"/>
      <c r="DK477" s="160"/>
      <c r="DL477" s="160"/>
      <c r="DM477" s="160"/>
      <c r="DN477" s="160"/>
      <c r="DO477" s="160"/>
      <c r="DP477" s="160"/>
      <c r="DQ477" s="160"/>
      <c r="DR477" s="160"/>
      <c r="DS477" s="160"/>
      <c r="DT477" s="160"/>
      <c r="DU477" s="160"/>
      <c r="DV477" s="160"/>
      <c r="DW477" s="160"/>
      <c r="DX477" s="160"/>
      <c r="DY477" s="160"/>
      <c r="DZ477" s="160"/>
      <c r="EA477" s="160"/>
      <c r="EB477" s="160"/>
      <c r="EC477" s="160"/>
      <c r="ED477" s="160"/>
      <c r="EE477" s="160"/>
      <c r="EF477" s="160"/>
      <c r="EG477" s="160"/>
      <c r="EH477" s="160"/>
      <c r="EI477" s="160"/>
      <c r="EJ477" s="160"/>
      <c r="EK477" s="160"/>
      <c r="EL477" s="160"/>
      <c r="EM477" s="160"/>
      <c r="EN477" s="160"/>
      <c r="EO477" s="160"/>
      <c r="EP477" s="160"/>
      <c r="EQ477" s="160"/>
      <c r="ER477" s="160"/>
      <c r="ES477" s="160"/>
      <c r="ET477" s="160"/>
      <c r="EU477" s="160"/>
      <c r="EV477" s="160"/>
      <c r="EW477" s="160"/>
      <c r="EX477" s="160"/>
      <c r="EY477" s="160"/>
      <c r="EZ477" s="160"/>
      <c r="FA477" s="160"/>
      <c r="FB477" s="160"/>
      <c r="FC477" s="160"/>
      <c r="FD477" s="160"/>
      <c r="FE477" s="160"/>
      <c r="FF477" s="160"/>
      <c r="FG477" s="160"/>
      <c r="FH477" s="160"/>
      <c r="FI477" s="160"/>
      <c r="FJ477" s="160"/>
      <c r="FK477" s="160"/>
      <c r="FL477" s="160"/>
      <c r="FM477" s="160"/>
      <c r="FN477" s="160"/>
      <c r="FO477" s="160"/>
      <c r="FP477" s="160"/>
      <c r="FQ477" s="160"/>
      <c r="FR477" s="160"/>
      <c r="FS477" s="160"/>
      <c r="FT477" s="160"/>
      <c r="FU477" s="160"/>
      <c r="FV477" s="160"/>
      <c r="FW477" s="160"/>
      <c r="FX477" s="160"/>
      <c r="FY477" s="160"/>
      <c r="FZ477" s="160"/>
      <c r="GA477" s="160"/>
      <c r="GB477" s="160"/>
      <c r="GC477" s="160"/>
      <c r="GD477" s="160"/>
      <c r="GE477" s="160"/>
      <c r="GF477" s="160"/>
      <c r="GG477" s="160"/>
      <c r="GH477" s="160"/>
      <c r="GI477" s="160"/>
      <c r="GJ477" s="160"/>
      <c r="GK477" s="160"/>
      <c r="GL477" s="160"/>
      <c r="GM477" s="160"/>
      <c r="GN477" s="160"/>
      <c r="GO477" s="160"/>
      <c r="GP477" s="160"/>
      <c r="GQ477" s="160"/>
      <c r="GR477" s="160"/>
      <c r="GS477" s="160"/>
      <c r="GT477" s="160"/>
      <c r="GU477" s="160"/>
      <c r="GV477" s="160"/>
      <c r="GW477" s="160"/>
      <c r="GX477" s="160"/>
      <c r="GY477" s="160"/>
      <c r="GZ477" s="160"/>
      <c r="HA477" s="160"/>
      <c r="HB477" s="160"/>
      <c r="HC477" s="160"/>
      <c r="HD477" s="160"/>
      <c r="HE477" s="160"/>
      <c r="HF477" s="160"/>
      <c r="HG477" s="160"/>
      <c r="HH477" s="160"/>
      <c r="HI477" s="160"/>
      <c r="HJ477" s="160"/>
      <c r="HK477" s="160"/>
      <c r="HL477" s="160"/>
      <c r="HM477" s="160"/>
      <c r="HN477" s="160"/>
      <c r="HO477" s="160"/>
      <c r="HP477" s="160"/>
      <c r="HQ477" s="160"/>
      <c r="HR477" s="160"/>
      <c r="HS477" s="160"/>
      <c r="HT477" s="160"/>
      <c r="HU477" s="160"/>
      <c r="HV477" s="160"/>
      <c r="HW477" s="160"/>
      <c r="HX477" s="160"/>
      <c r="HY477" s="160"/>
      <c r="HZ477" s="160"/>
      <c r="IA477" s="160"/>
      <c r="IB477" s="160"/>
      <c r="IC477" s="160"/>
      <c r="ID477" s="160"/>
      <c r="IE477" s="160"/>
      <c r="IF477" s="160"/>
      <c r="IG477" s="160"/>
      <c r="IH477" s="160"/>
      <c r="II477" s="160"/>
      <c r="IJ477" s="160"/>
      <c r="IK477" s="160"/>
      <c r="IL477" s="160"/>
      <c r="IM477" s="160"/>
      <c r="IN477" s="160"/>
      <c r="IO477" s="160"/>
      <c r="IP477" s="160"/>
      <c r="IQ477" s="160"/>
      <c r="IR477" s="160"/>
      <c r="IS477" s="160"/>
      <c r="IT477" s="160"/>
      <c r="IU477" s="160"/>
      <c r="IV477" s="160"/>
      <c r="IW477" s="160"/>
      <c r="IX477" s="160"/>
      <c r="IY477" s="160"/>
      <c r="IZ477" s="160"/>
      <c r="JA477" s="160"/>
      <c r="JB477" s="160"/>
      <c r="JC477" s="160"/>
      <c r="JD477" s="160"/>
      <c r="JE477" s="160"/>
      <c r="JF477" s="160"/>
      <c r="JG477" s="160"/>
      <c r="JH477" s="160"/>
      <c r="JI477" s="160"/>
      <c r="JJ477" s="160"/>
      <c r="JK477" s="160"/>
      <c r="JL477" s="160"/>
      <c r="JM477" s="160"/>
      <c r="JN477" s="160"/>
      <c r="JO477" s="160"/>
      <c r="JP477" s="160"/>
      <c r="JQ477" s="160"/>
      <c r="JR477" s="160"/>
      <c r="JS477" s="160"/>
      <c r="JT477" s="160"/>
      <c r="JU477" s="160"/>
      <c r="JV477" s="160"/>
      <c r="JW477" s="160"/>
      <c r="JX477" s="160"/>
      <c r="JY477" s="160"/>
      <c r="JZ477" s="160"/>
      <c r="KA477" s="160"/>
      <c r="KB477" s="160"/>
      <c r="KC477" s="160"/>
      <c r="KD477" s="160"/>
      <c r="KE477" s="160"/>
      <c r="KF477" s="160"/>
      <c r="KG477" s="160"/>
      <c r="KH477" s="160"/>
      <c r="KI477" s="160"/>
      <c r="KJ477" s="160"/>
      <c r="KK477" s="160"/>
      <c r="KL477" s="160"/>
      <c r="KM477" s="160"/>
      <c r="KN477" s="160"/>
      <c r="KO477" s="160"/>
      <c r="KP477" s="160"/>
      <c r="KQ477" s="160"/>
      <c r="KR477" s="160"/>
      <c r="KS477" s="160"/>
      <c r="KT477" s="160"/>
      <c r="KU477" s="160"/>
      <c r="KV477" s="160"/>
      <c r="KW477" s="160"/>
      <c r="KX477" s="160"/>
      <c r="KY477" s="160"/>
      <c r="KZ477" s="160"/>
      <c r="LA477" s="160"/>
      <c r="LB477" s="160"/>
      <c r="LC477" s="160"/>
      <c r="LD477" s="160"/>
      <c r="LE477" s="160"/>
      <c r="LF477" s="160"/>
      <c r="LG477" s="160"/>
      <c r="LH477" s="160"/>
      <c r="LI477" s="160"/>
      <c r="LJ477" s="160"/>
      <c r="LK477" s="160"/>
      <c r="LL477" s="160"/>
      <c r="LM477" s="160"/>
      <c r="LN477" s="160"/>
      <c r="LO477" s="160"/>
      <c r="LP477" s="160"/>
      <c r="LQ477" s="160"/>
      <c r="LR477" s="160"/>
      <c r="LS477" s="160"/>
      <c r="LT477" s="160"/>
      <c r="LU477" s="160"/>
      <c r="LV477" s="160"/>
      <c r="LW477" s="160"/>
      <c r="LX477" s="160"/>
      <c r="LY477" s="160"/>
      <c r="LZ477" s="160"/>
      <c r="MA477" s="160"/>
      <c r="MB477" s="160"/>
      <c r="MC477" s="160"/>
      <c r="MD477" s="160"/>
      <c r="ME477" s="160"/>
      <c r="MF477" s="160"/>
      <c r="MG477" s="160"/>
      <c r="MH477" s="160"/>
      <c r="MI477" s="160"/>
      <c r="MJ477" s="160"/>
      <c r="MK477" s="160"/>
      <c r="ML477" s="160"/>
      <c r="MM477" s="160"/>
      <c r="MN477" s="160"/>
      <c r="MO477" s="160"/>
      <c r="MP477" s="160"/>
      <c r="MQ477" s="160"/>
      <c r="MR477" s="160"/>
      <c r="MS477" s="160"/>
      <c r="MT477" s="160"/>
      <c r="MU477" s="160"/>
      <c r="MV477" s="160"/>
      <c r="MW477" s="160"/>
      <c r="MX477" s="160"/>
      <c r="MY477" s="160"/>
      <c r="MZ477" s="160"/>
      <c r="NA477" s="160"/>
      <c r="NB477" s="160"/>
      <c r="NC477" s="160"/>
      <c r="ND477" s="160"/>
      <c r="NE477" s="160"/>
      <c r="NF477" s="160"/>
      <c r="NG477" s="160"/>
      <c r="NH477" s="160"/>
      <c r="NI477" s="160"/>
      <c r="NJ477" s="160"/>
      <c r="NK477" s="160"/>
      <c r="NL477" s="160"/>
      <c r="NM477" s="160"/>
      <c r="NN477" s="160"/>
      <c r="NO477" s="160"/>
      <c r="NP477" s="160"/>
      <c r="NQ477" s="160"/>
      <c r="NR477" s="160"/>
      <c r="NS477" s="160"/>
      <c r="NT477" s="160"/>
      <c r="NU477" s="160"/>
      <c r="NV477" s="160"/>
      <c r="NW477" s="160"/>
      <c r="NX477" s="160"/>
      <c r="NY477" s="160"/>
      <c r="NZ477" s="160"/>
      <c r="OA477" s="160"/>
      <c r="OB477" s="160"/>
      <c r="OC477" s="160"/>
      <c r="OD477" s="160"/>
      <c r="OE477" s="160"/>
      <c r="OF477" s="160"/>
      <c r="OG477" s="160"/>
      <c r="OH477" s="160"/>
      <c r="OI477" s="160"/>
      <c r="OJ477" s="160"/>
      <c r="OK477" s="160"/>
      <c r="OL477" s="160"/>
      <c r="OM477" s="160"/>
      <c r="ON477" s="160"/>
      <c r="OO477" s="160"/>
      <c r="OP477" s="160"/>
      <c r="OQ477" s="160"/>
      <c r="OR477" s="160"/>
      <c r="OS477" s="160"/>
      <c r="OT477" s="160"/>
      <c r="OU477" s="160"/>
      <c r="OV477" s="160"/>
      <c r="OW477" s="160"/>
      <c r="OX477" s="160"/>
      <c r="OY477" s="160"/>
      <c r="OZ477" s="160"/>
      <c r="PA477" s="160"/>
      <c r="PB477" s="160"/>
      <c r="PC477" s="160"/>
      <c r="PD477" s="160"/>
      <c r="PE477" s="160"/>
      <c r="PF477" s="160"/>
      <c r="PG477" s="160"/>
      <c r="PH477" s="160"/>
      <c r="PI477" s="160"/>
      <c r="PJ477" s="160"/>
      <c r="PK477" s="160"/>
      <c r="PL477" s="160"/>
      <c r="PM477" s="160"/>
      <c r="PN477" s="160"/>
      <c r="PO477" s="160"/>
      <c r="PP477" s="160"/>
      <c r="PQ477" s="160"/>
      <c r="PR477" s="160"/>
      <c r="PS477" s="160"/>
      <c r="PT477" s="160"/>
      <c r="PU477" s="160"/>
      <c r="PV477" s="160"/>
      <c r="PW477" s="160"/>
      <c r="PX477" s="160"/>
      <c r="PY477" s="160"/>
      <c r="PZ477" s="160"/>
      <c r="QA477" s="160"/>
      <c r="QB477" s="160"/>
      <c r="QC477" s="160"/>
      <c r="QD477" s="160"/>
      <c r="QE477" s="160"/>
      <c r="QF477" s="160"/>
      <c r="QG477" s="160"/>
      <c r="QH477" s="160"/>
      <c r="QI477" s="160"/>
      <c r="QJ477" s="160"/>
      <c r="QK477" s="160"/>
      <c r="QL477" s="160"/>
      <c r="QM477" s="160"/>
      <c r="QN477" s="160"/>
      <c r="QO477" s="160"/>
      <c r="QP477" s="160"/>
      <c r="QQ477" s="160"/>
      <c r="QR477" s="160"/>
      <c r="QS477" s="160"/>
      <c r="QT477" s="160"/>
      <c r="QU477" s="160"/>
      <c r="QV477" s="160"/>
      <c r="QW477" s="160"/>
      <c r="QX477" s="160"/>
      <c r="QY477" s="160"/>
      <c r="QZ477" s="160"/>
      <c r="RA477" s="160"/>
      <c r="RB477" s="160"/>
      <c r="RC477" s="160"/>
      <c r="RD477" s="160"/>
      <c r="RE477" s="160"/>
      <c r="RF477" s="160"/>
      <c r="RG477" s="160"/>
      <c r="RH477" s="160"/>
      <c r="RI477" s="160"/>
      <c r="RJ477" s="160"/>
      <c r="RK477" s="160"/>
      <c r="RL477" s="160"/>
      <c r="RM477" s="160"/>
      <c r="RN477" s="160"/>
      <c r="RO477" s="160"/>
      <c r="RP477" s="160"/>
      <c r="RQ477" s="160"/>
      <c r="RR477" s="160"/>
      <c r="RS477" s="160"/>
      <c r="RT477" s="160"/>
      <c r="RU477" s="160"/>
      <c r="RV477" s="160"/>
      <c r="RW477" s="160"/>
      <c r="RX477" s="160"/>
      <c r="RY477" s="160"/>
      <c r="RZ477" s="160"/>
      <c r="SA477" s="160"/>
      <c r="SB477" s="160"/>
      <c r="SC477" s="160"/>
      <c r="SD477" s="160"/>
      <c r="SE477" s="160"/>
      <c r="SF477" s="160"/>
      <c r="SG477" s="160"/>
      <c r="SH477" s="160"/>
      <c r="SI477" s="160"/>
      <c r="SJ477" s="160"/>
      <c r="SK477" s="160"/>
      <c r="SL477" s="160"/>
      <c r="SM477" s="160"/>
      <c r="SN477" s="160"/>
      <c r="SO477" s="160"/>
      <c r="SP477" s="160"/>
      <c r="SQ477" s="160"/>
      <c r="SR477" s="160"/>
      <c r="SS477" s="160"/>
      <c r="ST477" s="160"/>
      <c r="SU477" s="160"/>
      <c r="SV477" s="160"/>
      <c r="SW477" s="160"/>
      <c r="SX477" s="160"/>
      <c r="SY477" s="160"/>
      <c r="SZ477" s="160"/>
      <c r="TA477" s="160"/>
      <c r="TB477" s="160"/>
      <c r="TC477" s="160"/>
      <c r="TD477" s="160"/>
      <c r="TE477" s="160"/>
      <c r="TF477" s="160"/>
    </row>
    <row r="478" spans="1:526">
      <c r="A478" s="160"/>
      <c r="B478" s="160"/>
      <c r="C478" s="160"/>
      <c r="D478" s="160"/>
      <c r="E478" s="160"/>
      <c r="F478" s="160"/>
      <c r="G478" s="160"/>
      <c r="H478" s="160"/>
      <c r="I478" s="160"/>
      <c r="J478" s="160"/>
      <c r="K478" s="160"/>
      <c r="L478" s="160"/>
      <c r="M478" s="160"/>
      <c r="N478" s="160"/>
      <c r="O478" s="160"/>
      <c r="P478" s="160"/>
      <c r="Q478" s="160"/>
      <c r="R478" s="160"/>
      <c r="S478" s="160"/>
      <c r="T478" s="160"/>
      <c r="U478" s="160"/>
      <c r="V478" s="160"/>
      <c r="W478" s="160"/>
      <c r="X478" s="160"/>
      <c r="Y478" s="160"/>
      <c r="Z478" s="160"/>
      <c r="AA478" s="160"/>
      <c r="AB478" s="160"/>
      <c r="AC478" s="160"/>
      <c r="AD478" s="160"/>
      <c r="AE478" s="160"/>
      <c r="AF478" s="160"/>
      <c r="AG478" s="160"/>
      <c r="AH478" s="160"/>
      <c r="AI478" s="160"/>
      <c r="AJ478" s="160"/>
      <c r="AK478" s="160"/>
      <c r="AL478" s="160"/>
      <c r="AM478" s="160"/>
      <c r="AN478" s="160"/>
      <c r="AO478" s="160"/>
      <c r="AP478" s="160"/>
      <c r="AQ478" s="160"/>
      <c r="AR478" s="160"/>
      <c r="AS478" s="160"/>
      <c r="AT478" s="160"/>
      <c r="AU478" s="160"/>
      <c r="AV478" s="160"/>
      <c r="AW478" s="160"/>
      <c r="AX478" s="160"/>
      <c r="AY478" s="160"/>
      <c r="AZ478" s="160"/>
      <c r="BA478" s="160"/>
      <c r="BB478" s="160"/>
      <c r="BC478" s="160"/>
      <c r="BD478" s="160"/>
      <c r="BE478" s="160"/>
      <c r="BF478" s="160"/>
      <c r="BG478" s="160"/>
      <c r="BH478" s="160"/>
      <c r="BI478" s="160"/>
      <c r="BJ478" s="160"/>
      <c r="BK478" s="160"/>
      <c r="BL478" s="160"/>
      <c r="BM478" s="160"/>
      <c r="BN478" s="160"/>
      <c r="BO478" s="160"/>
      <c r="BP478" s="160"/>
      <c r="BQ478" s="160"/>
      <c r="BR478" s="160"/>
      <c r="BS478" s="160"/>
      <c r="BT478" s="160"/>
      <c r="BU478" s="160"/>
      <c r="BV478" s="160"/>
      <c r="BW478" s="160"/>
      <c r="BX478" s="160"/>
      <c r="BY478" s="160"/>
      <c r="BZ478" s="160"/>
      <c r="CA478" s="160"/>
      <c r="CB478" s="160"/>
      <c r="CC478" s="160"/>
      <c r="CD478" s="160"/>
      <c r="CE478" s="160"/>
      <c r="CF478" s="160"/>
      <c r="CG478" s="160"/>
      <c r="CH478" s="160"/>
      <c r="CI478" s="160"/>
      <c r="CJ478" s="160"/>
      <c r="CK478" s="160"/>
      <c r="CL478" s="160"/>
      <c r="CM478" s="160"/>
      <c r="CN478" s="160"/>
      <c r="CO478" s="160"/>
      <c r="CP478" s="160"/>
      <c r="CQ478" s="160"/>
      <c r="CR478" s="160"/>
      <c r="CS478" s="160"/>
      <c r="CT478" s="160"/>
      <c r="CU478" s="160"/>
      <c r="CV478" s="160"/>
      <c r="CW478" s="160"/>
      <c r="CX478" s="160"/>
      <c r="CY478" s="160"/>
      <c r="CZ478" s="160"/>
      <c r="DA478" s="160"/>
      <c r="DB478" s="160"/>
      <c r="DC478" s="160"/>
      <c r="DD478" s="160"/>
      <c r="DE478" s="160"/>
      <c r="DF478" s="160"/>
      <c r="DG478" s="160"/>
      <c r="DH478" s="160"/>
      <c r="DI478" s="160"/>
      <c r="DJ478" s="160"/>
      <c r="DK478" s="160"/>
      <c r="DL478" s="160"/>
      <c r="DM478" s="160"/>
      <c r="DN478" s="160"/>
      <c r="DO478" s="160"/>
      <c r="DP478" s="160"/>
      <c r="DQ478" s="160"/>
      <c r="DR478" s="160"/>
      <c r="DS478" s="160"/>
      <c r="DT478" s="160"/>
      <c r="DU478" s="160"/>
      <c r="DV478" s="160"/>
      <c r="DW478" s="160"/>
      <c r="DX478" s="160"/>
      <c r="DY478" s="160"/>
      <c r="DZ478" s="160"/>
      <c r="EA478" s="160"/>
      <c r="EB478" s="160"/>
      <c r="EC478" s="160"/>
      <c r="ED478" s="160"/>
      <c r="EE478" s="160"/>
      <c r="EF478" s="160"/>
      <c r="EG478" s="160"/>
      <c r="EH478" s="160"/>
      <c r="EI478" s="160"/>
      <c r="EJ478" s="160"/>
      <c r="EK478" s="160"/>
      <c r="EL478" s="160"/>
      <c r="EM478" s="160"/>
      <c r="EN478" s="160"/>
      <c r="EO478" s="160"/>
      <c r="EP478" s="160"/>
      <c r="EQ478" s="160"/>
      <c r="ER478" s="160"/>
      <c r="ES478" s="160"/>
      <c r="ET478" s="160"/>
      <c r="EU478" s="160"/>
      <c r="EV478" s="160"/>
      <c r="EW478" s="160"/>
      <c r="EX478" s="160"/>
      <c r="EY478" s="160"/>
      <c r="EZ478" s="160"/>
      <c r="FA478" s="160"/>
      <c r="FB478" s="160"/>
      <c r="FC478" s="160"/>
      <c r="FD478" s="160"/>
      <c r="FE478" s="160"/>
      <c r="FF478" s="160"/>
      <c r="FG478" s="160"/>
      <c r="FH478" s="160"/>
      <c r="FI478" s="160"/>
      <c r="FJ478" s="160"/>
      <c r="FK478" s="160"/>
      <c r="FL478" s="160"/>
      <c r="FM478" s="160"/>
      <c r="FN478" s="160"/>
      <c r="FO478" s="160"/>
      <c r="FP478" s="160"/>
      <c r="FQ478" s="160"/>
      <c r="FR478" s="160"/>
      <c r="FS478" s="160"/>
      <c r="FT478" s="160"/>
      <c r="FU478" s="160"/>
      <c r="FV478" s="160"/>
      <c r="FW478" s="160"/>
      <c r="FX478" s="160"/>
      <c r="FY478" s="160"/>
      <c r="FZ478" s="160"/>
      <c r="GA478" s="160"/>
      <c r="GB478" s="160"/>
      <c r="GC478" s="160"/>
      <c r="GD478" s="160"/>
      <c r="GE478" s="160"/>
      <c r="GF478" s="160"/>
      <c r="GG478" s="160"/>
      <c r="GH478" s="160"/>
      <c r="GI478" s="160"/>
      <c r="GJ478" s="160"/>
      <c r="GK478" s="160"/>
      <c r="GL478" s="160"/>
      <c r="GM478" s="160"/>
      <c r="GN478" s="160"/>
      <c r="GO478" s="160"/>
      <c r="GP478" s="160"/>
      <c r="GQ478" s="160"/>
      <c r="GR478" s="160"/>
      <c r="GS478" s="160"/>
      <c r="GT478" s="160"/>
      <c r="GU478" s="160"/>
      <c r="GV478" s="160"/>
      <c r="GW478" s="160"/>
      <c r="GX478" s="160"/>
      <c r="GY478" s="160"/>
      <c r="GZ478" s="160"/>
      <c r="HA478" s="160"/>
      <c r="HB478" s="160"/>
      <c r="HC478" s="160"/>
      <c r="HD478" s="160"/>
      <c r="HE478" s="160"/>
      <c r="HF478" s="160"/>
      <c r="HG478" s="160"/>
      <c r="HH478" s="160"/>
      <c r="HI478" s="160"/>
      <c r="HJ478" s="160"/>
      <c r="HK478" s="160"/>
      <c r="HL478" s="160"/>
      <c r="HM478" s="160"/>
      <c r="HN478" s="160"/>
      <c r="HO478" s="160"/>
      <c r="HP478" s="160"/>
      <c r="HQ478" s="160"/>
      <c r="HR478" s="160"/>
      <c r="HS478" s="160"/>
      <c r="HT478" s="160"/>
      <c r="HU478" s="160"/>
      <c r="HV478" s="160"/>
      <c r="HW478" s="160"/>
      <c r="HX478" s="160"/>
      <c r="HY478" s="160"/>
      <c r="HZ478" s="160"/>
      <c r="IA478" s="160"/>
      <c r="IB478" s="160"/>
      <c r="IC478" s="160"/>
      <c r="ID478" s="160"/>
      <c r="IE478" s="160"/>
      <c r="IF478" s="160"/>
      <c r="IG478" s="160"/>
      <c r="IH478" s="160"/>
      <c r="II478" s="160"/>
      <c r="IJ478" s="160"/>
      <c r="IK478" s="160"/>
      <c r="IL478" s="160"/>
      <c r="IM478" s="160"/>
      <c r="IN478" s="160"/>
      <c r="IO478" s="160"/>
      <c r="IP478" s="160"/>
      <c r="IQ478" s="160"/>
      <c r="IR478" s="160"/>
      <c r="IS478" s="160"/>
      <c r="IT478" s="160"/>
      <c r="IU478" s="160"/>
      <c r="IV478" s="160"/>
      <c r="IW478" s="160"/>
      <c r="IX478" s="160"/>
      <c r="IY478" s="160"/>
      <c r="IZ478" s="160"/>
      <c r="JA478" s="160"/>
      <c r="JB478" s="160"/>
      <c r="JC478" s="160"/>
      <c r="JD478" s="160"/>
      <c r="JE478" s="160"/>
      <c r="JF478" s="160"/>
      <c r="JG478" s="160"/>
      <c r="JH478" s="160"/>
      <c r="JI478" s="160"/>
      <c r="JJ478" s="160"/>
      <c r="JK478" s="160"/>
      <c r="JL478" s="160"/>
      <c r="JM478" s="160"/>
      <c r="JN478" s="160"/>
      <c r="JO478" s="160"/>
      <c r="JP478" s="160"/>
      <c r="JQ478" s="160"/>
      <c r="JR478" s="160"/>
      <c r="JS478" s="160"/>
      <c r="JT478" s="160"/>
      <c r="JU478" s="160"/>
      <c r="JV478" s="160"/>
      <c r="JW478" s="160"/>
      <c r="JX478" s="160"/>
      <c r="JY478" s="160"/>
      <c r="JZ478" s="160"/>
      <c r="KA478" s="160"/>
      <c r="KB478" s="160"/>
      <c r="KC478" s="160"/>
      <c r="KD478" s="160"/>
      <c r="KE478" s="160"/>
      <c r="KF478" s="160"/>
      <c r="KG478" s="160"/>
      <c r="KH478" s="160"/>
      <c r="KI478" s="160"/>
      <c r="KJ478" s="160"/>
      <c r="KK478" s="160"/>
      <c r="KL478" s="160"/>
      <c r="KM478" s="160"/>
      <c r="KN478" s="160"/>
      <c r="KO478" s="160"/>
      <c r="KP478" s="160"/>
      <c r="KQ478" s="160"/>
      <c r="KR478" s="160"/>
      <c r="KS478" s="160"/>
      <c r="KT478" s="160"/>
      <c r="KU478" s="160"/>
      <c r="KV478" s="160"/>
      <c r="KW478" s="160"/>
      <c r="KX478" s="160"/>
      <c r="KY478" s="160"/>
      <c r="KZ478" s="160"/>
      <c r="LA478" s="160"/>
      <c r="LB478" s="160"/>
      <c r="LC478" s="160"/>
      <c r="LD478" s="160"/>
      <c r="LE478" s="160"/>
      <c r="LF478" s="160"/>
      <c r="LG478" s="160"/>
      <c r="LH478" s="160"/>
      <c r="LI478" s="160"/>
      <c r="LJ478" s="160"/>
      <c r="LK478" s="160"/>
      <c r="LL478" s="160"/>
      <c r="LM478" s="160"/>
      <c r="LN478" s="160"/>
      <c r="LO478" s="160"/>
      <c r="LP478" s="160"/>
      <c r="LQ478" s="160"/>
      <c r="LR478" s="160"/>
      <c r="LS478" s="160"/>
      <c r="LT478" s="160"/>
      <c r="LU478" s="160"/>
      <c r="LV478" s="160"/>
      <c r="LW478" s="160"/>
      <c r="LX478" s="160"/>
      <c r="LY478" s="160"/>
      <c r="LZ478" s="160"/>
      <c r="MA478" s="160"/>
      <c r="MB478" s="160"/>
      <c r="MC478" s="160"/>
      <c r="MD478" s="160"/>
      <c r="ME478" s="160"/>
      <c r="MF478" s="160"/>
      <c r="MG478" s="160"/>
      <c r="MH478" s="160"/>
      <c r="MI478" s="160"/>
      <c r="MJ478" s="160"/>
      <c r="MK478" s="160"/>
      <c r="ML478" s="160"/>
      <c r="MM478" s="160"/>
      <c r="MN478" s="160"/>
      <c r="MO478" s="160"/>
      <c r="MP478" s="160"/>
      <c r="MQ478" s="160"/>
      <c r="MR478" s="160"/>
      <c r="MS478" s="160"/>
      <c r="MT478" s="160"/>
      <c r="MU478" s="160"/>
      <c r="MV478" s="160"/>
      <c r="MW478" s="160"/>
      <c r="MX478" s="160"/>
      <c r="MY478" s="160"/>
      <c r="MZ478" s="160"/>
      <c r="NA478" s="160"/>
      <c r="NB478" s="160"/>
      <c r="NC478" s="160"/>
      <c r="ND478" s="160"/>
      <c r="NE478" s="160"/>
      <c r="NF478" s="160"/>
      <c r="NG478" s="160"/>
      <c r="NH478" s="160"/>
      <c r="NI478" s="160"/>
      <c r="NJ478" s="160"/>
      <c r="NK478" s="160"/>
      <c r="NL478" s="160"/>
      <c r="NM478" s="160"/>
      <c r="NN478" s="160"/>
      <c r="NO478" s="160"/>
      <c r="NP478" s="160"/>
      <c r="NQ478" s="160"/>
      <c r="NR478" s="160"/>
      <c r="NS478" s="160"/>
      <c r="NT478" s="160"/>
      <c r="NU478" s="160"/>
      <c r="NV478" s="160"/>
      <c r="NW478" s="160"/>
      <c r="NX478" s="160"/>
      <c r="NY478" s="160"/>
      <c r="NZ478" s="160"/>
      <c r="OA478" s="160"/>
      <c r="OB478" s="160"/>
      <c r="OC478" s="160"/>
      <c r="OD478" s="160"/>
      <c r="OE478" s="160"/>
      <c r="OF478" s="160"/>
      <c r="OG478" s="160"/>
      <c r="OH478" s="160"/>
      <c r="OI478" s="160"/>
      <c r="OJ478" s="160"/>
      <c r="OK478" s="160"/>
      <c r="OL478" s="160"/>
      <c r="OM478" s="160"/>
      <c r="ON478" s="160"/>
      <c r="OO478" s="160"/>
      <c r="OP478" s="160"/>
      <c r="OQ478" s="160"/>
      <c r="OR478" s="160"/>
      <c r="OS478" s="160"/>
      <c r="OT478" s="160"/>
      <c r="OU478" s="160"/>
      <c r="OV478" s="160"/>
      <c r="OW478" s="160"/>
      <c r="OX478" s="160"/>
      <c r="OY478" s="160"/>
      <c r="OZ478" s="160"/>
      <c r="PA478" s="160"/>
      <c r="PB478" s="160"/>
      <c r="PC478" s="160"/>
      <c r="PD478" s="160"/>
      <c r="PE478" s="160"/>
      <c r="PF478" s="160"/>
      <c r="PG478" s="160"/>
      <c r="PH478" s="160"/>
      <c r="PI478" s="160"/>
      <c r="PJ478" s="160"/>
      <c r="PK478" s="160"/>
      <c r="PL478" s="160"/>
      <c r="PM478" s="160"/>
      <c r="PN478" s="160"/>
      <c r="PO478" s="160"/>
      <c r="PP478" s="160"/>
      <c r="PQ478" s="160"/>
      <c r="PR478" s="160"/>
      <c r="PS478" s="160"/>
      <c r="PT478" s="160"/>
      <c r="PU478" s="160"/>
      <c r="PV478" s="160"/>
      <c r="PW478" s="160"/>
      <c r="PX478" s="160"/>
      <c r="PY478" s="160"/>
      <c r="PZ478" s="160"/>
      <c r="QA478" s="160"/>
      <c r="QB478" s="160"/>
      <c r="QC478" s="160"/>
      <c r="QD478" s="160"/>
      <c r="QE478" s="160"/>
      <c r="QF478" s="160"/>
      <c r="QG478" s="160"/>
      <c r="QH478" s="160"/>
      <c r="QI478" s="160"/>
      <c r="QJ478" s="160"/>
      <c r="QK478" s="160"/>
      <c r="QL478" s="160"/>
      <c r="QM478" s="160"/>
      <c r="QN478" s="160"/>
      <c r="QO478" s="160"/>
      <c r="QP478" s="160"/>
      <c r="QQ478" s="160"/>
      <c r="QR478" s="160"/>
      <c r="QS478" s="160"/>
      <c r="QT478" s="160"/>
      <c r="QU478" s="160"/>
      <c r="QV478" s="160"/>
      <c r="QW478" s="160"/>
      <c r="QX478" s="160"/>
      <c r="QY478" s="160"/>
      <c r="QZ478" s="160"/>
      <c r="RA478" s="160"/>
      <c r="RB478" s="160"/>
      <c r="RC478" s="160"/>
      <c r="RD478" s="160"/>
      <c r="RE478" s="160"/>
      <c r="RF478" s="160"/>
      <c r="RG478" s="160"/>
      <c r="RH478" s="160"/>
      <c r="RI478" s="160"/>
      <c r="RJ478" s="160"/>
      <c r="RK478" s="160"/>
      <c r="RL478" s="160"/>
      <c r="RM478" s="160"/>
      <c r="RN478" s="160"/>
      <c r="RO478" s="160"/>
      <c r="RP478" s="160"/>
      <c r="RQ478" s="160"/>
      <c r="RR478" s="160"/>
      <c r="RS478" s="160"/>
      <c r="RT478" s="160"/>
      <c r="RU478" s="160"/>
      <c r="RV478" s="160"/>
      <c r="RW478" s="160"/>
      <c r="RX478" s="160"/>
      <c r="RY478" s="160"/>
      <c r="RZ478" s="160"/>
      <c r="SA478" s="160"/>
      <c r="SB478" s="160"/>
      <c r="SC478" s="160"/>
      <c r="SD478" s="160"/>
      <c r="SE478" s="160"/>
      <c r="SF478" s="160"/>
      <c r="SG478" s="160"/>
      <c r="SH478" s="160"/>
      <c r="SI478" s="160"/>
      <c r="SJ478" s="160"/>
      <c r="SK478" s="160"/>
      <c r="SL478" s="160"/>
      <c r="SM478" s="160"/>
      <c r="SN478" s="160"/>
      <c r="SO478" s="160"/>
      <c r="SP478" s="160"/>
      <c r="SQ478" s="160"/>
      <c r="SR478" s="160"/>
      <c r="SS478" s="160"/>
      <c r="ST478" s="160"/>
      <c r="SU478" s="160"/>
      <c r="SV478" s="160"/>
      <c r="SW478" s="160"/>
      <c r="SX478" s="160"/>
      <c r="SY478" s="160"/>
      <c r="SZ478" s="160"/>
      <c r="TA478" s="160"/>
      <c r="TB478" s="160"/>
      <c r="TC478" s="160"/>
      <c r="TD478" s="160"/>
      <c r="TE478" s="160"/>
      <c r="TF478" s="160"/>
    </row>
    <row r="479" spans="1:526">
      <c r="A479" s="160"/>
      <c r="B479" s="160"/>
      <c r="C479" s="160"/>
      <c r="D479" s="160"/>
      <c r="E479" s="160"/>
      <c r="F479" s="160"/>
      <c r="G479" s="160"/>
      <c r="H479" s="160"/>
      <c r="I479" s="160"/>
      <c r="J479" s="160"/>
      <c r="K479" s="160"/>
      <c r="L479" s="160"/>
      <c r="M479" s="160"/>
      <c r="N479" s="160"/>
      <c r="O479" s="160"/>
      <c r="P479" s="160"/>
      <c r="Q479" s="160"/>
      <c r="R479" s="160"/>
      <c r="S479" s="160"/>
      <c r="T479" s="160"/>
      <c r="U479" s="160"/>
      <c r="V479" s="160"/>
      <c r="W479" s="160"/>
      <c r="X479" s="160"/>
      <c r="Y479" s="160"/>
      <c r="Z479" s="160"/>
      <c r="AA479" s="160"/>
      <c r="AB479" s="160"/>
      <c r="AC479" s="160"/>
      <c r="AD479" s="160"/>
      <c r="AE479" s="160"/>
      <c r="AF479" s="160"/>
      <c r="AG479" s="160"/>
      <c r="AH479" s="160"/>
      <c r="AI479" s="160"/>
      <c r="AJ479" s="160"/>
      <c r="AK479" s="160"/>
      <c r="AL479" s="160"/>
      <c r="AM479" s="160"/>
      <c r="AN479" s="160"/>
      <c r="AO479" s="160"/>
      <c r="AP479" s="160"/>
      <c r="AQ479" s="160"/>
      <c r="AR479" s="160"/>
      <c r="AS479" s="160"/>
      <c r="AT479" s="160"/>
      <c r="AU479" s="160"/>
      <c r="AV479" s="160"/>
      <c r="AW479" s="160"/>
      <c r="AX479" s="160"/>
      <c r="AY479" s="160"/>
      <c r="AZ479" s="160"/>
      <c r="BA479" s="160"/>
      <c r="BB479" s="160"/>
      <c r="BC479" s="160"/>
      <c r="BD479" s="160"/>
      <c r="BE479" s="160"/>
      <c r="BF479" s="160"/>
      <c r="BG479" s="160"/>
      <c r="BH479" s="160"/>
      <c r="BI479" s="160"/>
      <c r="BJ479" s="160"/>
      <c r="BK479" s="160"/>
      <c r="BL479" s="160"/>
      <c r="BM479" s="160"/>
      <c r="BN479" s="160"/>
      <c r="BO479" s="160"/>
      <c r="BP479" s="160"/>
      <c r="BQ479" s="160"/>
      <c r="BR479" s="160"/>
      <c r="BS479" s="160"/>
      <c r="BT479" s="160"/>
      <c r="BU479" s="160"/>
      <c r="BV479" s="160"/>
      <c r="BW479" s="160"/>
      <c r="BX479" s="160"/>
      <c r="BY479" s="160"/>
      <c r="BZ479" s="160"/>
      <c r="CA479" s="160"/>
      <c r="CB479" s="160"/>
      <c r="CC479" s="160"/>
      <c r="CD479" s="160"/>
      <c r="CE479" s="160"/>
      <c r="CF479" s="160"/>
      <c r="CG479" s="160"/>
      <c r="CH479" s="160"/>
      <c r="CI479" s="160"/>
      <c r="CJ479" s="160"/>
      <c r="CK479" s="160"/>
      <c r="CL479" s="160"/>
      <c r="CM479" s="160"/>
      <c r="CN479" s="160"/>
      <c r="CO479" s="160"/>
      <c r="CP479" s="160"/>
      <c r="CQ479" s="160"/>
      <c r="CR479" s="160"/>
      <c r="CS479" s="160"/>
      <c r="CT479" s="160"/>
      <c r="CU479" s="160"/>
      <c r="CV479" s="160"/>
      <c r="CW479" s="160"/>
      <c r="CX479" s="160"/>
      <c r="CY479" s="160"/>
      <c r="CZ479" s="160"/>
      <c r="DA479" s="160"/>
      <c r="DB479" s="160"/>
      <c r="DC479" s="160"/>
      <c r="DD479" s="160"/>
      <c r="DE479" s="160"/>
      <c r="DF479" s="160"/>
      <c r="DG479" s="160"/>
      <c r="DH479" s="160"/>
      <c r="DI479" s="160"/>
      <c r="DJ479" s="160"/>
      <c r="DK479" s="160"/>
      <c r="DL479" s="160"/>
      <c r="DM479" s="160"/>
      <c r="DN479" s="160"/>
      <c r="DO479" s="160"/>
      <c r="DP479" s="160"/>
      <c r="DQ479" s="160"/>
      <c r="DR479" s="160"/>
      <c r="DS479" s="160"/>
      <c r="DT479" s="160"/>
      <c r="DU479" s="160"/>
      <c r="DV479" s="160"/>
      <c r="DW479" s="160"/>
      <c r="DX479" s="160"/>
      <c r="DY479" s="160"/>
      <c r="DZ479" s="160"/>
      <c r="EA479" s="160"/>
      <c r="EB479" s="160"/>
      <c r="EC479" s="160"/>
      <c r="ED479" s="160"/>
      <c r="EE479" s="160"/>
      <c r="EF479" s="160"/>
      <c r="EG479" s="160"/>
      <c r="EH479" s="160"/>
      <c r="EI479" s="160"/>
      <c r="EJ479" s="160"/>
      <c r="EK479" s="160"/>
      <c r="EL479" s="160"/>
      <c r="EM479" s="160"/>
      <c r="EN479" s="160"/>
      <c r="EO479" s="160"/>
      <c r="EP479" s="160"/>
      <c r="EQ479" s="160"/>
      <c r="ER479" s="160"/>
      <c r="ES479" s="160"/>
      <c r="ET479" s="160"/>
      <c r="EU479" s="160"/>
      <c r="EV479" s="160"/>
      <c r="EW479" s="160"/>
      <c r="EX479" s="160"/>
      <c r="EY479" s="160"/>
      <c r="EZ479" s="160"/>
      <c r="FA479" s="160"/>
      <c r="FB479" s="160"/>
      <c r="FC479" s="160"/>
      <c r="FD479" s="160"/>
      <c r="FE479" s="160"/>
      <c r="FF479" s="160"/>
      <c r="FG479" s="160"/>
      <c r="FH479" s="160"/>
      <c r="FI479" s="160"/>
      <c r="FJ479" s="160"/>
      <c r="FK479" s="160"/>
      <c r="FL479" s="160"/>
      <c r="FM479" s="160"/>
      <c r="FN479" s="160"/>
      <c r="FO479" s="160"/>
      <c r="FP479" s="160"/>
      <c r="FQ479" s="160"/>
      <c r="FR479" s="160"/>
      <c r="FS479" s="160"/>
      <c r="FT479" s="160"/>
      <c r="FU479" s="160"/>
      <c r="FV479" s="160"/>
      <c r="FW479" s="160"/>
      <c r="FX479" s="160"/>
      <c r="FY479" s="160"/>
      <c r="FZ479" s="160"/>
      <c r="GA479" s="160"/>
      <c r="GB479" s="160"/>
      <c r="GC479" s="160"/>
      <c r="GD479" s="160"/>
      <c r="GE479" s="160"/>
      <c r="GF479" s="160"/>
      <c r="GG479" s="160"/>
      <c r="GH479" s="160"/>
      <c r="GI479" s="160"/>
      <c r="GJ479" s="160"/>
      <c r="GK479" s="160"/>
      <c r="GL479" s="160"/>
      <c r="GM479" s="160"/>
      <c r="GN479" s="160"/>
      <c r="GO479" s="160"/>
      <c r="GP479" s="160"/>
      <c r="GQ479" s="160"/>
      <c r="GR479" s="160"/>
      <c r="GS479" s="160"/>
      <c r="GT479" s="160"/>
      <c r="GU479" s="160"/>
      <c r="GV479" s="160"/>
      <c r="GW479" s="160"/>
      <c r="GX479" s="160"/>
      <c r="GY479" s="160"/>
      <c r="GZ479" s="160"/>
      <c r="HA479" s="160"/>
      <c r="HB479" s="160"/>
      <c r="HC479" s="160"/>
      <c r="HD479" s="160"/>
      <c r="HE479" s="160"/>
      <c r="HF479" s="160"/>
      <c r="HG479" s="160"/>
      <c r="HH479" s="160"/>
      <c r="HI479" s="160"/>
      <c r="HJ479" s="160"/>
      <c r="HK479" s="160"/>
      <c r="HL479" s="160"/>
      <c r="HM479" s="160"/>
      <c r="HN479" s="160"/>
      <c r="HO479" s="160"/>
      <c r="HP479" s="160"/>
      <c r="HQ479" s="160"/>
      <c r="HR479" s="160"/>
      <c r="HS479" s="160"/>
      <c r="HT479" s="160"/>
      <c r="HU479" s="160"/>
      <c r="HV479" s="160"/>
      <c r="HW479" s="160"/>
      <c r="HX479" s="160"/>
      <c r="HY479" s="160"/>
      <c r="HZ479" s="160"/>
      <c r="IA479" s="160"/>
      <c r="IB479" s="160"/>
      <c r="IC479" s="160"/>
      <c r="ID479" s="160"/>
      <c r="IE479" s="160"/>
      <c r="IF479" s="160"/>
      <c r="IG479" s="160"/>
      <c r="IH479" s="160"/>
      <c r="II479" s="160"/>
      <c r="IJ479" s="160"/>
      <c r="IK479" s="160"/>
      <c r="IL479" s="160"/>
      <c r="IM479" s="160"/>
      <c r="IN479" s="160"/>
      <c r="IO479" s="160"/>
      <c r="IP479" s="160"/>
      <c r="IQ479" s="160"/>
      <c r="IR479" s="160"/>
      <c r="IS479" s="160"/>
      <c r="IT479" s="160"/>
      <c r="IU479" s="160"/>
      <c r="IV479" s="160"/>
      <c r="IW479" s="160"/>
      <c r="IX479" s="160"/>
      <c r="IY479" s="160"/>
      <c r="IZ479" s="160"/>
      <c r="JA479" s="160"/>
      <c r="JB479" s="160"/>
      <c r="JC479" s="160"/>
      <c r="JD479" s="160"/>
      <c r="JE479" s="160"/>
      <c r="JF479" s="160"/>
      <c r="JG479" s="160"/>
      <c r="JH479" s="160"/>
      <c r="JI479" s="160"/>
      <c r="JJ479" s="160"/>
      <c r="JK479" s="160"/>
      <c r="JL479" s="160"/>
      <c r="JM479" s="160"/>
      <c r="JN479" s="160"/>
      <c r="JO479" s="160"/>
      <c r="JP479" s="160"/>
      <c r="JQ479" s="160"/>
      <c r="JR479" s="160"/>
      <c r="JS479" s="160"/>
      <c r="JT479" s="160"/>
      <c r="JU479" s="160"/>
      <c r="JV479" s="160"/>
      <c r="JW479" s="160"/>
      <c r="JX479" s="160"/>
      <c r="JY479" s="160"/>
      <c r="JZ479" s="160"/>
      <c r="KA479" s="160"/>
      <c r="KB479" s="160"/>
      <c r="KC479" s="160"/>
      <c r="KD479" s="160"/>
      <c r="KE479" s="160"/>
      <c r="KF479" s="160"/>
      <c r="KG479" s="160"/>
      <c r="KH479" s="160"/>
      <c r="KI479" s="160"/>
      <c r="KJ479" s="160"/>
      <c r="KK479" s="160"/>
      <c r="KL479" s="160"/>
      <c r="KM479" s="160"/>
      <c r="KN479" s="160"/>
      <c r="KO479" s="160"/>
      <c r="KP479" s="160"/>
      <c r="KQ479" s="160"/>
      <c r="KR479" s="160"/>
      <c r="KS479" s="160"/>
      <c r="KT479" s="160"/>
      <c r="KU479" s="160"/>
      <c r="KV479" s="160"/>
      <c r="KW479" s="160"/>
      <c r="KX479" s="160"/>
      <c r="KY479" s="160"/>
      <c r="KZ479" s="160"/>
      <c r="LA479" s="160"/>
      <c r="LB479" s="160"/>
      <c r="LC479" s="160"/>
      <c r="LD479" s="160"/>
      <c r="LE479" s="160"/>
      <c r="LF479" s="160"/>
      <c r="LG479" s="160"/>
      <c r="LH479" s="160"/>
      <c r="LI479" s="160"/>
      <c r="LJ479" s="160"/>
      <c r="LK479" s="160"/>
      <c r="LL479" s="160"/>
      <c r="LM479" s="160"/>
      <c r="LN479" s="160"/>
      <c r="LO479" s="160"/>
      <c r="LP479" s="160"/>
      <c r="LQ479" s="160"/>
      <c r="LR479" s="160"/>
      <c r="LS479" s="160"/>
      <c r="LT479" s="160"/>
      <c r="LU479" s="160"/>
      <c r="LV479" s="160"/>
      <c r="LW479" s="160"/>
      <c r="LX479" s="160"/>
      <c r="LY479" s="160"/>
      <c r="LZ479" s="160"/>
      <c r="MA479" s="160"/>
      <c r="MB479" s="160"/>
      <c r="MC479" s="160"/>
      <c r="MD479" s="160"/>
      <c r="ME479" s="160"/>
      <c r="MF479" s="160"/>
      <c r="MG479" s="160"/>
      <c r="MH479" s="160"/>
      <c r="MI479" s="160"/>
      <c r="MJ479" s="160"/>
      <c r="MK479" s="160"/>
      <c r="ML479" s="160"/>
      <c r="MM479" s="160"/>
      <c r="MN479" s="160"/>
      <c r="MO479" s="160"/>
      <c r="MP479" s="160"/>
      <c r="MQ479" s="160"/>
      <c r="MR479" s="160"/>
      <c r="MS479" s="160"/>
      <c r="MT479" s="160"/>
      <c r="MU479" s="160"/>
      <c r="MV479" s="160"/>
      <c r="MW479" s="160"/>
      <c r="MX479" s="160"/>
      <c r="MY479" s="160"/>
      <c r="MZ479" s="160"/>
      <c r="NA479" s="160"/>
      <c r="NB479" s="160"/>
      <c r="NC479" s="160"/>
      <c r="ND479" s="160"/>
      <c r="NE479" s="160"/>
      <c r="NF479" s="160"/>
      <c r="NG479" s="160"/>
      <c r="NH479" s="160"/>
      <c r="NI479" s="160"/>
      <c r="NJ479" s="160"/>
      <c r="NK479" s="160"/>
      <c r="NL479" s="160"/>
      <c r="NM479" s="160"/>
      <c r="NN479" s="160"/>
      <c r="NO479" s="160"/>
      <c r="NP479" s="160"/>
      <c r="NQ479" s="160"/>
      <c r="NR479" s="160"/>
      <c r="NS479" s="160"/>
      <c r="NT479" s="160"/>
      <c r="NU479" s="160"/>
      <c r="NV479" s="160"/>
      <c r="NW479" s="160"/>
      <c r="NX479" s="160"/>
      <c r="NY479" s="160"/>
      <c r="NZ479" s="160"/>
      <c r="OA479" s="160"/>
      <c r="OB479" s="160"/>
      <c r="OC479" s="160"/>
      <c r="OD479" s="160"/>
      <c r="OE479" s="160"/>
      <c r="OF479" s="160"/>
      <c r="OG479" s="160"/>
      <c r="OH479" s="160"/>
      <c r="OI479" s="160"/>
      <c r="OJ479" s="160"/>
      <c r="OK479" s="160"/>
      <c r="OL479" s="160"/>
      <c r="OM479" s="160"/>
      <c r="ON479" s="160"/>
      <c r="OO479" s="160"/>
      <c r="OP479" s="160"/>
      <c r="OQ479" s="160"/>
      <c r="OR479" s="160"/>
      <c r="OS479" s="160"/>
      <c r="OT479" s="160"/>
      <c r="OU479" s="160"/>
      <c r="OV479" s="160"/>
      <c r="OW479" s="160"/>
      <c r="OX479" s="160"/>
      <c r="OY479" s="160"/>
      <c r="OZ479" s="160"/>
      <c r="PA479" s="160"/>
      <c r="PB479" s="160"/>
      <c r="PC479" s="160"/>
      <c r="PD479" s="160"/>
      <c r="PE479" s="160"/>
      <c r="PF479" s="160"/>
      <c r="PG479" s="160"/>
      <c r="PH479" s="160"/>
      <c r="PI479" s="160"/>
      <c r="PJ479" s="160"/>
      <c r="PK479" s="160"/>
      <c r="PL479" s="160"/>
      <c r="PM479" s="160"/>
      <c r="PN479" s="160"/>
      <c r="PO479" s="160"/>
      <c r="PP479" s="160"/>
      <c r="PQ479" s="160"/>
      <c r="PR479" s="160"/>
      <c r="PS479" s="160"/>
      <c r="PT479" s="160"/>
      <c r="PU479" s="160"/>
      <c r="PV479" s="160"/>
      <c r="PW479" s="160"/>
      <c r="PX479" s="160"/>
      <c r="PY479" s="160"/>
      <c r="PZ479" s="160"/>
      <c r="QA479" s="160"/>
      <c r="QB479" s="160"/>
      <c r="QC479" s="160"/>
      <c r="QD479" s="160"/>
      <c r="QE479" s="160"/>
      <c r="QF479" s="160"/>
      <c r="QG479" s="160"/>
      <c r="QH479" s="160"/>
      <c r="QI479" s="160"/>
      <c r="QJ479" s="160"/>
      <c r="QK479" s="160"/>
      <c r="QL479" s="160"/>
      <c r="QM479" s="160"/>
      <c r="QN479" s="160"/>
      <c r="QO479" s="160"/>
      <c r="QP479" s="160"/>
      <c r="QQ479" s="160"/>
      <c r="QR479" s="160"/>
      <c r="QS479" s="160"/>
      <c r="QT479" s="160"/>
      <c r="QU479" s="160"/>
      <c r="QV479" s="160"/>
      <c r="QW479" s="160"/>
      <c r="QX479" s="160"/>
      <c r="QY479" s="160"/>
      <c r="QZ479" s="160"/>
      <c r="RA479" s="160"/>
      <c r="RB479" s="160"/>
      <c r="RC479" s="160"/>
      <c r="RD479" s="160"/>
      <c r="RE479" s="160"/>
      <c r="RF479" s="160"/>
      <c r="RG479" s="160"/>
      <c r="RH479" s="160"/>
      <c r="RI479" s="160"/>
      <c r="RJ479" s="160"/>
      <c r="RK479" s="160"/>
      <c r="RL479" s="160"/>
      <c r="RM479" s="160"/>
      <c r="RN479" s="160"/>
      <c r="RO479" s="160"/>
      <c r="RP479" s="160"/>
      <c r="RQ479" s="160"/>
      <c r="RR479" s="160"/>
      <c r="RS479" s="160"/>
      <c r="RT479" s="160"/>
      <c r="RU479" s="160"/>
      <c r="RV479" s="160"/>
      <c r="RW479" s="160"/>
      <c r="RX479" s="160"/>
      <c r="RY479" s="160"/>
      <c r="RZ479" s="160"/>
      <c r="SA479" s="160"/>
      <c r="SB479" s="160"/>
      <c r="SC479" s="160"/>
      <c r="SD479" s="160"/>
      <c r="SE479" s="160"/>
      <c r="SF479" s="160"/>
      <c r="SG479" s="160"/>
      <c r="SH479" s="160"/>
      <c r="SI479" s="160"/>
      <c r="SJ479" s="160"/>
      <c r="SK479" s="160"/>
      <c r="SL479" s="160"/>
      <c r="SM479" s="160"/>
      <c r="SN479" s="160"/>
      <c r="SO479" s="160"/>
      <c r="SP479" s="160"/>
      <c r="SQ479" s="160"/>
      <c r="SR479" s="160"/>
      <c r="SS479" s="160"/>
      <c r="ST479" s="160"/>
      <c r="SU479" s="160"/>
      <c r="SV479" s="160"/>
      <c r="SW479" s="160"/>
      <c r="SX479" s="160"/>
      <c r="SY479" s="160"/>
      <c r="SZ479" s="160"/>
      <c r="TA479" s="160"/>
      <c r="TB479" s="160"/>
      <c r="TC479" s="160"/>
      <c r="TD479" s="160"/>
      <c r="TE479" s="160"/>
      <c r="TF479" s="160"/>
    </row>
    <row r="480" spans="1:526">
      <c r="A480" s="160"/>
      <c r="B480" s="160"/>
      <c r="C480" s="160"/>
      <c r="D480" s="160"/>
      <c r="E480" s="160"/>
      <c r="F480" s="160"/>
      <c r="G480" s="160"/>
      <c r="H480" s="160"/>
      <c r="I480" s="160"/>
      <c r="J480" s="160"/>
      <c r="K480" s="160"/>
      <c r="L480" s="160"/>
      <c r="M480" s="160"/>
      <c r="N480" s="160"/>
      <c r="O480" s="160"/>
      <c r="P480" s="160"/>
      <c r="Q480" s="160"/>
      <c r="R480" s="160"/>
      <c r="S480" s="160"/>
      <c r="T480" s="160"/>
      <c r="U480" s="160"/>
      <c r="V480" s="160"/>
      <c r="W480" s="160"/>
      <c r="X480" s="160"/>
      <c r="Y480" s="160"/>
      <c r="Z480" s="160"/>
      <c r="AA480" s="160"/>
      <c r="AB480" s="160"/>
      <c r="AC480" s="160"/>
      <c r="AD480" s="160"/>
      <c r="AE480" s="160"/>
      <c r="AF480" s="160"/>
      <c r="AG480" s="160"/>
      <c r="AH480" s="160"/>
      <c r="AI480" s="160"/>
      <c r="AJ480" s="160"/>
      <c r="AK480" s="160"/>
      <c r="AL480" s="160"/>
      <c r="AM480" s="160"/>
      <c r="AN480" s="160"/>
      <c r="AO480" s="160"/>
      <c r="AP480" s="160"/>
      <c r="AQ480" s="160"/>
      <c r="AR480" s="160"/>
      <c r="AS480" s="160"/>
      <c r="AT480" s="160"/>
      <c r="AU480" s="160"/>
      <c r="AV480" s="160"/>
      <c r="AW480" s="160"/>
      <c r="AX480" s="160"/>
      <c r="AY480" s="160"/>
      <c r="AZ480" s="160"/>
      <c r="BA480" s="160"/>
      <c r="BB480" s="160"/>
      <c r="BC480" s="160"/>
      <c r="BD480" s="160"/>
      <c r="BE480" s="160"/>
      <c r="BF480" s="160"/>
      <c r="BG480" s="160"/>
      <c r="BH480" s="160"/>
      <c r="BI480" s="160"/>
      <c r="BJ480" s="160"/>
      <c r="BK480" s="160"/>
      <c r="BL480" s="160"/>
      <c r="BM480" s="160"/>
      <c r="BN480" s="160"/>
      <c r="BO480" s="160"/>
      <c r="BP480" s="160"/>
      <c r="BQ480" s="160"/>
      <c r="BR480" s="160"/>
      <c r="BS480" s="160"/>
      <c r="BT480" s="160"/>
      <c r="BU480" s="160"/>
      <c r="BV480" s="160"/>
      <c r="BW480" s="160"/>
      <c r="BX480" s="160"/>
      <c r="BY480" s="160"/>
      <c r="BZ480" s="160"/>
      <c r="CA480" s="160"/>
      <c r="CB480" s="160"/>
      <c r="CC480" s="160"/>
      <c r="CD480" s="160"/>
      <c r="CE480" s="160"/>
      <c r="CF480" s="160"/>
      <c r="CG480" s="160"/>
      <c r="CH480" s="160"/>
      <c r="CI480" s="160"/>
      <c r="CJ480" s="160"/>
      <c r="CK480" s="160"/>
      <c r="CL480" s="160"/>
      <c r="CM480" s="160"/>
      <c r="CN480" s="160"/>
      <c r="CO480" s="160"/>
      <c r="CP480" s="160"/>
      <c r="CQ480" s="160"/>
      <c r="CR480" s="160"/>
      <c r="CS480" s="160"/>
      <c r="CT480" s="160"/>
      <c r="CU480" s="160"/>
      <c r="CV480" s="160"/>
      <c r="CW480" s="160"/>
      <c r="CX480" s="160"/>
      <c r="CY480" s="160"/>
      <c r="CZ480" s="160"/>
      <c r="DA480" s="160"/>
      <c r="DB480" s="160"/>
      <c r="DC480" s="160"/>
      <c r="DD480" s="160"/>
      <c r="DE480" s="160"/>
      <c r="DF480" s="160"/>
      <c r="DG480" s="160"/>
      <c r="DH480" s="160"/>
      <c r="DI480" s="160"/>
      <c r="DJ480" s="160"/>
      <c r="DK480" s="160"/>
      <c r="DL480" s="160"/>
      <c r="DM480" s="160"/>
      <c r="DN480" s="160"/>
      <c r="DO480" s="160"/>
      <c r="DP480" s="160"/>
      <c r="DQ480" s="160"/>
      <c r="DR480" s="160"/>
      <c r="DS480" s="160"/>
      <c r="DT480" s="160"/>
      <c r="DU480" s="160"/>
      <c r="DV480" s="160"/>
      <c r="DW480" s="160"/>
      <c r="DX480" s="160"/>
      <c r="DY480" s="160"/>
      <c r="DZ480" s="160"/>
      <c r="EA480" s="160"/>
      <c r="EB480" s="160"/>
      <c r="EC480" s="160"/>
      <c r="ED480" s="160"/>
      <c r="EE480" s="160"/>
      <c r="EF480" s="160"/>
      <c r="EG480" s="160"/>
      <c r="EH480" s="160"/>
      <c r="EI480" s="160"/>
      <c r="EJ480" s="160"/>
      <c r="EK480" s="160"/>
      <c r="EL480" s="160"/>
      <c r="EM480" s="160"/>
      <c r="EN480" s="160"/>
      <c r="EO480" s="160"/>
      <c r="EP480" s="160"/>
      <c r="EQ480" s="160"/>
      <c r="ER480" s="160"/>
      <c r="ES480" s="160"/>
      <c r="ET480" s="160"/>
      <c r="EU480" s="160"/>
      <c r="EV480" s="160"/>
      <c r="EW480" s="160"/>
      <c r="EX480" s="160"/>
      <c r="EY480" s="160"/>
      <c r="EZ480" s="160"/>
      <c r="FA480" s="160"/>
      <c r="FB480" s="160"/>
      <c r="FC480" s="160"/>
      <c r="FD480" s="160"/>
      <c r="FE480" s="160"/>
      <c r="FF480" s="160"/>
      <c r="FG480" s="160"/>
      <c r="FH480" s="160"/>
      <c r="FI480" s="160"/>
      <c r="FJ480" s="160"/>
      <c r="FK480" s="160"/>
      <c r="FL480" s="160"/>
      <c r="FM480" s="160"/>
      <c r="FN480" s="160"/>
      <c r="FO480" s="160"/>
      <c r="FP480" s="160"/>
      <c r="FQ480" s="160"/>
      <c r="FR480" s="160"/>
      <c r="FS480" s="160"/>
      <c r="FT480" s="160"/>
      <c r="FU480" s="160"/>
      <c r="FV480" s="160"/>
      <c r="FW480" s="160"/>
      <c r="FX480" s="160"/>
      <c r="FY480" s="160"/>
      <c r="FZ480" s="160"/>
      <c r="GA480" s="160"/>
      <c r="GB480" s="160"/>
      <c r="GC480" s="160"/>
      <c r="GD480" s="160"/>
      <c r="GE480" s="160"/>
      <c r="GF480" s="160"/>
      <c r="GG480" s="160"/>
      <c r="GH480" s="160"/>
      <c r="GI480" s="160"/>
      <c r="GJ480" s="160"/>
      <c r="GK480" s="160"/>
      <c r="GL480" s="160"/>
      <c r="GM480" s="160"/>
      <c r="GN480" s="160"/>
      <c r="GO480" s="160"/>
      <c r="GP480" s="160"/>
      <c r="GQ480" s="160"/>
      <c r="GR480" s="160"/>
      <c r="GS480" s="160"/>
      <c r="GT480" s="160"/>
      <c r="GU480" s="160"/>
      <c r="GV480" s="160"/>
      <c r="GW480" s="160"/>
      <c r="GX480" s="160"/>
      <c r="GY480" s="160"/>
      <c r="GZ480" s="160"/>
      <c r="HA480" s="160"/>
      <c r="HB480" s="160"/>
      <c r="HC480" s="160"/>
      <c r="HD480" s="160"/>
      <c r="HE480" s="160"/>
      <c r="HF480" s="160"/>
      <c r="HG480" s="160"/>
      <c r="HH480" s="160"/>
      <c r="HI480" s="160"/>
      <c r="HJ480" s="160"/>
      <c r="HK480" s="160"/>
      <c r="HL480" s="160"/>
      <c r="HM480" s="160"/>
      <c r="HN480" s="160"/>
      <c r="HO480" s="160"/>
      <c r="HP480" s="160"/>
      <c r="HQ480" s="160"/>
      <c r="HR480" s="160"/>
      <c r="HS480" s="160"/>
      <c r="HT480" s="160"/>
      <c r="HU480" s="160"/>
      <c r="HV480" s="160"/>
      <c r="HW480" s="160"/>
      <c r="HX480" s="160"/>
      <c r="HY480" s="160"/>
      <c r="HZ480" s="160"/>
      <c r="IA480" s="160"/>
      <c r="IB480" s="160"/>
      <c r="IC480" s="160"/>
      <c r="ID480" s="160"/>
      <c r="IE480" s="160"/>
      <c r="IF480" s="160"/>
      <c r="IG480" s="160"/>
      <c r="IH480" s="160"/>
      <c r="II480" s="160"/>
      <c r="IJ480" s="160"/>
      <c r="IK480" s="160"/>
      <c r="IL480" s="160"/>
      <c r="IM480" s="160"/>
      <c r="IN480" s="160"/>
      <c r="IO480" s="160"/>
      <c r="IP480" s="160"/>
      <c r="IQ480" s="160"/>
      <c r="IR480" s="160"/>
      <c r="IS480" s="160"/>
      <c r="IT480" s="160"/>
      <c r="IU480" s="160"/>
      <c r="IV480" s="160"/>
      <c r="IW480" s="160"/>
      <c r="IX480" s="160"/>
      <c r="IY480" s="160"/>
      <c r="IZ480" s="160"/>
      <c r="JA480" s="160"/>
      <c r="JB480" s="160"/>
      <c r="JC480" s="160"/>
      <c r="JD480" s="160"/>
      <c r="JE480" s="160"/>
      <c r="JF480" s="160"/>
      <c r="JG480" s="160"/>
      <c r="JH480" s="160"/>
      <c r="JI480" s="160"/>
      <c r="JJ480" s="160"/>
      <c r="JK480" s="160"/>
      <c r="JL480" s="160"/>
      <c r="JM480" s="160"/>
      <c r="JN480" s="160"/>
      <c r="JO480" s="160"/>
      <c r="JP480" s="160"/>
      <c r="JQ480" s="160"/>
      <c r="JR480" s="160"/>
      <c r="JS480" s="160"/>
      <c r="JT480" s="160"/>
      <c r="JU480" s="160"/>
      <c r="JV480" s="160"/>
      <c r="JW480" s="160"/>
      <c r="JX480" s="160"/>
      <c r="JY480" s="160"/>
      <c r="JZ480" s="160"/>
      <c r="KA480" s="160"/>
      <c r="KB480" s="160"/>
      <c r="KC480" s="160"/>
      <c r="KD480" s="160"/>
      <c r="KE480" s="160"/>
      <c r="KF480" s="160"/>
      <c r="KG480" s="160"/>
      <c r="KH480" s="160"/>
      <c r="KI480" s="160"/>
      <c r="KJ480" s="160"/>
      <c r="KK480" s="160"/>
      <c r="KL480" s="160"/>
      <c r="KM480" s="160"/>
      <c r="KN480" s="160"/>
      <c r="KO480" s="160"/>
      <c r="KP480" s="160"/>
      <c r="KQ480" s="160"/>
      <c r="KR480" s="160"/>
      <c r="KS480" s="160"/>
      <c r="KT480" s="160"/>
      <c r="KU480" s="160"/>
      <c r="KV480" s="160"/>
      <c r="KW480" s="160"/>
      <c r="KX480" s="160"/>
      <c r="KY480" s="160"/>
      <c r="KZ480" s="160"/>
      <c r="LA480" s="160"/>
      <c r="LB480" s="160"/>
      <c r="LC480" s="160"/>
      <c r="LD480" s="160"/>
      <c r="LE480" s="160"/>
      <c r="LF480" s="160"/>
      <c r="LG480" s="160"/>
      <c r="LH480" s="160"/>
      <c r="LI480" s="160"/>
      <c r="LJ480" s="160"/>
      <c r="LK480" s="160"/>
      <c r="LL480" s="160"/>
      <c r="LM480" s="160"/>
      <c r="LN480" s="160"/>
      <c r="LO480" s="160"/>
      <c r="LP480" s="160"/>
      <c r="LQ480" s="160"/>
      <c r="LR480" s="160"/>
      <c r="LS480" s="160"/>
      <c r="LT480" s="160"/>
      <c r="LU480" s="160"/>
      <c r="LV480" s="160"/>
      <c r="LW480" s="160"/>
      <c r="LX480" s="160"/>
      <c r="LY480" s="160"/>
      <c r="LZ480" s="160"/>
      <c r="MA480" s="160"/>
      <c r="MB480" s="160"/>
      <c r="MC480" s="160"/>
      <c r="MD480" s="160"/>
      <c r="ME480" s="160"/>
      <c r="MF480" s="160"/>
      <c r="MG480" s="160"/>
      <c r="MH480" s="160"/>
      <c r="MI480" s="160"/>
      <c r="MJ480" s="160"/>
      <c r="MK480" s="160"/>
      <c r="ML480" s="160"/>
      <c r="MM480" s="160"/>
      <c r="MN480" s="160"/>
      <c r="MO480" s="160"/>
      <c r="MP480" s="160"/>
      <c r="MQ480" s="160"/>
      <c r="MR480" s="160"/>
      <c r="MS480" s="160"/>
      <c r="MT480" s="160"/>
      <c r="MU480" s="160"/>
      <c r="MV480" s="160"/>
      <c r="MW480" s="160"/>
      <c r="MX480" s="160"/>
      <c r="MY480" s="160"/>
      <c r="MZ480" s="160"/>
      <c r="NA480" s="160"/>
      <c r="NB480" s="160"/>
      <c r="NC480" s="160"/>
      <c r="ND480" s="160"/>
      <c r="NE480" s="160"/>
      <c r="NF480" s="160"/>
      <c r="NG480" s="160"/>
      <c r="NH480" s="160"/>
      <c r="NI480" s="160"/>
      <c r="NJ480" s="160"/>
      <c r="NK480" s="160"/>
      <c r="NL480" s="160"/>
      <c r="NM480" s="160"/>
      <c r="NN480" s="160"/>
      <c r="NO480" s="160"/>
      <c r="NP480" s="160"/>
      <c r="NQ480" s="160"/>
      <c r="NR480" s="160"/>
      <c r="NS480" s="160"/>
      <c r="NT480" s="160"/>
      <c r="NU480" s="160"/>
      <c r="NV480" s="160"/>
      <c r="NW480" s="160"/>
      <c r="NX480" s="160"/>
      <c r="NY480" s="160"/>
      <c r="NZ480" s="160"/>
      <c r="OA480" s="160"/>
      <c r="OB480" s="160"/>
      <c r="OC480" s="160"/>
      <c r="OD480" s="160"/>
      <c r="OE480" s="160"/>
      <c r="OF480" s="160"/>
      <c r="OG480" s="160"/>
      <c r="OH480" s="160"/>
      <c r="OI480" s="160"/>
      <c r="OJ480" s="160"/>
      <c r="OK480" s="160"/>
      <c r="OL480" s="160"/>
      <c r="OM480" s="160"/>
      <c r="ON480" s="160"/>
      <c r="OO480" s="160"/>
      <c r="OP480" s="160"/>
      <c r="OQ480" s="160"/>
      <c r="OR480" s="160"/>
      <c r="OS480" s="160"/>
      <c r="OT480" s="160"/>
      <c r="OU480" s="160"/>
      <c r="OV480" s="160"/>
      <c r="OW480" s="160"/>
      <c r="OX480" s="160"/>
      <c r="OY480" s="160"/>
      <c r="OZ480" s="160"/>
      <c r="PA480" s="160"/>
      <c r="PB480" s="160"/>
      <c r="PC480" s="160"/>
      <c r="PD480" s="160"/>
      <c r="PE480" s="160"/>
      <c r="PF480" s="160"/>
      <c r="PG480" s="160"/>
      <c r="PH480" s="160"/>
      <c r="PI480" s="160"/>
      <c r="PJ480" s="160"/>
      <c r="PK480" s="160"/>
      <c r="PL480" s="160"/>
      <c r="PM480" s="160"/>
      <c r="PN480" s="160"/>
      <c r="PO480" s="160"/>
      <c r="PP480" s="160"/>
      <c r="PQ480" s="160"/>
      <c r="PR480" s="160"/>
      <c r="PS480" s="160"/>
      <c r="PT480" s="160"/>
      <c r="PU480" s="160"/>
      <c r="PV480" s="160"/>
      <c r="PW480" s="160"/>
      <c r="PX480" s="160"/>
      <c r="PY480" s="160"/>
      <c r="PZ480" s="160"/>
      <c r="QA480" s="160"/>
      <c r="QB480" s="160"/>
      <c r="QC480" s="160"/>
      <c r="QD480" s="160"/>
      <c r="QE480" s="160"/>
      <c r="QF480" s="160"/>
      <c r="QG480" s="160"/>
      <c r="QH480" s="160"/>
      <c r="QI480" s="160"/>
      <c r="QJ480" s="160"/>
      <c r="QK480" s="160"/>
      <c r="QL480" s="160"/>
      <c r="QM480" s="160"/>
      <c r="QN480" s="160"/>
      <c r="QO480" s="160"/>
      <c r="QP480" s="160"/>
      <c r="QQ480" s="160"/>
      <c r="QR480" s="160"/>
      <c r="QS480" s="160"/>
      <c r="QT480" s="160"/>
      <c r="QU480" s="160"/>
      <c r="QV480" s="160"/>
      <c r="QW480" s="160"/>
      <c r="QX480" s="160"/>
      <c r="QY480" s="160"/>
      <c r="QZ480" s="160"/>
      <c r="RA480" s="160"/>
      <c r="RB480" s="160"/>
      <c r="RC480" s="160"/>
      <c r="RD480" s="160"/>
      <c r="RE480" s="160"/>
      <c r="RF480" s="160"/>
      <c r="RG480" s="160"/>
      <c r="RH480" s="160"/>
      <c r="RI480" s="160"/>
      <c r="RJ480" s="160"/>
      <c r="RK480" s="160"/>
      <c r="RL480" s="160"/>
      <c r="RM480" s="160"/>
      <c r="RN480" s="160"/>
      <c r="RO480" s="160"/>
      <c r="RP480" s="160"/>
      <c r="RQ480" s="160"/>
      <c r="RR480" s="160"/>
      <c r="RS480" s="160"/>
      <c r="RT480" s="160"/>
      <c r="RU480" s="160"/>
      <c r="RV480" s="160"/>
      <c r="RW480" s="160"/>
      <c r="RX480" s="160"/>
      <c r="RY480" s="160"/>
      <c r="RZ480" s="160"/>
      <c r="SA480" s="160"/>
      <c r="SB480" s="160"/>
      <c r="SC480" s="160"/>
      <c r="SD480" s="160"/>
      <c r="SE480" s="160"/>
      <c r="SF480" s="160"/>
      <c r="SG480" s="160"/>
      <c r="SH480" s="160"/>
      <c r="SI480" s="160"/>
      <c r="SJ480" s="160"/>
      <c r="SK480" s="160"/>
      <c r="SL480" s="160"/>
      <c r="SM480" s="160"/>
      <c r="SN480" s="160"/>
      <c r="SO480" s="160"/>
      <c r="SP480" s="160"/>
      <c r="SQ480" s="160"/>
      <c r="SR480" s="160"/>
      <c r="SS480" s="160"/>
      <c r="ST480" s="160"/>
      <c r="SU480" s="160"/>
      <c r="SV480" s="160"/>
      <c r="SW480" s="160"/>
      <c r="SX480" s="160"/>
      <c r="SY480" s="160"/>
      <c r="SZ480" s="160"/>
      <c r="TA480" s="160"/>
      <c r="TB480" s="160"/>
      <c r="TC480" s="160"/>
      <c r="TD480" s="160"/>
      <c r="TE480" s="160"/>
      <c r="TF480" s="160"/>
    </row>
    <row r="481" spans="1:526">
      <c r="A481" s="160"/>
      <c r="B481" s="160"/>
      <c r="C481" s="160"/>
      <c r="D481" s="160"/>
      <c r="E481" s="160"/>
      <c r="F481" s="160"/>
      <c r="G481" s="160"/>
      <c r="H481" s="160"/>
      <c r="I481" s="160"/>
      <c r="J481" s="160"/>
      <c r="K481" s="160"/>
      <c r="L481" s="160"/>
      <c r="M481" s="160"/>
      <c r="N481" s="160"/>
      <c r="O481" s="160"/>
      <c r="P481" s="160"/>
      <c r="Q481" s="160"/>
      <c r="R481" s="160"/>
      <c r="S481" s="160"/>
      <c r="T481" s="160"/>
      <c r="U481" s="160"/>
      <c r="V481" s="160"/>
      <c r="W481" s="160"/>
      <c r="X481" s="160"/>
      <c r="Y481" s="160"/>
      <c r="Z481" s="160"/>
      <c r="AA481" s="160"/>
      <c r="AB481" s="160"/>
      <c r="AC481" s="160"/>
      <c r="AD481" s="160"/>
      <c r="AE481" s="160"/>
      <c r="AF481" s="160"/>
      <c r="AG481" s="160"/>
      <c r="AH481" s="160"/>
      <c r="AI481" s="160"/>
      <c r="AJ481" s="160"/>
      <c r="AK481" s="160"/>
      <c r="AL481" s="160"/>
      <c r="AM481" s="160"/>
      <c r="AN481" s="160"/>
      <c r="AO481" s="160"/>
      <c r="AP481" s="160"/>
      <c r="AQ481" s="160"/>
      <c r="AR481" s="160"/>
      <c r="AS481" s="160"/>
      <c r="AT481" s="160"/>
      <c r="AU481" s="160"/>
      <c r="AV481" s="160"/>
      <c r="AW481" s="160"/>
      <c r="AX481" s="160"/>
      <c r="AY481" s="160"/>
      <c r="AZ481" s="160"/>
      <c r="BA481" s="160"/>
      <c r="BB481" s="160"/>
      <c r="BC481" s="160"/>
      <c r="BD481" s="160"/>
      <c r="BE481" s="160"/>
      <c r="BF481" s="160"/>
      <c r="BG481" s="160"/>
      <c r="BH481" s="160"/>
      <c r="BI481" s="160"/>
      <c r="BJ481" s="160"/>
      <c r="BK481" s="160"/>
      <c r="BL481" s="160"/>
      <c r="BM481" s="160"/>
      <c r="BN481" s="160"/>
      <c r="BO481" s="160"/>
      <c r="BP481" s="160"/>
      <c r="BQ481" s="160"/>
      <c r="BR481" s="160"/>
      <c r="BS481" s="160"/>
      <c r="BT481" s="160"/>
      <c r="BU481" s="160"/>
      <c r="BV481" s="160"/>
      <c r="BW481" s="160"/>
      <c r="BX481" s="160"/>
      <c r="BY481" s="160"/>
      <c r="BZ481" s="160"/>
      <c r="CA481" s="160"/>
      <c r="CB481" s="160"/>
      <c r="CC481" s="160"/>
      <c r="CD481" s="160"/>
      <c r="CE481" s="160"/>
      <c r="CF481" s="160"/>
      <c r="CG481" s="160"/>
      <c r="CH481" s="160"/>
      <c r="CI481" s="160"/>
      <c r="CJ481" s="160"/>
      <c r="CK481" s="160"/>
      <c r="CL481" s="160"/>
      <c r="CM481" s="160"/>
      <c r="CN481" s="160"/>
      <c r="CO481" s="160"/>
      <c r="CP481" s="160"/>
      <c r="CQ481" s="160"/>
      <c r="CR481" s="160"/>
      <c r="CS481" s="160"/>
      <c r="CT481" s="160"/>
      <c r="CU481" s="160"/>
      <c r="CV481" s="160"/>
      <c r="CW481" s="160"/>
      <c r="CX481" s="160"/>
      <c r="CY481" s="160"/>
      <c r="CZ481" s="160"/>
      <c r="DA481" s="160"/>
      <c r="DB481" s="160"/>
      <c r="DC481" s="160"/>
      <c r="DD481" s="160"/>
      <c r="DE481" s="160"/>
      <c r="DF481" s="160"/>
      <c r="DG481" s="160"/>
      <c r="DH481" s="160"/>
      <c r="DI481" s="160"/>
      <c r="DJ481" s="160"/>
      <c r="DK481" s="160"/>
      <c r="DL481" s="160"/>
      <c r="DM481" s="160"/>
      <c r="DN481" s="160"/>
      <c r="DO481" s="160"/>
      <c r="DP481" s="160"/>
      <c r="DQ481" s="160"/>
      <c r="DR481" s="160"/>
      <c r="DS481" s="160"/>
      <c r="DT481" s="160"/>
      <c r="DU481" s="160"/>
      <c r="DV481" s="160"/>
      <c r="DW481" s="160"/>
      <c r="DX481" s="160"/>
      <c r="DY481" s="160"/>
      <c r="DZ481" s="160"/>
      <c r="EA481" s="160"/>
      <c r="EB481" s="160"/>
      <c r="EC481" s="160"/>
      <c r="ED481" s="160"/>
      <c r="EE481" s="160"/>
      <c r="EF481" s="160"/>
      <c r="EG481" s="160"/>
      <c r="EH481" s="160"/>
      <c r="EI481" s="160"/>
      <c r="EJ481" s="160"/>
      <c r="EK481" s="160"/>
      <c r="EL481" s="160"/>
      <c r="EM481" s="160"/>
      <c r="EN481" s="160"/>
      <c r="EO481" s="160"/>
      <c r="EP481" s="160"/>
      <c r="EQ481" s="160"/>
      <c r="ER481" s="160"/>
      <c r="ES481" s="160"/>
      <c r="ET481" s="160"/>
      <c r="EU481" s="160"/>
      <c r="EV481" s="160"/>
      <c r="EW481" s="160"/>
      <c r="EX481" s="160"/>
      <c r="EY481" s="160"/>
      <c r="EZ481" s="160"/>
      <c r="FA481" s="160"/>
      <c r="FB481" s="160"/>
      <c r="FC481" s="160"/>
      <c r="FD481" s="160"/>
      <c r="FE481" s="160"/>
      <c r="FF481" s="160"/>
      <c r="FG481" s="160"/>
      <c r="FH481" s="160"/>
      <c r="FI481" s="160"/>
      <c r="FJ481" s="160"/>
      <c r="FK481" s="160"/>
      <c r="FL481" s="160"/>
      <c r="FM481" s="160"/>
      <c r="FN481" s="160"/>
      <c r="FO481" s="160"/>
      <c r="FP481" s="160"/>
      <c r="FQ481" s="160"/>
      <c r="FR481" s="160"/>
      <c r="FS481" s="160"/>
      <c r="FT481" s="160"/>
      <c r="FU481" s="160"/>
      <c r="FV481" s="160"/>
      <c r="FW481" s="160"/>
      <c r="FX481" s="160"/>
      <c r="FY481" s="160"/>
      <c r="FZ481" s="160"/>
      <c r="GA481" s="160"/>
      <c r="GB481" s="160"/>
      <c r="GC481" s="160"/>
      <c r="GD481" s="160"/>
      <c r="GE481" s="160"/>
      <c r="GF481" s="160"/>
      <c r="GG481" s="160"/>
      <c r="GH481" s="160"/>
      <c r="GI481" s="160"/>
      <c r="GJ481" s="160"/>
      <c r="GK481" s="160"/>
      <c r="GL481" s="160"/>
      <c r="GM481" s="160"/>
      <c r="GN481" s="160"/>
      <c r="GO481" s="160"/>
      <c r="GP481" s="160"/>
      <c r="GQ481" s="160"/>
      <c r="GR481" s="160"/>
      <c r="GS481" s="160"/>
      <c r="GT481" s="160"/>
      <c r="GU481" s="160"/>
      <c r="GV481" s="160"/>
      <c r="GW481" s="160"/>
      <c r="GX481" s="160"/>
      <c r="GY481" s="160"/>
      <c r="GZ481" s="160"/>
      <c r="HA481" s="160"/>
      <c r="HB481" s="160"/>
      <c r="HC481" s="160"/>
      <c r="HD481" s="160"/>
      <c r="HE481" s="160"/>
      <c r="HF481" s="160"/>
      <c r="HG481" s="160"/>
      <c r="HH481" s="160"/>
      <c r="HI481" s="160"/>
      <c r="HJ481" s="160"/>
      <c r="HK481" s="160"/>
      <c r="HL481" s="160"/>
      <c r="HM481" s="160"/>
      <c r="HN481" s="160"/>
      <c r="HO481" s="160"/>
      <c r="HP481" s="160"/>
      <c r="HQ481" s="160"/>
      <c r="HR481" s="160"/>
      <c r="HS481" s="160"/>
      <c r="HT481" s="160"/>
      <c r="HU481" s="160"/>
      <c r="HV481" s="160"/>
      <c r="HW481" s="160"/>
      <c r="HX481" s="160"/>
      <c r="HY481" s="160"/>
      <c r="HZ481" s="160"/>
      <c r="IA481" s="160"/>
      <c r="IB481" s="160"/>
      <c r="IC481" s="160"/>
      <c r="ID481" s="160"/>
      <c r="IE481" s="160"/>
      <c r="IF481" s="160"/>
      <c r="IG481" s="160"/>
      <c r="IH481" s="160"/>
      <c r="II481" s="160"/>
      <c r="IJ481" s="160"/>
      <c r="IK481" s="160"/>
      <c r="IL481" s="160"/>
      <c r="IM481" s="160"/>
      <c r="IN481" s="160"/>
      <c r="IO481" s="160"/>
      <c r="IP481" s="160"/>
      <c r="IQ481" s="160"/>
      <c r="IR481" s="160"/>
      <c r="IS481" s="160"/>
      <c r="IT481" s="160"/>
      <c r="IU481" s="160"/>
      <c r="IV481" s="160"/>
      <c r="IW481" s="160"/>
      <c r="IX481" s="160"/>
      <c r="IY481" s="160"/>
      <c r="IZ481" s="160"/>
      <c r="JA481" s="160"/>
      <c r="JB481" s="160"/>
      <c r="JC481" s="160"/>
      <c r="JD481" s="160"/>
      <c r="JE481" s="160"/>
      <c r="JF481" s="160"/>
      <c r="JG481" s="160"/>
      <c r="JH481" s="160"/>
      <c r="JI481" s="160"/>
      <c r="JJ481" s="160"/>
      <c r="JK481" s="160"/>
      <c r="JL481" s="160"/>
      <c r="JM481" s="160"/>
      <c r="JN481" s="160"/>
      <c r="JO481" s="160"/>
      <c r="JP481" s="160"/>
      <c r="JQ481" s="160"/>
      <c r="JR481" s="160"/>
      <c r="JS481" s="160"/>
      <c r="JT481" s="160"/>
      <c r="JU481" s="160"/>
      <c r="JV481" s="160"/>
      <c r="JW481" s="160"/>
      <c r="JX481" s="160"/>
      <c r="JY481" s="160"/>
      <c r="JZ481" s="160"/>
      <c r="KA481" s="160"/>
      <c r="KB481" s="160"/>
      <c r="KC481" s="160"/>
      <c r="KD481" s="160"/>
      <c r="KE481" s="160"/>
      <c r="KF481" s="160"/>
      <c r="KG481" s="160"/>
      <c r="KH481" s="160"/>
      <c r="KI481" s="160"/>
      <c r="KJ481" s="160"/>
      <c r="KK481" s="160"/>
      <c r="KL481" s="160"/>
      <c r="KM481" s="160"/>
      <c r="KN481" s="160"/>
      <c r="KO481" s="160"/>
      <c r="KP481" s="160"/>
      <c r="KQ481" s="160"/>
      <c r="KR481" s="160"/>
      <c r="KS481" s="160"/>
      <c r="KT481" s="160"/>
      <c r="KU481" s="160"/>
      <c r="KV481" s="160"/>
      <c r="KW481" s="160"/>
      <c r="KX481" s="160"/>
      <c r="KY481" s="160"/>
      <c r="KZ481" s="160"/>
      <c r="LA481" s="160"/>
      <c r="LB481" s="160"/>
      <c r="LC481" s="160"/>
      <c r="LD481" s="160"/>
      <c r="LE481" s="160"/>
      <c r="LF481" s="160"/>
      <c r="LG481" s="160"/>
      <c r="LH481" s="160"/>
      <c r="LI481" s="160"/>
      <c r="LJ481" s="160"/>
      <c r="LK481" s="160"/>
      <c r="LL481" s="160"/>
      <c r="LM481" s="160"/>
      <c r="LN481" s="160"/>
      <c r="LO481" s="160"/>
      <c r="LP481" s="160"/>
      <c r="LQ481" s="160"/>
      <c r="LR481" s="160"/>
      <c r="LS481" s="160"/>
      <c r="LT481" s="160"/>
      <c r="LU481" s="160"/>
      <c r="LV481" s="160"/>
      <c r="LW481" s="160"/>
      <c r="LX481" s="160"/>
      <c r="LY481" s="160"/>
      <c r="LZ481" s="160"/>
      <c r="MA481" s="160"/>
      <c r="MB481" s="160"/>
      <c r="MC481" s="160"/>
      <c r="MD481" s="160"/>
      <c r="ME481" s="160"/>
      <c r="MF481" s="160"/>
      <c r="MG481" s="160"/>
      <c r="MH481" s="160"/>
      <c r="MI481" s="160"/>
      <c r="MJ481" s="160"/>
      <c r="MK481" s="160"/>
      <c r="ML481" s="160"/>
      <c r="MM481" s="160"/>
      <c r="MN481" s="160"/>
      <c r="MO481" s="160"/>
      <c r="MP481" s="160"/>
      <c r="MQ481" s="160"/>
      <c r="MR481" s="160"/>
      <c r="MS481" s="160"/>
      <c r="MT481" s="160"/>
      <c r="MU481" s="160"/>
      <c r="MV481" s="160"/>
      <c r="MW481" s="160"/>
      <c r="MX481" s="160"/>
      <c r="MY481" s="160"/>
      <c r="MZ481" s="160"/>
      <c r="NA481" s="160"/>
      <c r="NB481" s="160"/>
      <c r="NC481" s="160"/>
      <c r="ND481" s="160"/>
      <c r="NE481" s="160"/>
      <c r="NF481" s="160"/>
      <c r="NG481" s="160"/>
      <c r="NH481" s="160"/>
      <c r="NI481" s="160"/>
      <c r="NJ481" s="160"/>
      <c r="NK481" s="160"/>
      <c r="NL481" s="160"/>
      <c r="NM481" s="160"/>
      <c r="NN481" s="160"/>
      <c r="NO481" s="160"/>
      <c r="NP481" s="160"/>
      <c r="NQ481" s="160"/>
      <c r="NR481" s="160"/>
      <c r="NS481" s="160"/>
      <c r="NT481" s="160"/>
      <c r="NU481" s="160"/>
      <c r="NV481" s="160"/>
      <c r="NW481" s="160"/>
      <c r="NX481" s="160"/>
      <c r="NY481" s="160"/>
      <c r="NZ481" s="160"/>
      <c r="OA481" s="160"/>
      <c r="OB481" s="160"/>
      <c r="OC481" s="160"/>
      <c r="OD481" s="160"/>
      <c r="OE481" s="160"/>
      <c r="OF481" s="160"/>
      <c r="OG481" s="160"/>
      <c r="OH481" s="160"/>
      <c r="OI481" s="160"/>
      <c r="OJ481" s="160"/>
      <c r="OK481" s="160"/>
      <c r="OL481" s="160"/>
      <c r="OM481" s="160"/>
      <c r="ON481" s="160"/>
      <c r="OO481" s="160"/>
      <c r="OP481" s="160"/>
      <c r="OQ481" s="160"/>
      <c r="OR481" s="160"/>
      <c r="OS481" s="160"/>
      <c r="OT481" s="160"/>
      <c r="OU481" s="160"/>
      <c r="OV481" s="160"/>
      <c r="OW481" s="160"/>
      <c r="OX481" s="160"/>
      <c r="OY481" s="160"/>
      <c r="OZ481" s="160"/>
      <c r="PA481" s="160"/>
      <c r="PB481" s="160"/>
      <c r="PC481" s="160"/>
      <c r="PD481" s="160"/>
      <c r="PE481" s="160"/>
      <c r="PF481" s="160"/>
      <c r="PG481" s="160"/>
      <c r="PH481" s="160"/>
      <c r="PI481" s="160"/>
      <c r="PJ481" s="160"/>
      <c r="PK481" s="160"/>
      <c r="PL481" s="160"/>
      <c r="PM481" s="160"/>
      <c r="PN481" s="160"/>
      <c r="PO481" s="160"/>
      <c r="PP481" s="160"/>
      <c r="PQ481" s="160"/>
      <c r="PR481" s="160"/>
      <c r="PS481" s="160"/>
      <c r="PT481" s="160"/>
      <c r="PU481" s="160"/>
      <c r="PV481" s="160"/>
      <c r="PW481" s="160"/>
      <c r="PX481" s="160"/>
      <c r="PY481" s="160"/>
      <c r="PZ481" s="160"/>
      <c r="QA481" s="160"/>
      <c r="QB481" s="160"/>
      <c r="QC481" s="160"/>
      <c r="QD481" s="160"/>
      <c r="QE481" s="160"/>
      <c r="QF481" s="160"/>
      <c r="QG481" s="160"/>
      <c r="QH481" s="160"/>
      <c r="QI481" s="160"/>
      <c r="QJ481" s="160"/>
      <c r="QK481" s="160"/>
      <c r="QL481" s="160"/>
      <c r="QM481" s="160"/>
      <c r="QN481" s="160"/>
      <c r="QO481" s="160"/>
      <c r="QP481" s="160"/>
      <c r="QQ481" s="160"/>
      <c r="QR481" s="160"/>
      <c r="QS481" s="160"/>
      <c r="QT481" s="160"/>
      <c r="QU481" s="160"/>
      <c r="QV481" s="160"/>
      <c r="QW481" s="160"/>
      <c r="QX481" s="160"/>
      <c r="QY481" s="160"/>
      <c r="QZ481" s="160"/>
      <c r="RA481" s="160"/>
      <c r="RB481" s="160"/>
      <c r="RC481" s="160"/>
      <c r="RD481" s="160"/>
      <c r="RE481" s="160"/>
      <c r="RF481" s="160"/>
      <c r="RG481" s="160"/>
      <c r="RH481" s="160"/>
      <c r="RI481" s="160"/>
      <c r="RJ481" s="160"/>
      <c r="RK481" s="160"/>
      <c r="RL481" s="160"/>
      <c r="RM481" s="160"/>
      <c r="RN481" s="160"/>
      <c r="RO481" s="160"/>
      <c r="RP481" s="160"/>
      <c r="RQ481" s="160"/>
      <c r="RR481" s="160"/>
      <c r="RS481" s="160"/>
      <c r="RT481" s="160"/>
      <c r="RU481" s="160"/>
      <c r="RV481" s="160"/>
      <c r="RW481" s="160"/>
      <c r="RX481" s="160"/>
      <c r="RY481" s="160"/>
      <c r="RZ481" s="160"/>
      <c r="SA481" s="160"/>
      <c r="SB481" s="160"/>
      <c r="SC481" s="160"/>
      <c r="SD481" s="160"/>
      <c r="SE481" s="160"/>
      <c r="SF481" s="160"/>
      <c r="SG481" s="160"/>
      <c r="SH481" s="160"/>
      <c r="SI481" s="160"/>
      <c r="SJ481" s="160"/>
      <c r="SK481" s="160"/>
      <c r="SL481" s="160"/>
      <c r="SM481" s="160"/>
      <c r="SN481" s="160"/>
      <c r="SO481" s="160"/>
      <c r="SP481" s="160"/>
      <c r="SQ481" s="160"/>
      <c r="SR481" s="160"/>
      <c r="SS481" s="160"/>
      <c r="ST481" s="160"/>
      <c r="SU481" s="160"/>
      <c r="SV481" s="160"/>
      <c r="SW481" s="160"/>
      <c r="SX481" s="160"/>
      <c r="SY481" s="160"/>
      <c r="SZ481" s="160"/>
      <c r="TA481" s="160"/>
      <c r="TB481" s="160"/>
      <c r="TC481" s="160"/>
      <c r="TD481" s="160"/>
      <c r="TE481" s="160"/>
      <c r="TF481" s="160"/>
    </row>
    <row r="482" spans="1:526">
      <c r="A482" s="160"/>
      <c r="B482" s="160"/>
      <c r="C482" s="160"/>
      <c r="D482" s="160"/>
      <c r="E482" s="160"/>
      <c r="F482" s="160"/>
      <c r="G482" s="160"/>
      <c r="H482" s="160"/>
      <c r="I482" s="160"/>
      <c r="J482" s="160"/>
      <c r="K482" s="160"/>
      <c r="L482" s="160"/>
      <c r="M482" s="160"/>
      <c r="N482" s="160"/>
      <c r="O482" s="160"/>
      <c r="P482" s="160"/>
      <c r="Q482" s="160"/>
      <c r="R482" s="160"/>
      <c r="S482" s="160"/>
      <c r="T482" s="160"/>
      <c r="U482" s="160"/>
      <c r="V482" s="160"/>
      <c r="W482" s="160"/>
      <c r="X482" s="160"/>
      <c r="Y482" s="160"/>
      <c r="Z482" s="160"/>
      <c r="AA482" s="160"/>
      <c r="AB482" s="160"/>
      <c r="AC482" s="160"/>
      <c r="AD482" s="160"/>
      <c r="AE482" s="160"/>
      <c r="AF482" s="160"/>
      <c r="AG482" s="160"/>
      <c r="AH482" s="160"/>
      <c r="AI482" s="160"/>
      <c r="AJ482" s="160"/>
      <c r="AK482" s="160"/>
      <c r="AL482" s="160"/>
      <c r="AM482" s="160"/>
      <c r="AN482" s="160"/>
      <c r="AO482" s="160"/>
      <c r="AP482" s="160"/>
      <c r="AQ482" s="160"/>
      <c r="AR482" s="160"/>
      <c r="AS482" s="160"/>
      <c r="AT482" s="160"/>
      <c r="AU482" s="160"/>
      <c r="AV482" s="160"/>
      <c r="AW482" s="160"/>
      <c r="AX482" s="160"/>
      <c r="AY482" s="160"/>
      <c r="AZ482" s="160"/>
      <c r="BA482" s="160"/>
      <c r="BB482" s="160"/>
      <c r="BC482" s="160"/>
      <c r="BD482" s="160"/>
      <c r="BE482" s="160"/>
      <c r="BF482" s="160"/>
      <c r="BG482" s="160"/>
      <c r="BH482" s="160"/>
      <c r="BI482" s="160"/>
      <c r="BJ482" s="160"/>
      <c r="BK482" s="160"/>
      <c r="BL482" s="160"/>
      <c r="BM482" s="160"/>
      <c r="BN482" s="160"/>
      <c r="BO482" s="160"/>
      <c r="BP482" s="160"/>
      <c r="BQ482" s="160"/>
      <c r="BR482" s="160"/>
      <c r="BS482" s="160"/>
      <c r="BT482" s="160"/>
      <c r="BU482" s="160"/>
      <c r="BV482" s="160"/>
      <c r="BW482" s="160"/>
      <c r="BX482" s="160"/>
      <c r="BY482" s="160"/>
      <c r="BZ482" s="160"/>
      <c r="CA482" s="160"/>
      <c r="CB482" s="160"/>
      <c r="CC482" s="160"/>
      <c r="CD482" s="160"/>
      <c r="CE482" s="160"/>
      <c r="CF482" s="160"/>
      <c r="CG482" s="160"/>
      <c r="CH482" s="160"/>
      <c r="CI482" s="160"/>
      <c r="CJ482" s="160"/>
      <c r="CK482" s="160"/>
      <c r="CL482" s="160"/>
      <c r="CM482" s="160"/>
      <c r="CN482" s="160"/>
      <c r="CO482" s="160"/>
      <c r="CP482" s="160"/>
      <c r="CQ482" s="160"/>
      <c r="CR482" s="160"/>
      <c r="CS482" s="160"/>
      <c r="CT482" s="160"/>
      <c r="CU482" s="160"/>
      <c r="CV482" s="160"/>
      <c r="CW482" s="160"/>
      <c r="CX482" s="160"/>
      <c r="CY482" s="160"/>
      <c r="CZ482" s="160"/>
      <c r="DA482" s="160"/>
      <c r="DB482" s="160"/>
      <c r="DC482" s="160"/>
      <c r="DD482" s="160"/>
      <c r="DE482" s="160"/>
      <c r="DF482" s="160"/>
      <c r="DG482" s="160"/>
      <c r="DH482" s="160"/>
      <c r="DI482" s="160"/>
      <c r="DJ482" s="160"/>
      <c r="DK482" s="160"/>
      <c r="DL482" s="160"/>
      <c r="DM482" s="160"/>
      <c r="DN482" s="160"/>
      <c r="DO482" s="160"/>
      <c r="DP482" s="160"/>
      <c r="DQ482" s="160"/>
      <c r="DR482" s="160"/>
      <c r="DS482" s="160"/>
      <c r="DT482" s="160"/>
      <c r="DU482" s="160"/>
      <c r="DV482" s="160"/>
      <c r="DW482" s="160"/>
      <c r="DX482" s="160"/>
      <c r="DY482" s="160"/>
      <c r="DZ482" s="160"/>
      <c r="EA482" s="160"/>
      <c r="EB482" s="160"/>
      <c r="EC482" s="160"/>
      <c r="ED482" s="160"/>
      <c r="EE482" s="160"/>
      <c r="EF482" s="160"/>
      <c r="EG482" s="160"/>
      <c r="EH482" s="160"/>
      <c r="EI482" s="160"/>
      <c r="EJ482" s="160"/>
      <c r="EK482" s="160"/>
      <c r="EL482" s="160"/>
      <c r="EM482" s="160"/>
      <c r="EN482" s="160"/>
      <c r="EO482" s="160"/>
      <c r="EP482" s="160"/>
      <c r="EQ482" s="160"/>
      <c r="ER482" s="160"/>
      <c r="ES482" s="160"/>
      <c r="ET482" s="160"/>
      <c r="EU482" s="160"/>
      <c r="EV482" s="160"/>
      <c r="EW482" s="160"/>
      <c r="EX482" s="160"/>
      <c r="EY482" s="160"/>
      <c r="EZ482" s="160"/>
      <c r="FA482" s="160"/>
      <c r="FB482" s="160"/>
      <c r="FC482" s="160"/>
      <c r="FD482" s="160"/>
      <c r="FE482" s="160"/>
      <c r="FF482" s="160"/>
      <c r="FG482" s="160"/>
      <c r="FH482" s="160"/>
      <c r="FI482" s="160"/>
      <c r="FJ482" s="160"/>
      <c r="FK482" s="160"/>
      <c r="FL482" s="160"/>
      <c r="FM482" s="160"/>
      <c r="FN482" s="160"/>
      <c r="FO482" s="160"/>
      <c r="FP482" s="160"/>
      <c r="FQ482" s="160"/>
      <c r="FR482" s="160"/>
      <c r="FS482" s="160"/>
      <c r="FT482" s="160"/>
      <c r="FU482" s="160"/>
      <c r="FV482" s="160"/>
      <c r="FW482" s="160"/>
      <c r="FX482" s="160"/>
      <c r="FY482" s="160"/>
      <c r="FZ482" s="160"/>
      <c r="GA482" s="160"/>
      <c r="GB482" s="160"/>
      <c r="GC482" s="160"/>
      <c r="GD482" s="160"/>
      <c r="GE482" s="160"/>
      <c r="GF482" s="160"/>
      <c r="GG482" s="160"/>
      <c r="GH482" s="160"/>
      <c r="GI482" s="160"/>
      <c r="GJ482" s="160"/>
      <c r="GK482" s="160"/>
      <c r="GL482" s="160"/>
      <c r="GM482" s="160"/>
      <c r="GN482" s="160"/>
      <c r="GO482" s="160"/>
      <c r="GP482" s="160"/>
      <c r="GQ482" s="160"/>
      <c r="GR482" s="160"/>
      <c r="GS482" s="160"/>
      <c r="GT482" s="160"/>
      <c r="GU482" s="160"/>
      <c r="GV482" s="160"/>
      <c r="GW482" s="160"/>
      <c r="GX482" s="160"/>
      <c r="GY482" s="160"/>
      <c r="GZ482" s="160"/>
      <c r="HA482" s="160"/>
      <c r="HB482" s="160"/>
      <c r="HC482" s="160"/>
      <c r="HD482" s="160"/>
      <c r="HE482" s="160"/>
      <c r="HF482" s="160"/>
      <c r="HG482" s="160"/>
      <c r="HH482" s="160"/>
      <c r="HI482" s="160"/>
      <c r="HJ482" s="160"/>
      <c r="HK482" s="160"/>
      <c r="HL482" s="160"/>
      <c r="HM482" s="160"/>
      <c r="HN482" s="160"/>
      <c r="HO482" s="160"/>
      <c r="HP482" s="160"/>
      <c r="HQ482" s="160"/>
      <c r="HR482" s="160"/>
      <c r="HS482" s="160"/>
      <c r="HT482" s="160"/>
      <c r="HU482" s="160"/>
      <c r="HV482" s="160"/>
      <c r="HW482" s="160"/>
      <c r="HX482" s="160"/>
      <c r="HY482" s="160"/>
      <c r="HZ482" s="160"/>
      <c r="IA482" s="160"/>
      <c r="IB482" s="160"/>
      <c r="IC482" s="160"/>
      <c r="ID482" s="160"/>
      <c r="IE482" s="160"/>
      <c r="IF482" s="160"/>
      <c r="IG482" s="160"/>
      <c r="IH482" s="160"/>
      <c r="II482" s="160"/>
      <c r="IJ482" s="160"/>
      <c r="IK482" s="160"/>
      <c r="IL482" s="160"/>
      <c r="IM482" s="160"/>
      <c r="IN482" s="160"/>
      <c r="IO482" s="160"/>
      <c r="IP482" s="160"/>
      <c r="IQ482" s="160"/>
      <c r="IR482" s="160"/>
      <c r="IS482" s="160"/>
      <c r="IT482" s="160"/>
      <c r="IU482" s="160"/>
      <c r="IV482" s="160"/>
      <c r="IW482" s="160"/>
      <c r="IX482" s="160"/>
      <c r="IY482" s="160"/>
      <c r="IZ482" s="160"/>
      <c r="JA482" s="160"/>
      <c r="JB482" s="160"/>
      <c r="JC482" s="160"/>
      <c r="JD482" s="160"/>
      <c r="JE482" s="160"/>
      <c r="JF482" s="160"/>
      <c r="JG482" s="160"/>
      <c r="JH482" s="160"/>
      <c r="JI482" s="160"/>
      <c r="JJ482" s="160"/>
      <c r="JK482" s="160"/>
      <c r="JL482" s="160"/>
      <c r="JM482" s="160"/>
      <c r="JN482" s="160"/>
      <c r="JO482" s="160"/>
      <c r="JP482" s="160"/>
      <c r="JQ482" s="160"/>
      <c r="JR482" s="160"/>
      <c r="JS482" s="160"/>
      <c r="JT482" s="160"/>
      <c r="JU482" s="160"/>
      <c r="JV482" s="160"/>
      <c r="JW482" s="160"/>
      <c r="JX482" s="160"/>
      <c r="JY482" s="160"/>
      <c r="JZ482" s="160"/>
      <c r="KA482" s="160"/>
      <c r="KB482" s="160"/>
      <c r="KC482" s="160"/>
      <c r="KD482" s="160"/>
      <c r="KE482" s="160"/>
      <c r="KF482" s="160"/>
      <c r="KG482" s="160"/>
      <c r="KH482" s="160"/>
      <c r="KI482" s="160"/>
      <c r="KJ482" s="160"/>
      <c r="KK482" s="160"/>
      <c r="KL482" s="160"/>
      <c r="KM482" s="160"/>
      <c r="KN482" s="160"/>
      <c r="KO482" s="160"/>
      <c r="KP482" s="160"/>
      <c r="KQ482" s="160"/>
      <c r="KR482" s="160"/>
      <c r="KS482" s="160"/>
      <c r="KT482" s="160"/>
      <c r="KU482" s="160"/>
      <c r="KV482" s="160"/>
      <c r="KW482" s="160"/>
      <c r="KX482" s="160"/>
      <c r="KY482" s="160"/>
      <c r="KZ482" s="160"/>
      <c r="LA482" s="160"/>
      <c r="LB482" s="160"/>
      <c r="LC482" s="160"/>
      <c r="LD482" s="160"/>
      <c r="LE482" s="160"/>
      <c r="LF482" s="160"/>
      <c r="LG482" s="160"/>
      <c r="LH482" s="160"/>
      <c r="LI482" s="160"/>
      <c r="LJ482" s="160"/>
      <c r="LK482" s="160"/>
      <c r="LL482" s="160"/>
      <c r="LM482" s="160"/>
      <c r="LN482" s="160"/>
      <c r="LO482" s="160"/>
      <c r="LP482" s="160"/>
      <c r="LQ482" s="160"/>
      <c r="LR482" s="160"/>
      <c r="LS482" s="160"/>
      <c r="LT482" s="160"/>
      <c r="LU482" s="160"/>
      <c r="LV482" s="160"/>
      <c r="LW482" s="160"/>
      <c r="LX482" s="160"/>
      <c r="LY482" s="160"/>
      <c r="LZ482" s="160"/>
      <c r="MA482" s="160"/>
      <c r="MB482" s="160"/>
      <c r="MC482" s="160"/>
      <c r="MD482" s="160"/>
      <c r="ME482" s="160"/>
      <c r="MF482" s="160"/>
      <c r="MG482" s="160"/>
      <c r="MH482" s="160"/>
      <c r="MI482" s="160"/>
      <c r="MJ482" s="160"/>
      <c r="MK482" s="160"/>
      <c r="ML482" s="160"/>
      <c r="MM482" s="160"/>
      <c r="MN482" s="160"/>
      <c r="MO482" s="160"/>
      <c r="MP482" s="160"/>
      <c r="MQ482" s="160"/>
      <c r="MR482" s="160"/>
      <c r="MS482" s="160"/>
      <c r="MT482" s="160"/>
      <c r="MU482" s="160"/>
      <c r="MV482" s="160"/>
      <c r="MW482" s="160"/>
      <c r="MX482" s="160"/>
      <c r="MY482" s="160"/>
      <c r="MZ482" s="160"/>
      <c r="NA482" s="160"/>
      <c r="NB482" s="160"/>
      <c r="NC482" s="160"/>
      <c r="ND482" s="160"/>
      <c r="NE482" s="160"/>
      <c r="NF482" s="160"/>
      <c r="NG482" s="160"/>
      <c r="NH482" s="160"/>
      <c r="NI482" s="160"/>
      <c r="NJ482" s="160"/>
      <c r="NK482" s="160"/>
      <c r="NL482" s="160"/>
      <c r="NM482" s="160"/>
      <c r="NN482" s="160"/>
      <c r="NO482" s="160"/>
      <c r="NP482" s="160"/>
      <c r="NQ482" s="160"/>
      <c r="NR482" s="160"/>
      <c r="NS482" s="160"/>
      <c r="NT482" s="160"/>
      <c r="NU482" s="160"/>
      <c r="NV482" s="160"/>
      <c r="NW482" s="160"/>
      <c r="NX482" s="160"/>
      <c r="NY482" s="160"/>
      <c r="NZ482" s="160"/>
      <c r="OA482" s="160"/>
      <c r="OB482" s="160"/>
      <c r="OC482" s="160"/>
      <c r="OD482" s="160"/>
      <c r="OE482" s="160"/>
      <c r="OF482" s="160"/>
      <c r="OG482" s="160"/>
      <c r="OH482" s="160"/>
      <c r="OI482" s="160"/>
      <c r="OJ482" s="160"/>
      <c r="OK482" s="160"/>
      <c r="OL482" s="160"/>
      <c r="OM482" s="160"/>
      <c r="ON482" s="160"/>
      <c r="OO482" s="160"/>
      <c r="OP482" s="160"/>
      <c r="OQ482" s="160"/>
      <c r="OR482" s="160"/>
      <c r="OS482" s="160"/>
      <c r="OT482" s="160"/>
      <c r="OU482" s="160"/>
      <c r="OV482" s="160"/>
      <c r="OW482" s="160"/>
      <c r="OX482" s="160"/>
      <c r="OY482" s="160"/>
      <c r="OZ482" s="160"/>
      <c r="PA482" s="160"/>
      <c r="PB482" s="160"/>
      <c r="PC482" s="160"/>
      <c r="PD482" s="160"/>
      <c r="PE482" s="160"/>
      <c r="PF482" s="160"/>
      <c r="PG482" s="160"/>
      <c r="PH482" s="160"/>
      <c r="PI482" s="160"/>
      <c r="PJ482" s="160"/>
      <c r="PK482" s="160"/>
      <c r="PL482" s="160"/>
      <c r="PM482" s="160"/>
      <c r="PN482" s="160"/>
      <c r="PO482" s="160"/>
      <c r="PP482" s="160"/>
      <c r="PQ482" s="160"/>
      <c r="PR482" s="160"/>
      <c r="PS482" s="160"/>
      <c r="PT482" s="160"/>
      <c r="PU482" s="160"/>
      <c r="PV482" s="160"/>
      <c r="PW482" s="160"/>
      <c r="PX482" s="160"/>
      <c r="PY482" s="160"/>
      <c r="PZ482" s="160"/>
      <c r="QA482" s="160"/>
      <c r="QB482" s="160"/>
      <c r="QC482" s="160"/>
      <c r="QD482" s="160"/>
      <c r="QE482" s="160"/>
      <c r="QF482" s="160"/>
      <c r="QG482" s="160"/>
      <c r="QH482" s="160"/>
      <c r="QI482" s="160"/>
      <c r="QJ482" s="160"/>
      <c r="QK482" s="160"/>
      <c r="QL482" s="160"/>
      <c r="QM482" s="160"/>
      <c r="QN482" s="160"/>
      <c r="QO482" s="160"/>
      <c r="QP482" s="160"/>
      <c r="QQ482" s="160"/>
      <c r="QR482" s="160"/>
      <c r="QS482" s="160"/>
      <c r="QT482" s="160"/>
      <c r="QU482" s="160"/>
      <c r="QV482" s="160"/>
      <c r="QW482" s="160"/>
      <c r="QX482" s="160"/>
      <c r="QY482" s="160"/>
      <c r="QZ482" s="160"/>
      <c r="RA482" s="160"/>
      <c r="RB482" s="160"/>
      <c r="RC482" s="160"/>
      <c r="RD482" s="160"/>
      <c r="RE482" s="160"/>
      <c r="RF482" s="160"/>
      <c r="RG482" s="160"/>
      <c r="RH482" s="160"/>
      <c r="RI482" s="160"/>
      <c r="RJ482" s="160"/>
      <c r="RK482" s="160"/>
      <c r="RL482" s="160"/>
      <c r="RM482" s="160"/>
      <c r="RN482" s="160"/>
      <c r="RO482" s="160"/>
      <c r="RP482" s="160"/>
      <c r="RQ482" s="160"/>
      <c r="RR482" s="160"/>
      <c r="RS482" s="160"/>
      <c r="RT482" s="160"/>
      <c r="RU482" s="160"/>
      <c r="RV482" s="160"/>
      <c r="RW482" s="160"/>
      <c r="RX482" s="160"/>
      <c r="RY482" s="160"/>
      <c r="RZ482" s="160"/>
      <c r="SA482" s="160"/>
      <c r="SB482" s="160"/>
      <c r="SC482" s="160"/>
      <c r="SD482" s="160"/>
      <c r="SE482" s="160"/>
      <c r="SF482" s="160"/>
      <c r="SG482" s="160"/>
      <c r="SH482" s="160"/>
      <c r="SI482" s="160"/>
      <c r="SJ482" s="160"/>
      <c r="SK482" s="160"/>
      <c r="SL482" s="160"/>
      <c r="SM482" s="160"/>
      <c r="SN482" s="160"/>
      <c r="SO482" s="160"/>
      <c r="SP482" s="160"/>
      <c r="SQ482" s="160"/>
      <c r="SR482" s="160"/>
      <c r="SS482" s="160"/>
      <c r="ST482" s="160"/>
      <c r="SU482" s="160"/>
      <c r="SV482" s="160"/>
      <c r="SW482" s="160"/>
      <c r="SX482" s="160"/>
      <c r="SY482" s="160"/>
      <c r="SZ482" s="160"/>
      <c r="TA482" s="160"/>
      <c r="TB482" s="160"/>
      <c r="TC482" s="160"/>
      <c r="TD482" s="160"/>
      <c r="TE482" s="160"/>
      <c r="TF482" s="160"/>
    </row>
    <row r="483" spans="1:526">
      <c r="A483" s="160"/>
      <c r="B483" s="160"/>
      <c r="C483" s="160"/>
      <c r="D483" s="160"/>
      <c r="E483" s="160"/>
      <c r="F483" s="160"/>
      <c r="G483" s="160"/>
      <c r="H483" s="160"/>
      <c r="I483" s="160"/>
      <c r="J483" s="160"/>
      <c r="K483" s="160"/>
      <c r="L483" s="160"/>
      <c r="M483" s="160"/>
      <c r="N483" s="160"/>
      <c r="O483" s="160"/>
      <c r="P483" s="160"/>
      <c r="Q483" s="160"/>
      <c r="R483" s="160"/>
      <c r="S483" s="160"/>
      <c r="T483" s="160"/>
      <c r="U483" s="160"/>
      <c r="V483" s="160"/>
      <c r="W483" s="160"/>
      <c r="X483" s="160"/>
      <c r="Y483" s="160"/>
      <c r="Z483" s="160"/>
      <c r="AA483" s="160"/>
      <c r="AB483" s="160"/>
      <c r="AC483" s="160"/>
      <c r="AD483" s="160"/>
      <c r="AE483" s="160"/>
      <c r="AF483" s="160"/>
      <c r="AG483" s="160"/>
      <c r="AH483" s="160"/>
      <c r="AI483" s="160"/>
      <c r="AJ483" s="160"/>
      <c r="AK483" s="160"/>
      <c r="AL483" s="160"/>
      <c r="AM483" s="160"/>
      <c r="AN483" s="160"/>
      <c r="AO483" s="160"/>
      <c r="AP483" s="160"/>
      <c r="AQ483" s="160"/>
      <c r="AR483" s="160"/>
      <c r="AS483" s="160"/>
      <c r="AT483" s="160"/>
      <c r="AU483" s="160"/>
      <c r="AV483" s="160"/>
      <c r="AW483" s="160"/>
      <c r="AX483" s="160"/>
      <c r="AY483" s="160"/>
      <c r="AZ483" s="160"/>
      <c r="BA483" s="160"/>
      <c r="BB483" s="160"/>
      <c r="BC483" s="160"/>
      <c r="BD483" s="160"/>
      <c r="BE483" s="160"/>
      <c r="BF483" s="160"/>
      <c r="BG483" s="160"/>
      <c r="BH483" s="160"/>
      <c r="BI483" s="160"/>
      <c r="BJ483" s="160"/>
      <c r="BK483" s="160"/>
      <c r="BL483" s="160"/>
      <c r="BM483" s="160"/>
      <c r="BN483" s="160"/>
      <c r="BO483" s="160"/>
      <c r="BP483" s="160"/>
      <c r="BQ483" s="160"/>
      <c r="BR483" s="160"/>
      <c r="BS483" s="160"/>
      <c r="BT483" s="160"/>
      <c r="BU483" s="160"/>
      <c r="BV483" s="160"/>
      <c r="BW483" s="160"/>
      <c r="BX483" s="160"/>
      <c r="BY483" s="160"/>
      <c r="BZ483" s="160"/>
      <c r="CA483" s="160"/>
      <c r="CB483" s="160"/>
      <c r="CC483" s="160"/>
      <c r="CD483" s="160"/>
      <c r="CE483" s="160"/>
      <c r="CF483" s="160"/>
      <c r="CG483" s="160"/>
      <c r="CH483" s="160"/>
      <c r="CI483" s="160"/>
      <c r="CJ483" s="160"/>
      <c r="CK483" s="160"/>
      <c r="CL483" s="160"/>
      <c r="CM483" s="160"/>
      <c r="CN483" s="160"/>
      <c r="CO483" s="160"/>
      <c r="CP483" s="160"/>
      <c r="CQ483" s="160"/>
      <c r="CR483" s="160"/>
      <c r="CS483" s="160"/>
      <c r="CT483" s="160"/>
      <c r="CU483" s="160"/>
      <c r="CV483" s="160"/>
      <c r="CW483" s="160"/>
      <c r="CX483" s="160"/>
      <c r="CY483" s="160"/>
      <c r="CZ483" s="160"/>
      <c r="DA483" s="160"/>
      <c r="DB483" s="160"/>
      <c r="DC483" s="160"/>
      <c r="DD483" s="160"/>
      <c r="DE483" s="160"/>
      <c r="DF483" s="160"/>
      <c r="DG483" s="160"/>
      <c r="DH483" s="160"/>
      <c r="DI483" s="160"/>
      <c r="DJ483" s="160"/>
      <c r="DK483" s="160"/>
      <c r="DL483" s="160"/>
      <c r="DM483" s="160"/>
      <c r="DN483" s="160"/>
      <c r="DO483" s="160"/>
      <c r="DP483" s="160"/>
      <c r="DQ483" s="160"/>
      <c r="DR483" s="160"/>
      <c r="DS483" s="160"/>
      <c r="DT483" s="160"/>
      <c r="DU483" s="160"/>
      <c r="DV483" s="160"/>
      <c r="DW483" s="160"/>
      <c r="DX483" s="160"/>
      <c r="DY483" s="160"/>
      <c r="DZ483" s="160"/>
      <c r="EA483" s="160"/>
      <c r="EB483" s="160"/>
      <c r="EC483" s="160"/>
      <c r="ED483" s="160"/>
      <c r="EE483" s="160"/>
      <c r="EF483" s="160"/>
      <c r="EG483" s="160"/>
      <c r="EH483" s="160"/>
      <c r="EI483" s="160"/>
      <c r="EJ483" s="160"/>
      <c r="EK483" s="160"/>
      <c r="EL483" s="160"/>
      <c r="EM483" s="160"/>
      <c r="EN483" s="160"/>
      <c r="EO483" s="160"/>
      <c r="EP483" s="160"/>
      <c r="EQ483" s="160"/>
      <c r="ER483" s="160"/>
      <c r="ES483" s="160"/>
      <c r="ET483" s="160"/>
      <c r="EU483" s="160"/>
      <c r="EV483" s="160"/>
      <c r="EW483" s="160"/>
      <c r="EX483" s="160"/>
      <c r="EY483" s="160"/>
      <c r="EZ483" s="160"/>
      <c r="FA483" s="160"/>
      <c r="FB483" s="160"/>
      <c r="FC483" s="160"/>
      <c r="FD483" s="160"/>
      <c r="FE483" s="160"/>
      <c r="FF483" s="160"/>
      <c r="FG483" s="160"/>
      <c r="FH483" s="160"/>
      <c r="FI483" s="160"/>
      <c r="FJ483" s="160"/>
      <c r="FK483" s="160"/>
      <c r="FL483" s="160"/>
      <c r="FM483" s="160"/>
      <c r="FN483" s="160"/>
      <c r="FO483" s="160"/>
      <c r="FP483" s="160"/>
      <c r="FQ483" s="160"/>
      <c r="FR483" s="160"/>
      <c r="FS483" s="160"/>
      <c r="FT483" s="160"/>
      <c r="FU483" s="160"/>
      <c r="FV483" s="160"/>
      <c r="FW483" s="160"/>
      <c r="FX483" s="160"/>
      <c r="FY483" s="160"/>
      <c r="FZ483" s="160"/>
      <c r="GA483" s="160"/>
      <c r="GB483" s="160"/>
      <c r="GC483" s="160"/>
      <c r="GD483" s="160"/>
      <c r="GE483" s="160"/>
      <c r="GF483" s="160"/>
      <c r="GG483" s="160"/>
      <c r="GH483" s="160"/>
      <c r="GI483" s="160"/>
      <c r="GJ483" s="160"/>
      <c r="GK483" s="160"/>
      <c r="GL483" s="160"/>
      <c r="GM483" s="160"/>
      <c r="GN483" s="160"/>
      <c r="GO483" s="160"/>
      <c r="GP483" s="160"/>
      <c r="GQ483" s="160"/>
      <c r="GR483" s="160"/>
      <c r="GS483" s="160"/>
      <c r="GT483" s="160"/>
      <c r="GU483" s="160"/>
      <c r="GV483" s="160"/>
      <c r="GW483" s="160"/>
      <c r="GX483" s="160"/>
      <c r="GY483" s="160"/>
      <c r="GZ483" s="160"/>
      <c r="HA483" s="160"/>
      <c r="HB483" s="160"/>
      <c r="HC483" s="160"/>
      <c r="HD483" s="160"/>
      <c r="HE483" s="160"/>
      <c r="HF483" s="160"/>
      <c r="HG483" s="160"/>
      <c r="HH483" s="160"/>
      <c r="HI483" s="160"/>
      <c r="HJ483" s="160"/>
      <c r="HK483" s="160"/>
      <c r="HL483" s="160"/>
      <c r="HM483" s="160"/>
      <c r="HN483" s="160"/>
      <c r="HO483" s="160"/>
      <c r="HP483" s="160"/>
      <c r="HQ483" s="160"/>
      <c r="HR483" s="160"/>
      <c r="HS483" s="160"/>
      <c r="HT483" s="160"/>
      <c r="HU483" s="160"/>
      <c r="HV483" s="160"/>
      <c r="HW483" s="160"/>
      <c r="HX483" s="160"/>
      <c r="HY483" s="160"/>
      <c r="HZ483" s="160"/>
      <c r="IA483" s="160"/>
      <c r="IB483" s="160"/>
      <c r="IC483" s="160"/>
      <c r="ID483" s="160"/>
      <c r="IE483" s="160"/>
      <c r="IF483" s="160"/>
      <c r="IG483" s="160"/>
      <c r="IH483" s="160"/>
      <c r="II483" s="160"/>
      <c r="IJ483" s="160"/>
      <c r="IK483" s="160"/>
      <c r="IL483" s="160"/>
      <c r="IM483" s="160"/>
      <c r="IN483" s="160"/>
      <c r="IO483" s="160"/>
      <c r="IP483" s="160"/>
      <c r="IQ483" s="160"/>
      <c r="IR483" s="160"/>
      <c r="IS483" s="160"/>
      <c r="IT483" s="160"/>
      <c r="IU483" s="160"/>
      <c r="IV483" s="160"/>
      <c r="IW483" s="160"/>
      <c r="IX483" s="160"/>
      <c r="IY483" s="160"/>
      <c r="IZ483" s="160"/>
      <c r="JA483" s="160"/>
      <c r="JB483" s="160"/>
      <c r="JC483" s="160"/>
      <c r="JD483" s="160"/>
      <c r="JE483" s="160"/>
      <c r="JF483" s="160"/>
      <c r="JG483" s="160"/>
      <c r="JH483" s="160"/>
      <c r="JI483" s="160"/>
      <c r="JJ483" s="160"/>
      <c r="JK483" s="160"/>
      <c r="JL483" s="160"/>
      <c r="JM483" s="160"/>
      <c r="JN483" s="160"/>
      <c r="JO483" s="160"/>
      <c r="JP483" s="160"/>
      <c r="JQ483" s="160"/>
      <c r="JR483" s="160"/>
      <c r="JS483" s="160"/>
      <c r="JT483" s="160"/>
      <c r="JU483" s="160"/>
      <c r="JV483" s="160"/>
      <c r="JW483" s="160"/>
      <c r="JX483" s="160"/>
      <c r="JY483" s="160"/>
      <c r="JZ483" s="160"/>
      <c r="KA483" s="160"/>
      <c r="KB483" s="160"/>
      <c r="KC483" s="160"/>
      <c r="KD483" s="160"/>
      <c r="KE483" s="160"/>
      <c r="KF483" s="160"/>
      <c r="KG483" s="160"/>
      <c r="KH483" s="160"/>
      <c r="KI483" s="160"/>
      <c r="KJ483" s="160"/>
      <c r="KK483" s="160"/>
      <c r="KL483" s="160"/>
      <c r="KM483" s="160"/>
      <c r="KN483" s="160"/>
      <c r="KO483" s="160"/>
      <c r="KP483" s="160"/>
      <c r="KQ483" s="160"/>
      <c r="KR483" s="160"/>
      <c r="KS483" s="160"/>
      <c r="KT483" s="160"/>
      <c r="KU483" s="160"/>
      <c r="KV483" s="160"/>
      <c r="KW483" s="160"/>
      <c r="KX483" s="160"/>
      <c r="KY483" s="160"/>
      <c r="KZ483" s="160"/>
      <c r="LA483" s="160"/>
      <c r="LB483" s="160"/>
      <c r="LC483" s="160"/>
      <c r="LD483" s="160"/>
      <c r="LE483" s="160"/>
      <c r="LF483" s="160"/>
      <c r="LG483" s="160"/>
      <c r="LH483" s="160"/>
      <c r="LI483" s="160"/>
      <c r="LJ483" s="160"/>
      <c r="LK483" s="160"/>
      <c r="LL483" s="160"/>
      <c r="LM483" s="160"/>
      <c r="LN483" s="160"/>
      <c r="LO483" s="160"/>
      <c r="LP483" s="160"/>
      <c r="LQ483" s="160"/>
      <c r="LR483" s="160"/>
      <c r="LS483" s="160"/>
      <c r="LT483" s="160"/>
      <c r="LU483" s="160"/>
      <c r="LV483" s="160"/>
      <c r="LW483" s="160"/>
      <c r="LX483" s="160"/>
      <c r="LY483" s="160"/>
      <c r="LZ483" s="160"/>
      <c r="MA483" s="160"/>
      <c r="MB483" s="160"/>
      <c r="MC483" s="160"/>
      <c r="MD483" s="160"/>
      <c r="ME483" s="160"/>
      <c r="MF483" s="160"/>
      <c r="MG483" s="160"/>
      <c r="MH483" s="160"/>
      <c r="MI483" s="160"/>
      <c r="MJ483" s="160"/>
      <c r="MK483" s="160"/>
      <c r="ML483" s="160"/>
      <c r="MM483" s="160"/>
      <c r="MN483" s="160"/>
      <c r="MO483" s="160"/>
      <c r="MP483" s="160"/>
      <c r="MQ483" s="160"/>
      <c r="MR483" s="160"/>
      <c r="MS483" s="160"/>
      <c r="MT483" s="160"/>
      <c r="MU483" s="160"/>
      <c r="MV483" s="160"/>
      <c r="MW483" s="160"/>
      <c r="MX483" s="160"/>
      <c r="MY483" s="160"/>
      <c r="MZ483" s="160"/>
      <c r="NA483" s="160"/>
      <c r="NB483" s="160"/>
      <c r="NC483" s="160"/>
      <c r="ND483" s="160"/>
      <c r="NE483" s="160"/>
      <c r="NF483" s="160"/>
      <c r="NG483" s="160"/>
      <c r="NH483" s="160"/>
      <c r="NI483" s="160"/>
      <c r="NJ483" s="160"/>
      <c r="NK483" s="160"/>
      <c r="NL483" s="160"/>
      <c r="NM483" s="160"/>
      <c r="NN483" s="160"/>
      <c r="NO483" s="160"/>
      <c r="NP483" s="160"/>
      <c r="NQ483" s="160"/>
      <c r="NR483" s="160"/>
      <c r="NS483" s="160"/>
      <c r="NT483" s="160"/>
      <c r="NU483" s="160"/>
      <c r="NV483" s="160"/>
      <c r="NW483" s="160"/>
      <c r="NX483" s="160"/>
      <c r="NY483" s="160"/>
      <c r="NZ483" s="160"/>
      <c r="OA483" s="160"/>
      <c r="OB483" s="160"/>
      <c r="OC483" s="160"/>
      <c r="OD483" s="160"/>
      <c r="OE483" s="160"/>
      <c r="OF483" s="160"/>
      <c r="OG483" s="160"/>
      <c r="OH483" s="160"/>
      <c r="OI483" s="160"/>
      <c r="OJ483" s="160"/>
      <c r="OK483" s="160"/>
      <c r="OL483" s="160"/>
      <c r="OM483" s="160"/>
      <c r="ON483" s="160"/>
      <c r="OO483" s="160"/>
      <c r="OP483" s="160"/>
      <c r="OQ483" s="160"/>
      <c r="OR483" s="160"/>
      <c r="OS483" s="160"/>
      <c r="OT483" s="160"/>
      <c r="OU483" s="160"/>
      <c r="OV483" s="160"/>
      <c r="OW483" s="160"/>
      <c r="OX483" s="160"/>
      <c r="OY483" s="160"/>
      <c r="OZ483" s="160"/>
      <c r="PA483" s="160"/>
      <c r="PB483" s="160"/>
      <c r="PC483" s="160"/>
      <c r="PD483" s="160"/>
      <c r="PE483" s="160"/>
      <c r="PF483" s="160"/>
      <c r="PG483" s="160"/>
      <c r="PH483" s="160"/>
      <c r="PI483" s="160"/>
      <c r="PJ483" s="160"/>
      <c r="PK483" s="160"/>
      <c r="PL483" s="160"/>
      <c r="PM483" s="160"/>
      <c r="PN483" s="160"/>
      <c r="PO483" s="160"/>
      <c r="PP483" s="160"/>
      <c r="PQ483" s="160"/>
      <c r="PR483" s="160"/>
      <c r="PS483" s="160"/>
      <c r="PT483" s="160"/>
      <c r="PU483" s="160"/>
      <c r="PV483" s="160"/>
      <c r="PW483" s="160"/>
      <c r="PX483" s="160"/>
      <c r="PY483" s="160"/>
      <c r="PZ483" s="160"/>
      <c r="QA483" s="160"/>
      <c r="QB483" s="160"/>
      <c r="QC483" s="160"/>
      <c r="QD483" s="160"/>
      <c r="QE483" s="160"/>
      <c r="QF483" s="160"/>
      <c r="QG483" s="160"/>
      <c r="QH483" s="160"/>
      <c r="QI483" s="160"/>
      <c r="QJ483" s="160"/>
      <c r="QK483" s="160"/>
      <c r="QL483" s="160"/>
      <c r="QM483" s="160"/>
      <c r="QN483" s="160"/>
      <c r="QO483" s="160"/>
      <c r="QP483" s="160"/>
      <c r="QQ483" s="160"/>
      <c r="QR483" s="160"/>
      <c r="QS483" s="160"/>
      <c r="QT483" s="160"/>
      <c r="QU483" s="160"/>
      <c r="QV483" s="160"/>
      <c r="QW483" s="160"/>
      <c r="QX483" s="160"/>
      <c r="QY483" s="160"/>
      <c r="QZ483" s="160"/>
      <c r="RA483" s="160"/>
      <c r="RB483" s="160"/>
      <c r="RC483" s="160"/>
      <c r="RD483" s="160"/>
      <c r="RE483" s="160"/>
      <c r="RF483" s="160"/>
      <c r="RG483" s="160"/>
      <c r="RH483" s="160"/>
      <c r="RI483" s="160"/>
      <c r="RJ483" s="160"/>
      <c r="RK483" s="160"/>
      <c r="RL483" s="160"/>
      <c r="RM483" s="160"/>
      <c r="RN483" s="160"/>
      <c r="RO483" s="160"/>
      <c r="RP483" s="160"/>
      <c r="RQ483" s="160"/>
      <c r="RR483" s="160"/>
      <c r="RS483" s="160"/>
      <c r="RT483" s="160"/>
      <c r="RU483" s="160"/>
      <c r="RV483" s="160"/>
      <c r="RW483" s="160"/>
      <c r="RX483" s="160"/>
      <c r="RY483" s="160"/>
      <c r="RZ483" s="160"/>
      <c r="SA483" s="160"/>
      <c r="SB483" s="160"/>
      <c r="SC483" s="160"/>
      <c r="SD483" s="160"/>
      <c r="SE483" s="160"/>
      <c r="SF483" s="160"/>
      <c r="SG483" s="160"/>
      <c r="SH483" s="160"/>
      <c r="SI483" s="160"/>
      <c r="SJ483" s="160"/>
      <c r="SK483" s="160"/>
      <c r="SL483" s="160"/>
      <c r="SM483" s="160"/>
      <c r="SN483" s="160"/>
      <c r="SO483" s="160"/>
      <c r="SP483" s="160"/>
      <c r="SQ483" s="160"/>
      <c r="SR483" s="160"/>
      <c r="SS483" s="160"/>
      <c r="ST483" s="160"/>
      <c r="SU483" s="160"/>
      <c r="SV483" s="160"/>
      <c r="SW483" s="160"/>
      <c r="SX483" s="160"/>
      <c r="SY483" s="160"/>
      <c r="SZ483" s="160"/>
      <c r="TA483" s="160"/>
      <c r="TB483" s="160"/>
      <c r="TC483" s="160"/>
      <c r="TD483" s="160"/>
      <c r="TE483" s="160"/>
      <c r="TF483" s="160"/>
    </row>
    <row r="484" spans="1:526">
      <c r="A484" s="160"/>
      <c r="B484" s="160"/>
      <c r="C484" s="160"/>
      <c r="D484" s="160"/>
      <c r="E484" s="160"/>
      <c r="F484" s="160"/>
      <c r="G484" s="160"/>
      <c r="H484" s="160"/>
      <c r="I484" s="160"/>
      <c r="J484" s="160"/>
      <c r="K484" s="160"/>
      <c r="L484" s="160"/>
      <c r="M484" s="160"/>
      <c r="N484" s="160"/>
      <c r="O484" s="160"/>
      <c r="P484" s="160"/>
      <c r="Q484" s="160"/>
      <c r="R484" s="160"/>
      <c r="S484" s="160"/>
      <c r="T484" s="160"/>
      <c r="U484" s="160"/>
      <c r="V484" s="160"/>
      <c r="W484" s="160"/>
      <c r="X484" s="160"/>
      <c r="Y484" s="160"/>
      <c r="Z484" s="160"/>
      <c r="AA484" s="160"/>
      <c r="AB484" s="160"/>
      <c r="AC484" s="160"/>
      <c r="AD484" s="160"/>
      <c r="AE484" s="160"/>
      <c r="AF484" s="160"/>
      <c r="AG484" s="160"/>
      <c r="AH484" s="160"/>
      <c r="AI484" s="160"/>
      <c r="AJ484" s="160"/>
      <c r="AK484" s="160"/>
      <c r="AL484" s="160"/>
      <c r="AM484" s="160"/>
      <c r="AN484" s="160"/>
      <c r="AO484" s="160"/>
      <c r="AP484" s="160"/>
      <c r="AQ484" s="160"/>
      <c r="AR484" s="160"/>
      <c r="AS484" s="160"/>
      <c r="AT484" s="160"/>
      <c r="AU484" s="160"/>
      <c r="AV484" s="160"/>
      <c r="AW484" s="160"/>
      <c r="AX484" s="160"/>
      <c r="AY484" s="160"/>
      <c r="AZ484" s="160"/>
      <c r="BA484" s="160"/>
      <c r="BB484" s="160"/>
      <c r="BC484" s="160"/>
      <c r="BD484" s="160"/>
      <c r="BE484" s="160"/>
      <c r="BF484" s="160"/>
      <c r="BG484" s="160"/>
      <c r="BH484" s="160"/>
      <c r="BI484" s="160"/>
      <c r="BJ484" s="160"/>
      <c r="BK484" s="160"/>
      <c r="BL484" s="160"/>
      <c r="BM484" s="160"/>
      <c r="BN484" s="160"/>
      <c r="BO484" s="160"/>
      <c r="BP484" s="160"/>
      <c r="BQ484" s="160"/>
      <c r="BR484" s="160"/>
      <c r="BS484" s="160"/>
      <c r="BT484" s="160"/>
      <c r="BU484" s="160"/>
      <c r="BV484" s="160"/>
      <c r="BW484" s="160"/>
      <c r="BX484" s="160"/>
      <c r="BY484" s="160"/>
      <c r="BZ484" s="160"/>
      <c r="CA484" s="160"/>
      <c r="CB484" s="160"/>
      <c r="CC484" s="160"/>
      <c r="CD484" s="160"/>
      <c r="CE484" s="160"/>
      <c r="CF484" s="160"/>
      <c r="CG484" s="160"/>
      <c r="CH484" s="160"/>
      <c r="CI484" s="160"/>
      <c r="CJ484" s="160"/>
      <c r="CK484" s="160"/>
      <c r="CL484" s="160"/>
      <c r="CM484" s="160"/>
      <c r="CN484" s="160"/>
      <c r="CO484" s="160"/>
      <c r="CP484" s="160"/>
      <c r="CQ484" s="160"/>
      <c r="CR484" s="160"/>
      <c r="CS484" s="160"/>
      <c r="CT484" s="160"/>
      <c r="CU484" s="160"/>
      <c r="CV484" s="160"/>
      <c r="CW484" s="160"/>
      <c r="CX484" s="160"/>
      <c r="CY484" s="160"/>
      <c r="CZ484" s="160"/>
      <c r="DA484" s="160"/>
      <c r="DB484" s="160"/>
      <c r="DC484" s="160"/>
      <c r="DD484" s="160"/>
      <c r="DE484" s="160"/>
      <c r="DF484" s="160"/>
      <c r="DG484" s="160"/>
      <c r="DH484" s="160"/>
      <c r="DI484" s="160"/>
      <c r="DJ484" s="160"/>
      <c r="DK484" s="160"/>
      <c r="DL484" s="160"/>
      <c r="DM484" s="160"/>
      <c r="DN484" s="160"/>
      <c r="DO484" s="160"/>
      <c r="DP484" s="160"/>
      <c r="DQ484" s="160"/>
      <c r="DR484" s="160"/>
      <c r="DS484" s="160"/>
      <c r="DT484" s="160"/>
      <c r="DU484" s="160"/>
      <c r="DV484" s="160"/>
      <c r="DW484" s="160"/>
      <c r="DX484" s="160"/>
      <c r="DY484" s="160"/>
      <c r="DZ484" s="160"/>
      <c r="EA484" s="160"/>
      <c r="EB484" s="160"/>
      <c r="EC484" s="160"/>
      <c r="ED484" s="160"/>
      <c r="EE484" s="160"/>
      <c r="EF484" s="160"/>
      <c r="EG484" s="160"/>
      <c r="EH484" s="160"/>
      <c r="EI484" s="160"/>
      <c r="EJ484" s="160"/>
      <c r="EK484" s="160"/>
      <c r="EL484" s="160"/>
      <c r="EM484" s="160"/>
      <c r="EN484" s="160"/>
      <c r="EO484" s="160"/>
      <c r="EP484" s="160"/>
      <c r="EQ484" s="160"/>
      <c r="ER484" s="160"/>
      <c r="ES484" s="160"/>
      <c r="ET484" s="160"/>
      <c r="EU484" s="160"/>
      <c r="EV484" s="160"/>
      <c r="EW484" s="160"/>
      <c r="EX484" s="160"/>
      <c r="EY484" s="160"/>
      <c r="EZ484" s="160"/>
      <c r="FA484" s="160"/>
      <c r="FB484" s="160"/>
      <c r="FC484" s="160"/>
      <c r="FD484" s="160"/>
      <c r="FE484" s="160"/>
      <c r="FF484" s="160"/>
      <c r="FG484" s="160"/>
      <c r="FH484" s="160"/>
      <c r="FI484" s="160"/>
      <c r="FJ484" s="160"/>
      <c r="FK484" s="160"/>
      <c r="FL484" s="160"/>
      <c r="FM484" s="160"/>
      <c r="FN484" s="160"/>
      <c r="FO484" s="160"/>
      <c r="FP484" s="160"/>
      <c r="FQ484" s="160"/>
      <c r="FR484" s="160"/>
      <c r="FS484" s="160"/>
      <c r="FT484" s="160"/>
      <c r="FU484" s="160"/>
      <c r="FV484" s="160"/>
      <c r="FW484" s="160"/>
      <c r="FX484" s="160"/>
      <c r="FY484" s="160"/>
      <c r="FZ484" s="160"/>
      <c r="GA484" s="160"/>
      <c r="GB484" s="160"/>
      <c r="GC484" s="160"/>
      <c r="GD484" s="160"/>
      <c r="GE484" s="160"/>
      <c r="GF484" s="160"/>
      <c r="GG484" s="160"/>
      <c r="GH484" s="160"/>
      <c r="GI484" s="160"/>
      <c r="GJ484" s="160"/>
      <c r="GK484" s="160"/>
      <c r="GL484" s="160"/>
      <c r="GM484" s="160"/>
      <c r="GN484" s="160"/>
      <c r="GO484" s="160"/>
      <c r="GP484" s="160"/>
      <c r="GQ484" s="160"/>
      <c r="GR484" s="160"/>
      <c r="GS484" s="160"/>
      <c r="GT484" s="160"/>
      <c r="GU484" s="160"/>
      <c r="GV484" s="160"/>
      <c r="GW484" s="160"/>
      <c r="GX484" s="160"/>
      <c r="GY484" s="160"/>
      <c r="GZ484" s="160"/>
      <c r="HA484" s="160"/>
      <c r="HB484" s="160"/>
      <c r="HC484" s="160"/>
      <c r="HD484" s="160"/>
      <c r="HE484" s="160"/>
      <c r="HF484" s="160"/>
      <c r="HG484" s="160"/>
      <c r="HH484" s="160"/>
      <c r="HI484" s="160"/>
      <c r="HJ484" s="160"/>
      <c r="HK484" s="160"/>
      <c r="HL484" s="160"/>
      <c r="HM484" s="160"/>
      <c r="HN484" s="160"/>
      <c r="HO484" s="160"/>
      <c r="HP484" s="160"/>
      <c r="HQ484" s="160"/>
      <c r="HR484" s="160"/>
      <c r="HS484" s="160"/>
      <c r="HT484" s="160"/>
      <c r="HU484" s="160"/>
      <c r="HV484" s="160"/>
      <c r="HW484" s="160"/>
      <c r="HX484" s="160"/>
      <c r="HY484" s="160"/>
      <c r="HZ484" s="160"/>
      <c r="IA484" s="160"/>
      <c r="IB484" s="160"/>
      <c r="IC484" s="160"/>
      <c r="ID484" s="160"/>
      <c r="IE484" s="160"/>
      <c r="IF484" s="160"/>
      <c r="IG484" s="160"/>
      <c r="IH484" s="160"/>
      <c r="II484" s="160"/>
      <c r="IJ484" s="160"/>
      <c r="IK484" s="160"/>
      <c r="IL484" s="160"/>
      <c r="IM484" s="160"/>
      <c r="IN484" s="160"/>
      <c r="IO484" s="160"/>
      <c r="IP484" s="160"/>
      <c r="IQ484" s="160"/>
      <c r="IR484" s="160"/>
      <c r="IS484" s="160"/>
      <c r="IT484" s="160"/>
      <c r="IU484" s="160"/>
      <c r="IV484" s="160"/>
      <c r="IW484" s="160"/>
      <c r="IX484" s="160"/>
      <c r="IY484" s="160"/>
      <c r="IZ484" s="160"/>
      <c r="JA484" s="160"/>
      <c r="JB484" s="160"/>
      <c r="JC484" s="160"/>
      <c r="JD484" s="160"/>
      <c r="JE484" s="160"/>
      <c r="JF484" s="160"/>
      <c r="JG484" s="160"/>
      <c r="JH484" s="160"/>
      <c r="JI484" s="160"/>
      <c r="JJ484" s="160"/>
      <c r="JK484" s="160"/>
      <c r="JL484" s="160"/>
      <c r="JM484" s="160"/>
      <c r="JN484" s="160"/>
      <c r="JO484" s="160"/>
      <c r="JP484" s="160"/>
      <c r="JQ484" s="160"/>
      <c r="JR484" s="160"/>
      <c r="JS484" s="160"/>
      <c r="JT484" s="160"/>
      <c r="JU484" s="160"/>
      <c r="JV484" s="160"/>
      <c r="JW484" s="160"/>
      <c r="JX484" s="160"/>
      <c r="JY484" s="160"/>
      <c r="JZ484" s="160"/>
      <c r="KA484" s="160"/>
      <c r="KB484" s="160"/>
      <c r="KC484" s="160"/>
      <c r="KD484" s="160"/>
      <c r="KE484" s="160"/>
      <c r="KF484" s="160"/>
      <c r="KG484" s="160"/>
      <c r="KH484" s="160"/>
      <c r="KI484" s="160"/>
      <c r="KJ484" s="160"/>
      <c r="KK484" s="160"/>
      <c r="KL484" s="160"/>
      <c r="KM484" s="160"/>
      <c r="KN484" s="160"/>
      <c r="KO484" s="160"/>
      <c r="KP484" s="160"/>
      <c r="KQ484" s="160"/>
      <c r="KR484" s="160"/>
      <c r="KS484" s="160"/>
      <c r="KT484" s="160"/>
      <c r="KU484" s="160"/>
      <c r="KV484" s="160"/>
      <c r="KW484" s="160"/>
      <c r="KX484" s="160"/>
      <c r="KY484" s="160"/>
      <c r="KZ484" s="160"/>
      <c r="LA484" s="160"/>
      <c r="LB484" s="160"/>
      <c r="LC484" s="160"/>
      <c r="LD484" s="160"/>
      <c r="LE484" s="160"/>
      <c r="LF484" s="160"/>
      <c r="LG484" s="160"/>
      <c r="LH484" s="160"/>
      <c r="LI484" s="160"/>
      <c r="LJ484" s="160"/>
      <c r="LK484" s="160"/>
      <c r="LL484" s="160"/>
      <c r="LM484" s="160"/>
      <c r="LN484" s="160"/>
      <c r="LO484" s="160"/>
      <c r="LP484" s="160"/>
      <c r="LQ484" s="160"/>
      <c r="LR484" s="160"/>
      <c r="LS484" s="160"/>
      <c r="LT484" s="160"/>
      <c r="LU484" s="160"/>
      <c r="LV484" s="160"/>
      <c r="LW484" s="160"/>
      <c r="LX484" s="160"/>
      <c r="LY484" s="160"/>
      <c r="LZ484" s="160"/>
      <c r="MA484" s="160"/>
      <c r="MB484" s="160"/>
      <c r="MC484" s="160"/>
      <c r="MD484" s="160"/>
      <c r="ME484" s="160"/>
      <c r="MF484" s="160"/>
      <c r="MG484" s="160"/>
      <c r="MH484" s="160"/>
      <c r="MI484" s="160"/>
      <c r="MJ484" s="160"/>
      <c r="MK484" s="160"/>
      <c r="ML484" s="160"/>
      <c r="MM484" s="160"/>
      <c r="MN484" s="160"/>
      <c r="MO484" s="160"/>
      <c r="MP484" s="160"/>
      <c r="MQ484" s="160"/>
      <c r="MR484" s="160"/>
      <c r="MS484" s="160"/>
      <c r="MT484" s="160"/>
      <c r="MU484" s="160"/>
      <c r="MV484" s="160"/>
      <c r="MW484" s="160"/>
      <c r="MX484" s="160"/>
      <c r="MY484" s="160"/>
      <c r="MZ484" s="160"/>
      <c r="NA484" s="160"/>
      <c r="NB484" s="160"/>
      <c r="NC484" s="160"/>
      <c r="ND484" s="160"/>
      <c r="NE484" s="160"/>
      <c r="NF484" s="160"/>
      <c r="NG484" s="160"/>
      <c r="NH484" s="160"/>
      <c r="NI484" s="160"/>
      <c r="NJ484" s="160"/>
      <c r="NK484" s="160"/>
      <c r="NL484" s="160"/>
      <c r="NM484" s="160"/>
      <c r="NN484" s="160"/>
      <c r="NO484" s="160"/>
      <c r="NP484" s="160"/>
      <c r="NQ484" s="160"/>
      <c r="NR484" s="160"/>
      <c r="NS484" s="160"/>
      <c r="NT484" s="160"/>
      <c r="NU484" s="160"/>
      <c r="NV484" s="160"/>
      <c r="NW484" s="160"/>
      <c r="NX484" s="160"/>
      <c r="NY484" s="160"/>
      <c r="NZ484" s="160"/>
      <c r="OA484" s="160"/>
      <c r="OB484" s="160"/>
      <c r="OC484" s="160"/>
      <c r="OD484" s="160"/>
      <c r="OE484" s="160"/>
      <c r="OF484" s="160"/>
      <c r="OG484" s="160"/>
      <c r="OH484" s="160"/>
      <c r="OI484" s="160"/>
      <c r="OJ484" s="160"/>
      <c r="OK484" s="160"/>
      <c r="OL484" s="160"/>
      <c r="OM484" s="160"/>
      <c r="ON484" s="160"/>
      <c r="OO484" s="160"/>
      <c r="OP484" s="160"/>
      <c r="OQ484" s="160"/>
      <c r="OR484" s="160"/>
      <c r="OS484" s="160"/>
      <c r="OT484" s="160"/>
      <c r="OU484" s="160"/>
      <c r="OV484" s="160"/>
      <c r="OW484" s="160"/>
      <c r="OX484" s="160"/>
      <c r="OY484" s="160"/>
      <c r="OZ484" s="160"/>
      <c r="PA484" s="160"/>
      <c r="PB484" s="160"/>
      <c r="PC484" s="160"/>
      <c r="PD484" s="160"/>
      <c r="PE484" s="160"/>
      <c r="PF484" s="160"/>
      <c r="PG484" s="160"/>
      <c r="PH484" s="160"/>
      <c r="PI484" s="160"/>
      <c r="PJ484" s="160"/>
      <c r="PK484" s="160"/>
      <c r="PL484" s="160"/>
      <c r="PM484" s="160"/>
      <c r="PN484" s="160"/>
      <c r="PO484" s="160"/>
      <c r="PP484" s="160"/>
      <c r="PQ484" s="160"/>
      <c r="PR484" s="160"/>
      <c r="PS484" s="160"/>
      <c r="PT484" s="160"/>
      <c r="PU484" s="160"/>
      <c r="PV484" s="160"/>
      <c r="PW484" s="160"/>
      <c r="PX484" s="160"/>
      <c r="PY484" s="160"/>
      <c r="PZ484" s="160"/>
      <c r="QA484" s="160"/>
      <c r="QB484" s="160"/>
      <c r="QC484" s="160"/>
      <c r="QD484" s="160"/>
      <c r="QE484" s="160"/>
      <c r="QF484" s="160"/>
      <c r="QG484" s="160"/>
      <c r="QH484" s="160"/>
      <c r="QI484" s="160"/>
      <c r="QJ484" s="160"/>
      <c r="QK484" s="160"/>
      <c r="QL484" s="160"/>
      <c r="QM484" s="160"/>
      <c r="QN484" s="160"/>
      <c r="QO484" s="160"/>
      <c r="QP484" s="160"/>
      <c r="QQ484" s="160"/>
      <c r="QR484" s="160"/>
      <c r="QS484" s="160"/>
      <c r="QT484" s="160"/>
      <c r="QU484" s="160"/>
      <c r="QV484" s="160"/>
      <c r="QW484" s="160"/>
      <c r="QX484" s="160"/>
      <c r="QY484" s="160"/>
      <c r="QZ484" s="160"/>
      <c r="RA484" s="160"/>
      <c r="RB484" s="160"/>
      <c r="RC484" s="160"/>
      <c r="RD484" s="160"/>
      <c r="RE484" s="160"/>
      <c r="RF484" s="160"/>
      <c r="RG484" s="160"/>
      <c r="RH484" s="160"/>
      <c r="RI484" s="160"/>
      <c r="RJ484" s="160"/>
      <c r="RK484" s="160"/>
      <c r="RL484" s="160"/>
      <c r="RM484" s="160"/>
      <c r="RN484" s="160"/>
      <c r="RO484" s="160"/>
      <c r="RP484" s="160"/>
      <c r="RQ484" s="160"/>
      <c r="RR484" s="160"/>
      <c r="RS484" s="160"/>
      <c r="RT484" s="160"/>
      <c r="RU484" s="160"/>
      <c r="RV484" s="160"/>
      <c r="RW484" s="160"/>
      <c r="RX484" s="160"/>
      <c r="RY484" s="160"/>
      <c r="RZ484" s="160"/>
      <c r="SA484" s="160"/>
      <c r="SB484" s="160"/>
      <c r="SC484" s="160"/>
      <c r="SD484" s="160"/>
      <c r="SE484" s="160"/>
      <c r="SF484" s="160"/>
      <c r="SG484" s="160"/>
      <c r="SH484" s="160"/>
      <c r="SI484" s="160"/>
      <c r="SJ484" s="160"/>
      <c r="SK484" s="160"/>
      <c r="SL484" s="160"/>
      <c r="SM484" s="160"/>
      <c r="SN484" s="160"/>
      <c r="SO484" s="160"/>
      <c r="SP484" s="160"/>
      <c r="SQ484" s="160"/>
      <c r="SR484" s="160"/>
      <c r="SS484" s="160"/>
      <c r="ST484" s="160"/>
      <c r="SU484" s="160"/>
      <c r="SV484" s="160"/>
      <c r="SW484" s="160"/>
      <c r="SX484" s="160"/>
      <c r="SY484" s="160"/>
      <c r="SZ484" s="160"/>
      <c r="TA484" s="160"/>
      <c r="TB484" s="160"/>
      <c r="TC484" s="160"/>
      <c r="TD484" s="160"/>
      <c r="TE484" s="160"/>
      <c r="TF484" s="160"/>
    </row>
    <row r="485" spans="1:526">
      <c r="A485" s="160"/>
      <c r="B485" s="160"/>
      <c r="C485" s="160"/>
      <c r="D485" s="160"/>
      <c r="E485" s="160"/>
      <c r="F485" s="160"/>
      <c r="G485" s="160"/>
      <c r="H485" s="160"/>
      <c r="I485" s="160"/>
      <c r="J485" s="160"/>
      <c r="K485" s="160"/>
      <c r="L485" s="160"/>
      <c r="M485" s="160"/>
      <c r="N485" s="160"/>
      <c r="O485" s="160"/>
      <c r="P485" s="160"/>
      <c r="Q485" s="160"/>
      <c r="R485" s="160"/>
      <c r="S485" s="160"/>
      <c r="T485" s="160"/>
      <c r="U485" s="160"/>
      <c r="V485" s="160"/>
      <c r="W485" s="160"/>
      <c r="X485" s="160"/>
      <c r="Y485" s="160"/>
      <c r="Z485" s="160"/>
      <c r="AA485" s="160"/>
      <c r="AB485" s="160"/>
      <c r="AC485" s="160"/>
      <c r="AD485" s="160"/>
      <c r="AE485" s="160"/>
      <c r="AF485" s="160"/>
      <c r="AG485" s="160"/>
      <c r="AH485" s="160"/>
      <c r="AI485" s="160"/>
      <c r="AJ485" s="160"/>
      <c r="AK485" s="160"/>
      <c r="AL485" s="160"/>
      <c r="AM485" s="160"/>
      <c r="AN485" s="160"/>
      <c r="AO485" s="160"/>
      <c r="AP485" s="160"/>
      <c r="AQ485" s="160"/>
      <c r="AR485" s="160"/>
      <c r="AS485" s="160"/>
      <c r="AT485" s="160"/>
      <c r="AU485" s="160"/>
      <c r="AV485" s="160"/>
      <c r="AW485" s="160"/>
      <c r="AX485" s="160"/>
      <c r="AY485" s="160"/>
      <c r="AZ485" s="160"/>
      <c r="BA485" s="160"/>
      <c r="BB485" s="160"/>
      <c r="BC485" s="160"/>
      <c r="BD485" s="160"/>
      <c r="BE485" s="160"/>
      <c r="BF485" s="160"/>
      <c r="BG485" s="160"/>
      <c r="BH485" s="160"/>
      <c r="BI485" s="160"/>
      <c r="BJ485" s="160"/>
      <c r="BK485" s="160"/>
      <c r="BL485" s="160"/>
      <c r="BM485" s="160"/>
      <c r="BN485" s="160"/>
      <c r="BO485" s="160"/>
      <c r="BP485" s="160"/>
      <c r="BQ485" s="160"/>
      <c r="BR485" s="160"/>
      <c r="BS485" s="160"/>
      <c r="BT485" s="160"/>
      <c r="BU485" s="160"/>
      <c r="BV485" s="160"/>
      <c r="BW485" s="160"/>
      <c r="BX485" s="160"/>
      <c r="BY485" s="160"/>
      <c r="BZ485" s="160"/>
      <c r="CA485" s="160"/>
      <c r="CB485" s="160"/>
      <c r="CC485" s="160"/>
      <c r="CD485" s="160"/>
      <c r="CE485" s="160"/>
      <c r="CF485" s="160"/>
      <c r="CG485" s="160"/>
      <c r="CH485" s="160"/>
      <c r="CI485" s="160"/>
      <c r="CJ485" s="160"/>
      <c r="CK485" s="160"/>
      <c r="CL485" s="160"/>
      <c r="CM485" s="160"/>
      <c r="CN485" s="160"/>
      <c r="CO485" s="160"/>
      <c r="CP485" s="160"/>
      <c r="CQ485" s="160"/>
      <c r="CR485" s="160"/>
      <c r="CS485" s="160"/>
      <c r="CT485" s="160"/>
      <c r="CU485" s="160"/>
      <c r="CV485" s="160"/>
      <c r="CW485" s="160"/>
      <c r="CX485" s="160"/>
      <c r="CY485" s="160"/>
      <c r="CZ485" s="160"/>
      <c r="DA485" s="160"/>
      <c r="DB485" s="160"/>
      <c r="DC485" s="160"/>
      <c r="DD485" s="160"/>
      <c r="DE485" s="160"/>
      <c r="DF485" s="160"/>
      <c r="DG485" s="160"/>
      <c r="DH485" s="160"/>
      <c r="DI485" s="160"/>
      <c r="DJ485" s="160"/>
      <c r="DK485" s="160"/>
      <c r="DL485" s="160"/>
      <c r="DM485" s="160"/>
      <c r="DN485" s="160"/>
      <c r="DO485" s="160"/>
      <c r="DP485" s="160"/>
      <c r="DQ485" s="160"/>
      <c r="DR485" s="160"/>
      <c r="DS485" s="160"/>
      <c r="DT485" s="160"/>
      <c r="DU485" s="160"/>
      <c r="DV485" s="160"/>
      <c r="DW485" s="160"/>
      <c r="DX485" s="160"/>
      <c r="DY485" s="160"/>
      <c r="DZ485" s="160"/>
      <c r="EA485" s="160"/>
      <c r="EB485" s="160"/>
      <c r="EC485" s="160"/>
      <c r="ED485" s="160"/>
      <c r="EE485" s="160"/>
      <c r="EF485" s="160"/>
      <c r="EG485" s="160"/>
      <c r="EH485" s="160"/>
      <c r="EI485" s="160"/>
      <c r="EJ485" s="160"/>
      <c r="EK485" s="160"/>
      <c r="EL485" s="160"/>
      <c r="EM485" s="160"/>
      <c r="EN485" s="160"/>
      <c r="EO485" s="160"/>
      <c r="EP485" s="160"/>
      <c r="EQ485" s="160"/>
      <c r="ER485" s="160"/>
      <c r="ES485" s="160"/>
      <c r="ET485" s="160"/>
      <c r="EU485" s="160"/>
      <c r="EV485" s="160"/>
      <c r="EW485" s="160"/>
      <c r="EX485" s="160"/>
      <c r="EY485" s="160"/>
      <c r="EZ485" s="160"/>
      <c r="FA485" s="160"/>
      <c r="FB485" s="160"/>
      <c r="FC485" s="160"/>
      <c r="FD485" s="160"/>
      <c r="FE485" s="160"/>
      <c r="FF485" s="160"/>
      <c r="FG485" s="160"/>
      <c r="FH485" s="160"/>
      <c r="FI485" s="160"/>
      <c r="FJ485" s="160"/>
      <c r="FK485" s="160"/>
      <c r="FL485" s="160"/>
      <c r="FM485" s="160"/>
      <c r="FN485" s="160"/>
      <c r="FO485" s="160"/>
      <c r="FP485" s="160"/>
      <c r="FQ485" s="160"/>
      <c r="FR485" s="160"/>
      <c r="FS485" s="160"/>
      <c r="FT485" s="160"/>
      <c r="FU485" s="160"/>
      <c r="FV485" s="160"/>
      <c r="FW485" s="160"/>
      <c r="FX485" s="160"/>
      <c r="FY485" s="160"/>
      <c r="FZ485" s="160"/>
      <c r="GA485" s="160"/>
      <c r="GB485" s="160"/>
      <c r="GC485" s="160"/>
      <c r="GD485" s="160"/>
      <c r="GE485" s="160"/>
      <c r="GF485" s="160"/>
      <c r="GG485" s="160"/>
      <c r="GH485" s="160"/>
      <c r="GI485" s="160"/>
      <c r="GJ485" s="160"/>
      <c r="GK485" s="160"/>
      <c r="GL485" s="160"/>
      <c r="GM485" s="160"/>
      <c r="GN485" s="160"/>
      <c r="GO485" s="160"/>
      <c r="GP485" s="160"/>
      <c r="GQ485" s="160"/>
      <c r="GR485" s="160"/>
      <c r="GS485" s="160"/>
      <c r="GT485" s="160"/>
      <c r="GU485" s="160"/>
      <c r="GV485" s="160"/>
      <c r="GW485" s="160"/>
      <c r="GX485" s="160"/>
      <c r="GY485" s="160"/>
      <c r="GZ485" s="160"/>
      <c r="HA485" s="160"/>
      <c r="HB485" s="160"/>
      <c r="HC485" s="160"/>
      <c r="HD485" s="160"/>
      <c r="HE485" s="160"/>
      <c r="HF485" s="160"/>
      <c r="HG485" s="160"/>
      <c r="HH485" s="160"/>
      <c r="HI485" s="160"/>
      <c r="HJ485" s="160"/>
      <c r="HK485" s="160"/>
      <c r="HL485" s="160"/>
      <c r="HM485" s="160"/>
      <c r="HN485" s="160"/>
      <c r="HO485" s="160"/>
      <c r="HP485" s="160"/>
      <c r="HQ485" s="160"/>
      <c r="HR485" s="160"/>
      <c r="HS485" s="160"/>
      <c r="HT485" s="160"/>
      <c r="HU485" s="160"/>
      <c r="HV485" s="160"/>
      <c r="HW485" s="160"/>
      <c r="HX485" s="160"/>
      <c r="HY485" s="160"/>
      <c r="HZ485" s="160"/>
      <c r="IA485" s="160"/>
      <c r="IB485" s="160"/>
      <c r="IC485" s="160"/>
      <c r="ID485" s="160"/>
      <c r="IE485" s="160"/>
      <c r="IF485" s="160"/>
      <c r="IG485" s="160"/>
      <c r="IH485" s="160"/>
      <c r="II485" s="160"/>
      <c r="IJ485" s="160"/>
      <c r="IK485" s="160"/>
      <c r="IL485" s="160"/>
      <c r="IM485" s="160"/>
      <c r="IN485" s="160"/>
      <c r="IO485" s="160"/>
      <c r="IP485" s="160"/>
      <c r="IQ485" s="160"/>
      <c r="IR485" s="160"/>
      <c r="IS485" s="160"/>
      <c r="IT485" s="160"/>
      <c r="IU485" s="160"/>
      <c r="IV485" s="160"/>
      <c r="IW485" s="160"/>
      <c r="IX485" s="160"/>
      <c r="IY485" s="160"/>
      <c r="IZ485" s="160"/>
      <c r="JA485" s="160"/>
      <c r="JB485" s="160"/>
      <c r="JC485" s="160"/>
      <c r="JD485" s="160"/>
      <c r="JE485" s="160"/>
      <c r="JF485" s="160"/>
      <c r="JG485" s="160"/>
      <c r="JH485" s="160"/>
      <c r="JI485" s="160"/>
      <c r="JJ485" s="160"/>
      <c r="JK485" s="160"/>
      <c r="JL485" s="160"/>
      <c r="JM485" s="160"/>
      <c r="JN485" s="160"/>
      <c r="JO485" s="160"/>
      <c r="JP485" s="160"/>
      <c r="JQ485" s="160"/>
      <c r="JR485" s="160"/>
      <c r="JS485" s="160"/>
      <c r="JT485" s="160"/>
      <c r="JU485" s="160"/>
      <c r="JV485" s="160"/>
      <c r="JW485" s="160"/>
      <c r="JX485" s="160"/>
      <c r="JY485" s="160"/>
      <c r="JZ485" s="160"/>
      <c r="KA485" s="160"/>
      <c r="KB485" s="160"/>
      <c r="KC485" s="160"/>
      <c r="KD485" s="160"/>
      <c r="KE485" s="160"/>
      <c r="KF485" s="160"/>
      <c r="KG485" s="160"/>
      <c r="KH485" s="160"/>
      <c r="KI485" s="160"/>
      <c r="KJ485" s="160"/>
      <c r="KK485" s="160"/>
      <c r="KL485" s="160"/>
      <c r="KM485" s="160"/>
      <c r="KN485" s="160"/>
      <c r="KO485" s="160"/>
      <c r="KP485" s="160"/>
      <c r="KQ485" s="160"/>
      <c r="KR485" s="160"/>
      <c r="KS485" s="160"/>
      <c r="KT485" s="160"/>
      <c r="KU485" s="160"/>
      <c r="KV485" s="160"/>
      <c r="KW485" s="160"/>
      <c r="KX485" s="160"/>
      <c r="KY485" s="160"/>
      <c r="KZ485" s="160"/>
      <c r="LA485" s="160"/>
      <c r="LB485" s="160"/>
      <c r="LC485" s="160"/>
      <c r="LD485" s="160"/>
      <c r="LE485" s="160"/>
      <c r="LF485" s="160"/>
      <c r="LG485" s="160"/>
      <c r="LH485" s="160"/>
      <c r="LI485" s="160"/>
      <c r="LJ485" s="160"/>
      <c r="LK485" s="160"/>
      <c r="LL485" s="160"/>
      <c r="LM485" s="160"/>
      <c r="LN485" s="160"/>
      <c r="LO485" s="160"/>
      <c r="LP485" s="160"/>
      <c r="LQ485" s="160"/>
      <c r="LR485" s="160"/>
      <c r="LS485" s="160"/>
      <c r="LT485" s="160"/>
      <c r="LU485" s="160"/>
      <c r="LV485" s="160"/>
      <c r="LW485" s="160"/>
      <c r="LX485" s="160"/>
      <c r="LY485" s="160"/>
      <c r="LZ485" s="160"/>
      <c r="MA485" s="160"/>
      <c r="MB485" s="160"/>
      <c r="MC485" s="160"/>
      <c r="MD485" s="160"/>
      <c r="ME485" s="160"/>
      <c r="MF485" s="160"/>
      <c r="MG485" s="160"/>
      <c r="MH485" s="160"/>
      <c r="MI485" s="160"/>
      <c r="MJ485" s="160"/>
      <c r="MK485" s="160"/>
      <c r="ML485" s="160"/>
      <c r="MM485" s="160"/>
      <c r="MN485" s="160"/>
      <c r="MO485" s="160"/>
      <c r="MP485" s="160"/>
      <c r="MQ485" s="160"/>
      <c r="MR485" s="160"/>
      <c r="MS485" s="160"/>
      <c r="MT485" s="160"/>
      <c r="MU485" s="160"/>
      <c r="MV485" s="160"/>
      <c r="MW485" s="160"/>
      <c r="MX485" s="160"/>
      <c r="MY485" s="160"/>
      <c r="MZ485" s="160"/>
      <c r="NA485" s="160"/>
      <c r="NB485" s="160"/>
      <c r="NC485" s="160"/>
      <c r="ND485" s="160"/>
      <c r="NE485" s="160"/>
      <c r="NF485" s="160"/>
      <c r="NG485" s="160"/>
      <c r="NH485" s="160"/>
      <c r="NI485" s="160"/>
      <c r="NJ485" s="160"/>
      <c r="NK485" s="160"/>
      <c r="NL485" s="160"/>
      <c r="NM485" s="160"/>
      <c r="NN485" s="160"/>
      <c r="NO485" s="160"/>
      <c r="NP485" s="160"/>
      <c r="NQ485" s="160"/>
      <c r="NR485" s="160"/>
      <c r="NS485" s="160"/>
      <c r="NT485" s="160"/>
      <c r="NU485" s="160"/>
      <c r="NV485" s="160"/>
      <c r="NW485" s="160"/>
      <c r="NX485" s="160"/>
      <c r="NY485" s="160"/>
      <c r="NZ485" s="160"/>
      <c r="OA485" s="160"/>
      <c r="OB485" s="160"/>
      <c r="OC485" s="160"/>
      <c r="OD485" s="160"/>
      <c r="OE485" s="160"/>
      <c r="OF485" s="160"/>
      <c r="OG485" s="160"/>
      <c r="OH485" s="160"/>
      <c r="OI485" s="160"/>
      <c r="OJ485" s="160"/>
      <c r="OK485" s="160"/>
      <c r="OL485" s="160"/>
      <c r="OM485" s="160"/>
      <c r="ON485" s="160"/>
      <c r="OO485" s="160"/>
      <c r="OP485" s="160"/>
      <c r="OQ485" s="160"/>
      <c r="OR485" s="160"/>
      <c r="OS485" s="160"/>
      <c r="OT485" s="160"/>
      <c r="OU485" s="160"/>
      <c r="OV485" s="160"/>
      <c r="OW485" s="160"/>
      <c r="OX485" s="160"/>
      <c r="OY485" s="160"/>
      <c r="OZ485" s="160"/>
      <c r="PA485" s="160"/>
      <c r="PB485" s="160"/>
      <c r="PC485" s="160"/>
      <c r="PD485" s="160"/>
      <c r="PE485" s="160"/>
      <c r="PF485" s="160"/>
      <c r="PG485" s="160"/>
      <c r="PH485" s="160"/>
      <c r="PI485" s="160"/>
      <c r="PJ485" s="160"/>
      <c r="PK485" s="160"/>
      <c r="PL485" s="160"/>
      <c r="PM485" s="160"/>
      <c r="PN485" s="160"/>
      <c r="PO485" s="160"/>
      <c r="PP485" s="160"/>
      <c r="PQ485" s="160"/>
      <c r="PR485" s="160"/>
      <c r="PS485" s="160"/>
      <c r="PT485" s="160"/>
      <c r="PU485" s="160"/>
      <c r="PV485" s="160"/>
      <c r="PW485" s="160"/>
      <c r="PX485" s="160"/>
      <c r="PY485" s="160"/>
      <c r="PZ485" s="160"/>
      <c r="QA485" s="160"/>
      <c r="QB485" s="160"/>
      <c r="QC485" s="160"/>
      <c r="QD485" s="160"/>
      <c r="QE485" s="160"/>
      <c r="QF485" s="160"/>
      <c r="QG485" s="160"/>
      <c r="QH485" s="160"/>
      <c r="QI485" s="160"/>
      <c r="QJ485" s="160"/>
      <c r="QK485" s="160"/>
      <c r="QL485" s="160"/>
      <c r="QM485" s="160"/>
      <c r="QN485" s="160"/>
      <c r="QO485" s="160"/>
      <c r="QP485" s="160"/>
      <c r="QQ485" s="160"/>
      <c r="QR485" s="160"/>
      <c r="QS485" s="160"/>
      <c r="QT485" s="160"/>
      <c r="QU485" s="160"/>
      <c r="QV485" s="160"/>
      <c r="QW485" s="160"/>
      <c r="QX485" s="160"/>
      <c r="QY485" s="160"/>
      <c r="QZ485" s="160"/>
      <c r="RA485" s="160"/>
      <c r="RB485" s="160"/>
      <c r="RC485" s="160"/>
      <c r="RD485" s="160"/>
      <c r="RE485" s="160"/>
      <c r="RF485" s="160"/>
      <c r="RG485" s="160"/>
      <c r="RH485" s="160"/>
      <c r="RI485" s="160"/>
      <c r="RJ485" s="160"/>
      <c r="RK485" s="160"/>
      <c r="RL485" s="160"/>
      <c r="RM485" s="160"/>
      <c r="RN485" s="160"/>
      <c r="RO485" s="160"/>
      <c r="RP485" s="160"/>
      <c r="RQ485" s="160"/>
      <c r="RR485" s="160"/>
      <c r="RS485" s="160"/>
      <c r="RT485" s="160"/>
      <c r="RU485" s="160"/>
      <c r="RV485" s="160"/>
      <c r="RW485" s="160"/>
      <c r="RX485" s="160"/>
      <c r="RY485" s="160"/>
      <c r="RZ485" s="160"/>
      <c r="SA485" s="160"/>
      <c r="SB485" s="160"/>
      <c r="SC485" s="160"/>
      <c r="SD485" s="160"/>
      <c r="SE485" s="160"/>
      <c r="SF485" s="160"/>
      <c r="SG485" s="160"/>
      <c r="SH485" s="160"/>
      <c r="SI485" s="160"/>
      <c r="SJ485" s="160"/>
      <c r="SK485" s="160"/>
      <c r="SL485" s="160"/>
      <c r="SM485" s="160"/>
      <c r="SN485" s="160"/>
      <c r="SO485" s="160"/>
      <c r="SP485" s="160"/>
      <c r="SQ485" s="160"/>
      <c r="SR485" s="160"/>
      <c r="SS485" s="160"/>
      <c r="ST485" s="160"/>
      <c r="SU485" s="160"/>
      <c r="SV485" s="160"/>
      <c r="SW485" s="160"/>
      <c r="SX485" s="160"/>
      <c r="SY485" s="160"/>
      <c r="SZ485" s="160"/>
      <c r="TA485" s="160"/>
      <c r="TB485" s="160"/>
      <c r="TC485" s="160"/>
      <c r="TD485" s="160"/>
      <c r="TE485" s="160"/>
      <c r="TF485" s="160"/>
    </row>
    <row r="486" spans="1:526">
      <c r="A486" s="160"/>
      <c r="B486" s="160"/>
      <c r="C486" s="160"/>
      <c r="D486" s="160"/>
      <c r="E486" s="160"/>
      <c r="F486" s="160"/>
      <c r="G486" s="160"/>
      <c r="H486" s="160"/>
      <c r="I486" s="160"/>
      <c r="J486" s="160"/>
      <c r="K486" s="160"/>
      <c r="L486" s="160"/>
      <c r="M486" s="160"/>
      <c r="N486" s="160"/>
      <c r="O486" s="160"/>
      <c r="P486" s="160"/>
      <c r="Q486" s="160"/>
      <c r="R486" s="160"/>
      <c r="S486" s="160"/>
      <c r="T486" s="160"/>
      <c r="U486" s="160"/>
      <c r="V486" s="160"/>
      <c r="W486" s="160"/>
      <c r="X486" s="160"/>
      <c r="Y486" s="160"/>
      <c r="Z486" s="160"/>
      <c r="AA486" s="160"/>
      <c r="AB486" s="160"/>
      <c r="AC486" s="160"/>
      <c r="AD486" s="160"/>
      <c r="AE486" s="160"/>
      <c r="AF486" s="160"/>
      <c r="AG486" s="160"/>
      <c r="AH486" s="160"/>
      <c r="AI486" s="160"/>
      <c r="AJ486" s="160"/>
      <c r="AK486" s="160"/>
      <c r="AL486" s="160"/>
      <c r="AM486" s="160"/>
      <c r="AN486" s="160"/>
      <c r="AO486" s="160"/>
      <c r="AP486" s="160"/>
      <c r="AQ486" s="160"/>
      <c r="AR486" s="160"/>
      <c r="AS486" s="160"/>
      <c r="AT486" s="160"/>
      <c r="AU486" s="160"/>
      <c r="AV486" s="160"/>
      <c r="AW486" s="160"/>
      <c r="AX486" s="160"/>
      <c r="AY486" s="160"/>
      <c r="AZ486" s="160"/>
      <c r="BA486" s="160"/>
      <c r="BB486" s="160"/>
      <c r="BC486" s="160"/>
      <c r="BD486" s="160"/>
      <c r="BE486" s="160"/>
      <c r="BF486" s="160"/>
      <c r="BG486" s="160"/>
      <c r="BH486" s="160"/>
      <c r="BI486" s="160"/>
      <c r="BJ486" s="160"/>
      <c r="BK486" s="160"/>
      <c r="BL486" s="160"/>
      <c r="BM486" s="160"/>
      <c r="BN486" s="160"/>
      <c r="BO486" s="160"/>
      <c r="BP486" s="160"/>
      <c r="BQ486" s="160"/>
      <c r="BR486" s="160"/>
      <c r="BS486" s="160"/>
      <c r="BT486" s="160"/>
      <c r="BU486" s="160"/>
      <c r="BV486" s="160"/>
      <c r="BW486" s="160"/>
      <c r="BX486" s="160"/>
      <c r="BY486" s="160"/>
      <c r="BZ486" s="160"/>
      <c r="CA486" s="160"/>
      <c r="CB486" s="160"/>
      <c r="CC486" s="160"/>
      <c r="CD486" s="160"/>
      <c r="CE486" s="160"/>
      <c r="CF486" s="160"/>
      <c r="CG486" s="160"/>
      <c r="CH486" s="160"/>
      <c r="CI486" s="160"/>
      <c r="CJ486" s="160"/>
      <c r="CK486" s="160"/>
      <c r="CL486" s="160"/>
      <c r="CM486" s="160"/>
      <c r="CN486" s="160"/>
      <c r="CO486" s="160"/>
      <c r="CP486" s="160"/>
      <c r="CQ486" s="160"/>
      <c r="CR486" s="160"/>
      <c r="CS486" s="160"/>
      <c r="CT486" s="160"/>
      <c r="CU486" s="160"/>
      <c r="CV486" s="160"/>
      <c r="CW486" s="160"/>
      <c r="CX486" s="160"/>
      <c r="CY486" s="160"/>
      <c r="CZ486" s="160"/>
      <c r="DA486" s="160"/>
      <c r="DB486" s="160"/>
      <c r="DC486" s="160"/>
      <c r="DD486" s="160"/>
      <c r="DE486" s="160"/>
      <c r="DF486" s="160"/>
      <c r="DG486" s="160"/>
      <c r="DH486" s="160"/>
      <c r="DI486" s="160"/>
      <c r="DJ486" s="160"/>
      <c r="DK486" s="160"/>
      <c r="DL486" s="160"/>
      <c r="DM486" s="160"/>
      <c r="DN486" s="160"/>
      <c r="DO486" s="160"/>
      <c r="DP486" s="160"/>
      <c r="DQ486" s="160"/>
      <c r="DR486" s="160"/>
      <c r="DS486" s="160"/>
      <c r="DT486" s="160"/>
      <c r="DU486" s="160"/>
      <c r="DV486" s="160"/>
      <c r="DW486" s="160"/>
      <c r="DX486" s="160"/>
      <c r="DY486" s="160"/>
      <c r="DZ486" s="160"/>
      <c r="EA486" s="160"/>
      <c r="EB486" s="160"/>
      <c r="EC486" s="160"/>
      <c r="ED486" s="160"/>
      <c r="EE486" s="160"/>
      <c r="EF486" s="160"/>
      <c r="EG486" s="160"/>
      <c r="EH486" s="160"/>
      <c r="EI486" s="160"/>
      <c r="EJ486" s="160"/>
      <c r="EK486" s="160"/>
      <c r="EL486" s="160"/>
      <c r="EM486" s="160"/>
      <c r="EN486" s="160"/>
      <c r="EO486" s="160"/>
      <c r="EP486" s="160"/>
      <c r="EQ486" s="160"/>
      <c r="ER486" s="160"/>
      <c r="ES486" s="160"/>
      <c r="ET486" s="160"/>
      <c r="EU486" s="160"/>
      <c r="EV486" s="160"/>
      <c r="EW486" s="160"/>
      <c r="EX486" s="160"/>
      <c r="EY486" s="160"/>
      <c r="EZ486" s="160"/>
      <c r="FA486" s="160"/>
      <c r="FB486" s="160"/>
      <c r="FC486" s="160"/>
      <c r="FD486" s="160"/>
      <c r="FE486" s="160"/>
      <c r="FF486" s="160"/>
      <c r="FG486" s="160"/>
      <c r="FH486" s="160"/>
      <c r="FI486" s="160"/>
      <c r="FJ486" s="160"/>
      <c r="FK486" s="160"/>
      <c r="FL486" s="160"/>
      <c r="FM486" s="160"/>
      <c r="FN486" s="160"/>
      <c r="FO486" s="160"/>
      <c r="FP486" s="160"/>
      <c r="FQ486" s="160"/>
      <c r="FR486" s="160"/>
      <c r="FS486" s="160"/>
      <c r="FT486" s="160"/>
      <c r="FU486" s="160"/>
      <c r="FV486" s="160"/>
      <c r="FW486" s="160"/>
      <c r="FX486" s="160"/>
      <c r="FY486" s="160"/>
      <c r="FZ486" s="160"/>
      <c r="GA486" s="160"/>
      <c r="GB486" s="160"/>
      <c r="GC486" s="160"/>
      <c r="GD486" s="160"/>
      <c r="GE486" s="160"/>
      <c r="GF486" s="160"/>
      <c r="GG486" s="160"/>
      <c r="GH486" s="160"/>
      <c r="GI486" s="160"/>
      <c r="GJ486" s="160"/>
      <c r="GK486" s="160"/>
      <c r="GL486" s="160"/>
      <c r="GM486" s="160"/>
      <c r="GN486" s="160"/>
      <c r="GO486" s="160"/>
      <c r="GP486" s="160"/>
      <c r="GQ486" s="160"/>
      <c r="GR486" s="160"/>
      <c r="GS486" s="160"/>
      <c r="GT486" s="160"/>
      <c r="GU486" s="160"/>
      <c r="GV486" s="160"/>
      <c r="GW486" s="160"/>
      <c r="GX486" s="160"/>
      <c r="GY486" s="160"/>
      <c r="GZ486" s="160"/>
      <c r="HA486" s="160"/>
      <c r="HB486" s="160"/>
      <c r="HC486" s="160"/>
      <c r="HD486" s="160"/>
      <c r="HE486" s="160"/>
      <c r="HF486" s="160"/>
      <c r="HG486" s="160"/>
      <c r="HH486" s="160"/>
      <c r="HI486" s="160"/>
      <c r="HJ486" s="160"/>
      <c r="HK486" s="160"/>
      <c r="HL486" s="160"/>
      <c r="HM486" s="160"/>
      <c r="HN486" s="160"/>
      <c r="HO486" s="160"/>
      <c r="HP486" s="160"/>
      <c r="HQ486" s="160"/>
      <c r="HR486" s="160"/>
      <c r="HS486" s="160"/>
      <c r="HT486" s="160"/>
      <c r="HU486" s="160"/>
      <c r="HV486" s="160"/>
      <c r="HW486" s="160"/>
      <c r="HX486" s="160"/>
      <c r="HY486" s="160"/>
      <c r="HZ486" s="160"/>
      <c r="IA486" s="160"/>
      <c r="IB486" s="160"/>
      <c r="IC486" s="160"/>
      <c r="ID486" s="160"/>
      <c r="IE486" s="160"/>
      <c r="IF486" s="160"/>
      <c r="IG486" s="160"/>
      <c r="IH486" s="160"/>
      <c r="II486" s="160"/>
      <c r="IJ486" s="160"/>
      <c r="IK486" s="160"/>
      <c r="IL486" s="160"/>
      <c r="IM486" s="160"/>
      <c r="IN486" s="160"/>
      <c r="IO486" s="160"/>
      <c r="IP486" s="160"/>
      <c r="IQ486" s="160"/>
      <c r="IR486" s="160"/>
      <c r="IS486" s="160"/>
      <c r="IT486" s="160"/>
      <c r="IU486" s="160"/>
      <c r="IV486" s="160"/>
      <c r="IW486" s="160"/>
      <c r="IX486" s="160"/>
      <c r="IY486" s="160"/>
      <c r="IZ486" s="160"/>
      <c r="JA486" s="160"/>
      <c r="JB486" s="160"/>
      <c r="JC486" s="160"/>
      <c r="JD486" s="160"/>
      <c r="JE486" s="160"/>
      <c r="JF486" s="160"/>
      <c r="JG486" s="160"/>
      <c r="JH486" s="160"/>
      <c r="JI486" s="160"/>
      <c r="JJ486" s="160"/>
      <c r="JK486" s="160"/>
      <c r="JL486" s="160"/>
      <c r="JM486" s="160"/>
      <c r="JN486" s="160"/>
      <c r="JO486" s="160"/>
      <c r="JP486" s="160"/>
      <c r="JQ486" s="160"/>
      <c r="JR486" s="160"/>
      <c r="JS486" s="160"/>
      <c r="JT486" s="160"/>
      <c r="JU486" s="160"/>
      <c r="JV486" s="160"/>
      <c r="JW486" s="160"/>
      <c r="JX486" s="160"/>
      <c r="JY486" s="160"/>
      <c r="JZ486" s="160"/>
      <c r="KA486" s="160"/>
      <c r="KB486" s="160"/>
      <c r="KC486" s="160"/>
      <c r="KD486" s="160"/>
      <c r="KE486" s="160"/>
      <c r="KF486" s="160"/>
      <c r="KG486" s="160"/>
      <c r="KH486" s="160"/>
      <c r="KI486" s="160"/>
      <c r="KJ486" s="160"/>
      <c r="KK486" s="160"/>
      <c r="KL486" s="160"/>
      <c r="KM486" s="160"/>
      <c r="KN486" s="160"/>
      <c r="KO486" s="160"/>
      <c r="KP486" s="160"/>
      <c r="KQ486" s="160"/>
      <c r="KR486" s="160"/>
      <c r="KS486" s="160"/>
      <c r="KT486" s="160"/>
      <c r="KU486" s="160"/>
      <c r="KV486" s="160"/>
      <c r="KW486" s="160"/>
      <c r="KX486" s="160"/>
      <c r="KY486" s="160"/>
      <c r="KZ486" s="160"/>
      <c r="LA486" s="160"/>
      <c r="LB486" s="160"/>
      <c r="LC486" s="160"/>
      <c r="LD486" s="160"/>
      <c r="LE486" s="160"/>
      <c r="LF486" s="160"/>
      <c r="LG486" s="160"/>
      <c r="LH486" s="160"/>
      <c r="LI486" s="160"/>
      <c r="LJ486" s="160"/>
      <c r="LK486" s="160"/>
      <c r="LL486" s="160"/>
      <c r="LM486" s="160"/>
      <c r="LN486" s="160"/>
      <c r="LO486" s="160"/>
      <c r="LP486" s="160"/>
      <c r="LQ486" s="160"/>
      <c r="LR486" s="160"/>
      <c r="LS486" s="160"/>
      <c r="LT486" s="160"/>
      <c r="LU486" s="160"/>
      <c r="LV486" s="160"/>
      <c r="LW486" s="160"/>
      <c r="LX486" s="160"/>
      <c r="LY486" s="160"/>
      <c r="LZ486" s="160"/>
      <c r="MA486" s="160"/>
      <c r="MB486" s="160"/>
      <c r="MC486" s="160"/>
      <c r="MD486" s="160"/>
      <c r="ME486" s="160"/>
      <c r="MF486" s="160"/>
      <c r="MG486" s="160"/>
      <c r="MH486" s="160"/>
      <c r="MI486" s="160"/>
      <c r="MJ486" s="160"/>
      <c r="MK486" s="160"/>
      <c r="ML486" s="160"/>
      <c r="MM486" s="160"/>
      <c r="MN486" s="160"/>
      <c r="MO486" s="160"/>
      <c r="MP486" s="160"/>
      <c r="MQ486" s="160"/>
      <c r="MR486" s="160"/>
      <c r="MS486" s="160"/>
      <c r="MT486" s="160"/>
      <c r="MU486" s="160"/>
      <c r="MV486" s="160"/>
      <c r="MW486" s="160"/>
      <c r="MX486" s="160"/>
      <c r="MY486" s="160"/>
      <c r="MZ486" s="160"/>
      <c r="NA486" s="160"/>
      <c r="NB486" s="160"/>
      <c r="NC486" s="160"/>
      <c r="ND486" s="160"/>
      <c r="NE486" s="160"/>
      <c r="NF486" s="160"/>
      <c r="NG486" s="160"/>
      <c r="NH486" s="160"/>
      <c r="NI486" s="160"/>
      <c r="NJ486" s="160"/>
      <c r="NK486" s="160"/>
      <c r="NL486" s="160"/>
      <c r="NM486" s="160"/>
      <c r="NN486" s="160"/>
      <c r="NO486" s="160"/>
      <c r="NP486" s="160"/>
      <c r="NQ486" s="160"/>
      <c r="NR486" s="160"/>
      <c r="NS486" s="160"/>
      <c r="NT486" s="160"/>
      <c r="NU486" s="160"/>
      <c r="NV486" s="160"/>
      <c r="NW486" s="160"/>
      <c r="NX486" s="160"/>
      <c r="NY486" s="160"/>
      <c r="NZ486" s="160"/>
      <c r="OA486" s="160"/>
      <c r="OB486" s="160"/>
      <c r="OC486" s="160"/>
      <c r="OD486" s="160"/>
      <c r="OE486" s="160"/>
      <c r="OF486" s="160"/>
      <c r="OG486" s="160"/>
      <c r="OH486" s="160"/>
      <c r="OI486" s="160"/>
      <c r="OJ486" s="160"/>
      <c r="OK486" s="160"/>
      <c r="OL486" s="160"/>
      <c r="OM486" s="160"/>
      <c r="ON486" s="160"/>
      <c r="OO486" s="160"/>
      <c r="OP486" s="160"/>
      <c r="OQ486" s="160"/>
      <c r="OR486" s="160"/>
      <c r="OS486" s="160"/>
      <c r="OT486" s="160"/>
      <c r="OU486" s="160"/>
      <c r="OV486" s="160"/>
      <c r="OW486" s="160"/>
      <c r="OX486" s="160"/>
      <c r="OY486" s="160"/>
      <c r="OZ486" s="160"/>
      <c r="PA486" s="160"/>
      <c r="PB486" s="160"/>
      <c r="PC486" s="160"/>
      <c r="PD486" s="160"/>
      <c r="PE486" s="160"/>
      <c r="PF486" s="160"/>
      <c r="PG486" s="160"/>
      <c r="PH486" s="160"/>
      <c r="PI486" s="160"/>
      <c r="PJ486" s="160"/>
      <c r="PK486" s="160"/>
      <c r="PL486" s="160"/>
      <c r="PM486" s="160"/>
      <c r="PN486" s="160"/>
      <c r="PO486" s="160"/>
      <c r="PP486" s="160"/>
      <c r="PQ486" s="160"/>
      <c r="PR486" s="160"/>
      <c r="PS486" s="160"/>
      <c r="PT486" s="160"/>
      <c r="PU486" s="160"/>
      <c r="PV486" s="160"/>
      <c r="PW486" s="160"/>
      <c r="PX486" s="160"/>
      <c r="PY486" s="160"/>
      <c r="PZ486" s="160"/>
      <c r="QA486" s="160"/>
      <c r="QB486" s="160"/>
      <c r="QC486" s="160"/>
      <c r="QD486" s="160"/>
      <c r="QE486" s="160"/>
      <c r="QF486" s="160"/>
      <c r="QG486" s="160"/>
      <c r="QH486" s="160"/>
      <c r="QI486" s="160"/>
      <c r="QJ486" s="160"/>
      <c r="QK486" s="160"/>
      <c r="QL486" s="160"/>
      <c r="QM486" s="160"/>
      <c r="QN486" s="160"/>
      <c r="QO486" s="160"/>
      <c r="QP486" s="160"/>
      <c r="QQ486" s="160"/>
      <c r="QR486" s="160"/>
      <c r="QS486" s="160"/>
      <c r="QT486" s="160"/>
      <c r="QU486" s="160"/>
      <c r="QV486" s="160"/>
      <c r="QW486" s="160"/>
      <c r="QX486" s="160"/>
      <c r="QY486" s="160"/>
      <c r="QZ486" s="160"/>
      <c r="RA486" s="160"/>
      <c r="RB486" s="160"/>
      <c r="RC486" s="160"/>
      <c r="RD486" s="160"/>
      <c r="RE486" s="160"/>
      <c r="RF486" s="160"/>
      <c r="RG486" s="160"/>
      <c r="RH486" s="160"/>
      <c r="RI486" s="160"/>
      <c r="RJ486" s="160"/>
      <c r="RK486" s="160"/>
      <c r="RL486" s="160"/>
      <c r="RM486" s="160"/>
      <c r="RN486" s="160"/>
      <c r="RO486" s="160"/>
      <c r="RP486" s="160"/>
      <c r="RQ486" s="160"/>
      <c r="RR486" s="160"/>
      <c r="RS486" s="160"/>
      <c r="RT486" s="160"/>
      <c r="RU486" s="160"/>
      <c r="RV486" s="160"/>
      <c r="RW486" s="160"/>
      <c r="RX486" s="160"/>
      <c r="RY486" s="160"/>
      <c r="RZ486" s="160"/>
      <c r="SA486" s="160"/>
      <c r="SB486" s="160"/>
      <c r="SC486" s="160"/>
      <c r="SD486" s="160"/>
      <c r="SE486" s="160"/>
      <c r="SF486" s="160"/>
      <c r="SG486" s="160"/>
      <c r="SH486" s="160"/>
      <c r="SI486" s="160"/>
      <c r="SJ486" s="160"/>
      <c r="SK486" s="160"/>
      <c r="SL486" s="160"/>
      <c r="SM486" s="160"/>
      <c r="SN486" s="160"/>
      <c r="SO486" s="160"/>
      <c r="SP486" s="160"/>
      <c r="SQ486" s="160"/>
      <c r="SR486" s="160"/>
      <c r="SS486" s="160"/>
      <c r="ST486" s="160"/>
      <c r="SU486" s="160"/>
      <c r="SV486" s="160"/>
      <c r="SW486" s="160"/>
      <c r="SX486" s="160"/>
      <c r="SY486" s="160"/>
      <c r="SZ486" s="160"/>
      <c r="TA486" s="160"/>
      <c r="TB486" s="160"/>
      <c r="TC486" s="160"/>
      <c r="TD486" s="160"/>
      <c r="TE486" s="160"/>
      <c r="TF486" s="160"/>
    </row>
    <row r="487" spans="1:526">
      <c r="A487" s="160"/>
      <c r="B487" s="160"/>
      <c r="C487" s="160"/>
      <c r="D487" s="160"/>
      <c r="E487" s="160"/>
      <c r="F487" s="160"/>
      <c r="G487" s="160"/>
      <c r="H487" s="160"/>
      <c r="I487" s="160"/>
      <c r="J487" s="160"/>
      <c r="K487" s="160"/>
      <c r="L487" s="160"/>
      <c r="M487" s="160"/>
      <c r="N487" s="160"/>
      <c r="O487" s="160"/>
      <c r="P487" s="160"/>
      <c r="Q487" s="160"/>
      <c r="R487" s="160"/>
      <c r="S487" s="160"/>
      <c r="T487" s="160"/>
      <c r="U487" s="160"/>
      <c r="V487" s="160"/>
      <c r="W487" s="160"/>
      <c r="X487" s="160"/>
      <c r="Y487" s="160"/>
      <c r="Z487" s="160"/>
      <c r="AA487" s="160"/>
      <c r="AB487" s="160"/>
      <c r="AC487" s="160"/>
      <c r="AD487" s="160"/>
      <c r="AE487" s="160"/>
      <c r="AF487" s="160"/>
      <c r="AG487" s="160"/>
      <c r="AH487" s="160"/>
      <c r="AI487" s="160"/>
      <c r="AJ487" s="160"/>
      <c r="AK487" s="160"/>
      <c r="AL487" s="160"/>
      <c r="AM487" s="160"/>
      <c r="AN487" s="160"/>
      <c r="AO487" s="160"/>
      <c r="AP487" s="160"/>
      <c r="AQ487" s="160"/>
      <c r="AR487" s="160"/>
      <c r="AS487" s="160"/>
      <c r="AT487" s="160"/>
      <c r="AU487" s="160"/>
      <c r="AV487" s="160"/>
      <c r="AW487" s="160"/>
      <c r="AX487" s="160"/>
      <c r="AY487" s="160"/>
      <c r="AZ487" s="160"/>
      <c r="BA487" s="160"/>
      <c r="BB487" s="160"/>
      <c r="BC487" s="160"/>
      <c r="BD487" s="160"/>
      <c r="BE487" s="160"/>
      <c r="BF487" s="160"/>
      <c r="BG487" s="160"/>
      <c r="BH487" s="160"/>
      <c r="BI487" s="160"/>
      <c r="BJ487" s="160"/>
      <c r="BK487" s="160"/>
      <c r="BL487" s="160"/>
      <c r="BM487" s="160"/>
      <c r="BN487" s="160"/>
      <c r="BO487" s="160"/>
      <c r="BP487" s="160"/>
      <c r="BQ487" s="160"/>
      <c r="BR487" s="160"/>
      <c r="BS487" s="160"/>
      <c r="BT487" s="160"/>
      <c r="BU487" s="160"/>
      <c r="BV487" s="160"/>
      <c r="BW487" s="160"/>
      <c r="BX487" s="160"/>
      <c r="BY487" s="160"/>
      <c r="BZ487" s="160"/>
      <c r="CA487" s="160"/>
      <c r="CB487" s="160"/>
      <c r="CC487" s="160"/>
      <c r="CD487" s="160"/>
      <c r="CE487" s="160"/>
      <c r="CF487" s="160"/>
      <c r="CG487" s="160"/>
      <c r="CH487" s="160"/>
      <c r="CI487" s="160"/>
      <c r="CJ487" s="160"/>
      <c r="CK487" s="160"/>
      <c r="CL487" s="160"/>
      <c r="CM487" s="160"/>
      <c r="CN487" s="160"/>
      <c r="CO487" s="160"/>
      <c r="CP487" s="160"/>
      <c r="CQ487" s="160"/>
      <c r="CR487" s="160"/>
      <c r="CS487" s="160"/>
      <c r="CT487" s="160"/>
      <c r="CU487" s="160"/>
      <c r="CV487" s="160"/>
      <c r="CW487" s="160"/>
      <c r="CX487" s="160"/>
      <c r="CY487" s="160"/>
      <c r="CZ487" s="160"/>
      <c r="DA487" s="160"/>
      <c r="DB487" s="160"/>
      <c r="DC487" s="160"/>
      <c r="DD487" s="160"/>
      <c r="DE487" s="160"/>
      <c r="DF487" s="160"/>
      <c r="DG487" s="160"/>
      <c r="DH487" s="160"/>
      <c r="DI487" s="160"/>
      <c r="DJ487" s="160"/>
      <c r="DK487" s="160"/>
      <c r="DL487" s="160"/>
      <c r="DM487" s="160"/>
      <c r="DN487" s="160"/>
      <c r="DO487" s="160"/>
      <c r="DP487" s="160"/>
      <c r="DQ487" s="160"/>
      <c r="DR487" s="160"/>
      <c r="DS487" s="160"/>
      <c r="DT487" s="160"/>
      <c r="DU487" s="160"/>
      <c r="DV487" s="160"/>
      <c r="DW487" s="160"/>
      <c r="DX487" s="160"/>
      <c r="DY487" s="160"/>
      <c r="DZ487" s="160"/>
      <c r="EA487" s="160"/>
      <c r="EB487" s="160"/>
      <c r="EC487" s="160"/>
      <c r="ED487" s="160"/>
      <c r="EE487" s="160"/>
      <c r="EF487" s="160"/>
      <c r="EG487" s="160"/>
      <c r="EH487" s="160"/>
      <c r="EI487" s="160"/>
      <c r="EJ487" s="160"/>
      <c r="EK487" s="160"/>
      <c r="EL487" s="160"/>
      <c r="EM487" s="160"/>
      <c r="EN487" s="160"/>
      <c r="EO487" s="160"/>
      <c r="EP487" s="160"/>
      <c r="EQ487" s="160"/>
      <c r="ER487" s="160"/>
      <c r="ES487" s="160"/>
      <c r="ET487" s="160"/>
      <c r="EU487" s="160"/>
      <c r="EV487" s="160"/>
      <c r="EW487" s="160"/>
      <c r="EX487" s="160"/>
      <c r="EY487" s="160"/>
      <c r="EZ487" s="160"/>
      <c r="FA487" s="160"/>
      <c r="FB487" s="160"/>
      <c r="FC487" s="160"/>
      <c r="FD487" s="160"/>
      <c r="FE487" s="160"/>
      <c r="FF487" s="160"/>
      <c r="FG487" s="160"/>
      <c r="FH487" s="160"/>
      <c r="FI487" s="160"/>
      <c r="FJ487" s="160"/>
      <c r="FK487" s="160"/>
      <c r="FL487" s="160"/>
      <c r="FM487" s="160"/>
      <c r="FN487" s="160"/>
      <c r="FO487" s="160"/>
      <c r="FP487" s="160"/>
      <c r="FQ487" s="160"/>
      <c r="FR487" s="160"/>
      <c r="FS487" s="160"/>
      <c r="FT487" s="160"/>
      <c r="FU487" s="160"/>
      <c r="FV487" s="160"/>
      <c r="FW487" s="160"/>
      <c r="FX487" s="160"/>
      <c r="FY487" s="160"/>
      <c r="FZ487" s="160"/>
      <c r="GA487" s="160"/>
      <c r="GB487" s="160"/>
      <c r="GC487" s="160"/>
      <c r="GD487" s="160"/>
      <c r="GE487" s="160"/>
      <c r="GF487" s="160"/>
      <c r="GG487" s="160"/>
      <c r="GH487" s="160"/>
      <c r="GI487" s="160"/>
      <c r="GJ487" s="160"/>
      <c r="GK487" s="160"/>
      <c r="GL487" s="160"/>
      <c r="GM487" s="160"/>
      <c r="GN487" s="160"/>
      <c r="GO487" s="160"/>
      <c r="GP487" s="160"/>
      <c r="GQ487" s="160"/>
      <c r="GR487" s="160"/>
      <c r="GS487" s="160"/>
      <c r="GT487" s="160"/>
      <c r="GU487" s="160"/>
      <c r="GV487" s="160"/>
      <c r="GW487" s="160"/>
      <c r="GX487" s="160"/>
      <c r="GY487" s="160"/>
      <c r="GZ487" s="160"/>
      <c r="HA487" s="160"/>
      <c r="HB487" s="160"/>
      <c r="HC487" s="160"/>
      <c r="HD487" s="160"/>
      <c r="HE487" s="160"/>
      <c r="HF487" s="160"/>
      <c r="HG487" s="160"/>
      <c r="HH487" s="160"/>
      <c r="HI487" s="160"/>
      <c r="HJ487" s="160"/>
      <c r="HK487" s="160"/>
      <c r="HL487" s="160"/>
      <c r="HM487" s="160"/>
      <c r="HN487" s="160"/>
      <c r="HO487" s="160"/>
      <c r="HP487" s="160"/>
      <c r="HQ487" s="160"/>
      <c r="HR487" s="160"/>
      <c r="HS487" s="160"/>
      <c r="HT487" s="160"/>
      <c r="HU487" s="160"/>
      <c r="HV487" s="160"/>
      <c r="HW487" s="160"/>
      <c r="HX487" s="160"/>
      <c r="HY487" s="160"/>
      <c r="HZ487" s="160"/>
      <c r="IA487" s="160"/>
      <c r="IB487" s="160"/>
      <c r="IC487" s="160"/>
      <c r="ID487" s="160"/>
      <c r="IE487" s="160"/>
      <c r="IF487" s="160"/>
      <c r="IG487" s="160"/>
      <c r="IH487" s="160"/>
      <c r="II487" s="160"/>
      <c r="IJ487" s="160"/>
      <c r="IK487" s="160"/>
      <c r="IL487" s="160"/>
      <c r="IM487" s="160"/>
      <c r="IN487" s="160"/>
      <c r="IO487" s="160"/>
      <c r="IP487" s="160"/>
      <c r="IQ487" s="160"/>
      <c r="IR487" s="160"/>
      <c r="IS487" s="160"/>
      <c r="IT487" s="160"/>
      <c r="IU487" s="160"/>
      <c r="IV487" s="160"/>
      <c r="IW487" s="160"/>
      <c r="IX487" s="160"/>
      <c r="IY487" s="160"/>
      <c r="IZ487" s="160"/>
      <c r="JA487" s="160"/>
      <c r="JB487" s="160"/>
      <c r="JC487" s="160"/>
      <c r="JD487" s="160"/>
      <c r="JE487" s="160"/>
      <c r="JF487" s="160"/>
      <c r="JG487" s="160"/>
      <c r="JH487" s="160"/>
      <c r="JI487" s="160"/>
      <c r="JJ487" s="160"/>
      <c r="JK487" s="160"/>
      <c r="JL487" s="160"/>
      <c r="JM487" s="160"/>
      <c r="JN487" s="160"/>
      <c r="JO487" s="160"/>
      <c r="JP487" s="160"/>
      <c r="JQ487" s="160"/>
      <c r="JR487" s="160"/>
      <c r="JS487" s="160"/>
      <c r="JT487" s="160"/>
      <c r="JU487" s="160"/>
      <c r="JV487" s="160"/>
      <c r="JW487" s="160"/>
      <c r="JX487" s="160"/>
      <c r="JY487" s="160"/>
      <c r="JZ487" s="160"/>
      <c r="KA487" s="160"/>
      <c r="KB487" s="160"/>
      <c r="KC487" s="160"/>
      <c r="KD487" s="160"/>
      <c r="KE487" s="160"/>
      <c r="KF487" s="160"/>
      <c r="KG487" s="160"/>
      <c r="KH487" s="160"/>
      <c r="KI487" s="160"/>
      <c r="KJ487" s="160"/>
      <c r="KK487" s="160"/>
      <c r="KL487" s="160"/>
      <c r="KM487" s="160"/>
      <c r="KN487" s="160"/>
      <c r="KO487" s="160"/>
      <c r="KP487" s="160"/>
      <c r="KQ487" s="160"/>
      <c r="KR487" s="160"/>
      <c r="KS487" s="160"/>
      <c r="KT487" s="160"/>
      <c r="KU487" s="160"/>
      <c r="KV487" s="160"/>
      <c r="KW487" s="160"/>
      <c r="KX487" s="160"/>
      <c r="KY487" s="160"/>
      <c r="KZ487" s="160"/>
      <c r="LA487" s="160"/>
      <c r="LB487" s="160"/>
      <c r="LC487" s="160"/>
      <c r="LD487" s="160"/>
      <c r="LE487" s="160"/>
      <c r="LF487" s="160"/>
      <c r="LG487" s="160"/>
      <c r="LH487" s="160"/>
      <c r="LI487" s="160"/>
      <c r="LJ487" s="160"/>
      <c r="LK487" s="160"/>
      <c r="LL487" s="160"/>
      <c r="LM487" s="160"/>
      <c r="LN487" s="160"/>
      <c r="LO487" s="160"/>
      <c r="LP487" s="160"/>
      <c r="LQ487" s="160"/>
      <c r="LR487" s="160"/>
      <c r="LS487" s="160"/>
      <c r="LT487" s="160"/>
      <c r="LU487" s="160"/>
      <c r="LV487" s="160"/>
      <c r="LW487" s="160"/>
      <c r="LX487" s="160"/>
      <c r="LY487" s="160"/>
      <c r="LZ487" s="160"/>
      <c r="MA487" s="160"/>
      <c r="MB487" s="160"/>
      <c r="MC487" s="160"/>
      <c r="MD487" s="160"/>
      <c r="ME487" s="160"/>
      <c r="MF487" s="160"/>
      <c r="MG487" s="160"/>
      <c r="MH487" s="160"/>
      <c r="MI487" s="160"/>
      <c r="MJ487" s="160"/>
      <c r="MK487" s="160"/>
      <c r="ML487" s="160"/>
      <c r="MM487" s="160"/>
      <c r="MN487" s="160"/>
      <c r="MO487" s="160"/>
      <c r="MP487" s="160"/>
      <c r="MQ487" s="160"/>
      <c r="MR487" s="160"/>
      <c r="MS487" s="160"/>
      <c r="MT487" s="160"/>
      <c r="MU487" s="160"/>
      <c r="MV487" s="160"/>
      <c r="MW487" s="160"/>
      <c r="MX487" s="160"/>
      <c r="MY487" s="160"/>
      <c r="MZ487" s="160"/>
      <c r="NA487" s="160"/>
      <c r="NB487" s="160"/>
      <c r="NC487" s="160"/>
      <c r="ND487" s="160"/>
      <c r="NE487" s="160"/>
      <c r="NF487" s="160"/>
      <c r="NG487" s="160"/>
      <c r="NH487" s="160"/>
      <c r="NI487" s="160"/>
      <c r="NJ487" s="160"/>
      <c r="NK487" s="160"/>
      <c r="NL487" s="160"/>
      <c r="NM487" s="160"/>
      <c r="NN487" s="160"/>
      <c r="NO487" s="160"/>
      <c r="NP487" s="160"/>
      <c r="NQ487" s="160"/>
      <c r="NR487" s="160"/>
      <c r="NS487" s="160"/>
      <c r="NT487" s="160"/>
      <c r="NU487" s="160"/>
      <c r="NV487" s="160"/>
      <c r="NW487" s="160"/>
      <c r="NX487" s="160"/>
      <c r="NY487" s="160"/>
      <c r="NZ487" s="160"/>
      <c r="OA487" s="160"/>
      <c r="OB487" s="160"/>
      <c r="OC487" s="160"/>
      <c r="OD487" s="160"/>
      <c r="OE487" s="160"/>
      <c r="OF487" s="160"/>
      <c r="OG487" s="160"/>
      <c r="OH487" s="160"/>
      <c r="OI487" s="160"/>
      <c r="OJ487" s="160"/>
      <c r="OK487" s="160"/>
      <c r="OL487" s="160"/>
      <c r="OM487" s="160"/>
      <c r="ON487" s="160"/>
      <c r="OO487" s="160"/>
      <c r="OP487" s="160"/>
      <c r="OQ487" s="160"/>
      <c r="OR487" s="160"/>
      <c r="OS487" s="160"/>
      <c r="OT487" s="160"/>
      <c r="OU487" s="160"/>
      <c r="OV487" s="160"/>
      <c r="OW487" s="160"/>
      <c r="OX487" s="160"/>
      <c r="OY487" s="160"/>
      <c r="OZ487" s="160"/>
      <c r="PA487" s="160"/>
      <c r="PB487" s="160"/>
      <c r="PC487" s="160"/>
      <c r="PD487" s="160"/>
      <c r="PE487" s="160"/>
      <c r="PF487" s="160"/>
      <c r="PG487" s="160"/>
      <c r="PH487" s="160"/>
      <c r="PI487" s="160"/>
      <c r="PJ487" s="160"/>
      <c r="PK487" s="160"/>
      <c r="PL487" s="160"/>
      <c r="PM487" s="160"/>
      <c r="PN487" s="160"/>
      <c r="PO487" s="160"/>
      <c r="PP487" s="160"/>
      <c r="PQ487" s="160"/>
      <c r="PR487" s="160"/>
      <c r="PS487" s="160"/>
      <c r="PT487" s="160"/>
      <c r="PU487" s="160"/>
      <c r="PV487" s="160"/>
      <c r="PW487" s="160"/>
      <c r="PX487" s="160"/>
      <c r="PY487" s="160"/>
      <c r="PZ487" s="160"/>
      <c r="QA487" s="160"/>
      <c r="QB487" s="160"/>
      <c r="QC487" s="160"/>
      <c r="QD487" s="160"/>
      <c r="QE487" s="160"/>
      <c r="QF487" s="160"/>
      <c r="QG487" s="160"/>
      <c r="QH487" s="160"/>
      <c r="QI487" s="160"/>
      <c r="QJ487" s="160"/>
      <c r="QK487" s="160"/>
      <c r="QL487" s="160"/>
      <c r="QM487" s="160"/>
      <c r="QN487" s="160"/>
      <c r="QO487" s="160"/>
      <c r="QP487" s="160"/>
      <c r="QQ487" s="160"/>
      <c r="QR487" s="160"/>
      <c r="QS487" s="160"/>
      <c r="QT487" s="160"/>
      <c r="QU487" s="160"/>
      <c r="QV487" s="160"/>
      <c r="QW487" s="160"/>
      <c r="QX487" s="160"/>
      <c r="QY487" s="160"/>
      <c r="QZ487" s="160"/>
      <c r="RA487" s="160"/>
      <c r="RB487" s="160"/>
      <c r="RC487" s="160"/>
      <c r="RD487" s="160"/>
      <c r="RE487" s="160"/>
      <c r="RF487" s="160"/>
      <c r="RG487" s="160"/>
      <c r="RH487" s="160"/>
      <c r="RI487" s="160"/>
      <c r="RJ487" s="160"/>
      <c r="RK487" s="160"/>
      <c r="RL487" s="160"/>
      <c r="RM487" s="160"/>
      <c r="RN487" s="160"/>
      <c r="RO487" s="160"/>
      <c r="RP487" s="160"/>
      <c r="RQ487" s="160"/>
      <c r="RR487" s="160"/>
      <c r="RS487" s="160"/>
      <c r="RT487" s="160"/>
      <c r="RU487" s="160"/>
      <c r="RV487" s="160"/>
      <c r="RW487" s="160"/>
      <c r="RX487" s="160"/>
      <c r="RY487" s="160"/>
      <c r="RZ487" s="160"/>
      <c r="SA487" s="160"/>
      <c r="SB487" s="160"/>
      <c r="SC487" s="160"/>
      <c r="SD487" s="160"/>
      <c r="SE487" s="160"/>
      <c r="SF487" s="160"/>
      <c r="SG487" s="160"/>
      <c r="SH487" s="160"/>
      <c r="SI487" s="160"/>
      <c r="SJ487" s="160"/>
      <c r="SK487" s="160"/>
      <c r="SL487" s="160"/>
      <c r="SM487" s="160"/>
      <c r="SN487" s="160"/>
      <c r="SO487" s="160"/>
      <c r="SP487" s="160"/>
      <c r="SQ487" s="160"/>
      <c r="SR487" s="160"/>
      <c r="SS487" s="160"/>
      <c r="ST487" s="160"/>
      <c r="SU487" s="160"/>
      <c r="SV487" s="160"/>
      <c r="SW487" s="160"/>
      <c r="SX487" s="160"/>
      <c r="SY487" s="160"/>
      <c r="SZ487" s="160"/>
      <c r="TA487" s="160"/>
      <c r="TB487" s="160"/>
      <c r="TC487" s="160"/>
      <c r="TD487" s="160"/>
      <c r="TE487" s="160"/>
      <c r="TF487" s="160"/>
    </row>
    <row r="488" spans="1:526">
      <c r="A488" s="160"/>
      <c r="B488" s="160"/>
      <c r="C488" s="160"/>
      <c r="D488" s="160"/>
      <c r="E488" s="160"/>
      <c r="F488" s="160"/>
      <c r="G488" s="160"/>
      <c r="H488" s="160"/>
      <c r="I488" s="160"/>
      <c r="J488" s="160"/>
      <c r="K488" s="160"/>
      <c r="L488" s="160"/>
      <c r="M488" s="160"/>
      <c r="N488" s="160"/>
      <c r="O488" s="160"/>
      <c r="P488" s="160"/>
      <c r="Q488" s="160"/>
      <c r="R488" s="160"/>
      <c r="S488" s="160"/>
      <c r="T488" s="160"/>
      <c r="U488" s="160"/>
      <c r="V488" s="160"/>
      <c r="W488" s="160"/>
      <c r="X488" s="160"/>
      <c r="Y488" s="160"/>
      <c r="Z488" s="160"/>
      <c r="AA488" s="160"/>
      <c r="AB488" s="160"/>
      <c r="AC488" s="160"/>
      <c r="AD488" s="160"/>
      <c r="AE488" s="160"/>
      <c r="AF488" s="160"/>
      <c r="AG488" s="160"/>
      <c r="AH488" s="160"/>
      <c r="AI488" s="160"/>
      <c r="AJ488" s="160"/>
      <c r="AK488" s="160"/>
      <c r="AL488" s="160"/>
      <c r="AM488" s="160"/>
      <c r="AN488" s="160"/>
      <c r="AO488" s="160"/>
      <c r="AP488" s="160"/>
      <c r="AQ488" s="160"/>
      <c r="AR488" s="160"/>
      <c r="AS488" s="160"/>
      <c r="AT488" s="160"/>
      <c r="AU488" s="160"/>
      <c r="AV488" s="160"/>
      <c r="AW488" s="160"/>
      <c r="AX488" s="160"/>
      <c r="AY488" s="160"/>
      <c r="AZ488" s="160"/>
      <c r="BA488" s="160"/>
      <c r="BB488" s="160"/>
      <c r="BC488" s="160"/>
      <c r="BD488" s="160"/>
      <c r="BE488" s="160"/>
      <c r="BF488" s="160"/>
      <c r="BG488" s="160"/>
      <c r="BH488" s="160"/>
      <c r="BI488" s="160"/>
      <c r="BJ488" s="160"/>
      <c r="BK488" s="160"/>
      <c r="BL488" s="160"/>
      <c r="BM488" s="160"/>
      <c r="BN488" s="160"/>
      <c r="BO488" s="160"/>
      <c r="BP488" s="160"/>
      <c r="BQ488" s="160"/>
      <c r="BR488" s="160"/>
      <c r="BS488" s="160"/>
      <c r="BT488" s="160"/>
      <c r="BU488" s="160"/>
      <c r="BV488" s="160"/>
      <c r="BW488" s="160"/>
      <c r="BX488" s="160"/>
      <c r="BY488" s="160"/>
      <c r="BZ488" s="160"/>
      <c r="CA488" s="160"/>
      <c r="CB488" s="160"/>
      <c r="CC488" s="160"/>
      <c r="CD488" s="160"/>
      <c r="CE488" s="160"/>
      <c r="CF488" s="160"/>
      <c r="CG488" s="160"/>
      <c r="CH488" s="160"/>
      <c r="CI488" s="160"/>
      <c r="CJ488" s="160"/>
      <c r="CK488" s="160"/>
      <c r="CL488" s="160"/>
      <c r="CM488" s="160"/>
      <c r="CN488" s="160"/>
      <c r="CO488" s="160"/>
      <c r="CP488" s="160"/>
      <c r="CQ488" s="160"/>
      <c r="CR488" s="160"/>
      <c r="CS488" s="160"/>
      <c r="CT488" s="160"/>
      <c r="CU488" s="160"/>
      <c r="CV488" s="160"/>
      <c r="CW488" s="160"/>
      <c r="CX488" s="160"/>
      <c r="CY488" s="160"/>
      <c r="CZ488" s="160"/>
      <c r="DA488" s="160"/>
      <c r="DB488" s="160"/>
      <c r="DC488" s="160"/>
      <c r="DD488" s="160"/>
      <c r="DE488" s="160"/>
      <c r="DF488" s="160"/>
      <c r="DG488" s="160"/>
      <c r="DH488" s="160"/>
      <c r="DI488" s="160"/>
      <c r="DJ488" s="160"/>
      <c r="DK488" s="160"/>
      <c r="DL488" s="160"/>
      <c r="DM488" s="160"/>
      <c r="DN488" s="160"/>
      <c r="DO488" s="160"/>
      <c r="DP488" s="160"/>
      <c r="DQ488" s="160"/>
      <c r="DR488" s="160"/>
      <c r="DS488" s="160"/>
      <c r="DT488" s="160"/>
      <c r="DU488" s="160"/>
      <c r="DV488" s="160"/>
      <c r="DW488" s="160"/>
      <c r="DX488" s="160"/>
      <c r="DY488" s="160"/>
      <c r="DZ488" s="160"/>
      <c r="EA488" s="160"/>
      <c r="EB488" s="160"/>
      <c r="EC488" s="160"/>
      <c r="ED488" s="160"/>
      <c r="EE488" s="160"/>
      <c r="EF488" s="160"/>
      <c r="EG488" s="160"/>
      <c r="EH488" s="160"/>
      <c r="EI488" s="160"/>
      <c r="EJ488" s="160"/>
      <c r="EK488" s="160"/>
      <c r="EL488" s="160"/>
      <c r="EM488" s="160"/>
      <c r="EN488" s="160"/>
      <c r="EO488" s="160"/>
      <c r="EP488" s="160"/>
      <c r="EQ488" s="160"/>
      <c r="ER488" s="160"/>
      <c r="ES488" s="160"/>
      <c r="ET488" s="160"/>
      <c r="EU488" s="160"/>
      <c r="EV488" s="160"/>
      <c r="EW488" s="160"/>
      <c r="EX488" s="160"/>
      <c r="EY488" s="160"/>
      <c r="EZ488" s="160"/>
      <c r="FA488" s="160"/>
      <c r="FB488" s="160"/>
      <c r="FC488" s="160"/>
      <c r="FD488" s="160"/>
      <c r="FE488" s="160"/>
      <c r="FF488" s="160"/>
      <c r="FG488" s="160"/>
      <c r="FH488" s="160"/>
      <c r="FI488" s="160"/>
      <c r="FJ488" s="160"/>
      <c r="FK488" s="160"/>
      <c r="FL488" s="160"/>
      <c r="FM488" s="160"/>
      <c r="FN488" s="160"/>
      <c r="FO488" s="160"/>
      <c r="FP488" s="160"/>
      <c r="FQ488" s="160"/>
      <c r="FR488" s="160"/>
      <c r="FS488" s="160"/>
      <c r="FT488" s="160"/>
      <c r="FU488" s="160"/>
      <c r="FV488" s="160"/>
      <c r="FW488" s="160"/>
      <c r="FX488" s="160"/>
      <c r="FY488" s="160"/>
      <c r="FZ488" s="160"/>
      <c r="GA488" s="160"/>
      <c r="GB488" s="160"/>
      <c r="GC488" s="160"/>
      <c r="GD488" s="160"/>
      <c r="GE488" s="160"/>
      <c r="GF488" s="160"/>
      <c r="GG488" s="160"/>
      <c r="GH488" s="160"/>
      <c r="GI488" s="160"/>
      <c r="GJ488" s="160"/>
      <c r="GK488" s="160"/>
      <c r="GL488" s="160"/>
      <c r="GM488" s="160"/>
      <c r="GN488" s="160"/>
      <c r="GO488" s="160"/>
      <c r="GP488" s="160"/>
      <c r="GQ488" s="160"/>
      <c r="GR488" s="160"/>
      <c r="GS488" s="160"/>
      <c r="GT488" s="160"/>
      <c r="GU488" s="160"/>
      <c r="GV488" s="160"/>
      <c r="GW488" s="160"/>
      <c r="GX488" s="160"/>
      <c r="GY488" s="160"/>
      <c r="GZ488" s="160"/>
      <c r="HA488" s="160"/>
      <c r="HB488" s="160"/>
      <c r="HC488" s="160"/>
      <c r="HD488" s="160"/>
      <c r="HE488" s="160"/>
      <c r="HF488" s="160"/>
      <c r="HG488" s="160"/>
      <c r="HH488" s="160"/>
      <c r="HI488" s="160"/>
      <c r="HJ488" s="160"/>
      <c r="HK488" s="160"/>
      <c r="HL488" s="160"/>
      <c r="HM488" s="160"/>
      <c r="HN488" s="160"/>
      <c r="HO488" s="160"/>
      <c r="HP488" s="160"/>
      <c r="HQ488" s="160"/>
      <c r="HR488" s="160"/>
      <c r="HS488" s="160"/>
      <c r="HT488" s="160"/>
      <c r="HU488" s="160"/>
      <c r="HV488" s="160"/>
      <c r="HW488" s="160"/>
      <c r="HX488" s="160"/>
      <c r="HY488" s="160"/>
      <c r="HZ488" s="160"/>
      <c r="IA488" s="160"/>
      <c r="IB488" s="160"/>
      <c r="IC488" s="160"/>
      <c r="ID488" s="160"/>
      <c r="IE488" s="160"/>
      <c r="IF488" s="160"/>
      <c r="IG488" s="160"/>
      <c r="IH488" s="160"/>
      <c r="II488" s="160"/>
      <c r="IJ488" s="160"/>
      <c r="IK488" s="160"/>
      <c r="IL488" s="160"/>
      <c r="IM488" s="160"/>
      <c r="IN488" s="160"/>
      <c r="IO488" s="160"/>
      <c r="IP488" s="160"/>
      <c r="IQ488" s="160"/>
      <c r="IR488" s="160"/>
      <c r="IS488" s="160"/>
      <c r="IT488" s="160"/>
      <c r="IU488" s="160"/>
      <c r="IV488" s="160"/>
      <c r="IW488" s="160"/>
      <c r="IX488" s="160"/>
      <c r="IY488" s="160"/>
      <c r="IZ488" s="160"/>
      <c r="JA488" s="160"/>
      <c r="JB488" s="160"/>
      <c r="JC488" s="160"/>
      <c r="JD488" s="160"/>
      <c r="JE488" s="160"/>
      <c r="JF488" s="160"/>
      <c r="JG488" s="160"/>
      <c r="JH488" s="160"/>
      <c r="JI488" s="160"/>
      <c r="JJ488" s="160"/>
      <c r="JK488" s="160"/>
      <c r="JL488" s="160"/>
      <c r="JM488" s="160"/>
      <c r="JN488" s="160"/>
      <c r="JO488" s="160"/>
      <c r="JP488" s="160"/>
      <c r="JQ488" s="160"/>
      <c r="JR488" s="160"/>
      <c r="JS488" s="160"/>
      <c r="JT488" s="160"/>
      <c r="JU488" s="160"/>
      <c r="JV488" s="160"/>
      <c r="JW488" s="160"/>
      <c r="JX488" s="160"/>
      <c r="JY488" s="160"/>
      <c r="JZ488" s="160"/>
      <c r="KA488" s="160"/>
      <c r="KB488" s="160"/>
      <c r="KC488" s="160"/>
      <c r="KD488" s="160"/>
      <c r="KE488" s="160"/>
      <c r="KF488" s="160"/>
      <c r="KG488" s="160"/>
      <c r="KH488" s="160"/>
      <c r="KI488" s="160"/>
      <c r="KJ488" s="160"/>
      <c r="KK488" s="160"/>
      <c r="KL488" s="160"/>
      <c r="KM488" s="160"/>
      <c r="KN488" s="160"/>
      <c r="KO488" s="160"/>
      <c r="KP488" s="160"/>
      <c r="KQ488" s="160"/>
      <c r="KR488" s="160"/>
      <c r="KS488" s="160"/>
      <c r="KT488" s="160"/>
      <c r="KU488" s="160"/>
      <c r="KV488" s="160"/>
      <c r="KW488" s="160"/>
      <c r="KX488" s="160"/>
      <c r="KY488" s="160"/>
      <c r="KZ488" s="160"/>
      <c r="LA488" s="160"/>
      <c r="LB488" s="160"/>
      <c r="LC488" s="160"/>
      <c r="LD488" s="160"/>
      <c r="LE488" s="160"/>
      <c r="LF488" s="160"/>
      <c r="LG488" s="160"/>
      <c r="LH488" s="160"/>
      <c r="LI488" s="160"/>
      <c r="LJ488" s="160"/>
      <c r="LK488" s="160"/>
      <c r="LL488" s="160"/>
      <c r="LM488" s="160"/>
      <c r="LN488" s="160"/>
      <c r="LO488" s="160"/>
      <c r="LP488" s="160"/>
      <c r="LQ488" s="160"/>
      <c r="LR488" s="160"/>
      <c r="LS488" s="160"/>
      <c r="LT488" s="160"/>
      <c r="LU488" s="160"/>
      <c r="LV488" s="160"/>
      <c r="LW488" s="160"/>
      <c r="LX488" s="160"/>
      <c r="LY488" s="160"/>
      <c r="LZ488" s="160"/>
      <c r="MA488" s="160"/>
      <c r="MB488" s="160"/>
      <c r="MC488" s="160"/>
      <c r="MD488" s="160"/>
      <c r="ME488" s="160"/>
      <c r="MF488" s="160"/>
      <c r="MG488" s="160"/>
      <c r="MH488" s="160"/>
      <c r="MI488" s="160"/>
      <c r="MJ488" s="160"/>
      <c r="MK488" s="160"/>
      <c r="ML488" s="160"/>
      <c r="MM488" s="160"/>
      <c r="MN488" s="160"/>
      <c r="MO488" s="160"/>
      <c r="MP488" s="160"/>
      <c r="MQ488" s="160"/>
      <c r="MR488" s="160"/>
      <c r="MS488" s="160"/>
      <c r="MT488" s="160"/>
      <c r="MU488" s="160"/>
      <c r="MV488" s="160"/>
      <c r="MW488" s="160"/>
      <c r="MX488" s="160"/>
      <c r="MY488" s="160"/>
      <c r="MZ488" s="160"/>
      <c r="NA488" s="160"/>
      <c r="NB488" s="160"/>
      <c r="NC488" s="160"/>
      <c r="ND488" s="160"/>
      <c r="NE488" s="160"/>
      <c r="NF488" s="160"/>
      <c r="NG488" s="160"/>
      <c r="NH488" s="160"/>
      <c r="NI488" s="160"/>
      <c r="NJ488" s="160"/>
      <c r="NK488" s="160"/>
      <c r="NL488" s="160"/>
      <c r="NM488" s="160"/>
      <c r="NN488" s="160"/>
      <c r="NO488" s="160"/>
      <c r="NP488" s="160"/>
      <c r="NQ488" s="160"/>
      <c r="NR488" s="160"/>
      <c r="NS488" s="160"/>
      <c r="NT488" s="160"/>
      <c r="NU488" s="160"/>
      <c r="NV488" s="160"/>
      <c r="NW488" s="160"/>
      <c r="NX488" s="160"/>
      <c r="NY488" s="160"/>
      <c r="NZ488" s="160"/>
      <c r="OA488" s="160"/>
      <c r="OB488" s="160"/>
      <c r="OC488" s="160"/>
      <c r="OD488" s="160"/>
      <c r="OE488" s="160"/>
      <c r="OF488" s="160"/>
      <c r="OG488" s="160"/>
      <c r="OH488" s="160"/>
      <c r="OI488" s="160"/>
      <c r="OJ488" s="160"/>
      <c r="OK488" s="160"/>
      <c r="OL488" s="160"/>
      <c r="OM488" s="160"/>
      <c r="ON488" s="160"/>
      <c r="OO488" s="160"/>
      <c r="OP488" s="160"/>
      <c r="OQ488" s="160"/>
      <c r="OR488" s="160"/>
      <c r="OS488" s="160"/>
      <c r="OT488" s="160"/>
      <c r="OU488" s="160"/>
      <c r="OV488" s="160"/>
      <c r="OW488" s="160"/>
      <c r="OX488" s="160"/>
      <c r="OY488" s="160"/>
      <c r="OZ488" s="160"/>
      <c r="PA488" s="160"/>
      <c r="PB488" s="160"/>
      <c r="PC488" s="160"/>
      <c r="PD488" s="160"/>
      <c r="PE488" s="160"/>
      <c r="PF488" s="160"/>
      <c r="PG488" s="160"/>
      <c r="PH488" s="160"/>
      <c r="PI488" s="160"/>
      <c r="PJ488" s="160"/>
      <c r="PK488" s="160"/>
      <c r="PL488" s="160"/>
      <c r="PM488" s="160"/>
      <c r="PN488" s="160"/>
      <c r="PO488" s="160"/>
      <c r="PP488" s="160"/>
      <c r="PQ488" s="160"/>
      <c r="PR488" s="160"/>
      <c r="PS488" s="160"/>
      <c r="PT488" s="160"/>
      <c r="PU488" s="160"/>
      <c r="PV488" s="160"/>
      <c r="PW488" s="160"/>
      <c r="PX488" s="160"/>
      <c r="PY488" s="160"/>
      <c r="PZ488" s="160"/>
      <c r="QA488" s="160"/>
      <c r="QB488" s="160"/>
      <c r="QC488" s="160"/>
      <c r="QD488" s="160"/>
      <c r="QE488" s="160"/>
      <c r="QF488" s="160"/>
      <c r="QG488" s="160"/>
      <c r="QH488" s="160"/>
      <c r="QI488" s="160"/>
      <c r="QJ488" s="160"/>
      <c r="QK488" s="160"/>
      <c r="QL488" s="160"/>
      <c r="QM488" s="160"/>
      <c r="QN488" s="160"/>
      <c r="QO488" s="160"/>
      <c r="QP488" s="160"/>
      <c r="QQ488" s="160"/>
      <c r="QR488" s="160"/>
      <c r="QS488" s="160"/>
      <c r="QT488" s="160"/>
      <c r="QU488" s="160"/>
      <c r="QV488" s="160"/>
      <c r="QW488" s="160"/>
      <c r="QX488" s="160"/>
      <c r="QY488" s="160"/>
      <c r="QZ488" s="160"/>
      <c r="RA488" s="160"/>
      <c r="RB488" s="160"/>
      <c r="RC488" s="160"/>
      <c r="RD488" s="160"/>
      <c r="RE488" s="160"/>
      <c r="RF488" s="160"/>
      <c r="RG488" s="160"/>
      <c r="RH488" s="160"/>
      <c r="RI488" s="160"/>
      <c r="RJ488" s="160"/>
      <c r="RK488" s="160"/>
      <c r="RL488" s="160"/>
      <c r="RM488" s="160"/>
      <c r="RN488" s="160"/>
      <c r="RO488" s="160"/>
      <c r="RP488" s="160"/>
      <c r="RQ488" s="160"/>
      <c r="RR488" s="160"/>
      <c r="RS488" s="160"/>
      <c r="RT488" s="160"/>
      <c r="RU488" s="160"/>
      <c r="RV488" s="160"/>
      <c r="RW488" s="160"/>
      <c r="RX488" s="160"/>
      <c r="RY488" s="160"/>
      <c r="RZ488" s="160"/>
      <c r="SA488" s="160"/>
      <c r="SB488" s="160"/>
      <c r="SC488" s="160"/>
      <c r="SD488" s="160"/>
      <c r="SE488" s="160"/>
      <c r="SF488" s="160"/>
      <c r="SG488" s="160"/>
      <c r="SH488" s="160"/>
      <c r="SI488" s="160"/>
      <c r="SJ488" s="160"/>
      <c r="SK488" s="160"/>
      <c r="SL488" s="160"/>
      <c r="SM488" s="160"/>
      <c r="SN488" s="160"/>
      <c r="SO488" s="160"/>
      <c r="SP488" s="160"/>
      <c r="SQ488" s="160"/>
      <c r="SR488" s="160"/>
      <c r="SS488" s="160"/>
      <c r="ST488" s="160"/>
      <c r="SU488" s="160"/>
      <c r="SV488" s="160"/>
      <c r="SW488" s="160"/>
      <c r="SX488" s="160"/>
      <c r="SY488" s="160"/>
      <c r="SZ488" s="160"/>
      <c r="TA488" s="160"/>
      <c r="TB488" s="160"/>
      <c r="TC488" s="160"/>
      <c r="TD488" s="160"/>
      <c r="TE488" s="160"/>
      <c r="TF488" s="160"/>
    </row>
    <row r="489" spans="1:526">
      <c r="A489" s="160"/>
      <c r="B489" s="160"/>
      <c r="C489" s="160"/>
      <c r="D489" s="160"/>
      <c r="E489" s="160"/>
      <c r="F489" s="160"/>
      <c r="G489" s="160"/>
      <c r="H489" s="160"/>
      <c r="I489" s="160"/>
      <c r="J489" s="160"/>
      <c r="K489" s="160"/>
      <c r="L489" s="160"/>
      <c r="M489" s="160"/>
      <c r="N489" s="160"/>
      <c r="O489" s="160"/>
      <c r="P489" s="160"/>
      <c r="Q489" s="160"/>
      <c r="R489" s="160"/>
      <c r="S489" s="160"/>
      <c r="T489" s="160"/>
      <c r="U489" s="160"/>
      <c r="V489" s="160"/>
      <c r="W489" s="160"/>
      <c r="X489" s="160"/>
      <c r="Y489" s="160"/>
      <c r="Z489" s="160"/>
      <c r="AA489" s="160"/>
      <c r="AB489" s="160"/>
      <c r="AC489" s="160"/>
      <c r="AD489" s="160"/>
      <c r="AE489" s="160"/>
      <c r="AF489" s="160"/>
      <c r="AG489" s="160"/>
      <c r="AH489" s="160"/>
      <c r="AI489" s="160"/>
      <c r="AJ489" s="160"/>
      <c r="AK489" s="160"/>
      <c r="AL489" s="160"/>
      <c r="AM489" s="160"/>
      <c r="AN489" s="160"/>
      <c r="AO489" s="160"/>
      <c r="AP489" s="160"/>
      <c r="AQ489" s="160"/>
      <c r="AR489" s="160"/>
      <c r="AS489" s="160"/>
      <c r="AT489" s="160"/>
      <c r="AU489" s="160"/>
      <c r="AV489" s="160"/>
      <c r="AW489" s="160"/>
      <c r="AX489" s="160"/>
      <c r="AY489" s="160"/>
      <c r="AZ489" s="160"/>
      <c r="BA489" s="160"/>
      <c r="BB489" s="160"/>
      <c r="BC489" s="160"/>
      <c r="BD489" s="160"/>
      <c r="BE489" s="160"/>
      <c r="BF489" s="160"/>
      <c r="BG489" s="160"/>
      <c r="BH489" s="160"/>
      <c r="BI489" s="160"/>
      <c r="BJ489" s="160"/>
      <c r="BK489" s="160"/>
      <c r="BL489" s="160"/>
      <c r="BM489" s="160"/>
      <c r="BN489" s="160"/>
      <c r="BO489" s="160"/>
      <c r="BP489" s="160"/>
      <c r="BQ489" s="160"/>
      <c r="BR489" s="160"/>
      <c r="BS489" s="160"/>
      <c r="BT489" s="160"/>
      <c r="BU489" s="160"/>
      <c r="BV489" s="160"/>
      <c r="BW489" s="160"/>
      <c r="BX489" s="160"/>
      <c r="BY489" s="160"/>
      <c r="BZ489" s="160"/>
      <c r="CA489" s="160"/>
      <c r="CB489" s="160"/>
      <c r="CC489" s="160"/>
      <c r="CD489" s="160"/>
      <c r="CE489" s="160"/>
      <c r="CF489" s="160"/>
      <c r="CG489" s="160"/>
      <c r="CH489" s="160"/>
      <c r="CI489" s="160"/>
      <c r="CJ489" s="160"/>
      <c r="CK489" s="160"/>
      <c r="CL489" s="160"/>
      <c r="CM489" s="160"/>
      <c r="CN489" s="160"/>
      <c r="CO489" s="160"/>
      <c r="CP489" s="160"/>
      <c r="CQ489" s="160"/>
      <c r="CR489" s="160"/>
      <c r="CS489" s="160"/>
      <c r="CT489" s="160"/>
      <c r="CU489" s="160"/>
      <c r="CV489" s="160"/>
      <c r="CW489" s="160"/>
      <c r="CX489" s="160"/>
      <c r="CY489" s="160"/>
      <c r="CZ489" s="160"/>
      <c r="DA489" s="160"/>
      <c r="DB489" s="160"/>
      <c r="DC489" s="160"/>
      <c r="DD489" s="160"/>
      <c r="DE489" s="160"/>
      <c r="DF489" s="160"/>
      <c r="DG489" s="160"/>
      <c r="DH489" s="160"/>
      <c r="DI489" s="160"/>
      <c r="DJ489" s="160"/>
      <c r="DK489" s="160"/>
      <c r="DL489" s="160"/>
      <c r="DM489" s="160"/>
      <c r="DN489" s="160"/>
      <c r="DO489" s="160"/>
      <c r="DP489" s="160"/>
      <c r="DQ489" s="160"/>
      <c r="DR489" s="160"/>
      <c r="DS489" s="160"/>
      <c r="DT489" s="160"/>
      <c r="DU489" s="160"/>
      <c r="DV489" s="160"/>
      <c r="DW489" s="160"/>
      <c r="DX489" s="160"/>
      <c r="DY489" s="160"/>
      <c r="DZ489" s="160"/>
      <c r="EA489" s="160"/>
      <c r="EB489" s="160"/>
      <c r="EC489" s="160"/>
      <c r="ED489" s="160"/>
      <c r="EE489" s="160"/>
      <c r="EF489" s="160"/>
      <c r="EG489" s="160"/>
      <c r="EH489" s="160"/>
      <c r="EI489" s="160"/>
      <c r="EJ489" s="160"/>
      <c r="EK489" s="160"/>
      <c r="EL489" s="160"/>
      <c r="EM489" s="160"/>
      <c r="EN489" s="160"/>
      <c r="EO489" s="160"/>
      <c r="EP489" s="160"/>
      <c r="EQ489" s="160"/>
      <c r="ER489" s="160"/>
      <c r="ES489" s="160"/>
      <c r="ET489" s="160"/>
      <c r="EU489" s="160"/>
      <c r="EV489" s="160"/>
      <c r="EW489" s="160"/>
      <c r="EX489" s="160"/>
      <c r="EY489" s="160"/>
      <c r="EZ489" s="160"/>
      <c r="FA489" s="160"/>
      <c r="FB489" s="160"/>
      <c r="FC489" s="160"/>
      <c r="FD489" s="160"/>
      <c r="FE489" s="160"/>
      <c r="FF489" s="160"/>
      <c r="FG489" s="160"/>
      <c r="FH489" s="160"/>
      <c r="FI489" s="160"/>
      <c r="FJ489" s="160"/>
      <c r="FK489" s="160"/>
      <c r="FL489" s="160"/>
      <c r="FM489" s="160"/>
      <c r="FN489" s="160"/>
      <c r="FO489" s="160"/>
      <c r="FP489" s="160"/>
      <c r="FQ489" s="160"/>
      <c r="FR489" s="160"/>
      <c r="FS489" s="160"/>
      <c r="FT489" s="160"/>
      <c r="FU489" s="160"/>
      <c r="FV489" s="160"/>
      <c r="FW489" s="160"/>
      <c r="FX489" s="160"/>
      <c r="FY489" s="160"/>
      <c r="FZ489" s="160"/>
      <c r="GA489" s="160"/>
      <c r="GB489" s="160"/>
      <c r="GC489" s="160"/>
      <c r="GD489" s="160"/>
      <c r="GE489" s="160"/>
      <c r="GF489" s="160"/>
      <c r="GG489" s="160"/>
      <c r="GH489" s="160"/>
      <c r="GI489" s="160"/>
      <c r="GJ489" s="160"/>
      <c r="GK489" s="160"/>
      <c r="GL489" s="160"/>
      <c r="GM489" s="160"/>
      <c r="GN489" s="160"/>
      <c r="GO489" s="160"/>
      <c r="GP489" s="160"/>
      <c r="GQ489" s="160"/>
      <c r="GR489" s="160"/>
      <c r="GS489" s="160"/>
      <c r="GT489" s="160"/>
      <c r="GU489" s="160"/>
      <c r="GV489" s="160"/>
      <c r="GW489" s="160"/>
      <c r="GX489" s="160"/>
      <c r="GY489" s="160"/>
      <c r="GZ489" s="160"/>
      <c r="HA489" s="160"/>
      <c r="HB489" s="160"/>
      <c r="HC489" s="160"/>
      <c r="HD489" s="160"/>
      <c r="HE489" s="160"/>
      <c r="HF489" s="160"/>
      <c r="HG489" s="160"/>
      <c r="HH489" s="160"/>
      <c r="HI489" s="160"/>
      <c r="HJ489" s="160"/>
      <c r="HK489" s="160"/>
      <c r="HL489" s="160"/>
      <c r="HM489" s="160"/>
      <c r="HN489" s="160"/>
      <c r="HO489" s="160"/>
      <c r="HP489" s="160"/>
      <c r="HQ489" s="160"/>
      <c r="HR489" s="160"/>
      <c r="HS489" s="160"/>
      <c r="HT489" s="160"/>
      <c r="HU489" s="160"/>
      <c r="HV489" s="160"/>
      <c r="HW489" s="160"/>
      <c r="HX489" s="160"/>
      <c r="HY489" s="160"/>
      <c r="HZ489" s="160"/>
      <c r="IA489" s="160"/>
      <c r="IB489" s="160"/>
      <c r="IC489" s="160"/>
      <c r="ID489" s="160"/>
      <c r="IE489" s="160"/>
      <c r="IF489" s="160"/>
      <c r="IG489" s="160"/>
      <c r="IH489" s="160"/>
      <c r="II489" s="160"/>
      <c r="IJ489" s="160"/>
      <c r="IK489" s="160"/>
      <c r="IL489" s="160"/>
      <c r="IM489" s="160"/>
      <c r="IN489" s="160"/>
      <c r="IO489" s="160"/>
      <c r="IP489" s="160"/>
      <c r="IQ489" s="160"/>
      <c r="IR489" s="160"/>
      <c r="IS489" s="160"/>
      <c r="IT489" s="160"/>
      <c r="IU489" s="160"/>
      <c r="IV489" s="160"/>
      <c r="IW489" s="160"/>
      <c r="IX489" s="160"/>
      <c r="IY489" s="160"/>
      <c r="IZ489" s="160"/>
      <c r="JA489" s="160"/>
      <c r="JB489" s="160"/>
      <c r="JC489" s="160"/>
      <c r="JD489" s="160"/>
      <c r="JE489" s="160"/>
      <c r="JF489" s="160"/>
      <c r="JG489" s="160"/>
      <c r="JH489" s="160"/>
      <c r="JI489" s="160"/>
      <c r="JJ489" s="160"/>
      <c r="JK489" s="160"/>
      <c r="JL489" s="160"/>
      <c r="JM489" s="160"/>
      <c r="JN489" s="160"/>
      <c r="JO489" s="160"/>
      <c r="JP489" s="160"/>
      <c r="JQ489" s="160"/>
      <c r="JR489" s="160"/>
      <c r="JS489" s="160"/>
      <c r="JT489" s="160"/>
      <c r="JU489" s="160"/>
      <c r="JV489" s="160"/>
      <c r="JW489" s="160"/>
      <c r="JX489" s="160"/>
      <c r="JY489" s="160"/>
      <c r="JZ489" s="160"/>
      <c r="KA489" s="160"/>
      <c r="KB489" s="160"/>
      <c r="KC489" s="160"/>
      <c r="KD489" s="160"/>
      <c r="KE489" s="160"/>
      <c r="KF489" s="160"/>
      <c r="KG489" s="160"/>
      <c r="KH489" s="160"/>
      <c r="KI489" s="160"/>
      <c r="KJ489" s="160"/>
      <c r="KK489" s="160"/>
      <c r="KL489" s="160"/>
      <c r="KM489" s="160"/>
      <c r="KN489" s="160"/>
      <c r="KO489" s="160"/>
      <c r="KP489" s="160"/>
      <c r="KQ489" s="160"/>
      <c r="KR489" s="160"/>
      <c r="KS489" s="160"/>
      <c r="KT489" s="160"/>
      <c r="KU489" s="160"/>
      <c r="KV489" s="160"/>
      <c r="KW489" s="160"/>
      <c r="KX489" s="160"/>
      <c r="KY489" s="160"/>
      <c r="KZ489" s="160"/>
      <c r="LA489" s="160"/>
      <c r="LB489" s="160"/>
      <c r="LC489" s="160"/>
      <c r="LD489" s="160"/>
      <c r="LE489" s="160"/>
      <c r="LF489" s="160"/>
      <c r="LG489" s="160"/>
      <c r="LH489" s="160"/>
      <c r="LI489" s="160"/>
      <c r="LJ489" s="160"/>
      <c r="LK489" s="160"/>
      <c r="LL489" s="160"/>
      <c r="LM489" s="160"/>
      <c r="LN489" s="160"/>
      <c r="LO489" s="160"/>
      <c r="LP489" s="160"/>
      <c r="LQ489" s="160"/>
      <c r="LR489" s="160"/>
      <c r="LS489" s="160"/>
      <c r="LT489" s="160"/>
      <c r="LU489" s="160"/>
      <c r="LV489" s="160"/>
      <c r="LW489" s="160"/>
      <c r="LX489" s="160"/>
      <c r="LY489" s="160"/>
      <c r="LZ489" s="160"/>
      <c r="MA489" s="160"/>
      <c r="MB489" s="160"/>
      <c r="MC489" s="160"/>
      <c r="MD489" s="160"/>
      <c r="ME489" s="160"/>
      <c r="MF489" s="160"/>
      <c r="MG489" s="160"/>
      <c r="MH489" s="160"/>
      <c r="MI489" s="160"/>
      <c r="MJ489" s="160"/>
      <c r="MK489" s="160"/>
      <c r="ML489" s="160"/>
      <c r="MM489" s="160"/>
      <c r="MN489" s="160"/>
      <c r="MO489" s="160"/>
      <c r="MP489" s="160"/>
      <c r="MQ489" s="160"/>
      <c r="MR489" s="160"/>
      <c r="MS489" s="160"/>
      <c r="MT489" s="160"/>
      <c r="MU489" s="160"/>
      <c r="MV489" s="160"/>
      <c r="MW489" s="160"/>
      <c r="MX489" s="160"/>
      <c r="MY489" s="160"/>
      <c r="MZ489" s="160"/>
      <c r="NA489" s="160"/>
      <c r="NB489" s="160"/>
      <c r="NC489" s="160"/>
      <c r="ND489" s="160"/>
      <c r="NE489" s="160"/>
      <c r="NF489" s="160"/>
      <c r="NG489" s="160"/>
      <c r="NH489" s="160"/>
      <c r="NI489" s="160"/>
      <c r="NJ489" s="160"/>
      <c r="NK489" s="160"/>
      <c r="NL489" s="160"/>
      <c r="NM489" s="160"/>
      <c r="NN489" s="160"/>
      <c r="NO489" s="160"/>
      <c r="NP489" s="160"/>
      <c r="NQ489" s="160"/>
      <c r="NR489" s="160"/>
      <c r="NS489" s="160"/>
      <c r="NT489" s="160"/>
      <c r="NU489" s="160"/>
      <c r="NV489" s="160"/>
      <c r="NW489" s="160"/>
      <c r="NX489" s="160"/>
      <c r="NY489" s="160"/>
      <c r="NZ489" s="160"/>
      <c r="OA489" s="160"/>
      <c r="OB489" s="160"/>
      <c r="OC489" s="160"/>
      <c r="OD489" s="160"/>
      <c r="OE489" s="160"/>
      <c r="OF489" s="160"/>
      <c r="OG489" s="160"/>
      <c r="OH489" s="160"/>
      <c r="OI489" s="160"/>
      <c r="OJ489" s="160"/>
      <c r="OK489" s="160"/>
      <c r="OL489" s="160"/>
      <c r="OM489" s="160"/>
      <c r="ON489" s="160"/>
      <c r="OO489" s="160"/>
      <c r="OP489" s="160"/>
      <c r="OQ489" s="160"/>
      <c r="OR489" s="160"/>
      <c r="OS489" s="160"/>
      <c r="OT489" s="160"/>
      <c r="OU489" s="160"/>
      <c r="OV489" s="160"/>
      <c r="OW489" s="160"/>
      <c r="OX489" s="160"/>
      <c r="OY489" s="160"/>
      <c r="OZ489" s="160"/>
      <c r="PA489" s="160"/>
      <c r="PB489" s="160"/>
      <c r="PC489" s="160"/>
      <c r="PD489" s="160"/>
      <c r="PE489" s="160"/>
      <c r="PF489" s="160"/>
      <c r="PG489" s="160"/>
      <c r="PH489" s="160"/>
      <c r="PI489" s="160"/>
      <c r="PJ489" s="160"/>
      <c r="PK489" s="160"/>
      <c r="PL489" s="160"/>
      <c r="PM489" s="160"/>
      <c r="PN489" s="160"/>
      <c r="PO489" s="160"/>
      <c r="PP489" s="160"/>
      <c r="PQ489" s="160"/>
      <c r="PR489" s="160"/>
      <c r="PS489" s="160"/>
      <c r="PT489" s="160"/>
      <c r="PU489" s="160"/>
      <c r="PV489" s="160"/>
      <c r="PW489" s="160"/>
      <c r="PX489" s="160"/>
      <c r="PY489" s="160"/>
      <c r="PZ489" s="160"/>
      <c r="QA489" s="160"/>
      <c r="QB489" s="160"/>
      <c r="QC489" s="160"/>
      <c r="QD489" s="160"/>
      <c r="QE489" s="160"/>
      <c r="QF489" s="160"/>
      <c r="QG489" s="160"/>
      <c r="QH489" s="160"/>
      <c r="QI489" s="160"/>
      <c r="QJ489" s="160"/>
      <c r="QK489" s="160"/>
      <c r="QL489" s="160"/>
      <c r="QM489" s="160"/>
      <c r="QN489" s="160"/>
      <c r="QO489" s="160"/>
      <c r="QP489" s="160"/>
      <c r="QQ489" s="160"/>
      <c r="QR489" s="160"/>
      <c r="QS489" s="160"/>
      <c r="QT489" s="160"/>
      <c r="QU489" s="160"/>
      <c r="QV489" s="160"/>
      <c r="QW489" s="160"/>
      <c r="QX489" s="160"/>
      <c r="QY489" s="160"/>
      <c r="QZ489" s="160"/>
      <c r="RA489" s="160"/>
      <c r="RB489" s="160"/>
      <c r="RC489" s="160"/>
      <c r="RD489" s="160"/>
      <c r="RE489" s="160"/>
      <c r="RF489" s="160"/>
      <c r="RG489" s="160"/>
      <c r="RH489" s="160"/>
      <c r="RI489" s="160"/>
      <c r="RJ489" s="160"/>
      <c r="RK489" s="160"/>
      <c r="RL489" s="160"/>
      <c r="RM489" s="160"/>
      <c r="RN489" s="160"/>
      <c r="RO489" s="160"/>
      <c r="RP489" s="160"/>
      <c r="RQ489" s="160"/>
      <c r="RR489" s="160"/>
      <c r="RS489" s="160"/>
      <c r="RT489" s="160"/>
      <c r="RU489" s="160"/>
      <c r="RV489" s="160"/>
      <c r="RW489" s="160"/>
      <c r="RX489" s="160"/>
      <c r="RY489" s="160"/>
      <c r="RZ489" s="160"/>
      <c r="SA489" s="160"/>
      <c r="SB489" s="160"/>
      <c r="SC489" s="160"/>
      <c r="SD489" s="160"/>
      <c r="SE489" s="160"/>
      <c r="SF489" s="160"/>
      <c r="SG489" s="160"/>
      <c r="SH489" s="160"/>
      <c r="SI489" s="160"/>
      <c r="SJ489" s="160"/>
      <c r="SK489" s="160"/>
      <c r="SL489" s="160"/>
      <c r="SM489" s="160"/>
      <c r="SN489" s="160"/>
      <c r="SO489" s="160"/>
      <c r="SP489" s="160"/>
      <c r="SQ489" s="160"/>
      <c r="SR489" s="160"/>
      <c r="SS489" s="160"/>
      <c r="ST489" s="160"/>
      <c r="SU489" s="160"/>
      <c r="SV489" s="160"/>
      <c r="SW489" s="160"/>
      <c r="SX489" s="160"/>
      <c r="SY489" s="160"/>
      <c r="SZ489" s="160"/>
      <c r="TA489" s="160"/>
      <c r="TB489" s="160"/>
      <c r="TC489" s="160"/>
      <c r="TD489" s="160"/>
      <c r="TE489" s="160"/>
      <c r="TF489" s="160"/>
    </row>
    <row r="490" spans="1:526">
      <c r="A490" s="160"/>
      <c r="B490" s="160"/>
      <c r="C490" s="160"/>
      <c r="D490" s="160"/>
      <c r="E490" s="160"/>
      <c r="F490" s="160"/>
      <c r="G490" s="160"/>
      <c r="H490" s="160"/>
      <c r="I490" s="160"/>
      <c r="J490" s="160"/>
      <c r="K490" s="160"/>
      <c r="L490" s="160"/>
      <c r="M490" s="160"/>
      <c r="N490" s="160"/>
      <c r="O490" s="160"/>
      <c r="P490" s="160"/>
      <c r="Q490" s="160"/>
      <c r="R490" s="160"/>
      <c r="S490" s="160"/>
      <c r="T490" s="160"/>
      <c r="U490" s="160"/>
      <c r="V490" s="160"/>
      <c r="W490" s="160"/>
      <c r="X490" s="160"/>
      <c r="Y490" s="160"/>
      <c r="Z490" s="160"/>
      <c r="AA490" s="160"/>
      <c r="AB490" s="160"/>
      <c r="AC490" s="160"/>
      <c r="AD490" s="160"/>
      <c r="AE490" s="160"/>
      <c r="AF490" s="160"/>
      <c r="AG490" s="160"/>
      <c r="AH490" s="160"/>
      <c r="AI490" s="160"/>
      <c r="AJ490" s="160"/>
      <c r="AK490" s="160"/>
      <c r="AL490" s="160"/>
      <c r="AM490" s="160"/>
      <c r="AN490" s="160"/>
      <c r="AO490" s="160"/>
      <c r="AP490" s="160"/>
      <c r="AQ490" s="160"/>
      <c r="AR490" s="160"/>
      <c r="AS490" s="160"/>
      <c r="AT490" s="160"/>
      <c r="AU490" s="160"/>
      <c r="AV490" s="160"/>
      <c r="AW490" s="160"/>
      <c r="AX490" s="160"/>
      <c r="AY490" s="160"/>
      <c r="AZ490" s="160"/>
      <c r="BA490" s="160"/>
      <c r="BB490" s="160"/>
      <c r="BC490" s="160"/>
      <c r="BD490" s="160"/>
      <c r="BE490" s="160"/>
      <c r="BF490" s="160"/>
      <c r="BG490" s="160"/>
      <c r="BH490" s="160"/>
      <c r="BI490" s="160"/>
      <c r="BJ490" s="160"/>
      <c r="BK490" s="160"/>
      <c r="BL490" s="160"/>
      <c r="BM490" s="160"/>
      <c r="BN490" s="160"/>
      <c r="BO490" s="160"/>
      <c r="BP490" s="160"/>
      <c r="BQ490" s="160"/>
      <c r="BR490" s="160"/>
      <c r="BS490" s="160"/>
      <c r="BT490" s="160"/>
      <c r="BU490" s="160"/>
      <c r="BV490" s="160"/>
      <c r="BW490" s="160"/>
      <c r="BX490" s="160"/>
      <c r="BY490" s="160"/>
      <c r="BZ490" s="160"/>
      <c r="CA490" s="160"/>
      <c r="CB490" s="160"/>
      <c r="CC490" s="160"/>
      <c r="CD490" s="160"/>
      <c r="CE490" s="160"/>
      <c r="CF490" s="160"/>
      <c r="CG490" s="160"/>
      <c r="CH490" s="160"/>
      <c r="CI490" s="160"/>
      <c r="CJ490" s="160"/>
      <c r="CK490" s="160"/>
      <c r="CL490" s="160"/>
      <c r="CM490" s="160"/>
      <c r="CN490" s="160"/>
      <c r="CO490" s="160"/>
      <c r="CP490" s="160"/>
      <c r="CQ490" s="160"/>
      <c r="CR490" s="160"/>
      <c r="CS490" s="160"/>
      <c r="CT490" s="160"/>
      <c r="CU490" s="160"/>
      <c r="CV490" s="160"/>
      <c r="CW490" s="160"/>
      <c r="CX490" s="160"/>
      <c r="CY490" s="160"/>
      <c r="CZ490" s="160"/>
      <c r="DA490" s="160"/>
      <c r="DB490" s="160"/>
      <c r="DC490" s="160"/>
      <c r="DD490" s="160"/>
      <c r="DE490" s="160"/>
      <c r="DF490" s="160"/>
      <c r="DG490" s="160"/>
      <c r="DH490" s="160"/>
      <c r="DI490" s="160"/>
      <c r="DJ490" s="160"/>
      <c r="DK490" s="160"/>
      <c r="DL490" s="160"/>
      <c r="DM490" s="160"/>
      <c r="DN490" s="160"/>
      <c r="DO490" s="160"/>
      <c r="DP490" s="160"/>
      <c r="DQ490" s="160"/>
      <c r="DR490" s="160"/>
      <c r="DS490" s="160"/>
      <c r="DT490" s="160"/>
      <c r="DU490" s="160"/>
      <c r="DV490" s="160"/>
      <c r="DW490" s="160"/>
      <c r="DX490" s="160"/>
      <c r="DY490" s="160"/>
      <c r="DZ490" s="160"/>
      <c r="EA490" s="160"/>
      <c r="EB490" s="160"/>
      <c r="EC490" s="160"/>
      <c r="ED490" s="160"/>
      <c r="EE490" s="160"/>
      <c r="EF490" s="160"/>
      <c r="EG490" s="160"/>
      <c r="EH490" s="160"/>
      <c r="EI490" s="160"/>
      <c r="EJ490" s="160"/>
      <c r="EK490" s="160"/>
      <c r="EL490" s="160"/>
      <c r="EM490" s="160"/>
      <c r="EN490" s="160"/>
      <c r="EO490" s="160"/>
      <c r="EP490" s="160"/>
      <c r="EQ490" s="160"/>
      <c r="ER490" s="160"/>
      <c r="ES490" s="160"/>
      <c r="ET490" s="160"/>
      <c r="EU490" s="160"/>
      <c r="EV490" s="160"/>
      <c r="EW490" s="160"/>
      <c r="EX490" s="160"/>
      <c r="EY490" s="160"/>
      <c r="EZ490" s="160"/>
      <c r="FA490" s="160"/>
      <c r="FB490" s="160"/>
      <c r="FC490" s="160"/>
      <c r="FD490" s="160"/>
      <c r="FE490" s="160"/>
      <c r="FF490" s="160"/>
      <c r="FG490" s="160"/>
      <c r="FH490" s="160"/>
      <c r="FI490" s="160"/>
      <c r="FJ490" s="160"/>
      <c r="FK490" s="160"/>
      <c r="FL490" s="160"/>
      <c r="FM490" s="160"/>
      <c r="FN490" s="160"/>
      <c r="FO490" s="160"/>
      <c r="FP490" s="160"/>
      <c r="FQ490" s="160"/>
      <c r="FR490" s="160"/>
      <c r="FS490" s="160"/>
      <c r="FT490" s="160"/>
      <c r="FU490" s="160"/>
      <c r="FV490" s="160"/>
      <c r="FW490" s="160"/>
      <c r="FX490" s="160"/>
      <c r="FY490" s="160"/>
      <c r="FZ490" s="160"/>
      <c r="GA490" s="160"/>
      <c r="GB490" s="160"/>
      <c r="GC490" s="160"/>
      <c r="GD490" s="160"/>
      <c r="GE490" s="160"/>
      <c r="GF490" s="160"/>
      <c r="GG490" s="160"/>
      <c r="GH490" s="160"/>
      <c r="GI490" s="160"/>
      <c r="GJ490" s="160"/>
      <c r="GK490" s="160"/>
      <c r="GL490" s="160"/>
      <c r="GM490" s="160"/>
      <c r="GN490" s="160"/>
      <c r="GO490" s="160"/>
      <c r="GP490" s="160"/>
      <c r="GQ490" s="160"/>
      <c r="GR490" s="160"/>
      <c r="GS490" s="160"/>
      <c r="GT490" s="160"/>
      <c r="GU490" s="160"/>
      <c r="GV490" s="160"/>
      <c r="GW490" s="160"/>
      <c r="GX490" s="160"/>
      <c r="GY490" s="160"/>
      <c r="GZ490" s="160"/>
      <c r="HA490" s="160"/>
      <c r="HB490" s="160"/>
      <c r="HC490" s="160"/>
      <c r="HD490" s="160"/>
      <c r="HE490" s="160"/>
      <c r="HF490" s="160"/>
      <c r="HG490" s="160"/>
      <c r="HH490" s="160"/>
      <c r="HI490" s="160"/>
      <c r="HJ490" s="160"/>
      <c r="HK490" s="160"/>
      <c r="HL490" s="160"/>
      <c r="HM490" s="160"/>
      <c r="HN490" s="160"/>
      <c r="HO490" s="160"/>
      <c r="HP490" s="160"/>
      <c r="HQ490" s="160"/>
      <c r="HR490" s="160"/>
      <c r="HS490" s="160"/>
      <c r="HT490" s="160"/>
      <c r="HU490" s="160"/>
      <c r="HV490" s="160"/>
      <c r="HW490" s="160"/>
      <c r="HX490" s="160"/>
      <c r="HY490" s="160"/>
      <c r="HZ490" s="160"/>
      <c r="IA490" s="160"/>
      <c r="IB490" s="160"/>
      <c r="IC490" s="160"/>
      <c r="ID490" s="160"/>
      <c r="IE490" s="160"/>
      <c r="IF490" s="160"/>
      <c r="IG490" s="160"/>
      <c r="IH490" s="160"/>
      <c r="II490" s="160"/>
      <c r="IJ490" s="160"/>
      <c r="IK490" s="160"/>
      <c r="IL490" s="160"/>
      <c r="IM490" s="160"/>
      <c r="IN490" s="160"/>
      <c r="IO490" s="160"/>
      <c r="IP490" s="160"/>
      <c r="IQ490" s="160"/>
      <c r="IR490" s="160"/>
      <c r="IS490" s="160"/>
      <c r="IT490" s="160"/>
      <c r="IU490" s="160"/>
      <c r="IV490" s="160"/>
      <c r="IW490" s="160"/>
      <c r="IX490" s="160"/>
      <c r="IY490" s="160"/>
      <c r="IZ490" s="160"/>
      <c r="JA490" s="160"/>
      <c r="JB490" s="160"/>
      <c r="JC490" s="160"/>
      <c r="JD490" s="160"/>
      <c r="JE490" s="160"/>
      <c r="JF490" s="160"/>
      <c r="JG490" s="160"/>
      <c r="JH490" s="160"/>
      <c r="JI490" s="160"/>
      <c r="JJ490" s="160"/>
      <c r="JK490" s="160"/>
      <c r="JL490" s="160"/>
      <c r="JM490" s="160"/>
      <c r="JN490" s="160"/>
      <c r="JO490" s="160"/>
      <c r="JP490" s="160"/>
      <c r="JQ490" s="160"/>
      <c r="JR490" s="160"/>
      <c r="JS490" s="160"/>
      <c r="JT490" s="160"/>
      <c r="JU490" s="160"/>
      <c r="JV490" s="160"/>
      <c r="JW490" s="160"/>
      <c r="JX490" s="160"/>
      <c r="JY490" s="160"/>
      <c r="JZ490" s="160"/>
      <c r="KA490" s="160"/>
      <c r="KB490" s="160"/>
      <c r="KC490" s="160"/>
      <c r="KD490" s="160"/>
      <c r="KE490" s="160"/>
      <c r="KF490" s="160"/>
      <c r="KG490" s="160"/>
      <c r="KH490" s="160"/>
      <c r="KI490" s="160"/>
      <c r="KJ490" s="160"/>
      <c r="KK490" s="160"/>
      <c r="KL490" s="160"/>
      <c r="KM490" s="160"/>
      <c r="KN490" s="160"/>
      <c r="KO490" s="160"/>
      <c r="KP490" s="160"/>
      <c r="KQ490" s="160"/>
      <c r="KR490" s="160"/>
      <c r="KS490" s="160"/>
      <c r="KT490" s="160"/>
      <c r="KU490" s="160"/>
      <c r="KV490" s="160"/>
      <c r="KW490" s="160"/>
      <c r="KX490" s="160"/>
      <c r="KY490" s="160"/>
      <c r="KZ490" s="160"/>
      <c r="LA490" s="160"/>
      <c r="LB490" s="160"/>
      <c r="LC490" s="160"/>
      <c r="LD490" s="160"/>
      <c r="LE490" s="160"/>
      <c r="LF490" s="160"/>
      <c r="LG490" s="160"/>
      <c r="LH490" s="160"/>
      <c r="LI490" s="160"/>
      <c r="LJ490" s="160"/>
      <c r="LK490" s="160"/>
      <c r="LL490" s="160"/>
      <c r="LM490" s="160"/>
      <c r="LN490" s="160"/>
      <c r="LO490" s="160"/>
      <c r="LP490" s="160"/>
      <c r="LQ490" s="160"/>
      <c r="LR490" s="160"/>
      <c r="LS490" s="160"/>
      <c r="LT490" s="160"/>
      <c r="LU490" s="160"/>
      <c r="LV490" s="160"/>
      <c r="LW490" s="160"/>
      <c r="LX490" s="160"/>
      <c r="LY490" s="160"/>
      <c r="LZ490" s="160"/>
      <c r="MA490" s="160"/>
      <c r="MB490" s="160"/>
      <c r="MC490" s="160"/>
      <c r="MD490" s="160"/>
      <c r="ME490" s="160"/>
      <c r="MF490" s="160"/>
      <c r="MG490" s="160"/>
      <c r="MH490" s="160"/>
      <c r="MI490" s="160"/>
      <c r="MJ490" s="160"/>
      <c r="MK490" s="160"/>
      <c r="ML490" s="160"/>
      <c r="MM490" s="160"/>
      <c r="MN490" s="160"/>
      <c r="MO490" s="160"/>
      <c r="MP490" s="160"/>
      <c r="MQ490" s="160"/>
      <c r="MR490" s="160"/>
      <c r="MS490" s="160"/>
      <c r="MT490" s="160"/>
      <c r="MU490" s="160"/>
      <c r="MV490" s="160"/>
      <c r="MW490" s="160"/>
      <c r="MX490" s="160"/>
      <c r="MY490" s="160"/>
      <c r="MZ490" s="160"/>
      <c r="NA490" s="160"/>
      <c r="NB490" s="160"/>
      <c r="NC490" s="160"/>
      <c r="ND490" s="160"/>
      <c r="NE490" s="160"/>
      <c r="NF490" s="160"/>
      <c r="NG490" s="160"/>
      <c r="NH490" s="160"/>
      <c r="NI490" s="160"/>
      <c r="NJ490" s="160"/>
      <c r="NK490" s="160"/>
      <c r="NL490" s="160"/>
      <c r="NM490" s="160"/>
      <c r="NN490" s="160"/>
      <c r="NO490" s="160"/>
      <c r="NP490" s="160"/>
      <c r="NQ490" s="160"/>
      <c r="NR490" s="160"/>
      <c r="NS490" s="160"/>
      <c r="NT490" s="160"/>
      <c r="NU490" s="160"/>
      <c r="NV490" s="160"/>
      <c r="NW490" s="160"/>
      <c r="NX490" s="160"/>
      <c r="NY490" s="160"/>
      <c r="NZ490" s="160"/>
      <c r="OA490" s="160"/>
      <c r="OB490" s="160"/>
      <c r="OC490" s="160"/>
      <c r="OD490" s="160"/>
      <c r="OE490" s="160"/>
      <c r="OF490" s="160"/>
      <c r="OG490" s="160"/>
      <c r="OH490" s="160"/>
      <c r="OI490" s="160"/>
      <c r="OJ490" s="160"/>
      <c r="OK490" s="160"/>
      <c r="OL490" s="160"/>
      <c r="OM490" s="160"/>
      <c r="ON490" s="160"/>
      <c r="OO490" s="160"/>
      <c r="OP490" s="160"/>
      <c r="OQ490" s="160"/>
      <c r="OR490" s="160"/>
      <c r="OS490" s="160"/>
      <c r="OT490" s="160"/>
      <c r="OU490" s="160"/>
      <c r="OV490" s="160"/>
      <c r="OW490" s="160"/>
      <c r="OX490" s="160"/>
      <c r="OY490" s="160"/>
      <c r="OZ490" s="160"/>
      <c r="PA490" s="160"/>
      <c r="PB490" s="160"/>
      <c r="PC490" s="160"/>
      <c r="PD490" s="160"/>
      <c r="PE490" s="160"/>
      <c r="PF490" s="160"/>
      <c r="PG490" s="160"/>
      <c r="PH490" s="160"/>
      <c r="PI490" s="160"/>
      <c r="PJ490" s="160"/>
      <c r="PK490" s="160"/>
      <c r="PL490" s="160"/>
      <c r="PM490" s="160"/>
      <c r="PN490" s="160"/>
      <c r="PO490" s="160"/>
      <c r="PP490" s="160"/>
      <c r="PQ490" s="160"/>
      <c r="PR490" s="160"/>
      <c r="PS490" s="160"/>
      <c r="PT490" s="160"/>
      <c r="PU490" s="160"/>
      <c r="PV490" s="160"/>
      <c r="PW490" s="160"/>
      <c r="PX490" s="160"/>
      <c r="PY490" s="160"/>
      <c r="PZ490" s="160"/>
      <c r="QA490" s="160"/>
      <c r="QB490" s="160"/>
      <c r="QC490" s="160"/>
      <c r="QD490" s="160"/>
      <c r="QE490" s="160"/>
      <c r="QF490" s="160"/>
      <c r="QG490" s="160"/>
      <c r="QH490" s="160"/>
      <c r="QI490" s="160"/>
      <c r="QJ490" s="160"/>
      <c r="QK490" s="160"/>
      <c r="QL490" s="160"/>
      <c r="QM490" s="160"/>
      <c r="QN490" s="160"/>
      <c r="QO490" s="160"/>
      <c r="QP490" s="160"/>
      <c r="QQ490" s="160"/>
      <c r="QR490" s="160"/>
      <c r="QS490" s="160"/>
      <c r="QT490" s="160"/>
      <c r="QU490" s="160"/>
      <c r="QV490" s="160"/>
      <c r="QW490" s="160"/>
      <c r="QX490" s="160"/>
      <c r="QY490" s="160"/>
      <c r="QZ490" s="160"/>
      <c r="RA490" s="160"/>
      <c r="RB490" s="160"/>
      <c r="RC490" s="160"/>
      <c r="RD490" s="160"/>
      <c r="RE490" s="160"/>
      <c r="RF490" s="160"/>
      <c r="RG490" s="160"/>
      <c r="RH490" s="160"/>
      <c r="RI490" s="160"/>
      <c r="RJ490" s="160"/>
      <c r="RK490" s="160"/>
      <c r="RL490" s="160"/>
      <c r="RM490" s="160"/>
      <c r="RN490" s="160"/>
      <c r="RO490" s="160"/>
      <c r="RP490" s="160"/>
      <c r="RQ490" s="160"/>
      <c r="RR490" s="160"/>
      <c r="RS490" s="160"/>
      <c r="RT490" s="160"/>
      <c r="RU490" s="160"/>
      <c r="RV490" s="160"/>
      <c r="RW490" s="160"/>
      <c r="RX490" s="160"/>
      <c r="RY490" s="160"/>
      <c r="RZ490" s="160"/>
      <c r="SA490" s="160"/>
      <c r="SB490" s="160"/>
      <c r="SC490" s="160"/>
      <c r="SD490" s="160"/>
      <c r="SE490" s="160"/>
      <c r="SF490" s="160"/>
      <c r="SG490" s="160"/>
      <c r="SH490" s="160"/>
      <c r="SI490" s="160"/>
      <c r="SJ490" s="160"/>
      <c r="SK490" s="160"/>
      <c r="SL490" s="160"/>
      <c r="SM490" s="160"/>
      <c r="SN490" s="160"/>
      <c r="SO490" s="160"/>
      <c r="SP490" s="160"/>
      <c r="SQ490" s="160"/>
      <c r="SR490" s="160"/>
      <c r="SS490" s="160"/>
      <c r="ST490" s="160"/>
      <c r="SU490" s="160"/>
      <c r="SV490" s="160"/>
      <c r="SW490" s="160"/>
      <c r="SX490" s="160"/>
      <c r="SY490" s="160"/>
      <c r="SZ490" s="160"/>
      <c r="TA490" s="160"/>
      <c r="TB490" s="160"/>
      <c r="TC490" s="160"/>
      <c r="TD490" s="160"/>
      <c r="TE490" s="160"/>
      <c r="TF490" s="160"/>
    </row>
    <row r="491" spans="1:526">
      <c r="A491" s="160"/>
      <c r="B491" s="160"/>
      <c r="C491" s="160"/>
      <c r="D491" s="160"/>
      <c r="E491" s="160"/>
      <c r="F491" s="160"/>
      <c r="G491" s="160"/>
      <c r="H491" s="160"/>
      <c r="I491" s="160"/>
      <c r="J491" s="160"/>
      <c r="K491" s="160"/>
      <c r="L491" s="160"/>
      <c r="M491" s="160"/>
      <c r="N491" s="160"/>
      <c r="O491" s="160"/>
      <c r="P491" s="160"/>
      <c r="Q491" s="160"/>
      <c r="R491" s="160"/>
      <c r="S491" s="160"/>
      <c r="T491" s="160"/>
      <c r="U491" s="160"/>
      <c r="V491" s="160"/>
      <c r="W491" s="160"/>
      <c r="X491" s="160"/>
      <c r="Y491" s="160"/>
      <c r="Z491" s="160"/>
      <c r="AA491" s="160"/>
      <c r="AB491" s="160"/>
      <c r="AC491" s="160"/>
      <c r="AD491" s="160"/>
      <c r="AE491" s="160"/>
      <c r="AF491" s="160"/>
      <c r="AG491" s="160"/>
      <c r="AH491" s="160"/>
      <c r="AI491" s="160"/>
      <c r="AJ491" s="160"/>
      <c r="AK491" s="160"/>
      <c r="AL491" s="160"/>
      <c r="AM491" s="160"/>
      <c r="AN491" s="160"/>
      <c r="AO491" s="160"/>
      <c r="AP491" s="160"/>
      <c r="AQ491" s="160"/>
      <c r="AR491" s="160"/>
      <c r="AS491" s="160"/>
      <c r="AT491" s="160"/>
      <c r="AU491" s="160"/>
      <c r="AV491" s="160"/>
      <c r="AW491" s="160"/>
      <c r="AX491" s="160"/>
      <c r="AY491" s="160"/>
      <c r="AZ491" s="160"/>
      <c r="BA491" s="160"/>
      <c r="BB491" s="160"/>
      <c r="BC491" s="160"/>
      <c r="BD491" s="160"/>
      <c r="BE491" s="160"/>
      <c r="BF491" s="160"/>
      <c r="BG491" s="160"/>
      <c r="BH491" s="160"/>
      <c r="BI491" s="160"/>
      <c r="BJ491" s="160"/>
      <c r="BK491" s="160"/>
      <c r="BL491" s="160"/>
      <c r="BM491" s="160"/>
      <c r="BN491" s="160"/>
      <c r="BO491" s="160"/>
      <c r="BP491" s="160"/>
      <c r="BQ491" s="160"/>
      <c r="BR491" s="160"/>
      <c r="BS491" s="160"/>
      <c r="BT491" s="160"/>
      <c r="BU491" s="160"/>
      <c r="BV491" s="160"/>
      <c r="BW491" s="160"/>
      <c r="BX491" s="160"/>
      <c r="BY491" s="160"/>
      <c r="BZ491" s="160"/>
      <c r="CA491" s="160"/>
      <c r="CB491" s="160"/>
      <c r="CC491" s="160"/>
      <c r="CD491" s="160"/>
      <c r="CE491" s="160"/>
      <c r="CF491" s="160"/>
      <c r="CG491" s="160"/>
      <c r="CH491" s="160"/>
      <c r="CI491" s="160"/>
      <c r="CJ491" s="160"/>
      <c r="CK491" s="160"/>
      <c r="CL491" s="160"/>
      <c r="CM491" s="160"/>
      <c r="CN491" s="160"/>
      <c r="CO491" s="160"/>
      <c r="CP491" s="160"/>
      <c r="CQ491" s="160"/>
      <c r="CR491" s="160"/>
      <c r="CS491" s="160"/>
      <c r="CT491" s="160"/>
      <c r="CU491" s="160"/>
      <c r="CV491" s="160"/>
      <c r="CW491" s="160"/>
      <c r="CX491" s="160"/>
      <c r="CY491" s="160"/>
      <c r="CZ491" s="160"/>
      <c r="DA491" s="160"/>
      <c r="DB491" s="160"/>
      <c r="DC491" s="160"/>
      <c r="DD491" s="160"/>
      <c r="DE491" s="160"/>
      <c r="DF491" s="160"/>
      <c r="DG491" s="160"/>
      <c r="DH491" s="160"/>
      <c r="DI491" s="160"/>
      <c r="DJ491" s="160"/>
      <c r="DK491" s="160"/>
      <c r="DL491" s="160"/>
      <c r="DM491" s="160"/>
      <c r="DN491" s="160"/>
      <c r="DO491" s="160"/>
      <c r="DP491" s="160"/>
      <c r="DQ491" s="160"/>
      <c r="DR491" s="160"/>
      <c r="DS491" s="160"/>
      <c r="DT491" s="160"/>
      <c r="DU491" s="160"/>
      <c r="DV491" s="160"/>
      <c r="DW491" s="160"/>
      <c r="DX491" s="160"/>
      <c r="DY491" s="160"/>
      <c r="DZ491" s="160"/>
      <c r="EA491" s="160"/>
      <c r="EB491" s="160"/>
      <c r="EC491" s="160"/>
      <c r="ED491" s="160"/>
      <c r="EE491" s="160"/>
      <c r="EF491" s="160"/>
      <c r="EG491" s="160"/>
      <c r="EH491" s="160"/>
      <c r="EI491" s="160"/>
      <c r="EJ491" s="160"/>
      <c r="EK491" s="160"/>
      <c r="EL491" s="160"/>
      <c r="EM491" s="160"/>
      <c r="EN491" s="160"/>
      <c r="EO491" s="160"/>
      <c r="EP491" s="160"/>
      <c r="EQ491" s="160"/>
      <c r="ER491" s="160"/>
      <c r="ES491" s="160"/>
      <c r="ET491" s="160"/>
      <c r="EU491" s="160"/>
      <c r="EV491" s="160"/>
      <c r="EW491" s="160"/>
      <c r="EX491" s="160"/>
      <c r="EY491" s="160"/>
      <c r="EZ491" s="160"/>
      <c r="FA491" s="160"/>
      <c r="FB491" s="160"/>
      <c r="FC491" s="160"/>
      <c r="FD491" s="160"/>
      <c r="FE491" s="160"/>
      <c r="FF491" s="160"/>
      <c r="FG491" s="160"/>
      <c r="FH491" s="160"/>
      <c r="FI491" s="160"/>
      <c r="FJ491" s="160"/>
      <c r="FK491" s="160"/>
      <c r="FL491" s="160"/>
      <c r="FM491" s="160"/>
      <c r="FN491" s="160"/>
      <c r="FO491" s="160"/>
      <c r="FP491" s="160"/>
      <c r="FQ491" s="160"/>
      <c r="FR491" s="160"/>
      <c r="FS491" s="160"/>
      <c r="FT491" s="160"/>
      <c r="FU491" s="160"/>
      <c r="FV491" s="160"/>
      <c r="FW491" s="160"/>
      <c r="FX491" s="160"/>
      <c r="FY491" s="160"/>
      <c r="FZ491" s="160"/>
      <c r="GA491" s="160"/>
      <c r="GB491" s="160"/>
      <c r="GC491" s="160"/>
      <c r="GD491" s="160"/>
      <c r="GE491" s="160"/>
      <c r="GF491" s="160"/>
      <c r="GG491" s="160"/>
      <c r="GH491" s="160"/>
      <c r="GI491" s="160"/>
      <c r="GJ491" s="160"/>
      <c r="GK491" s="160"/>
      <c r="GL491" s="160"/>
      <c r="GM491" s="160"/>
      <c r="GN491" s="160"/>
      <c r="GO491" s="160"/>
      <c r="GP491" s="160"/>
      <c r="GQ491" s="160"/>
      <c r="GR491" s="160"/>
      <c r="GS491" s="160"/>
      <c r="GT491" s="160"/>
      <c r="GU491" s="160"/>
      <c r="GV491" s="160"/>
      <c r="GW491" s="160"/>
      <c r="GX491" s="160"/>
      <c r="GY491" s="160"/>
      <c r="GZ491" s="160"/>
      <c r="HA491" s="160"/>
      <c r="HB491" s="160"/>
      <c r="HC491" s="160"/>
      <c r="HD491" s="160"/>
      <c r="HE491" s="160"/>
      <c r="HF491" s="160"/>
      <c r="HG491" s="160"/>
      <c r="HH491" s="160"/>
      <c r="HI491" s="160"/>
      <c r="HJ491" s="160"/>
      <c r="HK491" s="160"/>
      <c r="HL491" s="160"/>
      <c r="HM491" s="160"/>
      <c r="HN491" s="160"/>
      <c r="HO491" s="160"/>
      <c r="HP491" s="160"/>
      <c r="HQ491" s="160"/>
      <c r="HR491" s="160"/>
      <c r="HS491" s="160"/>
      <c r="HT491" s="160"/>
      <c r="HU491" s="160"/>
      <c r="HV491" s="160"/>
      <c r="HW491" s="160"/>
      <c r="HX491" s="160"/>
      <c r="HY491" s="160"/>
      <c r="HZ491" s="160"/>
      <c r="IA491" s="160"/>
      <c r="IB491" s="160"/>
      <c r="IC491" s="160"/>
      <c r="ID491" s="160"/>
      <c r="IE491" s="160"/>
      <c r="IF491" s="160"/>
      <c r="IG491" s="160"/>
      <c r="IH491" s="160"/>
      <c r="II491" s="160"/>
      <c r="IJ491" s="160"/>
      <c r="IK491" s="160"/>
      <c r="IL491" s="160"/>
      <c r="IM491" s="160"/>
      <c r="IN491" s="160"/>
      <c r="IO491" s="160"/>
      <c r="IP491" s="160"/>
      <c r="IQ491" s="160"/>
      <c r="IR491" s="160"/>
      <c r="IS491" s="160"/>
      <c r="IT491" s="160"/>
      <c r="IU491" s="160"/>
      <c r="IV491" s="160"/>
      <c r="IW491" s="160"/>
      <c r="IX491" s="160"/>
      <c r="IY491" s="160"/>
      <c r="IZ491" s="160"/>
      <c r="JA491" s="160"/>
      <c r="JB491" s="160"/>
      <c r="JC491" s="160"/>
      <c r="JD491" s="160"/>
      <c r="JE491" s="160"/>
      <c r="JF491" s="160"/>
      <c r="JG491" s="160"/>
      <c r="JH491" s="160"/>
      <c r="JI491" s="160"/>
      <c r="JJ491" s="160"/>
      <c r="JK491" s="160"/>
      <c r="JL491" s="160"/>
      <c r="JM491" s="160"/>
      <c r="JN491" s="160"/>
      <c r="JO491" s="160"/>
      <c r="JP491" s="160"/>
      <c r="JQ491" s="160"/>
      <c r="JR491" s="160"/>
      <c r="JS491" s="160"/>
      <c r="JT491" s="160"/>
      <c r="JU491" s="160"/>
      <c r="JV491" s="160"/>
      <c r="JW491" s="160"/>
      <c r="JX491" s="160"/>
      <c r="JY491" s="160"/>
      <c r="JZ491" s="160"/>
      <c r="KA491" s="160"/>
      <c r="KB491" s="160"/>
      <c r="KC491" s="160"/>
      <c r="KD491" s="160"/>
      <c r="KE491" s="160"/>
      <c r="KF491" s="160"/>
      <c r="KG491" s="160"/>
      <c r="KH491" s="160"/>
      <c r="KI491" s="160"/>
      <c r="KJ491" s="160"/>
      <c r="KK491" s="160"/>
      <c r="KL491" s="160"/>
      <c r="KM491" s="160"/>
      <c r="KN491" s="160"/>
      <c r="KO491" s="160"/>
      <c r="KP491" s="160"/>
      <c r="KQ491" s="160"/>
      <c r="KR491" s="160"/>
      <c r="KS491" s="160"/>
      <c r="KT491" s="160"/>
      <c r="KU491" s="160"/>
      <c r="KV491" s="160"/>
      <c r="KW491" s="160"/>
      <c r="KX491" s="160"/>
      <c r="KY491" s="160"/>
      <c r="KZ491" s="160"/>
      <c r="LA491" s="160"/>
      <c r="LB491" s="160"/>
      <c r="LC491" s="160"/>
      <c r="LD491" s="160"/>
      <c r="LE491" s="160"/>
      <c r="LF491" s="160"/>
      <c r="LG491" s="160"/>
      <c r="LH491" s="160"/>
      <c r="LI491" s="160"/>
      <c r="LJ491" s="160"/>
      <c r="LK491" s="160"/>
      <c r="LL491" s="160"/>
      <c r="LM491" s="160"/>
      <c r="LN491" s="160"/>
      <c r="LO491" s="160"/>
      <c r="LP491" s="160"/>
      <c r="LQ491" s="160"/>
      <c r="LR491" s="160"/>
      <c r="LS491" s="160"/>
      <c r="LT491" s="160"/>
      <c r="LU491" s="160"/>
      <c r="LV491" s="160"/>
      <c r="LW491" s="160"/>
      <c r="LX491" s="160"/>
      <c r="LY491" s="160"/>
      <c r="LZ491" s="160"/>
      <c r="MA491" s="160"/>
      <c r="MB491" s="160"/>
      <c r="MC491" s="160"/>
      <c r="MD491" s="160"/>
      <c r="ME491" s="160"/>
      <c r="MF491" s="160"/>
      <c r="MG491" s="160"/>
      <c r="MH491" s="160"/>
      <c r="MI491" s="160"/>
      <c r="MJ491" s="160"/>
      <c r="MK491" s="160"/>
      <c r="ML491" s="160"/>
      <c r="MM491" s="160"/>
      <c r="MN491" s="160"/>
      <c r="MO491" s="160"/>
      <c r="MP491" s="160"/>
      <c r="MQ491" s="160"/>
      <c r="MR491" s="160"/>
      <c r="MS491" s="160"/>
      <c r="MT491" s="160"/>
      <c r="MU491" s="160"/>
      <c r="MV491" s="160"/>
      <c r="MW491" s="160"/>
      <c r="MX491" s="160"/>
      <c r="MY491" s="160"/>
      <c r="MZ491" s="160"/>
      <c r="NA491" s="160"/>
      <c r="NB491" s="160"/>
      <c r="NC491" s="160"/>
      <c r="ND491" s="160"/>
      <c r="NE491" s="160"/>
      <c r="NF491" s="160"/>
      <c r="NG491" s="160"/>
      <c r="NH491" s="160"/>
      <c r="NI491" s="160"/>
      <c r="NJ491" s="160"/>
      <c r="NK491" s="160"/>
      <c r="NL491" s="160"/>
      <c r="NM491" s="160"/>
      <c r="NN491" s="160"/>
      <c r="NO491" s="160"/>
      <c r="NP491" s="160"/>
      <c r="NQ491" s="160"/>
      <c r="NR491" s="160"/>
      <c r="NS491" s="160"/>
      <c r="NT491" s="160"/>
      <c r="NU491" s="160"/>
      <c r="NV491" s="160"/>
      <c r="NW491" s="160"/>
      <c r="NX491" s="160"/>
      <c r="NY491" s="160"/>
      <c r="NZ491" s="160"/>
      <c r="OA491" s="160"/>
      <c r="OB491" s="160"/>
      <c r="OC491" s="160"/>
      <c r="OD491" s="160"/>
      <c r="OE491" s="160"/>
      <c r="OF491" s="160"/>
      <c r="OG491" s="160"/>
      <c r="OH491" s="160"/>
      <c r="OI491" s="160"/>
      <c r="OJ491" s="160"/>
      <c r="OK491" s="160"/>
      <c r="OL491" s="160"/>
      <c r="OM491" s="160"/>
      <c r="ON491" s="160"/>
      <c r="OO491" s="160"/>
      <c r="OP491" s="160"/>
      <c r="OQ491" s="160"/>
      <c r="OR491" s="160"/>
      <c r="OS491" s="160"/>
      <c r="OT491" s="160"/>
      <c r="OU491" s="160"/>
      <c r="OV491" s="160"/>
      <c r="OW491" s="160"/>
      <c r="OX491" s="160"/>
      <c r="OY491" s="160"/>
      <c r="OZ491" s="160"/>
      <c r="PA491" s="160"/>
      <c r="PB491" s="160"/>
      <c r="PC491" s="160"/>
      <c r="PD491" s="160"/>
      <c r="PE491" s="160"/>
      <c r="PF491" s="160"/>
      <c r="PG491" s="160"/>
      <c r="PH491" s="160"/>
      <c r="PI491" s="160"/>
      <c r="PJ491" s="160"/>
      <c r="PK491" s="160"/>
      <c r="PL491" s="160"/>
      <c r="PM491" s="160"/>
      <c r="PN491" s="160"/>
      <c r="PO491" s="160"/>
      <c r="PP491" s="160"/>
      <c r="PQ491" s="160"/>
      <c r="PR491" s="160"/>
      <c r="PS491" s="160"/>
      <c r="PT491" s="160"/>
      <c r="PU491" s="160"/>
      <c r="PV491" s="160"/>
      <c r="PW491" s="160"/>
      <c r="PX491" s="160"/>
      <c r="PY491" s="160"/>
      <c r="PZ491" s="160"/>
      <c r="QA491" s="160"/>
      <c r="QB491" s="160"/>
      <c r="QC491" s="160"/>
      <c r="QD491" s="160"/>
      <c r="QE491" s="160"/>
      <c r="QF491" s="160"/>
      <c r="QG491" s="160"/>
      <c r="QH491" s="160"/>
      <c r="QI491" s="160"/>
      <c r="QJ491" s="160"/>
      <c r="QK491" s="160"/>
      <c r="QL491" s="160"/>
      <c r="QM491" s="160"/>
      <c r="QN491" s="160"/>
      <c r="QO491" s="160"/>
      <c r="QP491" s="160"/>
      <c r="QQ491" s="160"/>
      <c r="QR491" s="160"/>
      <c r="QS491" s="160"/>
      <c r="QT491" s="160"/>
      <c r="QU491" s="160"/>
      <c r="QV491" s="160"/>
      <c r="QW491" s="160"/>
      <c r="QX491" s="160"/>
      <c r="QY491" s="160"/>
      <c r="QZ491" s="160"/>
      <c r="RA491" s="160"/>
      <c r="RB491" s="160"/>
      <c r="RC491" s="160"/>
      <c r="RD491" s="160"/>
      <c r="RE491" s="160"/>
      <c r="RF491" s="160"/>
      <c r="RG491" s="160"/>
      <c r="RH491" s="160"/>
      <c r="RI491" s="160"/>
      <c r="RJ491" s="160"/>
      <c r="RK491" s="160"/>
      <c r="RL491" s="160"/>
      <c r="RM491" s="160"/>
      <c r="RN491" s="160"/>
      <c r="RO491" s="160"/>
      <c r="RP491" s="160"/>
      <c r="RQ491" s="160"/>
      <c r="RR491" s="160"/>
      <c r="RS491" s="160"/>
      <c r="RT491" s="160"/>
      <c r="RU491" s="160"/>
      <c r="RV491" s="160"/>
      <c r="RW491" s="160"/>
      <c r="RX491" s="160"/>
      <c r="RY491" s="160"/>
      <c r="RZ491" s="160"/>
      <c r="SA491" s="160"/>
      <c r="SB491" s="160"/>
      <c r="SC491" s="160"/>
      <c r="SD491" s="160"/>
      <c r="SE491" s="160"/>
      <c r="SF491" s="160"/>
      <c r="SG491" s="160"/>
      <c r="SH491" s="160"/>
      <c r="SI491" s="160"/>
      <c r="SJ491" s="160"/>
      <c r="SK491" s="160"/>
      <c r="SL491" s="160"/>
      <c r="SM491" s="160"/>
      <c r="SN491" s="160"/>
      <c r="SO491" s="160"/>
      <c r="SP491" s="160"/>
      <c r="SQ491" s="160"/>
      <c r="SR491" s="160"/>
      <c r="SS491" s="160"/>
      <c r="ST491" s="160"/>
      <c r="SU491" s="160"/>
      <c r="SV491" s="160"/>
      <c r="SW491" s="160"/>
      <c r="SX491" s="160"/>
      <c r="SY491" s="160"/>
      <c r="SZ491" s="160"/>
      <c r="TA491" s="160"/>
      <c r="TB491" s="160"/>
      <c r="TC491" s="160"/>
      <c r="TD491" s="160"/>
      <c r="TE491" s="160"/>
      <c r="TF491" s="160"/>
    </row>
    <row r="492" spans="1:526">
      <c r="A492" s="160"/>
      <c r="B492" s="160"/>
      <c r="C492" s="160"/>
      <c r="D492" s="160"/>
      <c r="E492" s="160"/>
      <c r="F492" s="160"/>
      <c r="G492" s="160"/>
      <c r="H492" s="160"/>
      <c r="I492" s="160"/>
      <c r="J492" s="160"/>
      <c r="K492" s="160"/>
      <c r="L492" s="160"/>
      <c r="M492" s="160"/>
      <c r="N492" s="160"/>
      <c r="O492" s="160"/>
      <c r="P492" s="160"/>
      <c r="Q492" s="160"/>
      <c r="R492" s="160"/>
      <c r="S492" s="160"/>
      <c r="T492" s="160"/>
      <c r="U492" s="160"/>
      <c r="V492" s="160"/>
      <c r="W492" s="160"/>
      <c r="X492" s="160"/>
      <c r="Y492" s="160"/>
      <c r="Z492" s="160"/>
      <c r="AA492" s="160"/>
      <c r="AB492" s="160"/>
      <c r="AC492" s="160"/>
      <c r="AD492" s="160"/>
      <c r="AE492" s="160"/>
      <c r="AF492" s="160"/>
      <c r="AG492" s="160"/>
      <c r="AH492" s="160"/>
      <c r="AI492" s="160"/>
      <c r="AJ492" s="160"/>
      <c r="AK492" s="160"/>
      <c r="AL492" s="160"/>
      <c r="AM492" s="160"/>
      <c r="AN492" s="160"/>
      <c r="AO492" s="160"/>
      <c r="AP492" s="160"/>
      <c r="AQ492" s="160"/>
      <c r="AR492" s="160"/>
      <c r="AS492" s="160"/>
      <c r="AT492" s="160"/>
      <c r="AU492" s="160"/>
      <c r="AV492" s="160"/>
      <c r="AW492" s="160"/>
      <c r="AX492" s="160"/>
      <c r="AY492" s="160"/>
      <c r="AZ492" s="160"/>
      <c r="BA492" s="160"/>
      <c r="BB492" s="160"/>
      <c r="BC492" s="160"/>
      <c r="BD492" s="160"/>
      <c r="BE492" s="160"/>
      <c r="BF492" s="160"/>
      <c r="BG492" s="160"/>
      <c r="BH492" s="160"/>
      <c r="BI492" s="160"/>
      <c r="BJ492" s="160"/>
      <c r="BK492" s="160"/>
      <c r="BL492" s="160"/>
      <c r="BM492" s="160"/>
      <c r="BN492" s="160"/>
      <c r="BO492" s="160"/>
      <c r="BP492" s="160"/>
      <c r="BQ492" s="160"/>
      <c r="BR492" s="160"/>
      <c r="BS492" s="160"/>
      <c r="BT492" s="160"/>
      <c r="BU492" s="160"/>
      <c r="BV492" s="160"/>
      <c r="BW492" s="160"/>
      <c r="BX492" s="160"/>
      <c r="BY492" s="160"/>
      <c r="BZ492" s="160"/>
      <c r="CA492" s="160"/>
      <c r="CB492" s="160"/>
      <c r="CC492" s="160"/>
      <c r="CD492" s="160"/>
      <c r="CE492" s="160"/>
      <c r="CF492" s="160"/>
      <c r="CG492" s="160"/>
      <c r="CH492" s="160"/>
      <c r="CI492" s="160"/>
      <c r="CJ492" s="160"/>
      <c r="CK492" s="160"/>
      <c r="CL492" s="160"/>
      <c r="CM492" s="160"/>
      <c r="CN492" s="160"/>
      <c r="CO492" s="160"/>
      <c r="CP492" s="160"/>
      <c r="CQ492" s="160"/>
      <c r="CR492" s="160"/>
      <c r="CS492" s="160"/>
      <c r="CT492" s="160"/>
      <c r="CU492" s="160"/>
      <c r="CV492" s="160"/>
      <c r="CW492" s="160"/>
      <c r="CX492" s="160"/>
      <c r="CY492" s="160"/>
      <c r="CZ492" s="160"/>
      <c r="DA492" s="160"/>
      <c r="DB492" s="160"/>
      <c r="DC492" s="160"/>
      <c r="DD492" s="160"/>
      <c r="DE492" s="160"/>
      <c r="DF492" s="160"/>
      <c r="DG492" s="160"/>
      <c r="DH492" s="160"/>
      <c r="DI492" s="160"/>
      <c r="DJ492" s="160"/>
      <c r="DK492" s="160"/>
      <c r="DL492" s="160"/>
      <c r="DM492" s="160"/>
      <c r="DN492" s="160"/>
      <c r="DO492" s="160"/>
      <c r="DP492" s="160"/>
      <c r="DQ492" s="160"/>
      <c r="DR492" s="160"/>
      <c r="DS492" s="160"/>
      <c r="DT492" s="160"/>
      <c r="DU492" s="160"/>
      <c r="DV492" s="160"/>
      <c r="DW492" s="160"/>
      <c r="DX492" s="160"/>
      <c r="DY492" s="160"/>
      <c r="DZ492" s="160"/>
      <c r="EA492" s="160"/>
      <c r="EB492" s="160"/>
      <c r="EC492" s="160"/>
      <c r="ED492" s="160"/>
      <c r="EE492" s="160"/>
      <c r="EF492" s="160"/>
      <c r="EG492" s="160"/>
      <c r="EH492" s="160"/>
      <c r="EI492" s="160"/>
      <c r="EJ492" s="160"/>
      <c r="EK492" s="160"/>
      <c r="EL492" s="160"/>
      <c r="EM492" s="160"/>
      <c r="EN492" s="160"/>
      <c r="EO492" s="160"/>
      <c r="EP492" s="160"/>
      <c r="EQ492" s="160"/>
      <c r="ER492" s="160"/>
      <c r="ES492" s="160"/>
      <c r="ET492" s="160"/>
      <c r="EU492" s="160"/>
      <c r="EV492" s="160"/>
      <c r="EW492" s="160"/>
      <c r="EX492" s="160"/>
      <c r="EY492" s="160"/>
      <c r="EZ492" s="160"/>
      <c r="FA492" s="160"/>
      <c r="FB492" s="160"/>
      <c r="FC492" s="160"/>
      <c r="FD492" s="160"/>
      <c r="FE492" s="160"/>
      <c r="FF492" s="160"/>
      <c r="FG492" s="160"/>
      <c r="FH492" s="160"/>
      <c r="FI492" s="160"/>
      <c r="FJ492" s="160"/>
      <c r="FK492" s="160"/>
      <c r="FL492" s="160"/>
      <c r="FM492" s="160"/>
      <c r="FN492" s="160"/>
      <c r="FO492" s="160"/>
      <c r="FP492" s="160"/>
      <c r="FQ492" s="160"/>
      <c r="FR492" s="160"/>
      <c r="FS492" s="160"/>
      <c r="FT492" s="160"/>
      <c r="FU492" s="160"/>
      <c r="FV492" s="160"/>
      <c r="FW492" s="160"/>
      <c r="FX492" s="160"/>
      <c r="FY492" s="160"/>
      <c r="FZ492" s="160"/>
      <c r="GA492" s="160"/>
      <c r="GB492" s="160"/>
      <c r="GC492" s="160"/>
      <c r="GD492" s="160"/>
      <c r="GE492" s="160"/>
      <c r="GF492" s="160"/>
      <c r="GG492" s="160"/>
      <c r="GH492" s="160"/>
      <c r="GI492" s="160"/>
      <c r="GJ492" s="160"/>
      <c r="GK492" s="160"/>
      <c r="GL492" s="160"/>
      <c r="GM492" s="160"/>
      <c r="GN492" s="160"/>
      <c r="GO492" s="160"/>
      <c r="GP492" s="160"/>
      <c r="GQ492" s="160"/>
      <c r="GR492" s="160"/>
      <c r="GS492" s="160"/>
      <c r="GT492" s="160"/>
      <c r="GU492" s="160"/>
      <c r="GV492" s="160"/>
      <c r="GW492" s="160"/>
      <c r="GX492" s="160"/>
      <c r="GY492" s="160"/>
      <c r="GZ492" s="160"/>
      <c r="HA492" s="160"/>
      <c r="HB492" s="160"/>
      <c r="HC492" s="160"/>
      <c r="HD492" s="160"/>
      <c r="HE492" s="160"/>
      <c r="HF492" s="160"/>
      <c r="HG492" s="160"/>
      <c r="HH492" s="160"/>
      <c r="HI492" s="160"/>
      <c r="HJ492" s="160"/>
      <c r="HK492" s="160"/>
      <c r="HL492" s="160"/>
      <c r="HM492" s="160"/>
      <c r="HN492" s="160"/>
      <c r="HO492" s="160"/>
      <c r="HP492" s="160"/>
      <c r="HQ492" s="160"/>
      <c r="HR492" s="160"/>
      <c r="HS492" s="160"/>
      <c r="HT492" s="160"/>
      <c r="HU492" s="160"/>
      <c r="HV492" s="160"/>
      <c r="HW492" s="160"/>
      <c r="HX492" s="160"/>
      <c r="HY492" s="160"/>
      <c r="HZ492" s="160"/>
      <c r="IA492" s="160"/>
      <c r="IB492" s="160"/>
      <c r="IC492" s="160"/>
      <c r="ID492" s="160"/>
      <c r="IE492" s="160"/>
      <c r="IF492" s="160"/>
      <c r="IG492" s="160"/>
      <c r="IH492" s="160"/>
      <c r="II492" s="160"/>
      <c r="IJ492" s="160"/>
      <c r="IK492" s="160"/>
      <c r="IL492" s="160"/>
      <c r="IM492" s="160"/>
      <c r="IN492" s="160"/>
      <c r="IO492" s="160"/>
      <c r="IP492" s="160"/>
      <c r="IQ492" s="160"/>
      <c r="IR492" s="160"/>
      <c r="IS492" s="160"/>
      <c r="IT492" s="160"/>
      <c r="IU492" s="160"/>
      <c r="IV492" s="160"/>
      <c r="IW492" s="160"/>
      <c r="IX492" s="160"/>
      <c r="IY492" s="160"/>
      <c r="IZ492" s="160"/>
      <c r="JA492" s="160"/>
      <c r="JB492" s="160"/>
      <c r="JC492" s="160"/>
      <c r="JD492" s="160"/>
      <c r="JE492" s="160"/>
      <c r="JF492" s="160"/>
      <c r="JG492" s="160"/>
      <c r="JH492" s="160"/>
      <c r="JI492" s="160"/>
      <c r="JJ492" s="160"/>
      <c r="JK492" s="160"/>
      <c r="JL492" s="160"/>
      <c r="JM492" s="160"/>
      <c r="JN492" s="160"/>
      <c r="JO492" s="160"/>
      <c r="JP492" s="160"/>
      <c r="JQ492" s="160"/>
      <c r="JR492" s="160"/>
      <c r="JS492" s="160"/>
      <c r="JT492" s="160"/>
      <c r="JU492" s="160"/>
      <c r="JV492" s="160"/>
      <c r="JW492" s="160"/>
      <c r="JX492" s="160"/>
      <c r="JY492" s="160"/>
      <c r="JZ492" s="160"/>
      <c r="KA492" s="160"/>
      <c r="KB492" s="160"/>
      <c r="KC492" s="160"/>
      <c r="KD492" s="160"/>
      <c r="KE492" s="160"/>
      <c r="KF492" s="160"/>
      <c r="KG492" s="160"/>
      <c r="KH492" s="160"/>
      <c r="KI492" s="160"/>
      <c r="KJ492" s="160"/>
      <c r="KK492" s="160"/>
      <c r="KL492" s="160"/>
      <c r="KM492" s="160"/>
      <c r="KN492" s="160"/>
      <c r="KO492" s="160"/>
      <c r="KP492" s="160"/>
      <c r="KQ492" s="160"/>
      <c r="KR492" s="160"/>
      <c r="KS492" s="160"/>
      <c r="KT492" s="160"/>
      <c r="KU492" s="160"/>
      <c r="KV492" s="160"/>
      <c r="KW492" s="160"/>
      <c r="KX492" s="160"/>
      <c r="KY492" s="160"/>
      <c r="KZ492" s="160"/>
      <c r="LA492" s="160"/>
      <c r="LB492" s="160"/>
      <c r="LC492" s="160"/>
      <c r="LD492" s="160"/>
      <c r="LE492" s="160"/>
      <c r="LF492" s="160"/>
      <c r="LG492" s="160"/>
      <c r="LH492" s="160"/>
      <c r="LI492" s="160"/>
      <c r="LJ492" s="160"/>
      <c r="LK492" s="160"/>
      <c r="LL492" s="160"/>
      <c r="LM492" s="160"/>
      <c r="LN492" s="160"/>
      <c r="LO492" s="160"/>
      <c r="LP492" s="160"/>
      <c r="LQ492" s="160"/>
      <c r="LR492" s="160"/>
      <c r="LS492" s="160"/>
      <c r="LT492" s="160"/>
      <c r="LU492" s="160"/>
      <c r="LV492" s="160"/>
      <c r="LW492" s="160"/>
      <c r="LX492" s="160"/>
      <c r="LY492" s="160"/>
      <c r="LZ492" s="160"/>
      <c r="MA492" s="160"/>
      <c r="MB492" s="160"/>
      <c r="MC492" s="160"/>
      <c r="MD492" s="160"/>
      <c r="ME492" s="160"/>
      <c r="MF492" s="160"/>
      <c r="MG492" s="160"/>
      <c r="MH492" s="160"/>
      <c r="MI492" s="160"/>
      <c r="MJ492" s="160"/>
      <c r="MK492" s="160"/>
      <c r="ML492" s="160"/>
      <c r="MM492" s="160"/>
      <c r="MN492" s="160"/>
      <c r="MO492" s="160"/>
      <c r="MP492" s="160"/>
      <c r="MQ492" s="160"/>
      <c r="MR492" s="160"/>
      <c r="MS492" s="160"/>
      <c r="MT492" s="160"/>
      <c r="MU492" s="160"/>
      <c r="MV492" s="160"/>
      <c r="MW492" s="160"/>
      <c r="MX492" s="160"/>
      <c r="MY492" s="160"/>
      <c r="MZ492" s="160"/>
      <c r="NA492" s="160"/>
      <c r="NB492" s="160"/>
      <c r="NC492" s="160"/>
      <c r="ND492" s="160"/>
      <c r="NE492" s="160"/>
      <c r="NF492" s="160"/>
      <c r="NG492" s="160"/>
      <c r="NH492" s="160"/>
      <c r="NI492" s="160"/>
      <c r="NJ492" s="160"/>
      <c r="NK492" s="160"/>
      <c r="NL492" s="160"/>
      <c r="NM492" s="160"/>
      <c r="NN492" s="160"/>
      <c r="NO492" s="160"/>
      <c r="NP492" s="160"/>
      <c r="NQ492" s="160"/>
      <c r="NR492" s="160"/>
      <c r="NS492" s="160"/>
      <c r="NT492" s="160"/>
      <c r="NU492" s="160"/>
      <c r="NV492" s="160"/>
      <c r="NW492" s="160"/>
      <c r="NX492" s="160"/>
      <c r="NY492" s="160"/>
      <c r="NZ492" s="160"/>
      <c r="OA492" s="160"/>
      <c r="OB492" s="160"/>
      <c r="OC492" s="160"/>
      <c r="OD492" s="160"/>
      <c r="OE492" s="160"/>
      <c r="OF492" s="160"/>
      <c r="OG492" s="160"/>
      <c r="OH492" s="160"/>
      <c r="OI492" s="160"/>
      <c r="OJ492" s="160"/>
      <c r="OK492" s="160"/>
      <c r="OL492" s="160"/>
      <c r="OM492" s="160"/>
      <c r="ON492" s="160"/>
      <c r="OO492" s="160"/>
      <c r="OP492" s="160"/>
      <c r="OQ492" s="160"/>
      <c r="OR492" s="160"/>
      <c r="OS492" s="160"/>
      <c r="OT492" s="160"/>
      <c r="OU492" s="160"/>
      <c r="OV492" s="160"/>
      <c r="OW492" s="160"/>
      <c r="OX492" s="160"/>
      <c r="OY492" s="160"/>
      <c r="OZ492" s="160"/>
      <c r="PA492" s="160"/>
      <c r="PB492" s="160"/>
      <c r="PC492" s="160"/>
      <c r="PD492" s="160"/>
      <c r="PE492" s="160"/>
      <c r="PF492" s="160"/>
      <c r="PG492" s="160"/>
      <c r="PH492" s="160"/>
      <c r="PI492" s="160"/>
      <c r="PJ492" s="160"/>
      <c r="PK492" s="160"/>
      <c r="PL492" s="160"/>
      <c r="PM492" s="160"/>
      <c r="PN492" s="160"/>
      <c r="PO492" s="160"/>
      <c r="PP492" s="160"/>
      <c r="PQ492" s="160"/>
      <c r="PR492" s="160"/>
      <c r="PS492" s="160"/>
      <c r="PT492" s="160"/>
      <c r="PU492" s="160"/>
      <c r="PV492" s="160"/>
      <c r="PW492" s="160"/>
      <c r="PX492" s="160"/>
      <c r="PY492" s="160"/>
      <c r="PZ492" s="160"/>
      <c r="QA492" s="160"/>
      <c r="QB492" s="160"/>
      <c r="QC492" s="160"/>
      <c r="QD492" s="160"/>
      <c r="QE492" s="160"/>
      <c r="QF492" s="160"/>
      <c r="QG492" s="160"/>
      <c r="QH492" s="160"/>
      <c r="QI492" s="160"/>
      <c r="QJ492" s="160"/>
      <c r="QK492" s="160"/>
      <c r="QL492" s="160"/>
      <c r="QM492" s="160"/>
      <c r="QN492" s="160"/>
      <c r="QO492" s="160"/>
      <c r="QP492" s="160"/>
      <c r="QQ492" s="160"/>
      <c r="QR492" s="160"/>
      <c r="QS492" s="160"/>
      <c r="QT492" s="160"/>
      <c r="QU492" s="160"/>
      <c r="QV492" s="160"/>
      <c r="QW492" s="160"/>
      <c r="QX492" s="160"/>
      <c r="QY492" s="160"/>
      <c r="QZ492" s="160"/>
      <c r="RA492" s="160"/>
      <c r="RB492" s="160"/>
      <c r="RC492" s="160"/>
      <c r="RD492" s="160"/>
      <c r="RE492" s="160"/>
      <c r="RF492" s="160"/>
      <c r="RG492" s="160"/>
      <c r="RH492" s="160"/>
      <c r="RI492" s="160"/>
      <c r="RJ492" s="160"/>
      <c r="RK492" s="160"/>
      <c r="RL492" s="160"/>
      <c r="RM492" s="160"/>
      <c r="RN492" s="160"/>
      <c r="RO492" s="160"/>
      <c r="RP492" s="160"/>
      <c r="RQ492" s="160"/>
      <c r="RR492" s="160"/>
      <c r="RS492" s="160"/>
      <c r="RT492" s="160"/>
      <c r="RU492" s="160"/>
      <c r="RV492" s="160"/>
      <c r="RW492" s="160"/>
      <c r="RX492" s="160"/>
      <c r="RY492" s="160"/>
      <c r="RZ492" s="160"/>
      <c r="SA492" s="160"/>
      <c r="SB492" s="160"/>
      <c r="SC492" s="160"/>
      <c r="SD492" s="160"/>
      <c r="SE492" s="160"/>
      <c r="SF492" s="160"/>
      <c r="SG492" s="160"/>
      <c r="SH492" s="160"/>
      <c r="SI492" s="160"/>
      <c r="SJ492" s="160"/>
      <c r="SK492" s="160"/>
      <c r="SL492" s="160"/>
      <c r="SM492" s="160"/>
      <c r="SN492" s="160"/>
      <c r="SO492" s="160"/>
      <c r="SP492" s="160"/>
      <c r="SQ492" s="160"/>
      <c r="SR492" s="160"/>
      <c r="SS492" s="160"/>
      <c r="ST492" s="160"/>
      <c r="SU492" s="160"/>
      <c r="SV492" s="160"/>
      <c r="SW492" s="160"/>
      <c r="SX492" s="160"/>
      <c r="SY492" s="160"/>
      <c r="SZ492" s="160"/>
      <c r="TA492" s="160"/>
      <c r="TB492" s="160"/>
      <c r="TC492" s="160"/>
      <c r="TD492" s="160"/>
      <c r="TE492" s="160"/>
      <c r="TF492" s="160"/>
    </row>
    <row r="493" spans="1:526">
      <c r="A493" s="160"/>
      <c r="B493" s="160"/>
      <c r="C493" s="160"/>
      <c r="D493" s="160"/>
      <c r="E493" s="160"/>
      <c r="F493" s="160"/>
      <c r="G493" s="160"/>
      <c r="H493" s="160"/>
      <c r="I493" s="160"/>
      <c r="J493" s="160"/>
      <c r="K493" s="160"/>
      <c r="L493" s="160"/>
      <c r="M493" s="160"/>
      <c r="N493" s="160"/>
      <c r="O493" s="160"/>
      <c r="P493" s="160"/>
      <c r="Q493" s="160"/>
      <c r="R493" s="160"/>
      <c r="S493" s="160"/>
      <c r="T493" s="160"/>
      <c r="U493" s="160"/>
      <c r="V493" s="160"/>
      <c r="W493" s="160"/>
      <c r="X493" s="160"/>
      <c r="Y493" s="160"/>
      <c r="Z493" s="160"/>
      <c r="AA493" s="160"/>
      <c r="AB493" s="160"/>
      <c r="AC493" s="160"/>
      <c r="AD493" s="160"/>
      <c r="AE493" s="160"/>
      <c r="AF493" s="160"/>
      <c r="AG493" s="160"/>
      <c r="AH493" s="160"/>
      <c r="AI493" s="160"/>
      <c r="AJ493" s="160"/>
      <c r="AK493" s="160"/>
      <c r="AL493" s="160"/>
      <c r="AM493" s="160"/>
      <c r="AN493" s="160"/>
      <c r="AO493" s="160"/>
      <c r="AP493" s="160"/>
      <c r="AQ493" s="160"/>
      <c r="AR493" s="160"/>
      <c r="AS493" s="160"/>
      <c r="AT493" s="160"/>
      <c r="AU493" s="160"/>
      <c r="AV493" s="160"/>
      <c r="AW493" s="160"/>
      <c r="AX493" s="160"/>
      <c r="AY493" s="160"/>
      <c r="AZ493" s="160"/>
      <c r="BA493" s="160"/>
      <c r="BB493" s="160"/>
      <c r="BC493" s="160"/>
      <c r="BD493" s="160"/>
      <c r="BE493" s="160"/>
      <c r="BF493" s="160"/>
      <c r="BG493" s="160"/>
      <c r="BH493" s="160"/>
      <c r="BI493" s="160"/>
      <c r="BJ493" s="160"/>
      <c r="BK493" s="160"/>
      <c r="BL493" s="160"/>
      <c r="BM493" s="160"/>
      <c r="BN493" s="160"/>
      <c r="BO493" s="160"/>
      <c r="BP493" s="160"/>
      <c r="BQ493" s="160"/>
      <c r="BR493" s="160"/>
      <c r="BS493" s="160"/>
      <c r="BT493" s="160"/>
      <c r="BU493" s="160"/>
      <c r="BV493" s="160"/>
      <c r="BW493" s="160"/>
      <c r="BX493" s="160"/>
      <c r="BY493" s="160"/>
      <c r="BZ493" s="160"/>
      <c r="CA493" s="160"/>
      <c r="CB493" s="160"/>
      <c r="CC493" s="160"/>
      <c r="CD493" s="160"/>
      <c r="CE493" s="160"/>
      <c r="CF493" s="160"/>
      <c r="CG493" s="160"/>
      <c r="CH493" s="160"/>
      <c r="CI493" s="160"/>
      <c r="CJ493" s="160"/>
      <c r="CK493" s="160"/>
      <c r="CL493" s="160"/>
      <c r="CM493" s="160"/>
      <c r="CN493" s="160"/>
      <c r="CO493" s="160"/>
      <c r="CP493" s="160"/>
      <c r="CQ493" s="160"/>
      <c r="CR493" s="160"/>
      <c r="CS493" s="160"/>
      <c r="CT493" s="160"/>
      <c r="CU493" s="160"/>
      <c r="CV493" s="160"/>
      <c r="CW493" s="160"/>
      <c r="CX493" s="160"/>
      <c r="CY493" s="160"/>
      <c r="CZ493" s="160"/>
      <c r="DA493" s="160"/>
      <c r="DB493" s="160"/>
      <c r="DC493" s="160"/>
      <c r="DD493" s="160"/>
      <c r="DE493" s="160"/>
      <c r="DF493" s="160"/>
      <c r="DG493" s="160"/>
      <c r="DH493" s="160"/>
      <c r="DI493" s="160"/>
      <c r="DJ493" s="160"/>
      <c r="DK493" s="160"/>
      <c r="DL493" s="160"/>
      <c r="DM493" s="160"/>
      <c r="DN493" s="160"/>
      <c r="DO493" s="160"/>
      <c r="DP493" s="160"/>
      <c r="DQ493" s="160"/>
      <c r="DR493" s="160"/>
      <c r="DS493" s="160"/>
      <c r="DT493" s="160"/>
      <c r="DU493" s="160"/>
      <c r="DV493" s="160"/>
      <c r="DW493" s="160"/>
      <c r="DX493" s="160"/>
      <c r="DY493" s="160"/>
      <c r="DZ493" s="160"/>
      <c r="EA493" s="160"/>
      <c r="EB493" s="160"/>
      <c r="EC493" s="160"/>
      <c r="ED493" s="160"/>
      <c r="EE493" s="160"/>
      <c r="EF493" s="160"/>
      <c r="EG493" s="160"/>
      <c r="EH493" s="160"/>
      <c r="EI493" s="160"/>
      <c r="EJ493" s="160"/>
      <c r="EK493" s="160"/>
      <c r="EL493" s="160"/>
      <c r="EM493" s="160"/>
      <c r="EN493" s="160"/>
      <c r="EO493" s="160"/>
      <c r="EP493" s="160"/>
      <c r="EQ493" s="160"/>
      <c r="ER493" s="160"/>
      <c r="ES493" s="160"/>
      <c r="ET493" s="160"/>
      <c r="EU493" s="160"/>
      <c r="EV493" s="160"/>
      <c r="EW493" s="160"/>
      <c r="EX493" s="160"/>
      <c r="EY493" s="160"/>
      <c r="EZ493" s="160"/>
      <c r="FA493" s="160"/>
      <c r="FB493" s="160"/>
      <c r="FC493" s="160"/>
      <c r="FD493" s="160"/>
      <c r="FE493" s="160"/>
      <c r="FF493" s="160"/>
      <c r="FG493" s="160"/>
      <c r="FH493" s="160"/>
      <c r="FI493" s="160"/>
      <c r="FJ493" s="160"/>
      <c r="FK493" s="160"/>
      <c r="FL493" s="160"/>
      <c r="FM493" s="160"/>
      <c r="FN493" s="160"/>
      <c r="FO493" s="160"/>
      <c r="FP493" s="160"/>
      <c r="FQ493" s="160"/>
      <c r="FR493" s="160"/>
      <c r="FS493" s="160"/>
      <c r="FT493" s="160"/>
      <c r="FU493" s="160"/>
      <c r="FV493" s="160"/>
      <c r="FW493" s="160"/>
      <c r="FX493" s="160"/>
      <c r="FY493" s="160"/>
      <c r="FZ493" s="160"/>
      <c r="GA493" s="160"/>
      <c r="GB493" s="160"/>
      <c r="GC493" s="160"/>
      <c r="GD493" s="160"/>
      <c r="GE493" s="160"/>
      <c r="GF493" s="160"/>
      <c r="GG493" s="160"/>
      <c r="GH493" s="160"/>
      <c r="GI493" s="160"/>
      <c r="GJ493" s="160"/>
      <c r="GK493" s="160"/>
      <c r="GL493" s="160"/>
      <c r="GM493" s="160"/>
      <c r="GN493" s="160"/>
      <c r="GO493" s="160"/>
      <c r="GP493" s="160"/>
      <c r="GQ493" s="160"/>
      <c r="GR493" s="160"/>
      <c r="GS493" s="160"/>
      <c r="GT493" s="160"/>
      <c r="GU493" s="160"/>
      <c r="GV493" s="160"/>
      <c r="GW493" s="160"/>
      <c r="GX493" s="160"/>
      <c r="GY493" s="160"/>
      <c r="GZ493" s="160"/>
      <c r="HA493" s="160"/>
      <c r="HB493" s="160"/>
      <c r="HC493" s="160"/>
      <c r="HD493" s="160"/>
      <c r="HE493" s="160"/>
      <c r="HF493" s="160"/>
      <c r="HG493" s="160"/>
      <c r="HH493" s="160"/>
      <c r="HI493" s="160"/>
      <c r="HJ493" s="160"/>
      <c r="HK493" s="160"/>
      <c r="HL493" s="160"/>
      <c r="HM493" s="160"/>
      <c r="HN493" s="160"/>
      <c r="HO493" s="160"/>
      <c r="HP493" s="160"/>
      <c r="HQ493" s="160"/>
      <c r="HR493" s="160"/>
      <c r="HS493" s="160"/>
      <c r="HT493" s="160"/>
      <c r="HU493" s="160"/>
      <c r="HV493" s="160"/>
      <c r="HW493" s="160"/>
      <c r="HX493" s="160"/>
      <c r="HY493" s="160"/>
      <c r="HZ493" s="160"/>
      <c r="IA493" s="160"/>
      <c r="IB493" s="160"/>
      <c r="IC493" s="160"/>
      <c r="ID493" s="160"/>
      <c r="IE493" s="160"/>
      <c r="IF493" s="160"/>
      <c r="IG493" s="160"/>
      <c r="IH493" s="160"/>
      <c r="II493" s="160"/>
      <c r="IJ493" s="160"/>
      <c r="IK493" s="160"/>
      <c r="IL493" s="160"/>
      <c r="IM493" s="160"/>
      <c r="IN493" s="160"/>
      <c r="IO493" s="160"/>
      <c r="IP493" s="160"/>
      <c r="IQ493" s="160"/>
      <c r="IR493" s="160"/>
      <c r="IS493" s="160"/>
      <c r="IT493" s="160"/>
      <c r="IU493" s="160"/>
      <c r="IV493" s="160"/>
      <c r="IW493" s="160"/>
      <c r="IX493" s="160"/>
      <c r="IY493" s="160"/>
      <c r="IZ493" s="160"/>
      <c r="JA493" s="160"/>
      <c r="JB493" s="160"/>
      <c r="JC493" s="160"/>
      <c r="JD493" s="160"/>
      <c r="JE493" s="160"/>
      <c r="JF493" s="160"/>
      <c r="JG493" s="160"/>
      <c r="JH493" s="160"/>
      <c r="JI493" s="160"/>
      <c r="JJ493" s="160"/>
      <c r="JK493" s="160"/>
      <c r="JL493" s="160"/>
      <c r="JM493" s="160"/>
      <c r="JN493" s="160"/>
      <c r="JO493" s="160"/>
      <c r="JP493" s="160"/>
      <c r="JQ493" s="160"/>
      <c r="JR493" s="160"/>
      <c r="JS493" s="160"/>
      <c r="JT493" s="160"/>
      <c r="JU493" s="160"/>
      <c r="JV493" s="160"/>
      <c r="JW493" s="160"/>
      <c r="JX493" s="160"/>
      <c r="JY493" s="160"/>
      <c r="JZ493" s="160"/>
      <c r="KA493" s="160"/>
      <c r="KB493" s="160"/>
      <c r="KC493" s="160"/>
      <c r="KD493" s="160"/>
      <c r="KE493" s="160"/>
      <c r="KF493" s="160"/>
      <c r="KG493" s="160"/>
      <c r="KH493" s="160"/>
      <c r="KI493" s="160"/>
      <c r="KJ493" s="160"/>
      <c r="KK493" s="160"/>
      <c r="KL493" s="160"/>
      <c r="KM493" s="160"/>
      <c r="KN493" s="160"/>
      <c r="KO493" s="160"/>
      <c r="KP493" s="160"/>
      <c r="KQ493" s="160"/>
      <c r="KR493" s="160"/>
      <c r="KS493" s="160"/>
      <c r="KT493" s="160"/>
      <c r="KU493" s="160"/>
      <c r="KV493" s="160"/>
      <c r="KW493" s="160"/>
      <c r="KX493" s="160"/>
      <c r="KY493" s="160"/>
      <c r="KZ493" s="160"/>
      <c r="LA493" s="160"/>
      <c r="LB493" s="160"/>
      <c r="LC493" s="160"/>
      <c r="LD493" s="160"/>
      <c r="LE493" s="160"/>
      <c r="LF493" s="160"/>
      <c r="LG493" s="160"/>
      <c r="LH493" s="160"/>
      <c r="LI493" s="160"/>
      <c r="LJ493" s="160"/>
      <c r="LK493" s="160"/>
      <c r="LL493" s="160"/>
      <c r="LM493" s="160"/>
      <c r="LN493" s="160"/>
      <c r="LO493" s="160"/>
      <c r="LP493" s="160"/>
      <c r="LQ493" s="160"/>
      <c r="LR493" s="160"/>
      <c r="LS493" s="160"/>
      <c r="LT493" s="160"/>
      <c r="LU493" s="160"/>
      <c r="LV493" s="160"/>
      <c r="LW493" s="160"/>
      <c r="LX493" s="160"/>
      <c r="LY493" s="160"/>
      <c r="LZ493" s="160"/>
      <c r="MA493" s="160"/>
      <c r="MB493" s="160"/>
      <c r="MC493" s="160"/>
      <c r="MD493" s="160"/>
      <c r="ME493" s="160"/>
      <c r="MF493" s="160"/>
      <c r="MG493" s="160"/>
      <c r="MH493" s="160"/>
      <c r="MI493" s="160"/>
      <c r="MJ493" s="160"/>
      <c r="MK493" s="160"/>
      <c r="ML493" s="160"/>
      <c r="MM493" s="160"/>
      <c r="MN493" s="160"/>
      <c r="MO493" s="160"/>
      <c r="MP493" s="160"/>
      <c r="MQ493" s="160"/>
      <c r="MR493" s="160"/>
      <c r="MS493" s="160"/>
      <c r="MT493" s="160"/>
      <c r="MU493" s="160"/>
      <c r="MV493" s="160"/>
      <c r="MW493" s="160"/>
      <c r="MX493" s="160"/>
      <c r="MY493" s="160"/>
      <c r="MZ493" s="160"/>
      <c r="NA493" s="160"/>
      <c r="NB493" s="160"/>
      <c r="NC493" s="160"/>
      <c r="ND493" s="160"/>
      <c r="NE493" s="160"/>
      <c r="NF493" s="160"/>
      <c r="NG493" s="160"/>
      <c r="NH493" s="160"/>
      <c r="NI493" s="160"/>
      <c r="NJ493" s="160"/>
      <c r="NK493" s="160"/>
      <c r="NL493" s="160"/>
      <c r="NM493" s="160"/>
      <c r="NN493" s="160"/>
      <c r="NO493" s="160"/>
      <c r="NP493" s="160"/>
      <c r="NQ493" s="160"/>
      <c r="NR493" s="160"/>
      <c r="NS493" s="160"/>
      <c r="NT493" s="160"/>
      <c r="NU493" s="160"/>
      <c r="NV493" s="160"/>
      <c r="NW493" s="160"/>
      <c r="NX493" s="160"/>
      <c r="NY493" s="160"/>
      <c r="NZ493" s="160"/>
      <c r="OA493" s="160"/>
      <c r="OB493" s="160"/>
      <c r="OC493" s="160"/>
      <c r="OD493" s="160"/>
      <c r="OE493" s="160"/>
      <c r="OF493" s="160"/>
      <c r="OG493" s="160"/>
      <c r="OH493" s="160"/>
      <c r="OI493" s="160"/>
      <c r="OJ493" s="160"/>
      <c r="OK493" s="160"/>
      <c r="OL493" s="160"/>
      <c r="OM493" s="160"/>
      <c r="ON493" s="160"/>
      <c r="OO493" s="160"/>
      <c r="OP493" s="160"/>
      <c r="OQ493" s="160"/>
      <c r="OR493" s="160"/>
      <c r="OS493" s="160"/>
      <c r="OT493" s="160"/>
      <c r="OU493" s="160"/>
      <c r="OV493" s="160"/>
      <c r="OW493" s="160"/>
      <c r="OX493" s="160"/>
      <c r="OY493" s="160"/>
      <c r="OZ493" s="160"/>
      <c r="PA493" s="160"/>
      <c r="PB493" s="160"/>
      <c r="PC493" s="160"/>
      <c r="PD493" s="160"/>
      <c r="PE493" s="160"/>
      <c r="PF493" s="160"/>
      <c r="PG493" s="160"/>
      <c r="PH493" s="160"/>
      <c r="PI493" s="160"/>
      <c r="PJ493" s="160"/>
      <c r="PK493" s="160"/>
      <c r="PL493" s="160"/>
      <c r="PM493" s="160"/>
      <c r="PN493" s="160"/>
      <c r="PO493" s="160"/>
      <c r="PP493" s="160"/>
      <c r="PQ493" s="160"/>
      <c r="PR493" s="160"/>
      <c r="PS493" s="160"/>
      <c r="PT493" s="160"/>
      <c r="PU493" s="160"/>
      <c r="PV493" s="160"/>
      <c r="PW493" s="160"/>
      <c r="PX493" s="160"/>
      <c r="PY493" s="160"/>
      <c r="PZ493" s="160"/>
      <c r="QA493" s="160"/>
      <c r="QB493" s="160"/>
      <c r="QC493" s="160"/>
      <c r="QD493" s="160"/>
      <c r="QE493" s="160"/>
      <c r="QF493" s="160"/>
      <c r="QG493" s="160"/>
      <c r="QH493" s="160"/>
      <c r="QI493" s="160"/>
      <c r="QJ493" s="160"/>
      <c r="QK493" s="160"/>
      <c r="QL493" s="160"/>
      <c r="QM493" s="160"/>
      <c r="QN493" s="160"/>
      <c r="QO493" s="160"/>
      <c r="QP493" s="160"/>
      <c r="QQ493" s="160"/>
      <c r="QR493" s="160"/>
      <c r="QS493" s="160"/>
      <c r="QT493" s="160"/>
      <c r="QU493" s="160"/>
      <c r="QV493" s="160"/>
      <c r="QW493" s="160"/>
      <c r="QX493" s="160"/>
      <c r="QY493" s="160"/>
      <c r="QZ493" s="160"/>
      <c r="RA493" s="160"/>
      <c r="RB493" s="160"/>
      <c r="RC493" s="160"/>
      <c r="RD493" s="160"/>
      <c r="RE493" s="160"/>
      <c r="RF493" s="160"/>
      <c r="RG493" s="160"/>
      <c r="RH493" s="160"/>
      <c r="RI493" s="160"/>
      <c r="RJ493" s="160"/>
      <c r="RK493" s="160"/>
      <c r="RL493" s="160"/>
      <c r="RM493" s="160"/>
      <c r="RN493" s="160"/>
      <c r="RO493" s="160"/>
      <c r="RP493" s="160"/>
      <c r="RQ493" s="160"/>
      <c r="RR493" s="160"/>
      <c r="RS493" s="160"/>
      <c r="RT493" s="160"/>
      <c r="RU493" s="160"/>
      <c r="RV493" s="160"/>
      <c r="RW493" s="160"/>
      <c r="RX493" s="160"/>
      <c r="RY493" s="160"/>
      <c r="RZ493" s="160"/>
      <c r="SA493" s="160"/>
      <c r="SB493" s="160"/>
      <c r="SC493" s="160"/>
      <c r="SD493" s="160"/>
      <c r="SE493" s="160"/>
      <c r="SF493" s="160"/>
      <c r="SG493" s="160"/>
      <c r="SH493" s="160"/>
      <c r="SI493" s="160"/>
      <c r="SJ493" s="160"/>
      <c r="SK493" s="160"/>
      <c r="SL493" s="160"/>
      <c r="SM493" s="160"/>
      <c r="SN493" s="160"/>
      <c r="SO493" s="160"/>
      <c r="SP493" s="160"/>
      <c r="SQ493" s="160"/>
      <c r="SR493" s="160"/>
      <c r="SS493" s="160"/>
      <c r="ST493" s="160"/>
      <c r="SU493" s="160"/>
      <c r="SV493" s="160"/>
      <c r="SW493" s="160"/>
      <c r="SX493" s="160"/>
      <c r="SY493" s="160"/>
      <c r="SZ493" s="160"/>
      <c r="TA493" s="160"/>
      <c r="TB493" s="160"/>
      <c r="TC493" s="160"/>
      <c r="TD493" s="160"/>
      <c r="TE493" s="160"/>
      <c r="TF493" s="160"/>
    </row>
    <row r="494" spans="1:526">
      <c r="A494" s="160"/>
      <c r="B494" s="160"/>
      <c r="C494" s="160"/>
      <c r="D494" s="160"/>
      <c r="E494" s="160"/>
      <c r="F494" s="160"/>
      <c r="G494" s="160"/>
      <c r="H494" s="160"/>
      <c r="I494" s="160"/>
      <c r="J494" s="160"/>
      <c r="K494" s="160"/>
      <c r="L494" s="160"/>
      <c r="M494" s="160"/>
      <c r="N494" s="160"/>
      <c r="O494" s="160"/>
      <c r="P494" s="160"/>
      <c r="Q494" s="160"/>
      <c r="R494" s="160"/>
      <c r="S494" s="160"/>
      <c r="T494" s="160"/>
      <c r="U494" s="160"/>
      <c r="V494" s="160"/>
      <c r="W494" s="160"/>
      <c r="X494" s="160"/>
      <c r="Y494" s="160"/>
      <c r="Z494" s="160"/>
      <c r="AA494" s="160"/>
      <c r="AB494" s="160"/>
      <c r="AC494" s="160"/>
      <c r="AD494" s="160"/>
      <c r="AE494" s="160"/>
      <c r="AF494" s="160"/>
      <c r="AG494" s="160"/>
      <c r="AH494" s="160"/>
      <c r="AI494" s="160"/>
      <c r="AJ494" s="160"/>
      <c r="AK494" s="160"/>
      <c r="AL494" s="160"/>
      <c r="AM494" s="160"/>
      <c r="AN494" s="160"/>
      <c r="AO494" s="160"/>
      <c r="AP494" s="160"/>
      <c r="AQ494" s="160"/>
      <c r="AR494" s="160"/>
      <c r="AS494" s="160"/>
      <c r="AT494" s="160"/>
      <c r="AU494" s="160"/>
      <c r="AV494" s="160"/>
      <c r="AW494" s="160"/>
      <c r="AX494" s="160"/>
      <c r="AY494" s="160"/>
      <c r="AZ494" s="160"/>
      <c r="BA494" s="160"/>
      <c r="BB494" s="160"/>
      <c r="BC494" s="160"/>
      <c r="BD494" s="160"/>
      <c r="BE494" s="160"/>
      <c r="BF494" s="160"/>
      <c r="BG494" s="160"/>
      <c r="BH494" s="160"/>
      <c r="BI494" s="160"/>
      <c r="BJ494" s="160"/>
      <c r="BK494" s="160"/>
      <c r="BL494" s="160"/>
      <c r="BM494" s="160"/>
      <c r="BN494" s="160"/>
      <c r="BO494" s="160"/>
      <c r="BP494" s="160"/>
      <c r="BQ494" s="160"/>
      <c r="BR494" s="160"/>
      <c r="BS494" s="160"/>
      <c r="BT494" s="160"/>
      <c r="BU494" s="160"/>
      <c r="BV494" s="160"/>
      <c r="BW494" s="160"/>
      <c r="BX494" s="160"/>
      <c r="BY494" s="160"/>
      <c r="BZ494" s="160"/>
      <c r="CA494" s="160"/>
      <c r="CB494" s="160"/>
      <c r="CC494" s="160"/>
      <c r="CD494" s="160"/>
      <c r="CE494" s="160"/>
      <c r="CF494" s="160"/>
      <c r="CG494" s="160"/>
      <c r="CH494" s="160"/>
      <c r="CI494" s="160"/>
      <c r="CJ494" s="160"/>
      <c r="CK494" s="160"/>
      <c r="CL494" s="160"/>
      <c r="CM494" s="160"/>
      <c r="CN494" s="160"/>
      <c r="CO494" s="160"/>
      <c r="CP494" s="160"/>
      <c r="CQ494" s="160"/>
      <c r="CR494" s="160"/>
      <c r="CS494" s="160"/>
      <c r="CT494" s="160"/>
      <c r="CU494" s="160"/>
      <c r="CV494" s="160"/>
      <c r="CW494" s="160"/>
      <c r="CX494" s="160"/>
      <c r="CY494" s="160"/>
      <c r="CZ494" s="160"/>
      <c r="DA494" s="160"/>
      <c r="DB494" s="160"/>
      <c r="DC494" s="160"/>
      <c r="DD494" s="160"/>
      <c r="DE494" s="160"/>
      <c r="DF494" s="160"/>
      <c r="DG494" s="160"/>
      <c r="DH494" s="160"/>
      <c r="DI494" s="160"/>
      <c r="DJ494" s="160"/>
      <c r="DK494" s="160"/>
      <c r="DL494" s="160"/>
      <c r="DM494" s="160"/>
      <c r="DN494" s="160"/>
      <c r="DO494" s="160"/>
      <c r="DP494" s="160"/>
      <c r="DQ494" s="160"/>
      <c r="DR494" s="160"/>
      <c r="DS494" s="160"/>
      <c r="DT494" s="160"/>
      <c r="DU494" s="160"/>
      <c r="DV494" s="160"/>
      <c r="DW494" s="160"/>
      <c r="DX494" s="160"/>
      <c r="DY494" s="160"/>
      <c r="DZ494" s="160"/>
      <c r="EA494" s="160"/>
      <c r="EB494" s="160"/>
      <c r="EC494" s="160"/>
      <c r="ED494" s="160"/>
      <c r="EE494" s="160"/>
      <c r="EF494" s="160"/>
      <c r="EG494" s="160"/>
      <c r="EH494" s="160"/>
      <c r="EI494" s="160"/>
      <c r="EJ494" s="160"/>
      <c r="EK494" s="160"/>
      <c r="EL494" s="160"/>
      <c r="EM494" s="160"/>
      <c r="EN494" s="160"/>
      <c r="EO494" s="160"/>
      <c r="EP494" s="160"/>
      <c r="EQ494" s="160"/>
      <c r="ER494" s="160"/>
      <c r="ES494" s="160"/>
      <c r="ET494" s="160"/>
      <c r="EU494" s="160"/>
      <c r="EV494" s="160"/>
      <c r="EW494" s="160"/>
      <c r="EX494" s="160"/>
      <c r="EY494" s="160"/>
      <c r="EZ494" s="160"/>
      <c r="FA494" s="160"/>
      <c r="FB494" s="160"/>
      <c r="FC494" s="160"/>
      <c r="FD494" s="160"/>
      <c r="FE494" s="160"/>
      <c r="FF494" s="160"/>
      <c r="FG494" s="160"/>
      <c r="FH494" s="160"/>
      <c r="FI494" s="160"/>
      <c r="FJ494" s="160"/>
      <c r="FK494" s="160"/>
      <c r="FL494" s="160"/>
      <c r="FM494" s="160"/>
      <c r="FN494" s="160"/>
      <c r="FO494" s="160"/>
      <c r="FP494" s="160"/>
      <c r="FQ494" s="160"/>
      <c r="FR494" s="160"/>
      <c r="FS494" s="160"/>
      <c r="FT494" s="160"/>
      <c r="FU494" s="160"/>
      <c r="FV494" s="160"/>
      <c r="FW494" s="160"/>
      <c r="FX494" s="160"/>
      <c r="FY494" s="160"/>
      <c r="FZ494" s="160"/>
      <c r="GA494" s="160"/>
      <c r="GB494" s="160"/>
      <c r="GC494" s="160"/>
      <c r="GD494" s="160"/>
      <c r="GE494" s="160"/>
      <c r="GF494" s="160"/>
      <c r="GG494" s="160"/>
      <c r="GH494" s="160"/>
      <c r="GI494" s="160"/>
      <c r="GJ494" s="160"/>
      <c r="GK494" s="160"/>
      <c r="GL494" s="160"/>
      <c r="GM494" s="160"/>
      <c r="GN494" s="160"/>
      <c r="GO494" s="160"/>
      <c r="GP494" s="160"/>
      <c r="GQ494" s="160"/>
      <c r="GR494" s="160"/>
      <c r="GS494" s="160"/>
      <c r="GT494" s="160"/>
      <c r="GU494" s="160"/>
      <c r="GV494" s="160"/>
      <c r="GW494" s="160"/>
      <c r="GX494" s="160"/>
      <c r="GY494" s="160"/>
      <c r="GZ494" s="160"/>
      <c r="HA494" s="160"/>
      <c r="HB494" s="160"/>
      <c r="HC494" s="160"/>
      <c r="HD494" s="160"/>
      <c r="HE494" s="160"/>
      <c r="HF494" s="160"/>
      <c r="HG494" s="160"/>
      <c r="HH494" s="160"/>
      <c r="HI494" s="160"/>
      <c r="HJ494" s="160"/>
      <c r="HK494" s="160"/>
      <c r="HL494" s="160"/>
      <c r="HM494" s="160"/>
      <c r="HN494" s="160"/>
      <c r="HO494" s="160"/>
      <c r="HP494" s="160"/>
      <c r="HQ494" s="160"/>
      <c r="HR494" s="160"/>
      <c r="HS494" s="160"/>
      <c r="HT494" s="160"/>
      <c r="HU494" s="160"/>
      <c r="HV494" s="160"/>
      <c r="HW494" s="160"/>
      <c r="HX494" s="160"/>
      <c r="HY494" s="160"/>
      <c r="HZ494" s="160"/>
      <c r="IA494" s="160"/>
      <c r="IB494" s="160"/>
      <c r="IC494" s="160"/>
      <c r="ID494" s="160"/>
      <c r="IE494" s="160"/>
      <c r="IF494" s="160"/>
      <c r="IG494" s="160"/>
      <c r="IH494" s="160"/>
      <c r="II494" s="160"/>
      <c r="IJ494" s="160"/>
      <c r="IK494" s="160"/>
      <c r="IL494" s="160"/>
      <c r="IM494" s="160"/>
      <c r="IN494" s="160"/>
      <c r="IO494" s="160"/>
      <c r="IP494" s="160"/>
      <c r="IQ494" s="160"/>
      <c r="IR494" s="160"/>
      <c r="IS494" s="160"/>
      <c r="IT494" s="160"/>
      <c r="IU494" s="160"/>
      <c r="IV494" s="160"/>
      <c r="IW494" s="160"/>
      <c r="IX494" s="160"/>
      <c r="IY494" s="160"/>
      <c r="IZ494" s="160"/>
      <c r="JA494" s="160"/>
      <c r="JB494" s="160"/>
      <c r="JC494" s="160"/>
      <c r="JD494" s="160"/>
      <c r="JE494" s="160"/>
      <c r="JF494" s="160"/>
      <c r="JG494" s="160"/>
      <c r="JH494" s="160"/>
      <c r="JI494" s="160"/>
      <c r="JJ494" s="160"/>
      <c r="JK494" s="160"/>
      <c r="JL494" s="160"/>
      <c r="JM494" s="160"/>
      <c r="JN494" s="160"/>
      <c r="JO494" s="160"/>
      <c r="JP494" s="160"/>
      <c r="JQ494" s="160"/>
      <c r="JR494" s="160"/>
      <c r="JS494" s="160"/>
      <c r="JT494" s="160"/>
      <c r="JU494" s="160"/>
      <c r="JV494" s="160"/>
      <c r="JW494" s="160"/>
      <c r="JX494" s="160"/>
      <c r="JY494" s="160"/>
      <c r="JZ494" s="160"/>
      <c r="KA494" s="160"/>
      <c r="KB494" s="160"/>
      <c r="KC494" s="160"/>
      <c r="KD494" s="160"/>
      <c r="KE494" s="160"/>
      <c r="KF494" s="160"/>
      <c r="KG494" s="160"/>
      <c r="KH494" s="160"/>
      <c r="KI494" s="160"/>
      <c r="KJ494" s="160"/>
      <c r="KK494" s="160"/>
      <c r="KL494" s="160"/>
      <c r="KM494" s="160"/>
      <c r="KN494" s="160"/>
      <c r="KO494" s="160"/>
      <c r="KP494" s="160"/>
      <c r="KQ494" s="160"/>
      <c r="KR494" s="160"/>
      <c r="KS494" s="160"/>
      <c r="KT494" s="160"/>
      <c r="KU494" s="160"/>
      <c r="KV494" s="160"/>
      <c r="KW494" s="160"/>
      <c r="KX494" s="160"/>
      <c r="KY494" s="160"/>
      <c r="KZ494" s="160"/>
      <c r="LA494" s="160"/>
      <c r="LB494" s="160"/>
      <c r="LC494" s="160"/>
      <c r="LD494" s="160"/>
      <c r="LE494" s="160"/>
      <c r="LF494" s="160"/>
      <c r="LG494" s="160"/>
      <c r="LH494" s="160"/>
      <c r="LI494" s="160"/>
      <c r="LJ494" s="160"/>
      <c r="LK494" s="160"/>
      <c r="LL494" s="160"/>
      <c r="LM494" s="160"/>
      <c r="LN494" s="160"/>
      <c r="LO494" s="160"/>
      <c r="LP494" s="160"/>
      <c r="LQ494" s="160"/>
      <c r="LR494" s="160"/>
      <c r="LS494" s="160"/>
      <c r="LT494" s="160"/>
      <c r="LU494" s="160"/>
      <c r="LV494" s="160"/>
      <c r="LW494" s="160"/>
      <c r="LX494" s="160"/>
      <c r="LY494" s="160"/>
      <c r="LZ494" s="160"/>
      <c r="MA494" s="160"/>
      <c r="MB494" s="160"/>
      <c r="MC494" s="160"/>
      <c r="MD494" s="160"/>
      <c r="ME494" s="160"/>
      <c r="MF494" s="160"/>
      <c r="MG494" s="160"/>
      <c r="MH494" s="160"/>
      <c r="MI494" s="160"/>
      <c r="MJ494" s="160"/>
      <c r="MK494" s="160"/>
      <c r="ML494" s="160"/>
      <c r="MM494" s="160"/>
      <c r="MN494" s="160"/>
      <c r="MO494" s="160"/>
      <c r="MP494" s="160"/>
      <c r="MQ494" s="160"/>
      <c r="MR494" s="160"/>
      <c r="MS494" s="160"/>
      <c r="MT494" s="160"/>
      <c r="MU494" s="160"/>
      <c r="MV494" s="160"/>
      <c r="MW494" s="160"/>
      <c r="MX494" s="160"/>
      <c r="MY494" s="160"/>
      <c r="MZ494" s="160"/>
      <c r="NA494" s="160"/>
      <c r="NB494" s="160"/>
      <c r="NC494" s="160"/>
      <c r="ND494" s="160"/>
      <c r="NE494" s="160"/>
      <c r="NF494" s="160"/>
      <c r="NG494" s="160"/>
      <c r="NH494" s="160"/>
      <c r="NI494" s="160"/>
      <c r="NJ494" s="160"/>
      <c r="NK494" s="160"/>
      <c r="NL494" s="160"/>
      <c r="NM494" s="160"/>
      <c r="NN494" s="160"/>
      <c r="NO494" s="160"/>
      <c r="NP494" s="160"/>
      <c r="NQ494" s="160"/>
      <c r="NR494" s="160"/>
      <c r="NS494" s="160"/>
      <c r="NT494" s="160"/>
      <c r="NU494" s="160"/>
      <c r="NV494" s="160"/>
      <c r="NW494" s="160"/>
      <c r="NX494" s="160"/>
      <c r="NY494" s="160"/>
      <c r="NZ494" s="160"/>
      <c r="OA494" s="160"/>
      <c r="OB494" s="160"/>
      <c r="OC494" s="160"/>
      <c r="OD494" s="160"/>
      <c r="OE494" s="160"/>
      <c r="OF494" s="160"/>
      <c r="OG494" s="160"/>
      <c r="OH494" s="160"/>
      <c r="OI494" s="160"/>
      <c r="OJ494" s="160"/>
      <c r="OK494" s="160"/>
      <c r="OL494" s="160"/>
      <c r="OM494" s="160"/>
      <c r="ON494" s="160"/>
      <c r="OO494" s="160"/>
      <c r="OP494" s="160"/>
      <c r="OQ494" s="160"/>
      <c r="OR494" s="160"/>
      <c r="OS494" s="160"/>
      <c r="OT494" s="160"/>
      <c r="OU494" s="160"/>
      <c r="OV494" s="160"/>
      <c r="OW494" s="160"/>
      <c r="OX494" s="160"/>
      <c r="OY494" s="160"/>
      <c r="OZ494" s="160"/>
      <c r="PA494" s="160"/>
      <c r="PB494" s="160"/>
      <c r="PC494" s="160"/>
      <c r="PD494" s="160"/>
      <c r="PE494" s="160"/>
      <c r="PF494" s="160"/>
      <c r="PG494" s="160"/>
      <c r="PH494" s="160"/>
      <c r="PI494" s="160"/>
      <c r="PJ494" s="160"/>
      <c r="PK494" s="160"/>
      <c r="PL494" s="160"/>
      <c r="PM494" s="160"/>
      <c r="PN494" s="160"/>
      <c r="PO494" s="160"/>
      <c r="PP494" s="160"/>
      <c r="PQ494" s="160"/>
      <c r="PR494" s="160"/>
      <c r="PS494" s="160"/>
      <c r="PT494" s="160"/>
      <c r="PU494" s="160"/>
      <c r="PV494" s="160"/>
      <c r="PW494" s="160"/>
      <c r="PX494" s="160"/>
      <c r="PY494" s="160"/>
      <c r="PZ494" s="160"/>
      <c r="QA494" s="160"/>
      <c r="QB494" s="160"/>
      <c r="QC494" s="160"/>
      <c r="QD494" s="160"/>
      <c r="QE494" s="160"/>
      <c r="QF494" s="160"/>
      <c r="QG494" s="160"/>
      <c r="QH494" s="160"/>
      <c r="QI494" s="160"/>
      <c r="QJ494" s="160"/>
      <c r="QK494" s="160"/>
      <c r="QL494" s="160"/>
      <c r="QM494" s="160"/>
      <c r="QN494" s="160"/>
      <c r="QO494" s="160"/>
      <c r="QP494" s="160"/>
      <c r="QQ494" s="160"/>
      <c r="QR494" s="160"/>
      <c r="QS494" s="160"/>
      <c r="QT494" s="160"/>
      <c r="QU494" s="160"/>
      <c r="QV494" s="160"/>
      <c r="QW494" s="160"/>
      <c r="QX494" s="160"/>
      <c r="QY494" s="160"/>
      <c r="QZ494" s="160"/>
      <c r="RA494" s="160"/>
      <c r="RB494" s="160"/>
      <c r="RC494" s="160"/>
      <c r="RD494" s="160"/>
      <c r="RE494" s="160"/>
      <c r="RF494" s="160"/>
      <c r="RG494" s="160"/>
      <c r="RH494" s="160"/>
      <c r="RI494" s="160"/>
      <c r="RJ494" s="160"/>
      <c r="RK494" s="160"/>
      <c r="RL494" s="160"/>
      <c r="RM494" s="160"/>
      <c r="RN494" s="160"/>
      <c r="RO494" s="160"/>
      <c r="RP494" s="160"/>
      <c r="RQ494" s="160"/>
      <c r="RR494" s="160"/>
      <c r="RS494" s="160"/>
      <c r="RT494" s="160"/>
      <c r="RU494" s="160"/>
      <c r="RV494" s="160"/>
      <c r="RW494" s="160"/>
      <c r="RX494" s="160"/>
      <c r="RY494" s="160"/>
      <c r="RZ494" s="160"/>
      <c r="SA494" s="160"/>
      <c r="SB494" s="160"/>
      <c r="SC494" s="160"/>
      <c r="SD494" s="160"/>
      <c r="SE494" s="160"/>
      <c r="SF494" s="160"/>
      <c r="SG494" s="160"/>
      <c r="SH494" s="160"/>
      <c r="SI494" s="160"/>
      <c r="SJ494" s="160"/>
      <c r="SK494" s="160"/>
      <c r="SL494" s="160"/>
      <c r="SM494" s="160"/>
      <c r="SN494" s="160"/>
      <c r="SO494" s="160"/>
      <c r="SP494" s="160"/>
      <c r="SQ494" s="160"/>
      <c r="SR494" s="160"/>
      <c r="SS494" s="160"/>
      <c r="ST494" s="160"/>
      <c r="SU494" s="160"/>
      <c r="SV494" s="160"/>
      <c r="SW494" s="160"/>
      <c r="SX494" s="160"/>
      <c r="SY494" s="160"/>
      <c r="SZ494" s="160"/>
      <c r="TA494" s="160"/>
      <c r="TB494" s="160"/>
      <c r="TC494" s="160"/>
      <c r="TD494" s="160"/>
      <c r="TE494" s="160"/>
      <c r="TF494" s="160"/>
    </row>
    <row r="495" spans="1:526">
      <c r="A495" s="160"/>
      <c r="B495" s="160"/>
      <c r="C495" s="160"/>
      <c r="D495" s="160"/>
      <c r="E495" s="160"/>
      <c r="F495" s="160"/>
      <c r="G495" s="160"/>
      <c r="H495" s="160"/>
      <c r="I495" s="160"/>
      <c r="J495" s="160"/>
      <c r="K495" s="160"/>
      <c r="L495" s="160"/>
      <c r="M495" s="160"/>
      <c r="N495" s="160"/>
      <c r="O495" s="160"/>
      <c r="P495" s="160"/>
      <c r="Q495" s="160"/>
      <c r="R495" s="160"/>
      <c r="S495" s="160"/>
      <c r="T495" s="160"/>
      <c r="U495" s="160"/>
      <c r="V495" s="160"/>
      <c r="W495" s="160"/>
      <c r="X495" s="160"/>
      <c r="Y495" s="160"/>
      <c r="Z495" s="160"/>
      <c r="AA495" s="160"/>
      <c r="AB495" s="160"/>
      <c r="AC495" s="160"/>
      <c r="AD495" s="160"/>
      <c r="AE495" s="160"/>
      <c r="AF495" s="160"/>
      <c r="AG495" s="160"/>
      <c r="AH495" s="160"/>
      <c r="AI495" s="160"/>
      <c r="AJ495" s="160"/>
      <c r="AK495" s="160"/>
      <c r="AL495" s="160"/>
      <c r="AM495" s="160"/>
      <c r="AN495" s="160"/>
      <c r="AO495" s="160"/>
      <c r="AP495" s="160"/>
      <c r="AQ495" s="160"/>
      <c r="AR495" s="160"/>
      <c r="AS495" s="160"/>
      <c r="AT495" s="160"/>
      <c r="AU495" s="160"/>
      <c r="AV495" s="160"/>
      <c r="AW495" s="160"/>
      <c r="AX495" s="160"/>
      <c r="AY495" s="160"/>
      <c r="AZ495" s="160"/>
      <c r="BA495" s="160"/>
      <c r="BB495" s="160"/>
      <c r="BC495" s="160"/>
      <c r="BD495" s="160"/>
      <c r="BE495" s="160"/>
      <c r="BF495" s="160"/>
      <c r="BG495" s="160"/>
      <c r="BH495" s="160"/>
      <c r="BI495" s="160"/>
      <c r="BJ495" s="160"/>
      <c r="BK495" s="160"/>
      <c r="BL495" s="160"/>
      <c r="BM495" s="160"/>
      <c r="BN495" s="160"/>
      <c r="BO495" s="160"/>
      <c r="BP495" s="160"/>
      <c r="BQ495" s="160"/>
      <c r="BR495" s="160"/>
      <c r="BS495" s="160"/>
      <c r="BT495" s="160"/>
      <c r="BU495" s="160"/>
      <c r="BV495" s="160"/>
      <c r="BW495" s="160"/>
      <c r="BX495" s="160"/>
      <c r="BY495" s="160"/>
      <c r="BZ495" s="160"/>
      <c r="CA495" s="160"/>
      <c r="CB495" s="160"/>
      <c r="CC495" s="160"/>
      <c r="CD495" s="160"/>
      <c r="CE495" s="160"/>
      <c r="CF495" s="160"/>
      <c r="CG495" s="160"/>
      <c r="CH495" s="160"/>
      <c r="CI495" s="160"/>
      <c r="CJ495" s="160"/>
      <c r="CK495" s="160"/>
      <c r="CL495" s="160"/>
      <c r="CM495" s="160"/>
      <c r="CN495" s="160"/>
      <c r="CO495" s="160"/>
      <c r="CP495" s="160"/>
      <c r="CQ495" s="160"/>
      <c r="CR495" s="160"/>
      <c r="CS495" s="160"/>
      <c r="CT495" s="160"/>
      <c r="CU495" s="160"/>
      <c r="CV495" s="160"/>
      <c r="CW495" s="160"/>
      <c r="CX495" s="160"/>
      <c r="CY495" s="160"/>
      <c r="CZ495" s="160"/>
      <c r="DA495" s="160"/>
      <c r="DB495" s="160"/>
      <c r="DC495" s="160"/>
      <c r="DD495" s="160"/>
      <c r="DE495" s="160"/>
      <c r="DF495" s="160"/>
      <c r="DG495" s="160"/>
      <c r="DH495" s="160"/>
      <c r="DI495" s="160"/>
      <c r="DJ495" s="160"/>
      <c r="DK495" s="160"/>
      <c r="DL495" s="160"/>
      <c r="DM495" s="160"/>
      <c r="DN495" s="160"/>
      <c r="DO495" s="160"/>
      <c r="DP495" s="160"/>
      <c r="DQ495" s="160"/>
      <c r="DR495" s="160"/>
      <c r="DS495" s="160"/>
      <c r="DT495" s="160"/>
      <c r="DU495" s="160"/>
      <c r="DV495" s="160"/>
      <c r="DW495" s="160"/>
      <c r="DX495" s="160"/>
      <c r="DY495" s="160"/>
      <c r="DZ495" s="160"/>
      <c r="EA495" s="160"/>
      <c r="EB495" s="160"/>
      <c r="EC495" s="160"/>
      <c r="ED495" s="160"/>
      <c r="EE495" s="160"/>
      <c r="EF495" s="160"/>
      <c r="EG495" s="160"/>
      <c r="EH495" s="160"/>
      <c r="EI495" s="160"/>
      <c r="EJ495" s="160"/>
      <c r="EK495" s="160"/>
      <c r="EL495" s="160"/>
      <c r="EM495" s="160"/>
      <c r="EN495" s="160"/>
      <c r="EO495" s="160"/>
      <c r="EP495" s="160"/>
      <c r="EQ495" s="160"/>
      <c r="ER495" s="160"/>
      <c r="ES495" s="160"/>
      <c r="ET495" s="160"/>
      <c r="EU495" s="160"/>
      <c r="EV495" s="160"/>
      <c r="EW495" s="160"/>
      <c r="EX495" s="160"/>
      <c r="EY495" s="160"/>
      <c r="EZ495" s="160"/>
      <c r="FA495" s="160"/>
      <c r="FB495" s="160"/>
      <c r="FC495" s="160"/>
      <c r="FD495" s="160"/>
      <c r="FE495" s="160"/>
      <c r="FF495" s="160"/>
      <c r="FG495" s="160"/>
      <c r="FH495" s="160"/>
      <c r="FI495" s="160"/>
      <c r="FJ495" s="160"/>
      <c r="FK495" s="160"/>
      <c r="FL495" s="160"/>
      <c r="FM495" s="160"/>
      <c r="FN495" s="160"/>
      <c r="FO495" s="160"/>
      <c r="FP495" s="160"/>
      <c r="FQ495" s="160"/>
      <c r="FR495" s="160"/>
      <c r="FS495" s="160"/>
      <c r="FT495" s="160"/>
      <c r="FU495" s="160"/>
      <c r="FV495" s="160"/>
      <c r="FW495" s="160"/>
      <c r="FX495" s="160"/>
      <c r="FY495" s="160"/>
      <c r="FZ495" s="160"/>
      <c r="GA495" s="160"/>
      <c r="GB495" s="160"/>
      <c r="GC495" s="160"/>
      <c r="GD495" s="160"/>
      <c r="GE495" s="160"/>
      <c r="GF495" s="160"/>
      <c r="GG495" s="160"/>
      <c r="GH495" s="160"/>
      <c r="GI495" s="160"/>
      <c r="GJ495" s="160"/>
      <c r="GK495" s="160"/>
      <c r="GL495" s="160"/>
      <c r="GM495" s="160"/>
      <c r="GN495" s="160"/>
      <c r="GO495" s="160"/>
      <c r="GP495" s="160"/>
      <c r="GQ495" s="160"/>
      <c r="GR495" s="160"/>
      <c r="GS495" s="160"/>
      <c r="GT495" s="160"/>
      <c r="GU495" s="160"/>
      <c r="GV495" s="160"/>
      <c r="GW495" s="160"/>
      <c r="GX495" s="160"/>
      <c r="GY495" s="160"/>
      <c r="GZ495" s="160"/>
      <c r="HA495" s="160"/>
      <c r="HB495" s="160"/>
      <c r="HC495" s="160"/>
      <c r="HD495" s="160"/>
      <c r="HE495" s="160"/>
      <c r="HF495" s="160"/>
      <c r="HG495" s="160"/>
      <c r="HH495" s="160"/>
      <c r="HI495" s="160"/>
      <c r="HJ495" s="160"/>
      <c r="HK495" s="160"/>
      <c r="HL495" s="160"/>
      <c r="HM495" s="160"/>
      <c r="HN495" s="160"/>
      <c r="HO495" s="160"/>
      <c r="HP495" s="160"/>
      <c r="HQ495" s="160"/>
      <c r="HR495" s="160"/>
      <c r="HS495" s="160"/>
      <c r="HT495" s="160"/>
      <c r="HU495" s="160"/>
      <c r="HV495" s="160"/>
      <c r="HW495" s="160"/>
      <c r="HX495" s="160"/>
      <c r="HY495" s="160"/>
      <c r="HZ495" s="160"/>
      <c r="IA495" s="160"/>
      <c r="IB495" s="160"/>
      <c r="IC495" s="160"/>
      <c r="ID495" s="160"/>
      <c r="IE495" s="160"/>
      <c r="IF495" s="160"/>
      <c r="IG495" s="160"/>
      <c r="IH495" s="160"/>
      <c r="II495" s="160"/>
      <c r="IJ495" s="160"/>
      <c r="IK495" s="160"/>
      <c r="IL495" s="160"/>
      <c r="IM495" s="160"/>
      <c r="IN495" s="160"/>
      <c r="IO495" s="160"/>
      <c r="IP495" s="160"/>
      <c r="IQ495" s="160"/>
      <c r="IR495" s="160"/>
      <c r="IS495" s="160"/>
      <c r="IT495" s="160"/>
      <c r="IU495" s="160"/>
      <c r="IV495" s="160"/>
      <c r="IW495" s="160"/>
      <c r="IX495" s="160"/>
      <c r="IY495" s="160"/>
      <c r="IZ495" s="160"/>
      <c r="JA495" s="160"/>
      <c r="JB495" s="160"/>
      <c r="JC495" s="160"/>
      <c r="JD495" s="160"/>
      <c r="JE495" s="160"/>
      <c r="JF495" s="160"/>
      <c r="JG495" s="160"/>
      <c r="JH495" s="160"/>
      <c r="JI495" s="160"/>
      <c r="JJ495" s="160"/>
      <c r="JK495" s="160"/>
      <c r="JL495" s="160"/>
      <c r="JM495" s="160"/>
      <c r="JN495" s="160"/>
      <c r="JO495" s="160"/>
      <c r="JP495" s="160"/>
      <c r="JQ495" s="160"/>
      <c r="JR495" s="160"/>
      <c r="JS495" s="160"/>
      <c r="JT495" s="160"/>
      <c r="JU495" s="160"/>
      <c r="JV495" s="160"/>
      <c r="JW495" s="160"/>
      <c r="JX495" s="160"/>
      <c r="JY495" s="160"/>
      <c r="JZ495" s="160"/>
      <c r="KA495" s="160"/>
      <c r="KB495" s="160"/>
      <c r="KC495" s="160"/>
      <c r="KD495" s="160"/>
      <c r="KE495" s="160"/>
      <c r="KF495" s="160"/>
      <c r="KG495" s="160"/>
      <c r="KH495" s="160"/>
      <c r="KI495" s="160"/>
      <c r="KJ495" s="160"/>
      <c r="KK495" s="160"/>
      <c r="KL495" s="160"/>
      <c r="KM495" s="160"/>
      <c r="KN495" s="160"/>
      <c r="KO495" s="160"/>
      <c r="KP495" s="160"/>
      <c r="KQ495" s="160"/>
      <c r="KR495" s="160"/>
      <c r="KS495" s="160"/>
      <c r="KT495" s="160"/>
      <c r="KU495" s="160"/>
      <c r="KV495" s="160"/>
      <c r="KW495" s="160"/>
      <c r="KX495" s="160"/>
      <c r="KY495" s="160"/>
      <c r="KZ495" s="160"/>
      <c r="LA495" s="160"/>
      <c r="LB495" s="160"/>
      <c r="LC495" s="160"/>
      <c r="LD495" s="160"/>
      <c r="LE495" s="160"/>
      <c r="LF495" s="160"/>
      <c r="LG495" s="160"/>
      <c r="LH495" s="160"/>
      <c r="LI495" s="160"/>
      <c r="LJ495" s="160"/>
      <c r="LK495" s="160"/>
      <c r="LL495" s="160"/>
      <c r="LM495" s="160"/>
      <c r="LN495" s="160"/>
      <c r="LO495" s="160"/>
      <c r="LP495" s="160"/>
      <c r="LQ495" s="160"/>
      <c r="LR495" s="160"/>
      <c r="LS495" s="160"/>
      <c r="LT495" s="160"/>
      <c r="LU495" s="160"/>
      <c r="LV495" s="160"/>
      <c r="LW495" s="160"/>
      <c r="LX495" s="160"/>
      <c r="LY495" s="160"/>
      <c r="LZ495" s="160"/>
      <c r="MA495" s="160"/>
      <c r="MB495" s="160"/>
      <c r="MC495" s="160"/>
      <c r="MD495" s="160"/>
      <c r="ME495" s="160"/>
      <c r="MF495" s="160"/>
      <c r="MG495" s="160"/>
      <c r="MH495" s="160"/>
      <c r="MI495" s="160"/>
      <c r="MJ495" s="160"/>
      <c r="MK495" s="160"/>
      <c r="ML495" s="160"/>
      <c r="MM495" s="160"/>
      <c r="MN495" s="160"/>
      <c r="MO495" s="160"/>
      <c r="MP495" s="160"/>
      <c r="MQ495" s="160"/>
      <c r="MR495" s="160"/>
      <c r="MS495" s="160"/>
      <c r="MT495" s="160"/>
      <c r="MU495" s="160"/>
      <c r="MV495" s="160"/>
      <c r="MW495" s="160"/>
      <c r="MX495" s="160"/>
      <c r="MY495" s="160"/>
      <c r="MZ495" s="160"/>
      <c r="NA495" s="160"/>
      <c r="NB495" s="160"/>
      <c r="NC495" s="160"/>
      <c r="ND495" s="160"/>
      <c r="NE495" s="160"/>
      <c r="NF495" s="160"/>
      <c r="NG495" s="160"/>
      <c r="NH495" s="160"/>
      <c r="NI495" s="160"/>
      <c r="NJ495" s="160"/>
      <c r="NK495" s="160"/>
      <c r="NL495" s="160"/>
      <c r="NM495" s="160"/>
      <c r="NN495" s="160"/>
      <c r="NO495" s="160"/>
      <c r="NP495" s="160"/>
      <c r="NQ495" s="160"/>
      <c r="NR495" s="160"/>
      <c r="NS495" s="160"/>
      <c r="NT495" s="160"/>
      <c r="NU495" s="160"/>
      <c r="NV495" s="160"/>
      <c r="NW495" s="160"/>
      <c r="NX495" s="160"/>
      <c r="NY495" s="160"/>
      <c r="NZ495" s="160"/>
      <c r="OA495" s="160"/>
      <c r="OB495" s="160"/>
      <c r="OC495" s="160"/>
      <c r="OD495" s="160"/>
      <c r="OE495" s="160"/>
      <c r="OF495" s="160"/>
      <c r="OG495" s="160"/>
      <c r="OH495" s="160"/>
      <c r="OI495" s="160"/>
      <c r="OJ495" s="160"/>
      <c r="OK495" s="160"/>
      <c r="OL495" s="160"/>
      <c r="OM495" s="160"/>
      <c r="ON495" s="160"/>
      <c r="OO495" s="160"/>
      <c r="OP495" s="160"/>
      <c r="OQ495" s="160"/>
      <c r="OR495" s="160"/>
      <c r="OS495" s="160"/>
      <c r="OT495" s="160"/>
      <c r="OU495" s="160"/>
      <c r="OV495" s="160"/>
      <c r="OW495" s="160"/>
      <c r="OX495" s="160"/>
      <c r="OY495" s="160"/>
      <c r="OZ495" s="160"/>
      <c r="PA495" s="160"/>
      <c r="PB495" s="160"/>
      <c r="PC495" s="160"/>
      <c r="PD495" s="160"/>
      <c r="PE495" s="160"/>
      <c r="PF495" s="160"/>
      <c r="PG495" s="160"/>
      <c r="PH495" s="160"/>
      <c r="PI495" s="160"/>
      <c r="PJ495" s="160"/>
      <c r="PK495" s="160"/>
      <c r="PL495" s="160"/>
      <c r="PM495" s="160"/>
      <c r="PN495" s="160"/>
      <c r="PO495" s="160"/>
      <c r="PP495" s="160"/>
      <c r="PQ495" s="160"/>
      <c r="PR495" s="160"/>
      <c r="PS495" s="160"/>
      <c r="PT495" s="160"/>
      <c r="PU495" s="160"/>
      <c r="PV495" s="160"/>
      <c r="PW495" s="160"/>
      <c r="PX495" s="160"/>
      <c r="PY495" s="160"/>
      <c r="PZ495" s="160"/>
      <c r="QA495" s="160"/>
      <c r="QB495" s="160"/>
      <c r="QC495" s="160"/>
      <c r="QD495" s="160"/>
      <c r="QE495" s="160"/>
      <c r="QF495" s="160"/>
      <c r="QG495" s="160"/>
      <c r="QH495" s="160"/>
      <c r="QI495" s="160"/>
      <c r="QJ495" s="160"/>
      <c r="QK495" s="160"/>
      <c r="QL495" s="160"/>
      <c r="QM495" s="160"/>
      <c r="QN495" s="160"/>
      <c r="QO495" s="160"/>
      <c r="QP495" s="160"/>
      <c r="QQ495" s="160"/>
      <c r="QR495" s="160"/>
      <c r="QS495" s="160"/>
      <c r="QT495" s="160"/>
      <c r="QU495" s="160"/>
      <c r="QV495" s="160"/>
      <c r="QW495" s="160"/>
      <c r="QX495" s="160"/>
      <c r="QY495" s="160"/>
      <c r="QZ495" s="160"/>
      <c r="RA495" s="160"/>
      <c r="RB495" s="160"/>
      <c r="RC495" s="160"/>
      <c r="RD495" s="160"/>
      <c r="RE495" s="160"/>
      <c r="RF495" s="160"/>
      <c r="RG495" s="160"/>
      <c r="RH495" s="160"/>
      <c r="RI495" s="160"/>
      <c r="RJ495" s="160"/>
      <c r="RK495" s="160"/>
      <c r="RL495" s="160"/>
      <c r="RM495" s="160"/>
      <c r="RN495" s="160"/>
      <c r="RO495" s="160"/>
      <c r="RP495" s="160"/>
      <c r="RQ495" s="160"/>
      <c r="RR495" s="160"/>
      <c r="RS495" s="160"/>
      <c r="RT495" s="160"/>
      <c r="RU495" s="160"/>
      <c r="RV495" s="160"/>
      <c r="RW495" s="160"/>
      <c r="RX495" s="160"/>
      <c r="RY495" s="160"/>
      <c r="RZ495" s="160"/>
      <c r="SA495" s="160"/>
      <c r="SB495" s="160"/>
      <c r="SC495" s="160"/>
      <c r="SD495" s="160"/>
      <c r="SE495" s="160"/>
      <c r="SF495" s="160"/>
      <c r="SG495" s="160"/>
      <c r="SH495" s="160"/>
      <c r="SI495" s="160"/>
      <c r="SJ495" s="160"/>
      <c r="SK495" s="160"/>
      <c r="SL495" s="160"/>
      <c r="SM495" s="160"/>
      <c r="SN495" s="160"/>
      <c r="SO495" s="160"/>
      <c r="SP495" s="160"/>
      <c r="SQ495" s="160"/>
      <c r="SR495" s="160"/>
      <c r="SS495" s="160"/>
      <c r="ST495" s="160"/>
      <c r="SU495" s="160"/>
      <c r="SV495" s="160"/>
      <c r="SW495" s="160"/>
      <c r="SX495" s="160"/>
      <c r="SY495" s="160"/>
      <c r="SZ495" s="160"/>
      <c r="TA495" s="160"/>
      <c r="TB495" s="160"/>
      <c r="TC495" s="160"/>
      <c r="TD495" s="160"/>
      <c r="TE495" s="160"/>
      <c r="TF495" s="160"/>
    </row>
    <row r="496" spans="1:526">
      <c r="A496" s="160"/>
      <c r="B496" s="160"/>
      <c r="C496" s="160"/>
      <c r="D496" s="160"/>
      <c r="E496" s="160"/>
      <c r="F496" s="160"/>
      <c r="G496" s="160"/>
      <c r="H496" s="160"/>
      <c r="I496" s="160"/>
      <c r="J496" s="160"/>
      <c r="K496" s="160"/>
      <c r="L496" s="160"/>
      <c r="M496" s="160"/>
      <c r="N496" s="160"/>
      <c r="O496" s="160"/>
      <c r="P496" s="160"/>
      <c r="Q496" s="160"/>
      <c r="R496" s="160"/>
      <c r="S496" s="160"/>
      <c r="T496" s="160"/>
      <c r="U496" s="160"/>
      <c r="V496" s="160"/>
      <c r="W496" s="160"/>
      <c r="X496" s="160"/>
      <c r="Y496" s="160"/>
      <c r="Z496" s="160"/>
      <c r="AA496" s="160"/>
      <c r="AB496" s="160"/>
      <c r="AC496" s="160"/>
      <c r="AD496" s="160"/>
      <c r="AE496" s="160"/>
      <c r="AF496" s="160"/>
      <c r="AG496" s="160"/>
      <c r="AH496" s="160"/>
      <c r="AI496" s="160"/>
      <c r="AJ496" s="160"/>
      <c r="AK496" s="160"/>
      <c r="AL496" s="160"/>
      <c r="AM496" s="160"/>
      <c r="AN496" s="160"/>
      <c r="AO496" s="160"/>
      <c r="AP496" s="160"/>
      <c r="AQ496" s="160"/>
      <c r="AR496" s="160"/>
      <c r="AS496" s="160"/>
      <c r="AT496" s="160"/>
      <c r="AU496" s="160"/>
      <c r="AV496" s="160"/>
      <c r="AW496" s="160"/>
      <c r="AX496" s="160"/>
      <c r="AY496" s="160"/>
      <c r="AZ496" s="160"/>
      <c r="BA496" s="160"/>
      <c r="BB496" s="160"/>
      <c r="BC496" s="160"/>
      <c r="BD496" s="160"/>
      <c r="BE496" s="160"/>
      <c r="BF496" s="160"/>
      <c r="BG496" s="160"/>
      <c r="BH496" s="160"/>
      <c r="BI496" s="160"/>
      <c r="BJ496" s="160"/>
      <c r="BK496" s="160"/>
      <c r="BL496" s="160"/>
      <c r="BM496" s="160"/>
      <c r="BN496" s="160"/>
      <c r="BO496" s="160"/>
      <c r="BP496" s="160"/>
      <c r="BQ496" s="160"/>
      <c r="BR496" s="160"/>
      <c r="BS496" s="160"/>
      <c r="BT496" s="160"/>
      <c r="BU496" s="160"/>
      <c r="BV496" s="160"/>
      <c r="BW496" s="160"/>
      <c r="BX496" s="160"/>
      <c r="BY496" s="160"/>
      <c r="BZ496" s="160"/>
      <c r="CA496" s="160"/>
      <c r="CB496" s="160"/>
      <c r="CC496" s="160"/>
      <c r="CD496" s="160"/>
      <c r="CE496" s="160"/>
      <c r="CF496" s="160"/>
      <c r="CG496" s="160"/>
      <c r="CH496" s="160"/>
      <c r="CI496" s="160"/>
      <c r="CJ496" s="160"/>
      <c r="CK496" s="160"/>
      <c r="CL496" s="160"/>
      <c r="CM496" s="160"/>
      <c r="CN496" s="160"/>
      <c r="CO496" s="160"/>
      <c r="CP496" s="160"/>
      <c r="CQ496" s="160"/>
      <c r="CR496" s="160"/>
      <c r="CS496" s="160"/>
      <c r="CT496" s="160"/>
      <c r="CU496" s="160"/>
      <c r="CV496" s="160"/>
      <c r="CW496" s="160"/>
      <c r="CX496" s="160"/>
      <c r="CY496" s="160"/>
      <c r="CZ496" s="160"/>
      <c r="DA496" s="160"/>
      <c r="DB496" s="160"/>
      <c r="DC496" s="160"/>
      <c r="DD496" s="160"/>
      <c r="DE496" s="160"/>
      <c r="DF496" s="160"/>
      <c r="DG496" s="160"/>
      <c r="DH496" s="160"/>
      <c r="DI496" s="160"/>
      <c r="DJ496" s="160"/>
      <c r="DK496" s="160"/>
      <c r="DL496" s="160"/>
      <c r="DM496" s="160"/>
      <c r="DN496" s="160"/>
      <c r="DO496" s="160"/>
      <c r="DP496" s="160"/>
      <c r="DQ496" s="160"/>
      <c r="DR496" s="160"/>
      <c r="DS496" s="160"/>
      <c r="DT496" s="160"/>
      <c r="DU496" s="160"/>
      <c r="DV496" s="160"/>
      <c r="DW496" s="160"/>
      <c r="DX496" s="160"/>
      <c r="DY496" s="160"/>
      <c r="DZ496" s="160"/>
      <c r="EA496" s="160"/>
      <c r="EB496" s="160"/>
      <c r="EC496" s="160"/>
      <c r="ED496" s="160"/>
      <c r="EE496" s="160"/>
      <c r="EF496" s="160"/>
      <c r="EG496" s="160"/>
      <c r="EH496" s="160"/>
      <c r="EI496" s="160"/>
      <c r="EJ496" s="160"/>
      <c r="EK496" s="160"/>
      <c r="EL496" s="160"/>
      <c r="EM496" s="160"/>
      <c r="EN496" s="160"/>
      <c r="EO496" s="160"/>
      <c r="EP496" s="160"/>
      <c r="EQ496" s="160"/>
      <c r="ER496" s="160"/>
      <c r="ES496" s="160"/>
      <c r="ET496" s="160"/>
      <c r="EU496" s="160"/>
      <c r="EV496" s="160"/>
      <c r="EW496" s="160"/>
      <c r="EX496" s="160"/>
      <c r="EY496" s="160"/>
      <c r="EZ496" s="160"/>
      <c r="FA496" s="160"/>
      <c r="FB496" s="160"/>
      <c r="FC496" s="160"/>
      <c r="FD496" s="160"/>
      <c r="FE496" s="160"/>
      <c r="FF496" s="160"/>
      <c r="FG496" s="160"/>
      <c r="FH496" s="160"/>
      <c r="FI496" s="160"/>
      <c r="FJ496" s="160"/>
      <c r="FK496" s="160"/>
      <c r="FL496" s="160"/>
      <c r="FM496" s="160"/>
      <c r="FN496" s="160"/>
      <c r="FO496" s="160"/>
      <c r="FP496" s="160"/>
      <c r="FQ496" s="160"/>
      <c r="FR496" s="160"/>
      <c r="FS496" s="160"/>
      <c r="FT496" s="160"/>
      <c r="FU496" s="160"/>
      <c r="FV496" s="160"/>
      <c r="FW496" s="160"/>
      <c r="FX496" s="160"/>
      <c r="FY496" s="160"/>
      <c r="FZ496" s="160"/>
      <c r="GA496" s="160"/>
      <c r="GB496" s="160"/>
      <c r="GC496" s="160"/>
      <c r="GD496" s="160"/>
      <c r="GE496" s="160"/>
      <c r="GF496" s="160"/>
      <c r="GG496" s="160"/>
      <c r="GH496" s="160"/>
      <c r="GI496" s="160"/>
      <c r="GJ496" s="160"/>
      <c r="GK496" s="160"/>
      <c r="GL496" s="160"/>
      <c r="GM496" s="160"/>
      <c r="GN496" s="160"/>
      <c r="GO496" s="160"/>
      <c r="GP496" s="160"/>
      <c r="GQ496" s="160"/>
      <c r="GR496" s="160"/>
      <c r="GS496" s="160"/>
      <c r="GT496" s="160"/>
      <c r="GU496" s="160"/>
      <c r="GV496" s="160"/>
      <c r="GW496" s="160"/>
      <c r="GX496" s="160"/>
      <c r="GY496" s="160"/>
      <c r="GZ496" s="160"/>
      <c r="HA496" s="160"/>
      <c r="HB496" s="160"/>
      <c r="HC496" s="160"/>
      <c r="HD496" s="160"/>
      <c r="HE496" s="160"/>
      <c r="HF496" s="160"/>
      <c r="HG496" s="160"/>
      <c r="HH496" s="160"/>
      <c r="HI496" s="160"/>
      <c r="HJ496" s="160"/>
      <c r="HK496" s="160"/>
      <c r="HL496" s="160"/>
      <c r="HM496" s="160"/>
      <c r="HN496" s="160"/>
      <c r="HO496" s="160"/>
      <c r="HP496" s="160"/>
      <c r="HQ496" s="160"/>
      <c r="HR496" s="160"/>
      <c r="HS496" s="160"/>
      <c r="HT496" s="160"/>
      <c r="HU496" s="160"/>
      <c r="HV496" s="160"/>
      <c r="HW496" s="160"/>
      <c r="HX496" s="160"/>
      <c r="HY496" s="160"/>
      <c r="HZ496" s="160"/>
      <c r="IA496" s="160"/>
      <c r="IB496" s="160"/>
      <c r="IC496" s="160"/>
      <c r="ID496" s="160"/>
      <c r="IE496" s="160"/>
      <c r="IF496" s="160"/>
      <c r="IG496" s="160"/>
      <c r="IH496" s="160"/>
      <c r="II496" s="160"/>
      <c r="IJ496" s="160"/>
      <c r="IK496" s="160"/>
      <c r="IL496" s="160"/>
      <c r="IM496" s="160"/>
      <c r="IN496" s="160"/>
      <c r="IO496" s="160"/>
      <c r="IP496" s="160"/>
      <c r="IQ496" s="160"/>
      <c r="IR496" s="160"/>
      <c r="IS496" s="160"/>
      <c r="IT496" s="160"/>
      <c r="IU496" s="160"/>
      <c r="IV496" s="160"/>
      <c r="IW496" s="160"/>
      <c r="IX496" s="160"/>
      <c r="IY496" s="160"/>
      <c r="IZ496" s="160"/>
      <c r="JA496" s="160"/>
      <c r="JB496" s="160"/>
      <c r="JC496" s="160"/>
      <c r="JD496" s="160"/>
      <c r="JE496" s="160"/>
      <c r="JF496" s="160"/>
      <c r="JG496" s="160"/>
      <c r="JH496" s="160"/>
      <c r="JI496" s="160"/>
      <c r="JJ496" s="160"/>
      <c r="JK496" s="160"/>
      <c r="JL496" s="160"/>
      <c r="JM496" s="160"/>
      <c r="JN496" s="160"/>
      <c r="JO496" s="160"/>
      <c r="JP496" s="160"/>
      <c r="JQ496" s="160"/>
      <c r="JR496" s="160"/>
      <c r="JS496" s="160"/>
      <c r="JT496" s="160"/>
      <c r="JU496" s="160"/>
      <c r="JV496" s="160"/>
      <c r="JW496" s="160"/>
      <c r="JX496" s="160"/>
      <c r="JY496" s="160"/>
      <c r="JZ496" s="160"/>
      <c r="KA496" s="160"/>
      <c r="KB496" s="160"/>
      <c r="KC496" s="160"/>
      <c r="KD496" s="160"/>
      <c r="KE496" s="160"/>
      <c r="KF496" s="160"/>
      <c r="KG496" s="160"/>
      <c r="KH496" s="160"/>
      <c r="KI496" s="160"/>
      <c r="KJ496" s="160"/>
      <c r="KK496" s="160"/>
      <c r="KL496" s="160"/>
      <c r="KM496" s="160"/>
      <c r="KN496" s="160"/>
      <c r="KO496" s="160"/>
      <c r="KP496" s="160"/>
      <c r="KQ496" s="160"/>
      <c r="KR496" s="160"/>
      <c r="KS496" s="160"/>
      <c r="KT496" s="160"/>
      <c r="KU496" s="160"/>
      <c r="KV496" s="160"/>
      <c r="KW496" s="160"/>
      <c r="KX496" s="160"/>
      <c r="KY496" s="160"/>
      <c r="KZ496" s="160"/>
      <c r="LA496" s="160"/>
      <c r="LB496" s="160"/>
      <c r="LC496" s="160"/>
      <c r="LD496" s="160"/>
      <c r="LE496" s="160"/>
      <c r="LF496" s="160"/>
      <c r="LG496" s="160"/>
      <c r="LH496" s="160"/>
      <c r="LI496" s="160"/>
      <c r="LJ496" s="160"/>
      <c r="LK496" s="160"/>
      <c r="LL496" s="160"/>
      <c r="LM496" s="160"/>
      <c r="LN496" s="160"/>
      <c r="LO496" s="160"/>
      <c r="LP496" s="160"/>
      <c r="LQ496" s="160"/>
      <c r="LR496" s="160"/>
      <c r="LS496" s="160"/>
      <c r="LT496" s="160"/>
      <c r="LU496" s="160"/>
      <c r="LV496" s="160"/>
      <c r="LW496" s="160"/>
      <c r="LX496" s="160"/>
      <c r="LY496" s="160"/>
      <c r="LZ496" s="160"/>
      <c r="MA496" s="160"/>
      <c r="MB496" s="160"/>
      <c r="MC496" s="160"/>
      <c r="MD496" s="160"/>
      <c r="ME496" s="160"/>
      <c r="MF496" s="160"/>
      <c r="MG496" s="160"/>
      <c r="MH496" s="160"/>
      <c r="MI496" s="160"/>
      <c r="MJ496" s="160"/>
      <c r="MK496" s="160"/>
      <c r="ML496" s="160"/>
      <c r="MM496" s="160"/>
      <c r="MN496" s="160"/>
      <c r="MO496" s="160"/>
      <c r="MP496" s="160"/>
      <c r="MQ496" s="160"/>
      <c r="MR496" s="160"/>
      <c r="MS496" s="160"/>
      <c r="MT496" s="160"/>
      <c r="MU496" s="160"/>
      <c r="MV496" s="160"/>
      <c r="MW496" s="160"/>
      <c r="MX496" s="160"/>
      <c r="MY496" s="160"/>
      <c r="MZ496" s="160"/>
      <c r="NA496" s="160"/>
      <c r="NB496" s="160"/>
      <c r="NC496" s="160"/>
      <c r="ND496" s="160"/>
      <c r="NE496" s="160"/>
      <c r="NF496" s="160"/>
      <c r="NG496" s="160"/>
      <c r="NH496" s="160"/>
      <c r="NI496" s="160"/>
      <c r="NJ496" s="160"/>
      <c r="NK496" s="160"/>
      <c r="NL496" s="160"/>
      <c r="NM496" s="160"/>
      <c r="NN496" s="160"/>
      <c r="NO496" s="160"/>
      <c r="NP496" s="160"/>
      <c r="NQ496" s="160"/>
      <c r="NR496" s="160"/>
      <c r="NS496" s="160"/>
      <c r="NT496" s="160"/>
      <c r="NU496" s="160"/>
      <c r="NV496" s="160"/>
      <c r="NW496" s="160"/>
      <c r="NX496" s="160"/>
      <c r="NY496" s="160"/>
      <c r="NZ496" s="160"/>
      <c r="OA496" s="160"/>
      <c r="OB496" s="160"/>
      <c r="OC496" s="160"/>
      <c r="OD496" s="160"/>
      <c r="OE496" s="160"/>
      <c r="OF496" s="160"/>
      <c r="OG496" s="160"/>
      <c r="OH496" s="160"/>
      <c r="OI496" s="160"/>
      <c r="OJ496" s="160"/>
      <c r="OK496" s="160"/>
      <c r="OL496" s="160"/>
      <c r="OM496" s="160"/>
      <c r="ON496" s="160"/>
      <c r="OO496" s="160"/>
      <c r="OP496" s="160"/>
      <c r="OQ496" s="160"/>
      <c r="OR496" s="160"/>
      <c r="OS496" s="160"/>
      <c r="OT496" s="160"/>
      <c r="OU496" s="160"/>
      <c r="OV496" s="160"/>
      <c r="OW496" s="160"/>
      <c r="OX496" s="160"/>
      <c r="OY496" s="160"/>
      <c r="OZ496" s="160"/>
      <c r="PA496" s="160"/>
      <c r="PB496" s="160"/>
      <c r="PC496" s="160"/>
      <c r="PD496" s="160"/>
      <c r="PE496" s="160"/>
      <c r="PF496" s="160"/>
      <c r="PG496" s="160"/>
      <c r="PH496" s="160"/>
      <c r="PI496" s="160"/>
      <c r="PJ496" s="160"/>
      <c r="PK496" s="160"/>
      <c r="PL496" s="160"/>
      <c r="PM496" s="160"/>
      <c r="PN496" s="160"/>
      <c r="PO496" s="160"/>
      <c r="PP496" s="160"/>
      <c r="PQ496" s="160"/>
      <c r="PR496" s="160"/>
      <c r="PS496" s="160"/>
      <c r="PT496" s="160"/>
      <c r="PU496" s="160"/>
      <c r="PV496" s="160"/>
      <c r="PW496" s="160"/>
      <c r="PX496" s="160"/>
      <c r="PY496" s="160"/>
      <c r="PZ496" s="160"/>
      <c r="QA496" s="160"/>
      <c r="QB496" s="160"/>
      <c r="QC496" s="160"/>
      <c r="QD496" s="160"/>
      <c r="QE496" s="160"/>
      <c r="QF496" s="160"/>
      <c r="QG496" s="160"/>
      <c r="QH496" s="160"/>
      <c r="QI496" s="160"/>
      <c r="QJ496" s="160"/>
      <c r="QK496" s="160"/>
      <c r="QL496" s="160"/>
      <c r="QM496" s="160"/>
      <c r="QN496" s="160"/>
      <c r="QO496" s="160"/>
      <c r="QP496" s="160"/>
      <c r="QQ496" s="160"/>
      <c r="QR496" s="160"/>
      <c r="QS496" s="160"/>
      <c r="QT496" s="160"/>
      <c r="QU496" s="160"/>
      <c r="QV496" s="160"/>
      <c r="QW496" s="160"/>
      <c r="QX496" s="160"/>
      <c r="QY496" s="160"/>
      <c r="QZ496" s="160"/>
      <c r="RA496" s="160"/>
      <c r="RB496" s="160"/>
      <c r="RC496" s="160"/>
      <c r="RD496" s="160"/>
      <c r="RE496" s="160"/>
      <c r="RF496" s="160"/>
      <c r="RG496" s="160"/>
      <c r="RH496" s="160"/>
      <c r="RI496" s="160"/>
      <c r="RJ496" s="160"/>
      <c r="RK496" s="160"/>
      <c r="RL496" s="160"/>
      <c r="RM496" s="160"/>
      <c r="RN496" s="160"/>
      <c r="RO496" s="160"/>
      <c r="RP496" s="160"/>
      <c r="RQ496" s="160"/>
      <c r="RR496" s="160"/>
      <c r="RS496" s="160"/>
      <c r="RT496" s="160"/>
      <c r="RU496" s="160"/>
      <c r="RV496" s="160"/>
      <c r="RW496" s="160"/>
      <c r="RX496" s="160"/>
      <c r="RY496" s="160"/>
      <c r="RZ496" s="160"/>
      <c r="SA496" s="160"/>
      <c r="SB496" s="160"/>
      <c r="SC496" s="160"/>
      <c r="SD496" s="160"/>
      <c r="SE496" s="160"/>
      <c r="SF496" s="160"/>
      <c r="SG496" s="160"/>
      <c r="SH496" s="160"/>
      <c r="SI496" s="160"/>
      <c r="SJ496" s="160"/>
      <c r="SK496" s="160"/>
      <c r="SL496" s="160"/>
      <c r="SM496" s="160"/>
      <c r="SN496" s="160"/>
      <c r="SO496" s="160"/>
      <c r="SP496" s="160"/>
      <c r="SQ496" s="160"/>
      <c r="SR496" s="160"/>
      <c r="SS496" s="160"/>
      <c r="ST496" s="160"/>
      <c r="SU496" s="160"/>
      <c r="SV496" s="160"/>
      <c r="SW496" s="160"/>
      <c r="SX496" s="160"/>
      <c r="SY496" s="160"/>
      <c r="SZ496" s="160"/>
      <c r="TA496" s="160"/>
      <c r="TB496" s="160"/>
      <c r="TC496" s="160"/>
      <c r="TD496" s="160"/>
      <c r="TE496" s="160"/>
      <c r="TF496" s="160"/>
    </row>
    <row r="497" spans="1:526">
      <c r="A497" s="160"/>
      <c r="B497" s="160"/>
      <c r="C497" s="160"/>
      <c r="D497" s="160"/>
      <c r="E497" s="160"/>
      <c r="F497" s="160"/>
      <c r="G497" s="160"/>
      <c r="H497" s="160"/>
      <c r="I497" s="160"/>
      <c r="J497" s="160"/>
      <c r="K497" s="160"/>
      <c r="L497" s="160"/>
      <c r="M497" s="160"/>
      <c r="N497" s="160"/>
      <c r="O497" s="160"/>
      <c r="P497" s="160"/>
      <c r="Q497" s="160"/>
      <c r="R497" s="160"/>
      <c r="S497" s="160"/>
      <c r="T497" s="160"/>
      <c r="U497" s="160"/>
      <c r="V497" s="160"/>
      <c r="W497" s="160"/>
      <c r="X497" s="160"/>
      <c r="Y497" s="160"/>
      <c r="Z497" s="160"/>
      <c r="AA497" s="160"/>
      <c r="AB497" s="160"/>
      <c r="AC497" s="160"/>
      <c r="AD497" s="160"/>
      <c r="AE497" s="160"/>
      <c r="AF497" s="160"/>
      <c r="AG497" s="160"/>
      <c r="AH497" s="160"/>
      <c r="AI497" s="160"/>
      <c r="AJ497" s="160"/>
      <c r="AK497" s="160"/>
      <c r="AL497" s="160"/>
      <c r="AM497" s="160"/>
      <c r="AN497" s="160"/>
      <c r="AO497" s="160"/>
      <c r="AP497" s="160"/>
      <c r="AQ497" s="160"/>
      <c r="AR497" s="160"/>
      <c r="AS497" s="160"/>
      <c r="AT497" s="160"/>
      <c r="AU497" s="160"/>
      <c r="AV497" s="160"/>
      <c r="AW497" s="160"/>
      <c r="AX497" s="160"/>
      <c r="AY497" s="160"/>
      <c r="AZ497" s="160"/>
      <c r="BA497" s="160"/>
      <c r="BB497" s="160"/>
      <c r="BC497" s="160"/>
      <c r="BD497" s="160"/>
      <c r="BE497" s="160"/>
      <c r="BF497" s="160"/>
      <c r="BG497" s="160"/>
      <c r="BH497" s="160"/>
      <c r="BI497" s="160"/>
      <c r="BJ497" s="160"/>
      <c r="BK497" s="160"/>
      <c r="BL497" s="160"/>
      <c r="BM497" s="160"/>
      <c r="BN497" s="160"/>
      <c r="BO497" s="160"/>
      <c r="BP497" s="160"/>
      <c r="BQ497" s="160"/>
      <c r="BR497" s="160"/>
      <c r="BS497" s="160"/>
      <c r="BT497" s="160"/>
      <c r="BU497" s="160"/>
      <c r="BV497" s="160"/>
      <c r="BW497" s="160"/>
      <c r="BX497" s="160"/>
      <c r="BY497" s="160"/>
      <c r="BZ497" s="160"/>
      <c r="CA497" s="160"/>
      <c r="CB497" s="160"/>
      <c r="CC497" s="160"/>
      <c r="CD497" s="160"/>
      <c r="CE497" s="160"/>
      <c r="CF497" s="160"/>
      <c r="CG497" s="160"/>
      <c r="CH497" s="160"/>
      <c r="CI497" s="160"/>
      <c r="CJ497" s="160"/>
      <c r="CK497" s="160"/>
      <c r="CL497" s="160"/>
      <c r="CM497" s="160"/>
      <c r="CN497" s="160"/>
      <c r="CO497" s="160"/>
      <c r="CP497" s="160"/>
      <c r="CQ497" s="160"/>
      <c r="CR497" s="160"/>
      <c r="CS497" s="160"/>
      <c r="CT497" s="160"/>
      <c r="CU497" s="160"/>
      <c r="CV497" s="160"/>
      <c r="CW497" s="160"/>
      <c r="CX497" s="160"/>
      <c r="CY497" s="160"/>
      <c r="CZ497" s="160"/>
      <c r="DA497" s="160"/>
      <c r="DB497" s="160"/>
      <c r="DC497" s="160"/>
      <c r="DD497" s="160"/>
      <c r="DE497" s="160"/>
      <c r="DF497" s="160"/>
      <c r="DG497" s="160"/>
      <c r="DH497" s="160"/>
      <c r="DI497" s="160"/>
      <c r="DJ497" s="160"/>
      <c r="DK497" s="160"/>
      <c r="DL497" s="160"/>
      <c r="DM497" s="160"/>
      <c r="DN497" s="160"/>
      <c r="DO497" s="160"/>
      <c r="DP497" s="160"/>
      <c r="DQ497" s="160"/>
      <c r="DR497" s="160"/>
      <c r="DS497" s="160"/>
      <c r="DT497" s="160"/>
      <c r="DU497" s="160"/>
      <c r="DV497" s="160"/>
      <c r="DW497" s="160"/>
      <c r="DX497" s="160"/>
      <c r="DY497" s="160"/>
      <c r="DZ497" s="160"/>
      <c r="EA497" s="160"/>
      <c r="EB497" s="160"/>
      <c r="EC497" s="160"/>
      <c r="ED497" s="160"/>
      <c r="EE497" s="160"/>
      <c r="EF497" s="160"/>
      <c r="EG497" s="160"/>
      <c r="EH497" s="160"/>
      <c r="EI497" s="160"/>
      <c r="EJ497" s="160"/>
      <c r="EK497" s="160"/>
      <c r="EL497" s="160"/>
      <c r="EM497" s="160"/>
      <c r="EN497" s="160"/>
      <c r="EO497" s="160"/>
      <c r="EP497" s="160"/>
      <c r="EQ497" s="160"/>
      <c r="ER497" s="160"/>
      <c r="ES497" s="160"/>
      <c r="ET497" s="160"/>
      <c r="EU497" s="160"/>
      <c r="EV497" s="160"/>
      <c r="EW497" s="160"/>
      <c r="EX497" s="160"/>
      <c r="EY497" s="160"/>
      <c r="EZ497" s="160"/>
      <c r="FA497" s="160"/>
      <c r="FB497" s="160"/>
      <c r="FC497" s="160"/>
      <c r="FD497" s="160"/>
      <c r="FE497" s="160"/>
      <c r="FF497" s="160"/>
      <c r="FG497" s="160"/>
      <c r="FH497" s="160"/>
      <c r="FI497" s="160"/>
      <c r="FJ497" s="160"/>
      <c r="FK497" s="160"/>
      <c r="FL497" s="160"/>
      <c r="FM497" s="160"/>
      <c r="FN497" s="160"/>
      <c r="FO497" s="160"/>
      <c r="FP497" s="160"/>
      <c r="FQ497" s="160"/>
      <c r="FR497" s="160"/>
      <c r="FS497" s="160"/>
      <c r="FT497" s="160"/>
      <c r="FU497" s="160"/>
      <c r="FV497" s="160"/>
      <c r="FW497" s="160"/>
      <c r="FX497" s="160"/>
      <c r="FY497" s="160"/>
      <c r="FZ497" s="160"/>
      <c r="GA497" s="160"/>
      <c r="GB497" s="160"/>
      <c r="GC497" s="160"/>
      <c r="GD497" s="160"/>
      <c r="GE497" s="160"/>
      <c r="GF497" s="160"/>
      <c r="GG497" s="160"/>
      <c r="GH497" s="160"/>
      <c r="GI497" s="160"/>
      <c r="GJ497" s="160"/>
      <c r="GK497" s="160"/>
      <c r="GL497" s="160"/>
      <c r="GM497" s="160"/>
      <c r="GN497" s="160"/>
      <c r="GO497" s="160"/>
      <c r="GP497" s="160"/>
      <c r="GQ497" s="160"/>
      <c r="GR497" s="160"/>
      <c r="GS497" s="160"/>
      <c r="GT497" s="160"/>
      <c r="GU497" s="160"/>
      <c r="GV497" s="160"/>
      <c r="GW497" s="160"/>
      <c r="GX497" s="160"/>
      <c r="GY497" s="160"/>
      <c r="GZ497" s="160"/>
      <c r="HA497" s="160"/>
      <c r="HB497" s="160"/>
      <c r="HC497" s="160"/>
      <c r="HD497" s="160"/>
      <c r="HE497" s="160"/>
      <c r="HF497" s="160"/>
      <c r="HG497" s="160"/>
      <c r="HH497" s="160"/>
      <c r="HI497" s="160"/>
      <c r="HJ497" s="160"/>
      <c r="HK497" s="160"/>
      <c r="HL497" s="160"/>
      <c r="HM497" s="160"/>
      <c r="HN497" s="160"/>
      <c r="HO497" s="160"/>
      <c r="HP497" s="160"/>
      <c r="HQ497" s="160"/>
      <c r="HR497" s="160"/>
      <c r="HS497" s="160"/>
      <c r="HT497" s="160"/>
      <c r="HU497" s="160"/>
      <c r="HV497" s="160"/>
      <c r="HW497" s="160"/>
      <c r="HX497" s="160"/>
      <c r="HY497" s="160"/>
      <c r="HZ497" s="160"/>
      <c r="IA497" s="160"/>
      <c r="IB497" s="160"/>
      <c r="IC497" s="160"/>
      <c r="ID497" s="160"/>
      <c r="IE497" s="160"/>
      <c r="IF497" s="160"/>
      <c r="IG497" s="160"/>
      <c r="IH497" s="160"/>
      <c r="II497" s="160"/>
      <c r="IJ497" s="160"/>
      <c r="IK497" s="160"/>
      <c r="IL497" s="160"/>
      <c r="IM497" s="160"/>
      <c r="IN497" s="160"/>
      <c r="IO497" s="160"/>
      <c r="IP497" s="160"/>
      <c r="IQ497" s="160"/>
      <c r="IR497" s="160"/>
      <c r="IS497" s="160"/>
      <c r="IT497" s="160"/>
      <c r="IU497" s="160"/>
      <c r="IV497" s="160"/>
      <c r="IW497" s="160"/>
      <c r="IX497" s="160"/>
      <c r="IY497" s="160"/>
      <c r="IZ497" s="160"/>
      <c r="JA497" s="160"/>
      <c r="JB497" s="160"/>
      <c r="JC497" s="160"/>
      <c r="JD497" s="160"/>
      <c r="JE497" s="160"/>
      <c r="JF497" s="160"/>
      <c r="JG497" s="160"/>
      <c r="JH497" s="160"/>
      <c r="JI497" s="160"/>
      <c r="JJ497" s="160"/>
      <c r="JK497" s="160"/>
      <c r="JL497" s="160"/>
      <c r="JM497" s="160"/>
      <c r="JN497" s="160"/>
      <c r="JO497" s="160"/>
      <c r="JP497" s="160"/>
      <c r="JQ497" s="160"/>
      <c r="JR497" s="160"/>
      <c r="JS497" s="160"/>
      <c r="JT497" s="160"/>
      <c r="JU497" s="160"/>
      <c r="JV497" s="160"/>
      <c r="JW497" s="160"/>
      <c r="JX497" s="160"/>
      <c r="JY497" s="160"/>
      <c r="JZ497" s="160"/>
      <c r="KA497" s="160"/>
      <c r="KB497" s="160"/>
      <c r="KC497" s="160"/>
      <c r="KD497" s="160"/>
      <c r="KE497" s="160"/>
      <c r="KF497" s="160"/>
      <c r="KG497" s="160"/>
      <c r="KH497" s="160"/>
      <c r="KI497" s="160"/>
      <c r="KJ497" s="160"/>
      <c r="KK497" s="160"/>
      <c r="KL497" s="160"/>
      <c r="KM497" s="160"/>
      <c r="KN497" s="160"/>
      <c r="KO497" s="160"/>
      <c r="KP497" s="160"/>
      <c r="KQ497" s="160"/>
      <c r="KR497" s="160"/>
      <c r="KS497" s="160"/>
      <c r="KT497" s="160"/>
      <c r="KU497" s="160"/>
      <c r="KV497" s="160"/>
      <c r="KW497" s="160"/>
      <c r="KX497" s="160"/>
      <c r="KY497" s="160"/>
      <c r="KZ497" s="160"/>
      <c r="LA497" s="160"/>
      <c r="LB497" s="160"/>
      <c r="LC497" s="160"/>
      <c r="LD497" s="160"/>
      <c r="LE497" s="160"/>
      <c r="LF497" s="160"/>
      <c r="LG497" s="160"/>
      <c r="LH497" s="160"/>
      <c r="LI497" s="160"/>
      <c r="LJ497" s="160"/>
      <c r="LK497" s="160"/>
      <c r="LL497" s="160"/>
      <c r="LM497" s="160"/>
      <c r="LN497" s="160"/>
      <c r="LO497" s="160"/>
      <c r="LP497" s="160"/>
      <c r="LQ497" s="160"/>
      <c r="LR497" s="160"/>
      <c r="LS497" s="160"/>
      <c r="LT497" s="160"/>
      <c r="LU497" s="160"/>
      <c r="LV497" s="160"/>
      <c r="LW497" s="160"/>
      <c r="LX497" s="160"/>
      <c r="LY497" s="160"/>
      <c r="LZ497" s="160"/>
      <c r="MA497" s="160"/>
      <c r="MB497" s="160"/>
      <c r="MC497" s="160"/>
      <c r="MD497" s="160"/>
      <c r="ME497" s="160"/>
      <c r="MF497" s="160"/>
      <c r="MG497" s="160"/>
      <c r="MH497" s="160"/>
      <c r="MI497" s="160"/>
      <c r="MJ497" s="160"/>
      <c r="MK497" s="160"/>
      <c r="ML497" s="160"/>
      <c r="MM497" s="160"/>
      <c r="MN497" s="160"/>
      <c r="MO497" s="160"/>
      <c r="MP497" s="160"/>
      <c r="MQ497" s="160"/>
      <c r="MR497" s="160"/>
      <c r="MS497" s="160"/>
      <c r="MT497" s="160"/>
      <c r="MU497" s="160"/>
      <c r="MV497" s="160"/>
      <c r="MW497" s="160"/>
      <c r="MX497" s="160"/>
      <c r="MY497" s="160"/>
      <c r="MZ497" s="160"/>
      <c r="NA497" s="160"/>
      <c r="NB497" s="160"/>
      <c r="NC497" s="160"/>
      <c r="ND497" s="160"/>
      <c r="NE497" s="160"/>
      <c r="NF497" s="160"/>
      <c r="NG497" s="160"/>
      <c r="NH497" s="160"/>
      <c r="NI497" s="160"/>
      <c r="NJ497" s="160"/>
      <c r="NK497" s="160"/>
      <c r="NL497" s="160"/>
      <c r="NM497" s="160"/>
      <c r="NN497" s="160"/>
      <c r="NO497" s="160"/>
      <c r="NP497" s="160"/>
      <c r="NQ497" s="160"/>
      <c r="NR497" s="160"/>
      <c r="NS497" s="160"/>
      <c r="NT497" s="160"/>
      <c r="NU497" s="160"/>
      <c r="NV497" s="160"/>
      <c r="NW497" s="160"/>
      <c r="NX497" s="160"/>
      <c r="NY497" s="160"/>
      <c r="NZ497" s="160"/>
      <c r="OA497" s="160"/>
      <c r="OB497" s="160"/>
      <c r="OC497" s="160"/>
      <c r="OD497" s="160"/>
      <c r="OE497" s="160"/>
      <c r="OF497" s="160"/>
      <c r="OG497" s="160"/>
      <c r="OH497" s="160"/>
      <c r="OI497" s="160"/>
      <c r="OJ497" s="160"/>
      <c r="OK497" s="160"/>
      <c r="OL497" s="160"/>
      <c r="OM497" s="160"/>
      <c r="ON497" s="160"/>
      <c r="OO497" s="160"/>
      <c r="OP497" s="160"/>
      <c r="OQ497" s="160"/>
      <c r="OR497" s="160"/>
      <c r="OS497" s="160"/>
      <c r="OT497" s="160"/>
      <c r="OU497" s="160"/>
      <c r="OV497" s="160"/>
      <c r="OW497" s="160"/>
      <c r="OX497" s="160"/>
      <c r="OY497" s="160"/>
      <c r="OZ497" s="160"/>
      <c r="PA497" s="160"/>
      <c r="PB497" s="160"/>
      <c r="PC497" s="160"/>
      <c r="PD497" s="160"/>
      <c r="PE497" s="160"/>
      <c r="PF497" s="160"/>
      <c r="PG497" s="160"/>
      <c r="PH497" s="160"/>
      <c r="PI497" s="160"/>
      <c r="PJ497" s="160"/>
      <c r="PK497" s="160"/>
      <c r="PL497" s="160"/>
      <c r="PM497" s="160"/>
      <c r="PN497" s="160"/>
      <c r="PO497" s="160"/>
      <c r="PP497" s="160"/>
      <c r="PQ497" s="160"/>
      <c r="PR497" s="160"/>
      <c r="PS497" s="160"/>
      <c r="PT497" s="160"/>
      <c r="PU497" s="160"/>
      <c r="PV497" s="160"/>
      <c r="PW497" s="160"/>
      <c r="PX497" s="160"/>
      <c r="PY497" s="160"/>
      <c r="PZ497" s="160"/>
      <c r="QA497" s="160"/>
      <c r="QB497" s="160"/>
      <c r="QC497" s="160"/>
      <c r="QD497" s="160"/>
      <c r="QE497" s="160"/>
      <c r="QF497" s="160"/>
      <c r="QG497" s="160"/>
      <c r="QH497" s="160"/>
      <c r="QI497" s="160"/>
      <c r="QJ497" s="160"/>
      <c r="QK497" s="160"/>
      <c r="QL497" s="160"/>
      <c r="QM497" s="160"/>
      <c r="QN497" s="160"/>
      <c r="QO497" s="160"/>
      <c r="QP497" s="160"/>
      <c r="QQ497" s="160"/>
      <c r="QR497" s="160"/>
      <c r="QS497" s="160"/>
      <c r="QT497" s="160"/>
      <c r="QU497" s="160"/>
      <c r="QV497" s="160"/>
      <c r="QW497" s="160"/>
      <c r="QX497" s="160"/>
      <c r="QY497" s="160"/>
      <c r="QZ497" s="160"/>
      <c r="RA497" s="160"/>
      <c r="RB497" s="160"/>
      <c r="RC497" s="160"/>
      <c r="RD497" s="160"/>
      <c r="RE497" s="160"/>
      <c r="RF497" s="160"/>
      <c r="RG497" s="160"/>
      <c r="RH497" s="160"/>
      <c r="RI497" s="160"/>
      <c r="RJ497" s="160"/>
      <c r="RK497" s="160"/>
      <c r="RL497" s="160"/>
      <c r="RM497" s="160"/>
      <c r="RN497" s="160"/>
      <c r="RO497" s="160"/>
      <c r="RP497" s="160"/>
      <c r="RQ497" s="160"/>
      <c r="RR497" s="160"/>
      <c r="RS497" s="160"/>
      <c r="RT497" s="160"/>
      <c r="RU497" s="160"/>
      <c r="RV497" s="160"/>
      <c r="RW497" s="160"/>
      <c r="RX497" s="160"/>
      <c r="RY497" s="160"/>
      <c r="RZ497" s="160"/>
      <c r="SA497" s="160"/>
      <c r="SB497" s="160"/>
      <c r="SC497" s="160"/>
      <c r="SD497" s="160"/>
      <c r="SE497" s="160"/>
      <c r="SF497" s="160"/>
      <c r="SG497" s="160"/>
      <c r="SH497" s="160"/>
      <c r="SI497" s="160"/>
      <c r="SJ497" s="160"/>
      <c r="SK497" s="160"/>
      <c r="SL497" s="160"/>
      <c r="SM497" s="160"/>
      <c r="SN497" s="160"/>
      <c r="SO497" s="160"/>
      <c r="SP497" s="160"/>
      <c r="SQ497" s="160"/>
      <c r="SR497" s="160"/>
      <c r="SS497" s="160"/>
      <c r="ST497" s="160"/>
      <c r="SU497" s="160"/>
      <c r="SV497" s="160"/>
      <c r="SW497" s="160"/>
      <c r="SX497" s="160"/>
      <c r="SY497" s="160"/>
      <c r="SZ497" s="160"/>
      <c r="TA497" s="160"/>
      <c r="TB497" s="160"/>
      <c r="TC497" s="160"/>
      <c r="TD497" s="160"/>
      <c r="TE497" s="160"/>
      <c r="TF497" s="160"/>
    </row>
    <row r="498" spans="1:526">
      <c r="A498" s="160"/>
      <c r="B498" s="160"/>
      <c r="C498" s="160"/>
      <c r="D498" s="160"/>
      <c r="E498" s="160"/>
      <c r="F498" s="160"/>
      <c r="G498" s="160"/>
      <c r="H498" s="160"/>
      <c r="I498" s="160"/>
      <c r="J498" s="160"/>
      <c r="K498" s="160"/>
      <c r="L498" s="160"/>
      <c r="M498" s="160"/>
      <c r="N498" s="160"/>
      <c r="O498" s="160"/>
      <c r="P498" s="160"/>
      <c r="Q498" s="160"/>
      <c r="R498" s="160"/>
      <c r="S498" s="160"/>
      <c r="T498" s="160"/>
      <c r="U498" s="160"/>
      <c r="V498" s="160"/>
      <c r="W498" s="160"/>
      <c r="X498" s="160"/>
      <c r="Y498" s="160"/>
      <c r="Z498" s="160"/>
      <c r="AA498" s="160"/>
      <c r="AB498" s="160"/>
      <c r="AC498" s="160"/>
      <c r="AD498" s="160"/>
      <c r="AE498" s="160"/>
      <c r="AF498" s="160"/>
      <c r="AG498" s="160"/>
      <c r="AH498" s="160"/>
      <c r="AI498" s="160"/>
      <c r="AJ498" s="160"/>
      <c r="AK498" s="160"/>
      <c r="AL498" s="160"/>
      <c r="AM498" s="160"/>
      <c r="AN498" s="160"/>
      <c r="AO498" s="160"/>
      <c r="AP498" s="160"/>
      <c r="AQ498" s="160"/>
      <c r="AR498" s="160"/>
      <c r="AS498" s="160"/>
      <c r="AT498" s="160"/>
      <c r="AU498" s="160"/>
      <c r="AV498" s="160"/>
      <c r="AW498" s="160"/>
      <c r="AX498" s="160"/>
      <c r="AY498" s="160"/>
      <c r="AZ498" s="160"/>
      <c r="BA498" s="160"/>
      <c r="BB498" s="160"/>
      <c r="BC498" s="160"/>
      <c r="BD498" s="160"/>
      <c r="BE498" s="160"/>
      <c r="BF498" s="160"/>
      <c r="BG498" s="160"/>
      <c r="BH498" s="160"/>
      <c r="BI498" s="160"/>
      <c r="BJ498" s="160"/>
      <c r="BK498" s="160"/>
      <c r="BL498" s="160"/>
      <c r="BM498" s="160"/>
      <c r="BN498" s="160"/>
      <c r="BO498" s="160"/>
      <c r="BP498" s="160"/>
      <c r="BQ498" s="160"/>
      <c r="BR498" s="160"/>
      <c r="BS498" s="160"/>
      <c r="BT498" s="160"/>
      <c r="BU498" s="160"/>
      <c r="BV498" s="160"/>
      <c r="BW498" s="160"/>
      <c r="BX498" s="160"/>
      <c r="BY498" s="160"/>
      <c r="BZ498" s="160"/>
      <c r="CA498" s="160"/>
      <c r="CB498" s="160"/>
      <c r="CC498" s="160"/>
      <c r="CD498" s="160"/>
      <c r="CE498" s="160"/>
      <c r="CF498" s="160"/>
      <c r="CG498" s="160"/>
      <c r="CH498" s="160"/>
      <c r="CI498" s="160"/>
      <c r="CJ498" s="160"/>
      <c r="CK498" s="160"/>
      <c r="CL498" s="160"/>
      <c r="CM498" s="160"/>
      <c r="CN498" s="160"/>
      <c r="CO498" s="160"/>
      <c r="CP498" s="160"/>
      <c r="CQ498" s="160"/>
      <c r="CR498" s="160"/>
      <c r="CS498" s="160"/>
      <c r="CT498" s="160"/>
      <c r="CU498" s="160"/>
      <c r="CV498" s="160"/>
      <c r="CW498" s="160"/>
      <c r="CX498" s="160"/>
      <c r="CY498" s="160"/>
      <c r="CZ498" s="160"/>
      <c r="DA498" s="160"/>
      <c r="DB498" s="160"/>
      <c r="DC498" s="160"/>
      <c r="DD498" s="160"/>
      <c r="DE498" s="160"/>
      <c r="DF498" s="160"/>
      <c r="DG498" s="160"/>
      <c r="DH498" s="160"/>
      <c r="DI498" s="160"/>
      <c r="DJ498" s="160"/>
      <c r="DK498" s="160"/>
      <c r="DL498" s="160"/>
      <c r="DM498" s="160"/>
      <c r="DN498" s="160"/>
      <c r="DO498" s="160"/>
      <c r="DP498" s="160"/>
      <c r="DQ498" s="160"/>
      <c r="DR498" s="160"/>
      <c r="DS498" s="160"/>
      <c r="DT498" s="160"/>
      <c r="DU498" s="160"/>
      <c r="DV498" s="160"/>
      <c r="DW498" s="160"/>
      <c r="DX498" s="160"/>
      <c r="DY498" s="160"/>
      <c r="DZ498" s="160"/>
      <c r="EA498" s="160"/>
      <c r="EB498" s="160"/>
      <c r="EC498" s="160"/>
      <c r="ED498" s="160"/>
      <c r="EE498" s="160"/>
      <c r="EF498" s="160"/>
      <c r="EG498" s="160"/>
      <c r="EH498" s="160"/>
      <c r="EI498" s="160"/>
      <c r="EJ498" s="160"/>
      <c r="EK498" s="160"/>
      <c r="EL498" s="160"/>
      <c r="EM498" s="160"/>
      <c r="EN498" s="160"/>
      <c r="EO498" s="160"/>
      <c r="EP498" s="160"/>
      <c r="EQ498" s="160"/>
      <c r="ER498" s="160"/>
      <c r="ES498" s="160"/>
      <c r="ET498" s="160"/>
      <c r="EU498" s="160"/>
      <c r="EV498" s="160"/>
      <c r="EW498" s="160"/>
      <c r="EX498" s="160"/>
      <c r="EY498" s="160"/>
      <c r="EZ498" s="160"/>
      <c r="FA498" s="160"/>
      <c r="FB498" s="160"/>
      <c r="FC498" s="160"/>
      <c r="FD498" s="160"/>
      <c r="FE498" s="160"/>
      <c r="FF498" s="160"/>
      <c r="FG498" s="160"/>
      <c r="FH498" s="160"/>
      <c r="FI498" s="160"/>
      <c r="FJ498" s="160"/>
      <c r="FK498" s="160"/>
      <c r="FL498" s="160"/>
      <c r="FM498" s="160"/>
      <c r="FN498" s="160"/>
      <c r="FO498" s="160"/>
      <c r="FP498" s="160"/>
      <c r="FQ498" s="160"/>
      <c r="FR498" s="160"/>
      <c r="FS498" s="160"/>
      <c r="FT498" s="160"/>
      <c r="FU498" s="160"/>
      <c r="FV498" s="160"/>
      <c r="FW498" s="160"/>
      <c r="FX498" s="160"/>
      <c r="FY498" s="160"/>
      <c r="FZ498" s="160"/>
      <c r="GA498" s="160"/>
      <c r="GB498" s="160"/>
      <c r="GC498" s="160"/>
      <c r="GD498" s="160"/>
      <c r="GE498" s="160"/>
      <c r="GF498" s="160"/>
      <c r="GG498" s="160"/>
      <c r="GH498" s="160"/>
      <c r="GI498" s="160"/>
      <c r="GJ498" s="160"/>
      <c r="GK498" s="160"/>
      <c r="GL498" s="160"/>
      <c r="GM498" s="160"/>
      <c r="GN498" s="160"/>
      <c r="GO498" s="160"/>
      <c r="GP498" s="160"/>
      <c r="GQ498" s="160"/>
      <c r="GR498" s="160"/>
      <c r="GS498" s="160"/>
      <c r="GT498" s="160"/>
      <c r="GU498" s="160"/>
      <c r="GV498" s="160"/>
      <c r="GW498" s="160"/>
      <c r="GX498" s="160"/>
      <c r="GY498" s="160"/>
      <c r="GZ498" s="160"/>
      <c r="HA498" s="160"/>
      <c r="HB498" s="160"/>
      <c r="HC498" s="160"/>
      <c r="HD498" s="160"/>
      <c r="HE498" s="160"/>
      <c r="HF498" s="160"/>
      <c r="HG498" s="160"/>
      <c r="HH498" s="160"/>
      <c r="HI498" s="160"/>
      <c r="HJ498" s="160"/>
      <c r="HK498" s="160"/>
      <c r="HL498" s="160"/>
      <c r="HM498" s="160"/>
      <c r="HN498" s="160"/>
      <c r="HO498" s="160"/>
      <c r="HP498" s="160"/>
      <c r="HQ498" s="160"/>
      <c r="HR498" s="160"/>
      <c r="HS498" s="160"/>
      <c r="HT498" s="160"/>
      <c r="HU498" s="160"/>
      <c r="HV498" s="160"/>
      <c r="HW498" s="160"/>
      <c r="HX498" s="160"/>
      <c r="HY498" s="160"/>
      <c r="HZ498" s="160"/>
      <c r="IA498" s="160"/>
      <c r="IB498" s="160"/>
      <c r="IC498" s="160"/>
      <c r="ID498" s="160"/>
      <c r="IE498" s="160"/>
      <c r="IF498" s="160"/>
      <c r="IG498" s="160"/>
      <c r="IH498" s="160"/>
      <c r="II498" s="160"/>
      <c r="IJ498" s="160"/>
      <c r="IK498" s="160"/>
      <c r="IL498" s="160"/>
      <c r="IM498" s="160"/>
      <c r="IN498" s="160"/>
      <c r="IO498" s="160"/>
      <c r="IP498" s="160"/>
      <c r="IQ498" s="160"/>
      <c r="IR498" s="160"/>
      <c r="IS498" s="160"/>
      <c r="IT498" s="160"/>
      <c r="IU498" s="160"/>
      <c r="IV498" s="160"/>
      <c r="IW498" s="160"/>
      <c r="IX498" s="160"/>
      <c r="IY498" s="160"/>
      <c r="IZ498" s="160"/>
      <c r="JA498" s="160"/>
      <c r="JB498" s="160"/>
      <c r="JC498" s="160"/>
      <c r="JD498" s="160"/>
      <c r="JE498" s="160"/>
      <c r="JF498" s="160"/>
      <c r="JG498" s="160"/>
      <c r="JH498" s="160"/>
      <c r="JI498" s="160"/>
      <c r="JJ498" s="160"/>
      <c r="JK498" s="160"/>
      <c r="JL498" s="160"/>
      <c r="JM498" s="160"/>
      <c r="JN498" s="160"/>
      <c r="JO498" s="160"/>
      <c r="JP498" s="160"/>
      <c r="JQ498" s="160"/>
      <c r="JR498" s="160"/>
      <c r="JS498" s="160"/>
      <c r="JT498" s="160"/>
      <c r="JU498" s="160"/>
      <c r="JV498" s="160"/>
      <c r="JW498" s="160"/>
      <c r="JX498" s="160"/>
      <c r="JY498" s="160"/>
      <c r="JZ498" s="160"/>
      <c r="KA498" s="160"/>
      <c r="KB498" s="160"/>
      <c r="KC498" s="160"/>
      <c r="KD498" s="160"/>
      <c r="KE498" s="160"/>
      <c r="KF498" s="160"/>
      <c r="KG498" s="160"/>
      <c r="KH498" s="160"/>
      <c r="KI498" s="160"/>
      <c r="KJ498" s="160"/>
      <c r="KK498" s="160"/>
      <c r="KL498" s="160"/>
      <c r="KM498" s="160"/>
      <c r="KN498" s="160"/>
      <c r="KO498" s="160"/>
      <c r="KP498" s="160"/>
      <c r="KQ498" s="160"/>
      <c r="KR498" s="160"/>
      <c r="KS498" s="160"/>
      <c r="KT498" s="160"/>
      <c r="KU498" s="160"/>
      <c r="KV498" s="160"/>
      <c r="KW498" s="160"/>
      <c r="KX498" s="160"/>
      <c r="KY498" s="160"/>
      <c r="KZ498" s="160"/>
      <c r="LA498" s="160"/>
      <c r="LB498" s="160"/>
      <c r="LC498" s="160"/>
      <c r="LD498" s="160"/>
      <c r="LE498" s="160"/>
      <c r="LF498" s="160"/>
      <c r="LG498" s="160"/>
      <c r="LH498" s="160"/>
      <c r="LI498" s="160"/>
      <c r="LJ498" s="160"/>
      <c r="LK498" s="160"/>
      <c r="LL498" s="160"/>
      <c r="LM498" s="160"/>
      <c r="LN498" s="160"/>
      <c r="LO498" s="160"/>
      <c r="LP498" s="160"/>
      <c r="LQ498" s="160"/>
      <c r="LR498" s="160"/>
      <c r="LS498" s="160"/>
      <c r="LT498" s="160"/>
      <c r="LU498" s="160"/>
      <c r="LV498" s="160"/>
      <c r="LW498" s="160"/>
      <c r="LX498" s="160"/>
      <c r="LY498" s="160"/>
      <c r="LZ498" s="160"/>
      <c r="MA498" s="160"/>
      <c r="MB498" s="160"/>
      <c r="MC498" s="160"/>
      <c r="MD498" s="160"/>
      <c r="ME498" s="160"/>
      <c r="MF498" s="160"/>
      <c r="MG498" s="160"/>
      <c r="MH498" s="160"/>
      <c r="MI498" s="160"/>
      <c r="MJ498" s="160"/>
      <c r="MK498" s="160"/>
      <c r="ML498" s="160"/>
      <c r="MM498" s="160"/>
      <c r="MN498" s="160"/>
      <c r="MO498" s="160"/>
      <c r="MP498" s="160"/>
      <c r="MQ498" s="160"/>
      <c r="MR498" s="160"/>
      <c r="MS498" s="160"/>
      <c r="MT498" s="160"/>
      <c r="MU498" s="160"/>
      <c r="MV498" s="160"/>
      <c r="MW498" s="160"/>
      <c r="MX498" s="160"/>
      <c r="MY498" s="160"/>
      <c r="MZ498" s="160"/>
      <c r="NA498" s="160"/>
      <c r="NB498" s="160"/>
      <c r="NC498" s="160"/>
      <c r="ND498" s="160"/>
      <c r="NE498" s="160"/>
      <c r="NF498" s="160"/>
      <c r="NG498" s="160"/>
      <c r="NH498" s="160"/>
      <c r="NI498" s="160"/>
      <c r="NJ498" s="160"/>
      <c r="NK498" s="160"/>
      <c r="NL498" s="160"/>
      <c r="NM498" s="160"/>
      <c r="NN498" s="160"/>
      <c r="NO498" s="160"/>
      <c r="NP498" s="160"/>
      <c r="NQ498" s="160"/>
      <c r="NR498" s="160"/>
      <c r="NS498" s="160"/>
      <c r="NT498" s="160"/>
      <c r="NU498" s="160"/>
      <c r="NV498" s="160"/>
      <c r="NW498" s="160"/>
      <c r="NX498" s="160"/>
      <c r="NY498" s="160"/>
      <c r="NZ498" s="160"/>
      <c r="OA498" s="160"/>
      <c r="OB498" s="160"/>
      <c r="OC498" s="160"/>
      <c r="OD498" s="160"/>
      <c r="OE498" s="160"/>
      <c r="OF498" s="160"/>
      <c r="OG498" s="160"/>
      <c r="OH498" s="160"/>
      <c r="OI498" s="160"/>
      <c r="OJ498" s="160"/>
      <c r="OK498" s="160"/>
      <c r="OL498" s="160"/>
      <c r="OM498" s="160"/>
      <c r="ON498" s="160"/>
      <c r="OO498" s="160"/>
      <c r="OP498" s="160"/>
      <c r="OQ498" s="160"/>
      <c r="OR498" s="160"/>
      <c r="OS498" s="160"/>
      <c r="OT498" s="160"/>
      <c r="OU498" s="160"/>
      <c r="OV498" s="160"/>
      <c r="OW498" s="160"/>
      <c r="OX498" s="160"/>
      <c r="OY498" s="160"/>
      <c r="OZ498" s="160"/>
      <c r="PA498" s="160"/>
      <c r="PB498" s="160"/>
      <c r="PC498" s="160"/>
      <c r="PD498" s="160"/>
      <c r="PE498" s="160"/>
      <c r="PF498" s="160"/>
      <c r="PG498" s="160"/>
      <c r="PH498" s="160"/>
      <c r="PI498" s="160"/>
      <c r="PJ498" s="160"/>
      <c r="PK498" s="160"/>
      <c r="PL498" s="160"/>
      <c r="PM498" s="160"/>
      <c r="PN498" s="160"/>
      <c r="PO498" s="160"/>
      <c r="PP498" s="160"/>
      <c r="PQ498" s="160"/>
      <c r="PR498" s="160"/>
      <c r="PS498" s="160"/>
      <c r="PT498" s="160"/>
      <c r="PU498" s="160"/>
      <c r="PV498" s="160"/>
      <c r="PW498" s="160"/>
      <c r="PX498" s="160"/>
      <c r="PY498" s="160"/>
      <c r="PZ498" s="160"/>
      <c r="QA498" s="160"/>
      <c r="QB498" s="160"/>
      <c r="QC498" s="160"/>
      <c r="QD498" s="160"/>
      <c r="QE498" s="160"/>
      <c r="QF498" s="160"/>
      <c r="QG498" s="160"/>
      <c r="QH498" s="160"/>
      <c r="QI498" s="160"/>
      <c r="QJ498" s="160"/>
      <c r="QK498" s="160"/>
      <c r="QL498" s="160"/>
      <c r="QM498" s="160"/>
      <c r="QN498" s="160"/>
      <c r="QO498" s="160"/>
      <c r="QP498" s="160"/>
      <c r="QQ498" s="160"/>
      <c r="QR498" s="160"/>
      <c r="QS498" s="160"/>
      <c r="QT498" s="160"/>
      <c r="QU498" s="160"/>
      <c r="QV498" s="160"/>
      <c r="QW498" s="160"/>
      <c r="QX498" s="160"/>
      <c r="QY498" s="160"/>
      <c r="QZ498" s="160"/>
      <c r="RA498" s="160"/>
      <c r="RB498" s="160"/>
      <c r="RC498" s="160"/>
      <c r="RD498" s="160"/>
      <c r="RE498" s="160"/>
      <c r="RF498" s="160"/>
      <c r="RG498" s="160"/>
      <c r="RH498" s="160"/>
      <c r="RI498" s="160"/>
      <c r="RJ498" s="160"/>
      <c r="RK498" s="160"/>
      <c r="RL498" s="160"/>
      <c r="RM498" s="160"/>
      <c r="RN498" s="160"/>
      <c r="RO498" s="160"/>
      <c r="RP498" s="160"/>
      <c r="RQ498" s="160"/>
      <c r="RR498" s="160"/>
      <c r="RS498" s="160"/>
      <c r="RT498" s="160"/>
      <c r="RU498" s="160"/>
      <c r="RV498" s="160"/>
      <c r="RW498" s="160"/>
      <c r="RX498" s="160"/>
      <c r="RY498" s="160"/>
      <c r="RZ498" s="160"/>
      <c r="SA498" s="160"/>
      <c r="SB498" s="160"/>
      <c r="SC498" s="160"/>
      <c r="SD498" s="160"/>
      <c r="SE498" s="160"/>
      <c r="SF498" s="160"/>
      <c r="SG498" s="160"/>
      <c r="SH498" s="160"/>
      <c r="SI498" s="160"/>
      <c r="SJ498" s="160"/>
      <c r="SK498" s="160"/>
      <c r="SL498" s="160"/>
      <c r="SM498" s="160"/>
      <c r="SN498" s="160"/>
      <c r="SO498" s="160"/>
      <c r="SP498" s="160"/>
      <c r="SQ498" s="160"/>
      <c r="SR498" s="160"/>
      <c r="SS498" s="160"/>
      <c r="ST498" s="160"/>
      <c r="SU498" s="160"/>
      <c r="SV498" s="160"/>
      <c r="SW498" s="160"/>
      <c r="SX498" s="160"/>
      <c r="SY498" s="160"/>
      <c r="SZ498" s="160"/>
      <c r="TA498" s="160"/>
      <c r="TB498" s="160"/>
      <c r="TC498" s="160"/>
      <c r="TD498" s="160"/>
      <c r="TE498" s="160"/>
      <c r="TF498" s="160"/>
    </row>
    <row r="499" spans="1:526">
      <c r="A499" s="160"/>
      <c r="B499" s="160"/>
      <c r="C499" s="160"/>
      <c r="D499" s="160"/>
      <c r="E499" s="160"/>
      <c r="F499" s="160"/>
      <c r="G499" s="160"/>
      <c r="H499" s="160"/>
      <c r="I499" s="160"/>
      <c r="J499" s="160"/>
      <c r="K499" s="160"/>
      <c r="L499" s="160"/>
      <c r="M499" s="160"/>
      <c r="N499" s="160"/>
      <c r="O499" s="160"/>
      <c r="P499" s="160"/>
      <c r="Q499" s="160"/>
      <c r="R499" s="160"/>
      <c r="S499" s="160"/>
      <c r="T499" s="160"/>
      <c r="U499" s="160"/>
      <c r="V499" s="160"/>
      <c r="W499" s="160"/>
      <c r="X499" s="160"/>
      <c r="Y499" s="160"/>
      <c r="Z499" s="160"/>
      <c r="AA499" s="160"/>
      <c r="AB499" s="160"/>
      <c r="AC499" s="160"/>
      <c r="AD499" s="160"/>
      <c r="AE499" s="160"/>
      <c r="AF499" s="160"/>
      <c r="AG499" s="160"/>
      <c r="AH499" s="160"/>
      <c r="AI499" s="160"/>
      <c r="AJ499" s="160"/>
      <c r="AK499" s="160"/>
      <c r="AL499" s="160"/>
      <c r="AM499" s="160"/>
      <c r="AN499" s="160"/>
      <c r="AO499" s="160"/>
      <c r="AP499" s="160"/>
      <c r="AQ499" s="160"/>
      <c r="AR499" s="160"/>
      <c r="AS499" s="160"/>
      <c r="AT499" s="160"/>
      <c r="AU499" s="160"/>
      <c r="AV499" s="160"/>
      <c r="AW499" s="160"/>
      <c r="AX499" s="160"/>
      <c r="AY499" s="160"/>
      <c r="AZ499" s="160"/>
      <c r="BA499" s="160"/>
      <c r="BB499" s="160"/>
      <c r="BC499" s="160"/>
      <c r="BD499" s="160"/>
      <c r="BE499" s="160"/>
      <c r="BF499" s="160"/>
      <c r="BG499" s="160"/>
      <c r="BH499" s="160"/>
      <c r="BI499" s="160"/>
      <c r="BJ499" s="160"/>
      <c r="BK499" s="160"/>
      <c r="BL499" s="160"/>
      <c r="BM499" s="160"/>
      <c r="BN499" s="160"/>
      <c r="BO499" s="160"/>
      <c r="BP499" s="160"/>
      <c r="BQ499" s="160"/>
      <c r="BR499" s="160"/>
      <c r="BS499" s="160"/>
      <c r="BT499" s="160"/>
      <c r="BU499" s="160"/>
      <c r="BV499" s="160"/>
      <c r="BW499" s="160"/>
      <c r="BX499" s="160"/>
      <c r="BY499" s="160"/>
      <c r="BZ499" s="160"/>
      <c r="CA499" s="160"/>
      <c r="CB499" s="160"/>
      <c r="CC499" s="160"/>
      <c r="CD499" s="160"/>
      <c r="CE499" s="160"/>
      <c r="CF499" s="160"/>
      <c r="CG499" s="160"/>
      <c r="CH499" s="160"/>
      <c r="CI499" s="160"/>
      <c r="CJ499" s="160"/>
      <c r="CK499" s="160"/>
      <c r="CL499" s="160"/>
      <c r="CM499" s="160"/>
      <c r="CN499" s="160"/>
      <c r="CO499" s="160"/>
      <c r="CP499" s="160"/>
      <c r="CQ499" s="160"/>
      <c r="CR499" s="160"/>
      <c r="CS499" s="160"/>
      <c r="CT499" s="160"/>
      <c r="CU499" s="160"/>
      <c r="CV499" s="160"/>
      <c r="CW499" s="160"/>
      <c r="CX499" s="160"/>
      <c r="CY499" s="160"/>
      <c r="CZ499" s="160"/>
      <c r="DA499" s="160"/>
      <c r="DB499" s="160"/>
      <c r="DC499" s="160"/>
      <c r="DD499" s="160"/>
      <c r="DE499" s="160"/>
      <c r="DF499" s="160"/>
      <c r="DG499" s="160"/>
      <c r="DH499" s="160"/>
      <c r="DI499" s="160"/>
      <c r="DJ499" s="160"/>
      <c r="DK499" s="160"/>
      <c r="DL499" s="160"/>
      <c r="DM499" s="160"/>
      <c r="DN499" s="160"/>
      <c r="DO499" s="160"/>
      <c r="DP499" s="160"/>
      <c r="DQ499" s="160"/>
      <c r="DR499" s="160"/>
      <c r="DS499" s="160"/>
      <c r="DT499" s="160"/>
      <c r="DU499" s="160"/>
      <c r="DV499" s="160"/>
      <c r="DW499" s="160"/>
      <c r="DX499" s="160"/>
      <c r="DY499" s="160"/>
      <c r="DZ499" s="160"/>
      <c r="EA499" s="160"/>
      <c r="EB499" s="160"/>
      <c r="EC499" s="160"/>
      <c r="ED499" s="160"/>
      <c r="EE499" s="160"/>
      <c r="EF499" s="160"/>
      <c r="EG499" s="160"/>
      <c r="EH499" s="160"/>
      <c r="EI499" s="160"/>
      <c r="EJ499" s="160"/>
      <c r="EK499" s="160"/>
      <c r="EL499" s="160"/>
      <c r="EM499" s="160"/>
      <c r="EN499" s="160"/>
      <c r="EO499" s="160"/>
      <c r="EP499" s="160"/>
      <c r="EQ499" s="160"/>
      <c r="ER499" s="160"/>
      <c r="ES499" s="160"/>
      <c r="ET499" s="160"/>
      <c r="EU499" s="160"/>
      <c r="EV499" s="160"/>
      <c r="EW499" s="160"/>
      <c r="EX499" s="160"/>
      <c r="EY499" s="160"/>
      <c r="EZ499" s="160"/>
      <c r="FA499" s="160"/>
      <c r="FB499" s="160"/>
      <c r="FC499" s="160"/>
      <c r="FD499" s="160"/>
      <c r="FE499" s="160"/>
      <c r="FF499" s="160"/>
      <c r="FG499" s="160"/>
      <c r="FH499" s="160"/>
      <c r="FI499" s="160"/>
      <c r="FJ499" s="160"/>
      <c r="FK499" s="160"/>
      <c r="FL499" s="160"/>
      <c r="FM499" s="160"/>
      <c r="FN499" s="160"/>
      <c r="FO499" s="160"/>
      <c r="FP499" s="160"/>
      <c r="FQ499" s="160"/>
      <c r="FR499" s="160"/>
      <c r="FS499" s="160"/>
      <c r="FT499" s="160"/>
      <c r="FU499" s="160"/>
      <c r="FV499" s="160"/>
      <c r="FW499" s="160"/>
      <c r="FX499" s="160"/>
      <c r="FY499" s="160"/>
      <c r="FZ499" s="160"/>
      <c r="GA499" s="160"/>
      <c r="GB499" s="160"/>
      <c r="GC499" s="160"/>
      <c r="GD499" s="160"/>
      <c r="GE499" s="160"/>
      <c r="GF499" s="160"/>
      <c r="GG499" s="160"/>
      <c r="GH499" s="160"/>
      <c r="GI499" s="160"/>
      <c r="GJ499" s="160"/>
      <c r="GK499" s="160"/>
      <c r="GL499" s="160"/>
      <c r="GM499" s="160"/>
      <c r="GN499" s="160"/>
      <c r="GO499" s="160"/>
      <c r="GP499" s="160"/>
      <c r="GQ499" s="160"/>
      <c r="GR499" s="160"/>
      <c r="GS499" s="160"/>
      <c r="GT499" s="160"/>
      <c r="GU499" s="160"/>
      <c r="GV499" s="160"/>
      <c r="GW499" s="160"/>
      <c r="GX499" s="160"/>
      <c r="GY499" s="160"/>
      <c r="GZ499" s="160"/>
      <c r="HA499" s="160"/>
      <c r="HB499" s="160"/>
      <c r="HC499" s="160"/>
      <c r="HD499" s="160"/>
      <c r="HE499" s="160"/>
      <c r="HF499" s="160"/>
      <c r="HG499" s="160"/>
      <c r="HH499" s="160"/>
      <c r="HI499" s="160"/>
      <c r="HJ499" s="160"/>
      <c r="HK499" s="160"/>
      <c r="HL499" s="160"/>
      <c r="HM499" s="160"/>
      <c r="HN499" s="160"/>
      <c r="HO499" s="160"/>
      <c r="HP499" s="160"/>
      <c r="HQ499" s="160"/>
      <c r="HR499" s="160"/>
      <c r="HS499" s="160"/>
      <c r="HT499" s="160"/>
      <c r="HU499" s="160"/>
      <c r="HV499" s="160"/>
      <c r="HW499" s="160"/>
      <c r="HX499" s="160"/>
      <c r="HY499" s="160"/>
      <c r="HZ499" s="160"/>
      <c r="IA499" s="160"/>
      <c r="IB499" s="160"/>
      <c r="IC499" s="160"/>
      <c r="ID499" s="160"/>
      <c r="IE499" s="160"/>
      <c r="IF499" s="160"/>
      <c r="IG499" s="160"/>
      <c r="IH499" s="160"/>
      <c r="II499" s="160"/>
      <c r="IJ499" s="160"/>
      <c r="IK499" s="160"/>
      <c r="IL499" s="160"/>
      <c r="IM499" s="160"/>
      <c r="IN499" s="160"/>
      <c r="IO499" s="160"/>
      <c r="IP499" s="160"/>
      <c r="IQ499" s="160"/>
      <c r="IR499" s="160"/>
      <c r="IS499" s="160"/>
      <c r="IT499" s="160"/>
      <c r="IU499" s="160"/>
      <c r="IV499" s="160"/>
      <c r="IW499" s="160"/>
      <c r="IX499" s="160"/>
      <c r="IY499" s="160"/>
      <c r="IZ499" s="160"/>
      <c r="JA499" s="160"/>
      <c r="JB499" s="160"/>
      <c r="JC499" s="160"/>
      <c r="JD499" s="160"/>
      <c r="JE499" s="160"/>
      <c r="JF499" s="160"/>
      <c r="JG499" s="160"/>
      <c r="JH499" s="160"/>
      <c r="JI499" s="160"/>
      <c r="JJ499" s="160"/>
      <c r="JK499" s="160"/>
      <c r="JL499" s="160"/>
      <c r="JM499" s="160"/>
      <c r="JN499" s="160"/>
      <c r="JO499" s="160"/>
      <c r="JP499" s="160"/>
      <c r="JQ499" s="160"/>
      <c r="JR499" s="160"/>
      <c r="JS499" s="160"/>
      <c r="JT499" s="160"/>
      <c r="JU499" s="160"/>
      <c r="JV499" s="160"/>
      <c r="JW499" s="160"/>
      <c r="JX499" s="160"/>
      <c r="JY499" s="160"/>
      <c r="JZ499" s="160"/>
      <c r="KA499" s="160"/>
      <c r="KB499" s="160"/>
      <c r="KC499" s="160"/>
      <c r="KD499" s="160"/>
      <c r="KE499" s="160"/>
      <c r="KF499" s="160"/>
      <c r="KG499" s="160"/>
      <c r="KH499" s="160"/>
      <c r="KI499" s="160"/>
      <c r="KJ499" s="160"/>
      <c r="KK499" s="160"/>
      <c r="KL499" s="160"/>
      <c r="KM499" s="160"/>
      <c r="KN499" s="160"/>
      <c r="KO499" s="160"/>
      <c r="KP499" s="160"/>
      <c r="KQ499" s="160"/>
      <c r="KR499" s="160"/>
      <c r="KS499" s="160"/>
      <c r="KT499" s="160"/>
      <c r="KU499" s="160"/>
      <c r="KV499" s="160"/>
      <c r="KW499" s="160"/>
      <c r="KX499" s="160"/>
      <c r="KY499" s="160"/>
      <c r="KZ499" s="160"/>
      <c r="LA499" s="160"/>
      <c r="LB499" s="160"/>
      <c r="LC499" s="160"/>
      <c r="LD499" s="160"/>
      <c r="LE499" s="160"/>
      <c r="LF499" s="160"/>
      <c r="LG499" s="160"/>
      <c r="LH499" s="160"/>
      <c r="LI499" s="160"/>
      <c r="LJ499" s="160"/>
      <c r="LK499" s="160"/>
      <c r="LL499" s="160"/>
      <c r="LM499" s="160"/>
      <c r="LN499" s="160"/>
      <c r="LO499" s="160"/>
      <c r="LP499" s="160"/>
      <c r="LQ499" s="160"/>
      <c r="LR499" s="160"/>
      <c r="LS499" s="160"/>
      <c r="LT499" s="160"/>
      <c r="LU499" s="160"/>
      <c r="LV499" s="160"/>
      <c r="LW499" s="160"/>
      <c r="LX499" s="160"/>
      <c r="LY499" s="160"/>
      <c r="LZ499" s="160"/>
      <c r="MA499" s="160"/>
      <c r="MB499" s="160"/>
      <c r="MC499" s="160"/>
      <c r="MD499" s="160"/>
      <c r="ME499" s="160"/>
      <c r="MF499" s="160"/>
      <c r="MG499" s="160"/>
      <c r="MH499" s="160"/>
      <c r="MI499" s="160"/>
      <c r="MJ499" s="160"/>
      <c r="MK499" s="160"/>
      <c r="ML499" s="160"/>
      <c r="MM499" s="160"/>
      <c r="MN499" s="160"/>
      <c r="MO499" s="160"/>
      <c r="MP499" s="160"/>
      <c r="MQ499" s="160"/>
      <c r="MR499" s="160"/>
      <c r="MS499" s="160"/>
      <c r="MT499" s="160"/>
      <c r="MU499" s="160"/>
      <c r="MV499" s="160"/>
      <c r="MW499" s="160"/>
      <c r="MX499" s="160"/>
      <c r="MY499" s="160"/>
      <c r="MZ499" s="160"/>
      <c r="NA499" s="160"/>
      <c r="NB499" s="160"/>
      <c r="NC499" s="160"/>
      <c r="ND499" s="160"/>
      <c r="NE499" s="160"/>
      <c r="NF499" s="160"/>
      <c r="NG499" s="160"/>
      <c r="NH499" s="160"/>
      <c r="NI499" s="160"/>
      <c r="NJ499" s="160"/>
      <c r="NK499" s="160"/>
      <c r="NL499" s="160"/>
      <c r="NM499" s="160"/>
      <c r="NN499" s="160"/>
      <c r="NO499" s="160"/>
      <c r="NP499" s="160"/>
      <c r="NQ499" s="160"/>
      <c r="NR499" s="160"/>
      <c r="NS499" s="160"/>
      <c r="NT499" s="160"/>
      <c r="NU499" s="160"/>
      <c r="NV499" s="160"/>
      <c r="NW499" s="160"/>
      <c r="NX499" s="160"/>
      <c r="NY499" s="160"/>
      <c r="NZ499" s="160"/>
      <c r="OA499" s="160"/>
      <c r="OB499" s="160"/>
      <c r="OC499" s="160"/>
      <c r="OD499" s="160"/>
      <c r="OE499" s="160"/>
      <c r="OF499" s="160"/>
      <c r="OG499" s="160"/>
      <c r="OH499" s="160"/>
      <c r="OI499" s="160"/>
      <c r="OJ499" s="160"/>
      <c r="OK499" s="160"/>
      <c r="OL499" s="160"/>
      <c r="OM499" s="160"/>
      <c r="ON499" s="160"/>
      <c r="OO499" s="160"/>
      <c r="OP499" s="160"/>
      <c r="OQ499" s="160"/>
      <c r="OR499" s="160"/>
      <c r="OS499" s="160"/>
      <c r="OT499" s="160"/>
      <c r="OU499" s="160"/>
      <c r="OV499" s="160"/>
      <c r="OW499" s="160"/>
      <c r="OX499" s="160"/>
      <c r="OY499" s="160"/>
      <c r="OZ499" s="160"/>
      <c r="PA499" s="160"/>
      <c r="PB499" s="160"/>
      <c r="PC499" s="160"/>
      <c r="PD499" s="160"/>
      <c r="PE499" s="160"/>
      <c r="PF499" s="160"/>
      <c r="PG499" s="160"/>
      <c r="PH499" s="160"/>
      <c r="PI499" s="160"/>
      <c r="PJ499" s="160"/>
      <c r="PK499" s="160"/>
      <c r="PL499" s="160"/>
      <c r="PM499" s="160"/>
      <c r="PN499" s="160"/>
      <c r="PO499" s="160"/>
      <c r="PP499" s="160"/>
      <c r="PQ499" s="160"/>
      <c r="PR499" s="160"/>
      <c r="PS499" s="160"/>
      <c r="PT499" s="160"/>
      <c r="PU499" s="160"/>
      <c r="PV499" s="160"/>
      <c r="PW499" s="160"/>
      <c r="PX499" s="160"/>
      <c r="PY499" s="160"/>
      <c r="PZ499" s="160"/>
      <c r="QA499" s="160"/>
      <c r="QB499" s="160"/>
      <c r="QC499" s="160"/>
      <c r="QD499" s="160"/>
      <c r="QE499" s="160"/>
      <c r="QF499" s="160"/>
      <c r="QG499" s="160"/>
      <c r="QH499" s="160"/>
      <c r="QI499" s="160"/>
      <c r="QJ499" s="160"/>
      <c r="QK499" s="160"/>
      <c r="QL499" s="160"/>
      <c r="QM499" s="160"/>
      <c r="QN499" s="160"/>
      <c r="QO499" s="160"/>
      <c r="QP499" s="160"/>
      <c r="QQ499" s="160"/>
      <c r="QR499" s="160"/>
      <c r="QS499" s="160"/>
      <c r="QT499" s="160"/>
      <c r="QU499" s="160"/>
      <c r="QV499" s="160"/>
      <c r="QW499" s="160"/>
      <c r="QX499" s="160"/>
      <c r="QY499" s="160"/>
      <c r="QZ499" s="160"/>
      <c r="RA499" s="160"/>
      <c r="RB499" s="160"/>
      <c r="RC499" s="160"/>
      <c r="RD499" s="160"/>
      <c r="RE499" s="160"/>
      <c r="RF499" s="160"/>
      <c r="RG499" s="160"/>
      <c r="RH499" s="160"/>
      <c r="RI499" s="160"/>
      <c r="RJ499" s="160"/>
      <c r="RK499" s="160"/>
      <c r="RL499" s="160"/>
      <c r="RM499" s="160"/>
      <c r="RN499" s="160"/>
      <c r="RO499" s="160"/>
      <c r="RP499" s="160"/>
      <c r="RQ499" s="160"/>
      <c r="RR499" s="160"/>
      <c r="RS499" s="160"/>
      <c r="RT499" s="160"/>
      <c r="RU499" s="160"/>
      <c r="RV499" s="160"/>
      <c r="RW499" s="160"/>
      <c r="RX499" s="160"/>
      <c r="RY499" s="160"/>
      <c r="RZ499" s="160"/>
      <c r="SA499" s="160"/>
      <c r="SB499" s="160"/>
      <c r="SC499" s="160"/>
      <c r="SD499" s="160"/>
      <c r="SE499" s="160"/>
      <c r="SF499" s="160"/>
      <c r="SG499" s="160"/>
      <c r="SH499" s="160"/>
      <c r="SI499" s="160"/>
      <c r="SJ499" s="160"/>
      <c r="SK499" s="160"/>
      <c r="SL499" s="160"/>
      <c r="SM499" s="160"/>
      <c r="SN499" s="160"/>
      <c r="SO499" s="160"/>
      <c r="SP499" s="160"/>
      <c r="SQ499" s="160"/>
      <c r="SR499" s="160"/>
      <c r="SS499" s="160"/>
      <c r="ST499" s="160"/>
      <c r="SU499" s="160"/>
      <c r="SV499" s="160"/>
      <c r="SW499" s="160"/>
      <c r="SX499" s="160"/>
      <c r="SY499" s="160"/>
      <c r="SZ499" s="160"/>
      <c r="TA499" s="160"/>
      <c r="TB499" s="160"/>
      <c r="TC499" s="160"/>
      <c r="TD499" s="160"/>
      <c r="TE499" s="160"/>
      <c r="TF499" s="160"/>
    </row>
    <row r="500" spans="1:526">
      <c r="A500" s="160"/>
      <c r="B500" s="160"/>
      <c r="C500" s="160"/>
      <c r="D500" s="160"/>
      <c r="E500" s="160"/>
      <c r="F500" s="160"/>
      <c r="G500" s="160"/>
      <c r="H500" s="160"/>
      <c r="I500" s="160"/>
      <c r="J500" s="160"/>
      <c r="K500" s="160"/>
      <c r="L500" s="160"/>
      <c r="M500" s="160"/>
      <c r="N500" s="160"/>
      <c r="O500" s="160"/>
      <c r="P500" s="160"/>
      <c r="Q500" s="160"/>
      <c r="R500" s="160"/>
      <c r="S500" s="160"/>
      <c r="T500" s="160"/>
      <c r="U500" s="160"/>
      <c r="V500" s="160"/>
      <c r="W500" s="160"/>
      <c r="X500" s="160"/>
      <c r="Y500" s="160"/>
      <c r="Z500" s="160"/>
      <c r="AA500" s="160"/>
      <c r="AB500" s="160"/>
      <c r="AC500" s="160"/>
      <c r="AD500" s="160"/>
      <c r="AE500" s="160"/>
      <c r="AF500" s="160"/>
      <c r="AG500" s="160"/>
      <c r="AH500" s="160"/>
      <c r="AI500" s="160"/>
      <c r="AJ500" s="160"/>
      <c r="AK500" s="160"/>
      <c r="AL500" s="160"/>
      <c r="AM500" s="160"/>
      <c r="AN500" s="160"/>
      <c r="AO500" s="160"/>
      <c r="AP500" s="160"/>
      <c r="AQ500" s="160"/>
      <c r="AR500" s="160"/>
      <c r="AS500" s="160"/>
      <c r="AT500" s="160"/>
      <c r="AU500" s="160"/>
      <c r="AV500" s="160"/>
      <c r="AW500" s="160"/>
      <c r="AX500" s="160"/>
      <c r="AY500" s="160"/>
      <c r="AZ500" s="160"/>
      <c r="BA500" s="160"/>
      <c r="BB500" s="160"/>
      <c r="BC500" s="160"/>
      <c r="BD500" s="160"/>
      <c r="BE500" s="160"/>
      <c r="BF500" s="160"/>
      <c r="BG500" s="160"/>
      <c r="BH500" s="160"/>
      <c r="BI500" s="160"/>
      <c r="BJ500" s="160"/>
      <c r="BK500" s="160"/>
      <c r="BL500" s="160"/>
      <c r="BM500" s="160"/>
      <c r="BN500" s="160"/>
      <c r="BO500" s="160"/>
      <c r="BP500" s="160"/>
      <c r="BQ500" s="160"/>
      <c r="BR500" s="160"/>
      <c r="BS500" s="160"/>
      <c r="BT500" s="160"/>
      <c r="BU500" s="160"/>
      <c r="BV500" s="160"/>
      <c r="BW500" s="160"/>
      <c r="BX500" s="160"/>
      <c r="BY500" s="160"/>
      <c r="BZ500" s="160"/>
      <c r="CA500" s="160"/>
      <c r="CB500" s="160"/>
      <c r="CC500" s="160"/>
      <c r="CD500" s="160"/>
      <c r="CE500" s="160"/>
      <c r="CF500" s="160"/>
      <c r="CG500" s="160"/>
      <c r="CH500" s="160"/>
      <c r="CI500" s="160"/>
      <c r="CJ500" s="160"/>
      <c r="CK500" s="160"/>
      <c r="CL500" s="160"/>
      <c r="CM500" s="160"/>
      <c r="CN500" s="160"/>
      <c r="CO500" s="160"/>
      <c r="CP500" s="160"/>
      <c r="CQ500" s="160"/>
      <c r="CR500" s="160"/>
      <c r="CS500" s="160"/>
      <c r="CT500" s="160"/>
      <c r="CU500" s="160"/>
      <c r="CV500" s="160"/>
      <c r="CW500" s="160"/>
      <c r="CX500" s="160"/>
      <c r="CY500" s="160"/>
      <c r="CZ500" s="160"/>
      <c r="DA500" s="160"/>
      <c r="DB500" s="160"/>
      <c r="DC500" s="160"/>
      <c r="DD500" s="160"/>
      <c r="DE500" s="160"/>
      <c r="DF500" s="160"/>
      <c r="DG500" s="160"/>
      <c r="DH500" s="160"/>
      <c r="DI500" s="160"/>
      <c r="DJ500" s="160"/>
      <c r="DK500" s="160"/>
      <c r="DL500" s="160"/>
      <c r="DM500" s="160"/>
      <c r="DN500" s="160"/>
      <c r="DO500" s="160"/>
      <c r="DP500" s="160"/>
      <c r="DQ500" s="160"/>
      <c r="DR500" s="160"/>
      <c r="DS500" s="160"/>
      <c r="DT500" s="160"/>
      <c r="DU500" s="160"/>
      <c r="DV500" s="160"/>
      <c r="DW500" s="160"/>
      <c r="DX500" s="160"/>
      <c r="DY500" s="160"/>
      <c r="DZ500" s="160"/>
      <c r="EA500" s="160"/>
      <c r="EB500" s="160"/>
      <c r="EC500" s="160"/>
      <c r="ED500" s="160"/>
      <c r="EE500" s="160"/>
      <c r="EF500" s="160"/>
      <c r="EG500" s="160"/>
      <c r="EH500" s="160"/>
      <c r="EI500" s="160"/>
      <c r="EJ500" s="160"/>
      <c r="EK500" s="160"/>
      <c r="EL500" s="160"/>
      <c r="EM500" s="160"/>
      <c r="EN500" s="160"/>
      <c r="EO500" s="160"/>
      <c r="EP500" s="160"/>
      <c r="EQ500" s="160"/>
      <c r="ER500" s="160"/>
      <c r="ES500" s="160"/>
      <c r="ET500" s="160"/>
      <c r="EU500" s="160"/>
      <c r="EV500" s="160"/>
      <c r="EW500" s="160"/>
      <c r="EX500" s="160"/>
      <c r="EY500" s="160"/>
      <c r="EZ500" s="160"/>
      <c r="FA500" s="160"/>
      <c r="FB500" s="160"/>
      <c r="FC500" s="160"/>
      <c r="FD500" s="160"/>
      <c r="FE500" s="160"/>
      <c r="FF500" s="160"/>
      <c r="FG500" s="160"/>
      <c r="FH500" s="160"/>
      <c r="FI500" s="160"/>
      <c r="FJ500" s="160"/>
      <c r="FK500" s="160"/>
      <c r="FL500" s="160"/>
      <c r="FM500" s="160"/>
      <c r="FN500" s="160"/>
      <c r="FO500" s="160"/>
      <c r="FP500" s="160"/>
      <c r="FQ500" s="160"/>
      <c r="FR500" s="160"/>
      <c r="FS500" s="160"/>
      <c r="FT500" s="160"/>
      <c r="FU500" s="160"/>
      <c r="FV500" s="160"/>
      <c r="FW500" s="160"/>
      <c r="FX500" s="160"/>
      <c r="FY500" s="160"/>
      <c r="FZ500" s="160"/>
      <c r="GA500" s="160"/>
      <c r="GB500" s="160"/>
      <c r="GC500" s="160"/>
      <c r="GD500" s="160"/>
      <c r="GE500" s="160"/>
      <c r="GF500" s="160"/>
      <c r="GG500" s="160"/>
      <c r="GH500" s="160"/>
      <c r="GI500" s="160"/>
      <c r="GJ500" s="160"/>
      <c r="GK500" s="160"/>
      <c r="GL500" s="160"/>
      <c r="GM500" s="160"/>
      <c r="GN500" s="160"/>
      <c r="GO500" s="160"/>
      <c r="GP500" s="160"/>
      <c r="GQ500" s="160"/>
      <c r="GR500" s="160"/>
      <c r="GS500" s="160"/>
      <c r="GT500" s="160"/>
      <c r="GU500" s="160"/>
      <c r="GV500" s="160"/>
      <c r="GW500" s="160"/>
      <c r="GX500" s="160"/>
      <c r="GY500" s="160"/>
      <c r="GZ500" s="160"/>
      <c r="HA500" s="160"/>
      <c r="HB500" s="160"/>
      <c r="HC500" s="160"/>
      <c r="HD500" s="160"/>
      <c r="HE500" s="160"/>
      <c r="HF500" s="160"/>
      <c r="HG500" s="160"/>
      <c r="HH500" s="160"/>
      <c r="HI500" s="160"/>
      <c r="HJ500" s="160"/>
      <c r="HK500" s="160"/>
      <c r="HL500" s="160"/>
      <c r="HM500" s="160"/>
      <c r="HN500" s="160"/>
      <c r="HO500" s="160"/>
      <c r="HP500" s="160"/>
      <c r="HQ500" s="160"/>
      <c r="HR500" s="160"/>
      <c r="HS500" s="160"/>
      <c r="HT500" s="160"/>
      <c r="HU500" s="160"/>
      <c r="HV500" s="160"/>
      <c r="HW500" s="160"/>
      <c r="HX500" s="160"/>
      <c r="HY500" s="160"/>
      <c r="HZ500" s="160"/>
      <c r="IA500" s="160"/>
      <c r="IB500" s="160"/>
      <c r="IC500" s="160"/>
      <c r="ID500" s="160"/>
      <c r="IE500" s="160"/>
      <c r="IF500" s="160"/>
      <c r="IG500" s="160"/>
      <c r="IH500" s="160"/>
      <c r="II500" s="160"/>
      <c r="IJ500" s="160"/>
      <c r="IK500" s="160"/>
      <c r="IL500" s="160"/>
      <c r="IM500" s="160"/>
      <c r="IN500" s="160"/>
      <c r="IO500" s="160"/>
      <c r="IP500" s="160"/>
      <c r="IQ500" s="160"/>
      <c r="IR500" s="160"/>
      <c r="IS500" s="160"/>
      <c r="IT500" s="160"/>
      <c r="IU500" s="160"/>
      <c r="IV500" s="160"/>
      <c r="IW500" s="160"/>
      <c r="IX500" s="160"/>
      <c r="IY500" s="160"/>
      <c r="IZ500" s="160"/>
      <c r="JA500" s="160"/>
      <c r="JB500" s="160"/>
      <c r="JC500" s="160"/>
      <c r="JD500" s="160"/>
      <c r="JE500" s="160"/>
      <c r="JF500" s="160"/>
      <c r="JG500" s="160"/>
      <c r="JH500" s="160"/>
      <c r="JI500" s="160"/>
      <c r="JJ500" s="160"/>
      <c r="JK500" s="160"/>
      <c r="JL500" s="160"/>
      <c r="JM500" s="160"/>
      <c r="JN500" s="160"/>
      <c r="JO500" s="160"/>
      <c r="JP500" s="160"/>
      <c r="JQ500" s="160"/>
      <c r="JR500" s="160"/>
      <c r="JS500" s="160"/>
      <c r="JT500" s="160"/>
      <c r="JU500" s="160"/>
      <c r="JV500" s="160"/>
      <c r="JW500" s="160"/>
      <c r="JX500" s="160"/>
      <c r="JY500" s="160"/>
      <c r="JZ500" s="160"/>
      <c r="KA500" s="160"/>
      <c r="KB500" s="160"/>
      <c r="KC500" s="160"/>
      <c r="KD500" s="160"/>
      <c r="KE500" s="160"/>
      <c r="KF500" s="160"/>
      <c r="KG500" s="160"/>
      <c r="KH500" s="160"/>
      <c r="KI500" s="160"/>
      <c r="KJ500" s="160"/>
      <c r="KK500" s="160"/>
      <c r="KL500" s="160"/>
      <c r="KM500" s="160"/>
      <c r="KN500" s="160"/>
      <c r="KO500" s="160"/>
      <c r="KP500" s="160"/>
      <c r="KQ500" s="160"/>
      <c r="KR500" s="160"/>
      <c r="KS500" s="160"/>
      <c r="KT500" s="160"/>
      <c r="KU500" s="160"/>
      <c r="KV500" s="160"/>
      <c r="KW500" s="160"/>
      <c r="KX500" s="160"/>
      <c r="KY500" s="160"/>
      <c r="KZ500" s="160"/>
      <c r="LA500" s="160"/>
      <c r="LB500" s="160"/>
      <c r="LC500" s="160"/>
      <c r="LD500" s="160"/>
      <c r="LE500" s="160"/>
      <c r="LF500" s="160"/>
      <c r="LG500" s="160"/>
      <c r="LH500" s="160"/>
      <c r="LI500" s="160"/>
      <c r="LJ500" s="160"/>
      <c r="LK500" s="160"/>
      <c r="LL500" s="160"/>
      <c r="LM500" s="160"/>
      <c r="LN500" s="160"/>
      <c r="LO500" s="160"/>
      <c r="LP500" s="160"/>
      <c r="LQ500" s="160"/>
      <c r="LR500" s="160"/>
      <c r="LS500" s="160"/>
      <c r="LT500" s="160"/>
      <c r="LU500" s="160"/>
      <c r="LV500" s="160"/>
      <c r="LW500" s="160"/>
      <c r="LX500" s="160"/>
      <c r="LY500" s="160"/>
      <c r="LZ500" s="160"/>
      <c r="MA500" s="160"/>
      <c r="MB500" s="160"/>
      <c r="MC500" s="160"/>
      <c r="MD500" s="160"/>
      <c r="ME500" s="160"/>
      <c r="MF500" s="160"/>
      <c r="MG500" s="160"/>
      <c r="MH500" s="160"/>
      <c r="MI500" s="160"/>
      <c r="MJ500" s="160"/>
      <c r="MK500" s="160"/>
      <c r="ML500" s="160"/>
      <c r="MM500" s="160"/>
      <c r="MN500" s="160"/>
      <c r="MO500" s="160"/>
      <c r="MP500" s="160"/>
      <c r="MQ500" s="160"/>
      <c r="MR500" s="160"/>
      <c r="MS500" s="160"/>
      <c r="MT500" s="160"/>
      <c r="MU500" s="160"/>
      <c r="MV500" s="160"/>
      <c r="MW500" s="160"/>
      <c r="MX500" s="160"/>
      <c r="MY500" s="160"/>
      <c r="MZ500" s="160"/>
      <c r="NA500" s="160"/>
      <c r="NB500" s="160"/>
      <c r="NC500" s="160"/>
      <c r="ND500" s="160"/>
      <c r="NE500" s="160"/>
      <c r="NF500" s="160"/>
      <c r="NG500" s="160"/>
      <c r="NH500" s="160"/>
      <c r="NI500" s="160"/>
      <c r="NJ500" s="160"/>
      <c r="NK500" s="160"/>
      <c r="NL500" s="160"/>
      <c r="NM500" s="160"/>
      <c r="NN500" s="160"/>
      <c r="NO500" s="160"/>
      <c r="NP500" s="160"/>
      <c r="NQ500" s="160"/>
      <c r="NR500" s="160"/>
      <c r="NS500" s="160"/>
      <c r="NT500" s="160"/>
      <c r="NU500" s="160"/>
      <c r="NV500" s="160"/>
      <c r="NW500" s="160"/>
      <c r="NX500" s="160"/>
      <c r="NY500" s="160"/>
      <c r="NZ500" s="160"/>
      <c r="OA500" s="160"/>
      <c r="OB500" s="160"/>
      <c r="OC500" s="160"/>
      <c r="OD500" s="160"/>
      <c r="OE500" s="160"/>
      <c r="OF500" s="160"/>
      <c r="OG500" s="160"/>
      <c r="OH500" s="160"/>
      <c r="OI500" s="160"/>
      <c r="OJ500" s="160"/>
      <c r="OK500" s="160"/>
      <c r="OL500" s="160"/>
      <c r="OM500" s="160"/>
      <c r="ON500" s="160"/>
      <c r="OO500" s="160"/>
      <c r="OP500" s="160"/>
      <c r="OQ500" s="160"/>
      <c r="OR500" s="160"/>
      <c r="OS500" s="160"/>
      <c r="OT500" s="160"/>
      <c r="OU500" s="160"/>
      <c r="OV500" s="160"/>
      <c r="OW500" s="160"/>
      <c r="OX500" s="160"/>
      <c r="OY500" s="160"/>
      <c r="OZ500" s="160"/>
      <c r="PA500" s="160"/>
      <c r="PB500" s="160"/>
      <c r="PC500" s="160"/>
      <c r="PD500" s="160"/>
      <c r="PE500" s="160"/>
      <c r="PF500" s="160"/>
      <c r="PG500" s="160"/>
      <c r="PH500" s="160"/>
      <c r="PI500" s="160"/>
      <c r="PJ500" s="160"/>
      <c r="PK500" s="160"/>
      <c r="PL500" s="160"/>
      <c r="PM500" s="160"/>
      <c r="PN500" s="160"/>
      <c r="PO500" s="160"/>
      <c r="PP500" s="160"/>
      <c r="PQ500" s="160"/>
      <c r="PR500" s="160"/>
      <c r="PS500" s="160"/>
      <c r="PT500" s="160"/>
      <c r="PU500" s="160"/>
      <c r="PV500" s="160"/>
      <c r="PW500" s="160"/>
      <c r="PX500" s="160"/>
      <c r="PY500" s="160"/>
      <c r="PZ500" s="160"/>
      <c r="QA500" s="160"/>
      <c r="QB500" s="160"/>
      <c r="QC500" s="160"/>
      <c r="QD500" s="160"/>
      <c r="QE500" s="160"/>
      <c r="QF500" s="160"/>
      <c r="QG500" s="160"/>
      <c r="QH500" s="160"/>
      <c r="QI500" s="160"/>
      <c r="QJ500" s="160"/>
      <c r="QK500" s="160"/>
      <c r="QL500" s="160"/>
      <c r="QM500" s="160"/>
      <c r="QN500" s="160"/>
      <c r="QO500" s="160"/>
      <c r="QP500" s="160"/>
      <c r="QQ500" s="160"/>
      <c r="QR500" s="160"/>
      <c r="QS500" s="160"/>
      <c r="QT500" s="160"/>
      <c r="QU500" s="160"/>
      <c r="QV500" s="160"/>
      <c r="QW500" s="160"/>
      <c r="QX500" s="160"/>
      <c r="QY500" s="160"/>
      <c r="QZ500" s="160"/>
      <c r="RA500" s="160"/>
      <c r="RB500" s="160"/>
      <c r="RC500" s="160"/>
      <c r="RD500" s="160"/>
      <c r="RE500" s="160"/>
      <c r="RF500" s="160"/>
      <c r="RG500" s="160"/>
      <c r="RH500" s="160"/>
      <c r="RI500" s="160"/>
      <c r="RJ500" s="160"/>
      <c r="RK500" s="160"/>
      <c r="RL500" s="160"/>
      <c r="RM500" s="160"/>
      <c r="RN500" s="160"/>
      <c r="RO500" s="160"/>
      <c r="RP500" s="160"/>
      <c r="RQ500" s="160"/>
      <c r="RR500" s="160"/>
      <c r="RS500" s="160"/>
      <c r="RT500" s="160"/>
      <c r="RU500" s="160"/>
      <c r="RV500" s="160"/>
      <c r="RW500" s="160"/>
      <c r="RX500" s="160"/>
      <c r="RY500" s="160"/>
      <c r="RZ500" s="160"/>
      <c r="SA500" s="160"/>
      <c r="SB500" s="160"/>
      <c r="SC500" s="160"/>
      <c r="SD500" s="160"/>
      <c r="SE500" s="160"/>
      <c r="SF500" s="160"/>
      <c r="SG500" s="160"/>
      <c r="SH500" s="160"/>
      <c r="SI500" s="160"/>
      <c r="SJ500" s="160"/>
      <c r="SK500" s="160"/>
      <c r="SL500" s="160"/>
      <c r="SM500" s="160"/>
      <c r="SN500" s="160"/>
      <c r="SO500" s="160"/>
      <c r="SP500" s="160"/>
      <c r="SQ500" s="160"/>
      <c r="SR500" s="160"/>
      <c r="SS500" s="160"/>
      <c r="ST500" s="160"/>
      <c r="SU500" s="160"/>
      <c r="SV500" s="160"/>
      <c r="SW500" s="160"/>
      <c r="SX500" s="160"/>
      <c r="SY500" s="160"/>
      <c r="SZ500" s="160"/>
      <c r="TA500" s="160"/>
      <c r="TB500" s="160"/>
      <c r="TC500" s="160"/>
      <c r="TD500" s="160"/>
      <c r="TE500" s="160"/>
      <c r="TF500" s="160"/>
    </row>
    <row r="501" spans="1:526">
      <c r="A501" s="160"/>
      <c r="B501" s="160"/>
      <c r="C501" s="160"/>
      <c r="D501" s="160"/>
      <c r="E501" s="160"/>
      <c r="F501" s="160"/>
      <c r="G501" s="160"/>
      <c r="H501" s="160"/>
      <c r="I501" s="160"/>
      <c r="J501" s="160"/>
      <c r="K501" s="160"/>
      <c r="L501" s="160"/>
      <c r="M501" s="160"/>
      <c r="N501" s="160"/>
      <c r="O501" s="160"/>
      <c r="P501" s="160"/>
      <c r="Q501" s="160"/>
      <c r="R501" s="160"/>
      <c r="S501" s="160"/>
      <c r="T501" s="160"/>
      <c r="U501" s="160"/>
      <c r="V501" s="160"/>
      <c r="W501" s="160"/>
      <c r="X501" s="160"/>
      <c r="Y501" s="160"/>
      <c r="Z501" s="160"/>
      <c r="AA501" s="160"/>
      <c r="AB501" s="160"/>
      <c r="AC501" s="160"/>
      <c r="AD501" s="160"/>
      <c r="AE501" s="160"/>
      <c r="AF501" s="160"/>
      <c r="AG501" s="160"/>
      <c r="AH501" s="160"/>
      <c r="AI501" s="160"/>
      <c r="AJ501" s="160"/>
      <c r="AK501" s="160"/>
      <c r="AL501" s="160"/>
      <c r="AM501" s="160"/>
      <c r="AN501" s="160"/>
      <c r="AO501" s="160"/>
      <c r="AP501" s="160"/>
      <c r="AQ501" s="160"/>
      <c r="AR501" s="160"/>
      <c r="AS501" s="160"/>
      <c r="AT501" s="160"/>
      <c r="AU501" s="160"/>
      <c r="AV501" s="160"/>
      <c r="AW501" s="160"/>
      <c r="AX501" s="160"/>
      <c r="AY501" s="160"/>
      <c r="AZ501" s="160"/>
      <c r="BA501" s="160"/>
      <c r="BB501" s="160"/>
      <c r="BC501" s="160"/>
      <c r="BD501" s="160"/>
      <c r="BE501" s="160"/>
      <c r="BF501" s="160"/>
      <c r="BG501" s="160"/>
      <c r="BH501" s="160"/>
      <c r="BI501" s="160"/>
      <c r="BJ501" s="160"/>
      <c r="BK501" s="160"/>
      <c r="BL501" s="160"/>
      <c r="BM501" s="160"/>
      <c r="BN501" s="160"/>
      <c r="BO501" s="160"/>
      <c r="BP501" s="160"/>
      <c r="BQ501" s="160"/>
      <c r="BR501" s="160"/>
      <c r="BS501" s="160"/>
      <c r="BT501" s="160"/>
      <c r="BU501" s="160"/>
      <c r="BV501" s="160"/>
      <c r="BW501" s="160"/>
      <c r="BX501" s="160"/>
      <c r="BY501" s="160"/>
      <c r="BZ501" s="160"/>
      <c r="CA501" s="160"/>
      <c r="CB501" s="160"/>
      <c r="CC501" s="160"/>
      <c r="CD501" s="160"/>
      <c r="CE501" s="160"/>
      <c r="CF501" s="160"/>
      <c r="CG501" s="160"/>
      <c r="CH501" s="160"/>
      <c r="CI501" s="160"/>
      <c r="CJ501" s="160"/>
      <c r="CK501" s="160"/>
      <c r="CL501" s="160"/>
      <c r="CM501" s="160"/>
      <c r="CN501" s="160"/>
      <c r="CO501" s="160"/>
      <c r="CP501" s="160"/>
      <c r="CQ501" s="160"/>
      <c r="CR501" s="160"/>
      <c r="CS501" s="160"/>
      <c r="CT501" s="160"/>
      <c r="CU501" s="160"/>
      <c r="CV501" s="160"/>
      <c r="CW501" s="160"/>
      <c r="CX501" s="160"/>
      <c r="CY501" s="160"/>
      <c r="CZ501" s="160"/>
      <c r="DA501" s="160"/>
      <c r="DB501" s="160"/>
      <c r="DC501" s="160"/>
      <c r="DD501" s="160"/>
      <c r="DE501" s="160"/>
      <c r="DF501" s="160"/>
      <c r="DG501" s="160"/>
      <c r="DH501" s="160"/>
      <c r="DI501" s="160"/>
      <c r="DJ501" s="160"/>
      <c r="DK501" s="160"/>
      <c r="DL501" s="160"/>
      <c r="DM501" s="160"/>
      <c r="DN501" s="160"/>
      <c r="DO501" s="160"/>
      <c r="DP501" s="160"/>
      <c r="DQ501" s="160"/>
      <c r="DR501" s="160"/>
      <c r="DS501" s="160"/>
      <c r="DT501" s="160"/>
      <c r="DU501" s="160"/>
      <c r="DV501" s="160"/>
      <c r="DW501" s="160"/>
      <c r="DX501" s="160"/>
      <c r="DY501" s="160"/>
      <c r="DZ501" s="160"/>
      <c r="EA501" s="160"/>
      <c r="EB501" s="160"/>
      <c r="EC501" s="160"/>
      <c r="ED501" s="160"/>
      <c r="EE501" s="160"/>
      <c r="EF501" s="160"/>
      <c r="EG501" s="160"/>
      <c r="EH501" s="160"/>
      <c r="EI501" s="160"/>
      <c r="EJ501" s="160"/>
      <c r="EK501" s="160"/>
      <c r="EL501" s="160"/>
      <c r="EM501" s="160"/>
      <c r="EN501" s="160"/>
      <c r="EO501" s="160"/>
      <c r="EP501" s="160"/>
      <c r="EQ501" s="160"/>
      <c r="ER501" s="160"/>
      <c r="ES501" s="160"/>
      <c r="ET501" s="160"/>
      <c r="EU501" s="160"/>
      <c r="EV501" s="160"/>
      <c r="EW501" s="160"/>
      <c r="EX501" s="160"/>
      <c r="EY501" s="160"/>
      <c r="EZ501" s="160"/>
      <c r="FA501" s="160"/>
      <c r="FB501" s="160"/>
      <c r="FC501" s="160"/>
      <c r="FD501" s="160"/>
      <c r="FE501" s="160"/>
      <c r="FF501" s="160"/>
      <c r="FG501" s="160"/>
      <c r="FH501" s="160"/>
      <c r="FI501" s="160"/>
      <c r="FJ501" s="160"/>
      <c r="FK501" s="160"/>
      <c r="FL501" s="160"/>
      <c r="FM501" s="160"/>
      <c r="FN501" s="160"/>
      <c r="FO501" s="160"/>
      <c r="FP501" s="160"/>
      <c r="FQ501" s="160"/>
      <c r="FR501" s="160"/>
      <c r="FS501" s="160"/>
      <c r="FT501" s="160"/>
      <c r="FU501" s="160"/>
      <c r="FV501" s="160"/>
      <c r="FW501" s="160"/>
      <c r="FX501" s="160"/>
      <c r="FY501" s="160"/>
      <c r="FZ501" s="160"/>
      <c r="GA501" s="160"/>
      <c r="GB501" s="160"/>
      <c r="GC501" s="160"/>
      <c r="GD501" s="160"/>
      <c r="GE501" s="160"/>
      <c r="GF501" s="160"/>
      <c r="GG501" s="160"/>
      <c r="GH501" s="160"/>
      <c r="GI501" s="160"/>
      <c r="GJ501" s="160"/>
      <c r="GK501" s="160"/>
      <c r="GL501" s="160"/>
      <c r="GM501" s="160"/>
      <c r="GN501" s="160"/>
      <c r="GO501" s="160"/>
      <c r="GP501" s="160"/>
      <c r="GQ501" s="160"/>
      <c r="GR501" s="160"/>
      <c r="GS501" s="160"/>
      <c r="GT501" s="160"/>
      <c r="GU501" s="160"/>
      <c r="GV501" s="160"/>
      <c r="GW501" s="160"/>
      <c r="GX501" s="160"/>
      <c r="GY501" s="160"/>
      <c r="GZ501" s="160"/>
      <c r="HA501" s="160"/>
      <c r="HB501" s="160"/>
      <c r="HC501" s="160"/>
      <c r="HD501" s="160"/>
      <c r="HE501" s="160"/>
      <c r="HF501" s="160"/>
      <c r="HG501" s="160"/>
      <c r="HH501" s="160"/>
      <c r="HI501" s="160"/>
      <c r="HJ501" s="160"/>
      <c r="HK501" s="160"/>
      <c r="HL501" s="160"/>
      <c r="HM501" s="160"/>
      <c r="HN501" s="160"/>
      <c r="HO501" s="160"/>
      <c r="HP501" s="160"/>
      <c r="HQ501" s="160"/>
      <c r="HR501" s="160"/>
      <c r="HS501" s="160"/>
      <c r="HT501" s="160"/>
      <c r="HU501" s="160"/>
      <c r="HV501" s="160"/>
      <c r="HW501" s="160"/>
      <c r="HX501" s="160"/>
      <c r="HY501" s="160"/>
      <c r="HZ501" s="160"/>
      <c r="IA501" s="160"/>
      <c r="IB501" s="160"/>
      <c r="IC501" s="160"/>
      <c r="ID501" s="160"/>
      <c r="IE501" s="160"/>
      <c r="IF501" s="160"/>
      <c r="IG501" s="160"/>
      <c r="IH501" s="160"/>
      <c r="II501" s="160"/>
      <c r="IJ501" s="160"/>
      <c r="IK501" s="160"/>
      <c r="IL501" s="160"/>
      <c r="IM501" s="160"/>
      <c r="IN501" s="160"/>
      <c r="IO501" s="160"/>
      <c r="IP501" s="160"/>
      <c r="IQ501" s="160"/>
      <c r="IR501" s="160"/>
      <c r="IS501" s="160"/>
      <c r="IT501" s="160"/>
      <c r="IU501" s="160"/>
      <c r="IV501" s="160"/>
      <c r="IW501" s="160"/>
      <c r="IX501" s="160"/>
      <c r="IY501" s="160"/>
      <c r="IZ501" s="160"/>
      <c r="JA501" s="160"/>
      <c r="JB501" s="160"/>
      <c r="JC501" s="160"/>
      <c r="JD501" s="160"/>
      <c r="JE501" s="160"/>
      <c r="JF501" s="160"/>
      <c r="JG501" s="160"/>
      <c r="JH501" s="160"/>
      <c r="JI501" s="160"/>
      <c r="JJ501" s="160"/>
      <c r="JK501" s="160"/>
      <c r="JL501" s="160"/>
      <c r="JM501" s="160"/>
      <c r="JN501" s="160"/>
      <c r="JO501" s="160"/>
      <c r="JP501" s="160"/>
      <c r="JQ501" s="160"/>
      <c r="JR501" s="160"/>
      <c r="JS501" s="160"/>
      <c r="JT501" s="160"/>
      <c r="JU501" s="160"/>
      <c r="JV501" s="160"/>
      <c r="JW501" s="160"/>
      <c r="JX501" s="160"/>
      <c r="JY501" s="160"/>
      <c r="JZ501" s="160"/>
      <c r="KA501" s="160"/>
      <c r="KB501" s="160"/>
      <c r="KC501" s="160"/>
      <c r="KD501" s="160"/>
      <c r="KE501" s="160"/>
      <c r="KF501" s="160"/>
      <c r="KG501" s="160"/>
      <c r="KH501" s="160"/>
      <c r="KI501" s="160"/>
      <c r="KJ501" s="160"/>
      <c r="KK501" s="160"/>
      <c r="KL501" s="160"/>
      <c r="KM501" s="160"/>
      <c r="KN501" s="160"/>
      <c r="KO501" s="160"/>
      <c r="KP501" s="160"/>
      <c r="KQ501" s="160"/>
      <c r="KR501" s="160"/>
      <c r="KS501" s="160"/>
      <c r="KT501" s="160"/>
      <c r="KU501" s="160"/>
      <c r="KV501" s="160"/>
      <c r="KW501" s="160"/>
      <c r="KX501" s="160"/>
      <c r="KY501" s="160"/>
      <c r="KZ501" s="160"/>
      <c r="LA501" s="160"/>
      <c r="LB501" s="160"/>
      <c r="LC501" s="160"/>
      <c r="LD501" s="160"/>
      <c r="LE501" s="160"/>
      <c r="LF501" s="160"/>
      <c r="LG501" s="160"/>
      <c r="LH501" s="160"/>
      <c r="LI501" s="160"/>
      <c r="LJ501" s="160"/>
      <c r="LK501" s="160"/>
      <c r="LL501" s="160"/>
      <c r="LM501" s="160"/>
      <c r="LN501" s="160"/>
      <c r="LO501" s="160"/>
      <c r="LP501" s="160"/>
      <c r="LQ501" s="160"/>
      <c r="LR501" s="160"/>
      <c r="LS501" s="160"/>
      <c r="LT501" s="160"/>
      <c r="LU501" s="160"/>
      <c r="LV501" s="160"/>
      <c r="LW501" s="160"/>
      <c r="LX501" s="160"/>
      <c r="LY501" s="160"/>
      <c r="LZ501" s="160"/>
      <c r="MA501" s="160"/>
      <c r="MB501" s="160"/>
      <c r="MC501" s="160"/>
      <c r="MD501" s="160"/>
      <c r="ME501" s="160"/>
      <c r="MF501" s="160"/>
      <c r="MG501" s="160"/>
      <c r="MH501" s="160"/>
      <c r="MI501" s="160"/>
      <c r="MJ501" s="160"/>
      <c r="MK501" s="160"/>
      <c r="ML501" s="160"/>
      <c r="MM501" s="160"/>
      <c r="MN501" s="160"/>
      <c r="MO501" s="160"/>
      <c r="MP501" s="160"/>
      <c r="MQ501" s="160"/>
      <c r="MR501" s="160"/>
      <c r="MS501" s="160"/>
      <c r="MT501" s="160"/>
      <c r="MU501" s="160"/>
      <c r="MV501" s="160"/>
      <c r="MW501" s="160"/>
      <c r="MX501" s="160"/>
      <c r="MY501" s="160"/>
      <c r="MZ501" s="160"/>
      <c r="NA501" s="160"/>
      <c r="NB501" s="160"/>
      <c r="NC501" s="160"/>
      <c r="ND501" s="160"/>
      <c r="NE501" s="160"/>
      <c r="NF501" s="160"/>
      <c r="NG501" s="160"/>
      <c r="NH501" s="160"/>
      <c r="NI501" s="160"/>
      <c r="NJ501" s="160"/>
      <c r="NK501" s="160"/>
      <c r="NL501" s="160"/>
      <c r="NM501" s="160"/>
      <c r="NN501" s="160"/>
      <c r="NO501" s="160"/>
      <c r="NP501" s="160"/>
      <c r="NQ501" s="160"/>
      <c r="NR501" s="160"/>
      <c r="NS501" s="160"/>
      <c r="NT501" s="160"/>
      <c r="NU501" s="160"/>
      <c r="NV501" s="160"/>
      <c r="NW501" s="160"/>
      <c r="NX501" s="160"/>
      <c r="NY501" s="160"/>
      <c r="NZ501" s="160"/>
      <c r="OA501" s="160"/>
      <c r="OB501" s="160"/>
      <c r="OC501" s="160"/>
      <c r="OD501" s="160"/>
      <c r="OE501" s="160"/>
      <c r="OF501" s="160"/>
      <c r="OG501" s="160"/>
      <c r="OH501" s="160"/>
      <c r="OI501" s="160"/>
      <c r="OJ501" s="160"/>
      <c r="OK501" s="160"/>
      <c r="OL501" s="160"/>
      <c r="OM501" s="160"/>
      <c r="ON501" s="160"/>
      <c r="OO501" s="160"/>
      <c r="OP501" s="160"/>
      <c r="OQ501" s="160"/>
      <c r="OR501" s="160"/>
      <c r="OS501" s="160"/>
      <c r="OT501" s="160"/>
      <c r="OU501" s="160"/>
      <c r="OV501" s="160"/>
      <c r="OW501" s="160"/>
      <c r="OX501" s="160"/>
      <c r="OY501" s="160"/>
      <c r="OZ501" s="160"/>
      <c r="PA501" s="160"/>
      <c r="PB501" s="160"/>
      <c r="PC501" s="160"/>
      <c r="PD501" s="160"/>
      <c r="PE501" s="160"/>
      <c r="PF501" s="160"/>
      <c r="PG501" s="160"/>
      <c r="PH501" s="160"/>
      <c r="PI501" s="160"/>
      <c r="PJ501" s="160"/>
      <c r="PK501" s="160"/>
      <c r="PL501" s="160"/>
      <c r="PM501" s="160"/>
      <c r="PN501" s="160"/>
      <c r="PO501" s="160"/>
      <c r="PP501" s="160"/>
      <c r="PQ501" s="160"/>
      <c r="PR501" s="160"/>
      <c r="PS501" s="160"/>
      <c r="PT501" s="160"/>
      <c r="PU501" s="160"/>
      <c r="PV501" s="160"/>
      <c r="PW501" s="160"/>
      <c r="PX501" s="160"/>
      <c r="PY501" s="160"/>
      <c r="PZ501" s="160"/>
      <c r="QA501" s="160"/>
      <c r="QB501" s="160"/>
      <c r="QC501" s="160"/>
      <c r="QD501" s="160"/>
      <c r="QE501" s="160"/>
      <c r="QF501" s="160"/>
      <c r="QG501" s="160"/>
      <c r="QH501" s="160"/>
      <c r="QI501" s="160"/>
      <c r="QJ501" s="160"/>
      <c r="QK501" s="160"/>
      <c r="QL501" s="160"/>
      <c r="QM501" s="160"/>
      <c r="QN501" s="160"/>
      <c r="QO501" s="160"/>
      <c r="QP501" s="160"/>
      <c r="QQ501" s="160"/>
      <c r="QR501" s="160"/>
      <c r="QS501" s="160"/>
      <c r="QT501" s="160"/>
      <c r="QU501" s="160"/>
      <c r="QV501" s="160"/>
      <c r="QW501" s="160"/>
      <c r="QX501" s="160"/>
      <c r="QY501" s="160"/>
      <c r="QZ501" s="160"/>
      <c r="RA501" s="160"/>
      <c r="RB501" s="160"/>
      <c r="RC501" s="160"/>
      <c r="RD501" s="160"/>
      <c r="RE501" s="160"/>
      <c r="RF501" s="160"/>
      <c r="RG501" s="160"/>
      <c r="RH501" s="160"/>
      <c r="RI501" s="160"/>
      <c r="RJ501" s="160"/>
      <c r="RK501" s="160"/>
      <c r="RL501" s="160"/>
      <c r="RM501" s="160"/>
      <c r="RN501" s="160"/>
      <c r="RO501" s="160"/>
      <c r="RP501" s="160"/>
      <c r="RQ501" s="160"/>
      <c r="RR501" s="160"/>
      <c r="RS501" s="160"/>
      <c r="RT501" s="160"/>
      <c r="RU501" s="160"/>
      <c r="RV501" s="160"/>
      <c r="RW501" s="160"/>
      <c r="RX501" s="160"/>
      <c r="RY501" s="160"/>
      <c r="RZ501" s="160"/>
      <c r="SA501" s="160"/>
      <c r="SB501" s="160"/>
      <c r="SC501" s="160"/>
      <c r="SD501" s="160"/>
      <c r="SE501" s="160"/>
      <c r="SF501" s="160"/>
      <c r="SG501" s="160"/>
      <c r="SH501" s="160"/>
      <c r="SI501" s="160"/>
      <c r="SJ501" s="160"/>
      <c r="SK501" s="160"/>
      <c r="SL501" s="160"/>
      <c r="SM501" s="160"/>
      <c r="SN501" s="160"/>
      <c r="SO501" s="160"/>
      <c r="SP501" s="160"/>
      <c r="SQ501" s="160"/>
      <c r="SR501" s="160"/>
      <c r="SS501" s="160"/>
      <c r="ST501" s="160"/>
      <c r="SU501" s="160"/>
      <c r="SV501" s="160"/>
      <c r="SW501" s="160"/>
      <c r="SX501" s="160"/>
      <c r="SY501" s="160"/>
      <c r="SZ501" s="160"/>
      <c r="TA501" s="160"/>
      <c r="TB501" s="160"/>
      <c r="TC501" s="160"/>
      <c r="TD501" s="160"/>
      <c r="TE501" s="160"/>
      <c r="TF501" s="160"/>
    </row>
    <row r="502" spans="1:526">
      <c r="A502" s="160"/>
      <c r="B502" s="160"/>
      <c r="C502" s="160"/>
      <c r="D502" s="160"/>
      <c r="E502" s="160"/>
      <c r="F502" s="160"/>
      <c r="G502" s="160"/>
      <c r="H502" s="160"/>
      <c r="I502" s="160"/>
      <c r="J502" s="160"/>
      <c r="K502" s="160"/>
      <c r="L502" s="160"/>
      <c r="M502" s="160"/>
      <c r="N502" s="160"/>
      <c r="O502" s="160"/>
      <c r="P502" s="160"/>
      <c r="Q502" s="160"/>
      <c r="R502" s="160"/>
      <c r="S502" s="160"/>
      <c r="T502" s="160"/>
      <c r="U502" s="160"/>
      <c r="V502" s="160"/>
      <c r="W502" s="160"/>
      <c r="X502" s="160"/>
      <c r="Y502" s="160"/>
      <c r="Z502" s="160"/>
      <c r="AA502" s="160"/>
      <c r="AB502" s="160"/>
      <c r="AC502" s="160"/>
      <c r="AD502" s="160"/>
      <c r="AE502" s="160"/>
      <c r="AF502" s="160"/>
      <c r="AG502" s="160"/>
      <c r="AH502" s="160"/>
      <c r="AI502" s="160"/>
      <c r="AJ502" s="160"/>
      <c r="AK502" s="160"/>
      <c r="AL502" s="160"/>
      <c r="AM502" s="160"/>
      <c r="AN502" s="160"/>
      <c r="AO502" s="160"/>
      <c r="AP502" s="160"/>
      <c r="AQ502" s="160"/>
      <c r="AR502" s="160"/>
      <c r="AS502" s="160"/>
      <c r="AT502" s="160"/>
      <c r="AU502" s="160"/>
      <c r="AV502" s="160"/>
      <c r="AW502" s="160"/>
      <c r="AX502" s="160"/>
      <c r="AY502" s="160"/>
      <c r="AZ502" s="160"/>
      <c r="BA502" s="160"/>
      <c r="BB502" s="160"/>
      <c r="BC502" s="160"/>
      <c r="BD502" s="160"/>
      <c r="BE502" s="160"/>
      <c r="BF502" s="160"/>
      <c r="BG502" s="160"/>
      <c r="BH502" s="160"/>
      <c r="BI502" s="160"/>
      <c r="BJ502" s="160"/>
      <c r="BK502" s="160"/>
      <c r="BL502" s="160"/>
      <c r="BM502" s="160"/>
      <c r="BN502" s="160"/>
      <c r="BO502" s="160"/>
      <c r="BP502" s="160"/>
      <c r="BQ502" s="160"/>
      <c r="BR502" s="160"/>
      <c r="BS502" s="160"/>
      <c r="BT502" s="160"/>
      <c r="BU502" s="160"/>
      <c r="BV502" s="160"/>
      <c r="BW502" s="160"/>
      <c r="BX502" s="160"/>
      <c r="BY502" s="160"/>
      <c r="BZ502" s="160"/>
      <c r="CA502" s="160"/>
      <c r="CB502" s="160"/>
      <c r="CC502" s="160"/>
      <c r="CD502" s="160"/>
      <c r="CE502" s="160"/>
      <c r="CF502" s="160"/>
      <c r="CG502" s="160"/>
      <c r="CH502" s="160"/>
      <c r="CI502" s="160"/>
      <c r="CJ502" s="160"/>
      <c r="CK502" s="160"/>
      <c r="CL502" s="160"/>
      <c r="CM502" s="160"/>
      <c r="CN502" s="160"/>
      <c r="CO502" s="160"/>
      <c r="CP502" s="160"/>
      <c r="CQ502" s="160"/>
      <c r="CR502" s="160"/>
      <c r="CS502" s="160"/>
      <c r="CT502" s="160"/>
      <c r="CU502" s="160"/>
      <c r="CV502" s="160"/>
      <c r="CW502" s="160"/>
      <c r="CX502" s="160"/>
      <c r="CY502" s="160"/>
      <c r="CZ502" s="160"/>
      <c r="DA502" s="160"/>
      <c r="DB502" s="160"/>
      <c r="DC502" s="160"/>
      <c r="DD502" s="160"/>
      <c r="DE502" s="160"/>
      <c r="DF502" s="160"/>
      <c r="DG502" s="160"/>
      <c r="DH502" s="160"/>
      <c r="DI502" s="160"/>
      <c r="DJ502" s="160"/>
      <c r="DK502" s="160"/>
      <c r="DL502" s="160"/>
      <c r="DM502" s="160"/>
      <c r="DN502" s="160"/>
      <c r="DO502" s="160"/>
      <c r="DP502" s="160"/>
      <c r="DQ502" s="160"/>
      <c r="DR502" s="160"/>
      <c r="DS502" s="160"/>
      <c r="DT502" s="160"/>
      <c r="DU502" s="160"/>
      <c r="DV502" s="160"/>
      <c r="DW502" s="160"/>
      <c r="DX502" s="160"/>
      <c r="DY502" s="160"/>
      <c r="DZ502" s="160"/>
      <c r="EA502" s="160"/>
      <c r="EB502" s="160"/>
      <c r="EC502" s="160"/>
      <c r="ED502" s="160"/>
      <c r="EE502" s="160"/>
      <c r="EF502" s="160"/>
      <c r="EG502" s="160"/>
      <c r="EH502" s="160"/>
      <c r="EI502" s="160"/>
      <c r="EJ502" s="160"/>
      <c r="EK502" s="160"/>
      <c r="EL502" s="160"/>
      <c r="EM502" s="160"/>
      <c r="EN502" s="160"/>
      <c r="EO502" s="160"/>
      <c r="EP502" s="160"/>
      <c r="EQ502" s="160"/>
      <c r="ER502" s="160"/>
      <c r="ES502" s="160"/>
      <c r="ET502" s="160"/>
      <c r="EU502" s="160"/>
      <c r="EV502" s="160"/>
      <c r="EW502" s="160"/>
      <c r="EX502" s="160"/>
      <c r="EY502" s="160"/>
      <c r="EZ502" s="160"/>
      <c r="FA502" s="160"/>
      <c r="FB502" s="160"/>
      <c r="FC502" s="160"/>
      <c r="FD502" s="160"/>
      <c r="FE502" s="160"/>
      <c r="FF502" s="160"/>
      <c r="FG502" s="160"/>
      <c r="FH502" s="160"/>
      <c r="FI502" s="160"/>
      <c r="FJ502" s="160"/>
      <c r="FK502" s="160"/>
      <c r="FL502" s="160"/>
      <c r="FM502" s="160"/>
      <c r="FN502" s="160"/>
      <c r="FO502" s="160"/>
      <c r="FP502" s="160"/>
      <c r="FQ502" s="160"/>
      <c r="FR502" s="160"/>
      <c r="FS502" s="160"/>
      <c r="FT502" s="160"/>
      <c r="FU502" s="160"/>
      <c r="FV502" s="160"/>
      <c r="FW502" s="160"/>
      <c r="FX502" s="160"/>
      <c r="FY502" s="160"/>
      <c r="FZ502" s="160"/>
      <c r="GA502" s="160"/>
      <c r="GB502" s="160"/>
      <c r="GC502" s="160"/>
      <c r="GD502" s="160"/>
      <c r="GE502" s="160"/>
      <c r="GF502" s="160"/>
      <c r="GG502" s="160"/>
      <c r="GH502" s="160"/>
      <c r="GI502" s="160"/>
      <c r="GJ502" s="160"/>
      <c r="GK502" s="160"/>
      <c r="GL502" s="160"/>
      <c r="GM502" s="160"/>
      <c r="GN502" s="160"/>
      <c r="GO502" s="160"/>
      <c r="GP502" s="160"/>
      <c r="GQ502" s="160"/>
      <c r="GR502" s="160"/>
      <c r="GS502" s="160"/>
      <c r="GT502" s="160"/>
      <c r="GU502" s="160"/>
      <c r="GV502" s="160"/>
      <c r="GW502" s="160"/>
      <c r="GX502" s="160"/>
      <c r="GY502" s="160"/>
      <c r="GZ502" s="160"/>
      <c r="HA502" s="160"/>
      <c r="HB502" s="160"/>
      <c r="HC502" s="160"/>
      <c r="HD502" s="160"/>
      <c r="HE502" s="160"/>
      <c r="HF502" s="160"/>
      <c r="HG502" s="160"/>
      <c r="HH502" s="160"/>
      <c r="HI502" s="160"/>
      <c r="HJ502" s="160"/>
      <c r="HK502" s="160"/>
      <c r="HL502" s="160"/>
      <c r="HM502" s="160"/>
      <c r="HN502" s="160"/>
      <c r="HO502" s="160"/>
      <c r="HP502" s="160"/>
      <c r="HQ502" s="160"/>
      <c r="HR502" s="160"/>
      <c r="HS502" s="160"/>
      <c r="HT502" s="160"/>
      <c r="HU502" s="160"/>
      <c r="HV502" s="160"/>
      <c r="HW502" s="160"/>
      <c r="HX502" s="160"/>
      <c r="HY502" s="160"/>
      <c r="HZ502" s="160"/>
      <c r="IA502" s="160"/>
      <c r="IB502" s="160"/>
      <c r="IC502" s="160"/>
      <c r="ID502" s="160"/>
      <c r="IE502" s="160"/>
      <c r="IF502" s="160"/>
      <c r="IG502" s="160"/>
      <c r="IH502" s="160"/>
      <c r="II502" s="160"/>
      <c r="IJ502" s="160"/>
      <c r="IK502" s="160"/>
      <c r="IL502" s="160"/>
      <c r="IM502" s="160"/>
      <c r="IN502" s="160"/>
      <c r="IO502" s="160"/>
      <c r="IP502" s="160"/>
      <c r="IQ502" s="160"/>
      <c r="IR502" s="160"/>
      <c r="IS502" s="160"/>
      <c r="IT502" s="160"/>
      <c r="IU502" s="160"/>
      <c r="IV502" s="160"/>
      <c r="IW502" s="160"/>
      <c r="IX502" s="160"/>
      <c r="IY502" s="160"/>
      <c r="IZ502" s="160"/>
      <c r="JA502" s="160"/>
      <c r="JB502" s="160"/>
      <c r="JC502" s="160"/>
      <c r="JD502" s="160"/>
      <c r="JE502" s="160"/>
      <c r="JF502" s="160"/>
      <c r="JG502" s="160"/>
      <c r="JH502" s="160"/>
      <c r="JI502" s="160"/>
      <c r="JJ502" s="160"/>
      <c r="JK502" s="160"/>
      <c r="JL502" s="160"/>
      <c r="JM502" s="160"/>
      <c r="JN502" s="160"/>
      <c r="JO502" s="160"/>
      <c r="JP502" s="160"/>
      <c r="JQ502" s="160"/>
      <c r="JR502" s="160"/>
      <c r="JS502" s="160"/>
      <c r="JT502" s="160"/>
      <c r="JU502" s="160"/>
      <c r="JV502" s="160"/>
      <c r="JW502" s="160"/>
      <c r="JX502" s="160"/>
      <c r="JY502" s="160"/>
      <c r="JZ502" s="160"/>
      <c r="KA502" s="160"/>
      <c r="KB502" s="160"/>
      <c r="KC502" s="160"/>
      <c r="KD502" s="160"/>
      <c r="KE502" s="160"/>
      <c r="KF502" s="160"/>
      <c r="KG502" s="160"/>
      <c r="KH502" s="160"/>
      <c r="KI502" s="160"/>
      <c r="KJ502" s="160"/>
      <c r="KK502" s="160"/>
      <c r="KL502" s="160"/>
      <c r="KM502" s="160"/>
      <c r="KN502" s="160"/>
      <c r="KO502" s="160"/>
      <c r="KP502" s="160"/>
      <c r="KQ502" s="160"/>
      <c r="KR502" s="160"/>
      <c r="KS502" s="160"/>
      <c r="KT502" s="160"/>
      <c r="KU502" s="160"/>
      <c r="KV502" s="160"/>
      <c r="KW502" s="160"/>
      <c r="KX502" s="160"/>
      <c r="KY502" s="160"/>
      <c r="KZ502" s="160"/>
      <c r="LA502" s="160"/>
      <c r="LB502" s="160"/>
      <c r="LC502" s="160"/>
      <c r="LD502" s="160"/>
      <c r="LE502" s="160"/>
      <c r="LF502" s="160"/>
      <c r="LG502" s="160"/>
      <c r="LH502" s="160"/>
      <c r="LI502" s="160"/>
      <c r="LJ502" s="160"/>
      <c r="LK502" s="160"/>
      <c r="LL502" s="160"/>
      <c r="LM502" s="160"/>
      <c r="LN502" s="160"/>
      <c r="LO502" s="160"/>
      <c r="LP502" s="160"/>
      <c r="LQ502" s="160"/>
      <c r="LR502" s="160"/>
      <c r="LS502" s="160"/>
      <c r="LT502" s="160"/>
      <c r="LU502" s="160"/>
      <c r="LV502" s="160"/>
      <c r="LW502" s="160"/>
      <c r="LX502" s="160"/>
      <c r="LY502" s="160"/>
      <c r="LZ502" s="160"/>
      <c r="MA502" s="160"/>
      <c r="MB502" s="160"/>
      <c r="MC502" s="160"/>
      <c r="MD502" s="160"/>
      <c r="ME502" s="160"/>
      <c r="MF502" s="160"/>
      <c r="MG502" s="160"/>
      <c r="MH502" s="160"/>
      <c r="MI502" s="160"/>
      <c r="MJ502" s="160"/>
      <c r="MK502" s="160"/>
      <c r="ML502" s="160"/>
      <c r="MM502" s="160"/>
      <c r="MN502" s="160"/>
      <c r="MO502" s="160"/>
      <c r="MP502" s="160"/>
      <c r="MQ502" s="160"/>
      <c r="MR502" s="160"/>
      <c r="MS502" s="160"/>
      <c r="MT502" s="160"/>
      <c r="MU502" s="160"/>
      <c r="MV502" s="160"/>
      <c r="MW502" s="160"/>
      <c r="MX502" s="160"/>
      <c r="MY502" s="160"/>
      <c r="MZ502" s="160"/>
      <c r="NA502" s="160"/>
      <c r="NB502" s="160"/>
      <c r="NC502" s="160"/>
      <c r="ND502" s="160"/>
      <c r="NE502" s="160"/>
      <c r="NF502" s="160"/>
      <c r="NG502" s="160"/>
      <c r="NH502" s="160"/>
      <c r="NI502" s="160"/>
      <c r="NJ502" s="160"/>
      <c r="NK502" s="160"/>
      <c r="NL502" s="160"/>
      <c r="NM502" s="160"/>
      <c r="NN502" s="160"/>
      <c r="NO502" s="160"/>
      <c r="NP502" s="160"/>
      <c r="NQ502" s="160"/>
      <c r="NR502" s="160"/>
      <c r="NS502" s="160"/>
      <c r="NT502" s="160"/>
      <c r="NU502" s="160"/>
      <c r="NV502" s="160"/>
      <c r="NW502" s="160"/>
      <c r="NX502" s="160"/>
      <c r="NY502" s="160"/>
      <c r="NZ502" s="160"/>
      <c r="OA502" s="160"/>
      <c r="OB502" s="160"/>
      <c r="OC502" s="160"/>
      <c r="OD502" s="160"/>
      <c r="OE502" s="160"/>
      <c r="OF502" s="160"/>
      <c r="OG502" s="160"/>
      <c r="OH502" s="160"/>
      <c r="OI502" s="160"/>
      <c r="OJ502" s="160"/>
      <c r="OK502" s="160"/>
      <c r="OL502" s="160"/>
      <c r="OM502" s="160"/>
      <c r="ON502" s="160"/>
      <c r="OO502" s="160"/>
      <c r="OP502" s="160"/>
      <c r="OQ502" s="160"/>
      <c r="OR502" s="160"/>
      <c r="OS502" s="160"/>
      <c r="OT502" s="160"/>
      <c r="OU502" s="160"/>
      <c r="OV502" s="160"/>
      <c r="OW502" s="160"/>
      <c r="OX502" s="160"/>
      <c r="OY502" s="160"/>
      <c r="OZ502" s="160"/>
      <c r="PA502" s="160"/>
      <c r="PB502" s="160"/>
      <c r="PC502" s="160"/>
      <c r="PD502" s="160"/>
      <c r="PE502" s="160"/>
      <c r="PF502" s="160"/>
      <c r="PG502" s="160"/>
      <c r="PH502" s="160"/>
      <c r="PI502" s="160"/>
      <c r="PJ502" s="160"/>
      <c r="PK502" s="160"/>
      <c r="PL502" s="160"/>
      <c r="PM502" s="160"/>
      <c r="PN502" s="160"/>
      <c r="PO502" s="160"/>
      <c r="PP502" s="160"/>
      <c r="PQ502" s="160"/>
      <c r="PR502" s="160"/>
      <c r="PS502" s="160"/>
      <c r="PT502" s="160"/>
      <c r="PU502" s="160"/>
      <c r="PV502" s="160"/>
      <c r="PW502" s="160"/>
      <c r="PX502" s="160"/>
      <c r="PY502" s="160"/>
      <c r="PZ502" s="160"/>
      <c r="QA502" s="160"/>
      <c r="QB502" s="160"/>
      <c r="QC502" s="160"/>
      <c r="QD502" s="160"/>
      <c r="QE502" s="160"/>
      <c r="QF502" s="160"/>
      <c r="QG502" s="160"/>
      <c r="QH502" s="160"/>
      <c r="QI502" s="160"/>
      <c r="QJ502" s="160"/>
      <c r="QK502" s="160"/>
      <c r="QL502" s="160"/>
      <c r="QM502" s="160"/>
      <c r="QN502" s="160"/>
      <c r="QO502" s="160"/>
      <c r="QP502" s="160"/>
      <c r="QQ502" s="160"/>
      <c r="QR502" s="160"/>
      <c r="QS502" s="160"/>
      <c r="QT502" s="160"/>
      <c r="QU502" s="160"/>
      <c r="QV502" s="160"/>
      <c r="QW502" s="160"/>
      <c r="QX502" s="160"/>
      <c r="QY502" s="160"/>
      <c r="QZ502" s="160"/>
      <c r="RA502" s="160"/>
      <c r="RB502" s="160"/>
      <c r="RC502" s="160"/>
      <c r="RD502" s="160"/>
      <c r="RE502" s="160"/>
      <c r="RF502" s="160"/>
      <c r="RG502" s="160"/>
      <c r="RH502" s="160"/>
      <c r="RI502" s="160"/>
      <c r="RJ502" s="160"/>
      <c r="RK502" s="160"/>
      <c r="RL502" s="160"/>
      <c r="RM502" s="160"/>
      <c r="RN502" s="160"/>
      <c r="RO502" s="160"/>
      <c r="RP502" s="160"/>
      <c r="RQ502" s="160"/>
      <c r="RR502" s="160"/>
      <c r="RS502" s="160"/>
      <c r="RT502" s="160"/>
      <c r="RU502" s="160"/>
      <c r="RV502" s="160"/>
      <c r="RW502" s="160"/>
      <c r="RX502" s="160"/>
      <c r="RY502" s="160"/>
      <c r="RZ502" s="160"/>
      <c r="SA502" s="160"/>
      <c r="SB502" s="160"/>
      <c r="SC502" s="160"/>
      <c r="SD502" s="160"/>
      <c r="SE502" s="160"/>
      <c r="SF502" s="160"/>
      <c r="SG502" s="160"/>
      <c r="SH502" s="160"/>
      <c r="SI502" s="160"/>
      <c r="SJ502" s="160"/>
      <c r="SK502" s="160"/>
      <c r="SL502" s="160"/>
      <c r="SM502" s="160"/>
      <c r="SN502" s="160"/>
      <c r="SO502" s="160"/>
      <c r="SP502" s="160"/>
      <c r="SQ502" s="160"/>
      <c r="SR502" s="160"/>
      <c r="SS502" s="160"/>
      <c r="ST502" s="160"/>
      <c r="SU502" s="160"/>
      <c r="SV502" s="160"/>
      <c r="SW502" s="160"/>
      <c r="SX502" s="160"/>
      <c r="SY502" s="160"/>
      <c r="SZ502" s="160"/>
      <c r="TA502" s="160"/>
      <c r="TB502" s="160"/>
      <c r="TC502" s="160"/>
      <c r="TD502" s="160"/>
      <c r="TE502" s="160"/>
      <c r="TF502" s="160"/>
    </row>
    <row r="503" spans="1:526">
      <c r="A503" s="160"/>
      <c r="B503" s="160"/>
      <c r="C503" s="160"/>
      <c r="D503" s="160"/>
      <c r="E503" s="160"/>
      <c r="F503" s="160"/>
      <c r="G503" s="160"/>
      <c r="H503" s="160"/>
      <c r="I503" s="160"/>
      <c r="J503" s="160"/>
      <c r="K503" s="160"/>
      <c r="L503" s="160"/>
      <c r="M503" s="160"/>
      <c r="N503" s="160"/>
      <c r="O503" s="160"/>
      <c r="P503" s="160"/>
      <c r="Q503" s="160"/>
      <c r="R503" s="160"/>
      <c r="S503" s="160"/>
      <c r="T503" s="160"/>
      <c r="U503" s="160"/>
      <c r="V503" s="160"/>
      <c r="W503" s="160"/>
      <c r="X503" s="160"/>
      <c r="Y503" s="160"/>
      <c r="Z503" s="160"/>
      <c r="AA503" s="160"/>
      <c r="AB503" s="160"/>
      <c r="AC503" s="160"/>
      <c r="AD503" s="160"/>
      <c r="AE503" s="160"/>
      <c r="AF503" s="160"/>
      <c r="AG503" s="160"/>
      <c r="AH503" s="160"/>
      <c r="AI503" s="160"/>
      <c r="AJ503" s="160"/>
      <c r="AK503" s="160"/>
      <c r="AL503" s="160"/>
      <c r="AM503" s="160"/>
      <c r="AN503" s="160"/>
      <c r="AO503" s="160"/>
      <c r="AP503" s="160"/>
      <c r="AQ503" s="160"/>
      <c r="AR503" s="160"/>
      <c r="AS503" s="160"/>
      <c r="AT503" s="160"/>
      <c r="AU503" s="160"/>
      <c r="AV503" s="160"/>
      <c r="AW503" s="160"/>
      <c r="AX503" s="160"/>
      <c r="AY503" s="160"/>
      <c r="AZ503" s="160"/>
      <c r="BA503" s="160"/>
      <c r="BB503" s="160"/>
      <c r="BC503" s="160"/>
      <c r="BD503" s="160"/>
      <c r="BE503" s="160"/>
      <c r="BF503" s="160"/>
      <c r="BG503" s="160"/>
      <c r="BH503" s="160"/>
      <c r="BI503" s="160"/>
      <c r="BJ503" s="160"/>
      <c r="BK503" s="160"/>
      <c r="BL503" s="160"/>
      <c r="BM503" s="160"/>
      <c r="BN503" s="160"/>
      <c r="BO503" s="160"/>
      <c r="BP503" s="160"/>
      <c r="BQ503" s="160"/>
      <c r="BR503" s="160"/>
      <c r="BS503" s="160"/>
      <c r="BT503" s="160"/>
      <c r="BU503" s="160"/>
      <c r="BV503" s="160"/>
      <c r="BW503" s="160"/>
      <c r="BX503" s="160"/>
      <c r="BY503" s="160"/>
      <c r="BZ503" s="160"/>
      <c r="CA503" s="160"/>
      <c r="CB503" s="160"/>
      <c r="CC503" s="160"/>
      <c r="CD503" s="160"/>
      <c r="CE503" s="160"/>
      <c r="CF503" s="160"/>
      <c r="CG503" s="160"/>
      <c r="CH503" s="160"/>
      <c r="CI503" s="160"/>
      <c r="CJ503" s="160"/>
      <c r="CK503" s="160"/>
      <c r="CL503" s="160"/>
      <c r="CM503" s="160"/>
      <c r="CN503" s="160"/>
      <c r="CO503" s="160"/>
      <c r="CP503" s="160"/>
      <c r="CQ503" s="160"/>
      <c r="CR503" s="160"/>
      <c r="CS503" s="160"/>
      <c r="CT503" s="160"/>
      <c r="CU503" s="160"/>
      <c r="CV503" s="160"/>
      <c r="CW503" s="160"/>
      <c r="CX503" s="160"/>
      <c r="CY503" s="160"/>
      <c r="CZ503" s="160"/>
      <c r="DA503" s="160"/>
      <c r="DB503" s="160"/>
      <c r="DC503" s="160"/>
      <c r="DD503" s="160"/>
      <c r="DE503" s="160"/>
      <c r="DF503" s="160"/>
      <c r="DG503" s="160"/>
      <c r="DH503" s="160"/>
      <c r="DI503" s="160"/>
      <c r="DJ503" s="160"/>
      <c r="DK503" s="160"/>
      <c r="DL503" s="160"/>
      <c r="DM503" s="160"/>
      <c r="DN503" s="160"/>
      <c r="DO503" s="160"/>
      <c r="DP503" s="160"/>
      <c r="DQ503" s="160"/>
      <c r="DR503" s="160"/>
      <c r="DS503" s="160"/>
      <c r="DT503" s="160"/>
      <c r="DU503" s="160"/>
      <c r="DV503" s="160"/>
      <c r="DW503" s="160"/>
      <c r="DX503" s="160"/>
      <c r="DY503" s="160"/>
      <c r="DZ503" s="160"/>
      <c r="EA503" s="160"/>
      <c r="EB503" s="160"/>
      <c r="EC503" s="160"/>
      <c r="ED503" s="160"/>
      <c r="EE503" s="160"/>
      <c r="EF503" s="160"/>
      <c r="EG503" s="160"/>
      <c r="EH503" s="160"/>
      <c r="EI503" s="160"/>
      <c r="EJ503" s="160"/>
      <c r="EK503" s="160"/>
      <c r="EL503" s="160"/>
      <c r="EM503" s="160"/>
      <c r="EN503" s="160"/>
      <c r="EO503" s="160"/>
      <c r="EP503" s="160"/>
      <c r="EQ503" s="160"/>
      <c r="ER503" s="160"/>
      <c r="ES503" s="160"/>
      <c r="ET503" s="160"/>
      <c r="EU503" s="160"/>
      <c r="EV503" s="160"/>
      <c r="EW503" s="160"/>
      <c r="EX503" s="160"/>
      <c r="EY503" s="160"/>
      <c r="EZ503" s="160"/>
      <c r="FA503" s="160"/>
      <c r="FB503" s="160"/>
      <c r="FC503" s="160"/>
      <c r="FD503" s="160"/>
      <c r="FE503" s="160"/>
      <c r="FF503" s="160"/>
      <c r="FG503" s="160"/>
      <c r="FH503" s="160"/>
      <c r="FI503" s="160"/>
      <c r="FJ503" s="160"/>
      <c r="FK503" s="160"/>
      <c r="FL503" s="160"/>
      <c r="FM503" s="160"/>
      <c r="FN503" s="160"/>
      <c r="FO503" s="160"/>
      <c r="FP503" s="160"/>
      <c r="FQ503" s="160"/>
      <c r="FR503" s="160"/>
      <c r="FS503" s="160"/>
      <c r="FT503" s="160"/>
      <c r="FU503" s="160"/>
      <c r="FV503" s="160"/>
      <c r="FW503" s="160"/>
      <c r="FX503" s="160"/>
      <c r="FY503" s="160"/>
      <c r="FZ503" s="160"/>
      <c r="GA503" s="160"/>
      <c r="GB503" s="160"/>
      <c r="GC503" s="160"/>
      <c r="GD503" s="160"/>
      <c r="GE503" s="160"/>
      <c r="GF503" s="160"/>
      <c r="GG503" s="160"/>
      <c r="GH503" s="160"/>
      <c r="GI503" s="160"/>
      <c r="GJ503" s="160"/>
      <c r="GK503" s="160"/>
      <c r="GL503" s="160"/>
      <c r="GM503" s="160"/>
      <c r="GN503" s="160"/>
      <c r="GO503" s="160"/>
      <c r="GP503" s="160"/>
      <c r="GQ503" s="160"/>
      <c r="GR503" s="160"/>
      <c r="GS503" s="160"/>
      <c r="GT503" s="160"/>
      <c r="GU503" s="160"/>
      <c r="GV503" s="160"/>
      <c r="GW503" s="160"/>
      <c r="GX503" s="160"/>
      <c r="GY503" s="160"/>
      <c r="GZ503" s="160"/>
      <c r="HA503" s="160"/>
      <c r="HB503" s="160"/>
      <c r="HC503" s="160"/>
      <c r="HD503" s="160"/>
      <c r="HE503" s="160"/>
      <c r="HF503" s="160"/>
      <c r="HG503" s="160"/>
      <c r="HH503" s="160"/>
      <c r="HI503" s="160"/>
      <c r="HJ503" s="160"/>
      <c r="HK503" s="160"/>
      <c r="HL503" s="160"/>
      <c r="HM503" s="160"/>
      <c r="HN503" s="160"/>
      <c r="HO503" s="160"/>
      <c r="HP503" s="160"/>
      <c r="HQ503" s="160"/>
      <c r="HR503" s="160"/>
      <c r="HS503" s="160"/>
      <c r="HT503" s="160"/>
      <c r="HU503" s="160"/>
      <c r="HV503" s="160"/>
      <c r="HW503" s="160"/>
      <c r="HX503" s="160"/>
      <c r="HY503" s="160"/>
      <c r="HZ503" s="160"/>
      <c r="IA503" s="160"/>
      <c r="IB503" s="160"/>
      <c r="IC503" s="160"/>
      <c r="ID503" s="160"/>
      <c r="IE503" s="160"/>
      <c r="IF503" s="160"/>
      <c r="IG503" s="160"/>
      <c r="IH503" s="160"/>
      <c r="II503" s="160"/>
      <c r="IJ503" s="160"/>
      <c r="IK503" s="160"/>
      <c r="IL503" s="160"/>
      <c r="IM503" s="160"/>
      <c r="IN503" s="160"/>
      <c r="IO503" s="160"/>
      <c r="IP503" s="160"/>
      <c r="IQ503" s="160"/>
      <c r="IR503" s="160"/>
      <c r="IS503" s="160"/>
      <c r="IT503" s="160"/>
      <c r="IU503" s="160"/>
      <c r="IV503" s="160"/>
      <c r="IW503" s="160"/>
      <c r="IX503" s="160"/>
      <c r="IY503" s="160"/>
      <c r="IZ503" s="160"/>
      <c r="JA503" s="160"/>
      <c r="JB503" s="160"/>
      <c r="JC503" s="160"/>
      <c r="JD503" s="160"/>
      <c r="JE503" s="160"/>
      <c r="JF503" s="160"/>
      <c r="JG503" s="160"/>
      <c r="JH503" s="160"/>
      <c r="JI503" s="160"/>
      <c r="JJ503" s="160"/>
      <c r="JK503" s="160"/>
      <c r="JL503" s="160"/>
      <c r="JM503" s="160"/>
      <c r="JN503" s="160"/>
      <c r="JO503" s="160"/>
      <c r="JP503" s="160"/>
      <c r="JQ503" s="160"/>
      <c r="JR503" s="160"/>
      <c r="JS503" s="160"/>
      <c r="JT503" s="160"/>
      <c r="JU503" s="160"/>
      <c r="JV503" s="160"/>
      <c r="JW503" s="160"/>
      <c r="JX503" s="160"/>
      <c r="JY503" s="160"/>
      <c r="JZ503" s="160"/>
      <c r="KA503" s="160"/>
      <c r="KB503" s="160"/>
      <c r="KC503" s="160"/>
      <c r="KD503" s="160"/>
      <c r="KE503" s="160"/>
      <c r="KF503" s="160"/>
      <c r="KG503" s="160"/>
      <c r="KH503" s="160"/>
      <c r="KI503" s="160"/>
      <c r="KJ503" s="160"/>
      <c r="KK503" s="160"/>
      <c r="KL503" s="160"/>
      <c r="KM503" s="160"/>
      <c r="KN503" s="160"/>
      <c r="KO503" s="160"/>
      <c r="KP503" s="160"/>
      <c r="KQ503" s="160"/>
      <c r="KR503" s="160"/>
      <c r="KS503" s="160"/>
      <c r="KT503" s="160"/>
      <c r="KU503" s="160"/>
      <c r="KV503" s="160"/>
      <c r="KW503" s="160"/>
      <c r="KX503" s="160"/>
      <c r="KY503" s="160"/>
      <c r="KZ503" s="160"/>
      <c r="LA503" s="160"/>
      <c r="LB503" s="160"/>
      <c r="LC503" s="160"/>
      <c r="LD503" s="160"/>
      <c r="LE503" s="160"/>
      <c r="LF503" s="160"/>
      <c r="LG503" s="160"/>
      <c r="LH503" s="160"/>
      <c r="LI503" s="160"/>
      <c r="LJ503" s="160"/>
      <c r="LK503" s="160"/>
      <c r="LL503" s="160"/>
      <c r="LM503" s="160"/>
      <c r="LN503" s="160"/>
      <c r="LO503" s="160"/>
      <c r="LP503" s="160"/>
      <c r="LQ503" s="160"/>
      <c r="LR503" s="160"/>
      <c r="LS503" s="160"/>
      <c r="LT503" s="160"/>
      <c r="LU503" s="160"/>
      <c r="LV503" s="160"/>
      <c r="LW503" s="160"/>
      <c r="LX503" s="160"/>
      <c r="LY503" s="160"/>
      <c r="LZ503" s="160"/>
      <c r="MA503" s="160"/>
      <c r="MB503" s="160"/>
      <c r="MC503" s="160"/>
      <c r="MD503" s="160"/>
      <c r="ME503" s="160"/>
      <c r="MF503" s="160"/>
      <c r="MG503" s="160"/>
      <c r="MH503" s="160"/>
      <c r="MI503" s="160"/>
      <c r="MJ503" s="160"/>
      <c r="MK503" s="160"/>
      <c r="ML503" s="160"/>
      <c r="MM503" s="160"/>
      <c r="MN503" s="160"/>
      <c r="MO503" s="160"/>
      <c r="MP503" s="160"/>
      <c r="MQ503" s="160"/>
      <c r="MR503" s="160"/>
      <c r="MS503" s="160"/>
      <c r="MT503" s="160"/>
      <c r="MU503" s="160"/>
      <c r="MV503" s="160"/>
      <c r="MW503" s="160"/>
      <c r="MX503" s="160"/>
      <c r="MY503" s="160"/>
      <c r="MZ503" s="160"/>
      <c r="NA503" s="160"/>
      <c r="NB503" s="160"/>
      <c r="NC503" s="160"/>
      <c r="ND503" s="160"/>
      <c r="NE503" s="160"/>
      <c r="NF503" s="160"/>
      <c r="NG503" s="160"/>
      <c r="NH503" s="160"/>
      <c r="NI503" s="160"/>
      <c r="NJ503" s="160"/>
      <c r="NK503" s="160"/>
      <c r="NL503" s="160"/>
      <c r="NM503" s="160"/>
      <c r="NN503" s="160"/>
      <c r="NO503" s="160"/>
      <c r="NP503" s="160"/>
      <c r="NQ503" s="160"/>
      <c r="NR503" s="160"/>
      <c r="NS503" s="160"/>
      <c r="NT503" s="160"/>
      <c r="NU503" s="160"/>
      <c r="NV503" s="160"/>
      <c r="NW503" s="160"/>
      <c r="NX503" s="160"/>
      <c r="NY503" s="160"/>
      <c r="NZ503" s="160"/>
      <c r="OA503" s="160"/>
      <c r="OB503" s="160"/>
      <c r="OC503" s="160"/>
      <c r="OD503" s="160"/>
      <c r="OE503" s="160"/>
      <c r="OF503" s="160"/>
      <c r="OG503" s="160"/>
      <c r="OH503" s="160"/>
      <c r="OI503" s="160"/>
      <c r="OJ503" s="160"/>
      <c r="OK503" s="160"/>
      <c r="OL503" s="160"/>
      <c r="OM503" s="160"/>
      <c r="ON503" s="160"/>
      <c r="OO503" s="160"/>
      <c r="OP503" s="160"/>
      <c r="OQ503" s="160"/>
      <c r="OR503" s="160"/>
      <c r="OS503" s="160"/>
      <c r="OT503" s="160"/>
      <c r="OU503" s="160"/>
      <c r="OV503" s="160"/>
      <c r="OW503" s="160"/>
      <c r="OX503" s="160"/>
      <c r="OY503" s="160"/>
      <c r="OZ503" s="160"/>
      <c r="PA503" s="160"/>
      <c r="PB503" s="160"/>
      <c r="PC503" s="160"/>
      <c r="PD503" s="160"/>
      <c r="PE503" s="160"/>
      <c r="PF503" s="160"/>
      <c r="PG503" s="160"/>
      <c r="PH503" s="160"/>
      <c r="PI503" s="160"/>
      <c r="PJ503" s="160"/>
      <c r="PK503" s="160"/>
      <c r="PL503" s="160"/>
      <c r="PM503" s="160"/>
      <c r="PN503" s="160"/>
      <c r="PO503" s="160"/>
      <c r="PP503" s="160"/>
      <c r="PQ503" s="160"/>
      <c r="PR503" s="160"/>
      <c r="PS503" s="160"/>
      <c r="PT503" s="160"/>
      <c r="PU503" s="160"/>
      <c r="PV503" s="160"/>
      <c r="PW503" s="160"/>
      <c r="PX503" s="160"/>
      <c r="PY503" s="160"/>
      <c r="PZ503" s="160"/>
      <c r="QA503" s="160"/>
      <c r="QB503" s="160"/>
      <c r="QC503" s="160"/>
      <c r="QD503" s="160"/>
      <c r="QE503" s="160"/>
      <c r="QF503" s="160"/>
      <c r="QG503" s="160"/>
      <c r="QH503" s="160"/>
      <c r="QI503" s="160"/>
      <c r="QJ503" s="160"/>
      <c r="QK503" s="160"/>
      <c r="QL503" s="160"/>
      <c r="QM503" s="160"/>
      <c r="QN503" s="160"/>
      <c r="QO503" s="160"/>
      <c r="QP503" s="160"/>
      <c r="QQ503" s="160"/>
      <c r="QR503" s="160"/>
      <c r="QS503" s="160"/>
      <c r="QT503" s="160"/>
      <c r="QU503" s="160"/>
      <c r="QV503" s="160"/>
      <c r="QW503" s="160"/>
      <c r="QX503" s="160"/>
      <c r="QY503" s="160"/>
      <c r="QZ503" s="160"/>
      <c r="RA503" s="160"/>
      <c r="RB503" s="160"/>
      <c r="RC503" s="160"/>
      <c r="RD503" s="160"/>
      <c r="RE503" s="160"/>
      <c r="RF503" s="160"/>
      <c r="RG503" s="160"/>
      <c r="RH503" s="160"/>
      <c r="RI503" s="160"/>
      <c r="RJ503" s="160"/>
      <c r="RK503" s="160"/>
      <c r="RL503" s="160"/>
      <c r="RM503" s="160"/>
      <c r="RN503" s="160"/>
      <c r="RO503" s="160"/>
      <c r="RP503" s="160"/>
      <c r="RQ503" s="160"/>
      <c r="RR503" s="160"/>
      <c r="RS503" s="160"/>
      <c r="RT503" s="160"/>
      <c r="RU503" s="160"/>
      <c r="RV503" s="160"/>
      <c r="RW503" s="160"/>
      <c r="RX503" s="160"/>
      <c r="RY503" s="160"/>
      <c r="RZ503" s="160"/>
      <c r="SA503" s="160"/>
      <c r="SB503" s="160"/>
      <c r="SC503" s="160"/>
      <c r="SD503" s="160"/>
      <c r="SE503" s="160"/>
      <c r="SF503" s="160"/>
      <c r="SG503" s="160"/>
      <c r="SH503" s="160"/>
      <c r="SI503" s="160"/>
      <c r="SJ503" s="160"/>
      <c r="SK503" s="160"/>
      <c r="SL503" s="160"/>
      <c r="SM503" s="160"/>
      <c r="SN503" s="160"/>
      <c r="SO503" s="160"/>
      <c r="SP503" s="160"/>
      <c r="SQ503" s="160"/>
      <c r="SR503" s="160"/>
      <c r="SS503" s="160"/>
      <c r="ST503" s="160"/>
      <c r="SU503" s="160"/>
      <c r="SV503" s="160"/>
      <c r="SW503" s="160"/>
      <c r="SX503" s="160"/>
      <c r="SY503" s="160"/>
      <c r="SZ503" s="160"/>
      <c r="TA503" s="160"/>
      <c r="TB503" s="160"/>
      <c r="TC503" s="160"/>
      <c r="TD503" s="160"/>
      <c r="TE503" s="160"/>
      <c r="TF503" s="160"/>
    </row>
    <row r="504" spans="1:526">
      <c r="A504" s="160"/>
      <c r="B504" s="160"/>
      <c r="C504" s="160"/>
      <c r="D504" s="160"/>
      <c r="E504" s="160"/>
      <c r="F504" s="160"/>
      <c r="G504" s="160"/>
      <c r="H504" s="160"/>
      <c r="I504" s="160"/>
      <c r="J504" s="160"/>
      <c r="K504" s="160"/>
      <c r="L504" s="160"/>
      <c r="M504" s="160"/>
      <c r="N504" s="160"/>
      <c r="O504" s="160"/>
      <c r="P504" s="160"/>
      <c r="Q504" s="160"/>
      <c r="R504" s="160"/>
      <c r="S504" s="160"/>
      <c r="T504" s="160"/>
      <c r="U504" s="160"/>
      <c r="V504" s="160"/>
      <c r="W504" s="160"/>
      <c r="X504" s="160"/>
      <c r="Y504" s="160"/>
      <c r="Z504" s="160"/>
      <c r="AA504" s="160"/>
      <c r="AB504" s="160"/>
      <c r="AC504" s="160"/>
      <c r="AD504" s="160"/>
      <c r="AE504" s="160"/>
      <c r="AF504" s="160"/>
      <c r="AG504" s="160"/>
      <c r="AH504" s="160"/>
      <c r="AI504" s="160"/>
      <c r="AJ504" s="160"/>
      <c r="AK504" s="160"/>
      <c r="AL504" s="160"/>
      <c r="AM504" s="160"/>
      <c r="AN504" s="160"/>
      <c r="AO504" s="160"/>
      <c r="AP504" s="160"/>
      <c r="AQ504" s="160"/>
      <c r="AR504" s="160"/>
      <c r="AS504" s="160"/>
      <c r="AT504" s="160"/>
      <c r="AU504" s="160"/>
      <c r="AV504" s="160"/>
      <c r="AW504" s="160"/>
      <c r="AX504" s="160"/>
      <c r="AY504" s="160"/>
      <c r="AZ504" s="160"/>
      <c r="BA504" s="160"/>
      <c r="BB504" s="160"/>
      <c r="BC504" s="160"/>
      <c r="BD504" s="160"/>
      <c r="BE504" s="160"/>
      <c r="BF504" s="160"/>
      <c r="BG504" s="160"/>
      <c r="BH504" s="160"/>
      <c r="BI504" s="160"/>
      <c r="BJ504" s="160"/>
      <c r="BK504" s="160"/>
      <c r="BL504" s="160"/>
      <c r="BM504" s="160"/>
      <c r="BN504" s="160"/>
      <c r="BO504" s="160"/>
      <c r="BP504" s="160"/>
      <c r="BQ504" s="160"/>
      <c r="BR504" s="160"/>
      <c r="BS504" s="160"/>
      <c r="BT504" s="160"/>
      <c r="BU504" s="160"/>
      <c r="BV504" s="160"/>
      <c r="BW504" s="160"/>
      <c r="BX504" s="160"/>
      <c r="BY504" s="160"/>
      <c r="BZ504" s="160"/>
      <c r="CA504" s="160"/>
      <c r="CB504" s="160"/>
      <c r="CC504" s="160"/>
      <c r="CD504" s="160"/>
      <c r="CE504" s="160"/>
      <c r="CF504" s="160"/>
      <c r="CG504" s="160"/>
      <c r="CH504" s="160"/>
      <c r="CI504" s="160"/>
      <c r="CJ504" s="160"/>
      <c r="CK504" s="160"/>
      <c r="CL504" s="160"/>
      <c r="CM504" s="160"/>
      <c r="CN504" s="160"/>
      <c r="CO504" s="160"/>
      <c r="CP504" s="160"/>
      <c r="CQ504" s="160"/>
      <c r="CR504" s="160"/>
      <c r="CS504" s="160"/>
      <c r="CT504" s="160"/>
      <c r="CU504" s="160"/>
      <c r="CV504" s="160"/>
      <c r="CW504" s="160"/>
      <c r="CX504" s="160"/>
      <c r="CY504" s="160"/>
      <c r="CZ504" s="160"/>
      <c r="DA504" s="160"/>
      <c r="DB504" s="160"/>
      <c r="DC504" s="160"/>
      <c r="DD504" s="160"/>
      <c r="DE504" s="160"/>
      <c r="DF504" s="160"/>
      <c r="DG504" s="160"/>
      <c r="DH504" s="160"/>
      <c r="DI504" s="160"/>
      <c r="DJ504" s="160"/>
      <c r="DK504" s="160"/>
      <c r="DL504" s="160"/>
      <c r="DM504" s="160"/>
      <c r="DN504" s="160"/>
      <c r="DO504" s="160"/>
      <c r="DP504" s="160"/>
      <c r="DQ504" s="160"/>
      <c r="DR504" s="160"/>
      <c r="DS504" s="160"/>
      <c r="DT504" s="160"/>
      <c r="DU504" s="160"/>
      <c r="DV504" s="160"/>
      <c r="DW504" s="160"/>
      <c r="DX504" s="160"/>
      <c r="DY504" s="160"/>
      <c r="DZ504" s="160"/>
      <c r="EA504" s="160"/>
      <c r="EB504" s="160"/>
      <c r="EC504" s="160"/>
      <c r="ED504" s="160"/>
      <c r="EE504" s="160"/>
      <c r="EF504" s="160"/>
      <c r="EG504" s="160"/>
      <c r="EH504" s="160"/>
      <c r="EI504" s="160"/>
      <c r="EJ504" s="160"/>
      <c r="EK504" s="160"/>
      <c r="EL504" s="160"/>
      <c r="EM504" s="160"/>
      <c r="EN504" s="160"/>
      <c r="EO504" s="160"/>
      <c r="EP504" s="160"/>
      <c r="EQ504" s="160"/>
      <c r="ER504" s="160"/>
      <c r="ES504" s="160"/>
      <c r="ET504" s="160"/>
      <c r="EU504" s="160"/>
      <c r="EV504" s="160"/>
      <c r="EW504" s="160"/>
      <c r="EX504" s="160"/>
      <c r="EY504" s="160"/>
      <c r="EZ504" s="160"/>
      <c r="FA504" s="160"/>
      <c r="FB504" s="160"/>
      <c r="FC504" s="160"/>
      <c r="FD504" s="160"/>
      <c r="FE504" s="160"/>
      <c r="FF504" s="160"/>
      <c r="FG504" s="160"/>
      <c r="FH504" s="160"/>
      <c r="FI504" s="160"/>
      <c r="FJ504" s="160"/>
      <c r="FK504" s="160"/>
      <c r="FL504" s="160"/>
      <c r="FM504" s="160"/>
      <c r="FN504" s="160"/>
      <c r="FO504" s="160"/>
      <c r="FP504" s="160"/>
      <c r="FQ504" s="160"/>
      <c r="FR504" s="160"/>
      <c r="FS504" s="160"/>
      <c r="FT504" s="160"/>
      <c r="FU504" s="160"/>
      <c r="FV504" s="160"/>
      <c r="FW504" s="160"/>
      <c r="FX504" s="160"/>
      <c r="FY504" s="160"/>
      <c r="FZ504" s="160"/>
      <c r="GA504" s="160"/>
      <c r="GB504" s="160"/>
      <c r="GC504" s="160"/>
      <c r="GD504" s="160"/>
      <c r="GE504" s="160"/>
      <c r="GF504" s="160"/>
      <c r="GG504" s="160"/>
      <c r="GH504" s="160"/>
      <c r="GI504" s="160"/>
      <c r="GJ504" s="160"/>
      <c r="GK504" s="160"/>
      <c r="GL504" s="160"/>
      <c r="GM504" s="160"/>
      <c r="GN504" s="160"/>
      <c r="GO504" s="160"/>
      <c r="GP504" s="160"/>
      <c r="GQ504" s="160"/>
      <c r="GR504" s="160"/>
      <c r="GS504" s="160"/>
      <c r="GT504" s="160"/>
      <c r="GU504" s="160"/>
      <c r="GV504" s="160"/>
      <c r="GW504" s="160"/>
      <c r="GX504" s="160"/>
      <c r="GY504" s="160"/>
      <c r="GZ504" s="160"/>
      <c r="HA504" s="160"/>
      <c r="HB504" s="160"/>
      <c r="HC504" s="160"/>
      <c r="HD504" s="160"/>
      <c r="HE504" s="160"/>
      <c r="HF504" s="160"/>
      <c r="HG504" s="160"/>
      <c r="HH504" s="160"/>
      <c r="HI504" s="160"/>
      <c r="HJ504" s="160"/>
      <c r="HK504" s="160"/>
      <c r="HL504" s="160"/>
      <c r="HM504" s="160"/>
      <c r="HN504" s="160"/>
      <c r="HO504" s="160"/>
      <c r="HP504" s="160"/>
      <c r="HQ504" s="160"/>
      <c r="HR504" s="160"/>
      <c r="HS504" s="160"/>
      <c r="HT504" s="160"/>
      <c r="HU504" s="160"/>
      <c r="HV504" s="160"/>
      <c r="HW504" s="160"/>
      <c r="HX504" s="160"/>
      <c r="HY504" s="160"/>
      <c r="HZ504" s="160"/>
      <c r="IA504" s="160"/>
      <c r="IB504" s="160"/>
      <c r="IC504" s="160"/>
      <c r="ID504" s="160"/>
      <c r="IE504" s="160"/>
      <c r="IF504" s="160"/>
      <c r="IG504" s="160"/>
      <c r="IH504" s="160"/>
      <c r="II504" s="160"/>
      <c r="IJ504" s="160"/>
      <c r="IK504" s="160"/>
      <c r="IL504" s="160"/>
      <c r="IM504" s="160"/>
      <c r="IN504" s="160"/>
      <c r="IO504" s="160"/>
      <c r="IP504" s="160"/>
      <c r="IQ504" s="160"/>
      <c r="IR504" s="160"/>
      <c r="IS504" s="160"/>
      <c r="IT504" s="160"/>
      <c r="IU504" s="160"/>
      <c r="IV504" s="160"/>
      <c r="IW504" s="160"/>
      <c r="IX504" s="160"/>
      <c r="IY504" s="160"/>
      <c r="IZ504" s="160"/>
      <c r="JA504" s="160"/>
      <c r="JB504" s="160"/>
      <c r="JC504" s="160"/>
      <c r="JD504" s="160"/>
      <c r="JE504" s="160"/>
      <c r="JF504" s="160"/>
      <c r="JG504" s="160"/>
      <c r="JH504" s="160"/>
      <c r="JI504" s="160"/>
      <c r="JJ504" s="160"/>
      <c r="JK504" s="160"/>
      <c r="JL504" s="160"/>
      <c r="JM504" s="160"/>
      <c r="JN504" s="160"/>
      <c r="JO504" s="160"/>
      <c r="JP504" s="160"/>
      <c r="JQ504" s="160"/>
      <c r="JR504" s="160"/>
      <c r="JS504" s="160"/>
      <c r="JT504" s="160"/>
      <c r="JU504" s="160"/>
      <c r="JV504" s="160"/>
      <c r="JW504" s="160"/>
      <c r="JX504" s="160"/>
      <c r="JY504" s="160"/>
      <c r="JZ504" s="160"/>
      <c r="KA504" s="160"/>
      <c r="KB504" s="160"/>
      <c r="KC504" s="160"/>
      <c r="KD504" s="160"/>
      <c r="KE504" s="160"/>
      <c r="KF504" s="160"/>
      <c r="KG504" s="160"/>
      <c r="KH504" s="160"/>
      <c r="KI504" s="160"/>
      <c r="KJ504" s="160"/>
      <c r="KK504" s="160"/>
      <c r="KL504" s="160"/>
      <c r="KM504" s="160"/>
      <c r="KN504" s="160"/>
      <c r="KO504" s="160"/>
      <c r="KP504" s="160"/>
      <c r="KQ504" s="160"/>
      <c r="KR504" s="160"/>
      <c r="KS504" s="160"/>
      <c r="KT504" s="160"/>
      <c r="KU504" s="160"/>
      <c r="KV504" s="160"/>
      <c r="KW504" s="160"/>
      <c r="KX504" s="160"/>
      <c r="KY504" s="160"/>
      <c r="KZ504" s="160"/>
      <c r="LA504" s="160"/>
      <c r="LB504" s="160"/>
      <c r="LC504" s="160"/>
      <c r="LD504" s="160"/>
      <c r="LE504" s="160"/>
      <c r="LF504" s="160"/>
      <c r="LG504" s="160"/>
      <c r="LH504" s="160"/>
      <c r="LI504" s="160"/>
      <c r="LJ504" s="160"/>
      <c r="LK504" s="160"/>
      <c r="LL504" s="160"/>
      <c r="LM504" s="160"/>
      <c r="LN504" s="160"/>
      <c r="LO504" s="160"/>
      <c r="LP504" s="160"/>
      <c r="LQ504" s="160"/>
      <c r="LR504" s="160"/>
      <c r="LS504" s="160"/>
      <c r="LT504" s="160"/>
      <c r="LU504" s="160"/>
      <c r="LV504" s="160"/>
      <c r="LW504" s="160"/>
      <c r="LX504" s="160"/>
      <c r="LY504" s="160"/>
      <c r="LZ504" s="160"/>
      <c r="MA504" s="160"/>
      <c r="MB504" s="160"/>
      <c r="MC504" s="160"/>
      <c r="MD504" s="160"/>
      <c r="ME504" s="160"/>
      <c r="MF504" s="160"/>
      <c r="MG504" s="160"/>
      <c r="MH504" s="160"/>
      <c r="MI504" s="160"/>
      <c r="MJ504" s="160"/>
      <c r="MK504" s="160"/>
      <c r="ML504" s="160"/>
      <c r="MM504" s="160"/>
      <c r="MN504" s="160"/>
      <c r="MO504" s="160"/>
      <c r="MP504" s="160"/>
      <c r="MQ504" s="160"/>
      <c r="MR504" s="160"/>
      <c r="MS504" s="160"/>
      <c r="MT504" s="160"/>
      <c r="MU504" s="160"/>
      <c r="MV504" s="160"/>
      <c r="MW504" s="160"/>
      <c r="MX504" s="160"/>
      <c r="MY504" s="160"/>
      <c r="MZ504" s="160"/>
      <c r="NA504" s="160"/>
      <c r="NB504" s="160"/>
      <c r="NC504" s="160"/>
      <c r="ND504" s="160"/>
      <c r="NE504" s="160"/>
      <c r="NF504" s="160"/>
      <c r="NG504" s="160"/>
      <c r="NH504" s="160"/>
      <c r="NI504" s="160"/>
      <c r="NJ504" s="160"/>
      <c r="NK504" s="160"/>
      <c r="NL504" s="160"/>
      <c r="NM504" s="160"/>
      <c r="NN504" s="160"/>
      <c r="NO504" s="160"/>
      <c r="NP504" s="160"/>
      <c r="NQ504" s="160"/>
      <c r="NR504" s="160"/>
      <c r="NS504" s="160"/>
      <c r="NT504" s="160"/>
      <c r="NU504" s="160"/>
      <c r="NV504" s="160"/>
      <c r="NW504" s="160"/>
      <c r="NX504" s="160"/>
      <c r="NY504" s="160"/>
      <c r="NZ504" s="160"/>
      <c r="OA504" s="160"/>
      <c r="OB504" s="160"/>
      <c r="OC504" s="160"/>
      <c r="OD504" s="160"/>
      <c r="OE504" s="160"/>
      <c r="OF504" s="160"/>
      <c r="OG504" s="160"/>
      <c r="OH504" s="160"/>
      <c r="OI504" s="160"/>
      <c r="OJ504" s="160"/>
      <c r="OK504" s="160"/>
      <c r="OL504" s="160"/>
      <c r="OM504" s="160"/>
      <c r="ON504" s="160"/>
      <c r="OO504" s="160"/>
      <c r="OP504" s="160"/>
      <c r="OQ504" s="160"/>
      <c r="OR504" s="160"/>
      <c r="OS504" s="160"/>
      <c r="OT504" s="160"/>
      <c r="OU504" s="160"/>
      <c r="OV504" s="160"/>
      <c r="OW504" s="160"/>
      <c r="OX504" s="160"/>
      <c r="OY504" s="160"/>
      <c r="OZ504" s="160"/>
      <c r="PA504" s="160"/>
      <c r="PB504" s="160"/>
      <c r="PC504" s="160"/>
      <c r="PD504" s="160"/>
      <c r="PE504" s="160"/>
      <c r="PF504" s="160"/>
      <c r="PG504" s="160"/>
      <c r="PH504" s="160"/>
      <c r="PI504" s="160"/>
      <c r="PJ504" s="160"/>
      <c r="PK504" s="160"/>
      <c r="PL504" s="160"/>
      <c r="PM504" s="160"/>
      <c r="PN504" s="160"/>
      <c r="PO504" s="160"/>
      <c r="PP504" s="160"/>
      <c r="PQ504" s="160"/>
      <c r="PR504" s="160"/>
      <c r="PS504" s="160"/>
      <c r="PT504" s="160"/>
      <c r="PU504" s="160"/>
      <c r="PV504" s="160"/>
      <c r="PW504" s="160"/>
      <c r="PX504" s="160"/>
      <c r="PY504" s="160"/>
      <c r="PZ504" s="160"/>
      <c r="QA504" s="160"/>
      <c r="QB504" s="160"/>
      <c r="QC504" s="160"/>
      <c r="QD504" s="160"/>
      <c r="QE504" s="160"/>
      <c r="QF504" s="160"/>
      <c r="QG504" s="160"/>
      <c r="QH504" s="160"/>
      <c r="QI504" s="160"/>
      <c r="QJ504" s="160"/>
      <c r="QK504" s="160"/>
      <c r="QL504" s="160"/>
      <c r="QM504" s="160"/>
      <c r="QN504" s="160"/>
      <c r="QO504" s="160"/>
      <c r="QP504" s="160"/>
      <c r="QQ504" s="160"/>
      <c r="QR504" s="160"/>
      <c r="QS504" s="160"/>
      <c r="QT504" s="160"/>
      <c r="QU504" s="160"/>
      <c r="QV504" s="160"/>
      <c r="QW504" s="160"/>
      <c r="QX504" s="160"/>
      <c r="QY504" s="160"/>
      <c r="QZ504" s="160"/>
      <c r="RA504" s="160"/>
      <c r="RB504" s="160"/>
      <c r="RC504" s="160"/>
      <c r="RD504" s="160"/>
      <c r="RE504" s="160"/>
      <c r="RF504" s="160"/>
      <c r="RG504" s="160"/>
      <c r="RH504" s="160"/>
      <c r="RI504" s="160"/>
      <c r="RJ504" s="160"/>
      <c r="RK504" s="160"/>
      <c r="RL504" s="160"/>
      <c r="RM504" s="160"/>
      <c r="RN504" s="160"/>
      <c r="RO504" s="160"/>
      <c r="RP504" s="160"/>
      <c r="RQ504" s="160"/>
      <c r="RR504" s="160"/>
      <c r="RS504" s="160"/>
      <c r="RT504" s="160"/>
      <c r="RU504" s="160"/>
      <c r="RV504" s="160"/>
      <c r="RW504" s="160"/>
      <c r="RX504" s="160"/>
      <c r="RY504" s="160"/>
      <c r="RZ504" s="160"/>
      <c r="SA504" s="160"/>
      <c r="SB504" s="160"/>
      <c r="SC504" s="160"/>
      <c r="SD504" s="160"/>
      <c r="SE504" s="160"/>
      <c r="SF504" s="160"/>
      <c r="SG504" s="160"/>
      <c r="SH504" s="160"/>
      <c r="SI504" s="160"/>
      <c r="SJ504" s="160"/>
      <c r="SK504" s="160"/>
      <c r="SL504" s="160"/>
      <c r="SM504" s="160"/>
      <c r="SN504" s="160"/>
      <c r="SO504" s="160"/>
      <c r="SP504" s="160"/>
      <c r="SQ504" s="160"/>
      <c r="SR504" s="160"/>
      <c r="SS504" s="160"/>
      <c r="ST504" s="160"/>
      <c r="SU504" s="160"/>
      <c r="SV504" s="160"/>
      <c r="SW504" s="160"/>
      <c r="SX504" s="160"/>
      <c r="SY504" s="160"/>
      <c r="SZ504" s="160"/>
      <c r="TA504" s="160"/>
      <c r="TB504" s="160"/>
      <c r="TC504" s="160"/>
      <c r="TD504" s="160"/>
      <c r="TE504" s="160"/>
      <c r="TF504" s="160"/>
    </row>
    <row r="505" spans="1:526">
      <c r="A505" s="160"/>
      <c r="B505" s="160"/>
      <c r="C505" s="160"/>
      <c r="D505" s="160"/>
      <c r="E505" s="160"/>
      <c r="F505" s="160"/>
      <c r="G505" s="160"/>
      <c r="H505" s="160"/>
      <c r="I505" s="160"/>
      <c r="J505" s="160"/>
      <c r="K505" s="160"/>
      <c r="L505" s="160"/>
      <c r="M505" s="160"/>
      <c r="N505" s="160"/>
      <c r="O505" s="160"/>
      <c r="P505" s="160"/>
      <c r="Q505" s="160"/>
      <c r="R505" s="160"/>
      <c r="S505" s="160"/>
      <c r="T505" s="160"/>
      <c r="U505" s="160"/>
      <c r="V505" s="160"/>
      <c r="W505" s="160"/>
      <c r="X505" s="160"/>
      <c r="Y505" s="160"/>
      <c r="Z505" s="160"/>
      <c r="AA505" s="160"/>
      <c r="AB505" s="160"/>
      <c r="AC505" s="160"/>
      <c r="AD505" s="160"/>
      <c r="AE505" s="160"/>
      <c r="AF505" s="160"/>
      <c r="AG505" s="160"/>
      <c r="AH505" s="160"/>
      <c r="AI505" s="160"/>
      <c r="AJ505" s="160"/>
      <c r="AK505" s="160"/>
      <c r="AL505" s="160"/>
      <c r="AM505" s="160"/>
      <c r="AN505" s="160"/>
      <c r="AO505" s="160"/>
      <c r="AP505" s="160"/>
      <c r="AQ505" s="160"/>
      <c r="AR505" s="160"/>
      <c r="AS505" s="160"/>
      <c r="AT505" s="160"/>
      <c r="AU505" s="160"/>
      <c r="AV505" s="160"/>
      <c r="AW505" s="160"/>
      <c r="AX505" s="160"/>
      <c r="AY505" s="160"/>
      <c r="AZ505" s="160"/>
      <c r="BA505" s="160"/>
      <c r="BB505" s="160"/>
      <c r="BC505" s="160"/>
      <c r="BD505" s="160"/>
      <c r="BE505" s="160"/>
      <c r="BF505" s="160"/>
      <c r="BG505" s="160"/>
      <c r="BH505" s="160"/>
      <c r="BI505" s="160"/>
      <c r="BJ505" s="160"/>
      <c r="BK505" s="160"/>
      <c r="BL505" s="160"/>
      <c r="BM505" s="160"/>
      <c r="BN505" s="160"/>
      <c r="BO505" s="160"/>
      <c r="BP505" s="160"/>
      <c r="BQ505" s="160"/>
      <c r="BR505" s="160"/>
      <c r="BS505" s="160"/>
      <c r="BT505" s="160"/>
      <c r="BU505" s="160"/>
      <c r="BV505" s="160"/>
      <c r="BW505" s="160"/>
      <c r="BX505" s="160"/>
      <c r="BY505" s="160"/>
      <c r="BZ505" s="160"/>
      <c r="CA505" s="160"/>
      <c r="CB505" s="160"/>
      <c r="CC505" s="160"/>
      <c r="CD505" s="160"/>
      <c r="CE505" s="160"/>
      <c r="CF505" s="160"/>
      <c r="CG505" s="160"/>
      <c r="CH505" s="160"/>
      <c r="CI505" s="160"/>
      <c r="CJ505" s="160"/>
      <c r="CK505" s="160"/>
      <c r="CL505" s="160"/>
      <c r="CM505" s="160"/>
      <c r="CN505" s="160"/>
      <c r="CO505" s="160"/>
      <c r="CP505" s="160"/>
      <c r="CQ505" s="160"/>
      <c r="CR505" s="160"/>
      <c r="CS505" s="160"/>
      <c r="CT505" s="160"/>
      <c r="CU505" s="160"/>
      <c r="CV505" s="160"/>
      <c r="CW505" s="160"/>
      <c r="CX505" s="160"/>
      <c r="CY505" s="160"/>
      <c r="CZ505" s="160"/>
      <c r="DA505" s="160"/>
      <c r="DB505" s="160"/>
      <c r="DC505" s="160"/>
      <c r="DD505" s="160"/>
      <c r="DE505" s="160"/>
      <c r="DF505" s="160"/>
      <c r="DG505" s="160"/>
      <c r="DH505" s="160"/>
      <c r="DI505" s="160"/>
      <c r="DJ505" s="160"/>
      <c r="DK505" s="160"/>
      <c r="DL505" s="160"/>
      <c r="DM505" s="160"/>
      <c r="DN505" s="160"/>
      <c r="DO505" s="160"/>
      <c r="DP505" s="160"/>
      <c r="DQ505" s="160"/>
      <c r="DR505" s="160"/>
      <c r="DS505" s="160"/>
      <c r="DT505" s="160"/>
      <c r="DU505" s="160"/>
      <c r="DV505" s="160"/>
      <c r="DW505" s="160"/>
      <c r="DX505" s="160"/>
      <c r="DY505" s="160"/>
      <c r="DZ505" s="160"/>
      <c r="EA505" s="160"/>
      <c r="EB505" s="160"/>
      <c r="EC505" s="160"/>
      <c r="ED505" s="160"/>
      <c r="EE505" s="160"/>
      <c r="EF505" s="160"/>
      <c r="EG505" s="160"/>
      <c r="EH505" s="160"/>
      <c r="EI505" s="160"/>
      <c r="EJ505" s="160"/>
      <c r="EK505" s="160"/>
      <c r="EL505" s="160"/>
      <c r="EM505" s="160"/>
      <c r="EN505" s="160"/>
      <c r="EO505" s="160"/>
      <c r="EP505" s="160"/>
      <c r="EQ505" s="160"/>
      <c r="ER505" s="160"/>
      <c r="ES505" s="160"/>
      <c r="ET505" s="160"/>
      <c r="EU505" s="160"/>
      <c r="EV505" s="160"/>
      <c r="EW505" s="160"/>
      <c r="EX505" s="160"/>
      <c r="EY505" s="160"/>
      <c r="EZ505" s="160"/>
      <c r="FA505" s="160"/>
      <c r="FB505" s="160"/>
      <c r="FC505" s="160"/>
      <c r="FD505" s="160"/>
      <c r="FE505" s="160"/>
      <c r="FF505" s="160"/>
      <c r="FG505" s="160"/>
      <c r="FH505" s="160"/>
      <c r="FI505" s="160"/>
      <c r="FJ505" s="160"/>
      <c r="FK505" s="160"/>
      <c r="FL505" s="160"/>
      <c r="FM505" s="160"/>
      <c r="FN505" s="160"/>
      <c r="FO505" s="160"/>
      <c r="FP505" s="160"/>
      <c r="FQ505" s="160"/>
      <c r="FR505" s="160"/>
      <c r="FS505" s="160"/>
      <c r="FT505" s="160"/>
      <c r="FU505" s="160"/>
      <c r="FV505" s="160"/>
      <c r="FW505" s="160"/>
      <c r="FX505" s="160"/>
      <c r="FY505" s="160"/>
      <c r="FZ505" s="160"/>
      <c r="GA505" s="160"/>
      <c r="GB505" s="160"/>
      <c r="GC505" s="160"/>
      <c r="GD505" s="160"/>
      <c r="GE505" s="160"/>
      <c r="GF505" s="160"/>
      <c r="GG505" s="160"/>
      <c r="GH505" s="160"/>
      <c r="GI505" s="160"/>
      <c r="GJ505" s="160"/>
      <c r="GK505" s="160"/>
      <c r="GL505" s="160"/>
      <c r="GM505" s="160"/>
      <c r="GN505" s="160"/>
      <c r="GO505" s="160"/>
      <c r="GP505" s="160"/>
      <c r="GQ505" s="160"/>
      <c r="GR505" s="160"/>
      <c r="GS505" s="160"/>
      <c r="GT505" s="160"/>
      <c r="GU505" s="160"/>
      <c r="GV505" s="160"/>
      <c r="GW505" s="160"/>
      <c r="GX505" s="160"/>
      <c r="GY505" s="160"/>
      <c r="GZ505" s="160"/>
      <c r="HA505" s="160"/>
      <c r="HB505" s="160"/>
      <c r="HC505" s="160"/>
      <c r="HD505" s="160"/>
      <c r="HE505" s="160"/>
      <c r="HF505" s="160"/>
      <c r="HG505" s="160"/>
      <c r="HH505" s="160"/>
      <c r="HI505" s="160"/>
      <c r="HJ505" s="160"/>
      <c r="HK505" s="160"/>
      <c r="HL505" s="160"/>
      <c r="HM505" s="160"/>
      <c r="HN505" s="160"/>
      <c r="HO505" s="160"/>
      <c r="HP505" s="160"/>
      <c r="HQ505" s="160"/>
      <c r="HR505" s="160"/>
      <c r="HS505" s="160"/>
      <c r="HT505" s="160"/>
      <c r="HU505" s="160"/>
      <c r="HV505" s="160"/>
      <c r="HW505" s="160"/>
      <c r="HX505" s="160"/>
      <c r="HY505" s="160"/>
      <c r="HZ505" s="160"/>
      <c r="IA505" s="160"/>
      <c r="IB505" s="160"/>
      <c r="IC505" s="160"/>
      <c r="ID505" s="160"/>
      <c r="IE505" s="160"/>
      <c r="IF505" s="160"/>
      <c r="IG505" s="160"/>
      <c r="IH505" s="160"/>
      <c r="II505" s="160"/>
      <c r="IJ505" s="160"/>
      <c r="IK505" s="160"/>
      <c r="IL505" s="160"/>
      <c r="IM505" s="160"/>
      <c r="IN505" s="160"/>
      <c r="IO505" s="160"/>
      <c r="IP505" s="160"/>
      <c r="IQ505" s="160"/>
      <c r="IR505" s="160"/>
      <c r="IS505" s="160"/>
      <c r="IT505" s="160"/>
      <c r="IU505" s="160"/>
      <c r="IV505" s="160"/>
      <c r="IW505" s="160"/>
      <c r="IX505" s="160"/>
      <c r="IY505" s="160"/>
      <c r="IZ505" s="160"/>
      <c r="JA505" s="160"/>
      <c r="JB505" s="160"/>
      <c r="JC505" s="160"/>
      <c r="JD505" s="160"/>
      <c r="JE505" s="160"/>
      <c r="JF505" s="160"/>
      <c r="JG505" s="160"/>
      <c r="JH505" s="160"/>
      <c r="JI505" s="160"/>
      <c r="JJ505" s="160"/>
      <c r="JK505" s="160"/>
      <c r="JL505" s="160"/>
      <c r="JM505" s="160"/>
      <c r="JN505" s="160"/>
      <c r="JO505" s="160"/>
      <c r="JP505" s="160"/>
      <c r="JQ505" s="160"/>
      <c r="JR505" s="160"/>
      <c r="JS505" s="160"/>
      <c r="JT505" s="160"/>
      <c r="JU505" s="160"/>
      <c r="JV505" s="160"/>
      <c r="JW505" s="160"/>
      <c r="JX505" s="160"/>
      <c r="JY505" s="160"/>
      <c r="JZ505" s="160"/>
      <c r="KA505" s="160"/>
      <c r="KB505" s="160"/>
      <c r="KC505" s="160"/>
      <c r="KD505" s="160"/>
      <c r="KE505" s="160"/>
      <c r="KF505" s="160"/>
      <c r="KG505" s="160"/>
      <c r="KH505" s="160"/>
      <c r="KI505" s="160"/>
      <c r="KJ505" s="160"/>
      <c r="KK505" s="160"/>
      <c r="KL505" s="160"/>
      <c r="KM505" s="160"/>
      <c r="KN505" s="160"/>
      <c r="KO505" s="160"/>
      <c r="KP505" s="160"/>
      <c r="KQ505" s="160"/>
      <c r="KR505" s="160"/>
      <c r="KS505" s="160"/>
      <c r="KT505" s="160"/>
      <c r="KU505" s="160"/>
      <c r="KV505" s="160"/>
      <c r="KW505" s="160"/>
      <c r="KX505" s="160"/>
      <c r="KY505" s="160"/>
      <c r="KZ505" s="160"/>
      <c r="LA505" s="160"/>
      <c r="LB505" s="160"/>
      <c r="LC505" s="160"/>
      <c r="LD505" s="160"/>
      <c r="LE505" s="160"/>
      <c r="LF505" s="160"/>
      <c r="LG505" s="160"/>
      <c r="LH505" s="160"/>
      <c r="LI505" s="160"/>
      <c r="LJ505" s="160"/>
      <c r="LK505" s="160"/>
      <c r="LL505" s="160"/>
      <c r="LM505" s="160"/>
      <c r="LN505" s="160"/>
      <c r="LO505" s="160"/>
      <c r="LP505" s="160"/>
      <c r="LQ505" s="160"/>
      <c r="LR505" s="160"/>
      <c r="LS505" s="160"/>
      <c r="LT505" s="160"/>
      <c r="LU505" s="160"/>
      <c r="LV505" s="160"/>
      <c r="LW505" s="160"/>
      <c r="LX505" s="160"/>
      <c r="LY505" s="160"/>
      <c r="LZ505" s="160"/>
      <c r="MA505" s="160"/>
      <c r="MB505" s="160"/>
      <c r="MC505" s="160"/>
      <c r="MD505" s="160"/>
      <c r="ME505" s="160"/>
      <c r="MF505" s="160"/>
      <c r="MG505" s="160"/>
      <c r="MH505" s="160"/>
      <c r="MI505" s="160"/>
      <c r="MJ505" s="160"/>
      <c r="MK505" s="160"/>
      <c r="ML505" s="160"/>
      <c r="MM505" s="160"/>
      <c r="MN505" s="160"/>
      <c r="MO505" s="160"/>
      <c r="MP505" s="160"/>
      <c r="MQ505" s="160"/>
      <c r="MR505" s="160"/>
      <c r="MS505" s="160"/>
      <c r="MT505" s="160"/>
      <c r="MU505" s="160"/>
      <c r="MV505" s="160"/>
      <c r="MW505" s="160"/>
      <c r="MX505" s="160"/>
      <c r="MY505" s="160"/>
      <c r="MZ505" s="160"/>
      <c r="NA505" s="160"/>
      <c r="NB505" s="160"/>
      <c r="NC505" s="160"/>
      <c r="ND505" s="160"/>
      <c r="NE505" s="160"/>
      <c r="NF505" s="160"/>
      <c r="NG505" s="160"/>
      <c r="NH505" s="160"/>
      <c r="NI505" s="160"/>
      <c r="NJ505" s="160"/>
      <c r="NK505" s="160"/>
      <c r="NL505" s="160"/>
      <c r="NM505" s="160"/>
      <c r="NN505" s="160"/>
      <c r="NO505" s="160"/>
      <c r="NP505" s="160"/>
      <c r="NQ505" s="160"/>
      <c r="NR505" s="160"/>
      <c r="NS505" s="160"/>
      <c r="NT505" s="160"/>
      <c r="NU505" s="160"/>
      <c r="NV505" s="160"/>
      <c r="NW505" s="160"/>
      <c r="NX505" s="160"/>
      <c r="NY505" s="160"/>
      <c r="NZ505" s="160"/>
      <c r="OA505" s="160"/>
      <c r="OB505" s="160"/>
      <c r="OC505" s="160"/>
      <c r="OD505" s="160"/>
      <c r="OE505" s="160"/>
      <c r="OF505" s="160"/>
      <c r="OG505" s="160"/>
      <c r="OH505" s="160"/>
      <c r="OI505" s="160"/>
      <c r="OJ505" s="160"/>
      <c r="OK505" s="160"/>
      <c r="OL505" s="160"/>
      <c r="OM505" s="160"/>
      <c r="ON505" s="160"/>
      <c r="OO505" s="160"/>
      <c r="OP505" s="160"/>
      <c r="OQ505" s="160"/>
      <c r="OR505" s="160"/>
      <c r="OS505" s="160"/>
      <c r="OT505" s="160"/>
      <c r="OU505" s="160"/>
      <c r="OV505" s="160"/>
      <c r="OW505" s="160"/>
      <c r="OX505" s="160"/>
      <c r="OY505" s="160"/>
      <c r="OZ505" s="160"/>
      <c r="PA505" s="160"/>
      <c r="PB505" s="160"/>
      <c r="PC505" s="160"/>
      <c r="PD505" s="160"/>
      <c r="PE505" s="160"/>
      <c r="PF505" s="160"/>
      <c r="PG505" s="160"/>
      <c r="PH505" s="160"/>
      <c r="PI505" s="160"/>
      <c r="PJ505" s="160"/>
      <c r="PK505" s="160"/>
      <c r="PL505" s="160"/>
      <c r="PM505" s="160"/>
      <c r="PN505" s="160"/>
      <c r="PO505" s="160"/>
      <c r="PP505" s="160"/>
      <c r="PQ505" s="160"/>
      <c r="PR505" s="160"/>
      <c r="PS505" s="160"/>
      <c r="PT505" s="160"/>
      <c r="PU505" s="160"/>
      <c r="PV505" s="160"/>
      <c r="PW505" s="160"/>
      <c r="PX505" s="160"/>
      <c r="PY505" s="160"/>
      <c r="PZ505" s="160"/>
      <c r="QA505" s="160"/>
      <c r="QB505" s="160"/>
      <c r="QC505" s="160"/>
      <c r="QD505" s="160"/>
      <c r="QE505" s="160"/>
      <c r="QF505" s="160"/>
      <c r="QG505" s="160"/>
      <c r="QH505" s="160"/>
      <c r="QI505" s="160"/>
      <c r="QJ505" s="160"/>
      <c r="QK505" s="160"/>
      <c r="QL505" s="160"/>
      <c r="QM505" s="160"/>
      <c r="QN505" s="160"/>
      <c r="QO505" s="160"/>
      <c r="QP505" s="160"/>
      <c r="QQ505" s="160"/>
      <c r="QR505" s="160"/>
      <c r="QS505" s="160"/>
      <c r="QT505" s="160"/>
      <c r="QU505" s="160"/>
      <c r="QV505" s="160"/>
      <c r="QW505" s="160"/>
      <c r="QX505" s="160"/>
      <c r="QY505" s="160"/>
      <c r="QZ505" s="160"/>
      <c r="RA505" s="160"/>
      <c r="RB505" s="160"/>
      <c r="RC505" s="160"/>
      <c r="RD505" s="160"/>
      <c r="RE505" s="160"/>
      <c r="RF505" s="160"/>
      <c r="RG505" s="160"/>
      <c r="RH505" s="160"/>
      <c r="RI505" s="160"/>
      <c r="RJ505" s="160"/>
      <c r="RK505" s="160"/>
      <c r="RL505" s="160"/>
      <c r="RM505" s="160"/>
      <c r="RN505" s="160"/>
      <c r="RO505" s="160"/>
      <c r="RP505" s="160"/>
      <c r="RQ505" s="160"/>
      <c r="RR505" s="160"/>
      <c r="RS505" s="160"/>
      <c r="RT505" s="160"/>
      <c r="RU505" s="160"/>
      <c r="RV505" s="160"/>
      <c r="RW505" s="160"/>
      <c r="RX505" s="160"/>
      <c r="RY505" s="160"/>
      <c r="RZ505" s="160"/>
      <c r="SA505" s="160"/>
      <c r="SB505" s="160"/>
      <c r="SC505" s="160"/>
      <c r="SD505" s="160"/>
      <c r="SE505" s="160"/>
      <c r="SF505" s="160"/>
      <c r="SG505" s="160"/>
      <c r="SH505" s="160"/>
      <c r="SI505" s="160"/>
      <c r="SJ505" s="160"/>
      <c r="SK505" s="160"/>
      <c r="SL505" s="160"/>
      <c r="SM505" s="160"/>
      <c r="SN505" s="160"/>
      <c r="SO505" s="160"/>
      <c r="SP505" s="160"/>
      <c r="SQ505" s="160"/>
      <c r="SR505" s="160"/>
      <c r="SS505" s="160"/>
      <c r="ST505" s="160"/>
      <c r="SU505" s="160"/>
      <c r="SV505" s="160"/>
      <c r="SW505" s="160"/>
      <c r="SX505" s="160"/>
      <c r="SY505" s="160"/>
      <c r="SZ505" s="160"/>
      <c r="TA505" s="160"/>
      <c r="TB505" s="160"/>
      <c r="TC505" s="160"/>
      <c r="TD505" s="160"/>
      <c r="TE505" s="160"/>
      <c r="TF505" s="160"/>
    </row>
    <row r="506" spans="1:526">
      <c r="A506" s="160"/>
      <c r="B506" s="160"/>
      <c r="C506" s="160"/>
      <c r="D506" s="160"/>
      <c r="E506" s="160"/>
      <c r="F506" s="160"/>
      <c r="G506" s="160"/>
      <c r="H506" s="160"/>
      <c r="I506" s="160"/>
      <c r="J506" s="160"/>
      <c r="K506" s="160"/>
      <c r="L506" s="160"/>
      <c r="M506" s="160"/>
      <c r="N506" s="160"/>
      <c r="O506" s="160"/>
      <c r="P506" s="160"/>
      <c r="Q506" s="160"/>
      <c r="R506" s="160"/>
      <c r="S506" s="160"/>
      <c r="T506" s="160"/>
      <c r="U506" s="160"/>
      <c r="V506" s="160"/>
      <c r="W506" s="160"/>
      <c r="X506" s="160"/>
      <c r="Y506" s="160"/>
      <c r="Z506" s="160"/>
      <c r="AA506" s="160"/>
      <c r="AB506" s="160"/>
      <c r="AC506" s="160"/>
      <c r="AD506" s="160"/>
      <c r="AE506" s="160"/>
      <c r="AF506" s="160"/>
      <c r="AG506" s="160"/>
      <c r="AH506" s="160"/>
      <c r="AI506" s="160"/>
      <c r="AJ506" s="160"/>
      <c r="AK506" s="160"/>
      <c r="AL506" s="160"/>
      <c r="AM506" s="160"/>
      <c r="AN506" s="160"/>
      <c r="AO506" s="160"/>
      <c r="AP506" s="160"/>
      <c r="AQ506" s="160"/>
      <c r="AR506" s="160"/>
      <c r="AS506" s="160"/>
      <c r="AT506" s="160"/>
      <c r="AU506" s="160"/>
      <c r="AV506" s="160"/>
      <c r="AW506" s="160"/>
      <c r="AX506" s="160"/>
      <c r="AY506" s="160"/>
      <c r="AZ506" s="160"/>
      <c r="BA506" s="160"/>
      <c r="BB506" s="160"/>
      <c r="BC506" s="160"/>
      <c r="BD506" s="160"/>
      <c r="BE506" s="160"/>
      <c r="BF506" s="160"/>
      <c r="BG506" s="160"/>
      <c r="BH506" s="160"/>
      <c r="BI506" s="160"/>
      <c r="BJ506" s="160"/>
      <c r="BK506" s="160"/>
      <c r="BL506" s="160"/>
      <c r="BM506" s="160"/>
      <c r="BN506" s="160"/>
      <c r="BO506" s="160"/>
      <c r="BP506" s="160"/>
      <c r="BQ506" s="160"/>
      <c r="BR506" s="160"/>
      <c r="BS506" s="160"/>
      <c r="BT506" s="160"/>
      <c r="BU506" s="160"/>
      <c r="BV506" s="160"/>
      <c r="BW506" s="160"/>
      <c r="BX506" s="160"/>
      <c r="BY506" s="160"/>
      <c r="BZ506" s="160"/>
      <c r="CA506" s="160"/>
      <c r="CB506" s="160"/>
      <c r="CC506" s="160"/>
      <c r="CD506" s="160"/>
      <c r="CE506" s="160"/>
      <c r="CF506" s="160"/>
      <c r="CG506" s="160"/>
      <c r="CH506" s="160"/>
      <c r="CI506" s="160"/>
      <c r="CJ506" s="160"/>
      <c r="CK506" s="160"/>
      <c r="CL506" s="160"/>
      <c r="CM506" s="160"/>
      <c r="CN506" s="160"/>
      <c r="CO506" s="160"/>
      <c r="CP506" s="160"/>
      <c r="CQ506" s="160"/>
      <c r="CR506" s="160"/>
      <c r="CS506" s="160"/>
      <c r="CT506" s="160"/>
      <c r="CU506" s="160"/>
      <c r="CV506" s="160"/>
      <c r="CW506" s="160"/>
      <c r="CX506" s="160"/>
      <c r="CY506" s="160"/>
      <c r="CZ506" s="160"/>
      <c r="DA506" s="160"/>
      <c r="DB506" s="160"/>
      <c r="DC506" s="160"/>
      <c r="DD506" s="160"/>
      <c r="DE506" s="160"/>
      <c r="DF506" s="160"/>
      <c r="DG506" s="160"/>
      <c r="DH506" s="160"/>
      <c r="DI506" s="160"/>
      <c r="DJ506" s="160"/>
      <c r="DK506" s="160"/>
      <c r="DL506" s="160"/>
      <c r="DM506" s="160"/>
      <c r="DN506" s="160"/>
      <c r="DO506" s="160"/>
      <c r="DP506" s="160"/>
      <c r="DQ506" s="160"/>
      <c r="DR506" s="160"/>
      <c r="DS506" s="160"/>
      <c r="DT506" s="160"/>
      <c r="DU506" s="160"/>
      <c r="DV506" s="160"/>
      <c r="DW506" s="160"/>
      <c r="DX506" s="160"/>
      <c r="DY506" s="160"/>
      <c r="DZ506" s="160"/>
      <c r="EA506" s="160"/>
      <c r="EB506" s="160"/>
      <c r="EC506" s="160"/>
      <c r="ED506" s="160"/>
      <c r="EE506" s="160"/>
      <c r="EF506" s="160"/>
      <c r="EG506" s="160"/>
      <c r="EH506" s="160"/>
      <c r="EI506" s="160"/>
      <c r="EJ506" s="160"/>
      <c r="EK506" s="160"/>
      <c r="EL506" s="160"/>
      <c r="EM506" s="160"/>
      <c r="EN506" s="160"/>
      <c r="EO506" s="160"/>
      <c r="EP506" s="160"/>
      <c r="EQ506" s="160"/>
      <c r="ER506" s="160"/>
      <c r="ES506" s="160"/>
      <c r="ET506" s="160"/>
      <c r="EU506" s="160"/>
      <c r="EV506" s="160"/>
      <c r="EW506" s="160"/>
      <c r="EX506" s="160"/>
      <c r="EY506" s="160"/>
      <c r="EZ506" s="160"/>
      <c r="FA506" s="160"/>
      <c r="FB506" s="160"/>
      <c r="FC506" s="160"/>
      <c r="FD506" s="160"/>
      <c r="FE506" s="160"/>
      <c r="FF506" s="160"/>
      <c r="FG506" s="160"/>
      <c r="FH506" s="160"/>
      <c r="FI506" s="160"/>
      <c r="FJ506" s="160"/>
      <c r="FK506" s="160"/>
      <c r="FL506" s="160"/>
      <c r="FM506" s="160"/>
      <c r="FN506" s="160"/>
      <c r="FO506" s="160"/>
      <c r="FP506" s="160"/>
      <c r="FQ506" s="160"/>
      <c r="FR506" s="160"/>
      <c r="FS506" s="160"/>
      <c r="FT506" s="160"/>
      <c r="FU506" s="160"/>
      <c r="FV506" s="160"/>
      <c r="FW506" s="160"/>
      <c r="FX506" s="160"/>
      <c r="FY506" s="160"/>
      <c r="FZ506" s="160"/>
      <c r="GA506" s="160"/>
      <c r="GB506" s="160"/>
      <c r="GC506" s="160"/>
      <c r="GD506" s="160"/>
      <c r="GE506" s="160"/>
      <c r="GF506" s="160"/>
      <c r="GG506" s="160"/>
      <c r="GH506" s="160"/>
      <c r="GI506" s="160"/>
      <c r="GJ506" s="160"/>
      <c r="GK506" s="160"/>
      <c r="GL506" s="160"/>
      <c r="GM506" s="160"/>
      <c r="GN506" s="160"/>
      <c r="GO506" s="160"/>
      <c r="GP506" s="160"/>
      <c r="GQ506" s="160"/>
      <c r="GR506" s="160"/>
      <c r="GS506" s="160"/>
      <c r="GT506" s="160"/>
      <c r="GU506" s="160"/>
      <c r="GV506" s="160"/>
      <c r="GW506" s="160"/>
      <c r="GX506" s="160"/>
      <c r="GY506" s="160"/>
      <c r="GZ506" s="160"/>
      <c r="HA506" s="160"/>
      <c r="HB506" s="160"/>
      <c r="HC506" s="160"/>
      <c r="HD506" s="160"/>
      <c r="HE506" s="160"/>
      <c r="HF506" s="160"/>
      <c r="HG506" s="160"/>
      <c r="HH506" s="160"/>
      <c r="HI506" s="160"/>
      <c r="HJ506" s="160"/>
      <c r="HK506" s="160"/>
      <c r="HL506" s="160"/>
      <c r="HM506" s="160"/>
      <c r="HN506" s="160"/>
      <c r="HO506" s="160"/>
      <c r="HP506" s="160"/>
      <c r="HQ506" s="160"/>
      <c r="HR506" s="160"/>
      <c r="HS506" s="160"/>
      <c r="HT506" s="160"/>
      <c r="HU506" s="160"/>
      <c r="HV506" s="160"/>
      <c r="HW506" s="160"/>
      <c r="HX506" s="160"/>
      <c r="HY506" s="160"/>
      <c r="HZ506" s="160"/>
      <c r="IA506" s="160"/>
      <c r="IB506" s="160"/>
      <c r="IC506" s="160"/>
      <c r="ID506" s="160"/>
      <c r="IE506" s="160"/>
      <c r="IF506" s="160"/>
      <c r="IG506" s="160"/>
      <c r="IH506" s="160"/>
      <c r="II506" s="160"/>
      <c r="IJ506" s="160"/>
      <c r="IK506" s="160"/>
      <c r="IL506" s="160"/>
      <c r="IM506" s="160"/>
      <c r="IN506" s="160"/>
      <c r="IO506" s="160"/>
      <c r="IP506" s="160"/>
      <c r="IQ506" s="160"/>
      <c r="IR506" s="160"/>
      <c r="IS506" s="160"/>
      <c r="IT506" s="160"/>
      <c r="IU506" s="160"/>
      <c r="IV506" s="160"/>
      <c r="IW506" s="160"/>
      <c r="IX506" s="160"/>
      <c r="IY506" s="160"/>
      <c r="IZ506" s="160"/>
      <c r="JA506" s="160"/>
      <c r="JB506" s="160"/>
      <c r="JC506" s="160"/>
      <c r="JD506" s="160"/>
      <c r="JE506" s="160"/>
      <c r="JF506" s="160"/>
      <c r="JG506" s="160"/>
      <c r="JH506" s="160"/>
      <c r="JI506" s="160"/>
      <c r="JJ506" s="160"/>
      <c r="JK506" s="160"/>
      <c r="JL506" s="160"/>
      <c r="JM506" s="160"/>
      <c r="JN506" s="160"/>
      <c r="JO506" s="160"/>
      <c r="JP506" s="160"/>
      <c r="JQ506" s="160"/>
      <c r="JR506" s="160"/>
      <c r="JS506" s="160"/>
      <c r="JT506" s="160"/>
      <c r="JU506" s="160"/>
      <c r="JV506" s="160"/>
      <c r="JW506" s="160"/>
      <c r="JX506" s="160"/>
      <c r="JY506" s="160"/>
      <c r="JZ506" s="160"/>
      <c r="KA506" s="160"/>
      <c r="KB506" s="160"/>
      <c r="KC506" s="160"/>
      <c r="KD506" s="160"/>
      <c r="KE506" s="160"/>
      <c r="KF506" s="160"/>
      <c r="KG506" s="160"/>
      <c r="KH506" s="160"/>
      <c r="KI506" s="160"/>
      <c r="KJ506" s="160"/>
      <c r="KK506" s="160"/>
      <c r="KL506" s="160"/>
      <c r="KM506" s="160"/>
      <c r="KN506" s="160"/>
      <c r="KO506" s="160"/>
      <c r="KP506" s="160"/>
      <c r="KQ506" s="160"/>
      <c r="KR506" s="160"/>
      <c r="KS506" s="160"/>
      <c r="KT506" s="160"/>
      <c r="KU506" s="160"/>
      <c r="KV506" s="160"/>
      <c r="KW506" s="160"/>
      <c r="KX506" s="160"/>
      <c r="KY506" s="160"/>
      <c r="KZ506" s="160"/>
      <c r="LA506" s="160"/>
      <c r="LB506" s="160"/>
      <c r="LC506" s="160"/>
      <c r="LD506" s="160"/>
      <c r="LE506" s="160"/>
      <c r="LF506" s="160"/>
      <c r="LG506" s="160"/>
      <c r="LH506" s="160"/>
      <c r="LI506" s="160"/>
      <c r="LJ506" s="160"/>
      <c r="LK506" s="160"/>
      <c r="LL506" s="160"/>
      <c r="LM506" s="160"/>
      <c r="LN506" s="160"/>
      <c r="LO506" s="160"/>
      <c r="LP506" s="160"/>
      <c r="LQ506" s="160"/>
      <c r="LR506" s="160"/>
      <c r="LS506" s="160"/>
      <c r="LT506" s="160"/>
      <c r="LU506" s="160"/>
      <c r="LV506" s="160"/>
      <c r="LW506" s="160"/>
      <c r="LX506" s="160"/>
      <c r="LY506" s="160"/>
      <c r="LZ506" s="160"/>
      <c r="MA506" s="160"/>
      <c r="MB506" s="160"/>
      <c r="MC506" s="160"/>
      <c r="MD506" s="160"/>
      <c r="ME506" s="160"/>
      <c r="MF506" s="160"/>
      <c r="MG506" s="160"/>
      <c r="MH506" s="160"/>
      <c r="MI506" s="160"/>
      <c r="MJ506" s="160"/>
      <c r="MK506" s="160"/>
      <c r="ML506" s="160"/>
      <c r="MM506" s="160"/>
      <c r="MN506" s="160"/>
      <c r="MO506" s="160"/>
      <c r="MP506" s="160"/>
      <c r="MQ506" s="160"/>
      <c r="MR506" s="160"/>
      <c r="MS506" s="160"/>
      <c r="MT506" s="160"/>
      <c r="MU506" s="160"/>
      <c r="MV506" s="160"/>
      <c r="MW506" s="160"/>
      <c r="MX506" s="160"/>
      <c r="MY506" s="160"/>
      <c r="MZ506" s="160"/>
      <c r="NA506" s="160"/>
      <c r="NB506" s="160"/>
      <c r="NC506" s="160"/>
      <c r="ND506" s="160"/>
      <c r="NE506" s="160"/>
      <c r="NF506" s="160"/>
      <c r="NG506" s="160"/>
      <c r="NH506" s="160"/>
      <c r="NI506" s="160"/>
      <c r="NJ506" s="160"/>
      <c r="NK506" s="160"/>
      <c r="NL506" s="160"/>
      <c r="NM506" s="160"/>
      <c r="NN506" s="160"/>
      <c r="NO506" s="160"/>
      <c r="NP506" s="160"/>
      <c r="NQ506" s="160"/>
      <c r="NR506" s="160"/>
      <c r="NS506" s="160"/>
      <c r="NT506" s="160"/>
      <c r="NU506" s="160"/>
      <c r="NV506" s="160"/>
      <c r="NW506" s="160"/>
      <c r="NX506" s="160"/>
      <c r="NY506" s="160"/>
      <c r="NZ506" s="160"/>
      <c r="OA506" s="160"/>
      <c r="OB506" s="160"/>
      <c r="OC506" s="160"/>
      <c r="OD506" s="160"/>
      <c r="OE506" s="160"/>
      <c r="OF506" s="160"/>
      <c r="OG506" s="160"/>
      <c r="OH506" s="160"/>
      <c r="OI506" s="160"/>
      <c r="OJ506" s="160"/>
      <c r="OK506" s="160"/>
      <c r="OL506" s="160"/>
      <c r="OM506" s="160"/>
      <c r="ON506" s="160"/>
      <c r="OO506" s="160"/>
      <c r="OP506" s="160"/>
      <c r="OQ506" s="160"/>
      <c r="OR506" s="160"/>
      <c r="OS506" s="160"/>
      <c r="OT506" s="160"/>
      <c r="OU506" s="160"/>
      <c r="OV506" s="160"/>
      <c r="OW506" s="160"/>
      <c r="OX506" s="160"/>
      <c r="OY506" s="160"/>
      <c r="OZ506" s="160"/>
      <c r="PA506" s="160"/>
      <c r="PB506" s="160"/>
      <c r="PC506" s="160"/>
      <c r="PD506" s="160"/>
      <c r="PE506" s="160"/>
      <c r="PF506" s="160"/>
      <c r="PG506" s="160"/>
      <c r="PH506" s="160"/>
      <c r="PI506" s="160"/>
      <c r="PJ506" s="160"/>
      <c r="PK506" s="160"/>
      <c r="PL506" s="160"/>
      <c r="PM506" s="160"/>
      <c r="PN506" s="160"/>
      <c r="PO506" s="160"/>
      <c r="PP506" s="160"/>
      <c r="PQ506" s="160"/>
      <c r="PR506" s="160"/>
      <c r="PS506" s="160"/>
      <c r="PT506" s="160"/>
      <c r="PU506" s="160"/>
      <c r="PV506" s="160"/>
      <c r="PW506" s="160"/>
      <c r="PX506" s="160"/>
      <c r="PY506" s="160"/>
      <c r="PZ506" s="160"/>
      <c r="QA506" s="160"/>
      <c r="QB506" s="160"/>
      <c r="QC506" s="160"/>
      <c r="QD506" s="160"/>
      <c r="QE506" s="160"/>
      <c r="QF506" s="160"/>
      <c r="QG506" s="160"/>
      <c r="QH506" s="160"/>
      <c r="QI506" s="160"/>
      <c r="QJ506" s="160"/>
      <c r="QK506" s="160"/>
      <c r="QL506" s="160"/>
      <c r="QM506" s="160"/>
      <c r="QN506" s="160"/>
      <c r="QO506" s="160"/>
      <c r="QP506" s="160"/>
      <c r="QQ506" s="160"/>
      <c r="QR506" s="160"/>
      <c r="QS506" s="160"/>
      <c r="QT506" s="160"/>
      <c r="QU506" s="160"/>
      <c r="QV506" s="160"/>
      <c r="QW506" s="160"/>
      <c r="QX506" s="160"/>
      <c r="QY506" s="160"/>
      <c r="QZ506" s="160"/>
      <c r="RA506" s="160"/>
      <c r="RB506" s="160"/>
      <c r="RC506" s="160"/>
      <c r="RD506" s="160"/>
      <c r="RE506" s="160"/>
      <c r="RF506" s="160"/>
      <c r="RG506" s="160"/>
      <c r="RH506" s="160"/>
      <c r="RI506" s="160"/>
      <c r="RJ506" s="160"/>
      <c r="RK506" s="160"/>
      <c r="RL506" s="160"/>
      <c r="RM506" s="160"/>
      <c r="RN506" s="160"/>
      <c r="RO506" s="160"/>
      <c r="RP506" s="160"/>
      <c r="RQ506" s="160"/>
      <c r="RR506" s="160"/>
      <c r="RS506" s="160"/>
      <c r="RT506" s="160"/>
      <c r="RU506" s="160"/>
      <c r="RV506" s="160"/>
      <c r="RW506" s="160"/>
      <c r="RX506" s="160"/>
      <c r="RY506" s="160"/>
      <c r="RZ506" s="160"/>
      <c r="SA506" s="160"/>
      <c r="SB506" s="160"/>
      <c r="SC506" s="160"/>
      <c r="SD506" s="160"/>
      <c r="SE506" s="160"/>
      <c r="SF506" s="160"/>
      <c r="SG506" s="160"/>
      <c r="SH506" s="160"/>
      <c r="SI506" s="160"/>
      <c r="SJ506" s="160"/>
      <c r="SK506" s="160"/>
      <c r="SL506" s="160"/>
      <c r="SM506" s="160"/>
      <c r="SN506" s="160"/>
      <c r="SO506" s="160"/>
      <c r="SP506" s="160"/>
      <c r="SQ506" s="160"/>
      <c r="SR506" s="160"/>
      <c r="SS506" s="160"/>
      <c r="ST506" s="160"/>
      <c r="SU506" s="160"/>
      <c r="SV506" s="160"/>
      <c r="SW506" s="160"/>
      <c r="SX506" s="160"/>
      <c r="SY506" s="160"/>
      <c r="SZ506" s="160"/>
      <c r="TA506" s="160"/>
      <c r="TB506" s="160"/>
      <c r="TC506" s="160"/>
      <c r="TD506" s="160"/>
      <c r="TE506" s="160"/>
      <c r="TF506" s="160"/>
    </row>
    <row r="507" spans="1:526">
      <c r="A507" s="160"/>
      <c r="B507" s="160"/>
      <c r="C507" s="160"/>
      <c r="D507" s="160"/>
      <c r="E507" s="160"/>
      <c r="F507" s="160"/>
      <c r="G507" s="160"/>
      <c r="H507" s="160"/>
      <c r="I507" s="160"/>
      <c r="J507" s="160"/>
      <c r="K507" s="160"/>
      <c r="L507" s="160"/>
      <c r="M507" s="160"/>
      <c r="N507" s="160"/>
      <c r="O507" s="160"/>
      <c r="P507" s="160"/>
      <c r="Q507" s="160"/>
      <c r="R507" s="160"/>
      <c r="S507" s="160"/>
      <c r="T507" s="160"/>
      <c r="U507" s="160"/>
      <c r="V507" s="160"/>
      <c r="W507" s="160"/>
      <c r="X507" s="160"/>
      <c r="Y507" s="160"/>
      <c r="Z507" s="160"/>
      <c r="AA507" s="160"/>
      <c r="AB507" s="160"/>
      <c r="AC507" s="160"/>
      <c r="AD507" s="160"/>
      <c r="AE507" s="160"/>
      <c r="AF507" s="160"/>
      <c r="AG507" s="160"/>
      <c r="AH507" s="160"/>
      <c r="AI507" s="160"/>
      <c r="AJ507" s="160"/>
      <c r="AK507" s="160"/>
      <c r="AL507" s="160"/>
      <c r="AM507" s="160"/>
      <c r="AN507" s="160"/>
      <c r="AO507" s="160"/>
      <c r="AP507" s="160"/>
      <c r="AQ507" s="160"/>
      <c r="AR507" s="160"/>
      <c r="AS507" s="160"/>
      <c r="AT507" s="160"/>
      <c r="AU507" s="160"/>
      <c r="AV507" s="160"/>
      <c r="AW507" s="160"/>
      <c r="AX507" s="160"/>
      <c r="AY507" s="160"/>
      <c r="AZ507" s="160"/>
      <c r="BA507" s="160"/>
      <c r="BB507" s="160"/>
      <c r="BC507" s="160"/>
      <c r="BD507" s="160"/>
      <c r="BE507" s="160"/>
      <c r="BF507" s="160"/>
      <c r="BG507" s="160"/>
      <c r="BH507" s="160"/>
      <c r="BI507" s="160"/>
      <c r="BJ507" s="160"/>
      <c r="BK507" s="160"/>
      <c r="BL507" s="160"/>
      <c r="BM507" s="160"/>
      <c r="BN507" s="160"/>
      <c r="BO507" s="160"/>
      <c r="BP507" s="160"/>
      <c r="BQ507" s="160"/>
      <c r="BR507" s="160"/>
      <c r="BS507" s="160"/>
      <c r="BT507" s="160"/>
      <c r="BU507" s="160"/>
      <c r="BV507" s="160"/>
      <c r="BW507" s="160"/>
      <c r="BX507" s="160"/>
      <c r="BY507" s="160"/>
      <c r="BZ507" s="160"/>
      <c r="CA507" s="160"/>
      <c r="CB507" s="160"/>
      <c r="CC507" s="160"/>
      <c r="CD507" s="160"/>
      <c r="CE507" s="160"/>
      <c r="CF507" s="160"/>
      <c r="CG507" s="160"/>
      <c r="CH507" s="160"/>
      <c r="CI507" s="160"/>
      <c r="CJ507" s="160"/>
      <c r="CK507" s="160"/>
      <c r="CL507" s="160"/>
      <c r="CM507" s="160"/>
      <c r="CN507" s="160"/>
      <c r="CO507" s="160"/>
      <c r="CP507" s="160"/>
      <c r="CQ507" s="160"/>
      <c r="CR507" s="160"/>
      <c r="CS507" s="160"/>
      <c r="CT507" s="160"/>
      <c r="CU507" s="160"/>
      <c r="CV507" s="160"/>
      <c r="CW507" s="160"/>
      <c r="CX507" s="160"/>
      <c r="CY507" s="160"/>
      <c r="CZ507" s="160"/>
      <c r="DA507" s="160"/>
      <c r="DB507" s="160"/>
      <c r="DC507" s="160"/>
      <c r="DD507" s="160"/>
      <c r="DE507" s="160"/>
      <c r="DF507" s="160"/>
      <c r="DG507" s="160"/>
      <c r="DH507" s="160"/>
      <c r="DI507" s="160"/>
      <c r="DJ507" s="160"/>
      <c r="DK507" s="160"/>
      <c r="DL507" s="160"/>
      <c r="DM507" s="160"/>
      <c r="DN507" s="160"/>
      <c r="DO507" s="160"/>
      <c r="DP507" s="160"/>
      <c r="DQ507" s="160"/>
      <c r="DR507" s="160"/>
      <c r="DS507" s="160"/>
      <c r="DT507" s="160"/>
      <c r="DU507" s="160"/>
      <c r="DV507" s="160"/>
      <c r="DW507" s="160"/>
      <c r="DX507" s="160"/>
      <c r="DY507" s="160"/>
      <c r="DZ507" s="160"/>
      <c r="EA507" s="160"/>
      <c r="EB507" s="160"/>
      <c r="EC507" s="160"/>
      <c r="ED507" s="160"/>
      <c r="EE507" s="160"/>
      <c r="EF507" s="160"/>
      <c r="EG507" s="160"/>
      <c r="EH507" s="160"/>
      <c r="EI507" s="160"/>
      <c r="EJ507" s="160"/>
      <c r="EK507" s="160"/>
      <c r="EL507" s="160"/>
      <c r="EM507" s="160"/>
      <c r="EN507" s="160"/>
      <c r="EO507" s="160"/>
      <c r="EP507" s="160"/>
      <c r="EQ507" s="160"/>
      <c r="ER507" s="160"/>
      <c r="ES507" s="160"/>
      <c r="ET507" s="160"/>
      <c r="EU507" s="160"/>
      <c r="EV507" s="160"/>
      <c r="EW507" s="160"/>
      <c r="EX507" s="160"/>
      <c r="EY507" s="160"/>
      <c r="EZ507" s="160"/>
      <c r="FA507" s="160"/>
      <c r="FB507" s="160"/>
      <c r="FC507" s="160"/>
      <c r="FD507" s="160"/>
      <c r="FE507" s="160"/>
      <c r="FF507" s="160"/>
      <c r="FG507" s="160"/>
      <c r="FH507" s="160"/>
      <c r="FI507" s="160"/>
      <c r="FJ507" s="160"/>
      <c r="FK507" s="160"/>
      <c r="FL507" s="160"/>
      <c r="FM507" s="160"/>
      <c r="FN507" s="160"/>
      <c r="FO507" s="160"/>
      <c r="FP507" s="160"/>
      <c r="FQ507" s="160"/>
      <c r="FR507" s="160"/>
      <c r="FS507" s="160"/>
      <c r="FT507" s="160"/>
      <c r="FU507" s="160"/>
      <c r="FV507" s="160"/>
      <c r="FW507" s="160"/>
      <c r="FX507" s="160"/>
      <c r="FY507" s="160"/>
      <c r="FZ507" s="160"/>
      <c r="GA507" s="160"/>
      <c r="GB507" s="160"/>
      <c r="GC507" s="160"/>
      <c r="GD507" s="160"/>
      <c r="GE507" s="160"/>
      <c r="GF507" s="160"/>
      <c r="GG507" s="160"/>
      <c r="GH507" s="160"/>
      <c r="GI507" s="160"/>
      <c r="GJ507" s="160"/>
      <c r="GK507" s="160"/>
      <c r="GL507" s="160"/>
      <c r="GM507" s="160"/>
      <c r="GN507" s="160"/>
      <c r="GO507" s="160"/>
      <c r="GP507" s="160"/>
      <c r="GQ507" s="160"/>
      <c r="GR507" s="160"/>
      <c r="GS507" s="160"/>
      <c r="GT507" s="160"/>
      <c r="GU507" s="160"/>
      <c r="GV507" s="160"/>
      <c r="GW507" s="160"/>
      <c r="GX507" s="160"/>
      <c r="GY507" s="160"/>
      <c r="GZ507" s="160"/>
      <c r="HA507" s="160"/>
      <c r="HB507" s="160"/>
      <c r="HC507" s="160"/>
      <c r="HD507" s="160"/>
      <c r="HE507" s="160"/>
      <c r="HF507" s="160"/>
      <c r="HG507" s="160"/>
      <c r="HH507" s="160"/>
      <c r="HI507" s="160"/>
      <c r="HJ507" s="160"/>
      <c r="HK507" s="160"/>
      <c r="HL507" s="160"/>
      <c r="HM507" s="160"/>
      <c r="HN507" s="160"/>
      <c r="HO507" s="160"/>
      <c r="HP507" s="160"/>
      <c r="HQ507" s="160"/>
      <c r="HR507" s="160"/>
      <c r="HS507" s="160"/>
      <c r="HT507" s="160"/>
      <c r="HU507" s="160"/>
      <c r="HV507" s="160"/>
      <c r="HW507" s="160"/>
      <c r="HX507" s="160"/>
      <c r="HY507" s="160"/>
      <c r="HZ507" s="160"/>
      <c r="IA507" s="160"/>
      <c r="IB507" s="160"/>
      <c r="IC507" s="160"/>
      <c r="ID507" s="160"/>
      <c r="IE507" s="160"/>
      <c r="IF507" s="160"/>
      <c r="IG507" s="160"/>
      <c r="IH507" s="160"/>
      <c r="II507" s="160"/>
      <c r="IJ507" s="160"/>
      <c r="IK507" s="160"/>
      <c r="IL507" s="160"/>
      <c r="IM507" s="160"/>
      <c r="IN507" s="160"/>
      <c r="IO507" s="160"/>
      <c r="IP507" s="160"/>
      <c r="IQ507" s="160"/>
      <c r="IR507" s="160"/>
      <c r="IS507" s="160"/>
      <c r="IT507" s="160"/>
      <c r="IU507" s="160"/>
      <c r="IV507" s="160"/>
      <c r="IW507" s="160"/>
      <c r="IX507" s="160"/>
      <c r="IY507" s="160"/>
      <c r="IZ507" s="160"/>
      <c r="JA507" s="160"/>
      <c r="JB507" s="160"/>
      <c r="JC507" s="160"/>
      <c r="JD507" s="160"/>
      <c r="JE507" s="160"/>
      <c r="JF507" s="160"/>
      <c r="JG507" s="160"/>
      <c r="JH507" s="160"/>
      <c r="JI507" s="160"/>
      <c r="JJ507" s="160"/>
      <c r="JK507" s="160"/>
      <c r="JL507" s="160"/>
      <c r="JM507" s="160"/>
      <c r="JN507" s="160"/>
      <c r="JO507" s="160"/>
      <c r="JP507" s="160"/>
      <c r="JQ507" s="160"/>
      <c r="JR507" s="160"/>
      <c r="JS507" s="160"/>
      <c r="JT507" s="160"/>
      <c r="JU507" s="160"/>
      <c r="JV507" s="160"/>
      <c r="JW507" s="160"/>
      <c r="JX507" s="160"/>
      <c r="JY507" s="160"/>
      <c r="JZ507" s="160"/>
      <c r="KA507" s="160"/>
      <c r="KB507" s="160"/>
      <c r="KC507" s="160"/>
      <c r="KD507" s="160"/>
      <c r="KE507" s="160"/>
      <c r="KF507" s="160"/>
      <c r="KG507" s="160"/>
      <c r="KH507" s="160"/>
      <c r="KI507" s="160"/>
      <c r="KJ507" s="160"/>
      <c r="KK507" s="160"/>
      <c r="KL507" s="160"/>
      <c r="KM507" s="160"/>
      <c r="KN507" s="160"/>
      <c r="KO507" s="160"/>
      <c r="KP507" s="160"/>
      <c r="KQ507" s="160"/>
      <c r="KR507" s="160"/>
      <c r="KS507" s="160"/>
      <c r="KT507" s="160"/>
      <c r="KU507" s="160"/>
      <c r="KV507" s="160"/>
      <c r="KW507" s="160"/>
      <c r="KX507" s="160"/>
      <c r="KY507" s="160"/>
      <c r="KZ507" s="160"/>
      <c r="LA507" s="160"/>
      <c r="LB507" s="160"/>
      <c r="LC507" s="160"/>
      <c r="LD507" s="160"/>
      <c r="LE507" s="160"/>
      <c r="LF507" s="160"/>
      <c r="LG507" s="160"/>
      <c r="LH507" s="160"/>
      <c r="LI507" s="160"/>
      <c r="LJ507" s="160"/>
      <c r="LK507" s="160"/>
      <c r="LL507" s="160"/>
      <c r="LM507" s="160"/>
      <c r="LN507" s="160"/>
      <c r="LO507" s="160"/>
      <c r="LP507" s="160"/>
      <c r="LQ507" s="160"/>
      <c r="LR507" s="160"/>
      <c r="LS507" s="160"/>
      <c r="LT507" s="160"/>
      <c r="LU507" s="160"/>
      <c r="LV507" s="160"/>
      <c r="LW507" s="160"/>
      <c r="LX507" s="160"/>
      <c r="LY507" s="160"/>
      <c r="LZ507" s="160"/>
      <c r="MA507" s="160"/>
      <c r="MB507" s="160"/>
      <c r="MC507" s="160"/>
      <c r="MD507" s="160"/>
      <c r="ME507" s="160"/>
      <c r="MF507" s="160"/>
      <c r="MG507" s="160"/>
      <c r="MH507" s="160"/>
      <c r="MI507" s="160"/>
      <c r="MJ507" s="160"/>
      <c r="MK507" s="160"/>
      <c r="ML507" s="160"/>
      <c r="MM507" s="160"/>
      <c r="MN507" s="160"/>
      <c r="MO507" s="160"/>
      <c r="MP507" s="160"/>
      <c r="MQ507" s="160"/>
      <c r="MR507" s="160"/>
      <c r="MS507" s="160"/>
      <c r="MT507" s="160"/>
      <c r="MU507" s="160"/>
      <c r="MV507" s="160"/>
      <c r="MW507" s="160"/>
      <c r="MX507" s="160"/>
      <c r="MY507" s="160"/>
      <c r="MZ507" s="160"/>
      <c r="NA507" s="160"/>
      <c r="NB507" s="160"/>
      <c r="NC507" s="160"/>
      <c r="ND507" s="160"/>
      <c r="NE507" s="160"/>
      <c r="NF507" s="160"/>
      <c r="NG507" s="160"/>
      <c r="NH507" s="160"/>
      <c r="NI507" s="160"/>
      <c r="NJ507" s="160"/>
      <c r="NK507" s="160"/>
      <c r="NL507" s="160"/>
      <c r="NM507" s="160"/>
      <c r="NN507" s="160"/>
      <c r="NO507" s="160"/>
      <c r="NP507" s="160"/>
      <c r="NQ507" s="160"/>
      <c r="NR507" s="160"/>
      <c r="NS507" s="160"/>
      <c r="NT507" s="160"/>
      <c r="NU507" s="160"/>
      <c r="NV507" s="160"/>
      <c r="NW507" s="160"/>
      <c r="NX507" s="160"/>
      <c r="NY507" s="160"/>
      <c r="NZ507" s="160"/>
      <c r="OA507" s="160"/>
      <c r="OB507" s="160"/>
      <c r="OC507" s="160"/>
      <c r="OD507" s="160"/>
      <c r="OE507" s="160"/>
      <c r="OF507" s="160"/>
      <c r="OG507" s="160"/>
      <c r="OH507" s="160"/>
      <c r="OI507" s="160"/>
      <c r="OJ507" s="160"/>
      <c r="OK507" s="160"/>
      <c r="OL507" s="160"/>
      <c r="OM507" s="160"/>
      <c r="ON507" s="160"/>
      <c r="OO507" s="160"/>
      <c r="OP507" s="160"/>
      <c r="OQ507" s="160"/>
      <c r="OR507" s="160"/>
      <c r="OS507" s="160"/>
      <c r="OT507" s="160"/>
      <c r="OU507" s="160"/>
      <c r="OV507" s="160"/>
      <c r="OW507" s="160"/>
      <c r="OX507" s="160"/>
      <c r="OY507" s="160"/>
      <c r="OZ507" s="160"/>
      <c r="PA507" s="160"/>
      <c r="PB507" s="160"/>
      <c r="PC507" s="160"/>
      <c r="PD507" s="160"/>
      <c r="PE507" s="160"/>
      <c r="PF507" s="160"/>
      <c r="PG507" s="160"/>
      <c r="PH507" s="160"/>
      <c r="PI507" s="160"/>
      <c r="PJ507" s="160"/>
      <c r="PK507" s="160"/>
      <c r="PL507" s="160"/>
      <c r="PM507" s="160"/>
      <c r="PN507" s="160"/>
      <c r="PO507" s="160"/>
      <c r="PP507" s="160"/>
      <c r="PQ507" s="160"/>
      <c r="PR507" s="160"/>
      <c r="PS507" s="160"/>
      <c r="PT507" s="160"/>
      <c r="PU507" s="160"/>
      <c r="PV507" s="160"/>
      <c r="PW507" s="160"/>
      <c r="PX507" s="160"/>
      <c r="PY507" s="160"/>
      <c r="PZ507" s="160"/>
      <c r="QA507" s="160"/>
      <c r="QB507" s="160"/>
      <c r="QC507" s="160"/>
      <c r="QD507" s="160"/>
      <c r="QE507" s="160"/>
      <c r="QF507" s="160"/>
      <c r="QG507" s="160"/>
      <c r="QH507" s="160"/>
      <c r="QI507" s="160"/>
      <c r="QJ507" s="160"/>
      <c r="QK507" s="160"/>
      <c r="QL507" s="160"/>
      <c r="QM507" s="160"/>
      <c r="QN507" s="160"/>
      <c r="QO507" s="160"/>
      <c r="QP507" s="160"/>
      <c r="QQ507" s="160"/>
      <c r="QR507" s="160"/>
      <c r="QS507" s="160"/>
      <c r="QT507" s="160"/>
      <c r="QU507" s="160"/>
      <c r="QV507" s="160"/>
      <c r="QW507" s="160"/>
      <c r="QX507" s="160"/>
      <c r="QY507" s="160"/>
      <c r="QZ507" s="160"/>
      <c r="RA507" s="160"/>
      <c r="RB507" s="160"/>
      <c r="RC507" s="160"/>
      <c r="RD507" s="160"/>
      <c r="RE507" s="160"/>
      <c r="RF507" s="160"/>
      <c r="RG507" s="160"/>
      <c r="RH507" s="160"/>
      <c r="RI507" s="160"/>
      <c r="RJ507" s="160"/>
      <c r="RK507" s="160"/>
      <c r="RL507" s="160"/>
      <c r="RM507" s="160"/>
      <c r="RN507" s="160"/>
      <c r="RO507" s="160"/>
      <c r="RP507" s="160"/>
      <c r="RQ507" s="160"/>
      <c r="RR507" s="160"/>
      <c r="RS507" s="160"/>
      <c r="RT507" s="160"/>
      <c r="RU507" s="160"/>
      <c r="RV507" s="160"/>
      <c r="RW507" s="160"/>
      <c r="RX507" s="160"/>
      <c r="RY507" s="160"/>
      <c r="RZ507" s="160"/>
      <c r="SA507" s="160"/>
      <c r="SB507" s="160"/>
      <c r="SC507" s="160"/>
      <c r="SD507" s="160"/>
      <c r="SE507" s="160"/>
      <c r="SF507" s="160"/>
      <c r="SG507" s="160"/>
      <c r="SH507" s="160"/>
      <c r="SI507" s="160"/>
      <c r="SJ507" s="160"/>
      <c r="SK507" s="160"/>
      <c r="SL507" s="160"/>
      <c r="SM507" s="160"/>
      <c r="SN507" s="160"/>
      <c r="SO507" s="160"/>
      <c r="SP507" s="160"/>
      <c r="SQ507" s="160"/>
      <c r="SR507" s="160"/>
      <c r="SS507" s="160"/>
      <c r="ST507" s="160"/>
      <c r="SU507" s="160"/>
      <c r="SV507" s="160"/>
      <c r="SW507" s="160"/>
      <c r="SX507" s="160"/>
      <c r="SY507" s="160"/>
      <c r="SZ507" s="160"/>
      <c r="TA507" s="160"/>
      <c r="TB507" s="160"/>
      <c r="TC507" s="160"/>
      <c r="TD507" s="160"/>
      <c r="TE507" s="160"/>
      <c r="TF507" s="160"/>
    </row>
    <row r="508" spans="1:526">
      <c r="A508" s="160"/>
      <c r="B508" s="160"/>
      <c r="C508" s="160"/>
      <c r="D508" s="160"/>
      <c r="E508" s="160"/>
      <c r="F508" s="160"/>
      <c r="G508" s="160"/>
      <c r="H508" s="160"/>
      <c r="I508" s="160"/>
      <c r="J508" s="160"/>
      <c r="K508" s="160"/>
      <c r="L508" s="160"/>
      <c r="M508" s="160"/>
      <c r="N508" s="160"/>
      <c r="O508" s="160"/>
      <c r="P508" s="160"/>
      <c r="Q508" s="160"/>
      <c r="R508" s="160"/>
      <c r="S508" s="160"/>
      <c r="T508" s="160"/>
      <c r="U508" s="160"/>
      <c r="V508" s="160"/>
      <c r="W508" s="160"/>
      <c r="X508" s="160"/>
      <c r="Y508" s="160"/>
      <c r="Z508" s="160"/>
      <c r="AA508" s="160"/>
      <c r="AB508" s="160"/>
      <c r="AC508" s="160"/>
      <c r="AD508" s="160"/>
      <c r="AE508" s="160"/>
      <c r="AF508" s="160"/>
      <c r="AG508" s="160"/>
      <c r="AH508" s="160"/>
      <c r="AI508" s="160"/>
      <c r="AJ508" s="160"/>
      <c r="AK508" s="160"/>
      <c r="AL508" s="160"/>
      <c r="AM508" s="160"/>
      <c r="AN508" s="160"/>
      <c r="AO508" s="160"/>
      <c r="AP508" s="160"/>
      <c r="AQ508" s="160"/>
      <c r="AR508" s="160"/>
      <c r="AS508" s="160"/>
      <c r="AT508" s="160"/>
      <c r="AU508" s="160"/>
      <c r="AV508" s="160"/>
      <c r="AW508" s="160"/>
      <c r="AX508" s="160"/>
      <c r="AY508" s="160"/>
      <c r="AZ508" s="160"/>
      <c r="BA508" s="160"/>
      <c r="BB508" s="160"/>
      <c r="BC508" s="160"/>
      <c r="BD508" s="160"/>
      <c r="BE508" s="160"/>
      <c r="BF508" s="160"/>
      <c r="BG508" s="160"/>
      <c r="BH508" s="160"/>
      <c r="BI508" s="160"/>
      <c r="BJ508" s="160"/>
      <c r="BK508" s="160"/>
      <c r="BL508" s="160"/>
      <c r="BM508" s="160"/>
      <c r="BN508" s="160"/>
      <c r="BO508" s="160"/>
      <c r="BP508" s="160"/>
      <c r="BQ508" s="160"/>
      <c r="BR508" s="160"/>
      <c r="BS508" s="160"/>
      <c r="BT508" s="160"/>
      <c r="BU508" s="160"/>
      <c r="BV508" s="160"/>
      <c r="BW508" s="160"/>
      <c r="BX508" s="160"/>
      <c r="BY508" s="160"/>
      <c r="BZ508" s="160"/>
      <c r="CA508" s="160"/>
      <c r="CB508" s="160"/>
      <c r="CC508" s="160"/>
      <c r="CD508" s="160"/>
      <c r="CE508" s="160"/>
      <c r="CF508" s="160"/>
      <c r="CG508" s="160"/>
      <c r="CH508" s="160"/>
      <c r="CI508" s="160"/>
      <c r="CJ508" s="160"/>
      <c r="CK508" s="160"/>
      <c r="CL508" s="160"/>
      <c r="CM508" s="160"/>
      <c r="CN508" s="160"/>
      <c r="CO508" s="160"/>
      <c r="CP508" s="160"/>
      <c r="CQ508" s="160"/>
      <c r="CR508" s="160"/>
      <c r="CS508" s="160"/>
      <c r="CT508" s="160"/>
      <c r="CU508" s="160"/>
      <c r="CV508" s="160"/>
      <c r="CW508" s="160"/>
      <c r="CX508" s="160"/>
      <c r="CY508" s="160"/>
      <c r="CZ508" s="160"/>
      <c r="DA508" s="160"/>
      <c r="DB508" s="160"/>
      <c r="DC508" s="160"/>
      <c r="DD508" s="160"/>
      <c r="DE508" s="160"/>
      <c r="DF508" s="160"/>
      <c r="DG508" s="160"/>
      <c r="DH508" s="160"/>
      <c r="DI508" s="160"/>
      <c r="DJ508" s="160"/>
      <c r="DK508" s="160"/>
      <c r="DL508" s="160"/>
      <c r="DM508" s="160"/>
      <c r="DN508" s="160"/>
      <c r="DO508" s="160"/>
      <c r="DP508" s="160"/>
      <c r="DQ508" s="160"/>
      <c r="DR508" s="160"/>
      <c r="DS508" s="160"/>
      <c r="DT508" s="160"/>
      <c r="DU508" s="160"/>
      <c r="DV508" s="160"/>
      <c r="DW508" s="160"/>
      <c r="DX508" s="160"/>
      <c r="DY508" s="160"/>
      <c r="DZ508" s="160"/>
      <c r="EA508" s="160"/>
      <c r="EB508" s="160"/>
      <c r="EC508" s="160"/>
      <c r="ED508" s="160"/>
      <c r="EE508" s="160"/>
      <c r="EF508" s="160"/>
      <c r="EG508" s="160"/>
      <c r="EH508" s="160"/>
      <c r="EI508" s="160"/>
      <c r="EJ508" s="160"/>
      <c r="EK508" s="160"/>
      <c r="EL508" s="160"/>
      <c r="EM508" s="160"/>
      <c r="EN508" s="160"/>
      <c r="EO508" s="160"/>
      <c r="EP508" s="160"/>
      <c r="EQ508" s="160"/>
      <c r="ER508" s="160"/>
      <c r="ES508" s="160"/>
      <c r="ET508" s="160"/>
      <c r="EU508" s="160"/>
      <c r="EV508" s="160"/>
      <c r="EW508" s="160"/>
      <c r="EX508" s="160"/>
      <c r="EY508" s="160"/>
      <c r="EZ508" s="160"/>
      <c r="FA508" s="160"/>
      <c r="FB508" s="160"/>
      <c r="FC508" s="160"/>
      <c r="FD508" s="160"/>
      <c r="FE508" s="160"/>
      <c r="FF508" s="160"/>
      <c r="FG508" s="160"/>
      <c r="FH508" s="160"/>
      <c r="FI508" s="160"/>
      <c r="FJ508" s="160"/>
      <c r="FK508" s="160"/>
      <c r="FL508" s="160"/>
      <c r="FM508" s="160"/>
      <c r="FN508" s="160"/>
      <c r="FO508" s="160"/>
      <c r="FP508" s="160"/>
      <c r="FQ508" s="160"/>
      <c r="FR508" s="160"/>
      <c r="FS508" s="160"/>
      <c r="FT508" s="160"/>
      <c r="FU508" s="160"/>
      <c r="FV508" s="160"/>
      <c r="FW508" s="160"/>
      <c r="FX508" s="160"/>
      <c r="FY508" s="160"/>
      <c r="FZ508" s="160"/>
      <c r="GA508" s="160"/>
      <c r="GB508" s="160"/>
      <c r="GC508" s="160"/>
      <c r="GD508" s="160"/>
      <c r="GE508" s="160"/>
      <c r="GF508" s="160"/>
      <c r="GG508" s="160"/>
      <c r="GH508" s="160"/>
      <c r="GI508" s="160"/>
      <c r="GJ508" s="160"/>
      <c r="GK508" s="160"/>
      <c r="GL508" s="160"/>
      <c r="GM508" s="160"/>
      <c r="GN508" s="160"/>
      <c r="GO508" s="160"/>
      <c r="GP508" s="160"/>
      <c r="GQ508" s="160"/>
      <c r="GR508" s="160"/>
      <c r="GS508" s="160"/>
      <c r="GT508" s="160"/>
      <c r="GU508" s="160"/>
      <c r="GV508" s="160"/>
      <c r="GW508" s="160"/>
      <c r="GX508" s="160"/>
      <c r="GY508" s="160"/>
      <c r="GZ508" s="160"/>
      <c r="HA508" s="160"/>
      <c r="HB508" s="160"/>
      <c r="HC508" s="160"/>
      <c r="HD508" s="160"/>
      <c r="HE508" s="160"/>
      <c r="HF508" s="160"/>
      <c r="HG508" s="160"/>
      <c r="HH508" s="160"/>
      <c r="HI508" s="160"/>
      <c r="HJ508" s="160"/>
      <c r="HK508" s="160"/>
      <c r="HL508" s="160"/>
      <c r="HM508" s="160"/>
      <c r="HN508" s="160"/>
      <c r="HO508" s="160"/>
      <c r="HP508" s="160"/>
      <c r="HQ508" s="160"/>
      <c r="HR508" s="160"/>
      <c r="HS508" s="160"/>
      <c r="HT508" s="160"/>
      <c r="HU508" s="160"/>
      <c r="HV508" s="160"/>
      <c r="HW508" s="160"/>
      <c r="HX508" s="160"/>
      <c r="HY508" s="160"/>
      <c r="HZ508" s="160"/>
      <c r="IA508" s="160"/>
      <c r="IB508" s="160"/>
      <c r="IC508" s="160"/>
      <c r="ID508" s="160"/>
      <c r="IE508" s="160"/>
      <c r="IF508" s="160"/>
      <c r="IG508" s="160"/>
      <c r="IH508" s="160"/>
      <c r="II508" s="160"/>
      <c r="IJ508" s="160"/>
      <c r="IK508" s="160"/>
      <c r="IL508" s="160"/>
      <c r="IM508" s="160"/>
      <c r="IN508" s="160"/>
      <c r="IO508" s="160"/>
      <c r="IP508" s="160"/>
      <c r="IQ508" s="160"/>
      <c r="IR508" s="160"/>
      <c r="IS508" s="160"/>
      <c r="IT508" s="160"/>
      <c r="IU508" s="160"/>
      <c r="IV508" s="160"/>
      <c r="IW508" s="160"/>
      <c r="IX508" s="160"/>
      <c r="IY508" s="160"/>
      <c r="IZ508" s="160"/>
      <c r="JA508" s="160"/>
      <c r="JB508" s="160"/>
      <c r="JC508" s="160"/>
      <c r="JD508" s="160"/>
      <c r="JE508" s="160"/>
      <c r="JF508" s="160"/>
      <c r="JG508" s="160"/>
      <c r="JH508" s="160"/>
      <c r="JI508" s="160"/>
      <c r="JJ508" s="160"/>
      <c r="JK508" s="160"/>
      <c r="JL508" s="160"/>
      <c r="JM508" s="160"/>
      <c r="JN508" s="160"/>
      <c r="JO508" s="160"/>
      <c r="JP508" s="160"/>
      <c r="JQ508" s="160"/>
      <c r="JR508" s="160"/>
      <c r="JS508" s="160"/>
      <c r="JT508" s="160"/>
      <c r="JU508" s="160"/>
      <c r="JV508" s="160"/>
      <c r="JW508" s="160"/>
      <c r="JX508" s="160"/>
      <c r="JY508" s="160"/>
      <c r="JZ508" s="160"/>
      <c r="KA508" s="160"/>
      <c r="KB508" s="160"/>
      <c r="KC508" s="160"/>
      <c r="KD508" s="160"/>
      <c r="KE508" s="160"/>
      <c r="KF508" s="160"/>
      <c r="KG508" s="160"/>
      <c r="KH508" s="160"/>
      <c r="KI508" s="160"/>
      <c r="KJ508" s="160"/>
      <c r="KK508" s="160"/>
      <c r="KL508" s="160"/>
      <c r="KM508" s="160"/>
      <c r="KN508" s="160"/>
      <c r="KO508" s="160"/>
      <c r="KP508" s="160"/>
      <c r="KQ508" s="160"/>
      <c r="KR508" s="160"/>
      <c r="KS508" s="160"/>
      <c r="KT508" s="160"/>
      <c r="KU508" s="160"/>
      <c r="KV508" s="160"/>
      <c r="KW508" s="160"/>
      <c r="KX508" s="160"/>
      <c r="KY508" s="160"/>
      <c r="KZ508" s="160"/>
      <c r="LA508" s="160"/>
      <c r="LB508" s="160"/>
      <c r="LC508" s="160"/>
      <c r="LD508" s="160"/>
      <c r="LE508" s="160"/>
      <c r="LF508" s="160"/>
      <c r="LG508" s="160"/>
      <c r="LH508" s="160"/>
      <c r="LI508" s="160"/>
      <c r="LJ508" s="160"/>
      <c r="LK508" s="160"/>
      <c r="LL508" s="160"/>
      <c r="LM508" s="160"/>
      <c r="LN508" s="160"/>
      <c r="LO508" s="160"/>
      <c r="LP508" s="160"/>
      <c r="LQ508" s="160"/>
      <c r="LR508" s="160"/>
      <c r="LS508" s="160"/>
      <c r="LT508" s="160"/>
      <c r="LU508" s="160"/>
      <c r="LV508" s="160"/>
      <c r="LW508" s="160"/>
      <c r="LX508" s="160"/>
      <c r="LY508" s="160"/>
      <c r="LZ508" s="160"/>
      <c r="MA508" s="160"/>
      <c r="MB508" s="160"/>
      <c r="MC508" s="160"/>
      <c r="MD508" s="160"/>
      <c r="ME508" s="160"/>
      <c r="MF508" s="160"/>
      <c r="MG508" s="160"/>
      <c r="MH508" s="160"/>
      <c r="MI508" s="160"/>
      <c r="MJ508" s="160"/>
      <c r="MK508" s="160"/>
      <c r="ML508" s="160"/>
      <c r="MM508" s="160"/>
      <c r="MN508" s="160"/>
      <c r="MO508" s="160"/>
      <c r="MP508" s="160"/>
      <c r="MQ508" s="160"/>
      <c r="MR508" s="160"/>
      <c r="MS508" s="160"/>
      <c r="MT508" s="160"/>
      <c r="MU508" s="160"/>
      <c r="MV508" s="160"/>
      <c r="MW508" s="160"/>
      <c r="MX508" s="160"/>
      <c r="MY508" s="160"/>
      <c r="MZ508" s="160"/>
      <c r="NA508" s="160"/>
      <c r="NB508" s="160"/>
      <c r="NC508" s="160"/>
      <c r="ND508" s="160"/>
      <c r="NE508" s="160"/>
      <c r="NF508" s="160"/>
      <c r="NG508" s="160"/>
      <c r="NH508" s="160"/>
      <c r="NI508" s="160"/>
      <c r="NJ508" s="160"/>
      <c r="NK508" s="160"/>
      <c r="NL508" s="160"/>
      <c r="NM508" s="160"/>
      <c r="NN508" s="160"/>
      <c r="NO508" s="160"/>
      <c r="NP508" s="160"/>
      <c r="NQ508" s="160"/>
      <c r="NR508" s="160"/>
      <c r="NS508" s="160"/>
      <c r="NT508" s="160"/>
      <c r="NU508" s="160"/>
      <c r="NV508" s="160"/>
      <c r="NW508" s="160"/>
      <c r="NX508" s="160"/>
      <c r="NY508" s="160"/>
      <c r="NZ508" s="160"/>
      <c r="OA508" s="160"/>
      <c r="OB508" s="160"/>
      <c r="OC508" s="160"/>
      <c r="OD508" s="160"/>
      <c r="OE508" s="160"/>
      <c r="OF508" s="160"/>
      <c r="OG508" s="160"/>
      <c r="OH508" s="160"/>
      <c r="OI508" s="160"/>
      <c r="OJ508" s="160"/>
      <c r="OK508" s="160"/>
      <c r="OL508" s="160"/>
      <c r="OM508" s="160"/>
      <c r="ON508" s="160"/>
      <c r="OO508" s="160"/>
      <c r="OP508" s="160"/>
      <c r="OQ508" s="160"/>
      <c r="OR508" s="160"/>
      <c r="OS508" s="160"/>
      <c r="OT508" s="160"/>
      <c r="OU508" s="160"/>
      <c r="OV508" s="160"/>
      <c r="OW508" s="160"/>
      <c r="OX508" s="160"/>
      <c r="OY508" s="160"/>
      <c r="OZ508" s="160"/>
      <c r="PA508" s="160"/>
      <c r="PB508" s="160"/>
      <c r="PC508" s="160"/>
      <c r="PD508" s="160"/>
      <c r="PE508" s="160"/>
      <c r="PF508" s="160"/>
      <c r="PG508" s="160"/>
      <c r="PH508" s="160"/>
      <c r="PI508" s="160"/>
      <c r="PJ508" s="160"/>
      <c r="PK508" s="160"/>
      <c r="PL508" s="160"/>
      <c r="PM508" s="160"/>
      <c r="PN508" s="160"/>
      <c r="PO508" s="160"/>
      <c r="PP508" s="160"/>
      <c r="PQ508" s="160"/>
      <c r="PR508" s="160"/>
      <c r="PS508" s="160"/>
      <c r="PT508" s="160"/>
      <c r="PU508" s="160"/>
      <c r="PV508" s="160"/>
      <c r="PW508" s="160"/>
      <c r="PX508" s="160"/>
      <c r="PY508" s="160"/>
      <c r="PZ508" s="160"/>
      <c r="QA508" s="160"/>
      <c r="QB508" s="160"/>
      <c r="QC508" s="160"/>
      <c r="QD508" s="160"/>
      <c r="QE508" s="160"/>
      <c r="QF508" s="160"/>
      <c r="QG508" s="160"/>
      <c r="QH508" s="160"/>
      <c r="QI508" s="160"/>
      <c r="QJ508" s="160"/>
      <c r="QK508" s="160"/>
      <c r="QL508" s="160"/>
      <c r="QM508" s="160"/>
      <c r="QN508" s="160"/>
      <c r="QO508" s="160"/>
      <c r="QP508" s="160"/>
      <c r="QQ508" s="160"/>
      <c r="QR508" s="160"/>
      <c r="QS508" s="160"/>
      <c r="QT508" s="160"/>
      <c r="QU508" s="160"/>
      <c r="QV508" s="160"/>
      <c r="QW508" s="160"/>
      <c r="QX508" s="160"/>
      <c r="QY508" s="160"/>
      <c r="QZ508" s="160"/>
      <c r="RA508" s="160"/>
      <c r="RB508" s="160"/>
      <c r="RC508" s="160"/>
      <c r="RD508" s="160"/>
      <c r="RE508" s="160"/>
      <c r="RF508" s="160"/>
      <c r="RG508" s="160"/>
      <c r="RH508" s="160"/>
      <c r="RI508" s="160"/>
      <c r="RJ508" s="160"/>
      <c r="RK508" s="160"/>
      <c r="RL508" s="160"/>
      <c r="RM508" s="160"/>
      <c r="RN508" s="160"/>
      <c r="RO508" s="160"/>
      <c r="RP508" s="160"/>
      <c r="RQ508" s="160"/>
      <c r="RR508" s="160"/>
      <c r="RS508" s="160"/>
      <c r="RT508" s="160"/>
      <c r="RU508" s="160"/>
      <c r="RV508" s="160"/>
      <c r="RW508" s="160"/>
      <c r="RX508" s="160"/>
      <c r="RY508" s="160"/>
      <c r="RZ508" s="160"/>
      <c r="SA508" s="160"/>
      <c r="SB508" s="160"/>
      <c r="SC508" s="160"/>
      <c r="SD508" s="160"/>
      <c r="SE508" s="160"/>
      <c r="SF508" s="160"/>
      <c r="SG508" s="160"/>
      <c r="SH508" s="160"/>
      <c r="SI508" s="160"/>
      <c r="SJ508" s="160"/>
      <c r="SK508" s="160"/>
      <c r="SL508" s="160"/>
      <c r="SM508" s="160"/>
      <c r="SN508" s="160"/>
      <c r="SO508" s="160"/>
      <c r="SP508" s="160"/>
      <c r="SQ508" s="160"/>
      <c r="SR508" s="160"/>
      <c r="SS508" s="160"/>
      <c r="ST508" s="160"/>
      <c r="SU508" s="160"/>
      <c r="SV508" s="160"/>
      <c r="SW508" s="160"/>
      <c r="SX508" s="160"/>
      <c r="SY508" s="160"/>
      <c r="SZ508" s="160"/>
      <c r="TA508" s="160"/>
      <c r="TB508" s="160"/>
      <c r="TC508" s="160"/>
      <c r="TD508" s="160"/>
      <c r="TE508" s="160"/>
      <c r="TF508" s="160"/>
    </row>
    <row r="509" spans="1:526">
      <c r="A509" s="160"/>
      <c r="B509" s="160"/>
      <c r="C509" s="160"/>
      <c r="D509" s="160"/>
      <c r="E509" s="160"/>
      <c r="F509" s="160"/>
      <c r="G509" s="160"/>
      <c r="H509" s="160"/>
      <c r="I509" s="160"/>
      <c r="J509" s="160"/>
      <c r="K509" s="160"/>
      <c r="L509" s="160"/>
      <c r="M509" s="160"/>
      <c r="N509" s="160"/>
      <c r="O509" s="160"/>
      <c r="P509" s="160"/>
      <c r="Q509" s="160"/>
      <c r="R509" s="160"/>
      <c r="S509" s="160"/>
      <c r="T509" s="160"/>
      <c r="U509" s="160"/>
      <c r="V509" s="160"/>
      <c r="W509" s="160"/>
      <c r="X509" s="160"/>
      <c r="Y509" s="160"/>
      <c r="Z509" s="160"/>
      <c r="AA509" s="160"/>
      <c r="AB509" s="160"/>
      <c r="AC509" s="160"/>
      <c r="AD509" s="160"/>
      <c r="AE509" s="160"/>
      <c r="AF509" s="160"/>
      <c r="AG509" s="160"/>
      <c r="AH509" s="160"/>
      <c r="AI509" s="160"/>
      <c r="AJ509" s="160"/>
      <c r="AK509" s="160"/>
      <c r="AL509" s="160"/>
      <c r="AM509" s="160"/>
      <c r="AN509" s="160"/>
      <c r="AO509" s="160"/>
      <c r="AP509" s="160"/>
      <c r="AQ509" s="160"/>
      <c r="AR509" s="160"/>
      <c r="AS509" s="160"/>
      <c r="AT509" s="160"/>
      <c r="AU509" s="160"/>
      <c r="AV509" s="160"/>
      <c r="AW509" s="160"/>
      <c r="AX509" s="160"/>
      <c r="AY509" s="160"/>
      <c r="AZ509" s="160"/>
      <c r="BA509" s="160"/>
      <c r="BB509" s="160"/>
      <c r="BC509" s="160"/>
      <c r="BD509" s="160"/>
      <c r="BE509" s="160"/>
      <c r="BF509" s="160"/>
      <c r="BG509" s="160"/>
      <c r="BH509" s="160"/>
      <c r="BI509" s="160"/>
      <c r="BJ509" s="160"/>
      <c r="BK509" s="160"/>
      <c r="BL509" s="160"/>
      <c r="BM509" s="160"/>
      <c r="BN509" s="160"/>
      <c r="BO509" s="160"/>
      <c r="BP509" s="160"/>
      <c r="BQ509" s="160"/>
      <c r="BR509" s="160"/>
      <c r="BS509" s="160"/>
      <c r="BT509" s="160"/>
      <c r="BU509" s="160"/>
      <c r="BV509" s="160"/>
      <c r="BW509" s="160"/>
      <c r="BX509" s="160"/>
      <c r="BY509" s="160"/>
      <c r="BZ509" s="160"/>
      <c r="CA509" s="160"/>
      <c r="CB509" s="160"/>
      <c r="CC509" s="160"/>
      <c r="CD509" s="160"/>
      <c r="CE509" s="160"/>
      <c r="CF509" s="160"/>
      <c r="CG509" s="160"/>
      <c r="CH509" s="160"/>
      <c r="CI509" s="160"/>
      <c r="CJ509" s="160"/>
      <c r="CK509" s="160"/>
      <c r="CL509" s="160"/>
      <c r="CM509" s="160"/>
      <c r="CN509" s="160"/>
      <c r="CO509" s="160"/>
      <c r="CP509" s="160"/>
      <c r="CQ509" s="160"/>
      <c r="CR509" s="160"/>
      <c r="CS509" s="160"/>
      <c r="CT509" s="160"/>
      <c r="CU509" s="160"/>
      <c r="CV509" s="160"/>
      <c r="CW509" s="160"/>
      <c r="CX509" s="160"/>
      <c r="CY509" s="160"/>
      <c r="CZ509" s="160"/>
      <c r="DA509" s="160"/>
      <c r="DB509" s="160"/>
      <c r="DC509" s="160"/>
      <c r="DD509" s="160"/>
      <c r="DE509" s="160"/>
      <c r="DF509" s="160"/>
      <c r="DG509" s="160"/>
      <c r="DH509" s="160"/>
      <c r="DI509" s="160"/>
      <c r="DJ509" s="160"/>
      <c r="DK509" s="160"/>
      <c r="DL509" s="160"/>
      <c r="DM509" s="160"/>
      <c r="DN509" s="160"/>
      <c r="DO509" s="160"/>
      <c r="DP509" s="160"/>
      <c r="DQ509" s="160"/>
      <c r="DR509" s="160"/>
      <c r="DS509" s="160"/>
      <c r="DT509" s="160"/>
      <c r="DU509" s="160"/>
      <c r="DV509" s="160"/>
      <c r="DW509" s="160"/>
      <c r="DX509" s="160"/>
      <c r="DY509" s="160"/>
      <c r="DZ509" s="160"/>
      <c r="EA509" s="160"/>
      <c r="EB509" s="160"/>
      <c r="EC509" s="160"/>
      <c r="ED509" s="160"/>
      <c r="EE509" s="160"/>
      <c r="EF509" s="160"/>
      <c r="EG509" s="160"/>
      <c r="EH509" s="160"/>
      <c r="EI509" s="160"/>
      <c r="EJ509" s="160"/>
      <c r="EK509" s="160"/>
      <c r="EL509" s="160"/>
      <c r="EM509" s="160"/>
      <c r="EN509" s="160"/>
      <c r="EO509" s="160"/>
      <c r="EP509" s="160"/>
      <c r="EQ509" s="160"/>
      <c r="ER509" s="160"/>
      <c r="ES509" s="160"/>
      <c r="ET509" s="160"/>
      <c r="EU509" s="160"/>
      <c r="EV509" s="160"/>
      <c r="EW509" s="160"/>
      <c r="EX509" s="160"/>
      <c r="EY509" s="160"/>
      <c r="EZ509" s="160"/>
      <c r="FA509" s="160"/>
      <c r="FB509" s="160"/>
      <c r="FC509" s="160"/>
      <c r="FD509" s="160"/>
      <c r="FE509" s="160"/>
      <c r="FF509" s="160"/>
      <c r="FG509" s="160"/>
      <c r="FH509" s="160"/>
      <c r="FI509" s="160"/>
      <c r="FJ509" s="160"/>
      <c r="FK509" s="160"/>
      <c r="FL509" s="160"/>
      <c r="FM509" s="160"/>
      <c r="FN509" s="160"/>
      <c r="FO509" s="160"/>
      <c r="FP509" s="160"/>
      <c r="FQ509" s="160"/>
      <c r="FR509" s="160"/>
      <c r="FS509" s="160"/>
      <c r="FT509" s="160"/>
      <c r="FU509" s="160"/>
      <c r="FV509" s="160"/>
      <c r="FW509" s="160"/>
      <c r="FX509" s="160"/>
      <c r="FY509" s="160"/>
      <c r="FZ509" s="160"/>
      <c r="GA509" s="160"/>
      <c r="GB509" s="160"/>
      <c r="GC509" s="160"/>
      <c r="GD509" s="160"/>
      <c r="GE509" s="160"/>
      <c r="GF509" s="160"/>
      <c r="GG509" s="160"/>
      <c r="GH509" s="160"/>
      <c r="GI509" s="160"/>
      <c r="GJ509" s="160"/>
      <c r="GK509" s="160"/>
      <c r="GL509" s="160"/>
      <c r="GM509" s="160"/>
      <c r="GN509" s="160"/>
      <c r="GO509" s="160"/>
      <c r="GP509" s="160"/>
      <c r="GQ509" s="160"/>
      <c r="GR509" s="160"/>
      <c r="GS509" s="160"/>
      <c r="GT509" s="160"/>
      <c r="GU509" s="160"/>
      <c r="GV509" s="160"/>
      <c r="GW509" s="160"/>
      <c r="GX509" s="160"/>
      <c r="GY509" s="160"/>
      <c r="GZ509" s="160"/>
      <c r="HA509" s="160"/>
      <c r="HB509" s="160"/>
      <c r="HC509" s="160"/>
      <c r="HD509" s="160"/>
      <c r="HE509" s="160"/>
      <c r="HF509" s="160"/>
      <c r="HG509" s="160"/>
      <c r="HH509" s="160"/>
      <c r="HI509" s="160"/>
      <c r="HJ509" s="160"/>
      <c r="HK509" s="160"/>
      <c r="HL509" s="160"/>
      <c r="HM509" s="160"/>
      <c r="HN509" s="160"/>
      <c r="HO509" s="160"/>
      <c r="HP509" s="160"/>
      <c r="HQ509" s="160"/>
      <c r="HR509" s="160"/>
      <c r="HS509" s="160"/>
      <c r="HT509" s="160"/>
      <c r="HU509" s="160"/>
      <c r="HV509" s="160"/>
      <c r="HW509" s="160"/>
      <c r="HX509" s="160"/>
      <c r="HY509" s="160"/>
      <c r="HZ509" s="160"/>
      <c r="IA509" s="160"/>
      <c r="IB509" s="160"/>
      <c r="IC509" s="160"/>
      <c r="ID509" s="160"/>
      <c r="IE509" s="160"/>
      <c r="IF509" s="160"/>
      <c r="IG509" s="160"/>
      <c r="IH509" s="160"/>
      <c r="II509" s="160"/>
      <c r="IJ509" s="160"/>
      <c r="IK509" s="160"/>
      <c r="IL509" s="160"/>
      <c r="IM509" s="160"/>
      <c r="IN509" s="160"/>
      <c r="IO509" s="160"/>
      <c r="IP509" s="160"/>
      <c r="IQ509" s="160"/>
      <c r="IR509" s="160"/>
      <c r="IS509" s="160"/>
      <c r="IT509" s="160"/>
      <c r="IU509" s="160"/>
      <c r="IV509" s="160"/>
      <c r="IW509" s="160"/>
      <c r="IX509" s="160"/>
      <c r="IY509" s="160"/>
      <c r="IZ509" s="160"/>
      <c r="JA509" s="160"/>
      <c r="JB509" s="160"/>
      <c r="JC509" s="160"/>
      <c r="JD509" s="160"/>
      <c r="JE509" s="160"/>
      <c r="JF509" s="160"/>
      <c r="JG509" s="160"/>
      <c r="JH509" s="160"/>
      <c r="JI509" s="160"/>
      <c r="JJ509" s="160"/>
      <c r="JK509" s="160"/>
      <c r="JL509" s="160"/>
      <c r="JM509" s="160"/>
      <c r="JN509" s="160"/>
      <c r="JO509" s="160"/>
      <c r="JP509" s="160"/>
      <c r="JQ509" s="160"/>
      <c r="JR509" s="160"/>
      <c r="JS509" s="160"/>
      <c r="JT509" s="160"/>
      <c r="JU509" s="160"/>
      <c r="JV509" s="160"/>
      <c r="JW509" s="160"/>
      <c r="JX509" s="160"/>
      <c r="JY509" s="160"/>
      <c r="JZ509" s="160"/>
      <c r="KA509" s="160"/>
      <c r="KB509" s="160"/>
      <c r="KC509" s="160"/>
      <c r="KD509" s="160"/>
      <c r="KE509" s="160"/>
      <c r="KF509" s="160"/>
      <c r="KG509" s="160"/>
      <c r="KH509" s="160"/>
      <c r="KI509" s="160"/>
      <c r="KJ509" s="160"/>
      <c r="KK509" s="160"/>
      <c r="KL509" s="160"/>
      <c r="KM509" s="160"/>
      <c r="KN509" s="160"/>
      <c r="KO509" s="160"/>
      <c r="KP509" s="160"/>
      <c r="KQ509" s="160"/>
      <c r="KR509" s="160"/>
      <c r="KS509" s="160"/>
      <c r="KT509" s="160"/>
      <c r="KU509" s="160"/>
      <c r="KV509" s="160"/>
      <c r="KW509" s="160"/>
      <c r="KX509" s="160"/>
      <c r="KY509" s="160"/>
      <c r="KZ509" s="160"/>
      <c r="LA509" s="160"/>
      <c r="LB509" s="160"/>
      <c r="LC509" s="160"/>
      <c r="LD509" s="160"/>
      <c r="LE509" s="160"/>
      <c r="LF509" s="160"/>
      <c r="LG509" s="160"/>
      <c r="LH509" s="160"/>
      <c r="LI509" s="160"/>
      <c r="LJ509" s="160"/>
      <c r="LK509" s="160"/>
      <c r="LL509" s="160"/>
      <c r="LM509" s="160"/>
      <c r="LN509" s="160"/>
      <c r="LO509" s="160"/>
      <c r="LP509" s="160"/>
      <c r="LQ509" s="160"/>
      <c r="LR509" s="160"/>
      <c r="LS509" s="160"/>
      <c r="LT509" s="160"/>
      <c r="LU509" s="160"/>
      <c r="LV509" s="160"/>
      <c r="LW509" s="160"/>
      <c r="LX509" s="160"/>
      <c r="LY509" s="160"/>
      <c r="LZ509" s="160"/>
      <c r="MA509" s="160"/>
      <c r="MB509" s="160"/>
      <c r="MC509" s="160"/>
      <c r="MD509" s="160"/>
      <c r="ME509" s="160"/>
      <c r="MF509" s="160"/>
      <c r="MG509" s="160"/>
      <c r="MH509" s="160"/>
      <c r="MI509" s="160"/>
      <c r="MJ509" s="160"/>
      <c r="MK509" s="160"/>
      <c r="ML509" s="160"/>
      <c r="MM509" s="160"/>
      <c r="MN509" s="160"/>
      <c r="MO509" s="160"/>
      <c r="MP509" s="160"/>
      <c r="MQ509" s="160"/>
      <c r="MR509" s="160"/>
      <c r="MS509" s="160"/>
      <c r="MT509" s="160"/>
      <c r="MU509" s="160"/>
      <c r="MV509" s="160"/>
      <c r="MW509" s="160"/>
      <c r="MX509" s="160"/>
      <c r="MY509" s="160"/>
      <c r="MZ509" s="160"/>
      <c r="NA509" s="160"/>
      <c r="NB509" s="160"/>
      <c r="NC509" s="160"/>
      <c r="ND509" s="160"/>
      <c r="NE509" s="160"/>
      <c r="NF509" s="160"/>
      <c r="NG509" s="160"/>
      <c r="NH509" s="160"/>
      <c r="NI509" s="160"/>
      <c r="NJ509" s="160"/>
      <c r="NK509" s="160"/>
      <c r="NL509" s="160"/>
      <c r="NM509" s="160"/>
      <c r="NN509" s="160"/>
      <c r="NO509" s="160"/>
      <c r="NP509" s="160"/>
      <c r="NQ509" s="160"/>
      <c r="NR509" s="160"/>
      <c r="NS509" s="160"/>
      <c r="NT509" s="160"/>
      <c r="NU509" s="160"/>
      <c r="NV509" s="160"/>
      <c r="NW509" s="160"/>
      <c r="NX509" s="160"/>
      <c r="NY509" s="160"/>
      <c r="NZ509" s="160"/>
      <c r="OA509" s="160"/>
      <c r="OB509" s="160"/>
      <c r="OC509" s="160"/>
      <c r="OD509" s="160"/>
      <c r="OE509" s="160"/>
      <c r="OF509" s="160"/>
      <c r="OG509" s="160"/>
      <c r="OH509" s="160"/>
      <c r="OI509" s="160"/>
      <c r="OJ509" s="160"/>
      <c r="OK509" s="160"/>
      <c r="OL509" s="160"/>
      <c r="OM509" s="160"/>
      <c r="ON509" s="160"/>
      <c r="OO509" s="160"/>
      <c r="OP509" s="160"/>
      <c r="OQ509" s="160"/>
      <c r="OR509" s="160"/>
      <c r="OS509" s="160"/>
      <c r="OT509" s="160"/>
      <c r="OU509" s="160"/>
      <c r="OV509" s="160"/>
      <c r="OW509" s="160"/>
      <c r="OX509" s="160"/>
      <c r="OY509" s="160"/>
      <c r="OZ509" s="160"/>
      <c r="PA509" s="160"/>
      <c r="PB509" s="160"/>
      <c r="PC509" s="160"/>
      <c r="PD509" s="160"/>
      <c r="PE509" s="160"/>
      <c r="PF509" s="160"/>
      <c r="PG509" s="160"/>
      <c r="PH509" s="160"/>
      <c r="PI509" s="160"/>
      <c r="PJ509" s="160"/>
      <c r="PK509" s="160"/>
      <c r="PL509" s="160"/>
      <c r="PM509" s="160"/>
      <c r="PN509" s="160"/>
      <c r="PO509" s="160"/>
      <c r="PP509" s="160"/>
      <c r="PQ509" s="160"/>
      <c r="PR509" s="160"/>
      <c r="PS509" s="160"/>
      <c r="PT509" s="160"/>
      <c r="PU509" s="160"/>
      <c r="PV509" s="160"/>
      <c r="PW509" s="160"/>
      <c r="PX509" s="160"/>
      <c r="PY509" s="160"/>
      <c r="PZ509" s="160"/>
      <c r="QA509" s="160"/>
      <c r="QB509" s="160"/>
      <c r="QC509" s="160"/>
      <c r="QD509" s="160"/>
      <c r="QE509" s="160"/>
      <c r="QF509" s="160"/>
      <c r="QG509" s="160"/>
      <c r="QH509" s="160"/>
      <c r="QI509" s="160"/>
      <c r="QJ509" s="160"/>
      <c r="QK509" s="160"/>
      <c r="QL509" s="160"/>
      <c r="QM509" s="160"/>
      <c r="QN509" s="160"/>
      <c r="QO509" s="160"/>
      <c r="QP509" s="160"/>
      <c r="QQ509" s="160"/>
      <c r="QR509" s="160"/>
      <c r="QS509" s="160"/>
      <c r="QT509" s="160"/>
      <c r="QU509" s="160"/>
      <c r="QV509" s="160"/>
      <c r="QW509" s="160"/>
      <c r="QX509" s="160"/>
      <c r="QY509" s="160"/>
      <c r="QZ509" s="160"/>
      <c r="RA509" s="160"/>
      <c r="RB509" s="160"/>
      <c r="RC509" s="160"/>
      <c r="RD509" s="160"/>
      <c r="RE509" s="160"/>
      <c r="RF509" s="160"/>
      <c r="RG509" s="160"/>
      <c r="RH509" s="160"/>
      <c r="RI509" s="160"/>
      <c r="RJ509" s="160"/>
      <c r="RK509" s="160"/>
      <c r="RL509" s="160"/>
      <c r="RM509" s="160"/>
      <c r="RN509" s="160"/>
      <c r="RO509" s="160"/>
      <c r="RP509" s="160"/>
      <c r="RQ509" s="160"/>
      <c r="RR509" s="160"/>
      <c r="RS509" s="160"/>
      <c r="RT509" s="160"/>
      <c r="RU509" s="160"/>
      <c r="RV509" s="160"/>
      <c r="RW509" s="160"/>
      <c r="RX509" s="160"/>
      <c r="RY509" s="160"/>
      <c r="RZ509" s="160"/>
      <c r="SA509" s="160"/>
      <c r="SB509" s="160"/>
      <c r="SC509" s="160"/>
      <c r="SD509" s="160"/>
      <c r="SE509" s="160"/>
      <c r="SF509" s="160"/>
      <c r="SG509" s="160"/>
      <c r="SH509" s="160"/>
      <c r="SI509" s="160"/>
      <c r="SJ509" s="160"/>
      <c r="SK509" s="160"/>
      <c r="SL509" s="160"/>
      <c r="SM509" s="160"/>
      <c r="SN509" s="160"/>
      <c r="SO509" s="160"/>
      <c r="SP509" s="160"/>
      <c r="SQ509" s="160"/>
      <c r="SR509" s="160"/>
      <c r="SS509" s="160"/>
      <c r="ST509" s="160"/>
      <c r="SU509" s="160"/>
      <c r="SV509" s="160"/>
      <c r="SW509" s="160"/>
      <c r="SX509" s="160"/>
      <c r="SY509" s="160"/>
      <c r="SZ509" s="160"/>
      <c r="TA509" s="160"/>
      <c r="TB509" s="160"/>
      <c r="TC509" s="160"/>
      <c r="TD509" s="160"/>
      <c r="TE509" s="160"/>
      <c r="TF509" s="160"/>
    </row>
    <row r="510" spans="1:526">
      <c r="A510" s="160"/>
      <c r="B510" s="160"/>
      <c r="C510" s="160"/>
      <c r="D510" s="160"/>
      <c r="E510" s="160"/>
      <c r="F510" s="160"/>
      <c r="G510" s="160"/>
      <c r="H510" s="160"/>
      <c r="I510" s="160"/>
      <c r="J510" s="160"/>
      <c r="K510" s="160"/>
      <c r="L510" s="160"/>
      <c r="M510" s="160"/>
      <c r="N510" s="160"/>
      <c r="O510" s="160"/>
      <c r="P510" s="160"/>
      <c r="Q510" s="160"/>
      <c r="R510" s="160"/>
      <c r="S510" s="160"/>
      <c r="T510" s="160"/>
      <c r="U510" s="160"/>
      <c r="V510" s="160"/>
      <c r="W510" s="160"/>
      <c r="X510" s="160"/>
      <c r="Y510" s="160"/>
      <c r="Z510" s="160"/>
      <c r="AA510" s="160"/>
      <c r="AB510" s="160"/>
      <c r="AC510" s="160"/>
      <c r="AD510" s="160"/>
      <c r="AE510" s="160"/>
      <c r="AF510" s="160"/>
      <c r="AG510" s="160"/>
      <c r="AH510" s="160"/>
      <c r="AI510" s="160"/>
      <c r="AJ510" s="160"/>
      <c r="AK510" s="160"/>
      <c r="AL510" s="160"/>
      <c r="AM510" s="160"/>
      <c r="AN510" s="160"/>
      <c r="AO510" s="160"/>
      <c r="AP510" s="160"/>
      <c r="AQ510" s="160"/>
      <c r="AR510" s="160"/>
      <c r="AS510" s="160"/>
      <c r="AT510" s="160"/>
      <c r="AU510" s="160"/>
      <c r="AV510" s="160"/>
      <c r="AW510" s="160"/>
      <c r="AX510" s="160"/>
      <c r="AY510" s="160"/>
      <c r="AZ510" s="160"/>
      <c r="BA510" s="160"/>
      <c r="BB510" s="160"/>
      <c r="BC510" s="160"/>
      <c r="BD510" s="160"/>
      <c r="BE510" s="160"/>
      <c r="BF510" s="160"/>
      <c r="BG510" s="160"/>
      <c r="BH510" s="160"/>
      <c r="BI510" s="160"/>
      <c r="BJ510" s="160"/>
      <c r="BK510" s="160"/>
      <c r="BL510" s="160"/>
      <c r="BM510" s="160"/>
      <c r="BN510" s="160"/>
      <c r="BO510" s="160"/>
      <c r="BP510" s="160"/>
      <c r="BQ510" s="160"/>
      <c r="BR510" s="160"/>
      <c r="BS510" s="160"/>
      <c r="BT510" s="160"/>
      <c r="BU510" s="160"/>
      <c r="BV510" s="160"/>
      <c r="BW510" s="160"/>
      <c r="BX510" s="160"/>
      <c r="BY510" s="160"/>
      <c r="BZ510" s="160"/>
      <c r="CA510" s="160"/>
      <c r="CB510" s="160"/>
      <c r="CC510" s="160"/>
      <c r="CD510" s="160"/>
      <c r="CE510" s="160"/>
      <c r="CF510" s="160"/>
      <c r="CG510" s="160"/>
      <c r="CH510" s="160"/>
      <c r="CI510" s="160"/>
      <c r="CJ510" s="160"/>
      <c r="CK510" s="160"/>
      <c r="CL510" s="160"/>
      <c r="CM510" s="160"/>
      <c r="CN510" s="160"/>
      <c r="CO510" s="160"/>
      <c r="CP510" s="160"/>
      <c r="CQ510" s="160"/>
      <c r="CR510" s="160"/>
      <c r="CS510" s="160"/>
      <c r="CT510" s="160"/>
      <c r="CU510" s="160"/>
      <c r="CV510" s="160"/>
      <c r="CW510" s="160"/>
      <c r="CX510" s="160"/>
      <c r="CY510" s="160"/>
      <c r="CZ510" s="160"/>
      <c r="DA510" s="160"/>
      <c r="DB510" s="160"/>
      <c r="DC510" s="160"/>
      <c r="DD510" s="160"/>
      <c r="DE510" s="160"/>
      <c r="DF510" s="160"/>
      <c r="DG510" s="160"/>
      <c r="DH510" s="160"/>
      <c r="DI510" s="160"/>
      <c r="DJ510" s="160"/>
      <c r="DK510" s="160"/>
      <c r="DL510" s="160"/>
      <c r="DM510" s="160"/>
      <c r="DN510" s="160"/>
      <c r="DO510" s="160"/>
      <c r="DP510" s="160"/>
      <c r="DQ510" s="160"/>
      <c r="DR510" s="160"/>
      <c r="DS510" s="160"/>
      <c r="DT510" s="160"/>
      <c r="DU510" s="160"/>
      <c r="DV510" s="160"/>
      <c r="DW510" s="160"/>
      <c r="DX510" s="160"/>
      <c r="DY510" s="160"/>
      <c r="DZ510" s="160"/>
      <c r="EA510" s="160"/>
      <c r="EB510" s="160"/>
      <c r="EC510" s="160"/>
      <c r="ED510" s="160"/>
      <c r="EE510" s="160"/>
      <c r="EF510" s="160"/>
      <c r="EG510" s="160"/>
      <c r="EH510" s="160"/>
      <c r="EI510" s="160"/>
      <c r="EJ510" s="160"/>
      <c r="EK510" s="160"/>
      <c r="EL510" s="160"/>
      <c r="EM510" s="160"/>
      <c r="EN510" s="160"/>
      <c r="EO510" s="160"/>
      <c r="EP510" s="160"/>
      <c r="EQ510" s="160"/>
      <c r="ER510" s="160"/>
      <c r="ES510" s="160"/>
      <c r="ET510" s="160"/>
      <c r="EU510" s="160"/>
      <c r="EV510" s="160"/>
      <c r="EW510" s="160"/>
      <c r="EX510" s="160"/>
      <c r="EY510" s="160"/>
      <c r="EZ510" s="160"/>
      <c r="FA510" s="160"/>
      <c r="FB510" s="160"/>
      <c r="FC510" s="160"/>
      <c r="FD510" s="160"/>
      <c r="FE510" s="160"/>
      <c r="FF510" s="160"/>
      <c r="FG510" s="160"/>
      <c r="FH510" s="160"/>
      <c r="FI510" s="160"/>
      <c r="FJ510" s="160"/>
      <c r="FK510" s="160"/>
      <c r="FL510" s="160"/>
      <c r="FM510" s="160"/>
      <c r="FN510" s="160"/>
      <c r="FO510" s="160"/>
      <c r="FP510" s="160"/>
      <c r="FQ510" s="160"/>
      <c r="FR510" s="160"/>
      <c r="FS510" s="160"/>
      <c r="FT510" s="160"/>
      <c r="FU510" s="160"/>
      <c r="FV510" s="160"/>
      <c r="FW510" s="160"/>
      <c r="FX510" s="160"/>
      <c r="FY510" s="160"/>
      <c r="FZ510" s="160"/>
      <c r="GA510" s="160"/>
      <c r="GB510" s="160"/>
      <c r="GC510" s="160"/>
      <c r="GD510" s="160"/>
      <c r="GE510" s="160"/>
      <c r="GF510" s="160"/>
      <c r="GG510" s="160"/>
      <c r="GH510" s="160"/>
      <c r="GI510" s="160"/>
      <c r="GJ510" s="160"/>
      <c r="GK510" s="160"/>
      <c r="GL510" s="160"/>
      <c r="GM510" s="160"/>
      <c r="GN510" s="160"/>
      <c r="GO510" s="160"/>
      <c r="GP510" s="160"/>
      <c r="GQ510" s="160"/>
      <c r="GR510" s="160"/>
      <c r="GS510" s="160"/>
      <c r="GT510" s="160"/>
      <c r="GU510" s="160"/>
      <c r="GV510" s="160"/>
      <c r="GW510" s="160"/>
      <c r="GX510" s="160"/>
      <c r="GY510" s="160"/>
      <c r="GZ510" s="160"/>
      <c r="HA510" s="160"/>
      <c r="HB510" s="160"/>
      <c r="HC510" s="160"/>
      <c r="HD510" s="160"/>
      <c r="HE510" s="160"/>
      <c r="HF510" s="160"/>
      <c r="HG510" s="160"/>
      <c r="HH510" s="160"/>
      <c r="HI510" s="160"/>
      <c r="HJ510" s="160"/>
      <c r="HK510" s="160"/>
      <c r="HL510" s="160"/>
      <c r="HM510" s="160"/>
      <c r="HN510" s="160"/>
      <c r="HO510" s="160"/>
      <c r="HP510" s="160"/>
      <c r="HQ510" s="160"/>
      <c r="HR510" s="160"/>
      <c r="HS510" s="160"/>
      <c r="HT510" s="160"/>
      <c r="HU510" s="160"/>
      <c r="HV510" s="160"/>
      <c r="HW510" s="160"/>
      <c r="HX510" s="160"/>
      <c r="HY510" s="160"/>
      <c r="HZ510" s="160"/>
      <c r="IA510" s="160"/>
      <c r="IB510" s="160"/>
      <c r="IC510" s="160"/>
      <c r="ID510" s="160"/>
      <c r="IE510" s="160"/>
      <c r="IF510" s="160"/>
      <c r="IG510" s="160"/>
      <c r="IH510" s="160"/>
      <c r="II510" s="160"/>
      <c r="IJ510" s="160"/>
      <c r="IK510" s="160"/>
      <c r="IL510" s="160"/>
      <c r="IM510" s="160"/>
      <c r="IN510" s="160"/>
      <c r="IO510" s="160"/>
      <c r="IP510" s="160"/>
      <c r="IQ510" s="160"/>
      <c r="IR510" s="160"/>
      <c r="IS510" s="160"/>
      <c r="IT510" s="160"/>
      <c r="IU510" s="160"/>
      <c r="IV510" s="160"/>
      <c r="IW510" s="160"/>
      <c r="IX510" s="160"/>
      <c r="IY510" s="160"/>
      <c r="IZ510" s="160"/>
      <c r="JA510" s="160"/>
      <c r="JB510" s="160"/>
      <c r="JC510" s="160"/>
      <c r="JD510" s="160"/>
      <c r="JE510" s="160"/>
      <c r="JF510" s="160"/>
      <c r="JG510" s="160"/>
      <c r="JH510" s="160"/>
      <c r="JI510" s="160"/>
      <c r="JJ510" s="160"/>
      <c r="JK510" s="160"/>
      <c r="JL510" s="160"/>
      <c r="JM510" s="160"/>
      <c r="JN510" s="160"/>
      <c r="JO510" s="160"/>
      <c r="JP510" s="160"/>
      <c r="JQ510" s="160"/>
      <c r="JR510" s="160"/>
      <c r="JS510" s="160"/>
      <c r="JT510" s="160"/>
      <c r="JU510" s="160"/>
      <c r="JV510" s="160"/>
      <c r="JW510" s="160"/>
      <c r="JX510" s="160"/>
      <c r="JY510" s="160"/>
      <c r="JZ510" s="160"/>
      <c r="KA510" s="160"/>
      <c r="KB510" s="160"/>
      <c r="KC510" s="160"/>
      <c r="KD510" s="160"/>
      <c r="KE510" s="160"/>
      <c r="KF510" s="160"/>
      <c r="KG510" s="160"/>
      <c r="KH510" s="160"/>
      <c r="KI510" s="160"/>
      <c r="KJ510" s="160"/>
      <c r="KK510" s="160"/>
      <c r="KL510" s="160"/>
      <c r="KM510" s="160"/>
      <c r="KN510" s="160"/>
      <c r="KO510" s="160"/>
      <c r="KP510" s="160"/>
      <c r="KQ510" s="160"/>
      <c r="KR510" s="160"/>
      <c r="KS510" s="160"/>
      <c r="KT510" s="160"/>
      <c r="KU510" s="160"/>
      <c r="KV510" s="160"/>
      <c r="KW510" s="160"/>
      <c r="KX510" s="160"/>
      <c r="KY510" s="160"/>
      <c r="KZ510" s="160"/>
      <c r="LA510" s="160"/>
      <c r="LB510" s="160"/>
      <c r="LC510" s="160"/>
      <c r="LD510" s="160"/>
      <c r="LE510" s="160"/>
      <c r="LF510" s="160"/>
      <c r="LG510" s="160"/>
      <c r="LH510" s="160"/>
      <c r="LI510" s="160"/>
      <c r="LJ510" s="160"/>
      <c r="LK510" s="160"/>
      <c r="LL510" s="160"/>
      <c r="LM510" s="160"/>
      <c r="LN510" s="160"/>
      <c r="LO510" s="160"/>
      <c r="LP510" s="160"/>
      <c r="LQ510" s="160"/>
      <c r="LR510" s="160"/>
      <c r="LS510" s="160"/>
      <c r="LT510" s="160"/>
      <c r="LU510" s="160"/>
      <c r="LV510" s="160"/>
      <c r="LW510" s="160"/>
      <c r="LX510" s="160"/>
      <c r="LY510" s="160"/>
      <c r="LZ510" s="160"/>
      <c r="MA510" s="160"/>
      <c r="MB510" s="160"/>
      <c r="MC510" s="160"/>
      <c r="MD510" s="160"/>
      <c r="ME510" s="160"/>
      <c r="MF510" s="160"/>
      <c r="MG510" s="160"/>
      <c r="MH510" s="160"/>
      <c r="MI510" s="160"/>
      <c r="MJ510" s="160"/>
      <c r="MK510" s="160"/>
      <c r="ML510" s="160"/>
      <c r="MM510" s="160"/>
      <c r="MN510" s="160"/>
      <c r="MO510" s="160"/>
      <c r="MP510" s="160"/>
      <c r="MQ510" s="160"/>
      <c r="MR510" s="160"/>
      <c r="MS510" s="160"/>
      <c r="MT510" s="160"/>
      <c r="MU510" s="160"/>
      <c r="MV510" s="160"/>
      <c r="MW510" s="160"/>
      <c r="MX510" s="160"/>
      <c r="MY510" s="160"/>
      <c r="MZ510" s="160"/>
      <c r="NA510" s="160"/>
      <c r="NB510" s="160"/>
      <c r="NC510" s="160"/>
      <c r="ND510" s="160"/>
      <c r="NE510" s="160"/>
      <c r="NF510" s="160"/>
      <c r="NG510" s="160"/>
      <c r="NH510" s="160"/>
      <c r="NI510" s="160"/>
      <c r="NJ510" s="160"/>
      <c r="NK510" s="160"/>
      <c r="NL510" s="160"/>
      <c r="NM510" s="160"/>
      <c r="NN510" s="160"/>
      <c r="NO510" s="160"/>
      <c r="NP510" s="160"/>
      <c r="NQ510" s="160"/>
      <c r="NR510" s="160"/>
      <c r="NS510" s="160"/>
      <c r="NT510" s="160"/>
      <c r="NU510" s="160"/>
      <c r="NV510" s="160"/>
      <c r="NW510" s="160"/>
      <c r="NX510" s="160"/>
      <c r="NY510" s="160"/>
      <c r="NZ510" s="160"/>
      <c r="OA510" s="160"/>
      <c r="OB510" s="160"/>
      <c r="OC510" s="160"/>
      <c r="OD510" s="160"/>
      <c r="OE510" s="160"/>
      <c r="OF510" s="160"/>
      <c r="OG510" s="160"/>
      <c r="OH510" s="160"/>
      <c r="OI510" s="160"/>
      <c r="OJ510" s="160"/>
      <c r="OK510" s="160"/>
      <c r="OL510" s="160"/>
      <c r="OM510" s="160"/>
      <c r="ON510" s="160"/>
      <c r="OO510" s="160"/>
      <c r="OP510" s="160"/>
      <c r="OQ510" s="160"/>
      <c r="OR510" s="160"/>
      <c r="OS510" s="160"/>
      <c r="OT510" s="160"/>
      <c r="OU510" s="160"/>
      <c r="OV510" s="160"/>
      <c r="OW510" s="160"/>
      <c r="OX510" s="160"/>
      <c r="OY510" s="160"/>
      <c r="OZ510" s="160"/>
      <c r="PA510" s="160"/>
      <c r="PB510" s="160"/>
      <c r="PC510" s="160"/>
      <c r="PD510" s="160"/>
      <c r="PE510" s="160"/>
      <c r="PF510" s="160"/>
      <c r="PG510" s="160"/>
      <c r="PH510" s="160"/>
      <c r="PI510" s="160"/>
      <c r="PJ510" s="160"/>
      <c r="PK510" s="160"/>
      <c r="PL510" s="160"/>
      <c r="PM510" s="160"/>
      <c r="PN510" s="160"/>
      <c r="PO510" s="160"/>
      <c r="PP510" s="160"/>
      <c r="PQ510" s="160"/>
      <c r="PR510" s="160"/>
      <c r="PS510" s="160"/>
      <c r="PT510" s="160"/>
      <c r="PU510" s="160"/>
      <c r="PV510" s="160"/>
      <c r="PW510" s="160"/>
      <c r="PX510" s="160"/>
      <c r="PY510" s="160"/>
      <c r="PZ510" s="160"/>
      <c r="QA510" s="160"/>
      <c r="QB510" s="160"/>
      <c r="QC510" s="160"/>
      <c r="QD510" s="160"/>
      <c r="QE510" s="160"/>
      <c r="QF510" s="160"/>
      <c r="QG510" s="160"/>
      <c r="QH510" s="160"/>
      <c r="QI510" s="160"/>
      <c r="QJ510" s="160"/>
      <c r="QK510" s="160"/>
      <c r="QL510" s="160"/>
      <c r="QM510" s="160"/>
      <c r="QN510" s="160"/>
      <c r="QO510" s="160"/>
      <c r="QP510" s="160"/>
      <c r="QQ510" s="160"/>
      <c r="QR510" s="160"/>
      <c r="QS510" s="160"/>
      <c r="QT510" s="160"/>
      <c r="QU510" s="160"/>
      <c r="QV510" s="160"/>
      <c r="QW510" s="160"/>
      <c r="QX510" s="160"/>
      <c r="QY510" s="160"/>
      <c r="QZ510" s="160"/>
      <c r="RA510" s="160"/>
      <c r="RB510" s="160"/>
      <c r="RC510" s="160"/>
      <c r="RD510" s="160"/>
      <c r="RE510" s="160"/>
      <c r="RF510" s="160"/>
      <c r="RG510" s="160"/>
      <c r="RH510" s="160"/>
      <c r="RI510" s="160"/>
      <c r="RJ510" s="160"/>
      <c r="RK510" s="160"/>
      <c r="RL510" s="160"/>
      <c r="RM510" s="160"/>
      <c r="RN510" s="160"/>
      <c r="RO510" s="160"/>
      <c r="RP510" s="160"/>
      <c r="RQ510" s="160"/>
      <c r="RR510" s="160"/>
      <c r="RS510" s="160"/>
      <c r="RT510" s="160"/>
      <c r="RU510" s="160"/>
      <c r="RV510" s="160"/>
      <c r="RW510" s="160"/>
      <c r="RX510" s="160"/>
      <c r="RY510" s="160"/>
      <c r="RZ510" s="160"/>
      <c r="SA510" s="160"/>
      <c r="SB510" s="160"/>
      <c r="SC510" s="160"/>
      <c r="SD510" s="160"/>
      <c r="SE510" s="160"/>
      <c r="SF510" s="160"/>
      <c r="SG510" s="160"/>
      <c r="SH510" s="160"/>
      <c r="SI510" s="160"/>
      <c r="SJ510" s="160"/>
      <c r="SK510" s="160"/>
      <c r="SL510" s="160"/>
      <c r="SM510" s="160"/>
      <c r="SN510" s="160"/>
      <c r="SO510" s="160"/>
      <c r="SP510" s="160"/>
      <c r="SQ510" s="160"/>
      <c r="SR510" s="160"/>
      <c r="SS510" s="160"/>
      <c r="ST510" s="160"/>
      <c r="SU510" s="160"/>
      <c r="SV510" s="160"/>
      <c r="SW510" s="160"/>
      <c r="SX510" s="160"/>
      <c r="SY510" s="160"/>
      <c r="SZ510" s="160"/>
      <c r="TA510" s="160"/>
      <c r="TB510" s="160"/>
      <c r="TC510" s="160"/>
      <c r="TD510" s="160"/>
      <c r="TE510" s="160"/>
      <c r="TF510" s="160"/>
    </row>
    <row r="511" spans="1:526">
      <c r="A511" s="160"/>
      <c r="B511" s="160"/>
      <c r="C511" s="160"/>
      <c r="D511" s="160"/>
      <c r="E511" s="160"/>
      <c r="F511" s="160"/>
      <c r="G511" s="160"/>
      <c r="H511" s="160"/>
      <c r="I511" s="160"/>
      <c r="J511" s="160"/>
      <c r="K511" s="160"/>
      <c r="L511" s="160"/>
      <c r="M511" s="160"/>
      <c r="N511" s="160"/>
      <c r="O511" s="160"/>
      <c r="P511" s="160"/>
      <c r="Q511" s="160"/>
      <c r="R511" s="160"/>
      <c r="S511" s="160"/>
      <c r="T511" s="160"/>
      <c r="U511" s="160"/>
      <c r="V511" s="160"/>
      <c r="W511" s="160"/>
      <c r="X511" s="160"/>
      <c r="Y511" s="160"/>
      <c r="Z511" s="160"/>
      <c r="AA511" s="160"/>
      <c r="AB511" s="160"/>
      <c r="AC511" s="160"/>
      <c r="AD511" s="160"/>
      <c r="AE511" s="160"/>
      <c r="AF511" s="160"/>
      <c r="AG511" s="160"/>
      <c r="AH511" s="160"/>
      <c r="AI511" s="160"/>
      <c r="AJ511" s="160"/>
      <c r="AK511" s="160"/>
      <c r="AL511" s="160"/>
      <c r="AM511" s="160"/>
      <c r="AN511" s="160"/>
      <c r="AO511" s="160"/>
      <c r="AP511" s="160"/>
      <c r="AQ511" s="160"/>
      <c r="AR511" s="160"/>
      <c r="AS511" s="160"/>
      <c r="AT511" s="160"/>
      <c r="AU511" s="160"/>
      <c r="AV511" s="160"/>
      <c r="AW511" s="160"/>
      <c r="AX511" s="160"/>
      <c r="AY511" s="160"/>
      <c r="AZ511" s="160"/>
      <c r="BA511" s="160"/>
      <c r="BB511" s="160"/>
      <c r="BC511" s="160"/>
      <c r="BD511" s="160"/>
      <c r="BE511" s="160"/>
      <c r="BF511" s="160"/>
      <c r="BG511" s="160"/>
      <c r="BH511" s="160"/>
      <c r="BI511" s="160"/>
      <c r="BJ511" s="160"/>
      <c r="BK511" s="160"/>
      <c r="BL511" s="160"/>
      <c r="BM511" s="160"/>
      <c r="BN511" s="160"/>
      <c r="BO511" s="160"/>
      <c r="BP511" s="160"/>
      <c r="BQ511" s="160"/>
      <c r="BR511" s="160"/>
      <c r="BS511" s="160"/>
      <c r="BT511" s="160"/>
      <c r="BU511" s="160"/>
      <c r="BV511" s="160"/>
      <c r="BW511" s="160"/>
      <c r="BX511" s="160"/>
      <c r="BY511" s="160"/>
      <c r="BZ511" s="160"/>
      <c r="CA511" s="160"/>
      <c r="CB511" s="160"/>
      <c r="CC511" s="160"/>
      <c r="CD511" s="160"/>
      <c r="CE511" s="160"/>
      <c r="CF511" s="160"/>
      <c r="CG511" s="160"/>
      <c r="CH511" s="160"/>
      <c r="CI511" s="160"/>
      <c r="CJ511" s="160"/>
      <c r="CK511" s="160"/>
      <c r="CL511" s="160"/>
      <c r="CM511" s="160"/>
      <c r="CN511" s="160"/>
      <c r="CO511" s="160"/>
      <c r="CP511" s="160"/>
      <c r="CQ511" s="160"/>
      <c r="CR511" s="160"/>
      <c r="CS511" s="160"/>
      <c r="CT511" s="160"/>
      <c r="CU511" s="160"/>
      <c r="CV511" s="160"/>
      <c r="CW511" s="160"/>
      <c r="CX511" s="160"/>
      <c r="CY511" s="160"/>
      <c r="CZ511" s="160"/>
      <c r="DA511" s="160"/>
      <c r="DB511" s="160"/>
      <c r="DC511" s="160"/>
      <c r="DD511" s="160"/>
      <c r="DE511" s="160"/>
      <c r="DF511" s="160"/>
      <c r="DG511" s="160"/>
      <c r="DH511" s="160"/>
      <c r="DI511" s="160"/>
      <c r="DJ511" s="160"/>
      <c r="DK511" s="160"/>
      <c r="DL511" s="160"/>
      <c r="DM511" s="160"/>
      <c r="DN511" s="160"/>
      <c r="DO511" s="160"/>
      <c r="DP511" s="160"/>
      <c r="DQ511" s="160"/>
      <c r="DR511" s="160"/>
      <c r="DS511" s="160"/>
      <c r="DT511" s="160"/>
      <c r="DU511" s="160"/>
      <c r="DV511" s="160"/>
      <c r="DW511" s="160"/>
      <c r="DX511" s="160"/>
      <c r="DY511" s="160"/>
      <c r="DZ511" s="160"/>
      <c r="EA511" s="160"/>
      <c r="EB511" s="160"/>
      <c r="EC511" s="160"/>
      <c r="ED511" s="160"/>
      <c r="EE511" s="160"/>
      <c r="EF511" s="160"/>
      <c r="EG511" s="160"/>
      <c r="EH511" s="160"/>
      <c r="EI511" s="160"/>
      <c r="EJ511" s="160"/>
      <c r="EK511" s="160"/>
      <c r="EL511" s="160"/>
      <c r="EM511" s="160"/>
      <c r="EN511" s="160"/>
      <c r="EO511" s="160"/>
      <c r="EP511" s="160"/>
      <c r="EQ511" s="160"/>
      <c r="ER511" s="160"/>
      <c r="ES511" s="160"/>
      <c r="ET511" s="160"/>
      <c r="EU511" s="160"/>
      <c r="EV511" s="160"/>
      <c r="EW511" s="160"/>
      <c r="EX511" s="160"/>
      <c r="EY511" s="160"/>
      <c r="EZ511" s="160"/>
      <c r="FA511" s="160"/>
      <c r="FB511" s="160"/>
      <c r="FC511" s="160"/>
      <c r="FD511" s="160"/>
      <c r="FE511" s="160"/>
      <c r="FF511" s="160"/>
      <c r="FG511" s="160"/>
      <c r="FH511" s="160"/>
      <c r="FI511" s="160"/>
      <c r="FJ511" s="160"/>
      <c r="FK511" s="160"/>
      <c r="FL511" s="160"/>
      <c r="FM511" s="160"/>
      <c r="FN511" s="160"/>
      <c r="FO511" s="160"/>
      <c r="FP511" s="160"/>
      <c r="FQ511" s="160"/>
      <c r="FR511" s="160"/>
      <c r="FS511" s="160"/>
      <c r="FT511" s="160"/>
      <c r="FU511" s="160"/>
      <c r="FV511" s="160"/>
      <c r="FW511" s="160"/>
      <c r="FX511" s="160"/>
      <c r="FY511" s="160"/>
      <c r="FZ511" s="160"/>
      <c r="GA511" s="160"/>
      <c r="GB511" s="160"/>
      <c r="GC511" s="160"/>
      <c r="GD511" s="160"/>
      <c r="GE511" s="160"/>
      <c r="GF511" s="160"/>
      <c r="GG511" s="160"/>
      <c r="GH511" s="160"/>
      <c r="GI511" s="160"/>
      <c r="GJ511" s="160"/>
      <c r="GK511" s="160"/>
      <c r="GL511" s="160"/>
      <c r="GM511" s="160"/>
      <c r="GN511" s="160"/>
      <c r="GO511" s="160"/>
      <c r="GP511" s="160"/>
      <c r="GQ511" s="160"/>
      <c r="GR511" s="160"/>
      <c r="GS511" s="160"/>
      <c r="GT511" s="160"/>
      <c r="GU511" s="160"/>
      <c r="GV511" s="160"/>
      <c r="GW511" s="160"/>
      <c r="GX511" s="160"/>
      <c r="GY511" s="160"/>
      <c r="GZ511" s="160"/>
      <c r="HA511" s="160"/>
      <c r="HB511" s="160"/>
      <c r="HC511" s="160"/>
      <c r="HD511" s="160"/>
      <c r="HE511" s="160"/>
      <c r="HF511" s="160"/>
      <c r="HG511" s="160"/>
      <c r="HH511" s="160"/>
      <c r="HI511" s="160"/>
      <c r="HJ511" s="160"/>
      <c r="HK511" s="160"/>
      <c r="HL511" s="160"/>
      <c r="HM511" s="160"/>
      <c r="HN511" s="160"/>
      <c r="HO511" s="160"/>
      <c r="HP511" s="160"/>
      <c r="HQ511" s="160"/>
      <c r="HR511" s="160"/>
      <c r="HS511" s="160"/>
      <c r="HT511" s="160"/>
      <c r="HU511" s="160"/>
      <c r="HV511" s="160"/>
      <c r="HW511" s="160"/>
      <c r="HX511" s="160"/>
      <c r="HY511" s="160"/>
      <c r="HZ511" s="160"/>
      <c r="IA511" s="160"/>
      <c r="IB511" s="160"/>
      <c r="IC511" s="160"/>
      <c r="ID511" s="160"/>
      <c r="IE511" s="160"/>
      <c r="IF511" s="160"/>
      <c r="IG511" s="160"/>
      <c r="IH511" s="160"/>
      <c r="II511" s="160"/>
      <c r="IJ511" s="160"/>
      <c r="IK511" s="160"/>
      <c r="IL511" s="160"/>
      <c r="IM511" s="160"/>
      <c r="IN511" s="160"/>
      <c r="IO511" s="160"/>
      <c r="IP511" s="160"/>
      <c r="IQ511" s="160"/>
      <c r="IR511" s="160"/>
      <c r="IS511" s="160"/>
      <c r="IT511" s="160"/>
      <c r="IU511" s="160"/>
      <c r="IV511" s="160"/>
      <c r="IW511" s="160"/>
      <c r="IX511" s="160"/>
      <c r="IY511" s="160"/>
      <c r="IZ511" s="160"/>
      <c r="JA511" s="160"/>
      <c r="JB511" s="160"/>
      <c r="JC511" s="160"/>
      <c r="JD511" s="160"/>
      <c r="JE511" s="160"/>
      <c r="JF511" s="160"/>
      <c r="JG511" s="160"/>
      <c r="JH511" s="160"/>
      <c r="JI511" s="160"/>
      <c r="JJ511" s="160"/>
      <c r="JK511" s="160"/>
      <c r="JL511" s="160"/>
      <c r="JM511" s="160"/>
      <c r="JN511" s="160"/>
      <c r="JO511" s="160"/>
      <c r="JP511" s="160"/>
      <c r="JQ511" s="160"/>
      <c r="JR511" s="160"/>
      <c r="JS511" s="160"/>
      <c r="JT511" s="160"/>
      <c r="JU511" s="160"/>
      <c r="JV511" s="160"/>
      <c r="JW511" s="160"/>
      <c r="JX511" s="160"/>
      <c r="JY511" s="160"/>
      <c r="JZ511" s="160"/>
      <c r="KA511" s="160"/>
      <c r="KB511" s="160"/>
      <c r="KC511" s="160"/>
      <c r="KD511" s="160"/>
      <c r="KE511" s="160"/>
      <c r="KF511" s="160"/>
      <c r="KG511" s="160"/>
      <c r="KH511" s="160"/>
      <c r="KI511" s="160"/>
      <c r="KJ511" s="160"/>
      <c r="KK511" s="160"/>
      <c r="KL511" s="160"/>
      <c r="KM511" s="160"/>
      <c r="KN511" s="160"/>
      <c r="KO511" s="160"/>
      <c r="KP511" s="160"/>
      <c r="KQ511" s="160"/>
      <c r="KR511" s="160"/>
      <c r="KS511" s="160"/>
      <c r="KT511" s="160"/>
      <c r="KU511" s="160"/>
      <c r="KV511" s="160"/>
      <c r="KW511" s="160"/>
      <c r="KX511" s="160"/>
      <c r="KY511" s="160"/>
      <c r="KZ511" s="160"/>
      <c r="LA511" s="160"/>
      <c r="LB511" s="160"/>
      <c r="LC511" s="160"/>
      <c r="LD511" s="160"/>
      <c r="LE511" s="160"/>
      <c r="LF511" s="160"/>
      <c r="LG511" s="160"/>
      <c r="LH511" s="160"/>
      <c r="LI511" s="160"/>
      <c r="LJ511" s="160"/>
      <c r="LK511" s="160"/>
      <c r="LL511" s="160"/>
      <c r="LM511" s="160"/>
      <c r="LN511" s="160"/>
      <c r="LO511" s="160"/>
      <c r="LP511" s="160"/>
      <c r="LQ511" s="160"/>
      <c r="LR511" s="160"/>
      <c r="LS511" s="160"/>
      <c r="LT511" s="160"/>
      <c r="LU511" s="160"/>
      <c r="LV511" s="160"/>
      <c r="LW511" s="160"/>
      <c r="LX511" s="160"/>
      <c r="LY511" s="160"/>
      <c r="LZ511" s="160"/>
      <c r="MA511" s="160"/>
      <c r="MB511" s="160"/>
      <c r="MC511" s="160"/>
      <c r="MD511" s="160"/>
      <c r="ME511" s="160"/>
      <c r="MF511" s="160"/>
      <c r="MG511" s="160"/>
      <c r="MH511" s="160"/>
      <c r="MI511" s="160"/>
      <c r="MJ511" s="160"/>
      <c r="MK511" s="160"/>
      <c r="ML511" s="160"/>
      <c r="MM511" s="160"/>
      <c r="MN511" s="160"/>
      <c r="MO511" s="160"/>
      <c r="MP511" s="160"/>
      <c r="MQ511" s="160"/>
      <c r="MR511" s="160"/>
      <c r="MS511" s="160"/>
      <c r="MT511" s="160"/>
      <c r="MU511" s="160"/>
      <c r="MV511" s="160"/>
      <c r="MW511" s="160"/>
      <c r="MX511" s="160"/>
      <c r="MY511" s="160"/>
      <c r="MZ511" s="160"/>
      <c r="NA511" s="160"/>
      <c r="NB511" s="160"/>
      <c r="NC511" s="160"/>
      <c r="ND511" s="160"/>
      <c r="NE511" s="160"/>
      <c r="NF511" s="160"/>
      <c r="NG511" s="160"/>
      <c r="NH511" s="160"/>
      <c r="NI511" s="160"/>
      <c r="NJ511" s="160"/>
      <c r="NK511" s="160"/>
      <c r="NL511" s="160"/>
      <c r="NM511" s="160"/>
      <c r="NN511" s="160"/>
      <c r="NO511" s="160"/>
      <c r="NP511" s="160"/>
      <c r="NQ511" s="160"/>
      <c r="NR511" s="160"/>
      <c r="NS511" s="160"/>
      <c r="NT511" s="160"/>
      <c r="NU511" s="160"/>
      <c r="NV511" s="160"/>
      <c r="NW511" s="160"/>
      <c r="NX511" s="160"/>
      <c r="NY511" s="160"/>
      <c r="NZ511" s="160"/>
      <c r="OA511" s="160"/>
      <c r="OB511" s="160"/>
      <c r="OC511" s="160"/>
      <c r="OD511" s="160"/>
      <c r="OE511" s="160"/>
      <c r="OF511" s="160"/>
      <c r="OG511" s="160"/>
      <c r="OH511" s="160"/>
      <c r="OI511" s="160"/>
      <c r="OJ511" s="160"/>
      <c r="OK511" s="160"/>
      <c r="OL511" s="160"/>
      <c r="OM511" s="160"/>
      <c r="ON511" s="160"/>
      <c r="OO511" s="160"/>
      <c r="OP511" s="160"/>
      <c r="OQ511" s="160"/>
      <c r="OR511" s="160"/>
      <c r="OS511" s="160"/>
      <c r="OT511" s="160"/>
      <c r="OU511" s="160"/>
      <c r="OV511" s="160"/>
      <c r="OW511" s="160"/>
      <c r="OX511" s="160"/>
      <c r="OY511" s="160"/>
      <c r="OZ511" s="160"/>
      <c r="PA511" s="160"/>
      <c r="PB511" s="160"/>
      <c r="PC511" s="160"/>
      <c r="PD511" s="160"/>
      <c r="PE511" s="160"/>
      <c r="PF511" s="160"/>
      <c r="PG511" s="160"/>
      <c r="PH511" s="160"/>
      <c r="PI511" s="160"/>
      <c r="PJ511" s="160"/>
      <c r="PK511" s="160"/>
      <c r="PL511" s="160"/>
      <c r="PM511" s="160"/>
      <c r="PN511" s="160"/>
      <c r="PO511" s="160"/>
      <c r="PP511" s="160"/>
      <c r="PQ511" s="160"/>
      <c r="PR511" s="160"/>
      <c r="PS511" s="160"/>
      <c r="PT511" s="160"/>
      <c r="PU511" s="160"/>
      <c r="PV511" s="160"/>
      <c r="PW511" s="160"/>
      <c r="PX511" s="160"/>
      <c r="PY511" s="160"/>
      <c r="PZ511" s="160"/>
      <c r="QA511" s="160"/>
      <c r="QB511" s="160"/>
      <c r="QC511" s="160"/>
      <c r="QD511" s="160"/>
      <c r="QE511" s="160"/>
      <c r="QF511" s="160"/>
      <c r="QG511" s="160"/>
      <c r="QH511" s="160"/>
      <c r="QI511" s="160"/>
      <c r="QJ511" s="160"/>
      <c r="QK511" s="160"/>
      <c r="QL511" s="160"/>
      <c r="QM511" s="160"/>
      <c r="QN511" s="160"/>
      <c r="QO511" s="160"/>
      <c r="QP511" s="160"/>
      <c r="QQ511" s="160"/>
      <c r="QR511" s="160"/>
      <c r="QS511" s="160"/>
      <c r="QT511" s="160"/>
      <c r="QU511" s="160"/>
      <c r="QV511" s="160"/>
      <c r="QW511" s="160"/>
      <c r="QX511" s="160"/>
      <c r="QY511" s="160"/>
      <c r="QZ511" s="160"/>
      <c r="RA511" s="160"/>
      <c r="RB511" s="160"/>
      <c r="RC511" s="160"/>
      <c r="RD511" s="160"/>
      <c r="RE511" s="160"/>
      <c r="RF511" s="160"/>
      <c r="RG511" s="160"/>
      <c r="RH511" s="160"/>
      <c r="RI511" s="160"/>
      <c r="RJ511" s="160"/>
      <c r="RK511" s="160"/>
      <c r="RL511" s="160"/>
      <c r="RM511" s="160"/>
      <c r="RN511" s="160"/>
      <c r="RO511" s="160"/>
      <c r="RP511" s="160"/>
      <c r="RQ511" s="160"/>
      <c r="RR511" s="160"/>
      <c r="RS511" s="160"/>
      <c r="RT511" s="160"/>
      <c r="RU511" s="160"/>
      <c r="RV511" s="160"/>
      <c r="RW511" s="160"/>
      <c r="RX511" s="160"/>
      <c r="RY511" s="160"/>
      <c r="RZ511" s="160"/>
      <c r="SA511" s="160"/>
      <c r="SB511" s="160"/>
      <c r="SC511" s="160"/>
      <c r="SD511" s="160"/>
      <c r="SE511" s="160"/>
      <c r="SF511" s="160"/>
      <c r="SG511" s="160"/>
      <c r="SH511" s="160"/>
      <c r="SI511" s="160"/>
      <c r="SJ511" s="160"/>
      <c r="SK511" s="160"/>
      <c r="SL511" s="160"/>
      <c r="SM511" s="160"/>
      <c r="SN511" s="160"/>
      <c r="SO511" s="160"/>
      <c r="SP511" s="160"/>
      <c r="SQ511" s="160"/>
      <c r="SR511" s="160"/>
      <c r="SS511" s="160"/>
      <c r="ST511" s="160"/>
      <c r="SU511" s="160"/>
      <c r="SV511" s="160"/>
      <c r="SW511" s="160"/>
      <c r="SX511" s="160"/>
      <c r="SY511" s="160"/>
      <c r="SZ511" s="160"/>
      <c r="TA511" s="160"/>
      <c r="TB511" s="160"/>
      <c r="TC511" s="160"/>
      <c r="TD511" s="160"/>
      <c r="TE511" s="160"/>
      <c r="TF511" s="160"/>
    </row>
    <row r="512" spans="1:526">
      <c r="A512" s="160"/>
      <c r="B512" s="160"/>
      <c r="C512" s="160"/>
      <c r="D512" s="160"/>
      <c r="E512" s="160"/>
      <c r="F512" s="160"/>
      <c r="G512" s="160"/>
      <c r="H512" s="160"/>
      <c r="I512" s="160"/>
      <c r="J512" s="160"/>
      <c r="K512" s="160"/>
      <c r="L512" s="160"/>
      <c r="M512" s="160"/>
      <c r="N512" s="160"/>
      <c r="O512" s="160"/>
      <c r="P512" s="160"/>
      <c r="Q512" s="160"/>
      <c r="R512" s="160"/>
      <c r="S512" s="160"/>
      <c r="T512" s="160"/>
      <c r="U512" s="160"/>
      <c r="V512" s="160"/>
      <c r="W512" s="160"/>
      <c r="X512" s="160"/>
      <c r="Y512" s="160"/>
      <c r="Z512" s="160"/>
      <c r="AA512" s="160"/>
      <c r="AB512" s="160"/>
      <c r="AC512" s="160"/>
      <c r="AD512" s="160"/>
      <c r="AE512" s="160"/>
      <c r="AF512" s="160"/>
      <c r="AG512" s="160"/>
      <c r="AH512" s="160"/>
      <c r="AI512" s="160"/>
      <c r="AJ512" s="160"/>
      <c r="AK512" s="160"/>
      <c r="AL512" s="160"/>
      <c r="AM512" s="160"/>
      <c r="AN512" s="160"/>
      <c r="AO512" s="160"/>
      <c r="AP512" s="160"/>
      <c r="AQ512" s="160"/>
      <c r="AR512" s="160"/>
      <c r="AS512" s="160"/>
      <c r="AT512" s="160"/>
      <c r="AU512" s="160"/>
      <c r="AV512" s="160"/>
      <c r="AW512" s="160"/>
      <c r="AX512" s="160"/>
      <c r="AY512" s="160"/>
      <c r="AZ512" s="160"/>
      <c r="BA512" s="160"/>
      <c r="BB512" s="160"/>
      <c r="BC512" s="160"/>
      <c r="BD512" s="160"/>
      <c r="BE512" s="160"/>
      <c r="BF512" s="160"/>
      <c r="BG512" s="160"/>
      <c r="BH512" s="160"/>
      <c r="BI512" s="160"/>
      <c r="BJ512" s="160"/>
      <c r="BK512" s="160"/>
      <c r="BL512" s="160"/>
      <c r="BM512" s="160"/>
      <c r="BN512" s="160"/>
      <c r="BO512" s="160"/>
      <c r="BP512" s="160"/>
      <c r="BQ512" s="160"/>
      <c r="BR512" s="160"/>
      <c r="BS512" s="160"/>
      <c r="BT512" s="160"/>
      <c r="BU512" s="160"/>
      <c r="BV512" s="160"/>
      <c r="BW512" s="160"/>
      <c r="BX512" s="160"/>
      <c r="BY512" s="160"/>
      <c r="BZ512" s="160"/>
      <c r="CA512" s="160"/>
      <c r="CB512" s="160"/>
      <c r="CC512" s="160"/>
      <c r="CD512" s="160"/>
      <c r="CE512" s="160"/>
      <c r="CF512" s="160"/>
      <c r="CG512" s="160"/>
      <c r="CH512" s="160"/>
      <c r="CI512" s="160"/>
      <c r="CJ512" s="160"/>
      <c r="CK512" s="160"/>
      <c r="CL512" s="160"/>
      <c r="CM512" s="160"/>
      <c r="CN512" s="160"/>
      <c r="CO512" s="160"/>
      <c r="CP512" s="160"/>
      <c r="CQ512" s="160"/>
      <c r="CR512" s="160"/>
      <c r="CS512" s="160"/>
      <c r="CT512" s="160"/>
      <c r="CU512" s="160"/>
      <c r="CV512" s="160"/>
      <c r="CW512" s="160"/>
      <c r="CX512" s="160"/>
      <c r="CY512" s="160"/>
      <c r="CZ512" s="160"/>
      <c r="DA512" s="160"/>
      <c r="DB512" s="160"/>
      <c r="DC512" s="160"/>
      <c r="DD512" s="160"/>
      <c r="DE512" s="160"/>
      <c r="DF512" s="160"/>
      <c r="DG512" s="160"/>
      <c r="DH512" s="160"/>
      <c r="DI512" s="160"/>
      <c r="DJ512" s="160"/>
      <c r="DK512" s="160"/>
      <c r="DL512" s="160"/>
      <c r="DM512" s="160"/>
      <c r="DN512" s="160"/>
      <c r="DO512" s="160"/>
      <c r="DP512" s="160"/>
      <c r="DQ512" s="160"/>
      <c r="DR512" s="160"/>
      <c r="DS512" s="160"/>
      <c r="DT512" s="160"/>
      <c r="DU512" s="160"/>
      <c r="DV512" s="160"/>
      <c r="DW512" s="160"/>
      <c r="DX512" s="160"/>
      <c r="DY512" s="160"/>
      <c r="DZ512" s="160"/>
      <c r="EA512" s="160"/>
      <c r="EB512" s="160"/>
      <c r="EC512" s="160"/>
      <c r="ED512" s="160"/>
      <c r="EE512" s="160"/>
      <c r="EF512" s="160"/>
      <c r="EG512" s="160"/>
      <c r="EH512" s="160"/>
      <c r="EI512" s="160"/>
      <c r="EJ512" s="160"/>
      <c r="EK512" s="160"/>
      <c r="EL512" s="160"/>
      <c r="EM512" s="160"/>
      <c r="EN512" s="160"/>
      <c r="EO512" s="160"/>
      <c r="EP512" s="160"/>
      <c r="EQ512" s="160"/>
      <c r="ER512" s="160"/>
      <c r="ES512" s="160"/>
      <c r="ET512" s="160"/>
      <c r="EU512" s="160"/>
      <c r="EV512" s="160"/>
      <c r="EW512" s="160"/>
      <c r="EX512" s="160"/>
      <c r="EY512" s="160"/>
      <c r="EZ512" s="160"/>
      <c r="FA512" s="160"/>
      <c r="FB512" s="160"/>
      <c r="FC512" s="160"/>
      <c r="FD512" s="160"/>
      <c r="FE512" s="160"/>
      <c r="FF512" s="160"/>
      <c r="FG512" s="160"/>
      <c r="FH512" s="160"/>
      <c r="FI512" s="160"/>
      <c r="FJ512" s="160"/>
      <c r="FK512" s="160"/>
      <c r="FL512" s="160"/>
      <c r="FM512" s="160"/>
      <c r="FN512" s="160"/>
      <c r="FO512" s="160"/>
      <c r="FP512" s="160"/>
      <c r="FQ512" s="160"/>
      <c r="FR512" s="160"/>
      <c r="FS512" s="160"/>
      <c r="FT512" s="160"/>
      <c r="FU512" s="160"/>
      <c r="FV512" s="160"/>
      <c r="FW512" s="160"/>
      <c r="FX512" s="160"/>
      <c r="FY512" s="160"/>
      <c r="FZ512" s="160"/>
      <c r="GA512" s="160"/>
      <c r="GB512" s="160"/>
      <c r="GC512" s="160"/>
      <c r="GD512" s="160"/>
      <c r="GE512" s="160"/>
      <c r="GF512" s="160"/>
      <c r="GG512" s="160"/>
      <c r="GH512" s="160"/>
      <c r="GI512" s="160"/>
      <c r="GJ512" s="160"/>
      <c r="GK512" s="160"/>
      <c r="GL512" s="160"/>
      <c r="GM512" s="160"/>
      <c r="GN512" s="160"/>
      <c r="GO512" s="160"/>
      <c r="GP512" s="160"/>
      <c r="GQ512" s="160"/>
      <c r="GR512" s="160"/>
      <c r="GS512" s="160"/>
      <c r="GT512" s="160"/>
      <c r="GU512" s="160"/>
      <c r="GV512" s="160"/>
      <c r="GW512" s="160"/>
      <c r="GX512" s="160"/>
      <c r="GY512" s="160"/>
      <c r="GZ512" s="160"/>
      <c r="HA512" s="160"/>
      <c r="HB512" s="160"/>
      <c r="HC512" s="160"/>
      <c r="HD512" s="160"/>
      <c r="HE512" s="160"/>
      <c r="HF512" s="160"/>
      <c r="HG512" s="160"/>
      <c r="HH512" s="160"/>
      <c r="HI512" s="160"/>
      <c r="HJ512" s="160"/>
      <c r="HK512" s="160"/>
      <c r="HL512" s="160"/>
      <c r="HM512" s="160"/>
      <c r="HN512" s="160"/>
      <c r="HO512" s="160"/>
      <c r="HP512" s="160"/>
      <c r="HQ512" s="160"/>
      <c r="HR512" s="160"/>
      <c r="HS512" s="160"/>
      <c r="HT512" s="160"/>
      <c r="HU512" s="160"/>
      <c r="HV512" s="160"/>
      <c r="HW512" s="160"/>
      <c r="HX512" s="160"/>
      <c r="HY512" s="160"/>
      <c r="HZ512" s="160"/>
      <c r="IA512" s="160"/>
      <c r="IB512" s="160"/>
      <c r="IC512" s="160"/>
      <c r="ID512" s="160"/>
      <c r="IE512" s="160"/>
      <c r="IF512" s="160"/>
      <c r="IG512" s="160"/>
      <c r="IH512" s="160"/>
      <c r="II512" s="160"/>
      <c r="IJ512" s="160"/>
      <c r="IK512" s="160"/>
      <c r="IL512" s="160"/>
      <c r="IM512" s="160"/>
      <c r="IN512" s="160"/>
      <c r="IO512" s="160"/>
      <c r="IP512" s="160"/>
      <c r="IQ512" s="160"/>
      <c r="IR512" s="160"/>
      <c r="IS512" s="160"/>
      <c r="IT512" s="160"/>
      <c r="IU512" s="160"/>
      <c r="IV512" s="160"/>
      <c r="IW512" s="160"/>
      <c r="IX512" s="160"/>
      <c r="IY512" s="160"/>
      <c r="IZ512" s="160"/>
      <c r="JA512" s="160"/>
      <c r="JB512" s="160"/>
      <c r="JC512" s="160"/>
      <c r="JD512" s="160"/>
      <c r="JE512" s="160"/>
      <c r="JF512" s="160"/>
      <c r="JG512" s="160"/>
      <c r="JH512" s="160"/>
      <c r="JI512" s="160"/>
      <c r="JJ512" s="160"/>
      <c r="JK512" s="160"/>
      <c r="JL512" s="160"/>
      <c r="JM512" s="160"/>
      <c r="JN512" s="160"/>
      <c r="JO512" s="160"/>
      <c r="JP512" s="160"/>
      <c r="JQ512" s="160"/>
      <c r="JR512" s="160"/>
      <c r="JS512" s="160"/>
      <c r="JT512" s="160"/>
      <c r="JU512" s="160"/>
      <c r="JV512" s="160"/>
      <c r="JW512" s="160"/>
      <c r="JX512" s="160"/>
      <c r="JY512" s="160"/>
      <c r="JZ512" s="160"/>
      <c r="KA512" s="160"/>
      <c r="KB512" s="160"/>
      <c r="KC512" s="160"/>
      <c r="KD512" s="160"/>
      <c r="KE512" s="160"/>
      <c r="KF512" s="160"/>
      <c r="KG512" s="160"/>
      <c r="KH512" s="160"/>
      <c r="KI512" s="160"/>
      <c r="KJ512" s="160"/>
      <c r="KK512" s="160"/>
      <c r="KL512" s="160"/>
      <c r="KM512" s="160"/>
      <c r="KN512" s="160"/>
      <c r="KO512" s="160"/>
      <c r="KP512" s="160"/>
      <c r="KQ512" s="160"/>
      <c r="KR512" s="160"/>
      <c r="KS512" s="160"/>
      <c r="KT512" s="160"/>
      <c r="KU512" s="160"/>
      <c r="KV512" s="160"/>
      <c r="KW512" s="160"/>
      <c r="KX512" s="160"/>
      <c r="KY512" s="160"/>
      <c r="KZ512" s="160"/>
      <c r="LA512" s="160"/>
      <c r="LB512" s="160"/>
      <c r="LC512" s="160"/>
      <c r="LD512" s="160"/>
      <c r="LE512" s="160"/>
      <c r="LF512" s="160"/>
      <c r="LG512" s="160"/>
      <c r="LH512" s="160"/>
      <c r="LI512" s="160"/>
      <c r="LJ512" s="160"/>
      <c r="LK512" s="160"/>
      <c r="LL512" s="160"/>
      <c r="LM512" s="160"/>
      <c r="LN512" s="160"/>
      <c r="LO512" s="160"/>
      <c r="LP512" s="160"/>
      <c r="LQ512" s="160"/>
      <c r="LR512" s="160"/>
      <c r="LS512" s="160"/>
      <c r="LT512" s="160"/>
      <c r="LU512" s="160"/>
      <c r="LV512" s="160"/>
      <c r="LW512" s="160"/>
      <c r="LX512" s="160"/>
      <c r="LY512" s="160"/>
      <c r="LZ512" s="160"/>
      <c r="MA512" s="160"/>
      <c r="MB512" s="160"/>
      <c r="MC512" s="160"/>
      <c r="MD512" s="160"/>
      <c r="ME512" s="160"/>
      <c r="MF512" s="160"/>
      <c r="MG512" s="160"/>
      <c r="MH512" s="160"/>
      <c r="MI512" s="160"/>
      <c r="MJ512" s="160"/>
      <c r="MK512" s="160"/>
      <c r="ML512" s="160"/>
      <c r="MM512" s="160"/>
      <c r="MN512" s="160"/>
      <c r="MO512" s="160"/>
      <c r="MP512" s="160"/>
      <c r="MQ512" s="160"/>
      <c r="MR512" s="160"/>
      <c r="MS512" s="160"/>
      <c r="MT512" s="160"/>
      <c r="MU512" s="160"/>
      <c r="MV512" s="160"/>
      <c r="MW512" s="160"/>
      <c r="MX512" s="160"/>
      <c r="MY512" s="160"/>
      <c r="MZ512" s="160"/>
      <c r="NA512" s="160"/>
      <c r="NB512" s="160"/>
      <c r="NC512" s="160"/>
      <c r="ND512" s="160"/>
      <c r="NE512" s="160"/>
      <c r="NF512" s="160"/>
      <c r="NG512" s="160"/>
      <c r="NH512" s="160"/>
      <c r="NI512" s="160"/>
      <c r="NJ512" s="160"/>
      <c r="NK512" s="160"/>
      <c r="NL512" s="160"/>
      <c r="NM512" s="160"/>
      <c r="NN512" s="160"/>
      <c r="NO512" s="160"/>
      <c r="NP512" s="160"/>
      <c r="NQ512" s="160"/>
      <c r="NR512" s="160"/>
      <c r="NS512" s="160"/>
      <c r="NT512" s="160"/>
      <c r="NU512" s="160"/>
      <c r="NV512" s="160"/>
      <c r="NW512" s="160"/>
      <c r="NX512" s="160"/>
      <c r="NY512" s="160"/>
      <c r="NZ512" s="160"/>
      <c r="OA512" s="160"/>
      <c r="OB512" s="160"/>
      <c r="OC512" s="160"/>
      <c r="OD512" s="160"/>
      <c r="OE512" s="160"/>
      <c r="OF512" s="160"/>
      <c r="OG512" s="160"/>
      <c r="OH512" s="160"/>
      <c r="OI512" s="160"/>
      <c r="OJ512" s="160"/>
      <c r="OK512" s="160"/>
      <c r="OL512" s="160"/>
      <c r="OM512" s="160"/>
      <c r="ON512" s="160"/>
      <c r="OO512" s="160"/>
      <c r="OP512" s="160"/>
      <c r="OQ512" s="160"/>
      <c r="OR512" s="160"/>
      <c r="OS512" s="160"/>
      <c r="OT512" s="160"/>
      <c r="OU512" s="160"/>
      <c r="OV512" s="160"/>
      <c r="OW512" s="160"/>
      <c r="OX512" s="160"/>
      <c r="OY512" s="160"/>
      <c r="OZ512" s="160"/>
      <c r="PA512" s="160"/>
      <c r="PB512" s="160"/>
      <c r="PC512" s="160"/>
      <c r="PD512" s="160"/>
      <c r="PE512" s="160"/>
      <c r="PF512" s="160"/>
      <c r="PG512" s="160"/>
      <c r="PH512" s="160"/>
      <c r="PI512" s="160"/>
      <c r="PJ512" s="160"/>
      <c r="PK512" s="160"/>
      <c r="PL512" s="160"/>
      <c r="PM512" s="160"/>
      <c r="PN512" s="160"/>
      <c r="PO512" s="160"/>
      <c r="PP512" s="160"/>
      <c r="PQ512" s="160"/>
      <c r="PR512" s="160"/>
      <c r="PS512" s="160"/>
      <c r="PT512" s="160"/>
      <c r="PU512" s="160"/>
      <c r="PV512" s="160"/>
      <c r="PW512" s="160"/>
      <c r="PX512" s="160"/>
      <c r="PY512" s="160"/>
      <c r="PZ512" s="160"/>
      <c r="QA512" s="160"/>
      <c r="QB512" s="160"/>
      <c r="QC512" s="160"/>
      <c r="QD512" s="160"/>
      <c r="QE512" s="160"/>
      <c r="QF512" s="160"/>
      <c r="QG512" s="160"/>
      <c r="QH512" s="160"/>
      <c r="QI512" s="160"/>
      <c r="QJ512" s="160"/>
      <c r="QK512" s="160"/>
      <c r="QL512" s="160"/>
      <c r="QM512" s="160"/>
      <c r="QN512" s="160"/>
      <c r="QO512" s="160"/>
      <c r="QP512" s="160"/>
      <c r="QQ512" s="160"/>
      <c r="QR512" s="160"/>
      <c r="QS512" s="160"/>
      <c r="QT512" s="160"/>
      <c r="QU512" s="160"/>
      <c r="QV512" s="160"/>
      <c r="QW512" s="160"/>
      <c r="QX512" s="160"/>
      <c r="QY512" s="160"/>
      <c r="QZ512" s="160"/>
      <c r="RA512" s="160"/>
      <c r="RB512" s="160"/>
      <c r="RC512" s="160"/>
      <c r="RD512" s="160"/>
      <c r="RE512" s="160"/>
      <c r="RF512" s="160"/>
      <c r="RG512" s="160"/>
      <c r="RH512" s="160"/>
      <c r="RI512" s="160"/>
      <c r="RJ512" s="160"/>
      <c r="RK512" s="160"/>
      <c r="RL512" s="160"/>
      <c r="RM512" s="160"/>
      <c r="RN512" s="160"/>
      <c r="RO512" s="160"/>
      <c r="RP512" s="160"/>
      <c r="RQ512" s="160"/>
      <c r="RR512" s="160"/>
      <c r="RS512" s="160"/>
      <c r="RT512" s="160"/>
      <c r="RU512" s="160"/>
      <c r="RV512" s="160"/>
      <c r="RW512" s="160"/>
      <c r="RX512" s="160"/>
      <c r="RY512" s="160"/>
      <c r="RZ512" s="160"/>
      <c r="SA512" s="160"/>
      <c r="SB512" s="160"/>
      <c r="SC512" s="160"/>
      <c r="SD512" s="160"/>
      <c r="SE512" s="160"/>
      <c r="SF512" s="160"/>
      <c r="SG512" s="160"/>
      <c r="SH512" s="160"/>
      <c r="SI512" s="160"/>
      <c r="SJ512" s="160"/>
      <c r="SK512" s="160"/>
      <c r="SL512" s="160"/>
      <c r="SM512" s="160"/>
      <c r="SN512" s="160"/>
      <c r="SO512" s="160"/>
      <c r="SP512" s="160"/>
      <c r="SQ512" s="160"/>
      <c r="SR512" s="160"/>
      <c r="SS512" s="160"/>
      <c r="ST512" s="160"/>
      <c r="SU512" s="160"/>
      <c r="SV512" s="160"/>
      <c r="SW512" s="160"/>
      <c r="SX512" s="160"/>
      <c r="SY512" s="160"/>
      <c r="SZ512" s="160"/>
      <c r="TA512" s="160"/>
      <c r="TB512" s="160"/>
      <c r="TC512" s="160"/>
      <c r="TD512" s="160"/>
      <c r="TE512" s="160"/>
      <c r="TF512" s="160"/>
    </row>
    <row r="513" spans="1:526">
      <c r="A513" s="160"/>
      <c r="B513" s="160"/>
      <c r="C513" s="160"/>
      <c r="D513" s="160"/>
      <c r="E513" s="160"/>
      <c r="F513" s="160"/>
      <c r="G513" s="160"/>
      <c r="H513" s="160"/>
      <c r="I513" s="160"/>
      <c r="J513" s="160"/>
      <c r="K513" s="160"/>
      <c r="L513" s="160"/>
      <c r="M513" s="160"/>
      <c r="N513" s="160"/>
      <c r="O513" s="160"/>
      <c r="P513" s="160"/>
      <c r="Q513" s="160"/>
      <c r="R513" s="160"/>
      <c r="S513" s="160"/>
      <c r="T513" s="160"/>
      <c r="U513" s="160"/>
      <c r="V513" s="160"/>
      <c r="W513" s="160"/>
      <c r="X513" s="160"/>
      <c r="Y513" s="160"/>
      <c r="Z513" s="160"/>
      <c r="AA513" s="160"/>
      <c r="AB513" s="160"/>
      <c r="AC513" s="160"/>
      <c r="AD513" s="160"/>
      <c r="AE513" s="160"/>
      <c r="AF513" s="160"/>
      <c r="AG513" s="160"/>
      <c r="AH513" s="160"/>
      <c r="AI513" s="160"/>
      <c r="AJ513" s="160"/>
      <c r="AK513" s="160"/>
      <c r="AL513" s="160"/>
      <c r="AM513" s="160"/>
      <c r="AN513" s="160"/>
      <c r="AO513" s="160"/>
      <c r="AP513" s="160"/>
      <c r="AQ513" s="160"/>
      <c r="AR513" s="160"/>
      <c r="AS513" s="160"/>
      <c r="AT513" s="160"/>
      <c r="AU513" s="160"/>
      <c r="AV513" s="160"/>
      <c r="AW513" s="160"/>
      <c r="AX513" s="160"/>
      <c r="AY513" s="160"/>
      <c r="AZ513" s="160"/>
      <c r="BA513" s="160"/>
      <c r="BB513" s="160"/>
      <c r="BC513" s="160"/>
      <c r="BD513" s="160"/>
      <c r="BE513" s="160"/>
      <c r="BF513" s="160"/>
      <c r="BG513" s="160"/>
      <c r="BH513" s="160"/>
      <c r="BI513" s="160"/>
      <c r="BJ513" s="160"/>
      <c r="BK513" s="160"/>
      <c r="BL513" s="160"/>
      <c r="BM513" s="160"/>
      <c r="BN513" s="160"/>
      <c r="BO513" s="160"/>
      <c r="BP513" s="160"/>
      <c r="BQ513" s="160"/>
      <c r="BR513" s="160"/>
      <c r="BS513" s="160"/>
      <c r="BT513" s="160"/>
      <c r="BU513" s="160"/>
      <c r="BV513" s="160"/>
      <c r="BW513" s="160"/>
      <c r="BX513" s="160"/>
      <c r="BY513" s="160"/>
      <c r="BZ513" s="160"/>
      <c r="CA513" s="160"/>
      <c r="CB513" s="160"/>
      <c r="CC513" s="160"/>
      <c r="CD513" s="160"/>
      <c r="CE513" s="160"/>
      <c r="CF513" s="160"/>
      <c r="CG513" s="160"/>
      <c r="CH513" s="160"/>
      <c r="CI513" s="160"/>
      <c r="CJ513" s="160"/>
      <c r="CK513" s="160"/>
      <c r="CL513" s="160"/>
      <c r="CM513" s="160"/>
      <c r="CN513" s="160"/>
      <c r="CO513" s="160"/>
      <c r="CP513" s="160"/>
      <c r="CQ513" s="160"/>
      <c r="CR513" s="160"/>
      <c r="CS513" s="160"/>
      <c r="CT513" s="160"/>
      <c r="CU513" s="160"/>
      <c r="CV513" s="160"/>
      <c r="CW513" s="160"/>
      <c r="CX513" s="160"/>
      <c r="CY513" s="160"/>
      <c r="CZ513" s="160"/>
      <c r="DA513" s="160"/>
      <c r="DB513" s="160"/>
      <c r="DC513" s="160"/>
      <c r="DD513" s="160"/>
      <c r="DE513" s="160"/>
      <c r="DF513" s="160"/>
      <c r="DG513" s="160"/>
      <c r="DH513" s="160"/>
      <c r="DI513" s="160"/>
      <c r="DJ513" s="160"/>
      <c r="DK513" s="160"/>
      <c r="DL513" s="160"/>
      <c r="DM513" s="160"/>
      <c r="DN513" s="160"/>
      <c r="DO513" s="160"/>
      <c r="DP513" s="160"/>
      <c r="DQ513" s="160"/>
      <c r="DR513" s="160"/>
      <c r="DS513" s="160"/>
      <c r="DT513" s="160"/>
      <c r="DU513" s="160"/>
      <c r="DV513" s="160"/>
      <c r="DW513" s="160"/>
      <c r="DX513" s="160"/>
      <c r="DY513" s="160"/>
      <c r="DZ513" s="160"/>
      <c r="EA513" s="160"/>
      <c r="EB513" s="160"/>
      <c r="EC513" s="160"/>
      <c r="ED513" s="160"/>
      <c r="EE513" s="160"/>
      <c r="EF513" s="160"/>
      <c r="EG513" s="160"/>
      <c r="EH513" s="160"/>
      <c r="EI513" s="160"/>
      <c r="EJ513" s="160"/>
      <c r="EK513" s="160"/>
      <c r="EL513" s="160"/>
      <c r="EM513" s="160"/>
      <c r="EN513" s="160"/>
      <c r="EO513" s="160"/>
      <c r="EP513" s="160"/>
      <c r="EQ513" s="160"/>
      <c r="ER513" s="160"/>
      <c r="ES513" s="160"/>
      <c r="ET513" s="160"/>
      <c r="EU513" s="160"/>
      <c r="EV513" s="160"/>
      <c r="EW513" s="160"/>
      <c r="EX513" s="160"/>
      <c r="EY513" s="160"/>
      <c r="EZ513" s="160"/>
      <c r="FA513" s="160"/>
      <c r="FB513" s="160"/>
      <c r="FC513" s="160"/>
      <c r="FD513" s="160"/>
      <c r="FE513" s="160"/>
      <c r="FF513" s="160"/>
      <c r="FG513" s="160"/>
      <c r="FH513" s="160"/>
      <c r="FI513" s="160"/>
      <c r="FJ513" s="160"/>
      <c r="FK513" s="160"/>
      <c r="FL513" s="160"/>
      <c r="FM513" s="160"/>
      <c r="FN513" s="160"/>
      <c r="FO513" s="160"/>
      <c r="FP513" s="160"/>
      <c r="FQ513" s="160"/>
      <c r="FR513" s="160"/>
      <c r="FS513" s="160"/>
      <c r="FT513" s="160"/>
      <c r="FU513" s="160"/>
      <c r="FV513" s="160"/>
      <c r="FW513" s="160"/>
      <c r="FX513" s="160"/>
      <c r="FY513" s="160"/>
      <c r="FZ513" s="160"/>
      <c r="GA513" s="160"/>
      <c r="GB513" s="160"/>
      <c r="GC513" s="160"/>
      <c r="GD513" s="160"/>
      <c r="GE513" s="160"/>
      <c r="GF513" s="160"/>
      <c r="GG513" s="160"/>
      <c r="GH513" s="160"/>
      <c r="GI513" s="160"/>
      <c r="GJ513" s="160"/>
      <c r="GK513" s="160"/>
      <c r="GL513" s="160"/>
      <c r="GM513" s="160"/>
      <c r="GN513" s="160"/>
      <c r="GO513" s="160"/>
      <c r="GP513" s="160"/>
      <c r="GQ513" s="160"/>
      <c r="GR513" s="160"/>
      <c r="GS513" s="160"/>
      <c r="GT513" s="160"/>
      <c r="GU513" s="160"/>
      <c r="GV513" s="160"/>
      <c r="GW513" s="160"/>
      <c r="GX513" s="160"/>
      <c r="GY513" s="160"/>
      <c r="GZ513" s="160"/>
      <c r="HA513" s="160"/>
      <c r="HB513" s="160"/>
      <c r="HC513" s="160"/>
      <c r="HD513" s="160"/>
      <c r="HE513" s="160"/>
      <c r="HF513" s="160"/>
      <c r="HG513" s="160"/>
      <c r="HH513" s="160"/>
      <c r="HI513" s="160"/>
      <c r="HJ513" s="160"/>
      <c r="HK513" s="160"/>
      <c r="HL513" s="160"/>
      <c r="HM513" s="160"/>
      <c r="HN513" s="160"/>
      <c r="HO513" s="160"/>
      <c r="HP513" s="160"/>
      <c r="HQ513" s="160"/>
      <c r="HR513" s="160"/>
      <c r="HS513" s="160"/>
      <c r="HT513" s="160"/>
      <c r="HU513" s="160"/>
      <c r="HV513" s="160"/>
      <c r="HW513" s="160"/>
      <c r="HX513" s="160"/>
      <c r="HY513" s="160"/>
      <c r="HZ513" s="160"/>
      <c r="IA513" s="160"/>
      <c r="IB513" s="160"/>
      <c r="IC513" s="160"/>
      <c r="ID513" s="160"/>
      <c r="IE513" s="160"/>
      <c r="IF513" s="160"/>
      <c r="IG513" s="160"/>
      <c r="IH513" s="160"/>
      <c r="II513" s="160"/>
      <c r="IJ513" s="160"/>
      <c r="IK513" s="160"/>
      <c r="IL513" s="160"/>
      <c r="IM513" s="160"/>
      <c r="IN513" s="160"/>
      <c r="IO513" s="160"/>
      <c r="IP513" s="160"/>
      <c r="IQ513" s="160"/>
      <c r="IR513" s="160"/>
      <c r="IS513" s="160"/>
      <c r="IT513" s="160"/>
      <c r="IU513" s="160"/>
      <c r="IV513" s="160"/>
      <c r="IW513" s="160"/>
      <c r="IX513" s="160"/>
      <c r="IY513" s="160"/>
      <c r="IZ513" s="160"/>
      <c r="JA513" s="160"/>
      <c r="JB513" s="160"/>
      <c r="JC513" s="160"/>
      <c r="JD513" s="160"/>
      <c r="JE513" s="160"/>
      <c r="JF513" s="160"/>
      <c r="JG513" s="160"/>
      <c r="JH513" s="160"/>
      <c r="JI513" s="160"/>
      <c r="JJ513" s="160"/>
      <c r="JK513" s="160"/>
      <c r="JL513" s="160"/>
      <c r="JM513" s="160"/>
      <c r="JN513" s="160"/>
      <c r="JO513" s="160"/>
      <c r="JP513" s="160"/>
      <c r="JQ513" s="160"/>
      <c r="JR513" s="160"/>
      <c r="JS513" s="160"/>
      <c r="JT513" s="160"/>
      <c r="JU513" s="160"/>
      <c r="JV513" s="160"/>
      <c r="JW513" s="160"/>
      <c r="JX513" s="160"/>
      <c r="JY513" s="160"/>
      <c r="JZ513" s="160"/>
      <c r="KA513" s="160"/>
      <c r="KB513" s="160"/>
      <c r="KC513" s="160"/>
      <c r="KD513" s="160"/>
      <c r="KE513" s="160"/>
      <c r="KF513" s="160"/>
      <c r="KG513" s="160"/>
      <c r="KH513" s="160"/>
      <c r="KI513" s="160"/>
      <c r="KJ513" s="160"/>
      <c r="KK513" s="160"/>
      <c r="KL513" s="160"/>
      <c r="KM513" s="160"/>
      <c r="KN513" s="160"/>
      <c r="KO513" s="160"/>
      <c r="KP513" s="160"/>
      <c r="KQ513" s="160"/>
      <c r="KR513" s="160"/>
      <c r="KS513" s="160"/>
      <c r="KT513" s="160"/>
      <c r="KU513" s="160"/>
      <c r="KV513" s="160"/>
      <c r="KW513" s="160"/>
      <c r="KX513" s="160"/>
      <c r="KY513" s="160"/>
      <c r="KZ513" s="160"/>
      <c r="LA513" s="160"/>
      <c r="LB513" s="160"/>
      <c r="LC513" s="160"/>
      <c r="LD513" s="160"/>
      <c r="LE513" s="160"/>
      <c r="LF513" s="160"/>
      <c r="LG513" s="160"/>
      <c r="LH513" s="160"/>
      <c r="LI513" s="160"/>
      <c r="LJ513" s="160"/>
      <c r="LK513" s="160"/>
      <c r="LL513" s="160"/>
      <c r="LM513" s="160"/>
      <c r="LN513" s="160"/>
      <c r="LO513" s="160"/>
      <c r="LP513" s="160"/>
      <c r="LQ513" s="160"/>
      <c r="LR513" s="160"/>
      <c r="LS513" s="160"/>
      <c r="LT513" s="160"/>
      <c r="LU513" s="160"/>
      <c r="LV513" s="160"/>
      <c r="LW513" s="160"/>
      <c r="LX513" s="160"/>
      <c r="LY513" s="160"/>
      <c r="LZ513" s="160"/>
      <c r="MA513" s="160"/>
      <c r="MB513" s="160"/>
      <c r="MC513" s="160"/>
      <c r="MD513" s="160"/>
      <c r="ME513" s="160"/>
      <c r="MF513" s="160"/>
      <c r="MG513" s="160"/>
      <c r="MH513" s="160"/>
      <c r="MI513" s="160"/>
      <c r="MJ513" s="160"/>
      <c r="MK513" s="160"/>
      <c r="ML513" s="160"/>
      <c r="MM513" s="160"/>
      <c r="MN513" s="160"/>
      <c r="MO513" s="160"/>
      <c r="MP513" s="160"/>
      <c r="MQ513" s="160"/>
      <c r="MR513" s="160"/>
      <c r="MS513" s="160"/>
      <c r="MT513" s="160"/>
      <c r="MU513" s="160"/>
      <c r="MV513" s="160"/>
      <c r="MW513" s="160"/>
      <c r="MX513" s="160"/>
      <c r="MY513" s="160"/>
      <c r="MZ513" s="160"/>
      <c r="NA513" s="160"/>
      <c r="NB513" s="160"/>
      <c r="NC513" s="160"/>
      <c r="ND513" s="160"/>
      <c r="NE513" s="160"/>
      <c r="NF513" s="160"/>
      <c r="NG513" s="160"/>
      <c r="NH513" s="160"/>
      <c r="NI513" s="160"/>
      <c r="NJ513" s="160"/>
      <c r="NK513" s="160"/>
      <c r="NL513" s="160"/>
      <c r="NM513" s="160"/>
      <c r="NN513" s="160"/>
      <c r="NO513" s="160"/>
      <c r="NP513" s="160"/>
      <c r="NQ513" s="160"/>
      <c r="NR513" s="160"/>
      <c r="NS513" s="160"/>
      <c r="NT513" s="160"/>
      <c r="NU513" s="160"/>
      <c r="NV513" s="160"/>
      <c r="NW513" s="160"/>
      <c r="NX513" s="160"/>
      <c r="NY513" s="160"/>
      <c r="NZ513" s="160"/>
      <c r="OA513" s="160"/>
      <c r="OB513" s="160"/>
      <c r="OC513" s="160"/>
      <c r="OD513" s="160"/>
      <c r="OE513" s="160"/>
      <c r="OF513" s="160"/>
      <c r="OG513" s="160"/>
      <c r="OH513" s="160"/>
      <c r="OI513" s="160"/>
      <c r="OJ513" s="160"/>
      <c r="OK513" s="160"/>
      <c r="OL513" s="160"/>
      <c r="OM513" s="160"/>
      <c r="ON513" s="160"/>
      <c r="OO513" s="160"/>
      <c r="OP513" s="160"/>
      <c r="OQ513" s="160"/>
      <c r="OR513" s="160"/>
      <c r="OS513" s="160"/>
      <c r="OT513" s="160"/>
      <c r="OU513" s="160"/>
      <c r="OV513" s="160"/>
      <c r="OW513" s="160"/>
      <c r="OX513" s="160"/>
      <c r="OY513" s="160"/>
      <c r="OZ513" s="160"/>
      <c r="PA513" s="160"/>
      <c r="PB513" s="160"/>
      <c r="PC513" s="160"/>
      <c r="PD513" s="160"/>
      <c r="PE513" s="160"/>
      <c r="PF513" s="160"/>
      <c r="PG513" s="160"/>
      <c r="PH513" s="160"/>
      <c r="PI513" s="160"/>
      <c r="PJ513" s="160"/>
      <c r="PK513" s="160"/>
      <c r="PL513" s="160"/>
      <c r="PM513" s="160"/>
      <c r="PN513" s="160"/>
      <c r="PO513" s="160"/>
      <c r="PP513" s="160"/>
      <c r="PQ513" s="160"/>
      <c r="PR513" s="160"/>
      <c r="PS513" s="160"/>
      <c r="PT513" s="160"/>
      <c r="PU513" s="160"/>
      <c r="PV513" s="160"/>
      <c r="PW513" s="160"/>
      <c r="PX513" s="160"/>
      <c r="PY513" s="160"/>
      <c r="PZ513" s="160"/>
      <c r="QA513" s="160"/>
      <c r="QB513" s="160"/>
      <c r="QC513" s="160"/>
      <c r="QD513" s="160"/>
      <c r="QE513" s="160"/>
      <c r="QF513" s="160"/>
      <c r="QG513" s="160"/>
      <c r="QH513" s="160"/>
      <c r="QI513" s="160"/>
      <c r="QJ513" s="160"/>
      <c r="QK513" s="160"/>
      <c r="QL513" s="160"/>
      <c r="QM513" s="160"/>
      <c r="QN513" s="160"/>
      <c r="QO513" s="160"/>
      <c r="QP513" s="160"/>
      <c r="QQ513" s="160"/>
      <c r="QR513" s="160"/>
      <c r="QS513" s="160"/>
      <c r="QT513" s="160"/>
      <c r="QU513" s="160"/>
      <c r="QV513" s="160"/>
      <c r="QW513" s="160"/>
      <c r="QX513" s="160"/>
      <c r="QY513" s="160"/>
      <c r="QZ513" s="160"/>
      <c r="RA513" s="160"/>
      <c r="RB513" s="160"/>
      <c r="RC513" s="160"/>
      <c r="RD513" s="160"/>
      <c r="RE513" s="160"/>
      <c r="RF513" s="160"/>
      <c r="RG513" s="160"/>
      <c r="RH513" s="160"/>
      <c r="RI513" s="160"/>
      <c r="RJ513" s="160"/>
      <c r="RK513" s="160"/>
      <c r="RL513" s="160"/>
      <c r="RM513" s="160"/>
      <c r="RN513" s="160"/>
      <c r="RO513" s="160"/>
      <c r="RP513" s="160"/>
      <c r="RQ513" s="160"/>
      <c r="RR513" s="160"/>
      <c r="RS513" s="160"/>
      <c r="RT513" s="160"/>
      <c r="RU513" s="160"/>
      <c r="RV513" s="160"/>
      <c r="RW513" s="160"/>
      <c r="RX513" s="160"/>
      <c r="RY513" s="160"/>
      <c r="RZ513" s="160"/>
      <c r="SA513" s="160"/>
      <c r="SB513" s="160"/>
      <c r="SC513" s="160"/>
      <c r="SD513" s="160"/>
      <c r="SE513" s="160"/>
      <c r="SF513" s="160"/>
      <c r="SG513" s="160"/>
      <c r="SH513" s="160"/>
      <c r="SI513" s="160"/>
      <c r="SJ513" s="160"/>
      <c r="SK513" s="160"/>
      <c r="SL513" s="160"/>
      <c r="SM513" s="160"/>
      <c r="SN513" s="160"/>
      <c r="SO513" s="160"/>
      <c r="SP513" s="160"/>
      <c r="SQ513" s="160"/>
      <c r="SR513" s="160"/>
      <c r="SS513" s="160"/>
      <c r="ST513" s="160"/>
      <c r="SU513" s="160"/>
      <c r="SV513" s="160"/>
      <c r="SW513" s="160"/>
      <c r="SX513" s="160"/>
      <c r="SY513" s="160"/>
      <c r="SZ513" s="160"/>
      <c r="TA513" s="160"/>
      <c r="TB513" s="160"/>
      <c r="TC513" s="160"/>
      <c r="TD513" s="160"/>
      <c r="TE513" s="160"/>
      <c r="TF513" s="160"/>
    </row>
    <row r="514" spans="1:526">
      <c r="A514" s="160"/>
      <c r="B514" s="160"/>
      <c r="C514" s="160"/>
      <c r="D514" s="160"/>
      <c r="E514" s="160"/>
      <c r="F514" s="160"/>
      <c r="G514" s="160"/>
      <c r="H514" s="160"/>
      <c r="I514" s="160"/>
      <c r="J514" s="160"/>
      <c r="K514" s="160"/>
      <c r="L514" s="160"/>
      <c r="M514" s="160"/>
      <c r="N514" s="160"/>
      <c r="O514" s="160"/>
      <c r="P514" s="160"/>
      <c r="Q514" s="160"/>
      <c r="R514" s="160"/>
      <c r="S514" s="160"/>
      <c r="T514" s="160"/>
      <c r="U514" s="160"/>
      <c r="V514" s="160"/>
      <c r="W514" s="160"/>
      <c r="X514" s="160"/>
      <c r="Y514" s="160"/>
      <c r="Z514" s="160"/>
      <c r="AA514" s="160"/>
      <c r="AB514" s="160"/>
      <c r="AC514" s="160"/>
      <c r="AD514" s="160"/>
      <c r="AE514" s="160"/>
      <c r="AF514" s="160"/>
      <c r="AG514" s="160"/>
      <c r="AH514" s="160"/>
      <c r="AI514" s="160"/>
      <c r="AJ514" s="160"/>
      <c r="AK514" s="160"/>
      <c r="AL514" s="160"/>
      <c r="AM514" s="160"/>
      <c r="AN514" s="160"/>
      <c r="AO514" s="160"/>
      <c r="AP514" s="160"/>
      <c r="AQ514" s="160"/>
      <c r="AR514" s="160"/>
      <c r="AS514" s="160"/>
      <c r="AT514" s="160"/>
      <c r="AU514" s="160"/>
      <c r="AV514" s="160"/>
      <c r="AW514" s="160"/>
      <c r="AX514" s="160"/>
      <c r="AY514" s="160"/>
      <c r="AZ514" s="160"/>
      <c r="BA514" s="160"/>
      <c r="BB514" s="160"/>
      <c r="BC514" s="160"/>
      <c r="BD514" s="160"/>
      <c r="BE514" s="160"/>
      <c r="BF514" s="160"/>
      <c r="BG514" s="160"/>
      <c r="BH514" s="160"/>
      <c r="BI514" s="160"/>
      <c r="BJ514" s="160"/>
      <c r="BK514" s="160"/>
      <c r="BL514" s="160"/>
      <c r="BM514" s="160"/>
      <c r="BN514" s="160"/>
      <c r="BO514" s="160"/>
      <c r="BP514" s="160"/>
      <c r="BQ514" s="160"/>
      <c r="BR514" s="160"/>
      <c r="BS514" s="160"/>
      <c r="BT514" s="160"/>
      <c r="BU514" s="160"/>
      <c r="BV514" s="160"/>
      <c r="BW514" s="160"/>
      <c r="BX514" s="160"/>
      <c r="BY514" s="160"/>
      <c r="BZ514" s="160"/>
      <c r="CA514" s="160"/>
      <c r="CB514" s="160"/>
      <c r="CC514" s="160"/>
      <c r="CD514" s="160"/>
      <c r="CE514" s="160"/>
      <c r="CF514" s="160"/>
      <c r="CG514" s="160"/>
      <c r="CH514" s="160"/>
      <c r="CI514" s="160"/>
      <c r="CJ514" s="160"/>
      <c r="CK514" s="160"/>
      <c r="CL514" s="160"/>
      <c r="CM514" s="160"/>
      <c r="CN514" s="160"/>
      <c r="CO514" s="160"/>
      <c r="CP514" s="160"/>
      <c r="CQ514" s="160"/>
      <c r="CR514" s="160"/>
      <c r="CS514" s="160"/>
      <c r="CT514" s="160"/>
      <c r="CU514" s="160"/>
      <c r="CV514" s="160"/>
      <c r="CW514" s="160"/>
      <c r="CX514" s="160"/>
      <c r="CY514" s="160"/>
      <c r="CZ514" s="160"/>
      <c r="DA514" s="160"/>
      <c r="DB514" s="160"/>
      <c r="DC514" s="160"/>
      <c r="DD514" s="160"/>
      <c r="DE514" s="160"/>
      <c r="DF514" s="160"/>
      <c r="DG514" s="160"/>
      <c r="DH514" s="160"/>
      <c r="DI514" s="160"/>
      <c r="DJ514" s="160"/>
      <c r="DK514" s="160"/>
      <c r="DL514" s="160"/>
      <c r="DM514" s="160"/>
      <c r="DN514" s="160"/>
      <c r="DO514" s="160"/>
      <c r="DP514" s="160"/>
      <c r="DQ514" s="160"/>
      <c r="DR514" s="160"/>
      <c r="DS514" s="160"/>
      <c r="DT514" s="160"/>
      <c r="DU514" s="160"/>
      <c r="DV514" s="160"/>
      <c r="DW514" s="160"/>
      <c r="DX514" s="160"/>
      <c r="DY514" s="160"/>
      <c r="DZ514" s="160"/>
      <c r="EA514" s="160"/>
      <c r="EB514" s="160"/>
      <c r="EC514" s="160"/>
      <c r="ED514" s="160"/>
      <c r="EE514" s="160"/>
      <c r="EF514" s="160"/>
      <c r="EG514" s="160"/>
      <c r="EH514" s="160"/>
      <c r="EI514" s="160"/>
      <c r="EJ514" s="160"/>
      <c r="EK514" s="160"/>
      <c r="EL514" s="160"/>
      <c r="EM514" s="160"/>
      <c r="EN514" s="160"/>
      <c r="EO514" s="160"/>
      <c r="EP514" s="160"/>
      <c r="EQ514" s="160"/>
      <c r="ER514" s="160"/>
      <c r="ES514" s="160"/>
      <c r="ET514" s="160"/>
      <c r="EU514" s="160"/>
      <c r="EV514" s="160"/>
      <c r="EW514" s="160"/>
      <c r="EX514" s="160"/>
      <c r="EY514" s="160"/>
      <c r="EZ514" s="160"/>
      <c r="FA514" s="160"/>
      <c r="FB514" s="160"/>
      <c r="FC514" s="160"/>
      <c r="FD514" s="160"/>
      <c r="FE514" s="160"/>
      <c r="FF514" s="160"/>
      <c r="FG514" s="160"/>
      <c r="FH514" s="160"/>
      <c r="FI514" s="160"/>
      <c r="FJ514" s="160"/>
      <c r="FK514" s="160"/>
      <c r="FL514" s="160"/>
      <c r="FM514" s="160"/>
      <c r="FN514" s="160"/>
      <c r="FO514" s="160"/>
      <c r="FP514" s="160"/>
      <c r="FQ514" s="160"/>
      <c r="FR514" s="160"/>
      <c r="FS514" s="160"/>
      <c r="FT514" s="160"/>
      <c r="FU514" s="160"/>
      <c r="FV514" s="160"/>
      <c r="FW514" s="160"/>
      <c r="FX514" s="160"/>
      <c r="FY514" s="160"/>
      <c r="FZ514" s="160"/>
      <c r="GA514" s="160"/>
      <c r="GB514" s="160"/>
      <c r="GC514" s="160"/>
      <c r="GD514" s="160"/>
      <c r="GE514" s="160"/>
      <c r="GF514" s="160"/>
      <c r="GG514" s="160"/>
      <c r="GH514" s="160"/>
      <c r="GI514" s="160"/>
      <c r="GJ514" s="160"/>
      <c r="GK514" s="160"/>
      <c r="GL514" s="160"/>
      <c r="GM514" s="160"/>
      <c r="GN514" s="160"/>
      <c r="GO514" s="160"/>
      <c r="GP514" s="160"/>
      <c r="GQ514" s="160"/>
      <c r="GR514" s="160"/>
      <c r="GS514" s="160"/>
      <c r="GT514" s="160"/>
      <c r="GU514" s="160"/>
      <c r="GV514" s="160"/>
      <c r="GW514" s="160"/>
      <c r="GX514" s="160"/>
      <c r="GY514" s="160"/>
      <c r="GZ514" s="160"/>
      <c r="HA514" s="160"/>
      <c r="HB514" s="160"/>
      <c r="HC514" s="160"/>
      <c r="HD514" s="160"/>
      <c r="HE514" s="160"/>
      <c r="HF514" s="160"/>
      <c r="HG514" s="160"/>
      <c r="HH514" s="160"/>
      <c r="HI514" s="160"/>
      <c r="HJ514" s="160"/>
      <c r="HK514" s="160"/>
      <c r="HL514" s="160"/>
      <c r="HM514" s="160"/>
      <c r="HN514" s="160"/>
      <c r="HO514" s="160"/>
      <c r="HP514" s="160"/>
      <c r="HQ514" s="160"/>
      <c r="HR514" s="160"/>
      <c r="HS514" s="160"/>
      <c r="HT514" s="160"/>
      <c r="HU514" s="160"/>
      <c r="HV514" s="160"/>
      <c r="HW514" s="160"/>
      <c r="HX514" s="160"/>
      <c r="HY514" s="160"/>
      <c r="HZ514" s="160"/>
      <c r="IA514" s="160"/>
      <c r="IB514" s="160"/>
      <c r="IC514" s="160"/>
      <c r="ID514" s="160"/>
      <c r="IE514" s="160"/>
      <c r="IF514" s="160"/>
      <c r="IG514" s="160"/>
      <c r="IH514" s="160"/>
      <c r="II514" s="160"/>
      <c r="IJ514" s="160"/>
      <c r="IK514" s="160"/>
      <c r="IL514" s="160"/>
      <c r="IM514" s="160"/>
      <c r="IN514" s="160"/>
      <c r="IO514" s="160"/>
      <c r="IP514" s="160"/>
      <c r="IQ514" s="160"/>
      <c r="IR514" s="160"/>
      <c r="IS514" s="160"/>
      <c r="IT514" s="160"/>
      <c r="IU514" s="160"/>
      <c r="IV514" s="160"/>
      <c r="IW514" s="160"/>
      <c r="IX514" s="160"/>
      <c r="IY514" s="160"/>
      <c r="IZ514" s="160"/>
      <c r="JA514" s="160"/>
      <c r="JB514" s="160"/>
      <c r="JC514" s="160"/>
      <c r="JD514" s="160"/>
      <c r="JE514" s="160"/>
      <c r="JF514" s="160"/>
      <c r="JG514" s="160"/>
      <c r="JH514" s="160"/>
      <c r="JI514" s="160"/>
      <c r="JJ514" s="160"/>
      <c r="JK514" s="160"/>
      <c r="JL514" s="160"/>
      <c r="JM514" s="160"/>
      <c r="JN514" s="160"/>
      <c r="JO514" s="160"/>
      <c r="JP514" s="160"/>
      <c r="JQ514" s="160"/>
      <c r="JR514" s="160"/>
      <c r="JS514" s="160"/>
      <c r="JT514" s="160"/>
      <c r="JU514" s="160"/>
      <c r="JV514" s="160"/>
      <c r="JW514" s="160"/>
      <c r="JX514" s="160"/>
      <c r="JY514" s="160"/>
      <c r="JZ514" s="160"/>
      <c r="KA514" s="160"/>
      <c r="KB514" s="160"/>
      <c r="KC514" s="160"/>
      <c r="KD514" s="160"/>
      <c r="KE514" s="160"/>
      <c r="KF514" s="160"/>
      <c r="KG514" s="160"/>
      <c r="KH514" s="160"/>
      <c r="KI514" s="160"/>
      <c r="KJ514" s="160"/>
      <c r="KK514" s="160"/>
      <c r="KL514" s="160"/>
      <c r="KM514" s="160"/>
      <c r="KN514" s="160"/>
      <c r="KO514" s="160"/>
      <c r="KP514" s="160"/>
      <c r="KQ514" s="160"/>
      <c r="KR514" s="160"/>
      <c r="KS514" s="160"/>
      <c r="KT514" s="160"/>
      <c r="KU514" s="160"/>
      <c r="KV514" s="160"/>
      <c r="KW514" s="160"/>
      <c r="KX514" s="160"/>
      <c r="KY514" s="160"/>
      <c r="KZ514" s="160"/>
      <c r="LA514" s="160"/>
      <c r="LB514" s="160"/>
      <c r="LC514" s="160"/>
      <c r="LD514" s="160"/>
      <c r="LE514" s="160"/>
      <c r="LF514" s="160"/>
      <c r="LG514" s="160"/>
      <c r="LH514" s="160"/>
      <c r="LI514" s="160"/>
      <c r="LJ514" s="160"/>
      <c r="LK514" s="160"/>
      <c r="LL514" s="160"/>
      <c r="LM514" s="160"/>
      <c r="LN514" s="160"/>
      <c r="LO514" s="160"/>
      <c r="LP514" s="160"/>
      <c r="LQ514" s="160"/>
      <c r="LR514" s="160"/>
      <c r="LS514" s="160"/>
      <c r="LT514" s="160"/>
      <c r="LU514" s="160"/>
      <c r="LV514" s="160"/>
      <c r="LW514" s="160"/>
      <c r="LX514" s="160"/>
      <c r="LY514" s="160"/>
      <c r="LZ514" s="160"/>
      <c r="MA514" s="160"/>
      <c r="MB514" s="160"/>
      <c r="MC514" s="160"/>
      <c r="MD514" s="160"/>
      <c r="ME514" s="160"/>
      <c r="MF514" s="160"/>
      <c r="MG514" s="160"/>
      <c r="MH514" s="160"/>
      <c r="MI514" s="160"/>
      <c r="MJ514" s="160"/>
      <c r="MK514" s="160"/>
      <c r="ML514" s="160"/>
      <c r="MM514" s="160"/>
      <c r="MN514" s="160"/>
      <c r="MO514" s="160"/>
      <c r="MP514" s="160"/>
      <c r="MQ514" s="160"/>
      <c r="MR514" s="160"/>
      <c r="MS514" s="160"/>
      <c r="MT514" s="160"/>
      <c r="MU514" s="160"/>
      <c r="MV514" s="160"/>
      <c r="MW514" s="160"/>
      <c r="MX514" s="160"/>
      <c r="MY514" s="160"/>
      <c r="MZ514" s="160"/>
      <c r="NA514" s="160"/>
      <c r="NB514" s="160"/>
      <c r="NC514" s="160"/>
      <c r="ND514" s="160"/>
      <c r="NE514" s="160"/>
      <c r="NF514" s="160"/>
      <c r="NG514" s="160"/>
      <c r="NH514" s="160"/>
      <c r="NI514" s="160"/>
      <c r="NJ514" s="160"/>
      <c r="NK514" s="160"/>
      <c r="NL514" s="160"/>
      <c r="NM514" s="160"/>
      <c r="NN514" s="160"/>
      <c r="NO514" s="160"/>
      <c r="NP514" s="160"/>
      <c r="NQ514" s="160"/>
      <c r="NR514" s="160"/>
      <c r="NS514" s="160"/>
      <c r="NT514" s="160"/>
      <c r="NU514" s="160"/>
      <c r="NV514" s="160"/>
      <c r="NW514" s="160"/>
      <c r="NX514" s="160"/>
      <c r="NY514" s="160"/>
      <c r="NZ514" s="160"/>
      <c r="OA514" s="160"/>
      <c r="OB514" s="160"/>
      <c r="OC514" s="160"/>
      <c r="OD514" s="160"/>
      <c r="OE514" s="160"/>
      <c r="OF514" s="160"/>
      <c r="OG514" s="160"/>
      <c r="OH514" s="160"/>
      <c r="OI514" s="160"/>
      <c r="OJ514" s="160"/>
      <c r="OK514" s="160"/>
      <c r="OL514" s="160"/>
      <c r="OM514" s="160"/>
      <c r="ON514" s="160"/>
      <c r="OO514" s="160"/>
      <c r="OP514" s="160"/>
      <c r="OQ514" s="160"/>
      <c r="OR514" s="160"/>
      <c r="OS514" s="160"/>
      <c r="OT514" s="160"/>
      <c r="OU514" s="160"/>
      <c r="OV514" s="160"/>
      <c r="OW514" s="160"/>
      <c r="OX514" s="160"/>
      <c r="OY514" s="160"/>
      <c r="OZ514" s="160"/>
      <c r="PA514" s="160"/>
      <c r="PB514" s="160"/>
      <c r="PC514" s="160"/>
      <c r="PD514" s="160"/>
      <c r="PE514" s="160"/>
      <c r="PF514" s="160"/>
      <c r="PG514" s="160"/>
      <c r="PH514" s="160"/>
      <c r="PI514" s="160"/>
      <c r="PJ514" s="160"/>
      <c r="PK514" s="160"/>
      <c r="PL514" s="160"/>
      <c r="PM514" s="160"/>
      <c r="PN514" s="160"/>
      <c r="PO514" s="160"/>
      <c r="PP514" s="160"/>
      <c r="PQ514" s="160"/>
      <c r="PR514" s="160"/>
      <c r="PS514" s="160"/>
      <c r="PT514" s="160"/>
      <c r="PU514" s="160"/>
      <c r="PV514" s="160"/>
      <c r="PW514" s="160"/>
      <c r="PX514" s="160"/>
      <c r="PY514" s="160"/>
      <c r="PZ514" s="160"/>
      <c r="QA514" s="160"/>
      <c r="QB514" s="160"/>
      <c r="QC514" s="160"/>
      <c r="QD514" s="160"/>
      <c r="QE514" s="160"/>
      <c r="QF514" s="160"/>
      <c r="QG514" s="160"/>
      <c r="QH514" s="160"/>
      <c r="QI514" s="160"/>
      <c r="QJ514" s="160"/>
      <c r="QK514" s="160"/>
      <c r="QL514" s="160"/>
      <c r="QM514" s="160"/>
      <c r="QN514" s="160"/>
      <c r="QO514" s="160"/>
      <c r="QP514" s="160"/>
      <c r="QQ514" s="160"/>
      <c r="QR514" s="160"/>
      <c r="QS514" s="160"/>
      <c r="QT514" s="160"/>
      <c r="QU514" s="160"/>
      <c r="QV514" s="160"/>
      <c r="QW514" s="160"/>
      <c r="QX514" s="160"/>
      <c r="QY514" s="160"/>
      <c r="QZ514" s="160"/>
      <c r="RA514" s="160"/>
      <c r="RB514" s="160"/>
      <c r="RC514" s="160"/>
      <c r="RD514" s="160"/>
      <c r="RE514" s="160"/>
      <c r="RF514" s="160"/>
      <c r="RG514" s="160"/>
      <c r="RH514" s="160"/>
      <c r="RI514" s="160"/>
      <c r="RJ514" s="160"/>
      <c r="RK514" s="160"/>
      <c r="RL514" s="160"/>
      <c r="RM514" s="160"/>
      <c r="RN514" s="160"/>
      <c r="RO514" s="160"/>
      <c r="RP514" s="160"/>
      <c r="RQ514" s="160"/>
      <c r="RR514" s="160"/>
      <c r="RS514" s="160"/>
      <c r="RT514" s="160"/>
      <c r="RU514" s="160"/>
      <c r="RV514" s="160"/>
      <c r="RW514" s="160"/>
      <c r="RX514" s="160"/>
      <c r="RY514" s="160"/>
      <c r="RZ514" s="160"/>
      <c r="SA514" s="160"/>
      <c r="SB514" s="160"/>
      <c r="SC514" s="160"/>
      <c r="SD514" s="160"/>
      <c r="SE514" s="160"/>
      <c r="SF514" s="160"/>
      <c r="SG514" s="160"/>
      <c r="SH514" s="160"/>
      <c r="SI514" s="160"/>
      <c r="SJ514" s="160"/>
      <c r="SK514" s="160"/>
      <c r="SL514" s="160"/>
      <c r="SM514" s="160"/>
      <c r="SN514" s="160"/>
      <c r="SO514" s="160"/>
      <c r="SP514" s="160"/>
      <c r="SQ514" s="160"/>
      <c r="SR514" s="160"/>
      <c r="SS514" s="160"/>
      <c r="ST514" s="160"/>
      <c r="SU514" s="160"/>
      <c r="SV514" s="160"/>
      <c r="SW514" s="160"/>
      <c r="SX514" s="160"/>
      <c r="SY514" s="160"/>
      <c r="SZ514" s="160"/>
      <c r="TA514" s="160"/>
      <c r="TB514" s="160"/>
      <c r="TC514" s="160"/>
      <c r="TD514" s="160"/>
      <c r="TE514" s="160"/>
      <c r="TF514" s="160"/>
    </row>
    <row r="515" spans="1:526">
      <c r="A515" s="160"/>
      <c r="B515" s="160"/>
      <c r="C515" s="160"/>
      <c r="D515" s="160"/>
      <c r="E515" s="160"/>
      <c r="F515" s="160"/>
      <c r="G515" s="160"/>
      <c r="H515" s="160"/>
      <c r="I515" s="160"/>
      <c r="J515" s="160"/>
      <c r="K515" s="160"/>
      <c r="L515" s="160"/>
      <c r="M515" s="160"/>
      <c r="N515" s="160"/>
      <c r="O515" s="160"/>
      <c r="P515" s="160"/>
      <c r="Q515" s="160"/>
      <c r="R515" s="160"/>
      <c r="S515" s="160"/>
      <c r="T515" s="160"/>
      <c r="U515" s="160"/>
      <c r="V515" s="160"/>
      <c r="W515" s="160"/>
      <c r="X515" s="160"/>
      <c r="Y515" s="160"/>
      <c r="Z515" s="160"/>
      <c r="AA515" s="160"/>
      <c r="AB515" s="160"/>
      <c r="AC515" s="160"/>
      <c r="AD515" s="160"/>
      <c r="AE515" s="160"/>
      <c r="AF515" s="160"/>
      <c r="AG515" s="160"/>
      <c r="AH515" s="160"/>
      <c r="AI515" s="160"/>
      <c r="AJ515" s="160"/>
      <c r="AK515" s="160"/>
      <c r="AL515" s="160"/>
      <c r="AM515" s="160"/>
      <c r="AN515" s="160"/>
      <c r="AO515" s="160"/>
      <c r="AP515" s="160"/>
      <c r="AQ515" s="160"/>
      <c r="AR515" s="160"/>
      <c r="AS515" s="160"/>
      <c r="AT515" s="160"/>
      <c r="AU515" s="160"/>
      <c r="AV515" s="160"/>
      <c r="AW515" s="160"/>
      <c r="AX515" s="160"/>
      <c r="AY515" s="160"/>
      <c r="AZ515" s="160"/>
      <c r="BA515" s="160"/>
      <c r="BB515" s="160"/>
      <c r="BC515" s="160"/>
      <c r="BD515" s="160"/>
      <c r="BE515" s="160"/>
      <c r="BF515" s="160"/>
      <c r="BG515" s="160"/>
      <c r="BH515" s="160"/>
      <c r="BI515" s="160"/>
      <c r="BJ515" s="160"/>
      <c r="BK515" s="160"/>
      <c r="BL515" s="160"/>
      <c r="BM515" s="160"/>
      <c r="BN515" s="160"/>
      <c r="BO515" s="160"/>
      <c r="BP515" s="160"/>
      <c r="BQ515" s="160"/>
      <c r="BR515" s="160"/>
      <c r="BS515" s="160"/>
      <c r="BT515" s="160"/>
      <c r="BU515" s="160"/>
      <c r="BV515" s="160"/>
      <c r="BW515" s="160"/>
      <c r="BX515" s="160"/>
      <c r="BY515" s="160"/>
      <c r="BZ515" s="160"/>
      <c r="CA515" s="160"/>
      <c r="CB515" s="160"/>
      <c r="CC515" s="160"/>
      <c r="CD515" s="160"/>
      <c r="CE515" s="160"/>
      <c r="CF515" s="160"/>
      <c r="CG515" s="160"/>
      <c r="CH515" s="160"/>
      <c r="CI515" s="160"/>
      <c r="CJ515" s="160"/>
      <c r="CK515" s="160"/>
      <c r="CL515" s="160"/>
      <c r="CM515" s="160"/>
      <c r="CN515" s="160"/>
      <c r="CO515" s="160"/>
      <c r="CP515" s="160"/>
      <c r="CQ515" s="160"/>
      <c r="CR515" s="160"/>
      <c r="CS515" s="160"/>
      <c r="CT515" s="160"/>
      <c r="CU515" s="160"/>
      <c r="CV515" s="160"/>
      <c r="CW515" s="160"/>
      <c r="CX515" s="160"/>
      <c r="CY515" s="160"/>
      <c r="CZ515" s="160"/>
      <c r="DA515" s="160"/>
      <c r="DB515" s="160"/>
      <c r="DC515" s="160"/>
      <c r="DD515" s="160"/>
      <c r="DE515" s="160"/>
      <c r="DF515" s="160"/>
      <c r="DG515" s="160"/>
      <c r="DH515" s="160"/>
      <c r="DI515" s="160"/>
      <c r="DJ515" s="160"/>
      <c r="DK515" s="160"/>
      <c r="DL515" s="160"/>
      <c r="DM515" s="160"/>
      <c r="DN515" s="160"/>
      <c r="DO515" s="160"/>
      <c r="DP515" s="160"/>
      <c r="DQ515" s="160"/>
      <c r="DR515" s="160"/>
      <c r="DS515" s="160"/>
      <c r="DT515" s="160"/>
      <c r="DU515" s="160"/>
      <c r="DV515" s="160"/>
      <c r="DW515" s="160"/>
      <c r="DX515" s="160"/>
      <c r="DY515" s="160"/>
      <c r="DZ515" s="160"/>
      <c r="EA515" s="160"/>
      <c r="EB515" s="160"/>
      <c r="EC515" s="160"/>
      <c r="ED515" s="160"/>
      <c r="EE515" s="160"/>
      <c r="EF515" s="160"/>
      <c r="EG515" s="160"/>
      <c r="EH515" s="160"/>
      <c r="EI515" s="160"/>
      <c r="EJ515" s="160"/>
      <c r="EK515" s="160"/>
      <c r="EL515" s="160"/>
      <c r="EM515" s="160"/>
      <c r="EN515" s="160"/>
      <c r="EO515" s="160"/>
      <c r="EP515" s="160"/>
      <c r="EQ515" s="160"/>
      <c r="ER515" s="160"/>
      <c r="ES515" s="160"/>
      <c r="ET515" s="160"/>
      <c r="EU515" s="160"/>
      <c r="EV515" s="160"/>
      <c r="EW515" s="160"/>
      <c r="EX515" s="160"/>
      <c r="EY515" s="160"/>
      <c r="EZ515" s="160"/>
      <c r="FA515" s="160"/>
      <c r="FB515" s="160"/>
      <c r="FC515" s="160"/>
      <c r="FD515" s="160"/>
      <c r="FE515" s="160"/>
      <c r="FF515" s="160"/>
      <c r="FG515" s="160"/>
      <c r="FH515" s="160"/>
      <c r="FI515" s="160"/>
      <c r="FJ515" s="160"/>
      <c r="FK515" s="160"/>
      <c r="FL515" s="160"/>
      <c r="FM515" s="160"/>
      <c r="FN515" s="160"/>
      <c r="FO515" s="160"/>
      <c r="FP515" s="160"/>
      <c r="FQ515" s="160"/>
      <c r="FR515" s="160"/>
      <c r="FS515" s="160"/>
      <c r="FT515" s="160"/>
      <c r="FU515" s="160"/>
      <c r="FV515" s="160"/>
      <c r="FW515" s="160"/>
      <c r="FX515" s="160"/>
      <c r="FY515" s="160"/>
      <c r="FZ515" s="160"/>
      <c r="GA515" s="160"/>
      <c r="GB515" s="160"/>
      <c r="GC515" s="160"/>
      <c r="GD515" s="160"/>
      <c r="GE515" s="160"/>
      <c r="GF515" s="160"/>
      <c r="GG515" s="160"/>
      <c r="GH515" s="160"/>
      <c r="GI515" s="160"/>
      <c r="GJ515" s="160"/>
      <c r="GK515" s="160"/>
      <c r="GL515" s="160"/>
      <c r="GM515" s="160"/>
      <c r="GN515" s="160"/>
      <c r="GO515" s="160"/>
      <c r="GP515" s="160"/>
      <c r="GQ515" s="160"/>
      <c r="GR515" s="160"/>
      <c r="GS515" s="160"/>
      <c r="GT515" s="160"/>
      <c r="GU515" s="160"/>
      <c r="GV515" s="160"/>
      <c r="GW515" s="160"/>
      <c r="GX515" s="160"/>
      <c r="GY515" s="160"/>
      <c r="GZ515" s="160"/>
      <c r="HA515" s="160"/>
      <c r="HB515" s="160"/>
      <c r="HC515" s="160"/>
      <c r="HD515" s="160"/>
      <c r="HE515" s="160"/>
      <c r="HF515" s="160"/>
      <c r="HG515" s="160"/>
      <c r="HH515" s="160"/>
      <c r="HI515" s="160"/>
      <c r="HJ515" s="160"/>
      <c r="HK515" s="160"/>
      <c r="HL515" s="160"/>
      <c r="HM515" s="160"/>
      <c r="HN515" s="160"/>
      <c r="HO515" s="160"/>
      <c r="HP515" s="160"/>
      <c r="HQ515" s="160"/>
      <c r="HR515" s="160"/>
      <c r="HS515" s="160"/>
      <c r="HT515" s="160"/>
      <c r="HU515" s="160"/>
      <c r="HV515" s="160"/>
      <c r="HW515" s="160"/>
      <c r="HX515" s="160"/>
      <c r="HY515" s="160"/>
      <c r="HZ515" s="160"/>
      <c r="IA515" s="160"/>
      <c r="IB515" s="160"/>
      <c r="IC515" s="160"/>
      <c r="ID515" s="160"/>
      <c r="IE515" s="160"/>
      <c r="IF515" s="160"/>
      <c r="IG515" s="160"/>
      <c r="IH515" s="160"/>
      <c r="II515" s="160"/>
      <c r="IJ515" s="160"/>
      <c r="IK515" s="160"/>
      <c r="IL515" s="160"/>
      <c r="IM515" s="160"/>
      <c r="IN515" s="160"/>
      <c r="IO515" s="160"/>
      <c r="IP515" s="160"/>
      <c r="IQ515" s="160"/>
      <c r="IR515" s="160"/>
      <c r="IS515" s="160"/>
      <c r="IT515" s="160"/>
      <c r="IU515" s="160"/>
      <c r="IV515" s="160"/>
      <c r="IW515" s="160"/>
      <c r="IX515" s="160"/>
      <c r="IY515" s="160"/>
      <c r="IZ515" s="160"/>
      <c r="JA515" s="160"/>
      <c r="JB515" s="160"/>
      <c r="JC515" s="160"/>
      <c r="JD515" s="160"/>
      <c r="JE515" s="160"/>
      <c r="JF515" s="160"/>
      <c r="JG515" s="160"/>
      <c r="JH515" s="160"/>
      <c r="JI515" s="160"/>
      <c r="JJ515" s="160"/>
      <c r="JK515" s="160"/>
      <c r="JL515" s="160"/>
      <c r="JM515" s="160"/>
      <c r="JN515" s="160"/>
      <c r="JO515" s="160"/>
      <c r="JP515" s="160"/>
      <c r="JQ515" s="160"/>
      <c r="JR515" s="160"/>
      <c r="JS515" s="160"/>
      <c r="JT515" s="160"/>
      <c r="JU515" s="160"/>
      <c r="JV515" s="160"/>
      <c r="JW515" s="160"/>
      <c r="JX515" s="160"/>
      <c r="JY515" s="160"/>
      <c r="JZ515" s="160"/>
      <c r="KA515" s="160"/>
      <c r="KB515" s="160"/>
      <c r="KC515" s="160"/>
      <c r="KD515" s="160"/>
      <c r="KE515" s="160"/>
      <c r="KF515" s="160"/>
      <c r="KG515" s="160"/>
      <c r="KH515" s="160"/>
      <c r="KI515" s="160"/>
      <c r="KJ515" s="160"/>
      <c r="KK515" s="160"/>
      <c r="KL515" s="160"/>
      <c r="KM515" s="160"/>
      <c r="KN515" s="160"/>
      <c r="KO515" s="160"/>
      <c r="KP515" s="160"/>
      <c r="KQ515" s="160"/>
      <c r="KR515" s="160"/>
      <c r="KS515" s="160"/>
      <c r="KT515" s="160"/>
      <c r="KU515" s="160"/>
      <c r="KV515" s="160"/>
      <c r="KW515" s="160"/>
      <c r="KX515" s="160"/>
      <c r="KY515" s="160"/>
      <c r="KZ515" s="160"/>
      <c r="LA515" s="160"/>
      <c r="LB515" s="160"/>
      <c r="LC515" s="160"/>
      <c r="LD515" s="160"/>
      <c r="LE515" s="160"/>
      <c r="LF515" s="160"/>
      <c r="LG515" s="160"/>
      <c r="LH515" s="160"/>
      <c r="LI515" s="160"/>
      <c r="LJ515" s="160"/>
      <c r="LK515" s="160"/>
      <c r="LL515" s="160"/>
      <c r="LM515" s="160"/>
      <c r="LN515" s="160"/>
      <c r="LO515" s="160"/>
      <c r="LP515" s="160"/>
      <c r="LQ515" s="160"/>
      <c r="LR515" s="160"/>
      <c r="LS515" s="160"/>
      <c r="LT515" s="160"/>
      <c r="LU515" s="160"/>
      <c r="LV515" s="160"/>
      <c r="LW515" s="160"/>
      <c r="LX515" s="160"/>
      <c r="LY515" s="160"/>
      <c r="LZ515" s="160"/>
      <c r="MA515" s="160"/>
      <c r="MB515" s="160"/>
      <c r="MC515" s="160"/>
      <c r="MD515" s="160"/>
      <c r="ME515" s="160"/>
      <c r="MF515" s="160"/>
      <c r="MG515" s="160"/>
      <c r="MH515" s="160"/>
      <c r="MI515" s="160"/>
      <c r="MJ515" s="160"/>
      <c r="MK515" s="160"/>
      <c r="ML515" s="160"/>
      <c r="MM515" s="160"/>
      <c r="MN515" s="160"/>
      <c r="MO515" s="160"/>
      <c r="MP515" s="160"/>
      <c r="MQ515" s="160"/>
      <c r="MR515" s="160"/>
      <c r="MS515" s="160"/>
      <c r="MT515" s="160"/>
      <c r="MU515" s="160"/>
      <c r="MV515" s="160"/>
      <c r="MW515" s="160"/>
      <c r="MX515" s="160"/>
      <c r="MY515" s="160"/>
      <c r="MZ515" s="160"/>
      <c r="NA515" s="160"/>
      <c r="NB515" s="160"/>
      <c r="NC515" s="160"/>
      <c r="ND515" s="160"/>
      <c r="NE515" s="160"/>
      <c r="NF515" s="160"/>
      <c r="NG515" s="160"/>
      <c r="NH515" s="160"/>
      <c r="NI515" s="160"/>
      <c r="NJ515" s="160"/>
      <c r="NK515" s="160"/>
      <c r="NL515" s="160"/>
      <c r="NM515" s="160"/>
      <c r="NN515" s="160"/>
      <c r="NO515" s="160"/>
      <c r="NP515" s="160"/>
      <c r="NQ515" s="160"/>
      <c r="NR515" s="160"/>
      <c r="NS515" s="160"/>
      <c r="NT515" s="160"/>
      <c r="NU515" s="160"/>
      <c r="NV515" s="160"/>
      <c r="NW515" s="160"/>
      <c r="NX515" s="160"/>
      <c r="NY515" s="160"/>
      <c r="NZ515" s="160"/>
      <c r="OA515" s="160"/>
      <c r="OB515" s="160"/>
      <c r="OC515" s="160"/>
      <c r="OD515" s="160"/>
      <c r="OE515" s="160"/>
      <c r="OF515" s="160"/>
      <c r="OG515" s="160"/>
      <c r="OH515" s="160"/>
      <c r="OI515" s="160"/>
      <c r="OJ515" s="160"/>
      <c r="OK515" s="160"/>
      <c r="OL515" s="160"/>
      <c r="OM515" s="160"/>
      <c r="ON515" s="160"/>
      <c r="OO515" s="160"/>
      <c r="OP515" s="160"/>
      <c r="OQ515" s="160"/>
      <c r="OR515" s="160"/>
      <c r="OS515" s="160"/>
      <c r="OT515" s="160"/>
      <c r="OU515" s="160"/>
      <c r="OV515" s="160"/>
      <c r="OW515" s="160"/>
      <c r="OX515" s="160"/>
      <c r="OY515" s="160"/>
      <c r="OZ515" s="160"/>
      <c r="PA515" s="160"/>
      <c r="PB515" s="160"/>
      <c r="PC515" s="160"/>
      <c r="PD515" s="160"/>
      <c r="PE515" s="160"/>
      <c r="PF515" s="160"/>
      <c r="PG515" s="160"/>
      <c r="PH515" s="160"/>
      <c r="PI515" s="160"/>
      <c r="PJ515" s="160"/>
      <c r="PK515" s="160"/>
      <c r="PL515" s="160"/>
      <c r="PM515" s="160"/>
      <c r="PN515" s="160"/>
      <c r="PO515" s="160"/>
      <c r="PP515" s="160"/>
      <c r="PQ515" s="160"/>
      <c r="PR515" s="160"/>
      <c r="PS515" s="160"/>
      <c r="PT515" s="160"/>
      <c r="PU515" s="160"/>
      <c r="PV515" s="160"/>
      <c r="PW515" s="160"/>
      <c r="PX515" s="160"/>
      <c r="PY515" s="160"/>
      <c r="PZ515" s="160"/>
      <c r="QA515" s="160"/>
      <c r="QB515" s="160"/>
      <c r="QC515" s="160"/>
      <c r="QD515" s="160"/>
      <c r="QE515" s="160"/>
      <c r="QF515" s="160"/>
      <c r="QG515" s="160"/>
      <c r="QH515" s="160"/>
      <c r="QI515" s="160"/>
      <c r="QJ515" s="160"/>
      <c r="QK515" s="160"/>
      <c r="QL515" s="160"/>
      <c r="QM515" s="160"/>
      <c r="QN515" s="160"/>
      <c r="QO515" s="160"/>
      <c r="QP515" s="160"/>
      <c r="QQ515" s="160"/>
      <c r="QR515" s="160"/>
      <c r="QS515" s="160"/>
      <c r="QT515" s="160"/>
      <c r="QU515" s="160"/>
      <c r="QV515" s="160"/>
      <c r="QW515" s="160"/>
      <c r="QX515" s="160"/>
      <c r="QY515" s="160"/>
      <c r="QZ515" s="160"/>
      <c r="RA515" s="160"/>
      <c r="RB515" s="160"/>
      <c r="RC515" s="160"/>
      <c r="RD515" s="160"/>
      <c r="RE515" s="160"/>
      <c r="RF515" s="160"/>
      <c r="RG515" s="160"/>
      <c r="RH515" s="160"/>
      <c r="RI515" s="160"/>
      <c r="RJ515" s="160"/>
      <c r="RK515" s="160"/>
      <c r="RL515" s="160"/>
      <c r="RM515" s="160"/>
      <c r="RN515" s="160"/>
      <c r="RO515" s="160"/>
      <c r="RP515" s="160"/>
      <c r="RQ515" s="160"/>
      <c r="RR515" s="160"/>
      <c r="RS515" s="160"/>
      <c r="RT515" s="160"/>
      <c r="RU515" s="160"/>
      <c r="RV515" s="160"/>
      <c r="RW515" s="160"/>
      <c r="RX515" s="160"/>
      <c r="RY515" s="160"/>
      <c r="RZ515" s="160"/>
      <c r="SA515" s="160"/>
      <c r="SB515" s="160"/>
      <c r="SC515" s="160"/>
      <c r="SD515" s="160"/>
      <c r="SE515" s="160"/>
      <c r="SF515" s="160"/>
      <c r="SG515" s="160"/>
      <c r="SH515" s="160"/>
      <c r="SI515" s="160"/>
      <c r="SJ515" s="160"/>
      <c r="SK515" s="160"/>
      <c r="SL515" s="160"/>
      <c r="SM515" s="160"/>
      <c r="SN515" s="160"/>
      <c r="SO515" s="160"/>
      <c r="SP515" s="160"/>
      <c r="SQ515" s="160"/>
      <c r="SR515" s="160"/>
      <c r="SS515" s="160"/>
      <c r="ST515" s="160"/>
      <c r="SU515" s="160"/>
      <c r="SV515" s="160"/>
      <c r="SW515" s="160"/>
      <c r="SX515" s="160"/>
      <c r="SY515" s="160"/>
      <c r="SZ515" s="160"/>
      <c r="TA515" s="160"/>
      <c r="TB515" s="160"/>
      <c r="TC515" s="160"/>
      <c r="TD515" s="160"/>
      <c r="TE515" s="160"/>
      <c r="TF515" s="160"/>
    </row>
    <row r="516" spans="1:526">
      <c r="A516" s="160"/>
      <c r="B516" s="160"/>
      <c r="C516" s="160"/>
      <c r="D516" s="160"/>
      <c r="E516" s="160"/>
      <c r="F516" s="160"/>
      <c r="G516" s="160"/>
      <c r="H516" s="160"/>
      <c r="I516" s="160"/>
      <c r="J516" s="160"/>
      <c r="K516" s="160"/>
      <c r="L516" s="160"/>
      <c r="M516" s="160"/>
      <c r="N516" s="160"/>
      <c r="O516" s="160"/>
      <c r="P516" s="160"/>
      <c r="Q516" s="160"/>
      <c r="R516" s="160"/>
      <c r="S516" s="160"/>
      <c r="T516" s="160"/>
      <c r="U516" s="160"/>
      <c r="V516" s="160"/>
      <c r="W516" s="160"/>
      <c r="X516" s="160"/>
      <c r="Y516" s="160"/>
      <c r="Z516" s="160"/>
      <c r="AA516" s="160"/>
      <c r="AB516" s="160"/>
      <c r="AC516" s="160"/>
      <c r="AD516" s="160"/>
      <c r="AE516" s="160"/>
      <c r="AF516" s="160"/>
      <c r="AG516" s="160"/>
      <c r="AH516" s="160"/>
      <c r="AI516" s="160"/>
      <c r="AJ516" s="160"/>
      <c r="AK516" s="160"/>
      <c r="AL516" s="160"/>
      <c r="AM516" s="160"/>
      <c r="AN516" s="160"/>
      <c r="AO516" s="160"/>
      <c r="AP516" s="160"/>
      <c r="AQ516" s="160"/>
      <c r="AR516" s="160"/>
      <c r="AS516" s="160"/>
      <c r="AT516" s="160"/>
      <c r="AU516" s="160"/>
      <c r="AV516" s="160"/>
      <c r="AW516" s="160"/>
      <c r="AX516" s="160"/>
      <c r="AY516" s="160"/>
      <c r="AZ516" s="160"/>
      <c r="BA516" s="160"/>
      <c r="BB516" s="160"/>
      <c r="BC516" s="160"/>
      <c r="BD516" s="160"/>
      <c r="BE516" s="160"/>
      <c r="BF516" s="160"/>
      <c r="BG516" s="160"/>
      <c r="BH516" s="160"/>
      <c r="BI516" s="160"/>
      <c r="BJ516" s="160"/>
      <c r="BK516" s="160"/>
      <c r="BL516" s="160"/>
      <c r="BM516" s="160"/>
      <c r="BN516" s="160"/>
      <c r="BO516" s="160"/>
      <c r="BP516" s="160"/>
      <c r="BQ516" s="160"/>
      <c r="BR516" s="160"/>
      <c r="BS516" s="160"/>
      <c r="BT516" s="160"/>
      <c r="BU516" s="160"/>
      <c r="BV516" s="160"/>
      <c r="BW516" s="160"/>
      <c r="BX516" s="160"/>
      <c r="BY516" s="160"/>
      <c r="BZ516" s="160"/>
      <c r="CA516" s="160"/>
      <c r="CB516" s="160"/>
      <c r="CC516" s="160"/>
      <c r="CD516" s="160"/>
      <c r="CE516" s="160"/>
      <c r="CF516" s="160"/>
      <c r="CG516" s="160"/>
      <c r="CH516" s="160"/>
      <c r="CI516" s="160"/>
      <c r="CJ516" s="160"/>
      <c r="CK516" s="160"/>
      <c r="CL516" s="160"/>
      <c r="CM516" s="160"/>
      <c r="CN516" s="160"/>
      <c r="CO516" s="160"/>
      <c r="CP516" s="160"/>
      <c r="CQ516" s="160"/>
      <c r="CR516" s="160"/>
      <c r="CS516" s="160"/>
      <c r="CT516" s="160"/>
      <c r="CU516" s="160"/>
      <c r="CV516" s="160"/>
      <c r="CW516" s="160"/>
      <c r="CX516" s="160"/>
      <c r="CY516" s="160"/>
      <c r="CZ516" s="160"/>
      <c r="DA516" s="160"/>
      <c r="DB516" s="160"/>
      <c r="DC516" s="160"/>
      <c r="DD516" s="160"/>
      <c r="DE516" s="160"/>
      <c r="DF516" s="160"/>
      <c r="DG516" s="160"/>
      <c r="DH516" s="160"/>
      <c r="DI516" s="160"/>
      <c r="DJ516" s="160"/>
      <c r="DK516" s="160"/>
      <c r="DL516" s="160"/>
      <c r="DM516" s="160"/>
      <c r="DN516" s="160"/>
      <c r="DO516" s="160"/>
      <c r="DP516" s="160"/>
      <c r="DQ516" s="160"/>
      <c r="DR516" s="160"/>
      <c r="DS516" s="160"/>
      <c r="DT516" s="160"/>
      <c r="DU516" s="160"/>
      <c r="DV516" s="160"/>
      <c r="DW516" s="160"/>
      <c r="DX516" s="160"/>
      <c r="DY516" s="160"/>
      <c r="DZ516" s="160"/>
      <c r="EA516" s="160"/>
      <c r="EB516" s="160"/>
      <c r="EC516" s="160"/>
      <c r="ED516" s="160"/>
      <c r="EE516" s="160"/>
      <c r="EF516" s="160"/>
      <c r="EG516" s="160"/>
      <c r="EH516" s="160"/>
      <c r="EI516" s="160"/>
      <c r="EJ516" s="160"/>
      <c r="EK516" s="160"/>
      <c r="EL516" s="160"/>
      <c r="EM516" s="160"/>
      <c r="EN516" s="160"/>
      <c r="EO516" s="160"/>
      <c r="EP516" s="160"/>
      <c r="EQ516" s="160"/>
      <c r="ER516" s="160"/>
      <c r="ES516" s="160"/>
      <c r="ET516" s="160"/>
      <c r="EU516" s="160"/>
      <c r="EV516" s="160"/>
      <c r="EW516" s="160"/>
      <c r="EX516" s="160"/>
      <c r="EY516" s="160"/>
      <c r="EZ516" s="160"/>
      <c r="FA516" s="160"/>
      <c r="FB516" s="160"/>
      <c r="FC516" s="160"/>
      <c r="FD516" s="160"/>
      <c r="FE516" s="160"/>
      <c r="FF516" s="160"/>
      <c r="FG516" s="160"/>
      <c r="FH516" s="160"/>
      <c r="FI516" s="160"/>
      <c r="FJ516" s="160"/>
      <c r="FK516" s="160"/>
      <c r="FL516" s="160"/>
      <c r="FM516" s="160"/>
      <c r="FN516" s="160"/>
      <c r="FO516" s="160"/>
      <c r="FP516" s="160"/>
      <c r="FQ516" s="160"/>
      <c r="FR516" s="160"/>
      <c r="FS516" s="160"/>
      <c r="FT516" s="160"/>
      <c r="FU516" s="160"/>
      <c r="FV516" s="160"/>
      <c r="FW516" s="160"/>
      <c r="FX516" s="160"/>
      <c r="FY516" s="160"/>
      <c r="FZ516" s="160"/>
      <c r="GA516" s="160"/>
      <c r="GB516" s="160"/>
      <c r="GC516" s="160"/>
      <c r="GD516" s="160"/>
      <c r="GE516" s="160"/>
      <c r="GF516" s="160"/>
      <c r="GG516" s="160"/>
      <c r="GH516" s="160"/>
      <c r="GI516" s="160"/>
      <c r="GJ516" s="160"/>
      <c r="GK516" s="160"/>
      <c r="GL516" s="160"/>
      <c r="GM516" s="160"/>
      <c r="GN516" s="160"/>
      <c r="GO516" s="160"/>
      <c r="GP516" s="160"/>
      <c r="GQ516" s="160"/>
      <c r="GR516" s="160"/>
      <c r="GS516" s="160"/>
      <c r="GT516" s="160"/>
      <c r="GU516" s="160"/>
      <c r="GV516" s="160"/>
      <c r="GW516" s="160"/>
      <c r="GX516" s="160"/>
      <c r="GY516" s="160"/>
      <c r="GZ516" s="160"/>
      <c r="HA516" s="160"/>
      <c r="HB516" s="160"/>
      <c r="HC516" s="160"/>
      <c r="HD516" s="160"/>
      <c r="HE516" s="160"/>
      <c r="HF516" s="160"/>
      <c r="HG516" s="160"/>
      <c r="HH516" s="160"/>
      <c r="HI516" s="160"/>
      <c r="HJ516" s="160"/>
      <c r="HK516" s="160"/>
      <c r="HL516" s="160"/>
      <c r="HM516" s="160"/>
      <c r="HN516" s="160"/>
      <c r="HO516" s="160"/>
      <c r="HP516" s="160"/>
      <c r="HQ516" s="160"/>
      <c r="HR516" s="160"/>
      <c r="HS516" s="160"/>
      <c r="HT516" s="160"/>
      <c r="HU516" s="160"/>
      <c r="HV516" s="160"/>
      <c r="HW516" s="160"/>
      <c r="HX516" s="160"/>
      <c r="HY516" s="160"/>
      <c r="HZ516" s="160"/>
      <c r="IA516" s="160"/>
      <c r="IB516" s="160"/>
      <c r="IC516" s="160"/>
      <c r="ID516" s="160"/>
      <c r="IE516" s="160"/>
      <c r="IF516" s="160"/>
      <c r="IG516" s="160"/>
      <c r="IH516" s="160"/>
      <c r="II516" s="160"/>
      <c r="IJ516" s="160"/>
      <c r="IK516" s="160"/>
      <c r="IL516" s="160"/>
      <c r="IM516" s="160"/>
      <c r="IN516" s="160"/>
      <c r="IO516" s="160"/>
      <c r="IP516" s="160"/>
      <c r="IQ516" s="160"/>
      <c r="IR516" s="160"/>
      <c r="IS516" s="160"/>
      <c r="IT516" s="160"/>
      <c r="IU516" s="160"/>
      <c r="IV516" s="160"/>
      <c r="IW516" s="160"/>
      <c r="IX516" s="160"/>
      <c r="IY516" s="160"/>
      <c r="IZ516" s="160"/>
      <c r="JA516" s="160"/>
      <c r="JB516" s="160"/>
      <c r="JC516" s="160"/>
      <c r="JD516" s="160"/>
      <c r="JE516" s="160"/>
      <c r="JF516" s="160"/>
      <c r="JG516" s="160"/>
      <c r="JH516" s="160"/>
      <c r="JI516" s="160"/>
      <c r="JJ516" s="160"/>
      <c r="JK516" s="160"/>
      <c r="JL516" s="160"/>
      <c r="JM516" s="160"/>
      <c r="JN516" s="160"/>
      <c r="JO516" s="160"/>
      <c r="JP516" s="160"/>
      <c r="JQ516" s="160"/>
      <c r="JR516" s="160"/>
      <c r="JS516" s="160"/>
      <c r="JT516" s="160"/>
      <c r="JU516" s="160"/>
      <c r="JV516" s="160"/>
      <c r="JW516" s="160"/>
      <c r="JX516" s="160"/>
      <c r="JY516" s="160"/>
      <c r="JZ516" s="160"/>
      <c r="KA516" s="160"/>
      <c r="KB516" s="160"/>
      <c r="KC516" s="160"/>
      <c r="KD516" s="160"/>
      <c r="KE516" s="160"/>
      <c r="KF516" s="160"/>
      <c r="KG516" s="160"/>
      <c r="KH516" s="160"/>
      <c r="KI516" s="160"/>
      <c r="KJ516" s="160"/>
      <c r="KK516" s="160"/>
      <c r="KL516" s="160"/>
      <c r="KM516" s="160"/>
      <c r="KN516" s="160"/>
      <c r="KO516" s="160"/>
      <c r="KP516" s="160"/>
      <c r="KQ516" s="160"/>
      <c r="KR516" s="160"/>
      <c r="KS516" s="160"/>
      <c r="KT516" s="160"/>
      <c r="KU516" s="160"/>
      <c r="KV516" s="160"/>
      <c r="KW516" s="160"/>
      <c r="KX516" s="160"/>
      <c r="KY516" s="160"/>
      <c r="KZ516" s="160"/>
      <c r="LA516" s="160"/>
      <c r="LB516" s="160"/>
      <c r="LC516" s="160"/>
      <c r="LD516" s="160"/>
      <c r="LE516" s="160"/>
      <c r="LF516" s="160"/>
      <c r="LG516" s="160"/>
      <c r="LH516" s="160"/>
      <c r="LI516" s="160"/>
      <c r="LJ516" s="160"/>
      <c r="LK516" s="160"/>
      <c r="LL516" s="160"/>
      <c r="LM516" s="160"/>
      <c r="LN516" s="160"/>
      <c r="LO516" s="160"/>
      <c r="LP516" s="160"/>
      <c r="LQ516" s="160"/>
      <c r="LR516" s="160"/>
      <c r="LS516" s="160"/>
      <c r="LT516" s="160"/>
      <c r="LU516" s="160"/>
      <c r="LV516" s="160"/>
      <c r="LW516" s="160"/>
      <c r="LX516" s="160"/>
      <c r="LY516" s="160"/>
      <c r="LZ516" s="160"/>
      <c r="MA516" s="160"/>
      <c r="MB516" s="160"/>
      <c r="MC516" s="160"/>
      <c r="MD516" s="160"/>
      <c r="ME516" s="160"/>
      <c r="MF516" s="160"/>
      <c r="MG516" s="160"/>
      <c r="MH516" s="160"/>
      <c r="MI516" s="160"/>
      <c r="MJ516" s="160"/>
      <c r="MK516" s="160"/>
      <c r="ML516" s="160"/>
      <c r="MM516" s="160"/>
      <c r="MN516" s="160"/>
      <c r="MO516" s="160"/>
      <c r="MP516" s="160"/>
      <c r="MQ516" s="160"/>
      <c r="MR516" s="160"/>
      <c r="MS516" s="160"/>
      <c r="MT516" s="160"/>
      <c r="MU516" s="160"/>
      <c r="MV516" s="160"/>
      <c r="MW516" s="160"/>
      <c r="MX516" s="160"/>
      <c r="MY516" s="160"/>
      <c r="MZ516" s="160"/>
      <c r="NA516" s="160"/>
      <c r="NB516" s="160"/>
      <c r="NC516" s="160"/>
      <c r="ND516" s="160"/>
      <c r="NE516" s="160"/>
      <c r="NF516" s="160"/>
      <c r="NG516" s="160"/>
      <c r="NH516" s="160"/>
      <c r="NI516" s="160"/>
      <c r="NJ516" s="160"/>
      <c r="NK516" s="160"/>
      <c r="NL516" s="160"/>
      <c r="NM516" s="160"/>
      <c r="NN516" s="160"/>
      <c r="NO516" s="160"/>
      <c r="NP516" s="160"/>
      <c r="NQ516" s="160"/>
      <c r="NR516" s="160"/>
      <c r="NS516" s="160"/>
      <c r="NT516" s="160"/>
      <c r="NU516" s="160"/>
      <c r="NV516" s="160"/>
      <c r="NW516" s="160"/>
      <c r="NX516" s="160"/>
      <c r="NY516" s="160"/>
      <c r="NZ516" s="160"/>
      <c r="OA516" s="160"/>
      <c r="OB516" s="160"/>
      <c r="OC516" s="160"/>
      <c r="OD516" s="160"/>
      <c r="OE516" s="160"/>
      <c r="OF516" s="160"/>
      <c r="OG516" s="160"/>
      <c r="OH516" s="160"/>
      <c r="OI516" s="160"/>
      <c r="OJ516" s="160"/>
      <c r="OK516" s="160"/>
      <c r="OL516" s="160"/>
      <c r="OM516" s="160"/>
      <c r="ON516" s="160"/>
      <c r="OO516" s="160"/>
      <c r="OP516" s="160"/>
      <c r="OQ516" s="160"/>
      <c r="OR516" s="160"/>
      <c r="OS516" s="160"/>
      <c r="OT516" s="160"/>
      <c r="OU516" s="160"/>
      <c r="OV516" s="160"/>
      <c r="OW516" s="160"/>
      <c r="OX516" s="160"/>
      <c r="OY516" s="160"/>
      <c r="OZ516" s="160"/>
      <c r="PA516" s="160"/>
      <c r="PB516" s="160"/>
      <c r="PC516" s="160"/>
      <c r="PD516" s="160"/>
      <c r="PE516" s="160"/>
      <c r="PF516" s="160"/>
      <c r="PG516" s="160"/>
      <c r="PH516" s="160"/>
      <c r="PI516" s="160"/>
      <c r="PJ516" s="160"/>
      <c r="PK516" s="160"/>
      <c r="PL516" s="160"/>
      <c r="PM516" s="160"/>
      <c r="PN516" s="160"/>
      <c r="PO516" s="160"/>
      <c r="PP516" s="160"/>
      <c r="PQ516" s="160"/>
      <c r="PR516" s="160"/>
      <c r="PS516" s="160"/>
      <c r="PT516" s="160"/>
      <c r="PU516" s="160"/>
      <c r="PV516" s="160"/>
      <c r="PW516" s="160"/>
      <c r="PX516" s="160"/>
      <c r="PY516" s="160"/>
      <c r="PZ516" s="160"/>
      <c r="QA516" s="160"/>
      <c r="QB516" s="160"/>
      <c r="QC516" s="160"/>
      <c r="QD516" s="160"/>
      <c r="QE516" s="160"/>
      <c r="QF516" s="160"/>
      <c r="QG516" s="160"/>
      <c r="QH516" s="160"/>
      <c r="QI516" s="160"/>
      <c r="QJ516" s="160"/>
      <c r="QK516" s="160"/>
      <c r="QL516" s="160"/>
      <c r="QM516" s="160"/>
      <c r="QN516" s="160"/>
      <c r="QO516" s="160"/>
      <c r="QP516" s="160"/>
      <c r="QQ516" s="160"/>
      <c r="QR516" s="160"/>
      <c r="QS516" s="160"/>
      <c r="QT516" s="160"/>
      <c r="QU516" s="160"/>
      <c r="QV516" s="160"/>
      <c r="QW516" s="160"/>
      <c r="QX516" s="160"/>
      <c r="QY516" s="160"/>
      <c r="QZ516" s="160"/>
      <c r="RA516" s="160"/>
      <c r="RB516" s="160"/>
      <c r="RC516" s="160"/>
      <c r="RD516" s="160"/>
      <c r="RE516" s="160"/>
      <c r="RF516" s="160"/>
      <c r="RG516" s="160"/>
      <c r="RH516" s="160"/>
      <c r="RI516" s="160"/>
      <c r="RJ516" s="160"/>
      <c r="RK516" s="160"/>
      <c r="RL516" s="160"/>
      <c r="RM516" s="160"/>
      <c r="RN516" s="160"/>
      <c r="RO516" s="160"/>
      <c r="RP516" s="160"/>
      <c r="RQ516" s="160"/>
      <c r="RR516" s="160"/>
      <c r="RS516" s="160"/>
      <c r="RT516" s="160"/>
      <c r="RU516" s="160"/>
      <c r="RV516" s="160"/>
      <c r="RW516" s="160"/>
      <c r="RX516" s="160"/>
      <c r="RY516" s="160"/>
      <c r="RZ516" s="160"/>
      <c r="SA516" s="160"/>
      <c r="SB516" s="160"/>
      <c r="SC516" s="160"/>
      <c r="SD516" s="160"/>
      <c r="SE516" s="160"/>
      <c r="SF516" s="160"/>
      <c r="SG516" s="160"/>
      <c r="SH516" s="160"/>
      <c r="SI516" s="160"/>
      <c r="SJ516" s="160"/>
      <c r="SK516" s="160"/>
      <c r="SL516" s="160"/>
      <c r="SM516" s="160"/>
      <c r="SN516" s="160"/>
      <c r="SO516" s="160"/>
      <c r="SP516" s="160"/>
      <c r="SQ516" s="160"/>
      <c r="SR516" s="160"/>
      <c r="SS516" s="160"/>
      <c r="ST516" s="160"/>
      <c r="SU516" s="160"/>
      <c r="SV516" s="160"/>
      <c r="SW516" s="160"/>
      <c r="SX516" s="160"/>
      <c r="SY516" s="160"/>
      <c r="SZ516" s="160"/>
      <c r="TA516" s="160"/>
      <c r="TB516" s="160"/>
      <c r="TC516" s="160"/>
      <c r="TD516" s="160"/>
      <c r="TE516" s="160"/>
      <c r="TF516" s="160"/>
    </row>
    <row r="517" spans="1:526">
      <c r="A517" s="160"/>
      <c r="B517" s="160"/>
      <c r="C517" s="160"/>
      <c r="D517" s="160"/>
      <c r="E517" s="160"/>
      <c r="F517" s="160"/>
      <c r="G517" s="160"/>
      <c r="H517" s="160"/>
      <c r="I517" s="160"/>
      <c r="J517" s="160"/>
      <c r="K517" s="160"/>
      <c r="L517" s="160"/>
      <c r="M517" s="160"/>
      <c r="N517" s="160"/>
      <c r="O517" s="160"/>
      <c r="P517" s="160"/>
      <c r="Q517" s="160"/>
      <c r="R517" s="160"/>
      <c r="S517" s="160"/>
      <c r="T517" s="160"/>
      <c r="U517" s="160"/>
      <c r="V517" s="160"/>
      <c r="W517" s="160"/>
      <c r="X517" s="160"/>
      <c r="Y517" s="160"/>
      <c r="Z517" s="160"/>
      <c r="AA517" s="160"/>
      <c r="AB517" s="160"/>
      <c r="AC517" s="160"/>
      <c r="AD517" s="160"/>
      <c r="AE517" s="160"/>
      <c r="AF517" s="160"/>
      <c r="AG517" s="160"/>
      <c r="AH517" s="160"/>
      <c r="AI517" s="160"/>
      <c r="AJ517" s="160"/>
      <c r="AK517" s="160"/>
      <c r="AL517" s="160"/>
      <c r="AM517" s="160"/>
      <c r="AN517" s="160"/>
      <c r="AO517" s="160"/>
      <c r="AP517" s="160"/>
      <c r="AQ517" s="160"/>
      <c r="AR517" s="160"/>
      <c r="AS517" s="160"/>
      <c r="AT517" s="160"/>
      <c r="AU517" s="160"/>
      <c r="AV517" s="160"/>
      <c r="AW517" s="160"/>
      <c r="AX517" s="160"/>
      <c r="AY517" s="160"/>
      <c r="AZ517" s="160"/>
      <c r="BA517" s="160"/>
      <c r="BB517" s="160"/>
      <c r="BC517" s="160"/>
      <c r="BD517" s="160"/>
      <c r="BE517" s="160"/>
      <c r="BF517" s="160"/>
      <c r="BG517" s="160"/>
      <c r="BH517" s="160"/>
      <c r="BI517" s="160"/>
      <c r="BJ517" s="160"/>
      <c r="BK517" s="160"/>
      <c r="BL517" s="160"/>
      <c r="BM517" s="160"/>
      <c r="BN517" s="160"/>
      <c r="BO517" s="160"/>
      <c r="BP517" s="160"/>
      <c r="BQ517" s="160"/>
      <c r="BR517" s="160"/>
      <c r="BS517" s="160"/>
      <c r="BT517" s="160"/>
      <c r="BU517" s="160"/>
      <c r="BV517" s="160"/>
      <c r="BW517" s="160"/>
      <c r="BX517" s="160"/>
      <c r="BY517" s="160"/>
      <c r="BZ517" s="160"/>
      <c r="CA517" s="160"/>
      <c r="CB517" s="160"/>
      <c r="CC517" s="160"/>
      <c r="CD517" s="160"/>
      <c r="CE517" s="160"/>
      <c r="CF517" s="160"/>
      <c r="CG517" s="160"/>
      <c r="CH517" s="160"/>
      <c r="CI517" s="160"/>
      <c r="CJ517" s="160"/>
      <c r="CK517" s="160"/>
      <c r="CL517" s="160"/>
      <c r="CM517" s="160"/>
      <c r="CN517" s="160"/>
      <c r="CO517" s="160"/>
      <c r="CP517" s="160"/>
      <c r="CQ517" s="160"/>
      <c r="CR517" s="160"/>
      <c r="CS517" s="160"/>
      <c r="CT517" s="160"/>
      <c r="CU517" s="160"/>
      <c r="CV517" s="160"/>
      <c r="CW517" s="160"/>
      <c r="CX517" s="160"/>
      <c r="CY517" s="160"/>
      <c r="CZ517" s="160"/>
      <c r="DA517" s="160"/>
      <c r="DB517" s="160"/>
      <c r="DC517" s="160"/>
      <c r="DD517" s="160"/>
      <c r="DE517" s="160"/>
      <c r="DF517" s="160"/>
      <c r="DG517" s="160"/>
      <c r="DH517" s="160"/>
      <c r="DI517" s="160"/>
      <c r="DJ517" s="160"/>
      <c r="DK517" s="160"/>
      <c r="DL517" s="160"/>
      <c r="DM517" s="160"/>
      <c r="DN517" s="160"/>
      <c r="DO517" s="160"/>
      <c r="DP517" s="160"/>
      <c r="DQ517" s="160"/>
      <c r="DR517" s="160"/>
      <c r="DS517" s="160"/>
      <c r="DT517" s="160"/>
      <c r="DU517" s="160"/>
      <c r="DV517" s="160"/>
      <c r="DW517" s="160"/>
      <c r="DX517" s="160"/>
      <c r="DY517" s="160"/>
      <c r="DZ517" s="160"/>
      <c r="EA517" s="160"/>
      <c r="EB517" s="160"/>
      <c r="EC517" s="160"/>
      <c r="ED517" s="160"/>
      <c r="EE517" s="160"/>
      <c r="EF517" s="160"/>
      <c r="EG517" s="160"/>
      <c r="EH517" s="160"/>
      <c r="EI517" s="160"/>
      <c r="EJ517" s="160"/>
      <c r="EK517" s="160"/>
      <c r="EL517" s="160"/>
      <c r="EM517" s="160"/>
      <c r="EN517" s="160"/>
      <c r="EO517" s="160"/>
      <c r="EP517" s="160"/>
      <c r="EQ517" s="160"/>
      <c r="ER517" s="160"/>
      <c r="ES517" s="160"/>
      <c r="ET517" s="160"/>
      <c r="EU517" s="160"/>
      <c r="EV517" s="160"/>
      <c r="EW517" s="160"/>
      <c r="EX517" s="160"/>
      <c r="EY517" s="160"/>
      <c r="EZ517" s="160"/>
      <c r="FA517" s="160"/>
      <c r="FB517" s="160"/>
      <c r="FC517" s="160"/>
      <c r="FD517" s="160"/>
      <c r="FE517" s="160"/>
      <c r="FF517" s="160"/>
      <c r="FG517" s="160"/>
      <c r="FH517" s="160"/>
      <c r="FI517" s="160"/>
      <c r="FJ517" s="160"/>
      <c r="FK517" s="160"/>
      <c r="FL517" s="160"/>
      <c r="FM517" s="160"/>
      <c r="FN517" s="160"/>
      <c r="FO517" s="160"/>
      <c r="FP517" s="160"/>
      <c r="FQ517" s="160"/>
      <c r="FR517" s="160"/>
      <c r="FS517" s="160"/>
      <c r="FT517" s="160"/>
      <c r="FU517" s="160"/>
      <c r="FV517" s="160"/>
      <c r="FW517" s="160"/>
      <c r="FX517" s="160"/>
      <c r="FY517" s="160"/>
      <c r="FZ517" s="160"/>
      <c r="GA517" s="160"/>
      <c r="GB517" s="160"/>
      <c r="GC517" s="160"/>
      <c r="GD517" s="160"/>
      <c r="GE517" s="160"/>
      <c r="GF517" s="160"/>
      <c r="GG517" s="160"/>
      <c r="GH517" s="160"/>
      <c r="GI517" s="160"/>
      <c r="GJ517" s="160"/>
      <c r="GK517" s="160"/>
      <c r="GL517" s="160"/>
      <c r="GM517" s="160"/>
      <c r="GN517" s="160"/>
      <c r="GO517" s="160"/>
      <c r="GP517" s="160"/>
      <c r="GQ517" s="160"/>
      <c r="GR517" s="160"/>
      <c r="GS517" s="160"/>
      <c r="GT517" s="160"/>
      <c r="GU517" s="160"/>
      <c r="GV517" s="160"/>
      <c r="GW517" s="160"/>
      <c r="GX517" s="160"/>
      <c r="GY517" s="160"/>
      <c r="GZ517" s="160"/>
      <c r="HA517" s="160"/>
      <c r="HB517" s="160"/>
      <c r="HC517" s="160"/>
      <c r="HD517" s="160"/>
      <c r="HE517" s="160"/>
      <c r="HF517" s="160"/>
      <c r="HG517" s="160"/>
      <c r="HH517" s="160"/>
      <c r="HI517" s="160"/>
      <c r="HJ517" s="160"/>
      <c r="HK517" s="160"/>
      <c r="HL517" s="160"/>
      <c r="HM517" s="160"/>
      <c r="HN517" s="160"/>
      <c r="HO517" s="160"/>
      <c r="HP517" s="160"/>
      <c r="HQ517" s="160"/>
      <c r="HR517" s="160"/>
      <c r="HS517" s="160"/>
      <c r="HT517" s="160"/>
      <c r="HU517" s="160"/>
      <c r="HV517" s="160"/>
      <c r="HW517" s="160"/>
      <c r="HX517" s="160"/>
      <c r="HY517" s="160"/>
      <c r="HZ517" s="160"/>
      <c r="IA517" s="160"/>
      <c r="IB517" s="160"/>
      <c r="IC517" s="160"/>
      <c r="ID517" s="160"/>
      <c r="IE517" s="160"/>
      <c r="IF517" s="160"/>
      <c r="IG517" s="160"/>
      <c r="IH517" s="160"/>
      <c r="II517" s="160"/>
      <c r="IJ517" s="160"/>
      <c r="IK517" s="160"/>
      <c r="IL517" s="160"/>
      <c r="IM517" s="160"/>
      <c r="IN517" s="160"/>
      <c r="IO517" s="160"/>
      <c r="IP517" s="160"/>
      <c r="IQ517" s="160"/>
      <c r="IR517" s="160"/>
      <c r="IS517" s="160"/>
      <c r="IT517" s="160"/>
      <c r="IU517" s="160"/>
      <c r="IV517" s="160"/>
      <c r="IW517" s="160"/>
      <c r="IX517" s="160"/>
      <c r="IY517" s="160"/>
      <c r="IZ517" s="160"/>
      <c r="JA517" s="160"/>
      <c r="JB517" s="160"/>
      <c r="JC517" s="160"/>
      <c r="JD517" s="160"/>
      <c r="JE517" s="160"/>
      <c r="JF517" s="160"/>
      <c r="JG517" s="160"/>
      <c r="JH517" s="160"/>
      <c r="JI517" s="160"/>
      <c r="JJ517" s="160"/>
      <c r="JK517" s="160"/>
      <c r="JL517" s="160"/>
      <c r="JM517" s="160"/>
      <c r="JN517" s="160"/>
      <c r="JO517" s="160"/>
      <c r="JP517" s="160"/>
      <c r="JQ517" s="160"/>
      <c r="JR517" s="160"/>
      <c r="JS517" s="160"/>
      <c r="JT517" s="160"/>
      <c r="JU517" s="160"/>
      <c r="JV517" s="160"/>
      <c r="JW517" s="160"/>
      <c r="JX517" s="160"/>
      <c r="JY517" s="160"/>
      <c r="JZ517" s="160"/>
      <c r="KA517" s="160"/>
      <c r="KB517" s="160"/>
      <c r="KC517" s="160"/>
      <c r="KD517" s="160"/>
      <c r="KE517" s="160"/>
      <c r="KF517" s="160"/>
      <c r="KG517" s="160"/>
      <c r="KH517" s="160"/>
      <c r="KI517" s="160"/>
      <c r="KJ517" s="160"/>
      <c r="KK517" s="160"/>
      <c r="KL517" s="160"/>
      <c r="KM517" s="160"/>
      <c r="KN517" s="160"/>
      <c r="KO517" s="160"/>
      <c r="KP517" s="160"/>
      <c r="KQ517" s="160"/>
      <c r="KR517" s="160"/>
      <c r="KS517" s="160"/>
      <c r="KT517" s="160"/>
      <c r="KU517" s="160"/>
      <c r="KV517" s="160"/>
      <c r="KW517" s="160"/>
      <c r="KX517" s="160"/>
      <c r="KY517" s="160"/>
      <c r="KZ517" s="160"/>
      <c r="LA517" s="160"/>
      <c r="LB517" s="160"/>
      <c r="LC517" s="160"/>
      <c r="LD517" s="160"/>
      <c r="LE517" s="160"/>
      <c r="LF517" s="160"/>
      <c r="LG517" s="160"/>
      <c r="LH517" s="160"/>
      <c r="LI517" s="160"/>
      <c r="LJ517" s="160"/>
      <c r="LK517" s="160"/>
      <c r="LL517" s="160"/>
      <c r="LM517" s="160"/>
      <c r="LN517" s="160"/>
      <c r="LO517" s="160"/>
      <c r="LP517" s="160"/>
      <c r="LQ517" s="160"/>
      <c r="LR517" s="160"/>
      <c r="LS517" s="160"/>
      <c r="LT517" s="160"/>
      <c r="LU517" s="160"/>
      <c r="LV517" s="160"/>
      <c r="LW517" s="160"/>
      <c r="LX517" s="160"/>
      <c r="LY517" s="160"/>
      <c r="LZ517" s="160"/>
      <c r="MA517" s="160"/>
      <c r="MB517" s="160"/>
      <c r="MC517" s="160"/>
      <c r="MD517" s="160"/>
      <c r="ME517" s="160"/>
      <c r="MF517" s="160"/>
      <c r="MG517" s="160"/>
      <c r="MH517" s="160"/>
      <c r="MI517" s="160"/>
      <c r="MJ517" s="160"/>
      <c r="MK517" s="160"/>
      <c r="ML517" s="160"/>
      <c r="MM517" s="160"/>
      <c r="MN517" s="160"/>
      <c r="MO517" s="160"/>
      <c r="MP517" s="160"/>
      <c r="MQ517" s="160"/>
      <c r="MR517" s="160"/>
      <c r="MS517" s="160"/>
      <c r="MT517" s="160"/>
      <c r="MU517" s="160"/>
      <c r="MV517" s="160"/>
      <c r="MW517" s="160"/>
      <c r="MX517" s="160"/>
      <c r="MY517" s="160"/>
      <c r="MZ517" s="160"/>
      <c r="NA517" s="160"/>
      <c r="NB517" s="160"/>
      <c r="NC517" s="160"/>
      <c r="ND517" s="160"/>
      <c r="NE517" s="160"/>
      <c r="NF517" s="160"/>
      <c r="NG517" s="160"/>
      <c r="NH517" s="160"/>
      <c r="NI517" s="160"/>
      <c r="NJ517" s="160"/>
      <c r="NK517" s="160"/>
      <c r="NL517" s="160"/>
      <c r="NM517" s="160"/>
      <c r="NN517" s="160"/>
      <c r="NO517" s="160"/>
      <c r="NP517" s="160"/>
      <c r="NQ517" s="160"/>
      <c r="NR517" s="160"/>
      <c r="NS517" s="160"/>
      <c r="NT517" s="160"/>
      <c r="NU517" s="160"/>
      <c r="NV517" s="160"/>
      <c r="NW517" s="160"/>
      <c r="NX517" s="160"/>
      <c r="NY517" s="160"/>
      <c r="NZ517" s="160"/>
      <c r="OA517" s="160"/>
      <c r="OB517" s="160"/>
      <c r="OC517" s="160"/>
      <c r="OD517" s="160"/>
      <c r="OE517" s="160"/>
      <c r="OF517" s="160"/>
      <c r="OG517" s="160"/>
      <c r="OH517" s="160"/>
      <c r="OI517" s="160"/>
      <c r="OJ517" s="160"/>
      <c r="OK517" s="160"/>
      <c r="OL517" s="160"/>
      <c r="OM517" s="160"/>
      <c r="ON517" s="160"/>
      <c r="OO517" s="160"/>
      <c r="OP517" s="160"/>
      <c r="OQ517" s="160"/>
      <c r="OR517" s="160"/>
      <c r="OS517" s="160"/>
      <c r="OT517" s="160"/>
      <c r="OU517" s="160"/>
      <c r="OV517" s="160"/>
      <c r="OW517" s="160"/>
      <c r="OX517" s="160"/>
      <c r="OY517" s="160"/>
      <c r="OZ517" s="160"/>
      <c r="PA517" s="160"/>
      <c r="PB517" s="160"/>
      <c r="PC517" s="160"/>
      <c r="PD517" s="160"/>
      <c r="PE517" s="160"/>
      <c r="PF517" s="160"/>
      <c r="PG517" s="160"/>
      <c r="PH517" s="160"/>
      <c r="PI517" s="160"/>
      <c r="PJ517" s="160"/>
      <c r="PK517" s="160"/>
      <c r="PL517" s="160"/>
      <c r="PM517" s="160"/>
      <c r="PN517" s="160"/>
      <c r="PO517" s="160"/>
      <c r="PP517" s="160"/>
      <c r="PQ517" s="160"/>
      <c r="PR517" s="160"/>
      <c r="PS517" s="160"/>
      <c r="PT517" s="160"/>
      <c r="PU517" s="160"/>
      <c r="PV517" s="160"/>
      <c r="PW517" s="160"/>
      <c r="PX517" s="160"/>
      <c r="PY517" s="160"/>
      <c r="PZ517" s="160"/>
      <c r="QA517" s="160"/>
      <c r="QB517" s="160"/>
      <c r="QC517" s="160"/>
      <c r="QD517" s="160"/>
      <c r="QE517" s="160"/>
      <c r="QF517" s="160"/>
      <c r="QG517" s="160"/>
      <c r="QH517" s="160"/>
      <c r="QI517" s="160"/>
      <c r="QJ517" s="160"/>
      <c r="QK517" s="160"/>
      <c r="QL517" s="160"/>
      <c r="QM517" s="160"/>
      <c r="QN517" s="160"/>
      <c r="QO517" s="160"/>
      <c r="QP517" s="160"/>
      <c r="QQ517" s="160"/>
      <c r="QR517" s="160"/>
      <c r="QS517" s="160"/>
      <c r="QT517" s="160"/>
      <c r="QU517" s="160"/>
      <c r="QV517" s="160"/>
      <c r="QW517" s="160"/>
      <c r="QX517" s="160"/>
      <c r="QY517" s="160"/>
      <c r="QZ517" s="160"/>
      <c r="RA517" s="160"/>
      <c r="RB517" s="160"/>
      <c r="RC517" s="160"/>
      <c r="RD517" s="160"/>
      <c r="RE517" s="160"/>
      <c r="RF517" s="160"/>
      <c r="RG517" s="160"/>
      <c r="RH517" s="160"/>
      <c r="RI517" s="160"/>
      <c r="RJ517" s="160"/>
      <c r="RK517" s="160"/>
      <c r="RL517" s="160"/>
      <c r="RM517" s="160"/>
      <c r="RN517" s="160"/>
      <c r="RO517" s="160"/>
      <c r="RP517" s="160"/>
      <c r="RQ517" s="160"/>
      <c r="RR517" s="160"/>
      <c r="RS517" s="160"/>
      <c r="RT517" s="160"/>
      <c r="RU517" s="160"/>
      <c r="RV517" s="160"/>
      <c r="RW517" s="160"/>
      <c r="RX517" s="160"/>
      <c r="RY517" s="160"/>
      <c r="RZ517" s="160"/>
      <c r="SA517" s="160"/>
      <c r="SB517" s="160"/>
      <c r="SC517" s="160"/>
      <c r="SD517" s="160"/>
      <c r="SE517" s="160"/>
      <c r="SF517" s="160"/>
      <c r="SG517" s="160"/>
      <c r="SH517" s="160"/>
      <c r="SI517" s="160"/>
      <c r="SJ517" s="160"/>
      <c r="SK517" s="160"/>
      <c r="SL517" s="160"/>
      <c r="SM517" s="160"/>
      <c r="SN517" s="160"/>
      <c r="SO517" s="160"/>
      <c r="SP517" s="160"/>
      <c r="SQ517" s="160"/>
      <c r="SR517" s="160"/>
      <c r="SS517" s="160"/>
      <c r="ST517" s="160"/>
      <c r="SU517" s="160"/>
      <c r="SV517" s="160"/>
      <c r="SW517" s="160"/>
      <c r="SX517" s="160"/>
      <c r="SY517" s="160"/>
      <c r="SZ517" s="160"/>
      <c r="TA517" s="160"/>
      <c r="TB517" s="160"/>
      <c r="TC517" s="160"/>
      <c r="TD517" s="160"/>
      <c r="TE517" s="160"/>
      <c r="TF517" s="160"/>
    </row>
    <row r="518" spans="1:526">
      <c r="A518" s="160"/>
      <c r="B518" s="160"/>
      <c r="C518" s="160"/>
      <c r="D518" s="160"/>
      <c r="E518" s="160"/>
      <c r="F518" s="160"/>
      <c r="G518" s="160"/>
      <c r="H518" s="160"/>
      <c r="I518" s="160"/>
      <c r="J518" s="160"/>
      <c r="K518" s="160"/>
      <c r="L518" s="160"/>
      <c r="M518" s="160"/>
      <c r="N518" s="160"/>
      <c r="O518" s="160"/>
      <c r="P518" s="160"/>
      <c r="Q518" s="160"/>
      <c r="R518" s="160"/>
      <c r="S518" s="160"/>
      <c r="T518" s="160"/>
      <c r="U518" s="160"/>
      <c r="V518" s="160"/>
      <c r="W518" s="160"/>
      <c r="X518" s="160"/>
      <c r="Y518" s="160"/>
      <c r="Z518" s="160"/>
      <c r="AA518" s="160"/>
      <c r="AB518" s="160"/>
      <c r="AC518" s="160"/>
      <c r="AD518" s="160"/>
      <c r="AE518" s="160"/>
      <c r="AF518" s="160"/>
      <c r="AG518" s="160"/>
      <c r="AH518" s="160"/>
      <c r="AI518" s="160"/>
      <c r="AJ518" s="160"/>
      <c r="AK518" s="160"/>
      <c r="AL518" s="160"/>
      <c r="AM518" s="160"/>
      <c r="AN518" s="160"/>
      <c r="AO518" s="160"/>
      <c r="AP518" s="160"/>
      <c r="AQ518" s="160"/>
      <c r="AR518" s="160"/>
      <c r="AS518" s="160"/>
      <c r="AT518" s="160"/>
      <c r="AU518" s="160"/>
      <c r="AV518" s="160"/>
      <c r="AW518" s="160"/>
      <c r="AX518" s="160"/>
      <c r="AY518" s="160"/>
      <c r="AZ518" s="160"/>
      <c r="BA518" s="160"/>
      <c r="BB518" s="160"/>
      <c r="BC518" s="160"/>
      <c r="BD518" s="160"/>
      <c r="BE518" s="160"/>
      <c r="BF518" s="160"/>
      <c r="BG518" s="160"/>
      <c r="BH518" s="160"/>
      <c r="BI518" s="160"/>
      <c r="BJ518" s="160"/>
      <c r="BK518" s="160"/>
      <c r="BL518" s="160"/>
      <c r="BM518" s="160"/>
      <c r="BN518" s="160"/>
      <c r="BO518" s="160"/>
      <c r="BP518" s="160"/>
      <c r="BQ518" s="160"/>
      <c r="BR518" s="160"/>
      <c r="BS518" s="160"/>
      <c r="BT518" s="160"/>
      <c r="BU518" s="160"/>
      <c r="BV518" s="160"/>
      <c r="BW518" s="160"/>
      <c r="BX518" s="160"/>
      <c r="BY518" s="160"/>
      <c r="BZ518" s="160"/>
      <c r="CA518" s="160"/>
      <c r="CB518" s="160"/>
      <c r="CC518" s="160"/>
      <c r="CD518" s="160"/>
      <c r="CE518" s="160"/>
      <c r="CF518" s="160"/>
      <c r="CG518" s="160"/>
      <c r="CH518" s="160"/>
      <c r="CI518" s="160"/>
      <c r="CJ518" s="160"/>
      <c r="CK518" s="160"/>
      <c r="CL518" s="160"/>
      <c r="CM518" s="160"/>
      <c r="CN518" s="160"/>
      <c r="CO518" s="160"/>
      <c r="CP518" s="160"/>
      <c r="CQ518" s="160"/>
      <c r="CR518" s="160"/>
      <c r="CS518" s="160"/>
      <c r="CT518" s="160"/>
      <c r="CU518" s="160"/>
      <c r="CV518" s="160"/>
      <c r="CW518" s="160"/>
      <c r="CX518" s="160"/>
      <c r="CY518" s="160"/>
      <c r="CZ518" s="160"/>
      <c r="DA518" s="160"/>
      <c r="DB518" s="160"/>
      <c r="DC518" s="160"/>
      <c r="DD518" s="160"/>
      <c r="DE518" s="160"/>
      <c r="DF518" s="160"/>
      <c r="DG518" s="160"/>
      <c r="DH518" s="160"/>
      <c r="DI518" s="160"/>
      <c r="DJ518" s="160"/>
      <c r="DK518" s="160"/>
      <c r="DL518" s="160"/>
      <c r="DM518" s="160"/>
      <c r="DN518" s="160"/>
      <c r="DO518" s="160"/>
      <c r="DP518" s="160"/>
      <c r="DQ518" s="160"/>
      <c r="DR518" s="160"/>
      <c r="DS518" s="160"/>
      <c r="DT518" s="160"/>
      <c r="DU518" s="160"/>
      <c r="DV518" s="160"/>
      <c r="DW518" s="160"/>
      <c r="DX518" s="160"/>
      <c r="DY518" s="160"/>
      <c r="DZ518" s="160"/>
      <c r="EA518" s="160"/>
      <c r="EB518" s="160"/>
      <c r="EC518" s="160"/>
      <c r="ED518" s="160"/>
      <c r="EE518" s="160"/>
      <c r="EF518" s="160"/>
      <c r="EG518" s="160"/>
      <c r="EH518" s="160"/>
      <c r="EI518" s="160"/>
      <c r="EJ518" s="160"/>
      <c r="EK518" s="160"/>
      <c r="EL518" s="160"/>
      <c r="EM518" s="160"/>
      <c r="EN518" s="160"/>
      <c r="EO518" s="160"/>
      <c r="EP518" s="160"/>
      <c r="EQ518" s="160"/>
      <c r="ER518" s="160"/>
      <c r="ES518" s="160"/>
      <c r="ET518" s="160"/>
      <c r="EU518" s="160"/>
      <c r="EV518" s="160"/>
      <c r="EW518" s="160"/>
      <c r="EX518" s="160"/>
      <c r="EY518" s="160"/>
      <c r="EZ518" s="160"/>
      <c r="FA518" s="160"/>
      <c r="FB518" s="160"/>
      <c r="FC518" s="160"/>
      <c r="FD518" s="160"/>
      <c r="FE518" s="160"/>
      <c r="FF518" s="160"/>
      <c r="FG518" s="160"/>
      <c r="FH518" s="160"/>
      <c r="FI518" s="160"/>
      <c r="FJ518" s="160"/>
      <c r="FK518" s="160"/>
      <c r="FL518" s="160"/>
      <c r="FM518" s="160"/>
      <c r="FN518" s="160"/>
      <c r="FO518" s="160"/>
      <c r="FP518" s="160"/>
      <c r="FQ518" s="160"/>
      <c r="FR518" s="160"/>
      <c r="FS518" s="160"/>
      <c r="FT518" s="160"/>
      <c r="FU518" s="160"/>
      <c r="FV518" s="160"/>
      <c r="FW518" s="160"/>
      <c r="FX518" s="160"/>
      <c r="FY518" s="160"/>
      <c r="FZ518" s="160"/>
      <c r="GA518" s="160"/>
      <c r="GB518" s="160"/>
      <c r="GC518" s="160"/>
      <c r="GD518" s="160"/>
      <c r="GE518" s="160"/>
      <c r="GF518" s="160"/>
      <c r="GG518" s="160"/>
      <c r="GH518" s="160"/>
      <c r="GI518" s="160"/>
      <c r="GJ518" s="160"/>
      <c r="GK518" s="160"/>
      <c r="GL518" s="160"/>
      <c r="GM518" s="160"/>
      <c r="GN518" s="160"/>
      <c r="GO518" s="160"/>
      <c r="GP518" s="160"/>
      <c r="GQ518" s="160"/>
      <c r="GR518" s="160"/>
      <c r="GS518" s="160"/>
      <c r="GT518" s="160"/>
      <c r="GU518" s="160"/>
      <c r="GV518" s="160"/>
      <c r="GW518" s="160"/>
      <c r="GX518" s="160"/>
      <c r="GY518" s="160"/>
      <c r="GZ518" s="160"/>
      <c r="HA518" s="160"/>
      <c r="HB518" s="160"/>
      <c r="HC518" s="160"/>
      <c r="HD518" s="160"/>
      <c r="HE518" s="160"/>
      <c r="HF518" s="160"/>
      <c r="HG518" s="160"/>
      <c r="HH518" s="160"/>
      <c r="HI518" s="160"/>
      <c r="HJ518" s="160"/>
      <c r="HK518" s="160"/>
      <c r="HL518" s="160"/>
      <c r="HM518" s="160"/>
      <c r="HN518" s="160"/>
      <c r="HO518" s="160"/>
      <c r="HP518" s="160"/>
      <c r="HQ518" s="160"/>
      <c r="HR518" s="160"/>
      <c r="HS518" s="160"/>
      <c r="HT518" s="160"/>
      <c r="HU518" s="160"/>
      <c r="HV518" s="160"/>
      <c r="HW518" s="160"/>
      <c r="HX518" s="160"/>
      <c r="HY518" s="160"/>
      <c r="HZ518" s="160"/>
      <c r="IA518" s="160"/>
      <c r="IB518" s="160"/>
      <c r="IC518" s="160"/>
      <c r="ID518" s="160"/>
      <c r="IE518" s="160"/>
      <c r="IF518" s="160"/>
      <c r="IG518" s="160"/>
      <c r="IH518" s="160"/>
      <c r="II518" s="160"/>
      <c r="IJ518" s="160"/>
      <c r="IK518" s="160"/>
      <c r="IL518" s="160"/>
      <c r="IM518" s="160"/>
      <c r="IN518" s="160"/>
      <c r="IO518" s="160"/>
      <c r="IP518" s="160"/>
      <c r="IQ518" s="160"/>
      <c r="IR518" s="160"/>
      <c r="IS518" s="160"/>
      <c r="IT518" s="160"/>
      <c r="IU518" s="160"/>
      <c r="IV518" s="160"/>
      <c r="IW518" s="160"/>
      <c r="IX518" s="160"/>
      <c r="IY518" s="160"/>
      <c r="IZ518" s="160"/>
      <c r="JA518" s="160"/>
      <c r="JB518" s="160"/>
      <c r="JC518" s="160"/>
      <c r="JD518" s="160"/>
      <c r="JE518" s="160"/>
      <c r="JF518" s="160"/>
      <c r="JG518" s="160"/>
      <c r="JH518" s="160"/>
      <c r="JI518" s="160"/>
      <c r="JJ518" s="160"/>
      <c r="JK518" s="160"/>
      <c r="JL518" s="160"/>
      <c r="JM518" s="160"/>
      <c r="JN518" s="160"/>
      <c r="JO518" s="160"/>
      <c r="JP518" s="160"/>
      <c r="JQ518" s="160"/>
      <c r="JR518" s="160"/>
      <c r="JS518" s="160"/>
      <c r="JT518" s="160"/>
      <c r="JU518" s="160"/>
      <c r="JV518" s="160"/>
      <c r="JW518" s="160"/>
      <c r="JX518" s="160"/>
      <c r="JY518" s="160"/>
      <c r="JZ518" s="160"/>
      <c r="KA518" s="160"/>
      <c r="KB518" s="160"/>
      <c r="KC518" s="160"/>
      <c r="KD518" s="160"/>
      <c r="KE518" s="160"/>
      <c r="KF518" s="160"/>
      <c r="KG518" s="160"/>
      <c r="KH518" s="160"/>
      <c r="KI518" s="160"/>
      <c r="KJ518" s="160"/>
      <c r="KK518" s="160"/>
      <c r="KL518" s="160"/>
      <c r="KM518" s="160"/>
      <c r="KN518" s="160"/>
      <c r="KO518" s="160"/>
      <c r="KP518" s="160"/>
      <c r="KQ518" s="160"/>
      <c r="KR518" s="160"/>
      <c r="KS518" s="160"/>
      <c r="KT518" s="160"/>
      <c r="KU518" s="160"/>
      <c r="KV518" s="160"/>
      <c r="KW518" s="160"/>
      <c r="KX518" s="160"/>
      <c r="KY518" s="160"/>
      <c r="KZ518" s="160"/>
      <c r="LA518" s="160"/>
      <c r="LB518" s="160"/>
      <c r="LC518" s="160"/>
      <c r="LD518" s="160"/>
      <c r="LE518" s="160"/>
      <c r="LF518" s="160"/>
      <c r="LG518" s="160"/>
      <c r="LH518" s="160"/>
      <c r="LI518" s="160"/>
      <c r="LJ518" s="160"/>
      <c r="LK518" s="160"/>
      <c r="LL518" s="160"/>
      <c r="LM518" s="160"/>
      <c r="LN518" s="160"/>
      <c r="LO518" s="160"/>
      <c r="LP518" s="160"/>
      <c r="LQ518" s="160"/>
      <c r="LR518" s="160"/>
      <c r="LS518" s="160"/>
      <c r="LT518" s="160"/>
      <c r="LU518" s="160"/>
      <c r="LV518" s="160"/>
      <c r="LW518" s="160"/>
      <c r="LX518" s="160"/>
      <c r="LY518" s="160"/>
      <c r="LZ518" s="160"/>
      <c r="MA518" s="160"/>
      <c r="MB518" s="160"/>
      <c r="MC518" s="160"/>
      <c r="MD518" s="160"/>
      <c r="ME518" s="160"/>
      <c r="MF518" s="160"/>
      <c r="MG518" s="160"/>
      <c r="MH518" s="160"/>
      <c r="MI518" s="160"/>
      <c r="MJ518" s="160"/>
      <c r="MK518" s="160"/>
      <c r="ML518" s="160"/>
      <c r="MM518" s="160"/>
      <c r="MN518" s="160"/>
      <c r="MO518" s="160"/>
      <c r="MP518" s="160"/>
      <c r="MQ518" s="160"/>
      <c r="MR518" s="160"/>
      <c r="MS518" s="160"/>
      <c r="MT518" s="160"/>
      <c r="MU518" s="160"/>
      <c r="MV518" s="160"/>
      <c r="MW518" s="160"/>
      <c r="MX518" s="160"/>
      <c r="MY518" s="160"/>
      <c r="MZ518" s="160"/>
      <c r="NA518" s="160"/>
      <c r="NB518" s="160"/>
      <c r="NC518" s="160"/>
      <c r="ND518" s="160"/>
      <c r="NE518" s="160"/>
      <c r="NF518" s="160"/>
      <c r="NG518" s="160"/>
      <c r="NH518" s="160"/>
      <c r="NI518" s="160"/>
      <c r="NJ518" s="160"/>
      <c r="NK518" s="160"/>
      <c r="NL518" s="160"/>
      <c r="NM518" s="160"/>
      <c r="NN518" s="160"/>
      <c r="NO518" s="160"/>
      <c r="NP518" s="160"/>
      <c r="NQ518" s="160"/>
      <c r="NR518" s="160"/>
      <c r="NS518" s="160"/>
      <c r="NT518" s="160"/>
      <c r="NU518" s="160"/>
      <c r="NV518" s="160"/>
      <c r="NW518" s="160"/>
      <c r="NX518" s="160"/>
      <c r="NY518" s="160"/>
      <c r="NZ518" s="160"/>
      <c r="OA518" s="160"/>
      <c r="OB518" s="160"/>
      <c r="OC518" s="160"/>
      <c r="OD518" s="160"/>
      <c r="OE518" s="160"/>
      <c r="OF518" s="160"/>
      <c r="OG518" s="160"/>
      <c r="OH518" s="160"/>
      <c r="OI518" s="160"/>
      <c r="OJ518" s="160"/>
      <c r="OK518" s="160"/>
      <c r="OL518" s="160"/>
      <c r="OM518" s="160"/>
      <c r="ON518" s="160"/>
      <c r="OO518" s="160"/>
      <c r="OP518" s="160"/>
      <c r="OQ518" s="160"/>
      <c r="OR518" s="160"/>
      <c r="OS518" s="160"/>
      <c r="OT518" s="160"/>
      <c r="OU518" s="160"/>
      <c r="OV518" s="160"/>
      <c r="OW518" s="160"/>
      <c r="OX518" s="160"/>
      <c r="OY518" s="160"/>
      <c r="OZ518" s="160"/>
      <c r="PA518" s="160"/>
      <c r="PB518" s="160"/>
      <c r="PC518" s="160"/>
      <c r="PD518" s="160"/>
      <c r="PE518" s="160"/>
      <c r="PF518" s="160"/>
      <c r="PG518" s="160"/>
      <c r="PH518" s="160"/>
      <c r="PI518" s="160"/>
      <c r="PJ518" s="160"/>
      <c r="PK518" s="160"/>
      <c r="PL518" s="160"/>
      <c r="PM518" s="160"/>
      <c r="PN518" s="160"/>
      <c r="PO518" s="160"/>
      <c r="PP518" s="160"/>
      <c r="PQ518" s="160"/>
      <c r="PR518" s="160"/>
      <c r="PS518" s="160"/>
      <c r="PT518" s="160"/>
      <c r="PU518" s="160"/>
      <c r="PV518" s="160"/>
      <c r="PW518" s="160"/>
      <c r="PX518" s="160"/>
      <c r="PY518" s="160"/>
      <c r="PZ518" s="160"/>
      <c r="QA518" s="160"/>
      <c r="QB518" s="160"/>
      <c r="QC518" s="160"/>
      <c r="QD518" s="160"/>
      <c r="QE518" s="160"/>
      <c r="QF518" s="160"/>
      <c r="QG518" s="160"/>
      <c r="QH518" s="160"/>
      <c r="QI518" s="160"/>
      <c r="QJ518" s="160"/>
      <c r="QK518" s="160"/>
      <c r="QL518" s="160"/>
      <c r="QM518" s="160"/>
      <c r="QN518" s="160"/>
      <c r="QO518" s="160"/>
      <c r="QP518" s="160"/>
      <c r="QQ518" s="160"/>
      <c r="QR518" s="160"/>
      <c r="QS518" s="160"/>
      <c r="QT518" s="160"/>
      <c r="QU518" s="160"/>
      <c r="QV518" s="160"/>
      <c r="QW518" s="160"/>
      <c r="QX518" s="160"/>
      <c r="QY518" s="160"/>
      <c r="QZ518" s="160"/>
      <c r="RA518" s="160"/>
      <c r="RB518" s="160"/>
      <c r="RC518" s="160"/>
      <c r="RD518" s="160"/>
      <c r="RE518" s="160"/>
      <c r="RF518" s="160"/>
      <c r="RG518" s="160"/>
      <c r="RH518" s="160"/>
      <c r="RI518" s="160"/>
      <c r="RJ518" s="160"/>
      <c r="RK518" s="160"/>
      <c r="RL518" s="160"/>
      <c r="RM518" s="160"/>
      <c r="RN518" s="160"/>
      <c r="RO518" s="160"/>
      <c r="RP518" s="160"/>
      <c r="RQ518" s="160"/>
      <c r="RR518" s="160"/>
      <c r="RS518" s="160"/>
      <c r="RT518" s="160"/>
      <c r="RU518" s="160"/>
      <c r="RV518" s="160"/>
      <c r="RW518" s="160"/>
      <c r="RX518" s="160"/>
      <c r="RY518" s="160"/>
      <c r="RZ518" s="160"/>
      <c r="SA518" s="160"/>
      <c r="SB518" s="160"/>
      <c r="SC518" s="160"/>
      <c r="SD518" s="160"/>
      <c r="SE518" s="160"/>
      <c r="SF518" s="160"/>
      <c r="SG518" s="160"/>
      <c r="SH518" s="160"/>
      <c r="SI518" s="160"/>
      <c r="SJ518" s="160"/>
      <c r="SK518" s="160"/>
      <c r="SL518" s="160"/>
      <c r="SM518" s="160"/>
      <c r="SN518" s="160"/>
      <c r="SO518" s="160"/>
      <c r="SP518" s="160"/>
      <c r="SQ518" s="160"/>
      <c r="SR518" s="160"/>
      <c r="SS518" s="160"/>
      <c r="ST518" s="160"/>
      <c r="SU518" s="160"/>
      <c r="SV518" s="160"/>
      <c r="SW518" s="160"/>
      <c r="SX518" s="160"/>
      <c r="SY518" s="160"/>
      <c r="SZ518" s="160"/>
      <c r="TA518" s="160"/>
      <c r="TB518" s="160"/>
      <c r="TC518" s="160"/>
      <c r="TD518" s="160"/>
      <c r="TE518" s="160"/>
      <c r="TF518" s="160"/>
    </row>
    <row r="519" spans="1:526">
      <c r="A519" s="160"/>
      <c r="B519" s="160"/>
      <c r="C519" s="160"/>
      <c r="D519" s="160"/>
      <c r="E519" s="160"/>
      <c r="F519" s="160"/>
      <c r="G519" s="160"/>
      <c r="H519" s="160"/>
      <c r="I519" s="160"/>
      <c r="J519" s="160"/>
      <c r="K519" s="160"/>
      <c r="L519" s="160"/>
      <c r="M519" s="160"/>
      <c r="N519" s="160"/>
      <c r="O519" s="160"/>
      <c r="P519" s="160"/>
      <c r="Q519" s="160"/>
      <c r="R519" s="160"/>
      <c r="S519" s="160"/>
      <c r="T519" s="160"/>
      <c r="U519" s="160"/>
      <c r="V519" s="160"/>
      <c r="W519" s="160"/>
      <c r="X519" s="160"/>
      <c r="Y519" s="160"/>
      <c r="Z519" s="160"/>
      <c r="AA519" s="160"/>
      <c r="AB519" s="160"/>
      <c r="AC519" s="160"/>
      <c r="AD519" s="160"/>
      <c r="AE519" s="160"/>
      <c r="AF519" s="160"/>
      <c r="AG519" s="160"/>
      <c r="AH519" s="160"/>
      <c r="AI519" s="160"/>
      <c r="AJ519" s="160"/>
      <c r="AK519" s="160"/>
      <c r="AL519" s="160"/>
      <c r="AM519" s="160"/>
      <c r="AN519" s="160"/>
      <c r="AO519" s="160"/>
      <c r="AP519" s="160"/>
      <c r="AQ519" s="160"/>
      <c r="AR519" s="160"/>
      <c r="AS519" s="160"/>
      <c r="AT519" s="160"/>
      <c r="AU519" s="160"/>
      <c r="AV519" s="160"/>
      <c r="AW519" s="160"/>
      <c r="AX519" s="160"/>
      <c r="AY519" s="160"/>
      <c r="AZ519" s="160"/>
      <c r="BA519" s="160"/>
      <c r="BB519" s="160"/>
      <c r="BC519" s="160"/>
      <c r="BD519" s="160"/>
      <c r="BE519" s="160"/>
      <c r="BF519" s="160"/>
      <c r="BG519" s="160"/>
      <c r="BH519" s="160"/>
      <c r="BI519" s="160"/>
      <c r="BJ519" s="160"/>
      <c r="BK519" s="160"/>
      <c r="BL519" s="160"/>
      <c r="BM519" s="160"/>
      <c r="BN519" s="160"/>
      <c r="BO519" s="160"/>
      <c r="BP519" s="160"/>
      <c r="BQ519" s="160"/>
      <c r="BR519" s="160"/>
      <c r="BS519" s="160"/>
      <c r="BT519" s="160"/>
      <c r="BU519" s="160"/>
      <c r="BV519" s="160"/>
      <c r="BW519" s="160"/>
      <c r="BX519" s="160"/>
      <c r="BY519" s="160"/>
      <c r="BZ519" s="160"/>
      <c r="CA519" s="160"/>
      <c r="CB519" s="160"/>
      <c r="CC519" s="160"/>
      <c r="CD519" s="160"/>
      <c r="CE519" s="160"/>
      <c r="CF519" s="160"/>
      <c r="CG519" s="160"/>
      <c r="CH519" s="160"/>
      <c r="CI519" s="160"/>
      <c r="CJ519" s="160"/>
      <c r="CK519" s="160"/>
      <c r="CL519" s="160"/>
      <c r="CM519" s="160"/>
      <c r="CN519" s="160"/>
      <c r="CO519" s="160"/>
      <c r="CP519" s="160"/>
      <c r="CQ519" s="160"/>
      <c r="CR519" s="160"/>
      <c r="CS519" s="160"/>
      <c r="CT519" s="160"/>
      <c r="CU519" s="160"/>
      <c r="CV519" s="160"/>
      <c r="CW519" s="160"/>
      <c r="CX519" s="160"/>
      <c r="CY519" s="160"/>
      <c r="CZ519" s="160"/>
      <c r="DA519" s="160"/>
      <c r="DB519" s="160"/>
      <c r="DC519" s="160"/>
      <c r="DD519" s="160"/>
      <c r="DE519" s="160"/>
      <c r="DF519" s="160"/>
      <c r="DG519" s="160"/>
      <c r="DH519" s="160"/>
      <c r="DI519" s="160"/>
      <c r="DJ519" s="160"/>
      <c r="DK519" s="160"/>
      <c r="DL519" s="160"/>
      <c r="DM519" s="160"/>
      <c r="DN519" s="160"/>
      <c r="DO519" s="160"/>
      <c r="DP519" s="160"/>
      <c r="DQ519" s="160"/>
      <c r="DR519" s="160"/>
      <c r="DS519" s="160"/>
      <c r="DT519" s="160"/>
      <c r="DU519" s="160"/>
      <c r="DV519" s="160"/>
      <c r="DW519" s="160"/>
      <c r="DX519" s="160"/>
      <c r="DY519" s="160"/>
      <c r="DZ519" s="160"/>
      <c r="EA519" s="160"/>
      <c r="EB519" s="160"/>
      <c r="EC519" s="160"/>
      <c r="ED519" s="160"/>
      <c r="EE519" s="160"/>
      <c r="EF519" s="160"/>
      <c r="EG519" s="160"/>
      <c r="EH519" s="160"/>
      <c r="EI519" s="160"/>
      <c r="EJ519" s="160"/>
      <c r="EK519" s="160"/>
      <c r="EL519" s="160"/>
      <c r="EM519" s="160"/>
      <c r="EN519" s="160"/>
      <c r="EO519" s="160"/>
      <c r="EP519" s="160"/>
      <c r="EQ519" s="160"/>
      <c r="ER519" s="160"/>
      <c r="ES519" s="160"/>
      <c r="ET519" s="160"/>
      <c r="EU519" s="160"/>
      <c r="EV519" s="160"/>
      <c r="EW519" s="160"/>
      <c r="EX519" s="160"/>
      <c r="EY519" s="160"/>
      <c r="EZ519" s="160"/>
      <c r="FA519" s="160"/>
      <c r="FB519" s="160"/>
      <c r="FC519" s="160"/>
      <c r="FD519" s="160"/>
      <c r="FE519" s="160"/>
      <c r="FF519" s="160"/>
      <c r="FG519" s="160"/>
      <c r="FH519" s="160"/>
      <c r="FI519" s="160"/>
      <c r="FJ519" s="160"/>
      <c r="FK519" s="160"/>
      <c r="FL519" s="160"/>
      <c r="FM519" s="160"/>
      <c r="FN519" s="160"/>
      <c r="FO519" s="160"/>
      <c r="FP519" s="160"/>
      <c r="FQ519" s="160"/>
      <c r="FR519" s="160"/>
      <c r="FS519" s="160"/>
      <c r="FT519" s="160"/>
      <c r="FU519" s="160"/>
      <c r="FV519" s="160"/>
      <c r="FW519" s="160"/>
      <c r="FX519" s="160"/>
      <c r="FY519" s="160"/>
      <c r="FZ519" s="160"/>
      <c r="GA519" s="160"/>
      <c r="GB519" s="160"/>
      <c r="GC519" s="160"/>
      <c r="GD519" s="160"/>
      <c r="GE519" s="160"/>
      <c r="GF519" s="160"/>
      <c r="GG519" s="160"/>
      <c r="GH519" s="160"/>
      <c r="GI519" s="160"/>
      <c r="GJ519" s="160"/>
      <c r="GK519" s="160"/>
      <c r="GL519" s="160"/>
      <c r="GM519" s="160"/>
      <c r="GN519" s="160"/>
      <c r="GO519" s="160"/>
      <c r="GP519" s="160"/>
      <c r="GQ519" s="160"/>
      <c r="GR519" s="160"/>
      <c r="GS519" s="160"/>
      <c r="GT519" s="160"/>
      <c r="GU519" s="160"/>
      <c r="GV519" s="160"/>
      <c r="GW519" s="160"/>
      <c r="GX519" s="160"/>
      <c r="GY519" s="160"/>
      <c r="GZ519" s="160"/>
      <c r="HA519" s="160"/>
      <c r="HB519" s="160"/>
      <c r="HC519" s="160"/>
      <c r="HD519" s="160"/>
      <c r="HE519" s="160"/>
      <c r="HF519" s="160"/>
      <c r="HG519" s="160"/>
      <c r="HH519" s="160"/>
      <c r="HI519" s="160"/>
      <c r="HJ519" s="160"/>
      <c r="HK519" s="160"/>
      <c r="HL519" s="160"/>
      <c r="HM519" s="160"/>
      <c r="HN519" s="160"/>
      <c r="HO519" s="160"/>
      <c r="HP519" s="160"/>
      <c r="HQ519" s="160"/>
      <c r="HR519" s="160"/>
      <c r="HS519" s="160"/>
      <c r="HT519" s="160"/>
      <c r="HU519" s="160"/>
      <c r="HV519" s="160"/>
      <c r="HW519" s="160"/>
      <c r="HX519" s="160"/>
      <c r="HY519" s="160"/>
      <c r="HZ519" s="160"/>
      <c r="IA519" s="160"/>
      <c r="IB519" s="160"/>
      <c r="IC519" s="160"/>
      <c r="ID519" s="160"/>
      <c r="IE519" s="160"/>
      <c r="IF519" s="160"/>
      <c r="IG519" s="160"/>
      <c r="IH519" s="160"/>
      <c r="II519" s="160"/>
      <c r="IJ519" s="160"/>
      <c r="IK519" s="160"/>
      <c r="IL519" s="160"/>
      <c r="IM519" s="160"/>
      <c r="IN519" s="160"/>
      <c r="IO519" s="160"/>
      <c r="IP519" s="160"/>
      <c r="IQ519" s="160"/>
      <c r="IR519" s="160"/>
      <c r="IS519" s="160"/>
      <c r="IT519" s="160"/>
      <c r="IU519" s="160"/>
      <c r="IV519" s="160"/>
      <c r="IW519" s="160"/>
      <c r="IX519" s="160"/>
      <c r="IY519" s="160"/>
      <c r="IZ519" s="160"/>
      <c r="JA519" s="160"/>
      <c r="JB519" s="160"/>
      <c r="JC519" s="160"/>
      <c r="JD519" s="160"/>
      <c r="JE519" s="160"/>
      <c r="JF519" s="160"/>
      <c r="JG519" s="160"/>
      <c r="JH519" s="160"/>
      <c r="JI519" s="160"/>
      <c r="JJ519" s="160"/>
      <c r="JK519" s="160"/>
      <c r="JL519" s="160"/>
      <c r="JM519" s="160"/>
      <c r="JN519" s="160"/>
      <c r="JO519" s="160"/>
      <c r="JP519" s="160"/>
      <c r="JQ519" s="160"/>
      <c r="JR519" s="160"/>
      <c r="JS519" s="160"/>
      <c r="JT519" s="160"/>
      <c r="JU519" s="160"/>
      <c r="JV519" s="160"/>
      <c r="JW519" s="160"/>
      <c r="JX519" s="160"/>
      <c r="JY519" s="160"/>
      <c r="JZ519" s="160"/>
      <c r="KA519" s="160"/>
      <c r="KB519" s="160"/>
      <c r="KC519" s="160"/>
      <c r="KD519" s="160"/>
      <c r="KE519" s="160"/>
      <c r="KF519" s="160"/>
      <c r="KG519" s="160"/>
      <c r="KH519" s="160"/>
      <c r="KI519" s="160"/>
      <c r="KJ519" s="160"/>
      <c r="KK519" s="160"/>
      <c r="KL519" s="160"/>
      <c r="KM519" s="160"/>
      <c r="KN519" s="160"/>
      <c r="KO519" s="160"/>
      <c r="KP519" s="160"/>
      <c r="KQ519" s="160"/>
      <c r="KR519" s="160"/>
      <c r="KS519" s="160"/>
      <c r="KT519" s="160"/>
      <c r="KU519" s="160"/>
      <c r="KV519" s="160"/>
      <c r="KW519" s="160"/>
      <c r="KX519" s="160"/>
      <c r="KY519" s="160"/>
      <c r="KZ519" s="160"/>
      <c r="LA519" s="160"/>
      <c r="LB519" s="160"/>
      <c r="LC519" s="160"/>
      <c r="LD519" s="160"/>
      <c r="LE519" s="160"/>
      <c r="LF519" s="160"/>
      <c r="LG519" s="160"/>
      <c r="LH519" s="160"/>
      <c r="LI519" s="160"/>
      <c r="LJ519" s="160"/>
      <c r="LK519" s="160"/>
      <c r="LL519" s="160"/>
      <c r="LM519" s="160"/>
      <c r="LN519" s="160"/>
      <c r="LO519" s="160"/>
      <c r="LP519" s="160"/>
      <c r="LQ519" s="160"/>
      <c r="LR519" s="160"/>
      <c r="LS519" s="160"/>
      <c r="LT519" s="160"/>
      <c r="LU519" s="160"/>
      <c r="LV519" s="160"/>
      <c r="LW519" s="160"/>
      <c r="LX519" s="160"/>
      <c r="LY519" s="160"/>
      <c r="LZ519" s="160"/>
      <c r="MA519" s="160"/>
      <c r="MB519" s="160"/>
      <c r="MC519" s="160"/>
      <c r="MD519" s="160"/>
      <c r="ME519" s="160"/>
      <c r="MF519" s="160"/>
      <c r="MG519" s="160"/>
      <c r="MH519" s="160"/>
      <c r="MI519" s="160"/>
      <c r="MJ519" s="160"/>
      <c r="MK519" s="160"/>
      <c r="ML519" s="160"/>
      <c r="MM519" s="160"/>
      <c r="MN519" s="160"/>
      <c r="MO519" s="160"/>
      <c r="MP519" s="160"/>
      <c r="MQ519" s="160"/>
      <c r="MR519" s="160"/>
      <c r="MS519" s="160"/>
      <c r="MT519" s="160"/>
      <c r="MU519" s="160"/>
      <c r="MV519" s="160"/>
      <c r="MW519" s="160"/>
      <c r="MX519" s="160"/>
      <c r="MY519" s="160"/>
      <c r="MZ519" s="160"/>
      <c r="NA519" s="160"/>
      <c r="NB519" s="160"/>
      <c r="NC519" s="160"/>
      <c r="ND519" s="160"/>
      <c r="NE519" s="160"/>
      <c r="NF519" s="160"/>
      <c r="NG519" s="160"/>
      <c r="NH519" s="160"/>
      <c r="NI519" s="160"/>
      <c r="NJ519" s="160"/>
      <c r="NK519" s="160"/>
      <c r="NL519" s="160"/>
      <c r="NM519" s="160"/>
      <c r="NN519" s="160"/>
      <c r="NO519" s="160"/>
      <c r="NP519" s="160"/>
      <c r="NQ519" s="160"/>
      <c r="NR519" s="160"/>
      <c r="NS519" s="160"/>
      <c r="NT519" s="160"/>
      <c r="NU519" s="160"/>
      <c r="NV519" s="160"/>
      <c r="NW519" s="160"/>
      <c r="NX519" s="160"/>
      <c r="NY519" s="160"/>
      <c r="NZ519" s="160"/>
      <c r="OA519" s="160"/>
      <c r="OB519" s="160"/>
      <c r="OC519" s="160"/>
      <c r="OD519" s="160"/>
      <c r="OE519" s="160"/>
      <c r="OF519" s="160"/>
      <c r="OG519" s="160"/>
      <c r="OH519" s="160"/>
      <c r="OI519" s="160"/>
      <c r="OJ519" s="160"/>
      <c r="OK519" s="160"/>
      <c r="OL519" s="160"/>
      <c r="OM519" s="160"/>
      <c r="ON519" s="160"/>
      <c r="OO519" s="160"/>
      <c r="OP519" s="160"/>
      <c r="OQ519" s="160"/>
      <c r="OR519" s="160"/>
      <c r="OS519" s="160"/>
      <c r="OT519" s="160"/>
      <c r="OU519" s="160"/>
      <c r="OV519" s="160"/>
      <c r="OW519" s="160"/>
      <c r="OX519" s="160"/>
      <c r="OY519" s="160"/>
      <c r="OZ519" s="160"/>
      <c r="PA519" s="160"/>
      <c r="PB519" s="160"/>
      <c r="PC519" s="160"/>
      <c r="PD519" s="160"/>
      <c r="PE519" s="160"/>
      <c r="PF519" s="160"/>
      <c r="PG519" s="160"/>
      <c r="PH519" s="160"/>
      <c r="PI519" s="160"/>
      <c r="PJ519" s="160"/>
      <c r="PK519" s="160"/>
      <c r="PL519" s="160"/>
      <c r="PM519" s="160"/>
      <c r="PN519" s="160"/>
      <c r="PO519" s="160"/>
      <c r="PP519" s="160"/>
      <c r="PQ519" s="160"/>
      <c r="PR519" s="160"/>
      <c r="PS519" s="160"/>
      <c r="PT519" s="160"/>
      <c r="PU519" s="160"/>
      <c r="PV519" s="160"/>
      <c r="PW519" s="160"/>
      <c r="PX519" s="160"/>
      <c r="PY519" s="160"/>
      <c r="PZ519" s="160"/>
      <c r="QA519" s="160"/>
      <c r="QB519" s="160"/>
      <c r="QC519" s="160"/>
      <c r="QD519" s="160"/>
      <c r="QE519" s="160"/>
      <c r="QF519" s="160"/>
      <c r="QG519" s="160"/>
      <c r="QH519" s="160"/>
      <c r="QI519" s="160"/>
      <c r="QJ519" s="160"/>
      <c r="QK519" s="160"/>
      <c r="QL519" s="160"/>
      <c r="QM519" s="160"/>
      <c r="QN519" s="160"/>
      <c r="QO519" s="160"/>
      <c r="QP519" s="160"/>
      <c r="QQ519" s="160"/>
      <c r="QR519" s="160"/>
      <c r="QS519" s="160"/>
      <c r="QT519" s="160"/>
      <c r="QU519" s="160"/>
      <c r="QV519" s="160"/>
      <c r="QW519" s="160"/>
      <c r="QX519" s="160"/>
      <c r="QY519" s="160"/>
      <c r="QZ519" s="160"/>
      <c r="RA519" s="160"/>
      <c r="RB519" s="160"/>
      <c r="RC519" s="160"/>
      <c r="RD519" s="160"/>
      <c r="RE519" s="160"/>
      <c r="RF519" s="160"/>
      <c r="RG519" s="160"/>
      <c r="RH519" s="160"/>
      <c r="RI519" s="160"/>
      <c r="RJ519" s="160"/>
      <c r="RK519" s="160"/>
      <c r="RL519" s="160"/>
      <c r="RM519" s="160"/>
      <c r="RN519" s="160"/>
      <c r="RO519" s="160"/>
      <c r="RP519" s="160"/>
      <c r="RQ519" s="160"/>
      <c r="RR519" s="160"/>
      <c r="RS519" s="160"/>
      <c r="RT519" s="160"/>
      <c r="RU519" s="160"/>
      <c r="RV519" s="160"/>
      <c r="RW519" s="160"/>
      <c r="RX519" s="160"/>
      <c r="RY519" s="160"/>
      <c r="RZ519" s="160"/>
      <c r="SA519" s="160"/>
      <c r="SB519" s="160"/>
      <c r="SC519" s="160"/>
      <c r="SD519" s="160"/>
      <c r="SE519" s="160"/>
      <c r="SF519" s="160"/>
      <c r="SG519" s="160"/>
      <c r="SH519" s="160"/>
      <c r="SI519" s="160"/>
      <c r="SJ519" s="160"/>
      <c r="SK519" s="160"/>
      <c r="SL519" s="160"/>
      <c r="SM519" s="160"/>
      <c r="SN519" s="160"/>
      <c r="SO519" s="160"/>
      <c r="SP519" s="160"/>
      <c r="SQ519" s="160"/>
      <c r="SR519" s="160"/>
      <c r="SS519" s="160"/>
      <c r="ST519" s="160"/>
      <c r="SU519" s="160"/>
      <c r="SV519" s="160"/>
      <c r="SW519" s="160"/>
      <c r="SX519" s="160"/>
      <c r="SY519" s="160"/>
      <c r="SZ519" s="160"/>
      <c r="TA519" s="160"/>
      <c r="TB519" s="160"/>
      <c r="TC519" s="160"/>
      <c r="TD519" s="160"/>
      <c r="TE519" s="160"/>
      <c r="TF519" s="160"/>
    </row>
    <row r="520" spans="1:526">
      <c r="A520" s="160"/>
      <c r="B520" s="160"/>
      <c r="C520" s="160"/>
      <c r="D520" s="160"/>
      <c r="E520" s="160"/>
      <c r="F520" s="160"/>
      <c r="G520" s="160"/>
      <c r="H520" s="160"/>
      <c r="I520" s="160"/>
      <c r="J520" s="160"/>
      <c r="K520" s="160"/>
      <c r="L520" s="160"/>
      <c r="M520" s="160"/>
      <c r="N520" s="160"/>
      <c r="O520" s="160"/>
      <c r="P520" s="160"/>
      <c r="Q520" s="160"/>
      <c r="R520" s="160"/>
      <c r="S520" s="160"/>
      <c r="T520" s="160"/>
      <c r="U520" s="160"/>
      <c r="V520" s="160"/>
      <c r="W520" s="160"/>
      <c r="X520" s="160"/>
      <c r="Y520" s="160"/>
      <c r="Z520" s="160"/>
      <c r="AA520" s="160"/>
      <c r="AB520" s="160"/>
      <c r="AC520" s="160"/>
      <c r="AD520" s="160"/>
      <c r="AE520" s="160"/>
      <c r="AF520" s="160"/>
      <c r="AG520" s="160"/>
      <c r="AH520" s="160"/>
      <c r="AI520" s="160"/>
      <c r="AJ520" s="160"/>
      <c r="AK520" s="160"/>
      <c r="AL520" s="160"/>
      <c r="AM520" s="160"/>
      <c r="AN520" s="160"/>
      <c r="AO520" s="160"/>
      <c r="AP520" s="160"/>
      <c r="AQ520" s="160"/>
      <c r="AR520" s="160"/>
      <c r="AS520" s="160"/>
      <c r="AT520" s="160"/>
      <c r="AU520" s="160"/>
      <c r="AV520" s="160"/>
      <c r="AW520" s="160"/>
      <c r="AX520" s="160"/>
      <c r="AY520" s="160"/>
      <c r="AZ520" s="160"/>
      <c r="BA520" s="160"/>
      <c r="BB520" s="160"/>
      <c r="BC520" s="160"/>
      <c r="BD520" s="160"/>
      <c r="BE520" s="160"/>
      <c r="BF520" s="160"/>
      <c r="BG520" s="160"/>
      <c r="BH520" s="160"/>
      <c r="BI520" s="160"/>
      <c r="BJ520" s="160"/>
      <c r="BK520" s="160"/>
      <c r="BL520" s="160"/>
      <c r="BM520" s="160"/>
      <c r="BN520" s="160"/>
      <c r="BO520" s="160"/>
      <c r="BP520" s="160"/>
      <c r="BQ520" s="160"/>
      <c r="BR520" s="160"/>
      <c r="BS520" s="160"/>
      <c r="BT520" s="160"/>
      <c r="BU520" s="160"/>
      <c r="BV520" s="160"/>
      <c r="BW520" s="160"/>
      <c r="BX520" s="160"/>
      <c r="BY520" s="160"/>
      <c r="BZ520" s="160"/>
      <c r="CA520" s="160"/>
      <c r="CB520" s="160"/>
      <c r="CC520" s="160"/>
      <c r="CD520" s="160"/>
      <c r="CE520" s="160"/>
      <c r="CF520" s="160"/>
      <c r="CG520" s="160"/>
      <c r="CH520" s="160"/>
      <c r="CI520" s="160"/>
      <c r="CJ520" s="160"/>
      <c r="CK520" s="160"/>
      <c r="CL520" s="160"/>
      <c r="CM520" s="160"/>
      <c r="CN520" s="160"/>
      <c r="CO520" s="160"/>
      <c r="CP520" s="160"/>
      <c r="CQ520" s="160"/>
      <c r="CR520" s="160"/>
      <c r="CS520" s="160"/>
      <c r="CT520" s="160"/>
      <c r="CU520" s="160"/>
      <c r="CV520" s="160"/>
      <c r="CW520" s="160"/>
      <c r="CX520" s="160"/>
      <c r="CY520" s="160"/>
      <c r="CZ520" s="160"/>
      <c r="DA520" s="160"/>
      <c r="DB520" s="160"/>
      <c r="DC520" s="160"/>
      <c r="DD520" s="160"/>
      <c r="DE520" s="160"/>
      <c r="DF520" s="160"/>
      <c r="DG520" s="160"/>
      <c r="DH520" s="160"/>
      <c r="DI520" s="160"/>
      <c r="DJ520" s="160"/>
      <c r="DK520" s="160"/>
      <c r="DL520" s="160"/>
      <c r="DM520" s="160"/>
      <c r="DN520" s="160"/>
      <c r="DO520" s="160"/>
      <c r="DP520" s="160"/>
      <c r="DQ520" s="160"/>
      <c r="DR520" s="160"/>
      <c r="DS520" s="160"/>
      <c r="DT520" s="160"/>
      <c r="DU520" s="160"/>
      <c r="DV520" s="160"/>
      <c r="DW520" s="160"/>
      <c r="DX520" s="160"/>
      <c r="DY520" s="160"/>
      <c r="DZ520" s="160"/>
      <c r="EA520" s="160"/>
      <c r="EB520" s="160"/>
      <c r="EC520" s="160"/>
      <c r="ED520" s="160"/>
      <c r="EE520" s="160"/>
      <c r="EF520" s="160"/>
      <c r="EG520" s="160"/>
      <c r="EH520" s="160"/>
      <c r="EI520" s="160"/>
      <c r="EJ520" s="160"/>
      <c r="EK520" s="160"/>
      <c r="EL520" s="160"/>
      <c r="EM520" s="160"/>
      <c r="EN520" s="160"/>
      <c r="EO520" s="160"/>
      <c r="EP520" s="160"/>
      <c r="EQ520" s="160"/>
      <c r="ER520" s="160"/>
      <c r="ES520" s="160"/>
      <c r="ET520" s="160"/>
      <c r="EU520" s="160"/>
      <c r="EV520" s="160"/>
      <c r="EW520" s="160"/>
      <c r="EX520" s="160"/>
      <c r="EY520" s="160"/>
      <c r="EZ520" s="160"/>
      <c r="FA520" s="160"/>
      <c r="FB520" s="160"/>
      <c r="FC520" s="160"/>
      <c r="FD520" s="160"/>
      <c r="FE520" s="160"/>
      <c r="FF520" s="160"/>
      <c r="FG520" s="160"/>
      <c r="FH520" s="160"/>
      <c r="FI520" s="160"/>
      <c r="FJ520" s="160"/>
      <c r="FK520" s="160"/>
      <c r="FL520" s="160"/>
      <c r="FM520" s="160"/>
      <c r="FN520" s="160"/>
      <c r="FO520" s="160"/>
      <c r="FP520" s="160"/>
      <c r="FQ520" s="160"/>
      <c r="FR520" s="160"/>
      <c r="FS520" s="160"/>
      <c r="FT520" s="160"/>
      <c r="FU520" s="160"/>
      <c r="FV520" s="160"/>
      <c r="FW520" s="160"/>
      <c r="FX520" s="160"/>
      <c r="FY520" s="160"/>
      <c r="FZ520" s="160"/>
      <c r="GA520" s="160"/>
      <c r="GB520" s="160"/>
      <c r="GC520" s="160"/>
      <c r="GD520" s="160"/>
      <c r="GE520" s="160"/>
      <c r="GF520" s="160"/>
      <c r="GG520" s="160"/>
      <c r="GH520" s="160"/>
      <c r="GI520" s="160"/>
      <c r="GJ520" s="160"/>
      <c r="GK520" s="160"/>
      <c r="GL520" s="160"/>
      <c r="GM520" s="160"/>
      <c r="GN520" s="160"/>
      <c r="GO520" s="160"/>
      <c r="GP520" s="160"/>
      <c r="GQ520" s="160"/>
      <c r="GR520" s="160"/>
      <c r="GS520" s="160"/>
      <c r="GT520" s="160"/>
      <c r="GU520" s="160"/>
      <c r="GV520" s="160"/>
      <c r="GW520" s="160"/>
      <c r="GX520" s="160"/>
      <c r="GY520" s="160"/>
      <c r="GZ520" s="160"/>
      <c r="HA520" s="160"/>
      <c r="HB520" s="160"/>
      <c r="HC520" s="160"/>
      <c r="HD520" s="160"/>
      <c r="HE520" s="160"/>
      <c r="HF520" s="160"/>
      <c r="HG520" s="160"/>
      <c r="HH520" s="160"/>
      <c r="HI520" s="160"/>
      <c r="HJ520" s="160"/>
      <c r="HK520" s="160"/>
      <c r="HL520" s="160"/>
      <c r="HM520" s="160"/>
      <c r="HN520" s="160"/>
      <c r="HO520" s="160"/>
      <c r="HP520" s="160"/>
      <c r="HQ520" s="160"/>
      <c r="HR520" s="160"/>
      <c r="HS520" s="160"/>
      <c r="HT520" s="160"/>
      <c r="HU520" s="160"/>
      <c r="HV520" s="160"/>
      <c r="HW520" s="160"/>
      <c r="HX520" s="160"/>
      <c r="HY520" s="160"/>
      <c r="HZ520" s="160"/>
      <c r="IA520" s="160"/>
      <c r="IB520" s="160"/>
      <c r="IC520" s="160"/>
      <c r="ID520" s="160"/>
      <c r="IE520" s="160"/>
      <c r="IF520" s="160"/>
      <c r="IG520" s="160"/>
      <c r="IH520" s="160"/>
      <c r="II520" s="160"/>
      <c r="IJ520" s="160"/>
      <c r="IK520" s="160"/>
      <c r="IL520" s="160"/>
      <c r="IM520" s="160"/>
      <c r="IN520" s="160"/>
      <c r="IO520" s="160"/>
      <c r="IP520" s="160"/>
      <c r="IQ520" s="160"/>
      <c r="IR520" s="160"/>
      <c r="IS520" s="160"/>
      <c r="IT520" s="160"/>
      <c r="IU520" s="160"/>
      <c r="IV520" s="160"/>
      <c r="IW520" s="160"/>
      <c r="IX520" s="160"/>
      <c r="IY520" s="160"/>
      <c r="IZ520" s="160"/>
      <c r="JA520" s="160"/>
      <c r="JB520" s="160"/>
      <c r="JC520" s="160"/>
      <c r="JD520" s="160"/>
      <c r="JE520" s="160"/>
      <c r="JF520" s="160"/>
      <c r="JG520" s="160"/>
      <c r="JH520" s="160"/>
      <c r="JI520" s="160"/>
      <c r="JJ520" s="160"/>
      <c r="JK520" s="160"/>
      <c r="JL520" s="160"/>
      <c r="JM520" s="160"/>
      <c r="JN520" s="160"/>
      <c r="JO520" s="160"/>
      <c r="JP520" s="160"/>
      <c r="JQ520" s="160"/>
      <c r="JR520" s="160"/>
      <c r="JS520" s="160"/>
      <c r="JT520" s="160"/>
      <c r="JU520" s="160"/>
      <c r="JV520" s="160"/>
      <c r="JW520" s="160"/>
      <c r="JX520" s="160"/>
      <c r="JY520" s="160"/>
      <c r="JZ520" s="160"/>
      <c r="KA520" s="160"/>
      <c r="KB520" s="160"/>
      <c r="KC520" s="160"/>
      <c r="KD520" s="160"/>
      <c r="KE520" s="160"/>
      <c r="KF520" s="160"/>
      <c r="KG520" s="160"/>
      <c r="KH520" s="160"/>
      <c r="KI520" s="160"/>
      <c r="KJ520" s="160"/>
      <c r="KK520" s="160"/>
      <c r="KL520" s="160"/>
      <c r="KM520" s="160"/>
      <c r="KN520" s="160"/>
      <c r="KO520" s="160"/>
      <c r="KP520" s="160"/>
      <c r="KQ520" s="160"/>
      <c r="KR520" s="160"/>
      <c r="KS520" s="160"/>
      <c r="KT520" s="160"/>
      <c r="KU520" s="160"/>
      <c r="KV520" s="160"/>
      <c r="KW520" s="160"/>
      <c r="KX520" s="160"/>
      <c r="KY520" s="160"/>
      <c r="KZ520" s="160"/>
      <c r="LA520" s="160"/>
      <c r="LB520" s="160"/>
      <c r="LC520" s="160"/>
      <c r="LD520" s="160"/>
      <c r="LE520" s="160"/>
      <c r="LF520" s="160"/>
      <c r="LG520" s="160"/>
      <c r="LH520" s="160"/>
      <c r="LI520" s="160"/>
      <c r="LJ520" s="160"/>
      <c r="LK520" s="160"/>
      <c r="LL520" s="160"/>
      <c r="LM520" s="160"/>
      <c r="LN520" s="160"/>
      <c r="LO520" s="160"/>
      <c r="LP520" s="160"/>
      <c r="LQ520" s="160"/>
      <c r="LR520" s="160"/>
      <c r="LS520" s="160"/>
      <c r="LT520" s="160"/>
      <c r="LU520" s="160"/>
      <c r="LV520" s="160"/>
      <c r="LW520" s="160"/>
      <c r="LX520" s="160"/>
      <c r="LY520" s="160"/>
      <c r="LZ520" s="160"/>
      <c r="MA520" s="160"/>
      <c r="MB520" s="160"/>
      <c r="MC520" s="160"/>
      <c r="MD520" s="160"/>
      <c r="ME520" s="160"/>
      <c r="MF520" s="160"/>
      <c r="MG520" s="160"/>
      <c r="MH520" s="160"/>
      <c r="MI520" s="160"/>
      <c r="MJ520" s="160"/>
      <c r="MK520" s="160"/>
      <c r="ML520" s="160"/>
      <c r="MM520" s="160"/>
      <c r="MN520" s="160"/>
      <c r="MO520" s="160"/>
      <c r="MP520" s="160"/>
      <c r="MQ520" s="160"/>
      <c r="MR520" s="160"/>
      <c r="MS520" s="160"/>
      <c r="MT520" s="160"/>
      <c r="MU520" s="160"/>
      <c r="MV520" s="160"/>
      <c r="MW520" s="160"/>
      <c r="MX520" s="160"/>
      <c r="MY520" s="160"/>
      <c r="MZ520" s="160"/>
      <c r="NA520" s="160"/>
      <c r="NB520" s="160"/>
      <c r="NC520" s="160"/>
      <c r="ND520" s="160"/>
      <c r="NE520" s="160"/>
      <c r="NF520" s="160"/>
      <c r="NG520" s="160"/>
      <c r="NH520" s="160"/>
      <c r="NI520" s="160"/>
      <c r="NJ520" s="160"/>
      <c r="NK520" s="160"/>
      <c r="NL520" s="160"/>
      <c r="NM520" s="160"/>
      <c r="NN520" s="160"/>
      <c r="NO520" s="160"/>
      <c r="NP520" s="160"/>
      <c r="NQ520" s="160"/>
      <c r="NR520" s="160"/>
      <c r="NS520" s="160"/>
      <c r="NT520" s="160"/>
      <c r="NU520" s="160"/>
      <c r="NV520" s="160"/>
      <c r="NW520" s="160"/>
      <c r="NX520" s="160"/>
      <c r="NY520" s="160"/>
      <c r="NZ520" s="160"/>
      <c r="OA520" s="160"/>
      <c r="OB520" s="160"/>
      <c r="OC520" s="160"/>
      <c r="OD520" s="160"/>
      <c r="OE520" s="160"/>
      <c r="OF520" s="160"/>
      <c r="OG520" s="160"/>
      <c r="OH520" s="160"/>
      <c r="OI520" s="160"/>
      <c r="OJ520" s="160"/>
      <c r="OK520" s="160"/>
      <c r="OL520" s="160"/>
      <c r="OM520" s="160"/>
      <c r="ON520" s="160"/>
      <c r="OO520" s="160"/>
      <c r="OP520" s="160"/>
      <c r="OQ520" s="160"/>
      <c r="OR520" s="160"/>
      <c r="OS520" s="160"/>
      <c r="OT520" s="160"/>
      <c r="OU520" s="160"/>
      <c r="OV520" s="160"/>
      <c r="OW520" s="160"/>
      <c r="OX520" s="160"/>
      <c r="OY520" s="160"/>
      <c r="OZ520" s="160"/>
      <c r="PA520" s="160"/>
      <c r="PB520" s="160"/>
      <c r="PC520" s="160"/>
      <c r="PD520" s="160"/>
      <c r="PE520" s="160"/>
      <c r="PF520" s="160"/>
      <c r="PG520" s="160"/>
      <c r="PH520" s="160"/>
      <c r="PI520" s="160"/>
      <c r="PJ520" s="160"/>
      <c r="PK520" s="160"/>
      <c r="PL520" s="160"/>
      <c r="PM520" s="160"/>
      <c r="PN520" s="160"/>
      <c r="PO520" s="160"/>
      <c r="PP520" s="160"/>
      <c r="PQ520" s="160"/>
      <c r="PR520" s="160"/>
      <c r="PS520" s="160"/>
      <c r="PT520" s="160"/>
      <c r="PU520" s="160"/>
      <c r="PV520" s="160"/>
      <c r="PW520" s="160"/>
      <c r="PX520" s="160"/>
      <c r="PY520" s="160"/>
      <c r="PZ520" s="160"/>
      <c r="QA520" s="160"/>
      <c r="QB520" s="160"/>
      <c r="QC520" s="160"/>
      <c r="QD520" s="160"/>
      <c r="QE520" s="160"/>
      <c r="QF520" s="160"/>
      <c r="QG520" s="160"/>
      <c r="QH520" s="160"/>
      <c r="QI520" s="160"/>
      <c r="QJ520" s="160"/>
      <c r="QK520" s="160"/>
      <c r="QL520" s="160"/>
      <c r="QM520" s="160"/>
      <c r="QN520" s="160"/>
      <c r="QO520" s="160"/>
      <c r="QP520" s="160"/>
      <c r="QQ520" s="160"/>
      <c r="QR520" s="160"/>
      <c r="QS520" s="160"/>
      <c r="QT520" s="160"/>
      <c r="QU520" s="160"/>
      <c r="QV520" s="160"/>
      <c r="QW520" s="160"/>
      <c r="QX520" s="160"/>
      <c r="QY520" s="160"/>
      <c r="QZ520" s="160"/>
      <c r="RA520" s="160"/>
      <c r="RB520" s="160"/>
      <c r="RC520" s="160"/>
      <c r="RD520" s="160"/>
      <c r="RE520" s="160"/>
      <c r="RF520" s="160"/>
      <c r="RG520" s="160"/>
      <c r="RH520" s="160"/>
      <c r="RI520" s="160"/>
      <c r="RJ520" s="160"/>
      <c r="RK520" s="160"/>
      <c r="RL520" s="160"/>
      <c r="RM520" s="160"/>
      <c r="RN520" s="160"/>
      <c r="RO520" s="160"/>
      <c r="RP520" s="160"/>
      <c r="RQ520" s="160"/>
      <c r="RR520" s="160"/>
      <c r="RS520" s="160"/>
      <c r="RT520" s="160"/>
      <c r="RU520" s="160"/>
      <c r="RV520" s="160"/>
      <c r="RW520" s="160"/>
      <c r="RX520" s="160"/>
      <c r="RY520" s="160"/>
      <c r="RZ520" s="160"/>
      <c r="SA520" s="160"/>
      <c r="SB520" s="160"/>
      <c r="SC520" s="160"/>
      <c r="SD520" s="160"/>
      <c r="SE520" s="160"/>
      <c r="SF520" s="160"/>
      <c r="SG520" s="160"/>
      <c r="SH520" s="160"/>
      <c r="SI520" s="160"/>
      <c r="SJ520" s="160"/>
      <c r="SK520" s="160"/>
      <c r="SL520" s="160"/>
      <c r="SM520" s="160"/>
      <c r="SN520" s="160"/>
      <c r="SO520" s="160"/>
      <c r="SP520" s="160"/>
      <c r="SQ520" s="160"/>
      <c r="SR520" s="160"/>
      <c r="SS520" s="160"/>
      <c r="ST520" s="160"/>
      <c r="SU520" s="160"/>
      <c r="SV520" s="160"/>
      <c r="SW520" s="160"/>
      <c r="SX520" s="160"/>
      <c r="SY520" s="160"/>
      <c r="SZ520" s="160"/>
      <c r="TA520" s="160"/>
      <c r="TB520" s="160"/>
      <c r="TC520" s="160"/>
      <c r="TD520" s="160"/>
      <c r="TE520" s="160"/>
      <c r="TF520" s="160"/>
    </row>
    <row r="521" spans="1:526">
      <c r="A521" s="160"/>
      <c r="B521" s="160"/>
      <c r="C521" s="160"/>
      <c r="D521" s="160"/>
      <c r="E521" s="160"/>
      <c r="F521" s="160"/>
      <c r="G521" s="160"/>
      <c r="H521" s="160"/>
      <c r="I521" s="160"/>
      <c r="J521" s="160"/>
      <c r="K521" s="160"/>
      <c r="L521" s="160"/>
      <c r="M521" s="160"/>
      <c r="N521" s="160"/>
      <c r="O521" s="160"/>
      <c r="P521" s="160"/>
      <c r="Q521" s="160"/>
      <c r="R521" s="160"/>
      <c r="S521" s="160"/>
      <c r="T521" s="160"/>
      <c r="U521" s="160"/>
      <c r="V521" s="160"/>
      <c r="W521" s="160"/>
      <c r="X521" s="160"/>
      <c r="Y521" s="160"/>
      <c r="Z521" s="160"/>
      <c r="AA521" s="160"/>
      <c r="AB521" s="160"/>
      <c r="AC521" s="160"/>
      <c r="AD521" s="160"/>
      <c r="AE521" s="160"/>
      <c r="AF521" s="160"/>
      <c r="AG521" s="160"/>
      <c r="AH521" s="160"/>
      <c r="AI521" s="160"/>
      <c r="AJ521" s="160"/>
      <c r="AK521" s="160"/>
      <c r="AL521" s="160"/>
      <c r="AM521" s="160"/>
      <c r="AN521" s="160"/>
      <c r="AO521" s="160"/>
      <c r="AP521" s="160"/>
      <c r="AQ521" s="160"/>
      <c r="AR521" s="160"/>
      <c r="AS521" s="160"/>
      <c r="AT521" s="160"/>
      <c r="AU521" s="160"/>
      <c r="AV521" s="160"/>
      <c r="AW521" s="160"/>
      <c r="AX521" s="160"/>
      <c r="AY521" s="160"/>
      <c r="AZ521" s="160"/>
      <c r="BA521" s="160"/>
      <c r="BB521" s="160"/>
      <c r="BC521" s="160"/>
      <c r="BD521" s="160"/>
      <c r="BE521" s="160"/>
      <c r="BF521" s="160"/>
      <c r="BG521" s="160"/>
      <c r="BH521" s="160"/>
      <c r="BI521" s="160"/>
      <c r="BJ521" s="160"/>
      <c r="BK521" s="160"/>
      <c r="BL521" s="160"/>
      <c r="BM521" s="160"/>
      <c r="BN521" s="160"/>
      <c r="BO521" s="160"/>
      <c r="BP521" s="160"/>
      <c r="BQ521" s="160"/>
      <c r="BR521" s="160"/>
      <c r="BS521" s="160"/>
      <c r="BT521" s="160"/>
      <c r="BU521" s="160"/>
      <c r="BV521" s="160"/>
      <c r="BW521" s="160"/>
      <c r="BX521" s="160"/>
      <c r="BY521" s="160"/>
      <c r="BZ521" s="160"/>
      <c r="CA521" s="160"/>
      <c r="CB521" s="160"/>
      <c r="CC521" s="160"/>
      <c r="CD521" s="160"/>
      <c r="CE521" s="160"/>
      <c r="CF521" s="160"/>
      <c r="CG521" s="160"/>
      <c r="CH521" s="160"/>
      <c r="CI521" s="160"/>
      <c r="CJ521" s="160"/>
      <c r="CK521" s="160"/>
      <c r="CL521" s="160"/>
      <c r="CM521" s="160"/>
      <c r="CN521" s="160"/>
      <c r="CO521" s="160"/>
      <c r="CP521" s="160"/>
      <c r="CQ521" s="160"/>
      <c r="CR521" s="160"/>
      <c r="CS521" s="160"/>
      <c r="CT521" s="160"/>
      <c r="CU521" s="160"/>
      <c r="CV521" s="160"/>
      <c r="CW521" s="160"/>
      <c r="CX521" s="160"/>
      <c r="CY521" s="160"/>
      <c r="CZ521" s="160"/>
      <c r="DA521" s="160"/>
      <c r="DB521" s="160"/>
      <c r="DC521" s="160"/>
      <c r="DD521" s="160"/>
      <c r="DE521" s="160"/>
      <c r="DF521" s="160"/>
      <c r="DG521" s="160"/>
      <c r="DH521" s="160"/>
      <c r="DI521" s="160"/>
      <c r="DJ521" s="160"/>
      <c r="DK521" s="160"/>
      <c r="DL521" s="160"/>
      <c r="DM521" s="160"/>
      <c r="DN521" s="160"/>
      <c r="DO521" s="160"/>
      <c r="DP521" s="160"/>
      <c r="DQ521" s="160"/>
      <c r="DR521" s="160"/>
      <c r="DS521" s="160"/>
      <c r="DT521" s="160"/>
      <c r="DU521" s="160"/>
      <c r="DV521" s="160"/>
      <c r="DW521" s="160"/>
      <c r="DX521" s="160"/>
      <c r="DY521" s="160"/>
      <c r="DZ521" s="160"/>
      <c r="EA521" s="160"/>
      <c r="EB521" s="160"/>
      <c r="EC521" s="160"/>
      <c r="ED521" s="160"/>
      <c r="EE521" s="160"/>
      <c r="EF521" s="160"/>
      <c r="EG521" s="160"/>
      <c r="EH521" s="160"/>
      <c r="EI521" s="160"/>
      <c r="EJ521" s="160"/>
      <c r="EK521" s="160"/>
      <c r="EL521" s="160"/>
      <c r="EM521" s="160"/>
      <c r="EN521" s="160"/>
      <c r="EO521" s="160"/>
      <c r="EP521" s="160"/>
      <c r="EQ521" s="160"/>
      <c r="ER521" s="160"/>
      <c r="ES521" s="160"/>
      <c r="ET521" s="160"/>
      <c r="EU521" s="160"/>
      <c r="EV521" s="160"/>
      <c r="EW521" s="160"/>
      <c r="EX521" s="160"/>
      <c r="EY521" s="160"/>
      <c r="EZ521" s="160"/>
      <c r="FA521" s="160"/>
      <c r="FB521" s="160"/>
      <c r="FC521" s="160"/>
      <c r="FD521" s="160"/>
      <c r="FE521" s="160"/>
      <c r="FF521" s="160"/>
      <c r="FG521" s="160"/>
      <c r="FH521" s="160"/>
      <c r="FI521" s="160"/>
      <c r="FJ521" s="160"/>
      <c r="FK521" s="160"/>
      <c r="FL521" s="160"/>
      <c r="FM521" s="160"/>
      <c r="FN521" s="160"/>
      <c r="FO521" s="160"/>
      <c r="FP521" s="160"/>
      <c r="FQ521" s="160"/>
      <c r="FR521" s="160"/>
      <c r="FS521" s="160"/>
      <c r="FT521" s="160"/>
      <c r="FU521" s="160"/>
      <c r="FV521" s="160"/>
      <c r="FW521" s="160"/>
      <c r="FX521" s="160"/>
      <c r="FY521" s="160"/>
      <c r="FZ521" s="160"/>
      <c r="GA521" s="160"/>
      <c r="GB521" s="160"/>
      <c r="GC521" s="160"/>
      <c r="GD521" s="160"/>
      <c r="GE521" s="160"/>
      <c r="GF521" s="160"/>
      <c r="GG521" s="160"/>
      <c r="GH521" s="160"/>
      <c r="GI521" s="160"/>
      <c r="GJ521" s="160"/>
      <c r="GK521" s="160"/>
      <c r="GL521" s="160"/>
      <c r="GM521" s="160"/>
      <c r="GN521" s="160"/>
      <c r="GO521" s="160"/>
      <c r="GP521" s="160"/>
      <c r="GQ521" s="160"/>
      <c r="GR521" s="160"/>
      <c r="GS521" s="160"/>
      <c r="GT521" s="160"/>
      <c r="GU521" s="160"/>
      <c r="GV521" s="160"/>
      <c r="GW521" s="160"/>
      <c r="GX521" s="160"/>
      <c r="GY521" s="160"/>
      <c r="GZ521" s="160"/>
      <c r="HA521" s="160"/>
      <c r="HB521" s="160"/>
      <c r="HC521" s="160"/>
      <c r="HD521" s="160"/>
      <c r="HE521" s="160"/>
      <c r="HF521" s="160"/>
      <c r="HG521" s="160"/>
      <c r="HH521" s="160"/>
      <c r="HI521" s="160"/>
      <c r="HJ521" s="160"/>
      <c r="HK521" s="160"/>
      <c r="HL521" s="160"/>
      <c r="HM521" s="160"/>
      <c r="HN521" s="160"/>
      <c r="HO521" s="160"/>
      <c r="HP521" s="160"/>
      <c r="HQ521" s="160"/>
      <c r="HR521" s="160"/>
      <c r="HS521" s="160"/>
      <c r="HT521" s="160"/>
      <c r="HU521" s="160"/>
      <c r="HV521" s="160"/>
      <c r="HW521" s="160"/>
      <c r="HX521" s="160"/>
      <c r="HY521" s="160"/>
      <c r="HZ521" s="160"/>
      <c r="IA521" s="160"/>
      <c r="IB521" s="160"/>
      <c r="IC521" s="160"/>
      <c r="ID521" s="160"/>
      <c r="IE521" s="160"/>
      <c r="IF521" s="160"/>
      <c r="IG521" s="160"/>
      <c r="IH521" s="160"/>
      <c r="II521" s="160"/>
      <c r="IJ521" s="160"/>
      <c r="IK521" s="160"/>
      <c r="IL521" s="160"/>
      <c r="IM521" s="160"/>
      <c r="IN521" s="160"/>
      <c r="IO521" s="160"/>
      <c r="IP521" s="160"/>
      <c r="IQ521" s="160"/>
      <c r="IR521" s="160"/>
      <c r="IS521" s="160"/>
      <c r="IT521" s="160"/>
      <c r="IU521" s="160"/>
      <c r="IV521" s="160"/>
      <c r="IW521" s="160"/>
      <c r="IX521" s="160"/>
      <c r="IY521" s="160"/>
      <c r="IZ521" s="160"/>
      <c r="JA521" s="160"/>
      <c r="JB521" s="160"/>
      <c r="JC521" s="160"/>
      <c r="JD521" s="160"/>
      <c r="JE521" s="160"/>
      <c r="JF521" s="160"/>
      <c r="JG521" s="160"/>
      <c r="JH521" s="160"/>
      <c r="JI521" s="160"/>
      <c r="JJ521" s="160"/>
      <c r="JK521" s="160"/>
      <c r="JL521" s="160"/>
      <c r="JM521" s="160"/>
      <c r="JN521" s="160"/>
      <c r="JO521" s="160"/>
      <c r="JP521" s="160"/>
      <c r="JQ521" s="160"/>
      <c r="JR521" s="160"/>
      <c r="JS521" s="160"/>
      <c r="JT521" s="160"/>
      <c r="JU521" s="160"/>
      <c r="JV521" s="160"/>
      <c r="JW521" s="160"/>
      <c r="JX521" s="160"/>
      <c r="JY521" s="160"/>
      <c r="JZ521" s="160"/>
      <c r="KA521" s="160"/>
      <c r="KB521" s="160"/>
      <c r="KC521" s="160"/>
      <c r="KD521" s="160"/>
      <c r="KE521" s="160"/>
      <c r="KF521" s="160"/>
      <c r="KG521" s="160"/>
      <c r="KH521" s="160"/>
      <c r="KI521" s="160"/>
      <c r="KJ521" s="160"/>
      <c r="KK521" s="160"/>
      <c r="KL521" s="160"/>
      <c r="KM521" s="160"/>
      <c r="KN521" s="160"/>
      <c r="KO521" s="160"/>
      <c r="KP521" s="160"/>
      <c r="KQ521" s="160"/>
      <c r="KR521" s="160"/>
      <c r="KS521" s="160"/>
      <c r="KT521" s="160"/>
      <c r="KU521" s="160"/>
      <c r="KV521" s="160"/>
      <c r="KW521" s="160"/>
      <c r="KX521" s="160"/>
      <c r="KY521" s="160"/>
      <c r="KZ521" s="160"/>
      <c r="LA521" s="160"/>
      <c r="LB521" s="160"/>
      <c r="LC521" s="160"/>
      <c r="LD521" s="160"/>
      <c r="LE521" s="160"/>
      <c r="LF521" s="160"/>
      <c r="LG521" s="160"/>
      <c r="LH521" s="160"/>
      <c r="LI521" s="160"/>
      <c r="LJ521" s="160"/>
      <c r="LK521" s="160"/>
      <c r="LL521" s="160"/>
      <c r="LM521" s="160"/>
      <c r="LN521" s="160"/>
      <c r="LO521" s="160"/>
      <c r="LP521" s="160"/>
      <c r="LQ521" s="160"/>
      <c r="LR521" s="160"/>
      <c r="LS521" s="160"/>
      <c r="LT521" s="160"/>
      <c r="LU521" s="160"/>
      <c r="LV521" s="160"/>
      <c r="LW521" s="160"/>
      <c r="LX521" s="160"/>
      <c r="LY521" s="160"/>
      <c r="LZ521" s="160"/>
      <c r="MA521" s="160"/>
      <c r="MB521" s="160"/>
      <c r="MC521" s="160"/>
      <c r="MD521" s="160"/>
      <c r="ME521" s="160"/>
      <c r="MF521" s="160"/>
      <c r="MG521" s="160"/>
      <c r="MH521" s="160"/>
      <c r="MI521" s="160"/>
      <c r="MJ521" s="160"/>
      <c r="MK521" s="160"/>
      <c r="ML521" s="160"/>
      <c r="MM521" s="160"/>
      <c r="MN521" s="160"/>
      <c r="MO521" s="160"/>
      <c r="MP521" s="160"/>
      <c r="MQ521" s="160"/>
      <c r="MR521" s="160"/>
      <c r="MS521" s="160"/>
      <c r="MT521" s="160"/>
      <c r="MU521" s="160"/>
      <c r="MV521" s="160"/>
      <c r="MW521" s="160"/>
      <c r="MX521" s="160"/>
      <c r="MY521" s="160"/>
      <c r="MZ521" s="160"/>
      <c r="NA521" s="160"/>
      <c r="NB521" s="160"/>
      <c r="NC521" s="160"/>
      <c r="ND521" s="160"/>
      <c r="NE521" s="160"/>
      <c r="NF521" s="160"/>
      <c r="NG521" s="160"/>
      <c r="NH521" s="160"/>
      <c r="NI521" s="160"/>
      <c r="NJ521" s="160"/>
      <c r="NK521" s="160"/>
      <c r="NL521" s="160"/>
      <c r="NM521" s="160"/>
      <c r="NN521" s="160"/>
      <c r="NO521" s="160"/>
      <c r="NP521" s="160"/>
      <c r="NQ521" s="160"/>
      <c r="NR521" s="160"/>
      <c r="NS521" s="160"/>
      <c r="NT521" s="160"/>
      <c r="NU521" s="160"/>
      <c r="NV521" s="160"/>
      <c r="NW521" s="160"/>
      <c r="NX521" s="160"/>
      <c r="NY521" s="160"/>
      <c r="NZ521" s="160"/>
      <c r="OA521" s="160"/>
      <c r="OB521" s="160"/>
      <c r="OC521" s="160"/>
      <c r="OD521" s="160"/>
      <c r="OE521" s="160"/>
      <c r="OF521" s="160"/>
      <c r="OG521" s="160"/>
      <c r="OH521" s="160"/>
      <c r="OI521" s="160"/>
      <c r="OJ521" s="160"/>
      <c r="OK521" s="160"/>
      <c r="OL521" s="160"/>
      <c r="OM521" s="160"/>
      <c r="ON521" s="160"/>
      <c r="OO521" s="160"/>
      <c r="OP521" s="160"/>
      <c r="OQ521" s="160"/>
      <c r="OR521" s="160"/>
      <c r="OS521" s="160"/>
      <c r="OT521" s="160"/>
      <c r="OU521" s="160"/>
      <c r="OV521" s="160"/>
      <c r="OW521" s="160"/>
      <c r="OX521" s="160"/>
      <c r="OY521" s="160"/>
      <c r="OZ521" s="160"/>
      <c r="PA521" s="160"/>
      <c r="PB521" s="160"/>
      <c r="PC521" s="160"/>
      <c r="PD521" s="160"/>
      <c r="PE521" s="160"/>
      <c r="PF521" s="160"/>
      <c r="PG521" s="160"/>
      <c r="PH521" s="160"/>
      <c r="PI521" s="160"/>
      <c r="PJ521" s="160"/>
      <c r="PK521" s="160"/>
      <c r="PL521" s="160"/>
      <c r="PM521" s="160"/>
      <c r="PN521" s="160"/>
      <c r="PO521" s="160"/>
      <c r="PP521" s="160"/>
      <c r="PQ521" s="160"/>
      <c r="PR521" s="160"/>
      <c r="PS521" s="160"/>
      <c r="PT521" s="160"/>
      <c r="PU521" s="160"/>
      <c r="PV521" s="160"/>
      <c r="PW521" s="160"/>
      <c r="PX521" s="160"/>
      <c r="PY521" s="160"/>
      <c r="PZ521" s="160"/>
      <c r="QA521" s="160"/>
      <c r="QB521" s="160"/>
      <c r="QC521" s="160"/>
      <c r="QD521" s="160"/>
      <c r="QE521" s="160"/>
      <c r="QF521" s="160"/>
      <c r="QG521" s="160"/>
      <c r="QH521" s="160"/>
      <c r="QI521" s="160"/>
      <c r="QJ521" s="160"/>
      <c r="QK521" s="160"/>
      <c r="QL521" s="160"/>
      <c r="QM521" s="160"/>
      <c r="QN521" s="160"/>
      <c r="QO521" s="160"/>
      <c r="QP521" s="160"/>
      <c r="QQ521" s="160"/>
      <c r="QR521" s="160"/>
      <c r="QS521" s="160"/>
      <c r="QT521" s="160"/>
      <c r="QU521" s="160"/>
      <c r="QV521" s="160"/>
      <c r="QW521" s="160"/>
      <c r="QX521" s="160"/>
      <c r="QY521" s="160"/>
      <c r="QZ521" s="160"/>
      <c r="RA521" s="160"/>
      <c r="RB521" s="160"/>
      <c r="RC521" s="160"/>
      <c r="RD521" s="160"/>
      <c r="RE521" s="160"/>
      <c r="RF521" s="160"/>
      <c r="RG521" s="160"/>
      <c r="RH521" s="160"/>
      <c r="RI521" s="160"/>
      <c r="RJ521" s="160"/>
      <c r="RK521" s="160"/>
      <c r="RL521" s="160"/>
      <c r="RM521" s="160"/>
      <c r="RN521" s="160"/>
      <c r="RO521" s="160"/>
      <c r="RP521" s="160"/>
      <c r="RQ521" s="160"/>
      <c r="RR521" s="160"/>
      <c r="RS521" s="160"/>
      <c r="RT521" s="160"/>
      <c r="RU521" s="160"/>
      <c r="RV521" s="160"/>
      <c r="RW521" s="160"/>
      <c r="RX521" s="160"/>
      <c r="RY521" s="160"/>
      <c r="RZ521" s="160"/>
      <c r="SA521" s="160"/>
      <c r="SB521" s="160"/>
      <c r="SC521" s="160"/>
      <c r="SD521" s="160"/>
      <c r="SE521" s="160"/>
      <c r="SF521" s="160"/>
      <c r="SG521" s="160"/>
      <c r="SH521" s="160"/>
      <c r="SI521" s="160"/>
      <c r="SJ521" s="160"/>
      <c r="SK521" s="160"/>
      <c r="SL521" s="160"/>
      <c r="SM521" s="160"/>
      <c r="SN521" s="160"/>
      <c r="SO521" s="160"/>
      <c r="SP521" s="160"/>
      <c r="SQ521" s="160"/>
      <c r="SR521" s="160"/>
      <c r="SS521" s="160"/>
      <c r="ST521" s="160"/>
      <c r="SU521" s="160"/>
      <c r="SV521" s="160"/>
      <c r="SW521" s="160"/>
      <c r="SX521" s="160"/>
      <c r="SY521" s="160"/>
      <c r="SZ521" s="160"/>
      <c r="TA521" s="160"/>
      <c r="TB521" s="160"/>
      <c r="TC521" s="160"/>
      <c r="TD521" s="160"/>
      <c r="TE521" s="160"/>
      <c r="TF521" s="160"/>
    </row>
    <row r="522" spans="1:526">
      <c r="A522" s="160"/>
      <c r="B522" s="160"/>
      <c r="C522" s="160"/>
      <c r="D522" s="160"/>
      <c r="E522" s="160"/>
      <c r="F522" s="160"/>
      <c r="G522" s="160"/>
      <c r="H522" s="160"/>
      <c r="I522" s="160"/>
      <c r="J522" s="160"/>
      <c r="K522" s="160"/>
      <c r="L522" s="160"/>
      <c r="M522" s="160"/>
      <c r="N522" s="160"/>
      <c r="O522" s="160"/>
      <c r="P522" s="160"/>
      <c r="Q522" s="160"/>
      <c r="R522" s="160"/>
      <c r="S522" s="160"/>
      <c r="T522" s="160"/>
      <c r="U522" s="160"/>
      <c r="V522" s="160"/>
      <c r="W522" s="160"/>
      <c r="X522" s="160"/>
      <c r="Y522" s="160"/>
      <c r="Z522" s="160"/>
      <c r="AA522" s="160"/>
      <c r="AB522" s="160"/>
      <c r="AC522" s="160"/>
      <c r="AD522" s="160"/>
      <c r="AE522" s="160"/>
      <c r="AF522" s="160"/>
      <c r="AG522" s="160"/>
      <c r="AH522" s="160"/>
      <c r="AI522" s="160"/>
      <c r="AJ522" s="160"/>
      <c r="AK522" s="160"/>
      <c r="AL522" s="160"/>
      <c r="AM522" s="160"/>
      <c r="AN522" s="160"/>
      <c r="AO522" s="160"/>
      <c r="AP522" s="160"/>
      <c r="AQ522" s="160"/>
      <c r="AR522" s="160"/>
      <c r="AS522" s="160"/>
      <c r="AT522" s="160"/>
      <c r="AU522" s="160"/>
      <c r="AV522" s="160"/>
      <c r="AW522" s="160"/>
      <c r="AX522" s="160"/>
      <c r="AY522" s="160"/>
      <c r="AZ522" s="160"/>
      <c r="BA522" s="160"/>
      <c r="BB522" s="160"/>
      <c r="BC522" s="160"/>
      <c r="BD522" s="160"/>
      <c r="BE522" s="160"/>
      <c r="BF522" s="160"/>
      <c r="BG522" s="160"/>
      <c r="BH522" s="160"/>
      <c r="BI522" s="160"/>
      <c r="BJ522" s="160"/>
      <c r="BK522" s="160"/>
      <c r="BL522" s="160"/>
      <c r="BM522" s="160"/>
      <c r="BN522" s="160"/>
      <c r="BO522" s="160"/>
      <c r="BP522" s="160"/>
      <c r="BQ522" s="160"/>
      <c r="BR522" s="160"/>
      <c r="BS522" s="160"/>
      <c r="BT522" s="160"/>
      <c r="BU522" s="160"/>
      <c r="BV522" s="160"/>
      <c r="BW522" s="160"/>
      <c r="BX522" s="160"/>
      <c r="BY522" s="160"/>
      <c r="BZ522" s="160"/>
      <c r="CA522" s="160"/>
      <c r="CB522" s="160"/>
      <c r="CC522" s="160"/>
      <c r="CD522" s="160"/>
      <c r="CE522" s="160"/>
      <c r="CF522" s="160"/>
      <c r="CG522" s="160"/>
      <c r="CH522" s="160"/>
      <c r="CI522" s="160"/>
      <c r="CJ522" s="160"/>
      <c r="CK522" s="160"/>
      <c r="CL522" s="160"/>
      <c r="CM522" s="160"/>
      <c r="CN522" s="160"/>
      <c r="CO522" s="160"/>
      <c r="CP522" s="160"/>
      <c r="CQ522" s="160"/>
      <c r="CR522" s="160"/>
      <c r="CS522" s="160"/>
      <c r="CT522" s="160"/>
      <c r="CU522" s="160"/>
      <c r="CV522" s="160"/>
      <c r="CW522" s="160"/>
      <c r="CX522" s="160"/>
      <c r="CY522" s="160"/>
      <c r="CZ522" s="160"/>
      <c r="DA522" s="160"/>
      <c r="DB522" s="160"/>
      <c r="DC522" s="160"/>
      <c r="DD522" s="160"/>
      <c r="DE522" s="160"/>
      <c r="DF522" s="160"/>
      <c r="DG522" s="160"/>
      <c r="DH522" s="160"/>
      <c r="DI522" s="160"/>
      <c r="DJ522" s="160"/>
      <c r="DK522" s="160"/>
      <c r="DL522" s="160"/>
      <c r="DM522" s="160"/>
      <c r="DN522" s="160"/>
      <c r="DO522" s="160"/>
      <c r="DP522" s="160"/>
      <c r="DQ522" s="160"/>
      <c r="DR522" s="160"/>
      <c r="DS522" s="160"/>
      <c r="DT522" s="160"/>
      <c r="DU522" s="160"/>
      <c r="DV522" s="160"/>
      <c r="DW522" s="160"/>
      <c r="DX522" s="160"/>
      <c r="DY522" s="160"/>
      <c r="DZ522" s="160"/>
      <c r="EA522" s="160"/>
      <c r="EB522" s="160"/>
      <c r="EC522" s="160"/>
      <c r="ED522" s="160"/>
      <c r="EE522" s="160"/>
      <c r="EF522" s="160"/>
      <c r="EG522" s="160"/>
      <c r="EH522" s="160"/>
      <c r="EI522" s="160"/>
      <c r="EJ522" s="160"/>
      <c r="EK522" s="160"/>
      <c r="EL522" s="160"/>
      <c r="EM522" s="160"/>
      <c r="EN522" s="160"/>
      <c r="EO522" s="160"/>
      <c r="EP522" s="160"/>
      <c r="EQ522" s="160"/>
      <c r="ER522" s="160"/>
      <c r="ES522" s="160"/>
      <c r="ET522" s="160"/>
      <c r="EU522" s="160"/>
      <c r="EV522" s="160"/>
      <c r="EW522" s="160"/>
      <c r="EX522" s="160"/>
      <c r="EY522" s="160"/>
      <c r="EZ522" s="160"/>
      <c r="FA522" s="160"/>
      <c r="FB522" s="160"/>
      <c r="FC522" s="160"/>
      <c r="FD522" s="160"/>
      <c r="FE522" s="160"/>
      <c r="FF522" s="160"/>
      <c r="FG522" s="160"/>
      <c r="FH522" s="160"/>
      <c r="FI522" s="160"/>
      <c r="FJ522" s="160"/>
      <c r="FK522" s="160"/>
      <c r="FL522" s="160"/>
      <c r="FM522" s="160"/>
      <c r="FN522" s="160"/>
      <c r="FO522" s="160"/>
      <c r="FP522" s="160"/>
      <c r="FQ522" s="160"/>
      <c r="FR522" s="160"/>
      <c r="FS522" s="160"/>
      <c r="FT522" s="160"/>
      <c r="FU522" s="160"/>
      <c r="FV522" s="160"/>
      <c r="FW522" s="160"/>
      <c r="FX522" s="160"/>
      <c r="FY522" s="160"/>
      <c r="FZ522" s="160"/>
      <c r="GA522" s="160"/>
      <c r="GB522" s="160"/>
      <c r="GC522" s="160"/>
      <c r="GD522" s="160"/>
      <c r="GE522" s="160"/>
      <c r="GF522" s="160"/>
      <c r="GG522" s="160"/>
      <c r="GH522" s="160"/>
      <c r="GI522" s="160"/>
      <c r="GJ522" s="160"/>
      <c r="GK522" s="160"/>
      <c r="GL522" s="160"/>
      <c r="GM522" s="160"/>
      <c r="GN522" s="160"/>
      <c r="GO522" s="160"/>
      <c r="GP522" s="160"/>
      <c r="GQ522" s="160"/>
      <c r="GR522" s="160"/>
      <c r="GS522" s="160"/>
      <c r="GT522" s="160"/>
      <c r="GU522" s="160"/>
      <c r="GV522" s="160"/>
      <c r="GW522" s="160"/>
      <c r="GX522" s="160"/>
      <c r="GY522" s="160"/>
      <c r="GZ522" s="160"/>
      <c r="HA522" s="160"/>
      <c r="HB522" s="160"/>
      <c r="HC522" s="160"/>
      <c r="HD522" s="160"/>
      <c r="HE522" s="160"/>
      <c r="HF522" s="160"/>
      <c r="HG522" s="160"/>
      <c r="HH522" s="160"/>
      <c r="HI522" s="160"/>
      <c r="HJ522" s="160"/>
      <c r="HK522" s="160"/>
      <c r="HL522" s="160"/>
      <c r="HM522" s="160"/>
      <c r="HN522" s="160"/>
      <c r="HO522" s="160"/>
      <c r="HP522" s="160"/>
      <c r="HQ522" s="160"/>
      <c r="HR522" s="160"/>
      <c r="HS522" s="160"/>
      <c r="HT522" s="160"/>
      <c r="HU522" s="160"/>
      <c r="HV522" s="160"/>
      <c r="HW522" s="160"/>
      <c r="HX522" s="160"/>
      <c r="HY522" s="160"/>
      <c r="HZ522" s="160"/>
      <c r="IA522" s="160"/>
      <c r="IB522" s="160"/>
      <c r="IC522" s="160"/>
      <c r="ID522" s="160"/>
      <c r="IE522" s="160"/>
      <c r="IF522" s="160"/>
      <c r="IG522" s="160"/>
      <c r="IH522" s="160"/>
      <c r="II522" s="160"/>
      <c r="IJ522" s="160"/>
      <c r="IK522" s="160"/>
      <c r="IL522" s="160"/>
      <c r="IM522" s="160"/>
      <c r="IN522" s="160"/>
      <c r="IO522" s="160"/>
      <c r="IP522" s="160"/>
      <c r="IQ522" s="160"/>
      <c r="IR522" s="160"/>
      <c r="IS522" s="160"/>
      <c r="IT522" s="160"/>
      <c r="IU522" s="160"/>
      <c r="IV522" s="160"/>
      <c r="IW522" s="160"/>
      <c r="IX522" s="160"/>
      <c r="IY522" s="160"/>
      <c r="IZ522" s="160"/>
      <c r="JA522" s="160"/>
      <c r="JB522" s="160"/>
      <c r="JC522" s="160"/>
      <c r="JD522" s="160"/>
      <c r="JE522" s="160"/>
      <c r="JF522" s="160"/>
      <c r="JG522" s="160"/>
      <c r="JH522" s="160"/>
      <c r="JI522" s="160"/>
      <c r="JJ522" s="160"/>
      <c r="JK522" s="160"/>
      <c r="JL522" s="160"/>
      <c r="JM522" s="160"/>
      <c r="JN522" s="160"/>
      <c r="JO522" s="160"/>
      <c r="JP522" s="160"/>
      <c r="JQ522" s="160"/>
      <c r="JR522" s="160"/>
      <c r="JS522" s="160"/>
      <c r="JT522" s="160"/>
      <c r="JU522" s="160"/>
      <c r="JV522" s="160"/>
      <c r="JW522" s="160"/>
      <c r="JX522" s="160"/>
      <c r="JY522" s="160"/>
      <c r="JZ522" s="160"/>
      <c r="KA522" s="160"/>
      <c r="KB522" s="160"/>
      <c r="KC522" s="160"/>
      <c r="KD522" s="160"/>
      <c r="KE522" s="160"/>
      <c r="KF522" s="160"/>
      <c r="KG522" s="160"/>
      <c r="KH522" s="160"/>
      <c r="KI522" s="160"/>
      <c r="KJ522" s="160"/>
      <c r="KK522" s="160"/>
      <c r="KL522" s="160"/>
      <c r="KM522" s="160"/>
      <c r="KN522" s="160"/>
      <c r="KO522" s="160"/>
      <c r="KP522" s="160"/>
      <c r="KQ522" s="160"/>
      <c r="KR522" s="160"/>
      <c r="KS522" s="160"/>
      <c r="KT522" s="160"/>
      <c r="KU522" s="160"/>
      <c r="KV522" s="160"/>
      <c r="KW522" s="160"/>
      <c r="KX522" s="160"/>
      <c r="KY522" s="160"/>
      <c r="KZ522" s="160"/>
      <c r="LA522" s="160"/>
      <c r="LB522" s="160"/>
      <c r="LC522" s="160"/>
      <c r="LD522" s="160"/>
      <c r="LE522" s="160"/>
      <c r="LF522" s="160"/>
      <c r="LG522" s="160"/>
      <c r="LH522" s="160"/>
      <c r="LI522" s="160"/>
      <c r="LJ522" s="160"/>
      <c r="LK522" s="160"/>
      <c r="LL522" s="160"/>
      <c r="LM522" s="160"/>
      <c r="LN522" s="160"/>
      <c r="LO522" s="160"/>
      <c r="LP522" s="160"/>
      <c r="LQ522" s="160"/>
      <c r="LR522" s="160"/>
      <c r="LS522" s="160"/>
      <c r="LT522" s="160"/>
      <c r="LU522" s="160"/>
      <c r="LV522" s="160"/>
      <c r="LW522" s="160"/>
      <c r="LX522" s="160"/>
      <c r="LY522" s="160"/>
      <c r="LZ522" s="160"/>
      <c r="MA522" s="160"/>
      <c r="MB522" s="160"/>
      <c r="MC522" s="160"/>
      <c r="MD522" s="160"/>
      <c r="ME522" s="160"/>
      <c r="MF522" s="160"/>
      <c r="MG522" s="160"/>
      <c r="MH522" s="160"/>
      <c r="MI522" s="160"/>
      <c r="MJ522" s="160"/>
      <c r="MK522" s="160"/>
      <c r="ML522" s="160"/>
      <c r="MM522" s="160"/>
      <c r="MN522" s="160"/>
      <c r="MO522" s="160"/>
      <c r="MP522" s="160"/>
      <c r="MQ522" s="160"/>
      <c r="MR522" s="160"/>
      <c r="MS522" s="160"/>
      <c r="MT522" s="160"/>
      <c r="MU522" s="160"/>
      <c r="MV522" s="160"/>
      <c r="MW522" s="160"/>
      <c r="MX522" s="160"/>
      <c r="MY522" s="160"/>
      <c r="MZ522" s="160"/>
      <c r="NA522" s="160"/>
      <c r="NB522" s="160"/>
      <c r="NC522" s="160"/>
      <c r="ND522" s="160"/>
      <c r="NE522" s="160"/>
      <c r="NF522" s="160"/>
      <c r="NG522" s="160"/>
      <c r="NH522" s="160"/>
      <c r="NI522" s="160"/>
      <c r="NJ522" s="160"/>
      <c r="NK522" s="160"/>
      <c r="NL522" s="160"/>
      <c r="NM522" s="160"/>
      <c r="NN522" s="160"/>
      <c r="NO522" s="160"/>
      <c r="NP522" s="160"/>
      <c r="NQ522" s="160"/>
      <c r="NR522" s="160"/>
      <c r="NS522" s="160"/>
      <c r="NT522" s="160"/>
      <c r="NU522" s="160"/>
      <c r="NV522" s="160"/>
      <c r="NW522" s="160"/>
      <c r="NX522" s="160"/>
      <c r="NY522" s="160"/>
      <c r="NZ522" s="160"/>
      <c r="OA522" s="160"/>
      <c r="OB522" s="160"/>
      <c r="OC522" s="160"/>
      <c r="OD522" s="160"/>
      <c r="OE522" s="160"/>
      <c r="OF522" s="160"/>
      <c r="OG522" s="160"/>
      <c r="OH522" s="160"/>
      <c r="OI522" s="160"/>
      <c r="OJ522" s="160"/>
      <c r="OK522" s="160"/>
      <c r="OL522" s="160"/>
      <c r="OM522" s="160"/>
      <c r="ON522" s="160"/>
      <c r="OO522" s="160"/>
      <c r="OP522" s="160"/>
      <c r="OQ522" s="160"/>
      <c r="OR522" s="160"/>
      <c r="OS522" s="160"/>
      <c r="OT522" s="160"/>
      <c r="OU522" s="160"/>
      <c r="OV522" s="160"/>
      <c r="OW522" s="160"/>
      <c r="OX522" s="160"/>
      <c r="OY522" s="160"/>
      <c r="OZ522" s="160"/>
      <c r="PA522" s="160"/>
      <c r="PB522" s="160"/>
      <c r="PC522" s="160"/>
      <c r="PD522" s="160"/>
      <c r="PE522" s="160"/>
      <c r="PF522" s="160"/>
      <c r="PG522" s="160"/>
      <c r="PH522" s="160"/>
      <c r="PI522" s="160"/>
      <c r="PJ522" s="160"/>
      <c r="PK522" s="160"/>
      <c r="PL522" s="160"/>
      <c r="PM522" s="160"/>
      <c r="PN522" s="160"/>
      <c r="PO522" s="160"/>
      <c r="PP522" s="160"/>
      <c r="PQ522" s="160"/>
      <c r="PR522" s="160"/>
      <c r="PS522" s="160"/>
      <c r="PT522" s="160"/>
      <c r="PU522" s="160"/>
      <c r="PV522" s="160"/>
      <c r="PW522" s="160"/>
      <c r="PX522" s="160"/>
      <c r="PY522" s="160"/>
      <c r="PZ522" s="160"/>
      <c r="QA522" s="160"/>
      <c r="QB522" s="160"/>
      <c r="QC522" s="160"/>
      <c r="QD522" s="160"/>
      <c r="QE522" s="160"/>
      <c r="QF522" s="160"/>
      <c r="QG522" s="160"/>
      <c r="QH522" s="160"/>
      <c r="QI522" s="160"/>
      <c r="QJ522" s="160"/>
      <c r="QK522" s="160"/>
      <c r="QL522" s="160"/>
      <c r="QM522" s="160"/>
      <c r="QN522" s="160"/>
      <c r="QO522" s="160"/>
      <c r="QP522" s="160"/>
      <c r="QQ522" s="160"/>
      <c r="QR522" s="160"/>
      <c r="QS522" s="160"/>
      <c r="QT522" s="160"/>
      <c r="QU522" s="160"/>
      <c r="QV522" s="160"/>
      <c r="QW522" s="160"/>
      <c r="QX522" s="160"/>
      <c r="QY522" s="160"/>
      <c r="QZ522" s="160"/>
      <c r="RA522" s="160"/>
      <c r="RB522" s="160"/>
      <c r="RC522" s="160"/>
      <c r="RD522" s="160"/>
      <c r="RE522" s="160"/>
      <c r="RF522" s="160"/>
      <c r="RG522" s="160"/>
      <c r="RH522" s="160"/>
      <c r="RI522" s="160"/>
      <c r="RJ522" s="160"/>
      <c r="RK522" s="160"/>
      <c r="RL522" s="160"/>
      <c r="RM522" s="160"/>
      <c r="RN522" s="160"/>
      <c r="RO522" s="160"/>
      <c r="RP522" s="160"/>
      <c r="RQ522" s="160"/>
      <c r="RR522" s="160"/>
      <c r="RS522" s="160"/>
      <c r="RT522" s="160"/>
      <c r="RU522" s="160"/>
      <c r="RV522" s="160"/>
      <c r="RW522" s="160"/>
      <c r="RX522" s="160"/>
      <c r="RY522" s="160"/>
      <c r="RZ522" s="160"/>
      <c r="SA522" s="160"/>
      <c r="SB522" s="160"/>
      <c r="SC522" s="160"/>
      <c r="SD522" s="160"/>
      <c r="SE522" s="160"/>
      <c r="SF522" s="160"/>
      <c r="SG522" s="160"/>
      <c r="SH522" s="160"/>
      <c r="SI522" s="160"/>
      <c r="SJ522" s="160"/>
      <c r="SK522" s="160"/>
      <c r="SL522" s="160"/>
      <c r="SM522" s="160"/>
      <c r="SN522" s="160"/>
      <c r="SO522" s="160"/>
      <c r="SP522" s="160"/>
      <c r="SQ522" s="160"/>
      <c r="SR522" s="160"/>
      <c r="SS522" s="160"/>
      <c r="ST522" s="160"/>
      <c r="SU522" s="160"/>
      <c r="SV522" s="160"/>
      <c r="SW522" s="160"/>
      <c r="SX522" s="160"/>
      <c r="SY522" s="160"/>
      <c r="SZ522" s="160"/>
      <c r="TA522" s="160"/>
      <c r="TB522" s="160"/>
      <c r="TC522" s="160"/>
      <c r="TD522" s="160"/>
      <c r="TE522" s="160"/>
      <c r="TF522" s="160"/>
    </row>
    <row r="523" spans="1:526">
      <c r="A523" s="160"/>
      <c r="B523" s="160"/>
      <c r="C523" s="160"/>
      <c r="D523" s="160"/>
      <c r="E523" s="160"/>
      <c r="F523" s="160"/>
      <c r="G523" s="160"/>
      <c r="H523" s="160"/>
      <c r="I523" s="160"/>
      <c r="J523" s="160"/>
      <c r="K523" s="160"/>
      <c r="L523" s="160"/>
      <c r="M523" s="160"/>
      <c r="N523" s="160"/>
      <c r="O523" s="160"/>
      <c r="P523" s="160"/>
      <c r="Q523" s="160"/>
      <c r="R523" s="160"/>
      <c r="S523" s="160"/>
      <c r="T523" s="160"/>
      <c r="U523" s="160"/>
      <c r="V523" s="160"/>
      <c r="W523" s="160"/>
      <c r="X523" s="160"/>
      <c r="Y523" s="160"/>
      <c r="Z523" s="160"/>
      <c r="AA523" s="160"/>
      <c r="AB523" s="160"/>
      <c r="AC523" s="160"/>
      <c r="AD523" s="160"/>
      <c r="AE523" s="160"/>
      <c r="AF523" s="160"/>
      <c r="AG523" s="160"/>
      <c r="AH523" s="160"/>
      <c r="AI523" s="160"/>
      <c r="AJ523" s="160"/>
      <c r="AK523" s="160"/>
      <c r="AL523" s="160"/>
      <c r="AM523" s="160"/>
      <c r="AN523" s="160"/>
      <c r="AO523" s="160"/>
      <c r="AP523" s="160"/>
      <c r="AQ523" s="160"/>
      <c r="AR523" s="160"/>
      <c r="AS523" s="160"/>
      <c r="AT523" s="160"/>
      <c r="AU523" s="160"/>
      <c r="AV523" s="160"/>
      <c r="AW523" s="160"/>
      <c r="AX523" s="160"/>
      <c r="AY523" s="160"/>
      <c r="AZ523" s="160"/>
      <c r="BA523" s="160"/>
      <c r="BB523" s="160"/>
      <c r="BC523" s="160"/>
      <c r="BD523" s="160"/>
      <c r="BE523" s="160"/>
      <c r="BF523" s="160"/>
      <c r="BG523" s="160"/>
      <c r="BH523" s="160"/>
      <c r="BI523" s="160"/>
      <c r="BJ523" s="160"/>
      <c r="BK523" s="160"/>
      <c r="BL523" s="160"/>
      <c r="BM523" s="160"/>
      <c r="BN523" s="160"/>
      <c r="BO523" s="160"/>
      <c r="BP523" s="160"/>
      <c r="BQ523" s="160"/>
      <c r="BR523" s="160"/>
      <c r="BS523" s="160"/>
      <c r="BT523" s="160"/>
      <c r="BU523" s="160"/>
      <c r="BV523" s="160"/>
      <c r="BW523" s="160"/>
      <c r="BX523" s="160"/>
      <c r="BY523" s="160"/>
      <c r="BZ523" s="160"/>
      <c r="CA523" s="160"/>
      <c r="CB523" s="160"/>
      <c r="CC523" s="160"/>
      <c r="CD523" s="160"/>
      <c r="CE523" s="160"/>
      <c r="CF523" s="160"/>
      <c r="CG523" s="160"/>
      <c r="CH523" s="160"/>
      <c r="CI523" s="160"/>
      <c r="CJ523" s="160"/>
      <c r="CK523" s="160"/>
      <c r="CL523" s="160"/>
      <c r="CM523" s="160"/>
      <c r="CN523" s="160"/>
      <c r="CO523" s="160"/>
      <c r="CP523" s="160"/>
      <c r="CQ523" s="160"/>
      <c r="CR523" s="160"/>
      <c r="CS523" s="160"/>
      <c r="CT523" s="160"/>
      <c r="CU523" s="160"/>
      <c r="CV523" s="160"/>
      <c r="CW523" s="160"/>
      <c r="CX523" s="160"/>
      <c r="CY523" s="160"/>
      <c r="CZ523" s="160"/>
      <c r="DA523" s="160"/>
      <c r="DB523" s="160"/>
      <c r="DC523" s="160"/>
      <c r="DD523" s="160"/>
      <c r="DE523" s="160"/>
      <c r="DF523" s="160"/>
      <c r="DG523" s="160"/>
      <c r="DH523" s="160"/>
      <c r="DI523" s="160"/>
      <c r="DJ523" s="160"/>
      <c r="DK523" s="160"/>
      <c r="DL523" s="160"/>
      <c r="DM523" s="160"/>
      <c r="DN523" s="160"/>
      <c r="DO523" s="160"/>
      <c r="DP523" s="160"/>
      <c r="DQ523" s="160"/>
      <c r="DR523" s="160"/>
      <c r="DS523" s="160"/>
      <c r="DT523" s="160"/>
      <c r="DU523" s="160"/>
      <c r="DV523" s="160"/>
      <c r="DW523" s="160"/>
      <c r="DX523" s="160"/>
      <c r="DY523" s="160"/>
      <c r="DZ523" s="160"/>
      <c r="EA523" s="160"/>
      <c r="EB523" s="160"/>
      <c r="EC523" s="160"/>
      <c r="ED523" s="160"/>
      <c r="EE523" s="160"/>
      <c r="EF523" s="160"/>
      <c r="EG523" s="160"/>
      <c r="EH523" s="160"/>
      <c r="EI523" s="160"/>
      <c r="EJ523" s="160"/>
      <c r="EK523" s="160"/>
      <c r="EL523" s="160"/>
      <c r="EM523" s="160"/>
      <c r="EN523" s="160"/>
      <c r="EO523" s="160"/>
      <c r="EP523" s="160"/>
      <c r="EQ523" s="160"/>
      <c r="ER523" s="160"/>
      <c r="ES523" s="160"/>
      <c r="ET523" s="160"/>
      <c r="EU523" s="160"/>
      <c r="EV523" s="160"/>
      <c r="EW523" s="160"/>
      <c r="EX523" s="160"/>
      <c r="EY523" s="160"/>
      <c r="EZ523" s="160"/>
      <c r="FA523" s="160"/>
      <c r="FB523" s="160"/>
      <c r="FC523" s="160"/>
      <c r="FD523" s="160"/>
      <c r="FE523" s="160"/>
      <c r="FF523" s="160"/>
      <c r="FG523" s="160"/>
      <c r="FH523" s="160"/>
      <c r="FI523" s="160"/>
      <c r="FJ523" s="160"/>
      <c r="FK523" s="160"/>
      <c r="FL523" s="160"/>
      <c r="FM523" s="160"/>
      <c r="FN523" s="160"/>
      <c r="FO523" s="160"/>
      <c r="FP523" s="160"/>
      <c r="FQ523" s="160"/>
      <c r="FR523" s="160"/>
      <c r="FS523" s="160"/>
      <c r="FT523" s="160"/>
      <c r="FU523" s="160"/>
      <c r="FV523" s="160"/>
      <c r="FW523" s="160"/>
      <c r="FX523" s="160"/>
      <c r="FY523" s="160"/>
      <c r="FZ523" s="160"/>
      <c r="GA523" s="160"/>
      <c r="GB523" s="160"/>
      <c r="GC523" s="160"/>
      <c r="GD523" s="160"/>
      <c r="GE523" s="160"/>
      <c r="GF523" s="160"/>
      <c r="GG523" s="160"/>
      <c r="GH523" s="160"/>
      <c r="GI523" s="160"/>
      <c r="GJ523" s="160"/>
      <c r="GK523" s="160"/>
      <c r="GL523" s="160"/>
      <c r="GM523" s="160"/>
      <c r="GN523" s="160"/>
      <c r="GO523" s="160"/>
      <c r="GP523" s="160"/>
      <c r="GQ523" s="160"/>
      <c r="GR523" s="160"/>
      <c r="GS523" s="160"/>
      <c r="GT523" s="160"/>
      <c r="GU523" s="160"/>
      <c r="GV523" s="160"/>
      <c r="GW523" s="160"/>
      <c r="GX523" s="160"/>
      <c r="GY523" s="160"/>
      <c r="GZ523" s="160"/>
      <c r="HA523" s="160"/>
      <c r="HB523" s="160"/>
      <c r="HC523" s="160"/>
      <c r="HD523" s="160"/>
      <c r="HE523" s="160"/>
      <c r="HF523" s="160"/>
      <c r="HG523" s="160"/>
      <c r="HH523" s="160"/>
      <c r="HI523" s="160"/>
      <c r="HJ523" s="160"/>
      <c r="HK523" s="160"/>
      <c r="HL523" s="160"/>
      <c r="HM523" s="160"/>
      <c r="HN523" s="160"/>
      <c r="HO523" s="160"/>
      <c r="HP523" s="160"/>
      <c r="HQ523" s="160"/>
      <c r="HR523" s="160"/>
      <c r="HS523" s="160"/>
      <c r="HT523" s="160"/>
      <c r="HU523" s="160"/>
      <c r="HV523" s="160"/>
      <c r="HW523" s="160"/>
      <c r="HX523" s="160"/>
      <c r="HY523" s="160"/>
      <c r="HZ523" s="160"/>
      <c r="IA523" s="160"/>
      <c r="IB523" s="160"/>
      <c r="IC523" s="160"/>
      <c r="ID523" s="160"/>
      <c r="IE523" s="160"/>
      <c r="IF523" s="160"/>
      <c r="IG523" s="160"/>
      <c r="IH523" s="160"/>
      <c r="II523" s="160"/>
      <c r="IJ523" s="160"/>
      <c r="IK523" s="160"/>
      <c r="IL523" s="160"/>
      <c r="IM523" s="160"/>
      <c r="IN523" s="160"/>
      <c r="IO523" s="160"/>
      <c r="IP523" s="160"/>
      <c r="IQ523" s="160"/>
      <c r="IR523" s="160"/>
      <c r="IS523" s="160"/>
      <c r="IT523" s="160"/>
      <c r="IU523" s="160"/>
      <c r="IV523" s="160"/>
      <c r="IW523" s="160"/>
      <c r="IX523" s="160"/>
      <c r="IY523" s="160"/>
      <c r="IZ523" s="160"/>
      <c r="JA523" s="160"/>
      <c r="JB523" s="160"/>
      <c r="JC523" s="160"/>
      <c r="JD523" s="160"/>
      <c r="JE523" s="160"/>
      <c r="JF523" s="160"/>
      <c r="JG523" s="160"/>
      <c r="JH523" s="160"/>
      <c r="JI523" s="160"/>
      <c r="JJ523" s="160"/>
      <c r="JK523" s="160"/>
      <c r="JL523" s="160"/>
      <c r="JM523" s="160"/>
      <c r="JN523" s="160"/>
      <c r="JO523" s="160"/>
      <c r="JP523" s="160"/>
      <c r="JQ523" s="160"/>
      <c r="JR523" s="160"/>
      <c r="JS523" s="160"/>
      <c r="JT523" s="160"/>
      <c r="JU523" s="160"/>
      <c r="JV523" s="160"/>
      <c r="JW523" s="160"/>
      <c r="JX523" s="160"/>
      <c r="JY523" s="160"/>
      <c r="JZ523" s="160"/>
      <c r="KA523" s="160"/>
      <c r="KB523" s="160"/>
      <c r="KC523" s="160"/>
      <c r="KD523" s="160"/>
      <c r="KE523" s="160"/>
      <c r="KF523" s="160"/>
      <c r="KG523" s="160"/>
      <c r="KH523" s="160"/>
      <c r="KI523" s="160"/>
      <c r="KJ523" s="160"/>
      <c r="KK523" s="160"/>
      <c r="KL523" s="160"/>
      <c r="KM523" s="160"/>
      <c r="KN523" s="160"/>
      <c r="KO523" s="160"/>
      <c r="KP523" s="160"/>
      <c r="KQ523" s="160"/>
      <c r="KR523" s="160"/>
      <c r="KS523" s="160"/>
      <c r="KT523" s="160"/>
      <c r="KU523" s="160"/>
      <c r="KV523" s="160"/>
      <c r="KW523" s="160"/>
      <c r="KX523" s="160"/>
      <c r="KY523" s="160"/>
      <c r="KZ523" s="160"/>
      <c r="LA523" s="160"/>
      <c r="LB523" s="160"/>
      <c r="LC523" s="160"/>
      <c r="LD523" s="160"/>
      <c r="LE523" s="160"/>
      <c r="LF523" s="160"/>
      <c r="LG523" s="160"/>
      <c r="LH523" s="160"/>
      <c r="LI523" s="160"/>
      <c r="LJ523" s="160"/>
      <c r="LK523" s="160"/>
      <c r="LL523" s="160"/>
      <c r="LM523" s="160"/>
      <c r="LN523" s="160"/>
      <c r="LO523" s="160"/>
      <c r="LP523" s="160"/>
      <c r="LQ523" s="160"/>
      <c r="LR523" s="160"/>
      <c r="LS523" s="160"/>
      <c r="LT523" s="160"/>
      <c r="LU523" s="160"/>
      <c r="LV523" s="160"/>
      <c r="LW523" s="160"/>
      <c r="LX523" s="160"/>
      <c r="LY523" s="160"/>
      <c r="LZ523" s="160"/>
      <c r="MA523" s="160"/>
      <c r="MB523" s="160"/>
      <c r="MC523" s="160"/>
      <c r="MD523" s="160"/>
      <c r="ME523" s="160"/>
      <c r="MF523" s="160"/>
      <c r="MG523" s="160"/>
      <c r="MH523" s="160"/>
      <c r="MI523" s="160"/>
      <c r="MJ523" s="160"/>
      <c r="MK523" s="160"/>
      <c r="ML523" s="160"/>
      <c r="MM523" s="160"/>
      <c r="MN523" s="160"/>
      <c r="MO523" s="160"/>
      <c r="MP523" s="160"/>
      <c r="MQ523" s="160"/>
      <c r="MR523" s="160"/>
      <c r="MS523" s="160"/>
      <c r="MT523" s="160"/>
      <c r="MU523" s="160"/>
      <c r="MV523" s="160"/>
      <c r="MW523" s="160"/>
      <c r="MX523" s="160"/>
      <c r="MY523" s="160"/>
      <c r="MZ523" s="160"/>
      <c r="NA523" s="160"/>
      <c r="NB523" s="160"/>
      <c r="NC523" s="160"/>
      <c r="ND523" s="160"/>
      <c r="NE523" s="160"/>
      <c r="NF523" s="160"/>
      <c r="NG523" s="160"/>
      <c r="NH523" s="160"/>
      <c r="NI523" s="160"/>
      <c r="NJ523" s="160"/>
      <c r="NK523" s="160"/>
      <c r="NL523" s="160"/>
      <c r="NM523" s="160"/>
      <c r="NN523" s="160"/>
      <c r="NO523" s="160"/>
      <c r="NP523" s="160"/>
      <c r="NQ523" s="160"/>
      <c r="NR523" s="160"/>
      <c r="NS523" s="160"/>
      <c r="NT523" s="160"/>
      <c r="NU523" s="160"/>
      <c r="NV523" s="160"/>
      <c r="NW523" s="160"/>
      <c r="NX523" s="160"/>
      <c r="NY523" s="160"/>
      <c r="NZ523" s="160"/>
      <c r="OA523" s="160"/>
      <c r="OB523" s="160"/>
      <c r="OC523" s="160"/>
      <c r="OD523" s="160"/>
      <c r="OE523" s="160"/>
      <c r="OF523" s="160"/>
      <c r="OG523" s="160"/>
      <c r="OH523" s="160"/>
      <c r="OI523" s="160"/>
      <c r="OJ523" s="160"/>
      <c r="OK523" s="160"/>
      <c r="OL523" s="160"/>
      <c r="OM523" s="160"/>
      <c r="ON523" s="160"/>
      <c r="OO523" s="160"/>
      <c r="OP523" s="160"/>
      <c r="OQ523" s="160"/>
      <c r="OR523" s="160"/>
      <c r="OS523" s="160"/>
      <c r="OT523" s="160"/>
      <c r="OU523" s="160"/>
      <c r="OV523" s="160"/>
      <c r="OW523" s="160"/>
      <c r="OX523" s="160"/>
      <c r="OY523" s="160"/>
      <c r="OZ523" s="160"/>
      <c r="PA523" s="160"/>
      <c r="PB523" s="160"/>
      <c r="PC523" s="160"/>
      <c r="PD523" s="160"/>
      <c r="PE523" s="160"/>
      <c r="PF523" s="160"/>
      <c r="PG523" s="160"/>
      <c r="PH523" s="160"/>
      <c r="PI523" s="160"/>
      <c r="PJ523" s="160"/>
      <c r="PK523" s="160"/>
      <c r="PL523" s="160"/>
      <c r="PM523" s="160"/>
      <c r="PN523" s="160"/>
      <c r="PO523" s="160"/>
      <c r="PP523" s="160"/>
      <c r="PQ523" s="160"/>
      <c r="PR523" s="160"/>
      <c r="PS523" s="160"/>
      <c r="PT523" s="160"/>
      <c r="PU523" s="160"/>
      <c r="PV523" s="160"/>
      <c r="PW523" s="160"/>
      <c r="PX523" s="160"/>
      <c r="PY523" s="160"/>
      <c r="PZ523" s="160"/>
      <c r="QA523" s="160"/>
      <c r="QB523" s="160"/>
      <c r="QC523" s="160"/>
      <c r="QD523" s="160"/>
      <c r="QE523" s="160"/>
      <c r="QF523" s="160"/>
      <c r="QG523" s="160"/>
      <c r="QH523" s="160"/>
      <c r="QI523" s="160"/>
      <c r="QJ523" s="160"/>
      <c r="QK523" s="160"/>
      <c r="QL523" s="160"/>
      <c r="QM523" s="160"/>
      <c r="QN523" s="160"/>
      <c r="QO523" s="160"/>
      <c r="QP523" s="160"/>
      <c r="QQ523" s="160"/>
      <c r="QR523" s="160"/>
      <c r="QS523" s="160"/>
      <c r="QT523" s="160"/>
      <c r="QU523" s="160"/>
      <c r="QV523" s="160"/>
      <c r="QW523" s="160"/>
      <c r="QX523" s="160"/>
      <c r="QY523" s="160"/>
      <c r="QZ523" s="160"/>
      <c r="RA523" s="160"/>
      <c r="RB523" s="160"/>
      <c r="RC523" s="160"/>
      <c r="RD523" s="160"/>
      <c r="RE523" s="160"/>
      <c r="RF523" s="160"/>
      <c r="RG523" s="160"/>
      <c r="RH523" s="160"/>
      <c r="RI523" s="160"/>
      <c r="RJ523" s="160"/>
      <c r="RK523" s="160"/>
      <c r="RL523" s="160"/>
      <c r="RM523" s="160"/>
      <c r="RN523" s="160"/>
      <c r="RO523" s="160"/>
      <c r="RP523" s="160"/>
      <c r="RQ523" s="160"/>
      <c r="RR523" s="160"/>
      <c r="RS523" s="160"/>
      <c r="RT523" s="160"/>
      <c r="RU523" s="160"/>
      <c r="RV523" s="160"/>
      <c r="RW523" s="160"/>
      <c r="RX523" s="160"/>
      <c r="RY523" s="160"/>
      <c r="RZ523" s="160"/>
      <c r="SA523" s="160"/>
      <c r="SB523" s="160"/>
      <c r="SC523" s="160"/>
      <c r="SD523" s="160"/>
      <c r="SE523" s="160"/>
      <c r="SF523" s="160"/>
      <c r="SG523" s="160"/>
      <c r="SH523" s="160"/>
      <c r="SI523" s="160"/>
      <c r="SJ523" s="160"/>
      <c r="SK523" s="160"/>
      <c r="SL523" s="160"/>
      <c r="SM523" s="160"/>
      <c r="SN523" s="160"/>
      <c r="SO523" s="160"/>
      <c r="SP523" s="160"/>
      <c r="SQ523" s="160"/>
      <c r="SR523" s="160"/>
      <c r="SS523" s="160"/>
      <c r="ST523" s="160"/>
      <c r="SU523" s="160"/>
      <c r="SV523" s="160"/>
      <c r="SW523" s="160"/>
      <c r="SX523" s="160"/>
      <c r="SY523" s="160"/>
      <c r="SZ523" s="160"/>
      <c r="TA523" s="160"/>
      <c r="TB523" s="160"/>
      <c r="TC523" s="160"/>
      <c r="TD523" s="160"/>
      <c r="TE523" s="160"/>
      <c r="TF523" s="160"/>
    </row>
    <row r="524" spans="1:526">
      <c r="A524" s="160"/>
      <c r="B524" s="160"/>
      <c r="C524" s="160"/>
      <c r="D524" s="160"/>
      <c r="E524" s="160"/>
      <c r="F524" s="160"/>
      <c r="G524" s="160"/>
      <c r="H524" s="160"/>
      <c r="I524" s="160"/>
      <c r="J524" s="160"/>
      <c r="K524" s="160"/>
      <c r="L524" s="160"/>
      <c r="M524" s="160"/>
      <c r="N524" s="160"/>
      <c r="O524" s="160"/>
      <c r="P524" s="160"/>
      <c r="Q524" s="160"/>
      <c r="R524" s="160"/>
      <c r="S524" s="160"/>
      <c r="T524" s="160"/>
      <c r="U524" s="160"/>
      <c r="V524" s="160"/>
      <c r="W524" s="160"/>
      <c r="X524" s="160"/>
      <c r="Y524" s="160"/>
      <c r="Z524" s="160"/>
      <c r="AA524" s="160"/>
      <c r="AB524" s="160"/>
      <c r="AC524" s="160"/>
      <c r="AD524" s="160"/>
      <c r="AE524" s="160"/>
      <c r="AF524" s="160"/>
      <c r="AG524" s="160"/>
      <c r="AH524" s="160"/>
      <c r="AI524" s="160"/>
      <c r="AJ524" s="160"/>
      <c r="AK524" s="160"/>
      <c r="AL524" s="160"/>
      <c r="AM524" s="160"/>
      <c r="AN524" s="160"/>
      <c r="AO524" s="160"/>
      <c r="AP524" s="160"/>
      <c r="AQ524" s="160"/>
      <c r="AR524" s="160"/>
      <c r="AS524" s="160"/>
      <c r="AT524" s="160"/>
      <c r="AU524" s="160"/>
      <c r="AV524" s="160"/>
      <c r="AW524" s="160"/>
      <c r="AX524" s="160"/>
      <c r="AY524" s="160"/>
      <c r="AZ524" s="160"/>
      <c r="BA524" s="160"/>
      <c r="BB524" s="160"/>
      <c r="BC524" s="160"/>
      <c r="BD524" s="160"/>
      <c r="BE524" s="160"/>
      <c r="BF524" s="160"/>
      <c r="BG524" s="160"/>
      <c r="BH524" s="160"/>
      <c r="BI524" s="160"/>
      <c r="BJ524" s="160"/>
      <c r="BK524" s="160"/>
      <c r="BL524" s="160"/>
      <c r="BM524" s="160"/>
      <c r="BN524" s="160"/>
      <c r="BO524" s="160"/>
      <c r="BP524" s="160"/>
      <c r="BQ524" s="160"/>
      <c r="BR524" s="160"/>
      <c r="BS524" s="160"/>
      <c r="BT524" s="160"/>
      <c r="BU524" s="160"/>
      <c r="BV524" s="160"/>
      <c r="BW524" s="160"/>
      <c r="BX524" s="160"/>
      <c r="BY524" s="160"/>
      <c r="BZ524" s="160"/>
      <c r="CA524" s="160"/>
      <c r="CB524" s="160"/>
      <c r="CC524" s="160"/>
      <c r="CD524" s="160"/>
      <c r="CE524" s="160"/>
      <c r="CF524" s="160"/>
      <c r="CG524" s="160"/>
      <c r="CH524" s="160"/>
      <c r="CI524" s="160"/>
      <c r="CJ524" s="160"/>
      <c r="CK524" s="160"/>
      <c r="CL524" s="160"/>
      <c r="CM524" s="160"/>
      <c r="CN524" s="160"/>
      <c r="CO524" s="160"/>
      <c r="CP524" s="160"/>
      <c r="CQ524" s="160"/>
      <c r="CR524" s="160"/>
      <c r="CS524" s="160"/>
      <c r="CT524" s="160"/>
      <c r="CU524" s="160"/>
      <c r="CV524" s="160"/>
      <c r="CW524" s="160"/>
      <c r="CX524" s="160"/>
      <c r="CY524" s="160"/>
      <c r="CZ524" s="160"/>
      <c r="DA524" s="160"/>
      <c r="DB524" s="160"/>
      <c r="DC524" s="160"/>
      <c r="DD524" s="160"/>
      <c r="DE524" s="160"/>
      <c r="DF524" s="160"/>
      <c r="DG524" s="160"/>
      <c r="DH524" s="160"/>
      <c r="DI524" s="160"/>
      <c r="DJ524" s="160"/>
      <c r="DK524" s="160"/>
      <c r="DL524" s="160"/>
      <c r="DM524" s="160"/>
      <c r="DN524" s="160"/>
      <c r="DO524" s="160"/>
      <c r="DP524" s="160"/>
      <c r="DQ524" s="160"/>
      <c r="DR524" s="160"/>
      <c r="DS524" s="160"/>
      <c r="DT524" s="160"/>
      <c r="DU524" s="160"/>
      <c r="DV524" s="160"/>
      <c r="DW524" s="160"/>
      <c r="DX524" s="160"/>
      <c r="DY524" s="160"/>
      <c r="DZ524" s="160"/>
      <c r="EA524" s="160"/>
      <c r="EB524" s="160"/>
      <c r="EC524" s="160"/>
      <c r="ED524" s="160"/>
      <c r="EE524" s="160"/>
      <c r="EF524" s="160"/>
      <c r="EG524" s="160"/>
      <c r="EH524" s="160"/>
      <c r="EI524" s="160"/>
      <c r="EJ524" s="160"/>
      <c r="EK524" s="160"/>
      <c r="EL524" s="160"/>
      <c r="EM524" s="160"/>
      <c r="EN524" s="160"/>
      <c r="EO524" s="160"/>
      <c r="EP524" s="160"/>
      <c r="EQ524" s="160"/>
      <c r="ER524" s="160"/>
      <c r="ES524" s="160"/>
      <c r="ET524" s="160"/>
      <c r="EU524" s="160"/>
      <c r="EV524" s="160"/>
      <c r="EW524" s="160"/>
      <c r="EX524" s="160"/>
      <c r="EY524" s="160"/>
      <c r="EZ524" s="160"/>
      <c r="FA524" s="160"/>
      <c r="FB524" s="160"/>
      <c r="FC524" s="160"/>
      <c r="FD524" s="160"/>
      <c r="FE524" s="160"/>
      <c r="FF524" s="160"/>
      <c r="FG524" s="160"/>
      <c r="FH524" s="160"/>
      <c r="FI524" s="160"/>
      <c r="FJ524" s="160"/>
      <c r="FK524" s="160"/>
      <c r="FL524" s="160"/>
      <c r="FM524" s="160"/>
      <c r="FN524" s="160"/>
      <c r="FO524" s="160"/>
      <c r="FP524" s="160"/>
      <c r="FQ524" s="160"/>
      <c r="FR524" s="160"/>
      <c r="FS524" s="160"/>
      <c r="FT524" s="160"/>
      <c r="FU524" s="160"/>
      <c r="FV524" s="160"/>
      <c r="FW524" s="160"/>
      <c r="FX524" s="160"/>
      <c r="FY524" s="160"/>
      <c r="FZ524" s="160"/>
      <c r="GA524" s="160"/>
      <c r="GB524" s="160"/>
      <c r="GC524" s="160"/>
      <c r="GD524" s="160"/>
      <c r="GE524" s="160"/>
      <c r="GF524" s="160"/>
      <c r="GG524" s="160"/>
      <c r="GH524" s="160"/>
      <c r="GI524" s="160"/>
      <c r="GJ524" s="160"/>
      <c r="GK524" s="160"/>
      <c r="GL524" s="160"/>
      <c r="GM524" s="160"/>
      <c r="GN524" s="160"/>
      <c r="GO524" s="160"/>
      <c r="GP524" s="160"/>
      <c r="GQ524" s="160"/>
      <c r="GR524" s="160"/>
      <c r="GS524" s="160"/>
      <c r="GT524" s="160"/>
      <c r="GU524" s="160"/>
      <c r="GV524" s="160"/>
      <c r="GW524" s="160"/>
      <c r="GX524" s="160"/>
      <c r="GY524" s="160"/>
      <c r="GZ524" s="160"/>
      <c r="HA524" s="160"/>
      <c r="HB524" s="160"/>
      <c r="HC524" s="160"/>
      <c r="HD524" s="160"/>
      <c r="HE524" s="160"/>
      <c r="HF524" s="160"/>
      <c r="HG524" s="160"/>
      <c r="HH524" s="160"/>
      <c r="HI524" s="160"/>
      <c r="HJ524" s="160"/>
      <c r="HK524" s="160"/>
      <c r="HL524" s="160"/>
      <c r="HM524" s="160"/>
      <c r="HN524" s="160"/>
      <c r="HO524" s="160"/>
      <c r="HP524" s="160"/>
      <c r="HQ524" s="160"/>
      <c r="HR524" s="160"/>
      <c r="HS524" s="160"/>
      <c r="HT524" s="160"/>
      <c r="HU524" s="160"/>
      <c r="HV524" s="160"/>
      <c r="HW524" s="160"/>
      <c r="HX524" s="160"/>
      <c r="HY524" s="160"/>
      <c r="HZ524" s="160"/>
      <c r="IA524" s="160"/>
      <c r="IB524" s="160"/>
      <c r="IC524" s="160"/>
      <c r="ID524" s="160"/>
      <c r="IE524" s="160"/>
      <c r="IF524" s="160"/>
      <c r="IG524" s="160"/>
      <c r="IH524" s="160"/>
      <c r="II524" s="160"/>
      <c r="IJ524" s="160"/>
      <c r="IK524" s="160"/>
      <c r="IL524" s="160"/>
      <c r="IM524" s="160"/>
      <c r="IN524" s="160"/>
      <c r="IO524" s="160"/>
      <c r="IP524" s="160"/>
      <c r="IQ524" s="160"/>
      <c r="IR524" s="160"/>
      <c r="IS524" s="160"/>
      <c r="IT524" s="160"/>
      <c r="IU524" s="160"/>
      <c r="IV524" s="160"/>
      <c r="IW524" s="160"/>
      <c r="IX524" s="160"/>
      <c r="IY524" s="160"/>
      <c r="IZ524" s="160"/>
      <c r="JA524" s="160"/>
      <c r="JB524" s="160"/>
      <c r="JC524" s="160"/>
      <c r="JD524" s="160"/>
      <c r="JE524" s="160"/>
      <c r="JF524" s="160"/>
      <c r="JG524" s="160"/>
      <c r="JH524" s="160"/>
      <c r="JI524" s="160"/>
      <c r="JJ524" s="160"/>
      <c r="JK524" s="160"/>
      <c r="JL524" s="160"/>
      <c r="JM524" s="160"/>
      <c r="JN524" s="160"/>
      <c r="JO524" s="160"/>
      <c r="JP524" s="160"/>
      <c r="JQ524" s="160"/>
      <c r="JR524" s="160"/>
      <c r="JS524" s="160"/>
      <c r="JT524" s="160"/>
      <c r="JU524" s="160"/>
      <c r="JV524" s="160"/>
      <c r="JW524" s="160"/>
      <c r="JX524" s="160"/>
      <c r="JY524" s="160"/>
      <c r="JZ524" s="160"/>
      <c r="KA524" s="160"/>
      <c r="KB524" s="160"/>
      <c r="KC524" s="160"/>
      <c r="KD524" s="160"/>
      <c r="KE524" s="160"/>
      <c r="KF524" s="160"/>
      <c r="KG524" s="160"/>
      <c r="KH524" s="160"/>
      <c r="KI524" s="160"/>
      <c r="KJ524" s="160"/>
      <c r="KK524" s="160"/>
      <c r="KL524" s="160"/>
      <c r="KM524" s="160"/>
      <c r="KN524" s="160"/>
      <c r="KO524" s="160"/>
      <c r="KP524" s="160"/>
      <c r="KQ524" s="160"/>
      <c r="KR524" s="160"/>
      <c r="KS524" s="160"/>
      <c r="KT524" s="160"/>
      <c r="KU524" s="160"/>
      <c r="KV524" s="160"/>
      <c r="KW524" s="160"/>
      <c r="KX524" s="160"/>
      <c r="KY524" s="160"/>
      <c r="KZ524" s="160"/>
      <c r="LA524" s="160"/>
      <c r="LB524" s="160"/>
      <c r="LC524" s="160"/>
      <c r="LD524" s="160"/>
      <c r="LE524" s="160"/>
      <c r="LF524" s="160"/>
      <c r="LG524" s="160"/>
      <c r="LH524" s="160"/>
      <c r="LI524" s="160"/>
      <c r="LJ524" s="160"/>
      <c r="LK524" s="160"/>
      <c r="LL524" s="160"/>
      <c r="LM524" s="160"/>
      <c r="LN524" s="160"/>
      <c r="LO524" s="160"/>
      <c r="LP524" s="160"/>
      <c r="LQ524" s="160"/>
      <c r="LR524" s="160"/>
      <c r="LS524" s="160"/>
      <c r="LT524" s="160"/>
      <c r="LU524" s="160"/>
      <c r="LV524" s="160"/>
      <c r="LW524" s="160"/>
      <c r="LX524" s="160"/>
      <c r="LY524" s="160"/>
      <c r="LZ524" s="160"/>
      <c r="MA524" s="160"/>
      <c r="MB524" s="160"/>
      <c r="MC524" s="160"/>
      <c r="MD524" s="160"/>
      <c r="ME524" s="160"/>
      <c r="MF524" s="160"/>
      <c r="MG524" s="160"/>
      <c r="MH524" s="160"/>
      <c r="MI524" s="160"/>
      <c r="MJ524" s="160"/>
      <c r="MK524" s="160"/>
      <c r="ML524" s="160"/>
      <c r="MM524" s="160"/>
      <c r="MN524" s="160"/>
      <c r="MO524" s="160"/>
      <c r="MP524" s="160"/>
      <c r="MQ524" s="160"/>
      <c r="MR524" s="160"/>
      <c r="MS524" s="160"/>
      <c r="MT524" s="160"/>
      <c r="MU524" s="160"/>
      <c r="MV524" s="160"/>
      <c r="MW524" s="160"/>
      <c r="MX524" s="160"/>
      <c r="MY524" s="160"/>
      <c r="MZ524" s="160"/>
      <c r="NA524" s="160"/>
      <c r="NB524" s="160"/>
      <c r="NC524" s="160"/>
      <c r="ND524" s="160"/>
      <c r="NE524" s="160"/>
      <c r="NF524" s="160"/>
      <c r="NG524" s="160"/>
      <c r="NH524" s="160"/>
      <c r="NI524" s="160"/>
      <c r="NJ524" s="160"/>
      <c r="NK524" s="160"/>
      <c r="NL524" s="160"/>
      <c r="NM524" s="160"/>
      <c r="NN524" s="160"/>
      <c r="NO524" s="160"/>
      <c r="NP524" s="160"/>
      <c r="NQ524" s="160"/>
      <c r="NR524" s="160"/>
      <c r="NS524" s="160"/>
      <c r="NT524" s="160"/>
      <c r="NU524" s="160"/>
      <c r="NV524" s="160"/>
      <c r="NW524" s="160"/>
      <c r="NX524" s="160"/>
      <c r="NY524" s="160"/>
      <c r="NZ524" s="160"/>
      <c r="OA524" s="160"/>
      <c r="OB524" s="160"/>
      <c r="OC524" s="160"/>
      <c r="OD524" s="160"/>
      <c r="OE524" s="160"/>
      <c r="OF524" s="160"/>
      <c r="OG524" s="160"/>
      <c r="OH524" s="160"/>
      <c r="OI524" s="160"/>
      <c r="OJ524" s="160"/>
      <c r="OK524" s="160"/>
      <c r="OL524" s="160"/>
      <c r="OM524" s="160"/>
      <c r="ON524" s="160"/>
      <c r="OO524" s="160"/>
      <c r="OP524" s="160"/>
      <c r="OQ524" s="160"/>
      <c r="OR524" s="160"/>
      <c r="OS524" s="160"/>
      <c r="OT524" s="160"/>
      <c r="OU524" s="160"/>
      <c r="OV524" s="160"/>
      <c r="OW524" s="160"/>
      <c r="OX524" s="160"/>
      <c r="OY524" s="160"/>
      <c r="OZ524" s="160"/>
      <c r="PA524" s="160"/>
      <c r="PB524" s="160"/>
      <c r="PC524" s="160"/>
      <c r="PD524" s="160"/>
      <c r="PE524" s="160"/>
      <c r="PF524" s="160"/>
      <c r="PG524" s="160"/>
      <c r="PH524" s="160"/>
      <c r="PI524" s="160"/>
      <c r="PJ524" s="160"/>
      <c r="PK524" s="160"/>
      <c r="PL524" s="160"/>
      <c r="PM524" s="160"/>
      <c r="PN524" s="160"/>
      <c r="PO524" s="160"/>
      <c r="PP524" s="160"/>
      <c r="PQ524" s="160"/>
      <c r="PR524" s="160"/>
      <c r="PS524" s="160"/>
      <c r="PT524" s="160"/>
      <c r="PU524" s="160"/>
      <c r="PV524" s="160"/>
      <c r="PW524" s="160"/>
      <c r="PX524" s="160"/>
      <c r="PY524" s="160"/>
      <c r="PZ524" s="160"/>
      <c r="QA524" s="160"/>
      <c r="QB524" s="160"/>
      <c r="QC524" s="160"/>
      <c r="QD524" s="160"/>
      <c r="QE524" s="160"/>
      <c r="QF524" s="160"/>
      <c r="QG524" s="160"/>
      <c r="QH524" s="160"/>
      <c r="QI524" s="160"/>
      <c r="QJ524" s="160"/>
      <c r="QK524" s="160"/>
      <c r="QL524" s="160"/>
      <c r="QM524" s="160"/>
      <c r="QN524" s="160"/>
      <c r="QO524" s="160"/>
      <c r="QP524" s="160"/>
      <c r="QQ524" s="160"/>
      <c r="QR524" s="160"/>
      <c r="QS524" s="160"/>
      <c r="QT524" s="160"/>
      <c r="QU524" s="160"/>
      <c r="QV524" s="160"/>
      <c r="QW524" s="160"/>
      <c r="QX524" s="160"/>
      <c r="QY524" s="160"/>
      <c r="QZ524" s="160"/>
      <c r="RA524" s="160"/>
      <c r="RB524" s="160"/>
      <c r="RC524" s="160"/>
      <c r="RD524" s="160"/>
      <c r="RE524" s="160"/>
      <c r="RF524" s="160"/>
      <c r="RG524" s="160"/>
      <c r="RH524" s="160"/>
      <c r="RI524" s="160"/>
      <c r="RJ524" s="160"/>
      <c r="RK524" s="160"/>
      <c r="RL524" s="160"/>
      <c r="RM524" s="160"/>
      <c r="RN524" s="160"/>
      <c r="RO524" s="160"/>
      <c r="RP524" s="160"/>
      <c r="RQ524" s="160"/>
      <c r="RR524" s="160"/>
      <c r="RS524" s="160"/>
      <c r="RT524" s="160"/>
      <c r="RU524" s="160"/>
      <c r="RV524" s="160"/>
      <c r="RW524" s="160"/>
      <c r="RX524" s="160"/>
      <c r="RY524" s="160"/>
      <c r="RZ524" s="160"/>
      <c r="SA524" s="160"/>
      <c r="SB524" s="160"/>
      <c r="SC524" s="160"/>
      <c r="SD524" s="160"/>
      <c r="SE524" s="160"/>
      <c r="SF524" s="160"/>
      <c r="SG524" s="160"/>
      <c r="SH524" s="160"/>
      <c r="SI524" s="160"/>
      <c r="SJ524" s="160"/>
      <c r="SK524" s="160"/>
      <c r="SL524" s="160"/>
      <c r="SM524" s="160"/>
      <c r="SN524" s="160"/>
      <c r="SO524" s="160"/>
      <c r="SP524" s="160"/>
      <c r="SQ524" s="160"/>
      <c r="SR524" s="160"/>
      <c r="SS524" s="160"/>
      <c r="ST524" s="160"/>
      <c r="SU524" s="160"/>
      <c r="SV524" s="160"/>
      <c r="SW524" s="160"/>
      <c r="SX524" s="160"/>
      <c r="SY524" s="160"/>
      <c r="SZ524" s="160"/>
      <c r="TA524" s="160"/>
      <c r="TB524" s="160"/>
      <c r="TC524" s="160"/>
      <c r="TD524" s="160"/>
      <c r="TE524" s="160"/>
      <c r="TF524" s="160"/>
    </row>
    <row r="525" spans="1:526">
      <c r="A525" s="160"/>
      <c r="B525" s="160"/>
      <c r="C525" s="160"/>
      <c r="D525" s="160"/>
      <c r="E525" s="160"/>
      <c r="F525" s="160"/>
      <c r="G525" s="160"/>
      <c r="H525" s="160"/>
      <c r="I525" s="160"/>
      <c r="J525" s="160"/>
      <c r="K525" s="160"/>
      <c r="L525" s="160"/>
      <c r="M525" s="160"/>
      <c r="N525" s="160"/>
      <c r="O525" s="160"/>
      <c r="P525" s="160"/>
      <c r="Q525" s="160"/>
      <c r="R525" s="160"/>
      <c r="S525" s="160"/>
      <c r="T525" s="160"/>
      <c r="U525" s="160"/>
      <c r="V525" s="160"/>
      <c r="W525" s="160"/>
      <c r="X525" s="160"/>
      <c r="Y525" s="160"/>
      <c r="Z525" s="160"/>
      <c r="AA525" s="160"/>
      <c r="AB525" s="160"/>
      <c r="AC525" s="160"/>
      <c r="AD525" s="160"/>
      <c r="AE525" s="160"/>
      <c r="AF525" s="160"/>
      <c r="AG525" s="160"/>
      <c r="AH525" s="160"/>
      <c r="AI525" s="160"/>
      <c r="AJ525" s="160"/>
      <c r="AK525" s="160"/>
      <c r="AL525" s="160"/>
      <c r="AM525" s="160"/>
      <c r="AN525" s="160"/>
      <c r="AO525" s="160"/>
      <c r="AP525" s="160"/>
      <c r="AQ525" s="160"/>
      <c r="AR525" s="160"/>
      <c r="AS525" s="160"/>
      <c r="AT525" s="160"/>
      <c r="AU525" s="160"/>
      <c r="AV525" s="160"/>
      <c r="AW525" s="160"/>
      <c r="AX525" s="160"/>
      <c r="AY525" s="160"/>
      <c r="AZ525" s="160"/>
      <c r="BA525" s="160"/>
      <c r="BB525" s="160"/>
      <c r="BC525" s="160"/>
      <c r="BD525" s="160"/>
      <c r="BE525" s="160"/>
      <c r="BF525" s="160"/>
      <c r="BG525" s="160"/>
      <c r="BH525" s="160"/>
      <c r="BI525" s="160"/>
      <c r="BJ525" s="160"/>
      <c r="BK525" s="160"/>
      <c r="BL525" s="160"/>
      <c r="BM525" s="160"/>
      <c r="BN525" s="160"/>
      <c r="BO525" s="160"/>
      <c r="BP525" s="160"/>
      <c r="BQ525" s="160"/>
      <c r="BR525" s="160"/>
      <c r="BS525" s="160"/>
      <c r="BT525" s="160"/>
      <c r="BU525" s="160"/>
      <c r="BV525" s="160"/>
      <c r="BW525" s="160"/>
      <c r="BX525" s="160"/>
      <c r="BY525" s="160"/>
      <c r="BZ525" s="160"/>
      <c r="CA525" s="160"/>
      <c r="CB525" s="160"/>
      <c r="CC525" s="160"/>
      <c r="CD525" s="160"/>
      <c r="CE525" s="160"/>
      <c r="CF525" s="160"/>
      <c r="CG525" s="160"/>
      <c r="CH525" s="160"/>
      <c r="CI525" s="160"/>
      <c r="CJ525" s="160"/>
      <c r="CK525" s="160"/>
      <c r="CL525" s="160"/>
      <c r="CM525" s="160"/>
      <c r="CN525" s="160"/>
      <c r="CO525" s="160"/>
      <c r="CP525" s="160"/>
      <c r="CQ525" s="160"/>
      <c r="CR525" s="160"/>
      <c r="CS525" s="160"/>
      <c r="CT525" s="160"/>
      <c r="CU525" s="160"/>
      <c r="CV525" s="160"/>
      <c r="CW525" s="160"/>
      <c r="CX525" s="160"/>
      <c r="CY525" s="160"/>
      <c r="CZ525" s="160"/>
      <c r="DA525" s="160"/>
      <c r="DB525" s="160"/>
      <c r="DC525" s="160"/>
      <c r="DD525" s="160"/>
      <c r="DE525" s="160"/>
      <c r="DF525" s="160"/>
      <c r="DG525" s="160"/>
      <c r="DH525" s="160"/>
      <c r="DI525" s="160"/>
      <c r="DJ525" s="160"/>
      <c r="DK525" s="160"/>
      <c r="DL525" s="160"/>
      <c r="DM525" s="160"/>
      <c r="DN525" s="160"/>
      <c r="DO525" s="160"/>
      <c r="DP525" s="160"/>
      <c r="DQ525" s="160"/>
      <c r="DR525" s="160"/>
      <c r="DS525" s="160"/>
      <c r="DT525" s="160"/>
      <c r="DU525" s="160"/>
      <c r="DV525" s="160"/>
      <c r="DW525" s="160"/>
      <c r="DX525" s="160"/>
      <c r="DY525" s="160"/>
      <c r="DZ525" s="160"/>
      <c r="EA525" s="160"/>
      <c r="EB525" s="160"/>
      <c r="EC525" s="160"/>
      <c r="ED525" s="160"/>
      <c r="EE525" s="160"/>
      <c r="EF525" s="160"/>
      <c r="EG525" s="160"/>
      <c r="EH525" s="160"/>
      <c r="EI525" s="160"/>
      <c r="EJ525" s="160"/>
      <c r="EK525" s="160"/>
      <c r="EL525" s="160"/>
      <c r="EM525" s="160"/>
      <c r="EN525" s="160"/>
      <c r="EO525" s="160"/>
      <c r="EP525" s="160"/>
      <c r="EQ525" s="160"/>
      <c r="ER525" s="160"/>
      <c r="ES525" s="160"/>
      <c r="ET525" s="160"/>
      <c r="EU525" s="160"/>
      <c r="EV525" s="160"/>
      <c r="EW525" s="160"/>
      <c r="EX525" s="160"/>
      <c r="EY525" s="160"/>
      <c r="EZ525" s="160"/>
      <c r="FA525" s="160"/>
      <c r="FB525" s="160"/>
      <c r="FC525" s="160"/>
      <c r="FD525" s="160"/>
      <c r="FE525" s="160"/>
      <c r="FF525" s="160"/>
      <c r="FG525" s="160"/>
      <c r="FH525" s="160"/>
      <c r="FI525" s="160"/>
      <c r="FJ525" s="160"/>
      <c r="FK525" s="160"/>
      <c r="FL525" s="160"/>
      <c r="FM525" s="160"/>
      <c r="FN525" s="160"/>
      <c r="FO525" s="160"/>
      <c r="FP525" s="160"/>
      <c r="FQ525" s="160"/>
      <c r="FR525" s="160"/>
      <c r="FS525" s="160"/>
      <c r="FT525" s="160"/>
      <c r="FU525" s="160"/>
      <c r="FV525" s="160"/>
      <c r="FW525" s="160"/>
      <c r="FX525" s="160"/>
      <c r="FY525" s="160"/>
      <c r="FZ525" s="160"/>
      <c r="GA525" s="160"/>
      <c r="GB525" s="160"/>
      <c r="GC525" s="160"/>
      <c r="GD525" s="160"/>
      <c r="GE525" s="160"/>
      <c r="GF525" s="160"/>
      <c r="GG525" s="160"/>
      <c r="GH525" s="160"/>
      <c r="GI525" s="160"/>
      <c r="GJ525" s="160"/>
      <c r="GK525" s="160"/>
      <c r="GL525" s="160"/>
      <c r="GM525" s="160"/>
      <c r="GN525" s="160"/>
      <c r="GO525" s="160"/>
      <c r="GP525" s="160"/>
      <c r="GQ525" s="160"/>
      <c r="GR525" s="160"/>
      <c r="GS525" s="160"/>
      <c r="GT525" s="160"/>
      <c r="GU525" s="160"/>
      <c r="GV525" s="160"/>
      <c r="GW525" s="160"/>
      <c r="GX525" s="160"/>
      <c r="GY525" s="160"/>
      <c r="GZ525" s="160"/>
      <c r="HA525" s="160"/>
      <c r="HB525" s="160"/>
      <c r="HC525" s="160"/>
      <c r="HD525" s="160"/>
      <c r="HE525" s="160"/>
      <c r="HF525" s="160"/>
      <c r="HG525" s="160"/>
      <c r="HH525" s="160"/>
      <c r="HI525" s="160"/>
      <c r="HJ525" s="160"/>
      <c r="HK525" s="160"/>
      <c r="HL525" s="160"/>
      <c r="HM525" s="160"/>
      <c r="HN525" s="160"/>
      <c r="HO525" s="160"/>
      <c r="HP525" s="160"/>
      <c r="HQ525" s="160"/>
      <c r="HR525" s="160"/>
      <c r="HS525" s="160"/>
      <c r="HT525" s="160"/>
      <c r="HU525" s="160"/>
      <c r="HV525" s="160"/>
      <c r="HW525" s="160"/>
      <c r="HX525" s="160"/>
      <c r="HY525" s="160"/>
      <c r="HZ525" s="160"/>
      <c r="IA525" s="160"/>
      <c r="IB525" s="160"/>
      <c r="IC525" s="160"/>
      <c r="ID525" s="160"/>
      <c r="IE525" s="160"/>
      <c r="IF525" s="160"/>
      <c r="IG525" s="160"/>
      <c r="IH525" s="160"/>
      <c r="II525" s="160"/>
      <c r="IJ525" s="160"/>
      <c r="IK525" s="160"/>
      <c r="IL525" s="160"/>
      <c r="IM525" s="160"/>
      <c r="IN525" s="160"/>
      <c r="IO525" s="160"/>
      <c r="IP525" s="160"/>
      <c r="IQ525" s="160"/>
      <c r="IR525" s="160"/>
      <c r="IS525" s="160"/>
      <c r="IT525" s="160"/>
      <c r="IU525" s="160"/>
      <c r="IV525" s="160"/>
      <c r="IW525" s="160"/>
      <c r="IX525" s="160"/>
      <c r="IY525" s="160"/>
      <c r="IZ525" s="160"/>
      <c r="JA525" s="160"/>
      <c r="JB525" s="160"/>
      <c r="JC525" s="160"/>
      <c r="JD525" s="160"/>
      <c r="JE525" s="160"/>
      <c r="JF525" s="160"/>
      <c r="JG525" s="160"/>
      <c r="JH525" s="160"/>
      <c r="JI525" s="160"/>
      <c r="JJ525" s="160"/>
      <c r="JK525" s="160"/>
      <c r="JL525" s="160"/>
      <c r="JM525" s="160"/>
      <c r="JN525" s="160"/>
      <c r="JO525" s="160"/>
      <c r="JP525" s="160"/>
      <c r="JQ525" s="160"/>
      <c r="JR525" s="160"/>
      <c r="JS525" s="160"/>
      <c r="JT525" s="160"/>
      <c r="JU525" s="160"/>
      <c r="JV525" s="160"/>
      <c r="JW525" s="160"/>
      <c r="JX525" s="160"/>
      <c r="JY525" s="160"/>
      <c r="JZ525" s="160"/>
      <c r="KA525" s="160"/>
      <c r="KB525" s="160"/>
      <c r="KC525" s="160"/>
      <c r="KD525" s="160"/>
      <c r="KE525" s="160"/>
      <c r="KF525" s="160"/>
      <c r="KG525" s="160"/>
      <c r="KH525" s="160"/>
      <c r="KI525" s="160"/>
      <c r="KJ525" s="160"/>
      <c r="KK525" s="160"/>
      <c r="KL525" s="160"/>
      <c r="KM525" s="160"/>
      <c r="KN525" s="160"/>
      <c r="KO525" s="160"/>
      <c r="KP525" s="160"/>
      <c r="KQ525" s="160"/>
      <c r="KR525" s="160"/>
      <c r="KS525" s="160"/>
      <c r="KT525" s="160"/>
      <c r="KU525" s="160"/>
      <c r="KV525" s="160"/>
      <c r="KW525" s="160"/>
      <c r="KX525" s="160"/>
      <c r="KY525" s="160"/>
      <c r="KZ525" s="160"/>
      <c r="LA525" s="160"/>
      <c r="LB525" s="160"/>
      <c r="LC525" s="160"/>
      <c r="LD525" s="160"/>
      <c r="LE525" s="160"/>
      <c r="LF525" s="160"/>
      <c r="LG525" s="160"/>
      <c r="LH525" s="160"/>
      <c r="LI525" s="160"/>
      <c r="LJ525" s="160"/>
      <c r="LK525" s="160"/>
      <c r="LL525" s="160"/>
      <c r="LM525" s="160"/>
      <c r="LN525" s="160"/>
      <c r="LO525" s="160"/>
      <c r="LP525" s="160"/>
      <c r="LQ525" s="160"/>
      <c r="LR525" s="160"/>
      <c r="LS525" s="160"/>
      <c r="LT525" s="160"/>
      <c r="LU525" s="160"/>
      <c r="LV525" s="160"/>
      <c r="LW525" s="160"/>
      <c r="LX525" s="160"/>
      <c r="LY525" s="160"/>
      <c r="LZ525" s="160"/>
      <c r="MA525" s="160"/>
      <c r="MB525" s="160"/>
      <c r="MC525" s="160"/>
      <c r="MD525" s="160"/>
      <c r="ME525" s="160"/>
      <c r="MF525" s="160"/>
      <c r="MG525" s="160"/>
      <c r="MH525" s="160"/>
      <c r="MI525" s="160"/>
      <c r="MJ525" s="160"/>
      <c r="MK525" s="160"/>
      <c r="ML525" s="160"/>
      <c r="MM525" s="160"/>
      <c r="MN525" s="160"/>
      <c r="MO525" s="160"/>
      <c r="MP525" s="160"/>
      <c r="MQ525" s="160"/>
      <c r="MR525" s="160"/>
      <c r="MS525" s="160"/>
      <c r="MT525" s="160"/>
      <c r="MU525" s="160"/>
      <c r="MV525" s="160"/>
      <c r="MW525" s="160"/>
      <c r="MX525" s="160"/>
      <c r="MY525" s="160"/>
      <c r="MZ525" s="160"/>
      <c r="NA525" s="160"/>
      <c r="NB525" s="160"/>
      <c r="NC525" s="160"/>
      <c r="ND525" s="160"/>
      <c r="NE525" s="160"/>
      <c r="NF525" s="160"/>
      <c r="NG525" s="160"/>
      <c r="NH525" s="160"/>
      <c r="NI525" s="160"/>
      <c r="NJ525" s="160"/>
      <c r="NK525" s="160"/>
      <c r="NL525" s="160"/>
      <c r="NM525" s="160"/>
      <c r="NN525" s="160"/>
      <c r="NO525" s="160"/>
      <c r="NP525" s="160"/>
      <c r="NQ525" s="160"/>
      <c r="NR525" s="160"/>
      <c r="NS525" s="160"/>
      <c r="NT525" s="160"/>
      <c r="NU525" s="160"/>
      <c r="NV525" s="160"/>
      <c r="NW525" s="160"/>
      <c r="NX525" s="160"/>
      <c r="NY525" s="160"/>
      <c r="NZ525" s="160"/>
      <c r="OA525" s="160"/>
      <c r="OB525" s="160"/>
      <c r="OC525" s="160"/>
      <c r="OD525" s="160"/>
      <c r="OE525" s="160"/>
      <c r="OF525" s="160"/>
      <c r="OG525" s="160"/>
      <c r="OH525" s="160"/>
      <c r="OI525" s="160"/>
      <c r="OJ525" s="160"/>
      <c r="OK525" s="160"/>
      <c r="OL525" s="160"/>
      <c r="OM525" s="160"/>
      <c r="ON525" s="160"/>
      <c r="OO525" s="160"/>
      <c r="OP525" s="160"/>
      <c r="OQ525" s="160"/>
      <c r="OR525" s="160"/>
      <c r="OS525" s="160"/>
      <c r="OT525" s="160"/>
      <c r="OU525" s="160"/>
      <c r="OV525" s="160"/>
      <c r="OW525" s="160"/>
      <c r="OX525" s="160"/>
      <c r="OY525" s="160"/>
      <c r="OZ525" s="160"/>
      <c r="PA525" s="160"/>
      <c r="PB525" s="160"/>
      <c r="PC525" s="160"/>
      <c r="PD525" s="160"/>
      <c r="PE525" s="160"/>
      <c r="PF525" s="160"/>
      <c r="PG525" s="160"/>
      <c r="PH525" s="160"/>
      <c r="PI525" s="160"/>
      <c r="PJ525" s="160"/>
      <c r="PK525" s="160"/>
      <c r="PL525" s="160"/>
      <c r="PM525" s="160"/>
      <c r="PN525" s="160"/>
      <c r="PO525" s="160"/>
      <c r="PP525" s="160"/>
      <c r="PQ525" s="160"/>
      <c r="PR525" s="160"/>
      <c r="PS525" s="160"/>
      <c r="PT525" s="160"/>
      <c r="PU525" s="160"/>
      <c r="PV525" s="160"/>
      <c r="PW525" s="160"/>
      <c r="PX525" s="160"/>
      <c r="PY525" s="160"/>
      <c r="PZ525" s="160"/>
      <c r="QA525" s="160"/>
      <c r="QB525" s="160"/>
      <c r="QC525" s="160"/>
      <c r="QD525" s="160"/>
      <c r="QE525" s="160"/>
      <c r="QF525" s="160"/>
      <c r="QG525" s="160"/>
      <c r="QH525" s="160"/>
      <c r="QI525" s="160"/>
      <c r="QJ525" s="160"/>
      <c r="QK525" s="160"/>
      <c r="QL525" s="160"/>
      <c r="QM525" s="160"/>
      <c r="QN525" s="160"/>
      <c r="QO525" s="160"/>
      <c r="QP525" s="160"/>
      <c r="QQ525" s="160"/>
      <c r="QR525" s="160"/>
      <c r="QS525" s="160"/>
      <c r="QT525" s="160"/>
      <c r="QU525" s="160"/>
      <c r="QV525" s="160"/>
      <c r="QW525" s="160"/>
      <c r="QX525" s="160"/>
      <c r="QY525" s="160"/>
      <c r="QZ525" s="160"/>
      <c r="RA525" s="160"/>
      <c r="RB525" s="160"/>
      <c r="RC525" s="160"/>
      <c r="RD525" s="160"/>
      <c r="RE525" s="160"/>
      <c r="RF525" s="160"/>
      <c r="RG525" s="160"/>
      <c r="RH525" s="160"/>
      <c r="RI525" s="160"/>
      <c r="RJ525" s="160"/>
      <c r="RK525" s="160"/>
      <c r="RL525" s="160"/>
      <c r="RM525" s="160"/>
      <c r="RN525" s="160"/>
      <c r="RO525" s="160"/>
      <c r="RP525" s="160"/>
      <c r="RQ525" s="160"/>
      <c r="RR525" s="160"/>
      <c r="RS525" s="160"/>
      <c r="RT525" s="160"/>
      <c r="RU525" s="160"/>
      <c r="RV525" s="160"/>
      <c r="RW525" s="160"/>
      <c r="RX525" s="160"/>
      <c r="RY525" s="160"/>
      <c r="RZ525" s="160"/>
      <c r="SA525" s="160"/>
      <c r="SB525" s="160"/>
      <c r="SC525" s="160"/>
      <c r="SD525" s="160"/>
      <c r="SE525" s="160"/>
      <c r="SF525" s="160"/>
      <c r="SG525" s="160"/>
      <c r="SH525" s="160"/>
      <c r="SI525" s="160"/>
      <c r="SJ525" s="160"/>
      <c r="SK525" s="160"/>
      <c r="SL525" s="160"/>
      <c r="SM525" s="160"/>
      <c r="SN525" s="160"/>
      <c r="SO525" s="160"/>
      <c r="SP525" s="160"/>
      <c r="SQ525" s="160"/>
      <c r="SR525" s="160"/>
      <c r="SS525" s="160"/>
      <c r="ST525" s="160"/>
      <c r="SU525" s="160"/>
      <c r="SV525" s="160"/>
      <c r="SW525" s="160"/>
      <c r="SX525" s="160"/>
      <c r="SY525" s="160"/>
      <c r="SZ525" s="160"/>
      <c r="TA525" s="160"/>
      <c r="TB525" s="160"/>
      <c r="TC525" s="160"/>
      <c r="TD525" s="160"/>
      <c r="TE525" s="160"/>
      <c r="TF525" s="160"/>
    </row>
    <row r="526" spans="1:526">
      <c r="A526" s="160"/>
      <c r="B526" s="160"/>
      <c r="C526" s="160"/>
      <c r="D526" s="160"/>
      <c r="E526" s="160"/>
      <c r="F526" s="160"/>
      <c r="G526" s="160"/>
      <c r="H526" s="160"/>
      <c r="I526" s="160"/>
      <c r="J526" s="160"/>
      <c r="K526" s="160"/>
      <c r="L526" s="160"/>
      <c r="M526" s="160"/>
      <c r="N526" s="160"/>
      <c r="O526" s="160"/>
      <c r="P526" s="160"/>
      <c r="Q526" s="160"/>
      <c r="R526" s="160"/>
      <c r="S526" s="160"/>
      <c r="T526" s="160"/>
      <c r="U526" s="160"/>
      <c r="V526" s="160"/>
      <c r="W526" s="160"/>
      <c r="X526" s="160"/>
      <c r="Y526" s="160"/>
      <c r="Z526" s="160"/>
      <c r="AA526" s="160"/>
      <c r="AB526" s="160"/>
      <c r="AC526" s="160"/>
      <c r="AD526" s="160"/>
      <c r="AE526" s="160"/>
      <c r="AF526" s="160"/>
      <c r="AG526" s="160"/>
      <c r="AH526" s="160"/>
      <c r="AI526" s="160"/>
      <c r="AJ526" s="160"/>
      <c r="AK526" s="160"/>
      <c r="AL526" s="160"/>
      <c r="AM526" s="160"/>
      <c r="AN526" s="160"/>
      <c r="AO526" s="160"/>
      <c r="AP526" s="160"/>
      <c r="AQ526" s="160"/>
      <c r="AR526" s="160"/>
      <c r="AS526" s="160"/>
      <c r="AT526" s="160"/>
      <c r="AU526" s="160"/>
      <c r="AV526" s="160"/>
      <c r="AW526" s="160"/>
      <c r="AX526" s="160"/>
      <c r="AY526" s="160"/>
      <c r="AZ526" s="160"/>
      <c r="BA526" s="160"/>
      <c r="BB526" s="160"/>
      <c r="BC526" s="160"/>
      <c r="BD526" s="160"/>
      <c r="BE526" s="160"/>
      <c r="BF526" s="160"/>
      <c r="BG526" s="160"/>
      <c r="BH526" s="160"/>
      <c r="BI526" s="160"/>
      <c r="BJ526" s="160"/>
      <c r="BK526" s="160"/>
      <c r="BL526" s="160"/>
      <c r="BM526" s="160"/>
      <c r="BN526" s="160"/>
      <c r="BO526" s="160"/>
      <c r="BP526" s="160"/>
      <c r="BQ526" s="160"/>
      <c r="BR526" s="160"/>
      <c r="BS526" s="160"/>
      <c r="BT526" s="160"/>
      <c r="BU526" s="160"/>
      <c r="BV526" s="160"/>
      <c r="BW526" s="160"/>
      <c r="BX526" s="160"/>
      <c r="BY526" s="160"/>
      <c r="BZ526" s="160"/>
      <c r="CA526" s="160"/>
      <c r="CB526" s="160"/>
      <c r="CC526" s="160"/>
      <c r="CD526" s="160"/>
      <c r="CE526" s="160"/>
      <c r="CF526" s="160"/>
      <c r="CG526" s="160"/>
      <c r="CH526" s="160"/>
      <c r="CI526" s="160"/>
      <c r="CJ526" s="160"/>
      <c r="CK526" s="160"/>
      <c r="CL526" s="160"/>
      <c r="CM526" s="160"/>
      <c r="CN526" s="160"/>
      <c r="CO526" s="160"/>
      <c r="CP526" s="160"/>
      <c r="CQ526" s="160"/>
      <c r="CR526" s="160"/>
      <c r="CS526" s="160"/>
      <c r="CT526" s="160"/>
      <c r="CU526" s="160"/>
      <c r="CV526" s="160"/>
      <c r="CW526" s="160"/>
      <c r="CX526" s="160"/>
      <c r="CY526" s="160"/>
      <c r="CZ526" s="160"/>
      <c r="DA526" s="160"/>
      <c r="DB526" s="160"/>
      <c r="DC526" s="160"/>
      <c r="DD526" s="160"/>
      <c r="DE526" s="160"/>
      <c r="DF526" s="160"/>
      <c r="DG526" s="160"/>
      <c r="DH526" s="160"/>
      <c r="DI526" s="160"/>
      <c r="DJ526" s="160"/>
      <c r="DK526" s="160"/>
      <c r="DL526" s="160"/>
      <c r="DM526" s="160"/>
      <c r="DN526" s="160"/>
      <c r="DO526" s="160"/>
      <c r="DP526" s="160"/>
      <c r="DQ526" s="160"/>
      <c r="DR526" s="160"/>
      <c r="DS526" s="160"/>
      <c r="DT526" s="160"/>
      <c r="DU526" s="160"/>
      <c r="DV526" s="160"/>
      <c r="DW526" s="160"/>
      <c r="DX526" s="160"/>
      <c r="DY526" s="160"/>
      <c r="DZ526" s="160"/>
      <c r="EA526" s="160"/>
      <c r="EB526" s="160"/>
      <c r="EC526" s="160"/>
      <c r="ED526" s="160"/>
      <c r="EE526" s="160"/>
      <c r="EF526" s="160"/>
      <c r="EG526" s="160"/>
      <c r="EH526" s="160"/>
      <c r="EI526" s="160"/>
      <c r="EJ526" s="160"/>
      <c r="EK526" s="160"/>
      <c r="EL526" s="160"/>
      <c r="EM526" s="160"/>
      <c r="EN526" s="160"/>
      <c r="EO526" s="160"/>
      <c r="EP526" s="160"/>
      <c r="EQ526" s="160"/>
      <c r="ER526" s="160"/>
      <c r="ES526" s="160"/>
      <c r="ET526" s="160"/>
      <c r="EU526" s="160"/>
      <c r="EV526" s="160"/>
      <c r="EW526" s="160"/>
      <c r="EX526" s="160"/>
      <c r="EY526" s="160"/>
      <c r="EZ526" s="160"/>
      <c r="FA526" s="160"/>
      <c r="FB526" s="160"/>
      <c r="FC526" s="160"/>
      <c r="FD526" s="160"/>
      <c r="FE526" s="160"/>
      <c r="FF526" s="160"/>
      <c r="FG526" s="160"/>
      <c r="FH526" s="160"/>
      <c r="FI526" s="160"/>
      <c r="FJ526" s="160"/>
      <c r="FK526" s="160"/>
      <c r="FL526" s="160"/>
      <c r="FM526" s="160"/>
      <c r="FN526" s="160"/>
      <c r="FO526" s="160"/>
      <c r="FP526" s="160"/>
      <c r="FQ526" s="160"/>
      <c r="FR526" s="160"/>
      <c r="FS526" s="160"/>
      <c r="FT526" s="160"/>
      <c r="FU526" s="160"/>
      <c r="FV526" s="160"/>
      <c r="FW526" s="160"/>
      <c r="FX526" s="160"/>
      <c r="FY526" s="160"/>
      <c r="FZ526" s="160"/>
      <c r="GA526" s="160"/>
      <c r="GB526" s="160"/>
      <c r="GC526" s="160"/>
      <c r="GD526" s="160"/>
      <c r="GE526" s="160"/>
      <c r="GF526" s="160"/>
      <c r="GG526" s="160"/>
      <c r="GH526" s="160"/>
      <c r="GI526" s="160"/>
      <c r="GJ526" s="160"/>
      <c r="GK526" s="160"/>
      <c r="GL526" s="160"/>
      <c r="GM526" s="160"/>
      <c r="GN526" s="160"/>
      <c r="GO526" s="160"/>
      <c r="GP526" s="160"/>
      <c r="GQ526" s="160"/>
      <c r="GR526" s="160"/>
      <c r="GS526" s="160"/>
      <c r="GT526" s="160"/>
      <c r="GU526" s="160"/>
      <c r="GV526" s="160"/>
      <c r="GW526" s="160"/>
      <c r="GX526" s="160"/>
      <c r="GY526" s="160"/>
      <c r="GZ526" s="160"/>
      <c r="HA526" s="160"/>
      <c r="HB526" s="160"/>
      <c r="HC526" s="160"/>
      <c r="HD526" s="160"/>
      <c r="HE526" s="160"/>
      <c r="HF526" s="160"/>
      <c r="HG526" s="160"/>
      <c r="HH526" s="160"/>
      <c r="HI526" s="160"/>
      <c r="HJ526" s="160"/>
      <c r="HK526" s="160"/>
      <c r="HL526" s="160"/>
      <c r="HM526" s="160"/>
      <c r="HN526" s="160"/>
      <c r="HO526" s="160"/>
      <c r="HP526" s="160"/>
      <c r="HQ526" s="160"/>
      <c r="HR526" s="160"/>
      <c r="HS526" s="160"/>
      <c r="HT526" s="160"/>
      <c r="HU526" s="160"/>
      <c r="HV526" s="160"/>
      <c r="HW526" s="160"/>
      <c r="HX526" s="160"/>
      <c r="HY526" s="160"/>
      <c r="HZ526" s="160"/>
      <c r="IA526" s="160"/>
      <c r="IB526" s="160"/>
      <c r="IC526" s="160"/>
      <c r="ID526" s="160"/>
      <c r="IE526" s="160"/>
      <c r="IF526" s="160"/>
      <c r="IG526" s="160"/>
      <c r="IH526" s="160"/>
      <c r="II526" s="160"/>
      <c r="IJ526" s="160"/>
      <c r="IK526" s="160"/>
      <c r="IL526" s="160"/>
      <c r="IM526" s="160"/>
      <c r="IN526" s="160"/>
      <c r="IO526" s="160"/>
      <c r="IP526" s="160"/>
      <c r="IQ526" s="160"/>
      <c r="IR526" s="160"/>
      <c r="IS526" s="160"/>
      <c r="IT526" s="160"/>
      <c r="IU526" s="160"/>
      <c r="IV526" s="160"/>
      <c r="IW526" s="160"/>
      <c r="IX526" s="160"/>
      <c r="IY526" s="160"/>
      <c r="IZ526" s="160"/>
      <c r="JA526" s="160"/>
      <c r="JB526" s="160"/>
      <c r="JC526" s="160"/>
      <c r="JD526" s="160"/>
      <c r="JE526" s="160"/>
      <c r="JF526" s="160"/>
      <c r="JG526" s="160"/>
      <c r="JH526" s="160"/>
      <c r="JI526" s="160"/>
      <c r="JJ526" s="160"/>
      <c r="JK526" s="160"/>
      <c r="JL526" s="160"/>
      <c r="JM526" s="160"/>
      <c r="JN526" s="160"/>
      <c r="JO526" s="160"/>
      <c r="JP526" s="160"/>
      <c r="JQ526" s="160"/>
      <c r="JR526" s="160"/>
      <c r="JS526" s="160"/>
      <c r="JT526" s="160"/>
      <c r="JU526" s="160"/>
      <c r="JV526" s="160"/>
      <c r="JW526" s="160"/>
      <c r="JX526" s="160"/>
      <c r="JY526" s="160"/>
      <c r="JZ526" s="160"/>
      <c r="KA526" s="160"/>
      <c r="KB526" s="160"/>
      <c r="KC526" s="160"/>
      <c r="KD526" s="160"/>
      <c r="KE526" s="160"/>
      <c r="KF526" s="160"/>
      <c r="KG526" s="160"/>
      <c r="KH526" s="160"/>
      <c r="KI526" s="160"/>
      <c r="KJ526" s="160"/>
      <c r="KK526" s="160"/>
      <c r="KL526" s="160"/>
      <c r="KM526" s="160"/>
      <c r="KN526" s="160"/>
      <c r="KO526" s="160"/>
      <c r="KP526" s="160"/>
      <c r="KQ526" s="160"/>
      <c r="KR526" s="160"/>
      <c r="KS526" s="160"/>
      <c r="KT526" s="160"/>
      <c r="KU526" s="160"/>
      <c r="KV526" s="160"/>
      <c r="KW526" s="160"/>
      <c r="KX526" s="160"/>
      <c r="KY526" s="160"/>
      <c r="KZ526" s="160"/>
      <c r="LA526" s="160"/>
      <c r="LB526" s="160"/>
      <c r="LC526" s="160"/>
      <c r="LD526" s="160"/>
      <c r="LE526" s="160"/>
      <c r="LF526" s="160"/>
      <c r="LG526" s="160"/>
      <c r="LH526" s="160"/>
      <c r="LI526" s="160"/>
      <c r="LJ526" s="160"/>
      <c r="LK526" s="160"/>
      <c r="LL526" s="160"/>
      <c r="LM526" s="160"/>
      <c r="LN526" s="160"/>
      <c r="LO526" s="160"/>
      <c r="LP526" s="160"/>
      <c r="LQ526" s="160"/>
      <c r="LR526" s="160"/>
      <c r="LS526" s="160"/>
      <c r="LT526" s="160"/>
      <c r="LU526" s="160"/>
      <c r="LV526" s="160"/>
      <c r="LW526" s="160"/>
      <c r="LX526" s="160"/>
      <c r="LY526" s="160"/>
      <c r="LZ526" s="160"/>
      <c r="MA526" s="160"/>
      <c r="MB526" s="160"/>
      <c r="MC526" s="160"/>
      <c r="MD526" s="160"/>
      <c r="ME526" s="160"/>
      <c r="MF526" s="160"/>
      <c r="MG526" s="160"/>
      <c r="MH526" s="160"/>
      <c r="MI526" s="160"/>
      <c r="MJ526" s="160"/>
      <c r="MK526" s="160"/>
      <c r="ML526" s="160"/>
      <c r="MM526" s="160"/>
      <c r="MN526" s="160"/>
      <c r="MO526" s="160"/>
      <c r="MP526" s="160"/>
      <c r="MQ526" s="160"/>
      <c r="MR526" s="160"/>
      <c r="MS526" s="160"/>
      <c r="MT526" s="160"/>
      <c r="MU526" s="160"/>
      <c r="MV526" s="160"/>
      <c r="MW526" s="160"/>
      <c r="MX526" s="160"/>
      <c r="MY526" s="160"/>
      <c r="MZ526" s="160"/>
      <c r="NA526" s="160"/>
      <c r="NB526" s="160"/>
      <c r="NC526" s="160"/>
      <c r="ND526" s="160"/>
      <c r="NE526" s="160"/>
      <c r="NF526" s="160"/>
      <c r="NG526" s="160"/>
      <c r="NH526" s="160"/>
      <c r="NI526" s="160"/>
      <c r="NJ526" s="160"/>
      <c r="NK526" s="160"/>
      <c r="NL526" s="160"/>
      <c r="NM526" s="160"/>
      <c r="NN526" s="160"/>
      <c r="NO526" s="160"/>
      <c r="NP526" s="160"/>
      <c r="NQ526" s="160"/>
      <c r="NR526" s="160"/>
      <c r="NS526" s="160"/>
      <c r="NT526" s="160"/>
      <c r="NU526" s="160"/>
      <c r="NV526" s="160"/>
      <c r="NW526" s="160"/>
      <c r="NX526" s="160"/>
      <c r="NY526" s="160"/>
      <c r="NZ526" s="160"/>
      <c r="OA526" s="160"/>
      <c r="OB526" s="160"/>
      <c r="OC526" s="160"/>
      <c r="OD526" s="160"/>
      <c r="OE526" s="160"/>
      <c r="OF526" s="160"/>
      <c r="OG526" s="160"/>
      <c r="OH526" s="160"/>
      <c r="OI526" s="160"/>
      <c r="OJ526" s="160"/>
      <c r="OK526" s="160"/>
      <c r="OL526" s="160"/>
      <c r="OM526" s="160"/>
      <c r="ON526" s="160"/>
      <c r="OO526" s="160"/>
      <c r="OP526" s="160"/>
      <c r="OQ526" s="160"/>
      <c r="OR526" s="160"/>
      <c r="OS526" s="160"/>
      <c r="OT526" s="160"/>
      <c r="OU526" s="160"/>
      <c r="OV526" s="160"/>
      <c r="OW526" s="160"/>
      <c r="OX526" s="160"/>
      <c r="OY526" s="160"/>
      <c r="OZ526" s="160"/>
      <c r="PA526" s="160"/>
      <c r="PB526" s="160"/>
      <c r="PC526" s="160"/>
      <c r="PD526" s="160"/>
      <c r="PE526" s="160"/>
      <c r="PF526" s="160"/>
      <c r="PG526" s="160"/>
      <c r="PH526" s="160"/>
      <c r="PI526" s="160"/>
      <c r="PJ526" s="160"/>
      <c r="PK526" s="160"/>
      <c r="PL526" s="160"/>
      <c r="PM526" s="160"/>
      <c r="PN526" s="160"/>
      <c r="PO526" s="160"/>
      <c r="PP526" s="160"/>
      <c r="PQ526" s="160"/>
      <c r="PR526" s="160"/>
      <c r="PS526" s="160"/>
      <c r="PT526" s="160"/>
      <c r="PU526" s="160"/>
      <c r="PV526" s="160"/>
      <c r="PW526" s="160"/>
      <c r="PX526" s="160"/>
      <c r="PY526" s="160"/>
      <c r="PZ526" s="160"/>
      <c r="QA526" s="160"/>
      <c r="QB526" s="160"/>
      <c r="QC526" s="160"/>
      <c r="QD526" s="160"/>
      <c r="QE526" s="160"/>
      <c r="QF526" s="160"/>
      <c r="QG526" s="160"/>
      <c r="QH526" s="160"/>
      <c r="QI526" s="160"/>
      <c r="QJ526" s="160"/>
      <c r="QK526" s="160"/>
      <c r="QL526" s="160"/>
      <c r="QM526" s="160"/>
      <c r="QN526" s="160"/>
      <c r="QO526" s="160"/>
      <c r="QP526" s="160"/>
      <c r="QQ526" s="160"/>
      <c r="QR526" s="160"/>
      <c r="QS526" s="160"/>
      <c r="QT526" s="160"/>
      <c r="QU526" s="160"/>
      <c r="QV526" s="160"/>
      <c r="QW526" s="160"/>
      <c r="QX526" s="160"/>
      <c r="QY526" s="160"/>
      <c r="QZ526" s="160"/>
      <c r="RA526" s="160"/>
      <c r="RB526" s="160"/>
      <c r="RC526" s="160"/>
      <c r="RD526" s="160"/>
      <c r="RE526" s="160"/>
      <c r="RF526" s="160"/>
      <c r="RG526" s="160"/>
      <c r="RH526" s="160"/>
      <c r="RI526" s="160"/>
      <c r="RJ526" s="160"/>
      <c r="RK526" s="160"/>
      <c r="RL526" s="160"/>
      <c r="RM526" s="160"/>
      <c r="RN526" s="160"/>
      <c r="RO526" s="160"/>
      <c r="RP526" s="160"/>
      <c r="RQ526" s="160"/>
      <c r="RR526" s="160"/>
      <c r="RS526" s="160"/>
      <c r="RT526" s="160"/>
      <c r="RU526" s="160"/>
      <c r="RV526" s="160"/>
      <c r="RW526" s="160"/>
      <c r="RX526" s="160"/>
      <c r="RY526" s="160"/>
      <c r="RZ526" s="160"/>
      <c r="SA526" s="160"/>
      <c r="SB526" s="160"/>
      <c r="SC526" s="160"/>
      <c r="SD526" s="160"/>
      <c r="SE526" s="160"/>
      <c r="SF526" s="160"/>
      <c r="SG526" s="160"/>
      <c r="SH526" s="160"/>
      <c r="SI526" s="160"/>
      <c r="SJ526" s="160"/>
      <c r="SK526" s="160"/>
      <c r="SL526" s="160"/>
      <c r="SM526" s="160"/>
      <c r="SN526" s="160"/>
      <c r="SO526" s="160"/>
      <c r="SP526" s="160"/>
      <c r="SQ526" s="160"/>
      <c r="SR526" s="160"/>
      <c r="SS526" s="160"/>
      <c r="ST526" s="160"/>
      <c r="SU526" s="160"/>
      <c r="SV526" s="160"/>
      <c r="SW526" s="160"/>
      <c r="SX526" s="160"/>
      <c r="SY526" s="160"/>
      <c r="SZ526" s="160"/>
      <c r="TA526" s="160"/>
      <c r="TB526" s="160"/>
      <c r="TC526" s="160"/>
      <c r="TD526" s="160"/>
      <c r="TE526" s="160"/>
      <c r="TF526" s="160"/>
    </row>
    <row r="527" spans="1:526">
      <c r="A527" s="160"/>
      <c r="B527" s="160"/>
      <c r="C527" s="160"/>
      <c r="D527" s="160"/>
      <c r="E527" s="160"/>
      <c r="F527" s="160"/>
      <c r="G527" s="160"/>
      <c r="H527" s="160"/>
      <c r="I527" s="160"/>
      <c r="J527" s="160"/>
      <c r="K527" s="160"/>
      <c r="L527" s="160"/>
      <c r="M527" s="160"/>
      <c r="N527" s="160"/>
      <c r="O527" s="160"/>
      <c r="P527" s="160"/>
      <c r="Q527" s="160"/>
      <c r="R527" s="160"/>
      <c r="S527" s="160"/>
      <c r="T527" s="160"/>
      <c r="U527" s="160"/>
      <c r="V527" s="160"/>
      <c r="W527" s="160"/>
      <c r="X527" s="160"/>
      <c r="Y527" s="160"/>
      <c r="Z527" s="160"/>
      <c r="AA527" s="160"/>
      <c r="AB527" s="160"/>
      <c r="AC527" s="160"/>
      <c r="AD527" s="160"/>
      <c r="AE527" s="160"/>
      <c r="AF527" s="160"/>
      <c r="AG527" s="160"/>
      <c r="AH527" s="160"/>
      <c r="AI527" s="160"/>
      <c r="AJ527" s="160"/>
      <c r="AK527" s="160"/>
      <c r="AL527" s="160"/>
      <c r="AM527" s="160"/>
      <c r="AN527" s="160"/>
      <c r="AO527" s="160"/>
      <c r="AP527" s="160"/>
      <c r="AQ527" s="160"/>
      <c r="AR527" s="160"/>
      <c r="AS527" s="160"/>
      <c r="AT527" s="160"/>
      <c r="AU527" s="160"/>
      <c r="AV527" s="160"/>
      <c r="AW527" s="160"/>
      <c r="AX527" s="160"/>
      <c r="AY527" s="160"/>
      <c r="AZ527" s="160"/>
      <c r="BA527" s="160"/>
      <c r="BB527" s="160"/>
      <c r="BC527" s="160"/>
      <c r="BD527" s="160"/>
      <c r="BE527" s="160"/>
      <c r="BF527" s="160"/>
      <c r="BG527" s="160"/>
      <c r="BH527" s="160"/>
      <c r="BI527" s="160"/>
      <c r="BJ527" s="160"/>
      <c r="BK527" s="160"/>
      <c r="BL527" s="160"/>
      <c r="BM527" s="160"/>
      <c r="BN527" s="160"/>
      <c r="BO527" s="160"/>
      <c r="BP527" s="160"/>
      <c r="BQ527" s="160"/>
      <c r="BR527" s="160"/>
      <c r="BS527" s="160"/>
      <c r="BT527" s="160"/>
      <c r="BU527" s="160"/>
      <c r="BV527" s="160"/>
      <c r="BW527" s="160"/>
      <c r="BX527" s="160"/>
      <c r="BY527" s="160"/>
      <c r="BZ527" s="160"/>
      <c r="CA527" s="160"/>
      <c r="CB527" s="160"/>
      <c r="CC527" s="160"/>
      <c r="CD527" s="160"/>
      <c r="CE527" s="160"/>
      <c r="CF527" s="160"/>
      <c r="CG527" s="160"/>
      <c r="CH527" s="160"/>
      <c r="CI527" s="160"/>
      <c r="CJ527" s="160"/>
      <c r="CK527" s="160"/>
      <c r="CL527" s="160"/>
      <c r="CM527" s="160"/>
      <c r="CN527" s="160"/>
      <c r="CO527" s="160"/>
      <c r="CP527" s="160"/>
      <c r="CQ527" s="160"/>
      <c r="CR527" s="160"/>
      <c r="CS527" s="160"/>
      <c r="CT527" s="160"/>
      <c r="CU527" s="160"/>
      <c r="CV527" s="160"/>
      <c r="CW527" s="160"/>
      <c r="CX527" s="160"/>
      <c r="CY527" s="160"/>
      <c r="CZ527" s="160"/>
      <c r="DA527" s="160"/>
      <c r="DB527" s="160"/>
      <c r="DC527" s="160"/>
      <c r="DD527" s="160"/>
      <c r="DE527" s="160"/>
      <c r="DF527" s="160"/>
      <c r="DG527" s="160"/>
      <c r="DH527" s="160"/>
      <c r="DI527" s="160"/>
      <c r="DJ527" s="160"/>
      <c r="DK527" s="160"/>
      <c r="DL527" s="160"/>
      <c r="DM527" s="160"/>
      <c r="DN527" s="160"/>
      <c r="DO527" s="160"/>
      <c r="DP527" s="160"/>
      <c r="DQ527" s="160"/>
      <c r="DR527" s="160"/>
      <c r="DS527" s="160"/>
      <c r="DT527" s="160"/>
      <c r="DU527" s="160"/>
      <c r="DV527" s="160"/>
      <c r="DW527" s="160"/>
      <c r="DX527" s="160"/>
      <c r="DY527" s="160"/>
      <c r="DZ527" s="160"/>
      <c r="EA527" s="160"/>
      <c r="EB527" s="160"/>
      <c r="EC527" s="160"/>
      <c r="ED527" s="160"/>
      <c r="EE527" s="160"/>
      <c r="EF527" s="160"/>
      <c r="EG527" s="160"/>
      <c r="EH527" s="160"/>
      <c r="EI527" s="160"/>
      <c r="EJ527" s="160"/>
      <c r="EK527" s="160"/>
      <c r="EL527" s="160"/>
      <c r="EM527" s="160"/>
      <c r="EN527" s="160"/>
      <c r="EO527" s="160"/>
      <c r="EP527" s="160"/>
      <c r="EQ527" s="160"/>
      <c r="ER527" s="160"/>
      <c r="ES527" s="160"/>
      <c r="ET527" s="160"/>
      <c r="EU527" s="160"/>
      <c r="EV527" s="160"/>
      <c r="EW527" s="160"/>
      <c r="EX527" s="160"/>
      <c r="EY527" s="160"/>
      <c r="EZ527" s="160"/>
      <c r="FA527" s="160"/>
      <c r="FB527" s="160"/>
      <c r="FC527" s="160"/>
      <c r="FD527" s="160"/>
      <c r="FE527" s="160"/>
      <c r="FF527" s="160"/>
      <c r="FG527" s="160"/>
      <c r="FH527" s="160"/>
      <c r="FI527" s="160"/>
      <c r="FJ527" s="160"/>
      <c r="FK527" s="160"/>
      <c r="FL527" s="160"/>
      <c r="FM527" s="160"/>
      <c r="FN527" s="160"/>
      <c r="FO527" s="160"/>
      <c r="FP527" s="160"/>
      <c r="FQ527" s="160"/>
      <c r="FR527" s="160"/>
      <c r="FS527" s="160"/>
      <c r="FT527" s="160"/>
      <c r="FU527" s="160"/>
      <c r="FV527" s="160"/>
      <c r="FW527" s="160"/>
      <c r="FX527" s="160"/>
      <c r="FY527" s="160"/>
      <c r="FZ527" s="160"/>
      <c r="GA527" s="160"/>
      <c r="GB527" s="160"/>
      <c r="GC527" s="160"/>
      <c r="GD527" s="160"/>
      <c r="GE527" s="160"/>
      <c r="GF527" s="160"/>
      <c r="GG527" s="160"/>
      <c r="GH527" s="160"/>
      <c r="GI527" s="160"/>
      <c r="GJ527" s="160"/>
      <c r="GK527" s="160"/>
      <c r="GL527" s="160"/>
      <c r="GM527" s="160"/>
      <c r="GN527" s="160"/>
      <c r="GO527" s="160"/>
      <c r="GP527" s="160"/>
      <c r="GQ527" s="160"/>
      <c r="GR527" s="160"/>
      <c r="GS527" s="160"/>
      <c r="GT527" s="160"/>
      <c r="GU527" s="160"/>
      <c r="GV527" s="160"/>
      <c r="GW527" s="160"/>
      <c r="GX527" s="160"/>
      <c r="GY527" s="160"/>
      <c r="GZ527" s="160"/>
      <c r="HA527" s="160"/>
      <c r="HB527" s="160"/>
      <c r="HC527" s="160"/>
      <c r="HD527" s="160"/>
      <c r="HE527" s="160"/>
      <c r="HF527" s="160"/>
      <c r="HG527" s="160"/>
      <c r="HH527" s="160"/>
      <c r="HI527" s="160"/>
      <c r="HJ527" s="160"/>
      <c r="HK527" s="160"/>
      <c r="HL527" s="160"/>
      <c r="HM527" s="160"/>
      <c r="HN527" s="160"/>
      <c r="HO527" s="160"/>
      <c r="HP527" s="160"/>
      <c r="HQ527" s="160"/>
      <c r="HR527" s="160"/>
      <c r="HS527" s="160"/>
      <c r="HT527" s="160"/>
      <c r="HU527" s="160"/>
      <c r="HV527" s="160"/>
      <c r="HW527" s="160"/>
      <c r="HX527" s="160"/>
      <c r="HY527" s="160"/>
      <c r="HZ527" s="160"/>
      <c r="IA527" s="160"/>
      <c r="IB527" s="160"/>
      <c r="IC527" s="160"/>
      <c r="ID527" s="160"/>
      <c r="IE527" s="160"/>
      <c r="IF527" s="160"/>
      <c r="IG527" s="160"/>
      <c r="IH527" s="160"/>
      <c r="II527" s="160"/>
      <c r="IJ527" s="160"/>
      <c r="IK527" s="160"/>
      <c r="IL527" s="160"/>
      <c r="IM527" s="160"/>
      <c r="IN527" s="160"/>
      <c r="IO527" s="160"/>
      <c r="IP527" s="160"/>
      <c r="IQ527" s="160"/>
      <c r="IR527" s="160"/>
      <c r="IS527" s="160"/>
      <c r="IT527" s="160"/>
      <c r="IU527" s="160"/>
      <c r="IV527" s="160"/>
      <c r="IW527" s="160"/>
      <c r="IX527" s="160"/>
      <c r="IY527" s="160"/>
      <c r="IZ527" s="160"/>
      <c r="JA527" s="160"/>
      <c r="JB527" s="160"/>
      <c r="JC527" s="160"/>
      <c r="JD527" s="160"/>
      <c r="JE527" s="160"/>
      <c r="JF527" s="160"/>
      <c r="JG527" s="160"/>
      <c r="JH527" s="160"/>
      <c r="JI527" s="160"/>
      <c r="JJ527" s="160"/>
      <c r="JK527" s="160"/>
      <c r="JL527" s="160"/>
      <c r="JM527" s="160"/>
      <c r="JN527" s="160"/>
      <c r="JO527" s="160"/>
      <c r="JP527" s="160"/>
      <c r="JQ527" s="160"/>
      <c r="JR527" s="160"/>
      <c r="JS527" s="160"/>
      <c r="JT527" s="160"/>
      <c r="JU527" s="160"/>
      <c r="JV527" s="160"/>
      <c r="JW527" s="160"/>
      <c r="JX527" s="160"/>
      <c r="JY527" s="160"/>
      <c r="JZ527" s="160"/>
      <c r="KA527" s="160"/>
      <c r="KB527" s="160"/>
      <c r="KC527" s="160"/>
      <c r="KD527" s="160"/>
      <c r="KE527" s="160"/>
      <c r="KF527" s="160"/>
      <c r="KG527" s="160"/>
      <c r="KH527" s="160"/>
      <c r="KI527" s="160"/>
      <c r="KJ527" s="160"/>
      <c r="KK527" s="160"/>
      <c r="KL527" s="160"/>
      <c r="KM527" s="160"/>
      <c r="KN527" s="160"/>
      <c r="KO527" s="160"/>
      <c r="KP527" s="160"/>
      <c r="KQ527" s="160"/>
      <c r="KR527" s="160"/>
      <c r="KS527" s="160"/>
      <c r="KT527" s="160"/>
      <c r="KU527" s="160"/>
      <c r="KV527" s="160"/>
      <c r="KW527" s="160"/>
      <c r="KX527" s="160"/>
      <c r="KY527" s="160"/>
      <c r="KZ527" s="160"/>
      <c r="LA527" s="160"/>
      <c r="LB527" s="160"/>
      <c r="LC527" s="160"/>
      <c r="LD527" s="160"/>
      <c r="LE527" s="160"/>
      <c r="LF527" s="160"/>
      <c r="LG527" s="160"/>
      <c r="LH527" s="160"/>
      <c r="LI527" s="160"/>
      <c r="LJ527" s="160"/>
      <c r="LK527" s="160"/>
      <c r="LL527" s="160"/>
      <c r="LM527" s="160"/>
      <c r="LN527" s="160"/>
      <c r="LO527" s="160"/>
      <c r="LP527" s="160"/>
      <c r="LQ527" s="160"/>
      <c r="LR527" s="160"/>
      <c r="LS527" s="160"/>
      <c r="LT527" s="160"/>
      <c r="LU527" s="160"/>
      <c r="LV527" s="160"/>
      <c r="LW527" s="160"/>
      <c r="LX527" s="160"/>
      <c r="LY527" s="160"/>
      <c r="LZ527" s="160"/>
      <c r="MA527" s="160"/>
      <c r="MB527" s="160"/>
      <c r="MC527" s="160"/>
      <c r="MD527" s="160"/>
      <c r="ME527" s="160"/>
      <c r="MF527" s="160"/>
      <c r="MG527" s="160"/>
      <c r="MH527" s="160"/>
      <c r="MI527" s="160"/>
      <c r="MJ527" s="160"/>
      <c r="MK527" s="160"/>
      <c r="ML527" s="160"/>
      <c r="MM527" s="160"/>
      <c r="MN527" s="160"/>
      <c r="MO527" s="160"/>
      <c r="MP527" s="160"/>
      <c r="MQ527" s="160"/>
      <c r="MR527" s="160"/>
      <c r="MS527" s="160"/>
      <c r="MT527" s="160"/>
      <c r="MU527" s="160"/>
      <c r="MV527" s="160"/>
      <c r="MW527" s="160"/>
      <c r="MX527" s="160"/>
      <c r="MY527" s="160"/>
      <c r="MZ527" s="160"/>
      <c r="NA527" s="160"/>
      <c r="NB527" s="160"/>
      <c r="NC527" s="160"/>
      <c r="ND527" s="160"/>
      <c r="NE527" s="160"/>
      <c r="NF527" s="160"/>
      <c r="NG527" s="160"/>
      <c r="NH527" s="160"/>
      <c r="NI527" s="160"/>
      <c r="NJ527" s="160"/>
      <c r="NK527" s="160"/>
      <c r="NL527" s="160"/>
      <c r="NM527" s="160"/>
      <c r="NN527" s="160"/>
      <c r="NO527" s="160"/>
      <c r="NP527" s="160"/>
      <c r="NQ527" s="160"/>
      <c r="NR527" s="160"/>
      <c r="NS527" s="160"/>
      <c r="NT527" s="160"/>
      <c r="NU527" s="160"/>
      <c r="NV527" s="160"/>
      <c r="NW527" s="160"/>
      <c r="NX527" s="160"/>
      <c r="NY527" s="160"/>
      <c r="NZ527" s="160"/>
      <c r="OA527" s="160"/>
      <c r="OB527" s="160"/>
      <c r="OC527" s="160"/>
      <c r="OD527" s="160"/>
      <c r="OE527" s="160"/>
      <c r="OF527" s="160"/>
      <c r="OG527" s="160"/>
      <c r="OH527" s="160"/>
      <c r="OI527" s="160"/>
      <c r="OJ527" s="160"/>
      <c r="OK527" s="160"/>
      <c r="OL527" s="160"/>
      <c r="OM527" s="160"/>
      <c r="ON527" s="160"/>
      <c r="OO527" s="160"/>
      <c r="OP527" s="160"/>
      <c r="OQ527" s="160"/>
      <c r="OR527" s="160"/>
      <c r="OS527" s="160"/>
      <c r="OT527" s="160"/>
      <c r="OU527" s="160"/>
      <c r="OV527" s="160"/>
      <c r="OW527" s="160"/>
      <c r="OX527" s="160"/>
      <c r="OY527" s="160"/>
      <c r="OZ527" s="160"/>
      <c r="PA527" s="160"/>
      <c r="PB527" s="160"/>
      <c r="PC527" s="160"/>
      <c r="PD527" s="160"/>
      <c r="PE527" s="160"/>
      <c r="PF527" s="160"/>
      <c r="PG527" s="160"/>
      <c r="PH527" s="160"/>
      <c r="PI527" s="160"/>
      <c r="PJ527" s="160"/>
      <c r="PK527" s="160"/>
      <c r="PL527" s="160"/>
      <c r="PM527" s="160"/>
      <c r="PN527" s="160"/>
      <c r="PO527" s="160"/>
      <c r="PP527" s="160"/>
      <c r="PQ527" s="160"/>
      <c r="PR527" s="160"/>
      <c r="PS527" s="160"/>
      <c r="PT527" s="160"/>
      <c r="PU527" s="160"/>
      <c r="PV527" s="160"/>
      <c r="PW527" s="160"/>
      <c r="PX527" s="160"/>
      <c r="PY527" s="160"/>
      <c r="PZ527" s="160"/>
      <c r="QA527" s="160"/>
      <c r="QB527" s="160"/>
      <c r="QC527" s="160"/>
      <c r="QD527" s="160"/>
      <c r="QE527" s="160"/>
      <c r="QF527" s="160"/>
      <c r="QG527" s="160"/>
      <c r="QH527" s="160"/>
      <c r="QI527" s="160"/>
      <c r="QJ527" s="160"/>
      <c r="QK527" s="160"/>
      <c r="QL527" s="160"/>
      <c r="QM527" s="160"/>
      <c r="QN527" s="160"/>
      <c r="QO527" s="160"/>
      <c r="QP527" s="160"/>
      <c r="QQ527" s="160"/>
      <c r="QR527" s="160"/>
      <c r="QS527" s="160"/>
      <c r="QT527" s="160"/>
      <c r="QU527" s="160"/>
      <c r="QV527" s="160"/>
      <c r="QW527" s="160"/>
      <c r="QX527" s="160"/>
      <c r="QY527" s="160"/>
      <c r="QZ527" s="160"/>
      <c r="RA527" s="160"/>
      <c r="RB527" s="160"/>
      <c r="RC527" s="160"/>
      <c r="RD527" s="160"/>
      <c r="RE527" s="160"/>
      <c r="RF527" s="160"/>
      <c r="RG527" s="160"/>
      <c r="RH527" s="160"/>
      <c r="RI527" s="160"/>
      <c r="RJ527" s="160"/>
      <c r="RK527" s="160"/>
      <c r="RL527" s="160"/>
      <c r="RM527" s="160"/>
      <c r="RN527" s="160"/>
      <c r="RO527" s="160"/>
      <c r="RP527" s="160"/>
      <c r="RQ527" s="160"/>
      <c r="RR527" s="160"/>
      <c r="RS527" s="160"/>
      <c r="RT527" s="160"/>
      <c r="RU527" s="160"/>
      <c r="RV527" s="160"/>
      <c r="RW527" s="160"/>
      <c r="RX527" s="160"/>
      <c r="RY527" s="160"/>
      <c r="RZ527" s="160"/>
      <c r="SA527" s="160"/>
      <c r="SB527" s="160"/>
      <c r="SC527" s="160"/>
      <c r="SD527" s="160"/>
      <c r="SE527" s="160"/>
      <c r="SF527" s="160"/>
      <c r="SG527" s="160"/>
      <c r="SH527" s="160"/>
      <c r="SI527" s="160"/>
      <c r="SJ527" s="160"/>
      <c r="SK527" s="160"/>
      <c r="SL527" s="160"/>
      <c r="SM527" s="160"/>
      <c r="SN527" s="160"/>
      <c r="SO527" s="160"/>
      <c r="SP527" s="160"/>
      <c r="SQ527" s="160"/>
      <c r="SR527" s="160"/>
      <c r="SS527" s="160"/>
      <c r="ST527" s="160"/>
      <c r="SU527" s="160"/>
      <c r="SV527" s="160"/>
      <c r="SW527" s="160"/>
      <c r="SX527" s="160"/>
      <c r="SY527" s="160"/>
      <c r="SZ527" s="160"/>
      <c r="TA527" s="160"/>
      <c r="TB527" s="160"/>
      <c r="TC527" s="160"/>
      <c r="TD527" s="160"/>
      <c r="TE527" s="160"/>
      <c r="TF527" s="160"/>
    </row>
    <row r="528" spans="1:526">
      <c r="A528" s="160"/>
      <c r="B528" s="160"/>
      <c r="C528" s="160"/>
      <c r="D528" s="160"/>
      <c r="E528" s="160"/>
      <c r="F528" s="160"/>
      <c r="G528" s="160"/>
      <c r="H528" s="160"/>
      <c r="I528" s="160"/>
      <c r="J528" s="160"/>
      <c r="K528" s="160"/>
      <c r="L528" s="160"/>
      <c r="M528" s="160"/>
      <c r="N528" s="160"/>
      <c r="O528" s="160"/>
      <c r="P528" s="160"/>
      <c r="Q528" s="160"/>
      <c r="R528" s="160"/>
      <c r="S528" s="160"/>
      <c r="T528" s="160"/>
      <c r="U528" s="160"/>
      <c r="V528" s="160"/>
      <c r="W528" s="160"/>
      <c r="X528" s="160"/>
      <c r="Y528" s="160"/>
      <c r="Z528" s="160"/>
      <c r="AA528" s="160"/>
      <c r="AB528" s="160"/>
      <c r="AC528" s="160"/>
      <c r="AD528" s="160"/>
      <c r="AE528" s="160"/>
      <c r="AF528" s="160"/>
      <c r="AG528" s="160"/>
      <c r="AH528" s="160"/>
      <c r="AI528" s="160"/>
      <c r="AJ528" s="160"/>
      <c r="AK528" s="160"/>
      <c r="AL528" s="160"/>
      <c r="AM528" s="160"/>
      <c r="AN528" s="160"/>
      <c r="AO528" s="160"/>
      <c r="AP528" s="160"/>
      <c r="AQ528" s="160"/>
      <c r="AR528" s="160"/>
      <c r="AS528" s="160"/>
      <c r="AT528" s="160"/>
      <c r="AU528" s="160"/>
      <c r="AV528" s="160"/>
      <c r="AW528" s="160"/>
      <c r="AX528" s="160"/>
      <c r="AY528" s="160"/>
      <c r="AZ528" s="160"/>
      <c r="BA528" s="160"/>
      <c r="BB528" s="160"/>
      <c r="BC528" s="160"/>
      <c r="BD528" s="160"/>
      <c r="BE528" s="160"/>
      <c r="BF528" s="160"/>
      <c r="BG528" s="160"/>
      <c r="BH528" s="160"/>
      <c r="BI528" s="160"/>
      <c r="BJ528" s="160"/>
      <c r="BK528" s="160"/>
      <c r="BL528" s="160"/>
      <c r="BM528" s="160"/>
      <c r="BN528" s="160"/>
      <c r="BO528" s="160"/>
      <c r="BP528" s="160"/>
      <c r="BQ528" s="160"/>
      <c r="BR528" s="160"/>
      <c r="BS528" s="160"/>
      <c r="BT528" s="160"/>
      <c r="BU528" s="160"/>
      <c r="BV528" s="160"/>
      <c r="BW528" s="160"/>
      <c r="BX528" s="160"/>
      <c r="BY528" s="160"/>
      <c r="BZ528" s="160"/>
      <c r="CA528" s="160"/>
      <c r="CB528" s="160"/>
      <c r="CC528" s="160"/>
      <c r="CD528" s="160"/>
      <c r="CE528" s="160"/>
      <c r="CF528" s="160"/>
      <c r="CG528" s="160"/>
      <c r="CH528" s="160"/>
      <c r="CI528" s="160"/>
      <c r="CJ528" s="160"/>
      <c r="CK528" s="160"/>
      <c r="CL528" s="160"/>
      <c r="CM528" s="160"/>
      <c r="CN528" s="160"/>
      <c r="CO528" s="160"/>
      <c r="CP528" s="160"/>
      <c r="CQ528" s="160"/>
      <c r="CR528" s="160"/>
      <c r="CS528" s="160"/>
      <c r="CT528" s="160"/>
      <c r="CU528" s="160"/>
      <c r="CV528" s="160"/>
      <c r="CW528" s="160"/>
      <c r="CX528" s="160"/>
      <c r="CY528" s="160"/>
      <c r="CZ528" s="160"/>
      <c r="DA528" s="160"/>
      <c r="DB528" s="160"/>
      <c r="DC528" s="160"/>
      <c r="DD528" s="160"/>
      <c r="DE528" s="160"/>
      <c r="DF528" s="160"/>
      <c r="DG528" s="160"/>
      <c r="DH528" s="160"/>
      <c r="DI528" s="160"/>
      <c r="DJ528" s="160"/>
      <c r="DK528" s="160"/>
      <c r="DL528" s="160"/>
      <c r="DM528" s="160"/>
      <c r="DN528" s="160"/>
      <c r="DO528" s="160"/>
      <c r="DP528" s="160"/>
      <c r="DQ528" s="160"/>
      <c r="DR528" s="160"/>
      <c r="DS528" s="160"/>
      <c r="DT528" s="160"/>
      <c r="DU528" s="160"/>
      <c r="DV528" s="160"/>
      <c r="DW528" s="160"/>
      <c r="DX528" s="160"/>
      <c r="DY528" s="160"/>
      <c r="DZ528" s="160"/>
      <c r="EA528" s="160"/>
      <c r="EB528" s="160"/>
      <c r="EC528" s="160"/>
      <c r="ED528" s="160"/>
      <c r="EE528" s="160"/>
      <c r="EF528" s="160"/>
      <c r="EG528" s="160"/>
      <c r="EH528" s="160"/>
      <c r="EI528" s="160"/>
      <c r="EJ528" s="160"/>
      <c r="EK528" s="160"/>
      <c r="EL528" s="160"/>
      <c r="EM528" s="160"/>
      <c r="EN528" s="160"/>
      <c r="EO528" s="160"/>
      <c r="EP528" s="160"/>
      <c r="EQ528" s="160"/>
      <c r="ER528" s="160"/>
      <c r="ES528" s="160"/>
      <c r="ET528" s="160"/>
      <c r="EU528" s="160"/>
      <c r="EV528" s="160"/>
      <c r="EW528" s="160"/>
      <c r="EX528" s="160"/>
      <c r="EY528" s="160"/>
      <c r="EZ528" s="160"/>
      <c r="FA528" s="160"/>
      <c r="FB528" s="160"/>
      <c r="FC528" s="160"/>
      <c r="FD528" s="160"/>
      <c r="FE528" s="160"/>
      <c r="FF528" s="160"/>
      <c r="FG528" s="160"/>
      <c r="FH528" s="160"/>
      <c r="FI528" s="160"/>
      <c r="FJ528" s="160"/>
      <c r="FK528" s="160"/>
      <c r="FL528" s="160"/>
      <c r="FM528" s="160"/>
      <c r="FN528" s="160"/>
      <c r="FO528" s="160"/>
      <c r="FP528" s="160"/>
      <c r="FQ528" s="160"/>
      <c r="FR528" s="160"/>
      <c r="FS528" s="160"/>
      <c r="FT528" s="160"/>
      <c r="FU528" s="160"/>
      <c r="FV528" s="160"/>
      <c r="FW528" s="160"/>
      <c r="FX528" s="160"/>
      <c r="FY528" s="160"/>
      <c r="FZ528" s="160"/>
      <c r="GA528" s="160"/>
      <c r="GB528" s="160"/>
      <c r="GC528" s="160"/>
      <c r="GD528" s="160"/>
      <c r="GE528" s="160"/>
      <c r="GF528" s="160"/>
      <c r="GG528" s="160"/>
      <c r="GH528" s="160"/>
      <c r="GI528" s="160"/>
      <c r="GJ528" s="160"/>
      <c r="GK528" s="160"/>
      <c r="GL528" s="160"/>
      <c r="GM528" s="160"/>
      <c r="GN528" s="160"/>
      <c r="GO528" s="160"/>
      <c r="GP528" s="160"/>
      <c r="GQ528" s="160"/>
      <c r="GR528" s="160"/>
      <c r="GS528" s="160"/>
      <c r="GT528" s="160"/>
      <c r="GU528" s="160"/>
      <c r="GV528" s="160"/>
      <c r="GW528" s="160"/>
      <c r="GX528" s="160"/>
      <c r="GY528" s="160"/>
      <c r="GZ528" s="160"/>
      <c r="HA528" s="160"/>
      <c r="HB528" s="160"/>
      <c r="HC528" s="160"/>
      <c r="HD528" s="160"/>
      <c r="HE528" s="160"/>
      <c r="HF528" s="160"/>
      <c r="HG528" s="160"/>
      <c r="HH528" s="160"/>
      <c r="HI528" s="160"/>
      <c r="HJ528" s="160"/>
      <c r="HK528" s="160"/>
      <c r="HL528" s="160"/>
      <c r="HM528" s="160"/>
      <c r="HN528" s="160"/>
      <c r="HO528" s="160"/>
      <c r="HP528" s="160"/>
      <c r="HQ528" s="160"/>
      <c r="HR528" s="160"/>
      <c r="HS528" s="160"/>
      <c r="HT528" s="160"/>
      <c r="HU528" s="160"/>
      <c r="HV528" s="160"/>
      <c r="HW528" s="160"/>
      <c r="HX528" s="160"/>
      <c r="HY528" s="160"/>
      <c r="HZ528" s="160"/>
      <c r="IA528" s="160"/>
      <c r="IB528" s="160"/>
      <c r="IC528" s="160"/>
      <c r="ID528" s="160"/>
      <c r="IE528" s="160"/>
      <c r="IF528" s="160"/>
      <c r="IG528" s="160"/>
      <c r="IH528" s="160"/>
      <c r="II528" s="160"/>
      <c r="IJ528" s="160"/>
      <c r="IK528" s="160"/>
      <c r="IL528" s="160"/>
      <c r="IM528" s="160"/>
      <c r="IN528" s="160"/>
      <c r="IO528" s="160"/>
      <c r="IP528" s="160"/>
      <c r="IQ528" s="160"/>
      <c r="IR528" s="160"/>
      <c r="IS528" s="160"/>
      <c r="IT528" s="160"/>
      <c r="IU528" s="160"/>
      <c r="IV528" s="160"/>
      <c r="IW528" s="160"/>
      <c r="IX528" s="160"/>
      <c r="IY528" s="160"/>
      <c r="IZ528" s="160"/>
      <c r="JA528" s="160"/>
      <c r="JB528" s="160"/>
      <c r="JC528" s="160"/>
      <c r="JD528" s="160"/>
      <c r="JE528" s="160"/>
      <c r="JF528" s="160"/>
      <c r="JG528" s="160"/>
      <c r="JH528" s="160"/>
      <c r="JI528" s="160"/>
      <c r="JJ528" s="160"/>
      <c r="JK528" s="160"/>
      <c r="JL528" s="160"/>
      <c r="JM528" s="160"/>
      <c r="JN528" s="160"/>
      <c r="JO528" s="160"/>
      <c r="JP528" s="160"/>
      <c r="JQ528" s="160"/>
      <c r="JR528" s="160"/>
      <c r="JS528" s="160"/>
      <c r="JT528" s="160"/>
      <c r="JU528" s="160"/>
      <c r="JV528" s="160"/>
      <c r="JW528" s="160"/>
      <c r="JX528" s="160"/>
      <c r="JY528" s="160"/>
      <c r="JZ528" s="160"/>
      <c r="KA528" s="160"/>
      <c r="KB528" s="160"/>
      <c r="KC528" s="160"/>
      <c r="KD528" s="160"/>
      <c r="KE528" s="160"/>
      <c r="KF528" s="160"/>
      <c r="KG528" s="160"/>
      <c r="KH528" s="160"/>
      <c r="KI528" s="160"/>
      <c r="KJ528" s="160"/>
      <c r="KK528" s="160"/>
      <c r="KL528" s="160"/>
      <c r="KM528" s="160"/>
      <c r="KN528" s="160"/>
      <c r="KO528" s="160"/>
      <c r="KP528" s="160"/>
      <c r="KQ528" s="160"/>
      <c r="KR528" s="160"/>
      <c r="KS528" s="160"/>
      <c r="KT528" s="160"/>
      <c r="KU528" s="160"/>
      <c r="KV528" s="160"/>
      <c r="KW528" s="160"/>
      <c r="KX528" s="160"/>
      <c r="KY528" s="160"/>
      <c r="KZ528" s="160"/>
      <c r="LA528" s="160"/>
      <c r="LB528" s="160"/>
      <c r="LC528" s="160"/>
      <c r="LD528" s="160"/>
      <c r="LE528" s="160"/>
      <c r="LF528" s="160"/>
      <c r="LG528" s="160"/>
      <c r="LH528" s="160"/>
      <c r="LI528" s="160"/>
      <c r="LJ528" s="160"/>
      <c r="LK528" s="160"/>
      <c r="LL528" s="160"/>
      <c r="LM528" s="160"/>
      <c r="LN528" s="160"/>
      <c r="LO528" s="160"/>
      <c r="LP528" s="160"/>
      <c r="LQ528" s="160"/>
      <c r="LR528" s="160"/>
      <c r="LS528" s="160"/>
      <c r="LT528" s="160"/>
      <c r="LU528" s="160"/>
      <c r="LV528" s="160"/>
      <c r="LW528" s="160"/>
      <c r="LX528" s="160"/>
      <c r="LY528" s="160"/>
      <c r="LZ528" s="160"/>
      <c r="MA528" s="160"/>
      <c r="MB528" s="160"/>
      <c r="MC528" s="160"/>
      <c r="MD528" s="160"/>
      <c r="ME528" s="160"/>
      <c r="MF528" s="160"/>
      <c r="MG528" s="160"/>
      <c r="MH528" s="160"/>
      <c r="MI528" s="160"/>
      <c r="MJ528" s="160"/>
      <c r="MK528" s="160"/>
      <c r="ML528" s="160"/>
      <c r="MM528" s="160"/>
      <c r="MN528" s="160"/>
      <c r="MO528" s="160"/>
      <c r="MP528" s="160"/>
      <c r="MQ528" s="160"/>
      <c r="MR528" s="160"/>
      <c r="MS528" s="160"/>
      <c r="MT528" s="160"/>
      <c r="MU528" s="160"/>
      <c r="MV528" s="160"/>
      <c r="MW528" s="160"/>
      <c r="MX528" s="160"/>
      <c r="MY528" s="160"/>
      <c r="MZ528" s="160"/>
      <c r="NA528" s="160"/>
      <c r="NB528" s="160"/>
      <c r="NC528" s="160"/>
      <c r="ND528" s="160"/>
      <c r="NE528" s="160"/>
      <c r="NF528" s="160"/>
      <c r="NG528" s="160"/>
      <c r="NH528" s="160"/>
      <c r="NI528" s="160"/>
      <c r="NJ528" s="160"/>
      <c r="NK528" s="160"/>
      <c r="NL528" s="160"/>
      <c r="NM528" s="160"/>
      <c r="NN528" s="160"/>
      <c r="NO528" s="160"/>
      <c r="NP528" s="160"/>
      <c r="NQ528" s="160"/>
      <c r="NR528" s="160"/>
      <c r="NS528" s="160"/>
      <c r="NT528" s="160"/>
      <c r="NU528" s="160"/>
      <c r="NV528" s="160"/>
      <c r="NW528" s="160"/>
      <c r="NX528" s="160"/>
      <c r="NY528" s="160"/>
      <c r="NZ528" s="160"/>
      <c r="OA528" s="160"/>
      <c r="OB528" s="160"/>
      <c r="OC528" s="160"/>
      <c r="OD528" s="160"/>
      <c r="OE528" s="160"/>
      <c r="OF528" s="160"/>
      <c r="OG528" s="160"/>
      <c r="OH528" s="160"/>
      <c r="OI528" s="160"/>
      <c r="OJ528" s="160"/>
      <c r="OK528" s="160"/>
      <c r="OL528" s="160"/>
      <c r="OM528" s="160"/>
      <c r="ON528" s="160"/>
      <c r="OO528" s="160"/>
      <c r="OP528" s="160"/>
      <c r="OQ528" s="160"/>
      <c r="OR528" s="160"/>
      <c r="OS528" s="160"/>
      <c r="OT528" s="160"/>
      <c r="OU528" s="160"/>
      <c r="OV528" s="160"/>
      <c r="OW528" s="160"/>
      <c r="OX528" s="160"/>
      <c r="OY528" s="160"/>
      <c r="OZ528" s="160"/>
      <c r="PA528" s="160"/>
      <c r="PB528" s="160"/>
      <c r="PC528" s="160"/>
      <c r="PD528" s="160"/>
      <c r="PE528" s="160"/>
      <c r="PF528" s="160"/>
      <c r="PG528" s="160"/>
      <c r="PH528" s="160"/>
      <c r="PI528" s="160"/>
      <c r="PJ528" s="160"/>
      <c r="PK528" s="160"/>
      <c r="PL528" s="160"/>
      <c r="PM528" s="160"/>
      <c r="PN528" s="160"/>
      <c r="PO528" s="160"/>
      <c r="PP528" s="160"/>
      <c r="PQ528" s="160"/>
      <c r="PR528" s="160"/>
      <c r="PS528" s="160"/>
      <c r="PT528" s="160"/>
      <c r="PU528" s="160"/>
      <c r="PV528" s="160"/>
      <c r="PW528" s="160"/>
      <c r="PX528" s="160"/>
      <c r="PY528" s="160"/>
      <c r="PZ528" s="160"/>
      <c r="QA528" s="160"/>
      <c r="QB528" s="160"/>
      <c r="QC528" s="160"/>
      <c r="QD528" s="160"/>
      <c r="QE528" s="160"/>
      <c r="QF528" s="160"/>
      <c r="QG528" s="160"/>
      <c r="QH528" s="160"/>
      <c r="QI528" s="160"/>
      <c r="QJ528" s="160"/>
      <c r="QK528" s="160"/>
      <c r="QL528" s="160"/>
      <c r="QM528" s="160"/>
      <c r="QN528" s="160"/>
      <c r="QO528" s="160"/>
      <c r="QP528" s="160"/>
      <c r="QQ528" s="160"/>
      <c r="QR528" s="160"/>
      <c r="QS528" s="160"/>
      <c r="QT528" s="160"/>
      <c r="QU528" s="160"/>
      <c r="QV528" s="160"/>
      <c r="QW528" s="160"/>
      <c r="QX528" s="160"/>
      <c r="QY528" s="160"/>
      <c r="QZ528" s="160"/>
      <c r="RA528" s="160"/>
      <c r="RB528" s="160"/>
      <c r="RC528" s="160"/>
      <c r="RD528" s="160"/>
      <c r="RE528" s="160"/>
      <c r="RF528" s="160"/>
      <c r="RG528" s="160"/>
      <c r="RH528" s="160"/>
      <c r="RI528" s="160"/>
      <c r="RJ528" s="160"/>
      <c r="RK528" s="160"/>
      <c r="RL528" s="160"/>
      <c r="RM528" s="160"/>
      <c r="RN528" s="160"/>
      <c r="RO528" s="160"/>
      <c r="RP528" s="160"/>
      <c r="RQ528" s="160"/>
      <c r="RR528" s="160"/>
      <c r="RS528" s="160"/>
      <c r="RT528" s="160"/>
      <c r="RU528" s="160"/>
      <c r="RV528" s="160"/>
      <c r="RW528" s="160"/>
      <c r="RX528" s="160"/>
      <c r="RY528" s="160"/>
      <c r="RZ528" s="160"/>
      <c r="SA528" s="160"/>
      <c r="SB528" s="160"/>
      <c r="SC528" s="160"/>
      <c r="SD528" s="160"/>
      <c r="SE528" s="160"/>
      <c r="SF528" s="160"/>
      <c r="SG528" s="160"/>
      <c r="SH528" s="160"/>
      <c r="SI528" s="160"/>
      <c r="SJ528" s="160"/>
      <c r="SK528" s="160"/>
      <c r="SL528" s="160"/>
      <c r="SM528" s="160"/>
      <c r="SN528" s="160"/>
      <c r="SO528" s="160"/>
      <c r="SP528" s="160"/>
      <c r="SQ528" s="160"/>
      <c r="SR528" s="160"/>
      <c r="SS528" s="160"/>
      <c r="ST528" s="160"/>
      <c r="SU528" s="160"/>
      <c r="SV528" s="160"/>
      <c r="SW528" s="160"/>
      <c r="SX528" s="160"/>
      <c r="SY528" s="160"/>
      <c r="SZ528" s="160"/>
      <c r="TA528" s="160"/>
      <c r="TB528" s="160"/>
      <c r="TC528" s="160"/>
      <c r="TD528" s="160"/>
      <c r="TE528" s="160"/>
      <c r="TF528" s="160"/>
    </row>
    <row r="529" spans="1:526">
      <c r="A529" s="160"/>
      <c r="B529" s="160"/>
      <c r="C529" s="160"/>
      <c r="D529" s="160"/>
      <c r="E529" s="160"/>
      <c r="F529" s="160"/>
      <c r="G529" s="160"/>
      <c r="H529" s="160"/>
      <c r="I529" s="160"/>
      <c r="J529" s="160"/>
      <c r="K529" s="160"/>
      <c r="L529" s="160"/>
      <c r="M529" s="160"/>
      <c r="N529" s="160"/>
      <c r="O529" s="160"/>
      <c r="P529" s="160"/>
      <c r="Q529" s="160"/>
      <c r="R529" s="160"/>
      <c r="S529" s="160"/>
      <c r="T529" s="160"/>
      <c r="U529" s="160"/>
      <c r="V529" s="160"/>
      <c r="W529" s="160"/>
      <c r="X529" s="160"/>
      <c r="Y529" s="160"/>
      <c r="Z529" s="160"/>
      <c r="AA529" s="160"/>
      <c r="AB529" s="160"/>
      <c r="AC529" s="160"/>
      <c r="AD529" s="160"/>
      <c r="AE529" s="160"/>
      <c r="AF529" s="160"/>
      <c r="AG529" s="160"/>
      <c r="AH529" s="160"/>
      <c r="AI529" s="160"/>
      <c r="AJ529" s="160"/>
      <c r="AK529" s="160"/>
      <c r="AL529" s="160"/>
      <c r="AM529" s="160"/>
      <c r="AN529" s="160"/>
      <c r="AO529" s="160"/>
      <c r="AP529" s="160"/>
      <c r="AQ529" s="160"/>
      <c r="AR529" s="160"/>
      <c r="AS529" s="160"/>
      <c r="AT529" s="160"/>
      <c r="AU529" s="160"/>
      <c r="AV529" s="160"/>
      <c r="AW529" s="160"/>
      <c r="AX529" s="160"/>
      <c r="AY529" s="160"/>
      <c r="AZ529" s="160"/>
      <c r="BA529" s="160"/>
      <c r="BB529" s="160"/>
      <c r="BC529" s="160"/>
      <c r="BD529" s="160"/>
      <c r="BE529" s="160"/>
      <c r="BF529" s="160"/>
      <c r="BG529" s="160"/>
      <c r="BH529" s="160"/>
      <c r="BI529" s="160"/>
      <c r="BJ529" s="160"/>
      <c r="BK529" s="160"/>
      <c r="BL529" s="160"/>
      <c r="BM529" s="160"/>
      <c r="BN529" s="160"/>
      <c r="BO529" s="160"/>
      <c r="BP529" s="160"/>
      <c r="BQ529" s="160"/>
      <c r="BR529" s="160"/>
      <c r="BS529" s="160"/>
      <c r="BT529" s="160"/>
      <c r="BU529" s="160"/>
      <c r="BV529" s="160"/>
      <c r="BW529" s="160"/>
      <c r="BX529" s="160"/>
      <c r="BY529" s="160"/>
      <c r="BZ529" s="160"/>
      <c r="CA529" s="160"/>
      <c r="CB529" s="160"/>
      <c r="CC529" s="160"/>
      <c r="CD529" s="160"/>
      <c r="CE529" s="160"/>
      <c r="CF529" s="160"/>
      <c r="CG529" s="160"/>
      <c r="CH529" s="160"/>
      <c r="CI529" s="160"/>
      <c r="CJ529" s="160"/>
      <c r="CK529" s="160"/>
      <c r="CL529" s="160"/>
      <c r="CM529" s="160"/>
      <c r="CN529" s="160"/>
      <c r="CO529" s="160"/>
      <c r="CP529" s="160"/>
      <c r="CQ529" s="160"/>
      <c r="CR529" s="160"/>
      <c r="CS529" s="160"/>
      <c r="CT529" s="160"/>
      <c r="CU529" s="160"/>
      <c r="CV529" s="160"/>
      <c r="CW529" s="160"/>
      <c r="CX529" s="160"/>
      <c r="CY529" s="160"/>
      <c r="CZ529" s="160"/>
      <c r="DA529" s="160"/>
      <c r="DB529" s="160"/>
      <c r="DC529" s="160"/>
      <c r="DD529" s="160"/>
      <c r="DE529" s="160"/>
      <c r="DF529" s="160"/>
      <c r="DG529" s="160"/>
      <c r="DH529" s="160"/>
      <c r="DI529" s="160"/>
      <c r="DJ529" s="160"/>
      <c r="DK529" s="160"/>
      <c r="DL529" s="160"/>
      <c r="DM529" s="160"/>
      <c r="DN529" s="160"/>
      <c r="DO529" s="160"/>
      <c r="DP529" s="160"/>
      <c r="DQ529" s="160"/>
      <c r="DR529" s="160"/>
      <c r="DS529" s="160"/>
      <c r="DT529" s="160"/>
      <c r="DU529" s="160"/>
      <c r="DV529" s="160"/>
      <c r="DW529" s="160"/>
      <c r="DX529" s="160"/>
      <c r="DY529" s="160"/>
      <c r="DZ529" s="160"/>
      <c r="EA529" s="160"/>
      <c r="EB529" s="160"/>
      <c r="EC529" s="160"/>
      <c r="ED529" s="160"/>
      <c r="EE529" s="160"/>
      <c r="EF529" s="160"/>
      <c r="EG529" s="160"/>
      <c r="EH529" s="160"/>
      <c r="EI529" s="160"/>
      <c r="EJ529" s="160"/>
      <c r="EK529" s="160"/>
      <c r="EL529" s="160"/>
      <c r="EM529" s="160"/>
      <c r="EN529" s="160"/>
      <c r="EO529" s="160"/>
      <c r="EP529" s="160"/>
      <c r="EQ529" s="160"/>
      <c r="ER529" s="160"/>
      <c r="ES529" s="160"/>
      <c r="ET529" s="160"/>
      <c r="EU529" s="160"/>
      <c r="EV529" s="160"/>
      <c r="EW529" s="160"/>
      <c r="EX529" s="160"/>
      <c r="EY529" s="160"/>
      <c r="EZ529" s="160"/>
      <c r="FA529" s="160"/>
      <c r="FB529" s="160"/>
      <c r="FC529" s="160"/>
      <c r="FD529" s="160"/>
      <c r="FE529" s="160"/>
      <c r="FF529" s="160"/>
      <c r="FG529" s="160"/>
      <c r="FH529" s="160"/>
      <c r="FI529" s="160"/>
      <c r="FJ529" s="160"/>
      <c r="FK529" s="160"/>
      <c r="FL529" s="160"/>
      <c r="FM529" s="160"/>
      <c r="FN529" s="160"/>
      <c r="FO529" s="160"/>
      <c r="FP529" s="160"/>
      <c r="FQ529" s="160"/>
      <c r="FR529" s="160"/>
      <c r="FS529" s="160"/>
      <c r="FT529" s="160"/>
      <c r="FU529" s="160"/>
      <c r="FV529" s="160"/>
      <c r="FW529" s="160"/>
      <c r="FX529" s="160"/>
      <c r="FY529" s="160"/>
      <c r="FZ529" s="160"/>
      <c r="GA529" s="160"/>
      <c r="GB529" s="160"/>
      <c r="GC529" s="160"/>
      <c r="GD529" s="160"/>
      <c r="GE529" s="160"/>
      <c r="GF529" s="160"/>
      <c r="GG529" s="160"/>
      <c r="GH529" s="160"/>
      <c r="GI529" s="160"/>
      <c r="GJ529" s="160"/>
      <c r="GK529" s="160"/>
      <c r="GL529" s="160"/>
      <c r="GM529" s="160"/>
      <c r="GN529" s="160"/>
      <c r="GO529" s="160"/>
      <c r="GP529" s="160"/>
      <c r="GQ529" s="160"/>
      <c r="GR529" s="160"/>
      <c r="GS529" s="160"/>
      <c r="GT529" s="160"/>
      <c r="GU529" s="160"/>
      <c r="GV529" s="160"/>
      <c r="GW529" s="160"/>
      <c r="GX529" s="160"/>
      <c r="GY529" s="160"/>
      <c r="GZ529" s="160"/>
      <c r="HA529" s="160"/>
      <c r="HB529" s="160"/>
      <c r="HC529" s="160"/>
      <c r="HD529" s="160"/>
      <c r="HE529" s="160"/>
      <c r="HF529" s="160"/>
      <c r="HG529" s="160"/>
      <c r="HH529" s="160"/>
      <c r="HI529" s="160"/>
      <c r="HJ529" s="160"/>
      <c r="HK529" s="160"/>
      <c r="HL529" s="160"/>
      <c r="HM529" s="160"/>
      <c r="HN529" s="160"/>
      <c r="HO529" s="160"/>
      <c r="HP529" s="160"/>
      <c r="HQ529" s="160"/>
      <c r="HR529" s="160"/>
      <c r="HS529" s="160"/>
      <c r="HT529" s="160"/>
      <c r="HU529" s="160"/>
      <c r="HV529" s="160"/>
      <c r="HW529" s="160"/>
      <c r="HX529" s="160"/>
      <c r="HY529" s="160"/>
      <c r="HZ529" s="160"/>
      <c r="IA529" s="160"/>
      <c r="IB529" s="160"/>
      <c r="IC529" s="160"/>
      <c r="ID529" s="160"/>
      <c r="IE529" s="160"/>
      <c r="IF529" s="160"/>
      <c r="IG529" s="160"/>
      <c r="IH529" s="160"/>
      <c r="II529" s="160"/>
      <c r="IJ529" s="160"/>
      <c r="IK529" s="160"/>
      <c r="IL529" s="160"/>
      <c r="IM529" s="160"/>
      <c r="IN529" s="160"/>
      <c r="IO529" s="160"/>
      <c r="IP529" s="160"/>
      <c r="IQ529" s="160"/>
      <c r="IR529" s="160"/>
      <c r="IS529" s="160"/>
      <c r="IT529" s="160"/>
      <c r="IU529" s="160"/>
      <c r="IV529" s="160"/>
      <c r="IW529" s="160"/>
      <c r="IX529" s="160"/>
      <c r="IY529" s="160"/>
      <c r="IZ529" s="160"/>
      <c r="JA529" s="160"/>
      <c r="JB529" s="160"/>
      <c r="JC529" s="160"/>
      <c r="JD529" s="160"/>
      <c r="JE529" s="160"/>
      <c r="JF529" s="160"/>
      <c r="JG529" s="160"/>
      <c r="JH529" s="160"/>
      <c r="JI529" s="160"/>
      <c r="JJ529" s="160"/>
      <c r="JK529" s="160"/>
      <c r="JL529" s="160"/>
      <c r="JM529" s="160"/>
      <c r="JN529" s="160"/>
      <c r="JO529" s="160"/>
      <c r="JP529" s="160"/>
      <c r="JQ529" s="160"/>
      <c r="JR529" s="160"/>
      <c r="JS529" s="160"/>
      <c r="JT529" s="160"/>
      <c r="JU529" s="160"/>
      <c r="JV529" s="160"/>
      <c r="JW529" s="160"/>
      <c r="JX529" s="160"/>
      <c r="JY529" s="160"/>
      <c r="JZ529" s="160"/>
      <c r="KA529" s="160"/>
      <c r="KB529" s="160"/>
      <c r="KC529" s="160"/>
      <c r="KD529" s="160"/>
      <c r="KE529" s="160"/>
      <c r="KF529" s="160"/>
      <c r="KG529" s="160"/>
      <c r="KH529" s="160"/>
      <c r="KI529" s="160"/>
      <c r="KJ529" s="160"/>
      <c r="KK529" s="160"/>
      <c r="KL529" s="160"/>
      <c r="KM529" s="160"/>
      <c r="KN529" s="160"/>
      <c r="KO529" s="160"/>
      <c r="KP529" s="160"/>
      <c r="KQ529" s="160"/>
      <c r="KR529" s="160"/>
      <c r="KS529" s="160"/>
      <c r="KT529" s="160"/>
      <c r="KU529" s="160"/>
      <c r="KV529" s="160"/>
      <c r="KW529" s="160"/>
      <c r="KX529" s="160"/>
      <c r="KY529" s="160"/>
      <c r="KZ529" s="160"/>
      <c r="LA529" s="160"/>
      <c r="LB529" s="160"/>
      <c r="LC529" s="160"/>
      <c r="LD529" s="160"/>
      <c r="LE529" s="160"/>
      <c r="LF529" s="160"/>
      <c r="LG529" s="160"/>
      <c r="LH529" s="160"/>
      <c r="LI529" s="160"/>
      <c r="LJ529" s="160"/>
      <c r="LK529" s="160"/>
      <c r="LL529" s="160"/>
      <c r="LM529" s="160"/>
      <c r="LN529" s="160"/>
      <c r="LO529" s="160"/>
      <c r="LP529" s="160"/>
      <c r="LQ529" s="160"/>
      <c r="LR529" s="160"/>
      <c r="LS529" s="160"/>
      <c r="LT529" s="160"/>
      <c r="LU529" s="160"/>
      <c r="LV529" s="160"/>
      <c r="LW529" s="160"/>
      <c r="LX529" s="160"/>
      <c r="LY529" s="160"/>
      <c r="LZ529" s="160"/>
      <c r="MA529" s="160"/>
      <c r="MB529" s="160"/>
      <c r="MC529" s="160"/>
      <c r="MD529" s="160"/>
      <c r="ME529" s="160"/>
      <c r="MF529" s="160"/>
      <c r="MG529" s="160"/>
      <c r="MH529" s="160"/>
      <c r="MI529" s="160"/>
      <c r="MJ529" s="160"/>
      <c r="MK529" s="160"/>
      <c r="ML529" s="160"/>
      <c r="MM529" s="160"/>
      <c r="MN529" s="160"/>
      <c r="MO529" s="160"/>
      <c r="MP529" s="160"/>
      <c r="MQ529" s="160"/>
      <c r="MR529" s="160"/>
      <c r="MS529" s="160"/>
      <c r="MT529" s="160"/>
      <c r="MU529" s="160"/>
      <c r="MV529" s="160"/>
      <c r="MW529" s="160"/>
      <c r="MX529" s="160"/>
      <c r="MY529" s="160"/>
      <c r="MZ529" s="160"/>
      <c r="NA529" s="160"/>
      <c r="NB529" s="160"/>
      <c r="NC529" s="160"/>
      <c r="ND529" s="160"/>
      <c r="NE529" s="160"/>
      <c r="NF529" s="160"/>
      <c r="NG529" s="160"/>
      <c r="NH529" s="160"/>
      <c r="NI529" s="160"/>
      <c r="NJ529" s="160"/>
      <c r="NK529" s="160"/>
      <c r="NL529" s="160"/>
      <c r="NM529" s="160"/>
      <c r="NN529" s="160"/>
      <c r="NO529" s="160"/>
      <c r="NP529" s="160"/>
      <c r="NQ529" s="160"/>
      <c r="NR529" s="160"/>
      <c r="NS529" s="160"/>
      <c r="NT529" s="160"/>
      <c r="NU529" s="160"/>
      <c r="NV529" s="160"/>
      <c r="NW529" s="160"/>
      <c r="NX529" s="160"/>
      <c r="NY529" s="160"/>
      <c r="NZ529" s="160"/>
      <c r="OA529" s="160"/>
      <c r="OB529" s="160"/>
      <c r="OC529" s="160"/>
      <c r="OD529" s="160"/>
      <c r="OE529" s="160"/>
      <c r="OF529" s="160"/>
      <c r="OG529" s="160"/>
      <c r="OH529" s="160"/>
      <c r="OI529" s="160"/>
      <c r="OJ529" s="160"/>
      <c r="OK529" s="160"/>
      <c r="OL529" s="160"/>
      <c r="OM529" s="160"/>
      <c r="ON529" s="160"/>
      <c r="OO529" s="160"/>
      <c r="OP529" s="160"/>
      <c r="OQ529" s="160"/>
      <c r="OR529" s="160"/>
      <c r="OS529" s="160"/>
      <c r="OT529" s="160"/>
      <c r="OU529" s="160"/>
      <c r="OV529" s="160"/>
      <c r="OW529" s="160"/>
      <c r="OX529" s="160"/>
      <c r="OY529" s="160"/>
      <c r="OZ529" s="160"/>
      <c r="PA529" s="160"/>
      <c r="PB529" s="160"/>
      <c r="PC529" s="160"/>
      <c r="PD529" s="160"/>
      <c r="PE529" s="160"/>
      <c r="PF529" s="160"/>
      <c r="PG529" s="160"/>
      <c r="PH529" s="160"/>
      <c r="PI529" s="160"/>
      <c r="PJ529" s="160"/>
      <c r="PK529" s="160"/>
      <c r="PL529" s="160"/>
      <c r="PM529" s="160"/>
      <c r="PN529" s="160"/>
      <c r="PO529" s="160"/>
      <c r="PP529" s="160"/>
      <c r="PQ529" s="160"/>
      <c r="PR529" s="160"/>
      <c r="PS529" s="160"/>
      <c r="PT529" s="160"/>
      <c r="PU529" s="160"/>
      <c r="PV529" s="160"/>
      <c r="PW529" s="160"/>
      <c r="PX529" s="160"/>
      <c r="PY529" s="160"/>
      <c r="PZ529" s="160"/>
      <c r="QA529" s="160"/>
      <c r="QB529" s="160"/>
      <c r="QC529" s="160"/>
      <c r="QD529" s="160"/>
      <c r="QE529" s="160"/>
      <c r="QF529" s="160"/>
      <c r="QG529" s="160"/>
      <c r="QH529" s="160"/>
      <c r="QI529" s="160"/>
      <c r="QJ529" s="160"/>
      <c r="QK529" s="160"/>
      <c r="QL529" s="160"/>
      <c r="QM529" s="160"/>
      <c r="QN529" s="160"/>
      <c r="QO529" s="160"/>
      <c r="QP529" s="160"/>
      <c r="QQ529" s="160"/>
      <c r="QR529" s="160"/>
      <c r="QS529" s="160"/>
      <c r="QT529" s="160"/>
      <c r="QU529" s="160"/>
      <c r="QV529" s="160"/>
      <c r="QW529" s="160"/>
      <c r="QX529" s="160"/>
      <c r="QY529" s="160"/>
      <c r="QZ529" s="160"/>
      <c r="RA529" s="160"/>
      <c r="RB529" s="160"/>
      <c r="RC529" s="160"/>
      <c r="RD529" s="160"/>
      <c r="RE529" s="160"/>
      <c r="RF529" s="160"/>
      <c r="RG529" s="160"/>
      <c r="RH529" s="160"/>
      <c r="RI529" s="160"/>
      <c r="RJ529" s="160"/>
      <c r="RK529" s="160"/>
      <c r="RL529" s="160"/>
      <c r="RM529" s="160"/>
      <c r="RN529" s="160"/>
      <c r="RO529" s="160"/>
      <c r="RP529" s="160"/>
      <c r="RQ529" s="160"/>
      <c r="RR529" s="160"/>
      <c r="RS529" s="160"/>
      <c r="RT529" s="160"/>
      <c r="RU529" s="160"/>
      <c r="RV529" s="160"/>
      <c r="RW529" s="160"/>
      <c r="RX529" s="160"/>
      <c r="RY529" s="160"/>
      <c r="RZ529" s="160"/>
      <c r="SA529" s="160"/>
      <c r="SB529" s="160"/>
      <c r="SC529" s="160"/>
      <c r="SD529" s="160"/>
      <c r="SE529" s="160"/>
      <c r="SF529" s="160"/>
      <c r="SG529" s="160"/>
      <c r="SH529" s="160"/>
      <c r="SI529" s="160"/>
      <c r="SJ529" s="160"/>
      <c r="SK529" s="160"/>
      <c r="SL529" s="160"/>
      <c r="SM529" s="160"/>
      <c r="SN529" s="160"/>
      <c r="SO529" s="160"/>
      <c r="SP529" s="160"/>
      <c r="SQ529" s="160"/>
      <c r="SR529" s="160"/>
      <c r="SS529" s="160"/>
      <c r="ST529" s="160"/>
      <c r="SU529" s="160"/>
      <c r="SV529" s="160"/>
      <c r="SW529" s="160"/>
      <c r="SX529" s="160"/>
      <c r="SY529" s="160"/>
      <c r="SZ529" s="160"/>
      <c r="TA529" s="160"/>
      <c r="TB529" s="160"/>
      <c r="TC529" s="160"/>
      <c r="TD529" s="160"/>
      <c r="TE529" s="160"/>
      <c r="TF529" s="160"/>
    </row>
    <row r="530" spans="1:526">
      <c r="A530" s="160"/>
      <c r="B530" s="160"/>
      <c r="C530" s="160"/>
      <c r="D530" s="160"/>
      <c r="E530" s="160"/>
      <c r="F530" s="160"/>
      <c r="G530" s="160"/>
      <c r="H530" s="160"/>
      <c r="I530" s="160"/>
      <c r="J530" s="160"/>
      <c r="K530" s="160"/>
      <c r="L530" s="160"/>
      <c r="M530" s="160"/>
      <c r="N530" s="160"/>
      <c r="O530" s="160"/>
      <c r="P530" s="160"/>
      <c r="Q530" s="160"/>
      <c r="R530" s="160"/>
      <c r="S530" s="160"/>
      <c r="T530" s="160"/>
      <c r="U530" s="160"/>
      <c r="V530" s="160"/>
      <c r="W530" s="160"/>
      <c r="X530" s="160"/>
      <c r="Y530" s="160"/>
      <c r="Z530" s="160"/>
      <c r="AA530" s="160"/>
      <c r="AB530" s="160"/>
      <c r="AC530" s="160"/>
      <c r="AD530" s="160"/>
      <c r="AE530" s="160"/>
      <c r="AF530" s="160"/>
      <c r="AG530" s="160"/>
      <c r="AH530" s="160"/>
      <c r="AI530" s="160"/>
      <c r="AJ530" s="160"/>
      <c r="AK530" s="160"/>
      <c r="AL530" s="160"/>
      <c r="AM530" s="160"/>
      <c r="AN530" s="160"/>
      <c r="AO530" s="160"/>
      <c r="AP530" s="160"/>
      <c r="AQ530" s="160"/>
      <c r="AR530" s="160"/>
      <c r="AS530" s="160"/>
      <c r="AT530" s="160"/>
      <c r="AU530" s="160"/>
      <c r="AV530" s="160"/>
      <c r="AW530" s="160"/>
      <c r="AX530" s="160"/>
      <c r="AY530" s="160"/>
      <c r="AZ530" s="160"/>
      <c r="BA530" s="160"/>
      <c r="BB530" s="160"/>
      <c r="BC530" s="160"/>
      <c r="BD530" s="160"/>
      <c r="BE530" s="160"/>
      <c r="BF530" s="160"/>
      <c r="BG530" s="160"/>
      <c r="BH530" s="160"/>
      <c r="BI530" s="160"/>
      <c r="BJ530" s="160"/>
      <c r="BK530" s="160"/>
      <c r="BL530" s="160"/>
      <c r="BM530" s="160"/>
      <c r="BN530" s="160"/>
      <c r="BO530" s="160"/>
      <c r="BP530" s="160"/>
      <c r="BQ530" s="160"/>
      <c r="BR530" s="160"/>
      <c r="BS530" s="160"/>
      <c r="BT530" s="160"/>
      <c r="BU530" s="160"/>
      <c r="BV530" s="160"/>
      <c r="BW530" s="160"/>
      <c r="BX530" s="160"/>
      <c r="BY530" s="160"/>
      <c r="BZ530" s="160"/>
      <c r="CA530" s="160"/>
      <c r="CB530" s="160"/>
      <c r="CC530" s="160"/>
      <c r="CD530" s="160"/>
      <c r="CE530" s="160"/>
      <c r="CF530" s="160"/>
      <c r="CG530" s="160"/>
      <c r="CH530" s="160"/>
      <c r="CI530" s="160"/>
      <c r="CJ530" s="160"/>
      <c r="CK530" s="160"/>
      <c r="CL530" s="160"/>
      <c r="CM530" s="160"/>
      <c r="CN530" s="160"/>
      <c r="CO530" s="160"/>
      <c r="CP530" s="160"/>
      <c r="CQ530" s="160"/>
      <c r="CR530" s="160"/>
      <c r="CS530" s="160"/>
      <c r="CT530" s="160"/>
      <c r="CU530" s="160"/>
      <c r="CV530" s="160"/>
      <c r="CW530" s="160"/>
      <c r="CX530" s="160"/>
      <c r="CY530" s="160"/>
      <c r="CZ530" s="160"/>
      <c r="DA530" s="160"/>
      <c r="DB530" s="160"/>
      <c r="DC530" s="160"/>
      <c r="DD530" s="160"/>
      <c r="DE530" s="160"/>
      <c r="DF530" s="160"/>
      <c r="DG530" s="160"/>
      <c r="DH530" s="160"/>
      <c r="DI530" s="160"/>
      <c r="DJ530" s="160"/>
      <c r="DK530" s="160"/>
      <c r="DL530" s="160"/>
      <c r="DM530" s="160"/>
      <c r="DN530" s="160"/>
      <c r="DO530" s="160"/>
      <c r="DP530" s="160"/>
      <c r="DQ530" s="160"/>
      <c r="DR530" s="160"/>
      <c r="DS530" s="160"/>
      <c r="DT530" s="160"/>
      <c r="DU530" s="160"/>
      <c r="DV530" s="160"/>
      <c r="DW530" s="160"/>
      <c r="DX530" s="160"/>
      <c r="DY530" s="160"/>
      <c r="DZ530" s="160"/>
      <c r="EA530" s="160"/>
      <c r="EB530" s="160"/>
      <c r="EC530" s="160"/>
      <c r="ED530" s="160"/>
      <c r="EE530" s="160"/>
      <c r="EF530" s="160"/>
      <c r="EG530" s="160"/>
      <c r="EH530" s="160"/>
      <c r="EI530" s="160"/>
      <c r="EJ530" s="160"/>
      <c r="EK530" s="160"/>
      <c r="EL530" s="160"/>
      <c r="EM530" s="160"/>
      <c r="EN530" s="160"/>
      <c r="EO530" s="160"/>
      <c r="EP530" s="160"/>
      <c r="EQ530" s="160"/>
      <c r="ER530" s="160"/>
      <c r="ES530" s="160"/>
      <c r="ET530" s="160"/>
      <c r="EU530" s="160"/>
      <c r="EV530" s="160"/>
      <c r="EW530" s="160"/>
      <c r="EX530" s="160"/>
      <c r="EY530" s="160"/>
      <c r="EZ530" s="160"/>
      <c r="FA530" s="160"/>
      <c r="FB530" s="160"/>
      <c r="FC530" s="160"/>
      <c r="FD530" s="160"/>
      <c r="FE530" s="160"/>
      <c r="FF530" s="160"/>
      <c r="FG530" s="160"/>
      <c r="FH530" s="160"/>
      <c r="FI530" s="160"/>
      <c r="FJ530" s="160"/>
      <c r="FK530" s="160"/>
      <c r="FL530" s="160"/>
      <c r="FM530" s="160"/>
      <c r="FN530" s="160"/>
      <c r="FO530" s="160"/>
      <c r="FP530" s="160"/>
      <c r="FQ530" s="160"/>
      <c r="FR530" s="160"/>
      <c r="FS530" s="160"/>
      <c r="FT530" s="160"/>
      <c r="FU530" s="160"/>
      <c r="FV530" s="160"/>
      <c r="FW530" s="160"/>
      <c r="FX530" s="160"/>
      <c r="FY530" s="160"/>
      <c r="FZ530" s="160"/>
      <c r="GA530" s="160"/>
      <c r="GB530" s="160"/>
      <c r="GC530" s="160"/>
      <c r="GD530" s="160"/>
      <c r="GE530" s="160"/>
      <c r="GF530" s="160"/>
      <c r="GG530" s="160"/>
      <c r="GH530" s="160"/>
      <c r="GI530" s="160"/>
      <c r="GJ530" s="160"/>
      <c r="GK530" s="160"/>
      <c r="GL530" s="160"/>
      <c r="GM530" s="160"/>
      <c r="GN530" s="160"/>
      <c r="GO530" s="160"/>
      <c r="GP530" s="160"/>
      <c r="GQ530" s="160"/>
      <c r="GR530" s="160"/>
      <c r="GS530" s="160"/>
      <c r="GT530" s="160"/>
      <c r="GU530" s="160"/>
      <c r="GV530" s="160"/>
      <c r="GW530" s="160"/>
      <c r="GX530" s="160"/>
      <c r="GY530" s="160"/>
      <c r="GZ530" s="160"/>
      <c r="HA530" s="160"/>
      <c r="HB530" s="160"/>
      <c r="HC530" s="160"/>
      <c r="HD530" s="160"/>
      <c r="HE530" s="160"/>
      <c r="HF530" s="160"/>
      <c r="HG530" s="160"/>
      <c r="HH530" s="160"/>
      <c r="HI530" s="160"/>
      <c r="HJ530" s="160"/>
      <c r="HK530" s="160"/>
      <c r="HL530" s="160"/>
      <c r="HM530" s="160"/>
      <c r="HN530" s="160"/>
      <c r="HO530" s="160"/>
      <c r="HP530" s="160"/>
      <c r="HQ530" s="160"/>
      <c r="HR530" s="160"/>
      <c r="HS530" s="160"/>
      <c r="HT530" s="160"/>
      <c r="HU530" s="160"/>
      <c r="HV530" s="160"/>
      <c r="HW530" s="160"/>
      <c r="HX530" s="160"/>
      <c r="HY530" s="160"/>
      <c r="HZ530" s="160"/>
      <c r="IA530" s="160"/>
      <c r="IB530" s="160"/>
      <c r="IC530" s="160"/>
      <c r="ID530" s="160"/>
      <c r="IE530" s="160"/>
      <c r="IF530" s="160"/>
      <c r="IG530" s="160"/>
      <c r="IH530" s="160"/>
      <c r="II530" s="160"/>
      <c r="IJ530" s="160"/>
      <c r="IK530" s="160"/>
      <c r="IL530" s="160"/>
      <c r="IM530" s="160"/>
      <c r="IN530" s="160"/>
      <c r="IO530" s="160"/>
      <c r="IP530" s="160"/>
      <c r="IQ530" s="160"/>
      <c r="IR530" s="160"/>
      <c r="IS530" s="160"/>
      <c r="IT530" s="160"/>
      <c r="IU530" s="160"/>
      <c r="IV530" s="160"/>
      <c r="IW530" s="160"/>
      <c r="IX530" s="160"/>
      <c r="IY530" s="160"/>
      <c r="IZ530" s="160"/>
      <c r="JA530" s="160"/>
      <c r="JB530" s="160"/>
      <c r="JC530" s="160"/>
      <c r="JD530" s="160"/>
      <c r="JE530" s="160"/>
      <c r="JF530" s="160"/>
      <c r="JG530" s="160"/>
      <c r="JH530" s="160"/>
      <c r="JI530" s="160"/>
      <c r="JJ530" s="160"/>
      <c r="JK530" s="160"/>
      <c r="JL530" s="160"/>
      <c r="JM530" s="160"/>
      <c r="JN530" s="160"/>
      <c r="JO530" s="160"/>
      <c r="JP530" s="160"/>
      <c r="JQ530" s="160"/>
      <c r="JR530" s="160"/>
      <c r="JS530" s="160"/>
      <c r="JT530" s="160"/>
      <c r="JU530" s="160"/>
      <c r="JV530" s="160"/>
      <c r="JW530" s="160"/>
      <c r="JX530" s="160"/>
      <c r="JY530" s="160"/>
      <c r="JZ530" s="160"/>
      <c r="KA530" s="160"/>
      <c r="KB530" s="160"/>
      <c r="KC530" s="160"/>
      <c r="KD530" s="160"/>
      <c r="KE530" s="160"/>
      <c r="KF530" s="160"/>
      <c r="KG530" s="160"/>
      <c r="KH530" s="160"/>
      <c r="KI530" s="160"/>
      <c r="KJ530" s="160"/>
      <c r="KK530" s="160"/>
      <c r="KL530" s="160"/>
      <c r="KM530" s="160"/>
      <c r="KN530" s="160"/>
      <c r="KO530" s="160"/>
      <c r="KP530" s="160"/>
      <c r="KQ530" s="160"/>
      <c r="KR530" s="160"/>
      <c r="KS530" s="160"/>
      <c r="KT530" s="160"/>
      <c r="KU530" s="160"/>
      <c r="KV530" s="160"/>
      <c r="KW530" s="160"/>
      <c r="KX530" s="160"/>
      <c r="KY530" s="160"/>
      <c r="KZ530" s="160"/>
      <c r="LA530" s="160"/>
      <c r="LB530" s="160"/>
      <c r="LC530" s="160"/>
      <c r="LD530" s="160"/>
      <c r="LE530" s="160"/>
      <c r="LF530" s="160"/>
      <c r="LG530" s="160"/>
      <c r="LH530" s="160"/>
      <c r="LI530" s="160"/>
      <c r="LJ530" s="160"/>
      <c r="LK530" s="160"/>
      <c r="LL530" s="160"/>
      <c r="LM530" s="160"/>
      <c r="LN530" s="160"/>
      <c r="LO530" s="160"/>
      <c r="LP530" s="160"/>
      <c r="LQ530" s="160"/>
      <c r="LR530" s="160"/>
      <c r="LS530" s="160"/>
      <c r="LT530" s="160"/>
      <c r="LU530" s="160"/>
      <c r="LV530" s="160"/>
      <c r="LW530" s="160"/>
      <c r="LX530" s="160"/>
      <c r="LY530" s="160"/>
      <c r="LZ530" s="160"/>
      <c r="MA530" s="160"/>
      <c r="MB530" s="160"/>
      <c r="MC530" s="160"/>
      <c r="MD530" s="160"/>
      <c r="ME530" s="160"/>
      <c r="MF530" s="160"/>
      <c r="MG530" s="160"/>
      <c r="MH530" s="160"/>
      <c r="MI530" s="160"/>
      <c r="MJ530" s="160"/>
      <c r="MK530" s="160"/>
      <c r="ML530" s="160"/>
      <c r="MM530" s="160"/>
      <c r="MN530" s="160"/>
      <c r="MO530" s="160"/>
      <c r="MP530" s="160"/>
      <c r="MQ530" s="160"/>
      <c r="MR530" s="160"/>
      <c r="MS530" s="160"/>
      <c r="MT530" s="160"/>
      <c r="MU530" s="160"/>
      <c r="MV530" s="160"/>
      <c r="MW530" s="160"/>
      <c r="MX530" s="160"/>
      <c r="MY530" s="160"/>
      <c r="MZ530" s="160"/>
      <c r="NA530" s="160"/>
      <c r="NB530" s="160"/>
      <c r="NC530" s="160"/>
      <c r="ND530" s="160"/>
      <c r="NE530" s="160"/>
      <c r="NF530" s="160"/>
      <c r="NG530" s="160"/>
      <c r="NH530" s="160"/>
      <c r="NI530" s="160"/>
      <c r="NJ530" s="160"/>
      <c r="NK530" s="160"/>
      <c r="NL530" s="160"/>
      <c r="NM530" s="160"/>
      <c r="NN530" s="160"/>
      <c r="NO530" s="160"/>
      <c r="NP530" s="160"/>
      <c r="NQ530" s="160"/>
      <c r="NR530" s="160"/>
      <c r="NS530" s="160"/>
      <c r="NT530" s="160"/>
      <c r="NU530" s="160"/>
      <c r="NV530" s="160"/>
      <c r="NW530" s="160"/>
      <c r="NX530" s="160"/>
      <c r="NY530" s="160"/>
      <c r="NZ530" s="160"/>
      <c r="OA530" s="160"/>
      <c r="OB530" s="160"/>
      <c r="OC530" s="160"/>
      <c r="OD530" s="160"/>
      <c r="OE530" s="160"/>
      <c r="OF530" s="160"/>
      <c r="OG530" s="160"/>
      <c r="OH530" s="160"/>
      <c r="OI530" s="160"/>
      <c r="OJ530" s="160"/>
      <c r="OK530" s="160"/>
      <c r="OL530" s="160"/>
      <c r="OM530" s="160"/>
      <c r="ON530" s="160"/>
      <c r="OO530" s="160"/>
      <c r="OP530" s="160"/>
      <c r="OQ530" s="160"/>
      <c r="OR530" s="160"/>
      <c r="OS530" s="160"/>
      <c r="OT530" s="160"/>
      <c r="OU530" s="160"/>
      <c r="OV530" s="160"/>
      <c r="OW530" s="160"/>
      <c r="OX530" s="160"/>
      <c r="OY530" s="160"/>
      <c r="OZ530" s="160"/>
      <c r="PA530" s="160"/>
      <c r="PB530" s="160"/>
      <c r="PC530" s="160"/>
      <c r="PD530" s="160"/>
      <c r="PE530" s="160"/>
      <c r="PF530" s="160"/>
      <c r="PG530" s="160"/>
      <c r="PH530" s="160"/>
      <c r="PI530" s="160"/>
      <c r="PJ530" s="160"/>
      <c r="PK530" s="160"/>
      <c r="PL530" s="160"/>
      <c r="PM530" s="160"/>
      <c r="PN530" s="160"/>
      <c r="PO530" s="160"/>
      <c r="PP530" s="160"/>
      <c r="PQ530" s="160"/>
      <c r="PR530" s="160"/>
      <c r="PS530" s="160"/>
      <c r="PT530" s="160"/>
      <c r="PU530" s="160"/>
      <c r="PV530" s="160"/>
      <c r="PW530" s="160"/>
      <c r="PX530" s="160"/>
      <c r="PY530" s="160"/>
      <c r="PZ530" s="160"/>
      <c r="QA530" s="160"/>
      <c r="QB530" s="160"/>
      <c r="QC530" s="160"/>
      <c r="QD530" s="160"/>
      <c r="QE530" s="160"/>
      <c r="QF530" s="160"/>
      <c r="QG530" s="160"/>
      <c r="QH530" s="160"/>
      <c r="QI530" s="160"/>
      <c r="QJ530" s="160"/>
      <c r="QK530" s="160"/>
      <c r="QL530" s="160"/>
      <c r="QM530" s="160"/>
      <c r="QN530" s="160"/>
      <c r="QO530" s="160"/>
      <c r="QP530" s="160"/>
      <c r="QQ530" s="160"/>
      <c r="QR530" s="160"/>
      <c r="QS530" s="160"/>
      <c r="QT530" s="160"/>
      <c r="QU530" s="160"/>
      <c r="QV530" s="160"/>
      <c r="QW530" s="160"/>
      <c r="QX530" s="160"/>
      <c r="QY530" s="160"/>
      <c r="QZ530" s="160"/>
      <c r="RA530" s="160"/>
      <c r="RB530" s="160"/>
      <c r="RC530" s="160"/>
      <c r="RD530" s="160"/>
      <c r="RE530" s="160"/>
      <c r="RF530" s="160"/>
      <c r="RG530" s="160"/>
      <c r="RH530" s="160"/>
      <c r="RI530" s="160"/>
      <c r="RJ530" s="160"/>
      <c r="RK530" s="160"/>
      <c r="RL530" s="160"/>
      <c r="RM530" s="160"/>
      <c r="RN530" s="160"/>
      <c r="RO530" s="160"/>
      <c r="RP530" s="160"/>
      <c r="RQ530" s="160"/>
      <c r="RR530" s="160"/>
      <c r="RS530" s="160"/>
      <c r="RT530" s="160"/>
      <c r="RU530" s="160"/>
      <c r="RV530" s="160"/>
      <c r="RW530" s="160"/>
      <c r="RX530" s="160"/>
      <c r="RY530" s="160"/>
      <c r="RZ530" s="160"/>
      <c r="SA530" s="160"/>
      <c r="SB530" s="160"/>
      <c r="SC530" s="160"/>
      <c r="SD530" s="160"/>
      <c r="SE530" s="160"/>
      <c r="SF530" s="160"/>
      <c r="SG530" s="160"/>
      <c r="SH530" s="160"/>
      <c r="SI530" s="160"/>
      <c r="SJ530" s="160"/>
      <c r="SK530" s="160"/>
      <c r="SL530" s="160"/>
      <c r="SM530" s="160"/>
      <c r="SN530" s="160"/>
      <c r="SO530" s="160"/>
      <c r="SP530" s="160"/>
      <c r="SQ530" s="160"/>
      <c r="SR530" s="160"/>
      <c r="SS530" s="160"/>
      <c r="ST530" s="160"/>
      <c r="SU530" s="160"/>
      <c r="SV530" s="160"/>
      <c r="SW530" s="160"/>
      <c r="SX530" s="160"/>
      <c r="SY530" s="160"/>
      <c r="SZ530" s="160"/>
      <c r="TA530" s="160"/>
      <c r="TB530" s="160"/>
      <c r="TC530" s="160"/>
      <c r="TD530" s="160"/>
      <c r="TE530" s="160"/>
      <c r="TF530" s="160"/>
    </row>
    <row r="531" spans="1:526">
      <c r="A531" s="160"/>
      <c r="B531" s="160"/>
      <c r="C531" s="160"/>
      <c r="D531" s="160"/>
      <c r="E531" s="160"/>
      <c r="F531" s="160"/>
      <c r="G531" s="160"/>
      <c r="H531" s="160"/>
      <c r="I531" s="160"/>
      <c r="J531" s="160"/>
      <c r="K531" s="160"/>
      <c r="L531" s="160"/>
      <c r="M531" s="160"/>
      <c r="N531" s="160"/>
      <c r="O531" s="160"/>
      <c r="P531" s="160"/>
      <c r="Q531" s="160"/>
      <c r="R531" s="160"/>
      <c r="S531" s="160"/>
      <c r="T531" s="160"/>
      <c r="U531" s="160"/>
      <c r="V531" s="160"/>
      <c r="W531" s="160"/>
      <c r="X531" s="160"/>
      <c r="Y531" s="160"/>
      <c r="Z531" s="160"/>
      <c r="AA531" s="160"/>
      <c r="AB531" s="160"/>
      <c r="AC531" s="160"/>
      <c r="AD531" s="160"/>
      <c r="AE531" s="160"/>
      <c r="AF531" s="160"/>
      <c r="AG531" s="160"/>
      <c r="AH531" s="160"/>
      <c r="AI531" s="160"/>
      <c r="AJ531" s="160"/>
      <c r="AK531" s="160"/>
      <c r="AL531" s="160"/>
      <c r="AM531" s="160"/>
      <c r="AN531" s="160"/>
      <c r="AO531" s="160"/>
      <c r="AP531" s="160"/>
      <c r="AQ531" s="160"/>
      <c r="AR531" s="160"/>
      <c r="AS531" s="160"/>
      <c r="AT531" s="160"/>
      <c r="AU531" s="160"/>
      <c r="AV531" s="160"/>
      <c r="AW531" s="160"/>
      <c r="AX531" s="160"/>
      <c r="AY531" s="160"/>
      <c r="AZ531" s="160"/>
      <c r="BA531" s="160"/>
      <c r="BB531" s="160"/>
      <c r="BC531" s="160"/>
      <c r="BD531" s="160"/>
      <c r="BE531" s="160"/>
      <c r="BF531" s="160"/>
      <c r="BG531" s="160"/>
      <c r="BH531" s="160"/>
      <c r="BI531" s="160"/>
      <c r="BJ531" s="160"/>
      <c r="BK531" s="160"/>
      <c r="BL531" s="160"/>
      <c r="BM531" s="160"/>
      <c r="BN531" s="160"/>
      <c r="BO531" s="160"/>
      <c r="BP531" s="160"/>
      <c r="BQ531" s="160"/>
      <c r="BR531" s="160"/>
      <c r="BS531" s="160"/>
      <c r="BT531" s="160"/>
      <c r="BU531" s="160"/>
      <c r="BV531" s="160"/>
      <c r="BW531" s="160"/>
      <c r="BX531" s="160"/>
      <c r="BY531" s="160"/>
      <c r="BZ531" s="160"/>
      <c r="CA531" s="160"/>
      <c r="CB531" s="160"/>
      <c r="CC531" s="160"/>
      <c r="CD531" s="160"/>
      <c r="CE531" s="160"/>
      <c r="CF531" s="160"/>
      <c r="CG531" s="160"/>
      <c r="CH531" s="160"/>
      <c r="CI531" s="160"/>
      <c r="CJ531" s="160"/>
      <c r="CK531" s="160"/>
      <c r="CL531" s="160"/>
      <c r="CM531" s="160"/>
      <c r="CN531" s="160"/>
      <c r="CO531" s="160"/>
      <c r="CP531" s="160"/>
      <c r="CQ531" s="160"/>
      <c r="CR531" s="160"/>
      <c r="CS531" s="160"/>
      <c r="CT531" s="160"/>
      <c r="CU531" s="160"/>
      <c r="CV531" s="160"/>
      <c r="CW531" s="160"/>
      <c r="CX531" s="160"/>
      <c r="CY531" s="160"/>
      <c r="CZ531" s="160"/>
      <c r="DA531" s="160"/>
      <c r="DB531" s="160"/>
      <c r="DC531" s="160"/>
      <c r="DD531" s="160"/>
      <c r="DE531" s="160"/>
      <c r="DF531" s="160"/>
      <c r="DG531" s="160"/>
      <c r="DH531" s="160"/>
      <c r="DI531" s="160"/>
      <c r="DJ531" s="160"/>
      <c r="DK531" s="160"/>
      <c r="DL531" s="160"/>
      <c r="DM531" s="160"/>
      <c r="DN531" s="160"/>
      <c r="DO531" s="160"/>
      <c r="DP531" s="160"/>
      <c r="DQ531" s="160"/>
      <c r="DR531" s="160"/>
      <c r="DS531" s="160"/>
      <c r="DT531" s="160"/>
      <c r="DU531" s="160"/>
      <c r="DV531" s="160"/>
      <c r="DW531" s="160"/>
      <c r="DX531" s="160"/>
      <c r="DY531" s="160"/>
      <c r="DZ531" s="160"/>
      <c r="EA531" s="160"/>
      <c r="EB531" s="160"/>
      <c r="EC531" s="160"/>
      <c r="ED531" s="160"/>
      <c r="EE531" s="160"/>
      <c r="EF531" s="160"/>
      <c r="EG531" s="160"/>
      <c r="EH531" s="160"/>
      <c r="EI531" s="160"/>
      <c r="EJ531" s="160"/>
      <c r="EK531" s="160"/>
      <c r="EL531" s="160"/>
      <c r="EM531" s="160"/>
      <c r="EN531" s="160"/>
      <c r="EO531" s="160"/>
      <c r="EP531" s="160"/>
      <c r="EQ531" s="160"/>
      <c r="ER531" s="160"/>
      <c r="ES531" s="160"/>
      <c r="ET531" s="160"/>
      <c r="EU531" s="160"/>
      <c r="EV531" s="160"/>
      <c r="EW531" s="160"/>
      <c r="EX531" s="160"/>
      <c r="EY531" s="160"/>
      <c r="EZ531" s="160"/>
      <c r="FA531" s="160"/>
      <c r="FB531" s="160"/>
      <c r="FC531" s="160"/>
      <c r="FD531" s="160"/>
      <c r="FE531" s="160"/>
      <c r="FF531" s="160"/>
      <c r="FG531" s="160"/>
      <c r="FH531" s="160"/>
      <c r="FI531" s="160"/>
      <c r="FJ531" s="160"/>
      <c r="FK531" s="160"/>
      <c r="FL531" s="160"/>
      <c r="FM531" s="160"/>
      <c r="FN531" s="160"/>
      <c r="FO531" s="160"/>
      <c r="FP531" s="160"/>
      <c r="FQ531" s="160"/>
      <c r="FR531" s="160"/>
      <c r="FS531" s="160"/>
      <c r="FT531" s="160"/>
      <c r="FU531" s="160"/>
      <c r="FV531" s="160"/>
      <c r="FW531" s="160"/>
      <c r="FX531" s="160"/>
      <c r="FY531" s="160"/>
      <c r="FZ531" s="160"/>
      <c r="GA531" s="160"/>
      <c r="GB531" s="160"/>
      <c r="GC531" s="160"/>
      <c r="GD531" s="160"/>
      <c r="GE531" s="160"/>
      <c r="GF531" s="160"/>
      <c r="GG531" s="160"/>
      <c r="GH531" s="160"/>
      <c r="GI531" s="160"/>
      <c r="GJ531" s="160"/>
      <c r="GK531" s="160"/>
      <c r="GL531" s="160"/>
      <c r="GM531" s="160"/>
      <c r="GN531" s="160"/>
      <c r="GO531" s="160"/>
      <c r="GP531" s="160"/>
      <c r="GQ531" s="160"/>
      <c r="GR531" s="160"/>
      <c r="GS531" s="160"/>
      <c r="GT531" s="160"/>
      <c r="GU531" s="160"/>
      <c r="GV531" s="160"/>
      <c r="GW531" s="160"/>
      <c r="GX531" s="160"/>
      <c r="GY531" s="160"/>
      <c r="GZ531" s="160"/>
      <c r="HA531" s="160"/>
      <c r="HB531" s="160"/>
      <c r="HC531" s="160"/>
      <c r="HD531" s="160"/>
      <c r="HE531" s="160"/>
      <c r="HF531" s="160"/>
      <c r="HG531" s="160"/>
      <c r="HH531" s="160"/>
      <c r="HI531" s="160"/>
      <c r="HJ531" s="160"/>
      <c r="HK531" s="160"/>
      <c r="HL531" s="160"/>
      <c r="HM531" s="160"/>
      <c r="HN531" s="160"/>
      <c r="HO531" s="160"/>
      <c r="HP531" s="160"/>
      <c r="HQ531" s="160"/>
      <c r="HR531" s="160"/>
      <c r="HS531" s="160"/>
      <c r="HT531" s="160"/>
      <c r="HU531" s="160"/>
      <c r="HV531" s="160"/>
      <c r="HW531" s="160"/>
      <c r="HX531" s="160"/>
      <c r="HY531" s="160"/>
      <c r="HZ531" s="160"/>
      <c r="IA531" s="160"/>
      <c r="IB531" s="160"/>
      <c r="IC531" s="160"/>
      <c r="ID531" s="160"/>
      <c r="IE531" s="160"/>
      <c r="IF531" s="160"/>
      <c r="IG531" s="160"/>
      <c r="IH531" s="160"/>
      <c r="II531" s="160"/>
      <c r="IJ531" s="160"/>
      <c r="IK531" s="160"/>
      <c r="IL531" s="160"/>
      <c r="IM531" s="160"/>
      <c r="IN531" s="160"/>
      <c r="IO531" s="160"/>
      <c r="IP531" s="160"/>
      <c r="IQ531" s="160"/>
      <c r="IR531" s="160"/>
      <c r="IS531" s="160"/>
      <c r="IT531" s="160"/>
      <c r="IU531" s="160"/>
      <c r="IV531" s="160"/>
      <c r="IW531" s="160"/>
      <c r="IX531" s="160"/>
      <c r="IY531" s="160"/>
      <c r="IZ531" s="160"/>
      <c r="JA531" s="160"/>
      <c r="JB531" s="160"/>
      <c r="JC531" s="160"/>
      <c r="JD531" s="160"/>
      <c r="JE531" s="160"/>
      <c r="JF531" s="160"/>
      <c r="JG531" s="160"/>
      <c r="JH531" s="160"/>
      <c r="JI531" s="160"/>
      <c r="JJ531" s="160"/>
      <c r="JK531" s="160"/>
      <c r="JL531" s="160"/>
      <c r="JM531" s="160"/>
      <c r="JN531" s="160"/>
      <c r="JO531" s="160"/>
      <c r="JP531" s="160"/>
      <c r="JQ531" s="160"/>
      <c r="JR531" s="160"/>
      <c r="JS531" s="160"/>
      <c r="JT531" s="160"/>
      <c r="JU531" s="160"/>
      <c r="JV531" s="160"/>
      <c r="JW531" s="160"/>
      <c r="JX531" s="160"/>
      <c r="JY531" s="160"/>
      <c r="JZ531" s="160"/>
      <c r="KA531" s="160"/>
      <c r="KB531" s="160"/>
      <c r="KC531" s="160"/>
      <c r="KD531" s="160"/>
      <c r="KE531" s="160"/>
      <c r="KF531" s="160"/>
      <c r="KG531" s="160"/>
      <c r="KH531" s="160"/>
      <c r="KI531" s="160"/>
      <c r="KJ531" s="160"/>
      <c r="KK531" s="160"/>
      <c r="KL531" s="160"/>
      <c r="KM531" s="160"/>
      <c r="KN531" s="160"/>
      <c r="KO531" s="160"/>
      <c r="KP531" s="160"/>
      <c r="KQ531" s="160"/>
      <c r="KR531" s="160"/>
      <c r="KS531" s="160"/>
      <c r="KT531" s="160"/>
      <c r="KU531" s="160"/>
      <c r="KV531" s="160"/>
      <c r="KW531" s="160"/>
      <c r="KX531" s="160"/>
      <c r="KY531" s="160"/>
      <c r="KZ531" s="160"/>
      <c r="LA531" s="160"/>
      <c r="LB531" s="160"/>
      <c r="LC531" s="160"/>
      <c r="LD531" s="160"/>
      <c r="LE531" s="160"/>
      <c r="LF531" s="160"/>
      <c r="LG531" s="160"/>
      <c r="LH531" s="160"/>
      <c r="LI531" s="160"/>
      <c r="LJ531" s="160"/>
      <c r="LK531" s="160"/>
      <c r="LL531" s="160"/>
      <c r="LM531" s="160"/>
      <c r="LN531" s="160"/>
      <c r="LO531" s="160"/>
      <c r="LP531" s="160"/>
      <c r="LQ531" s="160"/>
      <c r="LR531" s="160"/>
      <c r="LS531" s="160"/>
      <c r="LT531" s="160"/>
      <c r="LU531" s="160"/>
      <c r="LV531" s="160"/>
      <c r="LW531" s="160"/>
      <c r="LX531" s="160"/>
      <c r="LY531" s="160"/>
      <c r="LZ531" s="160"/>
      <c r="MA531" s="160"/>
      <c r="MB531" s="160"/>
      <c r="MC531" s="160"/>
      <c r="MD531" s="160"/>
      <c r="ME531" s="160"/>
      <c r="MF531" s="160"/>
      <c r="MG531" s="160"/>
      <c r="MH531" s="160"/>
      <c r="MI531" s="160"/>
      <c r="MJ531" s="160"/>
      <c r="MK531" s="160"/>
      <c r="ML531" s="160"/>
      <c r="MM531" s="160"/>
      <c r="MN531" s="160"/>
      <c r="MO531" s="160"/>
      <c r="MP531" s="160"/>
      <c r="MQ531" s="160"/>
      <c r="MR531" s="160"/>
      <c r="MS531" s="160"/>
      <c r="MT531" s="160"/>
      <c r="MU531" s="160"/>
      <c r="MV531" s="160"/>
      <c r="MW531" s="160"/>
      <c r="MX531" s="160"/>
      <c r="MY531" s="160"/>
      <c r="MZ531" s="160"/>
      <c r="NA531" s="160"/>
      <c r="NB531" s="160"/>
      <c r="NC531" s="160"/>
      <c r="ND531" s="160"/>
      <c r="NE531" s="160"/>
      <c r="NF531" s="160"/>
      <c r="NG531" s="160"/>
      <c r="NH531" s="160"/>
      <c r="NI531" s="160"/>
      <c r="NJ531" s="160"/>
      <c r="NK531" s="160"/>
      <c r="NL531" s="160"/>
      <c r="NM531" s="160"/>
      <c r="NN531" s="160"/>
      <c r="NO531" s="160"/>
      <c r="NP531" s="160"/>
      <c r="NQ531" s="160"/>
      <c r="NR531" s="160"/>
      <c r="NS531" s="160"/>
      <c r="NT531" s="160"/>
      <c r="NU531" s="160"/>
      <c r="NV531" s="160"/>
      <c r="NW531" s="160"/>
      <c r="NX531" s="160"/>
      <c r="NY531" s="160"/>
      <c r="NZ531" s="160"/>
      <c r="OA531" s="160"/>
      <c r="OB531" s="160"/>
      <c r="OC531" s="160"/>
      <c r="OD531" s="160"/>
      <c r="OE531" s="160"/>
      <c r="OF531" s="160"/>
      <c r="OG531" s="160"/>
      <c r="OH531" s="160"/>
      <c r="OI531" s="160"/>
      <c r="OJ531" s="160"/>
      <c r="OK531" s="160"/>
      <c r="OL531" s="160"/>
      <c r="OM531" s="160"/>
      <c r="ON531" s="160"/>
      <c r="OO531" s="160"/>
      <c r="OP531" s="160"/>
      <c r="OQ531" s="160"/>
      <c r="OR531" s="160"/>
      <c r="OS531" s="160"/>
      <c r="OT531" s="160"/>
      <c r="OU531" s="160"/>
      <c r="OV531" s="160"/>
      <c r="OW531" s="160"/>
      <c r="OX531" s="160"/>
      <c r="OY531" s="160"/>
      <c r="OZ531" s="160"/>
      <c r="PA531" s="160"/>
      <c r="PB531" s="160"/>
      <c r="PC531" s="160"/>
      <c r="PD531" s="160"/>
      <c r="PE531" s="160"/>
      <c r="PF531" s="160"/>
      <c r="PG531" s="160"/>
      <c r="PH531" s="160"/>
      <c r="PI531" s="160"/>
      <c r="PJ531" s="160"/>
      <c r="PK531" s="160"/>
      <c r="PL531" s="160"/>
      <c r="PM531" s="160"/>
      <c r="PN531" s="160"/>
      <c r="PO531" s="160"/>
      <c r="PP531" s="160"/>
      <c r="PQ531" s="160"/>
      <c r="PR531" s="160"/>
      <c r="PS531" s="160"/>
      <c r="PT531" s="160"/>
      <c r="PU531" s="160"/>
      <c r="PV531" s="160"/>
      <c r="PW531" s="160"/>
      <c r="PX531" s="160"/>
      <c r="PY531" s="160"/>
      <c r="PZ531" s="160"/>
      <c r="QA531" s="160"/>
      <c r="QB531" s="160"/>
      <c r="QC531" s="160"/>
      <c r="QD531" s="160"/>
      <c r="QE531" s="160"/>
      <c r="QF531" s="160"/>
      <c r="QG531" s="160"/>
      <c r="QH531" s="160"/>
      <c r="QI531" s="160"/>
      <c r="QJ531" s="160"/>
      <c r="QK531" s="160"/>
      <c r="QL531" s="160"/>
      <c r="QM531" s="160"/>
      <c r="QN531" s="160"/>
      <c r="QO531" s="160"/>
      <c r="QP531" s="160"/>
      <c r="QQ531" s="160"/>
      <c r="QR531" s="160"/>
      <c r="QS531" s="160"/>
      <c r="QT531" s="160"/>
      <c r="QU531" s="160"/>
      <c r="QV531" s="160"/>
      <c r="QW531" s="160"/>
      <c r="QX531" s="160"/>
      <c r="QY531" s="160"/>
      <c r="QZ531" s="160"/>
      <c r="RA531" s="160"/>
      <c r="RB531" s="160"/>
      <c r="RC531" s="160"/>
      <c r="RD531" s="160"/>
      <c r="RE531" s="160"/>
      <c r="RF531" s="160"/>
      <c r="RG531" s="160"/>
      <c r="RH531" s="160"/>
      <c r="RI531" s="160"/>
      <c r="RJ531" s="160"/>
      <c r="RK531" s="160"/>
      <c r="RL531" s="160"/>
      <c r="RM531" s="160"/>
      <c r="RN531" s="160"/>
      <c r="RO531" s="160"/>
      <c r="RP531" s="160"/>
      <c r="RQ531" s="160"/>
      <c r="RR531" s="160"/>
      <c r="RS531" s="160"/>
      <c r="RT531" s="160"/>
      <c r="RU531" s="160"/>
      <c r="RV531" s="160"/>
      <c r="RW531" s="160"/>
      <c r="RX531" s="160"/>
      <c r="RY531" s="160"/>
      <c r="RZ531" s="160"/>
      <c r="SA531" s="160"/>
      <c r="SB531" s="160"/>
      <c r="SC531" s="160"/>
      <c r="SD531" s="160"/>
      <c r="SE531" s="160"/>
      <c r="SF531" s="160"/>
      <c r="SG531" s="160"/>
      <c r="SH531" s="160"/>
      <c r="SI531" s="160"/>
      <c r="SJ531" s="160"/>
      <c r="SK531" s="160"/>
      <c r="SL531" s="160"/>
      <c r="SM531" s="160"/>
      <c r="SN531" s="160"/>
      <c r="SO531" s="160"/>
      <c r="SP531" s="160"/>
      <c r="SQ531" s="160"/>
      <c r="SR531" s="160"/>
      <c r="SS531" s="160"/>
      <c r="ST531" s="160"/>
      <c r="SU531" s="160"/>
      <c r="SV531" s="160"/>
      <c r="SW531" s="160"/>
      <c r="SX531" s="160"/>
      <c r="SY531" s="160"/>
      <c r="SZ531" s="160"/>
      <c r="TA531" s="160"/>
      <c r="TB531" s="160"/>
      <c r="TC531" s="160"/>
      <c r="TD531" s="160"/>
      <c r="TE531" s="160"/>
      <c r="TF531" s="160"/>
    </row>
    <row r="532" spans="1:526">
      <c r="A532" s="160"/>
      <c r="B532" s="160"/>
      <c r="C532" s="160"/>
      <c r="D532" s="160"/>
      <c r="E532" s="160"/>
      <c r="F532" s="160"/>
      <c r="G532" s="160"/>
      <c r="H532" s="160"/>
      <c r="I532" s="160"/>
      <c r="J532" s="160"/>
      <c r="K532" s="160"/>
      <c r="L532" s="160"/>
      <c r="M532" s="160"/>
      <c r="N532" s="160"/>
      <c r="O532" s="160"/>
      <c r="P532" s="160"/>
      <c r="Q532" s="160"/>
      <c r="R532" s="160"/>
      <c r="S532" s="160"/>
      <c r="T532" s="160"/>
      <c r="U532" s="160"/>
      <c r="V532" s="160"/>
      <c r="W532" s="160"/>
      <c r="X532" s="160"/>
      <c r="Y532" s="160"/>
      <c r="Z532" s="160"/>
      <c r="AA532" s="160"/>
      <c r="AB532" s="160"/>
      <c r="AC532" s="160"/>
      <c r="AD532" s="160"/>
      <c r="AE532" s="160"/>
      <c r="AF532" s="160"/>
      <c r="AG532" s="160"/>
      <c r="AH532" s="160"/>
      <c r="AI532" s="160"/>
      <c r="AJ532" s="160"/>
      <c r="AK532" s="160"/>
      <c r="AL532" s="160"/>
      <c r="AM532" s="160"/>
      <c r="AN532" s="160"/>
      <c r="AO532" s="160"/>
      <c r="AP532" s="160"/>
      <c r="AQ532" s="160"/>
      <c r="AR532" s="160"/>
      <c r="AS532" s="160"/>
      <c r="AT532" s="160"/>
      <c r="AU532" s="160"/>
      <c r="AV532" s="160"/>
      <c r="AW532" s="160"/>
      <c r="AX532" s="160"/>
      <c r="AY532" s="160"/>
      <c r="AZ532" s="160"/>
      <c r="BA532" s="160"/>
      <c r="BB532" s="160"/>
      <c r="BC532" s="160"/>
      <c r="BD532" s="160"/>
      <c r="BE532" s="160"/>
      <c r="BF532" s="160"/>
      <c r="BG532" s="160"/>
      <c r="BH532" s="160"/>
      <c r="BI532" s="160"/>
      <c r="BJ532" s="160"/>
      <c r="BK532" s="160"/>
      <c r="BL532" s="160"/>
      <c r="BM532" s="160"/>
      <c r="BN532" s="160"/>
      <c r="BO532" s="160"/>
      <c r="BP532" s="160"/>
      <c r="BQ532" s="160"/>
      <c r="BR532" s="160"/>
      <c r="BS532" s="160"/>
      <c r="BT532" s="160"/>
      <c r="BU532" s="160"/>
      <c r="BV532" s="160"/>
      <c r="BW532" s="160"/>
      <c r="BX532" s="160"/>
      <c r="BY532" s="160"/>
      <c r="BZ532" s="160"/>
      <c r="CA532" s="160"/>
      <c r="CB532" s="160"/>
      <c r="CC532" s="160"/>
      <c r="CD532" s="160"/>
      <c r="CE532" s="160"/>
      <c r="CF532" s="160"/>
      <c r="CG532" s="160"/>
      <c r="CH532" s="160"/>
      <c r="CI532" s="160"/>
      <c r="CJ532" s="160"/>
      <c r="CK532" s="160"/>
      <c r="CL532" s="160"/>
      <c r="CM532" s="160"/>
      <c r="CN532" s="160"/>
      <c r="CO532" s="160"/>
      <c r="CP532" s="160"/>
      <c r="CQ532" s="160"/>
      <c r="CR532" s="160"/>
      <c r="CS532" s="160"/>
      <c r="CT532" s="160"/>
      <c r="CU532" s="160"/>
      <c r="CV532" s="160"/>
      <c r="CW532" s="160"/>
      <c r="CX532" s="160"/>
      <c r="CY532" s="160"/>
      <c r="CZ532" s="160"/>
      <c r="DA532" s="160"/>
      <c r="DB532" s="160"/>
      <c r="DC532" s="160"/>
      <c r="DD532" s="160"/>
      <c r="DE532" s="160"/>
      <c r="DF532" s="160"/>
      <c r="DG532" s="160"/>
      <c r="DH532" s="160"/>
      <c r="DI532" s="160"/>
      <c r="DJ532" s="160"/>
      <c r="DK532" s="160"/>
      <c r="DL532" s="160"/>
      <c r="DM532" s="160"/>
      <c r="DN532" s="160"/>
      <c r="DO532" s="160"/>
      <c r="DP532" s="160"/>
      <c r="DQ532" s="160"/>
      <c r="DR532" s="160"/>
      <c r="DS532" s="160"/>
      <c r="DT532" s="160"/>
      <c r="DU532" s="160"/>
      <c r="DV532" s="160"/>
      <c r="DW532" s="160"/>
      <c r="DX532" s="160"/>
      <c r="DY532" s="160"/>
      <c r="DZ532" s="160"/>
      <c r="EA532" s="160"/>
      <c r="EB532" s="160"/>
      <c r="EC532" s="160"/>
      <c r="ED532" s="160"/>
      <c r="EE532" s="160"/>
      <c r="EF532" s="160"/>
      <c r="EG532" s="160"/>
      <c r="EH532" s="160"/>
      <c r="EI532" s="160"/>
      <c r="EJ532" s="160"/>
      <c r="EK532" s="160"/>
      <c r="EL532" s="160"/>
      <c r="EM532" s="160"/>
      <c r="EN532" s="160"/>
      <c r="EO532" s="160"/>
      <c r="EP532" s="160"/>
      <c r="EQ532" s="160"/>
      <c r="ER532" s="160"/>
      <c r="ES532" s="160"/>
      <c r="ET532" s="160"/>
      <c r="EU532" s="160"/>
      <c r="EV532" s="160"/>
      <c r="EW532" s="160"/>
      <c r="EX532" s="160"/>
      <c r="EY532" s="160"/>
      <c r="EZ532" s="160"/>
      <c r="FA532" s="160"/>
      <c r="FB532" s="160"/>
      <c r="FC532" s="160"/>
      <c r="FD532" s="160"/>
      <c r="FE532" s="160"/>
      <c r="FF532" s="160"/>
      <c r="FG532" s="160"/>
      <c r="FH532" s="160"/>
      <c r="FI532" s="160"/>
      <c r="FJ532" s="160"/>
      <c r="FK532" s="160"/>
      <c r="FL532" s="160"/>
      <c r="FM532" s="160"/>
      <c r="FN532" s="160"/>
      <c r="FO532" s="160"/>
      <c r="FP532" s="160"/>
      <c r="FQ532" s="160"/>
      <c r="FR532" s="160"/>
      <c r="FS532" s="160"/>
      <c r="FT532" s="160"/>
      <c r="FU532" s="160"/>
      <c r="FV532" s="160"/>
      <c r="FW532" s="160"/>
      <c r="FX532" s="160"/>
      <c r="FY532" s="160"/>
      <c r="FZ532" s="160"/>
      <c r="GA532" s="160"/>
      <c r="GB532" s="160"/>
      <c r="GC532" s="160"/>
      <c r="GD532" s="160"/>
      <c r="GE532" s="160"/>
      <c r="GF532" s="160"/>
      <c r="GG532" s="160"/>
      <c r="GH532" s="160"/>
      <c r="GI532" s="160"/>
      <c r="GJ532" s="160"/>
      <c r="GK532" s="160"/>
      <c r="GL532" s="160"/>
      <c r="GM532" s="160"/>
      <c r="GN532" s="160"/>
      <c r="GO532" s="160"/>
      <c r="GP532" s="160"/>
      <c r="GQ532" s="160"/>
      <c r="GR532" s="160"/>
      <c r="GS532" s="160"/>
      <c r="GT532" s="160"/>
      <c r="GU532" s="160"/>
      <c r="GV532" s="160"/>
      <c r="GW532" s="160"/>
      <c r="GX532" s="160"/>
      <c r="GY532" s="160"/>
      <c r="GZ532" s="160"/>
      <c r="HA532" s="160"/>
      <c r="HB532" s="160"/>
      <c r="HC532" s="160"/>
      <c r="HD532" s="160"/>
      <c r="HE532" s="160"/>
      <c r="HF532" s="160"/>
      <c r="HG532" s="160"/>
      <c r="HH532" s="160"/>
      <c r="HI532" s="160"/>
      <c r="HJ532" s="160"/>
      <c r="HK532" s="160"/>
      <c r="HL532" s="160"/>
      <c r="HM532" s="160"/>
      <c r="HN532" s="160"/>
      <c r="HO532" s="160"/>
      <c r="HP532" s="160"/>
      <c r="HQ532" s="160"/>
      <c r="HR532" s="160"/>
      <c r="HS532" s="160"/>
      <c r="HT532" s="160"/>
      <c r="HU532" s="160"/>
      <c r="HV532" s="160"/>
      <c r="HW532" s="160"/>
      <c r="HX532" s="160"/>
      <c r="HY532" s="160"/>
      <c r="HZ532" s="160"/>
      <c r="IA532" s="160"/>
      <c r="IB532" s="160"/>
      <c r="IC532" s="160"/>
      <c r="ID532" s="160"/>
      <c r="IE532" s="160"/>
      <c r="IF532" s="160"/>
      <c r="IG532" s="160"/>
      <c r="IH532" s="160"/>
      <c r="II532" s="160"/>
      <c r="IJ532" s="160"/>
      <c r="IK532" s="160"/>
      <c r="IL532" s="160"/>
      <c r="IM532" s="160"/>
      <c r="IN532" s="160"/>
      <c r="IO532" s="160"/>
      <c r="IP532" s="160"/>
      <c r="IQ532" s="160"/>
      <c r="IR532" s="160"/>
      <c r="IS532" s="160"/>
      <c r="IT532" s="160"/>
      <c r="IU532" s="160"/>
      <c r="IV532" s="160"/>
      <c r="IW532" s="160"/>
      <c r="IX532" s="160"/>
      <c r="IY532" s="160"/>
      <c r="IZ532" s="160"/>
      <c r="JA532" s="160"/>
      <c r="JB532" s="160"/>
      <c r="JC532" s="160"/>
      <c r="JD532" s="160"/>
      <c r="JE532" s="160"/>
      <c r="JF532" s="160"/>
      <c r="JG532" s="160"/>
      <c r="JH532" s="160"/>
      <c r="JI532" s="160"/>
      <c r="JJ532" s="160"/>
      <c r="JK532" s="160"/>
      <c r="JL532" s="160"/>
      <c r="JM532" s="160"/>
      <c r="JN532" s="160"/>
      <c r="JO532" s="160"/>
      <c r="JP532" s="160"/>
      <c r="JQ532" s="160"/>
      <c r="JR532" s="160"/>
      <c r="JS532" s="160"/>
      <c r="JT532" s="160"/>
      <c r="JU532" s="160"/>
      <c r="JV532" s="160"/>
      <c r="JW532" s="160"/>
      <c r="JX532" s="160"/>
      <c r="JY532" s="160"/>
      <c r="JZ532" s="160"/>
      <c r="KA532" s="160"/>
      <c r="KB532" s="160"/>
      <c r="KC532" s="160"/>
      <c r="KD532" s="160"/>
      <c r="KE532" s="160"/>
      <c r="KF532" s="160"/>
      <c r="KG532" s="160"/>
      <c r="KH532" s="160"/>
      <c r="KI532" s="160"/>
      <c r="KJ532" s="160"/>
      <c r="KK532" s="160"/>
      <c r="KL532" s="160"/>
      <c r="KM532" s="160"/>
      <c r="KN532" s="160"/>
      <c r="KO532" s="160"/>
      <c r="KP532" s="160"/>
      <c r="KQ532" s="160"/>
      <c r="KR532" s="160"/>
      <c r="KS532" s="160"/>
      <c r="KT532" s="160"/>
      <c r="KU532" s="160"/>
      <c r="KV532" s="160"/>
      <c r="KW532" s="160"/>
      <c r="KX532" s="160"/>
      <c r="KY532" s="160"/>
      <c r="KZ532" s="160"/>
      <c r="LA532" s="160"/>
      <c r="LB532" s="160"/>
      <c r="LC532" s="160"/>
      <c r="LD532" s="160"/>
      <c r="LE532" s="160"/>
      <c r="LF532" s="160"/>
      <c r="LG532" s="160"/>
      <c r="LH532" s="160"/>
      <c r="LI532" s="160"/>
      <c r="LJ532" s="160"/>
      <c r="LK532" s="160"/>
      <c r="LL532" s="160"/>
      <c r="LM532" s="160"/>
      <c r="LN532" s="160"/>
      <c r="LO532" s="160"/>
      <c r="LP532" s="160"/>
      <c r="LQ532" s="160"/>
      <c r="LR532" s="160"/>
      <c r="LS532" s="160"/>
      <c r="LT532" s="160"/>
      <c r="LU532" s="160"/>
      <c r="LV532" s="160"/>
      <c r="LW532" s="160"/>
      <c r="LX532" s="160"/>
      <c r="LY532" s="160"/>
      <c r="LZ532" s="160"/>
      <c r="MA532" s="160"/>
      <c r="MB532" s="160"/>
      <c r="MC532" s="160"/>
      <c r="MD532" s="160"/>
      <c r="ME532" s="160"/>
      <c r="MF532" s="160"/>
      <c r="MG532" s="160"/>
      <c r="MH532" s="160"/>
      <c r="MI532" s="160"/>
      <c r="MJ532" s="160"/>
      <c r="MK532" s="160"/>
      <c r="ML532" s="160"/>
      <c r="MM532" s="160"/>
      <c r="MN532" s="160"/>
      <c r="MO532" s="160"/>
      <c r="MP532" s="160"/>
      <c r="MQ532" s="160"/>
      <c r="MR532" s="160"/>
      <c r="MS532" s="160"/>
      <c r="MT532" s="160"/>
      <c r="MU532" s="160"/>
      <c r="MV532" s="160"/>
      <c r="MW532" s="160"/>
      <c r="MX532" s="160"/>
      <c r="MY532" s="160"/>
      <c r="MZ532" s="160"/>
      <c r="NA532" s="160"/>
      <c r="NB532" s="160"/>
      <c r="NC532" s="160"/>
      <c r="ND532" s="160"/>
      <c r="NE532" s="160"/>
      <c r="NF532" s="160"/>
      <c r="NG532" s="160"/>
      <c r="NH532" s="160"/>
      <c r="NI532" s="160"/>
      <c r="NJ532" s="160"/>
      <c r="NK532" s="160"/>
      <c r="NL532" s="160"/>
      <c r="NM532" s="160"/>
      <c r="NN532" s="160"/>
      <c r="NO532" s="160"/>
      <c r="NP532" s="160"/>
      <c r="NQ532" s="160"/>
      <c r="NR532" s="160"/>
      <c r="NS532" s="160"/>
      <c r="NT532" s="160"/>
      <c r="NU532" s="160"/>
      <c r="NV532" s="160"/>
      <c r="NW532" s="160"/>
      <c r="NX532" s="160"/>
      <c r="NY532" s="160"/>
      <c r="NZ532" s="160"/>
      <c r="OA532" s="160"/>
      <c r="OB532" s="160"/>
      <c r="OC532" s="160"/>
      <c r="OD532" s="160"/>
      <c r="OE532" s="160"/>
      <c r="OF532" s="160"/>
      <c r="OG532" s="160"/>
      <c r="OH532" s="160"/>
      <c r="OI532" s="160"/>
      <c r="OJ532" s="160"/>
      <c r="OK532" s="160"/>
      <c r="OL532" s="160"/>
      <c r="OM532" s="160"/>
      <c r="ON532" s="160"/>
      <c r="OO532" s="160"/>
      <c r="OP532" s="160"/>
      <c r="OQ532" s="160"/>
      <c r="OR532" s="160"/>
      <c r="OS532" s="160"/>
      <c r="OT532" s="160"/>
      <c r="OU532" s="160"/>
      <c r="OV532" s="160"/>
      <c r="OW532" s="160"/>
      <c r="OX532" s="160"/>
      <c r="OY532" s="160"/>
      <c r="OZ532" s="160"/>
      <c r="PA532" s="160"/>
      <c r="PB532" s="160"/>
      <c r="PC532" s="160"/>
      <c r="PD532" s="160"/>
      <c r="PE532" s="160"/>
      <c r="PF532" s="160"/>
      <c r="PG532" s="160"/>
      <c r="PH532" s="160"/>
      <c r="PI532" s="160"/>
      <c r="PJ532" s="160"/>
      <c r="PK532" s="160"/>
      <c r="PL532" s="160"/>
      <c r="PM532" s="160"/>
      <c r="PN532" s="160"/>
      <c r="PO532" s="160"/>
      <c r="PP532" s="160"/>
      <c r="PQ532" s="160"/>
      <c r="PR532" s="160"/>
      <c r="PS532" s="160"/>
      <c r="PT532" s="160"/>
      <c r="PU532" s="160"/>
      <c r="PV532" s="160"/>
      <c r="PW532" s="160"/>
      <c r="PX532" s="160"/>
      <c r="PY532" s="160"/>
      <c r="PZ532" s="160"/>
      <c r="QA532" s="160"/>
      <c r="QB532" s="160"/>
      <c r="QC532" s="160"/>
      <c r="QD532" s="160"/>
      <c r="QE532" s="160"/>
      <c r="QF532" s="160"/>
      <c r="QG532" s="160"/>
      <c r="QH532" s="160"/>
      <c r="QI532" s="160"/>
      <c r="QJ532" s="160"/>
      <c r="QK532" s="160"/>
      <c r="QL532" s="160"/>
      <c r="QM532" s="160"/>
      <c r="QN532" s="160"/>
      <c r="QO532" s="160"/>
      <c r="QP532" s="160"/>
      <c r="QQ532" s="160"/>
      <c r="QR532" s="160"/>
      <c r="QS532" s="160"/>
      <c r="QT532" s="160"/>
      <c r="QU532" s="160"/>
      <c r="QV532" s="160"/>
      <c r="QW532" s="160"/>
      <c r="QX532" s="160"/>
      <c r="QY532" s="160"/>
      <c r="QZ532" s="160"/>
      <c r="RA532" s="160"/>
      <c r="RB532" s="160"/>
      <c r="RC532" s="160"/>
      <c r="RD532" s="160"/>
      <c r="RE532" s="160"/>
      <c r="RF532" s="160"/>
      <c r="RG532" s="160"/>
      <c r="RH532" s="160"/>
      <c r="RI532" s="160"/>
      <c r="RJ532" s="160"/>
      <c r="RK532" s="160"/>
      <c r="RL532" s="160"/>
      <c r="RM532" s="160"/>
      <c r="RN532" s="160"/>
      <c r="RO532" s="160"/>
      <c r="RP532" s="160"/>
      <c r="RQ532" s="160"/>
      <c r="RR532" s="160"/>
      <c r="RS532" s="160"/>
      <c r="RT532" s="160"/>
      <c r="RU532" s="160"/>
      <c r="RV532" s="160"/>
      <c r="RW532" s="160"/>
      <c r="RX532" s="160"/>
      <c r="RY532" s="160"/>
      <c r="RZ532" s="160"/>
      <c r="SA532" s="160"/>
      <c r="SB532" s="160"/>
      <c r="SC532" s="160"/>
      <c r="SD532" s="160"/>
      <c r="SE532" s="160"/>
      <c r="SF532" s="160"/>
      <c r="SG532" s="160"/>
      <c r="SH532" s="160"/>
      <c r="SI532" s="160"/>
      <c r="SJ532" s="160"/>
      <c r="SK532" s="160"/>
      <c r="SL532" s="160"/>
      <c r="SM532" s="160"/>
      <c r="SN532" s="160"/>
      <c r="SO532" s="160"/>
      <c r="SP532" s="160"/>
      <c r="SQ532" s="160"/>
      <c r="SR532" s="160"/>
      <c r="SS532" s="160"/>
      <c r="ST532" s="160"/>
      <c r="SU532" s="160"/>
      <c r="SV532" s="160"/>
      <c r="SW532" s="160"/>
      <c r="SX532" s="160"/>
      <c r="SY532" s="160"/>
      <c r="SZ532" s="160"/>
      <c r="TA532" s="160"/>
      <c r="TB532" s="160"/>
      <c r="TC532" s="160"/>
      <c r="TD532" s="160"/>
      <c r="TE532" s="160"/>
      <c r="TF532" s="160"/>
    </row>
    <row r="533" spans="1:526">
      <c r="A533" s="160"/>
      <c r="B533" s="160"/>
      <c r="C533" s="160"/>
      <c r="D533" s="160"/>
      <c r="E533" s="160"/>
      <c r="F533" s="160"/>
      <c r="G533" s="160"/>
      <c r="H533" s="160"/>
      <c r="I533" s="160"/>
      <c r="J533" s="160"/>
      <c r="K533" s="160"/>
      <c r="L533" s="160"/>
      <c r="M533" s="160"/>
      <c r="N533" s="160"/>
      <c r="O533" s="160"/>
      <c r="P533" s="160"/>
      <c r="Q533" s="160"/>
      <c r="R533" s="160"/>
      <c r="S533" s="160"/>
      <c r="T533" s="160"/>
      <c r="U533" s="160"/>
      <c r="V533" s="160"/>
      <c r="W533" s="160"/>
      <c r="X533" s="160"/>
      <c r="Y533" s="160"/>
      <c r="Z533" s="160"/>
      <c r="AA533" s="160"/>
      <c r="AB533" s="160"/>
      <c r="AC533" s="160"/>
      <c r="AD533" s="160"/>
      <c r="AE533" s="160"/>
      <c r="AF533" s="160"/>
      <c r="AG533" s="160"/>
      <c r="AH533" s="160"/>
      <c r="AI533" s="160"/>
      <c r="AJ533" s="160"/>
      <c r="AK533" s="160"/>
      <c r="AL533" s="160"/>
      <c r="AM533" s="160"/>
      <c r="AN533" s="160"/>
      <c r="AO533" s="160"/>
      <c r="AP533" s="160"/>
      <c r="AQ533" s="160"/>
      <c r="AR533" s="160"/>
      <c r="AS533" s="160"/>
      <c r="AT533" s="160"/>
      <c r="AU533" s="160"/>
      <c r="AV533" s="160"/>
      <c r="AW533" s="160"/>
      <c r="AX533" s="160"/>
      <c r="AY533" s="160"/>
      <c r="AZ533" s="160"/>
      <c r="BA533" s="160"/>
      <c r="BB533" s="160"/>
      <c r="BC533" s="160"/>
      <c r="BD533" s="160"/>
      <c r="BE533" s="160"/>
      <c r="BF533" s="160"/>
      <c r="BG533" s="160"/>
      <c r="BH533" s="160"/>
      <c r="BI533" s="160"/>
      <c r="BJ533" s="160"/>
      <c r="BK533" s="160"/>
      <c r="BL533" s="160"/>
      <c r="BM533" s="160"/>
      <c r="BN533" s="160"/>
      <c r="BO533" s="160"/>
      <c r="BP533" s="160"/>
      <c r="BQ533" s="160"/>
      <c r="BR533" s="160"/>
      <c r="BS533" s="160"/>
      <c r="BT533" s="160"/>
      <c r="BU533" s="160"/>
      <c r="BV533" s="160"/>
      <c r="BW533" s="160"/>
      <c r="BX533" s="160"/>
      <c r="BY533" s="160"/>
      <c r="BZ533" s="160"/>
      <c r="CA533" s="160"/>
      <c r="CB533" s="160"/>
      <c r="CC533" s="160"/>
      <c r="CD533" s="160"/>
      <c r="CE533" s="160"/>
      <c r="CF533" s="160"/>
      <c r="CG533" s="160"/>
      <c r="CH533" s="160"/>
      <c r="CI533" s="160"/>
      <c r="CJ533" s="160"/>
      <c r="CK533" s="160"/>
      <c r="CL533" s="160"/>
      <c r="CM533" s="160"/>
      <c r="CN533" s="160"/>
      <c r="CO533" s="160"/>
      <c r="CP533" s="160"/>
      <c r="CQ533" s="160"/>
      <c r="CR533" s="160"/>
      <c r="CS533" s="160"/>
      <c r="CT533" s="160"/>
      <c r="CU533" s="160"/>
      <c r="CV533" s="160"/>
      <c r="CW533" s="160"/>
      <c r="CX533" s="160"/>
      <c r="CY533" s="160"/>
      <c r="CZ533" s="160"/>
      <c r="DA533" s="160"/>
      <c r="DB533" s="160"/>
      <c r="DC533" s="160"/>
      <c r="DD533" s="160"/>
      <c r="DE533" s="160"/>
      <c r="DF533" s="160"/>
      <c r="DG533" s="160"/>
      <c r="DH533" s="160"/>
      <c r="DI533" s="160"/>
      <c r="DJ533" s="160"/>
      <c r="DK533" s="160"/>
      <c r="DL533" s="160"/>
      <c r="DM533" s="160"/>
      <c r="DN533" s="160"/>
      <c r="DO533" s="160"/>
      <c r="DP533" s="160"/>
      <c r="DQ533" s="160"/>
      <c r="DR533" s="160"/>
      <c r="DS533" s="160"/>
      <c r="DT533" s="160"/>
      <c r="DU533" s="160"/>
      <c r="DV533" s="160"/>
      <c r="DW533" s="160"/>
      <c r="DX533" s="160"/>
      <c r="DY533" s="160"/>
      <c r="DZ533" s="160"/>
      <c r="EA533" s="160"/>
      <c r="EB533" s="160"/>
      <c r="EC533" s="160"/>
      <c r="ED533" s="160"/>
      <c r="EE533" s="160"/>
      <c r="EF533" s="160"/>
      <c r="EG533" s="160"/>
      <c r="EH533" s="160"/>
      <c r="EI533" s="160"/>
      <c r="EJ533" s="160"/>
      <c r="EK533" s="160"/>
      <c r="EL533" s="160"/>
      <c r="EM533" s="160"/>
      <c r="EN533" s="160"/>
      <c r="EO533" s="160"/>
      <c r="EP533" s="160"/>
      <c r="EQ533" s="160"/>
      <c r="ER533" s="160"/>
      <c r="ES533" s="160"/>
      <c r="ET533" s="160"/>
      <c r="EU533" s="160"/>
      <c r="EV533" s="160"/>
      <c r="EW533" s="160"/>
      <c r="EX533" s="160"/>
      <c r="EY533" s="160"/>
      <c r="EZ533" s="160"/>
      <c r="FA533" s="160"/>
      <c r="FB533" s="160"/>
      <c r="FC533" s="160"/>
      <c r="FD533" s="160"/>
      <c r="FE533" s="160"/>
      <c r="FF533" s="160"/>
      <c r="FG533" s="160"/>
      <c r="FH533" s="160"/>
      <c r="FI533" s="160"/>
      <c r="FJ533" s="160"/>
      <c r="FK533" s="160"/>
      <c r="FL533" s="160"/>
      <c r="FM533" s="160"/>
      <c r="FN533" s="160"/>
      <c r="FO533" s="160"/>
      <c r="FP533" s="160"/>
      <c r="FQ533" s="160"/>
      <c r="FR533" s="160"/>
      <c r="FS533" s="160"/>
      <c r="FT533" s="160"/>
      <c r="FU533" s="160"/>
      <c r="FV533" s="160"/>
      <c r="FW533" s="160"/>
      <c r="FX533" s="160"/>
      <c r="FY533" s="160"/>
      <c r="FZ533" s="160"/>
      <c r="GA533" s="160"/>
      <c r="GB533" s="160"/>
      <c r="GC533" s="160"/>
      <c r="GD533" s="160"/>
      <c r="GE533" s="160"/>
      <c r="GF533" s="160"/>
      <c r="GG533" s="160"/>
      <c r="GH533" s="160"/>
      <c r="GI533" s="160"/>
      <c r="GJ533" s="160"/>
      <c r="GK533" s="160"/>
      <c r="GL533" s="160"/>
      <c r="GM533" s="160"/>
      <c r="GN533" s="160"/>
      <c r="GO533" s="160"/>
      <c r="GP533" s="160"/>
      <c r="GQ533" s="160"/>
      <c r="GR533" s="160"/>
      <c r="GS533" s="160"/>
      <c r="GT533" s="160"/>
      <c r="GU533" s="160"/>
      <c r="GV533" s="160"/>
      <c r="GW533" s="160"/>
      <c r="GX533" s="160"/>
      <c r="GY533" s="160"/>
      <c r="GZ533" s="160"/>
      <c r="HA533" s="160"/>
      <c r="HB533" s="160"/>
      <c r="HC533" s="160"/>
      <c r="HD533" s="160"/>
      <c r="HE533" s="160"/>
      <c r="HF533" s="160"/>
      <c r="HG533" s="160"/>
      <c r="HH533" s="160"/>
      <c r="HI533" s="160"/>
      <c r="HJ533" s="160"/>
      <c r="HK533" s="160"/>
      <c r="HL533" s="160"/>
      <c r="HM533" s="160"/>
      <c r="HN533" s="160"/>
      <c r="HO533" s="160"/>
      <c r="HP533" s="160"/>
      <c r="HQ533" s="160"/>
      <c r="HR533" s="160"/>
      <c r="HS533" s="160"/>
      <c r="HT533" s="160"/>
      <c r="HU533" s="160"/>
      <c r="HV533" s="160"/>
      <c r="HW533" s="160"/>
      <c r="HX533" s="160"/>
      <c r="HY533" s="160"/>
      <c r="HZ533" s="160"/>
      <c r="IA533" s="160"/>
      <c r="IB533" s="160"/>
      <c r="IC533" s="160"/>
      <c r="ID533" s="160"/>
      <c r="IE533" s="160"/>
      <c r="IF533" s="160"/>
      <c r="IG533" s="160"/>
      <c r="IH533" s="160"/>
      <c r="II533" s="160"/>
      <c r="IJ533" s="160"/>
      <c r="IK533" s="160"/>
      <c r="IL533" s="160"/>
      <c r="IM533" s="160"/>
      <c r="IN533" s="160"/>
      <c r="IO533" s="160"/>
      <c r="IP533" s="160"/>
      <c r="IQ533" s="160"/>
      <c r="IR533" s="160"/>
      <c r="IS533" s="160"/>
      <c r="IT533" s="160"/>
      <c r="IU533" s="160"/>
      <c r="IV533" s="160"/>
      <c r="IW533" s="160"/>
      <c r="IX533" s="160"/>
      <c r="IY533" s="160"/>
      <c r="IZ533" s="160"/>
      <c r="JA533" s="160"/>
      <c r="JB533" s="160"/>
      <c r="JC533" s="160"/>
      <c r="JD533" s="160"/>
      <c r="JE533" s="160"/>
      <c r="JF533" s="160"/>
      <c r="JG533" s="160"/>
      <c r="JH533" s="160"/>
      <c r="JI533" s="160"/>
      <c r="JJ533" s="160"/>
      <c r="JK533" s="160"/>
      <c r="JL533" s="160"/>
      <c r="JM533" s="160"/>
      <c r="JN533" s="160"/>
      <c r="JO533" s="160"/>
      <c r="JP533" s="160"/>
      <c r="JQ533" s="160"/>
      <c r="JR533" s="160"/>
      <c r="JS533" s="160"/>
      <c r="JT533" s="160"/>
      <c r="JU533" s="160"/>
      <c r="JV533" s="160"/>
      <c r="JW533" s="160"/>
      <c r="JX533" s="160"/>
      <c r="JY533" s="160"/>
      <c r="JZ533" s="160"/>
      <c r="KA533" s="160"/>
      <c r="KB533" s="160"/>
      <c r="KC533" s="160"/>
      <c r="KD533" s="160"/>
      <c r="KE533" s="160"/>
      <c r="KF533" s="160"/>
      <c r="KG533" s="160"/>
      <c r="KH533" s="160"/>
      <c r="KI533" s="160"/>
      <c r="KJ533" s="160"/>
      <c r="KK533" s="160"/>
      <c r="KL533" s="160"/>
      <c r="KM533" s="160"/>
      <c r="KN533" s="160"/>
      <c r="KO533" s="160"/>
      <c r="KP533" s="160"/>
      <c r="KQ533" s="160"/>
      <c r="KR533" s="160"/>
      <c r="KS533" s="160"/>
      <c r="KT533" s="160"/>
      <c r="KU533" s="160"/>
      <c r="KV533" s="160"/>
      <c r="KW533" s="160"/>
      <c r="KX533" s="160"/>
      <c r="KY533" s="160"/>
      <c r="KZ533" s="160"/>
      <c r="LA533" s="160"/>
      <c r="LB533" s="160"/>
      <c r="LC533" s="160"/>
      <c r="LD533" s="160"/>
      <c r="LE533" s="160"/>
      <c r="LF533" s="160"/>
      <c r="LG533" s="160"/>
      <c r="LH533" s="160"/>
      <c r="LI533" s="160"/>
      <c r="LJ533" s="160"/>
      <c r="LK533" s="160"/>
      <c r="LL533" s="160"/>
      <c r="LM533" s="160"/>
      <c r="LN533" s="160"/>
      <c r="LO533" s="160"/>
      <c r="LP533" s="160"/>
      <c r="LQ533" s="160"/>
      <c r="LR533" s="160"/>
      <c r="LS533" s="160"/>
      <c r="LT533" s="160"/>
      <c r="LU533" s="160"/>
      <c r="LV533" s="160"/>
      <c r="LW533" s="160"/>
      <c r="LX533" s="160"/>
      <c r="LY533" s="160"/>
      <c r="LZ533" s="160"/>
      <c r="MA533" s="160"/>
      <c r="MB533" s="160"/>
      <c r="MC533" s="160"/>
      <c r="MD533" s="160"/>
      <c r="ME533" s="160"/>
      <c r="MF533" s="160"/>
      <c r="MG533" s="160"/>
      <c r="MH533" s="160"/>
      <c r="MI533" s="160"/>
      <c r="MJ533" s="160"/>
      <c r="MK533" s="160"/>
      <c r="ML533" s="160"/>
      <c r="MM533" s="160"/>
      <c r="MN533" s="160"/>
      <c r="MO533" s="160"/>
      <c r="MP533" s="160"/>
      <c r="MQ533" s="160"/>
      <c r="MR533" s="160"/>
      <c r="MS533" s="160"/>
      <c r="MT533" s="160"/>
      <c r="MU533" s="160"/>
      <c r="MV533" s="160"/>
      <c r="MW533" s="160"/>
      <c r="MX533" s="160"/>
      <c r="MY533" s="160"/>
      <c r="MZ533" s="160"/>
      <c r="NA533" s="160"/>
      <c r="NB533" s="160"/>
      <c r="NC533" s="160"/>
      <c r="ND533" s="160"/>
      <c r="NE533" s="160"/>
      <c r="NF533" s="160"/>
      <c r="NG533" s="160"/>
      <c r="NH533" s="160"/>
      <c r="NI533" s="160"/>
      <c r="NJ533" s="160"/>
      <c r="NK533" s="160"/>
      <c r="NL533" s="160"/>
      <c r="NM533" s="160"/>
      <c r="NN533" s="160"/>
      <c r="NO533" s="160"/>
      <c r="NP533" s="160"/>
      <c r="NQ533" s="160"/>
      <c r="NR533" s="160"/>
      <c r="NS533" s="160"/>
      <c r="NT533" s="160"/>
      <c r="NU533" s="160"/>
      <c r="NV533" s="160"/>
      <c r="NW533" s="160"/>
      <c r="NX533" s="160"/>
      <c r="NY533" s="160"/>
      <c r="NZ533" s="160"/>
      <c r="OA533" s="160"/>
      <c r="OB533" s="160"/>
      <c r="OC533" s="160"/>
      <c r="OD533" s="160"/>
      <c r="OE533" s="160"/>
      <c r="OF533" s="160"/>
      <c r="OG533" s="160"/>
      <c r="OH533" s="160"/>
      <c r="OI533" s="160"/>
      <c r="OJ533" s="160"/>
      <c r="OK533" s="160"/>
      <c r="OL533" s="160"/>
      <c r="OM533" s="160"/>
      <c r="ON533" s="160"/>
      <c r="OO533" s="160"/>
      <c r="OP533" s="160"/>
      <c r="OQ533" s="160"/>
      <c r="OR533" s="160"/>
      <c r="OS533" s="160"/>
      <c r="OT533" s="160"/>
      <c r="OU533" s="160"/>
      <c r="OV533" s="160"/>
      <c r="OW533" s="160"/>
      <c r="OX533" s="160"/>
      <c r="OY533" s="160"/>
      <c r="OZ533" s="160"/>
      <c r="PA533" s="160"/>
      <c r="PB533" s="160"/>
      <c r="PC533" s="160"/>
      <c r="PD533" s="160"/>
      <c r="PE533" s="160"/>
      <c r="PF533" s="160"/>
      <c r="PG533" s="160"/>
      <c r="PH533" s="160"/>
      <c r="PI533" s="160"/>
      <c r="PJ533" s="160"/>
      <c r="PK533" s="160"/>
      <c r="PL533" s="160"/>
      <c r="PM533" s="160"/>
      <c r="PN533" s="160"/>
      <c r="PO533" s="160"/>
      <c r="PP533" s="160"/>
      <c r="PQ533" s="160"/>
      <c r="PR533" s="160"/>
      <c r="PS533" s="160"/>
      <c r="PT533" s="160"/>
      <c r="PU533" s="160"/>
      <c r="PV533" s="160"/>
      <c r="PW533" s="160"/>
      <c r="PX533" s="160"/>
      <c r="PY533" s="160"/>
      <c r="PZ533" s="160"/>
      <c r="QA533" s="160"/>
      <c r="QB533" s="160"/>
      <c r="QC533" s="160"/>
      <c r="QD533" s="160"/>
      <c r="QE533" s="160"/>
      <c r="QF533" s="160"/>
      <c r="QG533" s="160"/>
      <c r="QH533" s="160"/>
      <c r="QI533" s="160"/>
      <c r="QJ533" s="160"/>
      <c r="QK533" s="160"/>
      <c r="QL533" s="160"/>
      <c r="QM533" s="160"/>
      <c r="QN533" s="160"/>
      <c r="QO533" s="160"/>
      <c r="QP533" s="160"/>
      <c r="QQ533" s="160"/>
      <c r="QR533" s="160"/>
      <c r="QS533" s="160"/>
      <c r="QT533" s="160"/>
      <c r="QU533" s="160"/>
      <c r="QV533" s="160"/>
      <c r="QW533" s="160"/>
      <c r="QX533" s="160"/>
      <c r="QY533" s="160"/>
      <c r="QZ533" s="160"/>
      <c r="RA533" s="160"/>
      <c r="RB533" s="160"/>
      <c r="RC533" s="160"/>
      <c r="RD533" s="160"/>
      <c r="RE533" s="160"/>
      <c r="RF533" s="160"/>
      <c r="RG533" s="160"/>
      <c r="RH533" s="160"/>
      <c r="RI533" s="160"/>
      <c r="RJ533" s="160"/>
      <c r="RK533" s="160"/>
      <c r="RL533" s="160"/>
      <c r="RM533" s="160"/>
      <c r="RN533" s="160"/>
      <c r="RO533" s="160"/>
      <c r="RP533" s="160"/>
      <c r="RQ533" s="160"/>
      <c r="RR533" s="160"/>
      <c r="RS533" s="160"/>
      <c r="RT533" s="160"/>
      <c r="RU533" s="160"/>
      <c r="RV533" s="160"/>
      <c r="RW533" s="160"/>
      <c r="RX533" s="160"/>
      <c r="RY533" s="160"/>
      <c r="RZ533" s="160"/>
      <c r="SA533" s="160"/>
      <c r="SB533" s="160"/>
      <c r="SC533" s="160"/>
      <c r="SD533" s="160"/>
      <c r="SE533" s="160"/>
      <c r="SF533" s="160"/>
      <c r="SG533" s="160"/>
      <c r="SH533" s="160"/>
      <c r="SI533" s="160"/>
      <c r="SJ533" s="160"/>
      <c r="SK533" s="160"/>
      <c r="SL533" s="160"/>
      <c r="SM533" s="160"/>
      <c r="SN533" s="160"/>
      <c r="SO533" s="160"/>
      <c r="SP533" s="160"/>
      <c r="SQ533" s="160"/>
      <c r="SR533" s="160"/>
      <c r="SS533" s="160"/>
      <c r="ST533" s="160"/>
      <c r="SU533" s="160"/>
      <c r="SV533" s="160"/>
      <c r="SW533" s="160"/>
      <c r="SX533" s="160"/>
      <c r="SY533" s="160"/>
      <c r="SZ533" s="160"/>
      <c r="TA533" s="160"/>
      <c r="TB533" s="160"/>
      <c r="TC533" s="160"/>
      <c r="TD533" s="160"/>
      <c r="TE533" s="160"/>
      <c r="TF533" s="160"/>
    </row>
    <row r="534" spans="1:526">
      <c r="A534" s="160"/>
      <c r="B534" s="160"/>
      <c r="C534" s="160"/>
      <c r="D534" s="160"/>
      <c r="E534" s="160"/>
      <c r="F534" s="160"/>
      <c r="G534" s="160"/>
      <c r="H534" s="160"/>
      <c r="I534" s="160"/>
      <c r="J534" s="160"/>
      <c r="K534" s="160"/>
      <c r="L534" s="160"/>
      <c r="M534" s="160"/>
      <c r="N534" s="160"/>
      <c r="O534" s="160"/>
      <c r="P534" s="160"/>
      <c r="Q534" s="160"/>
      <c r="R534" s="160"/>
      <c r="S534" s="160"/>
      <c r="T534" s="160"/>
      <c r="U534" s="160"/>
      <c r="V534" s="160"/>
      <c r="W534" s="160"/>
      <c r="X534" s="160"/>
      <c r="Y534" s="160"/>
      <c r="Z534" s="160"/>
      <c r="AA534" s="160"/>
      <c r="AB534" s="160"/>
      <c r="AC534" s="160"/>
      <c r="AD534" s="160"/>
      <c r="AE534" s="160"/>
      <c r="AF534" s="160"/>
      <c r="AG534" s="160"/>
      <c r="AH534" s="160"/>
      <c r="AI534" s="160"/>
      <c r="AJ534" s="160"/>
      <c r="AK534" s="160"/>
      <c r="AL534" s="160"/>
      <c r="AM534" s="160"/>
      <c r="AN534" s="160"/>
      <c r="AO534" s="160"/>
      <c r="AP534" s="160"/>
      <c r="AQ534" s="160"/>
      <c r="AR534" s="160"/>
      <c r="AS534" s="160"/>
      <c r="AT534" s="160"/>
      <c r="AU534" s="160"/>
      <c r="AV534" s="160"/>
      <c r="AW534" s="160"/>
      <c r="AX534" s="160"/>
      <c r="AY534" s="160"/>
      <c r="AZ534" s="160"/>
      <c r="BA534" s="160"/>
      <c r="BB534" s="160"/>
      <c r="BC534" s="160"/>
      <c r="BD534" s="160"/>
      <c r="BE534" s="160"/>
      <c r="BF534" s="160"/>
      <c r="BG534" s="160"/>
      <c r="BH534" s="160"/>
      <c r="BI534" s="160"/>
      <c r="BJ534" s="160"/>
      <c r="BK534" s="160"/>
      <c r="BL534" s="160"/>
      <c r="BM534" s="160"/>
      <c r="BN534" s="160"/>
      <c r="BO534" s="160"/>
      <c r="BP534" s="160"/>
      <c r="BQ534" s="160"/>
      <c r="BR534" s="160"/>
      <c r="BS534" s="160"/>
      <c r="BT534" s="160"/>
      <c r="BU534" s="160"/>
      <c r="BV534" s="160"/>
      <c r="BW534" s="160"/>
      <c r="BX534" s="160"/>
      <c r="BY534" s="160"/>
      <c r="BZ534" s="160"/>
      <c r="CA534" s="160"/>
      <c r="CB534" s="160"/>
      <c r="CC534" s="160"/>
      <c r="CD534" s="160"/>
      <c r="CE534" s="160"/>
      <c r="CF534" s="160"/>
      <c r="CG534" s="160"/>
      <c r="CH534" s="160"/>
      <c r="CI534" s="160"/>
      <c r="CJ534" s="160"/>
      <c r="CK534" s="160"/>
      <c r="CL534" s="160"/>
      <c r="CM534" s="160"/>
      <c r="CN534" s="160"/>
      <c r="CO534" s="160"/>
      <c r="CP534" s="160"/>
      <c r="CQ534" s="160"/>
      <c r="CR534" s="160"/>
      <c r="CS534" s="160"/>
      <c r="CT534" s="160"/>
      <c r="CU534" s="160"/>
      <c r="CV534" s="160"/>
      <c r="CW534" s="160"/>
      <c r="CX534" s="160"/>
      <c r="CY534" s="160"/>
      <c r="CZ534" s="160"/>
      <c r="DA534" s="160"/>
      <c r="DB534" s="160"/>
      <c r="DC534" s="160"/>
      <c r="DD534" s="160"/>
      <c r="DE534" s="160"/>
      <c r="DF534" s="160"/>
      <c r="DG534" s="160"/>
      <c r="DH534" s="160"/>
      <c r="DI534" s="160"/>
      <c r="DJ534" s="160"/>
      <c r="DK534" s="160"/>
      <c r="DL534" s="160"/>
      <c r="DM534" s="160"/>
      <c r="DN534" s="160"/>
      <c r="DO534" s="160"/>
      <c r="DP534" s="160"/>
      <c r="DQ534" s="160"/>
      <c r="DR534" s="160"/>
      <c r="DS534" s="160"/>
      <c r="DT534" s="160"/>
      <c r="DU534" s="160"/>
      <c r="DV534" s="160"/>
      <c r="DW534" s="160"/>
      <c r="DX534" s="160"/>
      <c r="DY534" s="160"/>
      <c r="DZ534" s="160"/>
      <c r="EA534" s="160"/>
      <c r="EB534" s="160"/>
      <c r="EC534" s="160"/>
      <c r="ED534" s="160"/>
      <c r="EE534" s="160"/>
      <c r="EF534" s="160"/>
      <c r="EG534" s="160"/>
      <c r="EH534" s="160"/>
      <c r="EI534" s="160"/>
      <c r="EJ534" s="160"/>
      <c r="EK534" s="160"/>
      <c r="EL534" s="160"/>
      <c r="EM534" s="160"/>
      <c r="EN534" s="160"/>
      <c r="EO534" s="160"/>
      <c r="EP534" s="160"/>
      <c r="EQ534" s="160"/>
      <c r="ER534" s="160"/>
      <c r="ES534" s="160"/>
      <c r="ET534" s="160"/>
      <c r="EU534" s="160"/>
      <c r="EV534" s="160"/>
      <c r="EW534" s="160"/>
      <c r="EX534" s="160"/>
      <c r="EY534" s="160"/>
      <c r="EZ534" s="160"/>
      <c r="FA534" s="160"/>
      <c r="FB534" s="160"/>
      <c r="FC534" s="160"/>
      <c r="FD534" s="160"/>
      <c r="FE534" s="160"/>
      <c r="FF534" s="160"/>
      <c r="FG534" s="160"/>
      <c r="FH534" s="160"/>
      <c r="FI534" s="160"/>
      <c r="FJ534" s="160"/>
      <c r="FK534" s="160"/>
      <c r="FL534" s="160"/>
      <c r="FM534" s="160"/>
      <c r="FN534" s="160"/>
      <c r="FO534" s="160"/>
      <c r="FP534" s="160"/>
      <c r="FQ534" s="160"/>
      <c r="FR534" s="160"/>
      <c r="FS534" s="160"/>
      <c r="FT534" s="160"/>
      <c r="FU534" s="160"/>
      <c r="FV534" s="160"/>
      <c r="FW534" s="160"/>
      <c r="FX534" s="160"/>
      <c r="FY534" s="160"/>
      <c r="FZ534" s="160"/>
      <c r="GA534" s="160"/>
      <c r="GB534" s="160"/>
      <c r="GC534" s="160"/>
      <c r="GD534" s="160"/>
      <c r="GE534" s="160"/>
      <c r="GF534" s="160"/>
      <c r="GG534" s="160"/>
      <c r="GH534" s="160"/>
      <c r="GI534" s="160"/>
      <c r="GJ534" s="160"/>
      <c r="GK534" s="160"/>
      <c r="GL534" s="160"/>
      <c r="GM534" s="160"/>
      <c r="GN534" s="160"/>
      <c r="GO534" s="160"/>
      <c r="GP534" s="160"/>
      <c r="GQ534" s="160"/>
      <c r="GR534" s="160"/>
      <c r="GS534" s="160"/>
      <c r="GT534" s="160"/>
      <c r="GU534" s="160"/>
      <c r="GV534" s="160"/>
      <c r="GW534" s="160"/>
      <c r="GX534" s="160"/>
      <c r="GY534" s="160"/>
      <c r="GZ534" s="160"/>
      <c r="HA534" s="160"/>
      <c r="HB534" s="160"/>
      <c r="HC534" s="160"/>
      <c r="HD534" s="160"/>
      <c r="HE534" s="160"/>
      <c r="HF534" s="160"/>
      <c r="HG534" s="160"/>
      <c r="HH534" s="160"/>
      <c r="HI534" s="160"/>
      <c r="HJ534" s="160"/>
      <c r="HK534" s="160"/>
      <c r="HL534" s="160"/>
      <c r="HM534" s="160"/>
      <c r="HN534" s="160"/>
      <c r="HO534" s="160"/>
      <c r="HP534" s="160"/>
      <c r="HQ534" s="160"/>
      <c r="HR534" s="160"/>
      <c r="HS534" s="160"/>
      <c r="HT534" s="160"/>
      <c r="HU534" s="160"/>
      <c r="HV534" s="160"/>
      <c r="HW534" s="160"/>
      <c r="HX534" s="160"/>
      <c r="HY534" s="160"/>
      <c r="HZ534" s="160"/>
      <c r="IA534" s="160"/>
      <c r="IB534" s="160"/>
      <c r="IC534" s="160"/>
      <c r="ID534" s="160"/>
      <c r="IE534" s="160"/>
      <c r="IF534" s="160"/>
      <c r="IG534" s="160"/>
      <c r="IH534" s="160"/>
      <c r="II534" s="160"/>
      <c r="IJ534" s="160"/>
      <c r="IK534" s="160"/>
      <c r="IL534" s="160"/>
      <c r="IM534" s="160"/>
      <c r="IN534" s="160"/>
      <c r="IO534" s="160"/>
      <c r="IP534" s="160"/>
      <c r="IQ534" s="160"/>
      <c r="IR534" s="160"/>
      <c r="IS534" s="160"/>
      <c r="IT534" s="160"/>
      <c r="IU534" s="160"/>
      <c r="IV534" s="160"/>
      <c r="IW534" s="160"/>
      <c r="IX534" s="160"/>
      <c r="IY534" s="160"/>
      <c r="IZ534" s="160"/>
      <c r="JA534" s="160"/>
      <c r="JB534" s="160"/>
      <c r="JC534" s="160"/>
      <c r="JD534" s="160"/>
      <c r="JE534" s="160"/>
      <c r="JF534" s="160"/>
      <c r="JG534" s="160"/>
      <c r="JH534" s="160"/>
      <c r="JI534" s="160"/>
      <c r="JJ534" s="160"/>
      <c r="JK534" s="160"/>
      <c r="JL534" s="160"/>
      <c r="JM534" s="160"/>
      <c r="JN534" s="160"/>
      <c r="JO534" s="160"/>
      <c r="JP534" s="160"/>
      <c r="JQ534" s="160"/>
      <c r="JR534" s="160"/>
      <c r="JS534" s="160"/>
      <c r="JT534" s="160"/>
      <c r="JU534" s="160"/>
      <c r="JV534" s="160"/>
      <c r="JW534" s="160"/>
      <c r="JX534" s="160"/>
      <c r="JY534" s="160"/>
      <c r="JZ534" s="160"/>
      <c r="KA534" s="160"/>
      <c r="KB534" s="160"/>
      <c r="KC534" s="160"/>
      <c r="KD534" s="160"/>
      <c r="KE534" s="160"/>
      <c r="KF534" s="160"/>
      <c r="KG534" s="160"/>
      <c r="KH534" s="160"/>
      <c r="KI534" s="160"/>
      <c r="KJ534" s="160"/>
      <c r="KK534" s="160"/>
      <c r="KL534" s="160"/>
      <c r="KM534" s="160"/>
      <c r="KN534" s="160"/>
      <c r="KO534" s="160"/>
      <c r="KP534" s="160"/>
      <c r="KQ534" s="160"/>
      <c r="KR534" s="160"/>
      <c r="KS534" s="160"/>
      <c r="KT534" s="160"/>
      <c r="KU534" s="160"/>
      <c r="KV534" s="160"/>
      <c r="KW534" s="160"/>
      <c r="KX534" s="160"/>
      <c r="KY534" s="160"/>
      <c r="KZ534" s="160"/>
      <c r="LA534" s="160"/>
      <c r="LB534" s="160"/>
      <c r="LC534" s="160"/>
      <c r="LD534" s="160"/>
      <c r="LE534" s="160"/>
      <c r="LF534" s="160"/>
      <c r="LG534" s="160"/>
      <c r="LH534" s="160"/>
      <c r="LI534" s="160"/>
      <c r="LJ534" s="160"/>
      <c r="LK534" s="160"/>
      <c r="LL534" s="160"/>
      <c r="LM534" s="160"/>
      <c r="LN534" s="160"/>
      <c r="LO534" s="160"/>
      <c r="LP534" s="160"/>
      <c r="LQ534" s="160"/>
      <c r="LR534" s="160"/>
      <c r="LS534" s="160"/>
      <c r="LT534" s="160"/>
      <c r="LU534" s="160"/>
      <c r="LV534" s="160"/>
      <c r="LW534" s="160"/>
      <c r="LX534" s="160"/>
      <c r="LY534" s="160"/>
      <c r="LZ534" s="160"/>
      <c r="MA534" s="160"/>
      <c r="MB534" s="160"/>
      <c r="MC534" s="160"/>
      <c r="MD534" s="160"/>
      <c r="ME534" s="160"/>
      <c r="MF534" s="160"/>
      <c r="MG534" s="160"/>
      <c r="MH534" s="160"/>
      <c r="MI534" s="160"/>
      <c r="MJ534" s="160"/>
      <c r="MK534" s="160"/>
      <c r="ML534" s="160"/>
      <c r="MM534" s="160"/>
      <c r="MN534" s="160"/>
      <c r="MO534" s="160"/>
      <c r="MP534" s="160"/>
      <c r="MQ534" s="160"/>
      <c r="MR534" s="160"/>
      <c r="MS534" s="160"/>
      <c r="MT534" s="160"/>
      <c r="MU534" s="160"/>
      <c r="MV534" s="160"/>
      <c r="MW534" s="160"/>
      <c r="MX534" s="160"/>
      <c r="MY534" s="160"/>
      <c r="MZ534" s="160"/>
      <c r="NA534" s="160"/>
      <c r="NB534" s="160"/>
      <c r="NC534" s="160"/>
      <c r="ND534" s="160"/>
      <c r="NE534" s="160"/>
      <c r="NF534" s="160"/>
      <c r="NG534" s="160"/>
      <c r="NH534" s="160"/>
      <c r="NI534" s="160"/>
      <c r="NJ534" s="160"/>
      <c r="NK534" s="160"/>
      <c r="NL534" s="160"/>
      <c r="NM534" s="160"/>
      <c r="NN534" s="160"/>
      <c r="NO534" s="160"/>
      <c r="NP534" s="160"/>
      <c r="NQ534" s="160"/>
      <c r="NR534" s="160"/>
      <c r="NS534" s="160"/>
      <c r="NT534" s="160"/>
      <c r="NU534" s="160"/>
      <c r="NV534" s="160"/>
      <c r="NW534" s="160"/>
      <c r="NX534" s="160"/>
      <c r="NY534" s="160"/>
      <c r="NZ534" s="160"/>
      <c r="OA534" s="160"/>
      <c r="OB534" s="160"/>
      <c r="OC534" s="160"/>
      <c r="OD534" s="160"/>
      <c r="OE534" s="160"/>
      <c r="OF534" s="160"/>
      <c r="OG534" s="160"/>
      <c r="OH534" s="160"/>
      <c r="OI534" s="160"/>
      <c r="OJ534" s="160"/>
      <c r="OK534" s="160"/>
      <c r="OL534" s="160"/>
      <c r="OM534" s="160"/>
      <c r="ON534" s="160"/>
      <c r="OO534" s="160"/>
      <c r="OP534" s="160"/>
      <c r="OQ534" s="160"/>
      <c r="OR534" s="160"/>
      <c r="OS534" s="160"/>
      <c r="OT534" s="160"/>
      <c r="OU534" s="160"/>
      <c r="OV534" s="160"/>
      <c r="OW534" s="160"/>
      <c r="OX534" s="160"/>
      <c r="OY534" s="160"/>
      <c r="OZ534" s="160"/>
      <c r="PA534" s="160"/>
      <c r="PB534" s="160"/>
      <c r="PC534" s="160"/>
      <c r="PD534" s="160"/>
      <c r="PE534" s="160"/>
      <c r="PF534" s="160"/>
      <c r="PG534" s="160"/>
      <c r="PH534" s="160"/>
      <c r="PI534" s="160"/>
      <c r="PJ534" s="160"/>
      <c r="PK534" s="160"/>
      <c r="PL534" s="160"/>
      <c r="PM534" s="160"/>
      <c r="PN534" s="160"/>
      <c r="PO534" s="160"/>
      <c r="PP534" s="160"/>
      <c r="PQ534" s="160"/>
      <c r="PR534" s="160"/>
      <c r="PS534" s="160"/>
      <c r="PT534" s="160"/>
      <c r="PU534" s="160"/>
      <c r="PV534" s="160"/>
      <c r="PW534" s="160"/>
      <c r="PX534" s="160"/>
      <c r="PY534" s="160"/>
      <c r="PZ534" s="160"/>
      <c r="QA534" s="160"/>
      <c r="QB534" s="160"/>
      <c r="QC534" s="160"/>
      <c r="QD534" s="160"/>
      <c r="QE534" s="160"/>
      <c r="QF534" s="160"/>
      <c r="QG534" s="160"/>
      <c r="QH534" s="160"/>
      <c r="QI534" s="160"/>
      <c r="QJ534" s="160"/>
      <c r="QK534" s="160"/>
      <c r="QL534" s="160"/>
      <c r="QM534" s="160"/>
      <c r="QN534" s="160"/>
      <c r="QO534" s="160"/>
      <c r="QP534" s="160"/>
      <c r="QQ534" s="160"/>
      <c r="QR534" s="160"/>
      <c r="QS534" s="160"/>
      <c r="QT534" s="160"/>
      <c r="QU534" s="160"/>
      <c r="QV534" s="160"/>
      <c r="QW534" s="160"/>
      <c r="QX534" s="160"/>
      <c r="QY534" s="160"/>
      <c r="QZ534" s="160"/>
      <c r="RA534" s="160"/>
      <c r="RB534" s="160"/>
      <c r="RC534" s="160"/>
      <c r="RD534" s="160"/>
      <c r="RE534" s="160"/>
      <c r="RF534" s="160"/>
      <c r="RG534" s="160"/>
      <c r="RH534" s="160"/>
      <c r="RI534" s="160"/>
      <c r="RJ534" s="160"/>
      <c r="RK534" s="160"/>
      <c r="RL534" s="160"/>
      <c r="RM534" s="160"/>
      <c r="RN534" s="160"/>
      <c r="RO534" s="160"/>
      <c r="RP534" s="160"/>
      <c r="RQ534" s="160"/>
      <c r="RR534" s="160"/>
      <c r="RS534" s="160"/>
      <c r="RT534" s="160"/>
      <c r="RU534" s="160"/>
      <c r="RV534" s="160"/>
      <c r="RW534" s="160"/>
      <c r="RX534" s="160"/>
      <c r="RY534" s="160"/>
      <c r="RZ534" s="160"/>
      <c r="SA534" s="160"/>
      <c r="SB534" s="160"/>
      <c r="SC534" s="160"/>
      <c r="SD534" s="160"/>
      <c r="SE534" s="160"/>
      <c r="SF534" s="160"/>
      <c r="SG534" s="160"/>
      <c r="SH534" s="160"/>
      <c r="SI534" s="160"/>
      <c r="SJ534" s="160"/>
      <c r="SK534" s="160"/>
      <c r="SL534" s="160"/>
      <c r="SM534" s="160"/>
      <c r="SN534" s="160"/>
      <c r="SO534" s="160"/>
      <c r="SP534" s="160"/>
      <c r="SQ534" s="160"/>
      <c r="SR534" s="160"/>
      <c r="SS534" s="160"/>
      <c r="ST534" s="160"/>
      <c r="SU534" s="160"/>
      <c r="SV534" s="160"/>
      <c r="SW534" s="160"/>
      <c r="SX534" s="160"/>
      <c r="SY534" s="160"/>
      <c r="SZ534" s="160"/>
      <c r="TA534" s="160"/>
      <c r="TB534" s="160"/>
      <c r="TC534" s="160"/>
      <c r="TD534" s="160"/>
      <c r="TE534" s="160"/>
      <c r="TF534" s="160"/>
    </row>
    <row r="535" spans="1:526">
      <c r="A535" s="160"/>
      <c r="B535" s="160"/>
      <c r="C535" s="160"/>
      <c r="D535" s="160"/>
      <c r="E535" s="160"/>
      <c r="F535" s="160"/>
      <c r="G535" s="160"/>
      <c r="H535" s="160"/>
      <c r="I535" s="160"/>
      <c r="J535" s="160"/>
      <c r="K535" s="160"/>
      <c r="L535" s="160"/>
      <c r="M535" s="160"/>
      <c r="N535" s="160"/>
      <c r="O535" s="160"/>
      <c r="P535" s="160"/>
      <c r="Q535" s="160"/>
      <c r="R535" s="160"/>
      <c r="S535" s="160"/>
      <c r="T535" s="160"/>
      <c r="U535" s="160"/>
      <c r="V535" s="160"/>
      <c r="W535" s="160"/>
      <c r="X535" s="160"/>
      <c r="Y535" s="160"/>
      <c r="Z535" s="160"/>
      <c r="AA535" s="160"/>
      <c r="AB535" s="160"/>
      <c r="AC535" s="160"/>
      <c r="AD535" s="160"/>
      <c r="AE535" s="160"/>
      <c r="AF535" s="160"/>
      <c r="AG535" s="160"/>
      <c r="AH535" s="160"/>
      <c r="AI535" s="160"/>
      <c r="AJ535" s="160"/>
      <c r="AK535" s="160"/>
      <c r="AL535" s="160"/>
      <c r="AM535" s="160"/>
      <c r="AN535" s="160"/>
      <c r="AO535" s="160"/>
      <c r="AP535" s="160"/>
      <c r="AQ535" s="160"/>
      <c r="AR535" s="160"/>
      <c r="AS535" s="160"/>
      <c r="AT535" s="160"/>
      <c r="AU535" s="160"/>
      <c r="AV535" s="160"/>
      <c r="AW535" s="160"/>
      <c r="AX535" s="160"/>
      <c r="AY535" s="160"/>
      <c r="AZ535" s="160"/>
      <c r="BA535" s="160"/>
      <c r="BB535" s="160"/>
      <c r="BC535" s="160"/>
      <c r="BD535" s="160"/>
      <c r="BE535" s="160"/>
      <c r="BF535" s="160"/>
      <c r="BG535" s="160"/>
      <c r="BH535" s="160"/>
      <c r="BI535" s="160"/>
      <c r="BJ535" s="160"/>
      <c r="BK535" s="160"/>
      <c r="BL535" s="160"/>
      <c r="BM535" s="160"/>
      <c r="BN535" s="160"/>
      <c r="BO535" s="160"/>
      <c r="BP535" s="160"/>
      <c r="BQ535" s="160"/>
      <c r="BR535" s="160"/>
      <c r="BS535" s="160"/>
      <c r="BT535" s="160"/>
      <c r="BU535" s="160"/>
      <c r="BV535" s="160"/>
      <c r="BW535" s="160"/>
      <c r="BX535" s="160"/>
      <c r="BY535" s="160"/>
      <c r="BZ535" s="160"/>
      <c r="CA535" s="160"/>
      <c r="CB535" s="160"/>
      <c r="CC535" s="160"/>
      <c r="CD535" s="160"/>
      <c r="CE535" s="160"/>
      <c r="CF535" s="160"/>
      <c r="CG535" s="160"/>
      <c r="CH535" s="160"/>
      <c r="CI535" s="160"/>
      <c r="CJ535" s="160"/>
      <c r="CK535" s="160"/>
      <c r="CL535" s="160"/>
      <c r="CM535" s="160"/>
      <c r="CN535" s="160"/>
      <c r="CO535" s="160"/>
      <c r="CP535" s="160"/>
      <c r="CQ535" s="160"/>
      <c r="CR535" s="160"/>
      <c r="CS535" s="160"/>
      <c r="CT535" s="160"/>
      <c r="CU535" s="160"/>
      <c r="CV535" s="160"/>
      <c r="CW535" s="160"/>
      <c r="CX535" s="160"/>
      <c r="CY535" s="160"/>
      <c r="CZ535" s="160"/>
      <c r="DA535" s="160"/>
      <c r="DB535" s="160"/>
      <c r="DC535" s="160"/>
      <c r="DD535" s="160"/>
      <c r="DE535" s="160"/>
      <c r="DF535" s="160"/>
      <c r="DG535" s="160"/>
      <c r="DH535" s="160"/>
      <c r="DI535" s="160"/>
      <c r="DJ535" s="160"/>
      <c r="DK535" s="160"/>
      <c r="DL535" s="160"/>
      <c r="DM535" s="160"/>
      <c r="DN535" s="160"/>
      <c r="DO535" s="160"/>
      <c r="DP535" s="160"/>
      <c r="DQ535" s="160"/>
      <c r="DR535" s="160"/>
      <c r="DS535" s="160"/>
      <c r="DT535" s="160"/>
      <c r="DU535" s="160"/>
      <c r="DV535" s="160"/>
      <c r="DW535" s="160"/>
      <c r="DX535" s="160"/>
      <c r="DY535" s="160"/>
      <c r="DZ535" s="160"/>
      <c r="EA535" s="160"/>
      <c r="EB535" s="160"/>
      <c r="EC535" s="160"/>
      <c r="ED535" s="160"/>
      <c r="EE535" s="160"/>
      <c r="EF535" s="160"/>
      <c r="EG535" s="160"/>
      <c r="EH535" s="160"/>
      <c r="EI535" s="160"/>
      <c r="EJ535" s="160"/>
      <c r="EK535" s="160"/>
      <c r="EL535" s="160"/>
      <c r="EM535" s="160"/>
      <c r="EN535" s="160"/>
      <c r="EO535" s="160"/>
      <c r="EP535" s="160"/>
      <c r="EQ535" s="160"/>
      <c r="ER535" s="160"/>
      <c r="ES535" s="160"/>
      <c r="ET535" s="160"/>
      <c r="EU535" s="160"/>
      <c r="EV535" s="160"/>
      <c r="EW535" s="160"/>
      <c r="EX535" s="160"/>
      <c r="EY535" s="160"/>
      <c r="EZ535" s="160"/>
      <c r="FA535" s="160"/>
      <c r="FB535" s="160"/>
      <c r="FC535" s="160"/>
      <c r="FD535" s="160"/>
      <c r="FE535" s="160"/>
      <c r="FF535" s="160"/>
      <c r="FG535" s="160"/>
      <c r="FH535" s="160"/>
      <c r="FI535" s="160"/>
      <c r="FJ535" s="160"/>
      <c r="FK535" s="160"/>
      <c r="FL535" s="160"/>
      <c r="FM535" s="160"/>
      <c r="FN535" s="160"/>
      <c r="FO535" s="160"/>
      <c r="FP535" s="160"/>
      <c r="FQ535" s="160"/>
      <c r="FR535" s="160"/>
      <c r="FS535" s="160"/>
      <c r="FT535" s="160"/>
      <c r="FU535" s="160"/>
      <c r="FV535" s="160"/>
      <c r="FW535" s="160"/>
      <c r="FX535" s="160"/>
      <c r="FY535" s="160"/>
      <c r="FZ535" s="160"/>
      <c r="GA535" s="160"/>
      <c r="GB535" s="160"/>
      <c r="GC535" s="160"/>
      <c r="GD535" s="160"/>
      <c r="GE535" s="160"/>
      <c r="GF535" s="160"/>
      <c r="GG535" s="160"/>
      <c r="GH535" s="160"/>
      <c r="GI535" s="160"/>
      <c r="GJ535" s="160"/>
      <c r="GK535" s="160"/>
      <c r="GL535" s="160"/>
      <c r="GM535" s="160"/>
      <c r="GN535" s="160"/>
      <c r="GO535" s="160"/>
      <c r="GP535" s="160"/>
      <c r="GQ535" s="160"/>
      <c r="GR535" s="160"/>
      <c r="GS535" s="160"/>
      <c r="GT535" s="160"/>
      <c r="GU535" s="160"/>
      <c r="GV535" s="160"/>
      <c r="GW535" s="160"/>
      <c r="GX535" s="160"/>
      <c r="GY535" s="160"/>
      <c r="GZ535" s="160"/>
      <c r="HA535" s="160"/>
      <c r="HB535" s="160"/>
      <c r="HC535" s="160"/>
      <c r="HD535" s="160"/>
      <c r="HE535" s="160"/>
      <c r="HF535" s="160"/>
      <c r="HG535" s="160"/>
      <c r="HH535" s="160"/>
      <c r="HI535" s="160"/>
      <c r="HJ535" s="160"/>
      <c r="HK535" s="160"/>
      <c r="HL535" s="160"/>
      <c r="HM535" s="160"/>
      <c r="HN535" s="160"/>
      <c r="HO535" s="160"/>
      <c r="HP535" s="160"/>
      <c r="HQ535" s="160"/>
      <c r="HR535" s="160"/>
      <c r="HS535" s="160"/>
      <c r="HT535" s="160"/>
      <c r="HU535" s="160"/>
      <c r="HV535" s="160"/>
      <c r="HW535" s="160"/>
      <c r="HX535" s="160"/>
      <c r="HY535" s="160"/>
      <c r="HZ535" s="160"/>
      <c r="IA535" s="160"/>
      <c r="IB535" s="160"/>
      <c r="IC535" s="160"/>
      <c r="ID535" s="160"/>
      <c r="IE535" s="160"/>
      <c r="IF535" s="160"/>
      <c r="IG535" s="160"/>
      <c r="IH535" s="160"/>
      <c r="II535" s="160"/>
      <c r="IJ535" s="160"/>
      <c r="IK535" s="160"/>
      <c r="IL535" s="160"/>
      <c r="IM535" s="160"/>
      <c r="IN535" s="160"/>
      <c r="IO535" s="160"/>
      <c r="IP535" s="160"/>
      <c r="IQ535" s="160"/>
      <c r="IR535" s="160"/>
      <c r="IS535" s="160"/>
      <c r="IT535" s="160"/>
      <c r="IU535" s="160"/>
      <c r="IV535" s="160"/>
      <c r="IW535" s="160"/>
      <c r="IX535" s="160"/>
      <c r="IY535" s="160"/>
      <c r="IZ535" s="160"/>
      <c r="JA535" s="160"/>
      <c r="JB535" s="160"/>
      <c r="JC535" s="160"/>
      <c r="JD535" s="160"/>
      <c r="JE535" s="160"/>
      <c r="JF535" s="160"/>
      <c r="JG535" s="160"/>
      <c r="JH535" s="160"/>
      <c r="JI535" s="160"/>
      <c r="JJ535" s="160"/>
      <c r="JK535" s="160"/>
      <c r="JL535" s="160"/>
      <c r="JM535" s="160"/>
      <c r="JN535" s="160"/>
      <c r="JO535" s="160"/>
      <c r="JP535" s="160"/>
      <c r="JQ535" s="160"/>
      <c r="JR535" s="160"/>
      <c r="JS535" s="160"/>
      <c r="JT535" s="160"/>
      <c r="JU535" s="160"/>
      <c r="JV535" s="160"/>
      <c r="JW535" s="160"/>
      <c r="JX535" s="160"/>
      <c r="JY535" s="160"/>
      <c r="JZ535" s="160"/>
      <c r="KA535" s="160"/>
      <c r="KB535" s="160"/>
      <c r="KC535" s="160"/>
      <c r="KD535" s="160"/>
      <c r="KE535" s="160"/>
      <c r="KF535" s="160"/>
      <c r="KG535" s="160"/>
      <c r="KH535" s="160"/>
      <c r="KI535" s="160"/>
      <c r="KJ535" s="160"/>
      <c r="KK535" s="160"/>
      <c r="KL535" s="160"/>
      <c r="KM535" s="160"/>
      <c r="KN535" s="160"/>
      <c r="KO535" s="160"/>
      <c r="KP535" s="160"/>
      <c r="KQ535" s="160"/>
      <c r="KR535" s="160"/>
      <c r="KS535" s="160"/>
      <c r="KT535" s="160"/>
      <c r="KU535" s="160"/>
      <c r="KV535" s="160"/>
      <c r="KW535" s="160"/>
      <c r="KX535" s="160"/>
      <c r="KY535" s="160"/>
      <c r="KZ535" s="160"/>
      <c r="LA535" s="160"/>
      <c r="LB535" s="160"/>
      <c r="LC535" s="160"/>
      <c r="LD535" s="160"/>
      <c r="LE535" s="160"/>
      <c r="LF535" s="160"/>
      <c r="LG535" s="160"/>
      <c r="LH535" s="160"/>
      <c r="LI535" s="160"/>
      <c r="LJ535" s="160"/>
      <c r="LK535" s="160"/>
      <c r="LL535" s="160"/>
      <c r="LM535" s="160"/>
      <c r="LN535" s="160"/>
      <c r="LO535" s="160"/>
      <c r="LP535" s="160"/>
      <c r="LQ535" s="160"/>
      <c r="LR535" s="160"/>
      <c r="LS535" s="160"/>
      <c r="LT535" s="160"/>
      <c r="LU535" s="160"/>
      <c r="LV535" s="160"/>
      <c r="LW535" s="160"/>
      <c r="LX535" s="160"/>
      <c r="LY535" s="160"/>
      <c r="LZ535" s="160"/>
      <c r="MA535" s="160"/>
      <c r="MB535" s="160"/>
      <c r="MC535" s="160"/>
      <c r="MD535" s="160"/>
      <c r="ME535" s="160"/>
      <c r="MF535" s="160"/>
      <c r="MG535" s="160"/>
      <c r="MH535" s="160"/>
      <c r="MI535" s="160"/>
      <c r="MJ535" s="160"/>
      <c r="MK535" s="160"/>
      <c r="ML535" s="160"/>
      <c r="MM535" s="160"/>
      <c r="MN535" s="160"/>
      <c r="MO535" s="160"/>
      <c r="MP535" s="160"/>
      <c r="MQ535" s="160"/>
      <c r="MR535" s="160"/>
      <c r="MS535" s="160"/>
      <c r="MT535" s="160"/>
      <c r="MU535" s="160"/>
      <c r="MV535" s="160"/>
      <c r="MW535" s="160"/>
      <c r="MX535" s="160"/>
      <c r="MY535" s="160"/>
      <c r="MZ535" s="160"/>
      <c r="NA535" s="160"/>
      <c r="NB535" s="160"/>
      <c r="NC535" s="160"/>
      <c r="ND535" s="160"/>
      <c r="NE535" s="160"/>
      <c r="NF535" s="160"/>
      <c r="NG535" s="160"/>
      <c r="NH535" s="160"/>
      <c r="NI535" s="160"/>
      <c r="NJ535" s="160"/>
      <c r="NK535" s="160"/>
      <c r="NL535" s="160"/>
      <c r="NM535" s="160"/>
      <c r="NN535" s="160"/>
      <c r="NO535" s="160"/>
      <c r="NP535" s="160"/>
      <c r="NQ535" s="160"/>
      <c r="NR535" s="160"/>
      <c r="NS535" s="160"/>
      <c r="NT535" s="160"/>
      <c r="NU535" s="160"/>
      <c r="NV535" s="160"/>
      <c r="NW535" s="160"/>
      <c r="NX535" s="160"/>
      <c r="NY535" s="160"/>
      <c r="NZ535" s="160"/>
      <c r="OA535" s="160"/>
      <c r="OB535" s="160"/>
      <c r="OC535" s="160"/>
      <c r="OD535" s="160"/>
      <c r="OE535" s="160"/>
      <c r="OF535" s="160"/>
      <c r="OG535" s="160"/>
      <c r="OH535" s="160"/>
      <c r="OI535" s="160"/>
      <c r="OJ535" s="160"/>
      <c r="OK535" s="160"/>
      <c r="OL535" s="160"/>
      <c r="OM535" s="160"/>
      <c r="ON535" s="160"/>
      <c r="OO535" s="160"/>
      <c r="OP535" s="160"/>
      <c r="OQ535" s="160"/>
      <c r="OR535" s="160"/>
      <c r="OS535" s="160"/>
      <c r="OT535" s="160"/>
      <c r="OU535" s="160"/>
      <c r="OV535" s="160"/>
      <c r="OW535" s="160"/>
      <c r="OX535" s="160"/>
      <c r="OY535" s="160"/>
      <c r="OZ535" s="160"/>
      <c r="PA535" s="160"/>
      <c r="PB535" s="160"/>
      <c r="PC535" s="160"/>
      <c r="PD535" s="160"/>
      <c r="PE535" s="160"/>
      <c r="PF535" s="160"/>
      <c r="PG535" s="160"/>
      <c r="PH535" s="160"/>
      <c r="PI535" s="160"/>
      <c r="PJ535" s="160"/>
      <c r="PK535" s="160"/>
      <c r="PL535" s="160"/>
      <c r="PM535" s="160"/>
      <c r="PN535" s="160"/>
      <c r="PO535" s="160"/>
      <c r="PP535" s="160"/>
      <c r="PQ535" s="160"/>
      <c r="PR535" s="160"/>
      <c r="PS535" s="160"/>
      <c r="PT535" s="160"/>
      <c r="PU535" s="160"/>
      <c r="PV535" s="160"/>
      <c r="PW535" s="160"/>
      <c r="PX535" s="160"/>
      <c r="PY535" s="160"/>
      <c r="PZ535" s="160"/>
      <c r="QA535" s="160"/>
      <c r="QB535" s="160"/>
      <c r="QC535" s="160"/>
      <c r="QD535" s="160"/>
      <c r="QE535" s="160"/>
      <c r="QF535" s="160"/>
      <c r="QG535" s="160"/>
      <c r="QH535" s="160"/>
      <c r="QI535" s="160"/>
      <c r="QJ535" s="160"/>
      <c r="QK535" s="160"/>
      <c r="QL535" s="160"/>
      <c r="QM535" s="160"/>
      <c r="QN535" s="160"/>
      <c r="QO535" s="160"/>
      <c r="QP535" s="160"/>
      <c r="QQ535" s="160"/>
      <c r="QR535" s="160"/>
      <c r="QS535" s="160"/>
      <c r="QT535" s="160"/>
      <c r="QU535" s="160"/>
      <c r="QV535" s="160"/>
      <c r="QW535" s="160"/>
      <c r="QX535" s="160"/>
      <c r="QY535" s="160"/>
      <c r="QZ535" s="160"/>
      <c r="RA535" s="160"/>
      <c r="RB535" s="160"/>
      <c r="RC535" s="160"/>
      <c r="RD535" s="160"/>
      <c r="RE535" s="160"/>
      <c r="RF535" s="160"/>
      <c r="RG535" s="160"/>
      <c r="RH535" s="160"/>
      <c r="RI535" s="160"/>
      <c r="RJ535" s="160"/>
      <c r="RK535" s="160"/>
      <c r="RL535" s="160"/>
      <c r="RM535" s="160"/>
      <c r="RN535" s="160"/>
      <c r="RO535" s="160"/>
      <c r="RP535" s="160"/>
      <c r="RQ535" s="160"/>
      <c r="RR535" s="160"/>
      <c r="RS535" s="160"/>
      <c r="RT535" s="160"/>
      <c r="RU535" s="160"/>
      <c r="RV535" s="160"/>
      <c r="RW535" s="160"/>
      <c r="RX535" s="160"/>
      <c r="RY535" s="160"/>
      <c r="RZ535" s="160"/>
      <c r="SA535" s="160"/>
      <c r="SB535" s="160"/>
      <c r="SC535" s="160"/>
      <c r="SD535" s="160"/>
      <c r="SE535" s="160"/>
      <c r="SF535" s="160"/>
      <c r="SG535" s="160"/>
      <c r="SH535" s="160"/>
      <c r="SI535" s="160"/>
      <c r="SJ535" s="160"/>
      <c r="SK535" s="160"/>
      <c r="SL535" s="160"/>
      <c r="SM535" s="160"/>
      <c r="SN535" s="160"/>
      <c r="SO535" s="160"/>
      <c r="SP535" s="160"/>
      <c r="SQ535" s="160"/>
      <c r="SR535" s="160"/>
      <c r="SS535" s="160"/>
      <c r="ST535" s="160"/>
      <c r="SU535" s="160"/>
      <c r="SV535" s="160"/>
      <c r="SW535" s="160"/>
      <c r="SX535" s="160"/>
      <c r="SY535" s="160"/>
      <c r="SZ535" s="160"/>
      <c r="TA535" s="160"/>
      <c r="TB535" s="160"/>
      <c r="TC535" s="160"/>
      <c r="TD535" s="160"/>
      <c r="TE535" s="160"/>
      <c r="TF535" s="160"/>
    </row>
    <row r="536" spans="1:526">
      <c r="A536" s="160"/>
      <c r="B536" s="160"/>
      <c r="C536" s="160"/>
      <c r="D536" s="160"/>
      <c r="E536" s="160"/>
      <c r="F536" s="160"/>
      <c r="G536" s="160"/>
      <c r="H536" s="160"/>
      <c r="I536" s="160"/>
      <c r="J536" s="160"/>
      <c r="K536" s="160"/>
      <c r="L536" s="160"/>
      <c r="M536" s="160"/>
      <c r="N536" s="160"/>
      <c r="O536" s="160"/>
      <c r="P536" s="160"/>
      <c r="Q536" s="160"/>
      <c r="R536" s="160"/>
      <c r="S536" s="160"/>
      <c r="T536" s="160"/>
      <c r="U536" s="160"/>
      <c r="V536" s="160"/>
      <c r="W536" s="160"/>
      <c r="X536" s="160"/>
      <c r="Y536" s="160"/>
      <c r="Z536" s="160"/>
      <c r="AA536" s="160"/>
      <c r="AB536" s="160"/>
      <c r="AC536" s="160"/>
      <c r="AD536" s="160"/>
      <c r="AE536" s="160"/>
      <c r="AF536" s="160"/>
      <c r="AG536" s="160"/>
      <c r="AH536" s="160"/>
      <c r="AI536" s="160"/>
      <c r="AJ536" s="160"/>
      <c r="AK536" s="160"/>
      <c r="AL536" s="160"/>
      <c r="AM536" s="160"/>
      <c r="AN536" s="160"/>
      <c r="AO536" s="160"/>
      <c r="AP536" s="160"/>
      <c r="AQ536" s="160"/>
      <c r="AR536" s="160"/>
      <c r="AS536" s="160"/>
      <c r="AT536" s="160"/>
      <c r="AU536" s="160"/>
      <c r="AV536" s="160"/>
      <c r="AW536" s="160"/>
      <c r="AX536" s="160"/>
      <c r="AY536" s="160"/>
      <c r="AZ536" s="160"/>
      <c r="BA536" s="160"/>
      <c r="BB536" s="160"/>
      <c r="BC536" s="160"/>
      <c r="BD536" s="160"/>
      <c r="BE536" s="160"/>
      <c r="BF536" s="160"/>
      <c r="BG536" s="160"/>
      <c r="BH536" s="160"/>
      <c r="BI536" s="160"/>
      <c r="BJ536" s="160"/>
      <c r="BK536" s="160"/>
      <c r="BL536" s="160"/>
      <c r="BM536" s="160"/>
      <c r="BN536" s="160"/>
      <c r="BO536" s="160"/>
      <c r="BP536" s="160"/>
      <c r="BQ536" s="160"/>
      <c r="BR536" s="160"/>
      <c r="BS536" s="160"/>
      <c r="BT536" s="160"/>
      <c r="BU536" s="160"/>
      <c r="BV536" s="160"/>
      <c r="BW536" s="160"/>
      <c r="BX536" s="160"/>
      <c r="BY536" s="160"/>
      <c r="BZ536" s="160"/>
      <c r="CA536" s="160"/>
      <c r="CB536" s="160"/>
      <c r="CC536" s="160"/>
      <c r="CD536" s="160"/>
      <c r="CE536" s="160"/>
      <c r="CF536" s="160"/>
      <c r="CG536" s="160"/>
      <c r="CH536" s="160"/>
      <c r="CI536" s="160"/>
      <c r="CJ536" s="160"/>
      <c r="CK536" s="160"/>
      <c r="CL536" s="160"/>
      <c r="CM536" s="160"/>
      <c r="CN536" s="160"/>
      <c r="CO536" s="160"/>
      <c r="CP536" s="160"/>
      <c r="CQ536" s="160"/>
      <c r="CR536" s="160"/>
      <c r="CS536" s="160"/>
      <c r="CT536" s="160"/>
      <c r="CU536" s="160"/>
      <c r="CV536" s="160"/>
      <c r="CW536" s="160"/>
      <c r="CX536" s="160"/>
      <c r="CY536" s="160"/>
      <c r="CZ536" s="160"/>
      <c r="DA536" s="160"/>
      <c r="DB536" s="160"/>
      <c r="DC536" s="160"/>
      <c r="DD536" s="160"/>
      <c r="DE536" s="160"/>
      <c r="DF536" s="160"/>
      <c r="DG536" s="160"/>
      <c r="DH536" s="160"/>
      <c r="DI536" s="160"/>
      <c r="DJ536" s="160"/>
      <c r="DK536" s="160"/>
      <c r="DL536" s="160"/>
      <c r="DM536" s="160"/>
      <c r="DN536" s="160"/>
      <c r="DO536" s="160"/>
      <c r="DP536" s="160"/>
      <c r="DQ536" s="160"/>
      <c r="DR536" s="160"/>
      <c r="DS536" s="160"/>
      <c r="DT536" s="160"/>
      <c r="DU536" s="160"/>
      <c r="DV536" s="160"/>
      <c r="DW536" s="160"/>
      <c r="DX536" s="160"/>
      <c r="DY536" s="160"/>
      <c r="DZ536" s="160"/>
      <c r="EA536" s="160"/>
      <c r="EB536" s="160"/>
      <c r="EC536" s="160"/>
      <c r="ED536" s="160"/>
      <c r="EE536" s="160"/>
      <c r="EF536" s="160"/>
      <c r="EG536" s="160"/>
      <c r="EH536" s="160"/>
      <c r="EI536" s="160"/>
      <c r="EJ536" s="160"/>
      <c r="EK536" s="160"/>
      <c r="EL536" s="160"/>
      <c r="EM536" s="160"/>
      <c r="EN536" s="160"/>
      <c r="EO536" s="160"/>
      <c r="EP536" s="160"/>
      <c r="EQ536" s="160"/>
      <c r="ER536" s="160"/>
      <c r="ES536" s="160"/>
      <c r="ET536" s="160"/>
      <c r="EU536" s="160"/>
      <c r="EV536" s="160"/>
      <c r="EW536" s="160"/>
      <c r="EX536" s="160"/>
      <c r="EY536" s="160"/>
      <c r="EZ536" s="160"/>
      <c r="FA536" s="160"/>
      <c r="FB536" s="160"/>
      <c r="FC536" s="160"/>
      <c r="FD536" s="160"/>
      <c r="FE536" s="160"/>
      <c r="FF536" s="160"/>
      <c r="FG536" s="160"/>
      <c r="FH536" s="160"/>
      <c r="FI536" s="160"/>
      <c r="FJ536" s="160"/>
      <c r="FK536" s="160"/>
      <c r="FL536" s="160"/>
      <c r="FM536" s="160"/>
      <c r="FN536" s="160"/>
      <c r="FO536" s="160"/>
      <c r="FP536" s="160"/>
      <c r="FQ536" s="160"/>
      <c r="FR536" s="160"/>
      <c r="FS536" s="160"/>
      <c r="FT536" s="160"/>
      <c r="FU536" s="160"/>
      <c r="FV536" s="160"/>
      <c r="FW536" s="160"/>
      <c r="FX536" s="160"/>
      <c r="FY536" s="160"/>
      <c r="FZ536" s="160"/>
      <c r="GA536" s="160"/>
      <c r="GB536" s="160"/>
      <c r="GC536" s="160"/>
      <c r="GD536" s="160"/>
      <c r="GE536" s="160"/>
      <c r="GF536" s="160"/>
      <c r="GG536" s="160"/>
      <c r="GH536" s="160"/>
      <c r="GI536" s="160"/>
      <c r="GJ536" s="160"/>
      <c r="GK536" s="160"/>
      <c r="GL536" s="160"/>
      <c r="GM536" s="160"/>
      <c r="GN536" s="160"/>
      <c r="GO536" s="160"/>
      <c r="GP536" s="160"/>
      <c r="GQ536" s="160"/>
      <c r="GR536" s="160"/>
      <c r="GS536" s="160"/>
      <c r="GT536" s="160"/>
      <c r="GU536" s="160"/>
      <c r="GV536" s="160"/>
      <c r="GW536" s="160"/>
      <c r="GX536" s="160"/>
      <c r="GY536" s="160"/>
      <c r="GZ536" s="160"/>
      <c r="HA536" s="160"/>
      <c r="HB536" s="160"/>
      <c r="HC536" s="160"/>
      <c r="HD536" s="160"/>
      <c r="HE536" s="160"/>
      <c r="HF536" s="160"/>
      <c r="HG536" s="160"/>
      <c r="HH536" s="160"/>
      <c r="HI536" s="160"/>
      <c r="HJ536" s="160"/>
      <c r="HK536" s="160"/>
      <c r="HL536" s="160"/>
      <c r="HM536" s="160"/>
      <c r="HN536" s="160"/>
      <c r="HO536" s="160"/>
      <c r="HP536" s="160"/>
      <c r="HQ536" s="160"/>
      <c r="HR536" s="160"/>
      <c r="HS536" s="160"/>
      <c r="HT536" s="160"/>
      <c r="HU536" s="160"/>
      <c r="HV536" s="160"/>
      <c r="HW536" s="160"/>
      <c r="HX536" s="160"/>
      <c r="HY536" s="160"/>
      <c r="HZ536" s="160"/>
      <c r="IA536" s="160"/>
      <c r="IB536" s="160"/>
      <c r="IC536" s="160"/>
      <c r="ID536" s="160"/>
      <c r="IE536" s="160"/>
      <c r="IF536" s="160"/>
      <c r="IG536" s="160"/>
      <c r="IH536" s="160"/>
      <c r="II536" s="160"/>
      <c r="IJ536" s="160"/>
      <c r="IK536" s="160"/>
      <c r="IL536" s="160"/>
      <c r="IM536" s="160"/>
      <c r="IN536" s="160"/>
      <c r="IO536" s="160"/>
      <c r="IP536" s="160"/>
      <c r="IQ536" s="160"/>
      <c r="IR536" s="160"/>
      <c r="IS536" s="160"/>
      <c r="IT536" s="160"/>
      <c r="IU536" s="160"/>
      <c r="IV536" s="160"/>
      <c r="IW536" s="160"/>
      <c r="IX536" s="160"/>
      <c r="IY536" s="160"/>
      <c r="IZ536" s="160"/>
      <c r="JA536" s="160"/>
      <c r="JB536" s="160"/>
      <c r="JC536" s="160"/>
      <c r="JD536" s="160"/>
      <c r="JE536" s="160"/>
      <c r="JF536" s="160"/>
      <c r="JG536" s="160"/>
      <c r="JH536" s="160"/>
      <c r="JI536" s="160"/>
      <c r="JJ536" s="160"/>
      <c r="JK536" s="160"/>
      <c r="JL536" s="160"/>
      <c r="JM536" s="160"/>
      <c r="JN536" s="160"/>
      <c r="JO536" s="160"/>
      <c r="JP536" s="160"/>
      <c r="JQ536" s="160"/>
      <c r="JR536" s="160"/>
      <c r="JS536" s="160"/>
      <c r="JT536" s="160"/>
      <c r="JU536" s="160"/>
      <c r="JV536" s="160"/>
      <c r="JW536" s="160"/>
      <c r="JX536" s="160"/>
      <c r="JY536" s="160"/>
      <c r="JZ536" s="160"/>
      <c r="KA536" s="160"/>
      <c r="KB536" s="160"/>
      <c r="KC536" s="160"/>
      <c r="KD536" s="160"/>
      <c r="KE536" s="160"/>
      <c r="KF536" s="160"/>
      <c r="KG536" s="160"/>
      <c r="KH536" s="160"/>
      <c r="KI536" s="160"/>
      <c r="KJ536" s="160"/>
      <c r="KK536" s="160"/>
      <c r="KL536" s="160"/>
      <c r="KM536" s="160"/>
      <c r="KN536" s="160"/>
      <c r="KO536" s="160"/>
      <c r="KP536" s="160"/>
      <c r="KQ536" s="160"/>
      <c r="KR536" s="160"/>
      <c r="KS536" s="160"/>
      <c r="KT536" s="160"/>
      <c r="KU536" s="160"/>
      <c r="KV536" s="160"/>
      <c r="KW536" s="160"/>
      <c r="KX536" s="160"/>
      <c r="KY536" s="160"/>
      <c r="KZ536" s="160"/>
      <c r="LA536" s="160"/>
      <c r="LB536" s="160"/>
      <c r="LC536" s="160"/>
      <c r="LD536" s="160"/>
      <c r="LE536" s="160"/>
      <c r="LF536" s="160"/>
      <c r="LG536" s="160"/>
      <c r="LH536" s="160"/>
      <c r="LI536" s="160"/>
      <c r="LJ536" s="160"/>
      <c r="LK536" s="160"/>
      <c r="LL536" s="160"/>
      <c r="LM536" s="160"/>
      <c r="LN536" s="160"/>
      <c r="LO536" s="160"/>
      <c r="LP536" s="160"/>
      <c r="LQ536" s="160"/>
      <c r="LR536" s="160"/>
      <c r="LS536" s="160"/>
      <c r="LT536" s="160"/>
      <c r="LU536" s="160"/>
      <c r="LV536" s="160"/>
      <c r="LW536" s="160"/>
      <c r="LX536" s="160"/>
      <c r="LY536" s="160"/>
      <c r="LZ536" s="160"/>
      <c r="MA536" s="160"/>
      <c r="MB536" s="160"/>
      <c r="MC536" s="160"/>
      <c r="MD536" s="160"/>
      <c r="ME536" s="160"/>
      <c r="MF536" s="160"/>
      <c r="MG536" s="160"/>
      <c r="MH536" s="160"/>
      <c r="MI536" s="160"/>
      <c r="MJ536" s="160"/>
      <c r="MK536" s="160"/>
      <c r="ML536" s="160"/>
      <c r="MM536" s="160"/>
      <c r="MN536" s="160"/>
      <c r="MO536" s="160"/>
      <c r="MP536" s="160"/>
      <c r="MQ536" s="160"/>
      <c r="MR536" s="160"/>
      <c r="MS536" s="160"/>
      <c r="MT536" s="160"/>
      <c r="MU536" s="160"/>
      <c r="MV536" s="160"/>
      <c r="MW536" s="160"/>
      <c r="MX536" s="160"/>
      <c r="MY536" s="160"/>
      <c r="MZ536" s="160"/>
      <c r="NA536" s="160"/>
      <c r="NB536" s="160"/>
      <c r="NC536" s="160"/>
      <c r="ND536" s="160"/>
      <c r="NE536" s="160"/>
      <c r="NF536" s="160"/>
      <c r="NG536" s="160"/>
      <c r="NH536" s="160"/>
      <c r="NI536" s="160"/>
      <c r="NJ536" s="160"/>
      <c r="NK536" s="160"/>
      <c r="NL536" s="160"/>
      <c r="NM536" s="160"/>
      <c r="NN536" s="160"/>
      <c r="NO536" s="160"/>
      <c r="NP536" s="160"/>
      <c r="NQ536" s="160"/>
      <c r="NR536" s="160"/>
      <c r="NS536" s="160"/>
      <c r="NT536" s="160"/>
      <c r="NU536" s="160"/>
      <c r="NV536" s="160"/>
      <c r="NW536" s="160"/>
      <c r="NX536" s="160"/>
      <c r="NY536" s="160"/>
      <c r="NZ536" s="160"/>
      <c r="OA536" s="160"/>
      <c r="OB536" s="160"/>
      <c r="OC536" s="160"/>
      <c r="OD536" s="160"/>
      <c r="OE536" s="160"/>
      <c r="OF536" s="160"/>
      <c r="OG536" s="160"/>
      <c r="OH536" s="160"/>
      <c r="OI536" s="160"/>
      <c r="OJ536" s="160"/>
      <c r="OK536" s="160"/>
      <c r="OL536" s="160"/>
      <c r="OM536" s="160"/>
      <c r="ON536" s="160"/>
      <c r="OO536" s="160"/>
      <c r="OP536" s="160"/>
      <c r="OQ536" s="160"/>
      <c r="OR536" s="160"/>
      <c r="OS536" s="160"/>
      <c r="OT536" s="160"/>
      <c r="OU536" s="160"/>
      <c r="OV536" s="160"/>
      <c r="OW536" s="160"/>
      <c r="OX536" s="160"/>
      <c r="OY536" s="160"/>
      <c r="OZ536" s="160"/>
      <c r="PA536" s="160"/>
      <c r="PB536" s="160"/>
      <c r="PC536" s="160"/>
      <c r="PD536" s="160"/>
      <c r="PE536" s="160"/>
      <c r="PF536" s="160"/>
      <c r="PG536" s="160"/>
      <c r="PH536" s="160"/>
      <c r="PI536" s="160"/>
      <c r="PJ536" s="160"/>
      <c r="PK536" s="160"/>
      <c r="PL536" s="160"/>
      <c r="PM536" s="160"/>
      <c r="PN536" s="160"/>
      <c r="PO536" s="160"/>
      <c r="PP536" s="160"/>
      <c r="PQ536" s="160"/>
      <c r="PR536" s="160"/>
      <c r="PS536" s="160"/>
      <c r="PT536" s="160"/>
      <c r="PU536" s="160"/>
      <c r="PV536" s="160"/>
      <c r="PW536" s="160"/>
      <c r="PX536" s="160"/>
      <c r="PY536" s="160"/>
      <c r="PZ536" s="160"/>
      <c r="QA536" s="160"/>
      <c r="QB536" s="160"/>
      <c r="QC536" s="160"/>
      <c r="QD536" s="160"/>
      <c r="QE536" s="160"/>
      <c r="QF536" s="160"/>
      <c r="QG536" s="160"/>
      <c r="QH536" s="160"/>
      <c r="QI536" s="160"/>
      <c r="QJ536" s="160"/>
      <c r="QK536" s="160"/>
      <c r="QL536" s="160"/>
      <c r="QM536" s="160"/>
      <c r="QN536" s="160"/>
      <c r="QO536" s="160"/>
      <c r="QP536" s="160"/>
      <c r="QQ536" s="160"/>
      <c r="QR536" s="160"/>
      <c r="QS536" s="160"/>
      <c r="QT536" s="160"/>
      <c r="QU536" s="160"/>
      <c r="QV536" s="160"/>
      <c r="QW536" s="160"/>
      <c r="QX536" s="160"/>
      <c r="QY536" s="160"/>
      <c r="QZ536" s="160"/>
      <c r="RA536" s="160"/>
      <c r="RB536" s="160"/>
      <c r="RC536" s="160"/>
      <c r="RD536" s="160"/>
      <c r="RE536" s="160"/>
      <c r="RF536" s="160"/>
      <c r="RG536" s="160"/>
      <c r="RH536" s="160"/>
      <c r="RI536" s="160"/>
      <c r="RJ536" s="160"/>
      <c r="RK536" s="160"/>
      <c r="RL536" s="160"/>
      <c r="RM536" s="160"/>
      <c r="RN536" s="160"/>
      <c r="RO536" s="160"/>
      <c r="RP536" s="160"/>
      <c r="RQ536" s="160"/>
      <c r="RR536" s="160"/>
      <c r="RS536" s="160"/>
      <c r="RT536" s="160"/>
      <c r="RU536" s="160"/>
      <c r="RV536" s="160"/>
      <c r="RW536" s="160"/>
      <c r="RX536" s="160"/>
      <c r="RY536" s="160"/>
      <c r="RZ536" s="160"/>
      <c r="SA536" s="160"/>
      <c r="SB536" s="160"/>
      <c r="SC536" s="160"/>
      <c r="SD536" s="160"/>
      <c r="SE536" s="160"/>
      <c r="SF536" s="160"/>
      <c r="SG536" s="160"/>
      <c r="SH536" s="160"/>
      <c r="SI536" s="160"/>
      <c r="SJ536" s="160"/>
      <c r="SK536" s="160"/>
      <c r="SL536" s="160"/>
      <c r="SM536" s="160"/>
      <c r="SN536" s="160"/>
      <c r="SO536" s="160"/>
      <c r="SP536" s="160"/>
      <c r="SQ536" s="160"/>
      <c r="SR536" s="160"/>
      <c r="SS536" s="160"/>
      <c r="ST536" s="160"/>
      <c r="SU536" s="160"/>
      <c r="SV536" s="160"/>
      <c r="SW536" s="160"/>
      <c r="SX536" s="160"/>
      <c r="SY536" s="160"/>
      <c r="SZ536" s="160"/>
      <c r="TA536" s="160"/>
      <c r="TB536" s="160"/>
      <c r="TC536" s="160"/>
      <c r="TD536" s="160"/>
      <c r="TE536" s="160"/>
      <c r="TF536" s="160"/>
    </row>
    <row r="537" spans="1:526">
      <c r="A537" s="160"/>
      <c r="B537" s="160"/>
      <c r="C537" s="160"/>
      <c r="D537" s="160"/>
      <c r="E537" s="160"/>
      <c r="F537" s="160"/>
      <c r="G537" s="160"/>
      <c r="H537" s="160"/>
      <c r="I537" s="160"/>
      <c r="J537" s="160"/>
      <c r="K537" s="160"/>
      <c r="L537" s="160"/>
      <c r="M537" s="160"/>
      <c r="N537" s="160"/>
      <c r="O537" s="160"/>
      <c r="P537" s="160"/>
      <c r="Q537" s="160"/>
      <c r="R537" s="160"/>
      <c r="S537" s="160"/>
      <c r="T537" s="160"/>
      <c r="U537" s="160"/>
      <c r="V537" s="160"/>
      <c r="W537" s="160"/>
      <c r="X537" s="160"/>
      <c r="Y537" s="160"/>
      <c r="Z537" s="160"/>
      <c r="AA537" s="160"/>
      <c r="AB537" s="160"/>
      <c r="AC537" s="160"/>
      <c r="AD537" s="160"/>
      <c r="AE537" s="160"/>
      <c r="AF537" s="160"/>
      <c r="AG537" s="160"/>
      <c r="AH537" s="160"/>
      <c r="AI537" s="160"/>
      <c r="AJ537" s="160"/>
      <c r="AK537" s="160"/>
      <c r="AL537" s="160"/>
      <c r="AM537" s="160"/>
      <c r="AN537" s="160"/>
      <c r="AO537" s="160"/>
      <c r="AP537" s="160"/>
      <c r="AQ537" s="160"/>
      <c r="AR537" s="160"/>
      <c r="AS537" s="160"/>
      <c r="AT537" s="160"/>
      <c r="AU537" s="160"/>
      <c r="AV537" s="160"/>
      <c r="AW537" s="160"/>
      <c r="AX537" s="160"/>
      <c r="AY537" s="160"/>
      <c r="AZ537" s="160"/>
      <c r="BA537" s="160"/>
      <c r="BB537" s="160"/>
      <c r="BC537" s="160"/>
      <c r="BD537" s="160"/>
      <c r="BE537" s="160"/>
      <c r="BF537" s="160"/>
      <c r="BG537" s="160"/>
      <c r="BH537" s="160"/>
      <c r="BI537" s="160"/>
      <c r="BJ537" s="160"/>
      <c r="BK537" s="160"/>
      <c r="BL537" s="160"/>
      <c r="BM537" s="160"/>
      <c r="BN537" s="160"/>
      <c r="BO537" s="160"/>
      <c r="BP537" s="160"/>
      <c r="BQ537" s="160"/>
      <c r="BR537" s="160"/>
      <c r="BS537" s="160"/>
      <c r="BT537" s="160"/>
      <c r="BU537" s="160"/>
      <c r="BV537" s="160"/>
      <c r="BW537" s="160"/>
      <c r="BX537" s="160"/>
      <c r="BY537" s="160"/>
      <c r="BZ537" s="160"/>
      <c r="CA537" s="160"/>
      <c r="CB537" s="160"/>
      <c r="CC537" s="160"/>
      <c r="CD537" s="160"/>
      <c r="CE537" s="160"/>
      <c r="CF537" s="160"/>
      <c r="CG537" s="160"/>
      <c r="CH537" s="160"/>
      <c r="CI537" s="160"/>
      <c r="CJ537" s="160"/>
      <c r="CK537" s="160"/>
      <c r="CL537" s="160"/>
      <c r="CM537" s="160"/>
      <c r="CN537" s="160"/>
      <c r="CO537" s="160"/>
      <c r="CP537" s="160"/>
      <c r="CQ537" s="160"/>
      <c r="CR537" s="160"/>
      <c r="CS537" s="160"/>
      <c r="CT537" s="160"/>
      <c r="CU537" s="160"/>
      <c r="CV537" s="160"/>
      <c r="CW537" s="160"/>
      <c r="CX537" s="160"/>
      <c r="CY537" s="160"/>
      <c r="CZ537" s="160"/>
      <c r="DA537" s="160"/>
      <c r="DB537" s="160"/>
      <c r="DC537" s="160"/>
      <c r="DD537" s="160"/>
      <c r="DE537" s="160"/>
      <c r="DF537" s="160"/>
      <c r="DG537" s="160"/>
      <c r="DH537" s="160"/>
      <c r="DI537" s="160"/>
      <c r="DJ537" s="160"/>
      <c r="DK537" s="160"/>
      <c r="DL537" s="160"/>
      <c r="DM537" s="160"/>
      <c r="DN537" s="160"/>
      <c r="DO537" s="160"/>
      <c r="DP537" s="160"/>
      <c r="DQ537" s="160"/>
      <c r="DR537" s="160"/>
      <c r="DS537" s="160"/>
      <c r="DT537" s="160"/>
      <c r="DU537" s="160"/>
      <c r="DV537" s="160"/>
      <c r="DW537" s="160"/>
      <c r="DX537" s="160"/>
      <c r="DY537" s="160"/>
      <c r="DZ537" s="160"/>
      <c r="EA537" s="160"/>
      <c r="EB537" s="160"/>
      <c r="EC537" s="160"/>
      <c r="ED537" s="160"/>
      <c r="EE537" s="160"/>
      <c r="EF537" s="160"/>
      <c r="EG537" s="160"/>
      <c r="EH537" s="160"/>
      <c r="EI537" s="160"/>
      <c r="EJ537" s="160"/>
      <c r="EK537" s="160"/>
      <c r="EL537" s="160"/>
      <c r="EM537" s="160"/>
      <c r="EN537" s="160"/>
      <c r="EO537" s="160"/>
      <c r="EP537" s="160"/>
      <c r="EQ537" s="160"/>
      <c r="ER537" s="160"/>
      <c r="ES537" s="160"/>
      <c r="ET537" s="160"/>
      <c r="EU537" s="160"/>
      <c r="EV537" s="160"/>
      <c r="EW537" s="160"/>
      <c r="EX537" s="160"/>
      <c r="EY537" s="160"/>
      <c r="EZ537" s="160"/>
      <c r="FA537" s="160"/>
      <c r="FB537" s="160"/>
      <c r="FC537" s="160"/>
      <c r="FD537" s="160"/>
      <c r="FE537" s="160"/>
      <c r="FF537" s="160"/>
      <c r="FG537" s="160"/>
      <c r="FH537" s="160"/>
      <c r="FI537" s="160"/>
      <c r="FJ537" s="160"/>
      <c r="FK537" s="160"/>
      <c r="FL537" s="160"/>
      <c r="FM537" s="160"/>
      <c r="FN537" s="160"/>
      <c r="FO537" s="160"/>
      <c r="FP537" s="160"/>
      <c r="FQ537" s="160"/>
      <c r="FR537" s="160"/>
      <c r="FS537" s="160"/>
      <c r="FT537" s="160"/>
      <c r="FU537" s="160"/>
      <c r="FV537" s="160"/>
      <c r="FW537" s="160"/>
      <c r="FX537" s="160"/>
      <c r="FY537" s="160"/>
      <c r="FZ537" s="160"/>
      <c r="GA537" s="160"/>
      <c r="GB537" s="160"/>
      <c r="GC537" s="160"/>
      <c r="GD537" s="160"/>
      <c r="GE537" s="160"/>
      <c r="GF537" s="160"/>
      <c r="GG537" s="160"/>
      <c r="GH537" s="160"/>
      <c r="GI537" s="160"/>
      <c r="GJ537" s="160"/>
      <c r="GK537" s="160"/>
      <c r="GL537" s="160"/>
      <c r="GM537" s="160"/>
      <c r="GN537" s="160"/>
      <c r="GO537" s="160"/>
      <c r="GP537" s="160"/>
      <c r="GQ537" s="160"/>
      <c r="GR537" s="160"/>
      <c r="GS537" s="160"/>
      <c r="GT537" s="160"/>
      <c r="GU537" s="160"/>
      <c r="GV537" s="160"/>
      <c r="GW537" s="160"/>
      <c r="GX537" s="160"/>
      <c r="GY537" s="160"/>
      <c r="GZ537" s="160"/>
      <c r="HA537" s="160"/>
      <c r="HB537" s="160"/>
      <c r="HC537" s="160"/>
      <c r="HD537" s="160"/>
      <c r="HE537" s="160"/>
      <c r="HF537" s="160"/>
      <c r="HG537" s="160"/>
      <c r="HH537" s="160"/>
      <c r="HI537" s="160"/>
      <c r="HJ537" s="160"/>
      <c r="HK537" s="160"/>
      <c r="HL537" s="160"/>
      <c r="HM537" s="160"/>
      <c r="HN537" s="160"/>
      <c r="HO537" s="160"/>
      <c r="HP537" s="160"/>
      <c r="HQ537" s="160"/>
      <c r="HR537" s="160"/>
      <c r="HS537" s="160"/>
      <c r="HT537" s="160"/>
      <c r="HU537" s="160"/>
      <c r="HV537" s="160"/>
      <c r="HW537" s="160"/>
      <c r="HX537" s="160"/>
      <c r="HY537" s="160"/>
      <c r="HZ537" s="160"/>
      <c r="IA537" s="160"/>
      <c r="IB537" s="160"/>
      <c r="IC537" s="160"/>
      <c r="ID537" s="160"/>
      <c r="IE537" s="160"/>
      <c r="IF537" s="160"/>
      <c r="IG537" s="160"/>
      <c r="IH537" s="160"/>
      <c r="II537" s="160"/>
      <c r="IJ537" s="160"/>
      <c r="IK537" s="160"/>
      <c r="IL537" s="160"/>
      <c r="IM537" s="160"/>
      <c r="IN537" s="160"/>
      <c r="IO537" s="160"/>
      <c r="IP537" s="160"/>
      <c r="IQ537" s="160"/>
      <c r="IR537" s="160"/>
      <c r="IS537" s="160"/>
      <c r="IT537" s="160"/>
      <c r="IU537" s="160"/>
      <c r="IV537" s="160"/>
      <c r="IW537" s="160"/>
      <c r="IX537" s="160"/>
      <c r="IY537" s="160"/>
      <c r="IZ537" s="160"/>
      <c r="JA537" s="160"/>
      <c r="JB537" s="160"/>
      <c r="JC537" s="160"/>
      <c r="JD537" s="160"/>
      <c r="JE537" s="160"/>
      <c r="JF537" s="160"/>
      <c r="JG537" s="160"/>
      <c r="JH537" s="160"/>
      <c r="JI537" s="160"/>
      <c r="JJ537" s="160"/>
      <c r="JK537" s="160"/>
      <c r="JL537" s="160"/>
      <c r="JM537" s="160"/>
      <c r="JN537" s="160"/>
      <c r="JO537" s="160"/>
      <c r="JP537" s="160"/>
      <c r="JQ537" s="160"/>
      <c r="JR537" s="160"/>
      <c r="JS537" s="160"/>
      <c r="JT537" s="160"/>
      <c r="JU537" s="160"/>
      <c r="JV537" s="160"/>
      <c r="JW537" s="160"/>
      <c r="JX537" s="160"/>
      <c r="JY537" s="160"/>
      <c r="JZ537" s="160"/>
      <c r="KA537" s="160"/>
      <c r="KB537" s="160"/>
      <c r="KC537" s="160"/>
      <c r="KD537" s="160"/>
      <c r="KE537" s="160"/>
      <c r="KF537" s="160"/>
      <c r="KG537" s="160"/>
      <c r="KH537" s="160"/>
      <c r="KI537" s="160"/>
      <c r="KJ537" s="160"/>
      <c r="KK537" s="160"/>
      <c r="KL537" s="160"/>
      <c r="KM537" s="160"/>
      <c r="KN537" s="160"/>
      <c r="KO537" s="160"/>
      <c r="KP537" s="160"/>
      <c r="KQ537" s="160"/>
      <c r="KR537" s="160"/>
      <c r="KS537" s="160"/>
      <c r="KT537" s="160"/>
      <c r="KU537" s="160"/>
      <c r="KV537" s="160"/>
      <c r="KW537" s="160"/>
      <c r="KX537" s="160"/>
      <c r="KY537" s="160"/>
      <c r="KZ537" s="160"/>
      <c r="LA537" s="160"/>
      <c r="LB537" s="160"/>
      <c r="LC537" s="160"/>
      <c r="LD537" s="160"/>
      <c r="LE537" s="160"/>
      <c r="LF537" s="160"/>
      <c r="LG537" s="160"/>
      <c r="LH537" s="160"/>
      <c r="LI537" s="160"/>
      <c r="LJ537" s="160"/>
      <c r="LK537" s="160"/>
      <c r="LL537" s="160"/>
      <c r="LM537" s="160"/>
      <c r="LN537" s="160"/>
      <c r="LO537" s="160"/>
      <c r="LP537" s="160"/>
      <c r="LQ537" s="160"/>
      <c r="LR537" s="160"/>
      <c r="LS537" s="160"/>
      <c r="LT537" s="160"/>
      <c r="LU537" s="160"/>
      <c r="LV537" s="160"/>
      <c r="LW537" s="160"/>
      <c r="LX537" s="160"/>
      <c r="LY537" s="160"/>
      <c r="LZ537" s="160"/>
      <c r="MA537" s="160"/>
      <c r="MB537" s="160"/>
      <c r="MC537" s="160"/>
      <c r="MD537" s="160"/>
      <c r="ME537" s="160"/>
      <c r="MF537" s="160"/>
      <c r="MG537" s="160"/>
      <c r="MH537" s="160"/>
      <c r="MI537" s="160"/>
      <c r="MJ537" s="160"/>
      <c r="MK537" s="160"/>
      <c r="ML537" s="160"/>
      <c r="MM537" s="160"/>
      <c r="MN537" s="160"/>
      <c r="MO537" s="160"/>
      <c r="MP537" s="160"/>
      <c r="MQ537" s="160"/>
      <c r="MR537" s="160"/>
      <c r="MS537" s="160"/>
      <c r="MT537" s="160"/>
      <c r="MU537" s="160"/>
      <c r="MV537" s="160"/>
      <c r="MW537" s="160"/>
      <c r="MX537" s="160"/>
      <c r="MY537" s="160"/>
      <c r="MZ537" s="160"/>
      <c r="NA537" s="160"/>
      <c r="NB537" s="160"/>
      <c r="NC537" s="160"/>
      <c r="ND537" s="160"/>
      <c r="NE537" s="160"/>
      <c r="NF537" s="160"/>
      <c r="NG537" s="160"/>
      <c r="NH537" s="160"/>
      <c r="NI537" s="160"/>
      <c r="NJ537" s="160"/>
      <c r="NK537" s="160"/>
      <c r="NL537" s="160"/>
      <c r="NM537" s="160"/>
      <c r="NN537" s="160"/>
      <c r="NO537" s="160"/>
      <c r="NP537" s="160"/>
      <c r="NQ537" s="160"/>
      <c r="NR537" s="160"/>
      <c r="NS537" s="160"/>
      <c r="NT537" s="160"/>
      <c r="NU537" s="160"/>
      <c r="NV537" s="160"/>
      <c r="NW537" s="160"/>
      <c r="NX537" s="160"/>
      <c r="NY537" s="160"/>
      <c r="NZ537" s="160"/>
      <c r="OA537" s="160"/>
      <c r="OB537" s="160"/>
      <c r="OC537" s="160"/>
      <c r="OD537" s="160"/>
      <c r="OE537" s="160"/>
      <c r="OF537" s="160"/>
      <c r="OG537" s="160"/>
      <c r="OH537" s="160"/>
      <c r="OI537" s="160"/>
      <c r="OJ537" s="160"/>
      <c r="OK537" s="160"/>
      <c r="OL537" s="160"/>
      <c r="OM537" s="160"/>
      <c r="ON537" s="160"/>
      <c r="OO537" s="160"/>
      <c r="OP537" s="160"/>
      <c r="OQ537" s="160"/>
      <c r="OR537" s="160"/>
      <c r="OS537" s="160"/>
      <c r="OT537" s="160"/>
      <c r="OU537" s="160"/>
      <c r="OV537" s="160"/>
      <c r="OW537" s="160"/>
      <c r="OX537" s="160"/>
      <c r="OY537" s="160"/>
      <c r="OZ537" s="160"/>
      <c r="PA537" s="160"/>
      <c r="PB537" s="160"/>
      <c r="PC537" s="160"/>
      <c r="PD537" s="160"/>
      <c r="PE537" s="160"/>
      <c r="PF537" s="160"/>
      <c r="PG537" s="160"/>
      <c r="PH537" s="160"/>
      <c r="PI537" s="160"/>
      <c r="PJ537" s="160"/>
      <c r="PK537" s="160"/>
      <c r="PL537" s="160"/>
      <c r="PM537" s="160"/>
      <c r="PN537" s="160"/>
      <c r="PO537" s="160"/>
      <c r="PP537" s="160"/>
      <c r="PQ537" s="160"/>
      <c r="PR537" s="160"/>
      <c r="PS537" s="160"/>
      <c r="PT537" s="160"/>
      <c r="PU537" s="160"/>
      <c r="PV537" s="160"/>
      <c r="PW537" s="160"/>
      <c r="PX537" s="160"/>
      <c r="PY537" s="160"/>
      <c r="PZ537" s="160"/>
      <c r="QA537" s="160"/>
      <c r="QB537" s="160"/>
      <c r="QC537" s="160"/>
      <c r="QD537" s="160"/>
      <c r="QE537" s="160"/>
      <c r="QF537" s="160"/>
      <c r="QG537" s="160"/>
      <c r="QH537" s="160"/>
      <c r="QI537" s="160"/>
      <c r="QJ537" s="160"/>
      <c r="QK537" s="160"/>
      <c r="QL537" s="160"/>
      <c r="QM537" s="160"/>
      <c r="QN537" s="160"/>
      <c r="QO537" s="160"/>
      <c r="QP537" s="160"/>
      <c r="QQ537" s="160"/>
      <c r="QR537" s="160"/>
      <c r="QS537" s="160"/>
      <c r="QT537" s="160"/>
      <c r="QU537" s="160"/>
      <c r="QV537" s="160"/>
      <c r="QW537" s="160"/>
      <c r="QX537" s="160"/>
      <c r="QY537" s="160"/>
      <c r="QZ537" s="160"/>
      <c r="RA537" s="160"/>
      <c r="RB537" s="160"/>
      <c r="RC537" s="160"/>
      <c r="RD537" s="160"/>
      <c r="RE537" s="160"/>
      <c r="RF537" s="160"/>
      <c r="RG537" s="160"/>
      <c r="RH537" s="160"/>
      <c r="RI537" s="160"/>
      <c r="RJ537" s="160"/>
      <c r="RK537" s="160"/>
      <c r="RL537" s="160"/>
      <c r="RM537" s="160"/>
      <c r="RN537" s="160"/>
      <c r="RO537" s="160"/>
      <c r="RP537" s="160"/>
      <c r="RQ537" s="160"/>
      <c r="RR537" s="160"/>
      <c r="RS537" s="160"/>
      <c r="RT537" s="160"/>
      <c r="RU537" s="160"/>
      <c r="RV537" s="160"/>
      <c r="RW537" s="160"/>
      <c r="RX537" s="160"/>
      <c r="RY537" s="160"/>
      <c r="RZ537" s="160"/>
      <c r="SA537" s="160"/>
      <c r="SB537" s="160"/>
      <c r="SC537" s="160"/>
      <c r="SD537" s="160"/>
      <c r="SE537" s="160"/>
      <c r="SF537" s="160"/>
      <c r="SG537" s="160"/>
      <c r="SH537" s="160"/>
      <c r="SI537" s="160"/>
      <c r="SJ537" s="160"/>
      <c r="SK537" s="160"/>
      <c r="SL537" s="160"/>
      <c r="SM537" s="160"/>
      <c r="SN537" s="160"/>
      <c r="SO537" s="160"/>
      <c r="SP537" s="160"/>
      <c r="SQ537" s="160"/>
      <c r="SR537" s="160"/>
      <c r="SS537" s="160"/>
      <c r="ST537" s="160"/>
      <c r="SU537" s="160"/>
      <c r="SV537" s="160"/>
      <c r="SW537" s="160"/>
      <c r="SX537" s="160"/>
      <c r="SY537" s="160"/>
      <c r="SZ537" s="160"/>
      <c r="TA537" s="160"/>
      <c r="TB537" s="160"/>
      <c r="TC537" s="160"/>
      <c r="TD537" s="160"/>
      <c r="TE537" s="160"/>
      <c r="TF537" s="160"/>
    </row>
    <row r="538" spans="1:526">
      <c r="A538" s="160"/>
      <c r="B538" s="160"/>
      <c r="C538" s="160"/>
      <c r="D538" s="160"/>
      <c r="E538" s="160"/>
      <c r="F538" s="160"/>
      <c r="G538" s="160"/>
      <c r="H538" s="160"/>
      <c r="I538" s="160"/>
      <c r="J538" s="160"/>
      <c r="K538" s="160"/>
      <c r="L538" s="160"/>
      <c r="M538" s="160"/>
      <c r="N538" s="160"/>
      <c r="O538" s="160"/>
      <c r="P538" s="160"/>
      <c r="Q538" s="160"/>
      <c r="R538" s="160"/>
      <c r="S538" s="160"/>
      <c r="T538" s="160"/>
      <c r="U538" s="160"/>
      <c r="V538" s="160"/>
      <c r="W538" s="160"/>
      <c r="X538" s="160"/>
      <c r="Y538" s="160"/>
      <c r="Z538" s="160"/>
      <c r="AA538" s="160"/>
      <c r="AB538" s="160"/>
      <c r="AC538" s="160"/>
      <c r="AD538" s="160"/>
      <c r="AE538" s="160"/>
      <c r="AF538" s="160"/>
      <c r="AG538" s="160"/>
      <c r="AH538" s="160"/>
      <c r="AI538" s="160"/>
      <c r="AJ538" s="160"/>
      <c r="AK538" s="160"/>
      <c r="AL538" s="160"/>
      <c r="AM538" s="160"/>
      <c r="AN538" s="160"/>
      <c r="AO538" s="160"/>
      <c r="AP538" s="160"/>
      <c r="AQ538" s="160"/>
      <c r="AR538" s="160"/>
      <c r="AS538" s="160"/>
      <c r="AT538" s="160"/>
      <c r="AU538" s="160"/>
      <c r="AV538" s="160"/>
      <c r="AW538" s="160"/>
      <c r="AX538" s="160"/>
      <c r="AY538" s="160"/>
      <c r="AZ538" s="160"/>
      <c r="BA538" s="160"/>
      <c r="BB538" s="160"/>
      <c r="BC538" s="160"/>
      <c r="BD538" s="160"/>
      <c r="BE538" s="160"/>
      <c r="BF538" s="160"/>
      <c r="BG538" s="160"/>
      <c r="BH538" s="160"/>
      <c r="BI538" s="160"/>
      <c r="BJ538" s="160"/>
      <c r="BK538" s="160"/>
      <c r="BL538" s="160"/>
      <c r="BM538" s="160"/>
      <c r="BN538" s="160"/>
      <c r="BO538" s="160"/>
      <c r="BP538" s="160"/>
      <c r="BQ538" s="160"/>
      <c r="BR538" s="160"/>
      <c r="BS538" s="160"/>
      <c r="BT538" s="160"/>
      <c r="BU538" s="160"/>
      <c r="BV538" s="160"/>
      <c r="BW538" s="160"/>
      <c r="BX538" s="160"/>
      <c r="BY538" s="160"/>
      <c r="BZ538" s="160"/>
      <c r="CA538" s="160"/>
      <c r="CB538" s="160"/>
      <c r="CC538" s="160"/>
      <c r="CD538" s="160"/>
      <c r="CE538" s="160"/>
      <c r="CF538" s="160"/>
      <c r="CG538" s="160"/>
      <c r="CH538" s="160"/>
      <c r="CI538" s="160"/>
      <c r="CJ538" s="160"/>
      <c r="CK538" s="160"/>
      <c r="CL538" s="160"/>
      <c r="CM538" s="160"/>
      <c r="CN538" s="160"/>
      <c r="CO538" s="160"/>
      <c r="CP538" s="160"/>
      <c r="CQ538" s="160"/>
      <c r="CR538" s="160"/>
      <c r="CS538" s="160"/>
      <c r="CT538" s="160"/>
      <c r="CU538" s="160"/>
      <c r="CV538" s="160"/>
      <c r="CW538" s="160"/>
      <c r="CX538" s="160"/>
      <c r="CY538" s="160"/>
      <c r="CZ538" s="160"/>
      <c r="DA538" s="160"/>
      <c r="DB538" s="160"/>
      <c r="DC538" s="160"/>
      <c r="DD538" s="160"/>
      <c r="DE538" s="160"/>
      <c r="DF538" s="160"/>
      <c r="DG538" s="160"/>
      <c r="DH538" s="160"/>
      <c r="DI538" s="160"/>
      <c r="DJ538" s="160"/>
      <c r="DK538" s="160"/>
      <c r="DL538" s="160"/>
      <c r="DM538" s="160"/>
      <c r="DN538" s="160"/>
      <c r="DO538" s="160"/>
      <c r="DP538" s="160"/>
      <c r="DQ538" s="160"/>
      <c r="DR538" s="160"/>
      <c r="DS538" s="160"/>
      <c r="DT538" s="160"/>
      <c r="DU538" s="160"/>
      <c r="DV538" s="160"/>
      <c r="DW538" s="160"/>
      <c r="DX538" s="160"/>
      <c r="DY538" s="160"/>
      <c r="DZ538" s="160"/>
      <c r="EA538" s="160"/>
      <c r="EB538" s="160"/>
      <c r="EC538" s="160"/>
      <c r="ED538" s="160"/>
      <c r="EE538" s="160"/>
      <c r="EF538" s="160"/>
      <c r="EG538" s="160"/>
      <c r="EH538" s="160"/>
      <c r="EI538" s="160"/>
      <c r="EJ538" s="160"/>
      <c r="EK538" s="160"/>
      <c r="EL538" s="160"/>
      <c r="EM538" s="160"/>
      <c r="EN538" s="160"/>
      <c r="EO538" s="160"/>
      <c r="EP538" s="160"/>
      <c r="EQ538" s="160"/>
      <c r="ER538" s="160"/>
      <c r="ES538" s="160"/>
      <c r="ET538" s="160"/>
      <c r="EU538" s="160"/>
      <c r="EV538" s="160"/>
      <c r="EW538" s="160"/>
      <c r="EX538" s="160"/>
      <c r="EY538" s="160"/>
      <c r="EZ538" s="160"/>
      <c r="FA538" s="160"/>
      <c r="FB538" s="160"/>
      <c r="FC538" s="160"/>
      <c r="FD538" s="160"/>
      <c r="FE538" s="160"/>
      <c r="FF538" s="160"/>
      <c r="FG538" s="160"/>
      <c r="FH538" s="160"/>
      <c r="FI538" s="160"/>
      <c r="FJ538" s="160"/>
      <c r="FK538" s="160"/>
      <c r="FL538" s="160"/>
      <c r="FM538" s="160"/>
      <c r="FN538" s="160"/>
      <c r="FO538" s="160"/>
      <c r="FP538" s="160"/>
      <c r="FQ538" s="160"/>
      <c r="FR538" s="160"/>
      <c r="FS538" s="160"/>
      <c r="FT538" s="160"/>
      <c r="FU538" s="160"/>
      <c r="FV538" s="160"/>
      <c r="FW538" s="160"/>
      <c r="FX538" s="160"/>
      <c r="FY538" s="160"/>
      <c r="FZ538" s="160"/>
      <c r="GA538" s="160"/>
      <c r="GB538" s="160"/>
      <c r="GC538" s="160"/>
      <c r="GD538" s="160"/>
      <c r="GE538" s="160"/>
      <c r="GF538" s="160"/>
      <c r="GG538" s="160"/>
      <c r="GH538" s="160"/>
      <c r="GI538" s="160"/>
      <c r="GJ538" s="160"/>
      <c r="GK538" s="160"/>
      <c r="GL538" s="160"/>
      <c r="GM538" s="160"/>
      <c r="GN538" s="160"/>
      <c r="GO538" s="160"/>
      <c r="GP538" s="160"/>
      <c r="GQ538" s="160"/>
      <c r="GR538" s="160"/>
      <c r="GS538" s="160"/>
      <c r="GT538" s="160"/>
      <c r="GU538" s="160"/>
      <c r="GV538" s="160"/>
      <c r="GW538" s="160"/>
      <c r="GX538" s="160"/>
      <c r="GY538" s="160"/>
      <c r="GZ538" s="160"/>
      <c r="HA538" s="160"/>
      <c r="HB538" s="160"/>
      <c r="HC538" s="160"/>
      <c r="HD538" s="160"/>
      <c r="HE538" s="160"/>
      <c r="HF538" s="160"/>
      <c r="HG538" s="160"/>
      <c r="HH538" s="160"/>
      <c r="HI538" s="160"/>
      <c r="HJ538" s="160"/>
      <c r="HK538" s="160"/>
      <c r="HL538" s="160"/>
      <c r="HM538" s="160"/>
      <c r="HN538" s="160"/>
      <c r="HO538" s="160"/>
      <c r="HP538" s="160"/>
      <c r="HQ538" s="160"/>
      <c r="HR538" s="160"/>
      <c r="HS538" s="160"/>
      <c r="HT538" s="160"/>
      <c r="HU538" s="160"/>
      <c r="HV538" s="160"/>
      <c r="HW538" s="160"/>
      <c r="HX538" s="160"/>
      <c r="HY538" s="160"/>
      <c r="HZ538" s="160"/>
      <c r="IA538" s="160"/>
      <c r="IB538" s="160"/>
      <c r="IC538" s="160"/>
      <c r="ID538" s="160"/>
      <c r="IE538" s="160"/>
      <c r="IF538" s="160"/>
      <c r="IG538" s="160"/>
      <c r="IH538" s="160"/>
      <c r="II538" s="160"/>
      <c r="IJ538" s="160"/>
      <c r="IK538" s="160"/>
      <c r="IL538" s="160"/>
      <c r="IM538" s="160"/>
      <c r="IN538" s="160"/>
      <c r="IO538" s="160"/>
      <c r="IP538" s="160"/>
      <c r="IQ538" s="160"/>
      <c r="IR538" s="160"/>
      <c r="IS538" s="160"/>
      <c r="IT538" s="160"/>
      <c r="IU538" s="160"/>
      <c r="IV538" s="160"/>
      <c r="IW538" s="160"/>
      <c r="IX538" s="160"/>
      <c r="IY538" s="160"/>
      <c r="IZ538" s="160"/>
      <c r="JA538" s="160"/>
      <c r="JB538" s="160"/>
      <c r="JC538" s="160"/>
      <c r="JD538" s="160"/>
      <c r="JE538" s="160"/>
      <c r="JF538" s="160"/>
      <c r="JG538" s="160"/>
      <c r="JH538" s="160"/>
      <c r="JI538" s="160"/>
      <c r="JJ538" s="160"/>
      <c r="JK538" s="160"/>
      <c r="JL538" s="160"/>
      <c r="JM538" s="160"/>
      <c r="JN538" s="160"/>
      <c r="JO538" s="160"/>
      <c r="JP538" s="160"/>
      <c r="JQ538" s="160"/>
      <c r="JR538" s="160"/>
      <c r="JS538" s="160"/>
      <c r="JT538" s="160"/>
      <c r="JU538" s="160"/>
      <c r="JV538" s="160"/>
      <c r="JW538" s="160"/>
      <c r="JX538" s="160"/>
      <c r="JY538" s="160"/>
      <c r="JZ538" s="160"/>
      <c r="KA538" s="160"/>
      <c r="KB538" s="160"/>
      <c r="KC538" s="160"/>
      <c r="KD538" s="160"/>
      <c r="KE538" s="160"/>
      <c r="KF538" s="160"/>
      <c r="KG538" s="160"/>
      <c r="KH538" s="160"/>
      <c r="KI538" s="160"/>
      <c r="KJ538" s="160"/>
      <c r="KK538" s="160"/>
      <c r="KL538" s="160"/>
      <c r="KM538" s="160"/>
      <c r="KN538" s="160"/>
      <c r="KO538" s="160"/>
      <c r="KP538" s="160"/>
      <c r="KQ538" s="160"/>
      <c r="KR538" s="160"/>
      <c r="KS538" s="160"/>
      <c r="KT538" s="160"/>
      <c r="KU538" s="160"/>
      <c r="KV538" s="160"/>
      <c r="KW538" s="160"/>
      <c r="KX538" s="160"/>
      <c r="KY538" s="160"/>
      <c r="KZ538" s="160"/>
      <c r="LA538" s="160"/>
      <c r="LB538" s="160"/>
      <c r="LC538" s="160"/>
      <c r="LD538" s="160"/>
      <c r="LE538" s="160"/>
      <c r="LF538" s="160"/>
      <c r="LG538" s="160"/>
      <c r="LH538" s="160"/>
      <c r="LI538" s="160"/>
      <c r="LJ538" s="160"/>
      <c r="LK538" s="160"/>
      <c r="LL538" s="160"/>
      <c r="LM538" s="160"/>
      <c r="LN538" s="160"/>
      <c r="LO538" s="160"/>
      <c r="LP538" s="160"/>
      <c r="LQ538" s="160"/>
      <c r="LR538" s="160"/>
      <c r="LS538" s="160"/>
      <c r="LT538" s="160"/>
      <c r="LU538" s="160"/>
      <c r="LV538" s="160"/>
      <c r="LW538" s="160"/>
      <c r="LX538" s="160"/>
      <c r="LY538" s="160"/>
      <c r="LZ538" s="160"/>
      <c r="MA538" s="160"/>
      <c r="MB538" s="160"/>
      <c r="MC538" s="160"/>
      <c r="MD538" s="160"/>
      <c r="ME538" s="160"/>
      <c r="MF538" s="160"/>
      <c r="MG538" s="160"/>
      <c r="MH538" s="160"/>
      <c r="MI538" s="160"/>
      <c r="MJ538" s="160"/>
      <c r="MK538" s="160"/>
      <c r="ML538" s="160"/>
      <c r="MM538" s="160"/>
      <c r="MN538" s="160"/>
      <c r="MO538" s="160"/>
      <c r="MP538" s="160"/>
      <c r="MQ538" s="160"/>
      <c r="MR538" s="160"/>
      <c r="MS538" s="160"/>
      <c r="MT538" s="160"/>
      <c r="MU538" s="160"/>
      <c r="MV538" s="160"/>
      <c r="MW538" s="160"/>
      <c r="MX538" s="160"/>
      <c r="MY538" s="160"/>
      <c r="MZ538" s="160"/>
      <c r="NA538" s="160"/>
      <c r="NB538" s="160"/>
      <c r="NC538" s="160"/>
      <c r="ND538" s="160"/>
      <c r="NE538" s="160"/>
      <c r="NF538" s="160"/>
      <c r="NG538" s="160"/>
      <c r="NH538" s="160"/>
      <c r="NI538" s="160"/>
      <c r="NJ538" s="160"/>
      <c r="NK538" s="160"/>
      <c r="NL538" s="160"/>
      <c r="NM538" s="160"/>
      <c r="NN538" s="160"/>
      <c r="NO538" s="160"/>
      <c r="NP538" s="160"/>
      <c r="NQ538" s="160"/>
      <c r="NR538" s="160"/>
      <c r="NS538" s="160"/>
      <c r="NT538" s="160"/>
      <c r="NU538" s="160"/>
      <c r="NV538" s="160"/>
      <c r="NW538" s="160"/>
      <c r="NX538" s="160"/>
      <c r="NY538" s="160"/>
      <c r="NZ538" s="160"/>
      <c r="OA538" s="160"/>
      <c r="OB538" s="160"/>
      <c r="OC538" s="160"/>
      <c r="OD538" s="160"/>
      <c r="OE538" s="160"/>
      <c r="OF538" s="160"/>
      <c r="OG538" s="160"/>
      <c r="OH538" s="160"/>
      <c r="OI538" s="160"/>
      <c r="OJ538" s="160"/>
      <c r="OK538" s="160"/>
      <c r="OL538" s="160"/>
      <c r="OM538" s="160"/>
      <c r="ON538" s="160"/>
      <c r="OO538" s="160"/>
      <c r="OP538" s="160"/>
      <c r="OQ538" s="160"/>
      <c r="OR538" s="160"/>
      <c r="OS538" s="160"/>
      <c r="OT538" s="160"/>
      <c r="OU538" s="160"/>
      <c r="OV538" s="160"/>
      <c r="OW538" s="160"/>
      <c r="OX538" s="160"/>
      <c r="OY538" s="160"/>
      <c r="OZ538" s="160"/>
      <c r="PA538" s="160"/>
      <c r="PB538" s="160"/>
      <c r="PC538" s="160"/>
      <c r="PD538" s="160"/>
      <c r="PE538" s="160"/>
      <c r="PF538" s="160"/>
      <c r="PG538" s="160"/>
      <c r="PH538" s="160"/>
      <c r="PI538" s="160"/>
      <c r="PJ538" s="160"/>
      <c r="PK538" s="160"/>
      <c r="PL538" s="160"/>
      <c r="PM538" s="160"/>
      <c r="PN538" s="160"/>
      <c r="PO538" s="160"/>
      <c r="PP538" s="160"/>
      <c r="PQ538" s="160"/>
      <c r="PR538" s="160"/>
      <c r="PS538" s="160"/>
      <c r="PT538" s="160"/>
      <c r="PU538" s="160"/>
      <c r="PV538" s="160"/>
      <c r="PW538" s="160"/>
      <c r="PX538" s="160"/>
      <c r="PY538" s="160"/>
      <c r="PZ538" s="160"/>
      <c r="QA538" s="160"/>
      <c r="QB538" s="160"/>
      <c r="QC538" s="160"/>
      <c r="QD538" s="160"/>
      <c r="QE538" s="160"/>
      <c r="QF538" s="160"/>
      <c r="QG538" s="160"/>
      <c r="QH538" s="160"/>
      <c r="QI538" s="160"/>
      <c r="QJ538" s="160"/>
      <c r="QK538" s="160"/>
      <c r="QL538" s="160"/>
      <c r="QM538" s="160"/>
      <c r="QN538" s="160"/>
      <c r="QO538" s="160"/>
      <c r="QP538" s="160"/>
      <c r="QQ538" s="160"/>
      <c r="QR538" s="160"/>
      <c r="QS538" s="160"/>
      <c r="QT538" s="160"/>
      <c r="QU538" s="160"/>
      <c r="QV538" s="160"/>
      <c r="QW538" s="160"/>
      <c r="QX538" s="160"/>
      <c r="QY538" s="160"/>
      <c r="QZ538" s="160"/>
      <c r="RA538" s="160"/>
      <c r="RB538" s="160"/>
      <c r="RC538" s="160"/>
      <c r="RD538" s="160"/>
      <c r="RE538" s="160"/>
      <c r="RF538" s="160"/>
      <c r="RG538" s="160"/>
      <c r="RH538" s="160"/>
      <c r="RI538" s="160"/>
      <c r="RJ538" s="160"/>
      <c r="RK538" s="160"/>
      <c r="RL538" s="160"/>
      <c r="RM538" s="160"/>
      <c r="RN538" s="160"/>
      <c r="RO538" s="160"/>
      <c r="RP538" s="160"/>
      <c r="RQ538" s="160"/>
      <c r="RR538" s="160"/>
      <c r="RS538" s="160"/>
      <c r="RT538" s="160"/>
      <c r="RU538" s="160"/>
      <c r="RV538" s="160"/>
      <c r="RW538" s="160"/>
      <c r="RX538" s="160"/>
      <c r="RY538" s="160"/>
      <c r="RZ538" s="160"/>
      <c r="SA538" s="160"/>
      <c r="SB538" s="160"/>
      <c r="SC538" s="160"/>
      <c r="SD538" s="160"/>
      <c r="SE538" s="160"/>
      <c r="SF538" s="160"/>
      <c r="SG538" s="160"/>
      <c r="SH538" s="160"/>
      <c r="SI538" s="160"/>
      <c r="SJ538" s="160"/>
      <c r="SK538" s="160"/>
      <c r="SL538" s="160"/>
      <c r="SM538" s="160"/>
      <c r="SN538" s="160"/>
      <c r="SO538" s="160"/>
      <c r="SP538" s="160"/>
      <c r="SQ538" s="160"/>
      <c r="SR538" s="160"/>
      <c r="SS538" s="160"/>
      <c r="ST538" s="160"/>
      <c r="SU538" s="160"/>
      <c r="SV538" s="160"/>
      <c r="SW538" s="160"/>
      <c r="SX538" s="160"/>
      <c r="SY538" s="160"/>
      <c r="SZ538" s="160"/>
      <c r="TA538" s="160"/>
      <c r="TB538" s="160"/>
      <c r="TC538" s="160"/>
      <c r="TD538" s="160"/>
      <c r="TE538" s="160"/>
      <c r="TF538" s="160"/>
    </row>
    <row r="539" spans="1:526">
      <c r="A539" s="160"/>
      <c r="B539" s="160"/>
      <c r="C539" s="160"/>
      <c r="D539" s="160"/>
      <c r="E539" s="160"/>
      <c r="F539" s="160"/>
      <c r="G539" s="160"/>
      <c r="H539" s="160"/>
      <c r="I539" s="160"/>
      <c r="J539" s="160"/>
      <c r="K539" s="160"/>
      <c r="L539" s="160"/>
      <c r="M539" s="160"/>
      <c r="N539" s="160"/>
      <c r="O539" s="160"/>
      <c r="P539" s="160"/>
      <c r="Q539" s="160"/>
      <c r="R539" s="160"/>
      <c r="S539" s="160"/>
      <c r="T539" s="160"/>
      <c r="U539" s="160"/>
      <c r="V539" s="160"/>
      <c r="W539" s="160"/>
      <c r="X539" s="160"/>
      <c r="Y539" s="160"/>
      <c r="Z539" s="160"/>
      <c r="AA539" s="160"/>
      <c r="AB539" s="160"/>
      <c r="AC539" s="160"/>
      <c r="AD539" s="160"/>
      <c r="AE539" s="160"/>
      <c r="AF539" s="160"/>
      <c r="AG539" s="160"/>
      <c r="AH539" s="160"/>
      <c r="AI539" s="160"/>
      <c r="AJ539" s="160"/>
      <c r="AK539" s="160"/>
      <c r="AL539" s="160"/>
      <c r="AM539" s="160"/>
      <c r="AN539" s="160"/>
      <c r="AO539" s="160"/>
      <c r="AP539" s="160"/>
      <c r="AQ539" s="160"/>
      <c r="AR539" s="160"/>
      <c r="AS539" s="160"/>
      <c r="AT539" s="160"/>
      <c r="AU539" s="160"/>
      <c r="AV539" s="160"/>
      <c r="AW539" s="160"/>
      <c r="AX539" s="160"/>
      <c r="AY539" s="160"/>
      <c r="AZ539" s="160"/>
      <c r="BA539" s="160"/>
      <c r="BB539" s="160"/>
      <c r="BC539" s="160"/>
      <c r="BD539" s="160"/>
      <c r="BE539" s="160"/>
      <c r="BF539" s="160"/>
      <c r="BG539" s="160"/>
      <c r="BH539" s="160"/>
      <c r="BI539" s="160"/>
      <c r="BJ539" s="160"/>
      <c r="BK539" s="160"/>
      <c r="BL539" s="160"/>
      <c r="BM539" s="160"/>
      <c r="BN539" s="160"/>
      <c r="BO539" s="160"/>
      <c r="BP539" s="160"/>
      <c r="BQ539" s="160"/>
      <c r="BR539" s="160"/>
      <c r="BS539" s="160"/>
      <c r="BT539" s="160"/>
      <c r="BU539" s="160"/>
      <c r="BV539" s="160"/>
      <c r="BW539" s="160"/>
      <c r="BX539" s="160"/>
      <c r="BY539" s="160"/>
      <c r="BZ539" s="160"/>
      <c r="CA539" s="160"/>
      <c r="CB539" s="160"/>
      <c r="CC539" s="160"/>
      <c r="CD539" s="160"/>
      <c r="CE539" s="160"/>
      <c r="CF539" s="160"/>
      <c r="CG539" s="160"/>
      <c r="CH539" s="160"/>
      <c r="CI539" s="160"/>
      <c r="CJ539" s="160"/>
      <c r="CK539" s="160"/>
      <c r="CL539" s="160"/>
      <c r="CM539" s="160"/>
      <c r="CN539" s="160"/>
      <c r="CO539" s="160"/>
      <c r="CP539" s="160"/>
      <c r="CQ539" s="160"/>
      <c r="CR539" s="160"/>
      <c r="CS539" s="160"/>
      <c r="CT539" s="160"/>
      <c r="CU539" s="160"/>
      <c r="CV539" s="160"/>
      <c r="CW539" s="160"/>
      <c r="CX539" s="160"/>
      <c r="CY539" s="160"/>
      <c r="CZ539" s="160"/>
      <c r="DA539" s="160"/>
      <c r="DB539" s="160"/>
      <c r="DC539" s="160"/>
      <c r="DD539" s="160"/>
      <c r="DE539" s="160"/>
      <c r="DF539" s="160"/>
      <c r="DG539" s="160"/>
      <c r="DH539" s="160"/>
      <c r="DI539" s="160"/>
      <c r="DJ539" s="160"/>
      <c r="DK539" s="160"/>
      <c r="DL539" s="160"/>
      <c r="DM539" s="160"/>
      <c r="DN539" s="160"/>
      <c r="DO539" s="160"/>
      <c r="DP539" s="160"/>
      <c r="DQ539" s="160"/>
      <c r="DR539" s="160"/>
      <c r="DS539" s="160"/>
      <c r="DT539" s="160"/>
      <c r="DU539" s="160"/>
      <c r="DV539" s="160"/>
      <c r="DW539" s="160"/>
      <c r="DX539" s="160"/>
      <c r="DY539" s="160"/>
      <c r="DZ539" s="160"/>
      <c r="EA539" s="160"/>
      <c r="EB539" s="160"/>
      <c r="EC539" s="160"/>
      <c r="ED539" s="160"/>
      <c r="EE539" s="160"/>
      <c r="EF539" s="160"/>
      <c r="EG539" s="160"/>
      <c r="EH539" s="160"/>
      <c r="EI539" s="160"/>
      <c r="EJ539" s="160"/>
      <c r="EK539" s="160"/>
      <c r="EL539" s="160"/>
      <c r="EM539" s="160"/>
      <c r="EN539" s="160"/>
      <c r="EO539" s="160"/>
      <c r="EP539" s="160"/>
      <c r="EQ539" s="160"/>
      <c r="ER539" s="160"/>
      <c r="ES539" s="160"/>
      <c r="ET539" s="160"/>
      <c r="EU539" s="160"/>
      <c r="EV539" s="160"/>
      <c r="EW539" s="160"/>
      <c r="EX539" s="160"/>
      <c r="EY539" s="160"/>
      <c r="EZ539" s="160"/>
      <c r="FA539" s="160"/>
      <c r="FB539" s="160"/>
      <c r="FC539" s="160"/>
      <c r="FD539" s="160"/>
      <c r="FE539" s="160"/>
      <c r="FF539" s="160"/>
      <c r="FG539" s="160"/>
      <c r="FH539" s="160"/>
      <c r="FI539" s="160"/>
      <c r="FJ539" s="160"/>
      <c r="FK539" s="160"/>
      <c r="FL539" s="160"/>
      <c r="FM539" s="160"/>
      <c r="FN539" s="160"/>
      <c r="FO539" s="160"/>
      <c r="FP539" s="160"/>
      <c r="FQ539" s="160"/>
      <c r="FR539" s="160"/>
      <c r="FS539" s="160"/>
      <c r="FT539" s="160"/>
      <c r="FU539" s="160"/>
      <c r="FV539" s="160"/>
      <c r="FW539" s="160"/>
      <c r="FX539" s="160"/>
      <c r="FY539" s="160"/>
      <c r="FZ539" s="160"/>
      <c r="GA539" s="160"/>
      <c r="GB539" s="160"/>
      <c r="GC539" s="160"/>
      <c r="GD539" s="160"/>
      <c r="GE539" s="160"/>
      <c r="GF539" s="160"/>
      <c r="GG539" s="160"/>
      <c r="GH539" s="160"/>
      <c r="GI539" s="160"/>
      <c r="GJ539" s="160"/>
      <c r="GK539" s="160"/>
      <c r="GL539" s="160"/>
      <c r="GM539" s="160"/>
      <c r="GN539" s="160"/>
      <c r="GO539" s="160"/>
      <c r="GP539" s="160"/>
      <c r="GQ539" s="160"/>
      <c r="GR539" s="160"/>
      <c r="GS539" s="160"/>
      <c r="GT539" s="160"/>
      <c r="GU539" s="160"/>
      <c r="GV539" s="160"/>
      <c r="GW539" s="160"/>
      <c r="GX539" s="160"/>
      <c r="GY539" s="160"/>
      <c r="GZ539" s="160"/>
      <c r="HA539" s="160"/>
      <c r="HB539" s="160"/>
      <c r="HC539" s="160"/>
      <c r="HD539" s="160"/>
      <c r="HE539" s="160"/>
      <c r="HF539" s="160"/>
      <c r="HG539" s="160"/>
      <c r="HH539" s="160"/>
      <c r="HI539" s="160"/>
      <c r="HJ539" s="160"/>
      <c r="HK539" s="160"/>
      <c r="HL539" s="160"/>
      <c r="HM539" s="160"/>
      <c r="HN539" s="160"/>
      <c r="HO539" s="160"/>
      <c r="HP539" s="160"/>
      <c r="HQ539" s="160"/>
      <c r="HR539" s="160"/>
      <c r="HS539" s="160"/>
      <c r="HT539" s="160"/>
      <c r="HU539" s="160"/>
      <c r="HV539" s="160"/>
      <c r="HW539" s="160"/>
      <c r="HX539" s="160"/>
      <c r="HY539" s="160"/>
      <c r="HZ539" s="160"/>
      <c r="IA539" s="160"/>
      <c r="IB539" s="160"/>
      <c r="IC539" s="160"/>
      <c r="ID539" s="160"/>
      <c r="IE539" s="160"/>
      <c r="IF539" s="160"/>
      <c r="IG539" s="160"/>
      <c r="IH539" s="160"/>
      <c r="II539" s="160"/>
      <c r="IJ539" s="160"/>
      <c r="IK539" s="160"/>
      <c r="IL539" s="160"/>
      <c r="IM539" s="160"/>
      <c r="IN539" s="160"/>
      <c r="IO539" s="160"/>
      <c r="IP539" s="160"/>
      <c r="IQ539" s="160"/>
      <c r="IR539" s="160"/>
      <c r="IS539" s="160"/>
      <c r="IT539" s="160"/>
      <c r="IU539" s="160"/>
      <c r="IV539" s="160"/>
      <c r="IW539" s="160"/>
      <c r="IX539" s="160"/>
      <c r="IY539" s="160"/>
      <c r="IZ539" s="160"/>
      <c r="JA539" s="160"/>
      <c r="JB539" s="160"/>
      <c r="JC539" s="160"/>
      <c r="JD539" s="160"/>
      <c r="JE539" s="160"/>
      <c r="JF539" s="160"/>
      <c r="JG539" s="160"/>
      <c r="JH539" s="160"/>
      <c r="JI539" s="160"/>
      <c r="JJ539" s="160"/>
      <c r="JK539" s="160"/>
      <c r="JL539" s="160"/>
      <c r="JM539" s="160"/>
      <c r="JN539" s="160"/>
      <c r="JO539" s="160"/>
      <c r="JP539" s="160"/>
      <c r="JQ539" s="160"/>
      <c r="JR539" s="160"/>
      <c r="JS539" s="160"/>
      <c r="JT539" s="160"/>
      <c r="JU539" s="160"/>
      <c r="JV539" s="160"/>
      <c r="JW539" s="160"/>
      <c r="JX539" s="160"/>
      <c r="JY539" s="160"/>
      <c r="JZ539" s="160"/>
      <c r="KA539" s="160"/>
      <c r="KB539" s="160"/>
      <c r="KC539" s="160"/>
      <c r="KD539" s="160"/>
      <c r="KE539" s="160"/>
      <c r="KF539" s="160"/>
      <c r="KG539" s="160"/>
      <c r="KH539" s="160"/>
      <c r="KI539" s="160"/>
      <c r="KJ539" s="160"/>
      <c r="KK539" s="160"/>
      <c r="KL539" s="160"/>
      <c r="KM539" s="160"/>
      <c r="KN539" s="160"/>
      <c r="KO539" s="160"/>
      <c r="KP539" s="160"/>
      <c r="KQ539" s="160"/>
      <c r="KR539" s="160"/>
      <c r="KS539" s="160"/>
      <c r="KT539" s="160"/>
      <c r="KU539" s="160"/>
      <c r="KV539" s="160"/>
      <c r="KW539" s="160"/>
      <c r="KX539" s="160"/>
      <c r="KY539" s="160"/>
      <c r="KZ539" s="160"/>
      <c r="LA539" s="160"/>
      <c r="LB539" s="160"/>
      <c r="LC539" s="160"/>
      <c r="LD539" s="160"/>
      <c r="LE539" s="160"/>
      <c r="LF539" s="160"/>
      <c r="LG539" s="160"/>
      <c r="LH539" s="160"/>
      <c r="LI539" s="160"/>
      <c r="LJ539" s="160"/>
      <c r="LK539" s="160"/>
      <c r="LL539" s="160"/>
      <c r="LM539" s="160"/>
      <c r="LN539" s="160"/>
      <c r="LO539" s="160"/>
      <c r="LP539" s="160"/>
      <c r="LQ539" s="160"/>
      <c r="LR539" s="160"/>
      <c r="LS539" s="160"/>
      <c r="LT539" s="160"/>
      <c r="LU539" s="160"/>
      <c r="LV539" s="160"/>
      <c r="LW539" s="160"/>
      <c r="LX539" s="160"/>
      <c r="LY539" s="160"/>
      <c r="LZ539" s="160"/>
      <c r="MA539" s="160"/>
      <c r="MB539" s="160"/>
      <c r="MC539" s="160"/>
      <c r="MD539" s="160"/>
      <c r="ME539" s="160"/>
      <c r="MF539" s="160"/>
      <c r="MG539" s="160"/>
      <c r="MH539" s="160"/>
      <c r="MI539" s="160"/>
      <c r="MJ539" s="160"/>
      <c r="MK539" s="160"/>
      <c r="ML539" s="160"/>
      <c r="MM539" s="160"/>
      <c r="MN539" s="160"/>
      <c r="MO539" s="160"/>
      <c r="MP539" s="160"/>
      <c r="MQ539" s="160"/>
      <c r="MR539" s="160"/>
      <c r="MS539" s="160"/>
      <c r="MT539" s="160"/>
      <c r="MU539" s="160"/>
      <c r="MV539" s="160"/>
      <c r="MW539" s="160"/>
      <c r="MX539" s="160"/>
      <c r="MY539" s="160"/>
      <c r="MZ539" s="160"/>
      <c r="NA539" s="160"/>
      <c r="NB539" s="160"/>
      <c r="NC539" s="160"/>
      <c r="ND539" s="160"/>
      <c r="NE539" s="160"/>
      <c r="NF539" s="160"/>
      <c r="NG539" s="160"/>
      <c r="NH539" s="160"/>
      <c r="NI539" s="160"/>
      <c r="NJ539" s="160"/>
      <c r="NK539" s="160"/>
      <c r="NL539" s="160"/>
      <c r="NM539" s="160"/>
      <c r="NN539" s="160"/>
      <c r="NO539" s="160"/>
      <c r="NP539" s="160"/>
      <c r="NQ539" s="160"/>
      <c r="NR539" s="160"/>
      <c r="NS539" s="160"/>
      <c r="NT539" s="160"/>
      <c r="NU539" s="160"/>
      <c r="NV539" s="160"/>
      <c r="NW539" s="160"/>
      <c r="NX539" s="160"/>
      <c r="NY539" s="160"/>
      <c r="NZ539" s="160"/>
      <c r="OA539" s="160"/>
      <c r="OB539" s="160"/>
      <c r="OC539" s="160"/>
      <c r="OD539" s="160"/>
      <c r="OE539" s="160"/>
      <c r="OF539" s="160"/>
      <c r="OG539" s="160"/>
      <c r="OH539" s="160"/>
      <c r="OI539" s="160"/>
      <c r="OJ539" s="160"/>
      <c r="OK539" s="160"/>
      <c r="OL539" s="160"/>
      <c r="OM539" s="160"/>
      <c r="ON539" s="160"/>
      <c r="OO539" s="160"/>
      <c r="OP539" s="160"/>
      <c r="OQ539" s="160"/>
      <c r="OR539" s="160"/>
      <c r="OS539" s="160"/>
      <c r="OT539" s="160"/>
      <c r="OU539" s="160"/>
      <c r="OV539" s="160"/>
      <c r="OW539" s="160"/>
      <c r="OX539" s="160"/>
      <c r="OY539" s="160"/>
      <c r="OZ539" s="160"/>
      <c r="PA539" s="160"/>
      <c r="PB539" s="160"/>
      <c r="PC539" s="160"/>
      <c r="PD539" s="160"/>
      <c r="PE539" s="160"/>
      <c r="PF539" s="160"/>
      <c r="PG539" s="160"/>
      <c r="PH539" s="160"/>
      <c r="PI539" s="160"/>
      <c r="PJ539" s="160"/>
      <c r="PK539" s="160"/>
      <c r="PL539" s="160"/>
      <c r="PM539" s="160"/>
      <c r="PN539" s="160"/>
      <c r="PO539" s="160"/>
      <c r="PP539" s="160"/>
      <c r="PQ539" s="160"/>
      <c r="PR539" s="160"/>
      <c r="PS539" s="160"/>
      <c r="PT539" s="160"/>
      <c r="PU539" s="160"/>
      <c r="PV539" s="160"/>
      <c r="PW539" s="160"/>
      <c r="PX539" s="160"/>
      <c r="PY539" s="160"/>
      <c r="PZ539" s="160"/>
      <c r="QA539" s="160"/>
      <c r="QB539" s="160"/>
      <c r="QC539" s="160"/>
      <c r="QD539" s="160"/>
      <c r="QE539" s="160"/>
      <c r="QF539" s="160"/>
      <c r="QG539" s="160"/>
      <c r="QH539" s="160"/>
      <c r="QI539" s="160"/>
      <c r="QJ539" s="160"/>
      <c r="QK539" s="160"/>
      <c r="QL539" s="160"/>
      <c r="QM539" s="160"/>
      <c r="QN539" s="160"/>
      <c r="QO539" s="160"/>
      <c r="QP539" s="160"/>
      <c r="QQ539" s="160"/>
      <c r="QR539" s="160"/>
      <c r="QS539" s="160"/>
      <c r="QT539" s="160"/>
      <c r="QU539" s="160"/>
      <c r="QV539" s="160"/>
      <c r="QW539" s="160"/>
      <c r="QX539" s="160"/>
      <c r="QY539" s="160"/>
      <c r="QZ539" s="160"/>
      <c r="RA539" s="160"/>
      <c r="RB539" s="160"/>
      <c r="RC539" s="160"/>
      <c r="RD539" s="160"/>
      <c r="RE539" s="160"/>
      <c r="RF539" s="160"/>
      <c r="RG539" s="160"/>
      <c r="RH539" s="160"/>
      <c r="RI539" s="160"/>
      <c r="RJ539" s="160"/>
      <c r="RK539" s="160"/>
      <c r="RL539" s="160"/>
      <c r="RM539" s="160"/>
      <c r="RN539" s="160"/>
      <c r="RO539" s="160"/>
      <c r="RP539" s="160"/>
      <c r="RQ539" s="160"/>
      <c r="RR539" s="160"/>
      <c r="RS539" s="160"/>
      <c r="RT539" s="160"/>
      <c r="RU539" s="160"/>
      <c r="RV539" s="160"/>
      <c r="RW539" s="160"/>
      <c r="RX539" s="160"/>
      <c r="RY539" s="160"/>
      <c r="RZ539" s="160"/>
      <c r="SA539" s="160"/>
      <c r="SB539" s="160"/>
      <c r="SC539" s="160"/>
      <c r="SD539" s="160"/>
      <c r="SE539" s="160"/>
      <c r="SF539" s="160"/>
      <c r="SG539" s="160"/>
      <c r="SH539" s="160"/>
      <c r="SI539" s="160"/>
      <c r="SJ539" s="160"/>
      <c r="SK539" s="160"/>
      <c r="SL539" s="160"/>
      <c r="SM539" s="160"/>
      <c r="SN539" s="160"/>
      <c r="SO539" s="160"/>
      <c r="SP539" s="160"/>
      <c r="SQ539" s="160"/>
      <c r="SR539" s="160"/>
      <c r="SS539" s="160"/>
      <c r="ST539" s="160"/>
      <c r="SU539" s="160"/>
      <c r="SV539" s="160"/>
      <c r="SW539" s="160"/>
      <c r="SX539" s="160"/>
      <c r="SY539" s="160"/>
      <c r="SZ539" s="160"/>
      <c r="TA539" s="160"/>
      <c r="TB539" s="160"/>
      <c r="TC539" s="160"/>
      <c r="TD539" s="160"/>
      <c r="TE539" s="160"/>
      <c r="TF539" s="160"/>
    </row>
    <row r="540" spans="1:526">
      <c r="A540" s="160"/>
      <c r="B540" s="160"/>
      <c r="C540" s="160"/>
      <c r="D540" s="160"/>
      <c r="E540" s="160"/>
      <c r="F540" s="160"/>
      <c r="G540" s="160"/>
      <c r="H540" s="160"/>
      <c r="I540" s="160"/>
      <c r="J540" s="160"/>
      <c r="K540" s="160"/>
      <c r="L540" s="160"/>
      <c r="M540" s="160"/>
      <c r="N540" s="160"/>
      <c r="O540" s="160"/>
      <c r="P540" s="160"/>
      <c r="Q540" s="160"/>
      <c r="R540" s="160"/>
      <c r="S540" s="160"/>
      <c r="T540" s="160"/>
      <c r="U540" s="160"/>
      <c r="V540" s="160"/>
      <c r="W540" s="160"/>
      <c r="X540" s="160"/>
      <c r="Y540" s="160"/>
      <c r="Z540" s="160"/>
      <c r="AA540" s="160"/>
      <c r="AB540" s="160"/>
      <c r="AC540" s="160"/>
      <c r="AD540" s="160"/>
      <c r="AE540" s="160"/>
      <c r="AF540" s="160"/>
      <c r="AG540" s="160"/>
      <c r="AH540" s="160"/>
      <c r="AI540" s="160"/>
      <c r="AJ540" s="160"/>
      <c r="AK540" s="160"/>
      <c r="AL540" s="160"/>
      <c r="AM540" s="160"/>
      <c r="AN540" s="160"/>
      <c r="AO540" s="160"/>
      <c r="AP540" s="160"/>
      <c r="AQ540" s="160"/>
      <c r="AR540" s="160"/>
      <c r="AS540" s="160"/>
      <c r="AT540" s="160"/>
      <c r="AU540" s="160"/>
      <c r="AV540" s="160"/>
      <c r="AW540" s="160"/>
      <c r="AX540" s="160"/>
      <c r="AY540" s="160"/>
      <c r="AZ540" s="160"/>
      <c r="BA540" s="160"/>
      <c r="BB540" s="160"/>
      <c r="BC540" s="160"/>
      <c r="BD540" s="160"/>
      <c r="BE540" s="160"/>
      <c r="BF540" s="160"/>
      <c r="BG540" s="160"/>
      <c r="BH540" s="160"/>
      <c r="BI540" s="160"/>
      <c r="BJ540" s="160"/>
      <c r="BK540" s="160"/>
      <c r="BL540" s="160"/>
      <c r="BM540" s="160"/>
      <c r="BN540" s="160"/>
      <c r="BO540" s="160"/>
      <c r="BP540" s="160"/>
      <c r="BQ540" s="160"/>
      <c r="BR540" s="160"/>
      <c r="BS540" s="160"/>
      <c r="BT540" s="160"/>
      <c r="BU540" s="160"/>
      <c r="BV540" s="160"/>
      <c r="BW540" s="160"/>
      <c r="BX540" s="160"/>
      <c r="BY540" s="160"/>
      <c r="BZ540" s="160"/>
      <c r="CA540" s="160"/>
      <c r="CB540" s="160"/>
      <c r="CC540" s="160"/>
      <c r="CD540" s="160"/>
      <c r="CE540" s="160"/>
      <c r="CF540" s="160"/>
      <c r="CG540" s="160"/>
      <c r="CH540" s="160"/>
      <c r="CI540" s="160"/>
      <c r="CJ540" s="160"/>
      <c r="CK540" s="160"/>
      <c r="CL540" s="160"/>
      <c r="CM540" s="160"/>
      <c r="CN540" s="160"/>
      <c r="CO540" s="160"/>
      <c r="CP540" s="160"/>
      <c r="CQ540" s="160"/>
      <c r="CR540" s="160"/>
      <c r="CS540" s="160"/>
      <c r="CT540" s="160"/>
      <c r="CU540" s="160"/>
      <c r="CV540" s="160"/>
      <c r="CW540" s="160"/>
      <c r="CX540" s="160"/>
      <c r="CY540" s="160"/>
      <c r="CZ540" s="160"/>
      <c r="DA540" s="160"/>
      <c r="DB540" s="160"/>
      <c r="DC540" s="160"/>
      <c r="DD540" s="160"/>
      <c r="DE540" s="160"/>
      <c r="DF540" s="160"/>
      <c r="DG540" s="160"/>
      <c r="DH540" s="160"/>
      <c r="DI540" s="160"/>
      <c r="DJ540" s="160"/>
      <c r="DK540" s="160"/>
      <c r="DL540" s="160"/>
      <c r="DM540" s="160"/>
      <c r="DN540" s="160"/>
      <c r="DO540" s="160"/>
      <c r="DP540" s="160"/>
      <c r="DQ540" s="160"/>
      <c r="DR540" s="160"/>
      <c r="DS540" s="160"/>
      <c r="DT540" s="160"/>
      <c r="DU540" s="160"/>
      <c r="DV540" s="160"/>
      <c r="DW540" s="160"/>
      <c r="DX540" s="160"/>
      <c r="DY540" s="160"/>
      <c r="DZ540" s="160"/>
      <c r="EA540" s="160"/>
      <c r="EB540" s="160"/>
      <c r="EC540" s="160"/>
      <c r="ED540" s="160"/>
      <c r="EE540" s="160"/>
      <c r="EF540" s="160"/>
      <c r="EG540" s="160"/>
      <c r="EH540" s="160"/>
      <c r="EI540" s="160"/>
      <c r="EJ540" s="160"/>
      <c r="EK540" s="160"/>
      <c r="EL540" s="160"/>
      <c r="EM540" s="160"/>
      <c r="EN540" s="160"/>
      <c r="EO540" s="160"/>
      <c r="EP540" s="160"/>
      <c r="EQ540" s="160"/>
      <c r="ER540" s="160"/>
      <c r="ES540" s="160"/>
      <c r="ET540" s="160"/>
      <c r="EU540" s="160"/>
      <c r="EV540" s="160"/>
      <c r="EW540" s="160"/>
      <c r="EX540" s="160"/>
      <c r="EY540" s="160"/>
      <c r="EZ540" s="160"/>
      <c r="FA540" s="160"/>
      <c r="FB540" s="160"/>
      <c r="FC540" s="160"/>
      <c r="FD540" s="160"/>
      <c r="FE540" s="160"/>
      <c r="FF540" s="160"/>
      <c r="FG540" s="160"/>
      <c r="FH540" s="160"/>
      <c r="FI540" s="160"/>
      <c r="FJ540" s="160"/>
      <c r="FK540" s="160"/>
      <c r="FL540" s="160"/>
      <c r="FM540" s="160"/>
      <c r="FN540" s="160"/>
      <c r="FO540" s="160"/>
      <c r="FP540" s="160"/>
      <c r="FQ540" s="160"/>
      <c r="FR540" s="160"/>
      <c r="FS540" s="160"/>
      <c r="FT540" s="160"/>
      <c r="FU540" s="160"/>
      <c r="FV540" s="160"/>
      <c r="FW540" s="160"/>
      <c r="FX540" s="160"/>
      <c r="FY540" s="160"/>
      <c r="FZ540" s="160"/>
      <c r="GA540" s="160"/>
      <c r="GB540" s="160"/>
      <c r="GC540" s="160"/>
      <c r="GD540" s="160"/>
      <c r="GE540" s="160"/>
      <c r="GF540" s="160"/>
      <c r="GG540" s="160"/>
      <c r="GH540" s="160"/>
      <c r="GI540" s="160"/>
      <c r="GJ540" s="160"/>
      <c r="GK540" s="160"/>
      <c r="GL540" s="160"/>
      <c r="GM540" s="160"/>
      <c r="GN540" s="160"/>
      <c r="GO540" s="160"/>
      <c r="GP540" s="160"/>
      <c r="GQ540" s="160"/>
      <c r="GR540" s="160"/>
      <c r="GS540" s="160"/>
      <c r="GT540" s="160"/>
      <c r="GU540" s="160"/>
      <c r="GV540" s="160"/>
      <c r="GW540" s="160"/>
      <c r="GX540" s="160"/>
      <c r="GY540" s="160"/>
      <c r="GZ540" s="160"/>
      <c r="HA540" s="160"/>
      <c r="HB540" s="160"/>
      <c r="HC540" s="160"/>
      <c r="HD540" s="160"/>
      <c r="HE540" s="160"/>
      <c r="HF540" s="160"/>
      <c r="HG540" s="160"/>
      <c r="HH540" s="160"/>
      <c r="HI540" s="160"/>
      <c r="HJ540" s="160"/>
      <c r="HK540" s="160"/>
      <c r="HL540" s="160"/>
      <c r="HM540" s="160"/>
      <c r="HN540" s="160"/>
      <c r="HO540" s="160"/>
      <c r="HP540" s="160"/>
      <c r="HQ540" s="160"/>
      <c r="HR540" s="160"/>
      <c r="HS540" s="160"/>
      <c r="HT540" s="160"/>
      <c r="HU540" s="160"/>
      <c r="HV540" s="160"/>
      <c r="HW540" s="160"/>
      <c r="HX540" s="160"/>
      <c r="HY540" s="160"/>
      <c r="HZ540" s="160"/>
      <c r="IA540" s="160"/>
      <c r="IB540" s="160"/>
      <c r="IC540" s="160"/>
      <c r="ID540" s="160"/>
      <c r="IE540" s="160"/>
      <c r="IF540" s="160"/>
      <c r="IG540" s="160"/>
      <c r="IH540" s="160"/>
      <c r="II540" s="160"/>
      <c r="IJ540" s="160"/>
      <c r="IK540" s="160"/>
      <c r="IL540" s="160"/>
      <c r="IM540" s="160"/>
      <c r="IN540" s="160"/>
      <c r="IO540" s="160"/>
      <c r="IP540" s="160"/>
      <c r="IQ540" s="160"/>
      <c r="IR540" s="160"/>
      <c r="IS540" s="160"/>
      <c r="IT540" s="160"/>
      <c r="IU540" s="160"/>
      <c r="IV540" s="160"/>
      <c r="IW540" s="160"/>
      <c r="IX540" s="160"/>
      <c r="IY540" s="160"/>
      <c r="IZ540" s="160"/>
      <c r="JA540" s="160"/>
      <c r="JB540" s="160"/>
      <c r="JC540" s="160"/>
      <c r="JD540" s="160"/>
      <c r="JE540" s="160"/>
      <c r="JF540" s="160"/>
      <c r="JG540" s="160"/>
      <c r="JH540" s="160"/>
      <c r="JI540" s="160"/>
      <c r="JJ540" s="160"/>
      <c r="JK540" s="160"/>
      <c r="JL540" s="160"/>
      <c r="JM540" s="160"/>
      <c r="JN540" s="160"/>
      <c r="JO540" s="160"/>
      <c r="JP540" s="160"/>
      <c r="JQ540" s="160"/>
      <c r="JR540" s="160"/>
      <c r="JS540" s="160"/>
      <c r="JT540" s="160"/>
      <c r="JU540" s="160"/>
      <c r="JV540" s="160"/>
      <c r="JW540" s="160"/>
      <c r="JX540" s="160"/>
      <c r="JY540" s="160"/>
      <c r="JZ540" s="160"/>
      <c r="KA540" s="160"/>
      <c r="KB540" s="160"/>
      <c r="KC540" s="160"/>
      <c r="KD540" s="160"/>
      <c r="KE540" s="160"/>
      <c r="KF540" s="160"/>
      <c r="KG540" s="160"/>
      <c r="KH540" s="160"/>
      <c r="KI540" s="160"/>
      <c r="KJ540" s="160"/>
      <c r="KK540" s="160"/>
      <c r="KL540" s="160"/>
      <c r="KM540" s="160"/>
      <c r="KN540" s="160"/>
      <c r="KO540" s="160"/>
      <c r="KP540" s="160"/>
      <c r="KQ540" s="160"/>
      <c r="KR540" s="160"/>
      <c r="KS540" s="160"/>
      <c r="KT540" s="160"/>
      <c r="KU540" s="160"/>
      <c r="KV540" s="160"/>
      <c r="KW540" s="160"/>
      <c r="KX540" s="160"/>
      <c r="KY540" s="160"/>
      <c r="KZ540" s="160"/>
      <c r="LA540" s="160"/>
      <c r="LB540" s="160"/>
      <c r="LC540" s="160"/>
      <c r="LD540" s="160"/>
      <c r="LE540" s="160"/>
      <c r="LF540" s="160"/>
      <c r="LG540" s="160"/>
      <c r="LH540" s="160"/>
      <c r="LI540" s="160"/>
      <c r="LJ540" s="160"/>
      <c r="LK540" s="160"/>
      <c r="LL540" s="160"/>
      <c r="LM540" s="160"/>
      <c r="LN540" s="160"/>
      <c r="LO540" s="160"/>
      <c r="LP540" s="160"/>
      <c r="LQ540" s="160"/>
      <c r="LR540" s="160"/>
      <c r="LS540" s="160"/>
      <c r="LT540" s="160"/>
      <c r="LU540" s="160"/>
      <c r="LV540" s="160"/>
      <c r="LW540" s="160"/>
      <c r="LX540" s="160"/>
      <c r="LY540" s="160"/>
      <c r="LZ540" s="160"/>
      <c r="MA540" s="160"/>
      <c r="MB540" s="160"/>
      <c r="MC540" s="160"/>
      <c r="MD540" s="160"/>
      <c r="ME540" s="160"/>
      <c r="MF540" s="160"/>
      <c r="MG540" s="160"/>
      <c r="MH540" s="160"/>
      <c r="MI540" s="160"/>
      <c r="MJ540" s="160"/>
      <c r="MK540" s="160"/>
      <c r="ML540" s="160"/>
      <c r="MM540" s="160"/>
      <c r="MN540" s="160"/>
      <c r="MO540" s="160"/>
      <c r="MP540" s="160"/>
      <c r="MQ540" s="160"/>
      <c r="MR540" s="160"/>
      <c r="MS540" s="160"/>
      <c r="MT540" s="160"/>
      <c r="MU540" s="160"/>
      <c r="MV540" s="160"/>
      <c r="MW540" s="160"/>
      <c r="MX540" s="160"/>
      <c r="MY540" s="160"/>
      <c r="MZ540" s="160"/>
      <c r="NA540" s="160"/>
      <c r="NB540" s="160"/>
      <c r="NC540" s="160"/>
      <c r="ND540" s="160"/>
      <c r="NE540" s="160"/>
      <c r="NF540" s="160"/>
      <c r="NG540" s="160"/>
      <c r="NH540" s="160"/>
      <c r="NI540" s="160"/>
      <c r="NJ540" s="160"/>
      <c r="NK540" s="160"/>
      <c r="NL540" s="160"/>
      <c r="NM540" s="160"/>
      <c r="NN540" s="160"/>
      <c r="NO540" s="160"/>
      <c r="NP540" s="160"/>
      <c r="NQ540" s="160"/>
      <c r="NR540" s="160"/>
      <c r="NS540" s="160"/>
      <c r="NT540" s="160"/>
      <c r="NU540" s="160"/>
      <c r="NV540" s="160"/>
      <c r="NW540" s="160"/>
      <c r="NX540" s="160"/>
      <c r="NY540" s="160"/>
      <c r="NZ540" s="160"/>
      <c r="OA540" s="160"/>
      <c r="OB540" s="160"/>
      <c r="OC540" s="160"/>
      <c r="OD540" s="160"/>
      <c r="OE540" s="160"/>
      <c r="OF540" s="160"/>
      <c r="OG540" s="160"/>
      <c r="OH540" s="160"/>
      <c r="OI540" s="160"/>
      <c r="OJ540" s="160"/>
      <c r="OK540" s="160"/>
      <c r="OL540" s="160"/>
      <c r="OM540" s="160"/>
      <c r="ON540" s="160"/>
      <c r="OO540" s="160"/>
      <c r="OP540" s="160"/>
      <c r="OQ540" s="160"/>
      <c r="OR540" s="160"/>
      <c r="OS540" s="160"/>
      <c r="OT540" s="160"/>
      <c r="OU540" s="160"/>
      <c r="OV540" s="160"/>
      <c r="OW540" s="160"/>
      <c r="OX540" s="160"/>
      <c r="OY540" s="160"/>
      <c r="OZ540" s="160"/>
      <c r="PA540" s="160"/>
      <c r="PB540" s="160"/>
      <c r="PC540" s="160"/>
      <c r="PD540" s="160"/>
      <c r="PE540" s="160"/>
      <c r="PF540" s="160"/>
      <c r="PG540" s="160"/>
      <c r="PH540" s="160"/>
      <c r="PI540" s="160"/>
      <c r="PJ540" s="160"/>
      <c r="PK540" s="160"/>
      <c r="PL540" s="160"/>
      <c r="PM540" s="160"/>
      <c r="PN540" s="160"/>
      <c r="PO540" s="160"/>
      <c r="PP540" s="160"/>
      <c r="PQ540" s="160"/>
      <c r="PR540" s="160"/>
      <c r="PS540" s="160"/>
      <c r="PT540" s="160"/>
      <c r="PU540" s="160"/>
      <c r="PV540" s="160"/>
      <c r="PW540" s="160"/>
      <c r="PX540" s="160"/>
      <c r="PY540" s="160"/>
      <c r="PZ540" s="160"/>
      <c r="QA540" s="160"/>
      <c r="QB540" s="160"/>
      <c r="QC540" s="160"/>
      <c r="QD540" s="160"/>
      <c r="QE540" s="160"/>
      <c r="QF540" s="160"/>
      <c r="QG540" s="160"/>
      <c r="QH540" s="160"/>
      <c r="QI540" s="160"/>
      <c r="QJ540" s="160"/>
      <c r="QK540" s="160"/>
      <c r="QL540" s="160"/>
      <c r="QM540" s="160"/>
      <c r="QN540" s="160"/>
      <c r="QO540" s="160"/>
      <c r="QP540" s="160"/>
      <c r="QQ540" s="160"/>
      <c r="QR540" s="160"/>
      <c r="QS540" s="160"/>
      <c r="QT540" s="160"/>
      <c r="QU540" s="160"/>
      <c r="QV540" s="160"/>
      <c r="QW540" s="160"/>
      <c r="QX540" s="160"/>
      <c r="QY540" s="160"/>
      <c r="QZ540" s="160"/>
      <c r="RA540" s="160"/>
      <c r="RB540" s="160"/>
      <c r="RC540" s="160"/>
      <c r="RD540" s="160"/>
      <c r="RE540" s="160"/>
      <c r="RF540" s="160"/>
      <c r="RG540" s="160"/>
      <c r="RH540" s="160"/>
      <c r="RI540" s="160"/>
      <c r="RJ540" s="160"/>
      <c r="RK540" s="160"/>
      <c r="RL540" s="160"/>
      <c r="RM540" s="160"/>
      <c r="RN540" s="160"/>
      <c r="RO540" s="160"/>
      <c r="RP540" s="160"/>
      <c r="RQ540" s="160"/>
      <c r="RR540" s="160"/>
      <c r="RS540" s="160"/>
      <c r="RT540" s="160"/>
      <c r="RU540" s="160"/>
      <c r="RV540" s="160"/>
      <c r="RW540" s="160"/>
      <c r="RX540" s="160"/>
      <c r="RY540" s="160"/>
      <c r="RZ540" s="160"/>
      <c r="SA540" s="160"/>
      <c r="SB540" s="160"/>
      <c r="SC540" s="160"/>
      <c r="SD540" s="160"/>
      <c r="SE540" s="160"/>
      <c r="SF540" s="160"/>
      <c r="SG540" s="160"/>
      <c r="SH540" s="160"/>
      <c r="SI540" s="160"/>
      <c r="SJ540" s="160"/>
      <c r="SK540" s="160"/>
      <c r="SL540" s="160"/>
      <c r="SM540" s="160"/>
      <c r="SN540" s="160"/>
      <c r="SO540" s="160"/>
      <c r="SP540" s="160"/>
      <c r="SQ540" s="160"/>
      <c r="SR540" s="160"/>
      <c r="SS540" s="160"/>
      <c r="ST540" s="160"/>
      <c r="SU540" s="160"/>
      <c r="SV540" s="160"/>
      <c r="SW540" s="160"/>
      <c r="SX540" s="160"/>
      <c r="SY540" s="160"/>
      <c r="SZ540" s="160"/>
      <c r="TA540" s="160"/>
      <c r="TB540" s="160"/>
      <c r="TC540" s="160"/>
      <c r="TD540" s="160"/>
      <c r="TE540" s="160"/>
      <c r="TF540" s="160"/>
    </row>
    <row r="541" spans="1:526">
      <c r="A541" s="160"/>
      <c r="B541" s="160"/>
      <c r="C541" s="160"/>
      <c r="D541" s="160"/>
      <c r="E541" s="160"/>
      <c r="F541" s="160"/>
      <c r="G541" s="160"/>
      <c r="H541" s="160"/>
      <c r="I541" s="160"/>
      <c r="J541" s="160"/>
      <c r="K541" s="160"/>
      <c r="L541" s="160"/>
      <c r="M541" s="160"/>
      <c r="N541" s="160"/>
      <c r="O541" s="160"/>
      <c r="P541" s="160"/>
      <c r="Q541" s="160"/>
      <c r="R541" s="160"/>
      <c r="S541" s="160"/>
      <c r="T541" s="160"/>
      <c r="U541" s="160"/>
      <c r="V541" s="160"/>
      <c r="W541" s="160"/>
      <c r="X541" s="160"/>
      <c r="Y541" s="160"/>
      <c r="Z541" s="160"/>
      <c r="AA541" s="160"/>
      <c r="AB541" s="160"/>
      <c r="AC541" s="160"/>
      <c r="AD541" s="160"/>
      <c r="AE541" s="160"/>
      <c r="AF541" s="160"/>
      <c r="AG541" s="160"/>
      <c r="AH541" s="160"/>
      <c r="AI541" s="160"/>
      <c r="AJ541" s="160"/>
      <c r="AK541" s="160"/>
      <c r="AL541" s="160"/>
      <c r="AM541" s="160"/>
      <c r="AN541" s="160"/>
      <c r="AO541" s="160"/>
      <c r="AP541" s="160"/>
      <c r="AQ541" s="160"/>
      <c r="AR541" s="160"/>
      <c r="AS541" s="160"/>
      <c r="AT541" s="160"/>
      <c r="AU541" s="160"/>
      <c r="AV541" s="160"/>
      <c r="AW541" s="160"/>
      <c r="AX541" s="160"/>
      <c r="AY541" s="160"/>
      <c r="AZ541" s="160"/>
      <c r="BA541" s="160"/>
      <c r="BB541" s="160"/>
      <c r="BC541" s="160"/>
      <c r="BD541" s="160"/>
      <c r="BE541" s="160"/>
      <c r="BF541" s="160"/>
      <c r="BG541" s="160"/>
      <c r="BH541" s="160"/>
      <c r="BI541" s="160"/>
      <c r="BJ541" s="160"/>
      <c r="BK541" s="160"/>
      <c r="BL541" s="160"/>
      <c r="BM541" s="160"/>
      <c r="BN541" s="160"/>
      <c r="BO541" s="160"/>
      <c r="BP541" s="160"/>
      <c r="BQ541" s="160"/>
      <c r="BR541" s="160"/>
      <c r="BS541" s="160"/>
      <c r="BT541" s="160"/>
      <c r="BU541" s="160"/>
      <c r="BV541" s="160"/>
      <c r="BW541" s="160"/>
      <c r="BX541" s="160"/>
      <c r="BY541" s="160"/>
      <c r="BZ541" s="160"/>
      <c r="CA541" s="160"/>
      <c r="CB541" s="160"/>
      <c r="CC541" s="160"/>
      <c r="CD541" s="160"/>
      <c r="CE541" s="160"/>
      <c r="CF541" s="160"/>
      <c r="CG541" s="160"/>
      <c r="CH541" s="160"/>
      <c r="CI541" s="160"/>
      <c r="CJ541" s="160"/>
      <c r="CK541" s="160"/>
      <c r="CL541" s="160"/>
      <c r="CM541" s="160"/>
      <c r="CN541" s="160"/>
      <c r="CO541" s="160"/>
      <c r="CP541" s="160"/>
      <c r="CQ541" s="160"/>
      <c r="CR541" s="160"/>
      <c r="CS541" s="160"/>
      <c r="CT541" s="160"/>
      <c r="CU541" s="160"/>
      <c r="CV541" s="160"/>
      <c r="CW541" s="160"/>
      <c r="CX541" s="160"/>
      <c r="CY541" s="160"/>
      <c r="CZ541" s="160"/>
      <c r="DA541" s="160"/>
      <c r="DB541" s="160"/>
      <c r="DC541" s="160"/>
      <c r="DD541" s="160"/>
      <c r="DE541" s="160"/>
      <c r="DF541" s="160"/>
      <c r="DG541" s="160"/>
      <c r="DH541" s="160"/>
      <c r="DI541" s="160"/>
      <c r="DJ541" s="160"/>
      <c r="DK541" s="160"/>
      <c r="DL541" s="160"/>
      <c r="DM541" s="160"/>
      <c r="DN541" s="160"/>
      <c r="DO541" s="160"/>
      <c r="DP541" s="160"/>
      <c r="DQ541" s="160"/>
      <c r="DR541" s="160"/>
      <c r="DS541" s="160"/>
      <c r="DT541" s="160"/>
      <c r="DU541" s="160"/>
      <c r="DV541" s="160"/>
      <c r="DW541" s="160"/>
      <c r="DX541" s="160"/>
      <c r="DY541" s="160"/>
      <c r="DZ541" s="160"/>
      <c r="EA541" s="160"/>
      <c r="EB541" s="160"/>
      <c r="EC541" s="160"/>
      <c r="ED541" s="160"/>
      <c r="EE541" s="160"/>
      <c r="EF541" s="160"/>
      <c r="EG541" s="160"/>
      <c r="EH541" s="160"/>
      <c r="EI541" s="160"/>
      <c r="EJ541" s="160"/>
      <c r="EK541" s="160"/>
      <c r="EL541" s="160"/>
      <c r="EM541" s="160"/>
      <c r="EN541" s="160"/>
      <c r="EO541" s="160"/>
      <c r="EP541" s="160"/>
      <c r="EQ541" s="160"/>
      <c r="ER541" s="160"/>
      <c r="ES541" s="160"/>
      <c r="ET541" s="160"/>
      <c r="EU541" s="160"/>
      <c r="EV541" s="160"/>
      <c r="EW541" s="160"/>
      <c r="EX541" s="160"/>
      <c r="EY541" s="160"/>
      <c r="EZ541" s="160"/>
      <c r="FA541" s="160"/>
      <c r="FB541" s="160"/>
      <c r="FC541" s="160"/>
      <c r="FD541" s="160"/>
      <c r="FE541" s="160"/>
      <c r="FF541" s="160"/>
      <c r="FG541" s="160"/>
      <c r="FH541" s="160"/>
      <c r="FI541" s="160"/>
      <c r="FJ541" s="160"/>
      <c r="FK541" s="160"/>
      <c r="FL541" s="160"/>
      <c r="FM541" s="160"/>
      <c r="FN541" s="160"/>
      <c r="FO541" s="160"/>
      <c r="FP541" s="160"/>
      <c r="FQ541" s="160"/>
      <c r="FR541" s="160"/>
      <c r="FS541" s="160"/>
      <c r="FT541" s="160"/>
      <c r="FU541" s="160"/>
      <c r="FV541" s="160"/>
      <c r="FW541" s="160"/>
      <c r="FX541" s="160"/>
      <c r="FY541" s="160"/>
      <c r="FZ541" s="160"/>
      <c r="GA541" s="160"/>
      <c r="GB541" s="160"/>
      <c r="GC541" s="160"/>
      <c r="GD541" s="160"/>
      <c r="GE541" s="160"/>
      <c r="GF541" s="160"/>
      <c r="GG541" s="160"/>
      <c r="GH541" s="160"/>
      <c r="GI541" s="160"/>
      <c r="GJ541" s="160"/>
      <c r="GK541" s="160"/>
      <c r="GL541" s="160"/>
      <c r="GM541" s="160"/>
      <c r="GN541" s="160"/>
      <c r="GO541" s="160"/>
      <c r="GP541" s="160"/>
      <c r="GQ541" s="160"/>
      <c r="GR541" s="160"/>
      <c r="GS541" s="160"/>
      <c r="GT541" s="160"/>
      <c r="GU541" s="160"/>
      <c r="GV541" s="160"/>
      <c r="GW541" s="160"/>
      <c r="GX541" s="160"/>
      <c r="GY541" s="160"/>
      <c r="GZ541" s="160"/>
      <c r="HA541" s="160"/>
      <c r="HB541" s="160"/>
      <c r="HC541" s="160"/>
      <c r="HD541" s="160"/>
      <c r="HE541" s="160"/>
      <c r="HF541" s="160"/>
      <c r="HG541" s="160"/>
      <c r="HH541" s="160"/>
      <c r="HI541" s="160"/>
      <c r="HJ541" s="160"/>
      <c r="HK541" s="160"/>
      <c r="HL541" s="160"/>
      <c r="HM541" s="160"/>
      <c r="HN541" s="160"/>
      <c r="HO541" s="160"/>
      <c r="HP541" s="160"/>
      <c r="HQ541" s="160"/>
      <c r="HR541" s="160"/>
      <c r="HS541" s="160"/>
      <c r="HT541" s="160"/>
      <c r="HU541" s="160"/>
      <c r="HV541" s="160"/>
      <c r="HW541" s="160"/>
      <c r="HX541" s="160"/>
      <c r="HY541" s="160"/>
      <c r="HZ541" s="160"/>
      <c r="IA541" s="160"/>
      <c r="IB541" s="160"/>
      <c r="IC541" s="160"/>
      <c r="ID541" s="160"/>
      <c r="IE541" s="160"/>
      <c r="IF541" s="160"/>
      <c r="IG541" s="160"/>
      <c r="IH541" s="160"/>
      <c r="II541" s="160"/>
      <c r="IJ541" s="160"/>
      <c r="IK541" s="160"/>
      <c r="IL541" s="160"/>
      <c r="IM541" s="160"/>
      <c r="IN541" s="160"/>
      <c r="IO541" s="160"/>
      <c r="IP541" s="160"/>
      <c r="IQ541" s="160"/>
      <c r="IR541" s="160"/>
      <c r="IS541" s="160"/>
      <c r="IT541" s="160"/>
      <c r="IU541" s="160"/>
      <c r="IV541" s="160"/>
      <c r="IW541" s="160"/>
      <c r="IX541" s="160"/>
      <c r="IY541" s="160"/>
      <c r="IZ541" s="160"/>
      <c r="JA541" s="160"/>
      <c r="JB541" s="160"/>
      <c r="JC541" s="160"/>
      <c r="JD541" s="160"/>
      <c r="JE541" s="160"/>
      <c r="JF541" s="160"/>
      <c r="JG541" s="160"/>
      <c r="JH541" s="160"/>
      <c r="JI541" s="160"/>
      <c r="JJ541" s="160"/>
      <c r="JK541" s="160"/>
      <c r="JL541" s="160"/>
      <c r="JM541" s="160"/>
      <c r="JN541" s="160"/>
      <c r="JO541" s="160"/>
      <c r="JP541" s="160"/>
      <c r="JQ541" s="160"/>
      <c r="JR541" s="160"/>
      <c r="JS541" s="160"/>
      <c r="JT541" s="160"/>
      <c r="JU541" s="160"/>
      <c r="JV541" s="160"/>
      <c r="JW541" s="160"/>
      <c r="JX541" s="160"/>
      <c r="JY541" s="160"/>
      <c r="JZ541" s="160"/>
      <c r="KA541" s="160"/>
      <c r="KB541" s="160"/>
      <c r="KC541" s="160"/>
      <c r="KD541" s="160"/>
      <c r="KE541" s="160"/>
      <c r="KF541" s="160"/>
      <c r="KG541" s="160"/>
      <c r="KH541" s="160"/>
      <c r="KI541" s="160"/>
      <c r="KJ541" s="160"/>
      <c r="KK541" s="160"/>
      <c r="KL541" s="160"/>
      <c r="KM541" s="160"/>
      <c r="KN541" s="160"/>
      <c r="KO541" s="160"/>
      <c r="KP541" s="160"/>
      <c r="KQ541" s="160"/>
      <c r="KR541" s="160"/>
      <c r="KS541" s="160"/>
      <c r="KT541" s="160"/>
      <c r="KU541" s="160"/>
      <c r="KV541" s="160"/>
      <c r="KW541" s="160"/>
      <c r="KX541" s="160"/>
      <c r="KY541" s="160"/>
      <c r="KZ541" s="160"/>
      <c r="LA541" s="160"/>
      <c r="LB541" s="160"/>
      <c r="LC541" s="160"/>
      <c r="LD541" s="160"/>
      <c r="LE541" s="160"/>
      <c r="LF541" s="160"/>
      <c r="LG541" s="160"/>
      <c r="LH541" s="160"/>
      <c r="LI541" s="160"/>
      <c r="LJ541" s="160"/>
      <c r="LK541" s="160"/>
      <c r="LL541" s="160"/>
      <c r="LM541" s="160"/>
      <c r="LN541" s="160"/>
      <c r="LO541" s="160"/>
      <c r="LP541" s="160"/>
      <c r="LQ541" s="160"/>
      <c r="LR541" s="160"/>
      <c r="LS541" s="160"/>
      <c r="LT541" s="160"/>
      <c r="LU541" s="160"/>
      <c r="LV541" s="160"/>
      <c r="LW541" s="160"/>
      <c r="LX541" s="160"/>
      <c r="LY541" s="160"/>
      <c r="LZ541" s="160"/>
      <c r="MA541" s="160"/>
      <c r="MB541" s="160"/>
      <c r="MC541" s="160"/>
      <c r="MD541" s="160"/>
      <c r="ME541" s="160"/>
      <c r="MF541" s="160"/>
      <c r="MG541" s="160"/>
      <c r="MH541" s="160"/>
      <c r="MI541" s="160"/>
      <c r="MJ541" s="160"/>
      <c r="MK541" s="160"/>
      <c r="ML541" s="160"/>
      <c r="MM541" s="160"/>
      <c r="MN541" s="160"/>
      <c r="MO541" s="160"/>
      <c r="MP541" s="160"/>
      <c r="MQ541" s="160"/>
      <c r="MR541" s="160"/>
      <c r="MS541" s="160"/>
      <c r="MT541" s="160"/>
      <c r="MU541" s="160"/>
      <c r="MV541" s="160"/>
      <c r="MW541" s="160"/>
      <c r="MX541" s="160"/>
      <c r="MY541" s="160"/>
      <c r="MZ541" s="160"/>
      <c r="NA541" s="160"/>
      <c r="NB541" s="160"/>
      <c r="NC541" s="160"/>
      <c r="ND541" s="160"/>
      <c r="NE541" s="160"/>
      <c r="NF541" s="160"/>
      <c r="NG541" s="160"/>
      <c r="NH541" s="160"/>
      <c r="NI541" s="160"/>
      <c r="NJ541" s="160"/>
      <c r="NK541" s="160"/>
      <c r="NL541" s="160"/>
      <c r="NM541" s="160"/>
      <c r="NN541" s="160"/>
      <c r="NO541" s="160"/>
      <c r="NP541" s="160"/>
      <c r="NQ541" s="160"/>
      <c r="NR541" s="160"/>
      <c r="NS541" s="160"/>
      <c r="NT541" s="160"/>
      <c r="NU541" s="160"/>
      <c r="NV541" s="160"/>
      <c r="NW541" s="160"/>
      <c r="NX541" s="160"/>
      <c r="NY541" s="160"/>
      <c r="NZ541" s="160"/>
      <c r="OA541" s="160"/>
      <c r="OB541" s="160"/>
      <c r="OC541" s="160"/>
      <c r="OD541" s="160"/>
      <c r="OE541" s="160"/>
      <c r="OF541" s="160"/>
      <c r="OG541" s="160"/>
      <c r="OH541" s="160"/>
      <c r="OI541" s="160"/>
      <c r="OJ541" s="160"/>
      <c r="OK541" s="160"/>
      <c r="OL541" s="160"/>
      <c r="OM541" s="160"/>
      <c r="ON541" s="160"/>
      <c r="OO541" s="160"/>
      <c r="OP541" s="160"/>
      <c r="OQ541" s="160"/>
      <c r="OR541" s="160"/>
      <c r="OS541" s="160"/>
      <c r="OT541" s="160"/>
      <c r="OU541" s="160"/>
      <c r="OV541" s="160"/>
      <c r="OW541" s="160"/>
      <c r="OX541" s="160"/>
      <c r="OY541" s="160"/>
      <c r="OZ541" s="160"/>
      <c r="PA541" s="160"/>
      <c r="PB541" s="160"/>
      <c r="PC541" s="160"/>
      <c r="PD541" s="160"/>
      <c r="PE541" s="160"/>
      <c r="PF541" s="160"/>
      <c r="PG541" s="160"/>
      <c r="PH541" s="160"/>
      <c r="PI541" s="160"/>
      <c r="PJ541" s="160"/>
      <c r="PK541" s="160"/>
      <c r="PL541" s="160"/>
      <c r="PM541" s="160"/>
      <c r="PN541" s="160"/>
      <c r="PO541" s="160"/>
      <c r="PP541" s="160"/>
      <c r="PQ541" s="160"/>
      <c r="PR541" s="160"/>
      <c r="PS541" s="160"/>
      <c r="PT541" s="160"/>
      <c r="PU541" s="160"/>
      <c r="PV541" s="160"/>
      <c r="PW541" s="160"/>
      <c r="PX541" s="160"/>
      <c r="PY541" s="160"/>
      <c r="PZ541" s="160"/>
      <c r="QA541" s="160"/>
      <c r="QB541" s="160"/>
      <c r="QC541" s="160"/>
      <c r="QD541" s="160"/>
      <c r="QE541" s="160"/>
      <c r="QF541" s="160"/>
      <c r="QG541" s="160"/>
      <c r="QH541" s="160"/>
      <c r="QI541" s="160"/>
      <c r="QJ541" s="160"/>
      <c r="QK541" s="160"/>
      <c r="QL541" s="160"/>
      <c r="QM541" s="160"/>
      <c r="QN541" s="160"/>
      <c r="QO541" s="160"/>
      <c r="QP541" s="160"/>
      <c r="QQ541" s="160"/>
      <c r="QR541" s="160"/>
      <c r="QS541" s="160"/>
      <c r="QT541" s="160"/>
      <c r="QU541" s="160"/>
      <c r="QV541" s="160"/>
      <c r="QW541" s="160"/>
      <c r="QX541" s="160"/>
      <c r="QY541" s="160"/>
      <c r="QZ541" s="160"/>
      <c r="RA541" s="160"/>
      <c r="RB541" s="160"/>
      <c r="RC541" s="160"/>
      <c r="RD541" s="160"/>
      <c r="RE541" s="160"/>
      <c r="RF541" s="160"/>
      <c r="RG541" s="160"/>
      <c r="RH541" s="160"/>
      <c r="RI541" s="160"/>
      <c r="RJ541" s="160"/>
      <c r="RK541" s="160"/>
      <c r="RL541" s="160"/>
      <c r="RM541" s="160"/>
      <c r="RN541" s="160"/>
      <c r="RO541" s="160"/>
      <c r="RP541" s="160"/>
      <c r="RQ541" s="160"/>
      <c r="RR541" s="160"/>
      <c r="RS541" s="160"/>
      <c r="RT541" s="160"/>
      <c r="RU541" s="160"/>
      <c r="RV541" s="160"/>
      <c r="RW541" s="160"/>
      <c r="RX541" s="160"/>
      <c r="RY541" s="160"/>
      <c r="RZ541" s="160"/>
      <c r="SA541" s="160"/>
      <c r="SB541" s="160"/>
      <c r="SC541" s="160"/>
      <c r="SD541" s="160"/>
      <c r="SE541" s="160"/>
      <c r="SF541" s="160"/>
      <c r="SG541" s="160"/>
      <c r="SH541" s="160"/>
      <c r="SI541" s="160"/>
      <c r="SJ541" s="160"/>
      <c r="SK541" s="160"/>
      <c r="SL541" s="160"/>
      <c r="SM541" s="160"/>
      <c r="SN541" s="160"/>
      <c r="SO541" s="160"/>
      <c r="SP541" s="160"/>
      <c r="SQ541" s="160"/>
      <c r="SR541" s="160"/>
      <c r="SS541" s="160"/>
      <c r="ST541" s="160"/>
      <c r="SU541" s="160"/>
      <c r="SV541" s="160"/>
      <c r="SW541" s="160"/>
      <c r="SX541" s="160"/>
      <c r="SY541" s="160"/>
      <c r="SZ541" s="160"/>
      <c r="TA541" s="160"/>
      <c r="TB541" s="160"/>
      <c r="TC541" s="160"/>
      <c r="TD541" s="160"/>
      <c r="TE541" s="160"/>
      <c r="TF541" s="160"/>
    </row>
    <row r="542" spans="1:526">
      <c r="A542" s="160"/>
      <c r="B542" s="160"/>
      <c r="C542" s="160"/>
      <c r="D542" s="160"/>
      <c r="E542" s="160"/>
      <c r="F542" s="160"/>
      <c r="G542" s="160"/>
      <c r="H542" s="160"/>
      <c r="I542" s="160"/>
      <c r="J542" s="160"/>
      <c r="K542" s="160"/>
      <c r="L542" s="160"/>
      <c r="M542" s="160"/>
      <c r="N542" s="160"/>
      <c r="O542" s="160"/>
      <c r="P542" s="160"/>
      <c r="Q542" s="160"/>
      <c r="R542" s="160"/>
      <c r="S542" s="160"/>
      <c r="T542" s="160"/>
      <c r="U542" s="160"/>
      <c r="V542" s="160"/>
      <c r="W542" s="160"/>
      <c r="X542" s="160"/>
      <c r="Y542" s="160"/>
      <c r="Z542" s="160"/>
      <c r="AA542" s="160"/>
      <c r="AB542" s="160"/>
      <c r="AC542" s="160"/>
      <c r="AD542" s="160"/>
      <c r="AE542" s="160"/>
      <c r="AF542" s="160"/>
      <c r="AG542" s="160"/>
      <c r="AH542" s="160"/>
      <c r="AI542" s="160"/>
      <c r="AJ542" s="160"/>
      <c r="AK542" s="160"/>
      <c r="AL542" s="160"/>
      <c r="AM542" s="160"/>
      <c r="AN542" s="160"/>
      <c r="AO542" s="160"/>
      <c r="AP542" s="160"/>
      <c r="AQ542" s="160"/>
      <c r="AR542" s="160"/>
      <c r="AS542" s="160"/>
      <c r="AT542" s="160"/>
      <c r="AU542" s="160"/>
      <c r="AV542" s="160"/>
      <c r="AW542" s="160"/>
      <c r="AX542" s="160"/>
      <c r="AY542" s="160"/>
      <c r="AZ542" s="160"/>
      <c r="BA542" s="160"/>
      <c r="BB542" s="160"/>
      <c r="BC542" s="160"/>
      <c r="BD542" s="160"/>
      <c r="BE542" s="160"/>
      <c r="BF542" s="160"/>
      <c r="BG542" s="160"/>
      <c r="BH542" s="160"/>
      <c r="BI542" s="160"/>
      <c r="BJ542" s="160"/>
      <c r="BK542" s="160"/>
      <c r="BL542" s="160"/>
      <c r="BM542" s="160"/>
      <c r="BN542" s="160"/>
      <c r="BO542" s="160"/>
      <c r="BP542" s="160"/>
      <c r="BQ542" s="160"/>
      <c r="BR542" s="160"/>
      <c r="BS542" s="160"/>
      <c r="BT542" s="160"/>
      <c r="BU542" s="160"/>
      <c r="BV542" s="160"/>
      <c r="BW542" s="160"/>
      <c r="BX542" s="160"/>
      <c r="BY542" s="160"/>
      <c r="BZ542" s="160"/>
      <c r="CA542" s="160"/>
      <c r="CB542" s="160"/>
      <c r="CC542" s="160"/>
      <c r="CD542" s="160"/>
      <c r="CE542" s="160"/>
      <c r="CF542" s="160"/>
      <c r="CG542" s="160"/>
      <c r="CH542" s="160"/>
      <c r="CI542" s="160"/>
      <c r="CJ542" s="160"/>
      <c r="CK542" s="160"/>
      <c r="CL542" s="160"/>
      <c r="CM542" s="160"/>
      <c r="CN542" s="160"/>
      <c r="CO542" s="160"/>
      <c r="CP542" s="160"/>
      <c r="CQ542" s="160"/>
      <c r="CR542" s="160"/>
      <c r="CS542" s="160"/>
      <c r="CT542" s="160"/>
      <c r="CU542" s="160"/>
      <c r="CV542" s="160"/>
      <c r="CW542" s="160"/>
      <c r="CX542" s="160"/>
      <c r="CY542" s="160"/>
      <c r="CZ542" s="160"/>
      <c r="DA542" s="160"/>
      <c r="DB542" s="160"/>
      <c r="DC542" s="160"/>
      <c r="DD542" s="160"/>
      <c r="DE542" s="160"/>
      <c r="DF542" s="160"/>
      <c r="DG542" s="160"/>
      <c r="DH542" s="160"/>
      <c r="DI542" s="160"/>
      <c r="DJ542" s="160"/>
      <c r="DK542" s="160"/>
      <c r="DL542" s="160"/>
      <c r="DM542" s="160"/>
      <c r="DN542" s="160"/>
      <c r="DO542" s="160"/>
      <c r="DP542" s="160"/>
      <c r="DQ542" s="160"/>
      <c r="DR542" s="160"/>
      <c r="DS542" s="160"/>
      <c r="DT542" s="160"/>
      <c r="DU542" s="160"/>
      <c r="DV542" s="160"/>
      <c r="DW542" s="160"/>
      <c r="DX542" s="160"/>
      <c r="DY542" s="160"/>
      <c r="DZ542" s="160"/>
      <c r="EA542" s="160"/>
      <c r="EB542" s="160"/>
      <c r="EC542" s="160"/>
      <c r="ED542" s="160"/>
      <c r="EE542" s="160"/>
      <c r="EF542" s="160"/>
      <c r="EG542" s="160"/>
      <c r="EH542" s="160"/>
      <c r="EI542" s="160"/>
      <c r="EJ542" s="160"/>
      <c r="EK542" s="160"/>
      <c r="EL542" s="160"/>
      <c r="EM542" s="160"/>
      <c r="EN542" s="160"/>
      <c r="EO542" s="160"/>
      <c r="EP542" s="160"/>
      <c r="EQ542" s="160"/>
      <c r="ER542" s="160"/>
      <c r="ES542" s="160"/>
      <c r="ET542" s="160"/>
      <c r="EU542" s="160"/>
      <c r="EV542" s="160"/>
      <c r="EW542" s="160"/>
      <c r="EX542" s="160"/>
      <c r="EY542" s="160"/>
      <c r="EZ542" s="160"/>
      <c r="FA542" s="160"/>
      <c r="FB542" s="160"/>
      <c r="FC542" s="160"/>
      <c r="FD542" s="160"/>
      <c r="FE542" s="160"/>
      <c r="FF542" s="160"/>
      <c r="FG542" s="160"/>
      <c r="FH542" s="160"/>
      <c r="FI542" s="160"/>
      <c r="FJ542" s="160"/>
      <c r="FK542" s="160"/>
      <c r="FL542" s="160"/>
      <c r="FM542" s="160"/>
      <c r="FN542" s="160"/>
      <c r="FO542" s="160"/>
      <c r="FP542" s="160"/>
      <c r="FQ542" s="160"/>
      <c r="FR542" s="160"/>
      <c r="FS542" s="160"/>
      <c r="FT542" s="160"/>
      <c r="FU542" s="160"/>
      <c r="FV542" s="160"/>
      <c r="FW542" s="160"/>
      <c r="FX542" s="160"/>
      <c r="FY542" s="160"/>
      <c r="FZ542" s="160"/>
      <c r="GA542" s="160"/>
      <c r="GB542" s="160"/>
      <c r="GC542" s="160"/>
      <c r="GD542" s="160"/>
      <c r="GE542" s="160"/>
      <c r="GF542" s="160"/>
      <c r="GG542" s="160"/>
      <c r="GH542" s="160"/>
      <c r="GI542" s="160"/>
      <c r="GJ542" s="160"/>
      <c r="GK542" s="160"/>
      <c r="GL542" s="160"/>
      <c r="GM542" s="160"/>
      <c r="GN542" s="160"/>
      <c r="GO542" s="160"/>
      <c r="GP542" s="160"/>
      <c r="GQ542" s="160"/>
      <c r="GR542" s="160"/>
      <c r="GS542" s="160"/>
      <c r="GT542" s="160"/>
      <c r="GU542" s="160"/>
      <c r="GV542" s="160"/>
      <c r="GW542" s="160"/>
      <c r="GX542" s="160"/>
      <c r="GY542" s="160"/>
      <c r="GZ542" s="160"/>
      <c r="HA542" s="160"/>
      <c r="HB542" s="160"/>
      <c r="HC542" s="160"/>
      <c r="HD542" s="160"/>
      <c r="HE542" s="160"/>
      <c r="HF542" s="160"/>
      <c r="HG542" s="160"/>
      <c r="HH542" s="160"/>
      <c r="HI542" s="160"/>
      <c r="HJ542" s="160"/>
      <c r="HK542" s="160"/>
      <c r="HL542" s="160"/>
      <c r="HM542" s="160"/>
      <c r="HN542" s="160"/>
      <c r="HO542" s="160"/>
      <c r="HP542" s="160"/>
      <c r="HQ542" s="160"/>
      <c r="HR542" s="160"/>
      <c r="HS542" s="160"/>
      <c r="HT542" s="160"/>
      <c r="HU542" s="160"/>
      <c r="HV542" s="160"/>
      <c r="HW542" s="160"/>
      <c r="HX542" s="160"/>
      <c r="HY542" s="160"/>
      <c r="HZ542" s="160"/>
      <c r="IA542" s="160"/>
      <c r="IB542" s="160"/>
      <c r="IC542" s="160"/>
      <c r="ID542" s="160"/>
      <c r="IE542" s="160"/>
      <c r="IF542" s="160"/>
      <c r="IG542" s="160"/>
      <c r="IH542" s="160"/>
      <c r="II542" s="160"/>
      <c r="IJ542" s="160"/>
      <c r="IK542" s="160"/>
      <c r="IL542" s="160"/>
      <c r="IM542" s="160"/>
      <c r="IN542" s="160"/>
      <c r="IO542" s="160"/>
      <c r="IP542" s="160"/>
      <c r="IQ542" s="160"/>
      <c r="IR542" s="160"/>
      <c r="IS542" s="160"/>
      <c r="IT542" s="160"/>
      <c r="IU542" s="160"/>
      <c r="IV542" s="160"/>
      <c r="IW542" s="160"/>
      <c r="IX542" s="160"/>
      <c r="IY542" s="160"/>
      <c r="IZ542" s="160"/>
      <c r="JA542" s="160"/>
      <c r="JB542" s="160"/>
      <c r="JC542" s="160"/>
      <c r="JD542" s="160"/>
      <c r="JE542" s="160"/>
      <c r="JF542" s="160"/>
      <c r="JG542" s="160"/>
      <c r="JH542" s="160"/>
      <c r="JI542" s="160"/>
      <c r="JJ542" s="160"/>
      <c r="JK542" s="160"/>
      <c r="JL542" s="160"/>
      <c r="JM542" s="160"/>
      <c r="JN542" s="160"/>
      <c r="JO542" s="160"/>
      <c r="JP542" s="160"/>
      <c r="JQ542" s="160"/>
      <c r="JR542" s="160"/>
      <c r="JS542" s="160"/>
      <c r="JT542" s="160"/>
      <c r="JU542" s="160"/>
      <c r="JV542" s="160"/>
      <c r="JW542" s="160"/>
      <c r="JX542" s="160"/>
      <c r="JY542" s="160"/>
      <c r="JZ542" s="160"/>
      <c r="KA542" s="160"/>
      <c r="KB542" s="160"/>
      <c r="KC542" s="160"/>
      <c r="KD542" s="160"/>
      <c r="KE542" s="160"/>
      <c r="KF542" s="160"/>
      <c r="KG542" s="160"/>
      <c r="KH542" s="160"/>
      <c r="KI542" s="160"/>
      <c r="KJ542" s="160"/>
      <c r="KK542" s="160"/>
      <c r="KL542" s="160"/>
      <c r="KM542" s="160"/>
      <c r="KN542" s="160"/>
      <c r="KO542" s="160"/>
      <c r="KP542" s="160"/>
      <c r="KQ542" s="160"/>
      <c r="KR542" s="160"/>
      <c r="KS542" s="160"/>
      <c r="KT542" s="160"/>
      <c r="KU542" s="160"/>
      <c r="KV542" s="160"/>
      <c r="KW542" s="160"/>
      <c r="KX542" s="160"/>
      <c r="KY542" s="160"/>
      <c r="KZ542" s="160"/>
      <c r="LA542" s="160"/>
      <c r="LB542" s="160"/>
      <c r="LC542" s="160"/>
      <c r="LD542" s="160"/>
      <c r="LE542" s="160"/>
      <c r="LF542" s="160"/>
      <c r="LG542" s="160"/>
      <c r="LH542" s="160"/>
      <c r="LI542" s="160"/>
      <c r="LJ542" s="160"/>
      <c r="LK542" s="160"/>
      <c r="LL542" s="160"/>
      <c r="LM542" s="160"/>
      <c r="LN542" s="160"/>
      <c r="LO542" s="160"/>
      <c r="LP542" s="160"/>
      <c r="LQ542" s="160"/>
      <c r="LR542" s="160"/>
      <c r="LS542" s="160"/>
      <c r="LT542" s="160"/>
      <c r="LU542" s="160"/>
      <c r="LV542" s="160"/>
      <c r="LW542" s="160"/>
      <c r="LX542" s="160"/>
      <c r="LY542" s="160"/>
      <c r="LZ542" s="160"/>
      <c r="MA542" s="160"/>
      <c r="MB542" s="160"/>
      <c r="MC542" s="160"/>
      <c r="MD542" s="160"/>
      <c r="ME542" s="160"/>
      <c r="MF542" s="160"/>
      <c r="MG542" s="160"/>
      <c r="MH542" s="160"/>
      <c r="MI542" s="160"/>
      <c r="MJ542" s="160"/>
      <c r="MK542" s="160"/>
      <c r="ML542" s="160"/>
      <c r="MM542" s="160"/>
      <c r="MN542" s="160"/>
      <c r="MO542" s="160"/>
      <c r="MP542" s="160"/>
      <c r="MQ542" s="160"/>
      <c r="MR542" s="160"/>
      <c r="MS542" s="160"/>
      <c r="MT542" s="160"/>
      <c r="MU542" s="160"/>
      <c r="MV542" s="160"/>
      <c r="MW542" s="160"/>
      <c r="MX542" s="160"/>
      <c r="MY542" s="160"/>
      <c r="MZ542" s="160"/>
      <c r="NA542" s="160"/>
      <c r="NB542" s="160"/>
      <c r="NC542" s="160"/>
      <c r="ND542" s="160"/>
      <c r="NE542" s="160"/>
      <c r="NF542" s="160"/>
      <c r="NG542" s="160"/>
      <c r="NH542" s="160"/>
      <c r="NI542" s="160"/>
      <c r="NJ542" s="160"/>
      <c r="NK542" s="160"/>
      <c r="NL542" s="160"/>
      <c r="NM542" s="160"/>
      <c r="NN542" s="160"/>
      <c r="NO542" s="160"/>
      <c r="NP542" s="160"/>
      <c r="NQ542" s="160"/>
      <c r="NR542" s="160"/>
      <c r="NS542" s="160"/>
      <c r="NT542" s="160"/>
      <c r="NU542" s="160"/>
      <c r="NV542" s="160"/>
      <c r="NW542" s="160"/>
      <c r="NX542" s="160"/>
      <c r="NY542" s="160"/>
      <c r="NZ542" s="160"/>
      <c r="OA542" s="160"/>
      <c r="OB542" s="160"/>
      <c r="OC542" s="160"/>
      <c r="OD542" s="160"/>
      <c r="OE542" s="160"/>
      <c r="OF542" s="160"/>
      <c r="OG542" s="160"/>
      <c r="OH542" s="160"/>
      <c r="OI542" s="160"/>
      <c r="OJ542" s="160"/>
      <c r="OK542" s="160"/>
      <c r="OL542" s="160"/>
      <c r="OM542" s="160"/>
      <c r="ON542" s="160"/>
      <c r="OO542" s="160"/>
      <c r="OP542" s="160"/>
      <c r="OQ542" s="160"/>
      <c r="OR542" s="160"/>
      <c r="OS542" s="160"/>
      <c r="OT542" s="160"/>
      <c r="OU542" s="160"/>
      <c r="OV542" s="160"/>
      <c r="OW542" s="160"/>
      <c r="OX542" s="160"/>
      <c r="OY542" s="160"/>
      <c r="OZ542" s="160"/>
      <c r="PA542" s="160"/>
      <c r="PB542" s="160"/>
      <c r="PC542" s="160"/>
      <c r="PD542" s="160"/>
      <c r="PE542" s="160"/>
      <c r="PF542" s="160"/>
      <c r="PG542" s="160"/>
      <c r="PH542" s="160"/>
      <c r="PI542" s="160"/>
      <c r="PJ542" s="160"/>
      <c r="PK542" s="160"/>
      <c r="PL542" s="160"/>
      <c r="PM542" s="160"/>
      <c r="PN542" s="160"/>
      <c r="PO542" s="160"/>
      <c r="PP542" s="160"/>
      <c r="PQ542" s="160"/>
      <c r="PR542" s="160"/>
      <c r="PS542" s="160"/>
      <c r="PT542" s="160"/>
      <c r="PU542" s="160"/>
      <c r="PV542" s="160"/>
      <c r="PW542" s="160"/>
      <c r="PX542" s="160"/>
      <c r="PY542" s="160"/>
      <c r="PZ542" s="160"/>
      <c r="QA542" s="160"/>
      <c r="QB542" s="160"/>
      <c r="QC542" s="160"/>
      <c r="QD542" s="160"/>
      <c r="QE542" s="160"/>
      <c r="QF542" s="160"/>
      <c r="QG542" s="160"/>
      <c r="QH542" s="160"/>
      <c r="QI542" s="160"/>
      <c r="QJ542" s="160"/>
      <c r="QK542" s="160"/>
      <c r="QL542" s="160"/>
      <c r="QM542" s="160"/>
      <c r="QN542" s="160"/>
      <c r="QO542" s="160"/>
      <c r="QP542" s="160"/>
      <c r="QQ542" s="160"/>
      <c r="QR542" s="160"/>
      <c r="QS542" s="160"/>
      <c r="QT542" s="160"/>
      <c r="QU542" s="160"/>
      <c r="QV542" s="160"/>
      <c r="QW542" s="160"/>
      <c r="QX542" s="160"/>
      <c r="QY542" s="160"/>
      <c r="QZ542" s="160"/>
      <c r="RA542" s="160"/>
      <c r="RB542" s="160"/>
      <c r="RC542" s="160"/>
      <c r="RD542" s="160"/>
      <c r="RE542" s="160"/>
      <c r="RF542" s="160"/>
      <c r="RG542" s="160"/>
      <c r="RH542" s="160"/>
      <c r="RI542" s="160"/>
      <c r="RJ542" s="160"/>
      <c r="RK542" s="160"/>
      <c r="RL542" s="160"/>
      <c r="RM542" s="160"/>
      <c r="RN542" s="160"/>
      <c r="RO542" s="160"/>
      <c r="RP542" s="160"/>
      <c r="RQ542" s="160"/>
      <c r="RR542" s="160"/>
      <c r="RS542" s="160"/>
      <c r="RT542" s="160"/>
      <c r="RU542" s="160"/>
      <c r="RV542" s="160"/>
      <c r="RW542" s="160"/>
      <c r="RX542" s="160"/>
      <c r="RY542" s="160"/>
      <c r="RZ542" s="160"/>
      <c r="SA542" s="160"/>
      <c r="SB542" s="160"/>
      <c r="SC542" s="160"/>
      <c r="SD542" s="160"/>
      <c r="SE542" s="160"/>
      <c r="SF542" s="160"/>
      <c r="SG542" s="160"/>
      <c r="SH542" s="160"/>
      <c r="SI542" s="160"/>
      <c r="SJ542" s="160"/>
      <c r="SK542" s="160"/>
      <c r="SL542" s="160"/>
      <c r="SM542" s="160"/>
      <c r="SN542" s="160"/>
      <c r="SO542" s="160"/>
      <c r="SP542" s="160"/>
      <c r="SQ542" s="160"/>
      <c r="SR542" s="160"/>
      <c r="SS542" s="160"/>
      <c r="ST542" s="160"/>
      <c r="SU542" s="160"/>
      <c r="SV542" s="160"/>
      <c r="SW542" s="160"/>
      <c r="SX542" s="160"/>
      <c r="SY542" s="160"/>
      <c r="SZ542" s="160"/>
      <c r="TA542" s="160"/>
      <c r="TB542" s="160"/>
      <c r="TC542" s="160"/>
      <c r="TD542" s="160"/>
      <c r="TE542" s="160"/>
      <c r="TF542" s="160"/>
    </row>
    <row r="543" spans="1:526">
      <c r="A543" s="160"/>
      <c r="B543" s="160"/>
      <c r="C543" s="160"/>
      <c r="D543" s="160"/>
      <c r="E543" s="160"/>
      <c r="F543" s="160"/>
      <c r="G543" s="160"/>
      <c r="H543" s="160"/>
      <c r="I543" s="160"/>
      <c r="J543" s="160"/>
      <c r="K543" s="160"/>
      <c r="L543" s="160"/>
      <c r="M543" s="160"/>
      <c r="N543" s="160"/>
      <c r="O543" s="160"/>
      <c r="P543" s="160"/>
      <c r="Q543" s="160"/>
      <c r="R543" s="160"/>
      <c r="S543" s="160"/>
      <c r="T543" s="160"/>
      <c r="U543" s="160"/>
      <c r="V543" s="160"/>
      <c r="W543" s="160"/>
      <c r="X543" s="160"/>
      <c r="Y543" s="160"/>
      <c r="Z543" s="160"/>
      <c r="AA543" s="160"/>
      <c r="AB543" s="160"/>
      <c r="AC543" s="160"/>
      <c r="AD543" s="160"/>
      <c r="AE543" s="160"/>
      <c r="AF543" s="160"/>
      <c r="AG543" s="160"/>
      <c r="AH543" s="160"/>
      <c r="AI543" s="160"/>
      <c r="AJ543" s="160"/>
      <c r="AK543" s="160"/>
      <c r="AL543" s="160"/>
      <c r="AM543" s="160"/>
      <c r="AN543" s="160"/>
      <c r="AO543" s="160"/>
      <c r="AP543" s="160"/>
      <c r="AQ543" s="160"/>
      <c r="AR543" s="160"/>
      <c r="AS543" s="160"/>
      <c r="AT543" s="160"/>
      <c r="AU543" s="160"/>
      <c r="AV543" s="160"/>
      <c r="AW543" s="160"/>
      <c r="AX543" s="160"/>
      <c r="AY543" s="160"/>
      <c r="AZ543" s="160"/>
      <c r="BA543" s="160"/>
      <c r="BB543" s="160"/>
      <c r="BC543" s="160"/>
      <c r="BD543" s="160"/>
      <c r="BE543" s="160"/>
      <c r="BF543" s="160"/>
      <c r="BG543" s="160"/>
      <c r="BH543" s="160"/>
      <c r="BI543" s="160"/>
      <c r="BJ543" s="160"/>
      <c r="BK543" s="160"/>
      <c r="BL543" s="160"/>
      <c r="BM543" s="160"/>
      <c r="BN543" s="160"/>
      <c r="BO543" s="160"/>
      <c r="BP543" s="160"/>
      <c r="BQ543" s="160"/>
      <c r="BR543" s="160"/>
      <c r="BS543" s="160"/>
      <c r="BT543" s="160"/>
      <c r="BU543" s="160"/>
      <c r="BV543" s="160"/>
      <c r="BW543" s="160"/>
      <c r="BX543" s="160"/>
      <c r="BY543" s="160"/>
      <c r="BZ543" s="160"/>
      <c r="CA543" s="160"/>
      <c r="CB543" s="160"/>
      <c r="CC543" s="160"/>
      <c r="CD543" s="160"/>
      <c r="CE543" s="160"/>
      <c r="CF543" s="160"/>
      <c r="CG543" s="160"/>
      <c r="CH543" s="160"/>
      <c r="CI543" s="160"/>
      <c r="CJ543" s="160"/>
      <c r="CK543" s="160"/>
      <c r="CL543" s="160"/>
      <c r="CM543" s="160"/>
      <c r="CN543" s="160"/>
      <c r="CO543" s="160"/>
      <c r="CP543" s="160"/>
      <c r="CQ543" s="160"/>
      <c r="CR543" s="160"/>
      <c r="CS543" s="160"/>
      <c r="CT543" s="160"/>
      <c r="CU543" s="160"/>
      <c r="CV543" s="160"/>
      <c r="CW543" s="160"/>
      <c r="CX543" s="160"/>
      <c r="CY543" s="160"/>
      <c r="CZ543" s="160"/>
      <c r="DA543" s="160"/>
      <c r="DB543" s="160"/>
      <c r="DC543" s="160"/>
      <c r="DD543" s="160"/>
      <c r="DE543" s="160"/>
      <c r="DF543" s="160"/>
      <c r="DG543" s="160"/>
      <c r="DH543" s="160"/>
      <c r="DI543" s="160"/>
      <c r="DJ543" s="160"/>
      <c r="DK543" s="160"/>
      <c r="DL543" s="160"/>
      <c r="DM543" s="160"/>
      <c r="DN543" s="160"/>
      <c r="DO543" s="160"/>
      <c r="DP543" s="160"/>
      <c r="DQ543" s="160"/>
      <c r="DR543" s="160"/>
      <c r="DS543" s="160"/>
      <c r="DT543" s="160"/>
      <c r="DU543" s="160"/>
      <c r="DV543" s="160"/>
      <c r="DW543" s="160"/>
      <c r="DX543" s="160"/>
      <c r="DY543" s="160"/>
      <c r="DZ543" s="160"/>
      <c r="EA543" s="160"/>
      <c r="EB543" s="160"/>
      <c r="EC543" s="160"/>
      <c r="ED543" s="160"/>
      <c r="EE543" s="160"/>
      <c r="EF543" s="160"/>
      <c r="EG543" s="160"/>
      <c r="EH543" s="160"/>
      <c r="EI543" s="160"/>
      <c r="EJ543" s="160"/>
      <c r="EK543" s="160"/>
      <c r="EL543" s="160"/>
      <c r="EM543" s="160"/>
      <c r="EN543" s="160"/>
      <c r="EO543" s="160"/>
      <c r="EP543" s="160"/>
      <c r="EQ543" s="160"/>
      <c r="ER543" s="160"/>
      <c r="ES543" s="160"/>
      <c r="ET543" s="160"/>
      <c r="EU543" s="160"/>
      <c r="EV543" s="160"/>
      <c r="EW543" s="160"/>
      <c r="EX543" s="160"/>
      <c r="EY543" s="160"/>
      <c r="EZ543" s="160"/>
      <c r="FA543" s="160"/>
      <c r="FB543" s="160"/>
      <c r="FC543" s="160"/>
      <c r="FD543" s="160"/>
      <c r="FE543" s="160"/>
      <c r="FF543" s="160"/>
      <c r="FG543" s="160"/>
      <c r="FH543" s="160"/>
      <c r="FI543" s="160"/>
      <c r="FJ543" s="160"/>
      <c r="FK543" s="160"/>
      <c r="FL543" s="160"/>
      <c r="FM543" s="160"/>
      <c r="FN543" s="160"/>
      <c r="FO543" s="160"/>
      <c r="FP543" s="160"/>
      <c r="FQ543" s="160"/>
      <c r="FR543" s="160"/>
      <c r="FS543" s="160"/>
      <c r="FT543" s="160"/>
      <c r="FU543" s="160"/>
      <c r="FV543" s="160"/>
      <c r="FW543" s="160"/>
      <c r="FX543" s="160"/>
      <c r="FY543" s="160"/>
      <c r="FZ543" s="160"/>
      <c r="GA543" s="160"/>
      <c r="GB543" s="160"/>
      <c r="GC543" s="160"/>
      <c r="GD543" s="160"/>
      <c r="GE543" s="160"/>
      <c r="GF543" s="160"/>
      <c r="GG543" s="160"/>
      <c r="GH543" s="160"/>
      <c r="GI543" s="160"/>
      <c r="GJ543" s="160"/>
      <c r="GK543" s="160"/>
      <c r="GL543" s="160"/>
      <c r="GM543" s="160"/>
      <c r="GN543" s="160"/>
      <c r="GO543" s="160"/>
      <c r="GP543" s="160"/>
      <c r="GQ543" s="160"/>
      <c r="GR543" s="160"/>
      <c r="GS543" s="160"/>
      <c r="GT543" s="160"/>
      <c r="GU543" s="160"/>
      <c r="GV543" s="160"/>
      <c r="GW543" s="160"/>
      <c r="GX543" s="160"/>
      <c r="GY543" s="160"/>
      <c r="GZ543" s="160"/>
      <c r="HA543" s="160"/>
      <c r="HB543" s="160"/>
      <c r="HC543" s="160"/>
      <c r="HD543" s="160"/>
      <c r="HE543" s="160"/>
      <c r="HF543" s="160"/>
      <c r="HG543" s="160"/>
      <c r="HH543" s="160"/>
      <c r="HI543" s="160"/>
      <c r="HJ543" s="160"/>
      <c r="HK543" s="160"/>
      <c r="HL543" s="160"/>
      <c r="HM543" s="160"/>
      <c r="HN543" s="160"/>
      <c r="HO543" s="160"/>
      <c r="HP543" s="160"/>
      <c r="HQ543" s="160"/>
      <c r="HR543" s="160"/>
      <c r="HS543" s="160"/>
      <c r="HT543" s="160"/>
      <c r="HU543" s="160"/>
      <c r="HV543" s="160"/>
      <c r="HW543" s="160"/>
      <c r="HX543" s="160"/>
      <c r="HY543" s="160"/>
      <c r="HZ543" s="160"/>
      <c r="IA543" s="160"/>
      <c r="IB543" s="160"/>
      <c r="IC543" s="160"/>
      <c r="ID543" s="160"/>
      <c r="IE543" s="160"/>
      <c r="IF543" s="160"/>
      <c r="IG543" s="160"/>
      <c r="IH543" s="160"/>
      <c r="II543" s="160"/>
      <c r="IJ543" s="160"/>
      <c r="IK543" s="160"/>
      <c r="IL543" s="160"/>
      <c r="IM543" s="160"/>
      <c r="IN543" s="160"/>
      <c r="IO543" s="160"/>
      <c r="IP543" s="160"/>
      <c r="IQ543" s="160"/>
      <c r="IR543" s="160"/>
      <c r="IS543" s="160"/>
      <c r="IT543" s="160"/>
      <c r="IU543" s="160"/>
      <c r="IV543" s="160"/>
      <c r="IW543" s="160"/>
      <c r="IX543" s="160"/>
      <c r="IY543" s="160"/>
      <c r="IZ543" s="160"/>
      <c r="JA543" s="160"/>
      <c r="JB543" s="160"/>
      <c r="JC543" s="160"/>
      <c r="JD543" s="160"/>
      <c r="JE543" s="160"/>
      <c r="JF543" s="160"/>
      <c r="JG543" s="160"/>
      <c r="JH543" s="160"/>
      <c r="JI543" s="160"/>
      <c r="JJ543" s="160"/>
      <c r="JK543" s="160"/>
      <c r="JL543" s="160"/>
      <c r="JM543" s="160"/>
      <c r="JN543" s="160"/>
      <c r="JO543" s="160"/>
      <c r="JP543" s="160"/>
      <c r="JQ543" s="160"/>
      <c r="JR543" s="160"/>
      <c r="JS543" s="160"/>
      <c r="JT543" s="160"/>
      <c r="JU543" s="160"/>
      <c r="JV543" s="160"/>
      <c r="JW543" s="160"/>
      <c r="JX543" s="160"/>
      <c r="JY543" s="160"/>
      <c r="JZ543" s="160"/>
      <c r="KA543" s="160"/>
      <c r="KB543" s="160"/>
      <c r="KC543" s="160"/>
      <c r="KD543" s="160"/>
      <c r="KE543" s="160"/>
      <c r="KF543" s="160"/>
      <c r="KG543" s="160"/>
      <c r="KH543" s="160"/>
      <c r="KI543" s="160"/>
      <c r="KJ543" s="160"/>
      <c r="KK543" s="160"/>
      <c r="KL543" s="160"/>
      <c r="KM543" s="160"/>
      <c r="KN543" s="160"/>
      <c r="KO543" s="160"/>
      <c r="KP543" s="160"/>
      <c r="KQ543" s="160"/>
      <c r="KR543" s="160"/>
      <c r="KS543" s="160"/>
      <c r="KT543" s="160"/>
      <c r="KU543" s="160"/>
      <c r="KV543" s="160"/>
      <c r="KW543" s="160"/>
      <c r="KX543" s="160"/>
      <c r="KY543" s="160"/>
      <c r="KZ543" s="160"/>
      <c r="LA543" s="160"/>
      <c r="LB543" s="160"/>
      <c r="LC543" s="160"/>
      <c r="LD543" s="160"/>
      <c r="LE543" s="160"/>
      <c r="LF543" s="160"/>
      <c r="LG543" s="160"/>
      <c r="LH543" s="160"/>
      <c r="LI543" s="160"/>
      <c r="LJ543" s="160"/>
      <c r="LK543" s="160"/>
      <c r="LL543" s="160"/>
      <c r="LM543" s="160"/>
      <c r="LN543" s="160"/>
      <c r="LO543" s="160"/>
      <c r="LP543" s="160"/>
      <c r="LQ543" s="160"/>
      <c r="LR543" s="160"/>
      <c r="LS543" s="160"/>
      <c r="LT543" s="160"/>
      <c r="LU543" s="160"/>
      <c r="LV543" s="160"/>
      <c r="LW543" s="160"/>
      <c r="LX543" s="160"/>
      <c r="LY543" s="160"/>
      <c r="LZ543" s="160"/>
      <c r="MA543" s="160"/>
      <c r="MB543" s="160"/>
      <c r="MC543" s="160"/>
      <c r="MD543" s="160"/>
      <c r="ME543" s="160"/>
      <c r="MF543" s="160"/>
      <c r="MG543" s="160"/>
      <c r="MH543" s="160"/>
      <c r="MI543" s="160"/>
      <c r="MJ543" s="160"/>
      <c r="MK543" s="160"/>
      <c r="ML543" s="160"/>
      <c r="MM543" s="160"/>
      <c r="MN543" s="160"/>
      <c r="MO543" s="160"/>
      <c r="MP543" s="160"/>
      <c r="MQ543" s="160"/>
      <c r="MR543" s="160"/>
      <c r="MS543" s="160"/>
      <c r="MT543" s="160"/>
      <c r="MU543" s="160"/>
      <c r="MV543" s="160"/>
      <c r="MW543" s="160"/>
      <c r="MX543" s="160"/>
      <c r="MY543" s="160"/>
      <c r="MZ543" s="160"/>
      <c r="NA543" s="160"/>
      <c r="NB543" s="160"/>
      <c r="NC543" s="160"/>
      <c r="ND543" s="160"/>
      <c r="NE543" s="160"/>
      <c r="NF543" s="160"/>
      <c r="NG543" s="160"/>
      <c r="NH543" s="160"/>
      <c r="NI543" s="160"/>
      <c r="NJ543" s="160"/>
      <c r="NK543" s="160"/>
      <c r="NL543" s="160"/>
      <c r="NM543" s="160"/>
      <c r="NN543" s="160"/>
      <c r="NO543" s="160"/>
      <c r="NP543" s="160"/>
      <c r="NQ543" s="160"/>
      <c r="NR543" s="160"/>
      <c r="NS543" s="160"/>
      <c r="NT543" s="160"/>
      <c r="NU543" s="160"/>
      <c r="NV543" s="160"/>
      <c r="NW543" s="160"/>
      <c r="NX543" s="160"/>
      <c r="NY543" s="160"/>
      <c r="NZ543" s="160"/>
      <c r="OA543" s="160"/>
      <c r="OB543" s="160"/>
      <c r="OC543" s="160"/>
      <c r="OD543" s="160"/>
      <c r="OE543" s="160"/>
      <c r="OF543" s="160"/>
      <c r="OG543" s="160"/>
      <c r="OH543" s="160"/>
      <c r="OI543" s="160"/>
      <c r="OJ543" s="160"/>
      <c r="OK543" s="160"/>
      <c r="OL543" s="160"/>
      <c r="OM543" s="160"/>
      <c r="ON543" s="160"/>
      <c r="OO543" s="160"/>
      <c r="OP543" s="160"/>
      <c r="OQ543" s="160"/>
      <c r="OR543" s="160"/>
      <c r="OS543" s="160"/>
      <c r="OT543" s="160"/>
      <c r="OU543" s="160"/>
      <c r="OV543" s="160"/>
      <c r="OW543" s="160"/>
      <c r="OX543" s="160"/>
      <c r="OY543" s="160"/>
      <c r="OZ543" s="160"/>
      <c r="PA543" s="160"/>
      <c r="PB543" s="160"/>
      <c r="PC543" s="160"/>
      <c r="PD543" s="160"/>
      <c r="PE543" s="160"/>
      <c r="PF543" s="160"/>
      <c r="PG543" s="160"/>
      <c r="PH543" s="160"/>
      <c r="PI543" s="160"/>
      <c r="PJ543" s="160"/>
      <c r="PK543" s="160"/>
      <c r="PL543" s="160"/>
      <c r="PM543" s="160"/>
      <c r="PN543" s="160"/>
      <c r="PO543" s="160"/>
      <c r="PP543" s="160"/>
      <c r="PQ543" s="160"/>
      <c r="PR543" s="160"/>
      <c r="PS543" s="160"/>
      <c r="PT543" s="160"/>
      <c r="PU543" s="160"/>
      <c r="PV543" s="160"/>
      <c r="PW543" s="160"/>
      <c r="PX543" s="160"/>
      <c r="PY543" s="160"/>
      <c r="PZ543" s="160"/>
      <c r="QA543" s="160"/>
      <c r="QB543" s="160"/>
      <c r="QC543" s="160"/>
      <c r="QD543" s="160"/>
      <c r="QE543" s="160"/>
      <c r="QF543" s="160"/>
      <c r="QG543" s="160"/>
      <c r="QH543" s="160"/>
      <c r="QI543" s="160"/>
      <c r="QJ543" s="160"/>
      <c r="QK543" s="160"/>
      <c r="QL543" s="160"/>
      <c r="QM543" s="160"/>
      <c r="QN543" s="160"/>
      <c r="QO543" s="160"/>
      <c r="QP543" s="160"/>
      <c r="QQ543" s="160"/>
      <c r="QR543" s="160"/>
      <c r="QS543" s="160"/>
      <c r="QT543" s="160"/>
      <c r="QU543" s="160"/>
      <c r="QV543" s="160"/>
      <c r="QW543" s="160"/>
      <c r="QX543" s="160"/>
      <c r="QY543" s="160"/>
      <c r="QZ543" s="160"/>
      <c r="RA543" s="160"/>
      <c r="RB543" s="160"/>
      <c r="RC543" s="160"/>
      <c r="RD543" s="160"/>
      <c r="RE543" s="160"/>
      <c r="RF543" s="160"/>
      <c r="RG543" s="160"/>
      <c r="RH543" s="160"/>
      <c r="RI543" s="160"/>
      <c r="RJ543" s="160"/>
      <c r="RK543" s="160"/>
      <c r="RL543" s="160"/>
      <c r="RM543" s="160"/>
      <c r="RN543" s="160"/>
      <c r="RO543" s="160"/>
      <c r="RP543" s="160"/>
      <c r="RQ543" s="160"/>
      <c r="RR543" s="160"/>
      <c r="RS543" s="160"/>
      <c r="RT543" s="160"/>
      <c r="RU543" s="160"/>
      <c r="RV543" s="160"/>
      <c r="RW543" s="160"/>
      <c r="RX543" s="160"/>
      <c r="RY543" s="160"/>
      <c r="RZ543" s="160"/>
      <c r="SA543" s="160"/>
      <c r="SB543" s="160"/>
      <c r="SC543" s="160"/>
      <c r="SD543" s="160"/>
      <c r="SE543" s="160"/>
      <c r="SF543" s="160"/>
      <c r="SG543" s="160"/>
      <c r="SH543" s="160"/>
      <c r="SI543" s="160"/>
      <c r="SJ543" s="160"/>
      <c r="SK543" s="160"/>
      <c r="SL543" s="160"/>
      <c r="SM543" s="160"/>
      <c r="SN543" s="160"/>
      <c r="SO543" s="160"/>
      <c r="SP543" s="160"/>
      <c r="SQ543" s="160"/>
      <c r="SR543" s="160"/>
      <c r="SS543" s="160"/>
      <c r="ST543" s="160"/>
      <c r="SU543" s="160"/>
      <c r="SV543" s="160"/>
      <c r="SW543" s="160"/>
      <c r="SX543" s="160"/>
      <c r="SY543" s="160"/>
      <c r="SZ543" s="160"/>
      <c r="TA543" s="160"/>
      <c r="TB543" s="160"/>
      <c r="TC543" s="160"/>
      <c r="TD543" s="160"/>
      <c r="TE543" s="160"/>
      <c r="TF543" s="160"/>
    </row>
    <row r="544" spans="1:526">
      <c r="A544" s="160"/>
      <c r="B544" s="160"/>
      <c r="C544" s="160"/>
      <c r="D544" s="160"/>
      <c r="E544" s="160"/>
      <c r="F544" s="160"/>
      <c r="G544" s="160"/>
      <c r="H544" s="160"/>
      <c r="I544" s="160"/>
      <c r="J544" s="160"/>
      <c r="K544" s="160"/>
      <c r="L544" s="160"/>
      <c r="M544" s="160"/>
      <c r="N544" s="160"/>
      <c r="O544" s="160"/>
      <c r="P544" s="160"/>
      <c r="Q544" s="160"/>
      <c r="R544" s="160"/>
      <c r="S544" s="160"/>
      <c r="T544" s="160"/>
      <c r="U544" s="160"/>
      <c r="V544" s="160"/>
      <c r="W544" s="160"/>
      <c r="X544" s="160"/>
      <c r="Y544" s="160"/>
      <c r="Z544" s="160"/>
      <c r="AA544" s="160"/>
      <c r="AB544" s="160"/>
      <c r="AC544" s="160"/>
      <c r="AD544" s="160"/>
      <c r="AE544" s="160"/>
      <c r="AF544" s="160"/>
      <c r="AG544" s="160"/>
      <c r="AH544" s="160"/>
      <c r="AI544" s="160"/>
      <c r="AJ544" s="160"/>
      <c r="AK544" s="160"/>
      <c r="AL544" s="160"/>
      <c r="AM544" s="160"/>
      <c r="AN544" s="160"/>
      <c r="AO544" s="160"/>
      <c r="AP544" s="160"/>
      <c r="AQ544" s="160"/>
      <c r="AR544" s="160"/>
      <c r="AS544" s="160"/>
      <c r="AT544" s="160"/>
      <c r="AU544" s="160"/>
      <c r="AV544" s="160"/>
      <c r="AW544" s="160"/>
      <c r="AX544" s="160"/>
      <c r="AY544" s="160"/>
      <c r="AZ544" s="160"/>
      <c r="BA544" s="160"/>
      <c r="BB544" s="160"/>
      <c r="BC544" s="160"/>
      <c r="BD544" s="160"/>
      <c r="BE544" s="160"/>
      <c r="BF544" s="160"/>
      <c r="BG544" s="160"/>
      <c r="BH544" s="160"/>
      <c r="BI544" s="160"/>
      <c r="BJ544" s="160"/>
      <c r="BK544" s="160"/>
      <c r="BL544" s="160"/>
      <c r="BM544" s="160"/>
      <c r="BN544" s="160"/>
      <c r="BO544" s="160"/>
      <c r="BP544" s="160"/>
      <c r="BQ544" s="160"/>
      <c r="BR544" s="160"/>
      <c r="BS544" s="160"/>
      <c r="BT544" s="160"/>
      <c r="BU544" s="160"/>
      <c r="BV544" s="160"/>
      <c r="BW544" s="160"/>
      <c r="BX544" s="160"/>
      <c r="BY544" s="160"/>
      <c r="BZ544" s="160"/>
      <c r="CA544" s="160"/>
      <c r="CB544" s="160"/>
      <c r="CC544" s="160"/>
      <c r="CD544" s="160"/>
      <c r="CE544" s="160"/>
      <c r="CF544" s="160"/>
      <c r="CG544" s="160"/>
      <c r="CH544" s="160"/>
      <c r="CI544" s="160"/>
      <c r="CJ544" s="160"/>
      <c r="CK544" s="160"/>
      <c r="CL544" s="160"/>
      <c r="CM544" s="160"/>
      <c r="CN544" s="160"/>
      <c r="CO544" s="160"/>
      <c r="CP544" s="160"/>
      <c r="CQ544" s="160"/>
      <c r="CR544" s="160"/>
      <c r="CS544" s="160"/>
      <c r="CT544" s="160"/>
      <c r="CU544" s="160"/>
      <c r="CV544" s="160"/>
      <c r="CW544" s="160"/>
      <c r="CX544" s="160"/>
      <c r="CY544" s="160"/>
      <c r="CZ544" s="160"/>
      <c r="DA544" s="160"/>
      <c r="DB544" s="160"/>
      <c r="DC544" s="160"/>
      <c r="DD544" s="160"/>
      <c r="DE544" s="160"/>
      <c r="DF544" s="160"/>
      <c r="DG544" s="160"/>
      <c r="DH544" s="160"/>
      <c r="DI544" s="160"/>
      <c r="DJ544" s="160"/>
      <c r="DK544" s="160"/>
      <c r="DL544" s="160"/>
      <c r="DM544" s="160"/>
      <c r="DN544" s="160"/>
      <c r="DO544" s="160"/>
      <c r="DP544" s="160"/>
      <c r="DQ544" s="160"/>
      <c r="DR544" s="160"/>
      <c r="DS544" s="160"/>
      <c r="DT544" s="160"/>
      <c r="DU544" s="160"/>
      <c r="DV544" s="160"/>
      <c r="DW544" s="160"/>
      <c r="DX544" s="160"/>
      <c r="DY544" s="160"/>
      <c r="DZ544" s="160"/>
      <c r="EA544" s="160"/>
      <c r="EB544" s="160"/>
      <c r="EC544" s="160"/>
      <c r="ED544" s="160"/>
      <c r="EE544" s="160"/>
      <c r="EF544" s="160"/>
      <c r="EG544" s="160"/>
      <c r="EH544" s="160"/>
      <c r="EI544" s="160"/>
      <c r="EJ544" s="160"/>
      <c r="EK544" s="160"/>
      <c r="EL544" s="160"/>
      <c r="EM544" s="160"/>
      <c r="EN544" s="160"/>
      <c r="EO544" s="160"/>
      <c r="EP544" s="160"/>
      <c r="EQ544" s="160"/>
      <c r="ER544" s="160"/>
      <c r="ES544" s="160"/>
      <c r="ET544" s="160"/>
      <c r="EU544" s="160"/>
      <c r="EV544" s="160"/>
      <c r="EW544" s="160"/>
      <c r="EX544" s="160"/>
      <c r="EY544" s="160"/>
      <c r="EZ544" s="160"/>
      <c r="FA544" s="160"/>
      <c r="FB544" s="160"/>
      <c r="FC544" s="160"/>
      <c r="FD544" s="160"/>
      <c r="FE544" s="160"/>
      <c r="FF544" s="160"/>
      <c r="FG544" s="160"/>
      <c r="FH544" s="160"/>
      <c r="FI544" s="160"/>
      <c r="FJ544" s="160"/>
      <c r="FK544" s="160"/>
      <c r="FL544" s="160"/>
      <c r="FM544" s="160"/>
      <c r="FN544" s="160"/>
      <c r="FO544" s="160"/>
      <c r="FP544" s="160"/>
      <c r="FQ544" s="160"/>
      <c r="FR544" s="160"/>
      <c r="FS544" s="160"/>
      <c r="FT544" s="160"/>
      <c r="FU544" s="160"/>
      <c r="FV544" s="160"/>
      <c r="FW544" s="160"/>
      <c r="FX544" s="160"/>
      <c r="FY544" s="160"/>
      <c r="FZ544" s="160"/>
      <c r="GA544" s="160"/>
      <c r="GB544" s="160"/>
      <c r="GC544" s="160"/>
      <c r="GD544" s="160"/>
      <c r="GE544" s="160"/>
      <c r="GF544" s="160"/>
      <c r="GG544" s="160"/>
      <c r="GH544" s="160"/>
      <c r="GI544" s="160"/>
      <c r="GJ544" s="160"/>
      <c r="GK544" s="160"/>
      <c r="GL544" s="160"/>
      <c r="GM544" s="160"/>
      <c r="GN544" s="160"/>
      <c r="GO544" s="160"/>
      <c r="GP544" s="160"/>
      <c r="GQ544" s="160"/>
      <c r="GR544" s="160"/>
      <c r="GS544" s="160"/>
      <c r="GT544" s="160"/>
      <c r="GU544" s="160"/>
      <c r="GV544" s="160"/>
      <c r="GW544" s="160"/>
      <c r="GX544" s="160"/>
      <c r="GY544" s="160"/>
      <c r="GZ544" s="160"/>
      <c r="HA544" s="160"/>
      <c r="HB544" s="160"/>
      <c r="HC544" s="160"/>
      <c r="HD544" s="160"/>
      <c r="HE544" s="160"/>
      <c r="HF544" s="160"/>
      <c r="HG544" s="160"/>
      <c r="HH544" s="160"/>
      <c r="HI544" s="160"/>
      <c r="HJ544" s="160"/>
      <c r="HK544" s="160"/>
      <c r="HL544" s="160"/>
      <c r="HM544" s="160"/>
      <c r="HN544" s="160"/>
      <c r="HO544" s="160"/>
      <c r="HP544" s="160"/>
      <c r="HQ544" s="160"/>
      <c r="HR544" s="160"/>
      <c r="HS544" s="160"/>
      <c r="HT544" s="160"/>
      <c r="HU544" s="160"/>
      <c r="HV544" s="160"/>
      <c r="HW544" s="160"/>
      <c r="HX544" s="160"/>
      <c r="HY544" s="160"/>
      <c r="HZ544" s="160"/>
      <c r="IA544" s="160"/>
      <c r="IB544" s="160"/>
      <c r="IC544" s="160"/>
      <c r="ID544" s="160"/>
      <c r="IE544" s="160"/>
      <c r="IF544" s="160"/>
      <c r="IG544" s="160"/>
      <c r="IH544" s="160"/>
      <c r="II544" s="160"/>
      <c r="IJ544" s="160"/>
      <c r="IK544" s="160"/>
      <c r="IL544" s="160"/>
      <c r="IM544" s="160"/>
      <c r="IN544" s="160"/>
      <c r="IO544" s="160"/>
      <c r="IP544" s="160"/>
      <c r="IQ544" s="160"/>
      <c r="IR544" s="160"/>
      <c r="IS544" s="160"/>
      <c r="IT544" s="160"/>
      <c r="IU544" s="160"/>
      <c r="IV544" s="160"/>
      <c r="IW544" s="160"/>
      <c r="IX544" s="160"/>
      <c r="IY544" s="160"/>
      <c r="IZ544" s="160"/>
      <c r="JA544" s="160"/>
      <c r="JB544" s="160"/>
      <c r="JC544" s="160"/>
      <c r="JD544" s="160"/>
      <c r="JE544" s="160"/>
      <c r="JF544" s="160"/>
      <c r="JG544" s="160"/>
      <c r="JH544" s="160"/>
      <c r="JI544" s="160"/>
      <c r="JJ544" s="160"/>
      <c r="JK544" s="160"/>
      <c r="JL544" s="160"/>
      <c r="JM544" s="160"/>
      <c r="JN544" s="160"/>
      <c r="JO544" s="160"/>
      <c r="JP544" s="160"/>
      <c r="JQ544" s="160"/>
      <c r="JR544" s="160"/>
      <c r="JS544" s="160"/>
      <c r="JT544" s="160"/>
      <c r="JU544" s="160"/>
      <c r="JV544" s="160"/>
      <c r="JW544" s="160"/>
      <c r="JX544" s="160"/>
      <c r="JY544" s="160"/>
      <c r="JZ544" s="160"/>
      <c r="KA544" s="160"/>
      <c r="KB544" s="160"/>
      <c r="KC544" s="160"/>
      <c r="KD544" s="160"/>
      <c r="KE544" s="160"/>
      <c r="KF544" s="160"/>
      <c r="KG544" s="160"/>
      <c r="KH544" s="160"/>
      <c r="KI544" s="160"/>
      <c r="KJ544" s="160"/>
      <c r="KK544" s="160"/>
      <c r="KL544" s="160"/>
      <c r="KM544" s="160"/>
      <c r="KN544" s="160"/>
      <c r="KO544" s="160"/>
      <c r="KP544" s="160"/>
      <c r="KQ544" s="160"/>
      <c r="KR544" s="160"/>
      <c r="KS544" s="160"/>
      <c r="KT544" s="160"/>
      <c r="KU544" s="160"/>
      <c r="KV544" s="160"/>
      <c r="KW544" s="160"/>
      <c r="KX544" s="160"/>
      <c r="KY544" s="160"/>
      <c r="KZ544" s="160"/>
      <c r="LA544" s="160"/>
      <c r="LB544" s="160"/>
      <c r="LC544" s="160"/>
      <c r="LD544" s="160"/>
      <c r="LE544" s="160"/>
      <c r="LF544" s="160"/>
      <c r="LG544" s="160"/>
      <c r="LH544" s="160"/>
      <c r="LI544" s="160"/>
      <c r="LJ544" s="160"/>
      <c r="LK544" s="160"/>
      <c r="LL544" s="160"/>
      <c r="LM544" s="160"/>
      <c r="LN544" s="160"/>
      <c r="LO544" s="160"/>
      <c r="LP544" s="160"/>
      <c r="LQ544" s="160"/>
      <c r="LR544" s="160"/>
      <c r="LS544" s="160"/>
      <c r="LT544" s="160"/>
      <c r="LU544" s="160"/>
      <c r="LV544" s="160"/>
      <c r="LW544" s="160"/>
      <c r="LX544" s="160"/>
      <c r="LY544" s="160"/>
      <c r="LZ544" s="160"/>
      <c r="MA544" s="160"/>
      <c r="MB544" s="160"/>
      <c r="MC544" s="160"/>
      <c r="MD544" s="160"/>
      <c r="ME544" s="160"/>
      <c r="MF544" s="160"/>
      <c r="MG544" s="160"/>
      <c r="MH544" s="160"/>
      <c r="MI544" s="160"/>
      <c r="MJ544" s="160"/>
      <c r="MK544" s="160"/>
      <c r="ML544" s="160"/>
      <c r="MM544" s="160"/>
      <c r="MN544" s="160"/>
      <c r="MO544" s="160"/>
      <c r="MP544" s="160"/>
      <c r="MQ544" s="160"/>
      <c r="MR544" s="160"/>
      <c r="MS544" s="160"/>
      <c r="MT544" s="160"/>
      <c r="MU544" s="160"/>
      <c r="MV544" s="160"/>
      <c r="MW544" s="160"/>
      <c r="MX544" s="160"/>
      <c r="MY544" s="160"/>
      <c r="MZ544" s="160"/>
      <c r="NA544" s="160"/>
      <c r="NB544" s="160"/>
      <c r="NC544" s="160"/>
      <c r="ND544" s="160"/>
      <c r="NE544" s="160"/>
      <c r="NF544" s="160"/>
      <c r="NG544" s="160"/>
      <c r="NH544" s="160"/>
      <c r="NI544" s="160"/>
      <c r="NJ544" s="160"/>
      <c r="NK544" s="160"/>
      <c r="NL544" s="160"/>
      <c r="NM544" s="160"/>
      <c r="NN544" s="160"/>
      <c r="NO544" s="160"/>
      <c r="NP544" s="160"/>
      <c r="NQ544" s="160"/>
      <c r="NR544" s="160"/>
      <c r="NS544" s="160"/>
      <c r="NT544" s="160"/>
      <c r="NU544" s="160"/>
      <c r="NV544" s="160"/>
      <c r="NW544" s="160"/>
      <c r="NX544" s="160"/>
      <c r="NY544" s="160"/>
      <c r="NZ544" s="160"/>
      <c r="OA544" s="160"/>
      <c r="OB544" s="160"/>
      <c r="OC544" s="160"/>
      <c r="OD544" s="160"/>
      <c r="OE544" s="160"/>
      <c r="OF544" s="160"/>
      <c r="OG544" s="160"/>
      <c r="OH544" s="160"/>
      <c r="OI544" s="160"/>
      <c r="OJ544" s="160"/>
      <c r="OK544" s="160"/>
      <c r="OL544" s="160"/>
      <c r="OM544" s="160"/>
      <c r="ON544" s="160"/>
      <c r="OO544" s="160"/>
      <c r="OP544" s="160"/>
      <c r="OQ544" s="160"/>
      <c r="OR544" s="160"/>
      <c r="OS544" s="160"/>
      <c r="OT544" s="160"/>
      <c r="OU544" s="160"/>
      <c r="OV544" s="160"/>
      <c r="OW544" s="160"/>
      <c r="OX544" s="160"/>
      <c r="OY544" s="160"/>
      <c r="OZ544" s="160"/>
      <c r="PA544" s="160"/>
      <c r="PB544" s="160"/>
      <c r="PC544" s="160"/>
      <c r="PD544" s="160"/>
      <c r="PE544" s="160"/>
      <c r="PF544" s="160"/>
      <c r="PG544" s="160"/>
      <c r="PH544" s="160"/>
      <c r="PI544" s="160"/>
      <c r="PJ544" s="160"/>
      <c r="PK544" s="160"/>
      <c r="PL544" s="160"/>
      <c r="PM544" s="160"/>
      <c r="PN544" s="160"/>
      <c r="PO544" s="160"/>
      <c r="PP544" s="160"/>
      <c r="PQ544" s="160"/>
      <c r="PR544" s="160"/>
      <c r="PS544" s="160"/>
      <c r="PT544" s="160"/>
      <c r="PU544" s="160"/>
      <c r="PV544" s="160"/>
      <c r="PW544" s="160"/>
      <c r="PX544" s="160"/>
      <c r="PY544" s="160"/>
      <c r="PZ544" s="160"/>
      <c r="QA544" s="160"/>
      <c r="QB544" s="160"/>
      <c r="QC544" s="160"/>
      <c r="QD544" s="160"/>
      <c r="QE544" s="160"/>
      <c r="QF544" s="160"/>
      <c r="QG544" s="160"/>
      <c r="QH544" s="160"/>
      <c r="QI544" s="160"/>
      <c r="QJ544" s="160"/>
      <c r="QK544" s="160"/>
      <c r="QL544" s="160"/>
      <c r="QM544" s="160"/>
      <c r="QN544" s="160"/>
      <c r="QO544" s="160"/>
      <c r="QP544" s="160"/>
      <c r="QQ544" s="160"/>
      <c r="QR544" s="160"/>
      <c r="QS544" s="160"/>
      <c r="QT544" s="160"/>
      <c r="QU544" s="160"/>
      <c r="QV544" s="160"/>
      <c r="QW544" s="160"/>
      <c r="QX544" s="160"/>
      <c r="QY544" s="160"/>
      <c r="QZ544" s="160"/>
      <c r="RA544" s="160"/>
      <c r="RB544" s="160"/>
      <c r="RC544" s="160"/>
      <c r="RD544" s="160"/>
      <c r="RE544" s="160"/>
      <c r="RF544" s="160"/>
      <c r="RG544" s="160"/>
      <c r="RH544" s="160"/>
      <c r="RI544" s="160"/>
      <c r="RJ544" s="160"/>
      <c r="RK544" s="160"/>
      <c r="RL544" s="160"/>
      <c r="RM544" s="160"/>
      <c r="RN544" s="160"/>
      <c r="RO544" s="160"/>
      <c r="RP544" s="160"/>
      <c r="RQ544" s="160"/>
      <c r="RR544" s="160"/>
      <c r="RS544" s="160"/>
      <c r="RT544" s="160"/>
      <c r="RU544" s="160"/>
      <c r="RV544" s="160"/>
      <c r="RW544" s="160"/>
      <c r="RX544" s="160"/>
      <c r="RY544" s="160"/>
      <c r="RZ544" s="160"/>
      <c r="SA544" s="160"/>
      <c r="SB544" s="160"/>
      <c r="SC544" s="160"/>
      <c r="SD544" s="160"/>
      <c r="SE544" s="160"/>
      <c r="SF544" s="160"/>
      <c r="SG544" s="160"/>
      <c r="SH544" s="160"/>
      <c r="SI544" s="160"/>
      <c r="SJ544" s="160"/>
      <c r="SK544" s="160"/>
      <c r="SL544" s="160"/>
      <c r="SM544" s="160"/>
      <c r="SN544" s="160"/>
      <c r="SO544" s="160"/>
      <c r="SP544" s="160"/>
      <c r="SQ544" s="160"/>
      <c r="SR544" s="160"/>
      <c r="SS544" s="160"/>
      <c r="ST544" s="160"/>
      <c r="SU544" s="160"/>
      <c r="SV544" s="160"/>
      <c r="SW544" s="160"/>
      <c r="SX544" s="160"/>
      <c r="SY544" s="160"/>
      <c r="SZ544" s="160"/>
      <c r="TA544" s="160"/>
      <c r="TB544" s="160"/>
      <c r="TC544" s="160"/>
      <c r="TD544" s="160"/>
      <c r="TE544" s="160"/>
      <c r="TF544" s="160"/>
    </row>
    <row r="545" spans="1:526">
      <c r="A545" s="160"/>
      <c r="B545" s="160"/>
      <c r="C545" s="160"/>
      <c r="D545" s="160"/>
      <c r="E545" s="160"/>
      <c r="F545" s="160"/>
      <c r="G545" s="160"/>
      <c r="H545" s="160"/>
      <c r="I545" s="160"/>
      <c r="J545" s="160"/>
      <c r="K545" s="160"/>
      <c r="L545" s="160"/>
      <c r="M545" s="160"/>
      <c r="N545" s="160"/>
      <c r="O545" s="160"/>
      <c r="P545" s="160"/>
      <c r="Q545" s="160"/>
      <c r="R545" s="160"/>
      <c r="S545" s="160"/>
      <c r="T545" s="160"/>
      <c r="U545" s="160"/>
      <c r="V545" s="160"/>
      <c r="W545" s="160"/>
      <c r="X545" s="160"/>
      <c r="Y545" s="160"/>
      <c r="Z545" s="160"/>
      <c r="AA545" s="160"/>
      <c r="AB545" s="160"/>
      <c r="AC545" s="160"/>
      <c r="AD545" s="160"/>
      <c r="AE545" s="160"/>
      <c r="AF545" s="160"/>
      <c r="AG545" s="160"/>
      <c r="AH545" s="160"/>
      <c r="AI545" s="160"/>
      <c r="AJ545" s="160"/>
      <c r="AK545" s="160"/>
      <c r="AL545" s="160"/>
      <c r="AM545" s="160"/>
      <c r="AN545" s="160"/>
      <c r="AO545" s="160"/>
      <c r="AP545" s="160"/>
      <c r="AQ545" s="160"/>
      <c r="AR545" s="160"/>
      <c r="AS545" s="160"/>
      <c r="AT545" s="160"/>
      <c r="AU545" s="160"/>
      <c r="AV545" s="160"/>
      <c r="AW545" s="160"/>
      <c r="AX545" s="160"/>
      <c r="AY545" s="160"/>
      <c r="AZ545" s="160"/>
      <c r="BA545" s="160"/>
      <c r="BB545" s="160"/>
      <c r="BC545" s="160"/>
      <c r="BD545" s="160"/>
      <c r="BE545" s="160"/>
      <c r="BF545" s="160"/>
      <c r="BG545" s="160"/>
      <c r="BH545" s="160"/>
      <c r="BI545" s="160"/>
      <c r="BJ545" s="160"/>
      <c r="BK545" s="160"/>
      <c r="BL545" s="160"/>
      <c r="BM545" s="160"/>
      <c r="BN545" s="160"/>
      <c r="BO545" s="160"/>
      <c r="BP545" s="160"/>
      <c r="BQ545" s="160"/>
      <c r="BR545" s="160"/>
      <c r="BS545" s="160"/>
      <c r="BT545" s="160"/>
      <c r="BU545" s="160"/>
      <c r="BV545" s="160"/>
      <c r="BW545" s="160"/>
      <c r="BX545" s="160"/>
      <c r="BY545" s="160"/>
      <c r="BZ545" s="160"/>
      <c r="CA545" s="160"/>
      <c r="CB545" s="160"/>
      <c r="CC545" s="160"/>
      <c r="CD545" s="160"/>
      <c r="CE545" s="160"/>
      <c r="CF545" s="160"/>
      <c r="CG545" s="160"/>
      <c r="CH545" s="160"/>
      <c r="CI545" s="160"/>
      <c r="CJ545" s="160"/>
      <c r="CK545" s="160"/>
      <c r="CL545" s="160"/>
      <c r="CM545" s="160"/>
      <c r="CN545" s="160"/>
      <c r="CO545" s="160"/>
      <c r="CP545" s="160"/>
      <c r="CQ545" s="160"/>
      <c r="CR545" s="160"/>
      <c r="CS545" s="160"/>
      <c r="CT545" s="160"/>
      <c r="CU545" s="160"/>
      <c r="CV545" s="160"/>
      <c r="CW545" s="160"/>
      <c r="CX545" s="160"/>
      <c r="CY545" s="160"/>
      <c r="CZ545" s="160"/>
      <c r="DA545" s="160"/>
      <c r="DB545" s="160"/>
      <c r="DC545" s="160"/>
      <c r="DD545" s="160"/>
      <c r="DE545" s="160"/>
      <c r="DF545" s="160"/>
      <c r="DG545" s="160"/>
      <c r="DH545" s="160"/>
      <c r="DI545" s="160"/>
      <c r="DJ545" s="160"/>
      <c r="DK545" s="160"/>
      <c r="DL545" s="160"/>
      <c r="DM545" s="160"/>
      <c r="DN545" s="160"/>
      <c r="DO545" s="160"/>
      <c r="DP545" s="160"/>
      <c r="DQ545" s="160"/>
      <c r="DR545" s="160"/>
      <c r="DS545" s="160"/>
      <c r="DT545" s="160"/>
      <c r="DU545" s="160"/>
      <c r="DV545" s="160"/>
      <c r="DW545" s="160"/>
      <c r="DX545" s="160"/>
      <c r="DY545" s="160"/>
      <c r="DZ545" s="160"/>
      <c r="EA545" s="160"/>
      <c r="EB545" s="160"/>
      <c r="EC545" s="160"/>
      <c r="ED545" s="160"/>
      <c r="EE545" s="160"/>
      <c r="EF545" s="160"/>
      <c r="EG545" s="160"/>
      <c r="EH545" s="160"/>
      <c r="EI545" s="160"/>
      <c r="EJ545" s="160"/>
      <c r="EK545" s="160"/>
      <c r="EL545" s="160"/>
      <c r="EM545" s="160"/>
      <c r="EN545" s="160"/>
      <c r="EO545" s="160"/>
      <c r="EP545" s="160"/>
      <c r="EQ545" s="160"/>
      <c r="ER545" s="160"/>
      <c r="ES545" s="160"/>
      <c r="ET545" s="160"/>
      <c r="EU545" s="160"/>
      <c r="EV545" s="160"/>
      <c r="EW545" s="160"/>
      <c r="EX545" s="160"/>
      <c r="EY545" s="160"/>
      <c r="EZ545" s="160"/>
      <c r="FA545" s="160"/>
      <c r="FB545" s="160"/>
      <c r="FC545" s="160"/>
      <c r="FD545" s="160"/>
      <c r="FE545" s="160"/>
      <c r="FF545" s="160"/>
      <c r="FG545" s="160"/>
      <c r="FH545" s="160"/>
      <c r="FI545" s="160"/>
      <c r="FJ545" s="160"/>
      <c r="FK545" s="160"/>
      <c r="FL545" s="160"/>
      <c r="FM545" s="160"/>
      <c r="FN545" s="160"/>
      <c r="FO545" s="160"/>
      <c r="FP545" s="160"/>
      <c r="FQ545" s="160"/>
      <c r="FR545" s="160"/>
      <c r="FS545" s="160"/>
      <c r="FT545" s="160"/>
      <c r="FU545" s="160"/>
      <c r="FV545" s="160"/>
      <c r="FW545" s="160"/>
      <c r="FX545" s="160"/>
      <c r="FY545" s="160"/>
      <c r="FZ545" s="160"/>
      <c r="GA545" s="160"/>
      <c r="GB545" s="160"/>
      <c r="GC545" s="160"/>
      <c r="GD545" s="160"/>
      <c r="GE545" s="160"/>
      <c r="GF545" s="160"/>
      <c r="GG545" s="160"/>
      <c r="GH545" s="160"/>
      <c r="GI545" s="160"/>
      <c r="GJ545" s="160"/>
      <c r="GK545" s="160"/>
      <c r="GL545" s="160"/>
      <c r="GM545" s="160"/>
      <c r="GN545" s="160"/>
      <c r="GO545" s="160"/>
      <c r="GP545" s="160"/>
      <c r="GQ545" s="160"/>
      <c r="GR545" s="160"/>
      <c r="GS545" s="160"/>
      <c r="GT545" s="160"/>
      <c r="GU545" s="160"/>
      <c r="GV545" s="160"/>
      <c r="GW545" s="160"/>
      <c r="GX545" s="160"/>
      <c r="GY545" s="160"/>
      <c r="GZ545" s="160"/>
      <c r="HA545" s="160"/>
      <c r="HB545" s="160"/>
      <c r="HC545" s="160"/>
      <c r="HD545" s="160"/>
      <c r="HE545" s="160"/>
      <c r="HF545" s="160"/>
      <c r="HG545" s="160"/>
      <c r="HH545" s="160"/>
      <c r="HI545" s="160"/>
      <c r="HJ545" s="160"/>
      <c r="HK545" s="160"/>
      <c r="HL545" s="160"/>
      <c r="HM545" s="160"/>
      <c r="HN545" s="160"/>
      <c r="HO545" s="160"/>
      <c r="HP545" s="160"/>
      <c r="HQ545" s="160"/>
      <c r="HR545" s="160"/>
      <c r="HS545" s="160"/>
      <c r="HT545" s="160"/>
      <c r="HU545" s="160"/>
      <c r="HV545" s="160"/>
      <c r="HW545" s="160"/>
      <c r="HX545" s="160"/>
      <c r="HY545" s="160"/>
      <c r="HZ545" s="160"/>
      <c r="IA545" s="160"/>
      <c r="IB545" s="160"/>
      <c r="IC545" s="160"/>
      <c r="ID545" s="160"/>
      <c r="IE545" s="160"/>
      <c r="IF545" s="160"/>
      <c r="IG545" s="160"/>
      <c r="IH545" s="160"/>
      <c r="II545" s="160"/>
      <c r="IJ545" s="160"/>
      <c r="IK545" s="160"/>
      <c r="IL545" s="160"/>
      <c r="IM545" s="160"/>
      <c r="IN545" s="160"/>
      <c r="IO545" s="160"/>
      <c r="IP545" s="160"/>
      <c r="IQ545" s="160"/>
      <c r="IR545" s="160"/>
      <c r="IS545" s="160"/>
      <c r="IT545" s="160"/>
      <c r="IU545" s="160"/>
      <c r="IV545" s="160"/>
      <c r="IW545" s="160"/>
      <c r="IX545" s="160"/>
      <c r="IY545" s="160"/>
      <c r="IZ545" s="160"/>
      <c r="JA545" s="160"/>
      <c r="JB545" s="160"/>
      <c r="JC545" s="160"/>
      <c r="JD545" s="160"/>
      <c r="JE545" s="160"/>
      <c r="JF545" s="160"/>
      <c r="JG545" s="160"/>
      <c r="JH545" s="160"/>
      <c r="JI545" s="160"/>
      <c r="JJ545" s="160"/>
      <c r="JK545" s="160"/>
      <c r="JL545" s="160"/>
      <c r="JM545" s="160"/>
      <c r="JN545" s="160"/>
      <c r="JO545" s="160"/>
      <c r="JP545" s="160"/>
      <c r="JQ545" s="160"/>
      <c r="JR545" s="160"/>
      <c r="JS545" s="160"/>
      <c r="JT545" s="160"/>
      <c r="JU545" s="160"/>
      <c r="JV545" s="160"/>
      <c r="JW545" s="160"/>
      <c r="JX545" s="160"/>
      <c r="JY545" s="160"/>
      <c r="JZ545" s="160"/>
      <c r="KA545" s="160"/>
      <c r="KB545" s="160"/>
      <c r="KC545" s="160"/>
      <c r="KD545" s="160"/>
      <c r="KE545" s="160"/>
      <c r="KF545" s="160"/>
      <c r="KG545" s="160"/>
      <c r="KH545" s="160"/>
      <c r="KI545" s="160"/>
      <c r="KJ545" s="160"/>
      <c r="KK545" s="160"/>
      <c r="KL545" s="160"/>
      <c r="KM545" s="160"/>
      <c r="KN545" s="160"/>
      <c r="KO545" s="160"/>
      <c r="KP545" s="160"/>
      <c r="KQ545" s="160"/>
      <c r="KR545" s="160"/>
      <c r="KS545" s="160"/>
      <c r="KT545" s="160"/>
      <c r="KU545" s="160"/>
      <c r="KV545" s="160"/>
      <c r="KW545" s="160"/>
      <c r="KX545" s="160"/>
      <c r="KY545" s="160"/>
      <c r="KZ545" s="160"/>
      <c r="LA545" s="160"/>
      <c r="LB545" s="160"/>
      <c r="LC545" s="160"/>
      <c r="LD545" s="160"/>
      <c r="LE545" s="160"/>
      <c r="LF545" s="160"/>
      <c r="LG545" s="160"/>
      <c r="LH545" s="160"/>
      <c r="LI545" s="160"/>
      <c r="LJ545" s="160"/>
      <c r="LK545" s="160"/>
      <c r="LL545" s="160"/>
      <c r="LM545" s="160"/>
      <c r="LN545" s="160"/>
      <c r="LO545" s="160"/>
      <c r="LP545" s="160"/>
      <c r="LQ545" s="160"/>
      <c r="LR545" s="160"/>
      <c r="LS545" s="160"/>
      <c r="LT545" s="160"/>
      <c r="LU545" s="160"/>
      <c r="LV545" s="160"/>
      <c r="LW545" s="160"/>
      <c r="LX545" s="160"/>
      <c r="LY545" s="160"/>
      <c r="LZ545" s="160"/>
      <c r="MA545" s="160"/>
      <c r="MB545" s="160"/>
      <c r="MC545" s="160"/>
      <c r="MD545" s="160"/>
      <c r="ME545" s="160"/>
      <c r="MF545" s="160"/>
      <c r="MG545" s="160"/>
      <c r="MH545" s="160"/>
      <c r="MI545" s="160"/>
      <c r="MJ545" s="160"/>
      <c r="MK545" s="160"/>
      <c r="ML545" s="160"/>
      <c r="MM545" s="160"/>
      <c r="MN545" s="160"/>
      <c r="MO545" s="160"/>
      <c r="MP545" s="160"/>
      <c r="MQ545" s="160"/>
      <c r="MR545" s="160"/>
      <c r="MS545" s="160"/>
      <c r="MT545" s="160"/>
      <c r="MU545" s="160"/>
      <c r="MV545" s="160"/>
      <c r="MW545" s="160"/>
      <c r="MX545" s="160"/>
      <c r="MY545" s="160"/>
      <c r="MZ545" s="160"/>
      <c r="NA545" s="160"/>
      <c r="NB545" s="160"/>
      <c r="NC545" s="160"/>
      <c r="ND545" s="160"/>
      <c r="NE545" s="160"/>
      <c r="NF545" s="160"/>
      <c r="NG545" s="160"/>
      <c r="NH545" s="160"/>
      <c r="NI545" s="160"/>
      <c r="NJ545" s="160"/>
      <c r="NK545" s="160"/>
      <c r="NL545" s="160"/>
      <c r="NM545" s="160"/>
      <c r="NN545" s="160"/>
      <c r="NO545" s="160"/>
      <c r="NP545" s="160"/>
      <c r="NQ545" s="160"/>
      <c r="NR545" s="160"/>
      <c r="NS545" s="160"/>
      <c r="NT545" s="160"/>
      <c r="NU545" s="160"/>
      <c r="NV545" s="160"/>
      <c r="NW545" s="160"/>
      <c r="NX545" s="160"/>
      <c r="NY545" s="160"/>
      <c r="NZ545" s="160"/>
      <c r="OA545" s="160"/>
      <c r="OB545" s="160"/>
      <c r="OC545" s="160"/>
      <c r="OD545" s="160"/>
      <c r="OE545" s="160"/>
      <c r="OF545" s="160"/>
      <c r="OG545" s="160"/>
      <c r="OH545" s="160"/>
      <c r="OI545" s="160"/>
      <c r="OJ545" s="160"/>
      <c r="OK545" s="160"/>
      <c r="OL545" s="160"/>
      <c r="OM545" s="160"/>
      <c r="ON545" s="160"/>
      <c r="OO545" s="160"/>
      <c r="OP545" s="160"/>
      <c r="OQ545" s="160"/>
      <c r="OR545" s="160"/>
      <c r="OS545" s="160"/>
      <c r="OT545" s="160"/>
      <c r="OU545" s="160"/>
      <c r="OV545" s="160"/>
      <c r="OW545" s="160"/>
      <c r="OX545" s="160"/>
      <c r="OY545" s="160"/>
      <c r="OZ545" s="160"/>
      <c r="PA545" s="160"/>
      <c r="PB545" s="160"/>
      <c r="PC545" s="160"/>
      <c r="PD545" s="160"/>
      <c r="PE545" s="160"/>
      <c r="PF545" s="160"/>
      <c r="PG545" s="160"/>
      <c r="PH545" s="160"/>
      <c r="PI545" s="160"/>
      <c r="PJ545" s="160"/>
      <c r="PK545" s="160"/>
      <c r="PL545" s="160"/>
      <c r="PM545" s="160"/>
      <c r="PN545" s="160"/>
      <c r="PO545" s="160"/>
      <c r="PP545" s="160"/>
      <c r="PQ545" s="160"/>
      <c r="PR545" s="160"/>
      <c r="PS545" s="160"/>
      <c r="PT545" s="160"/>
      <c r="PU545" s="160"/>
      <c r="PV545" s="160"/>
      <c r="PW545" s="160"/>
      <c r="PX545" s="160"/>
      <c r="PY545" s="160"/>
      <c r="PZ545" s="160"/>
      <c r="QA545" s="160"/>
      <c r="QB545" s="160"/>
      <c r="QC545" s="160"/>
      <c r="QD545" s="160"/>
      <c r="QE545" s="160"/>
      <c r="QF545" s="160"/>
      <c r="QG545" s="160"/>
      <c r="QH545" s="160"/>
      <c r="QI545" s="160"/>
      <c r="QJ545" s="160"/>
      <c r="QK545" s="160"/>
      <c r="QL545" s="160"/>
      <c r="QM545" s="160"/>
      <c r="QN545" s="160"/>
      <c r="QO545" s="160"/>
      <c r="QP545" s="160"/>
      <c r="QQ545" s="160"/>
      <c r="QR545" s="160"/>
      <c r="QS545" s="160"/>
      <c r="QT545" s="160"/>
      <c r="QU545" s="160"/>
      <c r="QV545" s="160"/>
      <c r="QW545" s="160"/>
      <c r="QX545" s="160"/>
      <c r="QY545" s="160"/>
      <c r="QZ545" s="160"/>
      <c r="RA545" s="160"/>
      <c r="RB545" s="160"/>
      <c r="RC545" s="160"/>
      <c r="RD545" s="160"/>
      <c r="RE545" s="160"/>
      <c r="RF545" s="160"/>
      <c r="RG545" s="160"/>
      <c r="RH545" s="160"/>
      <c r="RI545" s="160"/>
      <c r="RJ545" s="160"/>
      <c r="RK545" s="160"/>
      <c r="RL545" s="160"/>
      <c r="RM545" s="160"/>
      <c r="RN545" s="160"/>
      <c r="RO545" s="160"/>
      <c r="RP545" s="160"/>
      <c r="RQ545" s="160"/>
      <c r="RR545" s="160"/>
      <c r="RS545" s="160"/>
      <c r="RT545" s="160"/>
      <c r="RU545" s="160"/>
      <c r="RV545" s="160"/>
      <c r="RW545" s="160"/>
      <c r="RX545" s="160"/>
      <c r="RY545" s="160"/>
      <c r="RZ545" s="160"/>
      <c r="SA545" s="160"/>
      <c r="SB545" s="160"/>
      <c r="SC545" s="160"/>
      <c r="SD545" s="160"/>
      <c r="SE545" s="160"/>
      <c r="SF545" s="160"/>
      <c r="SG545" s="160"/>
      <c r="SH545" s="160"/>
      <c r="SI545" s="160"/>
      <c r="SJ545" s="160"/>
      <c r="SK545" s="160"/>
      <c r="SL545" s="160"/>
      <c r="SM545" s="160"/>
      <c r="SN545" s="160"/>
      <c r="SO545" s="160"/>
      <c r="SP545" s="160"/>
      <c r="SQ545" s="160"/>
      <c r="SR545" s="160"/>
      <c r="SS545" s="160"/>
      <c r="ST545" s="160"/>
      <c r="SU545" s="160"/>
      <c r="SV545" s="160"/>
      <c r="SW545" s="160"/>
      <c r="SX545" s="160"/>
      <c r="SY545" s="160"/>
      <c r="SZ545" s="160"/>
      <c r="TA545" s="160"/>
      <c r="TB545" s="160"/>
      <c r="TC545" s="160"/>
      <c r="TD545" s="160"/>
      <c r="TE545" s="160"/>
      <c r="TF545" s="160"/>
    </row>
    <row r="546" spans="1:526">
      <c r="A546" s="160"/>
      <c r="B546" s="160"/>
      <c r="C546" s="160"/>
      <c r="D546" s="160"/>
      <c r="E546" s="160"/>
      <c r="F546" s="160"/>
      <c r="G546" s="160"/>
      <c r="H546" s="160"/>
      <c r="I546" s="160"/>
      <c r="J546" s="160"/>
      <c r="K546" s="160"/>
      <c r="L546" s="160"/>
      <c r="M546" s="160"/>
      <c r="N546" s="160"/>
      <c r="O546" s="160"/>
      <c r="P546" s="160"/>
      <c r="Q546" s="160"/>
      <c r="R546" s="160"/>
      <c r="S546" s="160"/>
      <c r="T546" s="160"/>
      <c r="U546" s="160"/>
      <c r="V546" s="160"/>
      <c r="W546" s="160"/>
      <c r="X546" s="160"/>
      <c r="Y546" s="160"/>
      <c r="Z546" s="160"/>
      <c r="AA546" s="160"/>
      <c r="AB546" s="160"/>
      <c r="AC546" s="160"/>
      <c r="AD546" s="160"/>
      <c r="AE546" s="160"/>
      <c r="AF546" s="160"/>
      <c r="AG546" s="160"/>
      <c r="AH546" s="160"/>
      <c r="AI546" s="160"/>
      <c r="AJ546" s="160"/>
      <c r="AK546" s="160"/>
      <c r="AL546" s="160"/>
      <c r="AM546" s="160"/>
      <c r="AN546" s="160"/>
      <c r="AO546" s="160"/>
      <c r="AP546" s="160"/>
      <c r="AQ546" s="160"/>
      <c r="AR546" s="160"/>
      <c r="AS546" s="160"/>
      <c r="AT546" s="160"/>
      <c r="AU546" s="160"/>
      <c r="AV546" s="160"/>
      <c r="AW546" s="160"/>
      <c r="AX546" s="160"/>
      <c r="AY546" s="160"/>
      <c r="AZ546" s="160"/>
      <c r="BA546" s="160"/>
      <c r="BB546" s="160"/>
      <c r="BC546" s="160"/>
      <c r="BD546" s="160"/>
      <c r="BE546" s="160"/>
      <c r="BF546" s="160"/>
      <c r="BG546" s="160"/>
      <c r="BH546" s="160"/>
      <c r="BI546" s="160"/>
      <c r="BJ546" s="160"/>
      <c r="BK546" s="160"/>
      <c r="BL546" s="160"/>
      <c r="BM546" s="160"/>
      <c r="BN546" s="160"/>
      <c r="BO546" s="160"/>
      <c r="BP546" s="160"/>
      <c r="BQ546" s="160"/>
      <c r="BR546" s="160"/>
      <c r="BS546" s="160"/>
      <c r="BT546" s="160"/>
      <c r="BU546" s="160"/>
      <c r="BV546" s="160"/>
      <c r="BW546" s="160"/>
      <c r="BX546" s="160"/>
      <c r="BY546" s="160"/>
      <c r="BZ546" s="160"/>
      <c r="CA546" s="160"/>
      <c r="CB546" s="160"/>
      <c r="CC546" s="160"/>
      <c r="CD546" s="160"/>
      <c r="CE546" s="160"/>
      <c r="CF546" s="160"/>
      <c r="CG546" s="160"/>
      <c r="CH546" s="160"/>
      <c r="CI546" s="160"/>
      <c r="CJ546" s="160"/>
      <c r="CK546" s="160"/>
      <c r="CL546" s="160"/>
      <c r="CM546" s="160"/>
      <c r="CN546" s="160"/>
      <c r="CO546" s="160"/>
      <c r="CP546" s="160"/>
      <c r="CQ546" s="160"/>
      <c r="CR546" s="160"/>
      <c r="CS546" s="160"/>
      <c r="CT546" s="160"/>
      <c r="CU546" s="160"/>
      <c r="CV546" s="160"/>
      <c r="CW546" s="160"/>
      <c r="CX546" s="160"/>
      <c r="CY546" s="160"/>
      <c r="CZ546" s="160"/>
      <c r="DA546" s="160"/>
      <c r="DB546" s="160"/>
      <c r="DC546" s="160"/>
      <c r="DD546" s="160"/>
      <c r="DE546" s="160"/>
      <c r="DF546" s="160"/>
      <c r="DG546" s="160"/>
      <c r="DH546" s="160"/>
      <c r="DI546" s="160"/>
      <c r="DJ546" s="160"/>
      <c r="DK546" s="160"/>
      <c r="DL546" s="160"/>
      <c r="DM546" s="160"/>
      <c r="DN546" s="160"/>
      <c r="DO546" s="160"/>
      <c r="DP546" s="160"/>
      <c r="DQ546" s="160"/>
      <c r="DR546" s="160"/>
      <c r="DS546" s="160"/>
      <c r="DT546" s="160"/>
      <c r="DU546" s="160"/>
      <c r="DV546" s="160"/>
      <c r="DW546" s="160"/>
      <c r="DX546" s="160"/>
      <c r="DY546" s="160"/>
      <c r="DZ546" s="160"/>
      <c r="EA546" s="160"/>
      <c r="EB546" s="160"/>
      <c r="EC546" s="160"/>
      <c r="ED546" s="160"/>
      <c r="EE546" s="160"/>
      <c r="EF546" s="160"/>
      <c r="EG546" s="160"/>
      <c r="EH546" s="160"/>
      <c r="EI546" s="160"/>
      <c r="EJ546" s="160"/>
      <c r="EK546" s="160"/>
      <c r="EL546" s="160"/>
      <c r="EM546" s="160"/>
      <c r="EN546" s="160"/>
      <c r="EO546" s="160"/>
      <c r="EP546" s="160"/>
      <c r="EQ546" s="160"/>
      <c r="ER546" s="160"/>
      <c r="ES546" s="160"/>
      <c r="ET546" s="160"/>
      <c r="EU546" s="160"/>
      <c r="EV546" s="160"/>
      <c r="EW546" s="160"/>
      <c r="EX546" s="160"/>
      <c r="EY546" s="160"/>
      <c r="EZ546" s="160"/>
      <c r="FA546" s="160"/>
      <c r="FB546" s="160"/>
      <c r="FC546" s="160"/>
      <c r="FD546" s="160"/>
      <c r="FE546" s="160"/>
      <c r="FF546" s="160"/>
      <c r="FG546" s="160"/>
      <c r="FH546" s="160"/>
      <c r="FI546" s="160"/>
      <c r="FJ546" s="160"/>
      <c r="FK546" s="160"/>
      <c r="FL546" s="160"/>
      <c r="FM546" s="160"/>
      <c r="FN546" s="160"/>
      <c r="FO546" s="160"/>
      <c r="FP546" s="160"/>
      <c r="FQ546" s="160"/>
      <c r="FR546" s="160"/>
      <c r="FS546" s="160"/>
      <c r="FT546" s="160"/>
      <c r="FU546" s="160"/>
      <c r="FV546" s="160"/>
      <c r="FW546" s="160"/>
      <c r="FX546" s="160"/>
      <c r="FY546" s="160"/>
      <c r="FZ546" s="160"/>
      <c r="GA546" s="160"/>
      <c r="GB546" s="160"/>
      <c r="GC546" s="160"/>
      <c r="GD546" s="160"/>
      <c r="GE546" s="160"/>
      <c r="GF546" s="160"/>
      <c r="GG546" s="160"/>
      <c r="GH546" s="160"/>
      <c r="GI546" s="160"/>
      <c r="GJ546" s="160"/>
      <c r="GK546" s="160"/>
      <c r="GL546" s="160"/>
      <c r="GM546" s="160"/>
      <c r="GN546" s="160"/>
      <c r="GO546" s="160"/>
      <c r="GP546" s="160"/>
      <c r="GQ546" s="160"/>
      <c r="GR546" s="160"/>
      <c r="GS546" s="160"/>
      <c r="GT546" s="160"/>
      <c r="GU546" s="160"/>
      <c r="GV546" s="160"/>
      <c r="GW546" s="160"/>
      <c r="GX546" s="160"/>
      <c r="GY546" s="160"/>
      <c r="GZ546" s="160"/>
      <c r="HA546" s="160"/>
      <c r="HB546" s="160"/>
      <c r="HC546" s="160"/>
      <c r="HD546" s="160"/>
      <c r="HE546" s="160"/>
      <c r="HF546" s="160"/>
      <c r="HG546" s="160"/>
      <c r="HH546" s="160"/>
      <c r="HI546" s="160"/>
      <c r="HJ546" s="160"/>
      <c r="HK546" s="160"/>
      <c r="HL546" s="160"/>
      <c r="HM546" s="160"/>
      <c r="HN546" s="160"/>
      <c r="HO546" s="160"/>
      <c r="HP546" s="160"/>
      <c r="HQ546" s="160"/>
      <c r="HR546" s="160"/>
      <c r="HS546" s="160"/>
      <c r="HT546" s="160"/>
      <c r="HU546" s="160"/>
      <c r="HV546" s="160"/>
      <c r="HW546" s="160"/>
      <c r="HX546" s="160"/>
      <c r="HY546" s="160"/>
      <c r="HZ546" s="160"/>
      <c r="IA546" s="160"/>
      <c r="IB546" s="160"/>
      <c r="IC546" s="160"/>
      <c r="ID546" s="160"/>
      <c r="IE546" s="160"/>
      <c r="IF546" s="160"/>
      <c r="IG546" s="160"/>
      <c r="IH546" s="160"/>
      <c r="II546" s="160"/>
      <c r="IJ546" s="160"/>
      <c r="IK546" s="160"/>
      <c r="IL546" s="160"/>
      <c r="IM546" s="160"/>
      <c r="IN546" s="160"/>
      <c r="IO546" s="160"/>
      <c r="IP546" s="160"/>
      <c r="IQ546" s="160"/>
      <c r="IR546" s="160"/>
      <c r="IS546" s="160"/>
      <c r="IT546" s="160"/>
      <c r="IU546" s="160"/>
      <c r="IV546" s="160"/>
      <c r="IW546" s="160"/>
      <c r="IX546" s="160"/>
      <c r="IY546" s="160"/>
      <c r="IZ546" s="160"/>
      <c r="JA546" s="160"/>
      <c r="JB546" s="160"/>
      <c r="JC546" s="160"/>
      <c r="JD546" s="160"/>
      <c r="JE546" s="160"/>
      <c r="JF546" s="160"/>
      <c r="JG546" s="160"/>
      <c r="JH546" s="160"/>
      <c r="JI546" s="160"/>
      <c r="JJ546" s="160"/>
      <c r="JK546" s="160"/>
      <c r="JL546" s="160"/>
      <c r="JM546" s="160"/>
      <c r="JN546" s="160"/>
      <c r="JO546" s="160"/>
      <c r="JP546" s="160"/>
      <c r="JQ546" s="160"/>
      <c r="JR546" s="160"/>
      <c r="JS546" s="160"/>
      <c r="JT546" s="160"/>
      <c r="JU546" s="160"/>
      <c r="JV546" s="160"/>
      <c r="JW546" s="160"/>
      <c r="JX546" s="160"/>
      <c r="JY546" s="160"/>
      <c r="JZ546" s="160"/>
      <c r="KA546" s="160"/>
      <c r="KB546" s="160"/>
      <c r="KC546" s="160"/>
      <c r="KD546" s="160"/>
      <c r="KE546" s="160"/>
      <c r="KF546" s="160"/>
      <c r="KG546" s="160"/>
      <c r="KH546" s="160"/>
      <c r="KI546" s="160"/>
      <c r="KJ546" s="160"/>
      <c r="KK546" s="160"/>
      <c r="KL546" s="160"/>
      <c r="KM546" s="160"/>
      <c r="KN546" s="160"/>
      <c r="KO546" s="160"/>
      <c r="KP546" s="160"/>
      <c r="KQ546" s="160"/>
      <c r="KR546" s="160"/>
      <c r="KS546" s="160"/>
      <c r="KT546" s="160"/>
      <c r="KU546" s="160"/>
      <c r="KV546" s="160"/>
      <c r="KW546" s="160"/>
      <c r="KX546" s="160"/>
      <c r="KY546" s="160"/>
      <c r="KZ546" s="160"/>
      <c r="LA546" s="160"/>
      <c r="LB546" s="160"/>
      <c r="LC546" s="160"/>
      <c r="LD546" s="160"/>
      <c r="LE546" s="160"/>
      <c r="LF546" s="160"/>
      <c r="LG546" s="160"/>
      <c r="LH546" s="160"/>
      <c r="LI546" s="160"/>
      <c r="LJ546" s="160"/>
      <c r="LK546" s="160"/>
      <c r="LL546" s="160"/>
      <c r="LM546" s="160"/>
      <c r="LN546" s="160"/>
      <c r="LO546" s="160"/>
      <c r="LP546" s="160"/>
      <c r="LQ546" s="160"/>
      <c r="LR546" s="160"/>
      <c r="LS546" s="160"/>
      <c r="LT546" s="160"/>
      <c r="LU546" s="160"/>
      <c r="LV546" s="160"/>
      <c r="LW546" s="160"/>
      <c r="LX546" s="160"/>
      <c r="LY546" s="160"/>
      <c r="LZ546" s="160"/>
      <c r="MA546" s="160"/>
      <c r="MB546" s="160"/>
      <c r="MC546" s="160"/>
      <c r="MD546" s="160"/>
      <c r="ME546" s="160"/>
      <c r="MF546" s="160"/>
      <c r="MG546" s="160"/>
      <c r="MH546" s="160"/>
      <c r="MI546" s="160"/>
      <c r="MJ546" s="160"/>
      <c r="MK546" s="160"/>
      <c r="ML546" s="160"/>
      <c r="MM546" s="160"/>
      <c r="MN546" s="160"/>
      <c r="MO546" s="160"/>
      <c r="MP546" s="160"/>
      <c r="MQ546" s="160"/>
      <c r="MR546" s="160"/>
      <c r="MS546" s="160"/>
      <c r="MT546" s="160"/>
      <c r="MU546" s="160"/>
      <c r="MV546" s="160"/>
      <c r="MW546" s="160"/>
      <c r="MX546" s="160"/>
      <c r="MY546" s="160"/>
      <c r="MZ546" s="160"/>
      <c r="NA546" s="160"/>
      <c r="NB546" s="160"/>
      <c r="NC546" s="160"/>
      <c r="ND546" s="160"/>
      <c r="NE546" s="160"/>
      <c r="NF546" s="160"/>
      <c r="NG546" s="160"/>
      <c r="NH546" s="160"/>
      <c r="NI546" s="160"/>
      <c r="NJ546" s="160"/>
      <c r="NK546" s="160"/>
      <c r="NL546" s="160"/>
      <c r="NM546" s="160"/>
      <c r="NN546" s="160"/>
      <c r="NO546" s="160"/>
      <c r="NP546" s="160"/>
      <c r="NQ546" s="160"/>
      <c r="NR546" s="160"/>
      <c r="NS546" s="160"/>
      <c r="NT546" s="160"/>
      <c r="NU546" s="160"/>
      <c r="NV546" s="160"/>
      <c r="NW546" s="160"/>
      <c r="NX546" s="160"/>
      <c r="NY546" s="160"/>
      <c r="NZ546" s="160"/>
      <c r="OA546" s="160"/>
      <c r="OB546" s="160"/>
      <c r="OC546" s="160"/>
      <c r="OD546" s="160"/>
      <c r="OE546" s="160"/>
      <c r="OF546" s="160"/>
      <c r="OG546" s="160"/>
      <c r="OH546" s="160"/>
      <c r="OI546" s="160"/>
      <c r="OJ546" s="160"/>
      <c r="OK546" s="160"/>
      <c r="OL546" s="160"/>
      <c r="OM546" s="160"/>
      <c r="ON546" s="160"/>
      <c r="OO546" s="160"/>
      <c r="OP546" s="160"/>
      <c r="OQ546" s="160"/>
      <c r="OR546" s="160"/>
      <c r="OS546" s="160"/>
      <c r="OT546" s="160"/>
      <c r="OU546" s="160"/>
      <c r="OV546" s="160"/>
      <c r="OW546" s="160"/>
      <c r="OX546" s="160"/>
      <c r="OY546" s="160"/>
      <c r="OZ546" s="160"/>
      <c r="PA546" s="160"/>
      <c r="PB546" s="160"/>
      <c r="PC546" s="160"/>
      <c r="PD546" s="160"/>
      <c r="PE546" s="160"/>
      <c r="PF546" s="160"/>
      <c r="PG546" s="160"/>
      <c r="PH546" s="160"/>
      <c r="PI546" s="160"/>
      <c r="PJ546" s="160"/>
      <c r="PK546" s="160"/>
      <c r="PL546" s="160"/>
      <c r="PM546" s="160"/>
      <c r="PN546" s="160"/>
      <c r="PO546" s="160"/>
      <c r="PP546" s="160"/>
      <c r="PQ546" s="160"/>
      <c r="PR546" s="160"/>
      <c r="PS546" s="160"/>
      <c r="PT546" s="160"/>
      <c r="PU546" s="160"/>
      <c r="PV546" s="160"/>
      <c r="PW546" s="160"/>
      <c r="PX546" s="160"/>
      <c r="PY546" s="160"/>
      <c r="PZ546" s="160"/>
      <c r="QA546" s="160"/>
      <c r="QB546" s="160"/>
      <c r="QC546" s="160"/>
      <c r="QD546" s="160"/>
      <c r="QE546" s="160"/>
      <c r="QF546" s="160"/>
      <c r="QG546" s="160"/>
      <c r="QH546" s="160"/>
      <c r="QI546" s="160"/>
      <c r="QJ546" s="160"/>
      <c r="QK546" s="160"/>
      <c r="QL546" s="160"/>
      <c r="QM546" s="160"/>
      <c r="QN546" s="160"/>
      <c r="QO546" s="160"/>
      <c r="QP546" s="160"/>
      <c r="QQ546" s="160"/>
      <c r="QR546" s="160"/>
      <c r="QS546" s="160"/>
      <c r="QT546" s="160"/>
      <c r="QU546" s="160"/>
      <c r="QV546" s="160"/>
      <c r="QW546" s="160"/>
      <c r="QX546" s="160"/>
      <c r="QY546" s="160"/>
      <c r="QZ546" s="160"/>
      <c r="RA546" s="160"/>
      <c r="RB546" s="160"/>
      <c r="RC546" s="160"/>
      <c r="RD546" s="160"/>
      <c r="RE546" s="160"/>
      <c r="RF546" s="160"/>
      <c r="RG546" s="160"/>
      <c r="RH546" s="160"/>
      <c r="RI546" s="160"/>
      <c r="RJ546" s="160"/>
      <c r="RK546" s="160"/>
      <c r="RL546" s="160"/>
      <c r="RM546" s="160"/>
      <c r="RN546" s="160"/>
      <c r="RO546" s="160"/>
      <c r="RP546" s="160"/>
      <c r="RQ546" s="160"/>
      <c r="RR546" s="160"/>
      <c r="RS546" s="160"/>
      <c r="RT546" s="160"/>
      <c r="RU546" s="160"/>
      <c r="RV546" s="160"/>
      <c r="RW546" s="160"/>
      <c r="RX546" s="160"/>
      <c r="RY546" s="160"/>
      <c r="RZ546" s="160"/>
      <c r="SA546" s="160"/>
      <c r="SB546" s="160"/>
      <c r="SC546" s="160"/>
      <c r="SD546" s="160"/>
      <c r="SE546" s="160"/>
      <c r="SF546" s="160"/>
      <c r="SG546" s="160"/>
      <c r="SH546" s="160"/>
      <c r="SI546" s="160"/>
      <c r="SJ546" s="160"/>
      <c r="SK546" s="160"/>
      <c r="SL546" s="160"/>
      <c r="SM546" s="160"/>
      <c r="SN546" s="160"/>
      <c r="SO546" s="160"/>
      <c r="SP546" s="160"/>
      <c r="SQ546" s="160"/>
      <c r="SR546" s="160"/>
      <c r="SS546" s="160"/>
      <c r="ST546" s="160"/>
      <c r="SU546" s="160"/>
      <c r="SV546" s="160"/>
      <c r="SW546" s="160"/>
      <c r="SX546" s="160"/>
      <c r="SY546" s="160"/>
      <c r="SZ546" s="160"/>
      <c r="TA546" s="160"/>
      <c r="TB546" s="160"/>
      <c r="TC546" s="160"/>
      <c r="TD546" s="160"/>
      <c r="TE546" s="160"/>
      <c r="TF546" s="160"/>
    </row>
    <row r="547" spans="1:526">
      <c r="A547" s="160"/>
      <c r="B547" s="160"/>
      <c r="C547" s="160"/>
      <c r="D547" s="160"/>
      <c r="E547" s="160"/>
      <c r="F547" s="160"/>
      <c r="G547" s="160"/>
      <c r="H547" s="160"/>
      <c r="I547" s="160"/>
      <c r="J547" s="160"/>
      <c r="K547" s="160"/>
      <c r="L547" s="160"/>
      <c r="M547" s="160"/>
      <c r="N547" s="160"/>
      <c r="O547" s="160"/>
      <c r="P547" s="160"/>
      <c r="Q547" s="160"/>
      <c r="R547" s="160"/>
      <c r="S547" s="160"/>
      <c r="T547" s="160"/>
      <c r="U547" s="160"/>
      <c r="V547" s="160"/>
      <c r="W547" s="160"/>
      <c r="X547" s="160"/>
      <c r="Y547" s="160"/>
      <c r="Z547" s="160"/>
      <c r="AA547" s="160"/>
      <c r="AB547" s="160"/>
      <c r="AC547" s="160"/>
      <c r="AD547" s="160"/>
      <c r="AE547" s="160"/>
      <c r="AF547" s="160"/>
      <c r="AG547" s="160"/>
      <c r="AH547" s="160"/>
      <c r="AI547" s="160"/>
      <c r="AJ547" s="160"/>
      <c r="AK547" s="160"/>
      <c r="AL547" s="160"/>
      <c r="AM547" s="160"/>
      <c r="AN547" s="160"/>
      <c r="AO547" s="160"/>
      <c r="AP547" s="160"/>
      <c r="AQ547" s="160"/>
      <c r="AR547" s="160"/>
      <c r="AS547" s="160"/>
      <c r="AT547" s="160"/>
      <c r="AU547" s="160"/>
      <c r="AV547" s="160"/>
      <c r="AW547" s="160"/>
      <c r="AX547" s="160"/>
      <c r="AY547" s="160"/>
      <c r="AZ547" s="160"/>
      <c r="BA547" s="160"/>
      <c r="BB547" s="160"/>
      <c r="BC547" s="160"/>
      <c r="BD547" s="160"/>
      <c r="BE547" s="160"/>
      <c r="BF547" s="160"/>
      <c r="BG547" s="160"/>
      <c r="BH547" s="160"/>
      <c r="BI547" s="160"/>
      <c r="BJ547" s="160"/>
      <c r="BK547" s="160"/>
      <c r="BL547" s="160"/>
      <c r="BM547" s="160"/>
      <c r="BN547" s="160"/>
      <c r="BO547" s="160"/>
      <c r="BP547" s="160"/>
      <c r="BQ547" s="160"/>
      <c r="BR547" s="160"/>
      <c r="BS547" s="160"/>
      <c r="BT547" s="160"/>
      <c r="BU547" s="160"/>
      <c r="BV547" s="160"/>
      <c r="BW547" s="160"/>
      <c r="BX547" s="160"/>
      <c r="BY547" s="160"/>
      <c r="BZ547" s="160"/>
      <c r="CA547" s="160"/>
      <c r="CB547" s="160"/>
      <c r="CC547" s="160"/>
      <c r="CD547" s="160"/>
      <c r="CE547" s="160"/>
      <c r="CF547" s="160"/>
      <c r="CG547" s="160"/>
      <c r="CH547" s="160"/>
      <c r="CI547" s="160"/>
      <c r="CJ547" s="160"/>
      <c r="CK547" s="160"/>
      <c r="CL547" s="160"/>
      <c r="CM547" s="160"/>
      <c r="CN547" s="160"/>
      <c r="CO547" s="160"/>
      <c r="CP547" s="160"/>
      <c r="CQ547" s="160"/>
      <c r="CR547" s="160"/>
      <c r="CS547" s="160"/>
      <c r="CT547" s="160"/>
      <c r="CU547" s="160"/>
      <c r="CV547" s="160"/>
      <c r="CW547" s="160"/>
      <c r="CX547" s="160"/>
      <c r="CY547" s="160"/>
      <c r="CZ547" s="160"/>
      <c r="DA547" s="160"/>
      <c r="DB547" s="160"/>
      <c r="DC547" s="160"/>
      <c r="DD547" s="160"/>
      <c r="DE547" s="160"/>
      <c r="DF547" s="160"/>
      <c r="DG547" s="160"/>
      <c r="DH547" s="160"/>
      <c r="DI547" s="160"/>
      <c r="DJ547" s="160"/>
      <c r="DK547" s="160"/>
      <c r="DL547" s="160"/>
      <c r="DM547" s="160"/>
      <c r="DN547" s="160"/>
      <c r="DO547" s="160"/>
      <c r="DP547" s="160"/>
      <c r="DQ547" s="160"/>
      <c r="DR547" s="160"/>
      <c r="DS547" s="160"/>
      <c r="DT547" s="160"/>
      <c r="DU547" s="160"/>
      <c r="DV547" s="160"/>
      <c r="DW547" s="160"/>
      <c r="DX547" s="160"/>
      <c r="DY547" s="160"/>
      <c r="DZ547" s="160"/>
      <c r="EA547" s="160"/>
      <c r="EB547" s="160"/>
      <c r="EC547" s="160"/>
      <c r="ED547" s="160"/>
      <c r="EE547" s="160"/>
      <c r="EF547" s="160"/>
      <c r="EG547" s="160"/>
      <c r="EH547" s="160"/>
      <c r="EI547" s="160"/>
      <c r="EJ547" s="160"/>
      <c r="EK547" s="160"/>
      <c r="EL547" s="160"/>
      <c r="EM547" s="160"/>
      <c r="EN547" s="160"/>
      <c r="EO547" s="160"/>
      <c r="EP547" s="160"/>
      <c r="EQ547" s="160"/>
      <c r="ER547" s="160"/>
      <c r="ES547" s="160"/>
      <c r="ET547" s="160"/>
      <c r="EU547" s="160"/>
      <c r="EV547" s="160"/>
      <c r="EW547" s="160"/>
      <c r="EX547" s="160"/>
      <c r="EY547" s="160"/>
      <c r="EZ547" s="160"/>
      <c r="FA547" s="160"/>
      <c r="FB547" s="160"/>
      <c r="FC547" s="160"/>
      <c r="FD547" s="160"/>
      <c r="FE547" s="160"/>
      <c r="FF547" s="160"/>
      <c r="FG547" s="160"/>
      <c r="FH547" s="160"/>
      <c r="FI547" s="160"/>
      <c r="FJ547" s="160"/>
      <c r="FK547" s="160"/>
      <c r="FL547" s="160"/>
      <c r="FM547" s="160"/>
      <c r="FN547" s="160"/>
      <c r="FO547" s="160"/>
      <c r="FP547" s="160"/>
      <c r="FQ547" s="160"/>
      <c r="FR547" s="160"/>
      <c r="FS547" s="160"/>
      <c r="FT547" s="160"/>
      <c r="FU547" s="160"/>
      <c r="FV547" s="160"/>
      <c r="FW547" s="160"/>
      <c r="FX547" s="160"/>
      <c r="FY547" s="160"/>
      <c r="FZ547" s="160"/>
      <c r="GA547" s="160"/>
      <c r="GB547" s="160"/>
      <c r="GC547" s="160"/>
      <c r="GD547" s="160"/>
      <c r="GE547" s="160"/>
      <c r="GF547" s="160"/>
      <c r="GG547" s="160"/>
      <c r="GH547" s="160"/>
      <c r="GI547" s="160"/>
      <c r="GJ547" s="160"/>
      <c r="GK547" s="160"/>
      <c r="GL547" s="160"/>
      <c r="GM547" s="160"/>
      <c r="GN547" s="160"/>
      <c r="GO547" s="160"/>
      <c r="GP547" s="160"/>
      <c r="GQ547" s="160"/>
      <c r="GR547" s="160"/>
      <c r="GS547" s="160"/>
      <c r="GT547" s="160"/>
      <c r="GU547" s="160"/>
      <c r="GV547" s="160"/>
      <c r="GW547" s="160"/>
      <c r="GX547" s="160"/>
      <c r="GY547" s="160"/>
      <c r="GZ547" s="160"/>
      <c r="HA547" s="160"/>
      <c r="HB547" s="160"/>
      <c r="HC547" s="160"/>
      <c r="HD547" s="160"/>
      <c r="HE547" s="160"/>
      <c r="HF547" s="160"/>
      <c r="HG547" s="160"/>
      <c r="HH547" s="160"/>
      <c r="HI547" s="160"/>
      <c r="HJ547" s="160"/>
      <c r="HK547" s="160"/>
      <c r="HL547" s="160"/>
      <c r="HM547" s="160"/>
      <c r="HN547" s="160"/>
      <c r="HO547" s="160"/>
      <c r="HP547" s="160"/>
      <c r="HQ547" s="160"/>
      <c r="HR547" s="160"/>
      <c r="HS547" s="160"/>
      <c r="HT547" s="160"/>
      <c r="HU547" s="160"/>
      <c r="HV547" s="160"/>
      <c r="HW547" s="160"/>
      <c r="HX547" s="160"/>
      <c r="HY547" s="160"/>
      <c r="HZ547" s="160"/>
      <c r="IA547" s="160"/>
      <c r="IB547" s="160"/>
      <c r="IC547" s="160"/>
      <c r="ID547" s="160"/>
      <c r="IE547" s="160"/>
      <c r="IF547" s="160"/>
      <c r="IG547" s="160"/>
      <c r="IH547" s="160"/>
      <c r="II547" s="160"/>
      <c r="IJ547" s="160"/>
      <c r="IK547" s="160"/>
      <c r="IL547" s="160"/>
      <c r="IM547" s="160"/>
      <c r="IN547" s="160"/>
      <c r="IO547" s="160"/>
      <c r="IP547" s="160"/>
      <c r="IQ547" s="160"/>
      <c r="IR547" s="160"/>
      <c r="IS547" s="160"/>
      <c r="IT547" s="160"/>
      <c r="IU547" s="160"/>
      <c r="IV547" s="160"/>
      <c r="IW547" s="160"/>
      <c r="IX547" s="160"/>
      <c r="IY547" s="160"/>
      <c r="IZ547" s="160"/>
      <c r="JA547" s="160"/>
      <c r="JB547" s="160"/>
      <c r="JC547" s="160"/>
      <c r="JD547" s="160"/>
      <c r="JE547" s="160"/>
      <c r="JF547" s="160"/>
      <c r="JG547" s="160"/>
      <c r="JH547" s="160"/>
      <c r="JI547" s="160"/>
      <c r="JJ547" s="160"/>
      <c r="JK547" s="160"/>
      <c r="JL547" s="160"/>
      <c r="JM547" s="160"/>
      <c r="JN547" s="160"/>
      <c r="JO547" s="160"/>
      <c r="JP547" s="160"/>
      <c r="JQ547" s="160"/>
      <c r="JR547" s="160"/>
      <c r="JS547" s="160"/>
      <c r="JT547" s="160"/>
      <c r="JU547" s="160"/>
      <c r="JV547" s="160"/>
      <c r="JW547" s="160"/>
      <c r="JX547" s="160"/>
      <c r="JY547" s="160"/>
      <c r="JZ547" s="160"/>
      <c r="KA547" s="160"/>
      <c r="KB547" s="160"/>
      <c r="KC547" s="160"/>
      <c r="KD547" s="160"/>
      <c r="KE547" s="160"/>
      <c r="KF547" s="160"/>
      <c r="KG547" s="160"/>
      <c r="KH547" s="160"/>
      <c r="KI547" s="160"/>
      <c r="KJ547" s="160"/>
      <c r="KK547" s="160"/>
      <c r="KL547" s="160"/>
      <c r="KM547" s="160"/>
      <c r="KN547" s="160"/>
      <c r="KO547" s="160"/>
      <c r="KP547" s="160"/>
      <c r="KQ547" s="160"/>
      <c r="KR547" s="160"/>
      <c r="KS547" s="160"/>
      <c r="KT547" s="160"/>
      <c r="KU547" s="160"/>
      <c r="KV547" s="160"/>
      <c r="KW547" s="160"/>
      <c r="KX547" s="160"/>
      <c r="KY547" s="160"/>
      <c r="KZ547" s="160"/>
      <c r="LA547" s="160"/>
      <c r="LB547" s="160"/>
      <c r="LC547" s="160"/>
      <c r="LD547" s="160"/>
      <c r="LE547" s="160"/>
      <c r="LF547" s="160"/>
      <c r="LG547" s="160"/>
      <c r="LH547" s="160"/>
      <c r="LI547" s="160"/>
      <c r="LJ547" s="160"/>
      <c r="LK547" s="160"/>
      <c r="LL547" s="160"/>
      <c r="LM547" s="160"/>
      <c r="LN547" s="160"/>
      <c r="LO547" s="160"/>
      <c r="LP547" s="160"/>
      <c r="LQ547" s="160"/>
      <c r="LR547" s="160"/>
      <c r="LS547" s="160"/>
      <c r="LT547" s="160"/>
      <c r="LU547" s="160"/>
      <c r="LV547" s="160"/>
      <c r="LW547" s="160"/>
      <c r="LX547" s="160"/>
      <c r="LY547" s="160"/>
      <c r="LZ547" s="160"/>
      <c r="MA547" s="160"/>
      <c r="MB547" s="160"/>
      <c r="MC547" s="160"/>
      <c r="MD547" s="160"/>
      <c r="ME547" s="160"/>
      <c r="MF547" s="160"/>
      <c r="MG547" s="160"/>
      <c r="MH547" s="160"/>
      <c r="MI547" s="160"/>
      <c r="MJ547" s="160"/>
      <c r="MK547" s="160"/>
      <c r="ML547" s="160"/>
      <c r="MM547" s="160"/>
      <c r="MN547" s="160"/>
      <c r="MO547" s="160"/>
      <c r="MP547" s="160"/>
      <c r="MQ547" s="160"/>
      <c r="MR547" s="160"/>
      <c r="MS547" s="160"/>
      <c r="MT547" s="160"/>
      <c r="MU547" s="160"/>
      <c r="MV547" s="160"/>
      <c r="MW547" s="160"/>
      <c r="MX547" s="160"/>
      <c r="MY547" s="160"/>
      <c r="MZ547" s="160"/>
      <c r="NA547" s="160"/>
      <c r="NB547" s="160"/>
      <c r="NC547" s="160"/>
      <c r="ND547" s="160"/>
      <c r="NE547" s="160"/>
      <c r="NF547" s="160"/>
      <c r="NG547" s="160"/>
      <c r="NH547" s="160"/>
      <c r="NI547" s="160"/>
      <c r="NJ547" s="160"/>
      <c r="NK547" s="160"/>
      <c r="NL547" s="160"/>
      <c r="NM547" s="160"/>
      <c r="NN547" s="160"/>
      <c r="NO547" s="160"/>
      <c r="NP547" s="160"/>
      <c r="NQ547" s="160"/>
      <c r="NR547" s="160"/>
      <c r="NS547" s="160"/>
      <c r="NT547" s="160"/>
      <c r="NU547" s="160"/>
      <c r="NV547" s="160"/>
      <c r="NW547" s="160"/>
      <c r="NX547" s="160"/>
      <c r="NY547" s="160"/>
      <c r="NZ547" s="160"/>
      <c r="OA547" s="160"/>
      <c r="OB547" s="160"/>
      <c r="OC547" s="160"/>
      <c r="OD547" s="160"/>
      <c r="OE547" s="160"/>
      <c r="OF547" s="160"/>
      <c r="OG547" s="160"/>
      <c r="OH547" s="160"/>
      <c r="OI547" s="160"/>
      <c r="OJ547" s="160"/>
      <c r="OK547" s="160"/>
      <c r="OL547" s="160"/>
      <c r="OM547" s="160"/>
      <c r="ON547" s="160"/>
      <c r="OO547" s="160"/>
      <c r="OP547" s="160"/>
      <c r="OQ547" s="160"/>
      <c r="OR547" s="160"/>
      <c r="OS547" s="160"/>
      <c r="OT547" s="160"/>
      <c r="OU547" s="160"/>
      <c r="OV547" s="160"/>
      <c r="OW547" s="160"/>
      <c r="OX547" s="160"/>
      <c r="OY547" s="160"/>
      <c r="OZ547" s="160"/>
      <c r="PA547" s="160"/>
      <c r="PB547" s="160"/>
      <c r="PC547" s="160"/>
      <c r="PD547" s="160"/>
      <c r="PE547" s="160"/>
      <c r="PF547" s="160"/>
      <c r="PG547" s="160"/>
      <c r="PH547" s="160"/>
      <c r="PI547" s="160"/>
      <c r="PJ547" s="160"/>
      <c r="PK547" s="160"/>
      <c r="PL547" s="160"/>
      <c r="PM547" s="160"/>
      <c r="PN547" s="160"/>
      <c r="PO547" s="160"/>
      <c r="PP547" s="160"/>
      <c r="PQ547" s="160"/>
      <c r="PR547" s="160"/>
      <c r="PS547" s="160"/>
      <c r="PT547" s="160"/>
      <c r="PU547" s="160"/>
      <c r="PV547" s="160"/>
      <c r="PW547" s="160"/>
      <c r="PX547" s="160"/>
      <c r="PY547" s="160"/>
      <c r="PZ547" s="160"/>
      <c r="QA547" s="160"/>
      <c r="QB547" s="160"/>
      <c r="QC547" s="160"/>
      <c r="QD547" s="160"/>
      <c r="QE547" s="160"/>
      <c r="QF547" s="160"/>
      <c r="QG547" s="160"/>
      <c r="QH547" s="160"/>
      <c r="QI547" s="160"/>
      <c r="QJ547" s="160"/>
      <c r="QK547" s="160"/>
      <c r="QL547" s="160"/>
      <c r="QM547" s="160"/>
      <c r="QN547" s="160"/>
      <c r="QO547" s="160"/>
      <c r="QP547" s="160"/>
      <c r="QQ547" s="160"/>
      <c r="QR547" s="160"/>
      <c r="QS547" s="160"/>
      <c r="QT547" s="160"/>
      <c r="QU547" s="160"/>
      <c r="QV547" s="160"/>
      <c r="QW547" s="160"/>
      <c r="QX547" s="160"/>
      <c r="QY547" s="160"/>
      <c r="QZ547" s="160"/>
      <c r="RA547" s="160"/>
      <c r="RB547" s="160"/>
      <c r="RC547" s="160"/>
      <c r="RD547" s="160"/>
      <c r="RE547" s="160"/>
      <c r="RF547" s="160"/>
      <c r="RG547" s="160"/>
      <c r="RH547" s="160"/>
      <c r="RI547" s="160"/>
      <c r="RJ547" s="160"/>
      <c r="RK547" s="160"/>
      <c r="RL547" s="160"/>
      <c r="RM547" s="160"/>
      <c r="RN547" s="160"/>
      <c r="RO547" s="160"/>
      <c r="RP547" s="160"/>
      <c r="RQ547" s="160"/>
      <c r="RR547" s="160"/>
      <c r="RS547" s="160"/>
      <c r="RT547" s="160"/>
      <c r="RU547" s="160"/>
      <c r="RV547" s="160"/>
      <c r="RW547" s="160"/>
      <c r="RX547" s="160"/>
      <c r="RY547" s="160"/>
      <c r="RZ547" s="160"/>
      <c r="SA547" s="160"/>
      <c r="SB547" s="160"/>
      <c r="SC547" s="160"/>
      <c r="SD547" s="160"/>
      <c r="SE547" s="160"/>
      <c r="SF547" s="160"/>
      <c r="SG547" s="160"/>
      <c r="SH547" s="160"/>
      <c r="SI547" s="160"/>
      <c r="SJ547" s="160"/>
      <c r="SK547" s="160"/>
      <c r="SL547" s="160"/>
      <c r="SM547" s="160"/>
      <c r="SN547" s="160"/>
      <c r="SO547" s="160"/>
      <c r="SP547" s="160"/>
      <c r="SQ547" s="160"/>
      <c r="SR547" s="160"/>
      <c r="SS547" s="160"/>
      <c r="ST547" s="160"/>
      <c r="SU547" s="160"/>
      <c r="SV547" s="160"/>
      <c r="SW547" s="160"/>
      <c r="SX547" s="160"/>
      <c r="SY547" s="160"/>
      <c r="SZ547" s="160"/>
      <c r="TA547" s="160"/>
      <c r="TB547" s="160"/>
      <c r="TC547" s="160"/>
      <c r="TD547" s="160"/>
      <c r="TE547" s="160"/>
      <c r="TF547" s="160"/>
    </row>
    <row r="548" spans="1:526">
      <c r="A548" s="160"/>
      <c r="B548" s="160"/>
      <c r="C548" s="160"/>
      <c r="D548" s="160"/>
      <c r="E548" s="160"/>
      <c r="F548" s="160"/>
      <c r="G548" s="160"/>
      <c r="H548" s="160"/>
      <c r="I548" s="160"/>
      <c r="J548" s="160"/>
      <c r="K548" s="160"/>
      <c r="L548" s="160"/>
      <c r="M548" s="160"/>
      <c r="N548" s="160"/>
      <c r="O548" s="160"/>
      <c r="P548" s="160"/>
      <c r="Q548" s="160"/>
      <c r="R548" s="160"/>
      <c r="S548" s="160"/>
      <c r="T548" s="160"/>
      <c r="U548" s="160"/>
      <c r="V548" s="160"/>
      <c r="W548" s="160"/>
      <c r="X548" s="160"/>
      <c r="Y548" s="160"/>
      <c r="Z548" s="160"/>
      <c r="AA548" s="160"/>
      <c r="AB548" s="160"/>
      <c r="AC548" s="160"/>
      <c r="AD548" s="160"/>
      <c r="AE548" s="160"/>
      <c r="AF548" s="160"/>
      <c r="AG548" s="160"/>
      <c r="AH548" s="160"/>
      <c r="AI548" s="160"/>
      <c r="AJ548" s="160"/>
      <c r="AK548" s="160"/>
      <c r="AL548" s="160"/>
      <c r="AM548" s="160"/>
      <c r="AN548" s="160"/>
      <c r="AO548" s="160"/>
      <c r="AP548" s="160"/>
      <c r="AQ548" s="160"/>
      <c r="AR548" s="160"/>
      <c r="AS548" s="160"/>
      <c r="AT548" s="160"/>
      <c r="AU548" s="160"/>
      <c r="AV548" s="160"/>
      <c r="AW548" s="160"/>
      <c r="AX548" s="160"/>
      <c r="AY548" s="160"/>
      <c r="AZ548" s="160"/>
      <c r="BA548" s="160"/>
      <c r="BB548" s="160"/>
      <c r="BC548" s="160"/>
      <c r="BD548" s="160"/>
      <c r="BE548" s="160"/>
      <c r="BF548" s="160"/>
      <c r="BG548" s="160"/>
      <c r="BH548" s="160"/>
      <c r="BI548" s="160"/>
      <c r="BJ548" s="160"/>
      <c r="BK548" s="160"/>
      <c r="BL548" s="160"/>
      <c r="BM548" s="160"/>
      <c r="BN548" s="160"/>
      <c r="BO548" s="160"/>
      <c r="BP548" s="160"/>
      <c r="BQ548" s="160"/>
      <c r="BR548" s="160"/>
      <c r="BS548" s="160"/>
      <c r="BT548" s="160"/>
      <c r="BU548" s="160"/>
      <c r="BV548" s="160"/>
      <c r="BW548" s="160"/>
      <c r="BX548" s="160"/>
      <c r="BY548" s="160"/>
      <c r="BZ548" s="160"/>
      <c r="CA548" s="160"/>
      <c r="CB548" s="160"/>
      <c r="CC548" s="160"/>
      <c r="CD548" s="160"/>
      <c r="CE548" s="160"/>
      <c r="CF548" s="160"/>
      <c r="CG548" s="160"/>
      <c r="CH548" s="160"/>
      <c r="CI548" s="160"/>
      <c r="CJ548" s="160"/>
      <c r="CK548" s="160"/>
      <c r="CL548" s="160"/>
      <c r="CM548" s="160"/>
      <c r="CN548" s="160"/>
      <c r="CO548" s="160"/>
      <c r="CP548" s="160"/>
      <c r="CQ548" s="160"/>
      <c r="CR548" s="160"/>
      <c r="CS548" s="160"/>
      <c r="CT548" s="160"/>
      <c r="CU548" s="160"/>
      <c r="CV548" s="160"/>
      <c r="CW548" s="160"/>
      <c r="CX548" s="160"/>
      <c r="CY548" s="160"/>
      <c r="CZ548" s="160"/>
      <c r="DA548" s="160"/>
      <c r="DB548" s="160"/>
      <c r="DC548" s="160"/>
      <c r="DD548" s="160"/>
      <c r="DE548" s="160"/>
      <c r="DF548" s="160"/>
      <c r="DG548" s="160"/>
      <c r="DH548" s="160"/>
      <c r="DI548" s="160"/>
      <c r="DJ548" s="160"/>
      <c r="DK548" s="160"/>
      <c r="DL548" s="160"/>
      <c r="DM548" s="160"/>
      <c r="DN548" s="160"/>
      <c r="DO548" s="160"/>
      <c r="DP548" s="160"/>
      <c r="DQ548" s="160"/>
      <c r="DR548" s="160"/>
      <c r="DS548" s="160"/>
      <c r="DT548" s="160"/>
      <c r="DU548" s="160"/>
      <c r="DV548" s="160"/>
      <c r="DW548" s="160"/>
      <c r="DX548" s="160"/>
      <c r="DY548" s="160"/>
      <c r="DZ548" s="160"/>
      <c r="EA548" s="160"/>
      <c r="EB548" s="160"/>
      <c r="EC548" s="160"/>
      <c r="ED548" s="160"/>
      <c r="EE548" s="160"/>
      <c r="EF548" s="160"/>
      <c r="EG548" s="160"/>
      <c r="EH548" s="160"/>
      <c r="EI548" s="160"/>
      <c r="EJ548" s="160"/>
      <c r="EK548" s="160"/>
      <c r="EL548" s="160"/>
      <c r="EM548" s="160"/>
      <c r="EN548" s="160"/>
      <c r="EO548" s="160"/>
      <c r="EP548" s="160"/>
      <c r="EQ548" s="160"/>
      <c r="ER548" s="160"/>
      <c r="ES548" s="160"/>
      <c r="ET548" s="160"/>
      <c r="EU548" s="160"/>
      <c r="EV548" s="160"/>
      <c r="EW548" s="160"/>
      <c r="EX548" s="160"/>
      <c r="EY548" s="160"/>
      <c r="EZ548" s="160"/>
      <c r="FA548" s="160"/>
      <c r="FB548" s="160"/>
      <c r="FC548" s="160"/>
      <c r="FD548" s="160"/>
      <c r="FE548" s="160"/>
      <c r="FF548" s="160"/>
      <c r="FG548" s="160"/>
      <c r="FH548" s="160"/>
      <c r="FI548" s="160"/>
      <c r="FJ548" s="160"/>
      <c r="FK548" s="160"/>
      <c r="FL548" s="160"/>
      <c r="FM548" s="160"/>
      <c r="FN548" s="160"/>
      <c r="FO548" s="160"/>
      <c r="FP548" s="160"/>
      <c r="FQ548" s="160"/>
      <c r="FR548" s="160"/>
      <c r="FS548" s="160"/>
      <c r="FT548" s="160"/>
      <c r="FU548" s="160"/>
      <c r="FV548" s="160"/>
      <c r="FW548" s="160"/>
      <c r="FX548" s="160"/>
      <c r="FY548" s="160"/>
      <c r="FZ548" s="160"/>
      <c r="GA548" s="160"/>
      <c r="GB548" s="160"/>
      <c r="GC548" s="160"/>
      <c r="GD548" s="160"/>
      <c r="GE548" s="160"/>
      <c r="GF548" s="160"/>
      <c r="GG548" s="160"/>
      <c r="GH548" s="160"/>
      <c r="GI548" s="160"/>
      <c r="GJ548" s="160"/>
      <c r="GK548" s="160"/>
      <c r="GL548" s="160"/>
      <c r="GM548" s="160"/>
      <c r="GN548" s="160"/>
      <c r="GO548" s="160"/>
      <c r="GP548" s="160"/>
      <c r="GQ548" s="160"/>
      <c r="GR548" s="160"/>
      <c r="GS548" s="160"/>
      <c r="GT548" s="160"/>
      <c r="GU548" s="160"/>
      <c r="GV548" s="160"/>
      <c r="GW548" s="160"/>
      <c r="GX548" s="160"/>
      <c r="GY548" s="160"/>
      <c r="GZ548" s="160"/>
      <c r="HA548" s="160"/>
      <c r="HB548" s="160"/>
      <c r="HC548" s="160"/>
      <c r="HD548" s="160"/>
      <c r="HE548" s="160"/>
      <c r="HF548" s="160"/>
      <c r="HG548" s="160"/>
      <c r="HH548" s="160"/>
      <c r="HI548" s="160"/>
      <c r="HJ548" s="160"/>
      <c r="HK548" s="160"/>
      <c r="HL548" s="160"/>
      <c r="HM548" s="160"/>
      <c r="HN548" s="160"/>
      <c r="HO548" s="160"/>
      <c r="HP548" s="160"/>
      <c r="HQ548" s="160"/>
      <c r="HR548" s="160"/>
      <c r="HS548" s="160"/>
      <c r="HT548" s="160"/>
      <c r="HU548" s="160"/>
      <c r="HV548" s="160"/>
      <c r="HW548" s="160"/>
      <c r="HX548" s="160"/>
      <c r="HY548" s="160"/>
      <c r="HZ548" s="160"/>
      <c r="IA548" s="160"/>
      <c r="IB548" s="160"/>
      <c r="IC548" s="160"/>
      <c r="ID548" s="160"/>
      <c r="IE548" s="160"/>
      <c r="IF548" s="160"/>
      <c r="IG548" s="160"/>
      <c r="IH548" s="160"/>
      <c r="II548" s="160"/>
      <c r="IJ548" s="160"/>
      <c r="IK548" s="160"/>
      <c r="IL548" s="160"/>
      <c r="IM548" s="160"/>
      <c r="IN548" s="160"/>
      <c r="IO548" s="160"/>
      <c r="IP548" s="160"/>
      <c r="IQ548" s="160"/>
      <c r="IR548" s="160"/>
      <c r="IS548" s="160"/>
      <c r="IT548" s="160"/>
      <c r="IU548" s="160"/>
      <c r="IV548" s="160"/>
      <c r="IW548" s="160"/>
      <c r="IX548" s="160"/>
      <c r="IY548" s="160"/>
      <c r="IZ548" s="160"/>
      <c r="JA548" s="160"/>
      <c r="JB548" s="160"/>
      <c r="JC548" s="160"/>
      <c r="JD548" s="160"/>
      <c r="JE548" s="160"/>
      <c r="JF548" s="160"/>
      <c r="JG548" s="160"/>
      <c r="JH548" s="160"/>
      <c r="JI548" s="160"/>
      <c r="JJ548" s="160"/>
      <c r="JK548" s="160"/>
      <c r="JL548" s="160"/>
      <c r="JM548" s="160"/>
      <c r="JN548" s="160"/>
      <c r="JO548" s="160"/>
      <c r="JP548" s="160"/>
      <c r="JQ548" s="160"/>
      <c r="JR548" s="160"/>
      <c r="JS548" s="160"/>
      <c r="JT548" s="160"/>
      <c r="JU548" s="160"/>
      <c r="JV548" s="160"/>
      <c r="JW548" s="160"/>
      <c r="JX548" s="160"/>
      <c r="JY548" s="160"/>
      <c r="JZ548" s="160"/>
      <c r="KA548" s="160"/>
      <c r="KB548" s="160"/>
      <c r="KC548" s="160"/>
      <c r="KD548" s="160"/>
      <c r="KE548" s="160"/>
      <c r="KF548" s="160"/>
      <c r="KG548" s="160"/>
      <c r="KH548" s="160"/>
      <c r="KI548" s="160"/>
      <c r="KJ548" s="160"/>
      <c r="KK548" s="160"/>
      <c r="KL548" s="160"/>
      <c r="KM548" s="160"/>
      <c r="KN548" s="160"/>
      <c r="KO548" s="160"/>
      <c r="KP548" s="160"/>
      <c r="KQ548" s="160"/>
      <c r="KR548" s="160"/>
      <c r="KS548" s="160"/>
      <c r="KT548" s="160"/>
      <c r="KU548" s="160"/>
      <c r="KV548" s="160"/>
      <c r="KW548" s="160"/>
      <c r="KX548" s="160"/>
      <c r="KY548" s="160"/>
      <c r="KZ548" s="160"/>
      <c r="LA548" s="160"/>
      <c r="LB548" s="160"/>
      <c r="LC548" s="160"/>
      <c r="LD548" s="160"/>
      <c r="LE548" s="160"/>
      <c r="LF548" s="160"/>
      <c r="LG548" s="160"/>
      <c r="LH548" s="160"/>
      <c r="LI548" s="160"/>
      <c r="LJ548" s="160"/>
      <c r="LK548" s="160"/>
      <c r="LL548" s="160"/>
      <c r="LM548" s="160"/>
      <c r="LN548" s="160"/>
      <c r="LO548" s="160"/>
      <c r="LP548" s="160"/>
      <c r="LQ548" s="160"/>
      <c r="LR548" s="160"/>
      <c r="LS548" s="160"/>
      <c r="LT548" s="160"/>
      <c r="LU548" s="160"/>
      <c r="LV548" s="160"/>
      <c r="LW548" s="160"/>
      <c r="LX548" s="160"/>
      <c r="LY548" s="160"/>
      <c r="LZ548" s="160"/>
      <c r="MA548" s="160"/>
      <c r="MB548" s="160"/>
      <c r="MC548" s="160"/>
      <c r="MD548" s="160"/>
      <c r="ME548" s="160"/>
      <c r="MF548" s="160"/>
      <c r="MG548" s="160"/>
      <c r="MH548" s="160"/>
      <c r="MI548" s="160"/>
      <c r="MJ548" s="160"/>
      <c r="MK548" s="160"/>
      <c r="ML548" s="160"/>
      <c r="MM548" s="160"/>
      <c r="MN548" s="160"/>
      <c r="MO548" s="160"/>
      <c r="MP548" s="160"/>
      <c r="MQ548" s="160"/>
      <c r="MR548" s="160"/>
      <c r="MS548" s="160"/>
      <c r="MT548" s="160"/>
      <c r="MU548" s="160"/>
      <c r="MV548" s="160"/>
      <c r="MW548" s="160"/>
      <c r="MX548" s="160"/>
      <c r="MY548" s="160"/>
      <c r="MZ548" s="160"/>
      <c r="NA548" s="160"/>
      <c r="NB548" s="160"/>
      <c r="NC548" s="160"/>
      <c r="ND548" s="160"/>
      <c r="NE548" s="160"/>
      <c r="NF548" s="160"/>
      <c r="NG548" s="160"/>
      <c r="NH548" s="160"/>
      <c r="NI548" s="160"/>
      <c r="NJ548" s="160"/>
      <c r="NK548" s="160"/>
      <c r="NL548" s="160"/>
      <c r="NM548" s="160"/>
      <c r="NN548" s="160"/>
      <c r="NO548" s="160"/>
      <c r="NP548" s="160"/>
      <c r="NQ548" s="160"/>
      <c r="NR548" s="160"/>
      <c r="NS548" s="160"/>
      <c r="NT548" s="160"/>
      <c r="NU548" s="160"/>
      <c r="NV548" s="160"/>
      <c r="NW548" s="160"/>
      <c r="NX548" s="160"/>
      <c r="NY548" s="160"/>
      <c r="NZ548" s="160"/>
      <c r="OA548" s="160"/>
      <c r="OB548" s="160"/>
      <c r="OC548" s="160"/>
      <c r="OD548" s="160"/>
      <c r="OE548" s="160"/>
      <c r="OF548" s="160"/>
      <c r="OG548" s="160"/>
      <c r="OH548" s="160"/>
      <c r="OI548" s="160"/>
      <c r="OJ548" s="160"/>
      <c r="OK548" s="160"/>
      <c r="OL548" s="160"/>
      <c r="OM548" s="160"/>
      <c r="ON548" s="160"/>
      <c r="OO548" s="160"/>
      <c r="OP548" s="160"/>
      <c r="OQ548" s="160"/>
      <c r="OR548" s="160"/>
      <c r="OS548" s="160"/>
      <c r="OT548" s="160"/>
      <c r="OU548" s="160"/>
      <c r="OV548" s="160"/>
      <c r="OW548" s="160"/>
      <c r="OX548" s="160"/>
      <c r="OY548" s="160"/>
      <c r="OZ548" s="160"/>
      <c r="PA548" s="160"/>
      <c r="PB548" s="160"/>
      <c r="PC548" s="160"/>
      <c r="PD548" s="160"/>
      <c r="PE548" s="160"/>
      <c r="PF548" s="160"/>
      <c r="PG548" s="160"/>
      <c r="PH548" s="160"/>
      <c r="PI548" s="160"/>
      <c r="PJ548" s="160"/>
      <c r="PK548" s="160"/>
      <c r="PL548" s="160"/>
      <c r="PM548" s="160"/>
      <c r="PN548" s="160"/>
      <c r="PO548" s="160"/>
      <c r="PP548" s="160"/>
      <c r="PQ548" s="160"/>
      <c r="PR548" s="160"/>
      <c r="PS548" s="160"/>
      <c r="PT548" s="160"/>
      <c r="PU548" s="160"/>
      <c r="PV548" s="160"/>
      <c r="PW548" s="160"/>
      <c r="PX548" s="160"/>
      <c r="PY548" s="160"/>
      <c r="PZ548" s="160"/>
      <c r="QA548" s="160"/>
      <c r="QB548" s="160"/>
      <c r="QC548" s="160"/>
      <c r="QD548" s="160"/>
      <c r="QE548" s="160"/>
      <c r="QF548" s="160"/>
      <c r="QG548" s="160"/>
      <c r="QH548" s="160"/>
      <c r="QI548" s="160"/>
      <c r="QJ548" s="160"/>
      <c r="QK548" s="160"/>
      <c r="QL548" s="160"/>
      <c r="QM548" s="160"/>
      <c r="QN548" s="160"/>
      <c r="QO548" s="160"/>
      <c r="QP548" s="160"/>
      <c r="QQ548" s="160"/>
      <c r="QR548" s="160"/>
      <c r="QS548" s="160"/>
      <c r="QT548" s="160"/>
      <c r="QU548" s="160"/>
      <c r="QV548" s="160"/>
      <c r="QW548" s="160"/>
      <c r="QX548" s="160"/>
      <c r="QY548" s="160"/>
      <c r="QZ548" s="160"/>
      <c r="RA548" s="160"/>
      <c r="RB548" s="160"/>
      <c r="RC548" s="160"/>
      <c r="RD548" s="160"/>
      <c r="RE548" s="160"/>
      <c r="RF548" s="160"/>
      <c r="RG548" s="160"/>
      <c r="RH548" s="160"/>
      <c r="RI548" s="160"/>
      <c r="RJ548" s="160"/>
      <c r="RK548" s="160"/>
      <c r="RL548" s="160"/>
      <c r="RM548" s="160"/>
      <c r="RN548" s="160"/>
      <c r="RO548" s="160"/>
      <c r="RP548" s="160"/>
      <c r="RQ548" s="160"/>
      <c r="RR548" s="160"/>
      <c r="RS548" s="160"/>
      <c r="RT548" s="160"/>
      <c r="RU548" s="160"/>
      <c r="RV548" s="160"/>
      <c r="RW548" s="160"/>
      <c r="RX548" s="160"/>
      <c r="RY548" s="160"/>
      <c r="RZ548" s="160"/>
      <c r="SA548" s="160"/>
      <c r="SB548" s="160"/>
      <c r="SC548" s="160"/>
      <c r="SD548" s="160"/>
      <c r="SE548" s="160"/>
      <c r="SF548" s="160"/>
      <c r="SG548" s="160"/>
      <c r="SH548" s="160"/>
      <c r="SI548" s="160"/>
      <c r="SJ548" s="160"/>
      <c r="SK548" s="160"/>
      <c r="SL548" s="160"/>
      <c r="SM548" s="160"/>
      <c r="SN548" s="160"/>
      <c r="SO548" s="160"/>
      <c r="SP548" s="160"/>
      <c r="SQ548" s="160"/>
      <c r="SR548" s="160"/>
      <c r="SS548" s="160"/>
      <c r="ST548" s="160"/>
      <c r="SU548" s="160"/>
      <c r="SV548" s="160"/>
      <c r="SW548" s="160"/>
      <c r="SX548" s="160"/>
      <c r="SY548" s="160"/>
      <c r="SZ548" s="160"/>
      <c r="TA548" s="160"/>
      <c r="TB548" s="160"/>
      <c r="TC548" s="160"/>
      <c r="TD548" s="160"/>
      <c r="TE548" s="160"/>
      <c r="TF548" s="160"/>
    </row>
    <row r="549" spans="1:526">
      <c r="A549" s="160"/>
      <c r="B549" s="160"/>
      <c r="C549" s="160"/>
      <c r="D549" s="160"/>
      <c r="E549" s="160"/>
      <c r="F549" s="160"/>
      <c r="G549" s="160"/>
      <c r="H549" s="160"/>
      <c r="I549" s="160"/>
      <c r="J549" s="160"/>
      <c r="K549" s="160"/>
      <c r="L549" s="160"/>
      <c r="M549" s="160"/>
      <c r="N549" s="160"/>
      <c r="O549" s="160"/>
      <c r="P549" s="160"/>
      <c r="Q549" s="160"/>
      <c r="R549" s="160"/>
      <c r="S549" s="160"/>
      <c r="T549" s="160"/>
      <c r="U549" s="160"/>
      <c r="V549" s="160"/>
      <c r="W549" s="160"/>
      <c r="X549" s="160"/>
      <c r="Y549" s="160"/>
      <c r="Z549" s="160"/>
      <c r="AA549" s="160"/>
      <c r="AB549" s="160"/>
      <c r="AC549" s="160"/>
      <c r="AD549" s="160"/>
      <c r="AE549" s="160"/>
      <c r="AF549" s="160"/>
      <c r="AG549" s="160"/>
      <c r="AH549" s="160"/>
      <c r="AI549" s="160"/>
      <c r="AJ549" s="160"/>
      <c r="AK549" s="160"/>
      <c r="AL549" s="160"/>
      <c r="AM549" s="160"/>
      <c r="AN549" s="160"/>
      <c r="AO549" s="160"/>
      <c r="AP549" s="160"/>
      <c r="AQ549" s="160"/>
      <c r="AR549" s="160"/>
      <c r="AS549" s="160"/>
      <c r="AT549" s="160"/>
      <c r="AU549" s="160"/>
      <c r="AV549" s="160"/>
      <c r="AW549" s="160"/>
      <c r="AX549" s="160"/>
      <c r="AY549" s="160"/>
      <c r="AZ549" s="160"/>
      <c r="BA549" s="160"/>
      <c r="BB549" s="160"/>
      <c r="BC549" s="160"/>
      <c r="BD549" s="160"/>
      <c r="BE549" s="160"/>
      <c r="BF549" s="160"/>
      <c r="BG549" s="160"/>
      <c r="BH549" s="160"/>
      <c r="BI549" s="160"/>
      <c r="BJ549" s="160"/>
      <c r="BK549" s="160"/>
      <c r="BL549" s="160"/>
      <c r="BM549" s="160"/>
      <c r="BN549" s="160"/>
      <c r="BO549" s="160"/>
      <c r="BP549" s="160"/>
      <c r="BQ549" s="160"/>
      <c r="BR549" s="160"/>
      <c r="BS549" s="160"/>
      <c r="BT549" s="160"/>
      <c r="BU549" s="160"/>
      <c r="BV549" s="160"/>
      <c r="BW549" s="160"/>
      <c r="BX549" s="160"/>
      <c r="BY549" s="160"/>
      <c r="BZ549" s="160"/>
      <c r="CA549" s="160"/>
      <c r="CB549" s="160"/>
      <c r="CC549" s="160"/>
      <c r="CD549" s="160"/>
      <c r="CE549" s="160"/>
      <c r="CF549" s="160"/>
      <c r="CG549" s="160"/>
      <c r="CH549" s="160"/>
      <c r="CI549" s="160"/>
      <c r="CJ549" s="160"/>
      <c r="CK549" s="160"/>
      <c r="CL549" s="160"/>
      <c r="CM549" s="160"/>
      <c r="CN549" s="160"/>
      <c r="CO549" s="160"/>
      <c r="CP549" s="160"/>
      <c r="CQ549" s="160"/>
      <c r="CR549" s="160"/>
      <c r="CS549" s="160"/>
      <c r="CT549" s="160"/>
      <c r="CU549" s="160"/>
      <c r="CV549" s="160"/>
      <c r="CW549" s="160"/>
      <c r="CX549" s="160"/>
      <c r="CY549" s="160"/>
      <c r="CZ549" s="160"/>
      <c r="DA549" s="160"/>
      <c r="DB549" s="160"/>
      <c r="DC549" s="160"/>
      <c r="DD549" s="160"/>
      <c r="DE549" s="160"/>
      <c r="DF549" s="160"/>
      <c r="DG549" s="160"/>
      <c r="DH549" s="160"/>
      <c r="DI549" s="160"/>
      <c r="DJ549" s="160"/>
      <c r="DK549" s="160"/>
      <c r="DL549" s="160"/>
      <c r="DM549" s="160"/>
      <c r="DN549" s="160"/>
      <c r="DO549" s="160"/>
      <c r="DP549" s="160"/>
      <c r="DQ549" s="160"/>
      <c r="DR549" s="160"/>
      <c r="DS549" s="160"/>
      <c r="DT549" s="160"/>
      <c r="DU549" s="160"/>
      <c r="DV549" s="160"/>
      <c r="DW549" s="160"/>
      <c r="DX549" s="160"/>
      <c r="DY549" s="160"/>
      <c r="DZ549" s="160"/>
      <c r="EA549" s="160"/>
      <c r="EB549" s="160"/>
      <c r="EC549" s="160"/>
      <c r="ED549" s="160"/>
      <c r="EE549" s="160"/>
      <c r="EF549" s="160"/>
      <c r="EG549" s="160"/>
      <c r="EH549" s="160"/>
      <c r="EI549" s="160"/>
      <c r="EJ549" s="160"/>
      <c r="EK549" s="160"/>
      <c r="EL549" s="160"/>
      <c r="EM549" s="160"/>
      <c r="EN549" s="160"/>
      <c r="EO549" s="160"/>
      <c r="EP549" s="160"/>
      <c r="EQ549" s="160"/>
      <c r="ER549" s="160"/>
      <c r="ES549" s="160"/>
      <c r="ET549" s="160"/>
      <c r="EU549" s="160"/>
      <c r="EV549" s="160"/>
      <c r="EW549" s="160"/>
      <c r="EX549" s="160"/>
      <c r="EY549" s="160"/>
      <c r="EZ549" s="160"/>
      <c r="FA549" s="160"/>
      <c r="FB549" s="160"/>
      <c r="FC549" s="160"/>
      <c r="FD549" s="160"/>
      <c r="FE549" s="160"/>
      <c r="FF549" s="160"/>
      <c r="FG549" s="160"/>
      <c r="FH549" s="160"/>
      <c r="FI549" s="160"/>
      <c r="FJ549" s="160"/>
      <c r="FK549" s="160"/>
      <c r="FL549" s="160"/>
      <c r="FM549" s="160"/>
      <c r="FN549" s="160"/>
      <c r="FO549" s="160"/>
      <c r="FP549" s="160"/>
      <c r="FQ549" s="160"/>
      <c r="FR549" s="160"/>
      <c r="FS549" s="160"/>
      <c r="FT549" s="160"/>
      <c r="FU549" s="160"/>
      <c r="FV549" s="160"/>
      <c r="FW549" s="160"/>
      <c r="FX549" s="160"/>
      <c r="FY549" s="160"/>
      <c r="FZ549" s="160"/>
      <c r="GA549" s="160"/>
      <c r="GB549" s="160"/>
      <c r="GC549" s="160"/>
      <c r="GD549" s="160"/>
      <c r="GE549" s="160"/>
      <c r="GF549" s="160"/>
      <c r="GG549" s="160"/>
      <c r="GH549" s="160"/>
      <c r="GI549" s="160"/>
      <c r="GJ549" s="160"/>
      <c r="GK549" s="160"/>
      <c r="GL549" s="160"/>
      <c r="GM549" s="160"/>
      <c r="GN549" s="160"/>
      <c r="GO549" s="160"/>
      <c r="GP549" s="160"/>
      <c r="GQ549" s="160"/>
      <c r="GR549" s="160"/>
      <c r="GS549" s="160"/>
      <c r="GT549" s="160"/>
      <c r="GU549" s="160"/>
      <c r="GV549" s="160"/>
      <c r="GW549" s="160"/>
      <c r="GX549" s="160"/>
      <c r="GY549" s="160"/>
      <c r="GZ549" s="160"/>
      <c r="HA549" s="160"/>
      <c r="HB549" s="160"/>
      <c r="HC549" s="160"/>
      <c r="HD549" s="160"/>
      <c r="HE549" s="160"/>
      <c r="HF549" s="160"/>
      <c r="HG549" s="160"/>
      <c r="HH549" s="160"/>
      <c r="HI549" s="160"/>
      <c r="HJ549" s="160"/>
      <c r="HK549" s="160"/>
      <c r="HL549" s="160"/>
      <c r="HM549" s="160"/>
      <c r="HN549" s="160"/>
      <c r="HO549" s="160"/>
      <c r="HP549" s="160"/>
      <c r="HQ549" s="160"/>
      <c r="HR549" s="160"/>
      <c r="HS549" s="160"/>
      <c r="HT549" s="160"/>
      <c r="HU549" s="160"/>
      <c r="HV549" s="160"/>
      <c r="HW549" s="160"/>
      <c r="HX549" s="160"/>
      <c r="HY549" s="160"/>
      <c r="HZ549" s="160"/>
      <c r="IA549" s="160"/>
      <c r="IB549" s="160"/>
      <c r="IC549" s="160"/>
      <c r="ID549" s="160"/>
      <c r="IE549" s="160"/>
      <c r="IF549" s="160"/>
      <c r="IG549" s="160"/>
      <c r="IH549" s="160"/>
      <c r="II549" s="160"/>
      <c r="IJ549" s="160"/>
      <c r="IK549" s="160"/>
      <c r="IL549" s="160"/>
      <c r="IM549" s="160"/>
      <c r="IN549" s="160"/>
      <c r="IO549" s="160"/>
      <c r="IP549" s="160"/>
      <c r="IQ549" s="160"/>
      <c r="IR549" s="160"/>
      <c r="IS549" s="160"/>
      <c r="IT549" s="160"/>
      <c r="IU549" s="160"/>
      <c r="IV549" s="160"/>
      <c r="IW549" s="160"/>
      <c r="IX549" s="160"/>
      <c r="IY549" s="160"/>
      <c r="IZ549" s="160"/>
      <c r="JA549" s="160"/>
      <c r="JB549" s="160"/>
      <c r="JC549" s="160"/>
      <c r="JD549" s="160"/>
      <c r="JE549" s="160"/>
      <c r="JF549" s="160"/>
      <c r="JG549" s="160"/>
      <c r="JH549" s="160"/>
      <c r="JI549" s="160"/>
      <c r="JJ549" s="160"/>
      <c r="JK549" s="160"/>
      <c r="JL549" s="160"/>
      <c r="JM549" s="160"/>
      <c r="JN549" s="160"/>
      <c r="JO549" s="160"/>
      <c r="JP549" s="160"/>
      <c r="JQ549" s="160"/>
      <c r="JR549" s="160"/>
      <c r="JS549" s="160"/>
      <c r="JT549" s="160"/>
      <c r="JU549" s="160"/>
      <c r="JV549" s="160"/>
      <c r="JW549" s="160"/>
      <c r="JX549" s="160"/>
      <c r="JY549" s="160"/>
      <c r="JZ549" s="160"/>
      <c r="KA549" s="160"/>
      <c r="KB549" s="160"/>
      <c r="KC549" s="160"/>
      <c r="KD549" s="160"/>
      <c r="KE549" s="160"/>
      <c r="KF549" s="160"/>
      <c r="KG549" s="160"/>
      <c r="KH549" s="160"/>
      <c r="KI549" s="160"/>
      <c r="KJ549" s="160"/>
      <c r="KK549" s="160"/>
      <c r="KL549" s="160"/>
      <c r="KM549" s="160"/>
      <c r="KN549" s="160"/>
      <c r="KO549" s="160"/>
      <c r="KP549" s="160"/>
      <c r="KQ549" s="160"/>
      <c r="KR549" s="160"/>
      <c r="KS549" s="160"/>
      <c r="KT549" s="160"/>
      <c r="KU549" s="160"/>
      <c r="KV549" s="160"/>
      <c r="KW549" s="160"/>
      <c r="KX549" s="160"/>
      <c r="KY549" s="160"/>
      <c r="KZ549" s="160"/>
      <c r="LA549" s="160"/>
      <c r="LB549" s="160"/>
      <c r="LC549" s="160"/>
      <c r="LD549" s="160"/>
      <c r="LE549" s="160"/>
      <c r="LF549" s="160"/>
      <c r="LG549" s="160"/>
      <c r="LH549" s="160"/>
      <c r="LI549" s="160"/>
      <c r="LJ549" s="160"/>
      <c r="LK549" s="160"/>
      <c r="LL549" s="160"/>
      <c r="LM549" s="160"/>
      <c r="LN549" s="160"/>
      <c r="LO549" s="160"/>
      <c r="LP549" s="160"/>
      <c r="LQ549" s="160"/>
      <c r="LR549" s="160"/>
      <c r="LS549" s="160"/>
      <c r="LT549" s="160"/>
      <c r="LU549" s="160"/>
      <c r="LV549" s="160"/>
      <c r="LW549" s="160"/>
      <c r="LX549" s="160"/>
      <c r="LY549" s="160"/>
      <c r="LZ549" s="160"/>
      <c r="MA549" s="160"/>
      <c r="MB549" s="160"/>
      <c r="MC549" s="160"/>
      <c r="MD549" s="160"/>
      <c r="ME549" s="160"/>
      <c r="MF549" s="160"/>
      <c r="MG549" s="160"/>
      <c r="MH549" s="160"/>
      <c r="MI549" s="160"/>
      <c r="MJ549" s="160"/>
      <c r="MK549" s="160"/>
      <c r="ML549" s="160"/>
      <c r="MM549" s="160"/>
      <c r="MN549" s="160"/>
      <c r="MO549" s="160"/>
      <c r="MP549" s="160"/>
      <c r="MQ549" s="160"/>
      <c r="MR549" s="160"/>
      <c r="MS549" s="160"/>
      <c r="MT549" s="160"/>
      <c r="MU549" s="160"/>
      <c r="MV549" s="160"/>
      <c r="MW549" s="160"/>
      <c r="MX549" s="160"/>
      <c r="MY549" s="160"/>
      <c r="MZ549" s="160"/>
      <c r="NA549" s="160"/>
      <c r="NB549" s="160"/>
      <c r="NC549" s="160"/>
      <c r="ND549" s="160"/>
      <c r="NE549" s="160"/>
      <c r="NF549" s="160"/>
      <c r="NG549" s="160"/>
      <c r="NH549" s="160"/>
      <c r="NI549" s="160"/>
      <c r="NJ549" s="160"/>
      <c r="NK549" s="160"/>
      <c r="NL549" s="160"/>
      <c r="NM549" s="160"/>
      <c r="NN549" s="160"/>
      <c r="NO549" s="160"/>
      <c r="NP549" s="160"/>
      <c r="NQ549" s="160"/>
      <c r="NR549" s="160"/>
      <c r="NS549" s="160"/>
      <c r="NT549" s="160"/>
      <c r="NU549" s="160"/>
      <c r="NV549" s="160"/>
      <c r="NW549" s="160"/>
      <c r="NX549" s="160"/>
      <c r="NY549" s="160"/>
      <c r="NZ549" s="160"/>
      <c r="OA549" s="160"/>
      <c r="OB549" s="160"/>
      <c r="OC549" s="160"/>
      <c r="OD549" s="160"/>
      <c r="OE549" s="160"/>
      <c r="OF549" s="160"/>
      <c r="OG549" s="160"/>
      <c r="OH549" s="160"/>
      <c r="OI549" s="160"/>
      <c r="OJ549" s="160"/>
      <c r="OK549" s="160"/>
      <c r="OL549" s="160"/>
      <c r="OM549" s="160"/>
      <c r="ON549" s="160"/>
      <c r="OO549" s="160"/>
      <c r="OP549" s="160"/>
      <c r="OQ549" s="160"/>
      <c r="OR549" s="160"/>
      <c r="OS549" s="160"/>
      <c r="OT549" s="160"/>
      <c r="OU549" s="160"/>
      <c r="OV549" s="160"/>
      <c r="OW549" s="160"/>
      <c r="OX549" s="160"/>
      <c r="OY549" s="160"/>
      <c r="OZ549" s="160"/>
      <c r="PA549" s="160"/>
      <c r="PB549" s="160"/>
      <c r="PC549" s="160"/>
      <c r="PD549" s="160"/>
      <c r="PE549" s="160"/>
      <c r="PF549" s="160"/>
      <c r="PG549" s="160"/>
      <c r="PH549" s="160"/>
      <c r="PI549" s="160"/>
      <c r="PJ549" s="160"/>
      <c r="PK549" s="160"/>
      <c r="PL549" s="160"/>
      <c r="PM549" s="160"/>
      <c r="PN549" s="160"/>
      <c r="PO549" s="160"/>
      <c r="PP549" s="160"/>
      <c r="PQ549" s="160"/>
      <c r="PR549" s="160"/>
      <c r="PS549" s="160"/>
      <c r="PT549" s="160"/>
      <c r="PU549" s="160"/>
      <c r="PV549" s="160"/>
      <c r="PW549" s="160"/>
      <c r="PX549" s="160"/>
      <c r="PY549" s="160"/>
      <c r="PZ549" s="160"/>
      <c r="QA549" s="160"/>
      <c r="QB549" s="160"/>
      <c r="QC549" s="160"/>
      <c r="QD549" s="160"/>
      <c r="QE549" s="160"/>
      <c r="QF549" s="160"/>
      <c r="QG549" s="160"/>
      <c r="QH549" s="160"/>
      <c r="QI549" s="160"/>
      <c r="QJ549" s="160"/>
      <c r="QK549" s="160"/>
      <c r="QL549" s="160"/>
      <c r="QM549" s="160"/>
      <c r="QN549" s="160"/>
      <c r="QO549" s="160"/>
      <c r="QP549" s="160"/>
      <c r="QQ549" s="160"/>
      <c r="QR549" s="160"/>
      <c r="QS549" s="160"/>
      <c r="QT549" s="160"/>
      <c r="QU549" s="160"/>
      <c r="QV549" s="160"/>
      <c r="QW549" s="160"/>
      <c r="QX549" s="160"/>
      <c r="QY549" s="160"/>
      <c r="QZ549" s="160"/>
      <c r="RA549" s="160"/>
      <c r="RB549" s="160"/>
      <c r="RC549" s="160"/>
      <c r="RD549" s="160"/>
      <c r="RE549" s="160"/>
      <c r="RF549" s="160"/>
      <c r="RG549" s="160"/>
      <c r="RH549" s="160"/>
      <c r="RI549" s="160"/>
      <c r="RJ549" s="160"/>
      <c r="RK549" s="160"/>
      <c r="RL549" s="160"/>
      <c r="RM549" s="160"/>
      <c r="RN549" s="160"/>
      <c r="RO549" s="160"/>
      <c r="RP549" s="160"/>
      <c r="RQ549" s="160"/>
      <c r="RR549" s="160"/>
      <c r="RS549" s="160"/>
      <c r="RT549" s="160"/>
      <c r="RU549" s="160"/>
      <c r="RV549" s="160"/>
      <c r="RW549" s="160"/>
      <c r="RX549" s="160"/>
      <c r="RY549" s="160"/>
      <c r="RZ549" s="160"/>
      <c r="SA549" s="160"/>
      <c r="SB549" s="160"/>
      <c r="SC549" s="160"/>
      <c r="SD549" s="160"/>
      <c r="SE549" s="160"/>
      <c r="SF549" s="160"/>
      <c r="SG549" s="160"/>
      <c r="SH549" s="160"/>
      <c r="SI549" s="160"/>
      <c r="SJ549" s="160"/>
      <c r="SK549" s="160"/>
      <c r="SL549" s="160"/>
      <c r="SM549" s="160"/>
      <c r="SN549" s="160"/>
      <c r="SO549" s="160"/>
      <c r="SP549" s="160"/>
      <c r="SQ549" s="160"/>
      <c r="SR549" s="160"/>
      <c r="SS549" s="160"/>
      <c r="ST549" s="160"/>
      <c r="SU549" s="160"/>
      <c r="SV549" s="160"/>
      <c r="SW549" s="160"/>
      <c r="SX549" s="160"/>
      <c r="SY549" s="160"/>
      <c r="SZ549" s="160"/>
      <c r="TA549" s="160"/>
      <c r="TB549" s="160"/>
      <c r="TC549" s="160"/>
      <c r="TD549" s="160"/>
      <c r="TE549" s="160"/>
      <c r="TF549" s="160"/>
    </row>
    <row r="550" spans="1:526">
      <c r="A550" s="160"/>
      <c r="B550" s="160"/>
      <c r="C550" s="160"/>
      <c r="D550" s="160"/>
      <c r="E550" s="160"/>
      <c r="F550" s="160"/>
      <c r="G550" s="160"/>
      <c r="H550" s="160"/>
      <c r="I550" s="160"/>
      <c r="J550" s="160"/>
      <c r="K550" s="160"/>
      <c r="L550" s="160"/>
      <c r="M550" s="160"/>
      <c r="N550" s="160"/>
      <c r="O550" s="160"/>
      <c r="P550" s="160"/>
      <c r="Q550" s="160"/>
      <c r="R550" s="160"/>
      <c r="S550" s="160"/>
      <c r="T550" s="160"/>
      <c r="U550" s="160"/>
      <c r="V550" s="160"/>
      <c r="W550" s="160"/>
      <c r="X550" s="160"/>
      <c r="Y550" s="160"/>
      <c r="Z550" s="160"/>
      <c r="AA550" s="160"/>
      <c r="AB550" s="160"/>
      <c r="AC550" s="160"/>
      <c r="AD550" s="160"/>
      <c r="AE550" s="160"/>
      <c r="AF550" s="160"/>
      <c r="AG550" s="160"/>
      <c r="AH550" s="160"/>
      <c r="AI550" s="160"/>
      <c r="AJ550" s="160"/>
      <c r="AK550" s="160"/>
      <c r="AL550" s="160"/>
      <c r="AM550" s="160"/>
      <c r="AN550" s="160"/>
      <c r="AO550" s="160"/>
      <c r="AP550" s="160"/>
      <c r="AQ550" s="160"/>
      <c r="AR550" s="160"/>
      <c r="AS550" s="160"/>
      <c r="AT550" s="160"/>
      <c r="AU550" s="160"/>
      <c r="AV550" s="160"/>
      <c r="AW550" s="160"/>
      <c r="AX550" s="160"/>
      <c r="AY550" s="160"/>
      <c r="AZ550" s="160"/>
      <c r="BA550" s="160"/>
      <c r="BB550" s="160"/>
      <c r="BC550" s="160"/>
      <c r="BD550" s="160"/>
      <c r="BE550" s="160"/>
      <c r="BF550" s="160"/>
      <c r="BG550" s="160"/>
      <c r="BH550" s="160"/>
      <c r="BI550" s="160"/>
      <c r="BJ550" s="160"/>
      <c r="BK550" s="160"/>
      <c r="BL550" s="160"/>
      <c r="BM550" s="160"/>
      <c r="BN550" s="160"/>
      <c r="BO550" s="160"/>
      <c r="BP550" s="160"/>
      <c r="BQ550" s="160"/>
      <c r="BR550" s="160"/>
      <c r="BS550" s="160"/>
      <c r="BT550" s="160"/>
      <c r="BU550" s="160"/>
      <c r="BV550" s="160"/>
      <c r="BW550" s="160"/>
      <c r="BX550" s="160"/>
      <c r="BY550" s="160"/>
      <c r="BZ550" s="160"/>
      <c r="CA550" s="160"/>
      <c r="CB550" s="160"/>
      <c r="CC550" s="160"/>
      <c r="CD550" s="160"/>
      <c r="CE550" s="160"/>
      <c r="CF550" s="160"/>
      <c r="CG550" s="160"/>
      <c r="CH550" s="160"/>
      <c r="CI550" s="160"/>
      <c r="CJ550" s="160"/>
      <c r="CK550" s="160"/>
      <c r="CL550" s="160"/>
      <c r="CM550" s="160"/>
      <c r="CN550" s="160"/>
      <c r="CO550" s="160"/>
      <c r="CP550" s="160"/>
      <c r="CQ550" s="160"/>
      <c r="CR550" s="160"/>
      <c r="CS550" s="160"/>
      <c r="CT550" s="160"/>
      <c r="CU550" s="160"/>
      <c r="CV550" s="160"/>
      <c r="CW550" s="160"/>
      <c r="CX550" s="160"/>
      <c r="CY550" s="160"/>
      <c r="CZ550" s="160"/>
      <c r="DA550" s="160"/>
      <c r="DB550" s="160"/>
      <c r="DC550" s="160"/>
      <c r="DD550" s="160"/>
      <c r="DE550" s="160"/>
      <c r="DF550" s="160"/>
      <c r="DG550" s="160"/>
      <c r="DH550" s="160"/>
      <c r="DI550" s="160"/>
      <c r="DJ550" s="160"/>
      <c r="DK550" s="160"/>
      <c r="DL550" s="160"/>
      <c r="DM550" s="160"/>
      <c r="DN550" s="160"/>
      <c r="DO550" s="160"/>
      <c r="DP550" s="160"/>
      <c r="DQ550" s="160"/>
      <c r="DR550" s="160"/>
      <c r="DS550" s="160"/>
      <c r="DT550" s="160"/>
      <c r="DU550" s="160"/>
      <c r="DV550" s="160"/>
      <c r="DW550" s="160"/>
      <c r="DX550" s="160"/>
      <c r="DY550" s="160"/>
      <c r="DZ550" s="160"/>
      <c r="EA550" s="160"/>
      <c r="EB550" s="160"/>
      <c r="EC550" s="160"/>
      <c r="ED550" s="160"/>
      <c r="EE550" s="160"/>
      <c r="EF550" s="160"/>
      <c r="EG550" s="160"/>
      <c r="EH550" s="160"/>
      <c r="EI550" s="160"/>
      <c r="EJ550" s="160"/>
      <c r="EK550" s="160"/>
      <c r="EL550" s="160"/>
      <c r="EM550" s="160"/>
      <c r="EN550" s="160"/>
      <c r="EO550" s="160"/>
      <c r="EP550" s="160"/>
      <c r="EQ550" s="160"/>
      <c r="ER550" s="160"/>
      <c r="ES550" s="160"/>
      <c r="ET550" s="160"/>
      <c r="EU550" s="160"/>
      <c r="EV550" s="160"/>
      <c r="EW550" s="160"/>
      <c r="EX550" s="160"/>
      <c r="EY550" s="160"/>
      <c r="EZ550" s="160"/>
      <c r="FA550" s="160"/>
      <c r="FB550" s="160"/>
      <c r="FC550" s="160"/>
      <c r="FD550" s="160"/>
      <c r="FE550" s="160"/>
      <c r="FF550" s="160"/>
      <c r="FG550" s="160"/>
      <c r="FH550" s="160"/>
      <c r="FI550" s="160"/>
      <c r="FJ550" s="160"/>
      <c r="FK550" s="160"/>
      <c r="FL550" s="160"/>
      <c r="FM550" s="160"/>
      <c r="FN550" s="160"/>
      <c r="FO550" s="160"/>
      <c r="FP550" s="160"/>
      <c r="FQ550" s="160"/>
      <c r="FR550" s="160"/>
      <c r="FS550" s="160"/>
      <c r="FT550" s="160"/>
      <c r="FU550" s="160"/>
      <c r="FV550" s="160"/>
      <c r="FW550" s="160"/>
      <c r="FX550" s="160"/>
      <c r="FY550" s="160"/>
      <c r="FZ550" s="160"/>
      <c r="GA550" s="160"/>
      <c r="GB550" s="160"/>
      <c r="GC550" s="160"/>
      <c r="GD550" s="160"/>
      <c r="GE550" s="160"/>
      <c r="GF550" s="160"/>
      <c r="GG550" s="160"/>
      <c r="GH550" s="160"/>
      <c r="GI550" s="160"/>
      <c r="GJ550" s="160"/>
      <c r="GK550" s="160"/>
      <c r="GL550" s="160"/>
      <c r="GM550" s="160"/>
      <c r="GN550" s="160"/>
      <c r="GO550" s="160"/>
      <c r="GP550" s="160"/>
      <c r="GQ550" s="160"/>
      <c r="GR550" s="160"/>
      <c r="GS550" s="160"/>
      <c r="GT550" s="160"/>
      <c r="GU550" s="160"/>
      <c r="GV550" s="160"/>
      <c r="GW550" s="160"/>
      <c r="GX550" s="160"/>
      <c r="GY550" s="160"/>
      <c r="GZ550" s="160"/>
      <c r="HA550" s="160"/>
      <c r="HB550" s="160"/>
      <c r="HC550" s="160"/>
      <c r="HD550" s="160"/>
      <c r="HE550" s="160"/>
      <c r="HF550" s="160"/>
      <c r="HG550" s="160"/>
      <c r="HH550" s="160"/>
      <c r="HI550" s="160"/>
      <c r="HJ550" s="160"/>
      <c r="HK550" s="160"/>
      <c r="HL550" s="160"/>
      <c r="HM550" s="160"/>
      <c r="HN550" s="160"/>
      <c r="HO550" s="160"/>
      <c r="HP550" s="160"/>
      <c r="HQ550" s="160"/>
      <c r="HR550" s="160"/>
      <c r="HS550" s="160"/>
      <c r="HT550" s="160"/>
      <c r="HU550" s="160"/>
      <c r="HV550" s="160"/>
      <c r="HW550" s="160"/>
      <c r="HX550" s="160"/>
      <c r="HY550" s="160"/>
      <c r="HZ550" s="160"/>
      <c r="IA550" s="160"/>
      <c r="IB550" s="160"/>
      <c r="IC550" s="160"/>
      <c r="ID550" s="160"/>
      <c r="IE550" s="160"/>
      <c r="IF550" s="160"/>
      <c r="IG550" s="160"/>
      <c r="IH550" s="160"/>
      <c r="II550" s="160"/>
      <c r="IJ550" s="160"/>
      <c r="IK550" s="160"/>
      <c r="IL550" s="160"/>
      <c r="IM550" s="160"/>
      <c r="IN550" s="160"/>
      <c r="IO550" s="160"/>
      <c r="IP550" s="160"/>
      <c r="IQ550" s="160"/>
      <c r="IR550" s="160"/>
      <c r="IS550" s="160"/>
      <c r="IT550" s="160"/>
      <c r="IU550" s="160"/>
      <c r="IV550" s="160"/>
      <c r="IW550" s="160"/>
      <c r="IX550" s="160"/>
      <c r="IY550" s="160"/>
      <c r="IZ550" s="160"/>
      <c r="JA550" s="160"/>
      <c r="JB550" s="160"/>
      <c r="JC550" s="160"/>
      <c r="JD550" s="160"/>
      <c r="JE550" s="160"/>
      <c r="JF550" s="160"/>
      <c r="JG550" s="160"/>
      <c r="JH550" s="160"/>
      <c r="JI550" s="160"/>
      <c r="JJ550" s="160"/>
      <c r="JK550" s="160"/>
      <c r="JL550" s="160"/>
      <c r="JM550" s="160"/>
      <c r="JN550" s="160"/>
      <c r="JO550" s="160"/>
      <c r="JP550" s="160"/>
      <c r="JQ550" s="160"/>
      <c r="JR550" s="160"/>
      <c r="JS550" s="160"/>
      <c r="JT550" s="160"/>
      <c r="JU550" s="160"/>
      <c r="JV550" s="160"/>
      <c r="JW550" s="160"/>
      <c r="JX550" s="160"/>
      <c r="JY550" s="160"/>
      <c r="JZ550" s="160"/>
      <c r="KA550" s="160"/>
      <c r="KB550" s="160"/>
      <c r="KC550" s="160"/>
      <c r="KD550" s="160"/>
      <c r="KE550" s="160"/>
      <c r="KF550" s="160"/>
      <c r="KG550" s="160"/>
      <c r="KH550" s="160"/>
      <c r="KI550" s="160"/>
      <c r="KJ550" s="160"/>
      <c r="KK550" s="160"/>
      <c r="KL550" s="160"/>
      <c r="KM550" s="160"/>
      <c r="KN550" s="160"/>
      <c r="KO550" s="160"/>
      <c r="KP550" s="160"/>
      <c r="KQ550" s="160"/>
      <c r="KR550" s="160"/>
      <c r="KS550" s="160"/>
      <c r="KT550" s="160"/>
      <c r="KU550" s="160"/>
      <c r="KV550" s="160"/>
      <c r="KW550" s="160"/>
      <c r="KX550" s="160"/>
      <c r="KY550" s="160"/>
      <c r="KZ550" s="160"/>
      <c r="LA550" s="160"/>
      <c r="LB550" s="160"/>
      <c r="LC550" s="160"/>
      <c r="LD550" s="160"/>
      <c r="LE550" s="160"/>
      <c r="LF550" s="160"/>
      <c r="LG550" s="160"/>
      <c r="LH550" s="160"/>
      <c r="LI550" s="160"/>
      <c r="LJ550" s="160"/>
      <c r="LK550" s="160"/>
      <c r="LL550" s="160"/>
      <c r="LM550" s="160"/>
      <c r="LN550" s="160"/>
      <c r="LO550" s="160"/>
      <c r="LP550" s="160"/>
      <c r="LQ550" s="160"/>
      <c r="LR550" s="160"/>
      <c r="LS550" s="160"/>
      <c r="LT550" s="160"/>
      <c r="LU550" s="160"/>
      <c r="LV550" s="160"/>
      <c r="LW550" s="160"/>
      <c r="LX550" s="160"/>
      <c r="LY550" s="160"/>
      <c r="LZ550" s="160"/>
      <c r="MA550" s="160"/>
      <c r="MB550" s="160"/>
      <c r="MC550" s="160"/>
      <c r="MD550" s="160"/>
      <c r="ME550" s="160"/>
      <c r="MF550" s="160"/>
      <c r="MG550" s="160"/>
      <c r="MH550" s="160"/>
      <c r="MI550" s="160"/>
      <c r="MJ550" s="160"/>
      <c r="MK550" s="160"/>
      <c r="ML550" s="160"/>
      <c r="MM550" s="160"/>
      <c r="MN550" s="160"/>
      <c r="MO550" s="160"/>
      <c r="MP550" s="160"/>
      <c r="MQ550" s="160"/>
      <c r="MR550" s="160"/>
      <c r="MS550" s="160"/>
      <c r="MT550" s="160"/>
      <c r="MU550" s="160"/>
      <c r="MV550" s="160"/>
      <c r="MW550" s="160"/>
      <c r="MX550" s="160"/>
      <c r="MY550" s="160"/>
      <c r="MZ550" s="160"/>
      <c r="NA550" s="160"/>
      <c r="NB550" s="160"/>
      <c r="NC550" s="160"/>
      <c r="ND550" s="160"/>
      <c r="NE550" s="160"/>
      <c r="NF550" s="160"/>
      <c r="NG550" s="160"/>
      <c r="NH550" s="160"/>
      <c r="NI550" s="160"/>
      <c r="NJ550" s="160"/>
      <c r="NK550" s="160"/>
      <c r="NL550" s="160"/>
      <c r="NM550" s="160"/>
      <c r="NN550" s="160"/>
      <c r="NO550" s="160"/>
      <c r="NP550" s="160"/>
      <c r="NQ550" s="160"/>
      <c r="NR550" s="160"/>
      <c r="NS550" s="160"/>
      <c r="NT550" s="160"/>
      <c r="NU550" s="160"/>
      <c r="NV550" s="160"/>
      <c r="NW550" s="160"/>
      <c r="NX550" s="160"/>
      <c r="NY550" s="160"/>
      <c r="NZ550" s="160"/>
      <c r="OA550" s="160"/>
      <c r="OB550" s="160"/>
      <c r="OC550" s="160"/>
      <c r="OD550" s="160"/>
      <c r="OE550" s="160"/>
      <c r="OF550" s="160"/>
      <c r="OG550" s="160"/>
      <c r="OH550" s="160"/>
      <c r="OI550" s="160"/>
      <c r="OJ550" s="160"/>
      <c r="OK550" s="160"/>
      <c r="OL550" s="160"/>
      <c r="OM550" s="160"/>
      <c r="ON550" s="160"/>
      <c r="OO550" s="160"/>
      <c r="OP550" s="160"/>
      <c r="OQ550" s="160"/>
      <c r="OR550" s="160"/>
      <c r="OS550" s="160"/>
      <c r="OT550" s="160"/>
      <c r="OU550" s="160"/>
      <c r="OV550" s="160"/>
      <c r="OW550" s="160"/>
      <c r="OX550" s="160"/>
      <c r="OY550" s="160"/>
      <c r="OZ550" s="160"/>
      <c r="PA550" s="160"/>
      <c r="PB550" s="160"/>
      <c r="PC550" s="160"/>
      <c r="PD550" s="160"/>
      <c r="PE550" s="160"/>
      <c r="PF550" s="160"/>
      <c r="PG550" s="160"/>
      <c r="PH550" s="160"/>
      <c r="PI550" s="160"/>
      <c r="PJ550" s="160"/>
      <c r="PK550" s="160"/>
      <c r="PL550" s="160"/>
      <c r="PM550" s="160"/>
      <c r="PN550" s="160"/>
      <c r="PO550" s="160"/>
      <c r="PP550" s="160"/>
      <c r="PQ550" s="160"/>
      <c r="PR550" s="160"/>
      <c r="PS550" s="160"/>
      <c r="PT550" s="160"/>
      <c r="PU550" s="160"/>
      <c r="PV550" s="160"/>
      <c r="PW550" s="160"/>
      <c r="PX550" s="160"/>
      <c r="PY550" s="160"/>
      <c r="PZ550" s="160"/>
      <c r="QA550" s="160"/>
      <c r="QB550" s="160"/>
      <c r="QC550" s="160"/>
      <c r="QD550" s="160"/>
      <c r="QE550" s="160"/>
      <c r="QF550" s="160"/>
      <c r="QG550" s="160"/>
      <c r="QH550" s="160"/>
      <c r="QI550" s="160"/>
      <c r="QJ550" s="160"/>
      <c r="QK550" s="160"/>
      <c r="QL550" s="160"/>
      <c r="QM550" s="160"/>
      <c r="QN550" s="160"/>
      <c r="QO550" s="160"/>
      <c r="QP550" s="160"/>
      <c r="QQ550" s="160"/>
      <c r="QR550" s="160"/>
      <c r="QS550" s="160"/>
      <c r="QT550" s="160"/>
      <c r="QU550" s="160"/>
      <c r="QV550" s="160"/>
      <c r="QW550" s="160"/>
      <c r="QX550" s="160"/>
      <c r="QY550" s="160"/>
      <c r="QZ550" s="160"/>
      <c r="RA550" s="160"/>
      <c r="RB550" s="160"/>
      <c r="RC550" s="160"/>
      <c r="RD550" s="160"/>
      <c r="RE550" s="160"/>
      <c r="RF550" s="160"/>
      <c r="RG550" s="160"/>
      <c r="RH550" s="160"/>
      <c r="RI550" s="160"/>
      <c r="RJ550" s="160"/>
      <c r="RK550" s="160"/>
      <c r="RL550" s="160"/>
      <c r="RM550" s="160"/>
      <c r="RN550" s="160"/>
      <c r="RO550" s="160"/>
      <c r="RP550" s="160"/>
      <c r="RQ550" s="160"/>
      <c r="RR550" s="160"/>
      <c r="RS550" s="160"/>
      <c r="RT550" s="160"/>
      <c r="RU550" s="160"/>
      <c r="RV550" s="160"/>
      <c r="RW550" s="160"/>
      <c r="RX550" s="160"/>
      <c r="RY550" s="160"/>
      <c r="RZ550" s="160"/>
      <c r="SA550" s="160"/>
      <c r="SB550" s="160"/>
      <c r="SC550" s="160"/>
      <c r="SD550" s="160"/>
      <c r="SE550" s="160"/>
      <c r="SF550" s="160"/>
      <c r="SG550" s="160"/>
      <c r="SH550" s="160"/>
      <c r="SI550" s="160"/>
      <c r="SJ550" s="160"/>
      <c r="SK550" s="160"/>
      <c r="SL550" s="160"/>
      <c r="SM550" s="160"/>
      <c r="SN550" s="160"/>
      <c r="SO550" s="160"/>
      <c r="SP550" s="160"/>
      <c r="SQ550" s="160"/>
      <c r="SR550" s="160"/>
      <c r="SS550" s="160"/>
      <c r="ST550" s="160"/>
      <c r="SU550" s="160"/>
      <c r="SV550" s="160"/>
      <c r="SW550" s="160"/>
      <c r="SX550" s="160"/>
      <c r="SY550" s="160"/>
      <c r="SZ550" s="160"/>
      <c r="TA550" s="160"/>
      <c r="TB550" s="160"/>
      <c r="TC550" s="160"/>
      <c r="TD550" s="160"/>
      <c r="TE550" s="160"/>
      <c r="TF550" s="160"/>
    </row>
    <row r="551" spans="1:526">
      <c r="A551" s="160"/>
      <c r="B551" s="160"/>
      <c r="C551" s="160"/>
      <c r="D551" s="160"/>
      <c r="E551" s="160"/>
      <c r="F551" s="160"/>
      <c r="G551" s="160"/>
      <c r="H551" s="160"/>
      <c r="I551" s="160"/>
      <c r="J551" s="160"/>
      <c r="K551" s="160"/>
      <c r="L551" s="160"/>
      <c r="M551" s="160"/>
      <c r="N551" s="160"/>
      <c r="O551" s="160"/>
      <c r="P551" s="160"/>
      <c r="Q551" s="160"/>
      <c r="R551" s="160"/>
      <c r="S551" s="160"/>
      <c r="T551" s="160"/>
      <c r="U551" s="160"/>
      <c r="V551" s="160"/>
      <c r="W551" s="160"/>
      <c r="X551" s="160"/>
      <c r="Y551" s="160"/>
      <c r="Z551" s="160"/>
      <c r="AA551" s="160"/>
      <c r="AB551" s="160"/>
      <c r="AC551" s="160"/>
      <c r="AD551" s="160"/>
      <c r="AE551" s="160"/>
      <c r="AF551" s="160"/>
      <c r="AG551" s="160"/>
      <c r="AH551" s="160"/>
      <c r="AI551" s="160"/>
      <c r="AJ551" s="160"/>
      <c r="AK551" s="160"/>
      <c r="AL551" s="160"/>
      <c r="AM551" s="160"/>
      <c r="AN551" s="160"/>
      <c r="AO551" s="160"/>
      <c r="AP551" s="160"/>
      <c r="AQ551" s="160"/>
      <c r="AR551" s="160"/>
      <c r="AS551" s="160"/>
      <c r="AT551" s="160"/>
      <c r="AU551" s="160"/>
      <c r="AV551" s="160"/>
      <c r="AW551" s="160"/>
      <c r="AX551" s="160"/>
      <c r="AY551" s="160"/>
      <c r="AZ551" s="160"/>
      <c r="BA551" s="160"/>
      <c r="BB551" s="160"/>
      <c r="BC551" s="160"/>
      <c r="BD551" s="160"/>
      <c r="BE551" s="160"/>
      <c r="BF551" s="160"/>
      <c r="BG551" s="160"/>
      <c r="BH551" s="160"/>
      <c r="BI551" s="160"/>
      <c r="BJ551" s="160"/>
      <c r="BK551" s="160"/>
      <c r="BL551" s="160"/>
      <c r="BM551" s="160"/>
      <c r="BN551" s="160"/>
      <c r="BO551" s="160"/>
      <c r="BP551" s="160"/>
      <c r="BQ551" s="160"/>
      <c r="BR551" s="160"/>
      <c r="BS551" s="160"/>
      <c r="BT551" s="160"/>
      <c r="BU551" s="160"/>
      <c r="BV551" s="160"/>
      <c r="BW551" s="160"/>
      <c r="BX551" s="160"/>
      <c r="BY551" s="160"/>
      <c r="BZ551" s="160"/>
      <c r="CA551" s="160"/>
      <c r="CB551" s="160"/>
      <c r="CC551" s="160"/>
      <c r="CD551" s="160"/>
      <c r="CE551" s="160"/>
      <c r="CF551" s="160"/>
      <c r="CG551" s="160"/>
      <c r="CH551" s="160"/>
      <c r="CI551" s="160"/>
      <c r="CJ551" s="160"/>
      <c r="CK551" s="160"/>
      <c r="CL551" s="160"/>
      <c r="CM551" s="160"/>
      <c r="CN551" s="160"/>
      <c r="CO551" s="160"/>
      <c r="CP551" s="160"/>
      <c r="CQ551" s="160"/>
      <c r="CR551" s="160"/>
      <c r="CS551" s="160"/>
      <c r="CT551" s="160"/>
      <c r="CU551" s="160"/>
      <c r="CV551" s="160"/>
      <c r="CW551" s="160"/>
      <c r="CX551" s="160"/>
      <c r="CY551" s="160"/>
      <c r="CZ551" s="160"/>
      <c r="DA551" s="160"/>
      <c r="DB551" s="160"/>
      <c r="DC551" s="160"/>
      <c r="DD551" s="160"/>
      <c r="DE551" s="160"/>
      <c r="DF551" s="160"/>
      <c r="DG551" s="160"/>
      <c r="DH551" s="160"/>
      <c r="DI551" s="160"/>
      <c r="DJ551" s="160"/>
      <c r="DK551" s="160"/>
      <c r="DL551" s="160"/>
      <c r="DM551" s="160"/>
      <c r="DN551" s="160"/>
      <c r="DO551" s="160"/>
      <c r="DP551" s="160"/>
      <c r="DQ551" s="160"/>
      <c r="DR551" s="160"/>
      <c r="DS551" s="160"/>
      <c r="DT551" s="160"/>
      <c r="DU551" s="160"/>
      <c r="DV551" s="160"/>
      <c r="DW551" s="160"/>
      <c r="DX551" s="160"/>
      <c r="DY551" s="160"/>
      <c r="DZ551" s="160"/>
      <c r="EA551" s="160"/>
      <c r="EB551" s="160"/>
      <c r="EC551" s="160"/>
      <c r="ED551" s="160"/>
      <c r="EE551" s="160"/>
      <c r="EF551" s="160"/>
      <c r="EG551" s="160"/>
      <c r="EH551" s="160"/>
      <c r="EI551" s="160"/>
      <c r="EJ551" s="160"/>
      <c r="EK551" s="160"/>
      <c r="EL551" s="160"/>
      <c r="EM551" s="160"/>
      <c r="EN551" s="160"/>
      <c r="EO551" s="160"/>
      <c r="EP551" s="160"/>
      <c r="EQ551" s="160"/>
      <c r="ER551" s="160"/>
      <c r="ES551" s="160"/>
      <c r="ET551" s="160"/>
      <c r="EU551" s="160"/>
      <c r="EV551" s="160"/>
      <c r="EW551" s="160"/>
      <c r="EX551" s="160"/>
      <c r="EY551" s="160"/>
      <c r="EZ551" s="160"/>
      <c r="FA551" s="160"/>
      <c r="FB551" s="160"/>
      <c r="FC551" s="160"/>
      <c r="FD551" s="160"/>
      <c r="FE551" s="160"/>
      <c r="FF551" s="160"/>
      <c r="FG551" s="160"/>
      <c r="FH551" s="160"/>
      <c r="FI551" s="160"/>
      <c r="FJ551" s="160"/>
      <c r="FK551" s="160"/>
      <c r="FL551" s="160"/>
      <c r="FM551" s="160"/>
      <c r="FN551" s="160"/>
      <c r="FO551" s="160"/>
      <c r="FP551" s="160"/>
      <c r="FQ551" s="160"/>
      <c r="FR551" s="160"/>
      <c r="FS551" s="160"/>
      <c r="FT551" s="160"/>
      <c r="FU551" s="160"/>
      <c r="FV551" s="160"/>
      <c r="FW551" s="160"/>
      <c r="FX551" s="160"/>
      <c r="FY551" s="160"/>
      <c r="FZ551" s="160"/>
      <c r="GA551" s="160"/>
      <c r="GB551" s="160"/>
      <c r="GC551" s="160"/>
      <c r="GD551" s="160"/>
      <c r="GE551" s="160"/>
      <c r="GF551" s="160"/>
      <c r="GG551" s="160"/>
      <c r="GH551" s="160"/>
      <c r="GI551" s="160"/>
      <c r="GJ551" s="160"/>
      <c r="GK551" s="160"/>
      <c r="GL551" s="160"/>
      <c r="GM551" s="160"/>
      <c r="GN551" s="160"/>
      <c r="GO551" s="160"/>
      <c r="GP551" s="160"/>
      <c r="GQ551" s="160"/>
      <c r="GR551" s="160"/>
      <c r="GS551" s="160"/>
      <c r="GT551" s="160"/>
      <c r="GU551" s="160"/>
      <c r="GV551" s="160"/>
      <c r="GW551" s="160"/>
      <c r="GX551" s="160"/>
      <c r="GY551" s="160"/>
      <c r="GZ551" s="160"/>
      <c r="HA551" s="160"/>
      <c r="HB551" s="160"/>
      <c r="HC551" s="160"/>
      <c r="HD551" s="160"/>
      <c r="HE551" s="160"/>
      <c r="HF551" s="160"/>
      <c r="HG551" s="160"/>
      <c r="HH551" s="160"/>
      <c r="HI551" s="160"/>
      <c r="HJ551" s="160"/>
      <c r="HK551" s="160"/>
      <c r="HL551" s="160"/>
      <c r="HM551" s="160"/>
      <c r="HN551" s="160"/>
      <c r="HO551" s="160"/>
      <c r="HP551" s="160"/>
      <c r="HQ551" s="160"/>
      <c r="HR551" s="160"/>
      <c r="HS551" s="160"/>
      <c r="HT551" s="160"/>
      <c r="HU551" s="160"/>
      <c r="HV551" s="160"/>
      <c r="HW551" s="160"/>
      <c r="HX551" s="160"/>
      <c r="HY551" s="160"/>
      <c r="HZ551" s="160"/>
      <c r="IA551" s="160"/>
      <c r="IB551" s="160"/>
      <c r="IC551" s="160"/>
      <c r="ID551" s="160"/>
      <c r="IE551" s="160"/>
      <c r="IF551" s="160"/>
      <c r="IG551" s="160"/>
      <c r="IH551" s="160"/>
      <c r="II551" s="160"/>
      <c r="IJ551" s="160"/>
      <c r="IK551" s="160"/>
      <c r="IL551" s="160"/>
      <c r="IM551" s="160"/>
      <c r="IN551" s="160"/>
      <c r="IO551" s="160"/>
      <c r="IP551" s="160"/>
      <c r="IQ551" s="160"/>
      <c r="IR551" s="160"/>
      <c r="IS551" s="160"/>
      <c r="IT551" s="160"/>
      <c r="IU551" s="160"/>
      <c r="IV551" s="160"/>
      <c r="IW551" s="160"/>
      <c r="IX551" s="160"/>
      <c r="IY551" s="160"/>
      <c r="IZ551" s="160"/>
      <c r="JA551" s="160"/>
      <c r="JB551" s="160"/>
      <c r="JC551" s="160"/>
      <c r="JD551" s="160"/>
      <c r="JE551" s="160"/>
      <c r="JF551" s="160"/>
      <c r="JG551" s="160"/>
      <c r="JH551" s="160"/>
      <c r="JI551" s="160"/>
      <c r="JJ551" s="160"/>
      <c r="JK551" s="160"/>
      <c r="JL551" s="160"/>
      <c r="JM551" s="160"/>
      <c r="JN551" s="160"/>
      <c r="JO551" s="160"/>
      <c r="JP551" s="160"/>
      <c r="JQ551" s="160"/>
      <c r="JR551" s="160"/>
      <c r="JS551" s="160"/>
      <c r="JT551" s="160"/>
      <c r="JU551" s="160"/>
      <c r="JV551" s="160"/>
      <c r="JW551" s="160"/>
      <c r="JX551" s="160"/>
      <c r="JY551" s="160"/>
      <c r="JZ551" s="160"/>
      <c r="KA551" s="160"/>
      <c r="KB551" s="160"/>
      <c r="KC551" s="160"/>
      <c r="KD551" s="160"/>
      <c r="KE551" s="160"/>
      <c r="KF551" s="160"/>
      <c r="KG551" s="160"/>
      <c r="KH551" s="160"/>
      <c r="KI551" s="160"/>
      <c r="KJ551" s="160"/>
      <c r="KK551" s="160"/>
      <c r="KL551" s="160"/>
      <c r="KM551" s="160"/>
      <c r="KN551" s="160"/>
      <c r="KO551" s="160"/>
      <c r="KP551" s="160"/>
      <c r="KQ551" s="160"/>
      <c r="KR551" s="160"/>
      <c r="KS551" s="160"/>
      <c r="KT551" s="160"/>
      <c r="KU551" s="160"/>
      <c r="KV551" s="160"/>
      <c r="KW551" s="160"/>
      <c r="KX551" s="160"/>
      <c r="KY551" s="160"/>
      <c r="KZ551" s="160"/>
      <c r="LA551" s="160"/>
      <c r="LB551" s="160"/>
      <c r="LC551" s="160"/>
      <c r="LD551" s="160"/>
      <c r="LE551" s="160"/>
      <c r="LF551" s="160"/>
      <c r="LG551" s="160"/>
      <c r="LH551" s="160"/>
      <c r="LI551" s="160"/>
      <c r="LJ551" s="160"/>
      <c r="LK551" s="160"/>
      <c r="LL551" s="160"/>
      <c r="LM551" s="160"/>
      <c r="LN551" s="160"/>
      <c r="LO551" s="160"/>
      <c r="LP551" s="160"/>
      <c r="LQ551" s="160"/>
      <c r="LR551" s="160"/>
      <c r="LS551" s="160"/>
      <c r="LT551" s="160"/>
      <c r="LU551" s="160"/>
      <c r="LV551" s="160"/>
      <c r="LW551" s="160"/>
      <c r="LX551" s="160"/>
      <c r="LY551" s="160"/>
      <c r="LZ551" s="160"/>
      <c r="MA551" s="160"/>
      <c r="MB551" s="160"/>
      <c r="MC551" s="160"/>
      <c r="MD551" s="160"/>
      <c r="ME551" s="160"/>
      <c r="MF551" s="160"/>
      <c r="MG551" s="160"/>
      <c r="MH551" s="160"/>
      <c r="MI551" s="160"/>
      <c r="MJ551" s="160"/>
      <c r="MK551" s="160"/>
      <c r="ML551" s="160"/>
      <c r="MM551" s="160"/>
      <c r="MN551" s="160"/>
      <c r="MO551" s="160"/>
      <c r="MP551" s="160"/>
      <c r="MQ551" s="160"/>
      <c r="MR551" s="160"/>
      <c r="MS551" s="160"/>
      <c r="MT551" s="160"/>
      <c r="MU551" s="160"/>
      <c r="MV551" s="160"/>
      <c r="MW551" s="160"/>
      <c r="MX551" s="160"/>
      <c r="MY551" s="160"/>
      <c r="MZ551" s="160"/>
      <c r="NA551" s="160"/>
      <c r="NB551" s="160"/>
      <c r="NC551" s="160"/>
      <c r="ND551" s="160"/>
      <c r="NE551" s="160"/>
      <c r="NF551" s="160"/>
      <c r="NG551" s="160"/>
      <c r="NH551" s="160"/>
      <c r="NI551" s="160"/>
      <c r="NJ551" s="160"/>
      <c r="NK551" s="160"/>
      <c r="NL551" s="160"/>
      <c r="NM551" s="160"/>
      <c r="NN551" s="160"/>
      <c r="NO551" s="160"/>
      <c r="NP551" s="160"/>
      <c r="NQ551" s="160"/>
      <c r="NR551" s="160"/>
      <c r="NS551" s="160"/>
      <c r="NT551" s="160"/>
      <c r="NU551" s="160"/>
      <c r="NV551" s="160"/>
      <c r="NW551" s="160"/>
      <c r="NX551" s="160"/>
      <c r="NY551" s="160"/>
      <c r="NZ551" s="160"/>
      <c r="OA551" s="160"/>
      <c r="OB551" s="160"/>
      <c r="OC551" s="160"/>
      <c r="OD551" s="160"/>
      <c r="OE551" s="160"/>
      <c r="OF551" s="160"/>
      <c r="OG551" s="160"/>
      <c r="OH551" s="160"/>
      <c r="OI551" s="160"/>
      <c r="OJ551" s="160"/>
      <c r="OK551" s="160"/>
      <c r="OL551" s="160"/>
      <c r="OM551" s="160"/>
      <c r="ON551" s="160"/>
      <c r="OO551" s="160"/>
      <c r="OP551" s="160"/>
      <c r="OQ551" s="160"/>
      <c r="OR551" s="160"/>
      <c r="OS551" s="160"/>
      <c r="OT551" s="160"/>
      <c r="OU551" s="160"/>
      <c r="OV551" s="160"/>
      <c r="OW551" s="160"/>
      <c r="OX551" s="160"/>
      <c r="OY551" s="160"/>
      <c r="OZ551" s="160"/>
      <c r="PA551" s="160"/>
      <c r="PB551" s="160"/>
      <c r="PC551" s="160"/>
      <c r="PD551" s="160"/>
      <c r="PE551" s="160"/>
      <c r="PF551" s="160"/>
      <c r="PG551" s="160"/>
      <c r="PH551" s="160"/>
      <c r="PI551" s="160"/>
      <c r="PJ551" s="160"/>
      <c r="PK551" s="160"/>
      <c r="PL551" s="160"/>
      <c r="PM551" s="160"/>
      <c r="PN551" s="160"/>
      <c r="PO551" s="160"/>
      <c r="PP551" s="160"/>
      <c r="PQ551" s="160"/>
      <c r="PR551" s="160"/>
      <c r="PS551" s="160"/>
      <c r="PT551" s="160"/>
      <c r="PU551" s="160"/>
      <c r="PV551" s="160"/>
      <c r="PW551" s="160"/>
      <c r="PX551" s="160"/>
      <c r="PY551" s="160"/>
      <c r="PZ551" s="160"/>
      <c r="QA551" s="160"/>
      <c r="QB551" s="160"/>
      <c r="QC551" s="160"/>
      <c r="QD551" s="160"/>
      <c r="QE551" s="160"/>
      <c r="QF551" s="160"/>
      <c r="QG551" s="160"/>
      <c r="QH551" s="160"/>
      <c r="QI551" s="160"/>
      <c r="QJ551" s="160"/>
      <c r="QK551" s="160"/>
      <c r="QL551" s="160"/>
      <c r="QM551" s="160"/>
      <c r="QN551" s="160"/>
      <c r="QO551" s="160"/>
      <c r="QP551" s="160"/>
      <c r="QQ551" s="160"/>
      <c r="QR551" s="160"/>
      <c r="QS551" s="160"/>
      <c r="QT551" s="160"/>
      <c r="QU551" s="160"/>
      <c r="QV551" s="160"/>
      <c r="QW551" s="160"/>
      <c r="QX551" s="160"/>
      <c r="QY551" s="160"/>
      <c r="QZ551" s="160"/>
      <c r="RA551" s="160"/>
      <c r="RB551" s="160"/>
      <c r="RC551" s="160"/>
      <c r="RD551" s="160"/>
      <c r="RE551" s="160"/>
      <c r="RF551" s="160"/>
      <c r="RG551" s="160"/>
      <c r="RH551" s="160"/>
      <c r="RI551" s="160"/>
      <c r="RJ551" s="160"/>
      <c r="RK551" s="160"/>
      <c r="RL551" s="160"/>
      <c r="RM551" s="160"/>
      <c r="RN551" s="160"/>
      <c r="RO551" s="160"/>
      <c r="RP551" s="160"/>
      <c r="RQ551" s="160"/>
      <c r="RR551" s="160"/>
      <c r="RS551" s="160"/>
      <c r="RT551" s="160"/>
      <c r="RU551" s="160"/>
      <c r="RV551" s="160"/>
      <c r="RW551" s="160"/>
      <c r="RX551" s="160"/>
      <c r="RY551" s="160"/>
      <c r="RZ551" s="160"/>
      <c r="SA551" s="160"/>
      <c r="SB551" s="160"/>
      <c r="SC551" s="160"/>
      <c r="SD551" s="160"/>
      <c r="SE551" s="160"/>
      <c r="SF551" s="160"/>
      <c r="SG551" s="160"/>
      <c r="SH551" s="160"/>
      <c r="SI551" s="160"/>
      <c r="SJ551" s="160"/>
      <c r="SK551" s="160"/>
      <c r="SL551" s="160"/>
      <c r="SM551" s="160"/>
      <c r="SN551" s="160"/>
      <c r="SO551" s="160"/>
      <c r="SP551" s="160"/>
      <c r="SQ551" s="160"/>
      <c r="SR551" s="160"/>
      <c r="SS551" s="160"/>
      <c r="ST551" s="160"/>
      <c r="SU551" s="160"/>
      <c r="SV551" s="160"/>
      <c r="SW551" s="160"/>
      <c r="SX551" s="160"/>
      <c r="SY551" s="160"/>
      <c r="SZ551" s="160"/>
      <c r="TA551" s="160"/>
      <c r="TB551" s="160"/>
      <c r="TC551" s="160"/>
      <c r="TD551" s="160"/>
      <c r="TE551" s="160"/>
      <c r="TF551" s="160"/>
    </row>
    <row r="552" spans="1:526">
      <c r="A552" s="160"/>
      <c r="B552" s="160"/>
      <c r="C552" s="160"/>
      <c r="D552" s="160"/>
      <c r="E552" s="160"/>
      <c r="F552" s="160"/>
      <c r="G552" s="160"/>
      <c r="H552" s="160"/>
      <c r="I552" s="160"/>
      <c r="J552" s="160"/>
      <c r="K552" s="160"/>
      <c r="L552" s="160"/>
      <c r="M552" s="160"/>
      <c r="N552" s="160"/>
      <c r="O552" s="160"/>
      <c r="P552" s="160"/>
      <c r="Q552" s="160"/>
      <c r="R552" s="160"/>
      <c r="S552" s="160"/>
      <c r="T552" s="160"/>
      <c r="U552" s="160"/>
      <c r="V552" s="160"/>
      <c r="W552" s="160"/>
      <c r="X552" s="160"/>
      <c r="Y552" s="160"/>
      <c r="Z552" s="160"/>
      <c r="AA552" s="160"/>
      <c r="AB552" s="160"/>
      <c r="AC552" s="160"/>
      <c r="AD552" s="160"/>
      <c r="AE552" s="160"/>
      <c r="AF552" s="160"/>
      <c r="AG552" s="160"/>
      <c r="AH552" s="160"/>
      <c r="AI552" s="160"/>
      <c r="AJ552" s="160"/>
      <c r="AK552" s="160"/>
      <c r="AL552" s="160"/>
      <c r="AM552" s="160"/>
      <c r="AN552" s="160"/>
      <c r="AO552" s="160"/>
      <c r="AP552" s="160"/>
      <c r="AQ552" s="160"/>
      <c r="AR552" s="160"/>
      <c r="AS552" s="160"/>
      <c r="AT552" s="160"/>
      <c r="AU552" s="160"/>
      <c r="AV552" s="160"/>
      <c r="AW552" s="160"/>
      <c r="AX552" s="160"/>
      <c r="AY552" s="160"/>
      <c r="AZ552" s="160"/>
      <c r="BA552" s="160"/>
      <c r="BB552" s="160"/>
      <c r="BC552" s="160"/>
      <c r="BD552" s="160"/>
      <c r="BE552" s="160"/>
      <c r="BF552" s="160"/>
      <c r="BG552" s="160"/>
      <c r="BH552" s="160"/>
      <c r="BI552" s="160"/>
      <c r="BJ552" s="160"/>
      <c r="BK552" s="160"/>
      <c r="BL552" s="160"/>
      <c r="BM552" s="160"/>
      <c r="BN552" s="160"/>
      <c r="BO552" s="160"/>
      <c r="BP552" s="160"/>
      <c r="BQ552" s="160"/>
      <c r="BR552" s="160"/>
      <c r="BS552" s="160"/>
      <c r="BT552" s="160"/>
      <c r="BU552" s="160"/>
      <c r="BV552" s="160"/>
      <c r="BW552" s="160"/>
      <c r="BX552" s="160"/>
      <c r="BY552" s="160"/>
      <c r="BZ552" s="160"/>
      <c r="CA552" s="160"/>
      <c r="CB552" s="160"/>
      <c r="CC552" s="160"/>
      <c r="CD552" s="160"/>
      <c r="CE552" s="160"/>
      <c r="CF552" s="160"/>
      <c r="CG552" s="160"/>
      <c r="CH552" s="160"/>
      <c r="CI552" s="160"/>
      <c r="CJ552" s="160"/>
      <c r="CK552" s="160"/>
      <c r="CL552" s="160"/>
      <c r="CM552" s="160"/>
      <c r="CN552" s="160"/>
      <c r="CO552" s="160"/>
      <c r="CP552" s="160"/>
      <c r="CQ552" s="160"/>
      <c r="CR552" s="160"/>
      <c r="CS552" s="160"/>
      <c r="CT552" s="160"/>
      <c r="CU552" s="160"/>
      <c r="CV552" s="160"/>
      <c r="CW552" s="160"/>
      <c r="CX552" s="160"/>
      <c r="CY552" s="160"/>
      <c r="CZ552" s="160"/>
      <c r="DA552" s="160"/>
      <c r="DB552" s="160"/>
      <c r="DC552" s="160"/>
      <c r="DD552" s="160"/>
      <c r="DE552" s="160"/>
      <c r="DF552" s="160"/>
      <c r="DG552" s="160"/>
      <c r="DH552" s="160"/>
      <c r="DI552" s="160"/>
      <c r="DJ552" s="160"/>
      <c r="DK552" s="160"/>
      <c r="DL552" s="160"/>
      <c r="DM552" s="160"/>
      <c r="DN552" s="160"/>
      <c r="DO552" s="160"/>
      <c r="DP552" s="160"/>
      <c r="DQ552" s="160"/>
      <c r="DR552" s="160"/>
      <c r="DS552" s="160"/>
      <c r="DT552" s="160"/>
      <c r="DU552" s="160"/>
      <c r="DV552" s="160"/>
      <c r="DW552" s="160"/>
      <c r="DX552" s="160"/>
      <c r="DY552" s="160"/>
      <c r="DZ552" s="160"/>
      <c r="EA552" s="160"/>
      <c r="EB552" s="160"/>
      <c r="EC552" s="160"/>
      <c r="ED552" s="160"/>
      <c r="EE552" s="160"/>
      <c r="EF552" s="160"/>
      <c r="EG552" s="160"/>
      <c r="EH552" s="160"/>
      <c r="EI552" s="160"/>
      <c r="EJ552" s="160"/>
      <c r="EK552" s="160"/>
      <c r="EL552" s="160"/>
      <c r="EM552" s="160"/>
      <c r="EN552" s="160"/>
      <c r="EO552" s="160"/>
      <c r="EP552" s="160"/>
      <c r="EQ552" s="160"/>
      <c r="ER552" s="160"/>
      <c r="ES552" s="160"/>
      <c r="ET552" s="160"/>
      <c r="EU552" s="160"/>
      <c r="EV552" s="160"/>
      <c r="EW552" s="160"/>
      <c r="EX552" s="160"/>
      <c r="EY552" s="160"/>
      <c r="EZ552" s="160"/>
      <c r="FA552" s="160"/>
      <c r="FB552" s="160"/>
      <c r="FC552" s="160"/>
      <c r="FD552" s="160"/>
      <c r="FE552" s="160"/>
      <c r="FF552" s="160"/>
      <c r="FG552" s="160"/>
      <c r="FH552" s="160"/>
      <c r="FI552" s="160"/>
      <c r="FJ552" s="160"/>
      <c r="FK552" s="160"/>
      <c r="FL552" s="160"/>
      <c r="FM552" s="160"/>
      <c r="FN552" s="160"/>
      <c r="FO552" s="160"/>
      <c r="FP552" s="160"/>
      <c r="FQ552" s="160"/>
      <c r="FR552" s="160"/>
      <c r="FS552" s="160"/>
      <c r="FT552" s="160"/>
      <c r="FU552" s="160"/>
      <c r="FV552" s="160"/>
      <c r="FW552" s="160"/>
      <c r="FX552" s="160"/>
      <c r="FY552" s="160"/>
      <c r="FZ552" s="160"/>
      <c r="GA552" s="160"/>
      <c r="GB552" s="160"/>
      <c r="GC552" s="160"/>
      <c r="GD552" s="160"/>
      <c r="GE552" s="160"/>
      <c r="GF552" s="160"/>
      <c r="GG552" s="160"/>
      <c r="GH552" s="160"/>
      <c r="GI552" s="160"/>
      <c r="GJ552" s="160"/>
      <c r="GK552" s="160"/>
      <c r="GL552" s="160"/>
      <c r="GM552" s="160"/>
      <c r="GN552" s="160"/>
      <c r="GO552" s="160"/>
      <c r="GP552" s="160"/>
      <c r="GQ552" s="160"/>
      <c r="GR552" s="160"/>
      <c r="GS552" s="160"/>
      <c r="GT552" s="160"/>
      <c r="GU552" s="160"/>
      <c r="GV552" s="160"/>
      <c r="GW552" s="160"/>
      <c r="GX552" s="160"/>
      <c r="GY552" s="160"/>
      <c r="GZ552" s="160"/>
      <c r="HA552" s="160"/>
      <c r="HB552" s="160"/>
      <c r="HC552" s="160"/>
      <c r="HD552" s="160"/>
      <c r="HE552" s="160"/>
      <c r="HF552" s="160"/>
      <c r="HG552" s="160"/>
      <c r="HH552" s="160"/>
      <c r="HI552" s="160"/>
      <c r="HJ552" s="160"/>
      <c r="HK552" s="160"/>
      <c r="HL552" s="160"/>
      <c r="HM552" s="160"/>
      <c r="HN552" s="160"/>
      <c r="HO552" s="160"/>
      <c r="HP552" s="160"/>
      <c r="HQ552" s="160"/>
      <c r="HR552" s="160"/>
      <c r="HS552" s="160"/>
      <c r="HT552" s="160"/>
      <c r="HU552" s="160"/>
      <c r="HV552" s="160"/>
      <c r="HW552" s="160"/>
      <c r="HX552" s="160"/>
      <c r="HY552" s="160"/>
      <c r="HZ552" s="160"/>
      <c r="IA552" s="160"/>
      <c r="IB552" s="160"/>
      <c r="IC552" s="160"/>
      <c r="ID552" s="160"/>
      <c r="IE552" s="160"/>
      <c r="IF552" s="160"/>
      <c r="IG552" s="160"/>
      <c r="IH552" s="160"/>
      <c r="II552" s="160"/>
      <c r="IJ552" s="160"/>
      <c r="IK552" s="160"/>
      <c r="IL552" s="160"/>
      <c r="IM552" s="160"/>
      <c r="IN552" s="160"/>
      <c r="IO552" s="160"/>
      <c r="IP552" s="160"/>
      <c r="IQ552" s="160"/>
      <c r="IR552" s="160"/>
      <c r="IS552" s="160"/>
      <c r="IT552" s="160"/>
      <c r="IU552" s="160"/>
      <c r="IV552" s="160"/>
      <c r="IW552" s="160"/>
      <c r="IX552" s="160"/>
      <c r="IY552" s="160"/>
      <c r="IZ552" s="160"/>
      <c r="JA552" s="160"/>
      <c r="JB552" s="160"/>
      <c r="JC552" s="160"/>
      <c r="JD552" s="160"/>
      <c r="JE552" s="160"/>
      <c r="JF552" s="160"/>
      <c r="JG552" s="160"/>
      <c r="JH552" s="160"/>
      <c r="JI552" s="160"/>
      <c r="JJ552" s="160"/>
      <c r="JK552" s="160"/>
      <c r="JL552" s="160"/>
      <c r="JM552" s="160"/>
      <c r="JN552" s="160"/>
      <c r="JO552" s="160"/>
      <c r="JP552" s="160"/>
      <c r="JQ552" s="160"/>
      <c r="JR552" s="160"/>
      <c r="JS552" s="160"/>
      <c r="JT552" s="160"/>
      <c r="JU552" s="160"/>
      <c r="JV552" s="160"/>
      <c r="JW552" s="160"/>
      <c r="JX552" s="160"/>
      <c r="JY552" s="160"/>
      <c r="JZ552" s="160"/>
      <c r="KA552" s="160"/>
      <c r="KB552" s="160"/>
      <c r="KC552" s="160"/>
      <c r="KD552" s="160"/>
      <c r="KE552" s="160"/>
      <c r="KF552" s="160"/>
      <c r="KG552" s="160"/>
      <c r="KH552" s="160"/>
      <c r="KI552" s="160"/>
      <c r="KJ552" s="160"/>
      <c r="KK552" s="160"/>
      <c r="KL552" s="160"/>
      <c r="KM552" s="160"/>
      <c r="KN552" s="160"/>
      <c r="KO552" s="160"/>
      <c r="KP552" s="160"/>
      <c r="KQ552" s="160"/>
      <c r="KR552" s="160"/>
      <c r="KS552" s="160"/>
      <c r="KT552" s="160"/>
      <c r="KU552" s="160"/>
      <c r="KV552" s="160"/>
      <c r="KW552" s="160"/>
      <c r="KX552" s="160"/>
      <c r="KY552" s="160"/>
      <c r="KZ552" s="160"/>
      <c r="LA552" s="160"/>
      <c r="LB552" s="160"/>
      <c r="LC552" s="160"/>
      <c r="LD552" s="160"/>
      <c r="LE552" s="160"/>
      <c r="LF552" s="160"/>
      <c r="LG552" s="160"/>
      <c r="LH552" s="160"/>
      <c r="LI552" s="160"/>
      <c r="LJ552" s="160"/>
      <c r="LK552" s="160"/>
      <c r="LL552" s="160"/>
      <c r="LM552" s="160"/>
      <c r="LN552" s="160"/>
      <c r="LO552" s="160"/>
      <c r="LP552" s="160"/>
      <c r="LQ552" s="160"/>
      <c r="LR552" s="160"/>
      <c r="LS552" s="160"/>
      <c r="LT552" s="160"/>
      <c r="LU552" s="160"/>
      <c r="LV552" s="160"/>
      <c r="LW552" s="160"/>
      <c r="LX552" s="160"/>
      <c r="LY552" s="160"/>
      <c r="LZ552" s="160"/>
      <c r="MA552" s="160"/>
      <c r="MB552" s="160"/>
      <c r="MC552" s="160"/>
      <c r="MD552" s="160"/>
      <c r="ME552" s="160"/>
      <c r="MF552" s="160"/>
      <c r="MG552" s="160"/>
      <c r="MH552" s="160"/>
      <c r="MI552" s="160"/>
      <c r="MJ552" s="160"/>
      <c r="MK552" s="160"/>
      <c r="ML552" s="160"/>
      <c r="MM552" s="160"/>
      <c r="MN552" s="160"/>
      <c r="MO552" s="160"/>
      <c r="MP552" s="160"/>
      <c r="MQ552" s="160"/>
      <c r="MR552" s="160"/>
      <c r="MS552" s="160"/>
      <c r="MT552" s="160"/>
      <c r="MU552" s="160"/>
      <c r="MV552" s="160"/>
      <c r="MW552" s="160"/>
      <c r="MX552" s="160"/>
      <c r="MY552" s="160"/>
      <c r="MZ552" s="160"/>
      <c r="NA552" s="160"/>
      <c r="NB552" s="160"/>
      <c r="NC552" s="160"/>
      <c r="ND552" s="160"/>
      <c r="NE552" s="160"/>
      <c r="NF552" s="160"/>
      <c r="NG552" s="160"/>
      <c r="NH552" s="160"/>
      <c r="NI552" s="160"/>
      <c r="NJ552" s="160"/>
      <c r="NK552" s="160"/>
      <c r="NL552" s="160"/>
      <c r="NM552" s="160"/>
      <c r="NN552" s="160"/>
      <c r="NO552" s="160"/>
      <c r="NP552" s="160"/>
      <c r="NQ552" s="160"/>
      <c r="NR552" s="160"/>
      <c r="NS552" s="160"/>
      <c r="NT552" s="160"/>
      <c r="NU552" s="160"/>
      <c r="NV552" s="160"/>
      <c r="NW552" s="160"/>
      <c r="NX552" s="160"/>
      <c r="NY552" s="160"/>
      <c r="NZ552" s="160"/>
      <c r="OA552" s="160"/>
      <c r="OB552" s="160"/>
      <c r="OC552" s="160"/>
      <c r="OD552" s="160"/>
      <c r="OE552" s="160"/>
      <c r="OF552" s="160"/>
      <c r="OG552" s="160"/>
      <c r="OH552" s="160"/>
      <c r="OI552" s="160"/>
      <c r="OJ552" s="160"/>
      <c r="OK552" s="160"/>
      <c r="OL552" s="160"/>
      <c r="OM552" s="160"/>
      <c r="ON552" s="160"/>
      <c r="OO552" s="160"/>
      <c r="OP552" s="160"/>
      <c r="OQ552" s="160"/>
      <c r="OR552" s="160"/>
      <c r="OS552" s="160"/>
      <c r="OT552" s="160"/>
      <c r="OU552" s="160"/>
      <c r="OV552" s="160"/>
      <c r="OW552" s="160"/>
      <c r="OX552" s="160"/>
      <c r="OY552" s="160"/>
      <c r="OZ552" s="160"/>
      <c r="PA552" s="160"/>
      <c r="PB552" s="160"/>
      <c r="PC552" s="160"/>
      <c r="PD552" s="160"/>
      <c r="PE552" s="160"/>
      <c r="PF552" s="160"/>
      <c r="PG552" s="160"/>
      <c r="PH552" s="160"/>
      <c r="PI552" s="160"/>
      <c r="PJ552" s="160"/>
      <c r="PK552" s="160"/>
      <c r="PL552" s="160"/>
      <c r="PM552" s="160"/>
      <c r="PN552" s="160"/>
      <c r="PO552" s="160"/>
      <c r="PP552" s="160"/>
      <c r="PQ552" s="160"/>
      <c r="PR552" s="160"/>
      <c r="PS552" s="160"/>
      <c r="PT552" s="160"/>
      <c r="PU552" s="160"/>
      <c r="PV552" s="160"/>
      <c r="PW552" s="160"/>
      <c r="PX552" s="160"/>
      <c r="PY552" s="160"/>
      <c r="PZ552" s="160"/>
      <c r="QA552" s="160"/>
      <c r="QB552" s="160"/>
      <c r="QC552" s="160"/>
      <c r="QD552" s="160"/>
      <c r="QE552" s="160"/>
      <c r="QF552" s="160"/>
      <c r="QG552" s="160"/>
      <c r="QH552" s="160"/>
      <c r="QI552" s="160"/>
      <c r="QJ552" s="160"/>
      <c r="QK552" s="160"/>
      <c r="QL552" s="160"/>
      <c r="QM552" s="160"/>
      <c r="QN552" s="160"/>
      <c r="QO552" s="160"/>
      <c r="QP552" s="160"/>
      <c r="QQ552" s="160"/>
      <c r="QR552" s="160"/>
      <c r="QS552" s="160"/>
      <c r="QT552" s="160"/>
      <c r="QU552" s="160"/>
      <c r="QV552" s="160"/>
      <c r="QW552" s="160"/>
      <c r="QX552" s="160"/>
      <c r="QY552" s="160"/>
      <c r="QZ552" s="160"/>
      <c r="RA552" s="160"/>
      <c r="RB552" s="160"/>
      <c r="RC552" s="160"/>
      <c r="RD552" s="160"/>
      <c r="RE552" s="160"/>
      <c r="RF552" s="160"/>
      <c r="RG552" s="160"/>
      <c r="RH552" s="160"/>
      <c r="RI552" s="160"/>
      <c r="RJ552" s="160"/>
      <c r="RK552" s="160"/>
      <c r="RL552" s="160"/>
      <c r="RM552" s="160"/>
      <c r="RN552" s="160"/>
      <c r="RO552" s="160"/>
      <c r="RP552" s="160"/>
      <c r="RQ552" s="160"/>
      <c r="RR552" s="160"/>
      <c r="RS552" s="160"/>
      <c r="RT552" s="160"/>
      <c r="RU552" s="160"/>
      <c r="RV552" s="160"/>
      <c r="RW552" s="160"/>
      <c r="RX552" s="160"/>
      <c r="RY552" s="160"/>
      <c r="RZ552" s="160"/>
      <c r="SA552" s="160"/>
      <c r="SB552" s="160"/>
      <c r="SC552" s="160"/>
      <c r="SD552" s="160"/>
      <c r="SE552" s="160"/>
      <c r="SF552" s="160"/>
      <c r="SG552" s="160"/>
      <c r="SH552" s="160"/>
      <c r="SI552" s="160"/>
      <c r="SJ552" s="160"/>
      <c r="SK552" s="160"/>
      <c r="SL552" s="160"/>
      <c r="SM552" s="160"/>
      <c r="SN552" s="160"/>
      <c r="SO552" s="160"/>
      <c r="SP552" s="160"/>
      <c r="SQ552" s="160"/>
      <c r="SR552" s="160"/>
      <c r="SS552" s="160"/>
      <c r="ST552" s="160"/>
      <c r="SU552" s="160"/>
      <c r="SV552" s="160"/>
      <c r="SW552" s="160"/>
      <c r="SX552" s="160"/>
      <c r="SY552" s="160"/>
      <c r="SZ552" s="160"/>
      <c r="TA552" s="160"/>
      <c r="TB552" s="160"/>
      <c r="TC552" s="160"/>
      <c r="TD552" s="160"/>
      <c r="TE552" s="160"/>
      <c r="TF552" s="160"/>
    </row>
    <row r="553" spans="1:526">
      <c r="A553" s="160"/>
      <c r="B553" s="160"/>
      <c r="C553" s="160"/>
      <c r="D553" s="160"/>
      <c r="E553" s="160"/>
      <c r="F553" s="160"/>
      <c r="G553" s="160"/>
      <c r="H553" s="160"/>
      <c r="I553" s="160"/>
      <c r="J553" s="160"/>
      <c r="K553" s="160"/>
      <c r="L553" s="160"/>
      <c r="M553" s="160"/>
      <c r="N553" s="160"/>
      <c r="O553" s="160"/>
      <c r="P553" s="160"/>
      <c r="Q553" s="160"/>
      <c r="R553" s="160"/>
      <c r="S553" s="160"/>
      <c r="T553" s="160"/>
      <c r="U553" s="160"/>
      <c r="V553" s="160"/>
      <c r="W553" s="160"/>
      <c r="X553" s="160"/>
      <c r="Y553" s="160"/>
      <c r="Z553" s="160"/>
      <c r="AA553" s="160"/>
      <c r="AB553" s="160"/>
      <c r="AC553" s="160"/>
      <c r="AD553" s="160"/>
      <c r="AE553" s="160"/>
      <c r="AF553" s="160"/>
      <c r="AG553" s="160"/>
      <c r="AH553" s="160"/>
      <c r="AI553" s="160"/>
      <c r="AJ553" s="160"/>
      <c r="AK553" s="160"/>
      <c r="AL553" s="160"/>
      <c r="AM553" s="160"/>
      <c r="AN553" s="160"/>
      <c r="AO553" s="160"/>
      <c r="AP553" s="160"/>
      <c r="AQ553" s="160"/>
      <c r="AR553" s="160"/>
      <c r="AS553" s="160"/>
      <c r="AT553" s="160"/>
      <c r="AU553" s="160"/>
      <c r="AV553" s="160"/>
      <c r="AW553" s="160"/>
      <c r="AX553" s="160"/>
      <c r="AY553" s="160"/>
      <c r="AZ553" s="160"/>
      <c r="BA553" s="160"/>
      <c r="BB553" s="160"/>
      <c r="BC553" s="160"/>
      <c r="BD553" s="160"/>
      <c r="BE553" s="160"/>
      <c r="BF553" s="160"/>
      <c r="BG553" s="160"/>
      <c r="BH553" s="160"/>
      <c r="BI553" s="160"/>
      <c r="BJ553" s="160"/>
      <c r="BK553" s="160"/>
      <c r="BL553" s="160"/>
      <c r="BM553" s="160"/>
      <c r="BN553" s="160"/>
      <c r="BO553" s="160"/>
      <c r="BP553" s="160"/>
      <c r="BQ553" s="160"/>
      <c r="BR553" s="160"/>
      <c r="BS553" s="160"/>
      <c r="BT553" s="160"/>
      <c r="BU553" s="160"/>
      <c r="BV553" s="160"/>
      <c r="BW553" s="160"/>
      <c r="BX553" s="160"/>
      <c r="BY553" s="160"/>
      <c r="BZ553" s="160"/>
      <c r="CA553" s="160"/>
      <c r="CB553" s="160"/>
      <c r="CC553" s="160"/>
      <c r="CD553" s="160"/>
      <c r="CE553" s="160"/>
      <c r="CF553" s="160"/>
      <c r="CG553" s="160"/>
      <c r="CH553" s="160"/>
      <c r="CI553" s="160"/>
      <c r="CJ553" s="160"/>
      <c r="CK553" s="160"/>
      <c r="CL553" s="160"/>
      <c r="CM553" s="160"/>
      <c r="CN553" s="160"/>
      <c r="CO553" s="160"/>
      <c r="CP553" s="160"/>
      <c r="CQ553" s="160"/>
      <c r="CR553" s="160"/>
      <c r="CS553" s="160"/>
      <c r="CT553" s="160"/>
      <c r="CU553" s="160"/>
      <c r="CV553" s="160"/>
      <c r="CW553" s="160"/>
      <c r="CX553" s="160"/>
      <c r="CY553" s="160"/>
      <c r="CZ553" s="160"/>
      <c r="DA553" s="160"/>
      <c r="DB553" s="160"/>
      <c r="DC553" s="160"/>
      <c r="DD553" s="160"/>
      <c r="DE553" s="160"/>
      <c r="DF553" s="160"/>
      <c r="DG553" s="160"/>
      <c r="DH553" s="160"/>
      <c r="DI553" s="160"/>
      <c r="DJ553" s="160"/>
      <c r="DK553" s="160"/>
      <c r="DL553" s="160"/>
      <c r="DM553" s="160"/>
      <c r="DN553" s="160"/>
      <c r="DO553" s="160"/>
      <c r="DP553" s="160"/>
      <c r="DQ553" s="160"/>
      <c r="DR553" s="160"/>
      <c r="DS553" s="160"/>
      <c r="DT553" s="160"/>
      <c r="DU553" s="160"/>
      <c r="DV553" s="160"/>
      <c r="DW553" s="160"/>
      <c r="DX553" s="160"/>
      <c r="DY553" s="160"/>
      <c r="DZ553" s="160"/>
      <c r="EA553" s="160"/>
      <c r="EB553" s="160"/>
      <c r="EC553" s="160"/>
      <c r="ED553" s="160"/>
      <c r="EE553" s="160"/>
      <c r="EF553" s="160"/>
      <c r="EG553" s="160"/>
      <c r="EH553" s="160"/>
      <c r="EI553" s="160"/>
      <c r="EJ553" s="160"/>
      <c r="EK553" s="160"/>
      <c r="EL553" s="160"/>
      <c r="EM553" s="160"/>
      <c r="EN553" s="160"/>
      <c r="EO553" s="160"/>
      <c r="EP553" s="160"/>
      <c r="EQ553" s="160"/>
      <c r="ER553" s="160"/>
      <c r="ES553" s="160"/>
      <c r="ET553" s="160"/>
      <c r="EU553" s="160"/>
      <c r="EV553" s="160"/>
      <c r="EW553" s="160"/>
      <c r="EX553" s="160"/>
      <c r="EY553" s="160"/>
      <c r="EZ553" s="160"/>
      <c r="FA553" s="160"/>
      <c r="FB553" s="160"/>
      <c r="FC553" s="160"/>
      <c r="FD553" s="160"/>
      <c r="FE553" s="160"/>
      <c r="FF553" s="160"/>
      <c r="FG553" s="160"/>
      <c r="FH553" s="160"/>
      <c r="FI553" s="160"/>
      <c r="FJ553" s="160"/>
      <c r="FK553" s="160"/>
      <c r="FL553" s="160"/>
      <c r="FM553" s="160"/>
      <c r="FN553" s="160"/>
      <c r="FO553" s="160"/>
      <c r="FP553" s="160"/>
      <c r="FQ553" s="160"/>
      <c r="FR553" s="160"/>
      <c r="FS553" s="160"/>
      <c r="FT553" s="160"/>
      <c r="FU553" s="160"/>
      <c r="FV553" s="160"/>
      <c r="FW553" s="160"/>
      <c r="FX553" s="160"/>
      <c r="FY553" s="160"/>
      <c r="FZ553" s="160"/>
      <c r="GA553" s="160"/>
      <c r="GB553" s="160"/>
      <c r="GC553" s="160"/>
      <c r="GD553" s="160"/>
      <c r="GE553" s="160"/>
      <c r="GF553" s="160"/>
      <c r="GG553" s="160"/>
      <c r="GH553" s="160"/>
      <c r="GI553" s="160"/>
      <c r="GJ553" s="160"/>
      <c r="GK553" s="160"/>
      <c r="GL553" s="160"/>
      <c r="GM553" s="160"/>
      <c r="GN553" s="160"/>
      <c r="GO553" s="160"/>
      <c r="GP553" s="160"/>
      <c r="GQ553" s="160"/>
      <c r="GR553" s="160"/>
      <c r="GS553" s="160"/>
      <c r="GT553" s="160"/>
      <c r="GU553" s="160"/>
      <c r="GV553" s="160"/>
      <c r="GW553" s="160"/>
      <c r="GX553" s="160"/>
      <c r="GY553" s="160"/>
      <c r="GZ553" s="160"/>
      <c r="HA553" s="160"/>
      <c r="HB553" s="160"/>
      <c r="HC553" s="160"/>
      <c r="HD553" s="160"/>
      <c r="HE553" s="160"/>
      <c r="HF553" s="160"/>
      <c r="HG553" s="160"/>
      <c r="HH553" s="160"/>
      <c r="HI553" s="160"/>
      <c r="HJ553" s="160"/>
      <c r="HK553" s="160"/>
      <c r="HL553" s="160"/>
      <c r="HM553" s="160"/>
      <c r="HN553" s="160"/>
      <c r="HO553" s="160"/>
      <c r="HP553" s="160"/>
      <c r="HQ553" s="160"/>
      <c r="HR553" s="160"/>
      <c r="HS553" s="160"/>
      <c r="HT553" s="160"/>
      <c r="HU553" s="160"/>
      <c r="HV553" s="160"/>
      <c r="HW553" s="160"/>
      <c r="HX553" s="160"/>
      <c r="HY553" s="160"/>
      <c r="HZ553" s="160"/>
      <c r="IA553" s="160"/>
      <c r="IB553" s="160"/>
      <c r="IC553" s="160"/>
      <c r="ID553" s="160"/>
      <c r="IE553" s="160"/>
      <c r="IF553" s="160"/>
      <c r="IG553" s="160"/>
      <c r="IH553" s="160"/>
      <c r="II553" s="160"/>
      <c r="IJ553" s="160"/>
      <c r="IK553" s="160"/>
      <c r="IL553" s="160"/>
      <c r="IM553" s="160"/>
      <c r="IN553" s="160"/>
      <c r="IO553" s="160"/>
      <c r="IP553" s="160"/>
      <c r="IQ553" s="160"/>
      <c r="IR553" s="160"/>
      <c r="IS553" s="160"/>
      <c r="IT553" s="160"/>
      <c r="IU553" s="160"/>
      <c r="IV553" s="160"/>
      <c r="IW553" s="160"/>
      <c r="IX553" s="160"/>
      <c r="IY553" s="160"/>
      <c r="IZ553" s="160"/>
      <c r="JA553" s="160"/>
      <c r="JB553" s="160"/>
      <c r="JC553" s="160"/>
      <c r="JD553" s="160"/>
      <c r="JE553" s="160"/>
      <c r="JF553" s="160"/>
      <c r="JG553" s="160"/>
      <c r="JH553" s="160"/>
      <c r="JI553" s="160"/>
      <c r="JJ553" s="160"/>
      <c r="JK553" s="160"/>
      <c r="JL553" s="160"/>
      <c r="JM553" s="160"/>
      <c r="JN553" s="160"/>
      <c r="JO553" s="160"/>
      <c r="JP553" s="160"/>
      <c r="JQ553" s="160"/>
      <c r="JR553" s="160"/>
      <c r="JS553" s="160"/>
      <c r="JT553" s="160"/>
      <c r="JU553" s="160"/>
      <c r="JV553" s="160"/>
      <c r="JW553" s="160"/>
      <c r="JX553" s="160"/>
      <c r="JY553" s="160"/>
      <c r="JZ553" s="160"/>
      <c r="KA553" s="160"/>
      <c r="KB553" s="160"/>
      <c r="KC553" s="160"/>
      <c r="KD553" s="160"/>
      <c r="KE553" s="160"/>
      <c r="KF553" s="160"/>
      <c r="KG553" s="160"/>
      <c r="KH553" s="160"/>
      <c r="KI553" s="160"/>
      <c r="KJ553" s="160"/>
      <c r="KK553" s="160"/>
      <c r="KL553" s="160"/>
      <c r="KM553" s="160"/>
      <c r="KN553" s="160"/>
      <c r="KO553" s="160"/>
      <c r="KP553" s="160"/>
      <c r="KQ553" s="160"/>
      <c r="KR553" s="160"/>
      <c r="KS553" s="160"/>
      <c r="KT553" s="160"/>
      <c r="KU553" s="160"/>
      <c r="KV553" s="160"/>
      <c r="KW553" s="160"/>
      <c r="KX553" s="160"/>
      <c r="KY553" s="160"/>
      <c r="KZ553" s="160"/>
      <c r="LA553" s="160"/>
      <c r="LB553" s="160"/>
      <c r="LC553" s="160"/>
      <c r="LD553" s="160"/>
      <c r="LE553" s="160"/>
      <c r="LF553" s="160"/>
      <c r="LG553" s="160"/>
      <c r="LH553" s="160"/>
      <c r="LI553" s="160"/>
      <c r="LJ553" s="160"/>
      <c r="LK553" s="160"/>
      <c r="LL553" s="160"/>
      <c r="LM553" s="160"/>
      <c r="LN553" s="160"/>
      <c r="LO553" s="160"/>
      <c r="LP553" s="160"/>
      <c r="LQ553" s="160"/>
      <c r="LR553" s="160"/>
      <c r="LS553" s="160"/>
      <c r="LT553" s="160"/>
      <c r="LU553" s="160"/>
      <c r="LV553" s="160"/>
      <c r="LW553" s="160"/>
      <c r="LX553" s="160"/>
      <c r="LY553" s="160"/>
      <c r="LZ553" s="160"/>
      <c r="MA553" s="160"/>
      <c r="MB553" s="160"/>
      <c r="MC553" s="160"/>
      <c r="MD553" s="160"/>
      <c r="ME553" s="160"/>
      <c r="MF553" s="160"/>
      <c r="MG553" s="160"/>
      <c r="MH553" s="160"/>
      <c r="MI553" s="160"/>
      <c r="MJ553" s="160"/>
      <c r="MK553" s="160"/>
      <c r="ML553" s="160"/>
      <c r="MM553" s="160"/>
      <c r="MN553" s="160"/>
      <c r="MO553" s="160"/>
      <c r="MP553" s="160"/>
      <c r="MQ553" s="160"/>
      <c r="MR553" s="160"/>
      <c r="MS553" s="160"/>
      <c r="MT553" s="160"/>
      <c r="MU553" s="160"/>
      <c r="MV553" s="160"/>
      <c r="MW553" s="160"/>
      <c r="MX553" s="160"/>
      <c r="MY553" s="160"/>
      <c r="MZ553" s="160"/>
      <c r="NA553" s="160"/>
      <c r="NB553" s="160"/>
      <c r="NC553" s="160"/>
      <c r="ND553" s="160"/>
      <c r="NE553" s="160"/>
      <c r="NF553" s="160"/>
      <c r="NG553" s="160"/>
      <c r="NH553" s="160"/>
      <c r="NI553" s="160"/>
      <c r="NJ553" s="160"/>
      <c r="NK553" s="160"/>
      <c r="NL553" s="160"/>
      <c r="NM553" s="160"/>
      <c r="NN553" s="160"/>
      <c r="NO553" s="160"/>
      <c r="NP553" s="160"/>
      <c r="NQ553" s="160"/>
      <c r="NR553" s="160"/>
      <c r="NS553" s="160"/>
      <c r="NT553" s="160"/>
      <c r="NU553" s="160"/>
      <c r="NV553" s="160"/>
      <c r="NW553" s="160"/>
      <c r="NX553" s="160"/>
      <c r="NY553" s="160"/>
      <c r="NZ553" s="160"/>
      <c r="OA553" s="160"/>
      <c r="OB553" s="160"/>
      <c r="OC553" s="160"/>
      <c r="OD553" s="160"/>
      <c r="OE553" s="160"/>
      <c r="OF553" s="160"/>
      <c r="OG553" s="160"/>
      <c r="OH553" s="160"/>
      <c r="OI553" s="160"/>
      <c r="OJ553" s="160"/>
      <c r="OK553" s="160"/>
      <c r="OL553" s="160"/>
      <c r="OM553" s="160"/>
      <c r="ON553" s="160"/>
      <c r="OO553" s="160"/>
      <c r="OP553" s="160"/>
      <c r="OQ553" s="160"/>
      <c r="OR553" s="160"/>
      <c r="OS553" s="160"/>
      <c r="OT553" s="160"/>
      <c r="OU553" s="160"/>
      <c r="OV553" s="160"/>
      <c r="OW553" s="160"/>
      <c r="OX553" s="160"/>
      <c r="OY553" s="160"/>
      <c r="OZ553" s="160"/>
      <c r="PA553" s="160"/>
      <c r="PB553" s="160"/>
      <c r="PC553" s="160"/>
      <c r="PD553" s="160"/>
      <c r="PE553" s="160"/>
      <c r="PF553" s="160"/>
      <c r="PG553" s="160"/>
      <c r="PH553" s="160"/>
      <c r="PI553" s="160"/>
      <c r="PJ553" s="160"/>
      <c r="PK553" s="160"/>
      <c r="PL553" s="160"/>
      <c r="PM553" s="160"/>
      <c r="PN553" s="160"/>
      <c r="PO553" s="160"/>
      <c r="PP553" s="160"/>
      <c r="PQ553" s="160"/>
      <c r="PR553" s="160"/>
      <c r="PS553" s="160"/>
      <c r="PT553" s="160"/>
      <c r="PU553" s="160"/>
      <c r="PV553" s="160"/>
      <c r="PW553" s="160"/>
      <c r="PX553" s="160"/>
      <c r="PY553" s="160"/>
      <c r="PZ553" s="160"/>
      <c r="QA553" s="160"/>
      <c r="QB553" s="160"/>
      <c r="QC553" s="160"/>
      <c r="QD553" s="160"/>
      <c r="QE553" s="160"/>
      <c r="QF553" s="160"/>
      <c r="QG553" s="160"/>
      <c r="QH553" s="160"/>
      <c r="QI553" s="160"/>
      <c r="QJ553" s="160"/>
      <c r="QK553" s="160"/>
      <c r="QL553" s="160"/>
      <c r="QM553" s="160"/>
      <c r="QN553" s="160"/>
      <c r="QO553" s="160"/>
      <c r="QP553" s="160"/>
      <c r="QQ553" s="160"/>
      <c r="QR553" s="160"/>
      <c r="QS553" s="160"/>
      <c r="QT553" s="160"/>
      <c r="QU553" s="160"/>
      <c r="QV553" s="160"/>
      <c r="QW553" s="160"/>
      <c r="QX553" s="160"/>
      <c r="QY553" s="160"/>
      <c r="QZ553" s="160"/>
      <c r="RA553" s="160"/>
      <c r="RB553" s="160"/>
      <c r="RC553" s="160"/>
      <c r="RD553" s="160"/>
      <c r="RE553" s="160"/>
      <c r="RF553" s="160"/>
      <c r="RG553" s="160"/>
      <c r="RH553" s="160"/>
      <c r="RI553" s="160"/>
      <c r="RJ553" s="160"/>
      <c r="RK553" s="160"/>
      <c r="RL553" s="160"/>
      <c r="RM553" s="160"/>
      <c r="RN553" s="160"/>
      <c r="RO553" s="160"/>
      <c r="RP553" s="160"/>
      <c r="RQ553" s="160"/>
      <c r="RR553" s="160"/>
      <c r="RS553" s="160"/>
      <c r="RT553" s="160"/>
      <c r="RU553" s="160"/>
      <c r="RV553" s="160"/>
      <c r="RW553" s="160"/>
      <c r="RX553" s="160"/>
      <c r="RY553" s="160"/>
      <c r="RZ553" s="160"/>
      <c r="SA553" s="160"/>
      <c r="SB553" s="160"/>
      <c r="SC553" s="160"/>
      <c r="SD553" s="160"/>
      <c r="SE553" s="160"/>
      <c r="SF553" s="160"/>
      <c r="SG553" s="160"/>
      <c r="SH553" s="160"/>
      <c r="SI553" s="160"/>
      <c r="SJ553" s="160"/>
      <c r="SK553" s="160"/>
      <c r="SL553" s="160"/>
      <c r="SM553" s="160"/>
      <c r="SN553" s="160"/>
      <c r="SO553" s="160"/>
      <c r="SP553" s="160"/>
      <c r="SQ553" s="160"/>
      <c r="SR553" s="160"/>
      <c r="SS553" s="160"/>
      <c r="ST553" s="160"/>
      <c r="SU553" s="160"/>
      <c r="SV553" s="160"/>
      <c r="SW553" s="160"/>
      <c r="SX553" s="160"/>
      <c r="SY553" s="160"/>
      <c r="SZ553" s="160"/>
      <c r="TA553" s="160"/>
      <c r="TB553" s="160"/>
      <c r="TC553" s="160"/>
      <c r="TD553" s="160"/>
      <c r="TE553" s="160"/>
      <c r="TF553" s="160"/>
    </row>
    <row r="554" spans="1:526">
      <c r="A554" s="160"/>
      <c r="B554" s="160"/>
      <c r="C554" s="160"/>
      <c r="D554" s="160"/>
      <c r="E554" s="160"/>
      <c r="F554" s="160"/>
      <c r="G554" s="160"/>
      <c r="H554" s="160"/>
      <c r="I554" s="160"/>
      <c r="J554" s="160"/>
      <c r="K554" s="160"/>
      <c r="L554" s="160"/>
      <c r="M554" s="160"/>
      <c r="N554" s="160"/>
      <c r="O554" s="160"/>
      <c r="P554" s="160"/>
      <c r="Q554" s="160"/>
      <c r="R554" s="160"/>
      <c r="S554" s="160"/>
      <c r="T554" s="160"/>
      <c r="U554" s="160"/>
      <c r="V554" s="160"/>
      <c r="W554" s="160"/>
      <c r="X554" s="160"/>
      <c r="Y554" s="160"/>
      <c r="Z554" s="160"/>
      <c r="AA554" s="160"/>
      <c r="AB554" s="160"/>
      <c r="AC554" s="160"/>
      <c r="AD554" s="160"/>
      <c r="AE554" s="160"/>
      <c r="AF554" s="160"/>
      <c r="AG554" s="160"/>
      <c r="AH554" s="160"/>
      <c r="AI554" s="160"/>
      <c r="AJ554" s="160"/>
      <c r="AK554" s="160"/>
      <c r="AL554" s="160"/>
      <c r="AM554" s="160"/>
      <c r="AN554" s="160"/>
      <c r="AO554" s="160"/>
      <c r="AP554" s="160"/>
      <c r="AQ554" s="160"/>
      <c r="AR554" s="160"/>
      <c r="AS554" s="160"/>
      <c r="AT554" s="160"/>
      <c r="AU554" s="160"/>
      <c r="AV554" s="160"/>
      <c r="AW554" s="160"/>
      <c r="AX554" s="160"/>
      <c r="AY554" s="160"/>
      <c r="AZ554" s="160"/>
      <c r="BA554" s="160"/>
      <c r="BB554" s="160"/>
      <c r="BC554" s="160"/>
      <c r="BD554" s="160"/>
      <c r="BE554" s="160"/>
      <c r="BF554" s="160"/>
      <c r="BG554" s="160"/>
      <c r="BH554" s="160"/>
      <c r="BI554" s="160"/>
      <c r="BJ554" s="160"/>
      <c r="BK554" s="160"/>
      <c r="BL554" s="160"/>
      <c r="BM554" s="160"/>
      <c r="BN554" s="160"/>
      <c r="BO554" s="160"/>
      <c r="BP554" s="160"/>
      <c r="BQ554" s="160"/>
      <c r="BR554" s="160"/>
      <c r="BS554" s="160"/>
      <c r="BT554" s="160"/>
      <c r="BU554" s="160"/>
      <c r="BV554" s="160"/>
      <c r="BW554" s="160"/>
      <c r="BX554" s="160"/>
      <c r="BY554" s="160"/>
      <c r="BZ554" s="160"/>
      <c r="CA554" s="160"/>
      <c r="CB554" s="160"/>
      <c r="CC554" s="160"/>
      <c r="CD554" s="160"/>
      <c r="CE554" s="160"/>
      <c r="CF554" s="160"/>
      <c r="CG554" s="160"/>
      <c r="CH554" s="160"/>
      <c r="CI554" s="160"/>
      <c r="CJ554" s="160"/>
      <c r="CK554" s="160"/>
      <c r="CL554" s="160"/>
      <c r="CM554" s="160"/>
      <c r="CN554" s="160"/>
      <c r="CO554" s="160"/>
      <c r="CP554" s="160"/>
      <c r="CQ554" s="160"/>
      <c r="CR554" s="160"/>
      <c r="CS554" s="160"/>
      <c r="CT554" s="160"/>
      <c r="CU554" s="160"/>
      <c r="CV554" s="160"/>
      <c r="CW554" s="160"/>
      <c r="CX554" s="160"/>
      <c r="CY554" s="160"/>
      <c r="CZ554" s="160"/>
      <c r="DA554" s="160"/>
      <c r="DB554" s="160"/>
      <c r="DC554" s="160"/>
      <c r="DD554" s="160"/>
      <c r="DE554" s="160"/>
      <c r="DF554" s="160"/>
      <c r="DG554" s="160"/>
      <c r="DH554" s="160"/>
      <c r="DI554" s="160"/>
      <c r="DJ554" s="160"/>
      <c r="DK554" s="160"/>
      <c r="DL554" s="160"/>
      <c r="DM554" s="160"/>
      <c r="DN554" s="160"/>
      <c r="DO554" s="160"/>
      <c r="DP554" s="160"/>
      <c r="DQ554" s="160"/>
      <c r="DR554" s="160"/>
      <c r="DS554" s="160"/>
      <c r="DT554" s="160"/>
      <c r="DU554" s="160"/>
      <c r="DV554" s="160"/>
      <c r="DW554" s="160"/>
      <c r="DX554" s="160"/>
      <c r="DY554" s="160"/>
      <c r="DZ554" s="160"/>
      <c r="EA554" s="160"/>
      <c r="EB554" s="160"/>
      <c r="EC554" s="160"/>
      <c r="ED554" s="160"/>
      <c r="EE554" s="160"/>
      <c r="EF554" s="160"/>
      <c r="EG554" s="160"/>
      <c r="EH554" s="160"/>
      <c r="EI554" s="160"/>
      <c r="EJ554" s="160"/>
      <c r="EK554" s="160"/>
      <c r="EL554" s="160"/>
      <c r="EM554" s="160"/>
      <c r="EN554" s="160"/>
      <c r="EO554" s="160"/>
      <c r="EP554" s="160"/>
      <c r="EQ554" s="160"/>
      <c r="ER554" s="160"/>
      <c r="ES554" s="160"/>
      <c r="ET554" s="160"/>
      <c r="EU554" s="160"/>
      <c r="EV554" s="160"/>
      <c r="EW554" s="160"/>
      <c r="EX554" s="160"/>
      <c r="EY554" s="160"/>
      <c r="EZ554" s="160"/>
      <c r="FA554" s="160"/>
      <c r="FB554" s="160"/>
      <c r="FC554" s="160"/>
      <c r="FD554" s="160"/>
      <c r="FE554" s="160"/>
      <c r="FF554" s="160"/>
      <c r="FG554" s="160"/>
      <c r="FH554" s="160"/>
      <c r="FI554" s="160"/>
      <c r="FJ554" s="160"/>
      <c r="FK554" s="160"/>
      <c r="FL554" s="160"/>
      <c r="FM554" s="160"/>
      <c r="FN554" s="160"/>
      <c r="FO554" s="160"/>
      <c r="FP554" s="160"/>
      <c r="FQ554" s="160"/>
      <c r="FR554" s="160"/>
      <c r="FS554" s="160"/>
      <c r="FT554" s="160"/>
      <c r="FU554" s="160"/>
      <c r="FV554" s="160"/>
      <c r="FW554" s="160"/>
      <c r="FX554" s="160"/>
      <c r="FY554" s="160"/>
      <c r="FZ554" s="160"/>
      <c r="GA554" s="160"/>
      <c r="GB554" s="160"/>
      <c r="GC554" s="160"/>
      <c r="GD554" s="160"/>
      <c r="GE554" s="160"/>
      <c r="GF554" s="160"/>
      <c r="GG554" s="160"/>
      <c r="GH554" s="160"/>
      <c r="GI554" s="160"/>
      <c r="GJ554" s="160"/>
      <c r="GK554" s="160"/>
      <c r="GL554" s="160"/>
      <c r="GM554" s="160"/>
      <c r="GN554" s="160"/>
      <c r="GO554" s="160"/>
      <c r="GP554" s="160"/>
      <c r="GQ554" s="160"/>
      <c r="GR554" s="160"/>
      <c r="GS554" s="160"/>
      <c r="GT554" s="160"/>
      <c r="GU554" s="160"/>
      <c r="GV554" s="160"/>
      <c r="GW554" s="160"/>
      <c r="GX554" s="160"/>
      <c r="GY554" s="160"/>
      <c r="GZ554" s="160"/>
      <c r="HA554" s="160"/>
      <c r="HB554" s="160"/>
      <c r="HC554" s="160"/>
      <c r="HD554" s="160"/>
      <c r="HE554" s="160"/>
      <c r="HF554" s="160"/>
      <c r="HG554" s="160"/>
      <c r="HH554" s="160"/>
      <c r="HI554" s="160"/>
      <c r="HJ554" s="160"/>
      <c r="HK554" s="160"/>
      <c r="HL554" s="160"/>
      <c r="HM554" s="160"/>
      <c r="HN554" s="160"/>
      <c r="HO554" s="160"/>
      <c r="HP554" s="160"/>
      <c r="HQ554" s="160"/>
      <c r="HR554" s="160"/>
      <c r="HS554" s="160"/>
      <c r="HT554" s="160"/>
      <c r="HU554" s="160"/>
      <c r="HV554" s="160"/>
      <c r="HW554" s="160"/>
      <c r="HX554" s="160"/>
      <c r="HY554" s="160"/>
      <c r="HZ554" s="160"/>
      <c r="IA554" s="160"/>
      <c r="IB554" s="160"/>
      <c r="IC554" s="160"/>
      <c r="ID554" s="160"/>
      <c r="IE554" s="160"/>
      <c r="IF554" s="160"/>
      <c r="IG554" s="160"/>
      <c r="IH554" s="160"/>
      <c r="II554" s="160"/>
      <c r="IJ554" s="160"/>
      <c r="IK554" s="160"/>
      <c r="IL554" s="160"/>
      <c r="IM554" s="160"/>
      <c r="IN554" s="160"/>
      <c r="IO554" s="160"/>
      <c r="IP554" s="160"/>
      <c r="IQ554" s="160"/>
      <c r="IR554" s="160"/>
      <c r="IS554" s="160"/>
      <c r="IT554" s="160"/>
      <c r="IU554" s="160"/>
      <c r="IV554" s="160"/>
      <c r="IW554" s="160"/>
      <c r="IX554" s="160"/>
      <c r="IY554" s="160"/>
      <c r="IZ554" s="160"/>
      <c r="JA554" s="160"/>
      <c r="JB554" s="160"/>
      <c r="JC554" s="160"/>
      <c r="JD554" s="160"/>
      <c r="JE554" s="160"/>
      <c r="JF554" s="160"/>
      <c r="JG554" s="160"/>
      <c r="JH554" s="160"/>
      <c r="JI554" s="160"/>
      <c r="JJ554" s="160"/>
      <c r="JK554" s="160"/>
      <c r="JL554" s="160"/>
      <c r="JM554" s="160"/>
      <c r="JN554" s="160"/>
      <c r="JO554" s="160"/>
      <c r="JP554" s="160"/>
      <c r="JQ554" s="160"/>
      <c r="JR554" s="160"/>
      <c r="JS554" s="160"/>
      <c r="JT554" s="160"/>
      <c r="JU554" s="160"/>
      <c r="JV554" s="160"/>
      <c r="JW554" s="160"/>
      <c r="JX554" s="160"/>
      <c r="JY554" s="160"/>
      <c r="JZ554" s="160"/>
      <c r="KA554" s="160"/>
      <c r="KB554" s="160"/>
      <c r="KC554" s="160"/>
      <c r="KD554" s="160"/>
      <c r="KE554" s="160"/>
      <c r="KF554" s="160"/>
      <c r="KG554" s="160"/>
      <c r="KH554" s="160"/>
      <c r="KI554" s="160"/>
      <c r="KJ554" s="160"/>
      <c r="KK554" s="160"/>
      <c r="KL554" s="160"/>
      <c r="KM554" s="160"/>
      <c r="KN554" s="160"/>
      <c r="KO554" s="160"/>
      <c r="KP554" s="160"/>
      <c r="KQ554" s="160"/>
      <c r="KR554" s="160"/>
      <c r="KS554" s="160"/>
      <c r="KT554" s="160"/>
      <c r="KU554" s="160"/>
      <c r="KV554" s="160"/>
      <c r="KW554" s="160"/>
      <c r="KX554" s="160"/>
      <c r="KY554" s="160"/>
      <c r="KZ554" s="160"/>
      <c r="LA554" s="160"/>
      <c r="LB554" s="160"/>
      <c r="LC554" s="160"/>
      <c r="LD554" s="160"/>
      <c r="LE554" s="160"/>
      <c r="LF554" s="160"/>
      <c r="LG554" s="160"/>
      <c r="LH554" s="160"/>
      <c r="LI554" s="160"/>
      <c r="LJ554" s="160"/>
      <c r="LK554" s="160"/>
      <c r="LL554" s="160"/>
      <c r="LM554" s="160"/>
      <c r="LN554" s="160"/>
      <c r="LO554" s="160"/>
      <c r="LP554" s="160"/>
      <c r="LQ554" s="160"/>
      <c r="LR554" s="160"/>
      <c r="LS554" s="160"/>
      <c r="LT554" s="160"/>
      <c r="LU554" s="160"/>
      <c r="LV554" s="160"/>
      <c r="LW554" s="160"/>
      <c r="LX554" s="160"/>
      <c r="LY554" s="160"/>
      <c r="LZ554" s="160"/>
      <c r="MA554" s="160"/>
      <c r="MB554" s="160"/>
      <c r="MC554" s="160"/>
      <c r="MD554" s="160"/>
      <c r="ME554" s="160"/>
      <c r="MF554" s="160"/>
      <c r="MG554" s="160"/>
      <c r="MH554" s="160"/>
      <c r="MI554" s="160"/>
      <c r="MJ554" s="160"/>
      <c r="MK554" s="160"/>
      <c r="ML554" s="160"/>
      <c r="MM554" s="160"/>
      <c r="MN554" s="160"/>
      <c r="MO554" s="160"/>
      <c r="MP554" s="160"/>
      <c r="MQ554" s="160"/>
      <c r="MR554" s="160"/>
      <c r="MS554" s="160"/>
      <c r="MT554" s="160"/>
      <c r="MU554" s="160"/>
      <c r="MV554" s="160"/>
      <c r="MW554" s="160"/>
      <c r="MX554" s="160"/>
      <c r="MY554" s="160"/>
      <c r="MZ554" s="160"/>
      <c r="NA554" s="160"/>
      <c r="NB554" s="160"/>
      <c r="NC554" s="160"/>
      <c r="ND554" s="160"/>
      <c r="NE554" s="160"/>
      <c r="NF554" s="160"/>
      <c r="NG554" s="160"/>
      <c r="NH554" s="160"/>
      <c r="NI554" s="160"/>
      <c r="NJ554" s="160"/>
      <c r="NK554" s="160"/>
      <c r="NL554" s="160"/>
      <c r="NM554" s="160"/>
      <c r="NN554" s="160"/>
      <c r="NO554" s="160"/>
      <c r="NP554" s="160"/>
      <c r="NQ554" s="160"/>
      <c r="NR554" s="160"/>
      <c r="NS554" s="160"/>
      <c r="NT554" s="160"/>
      <c r="NU554" s="160"/>
      <c r="NV554" s="160"/>
      <c r="NW554" s="160"/>
      <c r="NX554" s="160"/>
      <c r="NY554" s="160"/>
      <c r="NZ554" s="160"/>
      <c r="OA554" s="160"/>
      <c r="OB554" s="160"/>
      <c r="OC554" s="160"/>
      <c r="OD554" s="160"/>
      <c r="OE554" s="160"/>
      <c r="OF554" s="160"/>
      <c r="OG554" s="160"/>
      <c r="OH554" s="160"/>
      <c r="OI554" s="160"/>
      <c r="OJ554" s="160"/>
      <c r="OK554" s="160"/>
      <c r="OL554" s="160"/>
      <c r="OM554" s="160"/>
      <c r="ON554" s="160"/>
      <c r="OO554" s="160"/>
      <c r="OP554" s="160"/>
      <c r="OQ554" s="160"/>
      <c r="OR554" s="160"/>
      <c r="OS554" s="160"/>
      <c r="OT554" s="160"/>
      <c r="OU554" s="160"/>
      <c r="OV554" s="160"/>
      <c r="OW554" s="160"/>
      <c r="OX554" s="160"/>
      <c r="OY554" s="160"/>
      <c r="OZ554" s="160"/>
      <c r="PA554" s="160"/>
      <c r="PB554" s="160"/>
      <c r="PC554" s="160"/>
      <c r="PD554" s="160"/>
      <c r="PE554" s="160"/>
      <c r="PF554" s="160"/>
      <c r="PG554" s="160"/>
      <c r="PH554" s="160"/>
      <c r="PI554" s="160"/>
      <c r="PJ554" s="160"/>
      <c r="PK554" s="160"/>
      <c r="PL554" s="160"/>
      <c r="PM554" s="160"/>
      <c r="PN554" s="160"/>
      <c r="PO554" s="160"/>
      <c r="PP554" s="160"/>
      <c r="PQ554" s="160"/>
      <c r="PR554" s="160"/>
      <c r="PS554" s="160"/>
      <c r="PT554" s="160"/>
      <c r="PU554" s="160"/>
      <c r="PV554" s="160"/>
      <c r="PW554" s="160"/>
      <c r="PX554" s="160"/>
      <c r="PY554" s="160"/>
      <c r="PZ554" s="160"/>
      <c r="QA554" s="160"/>
      <c r="QB554" s="160"/>
      <c r="QC554" s="160"/>
      <c r="QD554" s="160"/>
      <c r="QE554" s="160"/>
      <c r="QF554" s="160"/>
      <c r="QG554" s="160"/>
      <c r="QH554" s="160"/>
      <c r="QI554" s="160"/>
      <c r="QJ554" s="160"/>
      <c r="QK554" s="160"/>
      <c r="QL554" s="160"/>
      <c r="QM554" s="160"/>
      <c r="QN554" s="160"/>
      <c r="QO554" s="160"/>
      <c r="QP554" s="160"/>
      <c r="QQ554" s="160"/>
      <c r="QR554" s="160"/>
      <c r="QS554" s="160"/>
      <c r="QT554" s="160"/>
      <c r="QU554" s="160"/>
      <c r="QV554" s="160"/>
      <c r="QW554" s="160"/>
      <c r="QX554" s="160"/>
      <c r="QY554" s="160"/>
      <c r="QZ554" s="160"/>
      <c r="RA554" s="160"/>
      <c r="RB554" s="160"/>
      <c r="RC554" s="160"/>
      <c r="RD554" s="160"/>
      <c r="RE554" s="160"/>
      <c r="RF554" s="160"/>
      <c r="RG554" s="160"/>
      <c r="RH554" s="160"/>
      <c r="RI554" s="160"/>
      <c r="RJ554" s="160"/>
      <c r="RK554" s="160"/>
      <c r="RL554" s="160"/>
      <c r="RM554" s="160"/>
      <c r="RN554" s="160"/>
      <c r="RO554" s="160"/>
      <c r="RP554" s="160"/>
      <c r="RQ554" s="160"/>
      <c r="RR554" s="160"/>
      <c r="RS554" s="160"/>
      <c r="RT554" s="160"/>
      <c r="RU554" s="160"/>
      <c r="RV554" s="160"/>
      <c r="RW554" s="160"/>
      <c r="RX554" s="160"/>
      <c r="RY554" s="160"/>
      <c r="RZ554" s="160"/>
      <c r="SA554" s="160"/>
      <c r="SB554" s="160"/>
      <c r="SC554" s="160"/>
      <c r="SD554" s="160"/>
      <c r="SE554" s="160"/>
      <c r="SF554" s="160"/>
      <c r="SG554" s="160"/>
      <c r="SH554" s="160"/>
      <c r="SI554" s="160"/>
      <c r="SJ554" s="160"/>
      <c r="SK554" s="160"/>
      <c r="SL554" s="160"/>
      <c r="SM554" s="160"/>
      <c r="SN554" s="160"/>
      <c r="SO554" s="160"/>
      <c r="SP554" s="160"/>
      <c r="SQ554" s="160"/>
      <c r="SR554" s="160"/>
      <c r="SS554" s="160"/>
      <c r="ST554" s="160"/>
      <c r="SU554" s="160"/>
      <c r="SV554" s="160"/>
      <c r="SW554" s="160"/>
      <c r="SX554" s="160"/>
      <c r="SY554" s="160"/>
      <c r="SZ554" s="160"/>
      <c r="TA554" s="160"/>
      <c r="TB554" s="160"/>
      <c r="TC554" s="160"/>
      <c r="TD554" s="160"/>
      <c r="TE554" s="160"/>
      <c r="TF554" s="160"/>
    </row>
    <row r="555" spans="1:526">
      <c r="A555" s="160"/>
      <c r="B555" s="160"/>
      <c r="C555" s="160"/>
      <c r="D555" s="160"/>
      <c r="E555" s="160"/>
      <c r="F555" s="160"/>
      <c r="G555" s="160"/>
      <c r="H555" s="160"/>
      <c r="I555" s="160"/>
      <c r="J555" s="160"/>
      <c r="K555" s="160"/>
      <c r="L555" s="160"/>
      <c r="M555" s="160"/>
      <c r="N555" s="160"/>
      <c r="O555" s="160"/>
      <c r="P555" s="160"/>
      <c r="Q555" s="160"/>
      <c r="R555" s="160"/>
      <c r="S555" s="160"/>
      <c r="T555" s="160"/>
      <c r="U555" s="160"/>
      <c r="V555" s="160"/>
      <c r="W555" s="160"/>
      <c r="X555" s="160"/>
      <c r="Y555" s="160"/>
      <c r="Z555" s="160"/>
      <c r="AA555" s="160"/>
      <c r="AB555" s="160"/>
      <c r="AC555" s="160"/>
      <c r="AD555" s="160"/>
      <c r="AE555" s="160"/>
      <c r="AF555" s="160"/>
      <c r="AG555" s="160"/>
      <c r="AH555" s="160"/>
      <c r="AI555" s="160"/>
      <c r="AJ555" s="160"/>
      <c r="AK555" s="160"/>
      <c r="AL555" s="160"/>
      <c r="AM555" s="160"/>
      <c r="AN555" s="160"/>
      <c r="AO555" s="160"/>
      <c r="AP555" s="160"/>
      <c r="AQ555" s="160"/>
      <c r="AR555" s="160"/>
      <c r="AS555" s="160"/>
      <c r="AT555" s="160"/>
      <c r="AU555" s="160"/>
      <c r="AV555" s="160"/>
      <c r="AW555" s="160"/>
      <c r="AX555" s="160"/>
      <c r="AY555" s="160"/>
      <c r="AZ555" s="160"/>
      <c r="BA555" s="160"/>
      <c r="BB555" s="160"/>
      <c r="BC555" s="160"/>
      <c r="BD555" s="160"/>
      <c r="BE555" s="160"/>
      <c r="BF555" s="160"/>
      <c r="BG555" s="160"/>
      <c r="BH555" s="160"/>
      <c r="BI555" s="160"/>
      <c r="BJ555" s="160"/>
      <c r="BK555" s="160"/>
      <c r="BL555" s="160"/>
      <c r="BM555" s="160"/>
      <c r="BN555" s="160"/>
      <c r="BO555" s="160"/>
      <c r="BP555" s="160"/>
      <c r="BQ555" s="160"/>
      <c r="BR555" s="160"/>
      <c r="BS555" s="160"/>
      <c r="BT555" s="160"/>
      <c r="BU555" s="160"/>
      <c r="BV555" s="160"/>
      <c r="BW555" s="160"/>
      <c r="BX555" s="160"/>
      <c r="BY555" s="160"/>
      <c r="BZ555" s="160"/>
      <c r="CA555" s="160"/>
      <c r="CB555" s="160"/>
      <c r="CC555" s="160"/>
      <c r="CD555" s="160"/>
      <c r="CE555" s="160"/>
      <c r="CF555" s="160"/>
      <c r="CG555" s="160"/>
      <c r="CH555" s="160"/>
      <c r="CI555" s="160"/>
      <c r="CJ555" s="160"/>
      <c r="CK555" s="160"/>
      <c r="CL555" s="160"/>
      <c r="CM555" s="160"/>
      <c r="CN555" s="160"/>
      <c r="CO555" s="160"/>
      <c r="CP555" s="160"/>
      <c r="CQ555" s="160"/>
      <c r="CR555" s="160"/>
      <c r="CS555" s="160"/>
      <c r="CT555" s="160"/>
      <c r="CU555" s="160"/>
      <c r="CV555" s="160"/>
      <c r="CW555" s="160"/>
      <c r="CX555" s="160"/>
      <c r="CY555" s="160"/>
      <c r="CZ555" s="160"/>
      <c r="DA555" s="160"/>
      <c r="DB555" s="160"/>
      <c r="DC555" s="160"/>
      <c r="DD555" s="160"/>
      <c r="DE555" s="160"/>
      <c r="DF555" s="160"/>
      <c r="DG555" s="160"/>
      <c r="DH555" s="160"/>
      <c r="DI555" s="160"/>
      <c r="DJ555" s="160"/>
      <c r="DK555" s="160"/>
      <c r="DL555" s="160"/>
      <c r="DM555" s="160"/>
      <c r="DN555" s="160"/>
      <c r="DO555" s="160"/>
      <c r="DP555" s="160"/>
      <c r="DQ555" s="160"/>
      <c r="DR555" s="160"/>
      <c r="DS555" s="160"/>
      <c r="DT555" s="160"/>
      <c r="DU555" s="160"/>
      <c r="DV555" s="160"/>
      <c r="DW555" s="160"/>
      <c r="DX555" s="160"/>
      <c r="DY555" s="160"/>
      <c r="DZ555" s="160"/>
      <c r="EA555" s="160"/>
      <c r="EB555" s="160"/>
      <c r="EC555" s="160"/>
      <c r="ED555" s="160"/>
      <c r="EE555" s="160"/>
      <c r="EF555" s="160"/>
      <c r="EG555" s="160"/>
      <c r="EH555" s="160"/>
      <c r="EI555" s="160"/>
      <c r="EJ555" s="160"/>
      <c r="EK555" s="160"/>
      <c r="EL555" s="160"/>
      <c r="EM555" s="160"/>
      <c r="EN555" s="160"/>
      <c r="EO555" s="160"/>
      <c r="EP555" s="160"/>
      <c r="EQ555" s="160"/>
      <c r="ER555" s="160"/>
      <c r="ES555" s="160"/>
      <c r="ET555" s="160"/>
      <c r="EU555" s="160"/>
      <c r="EV555" s="160"/>
      <c r="EW555" s="160"/>
      <c r="EX555" s="160"/>
      <c r="EY555" s="160"/>
      <c r="EZ555" s="160"/>
      <c r="FA555" s="160"/>
      <c r="FB555" s="160"/>
      <c r="FC555" s="160"/>
      <c r="FD555" s="160"/>
      <c r="FE555" s="160"/>
      <c r="FF555" s="160"/>
      <c r="FG555" s="160"/>
      <c r="FH555" s="160"/>
      <c r="FI555" s="160"/>
      <c r="FJ555" s="160"/>
      <c r="FK555" s="160"/>
      <c r="FL555" s="160"/>
      <c r="FM555" s="160"/>
      <c r="FN555" s="160"/>
      <c r="FO555" s="160"/>
      <c r="FP555" s="160"/>
      <c r="FQ555" s="160"/>
      <c r="FR555" s="160"/>
      <c r="FS555" s="160"/>
      <c r="FT555" s="160"/>
      <c r="FU555" s="160"/>
      <c r="FV555" s="160"/>
      <c r="FW555" s="160"/>
      <c r="FX555" s="160"/>
      <c r="FY555" s="160"/>
      <c r="FZ555" s="160"/>
      <c r="GA555" s="160"/>
      <c r="GB555" s="160"/>
      <c r="GC555" s="160"/>
      <c r="GD555" s="160"/>
      <c r="GE555" s="160"/>
      <c r="GF555" s="160"/>
      <c r="GG555" s="160"/>
      <c r="GH555" s="160"/>
      <c r="GI555" s="160"/>
      <c r="GJ555" s="160"/>
      <c r="GK555" s="160"/>
      <c r="GL555" s="160"/>
      <c r="GM555" s="160"/>
      <c r="GN555" s="160"/>
      <c r="GO555" s="160"/>
      <c r="GP555" s="160"/>
      <c r="GQ555" s="160"/>
      <c r="GR555" s="160"/>
      <c r="GS555" s="160"/>
      <c r="GT555" s="160"/>
      <c r="GU555" s="160"/>
      <c r="GV555" s="160"/>
      <c r="GW555" s="160"/>
      <c r="GX555" s="160"/>
      <c r="GY555" s="160"/>
      <c r="GZ555" s="160"/>
      <c r="HA555" s="160"/>
      <c r="HB555" s="160"/>
      <c r="HC555" s="160"/>
      <c r="HD555" s="160"/>
      <c r="HE555" s="160"/>
      <c r="HF555" s="160"/>
      <c r="HG555" s="160"/>
      <c r="HH555" s="160"/>
      <c r="HI555" s="160"/>
      <c r="HJ555" s="160"/>
      <c r="HK555" s="160"/>
      <c r="HL555" s="160"/>
      <c r="HM555" s="160"/>
      <c r="HN555" s="160"/>
      <c r="HO555" s="160"/>
      <c r="HP555" s="160"/>
      <c r="HQ555" s="160"/>
      <c r="HR555" s="160"/>
      <c r="HS555" s="160"/>
      <c r="HT555" s="160"/>
      <c r="HU555" s="160"/>
      <c r="HV555" s="160"/>
      <c r="HW555" s="160"/>
      <c r="HX555" s="160"/>
      <c r="HY555" s="160"/>
      <c r="HZ555" s="160"/>
      <c r="IA555" s="160"/>
      <c r="IB555" s="160"/>
      <c r="IC555" s="160"/>
      <c r="ID555" s="160"/>
      <c r="IE555" s="160"/>
      <c r="IF555" s="160"/>
      <c r="IG555" s="160"/>
      <c r="IH555" s="160"/>
      <c r="II555" s="160"/>
      <c r="IJ555" s="160"/>
      <c r="IK555" s="160"/>
      <c r="IL555" s="160"/>
      <c r="IM555" s="160"/>
      <c r="IN555" s="160"/>
      <c r="IO555" s="160"/>
      <c r="IP555" s="160"/>
      <c r="IQ555" s="160"/>
      <c r="IR555" s="160"/>
      <c r="IS555" s="160"/>
      <c r="IT555" s="160"/>
      <c r="IU555" s="160"/>
      <c r="IV555" s="160"/>
      <c r="IW555" s="160"/>
      <c r="IX555" s="160"/>
      <c r="IY555" s="160"/>
      <c r="IZ555" s="160"/>
      <c r="JA555" s="160"/>
      <c r="JB555" s="160"/>
      <c r="JC555" s="160"/>
      <c r="JD555" s="160"/>
      <c r="JE555" s="160"/>
      <c r="JF555" s="160"/>
      <c r="JG555" s="160"/>
      <c r="JH555" s="160"/>
      <c r="JI555" s="160"/>
      <c r="JJ555" s="160"/>
      <c r="JK555" s="160"/>
      <c r="JL555" s="160"/>
      <c r="JM555" s="160"/>
      <c r="JN555" s="160"/>
      <c r="JO555" s="160"/>
      <c r="JP555" s="160"/>
      <c r="JQ555" s="160"/>
      <c r="JR555" s="160"/>
      <c r="JS555" s="160"/>
      <c r="JT555" s="160"/>
      <c r="JU555" s="160"/>
      <c r="JV555" s="160"/>
      <c r="JW555" s="160"/>
      <c r="JX555" s="160"/>
      <c r="JY555" s="160"/>
      <c r="JZ555" s="160"/>
      <c r="KA555" s="160"/>
      <c r="KB555" s="160"/>
      <c r="KC555" s="160"/>
      <c r="KD555" s="160"/>
      <c r="KE555" s="160"/>
      <c r="KF555" s="160"/>
      <c r="KG555" s="160"/>
      <c r="KH555" s="160"/>
      <c r="KI555" s="160"/>
      <c r="KJ555" s="160"/>
      <c r="KK555" s="160"/>
      <c r="KL555" s="160"/>
      <c r="KM555" s="160"/>
      <c r="KN555" s="160"/>
      <c r="KO555" s="160"/>
      <c r="KP555" s="160"/>
      <c r="KQ555" s="160"/>
      <c r="KR555" s="160"/>
      <c r="KS555" s="160"/>
      <c r="KT555" s="160"/>
      <c r="KU555" s="160"/>
      <c r="KV555" s="160"/>
      <c r="KW555" s="160"/>
      <c r="KX555" s="160"/>
      <c r="KY555" s="160"/>
      <c r="KZ555" s="160"/>
      <c r="LA555" s="160"/>
      <c r="LB555" s="160"/>
      <c r="LC555" s="160"/>
      <c r="LD555" s="160"/>
      <c r="LE555" s="160"/>
      <c r="LF555" s="160"/>
      <c r="LG555" s="160"/>
      <c r="LH555" s="160"/>
      <c r="LI555" s="160"/>
      <c r="LJ555" s="160"/>
      <c r="LK555" s="160"/>
      <c r="LL555" s="160"/>
      <c r="LM555" s="160"/>
      <c r="LN555" s="160"/>
      <c r="LO555" s="160"/>
      <c r="LP555" s="160"/>
      <c r="LQ555" s="160"/>
      <c r="LR555" s="160"/>
      <c r="LS555" s="160"/>
      <c r="LT555" s="160"/>
      <c r="LU555" s="160"/>
      <c r="LV555" s="160"/>
      <c r="LW555" s="160"/>
      <c r="LX555" s="160"/>
      <c r="LY555" s="160"/>
      <c r="LZ555" s="160"/>
      <c r="MA555" s="160"/>
      <c r="MB555" s="160"/>
      <c r="MC555" s="160"/>
      <c r="MD555" s="160"/>
      <c r="ME555" s="160"/>
      <c r="MF555" s="160"/>
      <c r="MG555" s="160"/>
      <c r="MH555" s="160"/>
      <c r="MI555" s="160"/>
      <c r="MJ555" s="160"/>
      <c r="MK555" s="160"/>
      <c r="ML555" s="160"/>
      <c r="MM555" s="160"/>
      <c r="MN555" s="160"/>
      <c r="MO555" s="160"/>
      <c r="MP555" s="160"/>
      <c r="MQ555" s="160"/>
      <c r="MR555" s="160"/>
      <c r="MS555" s="160"/>
      <c r="MT555" s="160"/>
      <c r="MU555" s="160"/>
      <c r="MV555" s="160"/>
      <c r="MW555" s="160"/>
      <c r="MX555" s="160"/>
      <c r="MY555" s="160"/>
      <c r="MZ555" s="160"/>
      <c r="NA555" s="160"/>
      <c r="NB555" s="160"/>
      <c r="NC555" s="160"/>
      <c r="ND555" s="160"/>
      <c r="NE555" s="160"/>
      <c r="NF555" s="160"/>
      <c r="NG555" s="160"/>
      <c r="NH555" s="160"/>
      <c r="NI555" s="160"/>
      <c r="NJ555" s="160"/>
      <c r="NK555" s="160"/>
      <c r="NL555" s="160"/>
      <c r="NM555" s="160"/>
      <c r="NN555" s="160"/>
      <c r="NO555" s="160"/>
      <c r="NP555" s="160"/>
      <c r="NQ555" s="160"/>
      <c r="NR555" s="160"/>
      <c r="NS555" s="160"/>
      <c r="NT555" s="160"/>
      <c r="NU555" s="160"/>
      <c r="NV555" s="160"/>
      <c r="NW555" s="160"/>
      <c r="NX555" s="160"/>
      <c r="NY555" s="160"/>
      <c r="NZ555" s="160"/>
      <c r="OA555" s="160"/>
      <c r="OB555" s="160"/>
      <c r="OC555" s="160"/>
      <c r="OD555" s="160"/>
      <c r="OE555" s="160"/>
      <c r="OF555" s="160"/>
      <c r="OG555" s="160"/>
      <c r="OH555" s="160"/>
      <c r="OI555" s="160"/>
      <c r="OJ555" s="160"/>
      <c r="OK555" s="160"/>
      <c r="OL555" s="160"/>
      <c r="OM555" s="160"/>
      <c r="ON555" s="160"/>
      <c r="OO555" s="160"/>
      <c r="OP555" s="160"/>
      <c r="OQ555" s="160"/>
      <c r="OR555" s="160"/>
      <c r="OS555" s="160"/>
      <c r="OT555" s="160"/>
      <c r="OU555" s="160"/>
      <c r="OV555" s="160"/>
      <c r="OW555" s="160"/>
      <c r="OX555" s="160"/>
      <c r="OY555" s="160"/>
      <c r="OZ555" s="160"/>
      <c r="PA555" s="160"/>
      <c r="PB555" s="160"/>
      <c r="PC555" s="160"/>
      <c r="PD555" s="160"/>
      <c r="PE555" s="160"/>
      <c r="PF555" s="160"/>
      <c r="PG555" s="160"/>
      <c r="PH555" s="160"/>
      <c r="PI555" s="160"/>
      <c r="PJ555" s="160"/>
      <c r="PK555" s="160"/>
      <c r="PL555" s="160"/>
      <c r="PM555" s="160"/>
      <c r="PN555" s="160"/>
      <c r="PO555" s="160"/>
      <c r="PP555" s="160"/>
      <c r="PQ555" s="160"/>
      <c r="PR555" s="160"/>
      <c r="PS555" s="160"/>
      <c r="PT555" s="160"/>
      <c r="PU555" s="160"/>
      <c r="PV555" s="160"/>
      <c r="PW555" s="160"/>
      <c r="PX555" s="160"/>
      <c r="PY555" s="160"/>
      <c r="PZ555" s="160"/>
      <c r="QA555" s="160"/>
      <c r="QB555" s="160"/>
      <c r="QC555" s="160"/>
      <c r="QD555" s="160"/>
      <c r="QE555" s="160"/>
      <c r="QF555" s="160"/>
      <c r="QG555" s="160"/>
      <c r="QH555" s="160"/>
      <c r="QI555" s="160"/>
      <c r="QJ555" s="160"/>
      <c r="QK555" s="160"/>
      <c r="QL555" s="160"/>
      <c r="QM555" s="160"/>
      <c r="QN555" s="160"/>
      <c r="QO555" s="160"/>
      <c r="QP555" s="160"/>
      <c r="QQ555" s="160"/>
      <c r="QR555" s="160"/>
      <c r="QS555" s="160"/>
      <c r="QT555" s="160"/>
      <c r="QU555" s="160"/>
      <c r="QV555" s="160"/>
      <c r="QW555" s="160"/>
      <c r="QX555" s="160"/>
      <c r="QY555" s="160"/>
      <c r="QZ555" s="160"/>
      <c r="RA555" s="160"/>
      <c r="RB555" s="160"/>
      <c r="RC555" s="160"/>
      <c r="RD555" s="160"/>
      <c r="RE555" s="160"/>
      <c r="RF555" s="160"/>
      <c r="RG555" s="160"/>
      <c r="RH555" s="160"/>
      <c r="RI555" s="160"/>
      <c r="RJ555" s="160"/>
      <c r="RK555" s="160"/>
      <c r="RL555" s="160"/>
      <c r="RM555" s="160"/>
      <c r="RN555" s="160"/>
      <c r="RO555" s="160"/>
      <c r="RP555" s="160"/>
      <c r="RQ555" s="160"/>
      <c r="RR555" s="160"/>
      <c r="RS555" s="160"/>
      <c r="RT555" s="160"/>
      <c r="RU555" s="160"/>
      <c r="RV555" s="160"/>
      <c r="RW555" s="160"/>
      <c r="RX555" s="160"/>
      <c r="RY555" s="160"/>
      <c r="RZ555" s="160"/>
      <c r="SA555" s="160"/>
      <c r="SB555" s="160"/>
      <c r="SC555" s="160"/>
      <c r="SD555" s="160"/>
      <c r="SE555" s="160"/>
      <c r="SF555" s="160"/>
      <c r="SG555" s="160"/>
      <c r="SH555" s="160"/>
      <c r="SI555" s="160"/>
      <c r="SJ555" s="160"/>
      <c r="SK555" s="160"/>
      <c r="SL555" s="160"/>
      <c r="SM555" s="160"/>
      <c r="SN555" s="160"/>
      <c r="SO555" s="160"/>
      <c r="SP555" s="160"/>
      <c r="SQ555" s="160"/>
      <c r="SR555" s="160"/>
      <c r="SS555" s="160"/>
      <c r="ST555" s="160"/>
      <c r="SU555" s="160"/>
      <c r="SV555" s="160"/>
      <c r="SW555" s="160"/>
      <c r="SX555" s="160"/>
      <c r="SY555" s="160"/>
      <c r="SZ555" s="160"/>
      <c r="TA555" s="160"/>
      <c r="TB555" s="160"/>
      <c r="TC555" s="160"/>
      <c r="TD555" s="160"/>
      <c r="TE555" s="160"/>
      <c r="TF555" s="160"/>
    </row>
    <row r="556" spans="1:526">
      <c r="A556" s="160"/>
      <c r="B556" s="160"/>
      <c r="C556" s="160"/>
      <c r="D556" s="160"/>
      <c r="E556" s="160"/>
      <c r="F556" s="160"/>
      <c r="G556" s="160"/>
      <c r="H556" s="160"/>
      <c r="I556" s="160"/>
      <c r="J556" s="160"/>
      <c r="K556" s="160"/>
      <c r="L556" s="160"/>
      <c r="M556" s="160"/>
      <c r="N556" s="160"/>
      <c r="O556" s="160"/>
      <c r="P556" s="160"/>
      <c r="Q556" s="160"/>
      <c r="R556" s="160"/>
      <c r="S556" s="160"/>
      <c r="T556" s="160"/>
      <c r="U556" s="160"/>
      <c r="V556" s="160"/>
      <c r="W556" s="160"/>
      <c r="X556" s="160"/>
      <c r="Y556" s="160"/>
      <c r="Z556" s="160"/>
      <c r="AA556" s="160"/>
      <c r="AB556" s="160"/>
      <c r="AC556" s="160"/>
      <c r="AD556" s="160"/>
      <c r="AE556" s="160"/>
      <c r="AF556" s="160"/>
      <c r="AG556" s="160"/>
      <c r="AH556" s="160"/>
      <c r="AI556" s="160"/>
      <c r="AJ556" s="160"/>
      <c r="AK556" s="160"/>
      <c r="AL556" s="160"/>
      <c r="AM556" s="160"/>
      <c r="AN556" s="160"/>
      <c r="AO556" s="160"/>
      <c r="AP556" s="160"/>
      <c r="AQ556" s="160"/>
      <c r="AR556" s="160"/>
      <c r="AS556" s="160"/>
      <c r="AT556" s="160"/>
      <c r="AU556" s="160"/>
      <c r="AV556" s="160"/>
      <c r="AW556" s="160"/>
      <c r="AX556" s="160"/>
      <c r="AY556" s="160"/>
      <c r="AZ556" s="160"/>
      <c r="BA556" s="160"/>
      <c r="BB556" s="160"/>
      <c r="BC556" s="160"/>
      <c r="BD556" s="160"/>
      <c r="BE556" s="160"/>
      <c r="BF556" s="160"/>
      <c r="BG556" s="160"/>
      <c r="BH556" s="160"/>
      <c r="BI556" s="160"/>
      <c r="BJ556" s="160"/>
      <c r="BK556" s="160"/>
      <c r="BL556" s="160"/>
      <c r="BM556" s="160"/>
      <c r="BN556" s="160"/>
      <c r="BO556" s="160"/>
      <c r="BP556" s="160"/>
      <c r="BQ556" s="160"/>
      <c r="BR556" s="160"/>
      <c r="BS556" s="160"/>
      <c r="BT556" s="160"/>
      <c r="BU556" s="160"/>
      <c r="BV556" s="160"/>
      <c r="BW556" s="160"/>
      <c r="BX556" s="160"/>
      <c r="BY556" s="160"/>
      <c r="BZ556" s="160"/>
      <c r="CA556" s="160"/>
      <c r="CB556" s="160"/>
      <c r="CC556" s="160"/>
      <c r="CD556" s="160"/>
      <c r="CE556" s="160"/>
      <c r="CF556" s="160"/>
      <c r="CG556" s="160"/>
      <c r="CH556" s="160"/>
      <c r="CI556" s="160"/>
      <c r="CJ556" s="160"/>
      <c r="CK556" s="160"/>
      <c r="CL556" s="160"/>
      <c r="CM556" s="160"/>
      <c r="CN556" s="160"/>
      <c r="CO556" s="160"/>
      <c r="CP556" s="160"/>
      <c r="CQ556" s="160"/>
      <c r="CR556" s="160"/>
      <c r="CS556" s="160"/>
      <c r="CT556" s="160"/>
      <c r="CU556" s="160"/>
      <c r="CV556" s="160"/>
      <c r="CW556" s="160"/>
      <c r="CX556" s="160"/>
      <c r="CY556" s="160"/>
      <c r="CZ556" s="160"/>
      <c r="DA556" s="160"/>
      <c r="DB556" s="160"/>
      <c r="DC556" s="160"/>
      <c r="DD556" s="160"/>
      <c r="DE556" s="160"/>
      <c r="DF556" s="160"/>
      <c r="DG556" s="160"/>
      <c r="DH556" s="160"/>
      <c r="DI556" s="160"/>
      <c r="DJ556" s="160"/>
      <c r="DK556" s="160"/>
      <c r="DL556" s="160"/>
      <c r="DM556" s="160"/>
      <c r="DN556" s="160"/>
      <c r="DO556" s="160"/>
      <c r="DP556" s="160"/>
      <c r="DQ556" s="160"/>
      <c r="DR556" s="160"/>
      <c r="DS556" s="160"/>
      <c r="DT556" s="160"/>
      <c r="DU556" s="160"/>
      <c r="DV556" s="160"/>
      <c r="DW556" s="160"/>
      <c r="DX556" s="160"/>
      <c r="DY556" s="160"/>
      <c r="DZ556" s="160"/>
      <c r="EA556" s="160"/>
      <c r="EB556" s="160"/>
      <c r="EC556" s="160"/>
      <c r="ED556" s="160"/>
      <c r="EE556" s="160"/>
      <c r="EF556" s="160"/>
      <c r="EG556" s="160"/>
      <c r="EH556" s="160"/>
      <c r="EI556" s="160"/>
      <c r="EJ556" s="160"/>
      <c r="EK556" s="160"/>
      <c r="EL556" s="160"/>
      <c r="EM556" s="160"/>
      <c r="EN556" s="160"/>
      <c r="EO556" s="160"/>
      <c r="EP556" s="160"/>
      <c r="EQ556" s="160"/>
      <c r="ER556" s="160"/>
      <c r="ES556" s="160"/>
      <c r="ET556" s="160"/>
      <c r="EU556" s="160"/>
      <c r="EV556" s="160"/>
      <c r="EW556" s="160"/>
      <c r="EX556" s="160"/>
      <c r="EY556" s="160"/>
      <c r="EZ556" s="160"/>
      <c r="FA556" s="160"/>
      <c r="FB556" s="160"/>
      <c r="FC556" s="160"/>
      <c r="FD556" s="160"/>
      <c r="FE556" s="160"/>
      <c r="FF556" s="160"/>
      <c r="FG556" s="160"/>
      <c r="FH556" s="160"/>
      <c r="FI556" s="160"/>
      <c r="FJ556" s="160"/>
      <c r="FK556" s="160"/>
      <c r="FL556" s="160"/>
      <c r="FM556" s="160"/>
      <c r="FN556" s="160"/>
      <c r="FO556" s="160"/>
      <c r="FP556" s="160"/>
      <c r="FQ556" s="160"/>
      <c r="FR556" s="160"/>
      <c r="FS556" s="160"/>
      <c r="FT556" s="160"/>
      <c r="FU556" s="160"/>
      <c r="FV556" s="160"/>
      <c r="FW556" s="160"/>
      <c r="FX556" s="160"/>
      <c r="FY556" s="160"/>
      <c r="FZ556" s="160"/>
      <c r="GA556" s="160"/>
      <c r="GB556" s="160"/>
      <c r="GC556" s="160"/>
      <c r="GD556" s="160"/>
      <c r="GE556" s="160"/>
      <c r="GF556" s="160"/>
      <c r="GG556" s="160"/>
      <c r="GH556" s="160"/>
      <c r="GI556" s="160"/>
      <c r="GJ556" s="160"/>
      <c r="GK556" s="160"/>
      <c r="GL556" s="160"/>
      <c r="GM556" s="160"/>
      <c r="GN556" s="160"/>
      <c r="GO556" s="160"/>
      <c r="GP556" s="160"/>
      <c r="GQ556" s="160"/>
      <c r="GR556" s="160"/>
      <c r="GS556" s="160"/>
      <c r="GT556" s="160"/>
      <c r="GU556" s="160"/>
      <c r="GV556" s="160"/>
      <c r="GW556" s="160"/>
      <c r="GX556" s="160"/>
      <c r="GY556" s="160"/>
      <c r="GZ556" s="160"/>
      <c r="HA556" s="160"/>
      <c r="HB556" s="160"/>
      <c r="HC556" s="160"/>
      <c r="HD556" s="160"/>
      <c r="HE556" s="160"/>
      <c r="HF556" s="160"/>
      <c r="HG556" s="160"/>
      <c r="HH556" s="160"/>
      <c r="HI556" s="160"/>
      <c r="HJ556" s="160"/>
      <c r="HK556" s="160"/>
      <c r="HL556" s="160"/>
      <c r="HM556" s="160"/>
      <c r="HN556" s="160"/>
      <c r="HO556" s="160"/>
      <c r="HP556" s="160"/>
      <c r="HQ556" s="160"/>
      <c r="HR556" s="160"/>
      <c r="HS556" s="160"/>
      <c r="HT556" s="160"/>
      <c r="HU556" s="160"/>
      <c r="HV556" s="160"/>
      <c r="HW556" s="160"/>
      <c r="HX556" s="160"/>
      <c r="HY556" s="160"/>
      <c r="HZ556" s="160"/>
      <c r="IA556" s="160"/>
      <c r="IB556" s="160"/>
      <c r="IC556" s="160"/>
      <c r="ID556" s="160"/>
      <c r="IE556" s="160"/>
      <c r="IF556" s="160"/>
      <c r="IG556" s="160"/>
      <c r="IH556" s="160"/>
      <c r="II556" s="160"/>
      <c r="IJ556" s="160"/>
      <c r="IK556" s="160"/>
      <c r="IL556" s="160"/>
      <c r="IM556" s="160"/>
      <c r="IN556" s="160"/>
      <c r="IO556" s="160"/>
      <c r="IP556" s="160"/>
      <c r="IQ556" s="160"/>
      <c r="IR556" s="160"/>
      <c r="IS556" s="160"/>
      <c r="IT556" s="160"/>
      <c r="IU556" s="160"/>
      <c r="IV556" s="160"/>
      <c r="IW556" s="160"/>
      <c r="IX556" s="160"/>
      <c r="IY556" s="160"/>
      <c r="IZ556" s="160"/>
      <c r="JA556" s="160"/>
      <c r="JB556" s="160"/>
      <c r="JC556" s="160"/>
      <c r="JD556" s="160"/>
      <c r="JE556" s="160"/>
      <c r="JF556" s="160"/>
      <c r="JG556" s="160"/>
      <c r="JH556" s="160"/>
      <c r="JI556" s="160"/>
      <c r="JJ556" s="160"/>
      <c r="JK556" s="160"/>
      <c r="JL556" s="160"/>
      <c r="JM556" s="160"/>
      <c r="JN556" s="160"/>
      <c r="JO556" s="160"/>
      <c r="JP556" s="160"/>
      <c r="JQ556" s="160"/>
      <c r="JR556" s="160"/>
      <c r="JS556" s="160"/>
      <c r="JT556" s="160"/>
      <c r="JU556" s="160"/>
      <c r="JV556" s="160"/>
      <c r="JW556" s="160"/>
      <c r="JX556" s="160"/>
      <c r="JY556" s="160"/>
      <c r="JZ556" s="160"/>
      <c r="KA556" s="160"/>
      <c r="KB556" s="160"/>
      <c r="KC556" s="160"/>
      <c r="KD556" s="160"/>
      <c r="KE556" s="160"/>
      <c r="KF556" s="160"/>
      <c r="KG556" s="160"/>
      <c r="KH556" s="160"/>
      <c r="KI556" s="160"/>
      <c r="KJ556" s="160"/>
      <c r="KK556" s="160"/>
      <c r="KL556" s="160"/>
      <c r="KM556" s="160"/>
      <c r="KN556" s="160"/>
      <c r="KO556" s="160"/>
      <c r="KP556" s="160"/>
      <c r="KQ556" s="160"/>
      <c r="KR556" s="160"/>
      <c r="KS556" s="160"/>
      <c r="KT556" s="160"/>
      <c r="KU556" s="160"/>
      <c r="KV556" s="160"/>
      <c r="KW556" s="160"/>
      <c r="KX556" s="160"/>
      <c r="KY556" s="160"/>
      <c r="KZ556" s="160"/>
      <c r="LA556" s="160"/>
      <c r="LB556" s="160"/>
      <c r="LC556" s="160"/>
      <c r="LD556" s="160"/>
      <c r="LE556" s="160"/>
      <c r="LF556" s="160"/>
      <c r="LG556" s="160"/>
      <c r="LH556" s="160"/>
      <c r="LI556" s="160"/>
      <c r="LJ556" s="160"/>
      <c r="LK556" s="160"/>
      <c r="LL556" s="160"/>
      <c r="LM556" s="160"/>
      <c r="LN556" s="160"/>
      <c r="LO556" s="160"/>
      <c r="LP556" s="160"/>
      <c r="LQ556" s="160"/>
      <c r="LR556" s="160"/>
      <c r="LS556" s="160"/>
      <c r="LT556" s="160"/>
      <c r="LU556" s="160"/>
      <c r="LV556" s="160"/>
      <c r="LW556" s="160"/>
      <c r="LX556" s="160"/>
      <c r="LY556" s="160"/>
      <c r="LZ556" s="160"/>
      <c r="MA556" s="160"/>
      <c r="MB556" s="160"/>
      <c r="MC556" s="160"/>
      <c r="MD556" s="160"/>
      <c r="ME556" s="160"/>
      <c r="MF556" s="160"/>
      <c r="MG556" s="160"/>
      <c r="MH556" s="160"/>
      <c r="MI556" s="160"/>
      <c r="MJ556" s="160"/>
      <c r="MK556" s="160"/>
      <c r="ML556" s="160"/>
      <c r="MM556" s="160"/>
      <c r="MN556" s="160"/>
      <c r="MO556" s="160"/>
      <c r="MP556" s="160"/>
      <c r="MQ556" s="160"/>
      <c r="MR556" s="160"/>
      <c r="MS556" s="160"/>
      <c r="MT556" s="160"/>
      <c r="MU556" s="160"/>
      <c r="MV556" s="160"/>
      <c r="MW556" s="160"/>
      <c r="MX556" s="160"/>
      <c r="MY556" s="160"/>
      <c r="MZ556" s="160"/>
      <c r="NA556" s="160"/>
      <c r="NB556" s="160"/>
      <c r="NC556" s="160"/>
      <c r="ND556" s="160"/>
      <c r="NE556" s="160"/>
      <c r="NF556" s="160"/>
      <c r="NG556" s="160"/>
      <c r="NH556" s="160"/>
      <c r="NI556" s="160"/>
      <c r="NJ556" s="160"/>
      <c r="NK556" s="160"/>
      <c r="NL556" s="160"/>
      <c r="NM556" s="160"/>
      <c r="NN556" s="160"/>
      <c r="NO556" s="160"/>
      <c r="NP556" s="160"/>
      <c r="NQ556" s="160"/>
      <c r="NR556" s="160"/>
      <c r="NS556" s="160"/>
      <c r="NT556" s="160"/>
      <c r="NU556" s="160"/>
      <c r="NV556" s="160"/>
      <c r="NW556" s="160"/>
      <c r="NX556" s="160"/>
      <c r="NY556" s="160"/>
      <c r="NZ556" s="160"/>
      <c r="OA556" s="160"/>
      <c r="OB556" s="160"/>
      <c r="OC556" s="160"/>
      <c r="OD556" s="160"/>
      <c r="OE556" s="160"/>
      <c r="OF556" s="160"/>
      <c r="OG556" s="160"/>
      <c r="OH556" s="160"/>
      <c r="OI556" s="160"/>
      <c r="OJ556" s="160"/>
      <c r="OK556" s="160"/>
      <c r="OL556" s="160"/>
      <c r="OM556" s="160"/>
      <c r="ON556" s="160"/>
      <c r="OO556" s="160"/>
      <c r="OP556" s="160"/>
      <c r="OQ556" s="160"/>
      <c r="OR556" s="160"/>
      <c r="OS556" s="160"/>
      <c r="OT556" s="160"/>
      <c r="OU556" s="160"/>
      <c r="OV556" s="160"/>
      <c r="OW556" s="160"/>
      <c r="OX556" s="160"/>
      <c r="OY556" s="160"/>
      <c r="OZ556" s="160"/>
      <c r="PA556" s="160"/>
      <c r="PB556" s="160"/>
      <c r="PC556" s="160"/>
      <c r="PD556" s="160"/>
      <c r="PE556" s="160"/>
      <c r="PF556" s="160"/>
      <c r="PG556" s="160"/>
      <c r="PH556" s="160"/>
      <c r="PI556" s="160"/>
      <c r="PJ556" s="160"/>
      <c r="PK556" s="160"/>
      <c r="PL556" s="160"/>
      <c r="PM556" s="160"/>
      <c r="PN556" s="160"/>
      <c r="PO556" s="160"/>
      <c r="PP556" s="160"/>
      <c r="PQ556" s="160"/>
      <c r="PR556" s="160"/>
      <c r="PS556" s="160"/>
      <c r="PT556" s="160"/>
      <c r="PU556" s="160"/>
      <c r="PV556" s="160"/>
      <c r="PW556" s="160"/>
      <c r="PX556" s="160"/>
      <c r="PY556" s="160"/>
      <c r="PZ556" s="160"/>
      <c r="QA556" s="160"/>
      <c r="QB556" s="160"/>
      <c r="QC556" s="160"/>
      <c r="QD556" s="160"/>
      <c r="QE556" s="160"/>
      <c r="QF556" s="160"/>
      <c r="QG556" s="160"/>
      <c r="QH556" s="160"/>
      <c r="QI556" s="160"/>
      <c r="QJ556" s="160"/>
      <c r="QK556" s="160"/>
      <c r="QL556" s="160"/>
      <c r="QM556" s="160"/>
      <c r="QN556" s="160"/>
      <c r="QO556" s="160"/>
      <c r="QP556" s="160"/>
      <c r="QQ556" s="160"/>
      <c r="QR556" s="160"/>
      <c r="QS556" s="160"/>
      <c r="QT556" s="160"/>
      <c r="QU556" s="160"/>
      <c r="QV556" s="160"/>
      <c r="QW556" s="160"/>
      <c r="QX556" s="160"/>
      <c r="QY556" s="160"/>
      <c r="QZ556" s="160"/>
      <c r="RA556" s="160"/>
      <c r="RB556" s="160"/>
      <c r="RC556" s="160"/>
      <c r="RD556" s="160"/>
      <c r="RE556" s="160"/>
      <c r="RF556" s="160"/>
      <c r="RG556" s="160"/>
      <c r="RH556" s="160"/>
      <c r="RI556" s="160"/>
      <c r="RJ556" s="160"/>
      <c r="RK556" s="160"/>
      <c r="RL556" s="160"/>
      <c r="RM556" s="160"/>
      <c r="RN556" s="160"/>
      <c r="RO556" s="160"/>
      <c r="RP556" s="160"/>
      <c r="RQ556" s="160"/>
      <c r="RR556" s="160"/>
      <c r="RS556" s="160"/>
      <c r="RT556" s="160"/>
      <c r="RU556" s="160"/>
      <c r="RV556" s="160"/>
      <c r="RW556" s="160"/>
      <c r="RX556" s="160"/>
      <c r="RY556" s="160"/>
      <c r="RZ556" s="160"/>
      <c r="SA556" s="160"/>
      <c r="SB556" s="160"/>
      <c r="SC556" s="160"/>
      <c r="SD556" s="160"/>
      <c r="SE556" s="160"/>
      <c r="SF556" s="160"/>
      <c r="SG556" s="160"/>
      <c r="SH556" s="160"/>
      <c r="SI556" s="160"/>
      <c r="SJ556" s="160"/>
      <c r="SK556" s="160"/>
      <c r="SL556" s="160"/>
      <c r="SM556" s="160"/>
      <c r="SN556" s="160"/>
      <c r="SO556" s="160"/>
      <c r="SP556" s="160"/>
      <c r="SQ556" s="160"/>
      <c r="SR556" s="160"/>
      <c r="SS556" s="160"/>
      <c r="ST556" s="160"/>
      <c r="SU556" s="160"/>
      <c r="SV556" s="160"/>
      <c r="SW556" s="160"/>
      <c r="SX556" s="160"/>
      <c r="SY556" s="160"/>
      <c r="SZ556" s="160"/>
      <c r="TA556" s="160"/>
      <c r="TB556" s="160"/>
      <c r="TC556" s="160"/>
      <c r="TD556" s="160"/>
      <c r="TE556" s="160"/>
      <c r="TF556" s="160"/>
    </row>
    <row r="557" spans="1:526">
      <c r="A557" s="160"/>
      <c r="B557" s="160"/>
      <c r="C557" s="160"/>
      <c r="D557" s="160"/>
      <c r="E557" s="160"/>
      <c r="F557" s="160"/>
      <c r="G557" s="160"/>
      <c r="H557" s="160"/>
      <c r="I557" s="160"/>
      <c r="J557" s="160"/>
      <c r="K557" s="160"/>
      <c r="L557" s="160"/>
      <c r="M557" s="160"/>
      <c r="N557" s="160"/>
      <c r="O557" s="160"/>
      <c r="P557" s="160"/>
      <c r="Q557" s="160"/>
      <c r="R557" s="160"/>
      <c r="S557" s="160"/>
      <c r="T557" s="160"/>
      <c r="U557" s="160"/>
      <c r="V557" s="160"/>
      <c r="W557" s="160"/>
      <c r="X557" s="160"/>
      <c r="Y557" s="160"/>
      <c r="Z557" s="160"/>
      <c r="AA557" s="160"/>
      <c r="AB557" s="160"/>
      <c r="AC557" s="160"/>
      <c r="AD557" s="160"/>
      <c r="AE557" s="160"/>
      <c r="AF557" s="160"/>
      <c r="AG557" s="160"/>
      <c r="AH557" s="160"/>
      <c r="AI557" s="160"/>
      <c r="AJ557" s="160"/>
      <c r="AK557" s="160"/>
      <c r="AL557" s="160"/>
      <c r="AM557" s="160"/>
      <c r="AN557" s="160"/>
      <c r="AO557" s="160"/>
      <c r="AP557" s="160"/>
      <c r="AQ557" s="160"/>
      <c r="AR557" s="160"/>
      <c r="AS557" s="160"/>
      <c r="AT557" s="160"/>
      <c r="AU557" s="160"/>
      <c r="AV557" s="160"/>
      <c r="AW557" s="160"/>
      <c r="AX557" s="160"/>
      <c r="AY557" s="160"/>
      <c r="AZ557" s="160"/>
      <c r="BA557" s="160"/>
      <c r="BB557" s="160"/>
      <c r="BC557" s="160"/>
      <c r="BD557" s="160"/>
      <c r="BE557" s="160"/>
      <c r="BF557" s="160"/>
      <c r="BG557" s="160"/>
      <c r="BH557" s="160"/>
      <c r="BI557" s="160"/>
      <c r="BJ557" s="160"/>
      <c r="BK557" s="160"/>
      <c r="BL557" s="160"/>
      <c r="BM557" s="160"/>
      <c r="BN557" s="160"/>
      <c r="BO557" s="160"/>
      <c r="BP557" s="160"/>
      <c r="BQ557" s="160"/>
      <c r="BR557" s="160"/>
      <c r="BS557" s="160"/>
      <c r="BT557" s="160"/>
      <c r="BU557" s="160"/>
      <c r="BV557" s="160"/>
      <c r="BW557" s="160"/>
      <c r="BX557" s="160"/>
      <c r="BY557" s="160"/>
      <c r="BZ557" s="160"/>
      <c r="CA557" s="160"/>
      <c r="CB557" s="160"/>
      <c r="CC557" s="160"/>
      <c r="CD557" s="160"/>
      <c r="CE557" s="160"/>
      <c r="CF557" s="160"/>
      <c r="CG557" s="160"/>
      <c r="CH557" s="160"/>
      <c r="CI557" s="160"/>
      <c r="CJ557" s="160"/>
      <c r="CK557" s="160"/>
      <c r="CL557" s="160"/>
      <c r="CM557" s="160"/>
      <c r="CN557" s="160"/>
      <c r="CO557" s="160"/>
      <c r="CP557" s="160"/>
      <c r="CQ557" s="160"/>
      <c r="CR557" s="160"/>
      <c r="CS557" s="160"/>
      <c r="CT557" s="160"/>
      <c r="CU557" s="160"/>
      <c r="CV557" s="160"/>
      <c r="CW557" s="160"/>
      <c r="CX557" s="160"/>
      <c r="CY557" s="160"/>
      <c r="CZ557" s="160"/>
      <c r="DA557" s="160"/>
      <c r="DB557" s="160"/>
      <c r="DC557" s="160"/>
      <c r="DD557" s="160"/>
      <c r="DE557" s="160"/>
      <c r="DF557" s="160"/>
      <c r="DG557" s="160"/>
      <c r="DH557" s="160"/>
      <c r="DI557" s="160"/>
      <c r="DJ557" s="160"/>
      <c r="DK557" s="160"/>
      <c r="DL557" s="160"/>
      <c r="DM557" s="160"/>
      <c r="DN557" s="160"/>
      <c r="DO557" s="160"/>
      <c r="DP557" s="160"/>
      <c r="DQ557" s="160"/>
      <c r="DR557" s="160"/>
      <c r="DS557" s="160"/>
      <c r="DT557" s="160"/>
      <c r="DU557" s="160"/>
      <c r="DV557" s="160"/>
      <c r="DW557" s="160"/>
      <c r="DX557" s="160"/>
      <c r="DY557" s="160"/>
      <c r="DZ557" s="160"/>
      <c r="EA557" s="160"/>
      <c r="EB557" s="160"/>
      <c r="EC557" s="160"/>
      <c r="ED557" s="160"/>
      <c r="EE557" s="160"/>
      <c r="EF557" s="160"/>
      <c r="EG557" s="160"/>
      <c r="EH557" s="160"/>
      <c r="EI557" s="160"/>
      <c r="EJ557" s="160"/>
      <c r="EK557" s="160"/>
      <c r="EL557" s="160"/>
      <c r="EM557" s="160"/>
      <c r="EN557" s="160"/>
      <c r="EO557" s="160"/>
      <c r="EP557" s="160"/>
      <c r="EQ557" s="160"/>
      <c r="ER557" s="160"/>
      <c r="ES557" s="160"/>
      <c r="ET557" s="160"/>
      <c r="EU557" s="160"/>
      <c r="EV557" s="160"/>
      <c r="EW557" s="160"/>
      <c r="EX557" s="160"/>
      <c r="EY557" s="160"/>
      <c r="EZ557" s="160"/>
      <c r="FA557" s="160"/>
      <c r="FB557" s="160"/>
      <c r="FC557" s="160"/>
      <c r="FD557" s="160"/>
      <c r="FE557" s="160"/>
      <c r="FF557" s="160"/>
      <c r="FG557" s="160"/>
      <c r="FH557" s="160"/>
      <c r="FI557" s="160"/>
      <c r="FJ557" s="160"/>
      <c r="FK557" s="160"/>
      <c r="FL557" s="160"/>
      <c r="FM557" s="160"/>
      <c r="FN557" s="160"/>
      <c r="FO557" s="160"/>
      <c r="FP557" s="160"/>
      <c r="FQ557" s="160"/>
      <c r="FR557" s="160"/>
      <c r="FS557" s="160"/>
      <c r="FT557" s="160"/>
      <c r="FU557" s="160"/>
      <c r="FV557" s="160"/>
      <c r="FW557" s="160"/>
      <c r="FX557" s="160"/>
      <c r="FY557" s="160"/>
      <c r="FZ557" s="160"/>
      <c r="GA557" s="160"/>
      <c r="GB557" s="160"/>
      <c r="GC557" s="160"/>
      <c r="GD557" s="160"/>
      <c r="GE557" s="160"/>
      <c r="GF557" s="160"/>
      <c r="GG557" s="160"/>
      <c r="GH557" s="160"/>
      <c r="GI557" s="160"/>
      <c r="GJ557" s="160"/>
      <c r="GK557" s="160"/>
      <c r="GL557" s="160"/>
      <c r="GM557" s="160"/>
      <c r="GN557" s="160"/>
      <c r="GO557" s="160"/>
      <c r="GP557" s="160"/>
      <c r="GQ557" s="160"/>
      <c r="GR557" s="160"/>
      <c r="GS557" s="160"/>
      <c r="GT557" s="160"/>
      <c r="GU557" s="160"/>
      <c r="GV557" s="160"/>
      <c r="GW557" s="160"/>
      <c r="GX557" s="160"/>
      <c r="GY557" s="160"/>
      <c r="GZ557" s="160"/>
      <c r="HA557" s="160"/>
      <c r="HB557" s="160"/>
      <c r="HC557" s="160"/>
      <c r="HD557" s="160"/>
      <c r="HE557" s="160"/>
      <c r="HF557" s="160"/>
      <c r="HG557" s="160"/>
      <c r="HH557" s="160"/>
      <c r="HI557" s="160"/>
      <c r="HJ557" s="160"/>
      <c r="HK557" s="160"/>
      <c r="HL557" s="160"/>
      <c r="HM557" s="160"/>
      <c r="HN557" s="160"/>
      <c r="HO557" s="160"/>
      <c r="HP557" s="160"/>
      <c r="HQ557" s="160"/>
      <c r="HR557" s="160"/>
      <c r="HS557" s="160"/>
      <c r="HT557" s="160"/>
      <c r="HU557" s="160"/>
      <c r="HV557" s="160"/>
      <c r="HW557" s="160"/>
      <c r="HX557" s="160"/>
      <c r="HY557" s="160"/>
      <c r="HZ557" s="160"/>
      <c r="IA557" s="160"/>
      <c r="IB557" s="160"/>
      <c r="IC557" s="160"/>
      <c r="ID557" s="160"/>
      <c r="IE557" s="160"/>
      <c r="IF557" s="160"/>
      <c r="IG557" s="160"/>
      <c r="IH557" s="160"/>
      <c r="II557" s="160"/>
      <c r="IJ557" s="160"/>
      <c r="IK557" s="160"/>
      <c r="IL557" s="160"/>
      <c r="IM557" s="160"/>
      <c r="IN557" s="160"/>
      <c r="IO557" s="160"/>
      <c r="IP557" s="160"/>
      <c r="IQ557" s="160"/>
      <c r="IR557" s="160"/>
      <c r="IS557" s="160"/>
      <c r="IT557" s="160"/>
      <c r="IU557" s="160"/>
      <c r="IV557" s="160"/>
      <c r="IW557" s="160"/>
      <c r="IX557" s="160"/>
      <c r="IY557" s="160"/>
      <c r="IZ557" s="160"/>
      <c r="JA557" s="160"/>
      <c r="JB557" s="160"/>
      <c r="JC557" s="160"/>
      <c r="JD557" s="160"/>
      <c r="JE557" s="160"/>
      <c r="JF557" s="160"/>
      <c r="JG557" s="160"/>
      <c r="JH557" s="160"/>
      <c r="JI557" s="160"/>
      <c r="JJ557" s="160"/>
      <c r="JK557" s="160"/>
      <c r="JL557" s="160"/>
      <c r="JM557" s="160"/>
      <c r="JN557" s="160"/>
      <c r="JO557" s="160"/>
      <c r="JP557" s="160"/>
      <c r="JQ557" s="160"/>
      <c r="JR557" s="160"/>
      <c r="JS557" s="160"/>
      <c r="JT557" s="160"/>
      <c r="JU557" s="160"/>
      <c r="JV557" s="160"/>
      <c r="JW557" s="160"/>
      <c r="JX557" s="160"/>
      <c r="JY557" s="160"/>
      <c r="JZ557" s="160"/>
      <c r="KA557" s="160"/>
      <c r="KB557" s="160"/>
      <c r="KC557" s="160"/>
      <c r="KD557" s="160"/>
      <c r="KE557" s="160"/>
      <c r="KF557" s="160"/>
      <c r="KG557" s="160"/>
      <c r="KH557" s="160"/>
      <c r="KI557" s="160"/>
      <c r="KJ557" s="160"/>
      <c r="KK557" s="160"/>
      <c r="KL557" s="160"/>
      <c r="KM557" s="160"/>
      <c r="KN557" s="160"/>
      <c r="KO557" s="160"/>
      <c r="KP557" s="160"/>
      <c r="KQ557" s="160"/>
      <c r="KR557" s="160"/>
      <c r="KS557" s="160"/>
      <c r="KT557" s="160"/>
      <c r="KU557" s="160"/>
      <c r="KV557" s="160"/>
      <c r="KW557" s="160"/>
      <c r="KX557" s="160"/>
      <c r="KY557" s="160"/>
      <c r="KZ557" s="160"/>
      <c r="LA557" s="160"/>
      <c r="LB557" s="160"/>
      <c r="LC557" s="160"/>
      <c r="LD557" s="160"/>
      <c r="LE557" s="160"/>
      <c r="LF557" s="160"/>
      <c r="LG557" s="160"/>
      <c r="LH557" s="160"/>
      <c r="LI557" s="160"/>
      <c r="LJ557" s="160"/>
      <c r="LK557" s="160"/>
      <c r="LL557" s="160"/>
      <c r="LM557" s="160"/>
      <c r="LN557" s="160"/>
      <c r="LO557" s="160"/>
      <c r="LP557" s="160"/>
      <c r="LQ557" s="160"/>
      <c r="LR557" s="160"/>
      <c r="LS557" s="160"/>
      <c r="LT557" s="160"/>
      <c r="LU557" s="160"/>
      <c r="LV557" s="160"/>
      <c r="LW557" s="160"/>
      <c r="LX557" s="160"/>
      <c r="LY557" s="160"/>
      <c r="LZ557" s="160"/>
      <c r="MA557" s="160"/>
      <c r="MB557" s="160"/>
      <c r="MC557" s="160"/>
      <c r="MD557" s="160"/>
      <c r="ME557" s="160"/>
      <c r="MF557" s="160"/>
      <c r="MG557" s="160"/>
      <c r="MH557" s="160"/>
      <c r="MI557" s="160"/>
      <c r="MJ557" s="160"/>
      <c r="MK557" s="160"/>
      <c r="ML557" s="160"/>
      <c r="MM557" s="160"/>
      <c r="MN557" s="160"/>
      <c r="MO557" s="160"/>
      <c r="MP557" s="160"/>
      <c r="MQ557" s="160"/>
      <c r="MR557" s="160"/>
      <c r="MS557" s="160"/>
      <c r="MT557" s="160"/>
      <c r="MU557" s="160"/>
      <c r="MV557" s="160"/>
      <c r="MW557" s="160"/>
      <c r="MX557" s="160"/>
      <c r="MY557" s="160"/>
      <c r="MZ557" s="160"/>
      <c r="NA557" s="160"/>
      <c r="NB557" s="160"/>
      <c r="NC557" s="160"/>
      <c r="ND557" s="160"/>
      <c r="NE557" s="160"/>
      <c r="NF557" s="160"/>
      <c r="NG557" s="160"/>
      <c r="NH557" s="160"/>
      <c r="NI557" s="160"/>
      <c r="NJ557" s="160"/>
      <c r="NK557" s="160"/>
      <c r="NL557" s="160"/>
      <c r="NM557" s="160"/>
      <c r="NN557" s="160"/>
      <c r="NO557" s="160"/>
      <c r="NP557" s="160"/>
      <c r="NQ557" s="160"/>
      <c r="NR557" s="160"/>
      <c r="NS557" s="160"/>
      <c r="NT557" s="160"/>
      <c r="NU557" s="160"/>
      <c r="NV557" s="160"/>
      <c r="NW557" s="160"/>
      <c r="NX557" s="160"/>
      <c r="NY557" s="160"/>
      <c r="NZ557" s="160"/>
      <c r="OA557" s="160"/>
      <c r="OB557" s="160"/>
      <c r="OC557" s="160"/>
      <c r="OD557" s="160"/>
      <c r="OE557" s="160"/>
      <c r="OF557" s="160"/>
      <c r="OG557" s="160"/>
      <c r="OH557" s="160"/>
      <c r="OI557" s="160"/>
      <c r="OJ557" s="160"/>
      <c r="OK557" s="160"/>
      <c r="OL557" s="160"/>
      <c r="OM557" s="160"/>
      <c r="ON557" s="160"/>
      <c r="OO557" s="160"/>
      <c r="OP557" s="160"/>
      <c r="OQ557" s="160"/>
      <c r="OR557" s="160"/>
      <c r="OS557" s="160"/>
      <c r="OT557" s="160"/>
      <c r="OU557" s="160"/>
      <c r="OV557" s="160"/>
      <c r="OW557" s="160"/>
      <c r="OX557" s="160"/>
      <c r="OY557" s="160"/>
      <c r="OZ557" s="160"/>
      <c r="PA557" s="160"/>
      <c r="PB557" s="160"/>
      <c r="PC557" s="160"/>
      <c r="PD557" s="160"/>
      <c r="PE557" s="160"/>
      <c r="PF557" s="160"/>
      <c r="PG557" s="160"/>
      <c r="PH557" s="160"/>
      <c r="PI557" s="160"/>
      <c r="PJ557" s="160"/>
      <c r="PK557" s="160"/>
      <c r="PL557" s="160"/>
      <c r="PM557" s="160"/>
      <c r="PN557" s="160"/>
      <c r="PO557" s="160"/>
      <c r="PP557" s="160"/>
      <c r="PQ557" s="160"/>
      <c r="PR557" s="160"/>
      <c r="PS557" s="160"/>
      <c r="PT557" s="160"/>
      <c r="PU557" s="160"/>
      <c r="PV557" s="160"/>
      <c r="PW557" s="160"/>
      <c r="PX557" s="160"/>
      <c r="PY557" s="160"/>
      <c r="PZ557" s="160"/>
      <c r="QA557" s="160"/>
      <c r="QB557" s="160"/>
      <c r="QC557" s="160"/>
      <c r="QD557" s="160"/>
      <c r="QE557" s="160"/>
      <c r="QF557" s="160"/>
      <c r="QG557" s="160"/>
      <c r="QH557" s="160"/>
      <c r="QI557" s="160"/>
      <c r="QJ557" s="160"/>
      <c r="QK557" s="160"/>
      <c r="QL557" s="160"/>
      <c r="QM557" s="160"/>
      <c r="QN557" s="160"/>
      <c r="QO557" s="160"/>
      <c r="QP557" s="160"/>
      <c r="QQ557" s="160"/>
      <c r="QR557" s="160"/>
      <c r="QS557" s="160"/>
      <c r="QT557" s="160"/>
      <c r="QU557" s="160"/>
      <c r="QV557" s="160"/>
      <c r="QW557" s="160"/>
      <c r="QX557" s="160"/>
      <c r="QY557" s="160"/>
      <c r="QZ557" s="160"/>
      <c r="RA557" s="160"/>
      <c r="RB557" s="160"/>
      <c r="RC557" s="160"/>
      <c r="RD557" s="160"/>
      <c r="RE557" s="160"/>
      <c r="RF557" s="160"/>
      <c r="RG557" s="160"/>
      <c r="RH557" s="160"/>
      <c r="RI557" s="160"/>
      <c r="RJ557" s="160"/>
      <c r="RK557" s="160"/>
      <c r="RL557" s="160"/>
      <c r="RM557" s="160"/>
      <c r="RN557" s="160"/>
      <c r="RO557" s="160"/>
      <c r="RP557" s="160"/>
      <c r="RQ557" s="160"/>
      <c r="RR557" s="160"/>
      <c r="RS557" s="160"/>
      <c r="RT557" s="160"/>
      <c r="RU557" s="160"/>
      <c r="RV557" s="160"/>
      <c r="RW557" s="160"/>
      <c r="RX557" s="160"/>
      <c r="RY557" s="160"/>
      <c r="RZ557" s="160"/>
      <c r="SA557" s="160"/>
      <c r="SB557" s="160"/>
      <c r="SC557" s="160"/>
      <c r="SD557" s="160"/>
      <c r="SE557" s="160"/>
      <c r="SF557" s="160"/>
      <c r="SG557" s="160"/>
      <c r="SH557" s="160"/>
      <c r="SI557" s="160"/>
      <c r="SJ557" s="160"/>
      <c r="SK557" s="160"/>
      <c r="SL557" s="160"/>
      <c r="SM557" s="160"/>
      <c r="SN557" s="160"/>
      <c r="SO557" s="160"/>
      <c r="SP557" s="160"/>
      <c r="SQ557" s="160"/>
      <c r="SR557" s="160"/>
      <c r="SS557" s="160"/>
      <c r="ST557" s="160"/>
      <c r="SU557" s="160"/>
      <c r="SV557" s="160"/>
      <c r="SW557" s="160"/>
      <c r="SX557" s="160"/>
      <c r="SY557" s="160"/>
      <c r="SZ557" s="160"/>
      <c r="TA557" s="160"/>
      <c r="TB557" s="160"/>
      <c r="TC557" s="160"/>
      <c r="TD557" s="160"/>
      <c r="TE557" s="160"/>
      <c r="TF557" s="160"/>
    </row>
    <row r="558" spans="1:526">
      <c r="A558" s="160"/>
      <c r="B558" s="160"/>
      <c r="C558" s="160"/>
      <c r="D558" s="160"/>
      <c r="E558" s="160"/>
      <c r="F558" s="160"/>
      <c r="G558" s="160"/>
      <c r="H558" s="160"/>
      <c r="I558" s="160"/>
      <c r="J558" s="160"/>
      <c r="K558" s="160"/>
      <c r="L558" s="160"/>
      <c r="M558" s="160"/>
      <c r="N558" s="160"/>
      <c r="O558" s="160"/>
      <c r="P558" s="160"/>
      <c r="Q558" s="160"/>
      <c r="R558" s="160"/>
      <c r="S558" s="160"/>
      <c r="T558" s="160"/>
      <c r="U558" s="160"/>
      <c r="V558" s="160"/>
      <c r="W558" s="160"/>
      <c r="X558" s="160"/>
      <c r="Y558" s="160"/>
      <c r="Z558" s="160"/>
      <c r="AA558" s="160"/>
      <c r="AB558" s="160"/>
      <c r="AC558" s="160"/>
      <c r="AD558" s="160"/>
      <c r="AE558" s="160"/>
      <c r="AF558" s="160"/>
      <c r="AG558" s="160"/>
      <c r="AH558" s="160"/>
      <c r="AI558" s="160"/>
      <c r="AJ558" s="160"/>
      <c r="AK558" s="160"/>
      <c r="AL558" s="160"/>
      <c r="AM558" s="160"/>
      <c r="AN558" s="160"/>
      <c r="AO558" s="160"/>
      <c r="AP558" s="160"/>
      <c r="AQ558" s="160"/>
      <c r="AR558" s="160"/>
      <c r="AS558" s="160"/>
      <c r="AT558" s="160"/>
      <c r="AU558" s="160"/>
      <c r="AV558" s="160"/>
      <c r="AW558" s="160"/>
      <c r="AX558" s="160"/>
      <c r="AY558" s="160"/>
      <c r="AZ558" s="160"/>
      <c r="BA558" s="160"/>
      <c r="BB558" s="160"/>
      <c r="BC558" s="160"/>
      <c r="BD558" s="160"/>
      <c r="BE558" s="160"/>
      <c r="BF558" s="160"/>
      <c r="BG558" s="160"/>
      <c r="BH558" s="160"/>
      <c r="BI558" s="160"/>
      <c r="BJ558" s="160"/>
      <c r="BK558" s="160"/>
      <c r="BL558" s="160"/>
      <c r="BM558" s="160"/>
      <c r="BN558" s="160"/>
      <c r="BO558" s="160"/>
      <c r="BP558" s="160"/>
      <c r="BQ558" s="160"/>
      <c r="BR558" s="160"/>
      <c r="BS558" s="160"/>
      <c r="BT558" s="160"/>
      <c r="BU558" s="160"/>
      <c r="BV558" s="160"/>
      <c r="BW558" s="160"/>
      <c r="BX558" s="160"/>
      <c r="BY558" s="160"/>
      <c r="BZ558" s="160"/>
      <c r="CA558" s="160"/>
      <c r="CB558" s="160"/>
      <c r="CC558" s="160"/>
      <c r="CD558" s="160"/>
      <c r="CE558" s="160"/>
      <c r="CF558" s="160"/>
      <c r="CG558" s="160"/>
      <c r="CH558" s="160"/>
      <c r="CI558" s="160"/>
      <c r="CJ558" s="160"/>
      <c r="CK558" s="160"/>
      <c r="CL558" s="160"/>
      <c r="CM558" s="160"/>
      <c r="CN558" s="160"/>
      <c r="CO558" s="160"/>
      <c r="CP558" s="160"/>
      <c r="CQ558" s="160"/>
      <c r="CR558" s="160"/>
      <c r="CS558" s="160"/>
      <c r="CT558" s="160"/>
      <c r="CU558" s="160"/>
      <c r="CV558" s="160"/>
      <c r="CW558" s="160"/>
      <c r="CX558" s="160"/>
      <c r="CY558" s="160"/>
      <c r="CZ558" s="160"/>
      <c r="DA558" s="160"/>
      <c r="DB558" s="160"/>
      <c r="DC558" s="160"/>
      <c r="DD558" s="160"/>
      <c r="DE558" s="160"/>
      <c r="DF558" s="160"/>
      <c r="DG558" s="160"/>
      <c r="DH558" s="160"/>
      <c r="DI558" s="160"/>
      <c r="DJ558" s="160"/>
      <c r="DK558" s="160"/>
      <c r="DL558" s="160"/>
      <c r="DM558" s="160"/>
      <c r="DN558" s="160"/>
      <c r="DO558" s="160"/>
      <c r="DP558" s="160"/>
      <c r="DQ558" s="160"/>
      <c r="DR558" s="160"/>
      <c r="DS558" s="160"/>
      <c r="DT558" s="160"/>
      <c r="DU558" s="160"/>
      <c r="DV558" s="160"/>
      <c r="DW558" s="160"/>
      <c r="DX558" s="160"/>
      <c r="DY558" s="160"/>
      <c r="DZ558" s="160"/>
      <c r="EA558" s="160"/>
      <c r="EB558" s="160"/>
      <c r="EC558" s="160"/>
      <c r="ED558" s="160"/>
      <c r="EE558" s="160"/>
      <c r="EF558" s="160"/>
      <c r="EG558" s="160"/>
      <c r="EH558" s="160"/>
      <c r="EI558" s="160"/>
      <c r="EJ558" s="160"/>
      <c r="EK558" s="160"/>
      <c r="EL558" s="160"/>
      <c r="EM558" s="160"/>
      <c r="EN558" s="160"/>
      <c r="EO558" s="160"/>
      <c r="EP558" s="160"/>
      <c r="EQ558" s="160"/>
      <c r="ER558" s="160"/>
      <c r="ES558" s="160"/>
      <c r="ET558" s="160"/>
      <c r="EU558" s="160"/>
      <c r="EV558" s="160"/>
      <c r="EW558" s="160"/>
      <c r="EX558" s="160"/>
      <c r="EY558" s="160"/>
      <c r="EZ558" s="160"/>
      <c r="FA558" s="160"/>
      <c r="FB558" s="160"/>
      <c r="FC558" s="160"/>
      <c r="FD558" s="160"/>
      <c r="FE558" s="160"/>
      <c r="FF558" s="160"/>
      <c r="FG558" s="160"/>
      <c r="FH558" s="160"/>
      <c r="FI558" s="160"/>
      <c r="FJ558" s="160"/>
      <c r="FK558" s="160"/>
      <c r="FL558" s="160"/>
      <c r="FM558" s="160"/>
      <c r="FN558" s="160"/>
      <c r="FO558" s="160"/>
      <c r="FP558" s="160"/>
      <c r="FQ558" s="160"/>
      <c r="FR558" s="160"/>
      <c r="FS558" s="160"/>
      <c r="FT558" s="160"/>
      <c r="FU558" s="160"/>
      <c r="FV558" s="160"/>
      <c r="FW558" s="160"/>
      <c r="FX558" s="160"/>
      <c r="FY558" s="160"/>
      <c r="FZ558" s="160"/>
      <c r="GA558" s="160"/>
      <c r="GB558" s="160"/>
      <c r="GC558" s="160"/>
      <c r="GD558" s="160"/>
      <c r="GE558" s="160"/>
      <c r="GF558" s="160"/>
      <c r="GG558" s="160"/>
      <c r="GH558" s="160"/>
      <c r="GI558" s="160"/>
      <c r="GJ558" s="160"/>
      <c r="GK558" s="160"/>
      <c r="GL558" s="160"/>
      <c r="GM558" s="160"/>
      <c r="GN558" s="160"/>
      <c r="GO558" s="160"/>
      <c r="GP558" s="160"/>
      <c r="GQ558" s="160"/>
      <c r="GR558" s="160"/>
      <c r="GS558" s="160"/>
      <c r="GT558" s="160"/>
      <c r="GU558" s="160"/>
      <c r="GV558" s="160"/>
      <c r="GW558" s="160"/>
      <c r="GX558" s="160"/>
      <c r="GY558" s="160"/>
      <c r="GZ558" s="160"/>
      <c r="HA558" s="160"/>
      <c r="HB558" s="160"/>
      <c r="HC558" s="160"/>
      <c r="HD558" s="160"/>
      <c r="HE558" s="160"/>
      <c r="HF558" s="160"/>
      <c r="HG558" s="160"/>
      <c r="HH558" s="160"/>
      <c r="HI558" s="160"/>
      <c r="HJ558" s="160"/>
      <c r="HK558" s="160"/>
      <c r="HL558" s="160"/>
      <c r="HM558" s="160"/>
      <c r="HN558" s="160"/>
      <c r="HO558" s="160"/>
      <c r="HP558" s="160"/>
      <c r="HQ558" s="160"/>
      <c r="HR558" s="160"/>
      <c r="HS558" s="160"/>
      <c r="HT558" s="160"/>
      <c r="HU558" s="160"/>
      <c r="HV558" s="160"/>
      <c r="HW558" s="160"/>
      <c r="HX558" s="160"/>
      <c r="HY558" s="160"/>
      <c r="HZ558" s="160"/>
      <c r="IA558" s="160"/>
      <c r="IB558" s="160"/>
      <c r="IC558" s="160"/>
      <c r="ID558" s="160"/>
      <c r="IE558" s="160"/>
      <c r="IF558" s="160"/>
      <c r="IG558" s="160"/>
      <c r="IH558" s="160"/>
      <c r="II558" s="160"/>
      <c r="IJ558" s="160"/>
      <c r="IK558" s="160"/>
      <c r="IL558" s="160"/>
      <c r="IM558" s="160"/>
      <c r="IN558" s="160"/>
      <c r="IO558" s="160"/>
      <c r="IP558" s="160"/>
      <c r="IQ558" s="160"/>
      <c r="IR558" s="160"/>
      <c r="IS558" s="160"/>
      <c r="IT558" s="160"/>
      <c r="IU558" s="160"/>
      <c r="IV558" s="160"/>
      <c r="IW558" s="160"/>
      <c r="IX558" s="160"/>
      <c r="IY558" s="160"/>
      <c r="IZ558" s="160"/>
      <c r="JA558" s="160"/>
      <c r="JB558" s="160"/>
      <c r="JC558" s="160"/>
      <c r="JD558" s="160"/>
      <c r="JE558" s="160"/>
      <c r="JF558" s="160"/>
      <c r="JG558" s="160"/>
      <c r="JH558" s="160"/>
      <c r="JI558" s="160"/>
      <c r="JJ558" s="160"/>
      <c r="JK558" s="160"/>
      <c r="JL558" s="160"/>
      <c r="JM558" s="160"/>
      <c r="JN558" s="160"/>
      <c r="JO558" s="160"/>
      <c r="JP558" s="160"/>
      <c r="JQ558" s="160"/>
      <c r="JR558" s="160"/>
      <c r="JS558" s="160"/>
      <c r="JT558" s="160"/>
      <c r="JU558" s="160"/>
      <c r="JV558" s="160"/>
      <c r="JW558" s="160"/>
      <c r="JX558" s="160"/>
      <c r="JY558" s="160"/>
      <c r="JZ558" s="160"/>
      <c r="KA558" s="160"/>
      <c r="KB558" s="160"/>
      <c r="KC558" s="160"/>
      <c r="KD558" s="160"/>
      <c r="KE558" s="160"/>
      <c r="KF558" s="160"/>
      <c r="KG558" s="160"/>
      <c r="KH558" s="160"/>
      <c r="KI558" s="160"/>
      <c r="KJ558" s="160"/>
      <c r="KK558" s="160"/>
      <c r="KL558" s="160"/>
      <c r="KM558" s="160"/>
      <c r="KN558" s="160"/>
      <c r="KO558" s="160"/>
      <c r="KP558" s="160"/>
      <c r="KQ558" s="160"/>
      <c r="KR558" s="160"/>
      <c r="KS558" s="160"/>
      <c r="KT558" s="160"/>
      <c r="KU558" s="160"/>
      <c r="KV558" s="160"/>
      <c r="KW558" s="160"/>
      <c r="KX558" s="160"/>
      <c r="KY558" s="160"/>
      <c r="KZ558" s="160"/>
      <c r="LA558" s="160"/>
      <c r="LB558" s="160"/>
      <c r="LC558" s="160"/>
      <c r="LD558" s="160"/>
      <c r="LE558" s="160"/>
      <c r="LF558" s="160"/>
      <c r="LG558" s="160"/>
      <c r="LH558" s="160"/>
      <c r="LI558" s="160"/>
      <c r="LJ558" s="160"/>
      <c r="LK558" s="160"/>
      <c r="LL558" s="160"/>
      <c r="LM558" s="160"/>
      <c r="LN558" s="160"/>
      <c r="LO558" s="160"/>
      <c r="LP558" s="160"/>
      <c r="LQ558" s="160"/>
      <c r="LR558" s="160"/>
      <c r="LS558" s="160"/>
      <c r="LT558" s="160"/>
      <c r="LU558" s="160"/>
      <c r="LV558" s="160"/>
      <c r="LW558" s="160"/>
      <c r="LX558" s="160"/>
      <c r="LY558" s="160"/>
      <c r="LZ558" s="160"/>
      <c r="MA558" s="160"/>
      <c r="MB558" s="160"/>
      <c r="MC558" s="160"/>
      <c r="MD558" s="160"/>
      <c r="ME558" s="160"/>
      <c r="MF558" s="160"/>
      <c r="MG558" s="160"/>
      <c r="MH558" s="160"/>
      <c r="MI558" s="160"/>
      <c r="MJ558" s="160"/>
      <c r="MK558" s="160"/>
      <c r="ML558" s="160"/>
      <c r="MM558" s="160"/>
      <c r="MN558" s="160"/>
      <c r="MO558" s="160"/>
      <c r="MP558" s="160"/>
      <c r="MQ558" s="160"/>
      <c r="MR558" s="160"/>
      <c r="MS558" s="160"/>
      <c r="MT558" s="160"/>
      <c r="MU558" s="160"/>
      <c r="MV558" s="160"/>
      <c r="MW558" s="160"/>
      <c r="MX558" s="160"/>
      <c r="MY558" s="160"/>
      <c r="MZ558" s="160"/>
      <c r="NA558" s="160"/>
      <c r="NB558" s="160"/>
      <c r="NC558" s="160"/>
      <c r="ND558" s="160"/>
      <c r="NE558" s="160"/>
      <c r="NF558" s="160"/>
      <c r="NG558" s="160"/>
      <c r="NH558" s="160"/>
      <c r="NI558" s="160"/>
      <c r="NJ558" s="160"/>
      <c r="NK558" s="160"/>
      <c r="NL558" s="160"/>
      <c r="NM558" s="160"/>
      <c r="NN558" s="160"/>
      <c r="NO558" s="160"/>
      <c r="NP558" s="160"/>
      <c r="NQ558" s="160"/>
      <c r="NR558" s="160"/>
      <c r="NS558" s="160"/>
      <c r="NT558" s="160"/>
      <c r="NU558" s="160"/>
      <c r="NV558" s="160"/>
      <c r="NW558" s="160"/>
      <c r="NX558" s="160"/>
      <c r="NY558" s="160"/>
      <c r="NZ558" s="160"/>
      <c r="OA558" s="160"/>
      <c r="OB558" s="160"/>
      <c r="OC558" s="160"/>
      <c r="OD558" s="160"/>
      <c r="OE558" s="160"/>
      <c r="OF558" s="160"/>
      <c r="OG558" s="160"/>
      <c r="OH558" s="160"/>
      <c r="OI558" s="160"/>
      <c r="OJ558" s="160"/>
      <c r="OK558" s="160"/>
      <c r="OL558" s="160"/>
      <c r="OM558" s="160"/>
      <c r="ON558" s="160"/>
      <c r="OO558" s="160"/>
      <c r="OP558" s="160"/>
      <c r="OQ558" s="160"/>
      <c r="OR558" s="160"/>
      <c r="OS558" s="160"/>
      <c r="OT558" s="160"/>
      <c r="OU558" s="160"/>
      <c r="OV558" s="160"/>
      <c r="OW558" s="160"/>
      <c r="OX558" s="160"/>
      <c r="OY558" s="160"/>
      <c r="OZ558" s="160"/>
      <c r="PA558" s="160"/>
      <c r="PB558" s="160"/>
      <c r="PC558" s="160"/>
      <c r="PD558" s="160"/>
      <c r="PE558" s="160"/>
      <c r="PF558" s="160"/>
      <c r="PG558" s="160"/>
      <c r="PH558" s="160"/>
      <c r="PI558" s="160"/>
      <c r="PJ558" s="160"/>
      <c r="PK558" s="160"/>
      <c r="PL558" s="160"/>
      <c r="PM558" s="160"/>
      <c r="PN558" s="160"/>
      <c r="PO558" s="160"/>
      <c r="PP558" s="160"/>
      <c r="PQ558" s="160"/>
      <c r="PR558" s="160"/>
      <c r="PS558" s="160"/>
      <c r="PT558" s="160"/>
      <c r="PU558" s="160"/>
      <c r="PV558" s="160"/>
      <c r="PW558" s="160"/>
      <c r="PX558" s="160"/>
      <c r="PY558" s="160"/>
      <c r="PZ558" s="160"/>
      <c r="QA558" s="160"/>
      <c r="QB558" s="160"/>
      <c r="QC558" s="160"/>
      <c r="QD558" s="160"/>
      <c r="QE558" s="160"/>
      <c r="QF558" s="160"/>
      <c r="QG558" s="160"/>
      <c r="QH558" s="160"/>
      <c r="QI558" s="160"/>
      <c r="QJ558" s="160"/>
      <c r="QK558" s="160"/>
      <c r="QL558" s="160"/>
      <c r="QM558" s="160"/>
      <c r="QN558" s="160"/>
      <c r="QO558" s="160"/>
      <c r="QP558" s="160"/>
      <c r="QQ558" s="160"/>
      <c r="QR558" s="160"/>
      <c r="QS558" s="160"/>
      <c r="QT558" s="160"/>
      <c r="QU558" s="160"/>
      <c r="QV558" s="160"/>
      <c r="QW558" s="160"/>
      <c r="QX558" s="160"/>
      <c r="QY558" s="160"/>
      <c r="QZ558" s="160"/>
      <c r="RA558" s="160"/>
      <c r="RB558" s="160"/>
      <c r="RC558" s="160"/>
      <c r="RD558" s="160"/>
      <c r="RE558" s="160"/>
      <c r="RF558" s="160"/>
      <c r="RG558" s="160"/>
      <c r="RH558" s="160"/>
      <c r="RI558" s="160"/>
      <c r="RJ558" s="160"/>
      <c r="RK558" s="160"/>
      <c r="RL558" s="160"/>
      <c r="RM558" s="160"/>
      <c r="RN558" s="160"/>
      <c r="RO558" s="160"/>
      <c r="RP558" s="160"/>
      <c r="RQ558" s="160"/>
      <c r="RR558" s="160"/>
      <c r="RS558" s="160"/>
      <c r="RT558" s="160"/>
      <c r="RU558" s="160"/>
      <c r="RV558" s="160"/>
      <c r="RW558" s="160"/>
      <c r="RX558" s="160"/>
      <c r="RY558" s="160"/>
      <c r="RZ558" s="160"/>
      <c r="SA558" s="160"/>
      <c r="SB558" s="160"/>
      <c r="SC558" s="160"/>
      <c r="SD558" s="160"/>
      <c r="SE558" s="160"/>
      <c r="SF558" s="160"/>
      <c r="SG558" s="160"/>
      <c r="SH558" s="160"/>
      <c r="SI558" s="160"/>
      <c r="SJ558" s="160"/>
      <c r="SK558" s="160"/>
      <c r="SL558" s="160"/>
      <c r="SM558" s="160"/>
      <c r="SN558" s="160"/>
      <c r="SO558" s="160"/>
      <c r="SP558" s="160"/>
      <c r="SQ558" s="160"/>
      <c r="SR558" s="160"/>
      <c r="SS558" s="160"/>
      <c r="ST558" s="160"/>
      <c r="SU558" s="160"/>
      <c r="SV558" s="160"/>
      <c r="SW558" s="160"/>
      <c r="SX558" s="160"/>
      <c r="SY558" s="160"/>
      <c r="SZ558" s="160"/>
      <c r="TA558" s="160"/>
      <c r="TB558" s="160"/>
      <c r="TC558" s="160"/>
      <c r="TD558" s="160"/>
      <c r="TE558" s="160"/>
      <c r="TF558" s="160"/>
    </row>
    <row r="559" spans="1:526">
      <c r="A559" s="160"/>
      <c r="B559" s="160"/>
      <c r="C559" s="160"/>
      <c r="D559" s="160"/>
      <c r="E559" s="160"/>
      <c r="F559" s="160"/>
      <c r="G559" s="160"/>
      <c r="H559" s="160"/>
      <c r="I559" s="160"/>
      <c r="J559" s="160"/>
      <c r="K559" s="160"/>
      <c r="L559" s="160"/>
      <c r="M559" s="160"/>
      <c r="N559" s="160"/>
      <c r="O559" s="160"/>
      <c r="P559" s="160"/>
      <c r="Q559" s="160"/>
      <c r="R559" s="160"/>
      <c r="S559" s="160"/>
      <c r="T559" s="160"/>
      <c r="U559" s="160"/>
      <c r="V559" s="160"/>
      <c r="W559" s="160"/>
      <c r="X559" s="160"/>
      <c r="Y559" s="160"/>
      <c r="Z559" s="160"/>
      <c r="AA559" s="160"/>
      <c r="AB559" s="160"/>
      <c r="AC559" s="160"/>
      <c r="AD559" s="160"/>
      <c r="AE559" s="160"/>
      <c r="AF559" s="160"/>
      <c r="AG559" s="160"/>
      <c r="AH559" s="160"/>
      <c r="AI559" s="160"/>
      <c r="AJ559" s="160"/>
      <c r="AK559" s="160"/>
      <c r="AL559" s="160"/>
      <c r="AM559" s="160"/>
      <c r="AN559" s="160"/>
      <c r="AO559" s="160"/>
      <c r="AP559" s="160"/>
      <c r="AQ559" s="160"/>
      <c r="AR559" s="160"/>
      <c r="AS559" s="160"/>
      <c r="AT559" s="160"/>
      <c r="AU559" s="160"/>
      <c r="AV559" s="160"/>
      <c r="AW559" s="160"/>
      <c r="AX559" s="160"/>
      <c r="AY559" s="160"/>
      <c r="AZ559" s="160"/>
      <c r="BA559" s="160"/>
      <c r="BB559" s="160"/>
      <c r="BC559" s="160"/>
      <c r="BD559" s="160"/>
      <c r="BE559" s="160"/>
      <c r="BF559" s="160"/>
      <c r="BG559" s="160"/>
      <c r="BH559" s="160"/>
      <c r="BI559" s="160"/>
      <c r="BJ559" s="160"/>
      <c r="BK559" s="160"/>
      <c r="BL559" s="160"/>
      <c r="BM559" s="160"/>
      <c r="BN559" s="160"/>
      <c r="BO559" s="160"/>
      <c r="BP559" s="160"/>
      <c r="BQ559" s="160"/>
      <c r="BR559" s="160"/>
      <c r="BS559" s="160"/>
      <c r="BT559" s="160"/>
      <c r="BU559" s="160"/>
      <c r="BV559" s="160"/>
      <c r="BW559" s="160"/>
      <c r="BX559" s="160"/>
      <c r="BY559" s="160"/>
      <c r="BZ559" s="160"/>
      <c r="CA559" s="160"/>
      <c r="CB559" s="160"/>
      <c r="CC559" s="160"/>
      <c r="CD559" s="160"/>
      <c r="CE559" s="160"/>
      <c r="CF559" s="160"/>
      <c r="CG559" s="160"/>
      <c r="CH559" s="160"/>
      <c r="CI559" s="160"/>
      <c r="CJ559" s="160"/>
      <c r="CK559" s="160"/>
      <c r="CL559" s="160"/>
      <c r="CM559" s="160"/>
      <c r="CN559" s="160"/>
      <c r="CO559" s="160"/>
      <c r="CP559" s="160"/>
      <c r="CQ559" s="160"/>
      <c r="CR559" s="160"/>
      <c r="CS559" s="160"/>
      <c r="CT559" s="160"/>
      <c r="CU559" s="160"/>
      <c r="CV559" s="160"/>
      <c r="CW559" s="160"/>
      <c r="CX559" s="160"/>
      <c r="CY559" s="160"/>
      <c r="CZ559" s="160"/>
      <c r="DA559" s="160"/>
      <c r="DB559" s="160"/>
      <c r="DC559" s="160"/>
      <c r="DD559" s="160"/>
      <c r="DE559" s="160"/>
      <c r="DF559" s="160"/>
      <c r="DG559" s="160"/>
      <c r="DH559" s="160"/>
      <c r="DI559" s="160"/>
      <c r="DJ559" s="160"/>
      <c r="DK559" s="160"/>
      <c r="DL559" s="160"/>
      <c r="DM559" s="160"/>
      <c r="DN559" s="160"/>
      <c r="DO559" s="160"/>
      <c r="DP559" s="160"/>
      <c r="DQ559" s="160"/>
      <c r="DR559" s="160"/>
      <c r="DS559" s="160"/>
      <c r="DT559" s="160"/>
      <c r="DU559" s="160"/>
      <c r="DV559" s="160"/>
      <c r="DW559" s="160"/>
      <c r="DX559" s="160"/>
      <c r="DY559" s="160"/>
      <c r="DZ559" s="160"/>
      <c r="EA559" s="160"/>
      <c r="EB559" s="160"/>
      <c r="EC559" s="160"/>
      <c r="ED559" s="160"/>
      <c r="EE559" s="160"/>
      <c r="EF559" s="160"/>
      <c r="EG559" s="160"/>
      <c r="EH559" s="160"/>
      <c r="EI559" s="160"/>
      <c r="EJ559" s="160"/>
      <c r="EK559" s="160"/>
      <c r="EL559" s="160"/>
      <c r="EM559" s="160"/>
      <c r="EN559" s="160"/>
      <c r="EO559" s="160"/>
      <c r="EP559" s="160"/>
      <c r="EQ559" s="160"/>
      <c r="ER559" s="160"/>
      <c r="ES559" s="160"/>
      <c r="ET559" s="160"/>
      <c r="EU559" s="160"/>
      <c r="EV559" s="160"/>
      <c r="EW559" s="160"/>
      <c r="EX559" s="160"/>
      <c r="EY559" s="160"/>
      <c r="EZ559" s="160"/>
      <c r="FA559" s="160"/>
      <c r="FB559" s="160"/>
      <c r="FC559" s="160"/>
      <c r="FD559" s="160"/>
      <c r="FE559" s="160"/>
      <c r="FF559" s="160"/>
      <c r="FG559" s="160"/>
      <c r="FH559" s="160"/>
      <c r="FI559" s="160"/>
      <c r="FJ559" s="160"/>
      <c r="FK559" s="160"/>
      <c r="FL559" s="160"/>
      <c r="FM559" s="160"/>
      <c r="FN559" s="160"/>
      <c r="FO559" s="160"/>
      <c r="FP559" s="160"/>
      <c r="FQ559" s="160"/>
      <c r="FR559" s="160"/>
      <c r="FS559" s="160"/>
      <c r="FT559" s="160"/>
      <c r="FU559" s="160"/>
      <c r="FV559" s="160"/>
      <c r="FW559" s="160"/>
      <c r="FX559" s="160"/>
      <c r="FY559" s="160"/>
      <c r="FZ559" s="160"/>
      <c r="GA559" s="160"/>
      <c r="GB559" s="160"/>
      <c r="GC559" s="160"/>
      <c r="GD559" s="160"/>
      <c r="GE559" s="160"/>
      <c r="GF559" s="160"/>
      <c r="GG559" s="160"/>
      <c r="GH559" s="160"/>
      <c r="GI559" s="160"/>
      <c r="GJ559" s="160"/>
      <c r="GK559" s="160"/>
      <c r="GL559" s="160"/>
      <c r="GM559" s="160"/>
      <c r="GN559" s="160"/>
      <c r="GO559" s="160"/>
      <c r="GP559" s="160"/>
      <c r="GQ559" s="160"/>
      <c r="GR559" s="160"/>
      <c r="GS559" s="160"/>
      <c r="GT559" s="160"/>
      <c r="GU559" s="160"/>
      <c r="GV559" s="160"/>
      <c r="GW559" s="160"/>
      <c r="GX559" s="160"/>
      <c r="GY559" s="160"/>
      <c r="GZ559" s="160"/>
      <c r="HA559" s="160"/>
      <c r="HB559" s="160"/>
      <c r="HC559" s="160"/>
      <c r="HD559" s="160"/>
      <c r="HE559" s="160"/>
      <c r="HF559" s="160"/>
      <c r="HG559" s="160"/>
      <c r="HH559" s="160"/>
      <c r="HI559" s="160"/>
      <c r="HJ559" s="160"/>
      <c r="HK559" s="160"/>
      <c r="HL559" s="160"/>
      <c r="HM559" s="160"/>
      <c r="HN559" s="160"/>
      <c r="HO559" s="160"/>
      <c r="HP559" s="160"/>
      <c r="HQ559" s="160"/>
      <c r="HR559" s="160"/>
      <c r="HS559" s="160"/>
      <c r="HT559" s="160"/>
      <c r="HU559" s="160"/>
      <c r="HV559" s="160"/>
      <c r="HW559" s="160"/>
      <c r="HX559" s="160"/>
      <c r="HY559" s="160"/>
      <c r="HZ559" s="160"/>
      <c r="IA559" s="160"/>
      <c r="IB559" s="160"/>
      <c r="IC559" s="160"/>
      <c r="ID559" s="160"/>
      <c r="IE559" s="160"/>
      <c r="IF559" s="160"/>
      <c r="IG559" s="160"/>
      <c r="IH559" s="160"/>
      <c r="II559" s="160"/>
      <c r="IJ559" s="160"/>
      <c r="IK559" s="160"/>
      <c r="IL559" s="160"/>
      <c r="IM559" s="160"/>
      <c r="IN559" s="160"/>
      <c r="IO559" s="160"/>
      <c r="IP559" s="160"/>
      <c r="IQ559" s="160"/>
      <c r="IR559" s="160"/>
      <c r="IS559" s="160"/>
      <c r="IT559" s="160"/>
      <c r="IU559" s="160"/>
      <c r="IV559" s="160"/>
      <c r="IW559" s="160"/>
      <c r="IX559" s="160"/>
      <c r="IY559" s="160"/>
      <c r="IZ559" s="160"/>
      <c r="JA559" s="160"/>
      <c r="JB559" s="160"/>
      <c r="JC559" s="160"/>
      <c r="JD559" s="160"/>
      <c r="JE559" s="160"/>
      <c r="JF559" s="160"/>
      <c r="JG559" s="160"/>
      <c r="JH559" s="160"/>
      <c r="JI559" s="160"/>
      <c r="JJ559" s="160"/>
      <c r="JK559" s="160"/>
      <c r="JL559" s="160"/>
      <c r="JM559" s="160"/>
      <c r="JN559" s="160"/>
      <c r="JO559" s="160"/>
      <c r="JP559" s="160"/>
      <c r="JQ559" s="160"/>
      <c r="JR559" s="160"/>
      <c r="JS559" s="160"/>
      <c r="JT559" s="160"/>
      <c r="JU559" s="160"/>
      <c r="JV559" s="160"/>
      <c r="JW559" s="160"/>
      <c r="JX559" s="160"/>
      <c r="JY559" s="160"/>
      <c r="JZ559" s="160"/>
      <c r="KA559" s="160"/>
      <c r="KB559" s="160"/>
      <c r="KC559" s="160"/>
      <c r="KD559" s="160"/>
      <c r="KE559" s="160"/>
      <c r="KF559" s="160"/>
      <c r="KG559" s="160"/>
      <c r="KH559" s="160"/>
      <c r="KI559" s="160"/>
      <c r="KJ559" s="160"/>
      <c r="KK559" s="160"/>
      <c r="KL559" s="160"/>
      <c r="KM559" s="160"/>
      <c r="KN559" s="160"/>
      <c r="KO559" s="160"/>
      <c r="KP559" s="160"/>
      <c r="KQ559" s="160"/>
      <c r="KR559" s="160"/>
      <c r="KS559" s="160"/>
      <c r="KT559" s="160"/>
      <c r="KU559" s="160"/>
      <c r="KV559" s="160"/>
      <c r="KW559" s="160"/>
      <c r="KX559" s="160"/>
      <c r="KY559" s="160"/>
      <c r="KZ559" s="160"/>
      <c r="LA559" s="160"/>
      <c r="LB559" s="160"/>
      <c r="LC559" s="160"/>
      <c r="LD559" s="160"/>
      <c r="LE559" s="160"/>
      <c r="LF559" s="160"/>
      <c r="LG559" s="160"/>
      <c r="LH559" s="160"/>
      <c r="LI559" s="160"/>
      <c r="LJ559" s="160"/>
      <c r="LK559" s="160"/>
      <c r="LL559" s="160"/>
      <c r="LM559" s="160"/>
      <c r="LN559" s="160"/>
      <c r="LO559" s="160"/>
      <c r="LP559" s="160"/>
      <c r="LQ559" s="160"/>
      <c r="LR559" s="160"/>
      <c r="LS559" s="160"/>
      <c r="LT559" s="160"/>
      <c r="LU559" s="160"/>
      <c r="LV559" s="160"/>
      <c r="LW559" s="160"/>
      <c r="LX559" s="160"/>
      <c r="LY559" s="160"/>
      <c r="LZ559" s="160"/>
      <c r="MA559" s="160"/>
      <c r="MB559" s="160"/>
      <c r="MC559" s="160"/>
      <c r="MD559" s="160"/>
      <c r="ME559" s="160"/>
      <c r="MF559" s="160"/>
      <c r="MG559" s="160"/>
      <c r="MH559" s="160"/>
      <c r="MI559" s="160"/>
      <c r="MJ559" s="160"/>
      <c r="MK559" s="160"/>
      <c r="ML559" s="160"/>
      <c r="MM559" s="160"/>
      <c r="MN559" s="160"/>
      <c r="MO559" s="160"/>
      <c r="MP559" s="160"/>
      <c r="MQ559" s="160"/>
      <c r="MR559" s="160"/>
      <c r="MS559" s="160"/>
      <c r="MT559" s="160"/>
      <c r="MU559" s="160"/>
      <c r="MV559" s="160"/>
      <c r="MW559" s="160"/>
      <c r="MX559" s="160"/>
      <c r="MY559" s="160"/>
      <c r="MZ559" s="160"/>
      <c r="NA559" s="160"/>
      <c r="NB559" s="160"/>
      <c r="NC559" s="160"/>
      <c r="ND559" s="160"/>
      <c r="NE559" s="160"/>
      <c r="NF559" s="160"/>
      <c r="NG559" s="160"/>
      <c r="NH559" s="160"/>
      <c r="NI559" s="160"/>
      <c r="NJ559" s="160"/>
      <c r="NK559" s="160"/>
      <c r="NL559" s="160"/>
      <c r="NM559" s="160"/>
      <c r="NN559" s="160"/>
      <c r="NO559" s="160"/>
      <c r="NP559" s="160"/>
      <c r="NQ559" s="160"/>
      <c r="NR559" s="160"/>
      <c r="NS559" s="160"/>
      <c r="NT559" s="160"/>
      <c r="NU559" s="160"/>
      <c r="NV559" s="160"/>
      <c r="NW559" s="160"/>
      <c r="NX559" s="160"/>
      <c r="NY559" s="160"/>
      <c r="NZ559" s="160"/>
      <c r="OA559" s="160"/>
      <c r="OB559" s="160"/>
      <c r="OC559" s="160"/>
      <c r="OD559" s="160"/>
      <c r="OE559" s="160"/>
      <c r="OF559" s="160"/>
      <c r="OG559" s="160"/>
      <c r="OH559" s="160"/>
      <c r="OI559" s="160"/>
      <c r="OJ559" s="160"/>
      <c r="OK559" s="160"/>
      <c r="OL559" s="160"/>
      <c r="OM559" s="160"/>
      <c r="ON559" s="160"/>
      <c r="OO559" s="160"/>
      <c r="OP559" s="160"/>
      <c r="OQ559" s="160"/>
      <c r="OR559" s="160"/>
      <c r="OS559" s="160"/>
      <c r="OT559" s="160"/>
      <c r="OU559" s="160"/>
      <c r="OV559" s="160"/>
      <c r="OW559" s="160"/>
      <c r="OX559" s="160"/>
      <c r="OY559" s="160"/>
      <c r="OZ559" s="160"/>
      <c r="PA559" s="160"/>
      <c r="PB559" s="160"/>
      <c r="PC559" s="160"/>
      <c r="PD559" s="160"/>
      <c r="PE559" s="160"/>
      <c r="PF559" s="160"/>
      <c r="PG559" s="160"/>
      <c r="PH559" s="160"/>
      <c r="PI559" s="160"/>
      <c r="PJ559" s="160"/>
      <c r="PK559" s="160"/>
      <c r="PL559" s="160"/>
      <c r="PM559" s="160"/>
      <c r="PN559" s="160"/>
      <c r="PO559" s="160"/>
      <c r="PP559" s="160"/>
      <c r="PQ559" s="160"/>
      <c r="PR559" s="160"/>
      <c r="PS559" s="160"/>
      <c r="PT559" s="160"/>
      <c r="PU559" s="160"/>
      <c r="PV559" s="160"/>
      <c r="PW559" s="160"/>
      <c r="PX559" s="160"/>
      <c r="PY559" s="160"/>
      <c r="PZ559" s="160"/>
      <c r="QA559" s="160"/>
      <c r="QB559" s="160"/>
      <c r="QC559" s="160"/>
      <c r="QD559" s="160"/>
      <c r="QE559" s="160"/>
      <c r="QF559" s="160"/>
      <c r="QG559" s="160"/>
      <c r="QH559" s="160"/>
      <c r="QI559" s="160"/>
      <c r="QJ559" s="160"/>
      <c r="QK559" s="160"/>
      <c r="QL559" s="160"/>
      <c r="QM559" s="160"/>
      <c r="QN559" s="160"/>
      <c r="QO559" s="160"/>
      <c r="QP559" s="160"/>
      <c r="QQ559" s="160"/>
      <c r="QR559" s="160"/>
      <c r="QS559" s="160"/>
      <c r="QT559" s="160"/>
      <c r="QU559" s="160"/>
      <c r="QV559" s="160"/>
      <c r="QW559" s="160"/>
      <c r="QX559" s="160"/>
      <c r="QY559" s="160"/>
      <c r="QZ559" s="160"/>
      <c r="RA559" s="160"/>
      <c r="RB559" s="160"/>
      <c r="RC559" s="160"/>
      <c r="RD559" s="160"/>
      <c r="RE559" s="160"/>
      <c r="RF559" s="160"/>
      <c r="RG559" s="160"/>
      <c r="RH559" s="160"/>
      <c r="RI559" s="160"/>
      <c r="RJ559" s="160"/>
      <c r="RK559" s="160"/>
      <c r="RL559" s="160"/>
      <c r="RM559" s="160"/>
      <c r="RN559" s="160"/>
      <c r="RO559" s="160"/>
      <c r="RP559" s="160"/>
      <c r="RQ559" s="160"/>
      <c r="RR559" s="160"/>
      <c r="RS559" s="160"/>
      <c r="RT559" s="160"/>
      <c r="RU559" s="160"/>
      <c r="RV559" s="160"/>
      <c r="RW559" s="160"/>
      <c r="RX559" s="160"/>
      <c r="RY559" s="160"/>
      <c r="RZ559" s="160"/>
      <c r="SA559" s="160"/>
      <c r="SB559" s="160"/>
      <c r="SC559" s="160"/>
      <c r="SD559" s="160"/>
      <c r="SE559" s="160"/>
      <c r="SF559" s="160"/>
      <c r="SG559" s="160"/>
      <c r="SH559" s="160"/>
      <c r="SI559" s="160"/>
      <c r="SJ559" s="160"/>
      <c r="SK559" s="160"/>
      <c r="SL559" s="160"/>
      <c r="SM559" s="160"/>
      <c r="SN559" s="160"/>
      <c r="SO559" s="160"/>
      <c r="SP559" s="160"/>
      <c r="SQ559" s="160"/>
      <c r="SR559" s="160"/>
      <c r="SS559" s="160"/>
      <c r="ST559" s="160"/>
      <c r="SU559" s="160"/>
      <c r="SV559" s="160"/>
      <c r="SW559" s="160"/>
      <c r="SX559" s="160"/>
      <c r="SY559" s="160"/>
      <c r="SZ559" s="160"/>
      <c r="TA559" s="160"/>
      <c r="TB559" s="160"/>
      <c r="TC559" s="160"/>
      <c r="TD559" s="160"/>
      <c r="TE559" s="160"/>
      <c r="TF559" s="160"/>
    </row>
    <row r="560" spans="1:526">
      <c r="A560" s="160"/>
      <c r="B560" s="160"/>
      <c r="C560" s="160"/>
      <c r="D560" s="160"/>
      <c r="E560" s="160"/>
      <c r="F560" s="160"/>
      <c r="G560" s="160"/>
      <c r="H560" s="160"/>
      <c r="I560" s="160"/>
      <c r="J560" s="160"/>
      <c r="K560" s="160"/>
      <c r="L560" s="160"/>
      <c r="M560" s="160"/>
      <c r="N560" s="160"/>
      <c r="O560" s="160"/>
      <c r="P560" s="160"/>
      <c r="Q560" s="160"/>
      <c r="R560" s="160"/>
      <c r="S560" s="160"/>
      <c r="T560" s="160"/>
      <c r="U560" s="160"/>
      <c r="V560" s="160"/>
      <c r="W560" s="160"/>
      <c r="X560" s="160"/>
      <c r="Y560" s="160"/>
      <c r="Z560" s="160"/>
      <c r="AA560" s="160"/>
      <c r="AB560" s="160"/>
      <c r="AC560" s="160"/>
      <c r="AD560" s="160"/>
      <c r="AE560" s="160"/>
      <c r="AF560" s="160"/>
      <c r="AG560" s="160"/>
      <c r="AH560" s="160"/>
      <c r="AI560" s="160"/>
      <c r="AJ560" s="160"/>
      <c r="AK560" s="160"/>
      <c r="AL560" s="160"/>
      <c r="AM560" s="160"/>
      <c r="AN560" s="160"/>
      <c r="AO560" s="160"/>
      <c r="AP560" s="160"/>
      <c r="AQ560" s="160"/>
      <c r="AR560" s="160"/>
      <c r="AS560" s="160"/>
      <c r="AT560" s="160"/>
      <c r="AU560" s="160"/>
      <c r="AV560" s="160"/>
      <c r="AW560" s="160"/>
      <c r="AX560" s="160"/>
      <c r="AY560" s="160"/>
      <c r="AZ560" s="160"/>
      <c r="BA560" s="160"/>
      <c r="BB560" s="160"/>
      <c r="BC560" s="160"/>
      <c r="BD560" s="160"/>
      <c r="BE560" s="160"/>
      <c r="BF560" s="160"/>
      <c r="BG560" s="160"/>
      <c r="BH560" s="160"/>
      <c r="BI560" s="160"/>
      <c r="BJ560" s="160"/>
      <c r="BK560" s="160"/>
      <c r="BL560" s="160"/>
      <c r="BM560" s="160"/>
      <c r="BN560" s="160"/>
      <c r="BO560" s="160"/>
      <c r="BP560" s="160"/>
      <c r="BQ560" s="160"/>
      <c r="BR560" s="160"/>
      <c r="BS560" s="160"/>
      <c r="BT560" s="160"/>
      <c r="BU560" s="160"/>
      <c r="BV560" s="160"/>
      <c r="BW560" s="160"/>
      <c r="BX560" s="160"/>
      <c r="BY560" s="160"/>
      <c r="BZ560" s="160"/>
      <c r="CA560" s="160"/>
      <c r="CB560" s="160"/>
      <c r="CC560" s="160"/>
      <c r="CD560" s="160"/>
      <c r="CE560" s="160"/>
      <c r="CF560" s="160"/>
      <c r="CG560" s="160"/>
      <c r="CH560" s="160"/>
      <c r="CI560" s="160"/>
      <c r="CJ560" s="160"/>
      <c r="CK560" s="160"/>
      <c r="CL560" s="160"/>
      <c r="CM560" s="160"/>
      <c r="CN560" s="160"/>
      <c r="CO560" s="160"/>
      <c r="CP560" s="160"/>
      <c r="CQ560" s="160"/>
      <c r="CR560" s="160"/>
      <c r="CS560" s="160"/>
      <c r="CT560" s="160"/>
      <c r="CU560" s="160"/>
      <c r="CV560" s="160"/>
      <c r="CW560" s="160"/>
      <c r="CX560" s="160"/>
      <c r="CY560" s="160"/>
      <c r="CZ560" s="160"/>
      <c r="DA560" s="160"/>
      <c r="DB560" s="160"/>
      <c r="DC560" s="160"/>
      <c r="DD560" s="160"/>
      <c r="DE560" s="160"/>
      <c r="DF560" s="160"/>
      <c r="DG560" s="160"/>
      <c r="DH560" s="160"/>
      <c r="DI560" s="160"/>
      <c r="DJ560" s="160"/>
      <c r="DK560" s="160"/>
      <c r="DL560" s="160"/>
      <c r="DM560" s="160"/>
      <c r="DN560" s="160"/>
      <c r="DO560" s="160"/>
      <c r="DP560" s="160"/>
      <c r="DQ560" s="160"/>
      <c r="DR560" s="160"/>
      <c r="DS560" s="160"/>
      <c r="DT560" s="160"/>
      <c r="DU560" s="160"/>
      <c r="DV560" s="160"/>
      <c r="DW560" s="160"/>
      <c r="DX560" s="160"/>
      <c r="DY560" s="160"/>
      <c r="DZ560" s="160"/>
      <c r="EA560" s="160"/>
      <c r="EB560" s="160"/>
      <c r="EC560" s="160"/>
      <c r="ED560" s="160"/>
      <c r="EE560" s="160"/>
      <c r="EF560" s="160"/>
      <c r="EG560" s="160"/>
      <c r="EH560" s="160"/>
      <c r="EI560" s="160"/>
      <c r="EJ560" s="160"/>
      <c r="EK560" s="160"/>
      <c r="EL560" s="160"/>
      <c r="EM560" s="160"/>
      <c r="EN560" s="160"/>
      <c r="EO560" s="160"/>
      <c r="EP560" s="160"/>
      <c r="EQ560" s="160"/>
      <c r="ER560" s="160"/>
      <c r="ES560" s="160"/>
      <c r="ET560" s="160"/>
      <c r="EU560" s="160"/>
      <c r="EV560" s="160"/>
      <c r="EW560" s="160"/>
      <c r="EX560" s="160"/>
      <c r="EY560" s="160"/>
      <c r="EZ560" s="160"/>
      <c r="FA560" s="160"/>
      <c r="FB560" s="160"/>
      <c r="FC560" s="160"/>
      <c r="FD560" s="160"/>
      <c r="FE560" s="160"/>
      <c r="FF560" s="160"/>
      <c r="FG560" s="160"/>
      <c r="FH560" s="160"/>
      <c r="FI560" s="160"/>
      <c r="FJ560" s="160"/>
      <c r="FK560" s="160"/>
      <c r="FL560" s="160"/>
      <c r="FM560" s="160"/>
      <c r="FN560" s="160"/>
      <c r="FO560" s="160"/>
      <c r="FP560" s="160"/>
      <c r="FQ560" s="160"/>
      <c r="FR560" s="160"/>
      <c r="FS560" s="160"/>
      <c r="FT560" s="160"/>
      <c r="FU560" s="160"/>
      <c r="FV560" s="160"/>
      <c r="FW560" s="160"/>
      <c r="FX560" s="160"/>
      <c r="FY560" s="160"/>
      <c r="FZ560" s="160"/>
      <c r="GA560" s="160"/>
      <c r="GB560" s="160"/>
      <c r="GC560" s="160"/>
      <c r="GD560" s="160"/>
      <c r="GE560" s="160"/>
      <c r="GF560" s="160"/>
      <c r="GG560" s="160"/>
      <c r="GH560" s="160"/>
      <c r="GI560" s="160"/>
      <c r="GJ560" s="160"/>
      <c r="GK560" s="160"/>
      <c r="GL560" s="160"/>
      <c r="GM560" s="160"/>
      <c r="GN560" s="160"/>
      <c r="GO560" s="160"/>
      <c r="GP560" s="160"/>
      <c r="GQ560" s="160"/>
      <c r="GR560" s="160"/>
      <c r="GS560" s="160"/>
      <c r="GT560" s="160"/>
      <c r="GU560" s="160"/>
      <c r="GV560" s="160"/>
      <c r="GW560" s="160"/>
      <c r="GX560" s="160"/>
      <c r="GY560" s="160"/>
      <c r="GZ560" s="160"/>
      <c r="HA560" s="160"/>
      <c r="HB560" s="160"/>
      <c r="HC560" s="160"/>
      <c r="HD560" s="160"/>
      <c r="HE560" s="160"/>
      <c r="HF560" s="160"/>
      <c r="HG560" s="160"/>
      <c r="HH560" s="160"/>
      <c r="HI560" s="160"/>
      <c r="HJ560" s="160"/>
      <c r="HK560" s="160"/>
      <c r="HL560" s="160"/>
      <c r="HM560" s="160"/>
      <c r="HN560" s="160"/>
      <c r="HO560" s="160"/>
      <c r="HP560" s="160"/>
      <c r="HQ560" s="160"/>
      <c r="HR560" s="160"/>
      <c r="HS560" s="160"/>
      <c r="HT560" s="160"/>
      <c r="HU560" s="160"/>
      <c r="HV560" s="160"/>
      <c r="HW560" s="160"/>
      <c r="HX560" s="160"/>
      <c r="HY560" s="160"/>
      <c r="HZ560" s="160"/>
      <c r="IA560" s="160"/>
      <c r="IB560" s="160"/>
      <c r="IC560" s="160"/>
      <c r="ID560" s="160"/>
      <c r="IE560" s="160"/>
      <c r="IF560" s="160"/>
      <c r="IG560" s="160"/>
      <c r="IH560" s="160"/>
      <c r="II560" s="160"/>
      <c r="IJ560" s="160"/>
      <c r="IK560" s="160"/>
      <c r="IL560" s="160"/>
      <c r="IM560" s="160"/>
      <c r="IN560" s="160"/>
      <c r="IO560" s="160"/>
      <c r="IP560" s="160"/>
      <c r="IQ560" s="160"/>
      <c r="IR560" s="160"/>
      <c r="IS560" s="160"/>
      <c r="IT560" s="160"/>
      <c r="IU560" s="160"/>
      <c r="IV560" s="160"/>
      <c r="IW560" s="160"/>
      <c r="IX560" s="160"/>
      <c r="IY560" s="160"/>
      <c r="IZ560" s="160"/>
      <c r="JA560" s="160"/>
      <c r="JB560" s="160"/>
      <c r="JC560" s="160"/>
      <c r="JD560" s="160"/>
      <c r="JE560" s="160"/>
      <c r="JF560" s="160"/>
      <c r="JG560" s="160"/>
      <c r="JH560" s="160"/>
      <c r="JI560" s="160"/>
      <c r="JJ560" s="160"/>
      <c r="JK560" s="160"/>
      <c r="JL560" s="160"/>
      <c r="JM560" s="160"/>
      <c r="JN560" s="160"/>
      <c r="JO560" s="160"/>
      <c r="JP560" s="160"/>
      <c r="JQ560" s="160"/>
      <c r="JR560" s="160"/>
      <c r="JS560" s="160"/>
      <c r="JT560" s="160"/>
      <c r="JU560" s="160"/>
      <c r="JV560" s="160"/>
      <c r="JW560" s="160"/>
      <c r="JX560" s="160"/>
      <c r="JY560" s="160"/>
      <c r="JZ560" s="160"/>
      <c r="KA560" s="160"/>
      <c r="KB560" s="160"/>
      <c r="KC560" s="160"/>
      <c r="KD560" s="160"/>
      <c r="KE560" s="160"/>
      <c r="KF560" s="160"/>
      <c r="KG560" s="160"/>
      <c r="KH560" s="160"/>
      <c r="KI560" s="160"/>
      <c r="KJ560" s="160"/>
      <c r="KK560" s="160"/>
      <c r="KL560" s="160"/>
      <c r="KM560" s="160"/>
      <c r="KN560" s="160"/>
      <c r="KO560" s="160"/>
      <c r="KP560" s="160"/>
      <c r="KQ560" s="160"/>
      <c r="KR560" s="160"/>
      <c r="KS560" s="160"/>
      <c r="KT560" s="160"/>
      <c r="KU560" s="160"/>
      <c r="KV560" s="160"/>
      <c r="KW560" s="160"/>
      <c r="KX560" s="160"/>
      <c r="KY560" s="160"/>
      <c r="KZ560" s="160"/>
      <c r="LA560" s="160"/>
      <c r="LB560" s="160"/>
      <c r="LC560" s="160"/>
      <c r="LD560" s="160"/>
      <c r="LE560" s="160"/>
      <c r="LF560" s="160"/>
      <c r="LG560" s="160"/>
      <c r="LH560" s="160"/>
      <c r="LI560" s="160"/>
      <c r="LJ560" s="160"/>
      <c r="LK560" s="160"/>
      <c r="LL560" s="160"/>
      <c r="LM560" s="160"/>
      <c r="LN560" s="160"/>
      <c r="LO560" s="160"/>
      <c r="LP560" s="160"/>
      <c r="LQ560" s="160"/>
      <c r="LR560" s="160"/>
      <c r="LS560" s="160"/>
      <c r="LT560" s="160"/>
      <c r="LU560" s="160"/>
      <c r="LV560" s="160"/>
      <c r="LW560" s="160"/>
      <c r="LX560" s="160"/>
      <c r="LY560" s="160"/>
      <c r="LZ560" s="160"/>
      <c r="MA560" s="160"/>
      <c r="MB560" s="160"/>
      <c r="MC560" s="160"/>
      <c r="MD560" s="160"/>
      <c r="ME560" s="160"/>
      <c r="MF560" s="160"/>
      <c r="MG560" s="160"/>
      <c r="MH560" s="160"/>
      <c r="MI560" s="160"/>
      <c r="MJ560" s="160"/>
      <c r="MK560" s="160"/>
      <c r="ML560" s="160"/>
      <c r="MM560" s="160"/>
      <c r="MN560" s="160"/>
      <c r="MO560" s="160"/>
      <c r="MP560" s="160"/>
      <c r="MQ560" s="160"/>
      <c r="MR560" s="160"/>
      <c r="MS560" s="160"/>
      <c r="MT560" s="160"/>
      <c r="MU560" s="160"/>
      <c r="MV560" s="160"/>
      <c r="MW560" s="160"/>
      <c r="MX560" s="160"/>
      <c r="MY560" s="160"/>
      <c r="MZ560" s="160"/>
      <c r="NA560" s="160"/>
      <c r="NB560" s="160"/>
      <c r="NC560" s="160"/>
      <c r="ND560" s="160"/>
      <c r="NE560" s="160"/>
      <c r="NF560" s="160"/>
      <c r="NG560" s="160"/>
      <c r="NH560" s="160"/>
      <c r="NI560" s="160"/>
      <c r="NJ560" s="160"/>
      <c r="NK560" s="160"/>
      <c r="NL560" s="160"/>
      <c r="NM560" s="160"/>
      <c r="NN560" s="160"/>
      <c r="NO560" s="160"/>
      <c r="NP560" s="160"/>
      <c r="NQ560" s="160"/>
      <c r="NR560" s="160"/>
      <c r="NS560" s="160"/>
      <c r="NT560" s="160"/>
      <c r="NU560" s="160"/>
      <c r="NV560" s="160"/>
      <c r="NW560" s="160"/>
      <c r="NX560" s="160"/>
      <c r="NY560" s="160"/>
      <c r="NZ560" s="160"/>
      <c r="OA560" s="160"/>
      <c r="OB560" s="160"/>
      <c r="OC560" s="160"/>
      <c r="OD560" s="160"/>
      <c r="OE560" s="160"/>
      <c r="OF560" s="160"/>
      <c r="OG560" s="160"/>
      <c r="OH560" s="160"/>
      <c r="OI560" s="160"/>
      <c r="OJ560" s="160"/>
      <c r="OK560" s="160"/>
      <c r="OL560" s="160"/>
      <c r="OM560" s="160"/>
      <c r="ON560" s="160"/>
      <c r="OO560" s="160"/>
      <c r="OP560" s="160"/>
      <c r="OQ560" s="160"/>
      <c r="OR560" s="160"/>
      <c r="OS560" s="160"/>
      <c r="OT560" s="160"/>
      <c r="OU560" s="160"/>
      <c r="OV560" s="160"/>
      <c r="OW560" s="160"/>
      <c r="OX560" s="160"/>
      <c r="OY560" s="160"/>
      <c r="OZ560" s="160"/>
      <c r="PA560" s="160"/>
      <c r="PB560" s="160"/>
      <c r="PC560" s="160"/>
      <c r="PD560" s="160"/>
      <c r="PE560" s="160"/>
      <c r="PF560" s="160"/>
      <c r="PG560" s="160"/>
      <c r="PH560" s="160"/>
      <c r="PI560" s="160"/>
      <c r="PJ560" s="160"/>
      <c r="PK560" s="160"/>
      <c r="PL560" s="160"/>
      <c r="PM560" s="160"/>
      <c r="PN560" s="160"/>
      <c r="PO560" s="160"/>
      <c r="PP560" s="160"/>
      <c r="PQ560" s="160"/>
      <c r="PR560" s="160"/>
      <c r="PS560" s="160"/>
      <c r="PT560" s="160"/>
      <c r="PU560" s="160"/>
      <c r="PV560" s="160"/>
      <c r="PW560" s="160"/>
      <c r="PX560" s="160"/>
      <c r="PY560" s="160"/>
      <c r="PZ560" s="160"/>
      <c r="QA560" s="160"/>
      <c r="QB560" s="160"/>
      <c r="QC560" s="160"/>
      <c r="QD560" s="160"/>
      <c r="QE560" s="160"/>
      <c r="QF560" s="160"/>
      <c r="QG560" s="160"/>
      <c r="QH560" s="160"/>
      <c r="QI560" s="160"/>
      <c r="QJ560" s="160"/>
      <c r="QK560" s="160"/>
      <c r="QL560" s="160"/>
      <c r="QM560" s="160"/>
      <c r="QN560" s="160"/>
      <c r="QO560" s="160"/>
      <c r="QP560" s="160"/>
      <c r="QQ560" s="160"/>
      <c r="QR560" s="160"/>
      <c r="QS560" s="160"/>
      <c r="QT560" s="160"/>
      <c r="QU560" s="160"/>
      <c r="QV560" s="160"/>
      <c r="QW560" s="160"/>
      <c r="QX560" s="160"/>
      <c r="QY560" s="160"/>
      <c r="QZ560" s="160"/>
      <c r="RA560" s="160"/>
      <c r="RB560" s="160"/>
      <c r="RC560" s="160"/>
      <c r="RD560" s="160"/>
      <c r="RE560" s="160"/>
      <c r="RF560" s="160"/>
      <c r="RG560" s="160"/>
      <c r="RH560" s="160"/>
      <c r="RI560" s="160"/>
      <c r="RJ560" s="160"/>
      <c r="RK560" s="160"/>
      <c r="RL560" s="160"/>
      <c r="RM560" s="160"/>
      <c r="RN560" s="160"/>
      <c r="RO560" s="160"/>
      <c r="RP560" s="160"/>
      <c r="RQ560" s="160"/>
      <c r="RR560" s="160"/>
      <c r="RS560" s="160"/>
      <c r="RT560" s="160"/>
      <c r="RU560" s="160"/>
      <c r="RV560" s="160"/>
      <c r="RW560" s="160"/>
      <c r="RX560" s="160"/>
      <c r="RY560" s="160"/>
      <c r="RZ560" s="160"/>
      <c r="SA560" s="160"/>
      <c r="SB560" s="160"/>
      <c r="SC560" s="160"/>
      <c r="SD560" s="160"/>
      <c r="SE560" s="160"/>
      <c r="SF560" s="160"/>
      <c r="SG560" s="160"/>
      <c r="SH560" s="160"/>
      <c r="SI560" s="160"/>
      <c r="SJ560" s="160"/>
      <c r="SK560" s="160"/>
      <c r="SL560" s="160"/>
      <c r="SM560" s="160"/>
      <c r="SN560" s="160"/>
      <c r="SO560" s="160"/>
      <c r="SP560" s="160"/>
      <c r="SQ560" s="160"/>
      <c r="SR560" s="160"/>
      <c r="SS560" s="160"/>
      <c r="ST560" s="160"/>
      <c r="SU560" s="160"/>
      <c r="SV560" s="160"/>
      <c r="SW560" s="160"/>
      <c r="SX560" s="160"/>
      <c r="SY560" s="160"/>
      <c r="SZ560" s="160"/>
      <c r="TA560" s="160"/>
      <c r="TB560" s="160"/>
      <c r="TC560" s="160"/>
      <c r="TD560" s="160"/>
      <c r="TE560" s="160"/>
      <c r="TF560" s="160"/>
    </row>
    <row r="561" spans="1:526">
      <c r="A561" s="160"/>
      <c r="B561" s="160"/>
      <c r="C561" s="160"/>
      <c r="D561" s="160"/>
      <c r="E561" s="160"/>
      <c r="F561" s="160"/>
      <c r="G561" s="160"/>
      <c r="H561" s="160"/>
      <c r="I561" s="160"/>
      <c r="J561" s="160"/>
      <c r="K561" s="160"/>
      <c r="L561" s="160"/>
      <c r="M561" s="160"/>
      <c r="N561" s="160"/>
      <c r="O561" s="160"/>
      <c r="P561" s="160"/>
      <c r="Q561" s="160"/>
      <c r="R561" s="160"/>
      <c r="S561" s="160"/>
      <c r="T561" s="160"/>
      <c r="U561" s="160"/>
      <c r="V561" s="160"/>
      <c r="W561" s="160"/>
      <c r="X561" s="160"/>
      <c r="Y561" s="160"/>
      <c r="Z561" s="160"/>
      <c r="AA561" s="160"/>
      <c r="AB561" s="160"/>
      <c r="AC561" s="160"/>
      <c r="AD561" s="160"/>
      <c r="AE561" s="160"/>
      <c r="AF561" s="160"/>
      <c r="AG561" s="160"/>
      <c r="AH561" s="160"/>
      <c r="AI561" s="160"/>
      <c r="AJ561" s="160"/>
      <c r="AK561" s="160"/>
      <c r="AL561" s="160"/>
      <c r="AM561" s="160"/>
      <c r="AN561" s="160"/>
      <c r="AO561" s="160"/>
      <c r="AP561" s="160"/>
      <c r="AQ561" s="160"/>
      <c r="AR561" s="160"/>
      <c r="AS561" s="160"/>
      <c r="AT561" s="160"/>
      <c r="AU561" s="160"/>
      <c r="AV561" s="160"/>
      <c r="AW561" s="160"/>
      <c r="AX561" s="160"/>
      <c r="AY561" s="160"/>
      <c r="AZ561" s="160"/>
      <c r="BA561" s="160"/>
      <c r="BB561" s="160"/>
      <c r="BC561" s="160"/>
      <c r="BD561" s="160"/>
      <c r="BE561" s="160"/>
      <c r="BF561" s="160"/>
      <c r="BG561" s="160"/>
      <c r="BH561" s="160"/>
      <c r="BI561" s="160"/>
      <c r="BJ561" s="160"/>
      <c r="BK561" s="160"/>
      <c r="BL561" s="160"/>
      <c r="BM561" s="160"/>
      <c r="BN561" s="160"/>
      <c r="BO561" s="160"/>
      <c r="BP561" s="160"/>
      <c r="BQ561" s="160"/>
      <c r="BR561" s="160"/>
      <c r="BS561" s="160"/>
      <c r="BT561" s="160"/>
      <c r="BU561" s="160"/>
      <c r="BV561" s="160"/>
      <c r="BW561" s="160"/>
      <c r="BX561" s="160"/>
      <c r="BY561" s="160"/>
      <c r="BZ561" s="160"/>
      <c r="CA561" s="160"/>
      <c r="CB561" s="160"/>
      <c r="CC561" s="160"/>
      <c r="CD561" s="160"/>
      <c r="CE561" s="160"/>
      <c r="CF561" s="160"/>
      <c r="CG561" s="160"/>
      <c r="CH561" s="160"/>
      <c r="CI561" s="160"/>
      <c r="CJ561" s="160"/>
      <c r="CK561" s="160"/>
      <c r="CL561" s="160"/>
      <c r="CM561" s="160"/>
      <c r="CN561" s="160"/>
      <c r="CO561" s="160"/>
      <c r="CP561" s="160"/>
      <c r="CQ561" s="160"/>
      <c r="CR561" s="160"/>
      <c r="CS561" s="160"/>
      <c r="CT561" s="160"/>
      <c r="CU561" s="160"/>
      <c r="CV561" s="160"/>
      <c r="CW561" s="160"/>
      <c r="CX561" s="160"/>
      <c r="CY561" s="160"/>
      <c r="CZ561" s="160"/>
      <c r="DA561" s="160"/>
      <c r="DB561" s="160"/>
      <c r="DC561" s="160"/>
      <c r="DD561" s="160"/>
      <c r="DE561" s="160"/>
      <c r="DF561" s="160"/>
      <c r="DG561" s="160"/>
      <c r="DH561" s="160"/>
      <c r="DI561" s="160"/>
      <c r="DJ561" s="160"/>
      <c r="DK561" s="160"/>
      <c r="DL561" s="160"/>
      <c r="DM561" s="160"/>
      <c r="DN561" s="160"/>
      <c r="DO561" s="160"/>
      <c r="DP561" s="160"/>
      <c r="DQ561" s="160"/>
      <c r="DR561" s="160"/>
      <c r="DS561" s="160"/>
      <c r="DT561" s="160"/>
      <c r="DU561" s="160"/>
      <c r="DV561" s="160"/>
      <c r="DW561" s="160"/>
      <c r="DX561" s="160"/>
      <c r="DY561" s="160"/>
      <c r="DZ561" s="160"/>
      <c r="EA561" s="160"/>
      <c r="EB561" s="160"/>
      <c r="EC561" s="160"/>
      <c r="ED561" s="160"/>
      <c r="EE561" s="160"/>
      <c r="EF561" s="160"/>
      <c r="EG561" s="160"/>
      <c r="EH561" s="160"/>
      <c r="EI561" s="160"/>
      <c r="EJ561" s="160"/>
      <c r="EK561" s="160"/>
      <c r="EL561" s="160"/>
      <c r="EM561" s="160"/>
      <c r="EN561" s="160"/>
      <c r="EO561" s="160"/>
      <c r="EP561" s="160"/>
      <c r="EQ561" s="160"/>
      <c r="ER561" s="160"/>
      <c r="ES561" s="160"/>
      <c r="ET561" s="160"/>
      <c r="EU561" s="160"/>
      <c r="EV561" s="160"/>
      <c r="EW561" s="160"/>
      <c r="EX561" s="160"/>
      <c r="EY561" s="160"/>
      <c r="EZ561" s="160"/>
      <c r="FA561" s="160"/>
      <c r="FB561" s="160"/>
      <c r="FC561" s="160"/>
      <c r="FD561" s="160"/>
      <c r="FE561" s="160"/>
      <c r="FF561" s="160"/>
      <c r="FG561" s="160"/>
      <c r="FH561" s="160"/>
      <c r="FI561" s="160"/>
      <c r="FJ561" s="160"/>
      <c r="FK561" s="160"/>
      <c r="FL561" s="160"/>
      <c r="FM561" s="160"/>
      <c r="FN561" s="160"/>
      <c r="FO561" s="160"/>
      <c r="FP561" s="160"/>
      <c r="FQ561" s="160"/>
      <c r="FR561" s="160"/>
      <c r="FS561" s="160"/>
      <c r="FT561" s="160"/>
      <c r="FU561" s="160"/>
      <c r="FV561" s="160"/>
      <c r="FW561" s="160"/>
      <c r="FX561" s="160"/>
      <c r="FY561" s="160"/>
      <c r="FZ561" s="160"/>
      <c r="GA561" s="160"/>
      <c r="GB561" s="160"/>
      <c r="GC561" s="160"/>
      <c r="GD561" s="160"/>
      <c r="GE561" s="160"/>
      <c r="GF561" s="160"/>
      <c r="GG561" s="160"/>
      <c r="GH561" s="160"/>
      <c r="GI561" s="160"/>
      <c r="GJ561" s="160"/>
      <c r="GK561" s="160"/>
      <c r="GL561" s="160"/>
      <c r="GM561" s="160"/>
      <c r="GN561" s="160"/>
      <c r="GO561" s="160"/>
      <c r="GP561" s="160"/>
      <c r="GQ561" s="160"/>
      <c r="GR561" s="160"/>
      <c r="GS561" s="160"/>
      <c r="GT561" s="160"/>
      <c r="GU561" s="160"/>
      <c r="GV561" s="160"/>
      <c r="GW561" s="160"/>
      <c r="GX561" s="160"/>
      <c r="GY561" s="160"/>
      <c r="GZ561" s="160"/>
      <c r="HA561" s="160"/>
      <c r="HB561" s="160"/>
      <c r="HC561" s="160"/>
      <c r="HD561" s="160"/>
      <c r="HE561" s="160"/>
      <c r="HF561" s="160"/>
      <c r="HG561" s="160"/>
      <c r="HH561" s="160"/>
      <c r="HI561" s="160"/>
      <c r="HJ561" s="160"/>
      <c r="HK561" s="160"/>
      <c r="HL561" s="160"/>
      <c r="HM561" s="160"/>
      <c r="HN561" s="160"/>
      <c r="HO561" s="160"/>
      <c r="HP561" s="160"/>
      <c r="HQ561" s="160"/>
      <c r="HR561" s="160"/>
      <c r="HS561" s="160"/>
      <c r="HT561" s="160"/>
      <c r="HU561" s="160"/>
      <c r="HV561" s="160"/>
      <c r="HW561" s="160"/>
      <c r="HX561" s="160"/>
      <c r="HY561" s="160"/>
      <c r="HZ561" s="160"/>
      <c r="IA561" s="160"/>
      <c r="IB561" s="160"/>
      <c r="IC561" s="160"/>
      <c r="ID561" s="160"/>
      <c r="IE561" s="160"/>
      <c r="IF561" s="160"/>
      <c r="IG561" s="160"/>
      <c r="IH561" s="160"/>
      <c r="II561" s="160"/>
      <c r="IJ561" s="160"/>
      <c r="IK561" s="160"/>
      <c r="IL561" s="160"/>
      <c r="IM561" s="160"/>
      <c r="IN561" s="160"/>
      <c r="IO561" s="160"/>
      <c r="IP561" s="160"/>
      <c r="IQ561" s="160"/>
      <c r="IR561" s="160"/>
      <c r="IS561" s="160"/>
      <c r="IT561" s="160"/>
      <c r="IU561" s="160"/>
      <c r="IV561" s="160"/>
      <c r="IW561" s="160"/>
      <c r="IX561" s="160"/>
      <c r="IY561" s="160"/>
      <c r="IZ561" s="160"/>
      <c r="JA561" s="160"/>
      <c r="JB561" s="160"/>
      <c r="JC561" s="160"/>
      <c r="JD561" s="160"/>
      <c r="JE561" s="160"/>
      <c r="JF561" s="160"/>
      <c r="JG561" s="160"/>
      <c r="JH561" s="160"/>
      <c r="JI561" s="160"/>
      <c r="JJ561" s="160"/>
      <c r="JK561" s="160"/>
      <c r="JL561" s="160"/>
      <c r="JM561" s="160"/>
      <c r="JN561" s="160"/>
      <c r="JO561" s="160"/>
      <c r="JP561" s="160"/>
      <c r="JQ561" s="160"/>
      <c r="JR561" s="160"/>
      <c r="JS561" s="160"/>
      <c r="JT561" s="160"/>
      <c r="JU561" s="160"/>
      <c r="JV561" s="160"/>
      <c r="JW561" s="160"/>
      <c r="JX561" s="160"/>
      <c r="JY561" s="160"/>
      <c r="JZ561" s="160"/>
      <c r="KA561" s="160"/>
      <c r="KB561" s="160"/>
      <c r="KC561" s="160"/>
      <c r="KD561" s="160"/>
      <c r="KE561" s="160"/>
      <c r="KF561" s="160"/>
      <c r="KG561" s="160"/>
      <c r="KH561" s="160"/>
      <c r="KI561" s="160"/>
      <c r="KJ561" s="160"/>
      <c r="KK561" s="160"/>
      <c r="KL561" s="160"/>
      <c r="KM561" s="160"/>
      <c r="KN561" s="160"/>
      <c r="KO561" s="160"/>
      <c r="KP561" s="160"/>
      <c r="KQ561" s="160"/>
      <c r="KR561" s="160"/>
      <c r="KS561" s="160"/>
      <c r="KT561" s="160"/>
      <c r="KU561" s="160"/>
      <c r="KV561" s="160"/>
      <c r="KW561" s="160"/>
      <c r="KX561" s="160"/>
      <c r="KY561" s="160"/>
      <c r="KZ561" s="160"/>
      <c r="LA561" s="160"/>
      <c r="LB561" s="160"/>
      <c r="LC561" s="160"/>
      <c r="LD561" s="160"/>
      <c r="LE561" s="160"/>
      <c r="LF561" s="160"/>
      <c r="LG561" s="160"/>
      <c r="LH561" s="160"/>
      <c r="LI561" s="160"/>
      <c r="LJ561" s="160"/>
      <c r="LK561" s="160"/>
      <c r="LL561" s="160"/>
      <c r="LM561" s="160"/>
      <c r="LN561" s="160"/>
      <c r="LO561" s="160"/>
      <c r="LP561" s="160"/>
      <c r="LQ561" s="160"/>
      <c r="LR561" s="160"/>
      <c r="LS561" s="160"/>
      <c r="LT561" s="160"/>
      <c r="LU561" s="160"/>
      <c r="LV561" s="160"/>
      <c r="LW561" s="160"/>
      <c r="LX561" s="160"/>
      <c r="LY561" s="160"/>
      <c r="LZ561" s="160"/>
      <c r="MA561" s="160"/>
      <c r="MB561" s="160"/>
      <c r="MC561" s="160"/>
      <c r="MD561" s="160"/>
      <c r="ME561" s="160"/>
      <c r="MF561" s="160"/>
      <c r="MG561" s="160"/>
      <c r="MH561" s="160"/>
      <c r="MI561" s="160"/>
      <c r="MJ561" s="160"/>
      <c r="MK561" s="160"/>
      <c r="ML561" s="160"/>
      <c r="MM561" s="160"/>
      <c r="MN561" s="160"/>
      <c r="MO561" s="160"/>
      <c r="MP561" s="160"/>
      <c r="MQ561" s="160"/>
      <c r="MR561" s="160"/>
      <c r="MS561" s="160"/>
      <c r="MT561" s="160"/>
      <c r="MU561" s="160"/>
      <c r="MV561" s="160"/>
      <c r="MW561" s="160"/>
      <c r="MX561" s="160"/>
      <c r="MY561" s="160"/>
      <c r="MZ561" s="160"/>
      <c r="NA561" s="160"/>
      <c r="NB561" s="160"/>
      <c r="NC561" s="160"/>
      <c r="ND561" s="160"/>
      <c r="NE561" s="160"/>
      <c r="NF561" s="160"/>
      <c r="NG561" s="160"/>
      <c r="NH561" s="160"/>
      <c r="NI561" s="160"/>
      <c r="NJ561" s="160"/>
      <c r="NK561" s="160"/>
      <c r="NL561" s="160"/>
      <c r="NM561" s="160"/>
      <c r="NN561" s="160"/>
      <c r="NO561" s="160"/>
      <c r="NP561" s="160"/>
      <c r="NQ561" s="160"/>
      <c r="NR561" s="160"/>
      <c r="NS561" s="160"/>
      <c r="NT561" s="160"/>
      <c r="NU561" s="160"/>
      <c r="NV561" s="160"/>
      <c r="NW561" s="160"/>
      <c r="NX561" s="160"/>
      <c r="NY561" s="160"/>
      <c r="NZ561" s="160"/>
      <c r="OA561" s="160"/>
      <c r="OB561" s="160"/>
      <c r="OC561" s="160"/>
      <c r="OD561" s="160"/>
      <c r="OE561" s="160"/>
      <c r="OF561" s="160"/>
      <c r="OG561" s="160"/>
      <c r="OH561" s="160"/>
      <c r="OI561" s="160"/>
      <c r="OJ561" s="160"/>
      <c r="OK561" s="160"/>
      <c r="OL561" s="160"/>
      <c r="OM561" s="160"/>
      <c r="ON561" s="160"/>
      <c r="OO561" s="160"/>
      <c r="OP561" s="160"/>
      <c r="OQ561" s="160"/>
      <c r="OR561" s="160"/>
      <c r="OS561" s="160"/>
      <c r="OT561" s="160"/>
      <c r="OU561" s="160"/>
      <c r="OV561" s="160"/>
      <c r="OW561" s="160"/>
      <c r="OX561" s="160"/>
      <c r="OY561" s="160"/>
      <c r="OZ561" s="160"/>
      <c r="PA561" s="160"/>
      <c r="PB561" s="160"/>
      <c r="PC561" s="160"/>
      <c r="PD561" s="160"/>
      <c r="PE561" s="160"/>
      <c r="PF561" s="160"/>
      <c r="PG561" s="160"/>
      <c r="PH561" s="160"/>
      <c r="PI561" s="160"/>
      <c r="PJ561" s="160"/>
      <c r="PK561" s="160"/>
      <c r="PL561" s="160"/>
      <c r="PM561" s="160"/>
      <c r="PN561" s="160"/>
      <c r="PO561" s="160"/>
      <c r="PP561" s="160"/>
      <c r="PQ561" s="160"/>
      <c r="PR561" s="160"/>
      <c r="PS561" s="160"/>
      <c r="PT561" s="160"/>
      <c r="PU561" s="160"/>
      <c r="PV561" s="160"/>
      <c r="PW561" s="160"/>
      <c r="PX561" s="160"/>
      <c r="PY561" s="160"/>
      <c r="PZ561" s="160"/>
      <c r="QA561" s="160"/>
      <c r="QB561" s="160"/>
      <c r="QC561" s="160"/>
      <c r="QD561" s="160"/>
      <c r="QE561" s="160"/>
      <c r="QF561" s="160"/>
      <c r="QG561" s="160"/>
      <c r="QH561" s="160"/>
      <c r="QI561" s="160"/>
      <c r="QJ561" s="160"/>
      <c r="QK561" s="160"/>
      <c r="QL561" s="160"/>
      <c r="QM561" s="160"/>
      <c r="QN561" s="160"/>
      <c r="QO561" s="160"/>
      <c r="QP561" s="160"/>
      <c r="QQ561" s="160"/>
      <c r="QR561" s="160"/>
      <c r="QS561" s="160"/>
      <c r="QT561" s="160"/>
      <c r="QU561" s="160"/>
      <c r="QV561" s="160"/>
      <c r="QW561" s="160"/>
      <c r="QX561" s="160"/>
      <c r="QY561" s="160"/>
      <c r="QZ561" s="160"/>
      <c r="RA561" s="160"/>
      <c r="RB561" s="160"/>
      <c r="RC561" s="160"/>
      <c r="RD561" s="160"/>
      <c r="RE561" s="160"/>
      <c r="RF561" s="160"/>
      <c r="RG561" s="160"/>
      <c r="RH561" s="160"/>
      <c r="RI561" s="160"/>
      <c r="RJ561" s="160"/>
      <c r="RK561" s="160"/>
      <c r="RL561" s="160"/>
      <c r="RM561" s="160"/>
      <c r="RN561" s="160"/>
      <c r="RO561" s="160"/>
      <c r="RP561" s="160"/>
      <c r="RQ561" s="160"/>
      <c r="RR561" s="160"/>
      <c r="RS561" s="160"/>
      <c r="RT561" s="160"/>
      <c r="RU561" s="160"/>
      <c r="RV561" s="160"/>
      <c r="RW561" s="160"/>
      <c r="RX561" s="160"/>
      <c r="RY561" s="160"/>
      <c r="RZ561" s="160"/>
      <c r="SA561" s="160"/>
      <c r="SB561" s="160"/>
      <c r="SC561" s="160"/>
      <c r="SD561" s="160"/>
      <c r="SE561" s="160"/>
      <c r="SF561" s="160"/>
      <c r="SG561" s="160"/>
      <c r="SH561" s="160"/>
      <c r="SI561" s="160"/>
      <c r="SJ561" s="160"/>
      <c r="SK561" s="160"/>
      <c r="SL561" s="160"/>
      <c r="SM561" s="160"/>
      <c r="SN561" s="160"/>
      <c r="SO561" s="160"/>
      <c r="SP561" s="160"/>
      <c r="SQ561" s="160"/>
      <c r="SR561" s="160"/>
      <c r="SS561" s="160"/>
      <c r="ST561" s="160"/>
      <c r="SU561" s="160"/>
      <c r="SV561" s="160"/>
      <c r="SW561" s="160"/>
      <c r="SX561" s="160"/>
      <c r="SY561" s="160"/>
      <c r="SZ561" s="160"/>
      <c r="TA561" s="160"/>
      <c r="TB561" s="160"/>
      <c r="TC561" s="160"/>
      <c r="TD561" s="160"/>
      <c r="TE561" s="160"/>
      <c r="TF561" s="160"/>
    </row>
    <row r="562" spans="1:526">
      <c r="A562" s="160"/>
      <c r="B562" s="160"/>
      <c r="C562" s="160"/>
      <c r="D562" s="160"/>
      <c r="E562" s="160"/>
      <c r="F562" s="160"/>
      <c r="G562" s="160"/>
      <c r="H562" s="160"/>
      <c r="I562" s="160"/>
      <c r="J562" s="160"/>
      <c r="K562" s="160"/>
      <c r="L562" s="160"/>
      <c r="M562" s="160"/>
      <c r="N562" s="160"/>
      <c r="O562" s="160"/>
      <c r="P562" s="160"/>
      <c r="Q562" s="160"/>
      <c r="R562" s="160"/>
      <c r="S562" s="160"/>
      <c r="T562" s="160"/>
      <c r="U562" s="160"/>
      <c r="V562" s="160"/>
      <c r="W562" s="160"/>
      <c r="X562" s="160"/>
      <c r="Y562" s="160"/>
      <c r="Z562" s="160"/>
      <c r="AA562" s="160"/>
      <c r="AB562" s="160"/>
      <c r="AC562" s="160"/>
      <c r="AD562" s="160"/>
      <c r="AE562" s="160"/>
      <c r="AF562" s="160"/>
      <c r="AG562" s="160"/>
      <c r="AH562" s="160"/>
      <c r="AI562" s="160"/>
      <c r="AJ562" s="160"/>
      <c r="AK562" s="160"/>
      <c r="AL562" s="160"/>
      <c r="AM562" s="160"/>
      <c r="AN562" s="160"/>
      <c r="AO562" s="160"/>
      <c r="AP562" s="160"/>
      <c r="AQ562" s="160"/>
      <c r="AR562" s="160"/>
      <c r="AS562" s="160"/>
      <c r="AT562" s="160"/>
      <c r="AU562" s="160"/>
      <c r="AV562" s="160"/>
      <c r="AW562" s="160"/>
      <c r="AX562" s="160"/>
      <c r="AY562" s="160"/>
      <c r="AZ562" s="160"/>
      <c r="BA562" s="160"/>
      <c r="BB562" s="160"/>
      <c r="BC562" s="160"/>
      <c r="BD562" s="160"/>
      <c r="BE562" s="160"/>
      <c r="BF562" s="160"/>
      <c r="BG562" s="160"/>
      <c r="BH562" s="160"/>
      <c r="BI562" s="160"/>
      <c r="BJ562" s="160"/>
      <c r="BK562" s="160"/>
      <c r="BL562" s="160"/>
      <c r="BM562" s="160"/>
      <c r="BN562" s="160"/>
      <c r="BO562" s="160"/>
      <c r="BP562" s="160"/>
      <c r="BQ562" s="160"/>
      <c r="BR562" s="160"/>
      <c r="BS562" s="160"/>
      <c r="BT562" s="160"/>
      <c r="BU562" s="160"/>
      <c r="BV562" s="160"/>
      <c r="BW562" s="160"/>
      <c r="BX562" s="160"/>
      <c r="BY562" s="160"/>
      <c r="BZ562" s="160"/>
      <c r="CA562" s="160"/>
      <c r="CB562" s="160"/>
      <c r="CC562" s="160"/>
      <c r="CD562" s="160"/>
      <c r="CE562" s="160"/>
      <c r="CF562" s="160"/>
      <c r="CG562" s="160"/>
      <c r="CH562" s="160"/>
      <c r="CI562" s="160"/>
      <c r="CJ562" s="160"/>
      <c r="CK562" s="160"/>
      <c r="CL562" s="160"/>
      <c r="CM562" s="160"/>
      <c r="CN562" s="160"/>
      <c r="CO562" s="160"/>
      <c r="CP562" s="160"/>
      <c r="CQ562" s="160"/>
      <c r="CR562" s="160"/>
      <c r="CS562" s="160"/>
      <c r="CT562" s="160"/>
      <c r="CU562" s="160"/>
      <c r="CV562" s="160"/>
      <c r="CW562" s="160"/>
      <c r="CX562" s="160"/>
      <c r="CY562" s="160"/>
      <c r="CZ562" s="160"/>
      <c r="DA562" s="160"/>
      <c r="DB562" s="160"/>
      <c r="DC562" s="160"/>
      <c r="DD562" s="160"/>
      <c r="DE562" s="160"/>
      <c r="DF562" s="160"/>
      <c r="DG562" s="160"/>
      <c r="DH562" s="160"/>
      <c r="DI562" s="160"/>
      <c r="DJ562" s="160"/>
      <c r="DK562" s="160"/>
      <c r="DL562" s="160"/>
      <c r="DM562" s="160"/>
      <c r="DN562" s="160"/>
      <c r="DO562" s="160"/>
      <c r="DP562" s="160"/>
      <c r="DQ562" s="160"/>
      <c r="DR562" s="160"/>
      <c r="DS562" s="160"/>
      <c r="DT562" s="160"/>
      <c r="DU562" s="160"/>
      <c r="DV562" s="160"/>
      <c r="DW562" s="160"/>
      <c r="DX562" s="160"/>
      <c r="DY562" s="160"/>
      <c r="DZ562" s="160"/>
      <c r="EA562" s="160"/>
      <c r="EB562" s="160"/>
      <c r="EC562" s="160"/>
      <c r="ED562" s="160"/>
      <c r="EE562" s="160"/>
      <c r="EF562" s="160"/>
      <c r="EG562" s="160"/>
      <c r="EH562" s="160"/>
      <c r="EI562" s="160"/>
      <c r="EJ562" s="160"/>
      <c r="EK562" s="160"/>
      <c r="EL562" s="160"/>
      <c r="EM562" s="160"/>
      <c r="EN562" s="160"/>
      <c r="EO562" s="160"/>
      <c r="EP562" s="160"/>
      <c r="EQ562" s="160"/>
      <c r="ER562" s="160"/>
      <c r="ES562" s="160"/>
      <c r="ET562" s="160"/>
      <c r="EU562" s="160"/>
      <c r="EV562" s="160"/>
      <c r="EW562" s="160"/>
      <c r="EX562" s="160"/>
      <c r="EY562" s="160"/>
      <c r="EZ562" s="160"/>
      <c r="FA562" s="160"/>
      <c r="FB562" s="160"/>
      <c r="FC562" s="160"/>
      <c r="FD562" s="160"/>
      <c r="FE562" s="160"/>
      <c r="FF562" s="160"/>
      <c r="FG562" s="160"/>
      <c r="FH562" s="160"/>
      <c r="FI562" s="160"/>
      <c r="FJ562" s="160"/>
      <c r="FK562" s="160"/>
      <c r="FL562" s="160"/>
      <c r="FM562" s="160"/>
      <c r="FN562" s="160"/>
      <c r="FO562" s="160"/>
      <c r="FP562" s="160"/>
      <c r="FQ562" s="160"/>
      <c r="FR562" s="160"/>
      <c r="FS562" s="160"/>
      <c r="FT562" s="160"/>
      <c r="FU562" s="160"/>
      <c r="FV562" s="160"/>
      <c r="FW562" s="160"/>
      <c r="FX562" s="160"/>
      <c r="FY562" s="160"/>
      <c r="FZ562" s="160"/>
      <c r="GA562" s="160"/>
      <c r="GB562" s="160"/>
      <c r="GC562" s="160"/>
      <c r="GD562" s="160"/>
      <c r="GE562" s="160"/>
      <c r="GF562" s="160"/>
      <c r="GG562" s="160"/>
      <c r="GH562" s="160"/>
      <c r="GI562" s="160"/>
      <c r="GJ562" s="160"/>
      <c r="GK562" s="160"/>
      <c r="GL562" s="160"/>
      <c r="GM562" s="160"/>
      <c r="GN562" s="160"/>
      <c r="GO562" s="160"/>
      <c r="GP562" s="160"/>
      <c r="GQ562" s="160"/>
      <c r="GR562" s="160"/>
      <c r="GS562" s="160"/>
      <c r="GT562" s="160"/>
      <c r="GU562" s="160"/>
      <c r="GV562" s="160"/>
      <c r="GW562" s="160"/>
      <c r="GX562" s="160"/>
      <c r="GY562" s="160"/>
      <c r="GZ562" s="160"/>
      <c r="HA562" s="160"/>
      <c r="HB562" s="160"/>
      <c r="HC562" s="160"/>
      <c r="HD562" s="160"/>
      <c r="HE562" s="160"/>
      <c r="HF562" s="160"/>
      <c r="HG562" s="160"/>
      <c r="HH562" s="160"/>
      <c r="HI562" s="160"/>
      <c r="HJ562" s="160"/>
      <c r="HK562" s="160"/>
      <c r="HL562" s="160"/>
      <c r="HM562" s="160"/>
      <c r="HN562" s="160"/>
      <c r="HO562" s="160"/>
      <c r="HP562" s="160"/>
      <c r="HQ562" s="160"/>
      <c r="HR562" s="160"/>
      <c r="HS562" s="160"/>
      <c r="HT562" s="160"/>
      <c r="HU562" s="160"/>
      <c r="HV562" s="160"/>
      <c r="HW562" s="160"/>
      <c r="HX562" s="160"/>
      <c r="HY562" s="160"/>
      <c r="HZ562" s="160"/>
      <c r="IA562" s="160"/>
      <c r="IB562" s="160"/>
      <c r="IC562" s="160"/>
      <c r="ID562" s="160"/>
      <c r="IE562" s="160"/>
      <c r="IF562" s="160"/>
      <c r="IG562" s="160"/>
      <c r="IH562" s="160"/>
      <c r="II562" s="160"/>
      <c r="IJ562" s="160"/>
      <c r="IK562" s="160"/>
      <c r="IL562" s="160"/>
      <c r="IM562" s="160"/>
      <c r="IN562" s="160"/>
      <c r="IO562" s="160"/>
      <c r="IP562" s="160"/>
      <c r="IQ562" s="160"/>
      <c r="IR562" s="160"/>
      <c r="IS562" s="160"/>
      <c r="IT562" s="160"/>
      <c r="IU562" s="160"/>
      <c r="IV562" s="160"/>
      <c r="IW562" s="160"/>
      <c r="IX562" s="160"/>
      <c r="IY562" s="160"/>
      <c r="IZ562" s="160"/>
      <c r="JA562" s="160"/>
      <c r="JB562" s="160"/>
      <c r="JC562" s="160"/>
      <c r="JD562" s="160"/>
      <c r="JE562" s="160"/>
      <c r="JF562" s="160"/>
      <c r="JG562" s="160"/>
      <c r="JH562" s="160"/>
      <c r="JI562" s="160"/>
      <c r="JJ562" s="160"/>
      <c r="JK562" s="160"/>
      <c r="JL562" s="160"/>
      <c r="JM562" s="160"/>
      <c r="JN562" s="160"/>
      <c r="JO562" s="160"/>
      <c r="JP562" s="160"/>
      <c r="JQ562" s="160"/>
      <c r="JR562" s="160"/>
      <c r="JS562" s="160"/>
      <c r="JT562" s="160"/>
      <c r="JU562" s="160"/>
      <c r="JV562" s="160"/>
      <c r="JW562" s="160"/>
      <c r="JX562" s="160"/>
      <c r="JY562" s="160"/>
      <c r="JZ562" s="160"/>
      <c r="KA562" s="160"/>
      <c r="KB562" s="160"/>
      <c r="KC562" s="160"/>
      <c r="KD562" s="160"/>
      <c r="KE562" s="160"/>
      <c r="KF562" s="160"/>
      <c r="KG562" s="160"/>
      <c r="KH562" s="160"/>
      <c r="KI562" s="160"/>
      <c r="KJ562" s="160"/>
      <c r="KK562" s="160"/>
      <c r="KL562" s="160"/>
      <c r="KM562" s="160"/>
      <c r="KN562" s="160"/>
      <c r="KO562" s="160"/>
      <c r="KP562" s="160"/>
      <c r="KQ562" s="160"/>
      <c r="KR562" s="160"/>
      <c r="KS562" s="160"/>
      <c r="KT562" s="160"/>
      <c r="KU562" s="160"/>
      <c r="KV562" s="160"/>
      <c r="KW562" s="160"/>
      <c r="KX562" s="160"/>
      <c r="KY562" s="160"/>
      <c r="KZ562" s="160"/>
      <c r="LA562" s="160"/>
      <c r="LB562" s="160"/>
      <c r="LC562" s="160"/>
      <c r="LD562" s="160"/>
      <c r="LE562" s="160"/>
      <c r="LF562" s="160"/>
      <c r="LG562" s="160"/>
      <c r="LH562" s="160"/>
      <c r="LI562" s="160"/>
      <c r="LJ562" s="160"/>
      <c r="LK562" s="160"/>
      <c r="LL562" s="160"/>
      <c r="LM562" s="160"/>
      <c r="LN562" s="160"/>
      <c r="LO562" s="160"/>
      <c r="LP562" s="160"/>
      <c r="LQ562" s="160"/>
      <c r="LR562" s="160"/>
      <c r="LS562" s="160"/>
      <c r="LT562" s="160"/>
      <c r="LU562" s="160"/>
      <c r="LV562" s="160"/>
      <c r="LW562" s="160"/>
      <c r="LX562" s="160"/>
      <c r="LY562" s="160"/>
      <c r="LZ562" s="160"/>
      <c r="MA562" s="160"/>
      <c r="MB562" s="160"/>
      <c r="MC562" s="160"/>
      <c r="MD562" s="160"/>
      <c r="ME562" s="160"/>
      <c r="MF562" s="160"/>
      <c r="MG562" s="160"/>
      <c r="MH562" s="160"/>
      <c r="MI562" s="160"/>
      <c r="MJ562" s="160"/>
      <c r="MK562" s="160"/>
      <c r="ML562" s="160"/>
      <c r="MM562" s="160"/>
      <c r="MN562" s="160"/>
      <c r="MO562" s="160"/>
      <c r="MP562" s="160"/>
      <c r="MQ562" s="160"/>
      <c r="MR562" s="160"/>
      <c r="MS562" s="160"/>
      <c r="MT562" s="160"/>
      <c r="MU562" s="160"/>
      <c r="MV562" s="160"/>
      <c r="MW562" s="160"/>
      <c r="MX562" s="160"/>
      <c r="MY562" s="160"/>
      <c r="MZ562" s="160"/>
      <c r="NA562" s="160"/>
      <c r="NB562" s="160"/>
      <c r="NC562" s="160"/>
      <c r="ND562" s="160"/>
      <c r="NE562" s="160"/>
      <c r="NF562" s="160"/>
      <c r="NG562" s="160"/>
      <c r="NH562" s="160"/>
      <c r="NI562" s="160"/>
      <c r="NJ562" s="160"/>
      <c r="NK562" s="160"/>
      <c r="NL562" s="160"/>
      <c r="NM562" s="160"/>
      <c r="NN562" s="160"/>
      <c r="NO562" s="160"/>
      <c r="NP562" s="160"/>
      <c r="NQ562" s="160"/>
      <c r="NR562" s="160"/>
      <c r="NS562" s="160"/>
      <c r="NT562" s="160"/>
      <c r="NU562" s="160"/>
      <c r="NV562" s="160"/>
      <c r="NW562" s="160"/>
      <c r="NX562" s="160"/>
      <c r="NY562" s="160"/>
      <c r="NZ562" s="160"/>
      <c r="OA562" s="160"/>
      <c r="OB562" s="160"/>
      <c r="OC562" s="160"/>
      <c r="OD562" s="160"/>
      <c r="OE562" s="160"/>
      <c r="OF562" s="160"/>
      <c r="OG562" s="160"/>
      <c r="OH562" s="160"/>
      <c r="OI562" s="160"/>
      <c r="OJ562" s="160"/>
      <c r="OK562" s="160"/>
      <c r="OL562" s="160"/>
      <c r="OM562" s="160"/>
      <c r="ON562" s="160"/>
      <c r="OO562" s="160"/>
      <c r="OP562" s="160"/>
      <c r="OQ562" s="160"/>
      <c r="OR562" s="160"/>
      <c r="OS562" s="160"/>
      <c r="OT562" s="160"/>
      <c r="OU562" s="160"/>
      <c r="OV562" s="160"/>
      <c r="OW562" s="160"/>
      <c r="OX562" s="160"/>
      <c r="OY562" s="160"/>
      <c r="OZ562" s="160"/>
      <c r="PA562" s="160"/>
      <c r="PB562" s="160"/>
      <c r="PC562" s="160"/>
      <c r="PD562" s="160"/>
      <c r="PE562" s="160"/>
      <c r="PF562" s="160"/>
      <c r="PG562" s="160"/>
      <c r="PH562" s="160"/>
      <c r="PI562" s="160"/>
      <c r="PJ562" s="160"/>
      <c r="PK562" s="160"/>
      <c r="PL562" s="160"/>
      <c r="PM562" s="160"/>
      <c r="PN562" s="160"/>
      <c r="PO562" s="160"/>
      <c r="PP562" s="160"/>
      <c r="PQ562" s="160"/>
      <c r="PR562" s="160"/>
      <c r="PS562" s="160"/>
      <c r="PT562" s="160"/>
      <c r="PU562" s="160"/>
      <c r="PV562" s="160"/>
      <c r="PW562" s="160"/>
      <c r="PX562" s="160"/>
      <c r="PY562" s="160"/>
      <c r="PZ562" s="160"/>
      <c r="QA562" s="160"/>
      <c r="QB562" s="160"/>
      <c r="QC562" s="160"/>
      <c r="QD562" s="160"/>
      <c r="QE562" s="160"/>
      <c r="QF562" s="160"/>
      <c r="QG562" s="160"/>
      <c r="QH562" s="160"/>
      <c r="QI562" s="160"/>
      <c r="QJ562" s="160"/>
      <c r="QK562" s="160"/>
      <c r="QL562" s="160"/>
      <c r="QM562" s="160"/>
      <c r="QN562" s="160"/>
      <c r="QO562" s="160"/>
      <c r="QP562" s="160"/>
      <c r="QQ562" s="160"/>
      <c r="QR562" s="160"/>
      <c r="QS562" s="160"/>
      <c r="QT562" s="160"/>
      <c r="QU562" s="160"/>
      <c r="QV562" s="160"/>
      <c r="QW562" s="160"/>
      <c r="QX562" s="160"/>
      <c r="QY562" s="160"/>
      <c r="QZ562" s="160"/>
      <c r="RA562" s="160"/>
      <c r="RB562" s="160"/>
      <c r="RC562" s="160"/>
      <c r="RD562" s="160"/>
      <c r="RE562" s="160"/>
      <c r="RF562" s="160"/>
      <c r="RG562" s="160"/>
      <c r="RH562" s="160"/>
      <c r="RI562" s="160"/>
      <c r="RJ562" s="160"/>
      <c r="RK562" s="160"/>
      <c r="RL562" s="160"/>
      <c r="RM562" s="160"/>
      <c r="RN562" s="160"/>
      <c r="RO562" s="160"/>
      <c r="RP562" s="160"/>
      <c r="RQ562" s="160"/>
      <c r="RR562" s="160"/>
      <c r="RS562" s="160"/>
      <c r="RT562" s="160"/>
      <c r="RU562" s="160"/>
      <c r="RV562" s="160"/>
      <c r="RW562" s="160"/>
      <c r="RX562" s="160"/>
      <c r="RY562" s="160"/>
      <c r="RZ562" s="160"/>
      <c r="SA562" s="160"/>
      <c r="SB562" s="160"/>
      <c r="SC562" s="160"/>
      <c r="SD562" s="160"/>
      <c r="SE562" s="160"/>
      <c r="SF562" s="160"/>
      <c r="SG562" s="160"/>
      <c r="SH562" s="160"/>
      <c r="SI562" s="160"/>
      <c r="SJ562" s="160"/>
      <c r="SK562" s="160"/>
      <c r="SL562" s="160"/>
      <c r="SM562" s="160"/>
      <c r="SN562" s="160"/>
      <c r="SO562" s="160"/>
      <c r="SP562" s="160"/>
      <c r="SQ562" s="160"/>
      <c r="SR562" s="160"/>
      <c r="SS562" s="160"/>
      <c r="ST562" s="160"/>
      <c r="SU562" s="160"/>
      <c r="SV562" s="160"/>
      <c r="SW562" s="160"/>
      <c r="SX562" s="160"/>
      <c r="SY562" s="160"/>
      <c r="SZ562" s="160"/>
      <c r="TA562" s="160"/>
      <c r="TB562" s="160"/>
      <c r="TC562" s="160"/>
      <c r="TD562" s="160"/>
      <c r="TE562" s="160"/>
      <c r="TF562" s="160"/>
    </row>
    <row r="563" spans="1:526">
      <c r="A563" s="160"/>
      <c r="B563" s="160"/>
      <c r="C563" s="160"/>
      <c r="D563" s="160"/>
      <c r="E563" s="160"/>
      <c r="F563" s="160"/>
      <c r="G563" s="160"/>
      <c r="H563" s="160"/>
      <c r="I563" s="160"/>
      <c r="J563" s="160"/>
      <c r="K563" s="160"/>
      <c r="L563" s="160"/>
      <c r="M563" s="160"/>
      <c r="N563" s="160"/>
      <c r="O563" s="160"/>
      <c r="P563" s="160"/>
      <c r="Q563" s="160"/>
      <c r="R563" s="160"/>
      <c r="S563" s="160"/>
      <c r="T563" s="160"/>
      <c r="U563" s="160"/>
      <c r="V563" s="160"/>
      <c r="W563" s="160"/>
      <c r="X563" s="160"/>
      <c r="Y563" s="160"/>
      <c r="Z563" s="160"/>
      <c r="AA563" s="160"/>
      <c r="AB563" s="160"/>
      <c r="AC563" s="160"/>
      <c r="AD563" s="160"/>
      <c r="AE563" s="160"/>
      <c r="AF563" s="160"/>
      <c r="AG563" s="160"/>
      <c r="AH563" s="160"/>
      <c r="AI563" s="160"/>
      <c r="AJ563" s="160"/>
      <c r="AK563" s="160"/>
      <c r="AL563" s="160"/>
      <c r="AM563" s="160"/>
      <c r="AN563" s="160"/>
      <c r="AO563" s="160"/>
      <c r="AP563" s="160"/>
      <c r="AQ563" s="160"/>
      <c r="AR563" s="160"/>
      <c r="AS563" s="160"/>
      <c r="AT563" s="160"/>
      <c r="AU563" s="160"/>
      <c r="AV563" s="160"/>
      <c r="AW563" s="160"/>
      <c r="AX563" s="160"/>
      <c r="AY563" s="160"/>
      <c r="AZ563" s="160"/>
      <c r="BA563" s="160"/>
      <c r="BB563" s="160"/>
      <c r="BC563" s="160"/>
      <c r="BD563" s="160"/>
      <c r="BE563" s="160"/>
      <c r="BF563" s="160"/>
      <c r="BG563" s="160"/>
      <c r="BH563" s="160"/>
      <c r="BI563" s="160"/>
      <c r="BJ563" s="160"/>
      <c r="BK563" s="160"/>
      <c r="BL563" s="160"/>
      <c r="BM563" s="160"/>
      <c r="BN563" s="160"/>
      <c r="BO563" s="160"/>
      <c r="BP563" s="160"/>
      <c r="BQ563" s="160"/>
      <c r="BR563" s="160"/>
      <c r="BS563" s="160"/>
      <c r="BT563" s="160"/>
      <c r="BU563" s="160"/>
      <c r="BV563" s="160"/>
      <c r="BW563" s="160"/>
      <c r="BX563" s="160"/>
      <c r="BY563" s="160"/>
      <c r="BZ563" s="160"/>
      <c r="CA563" s="160"/>
      <c r="CB563" s="160"/>
      <c r="CC563" s="160"/>
      <c r="CD563" s="160"/>
      <c r="CE563" s="160"/>
      <c r="CF563" s="160"/>
      <c r="CG563" s="160"/>
      <c r="CH563" s="160"/>
      <c r="CI563" s="160"/>
      <c r="CJ563" s="160"/>
      <c r="CK563" s="160"/>
      <c r="CL563" s="160"/>
      <c r="CM563" s="160"/>
      <c r="CN563" s="160"/>
      <c r="CO563" s="160"/>
      <c r="CP563" s="160"/>
      <c r="CQ563" s="160"/>
      <c r="CR563" s="160"/>
      <c r="CS563" s="160"/>
      <c r="CT563" s="160"/>
      <c r="CU563" s="160"/>
      <c r="CV563" s="160"/>
      <c r="CW563" s="160"/>
      <c r="CX563" s="160"/>
      <c r="CY563" s="160"/>
      <c r="CZ563" s="160"/>
      <c r="DA563" s="160"/>
      <c r="DB563" s="160"/>
      <c r="DC563" s="160"/>
      <c r="DD563" s="160"/>
      <c r="DE563" s="160"/>
      <c r="DF563" s="160"/>
      <c r="DG563" s="160"/>
      <c r="DH563" s="160"/>
      <c r="DI563" s="160"/>
      <c r="DJ563" s="160"/>
      <c r="DK563" s="160"/>
      <c r="DL563" s="160"/>
      <c r="DM563" s="160"/>
      <c r="DN563" s="160"/>
      <c r="DO563" s="160"/>
      <c r="DP563" s="160"/>
      <c r="DQ563" s="160"/>
      <c r="DR563" s="160"/>
      <c r="DS563" s="160"/>
      <c r="DT563" s="160"/>
      <c r="DU563" s="160"/>
      <c r="DV563" s="160"/>
      <c r="DW563" s="160"/>
      <c r="DX563" s="160"/>
      <c r="DY563" s="160"/>
      <c r="DZ563" s="160"/>
      <c r="EA563" s="160"/>
      <c r="EB563" s="160"/>
      <c r="EC563" s="160"/>
      <c r="ED563" s="160"/>
      <c r="EE563" s="160"/>
      <c r="EF563" s="160"/>
      <c r="EG563" s="160"/>
      <c r="EH563" s="160"/>
      <c r="EI563" s="160"/>
      <c r="EJ563" s="160"/>
      <c r="EK563" s="160"/>
      <c r="EL563" s="160"/>
      <c r="EM563" s="160"/>
      <c r="EN563" s="160"/>
      <c r="EO563" s="160"/>
      <c r="EP563" s="160"/>
      <c r="EQ563" s="160"/>
      <c r="ER563" s="160"/>
      <c r="ES563" s="160"/>
      <c r="ET563" s="160"/>
      <c r="EU563" s="160"/>
      <c r="EV563" s="160"/>
      <c r="EW563" s="160"/>
      <c r="EX563" s="160"/>
      <c r="EY563" s="160"/>
      <c r="EZ563" s="160"/>
      <c r="FA563" s="160"/>
      <c r="FB563" s="160"/>
      <c r="FC563" s="160"/>
      <c r="FD563" s="160"/>
      <c r="FE563" s="160"/>
      <c r="FF563" s="160"/>
      <c r="FG563" s="160"/>
      <c r="FH563" s="160"/>
      <c r="FI563" s="160"/>
      <c r="FJ563" s="160"/>
      <c r="FK563" s="160"/>
      <c r="FL563" s="160"/>
      <c r="FM563" s="160"/>
      <c r="FN563" s="160"/>
      <c r="FO563" s="160"/>
      <c r="FP563" s="160"/>
      <c r="FQ563" s="160"/>
      <c r="FR563" s="160"/>
      <c r="FS563" s="160"/>
      <c r="FT563" s="160"/>
      <c r="FU563" s="160"/>
      <c r="FV563" s="160"/>
      <c r="FW563" s="160"/>
      <c r="FX563" s="160"/>
      <c r="FY563" s="160"/>
      <c r="FZ563" s="160"/>
      <c r="GA563" s="160"/>
      <c r="GB563" s="160"/>
      <c r="GC563" s="160"/>
      <c r="GD563" s="160"/>
      <c r="GE563" s="160"/>
      <c r="GF563" s="160"/>
      <c r="GG563" s="160"/>
      <c r="GH563" s="160"/>
      <c r="GI563" s="160"/>
      <c r="GJ563" s="160"/>
      <c r="GK563" s="160"/>
      <c r="GL563" s="160"/>
      <c r="GM563" s="160"/>
      <c r="GN563" s="160"/>
      <c r="GO563" s="160"/>
      <c r="GP563" s="160"/>
      <c r="GQ563" s="160"/>
      <c r="GR563" s="160"/>
      <c r="GS563" s="160"/>
      <c r="GT563" s="160"/>
      <c r="GU563" s="160"/>
      <c r="GV563" s="160"/>
      <c r="GW563" s="160"/>
      <c r="GX563" s="160"/>
      <c r="GY563" s="160"/>
      <c r="GZ563" s="160"/>
      <c r="HA563" s="160"/>
      <c r="HB563" s="160"/>
      <c r="HC563" s="160"/>
      <c r="HD563" s="160"/>
      <c r="HE563" s="160"/>
      <c r="HF563" s="160"/>
      <c r="HG563" s="160"/>
      <c r="HH563" s="160"/>
      <c r="HI563" s="160"/>
      <c r="HJ563" s="160"/>
      <c r="HK563" s="160"/>
      <c r="HL563" s="160"/>
      <c r="HM563" s="160"/>
      <c r="HN563" s="160"/>
      <c r="HO563" s="160"/>
      <c r="HP563" s="160"/>
      <c r="HQ563" s="160"/>
      <c r="HR563" s="160"/>
      <c r="HS563" s="160"/>
      <c r="HT563" s="160"/>
      <c r="HU563" s="160"/>
      <c r="HV563" s="160"/>
      <c r="HW563" s="160"/>
      <c r="HX563" s="160"/>
      <c r="HY563" s="160"/>
      <c r="HZ563" s="160"/>
      <c r="IA563" s="160"/>
      <c r="IB563" s="160"/>
      <c r="IC563" s="160"/>
      <c r="ID563" s="160"/>
      <c r="IE563" s="160"/>
      <c r="IF563" s="160"/>
      <c r="IG563" s="160"/>
      <c r="IH563" s="160"/>
      <c r="II563" s="160"/>
      <c r="IJ563" s="160"/>
      <c r="IK563" s="160"/>
      <c r="IL563" s="160"/>
      <c r="IM563" s="160"/>
      <c r="IN563" s="160"/>
      <c r="IO563" s="160"/>
      <c r="IP563" s="160"/>
      <c r="IQ563" s="160"/>
      <c r="IR563" s="160"/>
      <c r="IS563" s="160"/>
      <c r="IT563" s="160"/>
      <c r="IU563" s="160"/>
      <c r="IV563" s="160"/>
      <c r="IW563" s="160"/>
      <c r="IX563" s="160"/>
      <c r="IY563" s="160"/>
      <c r="IZ563" s="160"/>
      <c r="JA563" s="160"/>
      <c r="JB563" s="160"/>
      <c r="JC563" s="160"/>
      <c r="JD563" s="160"/>
      <c r="JE563" s="160"/>
      <c r="JF563" s="160"/>
      <c r="JG563" s="160"/>
      <c r="JH563" s="160"/>
      <c r="JI563" s="160"/>
      <c r="JJ563" s="160"/>
      <c r="JK563" s="160"/>
      <c r="JL563" s="160"/>
      <c r="JM563" s="160"/>
      <c r="JN563" s="160"/>
      <c r="JO563" s="160"/>
      <c r="JP563" s="160"/>
      <c r="JQ563" s="160"/>
      <c r="JR563" s="160"/>
      <c r="JS563" s="160"/>
      <c r="JT563" s="160"/>
      <c r="JU563" s="160"/>
      <c r="JV563" s="160"/>
      <c r="JW563" s="160"/>
      <c r="JX563" s="160"/>
      <c r="JY563" s="160"/>
      <c r="JZ563" s="160"/>
      <c r="KA563" s="160"/>
      <c r="KB563" s="160"/>
      <c r="KC563" s="160"/>
      <c r="KD563" s="160"/>
      <c r="KE563" s="160"/>
      <c r="KF563" s="160"/>
      <c r="KG563" s="160"/>
      <c r="KH563" s="160"/>
      <c r="KI563" s="160"/>
      <c r="KJ563" s="160"/>
      <c r="KK563" s="160"/>
      <c r="KL563" s="160"/>
      <c r="KM563" s="160"/>
      <c r="KN563" s="160"/>
      <c r="KO563" s="160"/>
      <c r="KP563" s="160"/>
      <c r="KQ563" s="160"/>
      <c r="KR563" s="160"/>
      <c r="KS563" s="160"/>
      <c r="KT563" s="160"/>
      <c r="KU563" s="160"/>
      <c r="KV563" s="160"/>
      <c r="KW563" s="160"/>
      <c r="KX563" s="160"/>
      <c r="KY563" s="160"/>
      <c r="KZ563" s="160"/>
      <c r="LA563" s="160"/>
      <c r="LB563" s="160"/>
      <c r="LC563" s="160"/>
      <c r="LD563" s="160"/>
      <c r="LE563" s="160"/>
      <c r="LF563" s="160"/>
      <c r="LG563" s="160"/>
      <c r="LH563" s="160"/>
      <c r="LI563" s="160"/>
      <c r="LJ563" s="160"/>
      <c r="LK563" s="160"/>
      <c r="LL563" s="160"/>
      <c r="LM563" s="160"/>
      <c r="LN563" s="160"/>
      <c r="LO563" s="160"/>
      <c r="LP563" s="160"/>
      <c r="LQ563" s="160"/>
      <c r="LR563" s="160"/>
      <c r="LS563" s="160"/>
      <c r="LT563" s="160"/>
      <c r="LU563" s="160"/>
      <c r="LV563" s="160"/>
      <c r="LW563" s="160"/>
      <c r="LX563" s="160"/>
      <c r="LY563" s="160"/>
      <c r="LZ563" s="160"/>
      <c r="MA563" s="160"/>
      <c r="MB563" s="160"/>
      <c r="MC563" s="160"/>
      <c r="MD563" s="160"/>
      <c r="ME563" s="160"/>
      <c r="MF563" s="160"/>
      <c r="MG563" s="160"/>
      <c r="MH563" s="160"/>
      <c r="MI563" s="160"/>
      <c r="MJ563" s="160"/>
      <c r="MK563" s="160"/>
      <c r="ML563" s="160"/>
      <c r="MM563" s="160"/>
      <c r="MN563" s="160"/>
      <c r="MO563" s="160"/>
      <c r="MP563" s="160"/>
      <c r="MQ563" s="160"/>
      <c r="MR563" s="160"/>
      <c r="MS563" s="160"/>
      <c r="MT563" s="160"/>
      <c r="MU563" s="160"/>
      <c r="MV563" s="160"/>
      <c r="MW563" s="160"/>
      <c r="MX563" s="160"/>
      <c r="MY563" s="160"/>
      <c r="MZ563" s="160"/>
      <c r="NA563" s="160"/>
      <c r="NB563" s="160"/>
      <c r="NC563" s="160"/>
      <c r="ND563" s="160"/>
      <c r="NE563" s="160"/>
      <c r="NF563" s="160"/>
      <c r="NG563" s="160"/>
      <c r="NH563" s="160"/>
      <c r="NI563" s="160"/>
      <c r="NJ563" s="160"/>
      <c r="NK563" s="160"/>
      <c r="NL563" s="160"/>
      <c r="NM563" s="160"/>
      <c r="NN563" s="160"/>
      <c r="NO563" s="160"/>
      <c r="NP563" s="160"/>
      <c r="NQ563" s="160"/>
      <c r="NR563" s="160"/>
      <c r="NS563" s="160"/>
      <c r="NT563" s="160"/>
      <c r="NU563" s="160"/>
      <c r="NV563" s="160"/>
      <c r="NW563" s="160"/>
      <c r="NX563" s="160"/>
      <c r="NY563" s="160"/>
      <c r="NZ563" s="160"/>
      <c r="OA563" s="160"/>
      <c r="OB563" s="160"/>
      <c r="OC563" s="160"/>
      <c r="OD563" s="160"/>
      <c r="OE563" s="160"/>
      <c r="OF563" s="160"/>
      <c r="OG563" s="160"/>
      <c r="OH563" s="160"/>
      <c r="OI563" s="160"/>
      <c r="OJ563" s="160"/>
      <c r="OK563" s="160"/>
      <c r="OL563" s="160"/>
      <c r="OM563" s="160"/>
      <c r="ON563" s="160"/>
      <c r="OO563" s="160"/>
      <c r="OP563" s="160"/>
      <c r="OQ563" s="160"/>
      <c r="OR563" s="160"/>
      <c r="OS563" s="160"/>
      <c r="OT563" s="160"/>
      <c r="OU563" s="160"/>
      <c r="OV563" s="160"/>
      <c r="OW563" s="160"/>
      <c r="OX563" s="160"/>
      <c r="OY563" s="160"/>
      <c r="OZ563" s="160"/>
      <c r="PA563" s="160"/>
      <c r="PB563" s="160"/>
      <c r="PC563" s="160"/>
      <c r="PD563" s="160"/>
      <c r="PE563" s="160"/>
      <c r="PF563" s="160"/>
      <c r="PG563" s="160"/>
      <c r="PH563" s="160"/>
      <c r="PI563" s="160"/>
      <c r="PJ563" s="160"/>
      <c r="PK563" s="160"/>
      <c r="PL563" s="160"/>
      <c r="PM563" s="160"/>
      <c r="PN563" s="160"/>
      <c r="PO563" s="160"/>
      <c r="PP563" s="160"/>
      <c r="PQ563" s="160"/>
      <c r="PR563" s="160"/>
      <c r="PS563" s="160"/>
      <c r="PT563" s="160"/>
      <c r="PU563" s="160"/>
      <c r="PV563" s="160"/>
      <c r="PW563" s="160"/>
      <c r="PX563" s="160"/>
      <c r="PY563" s="160"/>
      <c r="PZ563" s="160"/>
      <c r="QA563" s="160"/>
      <c r="QB563" s="160"/>
      <c r="QC563" s="160"/>
      <c r="QD563" s="160"/>
      <c r="QE563" s="160"/>
      <c r="QF563" s="160"/>
      <c r="QG563" s="160"/>
      <c r="QH563" s="160"/>
      <c r="QI563" s="160"/>
      <c r="QJ563" s="160"/>
      <c r="QK563" s="160"/>
      <c r="QL563" s="160"/>
      <c r="QM563" s="160"/>
      <c r="QN563" s="160"/>
      <c r="QO563" s="160"/>
      <c r="QP563" s="160"/>
      <c r="QQ563" s="160"/>
      <c r="QR563" s="160"/>
      <c r="QS563" s="160"/>
      <c r="QT563" s="160"/>
      <c r="QU563" s="160"/>
      <c r="QV563" s="160"/>
      <c r="QW563" s="160"/>
      <c r="QX563" s="160"/>
      <c r="QY563" s="160"/>
      <c r="QZ563" s="160"/>
      <c r="RA563" s="160"/>
      <c r="RB563" s="160"/>
      <c r="RC563" s="160"/>
      <c r="RD563" s="160"/>
      <c r="RE563" s="160"/>
      <c r="RF563" s="160"/>
      <c r="RG563" s="160"/>
      <c r="RH563" s="160"/>
      <c r="RI563" s="160"/>
      <c r="RJ563" s="160"/>
      <c r="RK563" s="160"/>
      <c r="RL563" s="160"/>
      <c r="RM563" s="160"/>
      <c r="RN563" s="160"/>
      <c r="RO563" s="160"/>
      <c r="RP563" s="160"/>
      <c r="RQ563" s="160"/>
      <c r="RR563" s="160"/>
      <c r="RS563" s="160"/>
      <c r="RT563" s="160"/>
      <c r="RU563" s="160"/>
      <c r="RV563" s="160"/>
      <c r="RW563" s="160"/>
      <c r="RX563" s="160"/>
      <c r="RY563" s="160"/>
      <c r="RZ563" s="160"/>
      <c r="SA563" s="160"/>
      <c r="SB563" s="160"/>
      <c r="SC563" s="160"/>
      <c r="SD563" s="160"/>
      <c r="SE563" s="160"/>
      <c r="SF563" s="160"/>
      <c r="SG563" s="160"/>
      <c r="SH563" s="160"/>
      <c r="SI563" s="160"/>
      <c r="SJ563" s="160"/>
      <c r="SK563" s="160"/>
      <c r="SL563" s="160"/>
      <c r="SM563" s="160"/>
      <c r="SN563" s="160"/>
      <c r="SO563" s="160"/>
      <c r="SP563" s="160"/>
      <c r="SQ563" s="160"/>
      <c r="SR563" s="160"/>
      <c r="SS563" s="160"/>
      <c r="ST563" s="160"/>
      <c r="SU563" s="160"/>
      <c r="SV563" s="160"/>
      <c r="SW563" s="160"/>
      <c r="SX563" s="160"/>
      <c r="SY563" s="160"/>
      <c r="SZ563" s="160"/>
      <c r="TA563" s="160"/>
      <c r="TB563" s="160"/>
      <c r="TC563" s="160"/>
      <c r="TD563" s="160"/>
      <c r="TE563" s="160"/>
      <c r="TF563" s="160"/>
    </row>
    <row r="564" spans="1:526">
      <c r="A564" s="160"/>
      <c r="B564" s="160"/>
      <c r="C564" s="160"/>
      <c r="D564" s="160"/>
      <c r="E564" s="160"/>
      <c r="F564" s="160"/>
      <c r="G564" s="160"/>
      <c r="H564" s="160"/>
      <c r="I564" s="160"/>
      <c r="J564" s="160"/>
      <c r="K564" s="160"/>
      <c r="L564" s="160"/>
      <c r="M564" s="160"/>
      <c r="N564" s="160"/>
      <c r="O564" s="160"/>
      <c r="P564" s="160"/>
      <c r="Q564" s="160"/>
      <c r="R564" s="160"/>
      <c r="S564" s="160"/>
      <c r="T564" s="160"/>
      <c r="U564" s="160"/>
      <c r="V564" s="160"/>
      <c r="W564" s="160"/>
      <c r="X564" s="160"/>
      <c r="Y564" s="160"/>
      <c r="Z564" s="160"/>
      <c r="AA564" s="160"/>
      <c r="AB564" s="160"/>
      <c r="AC564" s="160"/>
      <c r="AD564" s="160"/>
      <c r="AE564" s="160"/>
      <c r="AF564" s="160"/>
      <c r="AG564" s="160"/>
      <c r="AH564" s="160"/>
      <c r="AI564" s="160"/>
      <c r="AJ564" s="160"/>
      <c r="AK564" s="160"/>
      <c r="AL564" s="160"/>
      <c r="AM564" s="160"/>
      <c r="AN564" s="160"/>
      <c r="AO564" s="160"/>
      <c r="AP564" s="160"/>
      <c r="AQ564" s="160"/>
      <c r="AR564" s="160"/>
      <c r="AS564" s="160"/>
      <c r="AT564" s="160"/>
      <c r="AU564" s="160"/>
      <c r="AV564" s="160"/>
      <c r="AW564" s="160"/>
      <c r="AX564" s="160"/>
      <c r="AY564" s="160"/>
      <c r="AZ564" s="160"/>
      <c r="BA564" s="160"/>
      <c r="BB564" s="160"/>
      <c r="BC564" s="160"/>
      <c r="BD564" s="160"/>
      <c r="BE564" s="160"/>
      <c r="BF564" s="160"/>
      <c r="BG564" s="160"/>
      <c r="BH564" s="160"/>
      <c r="BI564" s="160"/>
      <c r="BJ564" s="160"/>
      <c r="BK564" s="160"/>
      <c r="BL564" s="160"/>
      <c r="BM564" s="160"/>
      <c r="BN564" s="160"/>
      <c r="BO564" s="160"/>
      <c r="BP564" s="160"/>
      <c r="BQ564" s="160"/>
      <c r="BR564" s="160"/>
      <c r="BS564" s="160"/>
      <c r="BT564" s="160"/>
      <c r="BU564" s="160"/>
      <c r="BV564" s="160"/>
      <c r="BW564" s="160"/>
      <c r="BX564" s="160"/>
      <c r="BY564" s="160"/>
      <c r="BZ564" s="160"/>
      <c r="CA564" s="160"/>
      <c r="CB564" s="160"/>
      <c r="CC564" s="160"/>
      <c r="CD564" s="160"/>
      <c r="CE564" s="160"/>
      <c r="CF564" s="160"/>
      <c r="CG564" s="160"/>
      <c r="CH564" s="160"/>
      <c r="CI564" s="160"/>
      <c r="CJ564" s="160"/>
      <c r="CK564" s="160"/>
      <c r="CL564" s="160"/>
      <c r="CM564" s="160"/>
      <c r="CN564" s="160"/>
      <c r="CO564" s="160"/>
      <c r="CP564" s="160"/>
      <c r="CQ564" s="160"/>
      <c r="CR564" s="160"/>
      <c r="CS564" s="160"/>
      <c r="CT564" s="160"/>
      <c r="CU564" s="160"/>
      <c r="CV564" s="160"/>
      <c r="CW564" s="160"/>
      <c r="CX564" s="160"/>
      <c r="CY564" s="160"/>
      <c r="CZ564" s="160"/>
      <c r="DA564" s="160"/>
      <c r="DB564" s="160"/>
      <c r="DC564" s="160"/>
      <c r="DD564" s="160"/>
      <c r="DE564" s="160"/>
      <c r="DF564" s="160"/>
      <c r="DG564" s="160"/>
      <c r="DH564" s="160"/>
      <c r="DI564" s="160"/>
      <c r="DJ564" s="160"/>
      <c r="DK564" s="160"/>
      <c r="DL564" s="160"/>
      <c r="DM564" s="160"/>
      <c r="DN564" s="160"/>
      <c r="DO564" s="160"/>
      <c r="DP564" s="160"/>
      <c r="DQ564" s="160"/>
      <c r="DR564" s="160"/>
      <c r="DS564" s="160"/>
      <c r="DT564" s="160"/>
      <c r="DU564" s="160"/>
      <c r="DV564" s="160"/>
      <c r="DW564" s="160"/>
      <c r="DX564" s="160"/>
      <c r="DY564" s="160"/>
      <c r="DZ564" s="160"/>
      <c r="EA564" s="160"/>
      <c r="EB564" s="160"/>
      <c r="EC564" s="160"/>
      <c r="ED564" s="160"/>
      <c r="EE564" s="160"/>
      <c r="EF564" s="160"/>
      <c r="EG564" s="160"/>
      <c r="EH564" s="160"/>
      <c r="EI564" s="160"/>
      <c r="EJ564" s="160"/>
      <c r="EK564" s="160"/>
      <c r="EL564" s="160"/>
      <c r="EM564" s="160"/>
      <c r="EN564" s="160"/>
      <c r="EO564" s="160"/>
      <c r="EP564" s="160"/>
      <c r="EQ564" s="160"/>
      <c r="ER564" s="160"/>
      <c r="ES564" s="160"/>
      <c r="ET564" s="160"/>
      <c r="EU564" s="160"/>
      <c r="EV564" s="160"/>
      <c r="EW564" s="160"/>
      <c r="EX564" s="160"/>
      <c r="EY564" s="160"/>
      <c r="EZ564" s="160"/>
      <c r="FA564" s="160"/>
      <c r="FB564" s="160"/>
      <c r="FC564" s="160"/>
      <c r="FD564" s="160"/>
      <c r="FE564" s="160"/>
      <c r="FF564" s="160"/>
      <c r="FG564" s="160"/>
      <c r="FH564" s="160"/>
      <c r="FI564" s="160"/>
      <c r="FJ564" s="160"/>
      <c r="FK564" s="160"/>
      <c r="FL564" s="160"/>
      <c r="FM564" s="160"/>
      <c r="FN564" s="160"/>
      <c r="FO564" s="160"/>
      <c r="FP564" s="160"/>
      <c r="FQ564" s="160"/>
      <c r="FR564" s="160"/>
      <c r="FS564" s="160"/>
      <c r="FT564" s="160"/>
      <c r="FU564" s="160"/>
      <c r="FV564" s="160"/>
      <c r="FW564" s="160"/>
      <c r="FX564" s="160"/>
      <c r="FY564" s="160"/>
      <c r="FZ564" s="160"/>
      <c r="GA564" s="160"/>
      <c r="GB564" s="160"/>
      <c r="GC564" s="160"/>
      <c r="GD564" s="160"/>
      <c r="GE564" s="160"/>
      <c r="GF564" s="160"/>
      <c r="GG564" s="160"/>
      <c r="GH564" s="160"/>
      <c r="GI564" s="160"/>
      <c r="GJ564" s="160"/>
      <c r="GK564" s="160"/>
      <c r="GL564" s="160"/>
      <c r="GM564" s="160"/>
      <c r="GN564" s="160"/>
      <c r="GO564" s="160"/>
      <c r="GP564" s="160"/>
      <c r="GQ564" s="160"/>
      <c r="GR564" s="160"/>
      <c r="GS564" s="160"/>
      <c r="GT564" s="160"/>
      <c r="GU564" s="160"/>
      <c r="GV564" s="160"/>
      <c r="GW564" s="160"/>
      <c r="GX564" s="160"/>
      <c r="GY564" s="160"/>
      <c r="GZ564" s="160"/>
      <c r="HA564" s="160"/>
      <c r="HB564" s="160"/>
      <c r="HC564" s="160"/>
      <c r="HD564" s="160"/>
      <c r="HE564" s="160"/>
      <c r="HF564" s="160"/>
      <c r="HG564" s="160"/>
      <c r="HH564" s="160"/>
      <c r="HI564" s="160"/>
      <c r="HJ564" s="160"/>
      <c r="HK564" s="160"/>
      <c r="HL564" s="160"/>
      <c r="HM564" s="160"/>
      <c r="HN564" s="160"/>
      <c r="HO564" s="160"/>
      <c r="HP564" s="160"/>
      <c r="HQ564" s="160"/>
      <c r="HR564" s="160"/>
      <c r="HS564" s="160"/>
      <c r="HT564" s="160"/>
      <c r="HU564" s="160"/>
      <c r="HV564" s="160"/>
      <c r="HW564" s="160"/>
      <c r="HX564" s="160"/>
      <c r="HY564" s="160"/>
      <c r="HZ564" s="160"/>
      <c r="IA564" s="160"/>
      <c r="IB564" s="160"/>
      <c r="IC564" s="160"/>
      <c r="ID564" s="160"/>
      <c r="IE564" s="160"/>
      <c r="IF564" s="160"/>
      <c r="IG564" s="160"/>
      <c r="IH564" s="160"/>
      <c r="II564" s="160"/>
      <c r="IJ564" s="160"/>
      <c r="IK564" s="160"/>
      <c r="IL564" s="160"/>
      <c r="IM564" s="160"/>
      <c r="IN564" s="160"/>
      <c r="IO564" s="160"/>
      <c r="IP564" s="160"/>
      <c r="IQ564" s="160"/>
      <c r="IR564" s="160"/>
      <c r="IS564" s="160"/>
      <c r="IT564" s="160"/>
      <c r="IU564" s="160"/>
      <c r="IV564" s="160"/>
      <c r="IW564" s="160"/>
      <c r="IX564" s="160"/>
      <c r="IY564" s="160"/>
      <c r="IZ564" s="160"/>
      <c r="JA564" s="160"/>
      <c r="JB564" s="160"/>
      <c r="JC564" s="160"/>
      <c r="JD564" s="160"/>
      <c r="JE564" s="160"/>
      <c r="JF564" s="160"/>
      <c r="JG564" s="160"/>
      <c r="JH564" s="160"/>
      <c r="JI564" s="160"/>
      <c r="JJ564" s="160"/>
      <c r="JK564" s="160"/>
      <c r="JL564" s="160"/>
      <c r="JM564" s="160"/>
      <c r="JN564" s="160"/>
      <c r="JO564" s="160"/>
      <c r="JP564" s="160"/>
      <c r="JQ564" s="160"/>
      <c r="JR564" s="160"/>
      <c r="JS564" s="160"/>
      <c r="JT564" s="160"/>
      <c r="JU564" s="160"/>
      <c r="JV564" s="160"/>
      <c r="JW564" s="160"/>
      <c r="JX564" s="160"/>
      <c r="JY564" s="160"/>
      <c r="JZ564" s="160"/>
      <c r="KA564" s="160"/>
      <c r="KB564" s="160"/>
      <c r="KC564" s="160"/>
      <c r="KD564" s="160"/>
      <c r="KE564" s="160"/>
      <c r="KF564" s="160"/>
      <c r="KG564" s="160"/>
      <c r="KH564" s="160"/>
      <c r="KI564" s="160"/>
      <c r="KJ564" s="160"/>
      <c r="KK564" s="160"/>
      <c r="KL564" s="160"/>
      <c r="KM564" s="160"/>
      <c r="KN564" s="160"/>
      <c r="KO564" s="160"/>
      <c r="KP564" s="160"/>
      <c r="KQ564" s="160"/>
      <c r="KR564" s="160"/>
      <c r="KS564" s="160"/>
      <c r="KT564" s="160"/>
      <c r="KU564" s="160"/>
      <c r="KV564" s="160"/>
      <c r="KW564" s="160"/>
      <c r="KX564" s="160"/>
      <c r="KY564" s="160"/>
      <c r="KZ564" s="160"/>
      <c r="LA564" s="160"/>
      <c r="LB564" s="160"/>
      <c r="LC564" s="160"/>
      <c r="LD564" s="160"/>
      <c r="LE564" s="160"/>
      <c r="LF564" s="160"/>
      <c r="LG564" s="160"/>
      <c r="LH564" s="160"/>
      <c r="LI564" s="160"/>
      <c r="LJ564" s="160"/>
      <c r="LK564" s="160"/>
      <c r="LL564" s="160"/>
      <c r="LM564" s="160"/>
      <c r="LN564" s="160"/>
      <c r="LO564" s="160"/>
      <c r="LP564" s="160"/>
      <c r="LQ564" s="160"/>
      <c r="LR564" s="160"/>
      <c r="LS564" s="160"/>
      <c r="LT564" s="160"/>
      <c r="LU564" s="160"/>
      <c r="LV564" s="160"/>
      <c r="LW564" s="160"/>
      <c r="LX564" s="160"/>
      <c r="LY564" s="160"/>
      <c r="LZ564" s="160"/>
      <c r="MA564" s="160"/>
      <c r="MB564" s="160"/>
      <c r="MC564" s="160"/>
      <c r="MD564" s="160"/>
      <c r="ME564" s="160"/>
      <c r="MF564" s="160"/>
      <c r="MG564" s="160"/>
      <c r="MH564" s="160"/>
      <c r="MI564" s="160"/>
      <c r="MJ564" s="160"/>
      <c r="MK564" s="160"/>
      <c r="ML564" s="160"/>
      <c r="MM564" s="160"/>
      <c r="MN564" s="160"/>
      <c r="MO564" s="160"/>
      <c r="MP564" s="160"/>
      <c r="MQ564" s="160"/>
      <c r="MR564" s="160"/>
      <c r="MS564" s="160"/>
      <c r="MT564" s="160"/>
      <c r="MU564" s="160"/>
      <c r="MV564" s="160"/>
      <c r="MW564" s="160"/>
      <c r="MX564" s="160"/>
      <c r="MY564" s="160"/>
      <c r="MZ564" s="160"/>
      <c r="NA564" s="160"/>
      <c r="NB564" s="160"/>
      <c r="NC564" s="160"/>
      <c r="ND564" s="160"/>
      <c r="NE564" s="160"/>
      <c r="NF564" s="160"/>
      <c r="NG564" s="160"/>
      <c r="NH564" s="160"/>
      <c r="NI564" s="160"/>
      <c r="NJ564" s="160"/>
      <c r="NK564" s="160"/>
      <c r="NL564" s="160"/>
      <c r="NM564" s="160"/>
      <c r="NN564" s="160"/>
      <c r="NO564" s="160"/>
      <c r="NP564" s="160"/>
      <c r="NQ564" s="160"/>
      <c r="NR564" s="160"/>
      <c r="NS564" s="160"/>
      <c r="NT564" s="160"/>
      <c r="NU564" s="160"/>
      <c r="NV564" s="160"/>
      <c r="NW564" s="160"/>
      <c r="NX564" s="160"/>
      <c r="NY564" s="160"/>
      <c r="NZ564" s="160"/>
      <c r="OA564" s="160"/>
      <c r="OB564" s="160"/>
      <c r="OC564" s="160"/>
      <c r="OD564" s="160"/>
      <c r="OE564" s="160"/>
      <c r="OF564" s="160"/>
      <c r="OG564" s="160"/>
      <c r="OH564" s="160"/>
      <c r="OI564" s="160"/>
      <c r="OJ564" s="160"/>
      <c r="OK564" s="160"/>
      <c r="OL564" s="160"/>
      <c r="OM564" s="160"/>
      <c r="ON564" s="160"/>
      <c r="OO564" s="160"/>
      <c r="OP564" s="160"/>
      <c r="OQ564" s="160"/>
      <c r="OR564" s="160"/>
      <c r="OS564" s="160"/>
      <c r="OT564" s="160"/>
      <c r="OU564" s="160"/>
      <c r="OV564" s="160"/>
      <c r="OW564" s="160"/>
      <c r="OX564" s="160"/>
      <c r="OY564" s="160"/>
      <c r="OZ564" s="160"/>
      <c r="PA564" s="160"/>
      <c r="PB564" s="160"/>
      <c r="PC564" s="160"/>
      <c r="PD564" s="160"/>
      <c r="PE564" s="160"/>
      <c r="PF564" s="160"/>
      <c r="PG564" s="160"/>
      <c r="PH564" s="160"/>
      <c r="PI564" s="160"/>
      <c r="PJ564" s="160"/>
      <c r="PK564" s="160"/>
      <c r="PL564" s="160"/>
      <c r="PM564" s="160"/>
      <c r="PN564" s="160"/>
      <c r="PO564" s="160"/>
      <c r="PP564" s="160"/>
      <c r="PQ564" s="160"/>
      <c r="PR564" s="160"/>
      <c r="PS564" s="160"/>
      <c r="PT564" s="160"/>
      <c r="PU564" s="160"/>
      <c r="PV564" s="160"/>
      <c r="PW564" s="160"/>
      <c r="PX564" s="160"/>
      <c r="PY564" s="160"/>
      <c r="PZ564" s="160"/>
      <c r="QA564" s="160"/>
      <c r="QB564" s="160"/>
      <c r="QC564" s="160"/>
      <c r="QD564" s="160"/>
      <c r="QE564" s="160"/>
      <c r="QF564" s="160"/>
      <c r="QG564" s="160"/>
      <c r="QH564" s="160"/>
      <c r="QI564" s="160"/>
      <c r="QJ564" s="160"/>
      <c r="QK564" s="160"/>
      <c r="QL564" s="160"/>
      <c r="QM564" s="160"/>
      <c r="QN564" s="160"/>
      <c r="QO564" s="160"/>
      <c r="QP564" s="160"/>
      <c r="QQ564" s="160"/>
      <c r="QR564" s="160"/>
      <c r="QS564" s="160"/>
      <c r="QT564" s="160"/>
      <c r="QU564" s="160"/>
      <c r="QV564" s="160"/>
      <c r="QW564" s="160"/>
      <c r="QX564" s="160"/>
      <c r="QY564" s="160"/>
      <c r="QZ564" s="160"/>
      <c r="RA564" s="160"/>
      <c r="RB564" s="160"/>
      <c r="RC564" s="160"/>
      <c r="RD564" s="160"/>
      <c r="RE564" s="160"/>
      <c r="RF564" s="160"/>
      <c r="RG564" s="160"/>
      <c r="RH564" s="160"/>
      <c r="RI564" s="160"/>
      <c r="RJ564" s="160"/>
      <c r="RK564" s="160"/>
      <c r="RL564" s="160"/>
      <c r="RM564" s="160"/>
      <c r="RN564" s="160"/>
      <c r="RO564" s="160"/>
      <c r="RP564" s="160"/>
      <c r="RQ564" s="160"/>
      <c r="RR564" s="160"/>
      <c r="RS564" s="160"/>
      <c r="RT564" s="160"/>
      <c r="RU564" s="160"/>
      <c r="RV564" s="160"/>
      <c r="RW564" s="160"/>
      <c r="RX564" s="160"/>
      <c r="RY564" s="160"/>
      <c r="RZ564" s="160"/>
      <c r="SA564" s="160"/>
      <c r="SB564" s="160"/>
      <c r="SC564" s="160"/>
      <c r="SD564" s="160"/>
      <c r="SE564" s="160"/>
      <c r="SF564" s="160"/>
      <c r="SG564" s="160"/>
      <c r="SH564" s="160"/>
      <c r="SI564" s="160"/>
      <c r="SJ564" s="160"/>
      <c r="SK564" s="160"/>
      <c r="SL564" s="160"/>
      <c r="SM564" s="160"/>
      <c r="SN564" s="160"/>
      <c r="SO564" s="160"/>
      <c r="SP564" s="160"/>
      <c r="SQ564" s="160"/>
      <c r="SR564" s="160"/>
      <c r="SS564" s="160"/>
      <c r="ST564" s="160"/>
      <c r="SU564" s="160"/>
      <c r="SV564" s="160"/>
      <c r="SW564" s="160"/>
      <c r="SX564" s="160"/>
      <c r="SY564" s="160"/>
      <c r="SZ564" s="160"/>
      <c r="TA564" s="160"/>
      <c r="TB564" s="160"/>
      <c r="TC564" s="160"/>
      <c r="TD564" s="160"/>
      <c r="TE564" s="160"/>
      <c r="TF564" s="160"/>
    </row>
    <row r="565" spans="1:526">
      <c r="A565" s="160"/>
      <c r="B565" s="160"/>
      <c r="C565" s="160"/>
      <c r="D565" s="160"/>
      <c r="E565" s="160"/>
      <c r="F565" s="160"/>
      <c r="G565" s="160"/>
      <c r="H565" s="160"/>
      <c r="I565" s="160"/>
      <c r="J565" s="160"/>
      <c r="K565" s="160"/>
      <c r="L565" s="160"/>
      <c r="M565" s="160"/>
      <c r="N565" s="160"/>
      <c r="O565" s="160"/>
      <c r="P565" s="160"/>
      <c r="Q565" s="160"/>
      <c r="R565" s="160"/>
      <c r="S565" s="160"/>
      <c r="T565" s="160"/>
      <c r="U565" s="160"/>
      <c r="V565" s="160"/>
      <c r="W565" s="160"/>
      <c r="X565" s="160"/>
      <c r="Y565" s="160"/>
      <c r="Z565" s="160"/>
      <c r="AA565" s="160"/>
      <c r="AB565" s="160"/>
      <c r="AC565" s="160"/>
      <c r="AD565" s="160"/>
      <c r="AE565" s="160"/>
      <c r="AF565" s="160"/>
      <c r="AG565" s="160"/>
      <c r="AH565" s="160"/>
      <c r="AI565" s="160"/>
      <c r="AJ565" s="160"/>
      <c r="AK565" s="160"/>
      <c r="AL565" s="160"/>
      <c r="AM565" s="160"/>
      <c r="AN565" s="160"/>
      <c r="AO565" s="160"/>
      <c r="AP565" s="160"/>
      <c r="AQ565" s="160"/>
      <c r="AR565" s="160"/>
      <c r="AS565" s="160"/>
      <c r="AT565" s="160"/>
      <c r="AU565" s="160"/>
      <c r="AV565" s="160"/>
      <c r="AW565" s="160"/>
      <c r="AX565" s="160"/>
      <c r="AY565" s="160"/>
      <c r="AZ565" s="160"/>
      <c r="BA565" s="160"/>
      <c r="BB565" s="160"/>
      <c r="BC565" s="160"/>
      <c r="BD565" s="160"/>
      <c r="BE565" s="160"/>
      <c r="BF565" s="160"/>
      <c r="BG565" s="160"/>
      <c r="BH565" s="160"/>
      <c r="BI565" s="160"/>
      <c r="BJ565" s="160"/>
      <c r="BK565" s="160"/>
      <c r="BL565" s="160"/>
      <c r="BM565" s="160"/>
      <c r="BN565" s="160"/>
      <c r="BO565" s="160"/>
      <c r="BP565" s="160"/>
      <c r="BQ565" s="160"/>
      <c r="BR565" s="160"/>
      <c r="BS565" s="160"/>
      <c r="BT565" s="160"/>
      <c r="BU565" s="160"/>
      <c r="BV565" s="160"/>
      <c r="BW565" s="160"/>
      <c r="BX565" s="160"/>
      <c r="BY565" s="160"/>
      <c r="BZ565" s="160"/>
      <c r="CA565" s="160"/>
      <c r="CB565" s="160"/>
      <c r="CC565" s="160"/>
      <c r="CD565" s="160"/>
      <c r="CE565" s="160"/>
      <c r="CF565" s="160"/>
      <c r="CG565" s="160"/>
      <c r="CH565" s="160"/>
      <c r="CI565" s="160"/>
      <c r="CJ565" s="160"/>
      <c r="CK565" s="160"/>
      <c r="CL565" s="160"/>
      <c r="CM565" s="160"/>
      <c r="CN565" s="160"/>
      <c r="CO565" s="160"/>
      <c r="CP565" s="160"/>
      <c r="CQ565" s="160"/>
      <c r="CR565" s="160"/>
      <c r="CS565" s="160"/>
      <c r="CT565" s="160"/>
      <c r="CU565" s="160"/>
      <c r="CV565" s="160"/>
      <c r="CW565" s="160"/>
      <c r="CX565" s="160"/>
      <c r="CY565" s="160"/>
      <c r="CZ565" s="160"/>
      <c r="DA565" s="160"/>
      <c r="DB565" s="160"/>
      <c r="DC565" s="160"/>
      <c r="DD565" s="160"/>
      <c r="DE565" s="160"/>
      <c r="DF565" s="160"/>
      <c r="DG565" s="160"/>
      <c r="DH565" s="160"/>
      <c r="DI565" s="160"/>
      <c r="DJ565" s="160"/>
      <c r="DK565" s="160"/>
      <c r="DL565" s="160"/>
      <c r="DM565" s="160"/>
      <c r="DN565" s="160"/>
      <c r="DO565" s="160"/>
      <c r="DP565" s="160"/>
      <c r="DQ565" s="160"/>
      <c r="DR565" s="160"/>
      <c r="DS565" s="160"/>
      <c r="DT565" s="160"/>
      <c r="DU565" s="160"/>
      <c r="DV565" s="160"/>
      <c r="DW565" s="160"/>
      <c r="DX565" s="160"/>
      <c r="DY565" s="160"/>
      <c r="DZ565" s="160"/>
      <c r="EA565" s="160"/>
      <c r="EB565" s="160"/>
      <c r="EC565" s="160"/>
      <c r="ED565" s="160"/>
      <c r="EE565" s="160"/>
      <c r="EF565" s="160"/>
      <c r="EG565" s="160"/>
      <c r="EH565" s="160"/>
      <c r="EI565" s="160"/>
      <c r="EJ565" s="160"/>
      <c r="EK565" s="160"/>
      <c r="EL565" s="160"/>
      <c r="EM565" s="160"/>
      <c r="EN565" s="160"/>
      <c r="EO565" s="160"/>
      <c r="EP565" s="160"/>
      <c r="EQ565" s="160"/>
      <c r="ER565" s="160"/>
      <c r="ES565" s="160"/>
      <c r="ET565" s="160"/>
      <c r="EU565" s="160"/>
      <c r="EV565" s="160"/>
      <c r="EW565" s="160"/>
      <c r="EX565" s="160"/>
      <c r="EY565" s="160"/>
      <c r="EZ565" s="160"/>
      <c r="FA565" s="160"/>
      <c r="FB565" s="160"/>
      <c r="FC565" s="160"/>
      <c r="FD565" s="160"/>
      <c r="FE565" s="160"/>
      <c r="FF565" s="160"/>
      <c r="FG565" s="160"/>
      <c r="FH565" s="160"/>
      <c r="FI565" s="160"/>
      <c r="FJ565" s="160"/>
      <c r="FK565" s="160"/>
      <c r="FL565" s="160"/>
      <c r="FM565" s="160"/>
      <c r="FN565" s="160"/>
      <c r="FO565" s="160"/>
      <c r="FP565" s="160"/>
      <c r="FQ565" s="160"/>
      <c r="FR565" s="160"/>
      <c r="FS565" s="160"/>
      <c r="FT565" s="160"/>
      <c r="FU565" s="160"/>
      <c r="FV565" s="160"/>
      <c r="FW565" s="160"/>
      <c r="FX565" s="160"/>
      <c r="FY565" s="160"/>
      <c r="FZ565" s="160"/>
      <c r="GA565" s="160"/>
      <c r="GB565" s="160"/>
      <c r="GC565" s="160"/>
      <c r="GD565" s="160"/>
      <c r="GE565" s="160"/>
      <c r="GF565" s="160"/>
      <c r="GG565" s="160"/>
      <c r="GH565" s="160"/>
      <c r="GI565" s="160"/>
      <c r="GJ565" s="160"/>
      <c r="GK565" s="160"/>
      <c r="GL565" s="160"/>
      <c r="GM565" s="160"/>
      <c r="GN565" s="160"/>
      <c r="GO565" s="160"/>
      <c r="GP565" s="160"/>
      <c r="GQ565" s="160"/>
      <c r="GR565" s="160"/>
      <c r="GS565" s="160"/>
      <c r="GT565" s="160"/>
      <c r="GU565" s="160"/>
      <c r="GV565" s="160"/>
      <c r="GW565" s="160"/>
      <c r="GX565" s="160"/>
      <c r="GY565" s="160"/>
      <c r="GZ565" s="160"/>
      <c r="HA565" s="160"/>
      <c r="HB565" s="160"/>
      <c r="HC565" s="160"/>
      <c r="HD565" s="160"/>
      <c r="HE565" s="160"/>
      <c r="HF565" s="160"/>
      <c r="HG565" s="160"/>
      <c r="HH565" s="160"/>
      <c r="HI565" s="160"/>
      <c r="HJ565" s="160"/>
      <c r="HK565" s="160"/>
      <c r="HL565" s="160"/>
      <c r="HM565" s="160"/>
      <c r="HN565" s="160"/>
      <c r="HO565" s="160"/>
      <c r="HP565" s="160"/>
      <c r="HQ565" s="160"/>
      <c r="HR565" s="160"/>
      <c r="HS565" s="160"/>
      <c r="HT565" s="160"/>
      <c r="HU565" s="160"/>
      <c r="HV565" s="160"/>
      <c r="HW565" s="160"/>
      <c r="HX565" s="160"/>
      <c r="HY565" s="160"/>
      <c r="HZ565" s="160"/>
      <c r="IA565" s="160"/>
      <c r="IB565" s="160"/>
      <c r="IC565" s="160"/>
      <c r="ID565" s="160"/>
      <c r="IE565" s="160"/>
      <c r="IF565" s="160"/>
      <c r="IG565" s="160"/>
      <c r="IH565" s="160"/>
      <c r="II565" s="160"/>
      <c r="IJ565" s="160"/>
      <c r="IK565" s="160"/>
      <c r="IL565" s="160"/>
      <c r="IM565" s="160"/>
      <c r="IN565" s="160"/>
      <c r="IO565" s="160"/>
      <c r="IP565" s="160"/>
      <c r="IQ565" s="160"/>
      <c r="IR565" s="160"/>
      <c r="IS565" s="160"/>
      <c r="IT565" s="160"/>
      <c r="IU565" s="160"/>
      <c r="IV565" s="160"/>
      <c r="IW565" s="160"/>
      <c r="IX565" s="160"/>
      <c r="IY565" s="160"/>
      <c r="IZ565" s="160"/>
      <c r="JA565" s="160"/>
      <c r="JB565" s="160"/>
      <c r="JC565" s="160"/>
      <c r="JD565" s="160"/>
      <c r="JE565" s="160"/>
      <c r="JF565" s="160"/>
      <c r="JG565" s="160"/>
      <c r="JH565" s="160"/>
      <c r="JI565" s="160"/>
      <c r="JJ565" s="160"/>
      <c r="JK565" s="160"/>
      <c r="JL565" s="160"/>
      <c r="JM565" s="160"/>
      <c r="JN565" s="160"/>
      <c r="JO565" s="160"/>
      <c r="JP565" s="160"/>
      <c r="JQ565" s="160"/>
      <c r="JR565" s="160"/>
      <c r="JS565" s="160"/>
      <c r="JT565" s="160"/>
      <c r="JU565" s="160"/>
      <c r="JV565" s="160"/>
      <c r="JW565" s="160"/>
      <c r="JX565" s="160"/>
      <c r="JY565" s="160"/>
      <c r="JZ565" s="160"/>
      <c r="KA565" s="160"/>
      <c r="KB565" s="160"/>
      <c r="KC565" s="160"/>
      <c r="KD565" s="160"/>
      <c r="KE565" s="160"/>
      <c r="KF565" s="160"/>
      <c r="KG565" s="160"/>
      <c r="KH565" s="160"/>
      <c r="KI565" s="160"/>
      <c r="KJ565" s="160"/>
      <c r="KK565" s="160"/>
      <c r="KL565" s="160"/>
      <c r="KM565" s="160"/>
      <c r="KN565" s="160"/>
      <c r="KO565" s="160"/>
      <c r="KP565" s="160"/>
      <c r="KQ565" s="160"/>
      <c r="KR565" s="160"/>
      <c r="KS565" s="160"/>
      <c r="KT565" s="160"/>
      <c r="KU565" s="160"/>
      <c r="KV565" s="160"/>
      <c r="KW565" s="160"/>
      <c r="KX565" s="160"/>
      <c r="KY565" s="160"/>
      <c r="KZ565" s="160"/>
      <c r="LA565" s="160"/>
      <c r="LB565" s="160"/>
      <c r="LC565" s="160"/>
      <c r="LD565" s="160"/>
      <c r="LE565" s="160"/>
      <c r="LF565" s="160"/>
      <c r="LG565" s="160"/>
      <c r="LH565" s="160"/>
      <c r="LI565" s="160"/>
      <c r="LJ565" s="160"/>
      <c r="LK565" s="160"/>
      <c r="LL565" s="160"/>
      <c r="LM565" s="160"/>
      <c r="LN565" s="160"/>
      <c r="LO565" s="160"/>
      <c r="LP565" s="160"/>
      <c r="LQ565" s="160"/>
      <c r="LR565" s="160"/>
      <c r="LS565" s="160"/>
      <c r="LT565" s="160"/>
      <c r="LU565" s="160"/>
      <c r="LV565" s="160"/>
      <c r="LW565" s="160"/>
      <c r="LX565" s="160"/>
      <c r="LY565" s="160"/>
      <c r="LZ565" s="160"/>
      <c r="MA565" s="160"/>
      <c r="MB565" s="160"/>
      <c r="MC565" s="160"/>
      <c r="MD565" s="160"/>
      <c r="ME565" s="160"/>
      <c r="MF565" s="160"/>
      <c r="MG565" s="160"/>
      <c r="MH565" s="160"/>
      <c r="MI565" s="160"/>
      <c r="MJ565" s="160"/>
      <c r="MK565" s="160"/>
      <c r="ML565" s="160"/>
      <c r="MM565" s="160"/>
      <c r="MN565" s="160"/>
      <c r="MO565" s="160"/>
      <c r="MP565" s="160"/>
      <c r="MQ565" s="160"/>
      <c r="MR565" s="160"/>
      <c r="MS565" s="160"/>
      <c r="MT565" s="160"/>
      <c r="MU565" s="160"/>
      <c r="MV565" s="160"/>
      <c r="MW565" s="160"/>
      <c r="MX565" s="160"/>
      <c r="MY565" s="160"/>
      <c r="MZ565" s="160"/>
      <c r="NA565" s="160"/>
      <c r="NB565" s="160"/>
      <c r="NC565" s="160"/>
      <c r="ND565" s="160"/>
      <c r="NE565" s="160"/>
      <c r="NF565" s="160"/>
      <c r="NG565" s="160"/>
      <c r="NH565" s="160"/>
      <c r="NI565" s="160"/>
      <c r="NJ565" s="160"/>
      <c r="NK565" s="160"/>
      <c r="NL565" s="160"/>
      <c r="NM565" s="160"/>
      <c r="NN565" s="160"/>
      <c r="NO565" s="160"/>
      <c r="NP565" s="160"/>
      <c r="NQ565" s="160"/>
      <c r="NR565" s="160"/>
      <c r="NS565" s="160"/>
      <c r="NT565" s="160"/>
      <c r="NU565" s="160"/>
      <c r="NV565" s="160"/>
      <c r="NW565" s="160"/>
      <c r="NX565" s="160"/>
      <c r="NY565" s="160"/>
      <c r="NZ565" s="160"/>
      <c r="OA565" s="160"/>
      <c r="OB565" s="160"/>
      <c r="OC565" s="160"/>
      <c r="OD565" s="160"/>
      <c r="OE565" s="160"/>
      <c r="OF565" s="160"/>
      <c r="OG565" s="160"/>
      <c r="OH565" s="160"/>
      <c r="OI565" s="160"/>
      <c r="OJ565" s="160"/>
      <c r="OK565" s="160"/>
      <c r="OL565" s="160"/>
      <c r="OM565" s="160"/>
      <c r="ON565" s="160"/>
      <c r="OO565" s="160"/>
      <c r="OP565" s="160"/>
      <c r="OQ565" s="160"/>
      <c r="OR565" s="160"/>
      <c r="OS565" s="160"/>
      <c r="OT565" s="160"/>
      <c r="OU565" s="160"/>
      <c r="OV565" s="160"/>
      <c r="OW565" s="160"/>
      <c r="OX565" s="160"/>
      <c r="OY565" s="160"/>
      <c r="OZ565" s="160"/>
      <c r="PA565" s="160"/>
      <c r="PB565" s="160"/>
      <c r="PC565" s="160"/>
      <c r="PD565" s="160"/>
      <c r="PE565" s="160"/>
      <c r="PF565" s="160"/>
      <c r="PG565" s="160"/>
      <c r="PH565" s="160"/>
      <c r="PI565" s="160"/>
      <c r="PJ565" s="160"/>
      <c r="PK565" s="160"/>
      <c r="PL565" s="160"/>
      <c r="PM565" s="160"/>
      <c r="PN565" s="160"/>
      <c r="PO565" s="160"/>
      <c r="PP565" s="160"/>
      <c r="PQ565" s="160"/>
      <c r="PR565" s="160"/>
      <c r="PS565" s="160"/>
      <c r="PT565" s="160"/>
      <c r="PU565" s="160"/>
      <c r="PV565" s="160"/>
      <c r="PW565" s="160"/>
      <c r="PX565" s="160"/>
      <c r="PY565" s="160"/>
      <c r="PZ565" s="160"/>
      <c r="QA565" s="160"/>
      <c r="QB565" s="160"/>
      <c r="QC565" s="160"/>
      <c r="QD565" s="160"/>
      <c r="QE565" s="160"/>
      <c r="QF565" s="160"/>
      <c r="QG565" s="160"/>
      <c r="QH565" s="160"/>
      <c r="QI565" s="160"/>
      <c r="QJ565" s="160"/>
      <c r="QK565" s="160"/>
      <c r="QL565" s="160"/>
      <c r="QM565" s="160"/>
      <c r="QN565" s="160"/>
      <c r="QO565" s="160"/>
      <c r="QP565" s="160"/>
      <c r="QQ565" s="160"/>
      <c r="QR565" s="160"/>
      <c r="QS565" s="160"/>
      <c r="QT565" s="160"/>
      <c r="QU565" s="160"/>
      <c r="QV565" s="160"/>
      <c r="QW565" s="160"/>
      <c r="QX565" s="160"/>
      <c r="QY565" s="160"/>
      <c r="QZ565" s="160"/>
      <c r="RA565" s="160"/>
      <c r="RB565" s="160"/>
      <c r="RC565" s="160"/>
      <c r="RD565" s="160"/>
      <c r="RE565" s="160"/>
      <c r="RF565" s="160"/>
      <c r="RG565" s="160"/>
      <c r="RH565" s="160"/>
      <c r="RI565" s="160"/>
      <c r="RJ565" s="160"/>
      <c r="RK565" s="160"/>
      <c r="RL565" s="160"/>
      <c r="RM565" s="160"/>
      <c r="RN565" s="160"/>
      <c r="RO565" s="160"/>
      <c r="RP565" s="160"/>
      <c r="RQ565" s="160"/>
      <c r="RR565" s="160"/>
      <c r="RS565" s="160"/>
      <c r="RT565" s="160"/>
      <c r="RU565" s="160"/>
      <c r="RV565" s="160"/>
      <c r="RW565" s="160"/>
      <c r="RX565" s="160"/>
      <c r="RY565" s="160"/>
      <c r="RZ565" s="160"/>
      <c r="SA565" s="160"/>
      <c r="SB565" s="160"/>
      <c r="SC565" s="160"/>
      <c r="SD565" s="160"/>
      <c r="SE565" s="160"/>
      <c r="SF565" s="160"/>
      <c r="SG565" s="160"/>
      <c r="SH565" s="160"/>
      <c r="SI565" s="160"/>
      <c r="SJ565" s="160"/>
      <c r="SK565" s="160"/>
      <c r="SL565" s="160"/>
      <c r="SM565" s="160"/>
      <c r="SN565" s="160"/>
      <c r="SO565" s="160"/>
      <c r="SP565" s="160"/>
      <c r="SQ565" s="160"/>
      <c r="SR565" s="160"/>
      <c r="SS565" s="160"/>
      <c r="ST565" s="160"/>
      <c r="SU565" s="160"/>
      <c r="SV565" s="160"/>
      <c r="SW565" s="160"/>
      <c r="SX565" s="160"/>
      <c r="SY565" s="160"/>
      <c r="SZ565" s="160"/>
      <c r="TA565" s="160"/>
      <c r="TB565" s="160"/>
      <c r="TC565" s="160"/>
      <c r="TD565" s="160"/>
      <c r="TE565" s="160"/>
      <c r="TF565" s="160"/>
    </row>
    <row r="566" spans="1:526">
      <c r="A566" s="160"/>
      <c r="B566" s="160"/>
      <c r="C566" s="160"/>
      <c r="D566" s="160"/>
      <c r="E566" s="160"/>
      <c r="F566" s="160"/>
      <c r="G566" s="160"/>
      <c r="H566" s="160"/>
      <c r="I566" s="160"/>
      <c r="J566" s="160"/>
      <c r="K566" s="160"/>
      <c r="L566" s="160"/>
      <c r="M566" s="160"/>
      <c r="N566" s="160"/>
      <c r="O566" s="160"/>
      <c r="P566" s="160"/>
      <c r="Q566" s="160"/>
      <c r="R566" s="160"/>
      <c r="S566" s="160"/>
      <c r="T566" s="160"/>
      <c r="U566" s="160"/>
      <c r="V566" s="160"/>
      <c r="W566" s="160"/>
      <c r="X566" s="160"/>
      <c r="Y566" s="160"/>
      <c r="Z566" s="160"/>
      <c r="AA566" s="160"/>
      <c r="AB566" s="160"/>
      <c r="AC566" s="160"/>
      <c r="AD566" s="160"/>
      <c r="AE566" s="160"/>
      <c r="AF566" s="160"/>
      <c r="AG566" s="160"/>
      <c r="AH566" s="160"/>
      <c r="AI566" s="160"/>
      <c r="AJ566" s="160"/>
      <c r="AK566" s="160"/>
      <c r="AL566" s="160"/>
      <c r="AM566" s="160"/>
      <c r="AN566" s="160"/>
      <c r="AO566" s="160"/>
      <c r="AP566" s="160"/>
      <c r="AQ566" s="160"/>
      <c r="AR566" s="160"/>
      <c r="AS566" s="160"/>
      <c r="AT566" s="160"/>
      <c r="AU566" s="160"/>
      <c r="AV566" s="160"/>
      <c r="AW566" s="160"/>
      <c r="AX566" s="160"/>
      <c r="AY566" s="160"/>
      <c r="AZ566" s="160"/>
      <c r="BA566" s="160"/>
      <c r="BB566" s="160"/>
      <c r="BC566" s="160"/>
      <c r="BD566" s="160"/>
      <c r="BE566" s="160"/>
      <c r="BF566" s="160"/>
      <c r="BG566" s="160"/>
      <c r="BH566" s="160"/>
      <c r="BI566" s="160"/>
      <c r="BJ566" s="160"/>
      <c r="BK566" s="160"/>
      <c r="BL566" s="160"/>
      <c r="BM566" s="160"/>
      <c r="BN566" s="160"/>
      <c r="BO566" s="160"/>
      <c r="BP566" s="160"/>
      <c r="BQ566" s="160"/>
      <c r="BR566" s="160"/>
      <c r="BS566" s="160"/>
      <c r="BT566" s="160"/>
      <c r="BU566" s="160"/>
      <c r="BV566" s="160"/>
      <c r="BW566" s="160"/>
      <c r="BX566" s="160"/>
      <c r="BY566" s="160"/>
      <c r="BZ566" s="160"/>
      <c r="CA566" s="160"/>
      <c r="CB566" s="160"/>
      <c r="CC566" s="160"/>
      <c r="CD566" s="160"/>
      <c r="CE566" s="160"/>
      <c r="CF566" s="160"/>
      <c r="CG566" s="160"/>
      <c r="CH566" s="160"/>
      <c r="CI566" s="160"/>
      <c r="CJ566" s="160"/>
      <c r="CK566" s="160"/>
      <c r="CL566" s="160"/>
      <c r="CM566" s="160"/>
      <c r="CN566" s="160"/>
      <c r="CO566" s="160"/>
      <c r="CP566" s="160"/>
      <c r="CQ566" s="160"/>
      <c r="CR566" s="160"/>
      <c r="CS566" s="160"/>
      <c r="CT566" s="160"/>
      <c r="CU566" s="160"/>
      <c r="CV566" s="160"/>
      <c r="CW566" s="160"/>
      <c r="CX566" s="160"/>
      <c r="CY566" s="160"/>
      <c r="CZ566" s="160"/>
      <c r="DA566" s="160"/>
      <c r="DB566" s="160"/>
      <c r="DC566" s="160"/>
      <c r="DD566" s="160"/>
      <c r="DE566" s="160"/>
      <c r="DF566" s="160"/>
      <c r="DG566" s="160"/>
      <c r="DH566" s="160"/>
      <c r="DI566" s="160"/>
      <c r="DJ566" s="160"/>
      <c r="DK566" s="160"/>
      <c r="DL566" s="160"/>
      <c r="DM566" s="160"/>
      <c r="DN566" s="160"/>
      <c r="DO566" s="160"/>
      <c r="DP566" s="160"/>
      <c r="DQ566" s="160"/>
      <c r="DR566" s="160"/>
      <c r="DS566" s="160"/>
      <c r="DT566" s="160"/>
      <c r="DU566" s="160"/>
      <c r="DV566" s="160"/>
      <c r="DW566" s="160"/>
      <c r="DX566" s="160"/>
      <c r="DY566" s="160"/>
      <c r="DZ566" s="160"/>
      <c r="EA566" s="160"/>
      <c r="EB566" s="160"/>
      <c r="EC566" s="160"/>
      <c r="ED566" s="160"/>
      <c r="EE566" s="160"/>
      <c r="EF566" s="160"/>
      <c r="EG566" s="160"/>
      <c r="EH566" s="160"/>
      <c r="EI566" s="160"/>
      <c r="EJ566" s="160"/>
      <c r="EK566" s="160"/>
      <c r="EL566" s="160"/>
      <c r="EM566" s="160"/>
      <c r="EN566" s="160"/>
      <c r="EO566" s="160"/>
      <c r="EP566" s="160"/>
      <c r="EQ566" s="160"/>
      <c r="ER566" s="160"/>
      <c r="ES566" s="160"/>
      <c r="ET566" s="160"/>
      <c r="EU566" s="160"/>
      <c r="EV566" s="160"/>
      <c r="EW566" s="160"/>
      <c r="EX566" s="160"/>
      <c r="EY566" s="160"/>
      <c r="EZ566" s="160"/>
      <c r="FA566" s="160"/>
      <c r="FB566" s="160"/>
      <c r="FC566" s="160"/>
      <c r="FD566" s="160"/>
      <c r="FE566" s="160"/>
      <c r="FF566" s="160"/>
      <c r="FG566" s="160"/>
      <c r="FH566" s="160"/>
      <c r="FI566" s="160"/>
      <c r="FJ566" s="160"/>
      <c r="FK566" s="160"/>
      <c r="FL566" s="160"/>
      <c r="FM566" s="160"/>
      <c r="FN566" s="160"/>
      <c r="FO566" s="160"/>
      <c r="FP566" s="160"/>
      <c r="FQ566" s="160"/>
      <c r="FR566" s="160"/>
      <c r="FS566" s="160"/>
      <c r="FT566" s="160"/>
      <c r="FU566" s="160"/>
      <c r="FV566" s="160"/>
      <c r="FW566" s="160"/>
      <c r="FX566" s="160"/>
      <c r="FY566" s="160"/>
      <c r="FZ566" s="160"/>
      <c r="GA566" s="160"/>
      <c r="GB566" s="160"/>
      <c r="GC566" s="160"/>
      <c r="GD566" s="160"/>
      <c r="GE566" s="160"/>
      <c r="GF566" s="160"/>
      <c r="GG566" s="160"/>
      <c r="GH566" s="160"/>
      <c r="GI566" s="160"/>
      <c r="GJ566" s="160"/>
      <c r="GK566" s="160"/>
      <c r="GL566" s="160"/>
      <c r="GM566" s="160"/>
      <c r="GN566" s="160"/>
      <c r="GO566" s="160"/>
      <c r="GP566" s="160"/>
      <c r="GQ566" s="160"/>
      <c r="GR566" s="160"/>
      <c r="GS566" s="160"/>
      <c r="GT566" s="160"/>
      <c r="GU566" s="160"/>
      <c r="GV566" s="160"/>
      <c r="GW566" s="160"/>
      <c r="GX566" s="160"/>
      <c r="GY566" s="160"/>
      <c r="GZ566" s="160"/>
      <c r="HA566" s="160"/>
      <c r="HB566" s="160"/>
      <c r="HC566" s="160"/>
      <c r="HD566" s="160"/>
      <c r="HE566" s="160"/>
      <c r="HF566" s="160"/>
      <c r="HG566" s="160"/>
      <c r="HH566" s="160"/>
      <c r="HI566" s="160"/>
      <c r="HJ566" s="160"/>
      <c r="HK566" s="160"/>
      <c r="HL566" s="160"/>
      <c r="HM566" s="160"/>
      <c r="HN566" s="160"/>
      <c r="HO566" s="160"/>
      <c r="HP566" s="160"/>
      <c r="HQ566" s="160"/>
      <c r="HR566" s="160"/>
      <c r="HS566" s="160"/>
      <c r="HT566" s="160"/>
      <c r="HU566" s="160"/>
      <c r="HV566" s="160"/>
      <c r="HW566" s="160"/>
      <c r="HX566" s="160"/>
      <c r="HY566" s="160"/>
      <c r="HZ566" s="160"/>
      <c r="IA566" s="160"/>
      <c r="IB566" s="160"/>
      <c r="IC566" s="160"/>
      <c r="ID566" s="160"/>
      <c r="IE566" s="160"/>
      <c r="IF566" s="160"/>
      <c r="IG566" s="160"/>
      <c r="IH566" s="160"/>
      <c r="II566" s="160"/>
      <c r="IJ566" s="160"/>
      <c r="IK566" s="160"/>
      <c r="IL566" s="160"/>
      <c r="IM566" s="160"/>
      <c r="IN566" s="160"/>
      <c r="IO566" s="160"/>
      <c r="IP566" s="160"/>
      <c r="IQ566" s="160"/>
      <c r="IR566" s="160"/>
      <c r="IS566" s="160"/>
      <c r="IT566" s="160"/>
      <c r="IU566" s="160"/>
      <c r="IV566" s="160"/>
      <c r="IW566" s="160"/>
      <c r="IX566" s="160"/>
      <c r="IY566" s="160"/>
      <c r="IZ566" s="160"/>
      <c r="JA566" s="160"/>
      <c r="JB566" s="160"/>
      <c r="JC566" s="160"/>
      <c r="JD566" s="160"/>
      <c r="JE566" s="160"/>
      <c r="JF566" s="160"/>
      <c r="JG566" s="160"/>
      <c r="JH566" s="160"/>
      <c r="JI566" s="160"/>
      <c r="JJ566" s="160"/>
      <c r="JK566" s="160"/>
      <c r="JL566" s="160"/>
      <c r="JM566" s="160"/>
      <c r="JN566" s="160"/>
      <c r="JO566" s="160"/>
      <c r="JP566" s="160"/>
      <c r="JQ566" s="160"/>
      <c r="JR566" s="160"/>
      <c r="JS566" s="160"/>
      <c r="JT566" s="160"/>
      <c r="JU566" s="160"/>
      <c r="JV566" s="160"/>
      <c r="JW566" s="160"/>
      <c r="JX566" s="160"/>
      <c r="JY566" s="160"/>
      <c r="JZ566" s="160"/>
      <c r="KA566" s="160"/>
      <c r="KB566" s="160"/>
      <c r="KC566" s="160"/>
      <c r="KD566" s="160"/>
      <c r="KE566" s="160"/>
      <c r="KF566" s="160"/>
      <c r="KG566" s="160"/>
      <c r="KH566" s="160"/>
      <c r="KI566" s="160"/>
      <c r="KJ566" s="160"/>
      <c r="KK566" s="160"/>
      <c r="KL566" s="160"/>
      <c r="KM566" s="160"/>
      <c r="KN566" s="160"/>
      <c r="KO566" s="160"/>
      <c r="KP566" s="160"/>
      <c r="KQ566" s="160"/>
      <c r="KR566" s="160"/>
      <c r="KS566" s="160"/>
      <c r="KT566" s="160"/>
      <c r="KU566" s="160"/>
      <c r="KV566" s="160"/>
      <c r="KW566" s="160"/>
      <c r="KX566" s="160"/>
      <c r="KY566" s="160"/>
      <c r="KZ566" s="160"/>
      <c r="LA566" s="160"/>
      <c r="LB566" s="160"/>
      <c r="LC566" s="160"/>
      <c r="LD566" s="160"/>
      <c r="LE566" s="160"/>
      <c r="LF566" s="160"/>
      <c r="LG566" s="160"/>
      <c r="LH566" s="160"/>
      <c r="LI566" s="160"/>
      <c r="LJ566" s="160"/>
      <c r="LK566" s="160"/>
      <c r="LL566" s="160"/>
      <c r="LM566" s="160"/>
      <c r="LN566" s="160"/>
      <c r="LO566" s="160"/>
      <c r="LP566" s="160"/>
      <c r="LQ566" s="160"/>
      <c r="LR566" s="160"/>
      <c r="LS566" s="160"/>
      <c r="LT566" s="160"/>
      <c r="LU566" s="160"/>
      <c r="LV566" s="160"/>
      <c r="LW566" s="160"/>
      <c r="LX566" s="160"/>
      <c r="LY566" s="160"/>
      <c r="LZ566" s="160"/>
      <c r="MA566" s="160"/>
      <c r="MB566" s="160"/>
      <c r="MC566" s="160"/>
      <c r="MD566" s="160"/>
      <c r="ME566" s="160"/>
      <c r="MF566" s="160"/>
      <c r="MG566" s="160"/>
      <c r="MH566" s="160"/>
      <c r="MI566" s="160"/>
      <c r="MJ566" s="160"/>
      <c r="MK566" s="160"/>
      <c r="ML566" s="160"/>
      <c r="MM566" s="160"/>
      <c r="MN566" s="160"/>
      <c r="MO566" s="160"/>
      <c r="MP566" s="160"/>
      <c r="MQ566" s="160"/>
      <c r="MR566" s="160"/>
      <c r="MS566" s="160"/>
      <c r="MT566" s="160"/>
      <c r="MU566" s="160"/>
      <c r="MV566" s="160"/>
      <c r="MW566" s="160"/>
      <c r="MX566" s="160"/>
      <c r="MY566" s="160"/>
      <c r="MZ566" s="160"/>
      <c r="NA566" s="160"/>
      <c r="NB566" s="160"/>
      <c r="NC566" s="160"/>
      <c r="ND566" s="160"/>
      <c r="NE566" s="160"/>
      <c r="NF566" s="160"/>
      <c r="NG566" s="160"/>
      <c r="NH566" s="160"/>
      <c r="NI566" s="160"/>
      <c r="NJ566" s="160"/>
      <c r="NK566" s="160"/>
      <c r="NL566" s="160"/>
      <c r="NM566" s="160"/>
      <c r="NN566" s="160"/>
      <c r="NO566" s="160"/>
      <c r="NP566" s="160"/>
      <c r="NQ566" s="160"/>
      <c r="NR566" s="160"/>
      <c r="NS566" s="160"/>
      <c r="NT566" s="160"/>
      <c r="NU566" s="160"/>
      <c r="NV566" s="160"/>
      <c r="NW566" s="160"/>
      <c r="NX566" s="160"/>
      <c r="NY566" s="160"/>
      <c r="NZ566" s="160"/>
      <c r="OA566" s="160"/>
      <c r="OB566" s="160"/>
      <c r="OC566" s="160"/>
      <c r="OD566" s="160"/>
      <c r="OE566" s="160"/>
      <c r="OF566" s="160"/>
      <c r="OG566" s="160"/>
      <c r="OH566" s="160"/>
      <c r="OI566" s="160"/>
      <c r="OJ566" s="160"/>
      <c r="OK566" s="160"/>
      <c r="OL566" s="160"/>
      <c r="OM566" s="160"/>
      <c r="ON566" s="160"/>
      <c r="OO566" s="160"/>
      <c r="OP566" s="160"/>
      <c r="OQ566" s="160"/>
      <c r="OR566" s="160"/>
      <c r="OS566" s="160"/>
      <c r="OT566" s="160"/>
      <c r="OU566" s="160"/>
      <c r="OV566" s="160"/>
      <c r="OW566" s="160"/>
      <c r="OX566" s="160"/>
      <c r="OY566" s="160"/>
      <c r="OZ566" s="160"/>
      <c r="PA566" s="160"/>
      <c r="PB566" s="160"/>
      <c r="PC566" s="160"/>
      <c r="PD566" s="160"/>
      <c r="PE566" s="160"/>
      <c r="PF566" s="160"/>
      <c r="PG566" s="160"/>
      <c r="PH566" s="160"/>
      <c r="PI566" s="160"/>
      <c r="PJ566" s="160"/>
      <c r="PK566" s="160"/>
      <c r="PL566" s="160"/>
      <c r="PM566" s="160"/>
      <c r="PN566" s="160"/>
      <c r="PO566" s="160"/>
      <c r="PP566" s="160"/>
      <c r="PQ566" s="160"/>
      <c r="PR566" s="160"/>
      <c r="PS566" s="160"/>
      <c r="PT566" s="160"/>
      <c r="PU566" s="160"/>
      <c r="PV566" s="160"/>
      <c r="PW566" s="160"/>
      <c r="PX566" s="160"/>
      <c r="PY566" s="160"/>
      <c r="PZ566" s="160"/>
      <c r="QA566" s="160"/>
      <c r="QB566" s="160"/>
      <c r="QC566" s="160"/>
      <c r="QD566" s="160"/>
      <c r="QE566" s="160"/>
      <c r="QF566" s="160"/>
      <c r="QG566" s="160"/>
      <c r="QH566" s="160"/>
      <c r="QI566" s="160"/>
      <c r="QJ566" s="160"/>
      <c r="QK566" s="160"/>
      <c r="QL566" s="160"/>
      <c r="QM566" s="160"/>
      <c r="QN566" s="160"/>
      <c r="QO566" s="160"/>
      <c r="QP566" s="160"/>
      <c r="QQ566" s="160"/>
      <c r="QR566" s="160"/>
      <c r="QS566" s="160"/>
      <c r="QT566" s="160"/>
      <c r="QU566" s="160"/>
      <c r="QV566" s="160"/>
      <c r="QW566" s="160"/>
      <c r="QX566" s="160"/>
      <c r="QY566" s="160"/>
      <c r="QZ566" s="160"/>
      <c r="RA566" s="160"/>
      <c r="RB566" s="160"/>
      <c r="RC566" s="160"/>
      <c r="RD566" s="160"/>
      <c r="RE566" s="160"/>
      <c r="RF566" s="160"/>
      <c r="RG566" s="160"/>
      <c r="RH566" s="160"/>
      <c r="RI566" s="160"/>
      <c r="RJ566" s="160"/>
      <c r="RK566" s="160"/>
      <c r="RL566" s="160"/>
      <c r="RM566" s="160"/>
      <c r="RN566" s="160"/>
      <c r="RO566" s="160"/>
      <c r="RP566" s="160"/>
      <c r="RQ566" s="160"/>
      <c r="RR566" s="160"/>
      <c r="RS566" s="160"/>
      <c r="RT566" s="160"/>
      <c r="RU566" s="160"/>
      <c r="RV566" s="160"/>
      <c r="RW566" s="160"/>
      <c r="RX566" s="160"/>
      <c r="RY566" s="160"/>
      <c r="RZ566" s="160"/>
      <c r="SA566" s="160"/>
      <c r="SB566" s="160"/>
      <c r="SC566" s="160"/>
      <c r="SD566" s="160"/>
      <c r="SE566" s="160"/>
      <c r="SF566" s="160"/>
      <c r="SG566" s="160"/>
      <c r="SH566" s="160"/>
      <c r="SI566" s="160"/>
      <c r="SJ566" s="160"/>
      <c r="SK566" s="160"/>
      <c r="SL566" s="160"/>
      <c r="SM566" s="160"/>
      <c r="SN566" s="160"/>
      <c r="SO566" s="160"/>
      <c r="SP566" s="160"/>
      <c r="SQ566" s="160"/>
      <c r="SR566" s="160"/>
      <c r="SS566" s="160"/>
      <c r="ST566" s="160"/>
      <c r="SU566" s="160"/>
      <c r="SV566" s="160"/>
      <c r="SW566" s="160"/>
      <c r="SX566" s="160"/>
      <c r="SY566" s="160"/>
      <c r="SZ566" s="160"/>
      <c r="TA566" s="160"/>
      <c r="TB566" s="160"/>
      <c r="TC566" s="160"/>
      <c r="TD566" s="160"/>
      <c r="TE566" s="160"/>
      <c r="TF566" s="160"/>
    </row>
    <row r="567" spans="1:526">
      <c r="A567" s="160"/>
      <c r="B567" s="160"/>
      <c r="C567" s="160"/>
      <c r="D567" s="160"/>
      <c r="E567" s="160"/>
      <c r="F567" s="160"/>
      <c r="G567" s="160"/>
      <c r="H567" s="160"/>
      <c r="I567" s="160"/>
      <c r="J567" s="160"/>
      <c r="K567" s="160"/>
      <c r="L567" s="160"/>
      <c r="M567" s="160"/>
      <c r="N567" s="160"/>
      <c r="O567" s="160"/>
      <c r="P567" s="160"/>
      <c r="Q567" s="160"/>
      <c r="R567" s="160"/>
      <c r="S567" s="160"/>
      <c r="T567" s="160"/>
      <c r="U567" s="160"/>
      <c r="V567" s="160"/>
      <c r="W567" s="160"/>
      <c r="X567" s="160"/>
      <c r="Y567" s="160"/>
      <c r="Z567" s="160"/>
      <c r="AA567" s="160"/>
      <c r="AB567" s="160"/>
      <c r="AC567" s="160"/>
      <c r="AD567" s="160"/>
      <c r="AE567" s="160"/>
      <c r="AF567" s="160"/>
      <c r="AG567" s="160"/>
      <c r="AH567" s="160"/>
      <c r="AI567" s="160"/>
      <c r="AJ567" s="160"/>
      <c r="AK567" s="160"/>
      <c r="AL567" s="160"/>
      <c r="AM567" s="160"/>
      <c r="AN567" s="160"/>
      <c r="AO567" s="160"/>
      <c r="AP567" s="160"/>
      <c r="AQ567" s="160"/>
      <c r="AR567" s="160"/>
      <c r="AS567" s="160"/>
      <c r="AT567" s="160"/>
      <c r="AU567" s="160"/>
      <c r="AV567" s="160"/>
      <c r="AW567" s="160"/>
      <c r="AX567" s="160"/>
      <c r="AY567" s="160"/>
      <c r="AZ567" s="160"/>
      <c r="BA567" s="160"/>
      <c r="BB567" s="160"/>
      <c r="BC567" s="160"/>
      <c r="BD567" s="160"/>
      <c r="BE567" s="160"/>
      <c r="BF567" s="160"/>
      <c r="BG567" s="160"/>
      <c r="BH567" s="160"/>
      <c r="BI567" s="160"/>
      <c r="BJ567" s="160"/>
      <c r="BK567" s="160"/>
      <c r="BL567" s="160"/>
      <c r="BM567" s="160"/>
      <c r="BN567" s="160"/>
      <c r="BO567" s="160"/>
      <c r="BP567" s="160"/>
      <c r="BQ567" s="160"/>
      <c r="BR567" s="160"/>
      <c r="BS567" s="160"/>
      <c r="BT567" s="160"/>
      <c r="BU567" s="160"/>
      <c r="BV567" s="160"/>
      <c r="BW567" s="160"/>
      <c r="BX567" s="160"/>
      <c r="BY567" s="160"/>
      <c r="BZ567" s="160"/>
      <c r="CA567" s="160"/>
      <c r="CB567" s="160"/>
      <c r="CC567" s="160"/>
      <c r="CD567" s="160"/>
      <c r="CE567" s="160"/>
      <c r="CF567" s="160"/>
      <c r="CG567" s="160"/>
      <c r="CH567" s="160"/>
      <c r="CI567" s="160"/>
      <c r="CJ567" s="160"/>
      <c r="CK567" s="160"/>
      <c r="CL567" s="160"/>
      <c r="CM567" s="160"/>
      <c r="CN567" s="160"/>
      <c r="CO567" s="160"/>
      <c r="CP567" s="160"/>
      <c r="CQ567" s="160"/>
      <c r="CR567" s="160"/>
      <c r="CS567" s="160"/>
      <c r="CT567" s="160"/>
      <c r="CU567" s="160"/>
      <c r="CV567" s="160"/>
      <c r="CW567" s="160"/>
      <c r="CX567" s="160"/>
      <c r="CY567" s="160"/>
      <c r="CZ567" s="160"/>
      <c r="DA567" s="160"/>
      <c r="DB567" s="160"/>
      <c r="DC567" s="160"/>
      <c r="DD567" s="160"/>
      <c r="DE567" s="160"/>
      <c r="DF567" s="160"/>
      <c r="DG567" s="160"/>
      <c r="DH567" s="160"/>
      <c r="DI567" s="160"/>
      <c r="DJ567" s="160"/>
      <c r="DK567" s="160"/>
      <c r="DL567" s="160"/>
      <c r="DM567" s="160"/>
      <c r="DN567" s="160"/>
      <c r="DO567" s="160"/>
      <c r="DP567" s="160"/>
      <c r="DQ567" s="160"/>
      <c r="DR567" s="160"/>
      <c r="DS567" s="160"/>
      <c r="DT567" s="160"/>
      <c r="DU567" s="160"/>
      <c r="DV567" s="160"/>
      <c r="DW567" s="160"/>
      <c r="DX567" s="160"/>
      <c r="DY567" s="160"/>
      <c r="DZ567" s="160"/>
      <c r="EA567" s="160"/>
      <c r="EB567" s="160"/>
      <c r="EC567" s="160"/>
      <c r="ED567" s="160"/>
      <c r="EE567" s="160"/>
      <c r="EF567" s="160"/>
      <c r="EG567" s="160"/>
      <c r="EH567" s="160"/>
      <c r="EI567" s="160"/>
      <c r="EJ567" s="160"/>
      <c r="EK567" s="160"/>
      <c r="EL567" s="160"/>
      <c r="EM567" s="160"/>
      <c r="EN567" s="160"/>
      <c r="EO567" s="160"/>
      <c r="EP567" s="160"/>
      <c r="EQ567" s="160"/>
      <c r="ER567" s="160"/>
      <c r="ES567" s="160"/>
      <c r="ET567" s="160"/>
      <c r="EU567" s="160"/>
      <c r="EV567" s="160"/>
      <c r="EW567" s="160"/>
      <c r="EX567" s="160"/>
      <c r="EY567" s="160"/>
      <c r="EZ567" s="160"/>
      <c r="FA567" s="160"/>
      <c r="FB567" s="160"/>
      <c r="FC567" s="160"/>
      <c r="FD567" s="160"/>
      <c r="FE567" s="160"/>
      <c r="FF567" s="160"/>
      <c r="FG567" s="160"/>
      <c r="FH567" s="160"/>
      <c r="FI567" s="160"/>
      <c r="FJ567" s="160"/>
      <c r="FK567" s="160"/>
      <c r="FL567" s="160"/>
      <c r="FM567" s="160"/>
      <c r="FN567" s="160"/>
      <c r="FO567" s="160"/>
      <c r="FP567" s="160"/>
      <c r="FQ567" s="160"/>
      <c r="FR567" s="160"/>
      <c r="FS567" s="160"/>
      <c r="FT567" s="160"/>
      <c r="FU567" s="160"/>
      <c r="FV567" s="160"/>
      <c r="FW567" s="160"/>
      <c r="FX567" s="160"/>
      <c r="FY567" s="160"/>
      <c r="FZ567" s="160"/>
      <c r="GA567" s="160"/>
      <c r="GB567" s="160"/>
      <c r="GC567" s="160"/>
      <c r="GD567" s="160"/>
      <c r="GE567" s="160"/>
      <c r="GF567" s="160"/>
      <c r="GG567" s="160"/>
      <c r="GH567" s="160"/>
      <c r="GI567" s="160"/>
      <c r="GJ567" s="160"/>
      <c r="GK567" s="160"/>
      <c r="GL567" s="160"/>
      <c r="GM567" s="160"/>
      <c r="GN567" s="160"/>
      <c r="GO567" s="160"/>
      <c r="GP567" s="160"/>
      <c r="GQ567" s="160"/>
      <c r="GR567" s="160"/>
      <c r="GS567" s="160"/>
      <c r="GT567" s="160"/>
      <c r="GU567" s="160"/>
      <c r="GV567" s="160"/>
      <c r="GW567" s="160"/>
      <c r="GX567" s="160"/>
      <c r="GY567" s="160"/>
      <c r="GZ567" s="160"/>
      <c r="HA567" s="160"/>
      <c r="HB567" s="160"/>
      <c r="HC567" s="160"/>
      <c r="HD567" s="160"/>
      <c r="HE567" s="160"/>
      <c r="HF567" s="160"/>
      <c r="HG567" s="160"/>
      <c r="HH567" s="160"/>
      <c r="HI567" s="160"/>
      <c r="HJ567" s="160"/>
      <c r="HK567" s="160"/>
      <c r="HL567" s="160"/>
      <c r="HM567" s="160"/>
      <c r="HN567" s="160"/>
      <c r="HO567" s="160"/>
      <c r="HP567" s="160"/>
      <c r="HQ567" s="160"/>
      <c r="HR567" s="160"/>
      <c r="HS567" s="160"/>
      <c r="HT567" s="160"/>
      <c r="HU567" s="160"/>
      <c r="HV567" s="160"/>
      <c r="HW567" s="160"/>
      <c r="HX567" s="160"/>
      <c r="HY567" s="160"/>
      <c r="HZ567" s="160"/>
      <c r="IA567" s="160"/>
      <c r="IB567" s="160"/>
      <c r="IC567" s="160"/>
      <c r="ID567" s="160"/>
      <c r="IE567" s="160"/>
      <c r="IF567" s="160"/>
      <c r="IG567" s="160"/>
      <c r="IH567" s="160"/>
      <c r="II567" s="160"/>
      <c r="IJ567" s="160"/>
      <c r="IK567" s="160"/>
      <c r="IL567" s="160"/>
      <c r="IM567" s="160"/>
      <c r="IN567" s="160"/>
      <c r="IO567" s="160"/>
      <c r="IP567" s="160"/>
      <c r="IQ567" s="160"/>
      <c r="IR567" s="160"/>
      <c r="IS567" s="160"/>
      <c r="IT567" s="160"/>
      <c r="IU567" s="160"/>
      <c r="IV567" s="160"/>
      <c r="IW567" s="160"/>
      <c r="IX567" s="160"/>
      <c r="IY567" s="160"/>
      <c r="IZ567" s="160"/>
      <c r="JA567" s="160"/>
      <c r="JB567" s="160"/>
      <c r="JC567" s="160"/>
      <c r="JD567" s="160"/>
      <c r="JE567" s="160"/>
      <c r="JF567" s="160"/>
      <c r="JG567" s="160"/>
      <c r="JH567" s="160"/>
      <c r="JI567" s="160"/>
      <c r="JJ567" s="160"/>
      <c r="JK567" s="160"/>
      <c r="JL567" s="160"/>
      <c r="JM567" s="160"/>
      <c r="JN567" s="160"/>
      <c r="JO567" s="160"/>
      <c r="JP567" s="160"/>
      <c r="JQ567" s="160"/>
      <c r="JR567" s="160"/>
      <c r="JS567" s="160"/>
      <c r="JT567" s="160"/>
      <c r="JU567" s="160"/>
      <c r="JV567" s="160"/>
      <c r="JW567" s="160"/>
      <c r="JX567" s="160"/>
      <c r="JY567" s="160"/>
      <c r="JZ567" s="160"/>
      <c r="KA567" s="160"/>
      <c r="KB567" s="160"/>
      <c r="KC567" s="160"/>
      <c r="KD567" s="160"/>
      <c r="KE567" s="160"/>
      <c r="KF567" s="160"/>
      <c r="KG567" s="160"/>
      <c r="KH567" s="160"/>
      <c r="KI567" s="160"/>
      <c r="KJ567" s="160"/>
      <c r="KK567" s="160"/>
      <c r="KL567" s="160"/>
      <c r="KM567" s="160"/>
      <c r="KN567" s="160"/>
      <c r="KO567" s="160"/>
      <c r="KP567" s="160"/>
      <c r="KQ567" s="160"/>
      <c r="KR567" s="160"/>
      <c r="KS567" s="160"/>
      <c r="KT567" s="160"/>
      <c r="KU567" s="160"/>
      <c r="KV567" s="160"/>
      <c r="KW567" s="160"/>
      <c r="KX567" s="160"/>
      <c r="KY567" s="160"/>
      <c r="KZ567" s="160"/>
      <c r="LA567" s="160"/>
      <c r="LB567" s="160"/>
      <c r="LC567" s="160"/>
      <c r="LD567" s="160"/>
      <c r="LE567" s="160"/>
      <c r="LF567" s="160"/>
      <c r="LG567" s="160"/>
      <c r="LH567" s="160"/>
      <c r="LI567" s="160"/>
      <c r="LJ567" s="160"/>
      <c r="LK567" s="160"/>
      <c r="LL567" s="160"/>
      <c r="LM567" s="160"/>
      <c r="LN567" s="160"/>
      <c r="LO567" s="160"/>
      <c r="LP567" s="160"/>
      <c r="LQ567" s="160"/>
      <c r="LR567" s="160"/>
      <c r="LS567" s="160"/>
      <c r="LT567" s="160"/>
      <c r="LU567" s="160"/>
      <c r="LV567" s="160"/>
      <c r="LW567" s="160"/>
      <c r="LX567" s="160"/>
      <c r="LY567" s="160"/>
      <c r="LZ567" s="160"/>
      <c r="MA567" s="160"/>
      <c r="MB567" s="160"/>
      <c r="MC567" s="160"/>
      <c r="MD567" s="160"/>
      <c r="ME567" s="160"/>
      <c r="MF567" s="160"/>
      <c r="MG567" s="160"/>
      <c r="MH567" s="160"/>
      <c r="MI567" s="160"/>
      <c r="MJ567" s="160"/>
      <c r="MK567" s="160"/>
      <c r="ML567" s="160"/>
      <c r="MM567" s="160"/>
      <c r="MN567" s="160"/>
      <c r="MO567" s="160"/>
      <c r="MP567" s="160"/>
      <c r="MQ567" s="160"/>
      <c r="MR567" s="160"/>
      <c r="MS567" s="160"/>
      <c r="MT567" s="160"/>
      <c r="MU567" s="160"/>
      <c r="MV567" s="160"/>
      <c r="MW567" s="160"/>
      <c r="MX567" s="160"/>
      <c r="MY567" s="160"/>
      <c r="MZ567" s="160"/>
      <c r="NA567" s="160"/>
      <c r="NB567" s="160"/>
      <c r="NC567" s="160"/>
      <c r="ND567" s="160"/>
      <c r="NE567" s="160"/>
      <c r="NF567" s="160"/>
      <c r="NG567" s="160"/>
      <c r="NH567" s="160"/>
      <c r="NI567" s="160"/>
      <c r="NJ567" s="160"/>
      <c r="NK567" s="160"/>
      <c r="NL567" s="160"/>
      <c r="NM567" s="160"/>
      <c r="NN567" s="160"/>
      <c r="NO567" s="160"/>
      <c r="NP567" s="160"/>
      <c r="NQ567" s="160"/>
      <c r="NR567" s="160"/>
      <c r="NS567" s="160"/>
      <c r="NT567" s="160"/>
      <c r="NU567" s="160"/>
      <c r="NV567" s="160"/>
      <c r="NW567" s="160"/>
      <c r="NX567" s="160"/>
      <c r="NY567" s="160"/>
      <c r="NZ567" s="160"/>
      <c r="OA567" s="160"/>
      <c r="OB567" s="160"/>
      <c r="OC567" s="160"/>
      <c r="OD567" s="160"/>
      <c r="OE567" s="160"/>
      <c r="OF567" s="160"/>
      <c r="OG567" s="160"/>
      <c r="OH567" s="160"/>
      <c r="OI567" s="160"/>
      <c r="OJ567" s="160"/>
      <c r="OK567" s="160"/>
      <c r="OL567" s="160"/>
      <c r="OM567" s="160"/>
      <c r="ON567" s="160"/>
      <c r="OO567" s="160"/>
      <c r="OP567" s="160"/>
      <c r="OQ567" s="160"/>
      <c r="OR567" s="160"/>
      <c r="OS567" s="160"/>
      <c r="OT567" s="160"/>
      <c r="OU567" s="160"/>
      <c r="OV567" s="160"/>
      <c r="OW567" s="160"/>
      <c r="OX567" s="160"/>
      <c r="OY567" s="160"/>
      <c r="OZ567" s="160"/>
      <c r="PA567" s="160"/>
      <c r="PB567" s="160"/>
      <c r="PC567" s="160"/>
      <c r="PD567" s="160"/>
      <c r="PE567" s="160"/>
      <c r="PF567" s="160"/>
      <c r="PG567" s="160"/>
      <c r="PH567" s="160"/>
      <c r="PI567" s="160"/>
      <c r="PJ567" s="160"/>
      <c r="PK567" s="160"/>
      <c r="PL567" s="160"/>
      <c r="PM567" s="160"/>
      <c r="PN567" s="160"/>
      <c r="PO567" s="160"/>
      <c r="PP567" s="160"/>
      <c r="PQ567" s="160"/>
      <c r="PR567" s="160"/>
      <c r="PS567" s="160"/>
      <c r="PT567" s="160"/>
      <c r="PU567" s="160"/>
      <c r="PV567" s="160"/>
      <c r="PW567" s="160"/>
      <c r="PX567" s="160"/>
      <c r="PY567" s="160"/>
      <c r="PZ567" s="160"/>
      <c r="QA567" s="160"/>
      <c r="QB567" s="160"/>
      <c r="QC567" s="160"/>
      <c r="QD567" s="160"/>
      <c r="QE567" s="160"/>
      <c r="QF567" s="160"/>
      <c r="QG567" s="160"/>
      <c r="QH567" s="160"/>
      <c r="QI567" s="160"/>
      <c r="QJ567" s="160"/>
      <c r="QK567" s="160"/>
      <c r="QL567" s="160"/>
      <c r="QM567" s="160"/>
      <c r="QN567" s="160"/>
      <c r="QO567" s="160"/>
      <c r="QP567" s="160"/>
      <c r="QQ567" s="160"/>
      <c r="QR567" s="160"/>
      <c r="QS567" s="160"/>
      <c r="QT567" s="160"/>
      <c r="QU567" s="160"/>
      <c r="QV567" s="160"/>
      <c r="QW567" s="160"/>
      <c r="QX567" s="160"/>
      <c r="QY567" s="160"/>
      <c r="QZ567" s="160"/>
      <c r="RA567" s="160"/>
      <c r="RB567" s="160"/>
      <c r="RC567" s="160"/>
      <c r="RD567" s="160"/>
      <c r="RE567" s="160"/>
      <c r="RF567" s="160"/>
      <c r="RG567" s="160"/>
      <c r="RH567" s="160"/>
      <c r="RI567" s="160"/>
      <c r="RJ567" s="160"/>
      <c r="RK567" s="160"/>
      <c r="RL567" s="160"/>
      <c r="RM567" s="160"/>
      <c r="RN567" s="160"/>
      <c r="RO567" s="160"/>
      <c r="RP567" s="160"/>
      <c r="RQ567" s="160"/>
      <c r="RR567" s="160"/>
      <c r="RS567" s="160"/>
      <c r="RT567" s="160"/>
      <c r="RU567" s="160"/>
      <c r="RV567" s="160"/>
      <c r="RW567" s="160"/>
      <c r="RX567" s="160"/>
      <c r="RY567" s="160"/>
      <c r="RZ567" s="160"/>
      <c r="SA567" s="160"/>
      <c r="SB567" s="160"/>
      <c r="SC567" s="160"/>
      <c r="SD567" s="160"/>
      <c r="SE567" s="160"/>
      <c r="SF567" s="160"/>
      <c r="SG567" s="160"/>
      <c r="SH567" s="160"/>
      <c r="SI567" s="160"/>
      <c r="SJ567" s="160"/>
      <c r="SK567" s="160"/>
      <c r="SL567" s="160"/>
      <c r="SM567" s="160"/>
      <c r="SN567" s="160"/>
      <c r="SO567" s="160"/>
      <c r="SP567" s="160"/>
      <c r="SQ567" s="160"/>
      <c r="SR567" s="160"/>
      <c r="SS567" s="160"/>
      <c r="ST567" s="160"/>
      <c r="SU567" s="160"/>
      <c r="SV567" s="160"/>
      <c r="SW567" s="160"/>
      <c r="SX567" s="160"/>
      <c r="SY567" s="160"/>
      <c r="SZ567" s="160"/>
      <c r="TA567" s="160"/>
      <c r="TB567" s="160"/>
      <c r="TC567" s="160"/>
      <c r="TD567" s="160"/>
      <c r="TE567" s="160"/>
      <c r="TF567" s="160"/>
    </row>
    <row r="568" spans="1:526">
      <c r="A568" s="160"/>
      <c r="B568" s="160"/>
      <c r="C568" s="160"/>
      <c r="D568" s="160"/>
      <c r="E568" s="160"/>
      <c r="F568" s="160"/>
      <c r="G568" s="160"/>
      <c r="H568" s="160"/>
      <c r="I568" s="160"/>
      <c r="J568" s="160"/>
      <c r="K568" s="160"/>
      <c r="L568" s="160"/>
      <c r="M568" s="160"/>
      <c r="N568" s="160"/>
      <c r="O568" s="160"/>
      <c r="P568" s="160"/>
      <c r="Q568" s="160"/>
      <c r="R568" s="160"/>
      <c r="S568" s="160"/>
      <c r="T568" s="160"/>
      <c r="U568" s="160"/>
      <c r="V568" s="160"/>
      <c r="W568" s="160"/>
      <c r="X568" s="160"/>
      <c r="Y568" s="160"/>
      <c r="Z568" s="160"/>
      <c r="AA568" s="160"/>
      <c r="AB568" s="160"/>
      <c r="AC568" s="160"/>
      <c r="AD568" s="160"/>
      <c r="AE568" s="160"/>
      <c r="AF568" s="160"/>
      <c r="AG568" s="160"/>
      <c r="AH568" s="160"/>
      <c r="AI568" s="160"/>
      <c r="AJ568" s="160"/>
      <c r="AK568" s="160"/>
      <c r="AL568" s="160"/>
      <c r="AM568" s="160"/>
      <c r="AN568" s="160"/>
      <c r="AO568" s="160"/>
      <c r="AP568" s="160"/>
      <c r="AQ568" s="160"/>
      <c r="AR568" s="160"/>
      <c r="AS568" s="160"/>
      <c r="AT568" s="160"/>
      <c r="AU568" s="160"/>
      <c r="AV568" s="160"/>
      <c r="AW568" s="160"/>
      <c r="AX568" s="160"/>
      <c r="AY568" s="160"/>
      <c r="AZ568" s="160"/>
      <c r="BA568" s="160"/>
      <c r="BB568" s="160"/>
      <c r="BC568" s="160"/>
      <c r="BD568" s="160"/>
      <c r="BE568" s="160"/>
      <c r="BF568" s="160"/>
      <c r="BG568" s="160"/>
      <c r="BH568" s="160"/>
      <c r="BI568" s="160"/>
      <c r="BJ568" s="160"/>
      <c r="BK568" s="160"/>
      <c r="BL568" s="160"/>
      <c r="BM568" s="160"/>
      <c r="BN568" s="160"/>
      <c r="BO568" s="160"/>
      <c r="BP568" s="160"/>
      <c r="BQ568" s="160"/>
      <c r="BR568" s="160"/>
      <c r="BS568" s="160"/>
      <c r="BT568" s="160"/>
      <c r="BU568" s="160"/>
      <c r="BV568" s="160"/>
      <c r="BW568" s="160"/>
      <c r="BX568" s="160"/>
      <c r="BY568" s="160"/>
      <c r="BZ568" s="160"/>
      <c r="CA568" s="160"/>
      <c r="CB568" s="160"/>
      <c r="CC568" s="160"/>
      <c r="CD568" s="160"/>
      <c r="CE568" s="160"/>
      <c r="CF568" s="160"/>
      <c r="CG568" s="160"/>
      <c r="CH568" s="160"/>
      <c r="CI568" s="160"/>
      <c r="CJ568" s="160"/>
      <c r="CK568" s="160"/>
      <c r="CL568" s="160"/>
      <c r="CM568" s="160"/>
      <c r="CN568" s="160"/>
      <c r="CO568" s="160"/>
      <c r="CP568" s="160"/>
      <c r="CQ568" s="160"/>
      <c r="CR568" s="160"/>
      <c r="CS568" s="160"/>
      <c r="CT568" s="160"/>
      <c r="CU568" s="160"/>
      <c r="CV568" s="160"/>
      <c r="CW568" s="160"/>
      <c r="CX568" s="160"/>
      <c r="CY568" s="160"/>
      <c r="CZ568" s="160"/>
      <c r="DA568" s="160"/>
      <c r="DB568" s="160"/>
      <c r="DC568" s="160"/>
      <c r="DD568" s="160"/>
      <c r="DE568" s="160"/>
      <c r="DF568" s="160"/>
      <c r="DG568" s="160"/>
      <c r="DH568" s="160"/>
      <c r="DI568" s="160"/>
      <c r="DJ568" s="160"/>
      <c r="DK568" s="160"/>
      <c r="DL568" s="160"/>
      <c r="DM568" s="160"/>
      <c r="DN568" s="160"/>
      <c r="DO568" s="160"/>
      <c r="DP568" s="160"/>
      <c r="DQ568" s="160"/>
      <c r="DR568" s="160"/>
      <c r="DS568" s="160"/>
      <c r="DT568" s="160"/>
      <c r="DU568" s="160"/>
      <c r="DV568" s="160"/>
      <c r="DW568" s="160"/>
      <c r="DX568" s="160"/>
      <c r="DY568" s="160"/>
      <c r="DZ568" s="160"/>
      <c r="EA568" s="160"/>
      <c r="EB568" s="160"/>
      <c r="EC568" s="160"/>
      <c r="ED568" s="160"/>
      <c r="EE568" s="160"/>
      <c r="EF568" s="160"/>
      <c r="EG568" s="160"/>
      <c r="EH568" s="160"/>
      <c r="EI568" s="160"/>
      <c r="EJ568" s="160"/>
      <c r="EK568" s="160"/>
      <c r="EL568" s="160"/>
      <c r="EM568" s="160"/>
      <c r="EN568" s="160"/>
      <c r="EO568" s="160"/>
      <c r="EP568" s="160"/>
      <c r="EQ568" s="160"/>
      <c r="ER568" s="160"/>
      <c r="ES568" s="160"/>
      <c r="ET568" s="160"/>
      <c r="EU568" s="160"/>
      <c r="EV568" s="160"/>
      <c r="EW568" s="160"/>
      <c r="EX568" s="160"/>
      <c r="EY568" s="160"/>
      <c r="EZ568" s="160"/>
      <c r="FA568" s="160"/>
      <c r="FB568" s="160"/>
      <c r="FC568" s="160"/>
      <c r="FD568" s="160"/>
      <c r="FE568" s="160"/>
      <c r="FF568" s="160"/>
      <c r="FG568" s="160"/>
      <c r="FH568" s="160"/>
      <c r="FI568" s="160"/>
      <c r="FJ568" s="160"/>
      <c r="FK568" s="160"/>
      <c r="FL568" s="160"/>
      <c r="FM568" s="160"/>
      <c r="FN568" s="160"/>
      <c r="FO568" s="160"/>
      <c r="FP568" s="160"/>
      <c r="FQ568" s="160"/>
      <c r="FR568" s="160"/>
      <c r="FS568" s="160"/>
      <c r="FT568" s="160"/>
      <c r="FU568" s="160"/>
      <c r="FV568" s="160"/>
      <c r="FW568" s="160"/>
      <c r="FX568" s="160"/>
      <c r="FY568" s="160"/>
      <c r="FZ568" s="160"/>
      <c r="GA568" s="160"/>
      <c r="GB568" s="160"/>
      <c r="GC568" s="160"/>
      <c r="GD568" s="160"/>
      <c r="GE568" s="160"/>
      <c r="GF568" s="160"/>
      <c r="GG568" s="160"/>
      <c r="GH568" s="160"/>
      <c r="GI568" s="160"/>
      <c r="GJ568" s="160"/>
      <c r="GK568" s="160"/>
      <c r="GL568" s="160"/>
      <c r="GM568" s="160"/>
      <c r="GN568" s="160"/>
      <c r="GO568" s="160"/>
      <c r="GP568" s="160"/>
      <c r="GQ568" s="160"/>
      <c r="GR568" s="160"/>
      <c r="GS568" s="160"/>
      <c r="GT568" s="160"/>
      <c r="GU568" s="160"/>
      <c r="GV568" s="160"/>
      <c r="GW568" s="160"/>
      <c r="GX568" s="160"/>
      <c r="GY568" s="160"/>
      <c r="GZ568" s="160"/>
      <c r="HA568" s="160"/>
      <c r="HB568" s="160"/>
      <c r="HC568" s="160"/>
      <c r="HD568" s="160"/>
      <c r="HE568" s="160"/>
      <c r="HF568" s="160"/>
      <c r="HG568" s="160"/>
      <c r="HH568" s="160"/>
      <c r="HI568" s="160"/>
      <c r="HJ568" s="160"/>
      <c r="HK568" s="160"/>
      <c r="HL568" s="160"/>
      <c r="HM568" s="160"/>
      <c r="HN568" s="160"/>
      <c r="HO568" s="160"/>
      <c r="HP568" s="160"/>
      <c r="HQ568" s="160"/>
      <c r="HR568" s="160"/>
      <c r="HS568" s="160"/>
      <c r="HT568" s="160"/>
      <c r="HU568" s="160"/>
      <c r="HV568" s="160"/>
      <c r="HW568" s="160"/>
      <c r="HX568" s="160"/>
      <c r="HY568" s="160"/>
      <c r="HZ568" s="160"/>
      <c r="IA568" s="160"/>
      <c r="IB568" s="160"/>
      <c r="IC568" s="160"/>
      <c r="ID568" s="160"/>
      <c r="IE568" s="160"/>
      <c r="IF568" s="160"/>
      <c r="IG568" s="160"/>
      <c r="IH568" s="160"/>
      <c r="II568" s="160"/>
      <c r="IJ568" s="160"/>
      <c r="IK568" s="160"/>
      <c r="IL568" s="160"/>
      <c r="IM568" s="160"/>
      <c r="IN568" s="160"/>
      <c r="IO568" s="160"/>
      <c r="IP568" s="160"/>
      <c r="IQ568" s="160"/>
      <c r="IR568" s="160"/>
      <c r="IS568" s="160"/>
      <c r="IT568" s="160"/>
      <c r="IU568" s="160"/>
      <c r="IV568" s="160"/>
      <c r="IW568" s="160"/>
      <c r="IX568" s="160"/>
      <c r="IY568" s="160"/>
      <c r="IZ568" s="160"/>
      <c r="JA568" s="160"/>
      <c r="JB568" s="160"/>
      <c r="JC568" s="160"/>
      <c r="JD568" s="160"/>
      <c r="JE568" s="160"/>
      <c r="JF568" s="160"/>
      <c r="JG568" s="160"/>
      <c r="JH568" s="160"/>
      <c r="JI568" s="160"/>
      <c r="JJ568" s="160"/>
      <c r="JK568" s="160"/>
      <c r="JL568" s="160"/>
      <c r="JM568" s="160"/>
      <c r="JN568" s="160"/>
      <c r="JO568" s="160"/>
      <c r="JP568" s="160"/>
      <c r="JQ568" s="160"/>
      <c r="JR568" s="160"/>
      <c r="JS568" s="160"/>
      <c r="JT568" s="160"/>
      <c r="JU568" s="160"/>
      <c r="JV568" s="160"/>
      <c r="JW568" s="160"/>
      <c r="JX568" s="160"/>
      <c r="JY568" s="160"/>
      <c r="JZ568" s="160"/>
      <c r="KA568" s="160"/>
      <c r="KB568" s="160"/>
      <c r="KC568" s="160"/>
      <c r="KD568" s="160"/>
      <c r="KE568" s="160"/>
      <c r="KF568" s="160"/>
      <c r="KG568" s="160"/>
      <c r="KH568" s="160"/>
      <c r="KI568" s="160"/>
      <c r="KJ568" s="160"/>
      <c r="KK568" s="160"/>
      <c r="KL568" s="160"/>
      <c r="KM568" s="160"/>
      <c r="KN568" s="160"/>
      <c r="KO568" s="160"/>
      <c r="KP568" s="160"/>
      <c r="KQ568" s="160"/>
      <c r="KR568" s="160"/>
      <c r="KS568" s="160"/>
      <c r="KT568" s="160"/>
      <c r="KU568" s="160"/>
      <c r="KV568" s="160"/>
      <c r="KW568" s="160"/>
      <c r="KX568" s="160"/>
      <c r="KY568" s="160"/>
      <c r="KZ568" s="160"/>
      <c r="LA568" s="160"/>
      <c r="LB568" s="160"/>
      <c r="LC568" s="160"/>
      <c r="LD568" s="160"/>
      <c r="LE568" s="160"/>
      <c r="LF568" s="160"/>
      <c r="LG568" s="160"/>
      <c r="LH568" s="160"/>
      <c r="LI568" s="160"/>
      <c r="LJ568" s="160"/>
      <c r="LK568" s="160"/>
      <c r="LL568" s="160"/>
      <c r="LM568" s="160"/>
      <c r="LN568" s="160"/>
      <c r="LO568" s="160"/>
      <c r="LP568" s="160"/>
      <c r="LQ568" s="160"/>
      <c r="LR568" s="160"/>
      <c r="LS568" s="160"/>
      <c r="LT568" s="160"/>
      <c r="LU568" s="160"/>
      <c r="LV568" s="160"/>
      <c r="LW568" s="160"/>
      <c r="LX568" s="160"/>
      <c r="LY568" s="160"/>
      <c r="LZ568" s="160"/>
      <c r="MA568" s="160"/>
      <c r="MB568" s="160"/>
      <c r="MC568" s="160"/>
      <c r="MD568" s="160"/>
      <c r="ME568" s="160"/>
      <c r="MF568" s="160"/>
      <c r="MG568" s="160"/>
      <c r="MH568" s="160"/>
      <c r="MI568" s="160"/>
      <c r="MJ568" s="160"/>
      <c r="MK568" s="160"/>
      <c r="ML568" s="160"/>
      <c r="MM568" s="160"/>
      <c r="MN568" s="160"/>
      <c r="MO568" s="160"/>
      <c r="MP568" s="160"/>
      <c r="MQ568" s="160"/>
      <c r="MR568" s="160"/>
      <c r="MS568" s="160"/>
      <c r="MT568" s="160"/>
      <c r="MU568" s="160"/>
      <c r="MV568" s="160"/>
      <c r="MW568" s="160"/>
      <c r="MX568" s="160"/>
      <c r="MY568" s="160"/>
      <c r="MZ568" s="160"/>
      <c r="NA568" s="160"/>
      <c r="NB568" s="160"/>
      <c r="NC568" s="160"/>
      <c r="ND568" s="160"/>
      <c r="NE568" s="160"/>
      <c r="NF568" s="160"/>
      <c r="NG568" s="160"/>
      <c r="NH568" s="160"/>
      <c r="NI568" s="160"/>
      <c r="NJ568" s="160"/>
      <c r="NK568" s="160"/>
      <c r="NL568" s="160"/>
      <c r="NM568" s="160"/>
      <c r="NN568" s="160"/>
      <c r="NO568" s="160"/>
      <c r="NP568" s="160"/>
      <c r="NQ568" s="160"/>
      <c r="NR568" s="160"/>
      <c r="NS568" s="160"/>
      <c r="NT568" s="160"/>
      <c r="NU568" s="160"/>
      <c r="NV568" s="160"/>
      <c r="NW568" s="160"/>
      <c r="NX568" s="160"/>
      <c r="NY568" s="160"/>
      <c r="NZ568" s="160"/>
      <c r="OA568" s="160"/>
      <c r="OB568" s="160"/>
      <c r="OC568" s="160"/>
      <c r="OD568" s="160"/>
      <c r="OE568" s="160"/>
      <c r="OF568" s="160"/>
      <c r="OG568" s="160"/>
      <c r="OH568" s="160"/>
      <c r="OI568" s="160"/>
      <c r="OJ568" s="160"/>
      <c r="OK568" s="160"/>
      <c r="OL568" s="160"/>
      <c r="OM568" s="160"/>
      <c r="ON568" s="160"/>
      <c r="OO568" s="160"/>
      <c r="OP568" s="160"/>
      <c r="OQ568" s="160"/>
      <c r="OR568" s="160"/>
      <c r="OS568" s="160"/>
      <c r="OT568" s="160"/>
      <c r="OU568" s="160"/>
      <c r="OV568" s="160"/>
      <c r="OW568" s="160"/>
      <c r="OX568" s="160"/>
      <c r="OY568" s="160"/>
      <c r="OZ568" s="160"/>
      <c r="PA568" s="160"/>
      <c r="PB568" s="160"/>
      <c r="PC568" s="160"/>
      <c r="PD568" s="160"/>
      <c r="PE568" s="160"/>
      <c r="PF568" s="160"/>
      <c r="PG568" s="160"/>
      <c r="PH568" s="160"/>
      <c r="PI568" s="160"/>
      <c r="PJ568" s="160"/>
      <c r="PK568" s="160"/>
      <c r="PL568" s="160"/>
      <c r="PM568" s="160"/>
      <c r="PN568" s="160"/>
      <c r="PO568" s="160"/>
      <c r="PP568" s="160"/>
      <c r="PQ568" s="160"/>
      <c r="PR568" s="160"/>
      <c r="PS568" s="160"/>
      <c r="PT568" s="160"/>
      <c r="PU568" s="160"/>
      <c r="PV568" s="160"/>
      <c r="PW568" s="160"/>
      <c r="PX568" s="160"/>
      <c r="PY568" s="160"/>
      <c r="PZ568" s="160"/>
      <c r="QA568" s="160"/>
      <c r="QB568" s="160"/>
      <c r="QC568" s="160"/>
      <c r="QD568" s="160"/>
      <c r="QE568" s="160"/>
      <c r="QF568" s="160"/>
      <c r="QG568" s="160"/>
      <c r="QH568" s="160"/>
      <c r="QI568" s="160"/>
      <c r="QJ568" s="160"/>
      <c r="QK568" s="160"/>
      <c r="QL568" s="160"/>
      <c r="QM568" s="160"/>
      <c r="QN568" s="160"/>
      <c r="QO568" s="160"/>
      <c r="QP568" s="160"/>
      <c r="QQ568" s="160"/>
      <c r="QR568" s="160"/>
      <c r="QS568" s="160"/>
      <c r="QT568" s="160"/>
      <c r="QU568" s="160"/>
      <c r="QV568" s="160"/>
      <c r="QW568" s="160"/>
      <c r="QX568" s="160"/>
      <c r="QY568" s="160"/>
      <c r="QZ568" s="160"/>
      <c r="RA568" s="160"/>
      <c r="RB568" s="160"/>
      <c r="RC568" s="160"/>
      <c r="RD568" s="160"/>
      <c r="RE568" s="160"/>
      <c r="RF568" s="160"/>
      <c r="RG568" s="160"/>
      <c r="RH568" s="160"/>
      <c r="RI568" s="160"/>
      <c r="RJ568" s="160"/>
      <c r="RK568" s="160"/>
      <c r="RL568" s="160"/>
      <c r="RM568" s="160"/>
      <c r="RN568" s="160"/>
      <c r="RO568" s="160"/>
      <c r="RP568" s="160"/>
      <c r="RQ568" s="160"/>
      <c r="RR568" s="160"/>
      <c r="RS568" s="160"/>
      <c r="RT568" s="160"/>
      <c r="RU568" s="160"/>
      <c r="RV568" s="160"/>
      <c r="RW568" s="160"/>
      <c r="RX568" s="160"/>
      <c r="RY568" s="160"/>
      <c r="RZ568" s="160"/>
      <c r="SA568" s="160"/>
      <c r="SB568" s="160"/>
      <c r="SC568" s="160"/>
      <c r="SD568" s="160"/>
      <c r="SE568" s="160"/>
      <c r="SF568" s="160"/>
      <c r="SG568" s="160"/>
      <c r="SH568" s="160"/>
      <c r="SI568" s="160"/>
      <c r="SJ568" s="160"/>
      <c r="SK568" s="160"/>
      <c r="SL568" s="160"/>
      <c r="SM568" s="160"/>
      <c r="SN568" s="160"/>
      <c r="SO568" s="160"/>
      <c r="SP568" s="160"/>
      <c r="SQ568" s="160"/>
      <c r="SR568" s="160"/>
      <c r="SS568" s="160"/>
      <c r="ST568" s="160"/>
      <c r="SU568" s="160"/>
      <c r="SV568" s="160"/>
      <c r="SW568" s="160"/>
      <c r="SX568" s="160"/>
      <c r="SY568" s="160"/>
      <c r="SZ568" s="160"/>
      <c r="TA568" s="160"/>
      <c r="TB568" s="160"/>
      <c r="TC568" s="160"/>
      <c r="TD568" s="160"/>
      <c r="TE568" s="160"/>
      <c r="TF568" s="160"/>
    </row>
    <row r="569" spans="1:526">
      <c r="A569" s="160"/>
      <c r="B569" s="160"/>
      <c r="C569" s="160"/>
      <c r="D569" s="160"/>
      <c r="E569" s="160"/>
      <c r="F569" s="160"/>
      <c r="G569" s="160"/>
      <c r="H569" s="160"/>
      <c r="I569" s="160"/>
      <c r="J569" s="160"/>
      <c r="K569" s="160"/>
      <c r="L569" s="160"/>
      <c r="M569" s="160"/>
      <c r="N569" s="160"/>
      <c r="O569" s="160"/>
      <c r="P569" s="160"/>
      <c r="Q569" s="160"/>
      <c r="R569" s="160"/>
      <c r="S569" s="160"/>
      <c r="T569" s="160"/>
      <c r="U569" s="160"/>
      <c r="V569" s="160"/>
      <c r="W569" s="160"/>
      <c r="X569" s="160"/>
      <c r="Y569" s="160"/>
      <c r="Z569" s="160"/>
      <c r="AA569" s="160"/>
      <c r="AB569" s="160"/>
      <c r="AC569" s="160"/>
      <c r="AD569" s="160"/>
      <c r="AE569" s="160"/>
      <c r="AF569" s="160"/>
      <c r="AG569" s="160"/>
      <c r="AH569" s="160"/>
      <c r="AI569" s="160"/>
      <c r="AJ569" s="160"/>
      <c r="AK569" s="160"/>
      <c r="AL569" s="160"/>
      <c r="AM569" s="160"/>
      <c r="AN569" s="160"/>
      <c r="AO569" s="160"/>
      <c r="AP569" s="160"/>
      <c r="AQ569" s="160"/>
      <c r="AR569" s="160"/>
      <c r="AS569" s="160"/>
      <c r="AT569" s="160"/>
      <c r="AU569" s="160"/>
      <c r="AV569" s="160"/>
      <c r="AW569" s="160"/>
      <c r="AX569" s="160"/>
      <c r="AY569" s="160"/>
      <c r="AZ569" s="160"/>
      <c r="BA569" s="160"/>
      <c r="BB569" s="160"/>
      <c r="BC569" s="160"/>
      <c r="BD569" s="160"/>
      <c r="BE569" s="160"/>
      <c r="BF569" s="160"/>
      <c r="BG569" s="160"/>
      <c r="BH569" s="160"/>
      <c r="BI569" s="160"/>
      <c r="BJ569" s="160"/>
      <c r="BK569" s="160"/>
      <c r="BL569" s="160"/>
      <c r="BM569" s="160"/>
      <c r="BN569" s="160"/>
      <c r="BO569" s="160"/>
      <c r="BP569" s="160"/>
      <c r="BQ569" s="160"/>
      <c r="BR569" s="160"/>
      <c r="BS569" s="160"/>
      <c r="BT569" s="160"/>
      <c r="BU569" s="160"/>
      <c r="BV569" s="160"/>
      <c r="BW569" s="160"/>
      <c r="BX569" s="160"/>
      <c r="BY569" s="160"/>
      <c r="BZ569" s="160"/>
      <c r="CA569" s="160"/>
      <c r="CB569" s="160"/>
      <c r="CC569" s="160"/>
      <c r="CD569" s="160"/>
      <c r="CE569" s="160"/>
      <c r="CF569" s="160"/>
      <c r="CG569" s="160"/>
      <c r="CH569" s="160"/>
      <c r="CI569" s="160"/>
      <c r="CJ569" s="160"/>
      <c r="CK569" s="160"/>
      <c r="CL569" s="160"/>
      <c r="CM569" s="160"/>
      <c r="CN569" s="160"/>
      <c r="CO569" s="160"/>
      <c r="CP569" s="160"/>
      <c r="CQ569" s="160"/>
      <c r="CR569" s="160"/>
      <c r="CS569" s="160"/>
      <c r="CT569" s="160"/>
      <c r="CU569" s="160"/>
      <c r="CV569" s="160"/>
      <c r="CW569" s="160"/>
      <c r="CX569" s="160"/>
      <c r="CY569" s="160"/>
      <c r="CZ569" s="160"/>
      <c r="DA569" s="160"/>
      <c r="DB569" s="160"/>
      <c r="DC569" s="160"/>
      <c r="DD569" s="160"/>
      <c r="DE569" s="160"/>
      <c r="DF569" s="160"/>
      <c r="DG569" s="160"/>
      <c r="DH569" s="160"/>
      <c r="DI569" s="160"/>
      <c r="DJ569" s="160"/>
      <c r="DK569" s="160"/>
      <c r="DL569" s="160"/>
      <c r="DM569" s="160"/>
      <c r="DN569" s="160"/>
      <c r="DO569" s="160"/>
      <c r="DP569" s="160"/>
      <c r="DQ569" s="160"/>
      <c r="DR569" s="160"/>
      <c r="DS569" s="160"/>
      <c r="DT569" s="160"/>
      <c r="DU569" s="160"/>
      <c r="DV569" s="160"/>
      <c r="DW569" s="160"/>
      <c r="DX569" s="160"/>
      <c r="DY569" s="160"/>
      <c r="DZ569" s="160"/>
      <c r="EA569" s="160"/>
      <c r="EB569" s="160"/>
      <c r="EC569" s="160"/>
      <c r="ED569" s="160"/>
      <c r="EE569" s="160"/>
      <c r="EF569" s="160"/>
      <c r="EG569" s="160"/>
      <c r="EH569" s="160"/>
      <c r="EI569" s="160"/>
      <c r="EJ569" s="160"/>
      <c r="EK569" s="160"/>
      <c r="EL569" s="160"/>
      <c r="EM569" s="160"/>
      <c r="EN569" s="160"/>
      <c r="EO569" s="160"/>
      <c r="EP569" s="160"/>
      <c r="EQ569" s="160"/>
      <c r="ER569" s="160"/>
      <c r="ES569" s="160"/>
      <c r="ET569" s="160"/>
      <c r="EU569" s="160"/>
      <c r="EV569" s="160"/>
      <c r="EW569" s="160"/>
      <c r="EX569" s="160"/>
      <c r="EY569" s="160"/>
      <c r="EZ569" s="160"/>
      <c r="FA569" s="160"/>
      <c r="FB569" s="160"/>
      <c r="FC569" s="160"/>
      <c r="FD569" s="160"/>
      <c r="FE569" s="160"/>
      <c r="FF569" s="160"/>
      <c r="FG569" s="160"/>
      <c r="FH569" s="160"/>
      <c r="FI569" s="160"/>
      <c r="FJ569" s="160"/>
      <c r="FK569" s="160"/>
      <c r="FL569" s="160"/>
      <c r="FM569" s="160"/>
      <c r="FN569" s="160"/>
      <c r="FO569" s="160"/>
      <c r="FP569" s="160"/>
      <c r="FQ569" s="160"/>
      <c r="FR569" s="160"/>
      <c r="FS569" s="160"/>
      <c r="FT569" s="160"/>
      <c r="FU569" s="160"/>
      <c r="FV569" s="160"/>
      <c r="FW569" s="160"/>
      <c r="FX569" s="160"/>
      <c r="FY569" s="160"/>
      <c r="FZ569" s="160"/>
      <c r="GA569" s="160"/>
      <c r="GB569" s="160"/>
      <c r="GC569" s="160"/>
      <c r="GD569" s="160"/>
      <c r="GE569" s="160"/>
      <c r="GF569" s="160"/>
      <c r="GG569" s="160"/>
      <c r="GH569" s="160"/>
      <c r="GI569" s="160"/>
      <c r="GJ569" s="160"/>
      <c r="GK569" s="160"/>
      <c r="GL569" s="160"/>
      <c r="GM569" s="160"/>
      <c r="GN569" s="160"/>
      <c r="GO569" s="160"/>
      <c r="GP569" s="160"/>
      <c r="GQ569" s="160"/>
      <c r="GR569" s="160"/>
      <c r="GS569" s="160"/>
      <c r="GT569" s="160"/>
      <c r="GU569" s="160"/>
      <c r="GV569" s="160"/>
      <c r="GW569" s="160"/>
      <c r="GX569" s="160"/>
      <c r="GY569" s="160"/>
      <c r="GZ569" s="160"/>
      <c r="HA569" s="160"/>
      <c r="HB569" s="160"/>
      <c r="HC569" s="160"/>
      <c r="HD569" s="160"/>
      <c r="HE569" s="160"/>
      <c r="HF569" s="160"/>
      <c r="HG569" s="160"/>
      <c r="HH569" s="160"/>
      <c r="HI569" s="160"/>
      <c r="HJ569" s="160"/>
      <c r="HK569" s="160"/>
      <c r="HL569" s="160"/>
      <c r="HM569" s="160"/>
      <c r="HN569" s="160"/>
      <c r="HO569" s="160"/>
      <c r="HP569" s="160"/>
      <c r="HQ569" s="160"/>
      <c r="HR569" s="160"/>
      <c r="HS569" s="160"/>
      <c r="HT569" s="160"/>
      <c r="HU569" s="160"/>
      <c r="HV569" s="160"/>
      <c r="HW569" s="160"/>
      <c r="HX569" s="160"/>
      <c r="HY569" s="160"/>
      <c r="HZ569" s="160"/>
      <c r="IA569" s="160"/>
      <c r="IB569" s="160"/>
      <c r="IC569" s="160"/>
      <c r="ID569" s="160"/>
      <c r="IE569" s="160"/>
      <c r="IF569" s="160"/>
      <c r="IG569" s="160"/>
      <c r="IH569" s="160"/>
      <c r="II569" s="160"/>
      <c r="IJ569" s="160"/>
      <c r="IK569" s="160"/>
      <c r="IL569" s="160"/>
      <c r="IM569" s="160"/>
      <c r="IN569" s="160"/>
      <c r="IO569" s="160"/>
      <c r="IP569" s="160"/>
      <c r="IQ569" s="160"/>
      <c r="IR569" s="160"/>
      <c r="IS569" s="160"/>
      <c r="IT569" s="160"/>
      <c r="IU569" s="160"/>
      <c r="IV569" s="160"/>
      <c r="IW569" s="160"/>
      <c r="IX569" s="160"/>
      <c r="IY569" s="160"/>
      <c r="IZ569" s="160"/>
      <c r="JA569" s="160"/>
      <c r="JB569" s="160"/>
      <c r="JC569" s="160"/>
      <c r="JD569" s="160"/>
      <c r="JE569" s="160"/>
      <c r="JF569" s="160"/>
      <c r="JG569" s="160"/>
      <c r="JH569" s="160"/>
      <c r="JI569" s="160"/>
      <c r="JJ569" s="160"/>
      <c r="JK569" s="160"/>
      <c r="JL569" s="160"/>
      <c r="JM569" s="160"/>
      <c r="JN569" s="160"/>
      <c r="JO569" s="160"/>
      <c r="JP569" s="160"/>
      <c r="JQ569" s="160"/>
      <c r="JR569" s="160"/>
      <c r="JS569" s="160"/>
      <c r="JT569" s="160"/>
      <c r="JU569" s="160"/>
      <c r="JV569" s="160"/>
      <c r="JW569" s="160"/>
      <c r="JX569" s="160"/>
      <c r="JY569" s="160"/>
      <c r="JZ569" s="160"/>
      <c r="KA569" s="160"/>
      <c r="KB569" s="160"/>
      <c r="KC569" s="160"/>
      <c r="KD569" s="160"/>
      <c r="KE569" s="160"/>
      <c r="KF569" s="160"/>
      <c r="KG569" s="160"/>
      <c r="KH569" s="160"/>
      <c r="KI569" s="160"/>
      <c r="KJ569" s="160"/>
      <c r="KK569" s="160"/>
      <c r="KL569" s="160"/>
      <c r="KM569" s="160"/>
      <c r="KN569" s="160"/>
      <c r="KO569" s="160"/>
      <c r="KP569" s="160"/>
      <c r="KQ569" s="160"/>
      <c r="KR569" s="160"/>
      <c r="KS569" s="160"/>
      <c r="KT569" s="160"/>
      <c r="KU569" s="160"/>
      <c r="KV569" s="160"/>
      <c r="KW569" s="160"/>
      <c r="KX569" s="160"/>
      <c r="KY569" s="160"/>
      <c r="KZ569" s="160"/>
      <c r="LA569" s="160"/>
      <c r="LB569" s="160"/>
      <c r="LC569" s="160"/>
      <c r="LD569" s="160"/>
      <c r="LE569" s="160"/>
      <c r="LF569" s="160"/>
      <c r="LG569" s="160"/>
      <c r="LH569" s="160"/>
      <c r="LI569" s="160"/>
      <c r="LJ569" s="160"/>
      <c r="LK569" s="160"/>
      <c r="LL569" s="160"/>
      <c r="LM569" s="160"/>
      <c r="LN569" s="160"/>
      <c r="LO569" s="160"/>
      <c r="LP569" s="160"/>
      <c r="LQ569" s="160"/>
      <c r="LR569" s="160"/>
      <c r="LS569" s="160"/>
      <c r="LT569" s="160"/>
      <c r="LU569" s="160"/>
      <c r="LV569" s="160"/>
      <c r="LW569" s="160"/>
      <c r="LX569" s="160"/>
      <c r="LY569" s="160"/>
      <c r="LZ569" s="160"/>
      <c r="MA569" s="160"/>
      <c r="MB569" s="160"/>
      <c r="MC569" s="160"/>
      <c r="MD569" s="160"/>
      <c r="ME569" s="160"/>
      <c r="MF569" s="160"/>
      <c r="MG569" s="160"/>
      <c r="MH569" s="160"/>
      <c r="MI569" s="160"/>
      <c r="MJ569" s="160"/>
      <c r="MK569" s="160"/>
      <c r="ML569" s="160"/>
      <c r="MM569" s="160"/>
      <c r="MN569" s="160"/>
      <c r="MO569" s="160"/>
      <c r="MP569" s="160"/>
      <c r="MQ569" s="160"/>
      <c r="MR569" s="160"/>
      <c r="MS569" s="160"/>
      <c r="MT569" s="160"/>
      <c r="MU569" s="160"/>
      <c r="MV569" s="160"/>
      <c r="MW569" s="160"/>
      <c r="MX569" s="160"/>
      <c r="MY569" s="160"/>
      <c r="MZ569" s="160"/>
      <c r="NA569" s="160"/>
      <c r="NB569" s="160"/>
      <c r="NC569" s="160"/>
      <c r="ND569" s="160"/>
      <c r="NE569" s="160"/>
      <c r="NF569" s="160"/>
      <c r="NG569" s="160"/>
      <c r="NH569" s="160"/>
      <c r="NI569" s="160"/>
      <c r="NJ569" s="160"/>
      <c r="NK569" s="160"/>
      <c r="NL569" s="160"/>
      <c r="NM569" s="160"/>
      <c r="NN569" s="160"/>
      <c r="NO569" s="160"/>
      <c r="NP569" s="160"/>
      <c r="NQ569" s="160"/>
      <c r="NR569" s="160"/>
      <c r="NS569" s="160"/>
      <c r="NT569" s="160"/>
      <c r="NU569" s="160"/>
      <c r="NV569" s="160"/>
      <c r="NW569" s="160"/>
      <c r="NX569" s="160"/>
      <c r="NY569" s="160"/>
      <c r="NZ569" s="160"/>
      <c r="OA569" s="160"/>
      <c r="OB569" s="160"/>
      <c r="OC569" s="160"/>
      <c r="OD569" s="160"/>
      <c r="OE569" s="160"/>
      <c r="OF569" s="160"/>
      <c r="OG569" s="160"/>
      <c r="OH569" s="160"/>
      <c r="OI569" s="160"/>
      <c r="OJ569" s="160"/>
      <c r="OK569" s="160"/>
      <c r="OL569" s="160"/>
      <c r="OM569" s="160"/>
      <c r="ON569" s="160"/>
      <c r="OO569" s="160"/>
      <c r="OP569" s="160"/>
      <c r="OQ569" s="160"/>
      <c r="OR569" s="160"/>
      <c r="OS569" s="160"/>
      <c r="OT569" s="160"/>
      <c r="OU569" s="160"/>
      <c r="OV569" s="160"/>
      <c r="OW569" s="160"/>
      <c r="OX569" s="160"/>
      <c r="OY569" s="160"/>
      <c r="OZ569" s="160"/>
      <c r="PA569" s="160"/>
      <c r="PB569" s="160"/>
      <c r="PC569" s="160"/>
      <c r="PD569" s="160"/>
      <c r="PE569" s="160"/>
      <c r="PF569" s="160"/>
      <c r="PG569" s="160"/>
      <c r="PH569" s="160"/>
      <c r="PI569" s="160"/>
      <c r="PJ569" s="160"/>
      <c r="PK569" s="160"/>
      <c r="PL569" s="160"/>
      <c r="PM569" s="160"/>
      <c r="PN569" s="160"/>
      <c r="PO569" s="160"/>
      <c r="PP569" s="160"/>
      <c r="PQ569" s="160"/>
      <c r="PR569" s="160"/>
      <c r="PS569" s="160"/>
      <c r="PT569" s="160"/>
      <c r="PU569" s="160"/>
      <c r="PV569" s="160"/>
      <c r="PW569" s="160"/>
      <c r="PX569" s="160"/>
      <c r="PY569" s="160"/>
      <c r="PZ569" s="160"/>
      <c r="QA569" s="160"/>
      <c r="QB569" s="160"/>
      <c r="QC569" s="160"/>
      <c r="QD569" s="160"/>
      <c r="QE569" s="160"/>
      <c r="QF569" s="160"/>
      <c r="QG569" s="160"/>
      <c r="QH569" s="160"/>
      <c r="QI569" s="160"/>
      <c r="QJ569" s="160"/>
      <c r="QK569" s="160"/>
      <c r="QL569" s="160"/>
      <c r="QM569" s="160"/>
      <c r="QN569" s="160"/>
      <c r="QO569" s="160"/>
      <c r="QP569" s="160"/>
      <c r="QQ569" s="160"/>
      <c r="QR569" s="160"/>
      <c r="QS569" s="160"/>
      <c r="QT569" s="160"/>
      <c r="QU569" s="160"/>
      <c r="QV569" s="160"/>
      <c r="QW569" s="160"/>
      <c r="QX569" s="160"/>
      <c r="QY569" s="160"/>
      <c r="QZ569" s="160"/>
      <c r="RA569" s="160"/>
      <c r="RB569" s="160"/>
      <c r="RC569" s="160"/>
      <c r="RD569" s="160"/>
      <c r="RE569" s="160"/>
      <c r="RF569" s="160"/>
      <c r="RG569" s="160"/>
      <c r="RH569" s="160"/>
      <c r="RI569" s="160"/>
      <c r="RJ569" s="160"/>
      <c r="RK569" s="160"/>
      <c r="RL569" s="160"/>
      <c r="RM569" s="160"/>
      <c r="RN569" s="160"/>
      <c r="RO569" s="160"/>
      <c r="RP569" s="160"/>
      <c r="RQ569" s="160"/>
      <c r="RR569" s="160"/>
      <c r="RS569" s="160"/>
      <c r="RT569" s="160"/>
      <c r="RU569" s="160"/>
      <c r="RV569" s="160"/>
      <c r="RW569" s="160"/>
      <c r="RX569" s="160"/>
      <c r="RY569" s="160"/>
      <c r="RZ569" s="160"/>
      <c r="SA569" s="160"/>
      <c r="SB569" s="160"/>
      <c r="SC569" s="160"/>
      <c r="SD569" s="160"/>
      <c r="SE569" s="160"/>
      <c r="SF569" s="160"/>
      <c r="SG569" s="160"/>
      <c r="SH569" s="160"/>
      <c r="SI569" s="160"/>
      <c r="SJ569" s="160"/>
      <c r="SK569" s="160"/>
      <c r="SL569" s="160"/>
      <c r="SM569" s="160"/>
      <c r="SN569" s="160"/>
      <c r="SO569" s="160"/>
      <c r="SP569" s="160"/>
      <c r="SQ569" s="160"/>
      <c r="SR569" s="160"/>
      <c r="SS569" s="160"/>
      <c r="ST569" s="160"/>
      <c r="SU569" s="160"/>
      <c r="SV569" s="160"/>
      <c r="SW569" s="160"/>
      <c r="SX569" s="160"/>
      <c r="SY569" s="160"/>
      <c r="SZ569" s="160"/>
      <c r="TA569" s="160"/>
      <c r="TB569" s="160"/>
      <c r="TC569" s="160"/>
      <c r="TD569" s="160"/>
      <c r="TE569" s="160"/>
      <c r="TF569" s="160"/>
    </row>
    <row r="570" spans="1:526">
      <c r="A570" s="160"/>
      <c r="B570" s="160"/>
      <c r="C570" s="160"/>
      <c r="D570" s="160"/>
      <c r="E570" s="160"/>
      <c r="F570" s="160"/>
      <c r="G570" s="160"/>
      <c r="H570" s="160"/>
      <c r="I570" s="160"/>
      <c r="J570" s="160"/>
      <c r="K570" s="160"/>
      <c r="L570" s="160"/>
      <c r="M570" s="160"/>
      <c r="N570" s="160"/>
      <c r="O570" s="160"/>
      <c r="P570" s="160"/>
      <c r="Q570" s="160"/>
      <c r="R570" s="160"/>
      <c r="S570" s="160"/>
      <c r="T570" s="160"/>
      <c r="U570" s="160"/>
      <c r="V570" s="160"/>
      <c r="W570" s="160"/>
      <c r="X570" s="160"/>
      <c r="Y570" s="160"/>
      <c r="Z570" s="160"/>
      <c r="AA570" s="160"/>
      <c r="AB570" s="160"/>
      <c r="AC570" s="160"/>
      <c r="AD570" s="160"/>
      <c r="AE570" s="160"/>
      <c r="AF570" s="160"/>
      <c r="AG570" s="160"/>
      <c r="AH570" s="160"/>
      <c r="AI570" s="160"/>
      <c r="AJ570" s="160"/>
      <c r="AK570" s="160"/>
      <c r="AL570" s="160"/>
      <c r="AM570" s="160"/>
      <c r="AN570" s="160"/>
      <c r="AO570" s="160"/>
      <c r="AP570" s="160"/>
      <c r="AQ570" s="160"/>
      <c r="AR570" s="160"/>
      <c r="AS570" s="160"/>
      <c r="AT570" s="160"/>
      <c r="AU570" s="160"/>
      <c r="AV570" s="160"/>
      <c r="AW570" s="160"/>
      <c r="AX570" s="160"/>
      <c r="AY570" s="160"/>
      <c r="AZ570" s="160"/>
      <c r="BA570" s="160"/>
      <c r="BB570" s="160"/>
      <c r="BC570" s="160"/>
      <c r="BD570" s="160"/>
      <c r="BE570" s="160"/>
      <c r="BF570" s="160"/>
      <c r="BG570" s="160"/>
      <c r="BH570" s="160"/>
      <c r="BI570" s="160"/>
      <c r="BJ570" s="160"/>
      <c r="BK570" s="160"/>
      <c r="BL570" s="160"/>
      <c r="BM570" s="160"/>
      <c r="BN570" s="160"/>
      <c r="BO570" s="160"/>
      <c r="BP570" s="160"/>
      <c r="BQ570" s="160"/>
      <c r="BR570" s="160"/>
      <c r="BS570" s="160"/>
      <c r="BT570" s="160"/>
      <c r="BU570" s="160"/>
      <c r="BV570" s="160"/>
      <c r="BW570" s="160"/>
      <c r="BX570" s="160"/>
      <c r="BY570" s="160"/>
      <c r="BZ570" s="160"/>
      <c r="CA570" s="160"/>
      <c r="CB570" s="160"/>
      <c r="CC570" s="160"/>
      <c r="CD570" s="160"/>
      <c r="CE570" s="160"/>
      <c r="CF570" s="160"/>
      <c r="CG570" s="160"/>
      <c r="CH570" s="160"/>
      <c r="CI570" s="160"/>
      <c r="CJ570" s="160"/>
      <c r="CK570" s="160"/>
      <c r="CL570" s="160"/>
      <c r="CM570" s="160"/>
      <c r="CN570" s="160"/>
      <c r="CO570" s="160"/>
      <c r="CP570" s="160"/>
      <c r="CQ570" s="160"/>
      <c r="CR570" s="160"/>
      <c r="CS570" s="160"/>
      <c r="CT570" s="160"/>
      <c r="CU570" s="160"/>
      <c r="CV570" s="160"/>
      <c r="CW570" s="160"/>
      <c r="CX570" s="160"/>
      <c r="CY570" s="160"/>
      <c r="CZ570" s="160"/>
      <c r="DA570" s="160"/>
      <c r="DB570" s="160"/>
      <c r="DC570" s="160"/>
      <c r="DD570" s="160"/>
      <c r="DE570" s="160"/>
      <c r="DF570" s="160"/>
      <c r="DG570" s="160"/>
      <c r="DH570" s="160"/>
      <c r="DI570" s="160"/>
      <c r="DJ570" s="160"/>
      <c r="DK570" s="160"/>
      <c r="DL570" s="160"/>
      <c r="DM570" s="160"/>
      <c r="DN570" s="160"/>
      <c r="DO570" s="160"/>
      <c r="DP570" s="160"/>
      <c r="DQ570" s="160"/>
      <c r="DR570" s="160"/>
      <c r="DS570" s="160"/>
      <c r="DT570" s="160"/>
      <c r="DU570" s="160"/>
      <c r="DV570" s="160"/>
      <c r="DW570" s="160"/>
      <c r="DX570" s="160"/>
      <c r="DY570" s="160"/>
      <c r="DZ570" s="160"/>
      <c r="EA570" s="160"/>
      <c r="EB570" s="160"/>
      <c r="EC570" s="160"/>
      <c r="ED570" s="160"/>
      <c r="EE570" s="160"/>
      <c r="EF570" s="160"/>
      <c r="EG570" s="160"/>
      <c r="EH570" s="160"/>
      <c r="EI570" s="160"/>
      <c r="EJ570" s="160"/>
      <c r="EK570" s="160"/>
      <c r="EL570" s="160"/>
      <c r="EM570" s="160"/>
      <c r="EN570" s="160"/>
      <c r="EO570" s="160"/>
      <c r="EP570" s="160"/>
      <c r="EQ570" s="160"/>
      <c r="ER570" s="160"/>
      <c r="ES570" s="160"/>
      <c r="ET570" s="160"/>
      <c r="EU570" s="160"/>
      <c r="EV570" s="160"/>
      <c r="EW570" s="160"/>
      <c r="EX570" s="160"/>
      <c r="EY570" s="160"/>
      <c r="EZ570" s="160"/>
      <c r="FA570" s="160"/>
      <c r="FB570" s="160"/>
      <c r="FC570" s="160"/>
      <c r="FD570" s="160"/>
      <c r="FE570" s="160"/>
      <c r="FF570" s="160"/>
      <c r="FG570" s="160"/>
      <c r="FH570" s="160"/>
      <c r="FI570" s="160"/>
      <c r="FJ570" s="160"/>
      <c r="FK570" s="160"/>
      <c r="FL570" s="160"/>
      <c r="FM570" s="160"/>
      <c r="FN570" s="160"/>
      <c r="FO570" s="160"/>
      <c r="FP570" s="160"/>
      <c r="FQ570" s="160"/>
      <c r="FR570" s="160"/>
      <c r="FS570" s="160"/>
      <c r="FT570" s="160"/>
      <c r="FU570" s="160"/>
      <c r="FV570" s="160"/>
      <c r="FW570" s="160"/>
      <c r="FX570" s="160"/>
      <c r="FY570" s="160"/>
      <c r="FZ570" s="160"/>
      <c r="GA570" s="160"/>
      <c r="GB570" s="160"/>
      <c r="GC570" s="160"/>
      <c r="GD570" s="160"/>
      <c r="GE570" s="160"/>
      <c r="GF570" s="160"/>
      <c r="GG570" s="160"/>
      <c r="GH570" s="160"/>
      <c r="GI570" s="160"/>
      <c r="GJ570" s="160"/>
      <c r="GK570" s="160"/>
      <c r="GL570" s="160"/>
      <c r="GM570" s="160"/>
      <c r="GN570" s="160"/>
      <c r="GO570" s="160"/>
      <c r="GP570" s="160"/>
      <c r="GQ570" s="160"/>
      <c r="GR570" s="160"/>
      <c r="GS570" s="160"/>
      <c r="GT570" s="160"/>
      <c r="GU570" s="160"/>
      <c r="GV570" s="160"/>
      <c r="GW570" s="160"/>
      <c r="GX570" s="160"/>
      <c r="GY570" s="160"/>
      <c r="GZ570" s="160"/>
      <c r="HA570" s="160"/>
      <c r="HB570" s="160"/>
      <c r="HC570" s="160"/>
      <c r="HD570" s="160"/>
      <c r="HE570" s="160"/>
      <c r="HF570" s="160"/>
      <c r="HG570" s="160"/>
      <c r="HH570" s="160"/>
      <c r="HI570" s="160"/>
      <c r="HJ570" s="160"/>
      <c r="HK570" s="160"/>
      <c r="HL570" s="160"/>
      <c r="HM570" s="160"/>
      <c r="HN570" s="160"/>
      <c r="HO570" s="160"/>
      <c r="HP570" s="160"/>
      <c r="HQ570" s="160"/>
      <c r="HR570" s="160"/>
      <c r="HS570" s="160"/>
      <c r="HT570" s="160"/>
      <c r="HU570" s="160"/>
      <c r="HV570" s="160"/>
      <c r="HW570" s="160"/>
      <c r="HX570" s="160"/>
      <c r="HY570" s="160"/>
      <c r="HZ570" s="160"/>
      <c r="IA570" s="160"/>
      <c r="IB570" s="160"/>
      <c r="IC570" s="160"/>
      <c r="ID570" s="160"/>
      <c r="IE570" s="160"/>
      <c r="IF570" s="160"/>
      <c r="IG570" s="160"/>
      <c r="IH570" s="160"/>
      <c r="II570" s="160"/>
      <c r="IJ570" s="160"/>
      <c r="IK570" s="160"/>
      <c r="IL570" s="160"/>
      <c r="IM570" s="160"/>
      <c r="IN570" s="160"/>
      <c r="IO570" s="160"/>
      <c r="IP570" s="160"/>
      <c r="IQ570" s="160"/>
      <c r="IR570" s="160"/>
      <c r="IS570" s="160"/>
      <c r="IT570" s="160"/>
      <c r="IU570" s="160"/>
      <c r="IV570" s="160"/>
      <c r="IW570" s="160"/>
      <c r="IX570" s="160"/>
      <c r="IY570" s="160"/>
      <c r="IZ570" s="160"/>
      <c r="JA570" s="160"/>
      <c r="JB570" s="160"/>
      <c r="JC570" s="160"/>
      <c r="JD570" s="160"/>
      <c r="JE570" s="160"/>
      <c r="JF570" s="160"/>
      <c r="JG570" s="160"/>
      <c r="JH570" s="160"/>
      <c r="JI570" s="160"/>
      <c r="JJ570" s="160"/>
      <c r="JK570" s="160"/>
      <c r="JL570" s="160"/>
      <c r="JM570" s="160"/>
      <c r="JN570" s="160"/>
      <c r="JO570" s="160"/>
      <c r="JP570" s="160"/>
      <c r="JQ570" s="160"/>
      <c r="JR570" s="160"/>
      <c r="JS570" s="160"/>
      <c r="JT570" s="160"/>
      <c r="JU570" s="160"/>
      <c r="JV570" s="160"/>
      <c r="JW570" s="160"/>
      <c r="JX570" s="160"/>
      <c r="JY570" s="160"/>
      <c r="JZ570" s="160"/>
      <c r="KA570" s="160"/>
      <c r="KB570" s="160"/>
      <c r="KC570" s="160"/>
      <c r="KD570" s="160"/>
      <c r="KE570" s="160"/>
      <c r="KF570" s="160"/>
      <c r="KG570" s="160"/>
      <c r="KH570" s="160"/>
      <c r="KI570" s="160"/>
      <c r="KJ570" s="160"/>
      <c r="KK570" s="160"/>
      <c r="KL570" s="160"/>
      <c r="KM570" s="160"/>
      <c r="KN570" s="160"/>
      <c r="KO570" s="160"/>
      <c r="KP570" s="160"/>
      <c r="KQ570" s="160"/>
      <c r="KR570" s="160"/>
      <c r="KS570" s="160"/>
      <c r="KT570" s="160"/>
      <c r="KU570" s="160"/>
      <c r="KV570" s="160"/>
      <c r="KW570" s="160"/>
      <c r="KX570" s="160"/>
      <c r="KY570" s="160"/>
      <c r="KZ570" s="160"/>
      <c r="LA570" s="160"/>
      <c r="LB570" s="160"/>
      <c r="LC570" s="160"/>
      <c r="LD570" s="160"/>
      <c r="LE570" s="160"/>
      <c r="LF570" s="160"/>
      <c r="LG570" s="160"/>
      <c r="LH570" s="160"/>
      <c r="LI570" s="160"/>
      <c r="LJ570" s="160"/>
      <c r="LK570" s="160"/>
      <c r="LL570" s="160"/>
      <c r="LM570" s="160"/>
      <c r="LN570" s="160"/>
      <c r="LO570" s="160"/>
      <c r="LP570" s="160"/>
      <c r="LQ570" s="160"/>
      <c r="LR570" s="160"/>
      <c r="LS570" s="160"/>
      <c r="LT570" s="160"/>
      <c r="LU570" s="160"/>
      <c r="LV570" s="160"/>
      <c r="LW570" s="160"/>
      <c r="LX570" s="160"/>
      <c r="LY570" s="160"/>
      <c r="LZ570" s="160"/>
      <c r="MA570" s="160"/>
      <c r="MB570" s="160"/>
      <c r="MC570" s="160"/>
      <c r="MD570" s="160"/>
      <c r="ME570" s="160"/>
      <c r="MF570" s="160"/>
      <c r="MG570" s="160"/>
      <c r="MH570" s="160"/>
      <c r="MI570" s="160"/>
      <c r="MJ570" s="160"/>
      <c r="MK570" s="160"/>
      <c r="ML570" s="160"/>
      <c r="MM570" s="160"/>
      <c r="MN570" s="160"/>
      <c r="MO570" s="160"/>
      <c r="MP570" s="160"/>
      <c r="MQ570" s="160"/>
      <c r="MR570" s="160"/>
      <c r="MS570" s="160"/>
      <c r="MT570" s="160"/>
      <c r="MU570" s="160"/>
      <c r="MV570" s="160"/>
      <c r="MW570" s="160"/>
      <c r="MX570" s="160"/>
      <c r="MY570" s="160"/>
      <c r="MZ570" s="160"/>
      <c r="NA570" s="160"/>
      <c r="NB570" s="160"/>
      <c r="NC570" s="160"/>
      <c r="ND570" s="160"/>
      <c r="NE570" s="160"/>
      <c r="NF570" s="160"/>
      <c r="NG570" s="160"/>
      <c r="NH570" s="160"/>
      <c r="NI570" s="160"/>
      <c r="NJ570" s="160"/>
      <c r="NK570" s="160"/>
      <c r="NL570" s="160"/>
      <c r="NM570" s="160"/>
      <c r="NN570" s="160"/>
      <c r="NO570" s="160"/>
      <c r="NP570" s="160"/>
      <c r="NQ570" s="160"/>
      <c r="NR570" s="160"/>
      <c r="NS570" s="160"/>
      <c r="NT570" s="160"/>
      <c r="NU570" s="160"/>
      <c r="NV570" s="160"/>
      <c r="NW570" s="160"/>
      <c r="NX570" s="160"/>
      <c r="NY570" s="160"/>
      <c r="NZ570" s="160"/>
      <c r="OA570" s="160"/>
      <c r="OB570" s="160"/>
      <c r="OC570" s="160"/>
      <c r="OD570" s="160"/>
      <c r="OE570" s="160"/>
      <c r="OF570" s="160"/>
      <c r="OG570" s="160"/>
      <c r="OH570" s="160"/>
      <c r="OI570" s="160"/>
      <c r="OJ570" s="160"/>
      <c r="OK570" s="160"/>
      <c r="OL570" s="160"/>
      <c r="OM570" s="160"/>
      <c r="ON570" s="160"/>
      <c r="OO570" s="160"/>
      <c r="OP570" s="160"/>
      <c r="OQ570" s="160"/>
      <c r="OR570" s="160"/>
      <c r="OS570" s="160"/>
      <c r="OT570" s="160"/>
      <c r="OU570" s="160"/>
      <c r="OV570" s="160"/>
      <c r="OW570" s="160"/>
      <c r="OX570" s="160"/>
      <c r="OY570" s="160"/>
      <c r="OZ570" s="160"/>
      <c r="PA570" s="160"/>
      <c r="PB570" s="160"/>
      <c r="PC570" s="160"/>
      <c r="PD570" s="160"/>
      <c r="PE570" s="160"/>
      <c r="PF570" s="160"/>
      <c r="PG570" s="160"/>
      <c r="PH570" s="160"/>
      <c r="PI570" s="160"/>
      <c r="PJ570" s="160"/>
      <c r="PK570" s="160"/>
      <c r="PL570" s="160"/>
      <c r="PM570" s="160"/>
      <c r="PN570" s="160"/>
      <c r="PO570" s="160"/>
      <c r="PP570" s="160"/>
      <c r="PQ570" s="160"/>
      <c r="PR570" s="160"/>
      <c r="PS570" s="160"/>
      <c r="PT570" s="160"/>
      <c r="PU570" s="160"/>
      <c r="PV570" s="160"/>
      <c r="PW570" s="160"/>
      <c r="PX570" s="160"/>
      <c r="PY570" s="160"/>
      <c r="PZ570" s="160"/>
      <c r="QA570" s="160"/>
      <c r="QB570" s="160"/>
      <c r="QC570" s="160"/>
      <c r="QD570" s="160"/>
      <c r="QE570" s="160"/>
      <c r="QF570" s="160"/>
      <c r="QG570" s="160"/>
      <c r="QH570" s="160"/>
      <c r="QI570" s="160"/>
      <c r="QJ570" s="160"/>
      <c r="QK570" s="160"/>
      <c r="QL570" s="160"/>
      <c r="QM570" s="160"/>
      <c r="QN570" s="160"/>
      <c r="QO570" s="160"/>
      <c r="QP570" s="160"/>
      <c r="QQ570" s="160"/>
      <c r="QR570" s="160"/>
      <c r="QS570" s="160"/>
      <c r="QT570" s="160"/>
      <c r="QU570" s="160"/>
      <c r="QV570" s="160"/>
      <c r="QW570" s="160"/>
      <c r="QX570" s="160"/>
      <c r="QY570" s="160"/>
      <c r="QZ570" s="160"/>
      <c r="RA570" s="160"/>
      <c r="RB570" s="160"/>
      <c r="RC570" s="160"/>
      <c r="RD570" s="160"/>
      <c r="RE570" s="160"/>
      <c r="RF570" s="160"/>
      <c r="RG570" s="160"/>
      <c r="RH570" s="160"/>
      <c r="RI570" s="160"/>
      <c r="RJ570" s="160"/>
      <c r="RK570" s="160"/>
      <c r="RL570" s="160"/>
      <c r="RM570" s="160"/>
      <c r="RN570" s="160"/>
      <c r="RO570" s="160"/>
      <c r="RP570" s="160"/>
      <c r="RQ570" s="160"/>
      <c r="RR570" s="160"/>
      <c r="RS570" s="160"/>
      <c r="RT570" s="160"/>
      <c r="RU570" s="160"/>
      <c r="RV570" s="160"/>
      <c r="RW570" s="160"/>
      <c r="RX570" s="160"/>
      <c r="RY570" s="160"/>
      <c r="RZ570" s="160"/>
      <c r="SA570" s="160"/>
      <c r="SB570" s="160"/>
      <c r="SC570" s="160"/>
      <c r="SD570" s="160"/>
      <c r="SE570" s="160"/>
      <c r="SF570" s="160"/>
      <c r="SG570" s="160"/>
      <c r="SH570" s="160"/>
      <c r="SI570" s="160"/>
      <c r="SJ570" s="160"/>
      <c r="SK570" s="160"/>
      <c r="SL570" s="160"/>
      <c r="SM570" s="160"/>
      <c r="SN570" s="160"/>
      <c r="SO570" s="160"/>
      <c r="SP570" s="160"/>
      <c r="SQ570" s="160"/>
      <c r="SR570" s="160"/>
      <c r="SS570" s="160"/>
      <c r="ST570" s="160"/>
      <c r="SU570" s="160"/>
      <c r="SV570" s="160"/>
      <c r="SW570" s="160"/>
      <c r="SX570" s="160"/>
      <c r="SY570" s="160"/>
      <c r="SZ570" s="160"/>
      <c r="TA570" s="160"/>
      <c r="TB570" s="160"/>
      <c r="TC570" s="160"/>
      <c r="TD570" s="160"/>
      <c r="TE570" s="160"/>
      <c r="TF570" s="160"/>
    </row>
    <row r="571" spans="1:526">
      <c r="A571" s="160"/>
      <c r="B571" s="160"/>
      <c r="C571" s="160"/>
      <c r="D571" s="160"/>
      <c r="E571" s="160"/>
      <c r="F571" s="160"/>
      <c r="G571" s="160"/>
      <c r="H571" s="160"/>
      <c r="I571" s="160"/>
      <c r="J571" s="160"/>
      <c r="K571" s="160"/>
      <c r="L571" s="160"/>
      <c r="M571" s="160"/>
      <c r="N571" s="160"/>
      <c r="O571" s="160"/>
      <c r="P571" s="160"/>
      <c r="Q571" s="160"/>
      <c r="R571" s="160"/>
      <c r="S571" s="160"/>
      <c r="T571" s="160"/>
      <c r="U571" s="160"/>
      <c r="V571" s="160"/>
      <c r="W571" s="160"/>
      <c r="X571" s="160"/>
      <c r="Y571" s="160"/>
      <c r="Z571" s="160"/>
      <c r="AA571" s="160"/>
      <c r="AB571" s="160"/>
      <c r="AC571" s="160"/>
      <c r="AD571" s="160"/>
      <c r="AE571" s="160"/>
      <c r="AF571" s="160"/>
      <c r="AG571" s="160"/>
      <c r="AH571" s="160"/>
      <c r="AI571" s="160"/>
      <c r="AJ571" s="160"/>
      <c r="AK571" s="160"/>
      <c r="AL571" s="160"/>
      <c r="AM571" s="160"/>
      <c r="AN571" s="160"/>
      <c r="AO571" s="160"/>
      <c r="AP571" s="160"/>
      <c r="AQ571" s="160"/>
      <c r="AR571" s="160"/>
      <c r="AS571" s="160"/>
      <c r="AT571" s="160"/>
      <c r="AU571" s="160"/>
      <c r="AV571" s="160"/>
      <c r="AW571" s="160"/>
      <c r="AX571" s="160"/>
      <c r="AY571" s="160"/>
      <c r="AZ571" s="160"/>
      <c r="BA571" s="160"/>
      <c r="BB571" s="160"/>
      <c r="BC571" s="160"/>
      <c r="BD571" s="160"/>
      <c r="BE571" s="160"/>
      <c r="BF571" s="160"/>
      <c r="BG571" s="160"/>
      <c r="BH571" s="160"/>
      <c r="BI571" s="160"/>
      <c r="BJ571" s="160"/>
      <c r="BK571" s="160"/>
      <c r="BL571" s="160"/>
      <c r="BM571" s="160"/>
      <c r="BN571" s="160"/>
      <c r="BO571" s="160"/>
      <c r="BP571" s="160"/>
      <c r="BQ571" s="160"/>
      <c r="BR571" s="160"/>
      <c r="BS571" s="160"/>
      <c r="BT571" s="160"/>
      <c r="BU571" s="160"/>
      <c r="BV571" s="160"/>
      <c r="BW571" s="160"/>
      <c r="BX571" s="160"/>
      <c r="BY571" s="160"/>
      <c r="BZ571" s="160"/>
      <c r="CA571" s="160"/>
      <c r="CB571" s="160"/>
      <c r="CC571" s="160"/>
      <c r="CD571" s="160"/>
      <c r="CE571" s="160"/>
      <c r="CF571" s="160"/>
      <c r="CG571" s="160"/>
      <c r="CH571" s="160"/>
      <c r="CI571" s="160"/>
      <c r="CJ571" s="160"/>
      <c r="CK571" s="160"/>
      <c r="CL571" s="160"/>
      <c r="CM571" s="160"/>
      <c r="CN571" s="160"/>
      <c r="CO571" s="160"/>
      <c r="CP571" s="160"/>
      <c r="CQ571" s="160"/>
      <c r="CR571" s="160"/>
      <c r="CS571" s="160"/>
      <c r="CT571" s="160"/>
      <c r="CU571" s="160"/>
      <c r="CV571" s="160"/>
      <c r="CW571" s="160"/>
      <c r="CX571" s="160"/>
      <c r="CY571" s="160"/>
      <c r="CZ571" s="160"/>
      <c r="DA571" s="160"/>
      <c r="DB571" s="160"/>
      <c r="DC571" s="160"/>
      <c r="DD571" s="160"/>
      <c r="DE571" s="160"/>
      <c r="DF571" s="160"/>
      <c r="DG571" s="160"/>
      <c r="DH571" s="160"/>
      <c r="DI571" s="160"/>
      <c r="DJ571" s="160"/>
      <c r="DK571" s="160"/>
      <c r="DL571" s="160"/>
      <c r="DM571" s="160"/>
      <c r="DN571" s="160"/>
      <c r="DO571" s="160"/>
      <c r="DP571" s="160"/>
      <c r="DQ571" s="160"/>
      <c r="DR571" s="160"/>
      <c r="DS571" s="160"/>
      <c r="DT571" s="160"/>
      <c r="DU571" s="160"/>
      <c r="DV571" s="160"/>
      <c r="DW571" s="160"/>
      <c r="DX571" s="160"/>
      <c r="DY571" s="160"/>
      <c r="DZ571" s="160"/>
      <c r="EA571" s="160"/>
      <c r="EB571" s="160"/>
      <c r="EC571" s="160"/>
      <c r="ED571" s="160"/>
      <c r="EE571" s="160"/>
      <c r="EF571" s="160"/>
      <c r="EG571" s="160"/>
      <c r="EH571" s="160"/>
      <c r="EI571" s="160"/>
      <c r="EJ571" s="160"/>
      <c r="EK571" s="160"/>
      <c r="EL571" s="160"/>
      <c r="EM571" s="160"/>
      <c r="EN571" s="160"/>
      <c r="EO571" s="160"/>
      <c r="EP571" s="160"/>
      <c r="EQ571" s="160"/>
      <c r="ER571" s="160"/>
      <c r="ES571" s="160"/>
      <c r="ET571" s="160"/>
      <c r="EU571" s="160"/>
      <c r="EV571" s="160"/>
      <c r="EW571" s="160"/>
      <c r="EX571" s="160"/>
      <c r="EY571" s="160"/>
      <c r="EZ571" s="160"/>
      <c r="FA571" s="160"/>
      <c r="FB571" s="160"/>
      <c r="FC571" s="160"/>
      <c r="FD571" s="160"/>
      <c r="FE571" s="160"/>
      <c r="FF571" s="160"/>
      <c r="FG571" s="160"/>
      <c r="FH571" s="160"/>
      <c r="FI571" s="160"/>
      <c r="FJ571" s="160"/>
      <c r="FK571" s="160"/>
      <c r="FL571" s="160"/>
      <c r="FM571" s="160"/>
      <c r="FN571" s="160"/>
      <c r="FO571" s="160"/>
      <c r="FP571" s="160"/>
      <c r="FQ571" s="160"/>
      <c r="FR571" s="160"/>
      <c r="FS571" s="160"/>
      <c r="FT571" s="160"/>
      <c r="FU571" s="160"/>
      <c r="FV571" s="160"/>
      <c r="FW571" s="160"/>
      <c r="FX571" s="160"/>
      <c r="FY571" s="160"/>
      <c r="FZ571" s="160"/>
      <c r="GA571" s="160"/>
      <c r="GB571" s="160"/>
      <c r="GC571" s="160"/>
      <c r="GD571" s="160"/>
      <c r="GE571" s="160"/>
      <c r="GF571" s="160"/>
      <c r="GG571" s="160"/>
      <c r="GH571" s="160"/>
      <c r="GI571" s="160"/>
      <c r="GJ571" s="160"/>
      <c r="GK571" s="160"/>
      <c r="GL571" s="160"/>
      <c r="GM571" s="160"/>
      <c r="GN571" s="160"/>
      <c r="GO571" s="160"/>
      <c r="GP571" s="160"/>
      <c r="GQ571" s="160"/>
      <c r="GR571" s="160"/>
      <c r="GS571" s="160"/>
      <c r="GT571" s="160"/>
      <c r="GU571" s="160"/>
      <c r="GV571" s="160"/>
      <c r="GW571" s="160"/>
      <c r="GX571" s="160"/>
      <c r="GY571" s="160"/>
      <c r="GZ571" s="160"/>
      <c r="HA571" s="160"/>
      <c r="HB571" s="160"/>
      <c r="HC571" s="160"/>
      <c r="HD571" s="160"/>
      <c r="HE571" s="160"/>
      <c r="HF571" s="160"/>
      <c r="HG571" s="160"/>
      <c r="HH571" s="160"/>
      <c r="HI571" s="160"/>
      <c r="HJ571" s="160"/>
      <c r="HK571" s="160"/>
      <c r="HL571" s="160"/>
      <c r="HM571" s="160"/>
      <c r="HN571" s="160"/>
      <c r="HO571" s="160"/>
      <c r="HP571" s="160"/>
      <c r="HQ571" s="160"/>
      <c r="HR571" s="160"/>
      <c r="HS571" s="160"/>
      <c r="HT571" s="160"/>
      <c r="HU571" s="160"/>
      <c r="HV571" s="160"/>
      <c r="HW571" s="160"/>
      <c r="HX571" s="160"/>
      <c r="HY571" s="160"/>
      <c r="HZ571" s="160"/>
      <c r="IA571" s="160"/>
      <c r="IB571" s="160"/>
      <c r="IC571" s="160"/>
      <c r="ID571" s="160"/>
      <c r="IE571" s="160"/>
      <c r="IF571" s="160"/>
      <c r="IG571" s="160"/>
      <c r="IH571" s="160"/>
      <c r="II571" s="160"/>
      <c r="IJ571" s="160"/>
      <c r="IK571" s="160"/>
      <c r="IL571" s="160"/>
      <c r="IM571" s="160"/>
      <c r="IN571" s="160"/>
      <c r="IO571" s="160"/>
      <c r="IP571" s="160"/>
      <c r="IQ571" s="160"/>
      <c r="IR571" s="160"/>
      <c r="IS571" s="160"/>
      <c r="IT571" s="160"/>
      <c r="IU571" s="160"/>
      <c r="IV571" s="160"/>
      <c r="IW571" s="160"/>
      <c r="IX571" s="160"/>
      <c r="IY571" s="160"/>
      <c r="IZ571" s="160"/>
      <c r="JA571" s="160"/>
      <c r="JB571" s="160"/>
      <c r="JC571" s="160"/>
      <c r="JD571" s="160"/>
      <c r="JE571" s="160"/>
      <c r="JF571" s="160"/>
      <c r="JG571" s="160"/>
      <c r="JH571" s="160"/>
      <c r="JI571" s="160"/>
      <c r="JJ571" s="160"/>
      <c r="JK571" s="160"/>
      <c r="JL571" s="160"/>
      <c r="JM571" s="160"/>
      <c r="JN571" s="160"/>
      <c r="JO571" s="160"/>
      <c r="JP571" s="160"/>
      <c r="JQ571" s="160"/>
      <c r="JR571" s="160"/>
      <c r="JS571" s="160"/>
      <c r="JT571" s="160"/>
      <c r="JU571" s="160"/>
      <c r="JV571" s="160"/>
      <c r="JW571" s="160"/>
      <c r="JX571" s="160"/>
      <c r="JY571" s="160"/>
      <c r="JZ571" s="160"/>
      <c r="KA571" s="160"/>
      <c r="KB571" s="160"/>
      <c r="KC571" s="160"/>
      <c r="KD571" s="160"/>
      <c r="KE571" s="160"/>
      <c r="KF571" s="160"/>
      <c r="KG571" s="160"/>
      <c r="KH571" s="160"/>
      <c r="KI571" s="160"/>
      <c r="KJ571" s="160"/>
      <c r="KK571" s="160"/>
      <c r="KL571" s="160"/>
      <c r="KM571" s="160"/>
      <c r="KN571" s="160"/>
      <c r="KO571" s="160"/>
      <c r="KP571" s="160"/>
      <c r="KQ571" s="160"/>
      <c r="KR571" s="160"/>
      <c r="KS571" s="160"/>
      <c r="KT571" s="160"/>
      <c r="KU571" s="160"/>
      <c r="KV571" s="160"/>
      <c r="KW571" s="160"/>
      <c r="KX571" s="160"/>
      <c r="KY571" s="160"/>
      <c r="KZ571" s="160"/>
      <c r="LA571" s="160"/>
      <c r="LB571" s="160"/>
      <c r="LC571" s="160"/>
      <c r="LD571" s="160"/>
      <c r="LE571" s="160"/>
      <c r="LF571" s="160"/>
      <c r="LG571" s="160"/>
      <c r="LH571" s="160"/>
      <c r="LI571" s="160"/>
      <c r="LJ571" s="160"/>
      <c r="LK571" s="160"/>
      <c r="LL571" s="160"/>
      <c r="LM571" s="160"/>
      <c r="LN571" s="160"/>
      <c r="LO571" s="160"/>
      <c r="LP571" s="160"/>
      <c r="LQ571" s="160"/>
      <c r="LR571" s="160"/>
      <c r="LS571" s="160"/>
      <c r="LT571" s="160"/>
      <c r="LU571" s="160"/>
      <c r="LV571" s="160"/>
      <c r="LW571" s="160"/>
      <c r="LX571" s="160"/>
      <c r="LY571" s="160"/>
      <c r="LZ571" s="160"/>
      <c r="MA571" s="160"/>
      <c r="MB571" s="160"/>
      <c r="MC571" s="160"/>
      <c r="MD571" s="160"/>
      <c r="ME571" s="160"/>
      <c r="MF571" s="160"/>
      <c r="MG571" s="160"/>
      <c r="MH571" s="160"/>
      <c r="MI571" s="160"/>
      <c r="MJ571" s="160"/>
      <c r="MK571" s="160"/>
      <c r="ML571" s="160"/>
      <c r="MM571" s="160"/>
      <c r="MN571" s="160"/>
      <c r="MO571" s="160"/>
      <c r="MP571" s="160"/>
      <c r="MQ571" s="160"/>
      <c r="MR571" s="160"/>
      <c r="MS571" s="160"/>
      <c r="MT571" s="160"/>
      <c r="MU571" s="160"/>
      <c r="MV571" s="160"/>
      <c r="MW571" s="160"/>
      <c r="MX571" s="160"/>
      <c r="MY571" s="160"/>
      <c r="MZ571" s="160"/>
      <c r="NA571" s="160"/>
      <c r="NB571" s="160"/>
      <c r="NC571" s="160"/>
      <c r="ND571" s="160"/>
      <c r="NE571" s="160"/>
      <c r="NF571" s="160"/>
      <c r="NG571" s="160"/>
      <c r="NH571" s="160"/>
      <c r="NI571" s="160"/>
      <c r="NJ571" s="160"/>
      <c r="NK571" s="160"/>
      <c r="NL571" s="160"/>
      <c r="NM571" s="160"/>
      <c r="NN571" s="160"/>
      <c r="NO571" s="160"/>
      <c r="NP571" s="160"/>
      <c r="NQ571" s="160"/>
      <c r="NR571" s="160"/>
      <c r="NS571" s="160"/>
      <c r="NT571" s="160"/>
      <c r="NU571" s="160"/>
      <c r="NV571" s="160"/>
      <c r="NW571" s="160"/>
      <c r="NX571" s="160"/>
      <c r="NY571" s="160"/>
      <c r="NZ571" s="160"/>
      <c r="OA571" s="160"/>
      <c r="OB571" s="160"/>
      <c r="OC571" s="160"/>
      <c r="OD571" s="160"/>
      <c r="OE571" s="160"/>
      <c r="OF571" s="160"/>
      <c r="OG571" s="160"/>
      <c r="OH571" s="160"/>
      <c r="OI571" s="160"/>
      <c r="OJ571" s="160"/>
      <c r="OK571" s="160"/>
      <c r="OL571" s="160"/>
      <c r="OM571" s="160"/>
      <c r="ON571" s="160"/>
      <c r="OO571" s="160"/>
      <c r="OP571" s="160"/>
      <c r="OQ571" s="160"/>
      <c r="OR571" s="160"/>
      <c r="OS571" s="160"/>
      <c r="OT571" s="160"/>
      <c r="OU571" s="160"/>
      <c r="OV571" s="160"/>
      <c r="OW571" s="160"/>
      <c r="OX571" s="160"/>
      <c r="OY571" s="160"/>
      <c r="OZ571" s="160"/>
      <c r="PA571" s="160"/>
      <c r="PB571" s="160"/>
      <c r="PC571" s="160"/>
      <c r="PD571" s="160"/>
      <c r="PE571" s="160"/>
      <c r="PF571" s="160"/>
      <c r="PG571" s="160"/>
      <c r="PH571" s="160"/>
      <c r="PI571" s="160"/>
      <c r="PJ571" s="160"/>
      <c r="PK571" s="160"/>
      <c r="PL571" s="160"/>
      <c r="PM571" s="160"/>
      <c r="PN571" s="160"/>
      <c r="PO571" s="160"/>
      <c r="PP571" s="160"/>
      <c r="PQ571" s="160"/>
      <c r="PR571" s="160"/>
      <c r="PS571" s="160"/>
      <c r="PT571" s="160"/>
      <c r="PU571" s="160"/>
      <c r="PV571" s="160"/>
      <c r="PW571" s="160"/>
      <c r="PX571" s="160"/>
      <c r="PY571" s="160"/>
      <c r="PZ571" s="160"/>
      <c r="QA571" s="160"/>
      <c r="QB571" s="160"/>
      <c r="QC571" s="160"/>
      <c r="QD571" s="160"/>
      <c r="QE571" s="160"/>
      <c r="QF571" s="160"/>
      <c r="QG571" s="160"/>
      <c r="QH571" s="160"/>
      <c r="QI571" s="160"/>
      <c r="QJ571" s="160"/>
      <c r="QK571" s="160"/>
      <c r="QL571" s="160"/>
      <c r="QM571" s="160"/>
      <c r="QN571" s="160"/>
      <c r="QO571" s="160"/>
      <c r="QP571" s="160"/>
      <c r="QQ571" s="160"/>
      <c r="QR571" s="160"/>
      <c r="QS571" s="160"/>
      <c r="QT571" s="160"/>
      <c r="QU571" s="160"/>
      <c r="QV571" s="160"/>
      <c r="QW571" s="160"/>
      <c r="QX571" s="160"/>
      <c r="QY571" s="160"/>
      <c r="QZ571" s="160"/>
      <c r="RA571" s="160"/>
      <c r="RB571" s="160"/>
      <c r="RC571" s="160"/>
      <c r="RD571" s="160"/>
      <c r="RE571" s="160"/>
      <c r="RF571" s="160"/>
      <c r="RG571" s="160"/>
      <c r="RH571" s="160"/>
      <c r="RI571" s="160"/>
      <c r="RJ571" s="160"/>
      <c r="RK571" s="160"/>
      <c r="RL571" s="160"/>
      <c r="RM571" s="160"/>
      <c r="RN571" s="160"/>
      <c r="RO571" s="160"/>
      <c r="RP571" s="160"/>
      <c r="RQ571" s="160"/>
      <c r="RR571" s="160"/>
      <c r="RS571" s="160"/>
      <c r="RT571" s="160"/>
      <c r="RU571" s="160"/>
      <c r="RV571" s="160"/>
      <c r="RW571" s="160"/>
      <c r="RX571" s="160"/>
      <c r="RY571" s="160"/>
      <c r="RZ571" s="160"/>
      <c r="SA571" s="160"/>
      <c r="SB571" s="160"/>
      <c r="SC571" s="160"/>
      <c r="SD571" s="160"/>
      <c r="SE571" s="160"/>
      <c r="SF571" s="160"/>
      <c r="SG571" s="160"/>
      <c r="SH571" s="160"/>
      <c r="SI571" s="160"/>
      <c r="SJ571" s="160"/>
      <c r="SK571" s="160"/>
      <c r="SL571" s="160"/>
      <c r="SM571" s="160"/>
      <c r="SN571" s="160"/>
      <c r="SO571" s="160"/>
      <c r="SP571" s="160"/>
      <c r="SQ571" s="160"/>
      <c r="SR571" s="160"/>
      <c r="SS571" s="160"/>
      <c r="ST571" s="160"/>
      <c r="SU571" s="160"/>
      <c r="SV571" s="160"/>
      <c r="SW571" s="160"/>
      <c r="SX571" s="160"/>
      <c r="SY571" s="160"/>
      <c r="SZ571" s="160"/>
      <c r="TA571" s="160"/>
      <c r="TB571" s="160"/>
      <c r="TC571" s="160"/>
      <c r="TD571" s="160"/>
      <c r="TE571" s="160"/>
      <c r="TF571" s="160"/>
    </row>
    <row r="572" spans="1:526">
      <c r="A572" s="160"/>
      <c r="B572" s="160"/>
      <c r="C572" s="160"/>
      <c r="D572" s="160"/>
      <c r="E572" s="160"/>
      <c r="F572" s="160"/>
      <c r="G572" s="160"/>
      <c r="H572" s="160"/>
      <c r="I572" s="160"/>
      <c r="J572" s="160"/>
      <c r="K572" s="160"/>
      <c r="L572" s="160"/>
      <c r="M572" s="160"/>
      <c r="N572" s="160"/>
      <c r="O572" s="160"/>
      <c r="P572" s="160"/>
      <c r="Q572" s="160"/>
      <c r="R572" s="160"/>
      <c r="S572" s="160"/>
      <c r="T572" s="160"/>
      <c r="U572" s="160"/>
      <c r="V572" s="160"/>
      <c r="W572" s="160"/>
      <c r="X572" s="160"/>
      <c r="Y572" s="160"/>
      <c r="Z572" s="160"/>
      <c r="AA572" s="160"/>
      <c r="AB572" s="160"/>
      <c r="AC572" s="160"/>
      <c r="AD572" s="160"/>
      <c r="AE572" s="160"/>
      <c r="AF572" s="160"/>
      <c r="AG572" s="160"/>
      <c r="AH572" s="160"/>
      <c r="AI572" s="160"/>
      <c r="AJ572" s="160"/>
      <c r="AK572" s="160"/>
      <c r="AL572" s="160"/>
      <c r="AM572" s="160"/>
      <c r="AN572" s="160"/>
      <c r="AO572" s="160"/>
      <c r="AP572" s="160"/>
      <c r="AQ572" s="160"/>
      <c r="AR572" s="160"/>
      <c r="AS572" s="160"/>
      <c r="AT572" s="160"/>
      <c r="AU572" s="160"/>
      <c r="AV572" s="160"/>
      <c r="AW572" s="160"/>
      <c r="AX572" s="160"/>
      <c r="AY572" s="160"/>
      <c r="AZ572" s="160"/>
      <c r="BA572" s="160"/>
      <c r="BB572" s="160"/>
      <c r="BC572" s="160"/>
      <c r="BD572" s="160"/>
      <c r="BE572" s="160"/>
      <c r="BF572" s="160"/>
      <c r="BG572" s="160"/>
      <c r="BH572" s="160"/>
      <c r="BI572" s="160"/>
      <c r="BJ572" s="160"/>
      <c r="BK572" s="160"/>
      <c r="BL572" s="160"/>
      <c r="BM572" s="160"/>
      <c r="BN572" s="160"/>
      <c r="BO572" s="160"/>
      <c r="BP572" s="160"/>
      <c r="BQ572" s="160"/>
      <c r="BR572" s="160"/>
      <c r="BS572" s="160"/>
      <c r="BT572" s="160"/>
      <c r="BU572" s="160"/>
      <c r="BV572" s="160"/>
      <c r="BW572" s="160"/>
      <c r="BX572" s="160"/>
      <c r="BY572" s="160"/>
      <c r="BZ572" s="160"/>
      <c r="CA572" s="160"/>
      <c r="CB572" s="160"/>
      <c r="CC572" s="160"/>
      <c r="CD572" s="160"/>
      <c r="CE572" s="160"/>
      <c r="CF572" s="160"/>
      <c r="CG572" s="160"/>
      <c r="CH572" s="160"/>
      <c r="CI572" s="160"/>
      <c r="CJ572" s="160"/>
      <c r="CK572" s="160"/>
      <c r="CL572" s="160"/>
      <c r="CM572" s="160"/>
      <c r="CN572" s="160"/>
      <c r="CO572" s="160"/>
      <c r="CP572" s="160"/>
      <c r="CQ572" s="160"/>
      <c r="CR572" s="160"/>
      <c r="CS572" s="160"/>
      <c r="CT572" s="160"/>
      <c r="CU572" s="160"/>
      <c r="CV572" s="160"/>
      <c r="CW572" s="160"/>
      <c r="CX572" s="160"/>
      <c r="CY572" s="160"/>
      <c r="CZ572" s="160"/>
      <c r="DA572" s="160"/>
      <c r="DB572" s="160"/>
      <c r="DC572" s="160"/>
      <c r="DD572" s="160"/>
      <c r="DE572" s="160"/>
      <c r="DF572" s="160"/>
      <c r="DG572" s="160"/>
      <c r="DH572" s="160"/>
      <c r="DI572" s="160"/>
      <c r="DJ572" s="160"/>
      <c r="DK572" s="160"/>
      <c r="DL572" s="160"/>
      <c r="DM572" s="160"/>
      <c r="DN572" s="160"/>
      <c r="DO572" s="160"/>
      <c r="DP572" s="160"/>
      <c r="DQ572" s="160"/>
      <c r="DR572" s="160"/>
      <c r="DS572" s="160"/>
      <c r="DT572" s="160"/>
      <c r="DU572" s="160"/>
      <c r="DV572" s="160"/>
      <c r="DW572" s="160"/>
      <c r="DX572" s="160"/>
      <c r="DY572" s="160"/>
      <c r="DZ572" s="160"/>
      <c r="EA572" s="160"/>
      <c r="EB572" s="160"/>
      <c r="EC572" s="160"/>
      <c r="ED572" s="160"/>
      <c r="EE572" s="160"/>
      <c r="EF572" s="160"/>
      <c r="EG572" s="160"/>
      <c r="EH572" s="160"/>
      <c r="EI572" s="160"/>
      <c r="EJ572" s="160"/>
      <c r="EK572" s="160"/>
      <c r="EL572" s="160"/>
      <c r="EM572" s="160"/>
      <c r="EN572" s="160"/>
      <c r="EO572" s="160"/>
      <c r="EP572" s="160"/>
      <c r="EQ572" s="160"/>
      <c r="ER572" s="160"/>
      <c r="ES572" s="160"/>
      <c r="ET572" s="160"/>
      <c r="EU572" s="160"/>
      <c r="EV572" s="160"/>
      <c r="EW572" s="160"/>
      <c r="EX572" s="160"/>
      <c r="EY572" s="160"/>
      <c r="EZ572" s="160"/>
      <c r="FA572" s="160"/>
      <c r="FB572" s="160"/>
      <c r="FC572" s="160"/>
      <c r="FD572" s="160"/>
      <c r="FE572" s="160"/>
      <c r="FF572" s="160"/>
      <c r="FG572" s="160"/>
      <c r="FH572" s="160"/>
      <c r="FI572" s="160"/>
      <c r="FJ572" s="160"/>
      <c r="FK572" s="160"/>
      <c r="FL572" s="160"/>
      <c r="FM572" s="160"/>
      <c r="FN572" s="160"/>
      <c r="FO572" s="160"/>
      <c r="FP572" s="160"/>
      <c r="FQ572" s="160"/>
      <c r="FR572" s="160"/>
      <c r="FS572" s="160"/>
      <c r="FT572" s="160"/>
      <c r="FU572" s="160"/>
      <c r="FV572" s="160"/>
      <c r="FW572" s="160"/>
      <c r="FX572" s="160"/>
      <c r="FY572" s="160"/>
      <c r="FZ572" s="160"/>
      <c r="GA572" s="160"/>
      <c r="GB572" s="160"/>
      <c r="GC572" s="160"/>
      <c r="GD572" s="160"/>
      <c r="GE572" s="160"/>
      <c r="GF572" s="160"/>
      <c r="GG572" s="160"/>
      <c r="GH572" s="160"/>
      <c r="GI572" s="160"/>
      <c r="GJ572" s="160"/>
      <c r="GK572" s="160"/>
      <c r="GL572" s="160"/>
      <c r="GM572" s="160"/>
      <c r="GN572" s="160"/>
      <c r="GO572" s="160"/>
      <c r="GP572" s="160"/>
      <c r="GQ572" s="160"/>
      <c r="GR572" s="160"/>
      <c r="GS572" s="160"/>
      <c r="GT572" s="160"/>
      <c r="GU572" s="160"/>
      <c r="GV572" s="160"/>
      <c r="GW572" s="160"/>
      <c r="GX572" s="160"/>
      <c r="GY572" s="160"/>
      <c r="GZ572" s="160"/>
      <c r="HA572" s="160"/>
      <c r="HB572" s="160"/>
      <c r="HC572" s="160"/>
      <c r="HD572" s="160"/>
      <c r="HE572" s="160"/>
      <c r="HF572" s="160"/>
      <c r="HG572" s="160"/>
      <c r="HH572" s="160"/>
      <c r="HI572" s="160"/>
      <c r="HJ572" s="160"/>
      <c r="HK572" s="160"/>
      <c r="HL572" s="160"/>
      <c r="HM572" s="160"/>
      <c r="HN572" s="160"/>
      <c r="HO572" s="160"/>
      <c r="HP572" s="160"/>
      <c r="HQ572" s="160"/>
      <c r="HR572" s="160"/>
      <c r="HS572" s="160"/>
      <c r="HT572" s="160"/>
      <c r="HU572" s="160"/>
      <c r="HV572" s="160"/>
      <c r="HW572" s="160"/>
      <c r="HX572" s="160"/>
      <c r="HY572" s="160"/>
      <c r="HZ572" s="160"/>
      <c r="IA572" s="160"/>
      <c r="IB572" s="160"/>
      <c r="IC572" s="160"/>
      <c r="ID572" s="160"/>
      <c r="IE572" s="160"/>
      <c r="IF572" s="160"/>
      <c r="IG572" s="160"/>
      <c r="IH572" s="160"/>
      <c r="II572" s="160"/>
      <c r="IJ572" s="160"/>
      <c r="IK572" s="160"/>
      <c r="IL572" s="160"/>
      <c r="IM572" s="160"/>
      <c r="IN572" s="160"/>
      <c r="IO572" s="160"/>
      <c r="IP572" s="160"/>
      <c r="IQ572" s="160"/>
      <c r="IR572" s="160"/>
      <c r="IS572" s="160"/>
      <c r="IT572" s="160"/>
      <c r="IU572" s="160"/>
      <c r="IV572" s="160"/>
      <c r="IW572" s="160"/>
      <c r="IX572" s="160"/>
      <c r="IY572" s="160"/>
      <c r="IZ572" s="160"/>
      <c r="JA572" s="160"/>
      <c r="JB572" s="160"/>
      <c r="JC572" s="160"/>
      <c r="JD572" s="160"/>
      <c r="JE572" s="160"/>
      <c r="JF572" s="160"/>
      <c r="JG572" s="160"/>
      <c r="JH572" s="160"/>
      <c r="JI572" s="160"/>
      <c r="JJ572" s="160"/>
      <c r="JK572" s="160"/>
      <c r="JL572" s="160"/>
      <c r="JM572" s="160"/>
      <c r="JN572" s="160"/>
      <c r="JO572" s="160"/>
      <c r="JP572" s="160"/>
      <c r="JQ572" s="160"/>
      <c r="JR572" s="160"/>
      <c r="JS572" s="160"/>
      <c r="JT572" s="160"/>
      <c r="JU572" s="160"/>
      <c r="JV572" s="160"/>
      <c r="JW572" s="160"/>
      <c r="JX572" s="160"/>
      <c r="JY572" s="160"/>
      <c r="JZ572" s="160"/>
      <c r="KA572" s="160"/>
      <c r="KB572" s="160"/>
      <c r="KC572" s="160"/>
      <c r="KD572" s="160"/>
      <c r="KE572" s="160"/>
      <c r="KF572" s="160"/>
      <c r="KG572" s="160"/>
      <c r="KH572" s="160"/>
      <c r="KI572" s="160"/>
      <c r="KJ572" s="160"/>
      <c r="KK572" s="160"/>
      <c r="KL572" s="160"/>
      <c r="KM572" s="160"/>
      <c r="KN572" s="160"/>
      <c r="KO572" s="160"/>
      <c r="KP572" s="160"/>
      <c r="KQ572" s="160"/>
      <c r="KR572" s="160"/>
      <c r="KS572" s="160"/>
      <c r="KT572" s="160"/>
      <c r="KU572" s="160"/>
      <c r="KV572" s="160"/>
      <c r="KW572" s="160"/>
      <c r="KX572" s="160"/>
      <c r="KY572" s="160"/>
      <c r="KZ572" s="160"/>
      <c r="LA572" s="160"/>
      <c r="LB572" s="160"/>
      <c r="LC572" s="160"/>
      <c r="LD572" s="160"/>
      <c r="LE572" s="160"/>
      <c r="LF572" s="160"/>
      <c r="LG572" s="160"/>
      <c r="LH572" s="160"/>
      <c r="LI572" s="160"/>
      <c r="LJ572" s="160"/>
      <c r="LK572" s="160"/>
      <c r="LL572" s="160"/>
      <c r="LM572" s="160"/>
      <c r="LN572" s="160"/>
      <c r="LO572" s="160"/>
      <c r="LP572" s="160"/>
      <c r="LQ572" s="160"/>
      <c r="LR572" s="160"/>
      <c r="LS572" s="160"/>
      <c r="LT572" s="160"/>
      <c r="LU572" s="160"/>
      <c r="LV572" s="160"/>
      <c r="LW572" s="160"/>
      <c r="LX572" s="160"/>
      <c r="LY572" s="160"/>
      <c r="LZ572" s="160"/>
      <c r="MA572" s="160"/>
      <c r="MB572" s="160"/>
      <c r="MC572" s="160"/>
      <c r="MD572" s="160"/>
      <c r="ME572" s="160"/>
      <c r="MF572" s="160"/>
      <c r="MG572" s="160"/>
      <c r="MH572" s="160"/>
      <c r="MI572" s="160"/>
      <c r="MJ572" s="160"/>
      <c r="MK572" s="160"/>
      <c r="ML572" s="160"/>
      <c r="MM572" s="160"/>
      <c r="MN572" s="160"/>
      <c r="MO572" s="160"/>
      <c r="MP572" s="160"/>
      <c r="MQ572" s="160"/>
      <c r="MR572" s="160"/>
      <c r="MS572" s="160"/>
      <c r="MT572" s="160"/>
      <c r="MU572" s="160"/>
      <c r="MV572" s="160"/>
      <c r="MW572" s="160"/>
      <c r="MX572" s="160"/>
      <c r="MY572" s="160"/>
      <c r="MZ572" s="160"/>
      <c r="NA572" s="160"/>
      <c r="NB572" s="160"/>
      <c r="NC572" s="160"/>
      <c r="ND572" s="160"/>
      <c r="NE572" s="160"/>
      <c r="NF572" s="160"/>
      <c r="NG572" s="160"/>
      <c r="NH572" s="160"/>
      <c r="NI572" s="160"/>
      <c r="NJ572" s="160"/>
      <c r="NK572" s="160"/>
      <c r="NL572" s="160"/>
      <c r="NM572" s="160"/>
      <c r="NN572" s="160"/>
      <c r="NO572" s="160"/>
      <c r="NP572" s="160"/>
      <c r="NQ572" s="160"/>
      <c r="NR572" s="160"/>
      <c r="NS572" s="160"/>
      <c r="NT572" s="160"/>
      <c r="NU572" s="160"/>
      <c r="NV572" s="160"/>
      <c r="NW572" s="160"/>
      <c r="NX572" s="160"/>
      <c r="NY572" s="160"/>
      <c r="NZ572" s="160"/>
      <c r="OA572" s="160"/>
      <c r="OB572" s="160"/>
      <c r="OC572" s="160"/>
      <c r="OD572" s="160"/>
      <c r="OE572" s="160"/>
      <c r="OF572" s="160"/>
      <c r="OG572" s="160"/>
      <c r="OH572" s="160"/>
      <c r="OI572" s="160"/>
      <c r="OJ572" s="160"/>
      <c r="OK572" s="160"/>
      <c r="OL572" s="160"/>
      <c r="OM572" s="160"/>
      <c r="ON572" s="160"/>
      <c r="OO572" s="160"/>
      <c r="OP572" s="160"/>
      <c r="OQ572" s="160"/>
      <c r="OR572" s="160"/>
      <c r="OS572" s="160"/>
      <c r="OT572" s="160"/>
      <c r="OU572" s="160"/>
      <c r="OV572" s="160"/>
      <c r="OW572" s="160"/>
      <c r="OX572" s="160"/>
      <c r="OY572" s="160"/>
      <c r="OZ572" s="160"/>
      <c r="PA572" s="160"/>
      <c r="PB572" s="160"/>
      <c r="PC572" s="160"/>
      <c r="PD572" s="160"/>
      <c r="PE572" s="160"/>
      <c r="PF572" s="160"/>
      <c r="PG572" s="160"/>
      <c r="PH572" s="160"/>
      <c r="PI572" s="160"/>
      <c r="PJ572" s="160"/>
      <c r="PK572" s="160"/>
      <c r="PL572" s="160"/>
      <c r="PM572" s="160"/>
      <c r="PN572" s="160"/>
      <c r="PO572" s="160"/>
      <c r="PP572" s="160"/>
      <c r="PQ572" s="160"/>
      <c r="PR572" s="160"/>
      <c r="PS572" s="160"/>
      <c r="PT572" s="160"/>
      <c r="PU572" s="160"/>
      <c r="PV572" s="160"/>
      <c r="PW572" s="160"/>
      <c r="PX572" s="160"/>
      <c r="PY572" s="160"/>
      <c r="PZ572" s="160"/>
      <c r="QA572" s="160"/>
      <c r="QB572" s="160"/>
      <c r="QC572" s="160"/>
      <c r="QD572" s="160"/>
      <c r="QE572" s="160"/>
      <c r="QF572" s="160"/>
      <c r="QG572" s="160"/>
      <c r="QH572" s="160"/>
      <c r="QI572" s="160"/>
      <c r="QJ572" s="160"/>
      <c r="QK572" s="160"/>
      <c r="QL572" s="160"/>
      <c r="QM572" s="160"/>
      <c r="QN572" s="160"/>
      <c r="QO572" s="160"/>
      <c r="QP572" s="160"/>
      <c r="QQ572" s="160"/>
      <c r="QR572" s="160"/>
      <c r="QS572" s="160"/>
      <c r="QT572" s="160"/>
      <c r="QU572" s="160"/>
      <c r="QV572" s="160"/>
      <c r="QW572" s="160"/>
      <c r="QX572" s="160"/>
      <c r="QY572" s="160"/>
      <c r="QZ572" s="160"/>
      <c r="RA572" s="160"/>
      <c r="RB572" s="160"/>
      <c r="RC572" s="160"/>
      <c r="RD572" s="160"/>
      <c r="RE572" s="160"/>
      <c r="RF572" s="160"/>
      <c r="RG572" s="160"/>
      <c r="RH572" s="160"/>
      <c r="RI572" s="160"/>
      <c r="RJ572" s="160"/>
      <c r="RK572" s="160"/>
      <c r="RL572" s="160"/>
      <c r="RM572" s="160"/>
      <c r="RN572" s="160"/>
      <c r="RO572" s="160"/>
      <c r="RP572" s="160"/>
      <c r="RQ572" s="160"/>
      <c r="RR572" s="160"/>
      <c r="RS572" s="160"/>
      <c r="RT572" s="160"/>
      <c r="RU572" s="160"/>
      <c r="RV572" s="160"/>
      <c r="RW572" s="160"/>
      <c r="RX572" s="160"/>
      <c r="RY572" s="160"/>
      <c r="RZ572" s="160"/>
      <c r="SA572" s="160"/>
      <c r="SB572" s="160"/>
      <c r="SC572" s="160"/>
      <c r="SD572" s="160"/>
      <c r="SE572" s="160"/>
      <c r="SF572" s="160"/>
      <c r="SG572" s="160"/>
      <c r="SH572" s="160"/>
      <c r="SI572" s="160"/>
      <c r="SJ572" s="160"/>
      <c r="SK572" s="160"/>
      <c r="SL572" s="160"/>
      <c r="SM572" s="160"/>
      <c r="SN572" s="160"/>
      <c r="SO572" s="160"/>
      <c r="SP572" s="160"/>
      <c r="SQ572" s="160"/>
      <c r="SR572" s="160"/>
      <c r="SS572" s="160"/>
      <c r="ST572" s="160"/>
      <c r="SU572" s="160"/>
      <c r="SV572" s="160"/>
      <c r="SW572" s="160"/>
      <c r="SX572" s="160"/>
      <c r="SY572" s="160"/>
      <c r="SZ572" s="160"/>
      <c r="TA572" s="160"/>
      <c r="TB572" s="160"/>
      <c r="TC572" s="160"/>
      <c r="TD572" s="160"/>
      <c r="TE572" s="160"/>
      <c r="TF572" s="160"/>
    </row>
    <row r="573" spans="1:526">
      <c r="A573" s="160"/>
      <c r="B573" s="160"/>
      <c r="C573" s="160"/>
      <c r="D573" s="160"/>
      <c r="E573" s="160"/>
      <c r="F573" s="160"/>
      <c r="G573" s="160"/>
      <c r="H573" s="160"/>
      <c r="I573" s="160"/>
      <c r="J573" s="160"/>
      <c r="K573" s="160"/>
      <c r="L573" s="160"/>
      <c r="M573" s="160"/>
      <c r="N573" s="160"/>
      <c r="O573" s="160"/>
      <c r="P573" s="160"/>
      <c r="Q573" s="160"/>
      <c r="R573" s="160"/>
      <c r="S573" s="160"/>
      <c r="T573" s="160"/>
      <c r="U573" s="160"/>
      <c r="V573" s="160"/>
      <c r="W573" s="160"/>
      <c r="X573" s="160"/>
      <c r="Y573" s="160"/>
      <c r="Z573" s="160"/>
      <c r="AA573" s="160"/>
      <c r="AB573" s="160"/>
      <c r="AC573" s="160"/>
      <c r="AD573" s="160"/>
      <c r="AE573" s="160"/>
      <c r="AF573" s="160"/>
      <c r="AG573" s="160"/>
      <c r="AH573" s="160"/>
      <c r="AI573" s="160"/>
      <c r="AJ573" s="160"/>
      <c r="AK573" s="160"/>
      <c r="AL573" s="160"/>
      <c r="AM573" s="160"/>
      <c r="AN573" s="160"/>
      <c r="AO573" s="160"/>
      <c r="AP573" s="160"/>
      <c r="AQ573" s="160"/>
      <c r="AR573" s="160"/>
      <c r="AS573" s="160"/>
      <c r="AT573" s="160"/>
      <c r="AU573" s="160"/>
      <c r="AV573" s="160"/>
      <c r="AW573" s="160"/>
      <c r="AX573" s="160"/>
      <c r="AY573" s="160"/>
      <c r="AZ573" s="160"/>
      <c r="BA573" s="160"/>
      <c r="BB573" s="160"/>
      <c r="BC573" s="160"/>
      <c r="BD573" s="160"/>
      <c r="BE573" s="160"/>
      <c r="BF573" s="160"/>
      <c r="BG573" s="160"/>
      <c r="BH573" s="160"/>
      <c r="BI573" s="160"/>
      <c r="BJ573" s="160"/>
      <c r="BK573" s="160"/>
      <c r="BL573" s="160"/>
      <c r="BM573" s="160"/>
      <c r="BN573" s="160"/>
      <c r="BO573" s="160"/>
      <c r="BP573" s="160"/>
      <c r="BQ573" s="160"/>
      <c r="BR573" s="160"/>
      <c r="BS573" s="160"/>
      <c r="BT573" s="160"/>
      <c r="BU573" s="160"/>
      <c r="BV573" s="160"/>
      <c r="BW573" s="160"/>
      <c r="BX573" s="160"/>
      <c r="BY573" s="160"/>
      <c r="BZ573" s="160"/>
      <c r="CA573" s="160"/>
      <c r="CB573" s="160"/>
      <c r="CC573" s="160"/>
      <c r="CD573" s="160"/>
      <c r="CE573" s="160"/>
      <c r="CF573" s="160"/>
      <c r="CG573" s="160"/>
      <c r="CH573" s="160"/>
      <c r="CI573" s="160"/>
      <c r="CJ573" s="160"/>
      <c r="CK573" s="160"/>
      <c r="CL573" s="160"/>
      <c r="CM573" s="160"/>
      <c r="CN573" s="160"/>
      <c r="CO573" s="160"/>
      <c r="CP573" s="160"/>
      <c r="CQ573" s="160"/>
      <c r="CR573" s="160"/>
      <c r="CS573" s="160"/>
      <c r="CT573" s="160"/>
      <c r="CU573" s="160"/>
      <c r="CV573" s="160"/>
      <c r="CW573" s="160"/>
      <c r="CX573" s="160"/>
      <c r="CY573" s="160"/>
      <c r="CZ573" s="160"/>
      <c r="DA573" s="160"/>
      <c r="DB573" s="160"/>
      <c r="DC573" s="160"/>
      <c r="DD573" s="160"/>
      <c r="DE573" s="160"/>
      <c r="DF573" s="160"/>
      <c r="DG573" s="160"/>
      <c r="DH573" s="160"/>
      <c r="DI573" s="160"/>
      <c r="DJ573" s="160"/>
      <c r="DK573" s="160"/>
      <c r="DL573" s="160"/>
      <c r="DM573" s="160"/>
      <c r="DN573" s="160"/>
      <c r="DO573" s="160"/>
      <c r="DP573" s="160"/>
      <c r="DQ573" s="160"/>
      <c r="DR573" s="160"/>
      <c r="DS573" s="160"/>
      <c r="DT573" s="160"/>
      <c r="DU573" s="160"/>
      <c r="DV573" s="160"/>
      <c r="DW573" s="160"/>
      <c r="DX573" s="160"/>
      <c r="DY573" s="160"/>
      <c r="DZ573" s="160"/>
      <c r="EA573" s="160"/>
      <c r="EB573" s="160"/>
      <c r="EC573" s="160"/>
      <c r="ED573" s="160"/>
      <c r="EE573" s="160"/>
      <c r="EF573" s="160"/>
      <c r="EG573" s="160"/>
      <c r="EH573" s="160"/>
      <c r="EI573" s="160"/>
      <c r="EJ573" s="160"/>
      <c r="EK573" s="160"/>
      <c r="EL573" s="160"/>
      <c r="EM573" s="160"/>
      <c r="EN573" s="160"/>
      <c r="EO573" s="160"/>
      <c r="EP573" s="160"/>
      <c r="EQ573" s="160"/>
      <c r="ER573" s="160"/>
      <c r="ES573" s="160"/>
      <c r="ET573" s="160"/>
      <c r="EU573" s="160"/>
      <c r="EV573" s="160"/>
      <c r="EW573" s="160"/>
      <c r="EX573" s="160"/>
      <c r="EY573" s="160"/>
      <c r="EZ573" s="160"/>
      <c r="FA573" s="160"/>
      <c r="FB573" s="160"/>
      <c r="FC573" s="160"/>
      <c r="FD573" s="160"/>
      <c r="FE573" s="160"/>
      <c r="FF573" s="160"/>
      <c r="FG573" s="160"/>
      <c r="FH573" s="160"/>
      <c r="FI573" s="160"/>
      <c r="FJ573" s="160"/>
      <c r="FK573" s="160"/>
      <c r="FL573" s="160"/>
      <c r="FM573" s="160"/>
      <c r="FN573" s="160"/>
      <c r="FO573" s="160"/>
      <c r="FP573" s="160"/>
      <c r="FQ573" s="160"/>
      <c r="FR573" s="160"/>
      <c r="FS573" s="160"/>
      <c r="FT573" s="160"/>
      <c r="FU573" s="160"/>
      <c r="FV573" s="160"/>
      <c r="FW573" s="160"/>
      <c r="FX573" s="160"/>
      <c r="FY573" s="160"/>
      <c r="FZ573" s="160"/>
      <c r="GA573" s="160"/>
      <c r="GB573" s="160"/>
      <c r="GC573" s="160"/>
      <c r="GD573" s="160"/>
      <c r="GE573" s="160"/>
      <c r="GF573" s="160"/>
      <c r="GG573" s="160"/>
      <c r="GH573" s="160"/>
      <c r="GI573" s="160"/>
      <c r="GJ573" s="160"/>
      <c r="GK573" s="160"/>
      <c r="GL573" s="160"/>
      <c r="GM573" s="160"/>
      <c r="GN573" s="160"/>
      <c r="GO573" s="160"/>
      <c r="GP573" s="160"/>
      <c r="GQ573" s="160"/>
      <c r="GR573" s="160"/>
      <c r="GS573" s="160"/>
      <c r="GT573" s="160"/>
      <c r="GU573" s="160"/>
      <c r="GV573" s="160"/>
      <c r="GW573" s="160"/>
      <c r="GX573" s="160"/>
      <c r="GY573" s="160"/>
      <c r="GZ573" s="160"/>
      <c r="HA573" s="160"/>
      <c r="HB573" s="160"/>
      <c r="HC573" s="160"/>
      <c r="HD573" s="160"/>
      <c r="HE573" s="160"/>
      <c r="HF573" s="160"/>
      <c r="HG573" s="160"/>
      <c r="HH573" s="160"/>
      <c r="HI573" s="160"/>
      <c r="HJ573" s="160"/>
      <c r="HK573" s="160"/>
      <c r="HL573" s="160"/>
      <c r="HM573" s="160"/>
      <c r="HN573" s="160"/>
      <c r="HO573" s="160"/>
      <c r="HP573" s="160"/>
      <c r="HQ573" s="160"/>
      <c r="HR573" s="160"/>
      <c r="HS573" s="160"/>
      <c r="HT573" s="160"/>
      <c r="HU573" s="160"/>
      <c r="HV573" s="160"/>
      <c r="HW573" s="160"/>
      <c r="HX573" s="160"/>
      <c r="HY573" s="160"/>
      <c r="HZ573" s="160"/>
      <c r="IA573" s="160"/>
      <c r="IB573" s="160"/>
      <c r="IC573" s="160"/>
      <c r="ID573" s="160"/>
      <c r="IE573" s="160"/>
      <c r="IF573" s="160"/>
      <c r="IG573" s="160"/>
      <c r="IH573" s="160"/>
      <c r="II573" s="160"/>
      <c r="IJ573" s="160"/>
      <c r="IK573" s="160"/>
      <c r="IL573" s="160"/>
      <c r="IM573" s="160"/>
      <c r="IN573" s="160"/>
      <c r="IO573" s="160"/>
      <c r="IP573" s="160"/>
      <c r="IQ573" s="160"/>
      <c r="IR573" s="160"/>
      <c r="IS573" s="160"/>
      <c r="IT573" s="160"/>
      <c r="IU573" s="160"/>
      <c r="IV573" s="160"/>
      <c r="IW573" s="160"/>
      <c r="IX573" s="160"/>
      <c r="IY573" s="160"/>
      <c r="IZ573" s="160"/>
      <c r="JA573" s="160"/>
      <c r="JB573" s="160"/>
      <c r="JC573" s="160"/>
      <c r="JD573" s="160"/>
      <c r="JE573" s="160"/>
      <c r="JF573" s="160"/>
      <c r="JG573" s="160"/>
      <c r="JH573" s="160"/>
      <c r="JI573" s="160"/>
      <c r="JJ573" s="160"/>
      <c r="JK573" s="160"/>
      <c r="JL573" s="160"/>
      <c r="JM573" s="160"/>
      <c r="JN573" s="160"/>
      <c r="JO573" s="160"/>
      <c r="JP573" s="160"/>
      <c r="JQ573" s="160"/>
      <c r="JR573" s="160"/>
      <c r="JS573" s="160"/>
      <c r="JT573" s="160"/>
      <c r="JU573" s="160"/>
      <c r="JV573" s="160"/>
      <c r="JW573" s="160"/>
      <c r="JX573" s="160"/>
      <c r="JY573" s="160"/>
      <c r="JZ573" s="160"/>
      <c r="KA573" s="160"/>
      <c r="KB573" s="160"/>
      <c r="KC573" s="160"/>
      <c r="KD573" s="160"/>
      <c r="KE573" s="160"/>
      <c r="KF573" s="160"/>
      <c r="KG573" s="160"/>
      <c r="KH573" s="160"/>
      <c r="KI573" s="160"/>
      <c r="KJ573" s="160"/>
      <c r="KK573" s="160"/>
      <c r="KL573" s="160"/>
      <c r="KM573" s="160"/>
      <c r="KN573" s="160"/>
      <c r="KO573" s="160"/>
      <c r="KP573" s="160"/>
      <c r="KQ573" s="160"/>
      <c r="KR573" s="160"/>
      <c r="KS573" s="160"/>
      <c r="KT573" s="160"/>
      <c r="KU573" s="160"/>
      <c r="KV573" s="160"/>
      <c r="KW573" s="160"/>
      <c r="KX573" s="160"/>
      <c r="KY573" s="160"/>
      <c r="KZ573" s="160"/>
      <c r="LA573" s="160"/>
      <c r="LB573" s="160"/>
      <c r="LC573" s="160"/>
      <c r="LD573" s="160"/>
      <c r="LE573" s="160"/>
      <c r="LF573" s="160"/>
      <c r="LG573" s="160"/>
      <c r="LH573" s="160"/>
      <c r="LI573" s="160"/>
      <c r="LJ573" s="160"/>
      <c r="LK573" s="160"/>
      <c r="LL573" s="160"/>
      <c r="LM573" s="160"/>
      <c r="LN573" s="160"/>
      <c r="LO573" s="160"/>
      <c r="LP573" s="160"/>
      <c r="LQ573" s="160"/>
      <c r="LR573" s="160"/>
      <c r="LS573" s="160"/>
      <c r="LT573" s="160"/>
      <c r="LU573" s="160"/>
      <c r="LV573" s="160"/>
      <c r="LW573" s="160"/>
      <c r="LX573" s="160"/>
      <c r="LY573" s="160"/>
      <c r="LZ573" s="160"/>
      <c r="MA573" s="160"/>
      <c r="MB573" s="160"/>
      <c r="MC573" s="160"/>
      <c r="MD573" s="160"/>
      <c r="ME573" s="160"/>
      <c r="MF573" s="160"/>
      <c r="MG573" s="160"/>
      <c r="MH573" s="160"/>
      <c r="MI573" s="160"/>
      <c r="MJ573" s="160"/>
      <c r="MK573" s="160"/>
      <c r="ML573" s="160"/>
      <c r="MM573" s="160"/>
      <c r="MN573" s="160"/>
      <c r="MO573" s="160"/>
      <c r="MP573" s="160"/>
      <c r="MQ573" s="160"/>
      <c r="MR573" s="160"/>
      <c r="MS573" s="160"/>
      <c r="MT573" s="160"/>
      <c r="MU573" s="160"/>
      <c r="MV573" s="160"/>
      <c r="MW573" s="160"/>
      <c r="MX573" s="160"/>
      <c r="MY573" s="160"/>
      <c r="MZ573" s="160"/>
      <c r="NA573" s="160"/>
      <c r="NB573" s="160"/>
      <c r="NC573" s="160"/>
      <c r="ND573" s="160"/>
      <c r="NE573" s="160"/>
      <c r="NF573" s="160"/>
      <c r="NG573" s="160"/>
      <c r="NH573" s="160"/>
      <c r="NI573" s="160"/>
      <c r="NJ573" s="160"/>
      <c r="NK573" s="160"/>
      <c r="NL573" s="160"/>
      <c r="NM573" s="160"/>
      <c r="NN573" s="160"/>
      <c r="NO573" s="160"/>
      <c r="NP573" s="160"/>
      <c r="NQ573" s="160"/>
      <c r="NR573" s="160"/>
      <c r="NS573" s="160"/>
      <c r="NT573" s="160"/>
      <c r="NU573" s="160"/>
      <c r="NV573" s="160"/>
      <c r="NW573" s="160"/>
      <c r="NX573" s="160"/>
      <c r="NY573" s="160"/>
      <c r="NZ573" s="160"/>
      <c r="OA573" s="160"/>
      <c r="OB573" s="160"/>
      <c r="OC573" s="160"/>
      <c r="OD573" s="160"/>
      <c r="OE573" s="160"/>
      <c r="OF573" s="160"/>
      <c r="OG573" s="160"/>
      <c r="OH573" s="160"/>
      <c r="OI573" s="160"/>
      <c r="OJ573" s="160"/>
      <c r="OK573" s="160"/>
      <c r="OL573" s="160"/>
      <c r="OM573" s="160"/>
      <c r="ON573" s="160"/>
      <c r="OO573" s="160"/>
      <c r="OP573" s="160"/>
      <c r="OQ573" s="160"/>
      <c r="OR573" s="160"/>
      <c r="OS573" s="160"/>
      <c r="OT573" s="160"/>
      <c r="OU573" s="160"/>
      <c r="OV573" s="160"/>
      <c r="OW573" s="160"/>
      <c r="OX573" s="160"/>
      <c r="OY573" s="160"/>
      <c r="OZ573" s="160"/>
      <c r="PA573" s="160"/>
      <c r="PB573" s="160"/>
      <c r="PC573" s="160"/>
      <c r="PD573" s="160"/>
      <c r="PE573" s="160"/>
      <c r="PF573" s="160"/>
      <c r="PG573" s="160"/>
      <c r="PH573" s="160"/>
      <c r="PI573" s="160"/>
      <c r="PJ573" s="160"/>
      <c r="PK573" s="160"/>
      <c r="PL573" s="160"/>
      <c r="PM573" s="160"/>
      <c r="PN573" s="160"/>
      <c r="PO573" s="160"/>
      <c r="PP573" s="160"/>
      <c r="PQ573" s="160"/>
      <c r="PR573" s="160"/>
      <c r="PS573" s="160"/>
      <c r="PT573" s="160"/>
      <c r="PU573" s="160"/>
      <c r="PV573" s="160"/>
      <c r="PW573" s="160"/>
      <c r="PX573" s="160"/>
      <c r="PY573" s="160"/>
      <c r="PZ573" s="160"/>
      <c r="QA573" s="160"/>
      <c r="QB573" s="160"/>
      <c r="QC573" s="160"/>
      <c r="QD573" s="160"/>
      <c r="QE573" s="160"/>
      <c r="QF573" s="160"/>
      <c r="QG573" s="160"/>
      <c r="QH573" s="160"/>
      <c r="QI573" s="160"/>
      <c r="QJ573" s="160"/>
      <c r="QK573" s="160"/>
      <c r="QL573" s="160"/>
      <c r="QM573" s="160"/>
      <c r="QN573" s="160"/>
      <c r="QO573" s="160"/>
      <c r="QP573" s="160"/>
      <c r="QQ573" s="160"/>
      <c r="QR573" s="160"/>
      <c r="QS573" s="160"/>
      <c r="QT573" s="160"/>
      <c r="QU573" s="160"/>
      <c r="QV573" s="160"/>
      <c r="QW573" s="160"/>
      <c r="QX573" s="160"/>
      <c r="QY573" s="160"/>
      <c r="QZ573" s="160"/>
      <c r="RA573" s="160"/>
      <c r="RB573" s="160"/>
      <c r="RC573" s="160"/>
      <c r="RD573" s="160"/>
      <c r="RE573" s="160"/>
      <c r="RF573" s="160"/>
      <c r="RG573" s="160"/>
      <c r="RH573" s="160"/>
      <c r="RI573" s="160"/>
      <c r="RJ573" s="160"/>
      <c r="RK573" s="160"/>
      <c r="RL573" s="160"/>
      <c r="RM573" s="160"/>
      <c r="RN573" s="160"/>
      <c r="RO573" s="160"/>
      <c r="RP573" s="160"/>
      <c r="RQ573" s="160"/>
      <c r="RR573" s="160"/>
      <c r="RS573" s="160"/>
      <c r="RT573" s="160"/>
      <c r="RU573" s="160"/>
      <c r="RV573" s="160"/>
      <c r="RW573" s="160"/>
      <c r="RX573" s="160"/>
      <c r="RY573" s="160"/>
      <c r="RZ573" s="160"/>
      <c r="SA573" s="160"/>
      <c r="SB573" s="160"/>
      <c r="SC573" s="160"/>
      <c r="SD573" s="160"/>
      <c r="SE573" s="160"/>
      <c r="SF573" s="160"/>
      <c r="SG573" s="160"/>
      <c r="SH573" s="160"/>
      <c r="SI573" s="160"/>
      <c r="SJ573" s="160"/>
      <c r="SK573" s="160"/>
      <c r="SL573" s="160"/>
      <c r="SM573" s="160"/>
      <c r="SN573" s="160"/>
      <c r="SO573" s="160"/>
      <c r="SP573" s="160"/>
      <c r="SQ573" s="160"/>
      <c r="SR573" s="160"/>
      <c r="SS573" s="160"/>
      <c r="ST573" s="160"/>
      <c r="SU573" s="160"/>
      <c r="SV573" s="160"/>
      <c r="SW573" s="160"/>
      <c r="SX573" s="160"/>
      <c r="SY573" s="160"/>
      <c r="SZ573" s="160"/>
      <c r="TA573" s="160"/>
      <c r="TB573" s="160"/>
      <c r="TC573" s="160"/>
      <c r="TD573" s="160"/>
      <c r="TE573" s="160"/>
      <c r="TF573" s="160"/>
    </row>
    <row r="574" spans="1:526">
      <c r="A574" s="160"/>
      <c r="B574" s="160"/>
      <c r="C574" s="160"/>
      <c r="D574" s="160"/>
      <c r="E574" s="160"/>
      <c r="F574" s="160"/>
      <c r="G574" s="160"/>
      <c r="H574" s="160"/>
      <c r="I574" s="160"/>
      <c r="J574" s="160"/>
      <c r="K574" s="160"/>
      <c r="L574" s="160"/>
      <c r="M574" s="160"/>
      <c r="N574" s="160"/>
      <c r="O574" s="160"/>
      <c r="P574" s="160"/>
      <c r="Q574" s="160"/>
      <c r="R574" s="160"/>
      <c r="S574" s="160"/>
      <c r="T574" s="160"/>
      <c r="U574" s="160"/>
      <c r="V574" s="160"/>
      <c r="W574" s="160"/>
      <c r="X574" s="160"/>
      <c r="Y574" s="160"/>
      <c r="Z574" s="160"/>
      <c r="AA574" s="160"/>
      <c r="AB574" s="160"/>
      <c r="AC574" s="160"/>
      <c r="AD574" s="160"/>
      <c r="AE574" s="160"/>
      <c r="AF574" s="160"/>
      <c r="AG574" s="160"/>
      <c r="AH574" s="160"/>
      <c r="AI574" s="160"/>
      <c r="AJ574" s="160"/>
      <c r="AK574" s="160"/>
      <c r="AL574" s="160"/>
      <c r="AM574" s="160"/>
      <c r="AN574" s="160"/>
      <c r="AO574" s="160"/>
      <c r="AP574" s="160"/>
      <c r="AQ574" s="160"/>
      <c r="AR574" s="160"/>
      <c r="AS574" s="160"/>
      <c r="AT574" s="160"/>
      <c r="AU574" s="160"/>
      <c r="AV574" s="160"/>
      <c r="AW574" s="160"/>
      <c r="AX574" s="160"/>
      <c r="AY574" s="160"/>
      <c r="AZ574" s="160"/>
      <c r="BA574" s="160"/>
      <c r="BB574" s="160"/>
      <c r="BC574" s="160"/>
      <c r="BD574" s="160"/>
      <c r="BE574" s="160"/>
      <c r="BF574" s="160"/>
      <c r="BG574" s="160"/>
      <c r="BH574" s="160"/>
      <c r="BI574" s="160"/>
      <c r="BJ574" s="160"/>
      <c r="BK574" s="160"/>
      <c r="BL574" s="160"/>
      <c r="BM574" s="160"/>
      <c r="BN574" s="160"/>
      <c r="BO574" s="160"/>
      <c r="BP574" s="160"/>
      <c r="BQ574" s="160"/>
      <c r="BR574" s="160"/>
      <c r="BS574" s="160"/>
      <c r="BT574" s="160"/>
      <c r="BU574" s="160"/>
      <c r="BV574" s="160"/>
      <c r="BW574" s="160"/>
      <c r="BX574" s="160"/>
      <c r="BY574" s="160"/>
      <c r="BZ574" s="160"/>
      <c r="CA574" s="160"/>
      <c r="CB574" s="160"/>
      <c r="CC574" s="160"/>
      <c r="CD574" s="160"/>
      <c r="CE574" s="160"/>
      <c r="CF574" s="160"/>
      <c r="CG574" s="160"/>
      <c r="CH574" s="160"/>
      <c r="CI574" s="160"/>
      <c r="CJ574" s="160"/>
      <c r="CK574" s="160"/>
      <c r="CL574" s="160"/>
      <c r="CM574" s="160"/>
      <c r="CN574" s="160"/>
      <c r="CO574" s="160"/>
      <c r="CP574" s="160"/>
      <c r="CQ574" s="160"/>
      <c r="CR574" s="160"/>
      <c r="CS574" s="160"/>
      <c r="CT574" s="160"/>
      <c r="CU574" s="160"/>
      <c r="CV574" s="160"/>
      <c r="CW574" s="160"/>
      <c r="CX574" s="160"/>
      <c r="CY574" s="160"/>
      <c r="CZ574" s="160"/>
      <c r="DA574" s="160"/>
      <c r="DB574" s="160"/>
      <c r="DC574" s="160"/>
      <c r="DD574" s="160"/>
      <c r="DE574" s="160"/>
      <c r="DF574" s="160"/>
      <c r="DG574" s="160"/>
      <c r="DH574" s="160"/>
      <c r="DI574" s="160"/>
      <c r="DJ574" s="160"/>
      <c r="DK574" s="160"/>
      <c r="DL574" s="160"/>
      <c r="DM574" s="160"/>
      <c r="DN574" s="160"/>
      <c r="DO574" s="160"/>
      <c r="DP574" s="160"/>
      <c r="DQ574" s="160"/>
      <c r="DR574" s="160"/>
      <c r="DS574" s="160"/>
      <c r="DT574" s="160"/>
      <c r="DU574" s="160"/>
      <c r="DV574" s="160"/>
      <c r="DW574" s="160"/>
      <c r="DX574" s="160"/>
      <c r="DY574" s="160"/>
      <c r="DZ574" s="160"/>
      <c r="EA574" s="160"/>
      <c r="EB574" s="160"/>
      <c r="EC574" s="160"/>
      <c r="ED574" s="160"/>
      <c r="EE574" s="160"/>
      <c r="EF574" s="160"/>
      <c r="EG574" s="160"/>
      <c r="EH574" s="160"/>
      <c r="EI574" s="160"/>
      <c r="EJ574" s="160"/>
      <c r="EK574" s="160"/>
      <c r="EL574" s="160"/>
      <c r="EM574" s="160"/>
      <c r="EN574" s="160"/>
      <c r="EO574" s="160"/>
      <c r="EP574" s="160"/>
      <c r="EQ574" s="160"/>
      <c r="ER574" s="160"/>
      <c r="ES574" s="160"/>
      <c r="ET574" s="160"/>
      <c r="EU574" s="160"/>
      <c r="EV574" s="160"/>
      <c r="EW574" s="160"/>
      <c r="EX574" s="160"/>
      <c r="EY574" s="160"/>
      <c r="EZ574" s="160"/>
      <c r="FA574" s="160"/>
      <c r="FB574" s="160"/>
      <c r="FC574" s="160"/>
      <c r="FD574" s="160"/>
      <c r="FE574" s="160"/>
      <c r="FF574" s="160"/>
      <c r="FG574" s="160"/>
      <c r="FH574" s="160"/>
      <c r="FI574" s="160"/>
      <c r="FJ574" s="160"/>
      <c r="FK574" s="160"/>
      <c r="FL574" s="160"/>
      <c r="FM574" s="160"/>
      <c r="FN574" s="160"/>
      <c r="FO574" s="160"/>
      <c r="FP574" s="160"/>
      <c r="FQ574" s="160"/>
      <c r="FR574" s="160"/>
      <c r="FS574" s="160"/>
      <c r="FT574" s="160"/>
      <c r="FU574" s="160"/>
      <c r="FV574" s="160"/>
      <c r="FW574" s="160"/>
      <c r="FX574" s="160"/>
      <c r="FY574" s="160"/>
      <c r="FZ574" s="160"/>
      <c r="GA574" s="160"/>
      <c r="GB574" s="160"/>
      <c r="GC574" s="160"/>
      <c r="GD574" s="160"/>
      <c r="GE574" s="160"/>
      <c r="GF574" s="160"/>
      <c r="GG574" s="160"/>
      <c r="GH574" s="160"/>
      <c r="GI574" s="160"/>
      <c r="GJ574" s="160"/>
      <c r="GK574" s="160"/>
      <c r="GL574" s="160"/>
      <c r="GM574" s="160"/>
      <c r="GN574" s="160"/>
      <c r="GO574" s="160"/>
      <c r="GP574" s="160"/>
      <c r="GQ574" s="160"/>
      <c r="GR574" s="160"/>
      <c r="GS574" s="160"/>
      <c r="GT574" s="160"/>
      <c r="GU574" s="160"/>
      <c r="GV574" s="160"/>
      <c r="GW574" s="160"/>
      <c r="GX574" s="160"/>
      <c r="GY574" s="160"/>
      <c r="GZ574" s="160"/>
      <c r="HA574" s="160"/>
      <c r="HB574" s="160"/>
      <c r="HC574" s="160"/>
      <c r="HD574" s="160"/>
      <c r="HE574" s="160"/>
      <c r="HF574" s="160"/>
      <c r="HG574" s="160"/>
      <c r="HH574" s="160"/>
      <c r="HI574" s="160"/>
      <c r="HJ574" s="160"/>
      <c r="HK574" s="160"/>
      <c r="HL574" s="160"/>
      <c r="HM574" s="160"/>
      <c r="HN574" s="160"/>
      <c r="HO574" s="160"/>
      <c r="HP574" s="160"/>
      <c r="HQ574" s="160"/>
      <c r="HR574" s="160"/>
      <c r="HS574" s="160"/>
      <c r="HT574" s="160"/>
      <c r="HU574" s="160"/>
      <c r="HV574" s="160"/>
      <c r="HW574" s="160"/>
      <c r="HX574" s="160"/>
      <c r="HY574" s="160"/>
      <c r="HZ574" s="160"/>
      <c r="IA574" s="160"/>
      <c r="IB574" s="160"/>
      <c r="IC574" s="160"/>
      <c r="ID574" s="160"/>
      <c r="IE574" s="160"/>
      <c r="IF574" s="160"/>
      <c r="IG574" s="160"/>
      <c r="IH574" s="160"/>
      <c r="II574" s="160"/>
      <c r="IJ574" s="160"/>
      <c r="IK574" s="160"/>
      <c r="IL574" s="160"/>
      <c r="IM574" s="160"/>
      <c r="IN574" s="160"/>
      <c r="IO574" s="160"/>
      <c r="IP574" s="160"/>
      <c r="IQ574" s="160"/>
      <c r="IR574" s="160"/>
      <c r="IS574" s="160"/>
      <c r="IT574" s="160"/>
      <c r="IU574" s="160"/>
      <c r="IV574" s="160"/>
      <c r="IW574" s="160"/>
      <c r="IX574" s="160"/>
      <c r="IY574" s="160"/>
      <c r="IZ574" s="160"/>
      <c r="JA574" s="160"/>
      <c r="JB574" s="160"/>
      <c r="JC574" s="160"/>
      <c r="JD574" s="160"/>
      <c r="JE574" s="160"/>
      <c r="JF574" s="160"/>
      <c r="JG574" s="160"/>
      <c r="JH574" s="160"/>
      <c r="JI574" s="160"/>
      <c r="JJ574" s="160"/>
      <c r="JK574" s="160"/>
      <c r="JL574" s="160"/>
      <c r="JM574" s="160"/>
      <c r="JN574" s="160"/>
      <c r="JO574" s="160"/>
      <c r="JP574" s="160"/>
      <c r="JQ574" s="160"/>
      <c r="JR574" s="160"/>
      <c r="JS574" s="160"/>
      <c r="JT574" s="160"/>
      <c r="JU574" s="160"/>
      <c r="JV574" s="160"/>
      <c r="JW574" s="160"/>
      <c r="JX574" s="160"/>
      <c r="JY574" s="160"/>
      <c r="JZ574" s="160"/>
      <c r="KA574" s="160"/>
      <c r="KB574" s="160"/>
      <c r="KC574" s="160"/>
      <c r="KD574" s="160"/>
      <c r="KE574" s="160"/>
      <c r="KF574" s="160"/>
      <c r="KG574" s="160"/>
      <c r="KH574" s="160"/>
      <c r="KI574" s="160"/>
      <c r="KJ574" s="160"/>
      <c r="KK574" s="160"/>
      <c r="KL574" s="160"/>
      <c r="KM574" s="160"/>
      <c r="KN574" s="160"/>
      <c r="KO574" s="160"/>
      <c r="KP574" s="160"/>
      <c r="KQ574" s="160"/>
      <c r="KR574" s="160"/>
      <c r="KS574" s="160"/>
      <c r="KT574" s="160"/>
      <c r="KU574" s="160"/>
      <c r="KV574" s="160"/>
      <c r="KW574" s="160"/>
      <c r="KX574" s="160"/>
      <c r="KY574" s="160"/>
      <c r="KZ574" s="160"/>
      <c r="LA574" s="160"/>
      <c r="LB574" s="160"/>
      <c r="LC574" s="160"/>
      <c r="LD574" s="160"/>
      <c r="LE574" s="160"/>
      <c r="LF574" s="160"/>
      <c r="LG574" s="160"/>
      <c r="LH574" s="160"/>
      <c r="LI574" s="160"/>
      <c r="LJ574" s="160"/>
      <c r="LK574" s="160"/>
      <c r="LL574" s="160"/>
      <c r="LM574" s="160"/>
      <c r="LN574" s="160"/>
      <c r="LO574" s="160"/>
      <c r="LP574" s="160"/>
      <c r="LQ574" s="160"/>
      <c r="LR574" s="160"/>
      <c r="LS574" s="160"/>
      <c r="LT574" s="160"/>
      <c r="LU574" s="160"/>
      <c r="LV574" s="160"/>
      <c r="LW574" s="160"/>
      <c r="LX574" s="160"/>
      <c r="LY574" s="160"/>
      <c r="LZ574" s="160"/>
      <c r="MA574" s="160"/>
      <c r="MB574" s="160"/>
      <c r="MC574" s="160"/>
      <c r="MD574" s="160"/>
      <c r="ME574" s="160"/>
      <c r="MF574" s="160"/>
      <c r="MG574" s="160"/>
      <c r="MH574" s="160"/>
      <c r="MI574" s="160"/>
      <c r="MJ574" s="160"/>
      <c r="MK574" s="160"/>
      <c r="ML574" s="160"/>
      <c r="MM574" s="160"/>
      <c r="MN574" s="160"/>
      <c r="MO574" s="160"/>
      <c r="MP574" s="160"/>
      <c r="MQ574" s="160"/>
      <c r="MR574" s="160"/>
      <c r="MS574" s="160"/>
      <c r="MT574" s="160"/>
      <c r="MU574" s="160"/>
      <c r="MV574" s="160"/>
      <c r="MW574" s="160"/>
      <c r="MX574" s="160"/>
      <c r="MY574" s="160"/>
      <c r="MZ574" s="160"/>
      <c r="NA574" s="160"/>
      <c r="NB574" s="160"/>
      <c r="NC574" s="160"/>
      <c r="ND574" s="160"/>
      <c r="NE574" s="160"/>
      <c r="NF574" s="160"/>
      <c r="NG574" s="160"/>
      <c r="NH574" s="160"/>
      <c r="NI574" s="160"/>
      <c r="NJ574" s="160"/>
      <c r="NK574" s="160"/>
      <c r="NL574" s="160"/>
      <c r="NM574" s="160"/>
      <c r="NN574" s="160"/>
      <c r="NO574" s="160"/>
      <c r="NP574" s="160"/>
      <c r="NQ574" s="160"/>
      <c r="NR574" s="160"/>
      <c r="NS574" s="160"/>
      <c r="NT574" s="160"/>
      <c r="NU574" s="160"/>
      <c r="NV574" s="160"/>
      <c r="NW574" s="160"/>
      <c r="NX574" s="160"/>
      <c r="NY574" s="160"/>
      <c r="NZ574" s="160"/>
      <c r="OA574" s="160"/>
      <c r="OB574" s="160"/>
      <c r="OC574" s="160"/>
      <c r="OD574" s="160"/>
      <c r="OE574" s="160"/>
      <c r="OF574" s="160"/>
      <c r="OG574" s="160"/>
      <c r="OH574" s="160"/>
      <c r="OI574" s="160"/>
      <c r="OJ574" s="160"/>
      <c r="OK574" s="160"/>
      <c r="OL574" s="160"/>
      <c r="OM574" s="160"/>
      <c r="ON574" s="160"/>
      <c r="OO574" s="160"/>
      <c r="OP574" s="160"/>
      <c r="OQ574" s="160"/>
      <c r="OR574" s="160"/>
      <c r="OS574" s="160"/>
      <c r="OT574" s="160"/>
      <c r="OU574" s="160"/>
      <c r="OV574" s="160"/>
      <c r="OW574" s="160"/>
      <c r="OX574" s="160"/>
      <c r="OY574" s="160"/>
      <c r="OZ574" s="160"/>
      <c r="PA574" s="160"/>
      <c r="PB574" s="160"/>
      <c r="PC574" s="160"/>
      <c r="PD574" s="160"/>
      <c r="PE574" s="160"/>
      <c r="PF574" s="160"/>
      <c r="PG574" s="160"/>
      <c r="PH574" s="160"/>
      <c r="PI574" s="160"/>
      <c r="PJ574" s="160"/>
      <c r="PK574" s="160"/>
      <c r="PL574" s="160"/>
      <c r="PM574" s="160"/>
      <c r="PN574" s="160"/>
      <c r="PO574" s="160"/>
      <c r="PP574" s="160"/>
      <c r="PQ574" s="160"/>
      <c r="PR574" s="160"/>
      <c r="PS574" s="160"/>
      <c r="PT574" s="160"/>
      <c r="PU574" s="160"/>
      <c r="PV574" s="160"/>
      <c r="PW574" s="160"/>
      <c r="PX574" s="160"/>
      <c r="PY574" s="160"/>
      <c r="PZ574" s="160"/>
      <c r="QA574" s="160"/>
      <c r="QB574" s="160"/>
      <c r="QC574" s="160"/>
      <c r="QD574" s="160"/>
      <c r="QE574" s="160"/>
      <c r="QF574" s="160"/>
      <c r="QG574" s="160"/>
      <c r="QH574" s="160"/>
      <c r="QI574" s="160"/>
      <c r="QJ574" s="160"/>
      <c r="QK574" s="160"/>
      <c r="QL574" s="160"/>
      <c r="QM574" s="160"/>
      <c r="QN574" s="160"/>
      <c r="QO574" s="160"/>
      <c r="QP574" s="160"/>
      <c r="QQ574" s="160"/>
      <c r="QR574" s="160"/>
      <c r="QS574" s="160"/>
      <c r="QT574" s="160"/>
      <c r="QU574" s="160"/>
      <c r="QV574" s="160"/>
      <c r="QW574" s="160"/>
      <c r="QX574" s="160"/>
      <c r="QY574" s="160"/>
      <c r="QZ574" s="160"/>
      <c r="RA574" s="160"/>
      <c r="RB574" s="160"/>
      <c r="RC574" s="160"/>
      <c r="RD574" s="160"/>
      <c r="RE574" s="160"/>
      <c r="RF574" s="160"/>
      <c r="RG574" s="160"/>
      <c r="RH574" s="160"/>
      <c r="RI574" s="160"/>
      <c r="RJ574" s="160"/>
      <c r="RK574" s="160"/>
      <c r="RL574" s="160"/>
      <c r="RM574" s="160"/>
      <c r="RN574" s="160"/>
      <c r="RO574" s="160"/>
      <c r="RP574" s="160"/>
      <c r="RQ574" s="160"/>
      <c r="RR574" s="160"/>
      <c r="RS574" s="160"/>
      <c r="RT574" s="160"/>
      <c r="RU574" s="160"/>
      <c r="RV574" s="160"/>
      <c r="RW574" s="160"/>
      <c r="RX574" s="160"/>
      <c r="RY574" s="160"/>
      <c r="RZ574" s="160"/>
      <c r="SA574" s="160"/>
      <c r="SB574" s="160"/>
      <c r="SC574" s="160"/>
      <c r="SD574" s="160"/>
      <c r="SE574" s="160"/>
      <c r="SF574" s="160"/>
      <c r="SG574" s="160"/>
      <c r="SH574" s="160"/>
      <c r="SI574" s="160"/>
      <c r="SJ574" s="160"/>
      <c r="SK574" s="160"/>
      <c r="SL574" s="160"/>
      <c r="SM574" s="160"/>
      <c r="SN574" s="160"/>
      <c r="SO574" s="160"/>
      <c r="SP574" s="160"/>
      <c r="SQ574" s="160"/>
      <c r="SR574" s="160"/>
      <c r="SS574" s="160"/>
      <c r="ST574" s="160"/>
      <c r="SU574" s="160"/>
      <c r="SV574" s="160"/>
      <c r="SW574" s="160"/>
      <c r="SX574" s="160"/>
      <c r="SY574" s="160"/>
      <c r="SZ574" s="160"/>
      <c r="TA574" s="160"/>
      <c r="TB574" s="160"/>
      <c r="TC574" s="160"/>
      <c r="TD574" s="160"/>
      <c r="TE574" s="160"/>
      <c r="TF574" s="160"/>
    </row>
    <row r="575" spans="1:526">
      <c r="A575" s="160"/>
      <c r="B575" s="160"/>
      <c r="C575" s="160"/>
      <c r="D575" s="160"/>
      <c r="E575" s="160"/>
      <c r="F575" s="160"/>
      <c r="G575" s="160"/>
      <c r="H575" s="160"/>
      <c r="I575" s="160"/>
      <c r="J575" s="160"/>
      <c r="K575" s="160"/>
      <c r="L575" s="160"/>
      <c r="M575" s="160"/>
      <c r="N575" s="160"/>
      <c r="O575" s="160"/>
      <c r="P575" s="160"/>
      <c r="Q575" s="160"/>
      <c r="R575" s="160"/>
      <c r="S575" s="160"/>
      <c r="T575" s="160"/>
      <c r="U575" s="160"/>
      <c r="V575" s="160"/>
      <c r="W575" s="160"/>
      <c r="X575" s="160"/>
      <c r="Y575" s="160"/>
      <c r="Z575" s="160"/>
      <c r="AA575" s="160"/>
      <c r="AB575" s="160"/>
      <c r="AC575" s="160"/>
      <c r="AD575" s="160"/>
      <c r="AE575" s="160"/>
      <c r="AF575" s="160"/>
      <c r="AG575" s="160"/>
      <c r="AH575" s="160"/>
      <c r="AI575" s="160"/>
      <c r="AJ575" s="160"/>
      <c r="AK575" s="160"/>
      <c r="AL575" s="160"/>
      <c r="AM575" s="160"/>
      <c r="AN575" s="160"/>
      <c r="AO575" s="160"/>
      <c r="AP575" s="160"/>
      <c r="AQ575" s="160"/>
      <c r="AR575" s="160"/>
      <c r="AS575" s="160"/>
      <c r="AT575" s="160"/>
      <c r="AU575" s="160"/>
      <c r="AV575" s="160"/>
      <c r="AW575" s="160"/>
      <c r="AX575" s="160"/>
      <c r="AY575" s="160"/>
      <c r="AZ575" s="160"/>
      <c r="BA575" s="160"/>
      <c r="BB575" s="160"/>
      <c r="BC575" s="160"/>
      <c r="BD575" s="160"/>
      <c r="BE575" s="160"/>
      <c r="BF575" s="160"/>
      <c r="BG575" s="160"/>
      <c r="BH575" s="160"/>
      <c r="BI575" s="160"/>
      <c r="BJ575" s="160"/>
      <c r="BK575" s="160"/>
      <c r="BL575" s="160"/>
      <c r="BM575" s="160"/>
      <c r="BN575" s="160"/>
      <c r="BO575" s="160"/>
      <c r="BP575" s="160"/>
      <c r="BQ575" s="160"/>
      <c r="BR575" s="160"/>
      <c r="BS575" s="160"/>
      <c r="BT575" s="160"/>
      <c r="BU575" s="160"/>
      <c r="BV575" s="160"/>
      <c r="BW575" s="160"/>
      <c r="BX575" s="160"/>
      <c r="BY575" s="160"/>
      <c r="BZ575" s="160"/>
      <c r="CA575" s="160"/>
      <c r="CB575" s="160"/>
      <c r="CC575" s="160"/>
      <c r="CD575" s="160"/>
      <c r="CE575" s="160"/>
      <c r="CF575" s="160"/>
      <c r="CG575" s="160"/>
      <c r="CH575" s="160"/>
      <c r="CI575" s="160"/>
      <c r="CJ575" s="160"/>
      <c r="CK575" s="160"/>
      <c r="CL575" s="160"/>
      <c r="CM575" s="160"/>
      <c r="CN575" s="160"/>
      <c r="CO575" s="160"/>
      <c r="CP575" s="160"/>
      <c r="CQ575" s="160"/>
      <c r="CR575" s="160"/>
      <c r="CS575" s="160"/>
      <c r="CT575" s="160"/>
      <c r="CU575" s="160"/>
      <c r="CV575" s="160"/>
      <c r="CW575" s="160"/>
      <c r="CX575" s="160"/>
      <c r="CY575" s="160"/>
      <c r="CZ575" s="160"/>
      <c r="DA575" s="160"/>
      <c r="DB575" s="160"/>
      <c r="DC575" s="160"/>
      <c r="DD575" s="160"/>
      <c r="DE575" s="160"/>
      <c r="DF575" s="160"/>
      <c r="DG575" s="160"/>
      <c r="DH575" s="160"/>
      <c r="DI575" s="160"/>
      <c r="DJ575" s="160"/>
      <c r="DK575" s="160"/>
      <c r="DL575" s="160"/>
      <c r="DM575" s="160"/>
      <c r="DN575" s="160"/>
      <c r="DO575" s="160"/>
      <c r="DP575" s="160"/>
      <c r="DQ575" s="160"/>
      <c r="DR575" s="160"/>
      <c r="DS575" s="160"/>
      <c r="DT575" s="160"/>
      <c r="DU575" s="160"/>
      <c r="DV575" s="160"/>
      <c r="DW575" s="160"/>
      <c r="DX575" s="160"/>
      <c r="DY575" s="160"/>
      <c r="DZ575" s="160"/>
      <c r="EA575" s="160"/>
      <c r="EB575" s="160"/>
      <c r="EC575" s="160"/>
      <c r="ED575" s="160"/>
      <c r="EE575" s="160"/>
      <c r="EF575" s="160"/>
      <c r="EG575" s="160"/>
      <c r="EH575" s="160"/>
      <c r="EI575" s="160"/>
      <c r="EJ575" s="160"/>
      <c r="EK575" s="160"/>
      <c r="EL575" s="160"/>
      <c r="EM575" s="160"/>
      <c r="EN575" s="160"/>
      <c r="EO575" s="160"/>
      <c r="EP575" s="160"/>
      <c r="EQ575" s="160"/>
      <c r="ER575" s="160"/>
      <c r="ES575" s="160"/>
      <c r="ET575" s="160"/>
      <c r="EU575" s="160"/>
      <c r="EV575" s="160"/>
      <c r="EW575" s="160"/>
      <c r="EX575" s="160"/>
      <c r="EY575" s="160"/>
      <c r="EZ575" s="160"/>
      <c r="FA575" s="160"/>
      <c r="FB575" s="160"/>
      <c r="FC575" s="160"/>
      <c r="FD575" s="160"/>
      <c r="FE575" s="160"/>
      <c r="FF575" s="160"/>
      <c r="FG575" s="160"/>
      <c r="FH575" s="160"/>
      <c r="FI575" s="160"/>
      <c r="FJ575" s="160"/>
      <c r="FK575" s="160"/>
      <c r="FL575" s="160"/>
      <c r="FM575" s="160"/>
      <c r="FN575" s="160"/>
      <c r="FO575" s="160"/>
      <c r="FP575" s="160"/>
      <c r="FQ575" s="160"/>
      <c r="FR575" s="160"/>
      <c r="FS575" s="160"/>
      <c r="FT575" s="160"/>
      <c r="FU575" s="160"/>
      <c r="FV575" s="160"/>
      <c r="FW575" s="160"/>
      <c r="FX575" s="160"/>
      <c r="FY575" s="160"/>
      <c r="FZ575" s="160"/>
      <c r="GA575" s="160"/>
      <c r="GB575" s="160"/>
      <c r="GC575" s="160"/>
      <c r="GD575" s="160"/>
      <c r="GE575" s="160"/>
      <c r="GF575" s="160"/>
      <c r="GG575" s="160"/>
      <c r="GH575" s="160"/>
      <c r="GI575" s="160"/>
      <c r="GJ575" s="160"/>
      <c r="GK575" s="160"/>
      <c r="GL575" s="160"/>
      <c r="GM575" s="160"/>
      <c r="GN575" s="160"/>
      <c r="GO575" s="160"/>
      <c r="GP575" s="160"/>
      <c r="GQ575" s="160"/>
      <c r="GR575" s="160"/>
      <c r="GS575" s="160"/>
      <c r="GT575" s="160"/>
      <c r="GU575" s="160"/>
      <c r="GV575" s="160"/>
      <c r="GW575" s="160"/>
      <c r="GX575" s="160"/>
      <c r="GY575" s="160"/>
      <c r="GZ575" s="160"/>
      <c r="HA575" s="160"/>
      <c r="HB575" s="160"/>
      <c r="HC575" s="160"/>
      <c r="HD575" s="160"/>
      <c r="HE575" s="160"/>
      <c r="HF575" s="160"/>
      <c r="HG575" s="160"/>
      <c r="HH575" s="160"/>
      <c r="HI575" s="160"/>
      <c r="HJ575" s="160"/>
      <c r="HK575" s="160"/>
      <c r="HL575" s="160"/>
      <c r="HM575" s="160"/>
      <c r="HN575" s="160"/>
      <c r="HO575" s="160"/>
      <c r="HP575" s="160"/>
      <c r="HQ575" s="160"/>
      <c r="HR575" s="160"/>
      <c r="HS575" s="160"/>
      <c r="HT575" s="160"/>
      <c r="HU575" s="160"/>
      <c r="HV575" s="160"/>
      <c r="HW575" s="160"/>
      <c r="HX575" s="160"/>
      <c r="HY575" s="160"/>
      <c r="HZ575" s="160"/>
      <c r="IA575" s="160"/>
      <c r="IB575" s="160"/>
      <c r="IC575" s="160"/>
      <c r="ID575" s="160"/>
      <c r="IE575" s="160"/>
      <c r="IF575" s="160"/>
      <c r="IG575" s="160"/>
      <c r="IH575" s="160"/>
      <c r="II575" s="160"/>
      <c r="IJ575" s="160"/>
      <c r="IK575" s="160"/>
      <c r="IL575" s="160"/>
      <c r="IM575" s="160"/>
      <c r="IN575" s="160"/>
      <c r="IO575" s="160"/>
      <c r="IP575" s="160"/>
      <c r="IQ575" s="160"/>
      <c r="IR575" s="160"/>
      <c r="IS575" s="160"/>
      <c r="IT575" s="160"/>
      <c r="IU575" s="160"/>
      <c r="IV575" s="160"/>
      <c r="IW575" s="160"/>
      <c r="IX575" s="160"/>
      <c r="IY575" s="160"/>
      <c r="IZ575" s="160"/>
      <c r="JA575" s="160"/>
      <c r="JB575" s="160"/>
      <c r="JC575" s="160"/>
      <c r="JD575" s="160"/>
      <c r="JE575" s="160"/>
      <c r="JF575" s="160"/>
      <c r="JG575" s="160"/>
      <c r="JH575" s="160"/>
      <c r="JI575" s="160"/>
      <c r="JJ575" s="160"/>
      <c r="JK575" s="160"/>
      <c r="JL575" s="160"/>
      <c r="JM575" s="160"/>
      <c r="JN575" s="160"/>
      <c r="JO575" s="160"/>
      <c r="JP575" s="160"/>
      <c r="JQ575" s="160"/>
      <c r="JR575" s="160"/>
      <c r="JS575" s="160"/>
      <c r="JT575" s="160"/>
      <c r="JU575" s="160"/>
      <c r="JV575" s="160"/>
      <c r="JW575" s="160"/>
      <c r="JX575" s="160"/>
      <c r="JY575" s="160"/>
      <c r="JZ575" s="160"/>
      <c r="KA575" s="160"/>
      <c r="KB575" s="160"/>
      <c r="KC575" s="160"/>
      <c r="KD575" s="160"/>
      <c r="KE575" s="160"/>
      <c r="KF575" s="160"/>
      <c r="KG575" s="160"/>
      <c r="KH575" s="160"/>
      <c r="KI575" s="160"/>
      <c r="KJ575" s="160"/>
      <c r="KK575" s="160"/>
      <c r="KL575" s="160"/>
      <c r="KM575" s="160"/>
      <c r="KN575" s="160"/>
      <c r="KO575" s="160"/>
      <c r="KP575" s="160"/>
      <c r="KQ575" s="160"/>
      <c r="KR575" s="160"/>
      <c r="KS575" s="160"/>
      <c r="KT575" s="160"/>
      <c r="KU575" s="160"/>
      <c r="KV575" s="160"/>
      <c r="KW575" s="160"/>
      <c r="KX575" s="160"/>
      <c r="KY575" s="160"/>
      <c r="KZ575" s="160"/>
      <c r="LA575" s="160"/>
      <c r="LB575" s="160"/>
      <c r="LC575" s="160"/>
      <c r="LD575" s="160"/>
      <c r="LE575" s="160"/>
      <c r="LF575" s="160"/>
      <c r="LG575" s="160"/>
      <c r="LH575" s="160"/>
      <c r="LI575" s="160"/>
      <c r="LJ575" s="160"/>
      <c r="LK575" s="160"/>
      <c r="LL575" s="160"/>
      <c r="LM575" s="160"/>
      <c r="LN575" s="160"/>
      <c r="LO575" s="160"/>
      <c r="LP575" s="160"/>
      <c r="LQ575" s="160"/>
      <c r="LR575" s="160"/>
      <c r="LS575" s="160"/>
      <c r="LT575" s="160"/>
      <c r="LU575" s="160"/>
      <c r="LV575" s="160"/>
      <c r="LW575" s="160"/>
      <c r="LX575" s="160"/>
      <c r="LY575" s="160"/>
      <c r="LZ575" s="160"/>
      <c r="MA575" s="160"/>
      <c r="MB575" s="160"/>
      <c r="MC575" s="160"/>
      <c r="MD575" s="160"/>
      <c r="ME575" s="160"/>
      <c r="MF575" s="160"/>
      <c r="MG575" s="160"/>
      <c r="MH575" s="160"/>
      <c r="MI575" s="160"/>
      <c r="MJ575" s="160"/>
      <c r="MK575" s="160"/>
      <c r="ML575" s="160"/>
      <c r="MM575" s="160"/>
      <c r="MN575" s="160"/>
      <c r="MO575" s="160"/>
      <c r="MP575" s="160"/>
      <c r="MQ575" s="160"/>
      <c r="MR575" s="160"/>
      <c r="MS575" s="160"/>
      <c r="MT575" s="160"/>
      <c r="MU575" s="160"/>
      <c r="MV575" s="160"/>
      <c r="MW575" s="160"/>
      <c r="MX575" s="160"/>
      <c r="MY575" s="160"/>
      <c r="MZ575" s="160"/>
      <c r="NA575" s="160"/>
      <c r="NB575" s="160"/>
      <c r="NC575" s="160"/>
      <c r="ND575" s="160"/>
      <c r="NE575" s="160"/>
      <c r="NF575" s="160"/>
      <c r="NG575" s="160"/>
      <c r="NH575" s="160"/>
      <c r="NI575" s="160"/>
      <c r="NJ575" s="160"/>
      <c r="NK575" s="160"/>
      <c r="NL575" s="160"/>
      <c r="NM575" s="160"/>
      <c r="NN575" s="160"/>
      <c r="NO575" s="160"/>
      <c r="NP575" s="160"/>
      <c r="NQ575" s="160"/>
      <c r="NR575" s="160"/>
      <c r="NS575" s="160"/>
      <c r="NT575" s="160"/>
      <c r="NU575" s="160"/>
      <c r="NV575" s="160"/>
      <c r="NW575" s="160"/>
      <c r="NX575" s="160"/>
      <c r="NY575" s="160"/>
      <c r="NZ575" s="160"/>
      <c r="OA575" s="160"/>
      <c r="OB575" s="160"/>
      <c r="OC575" s="160"/>
      <c r="OD575" s="160"/>
      <c r="OE575" s="160"/>
      <c r="OF575" s="160"/>
      <c r="OG575" s="160"/>
      <c r="OH575" s="160"/>
      <c r="OI575" s="160"/>
      <c r="OJ575" s="160"/>
      <c r="OK575" s="160"/>
      <c r="OL575" s="160"/>
      <c r="OM575" s="160"/>
      <c r="ON575" s="160"/>
      <c r="OO575" s="160"/>
      <c r="OP575" s="160"/>
      <c r="OQ575" s="160"/>
      <c r="OR575" s="160"/>
      <c r="OS575" s="160"/>
      <c r="OT575" s="160"/>
      <c r="OU575" s="160"/>
      <c r="OV575" s="160"/>
      <c r="OW575" s="160"/>
      <c r="OX575" s="160"/>
      <c r="OY575" s="160"/>
      <c r="OZ575" s="160"/>
      <c r="PA575" s="160"/>
      <c r="PB575" s="160"/>
      <c r="PC575" s="160"/>
      <c r="PD575" s="160"/>
      <c r="PE575" s="160"/>
      <c r="PF575" s="160"/>
      <c r="PG575" s="160"/>
      <c r="PH575" s="160"/>
      <c r="PI575" s="160"/>
      <c r="PJ575" s="160"/>
      <c r="PK575" s="160"/>
      <c r="PL575" s="160"/>
      <c r="PM575" s="160"/>
      <c r="PN575" s="160"/>
      <c r="PO575" s="160"/>
      <c r="PP575" s="160"/>
      <c r="PQ575" s="160"/>
      <c r="PR575" s="160"/>
      <c r="PS575" s="160"/>
      <c r="PT575" s="160"/>
      <c r="PU575" s="160"/>
      <c r="PV575" s="160"/>
      <c r="PW575" s="160"/>
      <c r="PX575" s="160"/>
      <c r="PY575" s="160"/>
      <c r="PZ575" s="160"/>
      <c r="QA575" s="160"/>
      <c r="QB575" s="160"/>
      <c r="QC575" s="160"/>
      <c r="QD575" s="160"/>
      <c r="QE575" s="160"/>
      <c r="QF575" s="160"/>
      <c r="QG575" s="160"/>
      <c r="QH575" s="160"/>
      <c r="QI575" s="160"/>
      <c r="QJ575" s="160"/>
      <c r="QK575" s="160"/>
      <c r="QL575" s="160"/>
      <c r="QM575" s="160"/>
      <c r="QN575" s="160"/>
      <c r="QO575" s="160"/>
      <c r="QP575" s="160"/>
      <c r="QQ575" s="160"/>
      <c r="QR575" s="160"/>
      <c r="QS575" s="160"/>
      <c r="QT575" s="160"/>
      <c r="QU575" s="160"/>
      <c r="QV575" s="160"/>
      <c r="QW575" s="160"/>
      <c r="QX575" s="160"/>
      <c r="QY575" s="160"/>
      <c r="QZ575" s="160"/>
      <c r="RA575" s="160"/>
      <c r="RB575" s="160"/>
      <c r="RC575" s="160"/>
      <c r="RD575" s="160"/>
      <c r="RE575" s="160"/>
      <c r="RF575" s="160"/>
      <c r="RG575" s="160"/>
      <c r="RH575" s="160"/>
      <c r="RI575" s="160"/>
      <c r="RJ575" s="160"/>
      <c r="RK575" s="160"/>
      <c r="RL575" s="160"/>
      <c r="RM575" s="160"/>
      <c r="RN575" s="160"/>
      <c r="RO575" s="160"/>
      <c r="RP575" s="160"/>
      <c r="RQ575" s="160"/>
      <c r="RR575" s="160"/>
      <c r="RS575" s="160"/>
      <c r="RT575" s="160"/>
      <c r="RU575" s="160"/>
      <c r="RV575" s="160"/>
      <c r="RW575" s="160"/>
      <c r="RX575" s="160"/>
      <c r="RY575" s="160"/>
      <c r="RZ575" s="160"/>
      <c r="SA575" s="160"/>
      <c r="SB575" s="160"/>
      <c r="SC575" s="160"/>
      <c r="SD575" s="160"/>
      <c r="SE575" s="160"/>
      <c r="SF575" s="160"/>
      <c r="SG575" s="160"/>
      <c r="SH575" s="160"/>
      <c r="SI575" s="160"/>
      <c r="SJ575" s="160"/>
      <c r="SK575" s="160"/>
      <c r="SL575" s="160"/>
      <c r="SM575" s="160"/>
      <c r="SN575" s="160"/>
      <c r="SO575" s="160"/>
      <c r="SP575" s="160"/>
      <c r="SQ575" s="160"/>
      <c r="SR575" s="160"/>
      <c r="SS575" s="160"/>
      <c r="ST575" s="160"/>
      <c r="SU575" s="160"/>
      <c r="SV575" s="160"/>
      <c r="SW575" s="160"/>
      <c r="SX575" s="160"/>
      <c r="SY575" s="160"/>
      <c r="SZ575" s="160"/>
      <c r="TA575" s="160"/>
      <c r="TB575" s="160"/>
      <c r="TC575" s="160"/>
      <c r="TD575" s="160"/>
      <c r="TE575" s="160"/>
      <c r="TF575" s="160"/>
    </row>
    <row r="576" spans="1:526">
      <c r="A576" s="160"/>
      <c r="B576" s="160"/>
      <c r="C576" s="160"/>
      <c r="D576" s="160"/>
      <c r="E576" s="160"/>
      <c r="F576" s="160"/>
      <c r="G576" s="160"/>
      <c r="H576" s="160"/>
      <c r="I576" s="160"/>
      <c r="J576" s="160"/>
      <c r="K576" s="160"/>
      <c r="L576" s="160"/>
      <c r="M576" s="160"/>
      <c r="N576" s="160"/>
      <c r="O576" s="160"/>
      <c r="P576" s="160"/>
      <c r="Q576" s="160"/>
      <c r="R576" s="160"/>
      <c r="S576" s="160"/>
      <c r="T576" s="160"/>
      <c r="U576" s="160"/>
      <c r="V576" s="160"/>
      <c r="W576" s="160"/>
      <c r="X576" s="160"/>
      <c r="Y576" s="160"/>
      <c r="Z576" s="160"/>
      <c r="AA576" s="160"/>
      <c r="AB576" s="160"/>
      <c r="AC576" s="160"/>
      <c r="AD576" s="160"/>
      <c r="AE576" s="160"/>
      <c r="AF576" s="160"/>
      <c r="AG576" s="160"/>
      <c r="AH576" s="160"/>
      <c r="AI576" s="160"/>
      <c r="AJ576" s="160"/>
      <c r="AK576" s="160"/>
      <c r="AL576" s="160"/>
      <c r="AM576" s="160"/>
      <c r="AN576" s="160"/>
      <c r="AO576" s="160"/>
      <c r="AP576" s="160"/>
      <c r="AQ576" s="160"/>
      <c r="AR576" s="160"/>
      <c r="AS576" s="160"/>
      <c r="AT576" s="160"/>
      <c r="AU576" s="160"/>
      <c r="AV576" s="160"/>
      <c r="AW576" s="160"/>
      <c r="AX576" s="160"/>
      <c r="AY576" s="160"/>
      <c r="AZ576" s="160"/>
      <c r="BA576" s="160"/>
      <c r="BB576" s="160"/>
      <c r="BC576" s="160"/>
      <c r="BD576" s="160"/>
      <c r="BE576" s="160"/>
      <c r="BF576" s="160"/>
      <c r="BG576" s="160"/>
      <c r="BH576" s="160"/>
      <c r="BI576" s="160"/>
      <c r="BJ576" s="160"/>
      <c r="BK576" s="160"/>
      <c r="BL576" s="160"/>
      <c r="BM576" s="160"/>
      <c r="BN576" s="160"/>
      <c r="BO576" s="160"/>
      <c r="BP576" s="160"/>
      <c r="BQ576" s="160"/>
      <c r="BR576" s="160"/>
      <c r="BS576" s="160"/>
      <c r="BT576" s="160"/>
      <c r="BU576" s="160"/>
      <c r="BV576" s="160"/>
      <c r="BW576" s="160"/>
      <c r="BX576" s="160"/>
      <c r="BY576" s="160"/>
      <c r="BZ576" s="160"/>
      <c r="CA576" s="160"/>
      <c r="CB576" s="160"/>
      <c r="CC576" s="160"/>
      <c r="CD576" s="160"/>
      <c r="CE576" s="160"/>
      <c r="CF576" s="160"/>
      <c r="CG576" s="160"/>
      <c r="CH576" s="160"/>
      <c r="CI576" s="160"/>
      <c r="CJ576" s="160"/>
      <c r="CK576" s="160"/>
      <c r="CL576" s="160"/>
      <c r="CM576" s="160"/>
      <c r="CN576" s="160"/>
      <c r="CO576" s="160"/>
      <c r="CP576" s="160"/>
      <c r="CQ576" s="160"/>
      <c r="CR576" s="160"/>
      <c r="CS576" s="160"/>
      <c r="CT576" s="160"/>
      <c r="CU576" s="160"/>
      <c r="CV576" s="160"/>
      <c r="CW576" s="160"/>
      <c r="CX576" s="160"/>
      <c r="CY576" s="160"/>
      <c r="CZ576" s="160"/>
      <c r="DA576" s="160"/>
      <c r="DB576" s="160"/>
      <c r="DC576" s="160"/>
      <c r="DD576" s="160"/>
      <c r="DE576" s="160"/>
      <c r="DF576" s="160"/>
      <c r="DG576" s="160"/>
      <c r="DH576" s="160"/>
      <c r="DI576" s="160"/>
      <c r="DJ576" s="160"/>
      <c r="DK576" s="160"/>
      <c r="DL576" s="160"/>
      <c r="DM576" s="160"/>
      <c r="DN576" s="160"/>
      <c r="DO576" s="160"/>
      <c r="DP576" s="160"/>
      <c r="DQ576" s="160"/>
      <c r="DR576" s="160"/>
      <c r="DS576" s="160"/>
      <c r="DT576" s="160"/>
      <c r="DU576" s="160"/>
      <c r="DV576" s="160"/>
      <c r="DW576" s="160"/>
      <c r="DX576" s="160"/>
      <c r="DY576" s="160"/>
      <c r="DZ576" s="160"/>
      <c r="EA576" s="160"/>
      <c r="EB576" s="160"/>
      <c r="EC576" s="160"/>
      <c r="ED576" s="160"/>
      <c r="EE576" s="160"/>
      <c r="EF576" s="160"/>
      <c r="EG576" s="160"/>
      <c r="EH576" s="160"/>
      <c r="EI576" s="160"/>
      <c r="EJ576" s="160"/>
      <c r="EK576" s="160"/>
      <c r="EL576" s="160"/>
      <c r="EM576" s="160"/>
      <c r="EN576" s="160"/>
      <c r="EO576" s="160"/>
      <c r="EP576" s="160"/>
      <c r="EQ576" s="160"/>
      <c r="ER576" s="160"/>
      <c r="ES576" s="160"/>
      <c r="ET576" s="160"/>
      <c r="EU576" s="160"/>
      <c r="EV576" s="160"/>
      <c r="EW576" s="160"/>
      <c r="EX576" s="160"/>
      <c r="EY576" s="160"/>
      <c r="EZ576" s="160"/>
      <c r="FA576" s="160"/>
      <c r="FB576" s="160"/>
      <c r="FC576" s="160"/>
      <c r="FD576" s="160"/>
      <c r="FE576" s="160"/>
      <c r="FF576" s="160"/>
      <c r="FG576" s="160"/>
      <c r="FH576" s="160"/>
      <c r="FI576" s="160"/>
      <c r="FJ576" s="160"/>
      <c r="FK576" s="160"/>
      <c r="FL576" s="160"/>
      <c r="FM576" s="160"/>
      <c r="FN576" s="160"/>
      <c r="FO576" s="160"/>
      <c r="FP576" s="160"/>
      <c r="FQ576" s="160"/>
      <c r="FR576" s="160"/>
      <c r="FS576" s="160"/>
      <c r="FT576" s="160"/>
      <c r="FU576" s="160"/>
      <c r="FV576" s="160"/>
      <c r="FW576" s="160"/>
      <c r="FX576" s="160"/>
      <c r="FY576" s="160"/>
      <c r="FZ576" s="160"/>
      <c r="GA576" s="160"/>
      <c r="GB576" s="160"/>
      <c r="GC576" s="160"/>
      <c r="GD576" s="160"/>
      <c r="GE576" s="160"/>
      <c r="GF576" s="160"/>
      <c r="GG576" s="160"/>
      <c r="GH576" s="160"/>
      <c r="GI576" s="160"/>
      <c r="GJ576" s="160"/>
      <c r="GK576" s="160"/>
      <c r="GL576" s="160"/>
      <c r="GM576" s="160"/>
      <c r="GN576" s="160"/>
      <c r="GO576" s="160"/>
      <c r="GP576" s="160"/>
      <c r="GQ576" s="160"/>
      <c r="GR576" s="160"/>
      <c r="GS576" s="160"/>
      <c r="GT576" s="160"/>
      <c r="GU576" s="160"/>
      <c r="GV576" s="160"/>
      <c r="GW576" s="160"/>
      <c r="GX576" s="160"/>
      <c r="GY576" s="160"/>
      <c r="GZ576" s="160"/>
      <c r="HA576" s="160"/>
      <c r="HB576" s="160"/>
      <c r="HC576" s="160"/>
      <c r="HD576" s="160"/>
      <c r="HE576" s="160"/>
      <c r="HF576" s="160"/>
      <c r="HG576" s="160"/>
      <c r="HH576" s="160"/>
      <c r="HI576" s="160"/>
      <c r="HJ576" s="160"/>
      <c r="HK576" s="160"/>
      <c r="HL576" s="160"/>
      <c r="HM576" s="160"/>
      <c r="HN576" s="160"/>
      <c r="HO576" s="160"/>
      <c r="HP576" s="160"/>
      <c r="HQ576" s="160"/>
      <c r="HR576" s="160"/>
      <c r="HS576" s="160"/>
      <c r="HT576" s="160"/>
      <c r="HU576" s="160"/>
      <c r="HV576" s="160"/>
      <c r="HW576" s="160"/>
      <c r="HX576" s="160"/>
      <c r="HY576" s="160"/>
      <c r="HZ576" s="160"/>
      <c r="IA576" s="160"/>
      <c r="IB576" s="160"/>
      <c r="IC576" s="160"/>
      <c r="ID576" s="160"/>
      <c r="IE576" s="160"/>
      <c r="IF576" s="160"/>
      <c r="IG576" s="160"/>
      <c r="IH576" s="160"/>
      <c r="II576" s="160"/>
      <c r="IJ576" s="160"/>
      <c r="IK576" s="160"/>
      <c r="IL576" s="160"/>
      <c r="IM576" s="160"/>
      <c r="IN576" s="160"/>
      <c r="IO576" s="160"/>
      <c r="IP576" s="160"/>
      <c r="IQ576" s="160"/>
      <c r="IR576" s="160"/>
      <c r="IS576" s="160"/>
      <c r="IT576" s="160"/>
      <c r="IU576" s="160"/>
      <c r="IV576" s="160"/>
      <c r="IW576" s="160"/>
      <c r="IX576" s="160"/>
      <c r="IY576" s="160"/>
      <c r="IZ576" s="160"/>
      <c r="JA576" s="160"/>
      <c r="JB576" s="160"/>
      <c r="JC576" s="160"/>
      <c r="JD576" s="160"/>
      <c r="JE576" s="160"/>
      <c r="JF576" s="160"/>
      <c r="JG576" s="160"/>
      <c r="JH576" s="160"/>
      <c r="JI576" s="160"/>
      <c r="JJ576" s="160"/>
      <c r="JK576" s="160"/>
      <c r="JL576" s="160"/>
      <c r="JM576" s="160"/>
      <c r="JN576" s="160"/>
      <c r="JO576" s="160"/>
      <c r="JP576" s="160"/>
      <c r="JQ576" s="160"/>
      <c r="JR576" s="160"/>
      <c r="JS576" s="160"/>
      <c r="JT576" s="160"/>
      <c r="JU576" s="160"/>
      <c r="JV576" s="160"/>
      <c r="JW576" s="160"/>
      <c r="JX576" s="160"/>
      <c r="JY576" s="160"/>
      <c r="JZ576" s="160"/>
      <c r="KA576" s="160"/>
      <c r="KB576" s="160"/>
      <c r="KC576" s="160"/>
      <c r="KD576" s="160"/>
      <c r="KE576" s="160"/>
      <c r="KF576" s="160"/>
      <c r="KG576" s="160"/>
      <c r="KH576" s="160"/>
      <c r="KI576" s="160"/>
      <c r="KJ576" s="160"/>
      <c r="KK576" s="160"/>
      <c r="KL576" s="160"/>
      <c r="KM576" s="160"/>
      <c r="KN576" s="160"/>
      <c r="KO576" s="160"/>
      <c r="KP576" s="160"/>
      <c r="KQ576" s="160"/>
      <c r="KR576" s="160"/>
      <c r="KS576" s="160"/>
      <c r="KT576" s="160"/>
      <c r="KU576" s="160"/>
      <c r="KV576" s="160"/>
      <c r="KW576" s="160"/>
      <c r="KX576" s="160"/>
      <c r="KY576" s="160"/>
      <c r="KZ576" s="160"/>
      <c r="LA576" s="160"/>
      <c r="LB576" s="160"/>
      <c r="LC576" s="160"/>
      <c r="LD576" s="160"/>
      <c r="LE576" s="160"/>
      <c r="LF576" s="160"/>
      <c r="LG576" s="160"/>
      <c r="LH576" s="160"/>
      <c r="LI576" s="160"/>
      <c r="LJ576" s="160"/>
      <c r="LK576" s="160"/>
      <c r="LL576" s="160"/>
      <c r="LM576" s="160"/>
      <c r="LN576" s="160"/>
      <c r="LO576" s="160"/>
      <c r="LP576" s="160"/>
      <c r="LQ576" s="160"/>
      <c r="LR576" s="160"/>
      <c r="LS576" s="160"/>
      <c r="LT576" s="160"/>
      <c r="LU576" s="160"/>
      <c r="LV576" s="160"/>
      <c r="LW576" s="160"/>
      <c r="LX576" s="160"/>
      <c r="LY576" s="160"/>
      <c r="LZ576" s="160"/>
      <c r="MA576" s="160"/>
      <c r="MB576" s="160"/>
      <c r="MC576" s="160"/>
      <c r="MD576" s="160"/>
      <c r="ME576" s="160"/>
      <c r="MF576" s="160"/>
      <c r="MG576" s="160"/>
      <c r="MH576" s="160"/>
      <c r="MI576" s="160"/>
      <c r="MJ576" s="160"/>
      <c r="MK576" s="160"/>
      <c r="ML576" s="160"/>
      <c r="MM576" s="160"/>
      <c r="MN576" s="160"/>
      <c r="MO576" s="160"/>
      <c r="MP576" s="160"/>
      <c r="MQ576" s="160"/>
      <c r="MR576" s="160"/>
      <c r="MS576" s="160"/>
      <c r="MT576" s="160"/>
      <c r="MU576" s="160"/>
      <c r="MV576" s="160"/>
      <c r="MW576" s="160"/>
      <c r="MX576" s="160"/>
      <c r="MY576" s="160"/>
      <c r="MZ576" s="160"/>
      <c r="NA576" s="160"/>
      <c r="NB576" s="160"/>
      <c r="NC576" s="160"/>
      <c r="ND576" s="160"/>
      <c r="NE576" s="160"/>
      <c r="NF576" s="160"/>
      <c r="NG576" s="160"/>
      <c r="NH576" s="160"/>
      <c r="NI576" s="160"/>
      <c r="NJ576" s="160"/>
      <c r="NK576" s="160"/>
      <c r="NL576" s="160"/>
      <c r="NM576" s="160"/>
      <c r="NN576" s="160"/>
      <c r="NO576" s="160"/>
      <c r="NP576" s="160"/>
      <c r="NQ576" s="160"/>
      <c r="NR576" s="160"/>
      <c r="NS576" s="160"/>
      <c r="NT576" s="160"/>
      <c r="NU576" s="160"/>
      <c r="NV576" s="160"/>
      <c r="NW576" s="160"/>
      <c r="NX576" s="160"/>
      <c r="NY576" s="160"/>
      <c r="NZ576" s="160"/>
      <c r="OA576" s="160"/>
      <c r="OB576" s="160"/>
      <c r="OC576" s="160"/>
      <c r="OD576" s="160"/>
      <c r="OE576" s="160"/>
      <c r="OF576" s="160"/>
      <c r="OG576" s="160"/>
      <c r="OH576" s="160"/>
      <c r="OI576" s="160"/>
      <c r="OJ576" s="160"/>
      <c r="OK576" s="160"/>
      <c r="OL576" s="160"/>
      <c r="OM576" s="160"/>
      <c r="ON576" s="160"/>
      <c r="OO576" s="160"/>
      <c r="OP576" s="160"/>
      <c r="OQ576" s="160"/>
      <c r="OR576" s="160"/>
      <c r="OS576" s="160"/>
      <c r="OT576" s="160"/>
      <c r="OU576" s="160"/>
      <c r="OV576" s="160"/>
      <c r="OW576" s="160"/>
      <c r="OX576" s="160"/>
      <c r="OY576" s="160"/>
      <c r="OZ576" s="160"/>
      <c r="PA576" s="160"/>
      <c r="PB576" s="160"/>
      <c r="PC576" s="160"/>
      <c r="PD576" s="160"/>
      <c r="PE576" s="160"/>
      <c r="PF576" s="160"/>
      <c r="PG576" s="160"/>
      <c r="PH576" s="160"/>
      <c r="PI576" s="160"/>
      <c r="PJ576" s="160"/>
      <c r="PK576" s="160"/>
      <c r="PL576" s="160"/>
      <c r="PM576" s="160"/>
      <c r="PN576" s="160"/>
      <c r="PO576" s="160"/>
      <c r="PP576" s="160"/>
      <c r="PQ576" s="160"/>
      <c r="PR576" s="160"/>
      <c r="PS576" s="160"/>
      <c r="PT576" s="160"/>
      <c r="PU576" s="160"/>
      <c r="PV576" s="160"/>
      <c r="PW576" s="160"/>
      <c r="PX576" s="160"/>
      <c r="PY576" s="160"/>
      <c r="PZ576" s="160"/>
      <c r="QA576" s="160"/>
      <c r="QB576" s="160"/>
      <c r="QC576" s="160"/>
      <c r="QD576" s="160"/>
      <c r="QE576" s="160"/>
      <c r="QF576" s="160"/>
      <c r="QG576" s="160"/>
      <c r="QH576" s="160"/>
      <c r="QI576" s="160"/>
      <c r="QJ576" s="160"/>
      <c r="QK576" s="160"/>
      <c r="QL576" s="160"/>
      <c r="QM576" s="160"/>
      <c r="QN576" s="160"/>
      <c r="QO576" s="160"/>
      <c r="QP576" s="160"/>
      <c r="QQ576" s="160"/>
      <c r="QR576" s="160"/>
      <c r="QS576" s="160"/>
      <c r="QT576" s="160"/>
      <c r="QU576" s="160"/>
      <c r="QV576" s="160"/>
      <c r="QW576" s="160"/>
      <c r="QX576" s="160"/>
      <c r="QY576" s="160"/>
      <c r="QZ576" s="160"/>
      <c r="RA576" s="160"/>
      <c r="RB576" s="160"/>
      <c r="RC576" s="160"/>
      <c r="RD576" s="160"/>
      <c r="RE576" s="160"/>
      <c r="RF576" s="160"/>
      <c r="RG576" s="160"/>
      <c r="RH576" s="160"/>
      <c r="RI576" s="160"/>
      <c r="RJ576" s="160"/>
      <c r="RK576" s="160"/>
      <c r="RL576" s="160"/>
      <c r="RM576" s="160"/>
      <c r="RN576" s="160"/>
      <c r="RO576" s="160"/>
      <c r="RP576" s="160"/>
      <c r="RQ576" s="160"/>
      <c r="RR576" s="160"/>
      <c r="RS576" s="160"/>
      <c r="RT576" s="160"/>
      <c r="RU576" s="160"/>
      <c r="RV576" s="160"/>
      <c r="RW576" s="160"/>
      <c r="RX576" s="160"/>
      <c r="RY576" s="160"/>
      <c r="RZ576" s="160"/>
      <c r="SA576" s="160"/>
      <c r="SB576" s="160"/>
      <c r="SC576" s="160"/>
      <c r="SD576" s="160"/>
      <c r="SE576" s="160"/>
      <c r="SF576" s="160"/>
      <c r="SG576" s="160"/>
      <c r="SH576" s="160"/>
      <c r="SI576" s="160"/>
      <c r="SJ576" s="160"/>
      <c r="SK576" s="160"/>
      <c r="SL576" s="160"/>
      <c r="SM576" s="160"/>
      <c r="SN576" s="160"/>
      <c r="SO576" s="160"/>
      <c r="SP576" s="160"/>
      <c r="SQ576" s="160"/>
      <c r="SR576" s="160"/>
      <c r="SS576" s="160"/>
      <c r="ST576" s="160"/>
      <c r="SU576" s="160"/>
      <c r="SV576" s="160"/>
      <c r="SW576" s="160"/>
      <c r="SX576" s="160"/>
      <c r="SY576" s="160"/>
      <c r="SZ576" s="160"/>
      <c r="TA576" s="160"/>
      <c r="TB576" s="160"/>
      <c r="TC576" s="160"/>
      <c r="TD576" s="160"/>
      <c r="TE576" s="160"/>
      <c r="TF576" s="160"/>
    </row>
    <row r="577" spans="1:526">
      <c r="A577" s="160"/>
      <c r="B577" s="160"/>
      <c r="C577" s="160"/>
      <c r="D577" s="160"/>
      <c r="E577" s="160"/>
      <c r="F577" s="160"/>
      <c r="G577" s="160"/>
      <c r="H577" s="160"/>
      <c r="I577" s="160"/>
      <c r="J577" s="160"/>
      <c r="K577" s="160"/>
      <c r="L577" s="160"/>
      <c r="M577" s="160"/>
      <c r="N577" s="160"/>
      <c r="O577" s="160"/>
      <c r="P577" s="160"/>
      <c r="Q577" s="160"/>
      <c r="R577" s="160"/>
      <c r="S577" s="160"/>
      <c r="T577" s="160"/>
      <c r="U577" s="160"/>
      <c r="V577" s="160"/>
      <c r="W577" s="160"/>
      <c r="X577" s="160"/>
      <c r="Y577" s="160"/>
      <c r="Z577" s="160"/>
      <c r="AA577" s="160"/>
      <c r="AB577" s="160"/>
      <c r="AC577" s="160"/>
      <c r="AD577" s="160"/>
      <c r="AE577" s="160"/>
      <c r="AF577" s="160"/>
      <c r="AG577" s="160"/>
      <c r="AH577" s="160"/>
      <c r="AI577" s="160"/>
      <c r="AJ577" s="160"/>
      <c r="AK577" s="160"/>
      <c r="AL577" s="160"/>
      <c r="AM577" s="160"/>
      <c r="AN577" s="160"/>
      <c r="AO577" s="160"/>
      <c r="AP577" s="160"/>
      <c r="AQ577" s="160"/>
      <c r="AR577" s="160"/>
      <c r="AS577" s="160"/>
      <c r="AT577" s="160"/>
      <c r="AU577" s="160"/>
      <c r="AV577" s="160"/>
      <c r="AW577" s="160"/>
      <c r="AX577" s="160"/>
      <c r="AY577" s="160"/>
      <c r="AZ577" s="160"/>
      <c r="BA577" s="160"/>
      <c r="BB577" s="160"/>
      <c r="BC577" s="160"/>
      <c r="BD577" s="160"/>
      <c r="BE577" s="160"/>
      <c r="BF577" s="160"/>
      <c r="BG577" s="160"/>
      <c r="BH577" s="160"/>
      <c r="BI577" s="160"/>
      <c r="BJ577" s="160"/>
      <c r="BK577" s="160"/>
      <c r="BL577" s="160"/>
      <c r="BM577" s="160"/>
      <c r="BN577" s="160"/>
      <c r="BO577" s="160"/>
      <c r="BP577" s="160"/>
      <c r="BQ577" s="160"/>
      <c r="BR577" s="160"/>
      <c r="BS577" s="160"/>
      <c r="BT577" s="160"/>
      <c r="BU577" s="160"/>
      <c r="BV577" s="160"/>
      <c r="BW577" s="160"/>
      <c r="BX577" s="160"/>
      <c r="BY577" s="160"/>
      <c r="BZ577" s="160"/>
      <c r="CA577" s="160"/>
      <c r="CB577" s="160"/>
      <c r="CC577" s="160"/>
      <c r="CD577" s="160"/>
      <c r="CE577" s="160"/>
      <c r="CF577" s="160"/>
      <c r="CG577" s="160"/>
      <c r="CH577" s="160"/>
      <c r="CI577" s="160"/>
      <c r="CJ577" s="160"/>
      <c r="CK577" s="160"/>
      <c r="CL577" s="160"/>
      <c r="CM577" s="160"/>
      <c r="CN577" s="160"/>
      <c r="CO577" s="160"/>
      <c r="CP577" s="160"/>
      <c r="CQ577" s="160"/>
      <c r="CR577" s="160"/>
      <c r="CS577" s="160"/>
      <c r="CT577" s="160"/>
      <c r="CU577" s="160"/>
      <c r="CV577" s="160"/>
      <c r="CW577" s="160"/>
      <c r="CX577" s="160"/>
      <c r="CY577" s="160"/>
      <c r="CZ577" s="160"/>
      <c r="DA577" s="160"/>
      <c r="DB577" s="160"/>
      <c r="DC577" s="160"/>
      <c r="DD577" s="160"/>
      <c r="DE577" s="160"/>
      <c r="DF577" s="160"/>
      <c r="DG577" s="160"/>
      <c r="DH577" s="160"/>
      <c r="DI577" s="160"/>
      <c r="DJ577" s="160"/>
      <c r="DK577" s="160"/>
      <c r="DL577" s="160"/>
      <c r="DM577" s="160"/>
      <c r="DN577" s="160"/>
      <c r="DO577" s="160"/>
      <c r="DP577" s="160"/>
      <c r="DQ577" s="160"/>
      <c r="DR577" s="160"/>
      <c r="DS577" s="160"/>
      <c r="DT577" s="160"/>
      <c r="DU577" s="160"/>
      <c r="DV577" s="160"/>
      <c r="DW577" s="160"/>
      <c r="DX577" s="160"/>
      <c r="DY577" s="160"/>
      <c r="DZ577" s="160"/>
      <c r="EA577" s="160"/>
      <c r="EB577" s="160"/>
      <c r="EC577" s="160"/>
      <c r="ED577" s="160"/>
      <c r="EE577" s="160"/>
      <c r="EF577" s="160"/>
      <c r="EG577" s="160"/>
      <c r="EH577" s="160"/>
      <c r="EI577" s="160"/>
      <c r="EJ577" s="160"/>
      <c r="EK577" s="160"/>
      <c r="EL577" s="160"/>
      <c r="EM577" s="160"/>
      <c r="EN577" s="160"/>
      <c r="EO577" s="160"/>
      <c r="EP577" s="160"/>
      <c r="EQ577" s="160"/>
      <c r="ER577" s="160"/>
      <c r="ES577" s="160"/>
      <c r="ET577" s="160"/>
      <c r="EU577" s="160"/>
      <c r="EV577" s="160"/>
      <c r="EW577" s="160"/>
      <c r="EX577" s="160"/>
      <c r="EY577" s="160"/>
      <c r="EZ577" s="160"/>
      <c r="FA577" s="160"/>
      <c r="FB577" s="160"/>
      <c r="FC577" s="160"/>
      <c r="FD577" s="160"/>
      <c r="FE577" s="160"/>
      <c r="FF577" s="160"/>
      <c r="FG577" s="160"/>
      <c r="FH577" s="160"/>
      <c r="FI577" s="160"/>
      <c r="FJ577" s="160"/>
      <c r="FK577" s="160"/>
      <c r="FL577" s="160"/>
      <c r="FM577" s="160"/>
      <c r="FN577" s="160"/>
      <c r="FO577" s="160"/>
      <c r="FP577" s="160"/>
      <c r="FQ577" s="160"/>
      <c r="FR577" s="160"/>
      <c r="FS577" s="160"/>
      <c r="FT577" s="160"/>
      <c r="FU577" s="160"/>
      <c r="FV577" s="160"/>
      <c r="FW577" s="160"/>
      <c r="FX577" s="160"/>
      <c r="FY577" s="160"/>
      <c r="FZ577" s="160"/>
      <c r="GA577" s="160"/>
      <c r="GB577" s="160"/>
      <c r="GC577" s="160"/>
      <c r="GD577" s="160"/>
      <c r="GE577" s="160"/>
      <c r="GF577" s="160"/>
      <c r="GG577" s="160"/>
      <c r="GH577" s="160"/>
      <c r="GI577" s="160"/>
      <c r="GJ577" s="160"/>
      <c r="GK577" s="160"/>
      <c r="GL577" s="160"/>
      <c r="GM577" s="160"/>
      <c r="GN577" s="160"/>
      <c r="GO577" s="160"/>
      <c r="GP577" s="160"/>
      <c r="GQ577" s="160"/>
      <c r="GR577" s="160"/>
      <c r="GS577" s="160"/>
      <c r="GT577" s="160"/>
      <c r="GU577" s="160"/>
      <c r="GV577" s="160"/>
      <c r="GW577" s="160"/>
      <c r="GX577" s="160"/>
      <c r="GY577" s="160"/>
      <c r="GZ577" s="160"/>
      <c r="HA577" s="160"/>
      <c r="HB577" s="160"/>
      <c r="HC577" s="160"/>
      <c r="HD577" s="160"/>
      <c r="HE577" s="160"/>
      <c r="HF577" s="160"/>
      <c r="HG577" s="160"/>
      <c r="HH577" s="160"/>
      <c r="HI577" s="160"/>
      <c r="HJ577" s="160"/>
      <c r="HK577" s="160"/>
      <c r="HL577" s="160"/>
      <c r="HM577" s="160"/>
      <c r="HN577" s="160"/>
      <c r="HO577" s="160"/>
      <c r="HP577" s="160"/>
      <c r="HQ577" s="160"/>
      <c r="HR577" s="160"/>
      <c r="HS577" s="160"/>
      <c r="HT577" s="160"/>
      <c r="HU577" s="160"/>
      <c r="HV577" s="160"/>
      <c r="HW577" s="160"/>
      <c r="HX577" s="160"/>
      <c r="HY577" s="160"/>
      <c r="HZ577" s="160"/>
      <c r="IA577" s="160"/>
      <c r="IB577" s="160"/>
      <c r="IC577" s="160"/>
      <c r="ID577" s="160"/>
      <c r="IE577" s="160"/>
      <c r="IF577" s="160"/>
      <c r="IG577" s="160"/>
      <c r="IH577" s="160"/>
      <c r="II577" s="160"/>
      <c r="IJ577" s="160"/>
      <c r="IK577" s="160"/>
      <c r="IL577" s="160"/>
      <c r="IM577" s="160"/>
      <c r="IN577" s="160"/>
      <c r="IO577" s="160"/>
      <c r="IP577" s="160"/>
      <c r="IQ577" s="160"/>
      <c r="IR577" s="160"/>
      <c r="IS577" s="160"/>
      <c r="IT577" s="160"/>
      <c r="IU577" s="160"/>
      <c r="IV577" s="160"/>
      <c r="IW577" s="160"/>
      <c r="IX577" s="160"/>
      <c r="IY577" s="160"/>
      <c r="IZ577" s="160"/>
      <c r="JA577" s="160"/>
      <c r="JB577" s="160"/>
      <c r="JC577" s="160"/>
      <c r="JD577" s="160"/>
      <c r="JE577" s="160"/>
      <c r="JF577" s="160"/>
      <c r="JG577" s="160"/>
      <c r="JH577" s="160"/>
      <c r="JI577" s="160"/>
      <c r="JJ577" s="160"/>
      <c r="JK577" s="160"/>
      <c r="JL577" s="160"/>
      <c r="JM577" s="160"/>
      <c r="JN577" s="160"/>
      <c r="JO577" s="160"/>
      <c r="JP577" s="160"/>
      <c r="JQ577" s="160"/>
      <c r="JR577" s="160"/>
      <c r="JS577" s="160"/>
      <c r="JT577" s="160"/>
      <c r="JU577" s="160"/>
      <c r="JV577" s="160"/>
      <c r="JW577" s="160"/>
      <c r="JX577" s="160"/>
      <c r="JY577" s="160"/>
      <c r="JZ577" s="160"/>
      <c r="KA577" s="160"/>
      <c r="KB577" s="160"/>
      <c r="KC577" s="160"/>
      <c r="KD577" s="160"/>
      <c r="KE577" s="160"/>
      <c r="KF577" s="160"/>
      <c r="KG577" s="160"/>
      <c r="KH577" s="160"/>
      <c r="KI577" s="160"/>
      <c r="KJ577" s="160"/>
      <c r="KK577" s="160"/>
      <c r="KL577" s="160"/>
      <c r="KM577" s="160"/>
      <c r="KN577" s="160"/>
      <c r="KO577" s="160"/>
      <c r="KP577" s="160"/>
      <c r="KQ577" s="160"/>
      <c r="KR577" s="160"/>
      <c r="KS577" s="160"/>
      <c r="KT577" s="160"/>
      <c r="KU577" s="160"/>
      <c r="KV577" s="160"/>
      <c r="KW577" s="160"/>
      <c r="KX577" s="160"/>
      <c r="KY577" s="160"/>
      <c r="KZ577" s="160"/>
      <c r="LA577" s="160"/>
      <c r="LB577" s="160"/>
      <c r="LC577" s="160"/>
      <c r="LD577" s="160"/>
      <c r="LE577" s="160"/>
      <c r="LF577" s="160"/>
      <c r="LG577" s="160"/>
      <c r="LH577" s="160"/>
      <c r="LI577" s="160"/>
      <c r="LJ577" s="160"/>
      <c r="LK577" s="160"/>
      <c r="LL577" s="160"/>
      <c r="LM577" s="160"/>
      <c r="LN577" s="160"/>
      <c r="LO577" s="160"/>
      <c r="LP577" s="160"/>
      <c r="LQ577" s="160"/>
      <c r="LR577" s="160"/>
      <c r="LS577" s="160"/>
      <c r="LT577" s="160"/>
      <c r="LU577" s="160"/>
      <c r="LV577" s="160"/>
      <c r="LW577" s="160"/>
      <c r="LX577" s="160"/>
      <c r="LY577" s="160"/>
      <c r="LZ577" s="160"/>
      <c r="MA577" s="160"/>
      <c r="MB577" s="160"/>
      <c r="MC577" s="160"/>
      <c r="MD577" s="160"/>
      <c r="ME577" s="160"/>
      <c r="MF577" s="160"/>
      <c r="MG577" s="160"/>
      <c r="MH577" s="160"/>
      <c r="MI577" s="160"/>
      <c r="MJ577" s="160"/>
      <c r="MK577" s="160"/>
      <c r="ML577" s="160"/>
      <c r="MM577" s="160"/>
      <c r="MN577" s="160"/>
      <c r="MO577" s="160"/>
      <c r="MP577" s="160"/>
      <c r="MQ577" s="160"/>
      <c r="MR577" s="160"/>
      <c r="MS577" s="160"/>
      <c r="MT577" s="160"/>
      <c r="MU577" s="160"/>
      <c r="MV577" s="160"/>
      <c r="MW577" s="160"/>
      <c r="MX577" s="160"/>
      <c r="MY577" s="160"/>
      <c r="MZ577" s="160"/>
      <c r="NA577" s="160"/>
      <c r="NB577" s="160"/>
      <c r="NC577" s="160"/>
      <c r="ND577" s="160"/>
      <c r="NE577" s="160"/>
      <c r="NF577" s="160"/>
      <c r="NG577" s="160"/>
      <c r="NH577" s="160"/>
      <c r="NI577" s="160"/>
      <c r="NJ577" s="160"/>
      <c r="NK577" s="160"/>
      <c r="NL577" s="160"/>
      <c r="NM577" s="160"/>
      <c r="NN577" s="160"/>
      <c r="NO577" s="160"/>
      <c r="NP577" s="160"/>
      <c r="NQ577" s="160"/>
      <c r="NR577" s="160"/>
      <c r="NS577" s="160"/>
      <c r="NT577" s="160"/>
      <c r="NU577" s="160"/>
      <c r="NV577" s="160"/>
      <c r="NW577" s="160"/>
      <c r="NX577" s="160"/>
      <c r="NY577" s="160"/>
      <c r="NZ577" s="160"/>
      <c r="OA577" s="160"/>
      <c r="OB577" s="160"/>
      <c r="OC577" s="160"/>
      <c r="OD577" s="160"/>
      <c r="OE577" s="160"/>
      <c r="OF577" s="160"/>
      <c r="OG577" s="160"/>
      <c r="OH577" s="160"/>
      <c r="OI577" s="160"/>
      <c r="OJ577" s="160"/>
      <c r="OK577" s="160"/>
      <c r="OL577" s="160"/>
      <c r="OM577" s="160"/>
      <c r="ON577" s="160"/>
      <c r="OO577" s="160"/>
      <c r="OP577" s="160"/>
      <c r="OQ577" s="160"/>
      <c r="OR577" s="160"/>
      <c r="OS577" s="160"/>
      <c r="OT577" s="160"/>
      <c r="OU577" s="160"/>
      <c r="OV577" s="160"/>
      <c r="OW577" s="160"/>
      <c r="OX577" s="160"/>
      <c r="OY577" s="160"/>
      <c r="OZ577" s="160"/>
      <c r="PA577" s="160"/>
      <c r="PB577" s="160"/>
      <c r="PC577" s="160"/>
      <c r="PD577" s="160"/>
      <c r="PE577" s="160"/>
      <c r="PF577" s="160"/>
      <c r="PG577" s="160"/>
      <c r="PH577" s="160"/>
      <c r="PI577" s="160"/>
      <c r="PJ577" s="160"/>
      <c r="PK577" s="160"/>
      <c r="PL577" s="160"/>
      <c r="PM577" s="160"/>
      <c r="PN577" s="160"/>
      <c r="PO577" s="160"/>
      <c r="PP577" s="160"/>
      <c r="PQ577" s="160"/>
      <c r="PR577" s="160"/>
      <c r="PS577" s="160"/>
      <c r="PT577" s="160"/>
      <c r="PU577" s="160"/>
      <c r="PV577" s="160"/>
      <c r="PW577" s="160"/>
      <c r="PX577" s="160"/>
      <c r="PY577" s="160"/>
      <c r="PZ577" s="160"/>
      <c r="QA577" s="160"/>
      <c r="QB577" s="160"/>
      <c r="QC577" s="160"/>
      <c r="QD577" s="160"/>
      <c r="QE577" s="160"/>
      <c r="QF577" s="160"/>
      <c r="QG577" s="160"/>
      <c r="QH577" s="160"/>
      <c r="QI577" s="160"/>
      <c r="QJ577" s="160"/>
      <c r="QK577" s="160"/>
      <c r="QL577" s="160"/>
      <c r="QM577" s="160"/>
      <c r="QN577" s="160"/>
      <c r="QO577" s="160"/>
      <c r="QP577" s="160"/>
      <c r="QQ577" s="160"/>
      <c r="QR577" s="160"/>
      <c r="QS577" s="160"/>
      <c r="QT577" s="160"/>
      <c r="QU577" s="160"/>
      <c r="QV577" s="160"/>
      <c r="QW577" s="160"/>
      <c r="QX577" s="160"/>
      <c r="QY577" s="160"/>
      <c r="QZ577" s="160"/>
      <c r="RA577" s="160"/>
      <c r="RB577" s="160"/>
      <c r="RC577" s="160"/>
      <c r="RD577" s="160"/>
      <c r="RE577" s="160"/>
      <c r="RF577" s="160"/>
      <c r="RG577" s="160"/>
      <c r="RH577" s="160"/>
      <c r="RI577" s="160"/>
      <c r="RJ577" s="160"/>
      <c r="RK577" s="160"/>
      <c r="RL577" s="160"/>
      <c r="RM577" s="160"/>
      <c r="RN577" s="160"/>
      <c r="RO577" s="160"/>
      <c r="RP577" s="160"/>
      <c r="RQ577" s="160"/>
      <c r="RR577" s="160"/>
      <c r="RS577" s="160"/>
      <c r="RT577" s="160"/>
      <c r="RU577" s="160"/>
      <c r="RV577" s="160"/>
      <c r="RW577" s="160"/>
      <c r="RX577" s="160"/>
      <c r="RY577" s="160"/>
      <c r="RZ577" s="160"/>
      <c r="SA577" s="160"/>
      <c r="SB577" s="160"/>
      <c r="SC577" s="160"/>
      <c r="SD577" s="160"/>
      <c r="SE577" s="160"/>
      <c r="SF577" s="160"/>
      <c r="SG577" s="160"/>
      <c r="SH577" s="160"/>
      <c r="SI577" s="160"/>
      <c r="SJ577" s="160"/>
      <c r="SK577" s="160"/>
      <c r="SL577" s="160"/>
      <c r="SM577" s="160"/>
      <c r="SN577" s="160"/>
      <c r="SO577" s="160"/>
      <c r="SP577" s="160"/>
      <c r="SQ577" s="160"/>
      <c r="SR577" s="160"/>
      <c r="SS577" s="160"/>
      <c r="ST577" s="160"/>
      <c r="SU577" s="160"/>
      <c r="SV577" s="160"/>
      <c r="SW577" s="160"/>
      <c r="SX577" s="160"/>
      <c r="SY577" s="160"/>
      <c r="SZ577" s="160"/>
      <c r="TA577" s="160"/>
      <c r="TB577" s="160"/>
      <c r="TC577" s="160"/>
      <c r="TD577" s="160"/>
      <c r="TE577" s="160"/>
      <c r="TF577" s="160"/>
    </row>
    <row r="578" spans="1:526">
      <c r="A578" s="160"/>
      <c r="B578" s="160"/>
      <c r="C578" s="160"/>
      <c r="D578" s="160"/>
      <c r="E578" s="160"/>
      <c r="F578" s="160"/>
      <c r="G578" s="160"/>
      <c r="H578" s="160"/>
      <c r="I578" s="160"/>
      <c r="J578" s="160"/>
      <c r="K578" s="160"/>
      <c r="L578" s="160"/>
      <c r="M578" s="160"/>
      <c r="N578" s="160"/>
      <c r="O578" s="160"/>
      <c r="P578" s="160"/>
      <c r="Q578" s="160"/>
      <c r="R578" s="160"/>
      <c r="S578" s="160"/>
      <c r="T578" s="160"/>
      <c r="U578" s="160"/>
      <c r="V578" s="160"/>
      <c r="W578" s="160"/>
      <c r="X578" s="160"/>
      <c r="Y578" s="160"/>
      <c r="Z578" s="160"/>
      <c r="AA578" s="160"/>
      <c r="AB578" s="160"/>
      <c r="AC578" s="160"/>
      <c r="AD578" s="160"/>
      <c r="AE578" s="160"/>
      <c r="AF578" s="160"/>
      <c r="AG578" s="160"/>
      <c r="AH578" s="160"/>
      <c r="AI578" s="160"/>
      <c r="AJ578" s="160"/>
      <c r="AK578" s="160"/>
      <c r="AL578" s="160"/>
      <c r="AM578" s="160"/>
      <c r="AN578" s="160"/>
      <c r="AO578" s="160"/>
      <c r="AP578" s="160"/>
      <c r="AQ578" s="160"/>
      <c r="AR578" s="160"/>
      <c r="AS578" s="160"/>
      <c r="AT578" s="160"/>
      <c r="AU578" s="160"/>
      <c r="AV578" s="160"/>
      <c r="AW578" s="160"/>
      <c r="AX578" s="160"/>
      <c r="AY578" s="160"/>
      <c r="AZ578" s="160"/>
      <c r="BA578" s="160"/>
      <c r="BB578" s="160"/>
      <c r="BC578" s="160"/>
      <c r="BD578" s="160"/>
      <c r="BE578" s="160"/>
      <c r="BF578" s="160"/>
      <c r="BG578" s="160"/>
      <c r="BH578" s="160"/>
      <c r="BI578" s="160"/>
      <c r="BJ578" s="160"/>
      <c r="BK578" s="160"/>
      <c r="BL578" s="160"/>
      <c r="BM578" s="160"/>
      <c r="BN578" s="160"/>
      <c r="BO578" s="160"/>
      <c r="BP578" s="160"/>
      <c r="BQ578" s="160"/>
      <c r="BR578" s="160"/>
      <c r="BS578" s="160"/>
      <c r="BT578" s="160"/>
      <c r="BU578" s="160"/>
      <c r="BV578" s="160"/>
      <c r="BW578" s="160"/>
      <c r="BX578" s="160"/>
      <c r="BY578" s="160"/>
      <c r="BZ578" s="160"/>
      <c r="CA578" s="160"/>
      <c r="CB578" s="160"/>
      <c r="CC578" s="160"/>
      <c r="CD578" s="160"/>
      <c r="CE578" s="160"/>
      <c r="CF578" s="160"/>
      <c r="CG578" s="160"/>
      <c r="CH578" s="160"/>
      <c r="CI578" s="160"/>
      <c r="CJ578" s="160"/>
      <c r="CK578" s="160"/>
      <c r="CL578" s="160"/>
      <c r="CM578" s="160"/>
      <c r="CN578" s="160"/>
      <c r="CO578" s="160"/>
      <c r="CP578" s="160"/>
      <c r="CQ578" s="160"/>
      <c r="CR578" s="160"/>
      <c r="CS578" s="160"/>
      <c r="CT578" s="160"/>
      <c r="CU578" s="160"/>
      <c r="CV578" s="160"/>
      <c r="CW578" s="160"/>
      <c r="CX578" s="160"/>
      <c r="CY578" s="160"/>
      <c r="CZ578" s="160"/>
      <c r="DA578" s="160"/>
      <c r="DB578" s="160"/>
      <c r="DC578" s="160"/>
      <c r="DD578" s="160"/>
      <c r="DE578" s="160"/>
      <c r="DF578" s="160"/>
      <c r="DG578" s="160"/>
      <c r="DH578" s="160"/>
      <c r="DI578" s="160"/>
      <c r="DJ578" s="160"/>
      <c r="DK578" s="160"/>
      <c r="DL578" s="160"/>
      <c r="DM578" s="160"/>
      <c r="DN578" s="160"/>
      <c r="DO578" s="160"/>
      <c r="DP578" s="160"/>
      <c r="DQ578" s="160"/>
      <c r="DR578" s="160"/>
      <c r="DS578" s="160"/>
      <c r="DT578" s="160"/>
      <c r="DU578" s="160"/>
      <c r="DV578" s="160"/>
      <c r="DW578" s="160"/>
      <c r="DX578" s="160"/>
      <c r="DY578" s="160"/>
      <c r="DZ578" s="160"/>
      <c r="EA578" s="160"/>
      <c r="EB578" s="160"/>
      <c r="EC578" s="160"/>
      <c r="ED578" s="160"/>
      <c r="EE578" s="160"/>
      <c r="EF578" s="160"/>
      <c r="EG578" s="160"/>
      <c r="EH578" s="160"/>
      <c r="EI578" s="160"/>
      <c r="EJ578" s="160"/>
      <c r="EK578" s="160"/>
      <c r="EL578" s="160"/>
      <c r="EM578" s="160"/>
      <c r="EN578" s="160"/>
      <c r="EO578" s="160"/>
      <c r="EP578" s="160"/>
      <c r="EQ578" s="160"/>
      <c r="ER578" s="160"/>
      <c r="ES578" s="160"/>
      <c r="ET578" s="160"/>
      <c r="EU578" s="160"/>
      <c r="EV578" s="160"/>
      <c r="EW578" s="160"/>
      <c r="EX578" s="160"/>
      <c r="EY578" s="160"/>
      <c r="EZ578" s="160"/>
      <c r="FA578" s="160"/>
      <c r="FB578" s="160"/>
      <c r="FC578" s="160"/>
      <c r="FD578" s="160"/>
      <c r="FE578" s="160"/>
      <c r="FF578" s="160"/>
      <c r="FG578" s="160"/>
      <c r="FH578" s="160"/>
      <c r="FI578" s="160"/>
      <c r="FJ578" s="160"/>
      <c r="FK578" s="160"/>
      <c r="FL578" s="160"/>
      <c r="FM578" s="160"/>
      <c r="FN578" s="160"/>
      <c r="FO578" s="160"/>
      <c r="FP578" s="160"/>
      <c r="FQ578" s="160"/>
      <c r="FR578" s="160"/>
      <c r="FS578" s="160"/>
      <c r="FT578" s="160"/>
      <c r="FU578" s="160"/>
      <c r="FV578" s="160"/>
      <c r="FW578" s="160"/>
      <c r="FX578" s="160"/>
      <c r="FY578" s="160"/>
      <c r="FZ578" s="160"/>
      <c r="GA578" s="160"/>
      <c r="GB578" s="160"/>
      <c r="GC578" s="160"/>
      <c r="GD578" s="160"/>
      <c r="GE578" s="160"/>
      <c r="GF578" s="160"/>
      <c r="GG578" s="160"/>
      <c r="GH578" s="160"/>
      <c r="GI578" s="160"/>
      <c r="GJ578" s="160"/>
      <c r="GK578" s="160"/>
      <c r="GL578" s="160"/>
      <c r="GM578" s="160"/>
      <c r="GN578" s="160"/>
      <c r="GO578" s="160"/>
      <c r="GP578" s="160"/>
      <c r="GQ578" s="160"/>
      <c r="GR578" s="160"/>
      <c r="GS578" s="160"/>
      <c r="GT578" s="160"/>
      <c r="GU578" s="160"/>
      <c r="GV578" s="160"/>
      <c r="GW578" s="160"/>
      <c r="GX578" s="160"/>
      <c r="GY578" s="160"/>
      <c r="GZ578" s="160"/>
      <c r="HA578" s="160"/>
      <c r="HB578" s="160"/>
      <c r="HC578" s="160"/>
      <c r="HD578" s="160"/>
      <c r="HE578" s="160"/>
      <c r="HF578" s="160"/>
      <c r="HG578" s="160"/>
      <c r="HH578" s="160"/>
      <c r="HI578" s="160"/>
      <c r="HJ578" s="160"/>
      <c r="HK578" s="160"/>
      <c r="HL578" s="160"/>
      <c r="HM578" s="160"/>
      <c r="HN578" s="160"/>
      <c r="HO578" s="160"/>
      <c r="HP578" s="160"/>
      <c r="HQ578" s="160"/>
      <c r="HR578" s="160"/>
      <c r="HS578" s="160"/>
      <c r="HT578" s="160"/>
      <c r="HU578" s="160"/>
      <c r="HV578" s="160"/>
      <c r="HW578" s="160"/>
      <c r="HX578" s="160"/>
      <c r="HY578" s="160"/>
      <c r="HZ578" s="160"/>
      <c r="IA578" s="160"/>
      <c r="IB578" s="160"/>
      <c r="IC578" s="160"/>
      <c r="ID578" s="160"/>
      <c r="IE578" s="160"/>
      <c r="IF578" s="160"/>
      <c r="IG578" s="160"/>
      <c r="IH578" s="160"/>
      <c r="II578" s="160"/>
      <c r="IJ578" s="160"/>
      <c r="IK578" s="160"/>
      <c r="IL578" s="160"/>
      <c r="IM578" s="160"/>
      <c r="IN578" s="160"/>
      <c r="IO578" s="160"/>
      <c r="IP578" s="160"/>
      <c r="IQ578" s="160"/>
      <c r="IR578" s="160"/>
      <c r="IS578" s="160"/>
      <c r="IT578" s="160"/>
      <c r="IU578" s="160"/>
      <c r="IV578" s="160"/>
      <c r="IW578" s="160"/>
      <c r="IX578" s="160"/>
      <c r="IY578" s="160"/>
      <c r="IZ578" s="160"/>
      <c r="JA578" s="160"/>
      <c r="JB578" s="160"/>
      <c r="JC578" s="160"/>
      <c r="JD578" s="160"/>
      <c r="JE578" s="160"/>
      <c r="JF578" s="160"/>
      <c r="JG578" s="160"/>
      <c r="JH578" s="160"/>
      <c r="JI578" s="160"/>
      <c r="JJ578" s="160"/>
      <c r="JK578" s="160"/>
      <c r="JL578" s="160"/>
      <c r="JM578" s="160"/>
      <c r="JN578" s="160"/>
      <c r="JO578" s="160"/>
      <c r="JP578" s="160"/>
      <c r="JQ578" s="160"/>
      <c r="JR578" s="160"/>
      <c r="JS578" s="160"/>
      <c r="JT578" s="160"/>
      <c r="JU578" s="160"/>
      <c r="JV578" s="160"/>
      <c r="JW578" s="160"/>
      <c r="JX578" s="160"/>
      <c r="JY578" s="160"/>
      <c r="JZ578" s="160"/>
      <c r="KA578" s="160"/>
      <c r="KB578" s="160"/>
      <c r="KC578" s="160"/>
      <c r="KD578" s="160"/>
      <c r="KE578" s="160"/>
      <c r="KF578" s="160"/>
      <c r="KG578" s="160"/>
      <c r="KH578" s="160"/>
      <c r="KI578" s="160"/>
      <c r="KJ578" s="160"/>
      <c r="KK578" s="160"/>
      <c r="KL578" s="160"/>
      <c r="KM578" s="160"/>
      <c r="KN578" s="160"/>
      <c r="KO578" s="160"/>
      <c r="KP578" s="160"/>
      <c r="KQ578" s="160"/>
      <c r="KR578" s="160"/>
      <c r="KS578" s="160"/>
      <c r="KT578" s="160"/>
      <c r="KU578" s="160"/>
      <c r="KV578" s="160"/>
      <c r="KW578" s="160"/>
      <c r="KX578" s="160"/>
      <c r="KY578" s="160"/>
      <c r="KZ578" s="160"/>
      <c r="LA578" s="160"/>
      <c r="LB578" s="160"/>
      <c r="LC578" s="160"/>
      <c r="LD578" s="160"/>
      <c r="LE578" s="160"/>
      <c r="LF578" s="160"/>
      <c r="LG578" s="160"/>
      <c r="LH578" s="160"/>
      <c r="LI578" s="160"/>
      <c r="LJ578" s="160"/>
      <c r="LK578" s="160"/>
      <c r="LL578" s="160"/>
      <c r="LM578" s="160"/>
      <c r="LN578" s="160"/>
      <c r="LO578" s="160"/>
      <c r="LP578" s="160"/>
      <c r="LQ578" s="160"/>
      <c r="LR578" s="160"/>
      <c r="LS578" s="160"/>
      <c r="LT578" s="160"/>
      <c r="LU578" s="160"/>
      <c r="LV578" s="160"/>
      <c r="LW578" s="160"/>
      <c r="LX578" s="160"/>
      <c r="LY578" s="160"/>
      <c r="LZ578" s="160"/>
      <c r="MA578" s="160"/>
      <c r="MB578" s="160"/>
      <c r="MC578" s="160"/>
      <c r="MD578" s="160"/>
      <c r="ME578" s="160"/>
      <c r="MF578" s="160"/>
      <c r="MG578" s="160"/>
      <c r="MH578" s="160"/>
      <c r="MI578" s="160"/>
      <c r="MJ578" s="160"/>
      <c r="MK578" s="160"/>
      <c r="ML578" s="160"/>
      <c r="MM578" s="160"/>
      <c r="MN578" s="160"/>
      <c r="MO578" s="160"/>
      <c r="MP578" s="160"/>
      <c r="MQ578" s="160"/>
      <c r="MR578" s="160"/>
      <c r="MS578" s="160"/>
      <c r="MT578" s="160"/>
      <c r="MU578" s="160"/>
      <c r="MV578" s="160"/>
      <c r="MW578" s="160"/>
      <c r="MX578" s="160"/>
      <c r="MY578" s="160"/>
      <c r="MZ578" s="160"/>
      <c r="NA578" s="160"/>
      <c r="NB578" s="160"/>
      <c r="NC578" s="160"/>
      <c r="ND578" s="160"/>
      <c r="NE578" s="160"/>
      <c r="NF578" s="160"/>
      <c r="NG578" s="160"/>
      <c r="NH578" s="160"/>
      <c r="NI578" s="160"/>
      <c r="NJ578" s="160"/>
      <c r="NK578" s="160"/>
      <c r="NL578" s="160"/>
      <c r="NM578" s="160"/>
      <c r="NN578" s="160"/>
      <c r="NO578" s="160"/>
      <c r="NP578" s="160"/>
      <c r="NQ578" s="160"/>
      <c r="NR578" s="160"/>
      <c r="NS578" s="160"/>
      <c r="NT578" s="160"/>
      <c r="NU578" s="160"/>
      <c r="NV578" s="160"/>
      <c r="NW578" s="160"/>
      <c r="NX578" s="160"/>
      <c r="NY578" s="160"/>
      <c r="NZ578" s="160"/>
      <c r="OA578" s="160"/>
      <c r="OB578" s="160"/>
      <c r="OC578" s="160"/>
      <c r="OD578" s="160"/>
      <c r="OE578" s="160"/>
      <c r="OF578" s="160"/>
      <c r="OG578" s="160"/>
      <c r="OH578" s="160"/>
      <c r="OI578" s="160"/>
      <c r="OJ578" s="160"/>
      <c r="OK578" s="160"/>
      <c r="OL578" s="160"/>
      <c r="OM578" s="160"/>
      <c r="ON578" s="160"/>
      <c r="OO578" s="160"/>
      <c r="OP578" s="160"/>
      <c r="OQ578" s="160"/>
      <c r="OR578" s="160"/>
      <c r="OS578" s="160"/>
      <c r="OT578" s="160"/>
      <c r="OU578" s="160"/>
      <c r="OV578" s="160"/>
      <c r="OW578" s="160"/>
      <c r="OX578" s="160"/>
      <c r="OY578" s="160"/>
      <c r="OZ578" s="160"/>
      <c r="PA578" s="160"/>
      <c r="PB578" s="160"/>
      <c r="PC578" s="160"/>
      <c r="PD578" s="160"/>
      <c r="PE578" s="160"/>
      <c r="PF578" s="160"/>
      <c r="PG578" s="160"/>
      <c r="PH578" s="160"/>
      <c r="PI578" s="160"/>
      <c r="PJ578" s="160"/>
      <c r="PK578" s="160"/>
      <c r="PL578" s="160"/>
      <c r="PM578" s="160"/>
      <c r="PN578" s="160"/>
      <c r="PO578" s="160"/>
      <c r="PP578" s="160"/>
      <c r="PQ578" s="160"/>
      <c r="PR578" s="160"/>
      <c r="PS578" s="160"/>
      <c r="PT578" s="160"/>
      <c r="PU578" s="160"/>
      <c r="PV578" s="160"/>
      <c r="PW578" s="160"/>
      <c r="PX578" s="160"/>
      <c r="PY578" s="160"/>
      <c r="PZ578" s="160"/>
      <c r="QA578" s="160"/>
      <c r="QB578" s="160"/>
      <c r="QC578" s="160"/>
      <c r="QD578" s="160"/>
      <c r="QE578" s="160"/>
      <c r="QF578" s="160"/>
      <c r="QG578" s="160"/>
      <c r="QH578" s="160"/>
      <c r="QI578" s="160"/>
      <c r="QJ578" s="160"/>
      <c r="QK578" s="160"/>
      <c r="QL578" s="160"/>
      <c r="QM578" s="160"/>
      <c r="QN578" s="160"/>
      <c r="QO578" s="160"/>
      <c r="QP578" s="160"/>
      <c r="QQ578" s="160"/>
      <c r="QR578" s="160"/>
      <c r="QS578" s="160"/>
      <c r="QT578" s="160"/>
      <c r="QU578" s="160"/>
      <c r="QV578" s="160"/>
      <c r="QW578" s="160"/>
      <c r="QX578" s="160"/>
      <c r="QY578" s="160"/>
      <c r="QZ578" s="160"/>
      <c r="RA578" s="160"/>
      <c r="RB578" s="160"/>
      <c r="RC578" s="160"/>
      <c r="RD578" s="160"/>
      <c r="RE578" s="160"/>
      <c r="RF578" s="160"/>
      <c r="RG578" s="160"/>
      <c r="RH578" s="160"/>
      <c r="RI578" s="160"/>
      <c r="RJ578" s="160"/>
      <c r="RK578" s="160"/>
      <c r="RL578" s="160"/>
      <c r="RM578" s="160"/>
      <c r="RN578" s="160"/>
      <c r="RO578" s="160"/>
      <c r="RP578" s="160"/>
      <c r="RQ578" s="160"/>
      <c r="RR578" s="160"/>
      <c r="RS578" s="160"/>
      <c r="RT578" s="160"/>
      <c r="RU578" s="160"/>
      <c r="RV578" s="160"/>
      <c r="RW578" s="160"/>
      <c r="RX578" s="160"/>
      <c r="RY578" s="160"/>
      <c r="RZ578" s="160"/>
      <c r="SA578" s="160"/>
      <c r="SB578" s="160"/>
      <c r="SC578" s="160"/>
      <c r="SD578" s="160"/>
      <c r="SE578" s="160"/>
      <c r="SF578" s="160"/>
      <c r="SG578" s="160"/>
      <c r="SH578" s="160"/>
      <c r="SI578" s="160"/>
      <c r="SJ578" s="160"/>
      <c r="SK578" s="160"/>
      <c r="SL578" s="160"/>
      <c r="SM578" s="160"/>
      <c r="SN578" s="160"/>
      <c r="SO578" s="160"/>
      <c r="SP578" s="160"/>
      <c r="SQ578" s="160"/>
      <c r="SR578" s="160"/>
      <c r="SS578" s="160"/>
      <c r="ST578" s="160"/>
      <c r="SU578" s="160"/>
      <c r="SV578" s="160"/>
      <c r="SW578" s="160"/>
      <c r="SX578" s="160"/>
      <c r="SY578" s="160"/>
      <c r="SZ578" s="160"/>
      <c r="TA578" s="160"/>
      <c r="TB578" s="160"/>
      <c r="TC578" s="160"/>
      <c r="TD578" s="160"/>
      <c r="TE578" s="160"/>
      <c r="TF578" s="160"/>
    </row>
    <row r="579" spans="1:526">
      <c r="A579" s="160"/>
      <c r="B579" s="160"/>
      <c r="C579" s="160"/>
      <c r="D579" s="160"/>
      <c r="E579" s="160"/>
      <c r="F579" s="160"/>
      <c r="G579" s="160"/>
      <c r="H579" s="160"/>
      <c r="I579" s="160"/>
      <c r="J579" s="160"/>
      <c r="K579" s="160"/>
      <c r="L579" s="160"/>
      <c r="M579" s="160"/>
      <c r="N579" s="160"/>
      <c r="O579" s="160"/>
      <c r="P579" s="160"/>
      <c r="Q579" s="160"/>
      <c r="R579" s="160"/>
      <c r="S579" s="160"/>
      <c r="T579" s="160"/>
      <c r="U579" s="160"/>
      <c r="V579" s="160"/>
      <c r="W579" s="160"/>
      <c r="X579" s="160"/>
      <c r="Y579" s="160"/>
      <c r="Z579" s="160"/>
      <c r="AA579" s="160"/>
      <c r="AB579" s="160"/>
      <c r="AC579" s="160"/>
      <c r="AD579" s="160"/>
      <c r="AE579" s="160"/>
      <c r="AF579" s="160"/>
      <c r="AG579" s="160"/>
      <c r="AH579" s="160"/>
      <c r="AI579" s="160"/>
      <c r="AJ579" s="160"/>
      <c r="AK579" s="160"/>
      <c r="AL579" s="160"/>
      <c r="AM579" s="160"/>
      <c r="AN579" s="160"/>
      <c r="AO579" s="160"/>
      <c r="AP579" s="160"/>
      <c r="AQ579" s="160"/>
      <c r="AR579" s="160"/>
      <c r="AS579" s="160"/>
      <c r="AT579" s="160"/>
      <c r="AU579" s="160"/>
      <c r="AV579" s="160"/>
      <c r="AW579" s="160"/>
      <c r="AX579" s="160"/>
      <c r="AY579" s="160"/>
      <c r="AZ579" s="160"/>
      <c r="BA579" s="160"/>
      <c r="BB579" s="160"/>
      <c r="BC579" s="160"/>
      <c r="BD579" s="160"/>
      <c r="BE579" s="160"/>
      <c r="BF579" s="160"/>
      <c r="BG579" s="160"/>
      <c r="BH579" s="160"/>
      <c r="BI579" s="160"/>
      <c r="BJ579" s="160"/>
      <c r="BK579" s="160"/>
      <c r="BL579" s="160"/>
      <c r="BM579" s="160"/>
      <c r="BN579" s="160"/>
      <c r="BO579" s="160"/>
      <c r="BP579" s="160"/>
      <c r="BQ579" s="160"/>
      <c r="BR579" s="160"/>
      <c r="BS579" s="160"/>
      <c r="BT579" s="160"/>
      <c r="BU579" s="160"/>
      <c r="BV579" s="160"/>
      <c r="BW579" s="160"/>
      <c r="BX579" s="160"/>
      <c r="BY579" s="160"/>
      <c r="BZ579" s="160"/>
      <c r="CA579" s="160"/>
      <c r="CB579" s="160"/>
      <c r="CC579" s="160"/>
      <c r="CD579" s="160"/>
      <c r="CE579" s="160"/>
      <c r="CF579" s="160"/>
      <c r="CG579" s="160"/>
      <c r="CH579" s="160"/>
      <c r="CI579" s="160"/>
      <c r="CJ579" s="160"/>
      <c r="CK579" s="160"/>
      <c r="CL579" s="160"/>
      <c r="CM579" s="160"/>
      <c r="CN579" s="160"/>
      <c r="CO579" s="160"/>
      <c r="CP579" s="160"/>
      <c r="CQ579" s="160"/>
      <c r="CR579" s="160"/>
      <c r="CS579" s="160"/>
      <c r="CT579" s="160"/>
      <c r="CU579" s="160"/>
      <c r="CV579" s="160"/>
      <c r="CW579" s="160"/>
      <c r="CX579" s="160"/>
      <c r="CY579" s="160"/>
      <c r="CZ579" s="160"/>
      <c r="DA579" s="160"/>
      <c r="DB579" s="160"/>
      <c r="DC579" s="160"/>
      <c r="DD579" s="160"/>
      <c r="DE579" s="160"/>
      <c r="DF579" s="160"/>
      <c r="DG579" s="160"/>
      <c r="DH579" s="160"/>
      <c r="DI579" s="160"/>
      <c r="DJ579" s="160"/>
      <c r="DK579" s="160"/>
      <c r="DL579" s="160"/>
      <c r="DM579" s="160"/>
      <c r="DN579" s="160"/>
      <c r="DO579" s="160"/>
      <c r="DP579" s="160"/>
      <c r="DQ579" s="160"/>
      <c r="DR579" s="160"/>
      <c r="DS579" s="160"/>
      <c r="DT579" s="160"/>
      <c r="DU579" s="160"/>
      <c r="DV579" s="160"/>
      <c r="DW579" s="160"/>
      <c r="DX579" s="160"/>
      <c r="DY579" s="160"/>
      <c r="DZ579" s="160"/>
      <c r="EA579" s="160"/>
      <c r="EB579" s="160"/>
      <c r="EC579" s="160"/>
      <c r="ED579" s="160"/>
      <c r="EE579" s="160"/>
      <c r="EF579" s="160"/>
      <c r="EG579" s="160"/>
      <c r="EH579" s="160"/>
      <c r="EI579" s="160"/>
      <c r="EJ579" s="160"/>
      <c r="EK579" s="160"/>
      <c r="EL579" s="160"/>
      <c r="EM579" s="160"/>
      <c r="EN579" s="160"/>
      <c r="EO579" s="160"/>
      <c r="EP579" s="160"/>
      <c r="EQ579" s="160"/>
      <c r="ER579" s="160"/>
      <c r="ES579" s="160"/>
      <c r="ET579" s="160"/>
      <c r="EU579" s="160"/>
      <c r="EV579" s="160"/>
      <c r="EW579" s="160"/>
      <c r="EX579" s="160"/>
      <c r="EY579" s="160"/>
      <c r="EZ579" s="160"/>
      <c r="FA579" s="160"/>
      <c r="FB579" s="160"/>
      <c r="FC579" s="160"/>
      <c r="FD579" s="160"/>
      <c r="FE579" s="160"/>
      <c r="FF579" s="160"/>
      <c r="FG579" s="160"/>
      <c r="FH579" s="160"/>
      <c r="FI579" s="160"/>
      <c r="FJ579" s="160"/>
      <c r="FK579" s="160"/>
      <c r="FL579" s="160"/>
      <c r="FM579" s="160"/>
      <c r="FN579" s="160"/>
      <c r="FO579" s="160"/>
      <c r="FP579" s="160"/>
      <c r="FQ579" s="160"/>
      <c r="FR579" s="160"/>
      <c r="FS579" s="160"/>
      <c r="FT579" s="160"/>
      <c r="FU579" s="160"/>
      <c r="FV579" s="160"/>
      <c r="FW579" s="160"/>
      <c r="FX579" s="160"/>
      <c r="FY579" s="160"/>
      <c r="FZ579" s="160"/>
      <c r="GA579" s="160"/>
      <c r="GB579" s="160"/>
      <c r="GC579" s="160"/>
      <c r="GD579" s="160"/>
      <c r="GE579" s="160"/>
      <c r="GF579" s="160"/>
      <c r="GG579" s="160"/>
      <c r="GH579" s="160"/>
      <c r="GI579" s="160"/>
      <c r="GJ579" s="160"/>
      <c r="GK579" s="160"/>
      <c r="GL579" s="160"/>
      <c r="GM579" s="160"/>
      <c r="GN579" s="160"/>
      <c r="GO579" s="160"/>
      <c r="GP579" s="160"/>
      <c r="GQ579" s="160"/>
      <c r="GR579" s="160"/>
      <c r="GS579" s="160"/>
      <c r="GT579" s="160"/>
      <c r="GU579" s="160"/>
      <c r="GV579" s="160"/>
      <c r="GW579" s="160"/>
      <c r="GX579" s="160"/>
      <c r="GY579" s="160"/>
      <c r="GZ579" s="160"/>
      <c r="HA579" s="160"/>
      <c r="HB579" s="160"/>
      <c r="HC579" s="160"/>
      <c r="HD579" s="160"/>
      <c r="HE579" s="160"/>
      <c r="HF579" s="160"/>
      <c r="HG579" s="160"/>
      <c r="HH579" s="160"/>
      <c r="HI579" s="160"/>
      <c r="HJ579" s="160"/>
      <c r="HK579" s="160"/>
      <c r="HL579" s="160"/>
      <c r="HM579" s="160"/>
      <c r="HN579" s="160"/>
      <c r="HO579" s="160"/>
      <c r="HP579" s="160"/>
      <c r="HQ579" s="160"/>
      <c r="HR579" s="160"/>
      <c r="HS579" s="160"/>
      <c r="HT579" s="160"/>
      <c r="HU579" s="160"/>
      <c r="HV579" s="160"/>
      <c r="HW579" s="160"/>
      <c r="HX579" s="160"/>
      <c r="HY579" s="160"/>
      <c r="HZ579" s="160"/>
      <c r="IA579" s="160"/>
      <c r="IB579" s="160"/>
      <c r="IC579" s="160"/>
      <c r="ID579" s="160"/>
      <c r="IE579" s="160"/>
      <c r="IF579" s="160"/>
      <c r="IG579" s="160"/>
      <c r="IH579" s="160"/>
      <c r="II579" s="160"/>
      <c r="IJ579" s="160"/>
      <c r="IK579" s="160"/>
      <c r="IL579" s="160"/>
      <c r="IM579" s="160"/>
      <c r="IN579" s="160"/>
      <c r="IO579" s="160"/>
      <c r="IP579" s="160"/>
      <c r="IQ579" s="160"/>
      <c r="IR579" s="160"/>
      <c r="IS579" s="160"/>
      <c r="IT579" s="160"/>
      <c r="IU579" s="160"/>
      <c r="IV579" s="160"/>
      <c r="IW579" s="160"/>
      <c r="IX579" s="160"/>
      <c r="IY579" s="160"/>
      <c r="IZ579" s="160"/>
      <c r="JA579" s="160"/>
      <c r="JB579" s="160"/>
      <c r="JC579" s="160"/>
      <c r="JD579" s="160"/>
      <c r="JE579" s="160"/>
      <c r="JF579" s="160"/>
      <c r="JG579" s="160"/>
      <c r="JH579" s="160"/>
      <c r="JI579" s="160"/>
      <c r="JJ579" s="160"/>
      <c r="JK579" s="160"/>
      <c r="JL579" s="160"/>
      <c r="JM579" s="160"/>
      <c r="JN579" s="160"/>
      <c r="JO579" s="160"/>
      <c r="JP579" s="160"/>
      <c r="JQ579" s="160"/>
      <c r="JR579" s="160"/>
      <c r="JS579" s="160"/>
      <c r="JT579" s="160"/>
      <c r="JU579" s="160"/>
      <c r="JV579" s="160"/>
      <c r="JW579" s="160"/>
      <c r="JX579" s="160"/>
      <c r="JY579" s="160"/>
      <c r="JZ579" s="160"/>
      <c r="KA579" s="160"/>
      <c r="KB579" s="160"/>
      <c r="KC579" s="160"/>
      <c r="KD579" s="160"/>
      <c r="KE579" s="160"/>
      <c r="KF579" s="160"/>
      <c r="KG579" s="160"/>
      <c r="KH579" s="160"/>
      <c r="KI579" s="160"/>
      <c r="KJ579" s="160"/>
      <c r="KK579" s="160"/>
      <c r="KL579" s="160"/>
      <c r="KM579" s="160"/>
      <c r="KN579" s="160"/>
      <c r="KO579" s="160"/>
      <c r="KP579" s="160"/>
      <c r="KQ579" s="160"/>
      <c r="KR579" s="160"/>
      <c r="KS579" s="160"/>
      <c r="KT579" s="160"/>
      <c r="KU579" s="160"/>
      <c r="KV579" s="160"/>
      <c r="KW579" s="160"/>
      <c r="KX579" s="160"/>
      <c r="KY579" s="160"/>
      <c r="KZ579" s="160"/>
      <c r="LA579" s="160"/>
      <c r="LB579" s="160"/>
      <c r="LC579" s="160"/>
      <c r="LD579" s="160"/>
      <c r="LE579" s="160"/>
      <c r="LF579" s="160"/>
      <c r="LG579" s="160"/>
      <c r="LH579" s="160"/>
      <c r="LI579" s="160"/>
      <c r="LJ579" s="160"/>
      <c r="LK579" s="160"/>
      <c r="LL579" s="160"/>
      <c r="LM579" s="160"/>
      <c r="LN579" s="160"/>
      <c r="LO579" s="160"/>
      <c r="LP579" s="160"/>
      <c r="LQ579" s="160"/>
      <c r="LR579" s="160"/>
      <c r="LS579" s="160"/>
      <c r="LT579" s="160"/>
      <c r="LU579" s="160"/>
      <c r="LV579" s="160"/>
      <c r="LW579" s="160"/>
      <c r="LX579" s="160"/>
      <c r="LY579" s="160"/>
      <c r="LZ579" s="160"/>
      <c r="MA579" s="160"/>
      <c r="MB579" s="160"/>
      <c r="MC579" s="160"/>
      <c r="MD579" s="160"/>
      <c r="ME579" s="160"/>
      <c r="MF579" s="160"/>
      <c r="MG579" s="160"/>
      <c r="MH579" s="160"/>
      <c r="MI579" s="160"/>
      <c r="MJ579" s="160"/>
      <c r="MK579" s="160"/>
      <c r="ML579" s="160"/>
      <c r="MM579" s="160"/>
      <c r="MN579" s="160"/>
      <c r="MO579" s="160"/>
      <c r="MP579" s="160"/>
      <c r="MQ579" s="160"/>
      <c r="MR579" s="160"/>
      <c r="MS579" s="160"/>
      <c r="MT579" s="160"/>
      <c r="MU579" s="160"/>
      <c r="MV579" s="160"/>
      <c r="MW579" s="160"/>
      <c r="MX579" s="160"/>
      <c r="MY579" s="160"/>
      <c r="MZ579" s="160"/>
      <c r="NA579" s="160"/>
      <c r="NB579" s="160"/>
      <c r="NC579" s="160"/>
      <c r="ND579" s="160"/>
      <c r="NE579" s="160"/>
      <c r="NF579" s="160"/>
      <c r="NG579" s="160"/>
      <c r="NH579" s="160"/>
      <c r="NI579" s="160"/>
      <c r="NJ579" s="160"/>
      <c r="NK579" s="160"/>
      <c r="NL579" s="160"/>
      <c r="NM579" s="160"/>
      <c r="NN579" s="160"/>
      <c r="NO579" s="160"/>
      <c r="NP579" s="160"/>
      <c r="NQ579" s="160"/>
      <c r="NR579" s="160"/>
      <c r="NS579" s="160"/>
      <c r="NT579" s="160"/>
      <c r="NU579" s="160"/>
      <c r="NV579" s="160"/>
      <c r="NW579" s="160"/>
      <c r="NX579" s="160"/>
      <c r="NY579" s="160"/>
      <c r="NZ579" s="160"/>
      <c r="OA579" s="160"/>
      <c r="OB579" s="160"/>
      <c r="OC579" s="160"/>
      <c r="OD579" s="160"/>
      <c r="OE579" s="160"/>
      <c r="OF579" s="160"/>
      <c r="OG579" s="160"/>
      <c r="OH579" s="160"/>
      <c r="OI579" s="160"/>
      <c r="OJ579" s="160"/>
      <c r="OK579" s="160"/>
      <c r="OL579" s="160"/>
      <c r="OM579" s="160"/>
      <c r="ON579" s="160"/>
      <c r="OO579" s="160"/>
      <c r="OP579" s="160"/>
      <c r="OQ579" s="160"/>
      <c r="OR579" s="160"/>
      <c r="OS579" s="160"/>
      <c r="OT579" s="160"/>
      <c r="OU579" s="160"/>
      <c r="OV579" s="160"/>
      <c r="OW579" s="160"/>
      <c r="OX579" s="160"/>
      <c r="OY579" s="160"/>
      <c r="OZ579" s="160"/>
      <c r="PA579" s="160"/>
      <c r="PB579" s="160"/>
      <c r="PC579" s="160"/>
      <c r="PD579" s="160"/>
      <c r="PE579" s="160"/>
      <c r="PF579" s="160"/>
      <c r="PG579" s="160"/>
      <c r="PH579" s="160"/>
      <c r="PI579" s="160"/>
      <c r="PJ579" s="160"/>
      <c r="PK579" s="160"/>
      <c r="PL579" s="160"/>
      <c r="PM579" s="160"/>
      <c r="PN579" s="160"/>
      <c r="PO579" s="160"/>
      <c r="PP579" s="160"/>
      <c r="PQ579" s="160"/>
      <c r="PR579" s="160"/>
      <c r="PS579" s="160"/>
      <c r="PT579" s="160"/>
      <c r="PU579" s="160"/>
      <c r="PV579" s="160"/>
      <c r="PW579" s="160"/>
      <c r="PX579" s="160"/>
      <c r="PY579" s="160"/>
      <c r="PZ579" s="160"/>
      <c r="QA579" s="160"/>
      <c r="QB579" s="160"/>
      <c r="QC579" s="160"/>
      <c r="QD579" s="160"/>
      <c r="QE579" s="160"/>
      <c r="QF579" s="160"/>
      <c r="QG579" s="160"/>
      <c r="QH579" s="160"/>
      <c r="QI579" s="160"/>
      <c r="QJ579" s="160"/>
      <c r="QK579" s="160"/>
      <c r="QL579" s="160"/>
      <c r="QM579" s="160"/>
      <c r="QN579" s="160"/>
      <c r="QO579" s="160"/>
      <c r="QP579" s="160"/>
      <c r="QQ579" s="160"/>
      <c r="QR579" s="160"/>
      <c r="QS579" s="160"/>
      <c r="QT579" s="160"/>
      <c r="QU579" s="160"/>
      <c r="QV579" s="160"/>
      <c r="QW579" s="160"/>
      <c r="QX579" s="160"/>
      <c r="QY579" s="160"/>
      <c r="QZ579" s="160"/>
      <c r="RA579" s="160"/>
      <c r="RB579" s="160"/>
      <c r="RC579" s="160"/>
      <c r="RD579" s="160"/>
      <c r="RE579" s="160"/>
      <c r="RF579" s="160"/>
      <c r="RG579" s="160"/>
      <c r="RH579" s="160"/>
      <c r="RI579" s="160"/>
      <c r="RJ579" s="160"/>
      <c r="RK579" s="160"/>
      <c r="RL579" s="160"/>
      <c r="RM579" s="160"/>
      <c r="RN579" s="160"/>
      <c r="RO579" s="160"/>
      <c r="RP579" s="160"/>
      <c r="RQ579" s="160"/>
      <c r="RR579" s="160"/>
      <c r="RS579" s="160"/>
      <c r="RT579" s="160"/>
      <c r="RU579" s="160"/>
      <c r="RV579" s="160"/>
      <c r="RW579" s="160"/>
      <c r="RX579" s="160"/>
      <c r="RY579" s="160"/>
      <c r="RZ579" s="160"/>
      <c r="SA579" s="160"/>
      <c r="SB579" s="160"/>
      <c r="SC579" s="160"/>
      <c r="SD579" s="160"/>
      <c r="SE579" s="160"/>
      <c r="SF579" s="160"/>
      <c r="SG579" s="160"/>
      <c r="SH579" s="160"/>
      <c r="SI579" s="160"/>
      <c r="SJ579" s="160"/>
      <c r="SK579" s="160"/>
      <c r="SL579" s="160"/>
      <c r="SM579" s="160"/>
      <c r="SN579" s="160"/>
      <c r="SO579" s="160"/>
      <c r="SP579" s="160"/>
      <c r="SQ579" s="160"/>
      <c r="SR579" s="160"/>
      <c r="SS579" s="160"/>
      <c r="ST579" s="160"/>
      <c r="SU579" s="160"/>
      <c r="SV579" s="160"/>
      <c r="SW579" s="160"/>
      <c r="SX579" s="160"/>
      <c r="SY579" s="160"/>
      <c r="SZ579" s="160"/>
      <c r="TA579" s="160"/>
      <c r="TB579" s="160"/>
      <c r="TC579" s="160"/>
      <c r="TD579" s="160"/>
      <c r="TE579" s="160"/>
      <c r="TF579" s="160"/>
    </row>
    <row r="580" spans="1:526">
      <c r="A580" s="160"/>
      <c r="B580" s="160"/>
      <c r="C580" s="160"/>
      <c r="D580" s="160"/>
      <c r="E580" s="160"/>
      <c r="F580" s="160"/>
      <c r="G580" s="160"/>
      <c r="H580" s="160"/>
      <c r="I580" s="160"/>
      <c r="J580" s="160"/>
      <c r="K580" s="160"/>
      <c r="L580" s="160"/>
      <c r="M580" s="160"/>
      <c r="N580" s="160"/>
      <c r="O580" s="160"/>
      <c r="P580" s="160"/>
      <c r="Q580" s="160"/>
      <c r="R580" s="160"/>
      <c r="S580" s="160"/>
      <c r="T580" s="160"/>
      <c r="U580" s="160"/>
      <c r="V580" s="160"/>
      <c r="W580" s="160"/>
      <c r="X580" s="160"/>
      <c r="Y580" s="160"/>
      <c r="Z580" s="160"/>
      <c r="AA580" s="160"/>
      <c r="AB580" s="160"/>
      <c r="AC580" s="160"/>
      <c r="AD580" s="160"/>
      <c r="AE580" s="160"/>
      <c r="AF580" s="160"/>
      <c r="AG580" s="160"/>
      <c r="AH580" s="160"/>
      <c r="AI580" s="160"/>
      <c r="AJ580" s="160"/>
      <c r="AK580" s="160"/>
      <c r="AL580" s="160"/>
      <c r="AM580" s="160"/>
      <c r="AN580" s="160"/>
      <c r="AO580" s="160"/>
      <c r="AP580" s="160"/>
      <c r="AQ580" s="160"/>
      <c r="AR580" s="160"/>
      <c r="AS580" s="160"/>
      <c r="AT580" s="160"/>
      <c r="AU580" s="160"/>
      <c r="AV580" s="160"/>
      <c r="AW580" s="160"/>
      <c r="AX580" s="160"/>
      <c r="AY580" s="160"/>
      <c r="AZ580" s="160"/>
      <c r="BA580" s="160"/>
      <c r="BB580" s="160"/>
      <c r="BC580" s="160"/>
      <c r="BD580" s="160"/>
      <c r="BE580" s="160"/>
      <c r="BF580" s="160"/>
      <c r="BG580" s="160"/>
      <c r="BH580" s="160"/>
      <c r="BI580" s="160"/>
      <c r="BJ580" s="160"/>
      <c r="BK580" s="160"/>
      <c r="BL580" s="160"/>
      <c r="BM580" s="160"/>
      <c r="BN580" s="160"/>
      <c r="BO580" s="160"/>
      <c r="BP580" s="160"/>
      <c r="BQ580" s="160"/>
      <c r="BR580" s="160"/>
      <c r="BS580" s="160"/>
      <c r="BT580" s="160"/>
      <c r="BU580" s="160"/>
      <c r="BV580" s="160"/>
      <c r="BW580" s="160"/>
      <c r="BX580" s="160"/>
      <c r="BY580" s="160"/>
      <c r="BZ580" s="160"/>
      <c r="CA580" s="160"/>
      <c r="CB580" s="160"/>
      <c r="CC580" s="160"/>
      <c r="CD580" s="160"/>
      <c r="CE580" s="160"/>
      <c r="CF580" s="160"/>
      <c r="CG580" s="160"/>
      <c r="CH580" s="160"/>
      <c r="CI580" s="160"/>
      <c r="CJ580" s="160"/>
      <c r="CK580" s="160"/>
      <c r="CL580" s="160"/>
      <c r="CM580" s="160"/>
      <c r="CN580" s="160"/>
      <c r="CO580" s="160"/>
      <c r="CP580" s="160"/>
      <c r="CQ580" s="160"/>
      <c r="CR580" s="160"/>
      <c r="CS580" s="160"/>
      <c r="CT580" s="160"/>
      <c r="CU580" s="160"/>
      <c r="CV580" s="160"/>
      <c r="CW580" s="160"/>
      <c r="CX580" s="160"/>
      <c r="CY580" s="160"/>
      <c r="CZ580" s="160"/>
      <c r="DA580" s="160"/>
      <c r="DB580" s="160"/>
      <c r="DC580" s="160"/>
      <c r="DD580" s="160"/>
      <c r="DE580" s="160"/>
      <c r="DF580" s="160"/>
      <c r="DG580" s="160"/>
      <c r="DH580" s="160"/>
      <c r="DI580" s="160"/>
      <c r="DJ580" s="160"/>
      <c r="DK580" s="160"/>
      <c r="DL580" s="160"/>
      <c r="DM580" s="160"/>
      <c r="DN580" s="160"/>
      <c r="DO580" s="160"/>
      <c r="DP580" s="160"/>
      <c r="DQ580" s="160"/>
      <c r="DR580" s="160"/>
      <c r="DS580" s="160"/>
      <c r="DT580" s="160"/>
      <c r="DU580" s="160"/>
      <c r="DV580" s="160"/>
      <c r="DW580" s="160"/>
      <c r="DX580" s="160"/>
      <c r="DY580" s="160"/>
      <c r="DZ580" s="160"/>
      <c r="EA580" s="160"/>
      <c r="EB580" s="160"/>
      <c r="EC580" s="160"/>
      <c r="ED580" s="160"/>
      <c r="EE580" s="160"/>
      <c r="EF580" s="160"/>
      <c r="EG580" s="160"/>
      <c r="EH580" s="160"/>
      <c r="EI580" s="160"/>
      <c r="EJ580" s="160"/>
      <c r="EK580" s="160"/>
      <c r="EL580" s="160"/>
      <c r="EM580" s="160"/>
      <c r="EN580" s="160"/>
      <c r="EO580" s="160"/>
      <c r="EP580" s="160"/>
      <c r="EQ580" s="160"/>
      <c r="ER580" s="160"/>
      <c r="ES580" s="160"/>
      <c r="ET580" s="160"/>
      <c r="EU580" s="160"/>
      <c r="EV580" s="160"/>
      <c r="EW580" s="160"/>
      <c r="EX580" s="160"/>
      <c r="EY580" s="160"/>
      <c r="EZ580" s="160"/>
      <c r="FA580" s="160"/>
      <c r="FB580" s="160"/>
      <c r="FC580" s="160"/>
      <c r="FD580" s="160"/>
      <c r="FE580" s="160"/>
      <c r="FF580" s="160"/>
      <c r="FG580" s="160"/>
      <c r="FH580" s="160"/>
      <c r="FI580" s="160"/>
      <c r="FJ580" s="160"/>
      <c r="FK580" s="160"/>
      <c r="FL580" s="160"/>
      <c r="FM580" s="160"/>
      <c r="FN580" s="160"/>
      <c r="FO580" s="160"/>
      <c r="FP580" s="160"/>
      <c r="FQ580" s="160"/>
      <c r="FR580" s="160"/>
      <c r="FS580" s="160"/>
      <c r="FT580" s="160"/>
      <c r="FU580" s="160"/>
      <c r="FV580" s="160"/>
      <c r="FW580" s="160"/>
      <c r="FX580" s="160"/>
      <c r="FY580" s="160"/>
      <c r="FZ580" s="160"/>
      <c r="GA580" s="160"/>
      <c r="GB580" s="160"/>
      <c r="GC580" s="160"/>
      <c r="GD580" s="160"/>
      <c r="GE580" s="160"/>
      <c r="GF580" s="160"/>
      <c r="GG580" s="160"/>
      <c r="GH580" s="160"/>
      <c r="GI580" s="160"/>
      <c r="GJ580" s="160"/>
      <c r="GK580" s="160"/>
      <c r="GL580" s="160"/>
      <c r="GM580" s="160"/>
      <c r="GN580" s="160"/>
      <c r="GO580" s="160"/>
      <c r="GP580" s="160"/>
      <c r="GQ580" s="160"/>
      <c r="GR580" s="160"/>
      <c r="GS580" s="160"/>
      <c r="GT580" s="160"/>
      <c r="GU580" s="160"/>
      <c r="GV580" s="160"/>
      <c r="GW580" s="160"/>
      <c r="GX580" s="160"/>
      <c r="GY580" s="160"/>
      <c r="GZ580" s="160"/>
      <c r="HA580" s="160"/>
      <c r="HB580" s="160"/>
      <c r="HC580" s="160"/>
      <c r="HD580" s="160"/>
      <c r="HE580" s="160"/>
      <c r="HF580" s="160"/>
      <c r="HG580" s="160"/>
      <c r="HH580" s="160"/>
      <c r="HI580" s="160"/>
      <c r="HJ580" s="160"/>
      <c r="HK580" s="160"/>
      <c r="HL580" s="160"/>
      <c r="HM580" s="160"/>
      <c r="HN580" s="160"/>
      <c r="HO580" s="160"/>
      <c r="HP580" s="160"/>
      <c r="HQ580" s="160"/>
      <c r="HR580" s="160"/>
      <c r="HS580" s="160"/>
      <c r="HT580" s="160"/>
      <c r="HU580" s="160"/>
      <c r="HV580" s="160"/>
      <c r="HW580" s="160"/>
      <c r="HX580" s="160"/>
      <c r="HY580" s="160"/>
      <c r="HZ580" s="160"/>
      <c r="IA580" s="160"/>
      <c r="IB580" s="160"/>
      <c r="IC580" s="160"/>
      <c r="ID580" s="160"/>
      <c r="IE580" s="160"/>
      <c r="IF580" s="160"/>
      <c r="IG580" s="160"/>
      <c r="IH580" s="160"/>
      <c r="II580" s="160"/>
      <c r="IJ580" s="160"/>
      <c r="IK580" s="160"/>
      <c r="IL580" s="160"/>
      <c r="IM580" s="160"/>
      <c r="IN580" s="160"/>
      <c r="IO580" s="160"/>
      <c r="IP580" s="160"/>
      <c r="IQ580" s="160"/>
      <c r="IR580" s="160"/>
      <c r="IS580" s="160"/>
      <c r="IT580" s="160"/>
      <c r="IU580" s="160"/>
      <c r="IV580" s="160"/>
      <c r="IW580" s="160"/>
      <c r="IX580" s="160"/>
      <c r="IY580" s="160"/>
      <c r="IZ580" s="160"/>
      <c r="JA580" s="160"/>
      <c r="JB580" s="160"/>
      <c r="JC580" s="160"/>
      <c r="JD580" s="160"/>
      <c r="JE580" s="160"/>
      <c r="JF580" s="160"/>
      <c r="JG580" s="160"/>
      <c r="JH580" s="160"/>
      <c r="JI580" s="160"/>
      <c r="JJ580" s="160"/>
      <c r="JK580" s="160"/>
      <c r="JL580" s="160"/>
      <c r="JM580" s="160"/>
      <c r="JN580" s="160"/>
      <c r="JO580" s="160"/>
      <c r="JP580" s="160"/>
      <c r="JQ580" s="160"/>
      <c r="JR580" s="160"/>
      <c r="JS580" s="160"/>
      <c r="JT580" s="160"/>
      <c r="JU580" s="160"/>
      <c r="JV580" s="160"/>
      <c r="JW580" s="160"/>
      <c r="JX580" s="160"/>
      <c r="JY580" s="160"/>
      <c r="JZ580" s="160"/>
      <c r="KA580" s="160"/>
      <c r="KB580" s="160"/>
      <c r="KC580" s="160"/>
      <c r="KD580" s="160"/>
      <c r="KE580" s="160"/>
      <c r="KF580" s="160"/>
      <c r="KG580" s="160"/>
      <c r="KH580" s="160"/>
      <c r="KI580" s="160"/>
      <c r="KJ580" s="160"/>
      <c r="KK580" s="160"/>
      <c r="KL580" s="160"/>
      <c r="KM580" s="160"/>
      <c r="KN580" s="160"/>
      <c r="KO580" s="160"/>
      <c r="KP580" s="160"/>
      <c r="KQ580" s="160"/>
      <c r="KR580" s="160"/>
      <c r="KS580" s="160"/>
      <c r="KT580" s="160"/>
      <c r="KU580" s="160"/>
      <c r="KV580" s="160"/>
      <c r="KW580" s="160"/>
      <c r="KX580" s="160"/>
      <c r="KY580" s="160"/>
      <c r="KZ580" s="160"/>
      <c r="LA580" s="160"/>
      <c r="LB580" s="160"/>
      <c r="LC580" s="160"/>
      <c r="LD580" s="160"/>
      <c r="LE580" s="160"/>
      <c r="LF580" s="160"/>
      <c r="LG580" s="160"/>
      <c r="LH580" s="160"/>
      <c r="LI580" s="160"/>
      <c r="LJ580" s="160"/>
      <c r="LK580" s="160"/>
      <c r="LL580" s="160"/>
      <c r="LM580" s="160"/>
      <c r="LN580" s="160"/>
      <c r="LO580" s="160"/>
      <c r="LP580" s="160"/>
      <c r="LQ580" s="160"/>
      <c r="LR580" s="160"/>
      <c r="LS580" s="160"/>
      <c r="LT580" s="160"/>
      <c r="LU580" s="160"/>
      <c r="LV580" s="160"/>
      <c r="LW580" s="160"/>
      <c r="LX580" s="160"/>
      <c r="LY580" s="160"/>
      <c r="LZ580" s="160"/>
      <c r="MA580" s="160"/>
      <c r="MB580" s="160"/>
      <c r="MC580" s="160"/>
      <c r="MD580" s="160"/>
      <c r="ME580" s="160"/>
      <c r="MF580" s="160"/>
      <c r="MG580" s="160"/>
      <c r="MH580" s="160"/>
      <c r="MI580" s="160"/>
      <c r="MJ580" s="160"/>
      <c r="MK580" s="160"/>
      <c r="ML580" s="160"/>
      <c r="MM580" s="160"/>
      <c r="MN580" s="160"/>
      <c r="MO580" s="160"/>
      <c r="MP580" s="160"/>
      <c r="MQ580" s="160"/>
      <c r="MR580" s="160"/>
      <c r="MS580" s="160"/>
      <c r="MT580" s="160"/>
      <c r="MU580" s="160"/>
      <c r="MV580" s="160"/>
      <c r="MW580" s="160"/>
      <c r="MX580" s="160"/>
      <c r="MY580" s="160"/>
      <c r="MZ580" s="160"/>
      <c r="NA580" s="160"/>
      <c r="NB580" s="160"/>
      <c r="NC580" s="160"/>
      <c r="ND580" s="160"/>
      <c r="NE580" s="160"/>
      <c r="NF580" s="160"/>
      <c r="NG580" s="160"/>
      <c r="NH580" s="160"/>
      <c r="NI580" s="160"/>
      <c r="NJ580" s="160"/>
      <c r="NK580" s="160"/>
      <c r="NL580" s="160"/>
      <c r="NM580" s="160"/>
      <c r="NN580" s="160"/>
      <c r="NO580" s="160"/>
      <c r="NP580" s="160"/>
      <c r="NQ580" s="160"/>
      <c r="NR580" s="160"/>
      <c r="NS580" s="160"/>
      <c r="NT580" s="160"/>
      <c r="NU580" s="160"/>
      <c r="NV580" s="160"/>
      <c r="NW580" s="160"/>
      <c r="NX580" s="160"/>
      <c r="NY580" s="160"/>
      <c r="NZ580" s="160"/>
      <c r="OA580" s="160"/>
      <c r="OB580" s="160"/>
      <c r="OC580" s="160"/>
      <c r="OD580" s="160"/>
      <c r="OE580" s="160"/>
      <c r="OF580" s="160"/>
      <c r="OG580" s="160"/>
      <c r="OH580" s="160"/>
      <c r="OI580" s="160"/>
      <c r="OJ580" s="160"/>
      <c r="OK580" s="160"/>
      <c r="OL580" s="160"/>
      <c r="OM580" s="160"/>
      <c r="ON580" s="160"/>
      <c r="OO580" s="160"/>
      <c r="OP580" s="160"/>
      <c r="OQ580" s="160"/>
      <c r="OR580" s="160"/>
      <c r="OS580" s="160"/>
      <c r="OT580" s="160"/>
      <c r="OU580" s="160"/>
      <c r="OV580" s="160"/>
      <c r="OW580" s="160"/>
      <c r="OX580" s="160"/>
      <c r="OY580" s="160"/>
      <c r="OZ580" s="160"/>
      <c r="PA580" s="160"/>
      <c r="PB580" s="160"/>
      <c r="PC580" s="160"/>
      <c r="PD580" s="160"/>
      <c r="PE580" s="160"/>
      <c r="PF580" s="160"/>
      <c r="PG580" s="160"/>
      <c r="PH580" s="160"/>
      <c r="PI580" s="160"/>
      <c r="PJ580" s="160"/>
      <c r="PK580" s="160"/>
      <c r="PL580" s="160"/>
      <c r="PM580" s="160"/>
      <c r="PN580" s="160"/>
      <c r="PO580" s="160"/>
      <c r="PP580" s="160"/>
      <c r="PQ580" s="160"/>
      <c r="PR580" s="160"/>
      <c r="PS580" s="160"/>
      <c r="PT580" s="160"/>
      <c r="PU580" s="160"/>
      <c r="PV580" s="160"/>
      <c r="PW580" s="160"/>
      <c r="PX580" s="160"/>
      <c r="PY580" s="160"/>
      <c r="PZ580" s="160"/>
      <c r="QA580" s="160"/>
      <c r="QB580" s="160"/>
      <c r="QC580" s="160"/>
      <c r="QD580" s="160"/>
      <c r="QE580" s="160"/>
      <c r="QF580" s="160"/>
      <c r="QG580" s="160"/>
      <c r="QH580" s="160"/>
      <c r="QI580" s="160"/>
      <c r="QJ580" s="160"/>
      <c r="QK580" s="160"/>
      <c r="QL580" s="160"/>
      <c r="QM580" s="160"/>
      <c r="QN580" s="160"/>
      <c r="QO580" s="160"/>
      <c r="QP580" s="160"/>
      <c r="QQ580" s="160"/>
      <c r="QR580" s="160"/>
      <c r="QS580" s="160"/>
      <c r="QT580" s="160"/>
      <c r="QU580" s="160"/>
      <c r="QV580" s="160"/>
      <c r="QW580" s="160"/>
      <c r="QX580" s="160"/>
      <c r="QY580" s="160"/>
      <c r="QZ580" s="160"/>
      <c r="RA580" s="160"/>
      <c r="RB580" s="160"/>
      <c r="RC580" s="160"/>
      <c r="RD580" s="160"/>
      <c r="RE580" s="160"/>
      <c r="RF580" s="160"/>
      <c r="RG580" s="160"/>
      <c r="RH580" s="160"/>
      <c r="RI580" s="160"/>
      <c r="RJ580" s="160"/>
      <c r="RK580" s="160"/>
      <c r="RL580" s="160"/>
      <c r="RM580" s="160"/>
      <c r="RN580" s="160"/>
      <c r="RO580" s="160"/>
      <c r="RP580" s="160"/>
      <c r="RQ580" s="160"/>
      <c r="RR580" s="160"/>
      <c r="RS580" s="160"/>
      <c r="RT580" s="160"/>
      <c r="RU580" s="160"/>
      <c r="RV580" s="160"/>
      <c r="RW580" s="160"/>
      <c r="RX580" s="160"/>
      <c r="RY580" s="160"/>
      <c r="RZ580" s="160"/>
      <c r="SA580" s="160"/>
      <c r="SB580" s="160"/>
      <c r="SC580" s="160"/>
      <c r="SD580" s="160"/>
      <c r="SE580" s="160"/>
      <c r="SF580" s="160"/>
      <c r="SG580" s="160"/>
      <c r="SH580" s="160"/>
      <c r="SI580" s="160"/>
      <c r="SJ580" s="160"/>
      <c r="SK580" s="160"/>
      <c r="SL580" s="160"/>
      <c r="SM580" s="160"/>
      <c r="SN580" s="160"/>
      <c r="SO580" s="160"/>
      <c r="SP580" s="160"/>
      <c r="SQ580" s="160"/>
      <c r="SR580" s="160"/>
      <c r="SS580" s="160"/>
      <c r="ST580" s="160"/>
      <c r="SU580" s="160"/>
      <c r="SV580" s="160"/>
      <c r="SW580" s="160"/>
      <c r="SX580" s="160"/>
      <c r="SY580" s="160"/>
      <c r="SZ580" s="160"/>
      <c r="TA580" s="160"/>
      <c r="TB580" s="160"/>
      <c r="TC580" s="160"/>
      <c r="TD580" s="160"/>
      <c r="TE580" s="160"/>
      <c r="TF580" s="160"/>
    </row>
    <row r="581" spans="1:526">
      <c r="A581" s="160"/>
      <c r="B581" s="160"/>
      <c r="C581" s="160"/>
      <c r="D581" s="160"/>
      <c r="E581" s="160"/>
      <c r="F581" s="160"/>
      <c r="G581" s="160"/>
      <c r="H581" s="160"/>
      <c r="I581" s="160"/>
      <c r="J581" s="160"/>
      <c r="K581" s="160"/>
      <c r="L581" s="160"/>
      <c r="M581" s="160"/>
      <c r="N581" s="160"/>
      <c r="O581" s="160"/>
      <c r="P581" s="160"/>
      <c r="Q581" s="160"/>
      <c r="R581" s="160"/>
      <c r="S581" s="160"/>
      <c r="T581" s="160"/>
      <c r="U581" s="160"/>
      <c r="V581" s="160"/>
      <c r="W581" s="160"/>
      <c r="X581" s="160"/>
      <c r="Y581" s="160"/>
      <c r="Z581" s="160"/>
      <c r="AA581" s="160"/>
      <c r="AB581" s="160"/>
      <c r="AC581" s="160"/>
      <c r="AD581" s="160"/>
      <c r="AE581" s="160"/>
      <c r="AF581" s="160"/>
      <c r="AG581" s="160"/>
      <c r="AH581" s="160"/>
      <c r="AI581" s="160"/>
      <c r="AJ581" s="160"/>
      <c r="AK581" s="160"/>
      <c r="AL581" s="160"/>
      <c r="AM581" s="160"/>
      <c r="AN581" s="160"/>
      <c r="AO581" s="160"/>
      <c r="AP581" s="160"/>
      <c r="AQ581" s="160"/>
      <c r="AR581" s="160"/>
      <c r="AS581" s="160"/>
      <c r="AT581" s="160"/>
      <c r="AU581" s="160"/>
      <c r="AV581" s="160"/>
      <c r="AW581" s="160"/>
      <c r="AX581" s="160"/>
      <c r="AY581" s="160"/>
      <c r="AZ581" s="160"/>
      <c r="BA581" s="160"/>
      <c r="BB581" s="160"/>
      <c r="BC581" s="160"/>
      <c r="BD581" s="160"/>
      <c r="BE581" s="160"/>
      <c r="BF581" s="160"/>
      <c r="BG581" s="160"/>
      <c r="BH581" s="160"/>
      <c r="BI581" s="160"/>
      <c r="BJ581" s="160"/>
      <c r="BK581" s="160"/>
      <c r="BL581" s="160"/>
      <c r="BM581" s="160"/>
      <c r="BN581" s="160"/>
      <c r="BO581" s="160"/>
      <c r="BP581" s="160"/>
      <c r="BQ581" s="160"/>
      <c r="BR581" s="160"/>
      <c r="BS581" s="160"/>
      <c r="BT581" s="160"/>
      <c r="BU581" s="160"/>
      <c r="BV581" s="160"/>
      <c r="BW581" s="160"/>
      <c r="BX581" s="160"/>
      <c r="BY581" s="160"/>
      <c r="BZ581" s="160"/>
      <c r="CA581" s="160"/>
      <c r="CB581" s="160"/>
      <c r="CC581" s="160"/>
      <c r="CD581" s="160"/>
      <c r="CE581" s="160"/>
      <c r="CF581" s="160"/>
      <c r="CG581" s="160"/>
      <c r="CH581" s="160"/>
      <c r="CI581" s="160"/>
      <c r="CJ581" s="160"/>
      <c r="CK581" s="160"/>
      <c r="CL581" s="160"/>
      <c r="CM581" s="160"/>
      <c r="CN581" s="160"/>
      <c r="CO581" s="160"/>
      <c r="CP581" s="160"/>
      <c r="CQ581" s="160"/>
      <c r="CR581" s="160"/>
      <c r="CS581" s="160"/>
      <c r="CT581" s="160"/>
      <c r="CU581" s="160"/>
      <c r="CV581" s="160"/>
      <c r="CW581" s="160"/>
      <c r="CX581" s="160"/>
      <c r="CY581" s="160"/>
      <c r="CZ581" s="160"/>
      <c r="DA581" s="160"/>
      <c r="DB581" s="160"/>
      <c r="DC581" s="160"/>
      <c r="DD581" s="160"/>
      <c r="DE581" s="160"/>
      <c r="DF581" s="160"/>
      <c r="DG581" s="160"/>
      <c r="DH581" s="160"/>
      <c r="DI581" s="160"/>
      <c r="DJ581" s="160"/>
      <c r="DK581" s="160"/>
      <c r="DL581" s="160"/>
      <c r="DM581" s="160"/>
      <c r="DN581" s="160"/>
      <c r="DO581" s="160"/>
      <c r="DP581" s="160"/>
      <c r="DQ581" s="160"/>
      <c r="DR581" s="160"/>
      <c r="DS581" s="160"/>
      <c r="DT581" s="160"/>
      <c r="DU581" s="160"/>
      <c r="DV581" s="160"/>
      <c r="DW581" s="160"/>
      <c r="DX581" s="160"/>
      <c r="DY581" s="160"/>
      <c r="DZ581" s="160"/>
      <c r="EA581" s="160"/>
      <c r="EB581" s="160"/>
      <c r="EC581" s="160"/>
      <c r="ED581" s="160"/>
      <c r="EE581" s="160"/>
      <c r="EF581" s="160"/>
      <c r="EG581" s="160"/>
      <c r="EH581" s="160"/>
      <c r="EI581" s="160"/>
      <c r="EJ581" s="160"/>
      <c r="EK581" s="160"/>
      <c r="EL581" s="160"/>
      <c r="EM581" s="160"/>
      <c r="EN581" s="160"/>
      <c r="EO581" s="160"/>
      <c r="EP581" s="160"/>
      <c r="EQ581" s="160"/>
      <c r="ER581" s="160"/>
      <c r="ES581" s="160"/>
      <c r="ET581" s="160"/>
      <c r="EU581" s="160"/>
      <c r="EV581" s="160"/>
      <c r="EW581" s="160"/>
      <c r="EX581" s="160"/>
      <c r="EY581" s="160"/>
      <c r="EZ581" s="160"/>
      <c r="FA581" s="160"/>
      <c r="FB581" s="160"/>
      <c r="FC581" s="160"/>
      <c r="FD581" s="160"/>
      <c r="FE581" s="160"/>
      <c r="FF581" s="160"/>
      <c r="FG581" s="160"/>
      <c r="FH581" s="160"/>
      <c r="FI581" s="160"/>
      <c r="FJ581" s="160"/>
      <c r="FK581" s="160"/>
      <c r="FL581" s="160"/>
      <c r="FM581" s="160"/>
      <c r="FN581" s="160"/>
      <c r="FO581" s="160"/>
      <c r="FP581" s="160"/>
      <c r="FQ581" s="160"/>
      <c r="FR581" s="160"/>
      <c r="FS581" s="160"/>
      <c r="FT581" s="160"/>
      <c r="FU581" s="160"/>
      <c r="FV581" s="160"/>
      <c r="FW581" s="160"/>
      <c r="FX581" s="160"/>
      <c r="FY581" s="160"/>
      <c r="FZ581" s="160"/>
      <c r="GA581" s="160"/>
      <c r="GB581" s="160"/>
      <c r="GC581" s="160"/>
      <c r="GD581" s="160"/>
      <c r="GE581" s="160"/>
      <c r="GF581" s="160"/>
      <c r="GG581" s="160"/>
      <c r="GH581" s="160"/>
      <c r="GI581" s="160"/>
      <c r="GJ581" s="160"/>
      <c r="GK581" s="160"/>
      <c r="GL581" s="160"/>
      <c r="GM581" s="160"/>
      <c r="GN581" s="160"/>
      <c r="GO581" s="160"/>
      <c r="GP581" s="160"/>
      <c r="GQ581" s="160"/>
      <c r="GR581" s="160"/>
      <c r="GS581" s="160"/>
      <c r="GT581" s="160"/>
      <c r="GU581" s="160"/>
      <c r="GV581" s="160"/>
      <c r="GW581" s="160"/>
      <c r="GX581" s="160"/>
      <c r="GY581" s="160"/>
      <c r="GZ581" s="160"/>
      <c r="HA581" s="160"/>
      <c r="HB581" s="160"/>
      <c r="HC581" s="160"/>
      <c r="HD581" s="160"/>
      <c r="HE581" s="160"/>
      <c r="HF581" s="160"/>
      <c r="HG581" s="160"/>
      <c r="HH581" s="160"/>
      <c r="HI581" s="160"/>
      <c r="HJ581" s="160"/>
      <c r="HK581" s="160"/>
      <c r="HL581" s="160"/>
      <c r="HM581" s="160"/>
      <c r="HN581" s="160"/>
      <c r="HO581" s="160"/>
      <c r="HP581" s="160"/>
      <c r="HQ581" s="160"/>
      <c r="HR581" s="160"/>
      <c r="HS581" s="160"/>
      <c r="HT581" s="160"/>
      <c r="HU581" s="160"/>
      <c r="HV581" s="160"/>
      <c r="HW581" s="160"/>
      <c r="HX581" s="160"/>
      <c r="HY581" s="160"/>
      <c r="HZ581" s="160"/>
      <c r="IA581" s="160"/>
      <c r="IB581" s="160"/>
      <c r="IC581" s="160"/>
      <c r="ID581" s="160"/>
      <c r="IE581" s="160"/>
      <c r="IF581" s="160"/>
      <c r="IG581" s="160"/>
      <c r="IH581" s="160"/>
      <c r="II581" s="160"/>
      <c r="IJ581" s="160"/>
      <c r="IK581" s="160"/>
      <c r="IL581" s="160"/>
      <c r="IM581" s="160"/>
      <c r="IN581" s="160"/>
      <c r="IO581" s="160"/>
      <c r="IP581" s="160"/>
      <c r="IQ581" s="160"/>
      <c r="IR581" s="160"/>
      <c r="IS581" s="160"/>
      <c r="IT581" s="160"/>
      <c r="IU581" s="160"/>
      <c r="IV581" s="160"/>
      <c r="IW581" s="160"/>
      <c r="IX581" s="160"/>
      <c r="IY581" s="160"/>
      <c r="IZ581" s="160"/>
      <c r="JA581" s="160"/>
      <c r="JB581" s="160"/>
      <c r="JC581" s="160"/>
      <c r="JD581" s="160"/>
      <c r="JE581" s="160"/>
      <c r="JF581" s="160"/>
      <c r="JG581" s="160"/>
      <c r="JH581" s="160"/>
      <c r="JI581" s="160"/>
      <c r="JJ581" s="160"/>
      <c r="JK581" s="160"/>
      <c r="JL581" s="160"/>
      <c r="JM581" s="160"/>
      <c r="JN581" s="160"/>
      <c r="JO581" s="160"/>
      <c r="JP581" s="160"/>
      <c r="JQ581" s="160"/>
      <c r="JR581" s="160"/>
      <c r="JS581" s="160"/>
      <c r="JT581" s="160"/>
      <c r="JU581" s="160"/>
      <c r="JV581" s="160"/>
      <c r="JW581" s="160"/>
      <c r="JX581" s="160"/>
      <c r="JY581" s="160"/>
      <c r="JZ581" s="160"/>
      <c r="KA581" s="160"/>
      <c r="KB581" s="160"/>
      <c r="KC581" s="160"/>
      <c r="KD581" s="160"/>
      <c r="KE581" s="160"/>
      <c r="KF581" s="160"/>
      <c r="KG581" s="160"/>
      <c r="KH581" s="160"/>
      <c r="KI581" s="160"/>
      <c r="KJ581" s="160"/>
      <c r="KK581" s="160"/>
      <c r="KL581" s="160"/>
      <c r="KM581" s="160"/>
      <c r="KN581" s="160"/>
      <c r="KO581" s="160"/>
      <c r="KP581" s="160"/>
      <c r="KQ581" s="160"/>
      <c r="KR581" s="160"/>
      <c r="KS581" s="160"/>
      <c r="KT581" s="160"/>
      <c r="KU581" s="160"/>
      <c r="KV581" s="160"/>
      <c r="KW581" s="160"/>
      <c r="KX581" s="160"/>
      <c r="KY581" s="160"/>
      <c r="KZ581" s="160"/>
      <c r="LA581" s="160"/>
      <c r="LB581" s="160"/>
      <c r="LC581" s="160"/>
      <c r="LD581" s="160"/>
      <c r="LE581" s="160"/>
      <c r="LF581" s="160"/>
      <c r="LG581" s="160"/>
      <c r="LH581" s="160"/>
      <c r="LI581" s="160"/>
      <c r="LJ581" s="160"/>
      <c r="LK581" s="160"/>
      <c r="LL581" s="160"/>
      <c r="LM581" s="160"/>
      <c r="LN581" s="160"/>
      <c r="LO581" s="160"/>
      <c r="LP581" s="160"/>
      <c r="LQ581" s="160"/>
      <c r="LR581" s="160"/>
      <c r="LS581" s="160"/>
      <c r="LT581" s="160"/>
      <c r="LU581" s="160"/>
      <c r="LV581" s="160"/>
      <c r="LW581" s="160"/>
      <c r="LX581" s="160"/>
      <c r="LY581" s="160"/>
      <c r="LZ581" s="160"/>
      <c r="MA581" s="160"/>
      <c r="MB581" s="160"/>
      <c r="MC581" s="160"/>
      <c r="MD581" s="160"/>
      <c r="ME581" s="160"/>
      <c r="MF581" s="160"/>
      <c r="MG581" s="160"/>
      <c r="MH581" s="160"/>
      <c r="MI581" s="160"/>
      <c r="MJ581" s="160"/>
      <c r="MK581" s="160"/>
      <c r="ML581" s="160"/>
      <c r="MM581" s="160"/>
      <c r="MN581" s="160"/>
      <c r="MO581" s="160"/>
      <c r="MP581" s="160"/>
      <c r="MQ581" s="160"/>
      <c r="MR581" s="160"/>
      <c r="MS581" s="160"/>
      <c r="MT581" s="160"/>
      <c r="MU581" s="160"/>
      <c r="MV581" s="160"/>
      <c r="MW581" s="160"/>
      <c r="MX581" s="160"/>
      <c r="MY581" s="160"/>
      <c r="MZ581" s="160"/>
      <c r="NA581" s="160"/>
      <c r="NB581" s="160"/>
      <c r="NC581" s="160"/>
      <c r="ND581" s="160"/>
      <c r="NE581" s="160"/>
      <c r="NF581" s="160"/>
      <c r="NG581" s="160"/>
      <c r="NH581" s="160"/>
      <c r="NI581" s="160"/>
      <c r="NJ581" s="160"/>
      <c r="NK581" s="160"/>
      <c r="NL581" s="160"/>
      <c r="NM581" s="160"/>
      <c r="NN581" s="160"/>
      <c r="NO581" s="160"/>
      <c r="NP581" s="160"/>
      <c r="NQ581" s="160"/>
      <c r="NR581" s="160"/>
      <c r="NS581" s="160"/>
      <c r="NT581" s="160"/>
      <c r="NU581" s="160"/>
      <c r="NV581" s="160"/>
      <c r="NW581" s="160"/>
      <c r="NX581" s="160"/>
      <c r="NY581" s="160"/>
      <c r="NZ581" s="160"/>
      <c r="OA581" s="160"/>
      <c r="OB581" s="160"/>
      <c r="OC581" s="160"/>
      <c r="OD581" s="160"/>
      <c r="OE581" s="160"/>
      <c r="OF581" s="160"/>
      <c r="OG581" s="160"/>
      <c r="OH581" s="160"/>
      <c r="OI581" s="160"/>
      <c r="OJ581" s="160"/>
      <c r="OK581" s="160"/>
      <c r="OL581" s="160"/>
      <c r="OM581" s="160"/>
      <c r="ON581" s="160"/>
      <c r="OO581" s="160"/>
      <c r="OP581" s="160"/>
      <c r="OQ581" s="160"/>
      <c r="OR581" s="160"/>
      <c r="OS581" s="160"/>
      <c r="OT581" s="160"/>
      <c r="OU581" s="160"/>
      <c r="OV581" s="160"/>
      <c r="OW581" s="160"/>
      <c r="OX581" s="160"/>
      <c r="OY581" s="160"/>
      <c r="OZ581" s="160"/>
      <c r="PA581" s="160"/>
      <c r="PB581" s="160"/>
      <c r="PC581" s="160"/>
      <c r="PD581" s="160"/>
      <c r="PE581" s="160"/>
      <c r="PF581" s="160"/>
      <c r="PG581" s="160"/>
      <c r="PH581" s="160"/>
      <c r="PI581" s="160"/>
      <c r="PJ581" s="160"/>
      <c r="PK581" s="160"/>
      <c r="PL581" s="160"/>
      <c r="PM581" s="160"/>
      <c r="PN581" s="160"/>
      <c r="PO581" s="160"/>
      <c r="PP581" s="160"/>
      <c r="PQ581" s="160"/>
      <c r="PR581" s="160"/>
      <c r="PS581" s="160"/>
      <c r="PT581" s="160"/>
      <c r="PU581" s="160"/>
      <c r="PV581" s="160"/>
      <c r="PW581" s="160"/>
      <c r="PX581" s="160"/>
      <c r="PY581" s="160"/>
      <c r="PZ581" s="160"/>
      <c r="QA581" s="160"/>
      <c r="QB581" s="160"/>
      <c r="QC581" s="160"/>
      <c r="QD581" s="160"/>
      <c r="QE581" s="160"/>
      <c r="QF581" s="160"/>
      <c r="QG581" s="160"/>
      <c r="QH581" s="160"/>
      <c r="QI581" s="160"/>
      <c r="QJ581" s="160"/>
      <c r="QK581" s="160"/>
      <c r="QL581" s="160"/>
      <c r="QM581" s="160"/>
      <c r="QN581" s="160"/>
      <c r="QO581" s="160"/>
      <c r="QP581" s="160"/>
      <c r="QQ581" s="160"/>
      <c r="QR581" s="160"/>
      <c r="QS581" s="160"/>
      <c r="QT581" s="160"/>
      <c r="QU581" s="160"/>
      <c r="QV581" s="160"/>
      <c r="QW581" s="160"/>
      <c r="QX581" s="160"/>
      <c r="QY581" s="160"/>
      <c r="QZ581" s="160"/>
      <c r="RA581" s="160"/>
      <c r="RB581" s="160"/>
      <c r="RC581" s="160"/>
      <c r="RD581" s="160"/>
      <c r="RE581" s="160"/>
      <c r="RF581" s="160"/>
      <c r="RG581" s="160"/>
      <c r="RH581" s="160"/>
      <c r="RI581" s="160"/>
      <c r="RJ581" s="160"/>
      <c r="RK581" s="160"/>
      <c r="RL581" s="160"/>
      <c r="RM581" s="160"/>
      <c r="RN581" s="160"/>
      <c r="RO581" s="160"/>
      <c r="RP581" s="160"/>
      <c r="RQ581" s="160"/>
      <c r="RR581" s="160"/>
      <c r="RS581" s="160"/>
      <c r="RT581" s="160"/>
      <c r="RU581" s="160"/>
      <c r="RV581" s="160"/>
      <c r="RW581" s="160"/>
      <c r="RX581" s="160"/>
      <c r="RY581" s="160"/>
      <c r="RZ581" s="160"/>
      <c r="SA581" s="160"/>
      <c r="SB581" s="160"/>
      <c r="SC581" s="160"/>
      <c r="SD581" s="160"/>
      <c r="SE581" s="160"/>
      <c r="SF581" s="160"/>
      <c r="SG581" s="160"/>
      <c r="SH581" s="160"/>
      <c r="SI581" s="160"/>
      <c r="SJ581" s="160"/>
      <c r="SK581" s="160"/>
      <c r="SL581" s="160"/>
      <c r="SM581" s="160"/>
      <c r="SN581" s="160"/>
      <c r="SO581" s="160"/>
      <c r="SP581" s="160"/>
      <c r="SQ581" s="160"/>
      <c r="SR581" s="160"/>
      <c r="SS581" s="160"/>
      <c r="ST581" s="160"/>
      <c r="SU581" s="160"/>
      <c r="SV581" s="160"/>
      <c r="SW581" s="160"/>
      <c r="SX581" s="160"/>
      <c r="SY581" s="160"/>
      <c r="SZ581" s="160"/>
      <c r="TA581" s="160"/>
      <c r="TB581" s="160"/>
      <c r="TC581" s="160"/>
      <c r="TD581" s="160"/>
      <c r="TE581" s="160"/>
      <c r="TF581" s="160"/>
    </row>
    <row r="582" spans="1:526">
      <c r="A582" s="160"/>
      <c r="B582" s="160"/>
      <c r="C582" s="160"/>
      <c r="D582" s="160"/>
      <c r="E582" s="160"/>
      <c r="F582" s="160"/>
      <c r="G582" s="160"/>
      <c r="H582" s="160"/>
      <c r="I582" s="160"/>
      <c r="J582" s="160"/>
      <c r="K582" s="160"/>
      <c r="L582" s="160"/>
      <c r="M582" s="160"/>
      <c r="N582" s="160"/>
      <c r="O582" s="160"/>
      <c r="P582" s="160"/>
      <c r="Q582" s="160"/>
      <c r="R582" s="160"/>
      <c r="S582" s="160"/>
      <c r="T582" s="160"/>
      <c r="U582" s="160"/>
      <c r="V582" s="160"/>
      <c r="W582" s="160"/>
      <c r="X582" s="160"/>
      <c r="Y582" s="160"/>
      <c r="Z582" s="160"/>
      <c r="AA582" s="160"/>
      <c r="AB582" s="160"/>
      <c r="AC582" s="160"/>
      <c r="AD582" s="160"/>
      <c r="AE582" s="160"/>
      <c r="AF582" s="160"/>
      <c r="AG582" s="160"/>
      <c r="AH582" s="160"/>
      <c r="AI582" s="160"/>
      <c r="AJ582" s="160"/>
      <c r="AK582" s="160"/>
      <c r="AL582" s="160"/>
      <c r="AM582" s="160"/>
      <c r="AN582" s="160"/>
      <c r="AO582" s="160"/>
      <c r="AP582" s="160"/>
      <c r="AQ582" s="160"/>
      <c r="AR582" s="160"/>
      <c r="AS582" s="160"/>
      <c r="AT582" s="160"/>
      <c r="AU582" s="160"/>
      <c r="AV582" s="160"/>
      <c r="AW582" s="160"/>
      <c r="AX582" s="160"/>
      <c r="AY582" s="160"/>
      <c r="AZ582" s="160"/>
      <c r="BA582" s="160"/>
      <c r="BB582" s="160"/>
      <c r="BC582" s="160"/>
      <c r="BD582" s="160"/>
      <c r="BE582" s="160"/>
      <c r="BF582" s="160"/>
      <c r="BG582" s="160"/>
      <c r="BH582" s="160"/>
      <c r="BI582" s="160"/>
      <c r="BJ582" s="160"/>
      <c r="BK582" s="160"/>
      <c r="BL582" s="160"/>
      <c r="BM582" s="160"/>
      <c r="BN582" s="160"/>
      <c r="BO582" s="160"/>
      <c r="BP582" s="160"/>
      <c r="BQ582" s="160"/>
      <c r="BR582" s="160"/>
      <c r="BS582" s="160"/>
      <c r="BT582" s="160"/>
      <c r="BU582" s="160"/>
      <c r="BV582" s="160"/>
      <c r="BW582" s="160"/>
      <c r="BX582" s="160"/>
      <c r="BY582" s="160"/>
      <c r="BZ582" s="160"/>
      <c r="CA582" s="160"/>
      <c r="CB582" s="160"/>
      <c r="CC582" s="160"/>
      <c r="CD582" s="160"/>
      <c r="CE582" s="160"/>
      <c r="CF582" s="160"/>
      <c r="CG582" s="160"/>
      <c r="CH582" s="160"/>
      <c r="CI582" s="160"/>
      <c r="CJ582" s="160"/>
      <c r="CK582" s="160"/>
      <c r="CL582" s="160"/>
      <c r="CM582" s="160"/>
      <c r="CN582" s="160"/>
      <c r="CO582" s="160"/>
      <c r="CP582" s="160"/>
      <c r="CQ582" s="160"/>
      <c r="CR582" s="160"/>
      <c r="CS582" s="160"/>
      <c r="CT582" s="160"/>
      <c r="CU582" s="160"/>
      <c r="CV582" s="160"/>
      <c r="CW582" s="160"/>
      <c r="CX582" s="160"/>
      <c r="CY582" s="160"/>
      <c r="CZ582" s="160"/>
      <c r="DA582" s="160"/>
      <c r="DB582" s="160"/>
      <c r="DC582" s="160"/>
      <c r="DD582" s="160"/>
      <c r="DE582" s="160"/>
      <c r="DF582" s="160"/>
      <c r="DG582" s="160"/>
      <c r="DH582" s="160"/>
      <c r="DI582" s="160"/>
      <c r="DJ582" s="160"/>
      <c r="DK582" s="160"/>
      <c r="DL582" s="160"/>
      <c r="DM582" s="160"/>
      <c r="DN582" s="160"/>
      <c r="DO582" s="160"/>
      <c r="DP582" s="160"/>
      <c r="DQ582" s="160"/>
      <c r="DR582" s="160"/>
      <c r="DS582" s="160"/>
      <c r="DT582" s="160"/>
      <c r="DU582" s="160"/>
      <c r="DV582" s="160"/>
      <c r="DW582" s="160"/>
      <c r="DX582" s="160"/>
      <c r="DY582" s="160"/>
      <c r="DZ582" s="160"/>
      <c r="EA582" s="160"/>
      <c r="EB582" s="160"/>
      <c r="EC582" s="160"/>
      <c r="ED582" s="160"/>
      <c r="EE582" s="160"/>
      <c r="EF582" s="160"/>
      <c r="EG582" s="160"/>
      <c r="EH582" s="160"/>
      <c r="EI582" s="160"/>
      <c r="EJ582" s="160"/>
      <c r="EK582" s="160"/>
      <c r="EL582" s="160"/>
      <c r="EM582" s="160"/>
      <c r="EN582" s="160"/>
      <c r="EO582" s="160"/>
      <c r="EP582" s="160"/>
      <c r="EQ582" s="160"/>
      <c r="ER582" s="160"/>
      <c r="ES582" s="160"/>
      <c r="ET582" s="160"/>
      <c r="EU582" s="160"/>
      <c r="EV582" s="160"/>
      <c r="EW582" s="160"/>
      <c r="EX582" s="160"/>
      <c r="EY582" s="160"/>
      <c r="EZ582" s="160"/>
      <c r="FA582" s="160"/>
      <c r="FB582" s="160"/>
      <c r="FC582" s="160"/>
      <c r="FD582" s="160"/>
      <c r="FE582" s="160"/>
      <c r="FF582" s="160"/>
      <c r="FG582" s="160"/>
      <c r="FH582" s="160"/>
      <c r="FI582" s="160"/>
      <c r="FJ582" s="160"/>
      <c r="FK582" s="160"/>
      <c r="FL582" s="160"/>
      <c r="FM582" s="160"/>
      <c r="FN582" s="160"/>
      <c r="FO582" s="160"/>
      <c r="FP582" s="160"/>
      <c r="FQ582" s="160"/>
      <c r="FR582" s="160"/>
      <c r="FS582" s="160"/>
      <c r="FT582" s="160"/>
      <c r="FU582" s="160"/>
      <c r="FV582" s="160"/>
      <c r="FW582" s="160"/>
      <c r="FX582" s="160"/>
      <c r="FY582" s="160"/>
      <c r="FZ582" s="160"/>
      <c r="GA582" s="160"/>
      <c r="GB582" s="160"/>
      <c r="GC582" s="160"/>
      <c r="GD582" s="160"/>
      <c r="GE582" s="160"/>
      <c r="GF582" s="160"/>
      <c r="GG582" s="160"/>
      <c r="GH582" s="160"/>
      <c r="GI582" s="160"/>
      <c r="GJ582" s="160"/>
      <c r="GK582" s="160"/>
      <c r="GL582" s="160"/>
      <c r="GM582" s="160"/>
      <c r="GN582" s="160"/>
      <c r="GO582" s="160"/>
      <c r="GP582" s="160"/>
      <c r="GQ582" s="160"/>
      <c r="GR582" s="160"/>
      <c r="GS582" s="160"/>
      <c r="GT582" s="160"/>
      <c r="GU582" s="160"/>
      <c r="GV582" s="160"/>
      <c r="GW582" s="160"/>
      <c r="GX582" s="160"/>
      <c r="GY582" s="160"/>
      <c r="GZ582" s="160"/>
      <c r="HA582" s="160"/>
      <c r="HB582" s="160"/>
      <c r="HC582" s="160"/>
      <c r="HD582" s="160"/>
      <c r="HE582" s="160"/>
      <c r="HF582" s="160"/>
      <c r="HG582" s="160"/>
      <c r="HH582" s="160"/>
      <c r="HI582" s="160"/>
      <c r="HJ582" s="160"/>
      <c r="HK582" s="160"/>
      <c r="HL582" s="160"/>
      <c r="HM582" s="160"/>
      <c r="HN582" s="160"/>
      <c r="HO582" s="160"/>
      <c r="HP582" s="160"/>
      <c r="HQ582" s="160"/>
      <c r="HR582" s="160"/>
      <c r="HS582" s="160"/>
      <c r="HT582" s="160"/>
      <c r="HU582" s="160"/>
      <c r="HV582" s="160"/>
      <c r="HW582" s="160"/>
      <c r="HX582" s="160"/>
      <c r="HY582" s="160"/>
      <c r="HZ582" s="160"/>
      <c r="IA582" s="160"/>
      <c r="IB582" s="160"/>
      <c r="IC582" s="160"/>
      <c r="ID582" s="160"/>
      <c r="IE582" s="160"/>
      <c r="IF582" s="160"/>
      <c r="IG582" s="160"/>
      <c r="IH582" s="160"/>
      <c r="II582" s="160"/>
      <c r="IJ582" s="160"/>
      <c r="IK582" s="160"/>
      <c r="IL582" s="160"/>
      <c r="IM582" s="160"/>
      <c r="IN582" s="160"/>
      <c r="IO582" s="160"/>
      <c r="IP582" s="160"/>
      <c r="IQ582" s="160"/>
      <c r="IR582" s="160"/>
      <c r="IS582" s="160"/>
      <c r="IT582" s="160"/>
      <c r="IU582" s="160"/>
      <c r="IV582" s="160"/>
      <c r="IW582" s="160"/>
      <c r="IX582" s="160"/>
      <c r="IY582" s="160"/>
      <c r="IZ582" s="160"/>
      <c r="JA582" s="160"/>
      <c r="JB582" s="160"/>
      <c r="JC582" s="160"/>
      <c r="JD582" s="160"/>
      <c r="JE582" s="160"/>
      <c r="JF582" s="160"/>
      <c r="JG582" s="160"/>
      <c r="JH582" s="160"/>
      <c r="JI582" s="160"/>
      <c r="JJ582" s="160"/>
      <c r="JK582" s="160"/>
      <c r="JL582" s="160"/>
      <c r="JM582" s="160"/>
      <c r="JN582" s="160"/>
      <c r="JO582" s="160"/>
      <c r="JP582" s="160"/>
      <c r="JQ582" s="160"/>
      <c r="JR582" s="160"/>
      <c r="JS582" s="160"/>
      <c r="JT582" s="160"/>
      <c r="JU582" s="160"/>
      <c r="JV582" s="160"/>
      <c r="JW582" s="160"/>
      <c r="JX582" s="160"/>
      <c r="JY582" s="160"/>
      <c r="JZ582" s="160"/>
      <c r="KA582" s="160"/>
      <c r="KB582" s="160"/>
      <c r="KC582" s="160"/>
      <c r="KD582" s="160"/>
      <c r="KE582" s="160"/>
      <c r="KF582" s="160"/>
      <c r="KG582" s="160"/>
      <c r="KH582" s="160"/>
      <c r="KI582" s="160"/>
      <c r="KJ582" s="160"/>
      <c r="KK582" s="160"/>
      <c r="KL582" s="160"/>
      <c r="KM582" s="160"/>
      <c r="KN582" s="160"/>
      <c r="KO582" s="160"/>
      <c r="KP582" s="160"/>
      <c r="KQ582" s="160"/>
      <c r="KR582" s="160"/>
      <c r="KS582" s="160"/>
      <c r="KT582" s="160"/>
      <c r="KU582" s="160"/>
      <c r="KV582" s="160"/>
      <c r="KW582" s="160"/>
      <c r="KX582" s="160"/>
      <c r="KY582" s="160"/>
      <c r="KZ582" s="160"/>
      <c r="LA582" s="160"/>
      <c r="LB582" s="160"/>
      <c r="LC582" s="160"/>
      <c r="LD582" s="160"/>
      <c r="LE582" s="160"/>
      <c r="LF582" s="160"/>
      <c r="LG582" s="160"/>
      <c r="LH582" s="160"/>
      <c r="LI582" s="160"/>
      <c r="LJ582" s="160"/>
      <c r="LK582" s="160"/>
      <c r="LL582" s="160"/>
      <c r="LM582" s="160"/>
      <c r="LN582" s="160"/>
      <c r="LO582" s="160"/>
      <c r="LP582" s="160"/>
      <c r="LQ582" s="160"/>
      <c r="LR582" s="160"/>
      <c r="LS582" s="160"/>
      <c r="LT582" s="160"/>
      <c r="LU582" s="160"/>
      <c r="LV582" s="160"/>
      <c r="LW582" s="160"/>
      <c r="LX582" s="160"/>
      <c r="LY582" s="160"/>
      <c r="LZ582" s="160"/>
      <c r="MA582" s="160"/>
      <c r="MB582" s="160"/>
      <c r="MC582" s="160"/>
      <c r="MD582" s="160"/>
      <c r="ME582" s="160"/>
      <c r="MF582" s="160"/>
      <c r="MG582" s="160"/>
      <c r="MH582" s="160"/>
      <c r="MI582" s="160"/>
      <c r="MJ582" s="160"/>
      <c r="MK582" s="160"/>
      <c r="ML582" s="160"/>
      <c r="MM582" s="160"/>
      <c r="MN582" s="160"/>
      <c r="MO582" s="160"/>
      <c r="MP582" s="160"/>
      <c r="MQ582" s="160"/>
      <c r="MR582" s="160"/>
      <c r="MS582" s="160"/>
      <c r="MT582" s="160"/>
      <c r="MU582" s="160"/>
      <c r="MV582" s="160"/>
      <c r="MW582" s="160"/>
      <c r="MX582" s="160"/>
      <c r="MY582" s="160"/>
      <c r="MZ582" s="160"/>
      <c r="NA582" s="160"/>
      <c r="NB582" s="160"/>
      <c r="NC582" s="160"/>
      <c r="ND582" s="160"/>
      <c r="NE582" s="160"/>
      <c r="NF582" s="160"/>
      <c r="NG582" s="160"/>
      <c r="NH582" s="160"/>
      <c r="NI582" s="160"/>
      <c r="NJ582" s="160"/>
      <c r="NK582" s="160"/>
      <c r="NL582" s="160"/>
      <c r="NM582" s="160"/>
      <c r="NN582" s="160"/>
      <c r="NO582" s="160"/>
      <c r="NP582" s="160"/>
      <c r="NQ582" s="160"/>
      <c r="NR582" s="160"/>
      <c r="NS582" s="160"/>
      <c r="NT582" s="160"/>
      <c r="NU582" s="160"/>
      <c r="NV582" s="160"/>
      <c r="NW582" s="160"/>
      <c r="NX582" s="160"/>
      <c r="NY582" s="160"/>
      <c r="NZ582" s="160"/>
      <c r="OA582" s="160"/>
      <c r="OB582" s="160"/>
      <c r="OC582" s="160"/>
      <c r="OD582" s="160"/>
      <c r="OE582" s="160"/>
      <c r="OF582" s="160"/>
      <c r="OG582" s="160"/>
      <c r="OH582" s="160"/>
      <c r="OI582" s="160"/>
      <c r="OJ582" s="160"/>
      <c r="OK582" s="160"/>
      <c r="OL582" s="160"/>
      <c r="OM582" s="160"/>
      <c r="ON582" s="160"/>
      <c r="OO582" s="160"/>
      <c r="OP582" s="160"/>
      <c r="OQ582" s="160"/>
      <c r="OR582" s="160"/>
      <c r="OS582" s="160"/>
      <c r="OT582" s="160"/>
      <c r="OU582" s="160"/>
      <c r="OV582" s="160"/>
      <c r="OW582" s="160"/>
      <c r="OX582" s="160"/>
      <c r="OY582" s="160"/>
      <c r="OZ582" s="160"/>
      <c r="PA582" s="160"/>
      <c r="PB582" s="160"/>
      <c r="PC582" s="160"/>
      <c r="PD582" s="160"/>
      <c r="PE582" s="160"/>
      <c r="PF582" s="160"/>
      <c r="PG582" s="160"/>
      <c r="PH582" s="160"/>
      <c r="PI582" s="160"/>
      <c r="PJ582" s="160"/>
      <c r="PK582" s="160"/>
      <c r="PL582" s="160"/>
      <c r="PM582" s="160"/>
      <c r="PN582" s="160"/>
      <c r="PO582" s="160"/>
      <c r="PP582" s="160"/>
      <c r="PQ582" s="160"/>
      <c r="PR582" s="160"/>
      <c r="PS582" s="160"/>
      <c r="PT582" s="160"/>
      <c r="PU582" s="160"/>
      <c r="PV582" s="160"/>
      <c r="PW582" s="160"/>
      <c r="PX582" s="160"/>
      <c r="PY582" s="160"/>
      <c r="PZ582" s="160"/>
      <c r="QA582" s="160"/>
      <c r="QB582" s="160"/>
      <c r="QC582" s="160"/>
      <c r="QD582" s="160"/>
      <c r="QE582" s="160"/>
      <c r="QF582" s="160"/>
      <c r="QG582" s="160"/>
      <c r="QH582" s="160"/>
      <c r="QI582" s="160"/>
      <c r="QJ582" s="160"/>
      <c r="QK582" s="160"/>
      <c r="QL582" s="160"/>
      <c r="QM582" s="160"/>
      <c r="QN582" s="160"/>
      <c r="QO582" s="160"/>
      <c r="QP582" s="160"/>
      <c r="QQ582" s="160"/>
      <c r="QR582" s="160"/>
      <c r="QS582" s="160"/>
      <c r="QT582" s="160"/>
      <c r="QU582" s="160"/>
      <c r="QV582" s="160"/>
      <c r="QW582" s="160"/>
      <c r="QX582" s="160"/>
      <c r="QY582" s="160"/>
      <c r="QZ582" s="160"/>
      <c r="RA582" s="160"/>
      <c r="RB582" s="160"/>
      <c r="RC582" s="160"/>
      <c r="RD582" s="160"/>
      <c r="RE582" s="160"/>
      <c r="RF582" s="160"/>
      <c r="RG582" s="160"/>
      <c r="RH582" s="160"/>
      <c r="RI582" s="160"/>
      <c r="RJ582" s="160"/>
      <c r="RK582" s="160"/>
      <c r="RL582" s="160"/>
      <c r="RM582" s="160"/>
      <c r="RN582" s="160"/>
      <c r="RO582" s="160"/>
      <c r="RP582" s="160"/>
      <c r="RQ582" s="160"/>
      <c r="RR582" s="160"/>
      <c r="RS582" s="160"/>
      <c r="RT582" s="160"/>
      <c r="RU582" s="160"/>
      <c r="RV582" s="160"/>
      <c r="RW582" s="160"/>
      <c r="RX582" s="160"/>
      <c r="RY582" s="160"/>
      <c r="RZ582" s="160"/>
      <c r="SA582" s="160"/>
      <c r="SB582" s="160"/>
      <c r="SC582" s="160"/>
      <c r="SD582" s="160"/>
      <c r="SE582" s="160"/>
      <c r="SF582" s="160"/>
      <c r="SG582" s="160"/>
      <c r="SH582" s="160"/>
      <c r="SI582" s="160"/>
      <c r="SJ582" s="160"/>
      <c r="SK582" s="160"/>
      <c r="SL582" s="160"/>
      <c r="SM582" s="160"/>
      <c r="SN582" s="160"/>
      <c r="SO582" s="160"/>
      <c r="SP582" s="160"/>
      <c r="SQ582" s="160"/>
      <c r="SR582" s="160"/>
      <c r="SS582" s="160"/>
      <c r="ST582" s="160"/>
      <c r="SU582" s="160"/>
      <c r="SV582" s="160"/>
      <c r="SW582" s="160"/>
      <c r="SX582" s="160"/>
      <c r="SY582" s="160"/>
      <c r="SZ582" s="160"/>
      <c r="TA582" s="160"/>
      <c r="TB582" s="160"/>
      <c r="TC582" s="160"/>
      <c r="TD582" s="160"/>
      <c r="TE582" s="160"/>
      <c r="TF582" s="160"/>
    </row>
    <row r="583" spans="1:526">
      <c r="A583" s="160"/>
      <c r="B583" s="160"/>
      <c r="C583" s="160"/>
      <c r="D583" s="160"/>
      <c r="E583" s="160"/>
      <c r="F583" s="160"/>
      <c r="G583" s="160"/>
      <c r="H583" s="160"/>
      <c r="I583" s="160"/>
      <c r="J583" s="160"/>
      <c r="K583" s="160"/>
      <c r="L583" s="160"/>
      <c r="M583" s="160"/>
      <c r="N583" s="160"/>
      <c r="O583" s="160"/>
      <c r="P583" s="160"/>
      <c r="Q583" s="160"/>
      <c r="R583" s="160"/>
      <c r="S583" s="160"/>
      <c r="T583" s="160"/>
      <c r="U583" s="160"/>
      <c r="V583" s="160"/>
      <c r="W583" s="160"/>
      <c r="X583" s="160"/>
      <c r="Y583" s="160"/>
      <c r="Z583" s="160"/>
      <c r="AA583" s="160"/>
      <c r="AB583" s="160"/>
      <c r="AC583" s="160"/>
      <c r="AD583" s="160"/>
      <c r="AE583" s="160"/>
      <c r="AF583" s="160"/>
      <c r="AG583" s="160"/>
      <c r="AH583" s="160"/>
      <c r="AI583" s="160"/>
      <c r="AJ583" s="160"/>
      <c r="AK583" s="160"/>
      <c r="AL583" s="160"/>
      <c r="AM583" s="160"/>
      <c r="AN583" s="160"/>
      <c r="AO583" s="160"/>
      <c r="AP583" s="160"/>
      <c r="AQ583" s="160"/>
      <c r="AR583" s="160"/>
      <c r="AS583" s="160"/>
      <c r="AT583" s="160"/>
      <c r="AU583" s="160"/>
      <c r="AV583" s="160"/>
      <c r="AW583" s="160"/>
      <c r="AX583" s="160"/>
      <c r="AY583" s="160"/>
      <c r="AZ583" s="160"/>
      <c r="BA583" s="160"/>
      <c r="BB583" s="160"/>
      <c r="BC583" s="160"/>
      <c r="BD583" s="160"/>
      <c r="BE583" s="160"/>
      <c r="BF583" s="160"/>
      <c r="BG583" s="160"/>
      <c r="BH583" s="160"/>
      <c r="BI583" s="160"/>
      <c r="BJ583" s="160"/>
      <c r="BK583" s="160"/>
      <c r="BL583" s="160"/>
      <c r="BM583" s="160"/>
      <c r="BN583" s="160"/>
      <c r="BO583" s="160"/>
      <c r="BP583" s="160"/>
      <c r="BQ583" s="160"/>
      <c r="BR583" s="160"/>
      <c r="BS583" s="160"/>
      <c r="BT583" s="160"/>
      <c r="BU583" s="160"/>
      <c r="BV583" s="160"/>
      <c r="BW583" s="160"/>
      <c r="BX583" s="160"/>
      <c r="BY583" s="160"/>
      <c r="BZ583" s="160"/>
      <c r="CA583" s="160"/>
      <c r="CB583" s="160"/>
      <c r="CC583" s="160"/>
      <c r="CD583" s="160"/>
      <c r="CE583" s="160"/>
      <c r="CF583" s="160"/>
      <c r="CG583" s="160"/>
      <c r="CH583" s="160"/>
      <c r="CI583" s="160"/>
      <c r="CJ583" s="160"/>
      <c r="CK583" s="160"/>
      <c r="CL583" s="160"/>
      <c r="CM583" s="160"/>
      <c r="CN583" s="160"/>
      <c r="CO583" s="160"/>
      <c r="CP583" s="160"/>
      <c r="CQ583" s="160"/>
      <c r="CR583" s="160"/>
      <c r="CS583" s="160"/>
      <c r="CT583" s="160"/>
      <c r="CU583" s="160"/>
      <c r="CV583" s="160"/>
      <c r="CW583" s="160"/>
      <c r="CX583" s="160"/>
      <c r="CY583" s="160"/>
      <c r="CZ583" s="160"/>
      <c r="DA583" s="160"/>
      <c r="DB583" s="160"/>
      <c r="DC583" s="160"/>
      <c r="DD583" s="160"/>
      <c r="DE583" s="160"/>
      <c r="DF583" s="160"/>
      <c r="DG583" s="160"/>
      <c r="DH583" s="160"/>
      <c r="DI583" s="160"/>
      <c r="DJ583" s="160"/>
      <c r="DK583" s="160"/>
      <c r="DL583" s="160"/>
      <c r="DM583" s="160"/>
      <c r="DN583" s="160"/>
      <c r="DO583" s="160"/>
      <c r="DP583" s="160"/>
      <c r="DQ583" s="160"/>
      <c r="DR583" s="160"/>
      <c r="DS583" s="160"/>
      <c r="DT583" s="160"/>
      <c r="DU583" s="160"/>
      <c r="DV583" s="160"/>
      <c r="DW583" s="160"/>
      <c r="DX583" s="160"/>
      <c r="DY583" s="160"/>
      <c r="DZ583" s="160"/>
      <c r="EA583" s="160"/>
      <c r="EB583" s="160"/>
      <c r="EC583" s="160"/>
      <c r="ED583" s="160"/>
      <c r="EE583" s="160"/>
      <c r="EF583" s="160"/>
      <c r="EG583" s="160"/>
      <c r="EH583" s="160"/>
      <c r="EI583" s="160"/>
      <c r="EJ583" s="160"/>
      <c r="EK583" s="160"/>
      <c r="EL583" s="160"/>
      <c r="EM583" s="160"/>
      <c r="EN583" s="160"/>
      <c r="EO583" s="160"/>
      <c r="EP583" s="160"/>
      <c r="EQ583" s="160"/>
      <c r="ER583" s="160"/>
      <c r="ES583" s="160"/>
      <c r="ET583" s="160"/>
      <c r="EU583" s="160"/>
      <c r="EV583" s="160"/>
      <c r="EW583" s="160"/>
      <c r="EX583" s="160"/>
      <c r="EY583" s="160"/>
      <c r="EZ583" s="160"/>
      <c r="FA583" s="160"/>
      <c r="FB583" s="160"/>
      <c r="FC583" s="160"/>
      <c r="FD583" s="160"/>
      <c r="FE583" s="160"/>
      <c r="FF583" s="160"/>
      <c r="FG583" s="160"/>
      <c r="FH583" s="160"/>
      <c r="FI583" s="160"/>
      <c r="FJ583" s="160"/>
      <c r="FK583" s="160"/>
      <c r="FL583" s="160"/>
      <c r="FM583" s="160"/>
      <c r="FN583" s="160"/>
      <c r="FO583" s="160"/>
      <c r="FP583" s="160"/>
      <c r="FQ583" s="160"/>
      <c r="FR583" s="160"/>
      <c r="FS583" s="160"/>
      <c r="FT583" s="160"/>
      <c r="FU583" s="160"/>
      <c r="FV583" s="160"/>
      <c r="FW583" s="160"/>
      <c r="FX583" s="160"/>
      <c r="FY583" s="160"/>
      <c r="FZ583" s="160"/>
      <c r="GA583" s="160"/>
      <c r="GB583" s="160"/>
      <c r="GC583" s="160"/>
      <c r="GD583" s="160"/>
      <c r="GE583" s="160"/>
      <c r="GF583" s="160"/>
      <c r="GG583" s="160"/>
      <c r="GH583" s="160"/>
      <c r="GI583" s="160"/>
      <c r="GJ583" s="160"/>
      <c r="GK583" s="160"/>
      <c r="GL583" s="160"/>
      <c r="GM583" s="160"/>
      <c r="GN583" s="160"/>
      <c r="GO583" s="160"/>
      <c r="GP583" s="160"/>
      <c r="GQ583" s="160"/>
      <c r="GR583" s="160"/>
      <c r="GS583" s="160"/>
      <c r="GT583" s="160"/>
      <c r="GU583" s="160"/>
      <c r="GV583" s="160"/>
      <c r="GW583" s="160"/>
      <c r="GX583" s="160"/>
      <c r="GY583" s="160"/>
      <c r="GZ583" s="160"/>
      <c r="HA583" s="160"/>
      <c r="HB583" s="160"/>
      <c r="HC583" s="160"/>
      <c r="HD583" s="160"/>
      <c r="HE583" s="160"/>
      <c r="HF583" s="160"/>
      <c r="HG583" s="160"/>
      <c r="HH583" s="160"/>
      <c r="HI583" s="160"/>
      <c r="HJ583" s="160"/>
      <c r="HK583" s="160"/>
      <c r="HL583" s="160"/>
      <c r="HM583" s="160"/>
      <c r="HN583" s="160"/>
      <c r="HO583" s="160"/>
      <c r="HP583" s="160"/>
      <c r="HQ583" s="160"/>
      <c r="HR583" s="160"/>
      <c r="HS583" s="160"/>
      <c r="HT583" s="160"/>
      <c r="HU583" s="160"/>
      <c r="HV583" s="160"/>
      <c r="HW583" s="160"/>
      <c r="HX583" s="160"/>
      <c r="HY583" s="160"/>
      <c r="HZ583" s="160"/>
      <c r="IA583" s="160"/>
      <c r="IB583" s="160"/>
      <c r="IC583" s="160"/>
      <c r="ID583" s="160"/>
      <c r="IE583" s="160"/>
      <c r="IF583" s="160"/>
      <c r="IG583" s="160"/>
      <c r="IH583" s="160"/>
      <c r="II583" s="160"/>
      <c r="IJ583" s="160"/>
      <c r="IK583" s="160"/>
      <c r="IL583" s="160"/>
      <c r="IM583" s="160"/>
      <c r="IN583" s="160"/>
      <c r="IO583" s="160"/>
      <c r="IP583" s="160"/>
      <c r="IQ583" s="160"/>
      <c r="IR583" s="160"/>
      <c r="IS583" s="160"/>
      <c r="IT583" s="160"/>
      <c r="IU583" s="160"/>
      <c r="IV583" s="160"/>
      <c r="IW583" s="160"/>
      <c r="IX583" s="160"/>
      <c r="IY583" s="160"/>
      <c r="IZ583" s="160"/>
      <c r="JA583" s="160"/>
      <c r="JB583" s="160"/>
      <c r="JC583" s="160"/>
      <c r="JD583" s="160"/>
      <c r="JE583" s="160"/>
      <c r="JF583" s="160"/>
      <c r="JG583" s="160"/>
      <c r="JH583" s="160"/>
      <c r="JI583" s="160"/>
      <c r="JJ583" s="160"/>
      <c r="JK583" s="160"/>
      <c r="JL583" s="160"/>
      <c r="JM583" s="160"/>
      <c r="JN583" s="160"/>
      <c r="JO583" s="160"/>
      <c r="JP583" s="160"/>
      <c r="JQ583" s="160"/>
      <c r="JR583" s="160"/>
      <c r="JS583" s="160"/>
      <c r="JT583" s="160"/>
      <c r="JU583" s="160"/>
      <c r="JV583" s="160"/>
      <c r="JW583" s="160"/>
      <c r="JX583" s="160"/>
      <c r="JY583" s="160"/>
      <c r="JZ583" s="160"/>
      <c r="KA583" s="160"/>
      <c r="KB583" s="160"/>
      <c r="KC583" s="160"/>
      <c r="KD583" s="160"/>
      <c r="KE583" s="160"/>
      <c r="KF583" s="160"/>
      <c r="KG583" s="160"/>
      <c r="KH583" s="160"/>
      <c r="KI583" s="160"/>
      <c r="KJ583" s="160"/>
      <c r="KK583" s="160"/>
      <c r="KL583" s="160"/>
      <c r="KM583" s="160"/>
      <c r="KN583" s="160"/>
      <c r="KO583" s="160"/>
      <c r="KP583" s="160"/>
      <c r="KQ583" s="160"/>
      <c r="KR583" s="160"/>
      <c r="KS583" s="160"/>
      <c r="KT583" s="160"/>
      <c r="KU583" s="160"/>
      <c r="KV583" s="160"/>
      <c r="KW583" s="160"/>
      <c r="KX583" s="160"/>
      <c r="KY583" s="160"/>
      <c r="KZ583" s="160"/>
      <c r="LA583" s="160"/>
      <c r="LB583" s="160"/>
      <c r="LC583" s="160"/>
      <c r="LD583" s="160"/>
      <c r="LE583" s="160"/>
      <c r="LF583" s="160"/>
      <c r="LG583" s="160"/>
      <c r="LH583" s="160"/>
      <c r="LI583" s="160"/>
      <c r="LJ583" s="160"/>
      <c r="LK583" s="160"/>
      <c r="LL583" s="160"/>
      <c r="LM583" s="160"/>
      <c r="LN583" s="160"/>
      <c r="LO583" s="160"/>
      <c r="LP583" s="160"/>
      <c r="LQ583" s="160"/>
      <c r="LR583" s="160"/>
      <c r="LS583" s="160"/>
      <c r="LT583" s="160"/>
      <c r="LU583" s="160"/>
      <c r="LV583" s="160"/>
      <c r="LW583" s="160"/>
      <c r="LX583" s="160"/>
      <c r="LY583" s="160"/>
      <c r="LZ583" s="160"/>
      <c r="MA583" s="160"/>
      <c r="MB583" s="160"/>
      <c r="MC583" s="160"/>
      <c r="MD583" s="160"/>
      <c r="ME583" s="160"/>
      <c r="MF583" s="160"/>
      <c r="MG583" s="160"/>
      <c r="MH583" s="160"/>
      <c r="MI583" s="160"/>
      <c r="MJ583" s="160"/>
      <c r="MK583" s="160"/>
      <c r="ML583" s="160"/>
      <c r="MM583" s="160"/>
      <c r="MN583" s="160"/>
      <c r="MO583" s="160"/>
      <c r="MP583" s="160"/>
      <c r="MQ583" s="160"/>
      <c r="MR583" s="160"/>
      <c r="MS583" s="160"/>
      <c r="MT583" s="160"/>
      <c r="MU583" s="160"/>
      <c r="MV583" s="160"/>
      <c r="MW583" s="160"/>
      <c r="MX583" s="160"/>
      <c r="MY583" s="160"/>
      <c r="MZ583" s="160"/>
      <c r="NA583" s="160"/>
      <c r="NB583" s="160"/>
      <c r="NC583" s="160"/>
      <c r="ND583" s="160"/>
      <c r="NE583" s="160"/>
      <c r="NF583" s="160"/>
      <c r="NG583" s="160"/>
      <c r="NH583" s="160"/>
      <c r="NI583" s="160"/>
      <c r="NJ583" s="160"/>
      <c r="NK583" s="160"/>
      <c r="NL583" s="160"/>
      <c r="NM583" s="160"/>
      <c r="NN583" s="160"/>
      <c r="NO583" s="160"/>
      <c r="NP583" s="160"/>
      <c r="NQ583" s="160"/>
      <c r="NR583" s="160"/>
      <c r="NS583" s="160"/>
      <c r="NT583" s="160"/>
      <c r="NU583" s="160"/>
      <c r="NV583" s="160"/>
      <c r="NW583" s="160"/>
      <c r="NX583" s="160"/>
      <c r="NY583" s="160"/>
      <c r="NZ583" s="160"/>
      <c r="OA583" s="160"/>
      <c r="OB583" s="160"/>
      <c r="OC583" s="160"/>
      <c r="OD583" s="160"/>
      <c r="OE583" s="160"/>
      <c r="OF583" s="160"/>
      <c r="OG583" s="160"/>
      <c r="OH583" s="160"/>
      <c r="OI583" s="160"/>
      <c r="OJ583" s="160"/>
      <c r="OK583" s="160"/>
      <c r="OL583" s="160"/>
      <c r="OM583" s="160"/>
      <c r="ON583" s="160"/>
      <c r="OO583" s="160"/>
      <c r="OP583" s="160"/>
      <c r="OQ583" s="160"/>
      <c r="OR583" s="160"/>
      <c r="OS583" s="160"/>
      <c r="OT583" s="160"/>
      <c r="OU583" s="160"/>
      <c r="OV583" s="160"/>
      <c r="OW583" s="160"/>
      <c r="OX583" s="160"/>
      <c r="OY583" s="160"/>
      <c r="OZ583" s="160"/>
      <c r="PA583" s="160"/>
      <c r="PB583" s="160"/>
      <c r="PC583" s="160"/>
      <c r="PD583" s="160"/>
      <c r="PE583" s="160"/>
      <c r="PF583" s="160"/>
      <c r="PG583" s="160"/>
      <c r="PH583" s="160"/>
      <c r="PI583" s="160"/>
      <c r="PJ583" s="160"/>
      <c r="PK583" s="160"/>
      <c r="PL583" s="160"/>
      <c r="PM583" s="160"/>
      <c r="PN583" s="160"/>
      <c r="PO583" s="160"/>
      <c r="PP583" s="160"/>
      <c r="PQ583" s="160"/>
      <c r="PR583" s="160"/>
      <c r="PS583" s="160"/>
      <c r="PT583" s="160"/>
      <c r="PU583" s="160"/>
      <c r="PV583" s="160"/>
      <c r="PW583" s="160"/>
      <c r="PX583" s="160"/>
      <c r="PY583" s="160"/>
      <c r="PZ583" s="160"/>
      <c r="QA583" s="160"/>
      <c r="QB583" s="160"/>
      <c r="QC583" s="160"/>
      <c r="QD583" s="160"/>
      <c r="QE583" s="160"/>
      <c r="QF583" s="160"/>
      <c r="QG583" s="160"/>
      <c r="QH583" s="160"/>
      <c r="QI583" s="160"/>
      <c r="QJ583" s="160"/>
      <c r="QK583" s="160"/>
      <c r="QL583" s="160"/>
      <c r="QM583" s="160"/>
      <c r="QN583" s="160"/>
      <c r="QO583" s="160"/>
      <c r="QP583" s="160"/>
      <c r="QQ583" s="160"/>
      <c r="QR583" s="160"/>
      <c r="QS583" s="160"/>
      <c r="QT583" s="160"/>
      <c r="QU583" s="160"/>
      <c r="QV583" s="160"/>
      <c r="QW583" s="160"/>
      <c r="QX583" s="160"/>
      <c r="QY583" s="160"/>
      <c r="QZ583" s="160"/>
      <c r="RA583" s="160"/>
      <c r="RB583" s="160"/>
      <c r="RC583" s="160"/>
      <c r="RD583" s="160"/>
      <c r="RE583" s="160"/>
      <c r="RF583" s="160"/>
      <c r="RG583" s="160"/>
      <c r="RH583" s="160"/>
      <c r="RI583" s="160"/>
      <c r="RJ583" s="160"/>
      <c r="RK583" s="160"/>
      <c r="RL583" s="160"/>
      <c r="RM583" s="160"/>
      <c r="RN583" s="160"/>
      <c r="RO583" s="160"/>
      <c r="RP583" s="160"/>
      <c r="RQ583" s="160"/>
      <c r="RR583" s="160"/>
      <c r="RS583" s="160"/>
      <c r="RT583" s="160"/>
      <c r="RU583" s="160"/>
      <c r="RV583" s="160"/>
      <c r="RW583" s="160"/>
      <c r="RX583" s="160"/>
      <c r="RY583" s="160"/>
      <c r="RZ583" s="160"/>
      <c r="SA583" s="160"/>
      <c r="SB583" s="160"/>
      <c r="SC583" s="160"/>
      <c r="SD583" s="160"/>
      <c r="SE583" s="160"/>
      <c r="SF583" s="160"/>
      <c r="SG583" s="160"/>
      <c r="SH583" s="160"/>
      <c r="SI583" s="160"/>
      <c r="SJ583" s="160"/>
      <c r="SK583" s="160"/>
      <c r="SL583" s="160"/>
      <c r="SM583" s="160"/>
      <c r="SN583" s="160"/>
      <c r="SO583" s="160"/>
      <c r="SP583" s="160"/>
      <c r="SQ583" s="160"/>
      <c r="SR583" s="160"/>
      <c r="SS583" s="160"/>
      <c r="ST583" s="160"/>
      <c r="SU583" s="160"/>
      <c r="SV583" s="160"/>
      <c r="SW583" s="160"/>
      <c r="SX583" s="160"/>
      <c r="SY583" s="160"/>
      <c r="SZ583" s="160"/>
      <c r="TA583" s="160"/>
      <c r="TB583" s="160"/>
      <c r="TC583" s="160"/>
      <c r="TD583" s="160"/>
      <c r="TE583" s="160"/>
      <c r="TF583" s="160"/>
    </row>
    <row r="584" spans="1:526">
      <c r="A584" s="160"/>
      <c r="B584" s="160"/>
      <c r="C584" s="160"/>
      <c r="D584" s="160"/>
      <c r="E584" s="160"/>
      <c r="F584" s="160"/>
      <c r="G584" s="160"/>
      <c r="H584" s="160"/>
      <c r="I584" s="160"/>
      <c r="J584" s="160"/>
      <c r="K584" s="160"/>
      <c r="L584" s="160"/>
      <c r="M584" s="160"/>
      <c r="N584" s="160"/>
      <c r="O584" s="160"/>
      <c r="P584" s="160"/>
      <c r="Q584" s="160"/>
      <c r="R584" s="160"/>
      <c r="S584" s="160"/>
      <c r="T584" s="160"/>
      <c r="U584" s="160"/>
      <c r="V584" s="160"/>
      <c r="W584" s="160"/>
      <c r="X584" s="160"/>
      <c r="Y584" s="160"/>
      <c r="Z584" s="160"/>
      <c r="AA584" s="160"/>
      <c r="AB584" s="160"/>
      <c r="AC584" s="160"/>
      <c r="AD584" s="160"/>
      <c r="AE584" s="160"/>
      <c r="AF584" s="160"/>
      <c r="AG584" s="160"/>
      <c r="AH584" s="160"/>
      <c r="AI584" s="160"/>
      <c r="AJ584" s="160"/>
      <c r="AK584" s="160"/>
      <c r="AL584" s="160"/>
      <c r="AM584" s="160"/>
      <c r="AN584" s="160"/>
      <c r="AO584" s="160"/>
      <c r="AP584" s="160"/>
      <c r="AQ584" s="160"/>
      <c r="AR584" s="160"/>
      <c r="AS584" s="160"/>
      <c r="AT584" s="160"/>
      <c r="AU584" s="160"/>
      <c r="AV584" s="160"/>
      <c r="AW584" s="160"/>
      <c r="AX584" s="160"/>
      <c r="AY584" s="160"/>
      <c r="AZ584" s="160"/>
      <c r="BA584" s="160"/>
      <c r="BB584" s="160"/>
      <c r="BC584" s="160"/>
      <c r="BD584" s="160"/>
      <c r="BE584" s="160"/>
      <c r="BF584" s="160"/>
      <c r="BG584" s="160"/>
      <c r="BH584" s="160"/>
      <c r="BI584" s="160"/>
      <c r="BJ584" s="160"/>
      <c r="BK584" s="160"/>
      <c r="BL584" s="160"/>
      <c r="BM584" s="160"/>
      <c r="BN584" s="160"/>
      <c r="BO584" s="160"/>
      <c r="BP584" s="160"/>
      <c r="BQ584" s="160"/>
      <c r="BR584" s="160"/>
      <c r="BS584" s="160"/>
      <c r="BT584" s="160"/>
      <c r="BU584" s="160"/>
      <c r="BV584" s="160"/>
      <c r="BW584" s="160"/>
      <c r="BX584" s="160"/>
      <c r="BY584" s="160"/>
      <c r="BZ584" s="160"/>
      <c r="CA584" s="160"/>
      <c r="CB584" s="160"/>
      <c r="CC584" s="160"/>
      <c r="CD584" s="160"/>
      <c r="CE584" s="160"/>
      <c r="CF584" s="160"/>
      <c r="CG584" s="160"/>
      <c r="CH584" s="160"/>
      <c r="CI584" s="160"/>
      <c r="CJ584" s="160"/>
      <c r="CK584" s="160"/>
      <c r="CL584" s="160"/>
      <c r="CM584" s="160"/>
      <c r="CN584" s="160"/>
      <c r="CO584" s="160"/>
      <c r="CP584" s="160"/>
      <c r="CQ584" s="160"/>
      <c r="CR584" s="160"/>
      <c r="CS584" s="160"/>
      <c r="CT584" s="160"/>
      <c r="CU584" s="160"/>
      <c r="CV584" s="160"/>
      <c r="CW584" s="160"/>
      <c r="CX584" s="160"/>
      <c r="CY584" s="160"/>
      <c r="CZ584" s="160"/>
      <c r="DA584" s="160"/>
      <c r="DB584" s="160"/>
      <c r="DC584" s="160"/>
      <c r="DD584" s="160"/>
      <c r="DE584" s="160"/>
      <c r="DF584" s="160"/>
      <c r="DG584" s="160"/>
      <c r="DH584" s="160"/>
      <c r="DI584" s="160"/>
      <c r="DJ584" s="160"/>
      <c r="DK584" s="160"/>
      <c r="DL584" s="160"/>
      <c r="DM584" s="160"/>
      <c r="DN584" s="160"/>
      <c r="DO584" s="160"/>
      <c r="DP584" s="160"/>
      <c r="DQ584" s="160"/>
      <c r="DR584" s="160"/>
      <c r="DS584" s="160"/>
      <c r="DT584" s="160"/>
      <c r="DU584" s="160"/>
      <c r="DV584" s="160"/>
      <c r="DW584" s="160"/>
      <c r="DX584" s="160"/>
      <c r="DY584" s="160"/>
      <c r="DZ584" s="160"/>
      <c r="EA584" s="160"/>
      <c r="EB584" s="160"/>
      <c r="EC584" s="160"/>
      <c r="ED584" s="160"/>
      <c r="EE584" s="160"/>
      <c r="EF584" s="160"/>
      <c r="EG584" s="160"/>
      <c r="EH584" s="160"/>
      <c r="EI584" s="160"/>
      <c r="EJ584" s="160"/>
      <c r="EK584" s="160"/>
      <c r="EL584" s="160"/>
      <c r="EM584" s="160"/>
      <c r="EN584" s="160"/>
      <c r="EO584" s="160"/>
      <c r="EP584" s="160"/>
      <c r="EQ584" s="160"/>
      <c r="ER584" s="160"/>
      <c r="ES584" s="160"/>
      <c r="ET584" s="160"/>
      <c r="EU584" s="160"/>
      <c r="EV584" s="160"/>
      <c r="EW584" s="160"/>
      <c r="EX584" s="160"/>
      <c r="EY584" s="160"/>
      <c r="EZ584" s="160"/>
      <c r="FA584" s="160"/>
      <c r="FB584" s="160"/>
      <c r="FC584" s="160"/>
      <c r="FD584" s="160"/>
      <c r="FE584" s="160"/>
      <c r="FF584" s="160"/>
      <c r="FG584" s="160"/>
      <c r="FH584" s="160"/>
      <c r="FI584" s="160"/>
      <c r="FJ584" s="160"/>
      <c r="FK584" s="160"/>
      <c r="FL584" s="160"/>
      <c r="FM584" s="160"/>
      <c r="FN584" s="160"/>
      <c r="FO584" s="160"/>
      <c r="FP584" s="160"/>
      <c r="FQ584" s="160"/>
      <c r="FR584" s="160"/>
      <c r="FS584" s="160"/>
      <c r="FT584" s="160"/>
      <c r="FU584" s="160"/>
      <c r="FV584" s="160"/>
      <c r="FW584" s="160"/>
      <c r="FX584" s="160"/>
      <c r="FY584" s="160"/>
      <c r="FZ584" s="160"/>
      <c r="GA584" s="160"/>
      <c r="GB584" s="160"/>
      <c r="GC584" s="160"/>
      <c r="GD584" s="160"/>
      <c r="GE584" s="160"/>
      <c r="GF584" s="160"/>
      <c r="GG584" s="160"/>
      <c r="GH584" s="160"/>
      <c r="GI584" s="160"/>
      <c r="GJ584" s="160"/>
      <c r="GK584" s="160"/>
      <c r="GL584" s="160"/>
      <c r="GM584" s="160"/>
      <c r="GN584" s="160"/>
      <c r="GO584" s="160"/>
      <c r="GP584" s="160"/>
      <c r="GQ584" s="160"/>
      <c r="GR584" s="160"/>
      <c r="GS584" s="160"/>
      <c r="GT584" s="160"/>
      <c r="GU584" s="160"/>
      <c r="GV584" s="160"/>
      <c r="GW584" s="160"/>
      <c r="GX584" s="160"/>
      <c r="GY584" s="160"/>
      <c r="GZ584" s="160"/>
      <c r="HA584" s="160"/>
      <c r="HB584" s="160"/>
      <c r="HC584" s="160"/>
      <c r="HD584" s="160"/>
      <c r="HE584" s="160"/>
      <c r="HF584" s="160"/>
      <c r="HG584" s="160"/>
      <c r="HH584" s="160"/>
      <c r="HI584" s="160"/>
      <c r="HJ584" s="160"/>
      <c r="HK584" s="160"/>
      <c r="HL584" s="160"/>
      <c r="HM584" s="160"/>
      <c r="HN584" s="160"/>
      <c r="HO584" s="160"/>
      <c r="HP584" s="160"/>
      <c r="HQ584" s="160"/>
      <c r="HR584" s="160"/>
      <c r="HS584" s="160"/>
      <c r="HT584" s="160"/>
      <c r="HU584" s="160"/>
      <c r="HV584" s="160"/>
      <c r="HW584" s="160"/>
      <c r="HX584" s="160"/>
      <c r="HY584" s="160"/>
      <c r="HZ584" s="160"/>
      <c r="IA584" s="160"/>
      <c r="IB584" s="160"/>
      <c r="IC584" s="160"/>
      <c r="ID584" s="160"/>
      <c r="IE584" s="160"/>
      <c r="IF584" s="160"/>
      <c r="IG584" s="160"/>
      <c r="IH584" s="160"/>
      <c r="II584" s="160"/>
      <c r="IJ584" s="160"/>
      <c r="IK584" s="160"/>
      <c r="IL584" s="160"/>
      <c r="IM584" s="160"/>
      <c r="IN584" s="160"/>
      <c r="IO584" s="160"/>
      <c r="IP584" s="160"/>
      <c r="IQ584" s="160"/>
      <c r="IR584" s="160"/>
      <c r="IS584" s="160"/>
      <c r="IT584" s="160"/>
      <c r="IU584" s="160"/>
      <c r="IV584" s="160"/>
      <c r="IW584" s="160"/>
      <c r="IX584" s="160"/>
      <c r="IY584" s="160"/>
      <c r="IZ584" s="160"/>
      <c r="JA584" s="160"/>
      <c r="JB584" s="160"/>
      <c r="JC584" s="160"/>
      <c r="JD584" s="160"/>
      <c r="JE584" s="160"/>
      <c r="JF584" s="160"/>
      <c r="JG584" s="160"/>
      <c r="JH584" s="160"/>
      <c r="JI584" s="160"/>
      <c r="JJ584" s="160"/>
      <c r="JK584" s="160"/>
      <c r="JL584" s="160"/>
      <c r="JM584" s="160"/>
      <c r="JN584" s="160"/>
      <c r="JO584" s="160"/>
      <c r="JP584" s="160"/>
      <c r="JQ584" s="160"/>
      <c r="JR584" s="160"/>
      <c r="JS584" s="160"/>
      <c r="JT584" s="160"/>
      <c r="JU584" s="160"/>
      <c r="JV584" s="160"/>
      <c r="JW584" s="160"/>
      <c r="JX584" s="160"/>
      <c r="JY584" s="160"/>
      <c r="JZ584" s="160"/>
      <c r="KA584" s="160"/>
      <c r="KB584" s="160"/>
      <c r="KC584" s="160"/>
      <c r="KD584" s="160"/>
      <c r="KE584" s="160"/>
      <c r="KF584" s="160"/>
      <c r="KG584" s="160"/>
      <c r="KH584" s="160"/>
      <c r="KI584" s="160"/>
      <c r="KJ584" s="160"/>
      <c r="KK584" s="160"/>
      <c r="KL584" s="160"/>
      <c r="KM584" s="160"/>
      <c r="KN584" s="160"/>
      <c r="KO584" s="160"/>
      <c r="KP584" s="160"/>
      <c r="KQ584" s="160"/>
      <c r="KR584" s="160"/>
      <c r="KS584" s="160"/>
      <c r="KT584" s="160"/>
      <c r="KU584" s="160"/>
      <c r="KV584" s="160"/>
      <c r="KW584" s="160"/>
      <c r="KX584" s="160"/>
      <c r="KY584" s="160"/>
      <c r="KZ584" s="160"/>
      <c r="LA584" s="160"/>
      <c r="LB584" s="160"/>
      <c r="LC584" s="160"/>
      <c r="LD584" s="160"/>
      <c r="LE584" s="160"/>
      <c r="LF584" s="160"/>
      <c r="LG584" s="160"/>
      <c r="LH584" s="160"/>
      <c r="LI584" s="160"/>
      <c r="LJ584" s="160"/>
      <c r="LK584" s="160"/>
      <c r="LL584" s="160"/>
      <c r="LM584" s="160"/>
      <c r="LN584" s="160"/>
      <c r="LO584" s="160"/>
      <c r="LP584" s="160"/>
      <c r="LQ584" s="160"/>
      <c r="LR584" s="160"/>
      <c r="LS584" s="160"/>
      <c r="LT584" s="160"/>
      <c r="LU584" s="160"/>
      <c r="LV584" s="160"/>
      <c r="LW584" s="160"/>
      <c r="LX584" s="160"/>
      <c r="LY584" s="160"/>
      <c r="LZ584" s="160"/>
      <c r="MA584" s="160"/>
      <c r="MB584" s="160"/>
      <c r="MC584" s="160"/>
      <c r="MD584" s="160"/>
      <c r="ME584" s="160"/>
      <c r="MF584" s="160"/>
      <c r="MG584" s="160"/>
      <c r="MH584" s="160"/>
      <c r="MI584" s="160"/>
      <c r="MJ584" s="160"/>
      <c r="MK584" s="160"/>
      <c r="ML584" s="160"/>
      <c r="MM584" s="160"/>
      <c r="MN584" s="160"/>
      <c r="MO584" s="160"/>
      <c r="MP584" s="160"/>
      <c r="MQ584" s="160"/>
      <c r="MR584" s="160"/>
      <c r="MS584" s="160"/>
      <c r="MT584" s="160"/>
      <c r="MU584" s="160"/>
      <c r="MV584" s="160"/>
      <c r="MW584" s="160"/>
      <c r="MX584" s="160"/>
      <c r="MY584" s="160"/>
      <c r="MZ584" s="160"/>
      <c r="NA584" s="160"/>
      <c r="NB584" s="160"/>
      <c r="NC584" s="160"/>
      <c r="ND584" s="160"/>
      <c r="NE584" s="160"/>
      <c r="NF584" s="160"/>
      <c r="NG584" s="160"/>
      <c r="NH584" s="160"/>
      <c r="NI584" s="160"/>
      <c r="NJ584" s="160"/>
      <c r="NK584" s="160"/>
      <c r="NL584" s="160"/>
      <c r="NM584" s="160"/>
      <c r="NN584" s="160"/>
      <c r="NO584" s="160"/>
      <c r="NP584" s="160"/>
      <c r="NQ584" s="160"/>
      <c r="NR584" s="160"/>
      <c r="NS584" s="160"/>
      <c r="NT584" s="160"/>
      <c r="NU584" s="160"/>
      <c r="NV584" s="160"/>
      <c r="NW584" s="160"/>
      <c r="NX584" s="160"/>
      <c r="NY584" s="160"/>
      <c r="NZ584" s="160"/>
      <c r="OA584" s="160"/>
      <c r="OB584" s="160"/>
      <c r="OC584" s="160"/>
      <c r="OD584" s="160"/>
      <c r="OE584" s="160"/>
      <c r="OF584" s="160"/>
      <c r="OG584" s="160"/>
      <c r="OH584" s="160"/>
      <c r="OI584" s="160"/>
      <c r="OJ584" s="160"/>
      <c r="OK584" s="160"/>
      <c r="OL584" s="160"/>
      <c r="OM584" s="160"/>
      <c r="ON584" s="160"/>
      <c r="OO584" s="160"/>
      <c r="OP584" s="160"/>
      <c r="OQ584" s="160"/>
      <c r="OR584" s="160"/>
      <c r="OS584" s="160"/>
      <c r="OT584" s="160"/>
      <c r="OU584" s="160"/>
      <c r="OV584" s="160"/>
      <c r="OW584" s="160"/>
      <c r="OX584" s="160"/>
      <c r="OY584" s="160"/>
      <c r="OZ584" s="160"/>
      <c r="PA584" s="160"/>
      <c r="PB584" s="160"/>
      <c r="PC584" s="160"/>
      <c r="PD584" s="160"/>
      <c r="PE584" s="160"/>
      <c r="PF584" s="160"/>
      <c r="PG584" s="160"/>
      <c r="PH584" s="160"/>
      <c r="PI584" s="160"/>
      <c r="PJ584" s="160"/>
      <c r="PK584" s="160"/>
      <c r="PL584" s="160"/>
      <c r="PM584" s="160"/>
      <c r="PN584" s="160"/>
      <c r="PO584" s="160"/>
      <c r="PP584" s="160"/>
      <c r="PQ584" s="160"/>
      <c r="PR584" s="160"/>
      <c r="PS584" s="160"/>
      <c r="PT584" s="160"/>
      <c r="PU584" s="160"/>
      <c r="PV584" s="160"/>
      <c r="PW584" s="160"/>
      <c r="PX584" s="160"/>
      <c r="PY584" s="160"/>
      <c r="PZ584" s="160"/>
      <c r="QA584" s="160"/>
      <c r="QB584" s="160"/>
      <c r="QC584" s="160"/>
      <c r="QD584" s="160"/>
      <c r="QE584" s="160"/>
      <c r="QF584" s="160"/>
      <c r="QG584" s="160"/>
      <c r="QH584" s="160"/>
      <c r="QI584" s="160"/>
      <c r="QJ584" s="160"/>
      <c r="QK584" s="160"/>
      <c r="QL584" s="160"/>
      <c r="QM584" s="160"/>
      <c r="QN584" s="160"/>
      <c r="QO584" s="160"/>
      <c r="QP584" s="160"/>
      <c r="QQ584" s="160"/>
      <c r="QR584" s="160"/>
      <c r="QS584" s="160"/>
      <c r="QT584" s="160"/>
      <c r="QU584" s="160"/>
      <c r="QV584" s="160"/>
      <c r="QW584" s="160"/>
      <c r="QX584" s="160"/>
      <c r="QY584" s="160"/>
      <c r="QZ584" s="160"/>
      <c r="RA584" s="160"/>
      <c r="RB584" s="160"/>
      <c r="RC584" s="160"/>
      <c r="RD584" s="160"/>
      <c r="RE584" s="160"/>
      <c r="RF584" s="160"/>
      <c r="RG584" s="160"/>
      <c r="RH584" s="160"/>
      <c r="RI584" s="160"/>
      <c r="RJ584" s="160"/>
      <c r="RK584" s="160"/>
      <c r="RL584" s="160"/>
      <c r="RM584" s="160"/>
      <c r="RN584" s="160"/>
      <c r="RO584" s="160"/>
      <c r="RP584" s="160"/>
      <c r="RQ584" s="160"/>
      <c r="RR584" s="160"/>
      <c r="RS584" s="160"/>
      <c r="RT584" s="160"/>
      <c r="RU584" s="160"/>
      <c r="RV584" s="160"/>
      <c r="RW584" s="160"/>
      <c r="RX584" s="160"/>
      <c r="RY584" s="160"/>
      <c r="RZ584" s="160"/>
      <c r="SA584" s="160"/>
      <c r="SB584" s="160"/>
      <c r="SC584" s="160"/>
      <c r="SD584" s="160"/>
      <c r="SE584" s="160"/>
      <c r="SF584" s="160"/>
      <c r="SG584" s="160"/>
      <c r="SH584" s="160"/>
      <c r="SI584" s="160"/>
      <c r="SJ584" s="160"/>
      <c r="SK584" s="160"/>
      <c r="SL584" s="160"/>
      <c r="SM584" s="160"/>
      <c r="SN584" s="160"/>
      <c r="SO584" s="160"/>
      <c r="SP584" s="160"/>
      <c r="SQ584" s="160"/>
      <c r="SR584" s="160"/>
      <c r="SS584" s="160"/>
      <c r="ST584" s="160"/>
      <c r="SU584" s="160"/>
      <c r="SV584" s="160"/>
      <c r="SW584" s="160"/>
      <c r="SX584" s="160"/>
      <c r="SY584" s="160"/>
      <c r="SZ584" s="160"/>
      <c r="TA584" s="160"/>
      <c r="TB584" s="160"/>
      <c r="TC584" s="160"/>
      <c r="TD584" s="160"/>
      <c r="TE584" s="160"/>
      <c r="TF584" s="160"/>
    </row>
    <row r="585" spans="1:526">
      <c r="A585" s="160"/>
      <c r="B585" s="160"/>
      <c r="C585" s="160"/>
      <c r="D585" s="160"/>
      <c r="E585" s="160"/>
      <c r="F585" s="160"/>
      <c r="G585" s="160"/>
      <c r="H585" s="160"/>
      <c r="I585" s="160"/>
      <c r="J585" s="160"/>
      <c r="K585" s="160"/>
      <c r="L585" s="160"/>
      <c r="M585" s="160"/>
      <c r="N585" s="160"/>
      <c r="O585" s="160"/>
      <c r="P585" s="160"/>
      <c r="Q585" s="160"/>
      <c r="R585" s="160"/>
      <c r="S585" s="160"/>
      <c r="T585" s="160"/>
      <c r="U585" s="160"/>
      <c r="V585" s="160"/>
      <c r="W585" s="160"/>
      <c r="X585" s="160"/>
      <c r="Y585" s="160"/>
      <c r="Z585" s="160"/>
      <c r="AA585" s="160"/>
      <c r="AB585" s="160"/>
      <c r="AC585" s="160"/>
      <c r="AD585" s="160"/>
      <c r="AE585" s="160"/>
      <c r="AF585" s="160"/>
      <c r="AG585" s="160"/>
      <c r="AH585" s="160"/>
      <c r="AI585" s="160"/>
      <c r="AJ585" s="160"/>
      <c r="AK585" s="160"/>
      <c r="AL585" s="160"/>
      <c r="AM585" s="160"/>
      <c r="AN585" s="160"/>
      <c r="AO585" s="160"/>
      <c r="AP585" s="160"/>
      <c r="AQ585" s="160"/>
      <c r="AR585" s="160"/>
      <c r="AS585" s="160"/>
      <c r="AT585" s="160"/>
      <c r="AU585" s="160"/>
      <c r="AV585" s="160"/>
      <c r="AW585" s="160"/>
      <c r="AX585" s="160"/>
      <c r="AY585" s="160"/>
      <c r="AZ585" s="160"/>
      <c r="BA585" s="160"/>
      <c r="BB585" s="160"/>
      <c r="BC585" s="160"/>
      <c r="BD585" s="160"/>
      <c r="BE585" s="160"/>
      <c r="BF585" s="160"/>
      <c r="BG585" s="160"/>
      <c r="BH585" s="160"/>
      <c r="BI585" s="160"/>
      <c r="BJ585" s="160"/>
      <c r="BK585" s="160"/>
      <c r="BL585" s="160"/>
      <c r="BM585" s="160"/>
      <c r="BN585" s="160"/>
      <c r="BO585" s="160"/>
      <c r="BP585" s="160"/>
      <c r="BQ585" s="160"/>
      <c r="BR585" s="160"/>
      <c r="BS585" s="160"/>
      <c r="BT585" s="160"/>
      <c r="BU585" s="160"/>
      <c r="BV585" s="160"/>
      <c r="BW585" s="160"/>
      <c r="BX585" s="160"/>
      <c r="BY585" s="160"/>
      <c r="BZ585" s="160"/>
      <c r="CA585" s="160"/>
      <c r="CB585" s="160"/>
      <c r="CC585" s="160"/>
      <c r="CD585" s="160"/>
      <c r="CE585" s="160"/>
      <c r="CF585" s="160"/>
      <c r="CG585" s="160"/>
      <c r="CH585" s="160"/>
      <c r="CI585" s="160"/>
      <c r="CJ585" s="160"/>
      <c r="CK585" s="160"/>
      <c r="CL585" s="160"/>
      <c r="CM585" s="160"/>
      <c r="CN585" s="160"/>
      <c r="CO585" s="160"/>
      <c r="CP585" s="160"/>
      <c r="CQ585" s="160"/>
      <c r="CR585" s="160"/>
      <c r="CS585" s="160"/>
      <c r="CT585" s="160"/>
      <c r="CU585" s="160"/>
      <c r="CV585" s="160"/>
      <c r="CW585" s="160"/>
      <c r="CX585" s="160"/>
      <c r="CY585" s="160"/>
      <c r="CZ585" s="160"/>
      <c r="DA585" s="160"/>
      <c r="DB585" s="160"/>
      <c r="DC585" s="160"/>
      <c r="DD585" s="160"/>
      <c r="DE585" s="160"/>
      <c r="DF585" s="160"/>
      <c r="DG585" s="160"/>
      <c r="DH585" s="160"/>
      <c r="DI585" s="160"/>
      <c r="DJ585" s="160"/>
      <c r="DK585" s="160"/>
      <c r="DL585" s="160"/>
      <c r="DM585" s="160"/>
      <c r="DN585" s="160"/>
      <c r="DO585" s="160"/>
      <c r="DP585" s="160"/>
      <c r="DQ585" s="160"/>
      <c r="DR585" s="160"/>
      <c r="DS585" s="160"/>
      <c r="DT585" s="160"/>
      <c r="DU585" s="160"/>
      <c r="DV585" s="160"/>
      <c r="DW585" s="160"/>
      <c r="DX585" s="160"/>
      <c r="DY585" s="160"/>
      <c r="DZ585" s="160"/>
      <c r="EA585" s="160"/>
      <c r="EB585" s="160"/>
      <c r="EC585" s="160"/>
      <c r="ED585" s="160"/>
      <c r="EE585" s="160"/>
      <c r="EF585" s="160"/>
      <c r="EG585" s="160"/>
      <c r="EH585" s="160"/>
      <c r="EI585" s="160"/>
      <c r="EJ585" s="160"/>
      <c r="EK585" s="160"/>
      <c r="EL585" s="160"/>
      <c r="EM585" s="160"/>
      <c r="EN585" s="160"/>
      <c r="EO585" s="160"/>
      <c r="EP585" s="160"/>
      <c r="EQ585" s="160"/>
      <c r="ER585" s="160"/>
      <c r="ES585" s="160"/>
      <c r="ET585" s="160"/>
      <c r="EU585" s="160"/>
      <c r="EV585" s="160"/>
      <c r="EW585" s="160"/>
      <c r="EX585" s="160"/>
      <c r="EY585" s="160"/>
      <c r="EZ585" s="160"/>
      <c r="FA585" s="160"/>
      <c r="FB585" s="160"/>
      <c r="FC585" s="160"/>
      <c r="FD585" s="160"/>
      <c r="FE585" s="160"/>
      <c r="FF585" s="160"/>
      <c r="FG585" s="160"/>
      <c r="FH585" s="160"/>
      <c r="FI585" s="160"/>
      <c r="FJ585" s="160"/>
      <c r="FK585" s="160"/>
      <c r="FL585" s="160"/>
      <c r="FM585" s="160"/>
      <c r="FN585" s="160"/>
      <c r="FO585" s="160"/>
      <c r="FP585" s="160"/>
      <c r="FQ585" s="160"/>
      <c r="FR585" s="160"/>
      <c r="FS585" s="160"/>
      <c r="FT585" s="160"/>
      <c r="FU585" s="160"/>
      <c r="FV585" s="160"/>
      <c r="FW585" s="160"/>
      <c r="FX585" s="160"/>
      <c r="FY585" s="160"/>
      <c r="FZ585" s="160"/>
      <c r="GA585" s="160"/>
      <c r="GB585" s="160"/>
      <c r="GC585" s="160"/>
      <c r="GD585" s="160"/>
      <c r="GE585" s="160"/>
      <c r="GF585" s="160"/>
      <c r="GG585" s="160"/>
      <c r="GH585" s="160"/>
      <c r="GI585" s="160"/>
      <c r="GJ585" s="160"/>
      <c r="GK585" s="160"/>
      <c r="GL585" s="160"/>
      <c r="GM585" s="160"/>
      <c r="GN585" s="160"/>
      <c r="GO585" s="160"/>
      <c r="GP585" s="160"/>
      <c r="GQ585" s="160"/>
      <c r="GR585" s="160"/>
      <c r="GS585" s="160"/>
      <c r="GT585" s="160"/>
      <c r="GU585" s="160"/>
      <c r="GV585" s="160"/>
      <c r="GW585" s="160"/>
      <c r="GX585" s="160"/>
      <c r="GY585" s="160"/>
      <c r="GZ585" s="160"/>
      <c r="HA585" s="160"/>
      <c r="HB585" s="160"/>
      <c r="HC585" s="160"/>
      <c r="HD585" s="160"/>
      <c r="HE585" s="160"/>
      <c r="HF585" s="160"/>
      <c r="HG585" s="160"/>
      <c r="HH585" s="160"/>
      <c r="HI585" s="160"/>
      <c r="HJ585" s="160"/>
      <c r="HK585" s="160"/>
      <c r="HL585" s="160"/>
      <c r="HM585" s="160"/>
      <c r="HN585" s="160"/>
      <c r="HO585" s="160"/>
      <c r="HP585" s="160"/>
      <c r="HQ585" s="160"/>
      <c r="HR585" s="160"/>
      <c r="HS585" s="160"/>
      <c r="HT585" s="160"/>
      <c r="HU585" s="160"/>
      <c r="HV585" s="160"/>
      <c r="HW585" s="160"/>
      <c r="HX585" s="160"/>
      <c r="HY585" s="160"/>
      <c r="HZ585" s="160"/>
      <c r="IA585" s="160"/>
      <c r="IB585" s="160"/>
      <c r="IC585" s="160"/>
      <c r="ID585" s="160"/>
      <c r="IE585" s="160"/>
      <c r="IF585" s="160"/>
      <c r="IG585" s="160"/>
      <c r="IH585" s="160"/>
      <c r="II585" s="160"/>
      <c r="IJ585" s="160"/>
      <c r="IK585" s="160"/>
      <c r="IL585" s="160"/>
      <c r="IM585" s="160"/>
      <c r="IN585" s="160"/>
      <c r="IO585" s="160"/>
      <c r="IP585" s="160"/>
      <c r="IQ585" s="160"/>
      <c r="IR585" s="160"/>
      <c r="IS585" s="160"/>
      <c r="IT585" s="160"/>
      <c r="IU585" s="160"/>
      <c r="IV585" s="160"/>
      <c r="IW585" s="160"/>
      <c r="IX585" s="160"/>
      <c r="IY585" s="160"/>
      <c r="IZ585" s="160"/>
      <c r="JA585" s="160"/>
      <c r="JB585" s="160"/>
      <c r="JC585" s="160"/>
      <c r="JD585" s="160"/>
      <c r="JE585" s="160"/>
      <c r="JF585" s="160"/>
      <c r="JG585" s="160"/>
      <c r="JH585" s="160"/>
      <c r="JI585" s="160"/>
      <c r="JJ585" s="160"/>
      <c r="JK585" s="160"/>
      <c r="JL585" s="160"/>
      <c r="JM585" s="160"/>
      <c r="JN585" s="160"/>
      <c r="JO585" s="160"/>
      <c r="JP585" s="160"/>
      <c r="JQ585" s="160"/>
      <c r="JR585" s="160"/>
      <c r="JS585" s="160"/>
      <c r="JT585" s="160"/>
      <c r="JU585" s="160"/>
      <c r="JV585" s="160"/>
      <c r="JW585" s="160"/>
      <c r="JX585" s="160"/>
      <c r="JY585" s="160"/>
      <c r="JZ585" s="160"/>
      <c r="KA585" s="160"/>
      <c r="KB585" s="160"/>
      <c r="KC585" s="160"/>
      <c r="KD585" s="160"/>
      <c r="KE585" s="160"/>
      <c r="KF585" s="160"/>
      <c r="KG585" s="160"/>
      <c r="KH585" s="160"/>
      <c r="KI585" s="160"/>
      <c r="KJ585" s="160"/>
      <c r="KK585" s="160"/>
      <c r="KL585" s="160"/>
      <c r="KM585" s="160"/>
      <c r="KN585" s="160"/>
      <c r="KO585" s="160"/>
      <c r="KP585" s="160"/>
      <c r="KQ585" s="160"/>
      <c r="KR585" s="160"/>
      <c r="KS585" s="160"/>
      <c r="KT585" s="160"/>
      <c r="KU585" s="160"/>
      <c r="KV585" s="160"/>
      <c r="KW585" s="160"/>
      <c r="KX585" s="160"/>
      <c r="KY585" s="160"/>
      <c r="KZ585" s="160"/>
      <c r="LA585" s="160"/>
      <c r="LB585" s="160"/>
      <c r="LC585" s="160"/>
      <c r="LD585" s="160"/>
      <c r="LE585" s="160"/>
      <c r="LF585" s="160"/>
      <c r="LG585" s="160"/>
      <c r="LH585" s="160"/>
      <c r="LI585" s="160"/>
      <c r="LJ585" s="160"/>
      <c r="LK585" s="160"/>
      <c r="LL585" s="160"/>
      <c r="LM585" s="160"/>
      <c r="LN585" s="160"/>
      <c r="LO585" s="160"/>
      <c r="LP585" s="160"/>
      <c r="LQ585" s="160"/>
      <c r="LR585" s="160"/>
      <c r="LS585" s="160"/>
      <c r="LT585" s="160"/>
      <c r="LU585" s="160"/>
      <c r="LV585" s="160"/>
      <c r="LW585" s="160"/>
      <c r="LX585" s="160"/>
      <c r="LY585" s="160"/>
      <c r="LZ585" s="160"/>
      <c r="MA585" s="160"/>
      <c r="MB585" s="160"/>
      <c r="MC585" s="160"/>
      <c r="MD585" s="160"/>
      <c r="ME585" s="160"/>
      <c r="MF585" s="160"/>
      <c r="MG585" s="160"/>
      <c r="MH585" s="160"/>
      <c r="MI585" s="160"/>
      <c r="MJ585" s="160"/>
      <c r="MK585" s="160"/>
      <c r="ML585" s="160"/>
      <c r="MM585" s="160"/>
      <c r="MN585" s="160"/>
      <c r="MO585" s="160"/>
      <c r="MP585" s="160"/>
      <c r="MQ585" s="160"/>
      <c r="MR585" s="160"/>
      <c r="MS585" s="160"/>
      <c r="MT585" s="160"/>
      <c r="MU585" s="160"/>
      <c r="MV585" s="160"/>
      <c r="MW585" s="160"/>
      <c r="MX585" s="160"/>
      <c r="MY585" s="160"/>
      <c r="MZ585" s="160"/>
      <c r="NA585" s="160"/>
      <c r="NB585" s="160"/>
      <c r="NC585" s="160"/>
      <c r="ND585" s="160"/>
      <c r="NE585" s="160"/>
      <c r="NF585" s="160"/>
      <c r="NG585" s="160"/>
      <c r="NH585" s="160"/>
      <c r="NI585" s="160"/>
      <c r="NJ585" s="160"/>
      <c r="NK585" s="160"/>
      <c r="NL585" s="160"/>
      <c r="NM585" s="160"/>
      <c r="NN585" s="160"/>
      <c r="NO585" s="160"/>
      <c r="NP585" s="160"/>
      <c r="NQ585" s="160"/>
      <c r="NR585" s="160"/>
      <c r="NS585" s="160"/>
      <c r="NT585" s="160"/>
      <c r="NU585" s="160"/>
      <c r="NV585" s="160"/>
      <c r="NW585" s="160"/>
      <c r="NX585" s="160"/>
      <c r="NY585" s="160"/>
      <c r="NZ585" s="160"/>
      <c r="OA585" s="160"/>
      <c r="OB585" s="160"/>
      <c r="OC585" s="160"/>
      <c r="OD585" s="160"/>
      <c r="OE585" s="160"/>
      <c r="OF585" s="160"/>
      <c r="OG585" s="160"/>
      <c r="OH585" s="160"/>
      <c r="OI585" s="160"/>
      <c r="OJ585" s="160"/>
      <c r="OK585" s="160"/>
      <c r="OL585" s="160"/>
      <c r="OM585" s="160"/>
      <c r="ON585" s="160"/>
      <c r="OO585" s="160"/>
      <c r="OP585" s="160"/>
      <c r="OQ585" s="160"/>
      <c r="OR585" s="160"/>
      <c r="OS585" s="160"/>
      <c r="OT585" s="160"/>
      <c r="OU585" s="160"/>
      <c r="OV585" s="160"/>
      <c r="OW585" s="160"/>
      <c r="OX585" s="160"/>
      <c r="OY585" s="160"/>
      <c r="OZ585" s="160"/>
      <c r="PA585" s="160"/>
      <c r="PB585" s="160"/>
      <c r="PC585" s="160"/>
      <c r="PD585" s="160"/>
      <c r="PE585" s="160"/>
      <c r="PF585" s="160"/>
      <c r="PG585" s="160"/>
      <c r="PH585" s="160"/>
      <c r="PI585" s="160"/>
      <c r="PJ585" s="160"/>
      <c r="PK585" s="160"/>
      <c r="PL585" s="160"/>
      <c r="PM585" s="160"/>
      <c r="PN585" s="160"/>
      <c r="PO585" s="160"/>
      <c r="PP585" s="160"/>
      <c r="PQ585" s="160"/>
      <c r="PR585" s="160"/>
      <c r="PS585" s="160"/>
      <c r="PT585" s="160"/>
      <c r="PU585" s="160"/>
      <c r="PV585" s="160"/>
      <c r="PW585" s="160"/>
      <c r="PX585" s="160"/>
      <c r="PY585" s="160"/>
      <c r="PZ585" s="160"/>
      <c r="QA585" s="160"/>
      <c r="QB585" s="160"/>
      <c r="QC585" s="160"/>
      <c r="QD585" s="160"/>
      <c r="QE585" s="160"/>
      <c r="QF585" s="160"/>
      <c r="QG585" s="160"/>
      <c r="QH585" s="160"/>
      <c r="QI585" s="160"/>
      <c r="QJ585" s="160"/>
      <c r="QK585" s="160"/>
      <c r="QL585" s="160"/>
      <c r="QM585" s="160"/>
      <c r="QN585" s="160"/>
      <c r="QO585" s="160"/>
      <c r="QP585" s="160"/>
      <c r="QQ585" s="160"/>
      <c r="QR585" s="160"/>
      <c r="QS585" s="160"/>
      <c r="QT585" s="160"/>
      <c r="QU585" s="160"/>
      <c r="QV585" s="160"/>
      <c r="QW585" s="160"/>
      <c r="QX585" s="160"/>
      <c r="QY585" s="160"/>
      <c r="QZ585" s="160"/>
      <c r="RA585" s="160"/>
      <c r="RB585" s="160"/>
      <c r="RC585" s="160"/>
      <c r="RD585" s="160"/>
      <c r="RE585" s="160"/>
      <c r="RF585" s="160"/>
      <c r="RG585" s="160"/>
      <c r="RH585" s="160"/>
      <c r="RI585" s="160"/>
      <c r="RJ585" s="160"/>
      <c r="RK585" s="160"/>
      <c r="RL585" s="160"/>
      <c r="RM585" s="160"/>
      <c r="RN585" s="160"/>
      <c r="RO585" s="160"/>
      <c r="RP585" s="160"/>
      <c r="RQ585" s="160"/>
      <c r="RR585" s="160"/>
      <c r="RS585" s="160"/>
      <c r="RT585" s="160"/>
      <c r="RU585" s="160"/>
      <c r="RV585" s="160"/>
      <c r="RW585" s="160"/>
      <c r="RX585" s="160"/>
      <c r="RY585" s="160"/>
      <c r="RZ585" s="160"/>
      <c r="SA585" s="160"/>
      <c r="SB585" s="160"/>
      <c r="SC585" s="160"/>
      <c r="SD585" s="160"/>
      <c r="SE585" s="160"/>
      <c r="SF585" s="160"/>
      <c r="SG585" s="160"/>
      <c r="SH585" s="160"/>
      <c r="SI585" s="160"/>
      <c r="SJ585" s="160"/>
      <c r="SK585" s="160"/>
      <c r="SL585" s="160"/>
      <c r="SM585" s="160"/>
      <c r="SN585" s="160"/>
      <c r="SO585" s="160"/>
      <c r="SP585" s="160"/>
      <c r="SQ585" s="160"/>
      <c r="SR585" s="160"/>
      <c r="SS585" s="160"/>
      <c r="ST585" s="160"/>
      <c r="SU585" s="160"/>
      <c r="SV585" s="160"/>
      <c r="SW585" s="160"/>
      <c r="SX585" s="160"/>
      <c r="SY585" s="160"/>
      <c r="SZ585" s="160"/>
      <c r="TA585" s="160"/>
      <c r="TB585" s="160"/>
      <c r="TC585" s="160"/>
      <c r="TD585" s="160"/>
      <c r="TE585" s="160"/>
      <c r="TF585" s="160"/>
    </row>
    <row r="586" spans="1:526">
      <c r="A586" s="160"/>
      <c r="B586" s="160"/>
      <c r="C586" s="160"/>
      <c r="D586" s="160"/>
      <c r="E586" s="160"/>
      <c r="F586" s="160"/>
      <c r="G586" s="160"/>
      <c r="H586" s="160"/>
      <c r="I586" s="160"/>
      <c r="J586" s="160"/>
      <c r="K586" s="160"/>
      <c r="L586" s="160"/>
      <c r="M586" s="160"/>
      <c r="N586" s="160"/>
      <c r="O586" s="160"/>
      <c r="P586" s="160"/>
      <c r="Q586" s="160"/>
      <c r="R586" s="160"/>
      <c r="S586" s="160"/>
      <c r="T586" s="160"/>
      <c r="U586" s="160"/>
      <c r="V586" s="160"/>
      <c r="W586" s="160"/>
      <c r="X586" s="160"/>
      <c r="Y586" s="160"/>
      <c r="Z586" s="160"/>
      <c r="AA586" s="160"/>
      <c r="AB586" s="160"/>
      <c r="AC586" s="160"/>
      <c r="AD586" s="160"/>
      <c r="AE586" s="160"/>
      <c r="AF586" s="160"/>
      <c r="AG586" s="160"/>
      <c r="AH586" s="160"/>
      <c r="AI586" s="160"/>
      <c r="AJ586" s="160"/>
      <c r="AK586" s="160"/>
      <c r="AL586" s="160"/>
      <c r="AM586" s="160"/>
      <c r="AN586" s="160"/>
      <c r="AO586" s="160"/>
      <c r="AP586" s="160"/>
      <c r="AQ586" s="160"/>
      <c r="AR586" s="160"/>
      <c r="AS586" s="160"/>
      <c r="AT586" s="160"/>
      <c r="AU586" s="160"/>
      <c r="AV586" s="160"/>
      <c r="AW586" s="160"/>
      <c r="AX586" s="160"/>
      <c r="AY586" s="160"/>
      <c r="AZ586" s="160"/>
      <c r="BA586" s="160"/>
      <c r="BB586" s="160"/>
      <c r="BC586" s="160"/>
      <c r="BD586" s="160"/>
      <c r="BE586" s="160"/>
      <c r="BF586" s="160"/>
      <c r="BG586" s="160"/>
      <c r="BH586" s="160"/>
      <c r="BI586" s="160"/>
      <c r="BJ586" s="160"/>
      <c r="BK586" s="160"/>
      <c r="BL586" s="160"/>
      <c r="BM586" s="160"/>
      <c r="BN586" s="160"/>
      <c r="BO586" s="160"/>
      <c r="BP586" s="160"/>
      <c r="BQ586" s="160"/>
      <c r="BR586" s="160"/>
      <c r="BS586" s="160"/>
      <c r="BT586" s="160"/>
      <c r="BU586" s="160"/>
      <c r="BV586" s="160"/>
      <c r="BW586" s="160"/>
      <c r="BX586" s="160"/>
      <c r="BY586" s="160"/>
      <c r="BZ586" s="160"/>
      <c r="CA586" s="160"/>
      <c r="CB586" s="160"/>
      <c r="CC586" s="160"/>
      <c r="CD586" s="160"/>
      <c r="CE586" s="160"/>
      <c r="CF586" s="160"/>
      <c r="CG586" s="160"/>
      <c r="CH586" s="160"/>
      <c r="CI586" s="160"/>
      <c r="CJ586" s="160"/>
      <c r="CK586" s="160"/>
      <c r="CL586" s="160"/>
      <c r="CM586" s="160"/>
      <c r="CN586" s="160"/>
      <c r="CO586" s="160"/>
      <c r="CP586" s="160"/>
      <c r="CQ586" s="160"/>
      <c r="CR586" s="160"/>
      <c r="CS586" s="160"/>
      <c r="CT586" s="160"/>
      <c r="CU586" s="160"/>
      <c r="CV586" s="160"/>
      <c r="CW586" s="160"/>
      <c r="CX586" s="160"/>
      <c r="CY586" s="160"/>
      <c r="CZ586" s="160"/>
      <c r="DA586" s="160"/>
      <c r="DB586" s="160"/>
      <c r="DC586" s="160"/>
      <c r="DD586" s="160"/>
      <c r="DE586" s="160"/>
      <c r="DF586" s="160"/>
      <c r="DG586" s="160"/>
      <c r="DH586" s="160"/>
      <c r="DI586" s="160"/>
      <c r="DJ586" s="160"/>
      <c r="DK586" s="160"/>
      <c r="DL586" s="160"/>
      <c r="DM586" s="160"/>
      <c r="DN586" s="160"/>
      <c r="DO586" s="160"/>
      <c r="DP586" s="160"/>
      <c r="DQ586" s="160"/>
      <c r="DR586" s="160"/>
      <c r="DS586" s="160"/>
      <c r="DT586" s="160"/>
      <c r="DU586" s="160"/>
      <c r="DV586" s="160"/>
      <c r="DW586" s="160"/>
      <c r="DX586" s="160"/>
      <c r="DY586" s="160"/>
      <c r="DZ586" s="160"/>
      <c r="EA586" s="160"/>
      <c r="EB586" s="160"/>
      <c r="EC586" s="160"/>
      <c r="ED586" s="160"/>
      <c r="EE586" s="160"/>
      <c r="EF586" s="160"/>
      <c r="EG586" s="160"/>
      <c r="EH586" s="160"/>
      <c r="EI586" s="160"/>
      <c r="EJ586" s="160"/>
      <c r="EK586" s="160"/>
      <c r="EL586" s="160"/>
      <c r="EM586" s="160"/>
      <c r="EN586" s="160"/>
      <c r="EO586" s="160"/>
      <c r="EP586" s="160"/>
      <c r="EQ586" s="160"/>
      <c r="ER586" s="160"/>
      <c r="ES586" s="160"/>
      <c r="ET586" s="160"/>
      <c r="EU586" s="160"/>
      <c r="EV586" s="160"/>
      <c r="EW586" s="160"/>
      <c r="EX586" s="160"/>
      <c r="EY586" s="160"/>
      <c r="EZ586" s="160"/>
      <c r="FA586" s="160"/>
      <c r="FB586" s="160"/>
      <c r="FC586" s="160"/>
      <c r="FD586" s="160"/>
      <c r="FE586" s="160"/>
      <c r="FF586" s="160"/>
      <c r="FG586" s="160"/>
      <c r="FH586" s="160"/>
      <c r="FI586" s="160"/>
      <c r="FJ586" s="160"/>
      <c r="FK586" s="160"/>
      <c r="FL586" s="160"/>
      <c r="FM586" s="160"/>
      <c r="FN586" s="160"/>
      <c r="FO586" s="160"/>
      <c r="FP586" s="160"/>
      <c r="FQ586" s="160"/>
      <c r="FR586" s="160"/>
      <c r="FS586" s="160"/>
      <c r="FT586" s="160"/>
      <c r="FU586" s="160"/>
      <c r="FV586" s="160"/>
      <c r="FW586" s="160"/>
      <c r="FX586" s="160"/>
      <c r="FY586" s="160"/>
      <c r="FZ586" s="160"/>
      <c r="GA586" s="160"/>
      <c r="GB586" s="160"/>
      <c r="GC586" s="160"/>
      <c r="GD586" s="160"/>
      <c r="GE586" s="160"/>
      <c r="GF586" s="160"/>
      <c r="GG586" s="160"/>
      <c r="GH586" s="160"/>
      <c r="GI586" s="160"/>
      <c r="GJ586" s="160"/>
      <c r="GK586" s="160"/>
      <c r="GL586" s="160"/>
      <c r="GM586" s="160"/>
      <c r="GN586" s="160"/>
      <c r="GO586" s="160"/>
      <c r="GP586" s="160"/>
      <c r="GQ586" s="160"/>
      <c r="GR586" s="160"/>
      <c r="GS586" s="160"/>
      <c r="GT586" s="160"/>
      <c r="GU586" s="160"/>
      <c r="GV586" s="160"/>
      <c r="GW586" s="160"/>
      <c r="GX586" s="160"/>
      <c r="GY586" s="160"/>
      <c r="GZ586" s="160"/>
      <c r="HA586" s="160"/>
      <c r="HB586" s="160"/>
      <c r="HC586" s="160"/>
      <c r="HD586" s="160"/>
      <c r="HE586" s="160"/>
      <c r="HF586" s="160"/>
      <c r="HG586" s="160"/>
      <c r="HH586" s="160"/>
      <c r="HI586" s="160"/>
      <c r="HJ586" s="160"/>
      <c r="HK586" s="160"/>
      <c r="HL586" s="160"/>
      <c r="HM586" s="160"/>
      <c r="HN586" s="160"/>
      <c r="HO586" s="160"/>
      <c r="HP586" s="160"/>
      <c r="HQ586" s="160"/>
      <c r="HR586" s="160"/>
      <c r="HS586" s="160"/>
      <c r="HT586" s="160"/>
      <c r="HU586" s="160"/>
      <c r="HV586" s="160"/>
      <c r="HW586" s="160"/>
      <c r="HX586" s="160"/>
      <c r="HY586" s="160"/>
      <c r="HZ586" s="160"/>
      <c r="IA586" s="160"/>
      <c r="IB586" s="160"/>
      <c r="IC586" s="160"/>
      <c r="ID586" s="160"/>
      <c r="IE586" s="160"/>
      <c r="IF586" s="160"/>
      <c r="IG586" s="160"/>
      <c r="IH586" s="160"/>
      <c r="II586" s="160"/>
      <c r="IJ586" s="160"/>
      <c r="IK586" s="160"/>
      <c r="IL586" s="160"/>
      <c r="IM586" s="160"/>
      <c r="IN586" s="160"/>
      <c r="IO586" s="160"/>
      <c r="IP586" s="160"/>
      <c r="IQ586" s="160"/>
      <c r="IR586" s="160"/>
      <c r="IS586" s="160"/>
      <c r="IT586" s="160"/>
      <c r="IU586" s="160"/>
      <c r="IV586" s="160"/>
      <c r="IW586" s="160"/>
      <c r="IX586" s="160"/>
      <c r="IY586" s="160"/>
      <c r="IZ586" s="160"/>
      <c r="JA586" s="160"/>
      <c r="JB586" s="160"/>
      <c r="JC586" s="160"/>
      <c r="JD586" s="160"/>
      <c r="JE586" s="160"/>
      <c r="JF586" s="160"/>
      <c r="JG586" s="160"/>
      <c r="JH586" s="160"/>
      <c r="JI586" s="160"/>
      <c r="JJ586" s="160"/>
      <c r="JK586" s="160"/>
      <c r="JL586" s="160"/>
      <c r="JM586" s="160"/>
      <c r="JN586" s="160"/>
      <c r="JO586" s="160"/>
      <c r="JP586" s="160"/>
      <c r="JQ586" s="160"/>
      <c r="JR586" s="160"/>
      <c r="JS586" s="160"/>
      <c r="JT586" s="160"/>
      <c r="JU586" s="160"/>
      <c r="JV586" s="160"/>
      <c r="JW586" s="160"/>
      <c r="JX586" s="160"/>
      <c r="JY586" s="160"/>
      <c r="JZ586" s="160"/>
      <c r="KA586" s="160"/>
      <c r="KB586" s="160"/>
      <c r="KC586" s="160"/>
      <c r="KD586" s="160"/>
      <c r="KE586" s="160"/>
      <c r="KF586" s="160"/>
      <c r="KG586" s="160"/>
      <c r="KH586" s="160"/>
      <c r="KI586" s="160"/>
      <c r="KJ586" s="160"/>
      <c r="KK586" s="160"/>
      <c r="KL586" s="160"/>
      <c r="KM586" s="160"/>
      <c r="KN586" s="160"/>
      <c r="KO586" s="160"/>
      <c r="KP586" s="160"/>
      <c r="KQ586" s="160"/>
      <c r="KR586" s="160"/>
      <c r="KS586" s="160"/>
      <c r="KT586" s="160"/>
      <c r="KU586" s="160"/>
      <c r="KV586" s="160"/>
      <c r="KW586" s="160"/>
      <c r="KX586" s="160"/>
      <c r="KY586" s="160"/>
      <c r="KZ586" s="160"/>
      <c r="LA586" s="160"/>
      <c r="LB586" s="160"/>
      <c r="LC586" s="160"/>
      <c r="LD586" s="160"/>
      <c r="LE586" s="160"/>
      <c r="LF586" s="160"/>
      <c r="LG586" s="160"/>
      <c r="LH586" s="160"/>
      <c r="LI586" s="160"/>
      <c r="LJ586" s="160"/>
      <c r="LK586" s="160"/>
      <c r="LL586" s="160"/>
      <c r="LM586" s="160"/>
      <c r="LN586" s="160"/>
      <c r="LO586" s="160"/>
      <c r="LP586" s="160"/>
      <c r="LQ586" s="160"/>
      <c r="LR586" s="160"/>
      <c r="LS586" s="160"/>
      <c r="LT586" s="160"/>
      <c r="LU586" s="160"/>
      <c r="LV586" s="160"/>
      <c r="LW586" s="160"/>
      <c r="LX586" s="160"/>
      <c r="LY586" s="160"/>
      <c r="LZ586" s="160"/>
      <c r="MA586" s="160"/>
      <c r="MB586" s="160"/>
      <c r="MC586" s="160"/>
      <c r="MD586" s="160"/>
      <c r="ME586" s="160"/>
      <c r="MF586" s="160"/>
      <c r="MG586" s="160"/>
      <c r="MH586" s="160"/>
      <c r="MI586" s="160"/>
      <c r="MJ586" s="160"/>
      <c r="MK586" s="160"/>
      <c r="ML586" s="160"/>
      <c r="MM586" s="160"/>
      <c r="MN586" s="160"/>
      <c r="MO586" s="160"/>
      <c r="MP586" s="160"/>
      <c r="MQ586" s="160"/>
      <c r="MR586" s="160"/>
      <c r="MS586" s="160"/>
      <c r="MT586" s="160"/>
      <c r="MU586" s="160"/>
      <c r="MV586" s="160"/>
      <c r="MW586" s="160"/>
      <c r="MX586" s="160"/>
      <c r="MY586" s="160"/>
      <c r="MZ586" s="160"/>
      <c r="NA586" s="160"/>
      <c r="NB586" s="160"/>
      <c r="NC586" s="160"/>
      <c r="ND586" s="160"/>
      <c r="NE586" s="160"/>
      <c r="NF586" s="160"/>
      <c r="NG586" s="160"/>
      <c r="NH586" s="160"/>
      <c r="NI586" s="160"/>
      <c r="NJ586" s="160"/>
      <c r="NK586" s="160"/>
      <c r="NL586" s="160"/>
      <c r="NM586" s="160"/>
      <c r="NN586" s="160"/>
      <c r="NO586" s="160"/>
      <c r="NP586" s="160"/>
      <c r="NQ586" s="160"/>
      <c r="NR586" s="160"/>
      <c r="NS586" s="160"/>
      <c r="NT586" s="160"/>
      <c r="NU586" s="160"/>
      <c r="NV586" s="160"/>
      <c r="NW586" s="160"/>
      <c r="NX586" s="160"/>
      <c r="NY586" s="160"/>
      <c r="NZ586" s="160"/>
      <c r="OA586" s="160"/>
      <c r="OB586" s="160"/>
      <c r="OC586" s="160"/>
      <c r="OD586" s="160"/>
      <c r="OE586" s="160"/>
      <c r="OF586" s="160"/>
      <c r="OG586" s="160"/>
      <c r="OH586" s="160"/>
      <c r="OI586" s="160"/>
      <c r="OJ586" s="160"/>
      <c r="OK586" s="160"/>
      <c r="OL586" s="160"/>
      <c r="OM586" s="160"/>
      <c r="ON586" s="160"/>
      <c r="OO586" s="160"/>
      <c r="OP586" s="160"/>
      <c r="OQ586" s="160"/>
      <c r="OR586" s="160"/>
      <c r="OS586" s="160"/>
      <c r="OT586" s="160"/>
      <c r="OU586" s="160"/>
      <c r="OV586" s="160"/>
      <c r="OW586" s="160"/>
      <c r="OX586" s="160"/>
      <c r="OY586" s="160"/>
      <c r="OZ586" s="160"/>
      <c r="PA586" s="160"/>
      <c r="PB586" s="160"/>
      <c r="PC586" s="160"/>
      <c r="PD586" s="160"/>
      <c r="PE586" s="160"/>
      <c r="PF586" s="160"/>
      <c r="PG586" s="160"/>
      <c r="PH586" s="160"/>
      <c r="PI586" s="160"/>
      <c r="PJ586" s="160"/>
      <c r="PK586" s="160"/>
      <c r="PL586" s="160"/>
      <c r="PM586" s="160"/>
      <c r="PN586" s="160"/>
      <c r="PO586" s="160"/>
      <c r="PP586" s="160"/>
      <c r="PQ586" s="160"/>
      <c r="PR586" s="160"/>
      <c r="PS586" s="160"/>
      <c r="PT586" s="160"/>
      <c r="PU586" s="160"/>
      <c r="PV586" s="160"/>
      <c r="PW586" s="160"/>
      <c r="PX586" s="160"/>
      <c r="PY586" s="160"/>
      <c r="PZ586" s="160"/>
      <c r="QA586" s="160"/>
      <c r="QB586" s="160"/>
      <c r="QC586" s="160"/>
      <c r="QD586" s="160"/>
      <c r="QE586" s="160"/>
      <c r="QF586" s="160"/>
      <c r="QG586" s="160"/>
      <c r="QH586" s="160"/>
      <c r="QI586" s="160"/>
      <c r="QJ586" s="160"/>
      <c r="QK586" s="160"/>
      <c r="QL586" s="160"/>
      <c r="QM586" s="160"/>
      <c r="QN586" s="160"/>
      <c r="QO586" s="160"/>
      <c r="QP586" s="160"/>
      <c r="QQ586" s="160"/>
      <c r="QR586" s="160"/>
      <c r="QS586" s="160"/>
      <c r="QT586" s="160"/>
      <c r="QU586" s="160"/>
      <c r="QV586" s="160"/>
      <c r="QW586" s="160"/>
      <c r="QX586" s="160"/>
      <c r="QY586" s="160"/>
      <c r="QZ586" s="160"/>
      <c r="RA586" s="160"/>
      <c r="RB586" s="160"/>
      <c r="RC586" s="160"/>
      <c r="RD586" s="160"/>
      <c r="RE586" s="160"/>
      <c r="RF586" s="160"/>
      <c r="RG586" s="160"/>
      <c r="RH586" s="160"/>
      <c r="RI586" s="160"/>
      <c r="RJ586" s="160"/>
      <c r="RK586" s="160"/>
      <c r="RL586" s="160"/>
      <c r="RM586" s="160"/>
      <c r="RN586" s="160"/>
      <c r="RO586" s="160"/>
      <c r="RP586" s="160"/>
      <c r="RQ586" s="160"/>
      <c r="RR586" s="160"/>
      <c r="RS586" s="160"/>
      <c r="RT586" s="160"/>
      <c r="RU586" s="160"/>
      <c r="RV586" s="160"/>
      <c r="RW586" s="160"/>
      <c r="RX586" s="160"/>
      <c r="RY586" s="160"/>
      <c r="RZ586" s="160"/>
      <c r="SA586" s="160"/>
      <c r="SB586" s="160"/>
      <c r="SC586" s="160"/>
      <c r="SD586" s="160"/>
      <c r="SE586" s="160"/>
      <c r="SF586" s="160"/>
      <c r="SG586" s="160"/>
      <c r="SH586" s="160"/>
      <c r="SI586" s="160"/>
      <c r="SJ586" s="160"/>
      <c r="SK586" s="160"/>
      <c r="SL586" s="160"/>
      <c r="SM586" s="160"/>
      <c r="SN586" s="160"/>
      <c r="SO586" s="160"/>
      <c r="SP586" s="160"/>
      <c r="SQ586" s="160"/>
      <c r="SR586" s="160"/>
      <c r="SS586" s="160"/>
      <c r="ST586" s="160"/>
      <c r="SU586" s="160"/>
      <c r="SV586" s="160"/>
      <c r="SW586" s="160"/>
      <c r="SX586" s="160"/>
      <c r="SY586" s="160"/>
      <c r="SZ586" s="160"/>
      <c r="TA586" s="160"/>
      <c r="TB586" s="160"/>
      <c r="TC586" s="160"/>
      <c r="TD586" s="160"/>
      <c r="TE586" s="160"/>
      <c r="TF586" s="160"/>
    </row>
    <row r="587" spans="1:526">
      <c r="A587" s="160"/>
      <c r="B587" s="160"/>
      <c r="C587" s="160"/>
      <c r="D587" s="160"/>
      <c r="E587" s="160"/>
      <c r="F587" s="160"/>
      <c r="G587" s="160"/>
      <c r="H587" s="160"/>
      <c r="I587" s="160"/>
      <c r="J587" s="160"/>
      <c r="K587" s="160"/>
      <c r="L587" s="160"/>
      <c r="M587" s="160"/>
      <c r="N587" s="160"/>
      <c r="O587" s="160"/>
      <c r="P587" s="160"/>
      <c r="Q587" s="160"/>
      <c r="R587" s="160"/>
      <c r="S587" s="160"/>
      <c r="T587" s="160"/>
      <c r="U587" s="160"/>
      <c r="V587" s="160"/>
      <c r="W587" s="160"/>
      <c r="X587" s="160"/>
      <c r="Y587" s="160"/>
      <c r="Z587" s="160"/>
      <c r="AA587" s="160"/>
      <c r="AB587" s="160"/>
      <c r="AC587" s="160"/>
      <c r="AD587" s="160"/>
      <c r="AE587" s="160"/>
      <c r="AF587" s="160"/>
      <c r="AG587" s="160"/>
      <c r="AH587" s="160"/>
      <c r="AI587" s="160"/>
      <c r="AJ587" s="160"/>
      <c r="AK587" s="160"/>
      <c r="AL587" s="160"/>
      <c r="AM587" s="160"/>
      <c r="AN587" s="160"/>
      <c r="AO587" s="160"/>
      <c r="AP587" s="160"/>
      <c r="AQ587" s="160"/>
      <c r="AR587" s="160"/>
      <c r="AS587" s="160"/>
      <c r="AT587" s="160"/>
      <c r="AU587" s="160"/>
      <c r="AV587" s="160"/>
      <c r="AW587" s="160"/>
      <c r="AX587" s="160"/>
      <c r="AY587" s="160"/>
      <c r="AZ587" s="160"/>
      <c r="BA587" s="160"/>
      <c r="BB587" s="160"/>
      <c r="BC587" s="160"/>
      <c r="BD587" s="160"/>
      <c r="BE587" s="160"/>
      <c r="BF587" s="160"/>
      <c r="BG587" s="160"/>
      <c r="BH587" s="160"/>
      <c r="BI587" s="160"/>
      <c r="BJ587" s="160"/>
      <c r="BK587" s="160"/>
      <c r="BL587" s="160"/>
      <c r="BM587" s="160"/>
      <c r="BN587" s="160"/>
      <c r="BO587" s="160"/>
      <c r="BP587" s="160"/>
      <c r="BQ587" s="160"/>
      <c r="BR587" s="160"/>
      <c r="BS587" s="160"/>
      <c r="BT587" s="160"/>
      <c r="BU587" s="160"/>
      <c r="BV587" s="160"/>
      <c r="BW587" s="160"/>
      <c r="BX587" s="160"/>
      <c r="BY587" s="160"/>
      <c r="BZ587" s="160"/>
      <c r="CA587" s="160"/>
      <c r="CB587" s="160"/>
      <c r="CC587" s="160"/>
      <c r="CD587" s="160"/>
      <c r="CE587" s="160"/>
      <c r="CF587" s="160"/>
      <c r="CG587" s="160"/>
      <c r="CH587" s="160"/>
      <c r="CI587" s="160"/>
      <c r="CJ587" s="160"/>
      <c r="CK587" s="160"/>
      <c r="CL587" s="160"/>
      <c r="CM587" s="160"/>
      <c r="CN587" s="160"/>
      <c r="CO587" s="160"/>
      <c r="CP587" s="160"/>
      <c r="CQ587" s="160"/>
      <c r="CR587" s="160"/>
      <c r="CS587" s="160"/>
      <c r="CT587" s="160"/>
      <c r="CU587" s="160"/>
      <c r="CV587" s="160"/>
      <c r="CW587" s="160"/>
      <c r="CX587" s="160"/>
      <c r="CY587" s="160"/>
      <c r="CZ587" s="160"/>
      <c r="DA587" s="160"/>
      <c r="DB587" s="160"/>
      <c r="DC587" s="160"/>
      <c r="DD587" s="160"/>
      <c r="DE587" s="160"/>
      <c r="DF587" s="160"/>
      <c r="DG587" s="160"/>
      <c r="DH587" s="160"/>
      <c r="DI587" s="160"/>
      <c r="DJ587" s="160"/>
      <c r="DK587" s="160"/>
      <c r="DL587" s="160"/>
      <c r="DM587" s="160"/>
      <c r="DN587" s="160"/>
      <c r="DO587" s="160"/>
      <c r="DP587" s="160"/>
      <c r="DQ587" s="160"/>
      <c r="DR587" s="160"/>
      <c r="DS587" s="160"/>
      <c r="DT587" s="160"/>
      <c r="DU587" s="160"/>
      <c r="DV587" s="160"/>
      <c r="DW587" s="160"/>
      <c r="DX587" s="160"/>
      <c r="DY587" s="160"/>
      <c r="DZ587" s="160"/>
      <c r="EA587" s="160"/>
      <c r="EB587" s="160"/>
      <c r="EC587" s="160"/>
      <c r="ED587" s="160"/>
      <c r="EE587" s="160"/>
      <c r="EF587" s="160"/>
      <c r="EG587" s="160"/>
      <c r="EH587" s="160"/>
      <c r="EI587" s="160"/>
      <c r="EJ587" s="160"/>
      <c r="EK587" s="160"/>
      <c r="EL587" s="160"/>
      <c r="EM587" s="160"/>
      <c r="EN587" s="160"/>
      <c r="EO587" s="160"/>
      <c r="EP587" s="160"/>
      <c r="EQ587" s="160"/>
      <c r="ER587" s="160"/>
      <c r="ES587" s="160"/>
      <c r="ET587" s="160"/>
      <c r="EU587" s="160"/>
      <c r="EV587" s="160"/>
      <c r="EW587" s="160"/>
      <c r="EX587" s="160"/>
      <c r="EY587" s="160"/>
      <c r="EZ587" s="160"/>
      <c r="FA587" s="160"/>
      <c r="FB587" s="160"/>
      <c r="FC587" s="160"/>
      <c r="FD587" s="160"/>
      <c r="FE587" s="160"/>
      <c r="FF587" s="160"/>
      <c r="FG587" s="160"/>
      <c r="FH587" s="160"/>
      <c r="FI587" s="160"/>
      <c r="FJ587" s="160"/>
      <c r="FK587" s="160"/>
      <c r="FL587" s="160"/>
      <c r="FM587" s="160"/>
      <c r="FN587" s="160"/>
      <c r="FO587" s="160"/>
      <c r="FP587" s="160"/>
      <c r="FQ587" s="160"/>
      <c r="FR587" s="160"/>
      <c r="FS587" s="160"/>
      <c r="FT587" s="160"/>
      <c r="FU587" s="160"/>
      <c r="FV587" s="160"/>
      <c r="FW587" s="160"/>
      <c r="FX587" s="160"/>
      <c r="FY587" s="160"/>
      <c r="FZ587" s="160"/>
      <c r="GA587" s="160"/>
      <c r="GB587" s="160"/>
      <c r="GC587" s="160"/>
      <c r="GD587" s="160"/>
      <c r="GE587" s="160"/>
      <c r="GF587" s="160"/>
      <c r="GG587" s="160"/>
      <c r="GH587" s="160"/>
      <c r="GI587" s="160"/>
      <c r="GJ587" s="160"/>
      <c r="GK587" s="160"/>
      <c r="GL587" s="160"/>
      <c r="GM587" s="160"/>
      <c r="GN587" s="160"/>
      <c r="GO587" s="160"/>
      <c r="GP587" s="160"/>
      <c r="GQ587" s="160"/>
      <c r="GR587" s="160"/>
      <c r="GS587" s="160"/>
      <c r="GT587" s="160"/>
      <c r="GU587" s="160"/>
      <c r="GV587" s="160"/>
      <c r="GW587" s="160"/>
      <c r="GX587" s="160"/>
      <c r="GY587" s="160"/>
      <c r="GZ587" s="160"/>
      <c r="HA587" s="160"/>
      <c r="HB587" s="160"/>
      <c r="HC587" s="160"/>
      <c r="HD587" s="160"/>
      <c r="HE587" s="160"/>
      <c r="HF587" s="160"/>
      <c r="HG587" s="160"/>
      <c r="HH587" s="160"/>
      <c r="HI587" s="160"/>
      <c r="HJ587" s="160"/>
      <c r="HK587" s="160"/>
      <c r="HL587" s="160"/>
      <c r="HM587" s="160"/>
      <c r="HN587" s="160"/>
      <c r="HO587" s="160"/>
      <c r="HP587" s="160"/>
      <c r="HQ587" s="160"/>
      <c r="HR587" s="160"/>
      <c r="HS587" s="160"/>
      <c r="HT587" s="160"/>
      <c r="HU587" s="160"/>
      <c r="HV587" s="160"/>
      <c r="HW587" s="160"/>
      <c r="HX587" s="160"/>
      <c r="HY587" s="160"/>
      <c r="HZ587" s="160"/>
      <c r="IA587" s="160"/>
      <c r="IB587" s="160"/>
      <c r="IC587" s="160"/>
      <c r="ID587" s="160"/>
      <c r="IE587" s="160"/>
      <c r="IF587" s="160"/>
      <c r="IG587" s="160"/>
      <c r="IH587" s="160"/>
      <c r="II587" s="160"/>
      <c r="IJ587" s="160"/>
      <c r="IK587" s="160"/>
      <c r="IL587" s="160"/>
      <c r="IM587" s="160"/>
      <c r="IN587" s="160"/>
      <c r="IO587" s="160"/>
      <c r="IP587" s="160"/>
      <c r="IQ587" s="160"/>
      <c r="IR587" s="160"/>
      <c r="IS587" s="160"/>
      <c r="IT587" s="160"/>
      <c r="IU587" s="160"/>
      <c r="IV587" s="160"/>
      <c r="IW587" s="160"/>
      <c r="IX587" s="160"/>
      <c r="IY587" s="160"/>
      <c r="IZ587" s="160"/>
      <c r="JA587" s="160"/>
      <c r="JB587" s="160"/>
      <c r="JC587" s="160"/>
      <c r="JD587" s="160"/>
      <c r="JE587" s="160"/>
      <c r="JF587" s="160"/>
      <c r="JG587" s="160"/>
      <c r="JH587" s="160"/>
      <c r="JI587" s="160"/>
      <c r="JJ587" s="160"/>
      <c r="JK587" s="160"/>
      <c r="JL587" s="160"/>
      <c r="JM587" s="160"/>
      <c r="JN587" s="160"/>
      <c r="JO587" s="160"/>
      <c r="JP587" s="160"/>
      <c r="JQ587" s="160"/>
      <c r="JR587" s="160"/>
      <c r="JS587" s="160"/>
      <c r="JT587" s="160"/>
      <c r="JU587" s="160"/>
      <c r="JV587" s="160"/>
      <c r="JW587" s="160"/>
      <c r="JX587" s="160"/>
      <c r="JY587" s="160"/>
      <c r="JZ587" s="160"/>
      <c r="KA587" s="160"/>
      <c r="KB587" s="160"/>
      <c r="KC587" s="160"/>
      <c r="KD587" s="160"/>
      <c r="KE587" s="160"/>
      <c r="KF587" s="160"/>
      <c r="KG587" s="160"/>
      <c r="KH587" s="160"/>
      <c r="KI587" s="160"/>
      <c r="KJ587" s="160"/>
      <c r="KK587" s="160"/>
      <c r="KL587" s="160"/>
      <c r="KM587" s="160"/>
      <c r="KN587" s="160"/>
      <c r="KO587" s="160"/>
      <c r="KP587" s="160"/>
      <c r="KQ587" s="160"/>
      <c r="KR587" s="160"/>
      <c r="KS587" s="160"/>
      <c r="KT587" s="160"/>
      <c r="KU587" s="160"/>
      <c r="KV587" s="160"/>
      <c r="KW587" s="160"/>
      <c r="KX587" s="160"/>
      <c r="KY587" s="160"/>
      <c r="KZ587" s="160"/>
      <c r="LA587" s="160"/>
      <c r="LB587" s="160"/>
      <c r="LC587" s="160"/>
      <c r="LD587" s="160"/>
      <c r="LE587" s="160"/>
      <c r="LF587" s="160"/>
      <c r="LG587" s="160"/>
      <c r="LH587" s="160"/>
      <c r="LI587" s="160"/>
      <c r="LJ587" s="160"/>
      <c r="LK587" s="160"/>
      <c r="LL587" s="160"/>
      <c r="LM587" s="160"/>
      <c r="LN587" s="160"/>
      <c r="LO587" s="160"/>
      <c r="LP587" s="160"/>
      <c r="LQ587" s="160"/>
      <c r="LR587" s="160"/>
      <c r="LS587" s="160"/>
      <c r="LT587" s="160"/>
      <c r="LU587" s="160"/>
      <c r="LV587" s="160"/>
      <c r="LW587" s="160"/>
      <c r="LX587" s="160"/>
      <c r="LY587" s="160"/>
      <c r="LZ587" s="160"/>
      <c r="MA587" s="160"/>
      <c r="MB587" s="160"/>
      <c r="MC587" s="160"/>
      <c r="MD587" s="160"/>
      <c r="ME587" s="160"/>
      <c r="MF587" s="160"/>
      <c r="MG587" s="160"/>
      <c r="MH587" s="160"/>
      <c r="MI587" s="160"/>
      <c r="MJ587" s="160"/>
      <c r="MK587" s="160"/>
      <c r="ML587" s="160"/>
      <c r="MM587" s="160"/>
      <c r="MN587" s="160"/>
      <c r="MO587" s="160"/>
      <c r="MP587" s="160"/>
      <c r="MQ587" s="160"/>
      <c r="MR587" s="160"/>
      <c r="MS587" s="160"/>
      <c r="MT587" s="160"/>
      <c r="MU587" s="160"/>
      <c r="MV587" s="160"/>
      <c r="MW587" s="160"/>
      <c r="MX587" s="160"/>
      <c r="MY587" s="160"/>
      <c r="MZ587" s="160"/>
      <c r="NA587" s="160"/>
      <c r="NB587" s="160"/>
      <c r="NC587" s="160"/>
      <c r="ND587" s="160"/>
      <c r="NE587" s="160"/>
      <c r="NF587" s="160"/>
      <c r="NG587" s="160"/>
      <c r="NH587" s="160"/>
      <c r="NI587" s="160"/>
      <c r="NJ587" s="160"/>
      <c r="NK587" s="160"/>
      <c r="NL587" s="160"/>
      <c r="NM587" s="160"/>
      <c r="NN587" s="160"/>
      <c r="NO587" s="160"/>
      <c r="NP587" s="160"/>
      <c r="NQ587" s="160"/>
      <c r="NR587" s="160"/>
      <c r="NS587" s="160"/>
      <c r="NT587" s="160"/>
      <c r="NU587" s="160"/>
      <c r="NV587" s="160"/>
      <c r="NW587" s="160"/>
      <c r="NX587" s="160"/>
      <c r="NY587" s="160"/>
      <c r="NZ587" s="160"/>
      <c r="OA587" s="160"/>
      <c r="OB587" s="160"/>
      <c r="OC587" s="160"/>
      <c r="OD587" s="160"/>
      <c r="OE587" s="160"/>
      <c r="OF587" s="160"/>
      <c r="OG587" s="160"/>
      <c r="OH587" s="160"/>
      <c r="OI587" s="160"/>
      <c r="OJ587" s="160"/>
      <c r="OK587" s="160"/>
      <c r="OL587" s="160"/>
      <c r="OM587" s="160"/>
      <c r="ON587" s="160"/>
      <c r="OO587" s="160"/>
      <c r="OP587" s="160"/>
      <c r="OQ587" s="160"/>
      <c r="OR587" s="160"/>
      <c r="OS587" s="160"/>
      <c r="OT587" s="160"/>
      <c r="OU587" s="160"/>
      <c r="OV587" s="160"/>
      <c r="OW587" s="160"/>
      <c r="OX587" s="160"/>
      <c r="OY587" s="160"/>
      <c r="OZ587" s="160"/>
      <c r="PA587" s="160"/>
      <c r="PB587" s="160"/>
      <c r="PC587" s="160"/>
      <c r="PD587" s="160"/>
      <c r="PE587" s="160"/>
      <c r="PF587" s="160"/>
      <c r="PG587" s="160"/>
      <c r="PH587" s="160"/>
      <c r="PI587" s="160"/>
      <c r="PJ587" s="160"/>
      <c r="PK587" s="160"/>
      <c r="PL587" s="160"/>
      <c r="PM587" s="160"/>
      <c r="PN587" s="160"/>
      <c r="PO587" s="160"/>
      <c r="PP587" s="160"/>
      <c r="PQ587" s="160"/>
      <c r="PR587" s="160"/>
      <c r="PS587" s="160"/>
      <c r="PT587" s="160"/>
      <c r="PU587" s="160"/>
      <c r="PV587" s="160"/>
      <c r="PW587" s="160"/>
      <c r="PX587" s="160"/>
      <c r="PY587" s="160"/>
      <c r="PZ587" s="160"/>
      <c r="QA587" s="160"/>
      <c r="QB587" s="160"/>
      <c r="QC587" s="160"/>
      <c r="QD587" s="160"/>
      <c r="QE587" s="160"/>
      <c r="QF587" s="160"/>
      <c r="QG587" s="160"/>
      <c r="QH587" s="160"/>
      <c r="QI587" s="160"/>
      <c r="QJ587" s="160"/>
      <c r="QK587" s="160"/>
      <c r="QL587" s="160"/>
      <c r="QM587" s="160"/>
      <c r="QN587" s="160"/>
      <c r="QO587" s="160"/>
      <c r="QP587" s="160"/>
      <c r="QQ587" s="160"/>
      <c r="QR587" s="160"/>
      <c r="QS587" s="160"/>
      <c r="QT587" s="160"/>
      <c r="QU587" s="160"/>
      <c r="QV587" s="160"/>
      <c r="QW587" s="160"/>
      <c r="QX587" s="160"/>
      <c r="QY587" s="160"/>
      <c r="QZ587" s="160"/>
      <c r="RA587" s="160"/>
      <c r="RB587" s="160"/>
      <c r="RC587" s="160"/>
      <c r="RD587" s="160"/>
      <c r="RE587" s="160"/>
      <c r="RF587" s="160"/>
      <c r="RG587" s="160"/>
      <c r="RH587" s="160"/>
      <c r="RI587" s="160"/>
      <c r="RJ587" s="160"/>
      <c r="RK587" s="160"/>
      <c r="RL587" s="160"/>
      <c r="RM587" s="160"/>
      <c r="RN587" s="160"/>
      <c r="RO587" s="160"/>
      <c r="RP587" s="160"/>
      <c r="RQ587" s="160"/>
      <c r="RR587" s="160"/>
      <c r="RS587" s="160"/>
      <c r="RT587" s="160"/>
      <c r="RU587" s="160"/>
      <c r="RV587" s="160"/>
      <c r="RW587" s="160"/>
      <c r="RX587" s="160"/>
      <c r="RY587" s="160"/>
      <c r="RZ587" s="160"/>
      <c r="SA587" s="160"/>
      <c r="SB587" s="160"/>
      <c r="SC587" s="160"/>
      <c r="SD587" s="160"/>
      <c r="SE587" s="160"/>
      <c r="SF587" s="160"/>
      <c r="SG587" s="160"/>
      <c r="SH587" s="160"/>
      <c r="SI587" s="160"/>
      <c r="SJ587" s="160"/>
      <c r="SK587" s="160"/>
      <c r="SL587" s="160"/>
      <c r="SM587" s="160"/>
      <c r="SN587" s="160"/>
      <c r="SO587" s="160"/>
      <c r="SP587" s="160"/>
      <c r="SQ587" s="160"/>
      <c r="SR587" s="160"/>
      <c r="SS587" s="160"/>
      <c r="ST587" s="160"/>
      <c r="SU587" s="160"/>
      <c r="SV587" s="160"/>
      <c r="SW587" s="160"/>
      <c r="SX587" s="160"/>
      <c r="SY587" s="160"/>
      <c r="SZ587" s="160"/>
      <c r="TA587" s="160"/>
      <c r="TB587" s="160"/>
      <c r="TC587" s="160"/>
      <c r="TD587" s="160"/>
      <c r="TE587" s="160"/>
      <c r="TF587" s="160"/>
    </row>
    <row r="588" spans="1:526">
      <c r="A588" s="160"/>
      <c r="B588" s="160"/>
      <c r="C588" s="160"/>
      <c r="D588" s="160"/>
      <c r="E588" s="160"/>
      <c r="F588" s="160"/>
      <c r="G588" s="160"/>
      <c r="H588" s="160"/>
      <c r="I588" s="160"/>
      <c r="J588" s="160"/>
      <c r="K588" s="160"/>
      <c r="L588" s="160"/>
      <c r="M588" s="160"/>
      <c r="N588" s="160"/>
      <c r="O588" s="160"/>
      <c r="P588" s="160"/>
      <c r="Q588" s="160"/>
      <c r="R588" s="160"/>
      <c r="S588" s="160"/>
      <c r="T588" s="160"/>
      <c r="U588" s="160"/>
      <c r="V588" s="160"/>
      <c r="W588" s="160"/>
      <c r="X588" s="160"/>
      <c r="Y588" s="160"/>
      <c r="Z588" s="160"/>
      <c r="AA588" s="160"/>
      <c r="AB588" s="160"/>
      <c r="AC588" s="160"/>
      <c r="AD588" s="160"/>
      <c r="AE588" s="160"/>
      <c r="AF588" s="160"/>
      <c r="AG588" s="160"/>
      <c r="AH588" s="160"/>
      <c r="AI588" s="160"/>
      <c r="AJ588" s="160"/>
      <c r="AK588" s="160"/>
      <c r="AL588" s="160"/>
      <c r="AM588" s="160"/>
      <c r="AN588" s="160"/>
      <c r="AO588" s="160"/>
      <c r="AP588" s="160"/>
      <c r="AQ588" s="160"/>
      <c r="AR588" s="160"/>
      <c r="AS588" s="160"/>
      <c r="AT588" s="160"/>
      <c r="AU588" s="160"/>
      <c r="AV588" s="160"/>
      <c r="AW588" s="160"/>
      <c r="AX588" s="160"/>
      <c r="AY588" s="160"/>
      <c r="AZ588" s="160"/>
      <c r="BA588" s="160"/>
      <c r="BB588" s="160"/>
      <c r="BC588" s="160"/>
      <c r="BD588" s="160"/>
      <c r="BE588" s="160"/>
      <c r="BF588" s="160"/>
      <c r="BG588" s="160"/>
      <c r="BH588" s="160"/>
      <c r="BI588" s="160"/>
      <c r="BJ588" s="160"/>
      <c r="BK588" s="160"/>
      <c r="BL588" s="160"/>
      <c r="BM588" s="160"/>
      <c r="BN588" s="160"/>
      <c r="BO588" s="160"/>
      <c r="BP588" s="160"/>
      <c r="BQ588" s="160"/>
      <c r="BR588" s="160"/>
      <c r="BS588" s="160"/>
      <c r="BT588" s="160"/>
      <c r="BU588" s="160"/>
      <c r="BV588" s="160"/>
      <c r="BW588" s="160"/>
      <c r="BX588" s="160"/>
      <c r="BY588" s="160"/>
      <c r="BZ588" s="160"/>
      <c r="CA588" s="160"/>
      <c r="CB588" s="160"/>
      <c r="CC588" s="160"/>
      <c r="CD588" s="160"/>
      <c r="CE588" s="160"/>
      <c r="CF588" s="160"/>
      <c r="CG588" s="160"/>
      <c r="CH588" s="160"/>
      <c r="CI588" s="160"/>
      <c r="CJ588" s="160"/>
      <c r="CK588" s="160"/>
      <c r="CL588" s="160"/>
      <c r="CM588" s="160"/>
      <c r="CN588" s="160"/>
      <c r="CO588" s="160"/>
      <c r="CP588" s="160"/>
      <c r="CQ588" s="160"/>
      <c r="CR588" s="160"/>
      <c r="CS588" s="160"/>
      <c r="CT588" s="160"/>
      <c r="CU588" s="160"/>
      <c r="CV588" s="160"/>
      <c r="CW588" s="160"/>
      <c r="CX588" s="160"/>
      <c r="CY588" s="160"/>
      <c r="CZ588" s="160"/>
      <c r="DA588" s="160"/>
      <c r="DB588" s="160"/>
      <c r="DC588" s="160"/>
      <c r="DD588" s="160"/>
      <c r="DE588" s="160"/>
      <c r="DF588" s="160"/>
      <c r="DG588" s="160"/>
      <c r="DH588" s="160"/>
      <c r="DI588" s="160"/>
      <c r="DJ588" s="160"/>
      <c r="DK588" s="160"/>
      <c r="DL588" s="160"/>
      <c r="DM588" s="160"/>
      <c r="DN588" s="160"/>
      <c r="DO588" s="160"/>
      <c r="DP588" s="160"/>
      <c r="DQ588" s="160"/>
      <c r="DR588" s="160"/>
      <c r="DS588" s="160"/>
      <c r="DT588" s="160"/>
      <c r="DU588" s="160"/>
      <c r="DV588" s="160"/>
      <c r="DW588" s="160"/>
      <c r="DX588" s="160"/>
      <c r="DY588" s="160"/>
      <c r="DZ588" s="160"/>
      <c r="EA588" s="160"/>
      <c r="EB588" s="160"/>
      <c r="EC588" s="160"/>
      <c r="ED588" s="160"/>
      <c r="EE588" s="160"/>
      <c r="EF588" s="160"/>
      <c r="EG588" s="160"/>
      <c r="EH588" s="160"/>
      <c r="EI588" s="160"/>
      <c r="EJ588" s="160"/>
      <c r="EK588" s="160"/>
      <c r="EL588" s="160"/>
      <c r="EM588" s="160"/>
      <c r="EN588" s="160"/>
      <c r="EO588" s="160"/>
      <c r="EP588" s="160"/>
      <c r="EQ588" s="160"/>
      <c r="ER588" s="160"/>
      <c r="ES588" s="160"/>
      <c r="ET588" s="160"/>
      <c r="EU588" s="160"/>
      <c r="EV588" s="160"/>
      <c r="EW588" s="160"/>
      <c r="EX588" s="160"/>
      <c r="EY588" s="160"/>
      <c r="EZ588" s="160"/>
      <c r="FA588" s="160"/>
      <c r="FB588" s="160"/>
      <c r="FC588" s="160"/>
      <c r="FD588" s="160"/>
      <c r="FE588" s="160"/>
      <c r="FF588" s="160"/>
      <c r="FG588" s="160"/>
      <c r="FH588" s="160"/>
      <c r="FI588" s="160"/>
      <c r="FJ588" s="160"/>
      <c r="FK588" s="160"/>
      <c r="FL588" s="160"/>
      <c r="FM588" s="160"/>
      <c r="FN588" s="160"/>
      <c r="FO588" s="160"/>
      <c r="FP588" s="160"/>
      <c r="FQ588" s="160"/>
      <c r="FR588" s="160"/>
      <c r="FS588" s="160"/>
      <c r="FT588" s="160"/>
      <c r="FU588" s="160"/>
      <c r="FV588" s="160"/>
      <c r="FW588" s="160"/>
      <c r="FX588" s="160"/>
      <c r="FY588" s="160"/>
      <c r="FZ588" s="160"/>
      <c r="GA588" s="160"/>
      <c r="GB588" s="160"/>
      <c r="GC588" s="160"/>
      <c r="GD588" s="160"/>
      <c r="GE588" s="160"/>
      <c r="GF588" s="160"/>
      <c r="GG588" s="160"/>
      <c r="GH588" s="160"/>
      <c r="GI588" s="160"/>
      <c r="GJ588" s="160"/>
      <c r="GK588" s="160"/>
      <c r="GL588" s="160"/>
      <c r="GM588" s="160"/>
      <c r="GN588" s="160"/>
      <c r="GO588" s="160"/>
      <c r="GP588" s="160"/>
      <c r="GQ588" s="160"/>
      <c r="GR588" s="160"/>
      <c r="GS588" s="160"/>
      <c r="GT588" s="160"/>
      <c r="GU588" s="160"/>
      <c r="GV588" s="160"/>
      <c r="GW588" s="160"/>
      <c r="GX588" s="160"/>
      <c r="GY588" s="160"/>
      <c r="GZ588" s="160"/>
      <c r="HA588" s="160"/>
      <c r="HB588" s="160"/>
      <c r="HC588" s="160"/>
      <c r="HD588" s="160"/>
      <c r="HE588" s="160"/>
      <c r="HF588" s="160"/>
      <c r="HG588" s="160"/>
      <c r="HH588" s="160"/>
      <c r="HI588" s="160"/>
      <c r="HJ588" s="160"/>
      <c r="HK588" s="160"/>
      <c r="HL588" s="160"/>
      <c r="HM588" s="160"/>
      <c r="HN588" s="160"/>
      <c r="HO588" s="160"/>
      <c r="HP588" s="160"/>
      <c r="HQ588" s="160"/>
      <c r="HR588" s="160"/>
      <c r="HS588" s="160"/>
      <c r="HT588" s="160"/>
      <c r="HU588" s="160"/>
      <c r="HV588" s="160"/>
      <c r="HW588" s="160"/>
      <c r="HX588" s="160"/>
      <c r="HY588" s="160"/>
      <c r="HZ588" s="160"/>
      <c r="IA588" s="160"/>
      <c r="IB588" s="160"/>
      <c r="IC588" s="160"/>
      <c r="ID588" s="160"/>
      <c r="IE588" s="160"/>
      <c r="IF588" s="160"/>
      <c r="IG588" s="160"/>
      <c r="IH588" s="160"/>
      <c r="II588" s="160"/>
      <c r="IJ588" s="160"/>
      <c r="IK588" s="160"/>
      <c r="IL588" s="160"/>
      <c r="IM588" s="160"/>
      <c r="IN588" s="160"/>
      <c r="IO588" s="160"/>
      <c r="IP588" s="160"/>
      <c r="IQ588" s="160"/>
      <c r="IR588" s="160"/>
      <c r="IS588" s="160"/>
      <c r="IT588" s="160"/>
      <c r="IU588" s="160"/>
      <c r="IV588" s="160"/>
      <c r="IW588" s="160"/>
      <c r="IX588" s="160"/>
      <c r="IY588" s="160"/>
      <c r="IZ588" s="160"/>
      <c r="JA588" s="160"/>
      <c r="JB588" s="160"/>
      <c r="JC588" s="160"/>
      <c r="JD588" s="160"/>
      <c r="JE588" s="160"/>
      <c r="JF588" s="160"/>
      <c r="JG588" s="160"/>
      <c r="JH588" s="160"/>
      <c r="JI588" s="160"/>
      <c r="JJ588" s="160"/>
      <c r="JK588" s="160"/>
      <c r="JL588" s="160"/>
      <c r="JM588" s="160"/>
      <c r="JN588" s="160"/>
      <c r="JO588" s="160"/>
      <c r="JP588" s="160"/>
      <c r="JQ588" s="160"/>
      <c r="JR588" s="160"/>
      <c r="JS588" s="160"/>
      <c r="JT588" s="160"/>
      <c r="JU588" s="160"/>
      <c r="JV588" s="160"/>
      <c r="JW588" s="160"/>
      <c r="JX588" s="160"/>
      <c r="JY588" s="160"/>
      <c r="JZ588" s="160"/>
      <c r="KA588" s="160"/>
      <c r="KB588" s="160"/>
      <c r="KC588" s="160"/>
      <c r="KD588" s="160"/>
      <c r="KE588" s="160"/>
      <c r="KF588" s="160"/>
      <c r="KG588" s="160"/>
      <c r="KH588" s="160"/>
      <c r="KI588" s="160"/>
      <c r="KJ588" s="160"/>
      <c r="KK588" s="160"/>
      <c r="KL588" s="160"/>
      <c r="KM588" s="160"/>
      <c r="KN588" s="160"/>
      <c r="KO588" s="160"/>
      <c r="KP588" s="160"/>
      <c r="KQ588" s="160"/>
      <c r="KR588" s="160"/>
      <c r="KS588" s="160"/>
      <c r="KT588" s="160"/>
      <c r="KU588" s="160"/>
      <c r="KV588" s="160"/>
      <c r="KW588" s="160"/>
      <c r="KX588" s="160"/>
      <c r="KY588" s="160"/>
      <c r="KZ588" s="160"/>
      <c r="LA588" s="160"/>
      <c r="LB588" s="160"/>
      <c r="LC588" s="160"/>
      <c r="LD588" s="160"/>
      <c r="LE588" s="160"/>
      <c r="LF588" s="160"/>
      <c r="LG588" s="160"/>
      <c r="LH588" s="160"/>
      <c r="LI588" s="160"/>
      <c r="LJ588" s="160"/>
      <c r="LK588" s="160"/>
      <c r="LL588" s="160"/>
      <c r="LM588" s="160"/>
      <c r="LN588" s="160"/>
      <c r="LO588" s="160"/>
      <c r="LP588" s="160"/>
      <c r="LQ588" s="160"/>
      <c r="LR588" s="160"/>
      <c r="LS588" s="160"/>
      <c r="LT588" s="160"/>
      <c r="LU588" s="160"/>
      <c r="LV588" s="160"/>
      <c r="LW588" s="160"/>
      <c r="LX588" s="160"/>
      <c r="LY588" s="160"/>
      <c r="LZ588" s="160"/>
      <c r="MA588" s="160"/>
      <c r="MB588" s="160"/>
      <c r="MC588" s="160"/>
      <c r="MD588" s="160"/>
      <c r="ME588" s="160"/>
      <c r="MF588" s="160"/>
      <c r="MG588" s="160"/>
      <c r="MH588" s="160"/>
      <c r="MI588" s="160"/>
      <c r="MJ588" s="160"/>
      <c r="MK588" s="160"/>
      <c r="ML588" s="160"/>
      <c r="MM588" s="160"/>
      <c r="MN588" s="160"/>
      <c r="MO588" s="160"/>
      <c r="MP588" s="160"/>
      <c r="MQ588" s="160"/>
      <c r="MR588" s="160"/>
      <c r="MS588" s="160"/>
      <c r="MT588" s="160"/>
      <c r="MU588" s="160"/>
      <c r="MV588" s="160"/>
      <c r="MW588" s="160"/>
      <c r="MX588" s="160"/>
      <c r="MY588" s="160"/>
      <c r="MZ588" s="160"/>
      <c r="NA588" s="160"/>
      <c r="NB588" s="160"/>
      <c r="NC588" s="160"/>
      <c r="ND588" s="160"/>
      <c r="NE588" s="160"/>
      <c r="NF588" s="160"/>
      <c r="NG588" s="160"/>
      <c r="NH588" s="160"/>
      <c r="NI588" s="160"/>
      <c r="NJ588" s="160"/>
      <c r="NK588" s="160"/>
      <c r="NL588" s="160"/>
      <c r="NM588" s="160"/>
      <c r="NN588" s="160"/>
      <c r="NO588" s="160"/>
      <c r="NP588" s="160"/>
      <c r="NQ588" s="160"/>
      <c r="NR588" s="160"/>
      <c r="NS588" s="160"/>
      <c r="NT588" s="160"/>
      <c r="NU588" s="160"/>
      <c r="NV588" s="160"/>
      <c r="NW588" s="160"/>
      <c r="NX588" s="160"/>
      <c r="NY588" s="160"/>
      <c r="NZ588" s="160"/>
      <c r="OA588" s="160"/>
      <c r="OB588" s="160"/>
      <c r="OC588" s="160"/>
      <c r="OD588" s="160"/>
      <c r="OE588" s="160"/>
      <c r="OF588" s="160"/>
      <c r="OG588" s="160"/>
      <c r="OH588" s="160"/>
      <c r="OI588" s="160"/>
      <c r="OJ588" s="160"/>
      <c r="OK588" s="160"/>
      <c r="OL588" s="160"/>
      <c r="OM588" s="160"/>
      <c r="ON588" s="160"/>
      <c r="OO588" s="160"/>
      <c r="OP588" s="160"/>
      <c r="OQ588" s="160"/>
      <c r="OR588" s="160"/>
      <c r="OS588" s="160"/>
      <c r="OT588" s="160"/>
      <c r="OU588" s="160"/>
      <c r="OV588" s="160"/>
      <c r="OW588" s="160"/>
      <c r="OX588" s="160"/>
      <c r="OY588" s="160"/>
      <c r="OZ588" s="160"/>
      <c r="PA588" s="160"/>
      <c r="PB588" s="160"/>
      <c r="PC588" s="160"/>
      <c r="PD588" s="160"/>
      <c r="PE588" s="160"/>
      <c r="PF588" s="160"/>
      <c r="PG588" s="160"/>
      <c r="PH588" s="160"/>
      <c r="PI588" s="160"/>
      <c r="PJ588" s="160"/>
      <c r="PK588" s="160"/>
      <c r="PL588" s="160"/>
      <c r="PM588" s="160"/>
      <c r="PN588" s="160"/>
      <c r="PO588" s="160"/>
      <c r="PP588" s="160"/>
      <c r="PQ588" s="160"/>
      <c r="PR588" s="160"/>
      <c r="PS588" s="160"/>
      <c r="PT588" s="160"/>
      <c r="PU588" s="160"/>
      <c r="PV588" s="160"/>
      <c r="PW588" s="160"/>
      <c r="PX588" s="160"/>
      <c r="PY588" s="160"/>
      <c r="PZ588" s="160"/>
      <c r="QA588" s="160"/>
      <c r="QB588" s="160"/>
      <c r="QC588" s="160"/>
      <c r="QD588" s="160"/>
      <c r="QE588" s="160"/>
      <c r="QF588" s="160"/>
      <c r="QG588" s="160"/>
      <c r="QH588" s="160"/>
      <c r="QI588" s="160"/>
      <c r="QJ588" s="160"/>
      <c r="QK588" s="160"/>
      <c r="QL588" s="160"/>
      <c r="QM588" s="160"/>
      <c r="QN588" s="160"/>
      <c r="QO588" s="160"/>
      <c r="QP588" s="160"/>
      <c r="QQ588" s="160"/>
      <c r="QR588" s="160"/>
      <c r="QS588" s="160"/>
      <c r="QT588" s="160"/>
      <c r="QU588" s="160"/>
      <c r="QV588" s="160"/>
      <c r="QW588" s="160"/>
      <c r="QX588" s="160"/>
      <c r="QY588" s="160"/>
      <c r="QZ588" s="160"/>
      <c r="RA588" s="160"/>
      <c r="RB588" s="160"/>
      <c r="RC588" s="160"/>
      <c r="RD588" s="160"/>
      <c r="RE588" s="160"/>
      <c r="RF588" s="160"/>
      <c r="RG588" s="160"/>
      <c r="RH588" s="160"/>
      <c r="RI588" s="160"/>
      <c r="RJ588" s="160"/>
      <c r="RK588" s="160"/>
      <c r="RL588" s="160"/>
      <c r="RM588" s="160"/>
      <c r="RN588" s="160"/>
      <c r="RO588" s="160"/>
      <c r="RP588" s="160"/>
      <c r="RQ588" s="160"/>
      <c r="RR588" s="160"/>
      <c r="RS588" s="160"/>
      <c r="RT588" s="160"/>
      <c r="RU588" s="160"/>
      <c r="RV588" s="160"/>
      <c r="RW588" s="160"/>
      <c r="RX588" s="160"/>
      <c r="RY588" s="160"/>
      <c r="RZ588" s="160"/>
      <c r="SA588" s="160"/>
      <c r="SB588" s="160"/>
      <c r="SC588" s="160"/>
      <c r="SD588" s="160"/>
      <c r="SE588" s="160"/>
      <c r="SF588" s="160"/>
      <c r="SG588" s="160"/>
      <c r="SH588" s="160"/>
      <c r="SI588" s="160"/>
      <c r="SJ588" s="160"/>
      <c r="SK588" s="160"/>
      <c r="SL588" s="160"/>
      <c r="SM588" s="160"/>
      <c r="SN588" s="160"/>
      <c r="SO588" s="160"/>
      <c r="SP588" s="160"/>
      <c r="SQ588" s="160"/>
      <c r="SR588" s="160"/>
      <c r="SS588" s="160"/>
      <c r="ST588" s="160"/>
      <c r="SU588" s="160"/>
      <c r="SV588" s="160"/>
      <c r="SW588" s="160"/>
      <c r="SX588" s="160"/>
      <c r="SY588" s="160"/>
      <c r="SZ588" s="160"/>
      <c r="TA588" s="160"/>
      <c r="TB588" s="160"/>
      <c r="TC588" s="160"/>
      <c r="TD588" s="160"/>
      <c r="TE588" s="160"/>
      <c r="TF588" s="160"/>
    </row>
    <row r="589" spans="1:526">
      <c r="A589" s="160"/>
      <c r="B589" s="160"/>
      <c r="C589" s="160"/>
      <c r="D589" s="160"/>
      <c r="E589" s="160"/>
      <c r="F589" s="160"/>
      <c r="G589" s="160"/>
      <c r="H589" s="160"/>
      <c r="I589" s="160"/>
      <c r="J589" s="160"/>
      <c r="K589" s="160"/>
      <c r="L589" s="160"/>
      <c r="M589" s="160"/>
      <c r="N589" s="160"/>
      <c r="O589" s="160"/>
      <c r="P589" s="160"/>
      <c r="Q589" s="160"/>
      <c r="R589" s="160"/>
      <c r="S589" s="160"/>
      <c r="T589" s="160"/>
      <c r="U589" s="160"/>
      <c r="V589" s="160"/>
      <c r="W589" s="160"/>
      <c r="X589" s="160"/>
      <c r="Y589" s="160"/>
      <c r="Z589" s="160"/>
      <c r="AA589" s="160"/>
      <c r="AB589" s="160"/>
      <c r="AC589" s="160"/>
      <c r="AD589" s="160"/>
      <c r="AE589" s="160"/>
      <c r="AF589" s="160"/>
      <c r="AG589" s="160"/>
      <c r="AH589" s="160"/>
      <c r="AI589" s="160"/>
      <c r="AJ589" s="160"/>
      <c r="AK589" s="160"/>
      <c r="AL589" s="160"/>
      <c r="AM589" s="160"/>
      <c r="AN589" s="160"/>
      <c r="AO589" s="160"/>
      <c r="AP589" s="160"/>
      <c r="AQ589" s="160"/>
      <c r="AR589" s="160"/>
      <c r="AS589" s="160"/>
      <c r="AT589" s="160"/>
      <c r="AU589" s="160"/>
      <c r="AV589" s="160"/>
      <c r="AW589" s="160"/>
      <c r="AX589" s="160"/>
      <c r="AY589" s="160"/>
      <c r="AZ589" s="160"/>
      <c r="BA589" s="160"/>
      <c r="BB589" s="160"/>
      <c r="BC589" s="160"/>
      <c r="BD589" s="160"/>
      <c r="BE589" s="160"/>
      <c r="BF589" s="160"/>
      <c r="BG589" s="160"/>
      <c r="BH589" s="160"/>
      <c r="BI589" s="160"/>
      <c r="BJ589" s="160"/>
      <c r="BK589" s="160"/>
      <c r="BL589" s="160"/>
      <c r="BM589" s="160"/>
      <c r="BN589" s="160"/>
      <c r="BO589" s="160"/>
      <c r="BP589" s="160"/>
      <c r="BQ589" s="160"/>
      <c r="BR589" s="160"/>
      <c r="BS589" s="160"/>
      <c r="BT589" s="160"/>
      <c r="BU589" s="160"/>
      <c r="BV589" s="160"/>
      <c r="BW589" s="160"/>
      <c r="BX589" s="160"/>
      <c r="BY589" s="160"/>
      <c r="BZ589" s="160"/>
      <c r="CA589" s="160"/>
      <c r="CB589" s="160"/>
      <c r="CC589" s="160"/>
      <c r="CD589" s="160"/>
      <c r="CE589" s="160"/>
      <c r="CF589" s="160"/>
      <c r="CG589" s="160"/>
      <c r="CH589" s="160"/>
      <c r="CI589" s="160"/>
      <c r="CJ589" s="160"/>
      <c r="CK589" s="160"/>
      <c r="CL589" s="160"/>
      <c r="CM589" s="160"/>
      <c r="CN589" s="160"/>
      <c r="CO589" s="160"/>
      <c r="CP589" s="160"/>
      <c r="CQ589" s="160"/>
      <c r="CR589" s="160"/>
      <c r="CS589" s="160"/>
      <c r="CT589" s="160"/>
      <c r="CU589" s="160"/>
      <c r="CV589" s="160"/>
      <c r="CW589" s="160"/>
      <c r="CX589" s="160"/>
      <c r="CY589" s="160"/>
      <c r="CZ589" s="160"/>
      <c r="DA589" s="160"/>
      <c r="DB589" s="160"/>
      <c r="DC589" s="160"/>
      <c r="DD589" s="160"/>
      <c r="DE589" s="160"/>
      <c r="DF589" s="160"/>
      <c r="DG589" s="160"/>
      <c r="DH589" s="160"/>
      <c r="DI589" s="160"/>
      <c r="DJ589" s="160"/>
      <c r="DK589" s="160"/>
      <c r="DL589" s="160"/>
      <c r="DM589" s="160"/>
      <c r="DN589" s="160"/>
      <c r="DO589" s="160"/>
      <c r="DP589" s="160"/>
      <c r="DQ589" s="160"/>
      <c r="DR589" s="160"/>
      <c r="DS589" s="160"/>
      <c r="DT589" s="160"/>
      <c r="DU589" s="160"/>
      <c r="DV589" s="160"/>
      <c r="DW589" s="160"/>
      <c r="DX589" s="160"/>
      <c r="DY589" s="160"/>
      <c r="DZ589" s="160"/>
      <c r="EA589" s="160"/>
      <c r="EB589" s="160"/>
      <c r="EC589" s="160"/>
      <c r="ED589" s="160"/>
      <c r="EE589" s="160"/>
      <c r="EF589" s="160"/>
      <c r="EG589" s="160"/>
      <c r="EH589" s="160"/>
      <c r="EI589" s="160"/>
      <c r="EJ589" s="160"/>
      <c r="EK589" s="160"/>
      <c r="EL589" s="160"/>
      <c r="EM589" s="160"/>
      <c r="EN589" s="160"/>
      <c r="EO589" s="160"/>
      <c r="EP589" s="160"/>
      <c r="EQ589" s="160"/>
      <c r="ER589" s="160"/>
      <c r="ES589" s="160"/>
      <c r="ET589" s="160"/>
      <c r="EU589" s="160"/>
      <c r="EV589" s="160"/>
      <c r="EW589" s="160"/>
      <c r="EX589" s="160"/>
      <c r="EY589" s="160"/>
      <c r="EZ589" s="160"/>
      <c r="FA589" s="160"/>
      <c r="FB589" s="160"/>
      <c r="FC589" s="160"/>
      <c r="FD589" s="160"/>
      <c r="FE589" s="160"/>
      <c r="FF589" s="160"/>
      <c r="FG589" s="160"/>
      <c r="FH589" s="160"/>
      <c r="FI589" s="160"/>
      <c r="FJ589" s="160"/>
      <c r="FK589" s="160"/>
      <c r="FL589" s="160"/>
      <c r="FM589" s="160"/>
      <c r="FN589" s="160"/>
      <c r="FO589" s="160"/>
      <c r="FP589" s="160"/>
      <c r="FQ589" s="160"/>
      <c r="FR589" s="160"/>
      <c r="FS589" s="160"/>
      <c r="FT589" s="160"/>
      <c r="FU589" s="160"/>
      <c r="FV589" s="160"/>
      <c r="FW589" s="160"/>
      <c r="FX589" s="160"/>
      <c r="FY589" s="160"/>
      <c r="FZ589" s="160"/>
      <c r="GA589" s="160"/>
      <c r="GB589" s="160"/>
      <c r="GC589" s="160"/>
      <c r="GD589" s="160"/>
      <c r="GE589" s="160"/>
      <c r="GF589" s="160"/>
      <c r="GG589" s="160"/>
      <c r="GH589" s="160"/>
      <c r="GI589" s="160"/>
      <c r="GJ589" s="160"/>
      <c r="GK589" s="160"/>
      <c r="GL589" s="160"/>
      <c r="GM589" s="160"/>
      <c r="GN589" s="160"/>
      <c r="GO589" s="160"/>
      <c r="GP589" s="160"/>
      <c r="GQ589" s="160"/>
      <c r="GR589" s="160"/>
      <c r="GS589" s="160"/>
      <c r="GT589" s="160"/>
      <c r="GU589" s="160"/>
      <c r="GV589" s="160"/>
      <c r="GW589" s="160"/>
      <c r="GX589" s="160"/>
      <c r="GY589" s="160"/>
      <c r="GZ589" s="160"/>
      <c r="HA589" s="160"/>
      <c r="HB589" s="160"/>
      <c r="HC589" s="160"/>
      <c r="HD589" s="160"/>
      <c r="HE589" s="160"/>
      <c r="HF589" s="160"/>
      <c r="HG589" s="160"/>
      <c r="HH589" s="160"/>
      <c r="HI589" s="160"/>
      <c r="HJ589" s="160"/>
      <c r="HK589" s="160"/>
      <c r="HL589" s="160"/>
      <c r="HM589" s="160"/>
      <c r="HN589" s="160"/>
      <c r="HO589" s="160"/>
      <c r="HP589" s="160"/>
      <c r="HQ589" s="160"/>
      <c r="HR589" s="160"/>
      <c r="HS589" s="160"/>
      <c r="HT589" s="160"/>
      <c r="HU589" s="160"/>
      <c r="HV589" s="160"/>
      <c r="HW589" s="160"/>
      <c r="HX589" s="160"/>
      <c r="HY589" s="160"/>
      <c r="HZ589" s="160"/>
      <c r="IA589" s="160"/>
      <c r="IB589" s="160"/>
      <c r="IC589" s="160"/>
      <c r="ID589" s="160"/>
      <c r="IE589" s="160"/>
      <c r="IF589" s="160"/>
      <c r="IG589" s="160"/>
      <c r="IH589" s="160"/>
      <c r="II589" s="160"/>
      <c r="IJ589" s="160"/>
      <c r="IK589" s="160"/>
      <c r="IL589" s="160"/>
      <c r="IM589" s="160"/>
      <c r="IN589" s="160"/>
      <c r="IO589" s="160"/>
      <c r="IP589" s="160"/>
      <c r="IQ589" s="160"/>
      <c r="IR589" s="160"/>
      <c r="IS589" s="160"/>
      <c r="IT589" s="160"/>
      <c r="IU589" s="160"/>
      <c r="IV589" s="160"/>
      <c r="IW589" s="160"/>
      <c r="IX589" s="160"/>
      <c r="IY589" s="160"/>
      <c r="IZ589" s="160"/>
      <c r="JA589" s="160"/>
      <c r="JB589" s="160"/>
      <c r="JC589" s="160"/>
      <c r="JD589" s="160"/>
      <c r="JE589" s="160"/>
      <c r="JF589" s="160"/>
      <c r="JG589" s="160"/>
      <c r="JH589" s="160"/>
      <c r="JI589" s="160"/>
      <c r="JJ589" s="160"/>
      <c r="JK589" s="160"/>
      <c r="JL589" s="160"/>
      <c r="JM589" s="160"/>
      <c r="JN589" s="160"/>
      <c r="JO589" s="160"/>
      <c r="JP589" s="160"/>
      <c r="JQ589" s="160"/>
      <c r="JR589" s="160"/>
      <c r="JS589" s="160"/>
      <c r="JT589" s="160"/>
      <c r="JU589" s="160"/>
      <c r="JV589" s="160"/>
      <c r="JW589" s="160"/>
      <c r="JX589" s="160"/>
      <c r="JY589" s="160"/>
      <c r="JZ589" s="160"/>
      <c r="KA589" s="160"/>
      <c r="KB589" s="160"/>
      <c r="KC589" s="160"/>
      <c r="KD589" s="160"/>
      <c r="KE589" s="160"/>
      <c r="KF589" s="160"/>
      <c r="KG589" s="160"/>
      <c r="KH589" s="160"/>
      <c r="KI589" s="160"/>
      <c r="KJ589" s="160"/>
      <c r="KK589" s="160"/>
      <c r="KL589" s="160"/>
      <c r="KM589" s="160"/>
      <c r="KN589" s="160"/>
      <c r="KO589" s="160"/>
      <c r="KP589" s="160"/>
      <c r="KQ589" s="160"/>
      <c r="KR589" s="160"/>
      <c r="KS589" s="160"/>
      <c r="KT589" s="160"/>
      <c r="KU589" s="160"/>
      <c r="KV589" s="160"/>
      <c r="KW589" s="160"/>
      <c r="KX589" s="160"/>
      <c r="KY589" s="160"/>
      <c r="KZ589" s="160"/>
      <c r="LA589" s="160"/>
      <c r="LB589" s="160"/>
      <c r="LC589" s="160"/>
      <c r="LD589" s="160"/>
      <c r="LE589" s="160"/>
      <c r="LF589" s="160"/>
      <c r="LG589" s="160"/>
      <c r="LH589" s="160"/>
      <c r="LI589" s="160"/>
      <c r="LJ589" s="160"/>
      <c r="LK589" s="160"/>
      <c r="LL589" s="160"/>
      <c r="LM589" s="160"/>
      <c r="LN589" s="160"/>
      <c r="LO589" s="160"/>
      <c r="LP589" s="160"/>
      <c r="LQ589" s="160"/>
      <c r="LR589" s="160"/>
      <c r="LS589" s="160"/>
      <c r="LT589" s="160"/>
      <c r="LU589" s="160"/>
      <c r="LV589" s="160"/>
      <c r="LW589" s="160"/>
      <c r="LX589" s="160"/>
      <c r="LY589" s="160"/>
      <c r="LZ589" s="160"/>
      <c r="MA589" s="160"/>
      <c r="MB589" s="160"/>
      <c r="MC589" s="160"/>
      <c r="MD589" s="160"/>
      <c r="ME589" s="160"/>
      <c r="MF589" s="160"/>
      <c r="MG589" s="160"/>
      <c r="MH589" s="160"/>
      <c r="MI589" s="160"/>
      <c r="MJ589" s="160"/>
      <c r="MK589" s="160"/>
      <c r="ML589" s="160"/>
      <c r="MM589" s="160"/>
      <c r="MN589" s="160"/>
      <c r="MO589" s="160"/>
      <c r="MP589" s="160"/>
      <c r="MQ589" s="160"/>
      <c r="MR589" s="160"/>
      <c r="MS589" s="160"/>
      <c r="MT589" s="160"/>
      <c r="MU589" s="160"/>
      <c r="MV589" s="160"/>
      <c r="MW589" s="160"/>
      <c r="MX589" s="160"/>
      <c r="MY589" s="160"/>
      <c r="MZ589" s="160"/>
      <c r="NA589" s="160"/>
      <c r="NB589" s="160"/>
      <c r="NC589" s="160"/>
      <c r="ND589" s="160"/>
      <c r="NE589" s="160"/>
      <c r="NF589" s="160"/>
      <c r="NG589" s="160"/>
      <c r="NH589" s="160"/>
      <c r="NI589" s="160"/>
      <c r="NJ589" s="160"/>
      <c r="NK589" s="160"/>
      <c r="NL589" s="160"/>
      <c r="NM589" s="160"/>
      <c r="NN589" s="160"/>
      <c r="NO589" s="160"/>
      <c r="NP589" s="160"/>
      <c r="NQ589" s="160"/>
      <c r="NR589" s="160"/>
      <c r="NS589" s="160"/>
      <c r="NT589" s="160"/>
      <c r="NU589" s="160"/>
      <c r="NV589" s="160"/>
      <c r="NW589" s="160"/>
      <c r="NX589" s="160"/>
      <c r="NY589" s="160"/>
      <c r="NZ589" s="160"/>
      <c r="OA589" s="160"/>
      <c r="OB589" s="160"/>
      <c r="OC589" s="160"/>
      <c r="OD589" s="160"/>
      <c r="OE589" s="160"/>
      <c r="OF589" s="160"/>
      <c r="OG589" s="160"/>
      <c r="OH589" s="160"/>
      <c r="OI589" s="160"/>
      <c r="OJ589" s="160"/>
      <c r="OK589" s="160"/>
      <c r="OL589" s="160"/>
      <c r="OM589" s="160"/>
      <c r="ON589" s="160"/>
      <c r="OO589" s="160"/>
      <c r="OP589" s="160"/>
      <c r="OQ589" s="160"/>
      <c r="OR589" s="160"/>
      <c r="OS589" s="160"/>
      <c r="OT589" s="160"/>
      <c r="OU589" s="160"/>
      <c r="OV589" s="160"/>
      <c r="OW589" s="160"/>
      <c r="OX589" s="160"/>
      <c r="OY589" s="160"/>
      <c r="OZ589" s="160"/>
      <c r="PA589" s="160"/>
      <c r="PB589" s="160"/>
      <c r="PC589" s="160"/>
      <c r="PD589" s="160"/>
      <c r="PE589" s="160"/>
      <c r="PF589" s="160"/>
      <c r="PG589" s="160"/>
      <c r="PH589" s="160"/>
      <c r="PI589" s="160"/>
      <c r="PJ589" s="160"/>
      <c r="PK589" s="160"/>
      <c r="PL589" s="160"/>
      <c r="PM589" s="160"/>
      <c r="PN589" s="160"/>
      <c r="PO589" s="160"/>
      <c r="PP589" s="160"/>
      <c r="PQ589" s="160"/>
      <c r="PR589" s="160"/>
      <c r="PS589" s="160"/>
      <c r="PT589" s="160"/>
      <c r="PU589" s="160"/>
      <c r="PV589" s="160"/>
      <c r="PW589" s="160"/>
      <c r="PX589" s="160"/>
      <c r="PY589" s="160"/>
      <c r="PZ589" s="160"/>
      <c r="QA589" s="160"/>
      <c r="QB589" s="160"/>
      <c r="QC589" s="160"/>
      <c r="QD589" s="160"/>
      <c r="QE589" s="160"/>
      <c r="QF589" s="160"/>
      <c r="QG589" s="160"/>
      <c r="QH589" s="160"/>
      <c r="QI589" s="160"/>
      <c r="QJ589" s="160"/>
      <c r="QK589" s="160"/>
      <c r="QL589" s="160"/>
      <c r="QM589" s="160"/>
      <c r="QN589" s="160"/>
      <c r="QO589" s="160"/>
      <c r="QP589" s="160"/>
      <c r="QQ589" s="160"/>
      <c r="QR589" s="160"/>
      <c r="QS589" s="160"/>
      <c r="QT589" s="160"/>
      <c r="QU589" s="160"/>
      <c r="QV589" s="160"/>
      <c r="QW589" s="160"/>
      <c r="QX589" s="160"/>
      <c r="QY589" s="160"/>
      <c r="QZ589" s="160"/>
      <c r="RA589" s="160"/>
      <c r="RB589" s="160"/>
      <c r="RC589" s="160"/>
      <c r="RD589" s="160"/>
      <c r="RE589" s="160"/>
      <c r="RF589" s="160"/>
      <c r="RG589" s="160"/>
      <c r="RH589" s="160"/>
      <c r="RI589" s="160"/>
      <c r="RJ589" s="160"/>
      <c r="RK589" s="160"/>
      <c r="RL589" s="160"/>
      <c r="RM589" s="160"/>
      <c r="RN589" s="160"/>
      <c r="RO589" s="160"/>
      <c r="RP589" s="160"/>
      <c r="RQ589" s="160"/>
      <c r="RR589" s="160"/>
      <c r="RS589" s="160"/>
      <c r="RT589" s="160"/>
      <c r="RU589" s="160"/>
      <c r="RV589" s="160"/>
      <c r="RW589" s="160"/>
      <c r="RX589" s="160"/>
      <c r="RY589" s="160"/>
      <c r="RZ589" s="160"/>
      <c r="SA589" s="160"/>
      <c r="SB589" s="160"/>
      <c r="SC589" s="160"/>
      <c r="SD589" s="160"/>
      <c r="SE589" s="160"/>
      <c r="SF589" s="160"/>
      <c r="SG589" s="160"/>
      <c r="SH589" s="160"/>
      <c r="SI589" s="160"/>
      <c r="SJ589" s="160"/>
      <c r="SK589" s="160"/>
      <c r="SL589" s="160"/>
      <c r="SM589" s="160"/>
      <c r="SN589" s="160"/>
      <c r="SO589" s="160"/>
      <c r="SP589" s="160"/>
      <c r="SQ589" s="160"/>
      <c r="SR589" s="160"/>
      <c r="SS589" s="160"/>
      <c r="ST589" s="160"/>
      <c r="SU589" s="160"/>
      <c r="SV589" s="160"/>
      <c r="SW589" s="160"/>
      <c r="SX589" s="160"/>
      <c r="SY589" s="160"/>
      <c r="SZ589" s="160"/>
      <c r="TA589" s="160"/>
      <c r="TB589" s="160"/>
      <c r="TC589" s="160"/>
      <c r="TD589" s="160"/>
      <c r="TE589" s="160"/>
      <c r="TF589" s="160"/>
    </row>
    <row r="590" spans="1:526">
      <c r="A590" s="160"/>
      <c r="B590" s="160"/>
      <c r="C590" s="160"/>
      <c r="D590" s="160"/>
      <c r="E590" s="160"/>
      <c r="F590" s="160"/>
      <c r="G590" s="160"/>
      <c r="H590" s="160"/>
      <c r="I590" s="160"/>
      <c r="J590" s="160"/>
      <c r="K590" s="160"/>
      <c r="L590" s="160"/>
      <c r="M590" s="160"/>
      <c r="N590" s="160"/>
      <c r="O590" s="160"/>
      <c r="P590" s="160"/>
      <c r="Q590" s="160"/>
      <c r="R590" s="160"/>
      <c r="S590" s="160"/>
      <c r="T590" s="160"/>
      <c r="U590" s="160"/>
      <c r="V590" s="160"/>
      <c r="W590" s="160"/>
      <c r="X590" s="160"/>
      <c r="Y590" s="160"/>
      <c r="Z590" s="160"/>
      <c r="AA590" s="160"/>
      <c r="AB590" s="160"/>
      <c r="AC590" s="160"/>
      <c r="AD590" s="160"/>
      <c r="AE590" s="160"/>
      <c r="AF590" s="160"/>
      <c r="AG590" s="160"/>
      <c r="AH590" s="160"/>
      <c r="AI590" s="160"/>
      <c r="AJ590" s="160"/>
      <c r="AK590" s="160"/>
      <c r="AL590" s="160"/>
      <c r="AM590" s="160"/>
      <c r="AN590" s="160"/>
      <c r="AO590" s="160"/>
      <c r="AP590" s="160"/>
      <c r="AQ590" s="160"/>
      <c r="AR590" s="160"/>
      <c r="AS590" s="160"/>
      <c r="AT590" s="160"/>
      <c r="AU590" s="160"/>
      <c r="AV590" s="160"/>
      <c r="AW590" s="160"/>
      <c r="AX590" s="160"/>
      <c r="AY590" s="160"/>
      <c r="AZ590" s="160"/>
      <c r="BA590" s="160"/>
      <c r="BB590" s="160"/>
      <c r="BC590" s="160"/>
      <c r="BD590" s="160"/>
      <c r="BE590" s="160"/>
      <c r="BF590" s="160"/>
      <c r="BG590" s="160"/>
      <c r="BH590" s="160"/>
      <c r="BI590" s="160"/>
      <c r="BJ590" s="160"/>
      <c r="BK590" s="160"/>
      <c r="BL590" s="160"/>
      <c r="BM590" s="160"/>
      <c r="BN590" s="160"/>
      <c r="BO590" s="160"/>
      <c r="BP590" s="160"/>
      <c r="BQ590" s="160"/>
      <c r="BR590" s="160"/>
      <c r="BS590" s="160"/>
      <c r="BT590" s="160"/>
      <c r="BU590" s="160"/>
      <c r="BV590" s="160"/>
      <c r="BW590" s="160"/>
      <c r="BX590" s="160"/>
      <c r="BY590" s="160"/>
      <c r="BZ590" s="160"/>
      <c r="CA590" s="160"/>
      <c r="CB590" s="160"/>
      <c r="CC590" s="160"/>
      <c r="CD590" s="160"/>
      <c r="CE590" s="160"/>
      <c r="CF590" s="160"/>
      <c r="CG590" s="160"/>
      <c r="CH590" s="160"/>
      <c r="CI590" s="160"/>
      <c r="CJ590" s="160"/>
      <c r="CK590" s="160"/>
      <c r="CL590" s="160"/>
      <c r="CM590" s="160"/>
      <c r="CN590" s="160"/>
      <c r="CO590" s="160"/>
      <c r="CP590" s="160"/>
      <c r="CQ590" s="160"/>
      <c r="CR590" s="160"/>
      <c r="CS590" s="160"/>
      <c r="CT590" s="160"/>
      <c r="CU590" s="160"/>
      <c r="CV590" s="160"/>
      <c r="CW590" s="160"/>
      <c r="CX590" s="160"/>
      <c r="CY590" s="160"/>
      <c r="CZ590" s="160"/>
      <c r="DA590" s="160"/>
      <c r="DB590" s="160"/>
      <c r="DC590" s="160"/>
      <c r="DD590" s="160"/>
      <c r="DE590" s="160"/>
      <c r="DF590" s="160"/>
      <c r="DG590" s="160"/>
      <c r="DH590" s="160"/>
      <c r="DI590" s="160"/>
      <c r="DJ590" s="160"/>
      <c r="DK590" s="160"/>
      <c r="DL590" s="160"/>
      <c r="DM590" s="160"/>
      <c r="DN590" s="160"/>
      <c r="DO590" s="160"/>
      <c r="DP590" s="160"/>
      <c r="DQ590" s="160"/>
      <c r="DR590" s="160"/>
      <c r="DS590" s="160"/>
      <c r="DT590" s="160"/>
      <c r="DU590" s="160"/>
      <c r="DV590" s="160"/>
      <c r="DW590" s="160"/>
      <c r="DX590" s="160"/>
      <c r="DY590" s="160"/>
      <c r="DZ590" s="160"/>
      <c r="EA590" s="160"/>
      <c r="EB590" s="160"/>
      <c r="EC590" s="160"/>
      <c r="ED590" s="160"/>
      <c r="EE590" s="160"/>
      <c r="EF590" s="160"/>
      <c r="EG590" s="160"/>
      <c r="EH590" s="160"/>
      <c r="EI590" s="160"/>
      <c r="EJ590" s="160"/>
      <c r="EK590" s="160"/>
      <c r="EL590" s="160"/>
      <c r="EM590" s="160"/>
      <c r="EN590" s="160"/>
      <c r="EO590" s="160"/>
      <c r="EP590" s="160"/>
      <c r="EQ590" s="160"/>
      <c r="ER590" s="160"/>
      <c r="ES590" s="160"/>
      <c r="ET590" s="160"/>
      <c r="EU590" s="160"/>
      <c r="EV590" s="160"/>
      <c r="EW590" s="160"/>
      <c r="EX590" s="160"/>
      <c r="EY590" s="160"/>
      <c r="EZ590" s="160"/>
      <c r="FA590" s="160"/>
      <c r="FB590" s="160"/>
      <c r="FC590" s="160"/>
      <c r="FD590" s="160"/>
      <c r="FE590" s="160"/>
      <c r="FF590" s="160"/>
      <c r="FG590" s="160"/>
      <c r="FH590" s="160"/>
      <c r="FI590" s="160"/>
      <c r="FJ590" s="160"/>
      <c r="FK590" s="160"/>
      <c r="FL590" s="160"/>
      <c r="FM590" s="160"/>
      <c r="FN590" s="160"/>
      <c r="FO590" s="160"/>
      <c r="FP590" s="160"/>
      <c r="FQ590" s="160"/>
      <c r="FR590" s="160"/>
      <c r="FS590" s="160"/>
      <c r="FT590" s="160"/>
      <c r="FU590" s="160"/>
      <c r="FV590" s="160"/>
      <c r="FW590" s="160"/>
      <c r="FX590" s="160"/>
      <c r="FY590" s="160"/>
      <c r="FZ590" s="160"/>
      <c r="GA590" s="160"/>
      <c r="GB590" s="160"/>
      <c r="GC590" s="160"/>
      <c r="GD590" s="160"/>
      <c r="GE590" s="160"/>
      <c r="GF590" s="160"/>
      <c r="GG590" s="160"/>
      <c r="GH590" s="160"/>
      <c r="GI590" s="160"/>
      <c r="GJ590" s="160"/>
      <c r="GK590" s="160"/>
      <c r="GL590" s="160"/>
      <c r="GM590" s="160"/>
      <c r="GN590" s="160"/>
      <c r="GO590" s="160"/>
      <c r="GP590" s="160"/>
      <c r="GQ590" s="160"/>
      <c r="GR590" s="160"/>
      <c r="GS590" s="160"/>
      <c r="GT590" s="160"/>
      <c r="GU590" s="160"/>
      <c r="GV590" s="160"/>
      <c r="GW590" s="160"/>
      <c r="GX590" s="160"/>
      <c r="GY590" s="160"/>
      <c r="GZ590" s="160"/>
      <c r="HA590" s="160"/>
      <c r="HB590" s="160"/>
      <c r="HC590" s="160"/>
      <c r="HD590" s="160"/>
      <c r="HE590" s="160"/>
      <c r="HF590" s="160"/>
      <c r="HG590" s="160"/>
      <c r="HH590" s="160"/>
      <c r="HI590" s="160"/>
      <c r="HJ590" s="160"/>
      <c r="HK590" s="160"/>
      <c r="HL590" s="160"/>
      <c r="HM590" s="160"/>
      <c r="HN590" s="160"/>
      <c r="HO590" s="160"/>
      <c r="HP590" s="160"/>
      <c r="HQ590" s="160"/>
      <c r="HR590" s="160"/>
      <c r="HS590" s="160"/>
      <c r="HT590" s="160"/>
      <c r="HU590" s="160"/>
      <c r="HV590" s="160"/>
      <c r="HW590" s="160"/>
      <c r="HX590" s="160"/>
      <c r="HY590" s="160"/>
      <c r="HZ590" s="160"/>
      <c r="IA590" s="160"/>
      <c r="IB590" s="160"/>
      <c r="IC590" s="160"/>
      <c r="ID590" s="160"/>
      <c r="IE590" s="160"/>
      <c r="IF590" s="160"/>
      <c r="IG590" s="160"/>
      <c r="IH590" s="160"/>
      <c r="II590" s="160"/>
      <c r="IJ590" s="160"/>
      <c r="IK590" s="160"/>
      <c r="IL590" s="160"/>
      <c r="IM590" s="160"/>
      <c r="IN590" s="160"/>
      <c r="IO590" s="160"/>
      <c r="IP590" s="160"/>
      <c r="IQ590" s="160"/>
      <c r="IR590" s="160"/>
      <c r="IS590" s="160"/>
      <c r="IT590" s="160"/>
      <c r="IU590" s="160"/>
      <c r="IV590" s="160"/>
      <c r="IW590" s="160"/>
      <c r="IX590" s="160"/>
      <c r="IY590" s="160"/>
      <c r="IZ590" s="160"/>
      <c r="JA590" s="160"/>
      <c r="JB590" s="160"/>
      <c r="JC590" s="160"/>
      <c r="JD590" s="160"/>
      <c r="JE590" s="160"/>
      <c r="JF590" s="160"/>
      <c r="JG590" s="160"/>
      <c r="JH590" s="160"/>
      <c r="JI590" s="160"/>
      <c r="JJ590" s="160"/>
      <c r="JK590" s="160"/>
      <c r="JL590" s="160"/>
      <c r="JM590" s="160"/>
      <c r="JN590" s="160"/>
      <c r="JO590" s="160"/>
      <c r="JP590" s="160"/>
      <c r="JQ590" s="160"/>
      <c r="JR590" s="160"/>
      <c r="JS590" s="160"/>
      <c r="JT590" s="160"/>
      <c r="JU590" s="160"/>
      <c r="JV590" s="160"/>
      <c r="JW590" s="160"/>
      <c r="JX590" s="160"/>
      <c r="JY590" s="160"/>
      <c r="JZ590" s="160"/>
      <c r="KA590" s="160"/>
      <c r="KB590" s="160"/>
      <c r="KC590" s="160"/>
      <c r="KD590" s="160"/>
      <c r="KE590" s="160"/>
      <c r="KF590" s="160"/>
      <c r="KG590" s="160"/>
      <c r="KH590" s="160"/>
      <c r="KI590" s="160"/>
      <c r="KJ590" s="160"/>
      <c r="KK590" s="160"/>
      <c r="KL590" s="160"/>
      <c r="KM590" s="160"/>
      <c r="KN590" s="160"/>
      <c r="KO590" s="160"/>
      <c r="KP590" s="160"/>
      <c r="KQ590" s="160"/>
      <c r="KR590" s="160"/>
      <c r="KS590" s="160"/>
      <c r="KT590" s="160"/>
      <c r="KU590" s="160"/>
      <c r="KV590" s="160"/>
      <c r="KW590" s="160"/>
      <c r="KX590" s="160"/>
      <c r="KY590" s="160"/>
      <c r="KZ590" s="160"/>
      <c r="LA590" s="160"/>
      <c r="LB590" s="160"/>
      <c r="LC590" s="160"/>
      <c r="LD590" s="160"/>
      <c r="LE590" s="160"/>
      <c r="LF590" s="160"/>
      <c r="LG590" s="160"/>
      <c r="LH590" s="160"/>
      <c r="LI590" s="160"/>
      <c r="LJ590" s="160"/>
      <c r="LK590" s="160"/>
      <c r="LL590" s="160"/>
      <c r="LM590" s="160"/>
      <c r="LN590" s="160"/>
      <c r="LO590" s="160"/>
      <c r="LP590" s="160"/>
      <c r="LQ590" s="160"/>
      <c r="LR590" s="160"/>
      <c r="LS590" s="160"/>
      <c r="LT590" s="160"/>
      <c r="LU590" s="160"/>
      <c r="LV590" s="160"/>
      <c r="LW590" s="160"/>
      <c r="LX590" s="160"/>
      <c r="LY590" s="160"/>
      <c r="LZ590" s="160"/>
      <c r="MA590" s="160"/>
      <c r="MB590" s="160"/>
      <c r="MC590" s="160"/>
      <c r="MD590" s="160"/>
      <c r="ME590" s="160"/>
      <c r="MF590" s="160"/>
      <c r="MG590" s="160"/>
      <c r="MH590" s="160"/>
      <c r="MI590" s="160"/>
      <c r="MJ590" s="160"/>
      <c r="MK590" s="160"/>
      <c r="ML590" s="160"/>
      <c r="MM590" s="160"/>
      <c r="MN590" s="160"/>
      <c r="MO590" s="160"/>
      <c r="MP590" s="160"/>
      <c r="MQ590" s="160"/>
      <c r="MR590" s="160"/>
      <c r="MS590" s="160"/>
      <c r="MT590" s="160"/>
      <c r="MU590" s="160"/>
      <c r="MV590" s="160"/>
      <c r="MW590" s="160"/>
      <c r="MX590" s="160"/>
      <c r="MY590" s="160"/>
      <c r="MZ590" s="160"/>
      <c r="NA590" s="160"/>
      <c r="NB590" s="160"/>
      <c r="NC590" s="160"/>
      <c r="ND590" s="160"/>
      <c r="NE590" s="160"/>
      <c r="NF590" s="160"/>
      <c r="NG590" s="160"/>
      <c r="NH590" s="160"/>
      <c r="NI590" s="160"/>
      <c r="NJ590" s="160"/>
      <c r="NK590" s="160"/>
      <c r="NL590" s="160"/>
      <c r="NM590" s="160"/>
      <c r="NN590" s="160"/>
      <c r="NO590" s="160"/>
      <c r="NP590" s="160"/>
      <c r="NQ590" s="160"/>
      <c r="NR590" s="160"/>
      <c r="NS590" s="160"/>
      <c r="NT590" s="160"/>
      <c r="NU590" s="160"/>
      <c r="NV590" s="160"/>
      <c r="NW590" s="160"/>
      <c r="NX590" s="160"/>
      <c r="NY590" s="160"/>
      <c r="NZ590" s="160"/>
      <c r="OA590" s="160"/>
      <c r="OB590" s="160"/>
      <c r="OC590" s="160"/>
      <c r="OD590" s="160"/>
      <c r="OE590" s="160"/>
      <c r="OF590" s="160"/>
      <c r="OG590" s="160"/>
      <c r="OH590" s="160"/>
      <c r="OI590" s="160"/>
      <c r="OJ590" s="160"/>
      <c r="OK590" s="160"/>
      <c r="OL590" s="160"/>
      <c r="OM590" s="160"/>
      <c r="ON590" s="160"/>
      <c r="OO590" s="160"/>
      <c r="OP590" s="160"/>
      <c r="OQ590" s="160"/>
      <c r="OR590" s="160"/>
      <c r="OS590" s="160"/>
      <c r="OT590" s="160"/>
      <c r="OU590" s="160"/>
      <c r="OV590" s="160"/>
      <c r="OW590" s="160"/>
      <c r="OX590" s="160"/>
      <c r="OY590" s="160"/>
      <c r="OZ590" s="160"/>
      <c r="PA590" s="160"/>
      <c r="PB590" s="160"/>
      <c r="PC590" s="160"/>
      <c r="PD590" s="160"/>
      <c r="PE590" s="160"/>
      <c r="PF590" s="160"/>
      <c r="PG590" s="160"/>
      <c r="PH590" s="160"/>
      <c r="PI590" s="160"/>
      <c r="PJ590" s="160"/>
      <c r="PK590" s="160"/>
      <c r="PL590" s="160"/>
      <c r="PM590" s="160"/>
      <c r="PN590" s="160"/>
      <c r="PO590" s="160"/>
      <c r="PP590" s="160"/>
      <c r="PQ590" s="160"/>
      <c r="PR590" s="160"/>
      <c r="PS590" s="160"/>
      <c r="PT590" s="160"/>
      <c r="PU590" s="160"/>
      <c r="PV590" s="160"/>
      <c r="PW590" s="160"/>
      <c r="PX590" s="160"/>
      <c r="PY590" s="160"/>
      <c r="PZ590" s="160"/>
      <c r="QA590" s="160"/>
      <c r="QB590" s="160"/>
      <c r="QC590" s="160"/>
      <c r="QD590" s="160"/>
      <c r="QE590" s="160"/>
      <c r="QF590" s="160"/>
      <c r="QG590" s="160"/>
      <c r="QH590" s="160"/>
      <c r="QI590" s="160"/>
      <c r="QJ590" s="160"/>
      <c r="QK590" s="160"/>
      <c r="QL590" s="160"/>
      <c r="QM590" s="160"/>
      <c r="QN590" s="160"/>
      <c r="QO590" s="160"/>
      <c r="QP590" s="160"/>
      <c r="QQ590" s="160"/>
      <c r="QR590" s="160"/>
      <c r="QS590" s="160"/>
      <c r="QT590" s="160"/>
      <c r="QU590" s="160"/>
      <c r="QV590" s="160"/>
      <c r="QW590" s="160"/>
      <c r="QX590" s="160"/>
      <c r="QY590" s="160"/>
      <c r="QZ590" s="160"/>
      <c r="RA590" s="160"/>
      <c r="RB590" s="160"/>
      <c r="RC590" s="160"/>
      <c r="RD590" s="160"/>
      <c r="RE590" s="160"/>
      <c r="RF590" s="160"/>
      <c r="RG590" s="160"/>
      <c r="RH590" s="160"/>
      <c r="RI590" s="160"/>
      <c r="RJ590" s="160"/>
      <c r="RK590" s="160"/>
      <c r="RL590" s="160"/>
      <c r="RM590" s="160"/>
      <c r="RN590" s="160"/>
      <c r="RO590" s="160"/>
      <c r="RP590" s="160"/>
      <c r="RQ590" s="160"/>
      <c r="RR590" s="160"/>
      <c r="RS590" s="160"/>
      <c r="RT590" s="160"/>
      <c r="RU590" s="160"/>
      <c r="RV590" s="160"/>
      <c r="RW590" s="160"/>
      <c r="RX590" s="160"/>
      <c r="RY590" s="160"/>
      <c r="RZ590" s="160"/>
      <c r="SA590" s="160"/>
      <c r="SB590" s="160"/>
      <c r="SC590" s="160"/>
      <c r="SD590" s="160"/>
      <c r="SE590" s="160"/>
      <c r="SF590" s="160"/>
      <c r="SG590" s="160"/>
      <c r="SH590" s="160"/>
      <c r="SI590" s="160"/>
      <c r="SJ590" s="160"/>
      <c r="SK590" s="160"/>
      <c r="SL590" s="160"/>
      <c r="SM590" s="160"/>
      <c r="SN590" s="160"/>
      <c r="SO590" s="160"/>
      <c r="SP590" s="160"/>
      <c r="SQ590" s="160"/>
      <c r="SR590" s="160"/>
      <c r="SS590" s="160"/>
      <c r="ST590" s="160"/>
      <c r="SU590" s="160"/>
      <c r="SV590" s="160"/>
      <c r="SW590" s="160"/>
      <c r="SX590" s="160"/>
      <c r="SY590" s="160"/>
      <c r="SZ590" s="160"/>
      <c r="TA590" s="160"/>
      <c r="TB590" s="160"/>
      <c r="TC590" s="160"/>
      <c r="TD590" s="160"/>
      <c r="TE590" s="160"/>
      <c r="TF590" s="160"/>
    </row>
    <row r="591" spans="1:526">
      <c r="A591" s="160"/>
      <c r="B591" s="160"/>
      <c r="C591" s="160"/>
      <c r="D591" s="160"/>
      <c r="E591" s="160"/>
      <c r="F591" s="160"/>
      <c r="G591" s="160"/>
      <c r="H591" s="160"/>
      <c r="I591" s="160"/>
      <c r="J591" s="160"/>
      <c r="K591" s="160"/>
      <c r="L591" s="160"/>
      <c r="M591" s="160"/>
      <c r="N591" s="160"/>
      <c r="O591" s="160"/>
      <c r="P591" s="160"/>
      <c r="Q591" s="160"/>
      <c r="R591" s="160"/>
      <c r="S591" s="160"/>
      <c r="T591" s="160"/>
      <c r="U591" s="160"/>
      <c r="V591" s="160"/>
      <c r="W591" s="160"/>
      <c r="X591" s="160"/>
      <c r="Y591" s="160"/>
      <c r="Z591" s="160"/>
      <c r="AA591" s="160"/>
      <c r="AB591" s="160"/>
      <c r="AC591" s="160"/>
      <c r="AD591" s="160"/>
      <c r="AE591" s="160"/>
      <c r="AF591" s="160"/>
      <c r="AG591" s="160"/>
      <c r="AH591" s="160"/>
      <c r="AI591" s="160"/>
      <c r="AJ591" s="160"/>
      <c r="AK591" s="160"/>
      <c r="AL591" s="160"/>
      <c r="AM591" s="160"/>
      <c r="AN591" s="160"/>
      <c r="AO591" s="160"/>
      <c r="AP591" s="160"/>
      <c r="AQ591" s="160"/>
      <c r="AR591" s="160"/>
      <c r="AS591" s="160"/>
      <c r="AT591" s="160"/>
      <c r="AU591" s="160"/>
      <c r="AV591" s="160"/>
      <c r="AW591" s="160"/>
      <c r="AX591" s="160"/>
      <c r="AY591" s="160"/>
      <c r="AZ591" s="160"/>
      <c r="BA591" s="160"/>
      <c r="BB591" s="160"/>
      <c r="BC591" s="160"/>
      <c r="BD591" s="160"/>
      <c r="BE591" s="160"/>
      <c r="BF591" s="160"/>
      <c r="BG591" s="160"/>
      <c r="BH591" s="160"/>
      <c r="BI591" s="160"/>
      <c r="BJ591" s="160"/>
      <c r="BK591" s="160"/>
      <c r="BL591" s="160"/>
      <c r="BM591" s="160"/>
      <c r="BN591" s="160"/>
      <c r="BO591" s="160"/>
      <c r="BP591" s="160"/>
      <c r="BQ591" s="160"/>
      <c r="BR591" s="160"/>
      <c r="BS591" s="160"/>
      <c r="BT591" s="160"/>
      <c r="BU591" s="160"/>
      <c r="BV591" s="160"/>
      <c r="BW591" s="160"/>
      <c r="BX591" s="160"/>
      <c r="BY591" s="160"/>
      <c r="BZ591" s="160"/>
      <c r="CA591" s="160"/>
      <c r="CB591" s="160"/>
      <c r="CC591" s="160"/>
      <c r="CD591" s="160"/>
      <c r="CE591" s="160"/>
      <c r="CF591" s="160"/>
      <c r="CG591" s="160"/>
      <c r="CH591" s="160"/>
      <c r="CI591" s="160"/>
      <c r="CJ591" s="160"/>
      <c r="CK591" s="160"/>
      <c r="CL591" s="160"/>
      <c r="CM591" s="160"/>
      <c r="CN591" s="160"/>
      <c r="CO591" s="160"/>
      <c r="CP591" s="160"/>
      <c r="CQ591" s="160"/>
      <c r="CR591" s="160"/>
      <c r="CS591" s="160"/>
      <c r="CT591" s="160"/>
      <c r="CU591" s="160"/>
      <c r="CV591" s="160"/>
      <c r="CW591" s="160"/>
      <c r="CX591" s="160"/>
      <c r="CY591" s="160"/>
      <c r="CZ591" s="160"/>
      <c r="DA591" s="160"/>
      <c r="DB591" s="160"/>
      <c r="DC591" s="160"/>
      <c r="DD591" s="160"/>
      <c r="DE591" s="160"/>
      <c r="DF591" s="160"/>
      <c r="DG591" s="160"/>
      <c r="DH591" s="160"/>
      <c r="DI591" s="160"/>
      <c r="DJ591" s="160"/>
      <c r="DK591" s="160"/>
      <c r="DL591" s="160"/>
      <c r="DM591" s="160"/>
      <c r="DN591" s="160"/>
      <c r="DO591" s="160"/>
      <c r="DP591" s="160"/>
      <c r="DQ591" s="160"/>
      <c r="DR591" s="160"/>
      <c r="DS591" s="160"/>
      <c r="DT591" s="160"/>
      <c r="DU591" s="160"/>
      <c r="DV591" s="160"/>
      <c r="DW591" s="160"/>
      <c r="DX591" s="160"/>
      <c r="DY591" s="160"/>
      <c r="DZ591" s="160"/>
      <c r="EA591" s="160"/>
      <c r="EB591" s="160"/>
      <c r="EC591" s="160"/>
      <c r="ED591" s="160"/>
      <c r="EE591" s="160"/>
      <c r="EF591" s="160"/>
      <c r="EG591" s="160"/>
      <c r="EH591" s="160"/>
      <c r="EI591" s="160"/>
      <c r="EJ591" s="160"/>
      <c r="EK591" s="160"/>
      <c r="EL591" s="160"/>
      <c r="EM591" s="160"/>
      <c r="EN591" s="160"/>
      <c r="EO591" s="160"/>
      <c r="EP591" s="160"/>
      <c r="EQ591" s="160"/>
      <c r="ER591" s="160"/>
      <c r="ES591" s="160"/>
      <c r="ET591" s="160"/>
      <c r="EU591" s="160"/>
      <c r="EV591" s="160"/>
      <c r="EW591" s="160"/>
      <c r="EX591" s="160"/>
      <c r="EY591" s="160"/>
      <c r="EZ591" s="160"/>
      <c r="FA591" s="160"/>
      <c r="FB591" s="160"/>
      <c r="FC591" s="160"/>
      <c r="FD591" s="160"/>
      <c r="FE591" s="160"/>
      <c r="FF591" s="160"/>
      <c r="FG591" s="160"/>
      <c r="FH591" s="160"/>
      <c r="FI591" s="160"/>
      <c r="FJ591" s="160"/>
      <c r="FK591" s="160"/>
      <c r="FL591" s="160"/>
      <c r="FM591" s="160"/>
      <c r="FN591" s="160"/>
      <c r="FO591" s="160"/>
      <c r="FP591" s="160"/>
      <c r="FQ591" s="160"/>
      <c r="FR591" s="160"/>
      <c r="FS591" s="160"/>
      <c r="FT591" s="160"/>
      <c r="FU591" s="160"/>
      <c r="FV591" s="160"/>
      <c r="FW591" s="160"/>
      <c r="FX591" s="160"/>
      <c r="FY591" s="160"/>
      <c r="FZ591" s="160"/>
      <c r="GA591" s="160"/>
      <c r="GB591" s="160"/>
      <c r="GC591" s="160"/>
      <c r="GD591" s="160"/>
      <c r="GE591" s="160"/>
      <c r="GF591" s="160"/>
      <c r="GG591" s="160"/>
      <c r="GH591" s="160"/>
      <c r="GI591" s="160"/>
      <c r="GJ591" s="160"/>
      <c r="GK591" s="160"/>
      <c r="GL591" s="160"/>
      <c r="GM591" s="160"/>
      <c r="GN591" s="160"/>
      <c r="GO591" s="160"/>
      <c r="GP591" s="160"/>
      <c r="GQ591" s="160"/>
      <c r="GR591" s="160"/>
      <c r="GS591" s="160"/>
      <c r="GT591" s="160"/>
      <c r="GU591" s="160"/>
      <c r="GV591" s="160"/>
      <c r="GW591" s="160"/>
      <c r="GX591" s="160"/>
      <c r="GY591" s="160"/>
      <c r="GZ591" s="160"/>
      <c r="HA591" s="160"/>
      <c r="HB591" s="160"/>
      <c r="HC591" s="160"/>
      <c r="HD591" s="160"/>
      <c r="HE591" s="160"/>
      <c r="HF591" s="160"/>
      <c r="HG591" s="160"/>
      <c r="HH591" s="160"/>
      <c r="HI591" s="160"/>
      <c r="HJ591" s="160"/>
      <c r="HK591" s="160"/>
      <c r="HL591" s="160"/>
      <c r="HM591" s="160"/>
      <c r="HN591" s="160"/>
      <c r="HO591" s="160"/>
      <c r="HP591" s="160"/>
      <c r="HQ591" s="160"/>
      <c r="HR591" s="160"/>
      <c r="HS591" s="160"/>
      <c r="HT591" s="160"/>
      <c r="HU591" s="160"/>
      <c r="HV591" s="160"/>
      <c r="HW591" s="160"/>
      <c r="HX591" s="160"/>
      <c r="HY591" s="160"/>
      <c r="HZ591" s="160"/>
      <c r="IA591" s="160"/>
      <c r="IB591" s="160"/>
      <c r="IC591" s="160"/>
      <c r="ID591" s="160"/>
      <c r="IE591" s="160"/>
      <c r="IF591" s="160"/>
      <c r="IG591" s="160"/>
      <c r="IH591" s="160"/>
      <c r="II591" s="160"/>
      <c r="IJ591" s="160"/>
      <c r="IK591" s="160"/>
      <c r="IL591" s="160"/>
      <c r="IM591" s="160"/>
      <c r="IN591" s="160"/>
      <c r="IO591" s="160"/>
      <c r="IP591" s="160"/>
      <c r="IQ591" s="160"/>
      <c r="IR591" s="160"/>
      <c r="IS591" s="160"/>
      <c r="IT591" s="160"/>
      <c r="IU591" s="160"/>
      <c r="IV591" s="160"/>
      <c r="IW591" s="160"/>
      <c r="IX591" s="160"/>
      <c r="IY591" s="160"/>
      <c r="IZ591" s="160"/>
      <c r="JA591" s="160"/>
      <c r="JB591" s="160"/>
      <c r="JC591" s="160"/>
      <c r="JD591" s="160"/>
      <c r="JE591" s="160"/>
      <c r="JF591" s="160"/>
      <c r="JG591" s="160"/>
      <c r="JH591" s="160"/>
      <c r="JI591" s="160"/>
      <c r="JJ591" s="160"/>
      <c r="JK591" s="160"/>
      <c r="JL591" s="160"/>
      <c r="JM591" s="160"/>
      <c r="JN591" s="160"/>
      <c r="JO591" s="160"/>
      <c r="JP591" s="160"/>
      <c r="JQ591" s="160"/>
      <c r="JR591" s="160"/>
      <c r="JS591" s="160"/>
      <c r="JT591" s="160"/>
      <c r="JU591" s="160"/>
      <c r="JV591" s="160"/>
      <c r="JW591" s="160"/>
      <c r="JX591" s="160"/>
      <c r="JY591" s="160"/>
      <c r="JZ591" s="160"/>
      <c r="KA591" s="160"/>
      <c r="KB591" s="160"/>
      <c r="KC591" s="160"/>
      <c r="KD591" s="160"/>
      <c r="KE591" s="160"/>
      <c r="KF591" s="160"/>
      <c r="KG591" s="160"/>
      <c r="KH591" s="160"/>
      <c r="KI591" s="160"/>
      <c r="KJ591" s="160"/>
      <c r="KK591" s="160"/>
      <c r="KL591" s="160"/>
      <c r="KM591" s="160"/>
      <c r="KN591" s="160"/>
      <c r="KO591" s="160"/>
      <c r="KP591" s="160"/>
      <c r="KQ591" s="160"/>
      <c r="KR591" s="160"/>
      <c r="KS591" s="160"/>
      <c r="KT591" s="160"/>
      <c r="KU591" s="160"/>
      <c r="KV591" s="160"/>
      <c r="KW591" s="160"/>
      <c r="KX591" s="160"/>
      <c r="KY591" s="160"/>
      <c r="KZ591" s="160"/>
      <c r="LA591" s="160"/>
      <c r="LB591" s="160"/>
      <c r="LC591" s="160"/>
      <c r="LD591" s="160"/>
      <c r="LE591" s="160"/>
      <c r="LF591" s="160"/>
      <c r="LG591" s="160"/>
      <c r="LH591" s="160"/>
      <c r="LI591" s="160"/>
      <c r="LJ591" s="160"/>
      <c r="LK591" s="160"/>
      <c r="LL591" s="160"/>
      <c r="LM591" s="160"/>
      <c r="LN591" s="160"/>
      <c r="LO591" s="160"/>
      <c r="LP591" s="160"/>
      <c r="LQ591" s="160"/>
      <c r="LR591" s="160"/>
      <c r="LS591" s="160"/>
      <c r="LT591" s="160"/>
      <c r="LU591" s="160"/>
      <c r="LV591" s="160"/>
      <c r="LW591" s="160"/>
      <c r="LX591" s="160"/>
      <c r="LY591" s="160"/>
      <c r="LZ591" s="160"/>
      <c r="MA591" s="160"/>
      <c r="MB591" s="160"/>
      <c r="MC591" s="160"/>
      <c r="MD591" s="160"/>
      <c r="ME591" s="160"/>
      <c r="MF591" s="160"/>
      <c r="MG591" s="160"/>
      <c r="MH591" s="160"/>
      <c r="MI591" s="160"/>
      <c r="MJ591" s="160"/>
      <c r="MK591" s="160"/>
      <c r="ML591" s="160"/>
      <c r="MM591" s="160"/>
      <c r="MN591" s="160"/>
      <c r="MO591" s="160"/>
      <c r="MP591" s="160"/>
      <c r="MQ591" s="160"/>
      <c r="MR591" s="160"/>
      <c r="MS591" s="160"/>
      <c r="MT591" s="160"/>
      <c r="MU591" s="160"/>
      <c r="MV591" s="160"/>
      <c r="MW591" s="160"/>
      <c r="MX591" s="160"/>
      <c r="MY591" s="160"/>
      <c r="MZ591" s="160"/>
      <c r="NA591" s="160"/>
      <c r="NB591" s="160"/>
      <c r="NC591" s="160"/>
      <c r="ND591" s="160"/>
      <c r="NE591" s="160"/>
      <c r="NF591" s="160"/>
      <c r="NG591" s="160"/>
      <c r="NH591" s="160"/>
      <c r="NI591" s="160"/>
      <c r="NJ591" s="160"/>
      <c r="NK591" s="160"/>
      <c r="NL591" s="160"/>
      <c r="NM591" s="160"/>
      <c r="NN591" s="160"/>
      <c r="NO591" s="160"/>
      <c r="NP591" s="160"/>
      <c r="NQ591" s="160"/>
      <c r="NR591" s="160"/>
      <c r="NS591" s="160"/>
      <c r="NT591" s="160"/>
      <c r="NU591" s="160"/>
      <c r="NV591" s="160"/>
      <c r="NW591" s="160"/>
      <c r="NX591" s="160"/>
      <c r="NY591" s="160"/>
      <c r="NZ591" s="160"/>
      <c r="OA591" s="160"/>
      <c r="OB591" s="160"/>
      <c r="OC591" s="160"/>
      <c r="OD591" s="160"/>
      <c r="OE591" s="160"/>
      <c r="OF591" s="160"/>
      <c r="OG591" s="160"/>
      <c r="OH591" s="160"/>
      <c r="OI591" s="160"/>
      <c r="OJ591" s="160"/>
      <c r="OK591" s="160"/>
      <c r="OL591" s="160"/>
      <c r="OM591" s="160"/>
      <c r="ON591" s="160"/>
      <c r="OO591" s="160"/>
      <c r="OP591" s="160"/>
      <c r="OQ591" s="160"/>
      <c r="OR591" s="160"/>
      <c r="OS591" s="160"/>
      <c r="OT591" s="160"/>
      <c r="OU591" s="160"/>
      <c r="OV591" s="160"/>
      <c r="OW591" s="160"/>
      <c r="OX591" s="160"/>
      <c r="OY591" s="160"/>
      <c r="OZ591" s="160"/>
      <c r="PA591" s="160"/>
      <c r="PB591" s="160"/>
      <c r="PC591" s="160"/>
      <c r="PD591" s="160"/>
      <c r="PE591" s="160"/>
      <c r="PF591" s="160"/>
      <c r="PG591" s="160"/>
      <c r="PH591" s="160"/>
      <c r="PI591" s="160"/>
      <c r="PJ591" s="160"/>
      <c r="PK591" s="160"/>
      <c r="PL591" s="160"/>
      <c r="PM591" s="160"/>
      <c r="PN591" s="160"/>
      <c r="PO591" s="160"/>
      <c r="PP591" s="160"/>
      <c r="PQ591" s="160"/>
      <c r="PR591" s="160"/>
      <c r="PS591" s="160"/>
      <c r="PT591" s="160"/>
      <c r="PU591" s="160"/>
      <c r="PV591" s="160"/>
      <c r="PW591" s="160"/>
      <c r="PX591" s="160"/>
      <c r="PY591" s="160"/>
      <c r="PZ591" s="160"/>
      <c r="QA591" s="160"/>
      <c r="QB591" s="160"/>
      <c r="QC591" s="160"/>
      <c r="QD591" s="160"/>
      <c r="QE591" s="160"/>
      <c r="QF591" s="160"/>
      <c r="QG591" s="160"/>
      <c r="QH591" s="160"/>
      <c r="QI591" s="160"/>
      <c r="QJ591" s="160"/>
      <c r="QK591" s="160"/>
      <c r="QL591" s="160"/>
      <c r="QM591" s="160"/>
      <c r="QN591" s="160"/>
      <c r="QO591" s="160"/>
      <c r="QP591" s="160"/>
      <c r="QQ591" s="160"/>
      <c r="QR591" s="160"/>
      <c r="QS591" s="160"/>
      <c r="QT591" s="160"/>
      <c r="QU591" s="160"/>
      <c r="QV591" s="160"/>
      <c r="QW591" s="160"/>
      <c r="QX591" s="160"/>
      <c r="QY591" s="160"/>
      <c r="QZ591" s="160"/>
      <c r="RA591" s="160"/>
      <c r="RB591" s="160"/>
      <c r="RC591" s="160"/>
      <c r="RD591" s="160"/>
      <c r="RE591" s="160"/>
      <c r="RF591" s="160"/>
      <c r="RG591" s="160"/>
      <c r="RH591" s="160"/>
      <c r="RI591" s="160"/>
      <c r="RJ591" s="160"/>
      <c r="RK591" s="160"/>
      <c r="RL591" s="160"/>
      <c r="RM591" s="160"/>
      <c r="RN591" s="160"/>
      <c r="RO591" s="160"/>
      <c r="RP591" s="160"/>
      <c r="RQ591" s="160"/>
      <c r="RR591" s="160"/>
      <c r="RS591" s="160"/>
      <c r="RT591" s="160"/>
      <c r="RU591" s="160"/>
      <c r="RV591" s="160"/>
      <c r="RW591" s="160"/>
      <c r="RX591" s="160"/>
      <c r="RY591" s="160"/>
      <c r="RZ591" s="160"/>
      <c r="SA591" s="160"/>
      <c r="SB591" s="160"/>
      <c r="SC591" s="160"/>
      <c r="SD591" s="160"/>
      <c r="SE591" s="160"/>
      <c r="SF591" s="160"/>
      <c r="SG591" s="160"/>
      <c r="SH591" s="160"/>
      <c r="SI591" s="160"/>
      <c r="SJ591" s="160"/>
      <c r="SK591" s="160"/>
      <c r="SL591" s="160"/>
      <c r="SM591" s="160"/>
      <c r="SN591" s="160"/>
      <c r="SO591" s="160"/>
      <c r="SP591" s="160"/>
      <c r="SQ591" s="160"/>
      <c r="SR591" s="160"/>
      <c r="SS591" s="160"/>
      <c r="ST591" s="160"/>
      <c r="SU591" s="160"/>
      <c r="SV591" s="160"/>
      <c r="SW591" s="160"/>
      <c r="SX591" s="160"/>
      <c r="SY591" s="160"/>
      <c r="SZ591" s="160"/>
      <c r="TA591" s="160"/>
      <c r="TB591" s="160"/>
      <c r="TC591" s="160"/>
      <c r="TD591" s="160"/>
      <c r="TE591" s="160"/>
      <c r="TF591" s="160"/>
    </row>
    <row r="592" spans="1:526">
      <c r="A592" s="160"/>
      <c r="B592" s="160"/>
      <c r="C592" s="160"/>
      <c r="D592" s="160"/>
      <c r="E592" s="160"/>
      <c r="F592" s="160"/>
      <c r="G592" s="160"/>
      <c r="H592" s="160"/>
      <c r="I592" s="160"/>
      <c r="J592" s="160"/>
      <c r="K592" s="160"/>
      <c r="L592" s="160"/>
      <c r="M592" s="160"/>
      <c r="N592" s="160"/>
      <c r="O592" s="160"/>
      <c r="P592" s="160"/>
      <c r="Q592" s="160"/>
      <c r="R592" s="160"/>
      <c r="S592" s="160"/>
      <c r="T592" s="160"/>
      <c r="U592" s="160"/>
      <c r="V592" s="160"/>
      <c r="W592" s="160"/>
      <c r="X592" s="160"/>
      <c r="Y592" s="160"/>
      <c r="Z592" s="160"/>
      <c r="AA592" s="160"/>
      <c r="AB592" s="160"/>
      <c r="AC592" s="160"/>
      <c r="AD592" s="160"/>
      <c r="AE592" s="160"/>
      <c r="AF592" s="160"/>
      <c r="AG592" s="160"/>
      <c r="AH592" s="160"/>
      <c r="AI592" s="160"/>
      <c r="AJ592" s="160"/>
      <c r="AK592" s="160"/>
      <c r="AL592" s="160"/>
      <c r="AM592" s="160"/>
      <c r="AN592" s="160"/>
      <c r="AO592" s="160"/>
      <c r="AP592" s="160"/>
      <c r="AQ592" s="160"/>
      <c r="AR592" s="160"/>
      <c r="AS592" s="160"/>
      <c r="AT592" s="160"/>
      <c r="AU592" s="160"/>
      <c r="AV592" s="160"/>
      <c r="AW592" s="160"/>
      <c r="AX592" s="160"/>
      <c r="AY592" s="160"/>
      <c r="AZ592" s="160"/>
      <c r="BA592" s="160"/>
      <c r="BB592" s="160"/>
      <c r="BC592" s="160"/>
      <c r="BD592" s="160"/>
      <c r="BE592" s="160"/>
      <c r="BF592" s="160"/>
      <c r="BG592" s="160"/>
      <c r="BH592" s="160"/>
      <c r="BI592" s="160"/>
      <c r="BJ592" s="160"/>
      <c r="BK592" s="160"/>
      <c r="BL592" s="160"/>
      <c r="BM592" s="160"/>
      <c r="BN592" s="160"/>
      <c r="BO592" s="160"/>
      <c r="BP592" s="160"/>
      <c r="BQ592" s="160"/>
      <c r="BR592" s="160"/>
      <c r="BS592" s="160"/>
      <c r="BT592" s="160"/>
      <c r="BU592" s="160"/>
      <c r="BV592" s="160"/>
      <c r="BW592" s="160"/>
      <c r="BX592" s="160"/>
      <c r="BY592" s="160"/>
      <c r="BZ592" s="160"/>
      <c r="CA592" s="160"/>
      <c r="CB592" s="160"/>
      <c r="CC592" s="160"/>
      <c r="CD592" s="160"/>
      <c r="CE592" s="160"/>
      <c r="CF592" s="160"/>
      <c r="CG592" s="160"/>
      <c r="CH592" s="160"/>
      <c r="CI592" s="160"/>
      <c r="CJ592" s="160"/>
      <c r="CK592" s="160"/>
      <c r="CL592" s="160"/>
      <c r="CM592" s="160"/>
      <c r="CN592" s="160"/>
      <c r="CO592" s="160"/>
      <c r="CP592" s="160"/>
      <c r="CQ592" s="160"/>
      <c r="CR592" s="160"/>
      <c r="CS592" s="160"/>
      <c r="CT592" s="160"/>
      <c r="CU592" s="160"/>
      <c r="CV592" s="160"/>
      <c r="CW592" s="160"/>
      <c r="CX592" s="160"/>
      <c r="CY592" s="160"/>
      <c r="CZ592" s="160"/>
      <c r="DA592" s="160"/>
      <c r="DB592" s="160"/>
      <c r="DC592" s="160"/>
      <c r="DD592" s="160"/>
      <c r="DE592" s="160"/>
      <c r="DF592" s="160"/>
      <c r="DG592" s="160"/>
      <c r="DH592" s="160"/>
      <c r="DI592" s="160"/>
      <c r="DJ592" s="160"/>
      <c r="DK592" s="160"/>
      <c r="DL592" s="160"/>
      <c r="DM592" s="160"/>
      <c r="DN592" s="160"/>
      <c r="DO592" s="160"/>
      <c r="DP592" s="160"/>
      <c r="DQ592" s="160"/>
      <c r="DR592" s="160"/>
      <c r="DS592" s="160"/>
      <c r="DT592" s="160"/>
      <c r="DU592" s="160"/>
      <c r="DV592" s="160"/>
      <c r="DW592" s="160"/>
      <c r="DX592" s="160"/>
      <c r="DY592" s="160"/>
      <c r="DZ592" s="160"/>
      <c r="EA592" s="160"/>
      <c r="EB592" s="160"/>
      <c r="EC592" s="160"/>
      <c r="ED592" s="160"/>
      <c r="EE592" s="160"/>
      <c r="EF592" s="160"/>
      <c r="EG592" s="160"/>
      <c r="EH592" s="160"/>
      <c r="EI592" s="160"/>
      <c r="EJ592" s="160"/>
      <c r="EK592" s="160"/>
      <c r="EL592" s="160"/>
      <c r="EM592" s="160"/>
      <c r="EN592" s="160"/>
      <c r="EO592" s="160"/>
      <c r="EP592" s="160"/>
      <c r="EQ592" s="160"/>
      <c r="ER592" s="160"/>
      <c r="ES592" s="160"/>
      <c r="ET592" s="160"/>
      <c r="EU592" s="160"/>
      <c r="EV592" s="160"/>
      <c r="EW592" s="160"/>
      <c r="EX592" s="160"/>
      <c r="EY592" s="160"/>
      <c r="EZ592" s="160"/>
      <c r="FA592" s="160"/>
      <c r="FB592" s="160"/>
      <c r="FC592" s="160"/>
      <c r="FD592" s="160"/>
      <c r="FE592" s="160"/>
      <c r="FF592" s="160"/>
      <c r="FG592" s="160"/>
      <c r="FH592" s="160"/>
      <c r="FI592" s="160"/>
      <c r="FJ592" s="160"/>
      <c r="FK592" s="160"/>
      <c r="FL592" s="160"/>
      <c r="FM592" s="160"/>
      <c r="FN592" s="160"/>
      <c r="FO592" s="160"/>
      <c r="FP592" s="160"/>
      <c r="FQ592" s="160"/>
      <c r="FR592" s="160"/>
      <c r="FS592" s="160"/>
      <c r="FT592" s="160"/>
      <c r="FU592" s="160"/>
      <c r="FV592" s="160"/>
      <c r="FW592" s="160"/>
      <c r="FX592" s="160"/>
      <c r="FY592" s="160"/>
      <c r="FZ592" s="160"/>
      <c r="GA592" s="160"/>
      <c r="GB592" s="160"/>
      <c r="GC592" s="160"/>
      <c r="GD592" s="160"/>
      <c r="GE592" s="160"/>
      <c r="GF592" s="160"/>
      <c r="GG592" s="160"/>
      <c r="GH592" s="160"/>
      <c r="GI592" s="160"/>
      <c r="GJ592" s="160"/>
      <c r="GK592" s="160"/>
      <c r="GL592" s="160"/>
      <c r="GM592" s="160"/>
      <c r="GN592" s="160"/>
      <c r="GO592" s="160"/>
      <c r="GP592" s="160"/>
      <c r="GQ592" s="160"/>
      <c r="GR592" s="160"/>
      <c r="GS592" s="160"/>
      <c r="GT592" s="160"/>
      <c r="GU592" s="160"/>
      <c r="GV592" s="160"/>
      <c r="GW592" s="160"/>
      <c r="GX592" s="160"/>
      <c r="GY592" s="160"/>
      <c r="GZ592" s="160"/>
      <c r="HA592" s="160"/>
      <c r="HB592" s="160"/>
      <c r="HC592" s="160"/>
      <c r="HD592" s="160"/>
      <c r="HE592" s="160"/>
      <c r="HF592" s="160"/>
      <c r="HG592" s="160"/>
      <c r="HH592" s="160"/>
      <c r="HI592" s="160"/>
      <c r="HJ592" s="160"/>
      <c r="HK592" s="160"/>
      <c r="HL592" s="160"/>
      <c r="HM592" s="160"/>
      <c r="HN592" s="160"/>
      <c r="HO592" s="160"/>
      <c r="HP592" s="160"/>
      <c r="HQ592" s="160"/>
      <c r="HR592" s="160"/>
      <c r="HS592" s="160"/>
      <c r="HT592" s="160"/>
      <c r="HU592" s="160"/>
      <c r="HV592" s="160"/>
      <c r="HW592" s="160"/>
      <c r="HX592" s="160"/>
      <c r="HY592" s="160"/>
      <c r="HZ592" s="160"/>
      <c r="IA592" s="160"/>
      <c r="IB592" s="160"/>
      <c r="IC592" s="160"/>
      <c r="ID592" s="160"/>
      <c r="IE592" s="160"/>
      <c r="IF592" s="160"/>
      <c r="IG592" s="160"/>
      <c r="IH592" s="160"/>
      <c r="II592" s="160"/>
      <c r="IJ592" s="160"/>
      <c r="IK592" s="160"/>
      <c r="IL592" s="160"/>
      <c r="IM592" s="160"/>
      <c r="IN592" s="160"/>
      <c r="IO592" s="160"/>
      <c r="IP592" s="160"/>
      <c r="IQ592" s="160"/>
      <c r="IR592" s="160"/>
      <c r="IS592" s="160"/>
      <c r="IT592" s="160"/>
      <c r="IU592" s="160"/>
      <c r="IV592" s="160"/>
      <c r="IW592" s="160"/>
      <c r="IX592" s="160"/>
      <c r="IY592" s="160"/>
      <c r="IZ592" s="160"/>
      <c r="JA592" s="160"/>
      <c r="JB592" s="160"/>
      <c r="JC592" s="160"/>
      <c r="JD592" s="160"/>
      <c r="JE592" s="160"/>
      <c r="JF592" s="160"/>
      <c r="JG592" s="160"/>
      <c r="JH592" s="160"/>
      <c r="JI592" s="160"/>
      <c r="JJ592" s="160"/>
      <c r="JK592" s="160"/>
      <c r="JL592" s="160"/>
      <c r="JM592" s="160"/>
      <c r="JN592" s="160"/>
      <c r="JO592" s="160"/>
      <c r="JP592" s="160"/>
      <c r="JQ592" s="160"/>
      <c r="JR592" s="160"/>
      <c r="JS592" s="160"/>
      <c r="JT592" s="160"/>
      <c r="JU592" s="160"/>
      <c r="JV592" s="160"/>
      <c r="JW592" s="160"/>
      <c r="JX592" s="160"/>
      <c r="JY592" s="160"/>
      <c r="JZ592" s="160"/>
      <c r="KA592" s="160"/>
      <c r="KB592" s="160"/>
      <c r="KC592" s="160"/>
      <c r="KD592" s="160"/>
      <c r="KE592" s="160"/>
      <c r="KF592" s="160"/>
      <c r="KG592" s="160"/>
      <c r="KH592" s="160"/>
      <c r="KI592" s="160"/>
      <c r="KJ592" s="160"/>
      <c r="KK592" s="160"/>
      <c r="KL592" s="160"/>
      <c r="KM592" s="160"/>
      <c r="KN592" s="160"/>
      <c r="KO592" s="160"/>
      <c r="KP592" s="160"/>
      <c r="KQ592" s="160"/>
      <c r="KR592" s="160"/>
      <c r="KS592" s="160"/>
      <c r="KT592" s="160"/>
      <c r="KU592" s="160"/>
      <c r="KV592" s="160"/>
      <c r="KW592" s="160"/>
      <c r="KX592" s="160"/>
      <c r="KY592" s="160"/>
      <c r="KZ592" s="160"/>
      <c r="LA592" s="160"/>
      <c r="LB592" s="160"/>
      <c r="LC592" s="160"/>
      <c r="LD592" s="160"/>
      <c r="LE592" s="160"/>
      <c r="LF592" s="160"/>
      <c r="LG592" s="160"/>
      <c r="LH592" s="160"/>
      <c r="LI592" s="160"/>
      <c r="LJ592" s="160"/>
      <c r="LK592" s="160"/>
      <c r="LL592" s="160"/>
      <c r="LM592" s="160"/>
      <c r="LN592" s="160"/>
      <c r="LO592" s="160"/>
      <c r="LP592" s="160"/>
      <c r="LQ592" s="160"/>
      <c r="LR592" s="160"/>
      <c r="LS592" s="160"/>
      <c r="LT592" s="160"/>
      <c r="LU592" s="160"/>
      <c r="LV592" s="160"/>
      <c r="LW592" s="160"/>
      <c r="LX592" s="160"/>
      <c r="LY592" s="160"/>
      <c r="LZ592" s="160"/>
      <c r="MA592" s="160"/>
      <c r="MB592" s="160"/>
      <c r="MC592" s="160"/>
      <c r="MD592" s="160"/>
      <c r="ME592" s="160"/>
      <c r="MF592" s="160"/>
      <c r="MG592" s="160"/>
      <c r="MH592" s="160"/>
      <c r="MI592" s="160"/>
      <c r="MJ592" s="160"/>
      <c r="MK592" s="160"/>
      <c r="ML592" s="160"/>
      <c r="MM592" s="160"/>
      <c r="MN592" s="160"/>
      <c r="MO592" s="160"/>
      <c r="MP592" s="160"/>
      <c r="MQ592" s="160"/>
      <c r="MR592" s="160"/>
      <c r="MS592" s="160"/>
      <c r="MT592" s="160"/>
      <c r="MU592" s="160"/>
      <c r="MV592" s="160"/>
      <c r="MW592" s="160"/>
      <c r="MX592" s="160"/>
      <c r="MY592" s="160"/>
      <c r="MZ592" s="160"/>
      <c r="NA592" s="160"/>
      <c r="NB592" s="160"/>
      <c r="NC592" s="160"/>
      <c r="ND592" s="160"/>
      <c r="NE592" s="160"/>
      <c r="NF592" s="160"/>
      <c r="NG592" s="160"/>
      <c r="NH592" s="160"/>
      <c r="NI592" s="160"/>
      <c r="NJ592" s="160"/>
      <c r="NK592" s="160"/>
      <c r="NL592" s="160"/>
      <c r="NM592" s="160"/>
      <c r="NN592" s="160"/>
      <c r="NO592" s="160"/>
      <c r="NP592" s="160"/>
      <c r="NQ592" s="160"/>
      <c r="NR592" s="160"/>
      <c r="NS592" s="160"/>
      <c r="NT592" s="160"/>
      <c r="NU592" s="160"/>
      <c r="NV592" s="160"/>
      <c r="NW592" s="160"/>
      <c r="NX592" s="160"/>
      <c r="NY592" s="160"/>
      <c r="NZ592" s="160"/>
      <c r="OA592" s="160"/>
      <c r="OB592" s="160"/>
      <c r="OC592" s="160"/>
      <c r="OD592" s="160"/>
      <c r="OE592" s="160"/>
      <c r="OF592" s="160"/>
      <c r="OG592" s="160"/>
      <c r="OH592" s="160"/>
      <c r="OI592" s="160"/>
      <c r="OJ592" s="160"/>
      <c r="OK592" s="160"/>
      <c r="OL592" s="160"/>
      <c r="OM592" s="160"/>
      <c r="ON592" s="160"/>
      <c r="OO592" s="160"/>
      <c r="OP592" s="160"/>
      <c r="OQ592" s="160"/>
      <c r="OR592" s="160"/>
      <c r="OS592" s="160"/>
      <c r="OT592" s="160"/>
      <c r="OU592" s="160"/>
      <c r="OV592" s="160"/>
      <c r="OW592" s="160"/>
      <c r="OX592" s="160"/>
      <c r="OY592" s="160"/>
      <c r="OZ592" s="160"/>
      <c r="PA592" s="160"/>
      <c r="PB592" s="160"/>
      <c r="PC592" s="160"/>
      <c r="PD592" s="160"/>
      <c r="PE592" s="160"/>
      <c r="PF592" s="160"/>
      <c r="PG592" s="160"/>
      <c r="PH592" s="160"/>
      <c r="PI592" s="160"/>
      <c r="PJ592" s="160"/>
      <c r="PK592" s="160"/>
      <c r="PL592" s="160"/>
      <c r="PM592" s="160"/>
      <c r="PN592" s="160"/>
      <c r="PO592" s="160"/>
      <c r="PP592" s="160"/>
      <c r="PQ592" s="160"/>
      <c r="PR592" s="160"/>
      <c r="PS592" s="160"/>
      <c r="PT592" s="160"/>
      <c r="PU592" s="160"/>
      <c r="PV592" s="160"/>
      <c r="PW592" s="160"/>
      <c r="PX592" s="160"/>
      <c r="PY592" s="160"/>
      <c r="PZ592" s="160"/>
      <c r="QA592" s="160"/>
      <c r="QB592" s="160"/>
      <c r="QC592" s="160"/>
      <c r="QD592" s="160"/>
      <c r="QE592" s="160"/>
      <c r="QF592" s="160"/>
      <c r="QG592" s="160"/>
      <c r="QH592" s="160"/>
      <c r="QI592" s="160"/>
      <c r="QJ592" s="160"/>
      <c r="QK592" s="160"/>
      <c r="QL592" s="160"/>
      <c r="QM592" s="160"/>
      <c r="QN592" s="160"/>
      <c r="QO592" s="160"/>
      <c r="QP592" s="160"/>
      <c r="QQ592" s="160"/>
      <c r="QR592" s="160"/>
      <c r="QS592" s="160"/>
      <c r="QT592" s="160"/>
      <c r="QU592" s="160"/>
      <c r="QV592" s="160"/>
      <c r="QW592" s="160"/>
      <c r="QX592" s="160"/>
      <c r="QY592" s="160"/>
      <c r="QZ592" s="160"/>
      <c r="RA592" s="160"/>
      <c r="RB592" s="160"/>
      <c r="RC592" s="160"/>
      <c r="RD592" s="160"/>
      <c r="RE592" s="160"/>
      <c r="RF592" s="160"/>
      <c r="RG592" s="160"/>
      <c r="RH592" s="160"/>
      <c r="RI592" s="160"/>
      <c r="RJ592" s="160"/>
      <c r="RK592" s="160"/>
      <c r="RL592" s="160"/>
      <c r="RM592" s="160"/>
      <c r="RN592" s="160"/>
      <c r="RO592" s="160"/>
      <c r="RP592" s="160"/>
      <c r="RQ592" s="160"/>
      <c r="RR592" s="160"/>
      <c r="RS592" s="160"/>
      <c r="RT592" s="160"/>
      <c r="RU592" s="160"/>
      <c r="RV592" s="160"/>
      <c r="RW592" s="160"/>
      <c r="RX592" s="160"/>
      <c r="RY592" s="160"/>
      <c r="RZ592" s="160"/>
      <c r="SA592" s="160"/>
      <c r="SB592" s="160"/>
      <c r="SC592" s="160"/>
      <c r="SD592" s="160"/>
      <c r="SE592" s="160"/>
      <c r="SF592" s="160"/>
      <c r="SG592" s="160"/>
      <c r="SH592" s="160"/>
      <c r="SI592" s="160"/>
      <c r="SJ592" s="160"/>
      <c r="SK592" s="160"/>
      <c r="SL592" s="160"/>
      <c r="SM592" s="160"/>
      <c r="SN592" s="160"/>
      <c r="SO592" s="160"/>
      <c r="SP592" s="160"/>
      <c r="SQ592" s="160"/>
      <c r="SR592" s="160"/>
      <c r="SS592" s="160"/>
      <c r="ST592" s="160"/>
      <c r="SU592" s="160"/>
      <c r="SV592" s="160"/>
      <c r="SW592" s="160"/>
      <c r="SX592" s="160"/>
      <c r="SY592" s="160"/>
      <c r="SZ592" s="160"/>
      <c r="TA592" s="160"/>
      <c r="TB592" s="160"/>
      <c r="TC592" s="160"/>
      <c r="TD592" s="160"/>
      <c r="TE592" s="160"/>
      <c r="TF592" s="160"/>
    </row>
    <row r="593" spans="1:526">
      <c r="A593" s="160"/>
      <c r="B593" s="160"/>
      <c r="C593" s="160"/>
      <c r="D593" s="160"/>
      <c r="E593" s="160"/>
      <c r="F593" s="160"/>
      <c r="G593" s="160"/>
      <c r="H593" s="160"/>
      <c r="I593" s="160"/>
      <c r="J593" s="160"/>
      <c r="K593" s="160"/>
      <c r="L593" s="160"/>
      <c r="M593" s="160"/>
      <c r="N593" s="160"/>
      <c r="O593" s="160"/>
      <c r="P593" s="160"/>
      <c r="Q593" s="160"/>
      <c r="R593" s="160"/>
      <c r="S593" s="160"/>
      <c r="T593" s="160"/>
      <c r="U593" s="160"/>
      <c r="V593" s="160"/>
      <c r="W593" s="160"/>
      <c r="X593" s="160"/>
      <c r="Y593" s="160"/>
      <c r="Z593" s="160"/>
      <c r="AA593" s="160"/>
      <c r="AB593" s="160"/>
      <c r="AC593" s="160"/>
      <c r="AD593" s="160"/>
      <c r="AE593" s="160"/>
      <c r="AF593" s="160"/>
      <c r="AG593" s="160"/>
      <c r="AH593" s="160"/>
      <c r="AI593" s="160"/>
      <c r="AJ593" s="160"/>
      <c r="AK593" s="160"/>
      <c r="AL593" s="160"/>
      <c r="AM593" s="160"/>
      <c r="AN593" s="160"/>
      <c r="AO593" s="160"/>
      <c r="AP593" s="160"/>
      <c r="AQ593" s="160"/>
      <c r="AR593" s="160"/>
      <c r="AS593" s="160"/>
      <c r="AT593" s="160"/>
      <c r="AU593" s="160"/>
      <c r="AV593" s="160"/>
      <c r="AW593" s="160"/>
      <c r="AX593" s="160"/>
      <c r="AY593" s="160"/>
      <c r="AZ593" s="160"/>
      <c r="BA593" s="160"/>
      <c r="BB593" s="160"/>
      <c r="BC593" s="160"/>
      <c r="BD593" s="160"/>
      <c r="BE593" s="160"/>
      <c r="BF593" s="160"/>
      <c r="BG593" s="160"/>
      <c r="BH593" s="160"/>
      <c r="BI593" s="160"/>
      <c r="BJ593" s="160"/>
      <c r="BK593" s="160"/>
      <c r="BL593" s="160"/>
      <c r="BM593" s="160"/>
      <c r="BN593" s="160"/>
      <c r="BO593" s="160"/>
      <c r="BP593" s="160"/>
      <c r="BQ593" s="160"/>
      <c r="BR593" s="160"/>
      <c r="BS593" s="160"/>
      <c r="BT593" s="160"/>
      <c r="BU593" s="160"/>
      <c r="BV593" s="160"/>
      <c r="BW593" s="160"/>
      <c r="BX593" s="160"/>
      <c r="BY593" s="160"/>
      <c r="BZ593" s="160"/>
      <c r="CA593" s="160"/>
      <c r="CB593" s="160"/>
      <c r="CC593" s="160"/>
      <c r="CD593" s="160"/>
      <c r="CE593" s="160"/>
      <c r="CF593" s="160"/>
      <c r="CG593" s="160"/>
      <c r="CH593" s="160"/>
      <c r="CI593" s="160"/>
      <c r="CJ593" s="160"/>
      <c r="CK593" s="160"/>
      <c r="CL593" s="160"/>
      <c r="CM593" s="160"/>
      <c r="CN593" s="160"/>
      <c r="CO593" s="160"/>
      <c r="CP593" s="160"/>
      <c r="CQ593" s="160"/>
      <c r="CR593" s="160"/>
      <c r="CS593" s="160"/>
      <c r="CT593" s="160"/>
      <c r="CU593" s="160"/>
      <c r="CV593" s="160"/>
      <c r="CW593" s="160"/>
      <c r="CX593" s="160"/>
      <c r="CY593" s="160"/>
      <c r="CZ593" s="160"/>
      <c r="DA593" s="160"/>
      <c r="DB593" s="160"/>
      <c r="DC593" s="160"/>
      <c r="DD593" s="160"/>
      <c r="DE593" s="160"/>
      <c r="DF593" s="160"/>
      <c r="DG593" s="160"/>
      <c r="DH593" s="160"/>
      <c r="DI593" s="160"/>
      <c r="DJ593" s="160"/>
      <c r="DK593" s="160"/>
      <c r="DL593" s="160"/>
      <c r="DM593" s="160"/>
      <c r="DN593" s="160"/>
      <c r="DO593" s="160"/>
      <c r="DP593" s="160"/>
      <c r="DQ593" s="160"/>
      <c r="DR593" s="160"/>
      <c r="DS593" s="160"/>
      <c r="DT593" s="160"/>
      <c r="DU593" s="160"/>
      <c r="DV593" s="160"/>
      <c r="DW593" s="160"/>
      <c r="DX593" s="160"/>
      <c r="DY593" s="160"/>
      <c r="DZ593" s="160"/>
      <c r="EA593" s="160"/>
      <c r="EB593" s="160"/>
      <c r="EC593" s="160"/>
      <c r="ED593" s="160"/>
      <c r="EE593" s="160"/>
      <c r="EF593" s="160"/>
      <c r="EG593" s="160"/>
      <c r="EH593" s="160"/>
      <c r="EI593" s="160"/>
      <c r="EJ593" s="160"/>
      <c r="EK593" s="160"/>
      <c r="EL593" s="160"/>
      <c r="EM593" s="160"/>
      <c r="EN593" s="160"/>
      <c r="EO593" s="160"/>
      <c r="EP593" s="160"/>
      <c r="EQ593" s="160"/>
      <c r="ER593" s="160"/>
      <c r="ES593" s="160"/>
      <c r="ET593" s="160"/>
      <c r="EU593" s="160"/>
      <c r="EV593" s="160"/>
      <c r="EW593" s="160"/>
      <c r="EX593" s="160"/>
      <c r="EY593" s="160"/>
      <c r="EZ593" s="160"/>
      <c r="FA593" s="160"/>
      <c r="FB593" s="160"/>
      <c r="FC593" s="160"/>
      <c r="FD593" s="160"/>
      <c r="FE593" s="160"/>
      <c r="FF593" s="160"/>
      <c r="FG593" s="160"/>
      <c r="FH593" s="160"/>
      <c r="FI593" s="160"/>
      <c r="FJ593" s="160"/>
      <c r="FK593" s="160"/>
      <c r="FL593" s="160"/>
      <c r="FM593" s="160"/>
      <c r="FN593" s="160"/>
      <c r="FO593" s="160"/>
      <c r="FP593" s="160"/>
      <c r="FQ593" s="160"/>
      <c r="FR593" s="160"/>
      <c r="FS593" s="160"/>
      <c r="FT593" s="160"/>
      <c r="FU593" s="160"/>
      <c r="FV593" s="160"/>
      <c r="FW593" s="160"/>
      <c r="FX593" s="160"/>
      <c r="FY593" s="160"/>
      <c r="FZ593" s="160"/>
      <c r="GA593" s="160"/>
      <c r="GB593" s="160"/>
      <c r="GC593" s="160"/>
      <c r="GD593" s="160"/>
      <c r="GE593" s="160"/>
      <c r="GF593" s="160"/>
      <c r="GG593" s="160"/>
      <c r="GH593" s="160"/>
      <c r="GI593" s="160"/>
      <c r="GJ593" s="160"/>
      <c r="GK593" s="160"/>
      <c r="GL593" s="160"/>
      <c r="GM593" s="160"/>
      <c r="GN593" s="160"/>
      <c r="GO593" s="160"/>
      <c r="GP593" s="160"/>
      <c r="GQ593" s="160"/>
      <c r="GR593" s="160"/>
      <c r="GS593" s="160"/>
      <c r="GT593" s="160"/>
      <c r="GU593" s="160"/>
      <c r="GV593" s="160"/>
      <c r="GW593" s="160"/>
      <c r="GX593" s="160"/>
      <c r="GY593" s="160"/>
      <c r="GZ593" s="160"/>
      <c r="HA593" s="160"/>
      <c r="HB593" s="160"/>
      <c r="HC593" s="160"/>
      <c r="HD593" s="160"/>
      <c r="HE593" s="160"/>
      <c r="HF593" s="160"/>
      <c r="HG593" s="160"/>
      <c r="HH593" s="160"/>
      <c r="HI593" s="160"/>
      <c r="HJ593" s="160"/>
      <c r="HK593" s="160"/>
      <c r="HL593" s="160"/>
      <c r="HM593" s="160"/>
      <c r="HN593" s="160"/>
      <c r="HO593" s="160"/>
      <c r="HP593" s="160"/>
      <c r="HQ593" s="160"/>
      <c r="HR593" s="160"/>
      <c r="HS593" s="160"/>
      <c r="HT593" s="160"/>
      <c r="HU593" s="160"/>
      <c r="HV593" s="160"/>
      <c r="HW593" s="160"/>
      <c r="HX593" s="160"/>
      <c r="HY593" s="160"/>
      <c r="HZ593" s="160"/>
      <c r="IA593" s="160"/>
      <c r="IB593" s="160"/>
      <c r="IC593" s="160"/>
      <c r="ID593" s="160"/>
      <c r="IE593" s="160"/>
      <c r="IF593" s="160"/>
      <c r="IG593" s="160"/>
      <c r="IH593" s="160"/>
      <c r="II593" s="160"/>
      <c r="IJ593" s="160"/>
      <c r="IK593" s="160"/>
      <c r="IL593" s="160"/>
      <c r="IM593" s="160"/>
      <c r="IN593" s="160"/>
      <c r="IO593" s="160"/>
      <c r="IP593" s="160"/>
      <c r="IQ593" s="160"/>
      <c r="IR593" s="160"/>
      <c r="IS593" s="160"/>
      <c r="IT593" s="160"/>
      <c r="IU593" s="160"/>
      <c r="IV593" s="160"/>
      <c r="IW593" s="160"/>
      <c r="IX593" s="160"/>
      <c r="IY593" s="160"/>
      <c r="IZ593" s="160"/>
      <c r="JA593" s="160"/>
      <c r="JB593" s="160"/>
      <c r="JC593" s="160"/>
      <c r="JD593" s="160"/>
      <c r="JE593" s="160"/>
      <c r="JF593" s="160"/>
      <c r="JG593" s="160"/>
      <c r="JH593" s="160"/>
      <c r="JI593" s="160"/>
      <c r="JJ593" s="160"/>
      <c r="JK593" s="160"/>
      <c r="JL593" s="160"/>
      <c r="JM593" s="160"/>
      <c r="JN593" s="160"/>
      <c r="JO593" s="160"/>
      <c r="JP593" s="160"/>
      <c r="JQ593" s="160"/>
      <c r="JR593" s="160"/>
      <c r="JS593" s="160"/>
      <c r="JT593" s="160"/>
      <c r="JU593" s="160"/>
      <c r="JV593" s="160"/>
      <c r="JW593" s="160"/>
      <c r="JX593" s="160"/>
      <c r="JY593" s="160"/>
      <c r="JZ593" s="160"/>
      <c r="KA593" s="160"/>
      <c r="KB593" s="160"/>
      <c r="KC593" s="160"/>
      <c r="KD593" s="160"/>
      <c r="KE593" s="160"/>
      <c r="KF593" s="160"/>
      <c r="KG593" s="160"/>
      <c r="KH593" s="160"/>
      <c r="KI593" s="160"/>
      <c r="KJ593" s="160"/>
      <c r="KK593" s="160"/>
      <c r="KL593" s="160"/>
      <c r="KM593" s="160"/>
      <c r="KN593" s="160"/>
      <c r="KO593" s="160"/>
      <c r="KP593" s="160"/>
      <c r="KQ593" s="160"/>
      <c r="KR593" s="160"/>
      <c r="KS593" s="160"/>
      <c r="KT593" s="160"/>
      <c r="KU593" s="160"/>
      <c r="KV593" s="160"/>
      <c r="KW593" s="160"/>
      <c r="KX593" s="160"/>
      <c r="KY593" s="160"/>
      <c r="KZ593" s="160"/>
      <c r="LA593" s="160"/>
      <c r="LB593" s="160"/>
      <c r="LC593" s="160"/>
      <c r="LD593" s="160"/>
      <c r="LE593" s="160"/>
      <c r="LF593" s="160"/>
      <c r="LG593" s="160"/>
      <c r="LH593" s="160"/>
      <c r="LI593" s="160"/>
      <c r="LJ593" s="160"/>
      <c r="LK593" s="160"/>
      <c r="LL593" s="160"/>
      <c r="LM593" s="160"/>
      <c r="LN593" s="160"/>
      <c r="LO593" s="160"/>
      <c r="LP593" s="160"/>
      <c r="LQ593" s="160"/>
      <c r="LR593" s="160"/>
      <c r="LS593" s="160"/>
      <c r="LT593" s="160"/>
      <c r="LU593" s="160"/>
      <c r="LV593" s="160"/>
      <c r="LW593" s="160"/>
      <c r="LX593" s="160"/>
      <c r="LY593" s="160"/>
      <c r="LZ593" s="160"/>
      <c r="MA593" s="160"/>
      <c r="MB593" s="160"/>
      <c r="MC593" s="160"/>
      <c r="MD593" s="160"/>
      <c r="ME593" s="160"/>
      <c r="MF593" s="160"/>
      <c r="MG593" s="160"/>
      <c r="MH593" s="160"/>
      <c r="MI593" s="160"/>
      <c r="MJ593" s="160"/>
      <c r="MK593" s="160"/>
      <c r="ML593" s="160"/>
      <c r="MM593" s="160"/>
      <c r="MN593" s="160"/>
      <c r="MO593" s="160"/>
      <c r="MP593" s="160"/>
      <c r="MQ593" s="160"/>
      <c r="MR593" s="160"/>
      <c r="MS593" s="160"/>
      <c r="MT593" s="160"/>
      <c r="MU593" s="160"/>
      <c r="MV593" s="160"/>
      <c r="MW593" s="160"/>
      <c r="MX593" s="160"/>
      <c r="MY593" s="160"/>
      <c r="MZ593" s="160"/>
      <c r="NA593" s="160"/>
      <c r="NB593" s="160"/>
      <c r="NC593" s="160"/>
      <c r="ND593" s="160"/>
      <c r="NE593" s="160"/>
      <c r="NF593" s="160"/>
      <c r="NG593" s="160"/>
      <c r="NH593" s="160"/>
      <c r="NI593" s="160"/>
      <c r="NJ593" s="160"/>
      <c r="NK593" s="160"/>
      <c r="NL593" s="160"/>
      <c r="NM593" s="160"/>
      <c r="NN593" s="160"/>
      <c r="NO593" s="160"/>
      <c r="NP593" s="160"/>
      <c r="NQ593" s="160"/>
      <c r="NR593" s="160"/>
      <c r="NS593" s="160"/>
      <c r="NT593" s="160"/>
      <c r="NU593" s="160"/>
      <c r="NV593" s="160"/>
      <c r="NW593" s="160"/>
      <c r="NX593" s="160"/>
      <c r="NY593" s="160"/>
      <c r="NZ593" s="160"/>
      <c r="OA593" s="160"/>
      <c r="OB593" s="160"/>
      <c r="OC593" s="160"/>
      <c r="OD593" s="160"/>
      <c r="OE593" s="160"/>
      <c r="OF593" s="160"/>
      <c r="OG593" s="160"/>
      <c r="OH593" s="160"/>
      <c r="OI593" s="160"/>
      <c r="OJ593" s="160"/>
      <c r="OK593" s="160"/>
      <c r="OL593" s="160"/>
      <c r="OM593" s="160"/>
      <c r="ON593" s="160"/>
      <c r="OO593" s="160"/>
      <c r="OP593" s="160"/>
      <c r="OQ593" s="160"/>
      <c r="OR593" s="160"/>
      <c r="OS593" s="160"/>
      <c r="OT593" s="160"/>
      <c r="OU593" s="160"/>
      <c r="OV593" s="160"/>
      <c r="OW593" s="160"/>
      <c r="OX593" s="160"/>
      <c r="OY593" s="160"/>
      <c r="OZ593" s="160"/>
      <c r="PA593" s="160"/>
      <c r="PB593" s="160"/>
      <c r="PC593" s="160"/>
      <c r="PD593" s="160"/>
      <c r="PE593" s="160"/>
      <c r="PF593" s="160"/>
      <c r="PG593" s="160"/>
      <c r="PH593" s="160"/>
      <c r="PI593" s="160"/>
      <c r="PJ593" s="160"/>
      <c r="PK593" s="160"/>
      <c r="PL593" s="160"/>
      <c r="PM593" s="160"/>
      <c r="PN593" s="160"/>
      <c r="PO593" s="160"/>
      <c r="PP593" s="160"/>
      <c r="PQ593" s="160"/>
      <c r="PR593" s="160"/>
      <c r="PS593" s="160"/>
      <c r="PT593" s="160"/>
      <c r="PU593" s="160"/>
      <c r="PV593" s="160"/>
      <c r="PW593" s="160"/>
      <c r="PX593" s="160"/>
      <c r="PY593" s="160"/>
      <c r="PZ593" s="160"/>
      <c r="QA593" s="160"/>
      <c r="QB593" s="160"/>
      <c r="QC593" s="160"/>
      <c r="QD593" s="160"/>
      <c r="QE593" s="160"/>
      <c r="QF593" s="160"/>
      <c r="QG593" s="160"/>
      <c r="QH593" s="160"/>
      <c r="QI593" s="160"/>
      <c r="QJ593" s="160"/>
      <c r="QK593" s="160"/>
      <c r="QL593" s="160"/>
      <c r="QM593" s="160"/>
      <c r="QN593" s="160"/>
      <c r="QO593" s="160"/>
      <c r="QP593" s="160"/>
      <c r="QQ593" s="160"/>
      <c r="QR593" s="160"/>
      <c r="QS593" s="160"/>
      <c r="QT593" s="160"/>
      <c r="QU593" s="160"/>
      <c r="QV593" s="160"/>
      <c r="QW593" s="160"/>
      <c r="QX593" s="160"/>
      <c r="QY593" s="160"/>
      <c r="QZ593" s="160"/>
      <c r="RA593" s="160"/>
      <c r="RB593" s="160"/>
      <c r="RC593" s="160"/>
      <c r="RD593" s="160"/>
      <c r="RE593" s="160"/>
      <c r="RF593" s="160"/>
      <c r="RG593" s="160"/>
      <c r="RH593" s="160"/>
      <c r="RI593" s="160"/>
      <c r="RJ593" s="160"/>
      <c r="RK593" s="160"/>
      <c r="RL593" s="160"/>
      <c r="RM593" s="160"/>
      <c r="RN593" s="160"/>
      <c r="RO593" s="160"/>
      <c r="RP593" s="160"/>
      <c r="RQ593" s="160"/>
      <c r="RR593" s="160"/>
      <c r="RS593" s="160"/>
      <c r="RT593" s="160"/>
      <c r="RU593" s="160"/>
      <c r="RV593" s="160"/>
      <c r="RW593" s="160"/>
      <c r="RX593" s="160"/>
      <c r="RY593" s="160"/>
      <c r="RZ593" s="160"/>
      <c r="SA593" s="160"/>
      <c r="SB593" s="160"/>
      <c r="SC593" s="160"/>
      <c r="SD593" s="160"/>
      <c r="SE593" s="160"/>
      <c r="SF593" s="160"/>
      <c r="SG593" s="160"/>
      <c r="SH593" s="160"/>
      <c r="SI593" s="160"/>
      <c r="SJ593" s="160"/>
      <c r="SK593" s="160"/>
      <c r="SL593" s="160"/>
      <c r="SM593" s="160"/>
      <c r="SN593" s="160"/>
      <c r="SO593" s="160"/>
      <c r="SP593" s="160"/>
      <c r="SQ593" s="160"/>
      <c r="SR593" s="160"/>
      <c r="SS593" s="160"/>
      <c r="ST593" s="160"/>
      <c r="SU593" s="160"/>
      <c r="SV593" s="160"/>
      <c r="SW593" s="160"/>
      <c r="SX593" s="160"/>
      <c r="SY593" s="160"/>
      <c r="SZ593" s="160"/>
      <c r="TA593" s="160"/>
      <c r="TB593" s="160"/>
      <c r="TC593" s="160"/>
      <c r="TD593" s="160"/>
      <c r="TE593" s="160"/>
      <c r="TF593" s="160"/>
    </row>
    <row r="594" spans="1:526">
      <c r="A594" s="160"/>
      <c r="B594" s="160"/>
      <c r="C594" s="160"/>
      <c r="D594" s="160"/>
      <c r="E594" s="160"/>
      <c r="F594" s="160"/>
      <c r="G594" s="160"/>
      <c r="H594" s="160"/>
      <c r="I594" s="160"/>
      <c r="J594" s="160"/>
      <c r="K594" s="160"/>
      <c r="L594" s="160"/>
      <c r="M594" s="160"/>
      <c r="N594" s="160"/>
      <c r="O594" s="160"/>
      <c r="P594" s="160"/>
      <c r="Q594" s="160"/>
      <c r="R594" s="160"/>
      <c r="S594" s="160"/>
      <c r="T594" s="160"/>
      <c r="U594" s="160"/>
      <c r="V594" s="160"/>
      <c r="W594" s="160"/>
      <c r="X594" s="160"/>
      <c r="Y594" s="160"/>
      <c r="Z594" s="160"/>
      <c r="AA594" s="160"/>
      <c r="AB594" s="160"/>
      <c r="AC594" s="160"/>
      <c r="AD594" s="160"/>
      <c r="AE594" s="160"/>
      <c r="AF594" s="160"/>
      <c r="AG594" s="160"/>
      <c r="AH594" s="160"/>
      <c r="AI594" s="160"/>
      <c r="AJ594" s="160"/>
      <c r="AK594" s="160"/>
      <c r="AL594" s="160"/>
      <c r="AM594" s="160"/>
      <c r="AN594" s="160"/>
      <c r="AO594" s="160"/>
      <c r="AP594" s="160"/>
      <c r="AQ594" s="160"/>
      <c r="AR594" s="160"/>
      <c r="AS594" s="160"/>
      <c r="AT594" s="160"/>
      <c r="AU594" s="160"/>
      <c r="AV594" s="160"/>
      <c r="AW594" s="160"/>
      <c r="AX594" s="160"/>
      <c r="AY594" s="160"/>
      <c r="AZ594" s="160"/>
      <c r="BA594" s="160"/>
      <c r="BB594" s="160"/>
      <c r="BC594" s="160"/>
      <c r="BD594" s="160"/>
      <c r="BE594" s="160"/>
      <c r="BF594" s="160"/>
      <c r="BG594" s="160"/>
      <c r="BH594" s="160"/>
      <c r="BI594" s="160"/>
      <c r="BJ594" s="160"/>
      <c r="BK594" s="160"/>
      <c r="BL594" s="160"/>
      <c r="BM594" s="160"/>
      <c r="BN594" s="160"/>
      <c r="BO594" s="160"/>
      <c r="BP594" s="160"/>
      <c r="BQ594" s="160"/>
      <c r="BR594" s="160"/>
      <c r="BS594" s="160"/>
      <c r="BT594" s="160"/>
      <c r="BU594" s="160"/>
      <c r="BV594" s="160"/>
      <c r="BW594" s="160"/>
      <c r="BX594" s="160"/>
      <c r="BY594" s="160"/>
      <c r="BZ594" s="160"/>
      <c r="CA594" s="160"/>
      <c r="CB594" s="160"/>
      <c r="CC594" s="160"/>
      <c r="CD594" s="160"/>
      <c r="CE594" s="160"/>
      <c r="CF594" s="160"/>
      <c r="CG594" s="160"/>
      <c r="CH594" s="160"/>
      <c r="CI594" s="160"/>
      <c r="CJ594" s="160"/>
      <c r="CK594" s="160"/>
      <c r="CL594" s="160"/>
      <c r="CM594" s="160"/>
      <c r="CN594" s="160"/>
      <c r="CO594" s="160"/>
      <c r="CP594" s="160"/>
      <c r="CQ594" s="160"/>
      <c r="CR594" s="160"/>
      <c r="CS594" s="160"/>
      <c r="CT594" s="160"/>
      <c r="CU594" s="160"/>
      <c r="CV594" s="160"/>
      <c r="CW594" s="160"/>
      <c r="CX594" s="160"/>
      <c r="CY594" s="160"/>
      <c r="CZ594" s="160"/>
      <c r="DA594" s="160"/>
      <c r="DB594" s="160"/>
      <c r="DC594" s="160"/>
      <c r="DD594" s="160"/>
      <c r="DE594" s="160"/>
      <c r="DF594" s="160"/>
      <c r="DG594" s="160"/>
      <c r="DH594" s="160"/>
      <c r="DI594" s="160"/>
      <c r="DJ594" s="160"/>
      <c r="DK594" s="160"/>
      <c r="DL594" s="160"/>
      <c r="DM594" s="160"/>
      <c r="DN594" s="160"/>
      <c r="DO594" s="160"/>
      <c r="DP594" s="160"/>
      <c r="DQ594" s="160"/>
      <c r="DR594" s="160"/>
      <c r="DS594" s="160"/>
      <c r="DT594" s="160"/>
      <c r="DU594" s="160"/>
      <c r="DV594" s="160"/>
      <c r="DW594" s="160"/>
      <c r="DX594" s="160"/>
      <c r="DY594" s="160"/>
      <c r="DZ594" s="160"/>
      <c r="EA594" s="160"/>
      <c r="EB594" s="160"/>
      <c r="EC594" s="160"/>
      <c r="ED594" s="160"/>
      <c r="EE594" s="160"/>
      <c r="EF594" s="160"/>
      <c r="EG594" s="160"/>
      <c r="EH594" s="160"/>
      <c r="EI594" s="160"/>
      <c r="EJ594" s="160"/>
      <c r="EK594" s="160"/>
      <c r="EL594" s="160"/>
      <c r="EM594" s="160"/>
      <c r="EN594" s="160"/>
      <c r="EO594" s="160"/>
      <c r="EP594" s="160"/>
      <c r="EQ594" s="160"/>
      <c r="ER594" s="160"/>
      <c r="ES594" s="160"/>
      <c r="ET594" s="160"/>
      <c r="EU594" s="160"/>
      <c r="EV594" s="160"/>
      <c r="EW594" s="160"/>
      <c r="EX594" s="160"/>
      <c r="EY594" s="160"/>
      <c r="EZ594" s="160"/>
      <c r="FA594" s="160"/>
      <c r="FB594" s="160"/>
      <c r="FC594" s="160"/>
      <c r="FD594" s="160"/>
      <c r="FE594" s="160"/>
      <c r="FF594" s="160"/>
      <c r="FG594" s="160"/>
      <c r="FH594" s="160"/>
      <c r="FI594" s="160"/>
      <c r="FJ594" s="160"/>
      <c r="FK594" s="160"/>
      <c r="FL594" s="160"/>
      <c r="FM594" s="160"/>
      <c r="FN594" s="160"/>
      <c r="FO594" s="160"/>
      <c r="FP594" s="160"/>
      <c r="FQ594" s="160"/>
      <c r="FR594" s="160"/>
      <c r="FS594" s="160"/>
      <c r="FT594" s="160"/>
      <c r="FU594" s="160"/>
      <c r="FV594" s="160"/>
      <c r="FW594" s="160"/>
      <c r="FX594" s="160"/>
      <c r="FY594" s="160"/>
      <c r="FZ594" s="160"/>
      <c r="GA594" s="160"/>
      <c r="GB594" s="160"/>
      <c r="GC594" s="160"/>
      <c r="GD594" s="160"/>
      <c r="GE594" s="160"/>
      <c r="GF594" s="160"/>
      <c r="GG594" s="160"/>
      <c r="GH594" s="160"/>
      <c r="GI594" s="160"/>
      <c r="GJ594" s="160"/>
      <c r="GK594" s="160"/>
      <c r="GL594" s="160"/>
      <c r="GM594" s="160"/>
      <c r="GN594" s="160"/>
      <c r="GO594" s="160"/>
      <c r="GP594" s="160"/>
      <c r="GQ594" s="160"/>
      <c r="GR594" s="160"/>
      <c r="GS594" s="160"/>
      <c r="GT594" s="160"/>
      <c r="GU594" s="160"/>
      <c r="GV594" s="160"/>
      <c r="GW594" s="160"/>
      <c r="GX594" s="160"/>
      <c r="GY594" s="160"/>
      <c r="GZ594" s="160"/>
      <c r="HA594" s="160"/>
      <c r="HB594" s="160"/>
      <c r="HC594" s="160"/>
      <c r="HD594" s="160"/>
      <c r="HE594" s="160"/>
      <c r="HF594" s="160"/>
      <c r="HG594" s="160"/>
      <c r="HH594" s="160"/>
      <c r="HI594" s="160"/>
      <c r="HJ594" s="160"/>
      <c r="HK594" s="160"/>
      <c r="HL594" s="160"/>
      <c r="HM594" s="160"/>
      <c r="HN594" s="160"/>
      <c r="HO594" s="160"/>
      <c r="HP594" s="160"/>
      <c r="HQ594" s="160"/>
      <c r="HR594" s="160"/>
      <c r="HS594" s="160"/>
      <c r="HT594" s="160"/>
      <c r="HU594" s="160"/>
      <c r="HV594" s="160"/>
      <c r="HW594" s="160"/>
      <c r="HX594" s="160"/>
      <c r="HY594" s="160"/>
      <c r="HZ594" s="160"/>
      <c r="IA594" s="160"/>
      <c r="IB594" s="160"/>
      <c r="IC594" s="160"/>
      <c r="ID594" s="160"/>
      <c r="IE594" s="160"/>
      <c r="IF594" s="160"/>
      <c r="IG594" s="160"/>
      <c r="IH594" s="160"/>
      <c r="II594" s="160"/>
      <c r="IJ594" s="160"/>
      <c r="IK594" s="160"/>
      <c r="IL594" s="160"/>
      <c r="IM594" s="160"/>
      <c r="IN594" s="160"/>
      <c r="IO594" s="160"/>
      <c r="IP594" s="160"/>
      <c r="IQ594" s="160"/>
      <c r="IR594" s="160"/>
      <c r="IS594" s="160"/>
      <c r="IT594" s="160"/>
      <c r="IU594" s="160"/>
      <c r="IV594" s="160"/>
      <c r="IW594" s="160"/>
      <c r="IX594" s="160"/>
      <c r="IY594" s="160"/>
      <c r="IZ594" s="160"/>
      <c r="JA594" s="160"/>
      <c r="JB594" s="160"/>
      <c r="JC594" s="160"/>
      <c r="JD594" s="160"/>
      <c r="JE594" s="160"/>
      <c r="JF594" s="160"/>
      <c r="JG594" s="160"/>
      <c r="JH594" s="160"/>
      <c r="JI594" s="160"/>
      <c r="JJ594" s="160"/>
      <c r="JK594" s="160"/>
      <c r="JL594" s="160"/>
      <c r="JM594" s="160"/>
      <c r="JN594" s="160"/>
      <c r="JO594" s="160"/>
      <c r="JP594" s="160"/>
      <c r="JQ594" s="160"/>
      <c r="JR594" s="160"/>
      <c r="JS594" s="160"/>
      <c r="JT594" s="160"/>
      <c r="JU594" s="160"/>
      <c r="JV594" s="160"/>
      <c r="JW594" s="160"/>
      <c r="JX594" s="160"/>
      <c r="JY594" s="160"/>
      <c r="JZ594" s="160"/>
      <c r="KA594" s="160"/>
      <c r="KB594" s="160"/>
      <c r="KC594" s="160"/>
      <c r="KD594" s="160"/>
      <c r="KE594" s="160"/>
      <c r="KF594" s="160"/>
      <c r="KG594" s="160"/>
      <c r="KH594" s="160"/>
      <c r="KI594" s="160"/>
      <c r="KJ594" s="160"/>
      <c r="KK594" s="160"/>
      <c r="KL594" s="160"/>
      <c r="KM594" s="160"/>
      <c r="KN594" s="160"/>
      <c r="KO594" s="160"/>
      <c r="KP594" s="160"/>
      <c r="KQ594" s="160"/>
      <c r="KR594" s="160"/>
      <c r="KS594" s="160"/>
      <c r="KT594" s="160"/>
      <c r="KU594" s="160"/>
      <c r="KV594" s="160"/>
      <c r="KW594" s="160"/>
      <c r="KX594" s="160"/>
      <c r="KY594" s="160"/>
      <c r="KZ594" s="160"/>
      <c r="LA594" s="160"/>
      <c r="LB594" s="160"/>
      <c r="LC594" s="160"/>
      <c r="LD594" s="160"/>
      <c r="LE594" s="160"/>
      <c r="LF594" s="160"/>
      <c r="LG594" s="160"/>
      <c r="LH594" s="160"/>
      <c r="LI594" s="160"/>
      <c r="LJ594" s="160"/>
      <c r="LK594" s="160"/>
      <c r="LL594" s="160"/>
      <c r="LM594" s="160"/>
      <c r="LN594" s="160"/>
      <c r="LO594" s="160"/>
      <c r="LP594" s="160"/>
      <c r="LQ594" s="160"/>
      <c r="LR594" s="160"/>
      <c r="LS594" s="160"/>
      <c r="LT594" s="160"/>
      <c r="LU594" s="160"/>
      <c r="LV594" s="160"/>
      <c r="LW594" s="160"/>
      <c r="LX594" s="160"/>
      <c r="LY594" s="160"/>
      <c r="LZ594" s="160"/>
      <c r="MA594" s="160"/>
      <c r="MB594" s="160"/>
      <c r="MC594" s="160"/>
      <c r="MD594" s="160"/>
      <c r="ME594" s="160"/>
      <c r="MF594" s="160"/>
      <c r="MG594" s="160"/>
      <c r="MH594" s="160"/>
      <c r="MI594" s="160"/>
      <c r="MJ594" s="160"/>
      <c r="MK594" s="160"/>
      <c r="ML594" s="160"/>
      <c r="MM594" s="160"/>
      <c r="MN594" s="160"/>
      <c r="MO594" s="160"/>
      <c r="MP594" s="160"/>
      <c r="MQ594" s="160"/>
      <c r="MR594" s="160"/>
      <c r="MS594" s="160"/>
      <c r="MT594" s="160"/>
      <c r="MU594" s="160"/>
      <c r="MV594" s="160"/>
      <c r="MW594" s="160"/>
      <c r="MX594" s="160"/>
      <c r="MY594" s="160"/>
      <c r="MZ594" s="160"/>
      <c r="NA594" s="160"/>
      <c r="NB594" s="160"/>
      <c r="NC594" s="160"/>
      <c r="ND594" s="160"/>
      <c r="NE594" s="160"/>
      <c r="NF594" s="160"/>
      <c r="NG594" s="160"/>
      <c r="NH594" s="160"/>
      <c r="NI594" s="160"/>
      <c r="NJ594" s="160"/>
      <c r="NK594" s="160"/>
      <c r="NL594" s="160"/>
      <c r="NM594" s="160"/>
      <c r="NN594" s="160"/>
      <c r="NO594" s="160"/>
      <c r="NP594" s="160"/>
      <c r="NQ594" s="160"/>
      <c r="NR594" s="160"/>
      <c r="NS594" s="160"/>
      <c r="NT594" s="160"/>
      <c r="NU594" s="160"/>
      <c r="NV594" s="160"/>
      <c r="NW594" s="160"/>
      <c r="NX594" s="160"/>
      <c r="NY594" s="160"/>
      <c r="NZ594" s="160"/>
      <c r="OA594" s="160"/>
      <c r="OB594" s="160"/>
      <c r="OC594" s="160"/>
      <c r="OD594" s="160"/>
      <c r="OE594" s="160"/>
      <c r="OF594" s="160"/>
      <c r="OG594" s="160"/>
      <c r="OH594" s="160"/>
      <c r="OI594" s="160"/>
      <c r="OJ594" s="160"/>
      <c r="OK594" s="160"/>
      <c r="OL594" s="160"/>
      <c r="OM594" s="160"/>
      <c r="ON594" s="160"/>
      <c r="OO594" s="160"/>
      <c r="OP594" s="160"/>
      <c r="OQ594" s="160"/>
      <c r="OR594" s="160"/>
      <c r="OS594" s="160"/>
      <c r="OT594" s="160"/>
      <c r="OU594" s="160"/>
      <c r="OV594" s="160"/>
      <c r="OW594" s="160"/>
      <c r="OX594" s="160"/>
      <c r="OY594" s="160"/>
      <c r="OZ594" s="160"/>
      <c r="PA594" s="160"/>
      <c r="PB594" s="160"/>
      <c r="PC594" s="160"/>
      <c r="PD594" s="160"/>
      <c r="PE594" s="160"/>
      <c r="PF594" s="160"/>
      <c r="PG594" s="160"/>
      <c r="PH594" s="160"/>
      <c r="PI594" s="160"/>
      <c r="PJ594" s="160"/>
      <c r="PK594" s="160"/>
      <c r="PL594" s="160"/>
      <c r="PM594" s="160"/>
      <c r="PN594" s="160"/>
      <c r="PO594" s="160"/>
      <c r="PP594" s="160"/>
      <c r="PQ594" s="160"/>
      <c r="PR594" s="160"/>
      <c r="PS594" s="160"/>
      <c r="PT594" s="160"/>
      <c r="PU594" s="160"/>
      <c r="PV594" s="160"/>
      <c r="PW594" s="160"/>
      <c r="PX594" s="160"/>
      <c r="PY594" s="160"/>
      <c r="PZ594" s="160"/>
      <c r="QA594" s="160"/>
      <c r="QB594" s="160"/>
      <c r="QC594" s="160"/>
      <c r="QD594" s="160"/>
      <c r="QE594" s="160"/>
      <c r="QF594" s="160"/>
      <c r="QG594" s="160"/>
      <c r="QH594" s="160"/>
      <c r="QI594" s="160"/>
      <c r="QJ594" s="160"/>
      <c r="QK594" s="160"/>
      <c r="QL594" s="160"/>
      <c r="QM594" s="160"/>
      <c r="QN594" s="160"/>
      <c r="QO594" s="160"/>
      <c r="QP594" s="160"/>
      <c r="QQ594" s="160"/>
      <c r="QR594" s="160"/>
      <c r="QS594" s="160"/>
      <c r="QT594" s="160"/>
      <c r="QU594" s="160"/>
      <c r="QV594" s="160"/>
      <c r="QW594" s="160"/>
      <c r="QX594" s="160"/>
      <c r="QY594" s="160"/>
      <c r="QZ594" s="160"/>
      <c r="RA594" s="160"/>
      <c r="RB594" s="160"/>
      <c r="RC594" s="160"/>
      <c r="RD594" s="160"/>
      <c r="RE594" s="160"/>
      <c r="RF594" s="160"/>
      <c r="RG594" s="160"/>
      <c r="RH594" s="160"/>
      <c r="RI594" s="160"/>
      <c r="RJ594" s="160"/>
      <c r="RK594" s="160"/>
      <c r="RL594" s="160"/>
      <c r="RM594" s="160"/>
      <c r="RN594" s="160"/>
      <c r="RO594" s="160"/>
      <c r="RP594" s="160"/>
      <c r="RQ594" s="160"/>
      <c r="RR594" s="160"/>
      <c r="RS594" s="160"/>
      <c r="RT594" s="160"/>
      <c r="RU594" s="160"/>
      <c r="RV594" s="160"/>
      <c r="RW594" s="160"/>
      <c r="RX594" s="160"/>
      <c r="RY594" s="160"/>
      <c r="RZ594" s="160"/>
      <c r="SA594" s="160"/>
      <c r="SB594" s="160"/>
      <c r="SC594" s="160"/>
      <c r="SD594" s="160"/>
      <c r="SE594" s="160"/>
      <c r="SF594" s="160"/>
      <c r="SG594" s="160"/>
      <c r="SH594" s="160"/>
      <c r="SI594" s="160"/>
      <c r="SJ594" s="160"/>
      <c r="SK594" s="160"/>
      <c r="SL594" s="160"/>
      <c r="SM594" s="160"/>
      <c r="SN594" s="160"/>
      <c r="SO594" s="160"/>
      <c r="SP594" s="160"/>
      <c r="SQ594" s="160"/>
      <c r="SR594" s="160"/>
      <c r="SS594" s="160"/>
      <c r="ST594" s="160"/>
      <c r="SU594" s="160"/>
      <c r="SV594" s="160"/>
      <c r="SW594" s="160"/>
      <c r="SX594" s="160"/>
      <c r="SY594" s="160"/>
      <c r="SZ594" s="160"/>
      <c r="TA594" s="160"/>
      <c r="TB594" s="160"/>
      <c r="TC594" s="160"/>
      <c r="TD594" s="160"/>
      <c r="TE594" s="160"/>
      <c r="TF594" s="160"/>
    </row>
    <row r="595" spans="1:526">
      <c r="A595" s="160"/>
      <c r="B595" s="160"/>
      <c r="C595" s="160"/>
      <c r="D595" s="160"/>
      <c r="E595" s="160"/>
      <c r="F595" s="160"/>
      <c r="G595" s="160"/>
      <c r="H595" s="160"/>
      <c r="I595" s="160"/>
      <c r="J595" s="160"/>
      <c r="K595" s="160"/>
      <c r="L595" s="160"/>
      <c r="M595" s="160"/>
      <c r="N595" s="160"/>
      <c r="O595" s="160"/>
      <c r="P595" s="160"/>
      <c r="Q595" s="160"/>
      <c r="R595" s="160"/>
      <c r="S595" s="160"/>
      <c r="T595" s="160"/>
      <c r="U595" s="160"/>
      <c r="V595" s="160"/>
      <c r="W595" s="160"/>
      <c r="X595" s="160"/>
      <c r="Y595" s="160"/>
      <c r="Z595" s="160"/>
      <c r="AA595" s="160"/>
      <c r="AB595" s="160"/>
      <c r="AC595" s="160"/>
      <c r="AD595" s="160"/>
      <c r="AE595" s="160"/>
      <c r="AF595" s="160"/>
      <c r="AG595" s="160"/>
      <c r="AH595" s="160"/>
      <c r="AI595" s="160"/>
      <c r="AJ595" s="160"/>
      <c r="AK595" s="160"/>
      <c r="AL595" s="160"/>
      <c r="AM595" s="160"/>
      <c r="AN595" s="160"/>
      <c r="AO595" s="160"/>
      <c r="AP595" s="160"/>
      <c r="AQ595" s="160"/>
      <c r="AR595" s="160"/>
      <c r="AS595" s="160"/>
      <c r="AT595" s="160"/>
      <c r="AU595" s="160"/>
      <c r="AV595" s="160"/>
      <c r="AW595" s="160"/>
      <c r="AX595" s="160"/>
      <c r="AY595" s="160"/>
      <c r="AZ595" s="160"/>
      <c r="BA595" s="160"/>
      <c r="BB595" s="160"/>
      <c r="BC595" s="160"/>
      <c r="BD595" s="160"/>
      <c r="BE595" s="160"/>
      <c r="BF595" s="160"/>
      <c r="BG595" s="160"/>
      <c r="BH595" s="160"/>
      <c r="BI595" s="160"/>
      <c r="BJ595" s="160"/>
      <c r="BK595" s="160"/>
      <c r="BL595" s="160"/>
      <c r="BM595" s="160"/>
      <c r="BN595" s="160"/>
      <c r="BO595" s="160"/>
      <c r="BP595" s="160"/>
      <c r="BQ595" s="160"/>
      <c r="BR595" s="160"/>
      <c r="BS595" s="160"/>
      <c r="BT595" s="160"/>
      <c r="BU595" s="160"/>
      <c r="BV595" s="160"/>
      <c r="BW595" s="160"/>
      <c r="BX595" s="160"/>
      <c r="BY595" s="160"/>
      <c r="BZ595" s="160"/>
      <c r="CA595" s="160"/>
      <c r="CB595" s="160"/>
      <c r="CC595" s="160"/>
      <c r="CD595" s="160"/>
      <c r="CE595" s="160"/>
      <c r="CF595" s="160"/>
      <c r="CG595" s="160"/>
      <c r="CH595" s="160"/>
      <c r="CI595" s="160"/>
      <c r="CJ595" s="160"/>
      <c r="CK595" s="160"/>
      <c r="CL595" s="160"/>
      <c r="CM595" s="160"/>
      <c r="CN595" s="160"/>
      <c r="CO595" s="160"/>
      <c r="CP595" s="160"/>
      <c r="CQ595" s="160"/>
      <c r="CR595" s="160"/>
      <c r="CS595" s="160"/>
      <c r="CT595" s="160"/>
      <c r="CU595" s="160"/>
      <c r="CV595" s="160"/>
      <c r="CW595" s="160"/>
      <c r="CX595" s="160"/>
      <c r="CY595" s="160"/>
      <c r="CZ595" s="160"/>
      <c r="DA595" s="160"/>
      <c r="DB595" s="160"/>
      <c r="DC595" s="160"/>
      <c r="DD595" s="160"/>
      <c r="DE595" s="160"/>
      <c r="DF595" s="160"/>
      <c r="DG595" s="160"/>
      <c r="DH595" s="160"/>
      <c r="DI595" s="160"/>
      <c r="DJ595" s="160"/>
      <c r="DK595" s="160"/>
      <c r="DL595" s="160"/>
      <c r="DM595" s="160"/>
      <c r="DN595" s="160"/>
      <c r="DO595" s="160"/>
      <c r="DP595" s="160"/>
      <c r="DQ595" s="160"/>
      <c r="DR595" s="160"/>
      <c r="DS595" s="160"/>
      <c r="DT595" s="160"/>
      <c r="DU595" s="160"/>
      <c r="DV595" s="160"/>
      <c r="DW595" s="160"/>
      <c r="DX595" s="160"/>
      <c r="DY595" s="160"/>
      <c r="DZ595" s="160"/>
      <c r="EA595" s="160"/>
      <c r="EB595" s="160"/>
      <c r="EC595" s="160"/>
      <c r="ED595" s="160"/>
      <c r="EE595" s="160"/>
      <c r="EF595" s="160"/>
      <c r="EG595" s="160"/>
      <c r="EH595" s="160"/>
      <c r="EI595" s="160"/>
      <c r="EJ595" s="160"/>
      <c r="EK595" s="160"/>
      <c r="EL595" s="160"/>
      <c r="EM595" s="160"/>
      <c r="EN595" s="160"/>
      <c r="EO595" s="160"/>
      <c r="EP595" s="160"/>
      <c r="EQ595" s="160"/>
      <c r="ER595" s="160"/>
      <c r="ES595" s="160"/>
      <c r="ET595" s="160"/>
      <c r="EU595" s="160"/>
      <c r="EV595" s="160"/>
      <c r="EW595" s="160"/>
      <c r="EX595" s="160"/>
      <c r="EY595" s="160"/>
      <c r="EZ595" s="160"/>
      <c r="FA595" s="160"/>
      <c r="FB595" s="160"/>
      <c r="FC595" s="160"/>
      <c r="FD595" s="160"/>
      <c r="FE595" s="160"/>
      <c r="FF595" s="160"/>
      <c r="FG595" s="160"/>
      <c r="FH595" s="160"/>
      <c r="FI595" s="160"/>
      <c r="FJ595" s="160"/>
      <c r="FK595" s="160"/>
      <c r="FL595" s="160"/>
      <c r="FM595" s="160"/>
      <c r="FN595" s="160"/>
      <c r="FO595" s="160"/>
      <c r="FP595" s="160"/>
      <c r="FQ595" s="160"/>
      <c r="FR595" s="160"/>
      <c r="FS595" s="160"/>
      <c r="FT595" s="160"/>
      <c r="FU595" s="160"/>
      <c r="FV595" s="160"/>
      <c r="FW595" s="160"/>
      <c r="FX595" s="160"/>
      <c r="FY595" s="160"/>
      <c r="FZ595" s="160"/>
      <c r="GA595" s="160"/>
      <c r="GB595" s="160"/>
      <c r="GC595" s="160"/>
      <c r="GD595" s="160"/>
      <c r="GE595" s="160"/>
      <c r="GF595" s="160"/>
      <c r="GG595" s="160"/>
      <c r="GH595" s="160"/>
      <c r="GI595" s="160"/>
      <c r="GJ595" s="160"/>
      <c r="GK595" s="160"/>
      <c r="GL595" s="160"/>
      <c r="GM595" s="160"/>
      <c r="GN595" s="160"/>
      <c r="GO595" s="160"/>
      <c r="GP595" s="160"/>
      <c r="GQ595" s="160"/>
      <c r="GR595" s="160"/>
      <c r="GS595" s="160"/>
      <c r="GT595" s="160"/>
      <c r="GU595" s="160"/>
      <c r="GV595" s="160"/>
      <c r="GW595" s="160"/>
      <c r="GX595" s="160"/>
      <c r="GY595" s="160"/>
      <c r="GZ595" s="160"/>
      <c r="HA595" s="160"/>
      <c r="HB595" s="160"/>
      <c r="HC595" s="160"/>
      <c r="HD595" s="160"/>
      <c r="HE595" s="160"/>
      <c r="HF595" s="160"/>
      <c r="HG595" s="160"/>
      <c r="HH595" s="160"/>
      <c r="HI595" s="160"/>
      <c r="HJ595" s="160"/>
      <c r="HK595" s="160"/>
      <c r="HL595" s="160"/>
      <c r="HM595" s="160"/>
      <c r="HN595" s="160"/>
      <c r="HO595" s="160"/>
      <c r="HP595" s="160"/>
      <c r="HQ595" s="160"/>
      <c r="HR595" s="160"/>
      <c r="HS595" s="160"/>
      <c r="HT595" s="160"/>
      <c r="HU595" s="160"/>
      <c r="HV595" s="160"/>
      <c r="HW595" s="160"/>
      <c r="HX595" s="160"/>
      <c r="HY595" s="160"/>
      <c r="HZ595" s="160"/>
      <c r="IA595" s="160"/>
      <c r="IB595" s="160"/>
      <c r="IC595" s="160"/>
      <c r="ID595" s="160"/>
      <c r="IE595" s="160"/>
      <c r="IF595" s="160"/>
      <c r="IG595" s="160"/>
      <c r="IH595" s="160"/>
      <c r="II595" s="160"/>
      <c r="IJ595" s="160"/>
      <c r="IK595" s="160"/>
      <c r="IL595" s="160"/>
      <c r="IM595" s="160"/>
      <c r="IN595" s="160"/>
      <c r="IO595" s="160"/>
      <c r="IP595" s="160"/>
      <c r="IQ595" s="160"/>
      <c r="IR595" s="160"/>
      <c r="IS595" s="160"/>
      <c r="IT595" s="160"/>
      <c r="IU595" s="160"/>
      <c r="IV595" s="160"/>
      <c r="IW595" s="160"/>
      <c r="IX595" s="160"/>
      <c r="IY595" s="160"/>
      <c r="IZ595" s="160"/>
      <c r="JA595" s="160"/>
      <c r="JB595" s="160"/>
      <c r="JC595" s="160"/>
      <c r="JD595" s="160"/>
      <c r="JE595" s="160"/>
      <c r="JF595" s="160"/>
      <c r="JG595" s="160"/>
      <c r="JH595" s="160"/>
      <c r="JI595" s="160"/>
      <c r="JJ595" s="160"/>
      <c r="JK595" s="160"/>
      <c r="JL595" s="160"/>
      <c r="JM595" s="160"/>
      <c r="JN595" s="160"/>
      <c r="JO595" s="160"/>
      <c r="JP595" s="160"/>
      <c r="JQ595" s="160"/>
      <c r="JR595" s="160"/>
      <c r="JS595" s="160"/>
      <c r="JT595" s="160"/>
      <c r="JU595" s="160"/>
      <c r="JV595" s="160"/>
      <c r="JW595" s="160"/>
      <c r="JX595" s="160"/>
      <c r="JY595" s="160"/>
      <c r="JZ595" s="160"/>
      <c r="KA595" s="160"/>
      <c r="KB595" s="160"/>
      <c r="KC595" s="160"/>
      <c r="KD595" s="160"/>
      <c r="KE595" s="160"/>
      <c r="KF595" s="160"/>
      <c r="KG595" s="160"/>
      <c r="KH595" s="160"/>
      <c r="KI595" s="160"/>
      <c r="KJ595" s="160"/>
      <c r="KK595" s="160"/>
      <c r="KL595" s="160"/>
      <c r="KM595" s="160"/>
      <c r="KN595" s="160"/>
      <c r="KO595" s="160"/>
      <c r="KP595" s="160"/>
      <c r="KQ595" s="160"/>
      <c r="KR595" s="160"/>
      <c r="KS595" s="160"/>
      <c r="KT595" s="160"/>
      <c r="KU595" s="160"/>
      <c r="KV595" s="160"/>
      <c r="KW595" s="160"/>
      <c r="KX595" s="160"/>
      <c r="KY595" s="160"/>
      <c r="KZ595" s="160"/>
      <c r="LA595" s="160"/>
      <c r="LB595" s="160"/>
      <c r="LC595" s="160"/>
      <c r="LD595" s="160"/>
      <c r="LE595" s="160"/>
      <c r="LF595" s="160"/>
      <c r="LG595" s="160"/>
      <c r="LH595" s="160"/>
      <c r="LI595" s="160"/>
      <c r="LJ595" s="160"/>
      <c r="LK595" s="160"/>
      <c r="LL595" s="160"/>
      <c r="LM595" s="160"/>
      <c r="LN595" s="160"/>
      <c r="LO595" s="160"/>
      <c r="LP595" s="160"/>
      <c r="LQ595" s="160"/>
      <c r="LR595" s="160"/>
      <c r="LS595" s="160"/>
      <c r="LT595" s="160"/>
      <c r="LU595" s="160"/>
      <c r="LV595" s="160"/>
      <c r="LW595" s="160"/>
      <c r="LX595" s="160"/>
      <c r="LY595" s="160"/>
      <c r="LZ595" s="160"/>
      <c r="MA595" s="160"/>
      <c r="MB595" s="160"/>
      <c r="MC595" s="160"/>
      <c r="MD595" s="160"/>
      <c r="ME595" s="160"/>
      <c r="MF595" s="160"/>
      <c r="MG595" s="160"/>
      <c r="MH595" s="160"/>
      <c r="MI595" s="160"/>
      <c r="MJ595" s="160"/>
      <c r="MK595" s="160"/>
      <c r="ML595" s="160"/>
      <c r="MM595" s="160"/>
      <c r="MN595" s="160"/>
      <c r="MO595" s="160"/>
      <c r="MP595" s="160"/>
      <c r="MQ595" s="160"/>
      <c r="MR595" s="160"/>
      <c r="MS595" s="160"/>
      <c r="MT595" s="160"/>
      <c r="MU595" s="160"/>
      <c r="MV595" s="160"/>
      <c r="MW595" s="160"/>
      <c r="MX595" s="160"/>
      <c r="MY595" s="160"/>
      <c r="MZ595" s="160"/>
      <c r="NA595" s="160"/>
      <c r="NB595" s="160"/>
      <c r="NC595" s="160"/>
      <c r="ND595" s="160"/>
      <c r="NE595" s="160"/>
      <c r="NF595" s="160"/>
      <c r="NG595" s="160"/>
      <c r="NH595" s="160"/>
      <c r="NI595" s="160"/>
      <c r="NJ595" s="160"/>
      <c r="NK595" s="160"/>
      <c r="NL595" s="160"/>
      <c r="NM595" s="160"/>
      <c r="NN595" s="160"/>
      <c r="NO595" s="160"/>
      <c r="NP595" s="160"/>
      <c r="NQ595" s="160"/>
      <c r="NR595" s="160"/>
      <c r="NS595" s="160"/>
      <c r="NT595" s="160"/>
      <c r="NU595" s="160"/>
      <c r="NV595" s="160"/>
      <c r="NW595" s="160"/>
      <c r="NX595" s="160"/>
      <c r="NY595" s="160"/>
      <c r="NZ595" s="160"/>
      <c r="OA595" s="160"/>
      <c r="OB595" s="160"/>
      <c r="OC595" s="160"/>
      <c r="OD595" s="160"/>
      <c r="OE595" s="160"/>
      <c r="OF595" s="160"/>
      <c r="OG595" s="160"/>
      <c r="OH595" s="160"/>
      <c r="OI595" s="160"/>
      <c r="OJ595" s="160"/>
      <c r="OK595" s="160"/>
      <c r="OL595" s="160"/>
      <c r="OM595" s="160"/>
      <c r="ON595" s="160"/>
      <c r="OO595" s="160"/>
      <c r="OP595" s="160"/>
      <c r="OQ595" s="160"/>
      <c r="OR595" s="160"/>
      <c r="OS595" s="160"/>
      <c r="OT595" s="160"/>
      <c r="OU595" s="160"/>
      <c r="OV595" s="160"/>
      <c r="OW595" s="160"/>
      <c r="OX595" s="160"/>
      <c r="OY595" s="160"/>
      <c r="OZ595" s="160"/>
      <c r="PA595" s="160"/>
      <c r="PB595" s="160"/>
      <c r="PC595" s="160"/>
      <c r="PD595" s="160"/>
      <c r="PE595" s="160"/>
      <c r="PF595" s="160"/>
      <c r="PG595" s="160"/>
      <c r="PH595" s="160"/>
      <c r="PI595" s="160"/>
      <c r="PJ595" s="160"/>
      <c r="PK595" s="160"/>
      <c r="PL595" s="160"/>
      <c r="PM595" s="160"/>
      <c r="PN595" s="160"/>
      <c r="PO595" s="160"/>
      <c r="PP595" s="160"/>
      <c r="PQ595" s="160"/>
      <c r="PR595" s="160"/>
      <c r="PS595" s="160"/>
      <c r="PT595" s="160"/>
      <c r="PU595" s="160"/>
      <c r="PV595" s="160"/>
      <c r="PW595" s="160"/>
      <c r="PX595" s="160"/>
      <c r="PY595" s="160"/>
      <c r="PZ595" s="160"/>
      <c r="QA595" s="160"/>
      <c r="QB595" s="160"/>
      <c r="QC595" s="160"/>
      <c r="QD595" s="160"/>
      <c r="QE595" s="160"/>
      <c r="QF595" s="160"/>
      <c r="QG595" s="160"/>
      <c r="QH595" s="160"/>
      <c r="QI595" s="160"/>
      <c r="QJ595" s="160"/>
      <c r="QK595" s="160"/>
      <c r="QL595" s="160"/>
      <c r="QM595" s="160"/>
      <c r="QN595" s="160"/>
      <c r="QO595" s="160"/>
      <c r="QP595" s="160"/>
      <c r="QQ595" s="160"/>
      <c r="QR595" s="160"/>
      <c r="QS595" s="160"/>
      <c r="QT595" s="160"/>
      <c r="QU595" s="160"/>
      <c r="QV595" s="160"/>
      <c r="QW595" s="160"/>
      <c r="QX595" s="160"/>
      <c r="QY595" s="160"/>
      <c r="QZ595" s="160"/>
      <c r="RA595" s="160"/>
      <c r="RB595" s="160"/>
      <c r="RC595" s="160"/>
      <c r="RD595" s="160"/>
      <c r="RE595" s="160"/>
      <c r="RF595" s="160"/>
      <c r="RG595" s="160"/>
      <c r="RH595" s="160"/>
      <c r="RI595" s="160"/>
      <c r="RJ595" s="160"/>
      <c r="RK595" s="160"/>
      <c r="RL595" s="160"/>
      <c r="RM595" s="160"/>
      <c r="RN595" s="160"/>
      <c r="RO595" s="160"/>
      <c r="RP595" s="160"/>
      <c r="RQ595" s="160"/>
      <c r="RR595" s="160"/>
      <c r="RS595" s="160"/>
      <c r="RT595" s="160"/>
      <c r="RU595" s="160"/>
      <c r="RV595" s="160"/>
      <c r="RW595" s="160"/>
      <c r="RX595" s="160"/>
      <c r="RY595" s="160"/>
      <c r="RZ595" s="160"/>
      <c r="SA595" s="160"/>
      <c r="SB595" s="160"/>
      <c r="SC595" s="160"/>
      <c r="SD595" s="160"/>
      <c r="SE595" s="160"/>
      <c r="SF595" s="160"/>
      <c r="SG595" s="160"/>
      <c r="SH595" s="160"/>
      <c r="SI595" s="160"/>
      <c r="SJ595" s="160"/>
      <c r="SK595" s="160"/>
      <c r="SL595" s="160"/>
      <c r="SM595" s="160"/>
      <c r="SN595" s="160"/>
      <c r="SO595" s="160"/>
      <c r="SP595" s="160"/>
      <c r="SQ595" s="160"/>
      <c r="SR595" s="160"/>
      <c r="SS595" s="160"/>
      <c r="ST595" s="160"/>
      <c r="SU595" s="160"/>
      <c r="SV595" s="160"/>
      <c r="SW595" s="160"/>
      <c r="SX595" s="160"/>
      <c r="SY595" s="160"/>
      <c r="SZ595" s="160"/>
      <c r="TA595" s="160"/>
      <c r="TB595" s="160"/>
      <c r="TC595" s="160"/>
      <c r="TD595" s="160"/>
      <c r="TE595" s="160"/>
      <c r="TF595" s="160"/>
    </row>
    <row r="596" spans="1:526">
      <c r="A596" s="160"/>
      <c r="B596" s="160"/>
      <c r="C596" s="160"/>
      <c r="D596" s="160"/>
      <c r="E596" s="160"/>
      <c r="F596" s="160"/>
      <c r="G596" s="160"/>
      <c r="H596" s="160"/>
      <c r="I596" s="160"/>
      <c r="J596" s="160"/>
      <c r="K596" s="160"/>
      <c r="L596" s="160"/>
      <c r="M596" s="160"/>
      <c r="N596" s="160"/>
      <c r="O596" s="160"/>
      <c r="P596" s="160"/>
      <c r="Q596" s="160"/>
      <c r="R596" s="160"/>
      <c r="S596" s="160"/>
      <c r="T596" s="160"/>
      <c r="U596" s="160"/>
      <c r="V596" s="160"/>
      <c r="W596" s="160"/>
      <c r="X596" s="160"/>
      <c r="Y596" s="160"/>
      <c r="Z596" s="160"/>
      <c r="AA596" s="160"/>
      <c r="AB596" s="160"/>
      <c r="AC596" s="160"/>
      <c r="AD596" s="160"/>
      <c r="AE596" s="160"/>
      <c r="AF596" s="160"/>
      <c r="AG596" s="160"/>
      <c r="AH596" s="160"/>
      <c r="AI596" s="160"/>
      <c r="AJ596" s="160"/>
      <c r="AK596" s="160"/>
      <c r="AL596" s="160"/>
      <c r="AM596" s="160"/>
      <c r="AN596" s="160"/>
      <c r="AO596" s="160"/>
      <c r="AP596" s="160"/>
      <c r="AQ596" s="160"/>
      <c r="AR596" s="160"/>
      <c r="AS596" s="160"/>
      <c r="AT596" s="160"/>
      <c r="AU596" s="160"/>
      <c r="AV596" s="160"/>
      <c r="AW596" s="160"/>
      <c r="AX596" s="160"/>
      <c r="AY596" s="160"/>
      <c r="AZ596" s="160"/>
      <c r="BA596" s="160"/>
      <c r="BB596" s="160"/>
      <c r="BC596" s="160"/>
      <c r="BD596" s="160"/>
      <c r="BE596" s="160"/>
      <c r="BF596" s="160"/>
      <c r="BG596" s="160"/>
      <c r="BH596" s="160"/>
      <c r="BI596" s="160"/>
      <c r="BJ596" s="160"/>
      <c r="BK596" s="160"/>
      <c r="BL596" s="160"/>
      <c r="BM596" s="160"/>
      <c r="BN596" s="160"/>
      <c r="BO596" s="160"/>
      <c r="BP596" s="160"/>
      <c r="BQ596" s="160"/>
      <c r="BR596" s="160"/>
      <c r="BS596" s="160"/>
      <c r="BT596" s="160"/>
      <c r="BU596" s="160"/>
      <c r="BV596" s="160"/>
      <c r="BW596" s="160"/>
      <c r="BX596" s="160"/>
      <c r="BY596" s="160"/>
      <c r="BZ596" s="160"/>
      <c r="CA596" s="160"/>
      <c r="CB596" s="160"/>
      <c r="CC596" s="160"/>
      <c r="CD596" s="160"/>
      <c r="CE596" s="160"/>
      <c r="CF596" s="160"/>
      <c r="CG596" s="160"/>
      <c r="CH596" s="160"/>
      <c r="CI596" s="160"/>
      <c r="CJ596" s="160"/>
      <c r="CK596" s="160"/>
      <c r="CL596" s="160"/>
      <c r="CM596" s="160"/>
      <c r="CN596" s="160"/>
      <c r="CO596" s="160"/>
      <c r="CP596" s="160"/>
      <c r="CQ596" s="160"/>
      <c r="CR596" s="160"/>
      <c r="CS596" s="160"/>
      <c r="CT596" s="160"/>
      <c r="CU596" s="160"/>
      <c r="CV596" s="160"/>
      <c r="CW596" s="160"/>
      <c r="CX596" s="160"/>
      <c r="CY596" s="160"/>
      <c r="CZ596" s="160"/>
      <c r="DA596" s="160"/>
      <c r="DB596" s="160"/>
      <c r="DC596" s="160"/>
      <c r="DD596" s="160"/>
      <c r="DE596" s="160"/>
      <c r="DF596" s="160"/>
      <c r="DG596" s="160"/>
      <c r="DH596" s="160"/>
      <c r="DI596" s="160"/>
      <c r="DJ596" s="160"/>
      <c r="DK596" s="160"/>
      <c r="DL596" s="160"/>
      <c r="DM596" s="160"/>
      <c r="DN596" s="160"/>
      <c r="DO596" s="160"/>
      <c r="DP596" s="160"/>
      <c r="DQ596" s="160"/>
      <c r="DR596" s="160"/>
      <c r="DS596" s="160"/>
      <c r="DT596" s="160"/>
      <c r="DU596" s="160"/>
      <c r="DV596" s="160"/>
      <c r="DW596" s="160"/>
      <c r="DX596" s="160"/>
      <c r="DY596" s="160"/>
      <c r="DZ596" s="160"/>
      <c r="EA596" s="160"/>
      <c r="EB596" s="160"/>
      <c r="EC596" s="160"/>
      <c r="ED596" s="160"/>
      <c r="EE596" s="160"/>
      <c r="EF596" s="160"/>
      <c r="EG596" s="160"/>
      <c r="EH596" s="160"/>
      <c r="EI596" s="160"/>
      <c r="EJ596" s="160"/>
      <c r="EK596" s="160"/>
      <c r="EL596" s="160"/>
      <c r="EM596" s="160"/>
      <c r="EN596" s="160"/>
      <c r="EO596" s="160"/>
      <c r="EP596" s="160"/>
      <c r="EQ596" s="160"/>
      <c r="ER596" s="160"/>
      <c r="ES596" s="160"/>
      <c r="ET596" s="160"/>
      <c r="EU596" s="160"/>
      <c r="EV596" s="160"/>
      <c r="EW596" s="160"/>
      <c r="EX596" s="160"/>
      <c r="EY596" s="160"/>
      <c r="EZ596" s="160"/>
      <c r="FA596" s="160"/>
      <c r="FB596" s="160"/>
      <c r="FC596" s="160"/>
      <c r="FD596" s="160"/>
      <c r="FE596" s="160"/>
      <c r="FF596" s="160"/>
      <c r="FG596" s="160"/>
      <c r="FH596" s="160"/>
      <c r="FI596" s="160"/>
      <c r="FJ596" s="160"/>
      <c r="FK596" s="160"/>
      <c r="FL596" s="160"/>
      <c r="FM596" s="160"/>
      <c r="FN596" s="160"/>
      <c r="FO596" s="160"/>
      <c r="FP596" s="160"/>
      <c r="FQ596" s="160"/>
      <c r="FR596" s="160"/>
      <c r="FS596" s="160"/>
      <c r="FT596" s="160"/>
      <c r="FU596" s="160"/>
      <c r="FV596" s="160"/>
      <c r="FW596" s="160"/>
      <c r="FX596" s="160"/>
      <c r="FY596" s="160"/>
      <c r="FZ596" s="160"/>
      <c r="GA596" s="160"/>
      <c r="GB596" s="160"/>
      <c r="GC596" s="160"/>
      <c r="GD596" s="160"/>
      <c r="GE596" s="160"/>
      <c r="GF596" s="160"/>
      <c r="GG596" s="160"/>
      <c r="GH596" s="160"/>
      <c r="GI596" s="160"/>
      <c r="GJ596" s="160"/>
      <c r="GK596" s="160"/>
      <c r="GL596" s="160"/>
      <c r="GM596" s="160"/>
      <c r="GN596" s="160"/>
      <c r="GO596" s="160"/>
      <c r="GP596" s="160"/>
      <c r="GQ596" s="160"/>
      <c r="GR596" s="160"/>
      <c r="GS596" s="160"/>
      <c r="GT596" s="160"/>
      <c r="GU596" s="160"/>
      <c r="GV596" s="160"/>
      <c r="GW596" s="160"/>
      <c r="GX596" s="160"/>
      <c r="GY596" s="160"/>
      <c r="GZ596" s="160"/>
      <c r="HA596" s="160"/>
      <c r="HB596" s="160"/>
      <c r="HC596" s="160"/>
      <c r="HD596" s="160"/>
      <c r="HE596" s="160"/>
      <c r="HF596" s="160"/>
      <c r="HG596" s="160"/>
      <c r="HH596" s="160"/>
      <c r="HI596" s="160"/>
      <c r="HJ596" s="160"/>
      <c r="HK596" s="160"/>
      <c r="HL596" s="160"/>
      <c r="HM596" s="160"/>
      <c r="HN596" s="160"/>
      <c r="HO596" s="160"/>
      <c r="HP596" s="160"/>
      <c r="HQ596" s="160"/>
      <c r="HR596" s="160"/>
      <c r="HS596" s="160"/>
      <c r="HT596" s="160"/>
      <c r="HU596" s="160"/>
      <c r="HV596" s="160"/>
      <c r="HW596" s="160"/>
      <c r="HX596" s="160"/>
      <c r="HY596" s="160"/>
      <c r="HZ596" s="160"/>
      <c r="IA596" s="160"/>
      <c r="IB596" s="160"/>
      <c r="IC596" s="160"/>
      <c r="ID596" s="160"/>
      <c r="IE596" s="160"/>
      <c r="IF596" s="160"/>
      <c r="IG596" s="160"/>
      <c r="IH596" s="160"/>
      <c r="II596" s="160"/>
      <c r="IJ596" s="160"/>
      <c r="IK596" s="160"/>
      <c r="IL596" s="160"/>
      <c r="IM596" s="160"/>
      <c r="IN596" s="160"/>
      <c r="IO596" s="160"/>
      <c r="IP596" s="160"/>
      <c r="IQ596" s="160"/>
      <c r="IR596" s="160"/>
      <c r="IS596" s="160"/>
      <c r="IT596" s="160"/>
      <c r="IU596" s="160"/>
      <c r="IV596" s="160"/>
      <c r="IW596" s="160"/>
      <c r="IX596" s="160"/>
      <c r="IY596" s="160"/>
      <c r="IZ596" s="160"/>
      <c r="JA596" s="160"/>
      <c r="JB596" s="160"/>
      <c r="JC596" s="160"/>
      <c r="JD596" s="160"/>
      <c r="JE596" s="160"/>
      <c r="JF596" s="160"/>
      <c r="JG596" s="160"/>
      <c r="JH596" s="160"/>
      <c r="JI596" s="160"/>
      <c r="JJ596" s="160"/>
      <c r="JK596" s="160"/>
      <c r="JL596" s="160"/>
      <c r="JM596" s="160"/>
      <c r="JN596" s="160"/>
      <c r="JO596" s="160"/>
      <c r="JP596" s="160"/>
      <c r="JQ596" s="160"/>
      <c r="JR596" s="160"/>
      <c r="JS596" s="160"/>
      <c r="JT596" s="160"/>
      <c r="JU596" s="160"/>
      <c r="JV596" s="160"/>
      <c r="JW596" s="160"/>
      <c r="JX596" s="160"/>
      <c r="JY596" s="160"/>
      <c r="JZ596" s="160"/>
      <c r="KA596" s="160"/>
      <c r="KB596" s="160"/>
      <c r="KC596" s="160"/>
      <c r="KD596" s="160"/>
      <c r="KE596" s="160"/>
      <c r="KF596" s="160"/>
      <c r="KG596" s="160"/>
      <c r="KH596" s="160"/>
      <c r="KI596" s="160"/>
      <c r="KJ596" s="160"/>
      <c r="KK596" s="160"/>
      <c r="KL596" s="160"/>
      <c r="KM596" s="160"/>
      <c r="KN596" s="160"/>
      <c r="KO596" s="160"/>
      <c r="KP596" s="160"/>
      <c r="KQ596" s="160"/>
      <c r="KR596" s="160"/>
      <c r="KS596" s="160"/>
      <c r="KT596" s="160"/>
      <c r="KU596" s="160"/>
      <c r="KV596" s="160"/>
      <c r="KW596" s="160"/>
      <c r="KX596" s="160"/>
      <c r="KY596" s="160"/>
      <c r="KZ596" s="160"/>
      <c r="LA596" s="160"/>
      <c r="LB596" s="160"/>
      <c r="LC596" s="160"/>
      <c r="LD596" s="160"/>
      <c r="LE596" s="160"/>
      <c r="LF596" s="160"/>
      <c r="LG596" s="160"/>
      <c r="LH596" s="160"/>
      <c r="LI596" s="160"/>
      <c r="LJ596" s="160"/>
      <c r="LK596" s="160"/>
      <c r="LL596" s="160"/>
      <c r="LM596" s="160"/>
      <c r="LN596" s="160"/>
      <c r="LO596" s="160"/>
      <c r="LP596" s="160"/>
      <c r="LQ596" s="160"/>
      <c r="LR596" s="160"/>
      <c r="LS596" s="160"/>
      <c r="LT596" s="160"/>
      <c r="LU596" s="160"/>
      <c r="LV596" s="160"/>
      <c r="LW596" s="160"/>
      <c r="LX596" s="160"/>
      <c r="LY596" s="160"/>
      <c r="LZ596" s="160"/>
      <c r="MA596" s="160"/>
      <c r="MB596" s="160"/>
      <c r="MC596" s="160"/>
      <c r="MD596" s="160"/>
      <c r="ME596" s="160"/>
      <c r="MF596" s="160"/>
      <c r="MG596" s="160"/>
      <c r="MH596" s="160"/>
      <c r="MI596" s="160"/>
      <c r="MJ596" s="160"/>
      <c r="MK596" s="160"/>
      <c r="ML596" s="160"/>
      <c r="MM596" s="160"/>
      <c r="MN596" s="160"/>
      <c r="MO596" s="160"/>
      <c r="MP596" s="160"/>
      <c r="MQ596" s="160"/>
      <c r="MR596" s="160"/>
      <c r="MS596" s="160"/>
      <c r="MT596" s="160"/>
      <c r="MU596" s="160"/>
      <c r="MV596" s="160"/>
      <c r="MW596" s="160"/>
      <c r="MX596" s="160"/>
      <c r="MY596" s="160"/>
      <c r="MZ596" s="160"/>
      <c r="NA596" s="160"/>
      <c r="NB596" s="160"/>
      <c r="NC596" s="160"/>
      <c r="ND596" s="160"/>
      <c r="NE596" s="160"/>
      <c r="NF596" s="160"/>
      <c r="NG596" s="160"/>
      <c r="NH596" s="160"/>
      <c r="NI596" s="160"/>
      <c r="NJ596" s="160"/>
      <c r="NK596" s="160"/>
      <c r="NL596" s="160"/>
      <c r="NM596" s="160"/>
      <c r="NN596" s="160"/>
      <c r="NO596" s="160"/>
      <c r="NP596" s="160"/>
      <c r="NQ596" s="160"/>
      <c r="NR596" s="160"/>
      <c r="NS596" s="160"/>
      <c r="NT596" s="160"/>
      <c r="NU596" s="160"/>
      <c r="NV596" s="160"/>
      <c r="NW596" s="160"/>
      <c r="NX596" s="160"/>
      <c r="NY596" s="160"/>
      <c r="NZ596" s="160"/>
      <c r="OA596" s="160"/>
      <c r="OB596" s="160"/>
      <c r="OC596" s="160"/>
      <c r="OD596" s="160"/>
      <c r="OE596" s="160"/>
      <c r="OF596" s="160"/>
      <c r="OG596" s="160"/>
      <c r="OH596" s="160"/>
      <c r="OI596" s="160"/>
      <c r="OJ596" s="160"/>
      <c r="OK596" s="160"/>
      <c r="OL596" s="160"/>
      <c r="OM596" s="160"/>
      <c r="ON596" s="160"/>
      <c r="OO596" s="160"/>
      <c r="OP596" s="160"/>
      <c r="OQ596" s="160"/>
      <c r="OR596" s="160"/>
      <c r="OS596" s="160"/>
      <c r="OT596" s="160"/>
      <c r="OU596" s="160"/>
      <c r="OV596" s="160"/>
      <c r="OW596" s="160"/>
      <c r="OX596" s="160"/>
      <c r="OY596" s="160"/>
      <c r="OZ596" s="160"/>
      <c r="PA596" s="160"/>
      <c r="PB596" s="160"/>
      <c r="PC596" s="160"/>
      <c r="PD596" s="160"/>
      <c r="PE596" s="160"/>
      <c r="PF596" s="160"/>
      <c r="PG596" s="160"/>
      <c r="PH596" s="160"/>
      <c r="PI596" s="160"/>
      <c r="PJ596" s="160"/>
      <c r="PK596" s="160"/>
      <c r="PL596" s="160"/>
      <c r="PM596" s="160"/>
      <c r="PN596" s="160"/>
      <c r="PO596" s="160"/>
      <c r="PP596" s="160"/>
      <c r="PQ596" s="160"/>
      <c r="PR596" s="160"/>
      <c r="PS596" s="160"/>
      <c r="PT596" s="160"/>
      <c r="PU596" s="160"/>
      <c r="PV596" s="160"/>
      <c r="PW596" s="160"/>
      <c r="PX596" s="160"/>
      <c r="PY596" s="160"/>
      <c r="PZ596" s="160"/>
      <c r="QA596" s="160"/>
      <c r="QB596" s="160"/>
      <c r="QC596" s="160"/>
      <c r="QD596" s="160"/>
      <c r="QE596" s="160"/>
      <c r="QF596" s="160"/>
      <c r="QG596" s="160"/>
      <c r="QH596" s="160"/>
      <c r="QI596" s="160"/>
      <c r="QJ596" s="160"/>
      <c r="QK596" s="160"/>
      <c r="QL596" s="160"/>
      <c r="QM596" s="160"/>
      <c r="QN596" s="160"/>
      <c r="QO596" s="160"/>
      <c r="QP596" s="160"/>
      <c r="QQ596" s="160"/>
      <c r="QR596" s="160"/>
      <c r="QS596" s="160"/>
      <c r="QT596" s="160"/>
      <c r="QU596" s="160"/>
      <c r="QV596" s="160"/>
      <c r="QW596" s="160"/>
      <c r="QX596" s="160"/>
      <c r="QY596" s="160"/>
      <c r="QZ596" s="160"/>
      <c r="RA596" s="160"/>
      <c r="RB596" s="160"/>
      <c r="RC596" s="160"/>
      <c r="RD596" s="160"/>
      <c r="RE596" s="160"/>
      <c r="RF596" s="160"/>
      <c r="RG596" s="160"/>
      <c r="RH596" s="160"/>
      <c r="RI596" s="160"/>
      <c r="RJ596" s="160"/>
      <c r="RK596" s="160"/>
      <c r="RL596" s="160"/>
      <c r="RM596" s="160"/>
      <c r="RN596" s="160"/>
      <c r="RO596" s="160"/>
      <c r="RP596" s="160"/>
      <c r="RQ596" s="160"/>
      <c r="RR596" s="160"/>
      <c r="RS596" s="160"/>
      <c r="RT596" s="160"/>
      <c r="RU596" s="160"/>
      <c r="RV596" s="160"/>
      <c r="RW596" s="160"/>
      <c r="RX596" s="160"/>
      <c r="RY596" s="160"/>
      <c r="RZ596" s="160"/>
      <c r="SA596" s="160"/>
      <c r="SB596" s="160"/>
      <c r="SC596" s="160"/>
      <c r="SD596" s="160"/>
      <c r="SE596" s="160"/>
      <c r="SF596" s="160"/>
      <c r="SG596" s="160"/>
      <c r="SH596" s="160"/>
      <c r="SI596" s="160"/>
      <c r="SJ596" s="160"/>
      <c r="SK596" s="160"/>
      <c r="SL596" s="160"/>
      <c r="SM596" s="160"/>
      <c r="SN596" s="160"/>
      <c r="SO596" s="160"/>
      <c r="SP596" s="160"/>
      <c r="SQ596" s="160"/>
      <c r="SR596" s="160"/>
      <c r="SS596" s="160"/>
      <c r="ST596" s="160"/>
      <c r="SU596" s="160"/>
      <c r="SV596" s="160"/>
      <c r="SW596" s="160"/>
      <c r="SX596" s="160"/>
      <c r="SY596" s="160"/>
      <c r="SZ596" s="160"/>
      <c r="TA596" s="160"/>
      <c r="TB596" s="160"/>
      <c r="TC596" s="160"/>
      <c r="TD596" s="160"/>
      <c r="TE596" s="160"/>
      <c r="TF596" s="160"/>
    </row>
    <row r="597" spans="1:526">
      <c r="A597" s="160"/>
      <c r="B597" s="160"/>
      <c r="C597" s="160"/>
      <c r="D597" s="160"/>
      <c r="E597" s="160"/>
      <c r="F597" s="160"/>
      <c r="G597" s="160"/>
      <c r="H597" s="160"/>
      <c r="I597" s="160"/>
      <c r="J597" s="160"/>
      <c r="K597" s="160"/>
      <c r="L597" s="160"/>
      <c r="M597" s="160"/>
      <c r="N597" s="160"/>
      <c r="O597" s="160"/>
      <c r="P597" s="160"/>
      <c r="Q597" s="160"/>
      <c r="R597" s="160"/>
      <c r="S597" s="160"/>
      <c r="T597" s="160"/>
      <c r="U597" s="160"/>
      <c r="V597" s="160"/>
      <c r="W597" s="160"/>
      <c r="X597" s="160"/>
      <c r="Y597" s="160"/>
      <c r="Z597" s="160"/>
      <c r="AA597" s="160"/>
      <c r="AB597" s="160"/>
      <c r="AC597" s="160"/>
      <c r="AD597" s="160"/>
      <c r="AE597" s="160"/>
      <c r="AF597" s="160"/>
      <c r="AG597" s="160"/>
      <c r="AH597" s="160"/>
      <c r="AI597" s="160"/>
      <c r="AJ597" s="160"/>
      <c r="AK597" s="160"/>
      <c r="AL597" s="160"/>
      <c r="AM597" s="160"/>
      <c r="AN597" s="160"/>
      <c r="AO597" s="160"/>
      <c r="AP597" s="160"/>
      <c r="AQ597" s="160"/>
      <c r="AR597" s="160"/>
      <c r="AS597" s="160"/>
      <c r="AT597" s="160"/>
      <c r="AU597" s="160"/>
      <c r="AV597" s="160"/>
      <c r="AW597" s="160"/>
      <c r="AX597" s="160"/>
      <c r="AY597" s="160"/>
      <c r="AZ597" s="160"/>
      <c r="BA597" s="160"/>
      <c r="BB597" s="160"/>
      <c r="BC597" s="160"/>
      <c r="BD597" s="160"/>
      <c r="BE597" s="160"/>
      <c r="BF597" s="160"/>
      <c r="BG597" s="160"/>
      <c r="BH597" s="160"/>
      <c r="BI597" s="160"/>
      <c r="BJ597" s="160"/>
      <c r="BK597" s="160"/>
      <c r="BL597" s="160"/>
      <c r="BM597" s="160"/>
      <c r="BN597" s="160"/>
      <c r="BO597" s="160"/>
      <c r="BP597" s="160"/>
      <c r="BQ597" s="160"/>
      <c r="BR597" s="160"/>
      <c r="BS597" s="160"/>
      <c r="BT597" s="160"/>
      <c r="BU597" s="160"/>
      <c r="BV597" s="160"/>
      <c r="BW597" s="160"/>
      <c r="BX597" s="160"/>
      <c r="BY597" s="160"/>
      <c r="BZ597" s="160"/>
      <c r="CA597" s="160"/>
      <c r="CB597" s="160"/>
      <c r="CC597" s="160"/>
      <c r="CD597" s="160"/>
      <c r="CE597" s="160"/>
      <c r="CF597" s="160"/>
      <c r="CG597" s="160"/>
      <c r="CH597" s="160"/>
      <c r="CI597" s="160"/>
      <c r="CJ597" s="160"/>
      <c r="CK597" s="160"/>
      <c r="CL597" s="160"/>
      <c r="CM597" s="160"/>
      <c r="CN597" s="160"/>
      <c r="CO597" s="160"/>
      <c r="CP597" s="160"/>
      <c r="CQ597" s="160"/>
      <c r="CR597" s="160"/>
      <c r="CS597" s="160"/>
      <c r="CT597" s="160"/>
      <c r="CU597" s="160"/>
      <c r="CV597" s="160"/>
      <c r="CW597" s="160"/>
      <c r="CX597" s="160"/>
      <c r="CY597" s="160"/>
      <c r="CZ597" s="160"/>
      <c r="DA597" s="160"/>
      <c r="DB597" s="160"/>
      <c r="DC597" s="160"/>
      <c r="DD597" s="160"/>
      <c r="DE597" s="160"/>
      <c r="DF597" s="160"/>
      <c r="DG597" s="160"/>
      <c r="DH597" s="160"/>
      <c r="DI597" s="160"/>
      <c r="DJ597" s="160"/>
      <c r="DK597" s="160"/>
      <c r="DL597" s="160"/>
      <c r="DM597" s="160"/>
      <c r="DN597" s="160"/>
      <c r="DO597" s="160"/>
      <c r="DP597" s="160"/>
      <c r="DQ597" s="160"/>
      <c r="DR597" s="160"/>
      <c r="DS597" s="160"/>
      <c r="DT597" s="160"/>
      <c r="DU597" s="160"/>
      <c r="DV597" s="160"/>
      <c r="DW597" s="160"/>
      <c r="DX597" s="160"/>
      <c r="DY597" s="160"/>
      <c r="DZ597" s="160"/>
      <c r="EA597" s="160"/>
      <c r="EB597" s="160"/>
      <c r="EC597" s="160"/>
      <c r="ED597" s="160"/>
      <c r="EE597" s="160"/>
      <c r="EF597" s="160"/>
      <c r="EG597" s="160"/>
      <c r="EH597" s="160"/>
      <c r="EI597" s="160"/>
      <c r="EJ597" s="160"/>
      <c r="EK597" s="160"/>
      <c r="EL597" s="160"/>
      <c r="EM597" s="160"/>
      <c r="EN597" s="160"/>
      <c r="EO597" s="160"/>
      <c r="EP597" s="160"/>
      <c r="EQ597" s="160"/>
      <c r="ER597" s="160"/>
      <c r="ES597" s="160"/>
      <c r="ET597" s="160"/>
      <c r="EU597" s="160"/>
      <c r="EV597" s="160"/>
      <c r="EW597" s="160"/>
      <c r="EX597" s="160"/>
      <c r="EY597" s="160"/>
      <c r="EZ597" s="160"/>
      <c r="FA597" s="160"/>
      <c r="FB597" s="160"/>
      <c r="FC597" s="160"/>
      <c r="FD597" s="160"/>
      <c r="FE597" s="160"/>
      <c r="FF597" s="160"/>
      <c r="FG597" s="160"/>
      <c r="FH597" s="160"/>
      <c r="FI597" s="160"/>
      <c r="FJ597" s="160"/>
      <c r="FK597" s="160"/>
      <c r="FL597" s="160"/>
      <c r="FM597" s="160"/>
      <c r="FN597" s="160"/>
      <c r="FO597" s="160"/>
      <c r="FP597" s="160"/>
      <c r="FQ597" s="160"/>
      <c r="FR597" s="160"/>
      <c r="FS597" s="160"/>
      <c r="FT597" s="160"/>
      <c r="FU597" s="160"/>
      <c r="FV597" s="160"/>
      <c r="FW597" s="160"/>
      <c r="FX597" s="160"/>
      <c r="FY597" s="160"/>
      <c r="FZ597" s="160"/>
      <c r="GA597" s="160"/>
      <c r="GB597" s="160"/>
      <c r="GC597" s="160"/>
      <c r="GD597" s="160"/>
      <c r="GE597" s="160"/>
      <c r="GF597" s="160"/>
      <c r="GG597" s="160"/>
      <c r="GH597" s="160"/>
      <c r="GI597" s="160"/>
      <c r="GJ597" s="160"/>
      <c r="GK597" s="160"/>
      <c r="GL597" s="160"/>
      <c r="GM597" s="160"/>
      <c r="GN597" s="160"/>
      <c r="GO597" s="160"/>
      <c r="GP597" s="160"/>
      <c r="GQ597" s="160"/>
      <c r="GR597" s="160"/>
      <c r="GS597" s="160"/>
      <c r="GT597" s="160"/>
      <c r="GU597" s="160"/>
      <c r="GV597" s="160"/>
      <c r="GW597" s="160"/>
      <c r="GX597" s="160"/>
      <c r="GY597" s="160"/>
      <c r="GZ597" s="160"/>
      <c r="HA597" s="160"/>
      <c r="HB597" s="160"/>
      <c r="HC597" s="160"/>
      <c r="HD597" s="160"/>
      <c r="HE597" s="160"/>
      <c r="HF597" s="160"/>
      <c r="HG597" s="160"/>
      <c r="HH597" s="160"/>
      <c r="HI597" s="160"/>
      <c r="HJ597" s="160"/>
      <c r="HK597" s="160"/>
      <c r="HL597" s="160"/>
      <c r="HM597" s="160"/>
      <c r="HN597" s="160"/>
      <c r="HO597" s="160"/>
      <c r="HP597" s="160"/>
      <c r="HQ597" s="160"/>
      <c r="HR597" s="160"/>
      <c r="HS597" s="160"/>
      <c r="HT597" s="160"/>
      <c r="HU597" s="160"/>
      <c r="HV597" s="160"/>
      <c r="HW597" s="160"/>
      <c r="HX597" s="160"/>
      <c r="HY597" s="160"/>
      <c r="HZ597" s="160"/>
      <c r="IA597" s="160"/>
      <c r="IB597" s="160"/>
      <c r="IC597" s="160"/>
      <c r="ID597" s="160"/>
      <c r="IE597" s="160"/>
      <c r="IF597" s="160"/>
      <c r="IG597" s="160"/>
      <c r="IH597" s="160"/>
      <c r="II597" s="160"/>
      <c r="IJ597" s="160"/>
      <c r="IK597" s="160"/>
      <c r="IL597" s="160"/>
      <c r="IM597" s="160"/>
      <c r="IN597" s="160"/>
      <c r="IO597" s="160"/>
      <c r="IP597" s="160"/>
      <c r="IQ597" s="160"/>
      <c r="IR597" s="160"/>
      <c r="IS597" s="160"/>
      <c r="IT597" s="160"/>
      <c r="IU597" s="160"/>
      <c r="IV597" s="160"/>
      <c r="IW597" s="160"/>
      <c r="IX597" s="160"/>
      <c r="IY597" s="160"/>
      <c r="IZ597" s="160"/>
      <c r="JA597" s="160"/>
      <c r="JB597" s="160"/>
      <c r="JC597" s="160"/>
      <c r="JD597" s="160"/>
      <c r="JE597" s="160"/>
      <c r="JF597" s="160"/>
      <c r="JG597" s="160"/>
      <c r="JH597" s="160"/>
      <c r="JI597" s="160"/>
      <c r="JJ597" s="160"/>
      <c r="JK597" s="160"/>
      <c r="JL597" s="160"/>
      <c r="JM597" s="160"/>
      <c r="JN597" s="160"/>
      <c r="JO597" s="160"/>
      <c r="JP597" s="160"/>
      <c r="JQ597" s="160"/>
      <c r="JR597" s="160"/>
      <c r="JS597" s="160"/>
      <c r="JT597" s="160"/>
      <c r="JU597" s="160"/>
      <c r="JV597" s="160"/>
      <c r="JW597" s="160"/>
      <c r="JX597" s="160"/>
      <c r="JY597" s="160"/>
      <c r="JZ597" s="160"/>
      <c r="KA597" s="160"/>
      <c r="KB597" s="160"/>
      <c r="KC597" s="160"/>
      <c r="KD597" s="160"/>
      <c r="KE597" s="160"/>
      <c r="KF597" s="160"/>
      <c r="KG597" s="160"/>
      <c r="KH597" s="160"/>
      <c r="KI597" s="160"/>
      <c r="KJ597" s="160"/>
      <c r="KK597" s="160"/>
      <c r="KL597" s="160"/>
      <c r="KM597" s="160"/>
      <c r="KN597" s="160"/>
      <c r="KO597" s="160"/>
      <c r="KP597" s="160"/>
      <c r="KQ597" s="160"/>
      <c r="KR597" s="160"/>
      <c r="KS597" s="160"/>
      <c r="KT597" s="160"/>
      <c r="KU597" s="160"/>
      <c r="KV597" s="160"/>
      <c r="KW597" s="160"/>
      <c r="KX597" s="160"/>
      <c r="KY597" s="160"/>
      <c r="KZ597" s="160"/>
      <c r="LA597" s="160"/>
      <c r="LB597" s="160"/>
      <c r="LC597" s="160"/>
      <c r="LD597" s="160"/>
      <c r="LE597" s="160"/>
      <c r="LF597" s="160"/>
      <c r="LG597" s="160"/>
      <c r="LH597" s="160"/>
      <c r="LI597" s="160"/>
      <c r="LJ597" s="160"/>
      <c r="LK597" s="160"/>
      <c r="LL597" s="160"/>
      <c r="LM597" s="160"/>
      <c r="LN597" s="160"/>
      <c r="LO597" s="160"/>
      <c r="LP597" s="160"/>
      <c r="LQ597" s="160"/>
      <c r="LR597" s="160"/>
      <c r="LS597" s="160"/>
      <c r="LT597" s="160"/>
      <c r="LU597" s="160"/>
      <c r="LV597" s="160"/>
      <c r="LW597" s="160"/>
      <c r="LX597" s="160"/>
      <c r="LY597" s="160"/>
      <c r="LZ597" s="160"/>
      <c r="MA597" s="160"/>
      <c r="MB597" s="160"/>
      <c r="MC597" s="160"/>
      <c r="MD597" s="160"/>
      <c r="ME597" s="160"/>
      <c r="MF597" s="160"/>
      <c r="MG597" s="160"/>
      <c r="MH597" s="160"/>
      <c r="MI597" s="160"/>
      <c r="MJ597" s="160"/>
      <c r="MK597" s="160"/>
      <c r="ML597" s="160"/>
      <c r="MM597" s="160"/>
      <c r="MN597" s="160"/>
      <c r="MO597" s="160"/>
      <c r="MP597" s="160"/>
      <c r="MQ597" s="160"/>
      <c r="MR597" s="160"/>
      <c r="MS597" s="160"/>
      <c r="MT597" s="160"/>
      <c r="MU597" s="160"/>
      <c r="MV597" s="160"/>
      <c r="MW597" s="160"/>
      <c r="MX597" s="160"/>
      <c r="MY597" s="160"/>
      <c r="MZ597" s="160"/>
      <c r="NA597" s="160"/>
      <c r="NB597" s="160"/>
      <c r="NC597" s="160"/>
      <c r="ND597" s="160"/>
      <c r="NE597" s="160"/>
      <c r="NF597" s="160"/>
      <c r="NG597" s="160"/>
      <c r="NH597" s="160"/>
      <c r="NI597" s="160"/>
      <c r="NJ597" s="160"/>
      <c r="NK597" s="160"/>
      <c r="NL597" s="160"/>
      <c r="NM597" s="160"/>
      <c r="NN597" s="160"/>
      <c r="NO597" s="160"/>
      <c r="NP597" s="160"/>
      <c r="NQ597" s="160"/>
      <c r="NR597" s="160"/>
      <c r="NS597" s="160"/>
      <c r="NT597" s="160"/>
      <c r="NU597" s="160"/>
      <c r="NV597" s="160"/>
      <c r="NW597" s="160"/>
      <c r="NX597" s="160"/>
      <c r="NY597" s="160"/>
      <c r="NZ597" s="160"/>
      <c r="OA597" s="160"/>
      <c r="OB597" s="160"/>
      <c r="OC597" s="160"/>
      <c r="OD597" s="160"/>
      <c r="OE597" s="160"/>
      <c r="OF597" s="160"/>
      <c r="OG597" s="160"/>
      <c r="OH597" s="160"/>
      <c r="OI597" s="160"/>
      <c r="OJ597" s="160"/>
      <c r="OK597" s="160"/>
      <c r="OL597" s="160"/>
      <c r="OM597" s="160"/>
      <c r="ON597" s="160"/>
      <c r="OO597" s="160"/>
      <c r="OP597" s="160"/>
      <c r="OQ597" s="160"/>
      <c r="OR597" s="160"/>
      <c r="OS597" s="160"/>
      <c r="OT597" s="160"/>
      <c r="OU597" s="160"/>
      <c r="OV597" s="160"/>
      <c r="OW597" s="160"/>
      <c r="OX597" s="160"/>
      <c r="OY597" s="160"/>
      <c r="OZ597" s="160"/>
      <c r="PA597" s="160"/>
      <c r="PB597" s="160"/>
      <c r="PC597" s="160"/>
      <c r="PD597" s="160"/>
      <c r="PE597" s="160"/>
      <c r="PF597" s="160"/>
      <c r="PG597" s="160"/>
      <c r="PH597" s="160"/>
      <c r="PI597" s="160"/>
      <c r="PJ597" s="160"/>
      <c r="PK597" s="160"/>
      <c r="PL597" s="160"/>
      <c r="PM597" s="160"/>
      <c r="PN597" s="160"/>
      <c r="PO597" s="160"/>
      <c r="PP597" s="160"/>
      <c r="PQ597" s="160"/>
      <c r="PR597" s="160"/>
      <c r="PS597" s="160"/>
      <c r="PT597" s="160"/>
      <c r="PU597" s="160"/>
      <c r="PV597" s="160"/>
      <c r="PW597" s="160"/>
      <c r="PX597" s="160"/>
      <c r="PY597" s="160"/>
      <c r="PZ597" s="160"/>
      <c r="QA597" s="160"/>
      <c r="QB597" s="160"/>
      <c r="QC597" s="160"/>
      <c r="QD597" s="160"/>
      <c r="QE597" s="160"/>
      <c r="QF597" s="160"/>
      <c r="QG597" s="160"/>
      <c r="QH597" s="160"/>
      <c r="QI597" s="160"/>
      <c r="QJ597" s="160"/>
      <c r="QK597" s="160"/>
      <c r="QL597" s="160"/>
      <c r="QM597" s="160"/>
      <c r="QN597" s="160"/>
      <c r="QO597" s="160"/>
      <c r="QP597" s="160"/>
      <c r="QQ597" s="160"/>
      <c r="QR597" s="160"/>
      <c r="QS597" s="160"/>
      <c r="QT597" s="160"/>
      <c r="QU597" s="160"/>
      <c r="QV597" s="160"/>
      <c r="QW597" s="160"/>
      <c r="QX597" s="160"/>
      <c r="QY597" s="160"/>
      <c r="QZ597" s="160"/>
      <c r="RA597" s="160"/>
      <c r="RB597" s="160"/>
      <c r="RC597" s="160"/>
      <c r="RD597" s="160"/>
      <c r="RE597" s="160"/>
      <c r="RF597" s="160"/>
      <c r="RG597" s="160"/>
      <c r="RH597" s="160"/>
      <c r="RI597" s="160"/>
      <c r="RJ597" s="160"/>
      <c r="RK597" s="160"/>
      <c r="RL597" s="160"/>
      <c r="RM597" s="160"/>
      <c r="RN597" s="160"/>
      <c r="RO597" s="160"/>
      <c r="RP597" s="160"/>
      <c r="RQ597" s="160"/>
      <c r="RR597" s="160"/>
      <c r="RS597" s="160"/>
      <c r="RT597" s="160"/>
      <c r="RU597" s="160"/>
      <c r="RV597" s="160"/>
      <c r="RW597" s="160"/>
      <c r="RX597" s="160"/>
      <c r="RY597" s="160"/>
      <c r="RZ597" s="160"/>
      <c r="SA597" s="160"/>
      <c r="SB597" s="160"/>
      <c r="SC597" s="160"/>
      <c r="SD597" s="160"/>
      <c r="SE597" s="160"/>
      <c r="SF597" s="160"/>
      <c r="SG597" s="160"/>
      <c r="SH597" s="160"/>
      <c r="SI597" s="160"/>
      <c r="SJ597" s="160"/>
      <c r="SK597" s="160"/>
      <c r="SL597" s="160"/>
      <c r="SM597" s="160"/>
      <c r="SN597" s="160"/>
      <c r="SO597" s="160"/>
      <c r="SP597" s="160"/>
      <c r="SQ597" s="160"/>
      <c r="SR597" s="160"/>
      <c r="SS597" s="160"/>
      <c r="ST597" s="160"/>
      <c r="SU597" s="160"/>
      <c r="SV597" s="160"/>
      <c r="SW597" s="160"/>
      <c r="SX597" s="160"/>
      <c r="SY597" s="160"/>
      <c r="SZ597" s="160"/>
      <c r="TA597" s="160"/>
      <c r="TB597" s="160"/>
      <c r="TC597" s="160"/>
      <c r="TD597" s="160"/>
      <c r="TE597" s="160"/>
      <c r="TF597" s="160"/>
    </row>
    <row r="598" spans="1:526">
      <c r="A598" s="160"/>
      <c r="B598" s="160"/>
      <c r="C598" s="160"/>
      <c r="D598" s="160"/>
      <c r="E598" s="160"/>
      <c r="F598" s="160"/>
      <c r="G598" s="160"/>
      <c r="H598" s="160"/>
      <c r="I598" s="160"/>
      <c r="J598" s="160"/>
      <c r="K598" s="160"/>
      <c r="L598" s="160"/>
      <c r="M598" s="160"/>
      <c r="N598" s="160"/>
      <c r="O598" s="160"/>
      <c r="P598" s="160"/>
      <c r="Q598" s="160"/>
      <c r="R598" s="160"/>
      <c r="S598" s="160"/>
      <c r="T598" s="160"/>
      <c r="U598" s="160"/>
      <c r="V598" s="160"/>
      <c r="W598" s="160"/>
      <c r="X598" s="160"/>
      <c r="Y598" s="160"/>
      <c r="Z598" s="160"/>
      <c r="AA598" s="160"/>
      <c r="AB598" s="160"/>
      <c r="AC598" s="160"/>
      <c r="AD598" s="160"/>
      <c r="AE598" s="160"/>
      <c r="AF598" s="160"/>
      <c r="AG598" s="160"/>
      <c r="AH598" s="160"/>
      <c r="AI598" s="160"/>
      <c r="AJ598" s="160"/>
      <c r="AK598" s="160"/>
      <c r="AL598" s="160"/>
      <c r="AM598" s="160"/>
      <c r="AN598" s="160"/>
      <c r="AO598" s="160"/>
      <c r="AP598" s="160"/>
      <c r="AQ598" s="160"/>
      <c r="AR598" s="160"/>
      <c r="AS598" s="160"/>
      <c r="AT598" s="160"/>
      <c r="AU598" s="160"/>
      <c r="AV598" s="160"/>
      <c r="AW598" s="160"/>
      <c r="AX598" s="160"/>
      <c r="AY598" s="160"/>
      <c r="AZ598" s="160"/>
      <c r="BA598" s="160"/>
      <c r="BB598" s="160"/>
      <c r="BC598" s="160"/>
      <c r="BD598" s="160"/>
      <c r="BE598" s="160"/>
      <c r="BF598" s="160"/>
      <c r="BG598" s="160"/>
      <c r="BH598" s="160"/>
      <c r="BI598" s="160"/>
      <c r="BJ598" s="160"/>
      <c r="BK598" s="160"/>
      <c r="BL598" s="160"/>
      <c r="BM598" s="160"/>
      <c r="BN598" s="160"/>
      <c r="BO598" s="160"/>
      <c r="BP598" s="160"/>
      <c r="BQ598" s="160"/>
      <c r="BR598" s="160"/>
      <c r="BS598" s="160"/>
      <c r="BT598" s="160"/>
      <c r="BU598" s="160"/>
      <c r="BV598" s="160"/>
      <c r="BW598" s="160"/>
      <c r="BX598" s="160"/>
      <c r="BY598" s="160"/>
      <c r="BZ598" s="160"/>
      <c r="CA598" s="160"/>
      <c r="CB598" s="160"/>
      <c r="CC598" s="160"/>
      <c r="CD598" s="160"/>
      <c r="CE598" s="160"/>
      <c r="CF598" s="160"/>
      <c r="CG598" s="160"/>
      <c r="CH598" s="160"/>
      <c r="CI598" s="160"/>
      <c r="CJ598" s="160"/>
      <c r="CK598" s="160"/>
      <c r="CL598" s="160"/>
      <c r="CM598" s="160"/>
      <c r="CN598" s="160"/>
      <c r="CO598" s="160"/>
      <c r="CP598" s="160"/>
      <c r="CQ598" s="160"/>
      <c r="CR598" s="160"/>
      <c r="CS598" s="160"/>
      <c r="CT598" s="160"/>
      <c r="CU598" s="160"/>
      <c r="CV598" s="160"/>
      <c r="CW598" s="160"/>
      <c r="CX598" s="160"/>
      <c r="CY598" s="160"/>
      <c r="CZ598" s="160"/>
      <c r="DA598" s="160"/>
      <c r="DB598" s="160"/>
      <c r="DC598" s="160"/>
      <c r="DD598" s="160"/>
      <c r="DE598" s="160"/>
      <c r="DF598" s="160"/>
      <c r="DG598" s="160"/>
      <c r="DH598" s="160"/>
      <c r="DI598" s="160"/>
      <c r="DJ598" s="160"/>
      <c r="DK598" s="160"/>
      <c r="DL598" s="160"/>
      <c r="DM598" s="160"/>
      <c r="DN598" s="160"/>
      <c r="DO598" s="160"/>
      <c r="DP598" s="160"/>
      <c r="DQ598" s="160"/>
      <c r="DR598" s="160"/>
      <c r="DS598" s="160"/>
      <c r="DT598" s="160"/>
      <c r="DU598" s="160"/>
      <c r="DV598" s="160"/>
      <c r="DW598" s="160"/>
      <c r="DX598" s="160"/>
      <c r="DY598" s="160"/>
      <c r="DZ598" s="160"/>
      <c r="EA598" s="160"/>
      <c r="EB598" s="160"/>
      <c r="EC598" s="160"/>
      <c r="ED598" s="160"/>
      <c r="EE598" s="160"/>
      <c r="EF598" s="160"/>
      <c r="EG598" s="160"/>
      <c r="EH598" s="160"/>
      <c r="EI598" s="160"/>
      <c r="EJ598" s="160"/>
      <c r="EK598" s="160"/>
      <c r="EL598" s="160"/>
      <c r="EM598" s="160"/>
      <c r="EN598" s="160"/>
      <c r="EO598" s="160"/>
      <c r="EP598" s="160"/>
      <c r="EQ598" s="160"/>
      <c r="ER598" s="160"/>
      <c r="ES598" s="160"/>
      <c r="ET598" s="160"/>
      <c r="EU598" s="160"/>
      <c r="EV598" s="160"/>
      <c r="EW598" s="160"/>
      <c r="EX598" s="160"/>
      <c r="EY598" s="160"/>
      <c r="EZ598" s="160"/>
      <c r="FA598" s="160"/>
      <c r="FB598" s="160"/>
      <c r="FC598" s="160"/>
      <c r="FD598" s="160"/>
      <c r="FE598" s="160"/>
      <c r="FF598" s="160"/>
      <c r="FG598" s="160"/>
      <c r="FH598" s="160"/>
      <c r="FI598" s="160"/>
      <c r="FJ598" s="160"/>
      <c r="FK598" s="160"/>
      <c r="FL598" s="160"/>
      <c r="FM598" s="160"/>
      <c r="FN598" s="160"/>
      <c r="FO598" s="160"/>
      <c r="FP598" s="160"/>
      <c r="FQ598" s="160"/>
      <c r="FR598" s="160"/>
      <c r="FS598" s="160"/>
      <c r="FT598" s="160"/>
      <c r="FU598" s="160"/>
      <c r="FV598" s="160"/>
      <c r="FW598" s="160"/>
      <c r="FX598" s="160"/>
      <c r="FY598" s="160"/>
      <c r="FZ598" s="160"/>
      <c r="GA598" s="160"/>
      <c r="GB598" s="160"/>
      <c r="GC598" s="160"/>
      <c r="GD598" s="160"/>
      <c r="GE598" s="160"/>
      <c r="GF598" s="160"/>
      <c r="GG598" s="160"/>
      <c r="GH598" s="160"/>
      <c r="GI598" s="160"/>
      <c r="GJ598" s="160"/>
      <c r="GK598" s="160"/>
      <c r="GL598" s="160"/>
      <c r="GM598" s="160"/>
      <c r="GN598" s="160"/>
      <c r="GO598" s="160"/>
      <c r="GP598" s="160"/>
      <c r="GQ598" s="160"/>
      <c r="GR598" s="160"/>
      <c r="GS598" s="160"/>
      <c r="GT598" s="160"/>
      <c r="GU598" s="160"/>
      <c r="GV598" s="160"/>
      <c r="GW598" s="160"/>
      <c r="GX598" s="160"/>
      <c r="GY598" s="160"/>
      <c r="GZ598" s="160"/>
      <c r="HA598" s="160"/>
      <c r="HB598" s="160"/>
      <c r="HC598" s="160"/>
      <c r="HD598" s="160"/>
      <c r="HE598" s="160"/>
      <c r="HF598" s="160"/>
      <c r="HG598" s="160"/>
      <c r="HH598" s="160"/>
      <c r="HI598" s="160"/>
      <c r="HJ598" s="160"/>
      <c r="HK598" s="160"/>
      <c r="HL598" s="160"/>
      <c r="HM598" s="160"/>
      <c r="HN598" s="160"/>
      <c r="HO598" s="160"/>
      <c r="HP598" s="160"/>
      <c r="HQ598" s="160"/>
      <c r="HR598" s="160"/>
      <c r="HS598" s="160"/>
      <c r="HT598" s="160"/>
      <c r="HU598" s="160"/>
      <c r="HV598" s="160"/>
      <c r="HW598" s="160"/>
      <c r="HX598" s="160"/>
      <c r="HY598" s="160"/>
      <c r="HZ598" s="160"/>
      <c r="IA598" s="160"/>
      <c r="IB598" s="160"/>
      <c r="IC598" s="160"/>
      <c r="ID598" s="160"/>
      <c r="IE598" s="160"/>
      <c r="IF598" s="160"/>
      <c r="IG598" s="160"/>
      <c r="IH598" s="160"/>
      <c r="II598" s="160"/>
      <c r="IJ598" s="160"/>
      <c r="IK598" s="160"/>
      <c r="IL598" s="160"/>
      <c r="IM598" s="160"/>
      <c r="IN598" s="160"/>
      <c r="IO598" s="160"/>
      <c r="IP598" s="160"/>
      <c r="IQ598" s="160"/>
      <c r="IR598" s="160"/>
      <c r="IS598" s="160"/>
      <c r="IT598" s="160"/>
      <c r="IU598" s="160"/>
      <c r="IV598" s="160"/>
      <c r="IW598" s="160"/>
      <c r="IX598" s="160"/>
      <c r="IY598" s="160"/>
      <c r="IZ598" s="160"/>
      <c r="JA598" s="160"/>
      <c r="JB598" s="160"/>
      <c r="JC598" s="160"/>
      <c r="JD598" s="160"/>
      <c r="JE598" s="160"/>
      <c r="JF598" s="160"/>
      <c r="JG598" s="160"/>
      <c r="JH598" s="160"/>
      <c r="JI598" s="160"/>
      <c r="JJ598" s="160"/>
      <c r="JK598" s="160"/>
      <c r="JL598" s="160"/>
      <c r="JM598" s="160"/>
      <c r="JN598" s="160"/>
      <c r="JO598" s="160"/>
      <c r="JP598" s="160"/>
      <c r="JQ598" s="160"/>
      <c r="JR598" s="160"/>
      <c r="JS598" s="160"/>
      <c r="JT598" s="160"/>
      <c r="JU598" s="160"/>
      <c r="JV598" s="160"/>
      <c r="JW598" s="160"/>
      <c r="JX598" s="160"/>
      <c r="JY598" s="160"/>
      <c r="JZ598" s="160"/>
      <c r="KA598" s="160"/>
      <c r="KB598" s="160"/>
      <c r="KC598" s="160"/>
      <c r="KD598" s="160"/>
      <c r="KE598" s="160"/>
      <c r="KF598" s="160"/>
      <c r="KG598" s="160"/>
      <c r="KH598" s="160"/>
      <c r="KI598" s="160"/>
      <c r="KJ598" s="160"/>
      <c r="KK598" s="160"/>
      <c r="KL598" s="160"/>
      <c r="KM598" s="160"/>
      <c r="KN598" s="160"/>
      <c r="KO598" s="160"/>
      <c r="KP598" s="160"/>
      <c r="KQ598" s="160"/>
      <c r="KR598" s="160"/>
      <c r="KS598" s="160"/>
      <c r="KT598" s="160"/>
      <c r="KU598" s="160"/>
      <c r="KV598" s="160"/>
      <c r="KW598" s="160"/>
      <c r="KX598" s="160"/>
      <c r="KY598" s="160"/>
      <c r="KZ598" s="160"/>
      <c r="LA598" s="160"/>
      <c r="LB598" s="160"/>
      <c r="LC598" s="160"/>
      <c r="LD598" s="160"/>
      <c r="LE598" s="160"/>
      <c r="LF598" s="160"/>
      <c r="LG598" s="160"/>
      <c r="LH598" s="160"/>
      <c r="LI598" s="160"/>
      <c r="LJ598" s="160"/>
      <c r="LK598" s="160"/>
      <c r="LL598" s="160"/>
      <c r="LM598" s="160"/>
      <c r="LN598" s="160"/>
      <c r="LO598" s="160"/>
      <c r="LP598" s="160"/>
      <c r="LQ598" s="160"/>
      <c r="LR598" s="160"/>
      <c r="LS598" s="160"/>
      <c r="LT598" s="160"/>
      <c r="LU598" s="160"/>
      <c r="LV598" s="160"/>
      <c r="LW598" s="160"/>
      <c r="LX598" s="160"/>
      <c r="LY598" s="160"/>
      <c r="LZ598" s="160"/>
      <c r="MA598" s="160"/>
      <c r="MB598" s="160"/>
      <c r="MC598" s="160"/>
      <c r="MD598" s="160"/>
      <c r="ME598" s="160"/>
      <c r="MF598" s="160"/>
      <c r="MG598" s="160"/>
      <c r="MH598" s="160"/>
      <c r="MI598" s="160"/>
      <c r="MJ598" s="160"/>
      <c r="MK598" s="160"/>
      <c r="ML598" s="160"/>
      <c r="MM598" s="160"/>
      <c r="MN598" s="160"/>
      <c r="MO598" s="160"/>
      <c r="MP598" s="160"/>
      <c r="MQ598" s="160"/>
      <c r="MR598" s="160"/>
      <c r="MS598" s="160"/>
      <c r="MT598" s="160"/>
      <c r="MU598" s="160"/>
      <c r="MV598" s="160"/>
      <c r="MW598" s="160"/>
      <c r="MX598" s="160"/>
      <c r="MY598" s="160"/>
      <c r="MZ598" s="160"/>
      <c r="NA598" s="160"/>
      <c r="NB598" s="160"/>
      <c r="NC598" s="160"/>
      <c r="ND598" s="160"/>
      <c r="NE598" s="160"/>
      <c r="NF598" s="160"/>
      <c r="NG598" s="160"/>
      <c r="NH598" s="160"/>
      <c r="NI598" s="160"/>
      <c r="NJ598" s="160"/>
      <c r="NK598" s="160"/>
      <c r="NL598" s="160"/>
      <c r="NM598" s="160"/>
      <c r="NN598" s="160"/>
      <c r="NO598" s="160"/>
      <c r="NP598" s="160"/>
      <c r="NQ598" s="160"/>
      <c r="NR598" s="160"/>
      <c r="NS598" s="160"/>
      <c r="NT598" s="160"/>
      <c r="NU598" s="160"/>
      <c r="NV598" s="160"/>
      <c r="NW598" s="160"/>
      <c r="NX598" s="160"/>
      <c r="NY598" s="160"/>
      <c r="NZ598" s="160"/>
      <c r="OA598" s="160"/>
      <c r="OB598" s="160"/>
      <c r="OC598" s="160"/>
      <c r="OD598" s="160"/>
      <c r="OE598" s="160"/>
      <c r="OF598" s="160"/>
      <c r="OG598" s="160"/>
      <c r="OH598" s="160"/>
      <c r="OI598" s="160"/>
      <c r="OJ598" s="160"/>
      <c r="OK598" s="160"/>
      <c r="OL598" s="160"/>
      <c r="OM598" s="160"/>
      <c r="ON598" s="160"/>
      <c r="OO598" s="160"/>
      <c r="OP598" s="160"/>
      <c r="OQ598" s="160"/>
      <c r="OR598" s="160"/>
      <c r="OS598" s="160"/>
      <c r="OT598" s="160"/>
      <c r="OU598" s="160"/>
      <c r="OV598" s="160"/>
      <c r="OW598" s="160"/>
      <c r="OX598" s="160"/>
      <c r="OY598" s="160"/>
      <c r="OZ598" s="160"/>
      <c r="PA598" s="160"/>
      <c r="PB598" s="160"/>
      <c r="PC598" s="160"/>
      <c r="PD598" s="160"/>
      <c r="PE598" s="160"/>
      <c r="PF598" s="160"/>
      <c r="PG598" s="160"/>
      <c r="PH598" s="160"/>
      <c r="PI598" s="160"/>
      <c r="PJ598" s="160"/>
      <c r="PK598" s="160"/>
      <c r="PL598" s="160"/>
      <c r="PM598" s="160"/>
      <c r="PN598" s="160"/>
      <c r="PO598" s="160"/>
      <c r="PP598" s="160"/>
      <c r="PQ598" s="160"/>
      <c r="PR598" s="160"/>
      <c r="PS598" s="160"/>
      <c r="PT598" s="160"/>
      <c r="PU598" s="160"/>
      <c r="PV598" s="160"/>
      <c r="PW598" s="160"/>
      <c r="PX598" s="160"/>
      <c r="PY598" s="160"/>
      <c r="PZ598" s="160"/>
      <c r="QA598" s="160"/>
      <c r="QB598" s="160"/>
      <c r="QC598" s="160"/>
      <c r="QD598" s="160"/>
      <c r="QE598" s="160"/>
      <c r="QF598" s="160"/>
      <c r="QG598" s="160"/>
      <c r="QH598" s="160"/>
      <c r="QI598" s="160"/>
      <c r="QJ598" s="160"/>
      <c r="QK598" s="160"/>
      <c r="QL598" s="160"/>
      <c r="QM598" s="160"/>
      <c r="QN598" s="160"/>
      <c r="QO598" s="160"/>
      <c r="QP598" s="160"/>
      <c r="QQ598" s="160"/>
      <c r="QR598" s="160"/>
      <c r="QS598" s="160"/>
      <c r="QT598" s="160"/>
      <c r="QU598" s="160"/>
      <c r="QV598" s="160"/>
      <c r="QW598" s="160"/>
      <c r="QX598" s="160"/>
      <c r="QY598" s="160"/>
      <c r="QZ598" s="160"/>
      <c r="RA598" s="160"/>
      <c r="RB598" s="160"/>
      <c r="RC598" s="160"/>
      <c r="RD598" s="160"/>
      <c r="RE598" s="160"/>
      <c r="RF598" s="160"/>
      <c r="RG598" s="160"/>
      <c r="RH598" s="160"/>
      <c r="RI598" s="160"/>
      <c r="RJ598" s="160"/>
      <c r="RK598" s="160"/>
      <c r="RL598" s="160"/>
      <c r="RM598" s="160"/>
      <c r="RN598" s="160"/>
      <c r="RO598" s="160"/>
      <c r="RP598" s="160"/>
      <c r="RQ598" s="160"/>
      <c r="RR598" s="160"/>
      <c r="RS598" s="160"/>
      <c r="RT598" s="160"/>
      <c r="RU598" s="160"/>
      <c r="RV598" s="160"/>
      <c r="RW598" s="160"/>
      <c r="RX598" s="160"/>
      <c r="RY598" s="160"/>
      <c r="RZ598" s="160"/>
      <c r="SA598" s="160"/>
      <c r="SB598" s="160"/>
      <c r="SC598" s="160"/>
      <c r="SD598" s="160"/>
      <c r="SE598" s="160"/>
      <c r="SF598" s="160"/>
      <c r="SG598" s="160"/>
      <c r="SH598" s="160"/>
      <c r="SI598" s="160"/>
      <c r="SJ598" s="160"/>
      <c r="SK598" s="160"/>
      <c r="SL598" s="160"/>
      <c r="SM598" s="160"/>
      <c r="SN598" s="160"/>
      <c r="SO598" s="160"/>
      <c r="SP598" s="160"/>
      <c r="SQ598" s="160"/>
      <c r="SR598" s="160"/>
      <c r="SS598" s="160"/>
      <c r="ST598" s="160"/>
      <c r="SU598" s="160"/>
      <c r="SV598" s="160"/>
      <c r="SW598" s="160"/>
      <c r="SX598" s="160"/>
      <c r="SY598" s="160"/>
      <c r="SZ598" s="160"/>
      <c r="TA598" s="160"/>
      <c r="TB598" s="160"/>
      <c r="TC598" s="160"/>
      <c r="TD598" s="160"/>
      <c r="TE598" s="160"/>
      <c r="TF598" s="160"/>
    </row>
    <row r="599" spans="1:526">
      <c r="A599" s="160"/>
      <c r="B599" s="160"/>
      <c r="C599" s="160"/>
      <c r="D599" s="160"/>
      <c r="E599" s="160"/>
      <c r="F599" s="160"/>
      <c r="G599" s="160"/>
      <c r="H599" s="160"/>
      <c r="I599" s="160"/>
      <c r="J599" s="160"/>
      <c r="K599" s="160"/>
      <c r="L599" s="160"/>
      <c r="M599" s="160"/>
      <c r="N599" s="160"/>
      <c r="O599" s="160"/>
      <c r="P599" s="160"/>
      <c r="Q599" s="160"/>
      <c r="R599" s="160"/>
      <c r="S599" s="160"/>
      <c r="T599" s="160"/>
      <c r="U599" s="160"/>
      <c r="V599" s="160"/>
      <c r="W599" s="160"/>
      <c r="X599" s="160"/>
      <c r="Y599" s="160"/>
      <c r="Z599" s="160"/>
      <c r="AA599" s="160"/>
      <c r="AB599" s="160"/>
      <c r="AC599" s="160"/>
      <c r="AD599" s="160"/>
      <c r="AE599" s="160"/>
      <c r="AF599" s="160"/>
      <c r="AG599" s="160"/>
      <c r="AH599" s="160"/>
      <c r="AI599" s="160"/>
      <c r="AJ599" s="160"/>
      <c r="AK599" s="160"/>
      <c r="AL599" s="160"/>
      <c r="AM599" s="160"/>
      <c r="AN599" s="160"/>
      <c r="AO599" s="160"/>
      <c r="AP599" s="160"/>
      <c r="AQ599" s="160"/>
      <c r="AR599" s="160"/>
      <c r="AS599" s="160"/>
      <c r="AT599" s="160"/>
      <c r="AU599" s="160"/>
      <c r="AV599" s="160"/>
      <c r="AW599" s="160"/>
      <c r="AX599" s="160"/>
      <c r="AY599" s="160"/>
      <c r="AZ599" s="160"/>
      <c r="BA599" s="160"/>
      <c r="BB599" s="160"/>
      <c r="BC599" s="160"/>
      <c r="BD599" s="160"/>
      <c r="BE599" s="160"/>
      <c r="BF599" s="160"/>
      <c r="BG599" s="160"/>
      <c r="BH599" s="160"/>
      <c r="BI599" s="160"/>
      <c r="BJ599" s="160"/>
      <c r="BK599" s="160"/>
      <c r="BL599" s="160"/>
      <c r="BM599" s="160"/>
      <c r="BN599" s="160"/>
      <c r="BO599" s="160"/>
      <c r="BP599" s="160"/>
      <c r="BQ599" s="160"/>
      <c r="BR599" s="160"/>
      <c r="BS599" s="160"/>
      <c r="BT599" s="160"/>
      <c r="BU599" s="160"/>
      <c r="BV599" s="160"/>
      <c r="BW599" s="160"/>
      <c r="BX599" s="160"/>
      <c r="BY599" s="160"/>
      <c r="BZ599" s="160"/>
      <c r="CA599" s="160"/>
      <c r="CB599" s="160"/>
      <c r="CC599" s="160"/>
      <c r="CD599" s="160"/>
      <c r="CE599" s="160"/>
      <c r="CF599" s="160"/>
      <c r="CG599" s="160"/>
      <c r="CH599" s="160"/>
      <c r="CI599" s="160"/>
      <c r="CJ599" s="160"/>
      <c r="CK599" s="160"/>
      <c r="CL599" s="160"/>
      <c r="CM599" s="160"/>
      <c r="CN599" s="160"/>
      <c r="CO599" s="160"/>
      <c r="CP599" s="160"/>
      <c r="CQ599" s="160"/>
      <c r="CR599" s="160"/>
      <c r="CS599" s="160"/>
      <c r="CT599" s="160"/>
      <c r="CU599" s="160"/>
      <c r="CV599" s="160"/>
      <c r="CW599" s="160"/>
      <c r="CX599" s="160"/>
      <c r="CY599" s="160"/>
      <c r="CZ599" s="160"/>
      <c r="DA599" s="160"/>
      <c r="DB599" s="160"/>
      <c r="DC599" s="160"/>
      <c r="DD599" s="160"/>
      <c r="DE599" s="160"/>
      <c r="DF599" s="160"/>
      <c r="DG599" s="160"/>
      <c r="DH599" s="160"/>
      <c r="DI599" s="160"/>
      <c r="DJ599" s="160"/>
      <c r="DK599" s="160"/>
      <c r="DL599" s="160"/>
      <c r="DM599" s="160"/>
      <c r="DN599" s="160"/>
      <c r="DO599" s="160"/>
      <c r="DP599" s="160"/>
      <c r="DQ599" s="160"/>
      <c r="DR599" s="160"/>
      <c r="DS599" s="160"/>
      <c r="DT599" s="160"/>
      <c r="DU599" s="160"/>
      <c r="DV599" s="160"/>
      <c r="DW599" s="160"/>
      <c r="DX599" s="160"/>
      <c r="DY599" s="160"/>
      <c r="DZ599" s="160"/>
      <c r="EA599" s="160"/>
      <c r="EB599" s="160"/>
      <c r="EC599" s="160"/>
      <c r="ED599" s="160"/>
      <c r="EE599" s="160"/>
      <c r="EF599" s="160"/>
      <c r="EG599" s="160"/>
      <c r="EH599" s="160"/>
      <c r="EI599" s="160"/>
      <c r="EJ599" s="160"/>
      <c r="EK599" s="160"/>
      <c r="EL599" s="160"/>
      <c r="EM599" s="160"/>
      <c r="EN599" s="160"/>
      <c r="EO599" s="160"/>
      <c r="EP599" s="160"/>
      <c r="EQ599" s="160"/>
      <c r="ER599" s="160"/>
      <c r="ES599" s="160"/>
      <c r="ET599" s="160"/>
      <c r="EU599" s="160"/>
      <c r="EV599" s="160"/>
      <c r="EW599" s="160"/>
      <c r="EX599" s="160"/>
      <c r="EY599" s="160"/>
      <c r="EZ599" s="160"/>
      <c r="FA599" s="160"/>
      <c r="FB599" s="160"/>
      <c r="FC599" s="160"/>
      <c r="FD599" s="160"/>
      <c r="FE599" s="160"/>
      <c r="FF599" s="160"/>
      <c r="FG599" s="160"/>
      <c r="FH599" s="160"/>
      <c r="FI599" s="160"/>
      <c r="FJ599" s="160"/>
      <c r="FK599" s="160"/>
      <c r="FL599" s="160"/>
      <c r="FM599" s="160"/>
      <c r="FN599" s="160"/>
      <c r="FO599" s="160"/>
      <c r="FP599" s="160"/>
      <c r="FQ599" s="160"/>
      <c r="FR599" s="160"/>
      <c r="FS599" s="160"/>
      <c r="FT599" s="160"/>
      <c r="FU599" s="160"/>
      <c r="FV599" s="160"/>
      <c r="FW599" s="160"/>
      <c r="FX599" s="160"/>
      <c r="FY599" s="160"/>
      <c r="FZ599" s="160"/>
      <c r="GA599" s="160"/>
      <c r="GB599" s="160"/>
      <c r="GC599" s="160"/>
      <c r="GD599" s="160"/>
      <c r="GE599" s="160"/>
      <c r="GF599" s="160"/>
      <c r="GG599" s="160"/>
      <c r="GH599" s="160"/>
      <c r="GI599" s="160"/>
      <c r="GJ599" s="160"/>
      <c r="GK599" s="160"/>
      <c r="GL599" s="160"/>
      <c r="GM599" s="160"/>
      <c r="GN599" s="160"/>
      <c r="GO599" s="160"/>
      <c r="GP599" s="160"/>
      <c r="GQ599" s="160"/>
      <c r="GR599" s="160"/>
      <c r="GS599" s="160"/>
      <c r="GT599" s="160"/>
      <c r="GU599" s="160"/>
      <c r="GV599" s="160"/>
      <c r="GW599" s="160"/>
      <c r="GX599" s="160"/>
      <c r="GY599" s="160"/>
      <c r="GZ599" s="160"/>
      <c r="HA599" s="160"/>
      <c r="HB599" s="160"/>
      <c r="HC599" s="160"/>
      <c r="HD599" s="160"/>
      <c r="HE599" s="160"/>
      <c r="HF599" s="160"/>
      <c r="HG599" s="160"/>
      <c r="HH599" s="160"/>
      <c r="HI599" s="160"/>
      <c r="HJ599" s="160"/>
      <c r="HK599" s="160"/>
      <c r="HL599" s="160"/>
      <c r="HM599" s="160"/>
      <c r="HN599" s="160"/>
      <c r="HO599" s="160"/>
      <c r="HP599" s="160"/>
      <c r="HQ599" s="160"/>
      <c r="HR599" s="160"/>
      <c r="HS599" s="160"/>
      <c r="HT599" s="160"/>
      <c r="HU599" s="160"/>
      <c r="HV599" s="160"/>
      <c r="HW599" s="160"/>
      <c r="HX599" s="160"/>
      <c r="HY599" s="160"/>
      <c r="HZ599" s="160"/>
      <c r="IA599" s="160"/>
      <c r="IB599" s="160"/>
      <c r="IC599" s="160"/>
      <c r="ID599" s="160"/>
      <c r="IE599" s="160"/>
      <c r="IF599" s="160"/>
      <c r="IG599" s="160"/>
      <c r="IH599" s="160"/>
      <c r="II599" s="160"/>
      <c r="IJ599" s="160"/>
      <c r="IK599" s="160"/>
      <c r="IL599" s="160"/>
      <c r="IM599" s="160"/>
      <c r="IN599" s="160"/>
      <c r="IO599" s="160"/>
      <c r="IP599" s="160"/>
      <c r="IQ599" s="160"/>
      <c r="IR599" s="160"/>
      <c r="IS599" s="160"/>
      <c r="IT599" s="160"/>
      <c r="IU599" s="160"/>
      <c r="IV599" s="160"/>
      <c r="IW599" s="160"/>
      <c r="IX599" s="160"/>
      <c r="IY599" s="160"/>
      <c r="IZ599" s="160"/>
      <c r="JA599" s="160"/>
      <c r="JB599" s="160"/>
      <c r="JC599" s="160"/>
      <c r="JD599" s="160"/>
      <c r="JE599" s="160"/>
      <c r="JF599" s="160"/>
      <c r="JG599" s="160"/>
      <c r="JH599" s="160"/>
      <c r="JI599" s="160"/>
      <c r="JJ599" s="160"/>
      <c r="JK599" s="160"/>
      <c r="JL599" s="160"/>
      <c r="JM599" s="160"/>
      <c r="JN599" s="160"/>
      <c r="JO599" s="160"/>
      <c r="JP599" s="160"/>
      <c r="JQ599" s="160"/>
      <c r="JR599" s="160"/>
      <c r="JS599" s="160"/>
      <c r="JT599" s="160"/>
      <c r="JU599" s="160"/>
      <c r="JV599" s="160"/>
      <c r="JW599" s="160"/>
      <c r="JX599" s="160"/>
      <c r="JY599" s="160"/>
      <c r="JZ599" s="160"/>
      <c r="KA599" s="160"/>
      <c r="KB599" s="160"/>
      <c r="KC599" s="160"/>
      <c r="KD599" s="160"/>
      <c r="KE599" s="160"/>
      <c r="KF599" s="160"/>
      <c r="KG599" s="160"/>
      <c r="KH599" s="160"/>
      <c r="KI599" s="160"/>
      <c r="KJ599" s="160"/>
      <c r="KK599" s="160"/>
      <c r="KL599" s="160"/>
      <c r="KM599" s="160"/>
      <c r="KN599" s="160"/>
      <c r="KO599" s="160"/>
      <c r="KP599" s="160"/>
      <c r="KQ599" s="160"/>
      <c r="KR599" s="160"/>
      <c r="KS599" s="160"/>
      <c r="KT599" s="160"/>
      <c r="KU599" s="160"/>
      <c r="KV599" s="160"/>
      <c r="KW599" s="160"/>
      <c r="KX599" s="160"/>
      <c r="KY599" s="160"/>
      <c r="KZ599" s="160"/>
      <c r="LA599" s="160"/>
      <c r="LB599" s="160"/>
      <c r="LC599" s="160"/>
      <c r="LD599" s="160"/>
      <c r="LE599" s="160"/>
      <c r="LF599" s="160"/>
      <c r="LG599" s="160"/>
      <c r="LH599" s="160"/>
      <c r="LI599" s="160"/>
      <c r="LJ599" s="160"/>
      <c r="LK599" s="160"/>
      <c r="LL599" s="160"/>
      <c r="LM599" s="160"/>
      <c r="LN599" s="160"/>
      <c r="LO599" s="160"/>
      <c r="LP599" s="160"/>
      <c r="LQ599" s="160"/>
      <c r="LR599" s="160"/>
      <c r="LS599" s="160"/>
      <c r="LT599" s="160"/>
      <c r="LU599" s="160"/>
      <c r="LV599" s="160"/>
      <c r="LW599" s="160"/>
      <c r="LX599" s="160"/>
      <c r="LY599" s="160"/>
      <c r="LZ599" s="160"/>
      <c r="MA599" s="160"/>
      <c r="MB599" s="160"/>
      <c r="MC599" s="160"/>
      <c r="MD599" s="160"/>
      <c r="ME599" s="160"/>
      <c r="MF599" s="160"/>
      <c r="MG599" s="160"/>
      <c r="MH599" s="160"/>
      <c r="MI599" s="160"/>
      <c r="MJ599" s="160"/>
      <c r="MK599" s="160"/>
      <c r="ML599" s="160"/>
      <c r="MM599" s="160"/>
      <c r="MN599" s="160"/>
      <c r="MO599" s="160"/>
      <c r="MP599" s="160"/>
      <c r="MQ599" s="160"/>
      <c r="MR599" s="160"/>
      <c r="MS599" s="160"/>
      <c r="MT599" s="160"/>
      <c r="MU599" s="160"/>
      <c r="MV599" s="160"/>
      <c r="MW599" s="160"/>
      <c r="MX599" s="160"/>
      <c r="MY599" s="160"/>
      <c r="MZ599" s="160"/>
      <c r="NA599" s="160"/>
      <c r="NB599" s="160"/>
      <c r="NC599" s="160"/>
      <c r="ND599" s="160"/>
      <c r="NE599" s="160"/>
      <c r="NF599" s="160"/>
      <c r="NG599" s="160"/>
      <c r="NH599" s="160"/>
      <c r="NI599" s="160"/>
      <c r="NJ599" s="160"/>
      <c r="NK599" s="160"/>
      <c r="NL599" s="160"/>
      <c r="NM599" s="160"/>
      <c r="NN599" s="160"/>
      <c r="NO599" s="160"/>
      <c r="NP599" s="160"/>
      <c r="NQ599" s="160"/>
      <c r="NR599" s="160"/>
      <c r="NS599" s="160"/>
      <c r="NT599" s="160"/>
      <c r="NU599" s="160"/>
      <c r="NV599" s="160"/>
      <c r="NW599" s="160"/>
      <c r="NX599" s="160"/>
      <c r="NY599" s="160"/>
      <c r="NZ599" s="160"/>
      <c r="OA599" s="160"/>
      <c r="OB599" s="160"/>
      <c r="OC599" s="160"/>
      <c r="OD599" s="160"/>
      <c r="OE599" s="160"/>
      <c r="OF599" s="160"/>
      <c r="OG599" s="160"/>
      <c r="OH599" s="160"/>
      <c r="OI599" s="160"/>
      <c r="OJ599" s="160"/>
      <c r="OK599" s="160"/>
      <c r="OL599" s="160"/>
      <c r="OM599" s="160"/>
      <c r="ON599" s="160"/>
      <c r="OO599" s="160"/>
      <c r="OP599" s="160"/>
      <c r="OQ599" s="160"/>
      <c r="OR599" s="160"/>
      <c r="OS599" s="160"/>
      <c r="OT599" s="160"/>
      <c r="OU599" s="160"/>
      <c r="OV599" s="160"/>
      <c r="OW599" s="160"/>
      <c r="OX599" s="160"/>
      <c r="OY599" s="160"/>
      <c r="OZ599" s="160"/>
      <c r="PA599" s="160"/>
      <c r="PB599" s="160"/>
      <c r="PC599" s="160"/>
      <c r="PD599" s="160"/>
      <c r="PE599" s="160"/>
      <c r="PF599" s="160"/>
      <c r="PG599" s="160"/>
      <c r="PH599" s="160"/>
      <c r="PI599" s="160"/>
      <c r="PJ599" s="160"/>
      <c r="PK599" s="160"/>
      <c r="PL599" s="160"/>
      <c r="PM599" s="160"/>
      <c r="PN599" s="160"/>
      <c r="PO599" s="160"/>
      <c r="PP599" s="160"/>
      <c r="PQ599" s="160"/>
      <c r="PR599" s="160"/>
      <c r="PS599" s="160"/>
      <c r="PT599" s="160"/>
      <c r="PU599" s="160"/>
      <c r="PV599" s="160"/>
      <c r="PW599" s="160"/>
      <c r="PX599" s="160"/>
      <c r="PY599" s="160"/>
      <c r="PZ599" s="160"/>
      <c r="QA599" s="160"/>
      <c r="QB599" s="160"/>
      <c r="QC599" s="160"/>
      <c r="QD599" s="160"/>
      <c r="QE599" s="160"/>
      <c r="QF599" s="160"/>
      <c r="QG599" s="160"/>
      <c r="QH599" s="160"/>
      <c r="QI599" s="160"/>
      <c r="QJ599" s="160"/>
      <c r="QK599" s="160"/>
      <c r="QL599" s="160"/>
      <c r="QM599" s="160"/>
      <c r="QN599" s="160"/>
      <c r="QO599" s="160"/>
      <c r="QP599" s="160"/>
      <c r="QQ599" s="160"/>
      <c r="QR599" s="160"/>
      <c r="QS599" s="160"/>
      <c r="QT599" s="160"/>
      <c r="QU599" s="160"/>
      <c r="QV599" s="160"/>
      <c r="QW599" s="160"/>
      <c r="QX599" s="160"/>
      <c r="QY599" s="160"/>
      <c r="QZ599" s="160"/>
      <c r="RA599" s="160"/>
      <c r="RB599" s="160"/>
      <c r="RC599" s="160"/>
      <c r="RD599" s="160"/>
      <c r="RE599" s="160"/>
      <c r="RF599" s="160"/>
      <c r="RG599" s="160"/>
      <c r="RH599" s="160"/>
      <c r="RI599" s="160"/>
      <c r="RJ599" s="160"/>
      <c r="RK599" s="160"/>
      <c r="RL599" s="160"/>
      <c r="RM599" s="160"/>
      <c r="RN599" s="160"/>
      <c r="RO599" s="160"/>
      <c r="RP599" s="160"/>
      <c r="RQ599" s="160"/>
      <c r="RR599" s="160"/>
      <c r="RS599" s="160"/>
      <c r="RT599" s="160"/>
      <c r="RU599" s="160"/>
      <c r="RV599" s="160"/>
      <c r="RW599" s="160"/>
      <c r="RX599" s="160"/>
      <c r="RY599" s="160"/>
      <c r="RZ599" s="160"/>
      <c r="SA599" s="160"/>
      <c r="SB599" s="160"/>
      <c r="SC599" s="160"/>
      <c r="SD599" s="160"/>
      <c r="SE599" s="160"/>
      <c r="SF599" s="160"/>
      <c r="SG599" s="160"/>
      <c r="SH599" s="160"/>
      <c r="SI599" s="160"/>
      <c r="SJ599" s="160"/>
      <c r="SK599" s="160"/>
      <c r="SL599" s="160"/>
      <c r="SM599" s="160"/>
      <c r="SN599" s="160"/>
      <c r="SO599" s="160"/>
      <c r="SP599" s="160"/>
      <c r="SQ599" s="160"/>
      <c r="SR599" s="160"/>
      <c r="SS599" s="160"/>
      <c r="ST599" s="160"/>
      <c r="SU599" s="160"/>
      <c r="SV599" s="160"/>
      <c r="SW599" s="160"/>
      <c r="SX599" s="160"/>
      <c r="SY599" s="160"/>
      <c r="SZ599" s="160"/>
      <c r="TA599" s="160"/>
      <c r="TB599" s="160"/>
      <c r="TC599" s="160"/>
      <c r="TD599" s="160"/>
      <c r="TE599" s="160"/>
      <c r="TF599" s="160"/>
    </row>
    <row r="600" spans="1:526">
      <c r="A600" s="160"/>
      <c r="B600" s="160"/>
      <c r="C600" s="160"/>
      <c r="D600" s="160"/>
      <c r="E600" s="160"/>
      <c r="F600" s="160"/>
      <c r="G600" s="160"/>
      <c r="H600" s="160"/>
      <c r="I600" s="160"/>
      <c r="J600" s="160"/>
      <c r="K600" s="160"/>
      <c r="L600" s="160"/>
      <c r="M600" s="160"/>
      <c r="N600" s="160"/>
      <c r="O600" s="160"/>
      <c r="P600" s="160"/>
      <c r="Q600" s="160"/>
      <c r="R600" s="160"/>
      <c r="S600" s="160"/>
      <c r="T600" s="160"/>
      <c r="U600" s="160"/>
      <c r="V600" s="160"/>
      <c r="W600" s="160"/>
      <c r="X600" s="160"/>
      <c r="Y600" s="160"/>
      <c r="Z600" s="160"/>
      <c r="AA600" s="160"/>
      <c r="AB600" s="160"/>
      <c r="AC600" s="160"/>
      <c r="AD600" s="160"/>
      <c r="AE600" s="160"/>
      <c r="AF600" s="160"/>
      <c r="AG600" s="160"/>
      <c r="AH600" s="160"/>
      <c r="AI600" s="160"/>
      <c r="AJ600" s="160"/>
      <c r="AK600" s="160"/>
      <c r="AL600" s="160"/>
      <c r="AM600" s="160"/>
      <c r="AN600" s="160"/>
      <c r="AO600" s="160"/>
      <c r="AP600" s="160"/>
      <c r="AQ600" s="160"/>
      <c r="AR600" s="160"/>
      <c r="AS600" s="160"/>
      <c r="AT600" s="160"/>
      <c r="AU600" s="160"/>
      <c r="AV600" s="160"/>
      <c r="AW600" s="160"/>
      <c r="AX600" s="160"/>
      <c r="AY600" s="160"/>
      <c r="AZ600" s="160"/>
      <c r="BA600" s="160"/>
      <c r="BB600" s="160"/>
      <c r="BC600" s="160"/>
      <c r="BD600" s="160"/>
      <c r="BE600" s="160"/>
      <c r="BF600" s="160"/>
      <c r="BG600" s="160"/>
      <c r="BH600" s="160"/>
      <c r="BI600" s="160"/>
      <c r="BJ600" s="160"/>
      <c r="BK600" s="160"/>
      <c r="BL600" s="160"/>
      <c r="BM600" s="160"/>
      <c r="BN600" s="160"/>
      <c r="BO600" s="160"/>
      <c r="BP600" s="160"/>
      <c r="BQ600" s="160"/>
      <c r="BR600" s="160"/>
      <c r="BS600" s="160"/>
      <c r="BT600" s="160"/>
      <c r="BU600" s="160"/>
      <c r="BV600" s="160"/>
      <c r="BW600" s="160"/>
      <c r="BX600" s="160"/>
      <c r="BY600" s="160"/>
      <c r="BZ600" s="160"/>
      <c r="CA600" s="160"/>
      <c r="CB600" s="160"/>
      <c r="CC600" s="160"/>
      <c r="CD600" s="160"/>
      <c r="CE600" s="160"/>
      <c r="CF600" s="160"/>
      <c r="CG600" s="160"/>
      <c r="CH600" s="160"/>
      <c r="CI600" s="160"/>
      <c r="CJ600" s="160"/>
      <c r="CK600" s="160"/>
      <c r="CL600" s="160"/>
      <c r="CM600" s="160"/>
      <c r="CN600" s="160"/>
      <c r="CO600" s="160"/>
      <c r="CP600" s="160"/>
      <c r="CQ600" s="160"/>
      <c r="CR600" s="160"/>
      <c r="CS600" s="160"/>
      <c r="CT600" s="160"/>
      <c r="CU600" s="160"/>
      <c r="CV600" s="160"/>
      <c r="CW600" s="160"/>
      <c r="CX600" s="160"/>
      <c r="CY600" s="160"/>
      <c r="CZ600" s="160"/>
      <c r="DA600" s="160"/>
      <c r="DB600" s="160"/>
      <c r="DC600" s="160"/>
      <c r="DD600" s="160"/>
      <c r="DE600" s="160"/>
      <c r="DF600" s="160"/>
      <c r="DG600" s="160"/>
      <c r="DH600" s="160"/>
      <c r="DI600" s="160"/>
      <c r="DJ600" s="160"/>
      <c r="DK600" s="160"/>
      <c r="DL600" s="160"/>
      <c r="DM600" s="160"/>
      <c r="DN600" s="160"/>
      <c r="DO600" s="160"/>
      <c r="DP600" s="160"/>
      <c r="DQ600" s="160"/>
      <c r="DR600" s="160"/>
      <c r="DS600" s="160"/>
      <c r="DT600" s="160"/>
      <c r="DU600" s="160"/>
      <c r="DV600" s="160"/>
      <c r="DW600" s="160"/>
      <c r="DX600" s="160"/>
      <c r="DY600" s="160"/>
      <c r="DZ600" s="160"/>
      <c r="EA600" s="160"/>
      <c r="EB600" s="160"/>
      <c r="EC600" s="160"/>
      <c r="ED600" s="160"/>
      <c r="EE600" s="160"/>
      <c r="EF600" s="160"/>
      <c r="EG600" s="160"/>
      <c r="EH600" s="160"/>
      <c r="EI600" s="160"/>
      <c r="EJ600" s="160"/>
      <c r="EK600" s="160"/>
      <c r="EL600" s="160"/>
      <c r="EM600" s="160"/>
      <c r="EN600" s="160"/>
      <c r="EO600" s="160"/>
      <c r="EP600" s="160"/>
      <c r="EQ600" s="160"/>
      <c r="ER600" s="160"/>
      <c r="ES600" s="160"/>
      <c r="ET600" s="160"/>
      <c r="EU600" s="160"/>
      <c r="EV600" s="160"/>
      <c r="EW600" s="160"/>
      <c r="EX600" s="160"/>
      <c r="EY600" s="160"/>
      <c r="EZ600" s="160"/>
      <c r="FA600" s="160"/>
      <c r="FB600" s="160"/>
      <c r="FC600" s="160"/>
      <c r="FD600" s="160"/>
      <c r="FE600" s="160"/>
      <c r="FF600" s="160"/>
      <c r="FG600" s="160"/>
      <c r="FH600" s="160"/>
      <c r="FI600" s="160"/>
      <c r="FJ600" s="160"/>
      <c r="FK600" s="160"/>
      <c r="FL600" s="160"/>
      <c r="FM600" s="160"/>
      <c r="FN600" s="160"/>
      <c r="FO600" s="160"/>
      <c r="FP600" s="160"/>
      <c r="FQ600" s="160"/>
      <c r="FR600" s="160"/>
      <c r="FS600" s="160"/>
      <c r="FT600" s="160"/>
      <c r="FU600" s="160"/>
      <c r="FV600" s="160"/>
      <c r="FW600" s="160"/>
      <c r="FX600" s="160"/>
      <c r="FY600" s="160"/>
      <c r="FZ600" s="160"/>
      <c r="GA600" s="160"/>
      <c r="GB600" s="160"/>
      <c r="GC600" s="160"/>
      <c r="GD600" s="160"/>
      <c r="GE600" s="160"/>
      <c r="GF600" s="160"/>
      <c r="GG600" s="160"/>
      <c r="GH600" s="160"/>
      <c r="GI600" s="160"/>
      <c r="GJ600" s="160"/>
      <c r="GK600" s="160"/>
      <c r="GL600" s="160"/>
      <c r="GM600" s="160"/>
      <c r="GN600" s="160"/>
      <c r="GO600" s="160"/>
      <c r="GP600" s="160"/>
      <c r="GQ600" s="160"/>
      <c r="GR600" s="160"/>
      <c r="GS600" s="160"/>
      <c r="GT600" s="160"/>
      <c r="GU600" s="160"/>
      <c r="GV600" s="160"/>
      <c r="GW600" s="160"/>
      <c r="GX600" s="160"/>
      <c r="GY600" s="160"/>
      <c r="GZ600" s="160"/>
      <c r="HA600" s="160"/>
      <c r="HB600" s="160"/>
      <c r="HC600" s="160"/>
      <c r="HD600" s="160"/>
      <c r="HE600" s="160"/>
      <c r="HF600" s="160"/>
      <c r="HG600" s="160"/>
      <c r="HH600" s="160"/>
      <c r="HI600" s="160"/>
      <c r="HJ600" s="160"/>
      <c r="HK600" s="160"/>
      <c r="HL600" s="160"/>
      <c r="HM600" s="160"/>
      <c r="HN600" s="160"/>
      <c r="HO600" s="160"/>
      <c r="HP600" s="160"/>
      <c r="HQ600" s="160"/>
      <c r="HR600" s="160"/>
      <c r="HS600" s="160"/>
      <c r="HT600" s="160"/>
      <c r="HU600" s="160"/>
      <c r="HV600" s="160"/>
      <c r="HW600" s="160"/>
      <c r="HX600" s="160"/>
      <c r="HY600" s="160"/>
      <c r="HZ600" s="160"/>
      <c r="IA600" s="160"/>
      <c r="IB600" s="160"/>
      <c r="IC600" s="160"/>
      <c r="ID600" s="160"/>
      <c r="IE600" s="160"/>
      <c r="IF600" s="160"/>
      <c r="IG600" s="160"/>
      <c r="IH600" s="160"/>
      <c r="II600" s="160"/>
      <c r="IJ600" s="160"/>
      <c r="IK600" s="160"/>
      <c r="IL600" s="160"/>
      <c r="IM600" s="160"/>
      <c r="IN600" s="160"/>
      <c r="IO600" s="160"/>
      <c r="IP600" s="160"/>
      <c r="IQ600" s="160"/>
      <c r="IR600" s="160"/>
      <c r="IS600" s="160"/>
      <c r="IT600" s="160"/>
      <c r="IU600" s="160"/>
      <c r="IV600" s="160"/>
      <c r="IW600" s="160"/>
      <c r="IX600" s="160"/>
      <c r="IY600" s="160"/>
      <c r="IZ600" s="160"/>
      <c r="JA600" s="160"/>
      <c r="JB600" s="160"/>
      <c r="JC600" s="160"/>
      <c r="JD600" s="160"/>
      <c r="JE600" s="160"/>
      <c r="JF600" s="160"/>
      <c r="JG600" s="160"/>
      <c r="JH600" s="160"/>
      <c r="JI600" s="160"/>
      <c r="JJ600" s="160"/>
      <c r="JK600" s="160"/>
      <c r="JL600" s="160"/>
      <c r="JM600" s="160"/>
      <c r="JN600" s="160"/>
      <c r="JO600" s="160"/>
      <c r="JP600" s="160"/>
      <c r="JQ600" s="160"/>
      <c r="JR600" s="160"/>
      <c r="JS600" s="160"/>
      <c r="JT600" s="160"/>
      <c r="JU600" s="160"/>
      <c r="JV600" s="160"/>
      <c r="JW600" s="160"/>
      <c r="JX600" s="160"/>
      <c r="JY600" s="160"/>
      <c r="JZ600" s="160"/>
      <c r="KA600" s="160"/>
      <c r="KB600" s="160"/>
      <c r="KC600" s="160"/>
      <c r="KD600" s="160"/>
      <c r="KE600" s="160"/>
      <c r="KF600" s="160"/>
      <c r="KG600" s="160"/>
      <c r="KH600" s="160"/>
      <c r="KI600" s="160"/>
      <c r="KJ600" s="160"/>
      <c r="KK600" s="160"/>
      <c r="KL600" s="160"/>
      <c r="KM600" s="160"/>
      <c r="KN600" s="160"/>
      <c r="KO600" s="160"/>
      <c r="KP600" s="160"/>
      <c r="KQ600" s="160"/>
      <c r="KR600" s="160"/>
      <c r="KS600" s="160"/>
      <c r="KT600" s="160"/>
      <c r="KU600" s="160"/>
      <c r="KV600" s="160"/>
      <c r="KW600" s="160"/>
      <c r="KX600" s="160"/>
      <c r="KY600" s="160"/>
      <c r="KZ600" s="160"/>
      <c r="LA600" s="160"/>
      <c r="LB600" s="160"/>
      <c r="LC600" s="160"/>
      <c r="LD600" s="160"/>
      <c r="LE600" s="160"/>
      <c r="LF600" s="160"/>
      <c r="LG600" s="160"/>
      <c r="LH600" s="160"/>
      <c r="LI600" s="160"/>
      <c r="LJ600" s="160"/>
      <c r="LK600" s="160"/>
      <c r="LL600" s="160"/>
      <c r="LM600" s="160"/>
      <c r="LN600" s="160"/>
      <c r="LO600" s="160"/>
      <c r="LP600" s="160"/>
      <c r="LQ600" s="160"/>
      <c r="LR600" s="160"/>
      <c r="LS600" s="160"/>
      <c r="LT600" s="160"/>
      <c r="LU600" s="160"/>
      <c r="LV600" s="160"/>
      <c r="LW600" s="160"/>
      <c r="LX600" s="160"/>
      <c r="LY600" s="160"/>
      <c r="LZ600" s="160"/>
      <c r="MA600" s="160"/>
      <c r="MB600" s="160"/>
      <c r="MC600" s="160"/>
      <c r="MD600" s="160"/>
      <c r="ME600" s="160"/>
      <c r="MF600" s="160"/>
      <c r="MG600" s="160"/>
      <c r="MH600" s="160"/>
      <c r="MI600" s="160"/>
      <c r="MJ600" s="160"/>
      <c r="MK600" s="160"/>
      <c r="ML600" s="160"/>
      <c r="MM600" s="160"/>
      <c r="MN600" s="160"/>
      <c r="MO600" s="160"/>
      <c r="MP600" s="160"/>
      <c r="MQ600" s="160"/>
      <c r="MR600" s="160"/>
      <c r="MS600" s="160"/>
      <c r="MT600" s="160"/>
      <c r="MU600" s="160"/>
      <c r="MV600" s="160"/>
      <c r="MW600" s="160"/>
      <c r="MX600" s="160"/>
      <c r="MY600" s="160"/>
      <c r="MZ600" s="160"/>
      <c r="NA600" s="160"/>
      <c r="NB600" s="160"/>
      <c r="NC600" s="160"/>
      <c r="ND600" s="160"/>
      <c r="NE600" s="160"/>
      <c r="NF600" s="160"/>
      <c r="NG600" s="160"/>
      <c r="NH600" s="160"/>
      <c r="NI600" s="160"/>
      <c r="NJ600" s="160"/>
      <c r="NK600" s="160"/>
      <c r="NL600" s="160"/>
      <c r="NM600" s="160"/>
      <c r="NN600" s="160"/>
      <c r="NO600" s="160"/>
      <c r="NP600" s="160"/>
      <c r="NQ600" s="160"/>
      <c r="NR600" s="160"/>
      <c r="NS600" s="160"/>
      <c r="NT600" s="160"/>
      <c r="NU600" s="160"/>
      <c r="NV600" s="160"/>
      <c r="NW600" s="160"/>
      <c r="NX600" s="160"/>
      <c r="NY600" s="160"/>
      <c r="NZ600" s="160"/>
      <c r="OA600" s="160"/>
      <c r="OB600" s="160"/>
      <c r="OC600" s="160"/>
      <c r="OD600" s="160"/>
      <c r="OE600" s="160"/>
      <c r="OF600" s="160"/>
      <c r="OG600" s="160"/>
      <c r="OH600" s="160"/>
      <c r="OI600" s="160"/>
      <c r="OJ600" s="160"/>
      <c r="OK600" s="160"/>
      <c r="OL600" s="160"/>
      <c r="OM600" s="160"/>
      <c r="ON600" s="160"/>
      <c r="OO600" s="160"/>
      <c r="OP600" s="160"/>
      <c r="OQ600" s="160"/>
      <c r="OR600" s="160"/>
      <c r="OS600" s="160"/>
      <c r="OT600" s="160"/>
      <c r="OU600" s="160"/>
      <c r="OV600" s="160"/>
      <c r="OW600" s="160"/>
      <c r="OX600" s="160"/>
      <c r="OY600" s="160"/>
      <c r="OZ600" s="160"/>
      <c r="PA600" s="160"/>
      <c r="PB600" s="160"/>
      <c r="PC600" s="160"/>
      <c r="PD600" s="160"/>
      <c r="PE600" s="160"/>
      <c r="PF600" s="160"/>
      <c r="PG600" s="160"/>
      <c r="PH600" s="160"/>
      <c r="PI600" s="160"/>
      <c r="PJ600" s="160"/>
      <c r="PK600" s="160"/>
      <c r="PL600" s="160"/>
      <c r="PM600" s="160"/>
      <c r="PN600" s="160"/>
      <c r="PO600" s="160"/>
      <c r="PP600" s="160"/>
      <c r="PQ600" s="160"/>
      <c r="PR600" s="160"/>
      <c r="PS600" s="160"/>
      <c r="PT600" s="160"/>
      <c r="PU600" s="160"/>
      <c r="PV600" s="160"/>
      <c r="PW600" s="160"/>
      <c r="PX600" s="160"/>
      <c r="PY600" s="160"/>
      <c r="PZ600" s="160"/>
      <c r="QA600" s="160"/>
      <c r="QB600" s="160"/>
      <c r="QC600" s="160"/>
      <c r="QD600" s="160"/>
      <c r="QE600" s="160"/>
      <c r="QF600" s="160"/>
      <c r="QG600" s="160"/>
      <c r="QH600" s="160"/>
      <c r="QI600" s="160"/>
      <c r="QJ600" s="160"/>
      <c r="QK600" s="160"/>
      <c r="QL600" s="160"/>
      <c r="QM600" s="160"/>
      <c r="QN600" s="160"/>
      <c r="QO600" s="160"/>
      <c r="QP600" s="160"/>
      <c r="QQ600" s="160"/>
      <c r="QR600" s="160"/>
      <c r="QS600" s="160"/>
      <c r="QT600" s="160"/>
      <c r="QU600" s="160"/>
      <c r="QV600" s="160"/>
      <c r="QW600" s="160"/>
      <c r="QX600" s="160"/>
      <c r="QY600" s="160"/>
      <c r="QZ600" s="160"/>
      <c r="RA600" s="160"/>
      <c r="RB600" s="160"/>
      <c r="RC600" s="160"/>
      <c r="RD600" s="160"/>
      <c r="RE600" s="160"/>
      <c r="RF600" s="160"/>
      <c r="RG600" s="160"/>
      <c r="RH600" s="160"/>
      <c r="RI600" s="160"/>
      <c r="RJ600" s="160"/>
      <c r="RK600" s="160"/>
      <c r="RL600" s="160"/>
      <c r="RM600" s="160"/>
      <c r="RN600" s="160"/>
      <c r="RO600" s="160"/>
      <c r="RP600" s="160"/>
      <c r="RQ600" s="160"/>
      <c r="RR600" s="160"/>
      <c r="RS600" s="160"/>
      <c r="RT600" s="160"/>
      <c r="RU600" s="160"/>
      <c r="RV600" s="160"/>
      <c r="RW600" s="160"/>
      <c r="RX600" s="160"/>
      <c r="RY600" s="160"/>
      <c r="RZ600" s="160"/>
      <c r="SA600" s="160"/>
      <c r="SB600" s="160"/>
      <c r="SC600" s="160"/>
      <c r="SD600" s="160"/>
      <c r="SE600" s="160"/>
      <c r="SF600" s="160"/>
      <c r="SG600" s="160"/>
      <c r="SH600" s="160"/>
      <c r="SI600" s="160"/>
      <c r="SJ600" s="160"/>
      <c r="SK600" s="160"/>
      <c r="SL600" s="160"/>
      <c r="SM600" s="160"/>
      <c r="SN600" s="160"/>
      <c r="SO600" s="160"/>
      <c r="SP600" s="160"/>
      <c r="SQ600" s="160"/>
      <c r="SR600" s="160"/>
      <c r="SS600" s="160"/>
      <c r="ST600" s="160"/>
      <c r="SU600" s="160"/>
      <c r="SV600" s="160"/>
      <c r="SW600" s="160"/>
      <c r="SX600" s="160"/>
      <c r="SY600" s="160"/>
      <c r="SZ600" s="160"/>
      <c r="TA600" s="160"/>
      <c r="TB600" s="160"/>
      <c r="TC600" s="160"/>
      <c r="TD600" s="160"/>
      <c r="TE600" s="160"/>
      <c r="TF600" s="160"/>
    </row>
    <row r="601" spans="1:526">
      <c r="A601" s="160"/>
      <c r="B601" s="160"/>
      <c r="C601" s="160"/>
      <c r="D601" s="160"/>
      <c r="E601" s="160"/>
      <c r="F601" s="160"/>
      <c r="G601" s="160"/>
      <c r="H601" s="160"/>
      <c r="I601" s="160"/>
      <c r="J601" s="160"/>
      <c r="K601" s="160"/>
      <c r="L601" s="160"/>
      <c r="M601" s="160"/>
      <c r="N601" s="160"/>
      <c r="O601" s="160"/>
      <c r="P601" s="160"/>
      <c r="Q601" s="160"/>
      <c r="R601" s="160"/>
      <c r="S601" s="160"/>
      <c r="T601" s="160"/>
      <c r="U601" s="160"/>
      <c r="V601" s="160"/>
      <c r="W601" s="160"/>
      <c r="X601" s="160"/>
      <c r="Y601" s="160"/>
      <c r="Z601" s="160"/>
      <c r="AA601" s="160"/>
      <c r="AB601" s="160"/>
      <c r="AC601" s="160"/>
      <c r="AD601" s="160"/>
      <c r="AE601" s="160"/>
      <c r="AF601" s="160"/>
      <c r="AG601" s="160"/>
      <c r="AH601" s="160"/>
      <c r="AI601" s="160"/>
      <c r="AJ601" s="160"/>
      <c r="AK601" s="160"/>
      <c r="AL601" s="160"/>
      <c r="AM601" s="160"/>
      <c r="AN601" s="160"/>
      <c r="AO601" s="160"/>
      <c r="AP601" s="160"/>
      <c r="AQ601" s="160"/>
      <c r="AR601" s="160"/>
      <c r="AS601" s="160"/>
      <c r="AT601" s="160"/>
      <c r="AU601" s="160"/>
      <c r="AV601" s="160"/>
      <c r="AW601" s="160"/>
      <c r="AX601" s="160"/>
      <c r="AY601" s="160"/>
      <c r="AZ601" s="160"/>
      <c r="BA601" s="160"/>
      <c r="BB601" s="160"/>
      <c r="BC601" s="160"/>
      <c r="BD601" s="160"/>
      <c r="BE601" s="160"/>
      <c r="BF601" s="160"/>
      <c r="BG601" s="160"/>
      <c r="BH601" s="160"/>
      <c r="BI601" s="160"/>
      <c r="BJ601" s="160"/>
      <c r="BK601" s="160"/>
      <c r="BL601" s="160"/>
      <c r="BM601" s="160"/>
      <c r="BN601" s="160"/>
      <c r="BO601" s="160"/>
      <c r="BP601" s="160"/>
      <c r="BQ601" s="160"/>
      <c r="BR601" s="160"/>
      <c r="BS601" s="160"/>
      <c r="BT601" s="160"/>
      <c r="BU601" s="160"/>
      <c r="BV601" s="160"/>
      <c r="BW601" s="160"/>
      <c r="BX601" s="160"/>
      <c r="BY601" s="160"/>
      <c r="BZ601" s="160"/>
      <c r="CA601" s="160"/>
      <c r="CB601" s="160"/>
      <c r="CC601" s="160"/>
      <c r="CD601" s="160"/>
      <c r="CE601" s="160"/>
      <c r="CF601" s="160"/>
      <c r="CG601" s="160"/>
      <c r="CH601" s="160"/>
      <c r="CI601" s="160"/>
      <c r="CJ601" s="160"/>
      <c r="CK601" s="160"/>
      <c r="CL601" s="160"/>
      <c r="CM601" s="160"/>
      <c r="CN601" s="160"/>
      <c r="CO601" s="160"/>
      <c r="CP601" s="160"/>
      <c r="CQ601" s="160"/>
      <c r="CR601" s="160"/>
      <c r="CS601" s="160"/>
      <c r="CT601" s="160"/>
      <c r="CU601" s="160"/>
      <c r="CV601" s="160"/>
      <c r="CW601" s="160"/>
      <c r="CX601" s="160"/>
      <c r="CY601" s="160"/>
      <c r="CZ601" s="160"/>
      <c r="DA601" s="160"/>
      <c r="DB601" s="160"/>
      <c r="DC601" s="160"/>
      <c r="DD601" s="160"/>
      <c r="DE601" s="160"/>
      <c r="DF601" s="160"/>
      <c r="DG601" s="160"/>
      <c r="DH601" s="160"/>
      <c r="DI601" s="160"/>
      <c r="DJ601" s="160"/>
      <c r="DK601" s="160"/>
      <c r="DL601" s="160"/>
      <c r="DM601" s="160"/>
      <c r="DN601" s="160"/>
      <c r="DO601" s="160"/>
      <c r="DP601" s="160"/>
      <c r="DQ601" s="160"/>
      <c r="DR601" s="160"/>
      <c r="DS601" s="160"/>
      <c r="DT601" s="160"/>
      <c r="DU601" s="160"/>
      <c r="DV601" s="160"/>
      <c r="DW601" s="160"/>
      <c r="DX601" s="160"/>
      <c r="DY601" s="160"/>
      <c r="DZ601" s="160"/>
      <c r="EA601" s="160"/>
      <c r="EB601" s="160"/>
      <c r="EC601" s="160"/>
      <c r="ED601" s="160"/>
      <c r="EE601" s="160"/>
      <c r="EF601" s="160"/>
      <c r="EG601" s="160"/>
      <c r="EH601" s="160"/>
      <c r="EI601" s="160"/>
      <c r="EJ601" s="160"/>
      <c r="EK601" s="160"/>
      <c r="EL601" s="160"/>
      <c r="EM601" s="160"/>
      <c r="EN601" s="160"/>
      <c r="EO601" s="160"/>
      <c r="EP601" s="160"/>
      <c r="EQ601" s="160"/>
      <c r="ER601" s="160"/>
      <c r="ES601" s="160"/>
      <c r="ET601" s="160"/>
      <c r="EU601" s="160"/>
      <c r="EV601" s="160"/>
      <c r="EW601" s="160"/>
      <c r="EX601" s="160"/>
      <c r="EY601" s="160"/>
      <c r="EZ601" s="160"/>
      <c r="FA601" s="160"/>
      <c r="FB601" s="160"/>
      <c r="FC601" s="160"/>
      <c r="FD601" s="160"/>
      <c r="FE601" s="160"/>
      <c r="FF601" s="160"/>
      <c r="FG601" s="160"/>
      <c r="FH601" s="160"/>
      <c r="FI601" s="160"/>
      <c r="FJ601" s="160"/>
      <c r="FK601" s="160"/>
      <c r="FL601" s="160"/>
      <c r="FM601" s="160"/>
      <c r="FN601" s="160"/>
      <c r="FO601" s="160"/>
      <c r="FP601" s="160"/>
      <c r="FQ601" s="160"/>
      <c r="FR601" s="160"/>
      <c r="FS601" s="160"/>
      <c r="FT601" s="160"/>
      <c r="FU601" s="160"/>
      <c r="FV601" s="160"/>
      <c r="FW601" s="160"/>
      <c r="FX601" s="160"/>
      <c r="FY601" s="160"/>
      <c r="FZ601" s="160"/>
      <c r="GA601" s="160"/>
      <c r="GB601" s="160"/>
      <c r="GC601" s="160"/>
      <c r="GD601" s="160"/>
      <c r="GE601" s="160"/>
      <c r="GF601" s="160"/>
      <c r="GG601" s="160"/>
      <c r="GH601" s="160"/>
      <c r="GI601" s="160"/>
      <c r="GJ601" s="160"/>
      <c r="GK601" s="160"/>
      <c r="GL601" s="160"/>
      <c r="GM601" s="160"/>
      <c r="GN601" s="160"/>
      <c r="GO601" s="160"/>
      <c r="GP601" s="160"/>
      <c r="GQ601" s="160"/>
      <c r="GR601" s="160"/>
      <c r="GS601" s="160"/>
      <c r="GT601" s="160"/>
      <c r="GU601" s="160"/>
      <c r="GV601" s="160"/>
      <c r="GW601" s="160"/>
      <c r="GX601" s="160"/>
      <c r="GY601" s="160"/>
      <c r="GZ601" s="160"/>
      <c r="HA601" s="160"/>
      <c r="HB601" s="160"/>
      <c r="HC601" s="160"/>
      <c r="HD601" s="160"/>
      <c r="HE601" s="160"/>
      <c r="HF601" s="160"/>
      <c r="HG601" s="160"/>
      <c r="HH601" s="160"/>
      <c r="HI601" s="160"/>
      <c r="HJ601" s="160"/>
      <c r="HK601" s="160"/>
      <c r="HL601" s="160"/>
      <c r="HM601" s="160"/>
      <c r="HN601" s="160"/>
      <c r="HO601" s="160"/>
      <c r="HP601" s="160"/>
      <c r="HQ601" s="160"/>
      <c r="HR601" s="160"/>
      <c r="HS601" s="160"/>
      <c r="HT601" s="160"/>
      <c r="HU601" s="160"/>
      <c r="HV601" s="160"/>
      <c r="HW601" s="160"/>
      <c r="HX601" s="160"/>
      <c r="HY601" s="160"/>
      <c r="HZ601" s="160"/>
      <c r="IA601" s="160"/>
      <c r="IB601" s="160"/>
      <c r="IC601" s="160"/>
      <c r="ID601" s="160"/>
      <c r="IE601" s="160"/>
      <c r="IF601" s="160"/>
      <c r="IG601" s="160"/>
      <c r="IH601" s="160"/>
      <c r="II601" s="160"/>
      <c r="IJ601" s="160"/>
      <c r="IK601" s="160"/>
      <c r="IL601" s="160"/>
      <c r="IM601" s="160"/>
      <c r="IN601" s="160"/>
      <c r="IO601" s="160"/>
      <c r="IP601" s="160"/>
      <c r="IQ601" s="160"/>
      <c r="IR601" s="160"/>
      <c r="IS601" s="160"/>
      <c r="IT601" s="160"/>
      <c r="IU601" s="160"/>
      <c r="IV601" s="160"/>
      <c r="IW601" s="160"/>
      <c r="IX601" s="160"/>
      <c r="IY601" s="160"/>
      <c r="IZ601" s="160"/>
      <c r="JA601" s="160"/>
      <c r="JB601" s="160"/>
      <c r="JC601" s="160"/>
      <c r="JD601" s="160"/>
      <c r="JE601" s="160"/>
      <c r="JF601" s="160"/>
      <c r="JG601" s="160"/>
      <c r="JH601" s="160"/>
      <c r="JI601" s="160"/>
      <c r="JJ601" s="160"/>
      <c r="JK601" s="160"/>
      <c r="JL601" s="160"/>
      <c r="JM601" s="160"/>
      <c r="JN601" s="160"/>
      <c r="JO601" s="160"/>
      <c r="JP601" s="160"/>
      <c r="JQ601" s="160"/>
      <c r="JR601" s="160"/>
      <c r="JS601" s="160"/>
      <c r="JT601" s="160"/>
      <c r="JU601" s="160"/>
      <c r="JV601" s="160"/>
      <c r="JW601" s="160"/>
      <c r="JX601" s="160"/>
      <c r="JY601" s="160"/>
      <c r="JZ601" s="160"/>
      <c r="KA601" s="160"/>
      <c r="KB601" s="160"/>
      <c r="KC601" s="160"/>
      <c r="KD601" s="160"/>
      <c r="KE601" s="160"/>
      <c r="KF601" s="160"/>
      <c r="KG601" s="160"/>
      <c r="KH601" s="160"/>
      <c r="KI601" s="160"/>
      <c r="KJ601" s="160"/>
      <c r="KK601" s="160"/>
      <c r="KL601" s="160"/>
      <c r="KM601" s="160"/>
      <c r="KN601" s="160"/>
      <c r="KO601" s="160"/>
      <c r="KP601" s="160"/>
      <c r="KQ601" s="160"/>
      <c r="KR601" s="160"/>
      <c r="KS601" s="160"/>
      <c r="KT601" s="160"/>
      <c r="KU601" s="160"/>
      <c r="KV601" s="160"/>
      <c r="KW601" s="160"/>
      <c r="KX601" s="160"/>
      <c r="KY601" s="160"/>
      <c r="KZ601" s="160"/>
      <c r="LA601" s="160"/>
      <c r="LB601" s="160"/>
      <c r="LC601" s="160"/>
      <c r="LD601" s="160"/>
      <c r="LE601" s="160"/>
      <c r="LF601" s="160"/>
      <c r="LG601" s="160"/>
      <c r="LH601" s="160"/>
      <c r="LI601" s="160"/>
      <c r="LJ601" s="160"/>
      <c r="LK601" s="160"/>
      <c r="LL601" s="160"/>
      <c r="LM601" s="160"/>
      <c r="LN601" s="160"/>
      <c r="LO601" s="160"/>
      <c r="LP601" s="160"/>
      <c r="LQ601" s="160"/>
      <c r="LR601" s="160"/>
      <c r="LS601" s="160"/>
      <c r="LT601" s="160"/>
      <c r="LU601" s="160"/>
      <c r="LV601" s="160"/>
      <c r="LW601" s="160"/>
      <c r="LX601" s="160"/>
      <c r="LY601" s="160"/>
      <c r="LZ601" s="160"/>
      <c r="MA601" s="160"/>
      <c r="MB601" s="160"/>
      <c r="MC601" s="160"/>
      <c r="MD601" s="160"/>
      <c r="ME601" s="160"/>
      <c r="MF601" s="160"/>
      <c r="MG601" s="160"/>
      <c r="MH601" s="160"/>
      <c r="MI601" s="160"/>
      <c r="MJ601" s="160"/>
      <c r="MK601" s="160"/>
      <c r="ML601" s="160"/>
      <c r="MM601" s="160"/>
      <c r="MN601" s="160"/>
      <c r="MO601" s="160"/>
      <c r="MP601" s="160"/>
      <c r="MQ601" s="160"/>
      <c r="MR601" s="160"/>
      <c r="MS601" s="160"/>
      <c r="MT601" s="160"/>
      <c r="MU601" s="160"/>
      <c r="MV601" s="160"/>
      <c r="MW601" s="160"/>
      <c r="MX601" s="160"/>
      <c r="MY601" s="160"/>
      <c r="MZ601" s="160"/>
      <c r="NA601" s="160"/>
      <c r="NB601" s="160"/>
      <c r="NC601" s="160"/>
      <c r="ND601" s="160"/>
      <c r="NE601" s="160"/>
      <c r="NF601" s="160"/>
      <c r="NG601" s="160"/>
      <c r="NH601" s="160"/>
      <c r="NI601" s="160"/>
      <c r="NJ601" s="160"/>
      <c r="NK601" s="160"/>
      <c r="NL601" s="160"/>
      <c r="NM601" s="160"/>
      <c r="NN601" s="160"/>
      <c r="NO601" s="160"/>
      <c r="NP601" s="160"/>
      <c r="NQ601" s="160"/>
      <c r="NR601" s="160"/>
      <c r="NS601" s="160"/>
      <c r="NT601" s="160"/>
      <c r="NU601" s="160"/>
      <c r="NV601" s="160"/>
      <c r="NW601" s="160"/>
      <c r="NX601" s="160"/>
      <c r="NY601" s="160"/>
      <c r="NZ601" s="160"/>
      <c r="OA601" s="160"/>
      <c r="OB601" s="160"/>
      <c r="OC601" s="160"/>
      <c r="OD601" s="160"/>
      <c r="OE601" s="160"/>
      <c r="OF601" s="160"/>
      <c r="OG601" s="160"/>
      <c r="OH601" s="160"/>
      <c r="OI601" s="160"/>
      <c r="OJ601" s="160"/>
      <c r="OK601" s="160"/>
      <c r="OL601" s="160"/>
      <c r="OM601" s="160"/>
      <c r="ON601" s="160"/>
      <c r="OO601" s="160"/>
      <c r="OP601" s="160"/>
      <c r="OQ601" s="160"/>
      <c r="OR601" s="160"/>
      <c r="OS601" s="160"/>
      <c r="OT601" s="160"/>
      <c r="OU601" s="160"/>
      <c r="OV601" s="160"/>
      <c r="OW601" s="160"/>
      <c r="OX601" s="160"/>
      <c r="OY601" s="160"/>
      <c r="OZ601" s="160"/>
      <c r="PA601" s="160"/>
      <c r="PB601" s="160"/>
      <c r="PC601" s="160"/>
      <c r="PD601" s="160"/>
      <c r="PE601" s="160"/>
      <c r="PF601" s="160"/>
      <c r="PG601" s="160"/>
      <c r="PH601" s="160"/>
      <c r="PI601" s="160"/>
      <c r="PJ601" s="160"/>
      <c r="PK601" s="160"/>
      <c r="PL601" s="160"/>
      <c r="PM601" s="160"/>
      <c r="PN601" s="160"/>
      <c r="PO601" s="160"/>
      <c r="PP601" s="160"/>
      <c r="PQ601" s="160"/>
      <c r="PR601" s="160"/>
      <c r="PS601" s="160"/>
      <c r="PT601" s="160"/>
      <c r="PU601" s="160"/>
      <c r="PV601" s="160"/>
      <c r="PW601" s="160"/>
      <c r="PX601" s="160"/>
      <c r="PY601" s="160"/>
      <c r="PZ601" s="160"/>
      <c r="QA601" s="160"/>
      <c r="QB601" s="160"/>
      <c r="QC601" s="160"/>
      <c r="QD601" s="160"/>
      <c r="QE601" s="160"/>
      <c r="QF601" s="160"/>
      <c r="QG601" s="160"/>
      <c r="QH601" s="160"/>
      <c r="QI601" s="160"/>
      <c r="QJ601" s="160"/>
      <c r="QK601" s="160"/>
      <c r="QL601" s="160"/>
      <c r="QM601" s="160"/>
      <c r="QN601" s="160"/>
      <c r="QO601" s="160"/>
      <c r="QP601" s="160"/>
      <c r="QQ601" s="160"/>
      <c r="QR601" s="160"/>
      <c r="QS601" s="160"/>
      <c r="QT601" s="160"/>
      <c r="QU601" s="160"/>
      <c r="QV601" s="160"/>
      <c r="QW601" s="160"/>
      <c r="QX601" s="160"/>
      <c r="QY601" s="160"/>
      <c r="QZ601" s="160"/>
      <c r="RA601" s="160"/>
      <c r="RB601" s="160"/>
      <c r="RC601" s="160"/>
      <c r="RD601" s="160"/>
      <c r="RE601" s="160"/>
      <c r="RF601" s="160"/>
      <c r="RG601" s="160"/>
      <c r="RH601" s="160"/>
      <c r="RI601" s="160"/>
      <c r="RJ601" s="160"/>
      <c r="RK601" s="160"/>
      <c r="RL601" s="160"/>
      <c r="RM601" s="160"/>
      <c r="RN601" s="160"/>
      <c r="RO601" s="160"/>
      <c r="RP601" s="160"/>
      <c r="RQ601" s="160"/>
      <c r="RR601" s="160"/>
      <c r="RS601" s="160"/>
      <c r="RT601" s="160"/>
      <c r="RU601" s="160"/>
      <c r="RV601" s="160"/>
      <c r="RW601" s="160"/>
      <c r="RX601" s="160"/>
      <c r="RY601" s="160"/>
      <c r="RZ601" s="160"/>
      <c r="SA601" s="160"/>
      <c r="SB601" s="160"/>
      <c r="SC601" s="160"/>
      <c r="SD601" s="160"/>
      <c r="SE601" s="160"/>
      <c r="SF601" s="160"/>
      <c r="SG601" s="160"/>
      <c r="SH601" s="160"/>
      <c r="SI601" s="160"/>
      <c r="SJ601" s="160"/>
      <c r="SK601" s="160"/>
      <c r="SL601" s="160"/>
      <c r="SM601" s="160"/>
      <c r="SN601" s="160"/>
      <c r="SO601" s="160"/>
      <c r="SP601" s="160"/>
      <c r="SQ601" s="160"/>
      <c r="SR601" s="160"/>
      <c r="SS601" s="160"/>
      <c r="ST601" s="160"/>
      <c r="SU601" s="160"/>
      <c r="SV601" s="160"/>
      <c r="SW601" s="160"/>
      <c r="SX601" s="160"/>
      <c r="SY601" s="160"/>
      <c r="SZ601" s="160"/>
      <c r="TA601" s="160"/>
      <c r="TB601" s="160"/>
      <c r="TC601" s="160"/>
      <c r="TD601" s="160"/>
      <c r="TE601" s="160"/>
      <c r="TF601" s="160"/>
    </row>
    <row r="602" spans="1:526">
      <c r="A602" s="160"/>
      <c r="B602" s="160"/>
      <c r="C602" s="160"/>
      <c r="D602" s="160"/>
      <c r="E602" s="160"/>
      <c r="F602" s="160"/>
      <c r="G602" s="160"/>
      <c r="H602" s="160"/>
      <c r="I602" s="160"/>
      <c r="J602" s="160"/>
      <c r="K602" s="160"/>
      <c r="L602" s="160"/>
      <c r="M602" s="160"/>
      <c r="N602" s="160"/>
      <c r="O602" s="160"/>
      <c r="P602" s="160"/>
      <c r="Q602" s="160"/>
      <c r="R602" s="160"/>
      <c r="S602" s="160"/>
      <c r="T602" s="160"/>
      <c r="U602" s="160"/>
      <c r="V602" s="160"/>
      <c r="W602" s="160"/>
      <c r="X602" s="160"/>
      <c r="Y602" s="160"/>
      <c r="Z602" s="160"/>
      <c r="AA602" s="160"/>
      <c r="AB602" s="160"/>
      <c r="AC602" s="160"/>
      <c r="AD602" s="160"/>
      <c r="AE602" s="160"/>
      <c r="AF602" s="160"/>
      <c r="AG602" s="160"/>
      <c r="AH602" s="160"/>
      <c r="AI602" s="160"/>
      <c r="AJ602" s="160"/>
      <c r="AK602" s="160"/>
      <c r="AL602" s="160"/>
      <c r="AM602" s="160"/>
      <c r="AN602" s="160"/>
      <c r="AO602" s="160"/>
      <c r="AP602" s="160"/>
      <c r="AQ602" s="160"/>
      <c r="AR602" s="160"/>
      <c r="AS602" s="160"/>
      <c r="AT602" s="160"/>
      <c r="AU602" s="160"/>
      <c r="AV602" s="160"/>
      <c r="AW602" s="160"/>
      <c r="AX602" s="160"/>
      <c r="AY602" s="160"/>
      <c r="AZ602" s="160"/>
      <c r="BA602" s="160"/>
      <c r="BB602" s="160"/>
      <c r="BC602" s="160"/>
      <c r="BD602" s="160"/>
      <c r="BE602" s="160"/>
      <c r="BF602" s="160"/>
      <c r="BG602" s="160"/>
      <c r="BH602" s="160"/>
      <c r="BI602" s="160"/>
      <c r="BJ602" s="160"/>
      <c r="BK602" s="160"/>
      <c r="BL602" s="160"/>
      <c r="BM602" s="160"/>
      <c r="BN602" s="160"/>
      <c r="BO602" s="160"/>
      <c r="BP602" s="160"/>
      <c r="BQ602" s="160"/>
      <c r="BR602" s="160"/>
      <c r="BS602" s="160"/>
      <c r="BT602" s="160"/>
      <c r="BU602" s="160"/>
      <c r="BV602" s="160"/>
      <c r="BW602" s="160"/>
      <c r="BX602" s="160"/>
      <c r="BY602" s="160"/>
      <c r="BZ602" s="160"/>
      <c r="CA602" s="160"/>
      <c r="CB602" s="160"/>
      <c r="CC602" s="160"/>
      <c r="CD602" s="160"/>
      <c r="CE602" s="160"/>
      <c r="CF602" s="160"/>
      <c r="CG602" s="160"/>
      <c r="CH602" s="160"/>
      <c r="CI602" s="160"/>
      <c r="CJ602" s="160"/>
      <c r="CK602" s="160"/>
      <c r="CL602" s="160"/>
      <c r="CM602" s="160"/>
      <c r="CN602" s="160"/>
      <c r="CO602" s="160"/>
      <c r="CP602" s="160"/>
      <c r="CQ602" s="160"/>
      <c r="CR602" s="160"/>
      <c r="CS602" s="160"/>
      <c r="CT602" s="160"/>
      <c r="CU602" s="160"/>
      <c r="CV602" s="160"/>
      <c r="CW602" s="160"/>
      <c r="CX602" s="160"/>
      <c r="CY602" s="160"/>
      <c r="CZ602" s="160"/>
      <c r="DA602" s="160"/>
      <c r="DB602" s="160"/>
      <c r="DC602" s="160"/>
      <c r="DD602" s="160"/>
      <c r="DE602" s="160"/>
      <c r="DF602" s="160"/>
      <c r="DG602" s="160"/>
      <c r="DH602" s="160"/>
      <c r="DI602" s="160"/>
      <c r="DJ602" s="160"/>
      <c r="DK602" s="160"/>
      <c r="DL602" s="160"/>
      <c r="DM602" s="160"/>
      <c r="DN602" s="160"/>
      <c r="DO602" s="160"/>
      <c r="DP602" s="160"/>
      <c r="DQ602" s="160"/>
      <c r="DR602" s="160"/>
      <c r="DS602" s="160"/>
      <c r="DT602" s="160"/>
      <c r="DU602" s="160"/>
      <c r="DV602" s="160"/>
      <c r="DW602" s="160"/>
      <c r="DX602" s="160"/>
      <c r="DY602" s="160"/>
      <c r="DZ602" s="160"/>
      <c r="EA602" s="160"/>
      <c r="EB602" s="160"/>
      <c r="EC602" s="160"/>
      <c r="ED602" s="160"/>
      <c r="EE602" s="160"/>
      <c r="EF602" s="160"/>
      <c r="EG602" s="160"/>
      <c r="EH602" s="160"/>
      <c r="EI602" s="160"/>
      <c r="EJ602" s="160"/>
      <c r="EK602" s="160"/>
      <c r="EL602" s="160"/>
      <c r="EM602" s="160"/>
      <c r="EN602" s="160"/>
      <c r="EO602" s="160"/>
      <c r="EP602" s="160"/>
      <c r="EQ602" s="160"/>
      <c r="ER602" s="160"/>
      <c r="ES602" s="160"/>
      <c r="ET602" s="160"/>
      <c r="EU602" s="160"/>
      <c r="EV602" s="160"/>
      <c r="EW602" s="160"/>
      <c r="EX602" s="160"/>
      <c r="EY602" s="160"/>
      <c r="EZ602" s="160"/>
      <c r="FA602" s="160"/>
      <c r="FB602" s="160"/>
      <c r="FC602" s="160"/>
      <c r="FD602" s="160"/>
      <c r="FE602" s="160"/>
      <c r="FF602" s="160"/>
      <c r="FG602" s="160"/>
      <c r="FH602" s="160"/>
      <c r="FI602" s="160"/>
      <c r="FJ602" s="160"/>
      <c r="FK602" s="160"/>
      <c r="FL602" s="160"/>
      <c r="FM602" s="160"/>
      <c r="FN602" s="160"/>
      <c r="FO602" s="160"/>
      <c r="FP602" s="160"/>
      <c r="FQ602" s="160"/>
      <c r="FR602" s="160"/>
      <c r="FS602" s="160"/>
      <c r="FT602" s="160"/>
      <c r="FU602" s="160"/>
      <c r="FV602" s="160"/>
      <c r="FW602" s="160"/>
      <c r="FX602" s="160"/>
      <c r="FY602" s="160"/>
      <c r="FZ602" s="160"/>
      <c r="GA602" s="160"/>
      <c r="GB602" s="160"/>
      <c r="GC602" s="160"/>
      <c r="GD602" s="160"/>
      <c r="GE602" s="160"/>
      <c r="GF602" s="160"/>
      <c r="GG602" s="160"/>
      <c r="GH602" s="160"/>
      <c r="GI602" s="160"/>
      <c r="GJ602" s="160"/>
      <c r="GK602" s="160"/>
      <c r="GL602" s="160"/>
      <c r="GM602" s="160"/>
      <c r="GN602" s="160"/>
      <c r="GO602" s="160"/>
      <c r="GP602" s="160"/>
      <c r="GQ602" s="160"/>
      <c r="GR602" s="160"/>
      <c r="GS602" s="160"/>
      <c r="GT602" s="160"/>
      <c r="GU602" s="160"/>
      <c r="GV602" s="160"/>
      <c r="GW602" s="160"/>
      <c r="GX602" s="160"/>
      <c r="GY602" s="160"/>
      <c r="GZ602" s="160"/>
      <c r="HA602" s="160"/>
      <c r="HB602" s="160"/>
      <c r="HC602" s="160"/>
      <c r="HD602" s="160"/>
      <c r="HE602" s="160"/>
      <c r="HF602" s="160"/>
      <c r="HG602" s="160"/>
      <c r="HH602" s="160"/>
      <c r="HI602" s="160"/>
      <c r="HJ602" s="160"/>
      <c r="HK602" s="160"/>
      <c r="HL602" s="160"/>
      <c r="HM602" s="160"/>
      <c r="HN602" s="160"/>
      <c r="HO602" s="160"/>
      <c r="HP602" s="160"/>
      <c r="HQ602" s="160"/>
      <c r="HR602" s="160"/>
      <c r="HS602" s="160"/>
      <c r="HT602" s="160"/>
      <c r="HU602" s="160"/>
      <c r="HV602" s="160"/>
      <c r="HW602" s="160"/>
      <c r="HX602" s="160"/>
      <c r="HY602" s="160"/>
      <c r="HZ602" s="160"/>
      <c r="IA602" s="160"/>
      <c r="IB602" s="160"/>
      <c r="IC602" s="160"/>
      <c r="ID602" s="160"/>
      <c r="IE602" s="160"/>
      <c r="IF602" s="160"/>
      <c r="IG602" s="160"/>
      <c r="IH602" s="160"/>
      <c r="II602" s="160"/>
      <c r="IJ602" s="160"/>
      <c r="IK602" s="160"/>
      <c r="IL602" s="160"/>
      <c r="IM602" s="160"/>
      <c r="IN602" s="160"/>
      <c r="IO602" s="160"/>
      <c r="IP602" s="160"/>
      <c r="IQ602" s="160"/>
      <c r="IR602" s="160"/>
      <c r="IS602" s="160"/>
      <c r="IT602" s="160"/>
      <c r="IU602" s="160"/>
      <c r="IV602" s="160"/>
      <c r="IW602" s="160"/>
      <c r="IX602" s="160"/>
      <c r="IY602" s="160"/>
      <c r="IZ602" s="160"/>
      <c r="JA602" s="160"/>
      <c r="JB602" s="160"/>
      <c r="JC602" s="160"/>
      <c r="JD602" s="160"/>
      <c r="JE602" s="160"/>
      <c r="JF602" s="160"/>
      <c r="JG602" s="160"/>
      <c r="JH602" s="160"/>
      <c r="JI602" s="160"/>
      <c r="JJ602" s="160"/>
      <c r="JK602" s="160"/>
      <c r="JL602" s="160"/>
      <c r="JM602" s="160"/>
      <c r="JN602" s="160"/>
      <c r="JO602" s="160"/>
      <c r="JP602" s="160"/>
      <c r="JQ602" s="160"/>
      <c r="JR602" s="160"/>
      <c r="JS602" s="160"/>
      <c r="JT602" s="160"/>
      <c r="JU602" s="160"/>
      <c r="JV602" s="160"/>
      <c r="JW602" s="160"/>
      <c r="JX602" s="160"/>
      <c r="JY602" s="160"/>
      <c r="JZ602" s="160"/>
      <c r="KA602" s="160"/>
      <c r="KB602" s="160"/>
      <c r="KC602" s="160"/>
      <c r="KD602" s="160"/>
      <c r="KE602" s="160"/>
      <c r="KF602" s="160"/>
      <c r="KG602" s="160"/>
      <c r="KH602" s="160"/>
      <c r="KI602" s="160"/>
      <c r="KJ602" s="160"/>
      <c r="KK602" s="160"/>
      <c r="KL602" s="160"/>
      <c r="KM602" s="160"/>
      <c r="KN602" s="160"/>
      <c r="KO602" s="160"/>
      <c r="KP602" s="160"/>
      <c r="KQ602" s="160"/>
      <c r="KR602" s="160"/>
      <c r="KS602" s="160"/>
      <c r="KT602" s="160"/>
      <c r="KU602" s="160"/>
      <c r="KV602" s="160"/>
      <c r="KW602" s="160"/>
      <c r="KX602" s="160"/>
      <c r="KY602" s="160"/>
      <c r="KZ602" s="160"/>
      <c r="LA602" s="160"/>
      <c r="LB602" s="160"/>
      <c r="LC602" s="160"/>
      <c r="LD602" s="160"/>
      <c r="LE602" s="160"/>
      <c r="LF602" s="160"/>
      <c r="LG602" s="160"/>
      <c r="LH602" s="160"/>
      <c r="LI602" s="160"/>
      <c r="LJ602" s="160"/>
      <c r="LK602" s="160"/>
      <c r="LL602" s="160"/>
      <c r="LM602" s="160"/>
      <c r="LN602" s="160"/>
      <c r="LO602" s="160"/>
      <c r="LP602" s="160"/>
      <c r="LQ602" s="160"/>
      <c r="LR602" s="160"/>
      <c r="LS602" s="160"/>
      <c r="LT602" s="160"/>
      <c r="LU602" s="160"/>
      <c r="LV602" s="160"/>
      <c r="LW602" s="160"/>
      <c r="LX602" s="160"/>
      <c r="LY602" s="160"/>
      <c r="LZ602" s="160"/>
      <c r="MA602" s="160"/>
      <c r="MB602" s="160"/>
      <c r="MC602" s="160"/>
      <c r="MD602" s="160"/>
      <c r="ME602" s="160"/>
      <c r="MF602" s="160"/>
      <c r="MG602" s="160"/>
      <c r="MH602" s="160"/>
      <c r="MI602" s="160"/>
      <c r="MJ602" s="160"/>
      <c r="MK602" s="160"/>
      <c r="ML602" s="160"/>
      <c r="MM602" s="160"/>
      <c r="MN602" s="160"/>
      <c r="MO602" s="160"/>
      <c r="MP602" s="160"/>
      <c r="MQ602" s="160"/>
      <c r="MR602" s="160"/>
      <c r="MS602" s="160"/>
      <c r="MT602" s="160"/>
      <c r="MU602" s="160"/>
      <c r="MV602" s="160"/>
      <c r="MW602" s="160"/>
      <c r="MX602" s="160"/>
      <c r="MY602" s="160"/>
      <c r="MZ602" s="160"/>
      <c r="NA602" s="160"/>
      <c r="NB602" s="160"/>
      <c r="NC602" s="160"/>
      <c r="ND602" s="160"/>
      <c r="NE602" s="160"/>
      <c r="NF602" s="160"/>
      <c r="NG602" s="160"/>
      <c r="NH602" s="160"/>
      <c r="NI602" s="160"/>
      <c r="NJ602" s="160"/>
      <c r="NK602" s="160"/>
      <c r="NL602" s="160"/>
      <c r="NM602" s="160"/>
      <c r="NN602" s="160"/>
      <c r="NO602" s="160"/>
      <c r="NP602" s="160"/>
      <c r="NQ602" s="160"/>
      <c r="NR602" s="160"/>
      <c r="NS602" s="160"/>
      <c r="NT602" s="160"/>
      <c r="NU602" s="160"/>
      <c r="NV602" s="160"/>
      <c r="NW602" s="160"/>
      <c r="NX602" s="160"/>
      <c r="NY602" s="160"/>
      <c r="NZ602" s="160"/>
      <c r="OA602" s="160"/>
      <c r="OB602" s="160"/>
      <c r="OC602" s="160"/>
      <c r="OD602" s="160"/>
      <c r="OE602" s="160"/>
      <c r="OF602" s="160"/>
      <c r="OG602" s="160"/>
      <c r="OH602" s="160"/>
      <c r="OI602" s="160"/>
      <c r="OJ602" s="160"/>
      <c r="OK602" s="160"/>
      <c r="OL602" s="160"/>
      <c r="OM602" s="160"/>
      <c r="ON602" s="160"/>
      <c r="OO602" s="160"/>
      <c r="OP602" s="160"/>
      <c r="OQ602" s="160"/>
      <c r="OR602" s="160"/>
      <c r="OS602" s="160"/>
      <c r="OT602" s="160"/>
      <c r="OU602" s="160"/>
      <c r="OV602" s="160"/>
      <c r="OW602" s="160"/>
      <c r="OX602" s="160"/>
      <c r="OY602" s="160"/>
      <c r="OZ602" s="160"/>
      <c r="PA602" s="160"/>
      <c r="PB602" s="160"/>
      <c r="PC602" s="160"/>
      <c r="PD602" s="160"/>
      <c r="PE602" s="160"/>
      <c r="PF602" s="160"/>
      <c r="PG602" s="160"/>
      <c r="PH602" s="160"/>
      <c r="PI602" s="160"/>
      <c r="PJ602" s="160"/>
      <c r="PK602" s="160"/>
      <c r="PL602" s="160"/>
      <c r="PM602" s="160"/>
      <c r="PN602" s="160"/>
      <c r="PO602" s="160"/>
      <c r="PP602" s="160"/>
      <c r="PQ602" s="160"/>
      <c r="PR602" s="160"/>
      <c r="PS602" s="160"/>
      <c r="PT602" s="160"/>
      <c r="PU602" s="160"/>
      <c r="PV602" s="160"/>
      <c r="PW602" s="160"/>
      <c r="PX602" s="160"/>
      <c r="PY602" s="160"/>
      <c r="PZ602" s="160"/>
      <c r="QA602" s="160"/>
      <c r="QB602" s="160"/>
      <c r="QC602" s="160"/>
      <c r="QD602" s="160"/>
      <c r="QE602" s="160"/>
      <c r="QF602" s="160"/>
      <c r="QG602" s="160"/>
      <c r="QH602" s="160"/>
      <c r="QI602" s="160"/>
      <c r="QJ602" s="160"/>
      <c r="QK602" s="160"/>
      <c r="QL602" s="160"/>
      <c r="QM602" s="160"/>
      <c r="QN602" s="160"/>
      <c r="QO602" s="160"/>
      <c r="QP602" s="160"/>
      <c r="QQ602" s="160"/>
      <c r="QR602" s="160"/>
      <c r="QS602" s="160"/>
      <c r="QT602" s="160"/>
      <c r="QU602" s="160"/>
      <c r="QV602" s="160"/>
      <c r="QW602" s="160"/>
      <c r="QX602" s="160"/>
      <c r="QY602" s="160"/>
      <c r="QZ602" s="160"/>
      <c r="RA602" s="160"/>
      <c r="RB602" s="160"/>
      <c r="RC602" s="160"/>
      <c r="RD602" s="160"/>
      <c r="RE602" s="160"/>
      <c r="RF602" s="160"/>
      <c r="RG602" s="160"/>
      <c r="RH602" s="160"/>
      <c r="RI602" s="160"/>
      <c r="RJ602" s="160"/>
      <c r="RK602" s="160"/>
      <c r="RL602" s="160"/>
      <c r="RM602" s="160"/>
      <c r="RN602" s="160"/>
      <c r="RO602" s="160"/>
      <c r="RP602" s="160"/>
      <c r="RQ602" s="160"/>
      <c r="RR602" s="160"/>
      <c r="RS602" s="160"/>
      <c r="RT602" s="160"/>
      <c r="RU602" s="160"/>
      <c r="RV602" s="160"/>
      <c r="RW602" s="160"/>
      <c r="RX602" s="160"/>
      <c r="RY602" s="160"/>
      <c r="RZ602" s="160"/>
      <c r="SA602" s="160"/>
      <c r="SB602" s="160"/>
      <c r="SC602" s="160"/>
      <c r="SD602" s="160"/>
      <c r="SE602" s="160"/>
      <c r="SF602" s="160"/>
      <c r="SG602" s="160"/>
      <c r="SH602" s="160"/>
      <c r="SI602" s="160"/>
      <c r="SJ602" s="160"/>
      <c r="SK602" s="160"/>
      <c r="SL602" s="160"/>
      <c r="SM602" s="160"/>
      <c r="SN602" s="160"/>
      <c r="SO602" s="160"/>
      <c r="SP602" s="160"/>
      <c r="SQ602" s="160"/>
      <c r="SR602" s="160"/>
      <c r="SS602" s="160"/>
      <c r="ST602" s="160"/>
      <c r="SU602" s="160"/>
      <c r="SV602" s="160"/>
      <c r="SW602" s="160"/>
      <c r="SX602" s="160"/>
      <c r="SY602" s="160"/>
      <c r="SZ602" s="160"/>
      <c r="TA602" s="160"/>
      <c r="TB602" s="160"/>
      <c r="TC602" s="160"/>
      <c r="TD602" s="160"/>
      <c r="TE602" s="160"/>
      <c r="TF602" s="160"/>
    </row>
    <row r="603" spans="1:526">
      <c r="A603" s="160"/>
      <c r="B603" s="160"/>
      <c r="C603" s="160"/>
      <c r="D603" s="160"/>
      <c r="E603" s="160"/>
      <c r="F603" s="160"/>
      <c r="G603" s="160"/>
      <c r="H603" s="160"/>
      <c r="I603" s="160"/>
      <c r="J603" s="160"/>
      <c r="K603" s="160"/>
      <c r="L603" s="160"/>
      <c r="M603" s="160"/>
      <c r="N603" s="160"/>
      <c r="O603" s="160"/>
      <c r="P603" s="160"/>
      <c r="Q603" s="160"/>
      <c r="R603" s="160"/>
      <c r="S603" s="160"/>
      <c r="T603" s="160"/>
      <c r="U603" s="160"/>
      <c r="V603" s="160"/>
      <c r="W603" s="160"/>
      <c r="X603" s="160"/>
      <c r="Y603" s="160"/>
      <c r="Z603" s="160"/>
      <c r="AA603" s="160"/>
      <c r="AB603" s="160"/>
      <c r="AC603" s="160"/>
      <c r="AD603" s="160"/>
      <c r="AE603" s="160"/>
      <c r="AF603" s="160"/>
      <c r="AG603" s="160"/>
      <c r="AH603" s="160"/>
      <c r="AI603" s="160"/>
      <c r="AJ603" s="160"/>
      <c r="AK603" s="160"/>
      <c r="AL603" s="160"/>
      <c r="AM603" s="160"/>
      <c r="AN603" s="160"/>
      <c r="AO603" s="160"/>
      <c r="AP603" s="160"/>
      <c r="AQ603" s="160"/>
      <c r="AR603" s="160"/>
      <c r="AS603" s="160"/>
      <c r="AT603" s="160"/>
      <c r="AU603" s="160"/>
      <c r="AV603" s="160"/>
      <c r="AW603" s="160"/>
      <c r="AX603" s="160"/>
      <c r="AY603" s="160"/>
      <c r="AZ603" s="160"/>
      <c r="BA603" s="160"/>
      <c r="BB603" s="160"/>
      <c r="BC603" s="160"/>
      <c r="BD603" s="160"/>
      <c r="BE603" s="160"/>
      <c r="BF603" s="160"/>
      <c r="BG603" s="160"/>
      <c r="BH603" s="160"/>
      <c r="BI603" s="160"/>
      <c r="BJ603" s="160"/>
      <c r="BK603" s="160"/>
      <c r="BL603" s="160"/>
      <c r="BM603" s="160"/>
      <c r="BN603" s="160"/>
      <c r="BO603" s="160"/>
      <c r="BP603" s="160"/>
      <c r="BQ603" s="160"/>
      <c r="BR603" s="160"/>
      <c r="BS603" s="160"/>
      <c r="BT603" s="160"/>
      <c r="BU603" s="160"/>
      <c r="BV603" s="160"/>
      <c r="BW603" s="160"/>
      <c r="BX603" s="160"/>
      <c r="BY603" s="160"/>
      <c r="BZ603" s="160"/>
      <c r="CA603" s="160"/>
      <c r="CB603" s="160"/>
      <c r="CC603" s="160"/>
      <c r="CD603" s="160"/>
      <c r="CE603" s="160"/>
      <c r="CF603" s="160"/>
      <c r="CG603" s="160"/>
      <c r="CH603" s="160"/>
      <c r="CI603" s="160"/>
      <c r="CJ603" s="160"/>
      <c r="CK603" s="160"/>
      <c r="CL603" s="160"/>
      <c r="CM603" s="160"/>
      <c r="CN603" s="160"/>
      <c r="CO603" s="160"/>
      <c r="CP603" s="160"/>
      <c r="CQ603" s="160"/>
      <c r="CR603" s="160"/>
      <c r="CS603" s="160"/>
      <c r="CT603" s="160"/>
      <c r="CU603" s="160"/>
      <c r="CV603" s="160"/>
      <c r="CW603" s="160"/>
      <c r="CX603" s="160"/>
      <c r="CY603" s="160"/>
      <c r="CZ603" s="160"/>
      <c r="DA603" s="160"/>
      <c r="DB603" s="160"/>
      <c r="DC603" s="160"/>
      <c r="DD603" s="160"/>
      <c r="DE603" s="160"/>
      <c r="DF603" s="160"/>
      <c r="DG603" s="160"/>
      <c r="DH603" s="160"/>
      <c r="DI603" s="160"/>
      <c r="DJ603" s="160"/>
      <c r="DK603" s="160"/>
      <c r="DL603" s="160"/>
      <c r="DM603" s="160"/>
      <c r="DN603" s="160"/>
      <c r="DO603" s="160"/>
      <c r="DP603" s="160"/>
      <c r="DQ603" s="160"/>
      <c r="DR603" s="160"/>
      <c r="DS603" s="160"/>
      <c r="DT603" s="160"/>
      <c r="DU603" s="160"/>
      <c r="DV603" s="160"/>
      <c r="DW603" s="160"/>
      <c r="DX603" s="160"/>
      <c r="DY603" s="160"/>
      <c r="DZ603" s="160"/>
      <c r="EA603" s="160"/>
      <c r="EB603" s="160"/>
      <c r="EC603" s="160"/>
      <c r="ED603" s="160"/>
      <c r="EE603" s="160"/>
      <c r="EF603" s="160"/>
      <c r="EG603" s="160"/>
      <c r="EH603" s="160"/>
      <c r="EI603" s="160"/>
      <c r="EJ603" s="160"/>
      <c r="EK603" s="160"/>
      <c r="EL603" s="160"/>
      <c r="EM603" s="160"/>
      <c r="EN603" s="160"/>
      <c r="EO603" s="160"/>
      <c r="EP603" s="160"/>
      <c r="EQ603" s="160"/>
      <c r="ER603" s="160"/>
      <c r="ES603" s="160"/>
      <c r="ET603" s="160"/>
      <c r="EU603" s="160"/>
      <c r="EV603" s="160"/>
      <c r="EW603" s="160"/>
      <c r="EX603" s="160"/>
      <c r="EY603" s="160"/>
      <c r="EZ603" s="160"/>
      <c r="FA603" s="160"/>
      <c r="FB603" s="160"/>
      <c r="FC603" s="160"/>
      <c r="FD603" s="160"/>
      <c r="FE603" s="160"/>
      <c r="FF603" s="160"/>
      <c r="FG603" s="160"/>
      <c r="FH603" s="160"/>
      <c r="FI603" s="160"/>
      <c r="FJ603" s="160"/>
      <c r="FK603" s="160"/>
      <c r="FL603" s="160"/>
      <c r="FM603" s="160"/>
      <c r="FN603" s="160"/>
      <c r="FO603" s="160"/>
      <c r="FP603" s="160"/>
      <c r="FQ603" s="160"/>
      <c r="FR603" s="160"/>
      <c r="FS603" s="160"/>
      <c r="FT603" s="160"/>
      <c r="FU603" s="160"/>
      <c r="FV603" s="160"/>
      <c r="FW603" s="160"/>
      <c r="FX603" s="160"/>
      <c r="FY603" s="160"/>
      <c r="FZ603" s="160"/>
      <c r="GA603" s="160"/>
      <c r="GB603" s="160"/>
      <c r="GC603" s="160"/>
      <c r="GD603" s="160"/>
      <c r="GE603" s="160"/>
      <c r="GF603" s="160"/>
      <c r="GG603" s="160"/>
      <c r="GH603" s="160"/>
      <c r="GI603" s="160"/>
      <c r="GJ603" s="160"/>
      <c r="GK603" s="160"/>
      <c r="GL603" s="160"/>
      <c r="GM603" s="160"/>
      <c r="GN603" s="160"/>
      <c r="GO603" s="160"/>
      <c r="GP603" s="160"/>
      <c r="GQ603" s="160"/>
      <c r="GR603" s="160"/>
      <c r="GS603" s="160"/>
      <c r="GT603" s="160"/>
      <c r="GU603" s="160"/>
      <c r="GV603" s="160"/>
      <c r="GW603" s="160"/>
      <c r="GX603" s="160"/>
      <c r="GY603" s="160"/>
      <c r="GZ603" s="160"/>
      <c r="HA603" s="160"/>
      <c r="HB603" s="160"/>
      <c r="HC603" s="160"/>
      <c r="HD603" s="160"/>
      <c r="HE603" s="160"/>
      <c r="HF603" s="160"/>
      <c r="HG603" s="160"/>
      <c r="HH603" s="160"/>
      <c r="HI603" s="160"/>
      <c r="HJ603" s="160"/>
      <c r="HK603" s="160"/>
      <c r="HL603" s="160"/>
      <c r="HM603" s="160"/>
      <c r="HN603" s="160"/>
      <c r="HO603" s="160"/>
      <c r="HP603" s="160"/>
      <c r="HQ603" s="160"/>
      <c r="HR603" s="160"/>
      <c r="HS603" s="160"/>
      <c r="HT603" s="160"/>
      <c r="HU603" s="160"/>
      <c r="HV603" s="160"/>
      <c r="HW603" s="160"/>
      <c r="HX603" s="160"/>
      <c r="HY603" s="160"/>
      <c r="HZ603" s="160"/>
      <c r="IA603" s="160"/>
      <c r="IB603" s="160"/>
      <c r="IC603" s="160"/>
      <c r="ID603" s="160"/>
      <c r="IE603" s="160"/>
      <c r="IF603" s="160"/>
      <c r="IG603" s="160"/>
      <c r="IH603" s="160"/>
      <c r="II603" s="160"/>
      <c r="IJ603" s="160"/>
      <c r="IK603" s="160"/>
      <c r="IL603" s="160"/>
      <c r="IM603" s="160"/>
      <c r="IN603" s="160"/>
      <c r="IO603" s="160"/>
      <c r="IP603" s="160"/>
      <c r="IQ603" s="160"/>
      <c r="IR603" s="160"/>
      <c r="IS603" s="160"/>
      <c r="IT603" s="160"/>
      <c r="IU603" s="160"/>
      <c r="IV603" s="160"/>
      <c r="IW603" s="160"/>
      <c r="IX603" s="160"/>
      <c r="IY603" s="160"/>
      <c r="IZ603" s="160"/>
      <c r="JA603" s="160"/>
      <c r="JB603" s="160"/>
      <c r="JC603" s="160"/>
      <c r="JD603" s="160"/>
      <c r="JE603" s="160"/>
      <c r="JF603" s="160"/>
      <c r="JG603" s="160"/>
      <c r="JH603" s="160"/>
      <c r="JI603" s="160"/>
      <c r="JJ603" s="160"/>
      <c r="JK603" s="160"/>
      <c r="JL603" s="160"/>
      <c r="JM603" s="160"/>
      <c r="JN603" s="160"/>
      <c r="JO603" s="160"/>
      <c r="JP603" s="160"/>
      <c r="JQ603" s="160"/>
      <c r="JR603" s="160"/>
      <c r="JS603" s="160"/>
      <c r="JT603" s="160"/>
      <c r="JU603" s="160"/>
      <c r="JV603" s="160"/>
      <c r="JW603" s="160"/>
      <c r="JX603" s="160"/>
      <c r="JY603" s="160"/>
      <c r="JZ603" s="160"/>
      <c r="KA603" s="160"/>
      <c r="KB603" s="160"/>
      <c r="KC603" s="160"/>
      <c r="KD603" s="160"/>
      <c r="KE603" s="160"/>
      <c r="KF603" s="160"/>
      <c r="KG603" s="160"/>
      <c r="KH603" s="160"/>
      <c r="KI603" s="160"/>
      <c r="KJ603" s="160"/>
      <c r="KK603" s="160"/>
      <c r="KL603" s="160"/>
      <c r="KM603" s="160"/>
      <c r="KN603" s="160"/>
      <c r="KO603" s="160"/>
      <c r="KP603" s="160"/>
      <c r="KQ603" s="160"/>
      <c r="KR603" s="160"/>
      <c r="KS603" s="160"/>
      <c r="KT603" s="160"/>
      <c r="KU603" s="160"/>
      <c r="KV603" s="160"/>
      <c r="KW603" s="160"/>
      <c r="KX603" s="160"/>
      <c r="KY603" s="160"/>
      <c r="KZ603" s="160"/>
      <c r="LA603" s="160"/>
      <c r="LB603" s="160"/>
      <c r="LC603" s="160"/>
      <c r="LD603" s="160"/>
      <c r="LE603" s="160"/>
      <c r="LF603" s="160"/>
      <c r="LG603" s="160"/>
      <c r="LH603" s="160"/>
      <c r="LI603" s="160"/>
      <c r="LJ603" s="160"/>
      <c r="LK603" s="160"/>
      <c r="LL603" s="160"/>
      <c r="LM603" s="160"/>
      <c r="LN603" s="160"/>
      <c r="LO603" s="160"/>
      <c r="LP603" s="160"/>
      <c r="LQ603" s="160"/>
      <c r="LR603" s="160"/>
      <c r="LS603" s="160"/>
      <c r="LT603" s="160"/>
      <c r="LU603" s="160"/>
      <c r="LV603" s="160"/>
      <c r="LW603" s="160"/>
      <c r="LX603" s="160"/>
      <c r="LY603" s="160"/>
      <c r="LZ603" s="160"/>
      <c r="MA603" s="160"/>
      <c r="MB603" s="160"/>
      <c r="MC603" s="160"/>
      <c r="MD603" s="160"/>
      <c r="ME603" s="160"/>
      <c r="MF603" s="160"/>
      <c r="MG603" s="160"/>
      <c r="MH603" s="160"/>
      <c r="MI603" s="160"/>
      <c r="MJ603" s="160"/>
      <c r="MK603" s="160"/>
      <c r="ML603" s="160"/>
      <c r="MM603" s="160"/>
      <c r="MN603" s="160"/>
      <c r="MO603" s="160"/>
      <c r="MP603" s="160"/>
      <c r="MQ603" s="160"/>
      <c r="MR603" s="160"/>
      <c r="MS603" s="160"/>
      <c r="MT603" s="160"/>
      <c r="MU603" s="160"/>
      <c r="MV603" s="160"/>
      <c r="MW603" s="160"/>
      <c r="MX603" s="160"/>
      <c r="MY603" s="160"/>
      <c r="MZ603" s="160"/>
      <c r="NA603" s="160"/>
      <c r="NB603" s="160"/>
      <c r="NC603" s="160"/>
      <c r="ND603" s="160"/>
      <c r="NE603" s="160"/>
      <c r="NF603" s="160"/>
      <c r="NG603" s="160"/>
      <c r="NH603" s="160"/>
      <c r="NI603" s="160"/>
      <c r="NJ603" s="160"/>
      <c r="NK603" s="160"/>
      <c r="NL603" s="160"/>
      <c r="NM603" s="160"/>
      <c r="NN603" s="160"/>
      <c r="NO603" s="160"/>
      <c r="NP603" s="160"/>
      <c r="NQ603" s="160"/>
      <c r="NR603" s="160"/>
      <c r="NS603" s="160"/>
      <c r="NT603" s="160"/>
      <c r="NU603" s="160"/>
      <c r="NV603" s="160"/>
      <c r="NW603" s="160"/>
      <c r="NX603" s="160"/>
      <c r="NY603" s="160"/>
      <c r="NZ603" s="160"/>
      <c r="OA603" s="160"/>
      <c r="OB603" s="160"/>
      <c r="OC603" s="160"/>
      <c r="OD603" s="160"/>
      <c r="OE603" s="160"/>
      <c r="OF603" s="160"/>
      <c r="OG603" s="160"/>
      <c r="OH603" s="160"/>
      <c r="OI603" s="160"/>
      <c r="OJ603" s="160"/>
      <c r="OK603" s="160"/>
      <c r="OL603" s="160"/>
      <c r="OM603" s="160"/>
      <c r="ON603" s="160"/>
      <c r="OO603" s="160"/>
      <c r="OP603" s="160"/>
      <c r="OQ603" s="160"/>
      <c r="OR603" s="160"/>
      <c r="OS603" s="160"/>
      <c r="OT603" s="160"/>
      <c r="OU603" s="160"/>
      <c r="OV603" s="160"/>
      <c r="OW603" s="160"/>
      <c r="OX603" s="160"/>
      <c r="OY603" s="160"/>
      <c r="OZ603" s="160"/>
      <c r="PA603" s="160"/>
      <c r="PB603" s="160"/>
      <c r="PC603" s="160"/>
      <c r="PD603" s="160"/>
      <c r="PE603" s="160"/>
      <c r="PF603" s="160"/>
      <c r="PG603" s="160"/>
      <c r="PH603" s="160"/>
      <c r="PI603" s="160"/>
      <c r="PJ603" s="160"/>
      <c r="PK603" s="160"/>
      <c r="PL603" s="160"/>
      <c r="PM603" s="160"/>
      <c r="PN603" s="160"/>
      <c r="PO603" s="160"/>
      <c r="PP603" s="160"/>
      <c r="PQ603" s="160"/>
      <c r="PR603" s="160"/>
      <c r="PS603" s="160"/>
      <c r="PT603" s="160"/>
      <c r="PU603" s="160"/>
      <c r="PV603" s="160"/>
      <c r="PW603" s="160"/>
      <c r="PX603" s="160"/>
      <c r="PY603" s="160"/>
      <c r="PZ603" s="160"/>
      <c r="QA603" s="160"/>
      <c r="QB603" s="160"/>
      <c r="QC603" s="160"/>
      <c r="QD603" s="160"/>
      <c r="QE603" s="160"/>
      <c r="QF603" s="160"/>
      <c r="QG603" s="160"/>
      <c r="QH603" s="160"/>
      <c r="QI603" s="160"/>
      <c r="QJ603" s="160"/>
      <c r="QK603" s="160"/>
      <c r="QL603" s="160"/>
      <c r="QM603" s="160"/>
      <c r="QN603" s="160"/>
      <c r="QO603" s="160"/>
      <c r="QP603" s="160"/>
      <c r="QQ603" s="160"/>
      <c r="QR603" s="160"/>
      <c r="QS603" s="160"/>
      <c r="QT603" s="160"/>
      <c r="QU603" s="160"/>
      <c r="QV603" s="160"/>
      <c r="QW603" s="160"/>
      <c r="QX603" s="160"/>
      <c r="QY603" s="160"/>
      <c r="QZ603" s="160"/>
      <c r="RA603" s="160"/>
      <c r="RB603" s="160"/>
      <c r="RC603" s="160"/>
      <c r="RD603" s="160"/>
      <c r="RE603" s="160"/>
      <c r="RF603" s="160"/>
      <c r="RG603" s="160"/>
      <c r="RH603" s="160"/>
      <c r="RI603" s="160"/>
      <c r="RJ603" s="160"/>
      <c r="RK603" s="160"/>
      <c r="RL603" s="160"/>
      <c r="RM603" s="160"/>
      <c r="RN603" s="160"/>
      <c r="RO603" s="160"/>
      <c r="RP603" s="160"/>
      <c r="RQ603" s="160"/>
      <c r="RR603" s="160"/>
      <c r="RS603" s="160"/>
      <c r="RT603" s="160"/>
      <c r="RU603" s="160"/>
      <c r="RV603" s="160"/>
      <c r="RW603" s="160"/>
      <c r="RX603" s="160"/>
      <c r="RY603" s="160"/>
      <c r="RZ603" s="160"/>
      <c r="SA603" s="160"/>
      <c r="SB603" s="160"/>
      <c r="SC603" s="160"/>
      <c r="SD603" s="160"/>
      <c r="SE603" s="160"/>
      <c r="SF603" s="160"/>
      <c r="SG603" s="160"/>
      <c r="SH603" s="160"/>
      <c r="SI603" s="160"/>
      <c r="SJ603" s="160"/>
      <c r="SK603" s="160"/>
      <c r="SL603" s="160"/>
      <c r="SM603" s="160"/>
      <c r="SN603" s="160"/>
      <c r="SO603" s="160"/>
      <c r="SP603" s="160"/>
      <c r="SQ603" s="160"/>
      <c r="SR603" s="160"/>
      <c r="SS603" s="160"/>
      <c r="ST603" s="160"/>
      <c r="SU603" s="160"/>
      <c r="SV603" s="160"/>
      <c r="SW603" s="160"/>
      <c r="SX603" s="160"/>
      <c r="SY603" s="160"/>
      <c r="SZ603" s="160"/>
      <c r="TA603" s="160"/>
      <c r="TB603" s="160"/>
      <c r="TC603" s="160"/>
      <c r="TD603" s="160"/>
      <c r="TE603" s="160"/>
      <c r="TF603" s="160"/>
    </row>
    <row r="604" spans="1:526">
      <c r="A604" s="160"/>
      <c r="B604" s="160"/>
      <c r="C604" s="160"/>
      <c r="D604" s="160"/>
      <c r="E604" s="160"/>
      <c r="F604" s="160"/>
      <c r="G604" s="160"/>
      <c r="H604" s="160"/>
      <c r="I604" s="160"/>
      <c r="J604" s="160"/>
      <c r="K604" s="160"/>
      <c r="L604" s="160"/>
      <c r="M604" s="160"/>
      <c r="N604" s="160"/>
      <c r="O604" s="160"/>
      <c r="P604" s="160"/>
      <c r="Q604" s="160"/>
      <c r="R604" s="160"/>
      <c r="S604" s="160"/>
      <c r="T604" s="160"/>
      <c r="U604" s="160"/>
      <c r="V604" s="160"/>
      <c r="W604" s="160"/>
      <c r="X604" s="160"/>
      <c r="Y604" s="160"/>
      <c r="Z604" s="160"/>
      <c r="AA604" s="160"/>
      <c r="AB604" s="160"/>
      <c r="AC604" s="160"/>
      <c r="AD604" s="160"/>
      <c r="AE604" s="160"/>
      <c r="AF604" s="160"/>
      <c r="AG604" s="160"/>
      <c r="AH604" s="160"/>
      <c r="AI604" s="160"/>
      <c r="AJ604" s="160"/>
      <c r="AK604" s="160"/>
      <c r="AL604" s="160"/>
      <c r="AM604" s="160"/>
      <c r="AN604" s="160"/>
      <c r="AO604" s="160"/>
      <c r="AP604" s="160"/>
      <c r="AQ604" s="160"/>
      <c r="AR604" s="160"/>
      <c r="AS604" s="160"/>
      <c r="AT604" s="160"/>
      <c r="AU604" s="160"/>
      <c r="AV604" s="160"/>
      <c r="AW604" s="160"/>
      <c r="AX604" s="160"/>
      <c r="AY604" s="160"/>
      <c r="AZ604" s="160"/>
      <c r="BA604" s="160"/>
      <c r="BB604" s="160"/>
      <c r="BC604" s="160"/>
      <c r="BD604" s="160"/>
      <c r="BE604" s="160"/>
      <c r="BF604" s="160"/>
      <c r="BG604" s="160"/>
      <c r="BH604" s="160"/>
      <c r="BI604" s="160"/>
      <c r="BJ604" s="160"/>
      <c r="BK604" s="160"/>
      <c r="BL604" s="160"/>
      <c r="BM604" s="160"/>
      <c r="BN604" s="160"/>
      <c r="BO604" s="160"/>
      <c r="BP604" s="160"/>
      <c r="BQ604" s="160"/>
      <c r="BR604" s="160"/>
      <c r="BS604" s="160"/>
      <c r="BT604" s="160"/>
      <c r="BU604" s="160"/>
      <c r="BV604" s="160"/>
      <c r="BW604" s="160"/>
      <c r="BX604" s="160"/>
      <c r="BY604" s="160"/>
      <c r="BZ604" s="160"/>
      <c r="CA604" s="160"/>
      <c r="CB604" s="160"/>
      <c r="CC604" s="160"/>
      <c r="CD604" s="160"/>
      <c r="CE604" s="160"/>
      <c r="CF604" s="160"/>
      <c r="CG604" s="160"/>
      <c r="CH604" s="160"/>
      <c r="CI604" s="160"/>
      <c r="CJ604" s="160"/>
      <c r="CK604" s="160"/>
      <c r="CL604" s="160"/>
      <c r="CM604" s="160"/>
      <c r="CN604" s="160"/>
      <c r="CO604" s="160"/>
      <c r="CP604" s="160"/>
      <c r="CQ604" s="160"/>
      <c r="CR604" s="160"/>
      <c r="CS604" s="160"/>
      <c r="CT604" s="160"/>
      <c r="CU604" s="160"/>
      <c r="CV604" s="160"/>
      <c r="CW604" s="160"/>
      <c r="CX604" s="160"/>
      <c r="CY604" s="160"/>
      <c r="CZ604" s="160"/>
      <c r="DA604" s="160"/>
      <c r="DB604" s="160"/>
      <c r="DC604" s="160"/>
      <c r="DD604" s="160"/>
      <c r="DE604" s="160"/>
      <c r="DF604" s="160"/>
      <c r="DG604" s="160"/>
      <c r="DH604" s="160"/>
      <c r="DI604" s="160"/>
      <c r="DJ604" s="160"/>
      <c r="DK604" s="160"/>
      <c r="DL604" s="160"/>
      <c r="DM604" s="160"/>
      <c r="DN604" s="160"/>
      <c r="DO604" s="160"/>
      <c r="DP604" s="160"/>
      <c r="DQ604" s="160"/>
      <c r="DR604" s="160"/>
      <c r="DS604" s="160"/>
      <c r="DT604" s="160"/>
      <c r="DU604" s="160"/>
      <c r="DV604" s="160"/>
      <c r="DW604" s="160"/>
      <c r="DX604" s="160"/>
      <c r="DY604" s="160"/>
      <c r="DZ604" s="160"/>
      <c r="EA604" s="160"/>
      <c r="EB604" s="160"/>
      <c r="EC604" s="160"/>
      <c r="ED604" s="160"/>
      <c r="EE604" s="160"/>
      <c r="EF604" s="160"/>
      <c r="EG604" s="160"/>
      <c r="EH604" s="160"/>
      <c r="EI604" s="160"/>
      <c r="EJ604" s="160"/>
      <c r="EK604" s="160"/>
      <c r="EL604" s="160"/>
      <c r="EM604" s="160"/>
      <c r="EN604" s="160"/>
      <c r="EO604" s="160"/>
      <c r="EP604" s="160"/>
      <c r="EQ604" s="160"/>
      <c r="ER604" s="160"/>
      <c r="ES604" s="160"/>
      <c r="ET604" s="160"/>
      <c r="EU604" s="160"/>
      <c r="EV604" s="160"/>
      <c r="EW604" s="160"/>
      <c r="EX604" s="160"/>
      <c r="EY604" s="160"/>
      <c r="EZ604" s="160"/>
      <c r="FA604" s="160"/>
      <c r="FB604" s="160"/>
      <c r="FC604" s="160"/>
      <c r="FD604" s="160"/>
      <c r="FE604" s="160"/>
      <c r="FF604" s="160"/>
      <c r="FG604" s="160"/>
      <c r="FH604" s="160"/>
      <c r="FI604" s="160"/>
      <c r="FJ604" s="160"/>
      <c r="FK604" s="160"/>
      <c r="FL604" s="160"/>
      <c r="FM604" s="160"/>
      <c r="FN604" s="160"/>
      <c r="FO604" s="160"/>
      <c r="FP604" s="160"/>
      <c r="FQ604" s="160"/>
      <c r="FR604" s="160"/>
      <c r="FS604" s="160"/>
      <c r="FT604" s="160"/>
      <c r="FU604" s="160"/>
      <c r="FV604" s="160"/>
      <c r="FW604" s="160"/>
      <c r="FX604" s="160"/>
      <c r="FY604" s="160"/>
      <c r="FZ604" s="160"/>
      <c r="GA604" s="160"/>
      <c r="GB604" s="160"/>
      <c r="GC604" s="160"/>
      <c r="GD604" s="160"/>
      <c r="GE604" s="160"/>
      <c r="GF604" s="160"/>
      <c r="GG604" s="160"/>
      <c r="GH604" s="160"/>
      <c r="GI604" s="160"/>
      <c r="GJ604" s="160"/>
      <c r="GK604" s="160"/>
      <c r="GL604" s="160"/>
      <c r="GM604" s="160"/>
      <c r="GN604" s="160"/>
      <c r="GO604" s="160"/>
      <c r="GP604" s="160"/>
      <c r="GQ604" s="160"/>
      <c r="GR604" s="160"/>
      <c r="GS604" s="160"/>
      <c r="GT604" s="160"/>
      <c r="GU604" s="160"/>
      <c r="GV604" s="160"/>
      <c r="GW604" s="160"/>
      <c r="GX604" s="160"/>
      <c r="GY604" s="160"/>
      <c r="GZ604" s="160"/>
      <c r="HA604" s="160"/>
      <c r="HB604" s="160"/>
      <c r="HC604" s="160"/>
      <c r="HD604" s="160"/>
      <c r="HE604" s="160"/>
      <c r="HF604" s="160"/>
      <c r="HG604" s="160"/>
      <c r="HH604" s="160"/>
      <c r="HI604" s="160"/>
      <c r="HJ604" s="160"/>
      <c r="HK604" s="160"/>
      <c r="HL604" s="160"/>
      <c r="HM604" s="160"/>
      <c r="HN604" s="160"/>
      <c r="HO604" s="160"/>
      <c r="HP604" s="160"/>
      <c r="HQ604" s="160"/>
      <c r="HR604" s="160"/>
      <c r="HS604" s="160"/>
      <c r="HT604" s="160"/>
      <c r="HU604" s="160"/>
      <c r="HV604" s="160"/>
      <c r="HW604" s="160"/>
      <c r="HX604" s="160"/>
      <c r="HY604" s="160"/>
      <c r="HZ604" s="160"/>
      <c r="IA604" s="160"/>
      <c r="IB604" s="160"/>
      <c r="IC604" s="160"/>
      <c r="ID604" s="160"/>
      <c r="IE604" s="160"/>
      <c r="IF604" s="160"/>
      <c r="IG604" s="160"/>
      <c r="IH604" s="160"/>
      <c r="II604" s="160"/>
      <c r="IJ604" s="160"/>
      <c r="IK604" s="160"/>
      <c r="IL604" s="160"/>
      <c r="IM604" s="160"/>
      <c r="IN604" s="160"/>
      <c r="IO604" s="160"/>
      <c r="IP604" s="160"/>
      <c r="IQ604" s="160"/>
      <c r="IR604" s="160"/>
      <c r="IS604" s="160"/>
      <c r="IT604" s="160"/>
      <c r="IU604" s="160"/>
      <c r="IV604" s="160"/>
      <c r="IW604" s="160"/>
      <c r="IX604" s="160"/>
      <c r="IY604" s="160"/>
      <c r="IZ604" s="160"/>
      <c r="JA604" s="160"/>
      <c r="JB604" s="160"/>
      <c r="JC604" s="160"/>
      <c r="JD604" s="160"/>
      <c r="JE604" s="160"/>
      <c r="JF604" s="160"/>
      <c r="JG604" s="160"/>
      <c r="JH604" s="160"/>
      <c r="JI604" s="160"/>
      <c r="JJ604" s="160"/>
      <c r="JK604" s="160"/>
      <c r="JL604" s="160"/>
      <c r="JM604" s="160"/>
      <c r="JN604" s="160"/>
      <c r="JO604" s="160"/>
      <c r="JP604" s="160"/>
      <c r="JQ604" s="160"/>
      <c r="JR604" s="160"/>
      <c r="JS604" s="160"/>
      <c r="JT604" s="160"/>
      <c r="JU604" s="160"/>
      <c r="JV604" s="160"/>
      <c r="JW604" s="160"/>
      <c r="JX604" s="160"/>
      <c r="JY604" s="160"/>
      <c r="JZ604" s="160"/>
      <c r="KA604" s="160"/>
      <c r="KB604" s="160"/>
      <c r="KC604" s="160"/>
      <c r="KD604" s="160"/>
      <c r="KE604" s="160"/>
      <c r="KF604" s="160"/>
      <c r="KG604" s="160"/>
      <c r="KH604" s="160"/>
      <c r="KI604" s="160"/>
      <c r="KJ604" s="160"/>
      <c r="KK604" s="160"/>
      <c r="KL604" s="160"/>
      <c r="KM604" s="160"/>
      <c r="KN604" s="160"/>
      <c r="KO604" s="160"/>
      <c r="KP604" s="160"/>
      <c r="KQ604" s="160"/>
      <c r="KR604" s="160"/>
      <c r="KS604" s="160"/>
      <c r="KT604" s="160"/>
      <c r="KU604" s="160"/>
      <c r="KV604" s="160"/>
      <c r="KW604" s="160"/>
      <c r="KX604" s="160"/>
      <c r="KY604" s="160"/>
      <c r="KZ604" s="160"/>
      <c r="LA604" s="160"/>
      <c r="LB604" s="160"/>
      <c r="LC604" s="160"/>
      <c r="LD604" s="160"/>
      <c r="LE604" s="160"/>
      <c r="LF604" s="160"/>
      <c r="LG604" s="160"/>
      <c r="LH604" s="160"/>
      <c r="LI604" s="160"/>
      <c r="LJ604" s="160"/>
      <c r="LK604" s="160"/>
      <c r="LL604" s="160"/>
      <c r="LM604" s="160"/>
      <c r="LN604" s="160"/>
      <c r="LO604" s="160"/>
      <c r="LP604" s="160"/>
      <c r="LQ604" s="160"/>
      <c r="LR604" s="160"/>
      <c r="LS604" s="160"/>
      <c r="LT604" s="160"/>
      <c r="LU604" s="160"/>
      <c r="LV604" s="160"/>
      <c r="LW604" s="160"/>
      <c r="LX604" s="160"/>
      <c r="LY604" s="160"/>
      <c r="LZ604" s="160"/>
      <c r="MA604" s="160"/>
      <c r="MB604" s="160"/>
      <c r="MC604" s="160"/>
      <c r="MD604" s="160"/>
      <c r="ME604" s="160"/>
      <c r="MF604" s="160"/>
      <c r="MG604" s="160"/>
      <c r="MH604" s="160"/>
      <c r="MI604" s="160"/>
      <c r="MJ604" s="160"/>
      <c r="MK604" s="160"/>
      <c r="ML604" s="160"/>
      <c r="MM604" s="160"/>
      <c r="MN604" s="160"/>
      <c r="MO604" s="160"/>
      <c r="MP604" s="160"/>
      <c r="MQ604" s="160"/>
      <c r="MR604" s="160"/>
      <c r="MS604" s="160"/>
      <c r="MT604" s="160"/>
      <c r="MU604" s="160"/>
      <c r="MV604" s="160"/>
      <c r="MW604" s="160"/>
      <c r="MX604" s="160"/>
      <c r="MY604" s="160"/>
      <c r="MZ604" s="160"/>
      <c r="NA604" s="160"/>
      <c r="NB604" s="160"/>
      <c r="NC604" s="160"/>
      <c r="ND604" s="160"/>
      <c r="NE604" s="160"/>
      <c r="NF604" s="160"/>
      <c r="NG604" s="160"/>
      <c r="NH604" s="160"/>
      <c r="NI604" s="160"/>
      <c r="NJ604" s="160"/>
      <c r="NK604" s="160"/>
      <c r="NL604" s="160"/>
      <c r="NM604" s="160"/>
      <c r="NN604" s="160"/>
      <c r="NO604" s="160"/>
      <c r="NP604" s="160"/>
      <c r="NQ604" s="160"/>
      <c r="NR604" s="160"/>
      <c r="NS604" s="160"/>
      <c r="NT604" s="160"/>
      <c r="NU604" s="160"/>
      <c r="NV604" s="160"/>
      <c r="NW604" s="160"/>
      <c r="NX604" s="160"/>
      <c r="NY604" s="160"/>
      <c r="NZ604" s="160"/>
      <c r="OA604" s="160"/>
      <c r="OB604" s="160"/>
      <c r="OC604" s="160"/>
      <c r="OD604" s="160"/>
      <c r="OE604" s="160"/>
      <c r="OF604" s="160"/>
      <c r="OG604" s="160"/>
      <c r="OH604" s="160"/>
      <c r="OI604" s="160"/>
      <c r="OJ604" s="160"/>
      <c r="OK604" s="160"/>
      <c r="OL604" s="160"/>
      <c r="OM604" s="160"/>
      <c r="ON604" s="160"/>
      <c r="OO604" s="160"/>
      <c r="OP604" s="160"/>
      <c r="OQ604" s="160"/>
      <c r="OR604" s="160"/>
      <c r="OS604" s="160"/>
      <c r="OT604" s="160"/>
      <c r="OU604" s="160"/>
      <c r="OV604" s="160"/>
      <c r="OW604" s="160"/>
      <c r="OX604" s="160"/>
      <c r="OY604" s="160"/>
      <c r="OZ604" s="160"/>
      <c r="PA604" s="160"/>
      <c r="PB604" s="160"/>
      <c r="PC604" s="160"/>
      <c r="PD604" s="160"/>
      <c r="PE604" s="160"/>
      <c r="PF604" s="160"/>
      <c r="PG604" s="160"/>
      <c r="PH604" s="160"/>
      <c r="PI604" s="160"/>
      <c r="PJ604" s="160"/>
      <c r="PK604" s="160"/>
      <c r="PL604" s="160"/>
      <c r="PM604" s="160"/>
      <c r="PN604" s="160"/>
      <c r="PO604" s="160"/>
      <c r="PP604" s="160"/>
      <c r="PQ604" s="160"/>
      <c r="PR604" s="160"/>
      <c r="PS604" s="160"/>
      <c r="PT604" s="160"/>
      <c r="PU604" s="160"/>
      <c r="PV604" s="160"/>
      <c r="PW604" s="160"/>
      <c r="PX604" s="160"/>
      <c r="PY604" s="160"/>
      <c r="PZ604" s="160"/>
      <c r="QA604" s="160"/>
      <c r="QB604" s="160"/>
      <c r="QC604" s="160"/>
      <c r="QD604" s="160"/>
      <c r="QE604" s="160"/>
      <c r="QF604" s="160"/>
      <c r="QG604" s="160"/>
      <c r="QH604" s="160"/>
      <c r="QI604" s="160"/>
      <c r="QJ604" s="160"/>
      <c r="QK604" s="160"/>
      <c r="QL604" s="160"/>
      <c r="QM604" s="160"/>
      <c r="QN604" s="160"/>
      <c r="QO604" s="160"/>
      <c r="QP604" s="160"/>
      <c r="QQ604" s="160"/>
      <c r="QR604" s="160"/>
      <c r="QS604" s="160"/>
      <c r="QT604" s="160"/>
      <c r="QU604" s="160"/>
      <c r="QV604" s="160"/>
      <c r="QW604" s="160"/>
      <c r="QX604" s="160"/>
      <c r="QY604" s="160"/>
      <c r="QZ604" s="160"/>
      <c r="RA604" s="160"/>
      <c r="RB604" s="160"/>
      <c r="RC604" s="160"/>
      <c r="RD604" s="160"/>
      <c r="RE604" s="160"/>
      <c r="RF604" s="160"/>
      <c r="RG604" s="160"/>
      <c r="RH604" s="160"/>
      <c r="RI604" s="160"/>
      <c r="RJ604" s="160"/>
      <c r="RK604" s="160"/>
      <c r="RL604" s="160"/>
      <c r="RM604" s="160"/>
      <c r="RN604" s="160"/>
      <c r="RO604" s="160"/>
      <c r="RP604" s="160"/>
      <c r="RQ604" s="160"/>
      <c r="RR604" s="160"/>
      <c r="RS604" s="160"/>
      <c r="RT604" s="160"/>
      <c r="RU604" s="160"/>
      <c r="RV604" s="160"/>
      <c r="RW604" s="160"/>
      <c r="RX604" s="160"/>
      <c r="RY604" s="160"/>
      <c r="RZ604" s="160"/>
      <c r="SA604" s="160"/>
      <c r="SB604" s="160"/>
      <c r="SC604" s="160"/>
      <c r="SD604" s="160"/>
      <c r="SE604" s="160"/>
      <c r="SF604" s="160"/>
      <c r="SG604" s="160"/>
      <c r="SH604" s="160"/>
      <c r="SI604" s="160"/>
      <c r="SJ604" s="160"/>
      <c r="SK604" s="160"/>
      <c r="SL604" s="160"/>
      <c r="SM604" s="160"/>
      <c r="SN604" s="160"/>
      <c r="SO604" s="160"/>
      <c r="SP604" s="160"/>
      <c r="SQ604" s="160"/>
      <c r="SR604" s="160"/>
      <c r="SS604" s="160"/>
      <c r="ST604" s="160"/>
      <c r="SU604" s="160"/>
      <c r="SV604" s="160"/>
      <c r="SW604" s="160"/>
      <c r="SX604" s="160"/>
      <c r="SY604" s="160"/>
      <c r="SZ604" s="160"/>
      <c r="TA604" s="160"/>
      <c r="TB604" s="160"/>
      <c r="TC604" s="160"/>
      <c r="TD604" s="160"/>
      <c r="TE604" s="160"/>
      <c r="TF604" s="160"/>
    </row>
    <row r="605" spans="1:526">
      <c r="A605" s="160"/>
      <c r="B605" s="160"/>
      <c r="C605" s="160"/>
      <c r="D605" s="160"/>
      <c r="E605" s="160"/>
      <c r="F605" s="160"/>
      <c r="G605" s="160"/>
      <c r="H605" s="160"/>
      <c r="I605" s="160"/>
      <c r="J605" s="160"/>
      <c r="K605" s="160"/>
      <c r="L605" s="160"/>
      <c r="M605" s="160"/>
      <c r="N605" s="160"/>
      <c r="O605" s="160"/>
      <c r="P605" s="160"/>
      <c r="Q605" s="160"/>
      <c r="R605" s="160"/>
      <c r="S605" s="160"/>
      <c r="T605" s="160"/>
      <c r="U605" s="160"/>
      <c r="V605" s="160"/>
      <c r="W605" s="160"/>
      <c r="X605" s="160"/>
      <c r="Y605" s="160"/>
      <c r="Z605" s="160"/>
      <c r="AA605" s="160"/>
      <c r="AB605" s="160"/>
      <c r="AC605" s="160"/>
      <c r="AD605" s="160"/>
      <c r="AE605" s="160"/>
      <c r="AF605" s="160"/>
      <c r="AG605" s="160"/>
      <c r="AH605" s="160"/>
      <c r="AI605" s="160"/>
      <c r="AJ605" s="160"/>
      <c r="AK605" s="160"/>
      <c r="AL605" s="160"/>
      <c r="AM605" s="160"/>
      <c r="AN605" s="160"/>
      <c r="AO605" s="160"/>
      <c r="AP605" s="160"/>
      <c r="AQ605" s="160"/>
      <c r="AR605" s="160"/>
      <c r="AS605" s="160"/>
      <c r="AT605" s="160"/>
      <c r="AU605" s="160"/>
      <c r="AV605" s="160"/>
      <c r="AW605" s="160"/>
      <c r="AX605" s="160"/>
      <c r="AY605" s="160"/>
      <c r="AZ605" s="160"/>
      <c r="BA605" s="160"/>
      <c r="BB605" s="160"/>
      <c r="BC605" s="160"/>
      <c r="BD605" s="160"/>
      <c r="BE605" s="160"/>
      <c r="BF605" s="160"/>
      <c r="BG605" s="160"/>
      <c r="BH605" s="160"/>
      <c r="BI605" s="160"/>
      <c r="BJ605" s="160"/>
      <c r="BK605" s="160"/>
      <c r="BL605" s="160"/>
      <c r="BM605" s="160"/>
      <c r="BN605" s="160"/>
      <c r="BO605" s="160"/>
      <c r="BP605" s="160"/>
      <c r="BQ605" s="160"/>
      <c r="BR605" s="160"/>
      <c r="BS605" s="160"/>
      <c r="BT605" s="160"/>
      <c r="BU605" s="160"/>
      <c r="BV605" s="160"/>
      <c r="BW605" s="160"/>
      <c r="BX605" s="160"/>
      <c r="BY605" s="160"/>
      <c r="BZ605" s="160"/>
      <c r="CA605" s="160"/>
      <c r="CB605" s="160"/>
      <c r="CC605" s="160"/>
      <c r="CD605" s="160"/>
      <c r="CE605" s="160"/>
      <c r="CF605" s="160"/>
      <c r="CG605" s="160"/>
      <c r="CH605" s="160"/>
      <c r="CI605" s="160"/>
      <c r="CJ605" s="160"/>
      <c r="CK605" s="160"/>
      <c r="CL605" s="160"/>
      <c r="CM605" s="160"/>
      <c r="CN605" s="160"/>
      <c r="CO605" s="160"/>
      <c r="CP605" s="160"/>
      <c r="CQ605" s="160"/>
      <c r="CR605" s="160"/>
      <c r="CS605" s="160"/>
      <c r="CT605" s="160"/>
      <c r="CU605" s="160"/>
      <c r="CV605" s="160"/>
      <c r="CW605" s="160"/>
      <c r="CX605" s="160"/>
      <c r="CY605" s="160"/>
      <c r="CZ605" s="160"/>
      <c r="DA605" s="160"/>
      <c r="DB605" s="160"/>
      <c r="DC605" s="160"/>
      <c r="DD605" s="160"/>
      <c r="DE605" s="160"/>
      <c r="DF605" s="160"/>
      <c r="DG605" s="160"/>
      <c r="DH605" s="160"/>
      <c r="DI605" s="160"/>
      <c r="DJ605" s="160"/>
      <c r="DK605" s="160"/>
      <c r="DL605" s="160"/>
      <c r="DM605" s="160"/>
      <c r="DN605" s="160"/>
      <c r="DO605" s="160"/>
      <c r="DP605" s="160"/>
      <c r="DQ605" s="160"/>
      <c r="DR605" s="160"/>
      <c r="DS605" s="160"/>
      <c r="DT605" s="160"/>
      <c r="DU605" s="160"/>
      <c r="DV605" s="160"/>
      <c r="DW605" s="160"/>
      <c r="DX605" s="160"/>
      <c r="DY605" s="160"/>
      <c r="DZ605" s="160"/>
      <c r="EA605" s="160"/>
      <c r="EB605" s="160"/>
      <c r="EC605" s="160"/>
      <c r="ED605" s="160"/>
      <c r="EE605" s="160"/>
      <c r="EF605" s="160"/>
      <c r="EG605" s="160"/>
      <c r="EH605" s="160"/>
      <c r="EI605" s="160"/>
      <c r="EJ605" s="160"/>
      <c r="EK605" s="160"/>
      <c r="EL605" s="160"/>
      <c r="EM605" s="160"/>
      <c r="EN605" s="160"/>
      <c r="EO605" s="160"/>
      <c r="EP605" s="160"/>
      <c r="EQ605" s="160"/>
      <c r="ER605" s="160"/>
      <c r="ES605" s="160"/>
      <c r="ET605" s="160"/>
      <c r="EU605" s="160"/>
      <c r="EV605" s="160"/>
      <c r="EW605" s="160"/>
      <c r="EX605" s="160"/>
      <c r="EY605" s="160"/>
      <c r="EZ605" s="160"/>
      <c r="FA605" s="160"/>
      <c r="FB605" s="160"/>
      <c r="FC605" s="160"/>
      <c r="FD605" s="160"/>
      <c r="FE605" s="160"/>
      <c r="FF605" s="160"/>
      <c r="FG605" s="160"/>
      <c r="FH605" s="160"/>
      <c r="FI605" s="160"/>
      <c r="FJ605" s="160"/>
      <c r="FK605" s="160"/>
      <c r="FL605" s="160"/>
      <c r="FM605" s="160"/>
      <c r="FN605" s="160"/>
      <c r="FO605" s="160"/>
      <c r="FP605" s="160"/>
      <c r="FQ605" s="160"/>
      <c r="FR605" s="160"/>
      <c r="FS605" s="160"/>
      <c r="FT605" s="160"/>
      <c r="FU605" s="160"/>
      <c r="FV605" s="160"/>
      <c r="FW605" s="160"/>
      <c r="FX605" s="160"/>
      <c r="FY605" s="160"/>
      <c r="FZ605" s="160"/>
      <c r="GA605" s="160"/>
      <c r="GB605" s="160"/>
      <c r="GC605" s="160"/>
      <c r="GD605" s="160"/>
      <c r="GE605" s="160"/>
      <c r="GF605" s="160"/>
      <c r="GG605" s="160"/>
      <c r="GH605" s="160"/>
      <c r="GI605" s="160"/>
      <c r="GJ605" s="160"/>
      <c r="GK605" s="160"/>
      <c r="GL605" s="160"/>
      <c r="GM605" s="160"/>
      <c r="GN605" s="160"/>
      <c r="GO605" s="160"/>
      <c r="GP605" s="160"/>
      <c r="GQ605" s="160"/>
      <c r="GR605" s="160"/>
      <c r="GS605" s="160"/>
      <c r="GT605" s="160"/>
      <c r="GU605" s="160"/>
      <c r="GV605" s="160"/>
      <c r="GW605" s="160"/>
      <c r="GX605" s="160"/>
      <c r="GY605" s="160"/>
      <c r="GZ605" s="160"/>
      <c r="HA605" s="160"/>
      <c r="HB605" s="160"/>
      <c r="HC605" s="160"/>
      <c r="HD605" s="160"/>
      <c r="HE605" s="160"/>
      <c r="HF605" s="160"/>
      <c r="HG605" s="160"/>
      <c r="HH605" s="160"/>
      <c r="HI605" s="160"/>
      <c r="HJ605" s="160"/>
      <c r="HK605" s="160"/>
      <c r="HL605" s="160"/>
      <c r="HM605" s="160"/>
      <c r="HN605" s="160"/>
      <c r="HO605" s="160"/>
      <c r="HP605" s="160"/>
      <c r="HQ605" s="160"/>
      <c r="HR605" s="160"/>
      <c r="HS605" s="160"/>
      <c r="HT605" s="160"/>
      <c r="HU605" s="160"/>
      <c r="HV605" s="160"/>
      <c r="HW605" s="160"/>
      <c r="HX605" s="160"/>
      <c r="HY605" s="160"/>
      <c r="HZ605" s="160"/>
      <c r="IA605" s="160"/>
      <c r="IB605" s="160"/>
      <c r="IC605" s="160"/>
      <c r="ID605" s="160"/>
      <c r="IE605" s="160"/>
      <c r="IF605" s="160"/>
      <c r="IG605" s="160"/>
      <c r="IH605" s="160"/>
      <c r="II605" s="160"/>
      <c r="IJ605" s="160"/>
      <c r="IK605" s="160"/>
      <c r="IL605" s="160"/>
      <c r="IM605" s="160"/>
      <c r="IN605" s="160"/>
      <c r="IO605" s="160"/>
      <c r="IP605" s="160"/>
      <c r="IQ605" s="160"/>
      <c r="IR605" s="160"/>
      <c r="IS605" s="160"/>
      <c r="IT605" s="160"/>
      <c r="IU605" s="160"/>
      <c r="IV605" s="160"/>
      <c r="IW605" s="160"/>
      <c r="IX605" s="160"/>
      <c r="IY605" s="160"/>
      <c r="IZ605" s="160"/>
      <c r="JA605" s="160"/>
      <c r="JB605" s="160"/>
      <c r="JC605" s="160"/>
      <c r="JD605" s="160"/>
      <c r="JE605" s="160"/>
      <c r="JF605" s="160"/>
      <c r="JG605" s="160"/>
      <c r="JH605" s="160"/>
      <c r="JI605" s="160"/>
      <c r="JJ605" s="160"/>
      <c r="JK605" s="160"/>
      <c r="JL605" s="160"/>
      <c r="JM605" s="160"/>
      <c r="JN605" s="160"/>
      <c r="JO605" s="160"/>
      <c r="JP605" s="160"/>
      <c r="JQ605" s="160"/>
      <c r="JR605" s="160"/>
      <c r="JS605" s="160"/>
      <c r="JT605" s="160"/>
      <c r="JU605" s="160"/>
      <c r="JV605" s="160"/>
      <c r="JW605" s="160"/>
      <c r="JX605" s="160"/>
      <c r="JY605" s="160"/>
      <c r="JZ605" s="160"/>
      <c r="KA605" s="160"/>
      <c r="KB605" s="160"/>
      <c r="KC605" s="160"/>
      <c r="KD605" s="160"/>
      <c r="KE605" s="160"/>
      <c r="KF605" s="160"/>
      <c r="KG605" s="160"/>
      <c r="KH605" s="160"/>
      <c r="KI605" s="160"/>
      <c r="KJ605" s="160"/>
      <c r="KK605" s="160"/>
      <c r="KL605" s="160"/>
      <c r="KM605" s="160"/>
      <c r="KN605" s="160"/>
      <c r="KO605" s="160"/>
      <c r="KP605" s="160"/>
      <c r="KQ605" s="160"/>
      <c r="KR605" s="160"/>
      <c r="KS605" s="160"/>
      <c r="KT605" s="160"/>
      <c r="KU605" s="160"/>
      <c r="KV605" s="160"/>
      <c r="KW605" s="160"/>
      <c r="KX605" s="160"/>
      <c r="KY605" s="160"/>
      <c r="KZ605" s="160"/>
      <c r="LA605" s="160"/>
      <c r="LB605" s="160"/>
      <c r="LC605" s="160"/>
      <c r="LD605" s="160"/>
      <c r="LE605" s="160"/>
      <c r="LF605" s="160"/>
      <c r="LG605" s="160"/>
      <c r="LH605" s="160"/>
      <c r="LI605" s="160"/>
      <c r="LJ605" s="160"/>
      <c r="LK605" s="160"/>
      <c r="LL605" s="160"/>
      <c r="LM605" s="160"/>
      <c r="LN605" s="160"/>
      <c r="LO605" s="160"/>
      <c r="LP605" s="160"/>
      <c r="LQ605" s="160"/>
      <c r="LR605" s="160"/>
      <c r="LS605" s="160"/>
      <c r="LT605" s="160"/>
      <c r="LU605" s="160"/>
      <c r="LV605" s="160"/>
      <c r="LW605" s="160"/>
      <c r="LX605" s="160"/>
      <c r="LY605" s="160"/>
      <c r="LZ605" s="160"/>
      <c r="MA605" s="160"/>
      <c r="MB605" s="160"/>
      <c r="MC605" s="160"/>
      <c r="MD605" s="160"/>
      <c r="ME605" s="160"/>
      <c r="MF605" s="160"/>
      <c r="MG605" s="160"/>
      <c r="MH605" s="160"/>
      <c r="MI605" s="160"/>
      <c r="MJ605" s="160"/>
      <c r="MK605" s="160"/>
      <c r="ML605" s="160"/>
      <c r="MM605" s="160"/>
      <c r="MN605" s="160"/>
      <c r="MO605" s="160"/>
      <c r="MP605" s="160"/>
      <c r="MQ605" s="160"/>
      <c r="MR605" s="160"/>
      <c r="MS605" s="160"/>
      <c r="MT605" s="160"/>
      <c r="MU605" s="160"/>
      <c r="MV605" s="160"/>
      <c r="MW605" s="160"/>
      <c r="MX605" s="160"/>
      <c r="MY605" s="160"/>
      <c r="MZ605" s="160"/>
      <c r="NA605" s="160"/>
      <c r="NB605" s="160"/>
      <c r="NC605" s="160"/>
      <c r="ND605" s="160"/>
      <c r="NE605" s="160"/>
      <c r="NF605" s="160"/>
      <c r="NG605" s="160"/>
      <c r="NH605" s="160"/>
      <c r="NI605" s="160"/>
      <c r="NJ605" s="160"/>
      <c r="NK605" s="160"/>
      <c r="NL605" s="160"/>
      <c r="NM605" s="160"/>
      <c r="NN605" s="160"/>
      <c r="NO605" s="160"/>
      <c r="NP605" s="160"/>
      <c r="NQ605" s="160"/>
      <c r="NR605" s="160"/>
      <c r="NS605" s="160"/>
      <c r="NT605" s="160"/>
      <c r="NU605" s="160"/>
      <c r="NV605" s="160"/>
      <c r="NW605" s="160"/>
      <c r="NX605" s="160"/>
      <c r="NY605" s="160"/>
      <c r="NZ605" s="160"/>
      <c r="OA605" s="160"/>
      <c r="OB605" s="160"/>
      <c r="OC605" s="160"/>
      <c r="OD605" s="160"/>
      <c r="OE605" s="160"/>
      <c r="OF605" s="160"/>
      <c r="OG605" s="160"/>
      <c r="OH605" s="160"/>
      <c r="OI605" s="160"/>
      <c r="OJ605" s="160"/>
      <c r="OK605" s="160"/>
      <c r="OL605" s="160"/>
      <c r="OM605" s="160"/>
      <c r="ON605" s="160"/>
      <c r="OO605" s="160"/>
      <c r="OP605" s="160"/>
      <c r="OQ605" s="160"/>
      <c r="OR605" s="160"/>
      <c r="OS605" s="160"/>
      <c r="OT605" s="160"/>
      <c r="OU605" s="160"/>
      <c r="OV605" s="160"/>
      <c r="OW605" s="160"/>
      <c r="OX605" s="160"/>
      <c r="OY605" s="160"/>
      <c r="OZ605" s="160"/>
      <c r="PA605" s="160"/>
      <c r="PB605" s="160"/>
      <c r="PC605" s="160"/>
      <c r="PD605" s="160"/>
      <c r="PE605" s="160"/>
      <c r="PF605" s="160"/>
      <c r="PG605" s="160"/>
      <c r="PH605" s="160"/>
      <c r="PI605" s="160"/>
      <c r="PJ605" s="160"/>
      <c r="PK605" s="160"/>
      <c r="PL605" s="160"/>
      <c r="PM605" s="160"/>
      <c r="PN605" s="160"/>
      <c r="PO605" s="160"/>
      <c r="PP605" s="160"/>
      <c r="PQ605" s="160"/>
      <c r="PR605" s="160"/>
      <c r="PS605" s="160"/>
      <c r="PT605" s="160"/>
      <c r="PU605" s="160"/>
      <c r="PV605" s="160"/>
      <c r="PW605" s="160"/>
      <c r="PX605" s="160"/>
      <c r="PY605" s="160"/>
      <c r="PZ605" s="160"/>
      <c r="QA605" s="160"/>
      <c r="QB605" s="160"/>
      <c r="QC605" s="160"/>
      <c r="QD605" s="160"/>
      <c r="QE605" s="160"/>
      <c r="QF605" s="160"/>
      <c r="QG605" s="160"/>
      <c r="QH605" s="160"/>
      <c r="QI605" s="160"/>
      <c r="QJ605" s="160"/>
      <c r="QK605" s="160"/>
      <c r="QL605" s="160"/>
      <c r="QM605" s="160"/>
      <c r="QN605" s="160"/>
      <c r="QO605" s="160"/>
      <c r="QP605" s="160"/>
      <c r="QQ605" s="160"/>
      <c r="QR605" s="160"/>
      <c r="QS605" s="160"/>
      <c r="QT605" s="160"/>
      <c r="QU605" s="160"/>
      <c r="QV605" s="160"/>
      <c r="QW605" s="160"/>
      <c r="QX605" s="160"/>
      <c r="QY605" s="160"/>
      <c r="QZ605" s="160"/>
      <c r="RA605" s="160"/>
      <c r="RB605" s="160"/>
      <c r="RC605" s="160"/>
      <c r="RD605" s="160"/>
      <c r="RE605" s="160"/>
      <c r="RF605" s="160"/>
      <c r="RG605" s="160"/>
      <c r="RH605" s="160"/>
      <c r="RI605" s="160"/>
      <c r="RJ605" s="160"/>
      <c r="RK605" s="160"/>
      <c r="RL605" s="160"/>
      <c r="RM605" s="160"/>
      <c r="RN605" s="160"/>
      <c r="RO605" s="160"/>
      <c r="RP605" s="160"/>
      <c r="RQ605" s="160"/>
      <c r="RR605" s="160"/>
      <c r="RS605" s="160"/>
      <c r="RT605" s="160"/>
      <c r="RU605" s="160"/>
      <c r="RV605" s="160"/>
      <c r="RW605" s="160"/>
      <c r="RX605" s="160"/>
      <c r="RY605" s="160"/>
      <c r="RZ605" s="160"/>
      <c r="SA605" s="160"/>
      <c r="SB605" s="160"/>
      <c r="SC605" s="160"/>
      <c r="SD605" s="160"/>
      <c r="SE605" s="160"/>
      <c r="SF605" s="160"/>
      <c r="SG605" s="160"/>
      <c r="SH605" s="160"/>
      <c r="SI605" s="160"/>
      <c r="SJ605" s="160"/>
      <c r="SK605" s="160"/>
      <c r="SL605" s="160"/>
      <c r="SM605" s="160"/>
      <c r="SN605" s="160"/>
      <c r="SO605" s="160"/>
      <c r="SP605" s="160"/>
      <c r="SQ605" s="160"/>
      <c r="SR605" s="160"/>
      <c r="SS605" s="160"/>
      <c r="ST605" s="160"/>
      <c r="SU605" s="160"/>
      <c r="SV605" s="160"/>
      <c r="SW605" s="160"/>
      <c r="SX605" s="160"/>
      <c r="SY605" s="160"/>
      <c r="SZ605" s="160"/>
      <c r="TA605" s="160"/>
      <c r="TB605" s="160"/>
      <c r="TC605" s="160"/>
      <c r="TD605" s="160"/>
      <c r="TE605" s="160"/>
      <c r="TF605" s="160"/>
    </row>
    <row r="606" spans="1:526">
      <c r="A606" s="160"/>
      <c r="B606" s="160"/>
      <c r="C606" s="160"/>
      <c r="D606" s="160"/>
      <c r="E606" s="160"/>
      <c r="F606" s="160"/>
      <c r="G606" s="160"/>
      <c r="H606" s="160"/>
      <c r="I606" s="160"/>
      <c r="J606" s="160"/>
      <c r="K606" s="160"/>
      <c r="L606" s="160"/>
      <c r="M606" s="160"/>
      <c r="N606" s="160"/>
      <c r="O606" s="160"/>
      <c r="P606" s="160"/>
      <c r="Q606" s="160"/>
      <c r="R606" s="160"/>
      <c r="S606" s="160"/>
      <c r="T606" s="160"/>
      <c r="U606" s="160"/>
      <c r="V606" s="160"/>
      <c r="W606" s="160"/>
      <c r="X606" s="160"/>
      <c r="Y606" s="160"/>
      <c r="Z606" s="160"/>
      <c r="AA606" s="160"/>
      <c r="AB606" s="160"/>
      <c r="AC606" s="160"/>
      <c r="AD606" s="160"/>
      <c r="AE606" s="160"/>
      <c r="AF606" s="160"/>
      <c r="AG606" s="160"/>
      <c r="AH606" s="160"/>
      <c r="AI606" s="160"/>
      <c r="AJ606" s="160"/>
      <c r="AK606" s="160"/>
      <c r="AL606" s="160"/>
      <c r="AM606" s="160"/>
      <c r="AN606" s="160"/>
      <c r="AO606" s="160"/>
      <c r="AP606" s="160"/>
      <c r="AQ606" s="160"/>
      <c r="AR606" s="160"/>
      <c r="AS606" s="160"/>
      <c r="AT606" s="160"/>
      <c r="AU606" s="160"/>
      <c r="AV606" s="160"/>
      <c r="AW606" s="160"/>
      <c r="AX606" s="160"/>
      <c r="AY606" s="160"/>
      <c r="AZ606" s="160"/>
      <c r="BA606" s="160"/>
      <c r="BB606" s="160"/>
      <c r="BC606" s="160"/>
      <c r="BD606" s="160"/>
      <c r="BE606" s="160"/>
      <c r="BF606" s="160"/>
      <c r="BG606" s="160"/>
      <c r="BH606" s="160"/>
      <c r="BI606" s="160"/>
      <c r="BJ606" s="160"/>
      <c r="BK606" s="160"/>
      <c r="BL606" s="160"/>
      <c r="BM606" s="160"/>
      <c r="BN606" s="160"/>
      <c r="BO606" s="160"/>
      <c r="BP606" s="160"/>
      <c r="BQ606" s="160"/>
      <c r="BR606" s="160"/>
      <c r="BS606" s="160"/>
      <c r="BT606" s="160"/>
      <c r="BU606" s="160"/>
      <c r="BV606" s="160"/>
      <c r="BW606" s="160"/>
      <c r="BX606" s="160"/>
      <c r="BY606" s="160"/>
      <c r="BZ606" s="160"/>
      <c r="CA606" s="160"/>
      <c r="CB606" s="160"/>
      <c r="CC606" s="160"/>
      <c r="CD606" s="160"/>
      <c r="CE606" s="160"/>
      <c r="CF606" s="160"/>
      <c r="CG606" s="160"/>
      <c r="CH606" s="160"/>
      <c r="CI606" s="160"/>
      <c r="CJ606" s="160"/>
      <c r="CK606" s="160"/>
      <c r="CL606" s="160"/>
      <c r="CM606" s="160"/>
      <c r="CN606" s="160"/>
      <c r="CO606" s="160"/>
      <c r="CP606" s="160"/>
      <c r="CQ606" s="160"/>
      <c r="CR606" s="160"/>
      <c r="CS606" s="160"/>
      <c r="CT606" s="160"/>
      <c r="CU606" s="160"/>
      <c r="CV606" s="160"/>
      <c r="CW606" s="160"/>
      <c r="CX606" s="160"/>
      <c r="CY606" s="160"/>
      <c r="CZ606" s="160"/>
      <c r="DA606" s="160"/>
      <c r="DB606" s="160"/>
      <c r="DC606" s="160"/>
      <c r="DD606" s="160"/>
      <c r="DE606" s="160"/>
      <c r="DF606" s="160"/>
      <c r="DG606" s="160"/>
      <c r="DH606" s="160"/>
      <c r="DI606" s="160"/>
      <c r="DJ606" s="160"/>
      <c r="DK606" s="160"/>
      <c r="DL606" s="160"/>
      <c r="DM606" s="160"/>
      <c r="DN606" s="160"/>
      <c r="DO606" s="160"/>
      <c r="DP606" s="160"/>
      <c r="DQ606" s="160"/>
      <c r="DR606" s="160"/>
      <c r="DS606" s="160"/>
      <c r="DT606" s="160"/>
      <c r="DU606" s="160"/>
      <c r="DV606" s="160"/>
      <c r="DW606" s="160"/>
      <c r="DX606" s="160"/>
      <c r="DY606" s="160"/>
      <c r="DZ606" s="160"/>
      <c r="EA606" s="160"/>
      <c r="EB606" s="160"/>
      <c r="EC606" s="160"/>
      <c r="ED606" s="160"/>
      <c r="EE606" s="160"/>
      <c r="EF606" s="160"/>
      <c r="EG606" s="160"/>
      <c r="EH606" s="160"/>
      <c r="EI606" s="160"/>
      <c r="EJ606" s="160"/>
      <c r="EK606" s="160"/>
      <c r="EL606" s="160"/>
      <c r="EM606" s="160"/>
      <c r="EN606" s="160"/>
      <c r="EO606" s="160"/>
      <c r="EP606" s="160"/>
      <c r="EQ606" s="160"/>
      <c r="ER606" s="160"/>
      <c r="ES606" s="160"/>
      <c r="ET606" s="160"/>
      <c r="EU606" s="160"/>
      <c r="EV606" s="160"/>
      <c r="EW606" s="160"/>
      <c r="EX606" s="160"/>
      <c r="EY606" s="160"/>
      <c r="EZ606" s="160"/>
      <c r="FA606" s="160"/>
      <c r="FB606" s="160"/>
      <c r="FC606" s="160"/>
      <c r="FD606" s="160"/>
      <c r="FE606" s="160"/>
      <c r="FF606" s="160"/>
      <c r="FG606" s="160"/>
      <c r="FH606" s="160"/>
      <c r="FI606" s="160"/>
      <c r="FJ606" s="160"/>
      <c r="FK606" s="160"/>
      <c r="FL606" s="160"/>
      <c r="FM606" s="160"/>
      <c r="FN606" s="160"/>
      <c r="FO606" s="160"/>
      <c r="FP606" s="160"/>
      <c r="FQ606" s="160"/>
      <c r="FR606" s="160"/>
      <c r="FS606" s="160"/>
      <c r="FT606" s="160"/>
      <c r="FU606" s="160"/>
      <c r="FV606" s="160"/>
      <c r="FW606" s="160"/>
      <c r="FX606" s="160"/>
      <c r="FY606" s="160"/>
      <c r="FZ606" s="160"/>
      <c r="GA606" s="160"/>
      <c r="GB606" s="160"/>
      <c r="GC606" s="160"/>
      <c r="GD606" s="160"/>
      <c r="GE606" s="160"/>
      <c r="GF606" s="160"/>
      <c r="GG606" s="160"/>
      <c r="GH606" s="160"/>
      <c r="GI606" s="160"/>
      <c r="GJ606" s="160"/>
      <c r="GK606" s="160"/>
      <c r="GL606" s="160"/>
      <c r="GM606" s="160"/>
      <c r="GN606" s="160"/>
      <c r="GO606" s="160"/>
      <c r="GP606" s="160"/>
      <c r="GQ606" s="160"/>
      <c r="GR606" s="160"/>
      <c r="GS606" s="160"/>
      <c r="GT606" s="160"/>
      <c r="GU606" s="160"/>
      <c r="GV606" s="160"/>
      <c r="GW606" s="160"/>
      <c r="GX606" s="160"/>
      <c r="GY606" s="160"/>
      <c r="GZ606" s="160"/>
      <c r="HA606" s="160"/>
      <c r="HB606" s="160"/>
      <c r="HC606" s="160"/>
      <c r="HD606" s="160"/>
      <c r="HE606" s="160"/>
      <c r="HF606" s="160"/>
      <c r="HG606" s="160"/>
      <c r="HH606" s="160"/>
      <c r="HI606" s="160"/>
      <c r="HJ606" s="160"/>
      <c r="HK606" s="160"/>
      <c r="HL606" s="160"/>
      <c r="HM606" s="160"/>
      <c r="HN606" s="160"/>
      <c r="HO606" s="160"/>
      <c r="HP606" s="160"/>
      <c r="HQ606" s="160"/>
      <c r="HR606" s="160"/>
      <c r="HS606" s="160"/>
      <c r="HT606" s="160"/>
      <c r="HU606" s="160"/>
      <c r="HV606" s="160"/>
      <c r="HW606" s="160"/>
      <c r="HX606" s="160"/>
      <c r="HY606" s="160"/>
      <c r="HZ606" s="160"/>
      <c r="IA606" s="160"/>
      <c r="IB606" s="160"/>
      <c r="IC606" s="160"/>
      <c r="ID606" s="160"/>
      <c r="IE606" s="160"/>
      <c r="IF606" s="160"/>
      <c r="IG606" s="160"/>
      <c r="IH606" s="160"/>
      <c r="II606" s="160"/>
      <c r="IJ606" s="160"/>
      <c r="IK606" s="160"/>
      <c r="IL606" s="160"/>
      <c r="IM606" s="160"/>
      <c r="IN606" s="160"/>
      <c r="IO606" s="160"/>
      <c r="IP606" s="160"/>
      <c r="IQ606" s="160"/>
      <c r="IR606" s="160"/>
      <c r="IS606" s="160"/>
      <c r="IT606" s="160"/>
      <c r="IU606" s="160"/>
      <c r="IV606" s="160"/>
      <c r="IW606" s="160"/>
      <c r="IX606" s="160"/>
      <c r="IY606" s="160"/>
      <c r="IZ606" s="160"/>
      <c r="JA606" s="160"/>
      <c r="JB606" s="160"/>
      <c r="JC606" s="160"/>
      <c r="JD606" s="160"/>
      <c r="JE606" s="160"/>
      <c r="JF606" s="160"/>
      <c r="JG606" s="160"/>
      <c r="JH606" s="160"/>
      <c r="JI606" s="160"/>
      <c r="JJ606" s="160"/>
      <c r="JK606" s="160"/>
      <c r="JL606" s="160"/>
      <c r="JM606" s="160"/>
      <c r="JN606" s="160"/>
      <c r="JO606" s="160"/>
      <c r="JP606" s="160"/>
      <c r="JQ606" s="160"/>
      <c r="JR606" s="160"/>
      <c r="JS606" s="160"/>
      <c r="JT606" s="160"/>
      <c r="JU606" s="160"/>
      <c r="JV606" s="160"/>
      <c r="JW606" s="160"/>
      <c r="JX606" s="160"/>
      <c r="JY606" s="160"/>
      <c r="JZ606" s="160"/>
      <c r="KA606" s="160"/>
      <c r="KB606" s="160"/>
      <c r="KC606" s="160"/>
      <c r="KD606" s="160"/>
      <c r="KE606" s="160"/>
      <c r="KF606" s="160"/>
      <c r="KG606" s="160"/>
      <c r="KH606" s="160"/>
      <c r="KI606" s="160"/>
      <c r="KJ606" s="160"/>
      <c r="KK606" s="160"/>
      <c r="KL606" s="160"/>
      <c r="KM606" s="160"/>
      <c r="KN606" s="160"/>
      <c r="KO606" s="160"/>
      <c r="KP606" s="160"/>
      <c r="KQ606" s="160"/>
      <c r="KR606" s="160"/>
      <c r="KS606" s="160"/>
      <c r="KT606" s="160"/>
      <c r="KU606" s="160"/>
      <c r="KV606" s="160"/>
      <c r="KW606" s="160"/>
      <c r="KX606" s="160"/>
      <c r="KY606" s="160"/>
      <c r="KZ606" s="160"/>
      <c r="LA606" s="160"/>
      <c r="LB606" s="160"/>
      <c r="LC606" s="160"/>
      <c r="LD606" s="160"/>
      <c r="LE606" s="160"/>
      <c r="LF606" s="160"/>
      <c r="LG606" s="160"/>
      <c r="LH606" s="160"/>
      <c r="LI606" s="160"/>
      <c r="LJ606" s="160"/>
      <c r="LK606" s="160"/>
      <c r="LL606" s="160"/>
      <c r="LM606" s="160"/>
      <c r="LN606" s="160"/>
      <c r="LO606" s="160"/>
      <c r="LP606" s="160"/>
      <c r="LQ606" s="160"/>
      <c r="LR606" s="160"/>
      <c r="LS606" s="160"/>
      <c r="LT606" s="160"/>
      <c r="LU606" s="160"/>
      <c r="LV606" s="160"/>
      <c r="LW606" s="160"/>
      <c r="LX606" s="160"/>
      <c r="LY606" s="160"/>
      <c r="LZ606" s="160"/>
      <c r="MA606" s="160"/>
      <c r="MB606" s="160"/>
      <c r="MC606" s="160"/>
      <c r="MD606" s="160"/>
      <c r="ME606" s="160"/>
      <c r="MF606" s="160"/>
      <c r="MG606" s="160"/>
      <c r="MH606" s="160"/>
      <c r="MI606" s="160"/>
      <c r="MJ606" s="160"/>
      <c r="MK606" s="160"/>
      <c r="ML606" s="160"/>
      <c r="MM606" s="160"/>
      <c r="MN606" s="160"/>
      <c r="MO606" s="160"/>
      <c r="MP606" s="160"/>
      <c r="MQ606" s="160"/>
      <c r="MR606" s="160"/>
      <c r="MS606" s="160"/>
      <c r="MT606" s="160"/>
      <c r="MU606" s="160"/>
      <c r="MV606" s="160"/>
      <c r="MW606" s="160"/>
      <c r="MX606" s="160"/>
      <c r="MY606" s="160"/>
      <c r="MZ606" s="160"/>
      <c r="NA606" s="160"/>
      <c r="NB606" s="160"/>
      <c r="NC606" s="160"/>
      <c r="ND606" s="160"/>
      <c r="NE606" s="160"/>
      <c r="NF606" s="160"/>
      <c r="NG606" s="160"/>
      <c r="NH606" s="160"/>
      <c r="NI606" s="160"/>
      <c r="NJ606" s="160"/>
      <c r="NK606" s="160"/>
      <c r="NL606" s="160"/>
      <c r="NM606" s="160"/>
      <c r="NN606" s="160"/>
      <c r="NO606" s="160"/>
      <c r="NP606" s="160"/>
      <c r="NQ606" s="160"/>
      <c r="NR606" s="160"/>
      <c r="NS606" s="160"/>
      <c r="NT606" s="160"/>
      <c r="NU606" s="160"/>
      <c r="NV606" s="160"/>
      <c r="NW606" s="160"/>
      <c r="NX606" s="160"/>
      <c r="NY606" s="160"/>
      <c r="NZ606" s="160"/>
      <c r="OA606" s="160"/>
      <c r="OB606" s="160"/>
      <c r="OC606" s="160"/>
      <c r="OD606" s="160"/>
      <c r="OE606" s="160"/>
      <c r="OF606" s="160"/>
      <c r="OG606" s="160"/>
      <c r="OH606" s="160"/>
      <c r="OI606" s="160"/>
      <c r="OJ606" s="160"/>
      <c r="OK606" s="160"/>
      <c r="OL606" s="160"/>
      <c r="OM606" s="160"/>
      <c r="ON606" s="160"/>
      <c r="OO606" s="160"/>
      <c r="OP606" s="160"/>
      <c r="OQ606" s="160"/>
      <c r="OR606" s="160"/>
      <c r="OS606" s="160"/>
      <c r="OT606" s="160"/>
      <c r="OU606" s="160"/>
      <c r="OV606" s="160"/>
      <c r="OW606" s="160"/>
      <c r="OX606" s="160"/>
      <c r="OY606" s="160"/>
      <c r="OZ606" s="160"/>
      <c r="PA606" s="160"/>
      <c r="PB606" s="160"/>
      <c r="PC606" s="160"/>
      <c r="PD606" s="160"/>
      <c r="PE606" s="160"/>
      <c r="PF606" s="160"/>
      <c r="PG606" s="160"/>
      <c r="PH606" s="160"/>
      <c r="PI606" s="160"/>
      <c r="PJ606" s="160"/>
      <c r="PK606" s="160"/>
      <c r="PL606" s="160"/>
      <c r="PM606" s="160"/>
      <c r="PN606" s="160"/>
      <c r="PO606" s="160"/>
      <c r="PP606" s="160"/>
      <c r="PQ606" s="160"/>
      <c r="PR606" s="160"/>
      <c r="PS606" s="160"/>
      <c r="PT606" s="160"/>
      <c r="PU606" s="160"/>
      <c r="PV606" s="160"/>
      <c r="PW606" s="160"/>
      <c r="PX606" s="160"/>
      <c r="PY606" s="160"/>
      <c r="PZ606" s="160"/>
      <c r="QA606" s="160"/>
      <c r="QB606" s="160"/>
      <c r="QC606" s="160"/>
      <c r="QD606" s="160"/>
      <c r="QE606" s="160"/>
      <c r="QF606" s="160"/>
      <c r="QG606" s="160"/>
      <c r="QH606" s="160"/>
      <c r="QI606" s="160"/>
      <c r="QJ606" s="160"/>
      <c r="QK606" s="160"/>
      <c r="QL606" s="160"/>
      <c r="QM606" s="160"/>
      <c r="QN606" s="160"/>
      <c r="QO606" s="160"/>
      <c r="QP606" s="160"/>
      <c r="QQ606" s="160"/>
      <c r="QR606" s="160"/>
      <c r="QS606" s="160"/>
      <c r="QT606" s="160"/>
      <c r="QU606" s="160"/>
      <c r="QV606" s="160"/>
      <c r="QW606" s="160"/>
      <c r="QX606" s="160"/>
      <c r="QY606" s="160"/>
      <c r="QZ606" s="160"/>
      <c r="RA606" s="160"/>
      <c r="RB606" s="160"/>
      <c r="RC606" s="160"/>
      <c r="RD606" s="160"/>
      <c r="RE606" s="160"/>
      <c r="RF606" s="160"/>
      <c r="RG606" s="160"/>
      <c r="RH606" s="160"/>
      <c r="RI606" s="160"/>
      <c r="RJ606" s="160"/>
      <c r="RK606" s="160"/>
      <c r="RL606" s="160"/>
      <c r="RM606" s="160"/>
      <c r="RN606" s="160"/>
      <c r="RO606" s="160"/>
      <c r="RP606" s="160"/>
      <c r="RQ606" s="160"/>
      <c r="RR606" s="160"/>
      <c r="RS606" s="160"/>
      <c r="RT606" s="160"/>
      <c r="RU606" s="160"/>
      <c r="RV606" s="160"/>
      <c r="RW606" s="160"/>
      <c r="RX606" s="160"/>
      <c r="RY606" s="160"/>
      <c r="RZ606" s="160"/>
      <c r="SA606" s="160"/>
      <c r="SB606" s="160"/>
      <c r="SC606" s="160"/>
      <c r="SD606" s="160"/>
      <c r="SE606" s="160"/>
      <c r="SF606" s="160"/>
      <c r="SG606" s="160"/>
      <c r="SH606" s="160"/>
      <c r="SI606" s="160"/>
      <c r="SJ606" s="160"/>
      <c r="SK606" s="160"/>
      <c r="SL606" s="160"/>
      <c r="SM606" s="160"/>
      <c r="SN606" s="160"/>
      <c r="SO606" s="160"/>
      <c r="SP606" s="160"/>
      <c r="SQ606" s="160"/>
      <c r="SR606" s="160"/>
      <c r="SS606" s="160"/>
      <c r="ST606" s="160"/>
      <c r="SU606" s="160"/>
      <c r="SV606" s="160"/>
      <c r="SW606" s="160"/>
      <c r="SX606" s="160"/>
      <c r="SY606" s="160"/>
      <c r="SZ606" s="160"/>
      <c r="TA606" s="160"/>
      <c r="TB606" s="160"/>
      <c r="TC606" s="160"/>
      <c r="TD606" s="160"/>
      <c r="TE606" s="160"/>
      <c r="TF606" s="160"/>
    </row>
    <row r="607" spans="1:526">
      <c r="A607" s="160"/>
      <c r="B607" s="160"/>
      <c r="C607" s="160"/>
      <c r="D607" s="160"/>
      <c r="E607" s="160"/>
      <c r="F607" s="160"/>
      <c r="G607" s="160"/>
      <c r="H607" s="160"/>
      <c r="I607" s="160"/>
      <c r="J607" s="160"/>
      <c r="K607" s="160"/>
      <c r="L607" s="160"/>
      <c r="M607" s="160"/>
      <c r="N607" s="160"/>
      <c r="O607" s="160"/>
      <c r="P607" s="160"/>
      <c r="Q607" s="160"/>
      <c r="R607" s="160"/>
      <c r="S607" s="160"/>
      <c r="T607" s="160"/>
      <c r="U607" s="160"/>
      <c r="V607" s="160"/>
      <c r="W607" s="160"/>
      <c r="X607" s="160"/>
      <c r="Y607" s="160"/>
      <c r="Z607" s="160"/>
      <c r="AA607" s="160"/>
      <c r="AB607" s="160"/>
      <c r="AC607" s="160"/>
      <c r="AD607" s="160"/>
      <c r="AE607" s="160"/>
      <c r="AF607" s="160"/>
      <c r="AG607" s="160"/>
      <c r="AH607" s="160"/>
      <c r="AI607" s="160"/>
      <c r="AJ607" s="160"/>
      <c r="AK607" s="160"/>
      <c r="AL607" s="160"/>
      <c r="AM607" s="160"/>
      <c r="AN607" s="160"/>
      <c r="AO607" s="160"/>
      <c r="AP607" s="160"/>
      <c r="AQ607" s="160"/>
      <c r="AR607" s="160"/>
      <c r="AS607" s="160"/>
      <c r="AT607" s="160"/>
      <c r="AU607" s="160"/>
      <c r="AV607" s="160"/>
      <c r="AW607" s="160"/>
      <c r="AX607" s="160"/>
      <c r="AY607" s="160"/>
      <c r="AZ607" s="160"/>
      <c r="BA607" s="160"/>
      <c r="BB607" s="160"/>
      <c r="BC607" s="160"/>
      <c r="BD607" s="160"/>
      <c r="BE607" s="160"/>
      <c r="BF607" s="160"/>
      <c r="BG607" s="160"/>
      <c r="BH607" s="160"/>
      <c r="BI607" s="160"/>
      <c r="BJ607" s="160"/>
      <c r="BK607" s="160"/>
      <c r="BL607" s="160"/>
      <c r="BM607" s="160"/>
      <c r="BN607" s="160"/>
      <c r="BO607" s="160"/>
      <c r="BP607" s="160"/>
      <c r="BQ607" s="160"/>
      <c r="BR607" s="160"/>
      <c r="BS607" s="160"/>
      <c r="BT607" s="160"/>
      <c r="BU607" s="160"/>
      <c r="BV607" s="160"/>
      <c r="BW607" s="160"/>
      <c r="BX607" s="160"/>
      <c r="BY607" s="160"/>
      <c r="BZ607" s="160"/>
      <c r="CA607" s="160"/>
      <c r="CB607" s="160"/>
      <c r="CC607" s="160"/>
      <c r="CD607" s="160"/>
      <c r="CE607" s="160"/>
      <c r="CF607" s="160"/>
      <c r="CG607" s="160"/>
      <c r="CH607" s="160"/>
      <c r="CI607" s="160"/>
      <c r="CJ607" s="160"/>
      <c r="CK607" s="160"/>
      <c r="CL607" s="160"/>
      <c r="CM607" s="160"/>
      <c r="CN607" s="160"/>
      <c r="CO607" s="160"/>
      <c r="CP607" s="160"/>
      <c r="CQ607" s="160"/>
      <c r="CR607" s="160"/>
      <c r="CS607" s="160"/>
      <c r="CT607" s="160"/>
      <c r="CU607" s="160"/>
      <c r="CV607" s="160"/>
      <c r="CW607" s="160"/>
      <c r="CX607" s="160"/>
      <c r="CY607" s="160"/>
      <c r="CZ607" s="160"/>
      <c r="DA607" s="160"/>
      <c r="DB607" s="160"/>
      <c r="DC607" s="160"/>
      <c r="DD607" s="160"/>
      <c r="DE607" s="160"/>
      <c r="DF607" s="160"/>
      <c r="DG607" s="160"/>
      <c r="DH607" s="160"/>
      <c r="DI607" s="160"/>
      <c r="DJ607" s="160"/>
      <c r="DK607" s="160"/>
      <c r="DL607" s="160"/>
      <c r="DM607" s="160"/>
      <c r="DN607" s="160"/>
      <c r="DO607" s="160"/>
      <c r="DP607" s="160"/>
      <c r="DQ607" s="160"/>
      <c r="DR607" s="160"/>
      <c r="DS607" s="160"/>
      <c r="DT607" s="160"/>
      <c r="DU607" s="160"/>
      <c r="DV607" s="160"/>
      <c r="DW607" s="160"/>
      <c r="DX607" s="160"/>
      <c r="DY607" s="160"/>
      <c r="DZ607" s="160"/>
      <c r="EA607" s="160"/>
      <c r="EB607" s="160"/>
      <c r="EC607" s="160"/>
      <c r="ED607" s="160"/>
      <c r="EE607" s="160"/>
      <c r="EF607" s="160"/>
      <c r="EG607" s="160"/>
      <c r="EH607" s="160"/>
      <c r="EI607" s="160"/>
      <c r="EJ607" s="160"/>
      <c r="EK607" s="160"/>
      <c r="EL607" s="160"/>
      <c r="EM607" s="160"/>
      <c r="EN607" s="160"/>
      <c r="EO607" s="160"/>
      <c r="EP607" s="160"/>
      <c r="EQ607" s="160"/>
      <c r="ER607" s="160"/>
      <c r="ES607" s="160"/>
      <c r="ET607" s="160"/>
      <c r="EU607" s="160"/>
      <c r="EV607" s="160"/>
      <c r="EW607" s="160"/>
      <c r="EX607" s="160"/>
      <c r="EY607" s="160"/>
      <c r="EZ607" s="160"/>
      <c r="FA607" s="160"/>
      <c r="FB607" s="160"/>
      <c r="FC607" s="160"/>
      <c r="FD607" s="160"/>
      <c r="FE607" s="160"/>
      <c r="FF607" s="160"/>
      <c r="FG607" s="160"/>
      <c r="FH607" s="160"/>
      <c r="FI607" s="160"/>
      <c r="FJ607" s="160"/>
      <c r="FK607" s="160"/>
      <c r="FL607" s="160"/>
      <c r="FM607" s="160"/>
      <c r="FN607" s="160"/>
      <c r="FO607" s="160"/>
      <c r="FP607" s="160"/>
      <c r="FQ607" s="160"/>
      <c r="FR607" s="160"/>
      <c r="FS607" s="160"/>
      <c r="FT607" s="160"/>
      <c r="FU607" s="160"/>
      <c r="FV607" s="160"/>
      <c r="FW607" s="160"/>
      <c r="FX607" s="160"/>
      <c r="FY607" s="160"/>
      <c r="FZ607" s="160"/>
      <c r="GA607" s="160"/>
      <c r="GB607" s="160"/>
      <c r="GC607" s="160"/>
      <c r="GD607" s="160"/>
      <c r="GE607" s="160"/>
      <c r="GF607" s="160"/>
      <c r="GG607" s="160"/>
      <c r="GH607" s="160"/>
      <c r="GI607" s="160"/>
      <c r="GJ607" s="160"/>
      <c r="GK607" s="160"/>
      <c r="GL607" s="160"/>
      <c r="GM607" s="160"/>
      <c r="GN607" s="160"/>
      <c r="GO607" s="160"/>
      <c r="GP607" s="160"/>
      <c r="GQ607" s="160"/>
      <c r="GR607" s="160"/>
      <c r="GS607" s="160"/>
      <c r="GT607" s="160"/>
      <c r="GU607" s="160"/>
      <c r="GV607" s="160"/>
      <c r="GW607" s="160"/>
      <c r="GX607" s="160"/>
      <c r="GY607" s="160"/>
      <c r="GZ607" s="160"/>
      <c r="HA607" s="160"/>
      <c r="HB607" s="160"/>
      <c r="HC607" s="160"/>
      <c r="HD607" s="160"/>
      <c r="HE607" s="160"/>
      <c r="HF607" s="160"/>
      <c r="HG607" s="160"/>
      <c r="HH607" s="160"/>
      <c r="HI607" s="160"/>
      <c r="HJ607" s="160"/>
      <c r="HK607" s="160"/>
      <c r="HL607" s="160"/>
      <c r="HM607" s="160"/>
      <c r="HN607" s="160"/>
      <c r="HO607" s="160"/>
      <c r="HP607" s="160"/>
      <c r="HQ607" s="160"/>
      <c r="HR607" s="160"/>
      <c r="HS607" s="160"/>
      <c r="HT607" s="160"/>
      <c r="HU607" s="160"/>
      <c r="HV607" s="160"/>
      <c r="HW607" s="160"/>
      <c r="HX607" s="160"/>
      <c r="HY607" s="160"/>
      <c r="HZ607" s="160"/>
      <c r="IA607" s="160"/>
      <c r="IB607" s="160"/>
      <c r="IC607" s="160"/>
      <c r="ID607" s="160"/>
      <c r="IE607" s="160"/>
      <c r="IF607" s="160"/>
      <c r="IG607" s="160"/>
      <c r="IH607" s="160"/>
      <c r="II607" s="160"/>
      <c r="IJ607" s="160"/>
      <c r="IK607" s="160"/>
      <c r="IL607" s="160"/>
      <c r="IM607" s="160"/>
      <c r="IN607" s="160"/>
      <c r="IO607" s="160"/>
      <c r="IP607" s="160"/>
      <c r="IQ607" s="160"/>
      <c r="IR607" s="160"/>
      <c r="IS607" s="160"/>
      <c r="IT607" s="160"/>
      <c r="IU607" s="160"/>
      <c r="IV607" s="160"/>
      <c r="IW607" s="160"/>
      <c r="IX607" s="160"/>
      <c r="IY607" s="160"/>
      <c r="IZ607" s="160"/>
      <c r="JA607" s="160"/>
      <c r="JB607" s="160"/>
      <c r="JC607" s="160"/>
      <c r="JD607" s="160"/>
      <c r="JE607" s="160"/>
      <c r="JF607" s="160"/>
      <c r="JG607" s="160"/>
      <c r="JH607" s="160"/>
      <c r="JI607" s="160"/>
      <c r="JJ607" s="160"/>
      <c r="JK607" s="160"/>
      <c r="JL607" s="160"/>
      <c r="JM607" s="160"/>
      <c r="JN607" s="160"/>
      <c r="JO607" s="160"/>
      <c r="JP607" s="160"/>
      <c r="JQ607" s="160"/>
      <c r="JR607" s="160"/>
      <c r="JS607" s="160"/>
      <c r="JT607" s="160"/>
      <c r="JU607" s="160"/>
      <c r="JV607" s="160"/>
      <c r="JW607" s="160"/>
      <c r="JX607" s="160"/>
      <c r="JY607" s="160"/>
      <c r="JZ607" s="160"/>
      <c r="KA607" s="160"/>
      <c r="KB607" s="160"/>
      <c r="KC607" s="160"/>
      <c r="KD607" s="160"/>
      <c r="KE607" s="160"/>
      <c r="KF607" s="160"/>
      <c r="KG607" s="160"/>
      <c r="KH607" s="160"/>
      <c r="KI607" s="160"/>
      <c r="KJ607" s="160"/>
      <c r="KK607" s="160"/>
      <c r="KL607" s="160"/>
      <c r="KM607" s="160"/>
      <c r="KN607" s="160"/>
      <c r="KO607" s="160"/>
      <c r="KP607" s="160"/>
      <c r="KQ607" s="160"/>
      <c r="KR607" s="160"/>
      <c r="KS607" s="160"/>
      <c r="KT607" s="160"/>
      <c r="KU607" s="160"/>
      <c r="KV607" s="160"/>
      <c r="KW607" s="160"/>
      <c r="KX607" s="160"/>
      <c r="KY607" s="160"/>
      <c r="KZ607" s="160"/>
      <c r="LA607" s="160"/>
      <c r="LB607" s="160"/>
      <c r="LC607" s="160"/>
      <c r="LD607" s="160"/>
      <c r="LE607" s="160"/>
      <c r="LF607" s="160"/>
      <c r="LG607" s="160"/>
      <c r="LH607" s="160"/>
      <c r="LI607" s="160"/>
      <c r="LJ607" s="160"/>
      <c r="LK607" s="160"/>
      <c r="LL607" s="160"/>
      <c r="LM607" s="160"/>
      <c r="LN607" s="160"/>
      <c r="LO607" s="160"/>
      <c r="LP607" s="160"/>
      <c r="LQ607" s="160"/>
      <c r="LR607" s="160"/>
      <c r="LS607" s="160"/>
      <c r="LT607" s="160"/>
      <c r="LU607" s="160"/>
      <c r="LV607" s="160"/>
      <c r="LW607" s="160"/>
      <c r="LX607" s="160"/>
      <c r="LY607" s="160"/>
      <c r="LZ607" s="160"/>
      <c r="MA607" s="160"/>
      <c r="MB607" s="160"/>
      <c r="MC607" s="160"/>
      <c r="MD607" s="160"/>
      <c r="ME607" s="160"/>
      <c r="MF607" s="160"/>
      <c r="MG607" s="160"/>
      <c r="MH607" s="160"/>
      <c r="MI607" s="160"/>
      <c r="MJ607" s="160"/>
      <c r="MK607" s="160"/>
      <c r="ML607" s="160"/>
      <c r="MM607" s="160"/>
      <c r="MN607" s="160"/>
      <c r="MO607" s="160"/>
      <c r="MP607" s="160"/>
      <c r="MQ607" s="160"/>
      <c r="MR607" s="160"/>
      <c r="MS607" s="160"/>
      <c r="MT607" s="160"/>
      <c r="MU607" s="160"/>
      <c r="MV607" s="160"/>
      <c r="MW607" s="160"/>
      <c r="MX607" s="160"/>
      <c r="MY607" s="160"/>
      <c r="MZ607" s="160"/>
      <c r="NA607" s="160"/>
      <c r="NB607" s="160"/>
      <c r="NC607" s="160"/>
      <c r="ND607" s="160"/>
      <c r="NE607" s="160"/>
      <c r="NF607" s="160"/>
      <c r="NG607" s="160"/>
      <c r="NH607" s="160"/>
      <c r="NI607" s="160"/>
      <c r="NJ607" s="160"/>
      <c r="NK607" s="160"/>
      <c r="NL607" s="160"/>
      <c r="NM607" s="160"/>
      <c r="NN607" s="160"/>
      <c r="NO607" s="160"/>
      <c r="NP607" s="160"/>
      <c r="NQ607" s="160"/>
      <c r="NR607" s="160"/>
      <c r="NS607" s="160"/>
      <c r="NT607" s="160"/>
      <c r="NU607" s="160"/>
      <c r="NV607" s="160"/>
      <c r="NW607" s="160"/>
      <c r="NX607" s="160"/>
      <c r="NY607" s="160"/>
      <c r="NZ607" s="160"/>
      <c r="OA607" s="160"/>
      <c r="OB607" s="160"/>
      <c r="OC607" s="160"/>
      <c r="OD607" s="160"/>
      <c r="OE607" s="160"/>
      <c r="OF607" s="160"/>
      <c r="OG607" s="160"/>
      <c r="OH607" s="160"/>
      <c r="OI607" s="160"/>
      <c r="OJ607" s="160"/>
      <c r="OK607" s="160"/>
      <c r="OL607" s="160"/>
      <c r="OM607" s="160"/>
      <c r="ON607" s="160"/>
      <c r="OO607" s="160"/>
      <c r="OP607" s="160"/>
      <c r="OQ607" s="160"/>
      <c r="OR607" s="160"/>
      <c r="OS607" s="160"/>
      <c r="OT607" s="160"/>
      <c r="OU607" s="160"/>
      <c r="OV607" s="160"/>
      <c r="OW607" s="160"/>
      <c r="OX607" s="160"/>
      <c r="OY607" s="160"/>
      <c r="OZ607" s="160"/>
      <c r="PA607" s="160"/>
      <c r="PB607" s="160"/>
      <c r="PC607" s="160"/>
      <c r="PD607" s="160"/>
      <c r="PE607" s="160"/>
      <c r="PF607" s="160"/>
      <c r="PG607" s="160"/>
      <c r="PH607" s="160"/>
      <c r="PI607" s="160"/>
      <c r="PJ607" s="160"/>
      <c r="PK607" s="160"/>
      <c r="PL607" s="160"/>
      <c r="PM607" s="160"/>
      <c r="PN607" s="160"/>
      <c r="PO607" s="160"/>
      <c r="PP607" s="160"/>
      <c r="PQ607" s="160"/>
      <c r="PR607" s="160"/>
      <c r="PS607" s="160"/>
      <c r="PT607" s="160"/>
      <c r="PU607" s="160"/>
      <c r="PV607" s="160"/>
      <c r="PW607" s="160"/>
      <c r="PX607" s="160"/>
      <c r="PY607" s="160"/>
      <c r="PZ607" s="160"/>
      <c r="QA607" s="160"/>
      <c r="QB607" s="160"/>
      <c r="QC607" s="160"/>
      <c r="QD607" s="160"/>
      <c r="QE607" s="160"/>
      <c r="QF607" s="160"/>
      <c r="QG607" s="160"/>
      <c r="QH607" s="160"/>
      <c r="QI607" s="160"/>
      <c r="QJ607" s="160"/>
      <c r="QK607" s="160"/>
      <c r="QL607" s="160"/>
      <c r="QM607" s="160"/>
      <c r="QN607" s="160"/>
      <c r="QO607" s="160"/>
      <c r="QP607" s="160"/>
      <c r="QQ607" s="160"/>
      <c r="QR607" s="160"/>
      <c r="QS607" s="160"/>
      <c r="QT607" s="160"/>
      <c r="QU607" s="160"/>
      <c r="QV607" s="160"/>
      <c r="QW607" s="160"/>
      <c r="QX607" s="160"/>
      <c r="QY607" s="160"/>
      <c r="QZ607" s="160"/>
      <c r="RA607" s="160"/>
      <c r="RB607" s="160"/>
      <c r="RC607" s="160"/>
      <c r="RD607" s="160"/>
      <c r="RE607" s="160"/>
      <c r="RF607" s="160"/>
      <c r="RG607" s="160"/>
      <c r="RH607" s="160"/>
      <c r="RI607" s="160"/>
      <c r="RJ607" s="160"/>
      <c r="RK607" s="160"/>
      <c r="RL607" s="160"/>
      <c r="RM607" s="160"/>
      <c r="RN607" s="160"/>
      <c r="RO607" s="160"/>
      <c r="RP607" s="160"/>
      <c r="RQ607" s="160"/>
      <c r="RR607" s="160"/>
      <c r="RS607" s="160"/>
      <c r="RT607" s="160"/>
      <c r="RU607" s="160"/>
      <c r="RV607" s="160"/>
      <c r="RW607" s="160"/>
      <c r="RX607" s="160"/>
      <c r="RY607" s="160"/>
      <c r="RZ607" s="160"/>
      <c r="SA607" s="160"/>
      <c r="SB607" s="160"/>
      <c r="SC607" s="160"/>
      <c r="SD607" s="160"/>
      <c r="SE607" s="160"/>
      <c r="SF607" s="160"/>
      <c r="SG607" s="160"/>
      <c r="SH607" s="160"/>
      <c r="SI607" s="160"/>
      <c r="SJ607" s="160"/>
      <c r="SK607" s="160"/>
      <c r="SL607" s="160"/>
      <c r="SM607" s="160"/>
      <c r="SN607" s="160"/>
      <c r="SO607" s="160"/>
      <c r="SP607" s="160"/>
      <c r="SQ607" s="160"/>
      <c r="SR607" s="160"/>
      <c r="SS607" s="160"/>
      <c r="ST607" s="160"/>
      <c r="SU607" s="160"/>
      <c r="SV607" s="160"/>
      <c r="SW607" s="160"/>
      <c r="SX607" s="160"/>
      <c r="SY607" s="160"/>
      <c r="SZ607" s="160"/>
      <c r="TA607" s="160"/>
      <c r="TB607" s="160"/>
      <c r="TC607" s="160"/>
      <c r="TD607" s="160"/>
      <c r="TE607" s="160"/>
      <c r="TF607" s="160"/>
    </row>
    <row r="608" spans="1:526">
      <c r="A608" s="160"/>
      <c r="B608" s="160"/>
      <c r="C608" s="160"/>
      <c r="D608" s="160"/>
      <c r="E608" s="160"/>
      <c r="F608" s="160"/>
      <c r="G608" s="160"/>
      <c r="H608" s="160"/>
      <c r="I608" s="160"/>
      <c r="J608" s="160"/>
      <c r="K608" s="160"/>
      <c r="L608" s="160"/>
      <c r="M608" s="160"/>
      <c r="N608" s="160"/>
      <c r="O608" s="160"/>
      <c r="P608" s="160"/>
      <c r="Q608" s="160"/>
      <c r="R608" s="160"/>
      <c r="S608" s="160"/>
      <c r="T608" s="160"/>
      <c r="U608" s="160"/>
      <c r="V608" s="160"/>
      <c r="W608" s="160"/>
      <c r="X608" s="160"/>
      <c r="Y608" s="160"/>
      <c r="Z608" s="160"/>
      <c r="AA608" s="160"/>
      <c r="AB608" s="160"/>
      <c r="AC608" s="160"/>
      <c r="AD608" s="160"/>
      <c r="AE608" s="160"/>
      <c r="AF608" s="160"/>
      <c r="AG608" s="160"/>
      <c r="AH608" s="160"/>
      <c r="AI608" s="160"/>
      <c r="AJ608" s="160"/>
      <c r="AK608" s="160"/>
      <c r="AL608" s="160"/>
      <c r="AM608" s="160"/>
      <c r="AN608" s="160"/>
      <c r="AO608" s="160"/>
      <c r="AP608" s="160"/>
      <c r="AQ608" s="160"/>
      <c r="AR608" s="160"/>
      <c r="AS608" s="160"/>
      <c r="AT608" s="160"/>
      <c r="AU608" s="160"/>
      <c r="AV608" s="160"/>
      <c r="AW608" s="160"/>
      <c r="AX608" s="160"/>
      <c r="AY608" s="160"/>
      <c r="AZ608" s="160"/>
      <c r="BA608" s="160"/>
      <c r="BB608" s="160"/>
      <c r="BC608" s="160"/>
      <c r="BD608" s="160"/>
      <c r="BE608" s="160"/>
      <c r="BF608" s="160"/>
      <c r="BG608" s="160"/>
      <c r="BH608" s="160"/>
      <c r="BI608" s="160"/>
      <c r="BJ608" s="160"/>
      <c r="BK608" s="160"/>
      <c r="BL608" s="160"/>
      <c r="BM608" s="160"/>
      <c r="BN608" s="160"/>
      <c r="BO608" s="160"/>
      <c r="BP608" s="160"/>
      <c r="BQ608" s="160"/>
      <c r="BR608" s="160"/>
      <c r="BS608" s="160"/>
      <c r="BT608" s="160"/>
      <c r="BU608" s="160"/>
      <c r="BV608" s="160"/>
      <c r="BW608" s="160"/>
      <c r="BX608" s="160"/>
      <c r="BY608" s="160"/>
      <c r="BZ608" s="160"/>
      <c r="CA608" s="160"/>
      <c r="CB608" s="160"/>
      <c r="CC608" s="160"/>
      <c r="CD608" s="160"/>
      <c r="CE608" s="160"/>
      <c r="CF608" s="160"/>
      <c r="CG608" s="160"/>
      <c r="CH608" s="160"/>
      <c r="CI608" s="160"/>
      <c r="CJ608" s="160"/>
      <c r="CK608" s="160"/>
      <c r="CL608" s="160"/>
      <c r="CM608" s="160"/>
      <c r="CN608" s="160"/>
      <c r="CO608" s="160"/>
      <c r="CP608" s="160"/>
      <c r="CQ608" s="160"/>
      <c r="CR608" s="160"/>
      <c r="CS608" s="160"/>
      <c r="CT608" s="160"/>
      <c r="CU608" s="160"/>
      <c r="CV608" s="160"/>
      <c r="CW608" s="160"/>
      <c r="CX608" s="160"/>
      <c r="CY608" s="160"/>
      <c r="CZ608" s="160"/>
      <c r="DA608" s="160"/>
      <c r="DB608" s="160"/>
      <c r="DC608" s="160"/>
      <c r="DD608" s="160"/>
      <c r="DE608" s="160"/>
      <c r="DF608" s="160"/>
      <c r="DG608" s="160"/>
      <c r="DH608" s="160"/>
      <c r="DI608" s="160"/>
      <c r="DJ608" s="160"/>
      <c r="DK608" s="160"/>
      <c r="DL608" s="160"/>
      <c r="DM608" s="160"/>
      <c r="DN608" s="160"/>
      <c r="DO608" s="160"/>
      <c r="DP608" s="160"/>
      <c r="DQ608" s="160"/>
      <c r="DR608" s="160"/>
      <c r="DS608" s="160"/>
      <c r="DT608" s="160"/>
      <c r="DU608" s="160"/>
      <c r="DV608" s="160"/>
      <c r="DW608" s="160"/>
      <c r="DX608" s="160"/>
      <c r="DY608" s="160"/>
      <c r="DZ608" s="160"/>
      <c r="EA608" s="160"/>
      <c r="EB608" s="160"/>
      <c r="EC608" s="160"/>
      <c r="ED608" s="160"/>
      <c r="EE608" s="160"/>
      <c r="EF608" s="160"/>
      <c r="EG608" s="160"/>
      <c r="EH608" s="160"/>
      <c r="EI608" s="160"/>
      <c r="EJ608" s="160"/>
      <c r="EK608" s="160"/>
      <c r="EL608" s="160"/>
      <c r="EM608" s="160"/>
      <c r="EN608" s="160"/>
      <c r="EO608" s="160"/>
      <c r="EP608" s="160"/>
      <c r="EQ608" s="160"/>
      <c r="ER608" s="160"/>
      <c r="ES608" s="160"/>
      <c r="ET608" s="160"/>
      <c r="EU608" s="160"/>
      <c r="EV608" s="160"/>
      <c r="EW608" s="160"/>
      <c r="EX608" s="160"/>
      <c r="EY608" s="160"/>
      <c r="EZ608" s="160"/>
      <c r="FA608" s="160"/>
      <c r="FB608" s="160"/>
      <c r="FC608" s="160"/>
      <c r="FD608" s="160"/>
      <c r="FE608" s="160"/>
      <c r="FF608" s="160"/>
      <c r="FG608" s="160"/>
      <c r="FH608" s="160"/>
      <c r="FI608" s="160"/>
      <c r="FJ608" s="160"/>
      <c r="FK608" s="160"/>
      <c r="FL608" s="160"/>
      <c r="FM608" s="160"/>
      <c r="FN608" s="160"/>
      <c r="FO608" s="160"/>
      <c r="FP608" s="160"/>
      <c r="FQ608" s="160"/>
      <c r="FR608" s="160"/>
      <c r="FS608" s="160"/>
      <c r="FT608" s="160"/>
      <c r="FU608" s="160"/>
      <c r="FV608" s="160"/>
      <c r="FW608" s="160"/>
      <c r="FX608" s="160"/>
      <c r="FY608" s="160"/>
      <c r="FZ608" s="160"/>
      <c r="GA608" s="160"/>
      <c r="GB608" s="160"/>
      <c r="GC608" s="160"/>
      <c r="GD608" s="160"/>
      <c r="GE608" s="160"/>
      <c r="GF608" s="160"/>
      <c r="GG608" s="160"/>
      <c r="GH608" s="160"/>
      <c r="GI608" s="160"/>
      <c r="GJ608" s="160"/>
      <c r="GK608" s="160"/>
      <c r="GL608" s="160"/>
      <c r="GM608" s="160"/>
      <c r="GN608" s="160"/>
      <c r="GO608" s="160"/>
      <c r="GP608" s="160"/>
      <c r="GQ608" s="160"/>
      <c r="GR608" s="160"/>
      <c r="GS608" s="160"/>
      <c r="GT608" s="160"/>
      <c r="GU608" s="160"/>
      <c r="GV608" s="160"/>
      <c r="GW608" s="160"/>
      <c r="GX608" s="160"/>
      <c r="GY608" s="160"/>
      <c r="GZ608" s="160"/>
      <c r="HA608" s="160"/>
      <c r="HB608" s="160"/>
      <c r="HC608" s="160"/>
      <c r="HD608" s="160"/>
      <c r="HE608" s="160"/>
      <c r="HF608" s="160"/>
      <c r="HG608" s="160"/>
      <c r="HH608" s="160"/>
      <c r="HI608" s="160"/>
      <c r="HJ608" s="160"/>
      <c r="HK608" s="160"/>
      <c r="HL608" s="160"/>
      <c r="HM608" s="160"/>
      <c r="HN608" s="160"/>
      <c r="HO608" s="160"/>
      <c r="HP608" s="160"/>
      <c r="HQ608" s="160"/>
      <c r="HR608" s="160"/>
      <c r="HS608" s="160"/>
      <c r="HT608" s="160"/>
      <c r="HU608" s="160"/>
      <c r="HV608" s="160"/>
      <c r="HW608" s="160"/>
      <c r="HX608" s="160"/>
      <c r="HY608" s="160"/>
      <c r="HZ608" s="160"/>
      <c r="IA608" s="160"/>
      <c r="IB608" s="160"/>
      <c r="IC608" s="160"/>
      <c r="ID608" s="160"/>
      <c r="IE608" s="160"/>
      <c r="IF608" s="160"/>
      <c r="IG608" s="160"/>
      <c r="IH608" s="160"/>
      <c r="II608" s="160"/>
      <c r="IJ608" s="160"/>
      <c r="IK608" s="160"/>
      <c r="IL608" s="160"/>
      <c r="IM608" s="160"/>
      <c r="IN608" s="160"/>
      <c r="IO608" s="160"/>
      <c r="IP608" s="160"/>
      <c r="IQ608" s="160"/>
      <c r="IR608" s="160"/>
      <c r="IS608" s="160"/>
      <c r="IT608" s="160"/>
      <c r="IU608" s="160"/>
      <c r="IV608" s="160"/>
      <c r="IW608" s="160"/>
      <c r="IX608" s="160"/>
      <c r="IY608" s="160"/>
      <c r="IZ608" s="160"/>
      <c r="JA608" s="160"/>
      <c r="JB608" s="160"/>
      <c r="JC608" s="160"/>
      <c r="JD608" s="160"/>
      <c r="JE608" s="160"/>
      <c r="JF608" s="160"/>
      <c r="JG608" s="160"/>
      <c r="JH608" s="160"/>
      <c r="JI608" s="160"/>
      <c r="JJ608" s="160"/>
      <c r="JK608" s="160"/>
      <c r="JL608" s="160"/>
      <c r="JM608" s="160"/>
      <c r="JN608" s="160"/>
      <c r="JO608" s="160"/>
      <c r="JP608" s="160"/>
      <c r="JQ608" s="160"/>
      <c r="JR608" s="160"/>
      <c r="JS608" s="160"/>
      <c r="JT608" s="160"/>
      <c r="JU608" s="160"/>
      <c r="JV608" s="160"/>
      <c r="JW608" s="160"/>
      <c r="JX608" s="160"/>
      <c r="JY608" s="160"/>
      <c r="JZ608" s="160"/>
      <c r="KA608" s="160"/>
      <c r="KB608" s="160"/>
      <c r="KC608" s="160"/>
      <c r="KD608" s="160"/>
      <c r="KE608" s="160"/>
      <c r="KF608" s="160"/>
      <c r="KG608" s="160"/>
      <c r="KH608" s="160"/>
      <c r="KI608" s="160"/>
      <c r="KJ608" s="160"/>
      <c r="KK608" s="160"/>
      <c r="KL608" s="160"/>
      <c r="KM608" s="160"/>
      <c r="KN608" s="160"/>
      <c r="KO608" s="160"/>
      <c r="KP608" s="160"/>
      <c r="KQ608" s="160"/>
      <c r="KR608" s="160"/>
      <c r="KS608" s="160"/>
      <c r="KT608" s="160"/>
      <c r="KU608" s="160"/>
      <c r="KV608" s="160"/>
      <c r="KW608" s="160"/>
      <c r="KX608" s="160"/>
      <c r="KY608" s="160"/>
      <c r="KZ608" s="160"/>
      <c r="LA608" s="160"/>
      <c r="LB608" s="160"/>
      <c r="LC608" s="160"/>
      <c r="LD608" s="160"/>
      <c r="LE608" s="160"/>
      <c r="LF608" s="160"/>
      <c r="LG608" s="160"/>
      <c r="LH608" s="160"/>
      <c r="LI608" s="160"/>
      <c r="LJ608" s="160"/>
      <c r="LK608" s="160"/>
      <c r="LL608" s="160"/>
      <c r="LM608" s="160"/>
      <c r="LN608" s="160"/>
      <c r="LO608" s="160"/>
      <c r="LP608" s="160"/>
      <c r="LQ608" s="160"/>
      <c r="LR608" s="160"/>
      <c r="LS608" s="160"/>
      <c r="LT608" s="160"/>
      <c r="LU608" s="160"/>
      <c r="LV608" s="160"/>
      <c r="LW608" s="160"/>
      <c r="LX608" s="160"/>
      <c r="LY608" s="160"/>
      <c r="LZ608" s="160"/>
      <c r="MA608" s="160"/>
      <c r="MB608" s="160"/>
      <c r="MC608" s="160"/>
      <c r="MD608" s="160"/>
      <c r="ME608" s="160"/>
      <c r="MF608" s="160"/>
      <c r="MG608" s="160"/>
      <c r="MH608" s="160"/>
      <c r="MI608" s="160"/>
      <c r="MJ608" s="160"/>
      <c r="MK608" s="160"/>
      <c r="ML608" s="160"/>
      <c r="MM608" s="160"/>
      <c r="MN608" s="160"/>
      <c r="MO608" s="160"/>
      <c r="MP608" s="160"/>
      <c r="MQ608" s="160"/>
      <c r="MR608" s="160"/>
      <c r="MS608" s="160"/>
      <c r="MT608" s="160"/>
      <c r="MU608" s="160"/>
      <c r="MV608" s="160"/>
      <c r="MW608" s="160"/>
      <c r="MX608" s="160"/>
      <c r="MY608" s="160"/>
      <c r="MZ608" s="160"/>
      <c r="NA608" s="160"/>
      <c r="NB608" s="160"/>
      <c r="NC608" s="160"/>
      <c r="ND608" s="160"/>
      <c r="NE608" s="160"/>
      <c r="NF608" s="160"/>
      <c r="NG608" s="160"/>
      <c r="NH608" s="160"/>
      <c r="NI608" s="160"/>
      <c r="NJ608" s="160"/>
      <c r="NK608" s="160"/>
      <c r="NL608" s="160"/>
      <c r="NM608" s="160"/>
      <c r="NN608" s="160"/>
      <c r="NO608" s="160"/>
      <c r="NP608" s="160"/>
      <c r="NQ608" s="160"/>
      <c r="NR608" s="160"/>
      <c r="NS608" s="160"/>
      <c r="NT608" s="160"/>
      <c r="NU608" s="160"/>
      <c r="NV608" s="160"/>
      <c r="NW608" s="160"/>
      <c r="NX608" s="160"/>
      <c r="NY608" s="160"/>
      <c r="NZ608" s="160"/>
      <c r="OA608" s="160"/>
      <c r="OB608" s="160"/>
      <c r="OC608" s="160"/>
      <c r="OD608" s="160"/>
      <c r="OE608" s="160"/>
      <c r="OF608" s="160"/>
      <c r="OG608" s="160"/>
      <c r="OH608" s="160"/>
      <c r="OI608" s="160"/>
      <c r="OJ608" s="160"/>
      <c r="OK608" s="160"/>
      <c r="OL608" s="160"/>
      <c r="OM608" s="160"/>
      <c r="ON608" s="160"/>
      <c r="OO608" s="160"/>
      <c r="OP608" s="160"/>
      <c r="OQ608" s="160"/>
      <c r="OR608" s="160"/>
      <c r="OS608" s="160"/>
      <c r="OT608" s="160"/>
      <c r="OU608" s="160"/>
      <c r="OV608" s="160"/>
      <c r="OW608" s="160"/>
      <c r="OX608" s="160"/>
      <c r="OY608" s="160"/>
      <c r="OZ608" s="160"/>
      <c r="PA608" s="160"/>
      <c r="PB608" s="160"/>
      <c r="PC608" s="160"/>
      <c r="PD608" s="160"/>
      <c r="PE608" s="160"/>
      <c r="PF608" s="160"/>
      <c r="PG608" s="160"/>
      <c r="PH608" s="160"/>
      <c r="PI608" s="160"/>
      <c r="PJ608" s="160"/>
      <c r="PK608" s="160"/>
      <c r="PL608" s="160"/>
      <c r="PM608" s="160"/>
      <c r="PN608" s="160"/>
      <c r="PO608" s="160"/>
      <c r="PP608" s="160"/>
      <c r="PQ608" s="160"/>
      <c r="PR608" s="160"/>
      <c r="PS608" s="160"/>
      <c r="PT608" s="160"/>
      <c r="PU608" s="160"/>
      <c r="PV608" s="160"/>
      <c r="PW608" s="160"/>
      <c r="PX608" s="160"/>
      <c r="PY608" s="160"/>
      <c r="PZ608" s="160"/>
      <c r="QA608" s="160"/>
      <c r="QB608" s="160"/>
      <c r="QC608" s="160"/>
      <c r="QD608" s="160"/>
      <c r="QE608" s="160"/>
      <c r="QF608" s="160"/>
      <c r="QG608" s="160"/>
      <c r="QH608" s="160"/>
      <c r="QI608" s="160"/>
      <c r="QJ608" s="160"/>
      <c r="QK608" s="160"/>
      <c r="QL608" s="160"/>
      <c r="QM608" s="160"/>
      <c r="QN608" s="160"/>
      <c r="QO608" s="160"/>
      <c r="QP608" s="160"/>
      <c r="QQ608" s="160"/>
      <c r="QR608" s="160"/>
      <c r="QS608" s="160"/>
      <c r="QT608" s="160"/>
      <c r="QU608" s="160"/>
      <c r="QV608" s="160"/>
      <c r="QW608" s="160"/>
      <c r="QX608" s="160"/>
      <c r="QY608" s="160"/>
      <c r="QZ608" s="160"/>
      <c r="RA608" s="160"/>
      <c r="RB608" s="160"/>
      <c r="RC608" s="160"/>
      <c r="RD608" s="160"/>
      <c r="RE608" s="160"/>
      <c r="RF608" s="160"/>
      <c r="RG608" s="160"/>
      <c r="RH608" s="160"/>
      <c r="RI608" s="160"/>
      <c r="RJ608" s="160"/>
      <c r="RK608" s="160"/>
      <c r="RL608" s="160"/>
      <c r="RM608" s="160"/>
      <c r="RN608" s="160"/>
      <c r="RO608" s="160"/>
      <c r="RP608" s="160"/>
      <c r="RQ608" s="160"/>
      <c r="RR608" s="160"/>
      <c r="RS608" s="160"/>
      <c r="RT608" s="160"/>
      <c r="RU608" s="160"/>
      <c r="RV608" s="160"/>
      <c r="RW608" s="160"/>
      <c r="RX608" s="160"/>
      <c r="RY608" s="160"/>
      <c r="RZ608" s="160"/>
      <c r="SA608" s="160"/>
      <c r="SB608" s="160"/>
      <c r="SC608" s="160"/>
      <c r="SD608" s="160"/>
      <c r="SE608" s="160"/>
      <c r="SF608" s="160"/>
      <c r="SG608" s="160"/>
      <c r="SH608" s="160"/>
      <c r="SI608" s="160"/>
      <c r="SJ608" s="160"/>
      <c r="SK608" s="160"/>
      <c r="SL608" s="160"/>
      <c r="SM608" s="160"/>
      <c r="SN608" s="160"/>
      <c r="SO608" s="160"/>
      <c r="SP608" s="160"/>
      <c r="SQ608" s="160"/>
      <c r="SR608" s="160"/>
      <c r="SS608" s="160"/>
      <c r="ST608" s="160"/>
      <c r="SU608" s="160"/>
      <c r="SV608" s="160"/>
      <c r="SW608" s="160"/>
      <c r="SX608" s="160"/>
      <c r="SY608" s="160"/>
      <c r="SZ608" s="160"/>
      <c r="TA608" s="160"/>
      <c r="TB608" s="160"/>
      <c r="TC608" s="160"/>
      <c r="TD608" s="160"/>
      <c r="TE608" s="160"/>
      <c r="TF608" s="160"/>
    </row>
    <row r="609" spans="1:526">
      <c r="A609" s="160"/>
      <c r="B609" s="160"/>
      <c r="C609" s="160"/>
      <c r="D609" s="160"/>
      <c r="E609" s="160"/>
      <c r="F609" s="160"/>
      <c r="G609" s="160"/>
      <c r="H609" s="160"/>
      <c r="I609" s="160"/>
      <c r="J609" s="160"/>
      <c r="K609" s="160"/>
      <c r="L609" s="160"/>
      <c r="M609" s="160"/>
      <c r="N609" s="160"/>
      <c r="O609" s="160"/>
      <c r="P609" s="160"/>
      <c r="Q609" s="160"/>
      <c r="R609" s="160"/>
      <c r="S609" s="160"/>
      <c r="T609" s="160"/>
      <c r="U609" s="160"/>
      <c r="V609" s="160"/>
      <c r="W609" s="160"/>
      <c r="X609" s="160"/>
      <c r="Y609" s="160"/>
      <c r="Z609" s="160"/>
      <c r="AA609" s="160"/>
      <c r="AB609" s="160"/>
      <c r="AC609" s="160"/>
      <c r="AD609" s="160"/>
      <c r="AE609" s="160"/>
      <c r="AF609" s="160"/>
      <c r="AG609" s="160"/>
      <c r="AH609" s="160"/>
      <c r="AI609" s="160"/>
      <c r="AJ609" s="160"/>
      <c r="AK609" s="160"/>
      <c r="AL609" s="160"/>
      <c r="AM609" s="160"/>
      <c r="AN609" s="160"/>
      <c r="AO609" s="160"/>
      <c r="AP609" s="160"/>
      <c r="AQ609" s="160"/>
      <c r="AR609" s="160"/>
      <c r="AS609" s="160"/>
      <c r="AT609" s="160"/>
      <c r="AU609" s="160"/>
      <c r="AV609" s="160"/>
      <c r="AW609" s="160"/>
      <c r="AX609" s="160"/>
      <c r="AY609" s="160"/>
      <c r="AZ609" s="160"/>
      <c r="BA609" s="160"/>
      <c r="BB609" s="160"/>
      <c r="BC609" s="160"/>
      <c r="BD609" s="160"/>
      <c r="BE609" s="160"/>
      <c r="BF609" s="160"/>
      <c r="BG609" s="160"/>
      <c r="BH609" s="160"/>
      <c r="BI609" s="160"/>
      <c r="BJ609" s="160"/>
      <c r="BK609" s="160"/>
      <c r="BL609" s="160"/>
      <c r="BM609" s="160"/>
      <c r="BN609" s="160"/>
      <c r="BO609" s="160"/>
      <c r="BP609" s="160"/>
      <c r="BQ609" s="160"/>
      <c r="BR609" s="160"/>
      <c r="BS609" s="160"/>
      <c r="BT609" s="160"/>
      <c r="BU609" s="160"/>
      <c r="BV609" s="160"/>
      <c r="BW609" s="160"/>
      <c r="BX609" s="160"/>
      <c r="BY609" s="160"/>
      <c r="BZ609" s="160"/>
      <c r="CA609" s="160"/>
      <c r="CB609" s="160"/>
      <c r="CC609" s="160"/>
      <c r="CD609" s="160"/>
      <c r="CE609" s="160"/>
      <c r="CF609" s="160"/>
      <c r="CG609" s="160"/>
      <c r="CH609" s="160"/>
      <c r="CI609" s="160"/>
      <c r="CJ609" s="160"/>
      <c r="CK609" s="160"/>
      <c r="CL609" s="160"/>
      <c r="CM609" s="160"/>
      <c r="CN609" s="160"/>
      <c r="CO609" s="160"/>
      <c r="CP609" s="160"/>
      <c r="CQ609" s="160"/>
      <c r="CR609" s="160"/>
      <c r="CS609" s="160"/>
      <c r="CT609" s="160"/>
      <c r="CU609" s="160"/>
      <c r="CV609" s="160"/>
      <c r="CW609" s="160"/>
      <c r="CX609" s="160"/>
      <c r="CY609" s="160"/>
      <c r="CZ609" s="160"/>
      <c r="DA609" s="160"/>
      <c r="DB609" s="160"/>
      <c r="DC609" s="160"/>
      <c r="DD609" s="160"/>
      <c r="DE609" s="160"/>
      <c r="DF609" s="160"/>
      <c r="DG609" s="160"/>
      <c r="DH609" s="160"/>
      <c r="DI609" s="160"/>
      <c r="DJ609" s="160"/>
      <c r="DK609" s="160"/>
      <c r="DL609" s="160"/>
      <c r="DM609" s="160"/>
      <c r="DN609" s="160"/>
      <c r="DO609" s="160"/>
      <c r="DP609" s="160"/>
      <c r="DQ609" s="160"/>
      <c r="DR609" s="160"/>
      <c r="DS609" s="160"/>
      <c r="DT609" s="160"/>
      <c r="DU609" s="160"/>
      <c r="DV609" s="160"/>
      <c r="DW609" s="160"/>
      <c r="DX609" s="160"/>
      <c r="DY609" s="160"/>
      <c r="DZ609" s="160"/>
      <c r="EA609" s="160"/>
      <c r="EB609" s="160"/>
      <c r="EC609" s="160"/>
      <c r="ED609" s="160"/>
      <c r="EE609" s="160"/>
      <c r="EF609" s="160"/>
      <c r="EG609" s="160"/>
      <c r="EH609" s="160"/>
      <c r="EI609" s="160"/>
      <c r="EJ609" s="160"/>
      <c r="EK609" s="160"/>
      <c r="EL609" s="160"/>
      <c r="EM609" s="160"/>
      <c r="EN609" s="160"/>
      <c r="EO609" s="160"/>
      <c r="EP609" s="160"/>
      <c r="EQ609" s="160"/>
      <c r="ER609" s="160"/>
      <c r="ES609" s="160"/>
      <c r="ET609" s="160"/>
      <c r="EU609" s="160"/>
      <c r="EV609" s="160"/>
      <c r="EW609" s="160"/>
      <c r="EX609" s="160"/>
      <c r="EY609" s="160"/>
      <c r="EZ609" s="160"/>
      <c r="FA609" s="160"/>
      <c r="FB609" s="160"/>
      <c r="FC609" s="160"/>
      <c r="FD609" s="160"/>
      <c r="FE609" s="160"/>
      <c r="FF609" s="160"/>
      <c r="FG609" s="160"/>
      <c r="FH609" s="160"/>
      <c r="FI609" s="160"/>
      <c r="FJ609" s="160"/>
      <c r="FK609" s="160"/>
      <c r="FL609" s="160"/>
      <c r="FM609" s="160"/>
      <c r="FN609" s="160"/>
      <c r="FO609" s="160"/>
      <c r="FP609" s="160"/>
      <c r="FQ609" s="160"/>
      <c r="FR609" s="160"/>
      <c r="FS609" s="160"/>
      <c r="FT609" s="160"/>
      <c r="FU609" s="160"/>
      <c r="FV609" s="160"/>
      <c r="FW609" s="160"/>
      <c r="FX609" s="160"/>
      <c r="FY609" s="160"/>
      <c r="FZ609" s="160"/>
      <c r="GA609" s="160"/>
      <c r="GB609" s="160"/>
      <c r="GC609" s="160"/>
      <c r="GD609" s="160"/>
      <c r="GE609" s="160"/>
      <c r="GF609" s="160"/>
      <c r="GG609" s="160"/>
      <c r="GH609" s="160"/>
      <c r="GI609" s="160"/>
      <c r="GJ609" s="160"/>
      <c r="GK609" s="160"/>
      <c r="GL609" s="160"/>
      <c r="GM609" s="160"/>
      <c r="GN609" s="160"/>
      <c r="GO609" s="160"/>
      <c r="GP609" s="160"/>
      <c r="GQ609" s="160"/>
      <c r="GR609" s="160"/>
      <c r="GS609" s="160"/>
      <c r="GT609" s="160"/>
      <c r="GU609" s="160"/>
      <c r="GV609" s="160"/>
      <c r="GW609" s="160"/>
      <c r="GX609" s="160"/>
      <c r="GY609" s="160"/>
      <c r="GZ609" s="160"/>
      <c r="HA609" s="160"/>
      <c r="HB609" s="160"/>
      <c r="HC609" s="160"/>
      <c r="HD609" s="160"/>
      <c r="HE609" s="160"/>
      <c r="HF609" s="160"/>
      <c r="HG609" s="160"/>
      <c r="HH609" s="160"/>
      <c r="HI609" s="160"/>
      <c r="HJ609" s="160"/>
      <c r="HK609" s="160"/>
      <c r="HL609" s="160"/>
      <c r="HM609" s="160"/>
      <c r="HN609" s="160"/>
      <c r="HO609" s="160"/>
      <c r="HP609" s="160"/>
      <c r="HQ609" s="160"/>
      <c r="HR609" s="160"/>
      <c r="HS609" s="160"/>
      <c r="HT609" s="160"/>
      <c r="HU609" s="160"/>
      <c r="HV609" s="160"/>
      <c r="HW609" s="160"/>
      <c r="HX609" s="160"/>
      <c r="HY609" s="160"/>
      <c r="HZ609" s="160"/>
      <c r="IA609" s="160"/>
      <c r="IB609" s="160"/>
      <c r="IC609" s="160"/>
      <c r="ID609" s="160"/>
      <c r="IE609" s="160"/>
      <c r="IF609" s="160"/>
      <c r="IG609" s="160"/>
      <c r="IH609" s="160"/>
      <c r="II609" s="160"/>
      <c r="IJ609" s="160"/>
      <c r="IK609" s="160"/>
      <c r="IL609" s="160"/>
      <c r="IM609" s="160"/>
      <c r="IN609" s="160"/>
      <c r="IO609" s="160"/>
      <c r="IP609" s="160"/>
      <c r="IQ609" s="160"/>
      <c r="IR609" s="160"/>
      <c r="IS609" s="160"/>
      <c r="IT609" s="160"/>
      <c r="IU609" s="160"/>
      <c r="IV609" s="160"/>
      <c r="IW609" s="160"/>
      <c r="IX609" s="160"/>
      <c r="IY609" s="160"/>
      <c r="IZ609" s="160"/>
      <c r="JA609" s="160"/>
      <c r="JB609" s="160"/>
      <c r="JC609" s="160"/>
      <c r="JD609" s="160"/>
      <c r="JE609" s="160"/>
      <c r="JF609" s="160"/>
      <c r="JG609" s="160"/>
      <c r="JH609" s="160"/>
      <c r="JI609" s="160"/>
      <c r="JJ609" s="160"/>
      <c r="JK609" s="160"/>
      <c r="JL609" s="160"/>
      <c r="JM609" s="160"/>
      <c r="JN609" s="160"/>
      <c r="JO609" s="160"/>
      <c r="JP609" s="160"/>
      <c r="JQ609" s="160"/>
      <c r="JR609" s="160"/>
      <c r="JS609" s="160"/>
      <c r="JT609" s="160"/>
      <c r="JU609" s="160"/>
      <c r="JV609" s="160"/>
      <c r="JW609" s="160"/>
      <c r="JX609" s="160"/>
      <c r="JY609" s="160"/>
      <c r="JZ609" s="160"/>
      <c r="KA609" s="160"/>
      <c r="KB609" s="160"/>
      <c r="KC609" s="160"/>
      <c r="KD609" s="160"/>
      <c r="KE609" s="160"/>
      <c r="KF609" s="160"/>
      <c r="KG609" s="160"/>
      <c r="KH609" s="160"/>
      <c r="KI609" s="160"/>
      <c r="KJ609" s="160"/>
      <c r="KK609" s="160"/>
      <c r="KL609" s="160"/>
      <c r="KM609" s="160"/>
      <c r="KN609" s="160"/>
      <c r="KO609" s="160"/>
      <c r="KP609" s="160"/>
      <c r="KQ609" s="160"/>
      <c r="KR609" s="160"/>
      <c r="KS609" s="160"/>
      <c r="KT609" s="160"/>
      <c r="KU609" s="160"/>
      <c r="KV609" s="160"/>
      <c r="KW609" s="160"/>
      <c r="KX609" s="160"/>
      <c r="KY609" s="160"/>
      <c r="KZ609" s="160"/>
      <c r="LA609" s="160"/>
      <c r="LB609" s="160"/>
      <c r="LC609" s="160"/>
      <c r="LD609" s="160"/>
      <c r="LE609" s="160"/>
      <c r="LF609" s="160"/>
      <c r="LG609" s="160"/>
      <c r="LH609" s="160"/>
      <c r="LI609" s="160"/>
      <c r="LJ609" s="160"/>
      <c r="LK609" s="160"/>
      <c r="LL609" s="160"/>
      <c r="LM609" s="160"/>
      <c r="LN609" s="160"/>
      <c r="LO609" s="160"/>
      <c r="LP609" s="160"/>
      <c r="LQ609" s="160"/>
      <c r="LR609" s="160"/>
      <c r="LS609" s="160"/>
      <c r="LT609" s="160"/>
      <c r="LU609" s="160"/>
      <c r="LV609" s="160"/>
      <c r="LW609" s="160"/>
      <c r="LX609" s="160"/>
      <c r="LY609" s="160"/>
      <c r="LZ609" s="160"/>
      <c r="MA609" s="160"/>
      <c r="MB609" s="160"/>
      <c r="MC609" s="160"/>
      <c r="MD609" s="160"/>
      <c r="ME609" s="160"/>
      <c r="MF609" s="160"/>
      <c r="MG609" s="160"/>
      <c r="MH609" s="160"/>
      <c r="MI609" s="160"/>
      <c r="MJ609" s="160"/>
      <c r="MK609" s="160"/>
      <c r="ML609" s="160"/>
      <c r="MM609" s="160"/>
      <c r="MN609" s="160"/>
      <c r="MO609" s="160"/>
      <c r="MP609" s="160"/>
      <c r="MQ609" s="160"/>
      <c r="MR609" s="160"/>
      <c r="MS609" s="160"/>
      <c r="MT609" s="160"/>
      <c r="MU609" s="160"/>
      <c r="MV609" s="160"/>
      <c r="MW609" s="160"/>
      <c r="MX609" s="160"/>
      <c r="MY609" s="160"/>
      <c r="MZ609" s="160"/>
      <c r="NA609" s="160"/>
      <c r="NB609" s="160"/>
      <c r="NC609" s="160"/>
      <c r="ND609" s="160"/>
      <c r="NE609" s="160"/>
      <c r="NF609" s="160"/>
      <c r="NG609" s="160"/>
      <c r="NH609" s="160"/>
      <c r="NI609" s="160"/>
      <c r="NJ609" s="160"/>
      <c r="NK609" s="160"/>
      <c r="NL609" s="160"/>
      <c r="NM609" s="160"/>
      <c r="NN609" s="160"/>
      <c r="NO609" s="160"/>
      <c r="NP609" s="160"/>
      <c r="NQ609" s="160"/>
      <c r="NR609" s="160"/>
      <c r="NS609" s="160"/>
      <c r="NT609" s="160"/>
      <c r="NU609" s="160"/>
      <c r="NV609" s="160"/>
      <c r="NW609" s="160"/>
      <c r="NX609" s="160"/>
      <c r="NY609" s="160"/>
      <c r="NZ609" s="160"/>
      <c r="OA609" s="160"/>
      <c r="OB609" s="160"/>
      <c r="OC609" s="160"/>
      <c r="OD609" s="160"/>
      <c r="OE609" s="160"/>
      <c r="OF609" s="160"/>
      <c r="OG609" s="160"/>
      <c r="OH609" s="160"/>
      <c r="OI609" s="160"/>
      <c r="OJ609" s="160"/>
      <c r="OK609" s="160"/>
      <c r="OL609" s="160"/>
      <c r="OM609" s="160"/>
      <c r="ON609" s="160"/>
      <c r="OO609" s="160"/>
      <c r="OP609" s="160"/>
      <c r="OQ609" s="160"/>
      <c r="OR609" s="160"/>
      <c r="OS609" s="160"/>
      <c r="OT609" s="160"/>
      <c r="OU609" s="160"/>
      <c r="OV609" s="160"/>
      <c r="OW609" s="160"/>
      <c r="OX609" s="160"/>
      <c r="OY609" s="160"/>
      <c r="OZ609" s="160"/>
      <c r="PA609" s="160"/>
      <c r="PB609" s="160"/>
      <c r="PC609" s="160"/>
      <c r="PD609" s="160"/>
      <c r="PE609" s="160"/>
      <c r="PF609" s="160"/>
      <c r="PG609" s="160"/>
      <c r="PH609" s="160"/>
      <c r="PI609" s="160"/>
      <c r="PJ609" s="160"/>
      <c r="PK609" s="160"/>
      <c r="PL609" s="160"/>
      <c r="PM609" s="160"/>
      <c r="PN609" s="160"/>
      <c r="PO609" s="160"/>
      <c r="PP609" s="160"/>
      <c r="PQ609" s="160"/>
      <c r="PR609" s="160"/>
      <c r="PS609" s="160"/>
      <c r="PT609" s="160"/>
      <c r="PU609" s="160"/>
      <c r="PV609" s="160"/>
      <c r="PW609" s="160"/>
      <c r="PX609" s="160"/>
      <c r="PY609" s="160"/>
      <c r="PZ609" s="160"/>
      <c r="QA609" s="160"/>
      <c r="QB609" s="160"/>
      <c r="QC609" s="160"/>
      <c r="QD609" s="160"/>
      <c r="QE609" s="160"/>
      <c r="QF609" s="160"/>
      <c r="QG609" s="160"/>
      <c r="QH609" s="160"/>
      <c r="QI609" s="160"/>
      <c r="QJ609" s="160"/>
      <c r="QK609" s="160"/>
      <c r="QL609" s="160"/>
      <c r="QM609" s="160"/>
      <c r="QN609" s="160"/>
      <c r="QO609" s="160"/>
      <c r="QP609" s="160"/>
      <c r="QQ609" s="160"/>
      <c r="QR609" s="160"/>
      <c r="QS609" s="160"/>
      <c r="QT609" s="160"/>
      <c r="QU609" s="160"/>
      <c r="QV609" s="160"/>
      <c r="QW609" s="160"/>
      <c r="QX609" s="160"/>
      <c r="QY609" s="160"/>
      <c r="QZ609" s="160"/>
      <c r="RA609" s="160"/>
      <c r="RB609" s="160"/>
      <c r="RC609" s="160"/>
      <c r="RD609" s="160"/>
      <c r="RE609" s="160"/>
      <c r="RF609" s="160"/>
      <c r="RG609" s="160"/>
      <c r="RH609" s="160"/>
      <c r="RI609" s="160"/>
      <c r="RJ609" s="160"/>
      <c r="RK609" s="160"/>
      <c r="RL609" s="160"/>
      <c r="RM609" s="160"/>
      <c r="RN609" s="160"/>
      <c r="RO609" s="160"/>
      <c r="RP609" s="160"/>
      <c r="RQ609" s="160"/>
      <c r="RR609" s="160"/>
      <c r="RS609" s="160"/>
      <c r="RT609" s="160"/>
      <c r="RU609" s="160"/>
      <c r="RV609" s="160"/>
      <c r="RW609" s="160"/>
      <c r="RX609" s="160"/>
      <c r="RY609" s="160"/>
      <c r="RZ609" s="160"/>
      <c r="SA609" s="160"/>
      <c r="SB609" s="160"/>
      <c r="SC609" s="160"/>
      <c r="SD609" s="160"/>
      <c r="SE609" s="160"/>
      <c r="SF609" s="160"/>
      <c r="SG609" s="160"/>
      <c r="SH609" s="160"/>
      <c r="SI609" s="160"/>
      <c r="SJ609" s="160"/>
      <c r="SK609" s="160"/>
      <c r="SL609" s="160"/>
      <c r="SM609" s="160"/>
      <c r="SN609" s="160"/>
      <c r="SO609" s="160"/>
      <c r="SP609" s="160"/>
      <c r="SQ609" s="160"/>
      <c r="SR609" s="160"/>
      <c r="SS609" s="160"/>
      <c r="ST609" s="160"/>
      <c r="SU609" s="160"/>
      <c r="SV609" s="160"/>
      <c r="SW609" s="160"/>
      <c r="SX609" s="160"/>
      <c r="SY609" s="160"/>
      <c r="SZ609" s="160"/>
      <c r="TA609" s="160"/>
      <c r="TB609" s="160"/>
      <c r="TC609" s="160"/>
      <c r="TD609" s="160"/>
      <c r="TE609" s="160"/>
      <c r="TF609" s="160"/>
    </row>
    <row r="610" spans="1:526">
      <c r="A610" s="160"/>
      <c r="B610" s="160"/>
      <c r="C610" s="160"/>
      <c r="D610" s="160"/>
      <c r="E610" s="160"/>
      <c r="F610" s="160"/>
      <c r="G610" s="160"/>
      <c r="H610" s="160"/>
      <c r="I610" s="160"/>
      <c r="J610" s="160"/>
      <c r="K610" s="160"/>
      <c r="L610" s="160"/>
      <c r="M610" s="160"/>
      <c r="N610" s="160"/>
      <c r="O610" s="160"/>
      <c r="P610" s="160"/>
      <c r="Q610" s="160"/>
      <c r="R610" s="160"/>
      <c r="S610" s="160"/>
      <c r="T610" s="160"/>
      <c r="U610" s="160"/>
      <c r="V610" s="160"/>
      <c r="W610" s="160"/>
      <c r="X610" s="160"/>
      <c r="Y610" s="160"/>
      <c r="Z610" s="160"/>
      <c r="AA610" s="160"/>
      <c r="AB610" s="160"/>
      <c r="AC610" s="160"/>
      <c r="AD610" s="160"/>
      <c r="AE610" s="160"/>
      <c r="AF610" s="160"/>
      <c r="AG610" s="160"/>
      <c r="AH610" s="160"/>
      <c r="AI610" s="160"/>
      <c r="AJ610" s="160"/>
      <c r="AK610" s="160"/>
      <c r="AL610" s="160"/>
      <c r="AM610" s="160"/>
      <c r="AN610" s="160"/>
      <c r="AO610" s="160"/>
      <c r="AP610" s="160"/>
      <c r="AQ610" s="160"/>
      <c r="AR610" s="160"/>
      <c r="AS610" s="160"/>
      <c r="AT610" s="160"/>
      <c r="AU610" s="160"/>
      <c r="AV610" s="160"/>
      <c r="AW610" s="160"/>
      <c r="AX610" s="160"/>
      <c r="AY610" s="160"/>
      <c r="AZ610" s="160"/>
      <c r="BA610" s="160"/>
      <c r="BB610" s="160"/>
      <c r="BC610" s="160"/>
      <c r="BD610" s="160"/>
      <c r="BE610" s="160"/>
      <c r="BF610" s="160"/>
      <c r="BG610" s="160"/>
      <c r="BH610" s="160"/>
      <c r="BI610" s="160"/>
      <c r="BJ610" s="160"/>
      <c r="BK610" s="160"/>
      <c r="BL610" s="160"/>
      <c r="BM610" s="160"/>
      <c r="BN610" s="160"/>
      <c r="BO610" s="160"/>
      <c r="BP610" s="160"/>
      <c r="BQ610" s="160"/>
      <c r="BR610" s="160"/>
      <c r="BS610" s="160"/>
      <c r="BT610" s="160"/>
      <c r="BU610" s="160"/>
      <c r="BV610" s="160"/>
      <c r="BW610" s="160"/>
      <c r="BX610" s="160"/>
      <c r="BY610" s="160"/>
      <c r="BZ610" s="160"/>
      <c r="CA610" s="160"/>
      <c r="CB610" s="160"/>
      <c r="CC610" s="160"/>
      <c r="CD610" s="160"/>
      <c r="CE610" s="160"/>
      <c r="CF610" s="160"/>
      <c r="CG610" s="160"/>
      <c r="CH610" s="160"/>
      <c r="CI610" s="160"/>
      <c r="CJ610" s="160"/>
      <c r="CK610" s="160"/>
      <c r="CL610" s="160"/>
      <c r="CM610" s="160"/>
      <c r="CN610" s="160"/>
      <c r="CO610" s="160"/>
      <c r="CP610" s="160"/>
      <c r="CQ610" s="160"/>
      <c r="CR610" s="160"/>
      <c r="CS610" s="160"/>
      <c r="CT610" s="160"/>
      <c r="CU610" s="160"/>
      <c r="CV610" s="160"/>
      <c r="CW610" s="160"/>
      <c r="CX610" s="160"/>
      <c r="CY610" s="160"/>
      <c r="CZ610" s="160"/>
      <c r="DA610" s="160"/>
      <c r="DB610" s="160"/>
      <c r="DC610" s="160"/>
      <c r="DD610" s="160"/>
      <c r="DE610" s="160"/>
      <c r="DF610" s="160"/>
      <c r="DG610" s="160"/>
      <c r="DH610" s="160"/>
      <c r="DI610" s="160"/>
      <c r="DJ610" s="160"/>
      <c r="DK610" s="160"/>
      <c r="DL610" s="160"/>
      <c r="DM610" s="160"/>
      <c r="DN610" s="160"/>
      <c r="DO610" s="160"/>
      <c r="DP610" s="160"/>
      <c r="DQ610" s="160"/>
      <c r="DR610" s="160"/>
      <c r="DS610" s="160"/>
      <c r="DT610" s="160"/>
      <c r="DU610" s="160"/>
      <c r="DV610" s="160"/>
      <c r="DW610" s="160"/>
      <c r="DX610" s="160"/>
      <c r="DY610" s="160"/>
      <c r="DZ610" s="160"/>
      <c r="EA610" s="160"/>
      <c r="EB610" s="160"/>
      <c r="EC610" s="160"/>
      <c r="ED610" s="160"/>
      <c r="EE610" s="160"/>
      <c r="EF610" s="160"/>
      <c r="EG610" s="160"/>
      <c r="EH610" s="160"/>
      <c r="EI610" s="160"/>
      <c r="EJ610" s="160"/>
      <c r="EK610" s="160"/>
      <c r="EL610" s="160"/>
      <c r="EM610" s="160"/>
      <c r="EN610" s="160"/>
      <c r="EO610" s="160"/>
      <c r="EP610" s="160"/>
      <c r="EQ610" s="160"/>
      <c r="ER610" s="160"/>
      <c r="ES610" s="160"/>
      <c r="ET610" s="160"/>
      <c r="EU610" s="160"/>
      <c r="EV610" s="160"/>
      <c r="EW610" s="160"/>
      <c r="EX610" s="160"/>
      <c r="EY610" s="160"/>
      <c r="EZ610" s="160"/>
      <c r="FA610" s="160"/>
      <c r="FB610" s="160"/>
      <c r="FC610" s="160"/>
      <c r="FD610" s="160"/>
      <c r="FE610" s="160"/>
      <c r="FF610" s="160"/>
      <c r="FG610" s="160"/>
      <c r="FH610" s="160"/>
      <c r="FI610" s="160"/>
      <c r="FJ610" s="160"/>
      <c r="FK610" s="160"/>
      <c r="FL610" s="160"/>
      <c r="FM610" s="160"/>
      <c r="FN610" s="160"/>
      <c r="FO610" s="160"/>
      <c r="FP610" s="160"/>
      <c r="FQ610" s="160"/>
      <c r="FR610" s="160"/>
      <c r="FS610" s="160"/>
      <c r="FT610" s="160"/>
      <c r="FU610" s="160"/>
      <c r="FV610" s="160"/>
      <c r="FW610" s="160"/>
      <c r="FX610" s="160"/>
      <c r="FY610" s="160"/>
      <c r="FZ610" s="160"/>
      <c r="GA610" s="160"/>
      <c r="GB610" s="160"/>
      <c r="GC610" s="160"/>
      <c r="GD610" s="160"/>
      <c r="GE610" s="160"/>
      <c r="GF610" s="160"/>
      <c r="GG610" s="160"/>
      <c r="GH610" s="160"/>
      <c r="GI610" s="160"/>
      <c r="GJ610" s="160"/>
      <c r="GK610" s="160"/>
      <c r="GL610" s="160"/>
      <c r="GM610" s="160"/>
      <c r="GN610" s="160"/>
      <c r="GO610" s="160"/>
      <c r="GP610" s="160"/>
      <c r="GQ610" s="160"/>
      <c r="GR610" s="160"/>
      <c r="GS610" s="160"/>
      <c r="GT610" s="160"/>
      <c r="GU610" s="160"/>
      <c r="GV610" s="160"/>
      <c r="GW610" s="160"/>
      <c r="GX610" s="160"/>
      <c r="GY610" s="160"/>
      <c r="GZ610" s="160"/>
      <c r="HA610" s="160"/>
      <c r="HB610" s="160"/>
      <c r="HC610" s="160"/>
      <c r="HD610" s="160"/>
      <c r="HE610" s="160"/>
      <c r="HF610" s="160"/>
      <c r="HG610" s="160"/>
      <c r="HH610" s="160"/>
      <c r="HI610" s="160"/>
      <c r="HJ610" s="160"/>
      <c r="HK610" s="160"/>
      <c r="HL610" s="160"/>
      <c r="HM610" s="160"/>
      <c r="HN610" s="160"/>
      <c r="HO610" s="160"/>
      <c r="HP610" s="160"/>
      <c r="HQ610" s="160"/>
      <c r="HR610" s="160"/>
      <c r="HS610" s="160"/>
      <c r="HT610" s="160"/>
      <c r="HU610" s="160"/>
      <c r="HV610" s="160"/>
      <c r="HW610" s="160"/>
      <c r="HX610" s="160"/>
      <c r="HY610" s="160"/>
      <c r="HZ610" s="160"/>
      <c r="IA610" s="160"/>
      <c r="IB610" s="160"/>
      <c r="IC610" s="160"/>
      <c r="ID610" s="160"/>
      <c r="IE610" s="160"/>
      <c r="IF610" s="160"/>
      <c r="IG610" s="160"/>
      <c r="IH610" s="160"/>
      <c r="II610" s="160"/>
      <c r="IJ610" s="160"/>
      <c r="IK610" s="160"/>
      <c r="IL610" s="160"/>
      <c r="IM610" s="160"/>
      <c r="IN610" s="160"/>
      <c r="IO610" s="160"/>
      <c r="IP610" s="160"/>
      <c r="IQ610" s="160"/>
      <c r="IR610" s="160"/>
      <c r="IS610" s="160"/>
      <c r="IT610" s="160"/>
      <c r="IU610" s="160"/>
      <c r="IV610" s="160"/>
      <c r="IW610" s="160"/>
      <c r="IX610" s="160"/>
      <c r="IY610" s="160"/>
      <c r="IZ610" s="160"/>
      <c r="JA610" s="160"/>
      <c r="JB610" s="160"/>
      <c r="JC610" s="160"/>
      <c r="JD610" s="160"/>
      <c r="JE610" s="160"/>
      <c r="JF610" s="160"/>
      <c r="JG610" s="160"/>
      <c r="JH610" s="160"/>
      <c r="JI610" s="160"/>
      <c r="JJ610" s="160"/>
      <c r="JK610" s="160"/>
      <c r="JL610" s="160"/>
      <c r="JM610" s="160"/>
      <c r="JN610" s="160"/>
      <c r="JO610" s="160"/>
      <c r="JP610" s="160"/>
      <c r="JQ610" s="160"/>
      <c r="JR610" s="160"/>
      <c r="JS610" s="160"/>
      <c r="JT610" s="160"/>
      <c r="JU610" s="160"/>
      <c r="JV610" s="160"/>
      <c r="JW610" s="160"/>
      <c r="JX610" s="160"/>
      <c r="JY610" s="160"/>
      <c r="JZ610" s="160"/>
      <c r="KA610" s="160"/>
      <c r="KB610" s="160"/>
      <c r="KC610" s="160"/>
      <c r="KD610" s="160"/>
      <c r="KE610" s="160"/>
      <c r="KF610" s="160"/>
      <c r="KG610" s="160"/>
      <c r="KH610" s="160"/>
      <c r="KI610" s="160"/>
      <c r="KJ610" s="160"/>
      <c r="KK610" s="160"/>
      <c r="KL610" s="160"/>
      <c r="KM610" s="160"/>
      <c r="KN610" s="160"/>
      <c r="KO610" s="160"/>
      <c r="KP610" s="160"/>
      <c r="KQ610" s="160"/>
      <c r="KR610" s="160"/>
      <c r="KS610" s="160"/>
      <c r="KT610" s="160"/>
      <c r="KU610" s="160"/>
      <c r="KV610" s="160"/>
      <c r="KW610" s="160"/>
      <c r="KX610" s="160"/>
      <c r="KY610" s="160"/>
      <c r="KZ610" s="160"/>
      <c r="LA610" s="160"/>
      <c r="LB610" s="160"/>
      <c r="LC610" s="160"/>
      <c r="LD610" s="160"/>
      <c r="LE610" s="160"/>
      <c r="LF610" s="160"/>
      <c r="LG610" s="160"/>
      <c r="LH610" s="160"/>
      <c r="LI610" s="160"/>
      <c r="LJ610" s="160"/>
      <c r="LK610" s="160"/>
      <c r="LL610" s="160"/>
      <c r="LM610" s="160"/>
      <c r="LN610" s="160"/>
      <c r="LO610" s="160"/>
      <c r="LP610" s="160"/>
      <c r="LQ610" s="160"/>
      <c r="LR610" s="160"/>
      <c r="LS610" s="160"/>
      <c r="LT610" s="160"/>
      <c r="LU610" s="160"/>
      <c r="LV610" s="160"/>
      <c r="LW610" s="160"/>
      <c r="LX610" s="160"/>
      <c r="LY610" s="160"/>
      <c r="LZ610" s="160"/>
      <c r="MA610" s="160"/>
      <c r="MB610" s="160"/>
      <c r="MC610" s="160"/>
      <c r="MD610" s="160"/>
      <c r="ME610" s="160"/>
      <c r="MF610" s="160"/>
      <c r="MG610" s="160"/>
      <c r="MH610" s="160"/>
      <c r="MI610" s="160"/>
      <c r="MJ610" s="160"/>
      <c r="MK610" s="160"/>
      <c r="ML610" s="160"/>
      <c r="MM610" s="160"/>
      <c r="MN610" s="160"/>
      <c r="MO610" s="160"/>
      <c r="MP610" s="160"/>
      <c r="MQ610" s="160"/>
      <c r="MR610" s="160"/>
      <c r="MS610" s="160"/>
      <c r="MT610" s="160"/>
      <c r="MU610" s="160"/>
      <c r="MV610" s="160"/>
      <c r="MW610" s="160"/>
      <c r="MX610" s="160"/>
      <c r="MY610" s="160"/>
      <c r="MZ610" s="160"/>
      <c r="NA610" s="160"/>
      <c r="NB610" s="160"/>
      <c r="NC610" s="160"/>
      <c r="ND610" s="160"/>
      <c r="NE610" s="160"/>
      <c r="NF610" s="160"/>
      <c r="NG610" s="160"/>
      <c r="NH610" s="160"/>
      <c r="NI610" s="160"/>
      <c r="NJ610" s="160"/>
      <c r="NK610" s="160"/>
      <c r="NL610" s="160"/>
      <c r="NM610" s="160"/>
      <c r="NN610" s="160"/>
      <c r="NO610" s="160"/>
      <c r="NP610" s="160"/>
      <c r="NQ610" s="160"/>
      <c r="NR610" s="160"/>
      <c r="NS610" s="160"/>
      <c r="NT610" s="160"/>
      <c r="NU610" s="160"/>
      <c r="NV610" s="160"/>
      <c r="NW610" s="160"/>
      <c r="NX610" s="160"/>
      <c r="NY610" s="160"/>
      <c r="NZ610" s="160"/>
      <c r="OA610" s="160"/>
      <c r="OB610" s="160"/>
      <c r="OC610" s="160"/>
      <c r="OD610" s="160"/>
      <c r="OE610" s="160"/>
      <c r="OF610" s="160"/>
      <c r="OG610" s="160"/>
      <c r="OH610" s="160"/>
      <c r="OI610" s="160"/>
      <c r="OJ610" s="160"/>
      <c r="OK610" s="160"/>
      <c r="OL610" s="160"/>
      <c r="OM610" s="160"/>
      <c r="ON610" s="160"/>
      <c r="OO610" s="160"/>
      <c r="OP610" s="160"/>
      <c r="OQ610" s="160"/>
      <c r="OR610" s="160"/>
      <c r="OS610" s="160"/>
      <c r="OT610" s="160"/>
      <c r="OU610" s="160"/>
      <c r="OV610" s="160"/>
      <c r="OW610" s="160"/>
      <c r="OX610" s="160"/>
      <c r="OY610" s="160"/>
      <c r="OZ610" s="160"/>
      <c r="PA610" s="160"/>
      <c r="PB610" s="160"/>
      <c r="PC610" s="160"/>
      <c r="PD610" s="160"/>
      <c r="PE610" s="160"/>
      <c r="PF610" s="160"/>
      <c r="PG610" s="160"/>
      <c r="PH610" s="160"/>
      <c r="PI610" s="160"/>
      <c r="PJ610" s="160"/>
      <c r="PK610" s="160"/>
      <c r="PL610" s="160"/>
      <c r="PM610" s="160"/>
      <c r="PN610" s="160"/>
      <c r="PO610" s="160"/>
      <c r="PP610" s="160"/>
      <c r="PQ610" s="160"/>
      <c r="PR610" s="160"/>
      <c r="PS610" s="160"/>
      <c r="PT610" s="160"/>
      <c r="PU610" s="160"/>
      <c r="PV610" s="160"/>
      <c r="PW610" s="160"/>
      <c r="PX610" s="160"/>
      <c r="PY610" s="160"/>
      <c r="PZ610" s="160"/>
      <c r="QA610" s="160"/>
      <c r="QB610" s="160"/>
      <c r="QC610" s="160"/>
      <c r="QD610" s="160"/>
      <c r="QE610" s="160"/>
      <c r="QF610" s="160"/>
      <c r="QG610" s="160"/>
      <c r="QH610" s="160"/>
      <c r="QI610" s="160"/>
      <c r="QJ610" s="160"/>
      <c r="QK610" s="160"/>
      <c r="QL610" s="160"/>
      <c r="QM610" s="160"/>
      <c r="QN610" s="160"/>
      <c r="QO610" s="160"/>
      <c r="QP610" s="160"/>
      <c r="QQ610" s="160"/>
      <c r="QR610" s="160"/>
      <c r="QS610" s="160"/>
      <c r="QT610" s="160"/>
      <c r="QU610" s="160"/>
      <c r="QV610" s="160"/>
      <c r="QW610" s="160"/>
      <c r="QX610" s="160"/>
      <c r="QY610" s="160"/>
      <c r="QZ610" s="160"/>
      <c r="RA610" s="160"/>
      <c r="RB610" s="160"/>
      <c r="RC610" s="160"/>
      <c r="RD610" s="160"/>
      <c r="RE610" s="160"/>
      <c r="RF610" s="160"/>
      <c r="RG610" s="160"/>
      <c r="RH610" s="160"/>
      <c r="RI610" s="160"/>
      <c r="RJ610" s="160"/>
      <c r="RK610" s="160"/>
      <c r="RL610" s="160"/>
      <c r="RM610" s="160"/>
      <c r="RN610" s="160"/>
      <c r="RO610" s="160"/>
      <c r="RP610" s="160"/>
      <c r="RQ610" s="160"/>
      <c r="RR610" s="160"/>
      <c r="RS610" s="160"/>
      <c r="RT610" s="160"/>
      <c r="RU610" s="160"/>
      <c r="RV610" s="160"/>
      <c r="RW610" s="160"/>
      <c r="RX610" s="160"/>
      <c r="RY610" s="160"/>
      <c r="RZ610" s="160"/>
      <c r="SA610" s="160"/>
      <c r="SB610" s="160"/>
      <c r="SC610" s="160"/>
      <c r="SD610" s="160"/>
      <c r="SE610" s="160"/>
      <c r="SF610" s="160"/>
      <c r="SG610" s="160"/>
      <c r="SH610" s="160"/>
      <c r="SI610" s="160"/>
      <c r="SJ610" s="160"/>
      <c r="SK610" s="160"/>
      <c r="SL610" s="160"/>
      <c r="SM610" s="160"/>
      <c r="SN610" s="160"/>
      <c r="SO610" s="160"/>
      <c r="SP610" s="160"/>
      <c r="SQ610" s="160"/>
      <c r="SR610" s="160"/>
      <c r="SS610" s="160"/>
      <c r="ST610" s="160"/>
      <c r="SU610" s="160"/>
      <c r="SV610" s="160"/>
      <c r="SW610" s="160"/>
      <c r="SX610" s="160"/>
      <c r="SY610" s="160"/>
      <c r="SZ610" s="160"/>
      <c r="TA610" s="160"/>
      <c r="TB610" s="160"/>
      <c r="TC610" s="160"/>
      <c r="TD610" s="160"/>
      <c r="TE610" s="160"/>
      <c r="TF610" s="160"/>
    </row>
    <row r="611" spans="1:526">
      <c r="A611" s="160"/>
      <c r="B611" s="160"/>
      <c r="C611" s="160"/>
      <c r="D611" s="160"/>
      <c r="E611" s="160"/>
      <c r="F611" s="160"/>
      <c r="G611" s="160"/>
      <c r="H611" s="160"/>
      <c r="I611" s="160"/>
      <c r="J611" s="160"/>
      <c r="K611" s="160"/>
      <c r="L611" s="160"/>
      <c r="M611" s="160"/>
      <c r="N611" s="160"/>
      <c r="O611" s="160"/>
      <c r="P611" s="160"/>
      <c r="Q611" s="160"/>
      <c r="R611" s="160"/>
      <c r="S611" s="160"/>
      <c r="T611" s="160"/>
      <c r="U611" s="160"/>
      <c r="V611" s="160"/>
      <c r="W611" s="160"/>
      <c r="X611" s="160"/>
      <c r="Y611" s="160"/>
      <c r="Z611" s="160"/>
      <c r="AA611" s="160"/>
      <c r="AB611" s="160"/>
      <c r="AC611" s="160"/>
      <c r="AD611" s="160"/>
      <c r="AE611" s="160"/>
      <c r="AF611" s="160"/>
      <c r="AG611" s="160"/>
      <c r="AH611" s="160"/>
      <c r="AI611" s="160"/>
      <c r="AJ611" s="160"/>
      <c r="AK611" s="160"/>
      <c r="AL611" s="160"/>
      <c r="AM611" s="160"/>
      <c r="AN611" s="160"/>
      <c r="AO611" s="160"/>
      <c r="AP611" s="160"/>
      <c r="AQ611" s="160"/>
      <c r="AR611" s="160"/>
      <c r="AS611" s="160"/>
      <c r="AT611" s="160"/>
      <c r="AU611" s="160"/>
      <c r="AV611" s="160"/>
      <c r="AW611" s="160"/>
      <c r="AX611" s="160"/>
      <c r="AY611" s="160"/>
      <c r="AZ611" s="160"/>
      <c r="BA611" s="160"/>
      <c r="BB611" s="160"/>
      <c r="BC611" s="160"/>
      <c r="BD611" s="160"/>
      <c r="BE611" s="160"/>
      <c r="BF611" s="160"/>
      <c r="BG611" s="160"/>
      <c r="BH611" s="160"/>
      <c r="BI611" s="160"/>
      <c r="BJ611" s="160"/>
      <c r="BK611" s="160"/>
      <c r="BL611" s="160"/>
      <c r="BM611" s="160"/>
      <c r="BN611" s="160"/>
      <c r="BO611" s="160"/>
      <c r="BP611" s="160"/>
      <c r="BQ611" s="160"/>
      <c r="BR611" s="160"/>
      <c r="BS611" s="160"/>
      <c r="BT611" s="160"/>
      <c r="BU611" s="160"/>
      <c r="BV611" s="160"/>
      <c r="BW611" s="160"/>
      <c r="BX611" s="160"/>
      <c r="BY611" s="160"/>
      <c r="BZ611" s="160"/>
      <c r="CA611" s="160"/>
      <c r="CB611" s="160"/>
      <c r="CC611" s="160"/>
      <c r="CD611" s="160"/>
      <c r="CE611" s="160"/>
      <c r="CF611" s="160"/>
      <c r="CG611" s="160"/>
      <c r="CH611" s="160"/>
      <c r="CI611" s="160"/>
      <c r="CJ611" s="160"/>
      <c r="CK611" s="160"/>
      <c r="CL611" s="160"/>
      <c r="CM611" s="160"/>
      <c r="CN611" s="160"/>
      <c r="CO611" s="160"/>
      <c r="CP611" s="160"/>
      <c r="CQ611" s="160"/>
      <c r="CR611" s="160"/>
      <c r="CS611" s="160"/>
      <c r="CT611" s="160"/>
      <c r="CU611" s="160"/>
      <c r="CV611" s="160"/>
      <c r="CW611" s="160"/>
      <c r="CX611" s="160"/>
      <c r="CY611" s="160"/>
      <c r="CZ611" s="160"/>
      <c r="DA611" s="160"/>
      <c r="DB611" s="160"/>
      <c r="DC611" s="160"/>
      <c r="DD611" s="160"/>
      <c r="DE611" s="160"/>
      <c r="DF611" s="160"/>
      <c r="DG611" s="160"/>
      <c r="DH611" s="160"/>
      <c r="DI611" s="160"/>
      <c r="DJ611" s="160"/>
      <c r="DK611" s="160"/>
      <c r="DL611" s="160"/>
      <c r="DM611" s="160"/>
      <c r="DN611" s="160"/>
      <c r="DO611" s="160"/>
      <c r="DP611" s="160"/>
      <c r="DQ611" s="160"/>
      <c r="DR611" s="160"/>
      <c r="DS611" s="160"/>
      <c r="DT611" s="160"/>
      <c r="DU611" s="160"/>
      <c r="DV611" s="160"/>
      <c r="DW611" s="160"/>
      <c r="DX611" s="160"/>
      <c r="DY611" s="160"/>
      <c r="DZ611" s="160"/>
      <c r="EA611" s="160"/>
      <c r="EB611" s="160"/>
      <c r="EC611" s="160"/>
      <c r="ED611" s="160"/>
      <c r="EE611" s="160"/>
      <c r="EF611" s="160"/>
      <c r="EG611" s="160"/>
      <c r="EH611" s="160"/>
      <c r="EI611" s="160"/>
      <c r="EJ611" s="160"/>
      <c r="EK611" s="160"/>
      <c r="EL611" s="160"/>
      <c r="EM611" s="160"/>
      <c r="EN611" s="160"/>
      <c r="EO611" s="160"/>
      <c r="EP611" s="160"/>
      <c r="EQ611" s="160"/>
      <c r="ER611" s="160"/>
      <c r="ES611" s="160"/>
      <c r="ET611" s="160"/>
      <c r="EU611" s="160"/>
      <c r="EV611" s="160"/>
      <c r="EW611" s="160"/>
      <c r="EX611" s="160"/>
      <c r="EY611" s="160"/>
      <c r="EZ611" s="160"/>
      <c r="FA611" s="160"/>
      <c r="FB611" s="160"/>
      <c r="FC611" s="160"/>
      <c r="FD611" s="160"/>
      <c r="FE611" s="160"/>
      <c r="FF611" s="160"/>
      <c r="FG611" s="160"/>
      <c r="FH611" s="160"/>
      <c r="FI611" s="160"/>
      <c r="FJ611" s="160"/>
      <c r="FK611" s="160"/>
      <c r="FL611" s="160"/>
      <c r="FM611" s="160"/>
      <c r="FN611" s="160"/>
      <c r="FO611" s="160"/>
      <c r="FP611" s="160"/>
      <c r="FQ611" s="160"/>
      <c r="FR611" s="160"/>
      <c r="FS611" s="160"/>
      <c r="FT611" s="160"/>
      <c r="FU611" s="160"/>
      <c r="FV611" s="160"/>
      <c r="FW611" s="160"/>
      <c r="FX611" s="160"/>
      <c r="FY611" s="160"/>
      <c r="FZ611" s="160"/>
      <c r="GA611" s="160"/>
      <c r="GB611" s="160"/>
      <c r="GC611" s="160"/>
      <c r="GD611" s="160"/>
      <c r="GE611" s="160"/>
      <c r="GF611" s="160"/>
      <c r="GG611" s="160"/>
      <c r="GH611" s="160"/>
      <c r="GI611" s="160"/>
      <c r="GJ611" s="160"/>
      <c r="GK611" s="160"/>
      <c r="GL611" s="160"/>
      <c r="GM611" s="160"/>
      <c r="GN611" s="160"/>
      <c r="GO611" s="160"/>
      <c r="GP611" s="160"/>
      <c r="GQ611" s="160"/>
      <c r="GR611" s="160"/>
      <c r="GS611" s="160"/>
      <c r="GT611" s="160"/>
      <c r="GU611" s="160"/>
      <c r="GV611" s="160"/>
      <c r="GW611" s="160"/>
      <c r="GX611" s="160"/>
      <c r="GY611" s="160"/>
      <c r="GZ611" s="160"/>
      <c r="HA611" s="160"/>
      <c r="HB611" s="160"/>
      <c r="HC611" s="160"/>
      <c r="HD611" s="160"/>
      <c r="HE611" s="160"/>
      <c r="HF611" s="160"/>
      <c r="HG611" s="160"/>
      <c r="HH611" s="160"/>
      <c r="HI611" s="160"/>
      <c r="HJ611" s="160"/>
      <c r="HK611" s="160"/>
      <c r="HL611" s="160"/>
      <c r="HM611" s="160"/>
      <c r="HN611" s="160"/>
      <c r="HO611" s="160"/>
      <c r="HP611" s="160"/>
      <c r="HQ611" s="160"/>
      <c r="HR611" s="160"/>
      <c r="HS611" s="160"/>
      <c r="HT611" s="160"/>
      <c r="HU611" s="160"/>
      <c r="HV611" s="160"/>
      <c r="HW611" s="160"/>
      <c r="HX611" s="160"/>
      <c r="HY611" s="160"/>
      <c r="HZ611" s="160"/>
      <c r="IA611" s="160"/>
      <c r="IB611" s="160"/>
      <c r="IC611" s="160"/>
      <c r="ID611" s="160"/>
      <c r="IE611" s="160"/>
      <c r="IF611" s="160"/>
      <c r="IG611" s="160"/>
      <c r="IH611" s="160"/>
      <c r="II611" s="160"/>
      <c r="IJ611" s="160"/>
      <c r="IK611" s="160"/>
      <c r="IL611" s="160"/>
      <c r="IM611" s="160"/>
      <c r="IN611" s="160"/>
      <c r="IO611" s="160"/>
      <c r="IP611" s="160"/>
      <c r="IQ611" s="160"/>
      <c r="IR611" s="160"/>
      <c r="IS611" s="160"/>
      <c r="IT611" s="160"/>
      <c r="IU611" s="160"/>
      <c r="IV611" s="160"/>
      <c r="IW611" s="160"/>
      <c r="IX611" s="160"/>
      <c r="IY611" s="160"/>
      <c r="IZ611" s="160"/>
      <c r="JA611" s="160"/>
      <c r="JB611" s="160"/>
      <c r="JC611" s="160"/>
      <c r="JD611" s="160"/>
      <c r="JE611" s="160"/>
      <c r="JF611" s="160"/>
      <c r="JG611" s="160"/>
      <c r="JH611" s="160"/>
      <c r="JI611" s="160"/>
      <c r="JJ611" s="160"/>
      <c r="JK611" s="160"/>
      <c r="JL611" s="160"/>
      <c r="JM611" s="160"/>
      <c r="JN611" s="160"/>
      <c r="JO611" s="160"/>
      <c r="JP611" s="160"/>
      <c r="JQ611" s="160"/>
      <c r="JR611" s="160"/>
      <c r="JS611" s="160"/>
      <c r="JT611" s="160"/>
      <c r="JU611" s="160"/>
      <c r="JV611" s="160"/>
      <c r="JW611" s="160"/>
      <c r="JX611" s="160"/>
      <c r="JY611" s="160"/>
      <c r="JZ611" s="160"/>
      <c r="KA611" s="160"/>
      <c r="KB611" s="160"/>
      <c r="KC611" s="160"/>
      <c r="KD611" s="160"/>
      <c r="KE611" s="160"/>
      <c r="KF611" s="160"/>
      <c r="KG611" s="160"/>
      <c r="KH611" s="160"/>
      <c r="KI611" s="160"/>
      <c r="KJ611" s="160"/>
      <c r="KK611" s="160"/>
      <c r="KL611" s="160"/>
      <c r="KM611" s="160"/>
      <c r="KN611" s="160"/>
      <c r="KO611" s="160"/>
      <c r="KP611" s="160"/>
      <c r="KQ611" s="160"/>
      <c r="KR611" s="160"/>
      <c r="KS611" s="160"/>
      <c r="KT611" s="160"/>
      <c r="KU611" s="160"/>
      <c r="KV611" s="160"/>
      <c r="KW611" s="160"/>
      <c r="KX611" s="160"/>
      <c r="KY611" s="160"/>
      <c r="KZ611" s="160"/>
      <c r="LA611" s="160"/>
      <c r="LB611" s="160"/>
      <c r="LC611" s="160"/>
      <c r="LD611" s="160"/>
      <c r="LE611" s="160"/>
      <c r="LF611" s="160"/>
      <c r="LG611" s="160"/>
      <c r="LH611" s="160"/>
      <c r="LI611" s="160"/>
      <c r="LJ611" s="160"/>
      <c r="LK611" s="160"/>
      <c r="LL611" s="160"/>
      <c r="LM611" s="160"/>
      <c r="LN611" s="160"/>
      <c r="LO611" s="160"/>
      <c r="LP611" s="160"/>
      <c r="LQ611" s="160"/>
      <c r="LR611" s="160"/>
      <c r="LS611" s="160"/>
      <c r="LT611" s="160"/>
      <c r="LU611" s="160"/>
      <c r="LV611" s="160"/>
      <c r="LW611" s="160"/>
      <c r="LX611" s="160"/>
      <c r="LY611" s="160"/>
      <c r="LZ611" s="160"/>
      <c r="MA611" s="160"/>
      <c r="MB611" s="160"/>
      <c r="MC611" s="160"/>
      <c r="MD611" s="160"/>
      <c r="ME611" s="160"/>
      <c r="MF611" s="160"/>
      <c r="MG611" s="160"/>
      <c r="MH611" s="160"/>
      <c r="MI611" s="160"/>
      <c r="MJ611" s="160"/>
      <c r="MK611" s="160"/>
      <c r="ML611" s="160"/>
      <c r="MM611" s="160"/>
      <c r="MN611" s="160"/>
      <c r="MO611" s="160"/>
      <c r="MP611" s="160"/>
      <c r="MQ611" s="160"/>
      <c r="MR611" s="160"/>
      <c r="MS611" s="160"/>
      <c r="MT611" s="160"/>
      <c r="MU611" s="160"/>
      <c r="MV611" s="160"/>
      <c r="MW611" s="160"/>
      <c r="MX611" s="160"/>
      <c r="MY611" s="160"/>
      <c r="MZ611" s="160"/>
      <c r="NA611" s="160"/>
      <c r="NB611" s="160"/>
      <c r="NC611" s="160"/>
      <c r="ND611" s="160"/>
      <c r="NE611" s="160"/>
      <c r="NF611" s="160"/>
      <c r="NG611" s="160"/>
      <c r="NH611" s="160"/>
      <c r="NI611" s="160"/>
      <c r="NJ611" s="160"/>
      <c r="NK611" s="160"/>
      <c r="NL611" s="160"/>
      <c r="NM611" s="160"/>
      <c r="NN611" s="160"/>
      <c r="NO611" s="160"/>
      <c r="NP611" s="160"/>
      <c r="NQ611" s="160"/>
      <c r="NR611" s="160"/>
      <c r="NS611" s="160"/>
      <c r="NT611" s="160"/>
      <c r="NU611" s="160"/>
      <c r="NV611" s="160"/>
      <c r="NW611" s="160"/>
      <c r="NX611" s="160"/>
      <c r="NY611" s="160"/>
      <c r="NZ611" s="160"/>
      <c r="OA611" s="160"/>
      <c r="OB611" s="160"/>
      <c r="OC611" s="160"/>
      <c r="OD611" s="160"/>
      <c r="OE611" s="160"/>
      <c r="OF611" s="160"/>
      <c r="OG611" s="160"/>
      <c r="OH611" s="160"/>
      <c r="OI611" s="160"/>
      <c r="OJ611" s="160"/>
      <c r="OK611" s="160"/>
      <c r="OL611" s="160"/>
      <c r="OM611" s="160"/>
      <c r="ON611" s="160"/>
      <c r="OO611" s="160"/>
      <c r="OP611" s="160"/>
      <c r="OQ611" s="160"/>
      <c r="OR611" s="160"/>
      <c r="OS611" s="160"/>
      <c r="OT611" s="160"/>
      <c r="OU611" s="160"/>
      <c r="OV611" s="160"/>
      <c r="OW611" s="160"/>
      <c r="OX611" s="160"/>
      <c r="OY611" s="160"/>
      <c r="OZ611" s="160"/>
      <c r="PA611" s="160"/>
      <c r="PB611" s="160"/>
      <c r="PC611" s="160"/>
      <c r="PD611" s="160"/>
      <c r="PE611" s="160"/>
      <c r="PF611" s="160"/>
      <c r="PG611" s="160"/>
      <c r="PH611" s="160"/>
      <c r="PI611" s="160"/>
      <c r="PJ611" s="160"/>
      <c r="PK611" s="160"/>
      <c r="PL611" s="160"/>
      <c r="PM611" s="160"/>
      <c r="PN611" s="160"/>
      <c r="PO611" s="160"/>
      <c r="PP611" s="160"/>
      <c r="PQ611" s="160"/>
      <c r="PR611" s="160"/>
      <c r="PS611" s="160"/>
      <c r="PT611" s="160"/>
      <c r="PU611" s="160"/>
      <c r="PV611" s="160"/>
      <c r="PW611" s="160"/>
      <c r="PX611" s="160"/>
      <c r="PY611" s="160"/>
      <c r="PZ611" s="160"/>
      <c r="QA611" s="160"/>
      <c r="QB611" s="160"/>
      <c r="QC611" s="160"/>
      <c r="QD611" s="160"/>
      <c r="QE611" s="160"/>
      <c r="QF611" s="160"/>
      <c r="QG611" s="160"/>
      <c r="QH611" s="160"/>
      <c r="QI611" s="160"/>
      <c r="QJ611" s="160"/>
      <c r="QK611" s="160"/>
      <c r="QL611" s="160"/>
      <c r="QM611" s="160"/>
      <c r="QN611" s="160"/>
      <c r="QO611" s="160"/>
      <c r="QP611" s="160"/>
      <c r="QQ611" s="160"/>
      <c r="QR611" s="160"/>
      <c r="QS611" s="160"/>
      <c r="QT611" s="160"/>
      <c r="QU611" s="160"/>
      <c r="QV611" s="160"/>
      <c r="QW611" s="160"/>
      <c r="QX611" s="160"/>
      <c r="QY611" s="160"/>
      <c r="QZ611" s="160"/>
      <c r="RA611" s="160"/>
      <c r="RB611" s="160"/>
      <c r="RC611" s="160"/>
      <c r="RD611" s="160"/>
      <c r="RE611" s="160"/>
      <c r="RF611" s="160"/>
      <c r="RG611" s="160"/>
      <c r="RH611" s="160"/>
      <c r="RI611" s="160"/>
      <c r="RJ611" s="160"/>
      <c r="RK611" s="160"/>
      <c r="RL611" s="160"/>
      <c r="RM611" s="160"/>
      <c r="RN611" s="160"/>
      <c r="RO611" s="160"/>
      <c r="RP611" s="160"/>
      <c r="RQ611" s="160"/>
      <c r="RR611" s="160"/>
      <c r="RS611" s="160"/>
      <c r="RT611" s="160"/>
      <c r="RU611" s="160"/>
      <c r="RV611" s="160"/>
      <c r="RW611" s="160"/>
      <c r="RX611" s="160"/>
      <c r="RY611" s="160"/>
      <c r="RZ611" s="160"/>
      <c r="SA611" s="160"/>
      <c r="SB611" s="160"/>
      <c r="SC611" s="160"/>
      <c r="SD611" s="160"/>
      <c r="SE611" s="160"/>
      <c r="SF611" s="160"/>
      <c r="SG611" s="160"/>
      <c r="SH611" s="160"/>
      <c r="SI611" s="160"/>
      <c r="SJ611" s="160"/>
      <c r="SK611" s="160"/>
      <c r="SL611" s="160"/>
      <c r="SM611" s="160"/>
      <c r="SN611" s="160"/>
      <c r="SO611" s="160"/>
      <c r="SP611" s="160"/>
      <c r="SQ611" s="160"/>
      <c r="SR611" s="160"/>
      <c r="SS611" s="160"/>
      <c r="ST611" s="160"/>
      <c r="SU611" s="160"/>
      <c r="SV611" s="160"/>
      <c r="SW611" s="160"/>
      <c r="SX611" s="160"/>
      <c r="SY611" s="160"/>
      <c r="SZ611" s="160"/>
      <c r="TA611" s="160"/>
      <c r="TB611" s="160"/>
      <c r="TC611" s="160"/>
      <c r="TD611" s="160"/>
      <c r="TE611" s="160"/>
      <c r="TF611" s="160"/>
    </row>
    <row r="612" spans="1:526">
      <c r="A612" s="160"/>
      <c r="B612" s="160"/>
      <c r="C612" s="160"/>
      <c r="D612" s="160"/>
      <c r="E612" s="160"/>
      <c r="F612" s="160"/>
      <c r="G612" s="160"/>
      <c r="H612" s="160"/>
      <c r="I612" s="160"/>
      <c r="J612" s="160"/>
      <c r="K612" s="160"/>
      <c r="L612" s="160"/>
      <c r="M612" s="160"/>
      <c r="N612" s="160"/>
      <c r="O612" s="160"/>
      <c r="P612" s="160"/>
      <c r="Q612" s="160"/>
      <c r="R612" s="160"/>
      <c r="S612" s="160"/>
      <c r="T612" s="160"/>
      <c r="U612" s="160"/>
      <c r="V612" s="160"/>
      <c r="W612" s="160"/>
      <c r="X612" s="160"/>
      <c r="Y612" s="160"/>
      <c r="Z612" s="160"/>
      <c r="AA612" s="160"/>
      <c r="AB612" s="160"/>
      <c r="AC612" s="160"/>
      <c r="AD612" s="160"/>
      <c r="AE612" s="160"/>
      <c r="AF612" s="160"/>
      <c r="AG612" s="160"/>
      <c r="AH612" s="160"/>
      <c r="AI612" s="160"/>
      <c r="AJ612" s="160"/>
      <c r="AK612" s="160"/>
      <c r="AL612" s="160"/>
      <c r="AM612" s="160"/>
      <c r="AN612" s="160"/>
      <c r="AO612" s="160"/>
      <c r="AP612" s="160"/>
      <c r="AQ612" s="160"/>
      <c r="AR612" s="160"/>
      <c r="AS612" s="160"/>
      <c r="AT612" s="160"/>
      <c r="AU612" s="160"/>
      <c r="AV612" s="160"/>
      <c r="AW612" s="160"/>
      <c r="AX612" s="160"/>
      <c r="AY612" s="160"/>
      <c r="AZ612" s="160"/>
      <c r="BA612" s="160"/>
      <c r="BB612" s="160"/>
      <c r="BC612" s="160"/>
      <c r="BD612" s="160"/>
      <c r="BE612" s="160"/>
      <c r="BF612" s="160"/>
      <c r="BG612" s="160"/>
      <c r="BH612" s="160"/>
      <c r="BI612" s="160"/>
      <c r="BJ612" s="160"/>
      <c r="BK612" s="160"/>
      <c r="BL612" s="160"/>
      <c r="BM612" s="160"/>
      <c r="BN612" s="160"/>
      <c r="BO612" s="160"/>
      <c r="BP612" s="160"/>
      <c r="BQ612" s="160"/>
      <c r="BR612" s="160"/>
      <c r="BS612" s="160"/>
      <c r="BT612" s="160"/>
      <c r="BU612" s="160"/>
      <c r="BV612" s="160"/>
      <c r="BW612" s="160"/>
      <c r="BX612" s="160"/>
      <c r="BY612" s="160"/>
      <c r="BZ612" s="160"/>
      <c r="CA612" s="160"/>
      <c r="CB612" s="160"/>
      <c r="CC612" s="160"/>
      <c r="CD612" s="160"/>
      <c r="CE612" s="160"/>
      <c r="CF612" s="160"/>
      <c r="CG612" s="160"/>
      <c r="CH612" s="160"/>
      <c r="CI612" s="160"/>
      <c r="CJ612" s="160"/>
      <c r="CK612" s="160"/>
      <c r="CL612" s="160"/>
      <c r="CM612" s="160"/>
      <c r="CN612" s="160"/>
      <c r="CO612" s="160"/>
      <c r="CP612" s="160"/>
      <c r="CQ612" s="160"/>
      <c r="CR612" s="160"/>
      <c r="CS612" s="160"/>
      <c r="CT612" s="160"/>
      <c r="CU612" s="160"/>
      <c r="CV612" s="160"/>
      <c r="CW612" s="160"/>
      <c r="CX612" s="160"/>
      <c r="CY612" s="160"/>
      <c r="CZ612" s="160"/>
      <c r="DA612" s="160"/>
      <c r="DB612" s="160"/>
      <c r="DC612" s="160"/>
      <c r="DD612" s="160"/>
      <c r="DE612" s="160"/>
      <c r="DF612" s="160"/>
      <c r="DG612" s="160"/>
      <c r="DH612" s="160"/>
      <c r="DI612" s="160"/>
      <c r="DJ612" s="160"/>
      <c r="DK612" s="160"/>
      <c r="DL612" s="160"/>
      <c r="DM612" s="160"/>
      <c r="DN612" s="160"/>
      <c r="DO612" s="160"/>
      <c r="DP612" s="160"/>
      <c r="DQ612" s="160"/>
      <c r="DR612" s="160"/>
      <c r="DS612" s="160"/>
      <c r="DT612" s="160"/>
      <c r="DU612" s="160"/>
      <c r="DV612" s="160"/>
      <c r="DW612" s="160"/>
      <c r="DX612" s="160"/>
      <c r="DY612" s="160"/>
      <c r="DZ612" s="160"/>
      <c r="EA612" s="160"/>
      <c r="EB612" s="160"/>
      <c r="EC612" s="160"/>
      <c r="ED612" s="160"/>
      <c r="EE612" s="160"/>
      <c r="EF612" s="160"/>
      <c r="EG612" s="160"/>
      <c r="EH612" s="160"/>
      <c r="EI612" s="160"/>
      <c r="EJ612" s="160"/>
      <c r="EK612" s="160"/>
      <c r="EL612" s="160"/>
      <c r="EM612" s="160"/>
      <c r="EN612" s="160"/>
      <c r="EO612" s="160"/>
      <c r="EP612" s="160"/>
      <c r="EQ612" s="160"/>
      <c r="ER612" s="160"/>
      <c r="ES612" s="160"/>
      <c r="ET612" s="160"/>
      <c r="EU612" s="160"/>
      <c r="EV612" s="160"/>
      <c r="EW612" s="160"/>
      <c r="EX612" s="160"/>
      <c r="EY612" s="160"/>
      <c r="EZ612" s="160"/>
      <c r="FA612" s="160"/>
      <c r="FB612" s="160"/>
      <c r="FC612" s="160"/>
      <c r="FD612" s="160"/>
      <c r="FE612" s="160"/>
      <c r="FF612" s="160"/>
      <c r="FG612" s="160"/>
      <c r="FH612" s="160"/>
      <c r="FI612" s="160"/>
      <c r="FJ612" s="160"/>
      <c r="FK612" s="160"/>
      <c r="FL612" s="160"/>
      <c r="FM612" s="160"/>
      <c r="FN612" s="160"/>
      <c r="FO612" s="160"/>
      <c r="FP612" s="160"/>
      <c r="FQ612" s="160"/>
      <c r="FR612" s="160"/>
      <c r="FS612" s="160"/>
      <c r="FT612" s="160"/>
      <c r="FU612" s="160"/>
      <c r="FV612" s="160"/>
      <c r="FW612" s="160"/>
      <c r="FX612" s="160"/>
      <c r="FY612" s="160"/>
      <c r="FZ612" s="160"/>
      <c r="GA612" s="160"/>
      <c r="GB612" s="160"/>
      <c r="GC612" s="160"/>
      <c r="GD612" s="160"/>
      <c r="GE612" s="160"/>
      <c r="GF612" s="160"/>
      <c r="GG612" s="160"/>
      <c r="GH612" s="160"/>
      <c r="GI612" s="160"/>
      <c r="GJ612" s="160"/>
      <c r="GK612" s="160"/>
      <c r="GL612" s="160"/>
      <c r="GM612" s="160"/>
      <c r="GN612" s="160"/>
      <c r="GO612" s="160"/>
      <c r="GP612" s="160"/>
      <c r="GQ612" s="160"/>
      <c r="GR612" s="160"/>
      <c r="GS612" s="160"/>
      <c r="GT612" s="160"/>
      <c r="GU612" s="160"/>
      <c r="GV612" s="160"/>
      <c r="GW612" s="160"/>
      <c r="GX612" s="160"/>
      <c r="GY612" s="160"/>
      <c r="GZ612" s="160"/>
      <c r="HA612" s="160"/>
      <c r="HB612" s="160"/>
      <c r="HC612" s="160"/>
      <c r="HD612" s="160"/>
      <c r="HE612" s="160"/>
      <c r="HF612" s="160"/>
      <c r="HG612" s="160"/>
      <c r="HH612" s="160"/>
      <c r="HI612" s="160"/>
      <c r="HJ612" s="160"/>
      <c r="HK612" s="160"/>
      <c r="HL612" s="160"/>
      <c r="HM612" s="160"/>
      <c r="HN612" s="160"/>
      <c r="HO612" s="160"/>
      <c r="HP612" s="160"/>
      <c r="HQ612" s="160"/>
      <c r="HR612" s="160"/>
      <c r="HS612" s="160"/>
      <c r="HT612" s="160"/>
      <c r="HU612" s="160"/>
      <c r="HV612" s="160"/>
      <c r="HW612" s="160"/>
      <c r="HX612" s="160"/>
      <c r="HY612" s="160"/>
      <c r="HZ612" s="160"/>
      <c r="IA612" s="160"/>
      <c r="IB612" s="160"/>
      <c r="IC612" s="160"/>
      <c r="ID612" s="160"/>
      <c r="IE612" s="160"/>
      <c r="IF612" s="160"/>
      <c r="IG612" s="160"/>
      <c r="IH612" s="160"/>
      <c r="II612" s="160"/>
      <c r="IJ612" s="160"/>
      <c r="IK612" s="160"/>
      <c r="IL612" s="160"/>
      <c r="IM612" s="160"/>
      <c r="IN612" s="160"/>
      <c r="IO612" s="160"/>
      <c r="IP612" s="160"/>
      <c r="IQ612" s="160"/>
      <c r="IR612" s="160"/>
      <c r="IS612" s="160"/>
      <c r="IT612" s="160"/>
      <c r="IU612" s="160"/>
      <c r="IV612" s="160"/>
      <c r="IW612" s="160"/>
      <c r="IX612" s="160"/>
      <c r="IY612" s="160"/>
      <c r="IZ612" s="160"/>
      <c r="JA612" s="160"/>
      <c r="JB612" s="160"/>
      <c r="JC612" s="160"/>
      <c r="JD612" s="160"/>
      <c r="JE612" s="160"/>
      <c r="JF612" s="160"/>
      <c r="JG612" s="160"/>
      <c r="JH612" s="160"/>
      <c r="JI612" s="160"/>
      <c r="JJ612" s="160"/>
      <c r="JK612" s="160"/>
      <c r="JL612" s="160"/>
      <c r="JM612" s="160"/>
      <c r="JN612" s="160"/>
      <c r="JO612" s="160"/>
      <c r="JP612" s="160"/>
      <c r="JQ612" s="160"/>
      <c r="JR612" s="160"/>
      <c r="JS612" s="160"/>
      <c r="JT612" s="160"/>
      <c r="JU612" s="160"/>
      <c r="JV612" s="160"/>
      <c r="JW612" s="160"/>
      <c r="JX612" s="160"/>
      <c r="JY612" s="160"/>
      <c r="JZ612" s="160"/>
      <c r="KA612" s="160"/>
      <c r="KB612" s="160"/>
      <c r="KC612" s="160"/>
      <c r="KD612" s="160"/>
      <c r="KE612" s="160"/>
      <c r="KF612" s="160"/>
      <c r="KG612" s="160"/>
      <c r="KH612" s="160"/>
      <c r="KI612" s="160"/>
      <c r="KJ612" s="160"/>
      <c r="KK612" s="160"/>
      <c r="KL612" s="160"/>
      <c r="KM612" s="160"/>
      <c r="KN612" s="160"/>
      <c r="KO612" s="160"/>
      <c r="KP612" s="160"/>
      <c r="KQ612" s="160"/>
      <c r="KR612" s="160"/>
      <c r="KS612" s="160"/>
      <c r="KT612" s="160"/>
      <c r="KU612" s="160"/>
      <c r="KV612" s="160"/>
      <c r="KW612" s="160"/>
      <c r="KX612" s="160"/>
      <c r="KY612" s="160"/>
      <c r="KZ612" s="160"/>
      <c r="LA612" s="160"/>
      <c r="LB612" s="160"/>
      <c r="LC612" s="160"/>
      <c r="LD612" s="160"/>
      <c r="LE612" s="160"/>
      <c r="LF612" s="160"/>
      <c r="LG612" s="160"/>
      <c r="LH612" s="160"/>
      <c r="LI612" s="160"/>
      <c r="LJ612" s="160"/>
      <c r="LK612" s="160"/>
      <c r="LL612" s="160"/>
      <c r="LM612" s="160"/>
      <c r="LN612" s="160"/>
      <c r="LO612" s="160"/>
      <c r="LP612" s="160"/>
      <c r="LQ612" s="160"/>
      <c r="LR612" s="160"/>
      <c r="LS612" s="160"/>
      <c r="LT612" s="160"/>
      <c r="LU612" s="160"/>
      <c r="LV612" s="160"/>
      <c r="LW612" s="160"/>
      <c r="LX612" s="160"/>
      <c r="LY612" s="160"/>
      <c r="LZ612" s="160"/>
      <c r="MA612" s="160"/>
      <c r="MB612" s="160"/>
      <c r="MC612" s="160"/>
      <c r="MD612" s="160"/>
      <c r="ME612" s="160"/>
      <c r="MF612" s="160"/>
      <c r="MG612" s="160"/>
      <c r="MH612" s="160"/>
      <c r="MI612" s="160"/>
      <c r="MJ612" s="160"/>
      <c r="MK612" s="160"/>
      <c r="ML612" s="160"/>
      <c r="MM612" s="160"/>
      <c r="MN612" s="160"/>
      <c r="MO612" s="160"/>
      <c r="MP612" s="160"/>
      <c r="MQ612" s="160"/>
      <c r="MR612" s="160"/>
      <c r="MS612" s="160"/>
      <c r="MT612" s="160"/>
      <c r="MU612" s="160"/>
      <c r="MV612" s="160"/>
      <c r="MW612" s="160"/>
      <c r="MX612" s="160"/>
      <c r="MY612" s="160"/>
      <c r="MZ612" s="160"/>
      <c r="NA612" s="160"/>
      <c r="NB612" s="160"/>
      <c r="NC612" s="160"/>
      <c r="ND612" s="160"/>
      <c r="NE612" s="160"/>
      <c r="NF612" s="160"/>
      <c r="NG612" s="160"/>
      <c r="NH612" s="160"/>
      <c r="NI612" s="160"/>
      <c r="NJ612" s="160"/>
      <c r="NK612" s="160"/>
      <c r="NL612" s="160"/>
      <c r="NM612" s="160"/>
      <c r="NN612" s="160"/>
      <c r="NO612" s="160"/>
      <c r="NP612" s="160"/>
      <c r="NQ612" s="160"/>
      <c r="NR612" s="160"/>
      <c r="NS612" s="160"/>
      <c r="NT612" s="160"/>
      <c r="NU612" s="160"/>
      <c r="NV612" s="160"/>
      <c r="NW612" s="160"/>
      <c r="NX612" s="160"/>
      <c r="NY612" s="160"/>
      <c r="NZ612" s="160"/>
      <c r="OA612" s="160"/>
      <c r="OB612" s="160"/>
      <c r="OC612" s="160"/>
      <c r="OD612" s="160"/>
      <c r="OE612" s="160"/>
      <c r="OF612" s="160"/>
      <c r="OG612" s="160"/>
      <c r="OH612" s="160"/>
      <c r="OI612" s="160"/>
      <c r="OJ612" s="160"/>
      <c r="OK612" s="160"/>
      <c r="OL612" s="160"/>
      <c r="OM612" s="160"/>
      <c r="ON612" s="160"/>
      <c r="OO612" s="160"/>
      <c r="OP612" s="160"/>
      <c r="OQ612" s="160"/>
      <c r="OR612" s="160"/>
      <c r="OS612" s="160"/>
      <c r="OT612" s="160"/>
      <c r="OU612" s="160"/>
      <c r="OV612" s="160"/>
      <c r="OW612" s="160"/>
      <c r="OX612" s="160"/>
      <c r="OY612" s="160"/>
      <c r="OZ612" s="160"/>
      <c r="PA612" s="160"/>
      <c r="PB612" s="160"/>
      <c r="PC612" s="160"/>
      <c r="PD612" s="160"/>
      <c r="PE612" s="160"/>
      <c r="PF612" s="160"/>
      <c r="PG612" s="160"/>
      <c r="PH612" s="160"/>
      <c r="PI612" s="160"/>
      <c r="PJ612" s="160"/>
      <c r="PK612" s="160"/>
      <c r="PL612" s="160"/>
      <c r="PM612" s="160"/>
      <c r="PN612" s="160"/>
      <c r="PO612" s="160"/>
      <c r="PP612" s="160"/>
      <c r="PQ612" s="160"/>
      <c r="PR612" s="160"/>
      <c r="PS612" s="160"/>
      <c r="PT612" s="160"/>
      <c r="PU612" s="160"/>
      <c r="PV612" s="160"/>
      <c r="PW612" s="160"/>
      <c r="PX612" s="160"/>
      <c r="PY612" s="160"/>
      <c r="PZ612" s="160"/>
      <c r="QA612" s="160"/>
      <c r="QB612" s="160"/>
      <c r="QC612" s="160"/>
      <c r="QD612" s="160"/>
      <c r="QE612" s="160"/>
      <c r="QF612" s="160"/>
      <c r="QG612" s="160"/>
      <c r="QH612" s="160"/>
      <c r="QI612" s="160"/>
      <c r="QJ612" s="160"/>
      <c r="QK612" s="160"/>
      <c r="QL612" s="160"/>
      <c r="QM612" s="160"/>
      <c r="QN612" s="160"/>
      <c r="QO612" s="160"/>
      <c r="QP612" s="160"/>
      <c r="QQ612" s="160"/>
      <c r="QR612" s="160"/>
      <c r="QS612" s="160"/>
      <c r="QT612" s="160"/>
      <c r="QU612" s="160"/>
      <c r="QV612" s="160"/>
      <c r="QW612" s="160"/>
      <c r="QX612" s="160"/>
      <c r="QY612" s="160"/>
      <c r="QZ612" s="160"/>
      <c r="RA612" s="160"/>
      <c r="RB612" s="160"/>
      <c r="RC612" s="160"/>
      <c r="RD612" s="160"/>
      <c r="RE612" s="160"/>
      <c r="RF612" s="160"/>
      <c r="RG612" s="160"/>
      <c r="RH612" s="160"/>
      <c r="RI612" s="160"/>
      <c r="RJ612" s="160"/>
      <c r="RK612" s="160"/>
      <c r="RL612" s="160"/>
      <c r="RM612" s="160"/>
      <c r="RN612" s="160"/>
      <c r="RO612" s="160"/>
      <c r="RP612" s="160"/>
      <c r="RQ612" s="160"/>
      <c r="RR612" s="160"/>
      <c r="RS612" s="160"/>
      <c r="RT612" s="160"/>
      <c r="RU612" s="160"/>
      <c r="RV612" s="160"/>
      <c r="RW612" s="160"/>
      <c r="RX612" s="160"/>
      <c r="RY612" s="160"/>
      <c r="RZ612" s="160"/>
      <c r="SA612" s="160"/>
      <c r="SB612" s="160"/>
      <c r="SC612" s="160"/>
      <c r="SD612" s="160"/>
      <c r="SE612" s="160"/>
      <c r="SF612" s="160"/>
      <c r="SG612" s="160"/>
      <c r="SH612" s="160"/>
      <c r="SI612" s="160"/>
      <c r="SJ612" s="160"/>
      <c r="SK612" s="160"/>
      <c r="SL612" s="160"/>
      <c r="SM612" s="160"/>
      <c r="SN612" s="160"/>
      <c r="SO612" s="160"/>
      <c r="SP612" s="160"/>
      <c r="SQ612" s="160"/>
      <c r="SR612" s="160"/>
      <c r="SS612" s="160"/>
      <c r="ST612" s="160"/>
      <c r="SU612" s="160"/>
      <c r="SV612" s="160"/>
      <c r="SW612" s="160"/>
      <c r="SX612" s="160"/>
      <c r="SY612" s="160"/>
      <c r="SZ612" s="160"/>
      <c r="TA612" s="160"/>
      <c r="TB612" s="160"/>
      <c r="TC612" s="160"/>
      <c r="TD612" s="160"/>
      <c r="TE612" s="160"/>
      <c r="TF612" s="160"/>
    </row>
    <row r="613" spans="1:526">
      <c r="A613" s="160"/>
      <c r="B613" s="160"/>
      <c r="C613" s="160"/>
      <c r="D613" s="160"/>
      <c r="E613" s="160"/>
      <c r="F613" s="160"/>
      <c r="G613" s="160"/>
      <c r="H613" s="160"/>
      <c r="I613" s="160"/>
      <c r="J613" s="160"/>
      <c r="K613" s="160"/>
      <c r="L613" s="160"/>
      <c r="M613" s="160"/>
      <c r="N613" s="160"/>
      <c r="O613" s="160"/>
      <c r="P613" s="160"/>
      <c r="Q613" s="160"/>
      <c r="R613" s="160"/>
      <c r="S613" s="160"/>
      <c r="T613" s="160"/>
      <c r="U613" s="160"/>
      <c r="V613" s="160"/>
      <c r="W613" s="160"/>
      <c r="X613" s="160"/>
      <c r="Y613" s="160"/>
      <c r="Z613" s="160"/>
      <c r="AA613" s="160"/>
      <c r="AB613" s="160"/>
      <c r="AC613" s="160"/>
      <c r="AD613" s="160"/>
      <c r="AE613" s="160"/>
      <c r="AF613" s="160"/>
      <c r="AG613" s="160"/>
      <c r="AH613" s="160"/>
      <c r="AI613" s="160"/>
      <c r="AJ613" s="160"/>
      <c r="AK613" s="160"/>
      <c r="AL613" s="160"/>
      <c r="AM613" s="160"/>
      <c r="AN613" s="160"/>
      <c r="AO613" s="160"/>
      <c r="AP613" s="160"/>
      <c r="AQ613" s="160"/>
      <c r="AR613" s="160"/>
      <c r="AS613" s="160"/>
      <c r="AT613" s="160"/>
      <c r="AU613" s="160"/>
      <c r="AV613" s="160"/>
      <c r="AW613" s="160"/>
      <c r="AX613" s="160"/>
      <c r="AY613" s="160"/>
      <c r="AZ613" s="160"/>
      <c r="BA613" s="160"/>
      <c r="BB613" s="160"/>
      <c r="BC613" s="160"/>
      <c r="BD613" s="160"/>
      <c r="BE613" s="160"/>
      <c r="BF613" s="160"/>
      <c r="BG613" s="160"/>
      <c r="BH613" s="160"/>
      <c r="BI613" s="160"/>
      <c r="BJ613" s="160"/>
      <c r="BK613" s="160"/>
      <c r="BL613" s="160"/>
      <c r="BM613" s="160"/>
      <c r="BN613" s="160"/>
      <c r="BO613" s="160"/>
      <c r="BP613" s="160"/>
      <c r="BQ613" s="160"/>
      <c r="BR613" s="160"/>
      <c r="BS613" s="160"/>
      <c r="BT613" s="160"/>
      <c r="BU613" s="160"/>
      <c r="BV613" s="160"/>
      <c r="BW613" s="160"/>
      <c r="BX613" s="160"/>
      <c r="BY613" s="160"/>
      <c r="BZ613" s="160"/>
      <c r="CA613" s="160"/>
      <c r="CB613" s="160"/>
      <c r="CC613" s="160"/>
      <c r="CD613" s="160"/>
      <c r="CE613" s="160"/>
      <c r="CF613" s="160"/>
      <c r="CG613" s="160"/>
      <c r="CH613" s="160"/>
      <c r="CI613" s="160"/>
      <c r="CJ613" s="160"/>
      <c r="CK613" s="160"/>
      <c r="CL613" s="160"/>
      <c r="CM613" s="160"/>
      <c r="CN613" s="160"/>
      <c r="CO613" s="160"/>
      <c r="CP613" s="160"/>
      <c r="CQ613" s="160"/>
      <c r="CR613" s="160"/>
      <c r="CS613" s="160"/>
      <c r="CT613" s="160"/>
      <c r="CU613" s="160"/>
      <c r="CV613" s="160"/>
      <c r="CW613" s="160"/>
      <c r="CX613" s="160"/>
      <c r="CY613" s="160"/>
      <c r="CZ613" s="160"/>
      <c r="DA613" s="160"/>
      <c r="DB613" s="160"/>
      <c r="DC613" s="160"/>
      <c r="DD613" s="160"/>
      <c r="DE613" s="160"/>
      <c r="DF613" s="160"/>
      <c r="DG613" s="160"/>
      <c r="DH613" s="160"/>
      <c r="DI613" s="160"/>
      <c r="DJ613" s="160"/>
      <c r="DK613" s="160"/>
      <c r="DL613" s="160"/>
      <c r="DM613" s="160"/>
      <c r="DN613" s="160"/>
      <c r="DO613" s="160"/>
      <c r="DP613" s="160"/>
      <c r="DQ613" s="160"/>
      <c r="DR613" s="160"/>
      <c r="DS613" s="160"/>
      <c r="DT613" s="160"/>
      <c r="DU613" s="160"/>
      <c r="DV613" s="160"/>
      <c r="DW613" s="160"/>
      <c r="DX613" s="160"/>
      <c r="DY613" s="160"/>
      <c r="DZ613" s="160"/>
      <c r="EA613" s="160"/>
      <c r="EB613" s="160"/>
      <c r="EC613" s="160"/>
      <c r="ED613" s="160"/>
      <c r="EE613" s="160"/>
      <c r="EF613" s="160"/>
      <c r="EG613" s="160"/>
      <c r="EH613" s="160"/>
      <c r="EI613" s="160"/>
      <c r="EJ613" s="160"/>
      <c r="EK613" s="160"/>
      <c r="EL613" s="160"/>
      <c r="EM613" s="160"/>
      <c r="EN613" s="160"/>
      <c r="EO613" s="160"/>
      <c r="EP613" s="160"/>
      <c r="EQ613" s="160"/>
      <c r="ER613" s="160"/>
      <c r="ES613" s="160"/>
      <c r="ET613" s="160"/>
      <c r="EU613" s="160"/>
      <c r="EV613" s="160"/>
      <c r="EW613" s="160"/>
      <c r="EX613" s="160"/>
      <c r="EY613" s="160"/>
      <c r="EZ613" s="160"/>
      <c r="FA613" s="160"/>
      <c r="FB613" s="160"/>
      <c r="FC613" s="160"/>
      <c r="FD613" s="160"/>
      <c r="FE613" s="160"/>
      <c r="FF613" s="160"/>
      <c r="FG613" s="160"/>
      <c r="FH613" s="160"/>
      <c r="FI613" s="160"/>
      <c r="FJ613" s="160"/>
      <c r="FK613" s="160"/>
      <c r="FL613" s="160"/>
      <c r="FM613" s="160"/>
      <c r="FN613" s="160"/>
      <c r="FO613" s="160"/>
      <c r="FP613" s="160"/>
      <c r="FQ613" s="160"/>
      <c r="FR613" s="160"/>
      <c r="FS613" s="160"/>
      <c r="FT613" s="160"/>
      <c r="FU613" s="160"/>
      <c r="FV613" s="160"/>
      <c r="FW613" s="160"/>
      <c r="FX613" s="160"/>
      <c r="FY613" s="160"/>
      <c r="FZ613" s="160"/>
      <c r="GA613" s="160"/>
      <c r="GB613" s="160"/>
      <c r="GC613" s="160"/>
      <c r="GD613" s="160"/>
      <c r="GE613" s="160"/>
      <c r="GF613" s="160"/>
      <c r="GG613" s="160"/>
      <c r="GH613" s="160"/>
      <c r="GI613" s="160"/>
      <c r="GJ613" s="160"/>
      <c r="GK613" s="160"/>
      <c r="GL613" s="160"/>
      <c r="GM613" s="160"/>
      <c r="GN613" s="160"/>
      <c r="GO613" s="160"/>
      <c r="GP613" s="160"/>
      <c r="GQ613" s="160"/>
      <c r="GR613" s="160"/>
      <c r="GS613" s="160"/>
      <c r="GT613" s="160"/>
      <c r="GU613" s="160"/>
      <c r="GV613" s="160"/>
      <c r="GW613" s="160"/>
      <c r="GX613" s="160"/>
      <c r="GY613" s="160"/>
      <c r="GZ613" s="160"/>
      <c r="HA613" s="160"/>
      <c r="HB613" s="160"/>
      <c r="HC613" s="160"/>
      <c r="HD613" s="160"/>
      <c r="HE613" s="160"/>
      <c r="HF613" s="160"/>
      <c r="HG613" s="160"/>
      <c r="HH613" s="160"/>
      <c r="HI613" s="160"/>
      <c r="HJ613" s="160"/>
      <c r="HK613" s="160"/>
      <c r="HL613" s="160"/>
      <c r="HM613" s="160"/>
      <c r="HN613" s="160"/>
      <c r="HO613" s="160"/>
      <c r="HP613" s="160"/>
      <c r="HQ613" s="160"/>
      <c r="HR613" s="160"/>
      <c r="HS613" s="160"/>
      <c r="HT613" s="160"/>
      <c r="HU613" s="160"/>
      <c r="HV613" s="160"/>
      <c r="HW613" s="160"/>
      <c r="HX613" s="160"/>
      <c r="HY613" s="160"/>
      <c r="HZ613" s="160"/>
      <c r="IA613" s="160"/>
      <c r="IB613" s="160"/>
      <c r="IC613" s="160"/>
      <c r="ID613" s="160"/>
      <c r="IE613" s="160"/>
      <c r="IF613" s="160"/>
      <c r="IG613" s="160"/>
      <c r="IH613" s="160"/>
      <c r="II613" s="160"/>
      <c r="IJ613" s="160"/>
      <c r="IK613" s="160"/>
      <c r="IL613" s="160"/>
      <c r="IM613" s="160"/>
      <c r="IN613" s="160"/>
      <c r="IO613" s="160"/>
      <c r="IP613" s="160"/>
      <c r="IQ613" s="160"/>
      <c r="IR613" s="160"/>
      <c r="IS613" s="160"/>
      <c r="IT613" s="160"/>
      <c r="IU613" s="160"/>
      <c r="IV613" s="160"/>
      <c r="IW613" s="160"/>
      <c r="IX613" s="160"/>
      <c r="IY613" s="160"/>
      <c r="IZ613" s="160"/>
      <c r="JA613" s="160"/>
      <c r="JB613" s="160"/>
      <c r="JC613" s="160"/>
      <c r="JD613" s="160"/>
      <c r="JE613" s="160"/>
      <c r="JF613" s="160"/>
      <c r="JG613" s="160"/>
      <c r="JH613" s="160"/>
      <c r="JI613" s="160"/>
      <c r="JJ613" s="160"/>
      <c r="JK613" s="160"/>
      <c r="JL613" s="160"/>
      <c r="JM613" s="160"/>
      <c r="JN613" s="160"/>
      <c r="JO613" s="160"/>
      <c r="JP613" s="160"/>
      <c r="JQ613" s="160"/>
      <c r="JR613" s="160"/>
      <c r="JS613" s="160"/>
      <c r="JT613" s="160"/>
      <c r="JU613" s="160"/>
      <c r="JV613" s="160"/>
      <c r="JW613" s="160"/>
      <c r="JX613" s="160"/>
      <c r="JY613" s="160"/>
      <c r="JZ613" s="160"/>
      <c r="KA613" s="160"/>
      <c r="KB613" s="160"/>
      <c r="KC613" s="160"/>
      <c r="KD613" s="160"/>
      <c r="KE613" s="160"/>
      <c r="KF613" s="160"/>
      <c r="KG613" s="160"/>
      <c r="KH613" s="160"/>
      <c r="KI613" s="160"/>
      <c r="KJ613" s="160"/>
      <c r="KK613" s="160"/>
      <c r="KL613" s="160"/>
      <c r="KM613" s="160"/>
      <c r="KN613" s="160"/>
      <c r="KO613" s="160"/>
      <c r="KP613" s="160"/>
      <c r="KQ613" s="160"/>
      <c r="KR613" s="160"/>
      <c r="KS613" s="160"/>
      <c r="KT613" s="160"/>
      <c r="KU613" s="160"/>
      <c r="KV613" s="160"/>
      <c r="KW613" s="160"/>
      <c r="KX613" s="160"/>
      <c r="KY613" s="160"/>
      <c r="KZ613" s="160"/>
      <c r="LA613" s="160"/>
      <c r="LB613" s="160"/>
      <c r="LC613" s="160"/>
      <c r="LD613" s="160"/>
      <c r="LE613" s="160"/>
      <c r="LF613" s="160"/>
      <c r="LG613" s="160"/>
      <c r="LH613" s="160"/>
      <c r="LI613" s="160"/>
      <c r="LJ613" s="160"/>
      <c r="LK613" s="160"/>
      <c r="LL613" s="160"/>
      <c r="LM613" s="160"/>
      <c r="LN613" s="160"/>
      <c r="LO613" s="160"/>
      <c r="LP613" s="160"/>
      <c r="LQ613" s="160"/>
      <c r="LR613" s="160"/>
      <c r="LS613" s="160"/>
      <c r="LT613" s="160"/>
      <c r="LU613" s="160"/>
      <c r="LV613" s="160"/>
      <c r="LW613" s="160"/>
      <c r="LX613" s="160"/>
      <c r="LY613" s="160"/>
      <c r="LZ613" s="160"/>
      <c r="MA613" s="160"/>
      <c r="MB613" s="160"/>
      <c r="MC613" s="160"/>
      <c r="MD613" s="160"/>
      <c r="ME613" s="160"/>
      <c r="MF613" s="160"/>
      <c r="MG613" s="160"/>
      <c r="MH613" s="160"/>
      <c r="MI613" s="160"/>
      <c r="MJ613" s="160"/>
      <c r="MK613" s="160"/>
      <c r="ML613" s="160"/>
      <c r="MM613" s="160"/>
      <c r="MN613" s="160"/>
      <c r="MO613" s="160"/>
      <c r="MP613" s="160"/>
      <c r="MQ613" s="160"/>
      <c r="MR613" s="160"/>
      <c r="MS613" s="160"/>
      <c r="MT613" s="160"/>
      <c r="MU613" s="160"/>
      <c r="MV613" s="160"/>
      <c r="MW613" s="160"/>
      <c r="MX613" s="160"/>
      <c r="MY613" s="160"/>
      <c r="MZ613" s="160"/>
      <c r="NA613" s="160"/>
      <c r="NB613" s="160"/>
      <c r="NC613" s="160"/>
      <c r="ND613" s="160"/>
      <c r="NE613" s="160"/>
      <c r="NF613" s="160"/>
      <c r="NG613" s="160"/>
      <c r="NH613" s="160"/>
      <c r="NI613" s="160"/>
      <c r="NJ613" s="160"/>
      <c r="NK613" s="160"/>
      <c r="NL613" s="160"/>
      <c r="NM613" s="160"/>
      <c r="NN613" s="160"/>
      <c r="NO613" s="160"/>
      <c r="NP613" s="160"/>
      <c r="NQ613" s="160"/>
      <c r="NR613" s="160"/>
      <c r="NS613" s="160"/>
      <c r="NT613" s="160"/>
      <c r="NU613" s="160"/>
      <c r="NV613" s="160"/>
      <c r="NW613" s="160"/>
      <c r="NX613" s="160"/>
      <c r="NY613" s="160"/>
      <c r="NZ613" s="160"/>
      <c r="OA613" s="160"/>
      <c r="OB613" s="160"/>
      <c r="OC613" s="160"/>
      <c r="OD613" s="160"/>
      <c r="OE613" s="160"/>
      <c r="OF613" s="160"/>
      <c r="OG613" s="160"/>
      <c r="OH613" s="160"/>
      <c r="OI613" s="160"/>
      <c r="OJ613" s="160"/>
      <c r="OK613" s="160"/>
      <c r="OL613" s="160"/>
      <c r="OM613" s="160"/>
      <c r="ON613" s="160"/>
      <c r="OO613" s="160"/>
      <c r="OP613" s="160"/>
      <c r="OQ613" s="160"/>
      <c r="OR613" s="160"/>
      <c r="OS613" s="160"/>
      <c r="OT613" s="160"/>
      <c r="OU613" s="160"/>
      <c r="OV613" s="160"/>
      <c r="OW613" s="160"/>
      <c r="OX613" s="160"/>
      <c r="OY613" s="160"/>
      <c r="OZ613" s="160"/>
      <c r="PA613" s="160"/>
      <c r="PB613" s="160"/>
      <c r="PC613" s="160"/>
      <c r="PD613" s="160"/>
      <c r="PE613" s="160"/>
      <c r="PF613" s="160"/>
      <c r="PG613" s="160"/>
      <c r="PH613" s="160"/>
      <c r="PI613" s="160"/>
      <c r="PJ613" s="160"/>
      <c r="PK613" s="160"/>
      <c r="PL613" s="160"/>
      <c r="PM613" s="160"/>
      <c r="PN613" s="160"/>
      <c r="PO613" s="160"/>
      <c r="PP613" s="160"/>
      <c r="PQ613" s="160"/>
      <c r="PR613" s="160"/>
      <c r="PS613" s="160"/>
      <c r="PT613" s="160"/>
      <c r="PU613" s="160"/>
      <c r="PV613" s="160"/>
      <c r="PW613" s="160"/>
      <c r="PX613" s="160"/>
      <c r="PY613" s="160"/>
      <c r="PZ613" s="160"/>
      <c r="QA613" s="160"/>
      <c r="QB613" s="160"/>
      <c r="QC613" s="160"/>
      <c r="QD613" s="160"/>
      <c r="QE613" s="160"/>
      <c r="QF613" s="160"/>
      <c r="QG613" s="160"/>
      <c r="QH613" s="160"/>
      <c r="QI613" s="160"/>
      <c r="QJ613" s="160"/>
      <c r="QK613" s="160"/>
      <c r="QL613" s="160"/>
      <c r="QM613" s="160"/>
      <c r="QN613" s="160"/>
      <c r="QO613" s="160"/>
      <c r="QP613" s="160"/>
      <c r="QQ613" s="160"/>
      <c r="QR613" s="160"/>
      <c r="QS613" s="160"/>
      <c r="QT613" s="160"/>
      <c r="QU613" s="160"/>
      <c r="QV613" s="160"/>
      <c r="QW613" s="160"/>
      <c r="QX613" s="160"/>
      <c r="QY613" s="160"/>
      <c r="QZ613" s="160"/>
      <c r="RA613" s="160"/>
      <c r="RB613" s="160"/>
      <c r="RC613" s="160"/>
      <c r="RD613" s="160"/>
      <c r="RE613" s="160"/>
      <c r="RF613" s="160"/>
      <c r="RG613" s="160"/>
      <c r="RH613" s="160"/>
      <c r="RI613" s="160"/>
      <c r="RJ613" s="160"/>
      <c r="RK613" s="160"/>
      <c r="RL613" s="160"/>
      <c r="RM613" s="160"/>
      <c r="RN613" s="160"/>
      <c r="RO613" s="160"/>
      <c r="RP613" s="160"/>
      <c r="RQ613" s="160"/>
      <c r="RR613" s="160"/>
      <c r="RS613" s="160"/>
      <c r="RT613" s="160"/>
      <c r="RU613" s="160"/>
      <c r="RV613" s="160"/>
      <c r="RW613" s="160"/>
      <c r="RX613" s="160"/>
      <c r="RY613" s="160"/>
      <c r="RZ613" s="160"/>
      <c r="SA613" s="160"/>
      <c r="SB613" s="160"/>
      <c r="SC613" s="160"/>
      <c r="SD613" s="160"/>
      <c r="SE613" s="160"/>
      <c r="SF613" s="160"/>
      <c r="SG613" s="160"/>
      <c r="SH613" s="160"/>
      <c r="SI613" s="160"/>
      <c r="SJ613" s="160"/>
      <c r="SK613" s="160"/>
      <c r="SL613" s="160"/>
      <c r="SM613" s="160"/>
      <c r="SN613" s="160"/>
      <c r="SO613" s="160"/>
      <c r="SP613" s="160"/>
      <c r="SQ613" s="160"/>
      <c r="SR613" s="160"/>
      <c r="SS613" s="160"/>
      <c r="ST613" s="160"/>
      <c r="SU613" s="160"/>
      <c r="SV613" s="160"/>
      <c r="SW613" s="160"/>
      <c r="SX613" s="160"/>
      <c r="SY613" s="160"/>
      <c r="SZ613" s="160"/>
      <c r="TA613" s="160"/>
      <c r="TB613" s="160"/>
      <c r="TC613" s="160"/>
      <c r="TD613" s="160"/>
      <c r="TE613" s="160"/>
      <c r="TF613" s="160"/>
    </row>
    <row r="614" spans="1:526">
      <c r="A614" s="160"/>
      <c r="B614" s="160"/>
      <c r="C614" s="160"/>
      <c r="D614" s="160"/>
      <c r="E614" s="160"/>
      <c r="F614" s="160"/>
      <c r="G614" s="160"/>
      <c r="H614" s="160"/>
      <c r="I614" s="160"/>
      <c r="J614" s="160"/>
      <c r="K614" s="160"/>
      <c r="L614" s="160"/>
      <c r="M614" s="160"/>
      <c r="N614" s="160"/>
      <c r="O614" s="160"/>
      <c r="P614" s="160"/>
      <c r="Q614" s="160"/>
      <c r="R614" s="160"/>
      <c r="S614" s="160"/>
      <c r="T614" s="160"/>
      <c r="U614" s="160"/>
      <c r="V614" s="160"/>
      <c r="W614" s="160"/>
      <c r="X614" s="160"/>
      <c r="Y614" s="160"/>
      <c r="Z614" s="160"/>
      <c r="AA614" s="160"/>
      <c r="AB614" s="160"/>
      <c r="AC614" s="160"/>
      <c r="AD614" s="160"/>
      <c r="AE614" s="160"/>
      <c r="AF614" s="160"/>
      <c r="AG614" s="160"/>
      <c r="AH614" s="160"/>
      <c r="AI614" s="160"/>
      <c r="AJ614" s="160"/>
      <c r="AK614" s="160"/>
      <c r="AL614" s="160"/>
      <c r="AM614" s="160"/>
      <c r="AN614" s="160"/>
      <c r="AO614" s="160"/>
      <c r="AP614" s="160"/>
      <c r="AQ614" s="160"/>
      <c r="AR614" s="160"/>
      <c r="AS614" s="160"/>
      <c r="AT614" s="160"/>
      <c r="AU614" s="160"/>
      <c r="AV614" s="160"/>
      <c r="AW614" s="160"/>
      <c r="AX614" s="160"/>
      <c r="AY614" s="160"/>
      <c r="AZ614" s="160"/>
      <c r="BA614" s="160"/>
      <c r="BB614" s="160"/>
      <c r="BC614" s="160"/>
      <c r="BD614" s="160"/>
      <c r="BE614" s="160"/>
      <c r="BF614" s="160"/>
      <c r="BG614" s="160"/>
      <c r="BH614" s="160"/>
      <c r="BI614" s="160"/>
      <c r="BJ614" s="160"/>
      <c r="BK614" s="160"/>
      <c r="BL614" s="160"/>
      <c r="BM614" s="160"/>
      <c r="BN614" s="160"/>
      <c r="BO614" s="160"/>
      <c r="BP614" s="160"/>
      <c r="BQ614" s="160"/>
      <c r="BR614" s="160"/>
      <c r="BS614" s="160"/>
      <c r="BT614" s="160"/>
      <c r="BU614" s="160"/>
      <c r="BV614" s="160"/>
      <c r="BW614" s="160"/>
      <c r="BX614" s="160"/>
      <c r="BY614" s="160"/>
      <c r="BZ614" s="160"/>
      <c r="CA614" s="160"/>
      <c r="CB614" s="160"/>
      <c r="CC614" s="160"/>
      <c r="CD614" s="160"/>
      <c r="CE614" s="160"/>
      <c r="CF614" s="160"/>
      <c r="CG614" s="160"/>
      <c r="CH614" s="160"/>
      <c r="CI614" s="160"/>
      <c r="CJ614" s="160"/>
      <c r="CK614" s="160"/>
      <c r="CL614" s="160"/>
      <c r="CM614" s="160"/>
      <c r="CN614" s="160"/>
      <c r="CO614" s="160"/>
      <c r="CP614" s="160"/>
      <c r="CQ614" s="160"/>
      <c r="CR614" s="160"/>
      <c r="CS614" s="160"/>
      <c r="CT614" s="160"/>
      <c r="CU614" s="160"/>
      <c r="CV614" s="160"/>
      <c r="CW614" s="160"/>
      <c r="CX614" s="160"/>
      <c r="CY614" s="160"/>
      <c r="CZ614" s="160"/>
      <c r="DA614" s="160"/>
      <c r="DB614" s="160"/>
      <c r="DC614" s="160"/>
      <c r="DD614" s="160"/>
      <c r="DE614" s="160"/>
      <c r="DF614" s="160"/>
      <c r="DG614" s="160"/>
      <c r="DH614" s="160"/>
      <c r="DI614" s="160"/>
      <c r="DJ614" s="160"/>
      <c r="DK614" s="160"/>
      <c r="DL614" s="160"/>
      <c r="DM614" s="160"/>
      <c r="DN614" s="160"/>
      <c r="DO614" s="160"/>
      <c r="DP614" s="160"/>
      <c r="DQ614" s="160"/>
      <c r="DR614" s="160"/>
      <c r="DS614" s="160"/>
      <c r="DT614" s="160"/>
      <c r="DU614" s="160"/>
      <c r="DV614" s="160"/>
      <c r="DW614" s="160"/>
      <c r="DX614" s="160"/>
      <c r="DY614" s="160"/>
      <c r="DZ614" s="160"/>
      <c r="EA614" s="160"/>
      <c r="EB614" s="160"/>
      <c r="EC614" s="160"/>
      <c r="ED614" s="160"/>
      <c r="EE614" s="160"/>
      <c r="EF614" s="160"/>
      <c r="EG614" s="160"/>
      <c r="EH614" s="160"/>
      <c r="EI614" s="160"/>
      <c r="EJ614" s="160"/>
      <c r="EK614" s="160"/>
      <c r="EL614" s="160"/>
      <c r="EM614" s="160"/>
      <c r="EN614" s="160"/>
      <c r="EO614" s="160"/>
      <c r="EP614" s="160"/>
      <c r="EQ614" s="160"/>
      <c r="ER614" s="160"/>
      <c r="ES614" s="160"/>
      <c r="ET614" s="160"/>
      <c r="EU614" s="160"/>
      <c r="EV614" s="160"/>
      <c r="EW614" s="160"/>
      <c r="EX614" s="160"/>
      <c r="EY614" s="160"/>
      <c r="EZ614" s="160"/>
      <c r="FA614" s="160"/>
      <c r="FB614" s="160"/>
      <c r="FC614" s="160"/>
      <c r="FD614" s="160"/>
      <c r="FE614" s="160"/>
      <c r="FF614" s="160"/>
      <c r="FG614" s="160"/>
      <c r="FH614" s="160"/>
      <c r="FI614" s="160"/>
      <c r="FJ614" s="160"/>
      <c r="FK614" s="160"/>
      <c r="FL614" s="160"/>
      <c r="FM614" s="160"/>
      <c r="FN614" s="160"/>
      <c r="FO614" s="160"/>
      <c r="FP614" s="160"/>
      <c r="FQ614" s="160"/>
      <c r="FR614" s="160"/>
      <c r="FS614" s="160"/>
      <c r="FT614" s="160"/>
      <c r="FU614" s="160"/>
      <c r="FV614" s="160"/>
      <c r="FW614" s="160"/>
      <c r="FX614" s="160"/>
      <c r="FY614" s="160"/>
      <c r="FZ614" s="160"/>
      <c r="GA614" s="160"/>
      <c r="GB614" s="160"/>
      <c r="GC614" s="160"/>
      <c r="GD614" s="160"/>
      <c r="GE614" s="160"/>
      <c r="GF614" s="160"/>
      <c r="GG614" s="160"/>
      <c r="GH614" s="160"/>
      <c r="GI614" s="160"/>
      <c r="GJ614" s="160"/>
      <c r="GK614" s="160"/>
      <c r="GL614" s="160"/>
      <c r="GM614" s="160"/>
      <c r="GN614" s="160"/>
      <c r="GO614" s="160"/>
      <c r="GP614" s="160"/>
      <c r="GQ614" s="160"/>
      <c r="GR614" s="160"/>
      <c r="GS614" s="160"/>
      <c r="GT614" s="160"/>
      <c r="GU614" s="160"/>
      <c r="GV614" s="160"/>
      <c r="GW614" s="160"/>
      <c r="GX614" s="160"/>
      <c r="GY614" s="160"/>
      <c r="GZ614" s="160"/>
      <c r="HA614" s="160"/>
      <c r="HB614" s="160"/>
      <c r="HC614" s="160"/>
      <c r="HD614" s="160"/>
      <c r="HE614" s="160"/>
      <c r="HF614" s="160"/>
      <c r="HG614" s="160"/>
      <c r="HH614" s="160"/>
      <c r="HI614" s="160"/>
      <c r="HJ614" s="160"/>
      <c r="HK614" s="160"/>
      <c r="HL614" s="160"/>
      <c r="HM614" s="160"/>
      <c r="HN614" s="160"/>
      <c r="HO614" s="160"/>
      <c r="HP614" s="160"/>
      <c r="HQ614" s="160"/>
      <c r="HR614" s="160"/>
      <c r="HS614" s="160"/>
      <c r="HT614" s="160"/>
      <c r="HU614" s="160"/>
      <c r="HV614" s="160"/>
      <c r="HW614" s="160"/>
      <c r="HX614" s="160"/>
      <c r="HY614" s="160"/>
      <c r="HZ614" s="160"/>
      <c r="IA614" s="160"/>
      <c r="IB614" s="160"/>
      <c r="IC614" s="160"/>
      <c r="ID614" s="160"/>
      <c r="IE614" s="160"/>
      <c r="IF614" s="160"/>
      <c r="IG614" s="160"/>
      <c r="IH614" s="160"/>
      <c r="II614" s="160"/>
      <c r="IJ614" s="160"/>
      <c r="IK614" s="160"/>
      <c r="IL614" s="160"/>
      <c r="IM614" s="160"/>
      <c r="IN614" s="160"/>
      <c r="IO614" s="160"/>
      <c r="IP614" s="160"/>
      <c r="IQ614" s="160"/>
      <c r="IR614" s="160"/>
      <c r="IS614" s="160"/>
      <c r="IT614" s="160"/>
      <c r="IU614" s="160"/>
      <c r="IV614" s="160"/>
      <c r="IW614" s="160"/>
      <c r="IX614" s="160"/>
      <c r="IY614" s="160"/>
      <c r="IZ614" s="160"/>
      <c r="JA614" s="160"/>
      <c r="JB614" s="160"/>
      <c r="JC614" s="160"/>
      <c r="JD614" s="160"/>
      <c r="JE614" s="160"/>
      <c r="JF614" s="160"/>
      <c r="JG614" s="160"/>
      <c r="JH614" s="160"/>
      <c r="JI614" s="160"/>
      <c r="JJ614" s="160"/>
      <c r="JK614" s="160"/>
      <c r="JL614" s="160"/>
      <c r="JM614" s="160"/>
      <c r="JN614" s="160"/>
      <c r="JO614" s="160"/>
      <c r="JP614" s="160"/>
      <c r="JQ614" s="160"/>
      <c r="JR614" s="160"/>
      <c r="JS614" s="160"/>
      <c r="JT614" s="160"/>
      <c r="JU614" s="160"/>
      <c r="JV614" s="160"/>
      <c r="JW614" s="160"/>
      <c r="JX614" s="160"/>
      <c r="JY614" s="160"/>
      <c r="JZ614" s="160"/>
      <c r="KA614" s="160"/>
      <c r="KB614" s="160"/>
      <c r="KC614" s="160"/>
      <c r="KD614" s="160"/>
      <c r="KE614" s="160"/>
      <c r="KF614" s="160"/>
      <c r="KG614" s="160"/>
      <c r="KH614" s="160"/>
      <c r="KI614" s="160"/>
      <c r="KJ614" s="160"/>
      <c r="KK614" s="160"/>
      <c r="KL614" s="160"/>
      <c r="KM614" s="160"/>
      <c r="KN614" s="160"/>
      <c r="KO614" s="160"/>
      <c r="KP614" s="160"/>
      <c r="KQ614" s="160"/>
      <c r="KR614" s="160"/>
      <c r="KS614" s="160"/>
      <c r="KT614" s="160"/>
      <c r="KU614" s="160"/>
      <c r="KV614" s="160"/>
      <c r="KW614" s="160"/>
      <c r="KX614" s="160"/>
      <c r="KY614" s="160"/>
      <c r="KZ614" s="160"/>
      <c r="LA614" s="160"/>
      <c r="LB614" s="160"/>
      <c r="LC614" s="160"/>
      <c r="LD614" s="160"/>
      <c r="LE614" s="160"/>
      <c r="LF614" s="160"/>
      <c r="LG614" s="160"/>
      <c r="LH614" s="160"/>
      <c r="LI614" s="160"/>
      <c r="LJ614" s="160"/>
      <c r="LK614" s="160"/>
      <c r="LL614" s="160"/>
      <c r="LM614" s="160"/>
      <c r="LN614" s="160"/>
      <c r="LO614" s="160"/>
      <c r="LP614" s="160"/>
      <c r="LQ614" s="160"/>
      <c r="LR614" s="160"/>
      <c r="LS614" s="160"/>
      <c r="LT614" s="160"/>
      <c r="LU614" s="160"/>
      <c r="LV614" s="160"/>
      <c r="LW614" s="160"/>
      <c r="LX614" s="160"/>
      <c r="LY614" s="160"/>
      <c r="LZ614" s="160"/>
      <c r="MA614" s="160"/>
      <c r="MB614" s="160"/>
      <c r="MC614" s="160"/>
      <c r="MD614" s="160"/>
      <c r="ME614" s="160"/>
      <c r="MF614" s="160"/>
      <c r="MG614" s="160"/>
      <c r="MH614" s="160"/>
      <c r="MI614" s="160"/>
      <c r="MJ614" s="160"/>
      <c r="MK614" s="160"/>
      <c r="ML614" s="160"/>
      <c r="MM614" s="160"/>
      <c r="MN614" s="160"/>
      <c r="MO614" s="160"/>
      <c r="MP614" s="160"/>
      <c r="MQ614" s="160"/>
      <c r="MR614" s="160"/>
      <c r="MS614" s="160"/>
      <c r="MT614" s="160"/>
      <c r="MU614" s="160"/>
      <c r="MV614" s="160"/>
      <c r="MW614" s="160"/>
      <c r="MX614" s="160"/>
      <c r="MY614" s="160"/>
      <c r="MZ614" s="160"/>
      <c r="NA614" s="160"/>
      <c r="NB614" s="160"/>
      <c r="NC614" s="160"/>
      <c r="ND614" s="160"/>
      <c r="NE614" s="160"/>
      <c r="NF614" s="160"/>
      <c r="NG614" s="160"/>
      <c r="NH614" s="160"/>
      <c r="NI614" s="160"/>
      <c r="NJ614" s="160"/>
      <c r="NK614" s="160"/>
      <c r="NL614" s="160"/>
      <c r="NM614" s="160"/>
      <c r="NN614" s="160"/>
      <c r="NO614" s="160"/>
      <c r="NP614" s="160"/>
      <c r="NQ614" s="160"/>
      <c r="NR614" s="160"/>
      <c r="NS614" s="160"/>
      <c r="NT614" s="160"/>
      <c r="NU614" s="160"/>
      <c r="NV614" s="160"/>
      <c r="NW614" s="160"/>
      <c r="NX614" s="160"/>
      <c r="NY614" s="160"/>
      <c r="NZ614" s="160"/>
      <c r="OA614" s="160"/>
      <c r="OB614" s="160"/>
      <c r="OC614" s="160"/>
      <c r="OD614" s="160"/>
      <c r="OE614" s="160"/>
      <c r="OF614" s="160"/>
      <c r="OG614" s="160"/>
      <c r="OH614" s="160"/>
      <c r="OI614" s="160"/>
      <c r="OJ614" s="160"/>
      <c r="OK614" s="160"/>
      <c r="OL614" s="160"/>
      <c r="OM614" s="160"/>
      <c r="ON614" s="160"/>
      <c r="OO614" s="160"/>
      <c r="OP614" s="160"/>
      <c r="OQ614" s="160"/>
      <c r="OR614" s="160"/>
      <c r="OS614" s="160"/>
      <c r="OT614" s="160"/>
      <c r="OU614" s="160"/>
      <c r="OV614" s="160"/>
      <c r="OW614" s="160"/>
      <c r="OX614" s="160"/>
      <c r="OY614" s="160"/>
      <c r="OZ614" s="160"/>
      <c r="PA614" s="160"/>
      <c r="PB614" s="160"/>
      <c r="PC614" s="160"/>
      <c r="PD614" s="160"/>
      <c r="PE614" s="160"/>
      <c r="PF614" s="160"/>
      <c r="PG614" s="160"/>
      <c r="PH614" s="160"/>
      <c r="PI614" s="160"/>
      <c r="PJ614" s="160"/>
      <c r="PK614" s="160"/>
      <c r="PL614" s="160"/>
      <c r="PM614" s="160"/>
      <c r="PN614" s="160"/>
      <c r="PO614" s="160"/>
      <c r="PP614" s="160"/>
      <c r="PQ614" s="160"/>
      <c r="PR614" s="160"/>
      <c r="PS614" s="160"/>
      <c r="PT614" s="160"/>
      <c r="PU614" s="160"/>
      <c r="PV614" s="160"/>
      <c r="PW614" s="160"/>
      <c r="PX614" s="160"/>
      <c r="PY614" s="160"/>
      <c r="PZ614" s="160"/>
      <c r="QA614" s="160"/>
      <c r="QB614" s="160"/>
      <c r="QC614" s="160"/>
      <c r="QD614" s="160"/>
      <c r="QE614" s="160"/>
      <c r="QF614" s="160"/>
      <c r="QG614" s="160"/>
      <c r="QH614" s="160"/>
      <c r="QI614" s="160"/>
      <c r="QJ614" s="160"/>
      <c r="QK614" s="160"/>
      <c r="QL614" s="160"/>
      <c r="QM614" s="160"/>
      <c r="QN614" s="160"/>
      <c r="QO614" s="160"/>
      <c r="QP614" s="160"/>
      <c r="QQ614" s="160"/>
      <c r="QR614" s="160"/>
      <c r="QS614" s="160"/>
      <c r="QT614" s="160"/>
      <c r="QU614" s="160"/>
      <c r="QV614" s="160"/>
      <c r="QW614" s="160"/>
      <c r="QX614" s="160"/>
      <c r="QY614" s="160"/>
      <c r="QZ614" s="160"/>
      <c r="RA614" s="160"/>
      <c r="RB614" s="160"/>
      <c r="RC614" s="160"/>
      <c r="RD614" s="160"/>
      <c r="RE614" s="160"/>
      <c r="RF614" s="160"/>
      <c r="RG614" s="160"/>
      <c r="RH614" s="160"/>
      <c r="RI614" s="160"/>
      <c r="RJ614" s="160"/>
      <c r="RK614" s="160"/>
      <c r="RL614" s="160"/>
      <c r="RM614" s="160"/>
      <c r="RN614" s="160"/>
      <c r="RO614" s="160"/>
      <c r="RP614" s="160"/>
      <c r="RQ614" s="160"/>
      <c r="RR614" s="160"/>
      <c r="RS614" s="160"/>
      <c r="RT614" s="160"/>
      <c r="RU614" s="160"/>
      <c r="RV614" s="160"/>
      <c r="RW614" s="160"/>
      <c r="RX614" s="160"/>
      <c r="RY614" s="160"/>
      <c r="RZ614" s="160"/>
      <c r="SA614" s="160"/>
      <c r="SB614" s="160"/>
      <c r="SC614" s="160"/>
      <c r="SD614" s="160"/>
      <c r="SE614" s="160"/>
      <c r="SF614" s="160"/>
      <c r="SG614" s="160"/>
      <c r="SH614" s="160"/>
      <c r="SI614" s="160"/>
      <c r="SJ614" s="160"/>
      <c r="SK614" s="160"/>
      <c r="SL614" s="160"/>
      <c r="SM614" s="160"/>
      <c r="SN614" s="160"/>
      <c r="SO614" s="160"/>
      <c r="SP614" s="160"/>
      <c r="SQ614" s="160"/>
      <c r="SR614" s="160"/>
      <c r="SS614" s="160"/>
      <c r="ST614" s="160"/>
      <c r="SU614" s="160"/>
      <c r="SV614" s="160"/>
      <c r="SW614" s="160"/>
      <c r="SX614" s="160"/>
      <c r="SY614" s="160"/>
      <c r="SZ614" s="160"/>
      <c r="TA614" s="160"/>
      <c r="TB614" s="160"/>
      <c r="TC614" s="160"/>
      <c r="TD614" s="160"/>
      <c r="TE614" s="160"/>
      <c r="TF614" s="160"/>
    </row>
    <row r="615" spans="1:526">
      <c r="A615" s="160"/>
      <c r="B615" s="160"/>
      <c r="C615" s="160"/>
      <c r="D615" s="160"/>
      <c r="E615" s="160"/>
      <c r="F615" s="160"/>
      <c r="G615" s="160"/>
      <c r="H615" s="160"/>
      <c r="I615" s="160"/>
      <c r="J615" s="160"/>
      <c r="K615" s="160"/>
      <c r="L615" s="160"/>
      <c r="M615" s="160"/>
      <c r="N615" s="160"/>
      <c r="O615" s="160"/>
      <c r="P615" s="160"/>
      <c r="Q615" s="160"/>
      <c r="R615" s="160"/>
      <c r="S615" s="160"/>
      <c r="T615" s="160"/>
      <c r="U615" s="160"/>
      <c r="V615" s="160"/>
      <c r="W615" s="160"/>
      <c r="X615" s="160"/>
      <c r="Y615" s="160"/>
      <c r="Z615" s="160"/>
      <c r="AA615" s="160"/>
      <c r="AB615" s="160"/>
      <c r="AC615" s="160"/>
      <c r="AD615" s="160"/>
      <c r="AE615" s="160"/>
      <c r="AF615" s="160"/>
      <c r="AG615" s="160"/>
      <c r="AH615" s="160"/>
      <c r="AI615" s="160"/>
      <c r="AJ615" s="160"/>
      <c r="AK615" s="160"/>
      <c r="AL615" s="160"/>
      <c r="AM615" s="160"/>
      <c r="AN615" s="160"/>
      <c r="AO615" s="160"/>
      <c r="AP615" s="160"/>
      <c r="AQ615" s="160"/>
      <c r="AR615" s="160"/>
      <c r="AS615" s="160"/>
      <c r="AT615" s="160"/>
      <c r="AU615" s="160"/>
      <c r="AV615" s="160"/>
      <c r="AW615" s="160"/>
      <c r="AX615" s="160"/>
      <c r="AY615" s="160"/>
      <c r="AZ615" s="160"/>
      <c r="BA615" s="160"/>
      <c r="BB615" s="160"/>
      <c r="BC615" s="160"/>
      <c r="BD615" s="160"/>
      <c r="BE615" s="160"/>
      <c r="BF615" s="160"/>
      <c r="BG615" s="160"/>
      <c r="BH615" s="160"/>
      <c r="BI615" s="160"/>
      <c r="BJ615" s="160"/>
      <c r="BK615" s="160"/>
      <c r="BL615" s="160"/>
      <c r="BM615" s="160"/>
      <c r="BN615" s="160"/>
      <c r="BO615" s="160"/>
      <c r="BP615" s="160"/>
      <c r="BQ615" s="160"/>
      <c r="BR615" s="160"/>
      <c r="BS615" s="160"/>
      <c r="BT615" s="160"/>
      <c r="BU615" s="160"/>
      <c r="BV615" s="160"/>
      <c r="BW615" s="160"/>
      <c r="BX615" s="160"/>
      <c r="BY615" s="160"/>
      <c r="BZ615" s="160"/>
      <c r="CA615" s="160"/>
      <c r="CB615" s="160"/>
      <c r="CC615" s="160"/>
      <c r="CD615" s="160"/>
      <c r="CE615" s="160"/>
      <c r="CF615" s="160"/>
      <c r="CG615" s="160"/>
      <c r="CH615" s="160"/>
      <c r="CI615" s="160"/>
      <c r="CJ615" s="160"/>
      <c r="CK615" s="160"/>
      <c r="CL615" s="160"/>
      <c r="CM615" s="160"/>
      <c r="CN615" s="160"/>
      <c r="CO615" s="160"/>
      <c r="CP615" s="160"/>
      <c r="CQ615" s="160"/>
      <c r="CR615" s="160"/>
      <c r="CS615" s="160"/>
      <c r="CT615" s="160"/>
      <c r="CU615" s="160"/>
      <c r="CV615" s="160"/>
      <c r="CW615" s="160"/>
      <c r="CX615" s="160"/>
      <c r="CY615" s="160"/>
      <c r="CZ615" s="160"/>
      <c r="DA615" s="160"/>
      <c r="DB615" s="160"/>
      <c r="DC615" s="160"/>
      <c r="DD615" s="160"/>
      <c r="DE615" s="160"/>
      <c r="DF615" s="160"/>
      <c r="DG615" s="160"/>
      <c r="DH615" s="160"/>
      <c r="DI615" s="160"/>
      <c r="DJ615" s="160"/>
      <c r="DK615" s="160"/>
      <c r="DL615" s="160"/>
      <c r="DM615" s="160"/>
      <c r="DN615" s="160"/>
      <c r="DO615" s="160"/>
      <c r="DP615" s="160"/>
      <c r="DQ615" s="160"/>
      <c r="DR615" s="160"/>
      <c r="DS615" s="160"/>
      <c r="DT615" s="160"/>
      <c r="DU615" s="160"/>
      <c r="DV615" s="160"/>
      <c r="DW615" s="160"/>
      <c r="DX615" s="160"/>
      <c r="DY615" s="160"/>
      <c r="DZ615" s="160"/>
      <c r="EA615" s="160"/>
      <c r="EB615" s="160"/>
      <c r="EC615" s="160"/>
      <c r="ED615" s="160"/>
      <c r="EE615" s="160"/>
      <c r="EF615" s="160"/>
      <c r="EG615" s="160"/>
      <c r="EH615" s="160"/>
      <c r="EI615" s="160"/>
      <c r="EJ615" s="160"/>
      <c r="EK615" s="160"/>
      <c r="EL615" s="160"/>
      <c r="EM615" s="160"/>
      <c r="EN615" s="160"/>
      <c r="EO615" s="160"/>
      <c r="EP615" s="160"/>
      <c r="EQ615" s="160"/>
      <c r="ER615" s="160"/>
      <c r="ES615" s="160"/>
      <c r="ET615" s="160"/>
      <c r="EU615" s="160"/>
      <c r="EV615" s="160"/>
      <c r="EW615" s="160"/>
      <c r="EX615" s="160"/>
      <c r="EY615" s="160"/>
      <c r="EZ615" s="160"/>
      <c r="FA615" s="160"/>
      <c r="FB615" s="160"/>
      <c r="FC615" s="160"/>
      <c r="FD615" s="160"/>
      <c r="FE615" s="160"/>
      <c r="FF615" s="160"/>
      <c r="FG615" s="160"/>
      <c r="FH615" s="160"/>
      <c r="FI615" s="160"/>
      <c r="FJ615" s="160"/>
      <c r="FK615" s="160"/>
      <c r="FL615" s="160"/>
      <c r="FM615" s="160"/>
      <c r="FN615" s="160"/>
      <c r="FO615" s="160"/>
      <c r="FP615" s="160"/>
      <c r="FQ615" s="160"/>
      <c r="FR615" s="160"/>
      <c r="FS615" s="160"/>
      <c r="FT615" s="160"/>
      <c r="FU615" s="160"/>
      <c r="FV615" s="160"/>
      <c r="FW615" s="160"/>
      <c r="FX615" s="160"/>
      <c r="FY615" s="160"/>
      <c r="FZ615" s="160"/>
      <c r="GA615" s="160"/>
      <c r="GB615" s="160"/>
      <c r="GC615" s="160"/>
      <c r="GD615" s="160"/>
      <c r="GE615" s="160"/>
      <c r="GF615" s="160"/>
      <c r="GG615" s="160"/>
      <c r="GH615" s="160"/>
      <c r="GI615" s="160"/>
      <c r="GJ615" s="160"/>
      <c r="GK615" s="160"/>
      <c r="GL615" s="160"/>
      <c r="GM615" s="160"/>
      <c r="GN615" s="160"/>
      <c r="GO615" s="160"/>
      <c r="GP615" s="160"/>
      <c r="GQ615" s="160"/>
      <c r="GR615" s="160"/>
      <c r="GS615" s="160"/>
      <c r="GT615" s="160"/>
      <c r="GU615" s="160"/>
      <c r="GV615" s="160"/>
      <c r="GW615" s="160"/>
      <c r="GX615" s="160"/>
      <c r="GY615" s="160"/>
      <c r="GZ615" s="160"/>
      <c r="HA615" s="160"/>
      <c r="HB615" s="160"/>
      <c r="HC615" s="160"/>
      <c r="HD615" s="160"/>
      <c r="HE615" s="160"/>
      <c r="HF615" s="160"/>
      <c r="HG615" s="160"/>
      <c r="HH615" s="160"/>
      <c r="HI615" s="160"/>
      <c r="HJ615" s="160"/>
      <c r="HK615" s="160"/>
      <c r="HL615" s="160"/>
      <c r="HM615" s="160"/>
      <c r="HN615" s="160"/>
      <c r="HO615" s="160"/>
      <c r="HP615" s="160"/>
      <c r="HQ615" s="160"/>
      <c r="HR615" s="160"/>
      <c r="HS615" s="160"/>
      <c r="HT615" s="160"/>
      <c r="HU615" s="160"/>
      <c r="HV615" s="160"/>
      <c r="HW615" s="160"/>
      <c r="HX615" s="160"/>
      <c r="HY615" s="160"/>
      <c r="HZ615" s="160"/>
      <c r="IA615" s="160"/>
      <c r="IB615" s="160"/>
      <c r="IC615" s="160"/>
      <c r="ID615" s="160"/>
      <c r="IE615" s="160"/>
      <c r="IF615" s="160"/>
      <c r="IG615" s="160"/>
      <c r="IH615" s="160"/>
      <c r="II615" s="160"/>
      <c r="IJ615" s="160"/>
      <c r="IK615" s="160"/>
      <c r="IL615" s="160"/>
      <c r="IM615" s="160"/>
      <c r="IN615" s="160"/>
      <c r="IO615" s="160"/>
      <c r="IP615" s="160"/>
      <c r="IQ615" s="160"/>
      <c r="IR615" s="160"/>
      <c r="IS615" s="160"/>
      <c r="IT615" s="160"/>
      <c r="IU615" s="160"/>
      <c r="IV615" s="160"/>
      <c r="IW615" s="160"/>
      <c r="IX615" s="160"/>
      <c r="IY615" s="160"/>
      <c r="IZ615" s="160"/>
      <c r="JA615" s="160"/>
      <c r="JB615" s="160"/>
      <c r="JC615" s="160"/>
      <c r="JD615" s="160"/>
      <c r="JE615" s="160"/>
      <c r="JF615" s="160"/>
      <c r="JG615" s="160"/>
      <c r="JH615" s="160"/>
      <c r="JI615" s="160"/>
      <c r="JJ615" s="160"/>
      <c r="JK615" s="160"/>
      <c r="JL615" s="160"/>
      <c r="JM615" s="160"/>
      <c r="JN615" s="160"/>
      <c r="JO615" s="160"/>
      <c r="JP615" s="160"/>
      <c r="JQ615" s="160"/>
      <c r="JR615" s="160"/>
      <c r="JS615" s="160"/>
      <c r="JT615" s="160"/>
      <c r="JU615" s="160"/>
      <c r="JV615" s="160"/>
      <c r="JW615" s="160"/>
      <c r="JX615" s="160"/>
      <c r="JY615" s="160"/>
      <c r="JZ615" s="160"/>
      <c r="KA615" s="160"/>
      <c r="KB615" s="160"/>
      <c r="KC615" s="160"/>
      <c r="KD615" s="160"/>
      <c r="KE615" s="160"/>
      <c r="KF615" s="160"/>
      <c r="KG615" s="160"/>
      <c r="KH615" s="160"/>
      <c r="KI615" s="160"/>
      <c r="KJ615" s="160"/>
      <c r="KK615" s="160"/>
      <c r="KL615" s="160"/>
      <c r="KM615" s="160"/>
      <c r="KN615" s="160"/>
      <c r="KO615" s="160"/>
      <c r="KP615" s="160"/>
      <c r="KQ615" s="160"/>
      <c r="KR615" s="160"/>
      <c r="KS615" s="160"/>
      <c r="KT615" s="160"/>
      <c r="KU615" s="160"/>
      <c r="KV615" s="160"/>
      <c r="KW615" s="160"/>
      <c r="KX615" s="160"/>
      <c r="KY615" s="160"/>
      <c r="KZ615" s="160"/>
      <c r="LA615" s="160"/>
      <c r="LB615" s="160"/>
      <c r="LC615" s="160"/>
      <c r="LD615" s="160"/>
      <c r="LE615" s="160"/>
      <c r="LF615" s="160"/>
      <c r="LG615" s="160"/>
      <c r="LH615" s="160"/>
      <c r="LI615" s="160"/>
      <c r="LJ615" s="160"/>
      <c r="LK615" s="160"/>
      <c r="LL615" s="160"/>
      <c r="LM615" s="160"/>
      <c r="LN615" s="160"/>
      <c r="LO615" s="160"/>
      <c r="LP615" s="160"/>
      <c r="LQ615" s="160"/>
      <c r="LR615" s="160"/>
      <c r="LS615" s="160"/>
      <c r="LT615" s="160"/>
      <c r="LU615" s="160"/>
      <c r="LV615" s="160"/>
      <c r="LW615" s="160"/>
      <c r="LX615" s="160"/>
      <c r="LY615" s="160"/>
      <c r="LZ615" s="160"/>
      <c r="MA615" s="160"/>
      <c r="MB615" s="160"/>
      <c r="MC615" s="160"/>
      <c r="MD615" s="160"/>
      <c r="ME615" s="160"/>
      <c r="MF615" s="160"/>
      <c r="MG615" s="160"/>
      <c r="MH615" s="160"/>
      <c r="MI615" s="160"/>
      <c r="MJ615" s="160"/>
      <c r="MK615" s="160"/>
      <c r="ML615" s="160"/>
      <c r="MM615" s="160"/>
      <c r="MN615" s="160"/>
      <c r="MO615" s="160"/>
      <c r="MP615" s="160"/>
      <c r="MQ615" s="160"/>
      <c r="MR615" s="160"/>
      <c r="MS615" s="160"/>
      <c r="MT615" s="160"/>
      <c r="MU615" s="160"/>
      <c r="MV615" s="160"/>
      <c r="MW615" s="160"/>
      <c r="MX615" s="160"/>
      <c r="MY615" s="160"/>
      <c r="MZ615" s="160"/>
      <c r="NA615" s="160"/>
      <c r="NB615" s="160"/>
      <c r="NC615" s="160"/>
      <c r="ND615" s="160"/>
      <c r="NE615" s="160"/>
      <c r="NF615" s="160"/>
      <c r="NG615" s="160"/>
      <c r="NH615" s="160"/>
      <c r="NI615" s="160"/>
      <c r="NJ615" s="160"/>
      <c r="NK615" s="160"/>
      <c r="NL615" s="160"/>
      <c r="NM615" s="160"/>
      <c r="NN615" s="160"/>
      <c r="NO615" s="160"/>
      <c r="NP615" s="160"/>
      <c r="NQ615" s="160"/>
      <c r="NR615" s="160"/>
      <c r="NS615" s="160"/>
      <c r="NT615" s="160"/>
      <c r="NU615" s="160"/>
      <c r="NV615" s="160"/>
      <c r="NW615" s="160"/>
      <c r="NX615" s="160"/>
      <c r="NY615" s="160"/>
      <c r="NZ615" s="160"/>
      <c r="OA615" s="160"/>
      <c r="OB615" s="160"/>
      <c r="OC615" s="160"/>
      <c r="OD615" s="160"/>
      <c r="OE615" s="160"/>
      <c r="OF615" s="160"/>
      <c r="OG615" s="160"/>
      <c r="OH615" s="160"/>
      <c r="OI615" s="160"/>
      <c r="OJ615" s="160"/>
      <c r="OK615" s="160"/>
      <c r="OL615" s="160"/>
      <c r="OM615" s="160"/>
      <c r="ON615" s="160"/>
      <c r="OO615" s="160"/>
      <c r="OP615" s="160"/>
      <c r="OQ615" s="160"/>
      <c r="OR615" s="160"/>
      <c r="OS615" s="160"/>
      <c r="OT615" s="160"/>
      <c r="OU615" s="160"/>
      <c r="OV615" s="160"/>
      <c r="OW615" s="160"/>
      <c r="OX615" s="160"/>
      <c r="OY615" s="160"/>
      <c r="OZ615" s="160"/>
      <c r="PA615" s="160"/>
      <c r="PB615" s="160"/>
      <c r="PC615" s="160"/>
      <c r="PD615" s="160"/>
      <c r="PE615" s="160"/>
      <c r="PF615" s="160"/>
      <c r="PG615" s="160"/>
      <c r="PH615" s="160"/>
      <c r="PI615" s="160"/>
      <c r="PJ615" s="160"/>
      <c r="PK615" s="160"/>
      <c r="PL615" s="160"/>
      <c r="PM615" s="160"/>
      <c r="PN615" s="160"/>
      <c r="PO615" s="160"/>
      <c r="PP615" s="160"/>
      <c r="PQ615" s="160"/>
      <c r="PR615" s="160"/>
      <c r="PS615" s="160"/>
      <c r="PT615" s="160"/>
      <c r="PU615" s="160"/>
      <c r="PV615" s="160"/>
      <c r="PW615" s="160"/>
      <c r="PX615" s="160"/>
      <c r="PY615" s="160"/>
      <c r="PZ615" s="160"/>
      <c r="QA615" s="160"/>
      <c r="QB615" s="160"/>
      <c r="QC615" s="160"/>
      <c r="QD615" s="160"/>
      <c r="QE615" s="160"/>
      <c r="QF615" s="160"/>
      <c r="QG615" s="160"/>
      <c r="QH615" s="160"/>
      <c r="QI615" s="160"/>
      <c r="QJ615" s="160"/>
      <c r="QK615" s="160"/>
      <c r="QL615" s="160"/>
      <c r="QM615" s="160"/>
      <c r="QN615" s="160"/>
      <c r="QO615" s="160"/>
      <c r="QP615" s="160"/>
      <c r="QQ615" s="160"/>
      <c r="QR615" s="160"/>
      <c r="QS615" s="160"/>
      <c r="QT615" s="160"/>
      <c r="QU615" s="160"/>
      <c r="QV615" s="160"/>
      <c r="QW615" s="160"/>
      <c r="QX615" s="160"/>
      <c r="QY615" s="160"/>
      <c r="QZ615" s="160"/>
      <c r="RA615" s="160"/>
      <c r="RB615" s="160"/>
      <c r="RC615" s="160"/>
      <c r="RD615" s="160"/>
      <c r="RE615" s="160"/>
      <c r="RF615" s="160"/>
      <c r="RG615" s="160"/>
      <c r="RH615" s="160"/>
      <c r="RI615" s="160"/>
      <c r="RJ615" s="160"/>
      <c r="RK615" s="160"/>
      <c r="RL615" s="160"/>
      <c r="RM615" s="160"/>
      <c r="RN615" s="160"/>
      <c r="RO615" s="160"/>
      <c r="RP615" s="160"/>
      <c r="RQ615" s="160"/>
      <c r="RR615" s="160"/>
      <c r="RS615" s="160"/>
      <c r="RT615" s="160"/>
      <c r="RU615" s="160"/>
      <c r="RV615" s="160"/>
      <c r="RW615" s="160"/>
      <c r="RX615" s="160"/>
      <c r="RY615" s="160"/>
      <c r="RZ615" s="160"/>
      <c r="SA615" s="160"/>
      <c r="SB615" s="160"/>
      <c r="SC615" s="160"/>
      <c r="SD615" s="160"/>
      <c r="SE615" s="160"/>
      <c r="SF615" s="160"/>
      <c r="SG615" s="160"/>
      <c r="SH615" s="160"/>
      <c r="SI615" s="160"/>
      <c r="SJ615" s="160"/>
      <c r="SK615" s="160"/>
      <c r="SL615" s="160"/>
      <c r="SM615" s="160"/>
      <c r="SN615" s="160"/>
      <c r="SO615" s="160"/>
      <c r="SP615" s="160"/>
      <c r="SQ615" s="160"/>
      <c r="SR615" s="160"/>
      <c r="SS615" s="160"/>
      <c r="ST615" s="160"/>
      <c r="SU615" s="160"/>
      <c r="SV615" s="160"/>
      <c r="SW615" s="160"/>
      <c r="SX615" s="160"/>
      <c r="SY615" s="160"/>
      <c r="SZ615" s="160"/>
      <c r="TA615" s="160"/>
      <c r="TB615" s="160"/>
      <c r="TC615" s="160"/>
      <c r="TD615" s="160"/>
      <c r="TE615" s="160"/>
      <c r="TF615" s="160"/>
    </row>
    <row r="616" spans="1:526">
      <c r="A616" s="160"/>
      <c r="B616" s="160"/>
      <c r="C616" s="160"/>
      <c r="D616" s="160"/>
      <c r="E616" s="160"/>
      <c r="F616" s="160"/>
      <c r="G616" s="160"/>
      <c r="H616" s="160"/>
      <c r="I616" s="160"/>
      <c r="J616" s="160"/>
      <c r="K616" s="160"/>
      <c r="L616" s="160"/>
      <c r="M616" s="160"/>
      <c r="N616" s="160"/>
      <c r="O616" s="160"/>
      <c r="P616" s="160"/>
      <c r="Q616" s="160"/>
      <c r="R616" s="160"/>
      <c r="S616" s="160"/>
      <c r="T616" s="160"/>
      <c r="U616" s="160"/>
      <c r="V616" s="160"/>
      <c r="W616" s="160"/>
      <c r="X616" s="160"/>
      <c r="Y616" s="160"/>
      <c r="Z616" s="160"/>
      <c r="AA616" s="160"/>
      <c r="AB616" s="160"/>
      <c r="AC616" s="160"/>
      <c r="AD616" s="160"/>
      <c r="AE616" s="160"/>
      <c r="AF616" s="160"/>
      <c r="AG616" s="160"/>
      <c r="AH616" s="160"/>
      <c r="AI616" s="160"/>
      <c r="AJ616" s="160"/>
      <c r="AK616" s="160"/>
      <c r="AL616" s="160"/>
      <c r="AM616" s="160"/>
      <c r="AN616" s="160"/>
      <c r="AO616" s="160"/>
      <c r="AP616" s="160"/>
      <c r="AQ616" s="160"/>
      <c r="AR616" s="160"/>
      <c r="AS616" s="160"/>
      <c r="AT616" s="160"/>
      <c r="AU616" s="160"/>
      <c r="AV616" s="160"/>
      <c r="AW616" s="160"/>
      <c r="AX616" s="160"/>
      <c r="AY616" s="160"/>
      <c r="AZ616" s="160"/>
      <c r="BA616" s="160"/>
      <c r="BB616" s="160"/>
      <c r="BC616" s="160"/>
      <c r="BD616" s="160"/>
      <c r="BE616" s="160"/>
      <c r="BF616" s="160"/>
      <c r="BG616" s="160"/>
      <c r="BH616" s="160"/>
      <c r="BI616" s="160"/>
      <c r="BJ616" s="160"/>
      <c r="BK616" s="160"/>
      <c r="BL616" s="160"/>
      <c r="BM616" s="160"/>
      <c r="BN616" s="160"/>
      <c r="BO616" s="160"/>
      <c r="BP616" s="160"/>
      <c r="BQ616" s="160"/>
      <c r="BR616" s="160"/>
      <c r="BS616" s="160"/>
      <c r="BT616" s="160"/>
      <c r="BU616" s="160"/>
      <c r="BV616" s="160"/>
      <c r="BW616" s="160"/>
      <c r="BX616" s="160"/>
      <c r="BY616" s="160"/>
      <c r="BZ616" s="160"/>
      <c r="CA616" s="160"/>
      <c r="CB616" s="160"/>
      <c r="CC616" s="160"/>
      <c r="CD616" s="160"/>
      <c r="CE616" s="160"/>
      <c r="CF616" s="160"/>
      <c r="CG616" s="160"/>
      <c r="CH616" s="160"/>
      <c r="CI616" s="160"/>
      <c r="CJ616" s="160"/>
      <c r="CK616" s="160"/>
      <c r="CL616" s="160"/>
      <c r="CM616" s="160"/>
      <c r="CN616" s="160"/>
      <c r="CO616" s="160"/>
      <c r="CP616" s="160"/>
      <c r="CQ616" s="160"/>
      <c r="CR616" s="160"/>
      <c r="CS616" s="160"/>
      <c r="CT616" s="160"/>
      <c r="CU616" s="160"/>
      <c r="CV616" s="160"/>
      <c r="CW616" s="160"/>
      <c r="CX616" s="160"/>
      <c r="CY616" s="160"/>
      <c r="CZ616" s="160"/>
      <c r="DA616" s="160"/>
      <c r="DB616" s="160"/>
      <c r="DC616" s="160"/>
      <c r="DD616" s="160"/>
      <c r="DE616" s="160"/>
      <c r="DF616" s="160"/>
      <c r="DG616" s="160"/>
      <c r="DH616" s="160"/>
      <c r="DI616" s="160"/>
      <c r="DJ616" s="160"/>
      <c r="DK616" s="160"/>
      <c r="DL616" s="160"/>
      <c r="DM616" s="160"/>
      <c r="DN616" s="160"/>
      <c r="DO616" s="160"/>
      <c r="DP616" s="160"/>
      <c r="DQ616" s="160"/>
      <c r="DR616" s="160"/>
      <c r="DS616" s="160"/>
      <c r="DT616" s="160"/>
      <c r="DU616" s="160"/>
      <c r="DV616" s="160"/>
      <c r="DW616" s="160"/>
      <c r="DX616" s="160"/>
      <c r="DY616" s="160"/>
      <c r="DZ616" s="160"/>
      <c r="EA616" s="160"/>
      <c r="EB616" s="160"/>
      <c r="EC616" s="160"/>
      <c r="ED616" s="160"/>
      <c r="EE616" s="160"/>
      <c r="EF616" s="160"/>
      <c r="EG616" s="160"/>
      <c r="EH616" s="160"/>
      <c r="EI616" s="160"/>
      <c r="EJ616" s="160"/>
      <c r="EK616" s="160"/>
      <c r="EL616" s="160"/>
      <c r="EM616" s="160"/>
      <c r="EN616" s="160"/>
      <c r="EO616" s="160"/>
      <c r="EP616" s="160"/>
      <c r="EQ616" s="160"/>
      <c r="ER616" s="160"/>
      <c r="ES616" s="160"/>
      <c r="ET616" s="160"/>
      <c r="EU616" s="160"/>
      <c r="EV616" s="160"/>
      <c r="EW616" s="160"/>
      <c r="EX616" s="160"/>
      <c r="EY616" s="160"/>
      <c r="EZ616" s="160"/>
      <c r="FA616" s="160"/>
      <c r="FB616" s="160"/>
      <c r="FC616" s="160"/>
      <c r="FD616" s="160"/>
      <c r="FE616" s="160"/>
      <c r="FF616" s="160"/>
      <c r="FG616" s="160"/>
      <c r="FH616" s="160"/>
      <c r="FI616" s="160"/>
      <c r="FJ616" s="160"/>
      <c r="FK616" s="160"/>
      <c r="FL616" s="160"/>
      <c r="FM616" s="160"/>
      <c r="FN616" s="160"/>
      <c r="FO616" s="160"/>
      <c r="FP616" s="160"/>
      <c r="FQ616" s="160"/>
      <c r="FR616" s="160"/>
      <c r="FS616" s="160"/>
      <c r="FT616" s="160"/>
      <c r="FU616" s="160"/>
      <c r="FV616" s="160"/>
      <c r="FW616" s="160"/>
      <c r="FX616" s="160"/>
      <c r="FY616" s="160"/>
      <c r="FZ616" s="160"/>
      <c r="GA616" s="160"/>
      <c r="GB616" s="160"/>
      <c r="GC616" s="160"/>
      <c r="GD616" s="160"/>
      <c r="GE616" s="160"/>
      <c r="GF616" s="160"/>
      <c r="GG616" s="160"/>
      <c r="GH616" s="160"/>
      <c r="GI616" s="160"/>
      <c r="GJ616" s="160"/>
      <c r="GK616" s="160"/>
      <c r="GL616" s="160"/>
      <c r="GM616" s="160"/>
      <c r="GN616" s="160"/>
      <c r="GO616" s="160"/>
      <c r="GP616" s="160"/>
      <c r="GQ616" s="160"/>
      <c r="GR616" s="160"/>
      <c r="GS616" s="160"/>
      <c r="GT616" s="160"/>
      <c r="GU616" s="160"/>
      <c r="GV616" s="160"/>
      <c r="GW616" s="160"/>
      <c r="GX616" s="160"/>
      <c r="GY616" s="160"/>
      <c r="GZ616" s="160"/>
      <c r="HA616" s="160"/>
      <c r="HB616" s="160"/>
      <c r="HC616" s="160"/>
      <c r="HD616" s="160"/>
      <c r="HE616" s="160"/>
      <c r="HF616" s="160"/>
      <c r="HG616" s="160"/>
      <c r="HH616" s="160"/>
      <c r="HI616" s="160"/>
      <c r="HJ616" s="160"/>
      <c r="HK616" s="160"/>
      <c r="HL616" s="160"/>
      <c r="HM616" s="160"/>
      <c r="HN616" s="160"/>
      <c r="HO616" s="160"/>
      <c r="HP616" s="160"/>
      <c r="HQ616" s="160"/>
      <c r="HR616" s="160"/>
      <c r="HS616" s="160"/>
      <c r="HT616" s="160"/>
      <c r="HU616" s="160"/>
      <c r="HV616" s="160"/>
      <c r="HW616" s="160"/>
      <c r="HX616" s="160"/>
      <c r="HY616" s="160"/>
      <c r="HZ616" s="160"/>
      <c r="IA616" s="160"/>
      <c r="IB616" s="160"/>
      <c r="IC616" s="160"/>
      <c r="ID616" s="160"/>
      <c r="IE616" s="160"/>
      <c r="IF616" s="160"/>
      <c r="IG616" s="160"/>
      <c r="IH616" s="160"/>
      <c r="II616" s="160"/>
      <c r="IJ616" s="160"/>
      <c r="IK616" s="160"/>
      <c r="IL616" s="160"/>
      <c r="IM616" s="160"/>
      <c r="IN616" s="160"/>
      <c r="IO616" s="160"/>
      <c r="IP616" s="160"/>
      <c r="IQ616" s="160"/>
      <c r="IR616" s="160"/>
      <c r="IS616" s="160"/>
      <c r="IT616" s="160"/>
      <c r="IU616" s="160"/>
      <c r="IV616" s="160"/>
      <c r="IW616" s="160"/>
      <c r="IX616" s="160"/>
      <c r="IY616" s="160"/>
      <c r="IZ616" s="160"/>
      <c r="JA616" s="160"/>
      <c r="JB616" s="160"/>
      <c r="JC616" s="160"/>
      <c r="JD616" s="160"/>
      <c r="JE616" s="160"/>
      <c r="JF616" s="160"/>
      <c r="JG616" s="160"/>
      <c r="JH616" s="160"/>
      <c r="JI616" s="160"/>
      <c r="JJ616" s="160"/>
      <c r="JK616" s="160"/>
      <c r="JL616" s="160"/>
      <c r="JM616" s="160"/>
      <c r="JN616" s="160"/>
      <c r="JO616" s="160"/>
      <c r="JP616" s="160"/>
      <c r="JQ616" s="160"/>
      <c r="JR616" s="160"/>
      <c r="JS616" s="160"/>
      <c r="JT616" s="160"/>
      <c r="JU616" s="160"/>
      <c r="JV616" s="160"/>
      <c r="JW616" s="160"/>
      <c r="JX616" s="160"/>
      <c r="JY616" s="160"/>
      <c r="JZ616" s="160"/>
      <c r="KA616" s="160"/>
      <c r="KB616" s="160"/>
      <c r="KC616" s="160"/>
      <c r="KD616" s="160"/>
      <c r="KE616" s="160"/>
      <c r="KF616" s="160"/>
      <c r="KG616" s="160"/>
      <c r="KH616" s="160"/>
      <c r="KI616" s="160"/>
      <c r="KJ616" s="160"/>
      <c r="KK616" s="160"/>
      <c r="KL616" s="160"/>
      <c r="KM616" s="160"/>
      <c r="KN616" s="160"/>
      <c r="KO616" s="160"/>
      <c r="KP616" s="160"/>
      <c r="KQ616" s="160"/>
      <c r="KR616" s="160"/>
      <c r="KS616" s="160"/>
      <c r="KT616" s="160"/>
      <c r="KU616" s="160"/>
      <c r="KV616" s="160"/>
      <c r="KW616" s="160"/>
      <c r="KX616" s="160"/>
      <c r="KY616" s="160"/>
      <c r="KZ616" s="160"/>
      <c r="LA616" s="160"/>
      <c r="LB616" s="160"/>
      <c r="LC616" s="160"/>
      <c r="LD616" s="160"/>
      <c r="LE616" s="160"/>
      <c r="LF616" s="160"/>
      <c r="LG616" s="160"/>
      <c r="LH616" s="160"/>
      <c r="LI616" s="160"/>
      <c r="LJ616" s="160"/>
      <c r="LK616" s="160"/>
      <c r="LL616" s="160"/>
      <c r="LM616" s="160"/>
      <c r="LN616" s="160"/>
      <c r="LO616" s="160"/>
      <c r="LP616" s="160"/>
      <c r="LQ616" s="160"/>
      <c r="LR616" s="160"/>
      <c r="LS616" s="160"/>
      <c r="LT616" s="160"/>
      <c r="LU616" s="160"/>
      <c r="LV616" s="160"/>
      <c r="LW616" s="160"/>
      <c r="LX616" s="160"/>
      <c r="LY616" s="160"/>
      <c r="LZ616" s="160"/>
      <c r="MA616" s="160"/>
      <c r="MB616" s="160"/>
      <c r="MC616" s="160"/>
      <c r="MD616" s="160"/>
      <c r="ME616" s="160"/>
      <c r="MF616" s="160"/>
      <c r="MG616" s="160"/>
      <c r="MH616" s="160"/>
      <c r="MI616" s="160"/>
      <c r="MJ616" s="160"/>
      <c r="MK616" s="160"/>
      <c r="ML616" s="160"/>
      <c r="MM616" s="160"/>
      <c r="MN616" s="160"/>
      <c r="MO616" s="160"/>
      <c r="MP616" s="160"/>
      <c r="MQ616" s="160"/>
      <c r="MR616" s="160"/>
      <c r="MS616" s="160"/>
      <c r="MT616" s="160"/>
      <c r="MU616" s="160"/>
      <c r="MV616" s="160"/>
      <c r="MW616" s="160"/>
      <c r="MX616" s="160"/>
      <c r="MY616" s="160"/>
      <c r="MZ616" s="160"/>
      <c r="NA616" s="160"/>
      <c r="NB616" s="160"/>
      <c r="NC616" s="160"/>
      <c r="ND616" s="160"/>
      <c r="NE616" s="160"/>
      <c r="NF616" s="160"/>
      <c r="NG616" s="160"/>
      <c r="NH616" s="160"/>
      <c r="NI616" s="160"/>
      <c r="NJ616" s="160"/>
      <c r="NK616" s="160"/>
      <c r="NL616" s="160"/>
      <c r="NM616" s="160"/>
      <c r="NN616" s="160"/>
      <c r="NO616" s="160"/>
      <c r="NP616" s="160"/>
      <c r="NQ616" s="160"/>
      <c r="NR616" s="160"/>
      <c r="NS616" s="160"/>
      <c r="NT616" s="160"/>
      <c r="NU616" s="160"/>
      <c r="NV616" s="160"/>
      <c r="NW616" s="160"/>
      <c r="NX616" s="160"/>
      <c r="NY616" s="160"/>
      <c r="NZ616" s="160"/>
      <c r="OA616" s="160"/>
      <c r="OB616" s="160"/>
      <c r="OC616" s="160"/>
      <c r="OD616" s="160"/>
      <c r="OE616" s="160"/>
      <c r="OF616" s="160"/>
      <c r="OG616" s="160"/>
      <c r="OH616" s="160"/>
      <c r="OI616" s="160"/>
      <c r="OJ616" s="160"/>
      <c r="OK616" s="160"/>
      <c r="OL616" s="160"/>
      <c r="OM616" s="160"/>
      <c r="ON616" s="160"/>
      <c r="OO616" s="160"/>
      <c r="OP616" s="160"/>
      <c r="OQ616" s="160"/>
      <c r="OR616" s="160"/>
      <c r="OS616" s="160"/>
      <c r="OT616" s="160"/>
      <c r="OU616" s="160"/>
      <c r="OV616" s="160"/>
      <c r="OW616" s="160"/>
      <c r="OX616" s="160"/>
      <c r="OY616" s="160"/>
      <c r="OZ616" s="160"/>
      <c r="PA616" s="160"/>
      <c r="PB616" s="160"/>
      <c r="PC616" s="160"/>
      <c r="PD616" s="160"/>
      <c r="PE616" s="160"/>
      <c r="PF616" s="160"/>
      <c r="PG616" s="160"/>
      <c r="PH616" s="160"/>
      <c r="PI616" s="160"/>
      <c r="PJ616" s="160"/>
      <c r="PK616" s="160"/>
      <c r="PL616" s="160"/>
      <c r="PM616" s="160"/>
      <c r="PN616" s="160"/>
      <c r="PO616" s="160"/>
      <c r="PP616" s="160"/>
      <c r="PQ616" s="160"/>
      <c r="PR616" s="160"/>
      <c r="PS616" s="160"/>
      <c r="PT616" s="160"/>
      <c r="PU616" s="160"/>
      <c r="PV616" s="160"/>
      <c r="PW616" s="160"/>
      <c r="PX616" s="160"/>
      <c r="PY616" s="160"/>
      <c r="PZ616" s="160"/>
      <c r="QA616" s="160"/>
      <c r="QB616" s="160"/>
      <c r="QC616" s="160"/>
      <c r="QD616" s="160"/>
      <c r="QE616" s="160"/>
      <c r="QF616" s="160"/>
      <c r="QG616" s="160"/>
      <c r="QH616" s="160"/>
      <c r="QI616" s="160"/>
      <c r="QJ616" s="160"/>
      <c r="QK616" s="160"/>
      <c r="QL616" s="160"/>
      <c r="QM616" s="160"/>
      <c r="QN616" s="160"/>
      <c r="QO616" s="160"/>
      <c r="QP616" s="160"/>
      <c r="QQ616" s="160"/>
      <c r="QR616" s="160"/>
      <c r="QS616" s="160"/>
      <c r="QT616" s="160"/>
      <c r="QU616" s="160"/>
      <c r="QV616" s="160"/>
      <c r="QW616" s="160"/>
      <c r="QX616" s="160"/>
      <c r="QY616" s="160"/>
      <c r="QZ616" s="160"/>
      <c r="RA616" s="160"/>
      <c r="RB616" s="160"/>
      <c r="RC616" s="160"/>
      <c r="RD616" s="160"/>
      <c r="RE616" s="160"/>
      <c r="RF616" s="160"/>
      <c r="RG616" s="160"/>
      <c r="RH616" s="160"/>
      <c r="RI616" s="160"/>
      <c r="RJ616" s="160"/>
      <c r="RK616" s="160"/>
      <c r="RL616" s="160"/>
      <c r="RM616" s="160"/>
      <c r="RN616" s="160"/>
      <c r="RO616" s="160"/>
      <c r="RP616" s="160"/>
      <c r="RQ616" s="160"/>
      <c r="RR616" s="160"/>
      <c r="RS616" s="160"/>
      <c r="RT616" s="160"/>
      <c r="RU616" s="160"/>
      <c r="RV616" s="160"/>
      <c r="RW616" s="160"/>
      <c r="RX616" s="160"/>
      <c r="RY616" s="160"/>
      <c r="RZ616" s="160"/>
      <c r="SA616" s="160"/>
      <c r="SB616" s="160"/>
      <c r="SC616" s="160"/>
      <c r="SD616" s="160"/>
      <c r="SE616" s="160"/>
      <c r="SF616" s="160"/>
      <c r="SG616" s="160"/>
      <c r="SH616" s="160"/>
      <c r="SI616" s="160"/>
      <c r="SJ616" s="160"/>
      <c r="SK616" s="160"/>
      <c r="SL616" s="160"/>
      <c r="SM616" s="160"/>
      <c r="SN616" s="160"/>
      <c r="SO616" s="160"/>
      <c r="SP616" s="160"/>
      <c r="SQ616" s="160"/>
      <c r="SR616" s="160"/>
      <c r="SS616" s="160"/>
      <c r="ST616" s="160"/>
      <c r="SU616" s="160"/>
      <c r="SV616" s="160"/>
      <c r="SW616" s="160"/>
      <c r="SX616" s="160"/>
      <c r="SY616" s="160"/>
      <c r="SZ616" s="160"/>
      <c r="TA616" s="160"/>
      <c r="TB616" s="160"/>
      <c r="TC616" s="160"/>
      <c r="TD616" s="160"/>
      <c r="TE616" s="160"/>
      <c r="TF616" s="160"/>
    </row>
    <row r="617" spans="1:526">
      <c r="A617" s="160"/>
      <c r="B617" s="160"/>
      <c r="C617" s="160"/>
      <c r="D617" s="160"/>
      <c r="E617" s="160"/>
      <c r="F617" s="160"/>
      <c r="G617" s="160"/>
      <c r="H617" s="160"/>
      <c r="I617" s="160"/>
      <c r="J617" s="160"/>
      <c r="K617" s="160"/>
      <c r="L617" s="160"/>
      <c r="M617" s="160"/>
      <c r="N617" s="160"/>
      <c r="O617" s="160"/>
      <c r="P617" s="160"/>
      <c r="Q617" s="160"/>
      <c r="R617" s="160"/>
      <c r="S617" s="160"/>
      <c r="T617" s="160"/>
      <c r="U617" s="160"/>
      <c r="V617" s="160"/>
      <c r="W617" s="160"/>
      <c r="X617" s="160"/>
      <c r="Y617" s="160"/>
      <c r="Z617" s="160"/>
      <c r="AA617" s="160"/>
      <c r="AB617" s="160"/>
      <c r="AC617" s="160"/>
      <c r="AD617" s="160"/>
      <c r="AE617" s="160"/>
      <c r="AF617" s="160"/>
      <c r="AG617" s="160"/>
      <c r="AH617" s="160"/>
      <c r="AI617" s="160"/>
      <c r="AJ617" s="160"/>
      <c r="AK617" s="160"/>
      <c r="AL617" s="160"/>
      <c r="AM617" s="160"/>
      <c r="AN617" s="160"/>
      <c r="AO617" s="160"/>
      <c r="AP617" s="160"/>
      <c r="AQ617" s="160"/>
      <c r="AR617" s="160"/>
      <c r="AS617" s="160"/>
      <c r="AT617" s="160"/>
      <c r="AU617" s="160"/>
      <c r="AV617" s="160"/>
      <c r="AW617" s="160"/>
      <c r="AX617" s="160"/>
      <c r="AY617" s="160"/>
      <c r="AZ617" s="160"/>
      <c r="BA617" s="160"/>
      <c r="BB617" s="160"/>
      <c r="BC617" s="160"/>
      <c r="BD617" s="160"/>
      <c r="BE617" s="160"/>
      <c r="BF617" s="160"/>
      <c r="BG617" s="160"/>
      <c r="BH617" s="160"/>
      <c r="BI617" s="160"/>
      <c r="BJ617" s="160"/>
      <c r="BK617" s="160"/>
      <c r="BL617" s="160"/>
      <c r="BM617" s="160"/>
      <c r="BN617" s="160"/>
      <c r="BO617" s="160"/>
      <c r="BP617" s="160"/>
      <c r="BQ617" s="160"/>
      <c r="BR617" s="160"/>
      <c r="BS617" s="160"/>
      <c r="BT617" s="160"/>
      <c r="BU617" s="160"/>
      <c r="BV617" s="160"/>
      <c r="BW617" s="160"/>
      <c r="BX617" s="160"/>
      <c r="BY617" s="160"/>
      <c r="BZ617" s="160"/>
      <c r="CA617" s="160"/>
      <c r="CB617" s="160"/>
      <c r="CC617" s="160"/>
      <c r="CD617" s="160"/>
      <c r="CE617" s="160"/>
      <c r="CF617" s="160"/>
      <c r="CG617" s="160"/>
      <c r="CH617" s="160"/>
      <c r="CI617" s="160"/>
      <c r="CJ617" s="160"/>
      <c r="CK617" s="160"/>
      <c r="CL617" s="160"/>
      <c r="CM617" s="160"/>
      <c r="CN617" s="160"/>
      <c r="CO617" s="160"/>
      <c r="CP617" s="160"/>
      <c r="CQ617" s="160"/>
      <c r="CR617" s="160"/>
      <c r="CS617" s="160"/>
      <c r="CT617" s="160"/>
      <c r="CU617" s="160"/>
      <c r="CV617" s="160"/>
      <c r="CW617" s="160"/>
      <c r="CX617" s="160"/>
      <c r="CY617" s="160"/>
      <c r="CZ617" s="160"/>
      <c r="DA617" s="160"/>
      <c r="DB617" s="160"/>
      <c r="DC617" s="160"/>
      <c r="DD617" s="160"/>
      <c r="DE617" s="160"/>
      <c r="DF617" s="160"/>
      <c r="DG617" s="160"/>
      <c r="DH617" s="160"/>
      <c r="DI617" s="160"/>
      <c r="DJ617" s="160"/>
      <c r="DK617" s="160"/>
      <c r="DL617" s="160"/>
      <c r="DM617" s="160"/>
      <c r="DN617" s="160"/>
      <c r="DO617" s="160"/>
      <c r="DP617" s="160"/>
      <c r="DQ617" s="160"/>
      <c r="DR617" s="160"/>
      <c r="DS617" s="160"/>
      <c r="DT617" s="160"/>
      <c r="DU617" s="160"/>
      <c r="DV617" s="160"/>
      <c r="DW617" s="160"/>
      <c r="DX617" s="160"/>
      <c r="DY617" s="160"/>
      <c r="DZ617" s="160"/>
      <c r="EA617" s="160"/>
      <c r="EB617" s="160"/>
      <c r="EC617" s="160"/>
      <c r="ED617" s="160"/>
      <c r="EE617" s="160"/>
      <c r="EF617" s="160"/>
      <c r="EG617" s="160"/>
      <c r="EH617" s="160"/>
      <c r="EI617" s="160"/>
      <c r="EJ617" s="160"/>
      <c r="EK617" s="160"/>
      <c r="EL617" s="160"/>
      <c r="EM617" s="160"/>
      <c r="EN617" s="160"/>
      <c r="EO617" s="160"/>
      <c r="EP617" s="160"/>
      <c r="EQ617" s="160"/>
      <c r="ER617" s="160"/>
      <c r="ES617" s="160"/>
      <c r="ET617" s="160"/>
      <c r="EU617" s="160"/>
      <c r="EV617" s="160"/>
      <c r="EW617" s="160"/>
      <c r="EX617" s="160"/>
      <c r="EY617" s="160"/>
      <c r="EZ617" s="160"/>
      <c r="FA617" s="160"/>
      <c r="FB617" s="160"/>
      <c r="FC617" s="160"/>
      <c r="FD617" s="160"/>
      <c r="FE617" s="160"/>
      <c r="FF617" s="160"/>
      <c r="FG617" s="160"/>
      <c r="FH617" s="160"/>
      <c r="FI617" s="160"/>
      <c r="FJ617" s="160"/>
      <c r="FK617" s="160"/>
      <c r="FL617" s="160"/>
      <c r="FM617" s="160"/>
      <c r="FN617" s="160"/>
      <c r="FO617" s="160"/>
      <c r="FP617" s="160"/>
      <c r="FQ617" s="160"/>
      <c r="FR617" s="160"/>
      <c r="FS617" s="160"/>
      <c r="FT617" s="160"/>
      <c r="FU617" s="160"/>
      <c r="FV617" s="160"/>
      <c r="FW617" s="160"/>
      <c r="FX617" s="160"/>
      <c r="FY617" s="160"/>
      <c r="FZ617" s="160"/>
      <c r="GA617" s="160"/>
      <c r="GB617" s="160"/>
      <c r="GC617" s="160"/>
      <c r="GD617" s="160"/>
      <c r="GE617" s="160"/>
      <c r="GF617" s="160"/>
      <c r="GG617" s="160"/>
      <c r="GH617" s="160"/>
      <c r="GI617" s="160"/>
      <c r="GJ617" s="160"/>
      <c r="GK617" s="160"/>
      <c r="GL617" s="160"/>
      <c r="GM617" s="160"/>
      <c r="GN617" s="160"/>
      <c r="GO617" s="160"/>
      <c r="GP617" s="160"/>
      <c r="GQ617" s="160"/>
      <c r="GR617" s="160"/>
      <c r="GS617" s="160"/>
      <c r="GT617" s="160"/>
      <c r="GU617" s="160"/>
      <c r="GV617" s="160"/>
      <c r="GW617" s="160"/>
      <c r="GX617" s="160"/>
      <c r="GY617" s="160"/>
      <c r="GZ617" s="160"/>
      <c r="HA617" s="160"/>
      <c r="HB617" s="160"/>
      <c r="HC617" s="160"/>
      <c r="HD617" s="160"/>
      <c r="HE617" s="160"/>
      <c r="HF617" s="160"/>
      <c r="HG617" s="160"/>
      <c r="HH617" s="160"/>
      <c r="HI617" s="160"/>
      <c r="HJ617" s="160"/>
      <c r="HK617" s="160"/>
      <c r="HL617" s="160"/>
      <c r="HM617" s="160"/>
      <c r="HN617" s="160"/>
      <c r="HO617" s="160"/>
      <c r="HP617" s="160"/>
      <c r="HQ617" s="160"/>
      <c r="HR617" s="160"/>
      <c r="HS617" s="160"/>
      <c r="HT617" s="160"/>
      <c r="HU617" s="160"/>
      <c r="HV617" s="160"/>
      <c r="HW617" s="160"/>
      <c r="HX617" s="160"/>
      <c r="HY617" s="160"/>
      <c r="HZ617" s="160"/>
      <c r="IA617" s="160"/>
      <c r="IB617" s="160"/>
      <c r="IC617" s="160"/>
      <c r="ID617" s="160"/>
      <c r="IE617" s="160"/>
      <c r="IF617" s="160"/>
      <c r="IG617" s="160"/>
      <c r="IH617" s="160"/>
      <c r="II617" s="160"/>
      <c r="IJ617" s="160"/>
      <c r="IK617" s="160"/>
      <c r="IL617" s="160"/>
      <c r="IM617" s="160"/>
      <c r="IN617" s="160"/>
      <c r="IO617" s="160"/>
      <c r="IP617" s="160"/>
      <c r="IQ617" s="160"/>
      <c r="IR617" s="160"/>
      <c r="IS617" s="160"/>
      <c r="IT617" s="160"/>
      <c r="IU617" s="160"/>
      <c r="IV617" s="160"/>
      <c r="IW617" s="160"/>
      <c r="IX617" s="160"/>
      <c r="IY617" s="160"/>
      <c r="IZ617" s="160"/>
      <c r="JA617" s="160"/>
      <c r="JB617" s="160"/>
      <c r="JC617" s="160"/>
      <c r="JD617" s="160"/>
      <c r="JE617" s="160"/>
      <c r="JF617" s="160"/>
      <c r="JG617" s="160"/>
      <c r="JH617" s="160"/>
      <c r="JI617" s="160"/>
      <c r="JJ617" s="160"/>
      <c r="JK617" s="160"/>
      <c r="JL617" s="160"/>
      <c r="JM617" s="160"/>
      <c r="JN617" s="160"/>
      <c r="JO617" s="160"/>
      <c r="JP617" s="160"/>
      <c r="JQ617" s="160"/>
      <c r="JR617" s="160"/>
      <c r="JS617" s="160"/>
      <c r="JT617" s="160"/>
      <c r="JU617" s="160"/>
      <c r="JV617" s="160"/>
      <c r="JW617" s="160"/>
      <c r="JX617" s="160"/>
      <c r="JY617" s="160"/>
      <c r="JZ617" s="160"/>
      <c r="KA617" s="160"/>
      <c r="KB617" s="160"/>
      <c r="KC617" s="160"/>
      <c r="KD617" s="160"/>
      <c r="KE617" s="160"/>
      <c r="KF617" s="160"/>
      <c r="KG617" s="160"/>
      <c r="KH617" s="160"/>
      <c r="KI617" s="160"/>
      <c r="KJ617" s="160"/>
      <c r="KK617" s="160"/>
      <c r="KL617" s="160"/>
      <c r="KM617" s="160"/>
      <c r="KN617" s="160"/>
      <c r="KO617" s="160"/>
      <c r="KP617" s="160"/>
      <c r="KQ617" s="160"/>
      <c r="KR617" s="160"/>
      <c r="KS617" s="160"/>
      <c r="KT617" s="160"/>
      <c r="KU617" s="160"/>
      <c r="KV617" s="160"/>
      <c r="KW617" s="160"/>
      <c r="KX617" s="160"/>
      <c r="KY617" s="160"/>
      <c r="KZ617" s="160"/>
      <c r="LA617" s="160"/>
      <c r="LB617" s="160"/>
      <c r="LC617" s="160"/>
      <c r="LD617" s="160"/>
      <c r="LE617" s="160"/>
      <c r="LF617" s="160"/>
      <c r="LG617" s="160"/>
      <c r="LH617" s="160"/>
      <c r="LI617" s="160"/>
      <c r="LJ617" s="160"/>
      <c r="LK617" s="160"/>
      <c r="LL617" s="160"/>
      <c r="LM617" s="160"/>
      <c r="LN617" s="160"/>
      <c r="LO617" s="160"/>
      <c r="LP617" s="160"/>
      <c r="LQ617" s="160"/>
      <c r="LR617" s="160"/>
      <c r="LS617" s="160"/>
      <c r="LT617" s="160"/>
      <c r="LU617" s="160"/>
      <c r="LV617" s="160"/>
      <c r="LW617" s="160"/>
      <c r="LX617" s="160"/>
      <c r="LY617" s="160"/>
      <c r="LZ617" s="160"/>
      <c r="MA617" s="160"/>
      <c r="MB617" s="160"/>
      <c r="MC617" s="160"/>
      <c r="MD617" s="160"/>
      <c r="ME617" s="160"/>
      <c r="MF617" s="160"/>
      <c r="MG617" s="160"/>
      <c r="MH617" s="160"/>
      <c r="MI617" s="160"/>
      <c r="MJ617" s="160"/>
      <c r="MK617" s="160"/>
      <c r="ML617" s="160"/>
      <c r="MM617" s="160"/>
      <c r="MN617" s="160"/>
      <c r="MO617" s="160"/>
      <c r="MP617" s="160"/>
      <c r="MQ617" s="160"/>
      <c r="MR617" s="160"/>
      <c r="MS617" s="160"/>
      <c r="MT617" s="160"/>
      <c r="MU617" s="160"/>
      <c r="MV617" s="160"/>
      <c r="MW617" s="160"/>
      <c r="MX617" s="160"/>
      <c r="MY617" s="160"/>
      <c r="MZ617" s="160"/>
      <c r="NA617" s="160"/>
      <c r="NB617" s="160"/>
      <c r="NC617" s="160"/>
      <c r="ND617" s="160"/>
      <c r="NE617" s="160"/>
      <c r="NF617" s="160"/>
      <c r="NG617" s="160"/>
      <c r="NH617" s="160"/>
      <c r="NI617" s="160"/>
      <c r="NJ617" s="160"/>
      <c r="NK617" s="160"/>
      <c r="NL617" s="160"/>
      <c r="NM617" s="160"/>
      <c r="NN617" s="160"/>
      <c r="NO617" s="160"/>
      <c r="NP617" s="160"/>
      <c r="NQ617" s="160"/>
      <c r="NR617" s="160"/>
      <c r="NS617" s="160"/>
      <c r="NT617" s="160"/>
      <c r="NU617" s="160"/>
      <c r="NV617" s="160"/>
      <c r="NW617" s="160"/>
      <c r="NX617" s="160"/>
      <c r="NY617" s="160"/>
      <c r="NZ617" s="160"/>
      <c r="OA617" s="160"/>
      <c r="OB617" s="160"/>
      <c r="OC617" s="160"/>
      <c r="OD617" s="160"/>
      <c r="OE617" s="160"/>
      <c r="OF617" s="160"/>
      <c r="OG617" s="160"/>
      <c r="OH617" s="160"/>
      <c r="OI617" s="160"/>
      <c r="OJ617" s="160"/>
      <c r="OK617" s="160"/>
      <c r="OL617" s="160"/>
      <c r="OM617" s="160"/>
      <c r="ON617" s="160"/>
      <c r="OO617" s="160"/>
      <c r="OP617" s="160"/>
      <c r="OQ617" s="160"/>
      <c r="OR617" s="160"/>
      <c r="OS617" s="160"/>
      <c r="OT617" s="160"/>
      <c r="OU617" s="160"/>
      <c r="OV617" s="160"/>
      <c r="OW617" s="160"/>
      <c r="OX617" s="160"/>
      <c r="OY617" s="160"/>
      <c r="OZ617" s="160"/>
      <c r="PA617" s="160"/>
      <c r="PB617" s="160"/>
      <c r="PC617" s="160"/>
      <c r="PD617" s="160"/>
      <c r="PE617" s="160"/>
      <c r="PF617" s="160"/>
      <c r="PG617" s="160"/>
      <c r="PH617" s="160"/>
      <c r="PI617" s="160"/>
      <c r="PJ617" s="160"/>
      <c r="PK617" s="160"/>
      <c r="PL617" s="160"/>
      <c r="PM617" s="160"/>
      <c r="PN617" s="160"/>
      <c r="PO617" s="160"/>
      <c r="PP617" s="160"/>
      <c r="PQ617" s="160"/>
      <c r="PR617" s="160"/>
      <c r="PS617" s="160"/>
      <c r="PT617" s="160"/>
      <c r="PU617" s="160"/>
      <c r="PV617" s="160"/>
      <c r="PW617" s="160"/>
      <c r="PX617" s="160"/>
      <c r="PY617" s="160"/>
      <c r="PZ617" s="160"/>
      <c r="QA617" s="160"/>
      <c r="QB617" s="160"/>
      <c r="QC617" s="160"/>
      <c r="QD617" s="160"/>
      <c r="QE617" s="160"/>
      <c r="QF617" s="160"/>
      <c r="QG617" s="160"/>
      <c r="QH617" s="160"/>
      <c r="QI617" s="160"/>
      <c r="QJ617" s="160"/>
      <c r="QK617" s="160"/>
      <c r="QL617" s="160"/>
      <c r="QM617" s="160"/>
      <c r="QN617" s="160"/>
      <c r="QO617" s="160"/>
      <c r="QP617" s="160"/>
      <c r="QQ617" s="160"/>
      <c r="QR617" s="160"/>
      <c r="QS617" s="160"/>
      <c r="QT617" s="160"/>
      <c r="QU617" s="160"/>
      <c r="QV617" s="160"/>
      <c r="QW617" s="160"/>
      <c r="QX617" s="160"/>
      <c r="QY617" s="160"/>
      <c r="QZ617" s="160"/>
      <c r="RA617" s="160"/>
      <c r="RB617" s="160"/>
      <c r="RC617" s="160"/>
      <c r="RD617" s="160"/>
      <c r="RE617" s="160"/>
      <c r="RF617" s="160"/>
      <c r="RG617" s="160"/>
      <c r="RH617" s="160"/>
      <c r="RI617" s="160"/>
      <c r="RJ617" s="160"/>
      <c r="RK617" s="160"/>
      <c r="RL617" s="160"/>
      <c r="RM617" s="160"/>
      <c r="RN617" s="160"/>
      <c r="RO617" s="160"/>
      <c r="RP617" s="160"/>
      <c r="RQ617" s="160"/>
      <c r="RR617" s="160"/>
      <c r="RS617" s="160"/>
      <c r="RT617" s="160"/>
      <c r="RU617" s="160"/>
      <c r="RV617" s="160"/>
      <c r="RW617" s="160"/>
      <c r="RX617" s="160"/>
      <c r="RY617" s="160"/>
      <c r="RZ617" s="160"/>
      <c r="SA617" s="160"/>
      <c r="SB617" s="160"/>
      <c r="SC617" s="160"/>
      <c r="SD617" s="160"/>
      <c r="SE617" s="160"/>
      <c r="SF617" s="160"/>
      <c r="SG617" s="160"/>
      <c r="SH617" s="160"/>
      <c r="SI617" s="160"/>
      <c r="SJ617" s="160"/>
      <c r="SK617" s="160"/>
      <c r="SL617" s="160"/>
      <c r="SM617" s="160"/>
      <c r="SN617" s="160"/>
      <c r="SO617" s="160"/>
      <c r="SP617" s="160"/>
      <c r="SQ617" s="160"/>
      <c r="SR617" s="160"/>
      <c r="SS617" s="160"/>
      <c r="ST617" s="160"/>
      <c r="SU617" s="160"/>
      <c r="SV617" s="160"/>
      <c r="SW617" s="160"/>
      <c r="SX617" s="160"/>
      <c r="SY617" s="160"/>
      <c r="SZ617" s="160"/>
      <c r="TA617" s="160"/>
      <c r="TB617" s="160"/>
      <c r="TC617" s="160"/>
      <c r="TD617" s="160"/>
      <c r="TE617" s="160"/>
      <c r="TF617" s="160"/>
    </row>
    <row r="618" spans="1:526">
      <c r="A618" s="160"/>
      <c r="B618" s="160"/>
      <c r="C618" s="160"/>
      <c r="D618" s="160"/>
      <c r="E618" s="160"/>
      <c r="F618" s="160"/>
      <c r="G618" s="160"/>
      <c r="H618" s="160"/>
      <c r="I618" s="160"/>
      <c r="J618" s="160"/>
      <c r="K618" s="160"/>
      <c r="L618" s="160"/>
      <c r="M618" s="160"/>
      <c r="N618" s="160"/>
      <c r="O618" s="160"/>
      <c r="P618" s="160"/>
      <c r="Q618" s="160"/>
      <c r="R618" s="160"/>
      <c r="S618" s="160"/>
      <c r="T618" s="160"/>
      <c r="U618" s="160"/>
      <c r="V618" s="160"/>
      <c r="W618" s="160"/>
      <c r="X618" s="160"/>
      <c r="Y618" s="160"/>
      <c r="Z618" s="160"/>
      <c r="AA618" s="160"/>
      <c r="AB618" s="160"/>
      <c r="AC618" s="160"/>
      <c r="AD618" s="160"/>
      <c r="AE618" s="160"/>
      <c r="AF618" s="160"/>
      <c r="AG618" s="160"/>
      <c r="AH618" s="160"/>
      <c r="AI618" s="160"/>
      <c r="AJ618" s="160"/>
      <c r="AK618" s="160"/>
      <c r="AL618" s="160"/>
      <c r="AM618" s="160"/>
      <c r="AN618" s="160"/>
      <c r="AO618" s="160"/>
      <c r="AP618" s="160"/>
      <c r="AQ618" s="160"/>
      <c r="AR618" s="160"/>
      <c r="AS618" s="160"/>
      <c r="AT618" s="160"/>
      <c r="AU618" s="160"/>
      <c r="AV618" s="160"/>
      <c r="AW618" s="160"/>
      <c r="AX618" s="160"/>
      <c r="AY618" s="160"/>
      <c r="AZ618" s="160"/>
      <c r="BA618" s="160"/>
      <c r="BB618" s="160"/>
      <c r="BC618" s="160"/>
      <c r="BD618" s="160"/>
      <c r="BE618" s="160"/>
      <c r="BF618" s="160"/>
      <c r="BG618" s="160"/>
      <c r="BH618" s="160"/>
      <c r="BI618" s="160"/>
      <c r="BJ618" s="160"/>
      <c r="BK618" s="160"/>
      <c r="BL618" s="160"/>
      <c r="BM618" s="160"/>
      <c r="BN618" s="160"/>
      <c r="BO618" s="160"/>
      <c r="BP618" s="160"/>
      <c r="BQ618" s="160"/>
      <c r="BR618" s="160"/>
      <c r="BS618" s="160"/>
      <c r="BT618" s="160"/>
      <c r="BU618" s="160"/>
      <c r="BV618" s="160"/>
      <c r="BW618" s="160"/>
      <c r="BX618" s="160"/>
      <c r="BY618" s="160"/>
      <c r="BZ618" s="160"/>
      <c r="CA618" s="160"/>
      <c r="CB618" s="160"/>
      <c r="CC618" s="160"/>
      <c r="CD618" s="160"/>
      <c r="CE618" s="160"/>
      <c r="CF618" s="160"/>
      <c r="CG618" s="160"/>
      <c r="CH618" s="160"/>
      <c r="CI618" s="160"/>
      <c r="CJ618" s="160"/>
      <c r="CK618" s="160"/>
      <c r="CL618" s="160"/>
      <c r="CM618" s="160"/>
      <c r="CN618" s="160"/>
      <c r="CO618" s="160"/>
      <c r="CP618" s="160"/>
      <c r="CQ618" s="160"/>
      <c r="CR618" s="160"/>
      <c r="CS618" s="160"/>
      <c r="CT618" s="160"/>
      <c r="CU618" s="160"/>
      <c r="CV618" s="160"/>
      <c r="CW618" s="160"/>
      <c r="CX618" s="160"/>
      <c r="CY618" s="160"/>
      <c r="CZ618" s="160"/>
      <c r="DA618" s="160"/>
      <c r="DB618" s="160"/>
      <c r="DC618" s="160"/>
      <c r="DD618" s="160"/>
      <c r="DE618" s="160"/>
      <c r="DF618" s="160"/>
      <c r="DG618" s="160"/>
      <c r="DH618" s="160"/>
      <c r="DI618" s="160"/>
      <c r="DJ618" s="160"/>
      <c r="DK618" s="160"/>
      <c r="DL618" s="160"/>
      <c r="DM618" s="160"/>
      <c r="DN618" s="160"/>
      <c r="DO618" s="160"/>
      <c r="DP618" s="160"/>
      <c r="DQ618" s="160"/>
      <c r="DR618" s="160"/>
      <c r="DS618" s="160"/>
      <c r="DT618" s="160"/>
      <c r="DU618" s="160"/>
      <c r="DV618" s="160"/>
      <c r="DW618" s="160"/>
      <c r="DX618" s="160"/>
      <c r="DY618" s="160"/>
      <c r="DZ618" s="160"/>
      <c r="EA618" s="160"/>
      <c r="EB618" s="160"/>
      <c r="EC618" s="160"/>
      <c r="ED618" s="160"/>
      <c r="EE618" s="160"/>
      <c r="EF618" s="160"/>
      <c r="EG618" s="160"/>
      <c r="EH618" s="160"/>
      <c r="EI618" s="160"/>
      <c r="EJ618" s="160"/>
      <c r="EK618" s="160"/>
      <c r="EL618" s="160"/>
      <c r="EM618" s="160"/>
      <c r="EN618" s="160"/>
      <c r="EO618" s="160"/>
      <c r="EP618" s="160"/>
      <c r="EQ618" s="160"/>
      <c r="ER618" s="160"/>
      <c r="ES618" s="160"/>
      <c r="ET618" s="160"/>
      <c r="EU618" s="160"/>
      <c r="EV618" s="160"/>
      <c r="EW618" s="160"/>
      <c r="EX618" s="160"/>
      <c r="EY618" s="160"/>
      <c r="EZ618" s="160"/>
      <c r="FA618" s="160"/>
      <c r="FB618" s="160"/>
      <c r="FC618" s="160"/>
      <c r="FD618" s="160"/>
      <c r="FE618" s="160"/>
      <c r="FF618" s="160"/>
      <c r="FG618" s="160"/>
      <c r="FH618" s="160"/>
      <c r="FI618" s="160"/>
      <c r="FJ618" s="160"/>
      <c r="FK618" s="160"/>
      <c r="FL618" s="160"/>
      <c r="FM618" s="160"/>
      <c r="FN618" s="160"/>
      <c r="FO618" s="160"/>
      <c r="FP618" s="160"/>
      <c r="FQ618" s="160"/>
      <c r="FR618" s="160"/>
      <c r="FS618" s="160"/>
      <c r="FT618" s="160"/>
      <c r="FU618" s="160"/>
      <c r="FV618" s="160"/>
      <c r="FW618" s="160"/>
      <c r="FX618" s="160"/>
      <c r="FY618" s="160"/>
      <c r="FZ618" s="160"/>
      <c r="GA618" s="160"/>
      <c r="GB618" s="160"/>
      <c r="GC618" s="160"/>
      <c r="GD618" s="160"/>
      <c r="GE618" s="160"/>
      <c r="GF618" s="160"/>
      <c r="GG618" s="160"/>
      <c r="GH618" s="160"/>
      <c r="GI618" s="160"/>
      <c r="GJ618" s="160"/>
      <c r="GK618" s="160"/>
      <c r="GL618" s="160"/>
      <c r="GM618" s="160"/>
      <c r="GN618" s="160"/>
      <c r="GO618" s="160"/>
      <c r="GP618" s="160"/>
      <c r="GQ618" s="160"/>
      <c r="GR618" s="160"/>
      <c r="GS618" s="160"/>
      <c r="GT618" s="160"/>
      <c r="GU618" s="160"/>
      <c r="GV618" s="160"/>
      <c r="GW618" s="160"/>
      <c r="GX618" s="160"/>
      <c r="GY618" s="160"/>
      <c r="GZ618" s="160"/>
      <c r="HA618" s="160"/>
      <c r="HB618" s="160"/>
      <c r="HC618" s="160"/>
      <c r="HD618" s="160"/>
      <c r="HE618" s="160"/>
      <c r="HF618" s="160"/>
      <c r="HG618" s="160"/>
      <c r="HH618" s="160"/>
      <c r="HI618" s="160"/>
      <c r="HJ618" s="160"/>
      <c r="HK618" s="160"/>
      <c r="HL618" s="160"/>
      <c r="HM618" s="160"/>
      <c r="HN618" s="160"/>
      <c r="HO618" s="160"/>
      <c r="HP618" s="160"/>
      <c r="HQ618" s="160"/>
      <c r="HR618" s="160"/>
      <c r="HS618" s="160"/>
      <c r="HT618" s="160"/>
      <c r="HU618" s="160"/>
      <c r="HV618" s="160"/>
      <c r="HW618" s="160"/>
      <c r="HX618" s="160"/>
      <c r="HY618" s="160"/>
      <c r="HZ618" s="160"/>
      <c r="IA618" s="160"/>
      <c r="IB618" s="160"/>
      <c r="IC618" s="160"/>
      <c r="ID618" s="160"/>
      <c r="IE618" s="160"/>
      <c r="IF618" s="160"/>
      <c r="IG618" s="160"/>
      <c r="IH618" s="160"/>
      <c r="II618" s="160"/>
      <c r="IJ618" s="160"/>
      <c r="IK618" s="160"/>
      <c r="IL618" s="160"/>
      <c r="IM618" s="160"/>
      <c r="IN618" s="160"/>
      <c r="IO618" s="160"/>
      <c r="IP618" s="160"/>
      <c r="IQ618" s="160"/>
      <c r="IR618" s="160"/>
      <c r="IS618" s="160"/>
      <c r="IT618" s="160"/>
      <c r="IU618" s="160"/>
      <c r="IV618" s="160"/>
      <c r="IW618" s="160"/>
      <c r="IX618" s="160"/>
      <c r="IY618" s="160"/>
      <c r="IZ618" s="160"/>
      <c r="JA618" s="160"/>
      <c r="JB618" s="160"/>
      <c r="JC618" s="160"/>
      <c r="JD618" s="160"/>
      <c r="JE618" s="160"/>
      <c r="JF618" s="160"/>
      <c r="JG618" s="160"/>
      <c r="JH618" s="160"/>
      <c r="JI618" s="160"/>
      <c r="JJ618" s="160"/>
      <c r="JK618" s="160"/>
      <c r="JL618" s="160"/>
      <c r="JM618" s="160"/>
      <c r="JN618" s="160"/>
      <c r="JO618" s="160"/>
      <c r="JP618" s="160"/>
      <c r="JQ618" s="160"/>
      <c r="JR618" s="160"/>
      <c r="JS618" s="160"/>
      <c r="JT618" s="160"/>
      <c r="JU618" s="160"/>
      <c r="JV618" s="160"/>
      <c r="JW618" s="160"/>
      <c r="JX618" s="160"/>
      <c r="JY618" s="160"/>
      <c r="JZ618" s="160"/>
      <c r="KA618" s="160"/>
      <c r="KB618" s="160"/>
      <c r="KC618" s="160"/>
      <c r="KD618" s="160"/>
      <c r="KE618" s="160"/>
      <c r="KF618" s="160"/>
      <c r="KG618" s="160"/>
      <c r="KH618" s="160"/>
      <c r="KI618" s="160"/>
      <c r="KJ618" s="160"/>
      <c r="KK618" s="160"/>
      <c r="KL618" s="160"/>
      <c r="KM618" s="160"/>
      <c r="KN618" s="160"/>
      <c r="KO618" s="160"/>
      <c r="KP618" s="160"/>
      <c r="KQ618" s="160"/>
      <c r="KR618" s="160"/>
      <c r="KS618" s="160"/>
      <c r="KT618" s="160"/>
      <c r="KU618" s="160"/>
      <c r="KV618" s="160"/>
      <c r="KW618" s="160"/>
      <c r="KX618" s="160"/>
      <c r="KY618" s="160"/>
      <c r="KZ618" s="160"/>
      <c r="LA618" s="160"/>
      <c r="LB618" s="160"/>
      <c r="LC618" s="160"/>
      <c r="LD618" s="160"/>
      <c r="LE618" s="160"/>
      <c r="LF618" s="160"/>
      <c r="LG618" s="160"/>
      <c r="LH618" s="160"/>
      <c r="LI618" s="160"/>
      <c r="LJ618" s="160"/>
      <c r="LK618" s="160"/>
      <c r="LL618" s="160"/>
      <c r="LM618" s="160"/>
      <c r="LN618" s="160"/>
      <c r="LO618" s="160"/>
      <c r="LP618" s="160"/>
      <c r="LQ618" s="160"/>
      <c r="LR618" s="160"/>
      <c r="LS618" s="160"/>
      <c r="LT618" s="160"/>
      <c r="LU618" s="160"/>
      <c r="LV618" s="160"/>
      <c r="LW618" s="160"/>
      <c r="LX618" s="160"/>
      <c r="LY618" s="160"/>
      <c r="LZ618" s="160"/>
      <c r="MA618" s="160"/>
      <c r="MB618" s="160"/>
      <c r="MC618" s="160"/>
      <c r="MD618" s="160"/>
      <c r="ME618" s="160"/>
      <c r="MF618" s="160"/>
      <c r="MG618" s="160"/>
      <c r="MH618" s="160"/>
      <c r="MI618" s="160"/>
      <c r="MJ618" s="160"/>
      <c r="MK618" s="160"/>
      <c r="ML618" s="160"/>
      <c r="MM618" s="160"/>
      <c r="MN618" s="160"/>
      <c r="MO618" s="160"/>
      <c r="MP618" s="160"/>
      <c r="MQ618" s="160"/>
      <c r="MR618" s="160"/>
      <c r="MS618" s="160"/>
      <c r="MT618" s="160"/>
      <c r="MU618" s="160"/>
      <c r="MV618" s="160"/>
      <c r="MW618" s="160"/>
      <c r="MX618" s="160"/>
      <c r="MY618" s="160"/>
      <c r="MZ618" s="160"/>
      <c r="NA618" s="160"/>
      <c r="NB618" s="160"/>
      <c r="NC618" s="160"/>
      <c r="ND618" s="160"/>
      <c r="NE618" s="160"/>
      <c r="NF618" s="160"/>
      <c r="NG618" s="160"/>
      <c r="NH618" s="160"/>
      <c r="NI618" s="160"/>
      <c r="NJ618" s="160"/>
      <c r="NK618" s="160"/>
      <c r="NL618" s="160"/>
      <c r="NM618" s="160"/>
      <c r="NN618" s="160"/>
      <c r="NO618" s="160"/>
      <c r="NP618" s="160"/>
      <c r="NQ618" s="160"/>
      <c r="NR618" s="160"/>
      <c r="NS618" s="160"/>
      <c r="NT618" s="160"/>
      <c r="NU618" s="160"/>
      <c r="NV618" s="160"/>
      <c r="NW618" s="160"/>
      <c r="NX618" s="160"/>
      <c r="NY618" s="160"/>
      <c r="NZ618" s="160"/>
      <c r="OA618" s="160"/>
      <c r="OB618" s="160"/>
      <c r="OC618" s="160"/>
      <c r="OD618" s="160"/>
      <c r="OE618" s="160"/>
      <c r="OF618" s="160"/>
      <c r="OG618" s="160"/>
      <c r="OH618" s="160"/>
      <c r="OI618" s="160"/>
      <c r="OJ618" s="160"/>
      <c r="OK618" s="160"/>
      <c r="OL618" s="160"/>
      <c r="OM618" s="160"/>
      <c r="ON618" s="160"/>
      <c r="OO618" s="160"/>
      <c r="OP618" s="160"/>
      <c r="OQ618" s="160"/>
      <c r="OR618" s="160"/>
      <c r="OS618" s="160"/>
      <c r="OT618" s="160"/>
      <c r="OU618" s="160"/>
      <c r="OV618" s="160"/>
      <c r="OW618" s="160"/>
      <c r="OX618" s="160"/>
      <c r="OY618" s="160"/>
      <c r="OZ618" s="160"/>
      <c r="PA618" s="160"/>
      <c r="PB618" s="160"/>
      <c r="PC618" s="160"/>
      <c r="PD618" s="160"/>
      <c r="PE618" s="160"/>
      <c r="PF618" s="160"/>
      <c r="PG618" s="160"/>
      <c r="PH618" s="160"/>
      <c r="PI618" s="160"/>
      <c r="PJ618" s="160"/>
      <c r="PK618" s="160"/>
      <c r="PL618" s="160"/>
      <c r="PM618" s="160"/>
      <c r="PN618" s="160"/>
      <c r="PO618" s="160"/>
      <c r="PP618" s="160"/>
      <c r="PQ618" s="160"/>
      <c r="PR618" s="160"/>
      <c r="PS618" s="160"/>
      <c r="PT618" s="160"/>
      <c r="PU618" s="160"/>
      <c r="PV618" s="160"/>
      <c r="PW618" s="160"/>
      <c r="PX618" s="160"/>
      <c r="PY618" s="160"/>
      <c r="PZ618" s="160"/>
      <c r="QA618" s="160"/>
      <c r="QB618" s="160"/>
      <c r="QC618" s="160"/>
      <c r="QD618" s="160"/>
      <c r="QE618" s="160"/>
      <c r="QF618" s="160"/>
      <c r="QG618" s="160"/>
      <c r="QH618" s="160"/>
      <c r="QI618" s="160"/>
      <c r="QJ618" s="160"/>
      <c r="QK618" s="160"/>
      <c r="QL618" s="160"/>
      <c r="QM618" s="160"/>
      <c r="QN618" s="160"/>
      <c r="QO618" s="160"/>
      <c r="QP618" s="160"/>
      <c r="QQ618" s="160"/>
      <c r="QR618" s="160"/>
      <c r="QS618" s="160"/>
      <c r="QT618" s="160"/>
      <c r="QU618" s="160"/>
      <c r="QV618" s="160"/>
      <c r="QW618" s="160"/>
      <c r="QX618" s="160"/>
      <c r="QY618" s="160"/>
      <c r="QZ618" s="160"/>
      <c r="RA618" s="160"/>
      <c r="RB618" s="160"/>
      <c r="RC618" s="160"/>
      <c r="RD618" s="160"/>
      <c r="RE618" s="160"/>
      <c r="RF618" s="160"/>
      <c r="RG618" s="160"/>
      <c r="RH618" s="160"/>
      <c r="RI618" s="160"/>
      <c r="RJ618" s="160"/>
      <c r="RK618" s="160"/>
      <c r="RL618" s="160"/>
      <c r="RM618" s="160"/>
      <c r="RN618" s="160"/>
      <c r="RO618" s="160"/>
      <c r="RP618" s="160"/>
      <c r="RQ618" s="160"/>
      <c r="RR618" s="160"/>
      <c r="RS618" s="160"/>
      <c r="RT618" s="160"/>
      <c r="RU618" s="160"/>
      <c r="RV618" s="160"/>
      <c r="RW618" s="160"/>
      <c r="RX618" s="160"/>
      <c r="RY618" s="160"/>
      <c r="RZ618" s="160"/>
      <c r="SA618" s="160"/>
      <c r="SB618" s="160"/>
      <c r="SC618" s="160"/>
      <c r="SD618" s="160"/>
      <c r="SE618" s="160"/>
      <c r="SF618" s="160"/>
      <c r="SG618" s="160"/>
      <c r="SH618" s="160"/>
      <c r="SI618" s="160"/>
      <c r="SJ618" s="160"/>
      <c r="SK618" s="160"/>
      <c r="SL618" s="160"/>
      <c r="SM618" s="160"/>
      <c r="SN618" s="160"/>
      <c r="SO618" s="160"/>
      <c r="SP618" s="160"/>
      <c r="SQ618" s="160"/>
      <c r="SR618" s="160"/>
      <c r="SS618" s="160"/>
      <c r="ST618" s="160"/>
      <c r="SU618" s="160"/>
      <c r="SV618" s="160"/>
      <c r="SW618" s="160"/>
      <c r="SX618" s="160"/>
      <c r="SY618" s="160"/>
      <c r="SZ618" s="160"/>
      <c r="TA618" s="160"/>
      <c r="TB618" s="160"/>
      <c r="TC618" s="160"/>
      <c r="TD618" s="160"/>
      <c r="TE618" s="160"/>
      <c r="TF618" s="160"/>
    </row>
    <row r="619" spans="1:526">
      <c r="A619" s="160"/>
      <c r="B619" s="160"/>
      <c r="C619" s="160"/>
      <c r="D619" s="160"/>
      <c r="E619" s="160"/>
      <c r="F619" s="160"/>
      <c r="G619" s="160"/>
      <c r="H619" s="160"/>
      <c r="I619" s="160"/>
      <c r="J619" s="160"/>
      <c r="K619" s="160"/>
      <c r="L619" s="160"/>
      <c r="M619" s="160"/>
      <c r="N619" s="160"/>
      <c r="O619" s="160"/>
      <c r="P619" s="160"/>
      <c r="Q619" s="160"/>
      <c r="R619" s="160"/>
      <c r="S619" s="160"/>
      <c r="T619" s="160"/>
      <c r="U619" s="160"/>
      <c r="V619" s="160"/>
      <c r="W619" s="160"/>
      <c r="X619" s="160"/>
      <c r="Y619" s="160"/>
      <c r="Z619" s="160"/>
      <c r="AA619" s="160"/>
      <c r="AB619" s="160"/>
      <c r="AC619" s="160"/>
      <c r="AD619" s="160"/>
      <c r="AE619" s="160"/>
      <c r="AF619" s="160"/>
      <c r="AG619" s="160"/>
      <c r="AH619" s="160"/>
      <c r="AI619" s="160"/>
      <c r="AJ619" s="160"/>
      <c r="AK619" s="160"/>
      <c r="AL619" s="160"/>
      <c r="AM619" s="160"/>
      <c r="AN619" s="160"/>
      <c r="AO619" s="160"/>
      <c r="AP619" s="160"/>
      <c r="AQ619" s="160"/>
      <c r="AR619" s="160"/>
      <c r="AS619" s="160"/>
      <c r="AT619" s="160"/>
      <c r="AU619" s="160"/>
      <c r="AV619" s="160"/>
      <c r="AW619" s="160"/>
      <c r="AX619" s="160"/>
      <c r="AY619" s="160"/>
      <c r="AZ619" s="160"/>
      <c r="BA619" s="160"/>
      <c r="BB619" s="160"/>
      <c r="BC619" s="160"/>
      <c r="BD619" s="160"/>
      <c r="BE619" s="160"/>
      <c r="BF619" s="160"/>
      <c r="BG619" s="160"/>
      <c r="BH619" s="160"/>
      <c r="BI619" s="160"/>
      <c r="BJ619" s="160"/>
      <c r="BK619" s="160"/>
      <c r="BL619" s="160"/>
      <c r="BM619" s="160"/>
      <c r="BN619" s="160"/>
      <c r="BO619" s="160"/>
      <c r="BP619" s="160"/>
      <c r="BQ619" s="160"/>
      <c r="BR619" s="160"/>
      <c r="BS619" s="160"/>
      <c r="BT619" s="160"/>
      <c r="BU619" s="160"/>
      <c r="BV619" s="160"/>
      <c r="BW619" s="160"/>
      <c r="BX619" s="160"/>
      <c r="BY619" s="160"/>
      <c r="BZ619" s="160"/>
      <c r="CA619" s="160"/>
      <c r="CB619" s="160"/>
      <c r="CC619" s="160"/>
      <c r="CD619" s="160"/>
      <c r="CE619" s="160"/>
      <c r="CF619" s="160"/>
      <c r="CG619" s="160"/>
      <c r="CH619" s="160"/>
      <c r="CI619" s="160"/>
      <c r="CJ619" s="160"/>
      <c r="CK619" s="160"/>
      <c r="CL619" s="160"/>
      <c r="CM619" s="160"/>
      <c r="CN619" s="160"/>
      <c r="CO619" s="160"/>
      <c r="CP619" s="160"/>
      <c r="CQ619" s="160"/>
      <c r="CR619" s="160"/>
      <c r="CS619" s="160"/>
      <c r="CT619" s="160"/>
      <c r="CU619" s="160"/>
      <c r="CV619" s="160"/>
      <c r="CW619" s="160"/>
      <c r="CX619" s="160"/>
      <c r="CY619" s="160"/>
      <c r="CZ619" s="160"/>
      <c r="DA619" s="160"/>
      <c r="DB619" s="160"/>
      <c r="DC619" s="160"/>
      <c r="DD619" s="160"/>
      <c r="DE619" s="160"/>
      <c r="DF619" s="160"/>
      <c r="DG619" s="160"/>
      <c r="DH619" s="160"/>
      <c r="DI619" s="160"/>
      <c r="DJ619" s="160"/>
      <c r="DK619" s="160"/>
      <c r="DL619" s="160"/>
      <c r="DM619" s="160"/>
      <c r="DN619" s="160"/>
      <c r="DO619" s="160"/>
      <c r="DP619" s="160"/>
      <c r="DQ619" s="160"/>
      <c r="DR619" s="160"/>
      <c r="DS619" s="160"/>
      <c r="DT619" s="160"/>
      <c r="DU619" s="160"/>
      <c r="DV619" s="160"/>
      <c r="DW619" s="160"/>
      <c r="DX619" s="160"/>
      <c r="DY619" s="160"/>
      <c r="DZ619" s="160"/>
      <c r="EA619" s="160"/>
      <c r="EB619" s="160"/>
      <c r="EC619" s="160"/>
      <c r="ED619" s="160"/>
      <c r="EE619" s="160"/>
      <c r="EF619" s="160"/>
      <c r="EG619" s="160"/>
      <c r="EH619" s="160"/>
      <c r="EI619" s="160"/>
      <c r="EJ619" s="160"/>
      <c r="EK619" s="160"/>
      <c r="EL619" s="160"/>
      <c r="EM619" s="160"/>
      <c r="EN619" s="160"/>
      <c r="EO619" s="160"/>
      <c r="EP619" s="160"/>
      <c r="EQ619" s="160"/>
      <c r="ER619" s="160"/>
      <c r="ES619" s="160"/>
      <c r="ET619" s="160"/>
      <c r="EU619" s="160"/>
      <c r="EV619" s="160"/>
      <c r="EW619" s="160"/>
      <c r="EX619" s="160"/>
      <c r="EY619" s="160"/>
      <c r="EZ619" s="160"/>
      <c r="FA619" s="160"/>
      <c r="FB619" s="160"/>
      <c r="FC619" s="160"/>
      <c r="FD619" s="160"/>
      <c r="FE619" s="160"/>
      <c r="FF619" s="160"/>
      <c r="FG619" s="160"/>
      <c r="FH619" s="160"/>
      <c r="FI619" s="160"/>
      <c r="FJ619" s="160"/>
      <c r="FK619" s="160"/>
      <c r="FL619" s="160"/>
      <c r="FM619" s="160"/>
      <c r="FN619" s="160"/>
      <c r="FO619" s="160"/>
      <c r="FP619" s="160"/>
      <c r="FQ619" s="160"/>
      <c r="FR619" s="160"/>
      <c r="FS619" s="160"/>
      <c r="FT619" s="160"/>
      <c r="FU619" s="160"/>
      <c r="FV619" s="160"/>
      <c r="FW619" s="160"/>
      <c r="FX619" s="160"/>
      <c r="FY619" s="160"/>
      <c r="FZ619" s="160"/>
      <c r="GA619" s="160"/>
      <c r="GB619" s="160"/>
      <c r="GC619" s="160"/>
      <c r="GD619" s="160"/>
      <c r="GE619" s="160"/>
      <c r="GF619" s="160"/>
      <c r="GG619" s="160"/>
      <c r="GH619" s="160"/>
      <c r="GI619" s="160"/>
      <c r="GJ619" s="160"/>
      <c r="GK619" s="160"/>
      <c r="GL619" s="160"/>
      <c r="GM619" s="160"/>
      <c r="GN619" s="160"/>
      <c r="GO619" s="160"/>
      <c r="GP619" s="160"/>
      <c r="GQ619" s="160"/>
      <c r="GR619" s="160"/>
      <c r="GS619" s="160"/>
      <c r="GT619" s="160"/>
      <c r="GU619" s="160"/>
      <c r="GV619" s="160"/>
      <c r="GW619" s="160"/>
      <c r="GX619" s="160"/>
      <c r="GY619" s="160"/>
      <c r="GZ619" s="160"/>
      <c r="HA619" s="160"/>
      <c r="HB619" s="160"/>
      <c r="HC619" s="160"/>
      <c r="HD619" s="160"/>
      <c r="HE619" s="160"/>
      <c r="HF619" s="160"/>
      <c r="HG619" s="160"/>
      <c r="HH619" s="160"/>
      <c r="HI619" s="160"/>
      <c r="HJ619" s="160"/>
      <c r="HK619" s="160"/>
      <c r="HL619" s="160"/>
      <c r="HM619" s="160"/>
      <c r="HN619" s="160"/>
      <c r="HO619" s="160"/>
      <c r="HP619" s="160"/>
      <c r="HQ619" s="160"/>
      <c r="HR619" s="160"/>
      <c r="HS619" s="160"/>
      <c r="HT619" s="160"/>
      <c r="HU619" s="160"/>
      <c r="HV619" s="160"/>
      <c r="HW619" s="160"/>
      <c r="HX619" s="160"/>
      <c r="HY619" s="160"/>
      <c r="HZ619" s="160"/>
      <c r="IA619" s="160"/>
      <c r="IB619" s="160"/>
      <c r="IC619" s="160"/>
      <c r="ID619" s="160"/>
      <c r="IE619" s="160"/>
      <c r="IF619" s="160"/>
      <c r="IG619" s="160"/>
      <c r="IH619" s="160"/>
      <c r="II619" s="160"/>
      <c r="IJ619" s="160"/>
      <c r="IK619" s="160"/>
      <c r="IL619" s="160"/>
      <c r="IM619" s="160"/>
      <c r="IN619" s="160"/>
      <c r="IO619" s="160"/>
      <c r="IP619" s="160"/>
      <c r="IQ619" s="160"/>
      <c r="IR619" s="160"/>
      <c r="IS619" s="160"/>
      <c r="IT619" s="160"/>
      <c r="IU619" s="160"/>
      <c r="IV619" s="160"/>
      <c r="IW619" s="160"/>
      <c r="IX619" s="160"/>
      <c r="IY619" s="160"/>
      <c r="IZ619" s="160"/>
      <c r="JA619" s="160"/>
      <c r="JB619" s="160"/>
      <c r="JC619" s="160"/>
      <c r="JD619" s="160"/>
      <c r="JE619" s="160"/>
      <c r="JF619" s="160"/>
      <c r="JG619" s="160"/>
      <c r="JH619" s="160"/>
      <c r="JI619" s="160"/>
      <c r="JJ619" s="160"/>
      <c r="JK619" s="160"/>
      <c r="JL619" s="160"/>
      <c r="JM619" s="160"/>
      <c r="JN619" s="160"/>
      <c r="JO619" s="160"/>
      <c r="JP619" s="160"/>
      <c r="JQ619" s="160"/>
      <c r="JR619" s="160"/>
      <c r="JS619" s="160"/>
      <c r="JT619" s="160"/>
      <c r="JU619" s="160"/>
      <c r="JV619" s="160"/>
      <c r="JW619" s="160"/>
      <c r="JX619" s="160"/>
      <c r="JY619" s="160"/>
      <c r="JZ619" s="160"/>
      <c r="KA619" s="160"/>
      <c r="KB619" s="160"/>
      <c r="KC619" s="160"/>
      <c r="KD619" s="160"/>
      <c r="KE619" s="160"/>
      <c r="KF619" s="160"/>
      <c r="KG619" s="160"/>
      <c r="KH619" s="160"/>
      <c r="KI619" s="160"/>
      <c r="KJ619" s="160"/>
      <c r="KK619" s="160"/>
      <c r="KL619" s="160"/>
      <c r="KM619" s="160"/>
      <c r="KN619" s="160"/>
      <c r="KO619" s="160"/>
      <c r="KP619" s="160"/>
      <c r="KQ619" s="160"/>
      <c r="KR619" s="160"/>
      <c r="KS619" s="160"/>
      <c r="KT619" s="160"/>
      <c r="KU619" s="160"/>
      <c r="KV619" s="160"/>
      <c r="KW619" s="160"/>
      <c r="KX619" s="160"/>
      <c r="KY619" s="160"/>
      <c r="KZ619" s="160"/>
      <c r="LA619" s="160"/>
      <c r="LB619" s="160"/>
      <c r="LC619" s="160"/>
      <c r="LD619" s="160"/>
      <c r="LE619" s="160"/>
      <c r="LF619" s="160"/>
      <c r="LG619" s="160"/>
      <c r="LH619" s="160"/>
      <c r="LI619" s="160"/>
      <c r="LJ619" s="160"/>
      <c r="LK619" s="160"/>
      <c r="LL619" s="160"/>
      <c r="LM619" s="160"/>
      <c r="LN619" s="160"/>
      <c r="LO619" s="160"/>
      <c r="LP619" s="160"/>
      <c r="LQ619" s="160"/>
      <c r="LR619" s="160"/>
      <c r="LS619" s="160"/>
      <c r="LT619" s="160"/>
      <c r="LU619" s="160"/>
      <c r="LV619" s="160"/>
      <c r="LW619" s="160"/>
      <c r="LX619" s="160"/>
      <c r="LY619" s="160"/>
      <c r="LZ619" s="160"/>
      <c r="MA619" s="160"/>
      <c r="MB619" s="160"/>
      <c r="MC619" s="160"/>
      <c r="MD619" s="160"/>
      <c r="ME619" s="160"/>
      <c r="MF619" s="160"/>
      <c r="MG619" s="160"/>
      <c r="MH619" s="160"/>
      <c r="MI619" s="160"/>
      <c r="MJ619" s="160"/>
      <c r="MK619" s="160"/>
      <c r="ML619" s="160"/>
      <c r="MM619" s="160"/>
      <c r="MN619" s="160"/>
      <c r="MO619" s="160"/>
      <c r="MP619" s="160"/>
      <c r="MQ619" s="160"/>
      <c r="MR619" s="160"/>
      <c r="MS619" s="160"/>
      <c r="MT619" s="160"/>
      <c r="MU619" s="160"/>
      <c r="MV619" s="160"/>
      <c r="MW619" s="160"/>
      <c r="MX619" s="160"/>
      <c r="MY619" s="160"/>
      <c r="MZ619" s="160"/>
      <c r="NA619" s="160"/>
      <c r="NB619" s="160"/>
      <c r="NC619" s="160"/>
      <c r="ND619" s="160"/>
      <c r="NE619" s="160"/>
      <c r="NF619" s="160"/>
      <c r="NG619" s="160"/>
      <c r="NH619" s="160"/>
      <c r="NI619" s="160"/>
      <c r="NJ619" s="160"/>
      <c r="NK619" s="160"/>
      <c r="NL619" s="160"/>
      <c r="NM619" s="160"/>
      <c r="NN619" s="160"/>
      <c r="NO619" s="160"/>
      <c r="NP619" s="160"/>
      <c r="NQ619" s="160"/>
      <c r="NR619" s="160"/>
      <c r="NS619" s="160"/>
      <c r="NT619" s="160"/>
      <c r="NU619" s="160"/>
      <c r="NV619" s="160"/>
      <c r="NW619" s="160"/>
      <c r="NX619" s="160"/>
      <c r="NY619" s="160"/>
      <c r="NZ619" s="160"/>
      <c r="OA619" s="160"/>
      <c r="OB619" s="160"/>
      <c r="OC619" s="160"/>
      <c r="OD619" s="160"/>
      <c r="OE619" s="160"/>
      <c r="OF619" s="160"/>
      <c r="OG619" s="160"/>
      <c r="OH619" s="160"/>
      <c r="OI619" s="160"/>
      <c r="OJ619" s="160"/>
      <c r="OK619" s="160"/>
      <c r="OL619" s="160"/>
      <c r="OM619" s="160"/>
      <c r="ON619" s="160"/>
      <c r="OO619" s="160"/>
      <c r="OP619" s="160"/>
      <c r="OQ619" s="160"/>
      <c r="OR619" s="160"/>
      <c r="OS619" s="160"/>
      <c r="OT619" s="160"/>
      <c r="OU619" s="160"/>
      <c r="OV619" s="160"/>
      <c r="OW619" s="160"/>
      <c r="OX619" s="160"/>
      <c r="OY619" s="160"/>
      <c r="OZ619" s="160"/>
      <c r="PA619" s="160"/>
      <c r="PB619" s="160"/>
      <c r="PC619" s="160"/>
      <c r="PD619" s="160"/>
      <c r="PE619" s="160"/>
      <c r="PF619" s="160"/>
      <c r="PG619" s="160"/>
      <c r="PH619" s="160"/>
      <c r="PI619" s="160"/>
      <c r="PJ619" s="160"/>
      <c r="PK619" s="160"/>
      <c r="PL619" s="160"/>
      <c r="PM619" s="160"/>
      <c r="PN619" s="160"/>
      <c r="PO619" s="160"/>
      <c r="PP619" s="160"/>
      <c r="PQ619" s="160"/>
      <c r="PR619" s="160"/>
      <c r="PS619" s="160"/>
      <c r="PT619" s="160"/>
      <c r="PU619" s="160"/>
      <c r="PV619" s="160"/>
      <c r="PW619" s="160"/>
      <c r="PX619" s="160"/>
      <c r="PY619" s="160"/>
      <c r="PZ619" s="160"/>
      <c r="QA619" s="160"/>
      <c r="QB619" s="160"/>
      <c r="QC619" s="160"/>
      <c r="QD619" s="160"/>
      <c r="QE619" s="160"/>
      <c r="QF619" s="160"/>
      <c r="QG619" s="160"/>
      <c r="QH619" s="160"/>
      <c r="QI619" s="160"/>
      <c r="QJ619" s="160"/>
      <c r="QK619" s="160"/>
      <c r="QL619" s="160"/>
      <c r="QM619" s="160"/>
      <c r="QN619" s="160"/>
      <c r="QO619" s="160"/>
      <c r="QP619" s="160"/>
      <c r="QQ619" s="160"/>
      <c r="QR619" s="160"/>
      <c r="QS619" s="160"/>
      <c r="QT619" s="160"/>
      <c r="QU619" s="160"/>
      <c r="QV619" s="160"/>
      <c r="QW619" s="160"/>
      <c r="QX619" s="160"/>
      <c r="QY619" s="160"/>
      <c r="QZ619" s="160"/>
      <c r="RA619" s="160"/>
      <c r="RB619" s="160"/>
      <c r="RC619" s="160"/>
      <c r="RD619" s="160"/>
      <c r="RE619" s="160"/>
      <c r="RF619" s="160"/>
      <c r="RG619" s="160"/>
      <c r="RH619" s="160"/>
      <c r="RI619" s="160"/>
      <c r="RJ619" s="160"/>
      <c r="RK619" s="160"/>
      <c r="RL619" s="160"/>
      <c r="RM619" s="160"/>
      <c r="RN619" s="160"/>
      <c r="RO619" s="160"/>
      <c r="RP619" s="160"/>
      <c r="RQ619" s="160"/>
      <c r="RR619" s="160"/>
      <c r="RS619" s="160"/>
      <c r="RT619" s="160"/>
      <c r="RU619" s="160"/>
      <c r="RV619" s="160"/>
      <c r="RW619" s="160"/>
      <c r="RX619" s="160"/>
      <c r="RY619" s="160"/>
      <c r="RZ619" s="160"/>
      <c r="SA619" s="160"/>
      <c r="SB619" s="160"/>
      <c r="SC619" s="160"/>
      <c r="SD619" s="160"/>
      <c r="SE619" s="160"/>
      <c r="SF619" s="160"/>
      <c r="SG619" s="160"/>
      <c r="SH619" s="160"/>
      <c r="SI619" s="160"/>
      <c r="SJ619" s="160"/>
      <c r="SK619" s="160"/>
      <c r="SL619" s="160"/>
      <c r="SM619" s="160"/>
      <c r="SN619" s="160"/>
      <c r="SO619" s="160"/>
      <c r="SP619" s="160"/>
      <c r="SQ619" s="160"/>
      <c r="SR619" s="160"/>
      <c r="SS619" s="160"/>
      <c r="ST619" s="160"/>
      <c r="SU619" s="160"/>
      <c r="SV619" s="160"/>
      <c r="SW619" s="160"/>
      <c r="SX619" s="160"/>
      <c r="SY619" s="160"/>
      <c r="SZ619" s="160"/>
      <c r="TA619" s="160"/>
      <c r="TB619" s="160"/>
      <c r="TC619" s="160"/>
      <c r="TD619" s="160"/>
      <c r="TE619" s="160"/>
      <c r="TF619" s="160"/>
    </row>
    <row r="620" spans="1:526">
      <c r="A620" s="160"/>
      <c r="B620" s="160"/>
      <c r="C620" s="160"/>
      <c r="D620" s="160"/>
      <c r="E620" s="160"/>
      <c r="F620" s="160"/>
      <c r="G620" s="160"/>
      <c r="H620" s="160"/>
      <c r="I620" s="160"/>
      <c r="J620" s="160"/>
      <c r="K620" s="160"/>
      <c r="L620" s="160"/>
      <c r="M620" s="160"/>
      <c r="N620" s="160"/>
      <c r="O620" s="160"/>
      <c r="P620" s="160"/>
      <c r="Q620" s="160"/>
      <c r="R620" s="160"/>
      <c r="S620" s="160"/>
      <c r="T620" s="160"/>
      <c r="U620" s="160"/>
      <c r="V620" s="160"/>
      <c r="W620" s="160"/>
      <c r="X620" s="160"/>
      <c r="Y620" s="160"/>
      <c r="Z620" s="160"/>
      <c r="AA620" s="160"/>
      <c r="AB620" s="160"/>
      <c r="AC620" s="160"/>
      <c r="AD620" s="160"/>
      <c r="AE620" s="160"/>
      <c r="AF620" s="160"/>
      <c r="AG620" s="160"/>
      <c r="AH620" s="160"/>
      <c r="AI620" s="160"/>
      <c r="AJ620" s="160"/>
      <c r="AK620" s="160"/>
      <c r="AL620" s="160"/>
      <c r="AM620" s="160"/>
      <c r="AN620" s="160"/>
      <c r="AO620" s="160"/>
      <c r="AP620" s="160"/>
      <c r="AQ620" s="160"/>
      <c r="AR620" s="160"/>
      <c r="AS620" s="160"/>
      <c r="AT620" s="160"/>
      <c r="AU620" s="160"/>
      <c r="AV620" s="160"/>
      <c r="AW620" s="160"/>
      <c r="AX620" s="160"/>
      <c r="AY620" s="160"/>
      <c r="AZ620" s="160"/>
      <c r="BA620" s="160"/>
      <c r="BB620" s="160"/>
      <c r="BC620" s="160"/>
      <c r="BD620" s="160"/>
      <c r="BE620" s="160"/>
      <c r="BF620" s="160"/>
      <c r="BG620" s="160"/>
      <c r="BH620" s="160"/>
      <c r="BI620" s="160"/>
      <c r="BJ620" s="160"/>
      <c r="BK620" s="160"/>
      <c r="BL620" s="160"/>
      <c r="BM620" s="160"/>
      <c r="BN620" s="160"/>
      <c r="BO620" s="160"/>
      <c r="BP620" s="160"/>
      <c r="BQ620" s="160"/>
      <c r="BR620" s="160"/>
      <c r="BS620" s="160"/>
      <c r="BT620" s="160"/>
      <c r="BU620" s="160"/>
      <c r="BV620" s="160"/>
      <c r="BW620" s="160"/>
      <c r="BX620" s="160"/>
      <c r="BY620" s="160"/>
      <c r="BZ620" s="160"/>
      <c r="CA620" s="160"/>
      <c r="CB620" s="160"/>
      <c r="CC620" s="160"/>
      <c r="CD620" s="160"/>
      <c r="CE620" s="160"/>
      <c r="CF620" s="160"/>
      <c r="CG620" s="160"/>
      <c r="CH620" s="160"/>
      <c r="CI620" s="160"/>
      <c r="CJ620" s="160"/>
      <c r="CK620" s="160"/>
      <c r="CL620" s="160"/>
      <c r="CM620" s="160"/>
      <c r="CN620" s="160"/>
      <c r="CO620" s="160"/>
      <c r="CP620" s="160"/>
      <c r="CQ620" s="160"/>
      <c r="CR620" s="160"/>
      <c r="CS620" s="160"/>
      <c r="CT620" s="160"/>
      <c r="CU620" s="160"/>
      <c r="CV620" s="160"/>
      <c r="CW620" s="160"/>
      <c r="CX620" s="160"/>
      <c r="CY620" s="160"/>
      <c r="CZ620" s="160"/>
      <c r="DA620" s="160"/>
      <c r="DB620" s="160"/>
      <c r="DC620" s="160"/>
      <c r="DD620" s="160"/>
      <c r="DE620" s="160"/>
      <c r="DF620" s="160"/>
      <c r="DG620" s="160"/>
      <c r="DH620" s="160"/>
      <c r="DI620" s="160"/>
      <c r="DJ620" s="160"/>
      <c r="DK620" s="160"/>
      <c r="DL620" s="160"/>
      <c r="DM620" s="160"/>
      <c r="DN620" s="160"/>
      <c r="DO620" s="160"/>
      <c r="DP620" s="160"/>
      <c r="DQ620" s="160"/>
      <c r="DR620" s="160"/>
      <c r="DS620" s="160"/>
      <c r="DT620" s="160"/>
      <c r="DU620" s="160"/>
      <c r="DV620" s="160"/>
      <c r="DW620" s="160"/>
      <c r="DX620" s="160"/>
      <c r="DY620" s="160"/>
      <c r="DZ620" s="160"/>
      <c r="EA620" s="160"/>
      <c r="EB620" s="160"/>
      <c r="EC620" s="160"/>
      <c r="ED620" s="160"/>
      <c r="EE620" s="160"/>
      <c r="EF620" s="160"/>
      <c r="EG620" s="160"/>
      <c r="EH620" s="160"/>
      <c r="EI620" s="160"/>
      <c r="EJ620" s="160"/>
      <c r="EK620" s="160"/>
      <c r="EL620" s="160"/>
      <c r="EM620" s="160"/>
      <c r="EN620" s="160"/>
      <c r="EO620" s="160"/>
      <c r="EP620" s="160"/>
      <c r="EQ620" s="160"/>
      <c r="ER620" s="160"/>
      <c r="ES620" s="160"/>
      <c r="ET620" s="160"/>
      <c r="EU620" s="160"/>
      <c r="EV620" s="160"/>
      <c r="EW620" s="160"/>
      <c r="EX620" s="160"/>
      <c r="EY620" s="160"/>
      <c r="EZ620" s="160"/>
      <c r="FA620" s="160"/>
      <c r="FB620" s="160"/>
      <c r="FC620" s="160"/>
      <c r="FD620" s="160"/>
      <c r="FE620" s="160"/>
      <c r="FF620" s="160"/>
      <c r="FG620" s="160"/>
      <c r="FH620" s="160"/>
      <c r="FI620" s="160"/>
      <c r="FJ620" s="160"/>
      <c r="FK620" s="160"/>
      <c r="FL620" s="160"/>
      <c r="FM620" s="160"/>
      <c r="FN620" s="160"/>
      <c r="FO620" s="160"/>
      <c r="FP620" s="160"/>
      <c r="FQ620" s="160"/>
      <c r="FR620" s="160"/>
      <c r="FS620" s="160"/>
      <c r="FT620" s="160"/>
      <c r="FU620" s="160"/>
      <c r="FV620" s="160"/>
      <c r="FW620" s="160"/>
      <c r="FX620" s="160"/>
      <c r="FY620" s="160"/>
      <c r="FZ620" s="160"/>
      <c r="GA620" s="160"/>
      <c r="GB620" s="160"/>
      <c r="GC620" s="160"/>
      <c r="GD620" s="160"/>
      <c r="GE620" s="160"/>
      <c r="GF620" s="160"/>
      <c r="GG620" s="160"/>
      <c r="GH620" s="160"/>
      <c r="GI620" s="160"/>
      <c r="GJ620" s="160"/>
      <c r="GK620" s="160"/>
      <c r="GL620" s="160"/>
      <c r="GM620" s="160"/>
      <c r="GN620" s="160"/>
      <c r="GO620" s="160"/>
      <c r="GP620" s="160"/>
      <c r="GQ620" s="160"/>
      <c r="GR620" s="160"/>
      <c r="GS620" s="160"/>
      <c r="GT620" s="160"/>
      <c r="GU620" s="160"/>
      <c r="GV620" s="160"/>
      <c r="GW620" s="160"/>
      <c r="GX620" s="160"/>
      <c r="GY620" s="160"/>
      <c r="GZ620" s="160"/>
      <c r="HA620" s="160"/>
      <c r="HB620" s="160"/>
      <c r="HC620" s="160"/>
      <c r="HD620" s="160"/>
      <c r="HE620" s="160"/>
      <c r="HF620" s="160"/>
      <c r="HG620" s="160"/>
      <c r="HH620" s="160"/>
      <c r="HI620" s="160"/>
      <c r="HJ620" s="160"/>
      <c r="HK620" s="160"/>
      <c r="HL620" s="160"/>
      <c r="HM620" s="160"/>
      <c r="HN620" s="160"/>
      <c r="HO620" s="160"/>
      <c r="HP620" s="160"/>
      <c r="HQ620" s="160"/>
      <c r="HR620" s="160"/>
      <c r="HS620" s="160"/>
      <c r="HT620" s="160"/>
      <c r="HU620" s="160"/>
      <c r="HV620" s="160"/>
      <c r="HW620" s="160"/>
      <c r="HX620" s="160"/>
      <c r="HY620" s="160"/>
      <c r="HZ620" s="160"/>
      <c r="IA620" s="160"/>
      <c r="IB620" s="160"/>
      <c r="IC620" s="160"/>
      <c r="ID620" s="160"/>
      <c r="IE620" s="160"/>
      <c r="IF620" s="160"/>
      <c r="IG620" s="160"/>
      <c r="IH620" s="160"/>
      <c r="II620" s="160"/>
      <c r="IJ620" s="160"/>
      <c r="IK620" s="160"/>
      <c r="IL620" s="160"/>
      <c r="IM620" s="160"/>
      <c r="IN620" s="160"/>
      <c r="IO620" s="160"/>
      <c r="IP620" s="160"/>
      <c r="IQ620" s="160"/>
      <c r="IR620" s="160"/>
      <c r="IS620" s="160"/>
      <c r="IT620" s="160"/>
      <c r="IU620" s="160"/>
      <c r="IV620" s="160"/>
      <c r="IW620" s="160"/>
      <c r="IX620" s="160"/>
      <c r="IY620" s="160"/>
      <c r="IZ620" s="160"/>
      <c r="JA620" s="160"/>
      <c r="JB620" s="160"/>
      <c r="JC620" s="160"/>
      <c r="JD620" s="160"/>
      <c r="JE620" s="160"/>
      <c r="JF620" s="160"/>
      <c r="JG620" s="160"/>
      <c r="JH620" s="160"/>
      <c r="JI620" s="160"/>
      <c r="JJ620" s="160"/>
      <c r="JK620" s="160"/>
      <c r="JL620" s="160"/>
      <c r="JM620" s="160"/>
      <c r="JN620" s="160"/>
      <c r="JO620" s="160"/>
      <c r="JP620" s="160"/>
      <c r="JQ620" s="160"/>
      <c r="JR620" s="160"/>
      <c r="JS620" s="160"/>
      <c r="JT620" s="160"/>
      <c r="JU620" s="160"/>
      <c r="JV620" s="160"/>
      <c r="JW620" s="160"/>
      <c r="JX620" s="160"/>
      <c r="JY620" s="160"/>
      <c r="JZ620" s="160"/>
      <c r="KA620" s="160"/>
      <c r="KB620" s="160"/>
      <c r="KC620" s="160"/>
      <c r="KD620" s="160"/>
      <c r="KE620" s="160"/>
      <c r="KF620" s="160"/>
      <c r="KG620" s="160"/>
      <c r="KH620" s="160"/>
      <c r="KI620" s="160"/>
      <c r="KJ620" s="160"/>
      <c r="KK620" s="160"/>
      <c r="KL620" s="160"/>
      <c r="KM620" s="160"/>
      <c r="KN620" s="160"/>
      <c r="KO620" s="160"/>
      <c r="KP620" s="160"/>
      <c r="KQ620" s="160"/>
      <c r="KR620" s="160"/>
      <c r="KS620" s="160"/>
      <c r="KT620" s="160"/>
      <c r="KU620" s="160"/>
      <c r="KV620" s="160"/>
      <c r="KW620" s="160"/>
      <c r="KX620" s="160"/>
      <c r="KY620" s="160"/>
      <c r="KZ620" s="160"/>
      <c r="LA620" s="160"/>
      <c r="LB620" s="160"/>
      <c r="LC620" s="160"/>
      <c r="LD620" s="160"/>
      <c r="LE620" s="160"/>
      <c r="LF620" s="160"/>
      <c r="LG620" s="160"/>
      <c r="LH620" s="160"/>
      <c r="LI620" s="160"/>
      <c r="LJ620" s="160"/>
      <c r="LK620" s="160"/>
      <c r="LL620" s="160"/>
      <c r="LM620" s="160"/>
      <c r="LN620" s="160"/>
      <c r="LO620" s="160"/>
      <c r="LP620" s="160"/>
      <c r="LQ620" s="160"/>
      <c r="LR620" s="160"/>
      <c r="LS620" s="160"/>
      <c r="LT620" s="160"/>
      <c r="LU620" s="160"/>
      <c r="LV620" s="160"/>
      <c r="LW620" s="160"/>
      <c r="LX620" s="160"/>
      <c r="LY620" s="160"/>
      <c r="LZ620" s="160"/>
      <c r="MA620" s="160"/>
      <c r="MB620" s="160"/>
      <c r="MC620" s="160"/>
      <c r="MD620" s="160"/>
      <c r="ME620" s="160"/>
      <c r="MF620" s="160"/>
      <c r="MG620" s="160"/>
      <c r="MH620" s="160"/>
      <c r="MI620" s="160"/>
      <c r="MJ620" s="160"/>
      <c r="MK620" s="160"/>
      <c r="ML620" s="160"/>
      <c r="MM620" s="160"/>
      <c r="MN620" s="160"/>
      <c r="MO620" s="160"/>
      <c r="MP620" s="160"/>
      <c r="MQ620" s="160"/>
      <c r="MR620" s="160"/>
      <c r="MS620" s="160"/>
      <c r="MT620" s="160"/>
      <c r="MU620" s="160"/>
      <c r="MV620" s="160"/>
      <c r="MW620" s="160"/>
      <c r="MX620" s="160"/>
      <c r="MY620" s="160"/>
      <c r="MZ620" s="160"/>
      <c r="NA620" s="160"/>
      <c r="NB620" s="160"/>
      <c r="NC620" s="160"/>
      <c r="ND620" s="160"/>
      <c r="NE620" s="160"/>
      <c r="NF620" s="160"/>
      <c r="NG620" s="160"/>
      <c r="NH620" s="160"/>
      <c r="NI620" s="160"/>
      <c r="NJ620" s="160"/>
      <c r="NK620" s="160"/>
      <c r="NL620" s="160"/>
      <c r="NM620" s="160"/>
      <c r="NN620" s="160"/>
      <c r="NO620" s="160"/>
      <c r="NP620" s="160"/>
      <c r="NQ620" s="160"/>
      <c r="NR620" s="160"/>
      <c r="NS620" s="160"/>
      <c r="NT620" s="160"/>
      <c r="NU620" s="160"/>
      <c r="NV620" s="160"/>
      <c r="NW620" s="160"/>
      <c r="NX620" s="160"/>
      <c r="NY620" s="160"/>
      <c r="NZ620" s="160"/>
      <c r="OA620" s="160"/>
      <c r="OB620" s="160"/>
      <c r="OC620" s="160"/>
      <c r="OD620" s="160"/>
      <c r="OE620" s="160"/>
      <c r="OF620" s="160"/>
      <c r="OG620" s="160"/>
      <c r="OH620" s="160"/>
      <c r="OI620" s="160"/>
      <c r="OJ620" s="160"/>
      <c r="OK620" s="160"/>
      <c r="OL620" s="160"/>
      <c r="OM620" s="160"/>
      <c r="ON620" s="160"/>
      <c r="OO620" s="160"/>
      <c r="OP620" s="160"/>
      <c r="OQ620" s="160"/>
      <c r="OR620" s="160"/>
      <c r="OS620" s="160"/>
      <c r="OT620" s="160"/>
      <c r="OU620" s="160"/>
      <c r="OV620" s="160"/>
      <c r="OW620" s="160"/>
      <c r="OX620" s="160"/>
      <c r="OY620" s="160"/>
      <c r="OZ620" s="160"/>
      <c r="PA620" s="160"/>
      <c r="PB620" s="160"/>
      <c r="PC620" s="160"/>
      <c r="PD620" s="160"/>
      <c r="PE620" s="160"/>
      <c r="PF620" s="160"/>
      <c r="PG620" s="160"/>
      <c r="PH620" s="160"/>
      <c r="PI620" s="160"/>
      <c r="PJ620" s="160"/>
      <c r="PK620" s="160"/>
      <c r="PL620" s="160"/>
      <c r="PM620" s="160"/>
      <c r="PN620" s="160"/>
      <c r="PO620" s="160"/>
      <c r="PP620" s="160"/>
      <c r="PQ620" s="160"/>
      <c r="PR620" s="160"/>
      <c r="PS620" s="160"/>
      <c r="PT620" s="160"/>
      <c r="PU620" s="160"/>
      <c r="PV620" s="160"/>
      <c r="PW620" s="160"/>
      <c r="PX620" s="160"/>
      <c r="PY620" s="160"/>
      <c r="PZ620" s="160"/>
      <c r="QA620" s="160"/>
      <c r="QB620" s="160"/>
      <c r="QC620" s="160"/>
      <c r="QD620" s="160"/>
      <c r="QE620" s="160"/>
      <c r="QF620" s="160"/>
      <c r="QG620" s="160"/>
      <c r="QH620" s="160"/>
      <c r="QI620" s="160"/>
      <c r="QJ620" s="160"/>
      <c r="QK620" s="160"/>
      <c r="QL620" s="160"/>
      <c r="QM620" s="160"/>
      <c r="QN620" s="160"/>
      <c r="QO620" s="160"/>
      <c r="QP620" s="160"/>
      <c r="QQ620" s="160"/>
      <c r="QR620" s="160"/>
      <c r="QS620" s="160"/>
      <c r="QT620" s="160"/>
      <c r="QU620" s="160"/>
      <c r="QV620" s="160"/>
      <c r="QW620" s="160"/>
      <c r="QX620" s="160"/>
      <c r="QY620" s="160"/>
      <c r="QZ620" s="160"/>
      <c r="RA620" s="160"/>
      <c r="RB620" s="160"/>
      <c r="RC620" s="160"/>
      <c r="RD620" s="160"/>
      <c r="RE620" s="160"/>
      <c r="RF620" s="160"/>
      <c r="RG620" s="160"/>
      <c r="RH620" s="160"/>
      <c r="RI620" s="160"/>
      <c r="RJ620" s="160"/>
      <c r="RK620" s="160"/>
      <c r="RL620" s="160"/>
      <c r="RM620" s="160"/>
      <c r="RN620" s="160"/>
      <c r="RO620" s="160"/>
      <c r="RP620" s="160"/>
      <c r="RQ620" s="160"/>
      <c r="RR620" s="160"/>
      <c r="RS620" s="160"/>
      <c r="RT620" s="160"/>
      <c r="RU620" s="160"/>
      <c r="RV620" s="160"/>
      <c r="RW620" s="160"/>
      <c r="RX620" s="160"/>
      <c r="RY620" s="160"/>
      <c r="RZ620" s="160"/>
      <c r="SA620" s="160"/>
      <c r="SB620" s="160"/>
      <c r="SC620" s="160"/>
      <c r="SD620" s="160"/>
      <c r="SE620" s="160"/>
      <c r="SF620" s="160"/>
      <c r="SG620" s="160"/>
      <c r="SH620" s="160"/>
      <c r="SI620" s="160"/>
      <c r="SJ620" s="160"/>
      <c r="SK620" s="160"/>
      <c r="SL620" s="160"/>
      <c r="SM620" s="160"/>
      <c r="SN620" s="160"/>
      <c r="SO620" s="160"/>
      <c r="SP620" s="160"/>
      <c r="SQ620" s="160"/>
      <c r="SR620" s="160"/>
      <c r="SS620" s="160"/>
      <c r="ST620" s="160"/>
      <c r="SU620" s="160"/>
      <c r="SV620" s="160"/>
      <c r="SW620" s="160"/>
      <c r="SX620" s="160"/>
      <c r="SY620" s="160"/>
      <c r="SZ620" s="160"/>
      <c r="TA620" s="160"/>
      <c r="TB620" s="160"/>
      <c r="TC620" s="160"/>
      <c r="TD620" s="160"/>
      <c r="TE620" s="160"/>
      <c r="TF620" s="160"/>
    </row>
    <row r="621" spans="1:526">
      <c r="A621" s="160"/>
      <c r="B621" s="160"/>
      <c r="C621" s="160"/>
      <c r="D621" s="160"/>
      <c r="E621" s="160"/>
      <c r="F621" s="160"/>
      <c r="G621" s="160"/>
      <c r="H621" s="160"/>
      <c r="I621" s="160"/>
      <c r="J621" s="160"/>
      <c r="K621" s="160"/>
      <c r="L621" s="160"/>
      <c r="M621" s="160"/>
      <c r="N621" s="160"/>
      <c r="O621" s="160"/>
      <c r="P621" s="160"/>
      <c r="Q621" s="160"/>
      <c r="R621" s="160"/>
      <c r="S621" s="160"/>
      <c r="T621" s="160"/>
      <c r="U621" s="160"/>
      <c r="V621" s="160"/>
      <c r="W621" s="160"/>
      <c r="X621" s="160"/>
      <c r="Y621" s="160"/>
      <c r="Z621" s="160"/>
      <c r="AA621" s="160"/>
      <c r="AB621" s="160"/>
      <c r="AC621" s="160"/>
      <c r="AD621" s="160"/>
      <c r="AE621" s="160"/>
      <c r="AF621" s="160"/>
      <c r="AG621" s="160"/>
      <c r="AH621" s="160"/>
      <c r="AI621" s="160"/>
      <c r="AJ621" s="160"/>
      <c r="AK621" s="160"/>
      <c r="AL621" s="160"/>
      <c r="AM621" s="160"/>
      <c r="AN621" s="160"/>
      <c r="AO621" s="160"/>
      <c r="AP621" s="160"/>
      <c r="AQ621" s="160"/>
      <c r="AR621" s="160"/>
      <c r="AS621" s="160"/>
      <c r="AT621" s="160"/>
      <c r="AU621" s="160"/>
      <c r="AV621" s="160"/>
      <c r="AW621" s="160"/>
      <c r="AX621" s="160"/>
      <c r="AY621" s="160"/>
      <c r="AZ621" s="160"/>
      <c r="BA621" s="160"/>
      <c r="BB621" s="160"/>
      <c r="BC621" s="160"/>
      <c r="BD621" s="160"/>
      <c r="BE621" s="160"/>
      <c r="BF621" s="160"/>
      <c r="BG621" s="160"/>
      <c r="BH621" s="160"/>
      <c r="BI621" s="160"/>
      <c r="BJ621" s="160"/>
      <c r="BK621" s="160"/>
      <c r="BL621" s="160"/>
      <c r="BM621" s="160"/>
      <c r="BN621" s="160"/>
      <c r="BO621" s="160"/>
      <c r="BP621" s="160"/>
      <c r="BQ621" s="160"/>
      <c r="BR621" s="160"/>
      <c r="BS621" s="160"/>
      <c r="BT621" s="160"/>
      <c r="BU621" s="160"/>
      <c r="BV621" s="160"/>
      <c r="BW621" s="160"/>
      <c r="BX621" s="160"/>
      <c r="BY621" s="160"/>
      <c r="BZ621" s="160"/>
      <c r="CA621" s="160"/>
      <c r="CB621" s="160"/>
      <c r="CC621" s="160"/>
      <c r="CD621" s="160"/>
      <c r="CE621" s="160"/>
      <c r="CF621" s="160"/>
      <c r="CG621" s="160"/>
      <c r="CH621" s="160"/>
      <c r="CI621" s="160"/>
      <c r="CJ621" s="160"/>
      <c r="CK621" s="160"/>
      <c r="CL621" s="160"/>
      <c r="CM621" s="160"/>
      <c r="CN621" s="160"/>
      <c r="CO621" s="160"/>
      <c r="CP621" s="160"/>
      <c r="CQ621" s="160"/>
      <c r="CR621" s="160"/>
      <c r="CS621" s="160"/>
      <c r="CT621" s="160"/>
      <c r="CU621" s="160"/>
      <c r="CV621" s="160"/>
      <c r="CW621" s="160"/>
      <c r="CX621" s="160"/>
      <c r="CY621" s="160"/>
      <c r="CZ621" s="160"/>
      <c r="DA621" s="160"/>
      <c r="DB621" s="160"/>
      <c r="DC621" s="160"/>
      <c r="DD621" s="160"/>
      <c r="DE621" s="160"/>
      <c r="DF621" s="160"/>
      <c r="DG621" s="160"/>
      <c r="DH621" s="160"/>
      <c r="DI621" s="160"/>
      <c r="DJ621" s="160"/>
      <c r="DK621" s="160"/>
      <c r="DL621" s="160"/>
      <c r="DM621" s="160"/>
      <c r="DN621" s="160"/>
      <c r="DO621" s="160"/>
      <c r="DP621" s="160"/>
      <c r="DQ621" s="160"/>
      <c r="DR621" s="160"/>
      <c r="DS621" s="160"/>
      <c r="DT621" s="160"/>
      <c r="DU621" s="160"/>
      <c r="DV621" s="160"/>
      <c r="DW621" s="160"/>
      <c r="DX621" s="160"/>
      <c r="DY621" s="160"/>
      <c r="DZ621" s="160"/>
      <c r="EA621" s="160"/>
      <c r="EB621" s="160"/>
      <c r="EC621" s="160"/>
      <c r="ED621" s="160"/>
      <c r="EE621" s="160"/>
      <c r="EF621" s="160"/>
      <c r="EG621" s="160"/>
      <c r="EH621" s="160"/>
      <c r="EI621" s="160"/>
      <c r="EJ621" s="160"/>
      <c r="EK621" s="160"/>
      <c r="EL621" s="160"/>
      <c r="EM621" s="160"/>
      <c r="EN621" s="160"/>
      <c r="EO621" s="160"/>
      <c r="EP621" s="160"/>
      <c r="EQ621" s="160"/>
      <c r="ER621" s="160"/>
      <c r="ES621" s="160"/>
      <c r="ET621" s="160"/>
      <c r="EU621" s="160"/>
      <c r="EV621" s="160"/>
      <c r="EW621" s="160"/>
      <c r="EX621" s="160"/>
      <c r="EY621" s="160"/>
      <c r="EZ621" s="160"/>
      <c r="FA621" s="160"/>
      <c r="FB621" s="160"/>
      <c r="FC621" s="160"/>
      <c r="FD621" s="160"/>
      <c r="FE621" s="160"/>
      <c r="FF621" s="160"/>
      <c r="FG621" s="160"/>
      <c r="FH621" s="160"/>
      <c r="FI621" s="160"/>
      <c r="FJ621" s="160"/>
      <c r="FK621" s="160"/>
      <c r="FL621" s="160"/>
      <c r="FM621" s="160"/>
      <c r="FN621" s="160"/>
      <c r="FO621" s="160"/>
      <c r="FP621" s="160"/>
      <c r="FQ621" s="160"/>
      <c r="FR621" s="160"/>
      <c r="FS621" s="160"/>
      <c r="FT621" s="160"/>
      <c r="FU621" s="160"/>
      <c r="FV621" s="160"/>
      <c r="FW621" s="160"/>
      <c r="FX621" s="160"/>
      <c r="FY621" s="160"/>
      <c r="FZ621" s="160"/>
      <c r="GA621" s="160"/>
      <c r="GB621" s="160"/>
      <c r="GC621" s="160"/>
      <c r="GD621" s="160"/>
      <c r="GE621" s="160"/>
      <c r="GF621" s="160"/>
      <c r="GG621" s="160"/>
      <c r="GH621" s="160"/>
      <c r="GI621" s="160"/>
      <c r="GJ621" s="160"/>
      <c r="GK621" s="160"/>
      <c r="GL621" s="160"/>
      <c r="GM621" s="160"/>
      <c r="GN621" s="160"/>
      <c r="GO621" s="160"/>
      <c r="GP621" s="160"/>
      <c r="GQ621" s="160"/>
      <c r="GR621" s="160"/>
      <c r="GS621" s="160"/>
      <c r="GT621" s="160"/>
      <c r="GU621" s="160"/>
      <c r="GV621" s="160"/>
      <c r="GW621" s="160"/>
      <c r="GX621" s="160"/>
      <c r="GY621" s="160"/>
      <c r="GZ621" s="160"/>
      <c r="HA621" s="160"/>
      <c r="HB621" s="160"/>
      <c r="HC621" s="160"/>
      <c r="HD621" s="160"/>
      <c r="HE621" s="160"/>
      <c r="HF621" s="160"/>
      <c r="HG621" s="160"/>
      <c r="HH621" s="160"/>
      <c r="HI621" s="160"/>
      <c r="HJ621" s="160"/>
      <c r="HK621" s="160"/>
      <c r="HL621" s="160"/>
      <c r="HM621" s="160"/>
      <c r="HN621" s="160"/>
      <c r="HO621" s="160"/>
      <c r="HP621" s="160"/>
      <c r="HQ621" s="160"/>
      <c r="HR621" s="160"/>
      <c r="HS621" s="160"/>
      <c r="HT621" s="160"/>
      <c r="HU621" s="160"/>
      <c r="HV621" s="160"/>
      <c r="HW621" s="160"/>
      <c r="HX621" s="160"/>
      <c r="HY621" s="160"/>
      <c r="HZ621" s="160"/>
      <c r="IA621" s="160"/>
      <c r="IB621" s="160"/>
      <c r="IC621" s="160"/>
      <c r="ID621" s="160"/>
      <c r="IE621" s="160"/>
      <c r="IF621" s="160"/>
      <c r="IG621" s="160"/>
      <c r="IH621" s="160"/>
      <c r="II621" s="160"/>
      <c r="IJ621" s="160"/>
      <c r="IK621" s="160"/>
      <c r="IL621" s="160"/>
      <c r="IM621" s="160"/>
      <c r="IN621" s="160"/>
      <c r="IO621" s="160"/>
      <c r="IP621" s="160"/>
      <c r="IQ621" s="160"/>
      <c r="IR621" s="160"/>
      <c r="IS621" s="160"/>
      <c r="IT621" s="160"/>
      <c r="IU621" s="160"/>
      <c r="IV621" s="160"/>
      <c r="IW621" s="160"/>
      <c r="IX621" s="160"/>
      <c r="IY621" s="160"/>
      <c r="IZ621" s="160"/>
      <c r="JA621" s="160"/>
      <c r="JB621" s="160"/>
      <c r="JC621" s="160"/>
      <c r="JD621" s="160"/>
      <c r="JE621" s="160"/>
      <c r="JF621" s="160"/>
      <c r="JG621" s="160"/>
      <c r="JH621" s="160"/>
      <c r="JI621" s="160"/>
      <c r="JJ621" s="160"/>
      <c r="JK621" s="160"/>
      <c r="JL621" s="160"/>
      <c r="JM621" s="160"/>
      <c r="JN621" s="160"/>
      <c r="JO621" s="160"/>
      <c r="JP621" s="160"/>
      <c r="JQ621" s="160"/>
      <c r="JR621" s="160"/>
      <c r="JS621" s="160"/>
      <c r="JT621" s="160"/>
      <c r="JU621" s="160"/>
      <c r="JV621" s="160"/>
      <c r="JW621" s="160"/>
      <c r="JX621" s="160"/>
      <c r="JY621" s="160"/>
      <c r="JZ621" s="160"/>
      <c r="KA621" s="160"/>
      <c r="KB621" s="160"/>
      <c r="KC621" s="160"/>
      <c r="KD621" s="160"/>
      <c r="KE621" s="160"/>
      <c r="KF621" s="160"/>
      <c r="KG621" s="160"/>
      <c r="KH621" s="160"/>
      <c r="KI621" s="160"/>
      <c r="KJ621" s="160"/>
      <c r="KK621" s="160"/>
      <c r="KL621" s="160"/>
      <c r="KM621" s="160"/>
      <c r="KN621" s="160"/>
      <c r="KO621" s="160"/>
      <c r="KP621" s="160"/>
      <c r="KQ621" s="160"/>
      <c r="KR621" s="160"/>
      <c r="KS621" s="160"/>
      <c r="KT621" s="160"/>
      <c r="KU621" s="160"/>
      <c r="KV621" s="160"/>
      <c r="KW621" s="160"/>
      <c r="KX621" s="160"/>
      <c r="KY621" s="160"/>
      <c r="KZ621" s="160"/>
      <c r="LA621" s="160"/>
      <c r="LB621" s="160"/>
      <c r="LC621" s="160"/>
      <c r="LD621" s="160"/>
      <c r="LE621" s="160"/>
      <c r="LF621" s="160"/>
      <c r="LG621" s="160"/>
      <c r="LH621" s="160"/>
      <c r="LI621" s="160"/>
      <c r="LJ621" s="160"/>
      <c r="LK621" s="160"/>
      <c r="LL621" s="160"/>
      <c r="LM621" s="160"/>
      <c r="LN621" s="160"/>
      <c r="LO621" s="160"/>
      <c r="LP621" s="160"/>
      <c r="LQ621" s="160"/>
      <c r="LR621" s="160"/>
      <c r="LS621" s="160"/>
      <c r="LT621" s="160"/>
      <c r="LU621" s="160"/>
      <c r="LV621" s="160"/>
      <c r="LW621" s="160"/>
      <c r="LX621" s="160"/>
      <c r="LY621" s="160"/>
      <c r="LZ621" s="160"/>
      <c r="MA621" s="160"/>
      <c r="MB621" s="160"/>
      <c r="MC621" s="160"/>
      <c r="MD621" s="160"/>
      <c r="ME621" s="160"/>
      <c r="MF621" s="160"/>
      <c r="MG621" s="160"/>
      <c r="MH621" s="160"/>
      <c r="MI621" s="160"/>
      <c r="MJ621" s="160"/>
      <c r="MK621" s="160"/>
      <c r="ML621" s="160"/>
      <c r="MM621" s="160"/>
      <c r="MN621" s="160"/>
      <c r="MO621" s="160"/>
      <c r="MP621" s="160"/>
      <c r="MQ621" s="160"/>
      <c r="MR621" s="160"/>
      <c r="MS621" s="160"/>
      <c r="MT621" s="160"/>
      <c r="MU621" s="160"/>
      <c r="MV621" s="160"/>
      <c r="MW621" s="160"/>
      <c r="MX621" s="160"/>
      <c r="MY621" s="160"/>
      <c r="MZ621" s="160"/>
      <c r="NA621" s="160"/>
      <c r="NB621" s="160"/>
      <c r="NC621" s="160"/>
      <c r="ND621" s="160"/>
      <c r="NE621" s="160"/>
      <c r="NF621" s="160"/>
      <c r="NG621" s="160"/>
      <c r="NH621" s="160"/>
      <c r="NI621" s="160"/>
      <c r="NJ621" s="160"/>
      <c r="NK621" s="160"/>
      <c r="NL621" s="160"/>
      <c r="NM621" s="160"/>
      <c r="NN621" s="160"/>
      <c r="NO621" s="160"/>
      <c r="NP621" s="160"/>
      <c r="NQ621" s="160"/>
      <c r="NR621" s="160"/>
      <c r="NS621" s="160"/>
      <c r="NT621" s="160"/>
      <c r="NU621" s="160"/>
      <c r="NV621" s="160"/>
      <c r="NW621" s="160"/>
      <c r="NX621" s="160"/>
      <c r="NY621" s="160"/>
      <c r="NZ621" s="160"/>
      <c r="OA621" s="160"/>
      <c r="OB621" s="160"/>
      <c r="OC621" s="160"/>
      <c r="OD621" s="160"/>
      <c r="OE621" s="160"/>
      <c r="OF621" s="160"/>
      <c r="OG621" s="160"/>
      <c r="OH621" s="160"/>
      <c r="OI621" s="160"/>
      <c r="OJ621" s="160"/>
      <c r="OK621" s="160"/>
      <c r="OL621" s="160"/>
      <c r="OM621" s="160"/>
      <c r="ON621" s="160"/>
      <c r="OO621" s="160"/>
      <c r="OP621" s="160"/>
      <c r="OQ621" s="160"/>
      <c r="OR621" s="160"/>
      <c r="OS621" s="160"/>
      <c r="OT621" s="160"/>
      <c r="OU621" s="160"/>
      <c r="OV621" s="160"/>
      <c r="OW621" s="160"/>
      <c r="OX621" s="160"/>
      <c r="OY621" s="160"/>
      <c r="OZ621" s="160"/>
      <c r="PA621" s="160"/>
      <c r="PB621" s="160"/>
      <c r="PC621" s="160"/>
      <c r="PD621" s="160"/>
      <c r="PE621" s="160"/>
      <c r="PF621" s="160"/>
      <c r="PG621" s="160"/>
      <c r="PH621" s="160"/>
      <c r="PI621" s="160"/>
      <c r="PJ621" s="160"/>
      <c r="PK621" s="160"/>
      <c r="PL621" s="160"/>
      <c r="PM621" s="160"/>
      <c r="PN621" s="160"/>
      <c r="PO621" s="160"/>
      <c r="PP621" s="160"/>
      <c r="PQ621" s="160"/>
      <c r="PR621" s="160"/>
      <c r="PS621" s="160"/>
      <c r="PT621" s="160"/>
      <c r="PU621" s="160"/>
      <c r="PV621" s="160"/>
      <c r="PW621" s="160"/>
      <c r="PX621" s="160"/>
      <c r="PY621" s="160"/>
      <c r="PZ621" s="160"/>
      <c r="QA621" s="160"/>
      <c r="QB621" s="160"/>
      <c r="QC621" s="160"/>
      <c r="QD621" s="160"/>
      <c r="QE621" s="160"/>
      <c r="QF621" s="160"/>
      <c r="QG621" s="160"/>
      <c r="QH621" s="160"/>
      <c r="QI621" s="160"/>
      <c r="QJ621" s="160"/>
      <c r="QK621" s="160"/>
      <c r="QL621" s="160"/>
      <c r="QM621" s="160"/>
      <c r="QN621" s="160"/>
      <c r="QO621" s="160"/>
      <c r="QP621" s="160"/>
      <c r="QQ621" s="160"/>
      <c r="QR621" s="160"/>
      <c r="QS621" s="160"/>
      <c r="QT621" s="160"/>
      <c r="QU621" s="160"/>
      <c r="QV621" s="160"/>
      <c r="QW621" s="160"/>
      <c r="QX621" s="160"/>
      <c r="QY621" s="160"/>
      <c r="QZ621" s="160"/>
      <c r="RA621" s="160"/>
      <c r="RB621" s="160"/>
      <c r="RC621" s="160"/>
      <c r="RD621" s="160"/>
      <c r="RE621" s="160"/>
      <c r="RF621" s="160"/>
      <c r="RG621" s="160"/>
      <c r="RH621" s="160"/>
      <c r="RI621" s="160"/>
      <c r="RJ621" s="160"/>
      <c r="RK621" s="160"/>
      <c r="RL621" s="160"/>
      <c r="RM621" s="160"/>
      <c r="RN621" s="160"/>
      <c r="RO621" s="160"/>
      <c r="RP621" s="160"/>
      <c r="RQ621" s="160"/>
      <c r="RR621" s="160"/>
      <c r="RS621" s="160"/>
      <c r="RT621" s="160"/>
      <c r="RU621" s="160"/>
      <c r="RV621" s="160"/>
      <c r="RW621" s="160"/>
      <c r="RX621" s="160"/>
      <c r="RY621" s="160"/>
      <c r="RZ621" s="160"/>
      <c r="SA621" s="160"/>
      <c r="SB621" s="160"/>
      <c r="SC621" s="160"/>
      <c r="SD621" s="160"/>
      <c r="SE621" s="160"/>
      <c r="SF621" s="160"/>
      <c r="SG621" s="160"/>
      <c r="SH621" s="160"/>
      <c r="SI621" s="160"/>
      <c r="SJ621" s="160"/>
      <c r="SK621" s="160"/>
      <c r="SL621" s="160"/>
      <c r="SM621" s="160"/>
      <c r="SN621" s="160"/>
      <c r="SO621" s="160"/>
      <c r="SP621" s="160"/>
      <c r="SQ621" s="160"/>
      <c r="SR621" s="160"/>
      <c r="SS621" s="160"/>
      <c r="ST621" s="160"/>
      <c r="SU621" s="160"/>
      <c r="SV621" s="160"/>
      <c r="SW621" s="160"/>
      <c r="SX621" s="160"/>
      <c r="SY621" s="160"/>
      <c r="SZ621" s="160"/>
      <c r="TA621" s="160"/>
      <c r="TB621" s="160"/>
      <c r="TC621" s="160"/>
      <c r="TD621" s="160"/>
      <c r="TE621" s="160"/>
      <c r="TF621" s="160"/>
    </row>
    <row r="622" spans="1:526">
      <c r="A622" s="160"/>
      <c r="B622" s="160"/>
      <c r="C622" s="160"/>
      <c r="D622" s="160"/>
      <c r="E622" s="160"/>
      <c r="F622" s="160"/>
      <c r="G622" s="160"/>
      <c r="H622" s="160"/>
      <c r="I622" s="160"/>
      <c r="J622" s="160"/>
      <c r="K622" s="160"/>
      <c r="L622" s="160"/>
      <c r="M622" s="160"/>
      <c r="N622" s="160"/>
      <c r="O622" s="160"/>
      <c r="P622" s="160"/>
      <c r="Q622" s="160"/>
      <c r="R622" s="160"/>
      <c r="S622" s="160"/>
      <c r="T622" s="160"/>
      <c r="U622" s="160"/>
      <c r="V622" s="160"/>
      <c r="W622" s="160"/>
      <c r="X622" s="160"/>
      <c r="Y622" s="160"/>
      <c r="Z622" s="160"/>
      <c r="AA622" s="160"/>
      <c r="AB622" s="160"/>
      <c r="AC622" s="160"/>
      <c r="AD622" s="160"/>
      <c r="AE622" s="160"/>
      <c r="AF622" s="160"/>
      <c r="AG622" s="160"/>
      <c r="AH622" s="160"/>
      <c r="AI622" s="160"/>
      <c r="AJ622" s="160"/>
      <c r="AK622" s="160"/>
      <c r="AL622" s="160"/>
      <c r="AM622" s="160"/>
      <c r="AN622" s="160"/>
      <c r="AO622" s="160"/>
      <c r="AP622" s="160"/>
      <c r="AQ622" s="160"/>
      <c r="AR622" s="160"/>
      <c r="AS622" s="160"/>
      <c r="AT622" s="160"/>
      <c r="AU622" s="160"/>
      <c r="AV622" s="160"/>
      <c r="AW622" s="160"/>
      <c r="AX622" s="160"/>
      <c r="AY622" s="160"/>
      <c r="AZ622" s="160"/>
      <c r="BA622" s="160"/>
      <c r="BB622" s="160"/>
      <c r="BC622" s="160"/>
      <c r="BD622" s="160"/>
      <c r="BE622" s="160"/>
      <c r="BF622" s="160"/>
      <c r="BG622" s="160"/>
      <c r="BH622" s="160"/>
      <c r="BI622" s="160"/>
      <c r="BJ622" s="160"/>
      <c r="BK622" s="160"/>
      <c r="BL622" s="160"/>
      <c r="BM622" s="160"/>
      <c r="BN622" s="160"/>
      <c r="BO622" s="160"/>
      <c r="BP622" s="160"/>
      <c r="BQ622" s="160"/>
      <c r="BR622" s="160"/>
      <c r="BS622" s="160"/>
      <c r="BT622" s="160"/>
      <c r="BU622" s="160"/>
      <c r="BV622" s="160"/>
      <c r="BW622" s="160"/>
      <c r="BX622" s="160"/>
      <c r="BY622" s="160"/>
      <c r="BZ622" s="160"/>
      <c r="CA622" s="160"/>
      <c r="CB622" s="160"/>
      <c r="CC622" s="160"/>
      <c r="CD622" s="160"/>
      <c r="CE622" s="160"/>
      <c r="CF622" s="160"/>
      <c r="CG622" s="160"/>
      <c r="CH622" s="160"/>
      <c r="CI622" s="160"/>
      <c r="CJ622" s="160"/>
      <c r="CK622" s="160"/>
      <c r="CL622" s="160"/>
      <c r="CM622" s="160"/>
      <c r="CN622" s="160"/>
      <c r="CO622" s="160"/>
      <c r="CP622" s="160"/>
      <c r="CQ622" s="160"/>
      <c r="CR622" s="160"/>
      <c r="CS622" s="160"/>
      <c r="CT622" s="160"/>
      <c r="CU622" s="160"/>
      <c r="CV622" s="160"/>
      <c r="CW622" s="160"/>
      <c r="CX622" s="160"/>
      <c r="CY622" s="160"/>
      <c r="CZ622" s="160"/>
      <c r="DA622" s="160"/>
      <c r="DB622" s="160"/>
      <c r="DC622" s="160"/>
      <c r="DD622" s="160"/>
      <c r="DE622" s="160"/>
      <c r="DF622" s="160"/>
      <c r="DG622" s="160"/>
      <c r="DH622" s="160"/>
      <c r="DI622" s="160"/>
      <c r="DJ622" s="160"/>
      <c r="DK622" s="160"/>
      <c r="DL622" s="160"/>
      <c r="DM622" s="160"/>
      <c r="DN622" s="160"/>
      <c r="DO622" s="160"/>
      <c r="DP622" s="160"/>
      <c r="DQ622" s="160"/>
      <c r="DR622" s="160"/>
      <c r="DS622" s="160"/>
      <c r="DT622" s="160"/>
      <c r="DU622" s="160"/>
      <c r="DV622" s="160"/>
      <c r="DW622" s="160"/>
      <c r="DX622" s="160"/>
      <c r="DY622" s="160"/>
      <c r="DZ622" s="160"/>
      <c r="EA622" s="160"/>
      <c r="EB622" s="160"/>
      <c r="EC622" s="160"/>
      <c r="ED622" s="160"/>
      <c r="EE622" s="160"/>
      <c r="EF622" s="160"/>
      <c r="EG622" s="160"/>
      <c r="EH622" s="160"/>
      <c r="EI622" s="160"/>
      <c r="EJ622" s="160"/>
      <c r="EK622" s="160"/>
      <c r="EL622" s="160"/>
      <c r="EM622" s="160"/>
      <c r="EN622" s="160"/>
      <c r="EO622" s="160"/>
      <c r="EP622" s="160"/>
      <c r="EQ622" s="160"/>
      <c r="ER622" s="160"/>
      <c r="ES622" s="160"/>
      <c r="ET622" s="160"/>
      <c r="EU622" s="160"/>
      <c r="EV622" s="160"/>
      <c r="EW622" s="160"/>
      <c r="EX622" s="160"/>
      <c r="EY622" s="160"/>
      <c r="EZ622" s="160"/>
      <c r="FA622" s="160"/>
      <c r="FB622" s="160"/>
      <c r="FC622" s="160"/>
      <c r="FD622" s="160"/>
      <c r="FE622" s="160"/>
      <c r="FF622" s="160"/>
      <c r="FG622" s="160"/>
      <c r="FH622" s="160"/>
      <c r="FI622" s="160"/>
      <c r="FJ622" s="160"/>
      <c r="FK622" s="160"/>
      <c r="FL622" s="160"/>
      <c r="FM622" s="160"/>
      <c r="FN622" s="160"/>
      <c r="FO622" s="160"/>
      <c r="FP622" s="160"/>
      <c r="FQ622" s="160"/>
      <c r="FR622" s="160"/>
      <c r="FS622" s="160"/>
      <c r="FT622" s="160"/>
      <c r="FU622" s="160"/>
      <c r="FV622" s="160"/>
      <c r="FW622" s="160"/>
      <c r="FX622" s="160"/>
      <c r="FY622" s="160"/>
      <c r="FZ622" s="160"/>
      <c r="GA622" s="160"/>
      <c r="GB622" s="160"/>
      <c r="GC622" s="160"/>
      <c r="GD622" s="160"/>
      <c r="GE622" s="160"/>
      <c r="GF622" s="160"/>
      <c r="GG622" s="160"/>
      <c r="GH622" s="160"/>
      <c r="GI622" s="160"/>
      <c r="GJ622" s="160"/>
      <c r="GK622" s="160"/>
      <c r="GL622" s="160"/>
      <c r="GM622" s="160"/>
      <c r="GN622" s="160"/>
      <c r="GO622" s="160"/>
      <c r="GP622" s="160"/>
      <c r="GQ622" s="160"/>
      <c r="GR622" s="160"/>
      <c r="GS622" s="160"/>
      <c r="GT622" s="160"/>
      <c r="GU622" s="160"/>
      <c r="GV622" s="160"/>
      <c r="GW622" s="160"/>
      <c r="GX622" s="160"/>
      <c r="GY622" s="160"/>
      <c r="GZ622" s="160"/>
      <c r="HA622" s="160"/>
      <c r="HB622" s="160"/>
      <c r="HC622" s="160"/>
      <c r="HD622" s="160"/>
      <c r="HE622" s="160"/>
      <c r="HF622" s="160"/>
      <c r="HG622" s="160"/>
      <c r="HH622" s="160"/>
      <c r="HI622" s="160"/>
      <c r="HJ622" s="160"/>
      <c r="HK622" s="160"/>
      <c r="HL622" s="160"/>
      <c r="HM622" s="160"/>
      <c r="HN622" s="160"/>
      <c r="HO622" s="160"/>
      <c r="HP622" s="160"/>
      <c r="HQ622" s="160"/>
      <c r="HR622" s="160"/>
      <c r="HS622" s="160"/>
      <c r="HT622" s="160"/>
      <c r="HU622" s="160"/>
      <c r="HV622" s="160"/>
      <c r="HW622" s="160"/>
      <c r="HX622" s="160"/>
      <c r="HY622" s="160"/>
      <c r="HZ622" s="160"/>
      <c r="IA622" s="160"/>
      <c r="IB622" s="160"/>
      <c r="IC622" s="160"/>
      <c r="ID622" s="160"/>
      <c r="IE622" s="160"/>
      <c r="IF622" s="160"/>
      <c r="IG622" s="160"/>
      <c r="IH622" s="160"/>
      <c r="II622" s="160"/>
      <c r="IJ622" s="160"/>
      <c r="IK622" s="160"/>
      <c r="IL622" s="160"/>
      <c r="IM622" s="160"/>
      <c r="IN622" s="160"/>
      <c r="IO622" s="160"/>
      <c r="IP622" s="160"/>
      <c r="IQ622" s="160"/>
      <c r="IR622" s="160"/>
      <c r="IS622" s="160"/>
      <c r="IT622" s="160"/>
      <c r="IU622" s="160"/>
      <c r="IV622" s="160"/>
      <c r="IW622" s="160"/>
      <c r="IX622" s="160"/>
      <c r="IY622" s="160"/>
      <c r="IZ622" s="160"/>
      <c r="JA622" s="160"/>
      <c r="JB622" s="160"/>
      <c r="JC622" s="160"/>
      <c r="JD622" s="160"/>
      <c r="JE622" s="160"/>
      <c r="JF622" s="160"/>
      <c r="JG622" s="160"/>
      <c r="JH622" s="160"/>
      <c r="JI622" s="160"/>
      <c r="JJ622" s="160"/>
      <c r="JK622" s="160"/>
      <c r="JL622" s="160"/>
      <c r="JM622" s="160"/>
      <c r="JN622" s="160"/>
      <c r="JO622" s="160"/>
      <c r="JP622" s="160"/>
      <c r="JQ622" s="160"/>
      <c r="JR622" s="160"/>
      <c r="JS622" s="160"/>
      <c r="JT622" s="160"/>
      <c r="JU622" s="160"/>
      <c r="JV622" s="160"/>
      <c r="JW622" s="160"/>
      <c r="JX622" s="160"/>
      <c r="JY622" s="160"/>
      <c r="JZ622" s="160"/>
      <c r="KA622" s="160"/>
      <c r="KB622" s="160"/>
      <c r="KC622" s="160"/>
      <c r="KD622" s="160"/>
      <c r="KE622" s="160"/>
      <c r="KF622" s="160"/>
      <c r="KG622" s="160"/>
      <c r="KH622" s="160"/>
      <c r="KI622" s="160"/>
      <c r="KJ622" s="160"/>
      <c r="KK622" s="160"/>
      <c r="KL622" s="160"/>
      <c r="KM622" s="160"/>
      <c r="KN622" s="160"/>
      <c r="KO622" s="160"/>
      <c r="KP622" s="160"/>
      <c r="KQ622" s="160"/>
      <c r="KR622" s="160"/>
      <c r="KS622" s="160"/>
      <c r="KT622" s="160"/>
      <c r="KU622" s="160"/>
      <c r="KV622" s="160"/>
      <c r="KW622" s="160"/>
      <c r="KX622" s="160"/>
      <c r="KY622" s="160"/>
      <c r="KZ622" s="160"/>
      <c r="LA622" s="160"/>
      <c r="LB622" s="160"/>
      <c r="LC622" s="160"/>
      <c r="LD622" s="160"/>
      <c r="LE622" s="160"/>
      <c r="LF622" s="160"/>
      <c r="LG622" s="160"/>
      <c r="LH622" s="160"/>
      <c r="LI622" s="160"/>
      <c r="LJ622" s="160"/>
      <c r="LK622" s="160"/>
      <c r="LL622" s="160"/>
      <c r="LM622" s="160"/>
      <c r="LN622" s="160"/>
      <c r="LO622" s="160"/>
      <c r="LP622" s="160"/>
      <c r="LQ622" s="160"/>
      <c r="LR622" s="160"/>
      <c r="LS622" s="160"/>
      <c r="LT622" s="160"/>
      <c r="LU622" s="160"/>
      <c r="LV622" s="160"/>
      <c r="LW622" s="160"/>
      <c r="LX622" s="160"/>
      <c r="LY622" s="160"/>
      <c r="LZ622" s="160"/>
      <c r="MA622" s="160"/>
      <c r="MB622" s="160"/>
      <c r="MC622" s="160"/>
      <c r="MD622" s="160"/>
      <c r="ME622" s="160"/>
      <c r="MF622" s="160"/>
      <c r="MG622" s="160"/>
      <c r="MH622" s="160"/>
      <c r="MI622" s="160"/>
      <c r="MJ622" s="160"/>
      <c r="MK622" s="160"/>
      <c r="ML622" s="160"/>
      <c r="MM622" s="160"/>
      <c r="MN622" s="160"/>
      <c r="MO622" s="160"/>
      <c r="MP622" s="160"/>
      <c r="MQ622" s="160"/>
      <c r="MR622" s="160"/>
      <c r="MS622" s="160"/>
      <c r="MT622" s="160"/>
      <c r="MU622" s="160"/>
      <c r="MV622" s="160"/>
      <c r="MW622" s="160"/>
      <c r="MX622" s="160"/>
      <c r="MY622" s="160"/>
      <c r="MZ622" s="160"/>
      <c r="NA622" s="160"/>
      <c r="NB622" s="160"/>
      <c r="NC622" s="160"/>
      <c r="ND622" s="160"/>
      <c r="NE622" s="160"/>
      <c r="NF622" s="160"/>
      <c r="NG622" s="160"/>
      <c r="NH622" s="160"/>
      <c r="NI622" s="160"/>
      <c r="NJ622" s="160"/>
      <c r="NK622" s="160"/>
      <c r="NL622" s="160"/>
      <c r="NM622" s="160"/>
      <c r="NN622" s="160"/>
      <c r="NO622" s="160"/>
      <c r="NP622" s="160"/>
      <c r="NQ622" s="160"/>
      <c r="NR622" s="160"/>
      <c r="NS622" s="160"/>
      <c r="NT622" s="160"/>
      <c r="NU622" s="160"/>
      <c r="NV622" s="160"/>
      <c r="NW622" s="160"/>
      <c r="NX622" s="160"/>
      <c r="NY622" s="160"/>
      <c r="NZ622" s="160"/>
      <c r="OA622" s="160"/>
      <c r="OB622" s="160"/>
      <c r="OC622" s="160"/>
      <c r="OD622" s="160"/>
      <c r="OE622" s="160"/>
      <c r="OF622" s="160"/>
      <c r="OG622" s="160"/>
      <c r="OH622" s="160"/>
      <c r="OI622" s="160"/>
      <c r="OJ622" s="160"/>
      <c r="OK622" s="160"/>
      <c r="OL622" s="160"/>
      <c r="OM622" s="160"/>
      <c r="ON622" s="160"/>
      <c r="OO622" s="160"/>
      <c r="OP622" s="160"/>
      <c r="OQ622" s="160"/>
      <c r="OR622" s="160"/>
      <c r="OS622" s="160"/>
      <c r="OT622" s="160"/>
      <c r="OU622" s="160"/>
      <c r="OV622" s="160"/>
      <c r="OW622" s="160"/>
      <c r="OX622" s="160"/>
      <c r="OY622" s="160"/>
      <c r="OZ622" s="160"/>
      <c r="PA622" s="160"/>
      <c r="PB622" s="160"/>
      <c r="PC622" s="160"/>
      <c r="PD622" s="160"/>
      <c r="PE622" s="160"/>
      <c r="PF622" s="160"/>
      <c r="PG622" s="160"/>
      <c r="PH622" s="160"/>
      <c r="PI622" s="160"/>
      <c r="PJ622" s="160"/>
      <c r="PK622" s="160"/>
      <c r="PL622" s="160"/>
      <c r="PM622" s="160"/>
      <c r="PN622" s="160"/>
      <c r="PO622" s="160"/>
      <c r="PP622" s="160"/>
      <c r="PQ622" s="160"/>
      <c r="PR622" s="160"/>
      <c r="PS622" s="160"/>
      <c r="PT622" s="160"/>
      <c r="PU622" s="160"/>
      <c r="PV622" s="160"/>
      <c r="PW622" s="160"/>
      <c r="PX622" s="160"/>
      <c r="PY622" s="160"/>
      <c r="PZ622" s="160"/>
      <c r="QA622" s="160"/>
      <c r="QB622" s="160"/>
      <c r="QC622" s="160"/>
      <c r="QD622" s="160"/>
      <c r="QE622" s="160"/>
      <c r="QF622" s="160"/>
      <c r="QG622" s="160"/>
      <c r="QH622" s="160"/>
      <c r="QI622" s="160"/>
      <c r="QJ622" s="160"/>
      <c r="QK622" s="160"/>
      <c r="QL622" s="160"/>
      <c r="QM622" s="160"/>
      <c r="QN622" s="160"/>
      <c r="QO622" s="160"/>
      <c r="QP622" s="160"/>
      <c r="QQ622" s="160"/>
      <c r="QR622" s="160"/>
      <c r="QS622" s="160"/>
      <c r="QT622" s="160"/>
      <c r="QU622" s="160"/>
      <c r="QV622" s="160"/>
      <c r="QW622" s="160"/>
      <c r="QX622" s="160"/>
      <c r="QY622" s="160"/>
      <c r="QZ622" s="160"/>
      <c r="RA622" s="160"/>
      <c r="RB622" s="160"/>
      <c r="RC622" s="160"/>
      <c r="RD622" s="160"/>
      <c r="RE622" s="160"/>
      <c r="RF622" s="160"/>
      <c r="RG622" s="160"/>
      <c r="RH622" s="160"/>
      <c r="RI622" s="160"/>
      <c r="RJ622" s="160"/>
      <c r="RK622" s="160"/>
      <c r="RL622" s="160"/>
      <c r="RM622" s="160"/>
      <c r="RN622" s="160"/>
      <c r="RO622" s="160"/>
      <c r="RP622" s="160"/>
      <c r="RQ622" s="160"/>
      <c r="RR622" s="160"/>
      <c r="RS622" s="160"/>
      <c r="RT622" s="160"/>
      <c r="RU622" s="160"/>
      <c r="RV622" s="160"/>
      <c r="RW622" s="160"/>
      <c r="RX622" s="160"/>
      <c r="RY622" s="160"/>
      <c r="RZ622" s="160"/>
      <c r="SA622" s="160"/>
      <c r="SB622" s="160"/>
      <c r="SC622" s="160"/>
      <c r="SD622" s="160"/>
      <c r="SE622" s="160"/>
      <c r="SF622" s="160"/>
      <c r="SG622" s="160"/>
      <c r="SH622" s="160"/>
      <c r="SI622" s="160"/>
      <c r="SJ622" s="160"/>
      <c r="SK622" s="160"/>
      <c r="SL622" s="160"/>
      <c r="SM622" s="160"/>
      <c r="SN622" s="160"/>
      <c r="SO622" s="160"/>
      <c r="SP622" s="160"/>
      <c r="SQ622" s="160"/>
      <c r="SR622" s="160"/>
      <c r="SS622" s="160"/>
      <c r="ST622" s="160"/>
      <c r="SU622" s="160"/>
      <c r="SV622" s="160"/>
      <c r="SW622" s="160"/>
      <c r="SX622" s="160"/>
      <c r="SY622" s="160"/>
      <c r="SZ622" s="160"/>
      <c r="TA622" s="160"/>
      <c r="TB622" s="160"/>
      <c r="TC622" s="160"/>
      <c r="TD622" s="160"/>
      <c r="TE622" s="160"/>
      <c r="TF622" s="160"/>
    </row>
    <row r="623" spans="1:526">
      <c r="A623" s="160"/>
      <c r="B623" s="160"/>
      <c r="C623" s="160"/>
      <c r="D623" s="160"/>
      <c r="E623" s="160"/>
      <c r="F623" s="160"/>
      <c r="G623" s="160"/>
      <c r="H623" s="160"/>
      <c r="I623" s="160"/>
      <c r="J623" s="160"/>
      <c r="K623" s="160"/>
      <c r="L623" s="160"/>
      <c r="M623" s="160"/>
      <c r="N623" s="160"/>
      <c r="O623" s="160"/>
      <c r="P623" s="160"/>
      <c r="Q623" s="160"/>
      <c r="R623" s="160"/>
      <c r="S623" s="160"/>
      <c r="T623" s="160"/>
      <c r="U623" s="160"/>
      <c r="V623" s="160"/>
      <c r="W623" s="160"/>
      <c r="X623" s="160"/>
      <c r="Y623" s="160"/>
      <c r="Z623" s="160"/>
      <c r="AA623" s="160"/>
      <c r="AB623" s="160"/>
      <c r="AC623" s="160"/>
      <c r="AD623" s="160"/>
      <c r="AE623" s="160"/>
      <c r="AF623" s="160"/>
      <c r="AG623" s="160"/>
      <c r="AH623" s="160"/>
      <c r="AI623" s="160"/>
      <c r="AJ623" s="160"/>
      <c r="AK623" s="160"/>
      <c r="AL623" s="160"/>
      <c r="AM623" s="160"/>
      <c r="AN623" s="160"/>
      <c r="AO623" s="160"/>
      <c r="AP623" s="160"/>
      <c r="AQ623" s="160"/>
      <c r="AR623" s="160"/>
      <c r="AS623" s="160"/>
      <c r="AT623" s="160"/>
      <c r="AU623" s="160"/>
      <c r="AV623" s="160"/>
      <c r="AW623" s="160"/>
      <c r="AX623" s="160"/>
      <c r="AY623" s="160"/>
      <c r="AZ623" s="160"/>
      <c r="BA623" s="160"/>
      <c r="BB623" s="160"/>
      <c r="BC623" s="160"/>
      <c r="BD623" s="160"/>
      <c r="BE623" s="160"/>
      <c r="BF623" s="160"/>
      <c r="BG623" s="160"/>
      <c r="BH623" s="160"/>
      <c r="BI623" s="160"/>
      <c r="BJ623" s="160"/>
      <c r="BK623" s="160"/>
      <c r="BL623" s="160"/>
      <c r="BM623" s="160"/>
      <c r="BN623" s="160"/>
      <c r="BO623" s="160"/>
      <c r="BP623" s="160"/>
      <c r="BQ623" s="160"/>
      <c r="BR623" s="160"/>
      <c r="BS623" s="160"/>
      <c r="BT623" s="160"/>
      <c r="BU623" s="160"/>
      <c r="BV623" s="160"/>
      <c r="BW623" s="160"/>
      <c r="BX623" s="160"/>
      <c r="BY623" s="160"/>
      <c r="BZ623" s="160"/>
      <c r="CA623" s="160"/>
      <c r="CB623" s="160"/>
      <c r="CC623" s="160"/>
      <c r="CD623" s="160"/>
      <c r="CE623" s="160"/>
      <c r="CF623" s="160"/>
      <c r="CG623" s="160"/>
      <c r="CH623" s="160"/>
      <c r="CI623" s="160"/>
      <c r="CJ623" s="160"/>
      <c r="CK623" s="160"/>
      <c r="CL623" s="160"/>
      <c r="CM623" s="160"/>
      <c r="CN623" s="160"/>
      <c r="CO623" s="160"/>
      <c r="CP623" s="160"/>
      <c r="CQ623" s="160"/>
      <c r="CR623" s="160"/>
      <c r="CS623" s="160"/>
      <c r="CT623" s="160"/>
      <c r="CU623" s="160"/>
      <c r="CV623" s="160"/>
      <c r="CW623" s="160"/>
      <c r="CX623" s="160"/>
      <c r="CY623" s="160"/>
      <c r="CZ623" s="160"/>
      <c r="DA623" s="160"/>
      <c r="DB623" s="160"/>
      <c r="DC623" s="160"/>
      <c r="DD623" s="160"/>
      <c r="DE623" s="160"/>
      <c r="DF623" s="160"/>
      <c r="DG623" s="160"/>
      <c r="DH623" s="160"/>
      <c r="DI623" s="160"/>
      <c r="DJ623" s="160"/>
      <c r="DK623" s="160"/>
      <c r="DL623" s="160"/>
      <c r="DM623" s="160"/>
      <c r="DN623" s="160"/>
      <c r="DO623" s="160"/>
      <c r="DP623" s="160"/>
      <c r="DQ623" s="160"/>
      <c r="DR623" s="160"/>
      <c r="DS623" s="160"/>
      <c r="DT623" s="160"/>
      <c r="DU623" s="160"/>
      <c r="DV623" s="160"/>
      <c r="DW623" s="160"/>
      <c r="DX623" s="160"/>
      <c r="DY623" s="160"/>
      <c r="DZ623" s="160"/>
      <c r="EA623" s="160"/>
      <c r="EB623" s="160"/>
      <c r="EC623" s="160"/>
      <c r="ED623" s="160"/>
      <c r="EE623" s="160"/>
      <c r="EF623" s="160"/>
      <c r="EG623" s="160"/>
      <c r="EH623" s="160"/>
      <c r="EI623" s="160"/>
      <c r="EJ623" s="160"/>
      <c r="EK623" s="160"/>
      <c r="EL623" s="160"/>
      <c r="EM623" s="160"/>
      <c r="EN623" s="160"/>
      <c r="EO623" s="160"/>
      <c r="EP623" s="160"/>
      <c r="EQ623" s="160"/>
      <c r="ER623" s="160"/>
      <c r="ES623" s="160"/>
      <c r="ET623" s="160"/>
      <c r="EU623" s="160"/>
      <c r="EV623" s="160"/>
      <c r="EW623" s="160"/>
      <c r="EX623" s="160"/>
      <c r="EY623" s="160"/>
      <c r="EZ623" s="160"/>
      <c r="FA623" s="160"/>
      <c r="FB623" s="160"/>
      <c r="FC623" s="160"/>
      <c r="FD623" s="160"/>
      <c r="FE623" s="160"/>
      <c r="FF623" s="160"/>
      <c r="FG623" s="160"/>
      <c r="FH623" s="160"/>
      <c r="FI623" s="160"/>
      <c r="FJ623" s="160"/>
      <c r="FK623" s="160"/>
      <c r="FL623" s="160"/>
      <c r="FM623" s="160"/>
      <c r="FN623" s="160"/>
      <c r="FO623" s="160"/>
      <c r="FP623" s="160"/>
      <c r="FQ623" s="160"/>
      <c r="FR623" s="160"/>
      <c r="FS623" s="160"/>
      <c r="FT623" s="160"/>
      <c r="FU623" s="160"/>
      <c r="FV623" s="160"/>
      <c r="FW623" s="160"/>
      <c r="FX623" s="160"/>
      <c r="FY623" s="160"/>
      <c r="FZ623" s="160"/>
      <c r="GA623" s="160"/>
      <c r="GB623" s="160"/>
      <c r="GC623" s="160"/>
      <c r="GD623" s="160"/>
      <c r="GE623" s="160"/>
      <c r="GF623" s="160"/>
      <c r="GG623" s="160"/>
      <c r="GH623" s="160"/>
      <c r="GI623" s="160"/>
      <c r="GJ623" s="160"/>
      <c r="GK623" s="160"/>
      <c r="GL623" s="160"/>
      <c r="GM623" s="160"/>
      <c r="GN623" s="160"/>
      <c r="GO623" s="160"/>
      <c r="GP623" s="160"/>
      <c r="GQ623" s="160"/>
      <c r="GR623" s="160"/>
      <c r="GS623" s="160"/>
      <c r="GT623" s="160"/>
      <c r="GU623" s="160"/>
      <c r="GV623" s="160"/>
      <c r="GW623" s="160"/>
      <c r="GX623" s="160"/>
      <c r="GY623" s="160"/>
      <c r="GZ623" s="160"/>
      <c r="HA623" s="160"/>
      <c r="HB623" s="160"/>
      <c r="HC623" s="160"/>
      <c r="HD623" s="160"/>
      <c r="HE623" s="160"/>
      <c r="HF623" s="160"/>
      <c r="HG623" s="160"/>
      <c r="HH623" s="160"/>
      <c r="HI623" s="160"/>
      <c r="HJ623" s="160"/>
      <c r="HK623" s="160"/>
      <c r="HL623" s="160"/>
      <c r="HM623" s="160"/>
      <c r="HN623" s="160"/>
      <c r="HO623" s="160"/>
      <c r="HP623" s="160"/>
      <c r="HQ623" s="160"/>
      <c r="HR623" s="160"/>
      <c r="HS623" s="160"/>
      <c r="HT623" s="160"/>
      <c r="HU623" s="160"/>
      <c r="HV623" s="160"/>
      <c r="HW623" s="160"/>
      <c r="HX623" s="160"/>
      <c r="HY623" s="160"/>
      <c r="HZ623" s="160"/>
      <c r="IA623" s="160"/>
      <c r="IB623" s="160"/>
      <c r="IC623" s="160"/>
      <c r="ID623" s="160"/>
      <c r="IE623" s="160"/>
      <c r="IF623" s="160"/>
      <c r="IG623" s="160"/>
      <c r="IH623" s="160"/>
      <c r="II623" s="160"/>
      <c r="IJ623" s="160"/>
      <c r="IK623" s="160"/>
      <c r="IL623" s="160"/>
      <c r="IM623" s="160"/>
      <c r="IN623" s="160"/>
      <c r="IO623" s="160"/>
      <c r="IP623" s="160"/>
      <c r="IQ623" s="160"/>
      <c r="IR623" s="160"/>
      <c r="IS623" s="160"/>
      <c r="IT623" s="160"/>
      <c r="IU623" s="160"/>
      <c r="IV623" s="160"/>
      <c r="IW623" s="160"/>
      <c r="IX623" s="160"/>
      <c r="IY623" s="160"/>
      <c r="IZ623" s="160"/>
      <c r="JA623" s="160"/>
      <c r="JB623" s="160"/>
      <c r="JC623" s="160"/>
      <c r="JD623" s="160"/>
      <c r="JE623" s="160"/>
      <c r="JF623" s="160"/>
      <c r="JG623" s="160"/>
      <c r="JH623" s="160"/>
      <c r="JI623" s="160"/>
      <c r="JJ623" s="160"/>
      <c r="JK623" s="160"/>
      <c r="JL623" s="160"/>
      <c r="JM623" s="160"/>
      <c r="JN623" s="160"/>
      <c r="JO623" s="160"/>
      <c r="JP623" s="160"/>
      <c r="JQ623" s="160"/>
      <c r="JR623" s="160"/>
      <c r="JS623" s="160"/>
      <c r="JT623" s="160"/>
      <c r="JU623" s="160"/>
      <c r="JV623" s="160"/>
      <c r="JW623" s="160"/>
      <c r="JX623" s="160"/>
      <c r="JY623" s="160"/>
      <c r="JZ623" s="160"/>
      <c r="KA623" s="160"/>
      <c r="KB623" s="160"/>
      <c r="KC623" s="160"/>
      <c r="KD623" s="160"/>
      <c r="KE623" s="160"/>
      <c r="KF623" s="160"/>
      <c r="KG623" s="160"/>
      <c r="KH623" s="160"/>
      <c r="KI623" s="160"/>
      <c r="KJ623" s="160"/>
      <c r="KK623" s="160"/>
      <c r="KL623" s="160"/>
      <c r="KM623" s="160"/>
      <c r="KN623" s="160"/>
      <c r="KO623" s="160"/>
      <c r="KP623" s="160"/>
      <c r="KQ623" s="160"/>
      <c r="KR623" s="160"/>
      <c r="KS623" s="160"/>
      <c r="KT623" s="160"/>
      <c r="KU623" s="160"/>
      <c r="KV623" s="160"/>
      <c r="KW623" s="160"/>
      <c r="KX623" s="160"/>
      <c r="KY623" s="160"/>
      <c r="KZ623" s="160"/>
      <c r="LA623" s="160"/>
      <c r="LB623" s="160"/>
      <c r="LC623" s="160"/>
      <c r="LD623" s="160"/>
      <c r="LE623" s="160"/>
      <c r="LF623" s="160"/>
      <c r="LG623" s="160"/>
      <c r="LH623" s="160"/>
      <c r="LI623" s="160"/>
      <c r="LJ623" s="160"/>
      <c r="LK623" s="160"/>
      <c r="LL623" s="160"/>
      <c r="LM623" s="160"/>
      <c r="LN623" s="160"/>
      <c r="LO623" s="160"/>
      <c r="LP623" s="160"/>
      <c r="LQ623" s="160"/>
      <c r="LR623" s="160"/>
      <c r="LS623" s="160"/>
      <c r="LT623" s="160"/>
      <c r="LU623" s="160"/>
      <c r="LV623" s="160"/>
      <c r="LW623" s="160"/>
      <c r="LX623" s="160"/>
      <c r="LY623" s="160"/>
      <c r="LZ623" s="160"/>
      <c r="MA623" s="160"/>
      <c r="MB623" s="160"/>
      <c r="MC623" s="160"/>
      <c r="MD623" s="160"/>
      <c r="ME623" s="160"/>
      <c r="MF623" s="160"/>
      <c r="MG623" s="160"/>
      <c r="MH623" s="160"/>
      <c r="MI623" s="160"/>
      <c r="MJ623" s="160"/>
      <c r="MK623" s="160"/>
      <c r="ML623" s="160"/>
      <c r="MM623" s="160"/>
      <c r="MN623" s="160"/>
      <c r="MO623" s="160"/>
      <c r="MP623" s="160"/>
      <c r="MQ623" s="160"/>
      <c r="MR623" s="160"/>
      <c r="MS623" s="160"/>
      <c r="MT623" s="160"/>
      <c r="MU623" s="160"/>
      <c r="MV623" s="160"/>
      <c r="MW623" s="160"/>
      <c r="MX623" s="160"/>
      <c r="MY623" s="160"/>
      <c r="MZ623" s="160"/>
      <c r="NA623" s="160"/>
      <c r="NB623" s="160"/>
      <c r="NC623" s="160"/>
      <c r="ND623" s="160"/>
      <c r="NE623" s="160"/>
      <c r="NF623" s="160"/>
      <c r="NG623" s="160"/>
      <c r="NH623" s="160"/>
      <c r="NI623" s="160"/>
      <c r="NJ623" s="160"/>
      <c r="NK623" s="160"/>
      <c r="NL623" s="160"/>
      <c r="NM623" s="160"/>
      <c r="NN623" s="160"/>
      <c r="NO623" s="160"/>
      <c r="NP623" s="160"/>
      <c r="NQ623" s="160"/>
      <c r="NR623" s="160"/>
      <c r="NS623" s="160"/>
      <c r="NT623" s="160"/>
      <c r="NU623" s="160"/>
      <c r="NV623" s="160"/>
      <c r="NW623" s="160"/>
      <c r="NX623" s="160"/>
      <c r="NY623" s="160"/>
      <c r="NZ623" s="160"/>
      <c r="OA623" s="160"/>
      <c r="OB623" s="160"/>
      <c r="OC623" s="160"/>
      <c r="OD623" s="160"/>
      <c r="OE623" s="160"/>
      <c r="OF623" s="160"/>
      <c r="OG623" s="160"/>
      <c r="OH623" s="160"/>
      <c r="OI623" s="160"/>
      <c r="OJ623" s="160"/>
      <c r="OK623" s="160"/>
      <c r="OL623" s="160"/>
      <c r="OM623" s="160"/>
      <c r="ON623" s="160"/>
      <c r="OO623" s="160"/>
      <c r="OP623" s="160"/>
      <c r="OQ623" s="160"/>
      <c r="OR623" s="160"/>
      <c r="OS623" s="160"/>
      <c r="OT623" s="160"/>
      <c r="OU623" s="160"/>
      <c r="OV623" s="160"/>
      <c r="OW623" s="160"/>
      <c r="OX623" s="160"/>
      <c r="OY623" s="160"/>
      <c r="OZ623" s="160"/>
      <c r="PA623" s="160"/>
      <c r="PB623" s="160"/>
      <c r="PC623" s="160"/>
      <c r="PD623" s="160"/>
      <c r="PE623" s="160"/>
      <c r="PF623" s="160"/>
      <c r="PG623" s="160"/>
      <c r="PH623" s="160"/>
      <c r="PI623" s="160"/>
      <c r="PJ623" s="160"/>
      <c r="PK623" s="160"/>
      <c r="PL623" s="160"/>
      <c r="PM623" s="160"/>
      <c r="PN623" s="160"/>
      <c r="PO623" s="160"/>
      <c r="PP623" s="160"/>
      <c r="PQ623" s="160"/>
      <c r="PR623" s="160"/>
      <c r="PS623" s="160"/>
      <c r="PT623" s="160"/>
      <c r="PU623" s="160"/>
      <c r="PV623" s="160"/>
      <c r="PW623" s="160"/>
      <c r="PX623" s="160"/>
      <c r="PY623" s="160"/>
      <c r="PZ623" s="160"/>
      <c r="QA623" s="160"/>
      <c r="QB623" s="160"/>
      <c r="QC623" s="160"/>
      <c r="QD623" s="160"/>
      <c r="QE623" s="160"/>
      <c r="QF623" s="160"/>
      <c r="QG623" s="160"/>
      <c r="QH623" s="160"/>
      <c r="QI623" s="160"/>
      <c r="QJ623" s="160"/>
      <c r="QK623" s="160"/>
      <c r="QL623" s="160"/>
      <c r="QM623" s="160"/>
      <c r="QN623" s="160"/>
      <c r="QO623" s="160"/>
      <c r="QP623" s="160"/>
      <c r="QQ623" s="160"/>
      <c r="QR623" s="160"/>
      <c r="QS623" s="160"/>
      <c r="QT623" s="160"/>
      <c r="QU623" s="160"/>
      <c r="QV623" s="160"/>
      <c r="QW623" s="160"/>
      <c r="QX623" s="160"/>
      <c r="QY623" s="160"/>
      <c r="QZ623" s="160"/>
      <c r="RA623" s="160"/>
      <c r="RB623" s="160"/>
      <c r="RC623" s="160"/>
      <c r="RD623" s="160"/>
      <c r="RE623" s="160"/>
      <c r="RF623" s="160"/>
      <c r="RG623" s="160"/>
      <c r="RH623" s="160"/>
      <c r="RI623" s="160"/>
      <c r="RJ623" s="160"/>
      <c r="RK623" s="160"/>
      <c r="RL623" s="160"/>
      <c r="RM623" s="160"/>
      <c r="RN623" s="160"/>
      <c r="RO623" s="160"/>
      <c r="RP623" s="160"/>
      <c r="RQ623" s="160"/>
      <c r="RR623" s="160"/>
      <c r="RS623" s="160"/>
      <c r="RT623" s="160"/>
      <c r="RU623" s="160"/>
      <c r="RV623" s="160"/>
      <c r="RW623" s="160"/>
      <c r="RX623" s="160"/>
      <c r="RY623" s="160"/>
      <c r="RZ623" s="160"/>
      <c r="SA623" s="160"/>
      <c r="SB623" s="160"/>
      <c r="SC623" s="160"/>
      <c r="SD623" s="160"/>
      <c r="SE623" s="160"/>
      <c r="SF623" s="160"/>
      <c r="SG623" s="160"/>
      <c r="SH623" s="160"/>
      <c r="SI623" s="160"/>
      <c r="SJ623" s="160"/>
      <c r="SK623" s="160"/>
      <c r="SL623" s="160"/>
      <c r="SM623" s="160"/>
      <c r="SN623" s="160"/>
      <c r="SO623" s="160"/>
      <c r="SP623" s="160"/>
      <c r="SQ623" s="160"/>
      <c r="SR623" s="160"/>
      <c r="SS623" s="160"/>
      <c r="ST623" s="160"/>
      <c r="SU623" s="160"/>
      <c r="SV623" s="160"/>
      <c r="SW623" s="160"/>
      <c r="SX623" s="160"/>
      <c r="SY623" s="160"/>
      <c r="SZ623" s="160"/>
      <c r="TA623" s="160"/>
      <c r="TB623" s="160"/>
      <c r="TC623" s="160"/>
      <c r="TD623" s="160"/>
      <c r="TE623" s="160"/>
      <c r="TF623" s="160"/>
    </row>
    <row r="624" spans="1:526">
      <c r="A624" s="160"/>
      <c r="B624" s="160"/>
      <c r="C624" s="160"/>
      <c r="D624" s="160"/>
      <c r="E624" s="160"/>
      <c r="F624" s="160"/>
      <c r="G624" s="160"/>
      <c r="H624" s="160"/>
      <c r="I624" s="160"/>
      <c r="J624" s="160"/>
      <c r="K624" s="160"/>
      <c r="L624" s="160"/>
      <c r="M624" s="160"/>
      <c r="N624" s="160"/>
      <c r="O624" s="160"/>
      <c r="P624" s="160"/>
      <c r="Q624" s="160"/>
      <c r="R624" s="160"/>
      <c r="S624" s="160"/>
      <c r="T624" s="160"/>
      <c r="U624" s="160"/>
      <c r="V624" s="160"/>
      <c r="W624" s="160"/>
      <c r="X624" s="160"/>
      <c r="Y624" s="160"/>
      <c r="Z624" s="160"/>
      <c r="AA624" s="160"/>
      <c r="AB624" s="160"/>
      <c r="AC624" s="160"/>
      <c r="AD624" s="160"/>
      <c r="AE624" s="160"/>
      <c r="AF624" s="160"/>
      <c r="AG624" s="160"/>
      <c r="AH624" s="160"/>
      <c r="AI624" s="160"/>
      <c r="AJ624" s="160"/>
      <c r="AK624" s="160"/>
      <c r="AL624" s="160"/>
      <c r="AM624" s="160"/>
      <c r="AN624" s="160"/>
      <c r="AO624" s="160"/>
      <c r="AP624" s="160"/>
      <c r="AQ624" s="160"/>
      <c r="AR624" s="160"/>
      <c r="AS624" s="160"/>
      <c r="AT624" s="160"/>
      <c r="AU624" s="160"/>
      <c r="AV624" s="160"/>
      <c r="AW624" s="160"/>
      <c r="AX624" s="160"/>
      <c r="AY624" s="160"/>
      <c r="AZ624" s="160"/>
      <c r="BA624" s="160"/>
      <c r="BB624" s="160"/>
      <c r="BC624" s="160"/>
      <c r="BD624" s="160"/>
      <c r="BE624" s="160"/>
      <c r="BF624" s="160"/>
      <c r="BG624" s="160"/>
      <c r="BH624" s="160"/>
      <c r="BI624" s="160"/>
      <c r="BJ624" s="160"/>
      <c r="BK624" s="160"/>
      <c r="BL624" s="160"/>
      <c r="BM624" s="160"/>
      <c r="BN624" s="160"/>
      <c r="BO624" s="160"/>
      <c r="BP624" s="160"/>
      <c r="BQ624" s="160"/>
      <c r="BR624" s="160"/>
      <c r="BS624" s="160"/>
      <c r="BT624" s="160"/>
      <c r="BU624" s="160"/>
      <c r="BV624" s="160"/>
      <c r="BW624" s="160"/>
      <c r="BX624" s="160"/>
      <c r="BY624" s="160"/>
      <c r="BZ624" s="160"/>
      <c r="CA624" s="160"/>
      <c r="CB624" s="160"/>
      <c r="CC624" s="160"/>
      <c r="CD624" s="160"/>
      <c r="CE624" s="160"/>
      <c r="CF624" s="160"/>
      <c r="CG624" s="160"/>
      <c r="CH624" s="160"/>
      <c r="CI624" s="160"/>
      <c r="CJ624" s="160"/>
      <c r="CK624" s="160"/>
      <c r="CL624" s="160"/>
      <c r="CM624" s="160"/>
      <c r="CN624" s="160"/>
      <c r="CO624" s="160"/>
      <c r="CP624" s="160"/>
      <c r="CQ624" s="160"/>
      <c r="CR624" s="160"/>
      <c r="CS624" s="160"/>
      <c r="CT624" s="160"/>
      <c r="CU624" s="160"/>
      <c r="CV624" s="160"/>
      <c r="CW624" s="160"/>
      <c r="CX624" s="160"/>
      <c r="CY624" s="160"/>
      <c r="CZ624" s="160"/>
      <c r="DA624" s="160"/>
      <c r="DB624" s="160"/>
      <c r="DC624" s="160"/>
      <c r="DD624" s="160"/>
      <c r="DE624" s="160"/>
      <c r="DF624" s="160"/>
      <c r="DG624" s="160"/>
      <c r="DH624" s="160"/>
      <c r="DI624" s="160"/>
      <c r="DJ624" s="160"/>
      <c r="DK624" s="160"/>
      <c r="DL624" s="160"/>
      <c r="DM624" s="160"/>
      <c r="DN624" s="160"/>
      <c r="DO624" s="160"/>
      <c r="DP624" s="160"/>
      <c r="DQ624" s="160"/>
      <c r="DR624" s="160"/>
      <c r="DS624" s="160"/>
      <c r="DT624" s="160"/>
      <c r="DU624" s="160"/>
      <c r="DV624" s="160"/>
      <c r="DW624" s="160"/>
      <c r="DX624" s="160"/>
      <c r="DY624" s="160"/>
      <c r="DZ624" s="160"/>
      <c r="EA624" s="160"/>
      <c r="EB624" s="160"/>
      <c r="EC624" s="160"/>
      <c r="ED624" s="160"/>
      <c r="EE624" s="160"/>
      <c r="EF624" s="160"/>
      <c r="EG624" s="160"/>
      <c r="EH624" s="160"/>
      <c r="EI624" s="160"/>
      <c r="EJ624" s="160"/>
      <c r="EK624" s="160"/>
      <c r="EL624" s="160"/>
      <c r="EM624" s="160"/>
      <c r="EN624" s="160"/>
      <c r="EO624" s="160"/>
      <c r="EP624" s="160"/>
      <c r="EQ624" s="160"/>
      <c r="ER624" s="160"/>
      <c r="ES624" s="160"/>
      <c r="ET624" s="160"/>
      <c r="EU624" s="160"/>
      <c r="EV624" s="160"/>
      <c r="EW624" s="160"/>
      <c r="EX624" s="160"/>
      <c r="EY624" s="160"/>
      <c r="EZ624" s="160"/>
      <c r="FA624" s="160"/>
      <c r="FB624" s="160"/>
      <c r="FC624" s="160"/>
      <c r="FD624" s="160"/>
      <c r="FE624" s="160"/>
      <c r="FF624" s="160"/>
      <c r="FG624" s="160"/>
      <c r="FH624" s="160"/>
      <c r="FI624" s="160"/>
      <c r="FJ624" s="160"/>
      <c r="FK624" s="160"/>
      <c r="FL624" s="160"/>
      <c r="FM624" s="160"/>
      <c r="FN624" s="160"/>
      <c r="FO624" s="160"/>
      <c r="FP624" s="160"/>
      <c r="FQ624" s="160"/>
      <c r="FR624" s="160"/>
      <c r="FS624" s="160"/>
      <c r="FT624" s="160"/>
      <c r="FU624" s="160"/>
      <c r="FV624" s="160"/>
      <c r="FW624" s="160"/>
      <c r="FX624" s="160"/>
      <c r="FY624" s="160"/>
      <c r="FZ624" s="160"/>
      <c r="GA624" s="160"/>
      <c r="GB624" s="160"/>
      <c r="GC624" s="160"/>
      <c r="GD624" s="160"/>
      <c r="GE624" s="160"/>
      <c r="GF624" s="160"/>
      <c r="GG624" s="160"/>
      <c r="GH624" s="160"/>
      <c r="GI624" s="160"/>
      <c r="GJ624" s="160"/>
      <c r="GK624" s="160"/>
      <c r="GL624" s="160"/>
      <c r="GM624" s="160"/>
      <c r="GN624" s="160"/>
      <c r="GO624" s="160"/>
      <c r="GP624" s="160"/>
      <c r="GQ624" s="160"/>
      <c r="GR624" s="160"/>
      <c r="GS624" s="160"/>
      <c r="GT624" s="160"/>
      <c r="GU624" s="160"/>
      <c r="GV624" s="160"/>
      <c r="GW624" s="160"/>
      <c r="GX624" s="160"/>
      <c r="GY624" s="160"/>
      <c r="GZ624" s="160"/>
      <c r="HA624" s="160"/>
      <c r="HB624" s="160"/>
      <c r="HC624" s="160"/>
      <c r="HD624" s="160"/>
      <c r="HE624" s="160"/>
      <c r="HF624" s="160"/>
      <c r="HG624" s="160"/>
      <c r="HH624" s="160"/>
      <c r="HI624" s="160"/>
      <c r="HJ624" s="160"/>
      <c r="HK624" s="160"/>
      <c r="HL624" s="160"/>
      <c r="HM624" s="160"/>
      <c r="HN624" s="160"/>
      <c r="HO624" s="160"/>
      <c r="HP624" s="160"/>
      <c r="HQ624" s="160"/>
      <c r="HR624" s="160"/>
      <c r="HS624" s="160"/>
      <c r="HT624" s="160"/>
      <c r="HU624" s="160"/>
      <c r="HV624" s="160"/>
      <c r="HW624" s="160"/>
      <c r="HX624" s="160"/>
      <c r="HY624" s="160"/>
      <c r="HZ624" s="160"/>
      <c r="IA624" s="160"/>
      <c r="IB624" s="160"/>
      <c r="IC624" s="160"/>
      <c r="ID624" s="160"/>
      <c r="IE624" s="160"/>
      <c r="IF624" s="160"/>
      <c r="IG624" s="160"/>
      <c r="IH624" s="160"/>
      <c r="II624" s="160"/>
      <c r="IJ624" s="160"/>
      <c r="IK624" s="160"/>
      <c r="IL624" s="160"/>
      <c r="IM624" s="160"/>
      <c r="IN624" s="160"/>
      <c r="IO624" s="160"/>
      <c r="IP624" s="160"/>
      <c r="IQ624" s="160"/>
      <c r="IR624" s="160"/>
      <c r="IS624" s="160"/>
      <c r="IT624" s="160"/>
      <c r="IU624" s="160"/>
      <c r="IV624" s="160"/>
      <c r="IW624" s="160"/>
      <c r="IX624" s="160"/>
      <c r="IY624" s="160"/>
      <c r="IZ624" s="160"/>
      <c r="JA624" s="160"/>
      <c r="JB624" s="160"/>
      <c r="JC624" s="160"/>
      <c r="JD624" s="160"/>
      <c r="JE624" s="160"/>
      <c r="JF624" s="160"/>
      <c r="JG624" s="160"/>
      <c r="JH624" s="160"/>
      <c r="JI624" s="160"/>
      <c r="JJ624" s="160"/>
      <c r="JK624" s="160"/>
      <c r="JL624" s="160"/>
      <c r="JM624" s="160"/>
      <c r="JN624" s="160"/>
      <c r="JO624" s="160"/>
      <c r="JP624" s="160"/>
      <c r="JQ624" s="160"/>
      <c r="JR624" s="160"/>
      <c r="JS624" s="160"/>
      <c r="JT624" s="160"/>
      <c r="JU624" s="160"/>
      <c r="JV624" s="160"/>
      <c r="JW624" s="160"/>
      <c r="JX624" s="160"/>
      <c r="JY624" s="160"/>
      <c r="JZ624" s="160"/>
      <c r="KA624" s="160"/>
      <c r="KB624" s="160"/>
      <c r="KC624" s="160"/>
      <c r="KD624" s="160"/>
      <c r="KE624" s="160"/>
      <c r="KF624" s="160"/>
      <c r="KG624" s="160"/>
      <c r="KH624" s="160"/>
      <c r="KI624" s="160"/>
      <c r="KJ624" s="160"/>
      <c r="KK624" s="160"/>
      <c r="KL624" s="160"/>
      <c r="KM624" s="160"/>
      <c r="KN624" s="160"/>
      <c r="KO624" s="160"/>
      <c r="KP624" s="160"/>
      <c r="KQ624" s="160"/>
      <c r="KR624" s="160"/>
      <c r="KS624" s="160"/>
      <c r="KT624" s="160"/>
      <c r="KU624" s="160"/>
      <c r="KV624" s="160"/>
      <c r="KW624" s="160"/>
      <c r="KX624" s="160"/>
      <c r="KY624" s="160"/>
      <c r="KZ624" s="160"/>
      <c r="LA624" s="160"/>
      <c r="LB624" s="160"/>
      <c r="LC624" s="160"/>
      <c r="LD624" s="160"/>
      <c r="LE624" s="160"/>
      <c r="LF624" s="160"/>
      <c r="LG624" s="160"/>
      <c r="LH624" s="160"/>
      <c r="LI624" s="160"/>
      <c r="LJ624" s="160"/>
      <c r="LK624" s="160"/>
      <c r="LL624" s="160"/>
      <c r="LM624" s="160"/>
      <c r="LN624" s="160"/>
      <c r="LO624" s="160"/>
      <c r="LP624" s="160"/>
      <c r="LQ624" s="160"/>
      <c r="LR624" s="160"/>
      <c r="LS624" s="160"/>
      <c r="LT624" s="160"/>
      <c r="LU624" s="160"/>
      <c r="LV624" s="160"/>
      <c r="LW624" s="160"/>
      <c r="LX624" s="160"/>
      <c r="LY624" s="160"/>
      <c r="LZ624" s="160"/>
      <c r="MA624" s="160"/>
      <c r="MB624" s="160"/>
      <c r="MC624" s="160"/>
      <c r="MD624" s="160"/>
      <c r="ME624" s="160"/>
      <c r="MF624" s="160"/>
      <c r="MG624" s="160"/>
      <c r="MH624" s="160"/>
      <c r="MI624" s="160"/>
      <c r="MJ624" s="160"/>
      <c r="MK624" s="160"/>
      <c r="ML624" s="160"/>
      <c r="MM624" s="160"/>
      <c r="MN624" s="160"/>
      <c r="MO624" s="160"/>
      <c r="MP624" s="160"/>
      <c r="MQ624" s="160"/>
      <c r="MR624" s="160"/>
      <c r="MS624" s="160"/>
      <c r="MT624" s="160"/>
      <c r="MU624" s="160"/>
      <c r="MV624" s="160"/>
      <c r="MW624" s="160"/>
      <c r="MX624" s="160"/>
      <c r="MY624" s="160"/>
      <c r="MZ624" s="160"/>
      <c r="NA624" s="160"/>
      <c r="NB624" s="160"/>
      <c r="NC624" s="160"/>
      <c r="ND624" s="160"/>
      <c r="NE624" s="160"/>
      <c r="NF624" s="160"/>
      <c r="NG624" s="160"/>
      <c r="NH624" s="160"/>
      <c r="NI624" s="160"/>
      <c r="NJ624" s="160"/>
      <c r="NK624" s="160"/>
      <c r="NL624" s="160"/>
      <c r="NM624" s="160"/>
      <c r="NN624" s="160"/>
      <c r="NO624" s="160"/>
      <c r="NP624" s="160"/>
      <c r="NQ624" s="160"/>
      <c r="NR624" s="160"/>
      <c r="NS624" s="160"/>
      <c r="NT624" s="160"/>
      <c r="NU624" s="160"/>
      <c r="NV624" s="160"/>
      <c r="NW624" s="160"/>
      <c r="NX624" s="160"/>
      <c r="NY624" s="160"/>
      <c r="NZ624" s="160"/>
      <c r="OA624" s="160"/>
      <c r="OB624" s="160"/>
      <c r="OC624" s="160"/>
      <c r="OD624" s="160"/>
      <c r="OE624" s="160"/>
      <c r="OF624" s="160"/>
      <c r="OG624" s="160"/>
      <c r="OH624" s="160"/>
      <c r="OI624" s="160"/>
      <c r="OJ624" s="160"/>
      <c r="OK624" s="160"/>
      <c r="OL624" s="160"/>
      <c r="OM624" s="160"/>
      <c r="ON624" s="160"/>
      <c r="OO624" s="160"/>
      <c r="OP624" s="160"/>
      <c r="OQ624" s="160"/>
      <c r="OR624" s="160"/>
      <c r="OS624" s="160"/>
      <c r="OT624" s="160"/>
      <c r="OU624" s="160"/>
      <c r="OV624" s="160"/>
      <c r="OW624" s="160"/>
      <c r="OX624" s="160"/>
      <c r="OY624" s="160"/>
      <c r="OZ624" s="160"/>
      <c r="PA624" s="160"/>
      <c r="PB624" s="160"/>
      <c r="PC624" s="160"/>
      <c r="PD624" s="160"/>
      <c r="PE624" s="160"/>
      <c r="PF624" s="160"/>
      <c r="PG624" s="160"/>
      <c r="PH624" s="160"/>
      <c r="PI624" s="160"/>
      <c r="PJ624" s="160"/>
      <c r="PK624" s="160"/>
      <c r="PL624" s="160"/>
      <c r="PM624" s="160"/>
      <c r="PN624" s="160"/>
      <c r="PO624" s="160"/>
      <c r="PP624" s="160"/>
      <c r="PQ624" s="160"/>
      <c r="PR624" s="160"/>
      <c r="PS624" s="160"/>
      <c r="PT624" s="160"/>
      <c r="PU624" s="160"/>
      <c r="PV624" s="160"/>
      <c r="PW624" s="160"/>
      <c r="PX624" s="160"/>
      <c r="PY624" s="160"/>
      <c r="PZ624" s="160"/>
      <c r="QA624" s="160"/>
      <c r="QB624" s="160"/>
      <c r="QC624" s="160"/>
      <c r="QD624" s="160"/>
      <c r="QE624" s="160"/>
      <c r="QF624" s="160"/>
      <c r="QG624" s="160"/>
      <c r="QH624" s="160"/>
      <c r="QI624" s="160"/>
      <c r="QJ624" s="160"/>
      <c r="QK624" s="160"/>
      <c r="QL624" s="160"/>
      <c r="QM624" s="160"/>
      <c r="QN624" s="160"/>
      <c r="QO624" s="160"/>
      <c r="QP624" s="160"/>
      <c r="QQ624" s="160"/>
      <c r="QR624" s="160"/>
      <c r="QS624" s="160"/>
      <c r="QT624" s="160"/>
      <c r="QU624" s="160"/>
      <c r="QV624" s="160"/>
      <c r="QW624" s="160"/>
      <c r="QX624" s="160"/>
      <c r="QY624" s="160"/>
      <c r="QZ624" s="160"/>
      <c r="RA624" s="160"/>
      <c r="RB624" s="160"/>
      <c r="RC624" s="160"/>
      <c r="RD624" s="160"/>
      <c r="RE624" s="160"/>
      <c r="RF624" s="160"/>
      <c r="RG624" s="160"/>
      <c r="RH624" s="160"/>
      <c r="RI624" s="160"/>
      <c r="RJ624" s="160"/>
      <c r="RK624" s="160"/>
      <c r="RL624" s="160"/>
      <c r="RM624" s="160"/>
      <c r="RN624" s="160"/>
      <c r="RO624" s="160"/>
      <c r="RP624" s="160"/>
      <c r="RQ624" s="160"/>
      <c r="RR624" s="160"/>
      <c r="RS624" s="160"/>
      <c r="RT624" s="160"/>
      <c r="RU624" s="160"/>
      <c r="RV624" s="160"/>
      <c r="RW624" s="160"/>
      <c r="RX624" s="160"/>
      <c r="RY624" s="160"/>
      <c r="RZ624" s="160"/>
      <c r="SA624" s="160"/>
      <c r="SB624" s="160"/>
      <c r="SC624" s="160"/>
      <c r="SD624" s="160"/>
      <c r="SE624" s="160"/>
      <c r="SF624" s="160"/>
      <c r="SG624" s="160"/>
      <c r="SH624" s="160"/>
      <c r="SI624" s="160"/>
      <c r="SJ624" s="160"/>
      <c r="SK624" s="160"/>
      <c r="SL624" s="160"/>
      <c r="SM624" s="160"/>
      <c r="SN624" s="160"/>
      <c r="SO624" s="160"/>
      <c r="SP624" s="160"/>
      <c r="SQ624" s="160"/>
      <c r="SR624" s="160"/>
      <c r="SS624" s="160"/>
      <c r="ST624" s="160"/>
      <c r="SU624" s="160"/>
      <c r="SV624" s="160"/>
      <c r="SW624" s="160"/>
      <c r="SX624" s="160"/>
      <c r="SY624" s="160"/>
      <c r="SZ624" s="160"/>
      <c r="TA624" s="160"/>
      <c r="TB624" s="160"/>
      <c r="TC624" s="160"/>
      <c r="TD624" s="160"/>
      <c r="TE624" s="160"/>
      <c r="TF624" s="160"/>
    </row>
    <row r="625" spans="1:526">
      <c r="A625" s="160"/>
      <c r="B625" s="160"/>
      <c r="C625" s="160"/>
      <c r="D625" s="160"/>
      <c r="E625" s="160"/>
      <c r="F625" s="160"/>
      <c r="G625" s="160"/>
      <c r="H625" s="160"/>
      <c r="I625" s="160"/>
      <c r="J625" s="160"/>
      <c r="K625" s="160"/>
      <c r="L625" s="160"/>
      <c r="M625" s="160"/>
      <c r="N625" s="160"/>
      <c r="O625" s="160"/>
      <c r="P625" s="160"/>
      <c r="Q625" s="160"/>
      <c r="R625" s="160"/>
      <c r="S625" s="160"/>
      <c r="T625" s="160"/>
      <c r="U625" s="160"/>
      <c r="V625" s="160"/>
      <c r="W625" s="160"/>
      <c r="X625" s="160"/>
      <c r="Y625" s="160"/>
      <c r="Z625" s="160"/>
      <c r="AA625" s="160"/>
      <c r="AB625" s="160"/>
      <c r="AC625" s="160"/>
      <c r="AD625" s="160"/>
      <c r="AE625" s="160"/>
      <c r="AF625" s="160"/>
      <c r="AG625" s="160"/>
      <c r="AH625" s="160"/>
      <c r="AI625" s="160"/>
      <c r="AJ625" s="160"/>
      <c r="AK625" s="160"/>
      <c r="AL625" s="160"/>
      <c r="AM625" s="160"/>
      <c r="AN625" s="160"/>
      <c r="AO625" s="160"/>
      <c r="AP625" s="160"/>
      <c r="AQ625" s="160"/>
      <c r="AR625" s="160"/>
      <c r="AS625" s="160"/>
      <c r="AT625" s="160"/>
      <c r="AU625" s="160"/>
      <c r="AV625" s="160"/>
      <c r="AW625" s="160"/>
      <c r="AX625" s="160"/>
      <c r="AY625" s="160"/>
      <c r="AZ625" s="160"/>
      <c r="BA625" s="160"/>
      <c r="BB625" s="160"/>
      <c r="BC625" s="160"/>
      <c r="BD625" s="160"/>
      <c r="BE625" s="160"/>
      <c r="BF625" s="160"/>
      <c r="BG625" s="160"/>
      <c r="BH625" s="160"/>
      <c r="BI625" s="160"/>
      <c r="BJ625" s="160"/>
      <c r="BK625" s="160"/>
      <c r="BL625" s="160"/>
      <c r="BM625" s="160"/>
      <c r="BN625" s="160"/>
      <c r="BO625" s="160"/>
      <c r="BP625" s="160"/>
      <c r="BQ625" s="160"/>
      <c r="BR625" s="160"/>
      <c r="BS625" s="160"/>
      <c r="BT625" s="160"/>
      <c r="BU625" s="160"/>
      <c r="BV625" s="160"/>
      <c r="BW625" s="160"/>
      <c r="BX625" s="160"/>
      <c r="BY625" s="160"/>
      <c r="BZ625" s="160"/>
      <c r="CA625" s="160"/>
      <c r="CB625" s="160"/>
      <c r="CC625" s="160"/>
      <c r="CD625" s="160"/>
      <c r="CE625" s="160"/>
      <c r="CF625" s="160"/>
      <c r="CG625" s="160"/>
      <c r="CH625" s="160"/>
      <c r="CI625" s="160"/>
      <c r="CJ625" s="160"/>
      <c r="CK625" s="160"/>
      <c r="CL625" s="160"/>
      <c r="CM625" s="160"/>
      <c r="CN625" s="160"/>
      <c r="CO625" s="160"/>
      <c r="CP625" s="160"/>
      <c r="CQ625" s="160"/>
      <c r="CR625" s="160"/>
      <c r="CS625" s="160"/>
      <c r="CT625" s="160"/>
      <c r="CU625" s="160"/>
      <c r="CV625" s="160"/>
      <c r="CW625" s="160"/>
      <c r="CX625" s="160"/>
      <c r="CY625" s="160"/>
      <c r="CZ625" s="160"/>
      <c r="DA625" s="160"/>
      <c r="DB625" s="160"/>
      <c r="DC625" s="160"/>
      <c r="DD625" s="160"/>
      <c r="DE625" s="160"/>
      <c r="DF625" s="160"/>
      <c r="DG625" s="160"/>
      <c r="DH625" s="160"/>
      <c r="DI625" s="160"/>
      <c r="DJ625" s="160"/>
      <c r="DK625" s="160"/>
      <c r="DL625" s="160"/>
      <c r="DM625" s="160"/>
      <c r="DN625" s="160"/>
      <c r="DO625" s="160"/>
      <c r="DP625" s="160"/>
      <c r="DQ625" s="160"/>
      <c r="DR625" s="160"/>
      <c r="DS625" s="160"/>
      <c r="DT625" s="160"/>
      <c r="DU625" s="160"/>
      <c r="DV625" s="160"/>
      <c r="DW625" s="160"/>
      <c r="DX625" s="160"/>
      <c r="DY625" s="160"/>
      <c r="DZ625" s="160"/>
      <c r="EA625" s="160"/>
      <c r="EB625" s="160"/>
      <c r="EC625" s="160"/>
      <c r="ED625" s="160"/>
      <c r="EE625" s="160"/>
      <c r="EF625" s="160"/>
      <c r="EG625" s="160"/>
      <c r="EH625" s="160"/>
      <c r="EI625" s="160"/>
      <c r="EJ625" s="160"/>
      <c r="EK625" s="160"/>
      <c r="EL625" s="160"/>
      <c r="EM625" s="160"/>
      <c r="EN625" s="160"/>
      <c r="EO625" s="160"/>
      <c r="EP625" s="160"/>
      <c r="EQ625" s="160"/>
      <c r="ER625" s="160"/>
      <c r="ES625" s="160"/>
      <c r="ET625" s="160"/>
      <c r="EU625" s="160"/>
      <c r="EV625" s="160"/>
      <c r="EW625" s="160"/>
      <c r="EX625" s="160"/>
      <c r="EY625" s="160"/>
      <c r="EZ625" s="160"/>
      <c r="FA625" s="160"/>
      <c r="FB625" s="160"/>
      <c r="FC625" s="160"/>
      <c r="FD625" s="160"/>
      <c r="FE625" s="160"/>
      <c r="FF625" s="160"/>
      <c r="FG625" s="160"/>
      <c r="FH625" s="160"/>
      <c r="FI625" s="160"/>
      <c r="FJ625" s="160"/>
      <c r="FK625" s="160"/>
      <c r="FL625" s="160"/>
      <c r="FM625" s="160"/>
      <c r="FN625" s="160"/>
      <c r="FO625" s="160"/>
      <c r="FP625" s="160"/>
      <c r="FQ625" s="160"/>
      <c r="FR625" s="160"/>
      <c r="FS625" s="160"/>
      <c r="FT625" s="160"/>
      <c r="FU625" s="160"/>
      <c r="FV625" s="160"/>
      <c r="FW625" s="160"/>
      <c r="FX625" s="160"/>
      <c r="FY625" s="160"/>
      <c r="FZ625" s="160"/>
      <c r="GA625" s="160"/>
      <c r="GB625" s="160"/>
      <c r="GC625" s="160"/>
      <c r="GD625" s="160"/>
      <c r="GE625" s="160"/>
      <c r="GF625" s="160"/>
      <c r="GG625" s="160"/>
      <c r="GH625" s="160"/>
      <c r="GI625" s="160"/>
      <c r="GJ625" s="160"/>
      <c r="GK625" s="160"/>
      <c r="GL625" s="160"/>
      <c r="GM625" s="160"/>
      <c r="GN625" s="160"/>
      <c r="GO625" s="160"/>
      <c r="GP625" s="160"/>
      <c r="GQ625" s="160"/>
      <c r="GR625" s="160"/>
      <c r="GS625" s="160"/>
      <c r="GT625" s="160"/>
      <c r="GU625" s="160"/>
      <c r="GV625" s="160"/>
      <c r="GW625" s="160"/>
      <c r="GX625" s="160"/>
      <c r="GY625" s="160"/>
      <c r="GZ625" s="160"/>
      <c r="HA625" s="160"/>
      <c r="HB625" s="160"/>
      <c r="HC625" s="160"/>
      <c r="HD625" s="160"/>
      <c r="HE625" s="160"/>
      <c r="HF625" s="160"/>
      <c r="HG625" s="160"/>
      <c r="HH625" s="160"/>
      <c r="HI625" s="160"/>
      <c r="HJ625" s="160"/>
      <c r="HK625" s="160"/>
      <c r="HL625" s="160"/>
      <c r="HM625" s="160"/>
      <c r="HN625" s="160"/>
      <c r="HO625" s="160"/>
      <c r="HP625" s="160"/>
      <c r="HQ625" s="160"/>
      <c r="HR625" s="160"/>
      <c r="HS625" s="160"/>
      <c r="HT625" s="160"/>
      <c r="HU625" s="160"/>
      <c r="HV625" s="160"/>
      <c r="HW625" s="160"/>
      <c r="HX625" s="160"/>
      <c r="HY625" s="160"/>
      <c r="HZ625" s="160"/>
      <c r="IA625" s="160"/>
      <c r="IB625" s="160"/>
      <c r="IC625" s="160"/>
      <c r="ID625" s="160"/>
      <c r="IE625" s="160"/>
      <c r="IF625" s="160"/>
      <c r="IG625" s="160"/>
      <c r="IH625" s="160"/>
      <c r="II625" s="160"/>
      <c r="IJ625" s="160"/>
      <c r="IK625" s="160"/>
      <c r="IL625" s="160"/>
      <c r="IM625" s="160"/>
      <c r="IN625" s="160"/>
      <c r="IO625" s="160"/>
      <c r="IP625" s="160"/>
      <c r="IQ625" s="160"/>
      <c r="IR625" s="160"/>
      <c r="IS625" s="160"/>
      <c r="IT625" s="160"/>
      <c r="IU625" s="160"/>
      <c r="IV625" s="160"/>
      <c r="IW625" s="160"/>
      <c r="IX625" s="160"/>
      <c r="IY625" s="160"/>
      <c r="IZ625" s="160"/>
      <c r="JA625" s="160"/>
      <c r="JB625" s="160"/>
      <c r="JC625" s="160"/>
      <c r="JD625" s="160"/>
      <c r="JE625" s="160"/>
      <c r="JF625" s="160"/>
      <c r="JG625" s="160"/>
      <c r="JH625" s="160"/>
      <c r="JI625" s="160"/>
      <c r="JJ625" s="160"/>
      <c r="JK625" s="160"/>
      <c r="JL625" s="160"/>
      <c r="JM625" s="160"/>
      <c r="JN625" s="160"/>
      <c r="JO625" s="160"/>
      <c r="JP625" s="160"/>
      <c r="JQ625" s="160"/>
      <c r="JR625" s="160"/>
      <c r="JS625" s="160"/>
      <c r="JT625" s="160"/>
      <c r="JU625" s="160"/>
      <c r="JV625" s="160"/>
      <c r="JW625" s="160"/>
      <c r="JX625" s="160"/>
      <c r="JY625" s="160"/>
      <c r="JZ625" s="160"/>
      <c r="KA625" s="160"/>
      <c r="KB625" s="160"/>
      <c r="KC625" s="160"/>
      <c r="KD625" s="160"/>
      <c r="KE625" s="160"/>
      <c r="KF625" s="160"/>
      <c r="KG625" s="160"/>
      <c r="KH625" s="160"/>
      <c r="KI625" s="160"/>
      <c r="KJ625" s="160"/>
      <c r="KK625" s="160"/>
      <c r="KL625" s="160"/>
      <c r="KM625" s="160"/>
      <c r="KN625" s="160"/>
      <c r="KO625" s="160"/>
      <c r="KP625" s="160"/>
      <c r="KQ625" s="160"/>
      <c r="KR625" s="160"/>
      <c r="KS625" s="160"/>
      <c r="KT625" s="160"/>
      <c r="KU625" s="160"/>
      <c r="KV625" s="160"/>
      <c r="KW625" s="160"/>
      <c r="KX625" s="160"/>
      <c r="KY625" s="160"/>
      <c r="KZ625" s="160"/>
      <c r="LA625" s="160"/>
      <c r="LB625" s="160"/>
      <c r="LC625" s="160"/>
      <c r="LD625" s="160"/>
      <c r="LE625" s="160"/>
      <c r="LF625" s="160"/>
      <c r="LG625" s="160"/>
      <c r="LH625" s="160"/>
      <c r="LI625" s="160"/>
      <c r="LJ625" s="160"/>
      <c r="LK625" s="160"/>
      <c r="LL625" s="160"/>
      <c r="LM625" s="160"/>
      <c r="LN625" s="160"/>
      <c r="LO625" s="160"/>
      <c r="LP625" s="160"/>
      <c r="LQ625" s="160"/>
      <c r="LR625" s="160"/>
      <c r="LS625" s="160"/>
      <c r="LT625" s="160"/>
      <c r="LU625" s="160"/>
      <c r="LV625" s="160"/>
      <c r="LW625" s="160"/>
      <c r="LX625" s="160"/>
      <c r="LY625" s="160"/>
      <c r="LZ625" s="160"/>
      <c r="MA625" s="160"/>
      <c r="MB625" s="160"/>
      <c r="MC625" s="160"/>
      <c r="MD625" s="160"/>
      <c r="ME625" s="160"/>
      <c r="MF625" s="160"/>
      <c r="MG625" s="160"/>
      <c r="MH625" s="160"/>
      <c r="MI625" s="160"/>
      <c r="MJ625" s="160"/>
      <c r="MK625" s="160"/>
      <c r="ML625" s="160"/>
      <c r="MM625" s="160"/>
      <c r="MN625" s="160"/>
      <c r="MO625" s="160"/>
      <c r="MP625" s="160"/>
      <c r="MQ625" s="160"/>
      <c r="MR625" s="160"/>
      <c r="MS625" s="160"/>
      <c r="MT625" s="160"/>
      <c r="MU625" s="160"/>
      <c r="MV625" s="160"/>
      <c r="MW625" s="160"/>
      <c r="MX625" s="160"/>
      <c r="MY625" s="160"/>
      <c r="MZ625" s="160"/>
      <c r="NA625" s="160"/>
      <c r="NB625" s="160"/>
      <c r="NC625" s="160"/>
      <c r="ND625" s="160"/>
      <c r="NE625" s="160"/>
      <c r="NF625" s="160"/>
      <c r="NG625" s="160"/>
      <c r="NH625" s="160"/>
      <c r="NI625" s="160"/>
      <c r="NJ625" s="160"/>
      <c r="NK625" s="160"/>
      <c r="NL625" s="160"/>
      <c r="NM625" s="160"/>
      <c r="NN625" s="160"/>
      <c r="NO625" s="160"/>
      <c r="NP625" s="160"/>
      <c r="NQ625" s="160"/>
      <c r="NR625" s="160"/>
      <c r="NS625" s="160"/>
      <c r="NT625" s="160"/>
      <c r="NU625" s="160"/>
      <c r="NV625" s="160"/>
      <c r="NW625" s="160"/>
      <c r="NX625" s="160"/>
      <c r="NY625" s="160"/>
      <c r="NZ625" s="160"/>
      <c r="OA625" s="160"/>
      <c r="OB625" s="160"/>
      <c r="OC625" s="160"/>
      <c r="OD625" s="160"/>
      <c r="OE625" s="160"/>
      <c r="OF625" s="160"/>
      <c r="OG625" s="160"/>
      <c r="OH625" s="160"/>
      <c r="OI625" s="160"/>
      <c r="OJ625" s="160"/>
      <c r="OK625" s="160"/>
      <c r="OL625" s="160"/>
      <c r="OM625" s="160"/>
      <c r="ON625" s="160"/>
      <c r="OO625" s="160"/>
      <c r="OP625" s="160"/>
      <c r="OQ625" s="160"/>
      <c r="OR625" s="160"/>
      <c r="OS625" s="160"/>
      <c r="OT625" s="160"/>
      <c r="OU625" s="160"/>
      <c r="OV625" s="160"/>
      <c r="OW625" s="160"/>
      <c r="OX625" s="160"/>
      <c r="OY625" s="160"/>
      <c r="OZ625" s="160"/>
      <c r="PA625" s="160"/>
      <c r="PB625" s="160"/>
      <c r="PC625" s="160"/>
      <c r="PD625" s="160"/>
      <c r="PE625" s="160"/>
      <c r="PF625" s="160"/>
      <c r="PG625" s="160"/>
      <c r="PH625" s="160"/>
      <c r="PI625" s="160"/>
      <c r="PJ625" s="160"/>
      <c r="PK625" s="160"/>
      <c r="PL625" s="160"/>
      <c r="PM625" s="160"/>
      <c r="PN625" s="160"/>
      <c r="PO625" s="160"/>
      <c r="PP625" s="160"/>
      <c r="PQ625" s="160"/>
      <c r="PR625" s="160"/>
      <c r="PS625" s="160"/>
      <c r="PT625" s="160"/>
      <c r="PU625" s="160"/>
      <c r="PV625" s="160"/>
      <c r="PW625" s="160"/>
      <c r="PX625" s="160"/>
      <c r="PY625" s="160"/>
      <c r="PZ625" s="160"/>
      <c r="QA625" s="160"/>
      <c r="QB625" s="160"/>
      <c r="QC625" s="160"/>
      <c r="QD625" s="160"/>
      <c r="QE625" s="160"/>
      <c r="QF625" s="160"/>
      <c r="QG625" s="160"/>
      <c r="QH625" s="160"/>
      <c r="QI625" s="160"/>
      <c r="QJ625" s="160"/>
      <c r="QK625" s="160"/>
      <c r="QL625" s="160"/>
      <c r="QM625" s="160"/>
      <c r="QN625" s="160"/>
      <c r="QO625" s="160"/>
      <c r="QP625" s="160"/>
      <c r="QQ625" s="160"/>
      <c r="QR625" s="160"/>
      <c r="QS625" s="160"/>
      <c r="QT625" s="160"/>
      <c r="QU625" s="160"/>
      <c r="QV625" s="160"/>
      <c r="QW625" s="160"/>
      <c r="QX625" s="160"/>
      <c r="QY625" s="160"/>
      <c r="QZ625" s="160"/>
      <c r="RA625" s="160"/>
      <c r="RB625" s="160"/>
      <c r="RC625" s="160"/>
      <c r="RD625" s="160"/>
      <c r="RE625" s="160"/>
      <c r="RF625" s="160"/>
      <c r="RG625" s="160"/>
      <c r="RH625" s="160"/>
      <c r="RI625" s="160"/>
      <c r="RJ625" s="160"/>
      <c r="RK625" s="160"/>
      <c r="RL625" s="160"/>
      <c r="RM625" s="160"/>
      <c r="RN625" s="160"/>
      <c r="RO625" s="160"/>
      <c r="RP625" s="160"/>
      <c r="RQ625" s="160"/>
      <c r="RR625" s="160"/>
      <c r="RS625" s="160"/>
      <c r="RT625" s="160"/>
      <c r="RU625" s="160"/>
      <c r="RV625" s="160"/>
      <c r="RW625" s="160"/>
      <c r="RX625" s="160"/>
      <c r="RY625" s="160"/>
      <c r="RZ625" s="160"/>
      <c r="SA625" s="160"/>
      <c r="SB625" s="160"/>
      <c r="SC625" s="160"/>
      <c r="SD625" s="160"/>
      <c r="SE625" s="160"/>
      <c r="SF625" s="160"/>
      <c r="SG625" s="160"/>
      <c r="SH625" s="160"/>
      <c r="SI625" s="160"/>
      <c r="SJ625" s="160"/>
      <c r="SK625" s="160"/>
      <c r="SL625" s="160"/>
      <c r="SM625" s="160"/>
      <c r="SN625" s="160"/>
      <c r="SO625" s="160"/>
      <c r="SP625" s="160"/>
      <c r="SQ625" s="160"/>
      <c r="SR625" s="160"/>
      <c r="SS625" s="160"/>
      <c r="ST625" s="160"/>
      <c r="SU625" s="160"/>
      <c r="SV625" s="160"/>
      <c r="SW625" s="160"/>
      <c r="SX625" s="160"/>
      <c r="SY625" s="160"/>
      <c r="SZ625" s="160"/>
      <c r="TA625" s="160"/>
      <c r="TB625" s="160"/>
      <c r="TC625" s="160"/>
      <c r="TD625" s="160"/>
      <c r="TE625" s="160"/>
      <c r="TF625" s="160"/>
    </row>
    <row r="626" spans="1:526">
      <c r="A626" s="160"/>
      <c r="B626" s="160"/>
      <c r="C626" s="160"/>
      <c r="D626" s="160"/>
      <c r="E626" s="160"/>
      <c r="F626" s="160"/>
      <c r="G626" s="160"/>
      <c r="H626" s="160"/>
      <c r="I626" s="160"/>
      <c r="J626" s="160"/>
      <c r="K626" s="160"/>
      <c r="L626" s="160"/>
      <c r="M626" s="160"/>
      <c r="N626" s="160"/>
      <c r="O626" s="160"/>
      <c r="P626" s="160"/>
      <c r="Q626" s="160"/>
      <c r="R626" s="160"/>
      <c r="S626" s="160"/>
      <c r="T626" s="160"/>
      <c r="U626" s="160"/>
      <c r="V626" s="160"/>
      <c r="W626" s="160"/>
      <c r="X626" s="160"/>
      <c r="Y626" s="160"/>
      <c r="Z626" s="160"/>
      <c r="AA626" s="160"/>
      <c r="AB626" s="160"/>
      <c r="AC626" s="160"/>
      <c r="AD626" s="160"/>
      <c r="AE626" s="160"/>
      <c r="AF626" s="160"/>
      <c r="AG626" s="160"/>
      <c r="AH626" s="160"/>
      <c r="AI626" s="160"/>
      <c r="AJ626" s="160"/>
      <c r="AK626" s="160"/>
      <c r="AL626" s="160"/>
      <c r="AM626" s="160"/>
      <c r="AN626" s="160"/>
      <c r="AO626" s="160"/>
      <c r="AP626" s="160"/>
      <c r="AQ626" s="160"/>
      <c r="AR626" s="160"/>
      <c r="AS626" s="160"/>
      <c r="AT626" s="160"/>
      <c r="AU626" s="160"/>
      <c r="AV626" s="160"/>
      <c r="AW626" s="160"/>
      <c r="AX626" s="160"/>
      <c r="AY626" s="160"/>
      <c r="AZ626" s="160"/>
      <c r="BA626" s="160"/>
      <c r="BB626" s="160"/>
      <c r="BC626" s="160"/>
      <c r="BD626" s="160"/>
      <c r="BE626" s="160"/>
      <c r="BF626" s="160"/>
      <c r="BG626" s="160"/>
      <c r="BH626" s="160"/>
      <c r="BI626" s="160"/>
      <c r="BJ626" s="160"/>
      <c r="BK626" s="160"/>
      <c r="BL626" s="160"/>
      <c r="BM626" s="160"/>
      <c r="BN626" s="160"/>
      <c r="BO626" s="160"/>
      <c r="BP626" s="160"/>
      <c r="BQ626" s="160"/>
      <c r="BR626" s="160"/>
      <c r="BS626" s="160"/>
      <c r="BT626" s="160"/>
      <c r="BU626" s="160"/>
      <c r="BV626" s="160"/>
      <c r="BW626" s="160"/>
      <c r="BX626" s="160"/>
      <c r="BY626" s="160"/>
      <c r="BZ626" s="160"/>
      <c r="CA626" s="160"/>
      <c r="CB626" s="160"/>
      <c r="CC626" s="160"/>
      <c r="CD626" s="160"/>
      <c r="CE626" s="160"/>
      <c r="CF626" s="160"/>
      <c r="CG626" s="160"/>
      <c r="CH626" s="160"/>
      <c r="CI626" s="160"/>
      <c r="CJ626" s="160"/>
      <c r="CK626" s="160"/>
      <c r="CL626" s="160"/>
      <c r="CM626" s="160"/>
      <c r="CN626" s="160"/>
      <c r="CO626" s="160"/>
      <c r="CP626" s="160"/>
      <c r="CQ626" s="160"/>
      <c r="CR626" s="160"/>
      <c r="CS626" s="160"/>
      <c r="CT626" s="160"/>
      <c r="CU626" s="160"/>
      <c r="CV626" s="160"/>
      <c r="CW626" s="160"/>
      <c r="CX626" s="160"/>
      <c r="CY626" s="160"/>
      <c r="CZ626" s="160"/>
      <c r="DA626" s="160"/>
      <c r="DB626" s="160"/>
      <c r="DC626" s="160"/>
      <c r="DD626" s="160"/>
      <c r="DE626" s="160"/>
      <c r="DF626" s="160"/>
      <c r="DG626" s="160"/>
      <c r="DH626" s="160"/>
      <c r="DI626" s="160"/>
      <c r="DJ626" s="160"/>
      <c r="DK626" s="160"/>
      <c r="DL626" s="160"/>
      <c r="DM626" s="160"/>
      <c r="DN626" s="160"/>
      <c r="DO626" s="160"/>
      <c r="DP626" s="160"/>
      <c r="DQ626" s="160"/>
      <c r="DR626" s="160"/>
      <c r="DS626" s="160"/>
      <c r="DT626" s="160"/>
      <c r="DU626" s="160"/>
      <c r="DV626" s="160"/>
      <c r="DW626" s="160"/>
      <c r="DX626" s="160"/>
      <c r="DY626" s="160"/>
      <c r="DZ626" s="160"/>
      <c r="EA626" s="160"/>
      <c r="EB626" s="160"/>
      <c r="EC626" s="160"/>
      <c r="ED626" s="160"/>
      <c r="EE626" s="160"/>
      <c r="EF626" s="160"/>
      <c r="EG626" s="160"/>
      <c r="EH626" s="160"/>
      <c r="EI626" s="160"/>
      <c r="EJ626" s="160"/>
      <c r="EK626" s="160"/>
      <c r="EL626" s="160"/>
      <c r="EM626" s="160"/>
      <c r="EN626" s="160"/>
      <c r="EO626" s="160"/>
      <c r="EP626" s="160"/>
      <c r="EQ626" s="160"/>
      <c r="ER626" s="160"/>
      <c r="ES626" s="160"/>
      <c r="ET626" s="160"/>
      <c r="EU626" s="160"/>
      <c r="EV626" s="160"/>
      <c r="EW626" s="160"/>
      <c r="EX626" s="160"/>
      <c r="EY626" s="160"/>
      <c r="EZ626" s="160"/>
      <c r="FA626" s="160"/>
      <c r="FB626" s="160"/>
      <c r="FC626" s="160"/>
      <c r="FD626" s="160"/>
      <c r="FE626" s="160"/>
      <c r="FF626" s="160"/>
      <c r="FG626" s="160"/>
      <c r="FH626" s="160"/>
      <c r="FI626" s="160"/>
      <c r="FJ626" s="160"/>
      <c r="FK626" s="160"/>
      <c r="FL626" s="160"/>
      <c r="FM626" s="160"/>
      <c r="FN626" s="160"/>
      <c r="FO626" s="160"/>
      <c r="FP626" s="160"/>
      <c r="FQ626" s="160"/>
      <c r="FR626" s="160"/>
      <c r="FS626" s="160"/>
      <c r="FT626" s="160"/>
      <c r="FU626" s="160"/>
      <c r="FV626" s="160"/>
      <c r="FW626" s="160"/>
      <c r="FX626" s="160"/>
      <c r="FY626" s="160"/>
      <c r="FZ626" s="160"/>
      <c r="GA626" s="160"/>
      <c r="GB626" s="160"/>
      <c r="GC626" s="160"/>
      <c r="GD626" s="160"/>
      <c r="GE626" s="160"/>
      <c r="GF626" s="160"/>
      <c r="GG626" s="160"/>
      <c r="GH626" s="160"/>
      <c r="GI626" s="160"/>
      <c r="GJ626" s="160"/>
      <c r="GK626" s="160"/>
      <c r="GL626" s="160"/>
      <c r="GM626" s="160"/>
      <c r="GN626" s="160"/>
      <c r="GO626" s="160"/>
      <c r="GP626" s="160"/>
      <c r="GQ626" s="160"/>
      <c r="GR626" s="160"/>
      <c r="GS626" s="160"/>
      <c r="GT626" s="160"/>
      <c r="GU626" s="160"/>
      <c r="GV626" s="160"/>
      <c r="GW626" s="160"/>
      <c r="GX626" s="160"/>
      <c r="GY626" s="160"/>
      <c r="GZ626" s="160"/>
      <c r="HA626" s="160"/>
      <c r="HB626" s="160"/>
      <c r="HC626" s="160"/>
      <c r="HD626" s="160"/>
      <c r="HE626" s="160"/>
      <c r="HF626" s="160"/>
      <c r="HG626" s="160"/>
      <c r="HH626" s="160"/>
      <c r="HI626" s="160"/>
      <c r="HJ626" s="160"/>
      <c r="HK626" s="160"/>
      <c r="HL626" s="160"/>
      <c r="HM626" s="160"/>
      <c r="HN626" s="160"/>
      <c r="HO626" s="160"/>
      <c r="HP626" s="160"/>
      <c r="HQ626" s="160"/>
      <c r="HR626" s="160"/>
      <c r="HS626" s="160"/>
      <c r="HT626" s="160"/>
      <c r="HU626" s="160"/>
      <c r="HV626" s="160"/>
      <c r="HW626" s="160"/>
      <c r="HX626" s="160"/>
      <c r="HY626" s="160"/>
      <c r="HZ626" s="160"/>
      <c r="IA626" s="160"/>
      <c r="IB626" s="160"/>
      <c r="IC626" s="160"/>
      <c r="ID626" s="160"/>
      <c r="IE626" s="160"/>
      <c r="IF626" s="160"/>
      <c r="IG626" s="160"/>
      <c r="IH626" s="160"/>
      <c r="II626" s="160"/>
      <c r="IJ626" s="160"/>
      <c r="IK626" s="160"/>
      <c r="IL626" s="160"/>
      <c r="IM626" s="160"/>
      <c r="IN626" s="160"/>
      <c r="IO626" s="160"/>
      <c r="IP626" s="160"/>
      <c r="IQ626" s="160"/>
      <c r="IR626" s="160"/>
      <c r="IS626" s="160"/>
      <c r="IT626" s="160"/>
      <c r="IU626" s="160"/>
      <c r="IV626" s="160"/>
      <c r="IW626" s="160"/>
      <c r="IX626" s="160"/>
      <c r="IY626" s="160"/>
      <c r="IZ626" s="160"/>
      <c r="JA626" s="160"/>
      <c r="JB626" s="160"/>
      <c r="JC626" s="160"/>
      <c r="JD626" s="160"/>
      <c r="JE626" s="160"/>
      <c r="JF626" s="160"/>
      <c r="JG626" s="160"/>
      <c r="JH626" s="160"/>
      <c r="JI626" s="160"/>
      <c r="JJ626" s="160"/>
      <c r="JK626" s="160"/>
      <c r="JL626" s="160"/>
      <c r="JM626" s="160"/>
      <c r="JN626" s="160"/>
      <c r="JO626" s="160"/>
      <c r="JP626" s="160"/>
      <c r="JQ626" s="160"/>
      <c r="JR626" s="160"/>
      <c r="JS626" s="160"/>
      <c r="JT626" s="160"/>
      <c r="JU626" s="160"/>
      <c r="JV626" s="160"/>
      <c r="JW626" s="160"/>
      <c r="JX626" s="160"/>
      <c r="JY626" s="160"/>
      <c r="JZ626" s="160"/>
      <c r="KA626" s="160"/>
      <c r="KB626" s="160"/>
      <c r="KC626" s="160"/>
      <c r="KD626" s="160"/>
      <c r="KE626" s="160"/>
      <c r="KF626" s="160"/>
      <c r="KG626" s="160"/>
      <c r="KH626" s="160"/>
      <c r="KI626" s="160"/>
      <c r="KJ626" s="160"/>
      <c r="KK626" s="160"/>
      <c r="KL626" s="160"/>
      <c r="KM626" s="160"/>
      <c r="KN626" s="160"/>
      <c r="KO626" s="160"/>
      <c r="KP626" s="160"/>
      <c r="KQ626" s="160"/>
      <c r="KR626" s="160"/>
      <c r="KS626" s="160"/>
      <c r="KT626" s="160"/>
      <c r="KU626" s="160"/>
      <c r="KV626" s="160"/>
      <c r="KW626" s="160"/>
      <c r="KX626" s="160"/>
      <c r="KY626" s="160"/>
      <c r="KZ626" s="160"/>
      <c r="LA626" s="160"/>
      <c r="LB626" s="160"/>
      <c r="LC626" s="160"/>
      <c r="LD626" s="160"/>
      <c r="LE626" s="160"/>
      <c r="LF626" s="160"/>
      <c r="LG626" s="160"/>
      <c r="LH626" s="160"/>
      <c r="LI626" s="160"/>
      <c r="LJ626" s="160"/>
      <c r="LK626" s="160"/>
      <c r="LL626" s="160"/>
      <c r="LM626" s="160"/>
      <c r="LN626" s="160"/>
      <c r="LO626" s="160"/>
      <c r="LP626" s="160"/>
      <c r="LQ626" s="160"/>
      <c r="LR626" s="160"/>
      <c r="LS626" s="160"/>
      <c r="LT626" s="160"/>
      <c r="LU626" s="160"/>
      <c r="LV626" s="160"/>
      <c r="LW626" s="160"/>
      <c r="LX626" s="160"/>
      <c r="LY626" s="160"/>
      <c r="LZ626" s="160"/>
      <c r="MA626" s="160"/>
      <c r="MB626" s="160"/>
      <c r="MC626" s="160"/>
      <c r="MD626" s="160"/>
      <c r="ME626" s="160"/>
      <c r="MF626" s="160"/>
      <c r="MG626" s="160"/>
      <c r="MH626" s="160"/>
      <c r="MI626" s="160"/>
      <c r="MJ626" s="160"/>
      <c r="MK626" s="160"/>
      <c r="ML626" s="160"/>
      <c r="MM626" s="160"/>
      <c r="MN626" s="160"/>
      <c r="MO626" s="160"/>
      <c r="MP626" s="160"/>
      <c r="MQ626" s="160"/>
      <c r="MR626" s="160"/>
      <c r="MS626" s="160"/>
      <c r="MT626" s="160"/>
      <c r="MU626" s="160"/>
      <c r="MV626" s="160"/>
      <c r="MW626" s="160"/>
      <c r="MX626" s="160"/>
      <c r="MY626" s="160"/>
      <c r="MZ626" s="160"/>
      <c r="NA626" s="160"/>
      <c r="NB626" s="160"/>
      <c r="NC626" s="160"/>
      <c r="ND626" s="160"/>
      <c r="NE626" s="160"/>
      <c r="NF626" s="160"/>
      <c r="NG626" s="160"/>
      <c r="NH626" s="160"/>
      <c r="NI626" s="160"/>
      <c r="NJ626" s="160"/>
      <c r="NK626" s="160"/>
      <c r="NL626" s="160"/>
      <c r="NM626" s="160"/>
      <c r="NN626" s="160"/>
      <c r="NO626" s="160"/>
      <c r="NP626" s="160"/>
      <c r="NQ626" s="160"/>
      <c r="NR626" s="160"/>
      <c r="NS626" s="160"/>
      <c r="NT626" s="160"/>
      <c r="NU626" s="160"/>
      <c r="NV626" s="160"/>
      <c r="NW626" s="160"/>
      <c r="NX626" s="160"/>
      <c r="NY626" s="160"/>
      <c r="NZ626" s="160"/>
      <c r="OA626" s="160"/>
      <c r="OB626" s="160"/>
      <c r="OC626" s="160"/>
      <c r="OD626" s="160"/>
      <c r="OE626" s="160"/>
      <c r="OF626" s="160"/>
      <c r="OG626" s="160"/>
      <c r="OH626" s="160"/>
      <c r="OI626" s="160"/>
      <c r="OJ626" s="160"/>
      <c r="OK626" s="160"/>
      <c r="OL626" s="160"/>
      <c r="OM626" s="160"/>
      <c r="ON626" s="160"/>
      <c r="OO626" s="160"/>
      <c r="OP626" s="160"/>
      <c r="OQ626" s="160"/>
      <c r="OR626" s="160"/>
      <c r="OS626" s="160"/>
      <c r="OT626" s="160"/>
      <c r="OU626" s="160"/>
      <c r="OV626" s="160"/>
      <c r="OW626" s="160"/>
      <c r="OX626" s="160"/>
      <c r="OY626" s="160"/>
      <c r="OZ626" s="160"/>
      <c r="PA626" s="160"/>
      <c r="PB626" s="160"/>
      <c r="PC626" s="160"/>
      <c r="PD626" s="160"/>
      <c r="PE626" s="160"/>
      <c r="PF626" s="160"/>
      <c r="PG626" s="160"/>
      <c r="PH626" s="160"/>
      <c r="PI626" s="160"/>
      <c r="PJ626" s="160"/>
      <c r="PK626" s="160"/>
      <c r="PL626" s="160"/>
      <c r="PM626" s="160"/>
      <c r="PN626" s="160"/>
      <c r="PO626" s="160"/>
      <c r="PP626" s="160"/>
      <c r="PQ626" s="160"/>
      <c r="PR626" s="160"/>
      <c r="PS626" s="160"/>
      <c r="PT626" s="160"/>
      <c r="PU626" s="160"/>
      <c r="PV626" s="160"/>
      <c r="PW626" s="160"/>
      <c r="PX626" s="160"/>
      <c r="PY626" s="160"/>
      <c r="PZ626" s="160"/>
      <c r="QA626" s="160"/>
      <c r="QB626" s="160"/>
      <c r="QC626" s="160"/>
      <c r="QD626" s="160"/>
      <c r="QE626" s="160"/>
      <c r="QF626" s="160"/>
      <c r="QG626" s="160"/>
      <c r="QH626" s="160"/>
      <c r="QI626" s="160"/>
      <c r="QJ626" s="160"/>
      <c r="QK626" s="160"/>
      <c r="QL626" s="160"/>
      <c r="QM626" s="160"/>
      <c r="QN626" s="160"/>
      <c r="QO626" s="160"/>
      <c r="QP626" s="160"/>
      <c r="QQ626" s="160"/>
      <c r="QR626" s="160"/>
      <c r="QS626" s="160"/>
      <c r="QT626" s="160"/>
      <c r="QU626" s="160"/>
      <c r="QV626" s="160"/>
      <c r="QW626" s="160"/>
      <c r="QX626" s="160"/>
      <c r="QY626" s="160"/>
      <c r="QZ626" s="160"/>
      <c r="RA626" s="160"/>
      <c r="RB626" s="160"/>
      <c r="RC626" s="160"/>
      <c r="RD626" s="160"/>
      <c r="RE626" s="160"/>
      <c r="RF626" s="160"/>
      <c r="RG626" s="160"/>
      <c r="RH626" s="160"/>
      <c r="RI626" s="160"/>
      <c r="RJ626" s="160"/>
      <c r="RK626" s="160"/>
      <c r="RL626" s="160"/>
      <c r="RM626" s="160"/>
      <c r="RN626" s="160"/>
      <c r="RO626" s="160"/>
      <c r="RP626" s="160"/>
      <c r="RQ626" s="160"/>
      <c r="RR626" s="160"/>
      <c r="RS626" s="160"/>
      <c r="RT626" s="160"/>
      <c r="RU626" s="160"/>
      <c r="RV626" s="160"/>
      <c r="RW626" s="160"/>
      <c r="RX626" s="160"/>
      <c r="RY626" s="160"/>
      <c r="RZ626" s="160"/>
      <c r="SA626" s="160"/>
      <c r="SB626" s="160"/>
      <c r="SC626" s="160"/>
      <c r="SD626" s="160"/>
      <c r="SE626" s="160"/>
      <c r="SF626" s="160"/>
      <c r="SG626" s="160"/>
      <c r="SH626" s="160"/>
      <c r="SI626" s="160"/>
      <c r="SJ626" s="160"/>
      <c r="SK626" s="160"/>
      <c r="SL626" s="160"/>
      <c r="SM626" s="160"/>
      <c r="SN626" s="160"/>
      <c r="SO626" s="160"/>
      <c r="SP626" s="160"/>
      <c r="SQ626" s="160"/>
      <c r="SR626" s="160"/>
      <c r="SS626" s="160"/>
      <c r="ST626" s="160"/>
      <c r="SU626" s="160"/>
      <c r="SV626" s="160"/>
      <c r="SW626" s="160"/>
      <c r="SX626" s="160"/>
      <c r="SY626" s="160"/>
      <c r="SZ626" s="160"/>
      <c r="TA626" s="160"/>
      <c r="TB626" s="160"/>
      <c r="TC626" s="160"/>
      <c r="TD626" s="160"/>
      <c r="TE626" s="160"/>
      <c r="TF626" s="160"/>
    </row>
    <row r="627" spans="1:526">
      <c r="A627" s="160"/>
      <c r="B627" s="160"/>
      <c r="C627" s="160"/>
      <c r="D627" s="160"/>
      <c r="E627" s="160"/>
      <c r="F627" s="160"/>
      <c r="G627" s="160"/>
      <c r="H627" s="160"/>
      <c r="I627" s="160"/>
      <c r="J627" s="160"/>
      <c r="K627" s="160"/>
      <c r="L627" s="160"/>
      <c r="M627" s="160"/>
      <c r="N627" s="160"/>
      <c r="O627" s="160"/>
      <c r="P627" s="160"/>
      <c r="Q627" s="160"/>
      <c r="R627" s="160"/>
      <c r="S627" s="160"/>
      <c r="T627" s="160"/>
      <c r="U627" s="160"/>
      <c r="V627" s="160"/>
      <c r="W627" s="160"/>
      <c r="X627" s="160"/>
      <c r="Y627" s="160"/>
      <c r="Z627" s="160"/>
      <c r="AA627" s="160"/>
      <c r="AB627" s="160"/>
      <c r="AC627" s="160"/>
      <c r="AD627" s="160"/>
      <c r="AE627" s="160"/>
      <c r="AF627" s="160"/>
      <c r="AG627" s="160"/>
      <c r="AH627" s="160"/>
      <c r="AI627" s="160"/>
      <c r="AJ627" s="160"/>
      <c r="AK627" s="160"/>
      <c r="AL627" s="160"/>
      <c r="AM627" s="160"/>
      <c r="AN627" s="160"/>
      <c r="AO627" s="160"/>
      <c r="AP627" s="160"/>
      <c r="AQ627" s="160"/>
      <c r="AR627" s="160"/>
      <c r="AS627" s="160"/>
      <c r="AT627" s="160"/>
      <c r="AU627" s="160"/>
      <c r="AV627" s="160"/>
      <c r="AW627" s="160"/>
      <c r="AX627" s="160"/>
      <c r="AY627" s="160"/>
      <c r="AZ627" s="160"/>
      <c r="BA627" s="160"/>
      <c r="BB627" s="160"/>
      <c r="BC627" s="160"/>
      <c r="BD627" s="160"/>
      <c r="BE627" s="160"/>
      <c r="BF627" s="160"/>
      <c r="BG627" s="160"/>
      <c r="BH627" s="160"/>
      <c r="BI627" s="160"/>
      <c r="BJ627" s="160"/>
      <c r="BK627" s="160"/>
      <c r="BL627" s="160"/>
      <c r="BM627" s="160"/>
      <c r="BN627" s="160"/>
      <c r="BO627" s="160"/>
      <c r="BP627" s="160"/>
      <c r="BQ627" s="160"/>
      <c r="BR627" s="160"/>
      <c r="BS627" s="160"/>
      <c r="BT627" s="160"/>
      <c r="BU627" s="160"/>
      <c r="BV627" s="160"/>
      <c r="BW627" s="160"/>
      <c r="BX627" s="160"/>
      <c r="BY627" s="160"/>
      <c r="BZ627" s="160"/>
      <c r="CA627" s="160"/>
      <c r="CB627" s="160"/>
      <c r="CC627" s="160"/>
      <c r="CD627" s="160"/>
      <c r="CE627" s="160"/>
      <c r="CF627" s="160"/>
      <c r="CG627" s="160"/>
      <c r="CH627" s="160"/>
      <c r="CI627" s="160"/>
      <c r="CJ627" s="160"/>
      <c r="CK627" s="160"/>
      <c r="CL627" s="160"/>
      <c r="CM627" s="160"/>
      <c r="CN627" s="160"/>
      <c r="CO627" s="160"/>
      <c r="CP627" s="160"/>
      <c r="CQ627" s="160"/>
      <c r="CR627" s="160"/>
      <c r="CS627" s="160"/>
      <c r="CT627" s="160"/>
      <c r="CU627" s="160"/>
      <c r="CV627" s="160"/>
      <c r="CW627" s="160"/>
      <c r="CX627" s="160"/>
      <c r="CY627" s="160"/>
      <c r="CZ627" s="160"/>
      <c r="DA627" s="160"/>
      <c r="DB627" s="160"/>
      <c r="DC627" s="160"/>
      <c r="DD627" s="160"/>
      <c r="DE627" s="160"/>
      <c r="DF627" s="160"/>
      <c r="DG627" s="160"/>
      <c r="DH627" s="160"/>
      <c r="DI627" s="160"/>
      <c r="DJ627" s="160"/>
      <c r="DK627" s="160"/>
      <c r="DL627" s="160"/>
      <c r="DM627" s="160"/>
      <c r="DN627" s="160"/>
      <c r="DO627" s="160"/>
      <c r="DP627" s="160"/>
      <c r="DQ627" s="160"/>
      <c r="DR627" s="160"/>
      <c r="DS627" s="160"/>
      <c r="DT627" s="160"/>
      <c r="DU627" s="160"/>
      <c r="DV627" s="160"/>
      <c r="DW627" s="160"/>
      <c r="DX627" s="160"/>
      <c r="DY627" s="160"/>
      <c r="DZ627" s="160"/>
      <c r="EA627" s="160"/>
      <c r="EB627" s="160"/>
      <c r="EC627" s="160"/>
      <c r="ED627" s="160"/>
      <c r="EE627" s="160"/>
      <c r="EF627" s="160"/>
      <c r="EG627" s="160"/>
      <c r="EH627" s="160"/>
      <c r="EI627" s="160"/>
      <c r="EJ627" s="160"/>
      <c r="EK627" s="160"/>
      <c r="EL627" s="160"/>
      <c r="EM627" s="160"/>
      <c r="EN627" s="160"/>
      <c r="EO627" s="160"/>
      <c r="EP627" s="160"/>
      <c r="EQ627" s="160"/>
      <c r="ER627" s="160"/>
      <c r="ES627" s="160"/>
      <c r="ET627" s="160"/>
      <c r="EU627" s="160"/>
      <c r="EV627" s="160"/>
      <c r="EW627" s="160"/>
      <c r="EX627" s="160"/>
      <c r="EY627" s="160"/>
      <c r="EZ627" s="160"/>
      <c r="FA627" s="160"/>
      <c r="FB627" s="160"/>
      <c r="FC627" s="160"/>
      <c r="FD627" s="160"/>
      <c r="FE627" s="160"/>
      <c r="FF627" s="160"/>
      <c r="FG627" s="160"/>
      <c r="FH627" s="160"/>
      <c r="FI627" s="160"/>
      <c r="FJ627" s="160"/>
      <c r="FK627" s="160"/>
      <c r="FL627" s="160"/>
      <c r="FM627" s="160"/>
      <c r="FN627" s="160"/>
      <c r="FO627" s="160"/>
      <c r="FP627" s="160"/>
      <c r="FQ627" s="160"/>
      <c r="FR627" s="160"/>
      <c r="FS627" s="160"/>
      <c r="FT627" s="160"/>
      <c r="FU627" s="160"/>
      <c r="FV627" s="160"/>
      <c r="FW627" s="160"/>
      <c r="FX627" s="160"/>
      <c r="FY627" s="160"/>
      <c r="FZ627" s="160"/>
      <c r="GA627" s="160"/>
      <c r="GB627" s="160"/>
      <c r="GC627" s="160"/>
      <c r="GD627" s="160"/>
      <c r="GE627" s="160"/>
      <c r="GF627" s="160"/>
      <c r="GG627" s="160"/>
      <c r="GH627" s="160"/>
      <c r="GI627" s="160"/>
      <c r="GJ627" s="160"/>
      <c r="GK627" s="160"/>
      <c r="GL627" s="160"/>
      <c r="GM627" s="160"/>
      <c r="GN627" s="160"/>
      <c r="GO627" s="160"/>
      <c r="GP627" s="160"/>
      <c r="GQ627" s="160"/>
      <c r="GR627" s="160"/>
      <c r="GS627" s="160"/>
      <c r="GT627" s="160"/>
      <c r="GU627" s="160"/>
      <c r="GV627" s="160"/>
      <c r="GW627" s="160"/>
      <c r="GX627" s="160"/>
      <c r="GY627" s="160"/>
      <c r="GZ627" s="160"/>
      <c r="HA627" s="160"/>
      <c r="HB627" s="160"/>
      <c r="HC627" s="160"/>
      <c r="HD627" s="160"/>
      <c r="HE627" s="160"/>
      <c r="HF627" s="160"/>
      <c r="HG627" s="160"/>
      <c r="HH627" s="160"/>
      <c r="HI627" s="160"/>
      <c r="HJ627" s="160"/>
      <c r="HK627" s="160"/>
      <c r="HL627" s="160"/>
      <c r="HM627" s="160"/>
      <c r="HN627" s="160"/>
      <c r="HO627" s="160"/>
      <c r="HP627" s="160"/>
      <c r="HQ627" s="160"/>
      <c r="HR627" s="160"/>
      <c r="HS627" s="160"/>
      <c r="HT627" s="160"/>
      <c r="HU627" s="160"/>
      <c r="HV627" s="160"/>
      <c r="HW627" s="160"/>
      <c r="HX627" s="160"/>
      <c r="HY627" s="160"/>
      <c r="HZ627" s="160"/>
      <c r="IA627" s="160"/>
      <c r="IB627" s="160"/>
      <c r="IC627" s="160"/>
      <c r="ID627" s="160"/>
      <c r="IE627" s="160"/>
      <c r="IF627" s="160"/>
      <c r="IG627" s="160"/>
      <c r="IH627" s="160"/>
      <c r="II627" s="160"/>
      <c r="IJ627" s="160"/>
      <c r="IK627" s="160"/>
      <c r="IL627" s="160"/>
      <c r="IM627" s="160"/>
      <c r="IN627" s="160"/>
      <c r="IO627" s="160"/>
      <c r="IP627" s="160"/>
      <c r="IQ627" s="160"/>
      <c r="IR627" s="160"/>
      <c r="IS627" s="160"/>
      <c r="IT627" s="160"/>
      <c r="IU627" s="160"/>
      <c r="IV627" s="160"/>
      <c r="IW627" s="160"/>
      <c r="IX627" s="160"/>
      <c r="IY627" s="160"/>
      <c r="IZ627" s="160"/>
      <c r="JA627" s="160"/>
      <c r="JB627" s="160"/>
      <c r="JC627" s="160"/>
      <c r="JD627" s="160"/>
      <c r="JE627" s="160"/>
      <c r="JF627" s="160"/>
      <c r="JG627" s="160"/>
      <c r="JH627" s="160"/>
      <c r="JI627" s="160"/>
      <c r="JJ627" s="160"/>
      <c r="JK627" s="160"/>
      <c r="JL627" s="160"/>
      <c r="JM627" s="160"/>
      <c r="JN627" s="160"/>
      <c r="JO627" s="160"/>
      <c r="JP627" s="160"/>
      <c r="JQ627" s="160"/>
      <c r="JR627" s="160"/>
      <c r="JS627" s="160"/>
      <c r="JT627" s="160"/>
      <c r="JU627" s="160"/>
      <c r="JV627" s="160"/>
      <c r="JW627" s="160"/>
      <c r="JX627" s="160"/>
      <c r="JY627" s="160"/>
      <c r="JZ627" s="160"/>
      <c r="KA627" s="160"/>
      <c r="KB627" s="160"/>
      <c r="KC627" s="160"/>
      <c r="KD627" s="160"/>
      <c r="KE627" s="160"/>
      <c r="KF627" s="160"/>
      <c r="KG627" s="160"/>
      <c r="KH627" s="160"/>
      <c r="KI627" s="160"/>
      <c r="KJ627" s="160"/>
      <c r="KK627" s="160"/>
      <c r="KL627" s="160"/>
      <c r="KM627" s="160"/>
      <c r="KN627" s="160"/>
      <c r="KO627" s="160"/>
      <c r="KP627" s="160"/>
      <c r="KQ627" s="160"/>
      <c r="KR627" s="160"/>
      <c r="KS627" s="160"/>
      <c r="KT627" s="160"/>
      <c r="KU627" s="160"/>
      <c r="KV627" s="160"/>
      <c r="KW627" s="160"/>
      <c r="KX627" s="160"/>
      <c r="KY627" s="160"/>
      <c r="KZ627" s="160"/>
      <c r="LA627" s="160"/>
      <c r="LB627" s="160"/>
      <c r="LC627" s="160"/>
      <c r="LD627" s="160"/>
      <c r="LE627" s="160"/>
      <c r="LF627" s="160"/>
      <c r="LG627" s="160"/>
      <c r="LH627" s="160"/>
      <c r="LI627" s="160"/>
      <c r="LJ627" s="160"/>
      <c r="LK627" s="160"/>
      <c r="LL627" s="160"/>
      <c r="LM627" s="160"/>
      <c r="LN627" s="160"/>
      <c r="LO627" s="160"/>
      <c r="LP627" s="160"/>
      <c r="LQ627" s="160"/>
      <c r="LR627" s="160"/>
      <c r="LS627" s="160"/>
      <c r="LT627" s="160"/>
      <c r="LU627" s="160"/>
      <c r="LV627" s="160"/>
      <c r="LW627" s="160"/>
      <c r="LX627" s="160"/>
      <c r="LY627" s="160"/>
      <c r="LZ627" s="160"/>
      <c r="MA627" s="160"/>
      <c r="MB627" s="160"/>
      <c r="MC627" s="160"/>
      <c r="MD627" s="160"/>
      <c r="ME627" s="160"/>
      <c r="MF627" s="160"/>
      <c r="MG627" s="160"/>
      <c r="MH627" s="160"/>
      <c r="MI627" s="160"/>
      <c r="MJ627" s="160"/>
      <c r="MK627" s="160"/>
      <c r="ML627" s="160"/>
      <c r="MM627" s="160"/>
      <c r="MN627" s="160"/>
      <c r="MO627" s="160"/>
      <c r="MP627" s="160"/>
      <c r="MQ627" s="160"/>
      <c r="MR627" s="160"/>
      <c r="MS627" s="160"/>
      <c r="MT627" s="160"/>
      <c r="MU627" s="160"/>
      <c r="MV627" s="160"/>
      <c r="MW627" s="160"/>
      <c r="MX627" s="160"/>
      <c r="MY627" s="160"/>
      <c r="MZ627" s="160"/>
      <c r="NA627" s="160"/>
      <c r="NB627" s="160"/>
      <c r="NC627" s="160"/>
      <c r="ND627" s="160"/>
      <c r="NE627" s="160"/>
      <c r="NF627" s="160"/>
      <c r="NG627" s="160"/>
      <c r="NH627" s="160"/>
      <c r="NI627" s="160"/>
      <c r="NJ627" s="160"/>
      <c r="NK627" s="160"/>
      <c r="NL627" s="160"/>
      <c r="NM627" s="160"/>
      <c r="NN627" s="160"/>
      <c r="NO627" s="160"/>
      <c r="NP627" s="160"/>
      <c r="NQ627" s="160"/>
      <c r="NR627" s="160"/>
      <c r="NS627" s="160"/>
      <c r="NT627" s="160"/>
      <c r="NU627" s="160"/>
      <c r="NV627" s="160"/>
      <c r="NW627" s="160"/>
      <c r="NX627" s="160"/>
      <c r="NY627" s="160"/>
      <c r="NZ627" s="160"/>
      <c r="OA627" s="160"/>
      <c r="OB627" s="160"/>
      <c r="OC627" s="160"/>
      <c r="OD627" s="160"/>
      <c r="OE627" s="160"/>
      <c r="OF627" s="160"/>
      <c r="OG627" s="160"/>
      <c r="OH627" s="160"/>
      <c r="OI627" s="160"/>
      <c r="OJ627" s="160"/>
      <c r="OK627" s="160"/>
      <c r="OL627" s="160"/>
      <c r="OM627" s="160"/>
      <c r="ON627" s="160"/>
      <c r="OO627" s="160"/>
      <c r="OP627" s="160"/>
      <c r="OQ627" s="160"/>
      <c r="OR627" s="160"/>
      <c r="OS627" s="160"/>
      <c r="OT627" s="160"/>
      <c r="OU627" s="160"/>
      <c r="OV627" s="160"/>
      <c r="OW627" s="160"/>
      <c r="OX627" s="160"/>
      <c r="OY627" s="160"/>
      <c r="OZ627" s="160"/>
      <c r="PA627" s="160"/>
      <c r="PB627" s="160"/>
      <c r="PC627" s="160"/>
      <c r="PD627" s="160"/>
      <c r="PE627" s="160"/>
      <c r="PF627" s="160"/>
      <c r="PG627" s="160"/>
      <c r="PH627" s="160"/>
      <c r="PI627" s="160"/>
      <c r="PJ627" s="160"/>
      <c r="PK627" s="160"/>
      <c r="PL627" s="160"/>
      <c r="PM627" s="160"/>
      <c r="PN627" s="160"/>
      <c r="PO627" s="160"/>
      <c r="PP627" s="160"/>
      <c r="PQ627" s="160"/>
      <c r="PR627" s="160"/>
      <c r="PS627" s="160"/>
      <c r="PT627" s="160"/>
      <c r="PU627" s="160"/>
      <c r="PV627" s="160"/>
      <c r="PW627" s="160"/>
      <c r="PX627" s="160"/>
      <c r="PY627" s="160"/>
      <c r="PZ627" s="160"/>
      <c r="QA627" s="160"/>
      <c r="QB627" s="160"/>
      <c r="QC627" s="160"/>
      <c r="QD627" s="160"/>
      <c r="QE627" s="160"/>
      <c r="QF627" s="160"/>
      <c r="QG627" s="160"/>
      <c r="QH627" s="160"/>
      <c r="QI627" s="160"/>
      <c r="QJ627" s="160"/>
      <c r="QK627" s="160"/>
      <c r="QL627" s="160"/>
      <c r="QM627" s="160"/>
      <c r="QN627" s="160"/>
      <c r="QO627" s="160"/>
      <c r="QP627" s="160"/>
      <c r="QQ627" s="160"/>
      <c r="QR627" s="160"/>
      <c r="QS627" s="160"/>
      <c r="QT627" s="160"/>
      <c r="QU627" s="160"/>
      <c r="QV627" s="160"/>
      <c r="QW627" s="160"/>
      <c r="QX627" s="160"/>
      <c r="QY627" s="160"/>
      <c r="QZ627" s="160"/>
      <c r="RA627" s="160"/>
      <c r="RB627" s="160"/>
      <c r="RC627" s="160"/>
      <c r="RD627" s="160"/>
      <c r="RE627" s="160"/>
      <c r="RF627" s="160"/>
      <c r="RG627" s="160"/>
      <c r="RH627" s="160"/>
      <c r="RI627" s="160"/>
      <c r="RJ627" s="160"/>
      <c r="RK627" s="160"/>
      <c r="RL627" s="160"/>
      <c r="RM627" s="160"/>
      <c r="RN627" s="160"/>
      <c r="RO627" s="160"/>
      <c r="RP627" s="160"/>
      <c r="RQ627" s="160"/>
      <c r="RR627" s="160"/>
      <c r="RS627" s="160"/>
      <c r="RT627" s="160"/>
      <c r="RU627" s="160"/>
      <c r="RV627" s="160"/>
      <c r="RW627" s="160"/>
      <c r="RX627" s="160"/>
      <c r="RY627" s="160"/>
      <c r="RZ627" s="160"/>
      <c r="SA627" s="160"/>
      <c r="SB627" s="160"/>
      <c r="SC627" s="160"/>
      <c r="SD627" s="160"/>
      <c r="SE627" s="160"/>
      <c r="SF627" s="160"/>
      <c r="SG627" s="160"/>
      <c r="SH627" s="160"/>
      <c r="SI627" s="160"/>
      <c r="SJ627" s="160"/>
      <c r="SK627" s="160"/>
      <c r="SL627" s="160"/>
      <c r="SM627" s="160"/>
      <c r="SN627" s="160"/>
      <c r="SO627" s="160"/>
      <c r="SP627" s="160"/>
      <c r="SQ627" s="160"/>
      <c r="SR627" s="160"/>
      <c r="SS627" s="160"/>
      <c r="ST627" s="160"/>
      <c r="SU627" s="160"/>
      <c r="SV627" s="160"/>
      <c r="SW627" s="160"/>
      <c r="SX627" s="160"/>
      <c r="SY627" s="160"/>
      <c r="SZ627" s="160"/>
      <c r="TA627" s="160"/>
      <c r="TB627" s="160"/>
      <c r="TC627" s="160"/>
      <c r="TD627" s="160"/>
      <c r="TE627" s="160"/>
      <c r="TF627" s="160"/>
    </row>
    <row r="628" spans="1:526">
      <c r="A628" s="160"/>
      <c r="B628" s="160"/>
      <c r="C628" s="160"/>
      <c r="D628" s="160"/>
      <c r="E628" s="160"/>
      <c r="F628" s="160"/>
      <c r="G628" s="160"/>
      <c r="H628" s="160"/>
      <c r="I628" s="160"/>
      <c r="J628" s="160"/>
      <c r="K628" s="160"/>
      <c r="L628" s="160"/>
      <c r="M628" s="160"/>
      <c r="N628" s="160"/>
      <c r="O628" s="160"/>
      <c r="P628" s="160"/>
      <c r="Q628" s="160"/>
      <c r="R628" s="160"/>
      <c r="S628" s="160"/>
      <c r="T628" s="160"/>
      <c r="U628" s="160"/>
      <c r="V628" s="160"/>
      <c r="W628" s="160"/>
      <c r="X628" s="160"/>
      <c r="Y628" s="160"/>
      <c r="Z628" s="160"/>
      <c r="AA628" s="160"/>
      <c r="AB628" s="160"/>
      <c r="AC628" s="160"/>
      <c r="AD628" s="160"/>
      <c r="AE628" s="160"/>
      <c r="AF628" s="160"/>
      <c r="AG628" s="160"/>
      <c r="AH628" s="160"/>
      <c r="AI628" s="160"/>
      <c r="AJ628" s="160"/>
      <c r="AK628" s="160"/>
      <c r="AL628" s="160"/>
      <c r="AM628" s="160"/>
      <c r="AN628" s="160"/>
      <c r="AO628" s="160"/>
      <c r="AP628" s="160"/>
      <c r="AQ628" s="160"/>
      <c r="AR628" s="160"/>
      <c r="AS628" s="160"/>
      <c r="AT628" s="160"/>
      <c r="AU628" s="160"/>
      <c r="AV628" s="160"/>
      <c r="AW628" s="160"/>
      <c r="AX628" s="160"/>
      <c r="AY628" s="160"/>
      <c r="AZ628" s="160"/>
      <c r="BA628" s="160"/>
      <c r="BB628" s="160"/>
      <c r="BC628" s="160"/>
      <c r="BD628" s="160"/>
      <c r="BE628" s="160"/>
      <c r="BF628" s="160"/>
      <c r="BG628" s="160"/>
      <c r="BH628" s="160"/>
      <c r="BI628" s="160"/>
      <c r="BJ628" s="160"/>
      <c r="BK628" s="160"/>
      <c r="BL628" s="160"/>
      <c r="BM628" s="160"/>
      <c r="BN628" s="160"/>
      <c r="BO628" s="160"/>
      <c r="BP628" s="160"/>
      <c r="BQ628" s="160"/>
      <c r="BR628" s="160"/>
      <c r="BS628" s="160"/>
      <c r="BT628" s="160"/>
      <c r="BU628" s="160"/>
      <c r="BV628" s="160"/>
      <c r="BW628" s="160"/>
      <c r="BX628" s="160"/>
      <c r="BY628" s="160"/>
      <c r="BZ628" s="160"/>
      <c r="CA628" s="160"/>
      <c r="CB628" s="160"/>
      <c r="CC628" s="160"/>
      <c r="CD628" s="160"/>
      <c r="CE628" s="160"/>
      <c r="CF628" s="160"/>
      <c r="CG628" s="160"/>
      <c r="CH628" s="160"/>
      <c r="CI628" s="160"/>
      <c r="CJ628" s="160"/>
      <c r="CK628" s="160"/>
      <c r="CL628" s="160"/>
      <c r="CM628" s="160"/>
      <c r="CN628" s="160"/>
      <c r="CO628" s="160"/>
      <c r="CP628" s="160"/>
      <c r="CQ628" s="160"/>
      <c r="CR628" s="160"/>
      <c r="CS628" s="160"/>
      <c r="CT628" s="160"/>
      <c r="CU628" s="160"/>
      <c r="CV628" s="160"/>
      <c r="CW628" s="160"/>
      <c r="CX628" s="160"/>
      <c r="CY628" s="160"/>
      <c r="CZ628" s="160"/>
      <c r="DA628" s="160"/>
      <c r="DB628" s="160"/>
      <c r="DC628" s="160"/>
      <c r="DD628" s="160"/>
      <c r="DE628" s="160"/>
      <c r="DF628" s="160"/>
      <c r="DG628" s="160"/>
      <c r="DH628" s="160"/>
      <c r="DI628" s="160"/>
      <c r="DJ628" s="160"/>
      <c r="DK628" s="160"/>
      <c r="DL628" s="160"/>
      <c r="DM628" s="160"/>
      <c r="DN628" s="160"/>
      <c r="DO628" s="160"/>
      <c r="DP628" s="160"/>
      <c r="DQ628" s="160"/>
      <c r="DR628" s="160"/>
      <c r="DS628" s="160"/>
      <c r="DT628" s="160"/>
      <c r="DU628" s="160"/>
      <c r="DV628" s="160"/>
      <c r="DW628" s="160"/>
      <c r="DX628" s="160"/>
      <c r="DY628" s="160"/>
      <c r="DZ628" s="160"/>
      <c r="EA628" s="160"/>
      <c r="EB628" s="160"/>
      <c r="EC628" s="160"/>
      <c r="ED628" s="160"/>
      <c r="EE628" s="160"/>
      <c r="EF628" s="160"/>
      <c r="EG628" s="160"/>
      <c r="EH628" s="160"/>
      <c r="EI628" s="160"/>
      <c r="EJ628" s="160"/>
      <c r="EK628" s="160"/>
      <c r="EL628" s="160"/>
      <c r="EM628" s="160"/>
      <c r="EN628" s="160"/>
      <c r="EO628" s="160"/>
      <c r="EP628" s="160"/>
      <c r="EQ628" s="160"/>
      <c r="ER628" s="160"/>
      <c r="ES628" s="160"/>
      <c r="ET628" s="160"/>
      <c r="EU628" s="160"/>
      <c r="EV628" s="160"/>
      <c r="EW628" s="160"/>
      <c r="EX628" s="160"/>
      <c r="EY628" s="160"/>
      <c r="EZ628" s="160"/>
      <c r="FA628" s="160"/>
      <c r="FB628" s="160"/>
      <c r="FC628" s="160"/>
      <c r="FD628" s="160"/>
      <c r="FE628" s="160"/>
      <c r="FF628" s="160"/>
      <c r="FG628" s="160"/>
      <c r="FH628" s="160"/>
      <c r="FI628" s="160"/>
      <c r="FJ628" s="160"/>
      <c r="FK628" s="160"/>
      <c r="FL628" s="160"/>
      <c r="FM628" s="160"/>
      <c r="FN628" s="160"/>
      <c r="FO628" s="160"/>
      <c r="FP628" s="160"/>
      <c r="FQ628" s="160"/>
      <c r="FR628" s="160"/>
      <c r="FS628" s="160"/>
      <c r="FT628" s="160"/>
      <c r="FU628" s="160"/>
      <c r="FV628" s="160"/>
      <c r="FW628" s="160"/>
      <c r="FX628" s="160"/>
      <c r="FY628" s="160"/>
      <c r="FZ628" s="160"/>
      <c r="GA628" s="160"/>
      <c r="GB628" s="160"/>
      <c r="GC628" s="160"/>
      <c r="GD628" s="160"/>
      <c r="GE628" s="160"/>
      <c r="GF628" s="160"/>
      <c r="GG628" s="160"/>
      <c r="GH628" s="160"/>
      <c r="GI628" s="160"/>
      <c r="GJ628" s="160"/>
      <c r="GK628" s="160"/>
      <c r="GL628" s="160"/>
      <c r="GM628" s="160"/>
      <c r="GN628" s="160"/>
      <c r="GO628" s="160"/>
      <c r="GP628" s="160"/>
      <c r="GQ628" s="160"/>
      <c r="GR628" s="160"/>
      <c r="GS628" s="160"/>
      <c r="GT628" s="160"/>
      <c r="GU628" s="160"/>
      <c r="GV628" s="160"/>
      <c r="GW628" s="160"/>
      <c r="GX628" s="160"/>
      <c r="GY628" s="160"/>
      <c r="GZ628" s="160"/>
      <c r="HA628" s="160"/>
      <c r="HB628" s="160"/>
      <c r="HC628" s="160"/>
      <c r="HD628" s="160"/>
      <c r="HE628" s="160"/>
      <c r="HF628" s="160"/>
      <c r="HG628" s="160"/>
      <c r="HH628" s="160"/>
      <c r="HI628" s="160"/>
      <c r="HJ628" s="160"/>
      <c r="HK628" s="160"/>
      <c r="HL628" s="160"/>
      <c r="HM628" s="160"/>
      <c r="HN628" s="160"/>
      <c r="HO628" s="160"/>
      <c r="HP628" s="160"/>
      <c r="HQ628" s="160"/>
      <c r="HR628" s="160"/>
      <c r="HS628" s="160"/>
      <c r="HT628" s="160"/>
      <c r="HU628" s="160"/>
      <c r="HV628" s="160"/>
      <c r="HW628" s="160"/>
      <c r="HX628" s="160"/>
      <c r="HY628" s="160"/>
      <c r="HZ628" s="160"/>
      <c r="IA628" s="160"/>
      <c r="IB628" s="160"/>
      <c r="IC628" s="160"/>
      <c r="ID628" s="160"/>
      <c r="IE628" s="160"/>
      <c r="IF628" s="160"/>
      <c r="IG628" s="160"/>
      <c r="IH628" s="160"/>
      <c r="II628" s="160"/>
      <c r="IJ628" s="160"/>
      <c r="IK628" s="160"/>
      <c r="IL628" s="160"/>
      <c r="IM628" s="160"/>
      <c r="IN628" s="160"/>
      <c r="IO628" s="160"/>
      <c r="IP628" s="160"/>
      <c r="IQ628" s="160"/>
      <c r="IR628" s="160"/>
      <c r="IS628" s="160"/>
      <c r="IT628" s="160"/>
      <c r="IU628" s="160"/>
      <c r="IV628" s="160"/>
      <c r="IW628" s="160"/>
      <c r="IX628" s="160"/>
      <c r="IY628" s="160"/>
      <c r="IZ628" s="160"/>
      <c r="JA628" s="160"/>
      <c r="JB628" s="160"/>
      <c r="JC628" s="160"/>
      <c r="JD628" s="160"/>
      <c r="JE628" s="160"/>
      <c r="JF628" s="160"/>
      <c r="JG628" s="160"/>
      <c r="JH628" s="160"/>
      <c r="JI628" s="160"/>
      <c r="JJ628" s="160"/>
      <c r="JK628" s="160"/>
      <c r="JL628" s="160"/>
      <c r="JM628" s="160"/>
      <c r="JN628" s="160"/>
      <c r="JO628" s="160"/>
      <c r="JP628" s="160"/>
      <c r="JQ628" s="160"/>
      <c r="JR628" s="160"/>
      <c r="JS628" s="160"/>
      <c r="JT628" s="160"/>
      <c r="JU628" s="160"/>
      <c r="JV628" s="160"/>
      <c r="JW628" s="160"/>
      <c r="JX628" s="160"/>
      <c r="JY628" s="160"/>
      <c r="JZ628" s="160"/>
      <c r="KA628" s="160"/>
      <c r="KB628" s="160"/>
      <c r="KC628" s="160"/>
      <c r="KD628" s="160"/>
      <c r="KE628" s="160"/>
      <c r="KF628" s="160"/>
      <c r="KG628" s="160"/>
      <c r="KH628" s="160"/>
      <c r="KI628" s="160"/>
      <c r="KJ628" s="160"/>
      <c r="KK628" s="160"/>
      <c r="KL628" s="160"/>
      <c r="KM628" s="160"/>
      <c r="KN628" s="160"/>
      <c r="KO628" s="160"/>
      <c r="KP628" s="160"/>
      <c r="KQ628" s="160"/>
      <c r="KR628" s="160"/>
      <c r="KS628" s="160"/>
      <c r="KT628" s="160"/>
      <c r="KU628" s="160"/>
      <c r="KV628" s="160"/>
      <c r="KW628" s="160"/>
      <c r="KX628" s="160"/>
      <c r="KY628" s="160"/>
      <c r="KZ628" s="160"/>
      <c r="LA628" s="160"/>
      <c r="LB628" s="160"/>
      <c r="LC628" s="160"/>
      <c r="LD628" s="160"/>
      <c r="LE628" s="160"/>
      <c r="LF628" s="160"/>
      <c r="LG628" s="160"/>
      <c r="LH628" s="160"/>
      <c r="LI628" s="160"/>
      <c r="LJ628" s="160"/>
      <c r="LK628" s="160"/>
      <c r="LL628" s="160"/>
      <c r="LM628" s="160"/>
      <c r="LN628" s="160"/>
      <c r="LO628" s="160"/>
      <c r="LP628" s="160"/>
      <c r="LQ628" s="160"/>
      <c r="LR628" s="160"/>
      <c r="LS628" s="160"/>
      <c r="LT628" s="160"/>
      <c r="LU628" s="160"/>
      <c r="LV628" s="160"/>
      <c r="LW628" s="160"/>
      <c r="LX628" s="160"/>
      <c r="LY628" s="160"/>
      <c r="LZ628" s="160"/>
      <c r="MA628" s="160"/>
      <c r="MB628" s="160"/>
      <c r="MC628" s="160"/>
      <c r="MD628" s="160"/>
      <c r="ME628" s="160"/>
      <c r="MF628" s="160"/>
      <c r="MG628" s="160"/>
      <c r="MH628" s="160"/>
      <c r="MI628" s="160"/>
      <c r="MJ628" s="160"/>
      <c r="MK628" s="160"/>
      <c r="ML628" s="160"/>
      <c r="MM628" s="160"/>
      <c r="MN628" s="160"/>
      <c r="MO628" s="160"/>
      <c r="MP628" s="160"/>
      <c r="MQ628" s="160"/>
      <c r="MR628" s="160"/>
      <c r="MS628" s="160"/>
      <c r="MT628" s="160"/>
      <c r="MU628" s="160"/>
      <c r="MV628" s="160"/>
      <c r="MW628" s="160"/>
      <c r="MX628" s="160"/>
      <c r="MY628" s="160"/>
      <c r="MZ628" s="160"/>
      <c r="NA628" s="160"/>
      <c r="NB628" s="160"/>
      <c r="NC628" s="160"/>
      <c r="ND628" s="160"/>
      <c r="NE628" s="160"/>
      <c r="NF628" s="160"/>
      <c r="NG628" s="160"/>
      <c r="NH628" s="160"/>
      <c r="NI628" s="160"/>
      <c r="NJ628" s="160"/>
      <c r="NK628" s="160"/>
      <c r="NL628" s="160"/>
      <c r="NM628" s="160"/>
      <c r="NN628" s="160"/>
      <c r="NO628" s="160"/>
      <c r="NP628" s="160"/>
      <c r="NQ628" s="160"/>
      <c r="NR628" s="160"/>
      <c r="NS628" s="160"/>
      <c r="NT628" s="160"/>
      <c r="NU628" s="160"/>
      <c r="NV628" s="160"/>
      <c r="NW628" s="160"/>
      <c r="NX628" s="160"/>
      <c r="NY628" s="160"/>
      <c r="NZ628" s="160"/>
      <c r="OA628" s="160"/>
      <c r="OB628" s="160"/>
      <c r="OC628" s="160"/>
      <c r="OD628" s="160"/>
      <c r="OE628" s="160"/>
      <c r="OF628" s="160"/>
      <c r="OG628" s="160"/>
      <c r="OH628" s="160"/>
      <c r="OI628" s="160"/>
      <c r="OJ628" s="160"/>
      <c r="OK628" s="160"/>
      <c r="OL628" s="160"/>
      <c r="OM628" s="160"/>
      <c r="ON628" s="160"/>
      <c r="OO628" s="160"/>
      <c r="OP628" s="160"/>
      <c r="OQ628" s="160"/>
      <c r="OR628" s="160"/>
      <c r="OS628" s="160"/>
      <c r="OT628" s="160"/>
      <c r="OU628" s="160"/>
      <c r="OV628" s="160"/>
      <c r="OW628" s="160"/>
      <c r="OX628" s="160"/>
      <c r="OY628" s="160"/>
      <c r="OZ628" s="160"/>
      <c r="PA628" s="160"/>
      <c r="PB628" s="160"/>
      <c r="PC628" s="160"/>
      <c r="PD628" s="160"/>
      <c r="PE628" s="160"/>
      <c r="PF628" s="160"/>
      <c r="PG628" s="160"/>
      <c r="PH628" s="160"/>
      <c r="PI628" s="160"/>
      <c r="PJ628" s="160"/>
      <c r="PK628" s="160"/>
      <c r="PL628" s="160"/>
      <c r="PM628" s="160"/>
      <c r="PN628" s="160"/>
      <c r="PO628" s="160"/>
      <c r="PP628" s="160"/>
      <c r="PQ628" s="160"/>
      <c r="PR628" s="160"/>
      <c r="PS628" s="160"/>
      <c r="PT628" s="160"/>
      <c r="PU628" s="160"/>
      <c r="PV628" s="160"/>
      <c r="PW628" s="160"/>
      <c r="PX628" s="160"/>
      <c r="PY628" s="160"/>
      <c r="PZ628" s="160"/>
      <c r="QA628" s="160"/>
      <c r="QB628" s="160"/>
      <c r="QC628" s="160"/>
      <c r="QD628" s="160"/>
      <c r="QE628" s="160"/>
      <c r="QF628" s="160"/>
      <c r="QG628" s="160"/>
      <c r="QH628" s="160"/>
      <c r="QI628" s="160"/>
      <c r="QJ628" s="160"/>
      <c r="QK628" s="160"/>
      <c r="QL628" s="160"/>
      <c r="QM628" s="160"/>
      <c r="QN628" s="160"/>
      <c r="QO628" s="160"/>
      <c r="QP628" s="160"/>
      <c r="QQ628" s="160"/>
      <c r="QR628" s="160"/>
      <c r="QS628" s="160"/>
      <c r="QT628" s="160"/>
      <c r="QU628" s="160"/>
      <c r="QV628" s="160"/>
      <c r="QW628" s="160"/>
      <c r="QX628" s="160"/>
      <c r="QY628" s="160"/>
      <c r="QZ628" s="160"/>
      <c r="RA628" s="160"/>
      <c r="RB628" s="160"/>
      <c r="RC628" s="160"/>
      <c r="RD628" s="160"/>
      <c r="RE628" s="160"/>
      <c r="RF628" s="160"/>
      <c r="RG628" s="160"/>
      <c r="RH628" s="160"/>
      <c r="RI628" s="160"/>
      <c r="RJ628" s="160"/>
      <c r="RK628" s="160"/>
      <c r="RL628" s="160"/>
      <c r="RM628" s="160"/>
      <c r="RN628" s="160"/>
      <c r="RO628" s="160"/>
      <c r="RP628" s="160"/>
      <c r="RQ628" s="160"/>
      <c r="RR628" s="160"/>
      <c r="RS628" s="160"/>
      <c r="RT628" s="160"/>
      <c r="RU628" s="160"/>
      <c r="RV628" s="160"/>
      <c r="RW628" s="160"/>
      <c r="RX628" s="160"/>
      <c r="RY628" s="160"/>
      <c r="RZ628" s="160"/>
      <c r="SA628" s="160"/>
      <c r="SB628" s="160"/>
      <c r="SC628" s="160"/>
      <c r="SD628" s="160"/>
      <c r="SE628" s="160"/>
      <c r="SF628" s="160"/>
      <c r="SG628" s="160"/>
      <c r="SH628" s="160"/>
      <c r="SI628" s="160"/>
      <c r="SJ628" s="160"/>
      <c r="SK628" s="160"/>
      <c r="SL628" s="160"/>
      <c r="SM628" s="160"/>
      <c r="SN628" s="160"/>
      <c r="SO628" s="160"/>
      <c r="SP628" s="160"/>
      <c r="SQ628" s="160"/>
      <c r="SR628" s="160"/>
      <c r="SS628" s="160"/>
      <c r="ST628" s="160"/>
      <c r="SU628" s="160"/>
      <c r="SV628" s="160"/>
      <c r="SW628" s="160"/>
      <c r="SX628" s="160"/>
      <c r="SY628" s="160"/>
      <c r="SZ628" s="160"/>
      <c r="TA628" s="160"/>
      <c r="TB628" s="160"/>
      <c r="TC628" s="160"/>
      <c r="TD628" s="160"/>
      <c r="TE628" s="160"/>
      <c r="TF628" s="160"/>
    </row>
    <row r="629" spans="1:526">
      <c r="A629" s="160"/>
      <c r="B629" s="160"/>
      <c r="C629" s="160"/>
      <c r="D629" s="160"/>
      <c r="E629" s="160"/>
      <c r="F629" s="160"/>
      <c r="G629" s="160"/>
      <c r="H629" s="160"/>
      <c r="I629" s="160"/>
      <c r="J629" s="160"/>
      <c r="K629" s="160"/>
      <c r="L629" s="160"/>
      <c r="M629" s="160"/>
      <c r="N629" s="160"/>
      <c r="O629" s="160"/>
      <c r="P629" s="160"/>
      <c r="Q629" s="160"/>
      <c r="R629" s="160"/>
      <c r="S629" s="160"/>
      <c r="T629" s="160"/>
      <c r="U629" s="160"/>
      <c r="V629" s="160"/>
      <c r="W629" s="160"/>
      <c r="X629" s="160"/>
      <c r="Y629" s="160"/>
      <c r="Z629" s="160"/>
      <c r="AA629" s="160"/>
      <c r="AB629" s="160"/>
      <c r="AC629" s="160"/>
      <c r="AD629" s="160"/>
      <c r="AE629" s="160"/>
      <c r="AF629" s="160"/>
      <c r="AG629" s="160"/>
      <c r="AH629" s="160"/>
      <c r="AI629" s="160"/>
      <c r="AJ629" s="160"/>
      <c r="AK629" s="160"/>
      <c r="AL629" s="160"/>
      <c r="AM629" s="160"/>
      <c r="AN629" s="160"/>
      <c r="AO629" s="160"/>
      <c r="AP629" s="160"/>
      <c r="AQ629" s="160"/>
      <c r="AR629" s="160"/>
      <c r="AS629" s="160"/>
      <c r="AT629" s="160"/>
      <c r="AU629" s="160"/>
      <c r="AV629" s="160"/>
      <c r="AW629" s="160"/>
      <c r="AX629" s="160"/>
      <c r="AY629" s="160"/>
      <c r="AZ629" s="160"/>
      <c r="BA629" s="160"/>
      <c r="BB629" s="160"/>
      <c r="BC629" s="160"/>
      <c r="BD629" s="160"/>
      <c r="BE629" s="160"/>
      <c r="BF629" s="160"/>
      <c r="BG629" s="160"/>
      <c r="BH629" s="160"/>
      <c r="BI629" s="160"/>
      <c r="BJ629" s="160"/>
      <c r="BK629" s="160"/>
      <c r="BL629" s="160"/>
      <c r="BM629" s="160"/>
      <c r="BN629" s="160"/>
      <c r="BO629" s="160"/>
      <c r="BP629" s="160"/>
      <c r="BQ629" s="160"/>
      <c r="BR629" s="160"/>
      <c r="BS629" s="160"/>
      <c r="BT629" s="160"/>
      <c r="BU629" s="160"/>
      <c r="BV629" s="160"/>
      <c r="BW629" s="160"/>
      <c r="BX629" s="160"/>
      <c r="BY629" s="160"/>
      <c r="BZ629" s="160"/>
      <c r="CA629" s="160"/>
      <c r="CB629" s="160"/>
      <c r="CC629" s="160"/>
      <c r="CD629" s="160"/>
      <c r="CE629" s="160"/>
      <c r="CF629" s="160"/>
      <c r="CG629" s="160"/>
      <c r="CH629" s="160"/>
      <c r="CI629" s="160"/>
      <c r="CJ629" s="160"/>
      <c r="CK629" s="160"/>
      <c r="CL629" s="160"/>
      <c r="CM629" s="160"/>
      <c r="CN629" s="160"/>
      <c r="CO629" s="160"/>
      <c r="CP629" s="160"/>
      <c r="CQ629" s="160"/>
      <c r="CR629" s="160"/>
      <c r="CS629" s="160"/>
      <c r="CT629" s="160"/>
      <c r="CU629" s="160"/>
      <c r="CV629" s="160"/>
      <c r="CW629" s="160"/>
      <c r="CX629" s="160"/>
      <c r="CY629" s="160"/>
      <c r="CZ629" s="160"/>
      <c r="DA629" s="160"/>
      <c r="DB629" s="160"/>
      <c r="DC629" s="160"/>
      <c r="DD629" s="160"/>
      <c r="DE629" s="160"/>
      <c r="DF629" s="160"/>
      <c r="DG629" s="160"/>
      <c r="DH629" s="160"/>
      <c r="DI629" s="160"/>
      <c r="DJ629" s="160"/>
      <c r="DK629" s="160"/>
      <c r="DL629" s="160"/>
      <c r="DM629" s="160"/>
      <c r="DN629" s="160"/>
      <c r="DO629" s="160"/>
      <c r="DP629" s="160"/>
      <c r="DQ629" s="160"/>
      <c r="DR629" s="160"/>
      <c r="DS629" s="160"/>
      <c r="DT629" s="160"/>
      <c r="DU629" s="160"/>
      <c r="DV629" s="160"/>
      <c r="DW629" s="160"/>
      <c r="DX629" s="160"/>
      <c r="DY629" s="160"/>
      <c r="DZ629" s="160"/>
      <c r="EA629" s="160"/>
      <c r="EB629" s="160"/>
      <c r="EC629" s="160"/>
      <c r="ED629" s="160"/>
      <c r="EE629" s="160"/>
      <c r="EF629" s="160"/>
      <c r="EG629" s="160"/>
      <c r="EH629" s="160"/>
      <c r="EI629" s="160"/>
      <c r="EJ629" s="160"/>
      <c r="EK629" s="160"/>
      <c r="EL629" s="160"/>
      <c r="EM629" s="160"/>
      <c r="EN629" s="160"/>
      <c r="EO629" s="160"/>
      <c r="EP629" s="160"/>
      <c r="EQ629" s="160"/>
      <c r="ER629" s="160"/>
      <c r="ES629" s="160"/>
      <c r="ET629" s="160"/>
      <c r="EU629" s="160"/>
      <c r="EV629" s="160"/>
      <c r="EW629" s="160"/>
      <c r="EX629" s="160"/>
      <c r="EY629" s="160"/>
      <c r="EZ629" s="160"/>
      <c r="FA629" s="160"/>
      <c r="FB629" s="160"/>
      <c r="FC629" s="160"/>
      <c r="FD629" s="160"/>
      <c r="FE629" s="160"/>
      <c r="FF629" s="160"/>
      <c r="FG629" s="160"/>
      <c r="FH629" s="160"/>
      <c r="FI629" s="160"/>
      <c r="FJ629" s="160"/>
      <c r="FK629" s="160"/>
      <c r="FL629" s="160"/>
      <c r="FM629" s="160"/>
      <c r="FN629" s="160"/>
      <c r="FO629" s="160"/>
      <c r="FP629" s="160"/>
      <c r="FQ629" s="160"/>
      <c r="FR629" s="160"/>
      <c r="FS629" s="160"/>
      <c r="FT629" s="160"/>
      <c r="FU629" s="160"/>
      <c r="FV629" s="160"/>
      <c r="FW629" s="160"/>
      <c r="FX629" s="160"/>
      <c r="FY629" s="160"/>
      <c r="FZ629" s="160"/>
      <c r="GA629" s="160"/>
      <c r="GB629" s="160"/>
      <c r="GC629" s="160"/>
      <c r="GD629" s="160"/>
      <c r="GE629" s="160"/>
      <c r="GF629" s="160"/>
      <c r="GG629" s="160"/>
      <c r="GH629" s="160"/>
      <c r="GI629" s="160"/>
      <c r="GJ629" s="160"/>
      <c r="GK629" s="160"/>
      <c r="GL629" s="160"/>
      <c r="GM629" s="160"/>
      <c r="GN629" s="160"/>
      <c r="GO629" s="160"/>
      <c r="GP629" s="160"/>
      <c r="GQ629" s="160"/>
      <c r="GR629" s="160"/>
      <c r="GS629" s="160"/>
      <c r="GT629" s="160"/>
      <c r="GU629" s="160"/>
      <c r="GV629" s="160"/>
      <c r="GW629" s="160"/>
      <c r="GX629" s="160"/>
      <c r="GY629" s="160"/>
      <c r="GZ629" s="160"/>
      <c r="HA629" s="160"/>
      <c r="HB629" s="160"/>
      <c r="HC629" s="160"/>
      <c r="HD629" s="160"/>
      <c r="HE629" s="160"/>
      <c r="HF629" s="160"/>
      <c r="HG629" s="160"/>
      <c r="HH629" s="160"/>
      <c r="HI629" s="160"/>
      <c r="HJ629" s="160"/>
      <c r="HK629" s="160"/>
      <c r="HL629" s="160"/>
      <c r="HM629" s="160"/>
      <c r="HN629" s="160"/>
      <c r="HO629" s="160"/>
      <c r="HP629" s="160"/>
      <c r="HQ629" s="160"/>
      <c r="HR629" s="160"/>
      <c r="HS629" s="160"/>
      <c r="HT629" s="160"/>
      <c r="HU629" s="160"/>
      <c r="HV629" s="160"/>
      <c r="HW629" s="160"/>
      <c r="HX629" s="160"/>
      <c r="HY629" s="160"/>
      <c r="HZ629" s="160"/>
      <c r="IA629" s="160"/>
      <c r="IB629" s="160"/>
      <c r="IC629" s="160"/>
      <c r="ID629" s="160"/>
      <c r="IE629" s="160"/>
      <c r="IF629" s="160"/>
      <c r="IG629" s="160"/>
      <c r="IH629" s="160"/>
      <c r="II629" s="160"/>
      <c r="IJ629" s="160"/>
      <c r="IK629" s="160"/>
      <c r="IL629" s="160"/>
      <c r="IM629" s="160"/>
      <c r="IN629" s="160"/>
      <c r="IO629" s="160"/>
      <c r="IP629" s="160"/>
      <c r="IQ629" s="160"/>
      <c r="IR629" s="160"/>
      <c r="IS629" s="160"/>
      <c r="IT629" s="160"/>
      <c r="IU629" s="160"/>
      <c r="IV629" s="160"/>
      <c r="IW629" s="160"/>
      <c r="IX629" s="160"/>
      <c r="IY629" s="160"/>
      <c r="IZ629" s="160"/>
      <c r="JA629" s="160"/>
      <c r="JB629" s="160"/>
      <c r="JC629" s="160"/>
      <c r="JD629" s="160"/>
      <c r="JE629" s="160"/>
      <c r="JF629" s="160"/>
      <c r="JG629" s="160"/>
      <c r="JH629" s="160"/>
      <c r="JI629" s="160"/>
      <c r="JJ629" s="160"/>
      <c r="JK629" s="160"/>
      <c r="JL629" s="160"/>
      <c r="JM629" s="160"/>
      <c r="JN629" s="160"/>
      <c r="JO629" s="160"/>
      <c r="JP629" s="160"/>
      <c r="JQ629" s="160"/>
      <c r="JR629" s="160"/>
      <c r="JS629" s="160"/>
      <c r="JT629" s="160"/>
      <c r="JU629" s="160"/>
      <c r="JV629" s="160"/>
      <c r="JW629" s="160"/>
      <c r="JX629" s="160"/>
      <c r="JY629" s="160"/>
      <c r="JZ629" s="160"/>
      <c r="KA629" s="160"/>
      <c r="KB629" s="160"/>
      <c r="KC629" s="160"/>
      <c r="KD629" s="160"/>
      <c r="KE629" s="160"/>
      <c r="KF629" s="160"/>
      <c r="KG629" s="160"/>
      <c r="KH629" s="160"/>
      <c r="KI629" s="160"/>
      <c r="KJ629" s="160"/>
      <c r="KK629" s="160"/>
      <c r="KL629" s="160"/>
      <c r="KM629" s="160"/>
      <c r="KN629" s="160"/>
      <c r="KO629" s="160"/>
      <c r="KP629" s="160"/>
      <c r="KQ629" s="160"/>
      <c r="KR629" s="160"/>
      <c r="KS629" s="160"/>
      <c r="KT629" s="160"/>
      <c r="KU629" s="160"/>
      <c r="KV629" s="160"/>
      <c r="KW629" s="160"/>
      <c r="KX629" s="160"/>
      <c r="KY629" s="160"/>
      <c r="KZ629" s="160"/>
      <c r="LA629" s="160"/>
      <c r="LB629" s="160"/>
      <c r="LC629" s="160"/>
      <c r="LD629" s="160"/>
      <c r="LE629" s="160"/>
      <c r="LF629" s="160"/>
      <c r="LG629" s="160"/>
      <c r="LH629" s="160"/>
      <c r="LI629" s="160"/>
      <c r="LJ629" s="160"/>
      <c r="LK629" s="160"/>
      <c r="LL629" s="160"/>
      <c r="LM629" s="160"/>
      <c r="LN629" s="160"/>
      <c r="LO629" s="160"/>
      <c r="LP629" s="160"/>
      <c r="LQ629" s="160"/>
      <c r="LR629" s="160"/>
      <c r="LS629" s="160"/>
      <c r="LT629" s="160"/>
      <c r="LU629" s="160"/>
      <c r="LV629" s="160"/>
      <c r="LW629" s="160"/>
      <c r="LX629" s="160"/>
      <c r="LY629" s="160"/>
      <c r="LZ629" s="160"/>
      <c r="MA629" s="160"/>
      <c r="MB629" s="160"/>
      <c r="MC629" s="160"/>
      <c r="MD629" s="160"/>
      <c r="ME629" s="160"/>
      <c r="MF629" s="160"/>
      <c r="MG629" s="160"/>
      <c r="MH629" s="160"/>
      <c r="MI629" s="160"/>
      <c r="MJ629" s="160"/>
      <c r="MK629" s="160"/>
      <c r="ML629" s="160"/>
      <c r="MM629" s="160"/>
      <c r="MN629" s="160"/>
      <c r="MO629" s="160"/>
      <c r="MP629" s="160"/>
      <c r="MQ629" s="160"/>
      <c r="MR629" s="160"/>
      <c r="MS629" s="160"/>
      <c r="MT629" s="160"/>
      <c r="MU629" s="160"/>
      <c r="MV629" s="160"/>
      <c r="MW629" s="160"/>
      <c r="MX629" s="160"/>
      <c r="MY629" s="160"/>
      <c r="MZ629" s="160"/>
      <c r="NA629" s="160"/>
      <c r="NB629" s="160"/>
      <c r="NC629" s="160"/>
      <c r="ND629" s="160"/>
      <c r="NE629" s="160"/>
      <c r="NF629" s="160"/>
      <c r="NG629" s="160"/>
      <c r="NH629" s="160"/>
      <c r="NI629" s="160"/>
      <c r="NJ629" s="160"/>
      <c r="NK629" s="160"/>
      <c r="NL629" s="160"/>
      <c r="NM629" s="160"/>
      <c r="NN629" s="160"/>
      <c r="NO629" s="160"/>
      <c r="NP629" s="160"/>
      <c r="NQ629" s="160"/>
      <c r="NR629" s="160"/>
      <c r="NS629" s="160"/>
      <c r="NT629" s="160"/>
      <c r="NU629" s="160"/>
      <c r="NV629" s="160"/>
      <c r="NW629" s="160"/>
      <c r="NX629" s="160"/>
      <c r="NY629" s="160"/>
      <c r="NZ629" s="160"/>
      <c r="OA629" s="160"/>
      <c r="OB629" s="160"/>
      <c r="OC629" s="160"/>
      <c r="OD629" s="160"/>
      <c r="OE629" s="160"/>
      <c r="OF629" s="160"/>
      <c r="OG629" s="160"/>
      <c r="OH629" s="160"/>
      <c r="OI629" s="160"/>
      <c r="OJ629" s="160"/>
      <c r="OK629" s="160"/>
      <c r="OL629" s="160"/>
      <c r="OM629" s="160"/>
      <c r="ON629" s="160"/>
      <c r="OO629" s="160"/>
      <c r="OP629" s="160"/>
      <c r="OQ629" s="160"/>
      <c r="OR629" s="160"/>
      <c r="OS629" s="160"/>
      <c r="OT629" s="160"/>
      <c r="OU629" s="160"/>
      <c r="OV629" s="160"/>
      <c r="OW629" s="160"/>
      <c r="OX629" s="160"/>
      <c r="OY629" s="160"/>
      <c r="OZ629" s="160"/>
      <c r="PA629" s="160"/>
      <c r="PB629" s="160"/>
      <c r="PC629" s="160"/>
      <c r="PD629" s="160"/>
      <c r="PE629" s="160"/>
      <c r="PF629" s="160"/>
      <c r="PG629" s="160"/>
      <c r="PH629" s="160"/>
      <c r="PI629" s="160"/>
      <c r="PJ629" s="160"/>
      <c r="PK629" s="160"/>
      <c r="PL629" s="160"/>
      <c r="PM629" s="160"/>
      <c r="PN629" s="160"/>
      <c r="PO629" s="160"/>
      <c r="PP629" s="160"/>
      <c r="PQ629" s="160"/>
      <c r="PR629" s="160"/>
      <c r="PS629" s="160"/>
      <c r="PT629" s="160"/>
      <c r="PU629" s="160"/>
      <c r="PV629" s="160"/>
      <c r="PW629" s="160"/>
      <c r="PX629" s="160"/>
      <c r="PY629" s="160"/>
      <c r="PZ629" s="160"/>
      <c r="QA629" s="160"/>
      <c r="QB629" s="160"/>
      <c r="QC629" s="160"/>
      <c r="QD629" s="160"/>
      <c r="QE629" s="160"/>
      <c r="QF629" s="160"/>
      <c r="QG629" s="160"/>
      <c r="QH629" s="160"/>
      <c r="QI629" s="160"/>
      <c r="QJ629" s="160"/>
      <c r="QK629" s="160"/>
      <c r="QL629" s="160"/>
      <c r="QM629" s="160"/>
      <c r="QN629" s="160"/>
      <c r="QO629" s="160"/>
      <c r="QP629" s="160"/>
      <c r="QQ629" s="160"/>
      <c r="QR629" s="160"/>
      <c r="QS629" s="160"/>
      <c r="QT629" s="160"/>
      <c r="QU629" s="160"/>
      <c r="QV629" s="160"/>
      <c r="QW629" s="160"/>
      <c r="QX629" s="160"/>
      <c r="QY629" s="160"/>
      <c r="QZ629" s="160"/>
      <c r="RA629" s="160"/>
      <c r="RB629" s="160"/>
      <c r="RC629" s="160"/>
      <c r="RD629" s="160"/>
      <c r="RE629" s="160"/>
      <c r="RF629" s="160"/>
      <c r="RG629" s="160"/>
      <c r="RH629" s="160"/>
      <c r="RI629" s="160"/>
      <c r="RJ629" s="160"/>
      <c r="RK629" s="160"/>
      <c r="RL629" s="160"/>
      <c r="RM629" s="160"/>
      <c r="RN629" s="160"/>
      <c r="RO629" s="160"/>
      <c r="RP629" s="160"/>
      <c r="RQ629" s="160"/>
      <c r="RR629" s="160"/>
      <c r="RS629" s="160"/>
      <c r="RT629" s="160"/>
      <c r="RU629" s="160"/>
      <c r="RV629" s="160"/>
      <c r="RW629" s="160"/>
      <c r="RX629" s="160"/>
      <c r="RY629" s="160"/>
      <c r="RZ629" s="160"/>
      <c r="SA629" s="160"/>
      <c r="SB629" s="160"/>
      <c r="SC629" s="160"/>
      <c r="SD629" s="160"/>
      <c r="SE629" s="160"/>
      <c r="SF629" s="160"/>
      <c r="SG629" s="160"/>
      <c r="SH629" s="160"/>
      <c r="SI629" s="160"/>
      <c r="SJ629" s="160"/>
      <c r="SK629" s="160"/>
      <c r="SL629" s="160"/>
      <c r="SM629" s="160"/>
      <c r="SN629" s="160"/>
      <c r="SO629" s="160"/>
      <c r="SP629" s="160"/>
      <c r="SQ629" s="160"/>
      <c r="SR629" s="160"/>
      <c r="SS629" s="160"/>
      <c r="ST629" s="160"/>
      <c r="SU629" s="160"/>
      <c r="SV629" s="160"/>
      <c r="SW629" s="160"/>
      <c r="SX629" s="160"/>
      <c r="SY629" s="160"/>
      <c r="SZ629" s="160"/>
      <c r="TA629" s="160"/>
      <c r="TB629" s="160"/>
      <c r="TC629" s="160"/>
      <c r="TD629" s="160"/>
      <c r="TE629" s="160"/>
      <c r="TF629" s="160"/>
    </row>
    <row r="630" spans="1:526">
      <c r="A630" s="160"/>
      <c r="B630" s="160"/>
      <c r="C630" s="160"/>
      <c r="D630" s="160"/>
      <c r="E630" s="160"/>
      <c r="F630" s="160"/>
      <c r="G630" s="160"/>
      <c r="H630" s="160"/>
      <c r="I630" s="160"/>
      <c r="J630" s="160"/>
      <c r="K630" s="160"/>
      <c r="L630" s="160"/>
      <c r="M630" s="160"/>
      <c r="N630" s="160"/>
      <c r="O630" s="160"/>
      <c r="P630" s="160"/>
      <c r="Q630" s="160"/>
      <c r="R630" s="160"/>
      <c r="S630" s="160"/>
      <c r="T630" s="160"/>
      <c r="U630" s="160"/>
      <c r="V630" s="160"/>
      <c r="W630" s="160"/>
      <c r="X630" s="160"/>
      <c r="Y630" s="160"/>
      <c r="Z630" s="160"/>
      <c r="AA630" s="160"/>
      <c r="AB630" s="160"/>
      <c r="AC630" s="160"/>
      <c r="AD630" s="160"/>
      <c r="AE630" s="160"/>
      <c r="AF630" s="160"/>
      <c r="AG630" s="160"/>
      <c r="AH630" s="160"/>
      <c r="AI630" s="160"/>
      <c r="AJ630" s="160"/>
      <c r="AK630" s="160"/>
      <c r="AL630" s="160"/>
      <c r="AM630" s="160"/>
      <c r="AN630" s="160"/>
      <c r="AO630" s="160"/>
      <c r="AP630" s="160"/>
      <c r="AQ630" s="160"/>
      <c r="AR630" s="160"/>
      <c r="AS630" s="160"/>
      <c r="AT630" s="160"/>
      <c r="AU630" s="160"/>
      <c r="AV630" s="160"/>
      <c r="AW630" s="160"/>
      <c r="AX630" s="160"/>
      <c r="AY630" s="160"/>
      <c r="AZ630" s="160"/>
      <c r="BA630" s="160"/>
      <c r="BB630" s="160"/>
      <c r="BC630" s="160"/>
      <c r="BD630" s="160"/>
      <c r="BE630" s="160"/>
      <c r="BF630" s="160"/>
      <c r="BG630" s="160"/>
      <c r="BH630" s="160"/>
      <c r="BI630" s="160"/>
      <c r="BJ630" s="160"/>
      <c r="BK630" s="160"/>
      <c r="BL630" s="160"/>
      <c r="BM630" s="160"/>
      <c r="BN630" s="160"/>
      <c r="BO630" s="160"/>
      <c r="BP630" s="160"/>
      <c r="BQ630" s="160"/>
      <c r="BR630" s="160"/>
      <c r="BS630" s="160"/>
      <c r="BT630" s="160"/>
      <c r="BU630" s="160"/>
      <c r="BV630" s="160"/>
      <c r="BW630" s="160"/>
      <c r="BX630" s="160"/>
      <c r="BY630" s="160"/>
      <c r="BZ630" s="160"/>
      <c r="CA630" s="160"/>
      <c r="CB630" s="160"/>
      <c r="CC630" s="160"/>
      <c r="CD630" s="160"/>
      <c r="CE630" s="160"/>
      <c r="CF630" s="160"/>
      <c r="CG630" s="160"/>
      <c r="CH630" s="160"/>
      <c r="CI630" s="160"/>
      <c r="CJ630" s="160"/>
      <c r="CK630" s="160"/>
      <c r="CL630" s="160"/>
      <c r="CM630" s="160"/>
      <c r="CN630" s="160"/>
      <c r="CO630" s="160"/>
      <c r="CP630" s="160"/>
      <c r="CQ630" s="160"/>
      <c r="CR630" s="160"/>
      <c r="CS630" s="160"/>
      <c r="CT630" s="160"/>
      <c r="CU630" s="160"/>
      <c r="CV630" s="160"/>
      <c r="CW630" s="160"/>
      <c r="CX630" s="160"/>
      <c r="CY630" s="160"/>
      <c r="CZ630" s="160"/>
      <c r="DA630" s="160"/>
      <c r="DB630" s="160"/>
      <c r="DC630" s="160"/>
      <c r="DD630" s="160"/>
      <c r="DE630" s="160"/>
      <c r="DF630" s="160"/>
      <c r="DG630" s="160"/>
      <c r="DH630" s="160"/>
      <c r="DI630" s="160"/>
      <c r="DJ630" s="160"/>
      <c r="DK630" s="160"/>
      <c r="DL630" s="160"/>
      <c r="DM630" s="160"/>
      <c r="DN630" s="160"/>
      <c r="DO630" s="160"/>
      <c r="DP630" s="160"/>
      <c r="DQ630" s="160"/>
      <c r="DR630" s="160"/>
      <c r="DS630" s="160"/>
      <c r="DT630" s="160"/>
      <c r="DU630" s="160"/>
      <c r="DV630" s="160"/>
      <c r="DW630" s="160"/>
      <c r="DX630" s="160"/>
      <c r="DY630" s="160"/>
      <c r="DZ630" s="160"/>
      <c r="EA630" s="160"/>
      <c r="EB630" s="160"/>
      <c r="EC630" s="160"/>
      <c r="ED630" s="160"/>
      <c r="EE630" s="160"/>
      <c r="EF630" s="160"/>
      <c r="EG630" s="160"/>
      <c r="EH630" s="160"/>
      <c r="EI630" s="160"/>
      <c r="EJ630" s="160"/>
      <c r="EK630" s="160"/>
      <c r="EL630" s="160"/>
      <c r="EM630" s="160"/>
      <c r="EN630" s="160"/>
      <c r="EO630" s="160"/>
      <c r="EP630" s="160"/>
      <c r="EQ630" s="160"/>
      <c r="ER630" s="160"/>
      <c r="ES630" s="160"/>
      <c r="ET630" s="160"/>
      <c r="EU630" s="160"/>
      <c r="EV630" s="160"/>
      <c r="EW630" s="160"/>
      <c r="EX630" s="160"/>
      <c r="EY630" s="160"/>
      <c r="EZ630" s="160"/>
      <c r="FA630" s="160"/>
      <c r="FB630" s="160"/>
      <c r="FC630" s="160"/>
      <c r="FD630" s="160"/>
      <c r="FE630" s="160"/>
      <c r="FF630" s="160"/>
      <c r="FG630" s="160"/>
      <c r="FH630" s="160"/>
      <c r="FI630" s="160"/>
      <c r="FJ630" s="160"/>
      <c r="FK630" s="160"/>
      <c r="FL630" s="160"/>
      <c r="FM630" s="160"/>
      <c r="FN630" s="160"/>
      <c r="FO630" s="160"/>
      <c r="FP630" s="160"/>
      <c r="FQ630" s="160"/>
      <c r="FR630" s="160"/>
      <c r="FS630" s="160"/>
      <c r="FT630" s="160"/>
      <c r="FU630" s="160"/>
      <c r="FV630" s="160"/>
      <c r="FW630" s="160"/>
      <c r="FX630" s="160"/>
      <c r="FY630" s="160"/>
      <c r="FZ630" s="160"/>
      <c r="GA630" s="160"/>
      <c r="GB630" s="160"/>
      <c r="GC630" s="160"/>
      <c r="GD630" s="160"/>
      <c r="GE630" s="160"/>
      <c r="GF630" s="160"/>
      <c r="GG630" s="160"/>
      <c r="GH630" s="160"/>
      <c r="GI630" s="160"/>
      <c r="GJ630" s="160"/>
      <c r="GK630" s="160"/>
      <c r="GL630" s="160"/>
      <c r="GM630" s="160"/>
      <c r="GN630" s="160"/>
      <c r="GO630" s="160"/>
      <c r="GP630" s="160"/>
      <c r="GQ630" s="160"/>
      <c r="GR630" s="160"/>
      <c r="GS630" s="160"/>
      <c r="GT630" s="160"/>
      <c r="GU630" s="160"/>
      <c r="GV630" s="160"/>
      <c r="GW630" s="160"/>
      <c r="GX630" s="160"/>
      <c r="GY630" s="160"/>
      <c r="GZ630" s="160"/>
      <c r="HA630" s="160"/>
      <c r="HB630" s="160"/>
      <c r="HC630" s="160"/>
      <c r="HD630" s="160"/>
      <c r="HE630" s="160"/>
      <c r="HF630" s="160"/>
      <c r="HG630" s="160"/>
      <c r="HH630" s="160"/>
      <c r="HI630" s="160"/>
      <c r="HJ630" s="160"/>
      <c r="HK630" s="160"/>
      <c r="HL630" s="160"/>
      <c r="HM630" s="160"/>
      <c r="HN630" s="160"/>
      <c r="HO630" s="160"/>
      <c r="HP630" s="160"/>
      <c r="HQ630" s="160"/>
      <c r="HR630" s="160"/>
      <c r="HS630" s="160"/>
      <c r="HT630" s="160"/>
      <c r="HU630" s="160"/>
      <c r="HV630" s="160"/>
      <c r="HW630" s="160"/>
      <c r="HX630" s="160"/>
      <c r="HY630" s="160"/>
      <c r="HZ630" s="160"/>
      <c r="IA630" s="160"/>
      <c r="IB630" s="160"/>
      <c r="IC630" s="160"/>
      <c r="ID630" s="160"/>
      <c r="IE630" s="160"/>
      <c r="IF630" s="160"/>
      <c r="IG630" s="160"/>
      <c r="IH630" s="160"/>
      <c r="II630" s="160"/>
      <c r="IJ630" s="160"/>
      <c r="IK630" s="160"/>
      <c r="IL630" s="160"/>
      <c r="IM630" s="160"/>
      <c r="IN630" s="160"/>
      <c r="IO630" s="160"/>
      <c r="IP630" s="160"/>
      <c r="IQ630" s="160"/>
      <c r="IR630" s="160"/>
      <c r="IS630" s="160"/>
      <c r="IT630" s="160"/>
      <c r="IU630" s="160"/>
      <c r="IV630" s="160"/>
      <c r="IW630" s="160"/>
      <c r="IX630" s="160"/>
      <c r="IY630" s="160"/>
      <c r="IZ630" s="160"/>
      <c r="JA630" s="160"/>
      <c r="JB630" s="160"/>
      <c r="JC630" s="160"/>
      <c r="JD630" s="160"/>
      <c r="JE630" s="160"/>
      <c r="JF630" s="160"/>
      <c r="JG630" s="160"/>
      <c r="JH630" s="160"/>
      <c r="JI630" s="160"/>
      <c r="JJ630" s="160"/>
      <c r="JK630" s="160"/>
      <c r="JL630" s="160"/>
      <c r="JM630" s="160"/>
      <c r="JN630" s="160"/>
      <c r="JO630" s="160"/>
      <c r="JP630" s="160"/>
      <c r="JQ630" s="160"/>
      <c r="JR630" s="160"/>
      <c r="JS630" s="160"/>
      <c r="JT630" s="160"/>
      <c r="JU630" s="160"/>
      <c r="JV630" s="160"/>
      <c r="JW630" s="160"/>
      <c r="JX630" s="160"/>
      <c r="JY630" s="160"/>
      <c r="JZ630" s="160"/>
      <c r="KA630" s="160"/>
      <c r="KB630" s="160"/>
      <c r="KC630" s="160"/>
      <c r="KD630" s="160"/>
      <c r="KE630" s="160"/>
      <c r="KF630" s="160"/>
      <c r="KG630" s="160"/>
      <c r="KH630" s="160"/>
      <c r="KI630" s="160"/>
      <c r="KJ630" s="160"/>
      <c r="KK630" s="160"/>
      <c r="KL630" s="160"/>
      <c r="KM630" s="160"/>
      <c r="KN630" s="160"/>
      <c r="KO630" s="160"/>
      <c r="KP630" s="160"/>
      <c r="KQ630" s="160"/>
      <c r="KR630" s="160"/>
      <c r="KS630" s="160"/>
      <c r="KT630" s="160"/>
      <c r="KU630" s="160"/>
      <c r="KV630" s="160"/>
      <c r="KW630" s="160"/>
      <c r="KX630" s="160"/>
      <c r="KY630" s="160"/>
      <c r="KZ630" s="160"/>
      <c r="LA630" s="160"/>
      <c r="LB630" s="160"/>
      <c r="LC630" s="160"/>
      <c r="LD630" s="160"/>
      <c r="LE630" s="160"/>
      <c r="LF630" s="160"/>
      <c r="LG630" s="160"/>
      <c r="LH630" s="160"/>
      <c r="LI630" s="160"/>
      <c r="LJ630" s="160"/>
      <c r="LK630" s="160"/>
      <c r="LL630" s="160"/>
      <c r="LM630" s="160"/>
      <c r="LN630" s="160"/>
      <c r="LO630" s="160"/>
      <c r="LP630" s="160"/>
      <c r="LQ630" s="160"/>
      <c r="LR630" s="160"/>
      <c r="LS630" s="160"/>
      <c r="LT630" s="160"/>
      <c r="LU630" s="160"/>
      <c r="LV630" s="160"/>
      <c r="LW630" s="160"/>
      <c r="LX630" s="160"/>
      <c r="LY630" s="160"/>
      <c r="LZ630" s="160"/>
      <c r="MA630" s="160"/>
      <c r="MB630" s="160"/>
      <c r="MC630" s="160"/>
      <c r="MD630" s="160"/>
      <c r="ME630" s="160"/>
      <c r="MF630" s="160"/>
      <c r="MG630" s="160"/>
      <c r="MH630" s="160"/>
      <c r="MI630" s="160"/>
      <c r="MJ630" s="160"/>
      <c r="MK630" s="160"/>
      <c r="ML630" s="160"/>
      <c r="MM630" s="160"/>
      <c r="MN630" s="160"/>
      <c r="MO630" s="160"/>
      <c r="MP630" s="160"/>
      <c r="MQ630" s="160"/>
      <c r="MR630" s="160"/>
      <c r="MS630" s="160"/>
      <c r="MT630" s="160"/>
      <c r="MU630" s="160"/>
      <c r="MV630" s="160"/>
      <c r="MW630" s="160"/>
      <c r="MX630" s="160"/>
      <c r="MY630" s="160"/>
      <c r="MZ630" s="160"/>
      <c r="NA630" s="160"/>
      <c r="NB630" s="160"/>
      <c r="NC630" s="160"/>
      <c r="ND630" s="160"/>
      <c r="NE630" s="160"/>
      <c r="NF630" s="160"/>
      <c r="NG630" s="160"/>
      <c r="NH630" s="160"/>
      <c r="NI630" s="160"/>
      <c r="NJ630" s="160"/>
      <c r="NK630" s="160"/>
      <c r="NL630" s="160"/>
      <c r="NM630" s="160"/>
      <c r="NN630" s="160"/>
      <c r="NO630" s="160"/>
      <c r="NP630" s="160"/>
      <c r="NQ630" s="160"/>
      <c r="NR630" s="160"/>
      <c r="NS630" s="160"/>
      <c r="NT630" s="160"/>
      <c r="NU630" s="160"/>
      <c r="NV630" s="160"/>
      <c r="NW630" s="160"/>
      <c r="NX630" s="160"/>
      <c r="NY630" s="160"/>
      <c r="NZ630" s="160"/>
      <c r="OA630" s="160"/>
      <c r="OB630" s="160"/>
      <c r="OC630" s="160"/>
      <c r="OD630" s="160"/>
      <c r="OE630" s="160"/>
      <c r="OF630" s="160"/>
      <c r="OG630" s="160"/>
      <c r="OH630" s="160"/>
      <c r="OI630" s="160"/>
      <c r="OJ630" s="160"/>
      <c r="OK630" s="160"/>
      <c r="OL630" s="160"/>
      <c r="OM630" s="160"/>
      <c r="ON630" s="160"/>
      <c r="OO630" s="160"/>
      <c r="OP630" s="160"/>
      <c r="OQ630" s="160"/>
      <c r="OR630" s="160"/>
      <c r="OS630" s="160"/>
      <c r="OT630" s="160"/>
      <c r="OU630" s="160"/>
      <c r="OV630" s="160"/>
      <c r="OW630" s="160"/>
      <c r="OX630" s="160"/>
      <c r="OY630" s="160"/>
      <c r="OZ630" s="160"/>
      <c r="PA630" s="160"/>
      <c r="PB630" s="160"/>
      <c r="PC630" s="160"/>
      <c r="PD630" s="160"/>
      <c r="PE630" s="160"/>
      <c r="PF630" s="160"/>
      <c r="PG630" s="160"/>
      <c r="PH630" s="160"/>
      <c r="PI630" s="160"/>
      <c r="PJ630" s="160"/>
      <c r="PK630" s="160"/>
      <c r="PL630" s="160"/>
      <c r="PM630" s="160"/>
      <c r="PN630" s="160"/>
      <c r="PO630" s="160"/>
      <c r="PP630" s="160"/>
      <c r="PQ630" s="160"/>
      <c r="PR630" s="160"/>
      <c r="PS630" s="160"/>
      <c r="PT630" s="160"/>
      <c r="PU630" s="160"/>
      <c r="PV630" s="160"/>
      <c r="PW630" s="160"/>
      <c r="PX630" s="160"/>
      <c r="PY630" s="160"/>
      <c r="PZ630" s="160"/>
      <c r="QA630" s="160"/>
      <c r="QB630" s="160"/>
      <c r="QC630" s="160"/>
      <c r="QD630" s="160"/>
      <c r="QE630" s="160"/>
      <c r="QF630" s="160"/>
      <c r="QG630" s="160"/>
      <c r="QH630" s="160"/>
      <c r="QI630" s="160"/>
      <c r="QJ630" s="160"/>
      <c r="QK630" s="160"/>
      <c r="QL630" s="160"/>
      <c r="QM630" s="160"/>
      <c r="QN630" s="160"/>
      <c r="QO630" s="160"/>
      <c r="QP630" s="160"/>
      <c r="QQ630" s="160"/>
      <c r="QR630" s="160"/>
      <c r="QS630" s="160"/>
      <c r="QT630" s="160"/>
      <c r="QU630" s="160"/>
      <c r="QV630" s="160"/>
      <c r="QW630" s="160"/>
      <c r="QX630" s="160"/>
      <c r="QY630" s="160"/>
      <c r="QZ630" s="160"/>
      <c r="RA630" s="160"/>
      <c r="RB630" s="160"/>
      <c r="RC630" s="160"/>
      <c r="RD630" s="160"/>
      <c r="RE630" s="160"/>
      <c r="RF630" s="160"/>
      <c r="RG630" s="160"/>
      <c r="RH630" s="160"/>
      <c r="RI630" s="160"/>
      <c r="RJ630" s="160"/>
      <c r="RK630" s="160"/>
      <c r="RL630" s="160"/>
      <c r="RM630" s="160"/>
      <c r="RN630" s="160"/>
      <c r="RO630" s="160"/>
      <c r="RP630" s="160"/>
      <c r="RQ630" s="160"/>
      <c r="RR630" s="160"/>
      <c r="RS630" s="160"/>
      <c r="RT630" s="160"/>
      <c r="RU630" s="160"/>
      <c r="RV630" s="160"/>
      <c r="RW630" s="160"/>
      <c r="RX630" s="160"/>
      <c r="RY630" s="160"/>
      <c r="RZ630" s="160"/>
      <c r="SA630" s="160"/>
      <c r="SB630" s="160"/>
      <c r="SC630" s="160"/>
      <c r="SD630" s="160"/>
      <c r="SE630" s="160"/>
      <c r="SF630" s="160"/>
      <c r="SG630" s="160"/>
      <c r="SH630" s="160"/>
      <c r="SI630" s="160"/>
      <c r="SJ630" s="160"/>
      <c r="SK630" s="160"/>
      <c r="SL630" s="160"/>
      <c r="SM630" s="160"/>
      <c r="SN630" s="160"/>
      <c r="SO630" s="160"/>
      <c r="SP630" s="160"/>
      <c r="SQ630" s="160"/>
      <c r="SR630" s="160"/>
      <c r="SS630" s="160"/>
      <c r="ST630" s="160"/>
      <c r="SU630" s="160"/>
      <c r="SV630" s="160"/>
      <c r="SW630" s="160"/>
      <c r="SX630" s="160"/>
      <c r="SY630" s="160"/>
      <c r="SZ630" s="160"/>
      <c r="TA630" s="160"/>
      <c r="TB630" s="160"/>
      <c r="TC630" s="160"/>
      <c r="TD630" s="160"/>
      <c r="TE630" s="160"/>
      <c r="TF630" s="160"/>
    </row>
    <row r="631" spans="1:526">
      <c r="A631" s="160"/>
      <c r="B631" s="160"/>
      <c r="C631" s="160"/>
      <c r="D631" s="160"/>
      <c r="E631" s="160"/>
      <c r="F631" s="160"/>
      <c r="G631" s="160"/>
      <c r="H631" s="160"/>
      <c r="I631" s="160"/>
      <c r="J631" s="160"/>
      <c r="K631" s="160"/>
      <c r="L631" s="160"/>
      <c r="M631" s="160"/>
      <c r="N631" s="160"/>
      <c r="O631" s="160"/>
      <c r="P631" s="160"/>
      <c r="Q631" s="160"/>
      <c r="R631" s="160"/>
      <c r="S631" s="160"/>
      <c r="T631" s="160"/>
      <c r="U631" s="160"/>
      <c r="V631" s="160"/>
      <c r="W631" s="160"/>
      <c r="X631" s="160"/>
      <c r="Y631" s="160"/>
      <c r="Z631" s="160"/>
      <c r="AA631" s="160"/>
      <c r="AB631" s="160"/>
      <c r="AC631" s="160"/>
      <c r="AD631" s="160"/>
      <c r="AE631" s="160"/>
      <c r="AF631" s="160"/>
      <c r="AG631" s="160"/>
      <c r="AH631" s="160"/>
      <c r="AI631" s="160"/>
      <c r="AJ631" s="160"/>
      <c r="AK631" s="160"/>
      <c r="AL631" s="160"/>
      <c r="AM631" s="160"/>
      <c r="AN631" s="160"/>
      <c r="AO631" s="160"/>
      <c r="AP631" s="160"/>
      <c r="AQ631" s="160"/>
      <c r="AR631" s="160"/>
      <c r="AS631" s="160"/>
      <c r="AT631" s="160"/>
      <c r="AU631" s="160"/>
      <c r="AV631" s="160"/>
      <c r="AW631" s="160"/>
      <c r="AX631" s="160"/>
      <c r="AY631" s="160"/>
      <c r="AZ631" s="160"/>
      <c r="BA631" s="160"/>
      <c r="BB631" s="160"/>
      <c r="BC631" s="160"/>
      <c r="BD631" s="160"/>
      <c r="BE631" s="160"/>
      <c r="BF631" s="160"/>
      <c r="BG631" s="160"/>
      <c r="BH631" s="160"/>
      <c r="BI631" s="160"/>
      <c r="BJ631" s="160"/>
      <c r="BK631" s="160"/>
      <c r="BL631" s="160"/>
      <c r="BM631" s="160"/>
      <c r="BN631" s="160"/>
      <c r="BO631" s="160"/>
      <c r="BP631" s="160"/>
      <c r="BQ631" s="160"/>
      <c r="BR631" s="160"/>
      <c r="BS631" s="160"/>
      <c r="BT631" s="160"/>
      <c r="BU631" s="160"/>
      <c r="BV631" s="160"/>
      <c r="BW631" s="160"/>
      <c r="BX631" s="160"/>
      <c r="BY631" s="160"/>
      <c r="BZ631" s="160"/>
      <c r="CA631" s="160"/>
      <c r="CB631" s="160"/>
      <c r="CC631" s="160"/>
      <c r="CD631" s="160"/>
      <c r="CE631" s="160"/>
      <c r="CF631" s="160"/>
      <c r="CG631" s="160"/>
      <c r="CH631" s="160"/>
      <c r="CI631" s="160"/>
      <c r="CJ631" s="160"/>
      <c r="CK631" s="160"/>
      <c r="CL631" s="160"/>
      <c r="CM631" s="160"/>
      <c r="CN631" s="160"/>
      <c r="CO631" s="160"/>
      <c r="CP631" s="160"/>
      <c r="CQ631" s="160"/>
      <c r="CR631" s="160"/>
      <c r="CS631" s="160"/>
      <c r="CT631" s="160"/>
      <c r="CU631" s="160"/>
      <c r="CV631" s="160"/>
      <c r="CW631" s="160"/>
      <c r="CX631" s="160"/>
      <c r="CY631" s="160"/>
      <c r="CZ631" s="160"/>
      <c r="DA631" s="160"/>
      <c r="DB631" s="160"/>
      <c r="DC631" s="160"/>
      <c r="DD631" s="160"/>
      <c r="DE631" s="160"/>
      <c r="DF631" s="160"/>
      <c r="DG631" s="160"/>
      <c r="DH631" s="160"/>
      <c r="DI631" s="160"/>
      <c r="DJ631" s="160"/>
      <c r="DK631" s="160"/>
      <c r="DL631" s="160"/>
      <c r="DM631" s="160"/>
      <c r="DN631" s="160"/>
      <c r="DO631" s="160"/>
      <c r="DP631" s="160"/>
      <c r="DQ631" s="160"/>
      <c r="DR631" s="160"/>
      <c r="DS631" s="160"/>
      <c r="DT631" s="160"/>
      <c r="DU631" s="160"/>
      <c r="DV631" s="160"/>
      <c r="DW631" s="160"/>
      <c r="DX631" s="160"/>
      <c r="DY631" s="160"/>
      <c r="DZ631" s="160"/>
      <c r="EA631" s="160"/>
      <c r="EB631" s="160"/>
      <c r="EC631" s="160"/>
      <c r="ED631" s="160"/>
      <c r="EE631" s="160"/>
      <c r="EF631" s="160"/>
      <c r="EG631" s="160"/>
      <c r="EH631" s="160"/>
      <c r="EI631" s="160"/>
      <c r="EJ631" s="160"/>
      <c r="EK631" s="160"/>
      <c r="EL631" s="160"/>
      <c r="EM631" s="160"/>
      <c r="EN631" s="160"/>
      <c r="EO631" s="160"/>
      <c r="EP631" s="160"/>
      <c r="EQ631" s="160"/>
      <c r="ER631" s="160"/>
      <c r="ES631" s="160"/>
      <c r="ET631" s="160"/>
      <c r="EU631" s="160"/>
      <c r="EV631" s="160"/>
      <c r="EW631" s="160"/>
      <c r="EX631" s="160"/>
      <c r="EY631" s="160"/>
      <c r="EZ631" s="160"/>
      <c r="FA631" s="160"/>
      <c r="FB631" s="160"/>
      <c r="FC631" s="160"/>
      <c r="FD631" s="160"/>
      <c r="FE631" s="160"/>
      <c r="FF631" s="160"/>
      <c r="FG631" s="160"/>
      <c r="FH631" s="160"/>
      <c r="FI631" s="160"/>
      <c r="FJ631" s="160"/>
      <c r="FK631" s="160"/>
      <c r="FL631" s="160"/>
      <c r="FM631" s="160"/>
      <c r="FN631" s="160"/>
      <c r="FO631" s="160"/>
      <c r="FP631" s="160"/>
      <c r="FQ631" s="160"/>
      <c r="FR631" s="160"/>
      <c r="FS631" s="160"/>
      <c r="FT631" s="160"/>
      <c r="FU631" s="160"/>
      <c r="FV631" s="160"/>
      <c r="FW631" s="160"/>
      <c r="FX631" s="160"/>
      <c r="FY631" s="160"/>
      <c r="FZ631" s="160"/>
      <c r="GA631" s="160"/>
      <c r="GB631" s="160"/>
      <c r="GC631" s="160"/>
      <c r="GD631" s="160"/>
      <c r="GE631" s="160"/>
      <c r="GF631" s="160"/>
      <c r="GG631" s="160"/>
      <c r="GH631" s="160"/>
      <c r="GI631" s="160"/>
      <c r="GJ631" s="160"/>
      <c r="GK631" s="160"/>
      <c r="GL631" s="160"/>
      <c r="GM631" s="160"/>
      <c r="GN631" s="160"/>
      <c r="GO631" s="160"/>
      <c r="GP631" s="160"/>
      <c r="GQ631" s="160"/>
      <c r="GR631" s="160"/>
      <c r="GS631" s="160"/>
      <c r="GT631" s="160"/>
      <c r="GU631" s="160"/>
      <c r="GV631" s="160"/>
      <c r="GW631" s="160"/>
      <c r="GX631" s="160"/>
      <c r="GY631" s="160"/>
      <c r="GZ631" s="160"/>
      <c r="HA631" s="160"/>
      <c r="HB631" s="160"/>
      <c r="HC631" s="160"/>
      <c r="HD631" s="160"/>
      <c r="HE631" s="160"/>
      <c r="HF631" s="160"/>
      <c r="HG631" s="160"/>
      <c r="HH631" s="160"/>
      <c r="HI631" s="160"/>
      <c r="HJ631" s="160"/>
      <c r="HK631" s="160"/>
      <c r="HL631" s="160"/>
      <c r="HM631" s="160"/>
      <c r="HN631" s="160"/>
      <c r="HO631" s="160"/>
      <c r="HP631" s="160"/>
      <c r="HQ631" s="160"/>
      <c r="HR631" s="160"/>
      <c r="HS631" s="160"/>
      <c r="HT631" s="160"/>
      <c r="HU631" s="160"/>
      <c r="HV631" s="160"/>
      <c r="HW631" s="160"/>
      <c r="HX631" s="160"/>
      <c r="HY631" s="160"/>
      <c r="HZ631" s="160"/>
      <c r="IA631" s="160"/>
      <c r="IB631" s="160"/>
      <c r="IC631" s="160"/>
      <c r="ID631" s="160"/>
      <c r="IE631" s="160"/>
      <c r="IF631" s="160"/>
      <c r="IG631" s="160"/>
      <c r="IH631" s="160"/>
      <c r="II631" s="160"/>
      <c r="IJ631" s="160"/>
      <c r="IK631" s="160"/>
      <c r="IL631" s="160"/>
      <c r="IM631" s="160"/>
      <c r="IN631" s="160"/>
      <c r="IO631" s="160"/>
      <c r="IP631" s="160"/>
      <c r="IQ631" s="160"/>
      <c r="IR631" s="160"/>
      <c r="IS631" s="160"/>
      <c r="IT631" s="160"/>
      <c r="IU631" s="160"/>
      <c r="IV631" s="160"/>
      <c r="IW631" s="160"/>
      <c r="IX631" s="160"/>
      <c r="IY631" s="160"/>
      <c r="IZ631" s="160"/>
      <c r="JA631" s="160"/>
      <c r="JB631" s="160"/>
      <c r="JC631" s="160"/>
      <c r="JD631" s="160"/>
      <c r="JE631" s="160"/>
      <c r="JF631" s="160"/>
      <c r="JG631" s="160"/>
      <c r="JH631" s="160"/>
      <c r="JI631" s="160"/>
      <c r="JJ631" s="160"/>
      <c r="JK631" s="160"/>
      <c r="JL631" s="160"/>
      <c r="JM631" s="160"/>
      <c r="JN631" s="160"/>
      <c r="JO631" s="160"/>
      <c r="JP631" s="160"/>
      <c r="JQ631" s="160"/>
      <c r="JR631" s="160"/>
      <c r="JS631" s="160"/>
      <c r="JT631" s="160"/>
      <c r="JU631" s="160"/>
      <c r="JV631" s="160"/>
      <c r="JW631" s="160"/>
      <c r="JX631" s="160"/>
      <c r="JY631" s="160"/>
      <c r="JZ631" s="160"/>
      <c r="KA631" s="160"/>
      <c r="KB631" s="160"/>
      <c r="KC631" s="160"/>
      <c r="KD631" s="160"/>
      <c r="KE631" s="160"/>
      <c r="KF631" s="160"/>
      <c r="KG631" s="160"/>
      <c r="KH631" s="160"/>
      <c r="KI631" s="160"/>
      <c r="KJ631" s="160"/>
      <c r="KK631" s="160"/>
      <c r="KL631" s="160"/>
      <c r="KM631" s="160"/>
      <c r="KN631" s="160"/>
      <c r="KO631" s="160"/>
      <c r="KP631" s="160"/>
      <c r="KQ631" s="160"/>
      <c r="KR631" s="160"/>
      <c r="KS631" s="160"/>
      <c r="KT631" s="160"/>
      <c r="KU631" s="160"/>
      <c r="KV631" s="160"/>
      <c r="KW631" s="160"/>
      <c r="KX631" s="160"/>
      <c r="KY631" s="160"/>
      <c r="KZ631" s="160"/>
      <c r="LA631" s="160"/>
      <c r="LB631" s="160"/>
      <c r="LC631" s="160"/>
      <c r="LD631" s="160"/>
      <c r="LE631" s="160"/>
      <c r="LF631" s="160"/>
      <c r="LG631" s="160"/>
      <c r="LH631" s="160"/>
      <c r="LI631" s="160"/>
      <c r="LJ631" s="160"/>
      <c r="LK631" s="160"/>
      <c r="LL631" s="160"/>
      <c r="LM631" s="160"/>
      <c r="LN631" s="160"/>
      <c r="LO631" s="160"/>
      <c r="LP631" s="160"/>
      <c r="LQ631" s="160"/>
      <c r="LR631" s="160"/>
      <c r="LS631" s="160"/>
      <c r="LT631" s="160"/>
      <c r="LU631" s="160"/>
      <c r="LV631" s="160"/>
      <c r="LW631" s="160"/>
      <c r="LX631" s="160"/>
      <c r="LY631" s="160"/>
      <c r="LZ631" s="160"/>
      <c r="MA631" s="160"/>
      <c r="MB631" s="160"/>
      <c r="MC631" s="160"/>
      <c r="MD631" s="160"/>
      <c r="ME631" s="160"/>
      <c r="MF631" s="160"/>
      <c r="MG631" s="160"/>
      <c r="MH631" s="160"/>
      <c r="MI631" s="160"/>
      <c r="MJ631" s="160"/>
      <c r="MK631" s="160"/>
      <c r="ML631" s="160"/>
      <c r="MM631" s="160"/>
      <c r="MN631" s="160"/>
      <c r="MO631" s="160"/>
      <c r="MP631" s="160"/>
      <c r="MQ631" s="160"/>
      <c r="MR631" s="160"/>
      <c r="MS631" s="160"/>
      <c r="MT631" s="160"/>
      <c r="MU631" s="160"/>
      <c r="MV631" s="160"/>
      <c r="MW631" s="160"/>
      <c r="MX631" s="160"/>
      <c r="MY631" s="160"/>
      <c r="MZ631" s="160"/>
      <c r="NA631" s="160"/>
      <c r="NB631" s="160"/>
      <c r="NC631" s="160"/>
      <c r="ND631" s="160"/>
      <c r="NE631" s="160"/>
      <c r="NF631" s="160"/>
      <c r="NG631" s="160"/>
      <c r="NH631" s="160"/>
      <c r="NI631" s="160"/>
      <c r="NJ631" s="160"/>
      <c r="NK631" s="160"/>
      <c r="NL631" s="160"/>
      <c r="NM631" s="160"/>
      <c r="NN631" s="160"/>
      <c r="NO631" s="160"/>
      <c r="NP631" s="160"/>
      <c r="NQ631" s="160"/>
      <c r="NR631" s="160"/>
      <c r="NS631" s="160"/>
      <c r="NT631" s="160"/>
      <c r="NU631" s="160"/>
      <c r="NV631" s="160"/>
      <c r="NW631" s="160"/>
      <c r="NX631" s="160"/>
      <c r="NY631" s="160"/>
      <c r="NZ631" s="160"/>
      <c r="OA631" s="160"/>
      <c r="OB631" s="160"/>
      <c r="OC631" s="160"/>
      <c r="OD631" s="160"/>
      <c r="OE631" s="160"/>
      <c r="OF631" s="160"/>
      <c r="OG631" s="160"/>
      <c r="OH631" s="160"/>
      <c r="OI631" s="160"/>
      <c r="OJ631" s="160"/>
      <c r="OK631" s="160"/>
      <c r="OL631" s="160"/>
      <c r="OM631" s="160"/>
      <c r="ON631" s="160"/>
      <c r="OO631" s="160"/>
      <c r="OP631" s="160"/>
      <c r="OQ631" s="160"/>
      <c r="OR631" s="160"/>
      <c r="OS631" s="160"/>
      <c r="OT631" s="160"/>
      <c r="OU631" s="160"/>
      <c r="OV631" s="160"/>
      <c r="OW631" s="160"/>
      <c r="OX631" s="160"/>
      <c r="OY631" s="160"/>
      <c r="OZ631" s="160"/>
      <c r="PA631" s="160"/>
      <c r="PB631" s="160"/>
      <c r="PC631" s="160"/>
      <c r="PD631" s="160"/>
      <c r="PE631" s="160"/>
      <c r="PF631" s="160"/>
      <c r="PG631" s="160"/>
      <c r="PH631" s="160"/>
      <c r="PI631" s="160"/>
      <c r="PJ631" s="160"/>
      <c r="PK631" s="160"/>
      <c r="PL631" s="160"/>
      <c r="PM631" s="160"/>
      <c r="PN631" s="160"/>
      <c r="PO631" s="160"/>
      <c r="PP631" s="160"/>
      <c r="PQ631" s="160"/>
      <c r="PR631" s="160"/>
      <c r="PS631" s="160"/>
      <c r="PT631" s="160"/>
      <c r="PU631" s="160"/>
      <c r="PV631" s="160"/>
      <c r="PW631" s="160"/>
      <c r="PX631" s="160"/>
      <c r="PY631" s="160"/>
      <c r="PZ631" s="160"/>
      <c r="QA631" s="160"/>
      <c r="QB631" s="160"/>
      <c r="QC631" s="160"/>
      <c r="QD631" s="160"/>
      <c r="QE631" s="160"/>
      <c r="QF631" s="160"/>
      <c r="QG631" s="160"/>
      <c r="QH631" s="160"/>
      <c r="QI631" s="160"/>
      <c r="QJ631" s="160"/>
      <c r="QK631" s="160"/>
      <c r="QL631" s="160"/>
      <c r="QM631" s="160"/>
      <c r="QN631" s="160"/>
      <c r="QO631" s="160"/>
      <c r="QP631" s="160"/>
      <c r="QQ631" s="160"/>
      <c r="QR631" s="160"/>
      <c r="QS631" s="160"/>
      <c r="QT631" s="160"/>
      <c r="QU631" s="160"/>
      <c r="QV631" s="160"/>
      <c r="QW631" s="160"/>
      <c r="QX631" s="160"/>
      <c r="QY631" s="160"/>
      <c r="QZ631" s="160"/>
      <c r="RA631" s="160"/>
      <c r="RB631" s="160"/>
      <c r="RC631" s="160"/>
      <c r="RD631" s="160"/>
      <c r="RE631" s="160"/>
      <c r="RF631" s="160"/>
      <c r="RG631" s="160"/>
      <c r="RH631" s="160"/>
      <c r="RI631" s="160"/>
      <c r="RJ631" s="160"/>
      <c r="RK631" s="160"/>
      <c r="RL631" s="160"/>
      <c r="RM631" s="160"/>
      <c r="RN631" s="160"/>
      <c r="RO631" s="160"/>
      <c r="RP631" s="160"/>
      <c r="RQ631" s="160"/>
      <c r="RR631" s="160"/>
      <c r="RS631" s="160"/>
      <c r="RT631" s="160"/>
      <c r="RU631" s="160"/>
      <c r="RV631" s="160"/>
      <c r="RW631" s="160"/>
      <c r="RX631" s="160"/>
      <c r="RY631" s="160"/>
      <c r="RZ631" s="160"/>
      <c r="SA631" s="160"/>
      <c r="SB631" s="160"/>
      <c r="SC631" s="160"/>
      <c r="SD631" s="160"/>
      <c r="SE631" s="160"/>
      <c r="SF631" s="160"/>
      <c r="SG631" s="160"/>
      <c r="SH631" s="160"/>
      <c r="SI631" s="160"/>
      <c r="SJ631" s="160"/>
      <c r="SK631" s="160"/>
      <c r="SL631" s="160"/>
      <c r="SM631" s="160"/>
      <c r="SN631" s="160"/>
      <c r="SO631" s="160"/>
      <c r="SP631" s="160"/>
      <c r="SQ631" s="160"/>
      <c r="SR631" s="160"/>
      <c r="SS631" s="160"/>
      <c r="ST631" s="160"/>
      <c r="SU631" s="160"/>
      <c r="SV631" s="160"/>
      <c r="SW631" s="160"/>
      <c r="SX631" s="160"/>
      <c r="SY631" s="160"/>
      <c r="SZ631" s="160"/>
      <c r="TA631" s="160"/>
      <c r="TB631" s="160"/>
      <c r="TC631" s="160"/>
      <c r="TD631" s="160"/>
      <c r="TE631" s="160"/>
      <c r="TF631" s="160"/>
    </row>
    <row r="632" spans="1:526">
      <c r="A632" s="160"/>
      <c r="B632" s="160"/>
      <c r="C632" s="160"/>
      <c r="D632" s="160"/>
      <c r="E632" s="160"/>
      <c r="F632" s="160"/>
      <c r="G632" s="160"/>
      <c r="H632" s="160"/>
      <c r="I632" s="160"/>
      <c r="J632" s="160"/>
      <c r="K632" s="160"/>
      <c r="L632" s="160"/>
      <c r="M632" s="160"/>
      <c r="N632" s="160"/>
      <c r="O632" s="160"/>
      <c r="P632" s="160"/>
      <c r="Q632" s="160"/>
      <c r="R632" s="160"/>
      <c r="S632" s="160"/>
      <c r="T632" s="160"/>
      <c r="U632" s="160"/>
      <c r="V632" s="160"/>
      <c r="W632" s="160"/>
      <c r="X632" s="160"/>
      <c r="Y632" s="160"/>
      <c r="Z632" s="160"/>
      <c r="AA632" s="160"/>
      <c r="AB632" s="160"/>
      <c r="AC632" s="160"/>
      <c r="AD632" s="160"/>
      <c r="AE632" s="160"/>
      <c r="AF632" s="160"/>
      <c r="AG632" s="160"/>
      <c r="AH632" s="160"/>
      <c r="AI632" s="160"/>
      <c r="AJ632" s="160"/>
      <c r="AK632" s="160"/>
      <c r="AL632" s="160"/>
      <c r="AM632" s="160"/>
      <c r="AN632" s="160"/>
      <c r="AO632" s="160"/>
      <c r="AP632" s="160"/>
      <c r="AQ632" s="160"/>
      <c r="AR632" s="160"/>
      <c r="AS632" s="160"/>
      <c r="AT632" s="160"/>
      <c r="AU632" s="160"/>
      <c r="AV632" s="160"/>
      <c r="AW632" s="160"/>
      <c r="AX632" s="160"/>
      <c r="AY632" s="160"/>
      <c r="AZ632" s="160"/>
      <c r="BA632" s="160"/>
      <c r="BB632" s="160"/>
      <c r="BC632" s="160"/>
      <c r="BD632" s="160"/>
      <c r="BE632" s="160"/>
      <c r="BF632" s="160"/>
      <c r="BG632" s="160"/>
      <c r="BH632" s="160"/>
      <c r="BI632" s="160"/>
      <c r="BJ632" s="160"/>
      <c r="BK632" s="160"/>
      <c r="BL632" s="160"/>
      <c r="BM632" s="160"/>
      <c r="BN632" s="160"/>
      <c r="BO632" s="160"/>
      <c r="BP632" s="160"/>
      <c r="BQ632" s="160"/>
      <c r="BR632" s="160"/>
      <c r="BS632" s="160"/>
      <c r="BT632" s="160"/>
      <c r="BU632" s="160"/>
      <c r="BV632" s="160"/>
      <c r="BW632" s="160"/>
      <c r="BX632" s="160"/>
      <c r="BY632" s="160"/>
      <c r="BZ632" s="160"/>
      <c r="CA632" s="160"/>
      <c r="CB632" s="160"/>
      <c r="CC632" s="160"/>
      <c r="CD632" s="160"/>
      <c r="CE632" s="160"/>
      <c r="CF632" s="160"/>
      <c r="CG632" s="160"/>
      <c r="CH632" s="160"/>
      <c r="CI632" s="160"/>
      <c r="CJ632" s="160"/>
      <c r="CK632" s="160"/>
      <c r="CL632" s="160"/>
      <c r="CM632" s="160"/>
      <c r="CN632" s="160"/>
      <c r="CO632" s="160"/>
      <c r="CP632" s="160"/>
      <c r="CQ632" s="160"/>
      <c r="CR632" s="160"/>
      <c r="CS632" s="160"/>
      <c r="CT632" s="160"/>
      <c r="CU632" s="160"/>
      <c r="CV632" s="160"/>
      <c r="CW632" s="160"/>
      <c r="CX632" s="160"/>
      <c r="CY632" s="160"/>
      <c r="CZ632" s="160"/>
      <c r="DA632" s="160"/>
      <c r="DB632" s="160"/>
      <c r="DC632" s="160"/>
      <c r="DD632" s="160"/>
      <c r="DE632" s="160"/>
      <c r="DF632" s="160"/>
      <c r="DG632" s="160"/>
      <c r="DH632" s="160"/>
      <c r="DI632" s="160"/>
      <c r="DJ632" s="160"/>
      <c r="DK632" s="160"/>
      <c r="DL632" s="160"/>
      <c r="DM632" s="160"/>
      <c r="DN632" s="160"/>
      <c r="DO632" s="160"/>
      <c r="DP632" s="160"/>
      <c r="DQ632" s="160"/>
      <c r="DR632" s="160"/>
      <c r="DS632" s="160"/>
      <c r="DT632" s="160"/>
      <c r="DU632" s="160"/>
      <c r="DV632" s="160"/>
      <c r="DW632" s="160"/>
      <c r="DX632" s="160"/>
      <c r="DY632" s="160"/>
      <c r="DZ632" s="160"/>
      <c r="EA632" s="160"/>
      <c r="EB632" s="160"/>
      <c r="EC632" s="160"/>
      <c r="ED632" s="160"/>
      <c r="EE632" s="160"/>
      <c r="EF632" s="160"/>
      <c r="EG632" s="160"/>
      <c r="EH632" s="160"/>
      <c r="EI632" s="160"/>
      <c r="EJ632" s="160"/>
      <c r="EK632" s="160"/>
      <c r="EL632" s="160"/>
      <c r="EM632" s="160"/>
      <c r="EN632" s="160"/>
      <c r="EO632" s="160"/>
      <c r="EP632" s="160"/>
      <c r="EQ632" s="160"/>
      <c r="ER632" s="160"/>
      <c r="ES632" s="160"/>
      <c r="ET632" s="160"/>
      <c r="EU632" s="160"/>
      <c r="EV632" s="160"/>
      <c r="EW632" s="160"/>
      <c r="EX632" s="160"/>
      <c r="EY632" s="160"/>
      <c r="EZ632" s="160"/>
      <c r="FA632" s="160"/>
      <c r="FB632" s="160"/>
      <c r="FC632" s="160"/>
      <c r="FD632" s="160"/>
      <c r="FE632" s="160"/>
      <c r="FF632" s="160"/>
      <c r="FG632" s="160"/>
      <c r="FH632" s="160"/>
      <c r="FI632" s="160"/>
      <c r="FJ632" s="160"/>
      <c r="FK632" s="160"/>
      <c r="FL632" s="160"/>
      <c r="FM632" s="160"/>
      <c r="FN632" s="160"/>
      <c r="FO632" s="160"/>
      <c r="FP632" s="160"/>
      <c r="FQ632" s="160"/>
      <c r="FR632" s="160"/>
      <c r="FS632" s="160"/>
      <c r="FT632" s="160"/>
      <c r="FU632" s="160"/>
      <c r="FV632" s="160"/>
      <c r="FW632" s="160"/>
      <c r="FX632" s="160"/>
      <c r="FY632" s="160"/>
      <c r="FZ632" s="160"/>
      <c r="GA632" s="160"/>
      <c r="GB632" s="160"/>
      <c r="GC632" s="160"/>
      <c r="GD632" s="160"/>
      <c r="GE632" s="160"/>
      <c r="GF632" s="160"/>
      <c r="GG632" s="160"/>
      <c r="GH632" s="160"/>
      <c r="GI632" s="160"/>
      <c r="GJ632" s="160"/>
      <c r="GK632" s="160"/>
      <c r="GL632" s="160"/>
      <c r="GM632" s="160"/>
      <c r="GN632" s="160"/>
      <c r="GO632" s="160"/>
      <c r="GP632" s="160"/>
      <c r="GQ632" s="160"/>
      <c r="GR632" s="160"/>
      <c r="GS632" s="160"/>
      <c r="GT632" s="160"/>
      <c r="GU632" s="160"/>
      <c r="GV632" s="160"/>
      <c r="GW632" s="160"/>
      <c r="GX632" s="160"/>
      <c r="GY632" s="160"/>
      <c r="GZ632" s="160"/>
      <c r="HA632" s="160"/>
      <c r="HB632" s="160"/>
      <c r="HC632" s="160"/>
      <c r="HD632" s="160"/>
      <c r="HE632" s="160"/>
      <c r="HF632" s="160"/>
      <c r="HG632" s="160"/>
      <c r="HH632" s="160"/>
      <c r="HI632" s="160"/>
      <c r="HJ632" s="160"/>
      <c r="HK632" s="160"/>
      <c r="HL632" s="160"/>
      <c r="HM632" s="160"/>
      <c r="HN632" s="160"/>
      <c r="HO632" s="160"/>
      <c r="HP632" s="160"/>
      <c r="HQ632" s="160"/>
      <c r="HR632" s="160"/>
      <c r="HS632" s="160"/>
      <c r="HT632" s="160"/>
      <c r="HU632" s="160"/>
      <c r="HV632" s="160"/>
      <c r="HW632" s="160"/>
      <c r="HX632" s="160"/>
      <c r="HY632" s="160"/>
      <c r="HZ632" s="160"/>
      <c r="IA632" s="160"/>
      <c r="IB632" s="160"/>
      <c r="IC632" s="160"/>
      <c r="ID632" s="160"/>
      <c r="IE632" s="160"/>
      <c r="IF632" s="160"/>
      <c r="IG632" s="160"/>
      <c r="IH632" s="160"/>
      <c r="II632" s="160"/>
      <c r="IJ632" s="160"/>
      <c r="IK632" s="160"/>
      <c r="IL632" s="160"/>
      <c r="IM632" s="160"/>
      <c r="IN632" s="160"/>
      <c r="IO632" s="160"/>
      <c r="IP632" s="160"/>
      <c r="IQ632" s="160"/>
      <c r="IR632" s="160"/>
      <c r="IS632" s="160"/>
      <c r="IT632" s="160"/>
      <c r="IU632" s="160"/>
      <c r="IV632" s="160"/>
      <c r="IW632" s="160"/>
      <c r="IX632" s="160"/>
      <c r="IY632" s="160"/>
      <c r="IZ632" s="160"/>
      <c r="JA632" s="160"/>
      <c r="JB632" s="160"/>
      <c r="JC632" s="160"/>
      <c r="JD632" s="160"/>
      <c r="JE632" s="160"/>
      <c r="JF632" s="160"/>
      <c r="JG632" s="160"/>
      <c r="JH632" s="160"/>
      <c r="JI632" s="160"/>
      <c r="JJ632" s="160"/>
      <c r="JK632" s="160"/>
      <c r="JL632" s="160"/>
      <c r="JM632" s="160"/>
      <c r="JN632" s="160"/>
      <c r="JO632" s="160"/>
      <c r="JP632" s="160"/>
      <c r="JQ632" s="160"/>
      <c r="JR632" s="160"/>
      <c r="JS632" s="160"/>
      <c r="JT632" s="160"/>
      <c r="JU632" s="160"/>
      <c r="JV632" s="160"/>
      <c r="JW632" s="160"/>
      <c r="JX632" s="160"/>
      <c r="JY632" s="160"/>
      <c r="JZ632" s="160"/>
      <c r="KA632" s="160"/>
      <c r="KB632" s="160"/>
      <c r="KC632" s="160"/>
      <c r="KD632" s="160"/>
      <c r="KE632" s="160"/>
      <c r="KF632" s="160"/>
      <c r="KG632" s="160"/>
      <c r="KH632" s="160"/>
      <c r="KI632" s="160"/>
      <c r="KJ632" s="160"/>
      <c r="KK632" s="160"/>
      <c r="KL632" s="160"/>
      <c r="KM632" s="160"/>
      <c r="KN632" s="160"/>
      <c r="KO632" s="160"/>
      <c r="KP632" s="160"/>
      <c r="KQ632" s="160"/>
      <c r="KR632" s="160"/>
      <c r="KS632" s="160"/>
      <c r="KT632" s="160"/>
      <c r="KU632" s="160"/>
      <c r="KV632" s="160"/>
      <c r="KW632" s="160"/>
      <c r="KX632" s="160"/>
      <c r="KY632" s="160"/>
      <c r="KZ632" s="160"/>
      <c r="LA632" s="160"/>
      <c r="LB632" s="160"/>
      <c r="LC632" s="160"/>
      <c r="LD632" s="160"/>
      <c r="LE632" s="160"/>
      <c r="LF632" s="160"/>
      <c r="LG632" s="160"/>
      <c r="LH632" s="160"/>
      <c r="LI632" s="160"/>
      <c r="LJ632" s="160"/>
      <c r="LK632" s="160"/>
      <c r="LL632" s="160"/>
      <c r="LM632" s="160"/>
      <c r="LN632" s="160"/>
      <c r="LO632" s="160"/>
      <c r="LP632" s="160"/>
      <c r="LQ632" s="160"/>
      <c r="LR632" s="160"/>
      <c r="LS632" s="160"/>
      <c r="LT632" s="160"/>
      <c r="LU632" s="160"/>
      <c r="LV632" s="160"/>
      <c r="LW632" s="160"/>
      <c r="LX632" s="160"/>
      <c r="LY632" s="160"/>
      <c r="LZ632" s="160"/>
      <c r="MA632" s="160"/>
      <c r="MB632" s="160"/>
      <c r="MC632" s="160"/>
      <c r="MD632" s="160"/>
      <c r="ME632" s="160"/>
      <c r="MF632" s="160"/>
      <c r="MG632" s="160"/>
      <c r="MH632" s="160"/>
      <c r="MI632" s="160"/>
      <c r="MJ632" s="160"/>
      <c r="MK632" s="160"/>
      <c r="ML632" s="160"/>
      <c r="MM632" s="160"/>
      <c r="MN632" s="160"/>
      <c r="MO632" s="160"/>
      <c r="MP632" s="160"/>
      <c r="MQ632" s="160"/>
      <c r="MR632" s="160"/>
      <c r="MS632" s="160"/>
      <c r="MT632" s="160"/>
      <c r="MU632" s="160"/>
      <c r="MV632" s="160"/>
      <c r="MW632" s="160"/>
      <c r="MX632" s="160"/>
      <c r="MY632" s="160"/>
      <c r="MZ632" s="160"/>
      <c r="NA632" s="160"/>
      <c r="NB632" s="160"/>
      <c r="NC632" s="160"/>
      <c r="ND632" s="160"/>
      <c r="NE632" s="160"/>
      <c r="NF632" s="160"/>
      <c r="NG632" s="160"/>
      <c r="NH632" s="160"/>
      <c r="NI632" s="160"/>
      <c r="NJ632" s="160"/>
      <c r="NK632" s="160"/>
      <c r="NL632" s="160"/>
      <c r="NM632" s="160"/>
      <c r="NN632" s="160"/>
      <c r="NO632" s="160"/>
      <c r="NP632" s="160"/>
      <c r="NQ632" s="160"/>
      <c r="NR632" s="160"/>
      <c r="NS632" s="160"/>
      <c r="NT632" s="160"/>
      <c r="NU632" s="160"/>
      <c r="NV632" s="160"/>
      <c r="NW632" s="160"/>
      <c r="NX632" s="160"/>
      <c r="NY632" s="160"/>
      <c r="NZ632" s="160"/>
      <c r="OA632" s="160"/>
      <c r="OB632" s="160"/>
      <c r="OC632" s="160"/>
      <c r="OD632" s="160"/>
      <c r="OE632" s="160"/>
      <c r="OF632" s="160"/>
      <c r="OG632" s="160"/>
      <c r="OH632" s="160"/>
      <c r="OI632" s="160"/>
      <c r="OJ632" s="160"/>
      <c r="OK632" s="160"/>
      <c r="OL632" s="160"/>
      <c r="OM632" s="160"/>
      <c r="ON632" s="160"/>
      <c r="OO632" s="160"/>
      <c r="OP632" s="160"/>
      <c r="OQ632" s="160"/>
      <c r="OR632" s="160"/>
      <c r="OS632" s="160"/>
      <c r="OT632" s="160"/>
      <c r="OU632" s="160"/>
      <c r="OV632" s="160"/>
      <c r="OW632" s="160"/>
      <c r="OX632" s="160"/>
      <c r="OY632" s="160"/>
      <c r="OZ632" s="160"/>
      <c r="PA632" s="160"/>
      <c r="PB632" s="160"/>
      <c r="PC632" s="160"/>
      <c r="PD632" s="160"/>
      <c r="PE632" s="160"/>
      <c r="PF632" s="160"/>
      <c r="PG632" s="160"/>
      <c r="PH632" s="160"/>
      <c r="PI632" s="160"/>
      <c r="PJ632" s="160"/>
      <c r="PK632" s="160"/>
      <c r="PL632" s="160"/>
      <c r="PM632" s="160"/>
      <c r="PN632" s="160"/>
      <c r="PO632" s="160"/>
      <c r="PP632" s="160"/>
      <c r="PQ632" s="160"/>
      <c r="PR632" s="160"/>
      <c r="PS632" s="160"/>
      <c r="PT632" s="160"/>
      <c r="PU632" s="160"/>
      <c r="PV632" s="160"/>
      <c r="PW632" s="160"/>
      <c r="PX632" s="160"/>
      <c r="PY632" s="160"/>
      <c r="PZ632" s="160"/>
      <c r="QA632" s="160"/>
      <c r="QB632" s="160"/>
      <c r="QC632" s="160"/>
      <c r="QD632" s="160"/>
      <c r="QE632" s="160"/>
      <c r="QF632" s="160"/>
      <c r="QG632" s="160"/>
      <c r="QH632" s="160"/>
      <c r="QI632" s="160"/>
      <c r="QJ632" s="160"/>
      <c r="QK632" s="160"/>
      <c r="QL632" s="160"/>
      <c r="QM632" s="160"/>
      <c r="QN632" s="160"/>
      <c r="QO632" s="160"/>
      <c r="QP632" s="160"/>
      <c r="QQ632" s="160"/>
      <c r="QR632" s="160"/>
      <c r="QS632" s="160"/>
      <c r="QT632" s="160"/>
      <c r="QU632" s="160"/>
      <c r="QV632" s="160"/>
      <c r="QW632" s="160"/>
      <c r="QX632" s="160"/>
      <c r="QY632" s="160"/>
      <c r="QZ632" s="160"/>
      <c r="RA632" s="160"/>
      <c r="RB632" s="160"/>
      <c r="RC632" s="160"/>
      <c r="RD632" s="160"/>
      <c r="RE632" s="160"/>
      <c r="RF632" s="160"/>
      <c r="RG632" s="160"/>
      <c r="RH632" s="160"/>
      <c r="RI632" s="160"/>
      <c r="RJ632" s="160"/>
      <c r="RK632" s="160"/>
      <c r="RL632" s="160"/>
      <c r="RM632" s="160"/>
      <c r="RN632" s="160"/>
      <c r="RO632" s="160"/>
      <c r="RP632" s="160"/>
      <c r="RQ632" s="160"/>
      <c r="RR632" s="160"/>
      <c r="RS632" s="160"/>
      <c r="RT632" s="160"/>
      <c r="RU632" s="160"/>
      <c r="RV632" s="160"/>
      <c r="RW632" s="160"/>
      <c r="RX632" s="160"/>
      <c r="RY632" s="160"/>
      <c r="RZ632" s="160"/>
      <c r="SA632" s="160"/>
      <c r="SB632" s="160"/>
      <c r="SC632" s="160"/>
      <c r="SD632" s="160"/>
      <c r="SE632" s="160"/>
      <c r="SF632" s="160"/>
      <c r="SG632" s="160"/>
      <c r="SH632" s="160"/>
      <c r="SI632" s="160"/>
      <c r="SJ632" s="160"/>
      <c r="SK632" s="160"/>
      <c r="SL632" s="160"/>
      <c r="SM632" s="160"/>
      <c r="SN632" s="160"/>
      <c r="SO632" s="160"/>
      <c r="SP632" s="160"/>
      <c r="SQ632" s="160"/>
      <c r="SR632" s="160"/>
      <c r="SS632" s="160"/>
      <c r="ST632" s="160"/>
      <c r="SU632" s="160"/>
      <c r="SV632" s="160"/>
      <c r="SW632" s="160"/>
      <c r="SX632" s="160"/>
      <c r="SY632" s="160"/>
      <c r="SZ632" s="160"/>
      <c r="TA632" s="160"/>
      <c r="TB632" s="160"/>
      <c r="TC632" s="160"/>
      <c r="TD632" s="160"/>
      <c r="TE632" s="160"/>
      <c r="TF632" s="160"/>
    </row>
    <row r="633" spans="1:526">
      <c r="A633" s="160"/>
      <c r="B633" s="160"/>
      <c r="C633" s="160"/>
      <c r="D633" s="160"/>
      <c r="E633" s="160"/>
      <c r="F633" s="160"/>
      <c r="G633" s="160"/>
      <c r="H633" s="160"/>
      <c r="I633" s="160"/>
      <c r="J633" s="160"/>
      <c r="K633" s="160"/>
      <c r="L633" s="160"/>
      <c r="M633" s="160"/>
      <c r="N633" s="160"/>
      <c r="O633" s="160"/>
      <c r="P633" s="160"/>
      <c r="Q633" s="160"/>
      <c r="R633" s="160"/>
      <c r="S633" s="160"/>
      <c r="T633" s="160"/>
      <c r="U633" s="160"/>
      <c r="V633" s="160"/>
      <c r="W633" s="160"/>
      <c r="X633" s="160"/>
      <c r="Y633" s="160"/>
      <c r="Z633" s="160"/>
      <c r="AA633" s="160"/>
      <c r="AB633" s="160"/>
      <c r="AC633" s="160"/>
      <c r="AD633" s="160"/>
      <c r="AE633" s="160"/>
      <c r="AF633" s="160"/>
      <c r="AG633" s="160"/>
      <c r="AH633" s="160"/>
      <c r="AI633" s="160"/>
      <c r="AJ633" s="160"/>
      <c r="AK633" s="160"/>
      <c r="AL633" s="160"/>
      <c r="AM633" s="160"/>
      <c r="AN633" s="160"/>
      <c r="AO633" s="160"/>
      <c r="AP633" s="160"/>
      <c r="AQ633" s="160"/>
      <c r="AR633" s="160"/>
      <c r="AS633" s="160"/>
      <c r="AT633" s="160"/>
      <c r="AU633" s="160"/>
      <c r="AV633" s="160"/>
      <c r="AW633" s="160"/>
      <c r="AX633" s="160"/>
      <c r="AY633" s="160"/>
      <c r="AZ633" s="160"/>
      <c r="BA633" s="160"/>
      <c r="BB633" s="160"/>
      <c r="BC633" s="160"/>
      <c r="BD633" s="160"/>
      <c r="BE633" s="160"/>
      <c r="BF633" s="160"/>
      <c r="BG633" s="160"/>
      <c r="BH633" s="160"/>
      <c r="BI633" s="160"/>
      <c r="BJ633" s="160"/>
      <c r="BK633" s="160"/>
      <c r="BL633" s="160"/>
      <c r="BM633" s="160"/>
      <c r="BN633" s="160"/>
      <c r="BO633" s="160"/>
      <c r="BP633" s="160"/>
      <c r="BQ633" s="160"/>
      <c r="BR633" s="160"/>
      <c r="BS633" s="160"/>
      <c r="BT633" s="160"/>
      <c r="BU633" s="160"/>
      <c r="BV633" s="160"/>
      <c r="BW633" s="160"/>
      <c r="BX633" s="160"/>
      <c r="BY633" s="160"/>
      <c r="BZ633" s="160"/>
      <c r="CA633" s="160"/>
      <c r="CB633" s="160"/>
      <c r="CC633" s="160"/>
      <c r="CD633" s="160"/>
      <c r="CE633" s="160"/>
      <c r="CF633" s="160"/>
      <c r="CG633" s="160"/>
      <c r="CH633" s="160"/>
      <c r="CI633" s="160"/>
      <c r="CJ633" s="160"/>
      <c r="CK633" s="160"/>
      <c r="CL633" s="160"/>
      <c r="CM633" s="160"/>
      <c r="CN633" s="160"/>
      <c r="CO633" s="160"/>
      <c r="CP633" s="160"/>
      <c r="CQ633" s="160"/>
      <c r="CR633" s="160"/>
      <c r="CS633" s="160"/>
      <c r="CT633" s="160"/>
      <c r="CU633" s="160"/>
      <c r="CV633" s="160"/>
      <c r="CW633" s="160"/>
      <c r="CX633" s="160"/>
      <c r="CY633" s="160"/>
      <c r="CZ633" s="160"/>
      <c r="DA633" s="160"/>
      <c r="DB633" s="160"/>
      <c r="DC633" s="160"/>
      <c r="DD633" s="160"/>
      <c r="DE633" s="160"/>
      <c r="DF633" s="160"/>
      <c r="DG633" s="160"/>
      <c r="DH633" s="160"/>
      <c r="DI633" s="160"/>
      <c r="DJ633" s="160"/>
      <c r="DK633" s="160"/>
      <c r="DL633" s="160"/>
      <c r="DM633" s="160"/>
      <c r="DN633" s="160"/>
      <c r="DO633" s="160"/>
      <c r="DP633" s="160"/>
      <c r="DQ633" s="160"/>
      <c r="DR633" s="160"/>
      <c r="DS633" s="160"/>
      <c r="DT633" s="160"/>
      <c r="DU633" s="160"/>
      <c r="DV633" s="160"/>
      <c r="DW633" s="160"/>
      <c r="DX633" s="160"/>
      <c r="DY633" s="160"/>
      <c r="DZ633" s="160"/>
      <c r="EA633" s="160"/>
      <c r="EB633" s="160"/>
      <c r="EC633" s="160"/>
      <c r="ED633" s="160"/>
      <c r="EE633" s="160"/>
      <c r="EF633" s="160"/>
      <c r="EG633" s="160"/>
      <c r="EH633" s="160"/>
      <c r="EI633" s="160"/>
      <c r="EJ633" s="160"/>
      <c r="EK633" s="160"/>
      <c r="EL633" s="160"/>
      <c r="EM633" s="160"/>
      <c r="EN633" s="160"/>
      <c r="EO633" s="160"/>
      <c r="EP633" s="160"/>
      <c r="EQ633" s="160"/>
      <c r="ER633" s="160"/>
      <c r="ES633" s="160"/>
      <c r="ET633" s="160"/>
      <c r="EU633" s="160"/>
      <c r="EV633" s="160"/>
      <c r="EW633" s="160"/>
      <c r="EX633" s="160"/>
      <c r="EY633" s="160"/>
      <c r="EZ633" s="160"/>
      <c r="FA633" s="160"/>
      <c r="FB633" s="160"/>
      <c r="FC633" s="160"/>
      <c r="FD633" s="160"/>
      <c r="FE633" s="160"/>
      <c r="FF633" s="160"/>
      <c r="FG633" s="160"/>
      <c r="FH633" s="160"/>
      <c r="FI633" s="160"/>
      <c r="FJ633" s="160"/>
      <c r="FK633" s="160"/>
      <c r="FL633" s="160"/>
      <c r="FM633" s="160"/>
      <c r="FN633" s="160"/>
      <c r="FO633" s="160"/>
      <c r="FP633" s="160"/>
      <c r="FQ633" s="160"/>
      <c r="FR633" s="160"/>
      <c r="FS633" s="160"/>
      <c r="FT633" s="160"/>
      <c r="FU633" s="160"/>
      <c r="FV633" s="160"/>
      <c r="FW633" s="160"/>
      <c r="FX633" s="160"/>
      <c r="FY633" s="160"/>
      <c r="FZ633" s="160"/>
      <c r="GA633" s="160"/>
      <c r="GB633" s="160"/>
      <c r="GC633" s="160"/>
      <c r="GD633" s="160"/>
      <c r="GE633" s="160"/>
      <c r="GF633" s="160"/>
      <c r="GG633" s="160"/>
      <c r="GH633" s="160"/>
      <c r="GI633" s="160"/>
      <c r="GJ633" s="160"/>
      <c r="GK633" s="160"/>
      <c r="GL633" s="160"/>
      <c r="GM633" s="160"/>
      <c r="GN633" s="160"/>
      <c r="GO633" s="160"/>
      <c r="GP633" s="160"/>
      <c r="GQ633" s="160"/>
      <c r="GR633" s="160"/>
      <c r="GS633" s="160"/>
      <c r="GT633" s="160"/>
      <c r="GU633" s="160"/>
      <c r="GV633" s="160"/>
      <c r="GW633" s="160"/>
      <c r="GX633" s="160"/>
      <c r="GY633" s="160"/>
      <c r="GZ633" s="160"/>
      <c r="HA633" s="160"/>
      <c r="HB633" s="160"/>
      <c r="HC633" s="160"/>
      <c r="HD633" s="160"/>
      <c r="HE633" s="160"/>
      <c r="HF633" s="160"/>
      <c r="HG633" s="160"/>
      <c r="HH633" s="160"/>
      <c r="HI633" s="160"/>
      <c r="HJ633" s="160"/>
      <c r="HK633" s="160"/>
      <c r="HL633" s="160"/>
      <c r="HM633" s="160"/>
      <c r="HN633" s="160"/>
      <c r="HO633" s="160"/>
      <c r="HP633" s="160"/>
      <c r="HQ633" s="160"/>
      <c r="HR633" s="160"/>
      <c r="HS633" s="160"/>
      <c r="HT633" s="160"/>
      <c r="HU633" s="160"/>
      <c r="HV633" s="160"/>
      <c r="HW633" s="160"/>
      <c r="HX633" s="160"/>
      <c r="HY633" s="160"/>
      <c r="HZ633" s="160"/>
      <c r="IA633" s="160"/>
      <c r="IB633" s="160"/>
      <c r="IC633" s="160"/>
      <c r="ID633" s="160"/>
      <c r="IE633" s="160"/>
      <c r="IF633" s="160"/>
      <c r="IG633" s="160"/>
      <c r="IH633" s="160"/>
      <c r="II633" s="160"/>
      <c r="IJ633" s="160"/>
      <c r="IK633" s="160"/>
      <c r="IL633" s="160"/>
      <c r="IM633" s="160"/>
      <c r="IN633" s="160"/>
      <c r="IO633" s="160"/>
      <c r="IP633" s="160"/>
      <c r="IQ633" s="160"/>
      <c r="IR633" s="160"/>
      <c r="IS633" s="160"/>
      <c r="IT633" s="160"/>
      <c r="IU633" s="160"/>
      <c r="IV633" s="160"/>
      <c r="IW633" s="160"/>
      <c r="IX633" s="160"/>
      <c r="IY633" s="160"/>
      <c r="IZ633" s="160"/>
      <c r="JA633" s="160"/>
      <c r="JB633" s="160"/>
      <c r="JC633" s="160"/>
      <c r="JD633" s="160"/>
      <c r="JE633" s="160"/>
      <c r="JF633" s="160"/>
      <c r="JG633" s="160"/>
      <c r="JH633" s="160"/>
      <c r="JI633" s="160"/>
      <c r="JJ633" s="160"/>
      <c r="JK633" s="160"/>
      <c r="JL633" s="160"/>
      <c r="JM633" s="160"/>
      <c r="JN633" s="160"/>
      <c r="JO633" s="160"/>
      <c r="JP633" s="160"/>
      <c r="JQ633" s="160"/>
      <c r="JR633" s="160"/>
      <c r="JS633" s="160"/>
      <c r="JT633" s="160"/>
      <c r="JU633" s="160"/>
      <c r="JV633" s="160"/>
      <c r="JW633" s="160"/>
      <c r="JX633" s="160"/>
      <c r="JY633" s="160"/>
      <c r="JZ633" s="160"/>
      <c r="KA633" s="160"/>
      <c r="KB633" s="160"/>
      <c r="KC633" s="160"/>
      <c r="KD633" s="160"/>
      <c r="KE633" s="160"/>
      <c r="KF633" s="160"/>
      <c r="KG633" s="160"/>
      <c r="KH633" s="160"/>
      <c r="KI633" s="160"/>
      <c r="KJ633" s="160"/>
      <c r="KK633" s="160"/>
      <c r="KL633" s="160"/>
      <c r="KM633" s="160"/>
      <c r="KN633" s="160"/>
      <c r="KO633" s="160"/>
      <c r="KP633" s="160"/>
      <c r="KQ633" s="160"/>
      <c r="KR633" s="160"/>
      <c r="KS633" s="160"/>
      <c r="KT633" s="160"/>
      <c r="KU633" s="160"/>
      <c r="KV633" s="160"/>
      <c r="KW633" s="160"/>
      <c r="KX633" s="160"/>
      <c r="KY633" s="160"/>
      <c r="KZ633" s="160"/>
      <c r="LA633" s="160"/>
      <c r="LB633" s="160"/>
      <c r="LC633" s="160"/>
      <c r="LD633" s="160"/>
      <c r="LE633" s="160"/>
      <c r="LF633" s="160"/>
      <c r="LG633" s="160"/>
      <c r="LH633" s="160"/>
      <c r="LI633" s="160"/>
      <c r="LJ633" s="160"/>
      <c r="LK633" s="160"/>
      <c r="LL633" s="160"/>
      <c r="LM633" s="160"/>
      <c r="LN633" s="160"/>
      <c r="LO633" s="160"/>
      <c r="LP633" s="160"/>
      <c r="LQ633" s="160"/>
      <c r="LR633" s="160"/>
      <c r="LS633" s="160"/>
      <c r="LT633" s="160"/>
      <c r="LU633" s="160"/>
      <c r="LV633" s="160"/>
      <c r="LW633" s="160"/>
      <c r="LX633" s="160"/>
      <c r="LY633" s="160"/>
      <c r="LZ633" s="160"/>
      <c r="MA633" s="160"/>
      <c r="MB633" s="160"/>
      <c r="MC633" s="160"/>
      <c r="MD633" s="160"/>
      <c r="ME633" s="160"/>
      <c r="MF633" s="160"/>
      <c r="MG633" s="160"/>
      <c r="MH633" s="160"/>
      <c r="MI633" s="160"/>
      <c r="MJ633" s="160"/>
      <c r="MK633" s="160"/>
      <c r="ML633" s="160"/>
      <c r="MM633" s="160"/>
      <c r="MN633" s="160"/>
      <c r="MO633" s="160"/>
      <c r="MP633" s="160"/>
      <c r="MQ633" s="160"/>
      <c r="MR633" s="160"/>
      <c r="MS633" s="160"/>
      <c r="MT633" s="160"/>
      <c r="MU633" s="160"/>
      <c r="MV633" s="160"/>
      <c r="MW633" s="160"/>
      <c r="MX633" s="160"/>
      <c r="MY633" s="160"/>
      <c r="MZ633" s="160"/>
      <c r="NA633" s="160"/>
      <c r="NB633" s="160"/>
      <c r="NC633" s="160"/>
      <c r="ND633" s="160"/>
      <c r="NE633" s="160"/>
      <c r="NF633" s="160"/>
      <c r="NG633" s="160"/>
      <c r="NH633" s="160"/>
      <c r="NI633" s="160"/>
      <c r="NJ633" s="160"/>
      <c r="NK633" s="160"/>
      <c r="NL633" s="160"/>
      <c r="NM633" s="160"/>
      <c r="NN633" s="160"/>
      <c r="NO633" s="160"/>
      <c r="NP633" s="160"/>
      <c r="NQ633" s="160"/>
      <c r="NR633" s="160"/>
      <c r="NS633" s="160"/>
      <c r="NT633" s="160"/>
      <c r="NU633" s="160"/>
      <c r="NV633" s="160"/>
      <c r="NW633" s="160"/>
      <c r="NX633" s="160"/>
      <c r="NY633" s="160"/>
      <c r="NZ633" s="160"/>
      <c r="OA633" s="160"/>
      <c r="OB633" s="160"/>
      <c r="OC633" s="160"/>
      <c r="OD633" s="160"/>
      <c r="OE633" s="160"/>
      <c r="OF633" s="160"/>
      <c r="OG633" s="160"/>
      <c r="OH633" s="160"/>
      <c r="OI633" s="160"/>
      <c r="OJ633" s="160"/>
      <c r="OK633" s="160"/>
      <c r="OL633" s="160"/>
      <c r="OM633" s="160"/>
      <c r="ON633" s="160"/>
      <c r="OO633" s="160"/>
      <c r="OP633" s="160"/>
      <c r="OQ633" s="160"/>
      <c r="OR633" s="160"/>
      <c r="OS633" s="160"/>
      <c r="OT633" s="160"/>
      <c r="OU633" s="160"/>
      <c r="OV633" s="160"/>
      <c r="OW633" s="160"/>
      <c r="OX633" s="160"/>
      <c r="OY633" s="160"/>
      <c r="OZ633" s="160"/>
      <c r="PA633" s="160"/>
      <c r="PB633" s="160"/>
      <c r="PC633" s="160"/>
      <c r="PD633" s="160"/>
      <c r="PE633" s="160"/>
      <c r="PF633" s="160"/>
      <c r="PG633" s="160"/>
      <c r="PH633" s="160"/>
      <c r="PI633" s="160"/>
      <c r="PJ633" s="160"/>
      <c r="PK633" s="160"/>
      <c r="PL633" s="160"/>
      <c r="PM633" s="160"/>
      <c r="PN633" s="160"/>
      <c r="PO633" s="160"/>
      <c r="PP633" s="160"/>
      <c r="PQ633" s="160"/>
      <c r="PR633" s="160"/>
      <c r="PS633" s="160"/>
      <c r="PT633" s="160"/>
      <c r="PU633" s="160"/>
      <c r="PV633" s="160"/>
      <c r="PW633" s="160"/>
      <c r="PX633" s="160"/>
      <c r="PY633" s="160"/>
      <c r="PZ633" s="160"/>
      <c r="QA633" s="160"/>
      <c r="QB633" s="160"/>
      <c r="QC633" s="160"/>
      <c r="QD633" s="160"/>
      <c r="QE633" s="160"/>
      <c r="QF633" s="160"/>
      <c r="QG633" s="160"/>
      <c r="QH633" s="160"/>
      <c r="QI633" s="160"/>
      <c r="QJ633" s="160"/>
      <c r="QK633" s="160"/>
      <c r="QL633" s="160"/>
      <c r="QM633" s="160"/>
      <c r="QN633" s="160"/>
      <c r="QO633" s="160"/>
      <c r="QP633" s="160"/>
      <c r="QQ633" s="160"/>
      <c r="QR633" s="160"/>
      <c r="QS633" s="160"/>
      <c r="QT633" s="160"/>
      <c r="QU633" s="160"/>
      <c r="QV633" s="160"/>
      <c r="QW633" s="160"/>
      <c r="QX633" s="160"/>
      <c r="QY633" s="160"/>
      <c r="QZ633" s="160"/>
      <c r="RA633" s="160"/>
      <c r="RB633" s="160"/>
      <c r="RC633" s="160"/>
      <c r="RD633" s="160"/>
      <c r="RE633" s="160"/>
      <c r="RF633" s="160"/>
      <c r="RG633" s="160"/>
      <c r="RH633" s="160"/>
      <c r="RI633" s="160"/>
      <c r="RJ633" s="160"/>
      <c r="RK633" s="160"/>
      <c r="RL633" s="160"/>
      <c r="RM633" s="160"/>
      <c r="RN633" s="160"/>
      <c r="RO633" s="160"/>
      <c r="RP633" s="160"/>
      <c r="RQ633" s="160"/>
      <c r="RR633" s="160"/>
      <c r="RS633" s="160"/>
      <c r="RT633" s="160"/>
      <c r="RU633" s="160"/>
      <c r="RV633" s="160"/>
      <c r="RW633" s="160"/>
      <c r="RX633" s="160"/>
      <c r="RY633" s="160"/>
      <c r="RZ633" s="160"/>
      <c r="SA633" s="160"/>
      <c r="SB633" s="160"/>
      <c r="SC633" s="160"/>
      <c r="SD633" s="160"/>
      <c r="SE633" s="160"/>
      <c r="SF633" s="160"/>
      <c r="SG633" s="160"/>
      <c r="SH633" s="160"/>
      <c r="SI633" s="160"/>
      <c r="SJ633" s="160"/>
      <c r="SK633" s="160"/>
      <c r="SL633" s="160"/>
      <c r="SM633" s="160"/>
      <c r="SN633" s="160"/>
      <c r="SO633" s="160"/>
      <c r="SP633" s="160"/>
      <c r="SQ633" s="160"/>
      <c r="SR633" s="160"/>
      <c r="SS633" s="160"/>
      <c r="ST633" s="160"/>
      <c r="SU633" s="160"/>
      <c r="SV633" s="160"/>
      <c r="SW633" s="160"/>
      <c r="SX633" s="160"/>
      <c r="SY633" s="160"/>
      <c r="SZ633" s="160"/>
      <c r="TA633" s="160"/>
      <c r="TB633" s="160"/>
      <c r="TC633" s="160"/>
      <c r="TD633" s="160"/>
      <c r="TE633" s="160"/>
      <c r="TF633" s="160"/>
    </row>
    <row r="634" spans="1:526">
      <c r="A634" s="160"/>
      <c r="B634" s="160"/>
      <c r="C634" s="160"/>
      <c r="D634" s="160"/>
      <c r="E634" s="160"/>
      <c r="F634" s="160"/>
      <c r="G634" s="160"/>
      <c r="H634" s="160"/>
      <c r="I634" s="160"/>
      <c r="J634" s="160"/>
      <c r="K634" s="160"/>
      <c r="L634" s="160"/>
      <c r="M634" s="160"/>
      <c r="N634" s="160"/>
      <c r="O634" s="160"/>
      <c r="P634" s="160"/>
      <c r="Q634" s="160"/>
      <c r="R634" s="160"/>
      <c r="S634" s="160"/>
      <c r="T634" s="160"/>
      <c r="U634" s="160"/>
      <c r="V634" s="160"/>
      <c r="W634" s="160"/>
      <c r="X634" s="160"/>
      <c r="Y634" s="160"/>
      <c r="Z634" s="160"/>
      <c r="AA634" s="160"/>
      <c r="AB634" s="160"/>
      <c r="AC634" s="160"/>
      <c r="AD634" s="160"/>
      <c r="AE634" s="160"/>
      <c r="AF634" s="160"/>
      <c r="AG634" s="160"/>
      <c r="AH634" s="160"/>
      <c r="AI634" s="160"/>
      <c r="AJ634" s="160"/>
      <c r="AK634" s="160"/>
      <c r="AL634" s="160"/>
      <c r="AM634" s="160"/>
      <c r="AN634" s="160"/>
      <c r="AO634" s="160"/>
      <c r="AP634" s="160"/>
      <c r="AQ634" s="160"/>
      <c r="AR634" s="160"/>
      <c r="AS634" s="160"/>
      <c r="AT634" s="160"/>
      <c r="AU634" s="160"/>
      <c r="AV634" s="160"/>
      <c r="AW634" s="160"/>
      <c r="AX634" s="160"/>
      <c r="AY634" s="160"/>
      <c r="AZ634" s="160"/>
      <c r="BA634" s="160"/>
      <c r="BB634" s="160"/>
      <c r="BC634" s="160"/>
      <c r="BD634" s="160"/>
      <c r="BE634" s="160"/>
      <c r="BF634" s="160"/>
      <c r="BG634" s="160"/>
      <c r="BH634" s="160"/>
      <c r="BI634" s="160"/>
      <c r="BJ634" s="160"/>
      <c r="BK634" s="160"/>
      <c r="BL634" s="160"/>
      <c r="BM634" s="160"/>
      <c r="BN634" s="160"/>
      <c r="BO634" s="160"/>
      <c r="BP634" s="160"/>
      <c r="BQ634" s="160"/>
      <c r="BR634" s="160"/>
      <c r="BS634" s="160"/>
      <c r="BT634" s="160"/>
      <c r="BU634" s="160"/>
      <c r="BV634" s="160"/>
      <c r="BW634" s="160"/>
      <c r="BX634" s="160"/>
      <c r="BY634" s="160"/>
      <c r="BZ634" s="160"/>
      <c r="CA634" s="160"/>
      <c r="CB634" s="160"/>
      <c r="CC634" s="160"/>
      <c r="CD634" s="160"/>
      <c r="CE634" s="160"/>
      <c r="CF634" s="160"/>
      <c r="CG634" s="160"/>
      <c r="CH634" s="160"/>
      <c r="CI634" s="160"/>
      <c r="CJ634" s="160"/>
      <c r="CK634" s="160"/>
      <c r="CL634" s="160"/>
      <c r="CM634" s="160"/>
      <c r="CN634" s="160"/>
      <c r="CO634" s="160"/>
      <c r="CP634" s="160"/>
      <c r="CQ634" s="160"/>
      <c r="CR634" s="160"/>
      <c r="CS634" s="160"/>
      <c r="CT634" s="160"/>
      <c r="CU634" s="160"/>
      <c r="CV634" s="160"/>
      <c r="CW634" s="160"/>
      <c r="CX634" s="160"/>
      <c r="CY634" s="160"/>
      <c r="CZ634" s="160"/>
      <c r="DA634" s="160"/>
      <c r="DB634" s="160"/>
      <c r="DC634" s="160"/>
      <c r="DD634" s="160"/>
      <c r="DE634" s="160"/>
      <c r="DF634" s="160"/>
      <c r="DG634" s="160"/>
      <c r="DH634" s="160"/>
      <c r="DI634" s="160"/>
      <c r="DJ634" s="160"/>
      <c r="DK634" s="160"/>
      <c r="DL634" s="160"/>
      <c r="DM634" s="160"/>
      <c r="DN634" s="160"/>
      <c r="DO634" s="160"/>
      <c r="DP634" s="160"/>
      <c r="DQ634" s="160"/>
      <c r="DR634" s="160"/>
      <c r="DS634" s="160"/>
      <c r="DT634" s="160"/>
      <c r="DU634" s="160"/>
      <c r="DV634" s="160"/>
      <c r="DW634" s="160"/>
      <c r="DX634" s="160"/>
      <c r="DY634" s="160"/>
      <c r="DZ634" s="160"/>
      <c r="EA634" s="160"/>
      <c r="EB634" s="160"/>
      <c r="EC634" s="160"/>
      <c r="ED634" s="160"/>
      <c r="EE634" s="160"/>
      <c r="EF634" s="160"/>
      <c r="EG634" s="160"/>
      <c r="EH634" s="160"/>
      <c r="EI634" s="160"/>
      <c r="EJ634" s="160"/>
      <c r="EK634" s="160"/>
      <c r="EL634" s="160"/>
      <c r="EM634" s="160"/>
      <c r="EN634" s="160"/>
      <c r="EO634" s="160"/>
      <c r="EP634" s="160"/>
      <c r="EQ634" s="160"/>
      <c r="ER634" s="160"/>
      <c r="ES634" s="160"/>
      <c r="ET634" s="160"/>
      <c r="EU634" s="160"/>
      <c r="EV634" s="160"/>
      <c r="EW634" s="160"/>
      <c r="EX634" s="160"/>
      <c r="EY634" s="160"/>
      <c r="EZ634" s="160"/>
      <c r="FA634" s="160"/>
      <c r="FB634" s="160"/>
      <c r="FC634" s="160"/>
      <c r="FD634" s="160"/>
      <c r="FE634" s="160"/>
      <c r="FF634" s="160"/>
      <c r="FG634" s="160"/>
      <c r="FH634" s="160"/>
      <c r="FI634" s="160"/>
      <c r="FJ634" s="160"/>
      <c r="FK634" s="160"/>
      <c r="FL634" s="160"/>
      <c r="FM634" s="160"/>
      <c r="FN634" s="160"/>
      <c r="FO634" s="160"/>
      <c r="FP634" s="160"/>
      <c r="FQ634" s="160"/>
      <c r="FR634" s="160"/>
      <c r="FS634" s="160"/>
      <c r="FT634" s="160"/>
      <c r="FU634" s="160"/>
      <c r="FV634" s="160"/>
      <c r="FW634" s="160"/>
      <c r="FX634" s="160"/>
      <c r="FY634" s="160"/>
      <c r="FZ634" s="160"/>
      <c r="GA634" s="160"/>
      <c r="GB634" s="160"/>
      <c r="GC634" s="160"/>
      <c r="GD634" s="160"/>
      <c r="GE634" s="160"/>
      <c r="GF634" s="160"/>
      <c r="GG634" s="160"/>
      <c r="GH634" s="160"/>
      <c r="GI634" s="160"/>
      <c r="GJ634" s="160"/>
      <c r="GK634" s="160"/>
      <c r="GL634" s="160"/>
      <c r="GM634" s="160"/>
      <c r="GN634" s="160"/>
      <c r="GO634" s="160"/>
      <c r="GP634" s="160"/>
      <c r="GQ634" s="160"/>
      <c r="GR634" s="160"/>
      <c r="GS634" s="160"/>
      <c r="GT634" s="160"/>
      <c r="GU634" s="160"/>
      <c r="GV634" s="160"/>
      <c r="GW634" s="160"/>
      <c r="GX634" s="160"/>
      <c r="GY634" s="160"/>
      <c r="GZ634" s="160"/>
      <c r="HA634" s="160"/>
      <c r="HB634" s="160"/>
      <c r="HC634" s="160"/>
      <c r="HD634" s="160"/>
      <c r="HE634" s="160"/>
      <c r="HF634" s="160"/>
      <c r="HG634" s="160"/>
      <c r="HH634" s="160"/>
      <c r="HI634" s="160"/>
      <c r="HJ634" s="160"/>
      <c r="HK634" s="160"/>
      <c r="HL634" s="160"/>
      <c r="HM634" s="160"/>
      <c r="HN634" s="160"/>
      <c r="HO634" s="160"/>
      <c r="HP634" s="160"/>
      <c r="HQ634" s="160"/>
      <c r="HR634" s="160"/>
      <c r="HS634" s="160"/>
      <c r="HT634" s="160"/>
      <c r="HU634" s="160"/>
      <c r="HV634" s="160"/>
      <c r="HW634" s="160"/>
      <c r="HX634" s="160"/>
      <c r="HY634" s="160"/>
      <c r="HZ634" s="160"/>
      <c r="IA634" s="160"/>
      <c r="IB634" s="160"/>
      <c r="IC634" s="160"/>
      <c r="ID634" s="160"/>
      <c r="IE634" s="160"/>
      <c r="IF634" s="160"/>
      <c r="IG634" s="160"/>
      <c r="IH634" s="160"/>
      <c r="II634" s="160"/>
      <c r="IJ634" s="160"/>
      <c r="IK634" s="160"/>
      <c r="IL634" s="160"/>
      <c r="IM634" s="160"/>
      <c r="IN634" s="160"/>
      <c r="IO634" s="160"/>
      <c r="IP634" s="160"/>
      <c r="IQ634" s="160"/>
      <c r="IR634" s="160"/>
      <c r="IS634" s="160"/>
      <c r="IT634" s="160"/>
      <c r="IU634" s="160"/>
      <c r="IV634" s="160"/>
      <c r="IW634" s="160"/>
      <c r="IX634" s="160"/>
      <c r="IY634" s="160"/>
      <c r="IZ634" s="160"/>
      <c r="JA634" s="160"/>
      <c r="JB634" s="160"/>
      <c r="JC634" s="160"/>
      <c r="JD634" s="160"/>
      <c r="JE634" s="160"/>
      <c r="JF634" s="160"/>
      <c r="JG634" s="160"/>
      <c r="JH634" s="160"/>
      <c r="JI634" s="160"/>
      <c r="JJ634" s="160"/>
      <c r="JK634" s="160"/>
      <c r="JL634" s="160"/>
      <c r="JM634" s="160"/>
      <c r="JN634" s="160"/>
      <c r="JO634" s="160"/>
      <c r="JP634" s="160"/>
      <c r="JQ634" s="160"/>
      <c r="JR634" s="160"/>
      <c r="JS634" s="160"/>
      <c r="JT634" s="160"/>
      <c r="JU634" s="160"/>
      <c r="JV634" s="160"/>
      <c r="JW634" s="160"/>
      <c r="JX634" s="160"/>
      <c r="JY634" s="160"/>
      <c r="JZ634" s="160"/>
      <c r="KA634" s="160"/>
      <c r="KB634" s="160"/>
      <c r="KC634" s="160"/>
      <c r="KD634" s="160"/>
      <c r="KE634" s="160"/>
      <c r="KF634" s="160"/>
      <c r="KG634" s="160"/>
      <c r="KH634" s="160"/>
      <c r="KI634" s="160"/>
      <c r="KJ634" s="160"/>
      <c r="KK634" s="160"/>
      <c r="KL634" s="160"/>
      <c r="KM634" s="160"/>
      <c r="KN634" s="160"/>
      <c r="KO634" s="160"/>
      <c r="KP634" s="160"/>
      <c r="KQ634" s="160"/>
      <c r="KR634" s="160"/>
      <c r="KS634" s="160"/>
      <c r="KT634" s="160"/>
      <c r="KU634" s="160"/>
      <c r="KV634" s="160"/>
      <c r="KW634" s="160"/>
      <c r="KX634" s="160"/>
      <c r="KY634" s="160"/>
      <c r="KZ634" s="160"/>
      <c r="LA634" s="160"/>
      <c r="LB634" s="160"/>
      <c r="LC634" s="160"/>
      <c r="LD634" s="160"/>
      <c r="LE634" s="160"/>
      <c r="LF634" s="160"/>
      <c r="LG634" s="160"/>
      <c r="LH634" s="160"/>
      <c r="LI634" s="160"/>
      <c r="LJ634" s="160"/>
      <c r="LK634" s="160"/>
      <c r="LL634" s="160"/>
      <c r="LM634" s="160"/>
      <c r="LN634" s="160"/>
      <c r="LO634" s="160"/>
      <c r="LP634" s="160"/>
      <c r="LQ634" s="160"/>
      <c r="LR634" s="160"/>
      <c r="LS634" s="160"/>
      <c r="LT634" s="160"/>
      <c r="LU634" s="160"/>
      <c r="LV634" s="160"/>
      <c r="LW634" s="160"/>
      <c r="LX634" s="160"/>
      <c r="LY634" s="160"/>
      <c r="LZ634" s="160"/>
      <c r="MA634" s="160"/>
      <c r="MB634" s="160"/>
      <c r="MC634" s="160"/>
      <c r="MD634" s="160"/>
      <c r="ME634" s="160"/>
      <c r="MF634" s="160"/>
      <c r="MG634" s="160"/>
      <c r="MH634" s="160"/>
      <c r="MI634" s="160"/>
      <c r="MJ634" s="160"/>
      <c r="MK634" s="160"/>
      <c r="ML634" s="160"/>
      <c r="MM634" s="160"/>
      <c r="MN634" s="160"/>
      <c r="MO634" s="160"/>
      <c r="MP634" s="160"/>
      <c r="MQ634" s="160"/>
      <c r="MR634" s="160"/>
      <c r="MS634" s="160"/>
      <c r="MT634" s="160"/>
      <c r="MU634" s="160"/>
      <c r="MV634" s="160"/>
      <c r="MW634" s="160"/>
      <c r="MX634" s="160"/>
      <c r="MY634" s="160"/>
      <c r="MZ634" s="160"/>
      <c r="NA634" s="160"/>
      <c r="NB634" s="160"/>
      <c r="NC634" s="160"/>
      <c r="ND634" s="160"/>
      <c r="NE634" s="160"/>
      <c r="NF634" s="160"/>
      <c r="NG634" s="160"/>
      <c r="NH634" s="160"/>
      <c r="NI634" s="160"/>
      <c r="NJ634" s="160"/>
      <c r="NK634" s="160"/>
      <c r="NL634" s="160"/>
      <c r="NM634" s="160"/>
      <c r="NN634" s="160"/>
      <c r="NO634" s="160"/>
      <c r="NP634" s="160"/>
      <c r="NQ634" s="160"/>
      <c r="NR634" s="160"/>
      <c r="NS634" s="160"/>
      <c r="NT634" s="160"/>
      <c r="NU634" s="160"/>
      <c r="NV634" s="160"/>
      <c r="NW634" s="160"/>
      <c r="NX634" s="160"/>
      <c r="NY634" s="160"/>
      <c r="NZ634" s="160"/>
      <c r="OA634" s="160"/>
      <c r="OB634" s="160"/>
      <c r="OC634" s="160"/>
      <c r="OD634" s="160"/>
      <c r="OE634" s="160"/>
      <c r="OF634" s="160"/>
      <c r="OG634" s="160"/>
      <c r="OH634" s="160"/>
      <c r="OI634" s="160"/>
      <c r="OJ634" s="160"/>
      <c r="OK634" s="160"/>
      <c r="OL634" s="160"/>
      <c r="OM634" s="160"/>
      <c r="ON634" s="160"/>
      <c r="OO634" s="160"/>
      <c r="OP634" s="160"/>
      <c r="OQ634" s="160"/>
      <c r="OR634" s="160"/>
      <c r="OS634" s="160"/>
      <c r="OT634" s="160"/>
      <c r="OU634" s="160"/>
      <c r="OV634" s="160"/>
      <c r="OW634" s="160"/>
      <c r="OX634" s="160"/>
      <c r="OY634" s="160"/>
      <c r="OZ634" s="160"/>
      <c r="PA634" s="160"/>
      <c r="PB634" s="160"/>
      <c r="PC634" s="160"/>
      <c r="PD634" s="160"/>
      <c r="PE634" s="160"/>
      <c r="PF634" s="160"/>
      <c r="PG634" s="160"/>
      <c r="PH634" s="160"/>
      <c r="PI634" s="160"/>
      <c r="PJ634" s="160"/>
      <c r="PK634" s="160"/>
      <c r="PL634" s="160"/>
      <c r="PM634" s="160"/>
      <c r="PN634" s="160"/>
      <c r="PO634" s="160"/>
      <c r="PP634" s="160"/>
      <c r="PQ634" s="160"/>
      <c r="PR634" s="160"/>
      <c r="PS634" s="160"/>
      <c r="PT634" s="160"/>
      <c r="PU634" s="160"/>
      <c r="PV634" s="160"/>
      <c r="PW634" s="160"/>
      <c r="PX634" s="160"/>
      <c r="PY634" s="160"/>
      <c r="PZ634" s="160"/>
      <c r="QA634" s="160"/>
      <c r="QB634" s="160"/>
      <c r="QC634" s="160"/>
      <c r="QD634" s="160"/>
      <c r="QE634" s="160"/>
      <c r="QF634" s="160"/>
      <c r="QG634" s="160"/>
      <c r="QH634" s="160"/>
      <c r="QI634" s="160"/>
      <c r="QJ634" s="160"/>
      <c r="QK634" s="160"/>
      <c r="QL634" s="160"/>
      <c r="QM634" s="160"/>
      <c r="QN634" s="160"/>
      <c r="QO634" s="160"/>
      <c r="QP634" s="160"/>
      <c r="QQ634" s="160"/>
      <c r="QR634" s="160"/>
      <c r="QS634" s="160"/>
      <c r="QT634" s="160"/>
      <c r="QU634" s="160"/>
      <c r="QV634" s="160"/>
      <c r="QW634" s="160"/>
      <c r="QX634" s="160"/>
      <c r="QY634" s="160"/>
      <c r="QZ634" s="160"/>
      <c r="RA634" s="160"/>
      <c r="RB634" s="160"/>
      <c r="RC634" s="160"/>
      <c r="RD634" s="160"/>
      <c r="RE634" s="160"/>
      <c r="RF634" s="160"/>
      <c r="RG634" s="160"/>
      <c r="RH634" s="160"/>
      <c r="RI634" s="160"/>
      <c r="RJ634" s="160"/>
      <c r="RK634" s="160"/>
      <c r="RL634" s="160"/>
      <c r="RM634" s="160"/>
      <c r="RN634" s="160"/>
      <c r="RO634" s="160"/>
      <c r="RP634" s="160"/>
      <c r="RQ634" s="160"/>
      <c r="RR634" s="160"/>
      <c r="RS634" s="160"/>
      <c r="RT634" s="160"/>
      <c r="RU634" s="160"/>
      <c r="RV634" s="160"/>
      <c r="RW634" s="160"/>
      <c r="RX634" s="160"/>
      <c r="RY634" s="160"/>
      <c r="RZ634" s="160"/>
      <c r="SA634" s="160"/>
      <c r="SB634" s="160"/>
      <c r="SC634" s="160"/>
      <c r="SD634" s="160"/>
      <c r="SE634" s="160"/>
      <c r="SF634" s="160"/>
      <c r="SG634" s="160"/>
      <c r="SH634" s="160"/>
      <c r="SI634" s="160"/>
      <c r="SJ634" s="160"/>
      <c r="SK634" s="160"/>
      <c r="SL634" s="160"/>
      <c r="SM634" s="160"/>
      <c r="SN634" s="160"/>
      <c r="SO634" s="160"/>
      <c r="SP634" s="160"/>
      <c r="SQ634" s="160"/>
      <c r="SR634" s="160"/>
      <c r="SS634" s="160"/>
      <c r="ST634" s="160"/>
      <c r="SU634" s="160"/>
      <c r="SV634" s="160"/>
      <c r="SW634" s="160"/>
      <c r="SX634" s="160"/>
      <c r="SY634" s="160"/>
      <c r="SZ634" s="160"/>
      <c r="TA634" s="160"/>
      <c r="TB634" s="160"/>
      <c r="TC634" s="160"/>
      <c r="TD634" s="160"/>
      <c r="TE634" s="160"/>
      <c r="TF634" s="160"/>
    </row>
    <row r="635" spans="1:526">
      <c r="A635" s="160"/>
      <c r="B635" s="160"/>
      <c r="C635" s="160"/>
      <c r="D635" s="160"/>
      <c r="E635" s="160"/>
      <c r="F635" s="160"/>
      <c r="G635" s="160"/>
      <c r="H635" s="160"/>
      <c r="I635" s="160"/>
      <c r="J635" s="160"/>
      <c r="K635" s="160"/>
      <c r="L635" s="160"/>
      <c r="M635" s="160"/>
      <c r="N635" s="160"/>
      <c r="O635" s="160"/>
      <c r="P635" s="160"/>
      <c r="Q635" s="160"/>
      <c r="R635" s="160"/>
      <c r="S635" s="160"/>
      <c r="T635" s="160"/>
      <c r="U635" s="160"/>
      <c r="V635" s="160"/>
      <c r="W635" s="160"/>
      <c r="X635" s="160"/>
      <c r="Y635" s="160"/>
      <c r="Z635" s="160"/>
      <c r="AA635" s="160"/>
      <c r="AB635" s="160"/>
      <c r="AC635" s="160"/>
      <c r="AD635" s="160"/>
      <c r="AE635" s="160"/>
      <c r="AF635" s="160"/>
      <c r="AG635" s="160"/>
      <c r="AH635" s="160"/>
      <c r="AI635" s="160"/>
      <c r="AJ635" s="160"/>
      <c r="AK635" s="160"/>
      <c r="AL635" s="160"/>
      <c r="AM635" s="160"/>
      <c r="AN635" s="160"/>
      <c r="AO635" s="160"/>
      <c r="AP635" s="160"/>
      <c r="AQ635" s="160"/>
      <c r="AR635" s="160"/>
      <c r="AS635" s="160"/>
      <c r="AT635" s="160"/>
      <c r="AU635" s="160"/>
      <c r="AV635" s="160"/>
      <c r="AW635" s="160"/>
      <c r="AX635" s="160"/>
      <c r="AY635" s="160"/>
      <c r="AZ635" s="160"/>
      <c r="BA635" s="160"/>
      <c r="BB635" s="160"/>
      <c r="BC635" s="160"/>
      <c r="BD635" s="160"/>
      <c r="BE635" s="160"/>
      <c r="BF635" s="160"/>
      <c r="BG635" s="160"/>
      <c r="BH635" s="160"/>
      <c r="BI635" s="160"/>
      <c r="BJ635" s="160"/>
      <c r="BK635" s="160"/>
      <c r="BL635" s="160"/>
      <c r="BM635" s="160"/>
      <c r="BN635" s="160"/>
      <c r="BO635" s="160"/>
      <c r="BP635" s="160"/>
      <c r="BQ635" s="160"/>
      <c r="BR635" s="160"/>
      <c r="BS635" s="160"/>
      <c r="BT635" s="160"/>
      <c r="BU635" s="160"/>
      <c r="BV635" s="160"/>
      <c r="BW635" s="160"/>
      <c r="BX635" s="160"/>
      <c r="BY635" s="160"/>
      <c r="BZ635" s="160"/>
      <c r="CA635" s="160"/>
      <c r="CB635" s="160"/>
      <c r="CC635" s="160"/>
      <c r="CD635" s="160"/>
      <c r="CE635" s="160"/>
      <c r="CF635" s="160"/>
      <c r="CG635" s="160"/>
      <c r="CH635" s="160"/>
      <c r="CI635" s="160"/>
      <c r="CJ635" s="160"/>
      <c r="CK635" s="160"/>
      <c r="CL635" s="160"/>
      <c r="CM635" s="160"/>
      <c r="CN635" s="160"/>
      <c r="CO635" s="160"/>
      <c r="CP635" s="160"/>
      <c r="CQ635" s="160"/>
      <c r="CR635" s="160"/>
      <c r="CS635" s="160"/>
      <c r="CT635" s="160"/>
      <c r="CU635" s="160"/>
      <c r="CV635" s="160"/>
      <c r="CW635" s="160"/>
      <c r="CX635" s="160"/>
      <c r="CY635" s="160"/>
      <c r="CZ635" s="160"/>
      <c r="DA635" s="160"/>
      <c r="DB635" s="160"/>
      <c r="DC635" s="160"/>
      <c r="DD635" s="160"/>
      <c r="DE635" s="160"/>
      <c r="DF635" s="160"/>
      <c r="DG635" s="160"/>
      <c r="DH635" s="160"/>
      <c r="DI635" s="160"/>
      <c r="DJ635" s="160"/>
      <c r="DK635" s="160"/>
      <c r="DL635" s="160"/>
      <c r="DM635" s="160"/>
      <c r="DN635" s="160"/>
      <c r="DO635" s="160"/>
      <c r="DP635" s="160"/>
      <c r="DQ635" s="160"/>
      <c r="DR635" s="160"/>
      <c r="DS635" s="160"/>
      <c r="DT635" s="160"/>
      <c r="DU635" s="160"/>
      <c r="DV635" s="160"/>
      <c r="DW635" s="160"/>
      <c r="DX635" s="160"/>
      <c r="DY635" s="160"/>
      <c r="DZ635" s="160"/>
      <c r="EA635" s="160"/>
      <c r="EB635" s="160"/>
      <c r="EC635" s="160"/>
      <c r="ED635" s="160"/>
      <c r="EE635" s="160"/>
      <c r="EF635" s="160"/>
      <c r="EG635" s="160"/>
      <c r="EH635" s="160"/>
      <c r="EI635" s="160"/>
      <c r="EJ635" s="160"/>
      <c r="EK635" s="160"/>
      <c r="EL635" s="160"/>
      <c r="EM635" s="160"/>
      <c r="EN635" s="160"/>
      <c r="EO635" s="160"/>
      <c r="EP635" s="160"/>
      <c r="EQ635" s="160"/>
      <c r="ER635" s="160"/>
      <c r="ES635" s="160"/>
      <c r="ET635" s="160"/>
      <c r="EU635" s="160"/>
      <c r="EV635" s="160"/>
      <c r="EW635" s="160"/>
      <c r="EX635" s="160"/>
      <c r="EY635" s="160"/>
      <c r="EZ635" s="160"/>
      <c r="FA635" s="160"/>
      <c r="FB635" s="160"/>
      <c r="FC635" s="160"/>
      <c r="FD635" s="160"/>
      <c r="FE635" s="160"/>
      <c r="FF635" s="160"/>
      <c r="FG635" s="160"/>
      <c r="FH635" s="160"/>
      <c r="FI635" s="160"/>
      <c r="FJ635" s="160"/>
      <c r="FK635" s="160"/>
      <c r="FL635" s="160"/>
      <c r="FM635" s="160"/>
      <c r="FN635" s="160"/>
      <c r="FO635" s="160"/>
      <c r="FP635" s="160"/>
      <c r="FQ635" s="160"/>
      <c r="FR635" s="160"/>
      <c r="FS635" s="160"/>
      <c r="FT635" s="160"/>
      <c r="FU635" s="160"/>
      <c r="FV635" s="160"/>
      <c r="FW635" s="160"/>
      <c r="FX635" s="160"/>
      <c r="FY635" s="160"/>
      <c r="FZ635" s="160"/>
      <c r="GA635" s="160"/>
      <c r="GB635" s="160"/>
      <c r="GC635" s="160"/>
      <c r="GD635" s="160"/>
      <c r="GE635" s="160"/>
      <c r="GF635" s="160"/>
      <c r="GG635" s="160"/>
      <c r="GH635" s="160"/>
      <c r="GI635" s="160"/>
      <c r="GJ635" s="160"/>
      <c r="GK635" s="160"/>
      <c r="GL635" s="160"/>
      <c r="GM635" s="160"/>
      <c r="GN635" s="160"/>
      <c r="GO635" s="160"/>
      <c r="GP635" s="160"/>
      <c r="GQ635" s="160"/>
      <c r="GR635" s="160"/>
      <c r="GS635" s="160"/>
      <c r="GT635" s="160"/>
      <c r="GU635" s="160"/>
      <c r="GV635" s="160"/>
      <c r="GW635" s="160"/>
      <c r="GX635" s="160"/>
      <c r="GY635" s="160"/>
      <c r="GZ635" s="160"/>
      <c r="HA635" s="160"/>
      <c r="HB635" s="160"/>
      <c r="HC635" s="160"/>
      <c r="HD635" s="160"/>
      <c r="HE635" s="160"/>
      <c r="HF635" s="160"/>
      <c r="HG635" s="160"/>
      <c r="HH635" s="160"/>
      <c r="HI635" s="160"/>
      <c r="HJ635" s="160"/>
      <c r="HK635" s="160"/>
      <c r="HL635" s="160"/>
      <c r="HM635" s="160"/>
      <c r="HN635" s="160"/>
      <c r="HO635" s="160"/>
      <c r="HP635" s="160"/>
      <c r="HQ635" s="160"/>
      <c r="HR635" s="160"/>
      <c r="HS635" s="160"/>
      <c r="HT635" s="160"/>
      <c r="HU635" s="160"/>
      <c r="HV635" s="160"/>
      <c r="HW635" s="160"/>
      <c r="HX635" s="160"/>
      <c r="HY635" s="160"/>
      <c r="HZ635" s="160"/>
      <c r="IA635" s="160"/>
      <c r="IB635" s="160"/>
      <c r="IC635" s="160"/>
      <c r="ID635" s="160"/>
      <c r="IE635" s="160"/>
      <c r="IF635" s="160"/>
      <c r="IG635" s="160"/>
      <c r="IH635" s="160"/>
      <c r="II635" s="160"/>
      <c r="IJ635" s="160"/>
      <c r="IK635" s="160"/>
      <c r="IL635" s="160"/>
      <c r="IM635" s="160"/>
      <c r="IN635" s="160"/>
      <c r="IO635" s="160"/>
      <c r="IP635" s="160"/>
      <c r="IQ635" s="160"/>
      <c r="IR635" s="160"/>
      <c r="IS635" s="160"/>
      <c r="IT635" s="160"/>
      <c r="IU635" s="160"/>
      <c r="IV635" s="160"/>
      <c r="IW635" s="160"/>
      <c r="IX635" s="160"/>
      <c r="IY635" s="160"/>
      <c r="IZ635" s="160"/>
      <c r="JA635" s="160"/>
      <c r="JB635" s="160"/>
      <c r="JC635" s="160"/>
      <c r="JD635" s="160"/>
      <c r="JE635" s="160"/>
      <c r="JF635" s="160"/>
      <c r="JG635" s="160"/>
      <c r="JH635" s="160"/>
      <c r="JI635" s="160"/>
      <c r="JJ635" s="160"/>
      <c r="JK635" s="160"/>
      <c r="JL635" s="160"/>
      <c r="JM635" s="160"/>
      <c r="JN635" s="160"/>
      <c r="JO635" s="160"/>
      <c r="JP635" s="160"/>
      <c r="JQ635" s="160"/>
      <c r="JR635" s="160"/>
      <c r="JS635" s="160"/>
      <c r="JT635" s="160"/>
      <c r="JU635" s="160"/>
      <c r="JV635" s="160"/>
      <c r="JW635" s="160"/>
      <c r="JX635" s="160"/>
      <c r="JY635" s="160"/>
      <c r="JZ635" s="160"/>
      <c r="KA635" s="160"/>
      <c r="KB635" s="160"/>
      <c r="KC635" s="160"/>
      <c r="KD635" s="160"/>
      <c r="KE635" s="160"/>
      <c r="KF635" s="160"/>
      <c r="KG635" s="160"/>
      <c r="KH635" s="160"/>
      <c r="KI635" s="160"/>
      <c r="KJ635" s="160"/>
      <c r="KK635" s="160"/>
      <c r="KL635" s="160"/>
      <c r="KM635" s="160"/>
      <c r="KN635" s="160"/>
      <c r="KO635" s="160"/>
      <c r="KP635" s="160"/>
      <c r="KQ635" s="160"/>
      <c r="KR635" s="160"/>
      <c r="KS635" s="160"/>
      <c r="KT635" s="160"/>
      <c r="KU635" s="160"/>
      <c r="KV635" s="160"/>
      <c r="KW635" s="160"/>
      <c r="KX635" s="160"/>
      <c r="KY635" s="160"/>
      <c r="KZ635" s="160"/>
      <c r="LA635" s="160"/>
      <c r="LB635" s="160"/>
      <c r="LC635" s="160"/>
      <c r="LD635" s="160"/>
      <c r="LE635" s="160"/>
      <c r="LF635" s="160"/>
      <c r="LG635" s="160"/>
      <c r="LH635" s="160"/>
      <c r="LI635" s="160"/>
      <c r="LJ635" s="160"/>
      <c r="LK635" s="160"/>
      <c r="LL635" s="160"/>
      <c r="LM635" s="160"/>
      <c r="LN635" s="160"/>
      <c r="LO635" s="160"/>
      <c r="LP635" s="160"/>
      <c r="LQ635" s="160"/>
      <c r="LR635" s="160"/>
      <c r="LS635" s="160"/>
      <c r="LT635" s="160"/>
      <c r="LU635" s="160"/>
      <c r="LV635" s="160"/>
      <c r="LW635" s="160"/>
      <c r="LX635" s="160"/>
      <c r="LY635" s="160"/>
      <c r="LZ635" s="160"/>
      <c r="MA635" s="160"/>
      <c r="MB635" s="160"/>
      <c r="MC635" s="160"/>
      <c r="MD635" s="160"/>
      <c r="ME635" s="160"/>
      <c r="MF635" s="160"/>
      <c r="MG635" s="160"/>
      <c r="MH635" s="160"/>
      <c r="MI635" s="160"/>
      <c r="MJ635" s="160"/>
      <c r="MK635" s="160"/>
      <c r="ML635" s="160"/>
      <c r="MM635" s="160"/>
      <c r="MN635" s="160"/>
      <c r="MO635" s="160"/>
      <c r="MP635" s="160"/>
      <c r="MQ635" s="160"/>
      <c r="MR635" s="160"/>
      <c r="MS635" s="160"/>
      <c r="MT635" s="160"/>
      <c r="MU635" s="160"/>
      <c r="MV635" s="160"/>
      <c r="MW635" s="160"/>
      <c r="MX635" s="160"/>
      <c r="MY635" s="160"/>
      <c r="MZ635" s="160"/>
      <c r="NA635" s="160"/>
      <c r="NB635" s="160"/>
      <c r="NC635" s="160"/>
      <c r="ND635" s="160"/>
      <c r="NE635" s="160"/>
      <c r="NF635" s="160"/>
      <c r="NG635" s="160"/>
      <c r="NH635" s="160"/>
      <c r="NI635" s="160"/>
      <c r="NJ635" s="160"/>
      <c r="NK635" s="160"/>
      <c r="NL635" s="160"/>
      <c r="NM635" s="160"/>
      <c r="NN635" s="160"/>
      <c r="NO635" s="160"/>
      <c r="NP635" s="160"/>
      <c r="NQ635" s="160"/>
      <c r="NR635" s="160"/>
      <c r="NS635" s="160"/>
      <c r="NT635" s="160"/>
      <c r="NU635" s="160"/>
      <c r="NV635" s="160"/>
      <c r="NW635" s="160"/>
      <c r="NX635" s="160"/>
      <c r="NY635" s="160"/>
      <c r="NZ635" s="160"/>
      <c r="OA635" s="160"/>
      <c r="OB635" s="160"/>
      <c r="OC635" s="160"/>
      <c r="OD635" s="160"/>
      <c r="OE635" s="160"/>
      <c r="OF635" s="160"/>
      <c r="OG635" s="160"/>
      <c r="OH635" s="160"/>
      <c r="OI635" s="160"/>
      <c r="OJ635" s="160"/>
      <c r="OK635" s="160"/>
      <c r="OL635" s="160"/>
      <c r="OM635" s="160"/>
      <c r="ON635" s="160"/>
      <c r="OO635" s="160"/>
      <c r="OP635" s="160"/>
      <c r="OQ635" s="160"/>
      <c r="OR635" s="160"/>
      <c r="OS635" s="160"/>
      <c r="OT635" s="160"/>
      <c r="OU635" s="160"/>
      <c r="OV635" s="160"/>
      <c r="OW635" s="160"/>
      <c r="OX635" s="160"/>
      <c r="OY635" s="160"/>
      <c r="OZ635" s="160"/>
      <c r="PA635" s="160"/>
      <c r="PB635" s="160"/>
      <c r="PC635" s="160"/>
      <c r="PD635" s="160"/>
      <c r="PE635" s="160"/>
      <c r="PF635" s="160"/>
      <c r="PG635" s="160"/>
      <c r="PH635" s="160"/>
      <c r="PI635" s="160"/>
      <c r="PJ635" s="160"/>
      <c r="PK635" s="160"/>
      <c r="PL635" s="160"/>
      <c r="PM635" s="160"/>
      <c r="PN635" s="160"/>
      <c r="PO635" s="160"/>
      <c r="PP635" s="160"/>
      <c r="PQ635" s="160"/>
      <c r="PR635" s="160"/>
      <c r="PS635" s="160"/>
      <c r="PT635" s="160"/>
      <c r="PU635" s="160"/>
      <c r="PV635" s="160"/>
      <c r="PW635" s="160"/>
      <c r="PX635" s="160"/>
      <c r="PY635" s="160"/>
      <c r="PZ635" s="160"/>
      <c r="QA635" s="160"/>
      <c r="QB635" s="160"/>
      <c r="QC635" s="160"/>
      <c r="QD635" s="160"/>
      <c r="QE635" s="160"/>
      <c r="QF635" s="160"/>
      <c r="QG635" s="160"/>
      <c r="QH635" s="160"/>
      <c r="QI635" s="160"/>
      <c r="QJ635" s="160"/>
      <c r="QK635" s="160"/>
      <c r="QL635" s="160"/>
      <c r="QM635" s="160"/>
      <c r="QN635" s="160"/>
      <c r="QO635" s="160"/>
      <c r="QP635" s="160"/>
      <c r="QQ635" s="160"/>
      <c r="QR635" s="160"/>
      <c r="QS635" s="160"/>
      <c r="QT635" s="160"/>
      <c r="QU635" s="160"/>
      <c r="QV635" s="160"/>
      <c r="QW635" s="160"/>
      <c r="QX635" s="160"/>
      <c r="QY635" s="160"/>
      <c r="QZ635" s="160"/>
      <c r="RA635" s="160"/>
      <c r="RB635" s="160"/>
      <c r="RC635" s="160"/>
      <c r="RD635" s="160"/>
      <c r="RE635" s="160"/>
      <c r="RF635" s="160"/>
      <c r="RG635" s="160"/>
      <c r="RH635" s="160"/>
      <c r="RI635" s="160"/>
      <c r="RJ635" s="160"/>
      <c r="RK635" s="160"/>
      <c r="RL635" s="160"/>
      <c r="RM635" s="160"/>
      <c r="RN635" s="160"/>
      <c r="RO635" s="160"/>
      <c r="RP635" s="160"/>
      <c r="RQ635" s="160"/>
      <c r="RR635" s="160"/>
      <c r="RS635" s="160"/>
      <c r="RT635" s="160"/>
      <c r="RU635" s="160"/>
      <c r="RV635" s="160"/>
      <c r="RW635" s="160"/>
      <c r="RX635" s="160"/>
      <c r="RY635" s="160"/>
      <c r="RZ635" s="160"/>
      <c r="SA635" s="160"/>
      <c r="SB635" s="160"/>
      <c r="SC635" s="160"/>
      <c r="SD635" s="160"/>
      <c r="SE635" s="160"/>
      <c r="SF635" s="160"/>
      <c r="SG635" s="160"/>
      <c r="SH635" s="160"/>
      <c r="SI635" s="160"/>
      <c r="SJ635" s="160"/>
      <c r="SK635" s="160"/>
      <c r="SL635" s="160"/>
      <c r="SM635" s="160"/>
      <c r="SN635" s="160"/>
      <c r="SO635" s="160"/>
      <c r="SP635" s="160"/>
      <c r="SQ635" s="160"/>
      <c r="SR635" s="160"/>
      <c r="SS635" s="160"/>
      <c r="ST635" s="160"/>
      <c r="SU635" s="160"/>
      <c r="SV635" s="160"/>
      <c r="SW635" s="160"/>
      <c r="SX635" s="160"/>
      <c r="SY635" s="160"/>
      <c r="SZ635" s="160"/>
      <c r="TA635" s="160"/>
      <c r="TB635" s="160"/>
      <c r="TC635" s="160"/>
      <c r="TD635" s="160"/>
      <c r="TE635" s="160"/>
      <c r="TF635" s="160"/>
    </row>
    <row r="636" spans="1:526">
      <c r="A636" s="160"/>
      <c r="B636" s="160"/>
      <c r="C636" s="160"/>
      <c r="D636" s="160"/>
      <c r="E636" s="160"/>
      <c r="F636" s="160"/>
      <c r="G636" s="160"/>
      <c r="H636" s="160"/>
      <c r="I636" s="160"/>
      <c r="J636" s="160"/>
      <c r="K636" s="160"/>
      <c r="L636" s="160"/>
      <c r="M636" s="160"/>
      <c r="N636" s="160"/>
      <c r="O636" s="160"/>
      <c r="P636" s="160"/>
      <c r="Q636" s="160"/>
      <c r="R636" s="160"/>
      <c r="S636" s="160"/>
      <c r="T636" s="160"/>
      <c r="U636" s="160"/>
      <c r="V636" s="160"/>
      <c r="W636" s="160"/>
      <c r="X636" s="160"/>
      <c r="Y636" s="160"/>
      <c r="Z636" s="160"/>
      <c r="AA636" s="160"/>
      <c r="AB636" s="160"/>
      <c r="AC636" s="160"/>
      <c r="AD636" s="160"/>
      <c r="AE636" s="160"/>
      <c r="AF636" s="160"/>
      <c r="AG636" s="160"/>
      <c r="AH636" s="160"/>
      <c r="AI636" s="160"/>
      <c r="AJ636" s="160"/>
      <c r="AK636" s="160"/>
      <c r="AL636" s="160"/>
      <c r="AM636" s="160"/>
      <c r="AN636" s="160"/>
      <c r="AO636" s="160"/>
      <c r="AP636" s="160"/>
      <c r="AQ636" s="160"/>
      <c r="AR636" s="160"/>
      <c r="AS636" s="160"/>
      <c r="AT636" s="160"/>
      <c r="AU636" s="160"/>
      <c r="AV636" s="160"/>
      <c r="AW636" s="160"/>
      <c r="AX636" s="160"/>
      <c r="AY636" s="160"/>
      <c r="AZ636" s="160"/>
      <c r="BA636" s="160"/>
      <c r="BB636" s="160"/>
      <c r="BC636" s="160"/>
      <c r="BD636" s="160"/>
      <c r="BE636" s="160"/>
      <c r="BF636" s="160"/>
      <c r="BG636" s="160"/>
      <c r="BH636" s="160"/>
      <c r="BI636" s="160"/>
      <c r="BJ636" s="160"/>
      <c r="BK636" s="160"/>
      <c r="BL636" s="160"/>
      <c r="BM636" s="160"/>
      <c r="BN636" s="160"/>
      <c r="BO636" s="160"/>
      <c r="BP636" s="160"/>
      <c r="BQ636" s="160"/>
      <c r="BR636" s="160"/>
      <c r="BS636" s="160"/>
      <c r="BT636" s="160"/>
      <c r="BU636" s="160"/>
      <c r="BV636" s="160"/>
      <c r="BW636" s="160"/>
      <c r="BX636" s="160"/>
      <c r="BY636" s="160"/>
      <c r="BZ636" s="160"/>
      <c r="CA636" s="160"/>
      <c r="CB636" s="160"/>
      <c r="CC636" s="160"/>
      <c r="CD636" s="160"/>
      <c r="CE636" s="160"/>
      <c r="CF636" s="160"/>
      <c r="CG636" s="160"/>
      <c r="CH636" s="160"/>
      <c r="CI636" s="160"/>
      <c r="CJ636" s="160"/>
      <c r="CK636" s="160"/>
      <c r="CL636" s="160"/>
      <c r="CM636" s="160"/>
      <c r="CN636" s="160"/>
      <c r="CO636" s="160"/>
      <c r="CP636" s="160"/>
      <c r="CQ636" s="160"/>
      <c r="CR636" s="160"/>
      <c r="CS636" s="160"/>
      <c r="CT636" s="160"/>
      <c r="CU636" s="160"/>
      <c r="CV636" s="160"/>
      <c r="CW636" s="160"/>
      <c r="CX636" s="160"/>
      <c r="CY636" s="160"/>
      <c r="CZ636" s="160"/>
      <c r="DA636" s="160"/>
      <c r="DB636" s="160"/>
      <c r="DC636" s="160"/>
      <c r="DD636" s="160"/>
      <c r="DE636" s="160"/>
      <c r="DF636" s="160"/>
      <c r="DG636" s="160"/>
      <c r="DH636" s="160"/>
      <c r="DI636" s="160"/>
      <c r="DJ636" s="160"/>
      <c r="DK636" s="160"/>
      <c r="DL636" s="160"/>
      <c r="DM636" s="160"/>
      <c r="DN636" s="160"/>
      <c r="DO636" s="160"/>
      <c r="DP636" s="160"/>
      <c r="DQ636" s="160"/>
      <c r="DR636" s="160"/>
      <c r="DS636" s="160"/>
      <c r="DT636" s="160"/>
      <c r="DU636" s="160"/>
      <c r="DV636" s="160"/>
      <c r="DW636" s="160"/>
      <c r="DX636" s="160"/>
      <c r="DY636" s="160"/>
      <c r="DZ636" s="160"/>
      <c r="EA636" s="160"/>
      <c r="EB636" s="160"/>
      <c r="EC636" s="160"/>
      <c r="ED636" s="160"/>
      <c r="EE636" s="160"/>
      <c r="EF636" s="160"/>
      <c r="EG636" s="160"/>
      <c r="EH636" s="160"/>
      <c r="EI636" s="160"/>
      <c r="EJ636" s="160"/>
      <c r="EK636" s="160"/>
      <c r="EL636" s="160"/>
      <c r="EM636" s="160"/>
      <c r="EN636" s="160"/>
      <c r="EO636" s="160"/>
      <c r="EP636" s="160"/>
      <c r="EQ636" s="160"/>
      <c r="ER636" s="160"/>
      <c r="ES636" s="160"/>
      <c r="ET636" s="160"/>
      <c r="EU636" s="160"/>
      <c r="EV636" s="160"/>
      <c r="EW636" s="160"/>
      <c r="EX636" s="160"/>
      <c r="EY636" s="160"/>
      <c r="EZ636" s="160"/>
      <c r="FA636" s="160"/>
      <c r="FB636" s="160"/>
      <c r="FC636" s="160"/>
      <c r="FD636" s="160"/>
      <c r="FE636" s="160"/>
      <c r="FF636" s="160"/>
      <c r="FG636" s="160"/>
      <c r="FH636" s="160"/>
      <c r="FI636" s="160"/>
      <c r="FJ636" s="160"/>
      <c r="FK636" s="160"/>
      <c r="FL636" s="160"/>
      <c r="FM636" s="160"/>
      <c r="FN636" s="160"/>
      <c r="FO636" s="160"/>
      <c r="FP636" s="160"/>
      <c r="FQ636" s="160"/>
      <c r="FR636" s="160"/>
      <c r="FS636" s="160"/>
      <c r="FT636" s="160"/>
      <c r="FU636" s="160"/>
      <c r="FV636" s="160"/>
      <c r="FW636" s="160"/>
      <c r="FX636" s="160"/>
      <c r="FY636" s="160"/>
      <c r="FZ636" s="160"/>
      <c r="GA636" s="160"/>
      <c r="GB636" s="160"/>
      <c r="GC636" s="160"/>
      <c r="GD636" s="160"/>
      <c r="GE636" s="160"/>
      <c r="GF636" s="160"/>
      <c r="GG636" s="160"/>
      <c r="GH636" s="160"/>
      <c r="GI636" s="160"/>
      <c r="GJ636" s="160"/>
      <c r="GK636" s="160"/>
      <c r="GL636" s="160"/>
      <c r="GM636" s="160"/>
      <c r="GN636" s="160"/>
      <c r="GO636" s="160"/>
      <c r="GP636" s="160"/>
      <c r="GQ636" s="160"/>
      <c r="GR636" s="160"/>
      <c r="GS636" s="160"/>
      <c r="GT636" s="160"/>
      <c r="GU636" s="160"/>
      <c r="GV636" s="160"/>
      <c r="GW636" s="160"/>
      <c r="GX636" s="160"/>
      <c r="GY636" s="160"/>
      <c r="GZ636" s="160"/>
      <c r="HA636" s="160"/>
      <c r="HB636" s="160"/>
      <c r="HC636" s="160"/>
      <c r="HD636" s="160"/>
      <c r="HE636" s="160"/>
      <c r="HF636" s="160"/>
      <c r="HG636" s="160"/>
      <c r="HH636" s="160"/>
      <c r="HI636" s="160"/>
      <c r="HJ636" s="160"/>
      <c r="HK636" s="160"/>
      <c r="HL636" s="160"/>
      <c r="HM636" s="160"/>
      <c r="HN636" s="160"/>
      <c r="HO636" s="160"/>
      <c r="HP636" s="160"/>
      <c r="HQ636" s="160"/>
      <c r="HR636" s="160"/>
      <c r="HS636" s="160"/>
      <c r="HT636" s="160"/>
      <c r="HU636" s="160"/>
      <c r="HV636" s="160"/>
      <c r="HW636" s="160"/>
      <c r="HX636" s="160"/>
      <c r="HY636" s="160"/>
      <c r="HZ636" s="160"/>
      <c r="IA636" s="160"/>
      <c r="IB636" s="160"/>
      <c r="IC636" s="160"/>
      <c r="ID636" s="160"/>
      <c r="IE636" s="160"/>
      <c r="IF636" s="160"/>
      <c r="IG636" s="160"/>
      <c r="IH636" s="160"/>
      <c r="II636" s="160"/>
      <c r="IJ636" s="160"/>
      <c r="IK636" s="160"/>
      <c r="IL636" s="160"/>
      <c r="IM636" s="160"/>
      <c r="IN636" s="160"/>
      <c r="IO636" s="160"/>
      <c r="IP636" s="160"/>
      <c r="IQ636" s="160"/>
      <c r="IR636" s="160"/>
      <c r="IS636" s="160"/>
      <c r="IT636" s="160"/>
      <c r="IU636" s="160"/>
      <c r="IV636" s="160"/>
      <c r="IW636" s="160"/>
      <c r="IX636" s="160"/>
      <c r="IY636" s="160"/>
      <c r="IZ636" s="160"/>
      <c r="JA636" s="160"/>
      <c r="JB636" s="160"/>
      <c r="JC636" s="160"/>
      <c r="JD636" s="160"/>
      <c r="JE636" s="160"/>
      <c r="JF636" s="160"/>
      <c r="JG636" s="160"/>
      <c r="JH636" s="160"/>
      <c r="JI636" s="160"/>
      <c r="JJ636" s="160"/>
      <c r="JK636" s="160"/>
      <c r="JL636" s="160"/>
      <c r="JM636" s="160"/>
      <c r="JN636" s="160"/>
      <c r="JO636" s="160"/>
      <c r="JP636" s="160"/>
      <c r="JQ636" s="160"/>
      <c r="JR636" s="160"/>
      <c r="JS636" s="160"/>
      <c r="JT636" s="160"/>
      <c r="JU636" s="160"/>
      <c r="JV636" s="160"/>
      <c r="JW636" s="160"/>
      <c r="JX636" s="160"/>
      <c r="JY636" s="160"/>
      <c r="JZ636" s="160"/>
      <c r="KA636" s="160"/>
      <c r="KB636" s="160"/>
      <c r="KC636" s="160"/>
      <c r="KD636" s="160"/>
      <c r="KE636" s="160"/>
      <c r="KF636" s="160"/>
      <c r="KG636" s="160"/>
      <c r="KH636" s="160"/>
      <c r="KI636" s="160"/>
      <c r="KJ636" s="160"/>
      <c r="KK636" s="160"/>
      <c r="KL636" s="160"/>
      <c r="KM636" s="160"/>
      <c r="KN636" s="160"/>
      <c r="KO636" s="160"/>
      <c r="KP636" s="160"/>
      <c r="KQ636" s="160"/>
      <c r="KR636" s="160"/>
      <c r="KS636" s="160"/>
      <c r="KT636" s="160"/>
      <c r="KU636" s="160"/>
      <c r="KV636" s="160"/>
      <c r="KW636" s="160"/>
      <c r="KX636" s="160"/>
      <c r="KY636" s="160"/>
      <c r="KZ636" s="160"/>
      <c r="LA636" s="160"/>
      <c r="LB636" s="160"/>
      <c r="LC636" s="160"/>
      <c r="LD636" s="160"/>
      <c r="LE636" s="160"/>
      <c r="LF636" s="160"/>
      <c r="LG636" s="160"/>
      <c r="LH636" s="160"/>
      <c r="LI636" s="160"/>
      <c r="LJ636" s="160"/>
      <c r="LK636" s="160"/>
      <c r="LL636" s="160"/>
      <c r="LM636" s="160"/>
      <c r="LN636" s="160"/>
      <c r="LO636" s="160"/>
      <c r="LP636" s="160"/>
      <c r="LQ636" s="160"/>
      <c r="LR636" s="160"/>
      <c r="LS636" s="160"/>
      <c r="LT636" s="160"/>
      <c r="LU636" s="160"/>
      <c r="LV636" s="160"/>
      <c r="LW636" s="160"/>
      <c r="LX636" s="160"/>
      <c r="LY636" s="160"/>
      <c r="LZ636" s="160"/>
      <c r="MA636" s="160"/>
      <c r="MB636" s="160"/>
      <c r="MC636" s="160"/>
      <c r="MD636" s="160"/>
      <c r="ME636" s="160"/>
      <c r="MF636" s="160"/>
      <c r="MG636" s="160"/>
      <c r="MH636" s="160"/>
      <c r="MI636" s="160"/>
      <c r="MJ636" s="160"/>
      <c r="MK636" s="160"/>
      <c r="ML636" s="160"/>
      <c r="MM636" s="160"/>
      <c r="MN636" s="160"/>
      <c r="MO636" s="160"/>
      <c r="MP636" s="160"/>
      <c r="MQ636" s="160"/>
      <c r="MR636" s="160"/>
      <c r="MS636" s="160"/>
      <c r="MT636" s="160"/>
      <c r="MU636" s="160"/>
      <c r="MV636" s="160"/>
      <c r="MW636" s="160"/>
      <c r="MX636" s="160"/>
      <c r="MY636" s="160"/>
      <c r="MZ636" s="160"/>
      <c r="NA636" s="160"/>
      <c r="NB636" s="160"/>
      <c r="NC636" s="160"/>
      <c r="ND636" s="160"/>
      <c r="NE636" s="160"/>
      <c r="NF636" s="160"/>
      <c r="NG636" s="160"/>
      <c r="NH636" s="160"/>
      <c r="NI636" s="160"/>
      <c r="NJ636" s="160"/>
      <c r="NK636" s="160"/>
      <c r="NL636" s="160"/>
      <c r="NM636" s="160"/>
      <c r="NN636" s="160"/>
      <c r="NO636" s="160"/>
      <c r="NP636" s="160"/>
      <c r="NQ636" s="160"/>
      <c r="NR636" s="160"/>
      <c r="NS636" s="160"/>
      <c r="NT636" s="160"/>
      <c r="NU636" s="160"/>
      <c r="NV636" s="160"/>
      <c r="NW636" s="160"/>
      <c r="NX636" s="160"/>
      <c r="NY636" s="160"/>
      <c r="NZ636" s="160"/>
      <c r="OA636" s="160"/>
      <c r="OB636" s="160"/>
      <c r="OC636" s="160"/>
      <c r="OD636" s="160"/>
      <c r="OE636" s="160"/>
      <c r="OF636" s="160"/>
      <c r="OG636" s="160"/>
      <c r="OH636" s="160"/>
      <c r="OI636" s="160"/>
      <c r="OJ636" s="160"/>
      <c r="OK636" s="160"/>
      <c r="OL636" s="160"/>
      <c r="OM636" s="160"/>
      <c r="ON636" s="160"/>
      <c r="OO636" s="160"/>
      <c r="OP636" s="160"/>
      <c r="OQ636" s="160"/>
      <c r="OR636" s="160"/>
      <c r="OS636" s="160"/>
      <c r="OT636" s="160"/>
      <c r="OU636" s="160"/>
      <c r="OV636" s="160"/>
      <c r="OW636" s="160"/>
      <c r="OX636" s="160"/>
      <c r="OY636" s="160"/>
      <c r="OZ636" s="160"/>
      <c r="PA636" s="160"/>
      <c r="PB636" s="160"/>
      <c r="PC636" s="160"/>
      <c r="PD636" s="160"/>
      <c r="PE636" s="160"/>
      <c r="PF636" s="160"/>
      <c r="PG636" s="160"/>
      <c r="PH636" s="160"/>
      <c r="PI636" s="160"/>
      <c r="PJ636" s="160"/>
      <c r="PK636" s="160"/>
      <c r="PL636" s="160"/>
      <c r="PM636" s="160"/>
      <c r="PN636" s="160"/>
      <c r="PO636" s="160"/>
      <c r="PP636" s="160"/>
      <c r="PQ636" s="160"/>
      <c r="PR636" s="160"/>
      <c r="PS636" s="160"/>
      <c r="PT636" s="160"/>
      <c r="PU636" s="160"/>
      <c r="PV636" s="160"/>
      <c r="PW636" s="160"/>
      <c r="PX636" s="160"/>
      <c r="PY636" s="160"/>
      <c r="PZ636" s="160"/>
      <c r="QA636" s="160"/>
      <c r="QB636" s="160"/>
      <c r="QC636" s="160"/>
      <c r="QD636" s="160"/>
      <c r="QE636" s="160"/>
      <c r="QF636" s="160"/>
      <c r="QG636" s="160"/>
      <c r="QH636" s="160"/>
      <c r="QI636" s="160"/>
      <c r="QJ636" s="160"/>
      <c r="QK636" s="160"/>
      <c r="QL636" s="160"/>
      <c r="QM636" s="160"/>
      <c r="QN636" s="160"/>
      <c r="QO636" s="160"/>
      <c r="QP636" s="160"/>
      <c r="QQ636" s="160"/>
      <c r="QR636" s="160"/>
      <c r="QS636" s="160"/>
      <c r="QT636" s="160"/>
      <c r="QU636" s="160"/>
      <c r="QV636" s="160"/>
      <c r="QW636" s="160"/>
      <c r="QX636" s="160"/>
      <c r="QY636" s="160"/>
      <c r="QZ636" s="160"/>
      <c r="RA636" s="160"/>
      <c r="RB636" s="160"/>
      <c r="RC636" s="160"/>
      <c r="RD636" s="160"/>
      <c r="RE636" s="160"/>
      <c r="RF636" s="160"/>
      <c r="RG636" s="160"/>
      <c r="RH636" s="160"/>
      <c r="RI636" s="160"/>
      <c r="RJ636" s="160"/>
      <c r="RK636" s="160"/>
      <c r="RL636" s="160"/>
      <c r="RM636" s="160"/>
      <c r="RN636" s="160"/>
      <c r="RO636" s="160"/>
      <c r="RP636" s="160"/>
      <c r="RQ636" s="160"/>
      <c r="RR636" s="160"/>
      <c r="RS636" s="160"/>
      <c r="RT636" s="160"/>
      <c r="RU636" s="160"/>
      <c r="RV636" s="160"/>
      <c r="RW636" s="160"/>
      <c r="RX636" s="160"/>
      <c r="RY636" s="160"/>
      <c r="RZ636" s="160"/>
      <c r="SA636" s="160"/>
      <c r="SB636" s="160"/>
      <c r="SC636" s="160"/>
      <c r="SD636" s="160"/>
      <c r="SE636" s="160"/>
      <c r="SF636" s="160"/>
      <c r="SG636" s="160"/>
      <c r="SH636" s="160"/>
      <c r="SI636" s="160"/>
      <c r="SJ636" s="160"/>
      <c r="SK636" s="160"/>
      <c r="SL636" s="160"/>
      <c r="SM636" s="160"/>
      <c r="SN636" s="160"/>
      <c r="SO636" s="160"/>
      <c r="SP636" s="160"/>
      <c r="SQ636" s="160"/>
      <c r="SR636" s="160"/>
      <c r="SS636" s="160"/>
      <c r="ST636" s="160"/>
      <c r="SU636" s="160"/>
      <c r="SV636" s="160"/>
      <c r="SW636" s="160"/>
      <c r="SX636" s="160"/>
      <c r="SY636" s="160"/>
      <c r="SZ636" s="160"/>
      <c r="TA636" s="160"/>
      <c r="TB636" s="160"/>
      <c r="TC636" s="160"/>
      <c r="TD636" s="160"/>
      <c r="TE636" s="160"/>
      <c r="TF636" s="160"/>
    </row>
    <row r="637" spans="1:526">
      <c r="A637" s="160"/>
      <c r="B637" s="160"/>
      <c r="C637" s="160"/>
      <c r="D637" s="160"/>
      <c r="E637" s="160"/>
      <c r="F637" s="160"/>
      <c r="G637" s="160"/>
      <c r="H637" s="160"/>
      <c r="I637" s="160"/>
      <c r="J637" s="160"/>
      <c r="K637" s="160"/>
      <c r="L637" s="160"/>
      <c r="M637" s="160"/>
      <c r="N637" s="160"/>
      <c r="O637" s="160"/>
      <c r="P637" s="160"/>
      <c r="Q637" s="160"/>
      <c r="R637" s="160"/>
      <c r="S637" s="160"/>
      <c r="T637" s="160"/>
      <c r="U637" s="160"/>
      <c r="V637" s="160"/>
      <c r="W637" s="160"/>
      <c r="X637" s="160"/>
      <c r="Y637" s="160"/>
      <c r="Z637" s="160"/>
      <c r="AA637" s="160"/>
      <c r="AB637" s="160"/>
      <c r="AC637" s="160"/>
      <c r="AD637" s="160"/>
      <c r="AE637" s="160"/>
      <c r="AF637" s="160"/>
      <c r="AG637" s="160"/>
      <c r="AH637" s="160"/>
      <c r="AI637" s="160"/>
      <c r="AJ637" s="160"/>
      <c r="AK637" s="160"/>
      <c r="AL637" s="160"/>
      <c r="AM637" s="160"/>
      <c r="AN637" s="160"/>
      <c r="AO637" s="160"/>
      <c r="AP637" s="160"/>
      <c r="AQ637" s="160"/>
      <c r="AR637" s="160"/>
      <c r="AS637" s="160"/>
      <c r="AT637" s="160"/>
      <c r="AU637" s="160"/>
      <c r="AV637" s="160"/>
      <c r="AW637" s="160"/>
      <c r="AX637" s="160"/>
      <c r="AY637" s="160"/>
      <c r="AZ637" s="160"/>
      <c r="BA637" s="160"/>
      <c r="BB637" s="160"/>
      <c r="BC637" s="160"/>
      <c r="BD637" s="160"/>
      <c r="BE637" s="160"/>
      <c r="BF637" s="160"/>
      <c r="BG637" s="160"/>
      <c r="BH637" s="160"/>
      <c r="BI637" s="160"/>
      <c r="BJ637" s="160"/>
      <c r="BK637" s="160"/>
      <c r="BL637" s="160"/>
      <c r="BM637" s="160"/>
      <c r="BN637" s="160"/>
      <c r="BO637" s="160"/>
      <c r="BP637" s="160"/>
      <c r="BQ637" s="160"/>
      <c r="BR637" s="160"/>
      <c r="BS637" s="160"/>
      <c r="BT637" s="160"/>
      <c r="BU637" s="160"/>
      <c r="BV637" s="160"/>
      <c r="BW637" s="160"/>
      <c r="BX637" s="160"/>
      <c r="BY637" s="160"/>
      <c r="BZ637" s="160"/>
      <c r="CA637" s="160"/>
      <c r="CB637" s="160"/>
      <c r="CC637" s="160"/>
      <c r="CD637" s="160"/>
      <c r="CE637" s="160"/>
      <c r="CF637" s="160"/>
      <c r="CG637" s="160"/>
      <c r="CH637" s="160"/>
      <c r="CI637" s="160"/>
      <c r="CJ637" s="160"/>
      <c r="CK637" s="160"/>
      <c r="CL637" s="160"/>
      <c r="CM637" s="160"/>
      <c r="CN637" s="160"/>
      <c r="CO637" s="160"/>
      <c r="CP637" s="160"/>
      <c r="CQ637" s="160"/>
      <c r="CR637" s="160"/>
      <c r="CS637" s="160"/>
      <c r="CT637" s="160"/>
      <c r="CU637" s="160"/>
      <c r="CV637" s="160"/>
      <c r="CW637" s="160"/>
      <c r="CX637" s="160"/>
      <c r="CY637" s="160"/>
      <c r="CZ637" s="160"/>
      <c r="DA637" s="160"/>
      <c r="DB637" s="160"/>
      <c r="DC637" s="160"/>
      <c r="DD637" s="160"/>
      <c r="DE637" s="160"/>
      <c r="DF637" s="160"/>
      <c r="DG637" s="160"/>
      <c r="DH637" s="160"/>
      <c r="DI637" s="160"/>
      <c r="DJ637" s="160"/>
      <c r="DK637" s="160"/>
      <c r="DL637" s="160"/>
      <c r="DM637" s="160"/>
      <c r="DN637" s="160"/>
      <c r="DO637" s="160"/>
      <c r="DP637" s="160"/>
      <c r="DQ637" s="160"/>
      <c r="DR637" s="160"/>
      <c r="DS637" s="160"/>
      <c r="DT637" s="160"/>
      <c r="DU637" s="160"/>
      <c r="DV637" s="160"/>
      <c r="DW637" s="160"/>
      <c r="DX637" s="160"/>
      <c r="DY637" s="160"/>
      <c r="DZ637" s="160"/>
      <c r="EA637" s="160"/>
      <c r="EB637" s="160"/>
      <c r="EC637" s="160"/>
      <c r="ED637" s="160"/>
      <c r="EE637" s="160"/>
      <c r="EF637" s="160"/>
      <c r="EG637" s="160"/>
      <c r="EH637" s="160"/>
      <c r="EI637" s="160"/>
      <c r="EJ637" s="160"/>
      <c r="EK637" s="160"/>
      <c r="EL637" s="160"/>
      <c r="EM637" s="160"/>
      <c r="EN637" s="160"/>
      <c r="EO637" s="160"/>
      <c r="EP637" s="160"/>
      <c r="EQ637" s="160"/>
      <c r="ER637" s="160"/>
      <c r="ES637" s="160"/>
      <c r="ET637" s="160"/>
      <c r="EU637" s="160"/>
      <c r="EV637" s="160"/>
      <c r="EW637" s="160"/>
      <c r="EX637" s="160"/>
      <c r="EY637" s="160"/>
      <c r="EZ637" s="160"/>
      <c r="FA637" s="160"/>
      <c r="FB637" s="160"/>
      <c r="FC637" s="160"/>
      <c r="FD637" s="160"/>
      <c r="FE637" s="160"/>
      <c r="FF637" s="160"/>
      <c r="FG637" s="160"/>
      <c r="FH637" s="160"/>
      <c r="FI637" s="160"/>
      <c r="FJ637" s="160"/>
      <c r="FK637" s="160"/>
      <c r="FL637" s="160"/>
      <c r="FM637" s="160"/>
      <c r="FN637" s="160"/>
      <c r="FO637" s="160"/>
      <c r="FP637" s="160"/>
      <c r="FQ637" s="160"/>
      <c r="FR637" s="160"/>
      <c r="FS637" s="160"/>
      <c r="FT637" s="160"/>
      <c r="FU637" s="160"/>
      <c r="FV637" s="160"/>
      <c r="FW637" s="160"/>
      <c r="FX637" s="160"/>
      <c r="FY637" s="160"/>
      <c r="FZ637" s="160"/>
      <c r="GA637" s="160"/>
      <c r="GB637" s="160"/>
      <c r="GC637" s="160"/>
      <c r="GD637" s="160"/>
      <c r="GE637" s="160"/>
      <c r="GF637" s="160"/>
      <c r="GG637" s="160"/>
      <c r="GH637" s="160"/>
      <c r="GI637" s="160"/>
      <c r="GJ637" s="160"/>
      <c r="GK637" s="160"/>
      <c r="GL637" s="160"/>
      <c r="GM637" s="160"/>
      <c r="GN637" s="160"/>
      <c r="GO637" s="160"/>
      <c r="GP637" s="160"/>
      <c r="GQ637" s="160"/>
      <c r="GR637" s="160"/>
      <c r="GS637" s="160"/>
      <c r="GT637" s="160"/>
      <c r="GU637" s="160"/>
      <c r="GV637" s="160"/>
      <c r="GW637" s="160"/>
      <c r="GX637" s="160"/>
      <c r="GY637" s="160"/>
      <c r="GZ637" s="160"/>
      <c r="HA637" s="160"/>
      <c r="HB637" s="160"/>
      <c r="HC637" s="160"/>
      <c r="HD637" s="160"/>
      <c r="HE637" s="160"/>
      <c r="HF637" s="160"/>
      <c r="HG637" s="160"/>
      <c r="HH637" s="160"/>
      <c r="HI637" s="160"/>
      <c r="HJ637" s="160"/>
      <c r="HK637" s="160"/>
      <c r="HL637" s="160"/>
      <c r="HM637" s="160"/>
      <c r="HN637" s="160"/>
      <c r="HO637" s="160"/>
      <c r="HP637" s="160"/>
      <c r="HQ637" s="160"/>
      <c r="HR637" s="160"/>
      <c r="HS637" s="160"/>
      <c r="HT637" s="160"/>
      <c r="HU637" s="160"/>
      <c r="HV637" s="160"/>
      <c r="HW637" s="160"/>
      <c r="HX637" s="160"/>
      <c r="HY637" s="160"/>
      <c r="HZ637" s="160"/>
      <c r="IA637" s="160"/>
      <c r="IB637" s="160"/>
      <c r="IC637" s="160"/>
      <c r="ID637" s="160"/>
      <c r="IE637" s="160"/>
      <c r="IF637" s="160"/>
      <c r="IG637" s="160"/>
      <c r="IH637" s="160"/>
      <c r="II637" s="160"/>
      <c r="IJ637" s="160"/>
      <c r="IK637" s="160"/>
      <c r="IL637" s="160"/>
      <c r="IM637" s="160"/>
      <c r="IN637" s="160"/>
      <c r="IO637" s="160"/>
      <c r="IP637" s="160"/>
      <c r="IQ637" s="160"/>
      <c r="IR637" s="160"/>
      <c r="IS637" s="160"/>
      <c r="IT637" s="160"/>
      <c r="IU637" s="160"/>
      <c r="IV637" s="160"/>
      <c r="IW637" s="160"/>
      <c r="IX637" s="160"/>
      <c r="IY637" s="160"/>
      <c r="IZ637" s="160"/>
      <c r="JA637" s="160"/>
      <c r="JB637" s="160"/>
      <c r="JC637" s="160"/>
      <c r="JD637" s="160"/>
      <c r="JE637" s="160"/>
      <c r="JF637" s="160"/>
      <c r="JG637" s="160"/>
      <c r="JH637" s="160"/>
      <c r="JI637" s="160"/>
      <c r="JJ637" s="160"/>
      <c r="JK637" s="160"/>
      <c r="JL637" s="160"/>
      <c r="JM637" s="160"/>
      <c r="JN637" s="160"/>
      <c r="JO637" s="160"/>
      <c r="JP637" s="160"/>
      <c r="JQ637" s="160"/>
      <c r="JR637" s="160"/>
      <c r="JS637" s="160"/>
      <c r="JT637" s="160"/>
      <c r="JU637" s="160"/>
      <c r="JV637" s="160"/>
      <c r="JW637" s="160"/>
      <c r="JX637" s="160"/>
      <c r="JY637" s="160"/>
      <c r="JZ637" s="160"/>
      <c r="KA637" s="160"/>
      <c r="KB637" s="160"/>
      <c r="KC637" s="160"/>
      <c r="KD637" s="160"/>
      <c r="KE637" s="160"/>
      <c r="KF637" s="160"/>
      <c r="KG637" s="160"/>
      <c r="KH637" s="160"/>
      <c r="KI637" s="160"/>
      <c r="KJ637" s="160"/>
      <c r="KK637" s="160"/>
      <c r="KL637" s="160"/>
      <c r="KM637" s="160"/>
      <c r="KN637" s="160"/>
      <c r="KO637" s="160"/>
      <c r="KP637" s="160"/>
      <c r="KQ637" s="160"/>
      <c r="KR637" s="160"/>
      <c r="KS637" s="160"/>
      <c r="KT637" s="160"/>
      <c r="KU637" s="160"/>
      <c r="KV637" s="160"/>
      <c r="KW637" s="160"/>
      <c r="KX637" s="160"/>
      <c r="KY637" s="160"/>
      <c r="KZ637" s="160"/>
      <c r="LA637" s="160"/>
      <c r="LB637" s="160"/>
      <c r="LC637" s="160"/>
      <c r="LD637" s="160"/>
      <c r="LE637" s="160"/>
      <c r="LF637" s="160"/>
      <c r="LG637" s="160"/>
      <c r="LH637" s="160"/>
      <c r="LI637" s="160"/>
      <c r="LJ637" s="160"/>
      <c r="LK637" s="160"/>
      <c r="LL637" s="160"/>
      <c r="LM637" s="160"/>
      <c r="LN637" s="160"/>
      <c r="LO637" s="160"/>
      <c r="LP637" s="160"/>
      <c r="LQ637" s="160"/>
      <c r="LR637" s="160"/>
      <c r="LS637" s="160"/>
      <c r="LT637" s="160"/>
      <c r="LU637" s="160"/>
      <c r="LV637" s="160"/>
      <c r="LW637" s="160"/>
      <c r="LX637" s="160"/>
      <c r="LY637" s="160"/>
      <c r="LZ637" s="160"/>
      <c r="MA637" s="160"/>
      <c r="MB637" s="160"/>
      <c r="MC637" s="160"/>
      <c r="MD637" s="160"/>
      <c r="ME637" s="160"/>
      <c r="MF637" s="160"/>
      <c r="MG637" s="160"/>
      <c r="MH637" s="160"/>
      <c r="MI637" s="160"/>
      <c r="MJ637" s="160"/>
      <c r="MK637" s="160"/>
      <c r="ML637" s="160"/>
      <c r="MM637" s="160"/>
      <c r="MN637" s="160"/>
      <c r="MO637" s="160"/>
      <c r="MP637" s="160"/>
      <c r="MQ637" s="160"/>
      <c r="MR637" s="160"/>
      <c r="MS637" s="160"/>
      <c r="MT637" s="160"/>
      <c r="MU637" s="160"/>
      <c r="MV637" s="160"/>
      <c r="MW637" s="160"/>
      <c r="MX637" s="160"/>
      <c r="MY637" s="160"/>
      <c r="MZ637" s="160"/>
      <c r="NA637" s="160"/>
      <c r="NB637" s="160"/>
      <c r="NC637" s="160"/>
      <c r="ND637" s="160"/>
      <c r="NE637" s="160"/>
      <c r="NF637" s="160"/>
      <c r="NG637" s="160"/>
      <c r="NH637" s="160"/>
      <c r="NI637" s="160"/>
      <c r="NJ637" s="160"/>
      <c r="NK637" s="160"/>
      <c r="NL637" s="160"/>
      <c r="NM637" s="160"/>
      <c r="NN637" s="160"/>
      <c r="NO637" s="160"/>
      <c r="NP637" s="160"/>
      <c r="NQ637" s="160"/>
      <c r="NR637" s="160"/>
      <c r="NS637" s="160"/>
      <c r="NT637" s="160"/>
      <c r="NU637" s="160"/>
      <c r="NV637" s="160"/>
      <c r="NW637" s="160"/>
      <c r="NX637" s="160"/>
      <c r="NY637" s="160"/>
      <c r="NZ637" s="160"/>
      <c r="OA637" s="160"/>
      <c r="OB637" s="160"/>
      <c r="OC637" s="160"/>
      <c r="OD637" s="160"/>
      <c r="OE637" s="160"/>
      <c r="OF637" s="160"/>
      <c r="OG637" s="160"/>
      <c r="OH637" s="160"/>
      <c r="OI637" s="160"/>
      <c r="OJ637" s="160"/>
      <c r="OK637" s="160"/>
      <c r="OL637" s="160"/>
      <c r="OM637" s="160"/>
      <c r="ON637" s="160"/>
      <c r="OO637" s="160"/>
      <c r="OP637" s="160"/>
      <c r="OQ637" s="160"/>
      <c r="OR637" s="160"/>
      <c r="OS637" s="160"/>
      <c r="OT637" s="160"/>
      <c r="OU637" s="160"/>
      <c r="OV637" s="160"/>
      <c r="OW637" s="160"/>
      <c r="OX637" s="160"/>
      <c r="OY637" s="160"/>
      <c r="OZ637" s="160"/>
      <c r="PA637" s="160"/>
      <c r="PB637" s="160"/>
      <c r="PC637" s="160"/>
      <c r="PD637" s="160"/>
      <c r="PE637" s="160"/>
      <c r="PF637" s="160"/>
      <c r="PG637" s="160"/>
      <c r="PH637" s="160"/>
      <c r="PI637" s="160"/>
      <c r="PJ637" s="160"/>
      <c r="PK637" s="160"/>
      <c r="PL637" s="160"/>
      <c r="PM637" s="160"/>
      <c r="PN637" s="160"/>
      <c r="PO637" s="160"/>
      <c r="PP637" s="160"/>
      <c r="PQ637" s="160"/>
      <c r="PR637" s="160"/>
      <c r="PS637" s="160"/>
      <c r="PT637" s="160"/>
      <c r="PU637" s="160"/>
      <c r="PV637" s="160"/>
      <c r="PW637" s="160"/>
      <c r="PX637" s="160"/>
      <c r="PY637" s="160"/>
      <c r="PZ637" s="160"/>
      <c r="QA637" s="160"/>
      <c r="QB637" s="160"/>
      <c r="QC637" s="160"/>
      <c r="QD637" s="160"/>
      <c r="QE637" s="160"/>
      <c r="QF637" s="160"/>
      <c r="QG637" s="160"/>
      <c r="QH637" s="160"/>
      <c r="QI637" s="160"/>
      <c r="QJ637" s="160"/>
      <c r="QK637" s="160"/>
      <c r="QL637" s="160"/>
      <c r="QM637" s="160"/>
      <c r="QN637" s="160"/>
      <c r="QO637" s="160"/>
      <c r="QP637" s="160"/>
      <c r="QQ637" s="160"/>
      <c r="QR637" s="160"/>
      <c r="QS637" s="160"/>
      <c r="QT637" s="160"/>
      <c r="QU637" s="160"/>
      <c r="QV637" s="160"/>
      <c r="QW637" s="160"/>
      <c r="QX637" s="160"/>
      <c r="QY637" s="160"/>
      <c r="QZ637" s="160"/>
      <c r="RA637" s="160"/>
      <c r="RB637" s="160"/>
      <c r="RC637" s="160"/>
      <c r="RD637" s="160"/>
      <c r="RE637" s="160"/>
      <c r="RF637" s="160"/>
      <c r="RG637" s="160"/>
      <c r="RH637" s="160"/>
      <c r="RI637" s="160"/>
      <c r="RJ637" s="160"/>
      <c r="RK637" s="160"/>
      <c r="RL637" s="160"/>
      <c r="RM637" s="160"/>
      <c r="RN637" s="160"/>
      <c r="RO637" s="160"/>
      <c r="RP637" s="160"/>
      <c r="RQ637" s="160"/>
      <c r="RR637" s="160"/>
      <c r="RS637" s="160"/>
      <c r="RT637" s="160"/>
      <c r="RU637" s="160"/>
      <c r="RV637" s="160"/>
      <c r="RW637" s="160"/>
      <c r="RX637" s="160"/>
      <c r="RY637" s="160"/>
      <c r="RZ637" s="160"/>
      <c r="SA637" s="160"/>
      <c r="SB637" s="160"/>
      <c r="SC637" s="160"/>
      <c r="SD637" s="160"/>
      <c r="SE637" s="160"/>
      <c r="SF637" s="160"/>
      <c r="SG637" s="160"/>
      <c r="SH637" s="160"/>
      <c r="SI637" s="160"/>
      <c r="SJ637" s="160"/>
      <c r="SK637" s="160"/>
      <c r="SL637" s="160"/>
      <c r="SM637" s="160"/>
      <c r="SN637" s="160"/>
      <c r="SO637" s="160"/>
      <c r="SP637" s="160"/>
      <c r="SQ637" s="160"/>
      <c r="SR637" s="160"/>
      <c r="SS637" s="160"/>
      <c r="ST637" s="160"/>
      <c r="SU637" s="160"/>
      <c r="SV637" s="160"/>
      <c r="SW637" s="160"/>
      <c r="SX637" s="160"/>
      <c r="SY637" s="160"/>
      <c r="SZ637" s="160"/>
      <c r="TA637" s="160"/>
      <c r="TB637" s="160"/>
      <c r="TC637" s="160"/>
      <c r="TD637" s="160"/>
      <c r="TE637" s="160"/>
      <c r="TF637" s="160"/>
    </row>
    <row r="638" spans="1:526">
      <c r="A638" s="160"/>
      <c r="B638" s="160"/>
      <c r="C638" s="160"/>
      <c r="D638" s="160"/>
      <c r="E638" s="160"/>
      <c r="F638" s="160"/>
      <c r="G638" s="160"/>
      <c r="H638" s="160"/>
      <c r="I638" s="160"/>
      <c r="J638" s="160"/>
      <c r="K638" s="160"/>
      <c r="L638" s="160"/>
      <c r="M638" s="160"/>
      <c r="N638" s="160"/>
      <c r="O638" s="160"/>
      <c r="P638" s="160"/>
      <c r="Q638" s="160"/>
      <c r="R638" s="160"/>
      <c r="S638" s="160"/>
      <c r="T638" s="160"/>
      <c r="U638" s="160"/>
      <c r="V638" s="160"/>
      <c r="W638" s="160"/>
      <c r="X638" s="160"/>
      <c r="Y638" s="160"/>
      <c r="Z638" s="160"/>
      <c r="AA638" s="160"/>
      <c r="AB638" s="160"/>
      <c r="AC638" s="160"/>
      <c r="AD638" s="160"/>
      <c r="AE638" s="160"/>
      <c r="AF638" s="160"/>
      <c r="AG638" s="160"/>
      <c r="AH638" s="160"/>
      <c r="AI638" s="160"/>
      <c r="AJ638" s="160"/>
      <c r="AK638" s="160"/>
      <c r="AL638" s="160"/>
      <c r="AM638" s="160"/>
      <c r="AN638" s="160"/>
      <c r="AO638" s="160"/>
      <c r="AP638" s="160"/>
      <c r="AQ638" s="160"/>
      <c r="AR638" s="160"/>
      <c r="AS638" s="160"/>
      <c r="AT638" s="160"/>
      <c r="AU638" s="160"/>
      <c r="AV638" s="160"/>
      <c r="AW638" s="160"/>
      <c r="AX638" s="160"/>
      <c r="AY638" s="160"/>
      <c r="AZ638" s="160"/>
      <c r="BA638" s="160"/>
      <c r="BB638" s="160"/>
      <c r="BC638" s="160"/>
      <c r="BD638" s="160"/>
      <c r="BE638" s="160"/>
      <c r="BF638" s="160"/>
      <c r="BG638" s="160"/>
      <c r="BH638" s="160"/>
      <c r="BI638" s="160"/>
      <c r="BJ638" s="160"/>
      <c r="BK638" s="160"/>
      <c r="BL638" s="160"/>
      <c r="BM638" s="160"/>
      <c r="BN638" s="160"/>
      <c r="BO638" s="160"/>
      <c r="BP638" s="160"/>
      <c r="BQ638" s="160"/>
      <c r="BR638" s="160"/>
      <c r="BS638" s="160"/>
      <c r="BT638" s="160"/>
      <c r="BU638" s="160"/>
      <c r="BV638" s="160"/>
      <c r="BW638" s="160"/>
      <c r="BX638" s="160"/>
      <c r="BY638" s="160"/>
      <c r="BZ638" s="160"/>
      <c r="CA638" s="160"/>
      <c r="CB638" s="160"/>
      <c r="CC638" s="160"/>
      <c r="CD638" s="160"/>
      <c r="CE638" s="160"/>
      <c r="CF638" s="160"/>
      <c r="CG638" s="160"/>
      <c r="CH638" s="160"/>
      <c r="CI638" s="160"/>
      <c r="CJ638" s="160"/>
      <c r="CK638" s="160"/>
      <c r="CL638" s="160"/>
      <c r="CM638" s="160"/>
      <c r="CN638" s="160"/>
      <c r="CO638" s="160"/>
      <c r="CP638" s="160"/>
      <c r="CQ638" s="160"/>
      <c r="CR638" s="160"/>
      <c r="CS638" s="160"/>
      <c r="CT638" s="160"/>
      <c r="CU638" s="160"/>
      <c r="CV638" s="160"/>
      <c r="CW638" s="160"/>
      <c r="CX638" s="160"/>
      <c r="CY638" s="160"/>
      <c r="CZ638" s="160"/>
      <c r="DA638" s="160"/>
      <c r="DB638" s="160"/>
      <c r="DC638" s="160"/>
      <c r="DD638" s="160"/>
      <c r="DE638" s="160"/>
      <c r="DF638" s="160"/>
      <c r="DG638" s="160"/>
      <c r="DH638" s="160"/>
      <c r="DI638" s="160"/>
      <c r="DJ638" s="160"/>
      <c r="DK638" s="160"/>
      <c r="DL638" s="160"/>
      <c r="DM638" s="160"/>
      <c r="DN638" s="160"/>
      <c r="DO638" s="160"/>
      <c r="DP638" s="160"/>
      <c r="DQ638" s="160"/>
      <c r="DR638" s="160"/>
      <c r="DS638" s="160"/>
      <c r="DT638" s="160"/>
      <c r="DU638" s="160"/>
      <c r="DV638" s="160"/>
      <c r="DW638" s="160"/>
      <c r="DX638" s="160"/>
      <c r="DY638" s="160"/>
      <c r="DZ638" s="160"/>
      <c r="EA638" s="160"/>
      <c r="EB638" s="160"/>
      <c r="EC638" s="160"/>
      <c r="ED638" s="160"/>
      <c r="EE638" s="160"/>
      <c r="EF638" s="160"/>
      <c r="EG638" s="160"/>
      <c r="EH638" s="160"/>
      <c r="EI638" s="160"/>
      <c r="EJ638" s="160"/>
      <c r="EK638" s="160"/>
      <c r="EL638" s="160"/>
      <c r="EM638" s="160"/>
      <c r="EN638" s="160"/>
      <c r="EO638" s="160"/>
      <c r="EP638" s="160"/>
      <c r="EQ638" s="160"/>
      <c r="ER638" s="160"/>
      <c r="ES638" s="160"/>
      <c r="ET638" s="160"/>
      <c r="EU638" s="160"/>
      <c r="EV638" s="160"/>
      <c r="EW638" s="160"/>
      <c r="EX638" s="160"/>
      <c r="EY638" s="160"/>
      <c r="EZ638" s="160"/>
      <c r="FA638" s="160"/>
      <c r="FB638" s="160"/>
      <c r="FC638" s="160"/>
      <c r="FD638" s="160"/>
      <c r="FE638" s="160"/>
      <c r="FF638" s="160"/>
      <c r="FG638" s="160"/>
      <c r="FH638" s="160"/>
      <c r="FI638" s="160"/>
      <c r="FJ638" s="160"/>
      <c r="FK638" s="160"/>
      <c r="FL638" s="160"/>
      <c r="FM638" s="160"/>
      <c r="FN638" s="160"/>
      <c r="FO638" s="160"/>
      <c r="FP638" s="160"/>
      <c r="FQ638" s="160"/>
      <c r="FR638" s="160"/>
      <c r="FS638" s="160"/>
      <c r="FT638" s="160"/>
      <c r="FU638" s="160"/>
      <c r="FV638" s="160"/>
      <c r="FW638" s="160"/>
      <c r="FX638" s="160"/>
      <c r="FY638" s="160"/>
      <c r="FZ638" s="160"/>
      <c r="GA638" s="160"/>
      <c r="GB638" s="160"/>
      <c r="GC638" s="160"/>
      <c r="GD638" s="160"/>
      <c r="GE638" s="160"/>
      <c r="GF638" s="160"/>
      <c r="GG638" s="160"/>
      <c r="GH638" s="160"/>
      <c r="GI638" s="160"/>
      <c r="GJ638" s="160"/>
      <c r="GK638" s="160"/>
      <c r="GL638" s="160"/>
      <c r="GM638" s="160"/>
      <c r="GN638" s="160"/>
      <c r="GO638" s="160"/>
      <c r="GP638" s="160"/>
      <c r="GQ638" s="160"/>
      <c r="GR638" s="160"/>
      <c r="GS638" s="160"/>
      <c r="GT638" s="160"/>
      <c r="GU638" s="160"/>
      <c r="GV638" s="160"/>
      <c r="GW638" s="160"/>
      <c r="GX638" s="160"/>
      <c r="GY638" s="160"/>
      <c r="GZ638" s="160"/>
      <c r="HA638" s="160"/>
      <c r="HB638" s="160"/>
      <c r="HC638" s="160"/>
      <c r="HD638" s="160"/>
      <c r="HE638" s="160"/>
      <c r="HF638" s="160"/>
      <c r="HG638" s="160"/>
      <c r="HH638" s="160"/>
      <c r="HI638" s="160"/>
      <c r="HJ638" s="160"/>
      <c r="HK638" s="160"/>
      <c r="HL638" s="160"/>
      <c r="HM638" s="160"/>
      <c r="HN638" s="160"/>
      <c r="HO638" s="160"/>
      <c r="HP638" s="160"/>
      <c r="HQ638" s="160"/>
      <c r="HR638" s="160"/>
      <c r="HS638" s="160"/>
      <c r="HT638" s="160"/>
      <c r="HU638" s="160"/>
      <c r="HV638" s="160"/>
      <c r="HW638" s="160"/>
      <c r="HX638" s="160"/>
      <c r="HY638" s="160"/>
      <c r="HZ638" s="160"/>
      <c r="IA638" s="160"/>
      <c r="IB638" s="160"/>
      <c r="IC638" s="160"/>
      <c r="ID638" s="160"/>
      <c r="IE638" s="160"/>
      <c r="IF638" s="160"/>
      <c r="IG638" s="160"/>
      <c r="IH638" s="160"/>
      <c r="II638" s="160"/>
      <c r="IJ638" s="160"/>
      <c r="IK638" s="160"/>
      <c r="IL638" s="160"/>
      <c r="IM638" s="160"/>
      <c r="IN638" s="160"/>
      <c r="IO638" s="160"/>
      <c r="IP638" s="160"/>
      <c r="IQ638" s="160"/>
      <c r="IR638" s="160"/>
      <c r="IS638" s="160"/>
      <c r="IT638" s="160"/>
      <c r="IU638" s="160"/>
      <c r="IV638" s="160"/>
      <c r="IW638" s="160"/>
      <c r="IX638" s="160"/>
      <c r="IY638" s="160"/>
      <c r="IZ638" s="160"/>
      <c r="JA638" s="160"/>
      <c r="JB638" s="160"/>
      <c r="JC638" s="160"/>
      <c r="JD638" s="160"/>
      <c r="JE638" s="160"/>
      <c r="JF638" s="160"/>
      <c r="JG638" s="160"/>
      <c r="JH638" s="160"/>
      <c r="JI638" s="160"/>
      <c r="JJ638" s="160"/>
      <c r="JK638" s="160"/>
      <c r="JL638" s="160"/>
      <c r="JM638" s="160"/>
      <c r="JN638" s="160"/>
      <c r="JO638" s="160"/>
      <c r="JP638" s="160"/>
      <c r="JQ638" s="160"/>
      <c r="JR638" s="160"/>
      <c r="JS638" s="160"/>
      <c r="JT638" s="160"/>
      <c r="JU638" s="160"/>
      <c r="JV638" s="160"/>
      <c r="JW638" s="160"/>
      <c r="JX638" s="160"/>
      <c r="JY638" s="160"/>
      <c r="JZ638" s="160"/>
      <c r="KA638" s="160"/>
      <c r="KB638" s="160"/>
      <c r="KC638" s="160"/>
      <c r="KD638" s="160"/>
      <c r="KE638" s="160"/>
      <c r="KF638" s="160"/>
      <c r="KG638" s="160"/>
      <c r="KH638" s="160"/>
      <c r="KI638" s="160"/>
      <c r="KJ638" s="160"/>
      <c r="KK638" s="160"/>
      <c r="KL638" s="160"/>
      <c r="KM638" s="160"/>
      <c r="KN638" s="160"/>
      <c r="KO638" s="160"/>
      <c r="KP638" s="160"/>
      <c r="KQ638" s="160"/>
      <c r="KR638" s="160"/>
      <c r="KS638" s="160"/>
      <c r="KT638" s="160"/>
      <c r="KU638" s="160"/>
      <c r="KV638" s="160"/>
      <c r="KW638" s="160"/>
      <c r="KX638" s="160"/>
      <c r="KY638" s="160"/>
      <c r="KZ638" s="160"/>
      <c r="LA638" s="160"/>
      <c r="LB638" s="160"/>
      <c r="LC638" s="160"/>
      <c r="LD638" s="160"/>
      <c r="LE638" s="160"/>
      <c r="LF638" s="160"/>
      <c r="LG638" s="160"/>
      <c r="LH638" s="160"/>
      <c r="LI638" s="160"/>
      <c r="LJ638" s="160"/>
      <c r="LK638" s="160"/>
      <c r="LL638" s="160"/>
      <c r="LM638" s="160"/>
      <c r="LN638" s="160"/>
      <c r="LO638" s="160"/>
      <c r="LP638" s="160"/>
      <c r="LQ638" s="160"/>
      <c r="LR638" s="160"/>
      <c r="LS638" s="160"/>
      <c r="LT638" s="160"/>
      <c r="LU638" s="160"/>
      <c r="LV638" s="160"/>
      <c r="LW638" s="160"/>
      <c r="LX638" s="160"/>
      <c r="LY638" s="160"/>
      <c r="LZ638" s="160"/>
      <c r="MA638" s="160"/>
      <c r="MB638" s="160"/>
      <c r="MC638" s="160"/>
      <c r="MD638" s="160"/>
      <c r="ME638" s="160"/>
      <c r="MF638" s="160"/>
      <c r="MG638" s="160"/>
      <c r="MH638" s="160"/>
      <c r="MI638" s="160"/>
      <c r="MJ638" s="160"/>
      <c r="MK638" s="160"/>
      <c r="ML638" s="160"/>
      <c r="MM638" s="160"/>
      <c r="MN638" s="160"/>
      <c r="MO638" s="160"/>
      <c r="MP638" s="160"/>
      <c r="MQ638" s="160"/>
      <c r="MR638" s="160"/>
      <c r="MS638" s="160"/>
      <c r="MT638" s="160"/>
      <c r="MU638" s="160"/>
      <c r="MV638" s="160"/>
      <c r="MW638" s="160"/>
      <c r="MX638" s="160"/>
      <c r="MY638" s="160"/>
      <c r="MZ638" s="160"/>
      <c r="NA638" s="160"/>
      <c r="NB638" s="160"/>
      <c r="NC638" s="160"/>
      <c r="ND638" s="160"/>
      <c r="NE638" s="160"/>
      <c r="NF638" s="160"/>
      <c r="NG638" s="160"/>
      <c r="NH638" s="160"/>
      <c r="NI638" s="160"/>
      <c r="NJ638" s="160"/>
      <c r="NK638" s="160"/>
      <c r="NL638" s="160"/>
      <c r="NM638" s="160"/>
      <c r="NN638" s="160"/>
      <c r="NO638" s="160"/>
      <c r="NP638" s="160"/>
      <c r="NQ638" s="160"/>
      <c r="NR638" s="160"/>
      <c r="NS638" s="160"/>
      <c r="NT638" s="160"/>
      <c r="NU638" s="160"/>
      <c r="NV638" s="160"/>
      <c r="NW638" s="160"/>
      <c r="NX638" s="160"/>
      <c r="NY638" s="160"/>
      <c r="NZ638" s="160"/>
      <c r="OA638" s="160"/>
      <c r="OB638" s="160"/>
      <c r="OC638" s="160"/>
      <c r="OD638" s="160"/>
      <c r="OE638" s="160"/>
      <c r="OF638" s="160"/>
      <c r="OG638" s="160"/>
      <c r="OH638" s="160"/>
      <c r="OI638" s="160"/>
      <c r="OJ638" s="160"/>
      <c r="OK638" s="160"/>
      <c r="OL638" s="160"/>
      <c r="OM638" s="160"/>
      <c r="ON638" s="160"/>
      <c r="OO638" s="160"/>
      <c r="OP638" s="160"/>
      <c r="OQ638" s="160"/>
      <c r="OR638" s="160"/>
      <c r="OS638" s="160"/>
      <c r="OT638" s="160"/>
      <c r="OU638" s="160"/>
      <c r="OV638" s="160"/>
      <c r="OW638" s="160"/>
      <c r="OX638" s="160"/>
      <c r="OY638" s="160"/>
      <c r="OZ638" s="160"/>
      <c r="PA638" s="160"/>
      <c r="PB638" s="160"/>
      <c r="PC638" s="160"/>
      <c r="PD638" s="160"/>
      <c r="PE638" s="160"/>
      <c r="PF638" s="160"/>
      <c r="PG638" s="160"/>
      <c r="PH638" s="160"/>
      <c r="PI638" s="160"/>
      <c r="PJ638" s="160"/>
      <c r="PK638" s="160"/>
      <c r="PL638" s="160"/>
      <c r="PM638" s="160"/>
      <c r="PN638" s="160"/>
      <c r="PO638" s="160"/>
      <c r="PP638" s="160"/>
      <c r="PQ638" s="160"/>
      <c r="PR638" s="160"/>
      <c r="PS638" s="160"/>
      <c r="PT638" s="160"/>
      <c r="PU638" s="160"/>
      <c r="PV638" s="160"/>
      <c r="PW638" s="160"/>
      <c r="PX638" s="160"/>
      <c r="PY638" s="160"/>
      <c r="PZ638" s="160"/>
      <c r="QA638" s="160"/>
      <c r="QB638" s="160"/>
      <c r="QC638" s="160"/>
      <c r="QD638" s="160"/>
      <c r="QE638" s="160"/>
      <c r="QF638" s="160"/>
      <c r="QG638" s="160"/>
      <c r="QH638" s="160"/>
      <c r="QI638" s="160"/>
      <c r="QJ638" s="160"/>
      <c r="QK638" s="160"/>
      <c r="QL638" s="160"/>
      <c r="QM638" s="160"/>
      <c r="QN638" s="160"/>
      <c r="QO638" s="160"/>
      <c r="QP638" s="160"/>
      <c r="QQ638" s="160"/>
      <c r="QR638" s="160"/>
      <c r="QS638" s="160"/>
      <c r="QT638" s="160"/>
      <c r="QU638" s="160"/>
      <c r="QV638" s="160"/>
      <c r="QW638" s="160"/>
      <c r="QX638" s="160"/>
      <c r="QY638" s="160"/>
      <c r="QZ638" s="160"/>
      <c r="RA638" s="160"/>
      <c r="RB638" s="160"/>
      <c r="RC638" s="160"/>
      <c r="RD638" s="160"/>
      <c r="RE638" s="160"/>
      <c r="RF638" s="160"/>
      <c r="RG638" s="160"/>
      <c r="RH638" s="160"/>
      <c r="RI638" s="160"/>
      <c r="RJ638" s="160"/>
      <c r="RK638" s="160"/>
      <c r="RL638" s="160"/>
      <c r="RM638" s="160"/>
      <c r="RN638" s="160"/>
      <c r="RO638" s="160"/>
      <c r="RP638" s="160"/>
      <c r="RQ638" s="160"/>
      <c r="RR638" s="160"/>
      <c r="RS638" s="160"/>
      <c r="RT638" s="160"/>
      <c r="RU638" s="160"/>
      <c r="RV638" s="160"/>
      <c r="RW638" s="160"/>
      <c r="RX638" s="160"/>
      <c r="RY638" s="160"/>
      <c r="RZ638" s="160"/>
      <c r="SA638" s="160"/>
      <c r="SB638" s="160"/>
      <c r="SC638" s="160"/>
      <c r="SD638" s="160"/>
      <c r="SE638" s="160"/>
      <c r="SF638" s="160"/>
      <c r="SG638" s="160"/>
      <c r="SH638" s="160"/>
      <c r="SI638" s="160"/>
      <c r="SJ638" s="160"/>
      <c r="SK638" s="160"/>
      <c r="SL638" s="160"/>
      <c r="SM638" s="160"/>
      <c r="SN638" s="160"/>
      <c r="SO638" s="160"/>
      <c r="SP638" s="160"/>
      <c r="SQ638" s="160"/>
      <c r="SR638" s="160"/>
      <c r="SS638" s="160"/>
      <c r="ST638" s="160"/>
      <c r="SU638" s="160"/>
      <c r="SV638" s="160"/>
      <c r="SW638" s="160"/>
      <c r="SX638" s="160"/>
      <c r="SY638" s="160"/>
      <c r="SZ638" s="160"/>
      <c r="TA638" s="160"/>
      <c r="TB638" s="160"/>
      <c r="TC638" s="160"/>
      <c r="TD638" s="160"/>
      <c r="TE638" s="160"/>
      <c r="TF638" s="160"/>
    </row>
    <row r="639" spans="1:526">
      <c r="A639" s="160"/>
      <c r="B639" s="160"/>
      <c r="C639" s="160"/>
      <c r="D639" s="160"/>
      <c r="E639" s="160"/>
      <c r="F639" s="160"/>
      <c r="G639" s="160"/>
      <c r="H639" s="160"/>
      <c r="I639" s="160"/>
      <c r="J639" s="160"/>
      <c r="K639" s="160"/>
      <c r="L639" s="160"/>
      <c r="M639" s="160"/>
      <c r="N639" s="160"/>
      <c r="O639" s="160"/>
      <c r="P639" s="160"/>
      <c r="Q639" s="160"/>
      <c r="R639" s="160"/>
      <c r="S639" s="160"/>
      <c r="T639" s="160"/>
      <c r="U639" s="160"/>
      <c r="V639" s="160"/>
      <c r="W639" s="160"/>
      <c r="X639" s="160"/>
      <c r="Y639" s="160"/>
      <c r="Z639" s="160"/>
      <c r="AA639" s="160"/>
      <c r="AB639" s="160"/>
      <c r="AC639" s="160"/>
      <c r="AD639" s="160"/>
      <c r="AE639" s="160"/>
      <c r="AF639" s="160"/>
      <c r="AG639" s="160"/>
      <c r="AH639" s="160"/>
      <c r="AI639" s="160"/>
      <c r="AJ639" s="160"/>
      <c r="AK639" s="160"/>
      <c r="AL639" s="160"/>
      <c r="AM639" s="160"/>
      <c r="AN639" s="160"/>
      <c r="AO639" s="160"/>
      <c r="AP639" s="160"/>
      <c r="AQ639" s="160"/>
      <c r="AR639" s="160"/>
      <c r="AS639" s="160"/>
      <c r="AT639" s="160"/>
      <c r="AU639" s="160"/>
      <c r="AV639" s="160"/>
      <c r="AW639" s="160"/>
      <c r="AX639" s="160"/>
      <c r="AY639" s="160"/>
      <c r="AZ639" s="160"/>
      <c r="BA639" s="160"/>
      <c r="BB639" s="160"/>
      <c r="BC639" s="160"/>
      <c r="BD639" s="160"/>
      <c r="BE639" s="160"/>
      <c r="BF639" s="160"/>
      <c r="BG639" s="160"/>
      <c r="BH639" s="160"/>
      <c r="BI639" s="160"/>
      <c r="BJ639" s="160"/>
      <c r="BK639" s="160"/>
      <c r="BL639" s="160"/>
      <c r="BM639" s="160"/>
      <c r="BN639" s="160"/>
      <c r="BO639" s="160"/>
      <c r="BP639" s="160"/>
      <c r="BQ639" s="160"/>
      <c r="BR639" s="160"/>
      <c r="BS639" s="160"/>
      <c r="BT639" s="160"/>
      <c r="BU639" s="160"/>
      <c r="BV639" s="160"/>
      <c r="BW639" s="160"/>
      <c r="BX639" s="160"/>
      <c r="BY639" s="160"/>
      <c r="BZ639" s="160"/>
      <c r="CA639" s="160"/>
      <c r="CB639" s="160"/>
      <c r="CC639" s="160"/>
      <c r="CD639" s="160"/>
      <c r="CE639" s="160"/>
      <c r="CF639" s="160"/>
      <c r="CG639" s="160"/>
      <c r="CH639" s="160"/>
      <c r="CI639" s="160"/>
      <c r="CJ639" s="160"/>
      <c r="CK639" s="160"/>
      <c r="CL639" s="160"/>
      <c r="CM639" s="160"/>
      <c r="CN639" s="160"/>
      <c r="CO639" s="160"/>
      <c r="CP639" s="160"/>
      <c r="CQ639" s="160"/>
      <c r="CR639" s="160"/>
      <c r="CS639" s="160"/>
      <c r="CT639" s="160"/>
      <c r="CU639" s="160"/>
      <c r="CV639" s="160"/>
      <c r="CW639" s="160"/>
      <c r="CX639" s="160"/>
      <c r="CY639" s="160"/>
      <c r="CZ639" s="160"/>
      <c r="DA639" s="160"/>
      <c r="DB639" s="160"/>
      <c r="DC639" s="160"/>
      <c r="DD639" s="160"/>
      <c r="DE639" s="160"/>
      <c r="DF639" s="160"/>
      <c r="DG639" s="160"/>
      <c r="DH639" s="160"/>
      <c r="DI639" s="160"/>
      <c r="DJ639" s="160"/>
      <c r="DK639" s="160"/>
      <c r="DL639" s="160"/>
      <c r="DM639" s="160"/>
      <c r="DN639" s="160"/>
      <c r="DO639" s="160"/>
      <c r="DP639" s="160"/>
      <c r="DQ639" s="160"/>
      <c r="DR639" s="160"/>
      <c r="DS639" s="160"/>
      <c r="DT639" s="160"/>
      <c r="DU639" s="160"/>
      <c r="DV639" s="160"/>
      <c r="DW639" s="160"/>
      <c r="DX639" s="160"/>
      <c r="DY639" s="160"/>
      <c r="DZ639" s="160"/>
      <c r="EA639" s="160"/>
      <c r="EB639" s="160"/>
      <c r="EC639" s="160"/>
      <c r="ED639" s="160"/>
      <c r="EE639" s="160"/>
      <c r="EF639" s="160"/>
      <c r="EG639" s="160"/>
      <c r="EH639" s="160"/>
      <c r="EI639" s="160"/>
      <c r="EJ639" s="160"/>
      <c r="EK639" s="160"/>
      <c r="EL639" s="160"/>
      <c r="EM639" s="160"/>
      <c r="EN639" s="160"/>
      <c r="EO639" s="160"/>
      <c r="EP639" s="160"/>
      <c r="EQ639" s="160"/>
      <c r="ER639" s="160"/>
      <c r="ES639" s="160"/>
      <c r="ET639" s="160"/>
      <c r="EU639" s="160"/>
      <c r="EV639" s="160"/>
      <c r="EW639" s="160"/>
      <c r="EX639" s="160"/>
      <c r="EY639" s="160"/>
      <c r="EZ639" s="160"/>
      <c r="FA639" s="160"/>
      <c r="FB639" s="160"/>
      <c r="FC639" s="160"/>
      <c r="FD639" s="160"/>
      <c r="FE639" s="160"/>
      <c r="FF639" s="160"/>
      <c r="FG639" s="160"/>
      <c r="FH639" s="160"/>
      <c r="FI639" s="160"/>
      <c r="FJ639" s="160"/>
      <c r="FK639" s="160"/>
      <c r="FL639" s="160"/>
      <c r="FM639" s="160"/>
      <c r="FN639" s="160"/>
      <c r="FO639" s="160"/>
      <c r="FP639" s="160"/>
      <c r="FQ639" s="160"/>
      <c r="FR639" s="160"/>
      <c r="FS639" s="160"/>
      <c r="FT639" s="160"/>
      <c r="FU639" s="160"/>
      <c r="FV639" s="160"/>
      <c r="FW639" s="160"/>
      <c r="FX639" s="160"/>
      <c r="FY639" s="160"/>
      <c r="FZ639" s="160"/>
      <c r="GA639" s="160"/>
      <c r="GB639" s="160"/>
      <c r="GC639" s="160"/>
      <c r="GD639" s="160"/>
      <c r="GE639" s="160"/>
      <c r="GF639" s="160"/>
      <c r="GG639" s="160"/>
      <c r="GH639" s="160"/>
      <c r="GI639" s="160"/>
      <c r="GJ639" s="160"/>
      <c r="GK639" s="160"/>
      <c r="GL639" s="160"/>
      <c r="GM639" s="160"/>
      <c r="GN639" s="160"/>
      <c r="GO639" s="160"/>
      <c r="GP639" s="160"/>
      <c r="GQ639" s="160"/>
      <c r="GR639" s="160"/>
      <c r="GS639" s="160"/>
      <c r="GT639" s="160"/>
      <c r="GU639" s="160"/>
      <c r="GV639" s="160"/>
      <c r="GW639" s="160"/>
      <c r="GX639" s="160"/>
      <c r="GY639" s="160"/>
      <c r="GZ639" s="160"/>
      <c r="HA639" s="160"/>
      <c r="HB639" s="160"/>
      <c r="HC639" s="160"/>
      <c r="HD639" s="160"/>
      <c r="HE639" s="160"/>
      <c r="HF639" s="160"/>
      <c r="HG639" s="160"/>
      <c r="HH639" s="160"/>
      <c r="HI639" s="160"/>
      <c r="HJ639" s="160"/>
      <c r="HK639" s="160"/>
      <c r="HL639" s="160"/>
      <c r="HM639" s="160"/>
      <c r="HN639" s="160"/>
      <c r="HO639" s="160"/>
      <c r="HP639" s="160"/>
      <c r="HQ639" s="160"/>
      <c r="HR639" s="160"/>
      <c r="HS639" s="160"/>
      <c r="HT639" s="160"/>
      <c r="HU639" s="160"/>
      <c r="HV639" s="160"/>
      <c r="HW639" s="160"/>
      <c r="HX639" s="160"/>
      <c r="HY639" s="160"/>
      <c r="HZ639" s="160"/>
      <c r="IA639" s="160"/>
      <c r="IB639" s="160"/>
      <c r="IC639" s="160"/>
      <c r="ID639" s="160"/>
      <c r="IE639" s="160"/>
      <c r="IF639" s="160"/>
      <c r="IG639" s="160"/>
      <c r="IH639" s="160"/>
      <c r="II639" s="160"/>
      <c r="IJ639" s="160"/>
      <c r="IK639" s="160"/>
      <c r="IL639" s="160"/>
      <c r="IM639" s="160"/>
      <c r="IN639" s="160"/>
      <c r="IO639" s="160"/>
      <c r="IP639" s="160"/>
      <c r="IQ639" s="160"/>
      <c r="IR639" s="160"/>
      <c r="IS639" s="160"/>
      <c r="IT639" s="160"/>
      <c r="IU639" s="160"/>
      <c r="IV639" s="160"/>
      <c r="IW639" s="160"/>
      <c r="IX639" s="160"/>
      <c r="IY639" s="160"/>
      <c r="IZ639" s="160"/>
      <c r="JA639" s="160"/>
      <c r="JB639" s="160"/>
      <c r="JC639" s="160"/>
      <c r="JD639" s="160"/>
      <c r="JE639" s="160"/>
      <c r="JF639" s="160"/>
      <c r="JG639" s="160"/>
      <c r="JH639" s="160"/>
      <c r="JI639" s="160"/>
      <c r="JJ639" s="160"/>
      <c r="JK639" s="160"/>
      <c r="JL639" s="160"/>
      <c r="JM639" s="160"/>
      <c r="JN639" s="160"/>
      <c r="JO639" s="160"/>
      <c r="JP639" s="160"/>
      <c r="JQ639" s="160"/>
      <c r="JR639" s="160"/>
      <c r="JS639" s="160"/>
      <c r="JT639" s="160"/>
      <c r="JU639" s="160"/>
      <c r="JV639" s="160"/>
      <c r="JW639" s="160"/>
      <c r="JX639" s="160"/>
      <c r="JY639" s="160"/>
      <c r="JZ639" s="160"/>
      <c r="KA639" s="160"/>
      <c r="KB639" s="160"/>
      <c r="KC639" s="160"/>
      <c r="KD639" s="160"/>
      <c r="KE639" s="160"/>
      <c r="KF639" s="160"/>
      <c r="KG639" s="160"/>
      <c r="KH639" s="160"/>
      <c r="KI639" s="160"/>
      <c r="KJ639" s="160"/>
      <c r="KK639" s="160"/>
      <c r="KL639" s="160"/>
      <c r="KM639" s="160"/>
      <c r="KN639" s="160"/>
      <c r="KO639" s="160"/>
      <c r="KP639" s="160"/>
      <c r="KQ639" s="160"/>
      <c r="KR639" s="160"/>
      <c r="KS639" s="160"/>
      <c r="KT639" s="160"/>
      <c r="KU639" s="160"/>
      <c r="KV639" s="160"/>
      <c r="KW639" s="160"/>
      <c r="KX639" s="160"/>
      <c r="KY639" s="160"/>
      <c r="KZ639" s="160"/>
      <c r="LA639" s="160"/>
      <c r="LB639" s="160"/>
      <c r="LC639" s="160"/>
      <c r="LD639" s="160"/>
      <c r="LE639" s="160"/>
      <c r="LF639" s="160"/>
      <c r="LG639" s="160"/>
      <c r="LH639" s="160"/>
      <c r="LI639" s="160"/>
      <c r="LJ639" s="160"/>
      <c r="LK639" s="160"/>
      <c r="LL639" s="160"/>
      <c r="LM639" s="160"/>
      <c r="LN639" s="160"/>
      <c r="LO639" s="160"/>
      <c r="LP639" s="160"/>
      <c r="LQ639" s="160"/>
      <c r="LR639" s="160"/>
      <c r="LS639" s="160"/>
      <c r="LT639" s="160"/>
      <c r="LU639" s="160"/>
      <c r="LV639" s="160"/>
      <c r="LW639" s="160"/>
      <c r="LX639" s="160"/>
      <c r="LY639" s="160"/>
      <c r="LZ639" s="160"/>
      <c r="MA639" s="160"/>
      <c r="MB639" s="160"/>
      <c r="MC639" s="160"/>
      <c r="MD639" s="160"/>
      <c r="ME639" s="160"/>
      <c r="MF639" s="160"/>
      <c r="MG639" s="160"/>
      <c r="MH639" s="160"/>
      <c r="MI639" s="160"/>
      <c r="MJ639" s="160"/>
      <c r="MK639" s="160"/>
      <c r="ML639" s="160"/>
      <c r="MM639" s="160"/>
      <c r="MN639" s="160"/>
      <c r="MO639" s="160"/>
      <c r="MP639" s="160"/>
      <c r="MQ639" s="160"/>
      <c r="MR639" s="160"/>
      <c r="MS639" s="160"/>
      <c r="MT639" s="160"/>
      <c r="MU639" s="160"/>
      <c r="MV639" s="160"/>
      <c r="MW639" s="160"/>
      <c r="MX639" s="160"/>
      <c r="MY639" s="160"/>
      <c r="MZ639" s="160"/>
      <c r="NA639" s="160"/>
      <c r="NB639" s="160"/>
      <c r="NC639" s="160"/>
      <c r="ND639" s="160"/>
      <c r="NE639" s="160"/>
      <c r="NF639" s="160"/>
      <c r="NG639" s="160"/>
      <c r="NH639" s="160"/>
      <c r="NI639" s="160"/>
      <c r="NJ639" s="160"/>
      <c r="NK639" s="160"/>
      <c r="NL639" s="160"/>
      <c r="NM639" s="160"/>
      <c r="NN639" s="160"/>
      <c r="NO639" s="160"/>
      <c r="NP639" s="160"/>
      <c r="NQ639" s="160"/>
      <c r="NR639" s="160"/>
      <c r="NS639" s="160"/>
      <c r="NT639" s="160"/>
      <c r="NU639" s="160"/>
      <c r="NV639" s="160"/>
      <c r="NW639" s="160"/>
      <c r="NX639" s="160"/>
      <c r="NY639" s="160"/>
      <c r="NZ639" s="160"/>
      <c r="OA639" s="160"/>
      <c r="OB639" s="160"/>
      <c r="OC639" s="160"/>
      <c r="OD639" s="160"/>
      <c r="OE639" s="160"/>
      <c r="OF639" s="160"/>
      <c r="OG639" s="160"/>
      <c r="OH639" s="160"/>
      <c r="OI639" s="160"/>
      <c r="OJ639" s="160"/>
      <c r="OK639" s="160"/>
      <c r="OL639" s="160"/>
      <c r="OM639" s="160"/>
      <c r="ON639" s="160"/>
      <c r="OO639" s="160"/>
      <c r="OP639" s="160"/>
      <c r="OQ639" s="160"/>
      <c r="OR639" s="160"/>
      <c r="OS639" s="160"/>
      <c r="OT639" s="160"/>
      <c r="OU639" s="160"/>
      <c r="OV639" s="160"/>
      <c r="OW639" s="160"/>
      <c r="OX639" s="160"/>
      <c r="OY639" s="160"/>
      <c r="OZ639" s="160"/>
      <c r="PA639" s="160"/>
      <c r="PB639" s="160"/>
      <c r="PC639" s="160"/>
      <c r="PD639" s="160"/>
      <c r="PE639" s="160"/>
      <c r="PF639" s="160"/>
      <c r="PG639" s="160"/>
      <c r="PH639" s="160"/>
      <c r="PI639" s="160"/>
      <c r="PJ639" s="160"/>
      <c r="PK639" s="160"/>
      <c r="PL639" s="160"/>
      <c r="PM639" s="160"/>
      <c r="PN639" s="160"/>
      <c r="PO639" s="160"/>
      <c r="PP639" s="160"/>
      <c r="PQ639" s="160"/>
      <c r="PR639" s="160"/>
      <c r="PS639" s="160"/>
      <c r="PT639" s="160"/>
      <c r="PU639" s="160"/>
      <c r="PV639" s="160"/>
      <c r="PW639" s="160"/>
      <c r="PX639" s="160"/>
      <c r="PY639" s="160"/>
      <c r="PZ639" s="160"/>
      <c r="QA639" s="160"/>
      <c r="QB639" s="160"/>
      <c r="QC639" s="160"/>
      <c r="QD639" s="160"/>
      <c r="QE639" s="160"/>
      <c r="QF639" s="160"/>
      <c r="QG639" s="160"/>
      <c r="QH639" s="160"/>
      <c r="QI639" s="160"/>
      <c r="QJ639" s="160"/>
      <c r="QK639" s="160"/>
      <c r="QL639" s="160"/>
      <c r="QM639" s="160"/>
      <c r="QN639" s="160"/>
      <c r="QO639" s="160"/>
      <c r="QP639" s="160"/>
      <c r="QQ639" s="160"/>
      <c r="QR639" s="160"/>
      <c r="QS639" s="160"/>
      <c r="QT639" s="160"/>
      <c r="QU639" s="160"/>
      <c r="QV639" s="160"/>
      <c r="QW639" s="160"/>
      <c r="QX639" s="160"/>
      <c r="QY639" s="160"/>
      <c r="QZ639" s="160"/>
      <c r="RA639" s="160"/>
      <c r="RB639" s="160"/>
      <c r="RC639" s="160"/>
      <c r="RD639" s="160"/>
      <c r="RE639" s="160"/>
      <c r="RF639" s="160"/>
      <c r="RG639" s="160"/>
      <c r="RH639" s="160"/>
      <c r="RI639" s="160"/>
      <c r="RJ639" s="160"/>
      <c r="RK639" s="160"/>
      <c r="RL639" s="160"/>
      <c r="RM639" s="160"/>
      <c r="RN639" s="160"/>
      <c r="RO639" s="160"/>
      <c r="RP639" s="160"/>
      <c r="RQ639" s="160"/>
      <c r="RR639" s="160"/>
      <c r="RS639" s="160"/>
      <c r="RT639" s="160"/>
      <c r="RU639" s="160"/>
      <c r="RV639" s="160"/>
      <c r="RW639" s="160"/>
      <c r="RX639" s="160"/>
      <c r="RY639" s="160"/>
      <c r="RZ639" s="160"/>
      <c r="SA639" s="160"/>
      <c r="SB639" s="160"/>
      <c r="SC639" s="160"/>
      <c r="SD639" s="160"/>
      <c r="SE639" s="160"/>
      <c r="SF639" s="160"/>
      <c r="SG639" s="160"/>
      <c r="SH639" s="160"/>
      <c r="SI639" s="160"/>
      <c r="SJ639" s="160"/>
      <c r="SK639" s="160"/>
      <c r="SL639" s="160"/>
      <c r="SM639" s="160"/>
      <c r="SN639" s="160"/>
      <c r="SO639" s="160"/>
      <c r="SP639" s="160"/>
      <c r="SQ639" s="160"/>
      <c r="SR639" s="160"/>
      <c r="SS639" s="160"/>
      <c r="ST639" s="160"/>
      <c r="SU639" s="160"/>
      <c r="SV639" s="160"/>
      <c r="SW639" s="160"/>
      <c r="SX639" s="160"/>
      <c r="SY639" s="160"/>
      <c r="SZ639" s="160"/>
      <c r="TA639" s="160"/>
      <c r="TB639" s="160"/>
      <c r="TC639" s="160"/>
      <c r="TD639" s="160"/>
      <c r="TE639" s="160"/>
      <c r="TF639" s="160"/>
    </row>
    <row r="640" spans="1:526">
      <c r="A640" s="160"/>
      <c r="B640" s="160"/>
      <c r="C640" s="160"/>
      <c r="D640" s="160"/>
      <c r="E640" s="160"/>
      <c r="F640" s="160"/>
      <c r="G640" s="160"/>
      <c r="H640" s="160"/>
      <c r="I640" s="160"/>
      <c r="J640" s="160"/>
      <c r="K640" s="160"/>
      <c r="L640" s="160"/>
      <c r="M640" s="160"/>
      <c r="N640" s="160"/>
      <c r="O640" s="160"/>
      <c r="P640" s="160"/>
      <c r="Q640" s="160"/>
      <c r="R640" s="160"/>
      <c r="S640" s="160"/>
      <c r="T640" s="160"/>
      <c r="U640" s="160"/>
      <c r="V640" s="160"/>
      <c r="W640" s="160"/>
      <c r="X640" s="160"/>
      <c r="Y640" s="160"/>
      <c r="Z640" s="160"/>
      <c r="AA640" s="160"/>
      <c r="AB640" s="160"/>
      <c r="AC640" s="160"/>
      <c r="AD640" s="160"/>
      <c r="AE640" s="160"/>
      <c r="AF640" s="160"/>
      <c r="AG640" s="160"/>
      <c r="AH640" s="160"/>
      <c r="AI640" s="160"/>
      <c r="AJ640" s="160"/>
      <c r="AK640" s="160"/>
      <c r="AL640" s="160"/>
      <c r="AM640" s="160"/>
      <c r="AN640" s="160"/>
      <c r="AO640" s="160"/>
      <c r="AP640" s="160"/>
      <c r="AQ640" s="160"/>
      <c r="AR640" s="160"/>
      <c r="AS640" s="160"/>
      <c r="AT640" s="160"/>
      <c r="AU640" s="160"/>
      <c r="AV640" s="160"/>
      <c r="AW640" s="160"/>
      <c r="AX640" s="160"/>
      <c r="AY640" s="160"/>
      <c r="AZ640" s="160"/>
      <c r="BA640" s="160"/>
      <c r="BB640" s="160"/>
      <c r="BC640" s="160"/>
      <c r="BD640" s="160"/>
      <c r="BE640" s="160"/>
      <c r="BF640" s="160"/>
      <c r="BG640" s="160"/>
      <c r="BH640" s="160"/>
      <c r="BI640" s="160"/>
      <c r="BJ640" s="160"/>
      <c r="BK640" s="160"/>
      <c r="BL640" s="160"/>
      <c r="BM640" s="160"/>
      <c r="BN640" s="160"/>
      <c r="BO640" s="160"/>
      <c r="BP640" s="160"/>
      <c r="BQ640" s="160"/>
      <c r="BR640" s="160"/>
      <c r="BS640" s="160"/>
      <c r="BT640" s="160"/>
      <c r="BU640" s="160"/>
      <c r="BV640" s="160"/>
      <c r="BW640" s="160"/>
      <c r="BX640" s="160"/>
      <c r="BY640" s="160"/>
      <c r="BZ640" s="160"/>
      <c r="CA640" s="160"/>
      <c r="CB640" s="160"/>
      <c r="CC640" s="160"/>
      <c r="CD640" s="160"/>
      <c r="CE640" s="160"/>
      <c r="CF640" s="160"/>
      <c r="CG640" s="160"/>
      <c r="CH640" s="160"/>
      <c r="CI640" s="160"/>
      <c r="CJ640" s="160"/>
      <c r="CK640" s="160"/>
      <c r="CL640" s="160"/>
      <c r="CM640" s="160"/>
      <c r="CN640" s="160"/>
      <c r="CO640" s="160"/>
      <c r="CP640" s="160"/>
      <c r="CQ640" s="160"/>
      <c r="CR640" s="160"/>
      <c r="CS640" s="160"/>
      <c r="CT640" s="160"/>
      <c r="CU640" s="160"/>
      <c r="CV640" s="160"/>
      <c r="CW640" s="160"/>
      <c r="CX640" s="160"/>
      <c r="CY640" s="160"/>
      <c r="CZ640" s="160"/>
      <c r="DA640" s="160"/>
      <c r="DB640" s="160"/>
      <c r="DC640" s="160"/>
      <c r="DD640" s="160"/>
      <c r="DE640" s="160"/>
      <c r="DF640" s="160"/>
      <c r="DG640" s="160"/>
      <c r="DH640" s="160"/>
      <c r="DI640" s="160"/>
      <c r="DJ640" s="160"/>
      <c r="DK640" s="160"/>
      <c r="DL640" s="160"/>
      <c r="DM640" s="160"/>
      <c r="DN640" s="160"/>
      <c r="DO640" s="160"/>
      <c r="DP640" s="160"/>
      <c r="DQ640" s="160"/>
      <c r="DR640" s="160"/>
      <c r="DS640" s="160"/>
      <c r="DT640" s="160"/>
      <c r="DU640" s="160"/>
      <c r="DV640" s="160"/>
      <c r="DW640" s="160"/>
      <c r="DX640" s="160"/>
      <c r="DY640" s="160"/>
      <c r="DZ640" s="160"/>
      <c r="EA640" s="160"/>
      <c r="EB640" s="160"/>
      <c r="EC640" s="160"/>
      <c r="ED640" s="160"/>
      <c r="EE640" s="160"/>
      <c r="EF640" s="160"/>
      <c r="EG640" s="160"/>
      <c r="EH640" s="160"/>
      <c r="EI640" s="160"/>
      <c r="EJ640" s="160"/>
      <c r="EK640" s="160"/>
      <c r="EL640" s="160"/>
      <c r="EM640" s="160"/>
      <c r="EN640" s="160"/>
      <c r="EO640" s="160"/>
      <c r="EP640" s="160"/>
      <c r="EQ640" s="160"/>
      <c r="ER640" s="160"/>
      <c r="ES640" s="160"/>
      <c r="ET640" s="160"/>
      <c r="EU640" s="160"/>
      <c r="EV640" s="160"/>
      <c r="EW640" s="160"/>
      <c r="EX640" s="160"/>
      <c r="EY640" s="160"/>
      <c r="EZ640" s="160"/>
      <c r="FA640" s="160"/>
      <c r="FB640" s="160"/>
      <c r="FC640" s="160"/>
      <c r="FD640" s="160"/>
      <c r="FE640" s="160"/>
      <c r="FF640" s="160"/>
      <c r="FG640" s="160"/>
      <c r="FH640" s="160"/>
      <c r="FI640" s="160"/>
      <c r="FJ640" s="160"/>
      <c r="FK640" s="160"/>
      <c r="FL640" s="160"/>
      <c r="FM640" s="160"/>
      <c r="FN640" s="160"/>
      <c r="FO640" s="160"/>
      <c r="FP640" s="160"/>
      <c r="FQ640" s="160"/>
      <c r="FR640" s="160"/>
      <c r="FS640" s="160"/>
      <c r="FT640" s="160"/>
      <c r="FU640" s="160"/>
      <c r="FV640" s="160"/>
      <c r="FW640" s="160"/>
      <c r="FX640" s="160"/>
      <c r="FY640" s="160"/>
      <c r="FZ640" s="160"/>
      <c r="GA640" s="160"/>
      <c r="GB640" s="160"/>
      <c r="GC640" s="160"/>
      <c r="GD640" s="160"/>
      <c r="GE640" s="160"/>
      <c r="GF640" s="160"/>
      <c r="GG640" s="160"/>
      <c r="GH640" s="160"/>
      <c r="GI640" s="160"/>
      <c r="GJ640" s="160"/>
      <c r="GK640" s="160"/>
      <c r="GL640" s="160"/>
      <c r="GM640" s="160"/>
      <c r="GN640" s="160"/>
      <c r="GO640" s="160"/>
      <c r="GP640" s="160"/>
      <c r="GQ640" s="160"/>
      <c r="GR640" s="160"/>
      <c r="GS640" s="160"/>
      <c r="GT640" s="160"/>
      <c r="GU640" s="160"/>
      <c r="GV640" s="160"/>
      <c r="GW640" s="160"/>
      <c r="GX640" s="160"/>
      <c r="GY640" s="160"/>
      <c r="GZ640" s="160"/>
      <c r="HA640" s="160"/>
      <c r="HB640" s="160"/>
      <c r="HC640" s="160"/>
      <c r="HD640" s="160"/>
      <c r="HE640" s="160"/>
      <c r="HF640" s="160"/>
      <c r="HG640" s="160"/>
      <c r="HH640" s="160"/>
      <c r="HI640" s="160"/>
      <c r="HJ640" s="160"/>
      <c r="HK640" s="160"/>
      <c r="HL640" s="160"/>
      <c r="HM640" s="160"/>
      <c r="HN640" s="160"/>
      <c r="HO640" s="160"/>
      <c r="HP640" s="160"/>
      <c r="HQ640" s="160"/>
      <c r="HR640" s="160"/>
      <c r="HS640" s="160"/>
      <c r="HT640" s="160"/>
      <c r="HU640" s="160"/>
      <c r="HV640" s="160"/>
      <c r="HW640" s="160"/>
      <c r="HX640" s="160"/>
      <c r="HY640" s="160"/>
      <c r="HZ640" s="160"/>
      <c r="IA640" s="160"/>
      <c r="IB640" s="160"/>
      <c r="IC640" s="160"/>
      <c r="ID640" s="160"/>
      <c r="IE640" s="160"/>
      <c r="IF640" s="160"/>
      <c r="IG640" s="160"/>
      <c r="IH640" s="160"/>
      <c r="II640" s="160"/>
      <c r="IJ640" s="160"/>
      <c r="IK640" s="160"/>
      <c r="IL640" s="160"/>
      <c r="IM640" s="160"/>
      <c r="IN640" s="160"/>
      <c r="IO640" s="160"/>
      <c r="IP640" s="160"/>
      <c r="IQ640" s="160"/>
      <c r="IR640" s="160"/>
      <c r="IS640" s="160"/>
      <c r="IT640" s="160"/>
      <c r="IU640" s="160"/>
      <c r="IV640" s="160"/>
      <c r="IW640" s="160"/>
      <c r="IX640" s="160"/>
      <c r="IY640" s="160"/>
      <c r="IZ640" s="160"/>
      <c r="JA640" s="160"/>
      <c r="JB640" s="160"/>
      <c r="JC640" s="160"/>
      <c r="JD640" s="160"/>
      <c r="JE640" s="160"/>
      <c r="JF640" s="160"/>
      <c r="JG640" s="160"/>
      <c r="JH640" s="160"/>
      <c r="JI640" s="160"/>
      <c r="JJ640" s="160"/>
      <c r="JK640" s="160"/>
      <c r="JL640" s="160"/>
      <c r="JM640" s="160"/>
      <c r="JN640" s="160"/>
      <c r="JO640" s="160"/>
      <c r="JP640" s="160"/>
      <c r="JQ640" s="160"/>
      <c r="JR640" s="160"/>
      <c r="JS640" s="160"/>
      <c r="JT640" s="160"/>
      <c r="JU640" s="160"/>
      <c r="JV640" s="160"/>
      <c r="JW640" s="160"/>
      <c r="JX640" s="160"/>
      <c r="JY640" s="160"/>
      <c r="JZ640" s="160"/>
      <c r="KA640" s="160"/>
      <c r="KB640" s="160"/>
      <c r="KC640" s="160"/>
      <c r="KD640" s="160"/>
      <c r="KE640" s="160"/>
      <c r="KF640" s="160"/>
      <c r="KG640" s="160"/>
      <c r="KH640" s="160"/>
      <c r="KI640" s="160"/>
      <c r="KJ640" s="160"/>
      <c r="KK640" s="160"/>
      <c r="KL640" s="160"/>
      <c r="KM640" s="160"/>
      <c r="KN640" s="160"/>
      <c r="KO640" s="160"/>
      <c r="KP640" s="160"/>
      <c r="KQ640" s="160"/>
      <c r="KR640" s="160"/>
      <c r="KS640" s="160"/>
      <c r="KT640" s="160"/>
      <c r="KU640" s="160"/>
      <c r="KV640" s="160"/>
      <c r="KW640" s="160"/>
      <c r="KX640" s="160"/>
      <c r="KY640" s="160"/>
      <c r="KZ640" s="160"/>
      <c r="LA640" s="160"/>
      <c r="LB640" s="160"/>
      <c r="LC640" s="160"/>
      <c r="LD640" s="160"/>
      <c r="LE640" s="160"/>
      <c r="LF640" s="160"/>
      <c r="LG640" s="160"/>
      <c r="LH640" s="160"/>
      <c r="LI640" s="160"/>
      <c r="LJ640" s="160"/>
      <c r="LK640" s="160"/>
      <c r="LL640" s="160"/>
      <c r="LM640" s="160"/>
      <c r="LN640" s="160"/>
      <c r="LO640" s="160"/>
      <c r="LP640" s="160"/>
      <c r="LQ640" s="160"/>
      <c r="LR640" s="160"/>
      <c r="LS640" s="160"/>
      <c r="LT640" s="160"/>
      <c r="LU640" s="160"/>
      <c r="LV640" s="160"/>
      <c r="LW640" s="160"/>
      <c r="LX640" s="160"/>
      <c r="LY640" s="160"/>
      <c r="LZ640" s="160"/>
      <c r="MA640" s="160"/>
      <c r="MB640" s="160"/>
      <c r="MC640" s="160"/>
      <c r="MD640" s="160"/>
      <c r="ME640" s="160"/>
      <c r="MF640" s="160"/>
      <c r="MG640" s="160"/>
      <c r="MH640" s="160"/>
      <c r="MI640" s="160"/>
      <c r="MJ640" s="160"/>
      <c r="MK640" s="160"/>
      <c r="ML640" s="160"/>
      <c r="MM640" s="160"/>
      <c r="MN640" s="160"/>
      <c r="MO640" s="160"/>
      <c r="MP640" s="160"/>
      <c r="MQ640" s="160"/>
      <c r="MR640" s="160"/>
      <c r="MS640" s="160"/>
      <c r="MT640" s="160"/>
      <c r="MU640" s="160"/>
      <c r="MV640" s="160"/>
      <c r="MW640" s="160"/>
      <c r="MX640" s="160"/>
      <c r="MY640" s="160"/>
      <c r="MZ640" s="160"/>
      <c r="NA640" s="160"/>
      <c r="NB640" s="160"/>
      <c r="NC640" s="160"/>
      <c r="ND640" s="160"/>
      <c r="NE640" s="160"/>
      <c r="NF640" s="160"/>
      <c r="NG640" s="160"/>
      <c r="NH640" s="160"/>
      <c r="NI640" s="160"/>
      <c r="NJ640" s="160"/>
      <c r="NK640" s="160"/>
      <c r="NL640" s="160"/>
      <c r="NM640" s="160"/>
      <c r="NN640" s="160"/>
      <c r="NO640" s="160"/>
      <c r="NP640" s="160"/>
      <c r="NQ640" s="160"/>
      <c r="NR640" s="160"/>
      <c r="NS640" s="160"/>
      <c r="NT640" s="160"/>
      <c r="NU640" s="160"/>
      <c r="NV640" s="160"/>
      <c r="NW640" s="160"/>
      <c r="NX640" s="160"/>
      <c r="NY640" s="160"/>
      <c r="NZ640" s="160"/>
      <c r="OA640" s="160"/>
      <c r="OB640" s="160"/>
      <c r="OC640" s="160"/>
      <c r="OD640" s="160"/>
      <c r="OE640" s="160"/>
      <c r="OF640" s="160"/>
      <c r="OG640" s="160"/>
      <c r="OH640" s="160"/>
      <c r="OI640" s="160"/>
      <c r="OJ640" s="160"/>
      <c r="OK640" s="160"/>
      <c r="OL640" s="160"/>
      <c r="OM640" s="160"/>
      <c r="ON640" s="160"/>
      <c r="OO640" s="160"/>
      <c r="OP640" s="160"/>
      <c r="OQ640" s="160"/>
      <c r="OR640" s="160"/>
      <c r="OS640" s="160"/>
      <c r="OT640" s="160"/>
      <c r="OU640" s="160"/>
      <c r="OV640" s="160"/>
      <c r="OW640" s="160"/>
      <c r="OX640" s="160"/>
      <c r="OY640" s="160"/>
      <c r="OZ640" s="160"/>
      <c r="PA640" s="160"/>
      <c r="PB640" s="160"/>
      <c r="PC640" s="160"/>
      <c r="PD640" s="160"/>
      <c r="PE640" s="160"/>
      <c r="PF640" s="160"/>
      <c r="PG640" s="160"/>
      <c r="PH640" s="160"/>
      <c r="PI640" s="160"/>
      <c r="PJ640" s="160"/>
      <c r="PK640" s="160"/>
      <c r="PL640" s="160"/>
      <c r="PM640" s="160"/>
      <c r="PN640" s="160"/>
      <c r="PO640" s="160"/>
      <c r="PP640" s="160"/>
      <c r="PQ640" s="160"/>
      <c r="PR640" s="160"/>
      <c r="PS640" s="160"/>
      <c r="PT640" s="160"/>
      <c r="PU640" s="160"/>
      <c r="PV640" s="160"/>
      <c r="PW640" s="160"/>
      <c r="PX640" s="160"/>
      <c r="PY640" s="160"/>
      <c r="PZ640" s="160"/>
      <c r="QA640" s="160"/>
      <c r="QB640" s="160"/>
      <c r="QC640" s="160"/>
      <c r="QD640" s="160"/>
      <c r="QE640" s="160"/>
      <c r="QF640" s="160"/>
      <c r="QG640" s="160"/>
      <c r="QH640" s="160"/>
      <c r="QI640" s="160"/>
      <c r="QJ640" s="160"/>
      <c r="QK640" s="160"/>
      <c r="QL640" s="160"/>
      <c r="QM640" s="160"/>
      <c r="QN640" s="160"/>
      <c r="QO640" s="160"/>
      <c r="QP640" s="160"/>
      <c r="QQ640" s="160"/>
      <c r="QR640" s="160"/>
      <c r="QS640" s="160"/>
      <c r="QT640" s="160"/>
      <c r="QU640" s="160"/>
      <c r="QV640" s="160"/>
      <c r="QW640" s="160"/>
      <c r="QX640" s="160"/>
      <c r="QY640" s="160"/>
      <c r="QZ640" s="160"/>
      <c r="RA640" s="160"/>
      <c r="RB640" s="160"/>
      <c r="RC640" s="160"/>
      <c r="RD640" s="160"/>
      <c r="RE640" s="160"/>
      <c r="RF640" s="160"/>
      <c r="RG640" s="160"/>
      <c r="RH640" s="160"/>
      <c r="RI640" s="160"/>
      <c r="RJ640" s="160"/>
      <c r="RK640" s="160"/>
      <c r="RL640" s="160"/>
      <c r="RM640" s="160"/>
      <c r="RN640" s="160"/>
      <c r="RO640" s="160"/>
      <c r="RP640" s="160"/>
      <c r="RQ640" s="160"/>
      <c r="RR640" s="160"/>
      <c r="RS640" s="160"/>
      <c r="RT640" s="160"/>
      <c r="RU640" s="160"/>
      <c r="RV640" s="160"/>
      <c r="RW640" s="160"/>
      <c r="RX640" s="160"/>
      <c r="RY640" s="160"/>
      <c r="RZ640" s="160"/>
      <c r="SA640" s="160"/>
      <c r="SB640" s="160"/>
      <c r="SC640" s="160"/>
      <c r="SD640" s="160"/>
      <c r="SE640" s="160"/>
      <c r="SF640" s="160"/>
      <c r="SG640" s="160"/>
      <c r="SH640" s="160"/>
      <c r="SI640" s="160"/>
      <c r="SJ640" s="160"/>
      <c r="SK640" s="160"/>
      <c r="SL640" s="160"/>
      <c r="SM640" s="160"/>
      <c r="SN640" s="160"/>
      <c r="SO640" s="160"/>
      <c r="SP640" s="160"/>
      <c r="SQ640" s="160"/>
      <c r="SR640" s="160"/>
      <c r="SS640" s="160"/>
      <c r="ST640" s="160"/>
      <c r="SU640" s="160"/>
      <c r="SV640" s="160"/>
      <c r="SW640" s="160"/>
      <c r="SX640" s="160"/>
      <c r="SY640" s="160"/>
      <c r="SZ640" s="160"/>
      <c r="TA640" s="160"/>
      <c r="TB640" s="160"/>
      <c r="TC640" s="160"/>
      <c r="TD640" s="160"/>
      <c r="TE640" s="160"/>
      <c r="TF640" s="160"/>
    </row>
    <row r="641" spans="1:526">
      <c r="A641" s="160"/>
      <c r="B641" s="160"/>
      <c r="C641" s="160"/>
      <c r="D641" s="160"/>
      <c r="E641" s="160"/>
      <c r="F641" s="160"/>
      <c r="G641" s="160"/>
      <c r="H641" s="160"/>
      <c r="I641" s="160"/>
      <c r="J641" s="160"/>
      <c r="K641" s="160"/>
      <c r="L641" s="160"/>
      <c r="M641" s="160"/>
      <c r="N641" s="160"/>
      <c r="O641" s="160"/>
      <c r="P641" s="160"/>
      <c r="Q641" s="160"/>
      <c r="R641" s="160"/>
      <c r="S641" s="160"/>
      <c r="T641" s="160"/>
      <c r="U641" s="160"/>
      <c r="V641" s="160"/>
      <c r="W641" s="160"/>
      <c r="X641" s="160"/>
      <c r="Y641" s="160"/>
      <c r="Z641" s="160"/>
      <c r="AA641" s="160"/>
      <c r="AB641" s="160"/>
      <c r="AC641" s="160"/>
      <c r="AD641" s="160"/>
      <c r="AE641" s="160"/>
      <c r="AF641" s="160"/>
      <c r="AG641" s="160"/>
      <c r="AH641" s="160"/>
      <c r="AI641" s="160"/>
      <c r="AJ641" s="160"/>
      <c r="AK641" s="160"/>
      <c r="AL641" s="160"/>
      <c r="AM641" s="160"/>
      <c r="AN641" s="160"/>
      <c r="AO641" s="160"/>
      <c r="AP641" s="160"/>
      <c r="AQ641" s="160"/>
      <c r="AR641" s="160"/>
      <c r="AS641" s="160"/>
      <c r="AT641" s="160"/>
      <c r="AU641" s="160"/>
      <c r="AV641" s="160"/>
      <c r="AW641" s="160"/>
      <c r="AX641" s="160"/>
      <c r="AY641" s="160"/>
      <c r="AZ641" s="160"/>
      <c r="BA641" s="160"/>
      <c r="BB641" s="160"/>
      <c r="BC641" s="160"/>
      <c r="BD641" s="160"/>
      <c r="BE641" s="160"/>
      <c r="BF641" s="160"/>
      <c r="BG641" s="160"/>
      <c r="BH641" s="160"/>
      <c r="BI641" s="160"/>
      <c r="BJ641" s="160"/>
      <c r="BK641" s="160"/>
      <c r="BL641" s="160"/>
      <c r="BM641" s="160"/>
      <c r="BN641" s="160"/>
      <c r="BO641" s="160"/>
      <c r="BP641" s="160"/>
      <c r="BQ641" s="160"/>
      <c r="BR641" s="160"/>
      <c r="BS641" s="160"/>
      <c r="BT641" s="160"/>
      <c r="BU641" s="160"/>
      <c r="BV641" s="160"/>
      <c r="BW641" s="160"/>
      <c r="BX641" s="160"/>
      <c r="BY641" s="160"/>
      <c r="BZ641" s="160"/>
      <c r="CA641" s="160"/>
      <c r="CB641" s="160"/>
      <c r="CC641" s="160"/>
      <c r="CD641" s="160"/>
      <c r="CE641" s="160"/>
      <c r="CF641" s="160"/>
      <c r="CG641" s="160"/>
      <c r="CH641" s="160"/>
      <c r="CI641" s="160"/>
      <c r="CJ641" s="160"/>
      <c r="CK641" s="160"/>
      <c r="CL641" s="160"/>
      <c r="CM641" s="160"/>
      <c r="CN641" s="160"/>
      <c r="CO641" s="160"/>
      <c r="CP641" s="160"/>
      <c r="CQ641" s="160"/>
      <c r="CR641" s="160"/>
      <c r="CS641" s="160"/>
      <c r="CT641" s="160"/>
      <c r="CU641" s="160"/>
      <c r="CV641" s="160"/>
      <c r="CW641" s="160"/>
      <c r="CX641" s="160"/>
      <c r="CY641" s="160"/>
      <c r="CZ641" s="160"/>
      <c r="DA641" s="160"/>
      <c r="DB641" s="160"/>
      <c r="DC641" s="160"/>
      <c r="DD641" s="160"/>
      <c r="DE641" s="160"/>
      <c r="DF641" s="160"/>
      <c r="DG641" s="160"/>
      <c r="DH641" s="160"/>
      <c r="DI641" s="160"/>
      <c r="DJ641" s="160"/>
      <c r="DK641" s="160"/>
      <c r="DL641" s="160"/>
      <c r="DM641" s="160"/>
      <c r="DN641" s="160"/>
      <c r="DO641" s="160"/>
      <c r="DP641" s="160"/>
      <c r="DQ641" s="160"/>
      <c r="DR641" s="160"/>
      <c r="DS641" s="160"/>
      <c r="DT641" s="160"/>
      <c r="DU641" s="160"/>
      <c r="DV641" s="160"/>
      <c r="DW641" s="160"/>
      <c r="DX641" s="160"/>
      <c r="DY641" s="160"/>
      <c r="DZ641" s="160"/>
      <c r="EA641" s="160"/>
      <c r="EB641" s="160"/>
      <c r="EC641" s="160"/>
      <c r="ED641" s="160"/>
      <c r="EE641" s="160"/>
      <c r="EF641" s="160"/>
      <c r="EG641" s="160"/>
      <c r="EH641" s="160"/>
      <c r="EI641" s="160"/>
      <c r="EJ641" s="160"/>
      <c r="EK641" s="160"/>
      <c r="EL641" s="160"/>
      <c r="EM641" s="160"/>
      <c r="EN641" s="160"/>
      <c r="EO641" s="160"/>
      <c r="EP641" s="160"/>
      <c r="EQ641" s="160"/>
      <c r="ER641" s="160"/>
      <c r="ES641" s="160"/>
      <c r="ET641" s="160"/>
      <c r="EU641" s="160"/>
      <c r="EV641" s="160"/>
      <c r="EW641" s="160"/>
      <c r="EX641" s="160"/>
      <c r="EY641" s="160"/>
      <c r="EZ641" s="160"/>
      <c r="FA641" s="160"/>
      <c r="FB641" s="160"/>
      <c r="FC641" s="160"/>
      <c r="FD641" s="160"/>
      <c r="FE641" s="160"/>
      <c r="FF641" s="160"/>
      <c r="FG641" s="160"/>
      <c r="FH641" s="160"/>
      <c r="FI641" s="160"/>
      <c r="FJ641" s="160"/>
      <c r="FK641" s="160"/>
      <c r="FL641" s="160"/>
      <c r="FM641" s="160"/>
      <c r="FN641" s="160"/>
      <c r="FO641" s="160"/>
      <c r="FP641" s="160"/>
      <c r="FQ641" s="160"/>
      <c r="FR641" s="160"/>
      <c r="FS641" s="160"/>
      <c r="FT641" s="160"/>
      <c r="FU641" s="160"/>
      <c r="FV641" s="160"/>
      <c r="FW641" s="160"/>
      <c r="FX641" s="160"/>
      <c r="FY641" s="160"/>
      <c r="FZ641" s="160"/>
      <c r="GA641" s="160"/>
      <c r="GB641" s="160"/>
      <c r="GC641" s="160"/>
      <c r="GD641" s="160"/>
      <c r="GE641" s="160"/>
      <c r="GF641" s="160"/>
      <c r="GG641" s="160"/>
      <c r="GH641" s="160"/>
      <c r="GI641" s="160"/>
      <c r="GJ641" s="160"/>
      <c r="GK641" s="160"/>
      <c r="GL641" s="160"/>
      <c r="GM641" s="160"/>
      <c r="GN641" s="160"/>
      <c r="GO641" s="160"/>
      <c r="GP641" s="160"/>
      <c r="GQ641" s="160"/>
      <c r="GR641" s="160"/>
      <c r="GS641" s="160"/>
      <c r="GT641" s="160"/>
      <c r="GU641" s="160"/>
      <c r="GV641" s="160"/>
      <c r="GW641" s="160"/>
      <c r="GX641" s="160"/>
      <c r="GY641" s="160"/>
      <c r="GZ641" s="160"/>
      <c r="HA641" s="160"/>
      <c r="HB641" s="160"/>
      <c r="HC641" s="160"/>
      <c r="HD641" s="160"/>
      <c r="HE641" s="160"/>
      <c r="HF641" s="160"/>
      <c r="HG641" s="160"/>
      <c r="HH641" s="160"/>
      <c r="HI641" s="160"/>
      <c r="HJ641" s="160"/>
      <c r="HK641" s="160"/>
      <c r="HL641" s="160"/>
      <c r="HM641" s="160"/>
      <c r="HN641" s="160"/>
      <c r="HO641" s="160"/>
      <c r="HP641" s="160"/>
      <c r="HQ641" s="160"/>
      <c r="HR641" s="160"/>
      <c r="HS641" s="160"/>
      <c r="HT641" s="160"/>
      <c r="HU641" s="160"/>
      <c r="HV641" s="160"/>
      <c r="HW641" s="160"/>
      <c r="HX641" s="160"/>
      <c r="HY641" s="160"/>
      <c r="HZ641" s="160"/>
      <c r="IA641" s="160"/>
      <c r="IB641" s="160"/>
      <c r="IC641" s="160"/>
      <c r="ID641" s="160"/>
      <c r="IE641" s="160"/>
      <c r="IF641" s="160"/>
      <c r="IG641" s="160"/>
      <c r="IH641" s="160"/>
      <c r="II641" s="160"/>
      <c r="IJ641" s="160"/>
      <c r="IK641" s="160"/>
      <c r="IL641" s="160"/>
      <c r="IM641" s="160"/>
      <c r="IN641" s="160"/>
      <c r="IO641" s="160"/>
      <c r="IP641" s="160"/>
      <c r="IQ641" s="160"/>
      <c r="IR641" s="160"/>
      <c r="IS641" s="160"/>
      <c r="IT641" s="160"/>
      <c r="IU641" s="160"/>
      <c r="IV641" s="160"/>
      <c r="IW641" s="160"/>
      <c r="IX641" s="160"/>
      <c r="IY641" s="160"/>
      <c r="IZ641" s="160"/>
      <c r="JA641" s="160"/>
      <c r="JB641" s="160"/>
      <c r="JC641" s="160"/>
      <c r="JD641" s="160"/>
      <c r="JE641" s="160"/>
      <c r="JF641" s="160"/>
      <c r="JG641" s="160"/>
      <c r="JH641" s="160"/>
      <c r="JI641" s="160"/>
      <c r="JJ641" s="160"/>
      <c r="JK641" s="160"/>
      <c r="JL641" s="160"/>
      <c r="JM641" s="160"/>
      <c r="JN641" s="160"/>
      <c r="JO641" s="160"/>
      <c r="JP641" s="160"/>
      <c r="JQ641" s="160"/>
      <c r="JR641" s="160"/>
      <c r="JS641" s="160"/>
      <c r="JT641" s="160"/>
      <c r="JU641" s="160"/>
      <c r="JV641" s="160"/>
      <c r="JW641" s="160"/>
      <c r="JX641" s="160"/>
      <c r="JY641" s="160"/>
      <c r="JZ641" s="160"/>
      <c r="KA641" s="160"/>
      <c r="KB641" s="160"/>
      <c r="KC641" s="160"/>
      <c r="KD641" s="160"/>
      <c r="KE641" s="160"/>
      <c r="KF641" s="160"/>
      <c r="KG641" s="160"/>
      <c r="KH641" s="160"/>
      <c r="KI641" s="160"/>
      <c r="KJ641" s="160"/>
      <c r="KK641" s="160"/>
      <c r="KL641" s="160"/>
      <c r="KM641" s="160"/>
      <c r="KN641" s="160"/>
      <c r="KO641" s="160"/>
      <c r="KP641" s="160"/>
      <c r="KQ641" s="160"/>
      <c r="KR641" s="160"/>
      <c r="KS641" s="160"/>
      <c r="KT641" s="160"/>
      <c r="KU641" s="160"/>
      <c r="KV641" s="160"/>
      <c r="KW641" s="160"/>
      <c r="KX641" s="160"/>
      <c r="KY641" s="160"/>
      <c r="KZ641" s="160"/>
      <c r="LA641" s="160"/>
      <c r="LB641" s="160"/>
      <c r="LC641" s="160"/>
      <c r="LD641" s="160"/>
      <c r="LE641" s="160"/>
      <c r="LF641" s="160"/>
      <c r="LG641" s="160"/>
      <c r="LH641" s="160"/>
      <c r="LI641" s="160"/>
      <c r="LJ641" s="160"/>
      <c r="LK641" s="160"/>
      <c r="LL641" s="160"/>
      <c r="LM641" s="160"/>
      <c r="LN641" s="160"/>
      <c r="LO641" s="160"/>
      <c r="LP641" s="160"/>
      <c r="LQ641" s="160"/>
      <c r="LR641" s="160"/>
      <c r="LS641" s="160"/>
      <c r="LT641" s="160"/>
      <c r="LU641" s="160"/>
      <c r="LV641" s="160"/>
      <c r="LW641" s="160"/>
      <c r="LX641" s="160"/>
      <c r="LY641" s="160"/>
      <c r="LZ641" s="160"/>
      <c r="MA641" s="160"/>
      <c r="MB641" s="160"/>
      <c r="MC641" s="160"/>
      <c r="MD641" s="160"/>
      <c r="ME641" s="160"/>
      <c r="MF641" s="160"/>
      <c r="MG641" s="160"/>
      <c r="MH641" s="160"/>
      <c r="MI641" s="160"/>
      <c r="MJ641" s="160"/>
      <c r="MK641" s="160"/>
      <c r="ML641" s="160"/>
      <c r="MM641" s="160"/>
      <c r="MN641" s="160"/>
      <c r="MO641" s="160"/>
      <c r="MP641" s="160"/>
      <c r="MQ641" s="160"/>
      <c r="MR641" s="160"/>
      <c r="MS641" s="160"/>
      <c r="MT641" s="160"/>
      <c r="MU641" s="160"/>
      <c r="MV641" s="160"/>
      <c r="MW641" s="160"/>
      <c r="MX641" s="160"/>
      <c r="MY641" s="160"/>
      <c r="MZ641" s="160"/>
      <c r="NA641" s="160"/>
      <c r="NB641" s="160"/>
      <c r="NC641" s="160"/>
      <c r="ND641" s="160"/>
      <c r="NE641" s="160"/>
      <c r="NF641" s="160"/>
      <c r="NG641" s="160"/>
      <c r="NH641" s="160"/>
      <c r="NI641" s="160"/>
      <c r="NJ641" s="160"/>
      <c r="NK641" s="160"/>
      <c r="NL641" s="160"/>
      <c r="NM641" s="160"/>
      <c r="NN641" s="160"/>
      <c r="NO641" s="160"/>
      <c r="NP641" s="160"/>
      <c r="NQ641" s="160"/>
      <c r="NR641" s="160"/>
      <c r="NS641" s="160"/>
      <c r="NT641" s="160"/>
      <c r="NU641" s="160"/>
      <c r="NV641" s="160"/>
      <c r="NW641" s="160"/>
      <c r="NX641" s="160"/>
      <c r="NY641" s="160"/>
      <c r="NZ641" s="160"/>
      <c r="OA641" s="160"/>
      <c r="OB641" s="160"/>
      <c r="OC641" s="160"/>
      <c r="OD641" s="160"/>
      <c r="OE641" s="160"/>
      <c r="OF641" s="160"/>
      <c r="OG641" s="160"/>
      <c r="OH641" s="160"/>
      <c r="OI641" s="160"/>
      <c r="OJ641" s="160"/>
      <c r="OK641" s="160"/>
      <c r="OL641" s="160"/>
      <c r="OM641" s="160"/>
      <c r="ON641" s="160"/>
      <c r="OO641" s="160"/>
      <c r="OP641" s="160"/>
      <c r="OQ641" s="160"/>
      <c r="OR641" s="160"/>
      <c r="OS641" s="160"/>
      <c r="OT641" s="160"/>
      <c r="OU641" s="160"/>
      <c r="OV641" s="160"/>
      <c r="OW641" s="160"/>
      <c r="OX641" s="160"/>
      <c r="OY641" s="160"/>
      <c r="OZ641" s="160"/>
      <c r="PA641" s="160"/>
      <c r="PB641" s="160"/>
      <c r="PC641" s="160"/>
      <c r="PD641" s="160"/>
      <c r="PE641" s="160"/>
      <c r="PF641" s="160"/>
      <c r="PG641" s="160"/>
      <c r="PH641" s="160"/>
      <c r="PI641" s="160"/>
      <c r="PJ641" s="160"/>
      <c r="PK641" s="160"/>
      <c r="PL641" s="160"/>
      <c r="PM641" s="160"/>
      <c r="PN641" s="160"/>
      <c r="PO641" s="160"/>
      <c r="PP641" s="160"/>
      <c r="PQ641" s="160"/>
      <c r="PR641" s="160"/>
      <c r="PS641" s="160"/>
      <c r="PT641" s="160"/>
      <c r="PU641" s="160"/>
      <c r="PV641" s="160"/>
      <c r="PW641" s="160"/>
      <c r="PX641" s="160"/>
      <c r="PY641" s="160"/>
      <c r="PZ641" s="160"/>
      <c r="QA641" s="160"/>
      <c r="QB641" s="160"/>
      <c r="QC641" s="160"/>
      <c r="QD641" s="160"/>
      <c r="QE641" s="160"/>
      <c r="QF641" s="160"/>
      <c r="QG641" s="160"/>
      <c r="QH641" s="160"/>
      <c r="QI641" s="160"/>
      <c r="QJ641" s="160"/>
      <c r="QK641" s="160"/>
      <c r="QL641" s="160"/>
      <c r="QM641" s="160"/>
      <c r="QN641" s="160"/>
      <c r="QO641" s="160"/>
      <c r="QP641" s="160"/>
      <c r="QQ641" s="160"/>
      <c r="QR641" s="160"/>
      <c r="QS641" s="160"/>
      <c r="QT641" s="160"/>
      <c r="QU641" s="160"/>
      <c r="QV641" s="160"/>
      <c r="QW641" s="160"/>
      <c r="QX641" s="160"/>
      <c r="QY641" s="160"/>
      <c r="QZ641" s="160"/>
      <c r="RA641" s="160"/>
      <c r="RB641" s="160"/>
      <c r="RC641" s="160"/>
      <c r="RD641" s="160"/>
      <c r="RE641" s="160"/>
      <c r="RF641" s="160"/>
      <c r="RG641" s="160"/>
      <c r="RH641" s="160"/>
      <c r="RI641" s="160"/>
      <c r="RJ641" s="160"/>
      <c r="RK641" s="160"/>
      <c r="RL641" s="160"/>
      <c r="RM641" s="160"/>
      <c r="RN641" s="160"/>
      <c r="RO641" s="160"/>
      <c r="RP641" s="160"/>
      <c r="RQ641" s="160"/>
      <c r="RR641" s="160"/>
      <c r="RS641" s="160"/>
      <c r="RT641" s="160"/>
      <c r="RU641" s="160"/>
      <c r="RV641" s="160"/>
      <c r="RW641" s="160"/>
      <c r="RX641" s="160"/>
      <c r="RY641" s="160"/>
      <c r="RZ641" s="160"/>
      <c r="SA641" s="160"/>
      <c r="SB641" s="160"/>
      <c r="SC641" s="160"/>
      <c r="SD641" s="160"/>
      <c r="SE641" s="160"/>
      <c r="SF641" s="160"/>
      <c r="SG641" s="160"/>
      <c r="SH641" s="160"/>
      <c r="SI641" s="160"/>
      <c r="SJ641" s="160"/>
      <c r="SK641" s="160"/>
      <c r="SL641" s="160"/>
      <c r="SM641" s="160"/>
      <c r="SN641" s="160"/>
      <c r="SO641" s="160"/>
      <c r="SP641" s="160"/>
      <c r="SQ641" s="160"/>
      <c r="SR641" s="160"/>
      <c r="SS641" s="160"/>
      <c r="ST641" s="160"/>
      <c r="SU641" s="160"/>
      <c r="SV641" s="160"/>
      <c r="SW641" s="160"/>
      <c r="SX641" s="160"/>
      <c r="SY641" s="160"/>
      <c r="SZ641" s="160"/>
      <c r="TA641" s="160"/>
      <c r="TB641" s="160"/>
      <c r="TC641" s="160"/>
      <c r="TD641" s="160"/>
      <c r="TE641" s="160"/>
      <c r="TF641" s="160"/>
    </row>
    <row r="642" spans="1:526">
      <c r="A642" s="160"/>
      <c r="B642" s="160"/>
      <c r="C642" s="160"/>
      <c r="D642" s="160"/>
      <c r="E642" s="160"/>
      <c r="F642" s="160"/>
      <c r="G642" s="160"/>
      <c r="H642" s="160"/>
      <c r="I642" s="160"/>
      <c r="J642" s="160"/>
      <c r="K642" s="160"/>
      <c r="L642" s="160"/>
      <c r="M642" s="160"/>
      <c r="N642" s="160"/>
      <c r="O642" s="160"/>
      <c r="P642" s="160"/>
      <c r="Q642" s="160"/>
      <c r="R642" s="160"/>
      <c r="S642" s="160"/>
      <c r="T642" s="160"/>
      <c r="U642" s="160"/>
      <c r="V642" s="160"/>
      <c r="W642" s="160"/>
      <c r="X642" s="160"/>
      <c r="Y642" s="160"/>
      <c r="Z642" s="160"/>
      <c r="AA642" s="160"/>
      <c r="AB642" s="160"/>
      <c r="AC642" s="160"/>
      <c r="AD642" s="160"/>
      <c r="AE642" s="160"/>
      <c r="AF642" s="160"/>
      <c r="AG642" s="160"/>
      <c r="AH642" s="160"/>
      <c r="AI642" s="160"/>
      <c r="AJ642" s="160"/>
      <c r="AK642" s="160"/>
      <c r="AL642" s="160"/>
      <c r="AM642" s="160"/>
      <c r="AN642" s="160"/>
      <c r="AO642" s="160"/>
      <c r="AP642" s="160"/>
      <c r="AQ642" s="160"/>
      <c r="AR642" s="160"/>
      <c r="AS642" s="160"/>
      <c r="AT642" s="160"/>
      <c r="AU642" s="160"/>
      <c r="AV642" s="160"/>
      <c r="AW642" s="160"/>
      <c r="AX642" s="160"/>
      <c r="AY642" s="160"/>
      <c r="AZ642" s="160"/>
      <c r="BA642" s="160"/>
      <c r="BB642" s="160"/>
      <c r="BC642" s="160"/>
      <c r="BD642" s="160"/>
      <c r="BE642" s="160"/>
      <c r="BF642" s="160"/>
      <c r="BG642" s="160"/>
      <c r="BH642" s="160"/>
      <c r="BI642" s="160"/>
      <c r="BJ642" s="160"/>
      <c r="BK642" s="160"/>
      <c r="BL642" s="160"/>
      <c r="BM642" s="160"/>
      <c r="BN642" s="160"/>
      <c r="BO642" s="160"/>
      <c r="BP642" s="160"/>
      <c r="BQ642" s="160"/>
      <c r="BR642" s="160"/>
      <c r="BS642" s="160"/>
      <c r="BT642" s="160"/>
      <c r="BU642" s="160"/>
      <c r="BV642" s="160"/>
      <c r="BW642" s="160"/>
      <c r="BX642" s="160"/>
      <c r="BY642" s="160"/>
      <c r="BZ642" s="160"/>
      <c r="CA642" s="160"/>
      <c r="CB642" s="160"/>
      <c r="CC642" s="160"/>
      <c r="CD642" s="160"/>
      <c r="CE642" s="160"/>
      <c r="CF642" s="160"/>
      <c r="CG642" s="160"/>
      <c r="CH642" s="160"/>
      <c r="CI642" s="160"/>
      <c r="CJ642" s="160"/>
      <c r="CK642" s="160"/>
      <c r="CL642" s="160"/>
      <c r="CM642" s="160"/>
      <c r="CN642" s="160"/>
      <c r="CO642" s="160"/>
      <c r="CP642" s="160"/>
      <c r="CQ642" s="160"/>
      <c r="CR642" s="160"/>
      <c r="CS642" s="160"/>
      <c r="CT642" s="160"/>
      <c r="CU642" s="160"/>
      <c r="CV642" s="160"/>
      <c r="CW642" s="160"/>
      <c r="CX642" s="160"/>
      <c r="CY642" s="160"/>
      <c r="CZ642" s="160"/>
      <c r="DA642" s="160"/>
      <c r="DB642" s="160"/>
      <c r="DC642" s="160"/>
      <c r="DD642" s="160"/>
      <c r="DE642" s="160"/>
      <c r="DF642" s="160"/>
      <c r="DG642" s="160"/>
      <c r="DH642" s="160"/>
      <c r="DI642" s="160"/>
      <c r="DJ642" s="160"/>
      <c r="DK642" s="160"/>
      <c r="DL642" s="160"/>
      <c r="DM642" s="160"/>
      <c r="DN642" s="160"/>
      <c r="DO642" s="160"/>
      <c r="DP642" s="160"/>
      <c r="DQ642" s="160"/>
      <c r="DR642" s="160"/>
      <c r="DS642" s="160"/>
      <c r="DT642" s="160"/>
      <c r="DU642" s="160"/>
      <c r="DV642" s="160"/>
      <c r="DW642" s="160"/>
      <c r="DX642" s="160"/>
      <c r="DY642" s="160"/>
      <c r="DZ642" s="160"/>
      <c r="EA642" s="160"/>
      <c r="EB642" s="160"/>
      <c r="EC642" s="160"/>
      <c r="ED642" s="160"/>
      <c r="EE642" s="160"/>
      <c r="EF642" s="160"/>
      <c r="EG642" s="160"/>
      <c r="EH642" s="160"/>
      <c r="EI642" s="160"/>
      <c r="EJ642" s="160"/>
      <c r="EK642" s="160"/>
      <c r="EL642" s="160"/>
      <c r="EM642" s="160"/>
      <c r="EN642" s="160"/>
      <c r="EO642" s="160"/>
      <c r="EP642" s="160"/>
      <c r="EQ642" s="160"/>
      <c r="ER642" s="160"/>
      <c r="ES642" s="160"/>
      <c r="ET642" s="160"/>
      <c r="EU642" s="160"/>
      <c r="EV642" s="160"/>
      <c r="EW642" s="160"/>
      <c r="EX642" s="160"/>
      <c r="EY642" s="160"/>
      <c r="EZ642" s="160"/>
      <c r="FA642" s="160"/>
      <c r="FB642" s="160"/>
      <c r="FC642" s="160"/>
      <c r="FD642" s="160"/>
      <c r="FE642" s="160"/>
      <c r="FF642" s="160"/>
      <c r="FG642" s="160"/>
      <c r="FH642" s="160"/>
      <c r="FI642" s="160"/>
      <c r="FJ642" s="160"/>
      <c r="FK642" s="160"/>
      <c r="FL642" s="160"/>
      <c r="FM642" s="160"/>
      <c r="FN642" s="160"/>
      <c r="FO642" s="160"/>
      <c r="FP642" s="160"/>
      <c r="FQ642" s="160"/>
      <c r="FR642" s="160"/>
      <c r="FS642" s="160"/>
      <c r="FT642" s="160"/>
      <c r="FU642" s="160"/>
      <c r="FV642" s="160"/>
      <c r="FW642" s="160"/>
      <c r="FX642" s="160"/>
      <c r="FY642" s="160"/>
      <c r="FZ642" s="160"/>
      <c r="GA642" s="160"/>
      <c r="GB642" s="160"/>
      <c r="GC642" s="160"/>
      <c r="GD642" s="160"/>
      <c r="GE642" s="160"/>
      <c r="GF642" s="160"/>
      <c r="GG642" s="160"/>
      <c r="GH642" s="160"/>
      <c r="GI642" s="160"/>
      <c r="GJ642" s="160"/>
      <c r="GK642" s="160"/>
      <c r="GL642" s="160"/>
      <c r="GM642" s="160"/>
      <c r="GN642" s="160"/>
      <c r="GO642" s="160"/>
      <c r="GP642" s="160"/>
      <c r="GQ642" s="160"/>
      <c r="GR642" s="160"/>
      <c r="GS642" s="160"/>
      <c r="GT642" s="160"/>
      <c r="GU642" s="160"/>
      <c r="GV642" s="160"/>
      <c r="GW642" s="160"/>
      <c r="GX642" s="160"/>
      <c r="GY642" s="160"/>
      <c r="GZ642" s="160"/>
      <c r="HA642" s="160"/>
      <c r="HB642" s="160"/>
      <c r="HC642" s="160"/>
      <c r="HD642" s="160"/>
      <c r="HE642" s="160"/>
      <c r="HF642" s="160"/>
      <c r="HG642" s="160"/>
      <c r="HH642" s="160"/>
      <c r="HI642" s="160"/>
      <c r="HJ642" s="160"/>
      <c r="HK642" s="160"/>
      <c r="HL642" s="160"/>
      <c r="HM642" s="160"/>
      <c r="HN642" s="160"/>
      <c r="HO642" s="160"/>
      <c r="HP642" s="160"/>
      <c r="HQ642" s="160"/>
      <c r="HR642" s="160"/>
      <c r="HS642" s="160"/>
      <c r="HT642" s="160"/>
      <c r="HU642" s="160"/>
      <c r="HV642" s="160"/>
      <c r="HW642" s="160"/>
      <c r="HX642" s="160"/>
      <c r="HY642" s="160"/>
      <c r="HZ642" s="160"/>
      <c r="IA642" s="160"/>
      <c r="IB642" s="160"/>
      <c r="IC642" s="160"/>
      <c r="ID642" s="160"/>
      <c r="IE642" s="160"/>
      <c r="IF642" s="160"/>
      <c r="IG642" s="160"/>
      <c r="IH642" s="160"/>
      <c r="II642" s="160"/>
      <c r="IJ642" s="160"/>
      <c r="IK642" s="160"/>
      <c r="IL642" s="160"/>
      <c r="IM642" s="160"/>
      <c r="IN642" s="160"/>
      <c r="IO642" s="160"/>
      <c r="IP642" s="160"/>
      <c r="IQ642" s="160"/>
      <c r="IR642" s="160"/>
      <c r="IS642" s="160"/>
      <c r="IT642" s="160"/>
      <c r="IU642" s="160"/>
      <c r="IV642" s="160"/>
      <c r="IW642" s="160"/>
      <c r="IX642" s="160"/>
      <c r="IY642" s="160"/>
      <c r="IZ642" s="160"/>
      <c r="JA642" s="160"/>
      <c r="JB642" s="160"/>
      <c r="JC642" s="160"/>
      <c r="JD642" s="160"/>
      <c r="JE642" s="160"/>
      <c r="JF642" s="160"/>
      <c r="JG642" s="160"/>
      <c r="JH642" s="160"/>
      <c r="JI642" s="160"/>
      <c r="JJ642" s="160"/>
      <c r="JK642" s="160"/>
      <c r="JL642" s="160"/>
      <c r="JM642" s="160"/>
      <c r="JN642" s="160"/>
      <c r="JO642" s="160"/>
      <c r="JP642" s="160"/>
      <c r="JQ642" s="160"/>
      <c r="JR642" s="160"/>
      <c r="JS642" s="160"/>
      <c r="JT642" s="160"/>
      <c r="JU642" s="160"/>
      <c r="JV642" s="160"/>
      <c r="JW642" s="160"/>
      <c r="JX642" s="160"/>
      <c r="JY642" s="160"/>
      <c r="JZ642" s="160"/>
      <c r="KA642" s="160"/>
      <c r="KB642" s="160"/>
      <c r="KC642" s="160"/>
      <c r="KD642" s="160"/>
      <c r="KE642" s="160"/>
      <c r="KF642" s="160"/>
      <c r="KG642" s="160"/>
      <c r="KH642" s="160"/>
      <c r="KI642" s="160"/>
      <c r="KJ642" s="160"/>
      <c r="KK642" s="160"/>
      <c r="KL642" s="160"/>
      <c r="KM642" s="160"/>
      <c r="KN642" s="160"/>
      <c r="KO642" s="160"/>
      <c r="KP642" s="160"/>
      <c r="KQ642" s="160"/>
      <c r="KR642" s="160"/>
      <c r="KS642" s="160"/>
      <c r="KT642" s="160"/>
      <c r="KU642" s="160"/>
      <c r="KV642" s="160"/>
      <c r="KW642" s="160"/>
      <c r="KX642" s="160"/>
      <c r="KY642" s="160"/>
      <c r="KZ642" s="160"/>
      <c r="LA642" s="160"/>
      <c r="LB642" s="160"/>
      <c r="LC642" s="160"/>
      <c r="LD642" s="160"/>
      <c r="LE642" s="160"/>
      <c r="LF642" s="160"/>
      <c r="LG642" s="160"/>
      <c r="LH642" s="160"/>
      <c r="LI642" s="160"/>
      <c r="LJ642" s="160"/>
      <c r="LK642" s="160"/>
      <c r="LL642" s="160"/>
      <c r="LM642" s="160"/>
      <c r="LN642" s="160"/>
      <c r="LO642" s="160"/>
      <c r="LP642" s="160"/>
      <c r="LQ642" s="160"/>
      <c r="LR642" s="160"/>
      <c r="LS642" s="160"/>
      <c r="LT642" s="160"/>
      <c r="LU642" s="160"/>
      <c r="LV642" s="160"/>
      <c r="LW642" s="160"/>
      <c r="LX642" s="160"/>
      <c r="LY642" s="160"/>
      <c r="LZ642" s="160"/>
      <c r="MA642" s="160"/>
      <c r="MB642" s="160"/>
      <c r="MC642" s="160"/>
      <c r="MD642" s="160"/>
      <c r="ME642" s="160"/>
      <c r="MF642" s="160"/>
      <c r="MG642" s="160"/>
      <c r="MH642" s="160"/>
      <c r="MI642" s="160"/>
      <c r="MJ642" s="160"/>
      <c r="MK642" s="160"/>
      <c r="ML642" s="160"/>
      <c r="MM642" s="160"/>
      <c r="MN642" s="160"/>
      <c r="MO642" s="160"/>
      <c r="MP642" s="160"/>
      <c r="MQ642" s="160"/>
      <c r="MR642" s="160"/>
      <c r="MS642" s="160"/>
      <c r="MT642" s="160"/>
      <c r="MU642" s="160"/>
      <c r="MV642" s="160"/>
      <c r="MW642" s="160"/>
      <c r="MX642" s="160"/>
      <c r="MY642" s="160"/>
      <c r="MZ642" s="160"/>
      <c r="NA642" s="160"/>
      <c r="NB642" s="160"/>
      <c r="NC642" s="160"/>
      <c r="ND642" s="160"/>
      <c r="NE642" s="160"/>
      <c r="NF642" s="160"/>
      <c r="NG642" s="160"/>
      <c r="NH642" s="160"/>
      <c r="NI642" s="160"/>
      <c r="NJ642" s="160"/>
      <c r="NK642" s="160"/>
      <c r="NL642" s="160"/>
      <c r="NM642" s="160"/>
      <c r="NN642" s="160"/>
      <c r="NO642" s="160"/>
      <c r="NP642" s="160"/>
      <c r="NQ642" s="160"/>
      <c r="NR642" s="160"/>
      <c r="NS642" s="160"/>
      <c r="NT642" s="160"/>
      <c r="NU642" s="160"/>
      <c r="NV642" s="160"/>
      <c r="NW642" s="160"/>
      <c r="NX642" s="160"/>
      <c r="NY642" s="160"/>
      <c r="NZ642" s="160"/>
      <c r="OA642" s="160"/>
      <c r="OB642" s="160"/>
      <c r="OC642" s="160"/>
      <c r="OD642" s="160"/>
      <c r="OE642" s="160"/>
      <c r="OF642" s="160"/>
      <c r="OG642" s="160"/>
      <c r="OH642" s="160"/>
      <c r="OI642" s="160"/>
      <c r="OJ642" s="160"/>
      <c r="OK642" s="160"/>
      <c r="OL642" s="160"/>
      <c r="OM642" s="160"/>
      <c r="ON642" s="160"/>
      <c r="OO642" s="160"/>
      <c r="OP642" s="160"/>
      <c r="OQ642" s="160"/>
      <c r="OR642" s="160"/>
      <c r="OS642" s="160"/>
      <c r="OT642" s="160"/>
      <c r="OU642" s="160"/>
      <c r="OV642" s="160"/>
      <c r="OW642" s="160"/>
      <c r="OX642" s="160"/>
      <c r="OY642" s="160"/>
      <c r="OZ642" s="160"/>
      <c r="PA642" s="160"/>
      <c r="PB642" s="160"/>
      <c r="PC642" s="160"/>
      <c r="PD642" s="160"/>
      <c r="PE642" s="160"/>
      <c r="PF642" s="160"/>
      <c r="PG642" s="160"/>
      <c r="PH642" s="160"/>
      <c r="PI642" s="160"/>
      <c r="PJ642" s="160"/>
      <c r="PK642" s="160"/>
      <c r="PL642" s="160"/>
      <c r="PM642" s="160"/>
      <c r="PN642" s="160"/>
      <c r="PO642" s="160"/>
      <c r="PP642" s="160"/>
      <c r="PQ642" s="160"/>
      <c r="PR642" s="160"/>
      <c r="PS642" s="160"/>
      <c r="PT642" s="160"/>
      <c r="PU642" s="160"/>
      <c r="PV642" s="160"/>
      <c r="PW642" s="160"/>
      <c r="PX642" s="160"/>
      <c r="PY642" s="160"/>
      <c r="PZ642" s="160"/>
      <c r="QA642" s="160"/>
      <c r="QB642" s="160"/>
      <c r="QC642" s="160"/>
      <c r="QD642" s="160"/>
      <c r="QE642" s="160"/>
      <c r="QF642" s="160"/>
      <c r="QG642" s="160"/>
      <c r="QH642" s="160"/>
      <c r="QI642" s="160"/>
      <c r="QJ642" s="160"/>
      <c r="QK642" s="160"/>
      <c r="QL642" s="160"/>
      <c r="QM642" s="160"/>
      <c r="QN642" s="160"/>
      <c r="QO642" s="160"/>
      <c r="QP642" s="160"/>
      <c r="QQ642" s="160"/>
      <c r="QR642" s="160"/>
      <c r="QS642" s="160"/>
      <c r="QT642" s="160"/>
      <c r="QU642" s="160"/>
      <c r="QV642" s="160"/>
      <c r="QW642" s="160"/>
      <c r="QX642" s="160"/>
      <c r="QY642" s="160"/>
      <c r="QZ642" s="160"/>
      <c r="RA642" s="160"/>
      <c r="RB642" s="160"/>
      <c r="RC642" s="160"/>
      <c r="RD642" s="160"/>
      <c r="RE642" s="160"/>
      <c r="RF642" s="160"/>
      <c r="RG642" s="160"/>
      <c r="RH642" s="160"/>
      <c r="RI642" s="160"/>
      <c r="RJ642" s="160"/>
      <c r="RK642" s="160"/>
      <c r="RL642" s="160"/>
      <c r="RM642" s="160"/>
      <c r="RN642" s="160"/>
      <c r="RO642" s="160"/>
      <c r="RP642" s="160"/>
      <c r="RQ642" s="160"/>
      <c r="RR642" s="160"/>
      <c r="RS642" s="160"/>
      <c r="RT642" s="160"/>
      <c r="RU642" s="160"/>
      <c r="RV642" s="160"/>
      <c r="RW642" s="160"/>
      <c r="RX642" s="160"/>
      <c r="RY642" s="160"/>
      <c r="RZ642" s="160"/>
      <c r="SA642" s="160"/>
      <c r="SB642" s="160"/>
      <c r="SC642" s="160"/>
      <c r="SD642" s="160"/>
      <c r="SE642" s="160"/>
      <c r="SF642" s="160"/>
      <c r="SG642" s="160"/>
      <c r="SH642" s="160"/>
      <c r="SI642" s="160"/>
      <c r="SJ642" s="160"/>
      <c r="SK642" s="160"/>
      <c r="SL642" s="160"/>
      <c r="SM642" s="160"/>
      <c r="SN642" s="160"/>
      <c r="SO642" s="160"/>
      <c r="SP642" s="160"/>
      <c r="SQ642" s="160"/>
      <c r="SR642" s="160"/>
      <c r="SS642" s="160"/>
      <c r="ST642" s="160"/>
      <c r="SU642" s="160"/>
      <c r="SV642" s="160"/>
      <c r="SW642" s="160"/>
      <c r="SX642" s="160"/>
      <c r="SY642" s="160"/>
      <c r="SZ642" s="160"/>
      <c r="TA642" s="160"/>
      <c r="TB642" s="160"/>
      <c r="TC642" s="160"/>
      <c r="TD642" s="160"/>
      <c r="TE642" s="160"/>
      <c r="TF642" s="160"/>
    </row>
    <row r="643" spans="1:526">
      <c r="A643" s="160"/>
      <c r="B643" s="160"/>
      <c r="C643" s="160"/>
      <c r="D643" s="160"/>
      <c r="E643" s="160"/>
      <c r="F643" s="160"/>
      <c r="G643" s="160"/>
      <c r="H643" s="160"/>
      <c r="I643" s="160"/>
      <c r="J643" s="160"/>
      <c r="K643" s="160"/>
      <c r="L643" s="160"/>
      <c r="M643" s="160"/>
      <c r="N643" s="160"/>
      <c r="O643" s="160"/>
      <c r="P643" s="160"/>
      <c r="Q643" s="160"/>
      <c r="R643" s="160"/>
      <c r="S643" s="160"/>
      <c r="T643" s="160"/>
      <c r="U643" s="160"/>
      <c r="V643" s="160"/>
      <c r="W643" s="160"/>
      <c r="X643" s="160"/>
      <c r="Y643" s="160"/>
      <c r="Z643" s="160"/>
      <c r="AA643" s="160"/>
      <c r="AB643" s="160"/>
      <c r="AC643" s="160"/>
      <c r="AD643" s="160"/>
      <c r="AE643" s="160"/>
      <c r="AF643" s="160"/>
      <c r="AG643" s="160"/>
      <c r="AH643" s="160"/>
      <c r="AI643" s="160"/>
      <c r="AJ643" s="160"/>
      <c r="AK643" s="160"/>
      <c r="AL643" s="160"/>
      <c r="AM643" s="160"/>
      <c r="AN643" s="160"/>
      <c r="AO643" s="160"/>
      <c r="AP643" s="160"/>
      <c r="AQ643" s="160"/>
      <c r="AR643" s="160"/>
      <c r="AS643" s="160"/>
      <c r="AT643" s="160"/>
      <c r="AU643" s="160"/>
      <c r="AV643" s="160"/>
      <c r="AW643" s="160"/>
      <c r="AX643" s="160"/>
      <c r="AY643" s="160"/>
      <c r="AZ643" s="160"/>
      <c r="BA643" s="160"/>
      <c r="BB643" s="160"/>
      <c r="BC643" s="160"/>
      <c r="BD643" s="160"/>
      <c r="BE643" s="160"/>
      <c r="BF643" s="160"/>
      <c r="BG643" s="160"/>
      <c r="BH643" s="160"/>
      <c r="BI643" s="160"/>
      <c r="BJ643" s="160"/>
      <c r="BK643" s="160"/>
      <c r="BL643" s="160"/>
      <c r="BM643" s="160"/>
      <c r="BN643" s="160"/>
      <c r="BO643" s="160"/>
      <c r="BP643" s="160"/>
      <c r="BQ643" s="160"/>
      <c r="BR643" s="160"/>
      <c r="BS643" s="160"/>
      <c r="BT643" s="160"/>
      <c r="BU643" s="160"/>
      <c r="BV643" s="160"/>
      <c r="BW643" s="160"/>
      <c r="BX643" s="160"/>
      <c r="BY643" s="160"/>
      <c r="BZ643" s="160"/>
      <c r="CA643" s="160"/>
      <c r="CB643" s="160"/>
      <c r="CC643" s="160"/>
      <c r="CD643" s="160"/>
      <c r="CE643" s="160"/>
      <c r="CF643" s="160"/>
      <c r="CG643" s="160"/>
      <c r="CH643" s="160"/>
      <c r="CI643" s="160"/>
      <c r="CJ643" s="160"/>
      <c r="CK643" s="160"/>
      <c r="CL643" s="160"/>
      <c r="CM643" s="160"/>
      <c r="CN643" s="160"/>
      <c r="CO643" s="160"/>
      <c r="CP643" s="160"/>
      <c r="CQ643" s="160"/>
      <c r="CR643" s="160"/>
      <c r="CS643" s="160"/>
      <c r="CT643" s="160"/>
      <c r="CU643" s="160"/>
      <c r="CV643" s="160"/>
      <c r="CW643" s="160"/>
      <c r="CX643" s="160"/>
      <c r="CY643" s="160"/>
      <c r="CZ643" s="160"/>
      <c r="DA643" s="160"/>
      <c r="DB643" s="160"/>
      <c r="DC643" s="160"/>
      <c r="DD643" s="160"/>
      <c r="DE643" s="160"/>
      <c r="DF643" s="160"/>
      <c r="DG643" s="160"/>
      <c r="DH643" s="160"/>
      <c r="DI643" s="160"/>
      <c r="DJ643" s="160"/>
      <c r="DK643" s="160"/>
      <c r="DL643" s="160"/>
      <c r="DM643" s="160"/>
      <c r="DN643" s="160"/>
      <c r="DO643" s="160"/>
      <c r="DP643" s="160"/>
      <c r="DQ643" s="160"/>
      <c r="DR643" s="160"/>
      <c r="DS643" s="160"/>
      <c r="DT643" s="160"/>
      <c r="DU643" s="160"/>
      <c r="DV643" s="160"/>
      <c r="DW643" s="160"/>
      <c r="DX643" s="160"/>
      <c r="DY643" s="160"/>
      <c r="DZ643" s="160"/>
      <c r="EA643" s="160"/>
      <c r="EB643" s="160"/>
      <c r="EC643" s="160"/>
      <c r="ED643" s="160"/>
      <c r="EE643" s="160"/>
      <c r="EF643" s="160"/>
      <c r="EG643" s="160"/>
      <c r="EH643" s="160"/>
      <c r="EI643" s="160"/>
      <c r="EJ643" s="160"/>
      <c r="EK643" s="160"/>
      <c r="EL643" s="160"/>
      <c r="EM643" s="160"/>
      <c r="EN643" s="160"/>
      <c r="EO643" s="160"/>
      <c r="EP643" s="160"/>
      <c r="EQ643" s="160"/>
      <c r="ER643" s="160"/>
      <c r="ES643" s="160"/>
      <c r="ET643" s="160"/>
      <c r="EU643" s="160"/>
      <c r="EV643" s="160"/>
      <c r="EW643" s="160"/>
      <c r="EX643" s="160"/>
      <c r="EY643" s="160"/>
      <c r="EZ643" s="160"/>
      <c r="FA643" s="160"/>
      <c r="FB643" s="160"/>
      <c r="FC643" s="160"/>
      <c r="FD643" s="160"/>
      <c r="FE643" s="160"/>
      <c r="FF643" s="160"/>
      <c r="FG643" s="160"/>
      <c r="FH643" s="160"/>
      <c r="FI643" s="160"/>
      <c r="FJ643" s="160"/>
      <c r="FK643" s="160"/>
      <c r="FL643" s="160"/>
      <c r="FM643" s="160"/>
      <c r="FN643" s="160"/>
      <c r="FO643" s="160"/>
      <c r="FP643" s="160"/>
      <c r="FQ643" s="160"/>
      <c r="FR643" s="160"/>
      <c r="FS643" s="160"/>
      <c r="FT643" s="160"/>
      <c r="FU643" s="160"/>
      <c r="FV643" s="160"/>
      <c r="FW643" s="160"/>
      <c r="FX643" s="160"/>
      <c r="FY643" s="160"/>
      <c r="FZ643" s="160"/>
      <c r="GA643" s="160"/>
      <c r="GB643" s="160"/>
      <c r="GC643" s="160"/>
      <c r="GD643" s="160"/>
      <c r="GE643" s="160"/>
      <c r="GF643" s="160"/>
      <c r="GG643" s="160"/>
      <c r="GH643" s="160"/>
      <c r="GI643" s="160"/>
      <c r="GJ643" s="160"/>
      <c r="GK643" s="160"/>
      <c r="GL643" s="160"/>
      <c r="GM643" s="160"/>
      <c r="GN643" s="160"/>
      <c r="GO643" s="160"/>
      <c r="GP643" s="160"/>
      <c r="GQ643" s="160"/>
      <c r="GR643" s="160"/>
      <c r="GS643" s="160"/>
      <c r="GT643" s="160"/>
      <c r="GU643" s="160"/>
      <c r="GV643" s="160"/>
      <c r="GW643" s="160"/>
      <c r="GX643" s="160"/>
      <c r="GY643" s="160"/>
      <c r="GZ643" s="160"/>
      <c r="HA643" s="160"/>
      <c r="HB643" s="160"/>
      <c r="HC643" s="160"/>
      <c r="HD643" s="160"/>
      <c r="HE643" s="160"/>
      <c r="HF643" s="160"/>
      <c r="HG643" s="160"/>
      <c r="HH643" s="160"/>
      <c r="HI643" s="160"/>
      <c r="HJ643" s="160"/>
      <c r="HK643" s="160"/>
      <c r="HL643" s="160"/>
      <c r="HM643" s="160"/>
      <c r="HN643" s="160"/>
      <c r="HO643" s="160"/>
      <c r="HP643" s="160"/>
      <c r="HQ643" s="160"/>
      <c r="HR643" s="160"/>
      <c r="HS643" s="160"/>
      <c r="HT643" s="160"/>
      <c r="HU643" s="160"/>
      <c r="HV643" s="160"/>
      <c r="HW643" s="160"/>
      <c r="HX643" s="160"/>
      <c r="HY643" s="160"/>
      <c r="HZ643" s="160"/>
      <c r="IA643" s="160"/>
      <c r="IB643" s="160"/>
      <c r="IC643" s="160"/>
      <c r="ID643" s="160"/>
      <c r="IE643" s="160"/>
      <c r="IF643" s="160"/>
      <c r="IG643" s="160"/>
      <c r="IH643" s="160"/>
      <c r="II643" s="160"/>
      <c r="IJ643" s="160"/>
      <c r="IK643" s="160"/>
      <c r="IL643" s="160"/>
      <c r="IM643" s="160"/>
      <c r="IN643" s="160"/>
      <c r="IO643" s="160"/>
      <c r="IP643" s="160"/>
      <c r="IQ643" s="160"/>
      <c r="IR643" s="160"/>
      <c r="IS643" s="160"/>
      <c r="IT643" s="160"/>
      <c r="IU643" s="160"/>
      <c r="IV643" s="160"/>
      <c r="IW643" s="160"/>
      <c r="IX643" s="160"/>
      <c r="IY643" s="160"/>
      <c r="IZ643" s="160"/>
      <c r="JA643" s="160"/>
      <c r="JB643" s="160"/>
      <c r="JC643" s="160"/>
      <c r="JD643" s="160"/>
      <c r="JE643" s="160"/>
      <c r="JF643" s="160"/>
      <c r="JG643" s="160"/>
      <c r="JH643" s="160"/>
      <c r="JI643" s="160"/>
      <c r="JJ643" s="160"/>
      <c r="JK643" s="160"/>
      <c r="JL643" s="160"/>
      <c r="JM643" s="160"/>
      <c r="JN643" s="160"/>
      <c r="JO643" s="160"/>
      <c r="JP643" s="160"/>
      <c r="JQ643" s="160"/>
      <c r="JR643" s="160"/>
      <c r="JS643" s="160"/>
      <c r="JT643" s="160"/>
      <c r="JU643" s="160"/>
      <c r="JV643" s="160"/>
      <c r="JW643" s="160"/>
      <c r="JX643" s="160"/>
      <c r="JY643" s="160"/>
      <c r="JZ643" s="160"/>
      <c r="KA643" s="160"/>
      <c r="KB643" s="160"/>
      <c r="KC643" s="160"/>
      <c r="KD643" s="160"/>
      <c r="KE643" s="160"/>
      <c r="KF643" s="160"/>
      <c r="KG643" s="160"/>
      <c r="KH643" s="160"/>
      <c r="KI643" s="160"/>
      <c r="KJ643" s="160"/>
      <c r="KK643" s="160"/>
      <c r="KL643" s="160"/>
      <c r="KM643" s="160"/>
      <c r="KN643" s="160"/>
      <c r="KO643" s="160"/>
      <c r="KP643" s="160"/>
      <c r="KQ643" s="160"/>
      <c r="KR643" s="160"/>
      <c r="KS643" s="160"/>
      <c r="KT643" s="160"/>
      <c r="KU643" s="160"/>
      <c r="KV643" s="160"/>
      <c r="KW643" s="160"/>
      <c r="KX643" s="160"/>
      <c r="KY643" s="160"/>
      <c r="KZ643" s="160"/>
      <c r="LA643" s="160"/>
      <c r="LB643" s="160"/>
      <c r="LC643" s="160"/>
      <c r="LD643" s="160"/>
      <c r="LE643" s="160"/>
      <c r="LF643" s="160"/>
      <c r="LG643" s="160"/>
      <c r="LH643" s="160"/>
      <c r="LI643" s="160"/>
      <c r="LJ643" s="160"/>
      <c r="LK643" s="160"/>
      <c r="LL643" s="160"/>
      <c r="LM643" s="160"/>
      <c r="LN643" s="160"/>
      <c r="LO643" s="160"/>
      <c r="LP643" s="160"/>
      <c r="LQ643" s="160"/>
      <c r="LR643" s="160"/>
      <c r="LS643" s="160"/>
      <c r="LT643" s="160"/>
      <c r="LU643" s="160"/>
      <c r="LV643" s="160"/>
      <c r="LW643" s="160"/>
      <c r="LX643" s="160"/>
      <c r="LY643" s="160"/>
      <c r="LZ643" s="160"/>
      <c r="MA643" s="160"/>
      <c r="MB643" s="160"/>
      <c r="MC643" s="160"/>
      <c r="MD643" s="160"/>
      <c r="ME643" s="160"/>
      <c r="MF643" s="160"/>
      <c r="MG643" s="160"/>
      <c r="MH643" s="160"/>
      <c r="MI643" s="160"/>
      <c r="MJ643" s="160"/>
      <c r="MK643" s="160"/>
      <c r="ML643" s="160"/>
      <c r="MM643" s="160"/>
      <c r="MN643" s="160"/>
      <c r="MO643" s="160"/>
      <c r="MP643" s="160"/>
      <c r="MQ643" s="160"/>
      <c r="MR643" s="160"/>
      <c r="MS643" s="160"/>
      <c r="MT643" s="160"/>
      <c r="MU643" s="160"/>
      <c r="MV643" s="160"/>
      <c r="MW643" s="160"/>
      <c r="MX643" s="160"/>
      <c r="MY643" s="160"/>
      <c r="MZ643" s="160"/>
      <c r="NA643" s="160"/>
      <c r="NB643" s="160"/>
      <c r="NC643" s="160"/>
      <c r="ND643" s="160"/>
      <c r="NE643" s="160"/>
      <c r="NF643" s="160"/>
      <c r="NG643" s="160"/>
      <c r="NH643" s="160"/>
      <c r="NI643" s="160"/>
      <c r="NJ643" s="160"/>
      <c r="NK643" s="160"/>
      <c r="NL643" s="160"/>
      <c r="NM643" s="160"/>
      <c r="NN643" s="160"/>
      <c r="NO643" s="160"/>
      <c r="NP643" s="160"/>
      <c r="NQ643" s="160"/>
      <c r="NR643" s="160"/>
      <c r="NS643" s="160"/>
      <c r="NT643" s="160"/>
      <c r="NU643" s="160"/>
      <c r="NV643" s="160"/>
      <c r="NW643" s="160"/>
      <c r="NX643" s="160"/>
      <c r="NY643" s="160"/>
      <c r="NZ643" s="160"/>
      <c r="OA643" s="160"/>
      <c r="OB643" s="160"/>
      <c r="OC643" s="160"/>
      <c r="OD643" s="160"/>
      <c r="OE643" s="160"/>
      <c r="OF643" s="160"/>
      <c r="OG643" s="160"/>
      <c r="OH643" s="160"/>
      <c r="OI643" s="160"/>
      <c r="OJ643" s="160"/>
      <c r="OK643" s="160"/>
      <c r="OL643" s="160"/>
      <c r="OM643" s="160"/>
      <c r="ON643" s="160"/>
      <c r="OO643" s="160"/>
      <c r="OP643" s="160"/>
      <c r="OQ643" s="160"/>
      <c r="OR643" s="160"/>
      <c r="OS643" s="160"/>
      <c r="OT643" s="160"/>
      <c r="OU643" s="160"/>
      <c r="OV643" s="160"/>
      <c r="OW643" s="160"/>
      <c r="OX643" s="160"/>
      <c r="OY643" s="160"/>
      <c r="OZ643" s="160"/>
      <c r="PA643" s="160"/>
      <c r="PB643" s="160"/>
      <c r="PC643" s="160"/>
      <c r="PD643" s="160"/>
      <c r="PE643" s="160"/>
      <c r="PF643" s="160"/>
      <c r="PG643" s="160"/>
      <c r="PH643" s="160"/>
      <c r="PI643" s="160"/>
      <c r="PJ643" s="160"/>
      <c r="PK643" s="160"/>
      <c r="PL643" s="160"/>
      <c r="PM643" s="160"/>
      <c r="PN643" s="160"/>
      <c r="PO643" s="160"/>
      <c r="PP643" s="160"/>
      <c r="PQ643" s="160"/>
      <c r="PR643" s="160"/>
      <c r="PS643" s="160"/>
      <c r="PT643" s="160"/>
      <c r="PU643" s="160"/>
      <c r="PV643" s="160"/>
      <c r="PW643" s="160"/>
      <c r="PX643" s="160"/>
      <c r="PY643" s="160"/>
      <c r="PZ643" s="160"/>
      <c r="QA643" s="160"/>
      <c r="QB643" s="160"/>
      <c r="QC643" s="160"/>
      <c r="QD643" s="160"/>
      <c r="QE643" s="160"/>
      <c r="QF643" s="160"/>
      <c r="QG643" s="160"/>
      <c r="QH643" s="160"/>
      <c r="QI643" s="160"/>
      <c r="QJ643" s="160"/>
      <c r="QK643" s="160"/>
      <c r="QL643" s="160"/>
      <c r="QM643" s="160"/>
      <c r="QN643" s="160"/>
      <c r="QO643" s="160"/>
      <c r="QP643" s="160"/>
      <c r="QQ643" s="160"/>
      <c r="QR643" s="160"/>
      <c r="QS643" s="160"/>
      <c r="QT643" s="160"/>
      <c r="QU643" s="160"/>
      <c r="QV643" s="160"/>
      <c r="QW643" s="160"/>
      <c r="QX643" s="160"/>
      <c r="QY643" s="160"/>
      <c r="QZ643" s="160"/>
      <c r="RA643" s="160"/>
      <c r="RB643" s="160"/>
      <c r="RC643" s="160"/>
      <c r="RD643" s="160"/>
      <c r="RE643" s="160"/>
      <c r="RF643" s="160"/>
      <c r="RG643" s="160"/>
      <c r="RH643" s="160"/>
      <c r="RI643" s="160"/>
      <c r="RJ643" s="160"/>
      <c r="RK643" s="160"/>
      <c r="RL643" s="160"/>
      <c r="RM643" s="160"/>
      <c r="RN643" s="160"/>
      <c r="RO643" s="160"/>
      <c r="RP643" s="160"/>
      <c r="RQ643" s="160"/>
      <c r="RR643" s="160"/>
      <c r="RS643" s="160"/>
      <c r="RT643" s="160"/>
      <c r="RU643" s="160"/>
      <c r="RV643" s="160"/>
      <c r="RW643" s="160"/>
      <c r="RX643" s="160"/>
      <c r="RY643" s="160"/>
      <c r="RZ643" s="160"/>
      <c r="SA643" s="160"/>
      <c r="SB643" s="160"/>
      <c r="SC643" s="160"/>
      <c r="SD643" s="160"/>
      <c r="SE643" s="160"/>
      <c r="SF643" s="160"/>
      <c r="SG643" s="160"/>
      <c r="SH643" s="160"/>
      <c r="SI643" s="160"/>
      <c r="SJ643" s="160"/>
      <c r="SK643" s="160"/>
      <c r="SL643" s="160"/>
      <c r="SM643" s="160"/>
      <c r="SN643" s="160"/>
      <c r="SO643" s="160"/>
      <c r="SP643" s="160"/>
      <c r="SQ643" s="160"/>
      <c r="SR643" s="160"/>
      <c r="SS643" s="160"/>
      <c r="ST643" s="160"/>
      <c r="SU643" s="160"/>
      <c r="SV643" s="160"/>
      <c r="SW643" s="160"/>
      <c r="SX643" s="160"/>
      <c r="SY643" s="160"/>
      <c r="SZ643" s="160"/>
      <c r="TA643" s="160"/>
      <c r="TB643" s="160"/>
      <c r="TC643" s="160"/>
      <c r="TD643" s="160"/>
      <c r="TE643" s="160"/>
      <c r="TF643" s="160"/>
    </row>
    <row r="644" spans="1:526">
      <c r="A644" s="160"/>
      <c r="B644" s="160"/>
      <c r="C644" s="160"/>
      <c r="D644" s="160"/>
      <c r="E644" s="160"/>
      <c r="F644" s="160"/>
      <c r="G644" s="160"/>
      <c r="H644" s="160"/>
      <c r="I644" s="160"/>
      <c r="J644" s="160"/>
      <c r="K644" s="160"/>
      <c r="L644" s="160"/>
      <c r="M644" s="160"/>
      <c r="N644" s="160"/>
      <c r="O644" s="160"/>
      <c r="P644" s="160"/>
      <c r="Q644" s="160"/>
      <c r="R644" s="160"/>
      <c r="S644" s="160"/>
      <c r="T644" s="160"/>
      <c r="U644" s="160"/>
      <c r="V644" s="160"/>
      <c r="W644" s="160"/>
      <c r="X644" s="160"/>
      <c r="Y644" s="160"/>
      <c r="Z644" s="160"/>
      <c r="AA644" s="160"/>
      <c r="AB644" s="160"/>
      <c r="AC644" s="160"/>
      <c r="AD644" s="160"/>
      <c r="AE644" s="160"/>
      <c r="AF644" s="160"/>
      <c r="AG644" s="160"/>
      <c r="AH644" s="160"/>
      <c r="AI644" s="160"/>
      <c r="AJ644" s="160"/>
      <c r="AK644" s="160"/>
      <c r="AL644" s="160"/>
      <c r="AM644" s="160"/>
      <c r="AN644" s="160"/>
      <c r="AO644" s="160"/>
      <c r="AP644" s="160"/>
      <c r="AQ644" s="160"/>
      <c r="AR644" s="160"/>
      <c r="AS644" s="160"/>
      <c r="AT644" s="160"/>
      <c r="AU644" s="160"/>
      <c r="AV644" s="160"/>
      <c r="AW644" s="160"/>
      <c r="AX644" s="160"/>
      <c r="AY644" s="160"/>
      <c r="AZ644" s="160"/>
      <c r="BA644" s="160"/>
      <c r="BB644" s="160"/>
      <c r="BC644" s="160"/>
      <c r="BD644" s="160"/>
      <c r="BE644" s="160"/>
      <c r="BF644" s="160"/>
      <c r="BG644" s="160"/>
      <c r="BH644" s="160"/>
      <c r="BI644" s="160"/>
      <c r="BJ644" s="160"/>
      <c r="BK644" s="160"/>
      <c r="BL644" s="160"/>
      <c r="BM644" s="160"/>
      <c r="BN644" s="160"/>
      <c r="BO644" s="160"/>
      <c r="BP644" s="160"/>
      <c r="BQ644" s="160"/>
      <c r="BR644" s="160"/>
      <c r="BS644" s="160"/>
      <c r="BT644" s="160"/>
      <c r="BU644" s="160"/>
      <c r="BV644" s="160"/>
      <c r="BW644" s="160"/>
      <c r="BX644" s="160"/>
      <c r="BY644" s="160"/>
      <c r="BZ644" s="160"/>
      <c r="CA644" s="160"/>
      <c r="CB644" s="160"/>
      <c r="CC644" s="160"/>
      <c r="CD644" s="160"/>
      <c r="CE644" s="160"/>
      <c r="CF644" s="160"/>
      <c r="CG644" s="160"/>
      <c r="CH644" s="160"/>
      <c r="CI644" s="160"/>
      <c r="CJ644" s="160"/>
      <c r="CK644" s="160"/>
      <c r="CL644" s="160"/>
      <c r="CM644" s="160"/>
      <c r="CN644" s="160"/>
      <c r="CO644" s="160"/>
      <c r="CP644" s="160"/>
      <c r="CQ644" s="160"/>
      <c r="CR644" s="160"/>
      <c r="CS644" s="160"/>
      <c r="CT644" s="160"/>
      <c r="CU644" s="160"/>
      <c r="CV644" s="160"/>
      <c r="CW644" s="160"/>
      <c r="CX644" s="160"/>
      <c r="CY644" s="160"/>
      <c r="CZ644" s="160"/>
      <c r="DA644" s="160"/>
      <c r="DB644" s="160"/>
      <c r="DC644" s="160"/>
      <c r="DD644" s="160"/>
      <c r="DE644" s="160"/>
      <c r="DF644" s="160"/>
      <c r="DG644" s="160"/>
      <c r="DH644" s="160"/>
      <c r="DI644" s="160"/>
      <c r="DJ644" s="160"/>
      <c r="DK644" s="160"/>
      <c r="DL644" s="160"/>
      <c r="DM644" s="160"/>
      <c r="DN644" s="160"/>
      <c r="DO644" s="160"/>
      <c r="DP644" s="160"/>
      <c r="DQ644" s="160"/>
      <c r="DR644" s="160"/>
      <c r="DS644" s="160"/>
      <c r="DT644" s="160"/>
      <c r="DU644" s="160"/>
      <c r="DV644" s="160"/>
      <c r="DW644" s="160"/>
      <c r="DX644" s="160"/>
      <c r="DY644" s="160"/>
      <c r="DZ644" s="160"/>
      <c r="EA644" s="160"/>
      <c r="EB644" s="160"/>
      <c r="EC644" s="160"/>
      <c r="ED644" s="160"/>
      <c r="EE644" s="160"/>
      <c r="EF644" s="160"/>
      <c r="EG644" s="160"/>
      <c r="EH644" s="160"/>
      <c r="EI644" s="160"/>
      <c r="EJ644" s="160"/>
      <c r="EK644" s="160"/>
      <c r="EL644" s="160"/>
      <c r="EM644" s="160"/>
      <c r="EN644" s="160"/>
      <c r="EO644" s="160"/>
      <c r="EP644" s="160"/>
      <c r="EQ644" s="160"/>
      <c r="ER644" s="160"/>
      <c r="ES644" s="160"/>
      <c r="ET644" s="160"/>
      <c r="EU644" s="160"/>
      <c r="EV644" s="160"/>
      <c r="EW644" s="160"/>
      <c r="EX644" s="160"/>
      <c r="EY644" s="160"/>
      <c r="EZ644" s="160"/>
      <c r="FA644" s="160"/>
      <c r="FB644" s="160"/>
      <c r="FC644" s="160"/>
      <c r="FD644" s="160"/>
      <c r="FE644" s="160"/>
      <c r="FF644" s="160"/>
      <c r="FG644" s="160"/>
      <c r="FH644" s="160"/>
      <c r="FI644" s="160"/>
      <c r="FJ644" s="160"/>
      <c r="FK644" s="160"/>
      <c r="FL644" s="160"/>
      <c r="FM644" s="160"/>
      <c r="FN644" s="160"/>
      <c r="FO644" s="160"/>
      <c r="FP644" s="160"/>
      <c r="FQ644" s="160"/>
      <c r="FR644" s="160"/>
      <c r="FS644" s="160"/>
      <c r="FT644" s="160"/>
      <c r="FU644" s="160"/>
      <c r="FV644" s="160"/>
      <c r="FW644" s="160"/>
      <c r="FX644" s="160"/>
      <c r="FY644" s="160"/>
      <c r="FZ644" s="160"/>
      <c r="GA644" s="160"/>
      <c r="GB644" s="160"/>
      <c r="GC644" s="160"/>
      <c r="GD644" s="160"/>
      <c r="GE644" s="160"/>
      <c r="GF644" s="160"/>
      <c r="GG644" s="160"/>
      <c r="GH644" s="160"/>
      <c r="GI644" s="160"/>
      <c r="GJ644" s="160"/>
      <c r="GK644" s="160"/>
      <c r="GL644" s="160"/>
      <c r="GM644" s="160"/>
      <c r="GN644" s="160"/>
      <c r="GO644" s="160"/>
      <c r="GP644" s="160"/>
      <c r="GQ644" s="160"/>
      <c r="GR644" s="160"/>
      <c r="GS644" s="160"/>
      <c r="GT644" s="160"/>
      <c r="GU644" s="160"/>
      <c r="GV644" s="160"/>
      <c r="GW644" s="160"/>
      <c r="GX644" s="160"/>
      <c r="GY644" s="160"/>
      <c r="GZ644" s="160"/>
      <c r="HA644" s="160"/>
      <c r="HB644" s="160"/>
      <c r="HC644" s="160"/>
      <c r="HD644" s="160"/>
      <c r="HE644" s="160"/>
      <c r="HF644" s="160"/>
      <c r="HG644" s="160"/>
      <c r="HH644" s="160"/>
      <c r="HI644" s="160"/>
      <c r="HJ644" s="160"/>
      <c r="HK644" s="160"/>
      <c r="HL644" s="160"/>
      <c r="HM644" s="160"/>
      <c r="HN644" s="160"/>
      <c r="HO644" s="160"/>
      <c r="HP644" s="160"/>
      <c r="HQ644" s="160"/>
      <c r="HR644" s="160"/>
      <c r="HS644" s="160"/>
      <c r="HT644" s="160"/>
      <c r="HU644" s="160"/>
      <c r="HV644" s="160"/>
      <c r="HW644" s="160"/>
      <c r="HX644" s="160"/>
      <c r="HY644" s="160"/>
      <c r="HZ644" s="160"/>
      <c r="IA644" s="160"/>
      <c r="IB644" s="160"/>
      <c r="IC644" s="160"/>
      <c r="ID644" s="160"/>
      <c r="IE644" s="160"/>
      <c r="IF644" s="160"/>
      <c r="IG644" s="160"/>
      <c r="IH644" s="160"/>
      <c r="II644" s="160"/>
      <c r="IJ644" s="160"/>
      <c r="IK644" s="160"/>
      <c r="IL644" s="160"/>
      <c r="IM644" s="160"/>
      <c r="IN644" s="160"/>
      <c r="IO644" s="160"/>
      <c r="IP644" s="160"/>
      <c r="IQ644" s="160"/>
      <c r="IR644" s="160"/>
      <c r="IS644" s="160"/>
      <c r="IT644" s="160"/>
      <c r="IU644" s="160"/>
      <c r="IV644" s="160"/>
      <c r="IW644" s="160"/>
      <c r="IX644" s="160"/>
      <c r="IY644" s="160"/>
      <c r="IZ644" s="160"/>
      <c r="JA644" s="160"/>
      <c r="JB644" s="160"/>
      <c r="JC644" s="160"/>
      <c r="JD644" s="160"/>
      <c r="JE644" s="160"/>
      <c r="JF644" s="160"/>
      <c r="JG644" s="160"/>
      <c r="JH644" s="160"/>
      <c r="JI644" s="160"/>
      <c r="JJ644" s="160"/>
      <c r="JK644" s="160"/>
      <c r="JL644" s="160"/>
      <c r="JM644" s="160"/>
      <c r="JN644" s="160"/>
      <c r="JO644" s="160"/>
      <c r="JP644" s="160"/>
      <c r="JQ644" s="160"/>
      <c r="JR644" s="160"/>
      <c r="JS644" s="160"/>
      <c r="JT644" s="160"/>
      <c r="JU644" s="160"/>
      <c r="JV644" s="160"/>
      <c r="JW644" s="160"/>
      <c r="JX644" s="160"/>
      <c r="JY644" s="160"/>
      <c r="JZ644" s="160"/>
      <c r="KA644" s="160"/>
      <c r="KB644" s="160"/>
      <c r="KC644" s="160"/>
      <c r="KD644" s="160"/>
      <c r="KE644" s="160"/>
      <c r="KF644" s="160"/>
      <c r="KG644" s="160"/>
      <c r="KH644" s="160"/>
      <c r="KI644" s="160"/>
      <c r="KJ644" s="160"/>
      <c r="KK644" s="160"/>
      <c r="KL644" s="160"/>
      <c r="KM644" s="160"/>
      <c r="KN644" s="160"/>
      <c r="KO644" s="160"/>
      <c r="KP644" s="160"/>
      <c r="KQ644" s="160"/>
      <c r="KR644" s="160"/>
      <c r="KS644" s="160"/>
      <c r="KT644" s="160"/>
      <c r="KU644" s="160"/>
      <c r="KV644" s="160"/>
      <c r="KW644" s="160"/>
      <c r="KX644" s="160"/>
      <c r="KY644" s="160"/>
      <c r="KZ644" s="160"/>
      <c r="LA644" s="160"/>
      <c r="LB644" s="160"/>
      <c r="LC644" s="160"/>
      <c r="LD644" s="160"/>
      <c r="LE644" s="160"/>
      <c r="LF644" s="160"/>
      <c r="LG644" s="160"/>
      <c r="LH644" s="160"/>
      <c r="LI644" s="160"/>
      <c r="LJ644" s="160"/>
      <c r="LK644" s="160"/>
      <c r="LL644" s="160"/>
      <c r="LM644" s="160"/>
      <c r="LN644" s="160"/>
      <c r="LO644" s="160"/>
      <c r="LP644" s="160"/>
      <c r="LQ644" s="160"/>
      <c r="LR644" s="160"/>
      <c r="LS644" s="160"/>
      <c r="LT644" s="160"/>
      <c r="LU644" s="160"/>
      <c r="LV644" s="160"/>
      <c r="LW644" s="160"/>
      <c r="LX644" s="160"/>
      <c r="LY644" s="160"/>
      <c r="LZ644" s="160"/>
      <c r="MA644" s="160"/>
      <c r="MB644" s="160"/>
      <c r="MC644" s="160"/>
      <c r="MD644" s="160"/>
      <c r="ME644" s="160"/>
      <c r="MF644" s="160"/>
      <c r="MG644" s="160"/>
      <c r="MH644" s="160"/>
      <c r="MI644" s="160"/>
      <c r="MJ644" s="160"/>
      <c r="MK644" s="160"/>
      <c r="ML644" s="160"/>
      <c r="MM644" s="160"/>
      <c r="MN644" s="160"/>
      <c r="MO644" s="160"/>
      <c r="MP644" s="160"/>
      <c r="MQ644" s="160"/>
      <c r="MR644" s="160"/>
      <c r="MS644" s="160"/>
      <c r="MT644" s="160"/>
      <c r="MU644" s="160"/>
      <c r="MV644" s="160"/>
      <c r="MW644" s="160"/>
      <c r="MX644" s="160"/>
      <c r="MY644" s="160"/>
      <c r="MZ644" s="160"/>
      <c r="NA644" s="160"/>
      <c r="NB644" s="160"/>
      <c r="NC644" s="160"/>
      <c r="ND644" s="160"/>
      <c r="NE644" s="160"/>
      <c r="NF644" s="160"/>
      <c r="NG644" s="160"/>
      <c r="NH644" s="160"/>
      <c r="NI644" s="160"/>
      <c r="NJ644" s="160"/>
      <c r="NK644" s="160"/>
      <c r="NL644" s="160"/>
      <c r="NM644" s="160"/>
      <c r="NN644" s="160"/>
      <c r="NO644" s="160"/>
      <c r="NP644" s="160"/>
      <c r="NQ644" s="160"/>
      <c r="NR644" s="160"/>
      <c r="NS644" s="160"/>
      <c r="NT644" s="160"/>
      <c r="NU644" s="160"/>
      <c r="NV644" s="160"/>
      <c r="NW644" s="160"/>
      <c r="NX644" s="160"/>
      <c r="NY644" s="160"/>
      <c r="NZ644" s="160"/>
      <c r="OA644" s="160"/>
      <c r="OB644" s="160"/>
      <c r="OC644" s="160"/>
      <c r="OD644" s="160"/>
      <c r="OE644" s="160"/>
      <c r="OF644" s="160"/>
      <c r="OG644" s="160"/>
      <c r="OH644" s="160"/>
      <c r="OI644" s="160"/>
      <c r="OJ644" s="160"/>
      <c r="OK644" s="160"/>
      <c r="OL644" s="160"/>
      <c r="OM644" s="160"/>
      <c r="ON644" s="160"/>
      <c r="OO644" s="160"/>
      <c r="OP644" s="160"/>
      <c r="OQ644" s="160"/>
      <c r="OR644" s="160"/>
      <c r="OS644" s="160"/>
      <c r="OT644" s="160"/>
      <c r="OU644" s="160"/>
      <c r="OV644" s="160"/>
      <c r="OW644" s="160"/>
      <c r="OX644" s="160"/>
      <c r="OY644" s="160"/>
      <c r="OZ644" s="160"/>
      <c r="PA644" s="160"/>
      <c r="PB644" s="160"/>
      <c r="PC644" s="160"/>
      <c r="PD644" s="160"/>
      <c r="PE644" s="160"/>
      <c r="PF644" s="160"/>
      <c r="PG644" s="160"/>
      <c r="PH644" s="160"/>
      <c r="PI644" s="160"/>
      <c r="PJ644" s="160"/>
      <c r="PK644" s="160"/>
      <c r="PL644" s="160"/>
      <c r="PM644" s="160"/>
      <c r="PN644" s="160"/>
      <c r="PO644" s="160"/>
      <c r="PP644" s="160"/>
      <c r="PQ644" s="160"/>
      <c r="PR644" s="160"/>
      <c r="PS644" s="160"/>
      <c r="PT644" s="160"/>
      <c r="PU644" s="160"/>
      <c r="PV644" s="160"/>
      <c r="PW644" s="160"/>
      <c r="PX644" s="160"/>
      <c r="PY644" s="160"/>
      <c r="PZ644" s="160"/>
      <c r="QA644" s="160"/>
      <c r="QB644" s="160"/>
      <c r="QC644" s="160"/>
      <c r="QD644" s="160"/>
      <c r="QE644" s="160"/>
      <c r="QF644" s="160"/>
      <c r="QG644" s="160"/>
      <c r="QH644" s="160"/>
      <c r="QI644" s="160"/>
      <c r="QJ644" s="160"/>
      <c r="QK644" s="160"/>
      <c r="QL644" s="160"/>
      <c r="QM644" s="160"/>
      <c r="QN644" s="160"/>
      <c r="QO644" s="160"/>
      <c r="QP644" s="160"/>
      <c r="QQ644" s="160"/>
      <c r="QR644" s="160"/>
      <c r="QS644" s="160"/>
      <c r="QT644" s="160"/>
      <c r="QU644" s="160"/>
      <c r="QV644" s="160"/>
      <c r="QW644" s="160"/>
      <c r="QX644" s="160"/>
      <c r="QY644" s="160"/>
      <c r="QZ644" s="160"/>
      <c r="RA644" s="160"/>
      <c r="RB644" s="160"/>
      <c r="RC644" s="160"/>
      <c r="RD644" s="160"/>
      <c r="RE644" s="160"/>
      <c r="RF644" s="160"/>
      <c r="RG644" s="160"/>
      <c r="RH644" s="160"/>
      <c r="RI644" s="160"/>
      <c r="RJ644" s="160"/>
      <c r="RK644" s="160"/>
      <c r="RL644" s="160"/>
      <c r="RM644" s="160"/>
      <c r="RN644" s="160"/>
      <c r="RO644" s="160"/>
      <c r="RP644" s="160"/>
      <c r="RQ644" s="160"/>
      <c r="RR644" s="160"/>
      <c r="RS644" s="160"/>
      <c r="RT644" s="160"/>
      <c r="RU644" s="160"/>
      <c r="RV644" s="160"/>
      <c r="RW644" s="160"/>
      <c r="RX644" s="160"/>
      <c r="RY644" s="160"/>
      <c r="RZ644" s="160"/>
      <c r="SA644" s="160"/>
      <c r="SB644" s="160"/>
      <c r="SC644" s="160"/>
      <c r="SD644" s="160"/>
      <c r="SE644" s="160"/>
      <c r="SF644" s="160"/>
      <c r="SG644" s="160"/>
      <c r="SH644" s="160"/>
      <c r="SI644" s="160"/>
      <c r="SJ644" s="160"/>
      <c r="SK644" s="160"/>
      <c r="SL644" s="160"/>
      <c r="SM644" s="160"/>
      <c r="SN644" s="160"/>
      <c r="SO644" s="160"/>
      <c r="SP644" s="160"/>
      <c r="SQ644" s="160"/>
      <c r="SR644" s="160"/>
      <c r="SS644" s="160"/>
      <c r="ST644" s="160"/>
      <c r="SU644" s="160"/>
      <c r="SV644" s="160"/>
      <c r="SW644" s="160"/>
      <c r="SX644" s="160"/>
      <c r="SY644" s="160"/>
      <c r="SZ644" s="160"/>
      <c r="TA644" s="160"/>
      <c r="TB644" s="160"/>
      <c r="TC644" s="160"/>
      <c r="TD644" s="160"/>
      <c r="TE644" s="160"/>
      <c r="TF644" s="160"/>
    </row>
    <row r="645" spans="1:526">
      <c r="A645" s="160"/>
      <c r="B645" s="160"/>
      <c r="C645" s="160"/>
      <c r="D645" s="160"/>
      <c r="E645" s="160"/>
      <c r="F645" s="160"/>
      <c r="G645" s="160"/>
      <c r="H645" s="160"/>
      <c r="I645" s="160"/>
      <c r="J645" s="160"/>
      <c r="K645" s="160"/>
      <c r="L645" s="160"/>
      <c r="M645" s="160"/>
      <c r="N645" s="160"/>
      <c r="O645" s="160"/>
      <c r="P645" s="160"/>
      <c r="Q645" s="160"/>
      <c r="R645" s="160"/>
      <c r="S645" s="160"/>
      <c r="T645" s="160"/>
      <c r="U645" s="160"/>
      <c r="V645" s="160"/>
      <c r="W645" s="160"/>
      <c r="X645" s="160"/>
      <c r="Y645" s="160"/>
      <c r="Z645" s="160"/>
      <c r="AA645" s="160"/>
      <c r="AB645" s="160"/>
      <c r="AC645" s="160"/>
      <c r="AD645" s="160"/>
      <c r="AE645" s="160"/>
      <c r="AF645" s="160"/>
      <c r="AG645" s="160"/>
      <c r="AH645" s="160"/>
      <c r="AI645" s="160"/>
      <c r="AJ645" s="160"/>
      <c r="AK645" s="160"/>
      <c r="AL645" s="160"/>
      <c r="AM645" s="160"/>
      <c r="AN645" s="160"/>
      <c r="AO645" s="160"/>
      <c r="AP645" s="160"/>
      <c r="AQ645" s="160"/>
      <c r="AR645" s="160"/>
      <c r="AS645" s="160"/>
      <c r="AT645" s="160"/>
      <c r="AU645" s="160"/>
      <c r="AV645" s="160"/>
      <c r="AW645" s="160"/>
      <c r="AX645" s="160"/>
      <c r="AY645" s="160"/>
      <c r="AZ645" s="160"/>
      <c r="BA645" s="160"/>
      <c r="BB645" s="160"/>
      <c r="BC645" s="160"/>
      <c r="BD645" s="160"/>
      <c r="BE645" s="160"/>
      <c r="BF645" s="160"/>
      <c r="BG645" s="160"/>
      <c r="BH645" s="160"/>
      <c r="BI645" s="160"/>
      <c r="BJ645" s="160"/>
      <c r="BK645" s="160"/>
      <c r="BL645" s="160"/>
      <c r="BM645" s="160"/>
      <c r="BN645" s="160"/>
      <c r="BO645" s="160"/>
      <c r="BP645" s="160"/>
      <c r="BQ645" s="160"/>
      <c r="BR645" s="160"/>
      <c r="BS645" s="160"/>
      <c r="BT645" s="160"/>
      <c r="BU645" s="160"/>
      <c r="BV645" s="160"/>
      <c r="BW645" s="160"/>
      <c r="BX645" s="160"/>
      <c r="BY645" s="160"/>
      <c r="BZ645" s="160"/>
      <c r="CA645" s="160"/>
      <c r="CB645" s="160"/>
      <c r="CC645" s="160"/>
      <c r="CD645" s="160"/>
      <c r="CE645" s="160"/>
      <c r="CF645" s="160"/>
      <c r="CG645" s="160"/>
      <c r="CH645" s="160"/>
      <c r="CI645" s="160"/>
      <c r="CJ645" s="160"/>
      <c r="CK645" s="160"/>
      <c r="CL645" s="160"/>
      <c r="CM645" s="160"/>
      <c r="CN645" s="160"/>
      <c r="CO645" s="160"/>
      <c r="CP645" s="160"/>
      <c r="CQ645" s="160"/>
      <c r="CR645" s="160"/>
      <c r="CS645" s="160"/>
      <c r="CT645" s="160"/>
      <c r="CU645" s="160"/>
      <c r="CV645" s="160"/>
      <c r="CW645" s="160"/>
      <c r="CX645" s="160"/>
      <c r="CY645" s="160"/>
      <c r="CZ645" s="160"/>
      <c r="DA645" s="160"/>
      <c r="DB645" s="160"/>
      <c r="DC645" s="160"/>
      <c r="DD645" s="160"/>
      <c r="DE645" s="160"/>
      <c r="DF645" s="160"/>
      <c r="DG645" s="160"/>
      <c r="DH645" s="160"/>
      <c r="DI645" s="160"/>
      <c r="DJ645" s="160"/>
      <c r="DK645" s="160"/>
      <c r="DL645" s="160"/>
      <c r="DM645" s="160"/>
      <c r="DN645" s="160"/>
      <c r="DO645" s="160"/>
      <c r="DP645" s="160"/>
      <c r="DQ645" s="160"/>
      <c r="DR645" s="160"/>
      <c r="DS645" s="160"/>
      <c r="DT645" s="160"/>
      <c r="DU645" s="160"/>
      <c r="DV645" s="160"/>
      <c r="DW645" s="160"/>
      <c r="DX645" s="160"/>
      <c r="DY645" s="160"/>
      <c r="DZ645" s="160"/>
      <c r="EA645" s="160"/>
      <c r="EB645" s="160"/>
      <c r="EC645" s="160"/>
      <c r="ED645" s="160"/>
      <c r="EE645" s="160"/>
      <c r="EF645" s="160"/>
      <c r="EG645" s="160"/>
      <c r="EH645" s="160"/>
      <c r="EI645" s="160"/>
      <c r="EJ645" s="160"/>
      <c r="EK645" s="160"/>
      <c r="EL645" s="160"/>
      <c r="EM645" s="160"/>
      <c r="EN645" s="160"/>
      <c r="EO645" s="160"/>
      <c r="EP645" s="160"/>
      <c r="EQ645" s="160"/>
      <c r="ER645" s="160"/>
      <c r="ES645" s="160"/>
      <c r="ET645" s="160"/>
      <c r="EU645" s="160"/>
      <c r="EV645" s="160"/>
      <c r="EW645" s="160"/>
      <c r="EX645" s="160"/>
      <c r="EY645" s="160"/>
      <c r="EZ645" s="160"/>
      <c r="FA645" s="160"/>
      <c r="FB645" s="160"/>
      <c r="FC645" s="160"/>
      <c r="FD645" s="160"/>
      <c r="FE645" s="160"/>
      <c r="FF645" s="160"/>
      <c r="FG645" s="160"/>
      <c r="FH645" s="160"/>
      <c r="FI645" s="160"/>
      <c r="FJ645" s="160"/>
      <c r="FK645" s="160"/>
      <c r="FL645" s="160"/>
      <c r="FM645" s="160"/>
      <c r="FN645" s="160"/>
      <c r="FO645" s="160"/>
      <c r="FP645" s="160"/>
      <c r="FQ645" s="160"/>
      <c r="FR645" s="160"/>
      <c r="FS645" s="160"/>
      <c r="FT645" s="160"/>
      <c r="FU645" s="160"/>
      <c r="FV645" s="160"/>
      <c r="FW645" s="160"/>
      <c r="FX645" s="160"/>
      <c r="FY645" s="160"/>
      <c r="FZ645" s="160"/>
      <c r="GA645" s="160"/>
      <c r="GB645" s="160"/>
      <c r="GC645" s="160"/>
      <c r="GD645" s="160"/>
      <c r="GE645" s="160"/>
      <c r="GF645" s="160"/>
      <c r="GG645" s="160"/>
      <c r="GH645" s="160"/>
      <c r="GI645" s="160"/>
      <c r="GJ645" s="160"/>
      <c r="GK645" s="160"/>
      <c r="GL645" s="160"/>
      <c r="GM645" s="160"/>
      <c r="GN645" s="160"/>
      <c r="GO645" s="160"/>
      <c r="GP645" s="160"/>
      <c r="GQ645" s="160"/>
      <c r="GR645" s="160"/>
      <c r="GS645" s="160"/>
      <c r="GT645" s="160"/>
      <c r="GU645" s="160"/>
      <c r="GV645" s="160"/>
      <c r="GW645" s="160"/>
      <c r="GX645" s="160"/>
      <c r="GY645" s="160"/>
      <c r="GZ645" s="160"/>
      <c r="HA645" s="160"/>
      <c r="HB645" s="160"/>
      <c r="HC645" s="160"/>
      <c r="HD645" s="160"/>
      <c r="HE645" s="160"/>
      <c r="HF645" s="160"/>
      <c r="HG645" s="160"/>
      <c r="HH645" s="160"/>
      <c r="HI645" s="160"/>
      <c r="HJ645" s="160"/>
      <c r="HK645" s="160"/>
      <c r="HL645" s="160"/>
      <c r="HM645" s="160"/>
      <c r="HN645" s="160"/>
      <c r="HO645" s="160"/>
      <c r="HP645" s="160"/>
      <c r="HQ645" s="160"/>
      <c r="HR645" s="160"/>
      <c r="HS645" s="160"/>
      <c r="HT645" s="160"/>
      <c r="HU645" s="160"/>
      <c r="HV645" s="160"/>
      <c r="HW645" s="160"/>
      <c r="HX645" s="160"/>
      <c r="HY645" s="160"/>
      <c r="HZ645" s="160"/>
      <c r="IA645" s="160"/>
      <c r="IB645" s="160"/>
      <c r="IC645" s="160"/>
      <c r="ID645" s="160"/>
      <c r="IE645" s="160"/>
      <c r="IF645" s="160"/>
      <c r="IG645" s="160"/>
      <c r="IH645" s="160"/>
      <c r="II645" s="160"/>
      <c r="IJ645" s="160"/>
      <c r="IK645" s="160"/>
      <c r="IL645" s="160"/>
      <c r="IM645" s="160"/>
      <c r="IN645" s="160"/>
      <c r="IO645" s="160"/>
      <c r="IP645" s="160"/>
      <c r="IQ645" s="160"/>
      <c r="IR645" s="160"/>
      <c r="IS645" s="160"/>
      <c r="IT645" s="160"/>
      <c r="IU645" s="160"/>
      <c r="IV645" s="160"/>
      <c r="IW645" s="160"/>
      <c r="IX645" s="160"/>
      <c r="IY645" s="160"/>
      <c r="IZ645" s="160"/>
      <c r="JA645" s="160"/>
      <c r="JB645" s="160"/>
      <c r="JC645" s="160"/>
      <c r="JD645" s="160"/>
      <c r="JE645" s="160"/>
      <c r="JF645" s="160"/>
      <c r="JG645" s="160"/>
      <c r="JH645" s="160"/>
      <c r="JI645" s="160"/>
      <c r="JJ645" s="160"/>
      <c r="JK645" s="160"/>
      <c r="JL645" s="160"/>
      <c r="JM645" s="160"/>
      <c r="JN645" s="160"/>
      <c r="JO645" s="160"/>
      <c r="JP645" s="160"/>
      <c r="JQ645" s="160"/>
      <c r="JR645" s="160"/>
      <c r="JS645" s="160"/>
      <c r="JT645" s="160"/>
      <c r="JU645" s="160"/>
      <c r="JV645" s="160"/>
      <c r="JW645" s="160"/>
      <c r="JX645" s="160"/>
      <c r="JY645" s="160"/>
      <c r="JZ645" s="160"/>
      <c r="KA645" s="160"/>
      <c r="KB645" s="160"/>
      <c r="KC645" s="160"/>
      <c r="KD645" s="160"/>
      <c r="KE645" s="160"/>
      <c r="KF645" s="160"/>
      <c r="KG645" s="160"/>
      <c r="KH645" s="160"/>
      <c r="KI645" s="160"/>
      <c r="KJ645" s="160"/>
      <c r="KK645" s="160"/>
      <c r="KL645" s="160"/>
      <c r="KM645" s="160"/>
      <c r="KN645" s="160"/>
      <c r="KO645" s="160"/>
      <c r="KP645" s="160"/>
      <c r="KQ645" s="160"/>
      <c r="KR645" s="160"/>
      <c r="KS645" s="160"/>
      <c r="KT645" s="160"/>
      <c r="KU645" s="160"/>
      <c r="KV645" s="160"/>
      <c r="KW645" s="160"/>
      <c r="KX645" s="160"/>
      <c r="KY645" s="160"/>
      <c r="KZ645" s="160"/>
      <c r="LA645" s="160"/>
      <c r="LB645" s="160"/>
      <c r="LC645" s="160"/>
      <c r="LD645" s="160"/>
      <c r="LE645" s="160"/>
      <c r="LF645" s="160"/>
      <c r="LG645" s="160"/>
      <c r="LH645" s="160"/>
      <c r="LI645" s="160"/>
      <c r="LJ645" s="160"/>
      <c r="LK645" s="160"/>
      <c r="LL645" s="160"/>
      <c r="LM645" s="160"/>
      <c r="LN645" s="160"/>
      <c r="LO645" s="160"/>
      <c r="LP645" s="160"/>
      <c r="LQ645" s="160"/>
      <c r="LR645" s="160"/>
      <c r="LS645" s="160"/>
      <c r="LT645" s="160"/>
      <c r="LU645" s="160"/>
      <c r="LV645" s="160"/>
      <c r="LW645" s="160"/>
      <c r="LX645" s="160"/>
      <c r="LY645" s="160"/>
      <c r="LZ645" s="160"/>
      <c r="MA645" s="160"/>
      <c r="MB645" s="160"/>
      <c r="MC645" s="160"/>
      <c r="MD645" s="160"/>
      <c r="ME645" s="160"/>
      <c r="MF645" s="160"/>
      <c r="MG645" s="160"/>
      <c r="MH645" s="160"/>
      <c r="MI645" s="160"/>
      <c r="MJ645" s="160"/>
      <c r="MK645" s="160"/>
      <c r="ML645" s="160"/>
      <c r="MM645" s="160"/>
      <c r="MN645" s="160"/>
      <c r="MO645" s="160"/>
      <c r="MP645" s="160"/>
      <c r="MQ645" s="160"/>
      <c r="MR645" s="160"/>
      <c r="MS645" s="160"/>
      <c r="MT645" s="160"/>
      <c r="MU645" s="160"/>
      <c r="MV645" s="160"/>
      <c r="MW645" s="160"/>
      <c r="MX645" s="160"/>
      <c r="MY645" s="160"/>
      <c r="MZ645" s="160"/>
      <c r="NA645" s="160"/>
      <c r="NB645" s="160"/>
      <c r="NC645" s="160"/>
      <c r="ND645" s="160"/>
      <c r="NE645" s="160"/>
      <c r="NF645" s="160"/>
      <c r="NG645" s="160"/>
      <c r="NH645" s="160"/>
      <c r="NI645" s="160"/>
      <c r="NJ645" s="160"/>
      <c r="NK645" s="160"/>
      <c r="NL645" s="160"/>
      <c r="NM645" s="160"/>
      <c r="NN645" s="160"/>
      <c r="NO645" s="160"/>
      <c r="NP645" s="160"/>
      <c r="NQ645" s="160"/>
      <c r="NR645" s="160"/>
      <c r="NS645" s="160"/>
      <c r="NT645" s="160"/>
      <c r="NU645" s="160"/>
      <c r="NV645" s="160"/>
      <c r="NW645" s="160"/>
      <c r="NX645" s="160"/>
      <c r="NY645" s="160"/>
      <c r="NZ645" s="160"/>
      <c r="OA645" s="160"/>
      <c r="OB645" s="160"/>
      <c r="OC645" s="160"/>
      <c r="OD645" s="160"/>
      <c r="OE645" s="160"/>
      <c r="OF645" s="160"/>
      <c r="OG645" s="160"/>
      <c r="OH645" s="160"/>
      <c r="OI645" s="160"/>
      <c r="OJ645" s="160"/>
      <c r="OK645" s="160"/>
      <c r="OL645" s="160"/>
      <c r="OM645" s="160"/>
      <c r="ON645" s="160"/>
      <c r="OO645" s="160"/>
      <c r="OP645" s="160"/>
      <c r="OQ645" s="160"/>
      <c r="OR645" s="160"/>
      <c r="OS645" s="160"/>
      <c r="OT645" s="160"/>
      <c r="OU645" s="160"/>
      <c r="OV645" s="160"/>
      <c r="OW645" s="160"/>
      <c r="OX645" s="160"/>
      <c r="OY645" s="160"/>
      <c r="OZ645" s="160"/>
      <c r="PA645" s="160"/>
      <c r="PB645" s="160"/>
      <c r="PC645" s="160"/>
      <c r="PD645" s="160"/>
      <c r="PE645" s="160"/>
      <c r="PF645" s="160"/>
      <c r="PG645" s="160"/>
      <c r="PH645" s="160"/>
      <c r="PI645" s="160"/>
      <c r="PJ645" s="160"/>
      <c r="PK645" s="160"/>
      <c r="PL645" s="160"/>
      <c r="PM645" s="160"/>
      <c r="PN645" s="160"/>
      <c r="PO645" s="160"/>
      <c r="PP645" s="160"/>
      <c r="PQ645" s="160"/>
      <c r="PR645" s="160"/>
      <c r="PS645" s="160"/>
      <c r="PT645" s="160"/>
      <c r="PU645" s="160"/>
      <c r="PV645" s="160"/>
      <c r="PW645" s="160"/>
      <c r="PX645" s="160"/>
      <c r="PY645" s="160"/>
      <c r="PZ645" s="160"/>
      <c r="QA645" s="160"/>
      <c r="QB645" s="160"/>
      <c r="QC645" s="160"/>
      <c r="QD645" s="160"/>
      <c r="QE645" s="160"/>
      <c r="QF645" s="160"/>
      <c r="QG645" s="160"/>
      <c r="QH645" s="160"/>
      <c r="QI645" s="160"/>
      <c r="QJ645" s="160"/>
      <c r="QK645" s="160"/>
      <c r="QL645" s="160"/>
      <c r="QM645" s="160"/>
      <c r="QN645" s="160"/>
      <c r="QO645" s="160"/>
      <c r="QP645" s="160"/>
      <c r="QQ645" s="160"/>
      <c r="QR645" s="160"/>
      <c r="QS645" s="160"/>
      <c r="QT645" s="160"/>
      <c r="QU645" s="160"/>
      <c r="QV645" s="160"/>
      <c r="QW645" s="160"/>
      <c r="QX645" s="160"/>
      <c r="QY645" s="160"/>
      <c r="QZ645" s="160"/>
      <c r="RA645" s="160"/>
      <c r="RB645" s="160"/>
      <c r="RC645" s="160"/>
      <c r="RD645" s="160"/>
      <c r="RE645" s="160"/>
      <c r="RF645" s="160"/>
      <c r="RG645" s="160"/>
      <c r="RH645" s="160"/>
      <c r="RI645" s="160"/>
      <c r="RJ645" s="160"/>
      <c r="RK645" s="160"/>
      <c r="RL645" s="160"/>
      <c r="RM645" s="160"/>
      <c r="RN645" s="160"/>
      <c r="RO645" s="160"/>
      <c r="RP645" s="160"/>
      <c r="RQ645" s="160"/>
      <c r="RR645" s="160"/>
      <c r="RS645" s="160"/>
      <c r="RT645" s="160"/>
      <c r="RU645" s="160"/>
      <c r="RV645" s="160"/>
      <c r="RW645" s="160"/>
      <c r="RX645" s="160"/>
      <c r="RY645" s="160"/>
      <c r="RZ645" s="160"/>
      <c r="SA645" s="160"/>
      <c r="SB645" s="160"/>
      <c r="SC645" s="160"/>
      <c r="SD645" s="160"/>
      <c r="SE645" s="160"/>
      <c r="SF645" s="160"/>
      <c r="SG645" s="160"/>
      <c r="SH645" s="160"/>
      <c r="SI645" s="160"/>
      <c r="SJ645" s="160"/>
      <c r="SK645" s="160"/>
      <c r="SL645" s="160"/>
      <c r="SM645" s="160"/>
      <c r="SN645" s="160"/>
      <c r="SO645" s="160"/>
      <c r="SP645" s="160"/>
      <c r="SQ645" s="160"/>
      <c r="SR645" s="160"/>
      <c r="SS645" s="160"/>
      <c r="ST645" s="160"/>
      <c r="SU645" s="160"/>
      <c r="SV645" s="160"/>
      <c r="SW645" s="160"/>
      <c r="SX645" s="160"/>
      <c r="SY645" s="160"/>
      <c r="SZ645" s="160"/>
      <c r="TA645" s="160"/>
      <c r="TB645" s="160"/>
      <c r="TC645" s="160"/>
      <c r="TD645" s="160"/>
      <c r="TE645" s="160"/>
      <c r="TF645" s="160"/>
    </row>
    <row r="646" spans="1:526">
      <c r="A646" s="160"/>
      <c r="B646" s="160"/>
      <c r="C646" s="160"/>
      <c r="D646" s="160"/>
      <c r="E646" s="160"/>
      <c r="F646" s="160"/>
      <c r="G646" s="160"/>
      <c r="H646" s="160"/>
      <c r="I646" s="160"/>
      <c r="J646" s="160"/>
      <c r="K646" s="160"/>
      <c r="L646" s="160"/>
      <c r="M646" s="160"/>
      <c r="N646" s="160"/>
      <c r="O646" s="160"/>
      <c r="P646" s="160"/>
      <c r="Q646" s="160"/>
      <c r="R646" s="160"/>
      <c r="S646" s="160"/>
      <c r="T646" s="160"/>
      <c r="U646" s="160"/>
      <c r="V646" s="160"/>
      <c r="W646" s="160"/>
      <c r="X646" s="160"/>
      <c r="Y646" s="160"/>
      <c r="Z646" s="160"/>
      <c r="AA646" s="160"/>
      <c r="AB646" s="160"/>
      <c r="AC646" s="160"/>
      <c r="AD646" s="160"/>
      <c r="AE646" s="160"/>
      <c r="AF646" s="160"/>
      <c r="AG646" s="160"/>
      <c r="AH646" s="160"/>
      <c r="AI646" s="160"/>
      <c r="AJ646" s="160"/>
      <c r="AK646" s="160"/>
      <c r="AL646" s="160"/>
      <c r="AM646" s="160"/>
      <c r="AN646" s="160"/>
      <c r="AO646" s="160"/>
      <c r="AP646" s="160"/>
      <c r="AQ646" s="160"/>
      <c r="AR646" s="160"/>
      <c r="AS646" s="160"/>
      <c r="AT646" s="160"/>
      <c r="AU646" s="160"/>
      <c r="AV646" s="160"/>
      <c r="AW646" s="160"/>
      <c r="AX646" s="160"/>
      <c r="AY646" s="160"/>
      <c r="AZ646" s="160"/>
      <c r="BA646" s="160"/>
      <c r="BB646" s="160"/>
      <c r="BC646" s="160"/>
      <c r="BD646" s="160"/>
      <c r="BE646" s="160"/>
      <c r="BF646" s="160"/>
      <c r="BG646" s="160"/>
      <c r="BH646" s="160"/>
      <c r="BI646" s="160"/>
      <c r="BJ646" s="160"/>
      <c r="BK646" s="160"/>
      <c r="BL646" s="160"/>
      <c r="BM646" s="160"/>
      <c r="BN646" s="160"/>
      <c r="BO646" s="160"/>
      <c r="BP646" s="160"/>
      <c r="BQ646" s="160"/>
      <c r="BR646" s="160"/>
      <c r="BS646" s="160"/>
      <c r="BT646" s="160"/>
      <c r="BU646" s="160"/>
      <c r="BV646" s="160"/>
      <c r="BW646" s="160"/>
      <c r="BX646" s="160"/>
      <c r="BY646" s="160"/>
      <c r="BZ646" s="160"/>
      <c r="CA646" s="160"/>
      <c r="CB646" s="160"/>
      <c r="CC646" s="160"/>
      <c r="CD646" s="160"/>
      <c r="CE646" s="160"/>
      <c r="CF646" s="160"/>
      <c r="CG646" s="160"/>
      <c r="CH646" s="160"/>
      <c r="CI646" s="160"/>
      <c r="CJ646" s="160"/>
      <c r="CK646" s="160"/>
      <c r="CL646" s="160"/>
      <c r="CM646" s="160"/>
      <c r="CN646" s="160"/>
      <c r="CO646" s="160"/>
      <c r="CP646" s="160"/>
      <c r="CQ646" s="160"/>
      <c r="CR646" s="160"/>
      <c r="CS646" s="160"/>
      <c r="CT646" s="160"/>
      <c r="CU646" s="160"/>
      <c r="CV646" s="160"/>
      <c r="CW646" s="160"/>
      <c r="CX646" s="160"/>
      <c r="CY646" s="160"/>
      <c r="CZ646" s="160"/>
      <c r="DA646" s="160"/>
      <c r="DB646" s="160"/>
      <c r="DC646" s="160"/>
      <c r="DD646" s="160"/>
      <c r="DE646" s="160"/>
      <c r="DF646" s="160"/>
      <c r="DG646" s="160"/>
      <c r="DH646" s="160"/>
      <c r="DI646" s="160"/>
      <c r="DJ646" s="160"/>
      <c r="DK646" s="160"/>
      <c r="DL646" s="160"/>
      <c r="DM646" s="160"/>
      <c r="DN646" s="160"/>
      <c r="DO646" s="160"/>
      <c r="DP646" s="160"/>
      <c r="DQ646" s="160"/>
      <c r="DR646" s="160"/>
      <c r="DS646" s="160"/>
      <c r="DT646" s="160"/>
      <c r="DU646" s="160"/>
      <c r="DV646" s="160"/>
      <c r="DW646" s="160"/>
      <c r="DX646" s="160"/>
      <c r="DY646" s="160"/>
      <c r="DZ646" s="160"/>
      <c r="EA646" s="160"/>
      <c r="EB646" s="160"/>
      <c r="EC646" s="160"/>
      <c r="ED646" s="160"/>
      <c r="EE646" s="160"/>
      <c r="EF646" s="160"/>
      <c r="EG646" s="160"/>
      <c r="EH646" s="160"/>
      <c r="EI646" s="160"/>
      <c r="EJ646" s="160"/>
      <c r="EK646" s="160"/>
      <c r="EL646" s="160"/>
      <c r="EM646" s="160"/>
      <c r="EN646" s="160"/>
      <c r="EO646" s="160"/>
      <c r="EP646" s="160"/>
      <c r="EQ646" s="160"/>
      <c r="ER646" s="160"/>
      <c r="ES646" s="160"/>
      <c r="ET646" s="160"/>
      <c r="EU646" s="160"/>
      <c r="EV646" s="160"/>
      <c r="EW646" s="160"/>
      <c r="EX646" s="160"/>
      <c r="EY646" s="160"/>
      <c r="EZ646" s="160"/>
      <c r="FA646" s="160"/>
      <c r="FB646" s="160"/>
      <c r="FC646" s="160"/>
      <c r="FD646" s="160"/>
      <c r="FE646" s="160"/>
      <c r="FF646" s="160"/>
      <c r="FG646" s="160"/>
      <c r="FH646" s="160"/>
      <c r="FI646" s="160"/>
      <c r="FJ646" s="160"/>
      <c r="FK646" s="160"/>
      <c r="FL646" s="160"/>
      <c r="FM646" s="160"/>
      <c r="FN646" s="160"/>
      <c r="FO646" s="160"/>
      <c r="FP646" s="160"/>
      <c r="FQ646" s="160"/>
      <c r="FR646" s="160"/>
      <c r="FS646" s="160"/>
      <c r="FT646" s="160"/>
      <c r="FU646" s="160"/>
      <c r="FV646" s="160"/>
      <c r="FW646" s="160"/>
      <c r="FX646" s="160"/>
      <c r="FY646" s="160"/>
      <c r="FZ646" s="160"/>
      <c r="GA646" s="160"/>
      <c r="GB646" s="160"/>
      <c r="GC646" s="160"/>
      <c r="GD646" s="160"/>
      <c r="GE646" s="160"/>
      <c r="GF646" s="160"/>
      <c r="GG646" s="160"/>
      <c r="GH646" s="160"/>
      <c r="GI646" s="160"/>
      <c r="GJ646" s="160"/>
      <c r="GK646" s="160"/>
      <c r="GL646" s="160"/>
      <c r="GM646" s="160"/>
      <c r="GN646" s="160"/>
      <c r="GO646" s="160"/>
      <c r="GP646" s="160"/>
      <c r="GQ646" s="160"/>
      <c r="GR646" s="160"/>
      <c r="GS646" s="160"/>
      <c r="GT646" s="160"/>
      <c r="GU646" s="160"/>
      <c r="GV646" s="160"/>
      <c r="GW646" s="160"/>
      <c r="GX646" s="160"/>
      <c r="GY646" s="160"/>
      <c r="GZ646" s="160"/>
      <c r="HA646" s="160"/>
      <c r="HB646" s="160"/>
      <c r="HC646" s="160"/>
      <c r="HD646" s="160"/>
      <c r="HE646" s="160"/>
      <c r="HF646" s="160"/>
      <c r="HG646" s="160"/>
      <c r="HH646" s="160"/>
      <c r="HI646" s="160"/>
      <c r="HJ646" s="160"/>
      <c r="HK646" s="160"/>
      <c r="HL646" s="160"/>
      <c r="HM646" s="160"/>
      <c r="HN646" s="160"/>
      <c r="HO646" s="160"/>
      <c r="HP646" s="160"/>
      <c r="HQ646" s="160"/>
      <c r="HR646" s="160"/>
      <c r="HS646" s="160"/>
      <c r="HT646" s="160"/>
      <c r="HU646" s="160"/>
      <c r="HV646" s="160"/>
      <c r="HW646" s="160"/>
      <c r="HX646" s="160"/>
      <c r="HY646" s="160"/>
      <c r="HZ646" s="160"/>
      <c r="IA646" s="160"/>
      <c r="IB646" s="160"/>
      <c r="IC646" s="160"/>
      <c r="ID646" s="160"/>
      <c r="IE646" s="160"/>
      <c r="IF646" s="160"/>
      <c r="IG646" s="160"/>
      <c r="IH646" s="160"/>
      <c r="II646" s="160"/>
      <c r="IJ646" s="160"/>
      <c r="IK646" s="160"/>
      <c r="IL646" s="160"/>
      <c r="IM646" s="160"/>
      <c r="IN646" s="160"/>
      <c r="IO646" s="160"/>
      <c r="IP646" s="160"/>
      <c r="IQ646" s="160"/>
      <c r="IR646" s="160"/>
      <c r="IS646" s="160"/>
      <c r="IT646" s="160"/>
      <c r="IU646" s="160"/>
      <c r="IV646" s="160"/>
      <c r="IW646" s="160"/>
      <c r="IX646" s="160"/>
      <c r="IY646" s="160"/>
      <c r="IZ646" s="160"/>
      <c r="JA646" s="160"/>
      <c r="JB646" s="160"/>
      <c r="JC646" s="160"/>
      <c r="JD646" s="160"/>
      <c r="JE646" s="160"/>
      <c r="JF646" s="160"/>
      <c r="JG646" s="160"/>
      <c r="JH646" s="160"/>
      <c r="JI646" s="160"/>
      <c r="JJ646" s="160"/>
      <c r="JK646" s="160"/>
      <c r="JL646" s="160"/>
      <c r="JM646" s="160"/>
      <c r="JN646" s="160"/>
      <c r="JO646" s="160"/>
      <c r="JP646" s="160"/>
      <c r="JQ646" s="160"/>
      <c r="JR646" s="160"/>
      <c r="JS646" s="160"/>
      <c r="JT646" s="160"/>
      <c r="JU646" s="160"/>
      <c r="JV646" s="160"/>
      <c r="JW646" s="160"/>
      <c r="JX646" s="160"/>
      <c r="JY646" s="160"/>
      <c r="JZ646" s="160"/>
      <c r="KA646" s="160"/>
      <c r="KB646" s="160"/>
      <c r="KC646" s="160"/>
      <c r="KD646" s="160"/>
      <c r="KE646" s="160"/>
      <c r="KF646" s="160"/>
      <c r="KG646" s="160"/>
      <c r="KH646" s="160"/>
      <c r="KI646" s="160"/>
      <c r="KJ646" s="160"/>
      <c r="KK646" s="160"/>
      <c r="KL646" s="160"/>
      <c r="KM646" s="160"/>
      <c r="KN646" s="160"/>
      <c r="KO646" s="160"/>
      <c r="KP646" s="160"/>
      <c r="KQ646" s="160"/>
      <c r="KR646" s="160"/>
      <c r="KS646" s="160"/>
      <c r="KT646" s="160"/>
      <c r="KU646" s="160"/>
      <c r="KV646" s="160"/>
      <c r="KW646" s="160"/>
      <c r="KX646" s="160"/>
      <c r="KY646" s="160"/>
      <c r="KZ646" s="160"/>
      <c r="LA646" s="160"/>
      <c r="LB646" s="160"/>
      <c r="LC646" s="160"/>
      <c r="LD646" s="160"/>
      <c r="LE646" s="160"/>
      <c r="LF646" s="160"/>
      <c r="LG646" s="160"/>
      <c r="LH646" s="160"/>
      <c r="LI646" s="160"/>
      <c r="LJ646" s="160"/>
      <c r="LK646" s="160"/>
      <c r="LL646" s="160"/>
      <c r="LM646" s="160"/>
      <c r="LN646" s="160"/>
      <c r="LO646" s="160"/>
      <c r="LP646" s="160"/>
      <c r="LQ646" s="160"/>
      <c r="LR646" s="160"/>
      <c r="LS646" s="160"/>
      <c r="LT646" s="160"/>
      <c r="LU646" s="160"/>
      <c r="LV646" s="160"/>
      <c r="LW646" s="160"/>
      <c r="LX646" s="160"/>
      <c r="LY646" s="160"/>
      <c r="LZ646" s="160"/>
      <c r="MA646" s="160"/>
      <c r="MB646" s="160"/>
      <c r="MC646" s="160"/>
      <c r="MD646" s="160"/>
      <c r="ME646" s="160"/>
      <c r="MF646" s="160"/>
      <c r="MG646" s="160"/>
      <c r="MH646" s="160"/>
      <c r="MI646" s="160"/>
      <c r="MJ646" s="160"/>
      <c r="MK646" s="160"/>
      <c r="ML646" s="160"/>
      <c r="MM646" s="160"/>
      <c r="MN646" s="160"/>
      <c r="MO646" s="160"/>
      <c r="MP646" s="160"/>
      <c r="MQ646" s="160"/>
      <c r="MR646" s="160"/>
      <c r="MS646" s="160"/>
      <c r="MT646" s="160"/>
      <c r="MU646" s="160"/>
      <c r="MV646" s="160"/>
      <c r="MW646" s="160"/>
      <c r="MX646" s="160"/>
      <c r="MY646" s="160"/>
      <c r="MZ646" s="160"/>
      <c r="NA646" s="160"/>
      <c r="NB646" s="160"/>
      <c r="NC646" s="160"/>
      <c r="ND646" s="160"/>
      <c r="NE646" s="160"/>
      <c r="NF646" s="160"/>
      <c r="NG646" s="160"/>
      <c r="NH646" s="160"/>
      <c r="NI646" s="160"/>
      <c r="NJ646" s="160"/>
      <c r="NK646" s="160"/>
      <c r="NL646" s="160"/>
      <c r="NM646" s="160"/>
      <c r="NN646" s="160"/>
      <c r="NO646" s="160"/>
      <c r="NP646" s="160"/>
      <c r="NQ646" s="160"/>
      <c r="NR646" s="160"/>
      <c r="NS646" s="160"/>
      <c r="NT646" s="160"/>
      <c r="NU646" s="160"/>
      <c r="NV646" s="160"/>
      <c r="NW646" s="160"/>
      <c r="NX646" s="160"/>
      <c r="NY646" s="160"/>
      <c r="NZ646" s="160"/>
      <c r="OA646" s="160"/>
      <c r="OB646" s="160"/>
      <c r="OC646" s="160"/>
      <c r="OD646" s="160"/>
      <c r="OE646" s="160"/>
      <c r="OF646" s="160"/>
      <c r="OG646" s="160"/>
      <c r="OH646" s="160"/>
      <c r="OI646" s="160"/>
      <c r="OJ646" s="160"/>
      <c r="OK646" s="160"/>
      <c r="OL646" s="160"/>
      <c r="OM646" s="160"/>
      <c r="ON646" s="160"/>
      <c r="OO646" s="160"/>
      <c r="OP646" s="160"/>
      <c r="OQ646" s="160"/>
      <c r="OR646" s="160"/>
      <c r="OS646" s="160"/>
      <c r="OT646" s="160"/>
      <c r="OU646" s="160"/>
      <c r="OV646" s="160"/>
      <c r="OW646" s="160"/>
      <c r="OX646" s="160"/>
      <c r="OY646" s="160"/>
      <c r="OZ646" s="160"/>
      <c r="PA646" s="160"/>
      <c r="PB646" s="160"/>
      <c r="PC646" s="160"/>
      <c r="PD646" s="160"/>
      <c r="PE646" s="160"/>
      <c r="PF646" s="160"/>
      <c r="PG646" s="160"/>
      <c r="PH646" s="160"/>
      <c r="PI646" s="160"/>
      <c r="PJ646" s="160"/>
      <c r="PK646" s="160"/>
      <c r="PL646" s="160"/>
      <c r="PM646" s="160"/>
      <c r="PN646" s="160"/>
      <c r="PO646" s="160"/>
      <c r="PP646" s="160"/>
      <c r="PQ646" s="160"/>
      <c r="PR646" s="160"/>
      <c r="PS646" s="160"/>
      <c r="PT646" s="160"/>
      <c r="PU646" s="160"/>
      <c r="PV646" s="160"/>
      <c r="PW646" s="160"/>
      <c r="PX646" s="160"/>
      <c r="PY646" s="160"/>
      <c r="PZ646" s="160"/>
      <c r="QA646" s="160"/>
      <c r="QB646" s="160"/>
      <c r="QC646" s="160"/>
      <c r="QD646" s="160"/>
      <c r="QE646" s="160"/>
      <c r="QF646" s="160"/>
      <c r="QG646" s="160"/>
      <c r="QH646" s="160"/>
      <c r="QI646" s="160"/>
      <c r="QJ646" s="160"/>
      <c r="QK646" s="160"/>
      <c r="QL646" s="160"/>
      <c r="QM646" s="160"/>
      <c r="QN646" s="160"/>
      <c r="QO646" s="160"/>
      <c r="QP646" s="160"/>
      <c r="QQ646" s="160"/>
      <c r="QR646" s="160"/>
      <c r="QS646" s="160"/>
      <c r="QT646" s="160"/>
      <c r="QU646" s="160"/>
      <c r="QV646" s="160"/>
      <c r="QW646" s="160"/>
      <c r="QX646" s="160"/>
      <c r="QY646" s="160"/>
      <c r="QZ646" s="160"/>
      <c r="RA646" s="160"/>
      <c r="RB646" s="160"/>
      <c r="RC646" s="160"/>
      <c r="RD646" s="160"/>
      <c r="RE646" s="160"/>
      <c r="RF646" s="160"/>
      <c r="RG646" s="160"/>
      <c r="RH646" s="160"/>
      <c r="RI646" s="160"/>
      <c r="RJ646" s="160"/>
      <c r="RK646" s="160"/>
      <c r="RL646" s="160"/>
      <c r="RM646" s="160"/>
      <c r="RN646" s="160"/>
      <c r="RO646" s="160"/>
      <c r="RP646" s="160"/>
      <c r="RQ646" s="160"/>
      <c r="RR646" s="160"/>
      <c r="RS646" s="160"/>
      <c r="RT646" s="160"/>
      <c r="RU646" s="160"/>
      <c r="RV646" s="160"/>
      <c r="RW646" s="160"/>
      <c r="RX646" s="160"/>
      <c r="RY646" s="160"/>
      <c r="RZ646" s="160"/>
      <c r="SA646" s="160"/>
      <c r="SB646" s="160"/>
      <c r="SC646" s="160"/>
      <c r="SD646" s="160"/>
      <c r="SE646" s="160"/>
      <c r="SF646" s="160"/>
      <c r="SG646" s="160"/>
      <c r="SH646" s="160"/>
      <c r="SI646" s="160"/>
      <c r="SJ646" s="160"/>
      <c r="SK646" s="160"/>
      <c r="SL646" s="160"/>
      <c r="SM646" s="160"/>
      <c r="SN646" s="160"/>
      <c r="SO646" s="160"/>
      <c r="SP646" s="160"/>
      <c r="SQ646" s="160"/>
      <c r="SR646" s="160"/>
      <c r="SS646" s="160"/>
      <c r="ST646" s="160"/>
      <c r="SU646" s="160"/>
      <c r="SV646" s="160"/>
      <c r="SW646" s="160"/>
      <c r="SX646" s="160"/>
      <c r="SY646" s="160"/>
      <c r="SZ646" s="160"/>
      <c r="TA646" s="160"/>
      <c r="TB646" s="160"/>
      <c r="TC646" s="160"/>
      <c r="TD646" s="160"/>
      <c r="TE646" s="160"/>
      <c r="TF646" s="160"/>
    </row>
    <row r="647" spans="1:526">
      <c r="A647" s="160"/>
      <c r="B647" s="160"/>
      <c r="C647" s="160"/>
      <c r="D647" s="160"/>
      <c r="E647" s="160"/>
      <c r="F647" s="160"/>
      <c r="G647" s="160"/>
      <c r="H647" s="160"/>
      <c r="I647" s="160"/>
      <c r="J647" s="160"/>
      <c r="K647" s="160"/>
      <c r="L647" s="160"/>
      <c r="M647" s="160"/>
      <c r="N647" s="160"/>
      <c r="O647" s="160"/>
      <c r="P647" s="160"/>
      <c r="Q647" s="160"/>
      <c r="R647" s="160"/>
      <c r="S647" s="160"/>
      <c r="T647" s="160"/>
      <c r="U647" s="160"/>
      <c r="V647" s="160"/>
      <c r="W647" s="160"/>
      <c r="X647" s="160"/>
      <c r="Y647" s="160"/>
      <c r="Z647" s="160"/>
      <c r="AA647" s="160"/>
      <c r="AB647" s="160"/>
      <c r="AC647" s="160"/>
      <c r="AD647" s="160"/>
      <c r="AE647" s="160"/>
      <c r="AF647" s="160"/>
      <c r="AG647" s="160"/>
      <c r="AH647" s="160"/>
      <c r="AI647" s="160"/>
      <c r="AJ647" s="160"/>
      <c r="AK647" s="160"/>
      <c r="AL647" s="160"/>
      <c r="AM647" s="160"/>
      <c r="AN647" s="160"/>
      <c r="AO647" s="160"/>
      <c r="AP647" s="160"/>
      <c r="AQ647" s="160"/>
      <c r="AR647" s="160"/>
      <c r="AS647" s="160"/>
      <c r="AT647" s="160"/>
      <c r="AU647" s="160"/>
      <c r="AV647" s="160"/>
      <c r="AW647" s="160"/>
      <c r="AX647" s="160"/>
      <c r="AY647" s="160"/>
      <c r="AZ647" s="160"/>
      <c r="BA647" s="160"/>
      <c r="BB647" s="160"/>
      <c r="BC647" s="160"/>
      <c r="BD647" s="160"/>
      <c r="BE647" s="160"/>
      <c r="BF647" s="160"/>
      <c r="BG647" s="160"/>
      <c r="BH647" s="160"/>
      <c r="BI647" s="160"/>
      <c r="BJ647" s="160"/>
      <c r="BK647" s="160"/>
      <c r="BL647" s="160"/>
      <c r="BM647" s="160"/>
      <c r="BN647" s="160"/>
      <c r="BO647" s="160"/>
      <c r="BP647" s="160"/>
      <c r="BQ647" s="160"/>
      <c r="BR647" s="160"/>
      <c r="BS647" s="160"/>
      <c r="BT647" s="160"/>
      <c r="BU647" s="160"/>
      <c r="BV647" s="160"/>
      <c r="BW647" s="160"/>
      <c r="BX647" s="160"/>
      <c r="BY647" s="160"/>
      <c r="BZ647" s="160"/>
      <c r="CA647" s="160"/>
      <c r="CB647" s="160"/>
      <c r="CC647" s="160"/>
      <c r="CD647" s="160"/>
      <c r="CE647" s="160"/>
      <c r="CF647" s="160"/>
      <c r="CG647" s="160"/>
      <c r="CH647" s="160"/>
      <c r="CI647" s="160"/>
      <c r="CJ647" s="160"/>
      <c r="CK647" s="160"/>
      <c r="CL647" s="160"/>
      <c r="CM647" s="160"/>
      <c r="CN647" s="160"/>
      <c r="CO647" s="160"/>
      <c r="CP647" s="160"/>
      <c r="CQ647" s="160"/>
      <c r="CR647" s="160"/>
      <c r="CS647" s="160"/>
      <c r="CT647" s="160"/>
      <c r="CU647" s="160"/>
      <c r="CV647" s="160"/>
      <c r="CW647" s="160"/>
      <c r="CX647" s="160"/>
      <c r="CY647" s="160"/>
      <c r="CZ647" s="160"/>
      <c r="DA647" s="160"/>
      <c r="DB647" s="160"/>
      <c r="DC647" s="160"/>
      <c r="DD647" s="160"/>
      <c r="DE647" s="160"/>
      <c r="DF647" s="160"/>
      <c r="DG647" s="160"/>
      <c r="DH647" s="160"/>
      <c r="DI647" s="160"/>
      <c r="DJ647" s="160"/>
      <c r="DK647" s="160"/>
      <c r="DL647" s="160"/>
      <c r="DM647" s="160"/>
      <c r="DN647" s="160"/>
      <c r="DO647" s="160"/>
      <c r="DP647" s="160"/>
      <c r="DQ647" s="160"/>
      <c r="DR647" s="160"/>
      <c r="DS647" s="160"/>
      <c r="DT647" s="160"/>
      <c r="DU647" s="160"/>
      <c r="DV647" s="160"/>
      <c r="DW647" s="160"/>
      <c r="DX647" s="160"/>
      <c r="DY647" s="160"/>
      <c r="DZ647" s="160"/>
      <c r="EA647" s="160"/>
      <c r="EB647" s="160"/>
      <c r="EC647" s="160"/>
      <c r="ED647" s="160"/>
      <c r="EE647" s="160"/>
      <c r="EF647" s="160"/>
      <c r="EG647" s="160"/>
      <c r="EH647" s="160"/>
      <c r="EI647" s="160"/>
      <c r="EJ647" s="160"/>
      <c r="EK647" s="160"/>
      <c r="EL647" s="160"/>
      <c r="EM647" s="160"/>
      <c r="EN647" s="160"/>
      <c r="EO647" s="160"/>
      <c r="EP647" s="160"/>
      <c r="EQ647" s="160"/>
      <c r="ER647" s="160"/>
      <c r="ES647" s="160"/>
      <c r="ET647" s="160"/>
      <c r="EU647" s="160"/>
      <c r="EV647" s="160"/>
      <c r="EW647" s="160"/>
      <c r="EX647" s="160"/>
      <c r="EY647" s="160"/>
      <c r="EZ647" s="160"/>
      <c r="FA647" s="160"/>
      <c r="FB647" s="160"/>
      <c r="FC647" s="160"/>
      <c r="FD647" s="160"/>
      <c r="FE647" s="160"/>
      <c r="FF647" s="160"/>
      <c r="FG647" s="160"/>
      <c r="FH647" s="160"/>
      <c r="FI647" s="160"/>
      <c r="FJ647" s="160"/>
      <c r="FK647" s="160"/>
      <c r="FL647" s="160"/>
      <c r="FM647" s="160"/>
      <c r="FN647" s="160"/>
      <c r="FO647" s="160"/>
      <c r="FP647" s="160"/>
      <c r="FQ647" s="160"/>
      <c r="FR647" s="160"/>
      <c r="FS647" s="160"/>
      <c r="FT647" s="160"/>
      <c r="FU647" s="160"/>
      <c r="FV647" s="160"/>
      <c r="FW647" s="160"/>
      <c r="FX647" s="160"/>
      <c r="FY647" s="160"/>
      <c r="FZ647" s="160"/>
      <c r="GA647" s="160"/>
      <c r="GB647" s="160"/>
      <c r="GC647" s="160"/>
      <c r="GD647" s="160"/>
      <c r="GE647" s="160"/>
      <c r="GF647" s="160"/>
      <c r="GG647" s="160"/>
      <c r="GH647" s="160"/>
      <c r="GI647" s="160"/>
      <c r="GJ647" s="160"/>
      <c r="GK647" s="160"/>
      <c r="GL647" s="160"/>
      <c r="GM647" s="160"/>
      <c r="GN647" s="160"/>
      <c r="GO647" s="160"/>
      <c r="GP647" s="160"/>
      <c r="GQ647" s="160"/>
      <c r="GR647" s="160"/>
      <c r="GS647" s="160"/>
      <c r="GT647" s="160"/>
      <c r="GU647" s="160"/>
      <c r="GV647" s="160"/>
      <c r="GW647" s="160"/>
      <c r="GX647" s="160"/>
      <c r="GY647" s="160"/>
      <c r="GZ647" s="160"/>
      <c r="HA647" s="160"/>
      <c r="HB647" s="160"/>
      <c r="HC647" s="160"/>
      <c r="HD647" s="160"/>
      <c r="HE647" s="160"/>
      <c r="HF647" s="160"/>
      <c r="HG647" s="160"/>
      <c r="HH647" s="160"/>
      <c r="HI647" s="160"/>
      <c r="HJ647" s="160"/>
      <c r="HK647" s="160"/>
      <c r="HL647" s="160"/>
      <c r="HM647" s="160"/>
      <c r="HN647" s="160"/>
      <c r="HO647" s="160"/>
      <c r="HP647" s="160"/>
      <c r="HQ647" s="160"/>
      <c r="HR647" s="160"/>
      <c r="HS647" s="160"/>
      <c r="HT647" s="160"/>
      <c r="HU647" s="160"/>
      <c r="HV647" s="160"/>
      <c r="HW647" s="160"/>
      <c r="HX647" s="160"/>
      <c r="HY647" s="160"/>
      <c r="HZ647" s="160"/>
      <c r="IA647" s="160"/>
      <c r="IB647" s="160"/>
      <c r="IC647" s="160"/>
      <c r="ID647" s="160"/>
      <c r="IE647" s="160"/>
      <c r="IF647" s="160"/>
      <c r="IG647" s="160"/>
      <c r="IH647" s="160"/>
      <c r="II647" s="160"/>
      <c r="IJ647" s="160"/>
      <c r="IK647" s="160"/>
      <c r="IL647" s="160"/>
      <c r="IM647" s="160"/>
      <c r="IN647" s="160"/>
      <c r="IO647" s="160"/>
      <c r="IP647" s="160"/>
      <c r="IQ647" s="160"/>
      <c r="IR647" s="160"/>
      <c r="IS647" s="160"/>
      <c r="IT647" s="160"/>
      <c r="IU647" s="160"/>
      <c r="IV647" s="160"/>
      <c r="IW647" s="160"/>
      <c r="IX647" s="160"/>
      <c r="IY647" s="160"/>
      <c r="IZ647" s="160"/>
      <c r="JA647" s="160"/>
      <c r="JB647" s="160"/>
      <c r="JC647" s="160"/>
      <c r="JD647" s="160"/>
      <c r="JE647" s="160"/>
      <c r="JF647" s="160"/>
      <c r="JG647" s="160"/>
      <c r="JH647" s="160"/>
      <c r="JI647" s="160"/>
      <c r="JJ647" s="160"/>
      <c r="JK647" s="160"/>
      <c r="JL647" s="160"/>
      <c r="JM647" s="160"/>
      <c r="JN647" s="160"/>
      <c r="JO647" s="160"/>
      <c r="JP647" s="160"/>
      <c r="JQ647" s="160"/>
      <c r="JR647" s="160"/>
      <c r="JS647" s="160"/>
      <c r="JT647" s="160"/>
      <c r="JU647" s="160"/>
      <c r="JV647" s="160"/>
      <c r="JW647" s="160"/>
      <c r="JX647" s="160"/>
      <c r="JY647" s="160"/>
      <c r="JZ647" s="160"/>
      <c r="KA647" s="160"/>
      <c r="KB647" s="160"/>
      <c r="KC647" s="160"/>
      <c r="KD647" s="160"/>
      <c r="KE647" s="160"/>
      <c r="KF647" s="160"/>
      <c r="KG647" s="160"/>
      <c r="KH647" s="160"/>
      <c r="KI647" s="160"/>
      <c r="KJ647" s="160"/>
      <c r="KK647" s="160"/>
      <c r="KL647" s="160"/>
      <c r="KM647" s="160"/>
      <c r="KN647" s="160"/>
      <c r="KO647" s="160"/>
      <c r="KP647" s="160"/>
      <c r="KQ647" s="160"/>
      <c r="KR647" s="160"/>
      <c r="KS647" s="160"/>
      <c r="KT647" s="160"/>
      <c r="KU647" s="160"/>
      <c r="KV647" s="160"/>
      <c r="KW647" s="160"/>
      <c r="KX647" s="160"/>
      <c r="KY647" s="160"/>
      <c r="KZ647" s="160"/>
      <c r="LA647" s="160"/>
      <c r="LB647" s="160"/>
      <c r="LC647" s="160"/>
      <c r="LD647" s="160"/>
      <c r="LE647" s="160"/>
      <c r="LF647" s="160"/>
      <c r="LG647" s="160"/>
      <c r="LH647" s="160"/>
      <c r="LI647" s="160"/>
      <c r="LJ647" s="160"/>
      <c r="LK647" s="160"/>
      <c r="LL647" s="160"/>
      <c r="LM647" s="160"/>
      <c r="LN647" s="160"/>
      <c r="LO647" s="160"/>
      <c r="LP647" s="160"/>
      <c r="LQ647" s="160"/>
      <c r="LR647" s="160"/>
      <c r="LS647" s="160"/>
      <c r="LT647" s="160"/>
      <c r="LU647" s="160"/>
      <c r="LV647" s="160"/>
      <c r="LW647" s="160"/>
      <c r="LX647" s="160"/>
      <c r="LY647" s="160"/>
      <c r="LZ647" s="160"/>
      <c r="MA647" s="160"/>
      <c r="MB647" s="160"/>
      <c r="MC647" s="160"/>
      <c r="MD647" s="160"/>
      <c r="ME647" s="160"/>
      <c r="MF647" s="160"/>
      <c r="MG647" s="160"/>
      <c r="MH647" s="160"/>
      <c r="MI647" s="160"/>
      <c r="MJ647" s="160"/>
      <c r="MK647" s="160"/>
      <c r="ML647" s="160"/>
      <c r="MM647" s="160"/>
      <c r="MN647" s="160"/>
      <c r="MO647" s="160"/>
      <c r="MP647" s="160"/>
      <c r="MQ647" s="160"/>
      <c r="MR647" s="160"/>
      <c r="MS647" s="160"/>
      <c r="MT647" s="160"/>
      <c r="MU647" s="160"/>
      <c r="MV647" s="160"/>
      <c r="MW647" s="160"/>
      <c r="MX647" s="160"/>
      <c r="MY647" s="160"/>
      <c r="MZ647" s="160"/>
      <c r="NA647" s="160"/>
      <c r="NB647" s="160"/>
      <c r="NC647" s="160"/>
      <c r="ND647" s="160"/>
      <c r="NE647" s="160"/>
      <c r="NF647" s="160"/>
      <c r="NG647" s="160"/>
      <c r="NH647" s="160"/>
      <c r="NI647" s="160"/>
      <c r="NJ647" s="160"/>
      <c r="NK647" s="160"/>
      <c r="NL647" s="160"/>
      <c r="NM647" s="160"/>
      <c r="NN647" s="160"/>
      <c r="NO647" s="160"/>
      <c r="NP647" s="160"/>
      <c r="NQ647" s="160"/>
      <c r="NR647" s="160"/>
      <c r="NS647" s="160"/>
      <c r="NT647" s="160"/>
      <c r="NU647" s="160"/>
      <c r="NV647" s="160"/>
      <c r="NW647" s="160"/>
      <c r="NX647" s="160"/>
      <c r="NY647" s="160"/>
      <c r="NZ647" s="160"/>
      <c r="OA647" s="160"/>
      <c r="OB647" s="160"/>
      <c r="OC647" s="160"/>
      <c r="OD647" s="160"/>
      <c r="OE647" s="160"/>
      <c r="OF647" s="160"/>
      <c r="OG647" s="160"/>
      <c r="OH647" s="160"/>
      <c r="OI647" s="160"/>
      <c r="OJ647" s="160"/>
      <c r="OK647" s="160"/>
      <c r="OL647" s="160"/>
      <c r="OM647" s="160"/>
      <c r="ON647" s="160"/>
      <c r="OO647" s="160"/>
      <c r="OP647" s="160"/>
      <c r="OQ647" s="160"/>
      <c r="OR647" s="160"/>
      <c r="OS647" s="160"/>
      <c r="OT647" s="160"/>
      <c r="OU647" s="160"/>
      <c r="OV647" s="160"/>
      <c r="OW647" s="160"/>
      <c r="OX647" s="160"/>
      <c r="OY647" s="160"/>
      <c r="OZ647" s="160"/>
      <c r="PA647" s="160"/>
      <c r="PB647" s="160"/>
      <c r="PC647" s="160"/>
      <c r="PD647" s="160"/>
      <c r="PE647" s="160"/>
      <c r="PF647" s="160"/>
      <c r="PG647" s="160"/>
      <c r="PH647" s="160"/>
      <c r="PI647" s="160"/>
      <c r="PJ647" s="160"/>
      <c r="PK647" s="160"/>
      <c r="PL647" s="160"/>
      <c r="PM647" s="160"/>
      <c r="PN647" s="160"/>
      <c r="PO647" s="160"/>
      <c r="PP647" s="160"/>
      <c r="PQ647" s="160"/>
      <c r="PR647" s="160"/>
      <c r="PS647" s="160"/>
      <c r="PT647" s="160"/>
      <c r="PU647" s="160"/>
      <c r="PV647" s="160"/>
      <c r="PW647" s="160"/>
      <c r="PX647" s="160"/>
      <c r="PY647" s="160"/>
      <c r="PZ647" s="160"/>
      <c r="QA647" s="160"/>
      <c r="QB647" s="160"/>
      <c r="QC647" s="160"/>
      <c r="QD647" s="160"/>
      <c r="QE647" s="160"/>
      <c r="QF647" s="160"/>
      <c r="QG647" s="160"/>
      <c r="QH647" s="160"/>
      <c r="QI647" s="160"/>
      <c r="QJ647" s="160"/>
      <c r="QK647" s="160"/>
      <c r="QL647" s="160"/>
      <c r="QM647" s="160"/>
      <c r="QN647" s="160"/>
      <c r="QO647" s="160"/>
      <c r="QP647" s="160"/>
      <c r="QQ647" s="160"/>
      <c r="QR647" s="160"/>
      <c r="QS647" s="160"/>
      <c r="QT647" s="160"/>
      <c r="QU647" s="160"/>
      <c r="QV647" s="160"/>
      <c r="QW647" s="160"/>
      <c r="QX647" s="160"/>
      <c r="QY647" s="160"/>
      <c r="QZ647" s="160"/>
      <c r="RA647" s="160"/>
      <c r="RB647" s="160"/>
      <c r="RC647" s="160"/>
      <c r="RD647" s="160"/>
      <c r="RE647" s="160"/>
      <c r="RF647" s="160"/>
      <c r="RG647" s="160"/>
      <c r="RH647" s="160"/>
      <c r="RI647" s="160"/>
      <c r="RJ647" s="160"/>
      <c r="RK647" s="160"/>
      <c r="RL647" s="160"/>
      <c r="RM647" s="160"/>
      <c r="RN647" s="160"/>
      <c r="RO647" s="160"/>
      <c r="RP647" s="160"/>
      <c r="RQ647" s="160"/>
      <c r="RR647" s="160"/>
      <c r="RS647" s="160"/>
      <c r="RT647" s="160"/>
      <c r="RU647" s="160"/>
      <c r="RV647" s="160"/>
      <c r="RW647" s="160"/>
      <c r="RX647" s="160"/>
      <c r="RY647" s="160"/>
      <c r="RZ647" s="160"/>
      <c r="SA647" s="160"/>
      <c r="SB647" s="160"/>
      <c r="SC647" s="160"/>
      <c r="SD647" s="160"/>
      <c r="SE647" s="160"/>
      <c r="SF647" s="160"/>
      <c r="SG647" s="160"/>
      <c r="SH647" s="160"/>
      <c r="SI647" s="160"/>
      <c r="SJ647" s="160"/>
      <c r="SK647" s="160"/>
      <c r="SL647" s="160"/>
      <c r="SM647" s="160"/>
      <c r="SN647" s="160"/>
      <c r="SO647" s="160"/>
      <c r="SP647" s="160"/>
      <c r="SQ647" s="160"/>
      <c r="SR647" s="160"/>
      <c r="SS647" s="160"/>
      <c r="ST647" s="160"/>
      <c r="SU647" s="160"/>
      <c r="SV647" s="160"/>
      <c r="SW647" s="160"/>
      <c r="SX647" s="160"/>
      <c r="SY647" s="160"/>
      <c r="SZ647" s="160"/>
      <c r="TA647" s="160"/>
      <c r="TB647" s="160"/>
      <c r="TC647" s="160"/>
      <c r="TD647" s="160"/>
      <c r="TE647" s="160"/>
      <c r="TF647" s="160"/>
    </row>
    <row r="648" spans="1:526">
      <c r="A648" s="160"/>
      <c r="B648" s="160"/>
      <c r="C648" s="160"/>
      <c r="D648" s="160"/>
      <c r="E648" s="160"/>
      <c r="F648" s="160"/>
      <c r="G648" s="160"/>
      <c r="H648" s="160"/>
      <c r="I648" s="160"/>
      <c r="J648" s="160"/>
      <c r="K648" s="160"/>
      <c r="L648" s="160"/>
      <c r="M648" s="160"/>
      <c r="N648" s="160"/>
      <c r="O648" s="160"/>
      <c r="P648" s="160"/>
      <c r="Q648" s="160"/>
      <c r="R648" s="160"/>
      <c r="S648" s="160"/>
      <c r="T648" s="160"/>
      <c r="U648" s="160"/>
      <c r="V648" s="160"/>
      <c r="W648" s="160"/>
      <c r="X648" s="160"/>
      <c r="Y648" s="160"/>
      <c r="Z648" s="160"/>
      <c r="AA648" s="160"/>
      <c r="AB648" s="160"/>
      <c r="AC648" s="160"/>
      <c r="AD648" s="160"/>
      <c r="AE648" s="160"/>
      <c r="AF648" s="160"/>
      <c r="AG648" s="160"/>
      <c r="AH648" s="160"/>
      <c r="AI648" s="160"/>
      <c r="AJ648" s="160"/>
      <c r="AK648" s="160"/>
      <c r="AL648" s="160"/>
      <c r="AM648" s="160"/>
      <c r="AN648" s="160"/>
      <c r="AO648" s="160"/>
      <c r="AP648" s="160"/>
      <c r="AQ648" s="160"/>
      <c r="AR648" s="160"/>
      <c r="AS648" s="160"/>
      <c r="AT648" s="160"/>
      <c r="AU648" s="160"/>
      <c r="AV648" s="160"/>
      <c r="AW648" s="160"/>
      <c r="AX648" s="160"/>
      <c r="AY648" s="160"/>
      <c r="AZ648" s="160"/>
      <c r="BA648" s="160"/>
      <c r="BB648" s="160"/>
      <c r="BC648" s="160"/>
      <c r="BD648" s="160"/>
      <c r="BE648" s="160"/>
      <c r="BF648" s="160"/>
      <c r="BG648" s="160"/>
      <c r="BH648" s="160"/>
      <c r="BI648" s="160"/>
      <c r="BJ648" s="160"/>
      <c r="BK648" s="160"/>
      <c r="BL648" s="160"/>
      <c r="BM648" s="160"/>
      <c r="BN648" s="160"/>
      <c r="BO648" s="160"/>
      <c r="BP648" s="160"/>
      <c r="BQ648" s="160"/>
      <c r="BR648" s="160"/>
      <c r="BS648" s="160"/>
      <c r="BT648" s="160"/>
      <c r="BU648" s="160"/>
      <c r="BV648" s="160"/>
      <c r="BW648" s="160"/>
      <c r="BX648" s="160"/>
      <c r="BY648" s="160"/>
      <c r="BZ648" s="160"/>
      <c r="CA648" s="160"/>
      <c r="CB648" s="160"/>
      <c r="CC648" s="160"/>
      <c r="CD648" s="160"/>
      <c r="CE648" s="160"/>
      <c r="CF648" s="160"/>
      <c r="CG648" s="160"/>
      <c r="CH648" s="160"/>
      <c r="CI648" s="160"/>
      <c r="CJ648" s="160"/>
      <c r="CK648" s="160"/>
      <c r="CL648" s="160"/>
      <c r="CM648" s="160"/>
      <c r="CN648" s="160"/>
      <c r="CO648" s="160"/>
      <c r="CP648" s="160"/>
      <c r="CQ648" s="160"/>
      <c r="CR648" s="160"/>
      <c r="CS648" s="160"/>
      <c r="CT648" s="160"/>
      <c r="CU648" s="160"/>
      <c r="CV648" s="160"/>
      <c r="CW648" s="160"/>
      <c r="CX648" s="160"/>
      <c r="CY648" s="160"/>
      <c r="CZ648" s="160"/>
      <c r="DA648" s="160"/>
      <c r="DB648" s="160"/>
      <c r="DC648" s="160"/>
      <c r="DD648" s="160"/>
      <c r="DE648" s="160"/>
      <c r="DF648" s="160"/>
      <c r="DG648" s="160"/>
      <c r="DH648" s="160"/>
      <c r="DI648" s="160"/>
      <c r="DJ648" s="160"/>
      <c r="DK648" s="160"/>
      <c r="DL648" s="160"/>
      <c r="DM648" s="160"/>
      <c r="DN648" s="160"/>
      <c r="DO648" s="160"/>
      <c r="DP648" s="160"/>
      <c r="DQ648" s="160"/>
      <c r="DR648" s="160"/>
      <c r="DS648" s="160"/>
      <c r="DT648" s="160"/>
      <c r="DU648" s="160"/>
      <c r="DV648" s="160"/>
      <c r="DW648" s="160"/>
      <c r="DX648" s="160"/>
      <c r="DY648" s="160"/>
      <c r="DZ648" s="160"/>
      <c r="EA648" s="160"/>
      <c r="EB648" s="160"/>
      <c r="EC648" s="160"/>
      <c r="ED648" s="160"/>
      <c r="EE648" s="160"/>
      <c r="EF648" s="160"/>
      <c r="EG648" s="160"/>
      <c r="EH648" s="160"/>
      <c r="EI648" s="160"/>
      <c r="EJ648" s="160"/>
      <c r="EK648" s="160"/>
      <c r="EL648" s="160"/>
      <c r="EM648" s="160"/>
      <c r="EN648" s="160"/>
      <c r="EO648" s="160"/>
      <c r="EP648" s="160"/>
      <c r="EQ648" s="160"/>
      <c r="ER648" s="160"/>
      <c r="ES648" s="160"/>
      <c r="ET648" s="160"/>
      <c r="EU648" s="160"/>
      <c r="EV648" s="160"/>
      <c r="EW648" s="160"/>
      <c r="EX648" s="160"/>
      <c r="EY648" s="160"/>
      <c r="EZ648" s="160"/>
      <c r="FA648" s="160"/>
      <c r="FB648" s="160"/>
      <c r="FC648" s="160"/>
      <c r="FD648" s="160"/>
      <c r="FE648" s="160"/>
      <c r="FF648" s="160"/>
      <c r="FG648" s="160"/>
      <c r="FH648" s="160"/>
      <c r="FI648" s="160"/>
      <c r="FJ648" s="160"/>
      <c r="FK648" s="160"/>
      <c r="FL648" s="160"/>
      <c r="FM648" s="160"/>
      <c r="FN648" s="160"/>
      <c r="FO648" s="160"/>
      <c r="FP648" s="160"/>
      <c r="FQ648" s="160"/>
      <c r="FR648" s="160"/>
      <c r="FS648" s="160"/>
      <c r="FT648" s="160"/>
      <c r="FU648" s="160"/>
      <c r="FV648" s="160"/>
      <c r="FW648" s="160"/>
      <c r="FX648" s="160"/>
      <c r="FY648" s="160"/>
      <c r="FZ648" s="160"/>
      <c r="GA648" s="160"/>
      <c r="GB648" s="160"/>
      <c r="GC648" s="160"/>
      <c r="GD648" s="160"/>
      <c r="GE648" s="160"/>
      <c r="GF648" s="160"/>
      <c r="GG648" s="160"/>
      <c r="GH648" s="160"/>
      <c r="GI648" s="160"/>
      <c r="GJ648" s="160"/>
      <c r="GK648" s="160"/>
      <c r="GL648" s="160"/>
      <c r="GM648" s="160"/>
      <c r="GN648" s="160"/>
      <c r="GO648" s="160"/>
      <c r="GP648" s="160"/>
      <c r="GQ648" s="160"/>
      <c r="GR648" s="160"/>
      <c r="GS648" s="160"/>
      <c r="GT648" s="160"/>
      <c r="GU648" s="160"/>
      <c r="GV648" s="160"/>
      <c r="GW648" s="160"/>
      <c r="GX648" s="160"/>
      <c r="GY648" s="160"/>
      <c r="GZ648" s="160"/>
      <c r="HA648" s="160"/>
      <c r="HB648" s="160"/>
      <c r="HC648" s="160"/>
      <c r="HD648" s="160"/>
      <c r="HE648" s="160"/>
      <c r="HF648" s="160"/>
      <c r="HG648" s="160"/>
      <c r="HH648" s="160"/>
      <c r="HI648" s="160"/>
      <c r="HJ648" s="160"/>
      <c r="HK648" s="160"/>
      <c r="HL648" s="160"/>
      <c r="HM648" s="160"/>
      <c r="HN648" s="160"/>
      <c r="HO648" s="160"/>
      <c r="HP648" s="160"/>
      <c r="HQ648" s="160"/>
      <c r="HR648" s="160"/>
      <c r="HS648" s="160"/>
      <c r="HT648" s="160"/>
      <c r="HU648" s="160"/>
      <c r="HV648" s="160"/>
      <c r="HW648" s="160"/>
      <c r="HX648" s="160"/>
      <c r="HY648" s="160"/>
      <c r="HZ648" s="160"/>
      <c r="IA648" s="160"/>
      <c r="IB648" s="160"/>
      <c r="IC648" s="160"/>
      <c r="ID648" s="160"/>
      <c r="IE648" s="160"/>
      <c r="IF648" s="160"/>
      <c r="IG648" s="160"/>
      <c r="IH648" s="160"/>
      <c r="II648" s="160"/>
      <c r="IJ648" s="160"/>
      <c r="IK648" s="160"/>
      <c r="IL648" s="160"/>
      <c r="IM648" s="160"/>
      <c r="IN648" s="160"/>
      <c r="IO648" s="160"/>
      <c r="IP648" s="160"/>
      <c r="IQ648" s="160"/>
      <c r="IR648" s="160"/>
      <c r="IS648" s="160"/>
      <c r="IT648" s="160"/>
      <c r="IU648" s="160"/>
      <c r="IV648" s="160"/>
      <c r="IW648" s="160"/>
      <c r="IX648" s="160"/>
      <c r="IY648" s="160"/>
      <c r="IZ648" s="160"/>
      <c r="JA648" s="160"/>
      <c r="JB648" s="160"/>
      <c r="JC648" s="160"/>
      <c r="JD648" s="160"/>
      <c r="JE648" s="160"/>
      <c r="JF648" s="160"/>
      <c r="JG648" s="160"/>
      <c r="JH648" s="160"/>
      <c r="JI648" s="160"/>
      <c r="JJ648" s="160"/>
      <c r="JK648" s="160"/>
      <c r="JL648" s="160"/>
      <c r="JM648" s="160"/>
      <c r="JN648" s="160"/>
      <c r="JO648" s="160"/>
      <c r="JP648" s="160"/>
      <c r="JQ648" s="160"/>
      <c r="JR648" s="160"/>
      <c r="JS648" s="160"/>
      <c r="JT648" s="160"/>
      <c r="JU648" s="160"/>
      <c r="JV648" s="160"/>
      <c r="JW648" s="160"/>
      <c r="JX648" s="160"/>
      <c r="JY648" s="160"/>
      <c r="JZ648" s="160"/>
      <c r="KA648" s="160"/>
      <c r="KB648" s="160"/>
      <c r="KC648" s="160"/>
      <c r="KD648" s="160"/>
      <c r="KE648" s="160"/>
      <c r="KF648" s="160"/>
      <c r="KG648" s="160"/>
      <c r="KH648" s="160"/>
      <c r="KI648" s="160"/>
      <c r="KJ648" s="160"/>
      <c r="KK648" s="160"/>
      <c r="KL648" s="160"/>
      <c r="KM648" s="160"/>
      <c r="KN648" s="160"/>
      <c r="KO648" s="160"/>
      <c r="KP648" s="160"/>
      <c r="KQ648" s="160"/>
      <c r="KR648" s="160"/>
      <c r="KS648" s="160"/>
      <c r="KT648" s="160"/>
      <c r="KU648" s="160"/>
      <c r="KV648" s="160"/>
      <c r="KW648" s="160"/>
      <c r="KX648" s="160"/>
      <c r="KY648" s="160"/>
      <c r="KZ648" s="160"/>
      <c r="LA648" s="160"/>
      <c r="LB648" s="160"/>
      <c r="LC648" s="160"/>
      <c r="LD648" s="160"/>
      <c r="LE648" s="160"/>
      <c r="LF648" s="160"/>
      <c r="LG648" s="160"/>
      <c r="LH648" s="160"/>
      <c r="LI648" s="160"/>
      <c r="LJ648" s="160"/>
      <c r="LK648" s="160"/>
      <c r="LL648" s="160"/>
      <c r="LM648" s="160"/>
      <c r="LN648" s="160"/>
      <c r="LO648" s="160"/>
      <c r="LP648" s="160"/>
      <c r="LQ648" s="160"/>
      <c r="LR648" s="160"/>
      <c r="LS648" s="160"/>
      <c r="LT648" s="160"/>
      <c r="LU648" s="160"/>
      <c r="LV648" s="160"/>
      <c r="LW648" s="160"/>
      <c r="LX648" s="160"/>
      <c r="LY648" s="160"/>
      <c r="LZ648" s="160"/>
      <c r="MA648" s="160"/>
      <c r="MB648" s="160"/>
      <c r="MC648" s="160"/>
      <c r="MD648" s="160"/>
      <c r="ME648" s="160"/>
      <c r="MF648" s="160"/>
      <c r="MG648" s="160"/>
      <c r="MH648" s="160"/>
      <c r="MI648" s="160"/>
      <c r="MJ648" s="160"/>
      <c r="MK648" s="160"/>
      <c r="ML648" s="160"/>
      <c r="MM648" s="160"/>
      <c r="MN648" s="160"/>
      <c r="MO648" s="160"/>
      <c r="MP648" s="160"/>
      <c r="MQ648" s="160"/>
      <c r="MR648" s="160"/>
      <c r="MS648" s="160"/>
      <c r="MT648" s="160"/>
      <c r="MU648" s="160"/>
      <c r="MV648" s="160"/>
      <c r="MW648" s="160"/>
      <c r="MX648" s="160"/>
      <c r="MY648" s="160"/>
      <c r="MZ648" s="160"/>
      <c r="NA648" s="160"/>
      <c r="NB648" s="160"/>
      <c r="NC648" s="160"/>
      <c r="ND648" s="160"/>
      <c r="NE648" s="160"/>
      <c r="NF648" s="160"/>
      <c r="NG648" s="160"/>
      <c r="NH648" s="160"/>
      <c r="NI648" s="160"/>
      <c r="NJ648" s="160"/>
      <c r="NK648" s="160"/>
      <c r="NL648" s="160"/>
      <c r="NM648" s="160"/>
      <c r="NN648" s="160"/>
      <c r="NO648" s="160"/>
      <c r="NP648" s="160"/>
      <c r="NQ648" s="160"/>
      <c r="NR648" s="160"/>
      <c r="NS648" s="160"/>
      <c r="NT648" s="160"/>
      <c r="NU648" s="160"/>
      <c r="NV648" s="160"/>
      <c r="NW648" s="160"/>
      <c r="NX648" s="160"/>
      <c r="NY648" s="160"/>
      <c r="NZ648" s="160"/>
      <c r="OA648" s="160"/>
      <c r="OB648" s="160"/>
      <c r="OC648" s="160"/>
      <c r="OD648" s="160"/>
      <c r="OE648" s="160"/>
      <c r="OF648" s="160"/>
      <c r="OG648" s="160"/>
      <c r="OH648" s="160"/>
      <c r="OI648" s="160"/>
      <c r="OJ648" s="160"/>
      <c r="OK648" s="160"/>
      <c r="OL648" s="160"/>
      <c r="OM648" s="160"/>
      <c r="ON648" s="160"/>
      <c r="OO648" s="160"/>
      <c r="OP648" s="160"/>
      <c r="OQ648" s="160"/>
      <c r="OR648" s="160"/>
      <c r="OS648" s="160"/>
      <c r="OT648" s="160"/>
      <c r="OU648" s="160"/>
      <c r="OV648" s="160"/>
      <c r="OW648" s="160"/>
      <c r="OX648" s="160"/>
      <c r="OY648" s="160"/>
      <c r="OZ648" s="160"/>
      <c r="PA648" s="160"/>
      <c r="PB648" s="160"/>
      <c r="PC648" s="160"/>
      <c r="PD648" s="160"/>
      <c r="PE648" s="160"/>
      <c r="PF648" s="160"/>
      <c r="PG648" s="160"/>
      <c r="PH648" s="160"/>
      <c r="PI648" s="160"/>
      <c r="PJ648" s="160"/>
      <c r="PK648" s="160"/>
      <c r="PL648" s="160"/>
      <c r="PM648" s="160"/>
      <c r="PN648" s="160"/>
      <c r="PO648" s="160"/>
      <c r="PP648" s="160"/>
      <c r="PQ648" s="160"/>
      <c r="PR648" s="160"/>
      <c r="PS648" s="160"/>
      <c r="PT648" s="160"/>
      <c r="PU648" s="160"/>
      <c r="PV648" s="160"/>
      <c r="PW648" s="160"/>
      <c r="PX648" s="160"/>
      <c r="PY648" s="160"/>
      <c r="PZ648" s="160"/>
      <c r="QA648" s="160"/>
      <c r="QB648" s="160"/>
      <c r="QC648" s="160"/>
      <c r="QD648" s="160"/>
      <c r="QE648" s="160"/>
      <c r="QF648" s="160"/>
      <c r="QG648" s="160"/>
      <c r="QH648" s="160"/>
      <c r="QI648" s="160"/>
      <c r="QJ648" s="160"/>
      <c r="QK648" s="160"/>
      <c r="QL648" s="160"/>
      <c r="QM648" s="160"/>
      <c r="QN648" s="160"/>
      <c r="QO648" s="160"/>
      <c r="QP648" s="160"/>
      <c r="QQ648" s="160"/>
      <c r="QR648" s="160"/>
      <c r="QS648" s="160"/>
      <c r="QT648" s="160"/>
      <c r="QU648" s="160"/>
      <c r="QV648" s="160"/>
      <c r="QW648" s="160"/>
      <c r="QX648" s="160"/>
      <c r="QY648" s="160"/>
      <c r="QZ648" s="160"/>
      <c r="RA648" s="160"/>
      <c r="RB648" s="160"/>
      <c r="RC648" s="160"/>
      <c r="RD648" s="160"/>
      <c r="RE648" s="160"/>
      <c r="RF648" s="160"/>
      <c r="RG648" s="160"/>
      <c r="RH648" s="160"/>
      <c r="RI648" s="160"/>
      <c r="RJ648" s="160"/>
      <c r="RK648" s="160"/>
      <c r="RL648" s="160"/>
      <c r="RM648" s="160"/>
      <c r="RN648" s="160"/>
      <c r="RO648" s="160"/>
      <c r="RP648" s="160"/>
      <c r="RQ648" s="160"/>
      <c r="RR648" s="160"/>
      <c r="RS648" s="160"/>
      <c r="RT648" s="160"/>
      <c r="RU648" s="160"/>
      <c r="RV648" s="160"/>
      <c r="RW648" s="160"/>
      <c r="RX648" s="160"/>
      <c r="RY648" s="160"/>
      <c r="RZ648" s="160"/>
      <c r="SA648" s="160"/>
      <c r="SB648" s="160"/>
      <c r="SC648" s="160"/>
      <c r="SD648" s="160"/>
      <c r="SE648" s="160"/>
      <c r="SF648" s="160"/>
      <c r="SG648" s="160"/>
      <c r="SH648" s="160"/>
      <c r="SI648" s="160"/>
      <c r="SJ648" s="160"/>
      <c r="SK648" s="160"/>
      <c r="SL648" s="160"/>
      <c r="SM648" s="160"/>
      <c r="SN648" s="160"/>
      <c r="SO648" s="160"/>
      <c r="SP648" s="160"/>
      <c r="SQ648" s="160"/>
      <c r="SR648" s="160"/>
      <c r="SS648" s="160"/>
      <c r="ST648" s="160"/>
      <c r="SU648" s="160"/>
      <c r="SV648" s="160"/>
      <c r="SW648" s="160"/>
      <c r="SX648" s="160"/>
      <c r="SY648" s="160"/>
      <c r="SZ648" s="160"/>
      <c r="TA648" s="160"/>
      <c r="TB648" s="160"/>
      <c r="TC648" s="160"/>
      <c r="TD648" s="160"/>
      <c r="TE648" s="160"/>
      <c r="TF648" s="160"/>
    </row>
    <row r="649" spans="1:526">
      <c r="A649" s="160"/>
      <c r="B649" s="160"/>
      <c r="C649" s="160"/>
      <c r="D649" s="160"/>
      <c r="E649" s="160"/>
      <c r="F649" s="160"/>
      <c r="G649" s="160"/>
      <c r="H649" s="160"/>
      <c r="I649" s="160"/>
      <c r="J649" s="160"/>
      <c r="K649" s="160"/>
      <c r="L649" s="160"/>
      <c r="M649" s="160"/>
      <c r="N649" s="160"/>
      <c r="O649" s="160"/>
      <c r="P649" s="160"/>
      <c r="Q649" s="160"/>
      <c r="R649" s="160"/>
      <c r="S649" s="160"/>
      <c r="T649" s="160"/>
      <c r="U649" s="160"/>
      <c r="V649" s="160"/>
      <c r="W649" s="160"/>
      <c r="X649" s="160"/>
      <c r="Y649" s="160"/>
      <c r="Z649" s="160"/>
      <c r="AA649" s="160"/>
      <c r="AB649" s="160"/>
      <c r="AC649" s="160"/>
      <c r="AD649" s="160"/>
      <c r="AE649" s="160"/>
      <c r="AF649" s="160"/>
      <c r="AG649" s="160"/>
      <c r="AH649" s="160"/>
      <c r="AI649" s="160"/>
      <c r="AJ649" s="160"/>
      <c r="AK649" s="160"/>
      <c r="AL649" s="160"/>
      <c r="AM649" s="160"/>
      <c r="AN649" s="160"/>
      <c r="AO649" s="160"/>
      <c r="AP649" s="160"/>
      <c r="AQ649" s="160"/>
      <c r="AR649" s="160"/>
      <c r="AS649" s="160"/>
      <c r="AT649" s="160"/>
      <c r="AU649" s="160"/>
      <c r="AV649" s="160"/>
      <c r="AW649" s="160"/>
      <c r="AX649" s="160"/>
      <c r="AY649" s="160"/>
      <c r="AZ649" s="160"/>
      <c r="BA649" s="160"/>
      <c r="BB649" s="160"/>
      <c r="BC649" s="160"/>
      <c r="BD649" s="160"/>
      <c r="BE649" s="160"/>
      <c r="BF649" s="160"/>
      <c r="BG649" s="160"/>
      <c r="BH649" s="160"/>
      <c r="BI649" s="160"/>
      <c r="BJ649" s="160"/>
      <c r="BK649" s="160"/>
      <c r="BL649" s="160"/>
      <c r="BM649" s="160"/>
      <c r="BN649" s="160"/>
      <c r="BO649" s="160"/>
      <c r="BP649" s="160"/>
      <c r="BQ649" s="160"/>
      <c r="BR649" s="160"/>
      <c r="BS649" s="160"/>
      <c r="BT649" s="160"/>
      <c r="BU649" s="160"/>
      <c r="BV649" s="160"/>
      <c r="BW649" s="160"/>
      <c r="BX649" s="160"/>
      <c r="BY649" s="160"/>
      <c r="BZ649" s="160"/>
      <c r="CA649" s="160"/>
      <c r="CB649" s="160"/>
      <c r="CC649" s="160"/>
      <c r="CD649" s="160"/>
      <c r="CE649" s="160"/>
      <c r="CF649" s="160"/>
      <c r="CG649" s="160"/>
      <c r="CH649" s="160"/>
      <c r="CI649" s="160"/>
      <c r="CJ649" s="160"/>
      <c r="CK649" s="160"/>
      <c r="CL649" s="160"/>
      <c r="CM649" s="160"/>
      <c r="CN649" s="160"/>
      <c r="CO649" s="160"/>
      <c r="CP649" s="160"/>
      <c r="CQ649" s="160"/>
      <c r="CR649" s="160"/>
      <c r="CS649" s="160"/>
      <c r="CT649" s="160"/>
      <c r="CU649" s="160"/>
      <c r="CV649" s="160"/>
      <c r="CW649" s="160"/>
      <c r="CX649" s="160"/>
      <c r="CY649" s="160"/>
      <c r="CZ649" s="160"/>
      <c r="DA649" s="160"/>
      <c r="DB649" s="160"/>
      <c r="DC649" s="160"/>
      <c r="DD649" s="160"/>
      <c r="DE649" s="160"/>
      <c r="DF649" s="160"/>
      <c r="DG649" s="160"/>
      <c r="DH649" s="160"/>
      <c r="DI649" s="160"/>
      <c r="DJ649" s="160"/>
      <c r="DK649" s="160"/>
      <c r="DL649" s="160"/>
      <c r="DM649" s="160"/>
      <c r="DN649" s="160"/>
      <c r="DO649" s="160"/>
      <c r="DP649" s="160"/>
      <c r="DQ649" s="160"/>
      <c r="DR649" s="160"/>
      <c r="DS649" s="160"/>
      <c r="DT649" s="160"/>
      <c r="DU649" s="160"/>
      <c r="DV649" s="160"/>
      <c r="DW649" s="160"/>
      <c r="DX649" s="160"/>
      <c r="DY649" s="160"/>
      <c r="DZ649" s="160"/>
      <c r="EA649" s="160"/>
      <c r="EB649" s="160"/>
      <c r="EC649" s="160"/>
      <c r="ED649" s="160"/>
      <c r="EE649" s="160"/>
      <c r="EF649" s="160"/>
      <c r="EG649" s="160"/>
      <c r="EH649" s="160"/>
      <c r="EI649" s="160"/>
      <c r="EJ649" s="160"/>
      <c r="EK649" s="160"/>
      <c r="EL649" s="160"/>
      <c r="EM649" s="160"/>
      <c r="EN649" s="160"/>
      <c r="EO649" s="160"/>
      <c r="EP649" s="160"/>
      <c r="EQ649" s="160"/>
      <c r="ER649" s="160"/>
      <c r="ES649" s="160"/>
      <c r="ET649" s="160"/>
      <c r="EU649" s="160"/>
      <c r="EV649" s="160"/>
      <c r="EW649" s="160"/>
      <c r="EX649" s="160"/>
      <c r="EY649" s="160"/>
      <c r="EZ649" s="160"/>
      <c r="FA649" s="160"/>
      <c r="FB649" s="160"/>
      <c r="FC649" s="160"/>
      <c r="FD649" s="160"/>
      <c r="FE649" s="160"/>
      <c r="FF649" s="160"/>
      <c r="FG649" s="160"/>
      <c r="FH649" s="160"/>
      <c r="FI649" s="160"/>
      <c r="FJ649" s="160"/>
      <c r="FK649" s="160"/>
      <c r="FL649" s="160"/>
      <c r="FM649" s="160"/>
      <c r="FN649" s="160"/>
      <c r="FO649" s="160"/>
      <c r="FP649" s="160"/>
      <c r="FQ649" s="160"/>
      <c r="FR649" s="160"/>
      <c r="FS649" s="160"/>
      <c r="FT649" s="160"/>
      <c r="FU649" s="160"/>
      <c r="FV649" s="160"/>
      <c r="FW649" s="160"/>
      <c r="FX649" s="160"/>
      <c r="FY649" s="160"/>
      <c r="FZ649" s="160"/>
      <c r="GA649" s="160"/>
      <c r="GB649" s="160"/>
      <c r="GC649" s="160"/>
      <c r="GD649" s="160"/>
      <c r="GE649" s="160"/>
      <c r="GF649" s="160"/>
      <c r="GG649" s="160"/>
      <c r="GH649" s="160"/>
      <c r="GI649" s="160"/>
      <c r="GJ649" s="160"/>
      <c r="GK649" s="160"/>
      <c r="GL649" s="160"/>
      <c r="GM649" s="160"/>
      <c r="GN649" s="160"/>
      <c r="GO649" s="160"/>
      <c r="GP649" s="160"/>
      <c r="GQ649" s="160"/>
      <c r="GR649" s="160"/>
      <c r="GS649" s="160"/>
      <c r="GT649" s="160"/>
      <c r="GU649" s="160"/>
      <c r="GV649" s="160"/>
      <c r="GW649" s="160"/>
      <c r="GX649" s="160"/>
      <c r="GY649" s="160"/>
      <c r="GZ649" s="160"/>
      <c r="HA649" s="160"/>
      <c r="HB649" s="160"/>
      <c r="HC649" s="160"/>
      <c r="HD649" s="160"/>
      <c r="HE649" s="160"/>
      <c r="HF649" s="160"/>
      <c r="HG649" s="160"/>
      <c r="HH649" s="160"/>
      <c r="HI649" s="160"/>
      <c r="HJ649" s="160"/>
      <c r="HK649" s="160"/>
      <c r="HL649" s="160"/>
      <c r="HM649" s="160"/>
      <c r="HN649" s="160"/>
      <c r="HO649" s="160"/>
      <c r="HP649" s="160"/>
      <c r="HQ649" s="160"/>
      <c r="HR649" s="160"/>
      <c r="HS649" s="160"/>
      <c r="HT649" s="160"/>
      <c r="HU649" s="160"/>
      <c r="HV649" s="160"/>
      <c r="HW649" s="160"/>
      <c r="HX649" s="160"/>
      <c r="HY649" s="160"/>
      <c r="HZ649" s="160"/>
      <c r="IA649" s="160"/>
      <c r="IB649" s="160"/>
      <c r="IC649" s="160"/>
      <c r="ID649" s="160"/>
      <c r="IE649" s="160"/>
      <c r="IF649" s="160"/>
      <c r="IG649" s="160"/>
      <c r="IH649" s="160"/>
      <c r="II649" s="160"/>
      <c r="IJ649" s="160"/>
      <c r="IK649" s="160"/>
      <c r="IL649" s="160"/>
      <c r="IM649" s="160"/>
      <c r="IN649" s="160"/>
      <c r="IO649" s="160"/>
      <c r="IP649" s="160"/>
      <c r="IQ649" s="160"/>
      <c r="IR649" s="160"/>
      <c r="IS649" s="160"/>
      <c r="IT649" s="160"/>
      <c r="IU649" s="160"/>
      <c r="IV649" s="160"/>
      <c r="IW649" s="160"/>
      <c r="IX649" s="160"/>
      <c r="IY649" s="160"/>
      <c r="IZ649" s="160"/>
      <c r="JA649" s="160"/>
      <c r="JB649" s="160"/>
      <c r="JC649" s="160"/>
      <c r="JD649" s="160"/>
      <c r="JE649" s="160"/>
      <c r="JF649" s="160"/>
      <c r="JG649" s="160"/>
      <c r="JH649" s="160"/>
      <c r="JI649" s="160"/>
      <c r="JJ649" s="160"/>
      <c r="JK649" s="160"/>
      <c r="JL649" s="160"/>
      <c r="JM649" s="160"/>
      <c r="JN649" s="160"/>
      <c r="JO649" s="160"/>
      <c r="JP649" s="160"/>
      <c r="JQ649" s="160"/>
      <c r="JR649" s="160"/>
      <c r="JS649" s="160"/>
      <c r="JT649" s="160"/>
      <c r="JU649" s="160"/>
      <c r="JV649" s="160"/>
      <c r="JW649" s="160"/>
      <c r="JX649" s="160"/>
      <c r="JY649" s="160"/>
      <c r="JZ649" s="160"/>
      <c r="KA649" s="160"/>
      <c r="KB649" s="160"/>
      <c r="KC649" s="160"/>
      <c r="KD649" s="160"/>
      <c r="KE649" s="160"/>
      <c r="KF649" s="160"/>
      <c r="KG649" s="160"/>
      <c r="KH649" s="160"/>
      <c r="KI649" s="160"/>
      <c r="KJ649" s="160"/>
      <c r="KK649" s="160"/>
      <c r="KL649" s="160"/>
      <c r="KM649" s="160"/>
      <c r="KN649" s="160"/>
      <c r="KO649" s="160"/>
      <c r="KP649" s="160"/>
      <c r="KQ649" s="160"/>
      <c r="KR649" s="160"/>
      <c r="KS649" s="160"/>
      <c r="KT649" s="160"/>
      <c r="KU649" s="160"/>
      <c r="KV649" s="160"/>
      <c r="KW649" s="160"/>
      <c r="KX649" s="160"/>
      <c r="KY649" s="160"/>
      <c r="KZ649" s="160"/>
      <c r="LA649" s="160"/>
      <c r="LB649" s="160"/>
      <c r="LC649" s="160"/>
      <c r="LD649" s="160"/>
      <c r="LE649" s="160"/>
      <c r="LF649" s="160"/>
      <c r="LG649" s="160"/>
      <c r="LH649" s="160"/>
      <c r="LI649" s="160"/>
      <c r="LJ649" s="160"/>
      <c r="LK649" s="160"/>
      <c r="LL649" s="160"/>
      <c r="LM649" s="160"/>
      <c r="LN649" s="160"/>
      <c r="LO649" s="160"/>
      <c r="LP649" s="160"/>
      <c r="LQ649" s="160"/>
      <c r="LR649" s="160"/>
      <c r="LS649" s="160"/>
      <c r="LT649" s="160"/>
      <c r="LU649" s="160"/>
      <c r="LV649" s="160"/>
      <c r="LW649" s="160"/>
      <c r="LX649" s="160"/>
      <c r="LY649" s="160"/>
      <c r="LZ649" s="160"/>
      <c r="MA649" s="160"/>
      <c r="MB649" s="160"/>
      <c r="MC649" s="160"/>
      <c r="MD649" s="160"/>
      <c r="ME649" s="160"/>
      <c r="MF649" s="160"/>
      <c r="MG649" s="160"/>
      <c r="MH649" s="160"/>
      <c r="MI649" s="160"/>
      <c r="MJ649" s="160"/>
      <c r="MK649" s="160"/>
      <c r="ML649" s="160"/>
      <c r="MM649" s="160"/>
      <c r="MN649" s="160"/>
      <c r="MO649" s="160"/>
      <c r="MP649" s="160"/>
      <c r="MQ649" s="160"/>
      <c r="MR649" s="160"/>
      <c r="MS649" s="160"/>
      <c r="MT649" s="160"/>
      <c r="MU649" s="160"/>
      <c r="MV649" s="160"/>
      <c r="MW649" s="160"/>
      <c r="MX649" s="160"/>
      <c r="MY649" s="160"/>
      <c r="MZ649" s="160"/>
      <c r="NA649" s="160"/>
      <c r="NB649" s="160"/>
      <c r="NC649" s="160"/>
      <c r="ND649" s="160"/>
      <c r="NE649" s="160"/>
      <c r="NF649" s="160"/>
      <c r="NG649" s="160"/>
      <c r="NH649" s="160"/>
      <c r="NI649" s="160"/>
      <c r="NJ649" s="160"/>
      <c r="NK649" s="160"/>
      <c r="NL649" s="160"/>
      <c r="NM649" s="160"/>
      <c r="NN649" s="160"/>
      <c r="NO649" s="160"/>
      <c r="NP649" s="160"/>
      <c r="NQ649" s="160"/>
      <c r="NR649" s="160"/>
      <c r="NS649" s="160"/>
      <c r="NT649" s="160"/>
      <c r="NU649" s="160"/>
      <c r="NV649" s="160"/>
      <c r="NW649" s="160"/>
      <c r="NX649" s="160"/>
      <c r="NY649" s="160"/>
      <c r="NZ649" s="160"/>
      <c r="OA649" s="160"/>
      <c r="OB649" s="160"/>
      <c r="OC649" s="160"/>
      <c r="OD649" s="160"/>
      <c r="OE649" s="160"/>
      <c r="OF649" s="160"/>
      <c r="OG649" s="160"/>
      <c r="OH649" s="160"/>
      <c r="OI649" s="160"/>
      <c r="OJ649" s="160"/>
      <c r="OK649" s="160"/>
      <c r="OL649" s="160"/>
      <c r="OM649" s="160"/>
      <c r="ON649" s="160"/>
      <c r="OO649" s="160"/>
      <c r="OP649" s="160"/>
      <c r="OQ649" s="160"/>
      <c r="OR649" s="160"/>
      <c r="OS649" s="160"/>
      <c r="OT649" s="160"/>
      <c r="OU649" s="160"/>
      <c r="OV649" s="160"/>
      <c r="OW649" s="160"/>
      <c r="OX649" s="160"/>
      <c r="OY649" s="160"/>
      <c r="OZ649" s="160"/>
      <c r="PA649" s="160"/>
      <c r="PB649" s="160"/>
      <c r="PC649" s="160"/>
      <c r="PD649" s="160"/>
      <c r="PE649" s="160"/>
      <c r="PF649" s="160"/>
      <c r="PG649" s="160"/>
      <c r="PH649" s="160"/>
      <c r="PI649" s="160"/>
      <c r="PJ649" s="160"/>
      <c r="PK649" s="160"/>
      <c r="PL649" s="160"/>
      <c r="PM649" s="160"/>
      <c r="PN649" s="160"/>
      <c r="PO649" s="160"/>
      <c r="PP649" s="160"/>
      <c r="PQ649" s="160"/>
      <c r="PR649" s="160"/>
      <c r="PS649" s="160"/>
      <c r="PT649" s="160"/>
      <c r="PU649" s="160"/>
      <c r="PV649" s="160"/>
      <c r="PW649" s="160"/>
      <c r="PX649" s="160"/>
      <c r="PY649" s="160"/>
      <c r="PZ649" s="160"/>
      <c r="QA649" s="160"/>
      <c r="QB649" s="160"/>
      <c r="QC649" s="160"/>
      <c r="QD649" s="160"/>
      <c r="QE649" s="160"/>
      <c r="QF649" s="160"/>
      <c r="QG649" s="160"/>
      <c r="QH649" s="160"/>
      <c r="QI649" s="160"/>
      <c r="QJ649" s="160"/>
      <c r="QK649" s="160"/>
      <c r="QL649" s="160"/>
      <c r="QM649" s="160"/>
      <c r="QN649" s="160"/>
      <c r="QO649" s="160"/>
      <c r="QP649" s="160"/>
      <c r="QQ649" s="160"/>
      <c r="QR649" s="160"/>
      <c r="QS649" s="160"/>
      <c r="QT649" s="160"/>
      <c r="QU649" s="160"/>
      <c r="QV649" s="160"/>
      <c r="QW649" s="160"/>
      <c r="QX649" s="160"/>
      <c r="QY649" s="160"/>
      <c r="QZ649" s="160"/>
      <c r="RA649" s="160"/>
      <c r="RB649" s="160"/>
      <c r="RC649" s="160"/>
      <c r="RD649" s="160"/>
      <c r="RE649" s="160"/>
      <c r="RF649" s="160"/>
      <c r="RG649" s="160"/>
      <c r="RH649" s="160"/>
      <c r="RI649" s="160"/>
      <c r="RJ649" s="160"/>
      <c r="RK649" s="160"/>
      <c r="RL649" s="160"/>
      <c r="RM649" s="160"/>
      <c r="RN649" s="160"/>
      <c r="RO649" s="160"/>
      <c r="RP649" s="160"/>
      <c r="RQ649" s="160"/>
      <c r="RR649" s="160"/>
      <c r="RS649" s="160"/>
      <c r="RT649" s="160"/>
      <c r="RU649" s="160"/>
      <c r="RV649" s="160"/>
      <c r="RW649" s="160"/>
      <c r="RX649" s="160"/>
      <c r="RY649" s="160"/>
      <c r="RZ649" s="160"/>
      <c r="SA649" s="160"/>
      <c r="SB649" s="160"/>
      <c r="SC649" s="160"/>
      <c r="SD649" s="160"/>
      <c r="SE649" s="160"/>
      <c r="SF649" s="160"/>
      <c r="SG649" s="160"/>
      <c r="SH649" s="160"/>
      <c r="SI649" s="160"/>
      <c r="SJ649" s="160"/>
      <c r="SK649" s="160"/>
      <c r="SL649" s="160"/>
      <c r="SM649" s="160"/>
      <c r="SN649" s="160"/>
      <c r="SO649" s="160"/>
      <c r="SP649" s="160"/>
      <c r="SQ649" s="160"/>
      <c r="SR649" s="160"/>
      <c r="SS649" s="160"/>
      <c r="ST649" s="160"/>
      <c r="SU649" s="160"/>
      <c r="SV649" s="160"/>
      <c r="SW649" s="160"/>
      <c r="SX649" s="160"/>
      <c r="SY649" s="160"/>
      <c r="SZ649" s="160"/>
      <c r="TA649" s="160"/>
      <c r="TB649" s="160"/>
      <c r="TC649" s="160"/>
      <c r="TD649" s="160"/>
      <c r="TE649" s="160"/>
      <c r="TF649" s="160"/>
    </row>
    <row r="650" spans="1:526">
      <c r="A650" s="160"/>
      <c r="B650" s="160"/>
      <c r="C650" s="160"/>
      <c r="D650" s="160"/>
      <c r="E650" s="160"/>
      <c r="F650" s="160"/>
      <c r="G650" s="160"/>
      <c r="H650" s="160"/>
      <c r="I650" s="160"/>
      <c r="J650" s="160"/>
      <c r="K650" s="160"/>
      <c r="L650" s="160"/>
      <c r="M650" s="160"/>
      <c r="N650" s="160"/>
      <c r="O650" s="160"/>
      <c r="P650" s="160"/>
      <c r="Q650" s="160"/>
      <c r="R650" s="160"/>
      <c r="S650" s="160"/>
      <c r="T650" s="160"/>
      <c r="U650" s="160"/>
      <c r="V650" s="160"/>
      <c r="W650" s="160"/>
      <c r="X650" s="160"/>
      <c r="Y650" s="160"/>
      <c r="Z650" s="160"/>
      <c r="AA650" s="160"/>
      <c r="AB650" s="160"/>
      <c r="AC650" s="160"/>
      <c r="AD650" s="160"/>
      <c r="AE650" s="160"/>
      <c r="AF650" s="160"/>
      <c r="AG650" s="160"/>
      <c r="AH650" s="160"/>
      <c r="AI650" s="160"/>
      <c r="AJ650" s="160"/>
      <c r="AK650" s="160"/>
      <c r="AL650" s="160"/>
      <c r="AM650" s="160"/>
      <c r="AN650" s="160"/>
      <c r="AO650" s="160"/>
      <c r="AP650" s="160"/>
      <c r="AQ650" s="160"/>
      <c r="AR650" s="160"/>
      <c r="AS650" s="160"/>
      <c r="AT650" s="160"/>
      <c r="AU650" s="160"/>
      <c r="AV650" s="160"/>
      <c r="AW650" s="160"/>
      <c r="AX650" s="160"/>
      <c r="AY650" s="160"/>
      <c r="AZ650" s="160"/>
      <c r="BA650" s="160"/>
      <c r="BB650" s="160"/>
      <c r="BC650" s="160"/>
      <c r="BD650" s="160"/>
      <c r="BE650" s="160"/>
      <c r="BF650" s="160"/>
      <c r="BG650" s="160"/>
      <c r="BH650" s="160"/>
      <c r="BI650" s="160"/>
      <c r="BJ650" s="160"/>
      <c r="BK650" s="160"/>
      <c r="BL650" s="160"/>
      <c r="BM650" s="160"/>
      <c r="BN650" s="160"/>
      <c r="BO650" s="160"/>
      <c r="BP650" s="160"/>
      <c r="BQ650" s="160"/>
      <c r="BR650" s="160"/>
      <c r="BS650" s="160"/>
      <c r="BT650" s="160"/>
      <c r="BU650" s="160"/>
      <c r="BV650" s="160"/>
      <c r="BW650" s="160"/>
      <c r="BX650" s="160"/>
      <c r="BY650" s="160"/>
      <c r="BZ650" s="160"/>
      <c r="CA650" s="160"/>
      <c r="CB650" s="160"/>
      <c r="CC650" s="160"/>
      <c r="CD650" s="160"/>
      <c r="CE650" s="160"/>
      <c r="CF650" s="160"/>
      <c r="CG650" s="160"/>
      <c r="CH650" s="160"/>
      <c r="CI650" s="160"/>
      <c r="CJ650" s="160"/>
      <c r="CK650" s="160"/>
      <c r="CL650" s="160"/>
      <c r="CM650" s="160"/>
      <c r="CN650" s="160"/>
      <c r="CO650" s="160"/>
      <c r="CP650" s="160"/>
      <c r="CQ650" s="160"/>
      <c r="CR650" s="160"/>
      <c r="CS650" s="160"/>
      <c r="CT650" s="160"/>
      <c r="CU650" s="160"/>
      <c r="CV650" s="160"/>
      <c r="CW650" s="160"/>
      <c r="CX650" s="160"/>
      <c r="CY650" s="160"/>
      <c r="CZ650" s="160"/>
      <c r="DA650" s="160"/>
      <c r="DB650" s="160"/>
      <c r="DC650" s="160"/>
      <c r="DD650" s="160"/>
      <c r="DE650" s="160"/>
      <c r="DF650" s="160"/>
      <c r="DG650" s="160"/>
      <c r="DH650" s="160"/>
      <c r="DI650" s="160"/>
      <c r="DJ650" s="160"/>
      <c r="DK650" s="160"/>
      <c r="DL650" s="160"/>
      <c r="DM650" s="160"/>
      <c r="DN650" s="160"/>
      <c r="DO650" s="160"/>
      <c r="DP650" s="160"/>
      <c r="DQ650" s="160"/>
      <c r="DR650" s="160"/>
      <c r="DS650" s="160"/>
      <c r="DT650" s="160"/>
      <c r="DU650" s="160"/>
      <c r="DV650" s="160"/>
      <c r="DW650" s="160"/>
      <c r="DX650" s="160"/>
      <c r="DY650" s="160"/>
      <c r="DZ650" s="160"/>
      <c r="EA650" s="160"/>
      <c r="EB650" s="160"/>
      <c r="EC650" s="160"/>
      <c r="ED650" s="160"/>
      <c r="EE650" s="160"/>
      <c r="EF650" s="160"/>
      <c r="EG650" s="160"/>
      <c r="EH650" s="160"/>
      <c r="EI650" s="160"/>
      <c r="EJ650" s="160"/>
      <c r="EK650" s="160"/>
      <c r="EL650" s="160"/>
      <c r="EM650" s="160"/>
      <c r="EN650" s="160"/>
      <c r="EO650" s="160"/>
      <c r="EP650" s="160"/>
      <c r="EQ650" s="160"/>
      <c r="ER650" s="160"/>
      <c r="ES650" s="160"/>
      <c r="ET650" s="160"/>
      <c r="EU650" s="160"/>
      <c r="EV650" s="160"/>
      <c r="EW650" s="160"/>
      <c r="EX650" s="160"/>
      <c r="EY650" s="160"/>
      <c r="EZ650" s="160"/>
      <c r="FA650" s="160"/>
      <c r="FB650" s="160"/>
      <c r="FC650" s="160"/>
      <c r="FD650" s="160"/>
      <c r="FE650" s="160"/>
      <c r="FF650" s="160"/>
      <c r="FG650" s="160"/>
      <c r="FH650" s="160"/>
      <c r="FI650" s="160"/>
      <c r="FJ650" s="160"/>
      <c r="FK650" s="160"/>
      <c r="FL650" s="160"/>
      <c r="FM650" s="160"/>
      <c r="FN650" s="160"/>
      <c r="FO650" s="160"/>
      <c r="FP650" s="160"/>
      <c r="FQ650" s="160"/>
      <c r="FR650" s="160"/>
      <c r="FS650" s="160"/>
      <c r="FT650" s="160"/>
      <c r="FU650" s="160"/>
      <c r="FV650" s="160"/>
      <c r="FW650" s="160"/>
      <c r="FX650" s="160"/>
      <c r="FY650" s="160"/>
      <c r="FZ650" s="160"/>
      <c r="GA650" s="160"/>
      <c r="GB650" s="160"/>
      <c r="GC650" s="160"/>
      <c r="GD650" s="160"/>
      <c r="GE650" s="160"/>
      <c r="GF650" s="160"/>
      <c r="GG650" s="160"/>
      <c r="GH650" s="160"/>
      <c r="GI650" s="160"/>
      <c r="GJ650" s="160"/>
      <c r="GK650" s="160"/>
      <c r="GL650" s="160"/>
      <c r="GM650" s="160"/>
      <c r="GN650" s="160"/>
      <c r="GO650" s="160"/>
      <c r="GP650" s="160"/>
      <c r="GQ650" s="160"/>
      <c r="GR650" s="160"/>
      <c r="GS650" s="160"/>
      <c r="GT650" s="160"/>
      <c r="GU650" s="160"/>
      <c r="GV650" s="160"/>
      <c r="GW650" s="160"/>
      <c r="GX650" s="160"/>
      <c r="GY650" s="160"/>
      <c r="GZ650" s="160"/>
      <c r="HA650" s="160"/>
      <c r="HB650" s="160"/>
      <c r="HC650" s="160"/>
      <c r="HD650" s="160"/>
      <c r="HE650" s="160"/>
      <c r="HF650" s="160"/>
      <c r="HG650" s="160"/>
      <c r="HH650" s="160"/>
      <c r="HI650" s="160"/>
      <c r="HJ650" s="160"/>
      <c r="HK650" s="160"/>
      <c r="HL650" s="160"/>
      <c r="HM650" s="160"/>
      <c r="HN650" s="160"/>
      <c r="HO650" s="160"/>
      <c r="HP650" s="160"/>
      <c r="HQ650" s="160"/>
      <c r="HR650" s="160"/>
      <c r="HS650" s="160"/>
      <c r="HT650" s="160"/>
      <c r="HU650" s="160"/>
      <c r="HV650" s="160"/>
      <c r="HW650" s="160"/>
      <c r="HX650" s="160"/>
      <c r="HY650" s="160"/>
      <c r="HZ650" s="160"/>
      <c r="IA650" s="160"/>
      <c r="IB650" s="160"/>
      <c r="IC650" s="160"/>
      <c r="ID650" s="160"/>
      <c r="IE650" s="160"/>
      <c r="IF650" s="160"/>
      <c r="IG650" s="160"/>
      <c r="IH650" s="160"/>
      <c r="II650" s="160"/>
      <c r="IJ650" s="160"/>
      <c r="IK650" s="160"/>
      <c r="IL650" s="160"/>
      <c r="IM650" s="160"/>
      <c r="IN650" s="160"/>
      <c r="IO650" s="160"/>
      <c r="IP650" s="160"/>
      <c r="IQ650" s="160"/>
      <c r="IR650" s="160"/>
      <c r="IS650" s="160"/>
      <c r="IT650" s="160"/>
      <c r="IU650" s="160"/>
      <c r="IV650" s="160"/>
      <c r="IW650" s="160"/>
      <c r="IX650" s="160"/>
      <c r="IY650" s="160"/>
      <c r="IZ650" s="160"/>
      <c r="JA650" s="160"/>
      <c r="JB650" s="160"/>
      <c r="JC650" s="160"/>
      <c r="JD650" s="160"/>
      <c r="JE650" s="160"/>
      <c r="JF650" s="160"/>
      <c r="JG650" s="160"/>
      <c r="JH650" s="160"/>
      <c r="JI650" s="160"/>
      <c r="JJ650" s="160"/>
      <c r="JK650" s="160"/>
      <c r="JL650" s="160"/>
      <c r="JM650" s="160"/>
      <c r="JN650" s="160"/>
      <c r="JO650" s="160"/>
      <c r="JP650" s="160"/>
      <c r="JQ650" s="160"/>
      <c r="JR650" s="160"/>
      <c r="JS650" s="160"/>
      <c r="JT650" s="160"/>
      <c r="JU650" s="160"/>
      <c r="JV650" s="160"/>
      <c r="JW650" s="160"/>
      <c r="JX650" s="160"/>
      <c r="JY650" s="160"/>
      <c r="JZ650" s="160"/>
      <c r="KA650" s="160"/>
      <c r="KB650" s="160"/>
      <c r="KC650" s="160"/>
      <c r="KD650" s="160"/>
      <c r="KE650" s="160"/>
      <c r="KF650" s="160"/>
      <c r="KG650" s="160"/>
      <c r="KH650" s="160"/>
      <c r="KI650" s="160"/>
      <c r="KJ650" s="160"/>
      <c r="KK650" s="160"/>
      <c r="KL650" s="160"/>
      <c r="KM650" s="160"/>
      <c r="KN650" s="160"/>
      <c r="KO650" s="160"/>
      <c r="KP650" s="160"/>
      <c r="KQ650" s="160"/>
      <c r="KR650" s="160"/>
      <c r="KS650" s="160"/>
      <c r="KT650" s="160"/>
      <c r="KU650" s="160"/>
      <c r="KV650" s="160"/>
      <c r="KW650" s="160"/>
      <c r="KX650" s="160"/>
      <c r="KY650" s="160"/>
      <c r="KZ650" s="160"/>
      <c r="LA650" s="160"/>
      <c r="LB650" s="160"/>
      <c r="LC650" s="160"/>
      <c r="LD650" s="160"/>
      <c r="LE650" s="160"/>
      <c r="LF650" s="160"/>
      <c r="LG650" s="160"/>
      <c r="LH650" s="160"/>
      <c r="LI650" s="160"/>
      <c r="LJ650" s="160"/>
      <c r="LK650" s="160"/>
      <c r="LL650" s="160"/>
      <c r="LM650" s="160"/>
      <c r="LN650" s="160"/>
      <c r="LO650" s="160"/>
      <c r="LP650" s="160"/>
      <c r="LQ650" s="160"/>
      <c r="LR650" s="160"/>
      <c r="LS650" s="160"/>
      <c r="LT650" s="160"/>
      <c r="LU650" s="160"/>
      <c r="LV650" s="160"/>
      <c r="LW650" s="160"/>
      <c r="LX650" s="160"/>
      <c r="LY650" s="160"/>
      <c r="LZ650" s="160"/>
      <c r="MA650" s="160"/>
      <c r="MB650" s="160"/>
      <c r="MC650" s="160"/>
      <c r="MD650" s="160"/>
      <c r="ME650" s="160"/>
      <c r="MF650" s="160"/>
      <c r="MG650" s="160"/>
      <c r="MH650" s="160"/>
      <c r="MI650" s="160"/>
      <c r="MJ650" s="160"/>
      <c r="MK650" s="160"/>
      <c r="ML650" s="160"/>
      <c r="MM650" s="160"/>
      <c r="MN650" s="160"/>
      <c r="MO650" s="160"/>
      <c r="MP650" s="160"/>
      <c r="MQ650" s="160"/>
      <c r="MR650" s="160"/>
      <c r="MS650" s="160"/>
      <c r="MT650" s="160"/>
      <c r="MU650" s="160"/>
      <c r="MV650" s="160"/>
      <c r="MW650" s="160"/>
      <c r="MX650" s="160"/>
      <c r="MY650" s="160"/>
      <c r="MZ650" s="160"/>
      <c r="NA650" s="160"/>
      <c r="NB650" s="160"/>
      <c r="NC650" s="160"/>
      <c r="ND650" s="160"/>
      <c r="NE650" s="160"/>
      <c r="NF650" s="160"/>
      <c r="NG650" s="160"/>
      <c r="NH650" s="160"/>
      <c r="NI650" s="160"/>
      <c r="NJ650" s="160"/>
      <c r="NK650" s="160"/>
      <c r="NL650" s="160"/>
      <c r="NM650" s="160"/>
      <c r="NN650" s="160"/>
      <c r="NO650" s="160"/>
      <c r="NP650" s="160"/>
      <c r="NQ650" s="160"/>
      <c r="NR650" s="160"/>
      <c r="NS650" s="160"/>
      <c r="NT650" s="160"/>
      <c r="NU650" s="160"/>
      <c r="NV650" s="160"/>
      <c r="NW650" s="160"/>
      <c r="NX650" s="160"/>
      <c r="NY650" s="160"/>
      <c r="NZ650" s="160"/>
      <c r="OA650" s="160"/>
      <c r="OB650" s="160"/>
      <c r="OC650" s="160"/>
      <c r="OD650" s="160"/>
      <c r="OE650" s="160"/>
      <c r="OF650" s="160"/>
      <c r="OG650" s="160"/>
      <c r="OH650" s="160"/>
      <c r="OI650" s="160"/>
      <c r="OJ650" s="160"/>
      <c r="OK650" s="160"/>
      <c r="OL650" s="160"/>
      <c r="OM650" s="160"/>
      <c r="ON650" s="160"/>
      <c r="OO650" s="160"/>
      <c r="OP650" s="160"/>
      <c r="OQ650" s="160"/>
      <c r="OR650" s="160"/>
      <c r="OS650" s="160"/>
      <c r="OT650" s="160"/>
      <c r="OU650" s="160"/>
      <c r="OV650" s="160"/>
      <c r="OW650" s="160"/>
      <c r="OX650" s="160"/>
      <c r="OY650" s="160"/>
      <c r="OZ650" s="160"/>
      <c r="PA650" s="160"/>
      <c r="PB650" s="160"/>
      <c r="PC650" s="160"/>
      <c r="PD650" s="160"/>
      <c r="PE650" s="160"/>
      <c r="PF650" s="160"/>
      <c r="PG650" s="160"/>
      <c r="PH650" s="160"/>
      <c r="PI650" s="160"/>
      <c r="PJ650" s="160"/>
      <c r="PK650" s="160"/>
      <c r="PL650" s="160"/>
      <c r="PM650" s="160"/>
      <c r="PN650" s="160"/>
      <c r="PO650" s="160"/>
      <c r="PP650" s="160"/>
      <c r="PQ650" s="160"/>
      <c r="PR650" s="160"/>
      <c r="PS650" s="160"/>
      <c r="PT650" s="160"/>
      <c r="PU650" s="160"/>
      <c r="PV650" s="160"/>
      <c r="PW650" s="160"/>
      <c r="PX650" s="160"/>
      <c r="PY650" s="160"/>
      <c r="PZ650" s="160"/>
      <c r="QA650" s="160"/>
      <c r="QB650" s="160"/>
      <c r="QC650" s="160"/>
      <c r="QD650" s="160"/>
      <c r="QE650" s="160"/>
      <c r="QF650" s="160"/>
      <c r="QG650" s="160"/>
      <c r="QH650" s="160"/>
      <c r="QI650" s="160"/>
      <c r="QJ650" s="160"/>
      <c r="QK650" s="160"/>
      <c r="QL650" s="160"/>
      <c r="QM650" s="160"/>
      <c r="QN650" s="160"/>
      <c r="QO650" s="160"/>
      <c r="QP650" s="160"/>
      <c r="QQ650" s="160"/>
      <c r="QR650" s="160"/>
      <c r="QS650" s="160"/>
      <c r="QT650" s="160"/>
      <c r="QU650" s="160"/>
      <c r="QV650" s="160"/>
      <c r="QW650" s="160"/>
      <c r="QX650" s="160"/>
      <c r="QY650" s="160"/>
      <c r="QZ650" s="160"/>
      <c r="RA650" s="160"/>
      <c r="RB650" s="160"/>
      <c r="RC650" s="160"/>
      <c r="RD650" s="160"/>
      <c r="RE650" s="160"/>
      <c r="RF650" s="160"/>
      <c r="RG650" s="160"/>
      <c r="RH650" s="160"/>
      <c r="RI650" s="160"/>
      <c r="RJ650" s="160"/>
      <c r="RK650" s="160"/>
      <c r="RL650" s="160"/>
      <c r="RM650" s="160"/>
      <c r="RN650" s="160"/>
      <c r="RO650" s="160"/>
      <c r="RP650" s="160"/>
      <c r="RQ650" s="160"/>
      <c r="RR650" s="160"/>
      <c r="RS650" s="160"/>
      <c r="RT650" s="160"/>
      <c r="RU650" s="160"/>
      <c r="RV650" s="160"/>
      <c r="RW650" s="160"/>
      <c r="RX650" s="160"/>
      <c r="RY650" s="160"/>
      <c r="RZ650" s="160"/>
      <c r="SA650" s="160"/>
      <c r="SB650" s="160"/>
      <c r="SC650" s="160"/>
      <c r="SD650" s="160"/>
      <c r="SE650" s="160"/>
      <c r="SF650" s="160"/>
      <c r="SG650" s="160"/>
      <c r="SH650" s="160"/>
      <c r="SI650" s="160"/>
      <c r="SJ650" s="160"/>
      <c r="SK650" s="160"/>
      <c r="SL650" s="160"/>
      <c r="SM650" s="160"/>
      <c r="SN650" s="160"/>
      <c r="SO650" s="160"/>
      <c r="SP650" s="160"/>
      <c r="SQ650" s="160"/>
      <c r="SR650" s="160"/>
      <c r="SS650" s="160"/>
      <c r="ST650" s="160"/>
      <c r="SU650" s="160"/>
      <c r="SV650" s="160"/>
      <c r="SW650" s="160"/>
      <c r="SX650" s="160"/>
      <c r="SY650" s="160"/>
      <c r="SZ650" s="160"/>
      <c r="TA650" s="160"/>
      <c r="TB650" s="160"/>
      <c r="TC650" s="160"/>
      <c r="TD650" s="160"/>
      <c r="TE650" s="160"/>
      <c r="TF650" s="160"/>
    </row>
    <row r="651" spans="1:526">
      <c r="A651" s="160"/>
      <c r="B651" s="160"/>
      <c r="C651" s="160"/>
      <c r="D651" s="160"/>
      <c r="E651" s="160"/>
      <c r="F651" s="160"/>
      <c r="G651" s="160"/>
      <c r="H651" s="160"/>
      <c r="I651" s="160"/>
      <c r="J651" s="160"/>
      <c r="K651" s="160"/>
      <c r="L651" s="160"/>
      <c r="M651" s="160"/>
      <c r="N651" s="160"/>
      <c r="O651" s="160"/>
      <c r="P651" s="160"/>
      <c r="Q651" s="160"/>
      <c r="R651" s="160"/>
      <c r="S651" s="160"/>
      <c r="T651" s="160"/>
      <c r="U651" s="160"/>
      <c r="V651" s="160"/>
      <c r="W651" s="160"/>
      <c r="X651" s="160"/>
      <c r="Y651" s="160"/>
      <c r="Z651" s="160"/>
      <c r="AA651" s="160"/>
      <c r="AB651" s="160"/>
      <c r="AC651" s="160"/>
      <c r="AD651" s="160"/>
      <c r="AE651" s="160"/>
      <c r="AF651" s="160"/>
      <c r="AG651" s="160"/>
      <c r="AH651" s="160"/>
      <c r="AI651" s="160"/>
      <c r="AJ651" s="160"/>
      <c r="AK651" s="160"/>
      <c r="AL651" s="160"/>
      <c r="AM651" s="160"/>
      <c r="AN651" s="160"/>
      <c r="AO651" s="160"/>
      <c r="AP651" s="160"/>
      <c r="AQ651" s="160"/>
      <c r="AR651" s="160"/>
      <c r="AS651" s="160"/>
      <c r="AT651" s="160"/>
      <c r="AU651" s="160"/>
      <c r="AV651" s="160"/>
      <c r="AW651" s="160"/>
      <c r="AX651" s="160"/>
      <c r="AY651" s="160"/>
      <c r="AZ651" s="160"/>
      <c r="BA651" s="160"/>
      <c r="BB651" s="160"/>
      <c r="BC651" s="160"/>
      <c r="BD651" s="160"/>
      <c r="BE651" s="160"/>
      <c r="BF651" s="160"/>
      <c r="BG651" s="160"/>
      <c r="BH651" s="160"/>
      <c r="BI651" s="160"/>
      <c r="BJ651" s="160"/>
      <c r="BK651" s="160"/>
      <c r="BL651" s="160"/>
      <c r="BM651" s="160"/>
      <c r="BN651" s="160"/>
      <c r="BO651" s="160"/>
      <c r="BP651" s="160"/>
      <c r="BQ651" s="160"/>
      <c r="BR651" s="160"/>
      <c r="BS651" s="160"/>
      <c r="BT651" s="160"/>
      <c r="BU651" s="160"/>
      <c r="BV651" s="160"/>
      <c r="BW651" s="160"/>
      <c r="BX651" s="160"/>
      <c r="BY651" s="160"/>
      <c r="BZ651" s="160"/>
      <c r="CA651" s="160"/>
      <c r="CB651" s="160"/>
      <c r="CC651" s="160"/>
      <c r="CD651" s="160"/>
      <c r="CE651" s="160"/>
      <c r="CF651" s="160"/>
      <c r="CG651" s="160"/>
      <c r="CH651" s="160"/>
      <c r="CI651" s="160"/>
      <c r="CJ651" s="160"/>
      <c r="CK651" s="160"/>
      <c r="CL651" s="160"/>
      <c r="CM651" s="160"/>
      <c r="CN651" s="160"/>
      <c r="CO651" s="160"/>
      <c r="CP651" s="160"/>
      <c r="CQ651" s="160"/>
      <c r="CR651" s="160"/>
      <c r="CS651" s="160"/>
      <c r="CT651" s="160"/>
      <c r="CU651" s="160"/>
      <c r="CV651" s="160"/>
      <c r="CW651" s="160"/>
      <c r="CX651" s="160"/>
      <c r="CY651" s="160"/>
      <c r="CZ651" s="160"/>
      <c r="DA651" s="160"/>
      <c r="DB651" s="160"/>
      <c r="DC651" s="160"/>
      <c r="DD651" s="160"/>
      <c r="DE651" s="160"/>
      <c r="DF651" s="160"/>
      <c r="DG651" s="160"/>
      <c r="DH651" s="160"/>
      <c r="DI651" s="160"/>
      <c r="DJ651" s="160"/>
      <c r="DK651" s="160"/>
      <c r="DL651" s="160"/>
      <c r="DM651" s="160"/>
      <c r="DN651" s="160"/>
      <c r="DO651" s="160"/>
      <c r="DP651" s="160"/>
      <c r="DQ651" s="160"/>
      <c r="DR651" s="160"/>
      <c r="DS651" s="160"/>
      <c r="DT651" s="160"/>
      <c r="DU651" s="160"/>
      <c r="DV651" s="160"/>
      <c r="DW651" s="160"/>
      <c r="DX651" s="160"/>
      <c r="DY651" s="160"/>
      <c r="DZ651" s="160"/>
      <c r="EA651" s="160"/>
      <c r="EB651" s="160"/>
      <c r="EC651" s="160"/>
      <c r="ED651" s="160"/>
      <c r="EE651" s="160"/>
      <c r="EF651" s="160"/>
      <c r="EG651" s="160"/>
      <c r="EH651" s="160"/>
      <c r="EI651" s="160"/>
      <c r="EJ651" s="160"/>
      <c r="EK651" s="160"/>
      <c r="EL651" s="160"/>
      <c r="EM651" s="160"/>
      <c r="EN651" s="160"/>
      <c r="EO651" s="160"/>
      <c r="EP651" s="160"/>
      <c r="EQ651" s="160"/>
      <c r="ER651" s="160"/>
      <c r="ES651" s="160"/>
      <c r="ET651" s="160"/>
      <c r="EU651" s="160"/>
      <c r="EV651" s="160"/>
      <c r="EW651" s="160"/>
      <c r="EX651" s="160"/>
      <c r="EY651" s="160"/>
      <c r="EZ651" s="160"/>
      <c r="FA651" s="160"/>
      <c r="FB651" s="160"/>
      <c r="FC651" s="160"/>
      <c r="FD651" s="160"/>
      <c r="FE651" s="160"/>
      <c r="FF651" s="160"/>
      <c r="FG651" s="160"/>
      <c r="FH651" s="160"/>
      <c r="FI651" s="160"/>
      <c r="FJ651" s="160"/>
      <c r="FK651" s="160"/>
      <c r="FL651" s="160"/>
      <c r="FM651" s="160"/>
      <c r="FN651" s="160"/>
      <c r="FO651" s="160"/>
      <c r="FP651" s="160"/>
      <c r="FQ651" s="160"/>
      <c r="FR651" s="160"/>
      <c r="FS651" s="160"/>
      <c r="FT651" s="160"/>
      <c r="FU651" s="160"/>
      <c r="FV651" s="160"/>
      <c r="FW651" s="160"/>
      <c r="FX651" s="160"/>
      <c r="FY651" s="160"/>
      <c r="FZ651" s="160"/>
      <c r="GA651" s="160"/>
      <c r="GB651" s="160"/>
      <c r="GC651" s="160"/>
      <c r="GD651" s="160"/>
      <c r="GE651" s="160"/>
      <c r="GF651" s="160"/>
      <c r="GG651" s="160"/>
      <c r="GH651" s="160"/>
      <c r="GI651" s="160"/>
      <c r="GJ651" s="160"/>
      <c r="GK651" s="160"/>
      <c r="GL651" s="160"/>
      <c r="GM651" s="160"/>
      <c r="GN651" s="160"/>
      <c r="GO651" s="160"/>
      <c r="GP651" s="160"/>
      <c r="GQ651" s="160"/>
      <c r="GR651" s="160"/>
      <c r="GS651" s="160"/>
      <c r="GT651" s="160"/>
      <c r="GU651" s="160"/>
      <c r="GV651" s="160"/>
      <c r="GW651" s="160"/>
      <c r="GX651" s="160"/>
      <c r="GY651" s="160"/>
      <c r="GZ651" s="160"/>
      <c r="HA651" s="160"/>
      <c r="HB651" s="160"/>
      <c r="HC651" s="160"/>
      <c r="HD651" s="160"/>
      <c r="HE651" s="160"/>
      <c r="HF651" s="160"/>
      <c r="HG651" s="160"/>
      <c r="HH651" s="160"/>
      <c r="HI651" s="160"/>
      <c r="HJ651" s="160"/>
      <c r="HK651" s="160"/>
      <c r="HL651" s="160"/>
      <c r="HM651" s="160"/>
      <c r="HN651" s="160"/>
      <c r="HO651" s="160"/>
      <c r="HP651" s="160"/>
      <c r="HQ651" s="160"/>
      <c r="HR651" s="160"/>
      <c r="HS651" s="160"/>
      <c r="HT651" s="160"/>
      <c r="HU651" s="160"/>
      <c r="HV651" s="160"/>
      <c r="HW651" s="160"/>
      <c r="HX651" s="160"/>
      <c r="HY651" s="160"/>
      <c r="HZ651" s="160"/>
      <c r="IA651" s="160"/>
      <c r="IB651" s="160"/>
      <c r="IC651" s="160"/>
      <c r="ID651" s="160"/>
      <c r="IE651" s="160"/>
      <c r="IF651" s="160"/>
      <c r="IG651" s="160"/>
      <c r="IH651" s="160"/>
      <c r="II651" s="160"/>
      <c r="IJ651" s="160"/>
      <c r="IK651" s="160"/>
      <c r="IL651" s="160"/>
      <c r="IM651" s="160"/>
      <c r="IN651" s="160"/>
      <c r="IO651" s="160"/>
      <c r="IP651" s="160"/>
      <c r="IQ651" s="160"/>
      <c r="IR651" s="160"/>
      <c r="IS651" s="160"/>
      <c r="IT651" s="160"/>
      <c r="IU651" s="160"/>
      <c r="IV651" s="160"/>
      <c r="IW651" s="160"/>
      <c r="IX651" s="160"/>
      <c r="IY651" s="160"/>
      <c r="IZ651" s="160"/>
      <c r="JA651" s="160"/>
      <c r="JB651" s="160"/>
      <c r="JC651" s="160"/>
      <c r="JD651" s="160"/>
      <c r="JE651" s="160"/>
      <c r="JF651" s="160"/>
      <c r="JG651" s="160"/>
      <c r="JH651" s="160"/>
      <c r="JI651" s="160"/>
      <c r="JJ651" s="160"/>
      <c r="JK651" s="160"/>
      <c r="JL651" s="160"/>
      <c r="JM651" s="160"/>
      <c r="JN651" s="160"/>
      <c r="JO651" s="160"/>
      <c r="JP651" s="160"/>
      <c r="JQ651" s="160"/>
      <c r="JR651" s="160"/>
      <c r="JS651" s="160"/>
      <c r="JT651" s="160"/>
      <c r="JU651" s="160"/>
      <c r="JV651" s="160"/>
      <c r="JW651" s="160"/>
      <c r="JX651" s="160"/>
      <c r="JY651" s="160"/>
      <c r="JZ651" s="160"/>
      <c r="KA651" s="160"/>
      <c r="KB651" s="160"/>
      <c r="KC651" s="160"/>
      <c r="KD651" s="160"/>
      <c r="KE651" s="160"/>
      <c r="KF651" s="160"/>
      <c r="KG651" s="160"/>
      <c r="KH651" s="160"/>
      <c r="KI651" s="160"/>
      <c r="KJ651" s="160"/>
      <c r="KK651" s="160"/>
      <c r="KL651" s="160"/>
      <c r="KM651" s="160"/>
      <c r="KN651" s="160"/>
      <c r="KO651" s="160"/>
      <c r="KP651" s="160"/>
      <c r="KQ651" s="160"/>
      <c r="KR651" s="160"/>
      <c r="KS651" s="160"/>
      <c r="KT651" s="160"/>
      <c r="KU651" s="160"/>
      <c r="KV651" s="160"/>
      <c r="KW651" s="160"/>
      <c r="KX651" s="160"/>
      <c r="KY651" s="160"/>
      <c r="KZ651" s="160"/>
      <c r="LA651" s="160"/>
      <c r="LB651" s="160"/>
      <c r="LC651" s="160"/>
      <c r="LD651" s="160"/>
      <c r="LE651" s="160"/>
      <c r="LF651" s="160"/>
      <c r="LG651" s="160"/>
      <c r="LH651" s="160"/>
      <c r="LI651" s="160"/>
      <c r="LJ651" s="160"/>
      <c r="LK651" s="160"/>
      <c r="LL651" s="160"/>
      <c r="LM651" s="160"/>
      <c r="LN651" s="160"/>
      <c r="LO651" s="160"/>
      <c r="LP651" s="160"/>
      <c r="LQ651" s="160"/>
      <c r="LR651" s="160"/>
      <c r="LS651" s="160"/>
      <c r="LT651" s="160"/>
      <c r="LU651" s="160"/>
      <c r="LV651" s="160"/>
      <c r="LW651" s="160"/>
      <c r="LX651" s="160"/>
      <c r="LY651" s="160"/>
      <c r="LZ651" s="160"/>
      <c r="MA651" s="160"/>
      <c r="MB651" s="160"/>
      <c r="MC651" s="160"/>
      <c r="MD651" s="160"/>
      <c r="ME651" s="160"/>
      <c r="MF651" s="160"/>
      <c r="MG651" s="160"/>
      <c r="MH651" s="160"/>
      <c r="MI651" s="160"/>
      <c r="MJ651" s="160"/>
      <c r="MK651" s="160"/>
      <c r="ML651" s="160"/>
      <c r="MM651" s="160"/>
      <c r="MN651" s="160"/>
      <c r="MO651" s="160"/>
      <c r="MP651" s="160"/>
      <c r="MQ651" s="160"/>
      <c r="MR651" s="160"/>
      <c r="MS651" s="160"/>
      <c r="MT651" s="160"/>
      <c r="MU651" s="160"/>
      <c r="MV651" s="160"/>
      <c r="MW651" s="160"/>
      <c r="MX651" s="160"/>
      <c r="MY651" s="160"/>
      <c r="MZ651" s="160"/>
      <c r="NA651" s="160"/>
      <c r="NB651" s="160"/>
      <c r="NC651" s="160"/>
      <c r="ND651" s="160"/>
      <c r="NE651" s="160"/>
      <c r="NF651" s="160"/>
      <c r="NG651" s="160"/>
      <c r="NH651" s="160"/>
      <c r="NI651" s="160"/>
      <c r="NJ651" s="160"/>
      <c r="NK651" s="160"/>
      <c r="NL651" s="160"/>
      <c r="NM651" s="160"/>
      <c r="NN651" s="160"/>
      <c r="NO651" s="160"/>
      <c r="NP651" s="160"/>
      <c r="NQ651" s="160"/>
      <c r="NR651" s="160"/>
      <c r="NS651" s="160"/>
      <c r="NT651" s="160"/>
      <c r="NU651" s="160"/>
      <c r="NV651" s="160"/>
      <c r="NW651" s="160"/>
      <c r="NX651" s="160"/>
      <c r="NY651" s="160"/>
      <c r="NZ651" s="160"/>
      <c r="OA651" s="160"/>
      <c r="OB651" s="160"/>
      <c r="OC651" s="160"/>
      <c r="OD651" s="160"/>
      <c r="OE651" s="160"/>
      <c r="OF651" s="160"/>
      <c r="OG651" s="160"/>
      <c r="OH651" s="160"/>
      <c r="OI651" s="160"/>
      <c r="OJ651" s="160"/>
      <c r="OK651" s="160"/>
      <c r="OL651" s="160"/>
      <c r="OM651" s="160"/>
      <c r="ON651" s="160"/>
      <c r="OO651" s="160"/>
      <c r="OP651" s="160"/>
      <c r="OQ651" s="160"/>
      <c r="OR651" s="160"/>
      <c r="OS651" s="160"/>
      <c r="OT651" s="160"/>
      <c r="OU651" s="160"/>
      <c r="OV651" s="160"/>
      <c r="OW651" s="160"/>
      <c r="OX651" s="160"/>
      <c r="OY651" s="160"/>
      <c r="OZ651" s="160"/>
      <c r="PA651" s="160"/>
      <c r="PB651" s="160"/>
      <c r="PC651" s="160"/>
      <c r="PD651" s="160"/>
      <c r="PE651" s="160"/>
      <c r="PF651" s="160"/>
      <c r="PG651" s="160"/>
      <c r="PH651" s="160"/>
      <c r="PI651" s="160"/>
      <c r="PJ651" s="160"/>
      <c r="PK651" s="160"/>
      <c r="PL651" s="160"/>
      <c r="PM651" s="160"/>
      <c r="PN651" s="160"/>
      <c r="PO651" s="160"/>
      <c r="PP651" s="160"/>
      <c r="PQ651" s="160"/>
      <c r="PR651" s="160"/>
      <c r="PS651" s="160"/>
      <c r="PT651" s="160"/>
      <c r="PU651" s="160"/>
      <c r="PV651" s="160"/>
      <c r="PW651" s="160"/>
      <c r="PX651" s="160"/>
      <c r="PY651" s="160"/>
      <c r="PZ651" s="160"/>
      <c r="QA651" s="160"/>
      <c r="QB651" s="160"/>
      <c r="QC651" s="160"/>
      <c r="QD651" s="160"/>
      <c r="QE651" s="160"/>
      <c r="QF651" s="160"/>
      <c r="QG651" s="160"/>
      <c r="QH651" s="160"/>
      <c r="QI651" s="160"/>
      <c r="QJ651" s="160"/>
      <c r="QK651" s="160"/>
      <c r="QL651" s="160"/>
      <c r="QM651" s="160"/>
      <c r="QN651" s="160"/>
      <c r="QO651" s="160"/>
      <c r="QP651" s="160"/>
      <c r="QQ651" s="160"/>
      <c r="QR651" s="160"/>
      <c r="QS651" s="160"/>
      <c r="QT651" s="160"/>
      <c r="QU651" s="160"/>
      <c r="QV651" s="160"/>
      <c r="QW651" s="160"/>
      <c r="QX651" s="160"/>
      <c r="QY651" s="160"/>
      <c r="QZ651" s="160"/>
      <c r="RA651" s="160"/>
      <c r="RB651" s="160"/>
      <c r="RC651" s="160"/>
      <c r="RD651" s="160"/>
      <c r="RE651" s="160"/>
      <c r="RF651" s="160"/>
      <c r="RG651" s="160"/>
      <c r="RH651" s="160"/>
      <c r="RI651" s="160"/>
      <c r="RJ651" s="160"/>
      <c r="RK651" s="160"/>
      <c r="RL651" s="160"/>
      <c r="RM651" s="160"/>
      <c r="RN651" s="160"/>
      <c r="RO651" s="160"/>
      <c r="RP651" s="160"/>
      <c r="RQ651" s="160"/>
      <c r="RR651" s="160"/>
      <c r="RS651" s="160"/>
      <c r="RT651" s="160"/>
      <c r="RU651" s="160"/>
      <c r="RV651" s="160"/>
      <c r="RW651" s="160"/>
      <c r="RX651" s="160"/>
      <c r="RY651" s="160"/>
      <c r="RZ651" s="160"/>
      <c r="SA651" s="160"/>
      <c r="SB651" s="160"/>
      <c r="SC651" s="160"/>
      <c r="SD651" s="160"/>
      <c r="SE651" s="160"/>
      <c r="SF651" s="160"/>
      <c r="SG651" s="160"/>
      <c r="SH651" s="160"/>
      <c r="SI651" s="160"/>
      <c r="SJ651" s="160"/>
      <c r="SK651" s="160"/>
      <c r="SL651" s="160"/>
      <c r="SM651" s="160"/>
      <c r="SN651" s="160"/>
      <c r="SO651" s="160"/>
      <c r="SP651" s="160"/>
      <c r="SQ651" s="160"/>
      <c r="SR651" s="160"/>
      <c r="SS651" s="160"/>
      <c r="ST651" s="160"/>
      <c r="SU651" s="160"/>
      <c r="SV651" s="160"/>
      <c r="SW651" s="160"/>
      <c r="SX651" s="160"/>
      <c r="SY651" s="160"/>
      <c r="SZ651" s="160"/>
      <c r="TA651" s="160"/>
      <c r="TB651" s="160"/>
      <c r="TC651" s="160"/>
      <c r="TD651" s="160"/>
      <c r="TE651" s="160"/>
      <c r="TF651" s="160"/>
    </row>
    <row r="652" spans="1:526">
      <c r="A652" s="160"/>
      <c r="B652" s="160"/>
      <c r="C652" s="160"/>
      <c r="D652" s="160"/>
      <c r="E652" s="160"/>
      <c r="F652" s="160"/>
      <c r="G652" s="160"/>
      <c r="H652" s="160"/>
      <c r="I652" s="160"/>
      <c r="J652" s="160"/>
      <c r="K652" s="160"/>
      <c r="L652" s="160"/>
      <c r="M652" s="160"/>
      <c r="N652" s="160"/>
      <c r="O652" s="160"/>
      <c r="P652" s="160"/>
      <c r="Q652" s="160"/>
      <c r="R652" s="160"/>
      <c r="S652" s="160"/>
      <c r="T652" s="160"/>
      <c r="U652" s="160"/>
      <c r="V652" s="160"/>
      <c r="W652" s="160"/>
      <c r="X652" s="160"/>
      <c r="Y652" s="160"/>
      <c r="Z652" s="160"/>
      <c r="AA652" s="160"/>
      <c r="AB652" s="160"/>
      <c r="AC652" s="160"/>
      <c r="AD652" s="160"/>
      <c r="AE652" s="160"/>
      <c r="AF652" s="160"/>
      <c r="AG652" s="160"/>
      <c r="AH652" s="160"/>
      <c r="AI652" s="160"/>
      <c r="AJ652" s="160"/>
      <c r="AK652" s="160"/>
      <c r="AL652" s="160"/>
      <c r="AM652" s="160"/>
      <c r="AN652" s="160"/>
      <c r="AO652" s="160"/>
      <c r="AP652" s="160"/>
      <c r="AQ652" s="160"/>
      <c r="AR652" s="160"/>
      <c r="AS652" s="160"/>
      <c r="AT652" s="160"/>
      <c r="AU652" s="160"/>
      <c r="AV652" s="160"/>
      <c r="AW652" s="160"/>
      <c r="AX652" s="160"/>
      <c r="AY652" s="160"/>
      <c r="AZ652" s="160"/>
      <c r="BA652" s="160"/>
      <c r="BB652" s="160"/>
      <c r="BC652" s="160"/>
      <c r="BD652" s="160"/>
      <c r="BE652" s="160"/>
      <c r="BF652" s="160"/>
      <c r="BG652" s="160"/>
      <c r="BH652" s="160"/>
      <c r="BI652" s="160"/>
      <c r="BJ652" s="160"/>
      <c r="BK652" s="160"/>
      <c r="BL652" s="160"/>
      <c r="BM652" s="160"/>
      <c r="BN652" s="160"/>
      <c r="BO652" s="160"/>
      <c r="BP652" s="160"/>
      <c r="BQ652" s="160"/>
      <c r="BR652" s="160"/>
      <c r="BS652" s="160"/>
      <c r="BT652" s="160"/>
      <c r="BU652" s="160"/>
      <c r="BV652" s="160"/>
      <c r="BW652" s="160"/>
      <c r="BX652" s="160"/>
      <c r="BY652" s="160"/>
      <c r="BZ652" s="160"/>
      <c r="CA652" s="160"/>
      <c r="CB652" s="160"/>
      <c r="CC652" s="160"/>
      <c r="CD652" s="160"/>
      <c r="CE652" s="160"/>
      <c r="CF652" s="160"/>
      <c r="CG652" s="160"/>
      <c r="CH652" s="160"/>
      <c r="CI652" s="160"/>
      <c r="CJ652" s="160"/>
      <c r="CK652" s="160"/>
      <c r="CL652" s="160"/>
      <c r="CM652" s="160"/>
      <c r="CN652" s="160"/>
      <c r="CO652" s="160"/>
      <c r="CP652" s="160"/>
      <c r="CQ652" s="160"/>
      <c r="CR652" s="160"/>
      <c r="CS652" s="160"/>
      <c r="CT652" s="160"/>
      <c r="CU652" s="160"/>
      <c r="CV652" s="160"/>
      <c r="CW652" s="160"/>
      <c r="CX652" s="160"/>
      <c r="CY652" s="160"/>
      <c r="CZ652" s="160"/>
      <c r="DA652" s="160"/>
      <c r="DB652" s="160"/>
      <c r="DC652" s="160"/>
      <c r="DD652" s="160"/>
      <c r="DE652" s="160"/>
      <c r="DF652" s="160"/>
      <c r="DG652" s="160"/>
      <c r="DH652" s="160"/>
      <c r="DI652" s="160"/>
      <c r="DJ652" s="160"/>
      <c r="DK652" s="160"/>
      <c r="DL652" s="160"/>
      <c r="DM652" s="160"/>
      <c r="DN652" s="160"/>
      <c r="DO652" s="160"/>
      <c r="DP652" s="160"/>
      <c r="DQ652" s="160"/>
      <c r="DR652" s="160"/>
      <c r="DS652" s="160"/>
      <c r="DT652" s="160"/>
      <c r="DU652" s="160"/>
      <c r="DV652" s="160"/>
      <c r="DW652" s="160"/>
      <c r="DX652" s="160"/>
      <c r="DY652" s="160"/>
      <c r="DZ652" s="160"/>
      <c r="EA652" s="160"/>
      <c r="EB652" s="160"/>
      <c r="EC652" s="160"/>
      <c r="ED652" s="160"/>
      <c r="EE652" s="160"/>
      <c r="EF652" s="160"/>
      <c r="EG652" s="160"/>
      <c r="EH652" s="160"/>
      <c r="EI652" s="160"/>
      <c r="EJ652" s="160"/>
      <c r="EK652" s="160"/>
      <c r="EL652" s="160"/>
      <c r="EM652" s="160"/>
      <c r="EN652" s="160"/>
      <c r="EO652" s="160"/>
      <c r="EP652" s="160"/>
      <c r="EQ652" s="160"/>
      <c r="ER652" s="160"/>
      <c r="ES652" s="160"/>
      <c r="ET652" s="160"/>
      <c r="EU652" s="160"/>
      <c r="EV652" s="160"/>
      <c r="EW652" s="160"/>
      <c r="EX652" s="160"/>
      <c r="EY652" s="160"/>
      <c r="EZ652" s="160"/>
      <c r="FA652" s="160"/>
      <c r="FB652" s="160"/>
      <c r="FC652" s="160"/>
      <c r="FD652" s="160"/>
      <c r="FE652" s="160"/>
      <c r="FF652" s="160"/>
      <c r="FG652" s="160"/>
      <c r="FH652" s="160"/>
      <c r="FI652" s="160"/>
      <c r="FJ652" s="160"/>
      <c r="FK652" s="160"/>
      <c r="FL652" s="160"/>
      <c r="FM652" s="160"/>
      <c r="FN652" s="160"/>
      <c r="FO652" s="160"/>
      <c r="FP652" s="160"/>
      <c r="FQ652" s="160"/>
      <c r="FR652" s="160"/>
      <c r="FS652" s="160"/>
      <c r="FT652" s="160"/>
      <c r="FU652" s="160"/>
      <c r="FV652" s="160"/>
      <c r="FW652" s="160"/>
      <c r="FX652" s="160"/>
      <c r="FY652" s="160"/>
      <c r="FZ652" s="160"/>
      <c r="GA652" s="160"/>
      <c r="GB652" s="160"/>
      <c r="GC652" s="160"/>
      <c r="GD652" s="160"/>
      <c r="GE652" s="160"/>
      <c r="GF652" s="160"/>
      <c r="GG652" s="160"/>
      <c r="GH652" s="160"/>
      <c r="GI652" s="160"/>
      <c r="GJ652" s="160"/>
      <c r="GK652" s="160"/>
      <c r="GL652" s="160"/>
      <c r="GM652" s="160"/>
      <c r="GN652" s="160"/>
      <c r="GO652" s="160"/>
      <c r="GP652" s="160"/>
      <c r="GQ652" s="160"/>
      <c r="GR652" s="160"/>
      <c r="GS652" s="160"/>
      <c r="GT652" s="160"/>
      <c r="GU652" s="160"/>
      <c r="GV652" s="160"/>
      <c r="GW652" s="160"/>
      <c r="GX652" s="160"/>
      <c r="GY652" s="160"/>
      <c r="GZ652" s="160"/>
      <c r="HA652" s="160"/>
      <c r="HB652" s="160"/>
      <c r="HC652" s="160"/>
      <c r="HD652" s="160"/>
      <c r="HE652" s="160"/>
      <c r="HF652" s="160"/>
      <c r="HG652" s="160"/>
      <c r="HH652" s="160"/>
      <c r="HI652" s="160"/>
      <c r="HJ652" s="160"/>
      <c r="HK652" s="160"/>
      <c r="HL652" s="160"/>
      <c r="HM652" s="160"/>
      <c r="HN652" s="160"/>
      <c r="HO652" s="160"/>
      <c r="HP652" s="160"/>
      <c r="HQ652" s="160"/>
      <c r="HR652" s="160"/>
      <c r="HS652" s="160"/>
      <c r="HT652" s="160"/>
      <c r="HU652" s="160"/>
      <c r="HV652" s="160"/>
      <c r="HW652" s="160"/>
      <c r="HX652" s="160"/>
      <c r="HY652" s="160"/>
      <c r="HZ652" s="160"/>
      <c r="IA652" s="160"/>
      <c r="IB652" s="160"/>
      <c r="IC652" s="160"/>
      <c r="ID652" s="160"/>
      <c r="IE652" s="160"/>
      <c r="IF652" s="160"/>
      <c r="IG652" s="160"/>
      <c r="IH652" s="160"/>
      <c r="II652" s="160"/>
      <c r="IJ652" s="160"/>
      <c r="IK652" s="160"/>
      <c r="IL652" s="160"/>
      <c r="IM652" s="160"/>
      <c r="IN652" s="160"/>
      <c r="IO652" s="160"/>
      <c r="IP652" s="160"/>
      <c r="IQ652" s="160"/>
      <c r="IR652" s="160"/>
      <c r="IS652" s="160"/>
      <c r="IT652" s="160"/>
      <c r="IU652" s="160"/>
      <c r="IV652" s="160"/>
      <c r="IW652" s="160"/>
      <c r="IX652" s="160"/>
      <c r="IY652" s="160"/>
      <c r="IZ652" s="160"/>
      <c r="JA652" s="160"/>
      <c r="JB652" s="160"/>
      <c r="JC652" s="160"/>
      <c r="JD652" s="160"/>
      <c r="JE652" s="160"/>
      <c r="JF652" s="160"/>
      <c r="JG652" s="160"/>
      <c r="JH652" s="160"/>
      <c r="JI652" s="160"/>
      <c r="JJ652" s="160"/>
      <c r="JK652" s="160"/>
      <c r="JL652" s="160"/>
      <c r="JM652" s="160"/>
      <c r="JN652" s="160"/>
      <c r="JO652" s="160"/>
      <c r="JP652" s="160"/>
      <c r="JQ652" s="160"/>
      <c r="JR652" s="160"/>
      <c r="JS652" s="160"/>
      <c r="JT652" s="160"/>
      <c r="JU652" s="160"/>
      <c r="JV652" s="160"/>
      <c r="JW652" s="160"/>
      <c r="JX652" s="160"/>
      <c r="JY652" s="160"/>
      <c r="JZ652" s="160"/>
      <c r="KA652" s="160"/>
      <c r="KB652" s="160"/>
      <c r="KC652" s="160"/>
      <c r="KD652" s="160"/>
      <c r="KE652" s="160"/>
      <c r="KF652" s="160"/>
      <c r="KG652" s="160"/>
      <c r="KH652" s="160"/>
      <c r="KI652" s="160"/>
      <c r="KJ652" s="160"/>
      <c r="KK652" s="160"/>
      <c r="KL652" s="160"/>
      <c r="KM652" s="160"/>
      <c r="KN652" s="160"/>
      <c r="KO652" s="160"/>
      <c r="KP652" s="160"/>
      <c r="KQ652" s="160"/>
      <c r="KR652" s="160"/>
      <c r="KS652" s="160"/>
      <c r="KT652" s="160"/>
      <c r="KU652" s="160"/>
      <c r="KV652" s="160"/>
      <c r="KW652" s="160"/>
      <c r="KX652" s="160"/>
      <c r="KY652" s="160"/>
      <c r="KZ652" s="160"/>
      <c r="LA652" s="160"/>
      <c r="LB652" s="160"/>
      <c r="LC652" s="160"/>
      <c r="LD652" s="160"/>
      <c r="LE652" s="160"/>
      <c r="LF652" s="160"/>
      <c r="LG652" s="160"/>
      <c r="LH652" s="160"/>
      <c r="LI652" s="160"/>
      <c r="LJ652" s="160"/>
      <c r="LK652" s="160"/>
      <c r="LL652" s="160"/>
      <c r="LM652" s="160"/>
      <c r="LN652" s="160"/>
      <c r="LO652" s="160"/>
      <c r="LP652" s="160"/>
      <c r="LQ652" s="160"/>
      <c r="LR652" s="160"/>
      <c r="LS652" s="160"/>
      <c r="LT652" s="160"/>
      <c r="LU652" s="160"/>
      <c r="LV652" s="160"/>
      <c r="LW652" s="160"/>
      <c r="LX652" s="160"/>
      <c r="LY652" s="160"/>
      <c r="LZ652" s="160"/>
      <c r="MA652" s="160"/>
      <c r="MB652" s="160"/>
      <c r="MC652" s="160"/>
      <c r="MD652" s="160"/>
      <c r="ME652" s="160"/>
      <c r="MF652" s="160"/>
      <c r="MG652" s="160"/>
      <c r="MH652" s="160"/>
      <c r="MI652" s="160"/>
      <c r="MJ652" s="160"/>
      <c r="MK652" s="160"/>
      <c r="ML652" s="160"/>
      <c r="MM652" s="160"/>
      <c r="MN652" s="160"/>
      <c r="MO652" s="160"/>
      <c r="MP652" s="160"/>
      <c r="MQ652" s="160"/>
      <c r="MR652" s="160"/>
      <c r="MS652" s="160"/>
      <c r="MT652" s="160"/>
      <c r="MU652" s="160"/>
      <c r="MV652" s="160"/>
      <c r="MW652" s="160"/>
      <c r="MX652" s="160"/>
      <c r="MY652" s="160"/>
      <c r="MZ652" s="160"/>
      <c r="NA652" s="160"/>
      <c r="NB652" s="160"/>
      <c r="NC652" s="160"/>
      <c r="ND652" s="160"/>
      <c r="NE652" s="160"/>
      <c r="NF652" s="160"/>
      <c r="NG652" s="160"/>
      <c r="NH652" s="160"/>
      <c r="NI652" s="160"/>
      <c r="NJ652" s="160"/>
      <c r="NK652" s="160"/>
      <c r="NL652" s="160"/>
      <c r="NM652" s="160"/>
      <c r="NN652" s="160"/>
      <c r="NO652" s="160"/>
      <c r="NP652" s="160"/>
      <c r="NQ652" s="160"/>
      <c r="NR652" s="160"/>
      <c r="NS652" s="160"/>
      <c r="NT652" s="160"/>
      <c r="NU652" s="160"/>
      <c r="NV652" s="160"/>
      <c r="NW652" s="160"/>
      <c r="NX652" s="160"/>
      <c r="NY652" s="160"/>
      <c r="NZ652" s="160"/>
      <c r="OA652" s="160"/>
      <c r="OB652" s="160"/>
      <c r="OC652" s="160"/>
      <c r="OD652" s="160"/>
      <c r="OE652" s="160"/>
      <c r="OF652" s="160"/>
      <c r="OG652" s="160"/>
      <c r="OH652" s="160"/>
      <c r="OI652" s="160"/>
      <c r="OJ652" s="160"/>
      <c r="OK652" s="160"/>
      <c r="OL652" s="160"/>
      <c r="OM652" s="160"/>
      <c r="ON652" s="160"/>
      <c r="OO652" s="160"/>
      <c r="OP652" s="160"/>
      <c r="OQ652" s="160"/>
      <c r="OR652" s="160"/>
      <c r="OS652" s="160"/>
      <c r="OT652" s="160"/>
      <c r="OU652" s="160"/>
      <c r="OV652" s="160"/>
      <c r="OW652" s="160"/>
      <c r="OX652" s="160"/>
      <c r="OY652" s="160"/>
      <c r="OZ652" s="160"/>
      <c r="PA652" s="160"/>
      <c r="PB652" s="160"/>
      <c r="PC652" s="160"/>
      <c r="PD652" s="160"/>
      <c r="PE652" s="160"/>
      <c r="PF652" s="160"/>
      <c r="PG652" s="160"/>
      <c r="PH652" s="160"/>
      <c r="PI652" s="160"/>
      <c r="PJ652" s="160"/>
      <c r="PK652" s="160"/>
      <c r="PL652" s="160"/>
      <c r="PM652" s="160"/>
      <c r="PN652" s="160"/>
      <c r="PO652" s="160"/>
      <c r="PP652" s="160"/>
      <c r="PQ652" s="160"/>
      <c r="PR652" s="160"/>
      <c r="PS652" s="160"/>
      <c r="PT652" s="160"/>
      <c r="PU652" s="160"/>
      <c r="PV652" s="160"/>
      <c r="PW652" s="160"/>
      <c r="PX652" s="160"/>
      <c r="PY652" s="160"/>
      <c r="PZ652" s="160"/>
      <c r="QA652" s="160"/>
      <c r="QB652" s="160"/>
      <c r="QC652" s="160"/>
      <c r="QD652" s="160"/>
      <c r="QE652" s="160"/>
      <c r="QF652" s="160"/>
      <c r="QG652" s="160"/>
      <c r="QH652" s="160"/>
      <c r="QI652" s="160"/>
      <c r="QJ652" s="160"/>
      <c r="QK652" s="160"/>
      <c r="QL652" s="160"/>
      <c r="QM652" s="160"/>
      <c r="QN652" s="160"/>
      <c r="QO652" s="160"/>
      <c r="QP652" s="160"/>
      <c r="QQ652" s="160"/>
      <c r="QR652" s="160"/>
      <c r="QS652" s="160"/>
      <c r="QT652" s="160"/>
      <c r="QU652" s="160"/>
      <c r="QV652" s="160"/>
      <c r="QW652" s="160"/>
      <c r="QX652" s="160"/>
      <c r="QY652" s="160"/>
      <c r="QZ652" s="160"/>
      <c r="RA652" s="160"/>
      <c r="RB652" s="160"/>
      <c r="RC652" s="160"/>
      <c r="RD652" s="160"/>
      <c r="RE652" s="160"/>
      <c r="RF652" s="160"/>
      <c r="RG652" s="160"/>
      <c r="RH652" s="160"/>
      <c r="RI652" s="160"/>
      <c r="RJ652" s="160"/>
      <c r="RK652" s="160"/>
      <c r="RL652" s="160"/>
      <c r="RM652" s="160"/>
      <c r="RN652" s="160"/>
      <c r="RO652" s="160"/>
      <c r="RP652" s="160"/>
      <c r="RQ652" s="160"/>
      <c r="RR652" s="160"/>
      <c r="RS652" s="160"/>
      <c r="RT652" s="160"/>
      <c r="RU652" s="160"/>
      <c r="RV652" s="160"/>
      <c r="RW652" s="160"/>
      <c r="RX652" s="160"/>
      <c r="RY652" s="160"/>
      <c r="RZ652" s="160"/>
      <c r="SA652" s="160"/>
      <c r="SB652" s="160"/>
      <c r="SC652" s="160"/>
      <c r="SD652" s="160"/>
      <c r="SE652" s="160"/>
      <c r="SF652" s="160"/>
      <c r="SG652" s="160"/>
      <c r="SH652" s="160"/>
      <c r="SI652" s="160"/>
      <c r="SJ652" s="160"/>
      <c r="SK652" s="160"/>
      <c r="SL652" s="160"/>
      <c r="SM652" s="160"/>
      <c r="SN652" s="160"/>
      <c r="SO652" s="160"/>
      <c r="SP652" s="160"/>
      <c r="SQ652" s="160"/>
      <c r="SR652" s="160"/>
      <c r="SS652" s="160"/>
      <c r="ST652" s="160"/>
      <c r="SU652" s="160"/>
      <c r="SV652" s="160"/>
      <c r="SW652" s="160"/>
      <c r="SX652" s="160"/>
      <c r="SY652" s="160"/>
      <c r="SZ652" s="160"/>
      <c r="TA652" s="160"/>
      <c r="TB652" s="160"/>
      <c r="TC652" s="160"/>
      <c r="TD652" s="160"/>
      <c r="TE652" s="160"/>
      <c r="TF652" s="160"/>
    </row>
    <row r="653" spans="1:526">
      <c r="A653" s="160"/>
      <c r="B653" s="160"/>
      <c r="C653" s="160"/>
      <c r="D653" s="160"/>
      <c r="E653" s="160"/>
      <c r="F653" s="160"/>
      <c r="G653" s="160"/>
      <c r="H653" s="160"/>
      <c r="I653" s="160"/>
      <c r="J653" s="160"/>
      <c r="K653" s="160"/>
      <c r="L653" s="160"/>
      <c r="M653" s="160"/>
      <c r="N653" s="160"/>
      <c r="O653" s="160"/>
      <c r="P653" s="160"/>
      <c r="Q653" s="160"/>
      <c r="R653" s="160"/>
      <c r="S653" s="160"/>
      <c r="T653" s="160"/>
      <c r="U653" s="160"/>
      <c r="V653" s="160"/>
      <c r="W653" s="160"/>
      <c r="X653" s="160"/>
      <c r="Y653" s="160"/>
      <c r="Z653" s="160"/>
      <c r="AA653" s="160"/>
      <c r="AB653" s="160"/>
      <c r="AC653" s="160"/>
      <c r="AD653" s="160"/>
      <c r="AE653" s="160"/>
      <c r="AF653" s="160"/>
      <c r="AG653" s="160"/>
      <c r="AH653" s="160"/>
      <c r="AI653" s="160"/>
      <c r="AJ653" s="160"/>
      <c r="AK653" s="160"/>
      <c r="AL653" s="160"/>
      <c r="AM653" s="160"/>
      <c r="AN653" s="160"/>
      <c r="AO653" s="160"/>
      <c r="AP653" s="160"/>
      <c r="AQ653" s="160"/>
      <c r="AR653" s="160"/>
      <c r="AS653" s="160"/>
      <c r="AT653" s="160"/>
      <c r="AU653" s="160"/>
      <c r="AV653" s="160"/>
      <c r="AW653" s="160"/>
      <c r="AX653" s="160"/>
      <c r="AY653" s="160"/>
      <c r="AZ653" s="160"/>
      <c r="BA653" s="160"/>
      <c r="BB653" s="160"/>
      <c r="BC653" s="160"/>
      <c r="BD653" s="160"/>
      <c r="BE653" s="160"/>
      <c r="BF653" s="160"/>
      <c r="BG653" s="160"/>
      <c r="BH653" s="160"/>
      <c r="BI653" s="160"/>
      <c r="BJ653" s="160"/>
      <c r="BK653" s="160"/>
      <c r="BL653" s="160"/>
      <c r="BM653" s="160"/>
      <c r="BN653" s="160"/>
      <c r="BO653" s="160"/>
      <c r="BP653" s="160"/>
      <c r="BQ653" s="160"/>
      <c r="BR653" s="160"/>
      <c r="BS653" s="160"/>
      <c r="BT653" s="160"/>
      <c r="BU653" s="160"/>
      <c r="BV653" s="160"/>
      <c r="BW653" s="160"/>
      <c r="BX653" s="160"/>
      <c r="BY653" s="160"/>
      <c r="BZ653" s="160"/>
      <c r="CA653" s="160"/>
      <c r="CB653" s="160"/>
      <c r="CC653" s="160"/>
      <c r="CD653" s="160"/>
      <c r="CE653" s="160"/>
      <c r="CF653" s="160"/>
      <c r="CG653" s="160"/>
      <c r="CH653" s="160"/>
      <c r="CI653" s="160"/>
      <c r="CJ653" s="160"/>
      <c r="CK653" s="160"/>
      <c r="CL653" s="160"/>
      <c r="CM653" s="160"/>
      <c r="CN653" s="160"/>
      <c r="CO653" s="160"/>
      <c r="CP653" s="160"/>
      <c r="CQ653" s="160"/>
      <c r="CR653" s="160"/>
      <c r="CS653" s="160"/>
      <c r="CT653" s="160"/>
      <c r="CU653" s="160"/>
      <c r="CV653" s="160"/>
      <c r="CW653" s="160"/>
      <c r="CX653" s="160"/>
      <c r="CY653" s="160"/>
      <c r="CZ653" s="160"/>
      <c r="DA653" s="160"/>
      <c r="DB653" s="160"/>
      <c r="DC653" s="160"/>
      <c r="DD653" s="160"/>
      <c r="DE653" s="160"/>
      <c r="DF653" s="160"/>
      <c r="DG653" s="160"/>
      <c r="DH653" s="160"/>
      <c r="DI653" s="160"/>
      <c r="DJ653" s="160"/>
      <c r="DK653" s="160"/>
      <c r="DL653" s="160"/>
      <c r="DM653" s="160"/>
      <c r="DN653" s="160"/>
      <c r="DO653" s="160"/>
      <c r="DP653" s="160"/>
      <c r="DQ653" s="160"/>
      <c r="DR653" s="160"/>
      <c r="DS653" s="160"/>
      <c r="DT653" s="160"/>
      <c r="DU653" s="160"/>
      <c r="DV653" s="160"/>
      <c r="DW653" s="160"/>
      <c r="DX653" s="160"/>
      <c r="DY653" s="160"/>
      <c r="DZ653" s="160"/>
      <c r="EA653" s="160"/>
      <c r="EB653" s="160"/>
      <c r="EC653" s="160"/>
      <c r="ED653" s="160"/>
      <c r="EE653" s="160"/>
      <c r="EF653" s="160"/>
      <c r="EG653" s="160"/>
      <c r="EH653" s="160"/>
      <c r="EI653" s="160"/>
      <c r="EJ653" s="160"/>
      <c r="EK653" s="160"/>
      <c r="EL653" s="160"/>
      <c r="EM653" s="160"/>
      <c r="EN653" s="160"/>
      <c r="EO653" s="160"/>
      <c r="EP653" s="160"/>
      <c r="EQ653" s="160"/>
      <c r="ER653" s="160"/>
      <c r="ES653" s="160"/>
      <c r="ET653" s="160"/>
      <c r="EU653" s="160"/>
      <c r="EV653" s="160"/>
      <c r="EW653" s="160"/>
      <c r="EX653" s="160"/>
      <c r="EY653" s="160"/>
      <c r="EZ653" s="160"/>
      <c r="FA653" s="160"/>
      <c r="FB653" s="160"/>
      <c r="FC653" s="160"/>
      <c r="FD653" s="160"/>
      <c r="FE653" s="160"/>
      <c r="FF653" s="160"/>
      <c r="FG653" s="160"/>
      <c r="FH653" s="160"/>
      <c r="FI653" s="160"/>
      <c r="FJ653" s="160"/>
      <c r="FK653" s="160"/>
      <c r="FL653" s="160"/>
      <c r="FM653" s="160"/>
      <c r="FN653" s="160"/>
      <c r="FO653" s="160"/>
      <c r="FP653" s="160"/>
      <c r="FQ653" s="160"/>
      <c r="FR653" s="160"/>
      <c r="FS653" s="160"/>
      <c r="FT653" s="160"/>
      <c r="FU653" s="160"/>
      <c r="FV653" s="160"/>
      <c r="FW653" s="160"/>
      <c r="FX653" s="160"/>
      <c r="FY653" s="160"/>
      <c r="FZ653" s="160"/>
      <c r="GA653" s="160"/>
      <c r="GB653" s="160"/>
      <c r="GC653" s="160"/>
      <c r="GD653" s="160"/>
      <c r="GE653" s="160"/>
      <c r="GF653" s="160"/>
      <c r="GG653" s="160"/>
      <c r="GH653" s="160"/>
      <c r="GI653" s="160"/>
      <c r="GJ653" s="160"/>
      <c r="GK653" s="160"/>
      <c r="GL653" s="160"/>
      <c r="GM653" s="160"/>
      <c r="GN653" s="160"/>
      <c r="GO653" s="160"/>
      <c r="GP653" s="160"/>
      <c r="GQ653" s="160"/>
      <c r="GR653" s="160"/>
      <c r="GS653" s="160"/>
      <c r="GT653" s="160"/>
      <c r="GU653" s="160"/>
      <c r="GV653" s="160"/>
      <c r="GW653" s="160"/>
      <c r="GX653" s="160"/>
      <c r="GY653" s="160"/>
      <c r="GZ653" s="160"/>
      <c r="HA653" s="160"/>
      <c r="HB653" s="160"/>
      <c r="HC653" s="160"/>
      <c r="HD653" s="160"/>
      <c r="HE653" s="160"/>
      <c r="HF653" s="160"/>
      <c r="HG653" s="160"/>
      <c r="HH653" s="160"/>
      <c r="HI653" s="160"/>
      <c r="HJ653" s="160"/>
      <c r="HK653" s="160"/>
      <c r="HL653" s="160"/>
      <c r="HM653" s="160"/>
      <c r="HN653" s="160"/>
      <c r="HO653" s="160"/>
      <c r="HP653" s="160"/>
      <c r="HQ653" s="160"/>
      <c r="HR653" s="160"/>
      <c r="HS653" s="160"/>
      <c r="HT653" s="160"/>
      <c r="HU653" s="160"/>
      <c r="HV653" s="160"/>
      <c r="HW653" s="160"/>
      <c r="HX653" s="160"/>
      <c r="HY653" s="160"/>
      <c r="HZ653" s="160"/>
      <c r="IA653" s="160"/>
      <c r="IB653" s="160"/>
      <c r="IC653" s="160"/>
      <c r="ID653" s="160"/>
      <c r="IE653" s="160"/>
      <c r="IF653" s="160"/>
      <c r="IG653" s="160"/>
      <c r="IH653" s="160"/>
      <c r="II653" s="160"/>
      <c r="IJ653" s="160"/>
      <c r="IK653" s="160"/>
      <c r="IL653" s="160"/>
      <c r="IM653" s="160"/>
      <c r="IN653" s="160"/>
      <c r="IO653" s="160"/>
      <c r="IP653" s="160"/>
      <c r="IQ653" s="160"/>
      <c r="IR653" s="160"/>
      <c r="IS653" s="160"/>
      <c r="IT653" s="160"/>
      <c r="IU653" s="160"/>
      <c r="IV653" s="160"/>
      <c r="IW653" s="160"/>
      <c r="IX653" s="160"/>
      <c r="IY653" s="160"/>
      <c r="IZ653" s="160"/>
      <c r="JA653" s="160"/>
      <c r="JB653" s="160"/>
      <c r="JC653" s="160"/>
      <c r="JD653" s="160"/>
      <c r="JE653" s="160"/>
      <c r="JF653" s="160"/>
      <c r="JG653" s="160"/>
      <c r="JH653" s="160"/>
      <c r="JI653" s="160"/>
      <c r="JJ653" s="160"/>
      <c r="JK653" s="160"/>
      <c r="JL653" s="160"/>
      <c r="JM653" s="160"/>
      <c r="JN653" s="160"/>
      <c r="JO653" s="160"/>
      <c r="JP653" s="160"/>
      <c r="JQ653" s="160"/>
      <c r="JR653" s="160"/>
      <c r="JS653" s="160"/>
      <c r="JT653" s="160"/>
      <c r="JU653" s="160"/>
      <c r="JV653" s="160"/>
      <c r="JW653" s="160"/>
      <c r="JX653" s="160"/>
      <c r="JY653" s="160"/>
      <c r="JZ653" s="160"/>
      <c r="KA653" s="160"/>
      <c r="KB653" s="160"/>
      <c r="KC653" s="160"/>
      <c r="KD653" s="160"/>
      <c r="KE653" s="160"/>
      <c r="KF653" s="160"/>
      <c r="KG653" s="160"/>
      <c r="KH653" s="160"/>
      <c r="KI653" s="160"/>
      <c r="KJ653" s="160"/>
      <c r="KK653" s="160"/>
      <c r="KL653" s="160"/>
      <c r="KM653" s="160"/>
      <c r="KN653" s="160"/>
      <c r="KO653" s="160"/>
      <c r="KP653" s="160"/>
      <c r="KQ653" s="160"/>
      <c r="KR653" s="160"/>
      <c r="KS653" s="160"/>
      <c r="KT653" s="160"/>
      <c r="KU653" s="160"/>
      <c r="KV653" s="160"/>
      <c r="KW653" s="160"/>
      <c r="KX653" s="160"/>
      <c r="KY653" s="160"/>
      <c r="KZ653" s="160"/>
      <c r="LA653" s="160"/>
      <c r="LB653" s="160"/>
      <c r="LC653" s="160"/>
      <c r="LD653" s="160"/>
      <c r="LE653" s="160"/>
      <c r="LF653" s="160"/>
      <c r="LG653" s="160"/>
      <c r="LH653" s="160"/>
      <c r="LI653" s="160"/>
      <c r="LJ653" s="160"/>
      <c r="LK653" s="160"/>
      <c r="LL653" s="160"/>
      <c r="LM653" s="160"/>
      <c r="LN653" s="160"/>
      <c r="LO653" s="160"/>
      <c r="LP653" s="160"/>
      <c r="LQ653" s="160"/>
      <c r="LR653" s="160"/>
      <c r="LS653" s="160"/>
      <c r="LT653" s="160"/>
      <c r="LU653" s="160"/>
      <c r="LV653" s="160"/>
      <c r="LW653" s="160"/>
      <c r="LX653" s="160"/>
      <c r="LY653" s="160"/>
      <c r="LZ653" s="160"/>
      <c r="MA653" s="160"/>
      <c r="MB653" s="160"/>
      <c r="MC653" s="160"/>
      <c r="MD653" s="160"/>
      <c r="ME653" s="160"/>
      <c r="MF653" s="160"/>
      <c r="MG653" s="160"/>
      <c r="MH653" s="160"/>
      <c r="MI653" s="160"/>
      <c r="MJ653" s="160"/>
      <c r="MK653" s="160"/>
      <c r="ML653" s="160"/>
      <c r="MM653" s="160"/>
      <c r="MN653" s="160"/>
      <c r="MO653" s="160"/>
      <c r="MP653" s="160"/>
      <c r="MQ653" s="160"/>
      <c r="MR653" s="160"/>
      <c r="MS653" s="160"/>
      <c r="MT653" s="160"/>
      <c r="MU653" s="160"/>
      <c r="MV653" s="160"/>
      <c r="MW653" s="160"/>
      <c r="MX653" s="160"/>
      <c r="MY653" s="160"/>
      <c r="MZ653" s="160"/>
      <c r="NA653" s="160"/>
      <c r="NB653" s="160"/>
      <c r="NC653" s="160"/>
      <c r="ND653" s="160"/>
      <c r="NE653" s="160"/>
      <c r="NF653" s="160"/>
      <c r="NG653" s="160"/>
      <c r="NH653" s="160"/>
      <c r="NI653" s="160"/>
      <c r="NJ653" s="160"/>
      <c r="NK653" s="160"/>
      <c r="NL653" s="160"/>
      <c r="NM653" s="160"/>
      <c r="NN653" s="160"/>
      <c r="NO653" s="160"/>
      <c r="NP653" s="160"/>
      <c r="NQ653" s="160"/>
      <c r="NR653" s="160"/>
      <c r="NS653" s="160"/>
      <c r="NT653" s="160"/>
      <c r="NU653" s="160"/>
      <c r="NV653" s="160"/>
      <c r="NW653" s="160"/>
      <c r="NX653" s="160"/>
      <c r="NY653" s="160"/>
      <c r="NZ653" s="160"/>
      <c r="OA653" s="160"/>
      <c r="OB653" s="160"/>
      <c r="OC653" s="160"/>
      <c r="OD653" s="160"/>
      <c r="OE653" s="160"/>
      <c r="OF653" s="160"/>
      <c r="OG653" s="160"/>
      <c r="OH653" s="160"/>
      <c r="OI653" s="160"/>
      <c r="OJ653" s="160"/>
      <c r="OK653" s="160"/>
      <c r="OL653" s="160"/>
      <c r="OM653" s="160"/>
      <c r="ON653" s="160"/>
      <c r="OO653" s="160"/>
      <c r="OP653" s="160"/>
      <c r="OQ653" s="160"/>
      <c r="OR653" s="160"/>
      <c r="OS653" s="160"/>
      <c r="OT653" s="160"/>
      <c r="OU653" s="160"/>
      <c r="OV653" s="160"/>
      <c r="OW653" s="160"/>
      <c r="OX653" s="160"/>
      <c r="OY653" s="160"/>
      <c r="OZ653" s="160"/>
      <c r="PA653" s="160"/>
      <c r="PB653" s="160"/>
      <c r="PC653" s="160"/>
      <c r="PD653" s="160"/>
      <c r="PE653" s="160"/>
      <c r="PF653" s="160"/>
      <c r="PG653" s="160"/>
      <c r="PH653" s="160"/>
      <c r="PI653" s="160"/>
      <c r="PJ653" s="160"/>
      <c r="PK653" s="160"/>
      <c r="PL653" s="160"/>
      <c r="PM653" s="160"/>
      <c r="PN653" s="160"/>
      <c r="PO653" s="160"/>
      <c r="PP653" s="160"/>
      <c r="PQ653" s="160"/>
      <c r="PR653" s="160"/>
      <c r="PS653" s="160"/>
      <c r="PT653" s="160"/>
      <c r="PU653" s="160"/>
      <c r="PV653" s="160"/>
      <c r="PW653" s="160"/>
      <c r="PX653" s="160"/>
      <c r="PY653" s="160"/>
      <c r="PZ653" s="160"/>
      <c r="QA653" s="160"/>
      <c r="QB653" s="160"/>
      <c r="QC653" s="160"/>
      <c r="QD653" s="160"/>
      <c r="QE653" s="160"/>
      <c r="QF653" s="160"/>
      <c r="QG653" s="160"/>
      <c r="QH653" s="160"/>
      <c r="QI653" s="160"/>
      <c r="QJ653" s="160"/>
      <c r="QK653" s="160"/>
      <c r="QL653" s="160"/>
      <c r="QM653" s="160"/>
      <c r="QN653" s="160"/>
      <c r="QO653" s="160"/>
      <c r="QP653" s="160"/>
      <c r="QQ653" s="160"/>
      <c r="QR653" s="160"/>
      <c r="QS653" s="160"/>
      <c r="QT653" s="160"/>
      <c r="QU653" s="160"/>
      <c r="QV653" s="160"/>
      <c r="QW653" s="160"/>
      <c r="QX653" s="160"/>
      <c r="QY653" s="160"/>
      <c r="QZ653" s="160"/>
      <c r="RA653" s="160"/>
      <c r="RB653" s="160"/>
      <c r="RC653" s="160"/>
      <c r="RD653" s="160"/>
      <c r="RE653" s="160"/>
      <c r="RF653" s="160"/>
      <c r="RG653" s="160"/>
      <c r="RH653" s="160"/>
      <c r="RI653" s="160"/>
      <c r="RJ653" s="160"/>
      <c r="RK653" s="160"/>
      <c r="RL653" s="160"/>
      <c r="RM653" s="160"/>
      <c r="RN653" s="160"/>
      <c r="RO653" s="160"/>
      <c r="RP653" s="160"/>
      <c r="RQ653" s="160"/>
      <c r="RR653" s="160"/>
      <c r="RS653" s="160"/>
      <c r="RT653" s="160"/>
      <c r="RU653" s="160"/>
      <c r="RV653" s="160"/>
      <c r="RW653" s="160"/>
      <c r="RX653" s="160"/>
      <c r="RY653" s="160"/>
      <c r="RZ653" s="160"/>
      <c r="SA653" s="160"/>
      <c r="SB653" s="160"/>
      <c r="SC653" s="160"/>
      <c r="SD653" s="160"/>
      <c r="SE653" s="160"/>
      <c r="SF653" s="160"/>
      <c r="SG653" s="160"/>
      <c r="SH653" s="160"/>
      <c r="SI653" s="160"/>
      <c r="SJ653" s="160"/>
      <c r="SK653" s="160"/>
      <c r="SL653" s="160"/>
      <c r="SM653" s="160"/>
      <c r="SN653" s="160"/>
      <c r="SO653" s="160"/>
      <c r="SP653" s="160"/>
      <c r="SQ653" s="160"/>
      <c r="SR653" s="160"/>
      <c r="SS653" s="160"/>
      <c r="ST653" s="160"/>
      <c r="SU653" s="160"/>
      <c r="SV653" s="160"/>
      <c r="SW653" s="160"/>
      <c r="SX653" s="160"/>
      <c r="SY653" s="160"/>
      <c r="SZ653" s="160"/>
      <c r="TA653" s="160"/>
      <c r="TB653" s="160"/>
      <c r="TC653" s="160"/>
      <c r="TD653" s="160"/>
      <c r="TE653" s="160"/>
      <c r="TF653" s="160"/>
    </row>
    <row r="654" spans="1:526">
      <c r="A654" s="160"/>
      <c r="B654" s="160"/>
      <c r="C654" s="160"/>
      <c r="D654" s="160"/>
      <c r="E654" s="160"/>
      <c r="F654" s="160"/>
      <c r="G654" s="160"/>
      <c r="H654" s="160"/>
      <c r="I654" s="160"/>
      <c r="J654" s="160"/>
      <c r="K654" s="160"/>
      <c r="L654" s="160"/>
      <c r="M654" s="160"/>
      <c r="N654" s="160"/>
      <c r="O654" s="160"/>
      <c r="P654" s="160"/>
      <c r="Q654" s="160"/>
      <c r="R654" s="160"/>
      <c r="S654" s="160"/>
      <c r="T654" s="160"/>
      <c r="U654" s="160"/>
      <c r="V654" s="160"/>
      <c r="W654" s="160"/>
      <c r="X654" s="160"/>
      <c r="Y654" s="160"/>
      <c r="Z654" s="160"/>
      <c r="AA654" s="160"/>
      <c r="AB654" s="160"/>
      <c r="AC654" s="160"/>
      <c r="AD654" s="160"/>
      <c r="AE654" s="160"/>
      <c r="AF654" s="160"/>
      <c r="AG654" s="160"/>
      <c r="AH654" s="160"/>
      <c r="AI654" s="160"/>
      <c r="AJ654" s="160"/>
      <c r="AK654" s="160"/>
      <c r="AL654" s="160"/>
      <c r="AM654" s="160"/>
      <c r="AN654" s="160"/>
      <c r="AO654" s="160"/>
      <c r="AP654" s="160"/>
      <c r="AQ654" s="160"/>
      <c r="AR654" s="160"/>
      <c r="AS654" s="160"/>
      <c r="AT654" s="160"/>
      <c r="AU654" s="160"/>
      <c r="AV654" s="160"/>
      <c r="AW654" s="160"/>
      <c r="AX654" s="160"/>
      <c r="AY654" s="160"/>
      <c r="AZ654" s="160"/>
      <c r="BA654" s="160"/>
      <c r="BB654" s="160"/>
      <c r="BC654" s="160"/>
      <c r="BD654" s="160"/>
      <c r="BE654" s="160"/>
      <c r="BF654" s="160"/>
      <c r="BG654" s="160"/>
      <c r="BH654" s="160"/>
      <c r="BI654" s="160"/>
      <c r="BJ654" s="160"/>
      <c r="BK654" s="160"/>
      <c r="BL654" s="160"/>
      <c r="BM654" s="160"/>
      <c r="BN654" s="160"/>
      <c r="BO654" s="160"/>
      <c r="BP654" s="160"/>
      <c r="BQ654" s="160"/>
      <c r="BR654" s="160"/>
      <c r="BS654" s="160"/>
      <c r="BT654" s="160"/>
      <c r="BU654" s="160"/>
      <c r="BV654" s="160"/>
      <c r="BW654" s="160"/>
      <c r="BX654" s="160"/>
      <c r="BY654" s="160"/>
      <c r="BZ654" s="160"/>
      <c r="CA654" s="160"/>
      <c r="CB654" s="160"/>
      <c r="CC654" s="160"/>
      <c r="CD654" s="160"/>
      <c r="CE654" s="160"/>
      <c r="CF654" s="160"/>
      <c r="CG654" s="160"/>
      <c r="CH654" s="160"/>
      <c r="CI654" s="160"/>
      <c r="CJ654" s="160"/>
      <c r="CK654" s="160"/>
      <c r="CL654" s="160"/>
      <c r="CM654" s="160"/>
      <c r="CN654" s="160"/>
      <c r="CO654" s="160"/>
      <c r="CP654" s="160"/>
      <c r="CQ654" s="160"/>
      <c r="CR654" s="160"/>
      <c r="CS654" s="160"/>
      <c r="CT654" s="160"/>
      <c r="CU654" s="160"/>
      <c r="CV654" s="160"/>
      <c r="CW654" s="160"/>
      <c r="CX654" s="160"/>
      <c r="CY654" s="160"/>
      <c r="CZ654" s="160"/>
      <c r="DA654" s="160"/>
      <c r="DB654" s="160"/>
      <c r="DC654" s="160"/>
      <c r="DD654" s="160"/>
      <c r="DE654" s="160"/>
      <c r="DF654" s="160"/>
      <c r="DG654" s="160"/>
      <c r="DH654" s="160"/>
      <c r="DI654" s="160"/>
      <c r="DJ654" s="160"/>
      <c r="DK654" s="160"/>
      <c r="DL654" s="160"/>
      <c r="DM654" s="160"/>
      <c r="DN654" s="160"/>
      <c r="DO654" s="160"/>
      <c r="DP654" s="160"/>
      <c r="DQ654" s="160"/>
      <c r="DR654" s="160"/>
      <c r="DS654" s="160"/>
      <c r="DT654" s="160"/>
      <c r="DU654" s="160"/>
      <c r="DV654" s="160"/>
      <c r="DW654" s="160"/>
      <c r="DX654" s="160"/>
      <c r="DY654" s="160"/>
      <c r="DZ654" s="160"/>
      <c r="EA654" s="160"/>
      <c r="EB654" s="160"/>
      <c r="EC654" s="160"/>
      <c r="ED654" s="160"/>
      <c r="EE654" s="160"/>
      <c r="EF654" s="160"/>
      <c r="EG654" s="160"/>
      <c r="EH654" s="160"/>
      <c r="EI654" s="160"/>
      <c r="EJ654" s="160"/>
      <c r="EK654" s="160"/>
      <c r="EL654" s="160"/>
      <c r="EM654" s="160"/>
      <c r="EN654" s="160"/>
      <c r="EO654" s="160"/>
      <c r="EP654" s="160"/>
      <c r="EQ654" s="160"/>
      <c r="ER654" s="160"/>
      <c r="ES654" s="160"/>
      <c r="ET654" s="160"/>
      <c r="EU654" s="160"/>
      <c r="EV654" s="160"/>
      <c r="EW654" s="160"/>
      <c r="EX654" s="160"/>
      <c r="EY654" s="160"/>
      <c r="EZ654" s="160"/>
      <c r="FA654" s="160"/>
      <c r="FB654" s="160"/>
      <c r="FC654" s="160"/>
      <c r="FD654" s="160"/>
      <c r="FE654" s="160"/>
      <c r="FF654" s="160"/>
      <c r="FG654" s="160"/>
      <c r="FH654" s="160"/>
      <c r="FI654" s="160"/>
      <c r="FJ654" s="160"/>
      <c r="FK654" s="160"/>
      <c r="FL654" s="160"/>
      <c r="FM654" s="160"/>
      <c r="FN654" s="160"/>
      <c r="FO654" s="160"/>
      <c r="FP654" s="160"/>
      <c r="FQ654" s="160"/>
      <c r="FR654" s="160"/>
      <c r="FS654" s="160"/>
      <c r="FT654" s="160"/>
      <c r="FU654" s="160"/>
      <c r="FV654" s="160"/>
      <c r="FW654" s="160"/>
      <c r="FX654" s="160"/>
      <c r="FY654" s="160"/>
      <c r="FZ654" s="160"/>
      <c r="GA654" s="160"/>
      <c r="GB654" s="160"/>
      <c r="GC654" s="160"/>
      <c r="GD654" s="160"/>
      <c r="GE654" s="160"/>
      <c r="GF654" s="160"/>
      <c r="GG654" s="160"/>
      <c r="GH654" s="160"/>
      <c r="GI654" s="160"/>
      <c r="GJ654" s="160"/>
      <c r="GK654" s="160"/>
      <c r="GL654" s="160"/>
      <c r="GM654" s="160"/>
      <c r="GN654" s="160"/>
      <c r="GO654" s="160"/>
      <c r="GP654" s="160"/>
      <c r="GQ654" s="160"/>
      <c r="GR654" s="160"/>
      <c r="GS654" s="160"/>
      <c r="GT654" s="160"/>
      <c r="GU654" s="160"/>
      <c r="GV654" s="160"/>
      <c r="GW654" s="160"/>
      <c r="GX654" s="160"/>
      <c r="GY654" s="160"/>
      <c r="GZ654" s="160"/>
      <c r="HA654" s="160"/>
      <c r="HB654" s="160"/>
      <c r="HC654" s="160"/>
      <c r="HD654" s="160"/>
      <c r="HE654" s="160"/>
      <c r="HF654" s="160"/>
      <c r="HG654" s="160"/>
      <c r="HH654" s="160"/>
      <c r="HI654" s="160"/>
      <c r="HJ654" s="160"/>
      <c r="HK654" s="160"/>
      <c r="HL654" s="160"/>
      <c r="HM654" s="160"/>
      <c r="HN654" s="160"/>
      <c r="HO654" s="160"/>
      <c r="HP654" s="160"/>
      <c r="HQ654" s="160"/>
      <c r="HR654" s="160"/>
      <c r="HS654" s="160"/>
      <c r="HT654" s="160"/>
      <c r="HU654" s="160"/>
      <c r="HV654" s="160"/>
      <c r="HW654" s="160"/>
      <c r="HX654" s="160"/>
      <c r="HY654" s="160"/>
      <c r="HZ654" s="160"/>
      <c r="IA654" s="160"/>
      <c r="IB654" s="160"/>
      <c r="IC654" s="160"/>
      <c r="ID654" s="160"/>
      <c r="IE654" s="160"/>
      <c r="IF654" s="160"/>
      <c r="IG654" s="160"/>
      <c r="IH654" s="160"/>
      <c r="II654" s="160"/>
      <c r="IJ654" s="160"/>
      <c r="IK654" s="160"/>
      <c r="IL654" s="160"/>
      <c r="IM654" s="160"/>
      <c r="IN654" s="160"/>
      <c r="IO654" s="160"/>
      <c r="IP654" s="160"/>
      <c r="IQ654" s="160"/>
      <c r="IR654" s="160"/>
      <c r="IS654" s="160"/>
      <c r="IT654" s="160"/>
      <c r="IU654" s="160"/>
      <c r="IV654" s="160"/>
      <c r="IW654" s="160"/>
      <c r="IX654" s="160"/>
      <c r="IY654" s="160"/>
      <c r="IZ654" s="160"/>
      <c r="JA654" s="160"/>
      <c r="JB654" s="160"/>
      <c r="JC654" s="160"/>
      <c r="JD654" s="160"/>
      <c r="JE654" s="160"/>
      <c r="JF654" s="160"/>
      <c r="JG654" s="160"/>
      <c r="JH654" s="160"/>
      <c r="JI654" s="160"/>
      <c r="JJ654" s="160"/>
      <c r="JK654" s="160"/>
      <c r="JL654" s="160"/>
      <c r="JM654" s="160"/>
      <c r="JN654" s="160"/>
      <c r="JO654" s="160"/>
      <c r="JP654" s="160"/>
      <c r="JQ654" s="160"/>
      <c r="JR654" s="160"/>
      <c r="JS654" s="160"/>
      <c r="JT654" s="160"/>
      <c r="JU654" s="160"/>
      <c r="JV654" s="160"/>
      <c r="JW654" s="160"/>
      <c r="JX654" s="160"/>
      <c r="JY654" s="160"/>
      <c r="JZ654" s="160"/>
      <c r="KA654" s="160"/>
      <c r="KB654" s="160"/>
      <c r="KC654" s="160"/>
      <c r="KD654" s="160"/>
      <c r="KE654" s="160"/>
      <c r="KF654" s="160"/>
      <c r="KG654" s="160"/>
      <c r="KH654" s="160"/>
      <c r="KI654" s="160"/>
      <c r="KJ654" s="160"/>
      <c r="KK654" s="160"/>
      <c r="KL654" s="160"/>
      <c r="KM654" s="160"/>
      <c r="KN654" s="160"/>
      <c r="KO654" s="160"/>
      <c r="KP654" s="160"/>
      <c r="KQ654" s="160"/>
      <c r="KR654" s="160"/>
      <c r="KS654" s="160"/>
      <c r="KT654" s="160"/>
      <c r="KU654" s="160"/>
      <c r="KV654" s="160"/>
      <c r="KW654" s="160"/>
      <c r="KX654" s="160"/>
      <c r="KY654" s="160"/>
      <c r="KZ654" s="160"/>
      <c r="LA654" s="160"/>
      <c r="LB654" s="160"/>
      <c r="LC654" s="160"/>
      <c r="LD654" s="160"/>
      <c r="LE654" s="160"/>
      <c r="LF654" s="160"/>
      <c r="LG654" s="160"/>
      <c r="LH654" s="160"/>
      <c r="LI654" s="160"/>
      <c r="LJ654" s="160"/>
      <c r="LK654" s="160"/>
      <c r="LL654" s="160"/>
      <c r="LM654" s="160"/>
      <c r="LN654" s="160"/>
      <c r="LO654" s="160"/>
      <c r="LP654" s="160"/>
      <c r="LQ654" s="160"/>
      <c r="LR654" s="160"/>
      <c r="LS654" s="160"/>
      <c r="LT654" s="160"/>
      <c r="LU654" s="160"/>
      <c r="LV654" s="160"/>
      <c r="LW654" s="160"/>
      <c r="LX654" s="160"/>
      <c r="LY654" s="160"/>
      <c r="LZ654" s="160"/>
      <c r="MA654" s="160"/>
      <c r="MB654" s="160"/>
      <c r="MC654" s="160"/>
      <c r="MD654" s="160"/>
      <c r="ME654" s="160"/>
      <c r="MF654" s="160"/>
      <c r="MG654" s="160"/>
      <c r="MH654" s="160"/>
      <c r="MI654" s="160"/>
      <c r="MJ654" s="160"/>
      <c r="MK654" s="160"/>
      <c r="ML654" s="160"/>
      <c r="MM654" s="160"/>
      <c r="MN654" s="160"/>
      <c r="MO654" s="160"/>
      <c r="MP654" s="160"/>
      <c r="MQ654" s="160"/>
      <c r="MR654" s="160"/>
      <c r="MS654" s="160"/>
      <c r="MT654" s="160"/>
      <c r="MU654" s="160"/>
      <c r="MV654" s="160"/>
      <c r="MW654" s="160"/>
      <c r="MX654" s="160"/>
      <c r="MY654" s="160"/>
      <c r="MZ654" s="160"/>
      <c r="NA654" s="160"/>
      <c r="NB654" s="160"/>
      <c r="NC654" s="160"/>
      <c r="ND654" s="160"/>
      <c r="NE654" s="160"/>
      <c r="NF654" s="160"/>
      <c r="NG654" s="160"/>
      <c r="NH654" s="160"/>
      <c r="NI654" s="160"/>
      <c r="NJ654" s="160"/>
      <c r="NK654" s="160"/>
      <c r="NL654" s="160"/>
      <c r="NM654" s="160"/>
      <c r="NN654" s="160"/>
      <c r="NO654" s="160"/>
      <c r="NP654" s="160"/>
      <c r="NQ654" s="160"/>
      <c r="NR654" s="160"/>
      <c r="NS654" s="160"/>
      <c r="NT654" s="160"/>
      <c r="NU654" s="160"/>
      <c r="NV654" s="160"/>
      <c r="NW654" s="160"/>
      <c r="NX654" s="160"/>
      <c r="NY654" s="160"/>
      <c r="NZ654" s="160"/>
      <c r="OA654" s="160"/>
      <c r="OB654" s="160"/>
      <c r="OC654" s="160"/>
      <c r="OD654" s="160"/>
      <c r="OE654" s="160"/>
      <c r="OF654" s="160"/>
      <c r="OG654" s="160"/>
      <c r="OH654" s="160"/>
      <c r="OI654" s="160"/>
      <c r="OJ654" s="160"/>
      <c r="OK654" s="160"/>
      <c r="OL654" s="160"/>
      <c r="OM654" s="160"/>
      <c r="ON654" s="160"/>
      <c r="OO654" s="160"/>
      <c r="OP654" s="160"/>
      <c r="OQ654" s="160"/>
      <c r="OR654" s="160"/>
      <c r="OS654" s="160"/>
      <c r="OT654" s="160"/>
      <c r="OU654" s="160"/>
      <c r="OV654" s="160"/>
      <c r="OW654" s="160"/>
      <c r="OX654" s="160"/>
      <c r="OY654" s="160"/>
      <c r="OZ654" s="160"/>
      <c r="PA654" s="160"/>
      <c r="PB654" s="160"/>
      <c r="PC654" s="160"/>
      <c r="PD654" s="160"/>
      <c r="PE654" s="160"/>
      <c r="PF654" s="160"/>
      <c r="PG654" s="160"/>
      <c r="PH654" s="160"/>
      <c r="PI654" s="160"/>
      <c r="PJ654" s="160"/>
      <c r="PK654" s="160"/>
      <c r="PL654" s="160"/>
      <c r="PM654" s="160"/>
      <c r="PN654" s="160"/>
      <c r="PO654" s="160"/>
      <c r="PP654" s="160"/>
      <c r="PQ654" s="160"/>
      <c r="PR654" s="160"/>
      <c r="PS654" s="160"/>
      <c r="PT654" s="160"/>
      <c r="PU654" s="160"/>
      <c r="PV654" s="160"/>
      <c r="PW654" s="160"/>
      <c r="PX654" s="160"/>
      <c r="PY654" s="160"/>
      <c r="PZ654" s="160"/>
      <c r="QA654" s="160"/>
      <c r="QB654" s="160"/>
      <c r="QC654" s="160"/>
      <c r="QD654" s="160"/>
      <c r="QE654" s="160"/>
      <c r="QF654" s="160"/>
      <c r="QG654" s="160"/>
      <c r="QH654" s="160"/>
      <c r="QI654" s="160"/>
      <c r="QJ654" s="160"/>
      <c r="QK654" s="160"/>
      <c r="QL654" s="160"/>
      <c r="QM654" s="160"/>
      <c r="QN654" s="160"/>
      <c r="QO654" s="160"/>
      <c r="QP654" s="160"/>
      <c r="QQ654" s="160"/>
      <c r="QR654" s="160"/>
      <c r="QS654" s="160"/>
      <c r="QT654" s="160"/>
      <c r="QU654" s="160"/>
      <c r="QV654" s="160"/>
      <c r="QW654" s="160"/>
      <c r="QX654" s="160"/>
      <c r="QY654" s="160"/>
      <c r="QZ654" s="160"/>
      <c r="RA654" s="160"/>
      <c r="RB654" s="160"/>
      <c r="RC654" s="160"/>
      <c r="RD654" s="160"/>
      <c r="RE654" s="160"/>
      <c r="RF654" s="160"/>
      <c r="RG654" s="160"/>
      <c r="RH654" s="160"/>
      <c r="RI654" s="160"/>
      <c r="RJ654" s="160"/>
      <c r="RK654" s="160"/>
      <c r="RL654" s="160"/>
      <c r="RM654" s="160"/>
      <c r="RN654" s="160"/>
      <c r="RO654" s="160"/>
      <c r="RP654" s="160"/>
      <c r="RQ654" s="160"/>
      <c r="RR654" s="160"/>
      <c r="RS654" s="160"/>
      <c r="RT654" s="160"/>
      <c r="RU654" s="160"/>
      <c r="RV654" s="160"/>
      <c r="RW654" s="160"/>
      <c r="RX654" s="160"/>
      <c r="RY654" s="160"/>
      <c r="RZ654" s="160"/>
      <c r="SA654" s="160"/>
      <c r="SB654" s="160"/>
      <c r="SC654" s="160"/>
      <c r="SD654" s="160"/>
      <c r="SE654" s="160"/>
      <c r="SF654" s="160"/>
      <c r="SG654" s="160"/>
      <c r="SH654" s="160"/>
      <c r="SI654" s="160"/>
      <c r="SJ654" s="160"/>
      <c r="SK654" s="160"/>
      <c r="SL654" s="160"/>
      <c r="SM654" s="160"/>
      <c r="SN654" s="160"/>
      <c r="SO654" s="160"/>
      <c r="SP654" s="160"/>
      <c r="SQ654" s="160"/>
      <c r="SR654" s="160"/>
      <c r="SS654" s="160"/>
      <c r="ST654" s="160"/>
      <c r="SU654" s="160"/>
      <c r="SV654" s="160"/>
      <c r="SW654" s="160"/>
      <c r="SX654" s="160"/>
      <c r="SY654" s="160"/>
      <c r="SZ654" s="160"/>
      <c r="TA654" s="160"/>
      <c r="TB654" s="160"/>
      <c r="TC654" s="160"/>
      <c r="TD654" s="160"/>
      <c r="TE654" s="160"/>
      <c r="TF654" s="160"/>
    </row>
    <row r="655" spans="1:526">
      <c r="A655" s="160"/>
      <c r="B655" s="160"/>
      <c r="C655" s="160"/>
      <c r="D655" s="160"/>
      <c r="E655" s="160"/>
      <c r="F655" s="160"/>
      <c r="G655" s="160"/>
      <c r="H655" s="160"/>
      <c r="I655" s="160"/>
      <c r="J655" s="160"/>
      <c r="K655" s="160"/>
      <c r="L655" s="160"/>
      <c r="M655" s="160"/>
      <c r="N655" s="160"/>
      <c r="O655" s="160"/>
      <c r="P655" s="160"/>
      <c r="Q655" s="160"/>
      <c r="R655" s="160"/>
      <c r="S655" s="160"/>
      <c r="T655" s="160"/>
      <c r="U655" s="160"/>
      <c r="V655" s="160"/>
      <c r="W655" s="160"/>
      <c r="X655" s="160"/>
      <c r="Y655" s="160"/>
      <c r="Z655" s="160"/>
      <c r="AA655" s="160"/>
      <c r="AB655" s="160"/>
      <c r="AC655" s="160"/>
      <c r="AD655" s="160"/>
      <c r="AE655" s="160"/>
      <c r="AF655" s="160"/>
      <c r="AG655" s="160"/>
      <c r="AH655" s="160"/>
      <c r="AI655" s="160"/>
      <c r="AJ655" s="160"/>
      <c r="AK655" s="160"/>
      <c r="AL655" s="160"/>
      <c r="AM655" s="160"/>
      <c r="AN655" s="160"/>
      <c r="AO655" s="160"/>
      <c r="AP655" s="160"/>
      <c r="AQ655" s="160"/>
      <c r="AR655" s="160"/>
      <c r="AS655" s="160"/>
      <c r="AT655" s="160"/>
      <c r="AU655" s="160"/>
      <c r="AV655" s="160"/>
      <c r="AW655" s="160"/>
      <c r="AX655" s="160"/>
      <c r="AY655" s="160"/>
      <c r="AZ655" s="160"/>
      <c r="BA655" s="160"/>
      <c r="BB655" s="160"/>
      <c r="BC655" s="160"/>
      <c r="BD655" s="160"/>
      <c r="BE655" s="160"/>
      <c r="BF655" s="160"/>
      <c r="BG655" s="160"/>
      <c r="BH655" s="160"/>
      <c r="BI655" s="160"/>
      <c r="BJ655" s="160"/>
      <c r="BK655" s="160"/>
      <c r="BL655" s="160"/>
      <c r="BM655" s="160"/>
      <c r="BN655" s="160"/>
      <c r="BO655" s="160"/>
      <c r="BP655" s="160"/>
      <c r="BQ655" s="160"/>
      <c r="BR655" s="160"/>
      <c r="BS655" s="160"/>
      <c r="BT655" s="160"/>
      <c r="BU655" s="160"/>
      <c r="BV655" s="160"/>
      <c r="BW655" s="160"/>
      <c r="BX655" s="160"/>
      <c r="BY655" s="160"/>
      <c r="BZ655" s="160"/>
      <c r="CA655" s="160"/>
      <c r="CB655" s="160"/>
      <c r="CC655" s="160"/>
      <c r="CD655" s="160"/>
      <c r="CE655" s="160"/>
      <c r="CF655" s="160"/>
      <c r="CG655" s="160"/>
      <c r="CH655" s="160"/>
      <c r="CI655" s="160"/>
      <c r="CJ655" s="160"/>
      <c r="CK655" s="160"/>
      <c r="CL655" s="160"/>
      <c r="CM655" s="160"/>
      <c r="CN655" s="160"/>
      <c r="CO655" s="160"/>
      <c r="CP655" s="160"/>
      <c r="CQ655" s="160"/>
      <c r="CR655" s="160"/>
      <c r="CS655" s="160"/>
      <c r="CT655" s="160"/>
      <c r="CU655" s="160"/>
      <c r="CV655" s="160"/>
      <c r="CW655" s="160"/>
      <c r="CX655" s="160"/>
      <c r="CY655" s="160"/>
      <c r="CZ655" s="160"/>
      <c r="DA655" s="160"/>
      <c r="DB655" s="160"/>
      <c r="DC655" s="160"/>
      <c r="DD655" s="160"/>
      <c r="DE655" s="160"/>
      <c r="DF655" s="160"/>
      <c r="DG655" s="160"/>
      <c r="DH655" s="160"/>
      <c r="DI655" s="160"/>
      <c r="DJ655" s="160"/>
      <c r="DK655" s="160"/>
      <c r="DL655" s="160"/>
      <c r="DM655" s="160"/>
      <c r="DN655" s="160"/>
      <c r="DO655" s="160"/>
      <c r="DP655" s="160"/>
      <c r="DQ655" s="160"/>
      <c r="DR655" s="160"/>
      <c r="DS655" s="160"/>
      <c r="DT655" s="160"/>
      <c r="DU655" s="160"/>
      <c r="DV655" s="160"/>
      <c r="DW655" s="160"/>
      <c r="DX655" s="160"/>
      <c r="DY655" s="160"/>
      <c r="DZ655" s="160"/>
      <c r="EA655" s="160"/>
      <c r="EB655" s="160"/>
      <c r="EC655" s="160"/>
      <c r="ED655" s="160"/>
      <c r="EE655" s="160"/>
      <c r="EF655" s="160"/>
      <c r="EG655" s="160"/>
      <c r="EH655" s="160"/>
      <c r="EI655" s="160"/>
      <c r="EJ655" s="160"/>
      <c r="EK655" s="160"/>
      <c r="EL655" s="160"/>
      <c r="EM655" s="160"/>
      <c r="EN655" s="160"/>
      <c r="EO655" s="160"/>
      <c r="EP655" s="160"/>
      <c r="EQ655" s="160"/>
      <c r="ER655" s="160"/>
      <c r="ES655" s="160"/>
      <c r="ET655" s="160"/>
      <c r="EU655" s="160"/>
      <c r="EV655" s="160"/>
      <c r="EW655" s="160"/>
      <c r="EX655" s="160"/>
      <c r="EY655" s="160"/>
      <c r="EZ655" s="160"/>
      <c r="FA655" s="160"/>
      <c r="FB655" s="160"/>
      <c r="FC655" s="160"/>
      <c r="FD655" s="160"/>
      <c r="FE655" s="160"/>
      <c r="FF655" s="160"/>
      <c r="FG655" s="160"/>
      <c r="FH655" s="160"/>
      <c r="FI655" s="160"/>
      <c r="FJ655" s="160"/>
      <c r="FK655" s="160"/>
      <c r="FL655" s="160"/>
      <c r="FM655" s="160"/>
      <c r="FN655" s="160"/>
      <c r="FO655" s="160"/>
      <c r="FP655" s="160"/>
      <c r="FQ655" s="160"/>
      <c r="FR655" s="160"/>
      <c r="FS655" s="160"/>
      <c r="FT655" s="160"/>
      <c r="FU655" s="160"/>
      <c r="FV655" s="160"/>
      <c r="FW655" s="160"/>
      <c r="FX655" s="160"/>
      <c r="FY655" s="160"/>
      <c r="FZ655" s="160"/>
      <c r="GA655" s="160"/>
      <c r="GB655" s="160"/>
      <c r="GC655" s="160"/>
      <c r="GD655" s="160"/>
      <c r="GE655" s="160"/>
      <c r="GF655" s="160"/>
      <c r="GG655" s="160"/>
      <c r="GH655" s="160"/>
      <c r="GI655" s="160"/>
      <c r="GJ655" s="160"/>
      <c r="GK655" s="160"/>
      <c r="GL655" s="160"/>
      <c r="GM655" s="160"/>
      <c r="GN655" s="160"/>
      <c r="GO655" s="160"/>
      <c r="GP655" s="160"/>
      <c r="GQ655" s="160"/>
      <c r="GR655" s="160"/>
      <c r="GS655" s="160"/>
      <c r="GT655" s="160"/>
      <c r="GU655" s="160"/>
      <c r="GV655" s="160"/>
      <c r="GW655" s="160"/>
      <c r="GX655" s="160"/>
      <c r="GY655" s="160"/>
      <c r="GZ655" s="160"/>
      <c r="HA655" s="160"/>
      <c r="HB655" s="160"/>
      <c r="HC655" s="160"/>
      <c r="HD655" s="160"/>
      <c r="HE655" s="160"/>
      <c r="HF655" s="160"/>
      <c r="HG655" s="160"/>
      <c r="HH655" s="160"/>
      <c r="HI655" s="160"/>
      <c r="HJ655" s="160"/>
      <c r="HK655" s="160"/>
      <c r="HL655" s="160"/>
      <c r="HM655" s="160"/>
      <c r="HN655" s="160"/>
      <c r="HO655" s="160"/>
      <c r="HP655" s="160"/>
      <c r="HQ655" s="160"/>
      <c r="HR655" s="160"/>
      <c r="HS655" s="160"/>
      <c r="HT655" s="160"/>
      <c r="HU655" s="160"/>
      <c r="HV655" s="160"/>
      <c r="HW655" s="160"/>
      <c r="HX655" s="160"/>
      <c r="HY655" s="160"/>
      <c r="HZ655" s="160"/>
      <c r="IA655" s="160"/>
      <c r="IB655" s="160"/>
      <c r="IC655" s="160"/>
      <c r="ID655" s="160"/>
      <c r="IE655" s="160"/>
      <c r="IF655" s="160"/>
      <c r="IG655" s="160"/>
      <c r="IH655" s="160"/>
      <c r="II655" s="160"/>
      <c r="IJ655" s="160"/>
      <c r="IK655" s="160"/>
      <c r="IL655" s="160"/>
      <c r="IM655" s="160"/>
      <c r="IN655" s="160"/>
      <c r="IO655" s="160"/>
      <c r="IP655" s="160"/>
      <c r="IQ655" s="160"/>
      <c r="IR655" s="160"/>
      <c r="IS655" s="160"/>
      <c r="IT655" s="160"/>
      <c r="IU655" s="160"/>
      <c r="IV655" s="160"/>
      <c r="IW655" s="160"/>
      <c r="IX655" s="160"/>
      <c r="IY655" s="160"/>
      <c r="IZ655" s="160"/>
      <c r="JA655" s="160"/>
      <c r="JB655" s="160"/>
      <c r="JC655" s="160"/>
      <c r="JD655" s="160"/>
      <c r="JE655" s="160"/>
      <c r="JF655" s="160"/>
      <c r="JG655" s="160"/>
      <c r="JH655" s="160"/>
      <c r="JI655" s="160"/>
      <c r="JJ655" s="160"/>
      <c r="JK655" s="160"/>
      <c r="JL655" s="160"/>
      <c r="JM655" s="160"/>
      <c r="JN655" s="160"/>
      <c r="JO655" s="160"/>
      <c r="JP655" s="160"/>
      <c r="JQ655" s="160"/>
      <c r="JR655" s="160"/>
      <c r="JS655" s="160"/>
      <c r="JT655" s="160"/>
      <c r="JU655" s="160"/>
      <c r="JV655" s="160"/>
      <c r="JW655" s="160"/>
      <c r="JX655" s="160"/>
      <c r="JY655" s="160"/>
      <c r="JZ655" s="160"/>
      <c r="KA655" s="160"/>
      <c r="KB655" s="160"/>
      <c r="KC655" s="160"/>
      <c r="KD655" s="160"/>
      <c r="KE655" s="160"/>
      <c r="KF655" s="160"/>
      <c r="KG655" s="160"/>
      <c r="KH655" s="160"/>
      <c r="KI655" s="160"/>
      <c r="KJ655" s="160"/>
      <c r="KK655" s="160"/>
      <c r="KL655" s="160"/>
      <c r="KM655" s="160"/>
      <c r="KN655" s="160"/>
      <c r="KO655" s="160"/>
      <c r="KP655" s="160"/>
      <c r="KQ655" s="160"/>
      <c r="KR655" s="160"/>
      <c r="KS655" s="160"/>
      <c r="KT655" s="160"/>
      <c r="KU655" s="160"/>
      <c r="KV655" s="160"/>
      <c r="KW655" s="160"/>
      <c r="KX655" s="160"/>
      <c r="KY655" s="160"/>
      <c r="KZ655" s="160"/>
      <c r="LA655" s="160"/>
      <c r="LB655" s="160"/>
      <c r="LC655" s="160"/>
      <c r="LD655" s="160"/>
      <c r="LE655" s="160"/>
      <c r="LF655" s="160"/>
      <c r="LG655" s="160"/>
      <c r="LH655" s="160"/>
      <c r="LI655" s="160"/>
      <c r="LJ655" s="160"/>
      <c r="LK655" s="160"/>
      <c r="LL655" s="160"/>
      <c r="LM655" s="160"/>
      <c r="LN655" s="160"/>
      <c r="LO655" s="160"/>
      <c r="LP655" s="160"/>
      <c r="LQ655" s="160"/>
      <c r="LR655" s="160"/>
      <c r="LS655" s="160"/>
      <c r="LT655" s="160"/>
      <c r="LU655" s="160"/>
      <c r="LV655" s="160"/>
      <c r="LW655" s="160"/>
      <c r="LX655" s="160"/>
      <c r="LY655" s="160"/>
      <c r="LZ655" s="160"/>
      <c r="MA655" s="160"/>
      <c r="MB655" s="160"/>
      <c r="MC655" s="160"/>
      <c r="MD655" s="160"/>
      <c r="ME655" s="160"/>
      <c r="MF655" s="160"/>
      <c r="MG655" s="160"/>
      <c r="MH655" s="160"/>
      <c r="MI655" s="160"/>
      <c r="MJ655" s="160"/>
      <c r="MK655" s="160"/>
      <c r="ML655" s="160"/>
      <c r="MM655" s="160"/>
      <c r="MN655" s="160"/>
      <c r="MO655" s="160"/>
      <c r="MP655" s="160"/>
      <c r="MQ655" s="160"/>
      <c r="MR655" s="160"/>
      <c r="MS655" s="160"/>
      <c r="MT655" s="160"/>
      <c r="MU655" s="160"/>
      <c r="MV655" s="160"/>
      <c r="MW655" s="160"/>
      <c r="MX655" s="160"/>
      <c r="MY655" s="160"/>
      <c r="MZ655" s="160"/>
      <c r="NA655" s="160"/>
      <c r="NB655" s="160"/>
      <c r="NC655" s="160"/>
      <c r="ND655" s="160"/>
      <c r="NE655" s="160"/>
      <c r="NF655" s="160"/>
      <c r="NG655" s="160"/>
      <c r="NH655" s="160"/>
      <c r="NI655" s="160"/>
      <c r="NJ655" s="160"/>
      <c r="NK655" s="160"/>
      <c r="NL655" s="160"/>
      <c r="NM655" s="160"/>
      <c r="NN655" s="160"/>
      <c r="NO655" s="160"/>
      <c r="NP655" s="160"/>
      <c r="NQ655" s="160"/>
      <c r="NR655" s="160"/>
      <c r="NS655" s="160"/>
      <c r="NT655" s="160"/>
      <c r="NU655" s="160"/>
      <c r="NV655" s="160"/>
      <c r="NW655" s="160"/>
      <c r="NX655" s="160"/>
      <c r="NY655" s="160"/>
      <c r="NZ655" s="160"/>
      <c r="OA655" s="160"/>
      <c r="OB655" s="160"/>
      <c r="OC655" s="160"/>
      <c r="OD655" s="160"/>
      <c r="OE655" s="160"/>
      <c r="OF655" s="160"/>
      <c r="OG655" s="160"/>
      <c r="OH655" s="160"/>
      <c r="OI655" s="160"/>
      <c r="OJ655" s="160"/>
      <c r="OK655" s="160"/>
      <c r="OL655" s="160"/>
      <c r="OM655" s="160"/>
      <c r="ON655" s="160"/>
      <c r="OO655" s="160"/>
      <c r="OP655" s="160"/>
      <c r="OQ655" s="160"/>
      <c r="OR655" s="160"/>
      <c r="OS655" s="160"/>
      <c r="OT655" s="160"/>
      <c r="OU655" s="160"/>
      <c r="OV655" s="160"/>
      <c r="OW655" s="160"/>
      <c r="OX655" s="160"/>
      <c r="OY655" s="160"/>
      <c r="OZ655" s="160"/>
      <c r="PA655" s="160"/>
      <c r="PB655" s="160"/>
      <c r="PC655" s="160"/>
      <c r="PD655" s="160"/>
      <c r="PE655" s="160"/>
      <c r="PF655" s="160"/>
      <c r="PG655" s="160"/>
      <c r="PH655" s="160"/>
      <c r="PI655" s="160"/>
      <c r="PJ655" s="160"/>
      <c r="PK655" s="160"/>
      <c r="PL655" s="160"/>
      <c r="PM655" s="160"/>
      <c r="PN655" s="160"/>
      <c r="PO655" s="160"/>
      <c r="PP655" s="160"/>
      <c r="PQ655" s="160"/>
      <c r="PR655" s="160"/>
      <c r="PS655" s="160"/>
      <c r="PT655" s="160"/>
      <c r="PU655" s="160"/>
      <c r="PV655" s="160"/>
      <c r="PW655" s="160"/>
      <c r="PX655" s="160"/>
      <c r="PY655" s="160"/>
      <c r="PZ655" s="160"/>
      <c r="QA655" s="160"/>
      <c r="QB655" s="160"/>
      <c r="QC655" s="160"/>
      <c r="QD655" s="160"/>
      <c r="QE655" s="160"/>
      <c r="QF655" s="160"/>
      <c r="QG655" s="160"/>
      <c r="QH655" s="160"/>
      <c r="QI655" s="160"/>
      <c r="QJ655" s="160"/>
      <c r="QK655" s="160"/>
      <c r="QL655" s="160"/>
      <c r="QM655" s="160"/>
      <c r="QN655" s="160"/>
      <c r="QO655" s="160"/>
      <c r="QP655" s="160"/>
      <c r="QQ655" s="160"/>
      <c r="QR655" s="160"/>
      <c r="QS655" s="160"/>
      <c r="QT655" s="160"/>
      <c r="QU655" s="160"/>
      <c r="QV655" s="160"/>
      <c r="QW655" s="160"/>
      <c r="QX655" s="160"/>
      <c r="QY655" s="160"/>
      <c r="QZ655" s="160"/>
      <c r="RA655" s="160"/>
      <c r="RB655" s="160"/>
      <c r="RC655" s="160"/>
      <c r="RD655" s="160"/>
      <c r="RE655" s="160"/>
      <c r="RF655" s="160"/>
      <c r="RG655" s="160"/>
      <c r="RH655" s="160"/>
      <c r="RI655" s="160"/>
      <c r="RJ655" s="160"/>
      <c r="RK655" s="160"/>
      <c r="RL655" s="160"/>
      <c r="RM655" s="160"/>
      <c r="RN655" s="160"/>
      <c r="RO655" s="160"/>
      <c r="RP655" s="160"/>
      <c r="RQ655" s="160"/>
      <c r="RR655" s="160"/>
      <c r="RS655" s="160"/>
      <c r="RT655" s="160"/>
      <c r="RU655" s="160"/>
      <c r="RV655" s="160"/>
      <c r="RW655" s="160"/>
      <c r="RX655" s="160"/>
      <c r="RY655" s="160"/>
      <c r="RZ655" s="160"/>
      <c r="SA655" s="160"/>
      <c r="SB655" s="160"/>
      <c r="SC655" s="160"/>
      <c r="SD655" s="160"/>
      <c r="SE655" s="160"/>
      <c r="SF655" s="160"/>
      <c r="SG655" s="160"/>
      <c r="SH655" s="160"/>
      <c r="SI655" s="160"/>
      <c r="SJ655" s="160"/>
      <c r="SK655" s="160"/>
      <c r="SL655" s="160"/>
      <c r="SM655" s="160"/>
      <c r="SN655" s="160"/>
      <c r="SO655" s="160"/>
      <c r="SP655" s="160"/>
      <c r="SQ655" s="160"/>
      <c r="SR655" s="160"/>
      <c r="SS655" s="160"/>
      <c r="ST655" s="160"/>
      <c r="SU655" s="160"/>
      <c r="SV655" s="160"/>
      <c r="SW655" s="160"/>
      <c r="SX655" s="160"/>
      <c r="SY655" s="160"/>
      <c r="SZ655" s="160"/>
      <c r="TA655" s="160"/>
      <c r="TB655" s="160"/>
      <c r="TC655" s="160"/>
      <c r="TD655" s="160"/>
      <c r="TE655" s="160"/>
      <c r="TF655" s="160"/>
    </row>
    <row r="656" spans="1:526">
      <c r="A656" s="160"/>
      <c r="B656" s="160"/>
      <c r="C656" s="160"/>
      <c r="D656" s="160"/>
      <c r="E656" s="160"/>
      <c r="F656" s="160"/>
      <c r="G656" s="160"/>
      <c r="H656" s="160"/>
      <c r="I656" s="160"/>
      <c r="J656" s="160"/>
      <c r="K656" s="160"/>
      <c r="L656" s="160"/>
      <c r="M656" s="160"/>
      <c r="N656" s="160"/>
      <c r="O656" s="160"/>
      <c r="P656" s="160"/>
      <c r="Q656" s="160"/>
      <c r="R656" s="160"/>
      <c r="S656" s="160"/>
      <c r="T656" s="160"/>
      <c r="U656" s="160"/>
      <c r="V656" s="160"/>
      <c r="W656" s="160"/>
      <c r="X656" s="160"/>
      <c r="Y656" s="160"/>
      <c r="Z656" s="160"/>
      <c r="AA656" s="160"/>
      <c r="AB656" s="160"/>
      <c r="AC656" s="160"/>
      <c r="AD656" s="160"/>
      <c r="AE656" s="160"/>
      <c r="AF656" s="160"/>
      <c r="AG656" s="160"/>
      <c r="AH656" s="160"/>
      <c r="AI656" s="160"/>
      <c r="AJ656" s="160"/>
      <c r="AK656" s="160"/>
      <c r="AL656" s="160"/>
      <c r="AM656" s="160"/>
      <c r="AN656" s="160"/>
      <c r="AO656" s="160"/>
      <c r="AP656" s="160"/>
      <c r="AQ656" s="160"/>
      <c r="AR656" s="160"/>
      <c r="AS656" s="160"/>
      <c r="AT656" s="160"/>
      <c r="AU656" s="160"/>
      <c r="AV656" s="160"/>
      <c r="AW656" s="160"/>
      <c r="AX656" s="160"/>
      <c r="AY656" s="160"/>
      <c r="AZ656" s="160"/>
      <c r="BA656" s="160"/>
      <c r="BB656" s="160"/>
      <c r="BC656" s="160"/>
      <c r="BD656" s="160"/>
      <c r="BE656" s="160"/>
      <c r="BF656" s="160"/>
      <c r="BG656" s="160"/>
      <c r="BH656" s="160"/>
      <c r="BI656" s="160"/>
      <c r="BJ656" s="160"/>
      <c r="BK656" s="160"/>
      <c r="BL656" s="160"/>
      <c r="BM656" s="160"/>
      <c r="BN656" s="160"/>
      <c r="BO656" s="160"/>
      <c r="BP656" s="160"/>
      <c r="BQ656" s="160"/>
      <c r="BR656" s="160"/>
      <c r="BS656" s="160"/>
      <c r="BT656" s="160"/>
      <c r="BU656" s="160"/>
      <c r="BV656" s="160"/>
      <c r="BW656" s="160"/>
      <c r="BX656" s="160"/>
      <c r="BY656" s="160"/>
      <c r="BZ656" s="160"/>
      <c r="CA656" s="160"/>
      <c r="CB656" s="160"/>
      <c r="CC656" s="160"/>
      <c r="CD656" s="160"/>
      <c r="CE656" s="160"/>
      <c r="CF656" s="160"/>
      <c r="CG656" s="160"/>
      <c r="CH656" s="160"/>
      <c r="CI656" s="160"/>
      <c r="CJ656" s="160"/>
      <c r="CK656" s="160"/>
      <c r="CL656" s="160"/>
      <c r="CM656" s="160"/>
      <c r="CN656" s="160"/>
      <c r="CO656" s="160"/>
      <c r="CP656" s="160"/>
      <c r="CQ656" s="160"/>
      <c r="CR656" s="160"/>
      <c r="CS656" s="160"/>
      <c r="CT656" s="160"/>
      <c r="CU656" s="160"/>
      <c r="CV656" s="160"/>
      <c r="CW656" s="160"/>
      <c r="CX656" s="160"/>
      <c r="CY656" s="160"/>
      <c r="CZ656" s="160"/>
      <c r="DA656" s="160"/>
      <c r="DB656" s="160"/>
      <c r="DC656" s="160"/>
      <c r="DD656" s="160"/>
      <c r="DE656" s="160"/>
      <c r="DF656" s="160"/>
      <c r="DG656" s="160"/>
      <c r="DH656" s="160"/>
      <c r="DI656" s="160"/>
      <c r="DJ656" s="160"/>
      <c r="DK656" s="160"/>
      <c r="DL656" s="160"/>
      <c r="DM656" s="160"/>
      <c r="DN656" s="160"/>
      <c r="DO656" s="160"/>
      <c r="DP656" s="160"/>
      <c r="DQ656" s="160"/>
      <c r="DR656" s="160"/>
      <c r="DS656" s="160"/>
      <c r="DT656" s="160"/>
      <c r="DU656" s="160"/>
      <c r="DV656" s="160"/>
      <c r="DW656" s="160"/>
      <c r="DX656" s="160"/>
      <c r="DY656" s="160"/>
      <c r="DZ656" s="160"/>
      <c r="EA656" s="160"/>
      <c r="EB656" s="160"/>
      <c r="EC656" s="160"/>
      <c r="ED656" s="160"/>
      <c r="EE656" s="160"/>
      <c r="EF656" s="160"/>
      <c r="EG656" s="160"/>
      <c r="EH656" s="160"/>
      <c r="EI656" s="160"/>
      <c r="EJ656" s="160"/>
      <c r="EK656" s="160"/>
      <c r="EL656" s="160"/>
      <c r="EM656" s="160"/>
      <c r="EN656" s="160"/>
      <c r="EO656" s="160"/>
      <c r="EP656" s="160"/>
      <c r="EQ656" s="160"/>
      <c r="ER656" s="160"/>
      <c r="ES656" s="160"/>
      <c r="ET656" s="160"/>
      <c r="EU656" s="160"/>
      <c r="EV656" s="160"/>
      <c r="EW656" s="160"/>
      <c r="EX656" s="160"/>
      <c r="EY656" s="160"/>
      <c r="EZ656" s="160"/>
      <c r="FA656" s="160"/>
      <c r="FB656" s="160"/>
      <c r="FC656" s="160"/>
      <c r="FD656" s="160"/>
      <c r="FE656" s="160"/>
      <c r="FF656" s="160"/>
      <c r="FG656" s="160"/>
      <c r="FH656" s="160"/>
      <c r="FI656" s="160"/>
      <c r="FJ656" s="160"/>
      <c r="FK656" s="160"/>
      <c r="FL656" s="160"/>
      <c r="FM656" s="160"/>
      <c r="FN656" s="160"/>
      <c r="FO656" s="160"/>
      <c r="FP656" s="160"/>
      <c r="FQ656" s="160"/>
      <c r="FR656" s="160"/>
      <c r="FS656" s="160"/>
      <c r="FT656" s="160"/>
      <c r="FU656" s="160"/>
      <c r="FV656" s="160"/>
      <c r="FW656" s="160"/>
      <c r="FX656" s="160"/>
      <c r="FY656" s="160"/>
      <c r="FZ656" s="160"/>
      <c r="GA656" s="160"/>
      <c r="GB656" s="160"/>
      <c r="GC656" s="160"/>
      <c r="GD656" s="160"/>
      <c r="GE656" s="160"/>
      <c r="GF656" s="160"/>
      <c r="GG656" s="160"/>
      <c r="GH656" s="160"/>
      <c r="GI656" s="160"/>
      <c r="GJ656" s="160"/>
      <c r="GK656" s="160"/>
      <c r="GL656" s="160"/>
      <c r="GM656" s="160"/>
      <c r="GN656" s="160"/>
      <c r="GO656" s="160"/>
      <c r="GP656" s="160"/>
      <c r="GQ656" s="160"/>
      <c r="GR656" s="160"/>
      <c r="GS656" s="160"/>
      <c r="GT656" s="160"/>
      <c r="GU656" s="160"/>
      <c r="GV656" s="160"/>
      <c r="GW656" s="160"/>
      <c r="GX656" s="160"/>
      <c r="GY656" s="160"/>
      <c r="GZ656" s="160"/>
      <c r="HA656" s="160"/>
      <c r="HB656" s="160"/>
      <c r="HC656" s="160"/>
      <c r="HD656" s="160"/>
      <c r="HE656" s="160"/>
      <c r="HF656" s="160"/>
      <c r="HG656" s="160"/>
      <c r="HH656" s="160"/>
      <c r="HI656" s="160"/>
      <c r="HJ656" s="160"/>
      <c r="HK656" s="160"/>
      <c r="HL656" s="160"/>
      <c r="HM656" s="160"/>
      <c r="HN656" s="160"/>
      <c r="HO656" s="160"/>
      <c r="HP656" s="160"/>
      <c r="HQ656" s="160"/>
      <c r="HR656" s="160"/>
      <c r="HS656" s="160"/>
      <c r="HT656" s="160"/>
      <c r="HU656" s="160"/>
      <c r="HV656" s="160"/>
      <c r="HW656" s="160"/>
      <c r="HX656" s="160"/>
      <c r="HY656" s="160"/>
      <c r="HZ656" s="160"/>
      <c r="IA656" s="160"/>
      <c r="IB656" s="160"/>
      <c r="IC656" s="160"/>
      <c r="ID656" s="160"/>
      <c r="IE656" s="160"/>
      <c r="IF656" s="160"/>
      <c r="IG656" s="160"/>
      <c r="IH656" s="160"/>
      <c r="II656" s="160"/>
      <c r="IJ656" s="160"/>
      <c r="IK656" s="160"/>
      <c r="IL656" s="160"/>
      <c r="IM656" s="160"/>
      <c r="IN656" s="160"/>
      <c r="IO656" s="160"/>
      <c r="IP656" s="160"/>
      <c r="IQ656" s="160"/>
      <c r="IR656" s="160"/>
      <c r="IS656" s="160"/>
      <c r="IT656" s="160"/>
      <c r="IU656" s="160"/>
      <c r="IV656" s="160"/>
      <c r="IW656" s="160"/>
      <c r="IX656" s="160"/>
      <c r="IY656" s="160"/>
      <c r="IZ656" s="160"/>
      <c r="JA656" s="160"/>
      <c r="JB656" s="160"/>
      <c r="JC656" s="160"/>
      <c r="JD656" s="160"/>
      <c r="JE656" s="160"/>
      <c r="JF656" s="160"/>
      <c r="JG656" s="160"/>
      <c r="JH656" s="160"/>
      <c r="JI656" s="160"/>
      <c r="JJ656" s="160"/>
      <c r="JK656" s="160"/>
      <c r="JL656" s="160"/>
      <c r="JM656" s="160"/>
      <c r="JN656" s="160"/>
      <c r="JO656" s="160"/>
      <c r="JP656" s="160"/>
      <c r="JQ656" s="160"/>
      <c r="JR656" s="160"/>
      <c r="JS656" s="160"/>
      <c r="JT656" s="160"/>
      <c r="JU656" s="160"/>
      <c r="JV656" s="160"/>
      <c r="JW656" s="160"/>
      <c r="JX656" s="160"/>
      <c r="JY656" s="160"/>
      <c r="JZ656" s="160"/>
      <c r="KA656" s="160"/>
      <c r="KB656" s="160"/>
      <c r="KC656" s="160"/>
      <c r="KD656" s="160"/>
      <c r="KE656" s="160"/>
      <c r="KF656" s="160"/>
      <c r="KG656" s="160"/>
      <c r="KH656" s="160"/>
      <c r="KI656" s="160"/>
      <c r="KJ656" s="160"/>
      <c r="KK656" s="160"/>
      <c r="KL656" s="160"/>
      <c r="KM656" s="160"/>
      <c r="KN656" s="160"/>
      <c r="KO656" s="160"/>
      <c r="KP656" s="160"/>
      <c r="KQ656" s="160"/>
      <c r="KR656" s="160"/>
      <c r="KS656" s="160"/>
      <c r="KT656" s="160"/>
      <c r="KU656" s="160"/>
      <c r="KV656" s="160"/>
      <c r="KW656" s="160"/>
      <c r="KX656" s="160"/>
      <c r="KY656" s="160"/>
      <c r="KZ656" s="160"/>
      <c r="LA656" s="160"/>
      <c r="LB656" s="160"/>
      <c r="LC656" s="160"/>
      <c r="LD656" s="160"/>
      <c r="LE656" s="160"/>
      <c r="LF656" s="160"/>
      <c r="LG656" s="160"/>
      <c r="LH656" s="160"/>
      <c r="LI656" s="160"/>
      <c r="LJ656" s="160"/>
      <c r="LK656" s="160"/>
      <c r="LL656" s="160"/>
      <c r="LM656" s="160"/>
      <c r="LN656" s="160"/>
      <c r="LO656" s="160"/>
      <c r="LP656" s="160"/>
      <c r="LQ656" s="160"/>
      <c r="LR656" s="160"/>
      <c r="LS656" s="160"/>
      <c r="LT656" s="160"/>
      <c r="LU656" s="160"/>
      <c r="LV656" s="160"/>
      <c r="LW656" s="160"/>
      <c r="LX656" s="160"/>
      <c r="LY656" s="160"/>
      <c r="LZ656" s="160"/>
      <c r="MA656" s="160"/>
      <c r="MB656" s="160"/>
      <c r="MC656" s="160"/>
      <c r="MD656" s="160"/>
      <c r="ME656" s="160"/>
      <c r="MF656" s="160"/>
      <c r="MG656" s="160"/>
      <c r="MH656" s="160"/>
      <c r="MI656" s="160"/>
      <c r="MJ656" s="160"/>
      <c r="MK656" s="160"/>
      <c r="ML656" s="160"/>
      <c r="MM656" s="160"/>
      <c r="MN656" s="160"/>
      <c r="MO656" s="160"/>
      <c r="MP656" s="160"/>
      <c r="MQ656" s="160"/>
      <c r="MR656" s="160"/>
      <c r="MS656" s="160"/>
      <c r="MT656" s="160"/>
      <c r="MU656" s="160"/>
      <c r="MV656" s="160"/>
      <c r="MW656" s="160"/>
      <c r="MX656" s="160"/>
      <c r="MY656" s="160"/>
      <c r="MZ656" s="160"/>
      <c r="NA656" s="160"/>
      <c r="NB656" s="160"/>
      <c r="NC656" s="160"/>
      <c r="ND656" s="160"/>
      <c r="NE656" s="160"/>
      <c r="NF656" s="160"/>
      <c r="NG656" s="160"/>
      <c r="NH656" s="160"/>
      <c r="NI656" s="160"/>
      <c r="NJ656" s="160"/>
      <c r="NK656" s="160"/>
      <c r="NL656" s="160"/>
      <c r="NM656" s="160"/>
      <c r="NN656" s="160"/>
      <c r="NO656" s="160"/>
      <c r="NP656" s="160"/>
      <c r="NQ656" s="160"/>
      <c r="NR656" s="160"/>
      <c r="NS656" s="160"/>
      <c r="NT656" s="160"/>
      <c r="NU656" s="160"/>
      <c r="NV656" s="160"/>
      <c r="NW656" s="160"/>
      <c r="NX656" s="160"/>
      <c r="NY656" s="160"/>
      <c r="NZ656" s="160"/>
      <c r="OA656" s="160"/>
      <c r="OB656" s="160"/>
      <c r="OC656" s="160"/>
      <c r="OD656" s="160"/>
      <c r="OE656" s="160"/>
      <c r="OF656" s="160"/>
      <c r="OG656" s="160"/>
      <c r="OH656" s="160"/>
      <c r="OI656" s="160"/>
      <c r="OJ656" s="160"/>
      <c r="OK656" s="160"/>
      <c r="OL656" s="160"/>
      <c r="OM656" s="160"/>
      <c r="ON656" s="160"/>
      <c r="OO656" s="160"/>
      <c r="OP656" s="160"/>
      <c r="OQ656" s="160"/>
      <c r="OR656" s="160"/>
      <c r="OS656" s="160"/>
      <c r="OT656" s="160"/>
      <c r="OU656" s="160"/>
      <c r="OV656" s="160"/>
      <c r="OW656" s="160"/>
      <c r="OX656" s="160"/>
      <c r="OY656" s="160"/>
      <c r="OZ656" s="160"/>
      <c r="PA656" s="160"/>
      <c r="PB656" s="160"/>
      <c r="PC656" s="160"/>
      <c r="PD656" s="160"/>
      <c r="PE656" s="160"/>
      <c r="PF656" s="160"/>
      <c r="PG656" s="160"/>
      <c r="PH656" s="160"/>
      <c r="PI656" s="160"/>
      <c r="PJ656" s="160"/>
      <c r="PK656" s="160"/>
      <c r="PL656" s="160"/>
      <c r="PM656" s="160"/>
      <c r="PN656" s="160"/>
      <c r="PO656" s="160"/>
      <c r="PP656" s="160"/>
      <c r="PQ656" s="160"/>
      <c r="PR656" s="160"/>
      <c r="PS656" s="160"/>
      <c r="PT656" s="160"/>
      <c r="PU656" s="160"/>
      <c r="PV656" s="160"/>
      <c r="PW656" s="160"/>
      <c r="PX656" s="160"/>
      <c r="PY656" s="160"/>
      <c r="PZ656" s="160"/>
      <c r="QA656" s="160"/>
      <c r="QB656" s="160"/>
      <c r="QC656" s="160"/>
      <c r="QD656" s="160"/>
      <c r="QE656" s="160"/>
      <c r="QF656" s="160"/>
      <c r="QG656" s="160"/>
      <c r="QH656" s="160"/>
      <c r="QI656" s="160"/>
      <c r="QJ656" s="160"/>
      <c r="QK656" s="160"/>
      <c r="QL656" s="160"/>
      <c r="QM656" s="160"/>
      <c r="QN656" s="160"/>
      <c r="QO656" s="160"/>
      <c r="QP656" s="160"/>
      <c r="QQ656" s="160"/>
      <c r="QR656" s="160"/>
      <c r="QS656" s="160"/>
      <c r="QT656" s="160"/>
      <c r="QU656" s="160"/>
      <c r="QV656" s="160"/>
      <c r="QW656" s="160"/>
      <c r="QX656" s="160"/>
      <c r="QY656" s="160"/>
      <c r="QZ656" s="160"/>
      <c r="RA656" s="160"/>
      <c r="RB656" s="160"/>
      <c r="RC656" s="160"/>
      <c r="RD656" s="160"/>
      <c r="RE656" s="160"/>
      <c r="RF656" s="160"/>
      <c r="RG656" s="160"/>
      <c r="RH656" s="160"/>
      <c r="RI656" s="160"/>
      <c r="RJ656" s="160"/>
      <c r="RK656" s="160"/>
      <c r="RL656" s="160"/>
      <c r="RM656" s="160"/>
      <c r="RN656" s="160"/>
      <c r="RO656" s="160"/>
      <c r="RP656" s="160"/>
      <c r="RQ656" s="160"/>
      <c r="RR656" s="160"/>
      <c r="RS656" s="160"/>
      <c r="RT656" s="160"/>
      <c r="RU656" s="160"/>
      <c r="RV656" s="160"/>
      <c r="RW656" s="160"/>
      <c r="RX656" s="160"/>
      <c r="RY656" s="160"/>
      <c r="RZ656" s="160"/>
      <c r="SA656" s="160"/>
      <c r="SB656" s="160"/>
      <c r="SC656" s="160"/>
      <c r="SD656" s="160"/>
      <c r="SE656" s="160"/>
      <c r="SF656" s="160"/>
      <c r="SG656" s="160"/>
      <c r="SH656" s="160"/>
      <c r="SI656" s="160"/>
      <c r="SJ656" s="160"/>
      <c r="SK656" s="160"/>
      <c r="SL656" s="160"/>
      <c r="SM656" s="160"/>
      <c r="SN656" s="160"/>
      <c r="SO656" s="160"/>
      <c r="SP656" s="160"/>
      <c r="SQ656" s="160"/>
      <c r="SR656" s="160"/>
      <c r="SS656" s="160"/>
      <c r="ST656" s="160"/>
      <c r="SU656" s="160"/>
      <c r="SV656" s="160"/>
      <c r="SW656" s="160"/>
      <c r="SX656" s="160"/>
      <c r="SY656" s="160"/>
      <c r="SZ656" s="160"/>
      <c r="TA656" s="160"/>
      <c r="TB656" s="160"/>
      <c r="TC656" s="160"/>
      <c r="TD656" s="160"/>
      <c r="TE656" s="160"/>
      <c r="TF656" s="160"/>
    </row>
    <row r="657" spans="1:526">
      <c r="A657" s="160"/>
      <c r="B657" s="160"/>
      <c r="C657" s="160"/>
      <c r="D657" s="160"/>
      <c r="E657" s="160"/>
      <c r="F657" s="160"/>
      <c r="G657" s="160"/>
      <c r="H657" s="160"/>
      <c r="I657" s="160"/>
      <c r="J657" s="160"/>
      <c r="K657" s="160"/>
      <c r="L657" s="160"/>
      <c r="M657" s="160"/>
      <c r="N657" s="160"/>
      <c r="O657" s="160"/>
      <c r="P657" s="160"/>
      <c r="Q657" s="160"/>
      <c r="R657" s="160"/>
      <c r="S657" s="160"/>
      <c r="T657" s="160"/>
      <c r="U657" s="160"/>
      <c r="V657" s="160"/>
      <c r="W657" s="160"/>
      <c r="X657" s="160"/>
      <c r="Y657" s="160"/>
      <c r="Z657" s="160"/>
      <c r="AA657" s="160"/>
      <c r="AB657" s="160"/>
      <c r="AC657" s="160"/>
      <c r="AD657" s="160"/>
      <c r="AE657" s="160"/>
      <c r="AF657" s="160"/>
      <c r="AG657" s="160"/>
      <c r="AH657" s="160"/>
      <c r="AI657" s="160"/>
      <c r="AJ657" s="160"/>
      <c r="AK657" s="160"/>
      <c r="AL657" s="160"/>
      <c r="AM657" s="160"/>
      <c r="AN657" s="160"/>
      <c r="AO657" s="160"/>
      <c r="AP657" s="160"/>
      <c r="AQ657" s="160"/>
      <c r="AR657" s="160"/>
      <c r="AS657" s="160"/>
      <c r="AT657" s="160"/>
      <c r="AU657" s="160"/>
      <c r="AV657" s="160"/>
      <c r="AW657" s="160"/>
      <c r="AX657" s="160"/>
      <c r="AY657" s="160"/>
      <c r="AZ657" s="160"/>
      <c r="BA657" s="160"/>
      <c r="BB657" s="160"/>
      <c r="BC657" s="160"/>
      <c r="BD657" s="160"/>
      <c r="BE657" s="160"/>
      <c r="BF657" s="160"/>
      <c r="BG657" s="160"/>
      <c r="BH657" s="160"/>
      <c r="BI657" s="160"/>
      <c r="BJ657" s="160"/>
      <c r="BK657" s="160"/>
      <c r="BL657" s="160"/>
      <c r="BM657" s="160"/>
      <c r="BN657" s="160"/>
      <c r="BO657" s="160"/>
      <c r="BP657" s="160"/>
      <c r="BQ657" s="160"/>
      <c r="BR657" s="160"/>
      <c r="BS657" s="160"/>
      <c r="BT657" s="160"/>
      <c r="BU657" s="160"/>
      <c r="BV657" s="160"/>
      <c r="BW657" s="160"/>
      <c r="BX657" s="160"/>
      <c r="BY657" s="160"/>
      <c r="BZ657" s="160"/>
      <c r="CA657" s="160"/>
      <c r="CB657" s="160"/>
      <c r="CC657" s="160"/>
      <c r="CD657" s="160"/>
      <c r="CE657" s="160"/>
      <c r="CF657" s="160"/>
      <c r="CG657" s="160"/>
      <c r="CH657" s="160"/>
      <c r="CI657" s="160"/>
      <c r="CJ657" s="160"/>
      <c r="CK657" s="160"/>
      <c r="CL657" s="160"/>
      <c r="CM657" s="160"/>
      <c r="CN657" s="160"/>
      <c r="CO657" s="160"/>
      <c r="CP657" s="160"/>
      <c r="CQ657" s="160"/>
      <c r="CR657" s="160"/>
      <c r="CS657" s="160"/>
      <c r="CT657" s="160"/>
      <c r="CU657" s="160"/>
      <c r="CV657" s="160"/>
      <c r="CW657" s="160"/>
      <c r="CX657" s="160"/>
      <c r="CY657" s="160"/>
      <c r="CZ657" s="160"/>
      <c r="DA657" s="160"/>
      <c r="DB657" s="160"/>
      <c r="DC657" s="160"/>
      <c r="DD657" s="160"/>
      <c r="DE657" s="160"/>
      <c r="DF657" s="160"/>
      <c r="DG657" s="160"/>
      <c r="DH657" s="160"/>
      <c r="DI657" s="160"/>
      <c r="DJ657" s="160"/>
      <c r="DK657" s="160"/>
      <c r="DL657" s="160"/>
      <c r="DM657" s="160"/>
      <c r="DN657" s="160"/>
      <c r="DO657" s="160"/>
      <c r="DP657" s="160"/>
      <c r="DQ657" s="160"/>
      <c r="DR657" s="160"/>
      <c r="DS657" s="160"/>
      <c r="DT657" s="160"/>
      <c r="DU657" s="160"/>
      <c r="DV657" s="160"/>
      <c r="DW657" s="160"/>
      <c r="DX657" s="160"/>
      <c r="DY657" s="160"/>
      <c r="DZ657" s="160"/>
      <c r="EA657" s="160"/>
      <c r="EB657" s="160"/>
      <c r="EC657" s="160"/>
      <c r="ED657" s="160"/>
      <c r="EE657" s="160"/>
      <c r="EF657" s="160"/>
      <c r="EG657" s="160"/>
      <c r="EH657" s="160"/>
      <c r="EI657" s="160"/>
      <c r="EJ657" s="160"/>
      <c r="EK657" s="160"/>
      <c r="EL657" s="160"/>
      <c r="EM657" s="160"/>
      <c r="EN657" s="160"/>
      <c r="EO657" s="160"/>
      <c r="EP657" s="160"/>
      <c r="EQ657" s="160"/>
      <c r="ER657" s="160"/>
      <c r="ES657" s="160"/>
      <c r="ET657" s="160"/>
      <c r="EU657" s="160"/>
      <c r="EV657" s="160"/>
      <c r="EW657" s="160"/>
      <c r="EX657" s="160"/>
      <c r="EY657" s="160"/>
      <c r="EZ657" s="160"/>
      <c r="FA657" s="160"/>
      <c r="FB657" s="160"/>
      <c r="FC657" s="160"/>
      <c r="FD657" s="160"/>
      <c r="FE657" s="160"/>
      <c r="FF657" s="160"/>
      <c r="FG657" s="160"/>
      <c r="FH657" s="160"/>
      <c r="FI657" s="160"/>
      <c r="FJ657" s="160"/>
      <c r="FK657" s="160"/>
      <c r="FL657" s="160"/>
      <c r="FM657" s="160"/>
      <c r="FN657" s="160"/>
      <c r="FO657" s="160"/>
      <c r="FP657" s="160"/>
      <c r="FQ657" s="160"/>
      <c r="FR657" s="160"/>
      <c r="FS657" s="160"/>
      <c r="FT657" s="160"/>
      <c r="FU657" s="160"/>
      <c r="FV657" s="160"/>
      <c r="FW657" s="160"/>
      <c r="FX657" s="160"/>
      <c r="FY657" s="160"/>
      <c r="FZ657" s="160"/>
      <c r="GA657" s="160"/>
      <c r="GB657" s="160"/>
      <c r="GC657" s="160"/>
      <c r="GD657" s="160"/>
      <c r="GE657" s="160"/>
      <c r="GF657" s="160"/>
      <c r="GG657" s="160"/>
      <c r="GH657" s="160"/>
      <c r="GI657" s="160"/>
      <c r="GJ657" s="160"/>
      <c r="GK657" s="160"/>
      <c r="GL657" s="160"/>
      <c r="GM657" s="160"/>
      <c r="GN657" s="160"/>
      <c r="GO657" s="160"/>
      <c r="GP657" s="160"/>
      <c r="GQ657" s="160"/>
      <c r="GR657" s="160"/>
      <c r="GS657" s="160"/>
      <c r="GT657" s="160"/>
      <c r="GU657" s="160"/>
      <c r="GV657" s="160"/>
      <c r="GW657" s="160"/>
      <c r="GX657" s="160"/>
      <c r="GY657" s="160"/>
      <c r="GZ657" s="160"/>
      <c r="HA657" s="160"/>
      <c r="HB657" s="160"/>
      <c r="HC657" s="160"/>
      <c r="HD657" s="160"/>
      <c r="HE657" s="160"/>
      <c r="HF657" s="160"/>
      <c r="HG657" s="160"/>
      <c r="HH657" s="160"/>
      <c r="HI657" s="160"/>
      <c r="HJ657" s="160"/>
      <c r="HK657" s="160"/>
      <c r="HL657" s="160"/>
      <c r="HM657" s="160"/>
      <c r="HN657" s="160"/>
      <c r="HO657" s="160"/>
      <c r="HP657" s="160"/>
      <c r="HQ657" s="160"/>
      <c r="HR657" s="160"/>
      <c r="HS657" s="160"/>
      <c r="HT657" s="160"/>
      <c r="HU657" s="160"/>
      <c r="HV657" s="160"/>
      <c r="HW657" s="160"/>
      <c r="HX657" s="160"/>
      <c r="HY657" s="160"/>
      <c r="HZ657" s="160"/>
      <c r="IA657" s="160"/>
      <c r="IB657" s="160"/>
      <c r="IC657" s="160"/>
      <c r="ID657" s="160"/>
      <c r="IE657" s="160"/>
      <c r="IF657" s="160"/>
      <c r="IG657" s="160"/>
      <c r="IH657" s="160"/>
      <c r="II657" s="160"/>
      <c r="IJ657" s="160"/>
      <c r="IK657" s="160"/>
      <c r="IL657" s="160"/>
      <c r="IM657" s="160"/>
      <c r="IN657" s="160"/>
      <c r="IO657" s="160"/>
      <c r="IP657" s="160"/>
      <c r="IQ657" s="160"/>
      <c r="IR657" s="160"/>
      <c r="IS657" s="160"/>
      <c r="IT657" s="160"/>
      <c r="IU657" s="160"/>
      <c r="IV657" s="160"/>
      <c r="IW657" s="160"/>
      <c r="IX657" s="160"/>
      <c r="IY657" s="160"/>
      <c r="IZ657" s="160"/>
      <c r="JA657" s="160"/>
      <c r="JB657" s="160"/>
      <c r="JC657" s="160"/>
      <c r="JD657" s="160"/>
      <c r="JE657" s="160"/>
      <c r="JF657" s="160"/>
      <c r="JG657" s="160"/>
      <c r="JH657" s="160"/>
      <c r="JI657" s="160"/>
      <c r="JJ657" s="160"/>
      <c r="JK657" s="160"/>
      <c r="JL657" s="160"/>
      <c r="JM657" s="160"/>
      <c r="JN657" s="160"/>
      <c r="JO657" s="160"/>
      <c r="JP657" s="160"/>
      <c r="JQ657" s="160"/>
      <c r="JR657" s="160"/>
      <c r="JS657" s="160"/>
      <c r="JT657" s="160"/>
      <c r="JU657" s="160"/>
      <c r="JV657" s="160"/>
      <c r="JW657" s="160"/>
      <c r="JX657" s="160"/>
      <c r="JY657" s="160"/>
      <c r="JZ657" s="160"/>
      <c r="KA657" s="160"/>
      <c r="KB657" s="160"/>
      <c r="KC657" s="160"/>
      <c r="KD657" s="160"/>
      <c r="KE657" s="160"/>
      <c r="KF657" s="160"/>
      <c r="KG657" s="160"/>
      <c r="KH657" s="160"/>
      <c r="KI657" s="160"/>
      <c r="KJ657" s="160"/>
      <c r="KK657" s="160"/>
      <c r="KL657" s="160"/>
      <c r="KM657" s="160"/>
      <c r="KN657" s="160"/>
      <c r="KO657" s="160"/>
      <c r="KP657" s="160"/>
      <c r="KQ657" s="160"/>
      <c r="KR657" s="160"/>
      <c r="KS657" s="160"/>
      <c r="KT657" s="160"/>
      <c r="KU657" s="160"/>
      <c r="KV657" s="160"/>
      <c r="KW657" s="160"/>
      <c r="KX657" s="160"/>
      <c r="KY657" s="160"/>
      <c r="KZ657" s="160"/>
      <c r="LA657" s="160"/>
      <c r="LB657" s="160"/>
      <c r="LC657" s="160"/>
      <c r="LD657" s="160"/>
      <c r="LE657" s="160"/>
      <c r="LF657" s="160"/>
      <c r="LG657" s="160"/>
      <c r="LH657" s="160"/>
      <c r="LI657" s="160"/>
      <c r="LJ657" s="160"/>
      <c r="LK657" s="160"/>
      <c r="LL657" s="160"/>
      <c r="LM657" s="160"/>
      <c r="LN657" s="160"/>
      <c r="LO657" s="160"/>
      <c r="LP657" s="160"/>
      <c r="LQ657" s="160"/>
      <c r="LR657" s="160"/>
      <c r="LS657" s="160"/>
      <c r="LT657" s="160"/>
      <c r="LU657" s="160"/>
      <c r="LV657" s="160"/>
      <c r="LW657" s="160"/>
      <c r="LX657" s="160"/>
      <c r="LY657" s="160"/>
      <c r="LZ657" s="160"/>
      <c r="MA657" s="160"/>
      <c r="MB657" s="160"/>
      <c r="MC657" s="160"/>
      <c r="MD657" s="160"/>
      <c r="ME657" s="160"/>
      <c r="MF657" s="160"/>
      <c r="MG657" s="160"/>
      <c r="MH657" s="160"/>
      <c r="MI657" s="160"/>
      <c r="MJ657" s="160"/>
      <c r="MK657" s="160"/>
      <c r="ML657" s="160"/>
      <c r="MM657" s="160"/>
      <c r="MN657" s="160"/>
      <c r="MO657" s="160"/>
      <c r="MP657" s="160"/>
      <c r="MQ657" s="160"/>
      <c r="MR657" s="160"/>
      <c r="MS657" s="160"/>
      <c r="MT657" s="160"/>
      <c r="MU657" s="160"/>
      <c r="MV657" s="160"/>
      <c r="MW657" s="160"/>
      <c r="MX657" s="160"/>
      <c r="MY657" s="160"/>
      <c r="MZ657" s="160"/>
      <c r="NA657" s="160"/>
      <c r="NB657" s="160"/>
      <c r="NC657" s="160"/>
      <c r="ND657" s="160"/>
      <c r="NE657" s="160"/>
      <c r="NF657" s="160"/>
      <c r="NG657" s="160"/>
      <c r="NH657" s="160"/>
      <c r="NI657" s="160"/>
      <c r="NJ657" s="160"/>
      <c r="NK657" s="160"/>
      <c r="NL657" s="160"/>
      <c r="NM657" s="160"/>
      <c r="NN657" s="160"/>
      <c r="NO657" s="160"/>
      <c r="NP657" s="160"/>
      <c r="NQ657" s="160"/>
      <c r="NR657" s="160"/>
      <c r="NS657" s="160"/>
      <c r="NT657" s="160"/>
      <c r="NU657" s="160"/>
      <c r="NV657" s="160"/>
      <c r="NW657" s="160"/>
      <c r="NX657" s="160"/>
      <c r="NY657" s="160"/>
      <c r="NZ657" s="160"/>
      <c r="OA657" s="160"/>
      <c r="OB657" s="160"/>
      <c r="OC657" s="160"/>
      <c r="OD657" s="160"/>
      <c r="OE657" s="160"/>
      <c r="OF657" s="160"/>
      <c r="OG657" s="160"/>
      <c r="OH657" s="160"/>
      <c r="OI657" s="160"/>
      <c r="OJ657" s="160"/>
      <c r="OK657" s="160"/>
      <c r="OL657" s="160"/>
      <c r="OM657" s="160"/>
      <c r="ON657" s="160"/>
      <c r="OO657" s="160"/>
      <c r="OP657" s="160"/>
      <c r="OQ657" s="160"/>
      <c r="OR657" s="160"/>
      <c r="OS657" s="160"/>
      <c r="OT657" s="160"/>
      <c r="OU657" s="160"/>
      <c r="OV657" s="160"/>
      <c r="OW657" s="160"/>
      <c r="OX657" s="160"/>
      <c r="OY657" s="160"/>
      <c r="OZ657" s="160"/>
      <c r="PA657" s="160"/>
      <c r="PB657" s="160"/>
      <c r="PC657" s="160"/>
      <c r="PD657" s="160"/>
      <c r="PE657" s="160"/>
      <c r="PF657" s="160"/>
      <c r="PG657" s="160"/>
      <c r="PH657" s="160"/>
      <c r="PI657" s="160"/>
      <c r="PJ657" s="160"/>
      <c r="PK657" s="160"/>
      <c r="PL657" s="160"/>
      <c r="PM657" s="160"/>
      <c r="PN657" s="160"/>
      <c r="PO657" s="160"/>
      <c r="PP657" s="160"/>
      <c r="PQ657" s="160"/>
      <c r="PR657" s="160"/>
      <c r="PS657" s="160"/>
      <c r="PT657" s="160"/>
      <c r="PU657" s="160"/>
      <c r="PV657" s="160"/>
      <c r="PW657" s="160"/>
      <c r="PX657" s="160"/>
      <c r="PY657" s="160"/>
      <c r="PZ657" s="160"/>
      <c r="QA657" s="160"/>
      <c r="QB657" s="160"/>
      <c r="QC657" s="160"/>
      <c r="QD657" s="160"/>
      <c r="QE657" s="160"/>
      <c r="QF657" s="160"/>
      <c r="QG657" s="160"/>
      <c r="QH657" s="160"/>
      <c r="QI657" s="160"/>
      <c r="QJ657" s="160"/>
      <c r="QK657" s="160"/>
      <c r="QL657" s="160"/>
      <c r="QM657" s="160"/>
      <c r="QN657" s="160"/>
      <c r="QO657" s="160"/>
      <c r="QP657" s="160"/>
      <c r="QQ657" s="160"/>
      <c r="QR657" s="160"/>
      <c r="QS657" s="160"/>
      <c r="QT657" s="160"/>
      <c r="QU657" s="160"/>
      <c r="QV657" s="160"/>
      <c r="QW657" s="160"/>
      <c r="QX657" s="160"/>
      <c r="QY657" s="160"/>
      <c r="QZ657" s="160"/>
      <c r="RA657" s="160"/>
      <c r="RB657" s="160"/>
      <c r="RC657" s="160"/>
      <c r="RD657" s="160"/>
      <c r="RE657" s="160"/>
      <c r="RF657" s="160"/>
      <c r="RG657" s="160"/>
      <c r="RH657" s="160"/>
      <c r="RI657" s="160"/>
      <c r="RJ657" s="160"/>
      <c r="RK657" s="160"/>
      <c r="RL657" s="160"/>
      <c r="RM657" s="160"/>
      <c r="RN657" s="160"/>
      <c r="RO657" s="160"/>
      <c r="RP657" s="160"/>
      <c r="RQ657" s="160"/>
      <c r="RR657" s="160"/>
      <c r="RS657" s="160"/>
      <c r="RT657" s="160"/>
      <c r="RU657" s="160"/>
      <c r="RV657" s="160"/>
      <c r="RW657" s="160"/>
      <c r="RX657" s="160"/>
      <c r="RY657" s="160"/>
      <c r="RZ657" s="160"/>
      <c r="SA657" s="160"/>
      <c r="SB657" s="160"/>
      <c r="SC657" s="160"/>
      <c r="SD657" s="160"/>
      <c r="SE657" s="160"/>
      <c r="SF657" s="160"/>
      <c r="SG657" s="160"/>
      <c r="SH657" s="160"/>
      <c r="SI657" s="160"/>
      <c r="SJ657" s="160"/>
      <c r="SK657" s="160"/>
      <c r="SL657" s="160"/>
      <c r="SM657" s="160"/>
      <c r="SN657" s="160"/>
      <c r="SO657" s="160"/>
      <c r="SP657" s="160"/>
      <c r="SQ657" s="160"/>
      <c r="SR657" s="160"/>
      <c r="SS657" s="160"/>
      <c r="ST657" s="160"/>
      <c r="SU657" s="160"/>
      <c r="SV657" s="160"/>
      <c r="SW657" s="160"/>
      <c r="SX657" s="160"/>
      <c r="SY657" s="160"/>
      <c r="SZ657" s="160"/>
      <c r="TA657" s="160"/>
      <c r="TB657" s="160"/>
      <c r="TC657" s="160"/>
      <c r="TD657" s="160"/>
      <c r="TE657" s="160"/>
      <c r="TF657" s="160"/>
    </row>
    <row r="658" spans="1:526">
      <c r="A658" s="160"/>
      <c r="B658" s="160"/>
      <c r="C658" s="160"/>
      <c r="D658" s="160"/>
      <c r="E658" s="160"/>
      <c r="F658" s="160"/>
      <c r="G658" s="160"/>
      <c r="H658" s="160"/>
      <c r="I658" s="160"/>
      <c r="J658" s="160"/>
      <c r="K658" s="160"/>
      <c r="L658" s="160"/>
      <c r="M658" s="160"/>
      <c r="N658" s="160"/>
      <c r="O658" s="160"/>
      <c r="P658" s="160"/>
      <c r="Q658" s="160"/>
      <c r="R658" s="160"/>
      <c r="S658" s="160"/>
      <c r="T658" s="160"/>
      <c r="U658" s="160"/>
      <c r="V658" s="160"/>
      <c r="W658" s="160"/>
      <c r="X658" s="160"/>
      <c r="Y658" s="160"/>
      <c r="Z658" s="160"/>
      <c r="AA658" s="160"/>
      <c r="AB658" s="160"/>
      <c r="AC658" s="160"/>
      <c r="AD658" s="160"/>
      <c r="AE658" s="160"/>
      <c r="AF658" s="160"/>
      <c r="AG658" s="160"/>
      <c r="AH658" s="160"/>
      <c r="AI658" s="160"/>
      <c r="AJ658" s="160"/>
      <c r="AK658" s="160"/>
      <c r="AL658" s="160"/>
      <c r="AM658" s="160"/>
      <c r="AN658" s="160"/>
      <c r="AO658" s="160"/>
      <c r="AP658" s="160"/>
      <c r="AQ658" s="160"/>
      <c r="AR658" s="160"/>
      <c r="AS658" s="160"/>
      <c r="AT658" s="160"/>
      <c r="AU658" s="160"/>
      <c r="AV658" s="160"/>
      <c r="AW658" s="160"/>
      <c r="AX658" s="160"/>
      <c r="AY658" s="160"/>
      <c r="AZ658" s="160"/>
      <c r="BA658" s="160"/>
      <c r="BB658" s="160"/>
      <c r="BC658" s="160"/>
      <c r="BD658" s="160"/>
      <c r="BE658" s="160"/>
      <c r="BF658" s="160"/>
      <c r="BG658" s="160"/>
      <c r="BH658" s="160"/>
      <c r="BI658" s="160"/>
      <c r="BJ658" s="160"/>
      <c r="BK658" s="160"/>
      <c r="BL658" s="160"/>
      <c r="BM658" s="160"/>
      <c r="BN658" s="160"/>
      <c r="BO658" s="160"/>
      <c r="BP658" s="160"/>
      <c r="BQ658" s="160"/>
      <c r="BR658" s="160"/>
      <c r="BS658" s="160"/>
      <c r="BT658" s="160"/>
      <c r="BU658" s="160"/>
      <c r="BV658" s="160"/>
      <c r="BW658" s="160"/>
      <c r="BX658" s="160"/>
      <c r="BY658" s="160"/>
      <c r="BZ658" s="160"/>
      <c r="CA658" s="160"/>
      <c r="CB658" s="160"/>
      <c r="CC658" s="160"/>
      <c r="CD658" s="160"/>
      <c r="CE658" s="160"/>
      <c r="CF658" s="160"/>
      <c r="CG658" s="160"/>
      <c r="CH658" s="160"/>
      <c r="CI658" s="160"/>
      <c r="CJ658" s="160"/>
      <c r="CK658" s="160"/>
      <c r="CL658" s="160"/>
      <c r="CM658" s="160"/>
      <c r="CN658" s="160"/>
      <c r="CO658" s="160"/>
      <c r="CP658" s="160"/>
      <c r="CQ658" s="160"/>
      <c r="CR658" s="160"/>
      <c r="CS658" s="160"/>
      <c r="CT658" s="160"/>
      <c r="CU658" s="160"/>
      <c r="CV658" s="160"/>
      <c r="CW658" s="160"/>
      <c r="CX658" s="160"/>
      <c r="CY658" s="160"/>
      <c r="CZ658" s="160"/>
      <c r="DA658" s="160"/>
      <c r="DB658" s="160"/>
      <c r="DC658" s="160"/>
      <c r="DD658" s="160"/>
      <c r="DE658" s="160"/>
      <c r="DF658" s="160"/>
      <c r="DG658" s="160"/>
      <c r="DH658" s="160"/>
      <c r="DI658" s="160"/>
      <c r="DJ658" s="160"/>
      <c r="DK658" s="160"/>
      <c r="DL658" s="160"/>
      <c r="DM658" s="160"/>
      <c r="DN658" s="160"/>
      <c r="DO658" s="160"/>
      <c r="DP658" s="160"/>
      <c r="DQ658" s="160"/>
      <c r="DR658" s="160"/>
      <c r="DS658" s="160"/>
      <c r="DT658" s="160"/>
      <c r="DU658" s="160"/>
      <c r="DV658" s="160"/>
      <c r="DW658" s="160"/>
      <c r="DX658" s="160"/>
      <c r="DY658" s="160"/>
      <c r="DZ658" s="160"/>
      <c r="EA658" s="160"/>
      <c r="EB658" s="160"/>
      <c r="EC658" s="160"/>
      <c r="ED658" s="160"/>
      <c r="EE658" s="160"/>
      <c r="EF658" s="160"/>
      <c r="EG658" s="160"/>
      <c r="EH658" s="160"/>
      <c r="EI658" s="160"/>
      <c r="EJ658" s="160"/>
      <c r="EK658" s="160"/>
      <c r="EL658" s="160"/>
      <c r="EM658" s="160"/>
      <c r="EN658" s="160"/>
      <c r="EO658" s="160"/>
      <c r="EP658" s="160"/>
      <c r="EQ658" s="160"/>
      <c r="ER658" s="160"/>
      <c r="ES658" s="160"/>
      <c r="ET658" s="160"/>
      <c r="EU658" s="160"/>
      <c r="EV658" s="160"/>
      <c r="EW658" s="160"/>
      <c r="EX658" s="160"/>
      <c r="EY658" s="160"/>
      <c r="EZ658" s="160"/>
      <c r="FA658" s="160"/>
      <c r="FB658" s="160"/>
      <c r="FC658" s="160"/>
      <c r="FD658" s="160"/>
      <c r="FE658" s="160"/>
      <c r="FF658" s="160"/>
      <c r="FG658" s="160"/>
      <c r="FH658" s="160"/>
      <c r="FI658" s="160"/>
      <c r="FJ658" s="160"/>
      <c r="FK658" s="160"/>
      <c r="FL658" s="160"/>
      <c r="FM658" s="160"/>
      <c r="FN658" s="160"/>
      <c r="FO658" s="160"/>
      <c r="FP658" s="160"/>
      <c r="FQ658" s="160"/>
      <c r="FR658" s="160"/>
      <c r="FS658" s="160"/>
      <c r="FT658" s="160"/>
      <c r="FU658" s="160"/>
      <c r="FV658" s="160"/>
      <c r="FW658" s="160"/>
      <c r="FX658" s="160"/>
      <c r="FY658" s="160"/>
      <c r="FZ658" s="160"/>
      <c r="GA658" s="160"/>
      <c r="GB658" s="160"/>
      <c r="GC658" s="160"/>
      <c r="GD658" s="160"/>
      <c r="GE658" s="160"/>
      <c r="GF658" s="160"/>
      <c r="GG658" s="160"/>
      <c r="GH658" s="160"/>
      <c r="GI658" s="160"/>
      <c r="GJ658" s="160"/>
      <c r="GK658" s="160"/>
      <c r="GL658" s="160"/>
      <c r="GM658" s="160"/>
      <c r="GN658" s="160"/>
      <c r="GO658" s="160"/>
      <c r="GP658" s="160"/>
      <c r="GQ658" s="160"/>
      <c r="GR658" s="160"/>
      <c r="GS658" s="160"/>
      <c r="GT658" s="160"/>
      <c r="GU658" s="160"/>
      <c r="GV658" s="160"/>
      <c r="GW658" s="160"/>
      <c r="GX658" s="160"/>
      <c r="GY658" s="160"/>
      <c r="GZ658" s="160"/>
      <c r="HA658" s="160"/>
      <c r="HB658" s="160"/>
      <c r="HC658" s="160"/>
      <c r="HD658" s="160"/>
      <c r="HE658" s="160"/>
      <c r="HF658" s="160"/>
      <c r="HG658" s="160"/>
      <c r="HH658" s="160"/>
      <c r="HI658" s="160"/>
      <c r="HJ658" s="160"/>
      <c r="HK658" s="160"/>
      <c r="HL658" s="160"/>
      <c r="HM658" s="160"/>
      <c r="HN658" s="160"/>
      <c r="HO658" s="160"/>
      <c r="HP658" s="160"/>
      <c r="HQ658" s="160"/>
      <c r="HR658" s="160"/>
      <c r="HS658" s="160"/>
      <c r="HT658" s="160"/>
      <c r="HU658" s="160"/>
      <c r="HV658" s="160"/>
      <c r="HW658" s="160"/>
      <c r="HX658" s="160"/>
      <c r="HY658" s="160"/>
      <c r="HZ658" s="160"/>
      <c r="IA658" s="160"/>
      <c r="IB658" s="160"/>
      <c r="IC658" s="160"/>
      <c r="ID658" s="160"/>
      <c r="IE658" s="160"/>
      <c r="IF658" s="160"/>
      <c r="IG658" s="160"/>
      <c r="IH658" s="160"/>
      <c r="II658" s="160"/>
      <c r="IJ658" s="160"/>
      <c r="IK658" s="160"/>
      <c r="IL658" s="160"/>
      <c r="IM658" s="160"/>
      <c r="IN658" s="160"/>
      <c r="IO658" s="160"/>
      <c r="IP658" s="160"/>
      <c r="IQ658" s="160"/>
      <c r="IR658" s="160"/>
      <c r="IS658" s="160"/>
      <c r="IT658" s="160"/>
      <c r="IU658" s="160"/>
      <c r="IV658" s="160"/>
      <c r="IW658" s="160"/>
      <c r="IX658" s="160"/>
      <c r="IY658" s="160"/>
      <c r="IZ658" s="160"/>
      <c r="JA658" s="160"/>
      <c r="JB658" s="160"/>
      <c r="JC658" s="160"/>
      <c r="JD658" s="160"/>
      <c r="JE658" s="160"/>
      <c r="JF658" s="160"/>
      <c r="JG658" s="160"/>
      <c r="JH658" s="160"/>
      <c r="JI658" s="160"/>
      <c r="JJ658" s="160"/>
      <c r="JK658" s="160"/>
      <c r="JL658" s="160"/>
      <c r="JM658" s="160"/>
      <c r="JN658" s="160"/>
      <c r="JO658" s="160"/>
      <c r="JP658" s="160"/>
      <c r="JQ658" s="160"/>
      <c r="JR658" s="160"/>
      <c r="JS658" s="160"/>
      <c r="JT658" s="160"/>
      <c r="JU658" s="160"/>
      <c r="JV658" s="160"/>
      <c r="JW658" s="160"/>
      <c r="JX658" s="160"/>
      <c r="JY658" s="160"/>
      <c r="JZ658" s="160"/>
      <c r="KA658" s="160"/>
      <c r="KB658" s="160"/>
      <c r="KC658" s="160"/>
      <c r="KD658" s="160"/>
      <c r="KE658" s="160"/>
      <c r="KF658" s="160"/>
      <c r="KG658" s="160"/>
      <c r="KH658" s="160"/>
      <c r="KI658" s="160"/>
      <c r="KJ658" s="160"/>
      <c r="KK658" s="160"/>
      <c r="KL658" s="160"/>
      <c r="KM658" s="160"/>
      <c r="KN658" s="160"/>
      <c r="KO658" s="160"/>
      <c r="KP658" s="160"/>
      <c r="KQ658" s="160"/>
      <c r="KR658" s="160"/>
      <c r="KS658" s="160"/>
      <c r="KT658" s="160"/>
      <c r="KU658" s="160"/>
      <c r="KV658" s="160"/>
      <c r="KW658" s="160"/>
      <c r="KX658" s="160"/>
      <c r="KY658" s="160"/>
      <c r="KZ658" s="160"/>
      <c r="LA658" s="160"/>
      <c r="LB658" s="160"/>
      <c r="LC658" s="160"/>
      <c r="LD658" s="160"/>
      <c r="LE658" s="160"/>
      <c r="LF658" s="160"/>
      <c r="LG658" s="160"/>
      <c r="LH658" s="160"/>
      <c r="LI658" s="160"/>
      <c r="LJ658" s="160"/>
      <c r="LK658" s="160"/>
      <c r="LL658" s="160"/>
      <c r="LM658" s="160"/>
      <c r="LN658" s="160"/>
      <c r="LO658" s="160"/>
      <c r="LP658" s="160"/>
      <c r="LQ658" s="160"/>
      <c r="LR658" s="160"/>
      <c r="LS658" s="160"/>
      <c r="LT658" s="160"/>
      <c r="LU658" s="160"/>
      <c r="LV658" s="160"/>
      <c r="LW658" s="160"/>
      <c r="LX658" s="160"/>
      <c r="LY658" s="160"/>
      <c r="LZ658" s="160"/>
      <c r="MA658" s="160"/>
      <c r="MB658" s="160"/>
      <c r="MC658" s="160"/>
      <c r="MD658" s="160"/>
      <c r="ME658" s="160"/>
      <c r="MF658" s="160"/>
      <c r="MG658" s="160"/>
      <c r="MH658" s="160"/>
      <c r="MI658" s="160"/>
      <c r="MJ658" s="160"/>
      <c r="MK658" s="160"/>
      <c r="ML658" s="160"/>
      <c r="MM658" s="160"/>
      <c r="MN658" s="160"/>
      <c r="MO658" s="160"/>
      <c r="MP658" s="160"/>
      <c r="MQ658" s="160"/>
      <c r="MR658" s="160"/>
      <c r="MS658" s="160"/>
      <c r="MT658" s="160"/>
      <c r="MU658" s="160"/>
      <c r="MV658" s="160"/>
      <c r="MW658" s="160"/>
      <c r="MX658" s="160"/>
      <c r="MY658" s="160"/>
      <c r="MZ658" s="160"/>
      <c r="NA658" s="160"/>
      <c r="NB658" s="160"/>
      <c r="NC658" s="160"/>
      <c r="ND658" s="160"/>
      <c r="NE658" s="160"/>
      <c r="NF658" s="160"/>
      <c r="NG658" s="160"/>
      <c r="NH658" s="160"/>
      <c r="NI658" s="160"/>
      <c r="NJ658" s="160"/>
      <c r="NK658" s="160"/>
      <c r="NL658" s="160"/>
      <c r="NM658" s="160"/>
      <c r="NN658" s="160"/>
      <c r="NO658" s="160"/>
      <c r="NP658" s="160"/>
      <c r="NQ658" s="160"/>
      <c r="NR658" s="160"/>
      <c r="NS658" s="160"/>
      <c r="NT658" s="160"/>
      <c r="NU658" s="160"/>
      <c r="NV658" s="160"/>
      <c r="NW658" s="160"/>
      <c r="NX658" s="160"/>
      <c r="NY658" s="160"/>
      <c r="NZ658" s="160"/>
      <c r="OA658" s="160"/>
      <c r="OB658" s="160"/>
      <c r="OC658" s="160"/>
      <c r="OD658" s="160"/>
      <c r="OE658" s="160"/>
      <c r="OF658" s="160"/>
      <c r="OG658" s="160"/>
      <c r="OH658" s="160"/>
      <c r="OI658" s="160"/>
      <c r="OJ658" s="160"/>
      <c r="OK658" s="160"/>
      <c r="OL658" s="160"/>
      <c r="OM658" s="160"/>
      <c r="ON658" s="160"/>
      <c r="OO658" s="160"/>
      <c r="OP658" s="160"/>
      <c r="OQ658" s="160"/>
      <c r="OR658" s="160"/>
      <c r="OS658" s="160"/>
      <c r="OT658" s="160"/>
      <c r="OU658" s="160"/>
      <c r="OV658" s="160"/>
      <c r="OW658" s="160"/>
      <c r="OX658" s="160"/>
      <c r="OY658" s="160"/>
      <c r="OZ658" s="160"/>
      <c r="PA658" s="160"/>
      <c r="PB658" s="160"/>
      <c r="PC658" s="160"/>
      <c r="PD658" s="160"/>
      <c r="PE658" s="160"/>
      <c r="PF658" s="160"/>
      <c r="PG658" s="160"/>
      <c r="PH658" s="160"/>
      <c r="PI658" s="160"/>
      <c r="PJ658" s="160"/>
      <c r="PK658" s="160"/>
      <c r="PL658" s="160"/>
      <c r="PM658" s="160"/>
      <c r="PN658" s="160"/>
      <c r="PO658" s="160"/>
      <c r="PP658" s="160"/>
      <c r="PQ658" s="160"/>
      <c r="PR658" s="160"/>
      <c r="PS658" s="160"/>
      <c r="PT658" s="160"/>
      <c r="PU658" s="160"/>
      <c r="PV658" s="160"/>
      <c r="PW658" s="160"/>
      <c r="PX658" s="160"/>
      <c r="PY658" s="160"/>
      <c r="PZ658" s="160"/>
      <c r="QA658" s="160"/>
      <c r="QB658" s="160"/>
      <c r="QC658" s="160"/>
      <c r="QD658" s="160"/>
      <c r="QE658" s="160"/>
      <c r="QF658" s="160"/>
      <c r="QG658" s="160"/>
      <c r="QH658" s="160"/>
      <c r="QI658" s="160"/>
      <c r="QJ658" s="160"/>
      <c r="QK658" s="160"/>
      <c r="QL658" s="160"/>
      <c r="QM658" s="160"/>
      <c r="QN658" s="160"/>
      <c r="QO658" s="160"/>
      <c r="QP658" s="160"/>
      <c r="QQ658" s="160"/>
      <c r="QR658" s="160"/>
      <c r="QS658" s="160"/>
      <c r="QT658" s="160"/>
      <c r="QU658" s="160"/>
      <c r="QV658" s="160"/>
      <c r="QW658" s="160"/>
      <c r="QX658" s="160"/>
      <c r="QY658" s="160"/>
      <c r="QZ658" s="160"/>
      <c r="RA658" s="160"/>
      <c r="RB658" s="160"/>
      <c r="RC658" s="160"/>
      <c r="RD658" s="160"/>
      <c r="RE658" s="160"/>
      <c r="RF658" s="160"/>
      <c r="RG658" s="160"/>
      <c r="RH658" s="160"/>
      <c r="RI658" s="160"/>
      <c r="RJ658" s="160"/>
      <c r="RK658" s="160"/>
      <c r="RL658" s="160"/>
      <c r="RM658" s="160"/>
      <c r="RN658" s="160"/>
      <c r="RO658" s="160"/>
      <c r="RP658" s="160"/>
      <c r="RQ658" s="160"/>
      <c r="RR658" s="160"/>
      <c r="RS658" s="160"/>
      <c r="RT658" s="160"/>
      <c r="RU658" s="160"/>
      <c r="RV658" s="160"/>
      <c r="RW658" s="160"/>
      <c r="RX658" s="160"/>
      <c r="RY658" s="160"/>
      <c r="RZ658" s="160"/>
      <c r="SA658" s="160"/>
      <c r="SB658" s="160"/>
      <c r="SC658" s="160"/>
      <c r="SD658" s="160"/>
      <c r="SE658" s="160"/>
      <c r="SF658" s="160"/>
      <c r="SG658" s="160"/>
      <c r="SH658" s="160"/>
      <c r="SI658" s="160"/>
      <c r="SJ658" s="160"/>
      <c r="SK658" s="160"/>
      <c r="SL658" s="160"/>
      <c r="SM658" s="160"/>
      <c r="SN658" s="160"/>
      <c r="SO658" s="160"/>
      <c r="SP658" s="160"/>
      <c r="SQ658" s="160"/>
      <c r="SR658" s="160"/>
      <c r="SS658" s="160"/>
      <c r="ST658" s="160"/>
      <c r="SU658" s="160"/>
      <c r="SV658" s="160"/>
      <c r="SW658" s="160"/>
      <c r="SX658" s="160"/>
      <c r="SY658" s="160"/>
      <c r="SZ658" s="160"/>
      <c r="TA658" s="160"/>
      <c r="TB658" s="160"/>
      <c r="TC658" s="160"/>
      <c r="TD658" s="160"/>
      <c r="TE658" s="160"/>
      <c r="TF658" s="160"/>
    </row>
    <row r="659" spans="1:526">
      <c r="A659" s="160"/>
      <c r="B659" s="160"/>
      <c r="C659" s="160"/>
      <c r="D659" s="160"/>
      <c r="E659" s="160"/>
      <c r="F659" s="160"/>
      <c r="G659" s="160"/>
      <c r="H659" s="160"/>
      <c r="I659" s="160"/>
      <c r="J659" s="160"/>
      <c r="K659" s="160"/>
      <c r="L659" s="160"/>
      <c r="M659" s="160"/>
      <c r="N659" s="160"/>
      <c r="O659" s="160"/>
      <c r="P659" s="160"/>
      <c r="Q659" s="160"/>
      <c r="R659" s="160"/>
      <c r="S659" s="160"/>
      <c r="T659" s="160"/>
      <c r="U659" s="160"/>
      <c r="V659" s="160"/>
      <c r="W659" s="160"/>
      <c r="X659" s="160"/>
      <c r="Y659" s="160"/>
      <c r="Z659" s="160"/>
      <c r="AA659" s="160"/>
      <c r="AB659" s="160"/>
      <c r="AC659" s="160"/>
      <c r="AD659" s="160"/>
      <c r="AE659" s="160"/>
      <c r="AF659" s="160"/>
      <c r="AG659" s="160"/>
      <c r="AH659" s="160"/>
      <c r="AI659" s="160"/>
      <c r="AJ659" s="160"/>
      <c r="AK659" s="160"/>
      <c r="AL659" s="160"/>
      <c r="AM659" s="160"/>
      <c r="AN659" s="160"/>
      <c r="AO659" s="160"/>
      <c r="AP659" s="160"/>
      <c r="AQ659" s="160"/>
      <c r="AR659" s="160"/>
      <c r="AS659" s="160"/>
      <c r="AT659" s="160"/>
      <c r="AU659" s="160"/>
      <c r="AV659" s="160"/>
      <c r="AW659" s="160"/>
      <c r="AX659" s="160"/>
      <c r="AY659" s="160"/>
      <c r="AZ659" s="160"/>
      <c r="BA659" s="160"/>
      <c r="BB659" s="160"/>
      <c r="BC659" s="160"/>
      <c r="BD659" s="160"/>
      <c r="BE659" s="160"/>
      <c r="BF659" s="160"/>
      <c r="BG659" s="160"/>
      <c r="BH659" s="160"/>
      <c r="BI659" s="160"/>
      <c r="BJ659" s="160"/>
      <c r="BK659" s="160"/>
      <c r="BL659" s="160"/>
      <c r="BM659" s="160"/>
      <c r="BN659" s="160"/>
      <c r="BO659" s="160"/>
      <c r="BP659" s="160"/>
      <c r="BQ659" s="160"/>
      <c r="BR659" s="160"/>
      <c r="BS659" s="160"/>
      <c r="BT659" s="160"/>
      <c r="BU659" s="160"/>
      <c r="BV659" s="160"/>
      <c r="BW659" s="160"/>
      <c r="BX659" s="160"/>
      <c r="BY659" s="160"/>
      <c r="BZ659" s="160"/>
      <c r="CA659" s="160"/>
      <c r="CB659" s="160"/>
      <c r="CC659" s="160"/>
      <c r="CD659" s="160"/>
      <c r="CE659" s="160"/>
      <c r="CF659" s="160"/>
      <c r="CG659" s="160"/>
      <c r="CH659" s="160"/>
      <c r="CI659" s="160"/>
      <c r="CJ659" s="160"/>
      <c r="CK659" s="160"/>
      <c r="CL659" s="160"/>
      <c r="CM659" s="160"/>
      <c r="CN659" s="160"/>
      <c r="CO659" s="160"/>
      <c r="CP659" s="160"/>
      <c r="CQ659" s="160"/>
      <c r="CR659" s="160"/>
      <c r="CS659" s="160"/>
      <c r="CT659" s="160"/>
      <c r="CU659" s="160"/>
      <c r="CV659" s="160"/>
      <c r="CW659" s="160"/>
      <c r="CX659" s="160"/>
      <c r="CY659" s="160"/>
      <c r="CZ659" s="160"/>
      <c r="DA659" s="160"/>
      <c r="DB659" s="160"/>
      <c r="DC659" s="160"/>
      <c r="DD659" s="160"/>
      <c r="DE659" s="160"/>
      <c r="DF659" s="160"/>
      <c r="DG659" s="160"/>
      <c r="DH659" s="160"/>
      <c r="DI659" s="160"/>
      <c r="DJ659" s="160"/>
      <c r="DK659" s="160"/>
      <c r="DL659" s="160"/>
      <c r="DM659" s="160"/>
      <c r="DN659" s="160"/>
      <c r="DO659" s="160"/>
      <c r="DP659" s="160"/>
      <c r="DQ659" s="160"/>
      <c r="DR659" s="160"/>
      <c r="DS659" s="160"/>
      <c r="DT659" s="160"/>
      <c r="DU659" s="160"/>
      <c r="DV659" s="160"/>
      <c r="DW659" s="160"/>
      <c r="DX659" s="160"/>
      <c r="DY659" s="160"/>
      <c r="DZ659" s="160"/>
      <c r="EA659" s="160"/>
      <c r="EB659" s="160"/>
      <c r="EC659" s="160"/>
      <c r="ED659" s="160"/>
      <c r="EE659" s="160"/>
      <c r="EF659" s="160"/>
      <c r="EG659" s="160"/>
      <c r="EH659" s="160"/>
      <c r="EI659" s="160"/>
      <c r="EJ659" s="160"/>
      <c r="EK659" s="160"/>
      <c r="EL659" s="160"/>
      <c r="EM659" s="160"/>
      <c r="EN659" s="160"/>
      <c r="EO659" s="160"/>
      <c r="EP659" s="160"/>
      <c r="EQ659" s="160"/>
      <c r="ER659" s="160"/>
      <c r="ES659" s="160"/>
      <c r="ET659" s="160"/>
      <c r="EU659" s="160"/>
      <c r="EV659" s="160"/>
      <c r="EW659" s="160"/>
      <c r="EX659" s="160"/>
      <c r="EY659" s="160"/>
      <c r="EZ659" s="160"/>
      <c r="FA659" s="160"/>
      <c r="FB659" s="160"/>
      <c r="FC659" s="160"/>
      <c r="FD659" s="160"/>
      <c r="FE659" s="160"/>
      <c r="FF659" s="160"/>
      <c r="FG659" s="160"/>
      <c r="FH659" s="160"/>
      <c r="FI659" s="160"/>
      <c r="FJ659" s="160"/>
      <c r="FK659" s="160"/>
      <c r="FL659" s="160"/>
      <c r="FM659" s="160"/>
      <c r="FN659" s="160"/>
      <c r="FO659" s="160"/>
      <c r="FP659" s="160"/>
      <c r="FQ659" s="160"/>
      <c r="FR659" s="160"/>
      <c r="FS659" s="160"/>
      <c r="FT659" s="160"/>
      <c r="FU659" s="160"/>
      <c r="FV659" s="160"/>
      <c r="FW659" s="160"/>
      <c r="FX659" s="160"/>
      <c r="FY659" s="160"/>
      <c r="FZ659" s="160"/>
      <c r="GA659" s="160"/>
      <c r="GB659" s="160"/>
      <c r="GC659" s="160"/>
      <c r="GD659" s="160"/>
      <c r="GE659" s="160"/>
      <c r="GF659" s="160"/>
      <c r="GG659" s="160"/>
      <c r="GH659" s="160"/>
      <c r="GI659" s="160"/>
      <c r="GJ659" s="160"/>
      <c r="GK659" s="160"/>
      <c r="GL659" s="160"/>
      <c r="GM659" s="160"/>
      <c r="GN659" s="160"/>
      <c r="GO659" s="160"/>
      <c r="GP659" s="160"/>
      <c r="GQ659" s="160"/>
      <c r="GR659" s="160"/>
      <c r="GS659" s="160"/>
      <c r="GT659" s="160"/>
      <c r="GU659" s="160"/>
      <c r="GV659" s="160"/>
      <c r="GW659" s="160"/>
      <c r="GX659" s="160"/>
      <c r="GY659" s="160"/>
      <c r="GZ659" s="160"/>
      <c r="HA659" s="160"/>
      <c r="HB659" s="160"/>
      <c r="HC659" s="160"/>
      <c r="HD659" s="160"/>
      <c r="HE659" s="160"/>
      <c r="HF659" s="160"/>
      <c r="HG659" s="160"/>
      <c r="HH659" s="160"/>
      <c r="HI659" s="160"/>
      <c r="HJ659" s="160"/>
      <c r="HK659" s="160"/>
      <c r="HL659" s="160"/>
      <c r="HM659" s="160"/>
      <c r="HN659" s="160"/>
      <c r="HO659" s="160"/>
      <c r="HP659" s="160"/>
      <c r="HQ659" s="160"/>
      <c r="HR659" s="160"/>
      <c r="HS659" s="160"/>
      <c r="HT659" s="160"/>
      <c r="HU659" s="160"/>
      <c r="HV659" s="160"/>
      <c r="HW659" s="160"/>
      <c r="HX659" s="160"/>
      <c r="HY659" s="160"/>
      <c r="HZ659" s="160"/>
      <c r="IA659" s="160"/>
      <c r="IB659" s="160"/>
      <c r="IC659" s="160"/>
      <c r="ID659" s="160"/>
      <c r="IE659" s="160"/>
      <c r="IF659" s="160"/>
      <c r="IG659" s="160"/>
      <c r="IH659" s="160"/>
      <c r="II659" s="160"/>
      <c r="IJ659" s="160"/>
      <c r="IK659" s="160"/>
      <c r="IL659" s="160"/>
      <c r="IM659" s="160"/>
      <c r="IN659" s="160"/>
      <c r="IO659" s="160"/>
      <c r="IP659" s="160"/>
      <c r="IQ659" s="160"/>
      <c r="IR659" s="160"/>
      <c r="IS659" s="160"/>
      <c r="IT659" s="160"/>
      <c r="IU659" s="160"/>
      <c r="IV659" s="160"/>
      <c r="IW659" s="160"/>
      <c r="IX659" s="160"/>
      <c r="IY659" s="160"/>
      <c r="IZ659" s="160"/>
      <c r="JA659" s="160"/>
      <c r="JB659" s="160"/>
      <c r="JC659" s="160"/>
      <c r="JD659" s="160"/>
      <c r="JE659" s="160"/>
      <c r="JF659" s="160"/>
      <c r="JG659" s="160"/>
      <c r="JH659" s="160"/>
      <c r="JI659" s="160"/>
      <c r="JJ659" s="160"/>
      <c r="JK659" s="160"/>
      <c r="JL659" s="160"/>
      <c r="JM659" s="160"/>
      <c r="JN659" s="160"/>
      <c r="JO659" s="160"/>
      <c r="JP659" s="160"/>
      <c r="JQ659" s="160"/>
      <c r="JR659" s="160"/>
      <c r="JS659" s="160"/>
      <c r="JT659" s="160"/>
      <c r="JU659" s="160"/>
      <c r="JV659" s="160"/>
      <c r="JW659" s="160"/>
      <c r="JX659" s="160"/>
      <c r="JY659" s="160"/>
      <c r="JZ659" s="160"/>
      <c r="KA659" s="160"/>
      <c r="KB659" s="160"/>
      <c r="KC659" s="160"/>
      <c r="KD659" s="160"/>
      <c r="KE659" s="160"/>
      <c r="KF659" s="160"/>
      <c r="KG659" s="160"/>
      <c r="KH659" s="160"/>
      <c r="KI659" s="160"/>
      <c r="KJ659" s="160"/>
      <c r="KK659" s="160"/>
      <c r="KL659" s="160"/>
      <c r="KM659" s="160"/>
      <c r="KN659" s="160"/>
      <c r="KO659" s="160"/>
      <c r="KP659" s="160"/>
      <c r="KQ659" s="160"/>
      <c r="KR659" s="160"/>
      <c r="KS659" s="160"/>
      <c r="KT659" s="160"/>
      <c r="KU659" s="160"/>
      <c r="KV659" s="160"/>
      <c r="KW659" s="160"/>
      <c r="KX659" s="160"/>
      <c r="KY659" s="160"/>
      <c r="KZ659" s="160"/>
      <c r="LA659" s="160"/>
      <c r="LB659" s="160"/>
      <c r="LC659" s="160"/>
      <c r="LD659" s="160"/>
      <c r="LE659" s="160"/>
      <c r="LF659" s="160"/>
      <c r="LG659" s="160"/>
      <c r="LH659" s="160"/>
      <c r="LI659" s="160"/>
      <c r="LJ659" s="160"/>
      <c r="LK659" s="160"/>
      <c r="LL659" s="160"/>
      <c r="LM659" s="160"/>
      <c r="LN659" s="160"/>
      <c r="LO659" s="160"/>
      <c r="LP659" s="160"/>
      <c r="LQ659" s="160"/>
      <c r="LR659" s="160"/>
      <c r="LS659" s="160"/>
      <c r="LT659" s="160"/>
      <c r="LU659" s="160"/>
      <c r="LV659" s="160"/>
      <c r="LW659" s="160"/>
      <c r="LX659" s="160"/>
      <c r="LY659" s="160"/>
      <c r="LZ659" s="160"/>
      <c r="MA659" s="160"/>
      <c r="MB659" s="160"/>
      <c r="MC659" s="160"/>
      <c r="MD659" s="160"/>
      <c r="ME659" s="160"/>
      <c r="MF659" s="160"/>
      <c r="MG659" s="160"/>
      <c r="MH659" s="160"/>
      <c r="MI659" s="160"/>
      <c r="MJ659" s="160"/>
      <c r="MK659" s="160"/>
      <c r="ML659" s="160"/>
      <c r="MM659" s="160"/>
      <c r="MN659" s="160"/>
      <c r="MO659" s="160"/>
      <c r="MP659" s="160"/>
      <c r="MQ659" s="160"/>
      <c r="MR659" s="160"/>
      <c r="MS659" s="160"/>
      <c r="MT659" s="160"/>
      <c r="MU659" s="160"/>
      <c r="MV659" s="160"/>
      <c r="MW659" s="160"/>
      <c r="MX659" s="160"/>
      <c r="MY659" s="160"/>
      <c r="MZ659" s="160"/>
      <c r="NA659" s="160"/>
      <c r="NB659" s="160"/>
      <c r="NC659" s="160"/>
      <c r="ND659" s="160"/>
      <c r="NE659" s="160"/>
      <c r="NF659" s="160"/>
      <c r="NG659" s="160"/>
      <c r="NH659" s="160"/>
      <c r="NI659" s="160"/>
      <c r="NJ659" s="160"/>
      <c r="NK659" s="160"/>
      <c r="NL659" s="160"/>
      <c r="NM659" s="160"/>
      <c r="NN659" s="160"/>
      <c r="NO659" s="160"/>
      <c r="NP659" s="160"/>
      <c r="NQ659" s="160"/>
      <c r="NR659" s="160"/>
      <c r="NS659" s="160"/>
      <c r="NT659" s="160"/>
      <c r="NU659" s="160"/>
      <c r="NV659" s="160"/>
      <c r="NW659" s="160"/>
      <c r="NX659" s="160"/>
      <c r="NY659" s="160"/>
      <c r="NZ659" s="160"/>
      <c r="OA659" s="160"/>
      <c r="OB659" s="160"/>
      <c r="OC659" s="160"/>
      <c r="OD659" s="160"/>
      <c r="OE659" s="160"/>
      <c r="OF659" s="160"/>
      <c r="OG659" s="160"/>
      <c r="OH659" s="160"/>
      <c r="OI659" s="160"/>
      <c r="OJ659" s="160"/>
      <c r="OK659" s="160"/>
      <c r="OL659" s="160"/>
      <c r="OM659" s="160"/>
      <c r="ON659" s="160"/>
      <c r="OO659" s="160"/>
      <c r="OP659" s="160"/>
      <c r="OQ659" s="160"/>
      <c r="OR659" s="160"/>
      <c r="OS659" s="160"/>
      <c r="OT659" s="160"/>
      <c r="OU659" s="160"/>
      <c r="OV659" s="160"/>
      <c r="OW659" s="160"/>
      <c r="OX659" s="160"/>
      <c r="OY659" s="160"/>
      <c r="OZ659" s="160"/>
      <c r="PA659" s="160"/>
      <c r="PB659" s="160"/>
      <c r="PC659" s="160"/>
      <c r="PD659" s="160"/>
      <c r="PE659" s="160"/>
      <c r="PF659" s="160"/>
      <c r="PG659" s="160"/>
      <c r="PH659" s="160"/>
      <c r="PI659" s="160"/>
      <c r="PJ659" s="160"/>
      <c r="PK659" s="160"/>
      <c r="PL659" s="160"/>
      <c r="PM659" s="160"/>
      <c r="PN659" s="160"/>
      <c r="PO659" s="160"/>
      <c r="PP659" s="160"/>
      <c r="PQ659" s="160"/>
      <c r="PR659" s="160"/>
      <c r="PS659" s="160"/>
      <c r="PT659" s="160"/>
      <c r="PU659" s="160"/>
      <c r="PV659" s="160"/>
      <c r="PW659" s="160"/>
      <c r="PX659" s="160"/>
      <c r="PY659" s="160"/>
      <c r="PZ659" s="160"/>
      <c r="QA659" s="160"/>
      <c r="QB659" s="160"/>
      <c r="QC659" s="160"/>
      <c r="QD659" s="160"/>
      <c r="QE659" s="160"/>
      <c r="QF659" s="160"/>
      <c r="QG659" s="160"/>
      <c r="QH659" s="160"/>
      <c r="QI659" s="160"/>
      <c r="QJ659" s="160"/>
      <c r="QK659" s="160"/>
      <c r="QL659" s="160"/>
      <c r="QM659" s="160"/>
      <c r="QN659" s="160"/>
      <c r="QO659" s="160"/>
      <c r="QP659" s="160"/>
      <c r="QQ659" s="160"/>
      <c r="QR659" s="160"/>
      <c r="QS659" s="160"/>
      <c r="QT659" s="160"/>
      <c r="QU659" s="160"/>
      <c r="QV659" s="160"/>
      <c r="QW659" s="160"/>
      <c r="QX659" s="160"/>
      <c r="QY659" s="160"/>
      <c r="QZ659" s="160"/>
      <c r="RA659" s="160"/>
      <c r="RB659" s="160"/>
      <c r="RC659" s="160"/>
      <c r="RD659" s="160"/>
      <c r="RE659" s="160"/>
      <c r="RF659" s="160"/>
      <c r="RG659" s="160"/>
      <c r="RH659" s="160"/>
      <c r="RI659" s="160"/>
      <c r="RJ659" s="160"/>
      <c r="RK659" s="160"/>
      <c r="RL659" s="160"/>
      <c r="RM659" s="160"/>
      <c r="RN659" s="160"/>
      <c r="RO659" s="160"/>
      <c r="RP659" s="160"/>
      <c r="RQ659" s="160"/>
      <c r="RR659" s="160"/>
      <c r="RS659" s="160"/>
      <c r="RT659" s="160"/>
      <c r="RU659" s="160"/>
      <c r="RV659" s="160"/>
      <c r="RW659" s="160"/>
      <c r="RX659" s="160"/>
      <c r="RY659" s="160"/>
      <c r="RZ659" s="160"/>
      <c r="SA659" s="160"/>
      <c r="SB659" s="160"/>
      <c r="SC659" s="160"/>
      <c r="SD659" s="160"/>
      <c r="SE659" s="160"/>
      <c r="SF659" s="160"/>
      <c r="SG659" s="160"/>
      <c r="SH659" s="160"/>
      <c r="SI659" s="160"/>
      <c r="SJ659" s="160"/>
      <c r="SK659" s="160"/>
      <c r="SL659" s="160"/>
      <c r="SM659" s="160"/>
      <c r="SN659" s="160"/>
      <c r="SO659" s="160"/>
      <c r="SP659" s="160"/>
      <c r="SQ659" s="160"/>
      <c r="SR659" s="160"/>
      <c r="SS659" s="160"/>
      <c r="ST659" s="160"/>
      <c r="SU659" s="160"/>
      <c r="SV659" s="160"/>
      <c r="SW659" s="160"/>
      <c r="SX659" s="160"/>
      <c r="SY659" s="160"/>
      <c r="SZ659" s="160"/>
      <c r="TA659" s="160"/>
      <c r="TB659" s="160"/>
      <c r="TC659" s="160"/>
      <c r="TD659" s="160"/>
      <c r="TE659" s="160"/>
      <c r="TF659" s="160"/>
    </row>
    <row r="660" spans="1:526">
      <c r="A660" s="160"/>
      <c r="B660" s="160"/>
      <c r="C660" s="160"/>
      <c r="D660" s="160"/>
      <c r="E660" s="160"/>
      <c r="F660" s="160"/>
      <c r="G660" s="160"/>
      <c r="H660" s="160"/>
      <c r="I660" s="160"/>
      <c r="J660" s="160"/>
      <c r="K660" s="160"/>
      <c r="L660" s="160"/>
      <c r="M660" s="160"/>
      <c r="N660" s="160"/>
      <c r="O660" s="160"/>
      <c r="P660" s="160"/>
      <c r="Q660" s="160"/>
      <c r="R660" s="160"/>
      <c r="S660" s="160"/>
      <c r="T660" s="160"/>
      <c r="U660" s="160"/>
      <c r="V660" s="160"/>
      <c r="W660" s="160"/>
      <c r="X660" s="160"/>
      <c r="Y660" s="160"/>
      <c r="Z660" s="160"/>
      <c r="AA660" s="160"/>
      <c r="AB660" s="160"/>
      <c r="AC660" s="160"/>
      <c r="AD660" s="160"/>
      <c r="AE660" s="160"/>
      <c r="AF660" s="160"/>
      <c r="AG660" s="160"/>
      <c r="AH660" s="160"/>
      <c r="AI660" s="160"/>
      <c r="AJ660" s="160"/>
      <c r="AK660" s="160"/>
      <c r="AL660" s="160"/>
      <c r="AM660" s="160"/>
      <c r="AN660" s="160"/>
      <c r="AO660" s="160"/>
      <c r="AP660" s="160"/>
      <c r="AQ660" s="160"/>
      <c r="AR660" s="160"/>
      <c r="AS660" s="160"/>
      <c r="AT660" s="160"/>
      <c r="AU660" s="160"/>
      <c r="AV660" s="160"/>
      <c r="AW660" s="160"/>
      <c r="AX660" s="160"/>
      <c r="AY660" s="160"/>
      <c r="AZ660" s="160"/>
      <c r="BA660" s="160"/>
      <c r="BB660" s="160"/>
      <c r="BC660" s="160"/>
      <c r="BD660" s="160"/>
      <c r="BE660" s="160"/>
      <c r="BF660" s="160"/>
      <c r="BG660" s="160"/>
      <c r="BH660" s="160"/>
      <c r="BI660" s="160"/>
      <c r="BJ660" s="160"/>
      <c r="BK660" s="160"/>
      <c r="BL660" s="160"/>
      <c r="BM660" s="160"/>
      <c r="BN660" s="160"/>
      <c r="BO660" s="160"/>
      <c r="BP660" s="160"/>
      <c r="BQ660" s="160"/>
      <c r="BR660" s="160"/>
      <c r="BS660" s="160"/>
      <c r="BT660" s="160"/>
      <c r="BU660" s="160"/>
      <c r="BV660" s="160"/>
      <c r="BW660" s="160"/>
      <c r="BX660" s="160"/>
      <c r="BY660" s="160"/>
      <c r="BZ660" s="160"/>
      <c r="CA660" s="160"/>
      <c r="CB660" s="160"/>
      <c r="CC660" s="160"/>
      <c r="CD660" s="160"/>
      <c r="CE660" s="160"/>
      <c r="CF660" s="160"/>
      <c r="CG660" s="160"/>
      <c r="CH660" s="160"/>
      <c r="CI660" s="160"/>
      <c r="CJ660" s="160"/>
      <c r="CK660" s="160"/>
      <c r="CL660" s="160"/>
      <c r="CM660" s="160"/>
      <c r="CN660" s="160"/>
      <c r="CO660" s="160"/>
      <c r="CP660" s="160"/>
      <c r="CQ660" s="160"/>
      <c r="CR660" s="160"/>
      <c r="CS660" s="160"/>
      <c r="CT660" s="160"/>
      <c r="CU660" s="160"/>
      <c r="CV660" s="160"/>
      <c r="CW660" s="160"/>
      <c r="CX660" s="160"/>
      <c r="CY660" s="160"/>
      <c r="CZ660" s="160"/>
      <c r="DA660" s="160"/>
      <c r="DB660" s="160"/>
      <c r="DC660" s="160"/>
      <c r="DD660" s="160"/>
      <c r="DE660" s="160"/>
      <c r="DF660" s="160"/>
      <c r="DG660" s="160"/>
      <c r="DH660" s="160"/>
      <c r="DI660" s="160"/>
      <c r="DJ660" s="160"/>
      <c r="DK660" s="160"/>
      <c r="DL660" s="160"/>
      <c r="DM660" s="160"/>
      <c r="DN660" s="160"/>
      <c r="DO660" s="160"/>
      <c r="DP660" s="160"/>
      <c r="DQ660" s="160"/>
      <c r="DR660" s="160"/>
      <c r="DS660" s="160"/>
      <c r="DT660" s="160"/>
      <c r="DU660" s="160"/>
      <c r="DV660" s="160"/>
      <c r="DW660" s="160"/>
      <c r="DX660" s="160"/>
      <c r="DY660" s="160"/>
      <c r="DZ660" s="160"/>
      <c r="EA660" s="160"/>
      <c r="EB660" s="160"/>
      <c r="EC660" s="160"/>
      <c r="ED660" s="160"/>
      <c r="EE660" s="160"/>
      <c r="EF660" s="160"/>
      <c r="EG660" s="160"/>
      <c r="EH660" s="160"/>
      <c r="EI660" s="160"/>
      <c r="EJ660" s="160"/>
      <c r="EK660" s="160"/>
      <c r="EL660" s="160"/>
      <c r="EM660" s="160"/>
      <c r="EN660" s="160"/>
      <c r="EO660" s="160"/>
      <c r="EP660" s="160"/>
      <c r="EQ660" s="160"/>
      <c r="ER660" s="160"/>
      <c r="ES660" s="160"/>
      <c r="ET660" s="160"/>
      <c r="EU660" s="160"/>
      <c r="EV660" s="160"/>
      <c r="EW660" s="160"/>
      <c r="EX660" s="160"/>
      <c r="EY660" s="160"/>
      <c r="EZ660" s="160"/>
      <c r="FA660" s="160"/>
      <c r="FB660" s="160"/>
      <c r="FC660" s="160"/>
      <c r="FD660" s="160"/>
      <c r="FE660" s="160"/>
      <c r="FF660" s="160"/>
      <c r="FG660" s="160"/>
      <c r="FH660" s="160"/>
      <c r="FI660" s="160"/>
      <c r="FJ660" s="160"/>
      <c r="FK660" s="160"/>
      <c r="FL660" s="160"/>
      <c r="FM660" s="160"/>
      <c r="FN660" s="160"/>
      <c r="FO660" s="160"/>
      <c r="FP660" s="160"/>
      <c r="FQ660" s="160"/>
      <c r="FR660" s="160"/>
      <c r="FS660" s="160"/>
      <c r="FT660" s="160"/>
      <c r="FU660" s="160"/>
      <c r="FV660" s="160"/>
      <c r="FW660" s="160"/>
      <c r="FX660" s="160"/>
      <c r="FY660" s="160"/>
      <c r="FZ660" s="160"/>
      <c r="GA660" s="160"/>
      <c r="GB660" s="160"/>
      <c r="GC660" s="160"/>
      <c r="GD660" s="160"/>
      <c r="GE660" s="160"/>
      <c r="GF660" s="160"/>
      <c r="GG660" s="160"/>
      <c r="GH660" s="160"/>
      <c r="GI660" s="160"/>
      <c r="GJ660" s="160"/>
      <c r="GK660" s="160"/>
      <c r="GL660" s="160"/>
      <c r="GM660" s="160"/>
      <c r="GN660" s="160"/>
      <c r="GO660" s="160"/>
      <c r="GP660" s="160"/>
      <c r="GQ660" s="160"/>
      <c r="GR660" s="160"/>
      <c r="GS660" s="160"/>
      <c r="GT660" s="160"/>
      <c r="GU660" s="160"/>
      <c r="GV660" s="160"/>
      <c r="GW660" s="160"/>
      <c r="GX660" s="160"/>
      <c r="GY660" s="160"/>
      <c r="GZ660" s="160"/>
      <c r="HA660" s="160"/>
      <c r="HB660" s="160"/>
      <c r="HC660" s="160"/>
      <c r="HD660" s="160"/>
      <c r="HE660" s="160"/>
      <c r="HF660" s="160"/>
      <c r="HG660" s="160"/>
      <c r="HH660" s="160"/>
      <c r="HI660" s="160"/>
      <c r="HJ660" s="160"/>
      <c r="HK660" s="160"/>
      <c r="HL660" s="160"/>
      <c r="HM660" s="160"/>
      <c r="HN660" s="160"/>
      <c r="HO660" s="160"/>
      <c r="HP660" s="160"/>
      <c r="HQ660" s="160"/>
      <c r="HR660" s="160"/>
      <c r="HS660" s="160"/>
      <c r="HT660" s="160"/>
      <c r="HU660" s="160"/>
      <c r="HV660" s="160"/>
      <c r="HW660" s="160"/>
      <c r="HX660" s="160"/>
      <c r="HY660" s="160"/>
      <c r="HZ660" s="160"/>
      <c r="IA660" s="160"/>
      <c r="IB660" s="160"/>
      <c r="IC660" s="160"/>
      <c r="ID660" s="160"/>
      <c r="IE660" s="160"/>
      <c r="IF660" s="160"/>
      <c r="IG660" s="160"/>
      <c r="IH660" s="160"/>
      <c r="II660" s="160"/>
      <c r="IJ660" s="160"/>
      <c r="IK660" s="160"/>
      <c r="IL660" s="160"/>
      <c r="IM660" s="160"/>
      <c r="IN660" s="160"/>
      <c r="IO660" s="160"/>
      <c r="IP660" s="160"/>
      <c r="IQ660" s="160"/>
      <c r="IR660" s="160"/>
      <c r="IS660" s="160"/>
      <c r="IT660" s="160"/>
      <c r="IU660" s="160"/>
      <c r="IV660" s="160"/>
      <c r="IW660" s="160"/>
      <c r="IX660" s="160"/>
      <c r="IY660" s="160"/>
      <c r="IZ660" s="160"/>
      <c r="JA660" s="160"/>
      <c r="JB660" s="160"/>
      <c r="JC660" s="160"/>
      <c r="JD660" s="160"/>
      <c r="JE660" s="160"/>
      <c r="JF660" s="160"/>
      <c r="JG660" s="160"/>
      <c r="JH660" s="160"/>
      <c r="JI660" s="160"/>
      <c r="JJ660" s="160"/>
      <c r="JK660" s="160"/>
      <c r="JL660" s="160"/>
      <c r="JM660" s="160"/>
      <c r="JN660" s="160"/>
      <c r="JO660" s="160"/>
      <c r="JP660" s="160"/>
      <c r="JQ660" s="160"/>
      <c r="JR660" s="160"/>
      <c r="JS660" s="160"/>
      <c r="JT660" s="160"/>
      <c r="JU660" s="160"/>
      <c r="JV660" s="160"/>
      <c r="JW660" s="160"/>
      <c r="JX660" s="160"/>
      <c r="JY660" s="160"/>
      <c r="JZ660" s="160"/>
      <c r="KA660" s="160"/>
      <c r="KB660" s="160"/>
      <c r="KC660" s="160"/>
      <c r="KD660" s="160"/>
      <c r="KE660" s="160"/>
      <c r="KF660" s="160"/>
      <c r="KG660" s="160"/>
      <c r="KH660" s="160"/>
      <c r="KI660" s="160"/>
      <c r="KJ660" s="160"/>
      <c r="KK660" s="160"/>
      <c r="KL660" s="160"/>
      <c r="KM660" s="160"/>
      <c r="KN660" s="160"/>
      <c r="KO660" s="160"/>
      <c r="KP660" s="160"/>
      <c r="KQ660" s="160"/>
      <c r="KR660" s="160"/>
      <c r="KS660" s="160"/>
      <c r="KT660" s="160"/>
      <c r="KU660" s="160"/>
      <c r="KV660" s="160"/>
      <c r="KW660" s="160"/>
      <c r="KX660" s="160"/>
      <c r="KY660" s="160"/>
      <c r="KZ660" s="160"/>
      <c r="LA660" s="160"/>
      <c r="LB660" s="160"/>
      <c r="LC660" s="160"/>
      <c r="LD660" s="160"/>
      <c r="LE660" s="160"/>
      <c r="LF660" s="160"/>
      <c r="LG660" s="160"/>
      <c r="LH660" s="160"/>
      <c r="LI660" s="160"/>
      <c r="LJ660" s="160"/>
      <c r="LK660" s="160"/>
      <c r="LL660" s="160"/>
      <c r="LM660" s="160"/>
      <c r="LN660" s="160"/>
      <c r="LO660" s="160"/>
      <c r="LP660" s="160"/>
      <c r="LQ660" s="160"/>
      <c r="LR660" s="160"/>
      <c r="LS660" s="160"/>
      <c r="LT660" s="160"/>
      <c r="LU660" s="160"/>
      <c r="LV660" s="160"/>
      <c r="LW660" s="160"/>
      <c r="LX660" s="160"/>
      <c r="LY660" s="160"/>
      <c r="LZ660" s="160"/>
      <c r="MA660" s="160"/>
      <c r="MB660" s="160"/>
      <c r="MC660" s="160"/>
      <c r="MD660" s="160"/>
      <c r="ME660" s="160"/>
      <c r="MF660" s="160"/>
      <c r="MG660" s="160"/>
      <c r="MH660" s="160"/>
      <c r="MI660" s="160"/>
      <c r="MJ660" s="160"/>
      <c r="MK660" s="160"/>
      <c r="ML660" s="160"/>
      <c r="MM660" s="160"/>
      <c r="MN660" s="160"/>
      <c r="MO660" s="160"/>
      <c r="MP660" s="160"/>
      <c r="MQ660" s="160"/>
      <c r="MR660" s="160"/>
      <c r="MS660" s="160"/>
      <c r="MT660" s="160"/>
      <c r="MU660" s="160"/>
      <c r="MV660" s="160"/>
      <c r="MW660" s="160"/>
      <c r="MX660" s="160"/>
      <c r="MY660" s="160"/>
      <c r="MZ660" s="160"/>
      <c r="NA660" s="160"/>
      <c r="NB660" s="160"/>
      <c r="NC660" s="160"/>
      <c r="ND660" s="160"/>
      <c r="NE660" s="160"/>
      <c r="NF660" s="160"/>
      <c r="NG660" s="160"/>
      <c r="NH660" s="160"/>
      <c r="NI660" s="160"/>
      <c r="NJ660" s="160"/>
      <c r="NK660" s="160"/>
      <c r="NL660" s="160"/>
      <c r="NM660" s="160"/>
      <c r="NN660" s="160"/>
      <c r="NO660" s="160"/>
      <c r="NP660" s="160"/>
      <c r="NQ660" s="160"/>
      <c r="NR660" s="160"/>
      <c r="NS660" s="160"/>
      <c r="NT660" s="160"/>
      <c r="NU660" s="160"/>
      <c r="NV660" s="160"/>
      <c r="NW660" s="160"/>
      <c r="NX660" s="160"/>
      <c r="NY660" s="160"/>
      <c r="NZ660" s="160"/>
      <c r="OA660" s="160"/>
      <c r="OB660" s="160"/>
      <c r="OC660" s="160"/>
      <c r="OD660" s="160"/>
      <c r="OE660" s="160"/>
      <c r="OF660" s="160"/>
      <c r="OG660" s="160"/>
      <c r="OH660" s="160"/>
      <c r="OI660" s="160"/>
      <c r="OJ660" s="160"/>
      <c r="OK660" s="160"/>
      <c r="OL660" s="160"/>
      <c r="OM660" s="160"/>
      <c r="ON660" s="160"/>
      <c r="OO660" s="160"/>
      <c r="OP660" s="160"/>
      <c r="OQ660" s="160"/>
      <c r="OR660" s="160"/>
      <c r="OS660" s="160"/>
      <c r="OT660" s="160"/>
      <c r="OU660" s="160"/>
      <c r="OV660" s="160"/>
      <c r="OW660" s="160"/>
      <c r="OX660" s="160"/>
      <c r="OY660" s="160"/>
      <c r="OZ660" s="160"/>
      <c r="PA660" s="160"/>
      <c r="PB660" s="160"/>
      <c r="PC660" s="160"/>
      <c r="PD660" s="160"/>
      <c r="PE660" s="160"/>
      <c r="PF660" s="160"/>
      <c r="PG660" s="160"/>
      <c r="PH660" s="160"/>
      <c r="PI660" s="160"/>
      <c r="PJ660" s="160"/>
      <c r="PK660" s="160"/>
      <c r="PL660" s="160"/>
      <c r="PM660" s="160"/>
      <c r="PN660" s="160"/>
      <c r="PO660" s="160"/>
      <c r="PP660" s="160"/>
      <c r="PQ660" s="160"/>
      <c r="PR660" s="160"/>
      <c r="PS660" s="160"/>
      <c r="PT660" s="160"/>
      <c r="PU660" s="160"/>
      <c r="PV660" s="160"/>
      <c r="PW660" s="160"/>
      <c r="PX660" s="160"/>
      <c r="PY660" s="160"/>
      <c r="PZ660" s="160"/>
      <c r="QA660" s="160"/>
      <c r="QB660" s="160"/>
      <c r="QC660" s="160"/>
      <c r="QD660" s="160"/>
      <c r="QE660" s="160"/>
      <c r="QF660" s="160"/>
      <c r="QG660" s="160"/>
      <c r="QH660" s="160"/>
      <c r="QI660" s="160"/>
      <c r="QJ660" s="160"/>
      <c r="QK660" s="160"/>
      <c r="QL660" s="160"/>
      <c r="QM660" s="160"/>
      <c r="QN660" s="160"/>
      <c r="QO660" s="160"/>
      <c r="QP660" s="160"/>
      <c r="QQ660" s="160"/>
      <c r="QR660" s="160"/>
      <c r="QS660" s="160"/>
      <c r="QT660" s="160"/>
      <c r="QU660" s="160"/>
      <c r="QV660" s="160"/>
      <c r="QW660" s="160"/>
      <c r="QX660" s="160"/>
      <c r="QY660" s="160"/>
      <c r="QZ660" s="160"/>
      <c r="RA660" s="160"/>
      <c r="RB660" s="160"/>
      <c r="RC660" s="160"/>
      <c r="RD660" s="160"/>
      <c r="RE660" s="160"/>
      <c r="RF660" s="160"/>
      <c r="RG660" s="160"/>
      <c r="RH660" s="160"/>
      <c r="RI660" s="160"/>
      <c r="RJ660" s="160"/>
      <c r="RK660" s="160"/>
      <c r="RL660" s="160"/>
      <c r="RM660" s="160"/>
      <c r="RN660" s="160"/>
      <c r="RO660" s="160"/>
      <c r="RP660" s="160"/>
      <c r="RQ660" s="160"/>
      <c r="RR660" s="160"/>
      <c r="RS660" s="160"/>
      <c r="RT660" s="160"/>
      <c r="RU660" s="160"/>
      <c r="RV660" s="160"/>
      <c r="RW660" s="160"/>
      <c r="RX660" s="160"/>
      <c r="RY660" s="160"/>
      <c r="RZ660" s="160"/>
      <c r="SA660" s="160"/>
      <c r="SB660" s="160"/>
      <c r="SC660" s="160"/>
      <c r="SD660" s="160"/>
      <c r="SE660" s="160"/>
      <c r="SF660" s="160"/>
      <c r="SG660" s="160"/>
      <c r="SH660" s="160"/>
      <c r="SI660" s="160"/>
      <c r="SJ660" s="160"/>
      <c r="SK660" s="160"/>
      <c r="SL660" s="160"/>
      <c r="SM660" s="160"/>
      <c r="SN660" s="160"/>
      <c r="SO660" s="160"/>
      <c r="SP660" s="160"/>
      <c r="SQ660" s="160"/>
      <c r="SR660" s="160"/>
      <c r="SS660" s="160"/>
      <c r="ST660" s="160"/>
      <c r="SU660" s="160"/>
      <c r="SV660" s="160"/>
      <c r="SW660" s="160"/>
      <c r="SX660" s="160"/>
      <c r="SY660" s="160"/>
      <c r="SZ660" s="160"/>
      <c r="TA660" s="160"/>
      <c r="TB660" s="160"/>
      <c r="TC660" s="160"/>
      <c r="TD660" s="160"/>
      <c r="TE660" s="160"/>
      <c r="TF660" s="160"/>
    </row>
    <row r="661" spans="1:526">
      <c r="A661" s="160"/>
      <c r="B661" s="160"/>
      <c r="C661" s="160"/>
      <c r="D661" s="160"/>
      <c r="E661" s="160"/>
      <c r="F661" s="160"/>
      <c r="G661" s="160"/>
      <c r="H661" s="160"/>
      <c r="I661" s="160"/>
      <c r="J661" s="160"/>
      <c r="K661" s="160"/>
      <c r="L661" s="160"/>
      <c r="M661" s="160"/>
      <c r="N661" s="160"/>
      <c r="O661" s="160"/>
      <c r="P661" s="160"/>
      <c r="Q661" s="160"/>
      <c r="R661" s="160"/>
      <c r="S661" s="160"/>
      <c r="T661" s="160"/>
      <c r="U661" s="160"/>
      <c r="V661" s="160"/>
      <c r="W661" s="160"/>
      <c r="X661" s="160"/>
      <c r="Y661" s="160"/>
      <c r="Z661" s="160"/>
      <c r="AA661" s="160"/>
      <c r="AB661" s="160"/>
      <c r="AC661" s="160"/>
      <c r="AD661" s="160"/>
      <c r="AE661" s="160"/>
      <c r="AF661" s="160"/>
      <c r="AG661" s="160"/>
      <c r="AH661" s="160"/>
      <c r="AI661" s="160"/>
      <c r="AJ661" s="160"/>
      <c r="AK661" s="160"/>
      <c r="AL661" s="160"/>
      <c r="AM661" s="160"/>
      <c r="AN661" s="160"/>
      <c r="AO661" s="160"/>
      <c r="AP661" s="160"/>
      <c r="AQ661" s="160"/>
      <c r="AR661" s="160"/>
      <c r="AS661" s="160"/>
      <c r="AT661" s="160"/>
      <c r="AU661" s="160"/>
      <c r="AV661" s="160"/>
      <c r="AW661" s="160"/>
      <c r="AX661" s="160"/>
      <c r="AY661" s="160"/>
      <c r="AZ661" s="160"/>
      <c r="BA661" s="160"/>
      <c r="BB661" s="160"/>
      <c r="BC661" s="160"/>
      <c r="BD661" s="160"/>
      <c r="BE661" s="160"/>
      <c r="BF661" s="160"/>
      <c r="BG661" s="160"/>
      <c r="BH661" s="160"/>
      <c r="BI661" s="160"/>
      <c r="BJ661" s="160"/>
      <c r="BK661" s="160"/>
      <c r="BL661" s="160"/>
      <c r="BM661" s="160"/>
      <c r="BN661" s="160"/>
      <c r="BO661" s="160"/>
      <c r="BP661" s="160"/>
      <c r="BQ661" s="160"/>
      <c r="BR661" s="160"/>
      <c r="BS661" s="160"/>
      <c r="BT661" s="160"/>
      <c r="BU661" s="160"/>
      <c r="BV661" s="160"/>
      <c r="BW661" s="160"/>
      <c r="BX661" s="160"/>
      <c r="BY661" s="160"/>
      <c r="BZ661" s="160"/>
      <c r="CA661" s="160"/>
      <c r="CB661" s="160"/>
      <c r="CC661" s="160"/>
      <c r="CD661" s="160"/>
      <c r="CE661" s="160"/>
      <c r="CF661" s="160"/>
      <c r="CG661" s="160"/>
      <c r="CH661" s="160"/>
      <c r="CI661" s="160"/>
      <c r="CJ661" s="160"/>
      <c r="CK661" s="160"/>
      <c r="CL661" s="160"/>
      <c r="CM661" s="160"/>
      <c r="CN661" s="160"/>
      <c r="CO661" s="160"/>
      <c r="CP661" s="160"/>
      <c r="CQ661" s="160"/>
      <c r="CR661" s="160"/>
      <c r="CS661" s="160"/>
      <c r="CT661" s="160"/>
      <c r="CU661" s="160"/>
      <c r="CV661" s="160"/>
      <c r="CW661" s="160"/>
      <c r="CX661" s="160"/>
      <c r="CY661" s="160"/>
      <c r="CZ661" s="160"/>
      <c r="DA661" s="160"/>
      <c r="DB661" s="160"/>
      <c r="DC661" s="160"/>
      <c r="DD661" s="160"/>
      <c r="DE661" s="160"/>
      <c r="DF661" s="160"/>
      <c r="DG661" s="160"/>
      <c r="DH661" s="160"/>
      <c r="DI661" s="160"/>
      <c r="DJ661" s="160"/>
      <c r="DK661" s="160"/>
      <c r="DL661" s="160"/>
      <c r="DM661" s="160"/>
      <c r="DN661" s="160"/>
      <c r="DO661" s="160"/>
      <c r="DP661" s="160"/>
      <c r="DQ661" s="160"/>
      <c r="DR661" s="160"/>
      <c r="DS661" s="160"/>
      <c r="DT661" s="160"/>
      <c r="DU661" s="160"/>
      <c r="DV661" s="160"/>
      <c r="DW661" s="160"/>
      <c r="DX661" s="160"/>
      <c r="DY661" s="160"/>
      <c r="DZ661" s="160"/>
      <c r="EA661" s="160"/>
      <c r="EB661" s="160"/>
      <c r="EC661" s="160"/>
      <c r="ED661" s="160"/>
      <c r="EE661" s="160"/>
      <c r="EF661" s="160"/>
      <c r="EG661" s="160"/>
      <c r="EH661" s="160"/>
      <c r="EI661" s="160"/>
      <c r="EJ661" s="160"/>
      <c r="EK661" s="160"/>
      <c r="EL661" s="160"/>
      <c r="EM661" s="160"/>
      <c r="EN661" s="160"/>
      <c r="EO661" s="160"/>
      <c r="EP661" s="160"/>
      <c r="EQ661" s="160"/>
      <c r="ER661" s="160"/>
      <c r="ES661" s="160"/>
      <c r="ET661" s="160"/>
      <c r="EU661" s="160"/>
      <c r="EV661" s="160"/>
      <c r="EW661" s="160"/>
      <c r="EX661" s="160"/>
      <c r="EY661" s="160"/>
      <c r="EZ661" s="160"/>
      <c r="FA661" s="160"/>
      <c r="FB661" s="160"/>
      <c r="FC661" s="160"/>
      <c r="FD661" s="160"/>
      <c r="FE661" s="160"/>
      <c r="FF661" s="160"/>
      <c r="FG661" s="160"/>
      <c r="FH661" s="160"/>
      <c r="FI661" s="160"/>
      <c r="FJ661" s="160"/>
      <c r="FK661" s="160"/>
      <c r="FL661" s="160"/>
      <c r="FM661" s="160"/>
      <c r="FN661" s="160"/>
      <c r="FO661" s="160"/>
      <c r="FP661" s="160"/>
      <c r="FQ661" s="160"/>
      <c r="FR661" s="160"/>
      <c r="FS661" s="160"/>
      <c r="FT661" s="160"/>
      <c r="FU661" s="160"/>
      <c r="FV661" s="160"/>
      <c r="FW661" s="160"/>
      <c r="FX661" s="160"/>
      <c r="FY661" s="160"/>
      <c r="FZ661" s="160"/>
      <c r="GA661" s="160"/>
      <c r="GB661" s="160"/>
      <c r="GC661" s="160"/>
      <c r="GD661" s="160"/>
      <c r="GE661" s="160"/>
      <c r="GF661" s="160"/>
      <c r="GG661" s="160"/>
      <c r="GH661" s="160"/>
      <c r="GI661" s="160"/>
      <c r="GJ661" s="160"/>
      <c r="GK661" s="160"/>
      <c r="GL661" s="160"/>
      <c r="GM661" s="160"/>
      <c r="GN661" s="160"/>
      <c r="GO661" s="160"/>
      <c r="GP661" s="160"/>
      <c r="GQ661" s="160"/>
      <c r="GR661" s="160"/>
      <c r="GS661" s="160"/>
      <c r="GT661" s="160"/>
      <c r="GU661" s="160"/>
      <c r="GV661" s="160"/>
      <c r="GW661" s="160"/>
      <c r="GX661" s="160"/>
      <c r="GY661" s="160"/>
      <c r="GZ661" s="160"/>
      <c r="HA661" s="160"/>
      <c r="HB661" s="160"/>
      <c r="HC661" s="160"/>
      <c r="HD661" s="160"/>
      <c r="HE661" s="160"/>
      <c r="HF661" s="160"/>
      <c r="HG661" s="160"/>
      <c r="HH661" s="160"/>
      <c r="HI661" s="160"/>
      <c r="HJ661" s="160"/>
      <c r="HK661" s="160"/>
      <c r="HL661" s="160"/>
      <c r="HM661" s="160"/>
      <c r="HN661" s="160"/>
      <c r="HO661" s="160"/>
      <c r="HP661" s="160"/>
      <c r="HQ661" s="160"/>
      <c r="HR661" s="160"/>
      <c r="HS661" s="160"/>
      <c r="HT661" s="160"/>
      <c r="HU661" s="160"/>
      <c r="HV661" s="160"/>
      <c r="HW661" s="160"/>
      <c r="HX661" s="160"/>
      <c r="HY661" s="160"/>
      <c r="HZ661" s="160"/>
      <c r="IA661" s="160"/>
      <c r="IB661" s="160"/>
      <c r="IC661" s="160"/>
      <c r="ID661" s="160"/>
      <c r="IE661" s="160"/>
      <c r="IF661" s="160"/>
      <c r="IG661" s="160"/>
      <c r="IH661" s="160"/>
      <c r="II661" s="160"/>
      <c r="IJ661" s="160"/>
      <c r="IK661" s="160"/>
      <c r="IL661" s="160"/>
      <c r="IM661" s="160"/>
      <c r="IN661" s="160"/>
      <c r="IO661" s="160"/>
      <c r="IP661" s="160"/>
      <c r="IQ661" s="160"/>
      <c r="IR661" s="160"/>
      <c r="IS661" s="160"/>
      <c r="IT661" s="160"/>
      <c r="IU661" s="160"/>
      <c r="IV661" s="160"/>
      <c r="IW661" s="160"/>
      <c r="IX661" s="160"/>
      <c r="IY661" s="160"/>
      <c r="IZ661" s="160"/>
      <c r="JA661" s="160"/>
      <c r="JB661" s="160"/>
      <c r="JC661" s="160"/>
      <c r="JD661" s="160"/>
      <c r="JE661" s="160"/>
      <c r="JF661" s="160"/>
      <c r="JG661" s="160"/>
      <c r="JH661" s="160"/>
      <c r="JI661" s="160"/>
      <c r="JJ661" s="160"/>
      <c r="JK661" s="160"/>
      <c r="JL661" s="160"/>
      <c r="JM661" s="160"/>
      <c r="JN661" s="160"/>
      <c r="JO661" s="160"/>
      <c r="JP661" s="160"/>
      <c r="JQ661" s="160"/>
      <c r="JR661" s="160"/>
      <c r="JS661" s="160"/>
      <c r="JT661" s="160"/>
      <c r="JU661" s="160"/>
      <c r="JV661" s="160"/>
      <c r="JW661" s="160"/>
      <c r="JX661" s="160"/>
      <c r="JY661" s="160"/>
      <c r="JZ661" s="160"/>
      <c r="KA661" s="160"/>
      <c r="KB661" s="160"/>
      <c r="KC661" s="160"/>
      <c r="KD661" s="160"/>
      <c r="KE661" s="160"/>
      <c r="KF661" s="160"/>
      <c r="KG661" s="160"/>
      <c r="KH661" s="160"/>
      <c r="KI661" s="160"/>
      <c r="KJ661" s="160"/>
      <c r="KK661" s="160"/>
      <c r="KL661" s="160"/>
      <c r="KM661" s="160"/>
      <c r="KN661" s="160"/>
      <c r="KO661" s="160"/>
      <c r="KP661" s="160"/>
      <c r="KQ661" s="160"/>
      <c r="KR661" s="160"/>
      <c r="KS661" s="160"/>
      <c r="KT661" s="160"/>
      <c r="KU661" s="160"/>
      <c r="KV661" s="160"/>
      <c r="KW661" s="160"/>
      <c r="KX661" s="160"/>
      <c r="KY661" s="160"/>
      <c r="KZ661" s="160"/>
      <c r="LA661" s="160"/>
      <c r="LB661" s="160"/>
      <c r="LC661" s="160"/>
      <c r="LD661" s="160"/>
      <c r="LE661" s="160"/>
      <c r="LF661" s="160"/>
      <c r="LG661" s="160"/>
      <c r="LH661" s="160"/>
      <c r="LI661" s="160"/>
      <c r="LJ661" s="160"/>
      <c r="LK661" s="160"/>
      <c r="LL661" s="160"/>
      <c r="LM661" s="160"/>
      <c r="LN661" s="160"/>
      <c r="LO661" s="160"/>
      <c r="LP661" s="160"/>
      <c r="LQ661" s="160"/>
      <c r="LR661" s="160"/>
      <c r="LS661" s="160"/>
      <c r="LT661" s="160"/>
      <c r="LU661" s="160"/>
      <c r="LV661" s="160"/>
      <c r="LW661" s="160"/>
      <c r="LX661" s="160"/>
      <c r="LY661" s="160"/>
      <c r="LZ661" s="160"/>
      <c r="MA661" s="160"/>
      <c r="MB661" s="160"/>
      <c r="MC661" s="160"/>
      <c r="MD661" s="160"/>
      <c r="ME661" s="160"/>
      <c r="MF661" s="160"/>
      <c r="MG661" s="160"/>
      <c r="MH661" s="160"/>
      <c r="MI661" s="160"/>
      <c r="MJ661" s="160"/>
      <c r="MK661" s="160"/>
      <c r="ML661" s="160"/>
      <c r="MM661" s="160"/>
      <c r="MN661" s="160"/>
      <c r="MO661" s="160"/>
      <c r="MP661" s="160"/>
      <c r="MQ661" s="160"/>
      <c r="MR661" s="160"/>
      <c r="MS661" s="160"/>
      <c r="MT661" s="160"/>
      <c r="MU661" s="160"/>
      <c r="MV661" s="160"/>
      <c r="MW661" s="160"/>
      <c r="MX661" s="160"/>
      <c r="MY661" s="160"/>
      <c r="MZ661" s="160"/>
      <c r="NA661" s="160"/>
      <c r="NB661" s="160"/>
      <c r="NC661" s="160"/>
      <c r="ND661" s="160"/>
      <c r="NE661" s="160"/>
      <c r="NF661" s="160"/>
      <c r="NG661" s="160"/>
      <c r="NH661" s="160"/>
      <c r="NI661" s="160"/>
      <c r="NJ661" s="160"/>
      <c r="NK661" s="160"/>
      <c r="NL661" s="160"/>
      <c r="NM661" s="160"/>
      <c r="NN661" s="160"/>
      <c r="NO661" s="160"/>
      <c r="NP661" s="160"/>
      <c r="NQ661" s="160"/>
      <c r="NR661" s="160"/>
      <c r="NS661" s="160"/>
      <c r="NT661" s="160"/>
      <c r="NU661" s="160"/>
      <c r="NV661" s="160"/>
      <c r="NW661" s="160"/>
      <c r="NX661" s="160"/>
      <c r="NY661" s="160"/>
      <c r="NZ661" s="160"/>
      <c r="OA661" s="160"/>
      <c r="OB661" s="160"/>
      <c r="OC661" s="160"/>
      <c r="OD661" s="160"/>
      <c r="OE661" s="160"/>
      <c r="OF661" s="160"/>
      <c r="OG661" s="160"/>
      <c r="OH661" s="160"/>
      <c r="OI661" s="160"/>
      <c r="OJ661" s="160"/>
      <c r="OK661" s="160"/>
      <c r="OL661" s="160"/>
      <c r="OM661" s="160"/>
      <c r="ON661" s="160"/>
      <c r="OO661" s="160"/>
      <c r="OP661" s="160"/>
      <c r="OQ661" s="160"/>
      <c r="OR661" s="160"/>
      <c r="OS661" s="160"/>
      <c r="OT661" s="160"/>
      <c r="OU661" s="160"/>
      <c r="OV661" s="160"/>
      <c r="OW661" s="160"/>
      <c r="OX661" s="160"/>
      <c r="OY661" s="160"/>
      <c r="OZ661" s="160"/>
      <c r="PA661" s="160"/>
      <c r="PB661" s="160"/>
      <c r="PC661" s="160"/>
      <c r="PD661" s="160"/>
      <c r="PE661" s="160"/>
      <c r="PF661" s="160"/>
      <c r="PG661" s="160"/>
      <c r="PH661" s="160"/>
      <c r="PI661" s="160"/>
      <c r="PJ661" s="160"/>
      <c r="PK661" s="160"/>
      <c r="PL661" s="160"/>
      <c r="PM661" s="160"/>
      <c r="PN661" s="160"/>
      <c r="PO661" s="160"/>
      <c r="PP661" s="160"/>
      <c r="PQ661" s="160"/>
      <c r="PR661" s="160"/>
      <c r="PS661" s="160"/>
      <c r="PT661" s="160"/>
      <c r="PU661" s="160"/>
      <c r="PV661" s="160"/>
      <c r="PW661" s="160"/>
      <c r="PX661" s="160"/>
      <c r="PY661" s="160"/>
      <c r="PZ661" s="160"/>
      <c r="QA661" s="160"/>
      <c r="QB661" s="160"/>
      <c r="QC661" s="160"/>
      <c r="QD661" s="160"/>
      <c r="QE661" s="160"/>
      <c r="QF661" s="160"/>
      <c r="QG661" s="160"/>
      <c r="QH661" s="160"/>
      <c r="QI661" s="160"/>
      <c r="QJ661" s="160"/>
      <c r="QK661" s="160"/>
      <c r="QL661" s="160"/>
      <c r="QM661" s="160"/>
      <c r="QN661" s="160"/>
      <c r="QO661" s="160"/>
      <c r="QP661" s="160"/>
      <c r="QQ661" s="160"/>
      <c r="QR661" s="160"/>
      <c r="QS661" s="160"/>
      <c r="QT661" s="160"/>
      <c r="QU661" s="160"/>
      <c r="QV661" s="160"/>
      <c r="QW661" s="160"/>
      <c r="QX661" s="160"/>
      <c r="QY661" s="160"/>
      <c r="QZ661" s="160"/>
      <c r="RA661" s="160"/>
      <c r="RB661" s="160"/>
      <c r="RC661" s="160"/>
      <c r="RD661" s="160"/>
      <c r="RE661" s="160"/>
      <c r="RF661" s="160"/>
      <c r="RG661" s="160"/>
      <c r="RH661" s="160"/>
      <c r="RI661" s="160"/>
      <c r="RJ661" s="160"/>
      <c r="RK661" s="160"/>
      <c r="RL661" s="160"/>
      <c r="RM661" s="160"/>
      <c r="RN661" s="160"/>
      <c r="RO661" s="160"/>
      <c r="RP661" s="160"/>
      <c r="RQ661" s="160"/>
      <c r="RR661" s="160"/>
      <c r="RS661" s="160"/>
      <c r="RT661" s="160"/>
      <c r="RU661" s="160"/>
      <c r="RV661" s="160"/>
      <c r="RW661" s="160"/>
      <c r="RX661" s="160"/>
      <c r="RY661" s="160"/>
      <c r="RZ661" s="160"/>
      <c r="SA661" s="160"/>
      <c r="SB661" s="160"/>
      <c r="SC661" s="160"/>
      <c r="SD661" s="160"/>
      <c r="SE661" s="160"/>
      <c r="SF661" s="160"/>
      <c r="SG661" s="160"/>
      <c r="SH661" s="160"/>
      <c r="SI661" s="160"/>
      <c r="SJ661" s="160"/>
      <c r="SK661" s="160"/>
      <c r="SL661" s="160"/>
      <c r="SM661" s="160"/>
      <c r="SN661" s="160"/>
      <c r="SO661" s="160"/>
      <c r="SP661" s="160"/>
      <c r="SQ661" s="160"/>
      <c r="SR661" s="160"/>
      <c r="SS661" s="160"/>
      <c r="ST661" s="160"/>
      <c r="SU661" s="160"/>
      <c r="SV661" s="160"/>
      <c r="SW661" s="160"/>
      <c r="SX661" s="160"/>
      <c r="SY661" s="160"/>
      <c r="SZ661" s="160"/>
      <c r="TA661" s="160"/>
      <c r="TB661" s="160"/>
      <c r="TC661" s="160"/>
      <c r="TD661" s="160"/>
      <c r="TE661" s="160"/>
      <c r="TF661" s="160"/>
    </row>
    <row r="662" spans="1:526">
      <c r="A662" s="160"/>
      <c r="B662" s="160"/>
      <c r="C662" s="160"/>
      <c r="D662" s="160"/>
      <c r="E662" s="160"/>
      <c r="F662" s="160"/>
      <c r="G662" s="160"/>
      <c r="H662" s="160"/>
      <c r="I662" s="160"/>
      <c r="J662" s="160"/>
      <c r="K662" s="160"/>
      <c r="L662" s="160"/>
      <c r="M662" s="160"/>
      <c r="N662" s="160"/>
      <c r="O662" s="160"/>
      <c r="P662" s="160"/>
      <c r="Q662" s="160"/>
      <c r="R662" s="160"/>
      <c r="S662" s="160"/>
      <c r="T662" s="160"/>
      <c r="U662" s="160"/>
      <c r="V662" s="160"/>
      <c r="W662" s="160"/>
      <c r="X662" s="160"/>
      <c r="Y662" s="160"/>
      <c r="Z662" s="160"/>
      <c r="AA662" s="160"/>
      <c r="AB662" s="160"/>
      <c r="AC662" s="160"/>
      <c r="AD662" s="160"/>
      <c r="AE662" s="160"/>
      <c r="AF662" s="160"/>
      <c r="AG662" s="160"/>
      <c r="AH662" s="160"/>
      <c r="AI662" s="160"/>
      <c r="AJ662" s="160"/>
      <c r="AK662" s="160"/>
      <c r="AL662" s="160"/>
      <c r="AM662" s="160"/>
      <c r="AN662" s="160"/>
      <c r="AO662" s="160"/>
      <c r="AP662" s="160"/>
      <c r="AQ662" s="160"/>
      <c r="AR662" s="160"/>
      <c r="AS662" s="160"/>
      <c r="AT662" s="160"/>
      <c r="AU662" s="160"/>
      <c r="AV662" s="160"/>
      <c r="AW662" s="160"/>
      <c r="AX662" s="160"/>
      <c r="AY662" s="160"/>
      <c r="AZ662" s="160"/>
      <c r="BA662" s="160"/>
      <c r="BB662" s="160"/>
      <c r="BC662" s="160"/>
      <c r="BD662" s="160"/>
      <c r="BE662" s="160"/>
      <c r="BF662" s="160"/>
      <c r="BG662" s="160"/>
      <c r="BH662" s="160"/>
      <c r="BI662" s="160"/>
      <c r="BJ662" s="160"/>
      <c r="BK662" s="160"/>
      <c r="BL662" s="160"/>
      <c r="BM662" s="160"/>
      <c r="BN662" s="160"/>
      <c r="BO662" s="160"/>
      <c r="BP662" s="160"/>
      <c r="BQ662" s="160"/>
      <c r="BR662" s="160"/>
      <c r="BS662" s="160"/>
      <c r="BT662" s="160"/>
      <c r="BU662" s="160"/>
      <c r="BV662" s="160"/>
      <c r="BW662" s="160"/>
      <c r="BX662" s="160"/>
      <c r="BY662" s="160"/>
      <c r="BZ662" s="160"/>
      <c r="CA662" s="160"/>
      <c r="CB662" s="160"/>
      <c r="CC662" s="160"/>
      <c r="CD662" s="160"/>
      <c r="CE662" s="160"/>
      <c r="CF662" s="160"/>
      <c r="CG662" s="160"/>
      <c r="CH662" s="160"/>
      <c r="CI662" s="160"/>
      <c r="CJ662" s="160"/>
      <c r="CK662" s="160"/>
      <c r="CL662" s="160"/>
      <c r="CM662" s="160"/>
      <c r="CN662" s="160"/>
      <c r="CO662" s="160"/>
      <c r="CP662" s="160"/>
      <c r="CQ662" s="160"/>
      <c r="CR662" s="160"/>
      <c r="CS662" s="160"/>
      <c r="CT662" s="160"/>
      <c r="CU662" s="160"/>
      <c r="CV662" s="160"/>
      <c r="CW662" s="160"/>
      <c r="CX662" s="160"/>
      <c r="CY662" s="160"/>
      <c r="CZ662" s="160"/>
      <c r="DA662" s="160"/>
      <c r="DB662" s="160"/>
      <c r="DC662" s="160"/>
      <c r="DD662" s="160"/>
      <c r="DE662" s="160"/>
      <c r="DF662" s="160"/>
      <c r="DG662" s="160"/>
      <c r="DH662" s="160"/>
      <c r="DI662" s="160"/>
      <c r="DJ662" s="160"/>
      <c r="DK662" s="160"/>
      <c r="DL662" s="160"/>
      <c r="DM662" s="160"/>
      <c r="DN662" s="160"/>
      <c r="DO662" s="160"/>
      <c r="DP662" s="160"/>
      <c r="DQ662" s="160"/>
      <c r="DR662" s="160"/>
      <c r="DS662" s="160"/>
      <c r="DT662" s="160"/>
      <c r="DU662" s="160"/>
      <c r="DV662" s="160"/>
      <c r="DW662" s="160"/>
      <c r="DX662" s="160"/>
      <c r="DY662" s="160"/>
      <c r="DZ662" s="160"/>
      <c r="EA662" s="160"/>
      <c r="EB662" s="160"/>
      <c r="EC662" s="160"/>
      <c r="ED662" s="160"/>
      <c r="EE662" s="160"/>
      <c r="EF662" s="160"/>
      <c r="EG662" s="160"/>
      <c r="EH662" s="160"/>
      <c r="EI662" s="160"/>
      <c r="EJ662" s="160"/>
      <c r="EK662" s="160"/>
      <c r="EL662" s="160"/>
      <c r="EM662" s="160"/>
      <c r="EN662" s="160"/>
      <c r="EO662" s="160"/>
      <c r="EP662" s="160"/>
      <c r="EQ662" s="160"/>
      <c r="ER662" s="160"/>
      <c r="ES662" s="160"/>
      <c r="ET662" s="160"/>
      <c r="EU662" s="160"/>
      <c r="EV662" s="160"/>
      <c r="EW662" s="160"/>
      <c r="EX662" s="160"/>
      <c r="EY662" s="160"/>
      <c r="EZ662" s="160"/>
      <c r="FA662" s="160"/>
      <c r="FB662" s="160"/>
      <c r="FC662" s="160"/>
      <c r="FD662" s="160"/>
      <c r="FE662" s="160"/>
      <c r="FF662" s="160"/>
      <c r="FG662" s="160"/>
      <c r="FH662" s="160"/>
      <c r="FI662" s="160"/>
      <c r="FJ662" s="160"/>
      <c r="FK662" s="160"/>
      <c r="FL662" s="160"/>
      <c r="FM662" s="160"/>
      <c r="FN662" s="160"/>
      <c r="FO662" s="160"/>
      <c r="FP662" s="160"/>
      <c r="FQ662" s="160"/>
      <c r="FR662" s="160"/>
      <c r="FS662" s="160"/>
      <c r="FT662" s="160"/>
      <c r="FU662" s="160"/>
      <c r="FV662" s="160"/>
      <c r="FW662" s="160"/>
      <c r="FX662" s="160"/>
      <c r="FY662" s="160"/>
      <c r="FZ662" s="160"/>
      <c r="GA662" s="160"/>
      <c r="GB662" s="160"/>
      <c r="GC662" s="160"/>
      <c r="GD662" s="160"/>
      <c r="GE662" s="160"/>
      <c r="GF662" s="160"/>
      <c r="GG662" s="160"/>
      <c r="GH662" s="160"/>
      <c r="GI662" s="160"/>
      <c r="GJ662" s="160"/>
      <c r="GK662" s="160"/>
      <c r="GL662" s="160"/>
      <c r="GM662" s="160"/>
      <c r="GN662" s="160"/>
      <c r="GO662" s="160"/>
      <c r="GP662" s="160"/>
      <c r="GQ662" s="160"/>
      <c r="GR662" s="160"/>
      <c r="GS662" s="160"/>
      <c r="GT662" s="160"/>
      <c r="GU662" s="160"/>
      <c r="GV662" s="160"/>
      <c r="GW662" s="160"/>
      <c r="GX662" s="160"/>
      <c r="GY662" s="160"/>
      <c r="GZ662" s="160"/>
      <c r="HA662" s="160"/>
      <c r="HB662" s="160"/>
      <c r="HC662" s="160"/>
      <c r="HD662" s="160"/>
      <c r="HE662" s="160"/>
      <c r="HF662" s="160"/>
      <c r="HG662" s="160"/>
      <c r="HH662" s="160"/>
      <c r="HI662" s="160"/>
      <c r="HJ662" s="160"/>
      <c r="HK662" s="160"/>
      <c r="HL662" s="160"/>
      <c r="HM662" s="160"/>
      <c r="HN662" s="160"/>
      <c r="HO662" s="160"/>
      <c r="HP662" s="160"/>
      <c r="HQ662" s="160"/>
      <c r="HR662" s="160"/>
      <c r="HS662" s="160"/>
      <c r="HT662" s="160"/>
      <c r="HU662" s="160"/>
      <c r="HV662" s="160"/>
      <c r="HW662" s="160"/>
      <c r="HX662" s="160"/>
      <c r="HY662" s="160"/>
      <c r="HZ662" s="160"/>
      <c r="IA662" s="160"/>
      <c r="IB662" s="160"/>
      <c r="IC662" s="160"/>
      <c r="ID662" s="160"/>
      <c r="IE662" s="160"/>
      <c r="IF662" s="160"/>
      <c r="IG662" s="160"/>
      <c r="IH662" s="160"/>
      <c r="II662" s="160"/>
      <c r="IJ662" s="160"/>
      <c r="IK662" s="160"/>
      <c r="IL662" s="160"/>
      <c r="IM662" s="160"/>
      <c r="IN662" s="160"/>
      <c r="IO662" s="160"/>
      <c r="IP662" s="160"/>
      <c r="IQ662" s="160"/>
      <c r="IR662" s="160"/>
      <c r="IS662" s="160"/>
      <c r="IT662" s="160"/>
      <c r="IU662" s="160"/>
      <c r="IV662" s="160"/>
      <c r="IW662" s="160"/>
      <c r="IX662" s="160"/>
      <c r="IY662" s="160"/>
      <c r="IZ662" s="160"/>
      <c r="JA662" s="160"/>
      <c r="JB662" s="160"/>
      <c r="JC662" s="160"/>
      <c r="JD662" s="160"/>
      <c r="JE662" s="160"/>
      <c r="JF662" s="160"/>
      <c r="JG662" s="160"/>
      <c r="JH662" s="160"/>
      <c r="JI662" s="160"/>
      <c r="JJ662" s="160"/>
      <c r="JK662" s="160"/>
      <c r="JL662" s="160"/>
      <c r="JM662" s="160"/>
      <c r="JN662" s="160"/>
      <c r="JO662" s="160"/>
      <c r="JP662" s="160"/>
      <c r="JQ662" s="160"/>
      <c r="JR662" s="160"/>
      <c r="JS662" s="160"/>
      <c r="JT662" s="160"/>
      <c r="JU662" s="160"/>
      <c r="JV662" s="160"/>
      <c r="JW662" s="160"/>
      <c r="JX662" s="160"/>
      <c r="JY662" s="160"/>
      <c r="JZ662" s="160"/>
      <c r="KA662" s="160"/>
      <c r="KB662" s="160"/>
      <c r="KC662" s="160"/>
      <c r="KD662" s="160"/>
      <c r="KE662" s="160"/>
      <c r="KF662" s="160"/>
      <c r="KG662" s="160"/>
      <c r="KH662" s="160"/>
      <c r="KI662" s="160"/>
      <c r="KJ662" s="160"/>
      <c r="KK662" s="160"/>
      <c r="KL662" s="160"/>
      <c r="KM662" s="160"/>
      <c r="KN662" s="160"/>
      <c r="KO662" s="160"/>
      <c r="KP662" s="160"/>
      <c r="KQ662" s="160"/>
      <c r="KR662" s="160"/>
      <c r="KS662" s="160"/>
      <c r="KT662" s="160"/>
      <c r="KU662" s="160"/>
      <c r="KV662" s="160"/>
      <c r="KW662" s="160"/>
      <c r="KX662" s="160"/>
      <c r="KY662" s="160"/>
      <c r="KZ662" s="160"/>
      <c r="LA662" s="160"/>
      <c r="LB662" s="160"/>
      <c r="LC662" s="160"/>
      <c r="LD662" s="160"/>
      <c r="LE662" s="160"/>
      <c r="LF662" s="160"/>
      <c r="LG662" s="160"/>
      <c r="LH662" s="160"/>
      <c r="LI662" s="160"/>
      <c r="LJ662" s="160"/>
      <c r="LK662" s="160"/>
      <c r="LL662" s="160"/>
      <c r="LM662" s="160"/>
      <c r="LN662" s="160"/>
      <c r="LO662" s="160"/>
      <c r="LP662" s="160"/>
      <c r="LQ662" s="160"/>
      <c r="LR662" s="160"/>
      <c r="LS662" s="160"/>
      <c r="LT662" s="160"/>
      <c r="LU662" s="160"/>
      <c r="LV662" s="160"/>
      <c r="LW662" s="160"/>
      <c r="LX662" s="160"/>
      <c r="LY662" s="160"/>
      <c r="LZ662" s="160"/>
      <c r="MA662" s="160"/>
      <c r="MB662" s="160"/>
      <c r="MC662" s="160"/>
      <c r="MD662" s="160"/>
      <c r="ME662" s="160"/>
      <c r="MF662" s="160"/>
      <c r="MG662" s="160"/>
      <c r="MH662" s="160"/>
      <c r="MI662" s="160"/>
      <c r="MJ662" s="160"/>
      <c r="MK662" s="160"/>
      <c r="ML662" s="160"/>
      <c r="MM662" s="160"/>
      <c r="MN662" s="160"/>
      <c r="MO662" s="160"/>
      <c r="MP662" s="160"/>
      <c r="MQ662" s="160"/>
      <c r="MR662" s="160"/>
      <c r="MS662" s="160"/>
      <c r="MT662" s="160"/>
      <c r="MU662" s="160"/>
      <c r="MV662" s="160"/>
      <c r="MW662" s="160"/>
      <c r="MX662" s="160"/>
      <c r="MY662" s="160"/>
      <c r="MZ662" s="160"/>
      <c r="NA662" s="160"/>
      <c r="NB662" s="160"/>
      <c r="NC662" s="160"/>
      <c r="ND662" s="160"/>
      <c r="NE662" s="160"/>
      <c r="NF662" s="160"/>
      <c r="NG662" s="160"/>
      <c r="NH662" s="160"/>
      <c r="NI662" s="160"/>
      <c r="NJ662" s="160"/>
      <c r="NK662" s="160"/>
      <c r="NL662" s="160"/>
      <c r="NM662" s="160"/>
      <c r="NN662" s="160"/>
      <c r="NO662" s="160"/>
      <c r="NP662" s="160"/>
      <c r="NQ662" s="160"/>
      <c r="NR662" s="160"/>
      <c r="NS662" s="160"/>
      <c r="NT662" s="160"/>
      <c r="NU662" s="160"/>
      <c r="NV662" s="160"/>
      <c r="NW662" s="160"/>
      <c r="NX662" s="160"/>
      <c r="NY662" s="160"/>
      <c r="NZ662" s="160"/>
      <c r="OA662" s="160"/>
      <c r="OB662" s="160"/>
      <c r="OC662" s="160"/>
      <c r="OD662" s="160"/>
      <c r="OE662" s="160"/>
      <c r="OF662" s="160"/>
      <c r="OG662" s="160"/>
      <c r="OH662" s="160"/>
      <c r="OI662" s="160"/>
      <c r="OJ662" s="160"/>
      <c r="OK662" s="160"/>
      <c r="OL662" s="160"/>
      <c r="OM662" s="160"/>
      <c r="ON662" s="160"/>
      <c r="OO662" s="160"/>
      <c r="OP662" s="160"/>
      <c r="OQ662" s="160"/>
      <c r="OR662" s="160"/>
      <c r="OS662" s="160"/>
      <c r="OT662" s="160"/>
      <c r="OU662" s="160"/>
      <c r="OV662" s="160"/>
      <c r="OW662" s="160"/>
      <c r="OX662" s="160"/>
      <c r="OY662" s="160"/>
      <c r="OZ662" s="160"/>
      <c r="PA662" s="160"/>
      <c r="PB662" s="160"/>
      <c r="PC662" s="160"/>
      <c r="PD662" s="160"/>
      <c r="PE662" s="160"/>
      <c r="PF662" s="160"/>
      <c r="PG662" s="160"/>
      <c r="PH662" s="160"/>
      <c r="PI662" s="160"/>
      <c r="PJ662" s="160"/>
      <c r="PK662" s="160"/>
      <c r="PL662" s="160"/>
      <c r="PM662" s="160"/>
      <c r="PN662" s="160"/>
      <c r="PO662" s="160"/>
      <c r="PP662" s="160"/>
      <c r="PQ662" s="160"/>
      <c r="PR662" s="160"/>
      <c r="PS662" s="160"/>
      <c r="PT662" s="160"/>
      <c r="PU662" s="160"/>
      <c r="PV662" s="160"/>
      <c r="PW662" s="160"/>
      <c r="PX662" s="160"/>
      <c r="PY662" s="160"/>
      <c r="PZ662" s="160"/>
      <c r="QA662" s="160"/>
      <c r="QB662" s="160"/>
      <c r="QC662" s="160"/>
      <c r="QD662" s="160"/>
      <c r="QE662" s="160"/>
      <c r="QF662" s="160"/>
      <c r="QG662" s="160"/>
      <c r="QH662" s="160"/>
      <c r="QI662" s="160"/>
      <c r="QJ662" s="160"/>
      <c r="QK662" s="160"/>
      <c r="QL662" s="160"/>
      <c r="QM662" s="160"/>
      <c r="QN662" s="160"/>
      <c r="QO662" s="160"/>
      <c r="QP662" s="160"/>
      <c r="QQ662" s="160"/>
      <c r="QR662" s="160"/>
      <c r="QS662" s="160"/>
      <c r="QT662" s="160"/>
      <c r="QU662" s="160"/>
      <c r="QV662" s="160"/>
      <c r="QW662" s="160"/>
      <c r="QX662" s="160"/>
      <c r="QY662" s="160"/>
      <c r="QZ662" s="160"/>
      <c r="RA662" s="160"/>
      <c r="RB662" s="160"/>
      <c r="RC662" s="160"/>
      <c r="RD662" s="160"/>
      <c r="RE662" s="160"/>
      <c r="RF662" s="160"/>
      <c r="RG662" s="160"/>
      <c r="RH662" s="160"/>
      <c r="RI662" s="160"/>
      <c r="RJ662" s="160"/>
      <c r="RK662" s="160"/>
      <c r="RL662" s="160"/>
      <c r="RM662" s="160"/>
      <c r="RN662" s="160"/>
      <c r="RO662" s="160"/>
      <c r="RP662" s="160"/>
      <c r="RQ662" s="160"/>
      <c r="RR662" s="160"/>
      <c r="RS662" s="160"/>
      <c r="RT662" s="160"/>
      <c r="RU662" s="160"/>
      <c r="RV662" s="160"/>
      <c r="RW662" s="160"/>
      <c r="RX662" s="160"/>
      <c r="RY662" s="160"/>
      <c r="RZ662" s="160"/>
      <c r="SA662" s="160"/>
      <c r="SB662" s="160"/>
      <c r="SC662" s="160"/>
      <c r="SD662" s="160"/>
      <c r="SE662" s="160"/>
      <c r="SF662" s="160"/>
      <c r="SG662" s="160"/>
      <c r="SH662" s="160"/>
      <c r="SI662" s="160"/>
      <c r="SJ662" s="160"/>
      <c r="SK662" s="160"/>
      <c r="SL662" s="160"/>
      <c r="SM662" s="160"/>
      <c r="SN662" s="160"/>
      <c r="SO662" s="160"/>
      <c r="SP662" s="160"/>
      <c r="SQ662" s="160"/>
      <c r="SR662" s="160"/>
      <c r="SS662" s="160"/>
      <c r="ST662" s="160"/>
      <c r="SU662" s="160"/>
      <c r="SV662" s="160"/>
      <c r="SW662" s="160"/>
      <c r="SX662" s="160"/>
      <c r="SY662" s="160"/>
      <c r="SZ662" s="160"/>
      <c r="TA662" s="160"/>
      <c r="TB662" s="160"/>
      <c r="TC662" s="160"/>
      <c r="TD662" s="160"/>
      <c r="TE662" s="160"/>
      <c r="TF662" s="160"/>
    </row>
    <row r="663" spans="1:526">
      <c r="A663" s="160"/>
      <c r="B663" s="160"/>
      <c r="C663" s="160"/>
      <c r="D663" s="160"/>
      <c r="E663" s="160"/>
      <c r="F663" s="160"/>
      <c r="G663" s="160"/>
      <c r="H663" s="160"/>
      <c r="I663" s="160"/>
      <c r="J663" s="160"/>
      <c r="K663" s="160"/>
      <c r="L663" s="160"/>
      <c r="M663" s="160"/>
      <c r="N663" s="160"/>
      <c r="O663" s="160"/>
      <c r="P663" s="160"/>
      <c r="Q663" s="160"/>
      <c r="R663" s="160"/>
      <c r="S663" s="160"/>
      <c r="T663" s="160"/>
      <c r="U663" s="160"/>
      <c r="V663" s="160"/>
      <c r="W663" s="160"/>
      <c r="X663" s="160"/>
      <c r="Y663" s="160"/>
      <c r="Z663" s="160"/>
      <c r="AA663" s="160"/>
      <c r="AB663" s="160"/>
      <c r="AC663" s="160"/>
      <c r="AD663" s="160"/>
      <c r="AE663" s="160"/>
      <c r="AF663" s="160"/>
      <c r="AG663" s="160"/>
      <c r="AH663" s="160"/>
      <c r="AI663" s="160"/>
      <c r="AJ663" s="160"/>
      <c r="AK663" s="160"/>
      <c r="AL663" s="160"/>
      <c r="AM663" s="160"/>
      <c r="AN663" s="160"/>
      <c r="AO663" s="160"/>
      <c r="AP663" s="160"/>
      <c r="AQ663" s="160"/>
      <c r="AR663" s="160"/>
      <c r="AS663" s="160"/>
      <c r="AT663" s="160"/>
      <c r="AU663" s="160"/>
      <c r="AV663" s="160"/>
      <c r="AW663" s="160"/>
      <c r="AX663" s="160"/>
      <c r="AY663" s="160"/>
      <c r="AZ663" s="160"/>
      <c r="BA663" s="160"/>
      <c r="BB663" s="160"/>
      <c r="BC663" s="160"/>
      <c r="BD663" s="160"/>
      <c r="BE663" s="160"/>
      <c r="BF663" s="160"/>
      <c r="BG663" s="160"/>
      <c r="BH663" s="160"/>
      <c r="BI663" s="160"/>
      <c r="BJ663" s="160"/>
      <c r="BK663" s="160"/>
      <c r="BL663" s="160"/>
      <c r="BM663" s="160"/>
      <c r="BN663" s="160"/>
      <c r="BO663" s="160"/>
      <c r="BP663" s="160"/>
      <c r="BQ663" s="160"/>
      <c r="BR663" s="160"/>
      <c r="BS663" s="160"/>
      <c r="BT663" s="160"/>
      <c r="BU663" s="160"/>
      <c r="BV663" s="160"/>
      <c r="BW663" s="160"/>
      <c r="BX663" s="160"/>
      <c r="BY663" s="160"/>
      <c r="BZ663" s="160"/>
      <c r="CA663" s="160"/>
      <c r="CB663" s="160"/>
      <c r="CC663" s="160"/>
      <c r="CD663" s="160"/>
      <c r="CE663" s="160"/>
      <c r="CF663" s="160"/>
      <c r="CG663" s="160"/>
      <c r="CH663" s="160"/>
      <c r="CI663" s="160"/>
      <c r="CJ663" s="160"/>
      <c r="CK663" s="160"/>
      <c r="CL663" s="160"/>
      <c r="CM663" s="160"/>
      <c r="CN663" s="160"/>
      <c r="CO663" s="160"/>
      <c r="CP663" s="160"/>
      <c r="CQ663" s="160"/>
      <c r="CR663" s="160"/>
      <c r="CS663" s="160"/>
      <c r="CT663" s="160"/>
      <c r="CU663" s="160"/>
      <c r="CV663" s="160"/>
      <c r="CW663" s="160"/>
      <c r="CX663" s="160"/>
      <c r="CY663" s="160"/>
      <c r="CZ663" s="160"/>
      <c r="DA663" s="160"/>
      <c r="DB663" s="160"/>
      <c r="DC663" s="160"/>
      <c r="DD663" s="160"/>
      <c r="DE663" s="160"/>
      <c r="DF663" s="160"/>
      <c r="DG663" s="160"/>
      <c r="DH663" s="160"/>
      <c r="DI663" s="160"/>
      <c r="DJ663" s="160"/>
      <c r="DK663" s="160"/>
      <c r="DL663" s="160"/>
      <c r="DM663" s="160"/>
      <c r="DN663" s="160"/>
      <c r="DO663" s="160"/>
      <c r="DP663" s="160"/>
      <c r="DQ663" s="160"/>
      <c r="DR663" s="160"/>
      <c r="DS663" s="160"/>
      <c r="DT663" s="160"/>
      <c r="DU663" s="160"/>
      <c r="DV663" s="160"/>
      <c r="DW663" s="160"/>
      <c r="DX663" s="160"/>
      <c r="DY663" s="160"/>
      <c r="DZ663" s="160"/>
      <c r="EA663" s="160"/>
      <c r="EB663" s="160"/>
      <c r="EC663" s="160"/>
      <c r="ED663" s="160"/>
      <c r="EE663" s="160"/>
      <c r="EF663" s="160"/>
      <c r="EG663" s="160"/>
      <c r="EH663" s="160"/>
      <c r="EI663" s="160"/>
      <c r="EJ663" s="160"/>
      <c r="EK663" s="160"/>
      <c r="EL663" s="160"/>
      <c r="EM663" s="160"/>
      <c r="EN663" s="160"/>
      <c r="EO663" s="160"/>
      <c r="EP663" s="160"/>
      <c r="EQ663" s="160"/>
      <c r="ER663" s="160"/>
      <c r="ES663" s="160"/>
      <c r="ET663" s="160"/>
      <c r="EU663" s="160"/>
      <c r="EV663" s="160"/>
      <c r="EW663" s="160"/>
      <c r="EX663" s="160"/>
      <c r="EY663" s="160"/>
      <c r="EZ663" s="160"/>
      <c r="FA663" s="160"/>
      <c r="FB663" s="160"/>
      <c r="FC663" s="160"/>
      <c r="FD663" s="160"/>
      <c r="FE663" s="160"/>
      <c r="FF663" s="160"/>
      <c r="FG663" s="160"/>
      <c r="FH663" s="160"/>
      <c r="FI663" s="160"/>
      <c r="FJ663" s="160"/>
      <c r="FK663" s="160"/>
      <c r="FL663" s="160"/>
      <c r="FM663" s="160"/>
      <c r="FN663" s="160"/>
      <c r="FO663" s="160"/>
      <c r="FP663" s="160"/>
      <c r="FQ663" s="160"/>
      <c r="FR663" s="160"/>
      <c r="FS663" s="160"/>
      <c r="FT663" s="160"/>
      <c r="FU663" s="160"/>
      <c r="FV663" s="160"/>
      <c r="FW663" s="160"/>
      <c r="FX663" s="160"/>
      <c r="FY663" s="160"/>
      <c r="FZ663" s="160"/>
      <c r="GA663" s="160"/>
      <c r="GB663" s="160"/>
      <c r="GC663" s="160"/>
      <c r="GD663" s="160"/>
      <c r="GE663" s="160"/>
      <c r="GF663" s="160"/>
      <c r="GG663" s="160"/>
      <c r="GH663" s="160"/>
      <c r="GI663" s="160"/>
      <c r="GJ663" s="160"/>
      <c r="GK663" s="160"/>
      <c r="GL663" s="160"/>
      <c r="GM663" s="160"/>
      <c r="GN663" s="160"/>
      <c r="GO663" s="160"/>
      <c r="GP663" s="160"/>
      <c r="GQ663" s="160"/>
      <c r="GR663" s="160"/>
      <c r="GS663" s="160"/>
      <c r="GT663" s="160"/>
      <c r="GU663" s="160"/>
      <c r="GV663" s="160"/>
      <c r="GW663" s="160"/>
      <c r="GX663" s="160"/>
      <c r="GY663" s="160"/>
      <c r="GZ663" s="160"/>
      <c r="HA663" s="160"/>
      <c r="HB663" s="160"/>
      <c r="HC663" s="160"/>
      <c r="HD663" s="160"/>
      <c r="HE663" s="160"/>
      <c r="HF663" s="160"/>
      <c r="HG663" s="160"/>
      <c r="HH663" s="160"/>
      <c r="HI663" s="160"/>
      <c r="HJ663" s="160"/>
      <c r="HK663" s="160"/>
      <c r="HL663" s="160"/>
      <c r="HM663" s="160"/>
      <c r="HN663" s="160"/>
      <c r="HO663" s="160"/>
      <c r="HP663" s="160"/>
      <c r="HQ663" s="160"/>
      <c r="HR663" s="160"/>
      <c r="HS663" s="160"/>
      <c r="HT663" s="160"/>
      <c r="HU663" s="160"/>
      <c r="HV663" s="160"/>
      <c r="HW663" s="160"/>
      <c r="HX663" s="160"/>
      <c r="HY663" s="160"/>
      <c r="HZ663" s="160"/>
      <c r="IA663" s="160"/>
      <c r="IB663" s="160"/>
      <c r="IC663" s="160"/>
      <c r="ID663" s="160"/>
      <c r="IE663" s="160"/>
      <c r="IF663" s="160"/>
      <c r="IG663" s="160"/>
      <c r="IH663" s="160"/>
      <c r="II663" s="160"/>
      <c r="IJ663" s="160"/>
      <c r="IK663" s="160"/>
      <c r="IL663" s="160"/>
      <c r="IM663" s="160"/>
      <c r="IN663" s="160"/>
      <c r="IO663" s="160"/>
      <c r="IP663" s="160"/>
      <c r="IQ663" s="160"/>
      <c r="IR663" s="160"/>
      <c r="IS663" s="160"/>
      <c r="IT663" s="160"/>
      <c r="IU663" s="160"/>
      <c r="IV663" s="160"/>
      <c r="IW663" s="160"/>
      <c r="IX663" s="160"/>
      <c r="IY663" s="160"/>
      <c r="IZ663" s="160"/>
      <c r="JA663" s="160"/>
      <c r="JB663" s="160"/>
      <c r="JC663" s="160"/>
      <c r="JD663" s="160"/>
      <c r="JE663" s="160"/>
      <c r="JF663" s="160"/>
      <c r="JG663" s="160"/>
      <c r="JH663" s="160"/>
      <c r="JI663" s="160"/>
      <c r="JJ663" s="160"/>
      <c r="JK663" s="160"/>
      <c r="JL663" s="160"/>
      <c r="JM663" s="160"/>
      <c r="JN663" s="160"/>
      <c r="JO663" s="160"/>
      <c r="JP663" s="160"/>
      <c r="JQ663" s="160"/>
      <c r="JR663" s="160"/>
      <c r="JS663" s="160"/>
      <c r="JT663" s="160"/>
      <c r="JU663" s="160"/>
      <c r="JV663" s="160"/>
      <c r="JW663" s="160"/>
      <c r="JX663" s="160"/>
      <c r="JY663" s="160"/>
      <c r="JZ663" s="160"/>
      <c r="KA663" s="160"/>
      <c r="KB663" s="160"/>
      <c r="KC663" s="160"/>
      <c r="KD663" s="160"/>
      <c r="KE663" s="160"/>
      <c r="KF663" s="160"/>
      <c r="KG663" s="160"/>
      <c r="KH663" s="160"/>
      <c r="KI663" s="160"/>
      <c r="KJ663" s="160"/>
      <c r="KK663" s="160"/>
      <c r="KL663" s="160"/>
      <c r="KM663" s="160"/>
      <c r="KN663" s="160"/>
      <c r="KO663" s="160"/>
      <c r="KP663" s="160"/>
      <c r="KQ663" s="160"/>
      <c r="KR663" s="160"/>
      <c r="KS663" s="160"/>
      <c r="KT663" s="160"/>
      <c r="KU663" s="160"/>
      <c r="KV663" s="160"/>
      <c r="KW663" s="160"/>
      <c r="KX663" s="160"/>
      <c r="KY663" s="160"/>
      <c r="KZ663" s="160"/>
      <c r="LA663" s="160"/>
      <c r="LB663" s="160"/>
      <c r="LC663" s="160"/>
      <c r="LD663" s="160"/>
      <c r="LE663" s="160"/>
      <c r="LF663" s="160"/>
      <c r="LG663" s="160"/>
      <c r="LH663" s="160"/>
      <c r="LI663" s="160"/>
      <c r="LJ663" s="160"/>
      <c r="LK663" s="160"/>
      <c r="LL663" s="160"/>
      <c r="LM663" s="160"/>
      <c r="LN663" s="160"/>
      <c r="LO663" s="160"/>
      <c r="LP663" s="160"/>
      <c r="LQ663" s="160"/>
      <c r="LR663" s="160"/>
      <c r="LS663" s="160"/>
      <c r="LT663" s="160"/>
      <c r="LU663" s="160"/>
      <c r="LV663" s="160"/>
      <c r="LW663" s="160"/>
      <c r="LX663" s="160"/>
      <c r="LY663" s="160"/>
      <c r="LZ663" s="160"/>
      <c r="MA663" s="160"/>
      <c r="MB663" s="160"/>
      <c r="MC663" s="160"/>
      <c r="MD663" s="160"/>
      <c r="ME663" s="160"/>
      <c r="MF663" s="160"/>
      <c r="MG663" s="160"/>
      <c r="MH663" s="160"/>
      <c r="MI663" s="160"/>
      <c r="MJ663" s="160"/>
      <c r="MK663" s="160"/>
      <c r="ML663" s="160"/>
      <c r="MM663" s="160"/>
      <c r="MN663" s="160"/>
      <c r="MO663" s="160"/>
      <c r="MP663" s="160"/>
      <c r="MQ663" s="160"/>
      <c r="MR663" s="160"/>
      <c r="MS663" s="160"/>
      <c r="MT663" s="160"/>
      <c r="MU663" s="160"/>
      <c r="MV663" s="160"/>
      <c r="MW663" s="160"/>
      <c r="MX663" s="160"/>
      <c r="MY663" s="160"/>
      <c r="MZ663" s="160"/>
      <c r="NA663" s="160"/>
      <c r="NB663" s="160"/>
      <c r="NC663" s="160"/>
      <c r="ND663" s="160"/>
      <c r="NE663" s="160"/>
      <c r="NF663" s="160"/>
      <c r="NG663" s="160"/>
      <c r="NH663" s="160"/>
      <c r="NI663" s="160"/>
      <c r="NJ663" s="160"/>
      <c r="NK663" s="160"/>
      <c r="NL663" s="160"/>
      <c r="NM663" s="160"/>
      <c r="NN663" s="160"/>
      <c r="NO663" s="160"/>
      <c r="NP663" s="160"/>
      <c r="NQ663" s="160"/>
      <c r="NR663" s="160"/>
      <c r="NS663" s="160"/>
      <c r="NT663" s="160"/>
      <c r="NU663" s="160"/>
      <c r="NV663" s="160"/>
      <c r="NW663" s="160"/>
      <c r="NX663" s="160"/>
      <c r="NY663" s="160"/>
      <c r="NZ663" s="160"/>
      <c r="OA663" s="160"/>
      <c r="OB663" s="160"/>
      <c r="OC663" s="160"/>
      <c r="OD663" s="160"/>
      <c r="OE663" s="160"/>
      <c r="OF663" s="160"/>
      <c r="OG663" s="160"/>
      <c r="OH663" s="160"/>
      <c r="OI663" s="160"/>
      <c r="OJ663" s="160"/>
      <c r="OK663" s="160"/>
      <c r="OL663" s="160"/>
      <c r="OM663" s="160"/>
      <c r="ON663" s="160"/>
      <c r="OO663" s="160"/>
      <c r="OP663" s="160"/>
      <c r="OQ663" s="160"/>
      <c r="OR663" s="160"/>
      <c r="OS663" s="160"/>
      <c r="OT663" s="160"/>
      <c r="OU663" s="160"/>
      <c r="OV663" s="160"/>
      <c r="OW663" s="160"/>
      <c r="OX663" s="160"/>
      <c r="OY663" s="160"/>
      <c r="OZ663" s="160"/>
      <c r="PA663" s="160"/>
      <c r="PB663" s="160"/>
      <c r="PC663" s="160"/>
      <c r="PD663" s="160"/>
      <c r="PE663" s="160"/>
      <c r="PF663" s="160"/>
      <c r="PG663" s="160"/>
      <c r="PH663" s="160"/>
      <c r="PI663" s="160"/>
      <c r="PJ663" s="160"/>
      <c r="PK663" s="160"/>
      <c r="PL663" s="160"/>
      <c r="PM663" s="160"/>
      <c r="PN663" s="160"/>
      <c r="PO663" s="160"/>
      <c r="PP663" s="160"/>
      <c r="PQ663" s="160"/>
      <c r="PR663" s="160"/>
      <c r="PS663" s="160"/>
      <c r="PT663" s="160"/>
      <c r="PU663" s="160"/>
      <c r="PV663" s="160"/>
      <c r="PW663" s="160"/>
      <c r="PX663" s="160"/>
      <c r="PY663" s="160"/>
      <c r="PZ663" s="160"/>
      <c r="QA663" s="160"/>
      <c r="QB663" s="160"/>
      <c r="QC663" s="160"/>
      <c r="QD663" s="160"/>
      <c r="QE663" s="160"/>
      <c r="QF663" s="160"/>
      <c r="QG663" s="160"/>
      <c r="QH663" s="160"/>
      <c r="QI663" s="160"/>
      <c r="QJ663" s="160"/>
      <c r="QK663" s="160"/>
      <c r="QL663" s="160"/>
      <c r="QM663" s="160"/>
      <c r="QN663" s="160"/>
      <c r="QO663" s="160"/>
      <c r="QP663" s="160"/>
      <c r="QQ663" s="160"/>
      <c r="QR663" s="160"/>
      <c r="QS663" s="160"/>
      <c r="QT663" s="160"/>
      <c r="QU663" s="160"/>
      <c r="QV663" s="160"/>
      <c r="QW663" s="160"/>
      <c r="QX663" s="160"/>
      <c r="QY663" s="160"/>
      <c r="QZ663" s="160"/>
      <c r="RA663" s="160"/>
      <c r="RB663" s="160"/>
      <c r="RC663" s="160"/>
      <c r="RD663" s="160"/>
      <c r="RE663" s="160"/>
      <c r="RF663" s="160"/>
      <c r="RG663" s="160"/>
      <c r="RH663" s="160"/>
      <c r="RI663" s="160"/>
      <c r="RJ663" s="160"/>
      <c r="RK663" s="160"/>
      <c r="RL663" s="160"/>
      <c r="RM663" s="160"/>
      <c r="RN663" s="160"/>
      <c r="RO663" s="160"/>
      <c r="RP663" s="160"/>
      <c r="RQ663" s="160"/>
      <c r="RR663" s="160"/>
      <c r="RS663" s="160"/>
      <c r="RT663" s="160"/>
      <c r="RU663" s="160"/>
      <c r="RV663" s="160"/>
      <c r="RW663" s="160"/>
      <c r="RX663" s="160"/>
      <c r="RY663" s="160"/>
      <c r="RZ663" s="160"/>
      <c r="SA663" s="160"/>
      <c r="SB663" s="160"/>
      <c r="SC663" s="160"/>
      <c r="SD663" s="160"/>
      <c r="SE663" s="160"/>
      <c r="SF663" s="160"/>
      <c r="SG663" s="160"/>
      <c r="SH663" s="160"/>
      <c r="SI663" s="160"/>
      <c r="SJ663" s="160"/>
      <c r="SK663" s="160"/>
      <c r="SL663" s="160"/>
      <c r="SM663" s="160"/>
      <c r="SN663" s="160"/>
      <c r="SO663" s="160"/>
      <c r="SP663" s="160"/>
      <c r="SQ663" s="160"/>
      <c r="SR663" s="160"/>
      <c r="SS663" s="160"/>
      <c r="ST663" s="160"/>
      <c r="SU663" s="160"/>
      <c r="SV663" s="160"/>
      <c r="SW663" s="160"/>
      <c r="SX663" s="160"/>
      <c r="SY663" s="160"/>
      <c r="SZ663" s="160"/>
      <c r="TA663" s="160"/>
      <c r="TB663" s="160"/>
      <c r="TC663" s="160"/>
      <c r="TD663" s="160"/>
      <c r="TE663" s="160"/>
      <c r="TF663" s="160"/>
    </row>
    <row r="664" spans="1:526">
      <c r="A664" s="160"/>
      <c r="B664" s="160"/>
      <c r="C664" s="160"/>
      <c r="D664" s="160"/>
      <c r="E664" s="160"/>
      <c r="F664" s="160"/>
      <c r="G664" s="160"/>
      <c r="H664" s="160"/>
      <c r="I664" s="160"/>
      <c r="J664" s="160"/>
      <c r="K664" s="160"/>
      <c r="L664" s="160"/>
      <c r="M664" s="160"/>
      <c r="N664" s="160"/>
      <c r="O664" s="160"/>
      <c r="P664" s="160"/>
      <c r="Q664" s="160"/>
      <c r="R664" s="160"/>
      <c r="S664" s="160"/>
      <c r="T664" s="160"/>
      <c r="U664" s="160"/>
      <c r="V664" s="160"/>
      <c r="W664" s="160"/>
      <c r="X664" s="160"/>
      <c r="Y664" s="160"/>
      <c r="Z664" s="160"/>
      <c r="AA664" s="160"/>
      <c r="AB664" s="160"/>
      <c r="AC664" s="160"/>
      <c r="AD664" s="160"/>
      <c r="AE664" s="160"/>
      <c r="AF664" s="160"/>
      <c r="AG664" s="160"/>
      <c r="AH664" s="160"/>
      <c r="AI664" s="160"/>
      <c r="AJ664" s="160"/>
      <c r="AK664" s="160"/>
      <c r="AL664" s="160"/>
      <c r="AM664" s="160"/>
      <c r="AN664" s="160"/>
      <c r="AO664" s="160"/>
      <c r="AP664" s="160"/>
      <c r="AQ664" s="160"/>
      <c r="AR664" s="160"/>
      <c r="AS664" s="160"/>
      <c r="AT664" s="160"/>
      <c r="AU664" s="160"/>
      <c r="AV664" s="160"/>
      <c r="AW664" s="160"/>
      <c r="AX664" s="160"/>
      <c r="AY664" s="160"/>
      <c r="AZ664" s="160"/>
      <c r="BA664" s="160"/>
      <c r="BB664" s="160"/>
      <c r="BC664" s="160"/>
      <c r="BD664" s="160"/>
      <c r="BE664" s="160"/>
      <c r="BF664" s="160"/>
      <c r="BG664" s="160"/>
      <c r="BH664" s="160"/>
      <c r="BI664" s="160"/>
      <c r="BJ664" s="160"/>
      <c r="BK664" s="160"/>
      <c r="BL664" s="160"/>
      <c r="BM664" s="160"/>
      <c r="BN664" s="160"/>
      <c r="BO664" s="160"/>
      <c r="BP664" s="160"/>
      <c r="BQ664" s="160"/>
      <c r="BR664" s="160"/>
      <c r="BS664" s="160"/>
      <c r="BT664" s="160"/>
      <c r="BU664" s="160"/>
      <c r="BV664" s="160"/>
      <c r="BW664" s="160"/>
      <c r="BX664" s="160"/>
      <c r="BY664" s="160"/>
      <c r="BZ664" s="160"/>
      <c r="CA664" s="160"/>
      <c r="CB664" s="160"/>
      <c r="CC664" s="160"/>
      <c r="CD664" s="160"/>
      <c r="CE664" s="160"/>
      <c r="CF664" s="160"/>
      <c r="CG664" s="160"/>
      <c r="CH664" s="160"/>
      <c r="CI664" s="160"/>
      <c r="CJ664" s="160"/>
      <c r="CK664" s="160"/>
      <c r="CL664" s="160"/>
      <c r="CM664" s="160"/>
      <c r="CN664" s="160"/>
      <c r="CO664" s="160"/>
      <c r="CP664" s="160"/>
      <c r="CQ664" s="160"/>
      <c r="CR664" s="160"/>
      <c r="CS664" s="160"/>
      <c r="CT664" s="160"/>
      <c r="CU664" s="160"/>
      <c r="CV664" s="160"/>
      <c r="CW664" s="160"/>
      <c r="CX664" s="160"/>
      <c r="CY664" s="160"/>
      <c r="CZ664" s="160"/>
      <c r="DA664" s="160"/>
      <c r="DB664" s="160"/>
      <c r="DC664" s="160"/>
      <c r="DD664" s="160"/>
      <c r="DE664" s="160"/>
      <c r="DF664" s="160"/>
      <c r="DG664" s="160"/>
      <c r="DH664" s="160"/>
      <c r="DI664" s="160"/>
      <c r="DJ664" s="160"/>
      <c r="DK664" s="160"/>
      <c r="DL664" s="160"/>
      <c r="DM664" s="160"/>
      <c r="DN664" s="160"/>
      <c r="DO664" s="160"/>
      <c r="DP664" s="160"/>
      <c r="DQ664" s="160"/>
      <c r="DR664" s="160"/>
      <c r="DS664" s="160"/>
      <c r="DT664" s="160"/>
      <c r="DU664" s="160"/>
      <c r="DV664" s="160"/>
      <c r="DW664" s="160"/>
      <c r="DX664" s="160"/>
      <c r="DY664" s="160"/>
      <c r="DZ664" s="160"/>
      <c r="EA664" s="160"/>
      <c r="EB664" s="160"/>
      <c r="EC664" s="160"/>
      <c r="ED664" s="160"/>
      <c r="EE664" s="160"/>
      <c r="EF664" s="160"/>
      <c r="EG664" s="160"/>
      <c r="EH664" s="160"/>
      <c r="EI664" s="160"/>
      <c r="EJ664" s="160"/>
      <c r="EK664" s="160"/>
      <c r="EL664" s="160"/>
      <c r="EM664" s="160"/>
      <c r="EN664" s="160"/>
      <c r="EO664" s="160"/>
      <c r="EP664" s="160"/>
      <c r="EQ664" s="160"/>
      <c r="ER664" s="160"/>
      <c r="ES664" s="160"/>
      <c r="ET664" s="160"/>
      <c r="EU664" s="160"/>
      <c r="EV664" s="160"/>
      <c r="EW664" s="160"/>
      <c r="EX664" s="160"/>
      <c r="EY664" s="160"/>
      <c r="EZ664" s="160"/>
      <c r="FA664" s="160"/>
      <c r="FB664" s="160"/>
      <c r="FC664" s="160"/>
      <c r="FD664" s="160"/>
      <c r="FE664" s="160"/>
      <c r="FF664" s="160"/>
      <c r="FG664" s="160"/>
      <c r="FH664" s="160"/>
      <c r="FI664" s="160"/>
      <c r="FJ664" s="160"/>
      <c r="FK664" s="160"/>
      <c r="FL664" s="160"/>
      <c r="FM664" s="160"/>
      <c r="FN664" s="160"/>
      <c r="FO664" s="160"/>
      <c r="FP664" s="160"/>
      <c r="FQ664" s="160"/>
      <c r="FR664" s="160"/>
      <c r="FS664" s="160"/>
      <c r="FT664" s="160"/>
      <c r="FU664" s="160"/>
      <c r="FV664" s="160"/>
      <c r="FW664" s="160"/>
      <c r="FX664" s="160"/>
      <c r="FY664" s="160"/>
      <c r="FZ664" s="160"/>
      <c r="GA664" s="160"/>
      <c r="GB664" s="160"/>
      <c r="GC664" s="160"/>
      <c r="GD664" s="160"/>
      <c r="GE664" s="160"/>
      <c r="GF664" s="160"/>
      <c r="GG664" s="160"/>
      <c r="GH664" s="160"/>
      <c r="GI664" s="160"/>
      <c r="GJ664" s="160"/>
      <c r="GK664" s="160"/>
      <c r="GL664" s="160"/>
      <c r="GM664" s="160"/>
      <c r="GN664" s="160"/>
      <c r="GO664" s="160"/>
      <c r="GP664" s="160"/>
      <c r="GQ664" s="160"/>
      <c r="GR664" s="160"/>
      <c r="GS664" s="160"/>
      <c r="GT664" s="160"/>
      <c r="GU664" s="160"/>
      <c r="GV664" s="160"/>
      <c r="GW664" s="160"/>
      <c r="GX664" s="160"/>
      <c r="GY664" s="160"/>
      <c r="GZ664" s="160"/>
      <c r="HA664" s="160"/>
      <c r="HB664" s="160"/>
      <c r="HC664" s="160"/>
      <c r="HD664" s="160"/>
      <c r="HE664" s="160"/>
      <c r="HF664" s="160"/>
      <c r="HG664" s="160"/>
      <c r="HH664" s="160"/>
      <c r="HI664" s="160"/>
      <c r="HJ664" s="160"/>
      <c r="HK664" s="160"/>
      <c r="HL664" s="160"/>
      <c r="HM664" s="160"/>
      <c r="HN664" s="160"/>
      <c r="HO664" s="160"/>
      <c r="HP664" s="160"/>
      <c r="HQ664" s="160"/>
      <c r="HR664" s="160"/>
      <c r="HS664" s="160"/>
      <c r="HT664" s="160"/>
      <c r="HU664" s="160"/>
      <c r="HV664" s="160"/>
      <c r="HW664" s="160"/>
      <c r="HX664" s="160"/>
      <c r="HY664" s="160"/>
      <c r="HZ664" s="160"/>
      <c r="IA664" s="160"/>
      <c r="IB664" s="160"/>
      <c r="IC664" s="160"/>
      <c r="ID664" s="160"/>
      <c r="IE664" s="160"/>
      <c r="IF664" s="160"/>
      <c r="IG664" s="160"/>
      <c r="IH664" s="160"/>
      <c r="II664" s="160"/>
      <c r="IJ664" s="160"/>
      <c r="IK664" s="160"/>
      <c r="IL664" s="160"/>
      <c r="IM664" s="160"/>
      <c r="IN664" s="160"/>
      <c r="IO664" s="160"/>
      <c r="IP664" s="160"/>
      <c r="IQ664" s="160"/>
      <c r="IR664" s="160"/>
      <c r="IS664" s="160"/>
      <c r="IT664" s="160"/>
      <c r="IU664" s="160"/>
      <c r="IV664" s="160"/>
      <c r="IW664" s="160"/>
      <c r="IX664" s="160"/>
      <c r="IY664" s="160"/>
      <c r="IZ664" s="160"/>
      <c r="JA664" s="160"/>
      <c r="JB664" s="160"/>
      <c r="JC664" s="160"/>
      <c r="JD664" s="160"/>
      <c r="JE664" s="160"/>
      <c r="JF664" s="160"/>
      <c r="JG664" s="160"/>
      <c r="JH664" s="160"/>
      <c r="JI664" s="160"/>
      <c r="JJ664" s="160"/>
      <c r="JK664" s="160"/>
      <c r="JL664" s="160"/>
      <c r="JM664" s="160"/>
      <c r="JN664" s="160"/>
      <c r="JO664" s="160"/>
      <c r="JP664" s="160"/>
      <c r="JQ664" s="160"/>
      <c r="JR664" s="160"/>
      <c r="JS664" s="160"/>
      <c r="JT664" s="160"/>
      <c r="JU664" s="160"/>
      <c r="JV664" s="160"/>
      <c r="JW664" s="160"/>
      <c r="JX664" s="160"/>
      <c r="JY664" s="160"/>
      <c r="JZ664" s="160"/>
      <c r="KA664" s="160"/>
      <c r="KB664" s="160"/>
      <c r="KC664" s="160"/>
      <c r="KD664" s="160"/>
      <c r="KE664" s="160"/>
      <c r="KF664" s="160"/>
      <c r="KG664" s="160"/>
      <c r="KH664" s="160"/>
      <c r="KI664" s="160"/>
      <c r="KJ664" s="160"/>
      <c r="KK664" s="160"/>
      <c r="KL664" s="160"/>
      <c r="KM664" s="160"/>
      <c r="KN664" s="160"/>
      <c r="KO664" s="160"/>
      <c r="KP664" s="160"/>
      <c r="KQ664" s="160"/>
      <c r="KR664" s="160"/>
      <c r="KS664" s="160"/>
      <c r="KT664" s="160"/>
      <c r="KU664" s="160"/>
      <c r="KV664" s="160"/>
      <c r="KW664" s="160"/>
      <c r="KX664" s="160"/>
      <c r="KY664" s="160"/>
      <c r="KZ664" s="160"/>
      <c r="LA664" s="160"/>
      <c r="LB664" s="160"/>
      <c r="LC664" s="160"/>
      <c r="LD664" s="160"/>
      <c r="LE664" s="160"/>
      <c r="LF664" s="160"/>
      <c r="LG664" s="160"/>
      <c r="LH664" s="160"/>
      <c r="LI664" s="160"/>
      <c r="LJ664" s="160"/>
      <c r="LK664" s="160"/>
      <c r="LL664" s="160"/>
      <c r="LM664" s="160"/>
      <c r="LN664" s="160"/>
      <c r="LO664" s="160"/>
      <c r="LP664" s="160"/>
      <c r="LQ664" s="160"/>
      <c r="LR664" s="160"/>
      <c r="LS664" s="160"/>
      <c r="LT664" s="160"/>
      <c r="LU664" s="160"/>
      <c r="LV664" s="160"/>
      <c r="LW664" s="160"/>
      <c r="LX664" s="160"/>
      <c r="LY664" s="160"/>
      <c r="LZ664" s="160"/>
      <c r="MA664" s="160"/>
      <c r="MB664" s="160"/>
      <c r="MC664" s="160"/>
      <c r="MD664" s="160"/>
      <c r="ME664" s="160"/>
      <c r="MF664" s="160"/>
      <c r="MG664" s="160"/>
      <c r="MH664" s="160"/>
      <c r="MI664" s="160"/>
      <c r="MJ664" s="160"/>
      <c r="MK664" s="160"/>
      <c r="ML664" s="160"/>
      <c r="MM664" s="160"/>
      <c r="MN664" s="160"/>
      <c r="MO664" s="160"/>
      <c r="MP664" s="160"/>
      <c r="MQ664" s="160"/>
      <c r="MR664" s="160"/>
      <c r="MS664" s="160"/>
      <c r="MT664" s="160"/>
      <c r="MU664" s="160"/>
      <c r="MV664" s="160"/>
      <c r="MW664" s="160"/>
      <c r="MX664" s="160"/>
      <c r="MY664" s="160"/>
      <c r="MZ664" s="160"/>
      <c r="NA664" s="160"/>
      <c r="NB664" s="160"/>
      <c r="NC664" s="160"/>
      <c r="ND664" s="160"/>
      <c r="NE664" s="160"/>
      <c r="NF664" s="160"/>
      <c r="NG664" s="160"/>
      <c r="NH664" s="160"/>
      <c r="NI664" s="160"/>
      <c r="NJ664" s="160"/>
      <c r="NK664" s="160"/>
      <c r="NL664" s="160"/>
      <c r="NM664" s="160"/>
      <c r="NN664" s="160"/>
      <c r="NO664" s="160"/>
      <c r="NP664" s="160"/>
      <c r="NQ664" s="160"/>
      <c r="NR664" s="160"/>
      <c r="NS664" s="160"/>
      <c r="NT664" s="160"/>
      <c r="NU664" s="160"/>
      <c r="NV664" s="160"/>
      <c r="NW664" s="160"/>
      <c r="NX664" s="160"/>
      <c r="NY664" s="160"/>
      <c r="NZ664" s="160"/>
      <c r="OA664" s="160"/>
      <c r="OB664" s="160"/>
      <c r="OC664" s="160"/>
      <c r="OD664" s="160"/>
      <c r="OE664" s="160"/>
      <c r="OF664" s="160"/>
      <c r="OG664" s="160"/>
      <c r="OH664" s="160"/>
      <c r="OI664" s="160"/>
      <c r="OJ664" s="160"/>
      <c r="OK664" s="160"/>
      <c r="OL664" s="160"/>
      <c r="OM664" s="160"/>
      <c r="ON664" s="160"/>
      <c r="OO664" s="160"/>
      <c r="OP664" s="160"/>
      <c r="OQ664" s="160"/>
      <c r="OR664" s="160"/>
      <c r="OS664" s="160"/>
      <c r="OT664" s="160"/>
      <c r="OU664" s="160"/>
      <c r="OV664" s="160"/>
      <c r="OW664" s="160"/>
      <c r="OX664" s="160"/>
      <c r="OY664" s="160"/>
      <c r="OZ664" s="160"/>
      <c r="PA664" s="160"/>
      <c r="PB664" s="160"/>
      <c r="PC664" s="160"/>
      <c r="PD664" s="160"/>
      <c r="PE664" s="160"/>
      <c r="PF664" s="160"/>
      <c r="PG664" s="160"/>
      <c r="PH664" s="160"/>
      <c r="PI664" s="160"/>
      <c r="PJ664" s="160"/>
      <c r="PK664" s="160"/>
      <c r="PL664" s="160"/>
      <c r="PM664" s="160"/>
      <c r="PN664" s="160"/>
      <c r="PO664" s="160"/>
      <c r="PP664" s="160"/>
      <c r="PQ664" s="160"/>
      <c r="PR664" s="160"/>
      <c r="PS664" s="160"/>
      <c r="PT664" s="160"/>
      <c r="PU664" s="160"/>
      <c r="PV664" s="160"/>
      <c r="PW664" s="160"/>
      <c r="PX664" s="160"/>
      <c r="PY664" s="160"/>
      <c r="PZ664" s="160"/>
      <c r="QA664" s="160"/>
      <c r="QB664" s="160"/>
      <c r="QC664" s="160"/>
      <c r="QD664" s="160"/>
      <c r="QE664" s="160"/>
      <c r="QF664" s="160"/>
      <c r="QG664" s="160"/>
      <c r="QH664" s="160"/>
      <c r="QI664" s="160"/>
      <c r="QJ664" s="160"/>
      <c r="QK664" s="160"/>
      <c r="QL664" s="160"/>
      <c r="QM664" s="160"/>
      <c r="QN664" s="160"/>
      <c r="QO664" s="160"/>
      <c r="QP664" s="160"/>
      <c r="QQ664" s="160"/>
      <c r="QR664" s="160"/>
      <c r="QS664" s="160"/>
      <c r="QT664" s="160"/>
      <c r="QU664" s="160"/>
      <c r="QV664" s="160"/>
      <c r="QW664" s="160"/>
      <c r="QX664" s="160"/>
      <c r="QY664" s="160"/>
      <c r="QZ664" s="160"/>
      <c r="RA664" s="160"/>
      <c r="RB664" s="160"/>
      <c r="RC664" s="160"/>
      <c r="RD664" s="160"/>
      <c r="RE664" s="160"/>
      <c r="RF664" s="160"/>
      <c r="RG664" s="160"/>
      <c r="RH664" s="160"/>
      <c r="RI664" s="160"/>
      <c r="RJ664" s="160"/>
      <c r="RK664" s="160"/>
      <c r="RL664" s="160"/>
      <c r="RM664" s="160"/>
      <c r="RN664" s="160"/>
      <c r="RO664" s="160"/>
      <c r="RP664" s="160"/>
      <c r="RQ664" s="160"/>
      <c r="RR664" s="160"/>
      <c r="RS664" s="160"/>
      <c r="RT664" s="160"/>
      <c r="RU664" s="160"/>
      <c r="RV664" s="160"/>
      <c r="RW664" s="160"/>
      <c r="RX664" s="160"/>
      <c r="RY664" s="160"/>
      <c r="RZ664" s="160"/>
      <c r="SA664" s="160"/>
      <c r="SB664" s="160"/>
      <c r="SC664" s="160"/>
      <c r="SD664" s="160"/>
      <c r="SE664" s="160"/>
      <c r="SF664" s="160"/>
      <c r="SG664" s="160"/>
      <c r="SH664" s="160"/>
      <c r="SI664" s="160"/>
      <c r="SJ664" s="160"/>
      <c r="SK664" s="160"/>
      <c r="SL664" s="160"/>
      <c r="SM664" s="160"/>
      <c r="SN664" s="160"/>
      <c r="SO664" s="160"/>
      <c r="SP664" s="160"/>
      <c r="SQ664" s="160"/>
      <c r="SR664" s="160"/>
      <c r="SS664" s="160"/>
      <c r="ST664" s="160"/>
      <c r="SU664" s="160"/>
      <c r="SV664" s="160"/>
      <c r="SW664" s="160"/>
      <c r="SX664" s="160"/>
      <c r="SY664" s="160"/>
      <c r="SZ664" s="160"/>
      <c r="TA664" s="160"/>
      <c r="TB664" s="160"/>
      <c r="TC664" s="160"/>
      <c r="TD664" s="160"/>
      <c r="TE664" s="160"/>
      <c r="TF664" s="160"/>
    </row>
    <row r="665" spans="1:526">
      <c r="A665" s="160"/>
      <c r="B665" s="160"/>
      <c r="C665" s="160"/>
      <c r="D665" s="160"/>
      <c r="E665" s="160"/>
      <c r="F665" s="160"/>
      <c r="G665" s="160"/>
      <c r="H665" s="160"/>
      <c r="I665" s="160"/>
      <c r="J665" s="160"/>
      <c r="K665" s="160"/>
      <c r="L665" s="160"/>
      <c r="M665" s="160"/>
      <c r="N665" s="160"/>
      <c r="O665" s="160"/>
      <c r="P665" s="160"/>
      <c r="Q665" s="160"/>
      <c r="R665" s="160"/>
      <c r="S665" s="160"/>
      <c r="T665" s="160"/>
      <c r="U665" s="160"/>
      <c r="V665" s="160"/>
      <c r="W665" s="160"/>
      <c r="X665" s="160"/>
      <c r="Y665" s="160"/>
      <c r="Z665" s="160"/>
      <c r="AA665" s="160"/>
      <c r="AB665" s="160"/>
      <c r="AC665" s="160"/>
      <c r="AD665" s="160"/>
      <c r="AE665" s="160"/>
      <c r="AF665" s="160"/>
      <c r="AG665" s="160"/>
      <c r="AH665" s="160"/>
      <c r="AI665" s="160"/>
      <c r="AJ665" s="160"/>
      <c r="AK665" s="160"/>
      <c r="AL665" s="160"/>
      <c r="AM665" s="160"/>
      <c r="AN665" s="160"/>
      <c r="AO665" s="160"/>
      <c r="AP665" s="160"/>
      <c r="AQ665" s="160"/>
      <c r="AR665" s="160"/>
      <c r="AS665" s="160"/>
      <c r="AT665" s="160"/>
      <c r="AU665" s="160"/>
      <c r="AV665" s="160"/>
      <c r="AW665" s="160"/>
      <c r="AX665" s="160"/>
      <c r="AY665" s="160"/>
      <c r="AZ665" s="160"/>
      <c r="BA665" s="160"/>
      <c r="BB665" s="160"/>
      <c r="BC665" s="160"/>
      <c r="BD665" s="160"/>
      <c r="BE665" s="160"/>
      <c r="BF665" s="160"/>
      <c r="BG665" s="160"/>
      <c r="BH665" s="160"/>
      <c r="BI665" s="160"/>
      <c r="BJ665" s="160"/>
      <c r="BK665" s="160"/>
      <c r="BL665" s="160"/>
      <c r="BM665" s="160"/>
      <c r="BN665" s="160"/>
      <c r="BO665" s="160"/>
      <c r="BP665" s="160"/>
      <c r="BQ665" s="160"/>
      <c r="BR665" s="160"/>
      <c r="BS665" s="160"/>
      <c r="BT665" s="160"/>
      <c r="BU665" s="160"/>
      <c r="BV665" s="160"/>
      <c r="BW665" s="160"/>
      <c r="BX665" s="160"/>
      <c r="BY665" s="160"/>
      <c r="BZ665" s="160"/>
      <c r="CA665" s="160"/>
      <c r="CB665" s="160"/>
      <c r="CC665" s="160"/>
      <c r="CD665" s="160"/>
      <c r="CE665" s="160"/>
      <c r="CF665" s="160"/>
      <c r="CG665" s="160"/>
      <c r="CH665" s="160"/>
      <c r="CI665" s="160"/>
      <c r="CJ665" s="160"/>
      <c r="CK665" s="160"/>
      <c r="CL665" s="160"/>
      <c r="CM665" s="160"/>
      <c r="CN665" s="160"/>
      <c r="CO665" s="160"/>
      <c r="CP665" s="160"/>
      <c r="CQ665" s="160"/>
      <c r="CR665" s="160"/>
      <c r="CS665" s="160"/>
      <c r="CT665" s="160"/>
      <c r="CU665" s="160"/>
      <c r="CV665" s="160"/>
      <c r="CW665" s="160"/>
      <c r="CX665" s="160"/>
      <c r="CY665" s="160"/>
      <c r="CZ665" s="160"/>
      <c r="DA665" s="160"/>
      <c r="DB665" s="160"/>
      <c r="DC665" s="160"/>
      <c r="DD665" s="160"/>
      <c r="DE665" s="160"/>
      <c r="DF665" s="160"/>
      <c r="DG665" s="160"/>
      <c r="DH665" s="160"/>
      <c r="DI665" s="160"/>
      <c r="DJ665" s="160"/>
      <c r="DK665" s="160"/>
      <c r="DL665" s="160"/>
      <c r="DM665" s="160"/>
      <c r="DN665" s="160"/>
      <c r="DO665" s="160"/>
      <c r="DP665" s="160"/>
      <c r="DQ665" s="160"/>
      <c r="DR665" s="160"/>
      <c r="DS665" s="160"/>
      <c r="DT665" s="160"/>
      <c r="DU665" s="160"/>
      <c r="DV665" s="160"/>
      <c r="DW665" s="160"/>
      <c r="DX665" s="160"/>
      <c r="DY665" s="160"/>
      <c r="DZ665" s="160"/>
      <c r="EA665" s="160"/>
      <c r="EB665" s="160"/>
      <c r="EC665" s="160"/>
      <c r="ED665" s="160"/>
      <c r="EE665" s="160"/>
      <c r="EF665" s="160"/>
      <c r="EG665" s="160"/>
      <c r="EH665" s="160"/>
      <c r="EI665" s="160"/>
      <c r="EJ665" s="160"/>
      <c r="EK665" s="160"/>
      <c r="EL665" s="160"/>
      <c r="EM665" s="160"/>
      <c r="EN665" s="160"/>
      <c r="EO665" s="160"/>
      <c r="EP665" s="160"/>
      <c r="EQ665" s="160"/>
      <c r="ER665" s="160"/>
      <c r="ES665" s="160"/>
      <c r="ET665" s="160"/>
      <c r="EU665" s="160"/>
      <c r="EV665" s="160"/>
      <c r="EW665" s="160"/>
      <c r="EX665" s="160"/>
      <c r="EY665" s="160"/>
      <c r="EZ665" s="160"/>
      <c r="FA665" s="160"/>
      <c r="FB665" s="160"/>
      <c r="FC665" s="160"/>
      <c r="FD665" s="160"/>
      <c r="FE665" s="160"/>
      <c r="FF665" s="160"/>
      <c r="FG665" s="160"/>
      <c r="FH665" s="160"/>
      <c r="FI665" s="160"/>
      <c r="FJ665" s="160"/>
      <c r="FK665" s="160"/>
      <c r="FL665" s="160"/>
      <c r="FM665" s="160"/>
      <c r="FN665" s="160"/>
      <c r="FO665" s="160"/>
      <c r="FP665" s="160"/>
      <c r="FQ665" s="160"/>
      <c r="FR665" s="160"/>
      <c r="FS665" s="160"/>
      <c r="FT665" s="160"/>
      <c r="FU665" s="160"/>
      <c r="FV665" s="160"/>
      <c r="FW665" s="160"/>
      <c r="FX665" s="160"/>
      <c r="FY665" s="160"/>
      <c r="FZ665" s="160"/>
      <c r="GA665" s="160"/>
      <c r="GB665" s="160"/>
      <c r="GC665" s="160"/>
      <c r="GD665" s="160"/>
      <c r="GE665" s="160"/>
      <c r="GF665" s="160"/>
      <c r="GG665" s="160"/>
      <c r="GH665" s="160"/>
      <c r="GI665" s="160"/>
      <c r="GJ665" s="160"/>
      <c r="GK665" s="160"/>
      <c r="GL665" s="160"/>
      <c r="GM665" s="160"/>
      <c r="GN665" s="160"/>
      <c r="GO665" s="160"/>
      <c r="GP665" s="160"/>
      <c r="GQ665" s="160"/>
      <c r="GR665" s="160"/>
      <c r="GS665" s="160"/>
      <c r="GT665" s="160"/>
      <c r="GU665" s="160"/>
      <c r="GV665" s="160"/>
      <c r="GW665" s="160"/>
      <c r="GX665" s="160"/>
      <c r="GY665" s="160"/>
      <c r="GZ665" s="160"/>
      <c r="HA665" s="160"/>
      <c r="HB665" s="160"/>
      <c r="HC665" s="160"/>
      <c r="HD665" s="160"/>
      <c r="HE665" s="160"/>
      <c r="HF665" s="160"/>
      <c r="HG665" s="160"/>
      <c r="HH665" s="160"/>
      <c r="HI665" s="160"/>
      <c r="HJ665" s="160"/>
      <c r="HK665" s="160"/>
      <c r="HL665" s="160"/>
      <c r="HM665" s="160"/>
      <c r="HN665" s="160"/>
      <c r="HO665" s="160"/>
      <c r="HP665" s="160"/>
      <c r="HQ665" s="160"/>
      <c r="HR665" s="160"/>
      <c r="HS665" s="160"/>
      <c r="HT665" s="160"/>
      <c r="HU665" s="160"/>
      <c r="HV665" s="160"/>
      <c r="HW665" s="160"/>
      <c r="HX665" s="160"/>
      <c r="HY665" s="160"/>
      <c r="HZ665" s="160"/>
      <c r="IA665" s="160"/>
      <c r="IB665" s="160"/>
      <c r="IC665" s="160"/>
      <c r="ID665" s="160"/>
      <c r="IE665" s="160"/>
      <c r="IF665" s="160"/>
      <c r="IG665" s="160"/>
      <c r="IH665" s="160"/>
      <c r="II665" s="160"/>
      <c r="IJ665" s="160"/>
      <c r="IK665" s="160"/>
      <c r="IL665" s="160"/>
      <c r="IM665" s="160"/>
      <c r="IN665" s="160"/>
      <c r="IO665" s="160"/>
      <c r="IP665" s="160"/>
      <c r="IQ665" s="160"/>
      <c r="IR665" s="160"/>
      <c r="IS665" s="160"/>
      <c r="IT665" s="160"/>
      <c r="IU665" s="160"/>
      <c r="IV665" s="160"/>
      <c r="IW665" s="160"/>
      <c r="IX665" s="160"/>
      <c r="IY665" s="160"/>
      <c r="IZ665" s="160"/>
      <c r="JA665" s="160"/>
      <c r="JB665" s="160"/>
      <c r="JC665" s="160"/>
      <c r="JD665" s="160"/>
      <c r="JE665" s="160"/>
      <c r="JF665" s="160"/>
      <c r="JG665" s="160"/>
      <c r="JH665" s="160"/>
      <c r="JI665" s="160"/>
      <c r="JJ665" s="160"/>
      <c r="JK665" s="160"/>
      <c r="JL665" s="160"/>
      <c r="JM665" s="160"/>
      <c r="JN665" s="160"/>
      <c r="JO665" s="160"/>
      <c r="JP665" s="160"/>
      <c r="JQ665" s="160"/>
      <c r="JR665" s="160"/>
      <c r="JS665" s="160"/>
      <c r="JT665" s="160"/>
      <c r="JU665" s="160"/>
      <c r="JV665" s="160"/>
      <c r="JW665" s="160"/>
      <c r="JX665" s="160"/>
      <c r="JY665" s="160"/>
      <c r="JZ665" s="160"/>
      <c r="KA665" s="160"/>
      <c r="KB665" s="160"/>
      <c r="KC665" s="160"/>
      <c r="KD665" s="160"/>
      <c r="KE665" s="160"/>
      <c r="KF665" s="160"/>
      <c r="KG665" s="160"/>
      <c r="KH665" s="160"/>
      <c r="KI665" s="160"/>
      <c r="KJ665" s="160"/>
      <c r="KK665" s="160"/>
      <c r="KL665" s="160"/>
      <c r="KM665" s="160"/>
      <c r="KN665" s="160"/>
      <c r="KO665" s="160"/>
      <c r="KP665" s="160"/>
      <c r="KQ665" s="160"/>
      <c r="KR665" s="160"/>
      <c r="KS665" s="160"/>
      <c r="KT665" s="160"/>
      <c r="KU665" s="160"/>
      <c r="KV665" s="160"/>
      <c r="KW665" s="160"/>
      <c r="KX665" s="160"/>
      <c r="KY665" s="160"/>
      <c r="KZ665" s="160"/>
      <c r="LA665" s="160"/>
      <c r="LB665" s="160"/>
      <c r="LC665" s="160"/>
      <c r="LD665" s="160"/>
      <c r="LE665" s="160"/>
      <c r="LF665" s="160"/>
      <c r="LG665" s="160"/>
      <c r="LH665" s="160"/>
      <c r="LI665" s="160"/>
      <c r="LJ665" s="160"/>
      <c r="LK665" s="160"/>
      <c r="LL665" s="160"/>
      <c r="LM665" s="160"/>
      <c r="LN665" s="160"/>
      <c r="LO665" s="160"/>
      <c r="LP665" s="160"/>
      <c r="LQ665" s="160"/>
      <c r="LR665" s="160"/>
      <c r="LS665" s="160"/>
      <c r="LT665" s="160"/>
      <c r="LU665" s="160"/>
      <c r="LV665" s="160"/>
      <c r="LW665" s="160"/>
      <c r="LX665" s="160"/>
      <c r="LY665" s="160"/>
      <c r="LZ665" s="160"/>
      <c r="MA665" s="160"/>
      <c r="MB665" s="160"/>
      <c r="MC665" s="160"/>
      <c r="MD665" s="160"/>
      <c r="ME665" s="160"/>
      <c r="MF665" s="160"/>
      <c r="MG665" s="160"/>
      <c r="MH665" s="160"/>
      <c r="MI665" s="160"/>
      <c r="MJ665" s="160"/>
      <c r="MK665" s="160"/>
      <c r="ML665" s="160"/>
      <c r="MM665" s="160"/>
      <c r="MN665" s="160"/>
      <c r="MO665" s="160"/>
      <c r="MP665" s="160"/>
      <c r="MQ665" s="160"/>
      <c r="MR665" s="160"/>
      <c r="MS665" s="160"/>
      <c r="MT665" s="160"/>
      <c r="MU665" s="160"/>
      <c r="MV665" s="160"/>
      <c r="MW665" s="160"/>
      <c r="MX665" s="160"/>
      <c r="MY665" s="160"/>
      <c r="MZ665" s="160"/>
      <c r="NA665" s="160"/>
      <c r="NB665" s="160"/>
      <c r="NC665" s="160"/>
      <c r="ND665" s="160"/>
      <c r="NE665" s="160"/>
      <c r="NF665" s="160"/>
      <c r="NG665" s="160"/>
      <c r="NH665" s="160"/>
      <c r="NI665" s="160"/>
      <c r="NJ665" s="160"/>
      <c r="NK665" s="160"/>
      <c r="NL665" s="160"/>
      <c r="NM665" s="160"/>
      <c r="NN665" s="160"/>
      <c r="NO665" s="160"/>
      <c r="NP665" s="160"/>
      <c r="NQ665" s="160"/>
      <c r="NR665" s="160"/>
      <c r="NS665" s="160"/>
      <c r="NT665" s="160"/>
      <c r="NU665" s="160"/>
      <c r="NV665" s="160"/>
      <c r="NW665" s="160"/>
      <c r="NX665" s="160"/>
      <c r="NY665" s="160"/>
      <c r="NZ665" s="160"/>
      <c r="OA665" s="160"/>
      <c r="OB665" s="160"/>
      <c r="OC665" s="160"/>
      <c r="OD665" s="160"/>
      <c r="OE665" s="160"/>
      <c r="OF665" s="160"/>
      <c r="OG665" s="160"/>
      <c r="OH665" s="160"/>
      <c r="OI665" s="160"/>
      <c r="OJ665" s="160"/>
      <c r="OK665" s="160"/>
      <c r="OL665" s="160"/>
      <c r="OM665" s="160"/>
      <c r="ON665" s="160"/>
      <c r="OO665" s="160"/>
      <c r="OP665" s="160"/>
      <c r="OQ665" s="160"/>
      <c r="OR665" s="160"/>
      <c r="OS665" s="160"/>
      <c r="OT665" s="160"/>
      <c r="OU665" s="160"/>
      <c r="OV665" s="160"/>
      <c r="OW665" s="160"/>
      <c r="OX665" s="160"/>
      <c r="OY665" s="160"/>
      <c r="OZ665" s="160"/>
      <c r="PA665" s="160"/>
      <c r="PB665" s="160"/>
      <c r="PC665" s="160"/>
      <c r="PD665" s="160"/>
      <c r="PE665" s="160"/>
      <c r="PF665" s="160"/>
      <c r="PG665" s="160"/>
      <c r="PH665" s="160"/>
      <c r="PI665" s="160"/>
      <c r="PJ665" s="160"/>
      <c r="PK665" s="160"/>
      <c r="PL665" s="160"/>
      <c r="PM665" s="160"/>
      <c r="PN665" s="160"/>
      <c r="PO665" s="160"/>
      <c r="PP665" s="160"/>
      <c r="PQ665" s="160"/>
      <c r="PR665" s="160"/>
      <c r="PS665" s="160"/>
      <c r="PT665" s="160"/>
      <c r="PU665" s="160"/>
      <c r="PV665" s="160"/>
      <c r="PW665" s="160"/>
      <c r="PX665" s="160"/>
      <c r="PY665" s="160"/>
      <c r="PZ665" s="160"/>
      <c r="QA665" s="160"/>
      <c r="QB665" s="160"/>
      <c r="QC665" s="160"/>
      <c r="QD665" s="160"/>
      <c r="QE665" s="160"/>
      <c r="QF665" s="160"/>
      <c r="QG665" s="160"/>
      <c r="QH665" s="160"/>
      <c r="QI665" s="160"/>
      <c r="QJ665" s="160"/>
      <c r="QK665" s="160"/>
      <c r="QL665" s="160"/>
      <c r="QM665" s="160"/>
      <c r="QN665" s="160"/>
      <c r="QO665" s="160"/>
      <c r="QP665" s="160"/>
      <c r="QQ665" s="160"/>
      <c r="QR665" s="160"/>
      <c r="QS665" s="160"/>
      <c r="QT665" s="160"/>
      <c r="QU665" s="160"/>
      <c r="QV665" s="160"/>
      <c r="QW665" s="160"/>
      <c r="QX665" s="160"/>
      <c r="QY665" s="160"/>
      <c r="QZ665" s="160"/>
      <c r="RA665" s="160"/>
      <c r="RB665" s="160"/>
      <c r="RC665" s="160"/>
      <c r="RD665" s="160"/>
      <c r="RE665" s="160"/>
      <c r="RF665" s="160"/>
      <c r="RG665" s="160"/>
      <c r="RH665" s="160"/>
      <c r="RI665" s="160"/>
      <c r="RJ665" s="160"/>
      <c r="RK665" s="160"/>
      <c r="RL665" s="160"/>
      <c r="RM665" s="160"/>
      <c r="RN665" s="160"/>
      <c r="RO665" s="160"/>
      <c r="RP665" s="160"/>
      <c r="RQ665" s="160"/>
      <c r="RR665" s="160"/>
      <c r="RS665" s="160"/>
      <c r="RT665" s="160"/>
      <c r="RU665" s="160"/>
      <c r="RV665" s="160"/>
      <c r="RW665" s="160"/>
      <c r="RX665" s="160"/>
      <c r="RY665" s="160"/>
      <c r="RZ665" s="160"/>
      <c r="SA665" s="160"/>
      <c r="SB665" s="160"/>
      <c r="SC665" s="160"/>
      <c r="SD665" s="160"/>
      <c r="SE665" s="160"/>
      <c r="SF665" s="160"/>
      <c r="SG665" s="160"/>
      <c r="SH665" s="160"/>
      <c r="SI665" s="160"/>
      <c r="SJ665" s="160"/>
      <c r="SK665" s="160"/>
      <c r="SL665" s="160"/>
      <c r="SM665" s="160"/>
      <c r="SN665" s="160"/>
      <c r="SO665" s="160"/>
      <c r="SP665" s="160"/>
      <c r="SQ665" s="160"/>
      <c r="SR665" s="160"/>
      <c r="SS665" s="160"/>
      <c r="ST665" s="160"/>
      <c r="SU665" s="160"/>
      <c r="SV665" s="160"/>
      <c r="SW665" s="160"/>
      <c r="SX665" s="160"/>
      <c r="SY665" s="160"/>
      <c r="SZ665" s="160"/>
      <c r="TA665" s="160"/>
      <c r="TB665" s="160"/>
      <c r="TC665" s="160"/>
      <c r="TD665" s="160"/>
      <c r="TE665" s="160"/>
      <c r="TF665" s="160"/>
    </row>
    <row r="666" spans="1:526">
      <c r="A666" s="160"/>
      <c r="B666" s="160"/>
      <c r="C666" s="160"/>
      <c r="D666" s="160"/>
      <c r="E666" s="160"/>
      <c r="F666" s="160"/>
      <c r="G666" s="160"/>
      <c r="H666" s="160"/>
      <c r="I666" s="160"/>
      <c r="J666" s="160"/>
      <c r="K666" s="160"/>
      <c r="L666" s="160"/>
      <c r="M666" s="160"/>
      <c r="N666" s="160"/>
      <c r="O666" s="160"/>
      <c r="P666" s="160"/>
      <c r="Q666" s="160"/>
      <c r="R666" s="160"/>
      <c r="S666" s="160"/>
      <c r="T666" s="160"/>
      <c r="U666" s="160"/>
      <c r="V666" s="160"/>
      <c r="W666" s="160"/>
      <c r="X666" s="160"/>
      <c r="Y666" s="160"/>
      <c r="Z666" s="160"/>
      <c r="AA666" s="160"/>
      <c r="AB666" s="160"/>
      <c r="AC666" s="160"/>
      <c r="AD666" s="160"/>
      <c r="AE666" s="160"/>
      <c r="AF666" s="160"/>
      <c r="AG666" s="160"/>
      <c r="AH666" s="160"/>
      <c r="AI666" s="160"/>
      <c r="AJ666" s="160"/>
      <c r="AK666" s="160"/>
      <c r="AL666" s="160"/>
      <c r="AM666" s="160"/>
      <c r="AN666" s="160"/>
      <c r="AO666" s="160"/>
      <c r="AP666" s="160"/>
      <c r="AQ666" s="160"/>
      <c r="AR666" s="160"/>
      <c r="AS666" s="160"/>
      <c r="AT666" s="160"/>
      <c r="AU666" s="160"/>
      <c r="AV666" s="160"/>
      <c r="AW666" s="160"/>
      <c r="AX666" s="160"/>
      <c r="AY666" s="160"/>
      <c r="AZ666" s="160"/>
      <c r="BA666" s="160"/>
      <c r="BB666" s="160"/>
      <c r="BC666" s="160"/>
      <c r="BD666" s="160"/>
      <c r="BE666" s="160"/>
      <c r="BF666" s="160"/>
      <c r="BG666" s="160"/>
      <c r="BH666" s="160"/>
      <c r="BI666" s="160"/>
      <c r="BJ666" s="160"/>
      <c r="BK666" s="160"/>
      <c r="BL666" s="160"/>
      <c r="BM666" s="160"/>
      <c r="BN666" s="160"/>
      <c r="BO666" s="160"/>
      <c r="BP666" s="160"/>
      <c r="BQ666" s="160"/>
      <c r="BR666" s="160"/>
      <c r="BS666" s="160"/>
      <c r="BT666" s="160"/>
      <c r="BU666" s="160"/>
      <c r="BV666" s="160"/>
      <c r="BW666" s="160"/>
      <c r="BX666" s="160"/>
      <c r="BY666" s="160"/>
      <c r="BZ666" s="160"/>
      <c r="CA666" s="160"/>
      <c r="CB666" s="160"/>
      <c r="CC666" s="160"/>
      <c r="CD666" s="160"/>
      <c r="CE666" s="160"/>
      <c r="CF666" s="160"/>
      <c r="CG666" s="160"/>
      <c r="CH666" s="160"/>
      <c r="CI666" s="160"/>
      <c r="CJ666" s="160"/>
      <c r="CK666" s="160"/>
      <c r="CL666" s="160"/>
      <c r="CM666" s="160"/>
      <c r="CN666" s="160"/>
      <c r="CO666" s="160"/>
      <c r="CP666" s="160"/>
      <c r="CQ666" s="160"/>
      <c r="CR666" s="160"/>
      <c r="CS666" s="160"/>
      <c r="CT666" s="160"/>
      <c r="CU666" s="160"/>
      <c r="CV666" s="160"/>
      <c r="CW666" s="160"/>
      <c r="CX666" s="160"/>
      <c r="CY666" s="160"/>
      <c r="CZ666" s="160"/>
      <c r="DA666" s="160"/>
      <c r="DB666" s="160"/>
      <c r="DC666" s="160"/>
      <c r="DD666" s="160"/>
      <c r="DE666" s="160"/>
      <c r="DF666" s="160"/>
      <c r="DG666" s="160"/>
      <c r="DH666" s="160"/>
      <c r="DI666" s="160"/>
      <c r="DJ666" s="160"/>
      <c r="DK666" s="160"/>
      <c r="DL666" s="160"/>
      <c r="DM666" s="160"/>
      <c r="DN666" s="160"/>
      <c r="DO666" s="160"/>
      <c r="DP666" s="160"/>
      <c r="DQ666" s="160"/>
      <c r="DR666" s="160"/>
      <c r="DS666" s="160"/>
      <c r="DT666" s="160"/>
      <c r="DU666" s="160"/>
      <c r="DV666" s="160"/>
      <c r="DW666" s="160"/>
      <c r="DX666" s="160"/>
      <c r="DY666" s="160"/>
      <c r="DZ666" s="160"/>
      <c r="EA666" s="160"/>
      <c r="EB666" s="160"/>
      <c r="EC666" s="160"/>
      <c r="ED666" s="160"/>
      <c r="EE666" s="160"/>
      <c r="EF666" s="160"/>
      <c r="EG666" s="160"/>
      <c r="EH666" s="160"/>
      <c r="EI666" s="160"/>
      <c r="EJ666" s="160"/>
      <c r="EK666" s="160"/>
      <c r="EL666" s="160"/>
      <c r="EM666" s="160"/>
      <c r="EN666" s="160"/>
      <c r="EO666" s="160"/>
      <c r="EP666" s="160"/>
      <c r="EQ666" s="160"/>
      <c r="ER666" s="160"/>
      <c r="ES666" s="160"/>
      <c r="ET666" s="160"/>
      <c r="EU666" s="160"/>
      <c r="EV666" s="160"/>
      <c r="EW666" s="160"/>
      <c r="EX666" s="160"/>
      <c r="EY666" s="160"/>
      <c r="EZ666" s="160"/>
      <c r="FA666" s="160"/>
      <c r="FB666" s="160"/>
      <c r="FC666" s="160"/>
      <c r="FD666" s="160"/>
      <c r="FE666" s="160"/>
      <c r="FF666" s="160"/>
      <c r="FG666" s="160"/>
      <c r="FH666" s="160"/>
      <c r="FI666" s="160"/>
      <c r="FJ666" s="160"/>
      <c r="FK666" s="160"/>
      <c r="FL666" s="160"/>
      <c r="FM666" s="160"/>
      <c r="FN666" s="160"/>
      <c r="FO666" s="160"/>
      <c r="FP666" s="160"/>
      <c r="FQ666" s="160"/>
      <c r="FR666" s="160"/>
      <c r="FS666" s="160"/>
      <c r="FT666" s="160"/>
      <c r="FU666" s="160"/>
      <c r="FV666" s="160"/>
      <c r="FW666" s="160"/>
      <c r="FX666" s="160"/>
      <c r="FY666" s="160"/>
      <c r="FZ666" s="160"/>
      <c r="GA666" s="160"/>
      <c r="GB666" s="160"/>
      <c r="GC666" s="160"/>
      <c r="GD666" s="160"/>
      <c r="GE666" s="160"/>
      <c r="GF666" s="160"/>
      <c r="GG666" s="160"/>
      <c r="GH666" s="160"/>
      <c r="GI666" s="160"/>
      <c r="GJ666" s="160"/>
      <c r="GK666" s="160"/>
      <c r="GL666" s="160"/>
      <c r="GM666" s="160"/>
      <c r="GN666" s="160"/>
      <c r="GO666" s="160"/>
      <c r="GP666" s="160"/>
      <c r="GQ666" s="160"/>
      <c r="GR666" s="160"/>
      <c r="GS666" s="160"/>
      <c r="GT666" s="160"/>
      <c r="GU666" s="160"/>
      <c r="GV666" s="160"/>
      <c r="GW666" s="160"/>
      <c r="GX666" s="160"/>
      <c r="GY666" s="160"/>
      <c r="GZ666" s="160"/>
      <c r="HA666" s="160"/>
      <c r="HB666" s="160"/>
      <c r="HC666" s="160"/>
      <c r="HD666" s="160"/>
      <c r="HE666" s="160"/>
      <c r="HF666" s="160"/>
      <c r="HG666" s="160"/>
      <c r="HH666" s="160"/>
      <c r="HI666" s="160"/>
      <c r="HJ666" s="160"/>
      <c r="HK666" s="160"/>
      <c r="HL666" s="160"/>
      <c r="HM666" s="160"/>
      <c r="HN666" s="160"/>
      <c r="HO666" s="160"/>
      <c r="HP666" s="160"/>
      <c r="HQ666" s="160"/>
      <c r="HR666" s="160"/>
      <c r="HS666" s="160"/>
      <c r="HT666" s="160"/>
      <c r="HU666" s="160"/>
      <c r="HV666" s="160"/>
      <c r="HW666" s="160"/>
      <c r="HX666" s="160"/>
      <c r="HY666" s="160"/>
      <c r="HZ666" s="160"/>
      <c r="IA666" s="160"/>
      <c r="IB666" s="160"/>
      <c r="IC666" s="160"/>
      <c r="ID666" s="160"/>
      <c r="IE666" s="160"/>
      <c r="IF666" s="160"/>
      <c r="IG666" s="160"/>
      <c r="IH666" s="160"/>
      <c r="II666" s="160"/>
      <c r="IJ666" s="160"/>
      <c r="IK666" s="160"/>
      <c r="IL666" s="160"/>
      <c r="IM666" s="160"/>
      <c r="IN666" s="160"/>
      <c r="IO666" s="160"/>
      <c r="IP666" s="160"/>
      <c r="IQ666" s="160"/>
      <c r="IR666" s="160"/>
      <c r="IS666" s="160"/>
      <c r="IT666" s="160"/>
      <c r="IU666" s="160"/>
      <c r="IV666" s="160"/>
      <c r="IW666" s="160"/>
      <c r="IX666" s="160"/>
      <c r="IY666" s="160"/>
      <c r="IZ666" s="160"/>
      <c r="JA666" s="160"/>
      <c r="JB666" s="160"/>
      <c r="JC666" s="160"/>
      <c r="JD666" s="160"/>
      <c r="JE666" s="160"/>
      <c r="JF666" s="160"/>
      <c r="JG666" s="160"/>
      <c r="JH666" s="160"/>
      <c r="JI666" s="160"/>
      <c r="JJ666" s="160"/>
      <c r="JK666" s="160"/>
      <c r="JL666" s="160"/>
      <c r="JM666" s="160"/>
      <c r="JN666" s="160"/>
      <c r="JO666" s="160"/>
      <c r="JP666" s="160"/>
      <c r="JQ666" s="160"/>
      <c r="JR666" s="160"/>
      <c r="JS666" s="160"/>
      <c r="JT666" s="160"/>
      <c r="JU666" s="160"/>
      <c r="JV666" s="160"/>
      <c r="JW666" s="160"/>
      <c r="JX666" s="160"/>
      <c r="JY666" s="160"/>
      <c r="JZ666" s="160"/>
      <c r="KA666" s="160"/>
      <c r="KB666" s="160"/>
      <c r="KC666" s="160"/>
      <c r="KD666" s="160"/>
      <c r="KE666" s="160"/>
      <c r="KF666" s="160"/>
      <c r="KG666" s="160"/>
      <c r="KH666" s="160"/>
      <c r="KI666" s="160"/>
      <c r="KJ666" s="160"/>
      <c r="KK666" s="160"/>
      <c r="KL666" s="160"/>
      <c r="KM666" s="160"/>
      <c r="KN666" s="160"/>
      <c r="KO666" s="160"/>
      <c r="KP666" s="160"/>
      <c r="KQ666" s="160"/>
      <c r="KR666" s="160"/>
      <c r="KS666" s="160"/>
      <c r="KT666" s="160"/>
      <c r="KU666" s="160"/>
      <c r="KV666" s="160"/>
      <c r="KW666" s="160"/>
      <c r="KX666" s="160"/>
      <c r="KY666" s="160"/>
      <c r="KZ666" s="160"/>
      <c r="LA666" s="160"/>
      <c r="LB666" s="160"/>
      <c r="LC666" s="160"/>
      <c r="LD666" s="160"/>
      <c r="LE666" s="160"/>
      <c r="LF666" s="160"/>
      <c r="LG666" s="160"/>
      <c r="LH666" s="160"/>
      <c r="LI666" s="160"/>
      <c r="LJ666" s="160"/>
      <c r="LK666" s="160"/>
      <c r="LL666" s="160"/>
      <c r="LM666" s="160"/>
      <c r="LN666" s="160"/>
      <c r="LO666" s="160"/>
      <c r="LP666" s="160"/>
      <c r="LQ666" s="160"/>
      <c r="LR666" s="160"/>
      <c r="LS666" s="160"/>
      <c r="LT666" s="160"/>
      <c r="LU666" s="160"/>
      <c r="LV666" s="160"/>
      <c r="LW666" s="160"/>
      <c r="LX666" s="160"/>
      <c r="LY666" s="160"/>
      <c r="LZ666" s="160"/>
      <c r="MA666" s="160"/>
      <c r="MB666" s="160"/>
      <c r="MC666" s="160"/>
      <c r="MD666" s="160"/>
      <c r="ME666" s="160"/>
      <c r="MF666" s="160"/>
      <c r="MG666" s="160"/>
      <c r="MH666" s="160"/>
      <c r="MI666" s="160"/>
      <c r="MJ666" s="160"/>
      <c r="MK666" s="160"/>
      <c r="ML666" s="160"/>
      <c r="MM666" s="160"/>
      <c r="MN666" s="160"/>
      <c r="MO666" s="160"/>
      <c r="MP666" s="160"/>
      <c r="MQ666" s="160"/>
      <c r="MR666" s="160"/>
      <c r="MS666" s="160"/>
      <c r="MT666" s="160"/>
      <c r="MU666" s="160"/>
      <c r="MV666" s="160"/>
      <c r="MW666" s="160"/>
      <c r="MX666" s="160"/>
      <c r="MY666" s="160"/>
      <c r="MZ666" s="160"/>
      <c r="NA666" s="160"/>
      <c r="NB666" s="160"/>
      <c r="NC666" s="160"/>
      <c r="ND666" s="160"/>
      <c r="NE666" s="160"/>
      <c r="NF666" s="160"/>
      <c r="NG666" s="160"/>
      <c r="NH666" s="160"/>
      <c r="NI666" s="160"/>
      <c r="NJ666" s="160"/>
      <c r="NK666" s="160"/>
      <c r="NL666" s="160"/>
      <c r="NM666" s="160"/>
      <c r="NN666" s="160"/>
      <c r="NO666" s="160"/>
      <c r="NP666" s="160"/>
      <c r="NQ666" s="160"/>
      <c r="NR666" s="160"/>
      <c r="NS666" s="160"/>
      <c r="NT666" s="160"/>
      <c r="NU666" s="160"/>
      <c r="NV666" s="160"/>
      <c r="NW666" s="160"/>
      <c r="NX666" s="160"/>
      <c r="NY666" s="160"/>
      <c r="NZ666" s="160"/>
      <c r="OA666" s="160"/>
      <c r="OB666" s="160"/>
      <c r="OC666" s="160"/>
      <c r="OD666" s="160"/>
      <c r="OE666" s="160"/>
      <c r="OF666" s="160"/>
      <c r="OG666" s="160"/>
      <c r="OH666" s="160"/>
      <c r="OI666" s="160"/>
      <c r="OJ666" s="160"/>
      <c r="OK666" s="160"/>
      <c r="OL666" s="160"/>
      <c r="OM666" s="160"/>
      <c r="ON666" s="160"/>
      <c r="OO666" s="160"/>
      <c r="OP666" s="160"/>
      <c r="OQ666" s="160"/>
      <c r="OR666" s="160"/>
      <c r="OS666" s="160"/>
      <c r="OT666" s="160"/>
      <c r="OU666" s="160"/>
      <c r="OV666" s="160"/>
      <c r="OW666" s="160"/>
      <c r="OX666" s="160"/>
      <c r="OY666" s="160"/>
      <c r="OZ666" s="160"/>
      <c r="PA666" s="160"/>
      <c r="PB666" s="160"/>
      <c r="PC666" s="160"/>
      <c r="PD666" s="160"/>
      <c r="PE666" s="160"/>
      <c r="PF666" s="160"/>
      <c r="PG666" s="160"/>
      <c r="PH666" s="160"/>
      <c r="PI666" s="160"/>
      <c r="PJ666" s="160"/>
      <c r="PK666" s="160"/>
      <c r="PL666" s="160"/>
      <c r="PM666" s="160"/>
      <c r="PN666" s="160"/>
      <c r="PO666" s="160"/>
      <c r="PP666" s="160"/>
      <c r="PQ666" s="160"/>
      <c r="PR666" s="160"/>
      <c r="PS666" s="160"/>
      <c r="PT666" s="160"/>
      <c r="PU666" s="160"/>
      <c r="PV666" s="160"/>
      <c r="PW666" s="160"/>
      <c r="PX666" s="160"/>
      <c r="PY666" s="160"/>
      <c r="PZ666" s="160"/>
      <c r="QA666" s="160"/>
      <c r="QB666" s="160"/>
      <c r="QC666" s="160"/>
      <c r="QD666" s="160"/>
      <c r="QE666" s="160"/>
      <c r="QF666" s="160"/>
      <c r="QG666" s="160"/>
      <c r="QH666" s="160"/>
      <c r="QI666" s="160"/>
      <c r="QJ666" s="160"/>
      <c r="QK666" s="160"/>
      <c r="QL666" s="160"/>
      <c r="QM666" s="160"/>
      <c r="QN666" s="160"/>
      <c r="QO666" s="160"/>
      <c r="QP666" s="160"/>
      <c r="QQ666" s="160"/>
      <c r="QR666" s="160"/>
      <c r="QS666" s="160"/>
      <c r="QT666" s="160"/>
      <c r="QU666" s="160"/>
      <c r="QV666" s="160"/>
      <c r="QW666" s="160"/>
      <c r="QX666" s="160"/>
      <c r="QY666" s="160"/>
      <c r="QZ666" s="160"/>
      <c r="RA666" s="160"/>
      <c r="RB666" s="160"/>
      <c r="RC666" s="160"/>
      <c r="RD666" s="160"/>
      <c r="RE666" s="160"/>
      <c r="RF666" s="160"/>
      <c r="RG666" s="160"/>
      <c r="RH666" s="160"/>
      <c r="RI666" s="160"/>
      <c r="RJ666" s="160"/>
      <c r="RK666" s="160"/>
      <c r="RL666" s="160"/>
      <c r="RM666" s="160"/>
      <c r="RN666" s="160"/>
      <c r="RO666" s="160"/>
      <c r="RP666" s="160"/>
      <c r="RQ666" s="160"/>
      <c r="RR666" s="160"/>
      <c r="RS666" s="160"/>
      <c r="RT666" s="160"/>
      <c r="RU666" s="160"/>
      <c r="RV666" s="160"/>
      <c r="RW666" s="160"/>
      <c r="RX666" s="160"/>
      <c r="RY666" s="160"/>
      <c r="RZ666" s="160"/>
      <c r="SA666" s="160"/>
      <c r="SB666" s="160"/>
      <c r="SC666" s="160"/>
      <c r="SD666" s="160"/>
      <c r="SE666" s="160"/>
      <c r="SF666" s="160"/>
      <c r="SG666" s="160"/>
      <c r="SH666" s="160"/>
      <c r="SI666" s="160"/>
      <c r="SJ666" s="160"/>
      <c r="SK666" s="160"/>
      <c r="SL666" s="160"/>
      <c r="SM666" s="160"/>
      <c r="SN666" s="160"/>
      <c r="SO666" s="160"/>
      <c r="SP666" s="160"/>
      <c r="SQ666" s="160"/>
      <c r="SR666" s="160"/>
      <c r="SS666" s="160"/>
      <c r="ST666" s="160"/>
      <c r="SU666" s="160"/>
      <c r="SV666" s="160"/>
      <c r="SW666" s="160"/>
      <c r="SX666" s="160"/>
      <c r="SY666" s="160"/>
      <c r="SZ666" s="160"/>
      <c r="TA666" s="160"/>
      <c r="TB666" s="160"/>
      <c r="TC666" s="160"/>
      <c r="TD666" s="160"/>
      <c r="TE666" s="160"/>
      <c r="TF666" s="160"/>
    </row>
    <row r="667" spans="1:526">
      <c r="A667" s="160"/>
      <c r="B667" s="160"/>
      <c r="C667" s="160"/>
      <c r="D667" s="160"/>
      <c r="E667" s="160"/>
      <c r="F667" s="160"/>
      <c r="G667" s="160"/>
      <c r="H667" s="160"/>
      <c r="I667" s="160"/>
      <c r="J667" s="160"/>
      <c r="K667" s="160"/>
      <c r="L667" s="160"/>
      <c r="M667" s="160"/>
      <c r="N667" s="160"/>
      <c r="O667" s="160"/>
      <c r="P667" s="160"/>
      <c r="Q667" s="160"/>
      <c r="R667" s="160"/>
      <c r="S667" s="160"/>
      <c r="T667" s="160"/>
      <c r="U667" s="160"/>
      <c r="V667" s="160"/>
      <c r="W667" s="160"/>
      <c r="X667" s="160"/>
      <c r="Y667" s="160"/>
      <c r="Z667" s="160"/>
      <c r="AA667" s="160"/>
      <c r="AB667" s="160"/>
      <c r="AC667" s="160"/>
      <c r="AD667" s="160"/>
      <c r="AE667" s="160"/>
      <c r="AF667" s="160"/>
      <c r="AG667" s="160"/>
      <c r="AH667" s="160"/>
      <c r="AI667" s="160"/>
      <c r="AJ667" s="160"/>
      <c r="AK667" s="160"/>
      <c r="AL667" s="160"/>
      <c r="AM667" s="160"/>
      <c r="AN667" s="160"/>
      <c r="AO667" s="160"/>
      <c r="AP667" s="160"/>
      <c r="AQ667" s="160"/>
      <c r="AR667" s="160"/>
      <c r="AS667" s="160"/>
      <c r="AT667" s="160"/>
      <c r="AU667" s="160"/>
      <c r="AV667" s="160"/>
      <c r="AW667" s="160"/>
      <c r="AX667" s="160"/>
      <c r="AY667" s="160"/>
      <c r="AZ667" s="160"/>
      <c r="BA667" s="160"/>
      <c r="BB667" s="160"/>
      <c r="BC667" s="160"/>
      <c r="BD667" s="160"/>
      <c r="BE667" s="160"/>
      <c r="BF667" s="160"/>
      <c r="BG667" s="160"/>
      <c r="BH667" s="160"/>
      <c r="BI667" s="160"/>
      <c r="BJ667" s="160"/>
      <c r="BK667" s="160"/>
      <c r="BL667" s="160"/>
      <c r="BM667" s="160"/>
      <c r="BN667" s="160"/>
      <c r="BO667" s="160"/>
      <c r="BP667" s="160"/>
      <c r="BQ667" s="160"/>
      <c r="BR667" s="160"/>
      <c r="BS667" s="160"/>
      <c r="BT667" s="160"/>
      <c r="BU667" s="160"/>
      <c r="BV667" s="160"/>
      <c r="BW667" s="160"/>
      <c r="BX667" s="160"/>
      <c r="BY667" s="160"/>
      <c r="BZ667" s="160"/>
      <c r="CA667" s="160"/>
      <c r="CB667" s="160"/>
      <c r="CC667" s="160"/>
      <c r="CD667" s="160"/>
      <c r="CE667" s="160"/>
      <c r="CF667" s="160"/>
      <c r="CG667" s="160"/>
      <c r="CH667" s="160"/>
      <c r="CI667" s="160"/>
      <c r="CJ667" s="160"/>
      <c r="CK667" s="160"/>
      <c r="CL667" s="160"/>
      <c r="CM667" s="160"/>
      <c r="CN667" s="160"/>
      <c r="CO667" s="160"/>
      <c r="CP667" s="160"/>
      <c r="CQ667" s="160"/>
      <c r="CR667" s="160"/>
      <c r="CS667" s="160"/>
      <c r="CT667" s="160"/>
      <c r="CU667" s="160"/>
      <c r="CV667" s="160"/>
      <c r="CW667" s="160"/>
      <c r="CX667" s="160"/>
      <c r="CY667" s="160"/>
      <c r="CZ667" s="160"/>
      <c r="DA667" s="160"/>
      <c r="DB667" s="160"/>
      <c r="DC667" s="160"/>
      <c r="DD667" s="160"/>
      <c r="DE667" s="160"/>
      <c r="DF667" s="160"/>
      <c r="DG667" s="160"/>
      <c r="DH667" s="160"/>
      <c r="DI667" s="160"/>
      <c r="DJ667" s="160"/>
      <c r="DK667" s="160"/>
      <c r="DL667" s="160"/>
      <c r="DM667" s="160"/>
      <c r="DN667" s="160"/>
      <c r="DO667" s="160"/>
      <c r="DP667" s="160"/>
      <c r="DQ667" s="160"/>
      <c r="DR667" s="160"/>
      <c r="DS667" s="160"/>
      <c r="DT667" s="160"/>
      <c r="DU667" s="160"/>
      <c r="DV667" s="160"/>
      <c r="DW667" s="160"/>
      <c r="DX667" s="160"/>
      <c r="DY667" s="160"/>
      <c r="DZ667" s="160"/>
      <c r="EA667" s="160"/>
      <c r="EB667" s="160"/>
      <c r="EC667" s="160"/>
      <c r="ED667" s="160"/>
      <c r="EE667" s="160"/>
      <c r="EF667" s="160"/>
      <c r="EG667" s="160"/>
      <c r="EH667" s="160"/>
      <c r="EI667" s="160"/>
      <c r="EJ667" s="160"/>
      <c r="EK667" s="160"/>
      <c r="EL667" s="160"/>
      <c r="EM667" s="160"/>
      <c r="EN667" s="160"/>
      <c r="EO667" s="160"/>
      <c r="EP667" s="160"/>
      <c r="EQ667" s="160"/>
      <c r="ER667" s="160"/>
      <c r="ES667" s="160"/>
      <c r="ET667" s="160"/>
      <c r="EU667" s="160"/>
      <c r="EV667" s="160"/>
      <c r="EW667" s="160"/>
      <c r="EX667" s="160"/>
      <c r="EY667" s="160"/>
      <c r="EZ667" s="160"/>
      <c r="FA667" s="160"/>
      <c r="FB667" s="160"/>
      <c r="FC667" s="160"/>
      <c r="FD667" s="160"/>
      <c r="FE667" s="160"/>
      <c r="FF667" s="160"/>
      <c r="FG667" s="160"/>
      <c r="FH667" s="160"/>
      <c r="FI667" s="160"/>
      <c r="FJ667" s="160"/>
      <c r="FK667" s="160"/>
      <c r="FL667" s="160"/>
      <c r="FM667" s="160"/>
      <c r="FN667" s="160"/>
      <c r="FO667" s="160"/>
      <c r="FP667" s="160"/>
      <c r="FQ667" s="160"/>
      <c r="FR667" s="160"/>
      <c r="FS667" s="160"/>
      <c r="FT667" s="160"/>
      <c r="FU667" s="160"/>
      <c r="FV667" s="160"/>
      <c r="FW667" s="160"/>
      <c r="FX667" s="160"/>
      <c r="FY667" s="160"/>
      <c r="FZ667" s="160"/>
      <c r="GA667" s="160"/>
      <c r="GB667" s="160"/>
      <c r="GC667" s="160"/>
      <c r="GD667" s="160"/>
      <c r="GE667" s="160"/>
      <c r="GF667" s="160"/>
      <c r="GG667" s="160"/>
      <c r="GH667" s="160"/>
      <c r="GI667" s="160"/>
      <c r="GJ667" s="160"/>
      <c r="GK667" s="160"/>
      <c r="GL667" s="160"/>
      <c r="GM667" s="160"/>
      <c r="GN667" s="160"/>
      <c r="GO667" s="160"/>
      <c r="GP667" s="160"/>
      <c r="GQ667" s="160"/>
      <c r="GR667" s="160"/>
      <c r="GS667" s="160"/>
      <c r="GT667" s="160"/>
      <c r="GU667" s="160"/>
      <c r="GV667" s="160"/>
      <c r="GW667" s="160"/>
      <c r="GX667" s="160"/>
      <c r="GY667" s="160"/>
      <c r="GZ667" s="160"/>
      <c r="HA667" s="160"/>
      <c r="HB667" s="160"/>
      <c r="HC667" s="160"/>
      <c r="HD667" s="160"/>
      <c r="HE667" s="160"/>
      <c r="HF667" s="160"/>
      <c r="HG667" s="160"/>
      <c r="HH667" s="160"/>
      <c r="HI667" s="160"/>
      <c r="HJ667" s="160"/>
      <c r="HK667" s="160"/>
      <c r="HL667" s="160"/>
      <c r="HM667" s="160"/>
      <c r="HN667" s="160"/>
      <c r="HO667" s="160"/>
      <c r="HP667" s="160"/>
      <c r="HQ667" s="160"/>
      <c r="HR667" s="160"/>
      <c r="HS667" s="160"/>
      <c r="HT667" s="160"/>
      <c r="HU667" s="160"/>
      <c r="HV667" s="160"/>
      <c r="HW667" s="160"/>
      <c r="HX667" s="160"/>
      <c r="HY667" s="160"/>
      <c r="HZ667" s="160"/>
      <c r="IA667" s="160"/>
      <c r="IB667" s="160"/>
      <c r="IC667" s="160"/>
      <c r="ID667" s="160"/>
      <c r="IE667" s="160"/>
      <c r="IF667" s="160"/>
      <c r="IG667" s="160"/>
      <c r="IH667" s="160"/>
      <c r="II667" s="160"/>
      <c r="IJ667" s="160"/>
      <c r="IK667" s="160"/>
      <c r="IL667" s="160"/>
      <c r="IM667" s="160"/>
      <c r="IN667" s="160"/>
      <c r="IO667" s="160"/>
      <c r="IP667" s="160"/>
      <c r="IQ667" s="160"/>
      <c r="IR667" s="160"/>
      <c r="IS667" s="160"/>
      <c r="IT667" s="160"/>
      <c r="IU667" s="160"/>
      <c r="IV667" s="160"/>
      <c r="IW667" s="160"/>
      <c r="IX667" s="160"/>
      <c r="IY667" s="160"/>
      <c r="IZ667" s="160"/>
      <c r="JA667" s="160"/>
      <c r="JB667" s="160"/>
      <c r="JC667" s="160"/>
      <c r="JD667" s="160"/>
      <c r="JE667" s="160"/>
      <c r="JF667" s="160"/>
      <c r="JG667" s="160"/>
      <c r="JH667" s="160"/>
      <c r="JI667" s="160"/>
      <c r="JJ667" s="160"/>
      <c r="JK667" s="160"/>
      <c r="JL667" s="160"/>
      <c r="JM667" s="160"/>
      <c r="JN667" s="160"/>
      <c r="JO667" s="160"/>
      <c r="JP667" s="160"/>
      <c r="JQ667" s="160"/>
      <c r="JR667" s="160"/>
      <c r="JS667" s="160"/>
      <c r="JT667" s="160"/>
      <c r="JU667" s="160"/>
      <c r="JV667" s="160"/>
      <c r="JW667" s="160"/>
      <c r="JX667" s="160"/>
      <c r="JY667" s="160"/>
      <c r="JZ667" s="160"/>
      <c r="KA667" s="160"/>
      <c r="KB667" s="160"/>
      <c r="KC667" s="160"/>
      <c r="KD667" s="160"/>
      <c r="KE667" s="160"/>
      <c r="KF667" s="160"/>
      <c r="KG667" s="160"/>
      <c r="KH667" s="160"/>
      <c r="KI667" s="160"/>
      <c r="KJ667" s="160"/>
      <c r="KK667" s="160"/>
      <c r="KL667" s="160"/>
      <c r="KM667" s="160"/>
      <c r="KN667" s="160"/>
      <c r="KO667" s="160"/>
      <c r="KP667" s="160"/>
      <c r="KQ667" s="160"/>
      <c r="KR667" s="160"/>
      <c r="KS667" s="160"/>
      <c r="KT667" s="160"/>
      <c r="KU667" s="160"/>
      <c r="KV667" s="160"/>
      <c r="KW667" s="160"/>
      <c r="KX667" s="160"/>
      <c r="KY667" s="160"/>
      <c r="KZ667" s="160"/>
      <c r="LA667" s="160"/>
      <c r="LB667" s="160"/>
      <c r="LC667" s="160"/>
      <c r="LD667" s="160"/>
      <c r="LE667" s="160"/>
      <c r="LF667" s="160"/>
      <c r="LG667" s="160"/>
      <c r="LH667" s="160"/>
      <c r="LI667" s="160"/>
      <c r="LJ667" s="160"/>
      <c r="LK667" s="160"/>
      <c r="LL667" s="160"/>
      <c r="LM667" s="160"/>
      <c r="LN667" s="160"/>
      <c r="LO667" s="160"/>
      <c r="LP667" s="160"/>
      <c r="LQ667" s="160"/>
      <c r="LR667" s="160"/>
      <c r="LS667" s="160"/>
      <c r="LT667" s="160"/>
      <c r="LU667" s="160"/>
      <c r="LV667" s="160"/>
      <c r="LW667" s="160"/>
      <c r="LX667" s="160"/>
      <c r="LY667" s="160"/>
      <c r="LZ667" s="160"/>
      <c r="MA667" s="160"/>
      <c r="MB667" s="160"/>
      <c r="MC667" s="160"/>
      <c r="MD667" s="160"/>
      <c r="ME667" s="160"/>
      <c r="MF667" s="160"/>
      <c r="MG667" s="160"/>
      <c r="MH667" s="160"/>
      <c r="MI667" s="160"/>
      <c r="MJ667" s="160"/>
      <c r="MK667" s="160"/>
      <c r="ML667" s="160"/>
      <c r="MM667" s="160"/>
      <c r="MN667" s="160"/>
      <c r="MO667" s="160"/>
      <c r="MP667" s="160"/>
      <c r="MQ667" s="160"/>
      <c r="MR667" s="160"/>
      <c r="MS667" s="160"/>
      <c r="MT667" s="160"/>
      <c r="MU667" s="160"/>
      <c r="MV667" s="160"/>
      <c r="MW667" s="160"/>
      <c r="MX667" s="160"/>
      <c r="MY667" s="160"/>
      <c r="MZ667" s="160"/>
      <c r="NA667" s="160"/>
      <c r="NB667" s="160"/>
      <c r="NC667" s="160"/>
      <c r="ND667" s="160"/>
      <c r="NE667" s="160"/>
      <c r="NF667" s="160"/>
      <c r="NG667" s="160"/>
      <c r="NH667" s="160"/>
      <c r="NI667" s="160"/>
      <c r="NJ667" s="160"/>
      <c r="NK667" s="160"/>
      <c r="NL667" s="160"/>
      <c r="NM667" s="160"/>
      <c r="NN667" s="160"/>
      <c r="NO667" s="160"/>
      <c r="NP667" s="160"/>
      <c r="NQ667" s="160"/>
      <c r="NR667" s="160"/>
      <c r="NS667" s="160"/>
      <c r="NT667" s="160"/>
      <c r="NU667" s="160"/>
      <c r="NV667" s="160"/>
      <c r="NW667" s="160"/>
      <c r="NX667" s="160"/>
      <c r="NY667" s="160"/>
      <c r="NZ667" s="160"/>
      <c r="OA667" s="160"/>
      <c r="OB667" s="160"/>
      <c r="OC667" s="160"/>
      <c r="OD667" s="160"/>
      <c r="OE667" s="160"/>
      <c r="OF667" s="160"/>
      <c r="OG667" s="160"/>
      <c r="OH667" s="160"/>
      <c r="OI667" s="160"/>
      <c r="OJ667" s="160"/>
      <c r="OK667" s="160"/>
      <c r="OL667" s="160"/>
      <c r="OM667" s="160"/>
      <c r="ON667" s="160"/>
      <c r="OO667" s="160"/>
      <c r="OP667" s="160"/>
      <c r="OQ667" s="160"/>
      <c r="OR667" s="160"/>
      <c r="OS667" s="160"/>
      <c r="OT667" s="160"/>
      <c r="OU667" s="160"/>
      <c r="OV667" s="160"/>
      <c r="OW667" s="160"/>
      <c r="OX667" s="160"/>
      <c r="OY667" s="160"/>
      <c r="OZ667" s="160"/>
      <c r="PA667" s="160"/>
      <c r="PB667" s="160"/>
      <c r="PC667" s="160"/>
      <c r="PD667" s="160"/>
      <c r="PE667" s="160"/>
      <c r="PF667" s="160"/>
      <c r="PG667" s="160"/>
      <c r="PH667" s="160"/>
      <c r="PI667" s="160"/>
      <c r="PJ667" s="160"/>
      <c r="PK667" s="160"/>
      <c r="PL667" s="160"/>
      <c r="PM667" s="160"/>
      <c r="PN667" s="160"/>
      <c r="PO667" s="160"/>
      <c r="PP667" s="160"/>
      <c r="PQ667" s="160"/>
      <c r="PR667" s="160"/>
      <c r="PS667" s="160"/>
      <c r="PT667" s="160"/>
      <c r="PU667" s="160"/>
      <c r="PV667" s="160"/>
      <c r="PW667" s="160"/>
      <c r="PX667" s="160"/>
      <c r="PY667" s="160"/>
      <c r="PZ667" s="160"/>
      <c r="QA667" s="160"/>
      <c r="QB667" s="160"/>
      <c r="QC667" s="160"/>
      <c r="QD667" s="160"/>
      <c r="QE667" s="160"/>
      <c r="QF667" s="160"/>
      <c r="QG667" s="160"/>
      <c r="QH667" s="160"/>
      <c r="QI667" s="160"/>
      <c r="QJ667" s="160"/>
      <c r="QK667" s="160"/>
      <c r="QL667" s="160"/>
      <c r="QM667" s="160"/>
      <c r="QN667" s="160"/>
      <c r="QO667" s="160"/>
      <c r="QP667" s="160"/>
      <c r="QQ667" s="160"/>
      <c r="QR667" s="160"/>
      <c r="QS667" s="160"/>
      <c r="QT667" s="160"/>
      <c r="QU667" s="160"/>
      <c r="QV667" s="160"/>
      <c r="QW667" s="160"/>
      <c r="QX667" s="160"/>
      <c r="QY667" s="160"/>
      <c r="QZ667" s="160"/>
      <c r="RA667" s="160"/>
      <c r="RB667" s="160"/>
      <c r="RC667" s="160"/>
      <c r="RD667" s="160"/>
      <c r="RE667" s="160"/>
      <c r="RF667" s="160"/>
      <c r="RG667" s="160"/>
      <c r="RH667" s="160"/>
      <c r="RI667" s="160"/>
      <c r="RJ667" s="160"/>
      <c r="RK667" s="160"/>
      <c r="RL667" s="160"/>
      <c r="RM667" s="160"/>
      <c r="RN667" s="160"/>
      <c r="RO667" s="160"/>
      <c r="RP667" s="160"/>
      <c r="RQ667" s="160"/>
      <c r="RR667" s="160"/>
      <c r="RS667" s="160"/>
      <c r="RT667" s="160"/>
      <c r="RU667" s="160"/>
      <c r="RV667" s="160"/>
      <c r="RW667" s="160"/>
      <c r="RX667" s="160"/>
      <c r="RY667" s="160"/>
      <c r="RZ667" s="160"/>
      <c r="SA667" s="160"/>
      <c r="SB667" s="160"/>
      <c r="SC667" s="160"/>
      <c r="SD667" s="160"/>
      <c r="SE667" s="160"/>
      <c r="SF667" s="160"/>
      <c r="SG667" s="160"/>
      <c r="SH667" s="160"/>
      <c r="SI667" s="160"/>
      <c r="SJ667" s="160"/>
      <c r="SK667" s="160"/>
      <c r="SL667" s="160"/>
      <c r="SM667" s="160"/>
      <c r="SN667" s="160"/>
      <c r="SO667" s="160"/>
      <c r="SP667" s="160"/>
      <c r="SQ667" s="160"/>
      <c r="SR667" s="160"/>
      <c r="SS667" s="160"/>
      <c r="ST667" s="160"/>
      <c r="SU667" s="160"/>
      <c r="SV667" s="160"/>
      <c r="SW667" s="160"/>
      <c r="SX667" s="160"/>
      <c r="SY667" s="160"/>
      <c r="SZ667" s="160"/>
      <c r="TA667" s="160"/>
      <c r="TB667" s="160"/>
      <c r="TC667" s="160"/>
      <c r="TD667" s="160"/>
      <c r="TE667" s="160"/>
      <c r="TF667" s="160"/>
    </row>
    <row r="668" spans="1:526">
      <c r="A668" s="160"/>
      <c r="B668" s="160"/>
      <c r="C668" s="160"/>
      <c r="D668" s="160"/>
      <c r="E668" s="160"/>
      <c r="F668" s="160"/>
      <c r="G668" s="160"/>
      <c r="H668" s="160"/>
      <c r="I668" s="160"/>
      <c r="J668" s="160"/>
      <c r="K668" s="160"/>
      <c r="L668" s="160"/>
      <c r="M668" s="160"/>
      <c r="N668" s="160"/>
      <c r="O668" s="160"/>
      <c r="P668" s="160"/>
      <c r="Q668" s="160"/>
      <c r="R668" s="160"/>
      <c r="S668" s="160"/>
      <c r="T668" s="160"/>
      <c r="U668" s="160"/>
      <c r="V668" s="160"/>
      <c r="W668" s="160"/>
      <c r="X668" s="160"/>
      <c r="Y668" s="160"/>
      <c r="Z668" s="160"/>
      <c r="AA668" s="160"/>
      <c r="AB668" s="160"/>
      <c r="AC668" s="160"/>
      <c r="AD668" s="160"/>
      <c r="AE668" s="160"/>
      <c r="AF668" s="160"/>
      <c r="AG668" s="160"/>
      <c r="AH668" s="160"/>
      <c r="AI668" s="160"/>
      <c r="AJ668" s="160"/>
      <c r="AK668" s="160"/>
      <c r="AL668" s="160"/>
      <c r="AM668" s="160"/>
      <c r="AN668" s="160"/>
      <c r="AO668" s="160"/>
      <c r="AP668" s="160"/>
      <c r="AQ668" s="160"/>
      <c r="AR668" s="160"/>
      <c r="AS668" s="160"/>
      <c r="AT668" s="160"/>
      <c r="AU668" s="160"/>
      <c r="AV668" s="160"/>
      <c r="AW668" s="160"/>
      <c r="AX668" s="160"/>
      <c r="AY668" s="160"/>
      <c r="AZ668" s="160"/>
      <c r="BA668" s="160"/>
      <c r="BB668" s="160"/>
      <c r="BC668" s="160"/>
      <c r="BD668" s="160"/>
      <c r="BE668" s="160"/>
      <c r="BF668" s="160"/>
      <c r="BG668" s="160"/>
      <c r="BH668" s="160"/>
      <c r="BI668" s="160"/>
      <c r="BJ668" s="160"/>
      <c r="BK668" s="160"/>
      <c r="BL668" s="160"/>
      <c r="BM668" s="160"/>
      <c r="BN668" s="160"/>
      <c r="BO668" s="160"/>
      <c r="BP668" s="160"/>
      <c r="BQ668" s="160"/>
      <c r="BR668" s="160"/>
      <c r="BS668" s="160"/>
      <c r="BT668" s="160"/>
      <c r="BU668" s="160"/>
      <c r="BV668" s="160"/>
      <c r="BW668" s="160"/>
      <c r="BX668" s="160"/>
      <c r="BY668" s="160"/>
      <c r="BZ668" s="160"/>
      <c r="CA668" s="160"/>
      <c r="CB668" s="160"/>
      <c r="CC668" s="160"/>
      <c r="CD668" s="160"/>
      <c r="CE668" s="160"/>
      <c r="CF668" s="160"/>
      <c r="CG668" s="160"/>
      <c r="CH668" s="160"/>
      <c r="CI668" s="160"/>
      <c r="CJ668" s="160"/>
      <c r="CK668" s="160"/>
      <c r="CL668" s="160"/>
      <c r="CM668" s="160"/>
      <c r="CN668" s="160"/>
      <c r="CO668" s="160"/>
      <c r="CP668" s="160"/>
      <c r="CQ668" s="160"/>
      <c r="CR668" s="160"/>
      <c r="CS668" s="160"/>
      <c r="CT668" s="160"/>
      <c r="CU668" s="160"/>
      <c r="CV668" s="160"/>
      <c r="CW668" s="160"/>
      <c r="CX668" s="160"/>
      <c r="CY668" s="160"/>
      <c r="CZ668" s="160"/>
      <c r="DA668" s="160"/>
      <c r="DB668" s="160"/>
      <c r="DC668" s="160"/>
      <c r="DD668" s="160"/>
      <c r="DE668" s="160"/>
      <c r="DF668" s="160"/>
      <c r="DG668" s="160"/>
      <c r="DH668" s="160"/>
      <c r="DI668" s="160"/>
      <c r="DJ668" s="160"/>
      <c r="DK668" s="160"/>
      <c r="DL668" s="160"/>
      <c r="DM668" s="160"/>
      <c r="DN668" s="160"/>
      <c r="DO668" s="160"/>
      <c r="DP668" s="160"/>
      <c r="DQ668" s="160"/>
      <c r="DR668" s="160"/>
      <c r="DS668" s="160"/>
      <c r="DT668" s="160"/>
      <c r="DU668" s="160"/>
      <c r="DV668" s="160"/>
      <c r="DW668" s="160"/>
      <c r="DX668" s="160"/>
      <c r="DY668" s="160"/>
      <c r="DZ668" s="160"/>
      <c r="EA668" s="160"/>
      <c r="EB668" s="160"/>
      <c r="EC668" s="160"/>
      <c r="ED668" s="160"/>
      <c r="EE668" s="160"/>
      <c r="EF668" s="160"/>
      <c r="EG668" s="160"/>
      <c r="EH668" s="160"/>
      <c r="EI668" s="160"/>
      <c r="EJ668" s="160"/>
      <c r="EK668" s="160"/>
      <c r="EL668" s="160"/>
      <c r="EM668" s="160"/>
      <c r="EN668" s="160"/>
      <c r="EO668" s="160"/>
      <c r="EP668" s="160"/>
      <c r="EQ668" s="160"/>
      <c r="ER668" s="160"/>
      <c r="ES668" s="160"/>
      <c r="ET668" s="160"/>
      <c r="EU668" s="160"/>
      <c r="EV668" s="160"/>
      <c r="EW668" s="160"/>
      <c r="EX668" s="160"/>
      <c r="EY668" s="160"/>
      <c r="EZ668" s="160"/>
      <c r="FA668" s="160"/>
      <c r="FB668" s="160"/>
      <c r="FC668" s="160"/>
      <c r="FD668" s="160"/>
      <c r="FE668" s="160"/>
      <c r="FF668" s="160"/>
      <c r="FG668" s="160"/>
      <c r="FH668" s="160"/>
      <c r="FI668" s="160"/>
      <c r="FJ668" s="160"/>
      <c r="FK668" s="160"/>
      <c r="FL668" s="160"/>
      <c r="FM668" s="160"/>
      <c r="FN668" s="160"/>
      <c r="FO668" s="160"/>
      <c r="FP668" s="160"/>
      <c r="FQ668" s="160"/>
      <c r="FR668" s="160"/>
      <c r="FS668" s="160"/>
      <c r="FT668" s="160"/>
      <c r="FU668" s="160"/>
      <c r="FV668" s="160"/>
      <c r="FW668" s="160"/>
      <c r="FX668" s="160"/>
      <c r="FY668" s="160"/>
      <c r="FZ668" s="160"/>
      <c r="GA668" s="160"/>
      <c r="GB668" s="160"/>
      <c r="GC668" s="160"/>
      <c r="GD668" s="160"/>
      <c r="GE668" s="160"/>
      <c r="GF668" s="160"/>
      <c r="GG668" s="160"/>
      <c r="GH668" s="160"/>
      <c r="GI668" s="160"/>
      <c r="GJ668" s="160"/>
      <c r="GK668" s="160"/>
      <c r="GL668" s="160"/>
      <c r="GM668" s="160"/>
      <c r="GN668" s="160"/>
      <c r="GO668" s="160"/>
      <c r="GP668" s="160"/>
      <c r="GQ668" s="160"/>
      <c r="GR668" s="160"/>
      <c r="GS668" s="160"/>
      <c r="GT668" s="160"/>
      <c r="GU668" s="160"/>
      <c r="GV668" s="160"/>
      <c r="GW668" s="160"/>
      <c r="GX668" s="160"/>
      <c r="GY668" s="160"/>
      <c r="GZ668" s="160"/>
      <c r="HA668" s="160"/>
      <c r="HB668" s="160"/>
      <c r="HC668" s="160"/>
      <c r="HD668" s="160"/>
      <c r="HE668" s="160"/>
      <c r="HF668" s="160"/>
      <c r="HG668" s="160"/>
      <c r="HH668" s="160"/>
      <c r="HI668" s="160"/>
      <c r="HJ668" s="160"/>
      <c r="HK668" s="160"/>
      <c r="HL668" s="160"/>
      <c r="HM668" s="160"/>
      <c r="HN668" s="160"/>
      <c r="HO668" s="160"/>
      <c r="HP668" s="160"/>
      <c r="HQ668" s="160"/>
      <c r="HR668" s="160"/>
      <c r="HS668" s="160"/>
      <c r="HT668" s="160"/>
      <c r="HU668" s="160"/>
      <c r="HV668" s="160"/>
      <c r="HW668" s="160"/>
      <c r="HX668" s="160"/>
      <c r="HY668" s="160"/>
      <c r="HZ668" s="160"/>
      <c r="IA668" s="160"/>
      <c r="IB668" s="160"/>
      <c r="IC668" s="160"/>
      <c r="ID668" s="160"/>
      <c r="IE668" s="160"/>
      <c r="IF668" s="160"/>
      <c r="IG668" s="160"/>
      <c r="IH668" s="160"/>
      <c r="II668" s="160"/>
      <c r="IJ668" s="160"/>
      <c r="IK668" s="160"/>
      <c r="IL668" s="160"/>
      <c r="IM668" s="160"/>
      <c r="IN668" s="160"/>
      <c r="IO668" s="160"/>
      <c r="IP668" s="160"/>
      <c r="IQ668" s="160"/>
      <c r="IR668" s="160"/>
      <c r="IS668" s="160"/>
      <c r="IT668" s="160"/>
      <c r="IU668" s="160"/>
      <c r="IV668" s="160"/>
      <c r="IW668" s="160"/>
      <c r="IX668" s="160"/>
      <c r="IY668" s="160"/>
      <c r="IZ668" s="160"/>
      <c r="JA668" s="160"/>
      <c r="JB668" s="160"/>
      <c r="JC668" s="160"/>
      <c r="JD668" s="160"/>
      <c r="JE668" s="160"/>
      <c r="JF668" s="160"/>
      <c r="JG668" s="160"/>
      <c r="JH668" s="160"/>
      <c r="JI668" s="160"/>
      <c r="JJ668" s="160"/>
      <c r="JK668" s="160"/>
      <c r="JL668" s="160"/>
      <c r="JM668" s="160"/>
      <c r="JN668" s="160"/>
      <c r="JO668" s="160"/>
      <c r="JP668" s="160"/>
      <c r="JQ668" s="160"/>
      <c r="JR668" s="160"/>
      <c r="JS668" s="160"/>
      <c r="JT668" s="160"/>
      <c r="JU668" s="160"/>
      <c r="JV668" s="160"/>
      <c r="JW668" s="160"/>
      <c r="JX668" s="160"/>
      <c r="JY668" s="160"/>
      <c r="JZ668" s="160"/>
      <c r="KA668" s="160"/>
      <c r="KB668" s="160"/>
      <c r="KC668" s="160"/>
      <c r="KD668" s="160"/>
      <c r="KE668" s="160"/>
      <c r="KF668" s="160"/>
      <c r="KG668" s="160"/>
      <c r="KH668" s="160"/>
      <c r="KI668" s="160"/>
      <c r="KJ668" s="160"/>
      <c r="KK668" s="160"/>
      <c r="KL668" s="160"/>
      <c r="KM668" s="160"/>
      <c r="KN668" s="160"/>
      <c r="KO668" s="160"/>
      <c r="KP668" s="160"/>
      <c r="KQ668" s="160"/>
      <c r="KR668" s="160"/>
      <c r="KS668" s="160"/>
      <c r="KT668" s="160"/>
      <c r="KU668" s="160"/>
      <c r="KV668" s="160"/>
      <c r="KW668" s="160"/>
      <c r="KX668" s="160"/>
      <c r="KY668" s="160"/>
      <c r="KZ668" s="160"/>
      <c r="LA668" s="160"/>
      <c r="LB668" s="160"/>
      <c r="LC668" s="160"/>
      <c r="LD668" s="160"/>
      <c r="LE668" s="160"/>
      <c r="LF668" s="160"/>
      <c r="LG668" s="160"/>
      <c r="LH668" s="160"/>
      <c r="LI668" s="160"/>
      <c r="LJ668" s="160"/>
      <c r="LK668" s="160"/>
      <c r="LL668" s="160"/>
      <c r="LM668" s="160"/>
      <c r="LN668" s="160"/>
      <c r="LO668" s="160"/>
      <c r="LP668" s="160"/>
      <c r="LQ668" s="160"/>
      <c r="LR668" s="160"/>
      <c r="LS668" s="160"/>
      <c r="LT668" s="160"/>
      <c r="LU668" s="160"/>
      <c r="LV668" s="160"/>
      <c r="LW668" s="160"/>
      <c r="LX668" s="160"/>
      <c r="LY668" s="160"/>
      <c r="LZ668" s="160"/>
      <c r="MA668" s="160"/>
      <c r="MB668" s="160"/>
      <c r="MC668" s="160"/>
      <c r="MD668" s="160"/>
      <c r="ME668" s="160"/>
      <c r="MF668" s="160"/>
      <c r="MG668" s="160"/>
      <c r="MH668" s="160"/>
      <c r="MI668" s="160"/>
      <c r="MJ668" s="160"/>
      <c r="MK668" s="160"/>
      <c r="ML668" s="160"/>
      <c r="MM668" s="160"/>
      <c r="MN668" s="160"/>
      <c r="MO668" s="160"/>
      <c r="MP668" s="160"/>
      <c r="MQ668" s="160"/>
      <c r="MR668" s="160"/>
      <c r="MS668" s="160"/>
      <c r="MT668" s="160"/>
      <c r="MU668" s="160"/>
      <c r="MV668" s="160"/>
      <c r="MW668" s="160"/>
      <c r="MX668" s="160"/>
      <c r="MY668" s="160"/>
      <c r="MZ668" s="160"/>
      <c r="NA668" s="160"/>
      <c r="NB668" s="160"/>
      <c r="NC668" s="160"/>
      <c r="ND668" s="160"/>
      <c r="NE668" s="160"/>
      <c r="NF668" s="160"/>
      <c r="NG668" s="160"/>
      <c r="NH668" s="160"/>
      <c r="NI668" s="160"/>
      <c r="NJ668" s="160"/>
      <c r="NK668" s="160"/>
      <c r="NL668" s="160"/>
      <c r="NM668" s="160"/>
      <c r="NN668" s="160"/>
      <c r="NO668" s="160"/>
      <c r="NP668" s="160"/>
      <c r="NQ668" s="160"/>
      <c r="NR668" s="160"/>
      <c r="NS668" s="160"/>
      <c r="NT668" s="160"/>
      <c r="NU668" s="160"/>
      <c r="NV668" s="160"/>
      <c r="NW668" s="160"/>
      <c r="NX668" s="160"/>
      <c r="NY668" s="160"/>
      <c r="NZ668" s="160"/>
      <c r="OA668" s="160"/>
      <c r="OB668" s="160"/>
      <c r="OC668" s="160"/>
      <c r="OD668" s="160"/>
      <c r="OE668" s="160"/>
      <c r="OF668" s="160"/>
      <c r="OG668" s="160"/>
      <c r="OH668" s="160"/>
      <c r="OI668" s="160"/>
      <c r="OJ668" s="160"/>
      <c r="OK668" s="160"/>
      <c r="OL668" s="160"/>
      <c r="OM668" s="160"/>
      <c r="ON668" s="160"/>
      <c r="OO668" s="160"/>
      <c r="OP668" s="160"/>
      <c r="OQ668" s="160"/>
      <c r="OR668" s="160"/>
      <c r="OS668" s="160"/>
      <c r="OT668" s="160"/>
      <c r="OU668" s="160"/>
      <c r="OV668" s="160"/>
      <c r="OW668" s="160"/>
      <c r="OX668" s="160"/>
      <c r="OY668" s="160"/>
      <c r="OZ668" s="160"/>
      <c r="PA668" s="160"/>
      <c r="PB668" s="160"/>
      <c r="PC668" s="160"/>
      <c r="PD668" s="160"/>
      <c r="PE668" s="160"/>
      <c r="PF668" s="160"/>
      <c r="PG668" s="160"/>
      <c r="PH668" s="160"/>
      <c r="PI668" s="160"/>
      <c r="PJ668" s="160"/>
      <c r="PK668" s="160"/>
      <c r="PL668" s="160"/>
      <c r="PM668" s="160"/>
      <c r="PN668" s="160"/>
      <c r="PO668" s="160"/>
      <c r="PP668" s="160"/>
      <c r="PQ668" s="160"/>
      <c r="PR668" s="160"/>
      <c r="PS668" s="160"/>
      <c r="PT668" s="160"/>
      <c r="PU668" s="160"/>
      <c r="PV668" s="160"/>
      <c r="PW668" s="160"/>
      <c r="PX668" s="160"/>
      <c r="PY668" s="160"/>
      <c r="PZ668" s="160"/>
      <c r="QA668" s="160"/>
      <c r="QB668" s="160"/>
      <c r="QC668" s="160"/>
      <c r="QD668" s="160"/>
      <c r="QE668" s="160"/>
      <c r="QF668" s="160"/>
      <c r="QG668" s="160"/>
      <c r="QH668" s="160"/>
      <c r="QI668" s="160"/>
      <c r="QJ668" s="160"/>
      <c r="QK668" s="160"/>
      <c r="QL668" s="160"/>
      <c r="QM668" s="160"/>
      <c r="QN668" s="160"/>
      <c r="QO668" s="160"/>
      <c r="QP668" s="160"/>
      <c r="QQ668" s="160"/>
      <c r="QR668" s="160"/>
      <c r="QS668" s="160"/>
      <c r="QT668" s="160"/>
      <c r="QU668" s="160"/>
      <c r="QV668" s="160"/>
      <c r="QW668" s="160"/>
      <c r="QX668" s="160"/>
      <c r="QY668" s="160"/>
      <c r="QZ668" s="160"/>
      <c r="RA668" s="160"/>
      <c r="RB668" s="160"/>
      <c r="RC668" s="160"/>
      <c r="RD668" s="160"/>
      <c r="RE668" s="160"/>
      <c r="RF668" s="160"/>
      <c r="RG668" s="160"/>
      <c r="RH668" s="160"/>
      <c r="RI668" s="160"/>
      <c r="RJ668" s="160"/>
      <c r="RK668" s="160"/>
      <c r="RL668" s="160"/>
      <c r="RM668" s="160"/>
      <c r="RN668" s="160"/>
      <c r="RO668" s="160"/>
      <c r="RP668" s="160"/>
      <c r="RQ668" s="160"/>
      <c r="RR668" s="160"/>
      <c r="RS668" s="160"/>
      <c r="RT668" s="160"/>
      <c r="RU668" s="160"/>
      <c r="RV668" s="160"/>
      <c r="RW668" s="160"/>
      <c r="RX668" s="160"/>
      <c r="RY668" s="160"/>
      <c r="RZ668" s="160"/>
      <c r="SA668" s="160"/>
      <c r="SB668" s="160"/>
      <c r="SC668" s="160"/>
      <c r="SD668" s="160"/>
      <c r="SE668" s="160"/>
      <c r="SF668" s="160"/>
      <c r="SG668" s="160"/>
      <c r="SH668" s="160"/>
      <c r="SI668" s="160"/>
      <c r="SJ668" s="160"/>
      <c r="SK668" s="160"/>
      <c r="SL668" s="160"/>
      <c r="SM668" s="160"/>
      <c r="SN668" s="160"/>
      <c r="SO668" s="160"/>
      <c r="SP668" s="160"/>
      <c r="SQ668" s="160"/>
      <c r="SR668" s="160"/>
      <c r="SS668" s="160"/>
      <c r="ST668" s="160"/>
      <c r="SU668" s="160"/>
      <c r="SV668" s="160"/>
      <c r="SW668" s="160"/>
      <c r="SX668" s="160"/>
      <c r="SY668" s="160"/>
      <c r="SZ668" s="160"/>
      <c r="TA668" s="160"/>
      <c r="TB668" s="160"/>
      <c r="TC668" s="160"/>
      <c r="TD668" s="160"/>
      <c r="TE668" s="160"/>
      <c r="TF668" s="160"/>
    </row>
    <row r="669" spans="1:526">
      <c r="A669" s="160"/>
      <c r="B669" s="160"/>
      <c r="C669" s="160"/>
      <c r="D669" s="160"/>
      <c r="E669" s="160"/>
      <c r="F669" s="160"/>
      <c r="G669" s="160"/>
      <c r="H669" s="160"/>
      <c r="I669" s="160"/>
      <c r="J669" s="160"/>
      <c r="K669" s="160"/>
      <c r="L669" s="160"/>
      <c r="M669" s="160"/>
      <c r="N669" s="160"/>
      <c r="O669" s="160"/>
      <c r="P669" s="160"/>
      <c r="Q669" s="160"/>
      <c r="R669" s="160"/>
      <c r="S669" s="160"/>
      <c r="T669" s="160"/>
      <c r="U669" s="160"/>
      <c r="V669" s="160"/>
      <c r="W669" s="160"/>
      <c r="X669" s="160"/>
      <c r="Y669" s="160"/>
      <c r="Z669" s="160"/>
      <c r="AA669" s="160"/>
      <c r="AB669" s="160"/>
      <c r="AC669" s="160"/>
      <c r="AD669" s="160"/>
      <c r="AE669" s="160"/>
      <c r="AF669" s="160"/>
      <c r="AG669" s="160"/>
      <c r="AH669" s="160"/>
      <c r="AI669" s="160"/>
      <c r="AJ669" s="160"/>
      <c r="AK669" s="160"/>
      <c r="AL669" s="160"/>
      <c r="AM669" s="160"/>
      <c r="AN669" s="160"/>
      <c r="AO669" s="160"/>
      <c r="AP669" s="160"/>
      <c r="AQ669" s="160"/>
      <c r="AR669" s="160"/>
      <c r="AS669" s="160"/>
      <c r="AT669" s="160"/>
      <c r="AU669" s="160"/>
      <c r="AV669" s="160"/>
      <c r="AW669" s="160"/>
      <c r="AX669" s="160"/>
      <c r="AY669" s="160"/>
      <c r="AZ669" s="160"/>
      <c r="BA669" s="160"/>
      <c r="BB669" s="160"/>
      <c r="BC669" s="160"/>
      <c r="BD669" s="160"/>
      <c r="BE669" s="160"/>
      <c r="BF669" s="160"/>
      <c r="BG669" s="160"/>
      <c r="BH669" s="160"/>
      <c r="BI669" s="160"/>
      <c r="BJ669" s="160"/>
      <c r="BK669" s="160"/>
      <c r="BL669" s="160"/>
      <c r="BM669" s="160"/>
      <c r="BN669" s="160"/>
      <c r="BO669" s="160"/>
      <c r="BP669" s="160"/>
      <c r="BQ669" s="160"/>
      <c r="BR669" s="160"/>
      <c r="BS669" s="160"/>
      <c r="BT669" s="160"/>
      <c r="BU669" s="160"/>
      <c r="BV669" s="160"/>
      <c r="BW669" s="160"/>
      <c r="BX669" s="160"/>
      <c r="BY669" s="160"/>
      <c r="BZ669" s="160"/>
      <c r="CA669" s="160"/>
      <c r="CB669" s="160"/>
      <c r="CC669" s="160"/>
      <c r="CD669" s="160"/>
      <c r="CE669" s="160"/>
      <c r="CF669" s="160"/>
      <c r="CG669" s="160"/>
      <c r="CH669" s="160"/>
      <c r="CI669" s="160"/>
      <c r="CJ669" s="160"/>
      <c r="CK669" s="160"/>
      <c r="CL669" s="160"/>
      <c r="CM669" s="160"/>
      <c r="CN669" s="160"/>
      <c r="CO669" s="160"/>
      <c r="CP669" s="160"/>
      <c r="CQ669" s="160"/>
      <c r="CR669" s="160"/>
      <c r="CS669" s="160"/>
      <c r="CT669" s="160"/>
      <c r="CU669" s="160"/>
      <c r="CV669" s="160"/>
      <c r="CW669" s="160"/>
      <c r="CX669" s="160"/>
      <c r="CY669" s="160"/>
      <c r="CZ669" s="160"/>
      <c r="DA669" s="160"/>
      <c r="DB669" s="160"/>
      <c r="DC669" s="160"/>
      <c r="DD669" s="160"/>
      <c r="DE669" s="160"/>
      <c r="DF669" s="160"/>
      <c r="DG669" s="160"/>
      <c r="DH669" s="160"/>
      <c r="DI669" s="160"/>
      <c r="DJ669" s="160"/>
      <c r="DK669" s="160"/>
      <c r="DL669" s="160"/>
      <c r="DM669" s="160"/>
      <c r="DN669" s="160"/>
      <c r="DO669" s="160"/>
      <c r="DP669" s="160"/>
      <c r="DQ669" s="160"/>
      <c r="DR669" s="160"/>
      <c r="DS669" s="160"/>
      <c r="DT669" s="160"/>
      <c r="DU669" s="160"/>
      <c r="DV669" s="160"/>
      <c r="DW669" s="160"/>
      <c r="DX669" s="160"/>
      <c r="DY669" s="160"/>
      <c r="DZ669" s="160"/>
      <c r="EA669" s="160"/>
      <c r="EB669" s="160"/>
      <c r="EC669" s="160"/>
      <c r="ED669" s="160"/>
      <c r="EE669" s="160"/>
      <c r="EF669" s="160"/>
      <c r="EG669" s="160"/>
      <c r="EH669" s="160"/>
      <c r="EI669" s="160"/>
      <c r="EJ669" s="160"/>
      <c r="EK669" s="160"/>
      <c r="EL669" s="160"/>
      <c r="EM669" s="160"/>
      <c r="EN669" s="160"/>
      <c r="EO669" s="160"/>
      <c r="EP669" s="160"/>
      <c r="EQ669" s="160"/>
      <c r="ER669" s="160"/>
      <c r="ES669" s="160"/>
      <c r="ET669" s="160"/>
      <c r="EU669" s="160"/>
      <c r="EV669" s="160"/>
      <c r="EW669" s="160"/>
      <c r="EX669" s="160"/>
      <c r="EY669" s="160"/>
      <c r="EZ669" s="160"/>
      <c r="FA669" s="160"/>
      <c r="FB669" s="160"/>
      <c r="FC669" s="160"/>
      <c r="FD669" s="160"/>
      <c r="FE669" s="160"/>
      <c r="FF669" s="160"/>
      <c r="FG669" s="160"/>
      <c r="FH669" s="160"/>
      <c r="FI669" s="160"/>
      <c r="FJ669" s="160"/>
      <c r="FK669" s="160"/>
      <c r="FL669" s="160"/>
      <c r="FM669" s="160"/>
      <c r="FN669" s="160"/>
      <c r="FO669" s="160"/>
      <c r="FP669" s="160"/>
      <c r="FQ669" s="160"/>
      <c r="FR669" s="160"/>
      <c r="FS669" s="160"/>
      <c r="FT669" s="160"/>
      <c r="FU669" s="160"/>
      <c r="FV669" s="160"/>
      <c r="FW669" s="160"/>
      <c r="FX669" s="160"/>
      <c r="FY669" s="160"/>
      <c r="FZ669" s="160"/>
      <c r="GA669" s="160"/>
      <c r="GB669" s="160"/>
      <c r="GC669" s="160"/>
      <c r="GD669" s="160"/>
      <c r="GE669" s="160"/>
      <c r="GF669" s="160"/>
      <c r="GG669" s="160"/>
      <c r="GH669" s="160"/>
      <c r="GI669" s="160"/>
      <c r="GJ669" s="160"/>
      <c r="GK669" s="160"/>
      <c r="GL669" s="160"/>
      <c r="GM669" s="160"/>
      <c r="GN669" s="160"/>
      <c r="GO669" s="160"/>
      <c r="GP669" s="160"/>
      <c r="GQ669" s="160"/>
      <c r="GR669" s="160"/>
      <c r="GS669" s="160"/>
      <c r="GT669" s="160"/>
      <c r="GU669" s="160"/>
      <c r="GV669" s="160"/>
      <c r="GW669" s="160"/>
      <c r="GX669" s="160"/>
      <c r="GY669" s="160"/>
      <c r="GZ669" s="160"/>
      <c r="HA669" s="160"/>
      <c r="HB669" s="160"/>
      <c r="HC669" s="160"/>
      <c r="HD669" s="160"/>
      <c r="HE669" s="160"/>
      <c r="HF669" s="160"/>
      <c r="HG669" s="160"/>
      <c r="HH669" s="160"/>
      <c r="HI669" s="160"/>
      <c r="HJ669" s="160"/>
      <c r="HK669" s="160"/>
      <c r="HL669" s="160"/>
      <c r="HM669" s="160"/>
      <c r="HN669" s="160"/>
      <c r="HO669" s="160"/>
      <c r="HP669" s="160"/>
      <c r="HQ669" s="160"/>
      <c r="HR669" s="160"/>
      <c r="HS669" s="160"/>
      <c r="HT669" s="160"/>
      <c r="HU669" s="160"/>
      <c r="HV669" s="160"/>
      <c r="HW669" s="160"/>
      <c r="HX669" s="160"/>
      <c r="HY669" s="160"/>
      <c r="HZ669" s="160"/>
      <c r="IA669" s="160"/>
      <c r="IB669" s="160"/>
      <c r="IC669" s="160"/>
      <c r="ID669" s="160"/>
      <c r="IE669" s="160"/>
      <c r="IF669" s="160"/>
      <c r="IG669" s="160"/>
      <c r="IH669" s="160"/>
      <c r="II669" s="160"/>
      <c r="IJ669" s="160"/>
      <c r="IK669" s="160"/>
      <c r="IL669" s="160"/>
      <c r="IM669" s="160"/>
      <c r="IN669" s="160"/>
      <c r="IO669" s="160"/>
      <c r="IP669" s="160"/>
      <c r="IQ669" s="160"/>
      <c r="IR669" s="160"/>
      <c r="IS669" s="160"/>
      <c r="IT669" s="160"/>
      <c r="IU669" s="160"/>
      <c r="IV669" s="160"/>
      <c r="IW669" s="160"/>
      <c r="IX669" s="160"/>
      <c r="IY669" s="160"/>
      <c r="IZ669" s="160"/>
      <c r="JA669" s="160"/>
      <c r="JB669" s="160"/>
      <c r="JC669" s="160"/>
      <c r="JD669" s="160"/>
      <c r="JE669" s="160"/>
      <c r="JF669" s="160"/>
      <c r="JG669" s="160"/>
      <c r="JH669" s="160"/>
      <c r="JI669" s="160"/>
      <c r="JJ669" s="160"/>
      <c r="JK669" s="160"/>
      <c r="JL669" s="160"/>
      <c r="JM669" s="160"/>
      <c r="JN669" s="160"/>
      <c r="JO669" s="160"/>
      <c r="JP669" s="160"/>
      <c r="JQ669" s="160"/>
      <c r="JR669" s="160"/>
      <c r="JS669" s="160"/>
      <c r="JT669" s="160"/>
      <c r="JU669" s="160"/>
      <c r="JV669" s="160"/>
      <c r="JW669" s="160"/>
      <c r="JX669" s="160"/>
      <c r="JY669" s="160"/>
      <c r="JZ669" s="160"/>
      <c r="KA669" s="160"/>
      <c r="KB669" s="160"/>
      <c r="KC669" s="160"/>
      <c r="KD669" s="160"/>
      <c r="KE669" s="160"/>
      <c r="KF669" s="160"/>
      <c r="KG669" s="160"/>
      <c r="KH669" s="160"/>
      <c r="KI669" s="160"/>
      <c r="KJ669" s="160"/>
      <c r="KK669" s="160"/>
      <c r="KL669" s="160"/>
      <c r="KM669" s="160"/>
      <c r="KN669" s="160"/>
      <c r="KO669" s="160"/>
      <c r="KP669" s="160"/>
      <c r="KQ669" s="160"/>
      <c r="KR669" s="160"/>
      <c r="KS669" s="160"/>
      <c r="KT669" s="160"/>
      <c r="KU669" s="160"/>
      <c r="KV669" s="160"/>
      <c r="KW669" s="160"/>
      <c r="KX669" s="160"/>
      <c r="KY669" s="160"/>
      <c r="KZ669" s="160"/>
      <c r="LA669" s="160"/>
      <c r="LB669" s="160"/>
      <c r="LC669" s="160"/>
      <c r="LD669" s="160"/>
      <c r="LE669" s="160"/>
      <c r="LF669" s="160"/>
      <c r="LG669" s="160"/>
      <c r="LH669" s="160"/>
      <c r="LI669" s="160"/>
      <c r="LJ669" s="160"/>
      <c r="LK669" s="160"/>
      <c r="LL669" s="160"/>
      <c r="LM669" s="160"/>
      <c r="LN669" s="160"/>
      <c r="LO669" s="160"/>
      <c r="LP669" s="160"/>
      <c r="LQ669" s="160"/>
      <c r="LR669" s="160"/>
      <c r="LS669" s="160"/>
      <c r="LT669" s="160"/>
      <c r="LU669" s="160"/>
      <c r="LV669" s="160"/>
      <c r="LW669" s="160"/>
      <c r="LX669" s="160"/>
      <c r="LY669" s="160"/>
      <c r="LZ669" s="160"/>
      <c r="MA669" s="160"/>
      <c r="MB669" s="160"/>
      <c r="MC669" s="160"/>
      <c r="MD669" s="160"/>
      <c r="ME669" s="160"/>
      <c r="MF669" s="160"/>
      <c r="MG669" s="160"/>
      <c r="MH669" s="160"/>
      <c r="MI669" s="160"/>
      <c r="MJ669" s="160"/>
      <c r="MK669" s="160"/>
      <c r="ML669" s="160"/>
      <c r="MM669" s="160"/>
      <c r="MN669" s="160"/>
      <c r="MO669" s="160"/>
      <c r="MP669" s="160"/>
      <c r="MQ669" s="160"/>
      <c r="MR669" s="160"/>
      <c r="MS669" s="160"/>
      <c r="MT669" s="160"/>
      <c r="MU669" s="160"/>
      <c r="MV669" s="160"/>
      <c r="MW669" s="160"/>
      <c r="MX669" s="160"/>
      <c r="MY669" s="160"/>
      <c r="MZ669" s="160"/>
      <c r="NA669" s="160"/>
      <c r="NB669" s="160"/>
      <c r="NC669" s="160"/>
      <c r="ND669" s="160"/>
      <c r="NE669" s="160"/>
      <c r="NF669" s="160"/>
      <c r="NG669" s="160"/>
      <c r="NH669" s="160"/>
      <c r="NI669" s="160"/>
      <c r="NJ669" s="160"/>
      <c r="NK669" s="160"/>
      <c r="NL669" s="160"/>
      <c r="NM669" s="160"/>
      <c r="NN669" s="160"/>
      <c r="NO669" s="160"/>
      <c r="NP669" s="160"/>
      <c r="NQ669" s="160"/>
      <c r="NR669" s="160"/>
      <c r="NS669" s="160"/>
      <c r="NT669" s="160"/>
      <c r="NU669" s="160"/>
      <c r="NV669" s="160"/>
      <c r="NW669" s="160"/>
      <c r="NX669" s="160"/>
      <c r="NY669" s="160"/>
      <c r="NZ669" s="160"/>
      <c r="OA669" s="160"/>
      <c r="OB669" s="160"/>
      <c r="OC669" s="160"/>
      <c r="OD669" s="160"/>
      <c r="OE669" s="160"/>
      <c r="OF669" s="160"/>
      <c r="OG669" s="160"/>
      <c r="OH669" s="160"/>
      <c r="OI669" s="160"/>
      <c r="OJ669" s="160"/>
      <c r="OK669" s="160"/>
      <c r="OL669" s="160"/>
      <c r="OM669" s="160"/>
      <c r="ON669" s="160"/>
      <c r="OO669" s="160"/>
      <c r="OP669" s="160"/>
      <c r="OQ669" s="160"/>
      <c r="OR669" s="160"/>
      <c r="OS669" s="160"/>
      <c r="OT669" s="160"/>
      <c r="OU669" s="160"/>
      <c r="OV669" s="160"/>
      <c r="OW669" s="160"/>
      <c r="OX669" s="160"/>
      <c r="OY669" s="160"/>
      <c r="OZ669" s="160"/>
      <c r="PA669" s="160"/>
      <c r="PB669" s="160"/>
      <c r="PC669" s="160"/>
      <c r="PD669" s="160"/>
      <c r="PE669" s="160"/>
      <c r="PF669" s="160"/>
      <c r="PG669" s="160"/>
      <c r="PH669" s="160"/>
      <c r="PI669" s="160"/>
      <c r="PJ669" s="160"/>
      <c r="PK669" s="160"/>
      <c r="PL669" s="160"/>
      <c r="PM669" s="160"/>
      <c r="PN669" s="160"/>
      <c r="PO669" s="160"/>
      <c r="PP669" s="160"/>
      <c r="PQ669" s="160"/>
      <c r="PR669" s="160"/>
      <c r="PS669" s="160"/>
      <c r="PT669" s="160"/>
      <c r="PU669" s="160"/>
      <c r="PV669" s="160"/>
      <c r="PW669" s="160"/>
      <c r="PX669" s="160"/>
      <c r="PY669" s="160"/>
      <c r="PZ669" s="160"/>
      <c r="QA669" s="160"/>
      <c r="QB669" s="160"/>
      <c r="QC669" s="160"/>
      <c r="QD669" s="160"/>
      <c r="QE669" s="160"/>
      <c r="QF669" s="160"/>
      <c r="QG669" s="160"/>
      <c r="QH669" s="160"/>
      <c r="QI669" s="160"/>
      <c r="QJ669" s="160"/>
      <c r="QK669" s="160"/>
      <c r="QL669" s="160"/>
      <c r="QM669" s="160"/>
      <c r="QN669" s="160"/>
      <c r="QO669" s="160"/>
      <c r="QP669" s="160"/>
      <c r="QQ669" s="160"/>
      <c r="QR669" s="160"/>
      <c r="QS669" s="160"/>
      <c r="QT669" s="160"/>
      <c r="QU669" s="160"/>
      <c r="QV669" s="160"/>
      <c r="QW669" s="160"/>
      <c r="QX669" s="160"/>
      <c r="QY669" s="160"/>
      <c r="QZ669" s="160"/>
      <c r="RA669" s="160"/>
      <c r="RB669" s="160"/>
      <c r="RC669" s="160"/>
      <c r="RD669" s="160"/>
      <c r="RE669" s="160"/>
      <c r="RF669" s="160"/>
      <c r="RG669" s="160"/>
      <c r="RH669" s="160"/>
      <c r="RI669" s="160"/>
      <c r="RJ669" s="160"/>
      <c r="RK669" s="160"/>
      <c r="RL669" s="160"/>
      <c r="RM669" s="160"/>
      <c r="RN669" s="160"/>
      <c r="RO669" s="160"/>
      <c r="RP669" s="160"/>
      <c r="RQ669" s="160"/>
      <c r="RR669" s="160"/>
      <c r="RS669" s="160"/>
      <c r="RT669" s="160"/>
      <c r="RU669" s="160"/>
      <c r="RV669" s="160"/>
      <c r="RW669" s="160"/>
      <c r="RX669" s="160"/>
      <c r="RY669" s="160"/>
      <c r="RZ669" s="160"/>
      <c r="SA669" s="160"/>
      <c r="SB669" s="160"/>
      <c r="SC669" s="160"/>
      <c r="SD669" s="160"/>
      <c r="SE669" s="160"/>
      <c r="SF669" s="160"/>
      <c r="SG669" s="160"/>
      <c r="SH669" s="160"/>
      <c r="SI669" s="160"/>
      <c r="SJ669" s="160"/>
      <c r="SK669" s="160"/>
      <c r="SL669" s="160"/>
      <c r="SM669" s="160"/>
      <c r="SN669" s="160"/>
      <c r="SO669" s="160"/>
      <c r="SP669" s="160"/>
      <c r="SQ669" s="160"/>
      <c r="SR669" s="160"/>
      <c r="SS669" s="160"/>
      <c r="ST669" s="160"/>
      <c r="SU669" s="160"/>
      <c r="SV669" s="160"/>
      <c r="SW669" s="160"/>
      <c r="SX669" s="160"/>
      <c r="SY669" s="160"/>
      <c r="SZ669" s="160"/>
      <c r="TA669" s="160"/>
      <c r="TB669" s="160"/>
      <c r="TC669" s="160"/>
      <c r="TD669" s="160"/>
      <c r="TE669" s="160"/>
      <c r="TF669" s="160"/>
    </row>
    <row r="670" spans="1:526">
      <c r="A670" s="160"/>
      <c r="B670" s="160"/>
      <c r="C670" s="160"/>
      <c r="D670" s="160"/>
      <c r="E670" s="160"/>
      <c r="F670" s="160"/>
      <c r="G670" s="160"/>
      <c r="H670" s="160"/>
      <c r="I670" s="160"/>
      <c r="J670" s="160"/>
      <c r="K670" s="160"/>
      <c r="L670" s="160"/>
      <c r="M670" s="160"/>
      <c r="N670" s="160"/>
      <c r="O670" s="160"/>
      <c r="P670" s="160"/>
      <c r="Q670" s="160"/>
      <c r="R670" s="160"/>
      <c r="S670" s="160"/>
      <c r="T670" s="160"/>
      <c r="U670" s="160"/>
      <c r="V670" s="160"/>
      <c r="W670" s="160"/>
      <c r="X670" s="160"/>
      <c r="Y670" s="160"/>
      <c r="Z670" s="160"/>
      <c r="AA670" s="160"/>
      <c r="AB670" s="160"/>
      <c r="AC670" s="160"/>
      <c r="AD670" s="160"/>
      <c r="AE670" s="160"/>
      <c r="AF670" s="160"/>
      <c r="AG670" s="160"/>
      <c r="AH670" s="160"/>
      <c r="AI670" s="160"/>
      <c r="AJ670" s="160"/>
      <c r="AK670" s="160"/>
      <c r="AL670" s="160"/>
      <c r="AM670" s="160"/>
      <c r="AN670" s="160"/>
      <c r="AO670" s="160"/>
      <c r="AP670" s="160"/>
      <c r="AQ670" s="160"/>
      <c r="AR670" s="160"/>
      <c r="AS670" s="160"/>
      <c r="AT670" s="160"/>
      <c r="AU670" s="160"/>
      <c r="AV670" s="160"/>
      <c r="AW670" s="160"/>
      <c r="AX670" s="160"/>
      <c r="AY670" s="160"/>
      <c r="AZ670" s="160"/>
      <c r="BA670" s="160"/>
      <c r="BB670" s="160"/>
      <c r="BC670" s="160"/>
      <c r="BD670" s="160"/>
      <c r="BE670" s="160"/>
      <c r="BF670" s="160"/>
      <c r="BG670" s="160"/>
      <c r="BH670" s="160"/>
      <c r="BI670" s="160"/>
      <c r="BJ670" s="160"/>
      <c r="BK670" s="160"/>
      <c r="BL670" s="160"/>
      <c r="BM670" s="160"/>
      <c r="BN670" s="160"/>
      <c r="BO670" s="160"/>
      <c r="BP670" s="160"/>
      <c r="BQ670" s="160"/>
      <c r="BR670" s="160"/>
      <c r="BS670" s="160"/>
      <c r="BT670" s="160"/>
      <c r="BU670" s="160"/>
      <c r="BV670" s="160"/>
      <c r="BW670" s="160"/>
      <c r="BX670" s="160"/>
      <c r="BY670" s="160"/>
      <c r="BZ670" s="160"/>
      <c r="CA670" s="160"/>
      <c r="CB670" s="160"/>
      <c r="CC670" s="160"/>
      <c r="CD670" s="160"/>
      <c r="CE670" s="160"/>
      <c r="CF670" s="160"/>
      <c r="CG670" s="160"/>
      <c r="CH670" s="160"/>
      <c r="CI670" s="160"/>
      <c r="CJ670" s="160"/>
      <c r="CK670" s="160"/>
      <c r="CL670" s="160"/>
      <c r="CM670" s="160"/>
      <c r="CN670" s="160"/>
      <c r="CO670" s="160"/>
      <c r="CP670" s="160"/>
      <c r="CQ670" s="160"/>
      <c r="CR670" s="160"/>
      <c r="CS670" s="160"/>
      <c r="CT670" s="160"/>
      <c r="CU670" s="160"/>
      <c r="CV670" s="160"/>
      <c r="CW670" s="160"/>
      <c r="CX670" s="160"/>
      <c r="CY670" s="160"/>
      <c r="CZ670" s="160"/>
      <c r="DA670" s="160"/>
      <c r="DB670" s="160"/>
      <c r="DC670" s="160"/>
      <c r="DD670" s="160"/>
      <c r="DE670" s="160"/>
      <c r="DF670" s="160"/>
      <c r="DG670" s="160"/>
      <c r="DH670" s="160"/>
      <c r="DI670" s="160"/>
      <c r="DJ670" s="160"/>
      <c r="DK670" s="160"/>
      <c r="DL670" s="160"/>
      <c r="DM670" s="160"/>
      <c r="DN670" s="160"/>
      <c r="DO670" s="160"/>
      <c r="DP670" s="160"/>
      <c r="DQ670" s="160"/>
      <c r="DR670" s="160"/>
      <c r="DS670" s="160"/>
      <c r="DT670" s="160"/>
      <c r="DU670" s="160"/>
      <c r="DV670" s="160"/>
      <c r="DW670" s="160"/>
      <c r="DX670" s="160"/>
      <c r="DY670" s="160"/>
      <c r="DZ670" s="160"/>
      <c r="EA670" s="160"/>
      <c r="EB670" s="160"/>
      <c r="EC670" s="160"/>
      <c r="ED670" s="160"/>
      <c r="EE670" s="160"/>
      <c r="EF670" s="160"/>
      <c r="EG670" s="160"/>
      <c r="EH670" s="160"/>
      <c r="EI670" s="160"/>
      <c r="EJ670" s="160"/>
      <c r="EK670" s="160"/>
      <c r="EL670" s="160"/>
      <c r="EM670" s="160"/>
      <c r="EN670" s="160"/>
      <c r="EO670" s="160"/>
      <c r="EP670" s="160"/>
      <c r="EQ670" s="160"/>
      <c r="ER670" s="160"/>
      <c r="ES670" s="160"/>
      <c r="ET670" s="160"/>
      <c r="EU670" s="160"/>
      <c r="EV670" s="160"/>
      <c r="EW670" s="160"/>
      <c r="EX670" s="160"/>
      <c r="EY670" s="160"/>
      <c r="EZ670" s="160"/>
      <c r="FA670" s="160"/>
      <c r="FB670" s="160"/>
      <c r="FC670" s="160"/>
      <c r="FD670" s="160"/>
      <c r="FE670" s="160"/>
      <c r="FF670" s="160"/>
      <c r="FG670" s="160"/>
      <c r="FH670" s="160"/>
      <c r="FI670" s="160"/>
      <c r="FJ670" s="160"/>
      <c r="FK670" s="160"/>
      <c r="FL670" s="160"/>
      <c r="FM670" s="160"/>
      <c r="FN670" s="160"/>
      <c r="FO670" s="160"/>
      <c r="FP670" s="160"/>
      <c r="FQ670" s="160"/>
      <c r="FR670" s="160"/>
      <c r="FS670" s="160"/>
      <c r="FT670" s="160"/>
      <c r="FU670" s="160"/>
      <c r="FV670" s="160"/>
      <c r="FW670" s="160"/>
      <c r="FX670" s="160"/>
      <c r="FY670" s="160"/>
      <c r="FZ670" s="160"/>
      <c r="GA670" s="160"/>
      <c r="GB670" s="160"/>
      <c r="GC670" s="160"/>
      <c r="GD670" s="160"/>
      <c r="GE670" s="160"/>
      <c r="GF670" s="160"/>
      <c r="GG670" s="160"/>
      <c r="GH670" s="160"/>
      <c r="GI670" s="160"/>
      <c r="GJ670" s="160"/>
      <c r="GK670" s="160"/>
      <c r="GL670" s="160"/>
      <c r="GM670" s="160"/>
      <c r="GN670" s="160"/>
      <c r="GO670" s="160"/>
      <c r="GP670" s="160"/>
      <c r="GQ670" s="160"/>
      <c r="GR670" s="160"/>
      <c r="GS670" s="160"/>
      <c r="GT670" s="160"/>
      <c r="GU670" s="160"/>
      <c r="GV670" s="160"/>
      <c r="GW670" s="160"/>
      <c r="GX670" s="160"/>
      <c r="GY670" s="160"/>
      <c r="GZ670" s="160"/>
      <c r="HA670" s="160"/>
      <c r="HB670" s="160"/>
      <c r="HC670" s="160"/>
      <c r="HD670" s="160"/>
      <c r="HE670" s="160"/>
      <c r="HF670" s="160"/>
      <c r="HG670" s="160"/>
      <c r="HH670" s="160"/>
      <c r="HI670" s="160"/>
      <c r="HJ670" s="160"/>
      <c r="HK670" s="160"/>
      <c r="HL670" s="160"/>
      <c r="HM670" s="160"/>
      <c r="HN670" s="160"/>
      <c r="HO670" s="160"/>
      <c r="HP670" s="160"/>
      <c r="HQ670" s="160"/>
      <c r="HR670" s="160"/>
      <c r="HS670" s="160"/>
      <c r="HT670" s="160"/>
      <c r="HU670" s="160"/>
      <c r="HV670" s="160"/>
      <c r="HW670" s="160"/>
      <c r="HX670" s="160"/>
      <c r="HY670" s="160"/>
      <c r="HZ670" s="160"/>
      <c r="IA670" s="160"/>
      <c r="IB670" s="160"/>
      <c r="IC670" s="160"/>
      <c r="ID670" s="160"/>
      <c r="IE670" s="160"/>
      <c r="IF670" s="160"/>
      <c r="IG670" s="160"/>
      <c r="IH670" s="160"/>
      <c r="II670" s="160"/>
      <c r="IJ670" s="160"/>
      <c r="IK670" s="160"/>
      <c r="IL670" s="160"/>
      <c r="IM670" s="160"/>
      <c r="IN670" s="160"/>
      <c r="IO670" s="160"/>
      <c r="IP670" s="160"/>
      <c r="IQ670" s="160"/>
      <c r="IR670" s="160"/>
      <c r="IS670" s="160"/>
      <c r="IT670" s="160"/>
      <c r="IU670" s="160"/>
      <c r="IV670" s="160"/>
      <c r="IW670" s="160"/>
      <c r="IX670" s="160"/>
      <c r="IY670" s="160"/>
      <c r="IZ670" s="160"/>
      <c r="JA670" s="160"/>
      <c r="JB670" s="160"/>
      <c r="JC670" s="160"/>
      <c r="JD670" s="160"/>
      <c r="JE670" s="160"/>
      <c r="JF670" s="160"/>
      <c r="JG670" s="160"/>
      <c r="JH670" s="160"/>
      <c r="JI670" s="160"/>
      <c r="JJ670" s="160"/>
      <c r="JK670" s="160"/>
      <c r="JL670" s="160"/>
      <c r="JM670" s="160"/>
      <c r="JN670" s="160"/>
      <c r="JO670" s="160"/>
      <c r="JP670" s="160"/>
      <c r="JQ670" s="160"/>
      <c r="JR670" s="160"/>
      <c r="JS670" s="160"/>
      <c r="JT670" s="160"/>
      <c r="JU670" s="160"/>
      <c r="JV670" s="160"/>
      <c r="JW670" s="160"/>
      <c r="JX670" s="160"/>
      <c r="JY670" s="160"/>
      <c r="JZ670" s="160"/>
      <c r="KA670" s="160"/>
      <c r="KB670" s="160"/>
      <c r="KC670" s="160"/>
      <c r="KD670" s="160"/>
      <c r="KE670" s="160"/>
      <c r="KF670" s="160"/>
      <c r="KG670" s="160"/>
      <c r="KH670" s="160"/>
      <c r="KI670" s="160"/>
      <c r="KJ670" s="160"/>
      <c r="KK670" s="160"/>
      <c r="KL670" s="160"/>
      <c r="KM670" s="160"/>
      <c r="KN670" s="160"/>
      <c r="KO670" s="160"/>
      <c r="KP670" s="160"/>
      <c r="KQ670" s="160"/>
      <c r="KR670" s="160"/>
      <c r="KS670" s="160"/>
      <c r="KT670" s="160"/>
      <c r="KU670" s="160"/>
      <c r="KV670" s="160"/>
      <c r="KW670" s="160"/>
      <c r="KX670" s="160"/>
      <c r="KY670" s="160"/>
      <c r="KZ670" s="160"/>
      <c r="LA670" s="160"/>
      <c r="LB670" s="160"/>
      <c r="LC670" s="160"/>
      <c r="LD670" s="160"/>
      <c r="LE670" s="160"/>
      <c r="LF670" s="160"/>
      <c r="LG670" s="160"/>
      <c r="LH670" s="160"/>
      <c r="LI670" s="160"/>
      <c r="LJ670" s="160"/>
      <c r="LK670" s="160"/>
      <c r="LL670" s="160"/>
      <c r="LM670" s="160"/>
      <c r="LN670" s="160"/>
      <c r="LO670" s="160"/>
      <c r="LP670" s="160"/>
      <c r="LQ670" s="160"/>
      <c r="LR670" s="160"/>
      <c r="LS670" s="160"/>
      <c r="LT670" s="160"/>
      <c r="LU670" s="160"/>
      <c r="LV670" s="160"/>
      <c r="LW670" s="160"/>
      <c r="LX670" s="160"/>
      <c r="LY670" s="160"/>
      <c r="LZ670" s="160"/>
      <c r="MA670" s="160"/>
      <c r="MB670" s="160"/>
      <c r="MC670" s="160"/>
      <c r="MD670" s="160"/>
      <c r="ME670" s="160"/>
      <c r="MF670" s="160"/>
      <c r="MG670" s="160"/>
      <c r="MH670" s="160"/>
      <c r="MI670" s="160"/>
      <c r="MJ670" s="160"/>
      <c r="MK670" s="160"/>
      <c r="ML670" s="160"/>
      <c r="MM670" s="160"/>
      <c r="MN670" s="160"/>
      <c r="MO670" s="160"/>
      <c r="MP670" s="160"/>
      <c r="MQ670" s="160"/>
      <c r="MR670" s="160"/>
      <c r="MS670" s="160"/>
      <c r="MT670" s="160"/>
      <c r="MU670" s="160"/>
      <c r="MV670" s="160"/>
      <c r="MW670" s="160"/>
      <c r="MX670" s="160"/>
      <c r="MY670" s="160"/>
      <c r="MZ670" s="160"/>
      <c r="NA670" s="160"/>
      <c r="NB670" s="160"/>
      <c r="NC670" s="160"/>
      <c r="ND670" s="160"/>
      <c r="NE670" s="160"/>
      <c r="NF670" s="160"/>
      <c r="NG670" s="160"/>
      <c r="NH670" s="160"/>
      <c r="NI670" s="160"/>
      <c r="NJ670" s="160"/>
      <c r="NK670" s="160"/>
      <c r="NL670" s="160"/>
      <c r="NM670" s="160"/>
      <c r="NN670" s="160"/>
      <c r="NO670" s="160"/>
      <c r="NP670" s="160"/>
      <c r="NQ670" s="160"/>
      <c r="NR670" s="160"/>
      <c r="NS670" s="160"/>
      <c r="NT670" s="160"/>
      <c r="NU670" s="160"/>
      <c r="NV670" s="160"/>
      <c r="NW670" s="160"/>
      <c r="NX670" s="160"/>
      <c r="NY670" s="160"/>
      <c r="NZ670" s="160"/>
      <c r="OA670" s="160"/>
      <c r="OB670" s="160"/>
      <c r="OC670" s="160"/>
      <c r="OD670" s="160"/>
      <c r="OE670" s="160"/>
      <c r="OF670" s="160"/>
      <c r="OG670" s="160"/>
      <c r="OH670" s="160"/>
      <c r="OI670" s="160"/>
      <c r="OJ670" s="160"/>
      <c r="OK670" s="160"/>
      <c r="OL670" s="160"/>
      <c r="OM670" s="160"/>
      <c r="ON670" s="160"/>
      <c r="OO670" s="160"/>
      <c r="OP670" s="160"/>
      <c r="OQ670" s="160"/>
      <c r="OR670" s="160"/>
      <c r="OS670" s="160"/>
      <c r="OT670" s="160"/>
      <c r="OU670" s="160"/>
      <c r="OV670" s="160"/>
      <c r="OW670" s="160"/>
      <c r="OX670" s="160"/>
      <c r="OY670" s="160"/>
      <c r="OZ670" s="160"/>
      <c r="PA670" s="160"/>
      <c r="PB670" s="160"/>
      <c r="PC670" s="160"/>
      <c r="PD670" s="160"/>
      <c r="PE670" s="160"/>
      <c r="PF670" s="160"/>
      <c r="PG670" s="160"/>
      <c r="PH670" s="160"/>
      <c r="PI670" s="160"/>
      <c r="PJ670" s="160"/>
      <c r="PK670" s="160"/>
      <c r="PL670" s="160"/>
      <c r="PM670" s="160"/>
      <c r="PN670" s="160"/>
      <c r="PO670" s="160"/>
      <c r="PP670" s="160"/>
      <c r="PQ670" s="160"/>
      <c r="PR670" s="160"/>
      <c r="PS670" s="160"/>
      <c r="PT670" s="160"/>
      <c r="PU670" s="160"/>
      <c r="PV670" s="160"/>
      <c r="PW670" s="160"/>
      <c r="PX670" s="160"/>
      <c r="PY670" s="160"/>
      <c r="PZ670" s="160"/>
      <c r="QA670" s="160"/>
      <c r="QB670" s="160"/>
      <c r="QC670" s="160"/>
      <c r="QD670" s="160"/>
      <c r="QE670" s="160"/>
      <c r="QF670" s="160"/>
      <c r="QG670" s="160"/>
      <c r="QH670" s="160"/>
      <c r="QI670" s="160"/>
      <c r="QJ670" s="160"/>
      <c r="QK670" s="160"/>
      <c r="QL670" s="160"/>
      <c r="QM670" s="160"/>
      <c r="QN670" s="160"/>
      <c r="QO670" s="160"/>
      <c r="QP670" s="160"/>
      <c r="QQ670" s="160"/>
      <c r="QR670" s="160"/>
      <c r="QS670" s="160"/>
      <c r="QT670" s="160"/>
      <c r="QU670" s="160"/>
      <c r="QV670" s="160"/>
      <c r="QW670" s="160"/>
      <c r="QX670" s="160"/>
      <c r="QY670" s="160"/>
      <c r="QZ670" s="160"/>
      <c r="RA670" s="160"/>
      <c r="RB670" s="160"/>
      <c r="RC670" s="160"/>
      <c r="RD670" s="160"/>
      <c r="RE670" s="160"/>
      <c r="RF670" s="160"/>
      <c r="RG670" s="160"/>
      <c r="RH670" s="160"/>
      <c r="RI670" s="160"/>
      <c r="RJ670" s="160"/>
      <c r="RK670" s="160"/>
      <c r="RL670" s="160"/>
      <c r="RM670" s="160"/>
      <c r="RN670" s="160"/>
      <c r="RO670" s="160"/>
      <c r="RP670" s="160"/>
      <c r="RQ670" s="160"/>
      <c r="RR670" s="160"/>
      <c r="RS670" s="160"/>
      <c r="RT670" s="160"/>
      <c r="RU670" s="160"/>
      <c r="RV670" s="160"/>
      <c r="RW670" s="160"/>
      <c r="RX670" s="160"/>
      <c r="RY670" s="160"/>
      <c r="RZ670" s="160"/>
      <c r="SA670" s="160"/>
      <c r="SB670" s="160"/>
      <c r="SC670" s="160"/>
      <c r="SD670" s="160"/>
      <c r="SE670" s="160"/>
      <c r="SF670" s="160"/>
      <c r="SG670" s="160"/>
      <c r="SH670" s="160"/>
      <c r="SI670" s="160"/>
      <c r="SJ670" s="160"/>
      <c r="SK670" s="160"/>
      <c r="SL670" s="160"/>
      <c r="SM670" s="160"/>
      <c r="SN670" s="160"/>
      <c r="SO670" s="160"/>
      <c r="SP670" s="160"/>
      <c r="SQ670" s="160"/>
      <c r="SR670" s="160"/>
      <c r="SS670" s="160"/>
      <c r="ST670" s="160"/>
      <c r="SU670" s="160"/>
      <c r="SV670" s="160"/>
      <c r="SW670" s="160"/>
      <c r="SX670" s="160"/>
      <c r="SY670" s="160"/>
      <c r="SZ670" s="160"/>
      <c r="TA670" s="160"/>
      <c r="TB670" s="160"/>
      <c r="TC670" s="160"/>
      <c r="TD670" s="160"/>
      <c r="TE670" s="160"/>
      <c r="TF670" s="160"/>
    </row>
    <row r="671" spans="1:526">
      <c r="A671" s="160"/>
      <c r="B671" s="160"/>
      <c r="C671" s="160"/>
      <c r="D671" s="160"/>
      <c r="E671" s="160"/>
      <c r="F671" s="160"/>
      <c r="G671" s="160"/>
      <c r="H671" s="160"/>
      <c r="I671" s="160"/>
      <c r="J671" s="160"/>
      <c r="K671" s="160"/>
      <c r="L671" s="160"/>
      <c r="M671" s="160"/>
      <c r="N671" s="160"/>
      <c r="O671" s="160"/>
      <c r="P671" s="160"/>
      <c r="Q671" s="160"/>
      <c r="R671" s="160"/>
      <c r="S671" s="160"/>
      <c r="T671" s="160"/>
      <c r="U671" s="160"/>
      <c r="V671" s="160"/>
      <c r="W671" s="160"/>
      <c r="X671" s="160"/>
      <c r="Y671" s="160"/>
      <c r="Z671" s="160"/>
      <c r="AA671" s="160"/>
      <c r="AB671" s="160"/>
      <c r="AC671" s="160"/>
      <c r="AD671" s="160"/>
      <c r="AE671" s="160"/>
      <c r="AF671" s="160"/>
      <c r="AG671" s="160"/>
      <c r="AH671" s="160"/>
      <c r="AI671" s="160"/>
      <c r="AJ671" s="160"/>
      <c r="AK671" s="160"/>
      <c r="AL671" s="160"/>
      <c r="AM671" s="160"/>
      <c r="AN671" s="160"/>
      <c r="AO671" s="160"/>
      <c r="AP671" s="160"/>
      <c r="AQ671" s="160"/>
      <c r="AR671" s="160"/>
      <c r="AS671" s="160"/>
      <c r="AT671" s="160"/>
      <c r="AU671" s="160"/>
      <c r="AV671" s="160"/>
      <c r="AW671" s="160"/>
      <c r="AX671" s="160"/>
      <c r="AY671" s="160"/>
      <c r="AZ671" s="160"/>
      <c r="BA671" s="160"/>
      <c r="BB671" s="160"/>
      <c r="BC671" s="160"/>
      <c r="BD671" s="160"/>
      <c r="BE671" s="160"/>
      <c r="BF671" s="160"/>
      <c r="BG671" s="160"/>
      <c r="BH671" s="160"/>
      <c r="BI671" s="160"/>
      <c r="BJ671" s="160"/>
      <c r="BK671" s="160"/>
      <c r="BL671" s="160"/>
      <c r="BM671" s="160"/>
      <c r="BN671" s="160"/>
      <c r="BO671" s="160"/>
      <c r="BP671" s="160"/>
      <c r="BQ671" s="160"/>
      <c r="BR671" s="160"/>
      <c r="BS671" s="160"/>
      <c r="BT671" s="160"/>
      <c r="BU671" s="160"/>
      <c r="BV671" s="160"/>
      <c r="BW671" s="160"/>
      <c r="BX671" s="160"/>
      <c r="BY671" s="160"/>
      <c r="BZ671" s="160"/>
      <c r="CA671" s="160"/>
      <c r="CB671" s="160"/>
      <c r="CC671" s="160"/>
      <c r="CD671" s="160"/>
      <c r="CE671" s="160"/>
      <c r="CF671" s="160"/>
      <c r="CG671" s="160"/>
      <c r="CH671" s="160"/>
      <c r="CI671" s="160"/>
      <c r="CJ671" s="160"/>
      <c r="CK671" s="160"/>
      <c r="CL671" s="160"/>
      <c r="CM671" s="160"/>
      <c r="CN671" s="160"/>
      <c r="CO671" s="160"/>
      <c r="CP671" s="160"/>
      <c r="CQ671" s="160"/>
      <c r="CR671" s="160"/>
      <c r="CS671" s="160"/>
      <c r="CT671" s="160"/>
      <c r="CU671" s="160"/>
      <c r="CV671" s="160"/>
      <c r="CW671" s="160"/>
      <c r="CX671" s="160"/>
      <c r="CY671" s="160"/>
      <c r="CZ671" s="160"/>
      <c r="DA671" s="160"/>
      <c r="DB671" s="160"/>
      <c r="DC671" s="160"/>
      <c r="DD671" s="160"/>
      <c r="DE671" s="160"/>
      <c r="DF671" s="160"/>
      <c r="DG671" s="160"/>
      <c r="DH671" s="160"/>
      <c r="DI671" s="160"/>
      <c r="DJ671" s="160"/>
      <c r="DK671" s="160"/>
      <c r="DL671" s="160"/>
      <c r="DM671" s="160"/>
      <c r="DN671" s="160"/>
      <c r="DO671" s="160"/>
      <c r="DP671" s="160"/>
      <c r="DQ671" s="160"/>
      <c r="DR671" s="160"/>
      <c r="DS671" s="160"/>
      <c r="DT671" s="160"/>
      <c r="DU671" s="160"/>
      <c r="DV671" s="160"/>
      <c r="DW671" s="160"/>
      <c r="DX671" s="160"/>
      <c r="DY671" s="160"/>
      <c r="DZ671" s="160"/>
      <c r="EA671" s="160"/>
      <c r="EB671" s="160"/>
      <c r="EC671" s="160"/>
      <c r="ED671" s="160"/>
      <c r="EE671" s="160"/>
      <c r="EF671" s="160"/>
      <c r="EG671" s="160"/>
      <c r="EH671" s="160"/>
      <c r="EI671" s="160"/>
      <c r="EJ671" s="160"/>
      <c r="EK671" s="160"/>
      <c r="EL671" s="160"/>
      <c r="EM671" s="160"/>
      <c r="EN671" s="160"/>
      <c r="EO671" s="160"/>
      <c r="EP671" s="160"/>
      <c r="EQ671" s="160"/>
      <c r="ER671" s="160"/>
      <c r="ES671" s="160"/>
      <c r="ET671" s="160"/>
      <c r="EU671" s="160"/>
      <c r="EV671" s="160"/>
      <c r="EW671" s="160"/>
      <c r="EX671" s="160"/>
      <c r="EY671" s="160"/>
      <c r="EZ671" s="160"/>
      <c r="FA671" s="160"/>
      <c r="FB671" s="160"/>
      <c r="FC671" s="160"/>
      <c r="FD671" s="160"/>
      <c r="FE671" s="160"/>
      <c r="FF671" s="160"/>
      <c r="FG671" s="160"/>
      <c r="FH671" s="160"/>
      <c r="FI671" s="160"/>
      <c r="FJ671" s="160"/>
      <c r="FK671" s="160"/>
      <c r="FL671" s="160"/>
      <c r="FM671" s="160"/>
      <c r="FN671" s="160"/>
      <c r="FO671" s="160"/>
      <c r="FP671" s="160"/>
      <c r="FQ671" s="160"/>
      <c r="FR671" s="160"/>
      <c r="FS671" s="160"/>
      <c r="FT671" s="160"/>
      <c r="FU671" s="160"/>
      <c r="FV671" s="160"/>
      <c r="FW671" s="160"/>
      <c r="FX671" s="160"/>
      <c r="FY671" s="160"/>
      <c r="FZ671" s="160"/>
      <c r="GA671" s="160"/>
      <c r="GB671" s="160"/>
      <c r="GC671" s="160"/>
      <c r="GD671" s="160"/>
      <c r="GE671" s="160"/>
      <c r="GF671" s="160"/>
      <c r="GG671" s="160"/>
      <c r="GH671" s="160"/>
      <c r="GI671" s="160"/>
      <c r="GJ671" s="160"/>
      <c r="GK671" s="160"/>
      <c r="GL671" s="160"/>
      <c r="GM671" s="160"/>
      <c r="GN671" s="160"/>
      <c r="GO671" s="160"/>
      <c r="GP671" s="160"/>
      <c r="GQ671" s="160"/>
      <c r="GR671" s="160"/>
      <c r="GS671" s="160"/>
      <c r="GT671" s="160"/>
      <c r="GU671" s="160"/>
      <c r="GV671" s="160"/>
      <c r="GW671" s="160"/>
      <c r="GX671" s="160"/>
      <c r="GY671" s="160"/>
      <c r="GZ671" s="160"/>
      <c r="HA671" s="160"/>
      <c r="HB671" s="160"/>
      <c r="HC671" s="160"/>
      <c r="HD671" s="160"/>
      <c r="HE671" s="160"/>
      <c r="HF671" s="160"/>
      <c r="HG671" s="160"/>
      <c r="HH671" s="160"/>
      <c r="HI671" s="160"/>
      <c r="HJ671" s="160"/>
      <c r="HK671" s="160"/>
      <c r="HL671" s="160"/>
      <c r="HM671" s="160"/>
      <c r="HN671" s="160"/>
      <c r="HO671" s="160"/>
      <c r="HP671" s="160"/>
      <c r="HQ671" s="160"/>
      <c r="HR671" s="160"/>
      <c r="HS671" s="160"/>
      <c r="HT671" s="160"/>
      <c r="HU671" s="160"/>
      <c r="HV671" s="160"/>
      <c r="HW671" s="160"/>
      <c r="HX671" s="160"/>
      <c r="HY671" s="160"/>
      <c r="HZ671" s="160"/>
      <c r="IA671" s="160"/>
      <c r="IB671" s="160"/>
      <c r="IC671" s="160"/>
      <c r="ID671" s="160"/>
      <c r="IE671" s="160"/>
      <c r="IF671" s="160"/>
      <c r="IG671" s="160"/>
      <c r="IH671" s="160"/>
      <c r="II671" s="160"/>
      <c r="IJ671" s="160"/>
      <c r="IK671" s="160"/>
      <c r="IL671" s="160"/>
      <c r="IM671" s="160"/>
      <c r="IN671" s="160"/>
      <c r="IO671" s="160"/>
      <c r="IP671" s="160"/>
      <c r="IQ671" s="160"/>
      <c r="IR671" s="160"/>
      <c r="IS671" s="160"/>
      <c r="IT671" s="160"/>
      <c r="IU671" s="160"/>
      <c r="IV671" s="160"/>
      <c r="IW671" s="160"/>
      <c r="IX671" s="160"/>
      <c r="IY671" s="160"/>
      <c r="IZ671" s="160"/>
      <c r="JA671" s="160"/>
      <c r="JB671" s="160"/>
      <c r="JC671" s="160"/>
      <c r="JD671" s="160"/>
      <c r="JE671" s="160"/>
      <c r="JF671" s="160"/>
      <c r="JG671" s="160"/>
      <c r="JH671" s="160"/>
      <c r="JI671" s="160"/>
      <c r="JJ671" s="160"/>
      <c r="JK671" s="160"/>
      <c r="JL671" s="160"/>
      <c r="JM671" s="160"/>
      <c r="JN671" s="160"/>
      <c r="JO671" s="160"/>
      <c r="JP671" s="160"/>
      <c r="JQ671" s="160"/>
      <c r="JR671" s="160"/>
      <c r="JS671" s="160"/>
      <c r="JT671" s="160"/>
      <c r="JU671" s="160"/>
      <c r="JV671" s="160"/>
      <c r="JW671" s="160"/>
      <c r="JX671" s="160"/>
      <c r="JY671" s="160"/>
      <c r="JZ671" s="160"/>
      <c r="KA671" s="160"/>
      <c r="KB671" s="160"/>
      <c r="KC671" s="160"/>
      <c r="KD671" s="160"/>
      <c r="KE671" s="160"/>
      <c r="KF671" s="160"/>
      <c r="KG671" s="160"/>
      <c r="KH671" s="160"/>
      <c r="KI671" s="160"/>
      <c r="KJ671" s="160"/>
      <c r="KK671" s="160"/>
      <c r="KL671" s="160"/>
      <c r="KM671" s="160"/>
      <c r="KN671" s="160"/>
      <c r="KO671" s="160"/>
      <c r="KP671" s="160"/>
      <c r="KQ671" s="160"/>
      <c r="KR671" s="160"/>
      <c r="KS671" s="160"/>
      <c r="KT671" s="160"/>
      <c r="KU671" s="160"/>
      <c r="KV671" s="160"/>
      <c r="KW671" s="160"/>
      <c r="KX671" s="160"/>
      <c r="KY671" s="160"/>
      <c r="KZ671" s="160"/>
      <c r="LA671" s="160"/>
      <c r="LB671" s="160"/>
      <c r="LC671" s="160"/>
      <c r="LD671" s="160"/>
      <c r="LE671" s="160"/>
      <c r="LF671" s="160"/>
      <c r="LG671" s="160"/>
      <c r="LH671" s="160"/>
      <c r="LI671" s="160"/>
      <c r="LJ671" s="160"/>
      <c r="LK671" s="160"/>
      <c r="LL671" s="160"/>
      <c r="LM671" s="160"/>
      <c r="LN671" s="160"/>
      <c r="LO671" s="160"/>
      <c r="LP671" s="160"/>
      <c r="LQ671" s="160"/>
      <c r="LR671" s="160"/>
      <c r="LS671" s="160"/>
      <c r="LT671" s="160"/>
      <c r="LU671" s="160"/>
      <c r="LV671" s="160"/>
      <c r="LW671" s="160"/>
      <c r="LX671" s="160"/>
      <c r="LY671" s="160"/>
      <c r="LZ671" s="160"/>
      <c r="MA671" s="160"/>
      <c r="MB671" s="160"/>
      <c r="MC671" s="160"/>
      <c r="MD671" s="160"/>
      <c r="ME671" s="160"/>
      <c r="MF671" s="160"/>
      <c r="MG671" s="160"/>
      <c r="MH671" s="160"/>
      <c r="MI671" s="160"/>
      <c r="MJ671" s="160"/>
      <c r="MK671" s="160"/>
      <c r="ML671" s="160"/>
      <c r="MM671" s="160"/>
      <c r="MN671" s="160"/>
      <c r="MO671" s="160"/>
      <c r="MP671" s="160"/>
      <c r="MQ671" s="160"/>
      <c r="MR671" s="160"/>
      <c r="MS671" s="160"/>
      <c r="MT671" s="160"/>
      <c r="MU671" s="160"/>
      <c r="MV671" s="160"/>
      <c r="MW671" s="160"/>
      <c r="MX671" s="160"/>
      <c r="MY671" s="160"/>
      <c r="MZ671" s="160"/>
      <c r="NA671" s="160"/>
      <c r="NB671" s="160"/>
      <c r="NC671" s="160"/>
      <c r="ND671" s="160"/>
      <c r="NE671" s="160"/>
      <c r="NF671" s="160"/>
      <c r="NG671" s="160"/>
      <c r="NH671" s="160"/>
      <c r="NI671" s="160"/>
      <c r="NJ671" s="160"/>
      <c r="NK671" s="160"/>
      <c r="NL671" s="160"/>
      <c r="NM671" s="160"/>
      <c r="NN671" s="160"/>
      <c r="NO671" s="160"/>
      <c r="NP671" s="160"/>
      <c r="NQ671" s="160"/>
      <c r="NR671" s="160"/>
      <c r="NS671" s="160"/>
      <c r="NT671" s="160"/>
      <c r="NU671" s="160"/>
      <c r="NV671" s="160"/>
      <c r="NW671" s="160"/>
      <c r="NX671" s="160"/>
      <c r="NY671" s="160"/>
      <c r="NZ671" s="160"/>
      <c r="OA671" s="160"/>
      <c r="OB671" s="160"/>
      <c r="OC671" s="160"/>
      <c r="OD671" s="160"/>
      <c r="OE671" s="160"/>
      <c r="OF671" s="160"/>
      <c r="OG671" s="160"/>
      <c r="OH671" s="160"/>
      <c r="OI671" s="160"/>
      <c r="OJ671" s="160"/>
      <c r="OK671" s="160"/>
      <c r="OL671" s="160"/>
      <c r="OM671" s="160"/>
      <c r="ON671" s="160"/>
      <c r="OO671" s="160"/>
      <c r="OP671" s="160"/>
      <c r="OQ671" s="160"/>
      <c r="OR671" s="160"/>
      <c r="OS671" s="160"/>
      <c r="OT671" s="160"/>
      <c r="OU671" s="160"/>
      <c r="OV671" s="160"/>
      <c r="OW671" s="160"/>
      <c r="OX671" s="160"/>
      <c r="OY671" s="160"/>
      <c r="OZ671" s="160"/>
      <c r="PA671" s="160"/>
      <c r="PB671" s="160"/>
      <c r="PC671" s="160"/>
      <c r="PD671" s="160"/>
      <c r="PE671" s="160"/>
      <c r="PF671" s="160"/>
      <c r="PG671" s="160"/>
      <c r="PH671" s="160"/>
      <c r="PI671" s="160"/>
      <c r="PJ671" s="160"/>
      <c r="PK671" s="160"/>
      <c r="PL671" s="160"/>
      <c r="PM671" s="160"/>
      <c r="PN671" s="160"/>
      <c r="PO671" s="160"/>
      <c r="PP671" s="160"/>
      <c r="PQ671" s="160"/>
      <c r="PR671" s="160"/>
      <c r="PS671" s="160"/>
      <c r="PT671" s="160"/>
      <c r="PU671" s="160"/>
      <c r="PV671" s="160"/>
      <c r="PW671" s="160"/>
      <c r="PX671" s="160"/>
      <c r="PY671" s="160"/>
      <c r="PZ671" s="160"/>
      <c r="QA671" s="160"/>
      <c r="QB671" s="160"/>
      <c r="QC671" s="160"/>
      <c r="QD671" s="160"/>
      <c r="QE671" s="160"/>
      <c r="QF671" s="160"/>
      <c r="QG671" s="160"/>
      <c r="QH671" s="160"/>
      <c r="QI671" s="160"/>
      <c r="QJ671" s="160"/>
      <c r="QK671" s="160"/>
      <c r="QL671" s="160"/>
      <c r="QM671" s="160"/>
      <c r="QN671" s="160"/>
      <c r="QO671" s="160"/>
      <c r="QP671" s="160"/>
      <c r="QQ671" s="160"/>
      <c r="QR671" s="160"/>
      <c r="QS671" s="160"/>
      <c r="QT671" s="160"/>
      <c r="QU671" s="160"/>
      <c r="QV671" s="160"/>
      <c r="QW671" s="160"/>
      <c r="QX671" s="160"/>
      <c r="QY671" s="160"/>
      <c r="QZ671" s="160"/>
      <c r="RA671" s="160"/>
      <c r="RB671" s="160"/>
      <c r="RC671" s="160"/>
      <c r="RD671" s="160"/>
      <c r="RE671" s="160"/>
      <c r="RF671" s="160"/>
      <c r="RG671" s="160"/>
      <c r="RH671" s="160"/>
      <c r="RI671" s="160"/>
      <c r="RJ671" s="160"/>
      <c r="RK671" s="160"/>
      <c r="RL671" s="160"/>
      <c r="RM671" s="160"/>
      <c r="RN671" s="160"/>
      <c r="RO671" s="160"/>
      <c r="RP671" s="160"/>
      <c r="RQ671" s="160"/>
      <c r="RR671" s="160"/>
      <c r="RS671" s="160"/>
      <c r="RT671" s="160"/>
      <c r="RU671" s="160"/>
      <c r="RV671" s="160"/>
      <c r="RW671" s="160"/>
      <c r="RX671" s="160"/>
      <c r="RY671" s="160"/>
      <c r="RZ671" s="160"/>
      <c r="SA671" s="160"/>
      <c r="SB671" s="160"/>
      <c r="SC671" s="160"/>
      <c r="SD671" s="160"/>
      <c r="SE671" s="160"/>
      <c r="SF671" s="160"/>
      <c r="SG671" s="160"/>
      <c r="SH671" s="160"/>
      <c r="SI671" s="160"/>
      <c r="SJ671" s="160"/>
      <c r="SK671" s="160"/>
      <c r="SL671" s="160"/>
      <c r="SM671" s="160"/>
      <c r="SN671" s="160"/>
      <c r="SO671" s="160"/>
      <c r="SP671" s="160"/>
      <c r="SQ671" s="160"/>
      <c r="SR671" s="160"/>
      <c r="SS671" s="160"/>
      <c r="ST671" s="160"/>
      <c r="SU671" s="160"/>
      <c r="SV671" s="160"/>
      <c r="SW671" s="160"/>
      <c r="SX671" s="160"/>
      <c r="SY671" s="160"/>
      <c r="SZ671" s="160"/>
      <c r="TA671" s="160"/>
      <c r="TB671" s="160"/>
      <c r="TC671" s="160"/>
      <c r="TD671" s="160"/>
      <c r="TE671" s="160"/>
      <c r="TF671" s="160"/>
    </row>
    <row r="672" spans="1:526">
      <c r="A672" s="160"/>
      <c r="B672" s="160"/>
      <c r="C672" s="160"/>
      <c r="D672" s="160"/>
      <c r="E672" s="160"/>
      <c r="F672" s="160"/>
      <c r="G672" s="160"/>
      <c r="H672" s="160"/>
      <c r="I672" s="160"/>
      <c r="J672" s="160"/>
      <c r="K672" s="160"/>
      <c r="L672" s="160"/>
      <c r="M672" s="160"/>
      <c r="N672" s="160"/>
      <c r="O672" s="160"/>
      <c r="P672" s="160"/>
      <c r="Q672" s="160"/>
      <c r="R672" s="160"/>
      <c r="S672" s="160"/>
      <c r="T672" s="160"/>
      <c r="U672" s="160"/>
      <c r="V672" s="160"/>
      <c r="W672" s="160"/>
      <c r="X672" s="160"/>
      <c r="Y672" s="160"/>
      <c r="Z672" s="160"/>
      <c r="AA672" s="160"/>
      <c r="AB672" s="160"/>
      <c r="AC672" s="160"/>
      <c r="AD672" s="160"/>
      <c r="AE672" s="160"/>
      <c r="AF672" s="160"/>
      <c r="AG672" s="160"/>
      <c r="AH672" s="160"/>
      <c r="AI672" s="160"/>
      <c r="AJ672" s="160"/>
      <c r="AK672" s="160"/>
      <c r="AL672" s="160"/>
      <c r="AM672" s="160"/>
      <c r="AN672" s="160"/>
      <c r="AO672" s="160"/>
      <c r="AP672" s="160"/>
      <c r="AQ672" s="160"/>
      <c r="AR672" s="160"/>
      <c r="AS672" s="160"/>
      <c r="AT672" s="160"/>
      <c r="AU672" s="160"/>
      <c r="AV672" s="160"/>
      <c r="AW672" s="160"/>
      <c r="AX672" s="160"/>
      <c r="AY672" s="160"/>
      <c r="AZ672" s="160"/>
      <c r="BA672" s="160"/>
      <c r="BB672" s="160"/>
      <c r="BC672" s="160"/>
      <c r="BD672" s="160"/>
      <c r="BE672" s="160"/>
      <c r="BF672" s="160"/>
      <c r="BG672" s="160"/>
      <c r="BH672" s="160"/>
      <c r="BI672" s="160"/>
      <c r="BJ672" s="160"/>
      <c r="BK672" s="160"/>
      <c r="BL672" s="160"/>
      <c r="BM672" s="160"/>
      <c r="BN672" s="160"/>
      <c r="BO672" s="160"/>
      <c r="BP672" s="160"/>
      <c r="BQ672" s="160"/>
      <c r="BR672" s="160"/>
      <c r="BS672" s="160"/>
      <c r="BT672" s="160"/>
      <c r="BU672" s="160"/>
      <c r="BV672" s="160"/>
      <c r="BW672" s="160"/>
      <c r="BX672" s="160"/>
      <c r="BY672" s="160"/>
      <c r="BZ672" s="160"/>
      <c r="CA672" s="160"/>
      <c r="CB672" s="160"/>
      <c r="CC672" s="160"/>
      <c r="CD672" s="160"/>
      <c r="CE672" s="160"/>
      <c r="CF672" s="160"/>
      <c r="CG672" s="160"/>
      <c r="CH672" s="160"/>
      <c r="CI672" s="160"/>
      <c r="CJ672" s="160"/>
      <c r="CK672" s="160"/>
      <c r="CL672" s="160"/>
      <c r="CM672" s="160"/>
      <c r="CN672" s="160"/>
      <c r="CO672" s="160"/>
      <c r="CP672" s="160"/>
      <c r="CQ672" s="160"/>
      <c r="CR672" s="160"/>
      <c r="CS672" s="160"/>
      <c r="CT672" s="160"/>
      <c r="CU672" s="160"/>
      <c r="CV672" s="160"/>
      <c r="CW672" s="160"/>
      <c r="CX672" s="160"/>
      <c r="CY672" s="160"/>
      <c r="CZ672" s="160"/>
      <c r="DA672" s="160"/>
      <c r="DB672" s="160"/>
      <c r="DC672" s="160"/>
      <c r="DD672" s="160"/>
      <c r="DE672" s="160"/>
      <c r="DF672" s="160"/>
      <c r="DG672" s="160"/>
      <c r="DH672" s="160"/>
      <c r="DI672" s="160"/>
      <c r="DJ672" s="160"/>
      <c r="DK672" s="160"/>
      <c r="DL672" s="160"/>
      <c r="DM672" s="160"/>
      <c r="DN672" s="160"/>
      <c r="DO672" s="160"/>
      <c r="DP672" s="160"/>
      <c r="DQ672" s="160"/>
      <c r="DR672" s="160"/>
      <c r="DS672" s="160"/>
      <c r="DT672" s="160"/>
      <c r="DU672" s="160"/>
      <c r="DV672" s="160"/>
      <c r="DW672" s="160"/>
      <c r="DX672" s="160"/>
      <c r="DY672" s="160"/>
      <c r="DZ672" s="160"/>
      <c r="EA672" s="160"/>
      <c r="EB672" s="160"/>
      <c r="EC672" s="160"/>
      <c r="ED672" s="160"/>
      <c r="EE672" s="160"/>
      <c r="EF672" s="160"/>
      <c r="EG672" s="160"/>
      <c r="EH672" s="160"/>
      <c r="EI672" s="160"/>
      <c r="EJ672" s="160"/>
      <c r="EK672" s="160"/>
      <c r="EL672" s="160"/>
      <c r="EM672" s="160"/>
      <c r="EN672" s="160"/>
      <c r="EO672" s="160"/>
      <c r="EP672" s="160"/>
      <c r="EQ672" s="160"/>
      <c r="ER672" s="160"/>
      <c r="ES672" s="160"/>
      <c r="ET672" s="160"/>
      <c r="EU672" s="160"/>
      <c r="EV672" s="160"/>
      <c r="EW672" s="160"/>
      <c r="EX672" s="160"/>
      <c r="EY672" s="160"/>
      <c r="EZ672" s="160"/>
      <c r="FA672" s="160"/>
      <c r="FB672" s="160"/>
      <c r="FC672" s="160"/>
      <c r="FD672" s="160"/>
      <c r="FE672" s="160"/>
      <c r="FF672" s="160"/>
      <c r="FG672" s="160"/>
      <c r="FH672" s="160"/>
      <c r="FI672" s="160"/>
      <c r="FJ672" s="160"/>
      <c r="FK672" s="160"/>
      <c r="FL672" s="160"/>
      <c r="FM672" s="160"/>
      <c r="FN672" s="160"/>
      <c r="FO672" s="160"/>
      <c r="FP672" s="160"/>
      <c r="FQ672" s="160"/>
      <c r="FR672" s="160"/>
      <c r="FS672" s="160"/>
      <c r="FT672" s="160"/>
      <c r="FU672" s="160"/>
      <c r="FV672" s="160"/>
      <c r="FW672" s="160"/>
      <c r="FX672" s="160"/>
      <c r="FY672" s="160"/>
      <c r="FZ672" s="160"/>
      <c r="GA672" s="160"/>
      <c r="GB672" s="160"/>
      <c r="GC672" s="160"/>
      <c r="GD672" s="160"/>
      <c r="GE672" s="160"/>
      <c r="GF672" s="160"/>
      <c r="GG672" s="160"/>
      <c r="GH672" s="160"/>
      <c r="GI672" s="160"/>
      <c r="GJ672" s="160"/>
      <c r="GK672" s="160"/>
      <c r="GL672" s="160"/>
      <c r="GM672" s="160"/>
      <c r="GN672" s="160"/>
      <c r="GO672" s="160"/>
      <c r="GP672" s="160"/>
      <c r="GQ672" s="160"/>
      <c r="GR672" s="160"/>
      <c r="GS672" s="160"/>
      <c r="GT672" s="160"/>
      <c r="GU672" s="160"/>
      <c r="GV672" s="160"/>
      <c r="GW672" s="160"/>
      <c r="GX672" s="160"/>
      <c r="GY672" s="160"/>
      <c r="GZ672" s="160"/>
      <c r="HA672" s="160"/>
      <c r="HB672" s="160"/>
      <c r="HC672" s="160"/>
      <c r="HD672" s="160"/>
      <c r="HE672" s="160"/>
      <c r="HF672" s="160"/>
      <c r="HG672" s="160"/>
      <c r="HH672" s="160"/>
      <c r="HI672" s="160"/>
      <c r="HJ672" s="160"/>
      <c r="HK672" s="160"/>
      <c r="HL672" s="160"/>
      <c r="HM672" s="160"/>
      <c r="HN672" s="160"/>
      <c r="HO672" s="160"/>
      <c r="HP672" s="160"/>
      <c r="HQ672" s="160"/>
      <c r="HR672" s="160"/>
      <c r="HS672" s="160"/>
      <c r="HT672" s="160"/>
      <c r="HU672" s="160"/>
      <c r="HV672" s="160"/>
      <c r="HW672" s="160"/>
      <c r="HX672" s="160"/>
      <c r="HY672" s="160"/>
      <c r="HZ672" s="160"/>
      <c r="IA672" s="160"/>
      <c r="IB672" s="160"/>
      <c r="IC672" s="160"/>
      <c r="ID672" s="160"/>
      <c r="IE672" s="160"/>
      <c r="IF672" s="160"/>
      <c r="IG672" s="160"/>
      <c r="IH672" s="160"/>
      <c r="II672" s="160"/>
      <c r="IJ672" s="160"/>
      <c r="IK672" s="160"/>
      <c r="IL672" s="160"/>
      <c r="IM672" s="160"/>
      <c r="IN672" s="160"/>
      <c r="IO672" s="160"/>
      <c r="IP672" s="160"/>
      <c r="IQ672" s="160"/>
      <c r="IR672" s="160"/>
      <c r="IS672" s="160"/>
      <c r="IT672" s="160"/>
      <c r="IU672" s="160"/>
      <c r="IV672" s="160"/>
      <c r="IW672" s="160"/>
      <c r="IX672" s="160"/>
      <c r="IY672" s="160"/>
      <c r="IZ672" s="160"/>
      <c r="JA672" s="160"/>
      <c r="JB672" s="160"/>
      <c r="JC672" s="160"/>
      <c r="JD672" s="160"/>
      <c r="JE672" s="160"/>
      <c r="JF672" s="160"/>
      <c r="JG672" s="160"/>
      <c r="JH672" s="160"/>
      <c r="JI672" s="160"/>
      <c r="JJ672" s="160"/>
      <c r="JK672" s="160"/>
      <c r="JL672" s="160"/>
      <c r="JM672" s="160"/>
      <c r="JN672" s="160"/>
      <c r="JO672" s="160"/>
      <c r="JP672" s="160"/>
      <c r="JQ672" s="160"/>
      <c r="JR672" s="160"/>
      <c r="JS672" s="160"/>
      <c r="JT672" s="160"/>
      <c r="JU672" s="160"/>
      <c r="JV672" s="160"/>
      <c r="JW672" s="160"/>
      <c r="JX672" s="160"/>
      <c r="JY672" s="160"/>
      <c r="JZ672" s="160"/>
      <c r="KA672" s="160"/>
      <c r="KB672" s="160"/>
      <c r="KC672" s="160"/>
      <c r="KD672" s="160"/>
      <c r="KE672" s="160"/>
      <c r="KF672" s="160"/>
      <c r="KG672" s="160"/>
      <c r="KH672" s="160"/>
      <c r="KI672" s="160"/>
      <c r="KJ672" s="160"/>
      <c r="KK672" s="160"/>
      <c r="KL672" s="160"/>
      <c r="KM672" s="160"/>
      <c r="KN672" s="160"/>
      <c r="KO672" s="160"/>
      <c r="KP672" s="160"/>
      <c r="KQ672" s="160"/>
      <c r="KR672" s="160"/>
      <c r="KS672" s="160"/>
      <c r="KT672" s="160"/>
      <c r="KU672" s="160"/>
      <c r="KV672" s="160"/>
      <c r="KW672" s="160"/>
      <c r="KX672" s="160"/>
      <c r="KY672" s="160"/>
      <c r="KZ672" s="160"/>
      <c r="LA672" s="160"/>
      <c r="LB672" s="160"/>
      <c r="LC672" s="160"/>
      <c r="LD672" s="160"/>
      <c r="LE672" s="160"/>
      <c r="LF672" s="160"/>
      <c r="LG672" s="160"/>
      <c r="LH672" s="160"/>
      <c r="LI672" s="160"/>
      <c r="LJ672" s="160"/>
      <c r="LK672" s="160"/>
      <c r="LL672" s="160"/>
      <c r="LM672" s="160"/>
      <c r="LN672" s="160"/>
      <c r="LO672" s="160"/>
      <c r="LP672" s="160"/>
      <c r="LQ672" s="160"/>
      <c r="LR672" s="160"/>
      <c r="LS672" s="160"/>
      <c r="LT672" s="160"/>
      <c r="LU672" s="160"/>
      <c r="LV672" s="160"/>
      <c r="LW672" s="160"/>
      <c r="LX672" s="160"/>
      <c r="LY672" s="160"/>
      <c r="LZ672" s="160"/>
      <c r="MA672" s="160"/>
      <c r="MB672" s="160"/>
      <c r="MC672" s="160"/>
      <c r="MD672" s="160"/>
      <c r="ME672" s="160"/>
      <c r="MF672" s="160"/>
      <c r="MG672" s="160"/>
      <c r="MH672" s="160"/>
      <c r="MI672" s="160"/>
      <c r="MJ672" s="160"/>
      <c r="MK672" s="160"/>
      <c r="ML672" s="160"/>
      <c r="MM672" s="160"/>
      <c r="MN672" s="160"/>
      <c r="MO672" s="160"/>
      <c r="MP672" s="160"/>
      <c r="MQ672" s="160"/>
      <c r="MR672" s="160"/>
      <c r="MS672" s="160"/>
      <c r="MT672" s="160"/>
      <c r="MU672" s="160"/>
      <c r="MV672" s="160"/>
      <c r="MW672" s="160"/>
      <c r="MX672" s="160"/>
      <c r="MY672" s="160"/>
      <c r="MZ672" s="160"/>
      <c r="NA672" s="160"/>
      <c r="NB672" s="160"/>
      <c r="NC672" s="160"/>
      <c r="ND672" s="160"/>
      <c r="NE672" s="160"/>
      <c r="NF672" s="160"/>
      <c r="NG672" s="160"/>
      <c r="NH672" s="160"/>
      <c r="NI672" s="160"/>
      <c r="NJ672" s="160"/>
      <c r="NK672" s="160"/>
      <c r="NL672" s="160"/>
      <c r="NM672" s="160"/>
      <c r="NN672" s="160"/>
      <c r="NO672" s="160"/>
      <c r="NP672" s="160"/>
      <c r="NQ672" s="160"/>
      <c r="NR672" s="160"/>
      <c r="NS672" s="160"/>
      <c r="NT672" s="160"/>
      <c r="NU672" s="160"/>
      <c r="NV672" s="160"/>
      <c r="NW672" s="160"/>
      <c r="NX672" s="160"/>
      <c r="NY672" s="160"/>
      <c r="NZ672" s="160"/>
      <c r="OA672" s="160"/>
      <c r="OB672" s="160"/>
      <c r="OC672" s="160"/>
      <c r="OD672" s="160"/>
      <c r="OE672" s="160"/>
      <c r="OF672" s="160"/>
      <c r="OG672" s="160"/>
      <c r="OH672" s="160"/>
      <c r="OI672" s="160"/>
      <c r="OJ672" s="160"/>
      <c r="OK672" s="160"/>
      <c r="OL672" s="160"/>
      <c r="OM672" s="160"/>
      <c r="ON672" s="160"/>
      <c r="OO672" s="160"/>
      <c r="OP672" s="160"/>
      <c r="OQ672" s="160"/>
      <c r="OR672" s="160"/>
      <c r="OS672" s="160"/>
      <c r="OT672" s="160"/>
      <c r="OU672" s="160"/>
      <c r="OV672" s="160"/>
      <c r="OW672" s="160"/>
      <c r="OX672" s="160"/>
      <c r="OY672" s="160"/>
      <c r="OZ672" s="160"/>
      <c r="PA672" s="160"/>
      <c r="PB672" s="160"/>
      <c r="PC672" s="160"/>
      <c r="PD672" s="160"/>
      <c r="PE672" s="160"/>
      <c r="PF672" s="160"/>
      <c r="PG672" s="160"/>
      <c r="PH672" s="160"/>
      <c r="PI672" s="160"/>
      <c r="PJ672" s="160"/>
      <c r="PK672" s="160"/>
      <c r="PL672" s="160"/>
      <c r="PM672" s="160"/>
      <c r="PN672" s="160"/>
      <c r="PO672" s="160"/>
      <c r="PP672" s="160"/>
      <c r="PQ672" s="160"/>
      <c r="PR672" s="160"/>
      <c r="PS672" s="160"/>
      <c r="PT672" s="160"/>
      <c r="PU672" s="160"/>
      <c r="PV672" s="160"/>
      <c r="PW672" s="160"/>
      <c r="PX672" s="160"/>
      <c r="PY672" s="160"/>
      <c r="PZ672" s="160"/>
      <c r="QA672" s="160"/>
      <c r="QB672" s="160"/>
      <c r="QC672" s="160"/>
      <c r="QD672" s="160"/>
      <c r="QE672" s="160"/>
      <c r="QF672" s="160"/>
      <c r="QG672" s="160"/>
      <c r="QH672" s="160"/>
      <c r="QI672" s="160"/>
      <c r="QJ672" s="160"/>
      <c r="QK672" s="160"/>
      <c r="QL672" s="160"/>
      <c r="QM672" s="160"/>
      <c r="QN672" s="160"/>
      <c r="QO672" s="160"/>
      <c r="QP672" s="160"/>
      <c r="QQ672" s="160"/>
      <c r="QR672" s="160"/>
      <c r="QS672" s="160"/>
      <c r="QT672" s="160"/>
      <c r="QU672" s="160"/>
      <c r="QV672" s="160"/>
      <c r="QW672" s="160"/>
      <c r="QX672" s="160"/>
      <c r="QY672" s="160"/>
      <c r="QZ672" s="160"/>
      <c r="RA672" s="160"/>
      <c r="RB672" s="160"/>
      <c r="RC672" s="160"/>
      <c r="RD672" s="160"/>
      <c r="RE672" s="160"/>
      <c r="RF672" s="160"/>
      <c r="RG672" s="160"/>
      <c r="RH672" s="160"/>
      <c r="RI672" s="160"/>
      <c r="RJ672" s="160"/>
      <c r="RK672" s="160"/>
      <c r="RL672" s="160"/>
      <c r="RM672" s="160"/>
      <c r="RN672" s="160"/>
      <c r="RO672" s="160"/>
      <c r="RP672" s="160"/>
      <c r="RQ672" s="160"/>
      <c r="RR672" s="160"/>
      <c r="RS672" s="160"/>
      <c r="RT672" s="160"/>
      <c r="RU672" s="160"/>
      <c r="RV672" s="160"/>
      <c r="RW672" s="160"/>
      <c r="RX672" s="160"/>
      <c r="RY672" s="160"/>
      <c r="RZ672" s="160"/>
      <c r="SA672" s="160"/>
      <c r="SB672" s="160"/>
      <c r="SC672" s="160"/>
      <c r="SD672" s="160"/>
      <c r="SE672" s="160"/>
      <c r="SF672" s="160"/>
      <c r="SG672" s="160"/>
      <c r="SH672" s="160"/>
      <c r="SI672" s="160"/>
      <c r="SJ672" s="160"/>
      <c r="SK672" s="160"/>
      <c r="SL672" s="160"/>
      <c r="SM672" s="160"/>
      <c r="SN672" s="160"/>
      <c r="SO672" s="160"/>
      <c r="SP672" s="160"/>
      <c r="SQ672" s="160"/>
      <c r="SR672" s="160"/>
      <c r="SS672" s="160"/>
      <c r="ST672" s="160"/>
      <c r="SU672" s="160"/>
      <c r="SV672" s="160"/>
      <c r="SW672" s="160"/>
      <c r="SX672" s="160"/>
      <c r="SY672" s="160"/>
      <c r="SZ672" s="160"/>
      <c r="TA672" s="160"/>
      <c r="TB672" s="160"/>
      <c r="TC672" s="160"/>
      <c r="TD672" s="160"/>
      <c r="TE672" s="160"/>
      <c r="TF672" s="160"/>
    </row>
    <row r="673" spans="1:526">
      <c r="A673" s="160"/>
      <c r="B673" s="160"/>
      <c r="C673" s="160"/>
      <c r="D673" s="160"/>
      <c r="E673" s="160"/>
      <c r="F673" s="160"/>
      <c r="G673" s="160"/>
      <c r="H673" s="160"/>
      <c r="I673" s="160"/>
      <c r="J673" s="160"/>
      <c r="K673" s="160"/>
      <c r="L673" s="160"/>
      <c r="M673" s="160"/>
      <c r="N673" s="160"/>
      <c r="O673" s="160"/>
      <c r="P673" s="160"/>
      <c r="Q673" s="160"/>
      <c r="R673" s="160"/>
      <c r="S673" s="160"/>
      <c r="T673" s="160"/>
      <c r="U673" s="160"/>
      <c r="V673" s="160"/>
      <c r="W673" s="160"/>
      <c r="X673" s="160"/>
      <c r="Y673" s="160"/>
      <c r="Z673" s="160"/>
      <c r="AA673" s="160"/>
      <c r="AB673" s="160"/>
      <c r="AC673" s="160"/>
      <c r="AD673" s="160"/>
      <c r="AE673" s="160"/>
      <c r="AF673" s="160"/>
      <c r="AG673" s="160"/>
      <c r="AH673" s="160"/>
      <c r="AI673" s="160"/>
      <c r="AJ673" s="160"/>
      <c r="AK673" s="160"/>
      <c r="AL673" s="160"/>
      <c r="AM673" s="160"/>
      <c r="AN673" s="160"/>
      <c r="AO673" s="160"/>
      <c r="AP673" s="160"/>
      <c r="AQ673" s="160"/>
      <c r="AR673" s="160"/>
      <c r="AS673" s="160"/>
      <c r="AT673" s="160"/>
      <c r="AU673" s="160"/>
      <c r="AV673" s="160"/>
      <c r="AW673" s="160"/>
      <c r="AX673" s="160"/>
      <c r="AY673" s="160"/>
      <c r="AZ673" s="160"/>
      <c r="BA673" s="160"/>
      <c r="BB673" s="160"/>
      <c r="BC673" s="160"/>
      <c r="BD673" s="160"/>
      <c r="BE673" s="160"/>
      <c r="BF673" s="160"/>
      <c r="BG673" s="160"/>
      <c r="BH673" s="160"/>
      <c r="BI673" s="160"/>
      <c r="BJ673" s="160"/>
      <c r="BK673" s="160"/>
      <c r="BL673" s="160"/>
      <c r="BM673" s="160"/>
      <c r="BN673" s="160"/>
      <c r="BO673" s="160"/>
      <c r="BP673" s="160"/>
      <c r="BQ673" s="160"/>
      <c r="BR673" s="160"/>
      <c r="BS673" s="160"/>
      <c r="BT673" s="160"/>
      <c r="BU673" s="160"/>
      <c r="BV673" s="160"/>
      <c r="BW673" s="160"/>
      <c r="BX673" s="160"/>
      <c r="BY673" s="160"/>
      <c r="BZ673" s="160"/>
      <c r="CA673" s="160"/>
      <c r="CB673" s="160"/>
      <c r="CC673" s="160"/>
      <c r="CD673" s="160"/>
      <c r="CE673" s="160"/>
      <c r="CF673" s="160"/>
      <c r="CG673" s="160"/>
      <c r="CH673" s="160"/>
      <c r="CI673" s="160"/>
      <c r="CJ673" s="160"/>
      <c r="CK673" s="160"/>
      <c r="CL673" s="160"/>
      <c r="CM673" s="160"/>
      <c r="CN673" s="160"/>
      <c r="CO673" s="160"/>
      <c r="CP673" s="160"/>
      <c r="CQ673" s="160"/>
      <c r="CR673" s="160"/>
      <c r="CS673" s="160"/>
      <c r="CT673" s="160"/>
      <c r="CU673" s="160"/>
      <c r="CV673" s="160"/>
      <c r="CW673" s="160"/>
      <c r="CX673" s="160"/>
      <c r="CY673" s="160"/>
      <c r="CZ673" s="160"/>
      <c r="DA673" s="160"/>
      <c r="DB673" s="160"/>
      <c r="DC673" s="160"/>
      <c r="DD673" s="160"/>
      <c r="DE673" s="160"/>
      <c r="DF673" s="160"/>
      <c r="DG673" s="160"/>
      <c r="DH673" s="160"/>
      <c r="DI673" s="160"/>
      <c r="DJ673" s="160"/>
      <c r="DK673" s="160"/>
      <c r="DL673" s="160"/>
      <c r="DM673" s="160"/>
      <c r="DN673" s="160"/>
      <c r="DO673" s="160"/>
      <c r="DP673" s="160"/>
      <c r="DQ673" s="160"/>
      <c r="DR673" s="160"/>
      <c r="DS673" s="160"/>
      <c r="DT673" s="160"/>
      <c r="DU673" s="160"/>
      <c r="DV673" s="160"/>
      <c r="DW673" s="160"/>
      <c r="DX673" s="160"/>
      <c r="DY673" s="160"/>
      <c r="DZ673" s="160"/>
      <c r="EA673" s="160"/>
      <c r="EB673" s="160"/>
      <c r="EC673" s="160"/>
      <c r="ED673" s="160"/>
      <c r="EE673" s="160"/>
      <c r="EF673" s="160"/>
      <c r="EG673" s="160"/>
      <c r="EH673" s="160"/>
      <c r="EI673" s="160"/>
      <c r="EJ673" s="160"/>
      <c r="EK673" s="160"/>
      <c r="EL673" s="160"/>
      <c r="EM673" s="160"/>
      <c r="EN673" s="160"/>
      <c r="EO673" s="160"/>
      <c r="EP673" s="160"/>
      <c r="EQ673" s="160"/>
      <c r="ER673" s="160"/>
      <c r="ES673" s="160"/>
      <c r="ET673" s="160"/>
      <c r="EU673" s="160"/>
      <c r="EV673" s="160"/>
      <c r="EW673" s="160"/>
      <c r="EX673" s="160"/>
      <c r="EY673" s="160"/>
      <c r="EZ673" s="160"/>
      <c r="FA673" s="160"/>
      <c r="FB673" s="160"/>
      <c r="FC673" s="160"/>
      <c r="FD673" s="160"/>
      <c r="FE673" s="160"/>
      <c r="FF673" s="160"/>
      <c r="FG673" s="160"/>
      <c r="FH673" s="160"/>
      <c r="FI673" s="160"/>
      <c r="FJ673" s="160"/>
      <c r="FK673" s="160"/>
      <c r="FL673" s="160"/>
      <c r="FM673" s="160"/>
      <c r="FN673" s="160"/>
      <c r="FO673" s="160"/>
      <c r="FP673" s="160"/>
      <c r="FQ673" s="160"/>
      <c r="FR673" s="160"/>
      <c r="FS673" s="160"/>
      <c r="FT673" s="160"/>
      <c r="FU673" s="160"/>
      <c r="FV673" s="160"/>
      <c r="FW673" s="160"/>
      <c r="FX673" s="160"/>
      <c r="FY673" s="160"/>
      <c r="FZ673" s="160"/>
      <c r="GA673" s="160"/>
      <c r="GB673" s="160"/>
      <c r="GC673" s="160"/>
      <c r="GD673" s="160"/>
      <c r="GE673" s="160"/>
      <c r="GF673" s="160"/>
      <c r="GG673" s="160"/>
      <c r="GH673" s="160"/>
      <c r="GI673" s="160"/>
      <c r="GJ673" s="160"/>
      <c r="GK673" s="160"/>
      <c r="GL673" s="160"/>
      <c r="GM673" s="160"/>
      <c r="GN673" s="160"/>
      <c r="GO673" s="160"/>
      <c r="GP673" s="160"/>
      <c r="GQ673" s="160"/>
      <c r="GR673" s="160"/>
      <c r="GS673" s="160"/>
      <c r="GT673" s="160"/>
      <c r="GU673" s="160"/>
      <c r="GV673" s="160"/>
      <c r="GW673" s="160"/>
      <c r="GX673" s="160"/>
      <c r="GY673" s="160"/>
      <c r="GZ673" s="160"/>
      <c r="HA673" s="160"/>
      <c r="HB673" s="160"/>
      <c r="HC673" s="160"/>
      <c r="HD673" s="160"/>
      <c r="HE673" s="160"/>
      <c r="HF673" s="160"/>
      <c r="HG673" s="160"/>
      <c r="HH673" s="160"/>
      <c r="HI673" s="160"/>
      <c r="HJ673" s="160"/>
      <c r="HK673" s="160"/>
      <c r="HL673" s="160"/>
      <c r="HM673" s="160"/>
      <c r="HN673" s="160"/>
      <c r="HO673" s="160"/>
      <c r="HP673" s="160"/>
      <c r="HQ673" s="160"/>
      <c r="HR673" s="160"/>
      <c r="HS673" s="160"/>
      <c r="HT673" s="160"/>
      <c r="HU673" s="160"/>
      <c r="HV673" s="160"/>
      <c r="HW673" s="160"/>
      <c r="HX673" s="160"/>
      <c r="HY673" s="160"/>
      <c r="HZ673" s="160"/>
      <c r="IA673" s="160"/>
      <c r="IB673" s="160"/>
      <c r="IC673" s="160"/>
      <c r="ID673" s="160"/>
      <c r="IE673" s="160"/>
      <c r="IF673" s="160"/>
      <c r="IG673" s="160"/>
      <c r="IH673" s="160"/>
      <c r="II673" s="160"/>
      <c r="IJ673" s="160"/>
      <c r="IK673" s="160"/>
      <c r="IL673" s="160"/>
      <c r="IM673" s="160"/>
      <c r="IN673" s="160"/>
      <c r="IO673" s="160"/>
      <c r="IP673" s="160"/>
      <c r="IQ673" s="160"/>
      <c r="IR673" s="160"/>
      <c r="IS673" s="160"/>
      <c r="IT673" s="160"/>
      <c r="IU673" s="160"/>
      <c r="IV673" s="160"/>
      <c r="IW673" s="160"/>
      <c r="IX673" s="160"/>
      <c r="IY673" s="160"/>
      <c r="IZ673" s="160"/>
      <c r="JA673" s="160"/>
      <c r="JB673" s="160"/>
      <c r="JC673" s="160"/>
      <c r="JD673" s="160"/>
      <c r="JE673" s="160"/>
      <c r="JF673" s="160"/>
      <c r="JG673" s="160"/>
      <c r="JH673" s="160"/>
      <c r="JI673" s="160"/>
      <c r="JJ673" s="160"/>
      <c r="JK673" s="160"/>
      <c r="JL673" s="160"/>
      <c r="JM673" s="160"/>
      <c r="JN673" s="160"/>
      <c r="JO673" s="160"/>
      <c r="JP673" s="160"/>
      <c r="JQ673" s="160"/>
      <c r="JR673" s="160"/>
      <c r="JS673" s="160"/>
      <c r="JT673" s="160"/>
      <c r="JU673" s="160"/>
      <c r="JV673" s="160"/>
      <c r="JW673" s="160"/>
      <c r="JX673" s="160"/>
      <c r="JY673" s="160"/>
      <c r="JZ673" s="160"/>
      <c r="KA673" s="160"/>
      <c r="KB673" s="160"/>
      <c r="KC673" s="160"/>
      <c r="KD673" s="160"/>
      <c r="KE673" s="160"/>
      <c r="KF673" s="160"/>
      <c r="KG673" s="160"/>
      <c r="KH673" s="160"/>
      <c r="KI673" s="160"/>
      <c r="KJ673" s="160"/>
      <c r="KK673" s="160"/>
      <c r="KL673" s="160"/>
      <c r="KM673" s="160"/>
      <c r="KN673" s="160"/>
      <c r="KO673" s="160"/>
      <c r="KP673" s="160"/>
      <c r="KQ673" s="160"/>
      <c r="KR673" s="160"/>
      <c r="KS673" s="160"/>
      <c r="KT673" s="160"/>
      <c r="KU673" s="160"/>
      <c r="KV673" s="160"/>
      <c r="KW673" s="160"/>
      <c r="KX673" s="160"/>
      <c r="KY673" s="160"/>
      <c r="KZ673" s="160"/>
      <c r="LA673" s="160"/>
      <c r="LB673" s="160"/>
      <c r="LC673" s="160"/>
      <c r="LD673" s="160"/>
      <c r="LE673" s="160"/>
      <c r="LF673" s="160"/>
      <c r="LG673" s="160"/>
      <c r="LH673" s="160"/>
      <c r="LI673" s="160"/>
      <c r="LJ673" s="160"/>
      <c r="LK673" s="160"/>
      <c r="LL673" s="160"/>
      <c r="LM673" s="160"/>
      <c r="LN673" s="160"/>
      <c r="LO673" s="160"/>
      <c r="LP673" s="160"/>
      <c r="LQ673" s="160"/>
      <c r="LR673" s="160"/>
      <c r="LS673" s="160"/>
      <c r="LT673" s="160"/>
      <c r="LU673" s="160"/>
      <c r="LV673" s="160"/>
      <c r="LW673" s="160"/>
      <c r="LX673" s="160"/>
      <c r="LY673" s="160"/>
      <c r="LZ673" s="160"/>
      <c r="MA673" s="160"/>
      <c r="MB673" s="160"/>
      <c r="MC673" s="160"/>
      <c r="MD673" s="160"/>
      <c r="ME673" s="160"/>
      <c r="MF673" s="160"/>
      <c r="MG673" s="160"/>
      <c r="MH673" s="160"/>
      <c r="MI673" s="160"/>
      <c r="MJ673" s="160"/>
      <c r="MK673" s="160"/>
      <c r="ML673" s="160"/>
      <c r="MM673" s="160"/>
      <c r="MN673" s="160"/>
      <c r="MO673" s="160"/>
      <c r="MP673" s="160"/>
      <c r="MQ673" s="160"/>
      <c r="MR673" s="160"/>
      <c r="MS673" s="160"/>
      <c r="MT673" s="160"/>
      <c r="MU673" s="160"/>
      <c r="MV673" s="160"/>
      <c r="MW673" s="160"/>
      <c r="MX673" s="160"/>
      <c r="MY673" s="160"/>
      <c r="MZ673" s="160"/>
      <c r="NA673" s="160"/>
      <c r="NB673" s="160"/>
      <c r="NC673" s="160"/>
      <c r="ND673" s="160"/>
      <c r="NE673" s="160"/>
      <c r="NF673" s="160"/>
      <c r="NG673" s="160"/>
      <c r="NH673" s="160"/>
      <c r="NI673" s="160"/>
      <c r="NJ673" s="160"/>
      <c r="NK673" s="160"/>
      <c r="NL673" s="160"/>
      <c r="NM673" s="160"/>
      <c r="NN673" s="160"/>
      <c r="NO673" s="160"/>
      <c r="NP673" s="160"/>
      <c r="NQ673" s="160"/>
      <c r="NR673" s="160"/>
      <c r="NS673" s="160"/>
      <c r="NT673" s="160"/>
      <c r="NU673" s="160"/>
      <c r="NV673" s="160"/>
      <c r="NW673" s="160"/>
      <c r="NX673" s="160"/>
      <c r="NY673" s="160"/>
      <c r="NZ673" s="160"/>
      <c r="OA673" s="160"/>
      <c r="OB673" s="160"/>
      <c r="OC673" s="160"/>
      <c r="OD673" s="160"/>
      <c r="OE673" s="160"/>
      <c r="OF673" s="160"/>
      <c r="OG673" s="160"/>
      <c r="OH673" s="160"/>
      <c r="OI673" s="160"/>
      <c r="OJ673" s="160"/>
      <c r="OK673" s="160"/>
      <c r="OL673" s="160"/>
      <c r="OM673" s="160"/>
      <c r="ON673" s="160"/>
      <c r="OO673" s="160"/>
      <c r="OP673" s="160"/>
      <c r="OQ673" s="160"/>
      <c r="OR673" s="160"/>
      <c r="OS673" s="160"/>
      <c r="OT673" s="160"/>
      <c r="OU673" s="160"/>
      <c r="OV673" s="160"/>
      <c r="OW673" s="160"/>
      <c r="OX673" s="160"/>
      <c r="OY673" s="160"/>
      <c r="OZ673" s="160"/>
      <c r="PA673" s="160"/>
      <c r="PB673" s="160"/>
      <c r="PC673" s="160"/>
      <c r="PD673" s="160"/>
      <c r="PE673" s="160"/>
      <c r="PF673" s="160"/>
      <c r="PG673" s="160"/>
      <c r="PH673" s="160"/>
      <c r="PI673" s="160"/>
      <c r="PJ673" s="160"/>
      <c r="PK673" s="160"/>
      <c r="PL673" s="160"/>
      <c r="PM673" s="160"/>
      <c r="PN673" s="160"/>
      <c r="PO673" s="160"/>
      <c r="PP673" s="160"/>
      <c r="PQ673" s="160"/>
      <c r="PR673" s="160"/>
      <c r="PS673" s="160"/>
      <c r="PT673" s="160"/>
      <c r="PU673" s="160"/>
      <c r="PV673" s="160"/>
      <c r="PW673" s="160"/>
      <c r="PX673" s="160"/>
      <c r="PY673" s="160"/>
      <c r="PZ673" s="160"/>
      <c r="QA673" s="160"/>
      <c r="QB673" s="160"/>
      <c r="QC673" s="160"/>
      <c r="QD673" s="160"/>
      <c r="QE673" s="160"/>
      <c r="QF673" s="160"/>
      <c r="QG673" s="160"/>
      <c r="QH673" s="160"/>
      <c r="QI673" s="160"/>
      <c r="QJ673" s="160"/>
      <c r="QK673" s="160"/>
      <c r="QL673" s="160"/>
      <c r="QM673" s="160"/>
      <c r="QN673" s="160"/>
      <c r="QO673" s="160"/>
      <c r="QP673" s="160"/>
      <c r="QQ673" s="160"/>
      <c r="QR673" s="160"/>
      <c r="QS673" s="160"/>
      <c r="QT673" s="160"/>
      <c r="QU673" s="160"/>
      <c r="QV673" s="160"/>
      <c r="QW673" s="160"/>
      <c r="QX673" s="160"/>
      <c r="QY673" s="160"/>
      <c r="QZ673" s="160"/>
      <c r="RA673" s="160"/>
      <c r="RB673" s="160"/>
      <c r="RC673" s="160"/>
      <c r="RD673" s="160"/>
      <c r="RE673" s="160"/>
      <c r="RF673" s="160"/>
      <c r="RG673" s="160"/>
      <c r="RH673" s="160"/>
      <c r="RI673" s="160"/>
      <c r="RJ673" s="160"/>
      <c r="RK673" s="160"/>
      <c r="RL673" s="160"/>
      <c r="RM673" s="160"/>
      <c r="RN673" s="160"/>
      <c r="RO673" s="160"/>
      <c r="RP673" s="160"/>
      <c r="RQ673" s="160"/>
      <c r="RR673" s="160"/>
      <c r="RS673" s="160"/>
      <c r="RT673" s="160"/>
      <c r="RU673" s="160"/>
      <c r="RV673" s="160"/>
      <c r="RW673" s="160"/>
      <c r="RX673" s="160"/>
      <c r="RY673" s="160"/>
      <c r="RZ673" s="160"/>
      <c r="SA673" s="160"/>
      <c r="SB673" s="160"/>
      <c r="SC673" s="160"/>
      <c r="SD673" s="160"/>
      <c r="SE673" s="160"/>
      <c r="SF673" s="160"/>
      <c r="SG673" s="160"/>
      <c r="SH673" s="160"/>
      <c r="SI673" s="160"/>
      <c r="SJ673" s="160"/>
      <c r="SK673" s="160"/>
      <c r="SL673" s="160"/>
      <c r="SM673" s="160"/>
      <c r="SN673" s="160"/>
      <c r="SO673" s="160"/>
      <c r="SP673" s="160"/>
      <c r="SQ673" s="160"/>
      <c r="SR673" s="160"/>
      <c r="SS673" s="160"/>
      <c r="ST673" s="160"/>
      <c r="SU673" s="160"/>
      <c r="SV673" s="160"/>
      <c r="SW673" s="160"/>
      <c r="SX673" s="160"/>
      <c r="SY673" s="160"/>
      <c r="SZ673" s="160"/>
      <c r="TA673" s="160"/>
      <c r="TB673" s="160"/>
      <c r="TC673" s="160"/>
      <c r="TD673" s="160"/>
      <c r="TE673" s="160"/>
      <c r="TF673" s="160"/>
    </row>
    <row r="674" spans="1:526">
      <c r="A674" s="160"/>
      <c r="B674" s="160"/>
      <c r="C674" s="160"/>
      <c r="D674" s="160"/>
      <c r="E674" s="160"/>
      <c r="F674" s="160"/>
      <c r="G674" s="160"/>
      <c r="H674" s="160"/>
      <c r="I674" s="160"/>
      <c r="J674" s="160"/>
      <c r="K674" s="160"/>
      <c r="L674" s="160"/>
      <c r="M674" s="160"/>
      <c r="N674" s="160"/>
      <c r="O674" s="160"/>
      <c r="P674" s="160"/>
      <c r="Q674" s="160"/>
      <c r="R674" s="160"/>
      <c r="S674" s="160"/>
      <c r="T674" s="160"/>
      <c r="U674" s="160"/>
      <c r="V674" s="160"/>
      <c r="W674" s="160"/>
      <c r="X674" s="160"/>
      <c r="Y674" s="160"/>
      <c r="Z674" s="160"/>
      <c r="AA674" s="160"/>
      <c r="AB674" s="160"/>
      <c r="AC674" s="160"/>
      <c r="AD674" s="160"/>
      <c r="AE674" s="160"/>
      <c r="AF674" s="160"/>
      <c r="AG674" s="160"/>
      <c r="AH674" s="160"/>
      <c r="AI674" s="160"/>
      <c r="AJ674" s="160"/>
      <c r="AK674" s="160"/>
      <c r="AL674" s="160"/>
      <c r="AM674" s="160"/>
      <c r="AN674" s="160"/>
      <c r="AO674" s="160"/>
      <c r="AP674" s="160"/>
      <c r="AQ674" s="160"/>
      <c r="AR674" s="160"/>
      <c r="AS674" s="160"/>
      <c r="AT674" s="160"/>
      <c r="AU674" s="160"/>
      <c r="AV674" s="160"/>
      <c r="AW674" s="160"/>
      <c r="AX674" s="160"/>
      <c r="AY674" s="160"/>
      <c r="AZ674" s="160"/>
      <c r="BA674" s="160"/>
      <c r="BB674" s="160"/>
      <c r="BC674" s="160"/>
      <c r="BD674" s="160"/>
      <c r="BE674" s="160"/>
      <c r="BF674" s="160"/>
      <c r="BG674" s="160"/>
      <c r="BH674" s="160"/>
      <c r="BI674" s="160"/>
      <c r="BJ674" s="160"/>
      <c r="BK674" s="160"/>
      <c r="BL674" s="160"/>
      <c r="BM674" s="160"/>
      <c r="BN674" s="160"/>
      <c r="BO674" s="160"/>
      <c r="BP674" s="160"/>
      <c r="BQ674" s="160"/>
      <c r="BR674" s="160"/>
      <c r="BS674" s="160"/>
      <c r="BT674" s="160"/>
      <c r="BU674" s="160"/>
      <c r="BV674" s="160"/>
      <c r="BW674" s="160"/>
      <c r="BX674" s="160"/>
      <c r="BY674" s="160"/>
      <c r="BZ674" s="160"/>
      <c r="CA674" s="160"/>
      <c r="CB674" s="160"/>
      <c r="CC674" s="160"/>
      <c r="CD674" s="160"/>
      <c r="CE674" s="160"/>
      <c r="CF674" s="160"/>
      <c r="CG674" s="160"/>
      <c r="CH674" s="160"/>
      <c r="CI674" s="160"/>
      <c r="CJ674" s="160"/>
      <c r="CK674" s="160"/>
      <c r="CL674" s="160"/>
      <c r="CM674" s="160"/>
      <c r="CN674" s="160"/>
      <c r="CO674" s="160"/>
      <c r="CP674" s="160"/>
      <c r="CQ674" s="160"/>
      <c r="CR674" s="160"/>
      <c r="CS674" s="160"/>
      <c r="CT674" s="160"/>
      <c r="CU674" s="160"/>
      <c r="CV674" s="160"/>
      <c r="CW674" s="160"/>
      <c r="CX674" s="160"/>
      <c r="CY674" s="160"/>
      <c r="CZ674" s="160"/>
      <c r="DA674" s="160"/>
      <c r="DB674" s="160"/>
      <c r="DC674" s="160"/>
      <c r="DD674" s="160"/>
      <c r="DE674" s="160"/>
      <c r="DF674" s="160"/>
      <c r="DG674" s="160"/>
      <c r="DH674" s="160"/>
      <c r="DI674" s="160"/>
      <c r="DJ674" s="160"/>
      <c r="DK674" s="160"/>
      <c r="DL674" s="160"/>
      <c r="DM674" s="160"/>
      <c r="DN674" s="160"/>
      <c r="DO674" s="160"/>
      <c r="DP674" s="160"/>
      <c r="DQ674" s="160"/>
      <c r="DR674" s="160"/>
      <c r="DS674" s="160"/>
      <c r="DT674" s="160"/>
      <c r="DU674" s="160"/>
      <c r="DV674" s="160"/>
      <c r="DW674" s="160"/>
      <c r="DX674" s="160"/>
      <c r="DY674" s="160"/>
      <c r="DZ674" s="160"/>
      <c r="EA674" s="160"/>
      <c r="EB674" s="160"/>
      <c r="EC674" s="160"/>
      <c r="ED674" s="160"/>
      <c r="EE674" s="160"/>
      <c r="EF674" s="160"/>
      <c r="EG674" s="160"/>
      <c r="EH674" s="160"/>
      <c r="EI674" s="160"/>
      <c r="EJ674" s="160"/>
      <c r="EK674" s="160"/>
      <c r="EL674" s="160"/>
      <c r="EM674" s="160"/>
      <c r="EN674" s="160"/>
      <c r="EO674" s="160"/>
      <c r="EP674" s="160"/>
      <c r="EQ674" s="160"/>
      <c r="ER674" s="160"/>
      <c r="ES674" s="160"/>
      <c r="ET674" s="160"/>
      <c r="EU674" s="160"/>
      <c r="EV674" s="160"/>
      <c r="EW674" s="160"/>
      <c r="EX674" s="160"/>
      <c r="EY674" s="160"/>
      <c r="EZ674" s="160"/>
      <c r="FA674" s="160"/>
      <c r="FB674" s="160"/>
      <c r="FC674" s="160"/>
      <c r="FD674" s="160"/>
      <c r="FE674" s="160"/>
      <c r="FF674" s="160"/>
      <c r="FG674" s="160"/>
      <c r="FH674" s="160"/>
      <c r="FI674" s="160"/>
      <c r="FJ674" s="160"/>
      <c r="FK674" s="160"/>
      <c r="FL674" s="160"/>
      <c r="FM674" s="160"/>
      <c r="FN674" s="160"/>
      <c r="FO674" s="160"/>
      <c r="FP674" s="160"/>
      <c r="FQ674" s="160"/>
      <c r="FR674" s="160"/>
      <c r="FS674" s="160"/>
      <c r="FT674" s="160"/>
      <c r="FU674" s="160"/>
      <c r="FV674" s="160"/>
      <c r="FW674" s="160"/>
      <c r="FX674" s="160"/>
      <c r="FY674" s="160"/>
      <c r="FZ674" s="160"/>
      <c r="GA674" s="160"/>
      <c r="GB674" s="160"/>
      <c r="GC674" s="160"/>
      <c r="GD674" s="160"/>
      <c r="GE674" s="160"/>
      <c r="GF674" s="160"/>
      <c r="GG674" s="160"/>
      <c r="GH674" s="160"/>
      <c r="GI674" s="160"/>
      <c r="GJ674" s="160"/>
      <c r="GK674" s="160"/>
      <c r="GL674" s="160"/>
      <c r="GM674" s="160"/>
      <c r="GN674" s="160"/>
      <c r="GO674" s="160"/>
      <c r="GP674" s="160"/>
      <c r="GQ674" s="160"/>
      <c r="GR674" s="160"/>
      <c r="GS674" s="160"/>
      <c r="GT674" s="160"/>
      <c r="GU674" s="160"/>
      <c r="GV674" s="160"/>
      <c r="GW674" s="160"/>
      <c r="GX674" s="160"/>
      <c r="GY674" s="160"/>
      <c r="GZ674" s="160"/>
      <c r="HA674" s="160"/>
      <c r="HB674" s="160"/>
      <c r="HC674" s="160"/>
      <c r="HD674" s="160"/>
      <c r="HE674" s="160"/>
      <c r="HF674" s="160"/>
      <c r="HG674" s="160"/>
      <c r="HH674" s="160"/>
      <c r="HI674" s="160"/>
      <c r="HJ674" s="160"/>
      <c r="HK674" s="160"/>
      <c r="HL674" s="160"/>
      <c r="HM674" s="160"/>
      <c r="HN674" s="160"/>
      <c r="HO674" s="160"/>
      <c r="HP674" s="160"/>
      <c r="HQ674" s="160"/>
      <c r="HR674" s="160"/>
      <c r="HS674" s="160"/>
      <c r="HT674" s="160"/>
      <c r="HU674" s="160"/>
      <c r="HV674" s="160"/>
      <c r="HW674" s="160"/>
      <c r="HX674" s="160"/>
      <c r="HY674" s="160"/>
      <c r="HZ674" s="160"/>
      <c r="IA674" s="160"/>
      <c r="IB674" s="160"/>
      <c r="IC674" s="160"/>
      <c r="ID674" s="160"/>
      <c r="IE674" s="160"/>
      <c r="IF674" s="160"/>
      <c r="IG674" s="160"/>
      <c r="IH674" s="160"/>
      <c r="II674" s="160"/>
      <c r="IJ674" s="160"/>
      <c r="IK674" s="160"/>
      <c r="IL674" s="160"/>
      <c r="IM674" s="160"/>
      <c r="IN674" s="160"/>
      <c r="IO674" s="160"/>
      <c r="IP674" s="160"/>
      <c r="IQ674" s="160"/>
      <c r="IR674" s="160"/>
      <c r="IS674" s="160"/>
      <c r="IT674" s="160"/>
      <c r="IU674" s="160"/>
      <c r="IV674" s="160"/>
      <c r="IW674" s="160"/>
      <c r="IX674" s="160"/>
      <c r="IY674" s="160"/>
      <c r="IZ674" s="160"/>
      <c r="JA674" s="160"/>
      <c r="JB674" s="160"/>
      <c r="JC674" s="160"/>
      <c r="JD674" s="160"/>
      <c r="JE674" s="160"/>
      <c r="JF674" s="160"/>
      <c r="JG674" s="160"/>
      <c r="JH674" s="160"/>
      <c r="JI674" s="160"/>
      <c r="JJ674" s="160"/>
      <c r="JK674" s="160"/>
      <c r="JL674" s="160"/>
      <c r="JM674" s="160"/>
      <c r="JN674" s="160"/>
      <c r="JO674" s="160"/>
      <c r="JP674" s="160"/>
      <c r="JQ674" s="160"/>
      <c r="JR674" s="160"/>
      <c r="JS674" s="160"/>
      <c r="JT674" s="160"/>
      <c r="JU674" s="160"/>
      <c r="JV674" s="160"/>
      <c r="JW674" s="160"/>
      <c r="JX674" s="160"/>
      <c r="JY674" s="160"/>
      <c r="JZ674" s="160"/>
      <c r="KA674" s="160"/>
      <c r="KB674" s="160"/>
      <c r="KC674" s="160"/>
      <c r="KD674" s="160"/>
      <c r="KE674" s="160"/>
      <c r="KF674" s="160"/>
      <c r="KG674" s="160"/>
      <c r="KH674" s="160"/>
      <c r="KI674" s="160"/>
      <c r="KJ674" s="160"/>
      <c r="KK674" s="160"/>
      <c r="KL674" s="160"/>
      <c r="KM674" s="160"/>
      <c r="KN674" s="160"/>
      <c r="KO674" s="160"/>
      <c r="KP674" s="160"/>
      <c r="KQ674" s="160"/>
      <c r="KR674" s="160"/>
      <c r="KS674" s="160"/>
      <c r="KT674" s="160"/>
      <c r="KU674" s="160"/>
      <c r="KV674" s="160"/>
      <c r="KW674" s="160"/>
      <c r="KX674" s="160"/>
      <c r="KY674" s="160"/>
      <c r="KZ674" s="160"/>
      <c r="LA674" s="160"/>
      <c r="LB674" s="160"/>
      <c r="LC674" s="160"/>
      <c r="LD674" s="160"/>
      <c r="LE674" s="160"/>
      <c r="LF674" s="160"/>
      <c r="LG674" s="160"/>
      <c r="LH674" s="160"/>
      <c r="LI674" s="160"/>
      <c r="LJ674" s="160"/>
      <c r="LK674" s="160"/>
      <c r="LL674" s="160"/>
      <c r="LM674" s="160"/>
      <c r="LN674" s="160"/>
      <c r="LO674" s="160"/>
      <c r="LP674" s="160"/>
      <c r="LQ674" s="160"/>
      <c r="LR674" s="160"/>
      <c r="LS674" s="160"/>
      <c r="LT674" s="160"/>
      <c r="LU674" s="160"/>
      <c r="LV674" s="160"/>
      <c r="LW674" s="160"/>
      <c r="LX674" s="160"/>
      <c r="LY674" s="160"/>
      <c r="LZ674" s="160"/>
      <c r="MA674" s="160"/>
      <c r="MB674" s="160"/>
      <c r="MC674" s="160"/>
      <c r="MD674" s="160"/>
      <c r="ME674" s="160"/>
      <c r="MF674" s="160"/>
      <c r="MG674" s="160"/>
      <c r="MH674" s="160"/>
      <c r="MI674" s="160"/>
      <c r="MJ674" s="160"/>
      <c r="MK674" s="160"/>
      <c r="ML674" s="160"/>
      <c r="MM674" s="160"/>
      <c r="MN674" s="160"/>
      <c r="MO674" s="160"/>
      <c r="MP674" s="160"/>
      <c r="MQ674" s="160"/>
      <c r="MR674" s="160"/>
      <c r="MS674" s="160"/>
      <c r="MT674" s="160"/>
      <c r="MU674" s="160"/>
      <c r="MV674" s="160"/>
      <c r="MW674" s="160"/>
      <c r="MX674" s="160"/>
      <c r="MY674" s="160"/>
      <c r="MZ674" s="160"/>
      <c r="NA674" s="160"/>
      <c r="NB674" s="160"/>
      <c r="NC674" s="160"/>
      <c r="ND674" s="160"/>
      <c r="NE674" s="160"/>
      <c r="NF674" s="160"/>
      <c r="NG674" s="160"/>
      <c r="NH674" s="160"/>
      <c r="NI674" s="160"/>
      <c r="NJ674" s="160"/>
      <c r="NK674" s="160"/>
      <c r="NL674" s="160"/>
      <c r="NM674" s="160"/>
      <c r="NN674" s="160"/>
      <c r="NO674" s="160"/>
      <c r="NP674" s="160"/>
      <c r="NQ674" s="160"/>
      <c r="NR674" s="160"/>
      <c r="NS674" s="160"/>
      <c r="NT674" s="160"/>
      <c r="NU674" s="160"/>
      <c r="NV674" s="160"/>
      <c r="NW674" s="160"/>
      <c r="NX674" s="160"/>
      <c r="NY674" s="160"/>
      <c r="NZ674" s="160"/>
      <c r="OA674" s="160"/>
      <c r="OB674" s="160"/>
      <c r="OC674" s="160"/>
      <c r="OD674" s="160"/>
      <c r="OE674" s="160"/>
      <c r="OF674" s="160"/>
      <c r="OG674" s="160"/>
      <c r="OH674" s="160"/>
      <c r="OI674" s="160"/>
      <c r="OJ674" s="160"/>
      <c r="OK674" s="160"/>
      <c r="OL674" s="160"/>
      <c r="OM674" s="160"/>
      <c r="ON674" s="160"/>
      <c r="OO674" s="160"/>
      <c r="OP674" s="160"/>
      <c r="OQ674" s="160"/>
      <c r="OR674" s="160"/>
      <c r="OS674" s="160"/>
      <c r="OT674" s="160"/>
      <c r="OU674" s="160"/>
      <c r="OV674" s="160"/>
      <c r="OW674" s="160"/>
      <c r="OX674" s="160"/>
      <c r="OY674" s="160"/>
      <c r="OZ674" s="160"/>
      <c r="PA674" s="160"/>
      <c r="PB674" s="160"/>
      <c r="PC674" s="160"/>
      <c r="PD674" s="160"/>
      <c r="PE674" s="160"/>
      <c r="PF674" s="160"/>
      <c r="PG674" s="160"/>
      <c r="PH674" s="160"/>
      <c r="PI674" s="160"/>
      <c r="PJ674" s="160"/>
      <c r="PK674" s="160"/>
      <c r="PL674" s="160"/>
      <c r="PM674" s="160"/>
      <c r="PN674" s="160"/>
      <c r="PO674" s="160"/>
      <c r="PP674" s="160"/>
      <c r="PQ674" s="160"/>
      <c r="PR674" s="160"/>
      <c r="PS674" s="160"/>
      <c r="PT674" s="160"/>
      <c r="PU674" s="160"/>
      <c r="PV674" s="160"/>
      <c r="PW674" s="160"/>
      <c r="PX674" s="160"/>
      <c r="PY674" s="160"/>
      <c r="PZ674" s="160"/>
      <c r="QA674" s="160"/>
      <c r="QB674" s="160"/>
      <c r="QC674" s="160"/>
      <c r="QD674" s="160"/>
      <c r="QE674" s="160"/>
      <c r="QF674" s="160"/>
      <c r="QG674" s="160"/>
      <c r="QH674" s="160"/>
      <c r="QI674" s="160"/>
      <c r="QJ674" s="160"/>
      <c r="QK674" s="160"/>
      <c r="QL674" s="160"/>
      <c r="QM674" s="160"/>
      <c r="QN674" s="160"/>
      <c r="QO674" s="160"/>
      <c r="QP674" s="160"/>
      <c r="QQ674" s="160"/>
      <c r="QR674" s="160"/>
      <c r="QS674" s="160"/>
      <c r="QT674" s="160"/>
      <c r="QU674" s="160"/>
      <c r="QV674" s="160"/>
      <c r="QW674" s="160"/>
      <c r="QX674" s="160"/>
      <c r="QY674" s="160"/>
      <c r="QZ674" s="160"/>
      <c r="RA674" s="160"/>
      <c r="RB674" s="160"/>
      <c r="RC674" s="160"/>
      <c r="RD674" s="160"/>
      <c r="RE674" s="160"/>
      <c r="RF674" s="160"/>
      <c r="RG674" s="160"/>
      <c r="RH674" s="160"/>
      <c r="RI674" s="160"/>
      <c r="RJ674" s="160"/>
      <c r="RK674" s="160"/>
      <c r="RL674" s="160"/>
      <c r="RM674" s="160"/>
      <c r="RN674" s="160"/>
      <c r="RO674" s="160"/>
      <c r="RP674" s="160"/>
      <c r="RQ674" s="160"/>
      <c r="RR674" s="160"/>
      <c r="RS674" s="160"/>
      <c r="RT674" s="160"/>
      <c r="RU674" s="160"/>
      <c r="RV674" s="160"/>
      <c r="RW674" s="160"/>
      <c r="RX674" s="160"/>
      <c r="RY674" s="160"/>
      <c r="RZ674" s="160"/>
      <c r="SA674" s="160"/>
      <c r="SB674" s="160"/>
      <c r="SC674" s="160"/>
      <c r="SD674" s="160"/>
      <c r="SE674" s="160"/>
      <c r="SF674" s="160"/>
      <c r="SG674" s="160"/>
      <c r="SH674" s="160"/>
      <c r="SI674" s="160"/>
      <c r="SJ674" s="160"/>
      <c r="SK674" s="160"/>
      <c r="SL674" s="160"/>
      <c r="SM674" s="160"/>
      <c r="SN674" s="160"/>
      <c r="SO674" s="160"/>
      <c r="SP674" s="160"/>
      <c r="SQ674" s="160"/>
      <c r="SR674" s="160"/>
      <c r="SS674" s="160"/>
      <c r="ST674" s="160"/>
      <c r="SU674" s="160"/>
      <c r="SV674" s="160"/>
      <c r="SW674" s="160"/>
      <c r="SX674" s="160"/>
      <c r="SY674" s="160"/>
      <c r="SZ674" s="160"/>
      <c r="TA674" s="160"/>
      <c r="TB674" s="160"/>
      <c r="TC674" s="160"/>
      <c r="TD674" s="160"/>
      <c r="TE674" s="160"/>
      <c r="TF674" s="160"/>
    </row>
    <row r="675" spans="1:526">
      <c r="A675" s="160"/>
      <c r="B675" s="160"/>
      <c r="C675" s="160"/>
      <c r="D675" s="160"/>
      <c r="E675" s="160"/>
      <c r="F675" s="160"/>
      <c r="G675" s="160"/>
      <c r="H675" s="160"/>
      <c r="I675" s="160"/>
      <c r="J675" s="160"/>
      <c r="K675" s="160"/>
      <c r="L675" s="160"/>
      <c r="M675" s="160"/>
      <c r="N675" s="160"/>
      <c r="O675" s="160"/>
      <c r="P675" s="160"/>
      <c r="Q675" s="160"/>
      <c r="R675" s="160"/>
      <c r="S675" s="160"/>
      <c r="T675" s="160"/>
      <c r="U675" s="160"/>
      <c r="V675" s="160"/>
      <c r="W675" s="160"/>
      <c r="X675" s="160"/>
      <c r="Y675" s="160"/>
      <c r="Z675" s="160"/>
      <c r="AA675" s="160"/>
      <c r="AB675" s="160"/>
      <c r="AC675" s="160"/>
      <c r="AD675" s="160"/>
      <c r="AE675" s="160"/>
      <c r="AF675" s="160"/>
      <c r="AG675" s="160"/>
      <c r="AH675" s="160"/>
      <c r="AI675" s="160"/>
      <c r="AJ675" s="160"/>
      <c r="AK675" s="160"/>
      <c r="AL675" s="160"/>
      <c r="AM675" s="160"/>
      <c r="AN675" s="160"/>
      <c r="AO675" s="160"/>
      <c r="AP675" s="160"/>
      <c r="AQ675" s="160"/>
      <c r="AR675" s="160"/>
      <c r="AS675" s="160"/>
      <c r="AT675" s="160"/>
      <c r="AU675" s="160"/>
      <c r="AV675" s="160"/>
      <c r="AW675" s="160"/>
      <c r="AX675" s="160"/>
      <c r="AY675" s="160"/>
      <c r="AZ675" s="160"/>
      <c r="BA675" s="160"/>
      <c r="BB675" s="160"/>
      <c r="BC675" s="160"/>
      <c r="BD675" s="160"/>
      <c r="BE675" s="160"/>
      <c r="BF675" s="160"/>
      <c r="BG675" s="160"/>
      <c r="BH675" s="160"/>
      <c r="BI675" s="160"/>
      <c r="BJ675" s="160"/>
      <c r="BK675" s="160"/>
      <c r="BL675" s="160"/>
      <c r="BM675" s="160"/>
      <c r="BN675" s="160"/>
      <c r="BO675" s="160"/>
      <c r="BP675" s="160"/>
      <c r="BQ675" s="160"/>
      <c r="BR675" s="160"/>
      <c r="BS675" s="160"/>
      <c r="BT675" s="160"/>
      <c r="BU675" s="160"/>
      <c r="BV675" s="160"/>
      <c r="BW675" s="160"/>
      <c r="BX675" s="160"/>
      <c r="BY675" s="160"/>
      <c r="BZ675" s="160"/>
      <c r="CA675" s="160"/>
      <c r="CB675" s="160"/>
      <c r="CC675" s="160"/>
      <c r="CD675" s="160"/>
      <c r="CE675" s="160"/>
      <c r="CF675" s="160"/>
      <c r="CG675" s="160"/>
      <c r="CH675" s="160"/>
      <c r="CI675" s="160"/>
      <c r="CJ675" s="160"/>
      <c r="CK675" s="160"/>
      <c r="CL675" s="160"/>
      <c r="CM675" s="160"/>
      <c r="CN675" s="160"/>
      <c r="CO675" s="160"/>
      <c r="CP675" s="160"/>
      <c r="CQ675" s="160"/>
      <c r="CR675" s="160"/>
      <c r="CS675" s="160"/>
      <c r="CT675" s="160"/>
      <c r="CU675" s="160"/>
      <c r="CV675" s="160"/>
      <c r="CW675" s="160"/>
      <c r="CX675" s="160"/>
      <c r="CY675" s="160"/>
      <c r="CZ675" s="160"/>
      <c r="DA675" s="160"/>
      <c r="DB675" s="160"/>
      <c r="DC675" s="160"/>
      <c r="DD675" s="160"/>
      <c r="DE675" s="160"/>
      <c r="DF675" s="160"/>
      <c r="DG675" s="160"/>
      <c r="DH675" s="160"/>
      <c r="DI675" s="160"/>
      <c r="DJ675" s="160"/>
      <c r="DK675" s="160"/>
      <c r="DL675" s="160"/>
      <c r="DM675" s="160"/>
      <c r="DN675" s="160"/>
      <c r="DO675" s="160"/>
      <c r="DP675" s="160"/>
      <c r="DQ675" s="160"/>
      <c r="DR675" s="160"/>
      <c r="DS675" s="160"/>
      <c r="DT675" s="160"/>
      <c r="DU675" s="160"/>
      <c r="DV675" s="160"/>
      <c r="DW675" s="160"/>
      <c r="DX675" s="160"/>
      <c r="DY675" s="160"/>
      <c r="DZ675" s="160"/>
      <c r="EA675" s="160"/>
      <c r="EB675" s="160"/>
      <c r="EC675" s="160"/>
      <c r="ED675" s="160"/>
      <c r="EE675" s="160"/>
      <c r="EF675" s="160"/>
      <c r="EG675" s="160"/>
      <c r="EH675" s="160"/>
      <c r="EI675" s="160"/>
      <c r="EJ675" s="160"/>
      <c r="EK675" s="160"/>
      <c r="EL675" s="160"/>
      <c r="EM675" s="160"/>
      <c r="EN675" s="160"/>
      <c r="EO675" s="160"/>
      <c r="EP675" s="160"/>
      <c r="EQ675" s="160"/>
      <c r="ER675" s="160"/>
      <c r="ES675" s="160"/>
      <c r="ET675" s="160"/>
      <c r="EU675" s="160"/>
      <c r="EV675" s="160"/>
      <c r="EW675" s="160"/>
      <c r="EX675" s="160"/>
      <c r="EY675" s="160"/>
      <c r="EZ675" s="160"/>
      <c r="FA675" s="160"/>
      <c r="FB675" s="160"/>
      <c r="FC675" s="160"/>
      <c r="FD675" s="160"/>
      <c r="FE675" s="160"/>
      <c r="FF675" s="160"/>
      <c r="FG675" s="160"/>
      <c r="FH675" s="160"/>
      <c r="FI675" s="160"/>
      <c r="FJ675" s="160"/>
      <c r="FK675" s="160"/>
      <c r="FL675" s="160"/>
      <c r="FM675" s="160"/>
      <c r="FN675" s="160"/>
      <c r="FO675" s="160"/>
      <c r="FP675" s="160"/>
      <c r="FQ675" s="160"/>
      <c r="FR675" s="160"/>
      <c r="FS675" s="160"/>
      <c r="FT675" s="160"/>
      <c r="FU675" s="160"/>
      <c r="FV675" s="160"/>
      <c r="FW675" s="160"/>
      <c r="FX675" s="160"/>
      <c r="FY675" s="160"/>
      <c r="FZ675" s="160"/>
      <c r="GA675" s="160"/>
      <c r="GB675" s="160"/>
      <c r="GC675" s="160"/>
      <c r="GD675" s="160"/>
      <c r="GE675" s="160"/>
      <c r="GF675" s="160"/>
      <c r="GG675" s="160"/>
      <c r="GH675" s="160"/>
      <c r="GI675" s="160"/>
      <c r="GJ675" s="160"/>
      <c r="GK675" s="160"/>
      <c r="GL675" s="160"/>
      <c r="GM675" s="160"/>
      <c r="GN675" s="160"/>
      <c r="GO675" s="160"/>
      <c r="GP675" s="160"/>
      <c r="GQ675" s="160"/>
      <c r="GR675" s="160"/>
      <c r="GS675" s="160"/>
      <c r="GT675" s="160"/>
      <c r="GU675" s="160"/>
      <c r="GV675" s="160"/>
      <c r="GW675" s="160"/>
      <c r="GX675" s="160"/>
      <c r="GY675" s="160"/>
      <c r="GZ675" s="160"/>
      <c r="HA675" s="160"/>
      <c r="HB675" s="160"/>
      <c r="HC675" s="160"/>
      <c r="HD675" s="160"/>
      <c r="HE675" s="160"/>
      <c r="HF675" s="160"/>
      <c r="HG675" s="160"/>
      <c r="HH675" s="160"/>
      <c r="HI675" s="160"/>
      <c r="HJ675" s="160"/>
      <c r="HK675" s="160"/>
      <c r="HL675" s="160"/>
      <c r="HM675" s="160"/>
      <c r="HN675" s="160"/>
      <c r="HO675" s="160"/>
      <c r="HP675" s="160"/>
      <c r="HQ675" s="160"/>
      <c r="HR675" s="160"/>
      <c r="HS675" s="160"/>
      <c r="HT675" s="160"/>
      <c r="HU675" s="160"/>
      <c r="HV675" s="160"/>
      <c r="HW675" s="160"/>
      <c r="HX675" s="160"/>
      <c r="HY675" s="160"/>
      <c r="HZ675" s="160"/>
      <c r="IA675" s="160"/>
      <c r="IB675" s="160"/>
      <c r="IC675" s="160"/>
      <c r="ID675" s="160"/>
      <c r="IE675" s="160"/>
      <c r="IF675" s="160"/>
      <c r="IG675" s="160"/>
      <c r="IH675" s="160"/>
      <c r="II675" s="160"/>
      <c r="IJ675" s="160"/>
      <c r="IK675" s="160"/>
      <c r="IL675" s="160"/>
      <c r="IM675" s="160"/>
      <c r="IN675" s="160"/>
      <c r="IO675" s="160"/>
      <c r="IP675" s="160"/>
      <c r="IQ675" s="160"/>
      <c r="IR675" s="160"/>
      <c r="IS675" s="160"/>
      <c r="IT675" s="160"/>
      <c r="IU675" s="160"/>
      <c r="IV675" s="160"/>
      <c r="IW675" s="160"/>
      <c r="IX675" s="160"/>
      <c r="IY675" s="160"/>
      <c r="IZ675" s="160"/>
      <c r="JA675" s="160"/>
      <c r="JB675" s="160"/>
      <c r="JC675" s="160"/>
      <c r="JD675" s="160"/>
      <c r="JE675" s="160"/>
      <c r="JF675" s="160"/>
      <c r="JG675" s="160"/>
      <c r="JH675" s="160"/>
      <c r="JI675" s="160"/>
      <c r="JJ675" s="160"/>
      <c r="JK675" s="160"/>
      <c r="JL675" s="160"/>
      <c r="JM675" s="160"/>
      <c r="JN675" s="160"/>
      <c r="JO675" s="160"/>
      <c r="JP675" s="160"/>
      <c r="JQ675" s="160"/>
      <c r="JR675" s="160"/>
      <c r="JS675" s="160"/>
      <c r="JT675" s="160"/>
      <c r="JU675" s="160"/>
      <c r="JV675" s="160"/>
      <c r="JW675" s="160"/>
      <c r="JX675" s="160"/>
      <c r="JY675" s="160"/>
      <c r="JZ675" s="160"/>
      <c r="KA675" s="160"/>
      <c r="KB675" s="160"/>
      <c r="KC675" s="160"/>
      <c r="KD675" s="160"/>
      <c r="KE675" s="160"/>
      <c r="KF675" s="160"/>
      <c r="KG675" s="160"/>
      <c r="KH675" s="160"/>
      <c r="KI675" s="160"/>
      <c r="KJ675" s="160"/>
      <c r="KK675" s="160"/>
      <c r="KL675" s="160"/>
      <c r="KM675" s="160"/>
      <c r="KN675" s="160"/>
      <c r="KO675" s="160"/>
      <c r="KP675" s="160"/>
      <c r="KQ675" s="160"/>
      <c r="KR675" s="160"/>
      <c r="KS675" s="160"/>
      <c r="KT675" s="160"/>
      <c r="KU675" s="160"/>
      <c r="KV675" s="160"/>
      <c r="KW675" s="160"/>
      <c r="KX675" s="160"/>
      <c r="KY675" s="160"/>
      <c r="KZ675" s="160"/>
      <c r="LA675" s="160"/>
      <c r="LB675" s="160"/>
      <c r="LC675" s="160"/>
      <c r="LD675" s="160"/>
      <c r="LE675" s="160"/>
      <c r="LF675" s="160"/>
      <c r="LG675" s="160"/>
      <c r="LH675" s="160"/>
      <c r="LI675" s="160"/>
      <c r="LJ675" s="160"/>
      <c r="LK675" s="160"/>
      <c r="LL675" s="160"/>
      <c r="LM675" s="160"/>
      <c r="LN675" s="160"/>
      <c r="LO675" s="160"/>
      <c r="LP675" s="160"/>
      <c r="LQ675" s="160"/>
      <c r="LR675" s="160"/>
      <c r="LS675" s="160"/>
      <c r="LT675" s="160"/>
      <c r="LU675" s="160"/>
      <c r="LV675" s="160"/>
      <c r="LW675" s="160"/>
      <c r="LX675" s="160"/>
      <c r="LY675" s="160"/>
      <c r="LZ675" s="160"/>
      <c r="MA675" s="160"/>
      <c r="MB675" s="160"/>
      <c r="MC675" s="160"/>
      <c r="MD675" s="160"/>
      <c r="ME675" s="160"/>
      <c r="MF675" s="160"/>
      <c r="MG675" s="160"/>
      <c r="MH675" s="160"/>
      <c r="MI675" s="160"/>
      <c r="MJ675" s="160"/>
      <c r="MK675" s="160"/>
      <c r="ML675" s="160"/>
      <c r="MM675" s="160"/>
      <c r="MN675" s="160"/>
      <c r="MO675" s="160"/>
      <c r="MP675" s="160"/>
      <c r="MQ675" s="160"/>
      <c r="MR675" s="160"/>
      <c r="MS675" s="160"/>
      <c r="MT675" s="160"/>
      <c r="MU675" s="160"/>
      <c r="MV675" s="160"/>
      <c r="MW675" s="160"/>
      <c r="MX675" s="160"/>
      <c r="MY675" s="160"/>
      <c r="MZ675" s="160"/>
      <c r="NA675" s="160"/>
      <c r="NB675" s="160"/>
      <c r="NC675" s="160"/>
      <c r="ND675" s="160"/>
      <c r="NE675" s="160"/>
      <c r="NF675" s="160"/>
      <c r="NG675" s="160"/>
      <c r="NH675" s="160"/>
      <c r="NI675" s="160"/>
      <c r="NJ675" s="160"/>
      <c r="NK675" s="160"/>
      <c r="NL675" s="160"/>
      <c r="NM675" s="160"/>
      <c r="NN675" s="160"/>
      <c r="NO675" s="160"/>
      <c r="NP675" s="160"/>
      <c r="NQ675" s="160"/>
      <c r="NR675" s="160"/>
      <c r="NS675" s="160"/>
      <c r="NT675" s="160"/>
      <c r="NU675" s="160"/>
      <c r="NV675" s="160"/>
      <c r="NW675" s="160"/>
      <c r="NX675" s="160"/>
      <c r="NY675" s="160"/>
      <c r="NZ675" s="160"/>
      <c r="OA675" s="160"/>
      <c r="OB675" s="160"/>
      <c r="OC675" s="160"/>
      <c r="OD675" s="160"/>
      <c r="OE675" s="160"/>
      <c r="OF675" s="160"/>
      <c r="OG675" s="160"/>
      <c r="OH675" s="160"/>
      <c r="OI675" s="160"/>
      <c r="OJ675" s="160"/>
      <c r="OK675" s="160"/>
      <c r="OL675" s="160"/>
      <c r="OM675" s="160"/>
      <c r="ON675" s="160"/>
      <c r="OO675" s="160"/>
      <c r="OP675" s="160"/>
      <c r="OQ675" s="160"/>
      <c r="OR675" s="160"/>
      <c r="OS675" s="160"/>
      <c r="OT675" s="160"/>
      <c r="OU675" s="160"/>
      <c r="OV675" s="160"/>
      <c r="OW675" s="160"/>
      <c r="OX675" s="160"/>
      <c r="OY675" s="160"/>
      <c r="OZ675" s="160"/>
      <c r="PA675" s="160"/>
      <c r="PB675" s="160"/>
      <c r="PC675" s="160"/>
      <c r="PD675" s="160"/>
      <c r="PE675" s="160"/>
      <c r="PF675" s="160"/>
      <c r="PG675" s="160"/>
      <c r="PH675" s="160"/>
      <c r="PI675" s="160"/>
      <c r="PJ675" s="160"/>
      <c r="PK675" s="160"/>
      <c r="PL675" s="160"/>
      <c r="PM675" s="160"/>
      <c r="PN675" s="160"/>
      <c r="PO675" s="160"/>
      <c r="PP675" s="160"/>
      <c r="PQ675" s="160"/>
      <c r="PR675" s="160"/>
      <c r="PS675" s="160"/>
      <c r="PT675" s="160"/>
      <c r="PU675" s="160"/>
      <c r="PV675" s="160"/>
      <c r="PW675" s="160"/>
      <c r="PX675" s="160"/>
      <c r="PY675" s="160"/>
      <c r="PZ675" s="160"/>
      <c r="QA675" s="160"/>
      <c r="QB675" s="160"/>
      <c r="QC675" s="160"/>
      <c r="QD675" s="160"/>
      <c r="QE675" s="160"/>
      <c r="QF675" s="160"/>
      <c r="QG675" s="160"/>
      <c r="QH675" s="160"/>
      <c r="QI675" s="160"/>
      <c r="QJ675" s="160"/>
      <c r="QK675" s="160"/>
      <c r="QL675" s="160"/>
      <c r="QM675" s="160"/>
      <c r="QN675" s="160"/>
      <c r="QO675" s="160"/>
      <c r="QP675" s="160"/>
      <c r="QQ675" s="160"/>
      <c r="QR675" s="160"/>
      <c r="QS675" s="160"/>
      <c r="QT675" s="160"/>
      <c r="QU675" s="160"/>
      <c r="QV675" s="160"/>
      <c r="QW675" s="160"/>
      <c r="QX675" s="160"/>
      <c r="QY675" s="160"/>
      <c r="QZ675" s="160"/>
      <c r="RA675" s="160"/>
      <c r="RB675" s="160"/>
      <c r="RC675" s="160"/>
      <c r="RD675" s="160"/>
      <c r="RE675" s="160"/>
      <c r="RF675" s="160"/>
      <c r="RG675" s="160"/>
      <c r="RH675" s="160"/>
      <c r="RI675" s="160"/>
      <c r="RJ675" s="160"/>
      <c r="RK675" s="160"/>
      <c r="RL675" s="160"/>
      <c r="RM675" s="160"/>
      <c r="RN675" s="160"/>
      <c r="RO675" s="160"/>
      <c r="RP675" s="160"/>
      <c r="RQ675" s="160"/>
      <c r="RR675" s="160"/>
      <c r="RS675" s="160"/>
      <c r="RT675" s="160"/>
      <c r="RU675" s="160"/>
      <c r="RV675" s="160"/>
      <c r="RW675" s="160"/>
      <c r="RX675" s="160"/>
      <c r="RY675" s="160"/>
      <c r="RZ675" s="160"/>
      <c r="SA675" s="160"/>
      <c r="SB675" s="160"/>
      <c r="SC675" s="160"/>
      <c r="SD675" s="160"/>
      <c r="SE675" s="160"/>
      <c r="SF675" s="160"/>
      <c r="SG675" s="160"/>
      <c r="SH675" s="160"/>
      <c r="SI675" s="160"/>
      <c r="SJ675" s="160"/>
      <c r="SK675" s="160"/>
      <c r="SL675" s="160"/>
      <c r="SM675" s="160"/>
      <c r="SN675" s="160"/>
      <c r="SO675" s="160"/>
      <c r="SP675" s="160"/>
      <c r="SQ675" s="160"/>
      <c r="SR675" s="160"/>
      <c r="SS675" s="160"/>
      <c r="ST675" s="160"/>
      <c r="SU675" s="160"/>
      <c r="SV675" s="160"/>
      <c r="SW675" s="160"/>
      <c r="SX675" s="160"/>
      <c r="SY675" s="160"/>
      <c r="SZ675" s="160"/>
      <c r="TA675" s="160"/>
      <c r="TB675" s="160"/>
      <c r="TC675" s="160"/>
      <c r="TD675" s="160"/>
      <c r="TE675" s="160"/>
      <c r="TF675" s="160"/>
    </row>
    <row r="676" spans="1:526">
      <c r="A676" s="160"/>
      <c r="B676" s="160"/>
      <c r="C676" s="160"/>
      <c r="D676" s="160"/>
      <c r="E676" s="160"/>
      <c r="F676" s="160"/>
      <c r="G676" s="160"/>
      <c r="H676" s="160"/>
      <c r="I676" s="160"/>
      <c r="J676" s="160"/>
      <c r="K676" s="160"/>
      <c r="L676" s="160"/>
      <c r="M676" s="160"/>
      <c r="N676" s="160"/>
      <c r="O676" s="160"/>
      <c r="P676" s="160"/>
      <c r="Q676" s="160"/>
      <c r="R676" s="160"/>
      <c r="S676" s="160"/>
      <c r="T676" s="160"/>
      <c r="U676" s="160"/>
      <c r="V676" s="160"/>
      <c r="W676" s="160"/>
      <c r="X676" s="160"/>
      <c r="Y676" s="160"/>
      <c r="Z676" s="160"/>
      <c r="AA676" s="160"/>
      <c r="AB676" s="160"/>
      <c r="AC676" s="160"/>
      <c r="AD676" s="160"/>
      <c r="AE676" s="160"/>
      <c r="AF676" s="160"/>
      <c r="AG676" s="160"/>
      <c r="AH676" s="160"/>
      <c r="AI676" s="160"/>
      <c r="AJ676" s="160"/>
      <c r="AK676" s="160"/>
      <c r="AL676" s="160"/>
      <c r="AM676" s="160"/>
      <c r="AN676" s="160"/>
      <c r="AO676" s="160"/>
      <c r="AP676" s="160"/>
      <c r="AQ676" s="160"/>
      <c r="AR676" s="160"/>
      <c r="AS676" s="160"/>
      <c r="AT676" s="160"/>
      <c r="AU676" s="160"/>
      <c r="AV676" s="160"/>
      <c r="AW676" s="160"/>
      <c r="AX676" s="160"/>
      <c r="AY676" s="160"/>
      <c r="AZ676" s="160"/>
      <c r="BA676" s="160"/>
      <c r="BB676" s="160"/>
      <c r="BC676" s="160"/>
      <c r="BD676" s="160"/>
      <c r="BE676" s="160"/>
      <c r="BF676" s="160"/>
      <c r="BG676" s="160"/>
      <c r="BH676" s="160"/>
      <c r="BI676" s="160"/>
      <c r="BJ676" s="160"/>
      <c r="BK676" s="160"/>
      <c r="BL676" s="160"/>
      <c r="BM676" s="160"/>
      <c r="BN676" s="160"/>
      <c r="BO676" s="160"/>
      <c r="BP676" s="160"/>
      <c r="BQ676" s="160"/>
      <c r="BR676" s="160"/>
      <c r="BS676" s="160"/>
      <c r="BT676" s="160"/>
      <c r="BU676" s="160"/>
      <c r="BV676" s="160"/>
      <c r="BW676" s="160"/>
      <c r="BX676" s="160"/>
      <c r="BY676" s="160"/>
      <c r="BZ676" s="160"/>
      <c r="CA676" s="160"/>
      <c r="CB676" s="160"/>
      <c r="CC676" s="160"/>
      <c r="CD676" s="160"/>
      <c r="CE676" s="160"/>
      <c r="CF676" s="160"/>
      <c r="CG676" s="160"/>
      <c r="CH676" s="160"/>
      <c r="CI676" s="160"/>
      <c r="CJ676" s="160"/>
      <c r="CK676" s="160"/>
      <c r="CL676" s="160"/>
      <c r="CM676" s="160"/>
      <c r="CN676" s="160"/>
      <c r="CO676" s="160"/>
      <c r="CP676" s="160"/>
      <c r="CQ676" s="160"/>
      <c r="CR676" s="160"/>
      <c r="CS676" s="160"/>
      <c r="CT676" s="160"/>
      <c r="CU676" s="160"/>
      <c r="CV676" s="160"/>
      <c r="CW676" s="160"/>
      <c r="CX676" s="160"/>
      <c r="CY676" s="160"/>
      <c r="CZ676" s="160"/>
      <c r="DA676" s="160"/>
      <c r="DB676" s="160"/>
      <c r="DC676" s="160"/>
      <c r="DD676" s="160"/>
      <c r="DE676" s="160"/>
      <c r="DF676" s="160"/>
      <c r="DG676" s="160"/>
      <c r="DH676" s="160"/>
      <c r="DI676" s="160"/>
      <c r="DJ676" s="160"/>
      <c r="DK676" s="160"/>
      <c r="DL676" s="160"/>
      <c r="DM676" s="160"/>
      <c r="DN676" s="160"/>
      <c r="DO676" s="160"/>
      <c r="DP676" s="160"/>
      <c r="DQ676" s="160"/>
      <c r="DR676" s="160"/>
      <c r="DS676" s="160"/>
      <c r="DT676" s="160"/>
      <c r="DU676" s="160"/>
      <c r="DV676" s="160"/>
      <c r="DW676" s="160"/>
      <c r="DX676" s="160"/>
      <c r="DY676" s="160"/>
      <c r="DZ676" s="160"/>
      <c r="EA676" s="160"/>
      <c r="EB676" s="160"/>
      <c r="EC676" s="160"/>
      <c r="ED676" s="160"/>
      <c r="EE676" s="160"/>
      <c r="EF676" s="160"/>
      <c r="EG676" s="160"/>
      <c r="EH676" s="160"/>
      <c r="EI676" s="160"/>
      <c r="EJ676" s="160"/>
      <c r="EK676" s="160"/>
      <c r="EL676" s="160"/>
      <c r="EM676" s="160"/>
      <c r="EN676" s="160"/>
      <c r="EO676" s="160"/>
      <c r="EP676" s="160"/>
      <c r="EQ676" s="160"/>
      <c r="ER676" s="160"/>
      <c r="ES676" s="160"/>
      <c r="ET676" s="160"/>
      <c r="EU676" s="160"/>
      <c r="EV676" s="160"/>
      <c r="EW676" s="160"/>
      <c r="EX676" s="160"/>
      <c r="EY676" s="160"/>
      <c r="EZ676" s="160"/>
      <c r="FA676" s="160"/>
      <c r="FB676" s="160"/>
      <c r="FC676" s="160"/>
      <c r="FD676" s="160"/>
      <c r="FE676" s="160"/>
      <c r="FF676" s="160"/>
      <c r="FG676" s="160"/>
      <c r="FH676" s="160"/>
      <c r="FI676" s="160"/>
      <c r="FJ676" s="160"/>
      <c r="FK676" s="160"/>
      <c r="FL676" s="160"/>
      <c r="FM676" s="160"/>
      <c r="FN676" s="160"/>
      <c r="FO676" s="160"/>
      <c r="FP676" s="160"/>
      <c r="FQ676" s="160"/>
      <c r="FR676" s="160"/>
      <c r="FS676" s="160"/>
      <c r="FT676" s="160"/>
      <c r="FU676" s="160"/>
      <c r="FV676" s="160"/>
      <c r="FW676" s="160"/>
      <c r="FX676" s="160"/>
      <c r="FY676" s="160"/>
      <c r="FZ676" s="160"/>
      <c r="GA676" s="160"/>
      <c r="GB676" s="160"/>
      <c r="GC676" s="160"/>
      <c r="GD676" s="160"/>
      <c r="GE676" s="160"/>
      <c r="GF676" s="160"/>
      <c r="GG676" s="160"/>
      <c r="GH676" s="160"/>
      <c r="GI676" s="160"/>
      <c r="GJ676" s="160"/>
      <c r="GK676" s="160"/>
      <c r="GL676" s="160"/>
      <c r="GM676" s="160"/>
      <c r="GN676" s="160"/>
      <c r="GO676" s="160"/>
      <c r="GP676" s="160"/>
      <c r="GQ676" s="160"/>
      <c r="GR676" s="160"/>
      <c r="GS676" s="160"/>
      <c r="GT676" s="160"/>
      <c r="GU676" s="160"/>
      <c r="GV676" s="160"/>
      <c r="GW676" s="160"/>
      <c r="GX676" s="160"/>
      <c r="GY676" s="160"/>
      <c r="GZ676" s="160"/>
      <c r="HA676" s="160"/>
      <c r="HB676" s="160"/>
      <c r="HC676" s="160"/>
      <c r="HD676" s="160"/>
      <c r="HE676" s="160"/>
      <c r="HF676" s="160"/>
      <c r="HG676" s="160"/>
      <c r="HH676" s="160"/>
      <c r="HI676" s="160"/>
      <c r="HJ676" s="160"/>
      <c r="HK676" s="160"/>
      <c r="HL676" s="160"/>
      <c r="HM676" s="160"/>
      <c r="HN676" s="160"/>
      <c r="HO676" s="160"/>
      <c r="HP676" s="160"/>
      <c r="HQ676" s="160"/>
      <c r="HR676" s="160"/>
      <c r="HS676" s="160"/>
      <c r="HT676" s="160"/>
      <c r="HU676" s="160"/>
      <c r="HV676" s="160"/>
      <c r="HW676" s="160"/>
      <c r="HX676" s="160"/>
      <c r="HY676" s="160"/>
      <c r="HZ676" s="160"/>
      <c r="IA676" s="160"/>
      <c r="IB676" s="160"/>
      <c r="IC676" s="160"/>
      <c r="ID676" s="160"/>
      <c r="IE676" s="160"/>
      <c r="IF676" s="160"/>
      <c r="IG676" s="160"/>
      <c r="IH676" s="160"/>
      <c r="II676" s="160"/>
      <c r="IJ676" s="160"/>
      <c r="IK676" s="160"/>
      <c r="IL676" s="160"/>
      <c r="IM676" s="160"/>
      <c r="IN676" s="160"/>
      <c r="IO676" s="160"/>
      <c r="IP676" s="160"/>
      <c r="IQ676" s="160"/>
      <c r="IR676" s="160"/>
      <c r="IS676" s="160"/>
      <c r="IT676" s="160"/>
      <c r="IU676" s="160"/>
      <c r="IV676" s="160"/>
      <c r="IW676" s="160"/>
      <c r="IX676" s="160"/>
      <c r="IY676" s="160"/>
      <c r="IZ676" s="160"/>
      <c r="JA676" s="160"/>
      <c r="JB676" s="160"/>
      <c r="JC676" s="160"/>
      <c r="JD676" s="160"/>
      <c r="JE676" s="160"/>
      <c r="JF676" s="160"/>
      <c r="JG676" s="160"/>
      <c r="JH676" s="160"/>
      <c r="JI676" s="160"/>
      <c r="JJ676" s="160"/>
      <c r="JK676" s="160"/>
      <c r="JL676" s="160"/>
      <c r="JM676" s="160"/>
      <c r="JN676" s="160"/>
      <c r="JO676" s="160"/>
      <c r="JP676" s="160"/>
      <c r="JQ676" s="160"/>
      <c r="JR676" s="160"/>
      <c r="JS676" s="160"/>
      <c r="JT676" s="160"/>
      <c r="JU676" s="160"/>
      <c r="JV676" s="160"/>
      <c r="JW676" s="160"/>
      <c r="JX676" s="160"/>
      <c r="JY676" s="160"/>
      <c r="JZ676" s="160"/>
      <c r="KA676" s="160"/>
      <c r="KB676" s="160"/>
      <c r="KC676" s="160"/>
      <c r="KD676" s="160"/>
      <c r="KE676" s="160"/>
      <c r="KF676" s="160"/>
      <c r="KG676" s="160"/>
      <c r="KH676" s="160"/>
      <c r="KI676" s="160"/>
      <c r="KJ676" s="160"/>
      <c r="KK676" s="160"/>
      <c r="KL676" s="160"/>
      <c r="KM676" s="160"/>
      <c r="KN676" s="160"/>
      <c r="KO676" s="160"/>
      <c r="KP676" s="160"/>
      <c r="KQ676" s="160"/>
      <c r="KR676" s="160"/>
      <c r="KS676" s="160"/>
      <c r="KT676" s="160"/>
      <c r="KU676" s="160"/>
      <c r="KV676" s="160"/>
      <c r="KW676" s="160"/>
      <c r="KX676" s="160"/>
      <c r="KY676" s="160"/>
      <c r="KZ676" s="160"/>
      <c r="LA676" s="160"/>
      <c r="LB676" s="160"/>
      <c r="LC676" s="160"/>
      <c r="LD676" s="160"/>
      <c r="LE676" s="160"/>
      <c r="LF676" s="160"/>
      <c r="LG676" s="160"/>
      <c r="LH676" s="160"/>
      <c r="LI676" s="160"/>
      <c r="LJ676" s="160"/>
      <c r="LK676" s="160"/>
      <c r="LL676" s="160"/>
      <c r="LM676" s="160"/>
      <c r="LN676" s="160"/>
      <c r="LO676" s="160"/>
      <c r="LP676" s="160"/>
      <c r="LQ676" s="160"/>
      <c r="LR676" s="160"/>
      <c r="LS676" s="160"/>
      <c r="LT676" s="160"/>
      <c r="LU676" s="160"/>
      <c r="LV676" s="160"/>
      <c r="LW676" s="160"/>
      <c r="LX676" s="160"/>
      <c r="LY676" s="160"/>
      <c r="LZ676" s="160"/>
      <c r="MA676" s="160"/>
      <c r="MB676" s="160"/>
      <c r="MC676" s="160"/>
      <c r="MD676" s="160"/>
      <c r="ME676" s="160"/>
      <c r="MF676" s="160"/>
      <c r="MG676" s="160"/>
      <c r="MH676" s="160"/>
      <c r="MI676" s="160"/>
      <c r="MJ676" s="160"/>
      <c r="MK676" s="160"/>
      <c r="ML676" s="160"/>
      <c r="MM676" s="160"/>
      <c r="MN676" s="160"/>
      <c r="MO676" s="160"/>
      <c r="MP676" s="160"/>
      <c r="MQ676" s="160"/>
      <c r="MR676" s="160"/>
      <c r="MS676" s="160"/>
      <c r="MT676" s="160"/>
      <c r="MU676" s="160"/>
      <c r="MV676" s="160"/>
      <c r="MW676" s="160"/>
      <c r="MX676" s="160"/>
      <c r="MY676" s="160"/>
      <c r="MZ676" s="160"/>
      <c r="NA676" s="160"/>
      <c r="NB676" s="160"/>
      <c r="NC676" s="160"/>
      <c r="ND676" s="160"/>
      <c r="NE676" s="160"/>
      <c r="NF676" s="160"/>
      <c r="NG676" s="160"/>
      <c r="NH676" s="160"/>
      <c r="NI676" s="160"/>
      <c r="NJ676" s="160"/>
      <c r="NK676" s="160"/>
      <c r="NL676" s="160"/>
      <c r="NM676" s="160"/>
      <c r="NN676" s="160"/>
      <c r="NO676" s="160"/>
      <c r="NP676" s="160"/>
      <c r="NQ676" s="160"/>
      <c r="NR676" s="160"/>
      <c r="NS676" s="160"/>
      <c r="NT676" s="160"/>
      <c r="NU676" s="160"/>
      <c r="NV676" s="160"/>
      <c r="NW676" s="160"/>
      <c r="NX676" s="160"/>
      <c r="NY676" s="160"/>
      <c r="NZ676" s="160"/>
      <c r="OA676" s="160"/>
      <c r="OB676" s="160"/>
      <c r="OC676" s="160"/>
      <c r="OD676" s="160"/>
      <c r="OE676" s="160"/>
      <c r="OF676" s="160"/>
      <c r="OG676" s="160"/>
      <c r="OH676" s="160"/>
      <c r="OI676" s="160"/>
      <c r="OJ676" s="160"/>
      <c r="OK676" s="160"/>
      <c r="OL676" s="160"/>
      <c r="OM676" s="160"/>
      <c r="ON676" s="160"/>
      <c r="OO676" s="160"/>
      <c r="OP676" s="160"/>
      <c r="OQ676" s="160"/>
      <c r="OR676" s="160"/>
      <c r="OS676" s="160"/>
      <c r="OT676" s="160"/>
      <c r="OU676" s="160"/>
      <c r="OV676" s="160"/>
      <c r="OW676" s="160"/>
      <c r="OX676" s="160"/>
      <c r="OY676" s="160"/>
      <c r="OZ676" s="160"/>
      <c r="PA676" s="160"/>
      <c r="PB676" s="160"/>
      <c r="PC676" s="160"/>
      <c r="PD676" s="160"/>
      <c r="PE676" s="160"/>
      <c r="PF676" s="160"/>
      <c r="PG676" s="160"/>
      <c r="PH676" s="160"/>
      <c r="PI676" s="160"/>
      <c r="PJ676" s="160"/>
      <c r="PK676" s="160"/>
      <c r="PL676" s="160"/>
      <c r="PM676" s="160"/>
      <c r="PN676" s="160"/>
      <c r="PO676" s="160"/>
      <c r="PP676" s="160"/>
      <c r="PQ676" s="160"/>
      <c r="PR676" s="160"/>
      <c r="PS676" s="160"/>
      <c r="PT676" s="160"/>
      <c r="PU676" s="160"/>
      <c r="PV676" s="160"/>
      <c r="PW676" s="160"/>
      <c r="PX676" s="160"/>
      <c r="PY676" s="160"/>
      <c r="PZ676" s="160"/>
      <c r="QA676" s="160"/>
      <c r="QB676" s="160"/>
      <c r="QC676" s="160"/>
      <c r="QD676" s="160"/>
      <c r="QE676" s="160"/>
      <c r="QF676" s="160"/>
      <c r="QG676" s="160"/>
      <c r="QH676" s="160"/>
      <c r="QI676" s="160"/>
      <c r="QJ676" s="160"/>
      <c r="QK676" s="160"/>
      <c r="QL676" s="160"/>
      <c r="QM676" s="160"/>
      <c r="QN676" s="160"/>
      <c r="QO676" s="160"/>
      <c r="QP676" s="160"/>
      <c r="QQ676" s="160"/>
      <c r="QR676" s="160"/>
      <c r="QS676" s="160"/>
      <c r="QT676" s="160"/>
      <c r="QU676" s="160"/>
      <c r="QV676" s="160"/>
      <c r="QW676" s="160"/>
      <c r="QX676" s="160"/>
      <c r="QY676" s="160"/>
      <c r="QZ676" s="160"/>
      <c r="RA676" s="160"/>
      <c r="RB676" s="160"/>
      <c r="RC676" s="160"/>
      <c r="RD676" s="160"/>
      <c r="RE676" s="160"/>
      <c r="RF676" s="160"/>
      <c r="RG676" s="160"/>
      <c r="RH676" s="160"/>
      <c r="RI676" s="160"/>
      <c r="RJ676" s="160"/>
      <c r="RK676" s="160"/>
      <c r="RL676" s="160"/>
      <c r="RM676" s="160"/>
      <c r="RN676" s="160"/>
      <c r="RO676" s="160"/>
      <c r="RP676" s="160"/>
      <c r="RQ676" s="160"/>
      <c r="RR676" s="160"/>
      <c r="RS676" s="160"/>
      <c r="RT676" s="160"/>
      <c r="RU676" s="160"/>
      <c r="RV676" s="160"/>
      <c r="RW676" s="160"/>
      <c r="RX676" s="160"/>
      <c r="RY676" s="160"/>
      <c r="RZ676" s="160"/>
      <c r="SA676" s="160"/>
      <c r="SB676" s="160"/>
      <c r="SC676" s="160"/>
      <c r="SD676" s="160"/>
      <c r="SE676" s="160"/>
      <c r="SF676" s="160"/>
      <c r="SG676" s="160"/>
      <c r="SH676" s="160"/>
      <c r="SI676" s="160"/>
      <c r="SJ676" s="160"/>
      <c r="SK676" s="160"/>
      <c r="SL676" s="160"/>
      <c r="SM676" s="160"/>
      <c r="SN676" s="160"/>
      <c r="SO676" s="160"/>
      <c r="SP676" s="160"/>
      <c r="SQ676" s="160"/>
      <c r="SR676" s="160"/>
      <c r="SS676" s="160"/>
      <c r="ST676" s="160"/>
      <c r="SU676" s="160"/>
      <c r="SV676" s="160"/>
      <c r="SW676" s="160"/>
      <c r="SX676" s="160"/>
      <c r="SY676" s="160"/>
      <c r="SZ676" s="160"/>
      <c r="TA676" s="160"/>
      <c r="TB676" s="160"/>
      <c r="TC676" s="160"/>
      <c r="TD676" s="160"/>
      <c r="TE676" s="160"/>
      <c r="TF676" s="160"/>
    </row>
    <row r="677" spans="1:526">
      <c r="A677" s="160"/>
      <c r="B677" s="160"/>
      <c r="C677" s="160"/>
      <c r="D677" s="160"/>
      <c r="E677" s="160"/>
      <c r="F677" s="160"/>
      <c r="G677" s="160"/>
      <c r="H677" s="160"/>
      <c r="I677" s="160"/>
      <c r="J677" s="160"/>
      <c r="K677" s="160"/>
      <c r="L677" s="160"/>
      <c r="M677" s="160"/>
      <c r="N677" s="160"/>
      <c r="O677" s="160"/>
      <c r="P677" s="160"/>
      <c r="Q677" s="160"/>
      <c r="R677" s="160"/>
      <c r="S677" s="160"/>
      <c r="T677" s="160"/>
      <c r="U677" s="160"/>
      <c r="V677" s="160"/>
      <c r="W677" s="160"/>
      <c r="X677" s="160"/>
      <c r="Y677" s="160"/>
      <c r="Z677" s="160"/>
      <c r="AA677" s="160"/>
      <c r="AB677" s="160"/>
      <c r="AC677" s="160"/>
      <c r="AD677" s="160"/>
      <c r="AE677" s="160"/>
      <c r="AF677" s="160"/>
      <c r="AG677" s="160"/>
      <c r="AH677" s="160"/>
      <c r="AI677" s="160"/>
      <c r="AJ677" s="160"/>
      <c r="AK677" s="160"/>
      <c r="AL677" s="160"/>
      <c r="AM677" s="160"/>
      <c r="AN677" s="160"/>
      <c r="AO677" s="160"/>
      <c r="AP677" s="160"/>
      <c r="AQ677" s="160"/>
      <c r="AR677" s="160"/>
      <c r="AS677" s="160"/>
      <c r="AT677" s="160"/>
      <c r="AU677" s="160"/>
      <c r="AV677" s="160"/>
      <c r="AW677" s="160"/>
      <c r="AX677" s="160"/>
      <c r="AY677" s="160"/>
      <c r="AZ677" s="160"/>
      <c r="BA677" s="160"/>
      <c r="BB677" s="160"/>
      <c r="BC677" s="160"/>
      <c r="BD677" s="160"/>
      <c r="BE677" s="160"/>
      <c r="BF677" s="160"/>
      <c r="BG677" s="160"/>
      <c r="BH677" s="160"/>
      <c r="BI677" s="160"/>
      <c r="BJ677" s="160"/>
      <c r="BK677" s="160"/>
      <c r="BL677" s="160"/>
      <c r="BM677" s="160"/>
      <c r="BN677" s="160"/>
      <c r="BO677" s="160"/>
      <c r="BP677" s="160"/>
      <c r="BQ677" s="160"/>
      <c r="BR677" s="160"/>
      <c r="BS677" s="160"/>
      <c r="BT677" s="160"/>
      <c r="BU677" s="160"/>
      <c r="BV677" s="160"/>
      <c r="BW677" s="160"/>
      <c r="BX677" s="160"/>
      <c r="BY677" s="160"/>
      <c r="BZ677" s="160"/>
      <c r="CA677" s="160"/>
      <c r="CB677" s="160"/>
      <c r="CC677" s="160"/>
      <c r="CD677" s="160"/>
      <c r="CE677" s="160"/>
      <c r="CF677" s="160"/>
      <c r="CG677" s="160"/>
      <c r="CH677" s="160"/>
      <c r="CI677" s="160"/>
      <c r="CJ677" s="160"/>
      <c r="CK677" s="160"/>
      <c r="CL677" s="160"/>
      <c r="CM677" s="160"/>
      <c r="CN677" s="160"/>
      <c r="CO677" s="160"/>
      <c r="CP677" s="160"/>
      <c r="CQ677" s="160"/>
      <c r="CR677" s="160"/>
      <c r="CS677" s="160"/>
      <c r="CT677" s="160"/>
      <c r="CU677" s="160"/>
      <c r="CV677" s="160"/>
      <c r="CW677" s="160"/>
      <c r="CX677" s="160"/>
      <c r="CY677" s="160"/>
      <c r="CZ677" s="160"/>
      <c r="DA677" s="160"/>
      <c r="DB677" s="160"/>
      <c r="DC677" s="160"/>
      <c r="DD677" s="160"/>
      <c r="DE677" s="160"/>
      <c r="DF677" s="160"/>
      <c r="DG677" s="160"/>
      <c r="DH677" s="160"/>
      <c r="DI677" s="160"/>
      <c r="DJ677" s="160"/>
      <c r="DK677" s="160"/>
      <c r="DL677" s="160"/>
      <c r="DM677" s="160"/>
      <c r="DN677" s="160"/>
      <c r="DO677" s="160"/>
      <c r="DP677" s="160"/>
      <c r="DQ677" s="160"/>
      <c r="DR677" s="160"/>
      <c r="DS677" s="160"/>
      <c r="DT677" s="160"/>
      <c r="DU677" s="160"/>
      <c r="DV677" s="160"/>
      <c r="DW677" s="160"/>
      <c r="DX677" s="160"/>
      <c r="DY677" s="160"/>
      <c r="DZ677" s="160"/>
      <c r="EA677" s="160"/>
      <c r="EB677" s="160"/>
      <c r="EC677" s="160"/>
      <c r="ED677" s="160"/>
      <c r="EE677" s="160"/>
      <c r="EF677" s="160"/>
      <c r="EG677" s="160"/>
      <c r="EH677" s="160"/>
      <c r="EI677" s="160"/>
      <c r="EJ677" s="160"/>
      <c r="EK677" s="160"/>
      <c r="EL677" s="160"/>
      <c r="EM677" s="160"/>
      <c r="EN677" s="160"/>
      <c r="EO677" s="160"/>
      <c r="EP677" s="160"/>
      <c r="EQ677" s="160"/>
      <c r="ER677" s="160"/>
      <c r="ES677" s="160"/>
      <c r="ET677" s="160"/>
      <c r="EU677" s="160"/>
      <c r="EV677" s="160"/>
      <c r="EW677" s="160"/>
      <c r="EX677" s="160"/>
      <c r="EY677" s="160"/>
      <c r="EZ677" s="160"/>
      <c r="FA677" s="160"/>
      <c r="FB677" s="160"/>
      <c r="FC677" s="160"/>
      <c r="FD677" s="160"/>
      <c r="FE677" s="160"/>
      <c r="FF677" s="160"/>
      <c r="FG677" s="160"/>
      <c r="FH677" s="160"/>
      <c r="FI677" s="160"/>
      <c r="FJ677" s="160"/>
      <c r="FK677" s="160"/>
      <c r="FL677" s="160"/>
      <c r="FM677" s="160"/>
      <c r="FN677" s="160"/>
      <c r="FO677" s="160"/>
      <c r="FP677" s="160"/>
      <c r="FQ677" s="160"/>
      <c r="FR677" s="160"/>
      <c r="FS677" s="160"/>
      <c r="FT677" s="160"/>
      <c r="FU677" s="160"/>
      <c r="FV677" s="160"/>
      <c r="FW677" s="160"/>
      <c r="FX677" s="160"/>
      <c r="FY677" s="160"/>
      <c r="FZ677" s="160"/>
      <c r="GA677" s="160"/>
      <c r="GB677" s="160"/>
      <c r="GC677" s="160"/>
      <c r="GD677" s="160"/>
      <c r="GE677" s="160"/>
      <c r="GF677" s="160"/>
      <c r="GG677" s="160"/>
      <c r="GH677" s="160"/>
      <c r="GI677" s="160"/>
      <c r="GJ677" s="160"/>
      <c r="GK677" s="160"/>
      <c r="GL677" s="160"/>
      <c r="GM677" s="160"/>
      <c r="GN677" s="160"/>
      <c r="GO677" s="160"/>
      <c r="GP677" s="160"/>
      <c r="GQ677" s="160"/>
      <c r="GR677" s="160"/>
      <c r="GS677" s="160"/>
      <c r="GT677" s="160"/>
      <c r="GU677" s="160"/>
      <c r="GV677" s="160"/>
      <c r="GW677" s="160"/>
      <c r="GX677" s="160"/>
      <c r="GY677" s="160"/>
      <c r="GZ677" s="160"/>
      <c r="HA677" s="160"/>
      <c r="HB677" s="160"/>
      <c r="HC677" s="160"/>
      <c r="HD677" s="160"/>
      <c r="HE677" s="160"/>
      <c r="HF677" s="160"/>
      <c r="HG677" s="160"/>
      <c r="HH677" s="160"/>
      <c r="HI677" s="160"/>
      <c r="HJ677" s="160"/>
      <c r="HK677" s="160"/>
      <c r="HL677" s="160"/>
      <c r="HM677" s="160"/>
      <c r="HN677" s="160"/>
      <c r="HO677" s="160"/>
      <c r="HP677" s="160"/>
      <c r="HQ677" s="160"/>
      <c r="HR677" s="160"/>
      <c r="HS677" s="160"/>
      <c r="HT677" s="160"/>
      <c r="HU677" s="160"/>
      <c r="HV677" s="160"/>
      <c r="HW677" s="160"/>
      <c r="HX677" s="160"/>
      <c r="HY677" s="160"/>
      <c r="HZ677" s="160"/>
      <c r="IA677" s="160"/>
      <c r="IB677" s="160"/>
      <c r="IC677" s="160"/>
      <c r="ID677" s="160"/>
      <c r="IE677" s="160"/>
      <c r="IF677" s="160"/>
      <c r="IG677" s="160"/>
      <c r="IH677" s="160"/>
      <c r="II677" s="160"/>
      <c r="IJ677" s="160"/>
      <c r="IK677" s="160"/>
      <c r="IL677" s="160"/>
      <c r="IM677" s="160"/>
      <c r="IN677" s="160"/>
      <c r="IO677" s="160"/>
      <c r="IP677" s="160"/>
      <c r="IQ677" s="160"/>
      <c r="IR677" s="160"/>
      <c r="IS677" s="160"/>
      <c r="IT677" s="160"/>
      <c r="IU677" s="160"/>
      <c r="IV677" s="160"/>
      <c r="IW677" s="160"/>
      <c r="IX677" s="160"/>
      <c r="IY677" s="160"/>
      <c r="IZ677" s="160"/>
      <c r="JA677" s="160"/>
      <c r="JB677" s="160"/>
      <c r="JC677" s="160"/>
      <c r="JD677" s="160"/>
      <c r="JE677" s="160"/>
      <c r="JF677" s="160"/>
      <c r="JG677" s="160"/>
      <c r="JH677" s="160"/>
      <c r="JI677" s="160"/>
      <c r="JJ677" s="160"/>
      <c r="JK677" s="160"/>
      <c r="JL677" s="160"/>
      <c r="JM677" s="160"/>
      <c r="JN677" s="160"/>
      <c r="JO677" s="160"/>
      <c r="JP677" s="160"/>
      <c r="JQ677" s="160"/>
      <c r="JR677" s="160"/>
      <c r="JS677" s="160"/>
      <c r="JT677" s="160"/>
      <c r="JU677" s="160"/>
      <c r="JV677" s="160"/>
      <c r="JW677" s="160"/>
      <c r="JX677" s="160"/>
      <c r="JY677" s="160"/>
      <c r="JZ677" s="160"/>
      <c r="KA677" s="160"/>
      <c r="KB677" s="160"/>
      <c r="KC677" s="160"/>
      <c r="KD677" s="160"/>
      <c r="KE677" s="160"/>
      <c r="KF677" s="160"/>
      <c r="KG677" s="160"/>
      <c r="KH677" s="160"/>
      <c r="KI677" s="160"/>
      <c r="KJ677" s="160"/>
      <c r="KK677" s="160"/>
      <c r="KL677" s="160"/>
      <c r="KM677" s="160"/>
      <c r="KN677" s="160"/>
      <c r="KO677" s="160"/>
      <c r="KP677" s="160"/>
      <c r="KQ677" s="160"/>
      <c r="KR677" s="160"/>
      <c r="KS677" s="160"/>
      <c r="KT677" s="160"/>
      <c r="KU677" s="160"/>
      <c r="KV677" s="160"/>
      <c r="KW677" s="160"/>
      <c r="KX677" s="160"/>
      <c r="KY677" s="160"/>
      <c r="KZ677" s="160"/>
      <c r="LA677" s="160"/>
      <c r="LB677" s="160"/>
      <c r="LC677" s="160"/>
      <c r="LD677" s="160"/>
      <c r="LE677" s="160"/>
      <c r="LF677" s="160"/>
      <c r="LG677" s="160"/>
      <c r="LH677" s="160"/>
      <c r="LI677" s="160"/>
      <c r="LJ677" s="160"/>
      <c r="LK677" s="160"/>
      <c r="LL677" s="160"/>
      <c r="LM677" s="160"/>
      <c r="LN677" s="160"/>
      <c r="LO677" s="160"/>
      <c r="LP677" s="160"/>
      <c r="LQ677" s="160"/>
      <c r="LR677" s="160"/>
      <c r="LS677" s="160"/>
      <c r="LT677" s="160"/>
      <c r="LU677" s="160"/>
      <c r="LV677" s="160"/>
      <c r="LW677" s="160"/>
      <c r="LX677" s="160"/>
      <c r="LY677" s="160"/>
      <c r="LZ677" s="160"/>
      <c r="MA677" s="160"/>
      <c r="MB677" s="160"/>
      <c r="MC677" s="160"/>
      <c r="MD677" s="160"/>
      <c r="ME677" s="160"/>
      <c r="MF677" s="160"/>
      <c r="MG677" s="160"/>
      <c r="MH677" s="160"/>
      <c r="MI677" s="160"/>
      <c r="MJ677" s="160"/>
      <c r="MK677" s="160"/>
      <c r="ML677" s="160"/>
      <c r="MM677" s="160"/>
      <c r="MN677" s="160"/>
      <c r="MO677" s="160"/>
      <c r="MP677" s="160"/>
      <c r="MQ677" s="160"/>
      <c r="MR677" s="160"/>
      <c r="MS677" s="160"/>
      <c r="MT677" s="160"/>
      <c r="MU677" s="160"/>
      <c r="MV677" s="160"/>
      <c r="MW677" s="160"/>
      <c r="MX677" s="160"/>
      <c r="MY677" s="160"/>
      <c r="MZ677" s="160"/>
      <c r="NA677" s="160"/>
      <c r="NB677" s="160"/>
      <c r="NC677" s="160"/>
      <c r="ND677" s="160"/>
      <c r="NE677" s="160"/>
      <c r="NF677" s="160"/>
      <c r="NG677" s="160"/>
      <c r="NH677" s="160"/>
      <c r="NI677" s="160"/>
      <c r="NJ677" s="160"/>
      <c r="NK677" s="160"/>
      <c r="NL677" s="160"/>
      <c r="NM677" s="160"/>
      <c r="NN677" s="160"/>
      <c r="NO677" s="160"/>
      <c r="NP677" s="160"/>
      <c r="NQ677" s="160"/>
      <c r="NR677" s="160"/>
      <c r="NS677" s="160"/>
      <c r="NT677" s="160"/>
      <c r="NU677" s="160"/>
      <c r="NV677" s="160"/>
      <c r="NW677" s="160"/>
      <c r="NX677" s="160"/>
      <c r="NY677" s="160"/>
      <c r="NZ677" s="160"/>
      <c r="OA677" s="160"/>
      <c r="OB677" s="160"/>
      <c r="OC677" s="160"/>
      <c r="OD677" s="160"/>
      <c r="OE677" s="160"/>
      <c r="OF677" s="160"/>
      <c r="OG677" s="160"/>
      <c r="OH677" s="160"/>
      <c r="OI677" s="160"/>
      <c r="OJ677" s="160"/>
      <c r="OK677" s="160"/>
      <c r="OL677" s="160"/>
      <c r="OM677" s="160"/>
      <c r="ON677" s="160"/>
      <c r="OO677" s="160"/>
      <c r="OP677" s="160"/>
      <c r="OQ677" s="160"/>
      <c r="OR677" s="160"/>
      <c r="OS677" s="160"/>
      <c r="OT677" s="160"/>
      <c r="OU677" s="160"/>
      <c r="OV677" s="160"/>
      <c r="OW677" s="160"/>
      <c r="OX677" s="160"/>
      <c r="OY677" s="160"/>
      <c r="OZ677" s="160"/>
      <c r="PA677" s="160"/>
      <c r="PB677" s="160"/>
      <c r="PC677" s="160"/>
      <c r="PD677" s="160"/>
      <c r="PE677" s="160"/>
      <c r="PF677" s="160"/>
      <c r="PG677" s="160"/>
      <c r="PH677" s="160"/>
      <c r="PI677" s="160"/>
      <c r="PJ677" s="160"/>
      <c r="PK677" s="160"/>
      <c r="PL677" s="160"/>
      <c r="PM677" s="160"/>
      <c r="PN677" s="160"/>
      <c r="PO677" s="160"/>
      <c r="PP677" s="160"/>
      <c r="PQ677" s="160"/>
      <c r="PR677" s="160"/>
      <c r="PS677" s="160"/>
      <c r="PT677" s="160"/>
      <c r="PU677" s="160"/>
      <c r="PV677" s="160"/>
      <c r="PW677" s="160"/>
      <c r="PX677" s="160"/>
      <c r="PY677" s="160"/>
      <c r="PZ677" s="160"/>
      <c r="QA677" s="160"/>
      <c r="QB677" s="160"/>
      <c r="QC677" s="160"/>
      <c r="QD677" s="160"/>
      <c r="QE677" s="160"/>
      <c r="QF677" s="160"/>
      <c r="QG677" s="160"/>
      <c r="QH677" s="160"/>
      <c r="QI677" s="160"/>
      <c r="QJ677" s="160"/>
      <c r="QK677" s="160"/>
      <c r="QL677" s="160"/>
      <c r="QM677" s="160"/>
      <c r="QN677" s="160"/>
      <c r="QO677" s="160"/>
      <c r="QP677" s="160"/>
      <c r="QQ677" s="160"/>
      <c r="QR677" s="160"/>
      <c r="QS677" s="160"/>
      <c r="QT677" s="160"/>
      <c r="QU677" s="160"/>
      <c r="QV677" s="160"/>
      <c r="QW677" s="160"/>
      <c r="QX677" s="160"/>
      <c r="QY677" s="160"/>
      <c r="QZ677" s="160"/>
      <c r="RA677" s="160"/>
      <c r="RB677" s="160"/>
      <c r="RC677" s="160"/>
      <c r="RD677" s="160"/>
      <c r="RE677" s="160"/>
      <c r="RF677" s="160"/>
      <c r="RG677" s="160"/>
      <c r="RH677" s="160"/>
      <c r="RI677" s="160"/>
      <c r="RJ677" s="160"/>
      <c r="RK677" s="160"/>
      <c r="RL677" s="160"/>
      <c r="RM677" s="160"/>
      <c r="RN677" s="160"/>
      <c r="RO677" s="160"/>
      <c r="RP677" s="160"/>
      <c r="RQ677" s="160"/>
      <c r="RR677" s="160"/>
      <c r="RS677" s="160"/>
      <c r="RT677" s="160"/>
      <c r="RU677" s="160"/>
      <c r="RV677" s="160"/>
      <c r="RW677" s="160"/>
      <c r="RX677" s="160"/>
      <c r="RY677" s="160"/>
      <c r="RZ677" s="160"/>
      <c r="SA677" s="160"/>
      <c r="SB677" s="160"/>
      <c r="SC677" s="160"/>
      <c r="SD677" s="160"/>
      <c r="SE677" s="160"/>
      <c r="SF677" s="160"/>
      <c r="SG677" s="160"/>
      <c r="SH677" s="160"/>
      <c r="SI677" s="160"/>
      <c r="SJ677" s="160"/>
      <c r="SK677" s="160"/>
      <c r="SL677" s="160"/>
      <c r="SM677" s="160"/>
      <c r="SN677" s="160"/>
      <c r="SO677" s="160"/>
      <c r="SP677" s="160"/>
      <c r="SQ677" s="160"/>
      <c r="SR677" s="160"/>
      <c r="SS677" s="160"/>
      <c r="ST677" s="160"/>
      <c r="SU677" s="160"/>
      <c r="SV677" s="160"/>
      <c r="SW677" s="160"/>
      <c r="SX677" s="160"/>
      <c r="SY677" s="160"/>
      <c r="SZ677" s="160"/>
      <c r="TA677" s="160"/>
      <c r="TB677" s="160"/>
      <c r="TC677" s="160"/>
      <c r="TD677" s="160"/>
      <c r="TE677" s="160"/>
      <c r="TF677" s="160"/>
    </row>
    <row r="678" spans="1:526">
      <c r="A678" s="160"/>
      <c r="B678" s="160"/>
      <c r="C678" s="160"/>
      <c r="D678" s="160"/>
      <c r="E678" s="160"/>
      <c r="F678" s="160"/>
      <c r="G678" s="160"/>
      <c r="H678" s="160"/>
      <c r="I678" s="160"/>
      <c r="J678" s="160"/>
      <c r="K678" s="160"/>
      <c r="L678" s="160"/>
      <c r="M678" s="160"/>
      <c r="N678" s="160"/>
      <c r="O678" s="160"/>
      <c r="P678" s="160"/>
      <c r="Q678" s="160"/>
      <c r="R678" s="160"/>
      <c r="S678" s="160"/>
      <c r="T678" s="160"/>
      <c r="U678" s="160"/>
      <c r="V678" s="160"/>
      <c r="W678" s="160"/>
      <c r="X678" s="160"/>
      <c r="Y678" s="160"/>
      <c r="Z678" s="160"/>
      <c r="AA678" s="160"/>
      <c r="AB678" s="160"/>
      <c r="AC678" s="160"/>
      <c r="AD678" s="160"/>
      <c r="AE678" s="160"/>
      <c r="AF678" s="160"/>
      <c r="AG678" s="160"/>
      <c r="AH678" s="160"/>
      <c r="AI678" s="160"/>
      <c r="AJ678" s="160"/>
      <c r="AK678" s="160"/>
      <c r="AL678" s="160"/>
      <c r="AM678" s="160"/>
      <c r="AN678" s="160"/>
      <c r="AO678" s="160"/>
      <c r="AP678" s="160"/>
      <c r="AQ678" s="160"/>
      <c r="AR678" s="160"/>
      <c r="AS678" s="160"/>
      <c r="AT678" s="160"/>
      <c r="AU678" s="160"/>
      <c r="AV678" s="160"/>
      <c r="AW678" s="160"/>
      <c r="AX678" s="160"/>
      <c r="AY678" s="160"/>
      <c r="AZ678" s="160"/>
      <c r="BA678" s="160"/>
      <c r="BB678" s="160"/>
      <c r="BC678" s="160"/>
      <c r="BD678" s="160"/>
      <c r="BE678" s="160"/>
      <c r="BF678" s="160"/>
      <c r="BG678" s="160"/>
      <c r="BH678" s="160"/>
      <c r="BI678" s="160"/>
      <c r="BJ678" s="160"/>
      <c r="BK678" s="160"/>
      <c r="BL678" s="160"/>
      <c r="BM678" s="160"/>
      <c r="BN678" s="160"/>
      <c r="BO678" s="160"/>
      <c r="BP678" s="160"/>
      <c r="BQ678" s="160"/>
      <c r="BR678" s="160"/>
      <c r="BS678" s="160"/>
      <c r="BT678" s="160"/>
      <c r="BU678" s="160"/>
      <c r="BV678" s="160"/>
      <c r="BW678" s="160"/>
      <c r="BX678" s="160"/>
      <c r="BY678" s="160"/>
      <c r="BZ678" s="160"/>
      <c r="CA678" s="160"/>
      <c r="CB678" s="160"/>
      <c r="CC678" s="160"/>
      <c r="CD678" s="160"/>
      <c r="CE678" s="160"/>
      <c r="CF678" s="160"/>
      <c r="CG678" s="160"/>
      <c r="CH678" s="160"/>
      <c r="CI678" s="160"/>
      <c r="CJ678" s="160"/>
      <c r="CK678" s="160"/>
      <c r="CL678" s="160"/>
      <c r="CM678" s="160"/>
      <c r="CN678" s="160"/>
      <c r="CO678" s="160"/>
      <c r="CP678" s="160"/>
      <c r="CQ678" s="160"/>
      <c r="CR678" s="160"/>
      <c r="CS678" s="160"/>
      <c r="CT678" s="160"/>
      <c r="CU678" s="160"/>
      <c r="CV678" s="160"/>
      <c r="CW678" s="160"/>
      <c r="CX678" s="160"/>
      <c r="CY678" s="160"/>
      <c r="CZ678" s="160"/>
      <c r="DA678" s="160"/>
      <c r="DB678" s="160"/>
      <c r="DC678" s="160"/>
      <c r="DD678" s="160"/>
      <c r="DE678" s="160"/>
      <c r="DF678" s="160"/>
      <c r="DG678" s="160"/>
      <c r="DH678" s="160"/>
      <c r="DI678" s="160"/>
      <c r="DJ678" s="160"/>
      <c r="DK678" s="160"/>
      <c r="DL678" s="160"/>
      <c r="DM678" s="160"/>
      <c r="DN678" s="160"/>
      <c r="DO678" s="160"/>
      <c r="DP678" s="160"/>
      <c r="DQ678" s="160"/>
      <c r="DR678" s="160"/>
      <c r="DS678" s="160"/>
      <c r="DT678" s="160"/>
      <c r="DU678" s="160"/>
      <c r="DV678" s="160"/>
      <c r="DW678" s="160"/>
      <c r="DX678" s="160"/>
      <c r="DY678" s="160"/>
      <c r="DZ678" s="160"/>
      <c r="EA678" s="160"/>
      <c r="EB678" s="160"/>
      <c r="EC678" s="160"/>
      <c r="ED678" s="160"/>
      <c r="EE678" s="160"/>
      <c r="EF678" s="160"/>
      <c r="EG678" s="160"/>
      <c r="EH678" s="160"/>
      <c r="EI678" s="160"/>
      <c r="EJ678" s="160"/>
      <c r="EK678" s="160"/>
      <c r="EL678" s="160"/>
      <c r="EM678" s="160"/>
      <c r="EN678" s="160"/>
      <c r="EO678" s="160"/>
      <c r="EP678" s="160"/>
      <c r="EQ678" s="160"/>
      <c r="ER678" s="160"/>
      <c r="ES678" s="160"/>
      <c r="ET678" s="160"/>
      <c r="EU678" s="160"/>
      <c r="EV678" s="160"/>
      <c r="EW678" s="160"/>
      <c r="EX678" s="160"/>
      <c r="EY678" s="160"/>
      <c r="EZ678" s="160"/>
      <c r="FA678" s="160"/>
      <c r="FB678" s="160"/>
      <c r="FC678" s="160"/>
      <c r="FD678" s="160"/>
      <c r="FE678" s="160"/>
      <c r="FF678" s="160"/>
      <c r="FG678" s="160"/>
      <c r="FH678" s="160"/>
      <c r="FI678" s="160"/>
      <c r="FJ678" s="160"/>
      <c r="FK678" s="160"/>
      <c r="FL678" s="160"/>
      <c r="FM678" s="160"/>
      <c r="FN678" s="160"/>
      <c r="FO678" s="160"/>
      <c r="FP678" s="160"/>
      <c r="FQ678" s="160"/>
      <c r="FR678" s="160"/>
      <c r="FS678" s="160"/>
      <c r="FT678" s="160"/>
      <c r="FU678" s="160"/>
      <c r="FV678" s="160"/>
      <c r="FW678" s="160"/>
      <c r="FX678" s="160"/>
      <c r="FY678" s="160"/>
      <c r="FZ678" s="160"/>
      <c r="GA678" s="160"/>
      <c r="GB678" s="160"/>
      <c r="GC678" s="160"/>
      <c r="GD678" s="160"/>
      <c r="GE678" s="160"/>
      <c r="GF678" s="160"/>
      <c r="GG678" s="160"/>
      <c r="GH678" s="160"/>
      <c r="GI678" s="160"/>
      <c r="GJ678" s="160"/>
      <c r="GK678" s="160"/>
      <c r="GL678" s="160"/>
      <c r="GM678" s="160"/>
      <c r="GN678" s="160"/>
      <c r="GO678" s="160"/>
      <c r="GP678" s="160"/>
      <c r="GQ678" s="160"/>
      <c r="GR678" s="160"/>
      <c r="GS678" s="160"/>
      <c r="GT678" s="160"/>
      <c r="GU678" s="160"/>
      <c r="GV678" s="160"/>
      <c r="GW678" s="160"/>
      <c r="GX678" s="160"/>
      <c r="GY678" s="160"/>
      <c r="GZ678" s="160"/>
      <c r="HA678" s="160"/>
      <c r="HB678" s="160"/>
      <c r="HC678" s="160"/>
      <c r="HD678" s="160"/>
      <c r="HE678" s="160"/>
      <c r="HF678" s="160"/>
      <c r="HG678" s="160"/>
      <c r="HH678" s="160"/>
      <c r="HI678" s="160"/>
      <c r="HJ678" s="160"/>
      <c r="HK678" s="160"/>
      <c r="HL678" s="160"/>
      <c r="HM678" s="160"/>
      <c r="HN678" s="160"/>
      <c r="HO678" s="160"/>
      <c r="HP678" s="160"/>
      <c r="HQ678" s="160"/>
      <c r="HR678" s="160"/>
      <c r="HS678" s="160"/>
      <c r="HT678" s="160"/>
      <c r="HU678" s="160"/>
      <c r="HV678" s="160"/>
      <c r="HW678" s="160"/>
      <c r="HX678" s="160"/>
      <c r="HY678" s="160"/>
      <c r="HZ678" s="160"/>
      <c r="IA678" s="160"/>
      <c r="IB678" s="160"/>
      <c r="IC678" s="160"/>
      <c r="ID678" s="160"/>
      <c r="IE678" s="160"/>
      <c r="IF678" s="160"/>
      <c r="IG678" s="160"/>
      <c r="IH678" s="160"/>
      <c r="II678" s="160"/>
      <c r="IJ678" s="160"/>
      <c r="IK678" s="160"/>
      <c r="IL678" s="160"/>
      <c r="IM678" s="160"/>
      <c r="IN678" s="160"/>
      <c r="IO678" s="160"/>
      <c r="IP678" s="160"/>
      <c r="IQ678" s="160"/>
      <c r="IR678" s="160"/>
      <c r="IS678" s="160"/>
      <c r="IT678" s="160"/>
      <c r="IU678" s="160"/>
      <c r="IV678" s="160"/>
      <c r="IW678" s="160"/>
      <c r="IX678" s="160"/>
      <c r="IY678" s="160"/>
      <c r="IZ678" s="160"/>
      <c r="JA678" s="160"/>
      <c r="JB678" s="160"/>
      <c r="JC678" s="160"/>
      <c r="JD678" s="160"/>
      <c r="JE678" s="160"/>
      <c r="JF678" s="160"/>
      <c r="JG678" s="160"/>
      <c r="JH678" s="160"/>
      <c r="JI678" s="160"/>
      <c r="JJ678" s="160"/>
      <c r="JK678" s="160"/>
      <c r="JL678" s="160"/>
      <c r="JM678" s="160"/>
      <c r="JN678" s="160"/>
      <c r="JO678" s="160"/>
      <c r="JP678" s="160"/>
      <c r="JQ678" s="160"/>
      <c r="JR678" s="160"/>
      <c r="JS678" s="160"/>
      <c r="JT678" s="160"/>
      <c r="JU678" s="160"/>
      <c r="JV678" s="160"/>
      <c r="JW678" s="160"/>
      <c r="JX678" s="160"/>
      <c r="JY678" s="160"/>
      <c r="JZ678" s="160"/>
      <c r="KA678" s="160"/>
      <c r="KB678" s="160"/>
      <c r="KC678" s="160"/>
      <c r="KD678" s="160"/>
      <c r="KE678" s="160"/>
      <c r="KF678" s="160"/>
      <c r="KG678" s="160"/>
      <c r="KH678" s="160"/>
      <c r="KI678" s="160"/>
      <c r="KJ678" s="160"/>
      <c r="KK678" s="160"/>
      <c r="KL678" s="160"/>
      <c r="KM678" s="160"/>
      <c r="KN678" s="160"/>
      <c r="KO678" s="160"/>
      <c r="KP678" s="160"/>
      <c r="KQ678" s="160"/>
      <c r="KR678" s="160"/>
      <c r="KS678" s="160"/>
      <c r="KT678" s="160"/>
      <c r="KU678" s="160"/>
      <c r="KV678" s="160"/>
      <c r="KW678" s="160"/>
      <c r="KX678" s="160"/>
      <c r="KY678" s="160"/>
      <c r="KZ678" s="160"/>
      <c r="LA678" s="160"/>
      <c r="LB678" s="160"/>
      <c r="LC678" s="160"/>
      <c r="LD678" s="160"/>
      <c r="LE678" s="160"/>
      <c r="LF678" s="160"/>
      <c r="LG678" s="160"/>
      <c r="LH678" s="160"/>
      <c r="LI678" s="160"/>
      <c r="LJ678" s="160"/>
      <c r="LK678" s="160"/>
      <c r="LL678" s="160"/>
      <c r="LM678" s="160"/>
      <c r="LN678" s="160"/>
      <c r="LO678" s="160"/>
      <c r="LP678" s="160"/>
      <c r="LQ678" s="160"/>
      <c r="LR678" s="160"/>
      <c r="LS678" s="160"/>
      <c r="LT678" s="160"/>
      <c r="LU678" s="160"/>
      <c r="LV678" s="160"/>
      <c r="LW678" s="160"/>
      <c r="LX678" s="160"/>
      <c r="LY678" s="160"/>
      <c r="LZ678" s="160"/>
      <c r="MA678" s="160"/>
      <c r="MB678" s="160"/>
      <c r="MC678" s="160"/>
      <c r="MD678" s="160"/>
      <c r="ME678" s="160"/>
      <c r="MF678" s="160"/>
      <c r="MG678" s="160"/>
      <c r="MH678" s="160"/>
      <c r="MI678" s="160"/>
      <c r="MJ678" s="160"/>
      <c r="MK678" s="160"/>
      <c r="ML678" s="160"/>
      <c r="MM678" s="160"/>
      <c r="MN678" s="160"/>
      <c r="MO678" s="160"/>
      <c r="MP678" s="160"/>
      <c r="MQ678" s="160"/>
      <c r="MR678" s="160"/>
      <c r="MS678" s="160"/>
      <c r="MT678" s="160"/>
      <c r="MU678" s="160"/>
      <c r="MV678" s="160"/>
      <c r="MW678" s="160"/>
      <c r="MX678" s="160"/>
      <c r="MY678" s="160"/>
      <c r="MZ678" s="160"/>
      <c r="NA678" s="160"/>
      <c r="NB678" s="160"/>
      <c r="NC678" s="160"/>
      <c r="ND678" s="160"/>
      <c r="NE678" s="160"/>
      <c r="NF678" s="160"/>
      <c r="NG678" s="160"/>
      <c r="NH678" s="160"/>
      <c r="NI678" s="160"/>
      <c r="NJ678" s="160"/>
      <c r="NK678" s="160"/>
      <c r="NL678" s="160"/>
      <c r="NM678" s="160"/>
      <c r="NN678" s="160"/>
      <c r="NO678" s="160"/>
      <c r="NP678" s="160"/>
      <c r="NQ678" s="160"/>
      <c r="NR678" s="160"/>
      <c r="NS678" s="160"/>
      <c r="NT678" s="160"/>
      <c r="NU678" s="160"/>
      <c r="NV678" s="160"/>
      <c r="NW678" s="160"/>
      <c r="NX678" s="160"/>
      <c r="NY678" s="160"/>
      <c r="NZ678" s="160"/>
      <c r="OA678" s="160"/>
      <c r="OB678" s="160"/>
      <c r="OC678" s="160"/>
      <c r="OD678" s="160"/>
      <c r="OE678" s="160"/>
      <c r="OF678" s="160"/>
      <c r="OG678" s="160"/>
      <c r="OH678" s="160"/>
      <c r="OI678" s="160"/>
      <c r="OJ678" s="160"/>
      <c r="OK678" s="160"/>
      <c r="OL678" s="160"/>
      <c r="OM678" s="160"/>
      <c r="ON678" s="160"/>
      <c r="OO678" s="160"/>
      <c r="OP678" s="160"/>
      <c r="OQ678" s="160"/>
      <c r="OR678" s="160"/>
      <c r="OS678" s="160"/>
      <c r="OT678" s="160"/>
      <c r="OU678" s="160"/>
      <c r="OV678" s="160"/>
      <c r="OW678" s="160"/>
      <c r="OX678" s="160"/>
      <c r="OY678" s="160"/>
      <c r="OZ678" s="160"/>
      <c r="PA678" s="160"/>
      <c r="PB678" s="160"/>
      <c r="PC678" s="160"/>
      <c r="PD678" s="160"/>
      <c r="PE678" s="160"/>
      <c r="PF678" s="160"/>
      <c r="PG678" s="160"/>
      <c r="PH678" s="160"/>
      <c r="PI678" s="160"/>
      <c r="PJ678" s="160"/>
      <c r="PK678" s="160"/>
      <c r="PL678" s="160"/>
      <c r="PM678" s="160"/>
      <c r="PN678" s="160"/>
      <c r="PO678" s="160"/>
      <c r="PP678" s="160"/>
      <c r="PQ678" s="160"/>
      <c r="PR678" s="160"/>
      <c r="PS678" s="160"/>
      <c r="PT678" s="160"/>
      <c r="PU678" s="160"/>
      <c r="PV678" s="160"/>
      <c r="PW678" s="160"/>
      <c r="PX678" s="160"/>
      <c r="PY678" s="160"/>
      <c r="PZ678" s="160"/>
      <c r="QA678" s="160"/>
      <c r="QB678" s="160"/>
      <c r="QC678" s="160"/>
      <c r="QD678" s="160"/>
      <c r="QE678" s="160"/>
      <c r="QF678" s="160"/>
      <c r="QG678" s="160"/>
      <c r="QH678" s="160"/>
      <c r="QI678" s="160"/>
      <c r="QJ678" s="160"/>
      <c r="QK678" s="160"/>
      <c r="QL678" s="160"/>
      <c r="QM678" s="160"/>
      <c r="QN678" s="160"/>
      <c r="QO678" s="160"/>
      <c r="QP678" s="160"/>
      <c r="QQ678" s="160"/>
      <c r="QR678" s="160"/>
      <c r="QS678" s="160"/>
      <c r="QT678" s="160"/>
      <c r="QU678" s="160"/>
      <c r="QV678" s="160"/>
      <c r="QW678" s="160"/>
      <c r="QX678" s="160"/>
      <c r="QY678" s="160"/>
      <c r="QZ678" s="160"/>
      <c r="RA678" s="160"/>
      <c r="RB678" s="160"/>
      <c r="RC678" s="160"/>
      <c r="RD678" s="160"/>
      <c r="RE678" s="160"/>
      <c r="RF678" s="160"/>
      <c r="RG678" s="160"/>
      <c r="RH678" s="160"/>
      <c r="RI678" s="160"/>
      <c r="RJ678" s="160"/>
      <c r="RK678" s="160"/>
      <c r="RL678" s="160"/>
      <c r="RM678" s="160"/>
      <c r="RN678" s="160"/>
      <c r="RO678" s="160"/>
      <c r="RP678" s="160"/>
      <c r="RQ678" s="160"/>
      <c r="RR678" s="160"/>
      <c r="RS678" s="160"/>
      <c r="RT678" s="160"/>
      <c r="RU678" s="160"/>
      <c r="RV678" s="160"/>
      <c r="RW678" s="160"/>
      <c r="RX678" s="160"/>
      <c r="RY678" s="160"/>
      <c r="RZ678" s="160"/>
      <c r="SA678" s="160"/>
      <c r="SB678" s="160"/>
      <c r="SC678" s="160"/>
      <c r="SD678" s="160"/>
      <c r="SE678" s="160"/>
      <c r="SF678" s="160"/>
      <c r="SG678" s="160"/>
      <c r="SH678" s="160"/>
      <c r="SI678" s="160"/>
      <c r="SJ678" s="160"/>
      <c r="SK678" s="160"/>
      <c r="SL678" s="160"/>
      <c r="SM678" s="160"/>
      <c r="SN678" s="160"/>
      <c r="SO678" s="160"/>
      <c r="SP678" s="160"/>
      <c r="SQ678" s="160"/>
      <c r="SR678" s="160"/>
      <c r="SS678" s="160"/>
      <c r="ST678" s="160"/>
      <c r="SU678" s="160"/>
      <c r="SV678" s="160"/>
      <c r="SW678" s="160"/>
      <c r="SX678" s="160"/>
      <c r="SY678" s="160"/>
      <c r="SZ678" s="160"/>
      <c r="TA678" s="160"/>
      <c r="TB678" s="160"/>
      <c r="TC678" s="160"/>
      <c r="TD678" s="160"/>
      <c r="TE678" s="160"/>
      <c r="TF678" s="160"/>
    </row>
    <row r="679" spans="1:526">
      <c r="A679" s="160"/>
      <c r="B679" s="160"/>
      <c r="C679" s="160"/>
      <c r="D679" s="160"/>
      <c r="E679" s="160"/>
      <c r="F679" s="160"/>
      <c r="G679" s="160"/>
      <c r="H679" s="160"/>
      <c r="I679" s="160"/>
      <c r="J679" s="160"/>
      <c r="K679" s="160"/>
      <c r="L679" s="160"/>
      <c r="M679" s="160"/>
      <c r="N679" s="160"/>
      <c r="O679" s="160"/>
      <c r="P679" s="160"/>
      <c r="Q679" s="160"/>
      <c r="R679" s="160"/>
      <c r="S679" s="160"/>
      <c r="T679" s="160"/>
      <c r="U679" s="160"/>
      <c r="V679" s="160"/>
      <c r="W679" s="160"/>
      <c r="X679" s="160"/>
      <c r="Y679" s="160"/>
      <c r="Z679" s="160"/>
      <c r="AA679" s="160"/>
      <c r="AB679" s="160"/>
      <c r="AC679" s="160"/>
      <c r="AD679" s="160"/>
      <c r="AE679" s="160"/>
      <c r="AF679" s="160"/>
      <c r="AG679" s="160"/>
      <c r="AH679" s="160"/>
      <c r="AI679" s="160"/>
      <c r="AJ679" s="160"/>
      <c r="AK679" s="160"/>
      <c r="AL679" s="160"/>
      <c r="AM679" s="160"/>
      <c r="AN679" s="160"/>
      <c r="AO679" s="160"/>
      <c r="AP679" s="160"/>
      <c r="AQ679" s="160"/>
      <c r="AR679" s="160"/>
      <c r="AS679" s="160"/>
      <c r="AT679" s="160"/>
      <c r="AU679" s="160"/>
      <c r="AV679" s="160"/>
      <c r="AW679" s="160"/>
      <c r="AX679" s="160"/>
      <c r="AY679" s="160"/>
      <c r="AZ679" s="160"/>
      <c r="BA679" s="160"/>
      <c r="BB679" s="160"/>
      <c r="BC679" s="160"/>
      <c r="BD679" s="160"/>
      <c r="BE679" s="160"/>
      <c r="BF679" s="160"/>
      <c r="BG679" s="160"/>
      <c r="BH679" s="160"/>
      <c r="BI679" s="160"/>
      <c r="BJ679" s="160"/>
      <c r="BK679" s="160"/>
      <c r="BL679" s="160"/>
      <c r="BM679" s="160"/>
      <c r="BN679" s="160"/>
      <c r="BO679" s="160"/>
      <c r="BP679" s="160"/>
      <c r="BQ679" s="160"/>
      <c r="BR679" s="160"/>
      <c r="BS679" s="160"/>
      <c r="BT679" s="160"/>
      <c r="BU679" s="160"/>
      <c r="BV679" s="160"/>
      <c r="BW679" s="160"/>
      <c r="BX679" s="160"/>
      <c r="BY679" s="160"/>
      <c r="BZ679" s="160"/>
      <c r="CA679" s="160"/>
      <c r="CB679" s="160"/>
      <c r="CC679" s="160"/>
      <c r="CD679" s="160"/>
      <c r="CE679" s="160"/>
      <c r="CF679" s="160"/>
      <c r="CG679" s="160"/>
      <c r="CH679" s="160"/>
      <c r="CI679" s="160"/>
      <c r="CJ679" s="160"/>
      <c r="CK679" s="160"/>
      <c r="CL679" s="160"/>
      <c r="CM679" s="160"/>
      <c r="CN679" s="160"/>
      <c r="CO679" s="160"/>
      <c r="CP679" s="160"/>
      <c r="CQ679" s="160"/>
      <c r="CR679" s="160"/>
      <c r="CS679" s="160"/>
      <c r="CT679" s="160"/>
      <c r="CU679" s="160"/>
      <c r="CV679" s="160"/>
      <c r="CW679" s="160"/>
      <c r="CX679" s="160"/>
      <c r="CY679" s="160"/>
      <c r="CZ679" s="160"/>
      <c r="DA679" s="160"/>
      <c r="DB679" s="160"/>
      <c r="DC679" s="160"/>
      <c r="DD679" s="160"/>
      <c r="DE679" s="160"/>
      <c r="DF679" s="160"/>
      <c r="DG679" s="160"/>
      <c r="DH679" s="160"/>
      <c r="DI679" s="160"/>
      <c r="DJ679" s="160"/>
      <c r="DK679" s="160"/>
      <c r="DL679" s="160"/>
      <c r="DM679" s="160"/>
      <c r="DN679" s="160"/>
      <c r="DO679" s="160"/>
      <c r="DP679" s="160"/>
      <c r="DQ679" s="160"/>
      <c r="DR679" s="160"/>
      <c r="DS679" s="160"/>
      <c r="DT679" s="160"/>
      <c r="DU679" s="160"/>
      <c r="DV679" s="160"/>
      <c r="DW679" s="160"/>
      <c r="DX679" s="160"/>
      <c r="DY679" s="160"/>
      <c r="DZ679" s="160"/>
      <c r="EA679" s="160"/>
      <c r="EB679" s="160"/>
      <c r="EC679" s="160"/>
      <c r="ED679" s="160"/>
      <c r="EE679" s="160"/>
      <c r="EF679" s="160"/>
      <c r="EG679" s="160"/>
      <c r="EH679" s="160"/>
      <c r="EI679" s="160"/>
      <c r="EJ679" s="160"/>
      <c r="EK679" s="160"/>
      <c r="EL679" s="160"/>
      <c r="EM679" s="160"/>
      <c r="EN679" s="160"/>
      <c r="EO679" s="160"/>
      <c r="EP679" s="160"/>
      <c r="EQ679" s="160"/>
      <c r="ER679" s="160"/>
      <c r="ES679" s="160"/>
      <c r="ET679" s="160"/>
      <c r="EU679" s="160"/>
      <c r="EV679" s="160"/>
      <c r="EW679" s="160"/>
      <c r="EX679" s="160"/>
      <c r="EY679" s="160"/>
      <c r="EZ679" s="160"/>
      <c r="FA679" s="160"/>
      <c r="FB679" s="160"/>
      <c r="FC679" s="160"/>
      <c r="FD679" s="160"/>
      <c r="FE679" s="160"/>
      <c r="FF679" s="160"/>
      <c r="FG679" s="160"/>
      <c r="FH679" s="160"/>
      <c r="FI679" s="160"/>
      <c r="FJ679" s="160"/>
      <c r="FK679" s="160"/>
      <c r="FL679" s="160"/>
      <c r="FM679" s="160"/>
      <c r="FN679" s="160"/>
      <c r="FO679" s="160"/>
      <c r="FP679" s="160"/>
      <c r="FQ679" s="160"/>
      <c r="FR679" s="160"/>
      <c r="FS679" s="160"/>
      <c r="FT679" s="160"/>
      <c r="FU679" s="160"/>
      <c r="FV679" s="160"/>
      <c r="FW679" s="160"/>
      <c r="FX679" s="160"/>
      <c r="FY679" s="160"/>
      <c r="FZ679" s="160"/>
      <c r="GA679" s="160"/>
      <c r="GB679" s="160"/>
      <c r="GC679" s="160"/>
      <c r="GD679" s="160"/>
      <c r="GE679" s="160"/>
      <c r="GF679" s="160"/>
      <c r="GG679" s="160"/>
      <c r="GH679" s="160"/>
      <c r="GI679" s="160"/>
      <c r="GJ679" s="160"/>
      <c r="GK679" s="160"/>
      <c r="GL679" s="160"/>
      <c r="GM679" s="160"/>
      <c r="GN679" s="160"/>
      <c r="GO679" s="160"/>
      <c r="GP679" s="160"/>
      <c r="GQ679" s="160"/>
      <c r="GR679" s="160"/>
      <c r="GS679" s="160"/>
      <c r="GT679" s="160"/>
      <c r="GU679" s="160"/>
      <c r="GV679" s="160"/>
      <c r="GW679" s="160"/>
      <c r="GX679" s="160"/>
      <c r="GY679" s="160"/>
      <c r="GZ679" s="160"/>
      <c r="HA679" s="160"/>
      <c r="HB679" s="160"/>
      <c r="HC679" s="160"/>
      <c r="HD679" s="160"/>
      <c r="HE679" s="160"/>
      <c r="HF679" s="160"/>
      <c r="HG679" s="160"/>
      <c r="HH679" s="160"/>
      <c r="HI679" s="160"/>
      <c r="HJ679" s="160"/>
      <c r="HK679" s="160"/>
      <c r="HL679" s="160"/>
      <c r="HM679" s="160"/>
      <c r="HN679" s="160"/>
      <c r="HO679" s="160"/>
      <c r="HP679" s="160"/>
      <c r="HQ679" s="160"/>
      <c r="HR679" s="160"/>
      <c r="HS679" s="160"/>
      <c r="HT679" s="160"/>
      <c r="HU679" s="160"/>
      <c r="HV679" s="160"/>
      <c r="HW679" s="160"/>
      <c r="HX679" s="160"/>
      <c r="HY679" s="160"/>
      <c r="HZ679" s="160"/>
      <c r="IA679" s="160"/>
      <c r="IB679" s="160"/>
      <c r="IC679" s="160"/>
      <c r="ID679" s="160"/>
      <c r="IE679" s="160"/>
      <c r="IF679" s="160"/>
      <c r="IG679" s="160"/>
      <c r="IH679" s="160"/>
      <c r="II679" s="160"/>
      <c r="IJ679" s="160"/>
      <c r="IK679" s="160"/>
      <c r="IL679" s="160"/>
      <c r="IM679" s="160"/>
      <c r="IN679" s="160"/>
      <c r="IO679" s="160"/>
      <c r="IP679" s="160"/>
      <c r="IQ679" s="160"/>
      <c r="IR679" s="160"/>
      <c r="IS679" s="160"/>
      <c r="IT679" s="160"/>
      <c r="IU679" s="160"/>
      <c r="IV679" s="160"/>
      <c r="IW679" s="160"/>
      <c r="IX679" s="160"/>
      <c r="IY679" s="160"/>
      <c r="IZ679" s="160"/>
      <c r="JA679" s="160"/>
      <c r="JB679" s="160"/>
      <c r="JC679" s="160"/>
      <c r="JD679" s="160"/>
      <c r="JE679" s="160"/>
      <c r="JF679" s="160"/>
      <c r="JG679" s="160"/>
      <c r="JH679" s="160"/>
      <c r="JI679" s="160"/>
      <c r="JJ679" s="160"/>
      <c r="JK679" s="160"/>
      <c r="JL679" s="160"/>
      <c r="JM679" s="160"/>
      <c r="JN679" s="160"/>
      <c r="JO679" s="160"/>
      <c r="JP679" s="160"/>
      <c r="JQ679" s="160"/>
      <c r="JR679" s="160"/>
      <c r="JS679" s="160"/>
      <c r="JT679" s="160"/>
      <c r="JU679" s="160"/>
      <c r="JV679" s="160"/>
      <c r="JW679" s="160"/>
      <c r="JX679" s="160"/>
      <c r="JY679" s="160"/>
      <c r="JZ679" s="160"/>
      <c r="KA679" s="160"/>
      <c r="KB679" s="160"/>
      <c r="KC679" s="160"/>
      <c r="KD679" s="160"/>
      <c r="KE679" s="160"/>
      <c r="KF679" s="160"/>
      <c r="KG679" s="160"/>
      <c r="KH679" s="160"/>
      <c r="KI679" s="160"/>
      <c r="KJ679" s="160"/>
      <c r="KK679" s="160"/>
      <c r="KL679" s="160"/>
      <c r="KM679" s="160"/>
      <c r="KN679" s="160"/>
      <c r="KO679" s="160"/>
      <c r="KP679" s="160"/>
      <c r="KQ679" s="160"/>
      <c r="KR679" s="160"/>
      <c r="KS679" s="160"/>
      <c r="KT679" s="160"/>
      <c r="KU679" s="160"/>
      <c r="KV679" s="160"/>
      <c r="KW679" s="160"/>
      <c r="KX679" s="160"/>
      <c r="KY679" s="160"/>
      <c r="KZ679" s="160"/>
      <c r="LA679" s="160"/>
      <c r="LB679" s="160"/>
      <c r="LC679" s="160"/>
      <c r="LD679" s="160"/>
      <c r="LE679" s="160"/>
      <c r="LF679" s="160"/>
      <c r="LG679" s="160"/>
      <c r="LH679" s="160"/>
      <c r="LI679" s="160"/>
      <c r="LJ679" s="160"/>
      <c r="LK679" s="160"/>
      <c r="LL679" s="160"/>
      <c r="LM679" s="160"/>
      <c r="LN679" s="160"/>
      <c r="LO679" s="160"/>
      <c r="LP679" s="160"/>
      <c r="LQ679" s="160"/>
      <c r="LR679" s="160"/>
      <c r="LS679" s="160"/>
      <c r="LT679" s="160"/>
      <c r="LU679" s="160"/>
      <c r="LV679" s="160"/>
      <c r="LW679" s="160"/>
      <c r="LX679" s="160"/>
      <c r="LY679" s="160"/>
      <c r="LZ679" s="160"/>
      <c r="MA679" s="160"/>
      <c r="MB679" s="160"/>
      <c r="MC679" s="160"/>
      <c r="MD679" s="160"/>
      <c r="ME679" s="160"/>
      <c r="MF679" s="160"/>
      <c r="MG679" s="160"/>
      <c r="MH679" s="160"/>
      <c r="MI679" s="160"/>
      <c r="MJ679" s="160"/>
      <c r="MK679" s="160"/>
      <c r="ML679" s="160"/>
      <c r="MM679" s="160"/>
      <c r="MN679" s="160"/>
      <c r="MO679" s="160"/>
      <c r="MP679" s="160"/>
      <c r="MQ679" s="160"/>
      <c r="MR679" s="160"/>
      <c r="MS679" s="160"/>
      <c r="MT679" s="160"/>
      <c r="MU679" s="160"/>
      <c r="MV679" s="160"/>
      <c r="MW679" s="160"/>
      <c r="MX679" s="160"/>
      <c r="MY679" s="160"/>
      <c r="MZ679" s="160"/>
      <c r="NA679" s="160"/>
      <c r="NB679" s="160"/>
      <c r="NC679" s="160"/>
      <c r="ND679" s="160"/>
      <c r="NE679" s="160"/>
      <c r="NF679" s="160"/>
      <c r="NG679" s="160"/>
      <c r="NH679" s="160"/>
      <c r="NI679" s="160"/>
      <c r="NJ679" s="160"/>
      <c r="NK679" s="160"/>
      <c r="NL679" s="160"/>
      <c r="NM679" s="160"/>
      <c r="NN679" s="160"/>
      <c r="NO679" s="160"/>
      <c r="NP679" s="160"/>
      <c r="NQ679" s="160"/>
      <c r="NR679" s="160"/>
      <c r="NS679" s="160"/>
      <c r="NT679" s="160"/>
      <c r="NU679" s="160"/>
      <c r="NV679" s="160"/>
      <c r="NW679" s="160"/>
      <c r="NX679" s="160"/>
      <c r="NY679" s="160"/>
      <c r="NZ679" s="160"/>
      <c r="OA679" s="160"/>
      <c r="OB679" s="160"/>
      <c r="OC679" s="160"/>
      <c r="OD679" s="160"/>
      <c r="OE679" s="160"/>
      <c r="OF679" s="160"/>
      <c r="OG679" s="160"/>
      <c r="OH679" s="160"/>
      <c r="OI679" s="160"/>
      <c r="OJ679" s="160"/>
      <c r="OK679" s="160"/>
      <c r="OL679" s="160"/>
      <c r="OM679" s="160"/>
      <c r="ON679" s="160"/>
      <c r="OO679" s="160"/>
      <c r="OP679" s="160"/>
      <c r="OQ679" s="160"/>
      <c r="OR679" s="160"/>
      <c r="OS679" s="160"/>
      <c r="OT679" s="160"/>
      <c r="OU679" s="160"/>
      <c r="OV679" s="160"/>
      <c r="OW679" s="160"/>
      <c r="OX679" s="160"/>
      <c r="OY679" s="160"/>
      <c r="OZ679" s="160"/>
      <c r="PA679" s="160"/>
      <c r="PB679" s="160"/>
      <c r="PC679" s="160"/>
      <c r="PD679" s="160"/>
      <c r="PE679" s="160"/>
      <c r="PF679" s="160"/>
      <c r="PG679" s="160"/>
      <c r="PH679" s="160"/>
      <c r="PI679" s="160"/>
      <c r="PJ679" s="160"/>
      <c r="PK679" s="160"/>
      <c r="PL679" s="160"/>
      <c r="PM679" s="160"/>
      <c r="PN679" s="160"/>
      <c r="PO679" s="160"/>
      <c r="PP679" s="160"/>
      <c r="PQ679" s="160"/>
      <c r="PR679" s="160"/>
      <c r="PS679" s="160"/>
      <c r="PT679" s="160"/>
      <c r="PU679" s="160"/>
      <c r="PV679" s="160"/>
      <c r="PW679" s="160"/>
      <c r="PX679" s="160"/>
      <c r="PY679" s="160"/>
      <c r="PZ679" s="160"/>
      <c r="QA679" s="160"/>
      <c r="QB679" s="160"/>
      <c r="QC679" s="160"/>
      <c r="QD679" s="160"/>
      <c r="QE679" s="160"/>
      <c r="QF679" s="160"/>
      <c r="QG679" s="160"/>
      <c r="QH679" s="160"/>
      <c r="QI679" s="160"/>
      <c r="QJ679" s="160"/>
      <c r="QK679" s="160"/>
      <c r="QL679" s="160"/>
      <c r="QM679" s="160"/>
      <c r="QN679" s="160"/>
      <c r="QO679" s="160"/>
      <c r="QP679" s="160"/>
      <c r="QQ679" s="160"/>
      <c r="QR679" s="160"/>
      <c r="QS679" s="160"/>
      <c r="QT679" s="160"/>
      <c r="QU679" s="160"/>
      <c r="QV679" s="160"/>
      <c r="QW679" s="160"/>
      <c r="QX679" s="160"/>
      <c r="QY679" s="160"/>
      <c r="QZ679" s="160"/>
      <c r="RA679" s="160"/>
      <c r="RB679" s="160"/>
      <c r="RC679" s="160"/>
      <c r="RD679" s="160"/>
      <c r="RE679" s="160"/>
      <c r="RF679" s="160"/>
      <c r="RG679" s="160"/>
      <c r="RH679" s="160"/>
      <c r="RI679" s="160"/>
      <c r="RJ679" s="160"/>
      <c r="RK679" s="160"/>
      <c r="RL679" s="160"/>
      <c r="RM679" s="160"/>
      <c r="RN679" s="160"/>
      <c r="RO679" s="160"/>
      <c r="RP679" s="160"/>
      <c r="RQ679" s="160"/>
      <c r="RR679" s="160"/>
      <c r="RS679" s="160"/>
      <c r="RT679" s="160"/>
      <c r="RU679" s="160"/>
      <c r="RV679" s="160"/>
      <c r="RW679" s="160"/>
      <c r="RX679" s="160"/>
      <c r="RY679" s="160"/>
      <c r="RZ679" s="160"/>
      <c r="SA679" s="160"/>
      <c r="SB679" s="160"/>
      <c r="SC679" s="160"/>
      <c r="SD679" s="160"/>
      <c r="SE679" s="160"/>
      <c r="SF679" s="160"/>
      <c r="SG679" s="160"/>
      <c r="SH679" s="160"/>
      <c r="SI679" s="160"/>
      <c r="SJ679" s="160"/>
      <c r="SK679" s="160"/>
      <c r="SL679" s="160"/>
      <c r="SM679" s="160"/>
      <c r="SN679" s="160"/>
      <c r="SO679" s="160"/>
      <c r="SP679" s="160"/>
      <c r="SQ679" s="160"/>
      <c r="SR679" s="160"/>
      <c r="SS679" s="160"/>
      <c r="ST679" s="160"/>
      <c r="SU679" s="160"/>
      <c r="SV679" s="160"/>
      <c r="SW679" s="160"/>
      <c r="SX679" s="160"/>
      <c r="SY679" s="160"/>
      <c r="SZ679" s="160"/>
      <c r="TA679" s="160"/>
      <c r="TB679" s="160"/>
      <c r="TC679" s="160"/>
      <c r="TD679" s="160"/>
      <c r="TE679" s="160"/>
      <c r="TF679" s="160"/>
    </row>
    <row r="680" spans="1:526">
      <c r="A680" s="160"/>
      <c r="B680" s="160"/>
      <c r="C680" s="160"/>
      <c r="D680" s="160"/>
      <c r="E680" s="160"/>
      <c r="F680" s="160"/>
      <c r="G680" s="160"/>
      <c r="H680" s="160"/>
      <c r="I680" s="160"/>
      <c r="J680" s="160"/>
      <c r="K680" s="160"/>
      <c r="L680" s="160"/>
      <c r="M680" s="160"/>
      <c r="N680" s="160"/>
      <c r="O680" s="160"/>
      <c r="P680" s="160"/>
      <c r="Q680" s="160"/>
      <c r="R680" s="160"/>
      <c r="S680" s="160"/>
      <c r="T680" s="160"/>
      <c r="U680" s="160"/>
      <c r="V680" s="160"/>
      <c r="W680" s="160"/>
      <c r="X680" s="160"/>
      <c r="Y680" s="160"/>
      <c r="Z680" s="160"/>
      <c r="AA680" s="160"/>
      <c r="AB680" s="160"/>
      <c r="AC680" s="160"/>
      <c r="AD680" s="160"/>
      <c r="AE680" s="160"/>
      <c r="AF680" s="160"/>
      <c r="AG680" s="160"/>
      <c r="AH680" s="160"/>
      <c r="AI680" s="160"/>
      <c r="AJ680" s="160"/>
      <c r="AK680" s="160"/>
      <c r="AL680" s="160"/>
      <c r="AM680" s="160"/>
      <c r="AN680" s="160"/>
      <c r="AO680" s="160"/>
      <c r="AP680" s="160"/>
      <c r="AQ680" s="160"/>
      <c r="AR680" s="160"/>
      <c r="AS680" s="160"/>
      <c r="AT680" s="160"/>
      <c r="AU680" s="160"/>
      <c r="AV680" s="160"/>
      <c r="AW680" s="160"/>
      <c r="AX680" s="160"/>
      <c r="AY680" s="160"/>
      <c r="AZ680" s="160"/>
      <c r="BA680" s="160"/>
      <c r="BB680" s="160"/>
      <c r="BC680" s="160"/>
      <c r="BD680" s="160"/>
      <c r="BE680" s="160"/>
      <c r="BF680" s="160"/>
      <c r="BG680" s="160"/>
      <c r="BH680" s="160"/>
      <c r="BI680" s="160"/>
      <c r="BJ680" s="160"/>
      <c r="BK680" s="160"/>
      <c r="BL680" s="160"/>
      <c r="BM680" s="160"/>
      <c r="BN680" s="160"/>
      <c r="BO680" s="160"/>
      <c r="BP680" s="160"/>
      <c r="BQ680" s="160"/>
      <c r="BR680" s="160"/>
      <c r="BS680" s="160"/>
      <c r="BT680" s="160"/>
      <c r="BU680" s="160"/>
      <c r="BV680" s="160"/>
      <c r="BW680" s="160"/>
      <c r="BX680" s="160"/>
      <c r="BY680" s="160"/>
      <c r="BZ680" s="160"/>
      <c r="CA680" s="160"/>
      <c r="CB680" s="160"/>
      <c r="CC680" s="160"/>
      <c r="CD680" s="160"/>
      <c r="CE680" s="160"/>
      <c r="CF680" s="160"/>
      <c r="CG680" s="160"/>
      <c r="CH680" s="160"/>
      <c r="CI680" s="160"/>
      <c r="CJ680" s="160"/>
      <c r="CK680" s="160"/>
      <c r="CL680" s="160"/>
      <c r="CM680" s="160"/>
      <c r="CN680" s="160"/>
      <c r="CO680" s="160"/>
      <c r="CP680" s="160"/>
      <c r="CQ680" s="160"/>
      <c r="CR680" s="160"/>
      <c r="CS680" s="160"/>
      <c r="CT680" s="160"/>
      <c r="CU680" s="160"/>
      <c r="CV680" s="160"/>
      <c r="CW680" s="160"/>
      <c r="CX680" s="160"/>
      <c r="CY680" s="160"/>
      <c r="CZ680" s="160"/>
      <c r="DA680" s="160"/>
      <c r="DB680" s="160"/>
      <c r="DC680" s="160"/>
      <c r="DD680" s="160"/>
      <c r="DE680" s="160"/>
      <c r="DF680" s="160"/>
      <c r="DG680" s="160"/>
      <c r="DH680" s="160"/>
      <c r="DI680" s="160"/>
      <c r="DJ680" s="160"/>
      <c r="DK680" s="160"/>
      <c r="DL680" s="160"/>
      <c r="DM680" s="160"/>
      <c r="DN680" s="160"/>
      <c r="DO680" s="160"/>
      <c r="DP680" s="160"/>
      <c r="DQ680" s="160"/>
      <c r="DR680" s="160"/>
      <c r="DS680" s="160"/>
      <c r="DT680" s="160"/>
      <c r="DU680" s="160"/>
      <c r="DV680" s="160"/>
      <c r="DW680" s="160"/>
      <c r="DX680" s="160"/>
      <c r="DY680" s="160"/>
      <c r="DZ680" s="160"/>
      <c r="EA680" s="160"/>
      <c r="EB680" s="160"/>
      <c r="EC680" s="160"/>
      <c r="ED680" s="160"/>
      <c r="EE680" s="160"/>
      <c r="EF680" s="160"/>
      <c r="EG680" s="160"/>
      <c r="EH680" s="160"/>
      <c r="EI680" s="160"/>
      <c r="EJ680" s="160"/>
      <c r="EK680" s="160"/>
      <c r="EL680" s="160"/>
      <c r="EM680" s="160"/>
      <c r="EN680" s="160"/>
      <c r="EO680" s="160"/>
      <c r="EP680" s="160"/>
      <c r="EQ680" s="160"/>
      <c r="ER680" s="160"/>
      <c r="ES680" s="160"/>
      <c r="ET680" s="160"/>
      <c r="EU680" s="160"/>
      <c r="EV680" s="160"/>
      <c r="EW680" s="160"/>
      <c r="EX680" s="160"/>
      <c r="EY680" s="160"/>
      <c r="EZ680" s="160"/>
      <c r="FA680" s="160"/>
      <c r="FB680" s="160"/>
      <c r="FC680" s="160"/>
      <c r="FD680" s="160"/>
      <c r="FE680" s="160"/>
      <c r="FF680" s="160"/>
      <c r="FG680" s="160"/>
      <c r="FH680" s="160"/>
      <c r="FI680" s="160"/>
      <c r="FJ680" s="160"/>
      <c r="FK680" s="160"/>
      <c r="FL680" s="160"/>
      <c r="FM680" s="160"/>
      <c r="FN680" s="160"/>
      <c r="FO680" s="160"/>
      <c r="FP680" s="160"/>
      <c r="FQ680" s="160"/>
      <c r="FR680" s="160"/>
      <c r="FS680" s="160"/>
      <c r="FT680" s="160"/>
      <c r="FU680" s="160"/>
      <c r="FV680" s="160"/>
      <c r="FW680" s="160"/>
      <c r="FX680" s="160"/>
      <c r="FY680" s="160"/>
      <c r="FZ680" s="160"/>
      <c r="GA680" s="160"/>
      <c r="GB680" s="160"/>
      <c r="GC680" s="160"/>
      <c r="GD680" s="160"/>
      <c r="GE680" s="160"/>
      <c r="GF680" s="160"/>
      <c r="GG680" s="160"/>
      <c r="GH680" s="160"/>
      <c r="GI680" s="160"/>
      <c r="GJ680" s="160"/>
      <c r="GK680" s="160"/>
      <c r="GL680" s="160"/>
      <c r="GM680" s="160"/>
      <c r="GN680" s="160"/>
      <c r="GO680" s="160"/>
      <c r="GP680" s="160"/>
      <c r="GQ680" s="160"/>
      <c r="GR680" s="160"/>
      <c r="GS680" s="160"/>
      <c r="GT680" s="160"/>
      <c r="GU680" s="160"/>
      <c r="GV680" s="160"/>
      <c r="GW680" s="160"/>
      <c r="GX680" s="160"/>
      <c r="GY680" s="160"/>
      <c r="GZ680" s="160"/>
      <c r="HA680" s="160"/>
      <c r="HB680" s="160"/>
      <c r="HC680" s="160"/>
      <c r="HD680" s="160"/>
      <c r="HE680" s="160"/>
      <c r="HF680" s="160"/>
      <c r="HG680" s="160"/>
      <c r="HH680" s="160"/>
      <c r="HI680" s="160"/>
      <c r="HJ680" s="160"/>
      <c r="HK680" s="160"/>
      <c r="HL680" s="160"/>
      <c r="HM680" s="160"/>
      <c r="HN680" s="160"/>
      <c r="HO680" s="160"/>
      <c r="HP680" s="160"/>
      <c r="HQ680" s="160"/>
      <c r="HR680" s="160"/>
      <c r="HS680" s="160"/>
      <c r="HT680" s="160"/>
      <c r="HU680" s="160"/>
      <c r="HV680" s="160"/>
      <c r="HW680" s="160"/>
      <c r="HX680" s="160"/>
      <c r="HY680" s="160"/>
      <c r="HZ680" s="160"/>
      <c r="IA680" s="160"/>
      <c r="IB680" s="160"/>
      <c r="IC680" s="160"/>
      <c r="ID680" s="160"/>
      <c r="IE680" s="160"/>
      <c r="IF680" s="160"/>
      <c r="IG680" s="160"/>
      <c r="IH680" s="160"/>
      <c r="II680" s="160"/>
      <c r="IJ680" s="160"/>
      <c r="IK680" s="160"/>
      <c r="IL680" s="160"/>
      <c r="IM680" s="160"/>
      <c r="IN680" s="160"/>
      <c r="IO680" s="160"/>
      <c r="IP680" s="160"/>
      <c r="IQ680" s="160"/>
      <c r="IR680" s="160"/>
      <c r="IS680" s="160"/>
      <c r="IT680" s="160"/>
      <c r="IU680" s="160"/>
      <c r="IV680" s="160"/>
      <c r="IW680" s="160"/>
      <c r="IX680" s="160"/>
      <c r="IY680" s="160"/>
      <c r="IZ680" s="160"/>
      <c r="JA680" s="160"/>
      <c r="JB680" s="160"/>
      <c r="JC680" s="160"/>
      <c r="JD680" s="160"/>
      <c r="JE680" s="160"/>
      <c r="JF680" s="160"/>
      <c r="JG680" s="160"/>
      <c r="JH680" s="160"/>
      <c r="JI680" s="160"/>
      <c r="JJ680" s="160"/>
      <c r="JK680" s="160"/>
      <c r="JL680" s="160"/>
      <c r="JM680" s="160"/>
      <c r="JN680" s="160"/>
      <c r="JO680" s="160"/>
      <c r="JP680" s="160"/>
      <c r="JQ680" s="160"/>
      <c r="JR680" s="160"/>
      <c r="JS680" s="160"/>
      <c r="JT680" s="160"/>
      <c r="JU680" s="160"/>
      <c r="JV680" s="160"/>
      <c r="JW680" s="160"/>
      <c r="JX680" s="160"/>
      <c r="JY680" s="160"/>
      <c r="JZ680" s="160"/>
      <c r="KA680" s="160"/>
      <c r="KB680" s="160"/>
      <c r="KC680" s="160"/>
      <c r="KD680" s="160"/>
      <c r="KE680" s="160"/>
      <c r="KF680" s="160"/>
      <c r="KG680" s="160"/>
      <c r="KH680" s="160"/>
      <c r="KI680" s="160"/>
      <c r="KJ680" s="160"/>
      <c r="KK680" s="160"/>
      <c r="KL680" s="160"/>
      <c r="KM680" s="160"/>
      <c r="KN680" s="160"/>
      <c r="KO680" s="160"/>
      <c r="KP680" s="160"/>
      <c r="KQ680" s="160"/>
      <c r="KR680" s="160"/>
      <c r="KS680" s="160"/>
      <c r="KT680" s="160"/>
      <c r="KU680" s="160"/>
      <c r="KV680" s="160"/>
      <c r="KW680" s="160"/>
      <c r="KX680" s="160"/>
      <c r="KY680" s="160"/>
      <c r="KZ680" s="160"/>
      <c r="LA680" s="160"/>
      <c r="LB680" s="160"/>
      <c r="LC680" s="160"/>
      <c r="LD680" s="160"/>
      <c r="LE680" s="160"/>
      <c r="LF680" s="160"/>
      <c r="LG680" s="160"/>
      <c r="LH680" s="160"/>
      <c r="LI680" s="160"/>
      <c r="LJ680" s="160"/>
      <c r="LK680" s="160"/>
      <c r="LL680" s="160"/>
      <c r="LM680" s="160"/>
      <c r="LN680" s="160"/>
      <c r="LO680" s="160"/>
      <c r="LP680" s="160"/>
      <c r="LQ680" s="160"/>
      <c r="LR680" s="160"/>
      <c r="LS680" s="160"/>
      <c r="LT680" s="160"/>
      <c r="LU680" s="160"/>
      <c r="LV680" s="160"/>
      <c r="LW680" s="160"/>
      <c r="LX680" s="160"/>
      <c r="LY680" s="160"/>
      <c r="LZ680" s="160"/>
      <c r="MA680" s="160"/>
      <c r="MB680" s="160"/>
      <c r="MC680" s="160"/>
      <c r="MD680" s="160"/>
      <c r="ME680" s="160"/>
      <c r="MF680" s="160"/>
      <c r="MG680" s="160"/>
      <c r="MH680" s="160"/>
      <c r="MI680" s="160"/>
      <c r="MJ680" s="160"/>
      <c r="MK680" s="160"/>
      <c r="ML680" s="160"/>
      <c r="MM680" s="160"/>
      <c r="MN680" s="160"/>
      <c r="MO680" s="160"/>
      <c r="MP680" s="160"/>
      <c r="MQ680" s="160"/>
      <c r="MR680" s="160"/>
      <c r="MS680" s="160"/>
      <c r="MT680" s="160"/>
      <c r="MU680" s="160"/>
      <c r="MV680" s="160"/>
      <c r="MW680" s="160"/>
      <c r="MX680" s="160"/>
      <c r="MY680" s="160"/>
      <c r="MZ680" s="160"/>
      <c r="NA680" s="160"/>
      <c r="NB680" s="160"/>
      <c r="NC680" s="160"/>
      <c r="ND680" s="160"/>
      <c r="NE680" s="160"/>
      <c r="NF680" s="160"/>
      <c r="NG680" s="160"/>
      <c r="NH680" s="160"/>
      <c r="NI680" s="160"/>
      <c r="NJ680" s="160"/>
      <c r="NK680" s="160"/>
      <c r="NL680" s="160"/>
      <c r="NM680" s="160"/>
      <c r="NN680" s="160"/>
      <c r="NO680" s="160"/>
      <c r="NP680" s="160"/>
      <c r="NQ680" s="160"/>
      <c r="NR680" s="160"/>
      <c r="NS680" s="160"/>
      <c r="NT680" s="160"/>
      <c r="NU680" s="160"/>
      <c r="NV680" s="160"/>
      <c r="NW680" s="160"/>
      <c r="NX680" s="160"/>
      <c r="NY680" s="160"/>
      <c r="NZ680" s="160"/>
      <c r="OA680" s="160"/>
      <c r="OB680" s="160"/>
      <c r="OC680" s="160"/>
      <c r="OD680" s="160"/>
      <c r="OE680" s="160"/>
      <c r="OF680" s="160"/>
      <c r="OG680" s="160"/>
      <c r="OH680" s="160"/>
      <c r="OI680" s="160"/>
      <c r="OJ680" s="160"/>
      <c r="OK680" s="160"/>
      <c r="OL680" s="160"/>
      <c r="OM680" s="160"/>
      <c r="ON680" s="160"/>
      <c r="OO680" s="160"/>
      <c r="OP680" s="160"/>
      <c r="OQ680" s="160"/>
      <c r="OR680" s="160"/>
      <c r="OS680" s="160"/>
      <c r="OT680" s="160"/>
      <c r="OU680" s="160"/>
      <c r="OV680" s="160"/>
      <c r="OW680" s="160"/>
      <c r="OX680" s="160"/>
      <c r="OY680" s="160"/>
      <c r="OZ680" s="160"/>
      <c r="PA680" s="160"/>
      <c r="PB680" s="160"/>
      <c r="PC680" s="160"/>
      <c r="PD680" s="160"/>
      <c r="PE680" s="160"/>
      <c r="PF680" s="160"/>
      <c r="PG680" s="160"/>
      <c r="PH680" s="160"/>
      <c r="PI680" s="160"/>
      <c r="PJ680" s="160"/>
      <c r="PK680" s="160"/>
      <c r="PL680" s="160"/>
      <c r="PM680" s="160"/>
      <c r="PN680" s="160"/>
      <c r="PO680" s="160"/>
      <c r="PP680" s="160"/>
      <c r="PQ680" s="160"/>
      <c r="PR680" s="160"/>
      <c r="PS680" s="160"/>
      <c r="PT680" s="160"/>
      <c r="PU680" s="160"/>
      <c r="PV680" s="160"/>
      <c r="PW680" s="160"/>
      <c r="PX680" s="160"/>
      <c r="PY680" s="160"/>
      <c r="PZ680" s="160"/>
      <c r="QA680" s="160"/>
      <c r="QB680" s="160"/>
      <c r="QC680" s="160"/>
      <c r="QD680" s="160"/>
      <c r="QE680" s="160"/>
      <c r="QF680" s="160"/>
      <c r="QG680" s="160"/>
      <c r="QH680" s="160"/>
      <c r="QI680" s="160"/>
      <c r="QJ680" s="160"/>
      <c r="QK680" s="160"/>
      <c r="QL680" s="160"/>
      <c r="QM680" s="160"/>
      <c r="QN680" s="160"/>
      <c r="QO680" s="160"/>
      <c r="QP680" s="160"/>
      <c r="QQ680" s="160"/>
      <c r="QR680" s="160"/>
      <c r="QS680" s="160"/>
      <c r="QT680" s="160"/>
      <c r="QU680" s="160"/>
      <c r="QV680" s="160"/>
      <c r="QW680" s="160"/>
      <c r="QX680" s="160"/>
      <c r="QY680" s="160"/>
      <c r="QZ680" s="160"/>
      <c r="RA680" s="160"/>
      <c r="RB680" s="160"/>
      <c r="RC680" s="160"/>
      <c r="RD680" s="160"/>
      <c r="RE680" s="160"/>
      <c r="RF680" s="160"/>
      <c r="RG680" s="160"/>
      <c r="RH680" s="160"/>
      <c r="RI680" s="160"/>
      <c r="RJ680" s="160"/>
      <c r="RK680" s="160"/>
      <c r="RL680" s="160"/>
      <c r="RM680" s="160"/>
      <c r="RN680" s="160"/>
      <c r="RO680" s="160"/>
      <c r="RP680" s="160"/>
      <c r="RQ680" s="160"/>
      <c r="RR680" s="160"/>
      <c r="RS680" s="160"/>
      <c r="RT680" s="160"/>
      <c r="RU680" s="160"/>
      <c r="RV680" s="160"/>
      <c r="RW680" s="160"/>
      <c r="RX680" s="160"/>
      <c r="RY680" s="160"/>
      <c r="RZ680" s="160"/>
      <c r="SA680" s="160"/>
      <c r="SB680" s="160"/>
      <c r="SC680" s="160"/>
      <c r="SD680" s="160"/>
      <c r="SE680" s="160"/>
      <c r="SF680" s="160"/>
      <c r="SG680" s="160"/>
      <c r="SH680" s="160"/>
      <c r="SI680" s="160"/>
      <c r="SJ680" s="160"/>
      <c r="SK680" s="160"/>
      <c r="SL680" s="160"/>
      <c r="SM680" s="160"/>
      <c r="SN680" s="160"/>
      <c r="SO680" s="160"/>
      <c r="SP680" s="160"/>
      <c r="SQ680" s="160"/>
      <c r="SR680" s="160"/>
      <c r="SS680" s="160"/>
      <c r="ST680" s="160"/>
      <c r="SU680" s="160"/>
      <c r="SV680" s="160"/>
      <c r="SW680" s="160"/>
      <c r="SX680" s="160"/>
      <c r="SY680" s="160"/>
      <c r="SZ680" s="160"/>
      <c r="TA680" s="160"/>
      <c r="TB680" s="160"/>
      <c r="TC680" s="160"/>
      <c r="TD680" s="160"/>
      <c r="TE680" s="160"/>
      <c r="TF680" s="160"/>
    </row>
    <row r="681" spans="1:526">
      <c r="A681" s="160"/>
      <c r="B681" s="160"/>
      <c r="C681" s="160"/>
      <c r="D681" s="160"/>
      <c r="E681" s="160"/>
      <c r="F681" s="160"/>
      <c r="G681" s="160"/>
      <c r="H681" s="160"/>
      <c r="I681" s="160"/>
      <c r="J681" s="160"/>
      <c r="K681" s="160"/>
      <c r="L681" s="160"/>
      <c r="M681" s="160"/>
      <c r="N681" s="160"/>
      <c r="O681" s="160"/>
      <c r="P681" s="160"/>
      <c r="Q681" s="160"/>
      <c r="R681" s="160"/>
      <c r="S681" s="160"/>
      <c r="T681" s="160"/>
      <c r="U681" s="160"/>
      <c r="V681" s="160"/>
      <c r="W681" s="160"/>
      <c r="X681" s="160"/>
      <c r="Y681" s="160"/>
      <c r="Z681" s="160"/>
      <c r="AA681" s="160"/>
      <c r="AB681" s="160"/>
      <c r="AC681" s="160"/>
      <c r="AD681" s="160"/>
      <c r="AE681" s="160"/>
      <c r="AF681" s="160"/>
      <c r="AG681" s="160"/>
      <c r="AH681" s="160"/>
      <c r="AI681" s="160"/>
      <c r="AJ681" s="160"/>
      <c r="AK681" s="160"/>
      <c r="AL681" s="160"/>
      <c r="AM681" s="160"/>
      <c r="AN681" s="160"/>
      <c r="AO681" s="160"/>
      <c r="AP681" s="160"/>
      <c r="AQ681" s="160"/>
      <c r="AR681" s="160"/>
      <c r="AS681" s="160"/>
      <c r="AT681" s="160"/>
      <c r="AU681" s="160"/>
      <c r="AV681" s="160"/>
      <c r="AW681" s="160"/>
      <c r="AX681" s="160"/>
      <c r="AY681" s="160"/>
      <c r="AZ681" s="160"/>
      <c r="BA681" s="160"/>
      <c r="BB681" s="160"/>
      <c r="BC681" s="160"/>
      <c r="BD681" s="160"/>
      <c r="BE681" s="160"/>
      <c r="BF681" s="160"/>
      <c r="BG681" s="160"/>
      <c r="BH681" s="160"/>
      <c r="BI681" s="160"/>
      <c r="BJ681" s="160"/>
      <c r="BK681" s="160"/>
      <c r="BL681" s="160"/>
      <c r="BM681" s="160"/>
      <c r="BN681" s="160"/>
      <c r="BO681" s="160"/>
      <c r="BP681" s="160"/>
      <c r="BQ681" s="160"/>
      <c r="BR681" s="160"/>
      <c r="BS681" s="160"/>
      <c r="BT681" s="160"/>
      <c r="BU681" s="160"/>
      <c r="BV681" s="160"/>
      <c r="BW681" s="160"/>
      <c r="BX681" s="160"/>
      <c r="BY681" s="160"/>
      <c r="BZ681" s="160"/>
      <c r="CA681" s="160"/>
      <c r="CB681" s="160"/>
      <c r="CC681" s="160"/>
      <c r="CD681" s="160"/>
      <c r="CE681" s="160"/>
      <c r="CF681" s="160"/>
      <c r="CG681" s="160"/>
      <c r="CH681" s="160"/>
      <c r="CI681" s="160"/>
      <c r="CJ681" s="160"/>
      <c r="CK681" s="160"/>
      <c r="CL681" s="160"/>
      <c r="CM681" s="160"/>
      <c r="CN681" s="160"/>
      <c r="CO681" s="160"/>
      <c r="CP681" s="160"/>
      <c r="CQ681" s="160"/>
      <c r="CR681" s="160"/>
      <c r="CS681" s="160"/>
      <c r="CT681" s="160"/>
      <c r="CU681" s="160"/>
      <c r="CV681" s="160"/>
      <c r="CW681" s="160"/>
      <c r="CX681" s="160"/>
      <c r="CY681" s="160"/>
      <c r="CZ681" s="160"/>
      <c r="DA681" s="160"/>
      <c r="DB681" s="160"/>
      <c r="DC681" s="160"/>
      <c r="DD681" s="160"/>
      <c r="DE681" s="160"/>
      <c r="DF681" s="160"/>
      <c r="DG681" s="160"/>
      <c r="DH681" s="160"/>
      <c r="DI681" s="160"/>
      <c r="DJ681" s="160"/>
      <c r="DK681" s="160"/>
      <c r="DL681" s="160"/>
      <c r="DM681" s="160"/>
      <c r="DN681" s="160"/>
      <c r="DO681" s="160"/>
      <c r="DP681" s="160"/>
      <c r="DQ681" s="160"/>
      <c r="DR681" s="160"/>
      <c r="DS681" s="160"/>
      <c r="DT681" s="160"/>
      <c r="DU681" s="160"/>
      <c r="DV681" s="160"/>
      <c r="DW681" s="160"/>
      <c r="DX681" s="160"/>
      <c r="DY681" s="160"/>
      <c r="DZ681" s="160"/>
      <c r="EA681" s="160"/>
      <c r="EB681" s="160"/>
      <c r="EC681" s="160"/>
      <c r="ED681" s="160"/>
      <c r="EE681" s="160"/>
      <c r="EF681" s="160"/>
      <c r="EG681" s="160"/>
      <c r="EH681" s="160"/>
      <c r="EI681" s="160"/>
      <c r="EJ681" s="160"/>
      <c r="EK681" s="160"/>
      <c r="EL681" s="160"/>
      <c r="EM681" s="160"/>
      <c r="EN681" s="160"/>
      <c r="EO681" s="160"/>
      <c r="EP681" s="160"/>
      <c r="EQ681" s="160"/>
      <c r="ER681" s="160"/>
      <c r="ES681" s="160"/>
      <c r="ET681" s="160"/>
      <c r="EU681" s="160"/>
      <c r="EV681" s="160"/>
      <c r="EW681" s="160"/>
      <c r="EX681" s="160"/>
      <c r="EY681" s="160"/>
      <c r="EZ681" s="160"/>
      <c r="FA681" s="160"/>
      <c r="FB681" s="160"/>
      <c r="FC681" s="160"/>
      <c r="FD681" s="160"/>
      <c r="FE681" s="160"/>
      <c r="FF681" s="160"/>
      <c r="FG681" s="160"/>
      <c r="FH681" s="160"/>
      <c r="FI681" s="160"/>
      <c r="FJ681" s="160"/>
      <c r="FK681" s="160"/>
      <c r="FL681" s="160"/>
      <c r="FM681" s="160"/>
      <c r="FN681" s="160"/>
      <c r="FO681" s="160"/>
      <c r="FP681" s="160"/>
      <c r="FQ681" s="160"/>
      <c r="FR681" s="160"/>
      <c r="FS681" s="160"/>
      <c r="FT681" s="160"/>
      <c r="FU681" s="160"/>
      <c r="FV681" s="160"/>
      <c r="FW681" s="160"/>
      <c r="FX681" s="160"/>
      <c r="FY681" s="160"/>
      <c r="FZ681" s="160"/>
      <c r="GA681" s="160"/>
      <c r="GB681" s="160"/>
      <c r="GC681" s="160"/>
      <c r="GD681" s="160"/>
      <c r="GE681" s="160"/>
      <c r="GF681" s="160"/>
      <c r="GG681" s="160"/>
      <c r="GH681" s="160"/>
      <c r="GI681" s="160"/>
      <c r="GJ681" s="160"/>
      <c r="GK681" s="160"/>
      <c r="GL681" s="160"/>
      <c r="GM681" s="160"/>
      <c r="GN681" s="160"/>
      <c r="GO681" s="160"/>
      <c r="GP681" s="160"/>
      <c r="GQ681" s="160"/>
      <c r="GR681" s="160"/>
      <c r="GS681" s="160"/>
      <c r="GT681" s="160"/>
      <c r="GU681" s="160"/>
      <c r="GV681" s="160"/>
      <c r="GW681" s="160"/>
      <c r="GX681" s="160"/>
      <c r="GY681" s="160"/>
      <c r="GZ681" s="160"/>
      <c r="HA681" s="160"/>
      <c r="HB681" s="160"/>
      <c r="HC681" s="160"/>
      <c r="HD681" s="160"/>
      <c r="HE681" s="160"/>
      <c r="HF681" s="160"/>
      <c r="HG681" s="160"/>
      <c r="HH681" s="160"/>
      <c r="HI681" s="160"/>
      <c r="HJ681" s="160"/>
      <c r="HK681" s="160"/>
      <c r="HL681" s="160"/>
      <c r="HM681" s="160"/>
      <c r="HN681" s="160"/>
      <c r="HO681" s="160"/>
      <c r="HP681" s="160"/>
      <c r="HQ681" s="160"/>
      <c r="HR681" s="160"/>
      <c r="HS681" s="160"/>
      <c r="HT681" s="160"/>
      <c r="HU681" s="160"/>
      <c r="HV681" s="160"/>
      <c r="HW681" s="160"/>
      <c r="HX681" s="160"/>
      <c r="HY681" s="160"/>
      <c r="HZ681" s="160"/>
      <c r="IA681" s="160"/>
      <c r="IB681" s="160"/>
      <c r="IC681" s="160"/>
      <c r="ID681" s="160"/>
      <c r="IE681" s="160"/>
      <c r="IF681" s="160"/>
      <c r="IG681" s="160"/>
      <c r="IH681" s="160"/>
      <c r="II681" s="160"/>
      <c r="IJ681" s="160"/>
      <c r="IK681" s="160"/>
      <c r="IL681" s="160"/>
      <c r="IM681" s="160"/>
      <c r="IN681" s="160"/>
      <c r="IO681" s="160"/>
      <c r="IP681" s="160"/>
      <c r="IQ681" s="160"/>
      <c r="IR681" s="160"/>
      <c r="IS681" s="160"/>
      <c r="IT681" s="160"/>
      <c r="IU681" s="160"/>
      <c r="IV681" s="160"/>
      <c r="IW681" s="160"/>
      <c r="IX681" s="160"/>
      <c r="IY681" s="160"/>
      <c r="IZ681" s="160"/>
      <c r="JA681" s="160"/>
      <c r="JB681" s="160"/>
      <c r="JC681" s="160"/>
      <c r="JD681" s="160"/>
      <c r="JE681" s="160"/>
      <c r="JF681" s="160"/>
      <c r="JG681" s="160"/>
      <c r="JH681" s="160"/>
      <c r="JI681" s="160"/>
      <c r="JJ681" s="160"/>
      <c r="JK681" s="160"/>
      <c r="JL681" s="160"/>
      <c r="JM681" s="160"/>
      <c r="JN681" s="160"/>
      <c r="JO681" s="160"/>
      <c r="JP681" s="160"/>
      <c r="JQ681" s="160"/>
      <c r="JR681" s="160"/>
      <c r="JS681" s="160"/>
      <c r="JT681" s="160"/>
      <c r="JU681" s="160"/>
      <c r="JV681" s="160"/>
      <c r="JW681" s="160"/>
      <c r="JX681" s="160"/>
      <c r="JY681" s="160"/>
      <c r="JZ681" s="160"/>
      <c r="KA681" s="160"/>
      <c r="KB681" s="160"/>
      <c r="KC681" s="160"/>
      <c r="KD681" s="160"/>
      <c r="KE681" s="160"/>
      <c r="KF681" s="160"/>
      <c r="KG681" s="160"/>
      <c r="KH681" s="160"/>
      <c r="KI681" s="160"/>
      <c r="KJ681" s="160"/>
      <c r="KK681" s="160"/>
      <c r="KL681" s="160"/>
      <c r="KM681" s="160"/>
      <c r="KN681" s="160"/>
      <c r="KO681" s="160"/>
      <c r="KP681" s="160"/>
      <c r="KQ681" s="160"/>
      <c r="KR681" s="160"/>
      <c r="KS681" s="160"/>
      <c r="KT681" s="160"/>
      <c r="KU681" s="160"/>
      <c r="KV681" s="160"/>
      <c r="KW681" s="160"/>
      <c r="KX681" s="160"/>
      <c r="KY681" s="160"/>
      <c r="KZ681" s="160"/>
      <c r="LA681" s="160"/>
      <c r="LB681" s="160"/>
      <c r="LC681" s="160"/>
      <c r="LD681" s="160"/>
      <c r="LE681" s="160"/>
      <c r="LF681" s="160"/>
      <c r="LG681" s="160"/>
      <c r="LH681" s="160"/>
      <c r="LI681" s="160"/>
      <c r="LJ681" s="160"/>
      <c r="LK681" s="160"/>
      <c r="LL681" s="160"/>
      <c r="LM681" s="160"/>
      <c r="LN681" s="160"/>
      <c r="LO681" s="160"/>
      <c r="LP681" s="160"/>
      <c r="LQ681" s="160"/>
      <c r="LR681" s="160"/>
      <c r="LS681" s="160"/>
      <c r="LT681" s="160"/>
      <c r="LU681" s="160"/>
      <c r="LV681" s="160"/>
      <c r="LW681" s="160"/>
      <c r="LX681" s="160"/>
      <c r="LY681" s="160"/>
      <c r="LZ681" s="160"/>
      <c r="MA681" s="160"/>
      <c r="MB681" s="160"/>
      <c r="MC681" s="160"/>
      <c r="MD681" s="160"/>
      <c r="ME681" s="160"/>
      <c r="MF681" s="160"/>
      <c r="MG681" s="160"/>
      <c r="MH681" s="160"/>
      <c r="MI681" s="160"/>
      <c r="MJ681" s="160"/>
      <c r="MK681" s="160"/>
      <c r="ML681" s="160"/>
      <c r="MM681" s="160"/>
      <c r="MN681" s="160"/>
      <c r="MO681" s="160"/>
      <c r="MP681" s="160"/>
      <c r="MQ681" s="160"/>
      <c r="MR681" s="160"/>
      <c r="MS681" s="160"/>
      <c r="MT681" s="160"/>
      <c r="MU681" s="160"/>
      <c r="MV681" s="160"/>
      <c r="MW681" s="160"/>
      <c r="MX681" s="160"/>
      <c r="MY681" s="160"/>
      <c r="MZ681" s="160"/>
      <c r="NA681" s="160"/>
      <c r="NB681" s="160"/>
      <c r="NC681" s="160"/>
      <c r="ND681" s="160"/>
      <c r="NE681" s="160"/>
      <c r="NF681" s="160"/>
      <c r="NG681" s="160"/>
      <c r="NH681" s="160"/>
      <c r="NI681" s="160"/>
      <c r="NJ681" s="160"/>
      <c r="NK681" s="160"/>
      <c r="NL681" s="160"/>
      <c r="NM681" s="160"/>
      <c r="NN681" s="160"/>
      <c r="NO681" s="160"/>
      <c r="NP681" s="160"/>
      <c r="NQ681" s="160"/>
      <c r="NR681" s="160"/>
      <c r="NS681" s="160"/>
      <c r="NT681" s="160"/>
      <c r="NU681" s="160"/>
      <c r="NV681" s="160"/>
      <c r="NW681" s="160"/>
      <c r="NX681" s="160"/>
      <c r="NY681" s="160"/>
      <c r="NZ681" s="160"/>
      <c r="OA681" s="160"/>
      <c r="OB681" s="160"/>
      <c r="OC681" s="160"/>
      <c r="OD681" s="160"/>
      <c r="OE681" s="160"/>
      <c r="OF681" s="160"/>
      <c r="OG681" s="160"/>
      <c r="OH681" s="160"/>
      <c r="OI681" s="160"/>
      <c r="OJ681" s="160"/>
      <c r="OK681" s="160"/>
      <c r="OL681" s="160"/>
      <c r="OM681" s="160"/>
      <c r="ON681" s="160"/>
      <c r="OO681" s="160"/>
      <c r="OP681" s="160"/>
      <c r="OQ681" s="160"/>
      <c r="OR681" s="160"/>
      <c r="OS681" s="160"/>
      <c r="OT681" s="160"/>
      <c r="OU681" s="160"/>
      <c r="OV681" s="160"/>
      <c r="OW681" s="160"/>
      <c r="OX681" s="160"/>
      <c r="OY681" s="160"/>
      <c r="OZ681" s="160"/>
      <c r="PA681" s="160"/>
      <c r="PB681" s="160"/>
      <c r="PC681" s="160"/>
      <c r="PD681" s="160"/>
      <c r="PE681" s="160"/>
      <c r="PF681" s="160"/>
      <c r="PG681" s="160"/>
      <c r="PH681" s="160"/>
      <c r="PI681" s="160"/>
      <c r="PJ681" s="160"/>
      <c r="PK681" s="160"/>
      <c r="PL681" s="160"/>
      <c r="PM681" s="160"/>
      <c r="PN681" s="160"/>
      <c r="PO681" s="160"/>
      <c r="PP681" s="160"/>
      <c r="PQ681" s="160"/>
      <c r="PR681" s="160"/>
      <c r="PS681" s="160"/>
      <c r="PT681" s="160"/>
      <c r="PU681" s="160"/>
      <c r="PV681" s="160"/>
      <c r="PW681" s="160"/>
      <c r="PX681" s="160"/>
      <c r="PY681" s="160"/>
      <c r="PZ681" s="160"/>
      <c r="QA681" s="160"/>
      <c r="QB681" s="160"/>
      <c r="QC681" s="160"/>
      <c r="QD681" s="160"/>
      <c r="QE681" s="160"/>
      <c r="QF681" s="160"/>
      <c r="QG681" s="160"/>
      <c r="QH681" s="160"/>
      <c r="QI681" s="160"/>
      <c r="QJ681" s="160"/>
      <c r="QK681" s="160"/>
      <c r="QL681" s="160"/>
      <c r="QM681" s="160"/>
      <c r="QN681" s="160"/>
      <c r="QO681" s="160"/>
      <c r="QP681" s="160"/>
      <c r="QQ681" s="160"/>
      <c r="QR681" s="160"/>
      <c r="QS681" s="160"/>
      <c r="QT681" s="160"/>
      <c r="QU681" s="160"/>
      <c r="QV681" s="160"/>
      <c r="QW681" s="160"/>
      <c r="QX681" s="160"/>
      <c r="QY681" s="160"/>
      <c r="QZ681" s="160"/>
      <c r="RA681" s="160"/>
      <c r="RB681" s="160"/>
      <c r="RC681" s="160"/>
      <c r="RD681" s="160"/>
      <c r="RE681" s="160"/>
      <c r="RF681" s="160"/>
      <c r="RG681" s="160"/>
      <c r="RH681" s="160"/>
      <c r="RI681" s="160"/>
      <c r="RJ681" s="160"/>
      <c r="RK681" s="160"/>
      <c r="RL681" s="160"/>
      <c r="RM681" s="160"/>
      <c r="RN681" s="160"/>
      <c r="RO681" s="160"/>
      <c r="RP681" s="160"/>
      <c r="RQ681" s="160"/>
      <c r="RR681" s="160"/>
      <c r="RS681" s="160"/>
      <c r="RT681" s="160"/>
      <c r="RU681" s="160"/>
      <c r="RV681" s="160"/>
      <c r="RW681" s="160"/>
      <c r="RX681" s="160"/>
      <c r="RY681" s="160"/>
      <c r="RZ681" s="160"/>
      <c r="SA681" s="160"/>
      <c r="SB681" s="160"/>
      <c r="SC681" s="160"/>
      <c r="SD681" s="160"/>
      <c r="SE681" s="160"/>
      <c r="SF681" s="160"/>
      <c r="SG681" s="160"/>
      <c r="SH681" s="160"/>
      <c r="SI681" s="160"/>
      <c r="SJ681" s="160"/>
      <c r="SK681" s="160"/>
      <c r="SL681" s="160"/>
      <c r="SM681" s="160"/>
      <c r="SN681" s="160"/>
      <c r="SO681" s="160"/>
      <c r="SP681" s="160"/>
      <c r="SQ681" s="160"/>
      <c r="SR681" s="160"/>
      <c r="SS681" s="160"/>
      <c r="ST681" s="160"/>
      <c r="SU681" s="160"/>
      <c r="SV681" s="160"/>
      <c r="SW681" s="160"/>
      <c r="SX681" s="160"/>
      <c r="SY681" s="160"/>
      <c r="SZ681" s="160"/>
      <c r="TA681" s="160"/>
      <c r="TB681" s="160"/>
      <c r="TC681" s="160"/>
      <c r="TD681" s="160"/>
      <c r="TE681" s="160"/>
      <c r="TF681" s="160"/>
    </row>
    <row r="682" spans="1:526">
      <c r="A682" s="160"/>
      <c r="B682" s="160"/>
      <c r="C682" s="160"/>
      <c r="D682" s="160"/>
      <c r="E682" s="160"/>
      <c r="F682" s="160"/>
      <c r="G682" s="160"/>
      <c r="H682" s="160"/>
      <c r="I682" s="160"/>
      <c r="J682" s="160"/>
      <c r="K682" s="160"/>
      <c r="L682" s="160"/>
      <c r="M682" s="160"/>
      <c r="N682" s="160"/>
      <c r="O682" s="160"/>
      <c r="P682" s="160"/>
      <c r="Q682" s="160"/>
      <c r="R682" s="160"/>
      <c r="S682" s="160"/>
      <c r="T682" s="160"/>
      <c r="U682" s="160"/>
      <c r="V682" s="160"/>
      <c r="W682" s="160"/>
      <c r="X682" s="160"/>
      <c r="Y682" s="160"/>
      <c r="Z682" s="160"/>
      <c r="AA682" s="160"/>
      <c r="AB682" s="160"/>
      <c r="AC682" s="160"/>
      <c r="AD682" s="160"/>
      <c r="AE682" s="160"/>
      <c r="AF682" s="160"/>
      <c r="AG682" s="160"/>
      <c r="AH682" s="160"/>
      <c r="AI682" s="160"/>
      <c r="AJ682" s="160"/>
      <c r="AK682" s="160"/>
      <c r="AL682" s="160"/>
      <c r="AM682" s="160"/>
      <c r="AN682" s="160"/>
      <c r="AO682" s="160"/>
      <c r="AP682" s="160"/>
      <c r="AQ682" s="160"/>
      <c r="AR682" s="160"/>
      <c r="AS682" s="160"/>
      <c r="AT682" s="160"/>
      <c r="AU682" s="160"/>
      <c r="AV682" s="160"/>
      <c r="AW682" s="160"/>
      <c r="AX682" s="160"/>
      <c r="AY682" s="160"/>
      <c r="AZ682" s="160"/>
      <c r="BA682" s="160"/>
      <c r="BB682" s="160"/>
      <c r="BC682" s="160"/>
      <c r="BD682" s="160"/>
      <c r="BE682" s="160"/>
      <c r="BF682" s="160"/>
      <c r="BG682" s="160"/>
      <c r="BH682" s="160"/>
      <c r="BI682" s="160"/>
      <c r="BJ682" s="160"/>
      <c r="BK682" s="160"/>
      <c r="BL682" s="160"/>
      <c r="BM682" s="160"/>
      <c r="BN682" s="160"/>
      <c r="BO682" s="160"/>
      <c r="BP682" s="160"/>
      <c r="BQ682" s="160"/>
      <c r="BR682" s="160"/>
      <c r="BS682" s="160"/>
      <c r="BT682" s="160"/>
      <c r="BU682" s="160"/>
      <c r="BV682" s="160"/>
      <c r="BW682" s="160"/>
      <c r="BX682" s="160"/>
      <c r="BY682" s="160"/>
      <c r="BZ682" s="160"/>
      <c r="CA682" s="160"/>
      <c r="CB682" s="160"/>
      <c r="CC682" s="160"/>
      <c r="CD682" s="160"/>
      <c r="CE682" s="160"/>
      <c r="CF682" s="160"/>
      <c r="CG682" s="160"/>
      <c r="CH682" s="160"/>
      <c r="CI682" s="160"/>
      <c r="CJ682" s="160"/>
      <c r="CK682" s="160"/>
      <c r="CL682" s="160"/>
      <c r="CM682" s="160"/>
      <c r="CN682" s="160"/>
      <c r="CO682" s="160"/>
      <c r="CP682" s="160"/>
      <c r="CQ682" s="160"/>
      <c r="CR682" s="160"/>
      <c r="CS682" s="160"/>
      <c r="CT682" s="160"/>
      <c r="CU682" s="160"/>
      <c r="CV682" s="160"/>
      <c r="CW682" s="160"/>
      <c r="CX682" s="160"/>
      <c r="CY682" s="160"/>
      <c r="CZ682" s="160"/>
      <c r="DA682" s="160"/>
      <c r="DB682" s="160"/>
      <c r="DC682" s="160"/>
      <c r="DD682" s="160"/>
      <c r="DE682" s="160"/>
      <c r="DF682" s="160"/>
      <c r="DG682" s="160"/>
      <c r="DH682" s="160"/>
      <c r="DI682" s="160"/>
      <c r="DJ682" s="160"/>
      <c r="DK682" s="160"/>
      <c r="DL682" s="160"/>
      <c r="DM682" s="160"/>
      <c r="DN682" s="160"/>
      <c r="DO682" s="160"/>
      <c r="DP682" s="160"/>
      <c r="DQ682" s="160"/>
      <c r="DR682" s="160"/>
      <c r="DS682" s="160"/>
      <c r="DT682" s="160"/>
      <c r="DU682" s="160"/>
      <c r="DV682" s="160"/>
      <c r="DW682" s="160"/>
      <c r="DX682" s="160"/>
      <c r="DY682" s="160"/>
      <c r="DZ682" s="160"/>
      <c r="EA682" s="160"/>
      <c r="EB682" s="160"/>
      <c r="EC682" s="160"/>
      <c r="ED682" s="160"/>
      <c r="EE682" s="160"/>
      <c r="EF682" s="160"/>
      <c r="EG682" s="160"/>
      <c r="EH682" s="160"/>
      <c r="EI682" s="160"/>
      <c r="EJ682" s="160"/>
      <c r="EK682" s="160"/>
      <c r="EL682" s="160"/>
      <c r="EM682" s="160"/>
      <c r="EN682" s="160"/>
      <c r="EO682" s="160"/>
      <c r="EP682" s="160"/>
      <c r="EQ682" s="160"/>
      <c r="ER682" s="160"/>
      <c r="ES682" s="160"/>
      <c r="ET682" s="160"/>
      <c r="EU682" s="160"/>
      <c r="EV682" s="160"/>
      <c r="EW682" s="160"/>
      <c r="EX682" s="160"/>
      <c r="EY682" s="160"/>
      <c r="EZ682" s="160"/>
      <c r="FA682" s="160"/>
      <c r="FB682" s="160"/>
      <c r="FC682" s="160"/>
      <c r="FD682" s="160"/>
      <c r="FE682" s="160"/>
      <c r="FF682" s="160"/>
      <c r="FG682" s="160"/>
      <c r="FH682" s="160"/>
      <c r="FI682" s="160"/>
      <c r="FJ682" s="160"/>
      <c r="FK682" s="160"/>
      <c r="FL682" s="160"/>
      <c r="FM682" s="160"/>
      <c r="FN682" s="160"/>
      <c r="FO682" s="160"/>
      <c r="FP682" s="160"/>
      <c r="FQ682" s="160"/>
      <c r="FR682" s="160"/>
      <c r="FS682" s="160"/>
      <c r="FT682" s="160"/>
      <c r="FU682" s="160"/>
      <c r="FV682" s="160"/>
      <c r="FW682" s="160"/>
      <c r="FX682" s="160"/>
      <c r="FY682" s="160"/>
      <c r="FZ682" s="160"/>
      <c r="GA682" s="160"/>
      <c r="GB682" s="160"/>
      <c r="GC682" s="160"/>
      <c r="GD682" s="160"/>
      <c r="GE682" s="160"/>
      <c r="GF682" s="160"/>
      <c r="GG682" s="160"/>
      <c r="GH682" s="160"/>
      <c r="GI682" s="160"/>
      <c r="GJ682" s="160"/>
      <c r="GK682" s="160"/>
      <c r="GL682" s="160"/>
      <c r="GM682" s="160"/>
      <c r="GN682" s="160"/>
      <c r="GO682" s="160"/>
      <c r="GP682" s="160"/>
      <c r="GQ682" s="160"/>
      <c r="GR682" s="160"/>
      <c r="GS682" s="160"/>
      <c r="GT682" s="160"/>
      <c r="GU682" s="160"/>
      <c r="GV682" s="160"/>
      <c r="GW682" s="160"/>
      <c r="GX682" s="160"/>
      <c r="GY682" s="160"/>
      <c r="GZ682" s="160"/>
      <c r="HA682" s="160"/>
      <c r="HB682" s="160"/>
      <c r="HC682" s="160"/>
      <c r="HD682" s="160"/>
      <c r="HE682" s="160"/>
      <c r="HF682" s="160"/>
      <c r="HG682" s="160"/>
      <c r="HH682" s="160"/>
      <c r="HI682" s="160"/>
      <c r="HJ682" s="160"/>
      <c r="HK682" s="160"/>
      <c r="HL682" s="160"/>
      <c r="HM682" s="160"/>
      <c r="HN682" s="160"/>
      <c r="HO682" s="160"/>
      <c r="HP682" s="160"/>
      <c r="HQ682" s="160"/>
      <c r="HR682" s="160"/>
      <c r="HS682" s="160"/>
      <c r="HT682" s="160"/>
      <c r="HU682" s="160"/>
      <c r="HV682" s="160"/>
      <c r="HW682" s="160"/>
      <c r="HX682" s="160"/>
      <c r="HY682" s="160"/>
      <c r="HZ682" s="160"/>
      <c r="IA682" s="160"/>
      <c r="IB682" s="160"/>
      <c r="IC682" s="160"/>
      <c r="ID682" s="160"/>
      <c r="IE682" s="160"/>
      <c r="IF682" s="160"/>
      <c r="IG682" s="160"/>
      <c r="IH682" s="160"/>
      <c r="II682" s="160"/>
      <c r="IJ682" s="160"/>
      <c r="IK682" s="160"/>
      <c r="IL682" s="160"/>
      <c r="IM682" s="160"/>
      <c r="IN682" s="160"/>
      <c r="IO682" s="160"/>
      <c r="IP682" s="160"/>
      <c r="IQ682" s="160"/>
      <c r="IR682" s="160"/>
      <c r="IS682" s="160"/>
      <c r="IT682" s="160"/>
      <c r="IU682" s="160"/>
      <c r="IV682" s="160"/>
      <c r="IW682" s="160"/>
      <c r="IX682" s="160"/>
      <c r="IY682" s="160"/>
      <c r="IZ682" s="160"/>
      <c r="JA682" s="160"/>
      <c r="JB682" s="160"/>
      <c r="JC682" s="160"/>
      <c r="JD682" s="160"/>
      <c r="JE682" s="160"/>
      <c r="JF682" s="160"/>
      <c r="JG682" s="160"/>
      <c r="JH682" s="160"/>
      <c r="JI682" s="160"/>
      <c r="JJ682" s="160"/>
      <c r="JK682" s="160"/>
      <c r="JL682" s="160"/>
      <c r="JM682" s="160"/>
      <c r="JN682" s="160"/>
      <c r="JO682" s="160"/>
      <c r="JP682" s="160"/>
      <c r="JQ682" s="160"/>
      <c r="JR682" s="160"/>
      <c r="JS682" s="160"/>
      <c r="JT682" s="160"/>
      <c r="JU682" s="160"/>
      <c r="JV682" s="160"/>
      <c r="JW682" s="160"/>
      <c r="JX682" s="160"/>
      <c r="JY682" s="160"/>
      <c r="JZ682" s="160"/>
      <c r="KA682" s="160"/>
      <c r="KB682" s="160"/>
      <c r="KC682" s="160"/>
      <c r="KD682" s="160"/>
      <c r="KE682" s="160"/>
      <c r="KF682" s="160"/>
      <c r="KG682" s="160"/>
      <c r="KH682" s="160"/>
      <c r="KI682" s="160"/>
      <c r="KJ682" s="160"/>
      <c r="KK682" s="160"/>
      <c r="KL682" s="160"/>
      <c r="KM682" s="160"/>
      <c r="KN682" s="160"/>
      <c r="KO682" s="160"/>
      <c r="KP682" s="160"/>
      <c r="KQ682" s="160"/>
      <c r="KR682" s="160"/>
      <c r="KS682" s="160"/>
      <c r="KT682" s="160"/>
      <c r="KU682" s="160"/>
      <c r="KV682" s="160"/>
      <c r="KW682" s="160"/>
      <c r="KX682" s="160"/>
      <c r="KY682" s="160"/>
      <c r="KZ682" s="160"/>
      <c r="LA682" s="160"/>
      <c r="LB682" s="160"/>
      <c r="LC682" s="160"/>
      <c r="LD682" s="160"/>
      <c r="LE682" s="160"/>
      <c r="LF682" s="160"/>
      <c r="LG682" s="160"/>
      <c r="LH682" s="160"/>
      <c r="LI682" s="160"/>
      <c r="LJ682" s="160"/>
      <c r="LK682" s="160"/>
      <c r="LL682" s="160"/>
      <c r="LM682" s="160"/>
      <c r="LN682" s="160"/>
      <c r="LO682" s="160"/>
      <c r="LP682" s="160"/>
      <c r="LQ682" s="160"/>
      <c r="LR682" s="160"/>
      <c r="LS682" s="160"/>
      <c r="LT682" s="160"/>
      <c r="LU682" s="160"/>
      <c r="LV682" s="160"/>
      <c r="LW682" s="160"/>
      <c r="LX682" s="160"/>
      <c r="LY682" s="160"/>
      <c r="LZ682" s="160"/>
      <c r="MA682" s="160"/>
      <c r="MB682" s="160"/>
      <c r="MC682" s="160"/>
      <c r="MD682" s="160"/>
      <c r="ME682" s="160"/>
      <c r="MF682" s="160"/>
      <c r="MG682" s="160"/>
      <c r="MH682" s="160"/>
      <c r="MI682" s="160"/>
      <c r="MJ682" s="160"/>
      <c r="MK682" s="160"/>
      <c r="ML682" s="160"/>
      <c r="MM682" s="160"/>
      <c r="MN682" s="160"/>
      <c r="MO682" s="160"/>
      <c r="MP682" s="160"/>
      <c r="MQ682" s="160"/>
      <c r="MR682" s="160"/>
      <c r="MS682" s="160"/>
      <c r="MT682" s="160"/>
      <c r="MU682" s="160"/>
      <c r="MV682" s="160"/>
      <c r="MW682" s="160"/>
      <c r="MX682" s="160"/>
      <c r="MY682" s="160"/>
      <c r="MZ682" s="160"/>
      <c r="NA682" s="160"/>
      <c r="NB682" s="160"/>
      <c r="NC682" s="160"/>
      <c r="ND682" s="160"/>
      <c r="NE682" s="160"/>
      <c r="NF682" s="160"/>
      <c r="NG682" s="160"/>
      <c r="NH682" s="160"/>
      <c r="NI682" s="160"/>
      <c r="NJ682" s="160"/>
      <c r="NK682" s="160"/>
      <c r="NL682" s="160"/>
      <c r="NM682" s="160"/>
      <c r="NN682" s="160"/>
      <c r="NO682" s="160"/>
      <c r="NP682" s="160"/>
      <c r="NQ682" s="160"/>
      <c r="NR682" s="160"/>
      <c r="NS682" s="160"/>
      <c r="NT682" s="160"/>
      <c r="NU682" s="160"/>
      <c r="NV682" s="160"/>
      <c r="NW682" s="160"/>
      <c r="NX682" s="160"/>
      <c r="NY682" s="160"/>
      <c r="NZ682" s="160"/>
      <c r="OA682" s="160"/>
      <c r="OB682" s="160"/>
      <c r="OC682" s="160"/>
      <c r="OD682" s="160"/>
      <c r="OE682" s="160"/>
      <c r="OF682" s="160"/>
      <c r="OG682" s="160"/>
      <c r="OH682" s="160"/>
      <c r="OI682" s="160"/>
      <c r="OJ682" s="160"/>
      <c r="OK682" s="160"/>
      <c r="OL682" s="160"/>
      <c r="OM682" s="160"/>
      <c r="ON682" s="160"/>
      <c r="OO682" s="160"/>
      <c r="OP682" s="160"/>
      <c r="OQ682" s="160"/>
      <c r="OR682" s="160"/>
      <c r="OS682" s="160"/>
      <c r="OT682" s="160"/>
      <c r="OU682" s="160"/>
      <c r="OV682" s="160"/>
      <c r="OW682" s="160"/>
      <c r="OX682" s="160"/>
      <c r="OY682" s="160"/>
      <c r="OZ682" s="160"/>
      <c r="PA682" s="160"/>
      <c r="PB682" s="160"/>
      <c r="PC682" s="160"/>
      <c r="PD682" s="160"/>
      <c r="PE682" s="160"/>
      <c r="PF682" s="160"/>
      <c r="PG682" s="160"/>
      <c r="PH682" s="160"/>
      <c r="PI682" s="160"/>
      <c r="PJ682" s="160"/>
      <c r="PK682" s="160"/>
      <c r="PL682" s="160"/>
      <c r="PM682" s="160"/>
      <c r="PN682" s="160"/>
      <c r="PO682" s="160"/>
      <c r="PP682" s="160"/>
      <c r="PQ682" s="160"/>
      <c r="PR682" s="160"/>
      <c r="PS682" s="160"/>
      <c r="PT682" s="160"/>
      <c r="PU682" s="160"/>
      <c r="PV682" s="160"/>
      <c r="PW682" s="160"/>
      <c r="PX682" s="160"/>
      <c r="PY682" s="160"/>
      <c r="PZ682" s="160"/>
      <c r="QA682" s="160"/>
      <c r="QB682" s="160"/>
      <c r="QC682" s="160"/>
      <c r="QD682" s="160"/>
      <c r="QE682" s="160"/>
      <c r="QF682" s="160"/>
      <c r="QG682" s="160"/>
      <c r="QH682" s="160"/>
      <c r="QI682" s="160"/>
      <c r="QJ682" s="160"/>
      <c r="QK682" s="160"/>
      <c r="QL682" s="160"/>
      <c r="QM682" s="160"/>
      <c r="QN682" s="160"/>
      <c r="QO682" s="160"/>
      <c r="QP682" s="160"/>
      <c r="QQ682" s="160"/>
      <c r="QR682" s="160"/>
      <c r="QS682" s="160"/>
      <c r="QT682" s="160"/>
      <c r="QU682" s="160"/>
      <c r="QV682" s="160"/>
      <c r="QW682" s="160"/>
      <c r="QX682" s="160"/>
      <c r="QY682" s="160"/>
      <c r="QZ682" s="160"/>
      <c r="RA682" s="160"/>
      <c r="RB682" s="160"/>
      <c r="RC682" s="160"/>
      <c r="RD682" s="160"/>
      <c r="RE682" s="160"/>
      <c r="RF682" s="160"/>
      <c r="RG682" s="160"/>
      <c r="RH682" s="160"/>
      <c r="RI682" s="160"/>
      <c r="RJ682" s="160"/>
      <c r="RK682" s="160"/>
      <c r="RL682" s="160"/>
      <c r="RM682" s="160"/>
      <c r="RN682" s="160"/>
      <c r="RO682" s="160"/>
      <c r="RP682" s="160"/>
      <c r="RQ682" s="160"/>
      <c r="RR682" s="160"/>
      <c r="RS682" s="160"/>
      <c r="RT682" s="160"/>
      <c r="RU682" s="160"/>
      <c r="RV682" s="160"/>
      <c r="RW682" s="160"/>
      <c r="RX682" s="160"/>
      <c r="RY682" s="160"/>
      <c r="RZ682" s="160"/>
      <c r="SA682" s="160"/>
      <c r="SB682" s="160"/>
      <c r="SC682" s="160"/>
      <c r="SD682" s="160"/>
      <c r="SE682" s="160"/>
      <c r="SF682" s="160"/>
      <c r="SG682" s="160"/>
      <c r="SH682" s="160"/>
      <c r="SI682" s="160"/>
      <c r="SJ682" s="160"/>
      <c r="SK682" s="160"/>
      <c r="SL682" s="160"/>
      <c r="SM682" s="160"/>
      <c r="SN682" s="160"/>
      <c r="SO682" s="160"/>
      <c r="SP682" s="160"/>
      <c r="SQ682" s="160"/>
      <c r="SR682" s="160"/>
      <c r="SS682" s="160"/>
      <c r="ST682" s="160"/>
      <c r="SU682" s="160"/>
      <c r="SV682" s="160"/>
      <c r="SW682" s="160"/>
      <c r="SX682" s="160"/>
      <c r="SY682" s="160"/>
      <c r="SZ682" s="160"/>
      <c r="TA682" s="160"/>
      <c r="TB682" s="160"/>
      <c r="TC682" s="160"/>
      <c r="TD682" s="160"/>
      <c r="TE682" s="160"/>
      <c r="TF682" s="160"/>
    </row>
    <row r="683" spans="1:526">
      <c r="A683" s="160"/>
      <c r="B683" s="160"/>
      <c r="C683" s="160"/>
      <c r="D683" s="160"/>
      <c r="E683" s="160"/>
      <c r="F683" s="160"/>
      <c r="G683" s="160"/>
      <c r="H683" s="160"/>
      <c r="I683" s="160"/>
      <c r="J683" s="160"/>
      <c r="K683" s="160"/>
      <c r="L683" s="160"/>
      <c r="M683" s="160"/>
      <c r="N683" s="160"/>
      <c r="O683" s="160"/>
      <c r="P683" s="160"/>
      <c r="Q683" s="160"/>
      <c r="R683" s="160"/>
      <c r="S683" s="160"/>
      <c r="T683" s="160"/>
      <c r="U683" s="160"/>
      <c r="V683" s="160"/>
      <c r="W683" s="160"/>
      <c r="X683" s="160"/>
      <c r="Y683" s="160"/>
      <c r="Z683" s="160"/>
      <c r="AA683" s="160"/>
      <c r="AB683" s="160"/>
      <c r="AC683" s="160"/>
      <c r="AD683" s="160"/>
      <c r="AE683" s="160"/>
      <c r="AF683" s="160"/>
      <c r="AG683" s="160"/>
      <c r="AH683" s="160"/>
      <c r="AI683" s="160"/>
      <c r="AJ683" s="160"/>
      <c r="AK683" s="160"/>
      <c r="AL683" s="160"/>
      <c r="AM683" s="160"/>
      <c r="AN683" s="160"/>
      <c r="AO683" s="160"/>
      <c r="AP683" s="160"/>
      <c r="AQ683" s="160"/>
      <c r="AR683" s="160"/>
      <c r="AS683" s="160"/>
      <c r="AT683" s="160"/>
      <c r="AU683" s="160"/>
      <c r="AV683" s="160"/>
      <c r="AW683" s="160"/>
      <c r="AX683" s="160"/>
      <c r="AY683" s="160"/>
      <c r="AZ683" s="160"/>
      <c r="BA683" s="160"/>
      <c r="BB683" s="160"/>
      <c r="BC683" s="160"/>
      <c r="BD683" s="160"/>
      <c r="BE683" s="160"/>
      <c r="BF683" s="160"/>
      <c r="BG683" s="160"/>
      <c r="BH683" s="160"/>
      <c r="BI683" s="160"/>
      <c r="BJ683" s="160"/>
      <c r="BK683" s="160"/>
      <c r="BL683" s="160"/>
      <c r="BM683" s="160"/>
      <c r="BN683" s="160"/>
      <c r="BO683" s="160"/>
      <c r="BP683" s="160"/>
      <c r="BQ683" s="160"/>
      <c r="BR683" s="160"/>
      <c r="BS683" s="160"/>
      <c r="BT683" s="160"/>
      <c r="BU683" s="160"/>
      <c r="BV683" s="160"/>
      <c r="BW683" s="160"/>
      <c r="BX683" s="160"/>
      <c r="BY683" s="160"/>
      <c r="BZ683" s="160"/>
      <c r="CA683" s="160"/>
      <c r="CB683" s="160"/>
      <c r="CC683" s="160"/>
      <c r="CD683" s="160"/>
      <c r="CE683" s="160"/>
      <c r="CF683" s="160"/>
      <c r="CG683" s="160"/>
      <c r="CH683" s="160"/>
      <c r="CI683" s="160"/>
      <c r="CJ683" s="160"/>
      <c r="CK683" s="160"/>
      <c r="CL683" s="160"/>
      <c r="CM683" s="160"/>
      <c r="CN683" s="160"/>
      <c r="CO683" s="160"/>
      <c r="CP683" s="160"/>
      <c r="CQ683" s="160"/>
      <c r="CR683" s="160"/>
      <c r="CS683" s="160"/>
      <c r="CT683" s="160"/>
      <c r="CU683" s="160"/>
      <c r="CV683" s="160"/>
      <c r="CW683" s="160"/>
      <c r="CX683" s="160"/>
      <c r="CY683" s="160"/>
      <c r="CZ683" s="160"/>
      <c r="DA683" s="160"/>
      <c r="DB683" s="160"/>
      <c r="DC683" s="160"/>
      <c r="DD683" s="160"/>
      <c r="DE683" s="160"/>
      <c r="DF683" s="160"/>
      <c r="DG683" s="160"/>
      <c r="DH683" s="160"/>
      <c r="DI683" s="160"/>
      <c r="DJ683" s="160"/>
      <c r="DK683" s="160"/>
      <c r="DL683" s="160"/>
      <c r="DM683" s="160"/>
      <c r="DN683" s="160"/>
      <c r="DO683" s="160"/>
      <c r="DP683" s="160"/>
      <c r="DQ683" s="160"/>
      <c r="DR683" s="160"/>
      <c r="DS683" s="160"/>
      <c r="DT683" s="160"/>
      <c r="DU683" s="160"/>
      <c r="DV683" s="160"/>
      <c r="DW683" s="160"/>
      <c r="DX683" s="160"/>
      <c r="DY683" s="160"/>
      <c r="DZ683" s="160"/>
      <c r="EA683" s="160"/>
      <c r="EB683" s="160"/>
      <c r="EC683" s="160"/>
      <c r="ED683" s="160"/>
      <c r="EE683" s="160"/>
      <c r="EF683" s="160"/>
      <c r="EG683" s="160"/>
      <c r="EH683" s="160"/>
      <c r="EI683" s="160"/>
      <c r="EJ683" s="160"/>
      <c r="EK683" s="160"/>
      <c r="EL683" s="160"/>
      <c r="EM683" s="160"/>
      <c r="EN683" s="160"/>
      <c r="EO683" s="160"/>
      <c r="EP683" s="160"/>
      <c r="EQ683" s="160"/>
      <c r="ER683" s="160"/>
      <c r="ES683" s="160"/>
      <c r="ET683" s="160"/>
      <c r="EU683" s="160"/>
      <c r="EV683" s="160"/>
      <c r="EW683" s="160"/>
      <c r="EX683" s="160"/>
      <c r="EY683" s="160"/>
      <c r="EZ683" s="160"/>
      <c r="FA683" s="160"/>
      <c r="FB683" s="160"/>
      <c r="FC683" s="160"/>
      <c r="FD683" s="160"/>
      <c r="FE683" s="160"/>
      <c r="FF683" s="160"/>
      <c r="FG683" s="160"/>
      <c r="FH683" s="160"/>
      <c r="FI683" s="160"/>
      <c r="FJ683" s="160"/>
      <c r="FK683" s="160"/>
      <c r="FL683" s="160"/>
      <c r="FM683" s="160"/>
      <c r="FN683" s="160"/>
      <c r="FO683" s="160"/>
      <c r="FP683" s="160"/>
      <c r="FQ683" s="160"/>
      <c r="FR683" s="160"/>
      <c r="FS683" s="160"/>
      <c r="FT683" s="160"/>
      <c r="FU683" s="160"/>
      <c r="FV683" s="160"/>
      <c r="FW683" s="160"/>
      <c r="FX683" s="160"/>
      <c r="FY683" s="160"/>
      <c r="FZ683" s="160"/>
      <c r="GA683" s="160"/>
      <c r="GB683" s="160"/>
      <c r="GC683" s="160"/>
      <c r="GD683" s="160"/>
      <c r="GE683" s="160"/>
      <c r="GF683" s="160"/>
      <c r="GG683" s="160"/>
      <c r="GH683" s="160"/>
      <c r="GI683" s="160"/>
      <c r="GJ683" s="160"/>
      <c r="GK683" s="160"/>
      <c r="GL683" s="160"/>
      <c r="GM683" s="160"/>
      <c r="GN683" s="160"/>
      <c r="GO683" s="160"/>
      <c r="GP683" s="160"/>
      <c r="GQ683" s="160"/>
      <c r="GR683" s="160"/>
      <c r="GS683" s="160"/>
      <c r="GT683" s="160"/>
      <c r="GU683" s="160"/>
      <c r="GV683" s="160"/>
      <c r="GW683" s="160"/>
      <c r="GX683" s="160"/>
      <c r="GY683" s="160"/>
      <c r="GZ683" s="160"/>
      <c r="HA683" s="160"/>
      <c r="HB683" s="160"/>
      <c r="HC683" s="160"/>
      <c r="HD683" s="160"/>
      <c r="HE683" s="160"/>
      <c r="HF683" s="160"/>
      <c r="HG683" s="160"/>
      <c r="HH683" s="160"/>
      <c r="HI683" s="160"/>
      <c r="HJ683" s="160"/>
      <c r="HK683" s="160"/>
      <c r="HL683" s="160"/>
      <c r="HM683" s="160"/>
      <c r="HN683" s="160"/>
      <c r="HO683" s="160"/>
      <c r="HP683" s="160"/>
      <c r="HQ683" s="160"/>
      <c r="HR683" s="160"/>
      <c r="HS683" s="160"/>
      <c r="HT683" s="160"/>
      <c r="HU683" s="160"/>
      <c r="HV683" s="160"/>
      <c r="HW683" s="160"/>
      <c r="HX683" s="160"/>
      <c r="HY683" s="160"/>
      <c r="HZ683" s="160"/>
      <c r="IA683" s="160"/>
      <c r="IB683" s="160"/>
      <c r="IC683" s="160"/>
      <c r="ID683" s="160"/>
      <c r="IE683" s="160"/>
      <c r="IF683" s="160"/>
      <c r="IG683" s="160"/>
      <c r="IH683" s="160"/>
      <c r="II683" s="160"/>
      <c r="IJ683" s="160"/>
      <c r="IK683" s="160"/>
      <c r="IL683" s="160"/>
      <c r="IM683" s="160"/>
      <c r="IN683" s="160"/>
      <c r="IO683" s="160"/>
      <c r="IP683" s="160"/>
      <c r="IQ683" s="160"/>
      <c r="IR683" s="160"/>
      <c r="IS683" s="160"/>
      <c r="IT683" s="160"/>
      <c r="IU683" s="160"/>
      <c r="IV683" s="160"/>
      <c r="IW683" s="160"/>
      <c r="IX683" s="160"/>
      <c r="IY683" s="160"/>
      <c r="IZ683" s="160"/>
      <c r="JA683" s="160"/>
      <c r="JB683" s="160"/>
      <c r="JC683" s="160"/>
      <c r="JD683" s="160"/>
      <c r="JE683" s="160"/>
      <c r="JF683" s="160"/>
      <c r="JG683" s="160"/>
      <c r="JH683" s="160"/>
      <c r="JI683" s="160"/>
      <c r="JJ683" s="160"/>
      <c r="JK683" s="160"/>
      <c r="JL683" s="160"/>
      <c r="JM683" s="160"/>
      <c r="JN683" s="160"/>
      <c r="JO683" s="160"/>
      <c r="JP683" s="160"/>
      <c r="JQ683" s="160"/>
      <c r="JR683" s="160"/>
      <c r="JS683" s="160"/>
      <c r="JT683" s="160"/>
      <c r="JU683" s="160"/>
      <c r="JV683" s="160"/>
      <c r="JW683" s="160"/>
      <c r="JX683" s="160"/>
      <c r="JY683" s="160"/>
      <c r="JZ683" s="160"/>
      <c r="KA683" s="160"/>
      <c r="KB683" s="160"/>
      <c r="KC683" s="160"/>
      <c r="KD683" s="160"/>
      <c r="KE683" s="160"/>
      <c r="KF683" s="160"/>
      <c r="KG683" s="160"/>
      <c r="KH683" s="160"/>
      <c r="KI683" s="160"/>
      <c r="KJ683" s="160"/>
      <c r="KK683" s="160"/>
      <c r="KL683" s="160"/>
      <c r="KM683" s="160"/>
      <c r="KN683" s="160"/>
      <c r="KO683" s="160"/>
      <c r="KP683" s="160"/>
      <c r="KQ683" s="160"/>
      <c r="KR683" s="160"/>
      <c r="KS683" s="160"/>
      <c r="KT683" s="160"/>
      <c r="KU683" s="160"/>
      <c r="KV683" s="160"/>
      <c r="KW683" s="160"/>
      <c r="KX683" s="160"/>
      <c r="KY683" s="160"/>
      <c r="KZ683" s="160"/>
      <c r="LA683" s="160"/>
      <c r="LB683" s="160"/>
      <c r="LC683" s="160"/>
      <c r="LD683" s="160"/>
      <c r="LE683" s="160"/>
      <c r="LF683" s="160"/>
      <c r="LG683" s="160"/>
      <c r="LH683" s="160"/>
      <c r="LI683" s="160"/>
      <c r="LJ683" s="160"/>
      <c r="LK683" s="160"/>
      <c r="LL683" s="160"/>
      <c r="LM683" s="160"/>
      <c r="LN683" s="160"/>
      <c r="LO683" s="160"/>
      <c r="LP683" s="160"/>
      <c r="LQ683" s="160"/>
      <c r="LR683" s="160"/>
      <c r="LS683" s="160"/>
      <c r="LT683" s="160"/>
      <c r="LU683" s="160"/>
      <c r="LV683" s="160"/>
      <c r="LW683" s="160"/>
      <c r="LX683" s="160"/>
      <c r="LY683" s="160"/>
      <c r="LZ683" s="160"/>
      <c r="MA683" s="160"/>
      <c r="MB683" s="160"/>
      <c r="MC683" s="160"/>
      <c r="MD683" s="160"/>
      <c r="ME683" s="160"/>
      <c r="MF683" s="160"/>
      <c r="MG683" s="160"/>
      <c r="MH683" s="160"/>
      <c r="MI683" s="160"/>
      <c r="MJ683" s="160"/>
      <c r="MK683" s="160"/>
      <c r="ML683" s="160"/>
      <c r="MM683" s="160"/>
      <c r="MN683" s="160"/>
      <c r="MO683" s="160"/>
      <c r="MP683" s="160"/>
      <c r="MQ683" s="160"/>
      <c r="MR683" s="160"/>
      <c r="MS683" s="160"/>
      <c r="MT683" s="160"/>
      <c r="MU683" s="160"/>
      <c r="MV683" s="160"/>
      <c r="MW683" s="160"/>
      <c r="MX683" s="160"/>
      <c r="MY683" s="160"/>
      <c r="MZ683" s="160"/>
      <c r="NA683" s="160"/>
      <c r="NB683" s="160"/>
      <c r="NC683" s="160"/>
      <c r="ND683" s="160"/>
      <c r="NE683" s="160"/>
      <c r="NF683" s="160"/>
      <c r="NG683" s="160"/>
      <c r="NH683" s="160"/>
      <c r="NI683" s="160"/>
      <c r="NJ683" s="160"/>
      <c r="NK683" s="160"/>
      <c r="NL683" s="160"/>
      <c r="NM683" s="160"/>
      <c r="NN683" s="160"/>
      <c r="NO683" s="160"/>
      <c r="NP683" s="160"/>
      <c r="NQ683" s="160"/>
      <c r="NR683" s="160"/>
      <c r="NS683" s="160"/>
      <c r="NT683" s="160"/>
      <c r="NU683" s="160"/>
      <c r="NV683" s="160"/>
      <c r="NW683" s="160"/>
      <c r="NX683" s="160"/>
      <c r="NY683" s="160"/>
      <c r="NZ683" s="160"/>
      <c r="OA683" s="160"/>
      <c r="OB683" s="160"/>
      <c r="OC683" s="160"/>
      <c r="OD683" s="160"/>
      <c r="OE683" s="160"/>
      <c r="OF683" s="160"/>
      <c r="OG683" s="160"/>
      <c r="OH683" s="160"/>
      <c r="OI683" s="160"/>
      <c r="OJ683" s="160"/>
      <c r="OK683" s="160"/>
      <c r="OL683" s="160"/>
      <c r="OM683" s="160"/>
      <c r="ON683" s="160"/>
      <c r="OO683" s="160"/>
      <c r="OP683" s="160"/>
      <c r="OQ683" s="160"/>
      <c r="OR683" s="160"/>
      <c r="OS683" s="160"/>
      <c r="OT683" s="160"/>
      <c r="OU683" s="160"/>
      <c r="OV683" s="160"/>
      <c r="OW683" s="160"/>
      <c r="OX683" s="160"/>
      <c r="OY683" s="160"/>
      <c r="OZ683" s="160"/>
      <c r="PA683" s="160"/>
      <c r="PB683" s="160"/>
      <c r="PC683" s="160"/>
      <c r="PD683" s="160"/>
      <c r="PE683" s="160"/>
      <c r="PF683" s="160"/>
      <c r="PG683" s="160"/>
      <c r="PH683" s="160"/>
      <c r="PI683" s="160"/>
      <c r="PJ683" s="160"/>
      <c r="PK683" s="160"/>
      <c r="PL683" s="160"/>
      <c r="PM683" s="160"/>
      <c r="PN683" s="160"/>
      <c r="PO683" s="160"/>
      <c r="PP683" s="160"/>
      <c r="PQ683" s="160"/>
      <c r="PR683" s="160"/>
      <c r="PS683" s="160"/>
      <c r="PT683" s="160"/>
      <c r="PU683" s="160"/>
      <c r="PV683" s="160"/>
      <c r="PW683" s="160"/>
      <c r="PX683" s="160"/>
      <c r="PY683" s="160"/>
      <c r="PZ683" s="160"/>
      <c r="QA683" s="160"/>
      <c r="QB683" s="160"/>
      <c r="QC683" s="160"/>
      <c r="QD683" s="160"/>
      <c r="QE683" s="160"/>
      <c r="QF683" s="160"/>
      <c r="QG683" s="160"/>
      <c r="QH683" s="160"/>
      <c r="QI683" s="160"/>
      <c r="QJ683" s="160"/>
      <c r="QK683" s="160"/>
      <c r="QL683" s="160"/>
      <c r="QM683" s="160"/>
      <c r="QN683" s="160"/>
      <c r="QO683" s="160"/>
      <c r="QP683" s="160"/>
      <c r="QQ683" s="160"/>
      <c r="QR683" s="160"/>
      <c r="QS683" s="160"/>
      <c r="QT683" s="160"/>
      <c r="QU683" s="160"/>
      <c r="QV683" s="160"/>
      <c r="QW683" s="160"/>
      <c r="QX683" s="160"/>
      <c r="QY683" s="160"/>
      <c r="QZ683" s="160"/>
      <c r="RA683" s="160"/>
      <c r="RB683" s="160"/>
      <c r="RC683" s="160"/>
      <c r="RD683" s="160"/>
      <c r="RE683" s="160"/>
      <c r="RF683" s="160"/>
      <c r="RG683" s="160"/>
      <c r="RH683" s="160"/>
      <c r="RI683" s="160"/>
      <c r="RJ683" s="160"/>
      <c r="RK683" s="160"/>
      <c r="RL683" s="160"/>
      <c r="RM683" s="160"/>
      <c r="RN683" s="160"/>
      <c r="RO683" s="160"/>
      <c r="RP683" s="160"/>
      <c r="RQ683" s="160"/>
      <c r="RR683" s="160"/>
      <c r="RS683" s="160"/>
      <c r="RT683" s="160"/>
      <c r="RU683" s="160"/>
      <c r="RV683" s="160"/>
      <c r="RW683" s="160"/>
      <c r="RX683" s="160"/>
      <c r="RY683" s="160"/>
      <c r="RZ683" s="160"/>
      <c r="SA683" s="160"/>
      <c r="SB683" s="160"/>
      <c r="SC683" s="160"/>
      <c r="SD683" s="160"/>
      <c r="SE683" s="160"/>
      <c r="SF683" s="160"/>
      <c r="SG683" s="160"/>
      <c r="SH683" s="160"/>
      <c r="SI683" s="160"/>
      <c r="SJ683" s="160"/>
      <c r="SK683" s="160"/>
      <c r="SL683" s="160"/>
      <c r="SM683" s="160"/>
      <c r="SN683" s="160"/>
      <c r="SO683" s="160"/>
      <c r="SP683" s="160"/>
      <c r="SQ683" s="160"/>
      <c r="SR683" s="160"/>
      <c r="SS683" s="160"/>
      <c r="ST683" s="160"/>
      <c r="SU683" s="160"/>
      <c r="SV683" s="160"/>
      <c r="SW683" s="160"/>
      <c r="SX683" s="160"/>
      <c r="SY683" s="160"/>
      <c r="SZ683" s="160"/>
      <c r="TA683" s="160"/>
      <c r="TB683" s="160"/>
      <c r="TC683" s="160"/>
      <c r="TD683" s="160"/>
      <c r="TE683" s="160"/>
      <c r="TF683" s="160"/>
    </row>
    <row r="684" spans="1:526">
      <c r="A684" s="160"/>
      <c r="B684" s="160"/>
      <c r="C684" s="160"/>
      <c r="D684" s="160"/>
      <c r="E684" s="160"/>
      <c r="F684" s="160"/>
      <c r="G684" s="160"/>
      <c r="H684" s="160"/>
      <c r="I684" s="160"/>
      <c r="J684" s="160"/>
      <c r="K684" s="160"/>
      <c r="L684" s="160"/>
      <c r="M684" s="160"/>
      <c r="N684" s="160"/>
      <c r="O684" s="160"/>
      <c r="P684" s="160"/>
      <c r="Q684" s="160"/>
      <c r="R684" s="160"/>
      <c r="S684" s="160"/>
      <c r="T684" s="160"/>
      <c r="U684" s="160"/>
      <c r="V684" s="160"/>
      <c r="W684" s="160"/>
      <c r="X684" s="160"/>
      <c r="Y684" s="160"/>
      <c r="Z684" s="160"/>
      <c r="AA684" s="160"/>
      <c r="AB684" s="160"/>
      <c r="AC684" s="160"/>
      <c r="AD684" s="160"/>
      <c r="AE684" s="160"/>
      <c r="AF684" s="160"/>
      <c r="AG684" s="160"/>
      <c r="AH684" s="160"/>
      <c r="AI684" s="160"/>
      <c r="AJ684" s="160"/>
      <c r="AK684" s="160"/>
      <c r="AL684" s="160"/>
      <c r="AM684" s="160"/>
      <c r="AN684" s="160"/>
      <c r="AO684" s="160"/>
      <c r="AP684" s="160"/>
      <c r="AQ684" s="160"/>
      <c r="AR684" s="160"/>
      <c r="AS684" s="160"/>
      <c r="AT684" s="160"/>
      <c r="AU684" s="160"/>
      <c r="AV684" s="160"/>
      <c r="AW684" s="160"/>
      <c r="AX684" s="160"/>
      <c r="AY684" s="160"/>
      <c r="AZ684" s="160"/>
      <c r="BA684" s="160"/>
      <c r="BB684" s="160"/>
      <c r="BC684" s="160"/>
      <c r="BD684" s="160"/>
      <c r="BE684" s="160"/>
      <c r="BF684" s="160"/>
      <c r="BG684" s="160"/>
      <c r="BH684" s="160"/>
      <c r="BI684" s="160"/>
      <c r="BJ684" s="160"/>
      <c r="BK684" s="160"/>
      <c r="BL684" s="160"/>
      <c r="BM684" s="160"/>
      <c r="BN684" s="160"/>
      <c r="BO684" s="160"/>
      <c r="BP684" s="160"/>
      <c r="BQ684" s="160"/>
      <c r="BR684" s="160"/>
      <c r="BS684" s="160"/>
      <c r="BT684" s="160"/>
      <c r="BU684" s="160"/>
      <c r="BV684" s="160"/>
      <c r="BW684" s="160"/>
      <c r="BX684" s="160"/>
      <c r="BY684" s="160"/>
      <c r="BZ684" s="160"/>
      <c r="CA684" s="160"/>
      <c r="CB684" s="160"/>
      <c r="CC684" s="160"/>
      <c r="CD684" s="160"/>
      <c r="CE684" s="160"/>
      <c r="CF684" s="160"/>
      <c r="CG684" s="160"/>
      <c r="CH684" s="160"/>
      <c r="CI684" s="160"/>
      <c r="CJ684" s="160"/>
      <c r="CK684" s="160"/>
      <c r="CL684" s="160"/>
      <c r="CM684" s="160"/>
      <c r="CN684" s="160"/>
      <c r="CO684" s="160"/>
      <c r="CP684" s="160"/>
      <c r="CQ684" s="160"/>
      <c r="CR684" s="160"/>
      <c r="CS684" s="160"/>
      <c r="CT684" s="160"/>
      <c r="CU684" s="160"/>
      <c r="CV684" s="160"/>
      <c r="CW684" s="160"/>
      <c r="CX684" s="160"/>
      <c r="CY684" s="160"/>
      <c r="CZ684" s="160"/>
      <c r="DA684" s="160"/>
      <c r="DB684" s="160"/>
      <c r="DC684" s="160"/>
      <c r="DD684" s="160"/>
      <c r="DE684" s="160"/>
      <c r="DF684" s="160"/>
      <c r="DG684" s="160"/>
      <c r="DH684" s="160"/>
      <c r="DI684" s="160"/>
      <c r="DJ684" s="160"/>
      <c r="DK684" s="160"/>
      <c r="DL684" s="160"/>
      <c r="DM684" s="160"/>
      <c r="DN684" s="160"/>
      <c r="DO684" s="160"/>
      <c r="DP684" s="160"/>
      <c r="DQ684" s="160"/>
      <c r="DR684" s="160"/>
      <c r="DS684" s="160"/>
      <c r="DT684" s="160"/>
      <c r="DU684" s="160"/>
      <c r="DV684" s="160"/>
      <c r="DW684" s="160"/>
      <c r="DX684" s="160"/>
      <c r="DY684" s="160"/>
      <c r="DZ684" s="160"/>
      <c r="EA684" s="160"/>
      <c r="EB684" s="160"/>
      <c r="EC684" s="160"/>
      <c r="ED684" s="160"/>
      <c r="EE684" s="160"/>
      <c r="EF684" s="160"/>
      <c r="EG684" s="160"/>
      <c r="EH684" s="160"/>
      <c r="EI684" s="160"/>
      <c r="EJ684" s="160"/>
      <c r="EK684" s="160"/>
      <c r="EL684" s="160"/>
      <c r="EM684" s="160"/>
      <c r="EN684" s="160"/>
      <c r="EO684" s="160"/>
      <c r="EP684" s="160"/>
      <c r="EQ684" s="160"/>
      <c r="ER684" s="160"/>
      <c r="ES684" s="160"/>
      <c r="ET684" s="160"/>
      <c r="EU684" s="160"/>
      <c r="EV684" s="160"/>
      <c r="EW684" s="160"/>
      <c r="EX684" s="160"/>
      <c r="EY684" s="160"/>
      <c r="EZ684" s="160"/>
      <c r="FA684" s="160"/>
      <c r="FB684" s="160"/>
      <c r="FC684" s="160"/>
      <c r="FD684" s="160"/>
      <c r="FE684" s="160"/>
      <c r="FF684" s="160"/>
      <c r="FG684" s="160"/>
      <c r="FH684" s="160"/>
      <c r="FI684" s="160"/>
      <c r="FJ684" s="160"/>
      <c r="FK684" s="160"/>
      <c r="FL684" s="160"/>
      <c r="FM684" s="160"/>
      <c r="FN684" s="160"/>
      <c r="FO684" s="160"/>
      <c r="FP684" s="160"/>
      <c r="FQ684" s="160"/>
      <c r="FR684" s="160"/>
      <c r="FS684" s="160"/>
      <c r="FT684" s="160"/>
      <c r="FU684" s="160"/>
      <c r="FV684" s="160"/>
      <c r="FW684" s="160"/>
      <c r="FX684" s="160"/>
      <c r="FY684" s="160"/>
      <c r="FZ684" s="160"/>
      <c r="GA684" s="160"/>
      <c r="GB684" s="160"/>
      <c r="GC684" s="160"/>
      <c r="GD684" s="160"/>
      <c r="GE684" s="160"/>
      <c r="GF684" s="160"/>
      <c r="GG684" s="160"/>
      <c r="GH684" s="160"/>
      <c r="GI684" s="160"/>
      <c r="GJ684" s="160"/>
      <c r="GK684" s="160"/>
      <c r="GL684" s="160"/>
      <c r="GM684" s="160"/>
      <c r="GN684" s="160"/>
      <c r="GO684" s="160"/>
      <c r="GP684" s="160"/>
      <c r="GQ684" s="160"/>
      <c r="GR684" s="160"/>
      <c r="GS684" s="160"/>
      <c r="GT684" s="160"/>
      <c r="GU684" s="160"/>
      <c r="GV684" s="160"/>
      <c r="GW684" s="160"/>
      <c r="GX684" s="160"/>
      <c r="GY684" s="160"/>
      <c r="GZ684" s="160"/>
      <c r="HA684" s="160"/>
      <c r="HB684" s="160"/>
      <c r="HC684" s="160"/>
      <c r="HD684" s="160"/>
      <c r="HE684" s="160"/>
      <c r="HF684" s="160"/>
      <c r="HG684" s="160"/>
      <c r="HH684" s="160"/>
      <c r="HI684" s="160"/>
      <c r="HJ684" s="160"/>
      <c r="HK684" s="160"/>
      <c r="HL684" s="160"/>
      <c r="HM684" s="160"/>
      <c r="HN684" s="160"/>
      <c r="HO684" s="160"/>
      <c r="HP684" s="160"/>
      <c r="HQ684" s="160"/>
      <c r="HR684" s="160"/>
      <c r="HS684" s="160"/>
      <c r="HT684" s="160"/>
      <c r="HU684" s="160"/>
      <c r="HV684" s="160"/>
      <c r="HW684" s="160"/>
      <c r="HX684" s="160"/>
      <c r="HY684" s="160"/>
      <c r="HZ684" s="160"/>
      <c r="IA684" s="160"/>
      <c r="IB684" s="160"/>
      <c r="IC684" s="160"/>
      <c r="ID684" s="160"/>
      <c r="IE684" s="160"/>
      <c r="IF684" s="160"/>
      <c r="IG684" s="160"/>
      <c r="IH684" s="160"/>
      <c r="II684" s="160"/>
      <c r="IJ684" s="160"/>
      <c r="IK684" s="160"/>
      <c r="IL684" s="160"/>
      <c r="IM684" s="160"/>
      <c r="IN684" s="160"/>
      <c r="IO684" s="160"/>
      <c r="IP684" s="160"/>
      <c r="IQ684" s="160"/>
      <c r="IR684" s="160"/>
      <c r="IS684" s="160"/>
      <c r="IT684" s="160"/>
      <c r="IU684" s="160"/>
      <c r="IV684" s="160"/>
      <c r="IW684" s="160"/>
      <c r="IX684" s="160"/>
      <c r="IY684" s="160"/>
      <c r="IZ684" s="160"/>
      <c r="JA684" s="160"/>
      <c r="JB684" s="160"/>
      <c r="JC684" s="160"/>
      <c r="JD684" s="160"/>
      <c r="JE684" s="160"/>
      <c r="JF684" s="160"/>
      <c r="JG684" s="160"/>
      <c r="JH684" s="160"/>
      <c r="JI684" s="160"/>
      <c r="JJ684" s="160"/>
      <c r="JK684" s="160"/>
      <c r="JL684" s="160"/>
      <c r="JM684" s="160"/>
      <c r="JN684" s="160"/>
      <c r="JO684" s="160"/>
      <c r="JP684" s="160"/>
      <c r="JQ684" s="160"/>
      <c r="JR684" s="160"/>
      <c r="JS684" s="160"/>
      <c r="JT684" s="160"/>
      <c r="JU684" s="160"/>
      <c r="JV684" s="160"/>
      <c r="JW684" s="160"/>
      <c r="JX684" s="160"/>
      <c r="JY684" s="160"/>
      <c r="JZ684" s="160"/>
      <c r="KA684" s="160"/>
      <c r="KB684" s="160"/>
      <c r="KC684" s="160"/>
      <c r="KD684" s="160"/>
      <c r="KE684" s="160"/>
      <c r="KF684" s="160"/>
      <c r="KG684" s="160"/>
      <c r="KH684" s="160"/>
      <c r="KI684" s="160"/>
      <c r="KJ684" s="160"/>
      <c r="KK684" s="160"/>
      <c r="KL684" s="160"/>
      <c r="KM684" s="160"/>
      <c r="KN684" s="160"/>
      <c r="KO684" s="160"/>
      <c r="KP684" s="160"/>
      <c r="KQ684" s="160"/>
      <c r="KR684" s="160"/>
      <c r="KS684" s="160"/>
      <c r="KT684" s="160"/>
      <c r="KU684" s="160"/>
      <c r="KV684" s="160"/>
      <c r="KW684" s="160"/>
      <c r="KX684" s="160"/>
      <c r="KY684" s="160"/>
      <c r="KZ684" s="160"/>
      <c r="LA684" s="160"/>
      <c r="LB684" s="160"/>
      <c r="LC684" s="160"/>
      <c r="LD684" s="160"/>
      <c r="LE684" s="160"/>
      <c r="LF684" s="160"/>
      <c r="LG684" s="160"/>
      <c r="LH684" s="160"/>
      <c r="LI684" s="160"/>
      <c r="LJ684" s="160"/>
      <c r="LK684" s="160"/>
      <c r="LL684" s="160"/>
      <c r="LM684" s="160"/>
      <c r="LN684" s="160"/>
      <c r="LO684" s="160"/>
      <c r="LP684" s="160"/>
      <c r="LQ684" s="160"/>
      <c r="LR684" s="160"/>
      <c r="LS684" s="160"/>
      <c r="LT684" s="160"/>
      <c r="LU684" s="160"/>
      <c r="LV684" s="160"/>
      <c r="LW684" s="160"/>
      <c r="LX684" s="160"/>
      <c r="LY684" s="160"/>
      <c r="LZ684" s="160"/>
      <c r="MA684" s="160"/>
      <c r="MB684" s="160"/>
      <c r="MC684" s="160"/>
      <c r="MD684" s="160"/>
      <c r="ME684" s="160"/>
      <c r="MF684" s="160"/>
      <c r="MG684" s="160"/>
      <c r="MH684" s="160"/>
      <c r="MI684" s="160"/>
      <c r="MJ684" s="160"/>
      <c r="MK684" s="160"/>
      <c r="ML684" s="160"/>
      <c r="MM684" s="160"/>
      <c r="MN684" s="160"/>
      <c r="MO684" s="160"/>
      <c r="MP684" s="160"/>
      <c r="MQ684" s="160"/>
      <c r="MR684" s="160"/>
      <c r="MS684" s="160"/>
      <c r="MT684" s="160"/>
      <c r="MU684" s="160"/>
      <c r="MV684" s="160"/>
      <c r="MW684" s="160"/>
      <c r="MX684" s="160"/>
      <c r="MY684" s="160"/>
      <c r="MZ684" s="160"/>
      <c r="NA684" s="160"/>
      <c r="NB684" s="160"/>
      <c r="NC684" s="160"/>
      <c r="ND684" s="160"/>
      <c r="NE684" s="160"/>
      <c r="NF684" s="160"/>
      <c r="NG684" s="160"/>
      <c r="NH684" s="160"/>
      <c r="NI684" s="160"/>
      <c r="NJ684" s="160"/>
      <c r="NK684" s="160"/>
      <c r="NL684" s="160"/>
      <c r="NM684" s="160"/>
      <c r="NN684" s="160"/>
      <c r="NO684" s="160"/>
      <c r="NP684" s="160"/>
      <c r="NQ684" s="160"/>
      <c r="NR684" s="160"/>
      <c r="NS684" s="160"/>
      <c r="NT684" s="160"/>
      <c r="NU684" s="160"/>
      <c r="NV684" s="160"/>
      <c r="NW684" s="160"/>
      <c r="NX684" s="160"/>
      <c r="NY684" s="160"/>
      <c r="NZ684" s="160"/>
      <c r="OA684" s="160"/>
      <c r="OB684" s="160"/>
      <c r="OC684" s="160"/>
      <c r="OD684" s="160"/>
      <c r="OE684" s="160"/>
      <c r="OF684" s="160"/>
      <c r="OG684" s="160"/>
      <c r="OH684" s="160"/>
      <c r="OI684" s="160"/>
      <c r="OJ684" s="160"/>
      <c r="OK684" s="160"/>
      <c r="OL684" s="160"/>
      <c r="OM684" s="160"/>
      <c r="ON684" s="160"/>
      <c r="OO684" s="160"/>
      <c r="OP684" s="160"/>
      <c r="OQ684" s="160"/>
      <c r="OR684" s="160"/>
      <c r="OS684" s="160"/>
      <c r="OT684" s="160"/>
      <c r="OU684" s="160"/>
      <c r="OV684" s="160"/>
      <c r="OW684" s="160"/>
      <c r="OX684" s="160"/>
      <c r="OY684" s="160"/>
      <c r="OZ684" s="160"/>
      <c r="PA684" s="160"/>
      <c r="PB684" s="160"/>
      <c r="PC684" s="160"/>
      <c r="PD684" s="160"/>
      <c r="PE684" s="160"/>
      <c r="PF684" s="160"/>
      <c r="PG684" s="160"/>
      <c r="PH684" s="160"/>
      <c r="PI684" s="160"/>
      <c r="PJ684" s="160"/>
      <c r="PK684" s="160"/>
      <c r="PL684" s="160"/>
      <c r="PM684" s="160"/>
      <c r="PN684" s="160"/>
      <c r="PO684" s="160"/>
      <c r="PP684" s="160"/>
      <c r="PQ684" s="160"/>
      <c r="PR684" s="160"/>
      <c r="PS684" s="160"/>
      <c r="PT684" s="160"/>
      <c r="PU684" s="160"/>
      <c r="PV684" s="160"/>
      <c r="PW684" s="160"/>
      <c r="PX684" s="160"/>
      <c r="PY684" s="160"/>
      <c r="PZ684" s="160"/>
      <c r="QA684" s="160"/>
      <c r="QB684" s="160"/>
      <c r="QC684" s="160"/>
      <c r="QD684" s="160"/>
      <c r="QE684" s="160"/>
      <c r="QF684" s="160"/>
      <c r="QG684" s="160"/>
      <c r="QH684" s="160"/>
      <c r="QI684" s="160"/>
      <c r="QJ684" s="160"/>
      <c r="QK684" s="160"/>
      <c r="QL684" s="160"/>
      <c r="QM684" s="160"/>
      <c r="QN684" s="160"/>
      <c r="QO684" s="160"/>
      <c r="QP684" s="160"/>
      <c r="QQ684" s="160"/>
      <c r="QR684" s="160"/>
      <c r="QS684" s="160"/>
      <c r="QT684" s="160"/>
      <c r="QU684" s="160"/>
      <c r="QV684" s="160"/>
      <c r="QW684" s="160"/>
      <c r="QX684" s="160"/>
      <c r="QY684" s="160"/>
      <c r="QZ684" s="160"/>
      <c r="RA684" s="160"/>
      <c r="RB684" s="160"/>
      <c r="RC684" s="160"/>
      <c r="RD684" s="160"/>
      <c r="RE684" s="160"/>
      <c r="RF684" s="160"/>
      <c r="RG684" s="160"/>
      <c r="RH684" s="160"/>
      <c r="RI684" s="160"/>
      <c r="RJ684" s="160"/>
      <c r="RK684" s="160"/>
      <c r="RL684" s="160"/>
      <c r="RM684" s="160"/>
      <c r="RN684" s="160"/>
      <c r="RO684" s="160"/>
      <c r="RP684" s="160"/>
      <c r="RQ684" s="160"/>
      <c r="RR684" s="160"/>
      <c r="RS684" s="160"/>
      <c r="RT684" s="160"/>
      <c r="RU684" s="160"/>
      <c r="RV684" s="160"/>
      <c r="RW684" s="160"/>
      <c r="RX684" s="160"/>
      <c r="RY684" s="160"/>
      <c r="RZ684" s="160"/>
      <c r="SA684" s="160"/>
      <c r="SB684" s="160"/>
      <c r="SC684" s="160"/>
      <c r="SD684" s="160"/>
      <c r="SE684" s="160"/>
      <c r="SF684" s="160"/>
      <c r="SG684" s="160"/>
      <c r="SH684" s="160"/>
      <c r="SI684" s="160"/>
      <c r="SJ684" s="160"/>
      <c r="SK684" s="160"/>
      <c r="SL684" s="160"/>
      <c r="SM684" s="160"/>
      <c r="SN684" s="160"/>
      <c r="SO684" s="160"/>
      <c r="SP684" s="160"/>
      <c r="SQ684" s="160"/>
      <c r="SR684" s="160"/>
      <c r="SS684" s="160"/>
      <c r="ST684" s="160"/>
      <c r="SU684" s="160"/>
      <c r="SV684" s="160"/>
      <c r="SW684" s="160"/>
      <c r="SX684" s="160"/>
      <c r="SY684" s="160"/>
      <c r="SZ684" s="160"/>
      <c r="TA684" s="160"/>
      <c r="TB684" s="160"/>
      <c r="TC684" s="160"/>
      <c r="TD684" s="160"/>
      <c r="TE684" s="160"/>
      <c r="TF684" s="160"/>
    </row>
    <row r="685" spans="1:526">
      <c r="A685" s="160"/>
      <c r="B685" s="160"/>
      <c r="C685" s="160"/>
      <c r="D685" s="160"/>
      <c r="E685" s="160"/>
      <c r="F685" s="160"/>
      <c r="G685" s="160"/>
      <c r="H685" s="160"/>
      <c r="I685" s="160"/>
      <c r="J685" s="160"/>
      <c r="K685" s="160"/>
      <c r="L685" s="160"/>
      <c r="M685" s="160"/>
      <c r="N685" s="160"/>
      <c r="O685" s="160"/>
      <c r="P685" s="160"/>
      <c r="Q685" s="160"/>
      <c r="R685" s="160"/>
      <c r="S685" s="160"/>
      <c r="T685" s="160"/>
      <c r="U685" s="160"/>
      <c r="V685" s="160"/>
      <c r="W685" s="160"/>
      <c r="X685" s="160"/>
      <c r="Y685" s="160"/>
      <c r="Z685" s="160"/>
      <c r="AA685" s="160"/>
      <c r="AB685" s="160"/>
      <c r="AC685" s="160"/>
      <c r="AD685" s="160"/>
      <c r="AE685" s="160"/>
      <c r="AF685" s="160"/>
      <c r="AG685" s="160"/>
      <c r="AH685" s="160"/>
      <c r="AI685" s="160"/>
      <c r="AJ685" s="160"/>
      <c r="AK685" s="160"/>
      <c r="AL685" s="160"/>
      <c r="AM685" s="160"/>
      <c r="AN685" s="160"/>
      <c r="AO685" s="160"/>
      <c r="AP685" s="160"/>
      <c r="AQ685" s="160"/>
      <c r="AR685" s="160"/>
      <c r="AS685" s="160"/>
      <c r="AT685" s="160"/>
      <c r="AU685" s="160"/>
      <c r="AV685" s="160"/>
      <c r="AW685" s="160"/>
      <c r="AX685" s="160"/>
      <c r="AY685" s="160"/>
      <c r="AZ685" s="160"/>
      <c r="BA685" s="160"/>
      <c r="BB685" s="160"/>
      <c r="BC685" s="160"/>
      <c r="BD685" s="160"/>
      <c r="BE685" s="160"/>
      <c r="BF685" s="160"/>
      <c r="BG685" s="160"/>
      <c r="BH685" s="160"/>
      <c r="BI685" s="160"/>
      <c r="BJ685" s="160"/>
      <c r="BK685" s="160"/>
      <c r="BL685" s="160"/>
      <c r="BM685" s="160"/>
      <c r="BN685" s="160"/>
      <c r="BO685" s="160"/>
      <c r="BP685" s="160"/>
      <c r="BQ685" s="160"/>
      <c r="BR685" s="160"/>
      <c r="BS685" s="160"/>
      <c r="BT685" s="160"/>
      <c r="BU685" s="160"/>
      <c r="BV685" s="160"/>
      <c r="BW685" s="160"/>
      <c r="BX685" s="160"/>
      <c r="BY685" s="160"/>
      <c r="BZ685" s="160"/>
      <c r="CA685" s="160"/>
      <c r="CB685" s="160"/>
      <c r="CC685" s="160"/>
      <c r="CD685" s="160"/>
      <c r="CE685" s="160"/>
      <c r="CF685" s="160"/>
      <c r="CG685" s="160"/>
      <c r="CH685" s="160"/>
      <c r="CI685" s="160"/>
      <c r="CJ685" s="160"/>
      <c r="CK685" s="160"/>
      <c r="CL685" s="160"/>
      <c r="CM685" s="160"/>
      <c r="CN685" s="160"/>
      <c r="CO685" s="160"/>
      <c r="CP685" s="160"/>
      <c r="CQ685" s="160"/>
      <c r="CR685" s="160"/>
      <c r="CS685" s="160"/>
      <c r="CT685" s="160"/>
      <c r="CU685" s="160"/>
      <c r="CV685" s="160"/>
      <c r="CW685" s="160"/>
      <c r="CX685" s="160"/>
      <c r="CY685" s="160"/>
      <c r="CZ685" s="160"/>
      <c r="DA685" s="160"/>
      <c r="DB685" s="160"/>
      <c r="DC685" s="160"/>
      <c r="DD685" s="160"/>
      <c r="DE685" s="160"/>
      <c r="DF685" s="160"/>
      <c r="DG685" s="160"/>
      <c r="DH685" s="160"/>
      <c r="DI685" s="160"/>
      <c r="DJ685" s="160"/>
      <c r="DK685" s="160"/>
      <c r="DL685" s="160"/>
      <c r="DM685" s="160"/>
      <c r="DN685" s="160"/>
      <c r="DO685" s="160"/>
      <c r="DP685" s="160"/>
      <c r="DQ685" s="160"/>
      <c r="DR685" s="160"/>
      <c r="DS685" s="160"/>
      <c r="DT685" s="160"/>
      <c r="DU685" s="160"/>
      <c r="DV685" s="160"/>
      <c r="DW685" s="160"/>
      <c r="DX685" s="160"/>
      <c r="DY685" s="160"/>
      <c r="DZ685" s="160"/>
      <c r="EA685" s="160"/>
      <c r="EB685" s="160"/>
      <c r="EC685" s="160"/>
      <c r="ED685" s="160"/>
      <c r="EE685" s="160"/>
      <c r="EF685" s="160"/>
      <c r="EG685" s="160"/>
      <c r="EH685" s="160"/>
      <c r="EI685" s="160"/>
      <c r="EJ685" s="160"/>
      <c r="EK685" s="160"/>
      <c r="EL685" s="160"/>
      <c r="EM685" s="160"/>
      <c r="EN685" s="160"/>
      <c r="EO685" s="160"/>
      <c r="EP685" s="160"/>
      <c r="EQ685" s="160"/>
      <c r="ER685" s="160"/>
      <c r="ES685" s="160"/>
      <c r="ET685" s="160"/>
      <c r="EU685" s="160"/>
      <c r="EV685" s="160"/>
      <c r="EW685" s="160"/>
      <c r="EX685" s="160"/>
      <c r="EY685" s="160"/>
      <c r="EZ685" s="160"/>
      <c r="FA685" s="160"/>
      <c r="FB685" s="160"/>
      <c r="FC685" s="160"/>
      <c r="FD685" s="160"/>
      <c r="FE685" s="160"/>
      <c r="FF685" s="160"/>
      <c r="FG685" s="160"/>
      <c r="FH685" s="160"/>
      <c r="FI685" s="160"/>
      <c r="FJ685" s="160"/>
      <c r="FK685" s="160"/>
      <c r="FL685" s="160"/>
      <c r="FM685" s="160"/>
      <c r="FN685" s="160"/>
      <c r="FO685" s="160"/>
      <c r="FP685" s="160"/>
      <c r="FQ685" s="160"/>
      <c r="FR685" s="160"/>
      <c r="FS685" s="160"/>
      <c r="FT685" s="160"/>
      <c r="FU685" s="160"/>
      <c r="FV685" s="160"/>
      <c r="FW685" s="160"/>
      <c r="FX685" s="160"/>
      <c r="FY685" s="160"/>
      <c r="FZ685" s="160"/>
      <c r="GA685" s="160"/>
      <c r="GB685" s="160"/>
      <c r="GC685" s="160"/>
      <c r="GD685" s="160"/>
      <c r="GE685" s="160"/>
      <c r="GF685" s="160"/>
      <c r="GG685" s="160"/>
      <c r="GH685" s="160"/>
      <c r="GI685" s="160"/>
      <c r="GJ685" s="160"/>
      <c r="GK685" s="160"/>
      <c r="GL685" s="160"/>
      <c r="GM685" s="160"/>
      <c r="GN685" s="160"/>
      <c r="GO685" s="160"/>
      <c r="GP685" s="160"/>
      <c r="GQ685" s="160"/>
      <c r="GR685" s="160"/>
      <c r="GS685" s="160"/>
      <c r="GT685" s="160"/>
      <c r="GU685" s="160"/>
      <c r="GV685" s="160"/>
      <c r="GW685" s="160"/>
      <c r="GX685" s="160"/>
      <c r="GY685" s="160"/>
      <c r="GZ685" s="160"/>
      <c r="HA685" s="160"/>
      <c r="HB685" s="160"/>
      <c r="HC685" s="160"/>
      <c r="HD685" s="160"/>
      <c r="HE685" s="160"/>
      <c r="HF685" s="160"/>
      <c r="HG685" s="160"/>
      <c r="HH685" s="160"/>
      <c r="HI685" s="160"/>
      <c r="HJ685" s="160"/>
      <c r="HK685" s="160"/>
      <c r="HL685" s="160"/>
      <c r="HM685" s="160"/>
      <c r="HN685" s="160"/>
      <c r="HO685" s="160"/>
      <c r="HP685" s="160"/>
      <c r="HQ685" s="160"/>
      <c r="HR685" s="160"/>
      <c r="HS685" s="160"/>
      <c r="HT685" s="160"/>
      <c r="HU685" s="160"/>
      <c r="HV685" s="160"/>
      <c r="HW685" s="160"/>
      <c r="HX685" s="160"/>
      <c r="HY685" s="160"/>
      <c r="HZ685" s="160"/>
      <c r="IA685" s="160"/>
      <c r="IB685" s="160"/>
      <c r="IC685" s="160"/>
      <c r="ID685" s="160"/>
      <c r="IE685" s="160"/>
      <c r="IF685" s="160"/>
      <c r="IG685" s="160"/>
      <c r="IH685" s="160"/>
      <c r="II685" s="160"/>
      <c r="IJ685" s="160"/>
      <c r="IK685" s="160"/>
      <c r="IL685" s="160"/>
      <c r="IM685" s="160"/>
      <c r="IN685" s="160"/>
      <c r="IO685" s="160"/>
      <c r="IP685" s="160"/>
      <c r="IQ685" s="160"/>
      <c r="IR685" s="160"/>
      <c r="IS685" s="160"/>
      <c r="IT685" s="160"/>
      <c r="IU685" s="160"/>
      <c r="IV685" s="160"/>
      <c r="IW685" s="160"/>
      <c r="IX685" s="160"/>
      <c r="IY685" s="160"/>
      <c r="IZ685" s="160"/>
      <c r="JA685" s="160"/>
      <c r="JB685" s="160"/>
      <c r="JC685" s="160"/>
      <c r="JD685" s="160"/>
      <c r="JE685" s="160"/>
      <c r="JF685" s="160"/>
      <c r="JG685" s="160"/>
      <c r="JH685" s="160"/>
      <c r="JI685" s="160"/>
      <c r="JJ685" s="160"/>
      <c r="JK685" s="160"/>
      <c r="JL685" s="160"/>
      <c r="JM685" s="160"/>
      <c r="JN685" s="160"/>
      <c r="JO685" s="160"/>
      <c r="JP685" s="160"/>
      <c r="JQ685" s="160"/>
      <c r="JR685" s="160"/>
      <c r="JS685" s="160"/>
      <c r="JT685" s="160"/>
      <c r="JU685" s="160"/>
      <c r="JV685" s="160"/>
      <c r="JW685" s="160"/>
      <c r="JX685" s="160"/>
      <c r="JY685" s="160"/>
      <c r="JZ685" s="160"/>
      <c r="KA685" s="160"/>
      <c r="KB685" s="160"/>
      <c r="KC685" s="160"/>
      <c r="KD685" s="160"/>
      <c r="KE685" s="160"/>
      <c r="KF685" s="160"/>
      <c r="KG685" s="160"/>
      <c r="KH685" s="160"/>
      <c r="KI685" s="160"/>
      <c r="KJ685" s="160"/>
      <c r="KK685" s="160"/>
      <c r="KL685" s="160"/>
      <c r="KM685" s="160"/>
      <c r="KN685" s="160"/>
      <c r="KO685" s="160"/>
      <c r="KP685" s="160"/>
      <c r="KQ685" s="160"/>
      <c r="KR685" s="160"/>
      <c r="KS685" s="160"/>
      <c r="KT685" s="160"/>
      <c r="KU685" s="160"/>
      <c r="KV685" s="160"/>
      <c r="KW685" s="160"/>
      <c r="KX685" s="160"/>
      <c r="KY685" s="160"/>
      <c r="KZ685" s="160"/>
      <c r="LA685" s="160"/>
      <c r="LB685" s="160"/>
      <c r="LC685" s="160"/>
      <c r="LD685" s="160"/>
      <c r="LE685" s="160"/>
      <c r="LF685" s="160"/>
      <c r="LG685" s="160"/>
      <c r="LH685" s="160"/>
      <c r="LI685" s="160"/>
      <c r="LJ685" s="160"/>
      <c r="LK685" s="160"/>
      <c r="LL685" s="160"/>
      <c r="LM685" s="160"/>
      <c r="LN685" s="160"/>
      <c r="LO685" s="160"/>
      <c r="LP685" s="160"/>
      <c r="LQ685" s="160"/>
      <c r="LR685" s="160"/>
      <c r="LS685" s="160"/>
      <c r="LT685" s="160"/>
      <c r="LU685" s="160"/>
      <c r="LV685" s="160"/>
      <c r="LW685" s="160"/>
      <c r="LX685" s="160"/>
      <c r="LY685" s="160"/>
      <c r="LZ685" s="160"/>
      <c r="MA685" s="160"/>
      <c r="MB685" s="160"/>
      <c r="MC685" s="160"/>
      <c r="MD685" s="160"/>
      <c r="ME685" s="160"/>
      <c r="MF685" s="160"/>
      <c r="MG685" s="160"/>
      <c r="MH685" s="160"/>
      <c r="MI685" s="160"/>
      <c r="MJ685" s="160"/>
      <c r="MK685" s="160"/>
      <c r="ML685" s="160"/>
      <c r="MM685" s="160"/>
      <c r="MN685" s="160"/>
      <c r="MO685" s="160"/>
      <c r="MP685" s="160"/>
      <c r="MQ685" s="160"/>
      <c r="MR685" s="160"/>
      <c r="MS685" s="160"/>
      <c r="MT685" s="160"/>
      <c r="MU685" s="160"/>
      <c r="MV685" s="160"/>
      <c r="MW685" s="160"/>
      <c r="MX685" s="160"/>
      <c r="MY685" s="160"/>
      <c r="MZ685" s="160"/>
      <c r="NA685" s="160"/>
      <c r="NB685" s="160"/>
      <c r="NC685" s="160"/>
      <c r="ND685" s="160"/>
      <c r="NE685" s="160"/>
      <c r="NF685" s="160"/>
      <c r="NG685" s="160"/>
      <c r="NH685" s="160"/>
      <c r="NI685" s="160"/>
      <c r="NJ685" s="160"/>
      <c r="NK685" s="160"/>
      <c r="NL685" s="160"/>
      <c r="NM685" s="160"/>
      <c r="NN685" s="160"/>
      <c r="NO685" s="160"/>
      <c r="NP685" s="160"/>
      <c r="NQ685" s="160"/>
      <c r="NR685" s="160"/>
      <c r="NS685" s="160"/>
      <c r="NT685" s="160"/>
      <c r="NU685" s="160"/>
      <c r="NV685" s="160"/>
      <c r="NW685" s="160"/>
      <c r="NX685" s="160"/>
      <c r="NY685" s="160"/>
      <c r="NZ685" s="160"/>
      <c r="OA685" s="160"/>
      <c r="OB685" s="160"/>
      <c r="OC685" s="160"/>
      <c r="OD685" s="160"/>
      <c r="OE685" s="160"/>
      <c r="OF685" s="160"/>
      <c r="OG685" s="160"/>
      <c r="OH685" s="160"/>
      <c r="OI685" s="160"/>
      <c r="OJ685" s="160"/>
      <c r="OK685" s="160"/>
      <c r="OL685" s="160"/>
      <c r="OM685" s="160"/>
      <c r="ON685" s="160"/>
      <c r="OO685" s="160"/>
      <c r="OP685" s="160"/>
      <c r="OQ685" s="160"/>
      <c r="OR685" s="160"/>
      <c r="OS685" s="160"/>
      <c r="OT685" s="160"/>
      <c r="OU685" s="160"/>
      <c r="OV685" s="160"/>
      <c r="OW685" s="160"/>
      <c r="OX685" s="160"/>
      <c r="OY685" s="160"/>
      <c r="OZ685" s="160"/>
      <c r="PA685" s="160"/>
      <c r="PB685" s="160"/>
      <c r="PC685" s="160"/>
      <c r="PD685" s="160"/>
      <c r="PE685" s="160"/>
      <c r="PF685" s="160"/>
      <c r="PG685" s="160"/>
      <c r="PH685" s="160"/>
      <c r="PI685" s="160"/>
      <c r="PJ685" s="160"/>
      <c r="PK685" s="160"/>
      <c r="PL685" s="160"/>
      <c r="PM685" s="160"/>
      <c r="PN685" s="160"/>
      <c r="PO685" s="160"/>
      <c r="PP685" s="160"/>
      <c r="PQ685" s="160"/>
      <c r="PR685" s="160"/>
      <c r="PS685" s="160"/>
      <c r="PT685" s="160"/>
      <c r="PU685" s="160"/>
      <c r="PV685" s="160"/>
      <c r="PW685" s="160"/>
      <c r="PX685" s="160"/>
      <c r="PY685" s="160"/>
      <c r="PZ685" s="160"/>
      <c r="QA685" s="160"/>
      <c r="QB685" s="160"/>
      <c r="QC685" s="160"/>
      <c r="QD685" s="160"/>
      <c r="QE685" s="160"/>
      <c r="QF685" s="160"/>
      <c r="QG685" s="160"/>
      <c r="QH685" s="160"/>
      <c r="QI685" s="160"/>
      <c r="QJ685" s="160"/>
      <c r="QK685" s="160"/>
      <c r="QL685" s="160"/>
      <c r="QM685" s="160"/>
      <c r="QN685" s="160"/>
      <c r="QO685" s="160"/>
      <c r="QP685" s="160"/>
      <c r="QQ685" s="160"/>
      <c r="QR685" s="160"/>
      <c r="QS685" s="160"/>
      <c r="QT685" s="160"/>
      <c r="QU685" s="160"/>
      <c r="QV685" s="160"/>
      <c r="QW685" s="160"/>
      <c r="QX685" s="160"/>
      <c r="QY685" s="160"/>
      <c r="QZ685" s="160"/>
      <c r="RA685" s="160"/>
      <c r="RB685" s="160"/>
      <c r="RC685" s="160"/>
      <c r="RD685" s="160"/>
      <c r="RE685" s="160"/>
      <c r="RF685" s="160"/>
      <c r="RG685" s="160"/>
      <c r="RH685" s="160"/>
      <c r="RI685" s="160"/>
      <c r="RJ685" s="160"/>
      <c r="RK685" s="160"/>
      <c r="RL685" s="160"/>
      <c r="RM685" s="160"/>
      <c r="RN685" s="160"/>
      <c r="RO685" s="160"/>
      <c r="RP685" s="160"/>
      <c r="RQ685" s="160"/>
      <c r="RR685" s="160"/>
      <c r="RS685" s="160"/>
      <c r="RT685" s="160"/>
      <c r="RU685" s="160"/>
      <c r="RV685" s="160"/>
      <c r="RW685" s="160"/>
      <c r="RX685" s="160"/>
      <c r="RY685" s="160"/>
      <c r="RZ685" s="160"/>
      <c r="SA685" s="160"/>
      <c r="SB685" s="160"/>
      <c r="SC685" s="160"/>
      <c r="SD685" s="160"/>
      <c r="SE685" s="160"/>
      <c r="SF685" s="160"/>
      <c r="SG685" s="160"/>
      <c r="SH685" s="160"/>
      <c r="SI685" s="160"/>
      <c r="SJ685" s="160"/>
      <c r="SK685" s="160"/>
      <c r="SL685" s="160"/>
      <c r="SM685" s="160"/>
      <c r="SN685" s="160"/>
      <c r="SO685" s="160"/>
      <c r="SP685" s="160"/>
      <c r="SQ685" s="160"/>
      <c r="SR685" s="160"/>
      <c r="SS685" s="160"/>
      <c r="ST685" s="160"/>
      <c r="SU685" s="160"/>
      <c r="SV685" s="160"/>
      <c r="SW685" s="160"/>
      <c r="SX685" s="160"/>
      <c r="SY685" s="160"/>
      <c r="SZ685" s="160"/>
      <c r="TA685" s="160"/>
      <c r="TB685" s="160"/>
      <c r="TC685" s="160"/>
      <c r="TD685" s="160"/>
      <c r="TE685" s="160"/>
      <c r="TF685" s="160"/>
    </row>
    <row r="686" spans="1:526">
      <c r="A686" s="160"/>
      <c r="B686" s="160"/>
      <c r="C686" s="160"/>
      <c r="D686" s="160"/>
      <c r="E686" s="160"/>
      <c r="F686" s="160"/>
      <c r="G686" s="160"/>
      <c r="H686" s="160"/>
      <c r="I686" s="160"/>
      <c r="J686" s="160"/>
      <c r="K686" s="160"/>
      <c r="L686" s="160"/>
      <c r="M686" s="160"/>
      <c r="N686" s="160"/>
      <c r="O686" s="160"/>
      <c r="P686" s="160"/>
      <c r="Q686" s="160"/>
      <c r="R686" s="160"/>
      <c r="S686" s="160"/>
      <c r="T686" s="160"/>
      <c r="U686" s="160"/>
      <c r="V686" s="160"/>
      <c r="W686" s="160"/>
      <c r="X686" s="160"/>
      <c r="Y686" s="160"/>
      <c r="Z686" s="160"/>
      <c r="AA686" s="160"/>
      <c r="AB686" s="160"/>
      <c r="AC686" s="160"/>
      <c r="AD686" s="160"/>
      <c r="AE686" s="160"/>
      <c r="AF686" s="160"/>
      <c r="AG686" s="160"/>
      <c r="AH686" s="160"/>
      <c r="AI686" s="160"/>
      <c r="AJ686" s="160"/>
      <c r="AK686" s="160"/>
      <c r="AL686" s="160"/>
      <c r="AM686" s="160"/>
      <c r="AN686" s="160"/>
      <c r="AO686" s="160"/>
      <c r="AP686" s="160"/>
      <c r="AQ686" s="160"/>
      <c r="AR686" s="160"/>
      <c r="AS686" s="160"/>
      <c r="AT686" s="160"/>
      <c r="AU686" s="160"/>
      <c r="AV686" s="160"/>
      <c r="AW686" s="160"/>
      <c r="AX686" s="160"/>
      <c r="AY686" s="160"/>
      <c r="AZ686" s="160"/>
      <c r="BA686" s="160"/>
      <c r="BB686" s="160"/>
      <c r="BC686" s="160"/>
      <c r="BD686" s="160"/>
      <c r="BE686" s="160"/>
      <c r="BF686" s="160"/>
      <c r="BG686" s="160"/>
      <c r="BH686" s="160"/>
      <c r="BI686" s="160"/>
      <c r="BJ686" s="160"/>
      <c r="BK686" s="160"/>
      <c r="BL686" s="160"/>
      <c r="BM686" s="160"/>
      <c r="BN686" s="160"/>
      <c r="BO686" s="160"/>
      <c r="BP686" s="160"/>
      <c r="BQ686" s="160"/>
      <c r="BR686" s="160"/>
      <c r="BS686" s="160"/>
      <c r="BT686" s="160"/>
      <c r="BU686" s="160"/>
      <c r="BV686" s="160"/>
      <c r="BW686" s="160"/>
      <c r="BX686" s="160"/>
      <c r="BY686" s="160"/>
      <c r="BZ686" s="160"/>
      <c r="CA686" s="160"/>
      <c r="CB686" s="160"/>
      <c r="CC686" s="160"/>
      <c r="CD686" s="160"/>
      <c r="CE686" s="160"/>
      <c r="CF686" s="160"/>
      <c r="CG686" s="160"/>
      <c r="CH686" s="160"/>
      <c r="CI686" s="160"/>
      <c r="CJ686" s="160"/>
      <c r="CK686" s="160"/>
      <c r="CL686" s="160"/>
      <c r="CM686" s="160"/>
      <c r="CN686" s="160"/>
      <c r="CO686" s="160"/>
      <c r="CP686" s="160"/>
      <c r="CQ686" s="160"/>
      <c r="CR686" s="160"/>
      <c r="CS686" s="160"/>
      <c r="CT686" s="160"/>
      <c r="CU686" s="160"/>
      <c r="CV686" s="160"/>
      <c r="CW686" s="160"/>
      <c r="CX686" s="160"/>
      <c r="CY686" s="160"/>
      <c r="CZ686" s="160"/>
      <c r="DA686" s="160"/>
      <c r="DB686" s="160"/>
      <c r="DC686" s="160"/>
      <c r="DD686" s="160"/>
      <c r="DE686" s="160"/>
      <c r="DF686" s="160"/>
      <c r="DG686" s="160"/>
      <c r="DH686" s="160"/>
      <c r="DI686" s="160"/>
      <c r="DJ686" s="160"/>
      <c r="DK686" s="160"/>
      <c r="DL686" s="160"/>
      <c r="DM686" s="160"/>
      <c r="DN686" s="160"/>
      <c r="DO686" s="160"/>
      <c r="DP686" s="160"/>
      <c r="DQ686" s="160"/>
      <c r="DR686" s="160"/>
      <c r="DS686" s="160"/>
      <c r="DT686" s="160"/>
      <c r="DU686" s="160"/>
      <c r="DV686" s="160"/>
      <c r="DW686" s="160"/>
      <c r="DX686" s="160"/>
      <c r="DY686" s="160"/>
      <c r="DZ686" s="160"/>
      <c r="EA686" s="160"/>
      <c r="EB686" s="160"/>
      <c r="EC686" s="160"/>
      <c r="ED686" s="160"/>
      <c r="EE686" s="160"/>
      <c r="EF686" s="160"/>
      <c r="EG686" s="160"/>
      <c r="EH686" s="160"/>
      <c r="EI686" s="160"/>
      <c r="EJ686" s="160"/>
      <c r="EK686" s="160"/>
      <c r="EL686" s="160"/>
      <c r="EM686" s="160"/>
      <c r="EN686" s="160"/>
      <c r="EO686" s="160"/>
      <c r="EP686" s="160"/>
      <c r="EQ686" s="160"/>
      <c r="ER686" s="160"/>
      <c r="ES686" s="160"/>
      <c r="ET686" s="160"/>
      <c r="EU686" s="160"/>
      <c r="EV686" s="160"/>
      <c r="EW686" s="160"/>
      <c r="EX686" s="160"/>
      <c r="EY686" s="160"/>
      <c r="EZ686" s="160"/>
      <c r="FA686" s="160"/>
      <c r="FB686" s="160"/>
      <c r="FC686" s="160"/>
      <c r="FD686" s="160"/>
      <c r="FE686" s="160"/>
      <c r="FF686" s="160"/>
      <c r="FG686" s="160"/>
      <c r="FH686" s="160"/>
      <c r="FI686" s="160"/>
      <c r="FJ686" s="160"/>
      <c r="FK686" s="160"/>
      <c r="FL686" s="160"/>
      <c r="FM686" s="160"/>
      <c r="FN686" s="160"/>
      <c r="FO686" s="160"/>
      <c r="FP686" s="160"/>
      <c r="FQ686" s="160"/>
      <c r="FR686" s="160"/>
      <c r="FS686" s="160"/>
      <c r="FT686" s="160"/>
      <c r="FU686" s="160"/>
      <c r="FV686" s="160"/>
      <c r="FW686" s="160"/>
      <c r="FX686" s="160"/>
      <c r="FY686" s="160"/>
      <c r="FZ686" s="160"/>
      <c r="GA686" s="160"/>
      <c r="GB686" s="160"/>
      <c r="GC686" s="160"/>
      <c r="GD686" s="160"/>
      <c r="GE686" s="160"/>
      <c r="GF686" s="160"/>
      <c r="GG686" s="160"/>
      <c r="GH686" s="160"/>
      <c r="GI686" s="160"/>
      <c r="GJ686" s="160"/>
      <c r="GK686" s="160"/>
      <c r="GL686" s="160"/>
      <c r="GM686" s="160"/>
      <c r="GN686" s="160"/>
      <c r="GO686" s="160"/>
      <c r="GP686" s="160"/>
      <c r="GQ686" s="160"/>
      <c r="GR686" s="160"/>
      <c r="GS686" s="160"/>
      <c r="GT686" s="160"/>
      <c r="GU686" s="160"/>
      <c r="GV686" s="160"/>
      <c r="GW686" s="160"/>
      <c r="GX686" s="160"/>
      <c r="GY686" s="160"/>
      <c r="GZ686" s="160"/>
      <c r="HA686" s="160"/>
      <c r="HB686" s="160"/>
      <c r="HC686" s="160"/>
      <c r="HD686" s="160"/>
      <c r="HE686" s="160"/>
      <c r="HF686" s="160"/>
      <c r="HG686" s="160"/>
      <c r="HH686" s="160"/>
      <c r="HI686" s="160"/>
      <c r="HJ686" s="160"/>
      <c r="HK686" s="160"/>
      <c r="HL686" s="160"/>
      <c r="HM686" s="160"/>
      <c r="HN686" s="160"/>
      <c r="HO686" s="160"/>
      <c r="HP686" s="160"/>
      <c r="HQ686" s="160"/>
      <c r="HR686" s="160"/>
      <c r="HS686" s="160"/>
      <c r="HT686" s="160"/>
      <c r="HU686" s="160"/>
      <c r="HV686" s="160"/>
      <c r="HW686" s="160"/>
      <c r="HX686" s="160"/>
      <c r="HY686" s="160"/>
      <c r="HZ686" s="160"/>
      <c r="IA686" s="160"/>
      <c r="IB686" s="160"/>
      <c r="IC686" s="160"/>
      <c r="ID686" s="160"/>
      <c r="IE686" s="160"/>
      <c r="IF686" s="160"/>
      <c r="IG686" s="160"/>
      <c r="IH686" s="160"/>
      <c r="II686" s="160"/>
      <c r="IJ686" s="160"/>
      <c r="IK686" s="160"/>
      <c r="IL686" s="160"/>
      <c r="IM686" s="160"/>
      <c r="IN686" s="160"/>
      <c r="IO686" s="160"/>
      <c r="IP686" s="160"/>
      <c r="IQ686" s="160"/>
      <c r="IR686" s="160"/>
      <c r="IS686" s="160"/>
      <c r="IT686" s="160"/>
      <c r="IU686" s="160"/>
      <c r="IV686" s="160"/>
      <c r="IW686" s="160"/>
      <c r="IX686" s="160"/>
      <c r="IY686" s="160"/>
      <c r="IZ686" s="160"/>
      <c r="JA686" s="160"/>
      <c r="JB686" s="160"/>
      <c r="JC686" s="160"/>
      <c r="JD686" s="160"/>
      <c r="JE686" s="160"/>
      <c r="JF686" s="160"/>
      <c r="JG686" s="160"/>
      <c r="JH686" s="160"/>
      <c r="JI686" s="160"/>
      <c r="JJ686" s="160"/>
      <c r="JK686" s="160"/>
      <c r="JL686" s="160"/>
      <c r="JM686" s="160"/>
      <c r="JN686" s="160"/>
      <c r="JO686" s="160"/>
      <c r="JP686" s="160"/>
      <c r="JQ686" s="160"/>
      <c r="JR686" s="160"/>
      <c r="JS686" s="160"/>
      <c r="JT686" s="160"/>
      <c r="JU686" s="160"/>
      <c r="JV686" s="160"/>
      <c r="JW686" s="160"/>
      <c r="JX686" s="160"/>
      <c r="JY686" s="160"/>
      <c r="JZ686" s="160"/>
      <c r="KA686" s="160"/>
      <c r="KB686" s="160"/>
      <c r="KC686" s="160"/>
      <c r="KD686" s="160"/>
      <c r="KE686" s="160"/>
      <c r="KF686" s="160"/>
      <c r="KG686" s="160"/>
      <c r="KH686" s="160"/>
      <c r="KI686" s="160"/>
      <c r="KJ686" s="160"/>
      <c r="KK686" s="160"/>
      <c r="KL686" s="160"/>
      <c r="KM686" s="160"/>
      <c r="KN686" s="160"/>
      <c r="KO686" s="160"/>
      <c r="KP686" s="160"/>
      <c r="KQ686" s="160"/>
      <c r="KR686" s="160"/>
      <c r="KS686" s="160"/>
      <c r="KT686" s="160"/>
      <c r="KU686" s="160"/>
      <c r="KV686" s="160"/>
      <c r="KW686" s="160"/>
      <c r="KX686" s="160"/>
      <c r="KY686" s="160"/>
      <c r="KZ686" s="160"/>
      <c r="LA686" s="160"/>
      <c r="LB686" s="160"/>
      <c r="LC686" s="160"/>
      <c r="LD686" s="160"/>
      <c r="LE686" s="160"/>
      <c r="LF686" s="160"/>
      <c r="LG686" s="160"/>
      <c r="LH686" s="160"/>
      <c r="LI686" s="160"/>
      <c r="LJ686" s="160"/>
      <c r="LK686" s="160"/>
      <c r="LL686" s="160"/>
      <c r="LM686" s="160"/>
      <c r="LN686" s="160"/>
      <c r="LO686" s="160"/>
      <c r="LP686" s="160"/>
      <c r="LQ686" s="160"/>
      <c r="LR686" s="160"/>
      <c r="LS686" s="160"/>
      <c r="LT686" s="160"/>
      <c r="LU686" s="160"/>
      <c r="LV686" s="160"/>
      <c r="LW686" s="160"/>
      <c r="LX686" s="160"/>
      <c r="LY686" s="160"/>
      <c r="LZ686" s="160"/>
      <c r="MA686" s="160"/>
      <c r="MB686" s="160"/>
      <c r="MC686" s="160"/>
      <c r="MD686" s="160"/>
      <c r="ME686" s="160"/>
      <c r="MF686" s="160"/>
      <c r="MG686" s="160"/>
      <c r="MH686" s="160"/>
      <c r="MI686" s="160"/>
      <c r="MJ686" s="160"/>
      <c r="MK686" s="160"/>
      <c r="ML686" s="160"/>
      <c r="MM686" s="160"/>
      <c r="MN686" s="160"/>
      <c r="MO686" s="160"/>
      <c r="MP686" s="160"/>
      <c r="MQ686" s="160"/>
      <c r="MR686" s="160"/>
      <c r="MS686" s="160"/>
      <c r="MT686" s="160"/>
      <c r="MU686" s="160"/>
      <c r="MV686" s="160"/>
      <c r="MW686" s="160"/>
      <c r="MX686" s="160"/>
      <c r="MY686" s="160"/>
      <c r="MZ686" s="160"/>
      <c r="NA686" s="160"/>
      <c r="NB686" s="160"/>
      <c r="NC686" s="160"/>
      <c r="ND686" s="160"/>
      <c r="NE686" s="160"/>
      <c r="NF686" s="160"/>
      <c r="NG686" s="160"/>
      <c r="NH686" s="160"/>
      <c r="NI686" s="160"/>
      <c r="NJ686" s="160"/>
      <c r="NK686" s="160"/>
      <c r="NL686" s="160"/>
      <c r="NM686" s="160"/>
      <c r="NN686" s="160"/>
      <c r="NO686" s="160"/>
      <c r="NP686" s="160"/>
      <c r="NQ686" s="160"/>
      <c r="NR686" s="160"/>
      <c r="NS686" s="160"/>
      <c r="NT686" s="160"/>
      <c r="NU686" s="160"/>
      <c r="NV686" s="160"/>
      <c r="NW686" s="160"/>
      <c r="NX686" s="160"/>
      <c r="NY686" s="160"/>
      <c r="NZ686" s="160"/>
      <c r="OA686" s="160"/>
      <c r="OB686" s="160"/>
      <c r="OC686" s="160"/>
      <c r="OD686" s="160"/>
      <c r="OE686" s="160"/>
      <c r="OF686" s="160"/>
      <c r="OG686" s="160"/>
      <c r="OH686" s="160"/>
      <c r="OI686" s="160"/>
      <c r="OJ686" s="160"/>
      <c r="OK686" s="160"/>
      <c r="OL686" s="160"/>
      <c r="OM686" s="160"/>
      <c r="ON686" s="160"/>
      <c r="OO686" s="160"/>
      <c r="OP686" s="160"/>
      <c r="OQ686" s="160"/>
      <c r="OR686" s="160"/>
      <c r="OS686" s="160"/>
      <c r="OT686" s="160"/>
      <c r="OU686" s="160"/>
      <c r="OV686" s="160"/>
      <c r="OW686" s="160"/>
      <c r="OX686" s="160"/>
      <c r="OY686" s="160"/>
      <c r="OZ686" s="160"/>
      <c r="PA686" s="160"/>
      <c r="PB686" s="160"/>
      <c r="PC686" s="160"/>
      <c r="PD686" s="160"/>
      <c r="PE686" s="160"/>
      <c r="PF686" s="160"/>
      <c r="PG686" s="160"/>
      <c r="PH686" s="160"/>
      <c r="PI686" s="160"/>
      <c r="PJ686" s="160"/>
      <c r="PK686" s="160"/>
      <c r="PL686" s="160"/>
      <c r="PM686" s="160"/>
      <c r="PN686" s="160"/>
      <c r="PO686" s="160"/>
      <c r="PP686" s="160"/>
      <c r="PQ686" s="160"/>
      <c r="PR686" s="160"/>
      <c r="PS686" s="160"/>
      <c r="PT686" s="160"/>
      <c r="PU686" s="160"/>
      <c r="PV686" s="160"/>
      <c r="PW686" s="160"/>
      <c r="PX686" s="160"/>
      <c r="PY686" s="160"/>
      <c r="PZ686" s="160"/>
      <c r="QA686" s="160"/>
      <c r="QB686" s="160"/>
      <c r="QC686" s="160"/>
      <c r="QD686" s="160"/>
      <c r="QE686" s="160"/>
      <c r="QF686" s="160"/>
      <c r="QG686" s="160"/>
      <c r="QH686" s="160"/>
      <c r="QI686" s="160"/>
      <c r="QJ686" s="160"/>
      <c r="QK686" s="160"/>
      <c r="QL686" s="160"/>
      <c r="QM686" s="160"/>
      <c r="QN686" s="160"/>
      <c r="QO686" s="160"/>
      <c r="QP686" s="160"/>
      <c r="QQ686" s="160"/>
      <c r="QR686" s="160"/>
      <c r="QS686" s="160"/>
      <c r="QT686" s="160"/>
      <c r="QU686" s="160"/>
      <c r="QV686" s="160"/>
      <c r="QW686" s="160"/>
      <c r="QX686" s="160"/>
      <c r="QY686" s="160"/>
      <c r="QZ686" s="160"/>
      <c r="RA686" s="160"/>
      <c r="RB686" s="160"/>
      <c r="RC686" s="160"/>
      <c r="RD686" s="160"/>
      <c r="RE686" s="160"/>
      <c r="RF686" s="160"/>
      <c r="RG686" s="160"/>
      <c r="RH686" s="160"/>
      <c r="RI686" s="160"/>
      <c r="RJ686" s="160"/>
      <c r="RK686" s="160"/>
      <c r="RL686" s="160"/>
      <c r="RM686" s="160"/>
      <c r="RN686" s="160"/>
      <c r="RO686" s="160"/>
      <c r="RP686" s="160"/>
      <c r="RQ686" s="160"/>
      <c r="RR686" s="160"/>
      <c r="RS686" s="160"/>
      <c r="RT686" s="160"/>
      <c r="RU686" s="160"/>
      <c r="RV686" s="160"/>
      <c r="RW686" s="160"/>
      <c r="RX686" s="160"/>
      <c r="RY686" s="160"/>
      <c r="RZ686" s="160"/>
      <c r="SA686" s="160"/>
      <c r="SB686" s="160"/>
      <c r="SC686" s="160"/>
      <c r="SD686" s="160"/>
      <c r="SE686" s="160"/>
      <c r="SF686" s="160"/>
      <c r="SG686" s="160"/>
      <c r="SH686" s="160"/>
      <c r="SI686" s="160"/>
      <c r="SJ686" s="160"/>
      <c r="SK686" s="160"/>
      <c r="SL686" s="160"/>
      <c r="SM686" s="160"/>
      <c r="SN686" s="160"/>
      <c r="SO686" s="160"/>
      <c r="SP686" s="160"/>
      <c r="SQ686" s="160"/>
      <c r="SR686" s="160"/>
      <c r="SS686" s="160"/>
      <c r="ST686" s="160"/>
      <c r="SU686" s="160"/>
      <c r="SV686" s="160"/>
      <c r="SW686" s="160"/>
      <c r="SX686" s="160"/>
      <c r="SY686" s="160"/>
      <c r="SZ686" s="160"/>
      <c r="TA686" s="160"/>
      <c r="TB686" s="160"/>
      <c r="TC686" s="160"/>
      <c r="TD686" s="160"/>
      <c r="TE686" s="160"/>
      <c r="TF686" s="160"/>
    </row>
    <row r="687" spans="1:526">
      <c r="A687" s="160"/>
      <c r="B687" s="160"/>
      <c r="C687" s="160"/>
      <c r="D687" s="160"/>
      <c r="E687" s="160"/>
      <c r="F687" s="160"/>
      <c r="G687" s="160"/>
      <c r="H687" s="160"/>
      <c r="I687" s="160"/>
      <c r="J687" s="160"/>
      <c r="K687" s="160"/>
      <c r="L687" s="160"/>
      <c r="M687" s="160"/>
      <c r="N687" s="160"/>
      <c r="O687" s="160"/>
      <c r="P687" s="160"/>
      <c r="Q687" s="160"/>
      <c r="R687" s="160"/>
      <c r="S687" s="160"/>
      <c r="T687" s="160"/>
      <c r="U687" s="160"/>
      <c r="V687" s="160"/>
      <c r="W687" s="160"/>
      <c r="X687" s="160"/>
      <c r="Y687" s="160"/>
      <c r="Z687" s="160"/>
      <c r="AA687" s="160"/>
      <c r="AB687" s="160"/>
      <c r="AC687" s="160"/>
      <c r="AD687" s="160"/>
      <c r="AE687" s="160"/>
      <c r="AF687" s="160"/>
      <c r="AG687" s="160"/>
      <c r="AH687" s="160"/>
      <c r="AI687" s="160"/>
      <c r="AJ687" s="160"/>
      <c r="AK687" s="160"/>
      <c r="AL687" s="160"/>
      <c r="AM687" s="160"/>
      <c r="AN687" s="160"/>
      <c r="AO687" s="160"/>
      <c r="AP687" s="160"/>
      <c r="AQ687" s="160"/>
      <c r="AR687" s="160"/>
      <c r="AS687" s="160"/>
      <c r="AT687" s="160"/>
      <c r="AU687" s="160"/>
      <c r="AV687" s="160"/>
      <c r="AW687" s="160"/>
      <c r="AX687" s="160"/>
      <c r="AY687" s="160"/>
      <c r="AZ687" s="160"/>
      <c r="BA687" s="160"/>
      <c r="BB687" s="160"/>
      <c r="BC687" s="160"/>
      <c r="BD687" s="160"/>
      <c r="BE687" s="160"/>
      <c r="BF687" s="160"/>
      <c r="BG687" s="160"/>
      <c r="BH687" s="160"/>
      <c r="BI687" s="160"/>
      <c r="BJ687" s="160"/>
      <c r="BK687" s="160"/>
      <c r="BL687" s="160"/>
      <c r="BM687" s="160"/>
      <c r="BN687" s="160"/>
      <c r="BO687" s="160"/>
      <c r="BP687" s="160"/>
      <c r="BQ687" s="160"/>
      <c r="BR687" s="160"/>
      <c r="BS687" s="160"/>
      <c r="BT687" s="160"/>
      <c r="BU687" s="160"/>
      <c r="BV687" s="160"/>
      <c r="BW687" s="160"/>
      <c r="BX687" s="160"/>
      <c r="BY687" s="160"/>
      <c r="BZ687" s="160"/>
      <c r="CA687" s="160"/>
      <c r="CB687" s="160"/>
      <c r="CC687" s="160"/>
      <c r="CD687" s="160"/>
      <c r="CE687" s="160"/>
      <c r="CF687" s="160"/>
      <c r="CG687" s="160"/>
      <c r="CH687" s="160"/>
      <c r="CI687" s="160"/>
      <c r="CJ687" s="160"/>
      <c r="CK687" s="160"/>
      <c r="CL687" s="160"/>
      <c r="CM687" s="160"/>
      <c r="CN687" s="160"/>
      <c r="CO687" s="160"/>
      <c r="CP687" s="160"/>
      <c r="CQ687" s="160"/>
      <c r="CR687" s="160"/>
      <c r="CS687" s="160"/>
      <c r="CT687" s="160"/>
      <c r="CU687" s="160"/>
      <c r="CV687" s="160"/>
      <c r="CW687" s="160"/>
      <c r="CX687" s="160"/>
      <c r="CY687" s="160"/>
      <c r="CZ687" s="160"/>
      <c r="DA687" s="160"/>
      <c r="DB687" s="160"/>
      <c r="DC687" s="160"/>
      <c r="DD687" s="160"/>
      <c r="DE687" s="160"/>
      <c r="DF687" s="160"/>
      <c r="DG687" s="160"/>
      <c r="DH687" s="160"/>
      <c r="DI687" s="160"/>
      <c r="DJ687" s="160"/>
      <c r="DK687" s="160"/>
      <c r="DL687" s="160"/>
      <c r="DM687" s="160"/>
      <c r="DN687" s="160"/>
      <c r="DO687" s="160"/>
      <c r="DP687" s="160"/>
      <c r="DQ687" s="160"/>
      <c r="DR687" s="160"/>
      <c r="DS687" s="160"/>
      <c r="DT687" s="160"/>
      <c r="DU687" s="160"/>
      <c r="DV687" s="160"/>
      <c r="DW687" s="160"/>
      <c r="DX687" s="160"/>
      <c r="DY687" s="160"/>
      <c r="DZ687" s="160"/>
      <c r="EA687" s="160"/>
      <c r="EB687" s="160"/>
      <c r="EC687" s="160"/>
      <c r="ED687" s="160"/>
      <c r="EE687" s="160"/>
      <c r="EF687" s="160"/>
      <c r="EG687" s="160"/>
      <c r="EH687" s="160"/>
      <c r="EI687" s="160"/>
      <c r="EJ687" s="160"/>
      <c r="EK687" s="160"/>
      <c r="EL687" s="160"/>
      <c r="EM687" s="160"/>
      <c r="EN687" s="160"/>
      <c r="EO687" s="160"/>
      <c r="EP687" s="160"/>
      <c r="EQ687" s="160"/>
      <c r="ER687" s="160"/>
      <c r="ES687" s="160"/>
      <c r="ET687" s="160"/>
      <c r="EU687" s="160"/>
      <c r="EV687" s="160"/>
      <c r="EW687" s="160"/>
      <c r="EX687" s="160"/>
      <c r="EY687" s="160"/>
      <c r="EZ687" s="160"/>
      <c r="FA687" s="160"/>
      <c r="FB687" s="160"/>
      <c r="FC687" s="160"/>
      <c r="FD687" s="160"/>
      <c r="FE687" s="160"/>
      <c r="FF687" s="160"/>
      <c r="FG687" s="160"/>
      <c r="FH687" s="160"/>
      <c r="FI687" s="160"/>
      <c r="FJ687" s="160"/>
      <c r="FK687" s="160"/>
      <c r="FL687" s="160"/>
      <c r="FM687" s="160"/>
      <c r="FN687" s="160"/>
      <c r="FO687" s="160"/>
      <c r="FP687" s="160"/>
      <c r="FQ687" s="160"/>
      <c r="FR687" s="160"/>
      <c r="FS687" s="160"/>
      <c r="FT687" s="160"/>
      <c r="FU687" s="160"/>
      <c r="FV687" s="160"/>
      <c r="FW687" s="160"/>
      <c r="FX687" s="160"/>
      <c r="FY687" s="160"/>
      <c r="FZ687" s="160"/>
      <c r="GA687" s="160"/>
      <c r="GB687" s="160"/>
      <c r="GC687" s="160"/>
      <c r="GD687" s="160"/>
      <c r="GE687" s="160"/>
      <c r="GF687" s="160"/>
      <c r="GG687" s="160"/>
      <c r="GH687" s="160"/>
      <c r="GI687" s="160"/>
      <c r="GJ687" s="160"/>
      <c r="GK687" s="160"/>
      <c r="GL687" s="160"/>
      <c r="GM687" s="160"/>
      <c r="GN687" s="160"/>
      <c r="GO687" s="160"/>
      <c r="GP687" s="160"/>
      <c r="GQ687" s="160"/>
      <c r="GR687" s="160"/>
      <c r="GS687" s="160"/>
      <c r="GT687" s="160"/>
      <c r="GU687" s="160"/>
      <c r="GV687" s="160"/>
      <c r="GW687" s="160"/>
      <c r="GX687" s="160"/>
      <c r="GY687" s="160"/>
      <c r="GZ687" s="160"/>
      <c r="HA687" s="160"/>
      <c r="HB687" s="160"/>
      <c r="HC687" s="160"/>
      <c r="HD687" s="160"/>
      <c r="HE687" s="160"/>
      <c r="HF687" s="160"/>
      <c r="HG687" s="160"/>
      <c r="HH687" s="160"/>
      <c r="HI687" s="160"/>
      <c r="HJ687" s="160"/>
      <c r="HK687" s="160"/>
      <c r="HL687" s="160"/>
      <c r="HM687" s="160"/>
      <c r="HN687" s="160"/>
      <c r="HO687" s="160"/>
      <c r="HP687" s="160"/>
      <c r="HQ687" s="160"/>
      <c r="HR687" s="160"/>
      <c r="HS687" s="160"/>
      <c r="HT687" s="160"/>
      <c r="HU687" s="160"/>
      <c r="HV687" s="160"/>
      <c r="HW687" s="160"/>
      <c r="HX687" s="160"/>
      <c r="HY687" s="160"/>
      <c r="HZ687" s="160"/>
      <c r="IA687" s="160"/>
      <c r="IB687" s="160"/>
      <c r="IC687" s="160"/>
      <c r="ID687" s="160"/>
      <c r="IE687" s="160"/>
      <c r="IF687" s="160"/>
      <c r="IG687" s="160"/>
      <c r="IH687" s="160"/>
      <c r="II687" s="160"/>
      <c r="IJ687" s="160"/>
      <c r="IK687" s="160"/>
      <c r="IL687" s="160"/>
      <c r="IM687" s="160"/>
      <c r="IN687" s="160"/>
      <c r="IO687" s="160"/>
      <c r="IP687" s="160"/>
      <c r="IQ687" s="160"/>
      <c r="IR687" s="160"/>
      <c r="IS687" s="160"/>
      <c r="IT687" s="160"/>
      <c r="IU687" s="160"/>
      <c r="IV687" s="160"/>
      <c r="IW687" s="160"/>
      <c r="IX687" s="160"/>
      <c r="IY687" s="160"/>
      <c r="IZ687" s="160"/>
      <c r="JA687" s="160"/>
      <c r="JB687" s="160"/>
      <c r="JC687" s="160"/>
      <c r="JD687" s="160"/>
      <c r="JE687" s="160"/>
      <c r="JF687" s="160"/>
      <c r="JG687" s="160"/>
      <c r="JH687" s="160"/>
      <c r="JI687" s="160"/>
      <c r="JJ687" s="160"/>
      <c r="JK687" s="160"/>
      <c r="JL687" s="160"/>
      <c r="JM687" s="160"/>
      <c r="JN687" s="160"/>
      <c r="JO687" s="160"/>
      <c r="JP687" s="160"/>
      <c r="JQ687" s="160"/>
      <c r="JR687" s="160"/>
      <c r="JS687" s="160"/>
      <c r="JT687" s="160"/>
      <c r="JU687" s="160"/>
      <c r="JV687" s="160"/>
      <c r="JW687" s="160"/>
      <c r="JX687" s="160"/>
      <c r="JY687" s="160"/>
      <c r="JZ687" s="160"/>
      <c r="KA687" s="160"/>
      <c r="KB687" s="160"/>
      <c r="KC687" s="160"/>
      <c r="KD687" s="160"/>
      <c r="KE687" s="160"/>
      <c r="KF687" s="160"/>
      <c r="KG687" s="160"/>
      <c r="KH687" s="160"/>
      <c r="KI687" s="160"/>
      <c r="KJ687" s="160"/>
      <c r="KK687" s="160"/>
      <c r="KL687" s="160"/>
      <c r="KM687" s="160"/>
      <c r="KN687" s="160"/>
      <c r="KO687" s="160"/>
      <c r="KP687" s="160"/>
      <c r="KQ687" s="160"/>
      <c r="KR687" s="160"/>
      <c r="KS687" s="160"/>
      <c r="KT687" s="160"/>
      <c r="KU687" s="160"/>
      <c r="KV687" s="160"/>
      <c r="KW687" s="160"/>
      <c r="KX687" s="160"/>
      <c r="KY687" s="160"/>
      <c r="KZ687" s="160"/>
      <c r="LA687" s="160"/>
      <c r="LB687" s="160"/>
      <c r="LC687" s="160"/>
      <c r="LD687" s="160"/>
      <c r="LE687" s="160"/>
      <c r="LF687" s="160"/>
      <c r="LG687" s="160"/>
      <c r="LH687" s="160"/>
      <c r="LI687" s="160"/>
      <c r="LJ687" s="160"/>
      <c r="LK687" s="160"/>
      <c r="LL687" s="160"/>
      <c r="LM687" s="160"/>
      <c r="LN687" s="160"/>
      <c r="LO687" s="160"/>
      <c r="LP687" s="160"/>
      <c r="LQ687" s="160"/>
      <c r="LR687" s="160"/>
      <c r="LS687" s="160"/>
      <c r="LT687" s="160"/>
      <c r="LU687" s="160"/>
      <c r="LV687" s="160"/>
      <c r="LW687" s="160"/>
      <c r="LX687" s="160"/>
      <c r="LY687" s="160"/>
      <c r="LZ687" s="160"/>
      <c r="MA687" s="160"/>
      <c r="MB687" s="160"/>
      <c r="MC687" s="160"/>
      <c r="MD687" s="160"/>
      <c r="ME687" s="160"/>
      <c r="MF687" s="160"/>
      <c r="MG687" s="160"/>
      <c r="MH687" s="160"/>
      <c r="MI687" s="160"/>
      <c r="MJ687" s="160"/>
      <c r="MK687" s="160"/>
      <c r="ML687" s="160"/>
      <c r="MM687" s="160"/>
      <c r="MN687" s="160"/>
      <c r="MO687" s="160"/>
      <c r="MP687" s="160"/>
      <c r="MQ687" s="160"/>
      <c r="MR687" s="160"/>
      <c r="MS687" s="160"/>
      <c r="MT687" s="160"/>
      <c r="MU687" s="160"/>
      <c r="MV687" s="160"/>
      <c r="MW687" s="160"/>
      <c r="MX687" s="160"/>
      <c r="MY687" s="160"/>
      <c r="MZ687" s="160"/>
      <c r="NA687" s="160"/>
      <c r="NB687" s="160"/>
      <c r="NC687" s="160"/>
      <c r="ND687" s="160"/>
      <c r="NE687" s="160"/>
      <c r="NF687" s="160"/>
      <c r="NG687" s="160"/>
      <c r="NH687" s="160"/>
      <c r="NI687" s="160"/>
      <c r="NJ687" s="160"/>
      <c r="NK687" s="160"/>
      <c r="NL687" s="160"/>
      <c r="NM687" s="160"/>
      <c r="NN687" s="160"/>
      <c r="NO687" s="160"/>
      <c r="NP687" s="160"/>
      <c r="NQ687" s="160"/>
      <c r="NR687" s="160"/>
      <c r="NS687" s="160"/>
      <c r="NT687" s="160"/>
      <c r="NU687" s="160"/>
      <c r="NV687" s="160"/>
      <c r="NW687" s="160"/>
      <c r="NX687" s="160"/>
      <c r="NY687" s="160"/>
      <c r="NZ687" s="160"/>
      <c r="OA687" s="160"/>
      <c r="OB687" s="160"/>
      <c r="OC687" s="160"/>
      <c r="OD687" s="160"/>
      <c r="OE687" s="160"/>
      <c r="OF687" s="160"/>
      <c r="OG687" s="160"/>
      <c r="OH687" s="160"/>
      <c r="OI687" s="160"/>
      <c r="OJ687" s="160"/>
      <c r="OK687" s="160"/>
      <c r="OL687" s="160"/>
      <c r="OM687" s="160"/>
      <c r="ON687" s="160"/>
      <c r="OO687" s="160"/>
      <c r="OP687" s="160"/>
      <c r="OQ687" s="160"/>
      <c r="OR687" s="160"/>
      <c r="OS687" s="160"/>
      <c r="OT687" s="160"/>
      <c r="OU687" s="160"/>
      <c r="OV687" s="160"/>
      <c r="OW687" s="160"/>
      <c r="OX687" s="160"/>
      <c r="OY687" s="160"/>
      <c r="OZ687" s="160"/>
      <c r="PA687" s="160"/>
      <c r="PB687" s="160"/>
      <c r="PC687" s="160"/>
      <c r="PD687" s="160"/>
      <c r="PE687" s="160"/>
      <c r="PF687" s="160"/>
      <c r="PG687" s="160"/>
      <c r="PH687" s="160"/>
      <c r="PI687" s="160"/>
      <c r="PJ687" s="160"/>
      <c r="PK687" s="160"/>
      <c r="PL687" s="160"/>
      <c r="PM687" s="160"/>
      <c r="PN687" s="160"/>
      <c r="PO687" s="160"/>
      <c r="PP687" s="160"/>
      <c r="PQ687" s="160"/>
      <c r="PR687" s="160"/>
      <c r="PS687" s="160"/>
      <c r="PT687" s="160"/>
      <c r="PU687" s="160"/>
      <c r="PV687" s="160"/>
      <c r="PW687" s="160"/>
      <c r="PX687" s="160"/>
      <c r="PY687" s="160"/>
      <c r="PZ687" s="160"/>
      <c r="QA687" s="160"/>
      <c r="QB687" s="160"/>
      <c r="QC687" s="160"/>
      <c r="QD687" s="160"/>
      <c r="QE687" s="160"/>
      <c r="QF687" s="160"/>
      <c r="QG687" s="160"/>
      <c r="QH687" s="160"/>
      <c r="QI687" s="160"/>
      <c r="QJ687" s="160"/>
      <c r="QK687" s="160"/>
      <c r="QL687" s="160"/>
      <c r="QM687" s="160"/>
      <c r="QN687" s="160"/>
      <c r="QO687" s="160"/>
      <c r="QP687" s="160"/>
      <c r="QQ687" s="160"/>
      <c r="QR687" s="160"/>
      <c r="QS687" s="160"/>
      <c r="QT687" s="160"/>
      <c r="QU687" s="160"/>
      <c r="QV687" s="160"/>
      <c r="QW687" s="160"/>
      <c r="QX687" s="160"/>
      <c r="QY687" s="160"/>
      <c r="QZ687" s="160"/>
      <c r="RA687" s="160"/>
      <c r="RB687" s="160"/>
      <c r="RC687" s="160"/>
      <c r="RD687" s="160"/>
      <c r="RE687" s="160"/>
      <c r="RF687" s="160"/>
      <c r="RG687" s="160"/>
      <c r="RH687" s="160"/>
      <c r="RI687" s="160"/>
      <c r="RJ687" s="160"/>
      <c r="RK687" s="160"/>
      <c r="RL687" s="160"/>
      <c r="RM687" s="160"/>
      <c r="RN687" s="160"/>
      <c r="RO687" s="160"/>
      <c r="RP687" s="160"/>
      <c r="RQ687" s="160"/>
      <c r="RR687" s="160"/>
      <c r="RS687" s="160"/>
      <c r="RT687" s="160"/>
      <c r="RU687" s="160"/>
      <c r="RV687" s="160"/>
      <c r="RW687" s="160"/>
      <c r="RX687" s="160"/>
      <c r="RY687" s="160"/>
      <c r="RZ687" s="160"/>
      <c r="SA687" s="160"/>
      <c r="SB687" s="160"/>
      <c r="SC687" s="160"/>
      <c r="SD687" s="160"/>
      <c r="SE687" s="160"/>
      <c r="SF687" s="160"/>
      <c r="SG687" s="160"/>
      <c r="SH687" s="160"/>
      <c r="SI687" s="160"/>
      <c r="SJ687" s="160"/>
      <c r="SK687" s="160"/>
      <c r="SL687" s="160"/>
      <c r="SM687" s="160"/>
      <c r="SN687" s="160"/>
      <c r="SO687" s="160"/>
      <c r="SP687" s="160"/>
      <c r="SQ687" s="160"/>
      <c r="SR687" s="160"/>
      <c r="SS687" s="160"/>
      <c r="ST687" s="160"/>
      <c r="SU687" s="160"/>
      <c r="SV687" s="160"/>
      <c r="SW687" s="160"/>
      <c r="SX687" s="160"/>
      <c r="SY687" s="160"/>
      <c r="SZ687" s="160"/>
      <c r="TA687" s="160"/>
      <c r="TB687" s="160"/>
      <c r="TC687" s="160"/>
      <c r="TD687" s="160"/>
      <c r="TE687" s="160"/>
      <c r="TF687" s="160"/>
    </row>
    <row r="688" spans="1:526">
      <c r="A688" s="160"/>
      <c r="B688" s="160"/>
      <c r="C688" s="160"/>
      <c r="D688" s="160"/>
      <c r="E688" s="160"/>
      <c r="F688" s="160"/>
      <c r="G688" s="160"/>
      <c r="H688" s="160"/>
      <c r="I688" s="160"/>
      <c r="J688" s="160"/>
      <c r="K688" s="160"/>
      <c r="L688" s="160"/>
      <c r="M688" s="160"/>
      <c r="N688" s="160"/>
      <c r="O688" s="160"/>
      <c r="P688" s="160"/>
      <c r="Q688" s="160"/>
      <c r="R688" s="160"/>
      <c r="S688" s="160"/>
      <c r="T688" s="160"/>
      <c r="U688" s="160"/>
      <c r="V688" s="160"/>
      <c r="W688" s="160"/>
      <c r="X688" s="160"/>
      <c r="Y688" s="160"/>
      <c r="Z688" s="160"/>
      <c r="AA688" s="160"/>
      <c r="AB688" s="160"/>
      <c r="AC688" s="160"/>
      <c r="AD688" s="160"/>
      <c r="AE688" s="160"/>
      <c r="AF688" s="160"/>
      <c r="AG688" s="160"/>
      <c r="AH688" s="160"/>
      <c r="AI688" s="160"/>
      <c r="AJ688" s="160"/>
      <c r="AK688" s="160"/>
      <c r="AL688" s="160"/>
      <c r="AM688" s="160"/>
      <c r="AN688" s="160"/>
      <c r="AO688" s="160"/>
      <c r="AP688" s="160"/>
      <c r="AQ688" s="160"/>
      <c r="AR688" s="160"/>
      <c r="AS688" s="160"/>
      <c r="AT688" s="160"/>
      <c r="AU688" s="160"/>
      <c r="AV688" s="160"/>
      <c r="AW688" s="160"/>
      <c r="AX688" s="160"/>
      <c r="AY688" s="160"/>
      <c r="AZ688" s="160"/>
      <c r="BA688" s="160"/>
      <c r="BB688" s="160"/>
      <c r="BC688" s="160"/>
      <c r="BD688" s="160"/>
      <c r="BE688" s="160"/>
      <c r="BF688" s="160"/>
      <c r="BG688" s="160"/>
      <c r="BH688" s="160"/>
      <c r="BI688" s="160"/>
      <c r="BJ688" s="160"/>
      <c r="BK688" s="160"/>
      <c r="BL688" s="160"/>
      <c r="BM688" s="160"/>
      <c r="BN688" s="160"/>
      <c r="BO688" s="160"/>
      <c r="BP688" s="160"/>
      <c r="BQ688" s="160"/>
      <c r="BR688" s="160"/>
      <c r="BS688" s="160"/>
      <c r="BT688" s="160"/>
      <c r="BU688" s="160"/>
      <c r="BV688" s="160"/>
      <c r="BW688" s="160"/>
      <c r="BX688" s="160"/>
      <c r="BY688" s="160"/>
      <c r="BZ688" s="160"/>
      <c r="CA688" s="160"/>
      <c r="CB688" s="160"/>
      <c r="CC688" s="160"/>
      <c r="CD688" s="160"/>
      <c r="CE688" s="160"/>
      <c r="CF688" s="160"/>
      <c r="CG688" s="160"/>
      <c r="CH688" s="160"/>
      <c r="CI688" s="160"/>
      <c r="CJ688" s="160"/>
      <c r="CK688" s="160"/>
      <c r="CL688" s="160"/>
      <c r="CM688" s="160"/>
      <c r="CN688" s="160"/>
      <c r="CO688" s="160"/>
      <c r="CP688" s="160"/>
      <c r="CQ688" s="160"/>
      <c r="CR688" s="160"/>
      <c r="CS688" s="160"/>
      <c r="CT688" s="160"/>
      <c r="CU688" s="160"/>
      <c r="CV688" s="160"/>
      <c r="CW688" s="160"/>
      <c r="CX688" s="160"/>
      <c r="CY688" s="160"/>
      <c r="CZ688" s="160"/>
      <c r="DA688" s="160"/>
      <c r="DB688" s="160"/>
      <c r="DC688" s="160"/>
      <c r="DD688" s="160"/>
      <c r="DE688" s="160"/>
      <c r="DF688" s="160"/>
      <c r="DG688" s="160"/>
      <c r="DH688" s="160"/>
      <c r="DI688" s="160"/>
      <c r="DJ688" s="160"/>
      <c r="DK688" s="160"/>
      <c r="DL688" s="160"/>
      <c r="DM688" s="160"/>
      <c r="DN688" s="160"/>
      <c r="DO688" s="160"/>
      <c r="DP688" s="160"/>
      <c r="DQ688" s="160"/>
      <c r="DR688" s="160"/>
      <c r="DS688" s="160"/>
      <c r="DT688" s="160"/>
      <c r="DU688" s="160"/>
      <c r="DV688" s="160"/>
      <c r="DW688" s="160"/>
      <c r="DX688" s="160"/>
      <c r="DY688" s="160"/>
      <c r="DZ688" s="160"/>
      <c r="EA688" s="160"/>
      <c r="EB688" s="160"/>
      <c r="EC688" s="160"/>
      <c r="ED688" s="160"/>
      <c r="EE688" s="160"/>
      <c r="EF688" s="160"/>
      <c r="EG688" s="160"/>
      <c r="EH688" s="160"/>
      <c r="EI688" s="160"/>
      <c r="EJ688" s="160"/>
      <c r="EK688" s="160"/>
      <c r="EL688" s="160"/>
      <c r="EM688" s="160"/>
      <c r="EN688" s="160"/>
      <c r="EO688" s="160"/>
      <c r="EP688" s="160"/>
      <c r="EQ688" s="160"/>
      <c r="ER688" s="160"/>
      <c r="ES688" s="160"/>
      <c r="ET688" s="160"/>
      <c r="EU688" s="160"/>
      <c r="EV688" s="160"/>
      <c r="EW688" s="160"/>
      <c r="EX688" s="160"/>
      <c r="EY688" s="160"/>
      <c r="EZ688" s="160"/>
      <c r="FA688" s="160"/>
      <c r="FB688" s="160"/>
      <c r="FC688" s="160"/>
      <c r="FD688" s="160"/>
      <c r="FE688" s="160"/>
      <c r="FF688" s="160"/>
      <c r="FG688" s="160"/>
      <c r="FH688" s="160"/>
      <c r="FI688" s="160"/>
      <c r="FJ688" s="160"/>
      <c r="FK688" s="160"/>
      <c r="FL688" s="160"/>
      <c r="FM688" s="160"/>
      <c r="FN688" s="160"/>
      <c r="FO688" s="160"/>
      <c r="FP688" s="160"/>
      <c r="FQ688" s="160"/>
      <c r="FR688" s="160"/>
      <c r="FS688" s="160"/>
      <c r="FT688" s="160"/>
      <c r="FU688" s="160"/>
      <c r="FV688" s="160"/>
      <c r="FW688" s="160"/>
      <c r="FX688" s="160"/>
      <c r="FY688" s="160"/>
      <c r="FZ688" s="160"/>
      <c r="GA688" s="160"/>
      <c r="GB688" s="160"/>
      <c r="GC688" s="160"/>
      <c r="GD688" s="160"/>
      <c r="GE688" s="160"/>
      <c r="GF688" s="160"/>
      <c r="GG688" s="160"/>
      <c r="GH688" s="160"/>
      <c r="GI688" s="160"/>
      <c r="GJ688" s="160"/>
      <c r="GK688" s="160"/>
      <c r="GL688" s="160"/>
      <c r="GM688" s="160"/>
      <c r="GN688" s="160"/>
      <c r="GO688" s="160"/>
      <c r="GP688" s="160"/>
      <c r="GQ688" s="160"/>
      <c r="GR688" s="160"/>
      <c r="GS688" s="160"/>
      <c r="GT688" s="160"/>
      <c r="GU688" s="160"/>
      <c r="GV688" s="160"/>
      <c r="GW688" s="160"/>
      <c r="GX688" s="160"/>
      <c r="GY688" s="160"/>
      <c r="GZ688" s="160"/>
      <c r="HA688" s="160"/>
      <c r="HB688" s="160"/>
      <c r="HC688" s="160"/>
      <c r="HD688" s="160"/>
      <c r="HE688" s="160"/>
      <c r="HF688" s="160"/>
      <c r="HG688" s="160"/>
      <c r="HH688" s="160"/>
      <c r="HI688" s="160"/>
      <c r="HJ688" s="160"/>
      <c r="HK688" s="160"/>
      <c r="HL688" s="160"/>
      <c r="HM688" s="160"/>
      <c r="HN688" s="160"/>
      <c r="HO688" s="160"/>
      <c r="HP688" s="160"/>
      <c r="HQ688" s="160"/>
      <c r="HR688" s="160"/>
      <c r="HS688" s="160"/>
      <c r="HT688" s="160"/>
      <c r="HU688" s="160"/>
      <c r="HV688" s="160"/>
      <c r="HW688" s="160"/>
      <c r="HX688" s="160"/>
      <c r="HY688" s="160"/>
      <c r="HZ688" s="160"/>
      <c r="IA688" s="160"/>
      <c r="IB688" s="160"/>
      <c r="IC688" s="160"/>
      <c r="ID688" s="160"/>
      <c r="IE688" s="160"/>
      <c r="IF688" s="160"/>
      <c r="IG688" s="160"/>
      <c r="IH688" s="160"/>
      <c r="II688" s="160"/>
      <c r="IJ688" s="160"/>
      <c r="IK688" s="160"/>
      <c r="IL688" s="160"/>
      <c r="IM688" s="160"/>
      <c r="IN688" s="160"/>
      <c r="IO688" s="160"/>
      <c r="IP688" s="160"/>
      <c r="IQ688" s="160"/>
      <c r="IR688" s="160"/>
      <c r="IS688" s="160"/>
      <c r="IT688" s="160"/>
      <c r="IU688" s="160"/>
      <c r="IV688" s="160"/>
      <c r="IW688" s="160"/>
      <c r="IX688" s="160"/>
      <c r="IY688" s="160"/>
      <c r="IZ688" s="160"/>
      <c r="JA688" s="160"/>
      <c r="JB688" s="160"/>
      <c r="JC688" s="160"/>
      <c r="JD688" s="160"/>
      <c r="JE688" s="160"/>
      <c r="JF688" s="160"/>
      <c r="JG688" s="160"/>
      <c r="JH688" s="160"/>
      <c r="JI688" s="160"/>
      <c r="JJ688" s="160"/>
      <c r="JK688" s="160"/>
      <c r="JL688" s="160"/>
      <c r="JM688" s="160"/>
      <c r="JN688" s="160"/>
      <c r="JO688" s="160"/>
      <c r="JP688" s="160"/>
      <c r="JQ688" s="160"/>
      <c r="JR688" s="160"/>
      <c r="JS688" s="160"/>
      <c r="JT688" s="160"/>
      <c r="JU688" s="160"/>
      <c r="JV688" s="160"/>
      <c r="JW688" s="160"/>
      <c r="JX688" s="160"/>
      <c r="JY688" s="160"/>
      <c r="JZ688" s="160"/>
      <c r="KA688" s="160"/>
      <c r="KB688" s="160"/>
      <c r="KC688" s="160"/>
      <c r="KD688" s="160"/>
      <c r="KE688" s="160"/>
      <c r="KF688" s="160"/>
      <c r="KG688" s="160"/>
      <c r="KH688" s="160"/>
      <c r="KI688" s="160"/>
      <c r="KJ688" s="160"/>
      <c r="KK688" s="160"/>
      <c r="KL688" s="160"/>
      <c r="KM688" s="160"/>
      <c r="KN688" s="160"/>
      <c r="KO688" s="160"/>
      <c r="KP688" s="160"/>
      <c r="KQ688" s="160"/>
      <c r="KR688" s="160"/>
      <c r="KS688" s="160"/>
      <c r="KT688" s="160"/>
      <c r="KU688" s="160"/>
      <c r="KV688" s="160"/>
      <c r="KW688" s="160"/>
      <c r="KX688" s="160"/>
      <c r="KY688" s="160"/>
      <c r="KZ688" s="160"/>
      <c r="LA688" s="160"/>
      <c r="LB688" s="160"/>
      <c r="LC688" s="160"/>
      <c r="LD688" s="160"/>
      <c r="LE688" s="160"/>
      <c r="LF688" s="160"/>
      <c r="LG688" s="160"/>
      <c r="LH688" s="160"/>
      <c r="LI688" s="160"/>
      <c r="LJ688" s="160"/>
      <c r="LK688" s="160"/>
      <c r="LL688" s="160"/>
      <c r="LM688" s="160"/>
      <c r="LN688" s="160"/>
      <c r="LO688" s="160"/>
      <c r="LP688" s="160"/>
      <c r="LQ688" s="160"/>
      <c r="LR688" s="160"/>
      <c r="LS688" s="160"/>
      <c r="LT688" s="160"/>
      <c r="LU688" s="160"/>
      <c r="LV688" s="160"/>
      <c r="LW688" s="160"/>
      <c r="LX688" s="160"/>
      <c r="LY688" s="160"/>
      <c r="LZ688" s="160"/>
      <c r="MA688" s="160"/>
      <c r="MB688" s="160"/>
      <c r="MC688" s="160"/>
      <c r="MD688" s="160"/>
      <c r="ME688" s="160"/>
      <c r="MF688" s="160"/>
      <c r="MG688" s="160"/>
      <c r="MH688" s="160"/>
      <c r="MI688" s="160"/>
      <c r="MJ688" s="160"/>
      <c r="MK688" s="160"/>
      <c r="ML688" s="160"/>
      <c r="MM688" s="160"/>
      <c r="MN688" s="160"/>
      <c r="MO688" s="160"/>
      <c r="MP688" s="160"/>
      <c r="MQ688" s="160"/>
      <c r="MR688" s="160"/>
      <c r="MS688" s="160"/>
      <c r="MT688" s="160"/>
      <c r="MU688" s="160"/>
      <c r="MV688" s="160"/>
      <c r="MW688" s="160"/>
      <c r="MX688" s="160"/>
      <c r="MY688" s="160"/>
      <c r="MZ688" s="160"/>
      <c r="NA688" s="160"/>
      <c r="NB688" s="160"/>
      <c r="NC688" s="160"/>
      <c r="ND688" s="160"/>
      <c r="NE688" s="160"/>
      <c r="NF688" s="160"/>
      <c r="NG688" s="160"/>
      <c r="NH688" s="160"/>
      <c r="NI688" s="160"/>
      <c r="NJ688" s="160"/>
      <c r="NK688" s="160"/>
      <c r="NL688" s="160"/>
      <c r="NM688" s="160"/>
      <c r="NN688" s="160"/>
      <c r="NO688" s="160"/>
      <c r="NP688" s="160"/>
      <c r="NQ688" s="160"/>
      <c r="NR688" s="160"/>
      <c r="NS688" s="160"/>
      <c r="NT688" s="160"/>
      <c r="NU688" s="160"/>
      <c r="NV688" s="160"/>
      <c r="NW688" s="160"/>
      <c r="NX688" s="160"/>
      <c r="NY688" s="160"/>
      <c r="NZ688" s="160"/>
      <c r="OA688" s="160"/>
      <c r="OB688" s="160"/>
      <c r="OC688" s="160"/>
      <c r="OD688" s="160"/>
      <c r="OE688" s="160"/>
      <c r="OF688" s="160"/>
      <c r="OG688" s="160"/>
      <c r="OH688" s="160"/>
      <c r="OI688" s="160"/>
      <c r="OJ688" s="160"/>
      <c r="OK688" s="160"/>
      <c r="OL688" s="160"/>
      <c r="OM688" s="160"/>
      <c r="ON688" s="160"/>
      <c r="OO688" s="160"/>
      <c r="OP688" s="160"/>
      <c r="OQ688" s="160"/>
      <c r="OR688" s="160"/>
      <c r="OS688" s="160"/>
      <c r="OT688" s="160"/>
      <c r="OU688" s="160"/>
      <c r="OV688" s="160"/>
      <c r="OW688" s="160"/>
      <c r="OX688" s="160"/>
      <c r="OY688" s="160"/>
      <c r="OZ688" s="160"/>
      <c r="PA688" s="160"/>
      <c r="PB688" s="160"/>
      <c r="PC688" s="160"/>
      <c r="PD688" s="160"/>
      <c r="PE688" s="160"/>
      <c r="PF688" s="160"/>
      <c r="PG688" s="160"/>
      <c r="PH688" s="160"/>
      <c r="PI688" s="160"/>
      <c r="PJ688" s="160"/>
      <c r="PK688" s="160"/>
      <c r="PL688" s="160"/>
      <c r="PM688" s="160"/>
      <c r="PN688" s="160"/>
      <c r="PO688" s="160"/>
      <c r="PP688" s="160"/>
      <c r="PQ688" s="160"/>
      <c r="PR688" s="160"/>
      <c r="PS688" s="160"/>
      <c r="PT688" s="160"/>
      <c r="PU688" s="160"/>
      <c r="PV688" s="160"/>
      <c r="PW688" s="160"/>
      <c r="PX688" s="160"/>
      <c r="PY688" s="160"/>
      <c r="PZ688" s="160"/>
      <c r="QA688" s="160"/>
      <c r="QB688" s="160"/>
      <c r="QC688" s="160"/>
      <c r="QD688" s="160"/>
      <c r="QE688" s="160"/>
      <c r="QF688" s="160"/>
      <c r="QG688" s="160"/>
      <c r="QH688" s="160"/>
      <c r="QI688" s="160"/>
      <c r="QJ688" s="160"/>
      <c r="QK688" s="160"/>
      <c r="QL688" s="160"/>
      <c r="QM688" s="160"/>
      <c r="QN688" s="160"/>
      <c r="QO688" s="160"/>
      <c r="QP688" s="160"/>
      <c r="QQ688" s="160"/>
      <c r="QR688" s="160"/>
      <c r="QS688" s="160"/>
      <c r="QT688" s="160"/>
      <c r="QU688" s="160"/>
      <c r="QV688" s="160"/>
      <c r="QW688" s="160"/>
      <c r="QX688" s="160"/>
      <c r="QY688" s="160"/>
      <c r="QZ688" s="160"/>
      <c r="RA688" s="160"/>
      <c r="RB688" s="160"/>
      <c r="RC688" s="160"/>
      <c r="RD688" s="160"/>
      <c r="RE688" s="160"/>
      <c r="RF688" s="160"/>
      <c r="RG688" s="160"/>
      <c r="RH688" s="160"/>
      <c r="RI688" s="160"/>
      <c r="RJ688" s="160"/>
      <c r="RK688" s="160"/>
      <c r="RL688" s="160"/>
      <c r="RM688" s="160"/>
      <c r="RN688" s="160"/>
      <c r="RO688" s="160"/>
      <c r="RP688" s="160"/>
      <c r="RQ688" s="160"/>
      <c r="RR688" s="160"/>
      <c r="RS688" s="160"/>
      <c r="RT688" s="160"/>
      <c r="RU688" s="160"/>
      <c r="RV688" s="160"/>
      <c r="RW688" s="160"/>
      <c r="RX688" s="160"/>
      <c r="RY688" s="160"/>
      <c r="RZ688" s="160"/>
      <c r="SA688" s="160"/>
      <c r="SB688" s="160"/>
      <c r="SC688" s="160"/>
      <c r="SD688" s="160"/>
      <c r="SE688" s="160"/>
      <c r="SF688" s="160"/>
      <c r="SG688" s="160"/>
      <c r="SH688" s="160"/>
      <c r="SI688" s="160"/>
      <c r="SJ688" s="160"/>
      <c r="SK688" s="160"/>
      <c r="SL688" s="160"/>
      <c r="SM688" s="160"/>
      <c r="SN688" s="160"/>
      <c r="SO688" s="160"/>
      <c r="SP688" s="160"/>
      <c r="SQ688" s="160"/>
      <c r="SR688" s="160"/>
      <c r="SS688" s="160"/>
      <c r="ST688" s="160"/>
      <c r="SU688" s="160"/>
      <c r="SV688" s="160"/>
      <c r="SW688" s="160"/>
      <c r="SX688" s="160"/>
      <c r="SY688" s="160"/>
      <c r="SZ688" s="160"/>
      <c r="TA688" s="160"/>
      <c r="TB688" s="160"/>
      <c r="TC688" s="160"/>
      <c r="TD688" s="160"/>
      <c r="TE688" s="160"/>
      <c r="TF688" s="160"/>
    </row>
    <row r="689" spans="1:526">
      <c r="A689" s="160"/>
      <c r="B689" s="160"/>
      <c r="C689" s="160"/>
      <c r="D689" s="160"/>
      <c r="E689" s="160"/>
      <c r="F689" s="160"/>
      <c r="G689" s="160"/>
      <c r="H689" s="160"/>
      <c r="I689" s="160"/>
      <c r="J689" s="160"/>
      <c r="K689" s="160"/>
      <c r="L689" s="160"/>
      <c r="M689" s="160"/>
      <c r="N689" s="160"/>
      <c r="O689" s="160"/>
      <c r="P689" s="160"/>
      <c r="Q689" s="160"/>
      <c r="R689" s="160"/>
      <c r="S689" s="160"/>
      <c r="T689" s="160"/>
      <c r="U689" s="160"/>
      <c r="V689" s="160"/>
      <c r="W689" s="160"/>
      <c r="X689" s="160"/>
      <c r="Y689" s="160"/>
      <c r="Z689" s="160"/>
      <c r="AA689" s="160"/>
      <c r="AB689" s="160"/>
      <c r="AC689" s="160"/>
      <c r="AD689" s="160"/>
      <c r="AE689" s="160"/>
      <c r="AF689" s="160"/>
      <c r="AG689" s="160"/>
      <c r="AH689" s="160"/>
      <c r="AI689" s="160"/>
      <c r="AJ689" s="160"/>
      <c r="AK689" s="160"/>
      <c r="AL689" s="160"/>
      <c r="AM689" s="160"/>
      <c r="AN689" s="160"/>
      <c r="AO689" s="160"/>
      <c r="AP689" s="160"/>
      <c r="AQ689" s="160"/>
      <c r="AR689" s="160"/>
      <c r="AS689" s="160"/>
      <c r="AT689" s="160"/>
      <c r="AU689" s="160"/>
      <c r="AV689" s="160"/>
      <c r="AW689" s="160"/>
      <c r="AX689" s="160"/>
      <c r="AY689" s="160"/>
      <c r="AZ689" s="160"/>
      <c r="BA689" s="160"/>
      <c r="BB689" s="160"/>
      <c r="BC689" s="160"/>
      <c r="BD689" s="160"/>
      <c r="BE689" s="160"/>
      <c r="BF689" s="160"/>
      <c r="BG689" s="160"/>
      <c r="BH689" s="160"/>
      <c r="BI689" s="160"/>
      <c r="BJ689" s="160"/>
      <c r="BK689" s="160"/>
      <c r="BL689" s="160"/>
      <c r="BM689" s="160"/>
      <c r="BN689" s="160"/>
      <c r="BO689" s="160"/>
      <c r="BP689" s="160"/>
      <c r="BQ689" s="160"/>
      <c r="BR689" s="160"/>
      <c r="BS689" s="160"/>
      <c r="BT689" s="160"/>
      <c r="BU689" s="160"/>
      <c r="BV689" s="160"/>
      <c r="BW689" s="160"/>
      <c r="BX689" s="160"/>
      <c r="BY689" s="160"/>
      <c r="BZ689" s="160"/>
      <c r="CA689" s="160"/>
      <c r="CB689" s="160"/>
      <c r="CC689" s="160"/>
      <c r="CD689" s="160"/>
      <c r="CE689" s="160"/>
      <c r="CF689" s="160"/>
      <c r="CG689" s="160"/>
      <c r="CH689" s="160"/>
      <c r="CI689" s="160"/>
      <c r="CJ689" s="160"/>
      <c r="CK689" s="160"/>
      <c r="CL689" s="160"/>
      <c r="CM689" s="160"/>
      <c r="CN689" s="160"/>
      <c r="CO689" s="160"/>
      <c r="CP689" s="160"/>
      <c r="CQ689" s="160"/>
      <c r="CR689" s="160"/>
      <c r="CS689" s="160"/>
      <c r="CT689" s="160"/>
      <c r="CU689" s="160"/>
      <c r="CV689" s="160"/>
      <c r="CW689" s="160"/>
      <c r="CX689" s="160"/>
      <c r="CY689" s="160"/>
      <c r="CZ689" s="160"/>
      <c r="DA689" s="160"/>
      <c r="DB689" s="160"/>
      <c r="DC689" s="160"/>
      <c r="DD689" s="160"/>
      <c r="DE689" s="160"/>
      <c r="DF689" s="160"/>
      <c r="DG689" s="160"/>
      <c r="DH689" s="160"/>
      <c r="DI689" s="160"/>
      <c r="DJ689" s="160"/>
      <c r="DK689" s="160"/>
      <c r="DL689" s="160"/>
      <c r="DM689" s="160"/>
      <c r="DN689" s="160"/>
      <c r="DO689" s="160"/>
      <c r="DP689" s="160"/>
      <c r="DQ689" s="160"/>
      <c r="DR689" s="160"/>
      <c r="DS689" s="160"/>
      <c r="DT689" s="160"/>
      <c r="DU689" s="160"/>
      <c r="DV689" s="160"/>
      <c r="DW689" s="160"/>
      <c r="DX689" s="160"/>
      <c r="DY689" s="160"/>
      <c r="DZ689" s="160"/>
      <c r="EA689" s="160"/>
      <c r="EB689" s="160"/>
      <c r="EC689" s="160"/>
      <c r="ED689" s="160"/>
      <c r="EE689" s="160"/>
      <c r="EF689" s="160"/>
      <c r="EG689" s="160"/>
      <c r="EH689" s="160"/>
      <c r="EI689" s="160"/>
      <c r="EJ689" s="160"/>
      <c r="EK689" s="160"/>
      <c r="EL689" s="160"/>
      <c r="EM689" s="160"/>
      <c r="EN689" s="160"/>
      <c r="EO689" s="160"/>
      <c r="EP689" s="160"/>
      <c r="EQ689" s="160"/>
      <c r="ER689" s="160"/>
      <c r="ES689" s="160"/>
      <c r="ET689" s="160"/>
      <c r="EU689" s="160"/>
      <c r="EV689" s="160"/>
      <c r="EW689" s="160"/>
      <c r="EX689" s="160"/>
      <c r="EY689" s="160"/>
      <c r="EZ689" s="160"/>
      <c r="FA689" s="160"/>
      <c r="FB689" s="160"/>
      <c r="FC689" s="160"/>
      <c r="FD689" s="160"/>
      <c r="FE689" s="160"/>
      <c r="FF689" s="160"/>
      <c r="FG689" s="160"/>
      <c r="FH689" s="160"/>
      <c r="FI689" s="160"/>
      <c r="FJ689" s="160"/>
      <c r="FK689" s="160"/>
      <c r="FL689" s="160"/>
      <c r="FM689" s="160"/>
      <c r="FN689" s="160"/>
      <c r="FO689" s="160"/>
      <c r="FP689" s="160"/>
      <c r="FQ689" s="160"/>
      <c r="FR689" s="160"/>
      <c r="FS689" s="160"/>
      <c r="FT689" s="160"/>
      <c r="FU689" s="160"/>
      <c r="FV689" s="160"/>
      <c r="FW689" s="160"/>
      <c r="FX689" s="160"/>
      <c r="FY689" s="160"/>
      <c r="FZ689" s="160"/>
      <c r="GA689" s="160"/>
      <c r="GB689" s="160"/>
      <c r="GC689" s="160"/>
      <c r="GD689" s="160"/>
      <c r="GE689" s="160"/>
      <c r="GF689" s="160"/>
      <c r="GG689" s="160"/>
      <c r="GH689" s="160"/>
      <c r="GI689" s="160"/>
      <c r="GJ689" s="160"/>
      <c r="GK689" s="160"/>
      <c r="GL689" s="160"/>
      <c r="GM689" s="160"/>
      <c r="GN689" s="160"/>
      <c r="GO689" s="160"/>
      <c r="GP689" s="160"/>
      <c r="GQ689" s="160"/>
      <c r="GR689" s="160"/>
      <c r="GS689" s="160"/>
      <c r="GT689" s="160"/>
      <c r="GU689" s="160"/>
      <c r="GV689" s="160"/>
      <c r="GW689" s="160"/>
      <c r="GX689" s="160"/>
      <c r="GY689" s="160"/>
      <c r="GZ689" s="160"/>
      <c r="HA689" s="160"/>
      <c r="HB689" s="160"/>
      <c r="HC689" s="160"/>
      <c r="HD689" s="160"/>
      <c r="HE689" s="160"/>
      <c r="HF689" s="160"/>
      <c r="HG689" s="160"/>
      <c r="HH689" s="160"/>
      <c r="HI689" s="160"/>
      <c r="HJ689" s="160"/>
      <c r="HK689" s="160"/>
      <c r="HL689" s="160"/>
      <c r="HM689" s="160"/>
      <c r="HN689" s="160"/>
      <c r="HO689" s="160"/>
      <c r="HP689" s="160"/>
      <c r="HQ689" s="160"/>
      <c r="HR689" s="160"/>
      <c r="HS689" s="160"/>
      <c r="HT689" s="160"/>
      <c r="HU689" s="160"/>
      <c r="HV689" s="160"/>
      <c r="HW689" s="160"/>
      <c r="HX689" s="160"/>
      <c r="HY689" s="160"/>
      <c r="HZ689" s="160"/>
      <c r="IA689" s="160"/>
      <c r="IB689" s="160"/>
      <c r="IC689" s="160"/>
      <c r="ID689" s="160"/>
      <c r="IE689" s="160"/>
      <c r="IF689" s="160"/>
      <c r="IG689" s="160"/>
      <c r="IH689" s="160"/>
      <c r="II689" s="160"/>
      <c r="IJ689" s="160"/>
      <c r="IK689" s="160"/>
      <c r="IL689" s="160"/>
      <c r="IM689" s="160"/>
      <c r="IN689" s="160"/>
      <c r="IO689" s="160"/>
      <c r="IP689" s="160"/>
      <c r="IQ689" s="160"/>
      <c r="IR689" s="160"/>
      <c r="IS689" s="160"/>
      <c r="IT689" s="160"/>
      <c r="IU689" s="160"/>
      <c r="IV689" s="160"/>
      <c r="IW689" s="160"/>
      <c r="IX689" s="160"/>
      <c r="IY689" s="160"/>
      <c r="IZ689" s="160"/>
      <c r="JA689" s="160"/>
      <c r="JB689" s="160"/>
      <c r="JC689" s="160"/>
      <c r="JD689" s="160"/>
      <c r="JE689" s="160"/>
      <c r="JF689" s="160"/>
      <c r="JG689" s="160"/>
      <c r="JH689" s="160"/>
      <c r="JI689" s="160"/>
      <c r="JJ689" s="160"/>
      <c r="JK689" s="160"/>
      <c r="JL689" s="160"/>
      <c r="JM689" s="160"/>
      <c r="JN689" s="160"/>
      <c r="JO689" s="160"/>
      <c r="JP689" s="160"/>
      <c r="JQ689" s="160"/>
      <c r="JR689" s="160"/>
      <c r="JS689" s="160"/>
      <c r="JT689" s="160"/>
      <c r="JU689" s="160"/>
      <c r="JV689" s="160"/>
      <c r="JW689" s="160"/>
      <c r="JX689" s="160"/>
      <c r="JY689" s="160"/>
      <c r="JZ689" s="160"/>
      <c r="KA689" s="160"/>
      <c r="KB689" s="160"/>
      <c r="KC689" s="160"/>
      <c r="KD689" s="160"/>
      <c r="KE689" s="160"/>
      <c r="KF689" s="160"/>
      <c r="KG689" s="160"/>
      <c r="KH689" s="160"/>
      <c r="KI689" s="160"/>
      <c r="KJ689" s="160"/>
      <c r="KK689" s="160"/>
      <c r="KL689" s="160"/>
      <c r="KM689" s="160"/>
      <c r="KN689" s="160"/>
      <c r="KO689" s="160"/>
      <c r="KP689" s="160"/>
      <c r="KQ689" s="160"/>
      <c r="KR689" s="160"/>
      <c r="KS689" s="160"/>
      <c r="KT689" s="160"/>
      <c r="KU689" s="160"/>
      <c r="KV689" s="160"/>
      <c r="KW689" s="160"/>
      <c r="KX689" s="160"/>
      <c r="KY689" s="160"/>
      <c r="KZ689" s="160"/>
      <c r="LA689" s="160"/>
      <c r="LB689" s="160"/>
      <c r="LC689" s="160"/>
      <c r="LD689" s="160"/>
      <c r="LE689" s="160"/>
      <c r="LF689" s="160"/>
      <c r="LG689" s="160"/>
      <c r="LH689" s="160"/>
      <c r="LI689" s="160"/>
      <c r="LJ689" s="160"/>
      <c r="LK689" s="160"/>
      <c r="LL689" s="160"/>
      <c r="LM689" s="160"/>
      <c r="LN689" s="160"/>
      <c r="LO689" s="160"/>
      <c r="LP689" s="160"/>
      <c r="LQ689" s="160"/>
      <c r="LR689" s="160"/>
      <c r="LS689" s="160"/>
      <c r="LT689" s="160"/>
      <c r="LU689" s="160"/>
      <c r="LV689" s="160"/>
      <c r="LW689" s="160"/>
      <c r="LX689" s="160"/>
      <c r="LY689" s="160"/>
      <c r="LZ689" s="160"/>
      <c r="MA689" s="160"/>
      <c r="MB689" s="160"/>
      <c r="MC689" s="160"/>
      <c r="MD689" s="160"/>
      <c r="ME689" s="160"/>
      <c r="MF689" s="160"/>
      <c r="MG689" s="160"/>
      <c r="MH689" s="160"/>
      <c r="MI689" s="160"/>
      <c r="MJ689" s="160"/>
      <c r="MK689" s="160"/>
      <c r="ML689" s="160"/>
      <c r="MM689" s="160"/>
      <c r="MN689" s="160"/>
      <c r="MO689" s="160"/>
      <c r="MP689" s="160"/>
      <c r="MQ689" s="160"/>
      <c r="MR689" s="160"/>
      <c r="MS689" s="160"/>
      <c r="MT689" s="160"/>
      <c r="MU689" s="160"/>
      <c r="MV689" s="160"/>
      <c r="MW689" s="160"/>
      <c r="MX689" s="160"/>
      <c r="MY689" s="160"/>
      <c r="MZ689" s="160"/>
      <c r="NA689" s="160"/>
      <c r="NB689" s="160"/>
      <c r="NC689" s="160"/>
      <c r="ND689" s="160"/>
      <c r="NE689" s="160"/>
      <c r="NF689" s="160"/>
      <c r="NG689" s="160"/>
      <c r="NH689" s="160"/>
      <c r="NI689" s="160"/>
      <c r="NJ689" s="160"/>
      <c r="NK689" s="160"/>
      <c r="NL689" s="160"/>
      <c r="NM689" s="160"/>
      <c r="NN689" s="160"/>
      <c r="NO689" s="160"/>
      <c r="NP689" s="160"/>
      <c r="NQ689" s="160"/>
      <c r="NR689" s="160"/>
      <c r="NS689" s="160"/>
      <c r="NT689" s="160"/>
      <c r="NU689" s="160"/>
      <c r="NV689" s="160"/>
      <c r="NW689" s="160"/>
      <c r="NX689" s="160"/>
      <c r="NY689" s="160"/>
      <c r="NZ689" s="160"/>
      <c r="OA689" s="160"/>
      <c r="OB689" s="160"/>
      <c r="OC689" s="160"/>
      <c r="OD689" s="160"/>
      <c r="OE689" s="160"/>
      <c r="OF689" s="160"/>
      <c r="OG689" s="160"/>
      <c r="OH689" s="160"/>
      <c r="OI689" s="160"/>
      <c r="OJ689" s="160"/>
      <c r="OK689" s="160"/>
      <c r="OL689" s="160"/>
      <c r="OM689" s="160"/>
      <c r="ON689" s="160"/>
      <c r="OO689" s="160"/>
      <c r="OP689" s="160"/>
      <c r="OQ689" s="160"/>
      <c r="OR689" s="160"/>
      <c r="OS689" s="160"/>
      <c r="OT689" s="160"/>
      <c r="OU689" s="160"/>
      <c r="OV689" s="160"/>
      <c r="OW689" s="160"/>
      <c r="OX689" s="160"/>
      <c r="OY689" s="160"/>
      <c r="OZ689" s="160"/>
      <c r="PA689" s="160"/>
      <c r="PB689" s="160"/>
      <c r="PC689" s="160"/>
      <c r="PD689" s="160"/>
      <c r="PE689" s="160"/>
      <c r="PF689" s="160"/>
      <c r="PG689" s="160"/>
      <c r="PH689" s="160"/>
      <c r="PI689" s="160"/>
      <c r="PJ689" s="160"/>
      <c r="PK689" s="160"/>
      <c r="PL689" s="160"/>
      <c r="PM689" s="160"/>
      <c r="PN689" s="160"/>
      <c r="PO689" s="160"/>
      <c r="PP689" s="160"/>
      <c r="PQ689" s="160"/>
      <c r="PR689" s="160"/>
      <c r="PS689" s="160"/>
      <c r="PT689" s="160"/>
      <c r="PU689" s="160"/>
      <c r="PV689" s="160"/>
      <c r="PW689" s="160"/>
      <c r="PX689" s="160"/>
      <c r="PY689" s="160"/>
      <c r="PZ689" s="160"/>
      <c r="QA689" s="160"/>
      <c r="QB689" s="160"/>
      <c r="QC689" s="160"/>
      <c r="QD689" s="160"/>
      <c r="QE689" s="160"/>
      <c r="QF689" s="160"/>
      <c r="QG689" s="160"/>
      <c r="QH689" s="160"/>
      <c r="QI689" s="160"/>
      <c r="QJ689" s="160"/>
      <c r="QK689" s="160"/>
      <c r="QL689" s="160"/>
      <c r="QM689" s="160"/>
      <c r="QN689" s="160"/>
      <c r="QO689" s="160"/>
      <c r="QP689" s="160"/>
      <c r="QQ689" s="160"/>
      <c r="QR689" s="160"/>
      <c r="QS689" s="160"/>
      <c r="QT689" s="160"/>
      <c r="QU689" s="160"/>
      <c r="QV689" s="160"/>
      <c r="QW689" s="160"/>
      <c r="QX689" s="160"/>
      <c r="QY689" s="160"/>
      <c r="QZ689" s="160"/>
      <c r="RA689" s="160"/>
      <c r="RB689" s="160"/>
      <c r="RC689" s="160"/>
      <c r="RD689" s="160"/>
      <c r="RE689" s="160"/>
      <c r="RF689" s="160"/>
      <c r="RG689" s="160"/>
      <c r="RH689" s="160"/>
      <c r="RI689" s="160"/>
      <c r="RJ689" s="160"/>
      <c r="RK689" s="160"/>
      <c r="RL689" s="160"/>
      <c r="RM689" s="160"/>
      <c r="RN689" s="160"/>
      <c r="RO689" s="160"/>
      <c r="RP689" s="160"/>
      <c r="RQ689" s="160"/>
      <c r="RR689" s="160"/>
      <c r="RS689" s="160"/>
      <c r="RT689" s="160"/>
      <c r="RU689" s="160"/>
      <c r="RV689" s="160"/>
      <c r="RW689" s="160"/>
      <c r="RX689" s="160"/>
      <c r="RY689" s="160"/>
      <c r="RZ689" s="160"/>
      <c r="SA689" s="160"/>
      <c r="SB689" s="160"/>
      <c r="SC689" s="160"/>
      <c r="SD689" s="160"/>
      <c r="SE689" s="160"/>
      <c r="SF689" s="160"/>
      <c r="SG689" s="160"/>
      <c r="SH689" s="160"/>
      <c r="SI689" s="160"/>
      <c r="SJ689" s="160"/>
      <c r="SK689" s="160"/>
      <c r="SL689" s="160"/>
      <c r="SM689" s="160"/>
      <c r="SN689" s="160"/>
      <c r="SO689" s="160"/>
      <c r="SP689" s="160"/>
      <c r="SQ689" s="160"/>
      <c r="SR689" s="160"/>
      <c r="SS689" s="160"/>
      <c r="ST689" s="160"/>
      <c r="SU689" s="160"/>
      <c r="SV689" s="160"/>
      <c r="SW689" s="160"/>
      <c r="SX689" s="160"/>
      <c r="SY689" s="160"/>
      <c r="SZ689" s="160"/>
      <c r="TA689" s="160"/>
      <c r="TB689" s="160"/>
      <c r="TC689" s="160"/>
      <c r="TD689" s="160"/>
      <c r="TE689" s="160"/>
      <c r="TF689" s="160"/>
    </row>
    <row r="690" spans="1:526">
      <c r="A690" s="160"/>
      <c r="B690" s="160"/>
      <c r="C690" s="160"/>
      <c r="D690" s="160"/>
      <c r="E690" s="160"/>
      <c r="F690" s="160"/>
      <c r="G690" s="160"/>
      <c r="H690" s="160"/>
      <c r="I690" s="160"/>
      <c r="J690" s="160"/>
      <c r="K690" s="160"/>
      <c r="L690" s="160"/>
      <c r="M690" s="160"/>
      <c r="N690" s="160"/>
      <c r="O690" s="160"/>
      <c r="P690" s="160"/>
      <c r="Q690" s="160"/>
      <c r="R690" s="160"/>
      <c r="S690" s="160"/>
      <c r="T690" s="160"/>
      <c r="U690" s="160"/>
      <c r="V690" s="160"/>
      <c r="W690" s="160"/>
      <c r="X690" s="160"/>
      <c r="Y690" s="160"/>
      <c r="Z690" s="160"/>
      <c r="AA690" s="160"/>
      <c r="AB690" s="160"/>
      <c r="AC690" s="160"/>
      <c r="AD690" s="160"/>
      <c r="AE690" s="160"/>
      <c r="AF690" s="160"/>
      <c r="AG690" s="160"/>
      <c r="AH690" s="160"/>
      <c r="AI690" s="160"/>
      <c r="AJ690" s="160"/>
      <c r="AK690" s="160"/>
      <c r="AL690" s="160"/>
      <c r="AM690" s="160"/>
      <c r="AN690" s="160"/>
      <c r="AO690" s="160"/>
      <c r="AP690" s="160"/>
      <c r="AQ690" s="160"/>
      <c r="AR690" s="160"/>
      <c r="AS690" s="160"/>
      <c r="AT690" s="160"/>
      <c r="AU690" s="160"/>
      <c r="AV690" s="160"/>
      <c r="AW690" s="160"/>
      <c r="AX690" s="160"/>
      <c r="AY690" s="160"/>
      <c r="AZ690" s="160"/>
      <c r="BA690" s="160"/>
      <c r="BB690" s="160"/>
      <c r="BC690" s="160"/>
      <c r="BD690" s="160"/>
      <c r="BE690" s="160"/>
      <c r="BF690" s="160"/>
      <c r="BG690" s="160"/>
      <c r="BH690" s="160"/>
      <c r="BI690" s="160"/>
      <c r="BJ690" s="160"/>
      <c r="BK690" s="160"/>
      <c r="BL690" s="160"/>
      <c r="BM690" s="160"/>
      <c r="BN690" s="160"/>
      <c r="BO690" s="160"/>
      <c r="BP690" s="160"/>
      <c r="BQ690" s="160"/>
      <c r="BR690" s="160"/>
      <c r="BS690" s="160"/>
      <c r="BT690" s="160"/>
      <c r="BU690" s="160"/>
      <c r="BV690" s="160"/>
      <c r="BW690" s="160"/>
      <c r="BX690" s="160"/>
      <c r="BY690" s="160"/>
      <c r="BZ690" s="160"/>
      <c r="CA690" s="160"/>
      <c r="CB690" s="160"/>
      <c r="CC690" s="160"/>
      <c r="CD690" s="160"/>
      <c r="CE690" s="160"/>
      <c r="CF690" s="160"/>
      <c r="CG690" s="160"/>
      <c r="CH690" s="160"/>
      <c r="CI690" s="160"/>
      <c r="CJ690" s="160"/>
      <c r="CK690" s="160"/>
      <c r="CL690" s="160"/>
      <c r="CM690" s="160"/>
      <c r="CN690" s="160"/>
      <c r="CO690" s="160"/>
      <c r="CP690" s="160"/>
      <c r="CQ690" s="160"/>
      <c r="CR690" s="160"/>
      <c r="CS690" s="160"/>
      <c r="CT690" s="160"/>
      <c r="CU690" s="160"/>
      <c r="CV690" s="160"/>
      <c r="CW690" s="160"/>
      <c r="CX690" s="160"/>
      <c r="CY690" s="160"/>
      <c r="CZ690" s="160"/>
      <c r="DA690" s="160"/>
      <c r="DB690" s="160"/>
      <c r="DC690" s="160"/>
      <c r="DD690" s="160"/>
      <c r="DE690" s="160"/>
      <c r="DF690" s="160"/>
      <c r="DG690" s="160"/>
      <c r="DH690" s="160"/>
      <c r="DI690" s="160"/>
      <c r="DJ690" s="160"/>
      <c r="DK690" s="160"/>
      <c r="DL690" s="160"/>
      <c r="DM690" s="160"/>
      <c r="DN690" s="160"/>
      <c r="DO690" s="160"/>
      <c r="DP690" s="160"/>
      <c r="DQ690" s="160"/>
      <c r="DR690" s="160"/>
      <c r="DS690" s="160"/>
      <c r="DT690" s="160"/>
      <c r="DU690" s="160"/>
      <c r="DV690" s="160"/>
      <c r="DW690" s="160"/>
      <c r="DX690" s="160"/>
      <c r="DY690" s="160"/>
      <c r="DZ690" s="160"/>
      <c r="EA690" s="160"/>
      <c r="EB690" s="160"/>
      <c r="EC690" s="160"/>
      <c r="ED690" s="160"/>
      <c r="EE690" s="160"/>
      <c r="EF690" s="160"/>
      <c r="EG690" s="160"/>
      <c r="EH690" s="160"/>
      <c r="EI690" s="160"/>
      <c r="EJ690" s="160"/>
      <c r="EK690" s="160"/>
      <c r="EL690" s="160"/>
      <c r="EM690" s="160"/>
      <c r="EN690" s="160"/>
      <c r="EO690" s="160"/>
      <c r="EP690" s="160"/>
      <c r="EQ690" s="160"/>
      <c r="ER690" s="160"/>
      <c r="ES690" s="160"/>
      <c r="ET690" s="160"/>
      <c r="EU690" s="160"/>
      <c r="EV690" s="160"/>
      <c r="EW690" s="160"/>
      <c r="EX690" s="160"/>
      <c r="EY690" s="160"/>
      <c r="EZ690" s="160"/>
      <c r="FA690" s="160"/>
      <c r="FB690" s="160"/>
      <c r="FC690" s="160"/>
      <c r="FD690" s="160"/>
      <c r="FE690" s="160"/>
      <c r="FF690" s="160"/>
      <c r="FG690" s="160"/>
      <c r="FH690" s="160"/>
      <c r="FI690" s="160"/>
      <c r="FJ690" s="160"/>
      <c r="FK690" s="160"/>
      <c r="FL690" s="160"/>
      <c r="FM690" s="160"/>
      <c r="FN690" s="160"/>
      <c r="FO690" s="160"/>
      <c r="FP690" s="160"/>
      <c r="FQ690" s="160"/>
      <c r="FR690" s="160"/>
      <c r="FS690" s="160"/>
      <c r="FT690" s="160"/>
      <c r="FU690" s="160"/>
      <c r="FV690" s="160"/>
      <c r="FW690" s="160"/>
      <c r="FX690" s="160"/>
      <c r="FY690" s="160"/>
      <c r="FZ690" s="160"/>
      <c r="GA690" s="160"/>
      <c r="GB690" s="160"/>
      <c r="GC690" s="160"/>
      <c r="GD690" s="160"/>
      <c r="GE690" s="160"/>
      <c r="GF690" s="160"/>
      <c r="GG690" s="160"/>
      <c r="GH690" s="160"/>
      <c r="GI690" s="160"/>
      <c r="GJ690" s="160"/>
      <c r="GK690" s="160"/>
      <c r="GL690" s="160"/>
      <c r="GM690" s="160"/>
      <c r="GN690" s="160"/>
      <c r="GO690" s="160"/>
      <c r="GP690" s="160"/>
      <c r="GQ690" s="160"/>
      <c r="GR690" s="160"/>
      <c r="GS690" s="160"/>
      <c r="GT690" s="160"/>
      <c r="GU690" s="160"/>
      <c r="GV690" s="160"/>
      <c r="GW690" s="160"/>
      <c r="GX690" s="160"/>
      <c r="GY690" s="160"/>
      <c r="GZ690" s="160"/>
      <c r="HA690" s="160"/>
      <c r="HB690" s="160"/>
      <c r="HC690" s="160"/>
      <c r="HD690" s="160"/>
      <c r="HE690" s="160"/>
      <c r="HF690" s="160"/>
      <c r="HG690" s="160"/>
      <c r="HH690" s="160"/>
      <c r="HI690" s="160"/>
      <c r="HJ690" s="160"/>
      <c r="HK690" s="160"/>
      <c r="HL690" s="160"/>
      <c r="HM690" s="160"/>
      <c r="HN690" s="160"/>
      <c r="HO690" s="160"/>
      <c r="HP690" s="160"/>
      <c r="HQ690" s="160"/>
      <c r="HR690" s="160"/>
      <c r="HS690" s="160"/>
      <c r="HT690" s="160"/>
      <c r="HU690" s="160"/>
      <c r="HV690" s="160"/>
      <c r="HW690" s="160"/>
      <c r="HX690" s="160"/>
      <c r="HY690" s="160"/>
      <c r="HZ690" s="160"/>
      <c r="IA690" s="160"/>
      <c r="IB690" s="160"/>
      <c r="IC690" s="160"/>
      <c r="ID690" s="160"/>
      <c r="IE690" s="160"/>
      <c r="IF690" s="160"/>
      <c r="IG690" s="160"/>
      <c r="IH690" s="160"/>
      <c r="II690" s="160"/>
      <c r="IJ690" s="160"/>
      <c r="IK690" s="160"/>
      <c r="IL690" s="160"/>
      <c r="IM690" s="160"/>
      <c r="IN690" s="160"/>
      <c r="IO690" s="160"/>
      <c r="IP690" s="160"/>
      <c r="IQ690" s="160"/>
      <c r="IR690" s="160"/>
      <c r="IS690" s="160"/>
      <c r="IT690" s="160"/>
      <c r="IU690" s="160"/>
      <c r="IV690" s="160"/>
      <c r="IW690" s="160"/>
      <c r="IX690" s="160"/>
      <c r="IY690" s="160"/>
      <c r="IZ690" s="160"/>
      <c r="JA690" s="160"/>
      <c r="JB690" s="160"/>
      <c r="JC690" s="160"/>
      <c r="JD690" s="160"/>
      <c r="JE690" s="160"/>
      <c r="JF690" s="160"/>
      <c r="JG690" s="160"/>
      <c r="JH690" s="160"/>
      <c r="JI690" s="160"/>
      <c r="JJ690" s="160"/>
      <c r="JK690" s="160"/>
      <c r="JL690" s="160"/>
      <c r="JM690" s="160"/>
      <c r="JN690" s="160"/>
      <c r="JO690" s="160"/>
      <c r="JP690" s="160"/>
      <c r="JQ690" s="160"/>
      <c r="JR690" s="160"/>
      <c r="JS690" s="160"/>
      <c r="JT690" s="160"/>
      <c r="JU690" s="160"/>
      <c r="JV690" s="160"/>
      <c r="JW690" s="160"/>
      <c r="JX690" s="160"/>
      <c r="JY690" s="160"/>
      <c r="JZ690" s="160"/>
      <c r="KA690" s="160"/>
      <c r="KB690" s="160"/>
      <c r="KC690" s="160"/>
      <c r="KD690" s="160"/>
      <c r="KE690" s="160"/>
      <c r="KF690" s="160"/>
      <c r="KG690" s="160"/>
      <c r="KH690" s="160"/>
      <c r="KI690" s="160"/>
      <c r="KJ690" s="160"/>
      <c r="KK690" s="160"/>
      <c r="KL690" s="160"/>
      <c r="KM690" s="160"/>
      <c r="KN690" s="160"/>
      <c r="KO690" s="160"/>
      <c r="KP690" s="160"/>
      <c r="KQ690" s="160"/>
      <c r="KR690" s="160"/>
      <c r="KS690" s="160"/>
      <c r="KT690" s="160"/>
      <c r="KU690" s="160"/>
      <c r="KV690" s="160"/>
      <c r="KW690" s="160"/>
      <c r="KX690" s="160"/>
      <c r="KY690" s="160"/>
      <c r="KZ690" s="160"/>
      <c r="LA690" s="160"/>
      <c r="LB690" s="160"/>
      <c r="LC690" s="160"/>
      <c r="LD690" s="160"/>
      <c r="LE690" s="160"/>
      <c r="LF690" s="160"/>
      <c r="LG690" s="160"/>
      <c r="LH690" s="160"/>
      <c r="LI690" s="160"/>
      <c r="LJ690" s="160"/>
      <c r="LK690" s="160"/>
      <c r="LL690" s="160"/>
      <c r="LM690" s="160"/>
      <c r="LN690" s="160"/>
      <c r="LO690" s="160"/>
      <c r="LP690" s="160"/>
      <c r="LQ690" s="160"/>
      <c r="LR690" s="160"/>
      <c r="LS690" s="160"/>
      <c r="LT690" s="160"/>
      <c r="LU690" s="160"/>
      <c r="LV690" s="160"/>
      <c r="LW690" s="160"/>
      <c r="LX690" s="160"/>
      <c r="LY690" s="160"/>
      <c r="LZ690" s="160"/>
      <c r="MA690" s="160"/>
      <c r="MB690" s="160"/>
      <c r="MC690" s="160"/>
      <c r="MD690" s="160"/>
      <c r="ME690" s="160"/>
      <c r="MF690" s="160"/>
      <c r="MG690" s="160"/>
      <c r="MH690" s="160"/>
      <c r="MI690" s="160"/>
      <c r="MJ690" s="160"/>
      <c r="MK690" s="160"/>
      <c r="ML690" s="160"/>
      <c r="MM690" s="160"/>
      <c r="MN690" s="160"/>
      <c r="MO690" s="160"/>
      <c r="MP690" s="160"/>
      <c r="MQ690" s="160"/>
      <c r="MR690" s="160"/>
      <c r="MS690" s="160"/>
      <c r="MT690" s="160"/>
      <c r="MU690" s="160"/>
      <c r="MV690" s="160"/>
      <c r="MW690" s="160"/>
      <c r="MX690" s="160"/>
      <c r="MY690" s="160"/>
      <c r="MZ690" s="160"/>
      <c r="NA690" s="160"/>
      <c r="NB690" s="160"/>
      <c r="NC690" s="160"/>
      <c r="ND690" s="160"/>
      <c r="NE690" s="160"/>
      <c r="NF690" s="160"/>
      <c r="NG690" s="160"/>
      <c r="NH690" s="160"/>
      <c r="NI690" s="160"/>
      <c r="NJ690" s="160"/>
      <c r="NK690" s="160"/>
      <c r="NL690" s="160"/>
      <c r="NM690" s="160"/>
      <c r="NN690" s="160"/>
      <c r="NO690" s="160"/>
      <c r="NP690" s="160"/>
      <c r="NQ690" s="160"/>
      <c r="NR690" s="160"/>
      <c r="NS690" s="160"/>
      <c r="NT690" s="160"/>
      <c r="NU690" s="160"/>
      <c r="NV690" s="160"/>
      <c r="NW690" s="160"/>
      <c r="NX690" s="160"/>
      <c r="NY690" s="160"/>
      <c r="NZ690" s="160"/>
      <c r="OA690" s="160"/>
      <c r="OB690" s="160"/>
      <c r="OC690" s="160"/>
      <c r="OD690" s="160"/>
      <c r="OE690" s="160"/>
      <c r="OF690" s="160"/>
      <c r="OG690" s="160"/>
      <c r="OH690" s="160"/>
      <c r="OI690" s="160"/>
      <c r="OJ690" s="160"/>
      <c r="OK690" s="160"/>
      <c r="OL690" s="160"/>
      <c r="OM690" s="160"/>
      <c r="ON690" s="160"/>
      <c r="OO690" s="160"/>
      <c r="OP690" s="160"/>
      <c r="OQ690" s="160"/>
      <c r="OR690" s="160"/>
      <c r="OS690" s="160"/>
      <c r="OT690" s="160"/>
      <c r="OU690" s="160"/>
      <c r="OV690" s="160"/>
      <c r="OW690" s="160"/>
      <c r="OX690" s="160"/>
      <c r="OY690" s="160"/>
      <c r="OZ690" s="160"/>
      <c r="PA690" s="160"/>
      <c r="PB690" s="160"/>
      <c r="PC690" s="160"/>
      <c r="PD690" s="160"/>
      <c r="PE690" s="160"/>
      <c r="PF690" s="160"/>
      <c r="PG690" s="160"/>
      <c r="PH690" s="160"/>
      <c r="PI690" s="160"/>
      <c r="PJ690" s="160"/>
      <c r="PK690" s="160"/>
      <c r="PL690" s="160"/>
      <c r="PM690" s="160"/>
      <c r="PN690" s="160"/>
      <c r="PO690" s="160"/>
      <c r="PP690" s="160"/>
      <c r="PQ690" s="160"/>
      <c r="PR690" s="160"/>
      <c r="PS690" s="160"/>
      <c r="PT690" s="160"/>
      <c r="PU690" s="160"/>
      <c r="PV690" s="160"/>
      <c r="PW690" s="160"/>
      <c r="PX690" s="160"/>
      <c r="PY690" s="160"/>
      <c r="PZ690" s="160"/>
      <c r="QA690" s="160"/>
      <c r="QB690" s="160"/>
      <c r="QC690" s="160"/>
      <c r="QD690" s="160"/>
      <c r="QE690" s="160"/>
      <c r="QF690" s="160"/>
      <c r="QG690" s="160"/>
      <c r="QH690" s="160"/>
      <c r="QI690" s="160"/>
      <c r="QJ690" s="160"/>
      <c r="QK690" s="160"/>
      <c r="QL690" s="160"/>
      <c r="QM690" s="160"/>
      <c r="QN690" s="160"/>
      <c r="QO690" s="160"/>
      <c r="QP690" s="160"/>
      <c r="QQ690" s="160"/>
      <c r="QR690" s="160"/>
      <c r="QS690" s="160"/>
      <c r="QT690" s="160"/>
      <c r="QU690" s="160"/>
      <c r="QV690" s="160"/>
      <c r="QW690" s="160"/>
      <c r="QX690" s="160"/>
      <c r="QY690" s="160"/>
      <c r="QZ690" s="160"/>
      <c r="RA690" s="160"/>
      <c r="RB690" s="160"/>
      <c r="RC690" s="160"/>
      <c r="RD690" s="160"/>
      <c r="RE690" s="160"/>
      <c r="RF690" s="160"/>
      <c r="RG690" s="160"/>
      <c r="RH690" s="160"/>
      <c r="RI690" s="160"/>
      <c r="RJ690" s="160"/>
      <c r="RK690" s="160"/>
      <c r="RL690" s="160"/>
      <c r="RM690" s="160"/>
      <c r="RN690" s="160"/>
      <c r="RO690" s="160"/>
      <c r="RP690" s="160"/>
      <c r="RQ690" s="160"/>
      <c r="RR690" s="160"/>
      <c r="RS690" s="160"/>
      <c r="RT690" s="160"/>
      <c r="RU690" s="160"/>
      <c r="RV690" s="160"/>
      <c r="RW690" s="160"/>
      <c r="RX690" s="160"/>
      <c r="RY690" s="160"/>
      <c r="RZ690" s="160"/>
      <c r="SA690" s="160"/>
      <c r="SB690" s="160"/>
      <c r="SC690" s="160"/>
      <c r="SD690" s="160"/>
      <c r="SE690" s="160"/>
      <c r="SF690" s="160"/>
      <c r="SG690" s="160"/>
      <c r="SH690" s="160"/>
      <c r="SI690" s="160"/>
      <c r="SJ690" s="160"/>
      <c r="SK690" s="160"/>
      <c r="SL690" s="160"/>
      <c r="SM690" s="160"/>
      <c r="SN690" s="160"/>
      <c r="SO690" s="160"/>
      <c r="SP690" s="160"/>
      <c r="SQ690" s="160"/>
      <c r="SR690" s="160"/>
      <c r="SS690" s="160"/>
      <c r="ST690" s="160"/>
      <c r="SU690" s="160"/>
      <c r="SV690" s="160"/>
      <c r="SW690" s="160"/>
      <c r="SX690" s="160"/>
      <c r="SY690" s="160"/>
      <c r="SZ690" s="160"/>
      <c r="TA690" s="160"/>
      <c r="TB690" s="160"/>
      <c r="TC690" s="160"/>
      <c r="TD690" s="160"/>
      <c r="TE690" s="160"/>
      <c r="TF690" s="160"/>
    </row>
    <row r="691" spans="1:526">
      <c r="A691" s="160"/>
      <c r="B691" s="160"/>
      <c r="C691" s="160"/>
      <c r="D691" s="160"/>
      <c r="E691" s="160"/>
      <c r="F691" s="160"/>
      <c r="G691" s="160"/>
      <c r="H691" s="160"/>
      <c r="I691" s="160"/>
      <c r="J691" s="160"/>
      <c r="K691" s="160"/>
      <c r="L691" s="160"/>
      <c r="M691" s="160"/>
      <c r="N691" s="160"/>
      <c r="O691" s="160"/>
      <c r="P691" s="160"/>
      <c r="Q691" s="160"/>
      <c r="R691" s="160"/>
      <c r="S691" s="160"/>
      <c r="T691" s="160"/>
      <c r="U691" s="160"/>
      <c r="V691" s="160"/>
      <c r="W691" s="160"/>
      <c r="X691" s="160"/>
      <c r="Y691" s="160"/>
      <c r="Z691" s="160"/>
      <c r="AA691" s="160"/>
      <c r="AB691" s="160"/>
      <c r="AC691" s="160"/>
      <c r="AD691" s="160"/>
      <c r="AE691" s="160"/>
      <c r="AF691" s="160"/>
      <c r="AG691" s="160"/>
      <c r="AH691" s="160"/>
      <c r="AI691" s="160"/>
      <c r="AJ691" s="160"/>
      <c r="AK691" s="160"/>
      <c r="AL691" s="160"/>
      <c r="AM691" s="160"/>
      <c r="AN691" s="160"/>
      <c r="AO691" s="160"/>
      <c r="AP691" s="160"/>
      <c r="AQ691" s="160"/>
      <c r="AR691" s="160"/>
      <c r="AS691" s="160"/>
      <c r="AT691" s="160"/>
      <c r="AU691" s="160"/>
      <c r="AV691" s="160"/>
      <c r="AW691" s="160"/>
      <c r="AX691" s="160"/>
      <c r="AY691" s="160"/>
      <c r="AZ691" s="160"/>
      <c r="BA691" s="160"/>
      <c r="BB691" s="160"/>
      <c r="BC691" s="160"/>
      <c r="BD691" s="160"/>
      <c r="BE691" s="160"/>
      <c r="BF691" s="160"/>
      <c r="BG691" s="160"/>
      <c r="BH691" s="160"/>
      <c r="BI691" s="160"/>
      <c r="BJ691" s="160"/>
      <c r="BK691" s="160"/>
      <c r="BL691" s="160"/>
      <c r="BM691" s="160"/>
      <c r="BN691" s="160"/>
      <c r="BO691" s="160"/>
      <c r="BP691" s="160"/>
      <c r="BQ691" s="160"/>
      <c r="BR691" s="160"/>
      <c r="BS691" s="160"/>
      <c r="BT691" s="160"/>
      <c r="BU691" s="160"/>
      <c r="BV691" s="160"/>
      <c r="BW691" s="160"/>
      <c r="BX691" s="160"/>
      <c r="BY691" s="160"/>
      <c r="BZ691" s="160"/>
      <c r="CA691" s="160"/>
      <c r="CB691" s="160"/>
      <c r="CC691" s="160"/>
      <c r="CD691" s="160"/>
      <c r="CE691" s="160"/>
      <c r="CF691" s="160"/>
      <c r="CG691" s="160"/>
      <c r="CH691" s="160"/>
      <c r="CI691" s="160"/>
      <c r="CJ691" s="160"/>
      <c r="CK691" s="160"/>
      <c r="CL691" s="160"/>
      <c r="CM691" s="160"/>
      <c r="CN691" s="160"/>
      <c r="CO691" s="160"/>
      <c r="CP691" s="160"/>
      <c r="CQ691" s="160"/>
      <c r="CR691" s="160"/>
      <c r="CS691" s="160"/>
      <c r="CT691" s="160"/>
      <c r="CU691" s="160"/>
      <c r="CV691" s="160"/>
      <c r="CW691" s="160"/>
      <c r="CX691" s="160"/>
      <c r="CY691" s="160"/>
      <c r="CZ691" s="160"/>
      <c r="DA691" s="160"/>
      <c r="DB691" s="160"/>
      <c r="DC691" s="160"/>
      <c r="DD691" s="160"/>
      <c r="DE691" s="160"/>
      <c r="DF691" s="160"/>
      <c r="DG691" s="160"/>
      <c r="DH691" s="160"/>
      <c r="DI691" s="160"/>
      <c r="DJ691" s="160"/>
      <c r="DK691" s="160"/>
      <c r="DL691" s="160"/>
      <c r="DM691" s="160"/>
      <c r="DN691" s="160"/>
      <c r="DO691" s="160"/>
      <c r="DP691" s="160"/>
      <c r="DQ691" s="160"/>
      <c r="DR691" s="160"/>
      <c r="DS691" s="160"/>
      <c r="DT691" s="160"/>
      <c r="DU691" s="160"/>
      <c r="DV691" s="160"/>
      <c r="DW691" s="160"/>
      <c r="DX691" s="160"/>
      <c r="DY691" s="160"/>
      <c r="DZ691" s="160"/>
      <c r="EA691" s="160"/>
      <c r="EB691" s="160"/>
      <c r="EC691" s="160"/>
      <c r="ED691" s="160"/>
      <c r="EE691" s="160"/>
      <c r="EF691" s="160"/>
      <c r="EG691" s="160"/>
      <c r="EH691" s="160"/>
      <c r="EI691" s="160"/>
      <c r="EJ691" s="160"/>
      <c r="EK691" s="160"/>
      <c r="EL691" s="160"/>
      <c r="EM691" s="160"/>
      <c r="EN691" s="160"/>
      <c r="EO691" s="160"/>
      <c r="EP691" s="160"/>
      <c r="EQ691" s="160"/>
      <c r="ER691" s="160"/>
      <c r="ES691" s="160"/>
      <c r="ET691" s="160"/>
      <c r="EU691" s="160"/>
      <c r="EV691" s="160"/>
      <c r="EW691" s="160"/>
      <c r="EX691" s="160"/>
      <c r="EY691" s="160"/>
      <c r="EZ691" s="160"/>
      <c r="FA691" s="160"/>
      <c r="FB691" s="160"/>
      <c r="FC691" s="160"/>
      <c r="FD691" s="160"/>
      <c r="FE691" s="160"/>
      <c r="FF691" s="160"/>
      <c r="FG691" s="160"/>
      <c r="FH691" s="160"/>
      <c r="FI691" s="160"/>
      <c r="FJ691" s="160"/>
      <c r="FK691" s="160"/>
      <c r="FL691" s="160"/>
      <c r="FM691" s="160"/>
      <c r="FN691" s="160"/>
      <c r="FO691" s="160"/>
      <c r="FP691" s="160"/>
      <c r="FQ691" s="160"/>
      <c r="FR691" s="160"/>
      <c r="FS691" s="160"/>
      <c r="FT691" s="160"/>
      <c r="FU691" s="160"/>
      <c r="FV691" s="160"/>
      <c r="FW691" s="160"/>
      <c r="FX691" s="160"/>
      <c r="FY691" s="160"/>
      <c r="FZ691" s="160"/>
      <c r="GA691" s="160"/>
      <c r="GB691" s="160"/>
      <c r="GC691" s="160"/>
      <c r="GD691" s="160"/>
      <c r="GE691" s="160"/>
      <c r="GF691" s="160"/>
      <c r="GG691" s="160"/>
      <c r="GH691" s="160"/>
      <c r="GI691" s="160"/>
      <c r="GJ691" s="160"/>
      <c r="GK691" s="160"/>
      <c r="GL691" s="160"/>
      <c r="GM691" s="160"/>
      <c r="GN691" s="160"/>
      <c r="GO691" s="160"/>
      <c r="GP691" s="160"/>
      <c r="GQ691" s="160"/>
      <c r="GR691" s="160"/>
      <c r="GS691" s="160"/>
      <c r="GT691" s="160"/>
      <c r="GU691" s="160"/>
      <c r="GV691" s="160"/>
      <c r="GW691" s="160"/>
      <c r="GX691" s="160"/>
      <c r="GY691" s="160"/>
      <c r="GZ691" s="160"/>
      <c r="HA691" s="160"/>
      <c r="HB691" s="160"/>
      <c r="HC691" s="160"/>
      <c r="HD691" s="160"/>
      <c r="HE691" s="160"/>
      <c r="HF691" s="160"/>
      <c r="HG691" s="160"/>
      <c r="HH691" s="160"/>
      <c r="HI691" s="160"/>
      <c r="HJ691" s="160"/>
      <c r="HK691" s="160"/>
      <c r="HL691" s="160"/>
      <c r="HM691" s="160"/>
      <c r="HN691" s="160"/>
      <c r="HO691" s="160"/>
      <c r="HP691" s="160"/>
      <c r="HQ691" s="160"/>
      <c r="HR691" s="160"/>
      <c r="HS691" s="160"/>
      <c r="HT691" s="160"/>
      <c r="HU691" s="160"/>
      <c r="HV691" s="160"/>
      <c r="HW691" s="160"/>
      <c r="HX691" s="160"/>
      <c r="HY691" s="160"/>
      <c r="HZ691" s="160"/>
      <c r="IA691" s="160"/>
      <c r="IB691" s="160"/>
      <c r="IC691" s="160"/>
      <c r="ID691" s="160"/>
      <c r="IE691" s="160"/>
      <c r="IF691" s="160"/>
      <c r="IG691" s="160"/>
      <c r="IH691" s="160"/>
      <c r="II691" s="160"/>
      <c r="IJ691" s="160"/>
      <c r="IK691" s="160"/>
      <c r="IL691" s="160"/>
      <c r="IM691" s="160"/>
      <c r="IN691" s="160"/>
      <c r="IO691" s="160"/>
      <c r="IP691" s="160"/>
      <c r="IQ691" s="160"/>
      <c r="IR691" s="160"/>
      <c r="IS691" s="160"/>
      <c r="IT691" s="160"/>
      <c r="IU691" s="160"/>
      <c r="IV691" s="160"/>
      <c r="IW691" s="160"/>
      <c r="IX691" s="160"/>
      <c r="IY691" s="160"/>
      <c r="IZ691" s="160"/>
      <c r="JA691" s="160"/>
      <c r="JB691" s="160"/>
      <c r="JC691" s="160"/>
      <c r="JD691" s="160"/>
      <c r="JE691" s="160"/>
      <c r="JF691" s="160"/>
      <c r="JG691" s="160"/>
      <c r="JH691" s="160"/>
      <c r="JI691" s="160"/>
      <c r="JJ691" s="160"/>
      <c r="JK691" s="160"/>
      <c r="JL691" s="160"/>
      <c r="JM691" s="160"/>
      <c r="JN691" s="160"/>
      <c r="JO691" s="160"/>
      <c r="JP691" s="160"/>
      <c r="JQ691" s="160"/>
      <c r="JR691" s="160"/>
      <c r="JS691" s="160"/>
      <c r="JT691" s="160"/>
      <c r="JU691" s="160"/>
      <c r="JV691" s="160"/>
      <c r="JW691" s="160"/>
      <c r="JX691" s="160"/>
      <c r="JY691" s="160"/>
      <c r="JZ691" s="160"/>
      <c r="KA691" s="160"/>
      <c r="KB691" s="160"/>
      <c r="KC691" s="160"/>
      <c r="KD691" s="160"/>
      <c r="KE691" s="160"/>
      <c r="KF691" s="160"/>
      <c r="KG691" s="160"/>
      <c r="KH691" s="160"/>
      <c r="KI691" s="160"/>
      <c r="KJ691" s="160"/>
      <c r="KK691" s="160"/>
      <c r="KL691" s="160"/>
      <c r="KM691" s="160"/>
      <c r="KN691" s="160"/>
      <c r="KO691" s="160"/>
      <c r="KP691" s="160"/>
      <c r="KQ691" s="160"/>
      <c r="KR691" s="160"/>
      <c r="KS691" s="160"/>
      <c r="KT691" s="160"/>
      <c r="KU691" s="160"/>
      <c r="KV691" s="160"/>
      <c r="KW691" s="160"/>
      <c r="KX691" s="160"/>
      <c r="KY691" s="160"/>
      <c r="KZ691" s="160"/>
      <c r="LA691" s="160"/>
      <c r="LB691" s="160"/>
      <c r="LC691" s="160"/>
      <c r="LD691" s="160"/>
      <c r="LE691" s="160"/>
      <c r="LF691" s="160"/>
      <c r="LG691" s="160"/>
      <c r="LH691" s="160"/>
      <c r="LI691" s="160"/>
      <c r="LJ691" s="160"/>
      <c r="LK691" s="160"/>
      <c r="LL691" s="160"/>
      <c r="LM691" s="160"/>
      <c r="LN691" s="160"/>
      <c r="LO691" s="160"/>
      <c r="LP691" s="160"/>
      <c r="LQ691" s="160"/>
      <c r="LR691" s="160"/>
      <c r="LS691" s="160"/>
      <c r="LT691" s="160"/>
      <c r="LU691" s="160"/>
      <c r="LV691" s="160"/>
      <c r="LW691" s="160"/>
      <c r="LX691" s="160"/>
      <c r="LY691" s="160"/>
      <c r="LZ691" s="160"/>
      <c r="MA691" s="160"/>
      <c r="MB691" s="160"/>
      <c r="MC691" s="160"/>
      <c r="MD691" s="160"/>
      <c r="ME691" s="160"/>
      <c r="MF691" s="160"/>
      <c r="MG691" s="160"/>
      <c r="MH691" s="160"/>
      <c r="MI691" s="160"/>
      <c r="MJ691" s="160"/>
      <c r="MK691" s="160"/>
      <c r="ML691" s="160"/>
      <c r="MM691" s="160"/>
      <c r="MN691" s="160"/>
      <c r="MO691" s="160"/>
      <c r="MP691" s="160"/>
      <c r="MQ691" s="160"/>
      <c r="MR691" s="160"/>
      <c r="MS691" s="160"/>
      <c r="MT691" s="160"/>
      <c r="MU691" s="160"/>
      <c r="MV691" s="160"/>
      <c r="MW691" s="160"/>
      <c r="MX691" s="160"/>
      <c r="MY691" s="160"/>
      <c r="MZ691" s="160"/>
      <c r="NA691" s="160"/>
      <c r="NB691" s="160"/>
      <c r="NC691" s="160"/>
      <c r="ND691" s="160"/>
      <c r="NE691" s="160"/>
      <c r="NF691" s="160"/>
      <c r="NG691" s="160"/>
      <c r="NH691" s="160"/>
      <c r="NI691" s="160"/>
      <c r="NJ691" s="160"/>
      <c r="NK691" s="160"/>
      <c r="NL691" s="160"/>
      <c r="NM691" s="160"/>
      <c r="NN691" s="160"/>
      <c r="NO691" s="160"/>
      <c r="NP691" s="160"/>
      <c r="NQ691" s="160"/>
      <c r="NR691" s="160"/>
      <c r="NS691" s="160"/>
      <c r="NT691" s="160"/>
      <c r="NU691" s="160"/>
      <c r="NV691" s="160"/>
      <c r="NW691" s="160"/>
      <c r="NX691" s="160"/>
      <c r="NY691" s="160"/>
      <c r="NZ691" s="160"/>
      <c r="OA691" s="160"/>
      <c r="OB691" s="160"/>
      <c r="OC691" s="160"/>
      <c r="OD691" s="160"/>
      <c r="OE691" s="160"/>
      <c r="OF691" s="160"/>
      <c r="OG691" s="160"/>
      <c r="OH691" s="160"/>
      <c r="OI691" s="160"/>
      <c r="OJ691" s="160"/>
      <c r="OK691" s="160"/>
      <c r="OL691" s="160"/>
      <c r="OM691" s="160"/>
      <c r="ON691" s="160"/>
      <c r="OO691" s="160"/>
      <c r="OP691" s="160"/>
      <c r="OQ691" s="160"/>
      <c r="OR691" s="160"/>
      <c r="OS691" s="160"/>
      <c r="OT691" s="160"/>
      <c r="OU691" s="160"/>
      <c r="OV691" s="160"/>
      <c r="OW691" s="160"/>
      <c r="OX691" s="160"/>
      <c r="OY691" s="160"/>
      <c r="OZ691" s="160"/>
      <c r="PA691" s="160"/>
      <c r="PB691" s="160"/>
      <c r="PC691" s="160"/>
      <c r="PD691" s="160"/>
      <c r="PE691" s="160"/>
      <c r="PF691" s="160"/>
      <c r="PG691" s="160"/>
      <c r="PH691" s="160"/>
      <c r="PI691" s="160"/>
      <c r="PJ691" s="160"/>
      <c r="PK691" s="160"/>
      <c r="PL691" s="160"/>
      <c r="PM691" s="160"/>
      <c r="PN691" s="160"/>
      <c r="PO691" s="160"/>
      <c r="PP691" s="160"/>
      <c r="PQ691" s="160"/>
      <c r="PR691" s="160"/>
      <c r="PS691" s="160"/>
      <c r="PT691" s="160"/>
      <c r="PU691" s="160"/>
      <c r="PV691" s="160"/>
      <c r="PW691" s="160"/>
      <c r="PX691" s="160"/>
      <c r="PY691" s="160"/>
      <c r="PZ691" s="160"/>
      <c r="QA691" s="160"/>
      <c r="QB691" s="160"/>
      <c r="QC691" s="160"/>
      <c r="QD691" s="160"/>
      <c r="QE691" s="160"/>
      <c r="QF691" s="160"/>
      <c r="QG691" s="160"/>
      <c r="QH691" s="160"/>
      <c r="QI691" s="160"/>
      <c r="QJ691" s="160"/>
      <c r="QK691" s="160"/>
      <c r="QL691" s="160"/>
      <c r="QM691" s="160"/>
      <c r="QN691" s="160"/>
      <c r="QO691" s="160"/>
      <c r="QP691" s="160"/>
      <c r="QQ691" s="160"/>
      <c r="QR691" s="160"/>
      <c r="QS691" s="160"/>
      <c r="QT691" s="160"/>
      <c r="QU691" s="160"/>
      <c r="QV691" s="160"/>
      <c r="QW691" s="160"/>
      <c r="QX691" s="160"/>
      <c r="QY691" s="160"/>
      <c r="QZ691" s="160"/>
      <c r="RA691" s="160"/>
      <c r="RB691" s="160"/>
      <c r="RC691" s="160"/>
      <c r="RD691" s="160"/>
      <c r="RE691" s="160"/>
      <c r="RF691" s="160"/>
      <c r="RG691" s="160"/>
      <c r="RH691" s="160"/>
      <c r="RI691" s="160"/>
      <c r="RJ691" s="160"/>
      <c r="RK691" s="160"/>
      <c r="RL691" s="160"/>
      <c r="RM691" s="160"/>
      <c r="RN691" s="160"/>
      <c r="RO691" s="160"/>
      <c r="RP691" s="160"/>
      <c r="RQ691" s="160"/>
      <c r="RR691" s="160"/>
      <c r="RS691" s="160"/>
      <c r="RT691" s="160"/>
      <c r="RU691" s="160"/>
      <c r="RV691" s="160"/>
      <c r="RW691" s="160"/>
      <c r="RX691" s="160"/>
      <c r="RY691" s="160"/>
      <c r="RZ691" s="160"/>
      <c r="SA691" s="160"/>
      <c r="SB691" s="160"/>
      <c r="SC691" s="160"/>
      <c r="SD691" s="160"/>
      <c r="SE691" s="160"/>
      <c r="SF691" s="160"/>
      <c r="SG691" s="160"/>
      <c r="SH691" s="160"/>
      <c r="SI691" s="160"/>
      <c r="SJ691" s="160"/>
      <c r="SK691" s="160"/>
      <c r="SL691" s="160"/>
      <c r="SM691" s="160"/>
      <c r="SN691" s="160"/>
      <c r="SO691" s="160"/>
      <c r="SP691" s="160"/>
      <c r="SQ691" s="160"/>
      <c r="SR691" s="160"/>
      <c r="SS691" s="160"/>
      <c r="ST691" s="160"/>
      <c r="SU691" s="160"/>
      <c r="SV691" s="160"/>
      <c r="SW691" s="160"/>
      <c r="SX691" s="160"/>
      <c r="SY691" s="160"/>
      <c r="SZ691" s="160"/>
      <c r="TA691" s="160"/>
      <c r="TB691" s="160"/>
      <c r="TC691" s="160"/>
      <c r="TD691" s="160"/>
      <c r="TE691" s="160"/>
      <c r="TF691" s="160"/>
    </row>
    <row r="692" spans="1:526">
      <c r="A692" s="160"/>
      <c r="B692" s="160"/>
      <c r="C692" s="160"/>
      <c r="D692" s="160"/>
      <c r="E692" s="160"/>
      <c r="F692" s="160"/>
      <c r="G692" s="160"/>
      <c r="H692" s="160"/>
      <c r="I692" s="160"/>
      <c r="J692" s="160"/>
      <c r="K692" s="160"/>
      <c r="L692" s="160"/>
      <c r="M692" s="160"/>
      <c r="N692" s="160"/>
      <c r="O692" s="160"/>
      <c r="P692" s="160"/>
      <c r="Q692" s="160"/>
      <c r="R692" s="160"/>
      <c r="S692" s="160"/>
      <c r="T692" s="160"/>
      <c r="U692" s="160"/>
      <c r="V692" s="160"/>
      <c r="W692" s="160"/>
      <c r="X692" s="160"/>
      <c r="Y692" s="160"/>
      <c r="Z692" s="160"/>
      <c r="AA692" s="160"/>
      <c r="AB692" s="160"/>
      <c r="AC692" s="160"/>
      <c r="AD692" s="160"/>
      <c r="AE692" s="160"/>
      <c r="AF692" s="160"/>
      <c r="AG692" s="160"/>
      <c r="AH692" s="160"/>
      <c r="AI692" s="160"/>
      <c r="AJ692" s="160"/>
      <c r="AK692" s="160"/>
      <c r="AL692" s="160"/>
      <c r="AM692" s="160"/>
      <c r="AN692" s="160"/>
      <c r="AO692" s="160"/>
      <c r="AP692" s="160"/>
      <c r="AQ692" s="160"/>
      <c r="AR692" s="160"/>
      <c r="AS692" s="160"/>
      <c r="AT692" s="160"/>
      <c r="AU692" s="160"/>
      <c r="AV692" s="160"/>
      <c r="AW692" s="160"/>
      <c r="AX692" s="160"/>
      <c r="AY692" s="160"/>
      <c r="AZ692" s="160"/>
      <c r="BA692" s="160"/>
      <c r="BB692" s="160"/>
      <c r="BC692" s="160"/>
      <c r="BD692" s="160"/>
      <c r="BE692" s="160"/>
      <c r="BF692" s="160"/>
      <c r="BG692" s="160"/>
      <c r="BH692" s="160"/>
      <c r="BI692" s="160"/>
      <c r="BJ692" s="160"/>
      <c r="BK692" s="160"/>
      <c r="BL692" s="160"/>
      <c r="BM692" s="160"/>
      <c r="BN692" s="160"/>
      <c r="BO692" s="160"/>
      <c r="BP692" s="160"/>
      <c r="BQ692" s="160"/>
      <c r="BR692" s="160"/>
      <c r="BS692" s="160"/>
      <c r="BT692" s="160"/>
      <c r="BU692" s="160"/>
      <c r="BV692" s="160"/>
      <c r="BW692" s="160"/>
      <c r="BX692" s="160"/>
      <c r="BY692" s="160"/>
      <c r="BZ692" s="160"/>
      <c r="CA692" s="160"/>
      <c r="CB692" s="160"/>
      <c r="CC692" s="160"/>
      <c r="CD692" s="160"/>
      <c r="CE692" s="160"/>
      <c r="CF692" s="160"/>
      <c r="CG692" s="160"/>
      <c r="CH692" s="160"/>
      <c r="CI692" s="160"/>
      <c r="CJ692" s="160"/>
      <c r="CK692" s="160"/>
      <c r="CL692" s="160"/>
      <c r="CM692" s="160"/>
      <c r="CN692" s="160"/>
      <c r="CO692" s="160"/>
      <c r="CP692" s="160"/>
      <c r="CQ692" s="160"/>
      <c r="CR692" s="160"/>
      <c r="CS692" s="160"/>
      <c r="CT692" s="160"/>
      <c r="CU692" s="160"/>
      <c r="CV692" s="160"/>
      <c r="CW692" s="160"/>
      <c r="CX692" s="160"/>
      <c r="CY692" s="160"/>
      <c r="CZ692" s="160"/>
      <c r="DA692" s="160"/>
      <c r="DB692" s="160"/>
      <c r="DC692" s="160"/>
      <c r="DD692" s="160"/>
      <c r="DE692" s="160"/>
      <c r="DF692" s="160"/>
      <c r="DG692" s="160"/>
      <c r="DH692" s="160"/>
      <c r="DI692" s="160"/>
      <c r="DJ692" s="160"/>
      <c r="DK692" s="160"/>
      <c r="DL692" s="160"/>
      <c r="DM692" s="160"/>
      <c r="DN692" s="160"/>
      <c r="DO692" s="160"/>
      <c r="DP692" s="160"/>
      <c r="DQ692" s="160"/>
      <c r="DR692" s="160"/>
      <c r="DS692" s="160"/>
      <c r="DT692" s="160"/>
      <c r="DU692" s="160"/>
      <c r="DV692" s="160"/>
      <c r="DW692" s="160"/>
      <c r="DX692" s="160"/>
      <c r="DY692" s="160"/>
      <c r="DZ692" s="160"/>
      <c r="EA692" s="160"/>
      <c r="EB692" s="160"/>
      <c r="EC692" s="160"/>
      <c r="ED692" s="160"/>
      <c r="EE692" s="160"/>
      <c r="EF692" s="160"/>
      <c r="EG692" s="160"/>
      <c r="EH692" s="160"/>
      <c r="EI692" s="160"/>
      <c r="EJ692" s="160"/>
      <c r="EK692" s="160"/>
      <c r="EL692" s="160"/>
      <c r="EM692" s="160"/>
      <c r="EN692" s="160"/>
      <c r="EO692" s="160"/>
      <c r="EP692" s="160"/>
      <c r="EQ692" s="160"/>
      <c r="ER692" s="160"/>
      <c r="ES692" s="160"/>
      <c r="ET692" s="160"/>
      <c r="EU692" s="160"/>
      <c r="EV692" s="160"/>
      <c r="EW692" s="160"/>
      <c r="EX692" s="160"/>
      <c r="EY692" s="160"/>
      <c r="EZ692" s="160"/>
      <c r="FA692" s="160"/>
      <c r="FB692" s="160"/>
      <c r="FC692" s="160"/>
      <c r="FD692" s="160"/>
      <c r="FE692" s="160"/>
      <c r="FF692" s="160"/>
      <c r="FG692" s="160"/>
      <c r="FH692" s="160"/>
      <c r="FI692" s="160"/>
      <c r="FJ692" s="160"/>
      <c r="FK692" s="160"/>
      <c r="FL692" s="160"/>
      <c r="FM692" s="160"/>
      <c r="FN692" s="160"/>
      <c r="FO692" s="160"/>
      <c r="FP692" s="160"/>
      <c r="FQ692" s="160"/>
      <c r="FR692" s="160"/>
      <c r="FS692" s="160"/>
      <c r="FT692" s="160"/>
      <c r="FU692" s="160"/>
      <c r="FV692" s="160"/>
      <c r="FW692" s="160"/>
      <c r="FX692" s="160"/>
      <c r="FY692" s="160"/>
      <c r="FZ692" s="160"/>
      <c r="GA692" s="160"/>
      <c r="GB692" s="160"/>
      <c r="GC692" s="160"/>
      <c r="GD692" s="160"/>
      <c r="GE692" s="160"/>
      <c r="GF692" s="160"/>
      <c r="GG692" s="160"/>
      <c r="GH692" s="160"/>
      <c r="GI692" s="160"/>
      <c r="GJ692" s="160"/>
      <c r="GK692" s="160"/>
      <c r="GL692" s="160"/>
      <c r="GM692" s="160"/>
      <c r="GN692" s="160"/>
      <c r="GO692" s="160"/>
      <c r="GP692" s="160"/>
      <c r="GQ692" s="160"/>
      <c r="GR692" s="160"/>
      <c r="GS692" s="160"/>
      <c r="GT692" s="160"/>
      <c r="GU692" s="160"/>
      <c r="GV692" s="160"/>
      <c r="GW692" s="160"/>
      <c r="GX692" s="160"/>
      <c r="GY692" s="160"/>
      <c r="GZ692" s="160"/>
      <c r="HA692" s="160"/>
      <c r="HB692" s="160"/>
      <c r="HC692" s="160"/>
      <c r="HD692" s="160"/>
      <c r="HE692" s="160"/>
      <c r="HF692" s="160"/>
      <c r="HG692" s="160"/>
      <c r="HH692" s="160"/>
      <c r="HI692" s="160"/>
      <c r="HJ692" s="160"/>
      <c r="HK692" s="160"/>
      <c r="HL692" s="160"/>
      <c r="HM692" s="160"/>
      <c r="HN692" s="160"/>
      <c r="HO692" s="160"/>
      <c r="HP692" s="160"/>
      <c r="HQ692" s="160"/>
      <c r="HR692" s="160"/>
      <c r="HS692" s="160"/>
      <c r="HT692" s="160"/>
      <c r="HU692" s="160"/>
      <c r="HV692" s="160"/>
      <c r="HW692" s="160"/>
      <c r="HX692" s="160"/>
      <c r="HY692" s="160"/>
      <c r="HZ692" s="160"/>
      <c r="IA692" s="160"/>
      <c r="IB692" s="160"/>
      <c r="IC692" s="160"/>
      <c r="ID692" s="160"/>
      <c r="IE692" s="160"/>
      <c r="IF692" s="160"/>
      <c r="IG692" s="160"/>
      <c r="IH692" s="160"/>
      <c r="II692" s="160"/>
      <c r="IJ692" s="160"/>
      <c r="IK692" s="160"/>
      <c r="IL692" s="160"/>
      <c r="IM692" s="160"/>
      <c r="IN692" s="160"/>
      <c r="IO692" s="160"/>
      <c r="IP692" s="160"/>
      <c r="IQ692" s="160"/>
      <c r="IR692" s="160"/>
      <c r="IS692" s="160"/>
      <c r="IT692" s="160"/>
      <c r="IU692" s="160"/>
      <c r="IV692" s="160"/>
      <c r="IW692" s="160"/>
      <c r="IX692" s="160"/>
      <c r="IY692" s="160"/>
      <c r="IZ692" s="160"/>
      <c r="JA692" s="160"/>
      <c r="JB692" s="160"/>
      <c r="JC692" s="160"/>
      <c r="JD692" s="160"/>
      <c r="JE692" s="160"/>
      <c r="JF692" s="160"/>
      <c r="JG692" s="160"/>
      <c r="JH692" s="160"/>
      <c r="JI692" s="160"/>
      <c r="JJ692" s="160"/>
      <c r="JK692" s="160"/>
      <c r="JL692" s="160"/>
      <c r="JM692" s="160"/>
      <c r="JN692" s="160"/>
      <c r="JO692" s="160"/>
      <c r="JP692" s="160"/>
      <c r="JQ692" s="160"/>
      <c r="JR692" s="160"/>
      <c r="JS692" s="160"/>
      <c r="JT692" s="160"/>
      <c r="JU692" s="160"/>
      <c r="JV692" s="160"/>
      <c r="JW692" s="160"/>
      <c r="JX692" s="160"/>
      <c r="JY692" s="160"/>
      <c r="JZ692" s="160"/>
      <c r="KA692" s="160"/>
      <c r="KB692" s="160"/>
      <c r="KC692" s="160"/>
      <c r="KD692" s="160"/>
      <c r="KE692" s="160"/>
      <c r="KF692" s="160"/>
      <c r="KG692" s="160"/>
      <c r="KH692" s="160"/>
      <c r="KI692" s="160"/>
      <c r="KJ692" s="160"/>
      <c r="KK692" s="160"/>
      <c r="KL692" s="160"/>
      <c r="KM692" s="160"/>
      <c r="KN692" s="160"/>
      <c r="KO692" s="160"/>
      <c r="KP692" s="160"/>
      <c r="KQ692" s="160"/>
      <c r="KR692" s="160"/>
      <c r="KS692" s="160"/>
      <c r="KT692" s="160"/>
      <c r="KU692" s="160"/>
      <c r="KV692" s="160"/>
      <c r="KW692" s="160"/>
      <c r="KX692" s="160"/>
      <c r="KY692" s="160"/>
      <c r="KZ692" s="160"/>
      <c r="LA692" s="160"/>
      <c r="LB692" s="160"/>
      <c r="LC692" s="160"/>
      <c r="LD692" s="160"/>
      <c r="LE692" s="160"/>
      <c r="LF692" s="160"/>
      <c r="LG692" s="160"/>
      <c r="LH692" s="160"/>
      <c r="LI692" s="160"/>
      <c r="LJ692" s="160"/>
      <c r="LK692" s="160"/>
      <c r="LL692" s="160"/>
      <c r="LM692" s="160"/>
      <c r="LN692" s="160"/>
      <c r="LO692" s="160"/>
      <c r="LP692" s="160"/>
      <c r="LQ692" s="160"/>
      <c r="LR692" s="160"/>
      <c r="LS692" s="160"/>
      <c r="LT692" s="160"/>
      <c r="LU692" s="160"/>
      <c r="LV692" s="160"/>
      <c r="LW692" s="160"/>
      <c r="LX692" s="160"/>
      <c r="LY692" s="160"/>
      <c r="LZ692" s="160"/>
      <c r="MA692" s="160"/>
      <c r="MB692" s="160"/>
      <c r="MC692" s="160"/>
      <c r="MD692" s="160"/>
      <c r="ME692" s="160"/>
      <c r="MF692" s="160"/>
      <c r="MG692" s="160"/>
      <c r="MH692" s="160"/>
      <c r="MI692" s="160"/>
      <c r="MJ692" s="160"/>
      <c r="MK692" s="160"/>
      <c r="ML692" s="160"/>
      <c r="MM692" s="160"/>
      <c r="MN692" s="160"/>
      <c r="MO692" s="160"/>
      <c r="MP692" s="160"/>
      <c r="MQ692" s="160"/>
      <c r="MR692" s="160"/>
      <c r="MS692" s="160"/>
      <c r="MT692" s="160"/>
      <c r="MU692" s="160"/>
      <c r="MV692" s="160"/>
      <c r="MW692" s="160"/>
      <c r="MX692" s="160"/>
      <c r="MY692" s="160"/>
      <c r="MZ692" s="160"/>
      <c r="NA692" s="160"/>
      <c r="NB692" s="160"/>
      <c r="NC692" s="160"/>
      <c r="ND692" s="160"/>
      <c r="NE692" s="160"/>
      <c r="NF692" s="160"/>
      <c r="NG692" s="160"/>
      <c r="NH692" s="160"/>
      <c r="NI692" s="160"/>
      <c r="NJ692" s="160"/>
      <c r="NK692" s="160"/>
      <c r="NL692" s="160"/>
      <c r="NM692" s="160"/>
      <c r="NN692" s="160"/>
      <c r="NO692" s="160"/>
      <c r="NP692" s="160"/>
      <c r="NQ692" s="160"/>
      <c r="NR692" s="160"/>
      <c r="NS692" s="160"/>
      <c r="NT692" s="160"/>
      <c r="NU692" s="160"/>
      <c r="NV692" s="160"/>
      <c r="NW692" s="160"/>
      <c r="NX692" s="160"/>
      <c r="NY692" s="160"/>
      <c r="NZ692" s="160"/>
      <c r="OA692" s="160"/>
      <c r="OB692" s="160"/>
      <c r="OC692" s="160"/>
      <c r="OD692" s="160"/>
      <c r="OE692" s="160"/>
      <c r="OF692" s="160"/>
      <c r="OG692" s="160"/>
      <c r="OH692" s="160"/>
      <c r="OI692" s="160"/>
      <c r="OJ692" s="160"/>
      <c r="OK692" s="160"/>
      <c r="OL692" s="160"/>
      <c r="OM692" s="160"/>
      <c r="ON692" s="160"/>
      <c r="OO692" s="160"/>
      <c r="OP692" s="160"/>
      <c r="OQ692" s="160"/>
      <c r="OR692" s="160"/>
      <c r="OS692" s="160"/>
      <c r="OT692" s="160"/>
      <c r="OU692" s="160"/>
      <c r="OV692" s="160"/>
      <c r="OW692" s="160"/>
      <c r="OX692" s="160"/>
      <c r="OY692" s="160"/>
      <c r="OZ692" s="160"/>
      <c r="PA692" s="160"/>
      <c r="PB692" s="160"/>
      <c r="PC692" s="160"/>
      <c r="PD692" s="160"/>
      <c r="PE692" s="160"/>
      <c r="PF692" s="160"/>
      <c r="PG692" s="160"/>
      <c r="PH692" s="160"/>
      <c r="PI692" s="160"/>
      <c r="PJ692" s="160"/>
      <c r="PK692" s="160"/>
      <c r="PL692" s="160"/>
      <c r="PM692" s="160"/>
      <c r="PN692" s="160"/>
      <c r="PO692" s="160"/>
      <c r="PP692" s="160"/>
      <c r="PQ692" s="160"/>
      <c r="PR692" s="160"/>
      <c r="PS692" s="160"/>
      <c r="PT692" s="160"/>
      <c r="PU692" s="160"/>
      <c r="PV692" s="160"/>
      <c r="PW692" s="160"/>
      <c r="PX692" s="160"/>
      <c r="PY692" s="160"/>
      <c r="PZ692" s="160"/>
      <c r="QA692" s="160"/>
      <c r="QB692" s="160"/>
      <c r="QC692" s="160"/>
      <c r="QD692" s="160"/>
      <c r="QE692" s="160"/>
      <c r="QF692" s="160"/>
      <c r="QG692" s="160"/>
      <c r="QH692" s="160"/>
      <c r="QI692" s="160"/>
      <c r="QJ692" s="160"/>
      <c r="QK692" s="160"/>
      <c r="QL692" s="160"/>
      <c r="QM692" s="160"/>
      <c r="QN692" s="160"/>
      <c r="QO692" s="160"/>
      <c r="QP692" s="160"/>
      <c r="QQ692" s="160"/>
      <c r="QR692" s="160"/>
      <c r="QS692" s="160"/>
      <c r="QT692" s="160"/>
      <c r="QU692" s="160"/>
      <c r="QV692" s="160"/>
      <c r="QW692" s="160"/>
      <c r="QX692" s="160"/>
      <c r="QY692" s="160"/>
      <c r="QZ692" s="160"/>
      <c r="RA692" s="160"/>
      <c r="RB692" s="160"/>
      <c r="RC692" s="160"/>
      <c r="RD692" s="160"/>
      <c r="RE692" s="160"/>
      <c r="RF692" s="160"/>
      <c r="RG692" s="160"/>
      <c r="RH692" s="160"/>
      <c r="RI692" s="160"/>
      <c r="RJ692" s="160"/>
      <c r="RK692" s="160"/>
      <c r="RL692" s="160"/>
      <c r="RM692" s="160"/>
      <c r="RN692" s="160"/>
      <c r="RO692" s="160"/>
      <c r="RP692" s="160"/>
      <c r="RQ692" s="160"/>
      <c r="RR692" s="160"/>
      <c r="RS692" s="160"/>
      <c r="RT692" s="160"/>
      <c r="RU692" s="160"/>
      <c r="RV692" s="160"/>
      <c r="RW692" s="160"/>
      <c r="RX692" s="160"/>
      <c r="RY692" s="160"/>
      <c r="RZ692" s="160"/>
      <c r="SA692" s="160"/>
      <c r="SB692" s="160"/>
      <c r="SC692" s="160"/>
      <c r="SD692" s="160"/>
      <c r="SE692" s="160"/>
      <c r="SF692" s="160"/>
      <c r="SG692" s="160"/>
      <c r="SH692" s="160"/>
      <c r="SI692" s="160"/>
      <c r="SJ692" s="160"/>
      <c r="SK692" s="160"/>
      <c r="SL692" s="160"/>
      <c r="SM692" s="160"/>
      <c r="SN692" s="160"/>
      <c r="SO692" s="160"/>
      <c r="SP692" s="160"/>
      <c r="SQ692" s="160"/>
      <c r="SR692" s="160"/>
      <c r="SS692" s="160"/>
      <c r="ST692" s="160"/>
      <c r="SU692" s="160"/>
      <c r="SV692" s="160"/>
      <c r="SW692" s="160"/>
      <c r="SX692" s="160"/>
      <c r="SY692" s="160"/>
      <c r="SZ692" s="160"/>
      <c r="TA692" s="160"/>
      <c r="TB692" s="160"/>
      <c r="TC692" s="160"/>
      <c r="TD692" s="160"/>
      <c r="TE692" s="160"/>
      <c r="TF692" s="160"/>
    </row>
    <row r="693" spans="1:526">
      <c r="A693" s="160"/>
      <c r="B693" s="160"/>
      <c r="C693" s="160"/>
      <c r="D693" s="160"/>
      <c r="E693" s="160"/>
      <c r="F693" s="160"/>
      <c r="G693" s="160"/>
      <c r="H693" s="160"/>
      <c r="I693" s="160"/>
      <c r="J693" s="160"/>
      <c r="K693" s="160"/>
      <c r="L693" s="160"/>
      <c r="M693" s="160"/>
      <c r="N693" s="160"/>
      <c r="O693" s="160"/>
      <c r="P693" s="160"/>
      <c r="Q693" s="160"/>
      <c r="R693" s="160"/>
      <c r="S693" s="160"/>
      <c r="T693" s="160"/>
      <c r="U693" s="160"/>
      <c r="V693" s="160"/>
      <c r="W693" s="160"/>
      <c r="X693" s="160"/>
      <c r="Y693" s="160"/>
      <c r="Z693" s="160"/>
      <c r="AA693" s="160"/>
      <c r="AB693" s="160"/>
      <c r="AC693" s="160"/>
      <c r="AD693" s="160"/>
      <c r="AE693" s="160"/>
      <c r="AF693" s="160"/>
      <c r="AG693" s="160"/>
      <c r="AH693" s="160"/>
      <c r="AI693" s="160"/>
      <c r="AJ693" s="160"/>
      <c r="AK693" s="160"/>
      <c r="AL693" s="160"/>
      <c r="AM693" s="160"/>
      <c r="AN693" s="160"/>
      <c r="AO693" s="160"/>
      <c r="AP693" s="160"/>
      <c r="AQ693" s="160"/>
      <c r="AR693" s="160"/>
      <c r="AS693" s="160"/>
      <c r="AT693" s="160"/>
      <c r="AU693" s="160"/>
      <c r="AV693" s="160"/>
      <c r="AW693" s="160"/>
      <c r="AX693" s="160"/>
      <c r="AY693" s="160"/>
      <c r="AZ693" s="160"/>
      <c r="BA693" s="160"/>
      <c r="BB693" s="160"/>
      <c r="BC693" s="160"/>
      <c r="BD693" s="160"/>
      <c r="BE693" s="160"/>
      <c r="BF693" s="160"/>
      <c r="BG693" s="160"/>
      <c r="BH693" s="160"/>
      <c r="BI693" s="160"/>
      <c r="BJ693" s="160"/>
      <c r="BK693" s="160"/>
      <c r="BL693" s="160"/>
      <c r="BM693" s="160"/>
      <c r="BN693" s="160"/>
      <c r="BO693" s="160"/>
      <c r="BP693" s="160"/>
      <c r="BQ693" s="160"/>
      <c r="BR693" s="160"/>
      <c r="BS693" s="160"/>
      <c r="BT693" s="160"/>
      <c r="BU693" s="160"/>
      <c r="BV693" s="160"/>
      <c r="BW693" s="160"/>
      <c r="BX693" s="160"/>
      <c r="BY693" s="160"/>
      <c r="BZ693" s="160"/>
      <c r="CA693" s="160"/>
      <c r="CB693" s="160"/>
      <c r="CC693" s="160"/>
      <c r="CD693" s="160"/>
      <c r="CE693" s="160"/>
      <c r="CF693" s="160"/>
      <c r="CG693" s="160"/>
      <c r="CH693" s="160"/>
      <c r="CI693" s="160"/>
      <c r="CJ693" s="160"/>
      <c r="CK693" s="160"/>
      <c r="CL693" s="160"/>
      <c r="CM693" s="160"/>
      <c r="CN693" s="160"/>
      <c r="CO693" s="160"/>
      <c r="CP693" s="160"/>
      <c r="CQ693" s="160"/>
      <c r="CR693" s="160"/>
      <c r="CS693" s="160"/>
      <c r="CT693" s="160"/>
      <c r="CU693" s="160"/>
      <c r="CV693" s="160"/>
      <c r="CW693" s="160"/>
      <c r="CX693" s="160"/>
      <c r="CY693" s="160"/>
      <c r="CZ693" s="160"/>
      <c r="DA693" s="160"/>
      <c r="DB693" s="160"/>
      <c r="DC693" s="160"/>
      <c r="DD693" s="160"/>
      <c r="DE693" s="160"/>
      <c r="DF693" s="160"/>
      <c r="DG693" s="160"/>
      <c r="DH693" s="160"/>
      <c r="DI693" s="160"/>
      <c r="DJ693" s="160"/>
      <c r="DK693" s="160"/>
      <c r="DL693" s="160"/>
      <c r="DM693" s="160"/>
      <c r="DN693" s="160"/>
      <c r="DO693" s="160"/>
      <c r="DP693" s="160"/>
      <c r="DQ693" s="160"/>
      <c r="DR693" s="160"/>
      <c r="DS693" s="160"/>
      <c r="DT693" s="160"/>
      <c r="DU693" s="160"/>
      <c r="DV693" s="160"/>
      <c r="DW693" s="160"/>
      <c r="DX693" s="160"/>
      <c r="DY693" s="160"/>
      <c r="DZ693" s="160"/>
      <c r="EA693" s="160"/>
      <c r="EB693" s="160"/>
      <c r="EC693" s="160"/>
      <c r="ED693" s="160"/>
      <c r="EE693" s="160"/>
      <c r="EF693" s="160"/>
      <c r="EG693" s="160"/>
      <c r="EH693" s="160"/>
      <c r="EI693" s="160"/>
      <c r="EJ693" s="160"/>
      <c r="EK693" s="160"/>
      <c r="EL693" s="160"/>
      <c r="EM693" s="160"/>
      <c r="EN693" s="160"/>
      <c r="EO693" s="160"/>
      <c r="EP693" s="160"/>
      <c r="EQ693" s="160"/>
      <c r="ER693" s="160"/>
      <c r="ES693" s="160"/>
      <c r="ET693" s="160"/>
      <c r="EU693" s="160"/>
      <c r="EV693" s="160"/>
      <c r="EW693" s="160"/>
      <c r="EX693" s="160"/>
      <c r="EY693" s="160"/>
      <c r="EZ693" s="160"/>
      <c r="FA693" s="160"/>
      <c r="FB693" s="160"/>
      <c r="FC693" s="160"/>
      <c r="FD693" s="160"/>
      <c r="FE693" s="160"/>
      <c r="FF693" s="160"/>
      <c r="FG693" s="160"/>
      <c r="FH693" s="160"/>
      <c r="FI693" s="160"/>
      <c r="FJ693" s="160"/>
      <c r="FK693" s="160"/>
      <c r="FL693" s="160"/>
      <c r="FM693" s="160"/>
      <c r="FN693" s="160"/>
      <c r="FO693" s="160"/>
      <c r="FP693" s="160"/>
      <c r="FQ693" s="160"/>
      <c r="FR693" s="160"/>
      <c r="FS693" s="160"/>
      <c r="FT693" s="160"/>
      <c r="FU693" s="160"/>
      <c r="FV693" s="160"/>
      <c r="FW693" s="160"/>
      <c r="FX693" s="160"/>
      <c r="FY693" s="160"/>
      <c r="FZ693" s="160"/>
      <c r="GA693" s="160"/>
      <c r="GB693" s="160"/>
      <c r="GC693" s="160"/>
      <c r="GD693" s="160"/>
      <c r="GE693" s="160"/>
      <c r="GF693" s="160"/>
      <c r="GG693" s="160"/>
      <c r="GH693" s="160"/>
      <c r="GI693" s="160"/>
      <c r="GJ693" s="160"/>
      <c r="GK693" s="160"/>
      <c r="GL693" s="160"/>
      <c r="GM693" s="160"/>
      <c r="GN693" s="160"/>
      <c r="GO693" s="160"/>
      <c r="GP693" s="160"/>
      <c r="GQ693" s="160"/>
      <c r="GR693" s="160"/>
      <c r="GS693" s="160"/>
      <c r="GT693" s="160"/>
      <c r="GU693" s="160"/>
      <c r="GV693" s="160"/>
      <c r="GW693" s="160"/>
      <c r="GX693" s="160"/>
      <c r="GY693" s="160"/>
      <c r="GZ693" s="160"/>
      <c r="HA693" s="160"/>
      <c r="HB693" s="160"/>
      <c r="HC693" s="160"/>
      <c r="HD693" s="160"/>
      <c r="HE693" s="160"/>
      <c r="HF693" s="160"/>
      <c r="HG693" s="160"/>
      <c r="HH693" s="160"/>
      <c r="HI693" s="160"/>
      <c r="HJ693" s="160"/>
      <c r="HK693" s="160"/>
      <c r="HL693" s="160"/>
      <c r="HM693" s="160"/>
      <c r="HN693" s="160"/>
      <c r="HO693" s="160"/>
      <c r="HP693" s="160"/>
      <c r="HQ693" s="160"/>
      <c r="HR693" s="160"/>
      <c r="HS693" s="160"/>
      <c r="HT693" s="160"/>
      <c r="HU693" s="160"/>
      <c r="HV693" s="160"/>
      <c r="HW693" s="160"/>
      <c r="HX693" s="160"/>
      <c r="HY693" s="160"/>
      <c r="HZ693" s="160"/>
      <c r="IA693" s="160"/>
      <c r="IB693" s="160"/>
      <c r="IC693" s="160"/>
      <c r="ID693" s="160"/>
      <c r="IE693" s="160"/>
      <c r="IF693" s="160"/>
      <c r="IG693" s="160"/>
      <c r="IH693" s="160"/>
      <c r="II693" s="160"/>
      <c r="IJ693" s="160"/>
      <c r="IK693" s="160"/>
      <c r="IL693" s="160"/>
      <c r="IM693" s="160"/>
      <c r="IN693" s="160"/>
      <c r="IO693" s="160"/>
      <c r="IP693" s="160"/>
      <c r="IQ693" s="160"/>
      <c r="IR693" s="160"/>
      <c r="IS693" s="160"/>
      <c r="IT693" s="160"/>
      <c r="IU693" s="160"/>
      <c r="IV693" s="160"/>
      <c r="IW693" s="160"/>
      <c r="IX693" s="160"/>
      <c r="IY693" s="160"/>
      <c r="IZ693" s="160"/>
      <c r="JA693" s="160"/>
      <c r="JB693" s="160"/>
      <c r="JC693" s="160"/>
      <c r="JD693" s="160"/>
      <c r="JE693" s="160"/>
      <c r="JF693" s="160"/>
      <c r="JG693" s="160"/>
      <c r="JH693" s="160"/>
      <c r="JI693" s="160"/>
      <c r="JJ693" s="160"/>
      <c r="JK693" s="160"/>
      <c r="JL693" s="160"/>
      <c r="JM693" s="160"/>
      <c r="JN693" s="160"/>
      <c r="JO693" s="160"/>
      <c r="JP693" s="160"/>
      <c r="JQ693" s="160"/>
      <c r="JR693" s="160"/>
      <c r="JS693" s="160"/>
      <c r="JT693" s="160"/>
      <c r="JU693" s="160"/>
      <c r="JV693" s="160"/>
      <c r="JW693" s="160"/>
      <c r="JX693" s="160"/>
      <c r="JY693" s="160"/>
      <c r="JZ693" s="160"/>
      <c r="KA693" s="160"/>
      <c r="KB693" s="160"/>
      <c r="KC693" s="160"/>
      <c r="KD693" s="160"/>
      <c r="KE693" s="160"/>
      <c r="KF693" s="160"/>
      <c r="KG693" s="160"/>
      <c r="KH693" s="160"/>
      <c r="KI693" s="160"/>
      <c r="KJ693" s="160"/>
      <c r="KK693" s="160"/>
      <c r="KL693" s="160"/>
      <c r="KM693" s="160"/>
      <c r="KN693" s="160"/>
      <c r="KO693" s="160"/>
      <c r="KP693" s="160"/>
      <c r="KQ693" s="160"/>
      <c r="KR693" s="160"/>
      <c r="KS693" s="160"/>
      <c r="KT693" s="160"/>
      <c r="KU693" s="160"/>
      <c r="KV693" s="160"/>
      <c r="KW693" s="160"/>
      <c r="KX693" s="160"/>
      <c r="KY693" s="160"/>
      <c r="KZ693" s="160"/>
      <c r="LA693" s="160"/>
      <c r="LB693" s="160"/>
      <c r="LC693" s="160"/>
      <c r="LD693" s="160"/>
      <c r="LE693" s="160"/>
      <c r="LF693" s="160"/>
      <c r="LG693" s="160"/>
      <c r="LH693" s="160"/>
      <c r="LI693" s="160"/>
      <c r="LJ693" s="160"/>
      <c r="LK693" s="160"/>
      <c r="LL693" s="160"/>
      <c r="LM693" s="160"/>
      <c r="LN693" s="160"/>
      <c r="LO693" s="160"/>
      <c r="LP693" s="160"/>
      <c r="LQ693" s="160"/>
      <c r="LR693" s="160"/>
      <c r="LS693" s="160"/>
      <c r="LT693" s="160"/>
      <c r="LU693" s="160"/>
      <c r="LV693" s="160"/>
      <c r="LW693" s="160"/>
      <c r="LX693" s="160"/>
      <c r="LY693" s="160"/>
      <c r="LZ693" s="160"/>
      <c r="MA693" s="160"/>
      <c r="MB693" s="160"/>
      <c r="MC693" s="160"/>
      <c r="MD693" s="160"/>
      <c r="ME693" s="160"/>
      <c r="MF693" s="160"/>
      <c r="MG693" s="160"/>
      <c r="MH693" s="160"/>
      <c r="MI693" s="160"/>
      <c r="MJ693" s="160"/>
      <c r="MK693" s="160"/>
      <c r="ML693" s="160"/>
      <c r="MM693" s="160"/>
      <c r="MN693" s="160"/>
      <c r="MO693" s="160"/>
      <c r="MP693" s="160"/>
      <c r="MQ693" s="160"/>
      <c r="MR693" s="160"/>
      <c r="MS693" s="160"/>
      <c r="MT693" s="160"/>
      <c r="MU693" s="160"/>
      <c r="MV693" s="160"/>
      <c r="MW693" s="160"/>
      <c r="MX693" s="160"/>
      <c r="MY693" s="160"/>
      <c r="MZ693" s="160"/>
      <c r="NA693" s="160"/>
      <c r="NB693" s="160"/>
      <c r="NC693" s="160"/>
      <c r="ND693" s="160"/>
      <c r="NE693" s="160"/>
      <c r="NF693" s="160"/>
      <c r="NG693" s="160"/>
      <c r="NH693" s="160"/>
      <c r="NI693" s="160"/>
      <c r="NJ693" s="160"/>
      <c r="NK693" s="160"/>
      <c r="NL693" s="160"/>
      <c r="NM693" s="160"/>
      <c r="NN693" s="160"/>
      <c r="NO693" s="160"/>
      <c r="NP693" s="160"/>
      <c r="NQ693" s="160"/>
      <c r="NR693" s="160"/>
      <c r="NS693" s="160"/>
      <c r="NT693" s="160"/>
      <c r="NU693" s="160"/>
      <c r="NV693" s="160"/>
      <c r="NW693" s="160"/>
      <c r="NX693" s="160"/>
      <c r="NY693" s="160"/>
      <c r="NZ693" s="160"/>
      <c r="OA693" s="160"/>
      <c r="OB693" s="160"/>
      <c r="OC693" s="160"/>
      <c r="OD693" s="160"/>
      <c r="OE693" s="160"/>
      <c r="OF693" s="160"/>
      <c r="OG693" s="160"/>
      <c r="OH693" s="160"/>
      <c r="OI693" s="160"/>
      <c r="OJ693" s="160"/>
      <c r="OK693" s="160"/>
      <c r="OL693" s="160"/>
      <c r="OM693" s="160"/>
      <c r="ON693" s="160"/>
      <c r="OO693" s="160"/>
      <c r="OP693" s="160"/>
      <c r="OQ693" s="160"/>
      <c r="OR693" s="160"/>
      <c r="OS693" s="160"/>
      <c r="OT693" s="160"/>
      <c r="OU693" s="160"/>
      <c r="OV693" s="160"/>
      <c r="OW693" s="160"/>
      <c r="OX693" s="160"/>
      <c r="OY693" s="160"/>
      <c r="OZ693" s="160"/>
      <c r="PA693" s="160"/>
      <c r="PB693" s="160"/>
      <c r="PC693" s="160"/>
      <c r="PD693" s="160"/>
      <c r="PE693" s="160"/>
      <c r="PF693" s="160"/>
      <c r="PG693" s="160"/>
      <c r="PH693" s="160"/>
      <c r="PI693" s="160"/>
      <c r="PJ693" s="160"/>
      <c r="PK693" s="160"/>
      <c r="PL693" s="160"/>
      <c r="PM693" s="160"/>
      <c r="PN693" s="160"/>
      <c r="PO693" s="160"/>
      <c r="PP693" s="160"/>
      <c r="PQ693" s="160"/>
      <c r="PR693" s="160"/>
      <c r="PS693" s="160"/>
      <c r="PT693" s="160"/>
      <c r="PU693" s="160"/>
      <c r="PV693" s="160"/>
      <c r="PW693" s="160"/>
      <c r="PX693" s="160"/>
      <c r="PY693" s="160"/>
      <c r="PZ693" s="160"/>
      <c r="QA693" s="160"/>
      <c r="QB693" s="160"/>
      <c r="QC693" s="160"/>
      <c r="QD693" s="160"/>
      <c r="QE693" s="160"/>
      <c r="QF693" s="160"/>
      <c r="QG693" s="160"/>
      <c r="QH693" s="160"/>
      <c r="QI693" s="160"/>
      <c r="QJ693" s="160"/>
      <c r="QK693" s="160"/>
      <c r="QL693" s="160"/>
      <c r="QM693" s="160"/>
      <c r="QN693" s="160"/>
      <c r="QO693" s="160"/>
      <c r="QP693" s="160"/>
      <c r="QQ693" s="160"/>
      <c r="QR693" s="160"/>
      <c r="QS693" s="160"/>
      <c r="QT693" s="160"/>
      <c r="QU693" s="160"/>
      <c r="QV693" s="160"/>
      <c r="QW693" s="160"/>
      <c r="QX693" s="160"/>
      <c r="QY693" s="160"/>
      <c r="QZ693" s="160"/>
      <c r="RA693" s="160"/>
      <c r="RB693" s="160"/>
      <c r="RC693" s="160"/>
      <c r="RD693" s="160"/>
      <c r="RE693" s="160"/>
      <c r="RF693" s="160"/>
      <c r="RG693" s="160"/>
      <c r="RH693" s="160"/>
      <c r="RI693" s="160"/>
      <c r="RJ693" s="160"/>
      <c r="RK693" s="160"/>
      <c r="RL693" s="160"/>
      <c r="RM693" s="160"/>
      <c r="RN693" s="160"/>
      <c r="RO693" s="160"/>
      <c r="RP693" s="160"/>
      <c r="RQ693" s="160"/>
      <c r="RR693" s="160"/>
      <c r="RS693" s="160"/>
      <c r="RT693" s="160"/>
      <c r="RU693" s="160"/>
      <c r="RV693" s="160"/>
      <c r="RW693" s="160"/>
      <c r="RX693" s="160"/>
      <c r="RY693" s="160"/>
      <c r="RZ693" s="160"/>
      <c r="SA693" s="160"/>
      <c r="SB693" s="160"/>
      <c r="SC693" s="160"/>
      <c r="SD693" s="160"/>
      <c r="SE693" s="160"/>
      <c r="SF693" s="160"/>
      <c r="SG693" s="160"/>
      <c r="SH693" s="160"/>
      <c r="SI693" s="160"/>
      <c r="SJ693" s="160"/>
      <c r="SK693" s="160"/>
      <c r="SL693" s="160"/>
      <c r="SM693" s="160"/>
      <c r="SN693" s="160"/>
      <c r="SO693" s="160"/>
      <c r="SP693" s="160"/>
      <c r="SQ693" s="160"/>
      <c r="SR693" s="160"/>
      <c r="SS693" s="160"/>
      <c r="ST693" s="160"/>
      <c r="SU693" s="160"/>
      <c r="SV693" s="160"/>
      <c r="SW693" s="160"/>
      <c r="SX693" s="160"/>
      <c r="SY693" s="160"/>
      <c r="SZ693" s="160"/>
      <c r="TA693" s="160"/>
      <c r="TB693" s="160"/>
      <c r="TC693" s="160"/>
      <c r="TD693" s="160"/>
      <c r="TE693" s="160"/>
      <c r="TF693" s="160"/>
    </row>
    <row r="694" spans="1:526">
      <c r="A694" s="160"/>
      <c r="B694" s="160"/>
      <c r="C694" s="160"/>
      <c r="D694" s="160"/>
      <c r="E694" s="160"/>
      <c r="F694" s="160"/>
      <c r="G694" s="160"/>
      <c r="H694" s="160"/>
      <c r="I694" s="160"/>
      <c r="J694" s="160"/>
      <c r="K694" s="160"/>
      <c r="L694" s="160"/>
      <c r="M694" s="160"/>
      <c r="N694" s="160"/>
      <c r="O694" s="160"/>
      <c r="P694" s="160"/>
      <c r="Q694" s="160"/>
      <c r="R694" s="160"/>
      <c r="S694" s="160"/>
      <c r="T694" s="160"/>
      <c r="U694" s="160"/>
      <c r="V694" s="160"/>
      <c r="W694" s="160"/>
      <c r="X694" s="160"/>
      <c r="Y694" s="160"/>
      <c r="Z694" s="160"/>
      <c r="AA694" s="160"/>
      <c r="AB694" s="160"/>
      <c r="AC694" s="160"/>
      <c r="AD694" s="160"/>
      <c r="AE694" s="160"/>
      <c r="AF694" s="160"/>
      <c r="AG694" s="160"/>
      <c r="AH694" s="160"/>
      <c r="AI694" s="160"/>
      <c r="AJ694" s="160"/>
      <c r="AK694" s="160"/>
      <c r="AL694" s="160"/>
      <c r="AM694" s="160"/>
      <c r="AN694" s="160"/>
      <c r="AO694" s="160"/>
      <c r="AP694" s="160"/>
      <c r="AQ694" s="160"/>
      <c r="AR694" s="160"/>
      <c r="AS694" s="160"/>
      <c r="AT694" s="160"/>
      <c r="AU694" s="160"/>
      <c r="AV694" s="160"/>
      <c r="AW694" s="160"/>
      <c r="AX694" s="160"/>
      <c r="AY694" s="160"/>
      <c r="AZ694" s="160"/>
      <c r="BA694" s="160"/>
      <c r="BB694" s="160"/>
      <c r="BC694" s="160"/>
      <c r="BD694" s="160"/>
      <c r="BE694" s="160"/>
      <c r="BF694" s="160"/>
      <c r="BG694" s="160"/>
      <c r="BH694" s="160"/>
      <c r="BI694" s="160"/>
      <c r="BJ694" s="160"/>
      <c r="BK694" s="160"/>
      <c r="BL694" s="160"/>
      <c r="BM694" s="160"/>
      <c r="BN694" s="160"/>
      <c r="BO694" s="160"/>
      <c r="BP694" s="160"/>
      <c r="BQ694" s="160"/>
      <c r="BR694" s="160"/>
      <c r="BS694" s="160"/>
      <c r="BT694" s="160"/>
      <c r="BU694" s="160"/>
      <c r="BV694" s="160"/>
      <c r="BW694" s="160"/>
      <c r="BX694" s="160"/>
      <c r="BY694" s="160"/>
      <c r="BZ694" s="160"/>
      <c r="CA694" s="160"/>
      <c r="CB694" s="160"/>
      <c r="CC694" s="160"/>
      <c r="CD694" s="160"/>
      <c r="CE694" s="160"/>
      <c r="CF694" s="160"/>
      <c r="CG694" s="160"/>
      <c r="CH694" s="160"/>
      <c r="CI694" s="160"/>
      <c r="CJ694" s="160"/>
      <c r="CK694" s="160"/>
      <c r="CL694" s="160"/>
      <c r="CM694" s="160"/>
      <c r="CN694" s="160"/>
      <c r="CO694" s="160"/>
      <c r="CP694" s="160"/>
      <c r="CQ694" s="160"/>
      <c r="CR694" s="160"/>
      <c r="CS694" s="160"/>
      <c r="CT694" s="160"/>
      <c r="CU694" s="160"/>
      <c r="CV694" s="160"/>
      <c r="CW694" s="160"/>
      <c r="CX694" s="160"/>
      <c r="CY694" s="160"/>
      <c r="CZ694" s="160"/>
      <c r="DA694" s="160"/>
      <c r="DB694" s="160"/>
      <c r="DC694" s="160"/>
      <c r="DD694" s="160"/>
      <c r="DE694" s="160"/>
      <c r="DF694" s="160"/>
      <c r="DG694" s="160"/>
      <c r="DH694" s="160"/>
      <c r="DI694" s="160"/>
      <c r="DJ694" s="160"/>
      <c r="DK694" s="160"/>
      <c r="DL694" s="160"/>
      <c r="DM694" s="160"/>
      <c r="DN694" s="160"/>
      <c r="DO694" s="160"/>
      <c r="DP694" s="160"/>
      <c r="DQ694" s="160"/>
      <c r="DR694" s="160"/>
      <c r="DS694" s="160"/>
      <c r="DT694" s="160"/>
      <c r="DU694" s="160"/>
      <c r="DV694" s="160"/>
      <c r="DW694" s="160"/>
      <c r="DX694" s="160"/>
      <c r="DY694" s="160"/>
      <c r="DZ694" s="160"/>
      <c r="EA694" s="160"/>
      <c r="EB694" s="160"/>
      <c r="EC694" s="160"/>
      <c r="ED694" s="160"/>
      <c r="EE694" s="160"/>
      <c r="EF694" s="160"/>
      <c r="EG694" s="160"/>
      <c r="EH694" s="160"/>
      <c r="EI694" s="160"/>
      <c r="EJ694" s="160"/>
      <c r="EK694" s="160"/>
      <c r="EL694" s="160"/>
      <c r="EM694" s="160"/>
      <c r="EN694" s="160"/>
      <c r="EO694" s="160"/>
      <c r="EP694" s="160"/>
      <c r="EQ694" s="160"/>
      <c r="ER694" s="160"/>
      <c r="ES694" s="160"/>
      <c r="ET694" s="160"/>
      <c r="EU694" s="160"/>
      <c r="EV694" s="160"/>
      <c r="EW694" s="160"/>
      <c r="EX694" s="160"/>
      <c r="EY694" s="160"/>
      <c r="EZ694" s="160"/>
      <c r="FA694" s="160"/>
      <c r="FB694" s="160"/>
      <c r="FC694" s="160"/>
      <c r="FD694" s="160"/>
      <c r="FE694" s="160"/>
      <c r="FF694" s="160"/>
      <c r="FG694" s="160"/>
      <c r="FH694" s="160"/>
      <c r="FI694" s="160"/>
      <c r="FJ694" s="160"/>
      <c r="FK694" s="160"/>
      <c r="FL694" s="160"/>
      <c r="FM694" s="160"/>
      <c r="FN694" s="160"/>
      <c r="FO694" s="160"/>
      <c r="FP694" s="160"/>
      <c r="FQ694" s="160"/>
      <c r="FR694" s="160"/>
      <c r="FS694" s="160"/>
      <c r="FT694" s="160"/>
      <c r="FU694" s="160"/>
      <c r="FV694" s="160"/>
      <c r="FW694" s="160"/>
      <c r="FX694" s="160"/>
      <c r="FY694" s="160"/>
      <c r="FZ694" s="160"/>
      <c r="GA694" s="160"/>
      <c r="GB694" s="160"/>
      <c r="GC694" s="160"/>
      <c r="GD694" s="160"/>
      <c r="GE694" s="160"/>
      <c r="GF694" s="160"/>
      <c r="GG694" s="160"/>
      <c r="GH694" s="160"/>
      <c r="GI694" s="160"/>
      <c r="GJ694" s="160"/>
      <c r="GK694" s="160"/>
      <c r="GL694" s="160"/>
      <c r="GM694" s="160"/>
      <c r="GN694" s="160"/>
      <c r="GO694" s="160"/>
      <c r="GP694" s="160"/>
      <c r="GQ694" s="160"/>
      <c r="GR694" s="160"/>
      <c r="GS694" s="160"/>
      <c r="GT694" s="160"/>
      <c r="GU694" s="160"/>
      <c r="GV694" s="160"/>
      <c r="GW694" s="160"/>
      <c r="GX694" s="160"/>
      <c r="GY694" s="160"/>
      <c r="GZ694" s="160"/>
      <c r="HA694" s="160"/>
      <c r="HB694" s="160"/>
      <c r="HC694" s="160"/>
      <c r="HD694" s="160"/>
      <c r="HE694" s="160"/>
      <c r="HF694" s="160"/>
      <c r="HG694" s="160"/>
      <c r="HH694" s="160"/>
      <c r="HI694" s="160"/>
      <c r="HJ694" s="160"/>
      <c r="HK694" s="160"/>
      <c r="HL694" s="160"/>
      <c r="HM694" s="160"/>
      <c r="HN694" s="160"/>
      <c r="HO694" s="160"/>
      <c r="HP694" s="160"/>
      <c r="HQ694" s="160"/>
      <c r="HR694" s="160"/>
      <c r="HS694" s="160"/>
      <c r="HT694" s="160"/>
      <c r="HU694" s="160"/>
      <c r="HV694" s="160"/>
      <c r="HW694" s="160"/>
      <c r="HX694" s="160"/>
      <c r="HY694" s="160"/>
      <c r="HZ694" s="160"/>
      <c r="IA694" s="160"/>
      <c r="IB694" s="160"/>
      <c r="IC694" s="160"/>
      <c r="ID694" s="160"/>
      <c r="IE694" s="160"/>
      <c r="IF694" s="160"/>
      <c r="IG694" s="160"/>
      <c r="IH694" s="160"/>
      <c r="II694" s="160"/>
      <c r="IJ694" s="160"/>
      <c r="IK694" s="160"/>
      <c r="IL694" s="160"/>
      <c r="IM694" s="160"/>
      <c r="IN694" s="160"/>
      <c r="IO694" s="160"/>
      <c r="IP694" s="160"/>
      <c r="IQ694" s="160"/>
      <c r="IR694" s="160"/>
      <c r="IS694" s="160"/>
      <c r="IT694" s="160"/>
      <c r="IU694" s="160"/>
      <c r="IV694" s="160"/>
      <c r="IW694" s="160"/>
      <c r="IX694" s="160"/>
      <c r="IY694" s="160"/>
      <c r="IZ694" s="160"/>
      <c r="JA694" s="160"/>
      <c r="JB694" s="160"/>
      <c r="JC694" s="160"/>
      <c r="JD694" s="160"/>
      <c r="JE694" s="160"/>
      <c r="JF694" s="160"/>
      <c r="JG694" s="160"/>
      <c r="JH694" s="160"/>
      <c r="JI694" s="160"/>
      <c r="JJ694" s="160"/>
      <c r="JK694" s="160"/>
      <c r="JL694" s="160"/>
      <c r="JM694" s="160"/>
      <c r="JN694" s="160"/>
      <c r="JO694" s="160"/>
      <c r="JP694" s="160"/>
      <c r="JQ694" s="160"/>
      <c r="JR694" s="160"/>
      <c r="JS694" s="160"/>
      <c r="JT694" s="160"/>
      <c r="JU694" s="160"/>
      <c r="JV694" s="160"/>
      <c r="JW694" s="160"/>
      <c r="JX694" s="160"/>
      <c r="JY694" s="160"/>
      <c r="JZ694" s="160"/>
      <c r="KA694" s="160"/>
      <c r="KB694" s="160"/>
      <c r="KC694" s="160"/>
      <c r="KD694" s="160"/>
      <c r="KE694" s="160"/>
      <c r="KF694" s="160"/>
      <c r="KG694" s="160"/>
      <c r="KH694" s="160"/>
      <c r="KI694" s="160"/>
      <c r="KJ694" s="160"/>
      <c r="KK694" s="160"/>
      <c r="KL694" s="160"/>
      <c r="KM694" s="160"/>
      <c r="KN694" s="160"/>
      <c r="KO694" s="160"/>
      <c r="KP694" s="160"/>
      <c r="KQ694" s="160"/>
      <c r="KR694" s="160"/>
      <c r="KS694" s="160"/>
      <c r="KT694" s="160"/>
      <c r="KU694" s="160"/>
      <c r="KV694" s="160"/>
      <c r="KW694" s="160"/>
      <c r="KX694" s="160"/>
      <c r="KY694" s="160"/>
      <c r="KZ694" s="160"/>
      <c r="LA694" s="160"/>
      <c r="LB694" s="160"/>
      <c r="LC694" s="160"/>
      <c r="LD694" s="160"/>
      <c r="LE694" s="160"/>
      <c r="LF694" s="160"/>
      <c r="LG694" s="160"/>
      <c r="LH694" s="160"/>
      <c r="LI694" s="160"/>
      <c r="LJ694" s="160"/>
      <c r="LK694" s="160"/>
      <c r="LL694" s="160"/>
      <c r="LM694" s="160"/>
      <c r="LN694" s="160"/>
      <c r="LO694" s="160"/>
      <c r="LP694" s="160"/>
      <c r="LQ694" s="160"/>
      <c r="LR694" s="160"/>
      <c r="LS694" s="160"/>
      <c r="LT694" s="160"/>
      <c r="LU694" s="160"/>
      <c r="LV694" s="160"/>
      <c r="LW694" s="160"/>
      <c r="LX694" s="160"/>
      <c r="LY694" s="160"/>
      <c r="LZ694" s="160"/>
      <c r="MA694" s="160"/>
      <c r="MB694" s="160"/>
      <c r="MC694" s="160"/>
      <c r="MD694" s="160"/>
      <c r="ME694" s="160"/>
      <c r="MF694" s="160"/>
      <c r="MG694" s="160"/>
      <c r="MH694" s="160"/>
      <c r="MI694" s="160"/>
      <c r="MJ694" s="160"/>
      <c r="MK694" s="160"/>
      <c r="ML694" s="160"/>
      <c r="MM694" s="160"/>
      <c r="MN694" s="160"/>
      <c r="MO694" s="160"/>
      <c r="MP694" s="160"/>
      <c r="MQ694" s="160"/>
      <c r="MR694" s="160"/>
      <c r="MS694" s="160"/>
      <c r="MT694" s="160"/>
      <c r="MU694" s="160"/>
      <c r="MV694" s="160"/>
      <c r="MW694" s="160"/>
      <c r="MX694" s="160"/>
      <c r="MY694" s="160"/>
      <c r="MZ694" s="160"/>
      <c r="NA694" s="160"/>
      <c r="NB694" s="160"/>
      <c r="NC694" s="160"/>
      <c r="ND694" s="160"/>
      <c r="NE694" s="160"/>
      <c r="NF694" s="160"/>
      <c r="NG694" s="160"/>
      <c r="NH694" s="160"/>
      <c r="NI694" s="160"/>
      <c r="NJ694" s="160"/>
      <c r="NK694" s="160"/>
      <c r="NL694" s="160"/>
      <c r="NM694" s="160"/>
      <c r="NN694" s="160"/>
      <c r="NO694" s="160"/>
      <c r="NP694" s="160"/>
      <c r="NQ694" s="160"/>
      <c r="NR694" s="160"/>
      <c r="NS694" s="160"/>
      <c r="NT694" s="160"/>
      <c r="NU694" s="160"/>
      <c r="NV694" s="160"/>
      <c r="NW694" s="160"/>
      <c r="NX694" s="160"/>
      <c r="NY694" s="160"/>
      <c r="NZ694" s="160"/>
      <c r="OA694" s="160"/>
      <c r="OB694" s="160"/>
      <c r="OC694" s="160"/>
      <c r="OD694" s="160"/>
      <c r="OE694" s="160"/>
      <c r="OF694" s="160"/>
      <c r="OG694" s="160"/>
      <c r="OH694" s="160"/>
      <c r="OI694" s="160"/>
      <c r="OJ694" s="160"/>
      <c r="OK694" s="160"/>
      <c r="OL694" s="160"/>
      <c r="OM694" s="160"/>
      <c r="ON694" s="160"/>
      <c r="OO694" s="160"/>
      <c r="OP694" s="160"/>
      <c r="OQ694" s="160"/>
      <c r="OR694" s="160"/>
      <c r="OS694" s="160"/>
      <c r="OT694" s="160"/>
      <c r="OU694" s="160"/>
      <c r="OV694" s="160"/>
      <c r="OW694" s="160"/>
      <c r="OX694" s="160"/>
      <c r="OY694" s="160"/>
      <c r="OZ694" s="160"/>
      <c r="PA694" s="160"/>
      <c r="PB694" s="160"/>
      <c r="PC694" s="160"/>
      <c r="PD694" s="160"/>
      <c r="PE694" s="160"/>
      <c r="PF694" s="160"/>
      <c r="PG694" s="160"/>
      <c r="PH694" s="160"/>
      <c r="PI694" s="160"/>
      <c r="PJ694" s="160"/>
      <c r="PK694" s="160"/>
      <c r="PL694" s="160"/>
      <c r="PM694" s="160"/>
      <c r="PN694" s="160"/>
      <c r="PO694" s="160"/>
      <c r="PP694" s="160"/>
      <c r="PQ694" s="160"/>
      <c r="PR694" s="160"/>
      <c r="PS694" s="160"/>
      <c r="PT694" s="160"/>
      <c r="PU694" s="160"/>
      <c r="PV694" s="160"/>
      <c r="PW694" s="160"/>
      <c r="PX694" s="160"/>
      <c r="PY694" s="160"/>
      <c r="PZ694" s="160"/>
      <c r="QA694" s="160"/>
      <c r="QB694" s="160"/>
      <c r="QC694" s="160"/>
      <c r="QD694" s="160"/>
      <c r="QE694" s="160"/>
      <c r="QF694" s="160"/>
      <c r="QG694" s="160"/>
      <c r="QH694" s="160"/>
      <c r="QI694" s="160"/>
      <c r="QJ694" s="160"/>
      <c r="QK694" s="160"/>
      <c r="QL694" s="160"/>
      <c r="QM694" s="160"/>
      <c r="QN694" s="160"/>
      <c r="QO694" s="160"/>
      <c r="QP694" s="160"/>
      <c r="QQ694" s="160"/>
      <c r="QR694" s="160"/>
      <c r="QS694" s="160"/>
      <c r="QT694" s="160"/>
      <c r="QU694" s="160"/>
      <c r="QV694" s="160"/>
      <c r="QW694" s="160"/>
      <c r="QX694" s="160"/>
      <c r="QY694" s="160"/>
      <c r="QZ694" s="160"/>
      <c r="RA694" s="160"/>
      <c r="RB694" s="160"/>
      <c r="RC694" s="160"/>
      <c r="RD694" s="160"/>
      <c r="RE694" s="160"/>
      <c r="RF694" s="160"/>
      <c r="RG694" s="160"/>
      <c r="RH694" s="160"/>
      <c r="RI694" s="160"/>
      <c r="RJ694" s="160"/>
      <c r="RK694" s="160"/>
      <c r="RL694" s="160"/>
      <c r="RM694" s="160"/>
      <c r="RN694" s="160"/>
      <c r="RO694" s="160"/>
      <c r="RP694" s="160"/>
      <c r="RQ694" s="160"/>
      <c r="RR694" s="160"/>
      <c r="RS694" s="160"/>
      <c r="RT694" s="160"/>
      <c r="RU694" s="160"/>
      <c r="RV694" s="160"/>
      <c r="RW694" s="160"/>
      <c r="RX694" s="160"/>
      <c r="RY694" s="160"/>
      <c r="RZ694" s="160"/>
      <c r="SA694" s="160"/>
      <c r="SB694" s="160"/>
      <c r="SC694" s="160"/>
      <c r="SD694" s="160"/>
      <c r="SE694" s="160"/>
      <c r="SF694" s="160"/>
      <c r="SG694" s="160"/>
      <c r="SH694" s="160"/>
      <c r="SI694" s="160"/>
      <c r="SJ694" s="160"/>
      <c r="SK694" s="160"/>
      <c r="SL694" s="160"/>
      <c r="SM694" s="160"/>
      <c r="SN694" s="160"/>
      <c r="SO694" s="160"/>
      <c r="SP694" s="160"/>
      <c r="SQ694" s="160"/>
      <c r="SR694" s="160"/>
      <c r="SS694" s="160"/>
      <c r="ST694" s="160"/>
      <c r="SU694" s="160"/>
      <c r="SV694" s="160"/>
      <c r="SW694" s="160"/>
      <c r="SX694" s="160"/>
      <c r="SY694" s="160"/>
      <c r="SZ694" s="160"/>
      <c r="TA694" s="160"/>
      <c r="TB694" s="160"/>
      <c r="TC694" s="160"/>
      <c r="TD694" s="160"/>
      <c r="TE694" s="160"/>
      <c r="TF694" s="160"/>
    </row>
    <row r="695" spans="1:526">
      <c r="A695" s="160"/>
      <c r="B695" s="160"/>
      <c r="C695" s="160"/>
      <c r="D695" s="160"/>
      <c r="E695" s="160"/>
      <c r="F695" s="160"/>
      <c r="G695" s="160"/>
      <c r="H695" s="160"/>
      <c r="I695" s="160"/>
      <c r="J695" s="160"/>
      <c r="K695" s="160"/>
      <c r="L695" s="160"/>
      <c r="M695" s="160"/>
      <c r="N695" s="160"/>
      <c r="O695" s="160"/>
      <c r="P695" s="160"/>
      <c r="Q695" s="160"/>
      <c r="R695" s="160"/>
      <c r="S695" s="160"/>
      <c r="T695" s="160"/>
      <c r="U695" s="160"/>
      <c r="V695" s="160"/>
      <c r="W695" s="160"/>
      <c r="X695" s="160"/>
      <c r="Y695" s="160"/>
      <c r="Z695" s="160"/>
      <c r="AA695" s="160"/>
      <c r="AB695" s="160"/>
      <c r="AC695" s="160"/>
      <c r="AD695" s="160"/>
      <c r="AE695" s="160"/>
      <c r="AF695" s="160"/>
      <c r="AG695" s="160"/>
      <c r="AH695" s="160"/>
      <c r="AI695" s="160"/>
      <c r="AJ695" s="160"/>
      <c r="AK695" s="160"/>
      <c r="AL695" s="160"/>
      <c r="AM695" s="160"/>
      <c r="AN695" s="160"/>
      <c r="AO695" s="160"/>
      <c r="AP695" s="160"/>
      <c r="AQ695" s="160"/>
      <c r="AR695" s="160"/>
      <c r="AS695" s="160"/>
      <c r="AT695" s="160"/>
      <c r="AU695" s="160"/>
      <c r="AV695" s="160"/>
      <c r="AW695" s="160"/>
      <c r="AX695" s="160"/>
      <c r="AY695" s="160"/>
      <c r="AZ695" s="160"/>
      <c r="BA695" s="160"/>
      <c r="BB695" s="160"/>
      <c r="BC695" s="160"/>
      <c r="BD695" s="160"/>
      <c r="BE695" s="160"/>
      <c r="BF695" s="160"/>
      <c r="BG695" s="160"/>
      <c r="BH695" s="160"/>
      <c r="BI695" s="160"/>
      <c r="BJ695" s="160"/>
      <c r="BK695" s="160"/>
      <c r="BL695" s="160"/>
      <c r="BM695" s="160"/>
      <c r="BN695" s="160"/>
      <c r="BO695" s="160"/>
      <c r="BP695" s="160"/>
      <c r="BQ695" s="160"/>
      <c r="BR695" s="160"/>
      <c r="BS695" s="160"/>
      <c r="BT695" s="160"/>
      <c r="BU695" s="160"/>
      <c r="BV695" s="160"/>
      <c r="BW695" s="160"/>
      <c r="BX695" s="160"/>
      <c r="BY695" s="160"/>
      <c r="BZ695" s="160"/>
      <c r="CA695" s="160"/>
      <c r="CB695" s="160"/>
      <c r="CC695" s="160"/>
      <c r="CD695" s="160"/>
      <c r="CE695" s="160"/>
      <c r="CF695" s="160"/>
      <c r="CG695" s="160"/>
      <c r="CH695" s="160"/>
      <c r="CI695" s="160"/>
      <c r="CJ695" s="160"/>
      <c r="CK695" s="160"/>
      <c r="CL695" s="160"/>
      <c r="CM695" s="160"/>
      <c r="CN695" s="160"/>
      <c r="CO695" s="160"/>
      <c r="CP695" s="160"/>
      <c r="CQ695" s="160"/>
      <c r="CR695" s="160"/>
      <c r="CS695" s="160"/>
      <c r="CT695" s="160"/>
      <c r="CU695" s="160"/>
      <c r="CV695" s="160"/>
      <c r="CW695" s="160"/>
      <c r="CX695" s="160"/>
      <c r="CY695" s="160"/>
      <c r="CZ695" s="160"/>
      <c r="DA695" s="160"/>
      <c r="DB695" s="160"/>
      <c r="DC695" s="160"/>
      <c r="DD695" s="160"/>
      <c r="DE695" s="160"/>
      <c r="DF695" s="160"/>
      <c r="DG695" s="160"/>
      <c r="DH695" s="160"/>
      <c r="DI695" s="160"/>
      <c r="DJ695" s="160"/>
      <c r="DK695" s="160"/>
      <c r="DL695" s="160"/>
      <c r="DM695" s="160"/>
      <c r="DN695" s="160"/>
      <c r="DO695" s="160"/>
      <c r="DP695" s="160"/>
      <c r="DQ695" s="160"/>
      <c r="DR695" s="160"/>
      <c r="DS695" s="160"/>
      <c r="DT695" s="160"/>
      <c r="DU695" s="160"/>
      <c r="DV695" s="160"/>
      <c r="DW695" s="160"/>
      <c r="DX695" s="160"/>
      <c r="DY695" s="160"/>
      <c r="DZ695" s="160"/>
      <c r="EA695" s="160"/>
      <c r="EB695" s="160"/>
      <c r="EC695" s="160"/>
      <c r="ED695" s="160"/>
      <c r="EE695" s="160"/>
      <c r="EF695" s="160"/>
      <c r="EG695" s="160"/>
      <c r="EH695" s="160"/>
      <c r="EI695" s="160"/>
      <c r="EJ695" s="160"/>
      <c r="EK695" s="160"/>
      <c r="EL695" s="160"/>
      <c r="EM695" s="160"/>
      <c r="EN695" s="160"/>
      <c r="EO695" s="160"/>
      <c r="EP695" s="160"/>
      <c r="EQ695" s="160"/>
      <c r="ER695" s="160"/>
      <c r="ES695" s="160"/>
      <c r="ET695" s="160"/>
      <c r="EU695" s="160"/>
      <c r="EV695" s="160"/>
      <c r="EW695" s="160"/>
      <c r="EX695" s="160"/>
      <c r="EY695" s="160"/>
      <c r="EZ695" s="160"/>
      <c r="FA695" s="160"/>
      <c r="FB695" s="160"/>
      <c r="FC695" s="160"/>
      <c r="FD695" s="160"/>
      <c r="FE695" s="160"/>
      <c r="FF695" s="160"/>
      <c r="FG695" s="160"/>
      <c r="FH695" s="160"/>
      <c r="FI695" s="160"/>
      <c r="FJ695" s="160"/>
      <c r="FK695" s="160"/>
      <c r="FL695" s="160"/>
      <c r="FM695" s="160"/>
      <c r="FN695" s="160"/>
      <c r="FO695" s="160"/>
      <c r="FP695" s="160"/>
      <c r="FQ695" s="160"/>
      <c r="FR695" s="160"/>
      <c r="FS695" s="160"/>
      <c r="FT695" s="160"/>
      <c r="FU695" s="160"/>
      <c r="FV695" s="160"/>
      <c r="FW695" s="160"/>
      <c r="FX695" s="160"/>
      <c r="FY695" s="160"/>
      <c r="FZ695" s="160"/>
      <c r="GA695" s="160"/>
      <c r="GB695" s="160"/>
      <c r="GC695" s="160"/>
      <c r="GD695" s="160"/>
      <c r="GE695" s="160"/>
      <c r="GF695" s="160"/>
      <c r="GG695" s="160"/>
      <c r="GH695" s="160"/>
      <c r="GI695" s="160"/>
      <c r="GJ695" s="160"/>
      <c r="GK695" s="160"/>
      <c r="GL695" s="160"/>
      <c r="GM695" s="160"/>
      <c r="GN695" s="160"/>
      <c r="GO695" s="160"/>
      <c r="GP695" s="160"/>
      <c r="GQ695" s="160"/>
      <c r="GR695" s="160"/>
      <c r="GS695" s="160"/>
      <c r="GT695" s="160"/>
      <c r="GU695" s="160"/>
      <c r="GV695" s="160"/>
      <c r="GW695" s="160"/>
      <c r="GX695" s="160"/>
      <c r="GY695" s="160"/>
      <c r="GZ695" s="160"/>
      <c r="HA695" s="160"/>
      <c r="HB695" s="160"/>
      <c r="HC695" s="160"/>
      <c r="HD695" s="160"/>
      <c r="HE695" s="160"/>
      <c r="HF695" s="160"/>
      <c r="HG695" s="160"/>
      <c r="HH695" s="160"/>
      <c r="HI695" s="160"/>
      <c r="HJ695" s="160"/>
      <c r="HK695" s="160"/>
      <c r="HL695" s="160"/>
      <c r="HM695" s="160"/>
      <c r="HN695" s="160"/>
      <c r="HO695" s="160"/>
      <c r="HP695" s="160"/>
      <c r="HQ695" s="160"/>
      <c r="HR695" s="160"/>
      <c r="HS695" s="160"/>
      <c r="HT695" s="160"/>
      <c r="HU695" s="160"/>
      <c r="HV695" s="160"/>
      <c r="HW695" s="160"/>
      <c r="HX695" s="160"/>
      <c r="HY695" s="160"/>
      <c r="HZ695" s="160"/>
      <c r="IA695" s="160"/>
      <c r="IB695" s="160"/>
      <c r="IC695" s="160"/>
      <c r="ID695" s="160"/>
      <c r="IE695" s="160"/>
      <c r="IF695" s="160"/>
      <c r="IG695" s="160"/>
      <c r="IH695" s="160"/>
      <c r="II695" s="160"/>
      <c r="IJ695" s="160"/>
      <c r="IK695" s="160"/>
      <c r="IL695" s="160"/>
      <c r="IM695" s="160"/>
      <c r="IN695" s="160"/>
      <c r="IO695" s="160"/>
      <c r="IP695" s="160"/>
      <c r="IQ695" s="160"/>
      <c r="IR695" s="160"/>
      <c r="IS695" s="160"/>
      <c r="IT695" s="160"/>
      <c r="IU695" s="160"/>
      <c r="IV695" s="160"/>
      <c r="IW695" s="160"/>
      <c r="IX695" s="160"/>
      <c r="IY695" s="160"/>
      <c r="IZ695" s="160"/>
      <c r="JA695" s="160"/>
      <c r="JB695" s="160"/>
      <c r="JC695" s="160"/>
      <c r="JD695" s="160"/>
      <c r="JE695" s="160"/>
      <c r="JF695" s="160"/>
      <c r="JG695" s="160"/>
      <c r="JH695" s="160"/>
      <c r="JI695" s="160"/>
      <c r="JJ695" s="160"/>
      <c r="JK695" s="160"/>
      <c r="JL695" s="160"/>
      <c r="JM695" s="160"/>
      <c r="JN695" s="160"/>
      <c r="JO695" s="160"/>
      <c r="JP695" s="160"/>
      <c r="JQ695" s="160"/>
      <c r="JR695" s="160"/>
      <c r="JS695" s="160"/>
      <c r="JT695" s="160"/>
      <c r="JU695" s="160"/>
      <c r="JV695" s="160"/>
      <c r="JW695" s="160"/>
      <c r="JX695" s="160"/>
      <c r="JY695" s="160"/>
      <c r="JZ695" s="160"/>
      <c r="KA695" s="160"/>
      <c r="KB695" s="160"/>
      <c r="KC695" s="160"/>
      <c r="KD695" s="160"/>
      <c r="KE695" s="160"/>
      <c r="KF695" s="160"/>
      <c r="KG695" s="160"/>
      <c r="KH695" s="160"/>
      <c r="KI695" s="160"/>
      <c r="KJ695" s="160"/>
      <c r="KK695" s="160"/>
      <c r="KL695" s="160"/>
      <c r="KM695" s="160"/>
      <c r="KN695" s="160"/>
      <c r="KO695" s="160"/>
      <c r="KP695" s="160"/>
      <c r="KQ695" s="160"/>
      <c r="KR695" s="160"/>
      <c r="KS695" s="160"/>
      <c r="KT695" s="160"/>
      <c r="KU695" s="160"/>
      <c r="KV695" s="160"/>
      <c r="KW695" s="160"/>
      <c r="KX695" s="160"/>
      <c r="KY695" s="160"/>
      <c r="KZ695" s="160"/>
      <c r="LA695" s="160"/>
      <c r="LB695" s="160"/>
      <c r="LC695" s="160"/>
      <c r="LD695" s="160"/>
      <c r="LE695" s="160"/>
      <c r="LF695" s="160"/>
      <c r="LG695" s="160"/>
      <c r="LH695" s="160"/>
      <c r="LI695" s="160"/>
      <c r="LJ695" s="160"/>
      <c r="LK695" s="160"/>
      <c r="LL695" s="160"/>
      <c r="LM695" s="160"/>
      <c r="LN695" s="160"/>
      <c r="LO695" s="160"/>
      <c r="LP695" s="160"/>
      <c r="LQ695" s="160"/>
      <c r="LR695" s="160"/>
      <c r="LS695" s="160"/>
      <c r="LT695" s="160"/>
      <c r="LU695" s="160"/>
      <c r="LV695" s="160"/>
      <c r="LW695" s="160"/>
      <c r="LX695" s="160"/>
      <c r="LY695" s="160"/>
      <c r="LZ695" s="160"/>
      <c r="MA695" s="160"/>
      <c r="MB695" s="160"/>
      <c r="MC695" s="160"/>
      <c r="MD695" s="160"/>
      <c r="ME695" s="160"/>
      <c r="MF695" s="160"/>
      <c r="MG695" s="160"/>
      <c r="MH695" s="160"/>
      <c r="MI695" s="160"/>
      <c r="MJ695" s="160"/>
      <c r="MK695" s="160"/>
      <c r="ML695" s="160"/>
      <c r="MM695" s="160"/>
      <c r="MN695" s="160"/>
      <c r="MO695" s="160"/>
      <c r="MP695" s="160"/>
      <c r="MQ695" s="160"/>
      <c r="MR695" s="160"/>
      <c r="MS695" s="160"/>
      <c r="MT695" s="160"/>
      <c r="MU695" s="160"/>
      <c r="MV695" s="160"/>
      <c r="MW695" s="160"/>
      <c r="MX695" s="160"/>
      <c r="MY695" s="160"/>
      <c r="MZ695" s="160"/>
      <c r="NA695" s="160"/>
      <c r="NB695" s="160"/>
      <c r="NC695" s="160"/>
      <c r="ND695" s="160"/>
      <c r="NE695" s="160"/>
      <c r="NF695" s="160"/>
      <c r="NG695" s="160"/>
      <c r="NH695" s="160"/>
      <c r="NI695" s="160"/>
      <c r="NJ695" s="160"/>
      <c r="NK695" s="160"/>
      <c r="NL695" s="160"/>
      <c r="NM695" s="160"/>
      <c r="NN695" s="160"/>
      <c r="NO695" s="160"/>
      <c r="NP695" s="160"/>
      <c r="NQ695" s="160"/>
      <c r="NR695" s="160"/>
      <c r="NS695" s="160"/>
      <c r="NT695" s="160"/>
      <c r="NU695" s="160"/>
      <c r="NV695" s="160"/>
      <c r="NW695" s="160"/>
      <c r="NX695" s="160"/>
      <c r="NY695" s="160"/>
      <c r="NZ695" s="160"/>
      <c r="OA695" s="160"/>
      <c r="OB695" s="160"/>
      <c r="OC695" s="160"/>
      <c r="OD695" s="160"/>
      <c r="OE695" s="160"/>
      <c r="OF695" s="160"/>
      <c r="OG695" s="160"/>
      <c r="OH695" s="160"/>
      <c r="OI695" s="160"/>
      <c r="OJ695" s="160"/>
      <c r="OK695" s="160"/>
      <c r="OL695" s="160"/>
      <c r="OM695" s="160"/>
      <c r="ON695" s="160"/>
      <c r="OO695" s="160"/>
      <c r="OP695" s="160"/>
      <c r="OQ695" s="160"/>
      <c r="OR695" s="160"/>
      <c r="OS695" s="160"/>
      <c r="OT695" s="160"/>
      <c r="OU695" s="160"/>
      <c r="OV695" s="160"/>
      <c r="OW695" s="160"/>
      <c r="OX695" s="160"/>
      <c r="OY695" s="160"/>
      <c r="OZ695" s="160"/>
      <c r="PA695" s="160"/>
      <c r="PB695" s="160"/>
      <c r="PC695" s="160"/>
      <c r="PD695" s="160"/>
      <c r="PE695" s="160"/>
      <c r="PF695" s="160"/>
      <c r="PG695" s="160"/>
      <c r="PH695" s="160"/>
      <c r="PI695" s="160"/>
      <c r="PJ695" s="160"/>
      <c r="PK695" s="160"/>
      <c r="PL695" s="160"/>
      <c r="PM695" s="160"/>
      <c r="PN695" s="160"/>
      <c r="PO695" s="160"/>
      <c r="PP695" s="160"/>
      <c r="PQ695" s="160"/>
      <c r="PR695" s="160"/>
      <c r="PS695" s="160"/>
      <c r="PT695" s="160"/>
      <c r="PU695" s="160"/>
      <c r="PV695" s="160"/>
      <c r="PW695" s="160"/>
      <c r="PX695" s="160"/>
      <c r="PY695" s="160"/>
      <c r="PZ695" s="160"/>
      <c r="QA695" s="160"/>
      <c r="QB695" s="160"/>
      <c r="QC695" s="160"/>
      <c r="QD695" s="160"/>
      <c r="QE695" s="160"/>
      <c r="QF695" s="160"/>
      <c r="QG695" s="160"/>
      <c r="QH695" s="160"/>
      <c r="QI695" s="160"/>
      <c r="QJ695" s="160"/>
      <c r="QK695" s="160"/>
      <c r="QL695" s="160"/>
      <c r="QM695" s="160"/>
      <c r="QN695" s="160"/>
      <c r="QO695" s="160"/>
      <c r="QP695" s="160"/>
      <c r="QQ695" s="160"/>
      <c r="QR695" s="160"/>
      <c r="QS695" s="160"/>
      <c r="QT695" s="160"/>
      <c r="QU695" s="160"/>
      <c r="QV695" s="160"/>
      <c r="QW695" s="160"/>
      <c r="QX695" s="160"/>
      <c r="QY695" s="160"/>
      <c r="QZ695" s="160"/>
      <c r="RA695" s="160"/>
      <c r="RB695" s="160"/>
      <c r="RC695" s="160"/>
      <c r="RD695" s="160"/>
      <c r="RE695" s="160"/>
      <c r="RF695" s="160"/>
      <c r="RG695" s="160"/>
      <c r="RH695" s="160"/>
      <c r="RI695" s="160"/>
      <c r="RJ695" s="160"/>
      <c r="RK695" s="160"/>
      <c r="RL695" s="160"/>
      <c r="RM695" s="160"/>
      <c r="RN695" s="160"/>
      <c r="RO695" s="160"/>
      <c r="RP695" s="160"/>
      <c r="RQ695" s="160"/>
      <c r="RR695" s="160"/>
      <c r="RS695" s="160"/>
      <c r="RT695" s="160"/>
      <c r="RU695" s="160"/>
      <c r="RV695" s="160"/>
      <c r="RW695" s="160"/>
      <c r="RX695" s="160"/>
      <c r="RY695" s="160"/>
      <c r="RZ695" s="160"/>
      <c r="SA695" s="160"/>
      <c r="SB695" s="160"/>
      <c r="SC695" s="160"/>
      <c r="SD695" s="160"/>
      <c r="SE695" s="160"/>
      <c r="SF695" s="160"/>
      <c r="SG695" s="160"/>
      <c r="SH695" s="160"/>
      <c r="SI695" s="160"/>
      <c r="SJ695" s="160"/>
      <c r="SK695" s="160"/>
      <c r="SL695" s="160"/>
      <c r="SM695" s="160"/>
      <c r="SN695" s="160"/>
      <c r="SO695" s="160"/>
      <c r="SP695" s="160"/>
      <c r="SQ695" s="160"/>
      <c r="SR695" s="160"/>
      <c r="SS695" s="160"/>
      <c r="ST695" s="160"/>
      <c r="SU695" s="160"/>
      <c r="SV695" s="160"/>
      <c r="SW695" s="160"/>
      <c r="SX695" s="160"/>
      <c r="SY695" s="160"/>
      <c r="SZ695" s="160"/>
      <c r="TA695" s="160"/>
      <c r="TB695" s="160"/>
      <c r="TC695" s="160"/>
      <c r="TD695" s="160"/>
      <c r="TE695" s="160"/>
      <c r="TF695" s="160"/>
    </row>
    <row r="696" spans="1:526">
      <c r="A696" s="160"/>
      <c r="B696" s="160"/>
      <c r="C696" s="160"/>
      <c r="D696" s="160"/>
      <c r="E696" s="160"/>
      <c r="F696" s="160"/>
      <c r="G696" s="160"/>
      <c r="H696" s="160"/>
      <c r="I696" s="160"/>
      <c r="J696" s="160"/>
      <c r="K696" s="160"/>
      <c r="L696" s="160"/>
      <c r="M696" s="160"/>
      <c r="N696" s="160"/>
      <c r="O696" s="160"/>
      <c r="P696" s="160"/>
      <c r="Q696" s="160"/>
      <c r="R696" s="160"/>
      <c r="S696" s="160"/>
      <c r="T696" s="160"/>
      <c r="U696" s="160"/>
      <c r="V696" s="160"/>
      <c r="W696" s="160"/>
      <c r="X696" s="160"/>
      <c r="Y696" s="160"/>
      <c r="Z696" s="160"/>
      <c r="AA696" s="160"/>
      <c r="AB696" s="160"/>
      <c r="AC696" s="160"/>
      <c r="AD696" s="160"/>
      <c r="AE696" s="160"/>
      <c r="AF696" s="160"/>
      <c r="AG696" s="160"/>
      <c r="AH696" s="160"/>
      <c r="AI696" s="160"/>
      <c r="AJ696" s="160"/>
      <c r="AK696" s="160"/>
      <c r="AL696" s="160"/>
      <c r="AM696" s="160"/>
      <c r="AN696" s="160"/>
      <c r="AO696" s="160"/>
      <c r="AP696" s="160"/>
      <c r="AQ696" s="160"/>
      <c r="AR696" s="160"/>
      <c r="AS696" s="160"/>
      <c r="AT696" s="160"/>
      <c r="AU696" s="160"/>
      <c r="AV696" s="160"/>
      <c r="AW696" s="160"/>
      <c r="AX696" s="160"/>
      <c r="AY696" s="160"/>
      <c r="AZ696" s="160"/>
      <c r="BA696" s="160"/>
      <c r="BB696" s="160"/>
      <c r="BC696" s="160"/>
      <c r="BD696" s="160"/>
      <c r="BE696" s="160"/>
      <c r="BF696" s="160"/>
      <c r="BG696" s="160"/>
      <c r="BH696" s="160"/>
      <c r="BI696" s="160"/>
      <c r="BJ696" s="160"/>
      <c r="BK696" s="160"/>
      <c r="BL696" s="160"/>
      <c r="BM696" s="160"/>
      <c r="BN696" s="160"/>
      <c r="BO696" s="160"/>
      <c r="BP696" s="160"/>
      <c r="BQ696" s="160"/>
      <c r="BR696" s="160"/>
      <c r="BS696" s="160"/>
      <c r="BT696" s="160"/>
      <c r="BU696" s="160"/>
      <c r="BV696" s="160"/>
      <c r="BW696" s="160"/>
      <c r="BX696" s="160"/>
      <c r="BY696" s="160"/>
      <c r="BZ696" s="160"/>
      <c r="CA696" s="160"/>
      <c r="CB696" s="160"/>
      <c r="CC696" s="160"/>
      <c r="CD696" s="160"/>
      <c r="CE696" s="160"/>
      <c r="CF696" s="160"/>
      <c r="CG696" s="160"/>
      <c r="CH696" s="160"/>
      <c r="CI696" s="160"/>
      <c r="CJ696" s="160"/>
      <c r="CK696" s="160"/>
      <c r="CL696" s="160"/>
      <c r="CM696" s="160"/>
      <c r="CN696" s="160"/>
      <c r="CO696" s="160"/>
      <c r="CP696" s="160"/>
      <c r="CQ696" s="160"/>
      <c r="CR696" s="160"/>
      <c r="CS696" s="160"/>
      <c r="CT696" s="160"/>
      <c r="CU696" s="160"/>
      <c r="CV696" s="160"/>
      <c r="CW696" s="160"/>
      <c r="CX696" s="160"/>
      <c r="CY696" s="160"/>
      <c r="CZ696" s="160"/>
      <c r="DA696" s="160"/>
      <c r="DB696" s="160"/>
      <c r="DC696" s="160"/>
      <c r="DD696" s="160"/>
      <c r="DE696" s="160"/>
      <c r="DF696" s="160"/>
      <c r="DG696" s="160"/>
      <c r="DH696" s="160"/>
      <c r="DI696" s="160"/>
      <c r="DJ696" s="160"/>
      <c r="DK696" s="160"/>
      <c r="DL696" s="160"/>
      <c r="DM696" s="160"/>
      <c r="DN696" s="160"/>
      <c r="DO696" s="160"/>
      <c r="DP696" s="160"/>
      <c r="DQ696" s="160"/>
      <c r="DR696" s="160"/>
      <c r="DS696" s="160"/>
      <c r="DT696" s="160"/>
      <c r="DU696" s="160"/>
      <c r="DV696" s="160"/>
      <c r="DW696" s="160"/>
      <c r="DX696" s="160"/>
      <c r="DY696" s="160"/>
      <c r="DZ696" s="160"/>
      <c r="EA696" s="160"/>
      <c r="EB696" s="160"/>
      <c r="EC696" s="160"/>
      <c r="ED696" s="160"/>
      <c r="EE696" s="160"/>
      <c r="EF696" s="160"/>
      <c r="EG696" s="160"/>
      <c r="EH696" s="160"/>
      <c r="EI696" s="160"/>
      <c r="EJ696" s="160"/>
      <c r="EK696" s="160"/>
      <c r="EL696" s="160"/>
      <c r="EM696" s="160"/>
      <c r="EN696" s="160"/>
      <c r="EO696" s="160"/>
      <c r="EP696" s="160"/>
      <c r="EQ696" s="160"/>
      <c r="ER696" s="160"/>
      <c r="ES696" s="160"/>
      <c r="ET696" s="160"/>
      <c r="EU696" s="160"/>
      <c r="EV696" s="160"/>
      <c r="EW696" s="160"/>
      <c r="EX696" s="160"/>
      <c r="EY696" s="160"/>
      <c r="EZ696" s="160"/>
      <c r="FA696" s="160"/>
      <c r="FB696" s="160"/>
      <c r="FC696" s="160"/>
      <c r="FD696" s="160"/>
      <c r="FE696" s="160"/>
      <c r="FF696" s="160"/>
      <c r="FG696" s="160"/>
      <c r="FH696" s="160"/>
      <c r="FI696" s="160"/>
      <c r="FJ696" s="160"/>
      <c r="FK696" s="160"/>
      <c r="FL696" s="160"/>
      <c r="FM696" s="160"/>
      <c r="FN696" s="160"/>
      <c r="FO696" s="160"/>
      <c r="FP696" s="160"/>
      <c r="FQ696" s="160"/>
      <c r="FR696" s="160"/>
      <c r="FS696" s="160"/>
      <c r="FT696" s="160"/>
      <c r="FU696" s="160"/>
      <c r="FV696" s="160"/>
      <c r="FW696" s="160"/>
      <c r="FX696" s="160"/>
      <c r="FY696" s="160"/>
      <c r="FZ696" s="160"/>
      <c r="GA696" s="160"/>
      <c r="GB696" s="160"/>
      <c r="GC696" s="160"/>
      <c r="GD696" s="160"/>
      <c r="GE696" s="160"/>
      <c r="GF696" s="160"/>
      <c r="GG696" s="160"/>
      <c r="GH696" s="160"/>
      <c r="GI696" s="160"/>
      <c r="GJ696" s="160"/>
      <c r="GK696" s="160"/>
      <c r="GL696" s="160"/>
      <c r="GM696" s="160"/>
      <c r="GN696" s="160"/>
      <c r="GO696" s="160"/>
      <c r="GP696" s="160"/>
      <c r="GQ696" s="160"/>
      <c r="GR696" s="160"/>
      <c r="GS696" s="160"/>
      <c r="GT696" s="160"/>
      <c r="GU696" s="160"/>
      <c r="GV696" s="160"/>
      <c r="GW696" s="160"/>
      <c r="GX696" s="160"/>
      <c r="GY696" s="160"/>
      <c r="GZ696" s="160"/>
      <c r="HA696" s="160"/>
      <c r="HB696" s="160"/>
      <c r="HC696" s="160"/>
      <c r="HD696" s="160"/>
      <c r="HE696" s="160"/>
      <c r="HF696" s="160"/>
      <c r="HG696" s="160"/>
      <c r="HH696" s="160"/>
      <c r="HI696" s="160"/>
      <c r="HJ696" s="160"/>
      <c r="HK696" s="160"/>
      <c r="HL696" s="160"/>
      <c r="HM696" s="160"/>
      <c r="HN696" s="160"/>
      <c r="HO696" s="160"/>
      <c r="HP696" s="160"/>
      <c r="HQ696" s="160"/>
      <c r="HR696" s="160"/>
      <c r="HS696" s="160"/>
      <c r="HT696" s="160"/>
      <c r="HU696" s="160"/>
      <c r="HV696" s="160"/>
      <c r="HW696" s="160"/>
      <c r="HX696" s="160"/>
      <c r="HY696" s="160"/>
      <c r="HZ696" s="160"/>
      <c r="IA696" s="160"/>
      <c r="IB696" s="160"/>
      <c r="IC696" s="160"/>
      <c r="ID696" s="160"/>
      <c r="IE696" s="160"/>
      <c r="IF696" s="160"/>
      <c r="IG696" s="160"/>
      <c r="IH696" s="160"/>
      <c r="II696" s="160"/>
      <c r="IJ696" s="160"/>
      <c r="IK696" s="160"/>
      <c r="IL696" s="160"/>
      <c r="IM696" s="160"/>
      <c r="IN696" s="160"/>
      <c r="IO696" s="160"/>
      <c r="IP696" s="160"/>
      <c r="IQ696" s="160"/>
      <c r="IR696" s="160"/>
      <c r="IS696" s="160"/>
      <c r="IT696" s="160"/>
      <c r="IU696" s="160"/>
      <c r="IV696" s="160"/>
      <c r="IW696" s="160"/>
      <c r="IX696" s="160"/>
      <c r="IY696" s="160"/>
      <c r="IZ696" s="160"/>
      <c r="JA696" s="160"/>
      <c r="JB696" s="160"/>
      <c r="JC696" s="160"/>
      <c r="JD696" s="160"/>
      <c r="JE696" s="160"/>
      <c r="JF696" s="160"/>
      <c r="JG696" s="160"/>
      <c r="JH696" s="160"/>
      <c r="JI696" s="160"/>
      <c r="JJ696" s="160"/>
      <c r="JK696" s="160"/>
      <c r="JL696" s="160"/>
      <c r="JM696" s="160"/>
      <c r="JN696" s="160"/>
      <c r="JO696" s="160"/>
      <c r="JP696" s="160"/>
      <c r="JQ696" s="160"/>
      <c r="JR696" s="160"/>
      <c r="JS696" s="160"/>
      <c r="JT696" s="160"/>
      <c r="JU696" s="160"/>
      <c r="JV696" s="160"/>
      <c r="JW696" s="160"/>
      <c r="JX696" s="160"/>
      <c r="JY696" s="160"/>
      <c r="JZ696" s="160"/>
      <c r="KA696" s="160"/>
      <c r="KB696" s="160"/>
      <c r="KC696" s="160"/>
      <c r="KD696" s="160"/>
      <c r="KE696" s="160"/>
      <c r="KF696" s="160"/>
      <c r="KG696" s="160"/>
      <c r="KH696" s="160"/>
      <c r="KI696" s="160"/>
      <c r="KJ696" s="160"/>
      <c r="KK696" s="160"/>
      <c r="KL696" s="160"/>
      <c r="KM696" s="160"/>
      <c r="KN696" s="160"/>
      <c r="KO696" s="160"/>
      <c r="KP696" s="160"/>
      <c r="KQ696" s="160"/>
      <c r="KR696" s="160"/>
      <c r="KS696" s="160"/>
      <c r="KT696" s="160"/>
      <c r="KU696" s="160"/>
      <c r="KV696" s="160"/>
      <c r="KW696" s="160"/>
      <c r="KX696" s="160"/>
      <c r="KY696" s="160"/>
      <c r="KZ696" s="160"/>
      <c r="LA696" s="160"/>
      <c r="LB696" s="160"/>
      <c r="LC696" s="160"/>
      <c r="LD696" s="160"/>
      <c r="LE696" s="160"/>
      <c r="LF696" s="160"/>
      <c r="LG696" s="160"/>
      <c r="LH696" s="160"/>
      <c r="LI696" s="160"/>
      <c r="LJ696" s="160"/>
      <c r="LK696" s="160"/>
      <c r="LL696" s="160"/>
      <c r="LM696" s="160"/>
      <c r="LN696" s="160"/>
      <c r="LO696" s="160"/>
      <c r="LP696" s="160"/>
      <c r="LQ696" s="160"/>
      <c r="LR696" s="160"/>
      <c r="LS696" s="160"/>
      <c r="LT696" s="160"/>
      <c r="LU696" s="160"/>
      <c r="LV696" s="160"/>
      <c r="LW696" s="160"/>
      <c r="LX696" s="160"/>
      <c r="LY696" s="160"/>
      <c r="LZ696" s="160"/>
      <c r="MA696" s="160"/>
      <c r="MB696" s="160"/>
      <c r="MC696" s="160"/>
      <c r="MD696" s="160"/>
      <c r="ME696" s="160"/>
      <c r="MF696" s="160"/>
      <c r="MG696" s="160"/>
      <c r="MH696" s="160"/>
      <c r="MI696" s="160"/>
      <c r="MJ696" s="160"/>
      <c r="MK696" s="160"/>
      <c r="ML696" s="160"/>
      <c r="MM696" s="160"/>
      <c r="MN696" s="160"/>
      <c r="MO696" s="160"/>
      <c r="MP696" s="160"/>
      <c r="MQ696" s="160"/>
      <c r="MR696" s="160"/>
      <c r="MS696" s="160"/>
      <c r="MT696" s="160"/>
      <c r="MU696" s="160"/>
      <c r="MV696" s="160"/>
      <c r="MW696" s="160"/>
      <c r="MX696" s="160"/>
      <c r="MY696" s="160"/>
      <c r="MZ696" s="160"/>
      <c r="NA696" s="160"/>
      <c r="NB696" s="160"/>
      <c r="NC696" s="160"/>
      <c r="ND696" s="160"/>
      <c r="NE696" s="160"/>
      <c r="NF696" s="160"/>
      <c r="NG696" s="160"/>
      <c r="NH696" s="160"/>
      <c r="NI696" s="160"/>
      <c r="NJ696" s="160"/>
      <c r="NK696" s="160"/>
      <c r="NL696" s="160"/>
      <c r="NM696" s="160"/>
      <c r="NN696" s="160"/>
      <c r="NO696" s="160"/>
      <c r="NP696" s="160"/>
      <c r="NQ696" s="160"/>
      <c r="NR696" s="160"/>
      <c r="NS696" s="160"/>
      <c r="NT696" s="160"/>
      <c r="NU696" s="160"/>
      <c r="NV696" s="160"/>
      <c r="NW696" s="160"/>
      <c r="NX696" s="160"/>
      <c r="NY696" s="160"/>
      <c r="NZ696" s="160"/>
      <c r="OA696" s="160"/>
      <c r="OB696" s="160"/>
      <c r="OC696" s="160"/>
      <c r="OD696" s="160"/>
      <c r="OE696" s="160"/>
      <c r="OF696" s="160"/>
      <c r="OG696" s="160"/>
      <c r="OH696" s="160"/>
      <c r="OI696" s="160"/>
      <c r="OJ696" s="160"/>
      <c r="OK696" s="160"/>
      <c r="OL696" s="160"/>
      <c r="OM696" s="160"/>
      <c r="ON696" s="160"/>
      <c r="OO696" s="160"/>
      <c r="OP696" s="160"/>
      <c r="OQ696" s="160"/>
      <c r="OR696" s="160"/>
      <c r="OS696" s="160"/>
      <c r="OT696" s="160"/>
      <c r="OU696" s="160"/>
      <c r="OV696" s="160"/>
      <c r="OW696" s="160"/>
      <c r="OX696" s="160"/>
      <c r="OY696" s="160"/>
      <c r="OZ696" s="160"/>
      <c r="PA696" s="160"/>
      <c r="PB696" s="160"/>
      <c r="PC696" s="160"/>
      <c r="PD696" s="160"/>
      <c r="PE696" s="160"/>
      <c r="PF696" s="160"/>
      <c r="PG696" s="160"/>
      <c r="PH696" s="160"/>
      <c r="PI696" s="160"/>
      <c r="PJ696" s="160"/>
      <c r="PK696" s="160"/>
      <c r="PL696" s="160"/>
      <c r="PM696" s="160"/>
      <c r="PN696" s="160"/>
      <c r="PO696" s="160"/>
      <c r="PP696" s="160"/>
      <c r="PQ696" s="160"/>
      <c r="PR696" s="160"/>
      <c r="PS696" s="160"/>
      <c r="PT696" s="160"/>
      <c r="PU696" s="160"/>
      <c r="PV696" s="160"/>
      <c r="PW696" s="160"/>
      <c r="PX696" s="160"/>
      <c r="PY696" s="160"/>
      <c r="PZ696" s="160"/>
      <c r="QA696" s="160"/>
      <c r="QB696" s="160"/>
      <c r="QC696" s="160"/>
      <c r="QD696" s="160"/>
      <c r="QE696" s="160"/>
      <c r="QF696" s="160"/>
      <c r="QG696" s="160"/>
      <c r="QH696" s="160"/>
      <c r="QI696" s="160"/>
      <c r="QJ696" s="160"/>
      <c r="QK696" s="160"/>
      <c r="QL696" s="160"/>
      <c r="QM696" s="160"/>
      <c r="QN696" s="160"/>
      <c r="QO696" s="160"/>
      <c r="QP696" s="160"/>
      <c r="QQ696" s="160"/>
      <c r="QR696" s="160"/>
      <c r="QS696" s="160"/>
      <c r="QT696" s="160"/>
      <c r="QU696" s="160"/>
      <c r="QV696" s="160"/>
      <c r="QW696" s="160"/>
      <c r="QX696" s="160"/>
      <c r="QY696" s="160"/>
      <c r="QZ696" s="160"/>
      <c r="RA696" s="160"/>
      <c r="RB696" s="160"/>
      <c r="RC696" s="160"/>
      <c r="RD696" s="160"/>
      <c r="RE696" s="160"/>
      <c r="RF696" s="160"/>
      <c r="RG696" s="160"/>
      <c r="RH696" s="160"/>
      <c r="RI696" s="160"/>
      <c r="RJ696" s="160"/>
      <c r="RK696" s="160"/>
      <c r="RL696" s="160"/>
      <c r="RM696" s="160"/>
      <c r="RN696" s="160"/>
      <c r="RO696" s="160"/>
      <c r="RP696" s="160"/>
      <c r="RQ696" s="160"/>
      <c r="RR696" s="160"/>
      <c r="RS696" s="160"/>
      <c r="RT696" s="160"/>
      <c r="RU696" s="160"/>
      <c r="RV696" s="160"/>
      <c r="RW696" s="160"/>
      <c r="RX696" s="160"/>
      <c r="RY696" s="160"/>
      <c r="RZ696" s="160"/>
      <c r="SA696" s="160"/>
      <c r="SB696" s="160"/>
      <c r="SC696" s="160"/>
      <c r="SD696" s="160"/>
      <c r="SE696" s="160"/>
      <c r="SF696" s="160"/>
      <c r="SG696" s="160"/>
      <c r="SH696" s="160"/>
      <c r="SI696" s="160"/>
      <c r="SJ696" s="160"/>
      <c r="SK696" s="160"/>
      <c r="SL696" s="160"/>
      <c r="SM696" s="160"/>
      <c r="SN696" s="160"/>
      <c r="SO696" s="160"/>
      <c r="SP696" s="160"/>
      <c r="SQ696" s="160"/>
      <c r="SR696" s="160"/>
      <c r="SS696" s="160"/>
      <c r="ST696" s="160"/>
      <c r="SU696" s="160"/>
      <c r="SV696" s="160"/>
      <c r="SW696" s="160"/>
      <c r="SX696" s="160"/>
      <c r="SY696" s="160"/>
      <c r="SZ696" s="160"/>
      <c r="TA696" s="160"/>
      <c r="TB696" s="160"/>
      <c r="TC696" s="160"/>
      <c r="TD696" s="160"/>
      <c r="TE696" s="160"/>
      <c r="TF696" s="160"/>
    </row>
    <row r="697" spans="1:526">
      <c r="A697" s="160"/>
      <c r="B697" s="160"/>
      <c r="C697" s="160"/>
      <c r="D697" s="160"/>
      <c r="E697" s="160"/>
      <c r="F697" s="160"/>
      <c r="G697" s="160"/>
      <c r="H697" s="160"/>
      <c r="I697" s="160"/>
      <c r="J697" s="160"/>
      <c r="K697" s="160"/>
      <c r="L697" s="160"/>
      <c r="M697" s="160"/>
      <c r="N697" s="160"/>
      <c r="O697" s="160"/>
      <c r="P697" s="160"/>
      <c r="Q697" s="160"/>
      <c r="R697" s="160"/>
      <c r="S697" s="160"/>
      <c r="T697" s="160"/>
      <c r="U697" s="160"/>
      <c r="V697" s="160"/>
      <c r="W697" s="160"/>
      <c r="X697" s="160"/>
      <c r="Y697" s="160"/>
      <c r="Z697" s="160"/>
      <c r="AA697" s="160"/>
      <c r="AB697" s="160"/>
      <c r="AC697" s="160"/>
      <c r="AD697" s="160"/>
      <c r="AE697" s="160"/>
      <c r="AF697" s="160"/>
      <c r="AG697" s="160"/>
      <c r="AH697" s="160"/>
      <c r="AI697" s="160"/>
      <c r="AJ697" s="160"/>
      <c r="AK697" s="160"/>
      <c r="AL697" s="160"/>
      <c r="AM697" s="160"/>
      <c r="AN697" s="160"/>
      <c r="AO697" s="160"/>
      <c r="AP697" s="160"/>
      <c r="AQ697" s="160"/>
      <c r="AR697" s="160"/>
      <c r="AS697" s="160"/>
      <c r="AT697" s="160"/>
      <c r="AU697" s="160"/>
      <c r="AV697" s="160"/>
      <c r="AW697" s="160"/>
      <c r="AX697" s="160"/>
      <c r="AY697" s="160"/>
      <c r="AZ697" s="160"/>
      <c r="BA697" s="160"/>
      <c r="BB697" s="160"/>
      <c r="BC697" s="160"/>
      <c r="BD697" s="160"/>
      <c r="BE697" s="160"/>
      <c r="BF697" s="160"/>
      <c r="BG697" s="160"/>
      <c r="BH697" s="160"/>
      <c r="BI697" s="160"/>
      <c r="BJ697" s="160"/>
      <c r="BK697" s="160"/>
      <c r="BL697" s="160"/>
      <c r="BM697" s="160"/>
      <c r="BN697" s="160"/>
      <c r="BO697" s="160"/>
      <c r="BP697" s="160"/>
      <c r="BQ697" s="160"/>
      <c r="BR697" s="160"/>
      <c r="BS697" s="160"/>
      <c r="BT697" s="160"/>
      <c r="BU697" s="160"/>
      <c r="BV697" s="160"/>
      <c r="BW697" s="160"/>
      <c r="BX697" s="160"/>
      <c r="BY697" s="160"/>
      <c r="BZ697" s="160"/>
      <c r="CA697" s="160"/>
      <c r="CB697" s="160"/>
      <c r="CC697" s="160"/>
      <c r="CD697" s="160"/>
      <c r="CE697" s="160"/>
      <c r="CF697" s="160"/>
      <c r="CG697" s="160"/>
      <c r="CH697" s="160"/>
      <c r="CI697" s="160"/>
      <c r="CJ697" s="160"/>
      <c r="CK697" s="160"/>
      <c r="CL697" s="160"/>
      <c r="CM697" s="160"/>
      <c r="CN697" s="160"/>
      <c r="CO697" s="160"/>
      <c r="CP697" s="160"/>
      <c r="CQ697" s="160"/>
      <c r="CR697" s="160"/>
      <c r="CS697" s="160"/>
      <c r="CT697" s="160"/>
      <c r="CU697" s="160"/>
      <c r="CV697" s="160"/>
      <c r="CW697" s="160"/>
      <c r="CX697" s="160"/>
      <c r="CY697" s="160"/>
      <c r="CZ697" s="160"/>
      <c r="DA697" s="160"/>
      <c r="DB697" s="160"/>
      <c r="DC697" s="160"/>
      <c r="DD697" s="160"/>
      <c r="DE697" s="160"/>
      <c r="DF697" s="160"/>
      <c r="DG697" s="160"/>
      <c r="DH697" s="160"/>
      <c r="DI697" s="160"/>
      <c r="DJ697" s="160"/>
      <c r="DK697" s="160"/>
      <c r="DL697" s="160"/>
      <c r="DM697" s="160"/>
      <c r="DN697" s="160"/>
      <c r="DO697" s="160"/>
      <c r="DP697" s="160"/>
      <c r="DQ697" s="160"/>
      <c r="DR697" s="160"/>
      <c r="DS697" s="160"/>
      <c r="DT697" s="160"/>
      <c r="DU697" s="160"/>
      <c r="DV697" s="160"/>
      <c r="DW697" s="160"/>
      <c r="DX697" s="160"/>
      <c r="DY697" s="160"/>
      <c r="DZ697" s="160"/>
      <c r="EA697" s="160"/>
      <c r="EB697" s="160"/>
      <c r="EC697" s="160"/>
      <c r="ED697" s="160"/>
      <c r="EE697" s="160"/>
      <c r="EF697" s="160"/>
      <c r="EG697" s="160"/>
      <c r="EH697" s="160"/>
      <c r="EI697" s="160"/>
      <c r="EJ697" s="160"/>
      <c r="EK697" s="160"/>
      <c r="EL697" s="160"/>
      <c r="EM697" s="160"/>
      <c r="EN697" s="160"/>
      <c r="EO697" s="160"/>
      <c r="EP697" s="160"/>
      <c r="EQ697" s="160"/>
      <c r="ER697" s="160"/>
      <c r="ES697" s="160"/>
      <c r="ET697" s="160"/>
      <c r="EU697" s="160"/>
      <c r="EV697" s="160"/>
      <c r="EW697" s="160"/>
      <c r="EX697" s="160"/>
      <c r="EY697" s="160"/>
      <c r="EZ697" s="160"/>
      <c r="FA697" s="160"/>
      <c r="FB697" s="160"/>
      <c r="FC697" s="160"/>
      <c r="FD697" s="160"/>
      <c r="FE697" s="160"/>
      <c r="FF697" s="160"/>
      <c r="FG697" s="160"/>
      <c r="FH697" s="160"/>
      <c r="FI697" s="160"/>
      <c r="FJ697" s="160"/>
      <c r="FK697" s="160"/>
      <c r="FL697" s="160"/>
      <c r="FM697" s="160"/>
      <c r="FN697" s="160"/>
      <c r="FO697" s="160"/>
      <c r="FP697" s="160"/>
      <c r="FQ697" s="160"/>
      <c r="FR697" s="160"/>
      <c r="FS697" s="160"/>
      <c r="FT697" s="160"/>
      <c r="FU697" s="160"/>
      <c r="FV697" s="160"/>
      <c r="FW697" s="160"/>
      <c r="FX697" s="160"/>
      <c r="FY697" s="160"/>
      <c r="FZ697" s="160"/>
      <c r="GA697" s="160"/>
      <c r="GB697" s="160"/>
      <c r="GC697" s="160"/>
      <c r="GD697" s="160"/>
      <c r="GE697" s="160"/>
      <c r="GF697" s="160"/>
      <c r="GG697" s="160"/>
      <c r="GH697" s="160"/>
      <c r="GI697" s="160"/>
      <c r="GJ697" s="160"/>
      <c r="GK697" s="160"/>
      <c r="GL697" s="160"/>
      <c r="GM697" s="160"/>
      <c r="GN697" s="160"/>
      <c r="GO697" s="160"/>
      <c r="GP697" s="160"/>
      <c r="GQ697" s="160"/>
      <c r="GR697" s="160"/>
      <c r="GS697" s="160"/>
      <c r="GT697" s="160"/>
      <c r="GU697" s="160"/>
      <c r="GV697" s="160"/>
      <c r="GW697" s="160"/>
      <c r="GX697" s="160"/>
      <c r="GY697" s="160"/>
      <c r="GZ697" s="160"/>
      <c r="HA697" s="160"/>
      <c r="HB697" s="160"/>
      <c r="HC697" s="160"/>
      <c r="HD697" s="160"/>
      <c r="HE697" s="160"/>
      <c r="HF697" s="160"/>
      <c r="HG697" s="160"/>
      <c r="HH697" s="160"/>
      <c r="HI697" s="160"/>
      <c r="HJ697" s="160"/>
      <c r="HK697" s="160"/>
      <c r="HL697" s="160"/>
      <c r="HM697" s="160"/>
      <c r="HN697" s="160"/>
      <c r="HO697" s="160"/>
      <c r="HP697" s="160"/>
      <c r="HQ697" s="160"/>
      <c r="HR697" s="160"/>
      <c r="HS697" s="160"/>
      <c r="HT697" s="160"/>
      <c r="HU697" s="160"/>
      <c r="HV697" s="160"/>
      <c r="HW697" s="160"/>
      <c r="HX697" s="160"/>
      <c r="HY697" s="160"/>
      <c r="HZ697" s="160"/>
      <c r="IA697" s="160"/>
      <c r="IB697" s="160"/>
      <c r="IC697" s="160"/>
      <c r="ID697" s="160"/>
      <c r="IE697" s="160"/>
      <c r="IF697" s="160"/>
      <c r="IG697" s="160"/>
      <c r="IH697" s="160"/>
      <c r="II697" s="160"/>
      <c r="IJ697" s="160"/>
      <c r="IK697" s="160"/>
      <c r="IL697" s="160"/>
      <c r="IM697" s="160"/>
      <c r="IN697" s="160"/>
      <c r="IO697" s="160"/>
      <c r="IP697" s="160"/>
      <c r="IQ697" s="160"/>
      <c r="IR697" s="160"/>
      <c r="IS697" s="160"/>
      <c r="IT697" s="160"/>
      <c r="IU697" s="160"/>
      <c r="IV697" s="160"/>
      <c r="IW697" s="160"/>
      <c r="IX697" s="160"/>
      <c r="IY697" s="160"/>
      <c r="IZ697" s="160"/>
      <c r="JA697" s="160"/>
      <c r="JB697" s="160"/>
      <c r="JC697" s="160"/>
      <c r="JD697" s="160"/>
      <c r="JE697" s="160"/>
      <c r="JF697" s="160"/>
      <c r="JG697" s="160"/>
      <c r="JH697" s="160"/>
      <c r="JI697" s="160"/>
      <c r="JJ697" s="160"/>
      <c r="JK697" s="160"/>
      <c r="JL697" s="160"/>
      <c r="JM697" s="160"/>
      <c r="JN697" s="160"/>
      <c r="JO697" s="160"/>
      <c r="JP697" s="160"/>
      <c r="JQ697" s="160"/>
      <c r="JR697" s="160"/>
      <c r="JS697" s="160"/>
      <c r="JT697" s="160"/>
      <c r="JU697" s="160"/>
      <c r="JV697" s="160"/>
      <c r="JW697" s="160"/>
      <c r="JX697" s="160"/>
      <c r="JY697" s="160"/>
      <c r="JZ697" s="160"/>
      <c r="KA697" s="160"/>
      <c r="KB697" s="160"/>
      <c r="KC697" s="160"/>
      <c r="KD697" s="160"/>
      <c r="KE697" s="160"/>
      <c r="KF697" s="160"/>
      <c r="KG697" s="160"/>
      <c r="KH697" s="160"/>
      <c r="KI697" s="160"/>
      <c r="KJ697" s="160"/>
      <c r="KK697" s="160"/>
      <c r="KL697" s="160"/>
      <c r="KM697" s="160"/>
      <c r="KN697" s="160"/>
      <c r="KO697" s="160"/>
      <c r="KP697" s="160"/>
      <c r="KQ697" s="160"/>
      <c r="KR697" s="160"/>
      <c r="KS697" s="160"/>
      <c r="KT697" s="160"/>
      <c r="KU697" s="160"/>
      <c r="KV697" s="160"/>
      <c r="KW697" s="160"/>
      <c r="KX697" s="160"/>
      <c r="KY697" s="160"/>
      <c r="KZ697" s="160"/>
      <c r="LA697" s="160"/>
      <c r="LB697" s="160"/>
      <c r="LC697" s="160"/>
      <c r="LD697" s="160"/>
      <c r="LE697" s="160"/>
      <c r="LF697" s="160"/>
      <c r="LG697" s="160"/>
      <c r="LH697" s="160"/>
      <c r="LI697" s="160"/>
      <c r="LJ697" s="160"/>
      <c r="LK697" s="160"/>
      <c r="LL697" s="160"/>
      <c r="LM697" s="160"/>
      <c r="LN697" s="160"/>
      <c r="LO697" s="160"/>
      <c r="LP697" s="160"/>
      <c r="LQ697" s="160"/>
      <c r="LR697" s="160"/>
      <c r="LS697" s="160"/>
      <c r="LT697" s="160"/>
      <c r="LU697" s="160"/>
      <c r="LV697" s="160"/>
      <c r="LW697" s="160"/>
      <c r="LX697" s="160"/>
      <c r="LY697" s="160"/>
      <c r="LZ697" s="160"/>
      <c r="MA697" s="160"/>
      <c r="MB697" s="160"/>
      <c r="MC697" s="160"/>
      <c r="MD697" s="160"/>
      <c r="ME697" s="160"/>
      <c r="MF697" s="160"/>
      <c r="MG697" s="160"/>
      <c r="MH697" s="160"/>
      <c r="MI697" s="160"/>
      <c r="MJ697" s="160"/>
      <c r="MK697" s="160"/>
      <c r="ML697" s="160"/>
      <c r="MM697" s="160"/>
      <c r="MN697" s="160"/>
      <c r="MO697" s="160"/>
      <c r="MP697" s="160"/>
      <c r="MQ697" s="160"/>
      <c r="MR697" s="160"/>
      <c r="MS697" s="160"/>
      <c r="MT697" s="160"/>
      <c r="MU697" s="160"/>
      <c r="MV697" s="160"/>
      <c r="MW697" s="160"/>
      <c r="MX697" s="160"/>
      <c r="MY697" s="160"/>
      <c r="MZ697" s="160"/>
      <c r="NA697" s="160"/>
      <c r="NB697" s="160"/>
      <c r="NC697" s="160"/>
      <c r="ND697" s="160"/>
      <c r="NE697" s="160"/>
      <c r="NF697" s="160"/>
      <c r="NG697" s="160"/>
      <c r="NH697" s="160"/>
      <c r="NI697" s="160"/>
      <c r="NJ697" s="160"/>
      <c r="NK697" s="160"/>
      <c r="NL697" s="160"/>
      <c r="NM697" s="160"/>
      <c r="NN697" s="160"/>
      <c r="NO697" s="160"/>
      <c r="NP697" s="160"/>
      <c r="NQ697" s="160"/>
      <c r="NR697" s="160"/>
      <c r="NS697" s="160"/>
      <c r="NT697" s="160"/>
      <c r="NU697" s="160"/>
      <c r="NV697" s="160"/>
      <c r="NW697" s="160"/>
      <c r="NX697" s="160"/>
      <c r="NY697" s="160"/>
      <c r="NZ697" s="160"/>
      <c r="OA697" s="160"/>
      <c r="OB697" s="160"/>
      <c r="OC697" s="160"/>
      <c r="OD697" s="160"/>
      <c r="OE697" s="160"/>
      <c r="OF697" s="160"/>
      <c r="OG697" s="160"/>
      <c r="OH697" s="160"/>
      <c r="OI697" s="160"/>
      <c r="OJ697" s="160"/>
      <c r="OK697" s="160"/>
      <c r="OL697" s="160"/>
      <c r="OM697" s="160"/>
      <c r="ON697" s="160"/>
      <c r="OO697" s="160"/>
      <c r="OP697" s="160"/>
      <c r="OQ697" s="160"/>
      <c r="OR697" s="160"/>
      <c r="OS697" s="160"/>
      <c r="OT697" s="160"/>
      <c r="OU697" s="160"/>
      <c r="OV697" s="160"/>
      <c r="OW697" s="160"/>
      <c r="OX697" s="160"/>
      <c r="OY697" s="160"/>
      <c r="OZ697" s="160"/>
      <c r="PA697" s="160"/>
      <c r="PB697" s="160"/>
      <c r="PC697" s="160"/>
      <c r="PD697" s="160"/>
      <c r="PE697" s="160"/>
      <c r="PF697" s="160"/>
      <c r="PG697" s="160"/>
      <c r="PH697" s="160"/>
      <c r="PI697" s="160"/>
      <c r="PJ697" s="160"/>
      <c r="PK697" s="160"/>
      <c r="PL697" s="160"/>
      <c r="PM697" s="160"/>
      <c r="PN697" s="160"/>
      <c r="PO697" s="160"/>
      <c r="PP697" s="160"/>
      <c r="PQ697" s="160"/>
      <c r="PR697" s="160"/>
      <c r="PS697" s="160"/>
      <c r="PT697" s="160"/>
      <c r="PU697" s="160"/>
      <c r="PV697" s="160"/>
      <c r="PW697" s="160"/>
      <c r="PX697" s="160"/>
      <c r="PY697" s="160"/>
      <c r="PZ697" s="160"/>
      <c r="QA697" s="160"/>
      <c r="QB697" s="160"/>
      <c r="QC697" s="160"/>
      <c r="QD697" s="160"/>
      <c r="QE697" s="160"/>
      <c r="QF697" s="160"/>
      <c r="QG697" s="160"/>
      <c r="QH697" s="160"/>
      <c r="QI697" s="160"/>
      <c r="QJ697" s="160"/>
      <c r="QK697" s="160"/>
      <c r="QL697" s="160"/>
      <c r="QM697" s="160"/>
      <c r="QN697" s="160"/>
      <c r="QO697" s="160"/>
      <c r="QP697" s="160"/>
      <c r="QQ697" s="160"/>
      <c r="QR697" s="160"/>
      <c r="QS697" s="160"/>
      <c r="QT697" s="160"/>
      <c r="QU697" s="160"/>
      <c r="QV697" s="160"/>
      <c r="QW697" s="160"/>
      <c r="QX697" s="160"/>
      <c r="QY697" s="160"/>
      <c r="QZ697" s="160"/>
      <c r="RA697" s="160"/>
      <c r="RB697" s="160"/>
      <c r="RC697" s="160"/>
      <c r="RD697" s="160"/>
      <c r="RE697" s="160"/>
      <c r="RF697" s="160"/>
      <c r="RG697" s="160"/>
      <c r="RH697" s="160"/>
      <c r="RI697" s="160"/>
      <c r="RJ697" s="160"/>
      <c r="RK697" s="160"/>
      <c r="RL697" s="160"/>
      <c r="RM697" s="160"/>
      <c r="RN697" s="160"/>
      <c r="RO697" s="160"/>
      <c r="RP697" s="160"/>
      <c r="RQ697" s="160"/>
      <c r="RR697" s="160"/>
      <c r="RS697" s="160"/>
      <c r="RT697" s="160"/>
      <c r="RU697" s="160"/>
      <c r="RV697" s="160"/>
      <c r="RW697" s="160"/>
      <c r="RX697" s="160"/>
      <c r="RY697" s="160"/>
      <c r="RZ697" s="160"/>
      <c r="SA697" s="160"/>
      <c r="SB697" s="160"/>
      <c r="SC697" s="160"/>
      <c r="SD697" s="160"/>
      <c r="SE697" s="160"/>
      <c r="SF697" s="160"/>
      <c r="SG697" s="160"/>
      <c r="SH697" s="160"/>
      <c r="SI697" s="160"/>
      <c r="SJ697" s="160"/>
      <c r="SK697" s="160"/>
      <c r="SL697" s="160"/>
      <c r="SM697" s="160"/>
      <c r="SN697" s="160"/>
      <c r="SO697" s="160"/>
      <c r="SP697" s="160"/>
      <c r="SQ697" s="160"/>
      <c r="SR697" s="160"/>
      <c r="SS697" s="160"/>
      <c r="ST697" s="160"/>
      <c r="SU697" s="160"/>
      <c r="SV697" s="160"/>
      <c r="SW697" s="160"/>
      <c r="SX697" s="160"/>
      <c r="SY697" s="160"/>
      <c r="SZ697" s="160"/>
      <c r="TA697" s="160"/>
      <c r="TB697" s="160"/>
      <c r="TC697" s="160"/>
      <c r="TD697" s="160"/>
      <c r="TE697" s="160"/>
      <c r="TF697" s="160"/>
    </row>
    <row r="698" spans="1:526">
      <c r="A698" s="160"/>
      <c r="B698" s="160"/>
      <c r="C698" s="160"/>
      <c r="D698" s="160"/>
      <c r="E698" s="160"/>
      <c r="F698" s="160"/>
      <c r="G698" s="160"/>
      <c r="H698" s="160"/>
      <c r="I698" s="160"/>
      <c r="J698" s="160"/>
      <c r="K698" s="160"/>
      <c r="L698" s="160"/>
      <c r="M698" s="160"/>
      <c r="N698" s="160"/>
      <c r="O698" s="160"/>
      <c r="P698" s="160"/>
      <c r="Q698" s="160"/>
      <c r="R698" s="160"/>
      <c r="S698" s="160"/>
      <c r="T698" s="160"/>
      <c r="U698" s="160"/>
      <c r="V698" s="160"/>
      <c r="W698" s="160"/>
      <c r="X698" s="160"/>
      <c r="Y698" s="160"/>
      <c r="Z698" s="160"/>
      <c r="AA698" s="160"/>
      <c r="AB698" s="160"/>
      <c r="AC698" s="160"/>
      <c r="AD698" s="160"/>
      <c r="AE698" s="160"/>
      <c r="AF698" s="160"/>
      <c r="AG698" s="160"/>
      <c r="AH698" s="160"/>
      <c r="AI698" s="160"/>
      <c r="AJ698" s="160"/>
      <c r="AK698" s="160"/>
      <c r="AL698" s="160"/>
      <c r="AM698" s="160"/>
      <c r="AN698" s="160"/>
      <c r="AO698" s="160"/>
      <c r="AP698" s="160"/>
      <c r="AQ698" s="160"/>
      <c r="AR698" s="160"/>
      <c r="AS698" s="160"/>
      <c r="AT698" s="160"/>
      <c r="AU698" s="160"/>
      <c r="AV698" s="160"/>
      <c r="AW698" s="160"/>
      <c r="AX698" s="160"/>
      <c r="AY698" s="160"/>
      <c r="AZ698" s="160"/>
      <c r="BA698" s="160"/>
      <c r="BB698" s="160"/>
      <c r="BC698" s="160"/>
      <c r="BD698" s="160"/>
      <c r="BE698" s="160"/>
      <c r="BF698" s="160"/>
      <c r="BG698" s="160"/>
      <c r="BH698" s="160"/>
      <c r="BI698" s="160"/>
      <c r="BJ698" s="160"/>
      <c r="BK698" s="160"/>
      <c r="BL698" s="160"/>
      <c r="BM698" s="160"/>
      <c r="BN698" s="160"/>
      <c r="BO698" s="160"/>
      <c r="BP698" s="160"/>
      <c r="BQ698" s="160"/>
      <c r="BR698" s="160"/>
      <c r="BS698" s="160"/>
      <c r="BT698" s="160"/>
      <c r="BU698" s="160"/>
      <c r="BV698" s="160"/>
      <c r="BW698" s="160"/>
      <c r="BX698" s="160"/>
      <c r="BY698" s="160"/>
      <c r="BZ698" s="160"/>
      <c r="CA698" s="160"/>
      <c r="CB698" s="160"/>
      <c r="CC698" s="160"/>
      <c r="CD698" s="160"/>
      <c r="CE698" s="160"/>
      <c r="CF698" s="160"/>
      <c r="CG698" s="160"/>
      <c r="CH698" s="160"/>
      <c r="CI698" s="160"/>
      <c r="CJ698" s="160"/>
      <c r="CK698" s="160"/>
      <c r="CL698" s="160"/>
      <c r="CM698" s="160"/>
      <c r="CN698" s="160"/>
      <c r="CO698" s="160"/>
      <c r="CP698" s="160"/>
      <c r="CQ698" s="160"/>
      <c r="CR698" s="160"/>
      <c r="CS698" s="160"/>
      <c r="CT698" s="160"/>
      <c r="CU698" s="160"/>
      <c r="CV698" s="160"/>
      <c r="CW698" s="160"/>
      <c r="CX698" s="160"/>
      <c r="CY698" s="160"/>
      <c r="CZ698" s="160"/>
      <c r="DA698" s="160"/>
      <c r="DB698" s="160"/>
      <c r="DC698" s="160"/>
      <c r="DD698" s="160"/>
      <c r="DE698" s="160"/>
      <c r="DF698" s="160"/>
      <c r="DG698" s="160"/>
      <c r="DH698" s="160"/>
      <c r="DI698" s="160"/>
      <c r="DJ698" s="160"/>
      <c r="DK698" s="160"/>
      <c r="DL698" s="160"/>
      <c r="DM698" s="160"/>
      <c r="DN698" s="160"/>
      <c r="DO698" s="160"/>
      <c r="DP698" s="160"/>
      <c r="DQ698" s="160"/>
      <c r="DR698" s="160"/>
      <c r="DS698" s="160"/>
      <c r="DT698" s="160"/>
      <c r="DU698" s="160"/>
      <c r="DV698" s="160"/>
      <c r="DW698" s="160"/>
      <c r="DX698" s="160"/>
      <c r="DY698" s="160"/>
      <c r="DZ698" s="160"/>
      <c r="EA698" s="160"/>
      <c r="EB698" s="160"/>
      <c r="EC698" s="160"/>
      <c r="ED698" s="160"/>
      <c r="EE698" s="160"/>
      <c r="EF698" s="160"/>
      <c r="EG698" s="160"/>
      <c r="EH698" s="160"/>
      <c r="EI698" s="160"/>
      <c r="EJ698" s="160"/>
      <c r="EK698" s="160"/>
      <c r="EL698" s="160"/>
      <c r="EM698" s="160"/>
      <c r="EN698" s="160"/>
      <c r="EO698" s="160"/>
      <c r="EP698" s="160"/>
      <c r="EQ698" s="160"/>
      <c r="ER698" s="160"/>
      <c r="ES698" s="160"/>
      <c r="ET698" s="160"/>
      <c r="EU698" s="160"/>
      <c r="EV698" s="160"/>
      <c r="EW698" s="160"/>
      <c r="EX698" s="160"/>
      <c r="EY698" s="160"/>
      <c r="EZ698" s="160"/>
      <c r="FA698" s="160"/>
      <c r="FB698" s="160"/>
      <c r="FC698" s="160"/>
      <c r="FD698" s="160"/>
      <c r="FE698" s="160"/>
      <c r="FF698" s="160"/>
      <c r="FG698" s="160"/>
      <c r="FH698" s="160"/>
      <c r="FI698" s="160"/>
      <c r="FJ698" s="160"/>
      <c r="FK698" s="160"/>
      <c r="FL698" s="160"/>
      <c r="FM698" s="160"/>
      <c r="FN698" s="160"/>
      <c r="FO698" s="160"/>
      <c r="FP698" s="160"/>
      <c r="FQ698" s="160"/>
      <c r="FR698" s="160"/>
      <c r="FS698" s="160"/>
      <c r="FT698" s="160"/>
      <c r="FU698" s="160"/>
      <c r="FV698" s="160"/>
      <c r="FW698" s="160"/>
      <c r="FX698" s="160"/>
      <c r="FY698" s="160"/>
      <c r="FZ698" s="160"/>
      <c r="GA698" s="160"/>
      <c r="GB698" s="160"/>
      <c r="GC698" s="160"/>
      <c r="GD698" s="160"/>
      <c r="GE698" s="160"/>
      <c r="GF698" s="160"/>
      <c r="GG698" s="160"/>
      <c r="GH698" s="160"/>
      <c r="GI698" s="160"/>
      <c r="GJ698" s="160"/>
      <c r="GK698" s="160"/>
      <c r="GL698" s="160"/>
      <c r="GM698" s="160"/>
      <c r="GN698" s="160"/>
      <c r="GO698" s="160"/>
      <c r="GP698" s="160"/>
      <c r="GQ698" s="160"/>
      <c r="GR698" s="160"/>
      <c r="GS698" s="160"/>
      <c r="GT698" s="160"/>
      <c r="GU698" s="160"/>
      <c r="GV698" s="160"/>
      <c r="GW698" s="160"/>
      <c r="GX698" s="160"/>
      <c r="GY698" s="160"/>
      <c r="GZ698" s="160"/>
      <c r="HA698" s="160"/>
      <c r="HB698" s="160"/>
      <c r="HC698" s="160"/>
      <c r="HD698" s="160"/>
      <c r="HE698" s="160"/>
      <c r="HF698" s="160"/>
      <c r="HG698" s="160"/>
      <c r="HH698" s="160"/>
      <c r="HI698" s="160"/>
      <c r="HJ698" s="160"/>
      <c r="HK698" s="160"/>
      <c r="HL698" s="160"/>
      <c r="HM698" s="160"/>
      <c r="HN698" s="160"/>
      <c r="HO698" s="160"/>
      <c r="HP698" s="160"/>
      <c r="HQ698" s="160"/>
      <c r="HR698" s="160"/>
      <c r="HS698" s="160"/>
      <c r="HT698" s="160"/>
      <c r="HU698" s="160"/>
      <c r="HV698" s="160"/>
      <c r="HW698" s="160"/>
      <c r="HX698" s="160"/>
      <c r="HY698" s="160"/>
      <c r="HZ698" s="160"/>
      <c r="IA698" s="160"/>
      <c r="IB698" s="160"/>
      <c r="IC698" s="160"/>
      <c r="ID698" s="160"/>
      <c r="IE698" s="160"/>
      <c r="IF698" s="160"/>
      <c r="IG698" s="160"/>
      <c r="IH698" s="160"/>
      <c r="II698" s="160"/>
      <c r="IJ698" s="160"/>
      <c r="IK698" s="160"/>
      <c r="IL698" s="160"/>
      <c r="IM698" s="160"/>
      <c r="IN698" s="160"/>
      <c r="IO698" s="160"/>
      <c r="IP698" s="160"/>
      <c r="IQ698" s="160"/>
      <c r="IR698" s="160"/>
      <c r="IS698" s="160"/>
      <c r="IT698" s="160"/>
      <c r="IU698" s="160"/>
      <c r="IV698" s="160"/>
      <c r="IW698" s="160"/>
      <c r="IX698" s="160"/>
      <c r="IY698" s="160"/>
      <c r="IZ698" s="160"/>
      <c r="JA698" s="160"/>
      <c r="JB698" s="160"/>
      <c r="JC698" s="160"/>
      <c r="JD698" s="160"/>
      <c r="JE698" s="160"/>
      <c r="JF698" s="160"/>
      <c r="JG698" s="160"/>
      <c r="JH698" s="160"/>
      <c r="JI698" s="160"/>
      <c r="JJ698" s="160"/>
      <c r="JK698" s="160"/>
      <c r="JL698" s="160"/>
      <c r="JM698" s="160"/>
      <c r="JN698" s="160"/>
      <c r="JO698" s="160"/>
      <c r="JP698" s="160"/>
      <c r="JQ698" s="160"/>
      <c r="JR698" s="160"/>
      <c r="JS698" s="160"/>
      <c r="JT698" s="160"/>
      <c r="JU698" s="160"/>
      <c r="JV698" s="160"/>
      <c r="JW698" s="160"/>
      <c r="JX698" s="160"/>
      <c r="JY698" s="160"/>
      <c r="JZ698" s="160"/>
      <c r="KA698" s="160"/>
      <c r="KB698" s="160"/>
      <c r="KC698" s="160"/>
      <c r="KD698" s="160"/>
      <c r="KE698" s="160"/>
      <c r="KF698" s="160"/>
      <c r="KG698" s="160"/>
      <c r="KH698" s="160"/>
      <c r="KI698" s="160"/>
      <c r="KJ698" s="160"/>
      <c r="KK698" s="160"/>
      <c r="KL698" s="160"/>
      <c r="KM698" s="160"/>
      <c r="KN698" s="160"/>
      <c r="KO698" s="160"/>
      <c r="KP698" s="160"/>
      <c r="KQ698" s="160"/>
      <c r="KR698" s="160"/>
      <c r="KS698" s="160"/>
      <c r="KT698" s="160"/>
      <c r="KU698" s="160"/>
      <c r="KV698" s="160"/>
      <c r="KW698" s="160"/>
      <c r="KX698" s="160"/>
      <c r="KY698" s="160"/>
      <c r="KZ698" s="160"/>
      <c r="LA698" s="160"/>
      <c r="LB698" s="160"/>
      <c r="LC698" s="160"/>
      <c r="LD698" s="160"/>
      <c r="LE698" s="160"/>
      <c r="LF698" s="160"/>
      <c r="LG698" s="160"/>
      <c r="LH698" s="160"/>
      <c r="LI698" s="160"/>
      <c r="LJ698" s="160"/>
      <c r="LK698" s="160"/>
      <c r="LL698" s="160"/>
      <c r="LM698" s="160"/>
      <c r="LN698" s="160"/>
      <c r="LO698" s="160"/>
      <c r="LP698" s="160"/>
      <c r="LQ698" s="160"/>
      <c r="LR698" s="160"/>
      <c r="LS698" s="160"/>
      <c r="LT698" s="160"/>
      <c r="LU698" s="160"/>
      <c r="LV698" s="160"/>
      <c r="LW698" s="160"/>
      <c r="LX698" s="160"/>
      <c r="LY698" s="160"/>
      <c r="LZ698" s="160"/>
      <c r="MA698" s="160"/>
      <c r="MB698" s="160"/>
      <c r="MC698" s="160"/>
      <c r="MD698" s="160"/>
      <c r="ME698" s="160"/>
      <c r="MF698" s="160"/>
      <c r="MG698" s="160"/>
      <c r="MH698" s="160"/>
      <c r="MI698" s="160"/>
      <c r="MJ698" s="160"/>
      <c r="MK698" s="160"/>
      <c r="ML698" s="160"/>
      <c r="MM698" s="160"/>
      <c r="MN698" s="160"/>
      <c r="MO698" s="160"/>
      <c r="MP698" s="160"/>
      <c r="MQ698" s="160"/>
      <c r="MR698" s="160"/>
      <c r="MS698" s="160"/>
      <c r="MT698" s="160"/>
      <c r="MU698" s="160"/>
      <c r="MV698" s="160"/>
      <c r="MW698" s="160"/>
      <c r="MX698" s="160"/>
      <c r="MY698" s="160"/>
      <c r="MZ698" s="160"/>
      <c r="NA698" s="160"/>
      <c r="NB698" s="160"/>
      <c r="NC698" s="160"/>
      <c r="ND698" s="160"/>
      <c r="NE698" s="160"/>
      <c r="NF698" s="160"/>
      <c r="NG698" s="160"/>
      <c r="NH698" s="160"/>
      <c r="NI698" s="160"/>
      <c r="NJ698" s="160"/>
      <c r="NK698" s="160"/>
      <c r="NL698" s="160"/>
      <c r="NM698" s="160"/>
      <c r="NN698" s="160"/>
      <c r="NO698" s="160"/>
      <c r="NP698" s="160"/>
      <c r="NQ698" s="160"/>
      <c r="NR698" s="160"/>
      <c r="NS698" s="160"/>
      <c r="NT698" s="160"/>
      <c r="NU698" s="160"/>
      <c r="NV698" s="160"/>
      <c r="NW698" s="160"/>
      <c r="NX698" s="160"/>
      <c r="NY698" s="160"/>
      <c r="NZ698" s="160"/>
      <c r="OA698" s="160"/>
      <c r="OB698" s="160"/>
      <c r="OC698" s="160"/>
      <c r="OD698" s="160"/>
      <c r="OE698" s="160"/>
      <c r="OF698" s="160"/>
      <c r="OG698" s="160"/>
      <c r="OH698" s="160"/>
      <c r="OI698" s="160"/>
      <c r="OJ698" s="160"/>
      <c r="OK698" s="160"/>
      <c r="OL698" s="160"/>
      <c r="OM698" s="160"/>
      <c r="ON698" s="160"/>
      <c r="OO698" s="160"/>
      <c r="OP698" s="160"/>
      <c r="OQ698" s="160"/>
      <c r="OR698" s="160"/>
      <c r="OS698" s="160"/>
      <c r="OT698" s="160"/>
      <c r="OU698" s="160"/>
      <c r="OV698" s="160"/>
      <c r="OW698" s="160"/>
      <c r="OX698" s="160"/>
      <c r="OY698" s="160"/>
      <c r="OZ698" s="160"/>
      <c r="PA698" s="160"/>
      <c r="PB698" s="160"/>
      <c r="PC698" s="160"/>
      <c r="PD698" s="160"/>
      <c r="PE698" s="160"/>
      <c r="PF698" s="160"/>
      <c r="PG698" s="160"/>
      <c r="PH698" s="160"/>
      <c r="PI698" s="160"/>
      <c r="PJ698" s="160"/>
      <c r="PK698" s="160"/>
      <c r="PL698" s="160"/>
      <c r="PM698" s="160"/>
      <c r="PN698" s="160"/>
      <c r="PO698" s="160"/>
      <c r="PP698" s="160"/>
      <c r="PQ698" s="160"/>
      <c r="PR698" s="160"/>
      <c r="PS698" s="160"/>
      <c r="PT698" s="160"/>
      <c r="PU698" s="160"/>
      <c r="PV698" s="160"/>
      <c r="PW698" s="160"/>
      <c r="PX698" s="160"/>
      <c r="PY698" s="160"/>
      <c r="PZ698" s="160"/>
      <c r="QA698" s="160"/>
      <c r="QB698" s="160"/>
      <c r="QC698" s="160"/>
      <c r="QD698" s="160"/>
      <c r="QE698" s="160"/>
      <c r="QF698" s="160"/>
      <c r="QG698" s="160"/>
      <c r="QH698" s="160"/>
      <c r="QI698" s="160"/>
      <c r="QJ698" s="160"/>
      <c r="QK698" s="160"/>
      <c r="QL698" s="160"/>
      <c r="QM698" s="160"/>
      <c r="QN698" s="160"/>
      <c r="QO698" s="160"/>
      <c r="QP698" s="160"/>
      <c r="QQ698" s="160"/>
      <c r="QR698" s="160"/>
      <c r="QS698" s="160"/>
      <c r="QT698" s="160"/>
      <c r="QU698" s="160"/>
      <c r="QV698" s="160"/>
      <c r="QW698" s="160"/>
      <c r="QX698" s="160"/>
      <c r="QY698" s="160"/>
      <c r="QZ698" s="160"/>
      <c r="RA698" s="160"/>
      <c r="RB698" s="160"/>
      <c r="RC698" s="160"/>
      <c r="RD698" s="160"/>
      <c r="RE698" s="160"/>
      <c r="RF698" s="160"/>
      <c r="RG698" s="160"/>
      <c r="RH698" s="160"/>
      <c r="RI698" s="160"/>
      <c r="RJ698" s="160"/>
      <c r="RK698" s="160"/>
      <c r="RL698" s="160"/>
      <c r="RM698" s="160"/>
      <c r="RN698" s="160"/>
      <c r="RO698" s="160"/>
      <c r="RP698" s="160"/>
      <c r="RQ698" s="160"/>
      <c r="RR698" s="160"/>
      <c r="RS698" s="160"/>
      <c r="RT698" s="160"/>
      <c r="RU698" s="160"/>
      <c r="RV698" s="160"/>
      <c r="RW698" s="160"/>
      <c r="RX698" s="160"/>
      <c r="RY698" s="160"/>
      <c r="RZ698" s="160"/>
      <c r="SA698" s="160"/>
      <c r="SB698" s="160"/>
      <c r="SC698" s="160"/>
      <c r="SD698" s="160"/>
      <c r="SE698" s="160"/>
      <c r="SF698" s="160"/>
      <c r="SG698" s="160"/>
      <c r="SH698" s="160"/>
      <c r="SI698" s="160"/>
      <c r="SJ698" s="160"/>
      <c r="SK698" s="160"/>
      <c r="SL698" s="160"/>
      <c r="SM698" s="160"/>
      <c r="SN698" s="160"/>
      <c r="SO698" s="160"/>
      <c r="SP698" s="160"/>
      <c r="SQ698" s="160"/>
      <c r="SR698" s="160"/>
      <c r="SS698" s="160"/>
      <c r="ST698" s="160"/>
      <c r="SU698" s="160"/>
      <c r="SV698" s="160"/>
      <c r="SW698" s="160"/>
      <c r="SX698" s="160"/>
      <c r="SY698" s="160"/>
      <c r="SZ698" s="160"/>
      <c r="TA698" s="160"/>
      <c r="TB698" s="160"/>
      <c r="TC698" s="160"/>
      <c r="TD698" s="160"/>
      <c r="TE698" s="160"/>
      <c r="TF698" s="160"/>
    </row>
    <row r="699" spans="1:526">
      <c r="A699" s="160"/>
      <c r="B699" s="160"/>
      <c r="C699" s="160"/>
      <c r="D699" s="160"/>
      <c r="E699" s="160"/>
      <c r="F699" s="160"/>
      <c r="G699" s="160"/>
      <c r="H699" s="160"/>
      <c r="I699" s="160"/>
      <c r="J699" s="160"/>
      <c r="K699" s="160"/>
      <c r="L699" s="160"/>
      <c r="M699" s="160"/>
      <c r="N699" s="160"/>
      <c r="O699" s="160"/>
      <c r="P699" s="160"/>
      <c r="Q699" s="160"/>
      <c r="R699" s="160"/>
      <c r="S699" s="160"/>
      <c r="T699" s="160"/>
      <c r="U699" s="160"/>
      <c r="V699" s="160"/>
      <c r="W699" s="160"/>
      <c r="X699" s="160"/>
      <c r="Y699" s="160"/>
      <c r="Z699" s="160"/>
      <c r="AA699" s="160"/>
      <c r="AB699" s="160"/>
      <c r="AC699" s="160"/>
      <c r="AD699" s="160"/>
      <c r="AE699" s="160"/>
      <c r="AF699" s="160"/>
      <c r="AG699" s="160"/>
      <c r="AH699" s="160"/>
      <c r="AI699" s="160"/>
      <c r="AJ699" s="160"/>
      <c r="AK699" s="160"/>
      <c r="AL699" s="160"/>
      <c r="AM699" s="160"/>
      <c r="AN699" s="160"/>
      <c r="AO699" s="160"/>
      <c r="AP699" s="160"/>
      <c r="AQ699" s="160"/>
      <c r="AR699" s="160"/>
      <c r="AS699" s="160"/>
      <c r="AT699" s="160"/>
      <c r="AU699" s="160"/>
      <c r="AV699" s="160"/>
      <c r="AW699" s="160"/>
      <c r="AX699" s="160"/>
      <c r="AY699" s="160"/>
      <c r="AZ699" s="160"/>
      <c r="BA699" s="160"/>
      <c r="BB699" s="160"/>
      <c r="BC699" s="160"/>
      <c r="BD699" s="160"/>
      <c r="BE699" s="160"/>
      <c r="BF699" s="160"/>
      <c r="BG699" s="160"/>
      <c r="BH699" s="160"/>
      <c r="BI699" s="160"/>
      <c r="BJ699" s="160"/>
      <c r="BK699" s="160"/>
      <c r="BL699" s="160"/>
      <c r="BM699" s="160"/>
      <c r="BN699" s="160"/>
      <c r="BO699" s="160"/>
      <c r="BP699" s="160"/>
      <c r="BQ699" s="160"/>
      <c r="BR699" s="160"/>
      <c r="BS699" s="160"/>
      <c r="BT699" s="160"/>
      <c r="BU699" s="160"/>
      <c r="BV699" s="160"/>
      <c r="BW699" s="160"/>
      <c r="BX699" s="160"/>
      <c r="BY699" s="160"/>
      <c r="BZ699" s="160"/>
      <c r="CA699" s="160"/>
      <c r="CB699" s="160"/>
      <c r="CC699" s="160"/>
      <c r="CD699" s="160"/>
      <c r="CE699" s="160"/>
      <c r="CF699" s="160"/>
      <c r="CG699" s="160"/>
      <c r="CH699" s="160"/>
      <c r="CI699" s="160"/>
      <c r="CJ699" s="160"/>
      <c r="CK699" s="160"/>
      <c r="CL699" s="160"/>
      <c r="CM699" s="160"/>
      <c r="CN699" s="160"/>
      <c r="CO699" s="160"/>
      <c r="CP699" s="160"/>
      <c r="CQ699" s="160"/>
      <c r="CR699" s="160"/>
      <c r="CS699" s="160"/>
      <c r="CT699" s="160"/>
      <c r="CU699" s="160"/>
      <c r="CV699" s="160"/>
      <c r="CW699" s="160"/>
      <c r="CX699" s="160"/>
      <c r="CY699" s="160"/>
      <c r="CZ699" s="160"/>
      <c r="DA699" s="160"/>
      <c r="DB699" s="160"/>
      <c r="DC699" s="160"/>
      <c r="DD699" s="160"/>
      <c r="DE699" s="160"/>
      <c r="DF699" s="160"/>
      <c r="DG699" s="160"/>
      <c r="DH699" s="160"/>
      <c r="DI699" s="160"/>
      <c r="DJ699" s="160"/>
      <c r="DK699" s="160"/>
      <c r="DL699" s="160"/>
      <c r="DM699" s="160"/>
      <c r="DN699" s="160"/>
      <c r="DO699" s="160"/>
      <c r="DP699" s="160"/>
      <c r="DQ699" s="160"/>
      <c r="DR699" s="160"/>
      <c r="DS699" s="160"/>
      <c r="DT699" s="160"/>
      <c r="DU699" s="160"/>
      <c r="DV699" s="160"/>
      <c r="DW699" s="160"/>
      <c r="DX699" s="160"/>
      <c r="DY699" s="160"/>
      <c r="DZ699" s="160"/>
      <c r="EA699" s="160"/>
      <c r="EB699" s="160"/>
      <c r="EC699" s="160"/>
      <c r="ED699" s="160"/>
      <c r="EE699" s="160"/>
      <c r="EF699" s="160"/>
      <c r="EG699" s="160"/>
      <c r="EH699" s="160"/>
      <c r="EI699" s="160"/>
      <c r="EJ699" s="160"/>
      <c r="EK699" s="160"/>
      <c r="EL699" s="160"/>
      <c r="EM699" s="160"/>
      <c r="EN699" s="160"/>
      <c r="EO699" s="160"/>
      <c r="EP699" s="160"/>
      <c r="EQ699" s="160"/>
      <c r="ER699" s="160"/>
      <c r="ES699" s="160"/>
      <c r="ET699" s="160"/>
      <c r="EU699" s="160"/>
      <c r="EV699" s="160"/>
      <c r="EW699" s="160"/>
      <c r="EX699" s="160"/>
      <c r="EY699" s="160"/>
      <c r="EZ699" s="160"/>
      <c r="FA699" s="160"/>
      <c r="FB699" s="160"/>
      <c r="FC699" s="160"/>
      <c r="FD699" s="160"/>
      <c r="FE699" s="160"/>
      <c r="FF699" s="160"/>
      <c r="FG699" s="160"/>
      <c r="FH699" s="160"/>
      <c r="FI699" s="160"/>
      <c r="FJ699" s="160"/>
      <c r="FK699" s="160"/>
      <c r="FL699" s="160"/>
      <c r="FM699" s="160"/>
      <c r="FN699" s="160"/>
      <c r="FO699" s="160"/>
      <c r="FP699" s="160"/>
      <c r="FQ699" s="160"/>
      <c r="FR699" s="160"/>
      <c r="FS699" s="160"/>
      <c r="FT699" s="160"/>
      <c r="FU699" s="160"/>
      <c r="FV699" s="160"/>
      <c r="FW699" s="160"/>
      <c r="FX699" s="160"/>
      <c r="FY699" s="160"/>
      <c r="FZ699" s="160"/>
      <c r="GA699" s="160"/>
      <c r="GB699" s="160"/>
      <c r="GC699" s="160"/>
      <c r="GD699" s="160"/>
      <c r="GE699" s="160"/>
      <c r="GF699" s="160"/>
      <c r="GG699" s="160"/>
      <c r="GH699" s="160"/>
      <c r="GI699" s="160"/>
      <c r="GJ699" s="160"/>
      <c r="GK699" s="160"/>
      <c r="GL699" s="160"/>
      <c r="GM699" s="160"/>
      <c r="GN699" s="160"/>
      <c r="GO699" s="160"/>
      <c r="GP699" s="160"/>
      <c r="GQ699" s="160"/>
      <c r="GR699" s="160"/>
      <c r="GS699" s="160"/>
      <c r="GT699" s="160"/>
      <c r="GU699" s="160"/>
      <c r="GV699" s="160"/>
      <c r="GW699" s="160"/>
      <c r="GX699" s="160"/>
      <c r="GY699" s="160"/>
      <c r="GZ699" s="160"/>
      <c r="HA699" s="160"/>
      <c r="HB699" s="160"/>
      <c r="HC699" s="160"/>
      <c r="HD699" s="160"/>
      <c r="HE699" s="160"/>
      <c r="HF699" s="160"/>
      <c r="HG699" s="160"/>
      <c r="HH699" s="160"/>
      <c r="HI699" s="160"/>
      <c r="HJ699" s="160"/>
      <c r="HK699" s="160"/>
      <c r="HL699" s="160"/>
      <c r="HM699" s="160"/>
      <c r="HN699" s="160"/>
      <c r="HO699" s="160"/>
      <c r="HP699" s="160"/>
      <c r="HQ699" s="160"/>
      <c r="HR699" s="160"/>
      <c r="HS699" s="160"/>
      <c r="HT699" s="160"/>
      <c r="HU699" s="160"/>
      <c r="HV699" s="160"/>
      <c r="HW699" s="160"/>
      <c r="HX699" s="160"/>
      <c r="HY699" s="160"/>
      <c r="HZ699" s="160"/>
      <c r="IA699" s="160"/>
      <c r="IB699" s="160"/>
      <c r="IC699" s="160"/>
      <c r="ID699" s="160"/>
      <c r="IE699" s="160"/>
      <c r="IF699" s="160"/>
      <c r="IG699" s="160"/>
      <c r="IH699" s="160"/>
      <c r="II699" s="160"/>
      <c r="IJ699" s="160"/>
      <c r="IK699" s="160"/>
      <c r="IL699" s="160"/>
      <c r="IM699" s="160"/>
      <c r="IN699" s="160"/>
      <c r="IO699" s="160"/>
      <c r="IP699" s="160"/>
      <c r="IQ699" s="160"/>
      <c r="IR699" s="160"/>
      <c r="IS699" s="160"/>
      <c r="IT699" s="160"/>
      <c r="IU699" s="160"/>
      <c r="IV699" s="160"/>
      <c r="IW699" s="160"/>
      <c r="IX699" s="160"/>
      <c r="IY699" s="160"/>
      <c r="IZ699" s="160"/>
      <c r="JA699" s="160"/>
      <c r="JB699" s="160"/>
      <c r="JC699" s="160"/>
      <c r="JD699" s="160"/>
      <c r="JE699" s="160"/>
      <c r="JF699" s="160"/>
      <c r="JG699" s="160"/>
      <c r="JH699" s="160"/>
      <c r="JI699" s="160"/>
      <c r="JJ699" s="160"/>
      <c r="JK699" s="160"/>
      <c r="JL699" s="160"/>
      <c r="JM699" s="160"/>
      <c r="JN699" s="160"/>
      <c r="JO699" s="160"/>
      <c r="JP699" s="160"/>
      <c r="JQ699" s="160"/>
      <c r="JR699" s="160"/>
      <c r="JS699" s="160"/>
      <c r="JT699" s="160"/>
      <c r="JU699" s="160"/>
      <c r="JV699" s="160"/>
      <c r="JW699" s="160"/>
      <c r="JX699" s="160"/>
      <c r="JY699" s="160"/>
      <c r="JZ699" s="160"/>
      <c r="KA699" s="160"/>
      <c r="KB699" s="160"/>
      <c r="KC699" s="160"/>
      <c r="KD699" s="160"/>
      <c r="KE699" s="160"/>
      <c r="KF699" s="160"/>
      <c r="KG699" s="160"/>
      <c r="KH699" s="160"/>
      <c r="KI699" s="160"/>
      <c r="KJ699" s="160"/>
      <c r="KK699" s="160"/>
      <c r="KL699" s="160"/>
      <c r="KM699" s="160"/>
      <c r="KN699" s="160"/>
      <c r="KO699" s="160"/>
      <c r="KP699" s="160"/>
      <c r="KQ699" s="160"/>
      <c r="KR699" s="160"/>
      <c r="KS699" s="160"/>
      <c r="KT699" s="160"/>
      <c r="KU699" s="160"/>
      <c r="KV699" s="160"/>
      <c r="KW699" s="160"/>
      <c r="KX699" s="160"/>
      <c r="KY699" s="160"/>
      <c r="KZ699" s="160"/>
      <c r="LA699" s="160"/>
      <c r="LB699" s="160"/>
      <c r="LC699" s="160"/>
      <c r="LD699" s="160"/>
      <c r="LE699" s="160"/>
      <c r="LF699" s="160"/>
      <c r="LG699" s="160"/>
      <c r="LH699" s="160"/>
      <c r="LI699" s="160"/>
      <c r="LJ699" s="160"/>
      <c r="LK699" s="160"/>
      <c r="LL699" s="160"/>
      <c r="LM699" s="160"/>
      <c r="LN699" s="160"/>
      <c r="LO699" s="160"/>
      <c r="LP699" s="160"/>
      <c r="LQ699" s="160"/>
      <c r="LR699" s="160"/>
      <c r="LS699" s="160"/>
      <c r="LT699" s="160"/>
      <c r="LU699" s="160"/>
      <c r="LV699" s="160"/>
      <c r="LW699" s="160"/>
      <c r="LX699" s="160"/>
      <c r="LY699" s="160"/>
      <c r="LZ699" s="160"/>
      <c r="MA699" s="160"/>
      <c r="MB699" s="160"/>
      <c r="MC699" s="160"/>
      <c r="MD699" s="160"/>
      <c r="ME699" s="160"/>
      <c r="MF699" s="160"/>
      <c r="MG699" s="160"/>
      <c r="MH699" s="160"/>
      <c r="MI699" s="160"/>
      <c r="MJ699" s="160"/>
      <c r="MK699" s="160"/>
      <c r="ML699" s="160"/>
      <c r="MM699" s="160"/>
      <c r="MN699" s="160"/>
      <c r="MO699" s="160"/>
      <c r="MP699" s="160"/>
      <c r="MQ699" s="160"/>
      <c r="MR699" s="160"/>
      <c r="MS699" s="160"/>
      <c r="MT699" s="160"/>
      <c r="MU699" s="160"/>
      <c r="MV699" s="160"/>
      <c r="MW699" s="160"/>
      <c r="MX699" s="160"/>
      <c r="MY699" s="160"/>
      <c r="MZ699" s="160"/>
      <c r="NA699" s="160"/>
      <c r="NB699" s="160"/>
      <c r="NC699" s="160"/>
      <c r="ND699" s="160"/>
      <c r="NE699" s="160"/>
      <c r="NF699" s="160"/>
      <c r="NG699" s="160"/>
      <c r="NH699" s="160"/>
      <c r="NI699" s="160"/>
      <c r="NJ699" s="160"/>
      <c r="NK699" s="160"/>
      <c r="NL699" s="160"/>
      <c r="NM699" s="160"/>
      <c r="NN699" s="160"/>
      <c r="NO699" s="160"/>
      <c r="NP699" s="160"/>
      <c r="NQ699" s="160"/>
      <c r="NR699" s="160"/>
      <c r="NS699" s="160"/>
      <c r="NT699" s="160"/>
      <c r="NU699" s="160"/>
      <c r="NV699" s="160"/>
      <c r="NW699" s="160"/>
      <c r="NX699" s="160"/>
      <c r="NY699" s="160"/>
      <c r="NZ699" s="160"/>
      <c r="OA699" s="160"/>
      <c r="OB699" s="160"/>
      <c r="OC699" s="160"/>
      <c r="OD699" s="160"/>
      <c r="OE699" s="160"/>
      <c r="OF699" s="160"/>
      <c r="OG699" s="160"/>
      <c r="OH699" s="160"/>
      <c r="OI699" s="160"/>
      <c r="OJ699" s="160"/>
      <c r="OK699" s="160"/>
      <c r="OL699" s="160"/>
      <c r="OM699" s="160"/>
      <c r="ON699" s="160"/>
      <c r="OO699" s="160"/>
      <c r="OP699" s="160"/>
      <c r="OQ699" s="160"/>
      <c r="OR699" s="160"/>
      <c r="OS699" s="160"/>
      <c r="OT699" s="160"/>
      <c r="OU699" s="160"/>
      <c r="OV699" s="160"/>
      <c r="OW699" s="160"/>
      <c r="OX699" s="160"/>
      <c r="OY699" s="160"/>
      <c r="OZ699" s="160"/>
      <c r="PA699" s="160"/>
      <c r="PB699" s="160"/>
      <c r="PC699" s="160"/>
      <c r="PD699" s="160"/>
      <c r="PE699" s="160"/>
      <c r="PF699" s="160"/>
      <c r="PG699" s="160"/>
      <c r="PH699" s="160"/>
      <c r="PI699" s="160"/>
      <c r="PJ699" s="160"/>
      <c r="PK699" s="160"/>
      <c r="PL699" s="160"/>
      <c r="PM699" s="160"/>
      <c r="PN699" s="160"/>
      <c r="PO699" s="160"/>
      <c r="PP699" s="160"/>
      <c r="PQ699" s="160"/>
      <c r="PR699" s="160"/>
      <c r="PS699" s="160"/>
      <c r="PT699" s="160"/>
      <c r="PU699" s="160"/>
      <c r="PV699" s="160"/>
      <c r="PW699" s="160"/>
      <c r="PX699" s="160"/>
      <c r="PY699" s="160"/>
      <c r="PZ699" s="160"/>
      <c r="QA699" s="160"/>
      <c r="QB699" s="160"/>
      <c r="QC699" s="160"/>
      <c r="QD699" s="160"/>
      <c r="QE699" s="160"/>
      <c r="QF699" s="160"/>
      <c r="QG699" s="160"/>
      <c r="QH699" s="160"/>
      <c r="QI699" s="160"/>
      <c r="QJ699" s="160"/>
      <c r="QK699" s="160"/>
      <c r="QL699" s="160"/>
      <c r="QM699" s="160"/>
      <c r="QN699" s="160"/>
      <c r="QO699" s="160"/>
      <c r="QP699" s="160"/>
      <c r="QQ699" s="160"/>
      <c r="QR699" s="160"/>
      <c r="QS699" s="160"/>
      <c r="QT699" s="160"/>
      <c r="QU699" s="160"/>
      <c r="QV699" s="160"/>
      <c r="QW699" s="160"/>
      <c r="QX699" s="160"/>
      <c r="QY699" s="160"/>
      <c r="QZ699" s="160"/>
      <c r="RA699" s="160"/>
      <c r="RB699" s="160"/>
      <c r="RC699" s="160"/>
      <c r="RD699" s="160"/>
      <c r="RE699" s="160"/>
      <c r="RF699" s="160"/>
      <c r="RG699" s="160"/>
      <c r="RH699" s="160"/>
      <c r="RI699" s="160"/>
      <c r="RJ699" s="160"/>
      <c r="RK699" s="160"/>
      <c r="RL699" s="160"/>
      <c r="RM699" s="160"/>
      <c r="RN699" s="160"/>
      <c r="RO699" s="160"/>
      <c r="RP699" s="160"/>
      <c r="RQ699" s="160"/>
      <c r="RR699" s="160"/>
      <c r="RS699" s="160"/>
      <c r="RT699" s="160"/>
      <c r="RU699" s="160"/>
      <c r="RV699" s="160"/>
      <c r="RW699" s="160"/>
      <c r="RX699" s="160"/>
      <c r="RY699" s="160"/>
      <c r="RZ699" s="160"/>
      <c r="SA699" s="160"/>
      <c r="SB699" s="160"/>
      <c r="SC699" s="160"/>
      <c r="SD699" s="160"/>
      <c r="SE699" s="160"/>
      <c r="SF699" s="160"/>
      <c r="SG699" s="160"/>
      <c r="SH699" s="160"/>
      <c r="SI699" s="160"/>
      <c r="SJ699" s="160"/>
      <c r="SK699" s="160"/>
      <c r="SL699" s="160"/>
      <c r="SM699" s="160"/>
      <c r="SN699" s="160"/>
      <c r="SO699" s="160"/>
      <c r="SP699" s="160"/>
      <c r="SQ699" s="160"/>
      <c r="SR699" s="160"/>
      <c r="SS699" s="160"/>
      <c r="ST699" s="160"/>
      <c r="SU699" s="160"/>
      <c r="SV699" s="160"/>
      <c r="SW699" s="160"/>
      <c r="SX699" s="160"/>
      <c r="SY699" s="160"/>
      <c r="SZ699" s="160"/>
      <c r="TA699" s="160"/>
      <c r="TB699" s="160"/>
      <c r="TC699" s="160"/>
      <c r="TD699" s="160"/>
      <c r="TE699" s="160"/>
      <c r="TF699" s="160"/>
    </row>
    <row r="700" spans="1:526">
      <c r="A700" s="160"/>
      <c r="B700" s="160"/>
      <c r="C700" s="160"/>
      <c r="D700" s="160"/>
      <c r="E700" s="160"/>
      <c r="F700" s="160"/>
      <c r="G700" s="160"/>
      <c r="H700" s="160"/>
      <c r="I700" s="160"/>
      <c r="J700" s="160"/>
      <c r="K700" s="160"/>
      <c r="L700" s="160"/>
      <c r="M700" s="160"/>
      <c r="N700" s="160"/>
      <c r="O700" s="160"/>
      <c r="P700" s="160"/>
      <c r="Q700" s="160"/>
      <c r="R700" s="160"/>
      <c r="S700" s="160"/>
      <c r="T700" s="160"/>
      <c r="U700" s="160"/>
      <c r="V700" s="160"/>
      <c r="W700" s="160"/>
      <c r="X700" s="160"/>
      <c r="Y700" s="160"/>
      <c r="Z700" s="160"/>
      <c r="AA700" s="160"/>
      <c r="AB700" s="160"/>
      <c r="AC700" s="160"/>
      <c r="AD700" s="160"/>
      <c r="AE700" s="160"/>
      <c r="AF700" s="160"/>
      <c r="AG700" s="160"/>
      <c r="AH700" s="160"/>
      <c r="AI700" s="160"/>
      <c r="AJ700" s="160"/>
      <c r="AK700" s="160"/>
      <c r="AL700" s="160"/>
      <c r="AM700" s="160"/>
      <c r="AN700" s="160"/>
      <c r="AO700" s="160"/>
      <c r="AP700" s="160"/>
      <c r="AQ700" s="160"/>
      <c r="AR700" s="160"/>
      <c r="AS700" s="160"/>
      <c r="AT700" s="160"/>
      <c r="AU700" s="160"/>
      <c r="AV700" s="160"/>
      <c r="AW700" s="160"/>
      <c r="AX700" s="160"/>
      <c r="AY700" s="160"/>
      <c r="AZ700" s="160"/>
      <c r="BA700" s="160"/>
      <c r="BB700" s="160"/>
      <c r="BC700" s="160"/>
      <c r="BD700" s="160"/>
      <c r="BE700" s="160"/>
      <c r="BF700" s="160"/>
      <c r="BG700" s="160"/>
      <c r="BH700" s="160"/>
      <c r="BI700" s="160"/>
      <c r="BJ700" s="160"/>
      <c r="BK700" s="160"/>
      <c r="BL700" s="160"/>
      <c r="BM700" s="160"/>
      <c r="BN700" s="160"/>
      <c r="BO700" s="160"/>
      <c r="BP700" s="160"/>
      <c r="BQ700" s="160"/>
      <c r="BR700" s="160"/>
      <c r="BS700" s="160"/>
      <c r="BT700" s="160"/>
      <c r="BU700" s="160"/>
      <c r="BV700" s="160"/>
      <c r="BW700" s="160"/>
      <c r="BX700" s="160"/>
      <c r="BY700" s="160"/>
      <c r="BZ700" s="160"/>
      <c r="CA700" s="160"/>
      <c r="CB700" s="160"/>
      <c r="CC700" s="160"/>
      <c r="CD700" s="160"/>
      <c r="CE700" s="160"/>
      <c r="CF700" s="160"/>
      <c r="CG700" s="160"/>
      <c r="CH700" s="160"/>
      <c r="CI700" s="160"/>
      <c r="CJ700" s="160"/>
      <c r="CK700" s="160"/>
      <c r="CL700" s="160"/>
      <c r="CM700" s="160"/>
      <c r="CN700" s="160"/>
      <c r="CO700" s="160"/>
      <c r="CP700" s="160"/>
      <c r="CQ700" s="160"/>
      <c r="CR700" s="160"/>
      <c r="CS700" s="160"/>
      <c r="CT700" s="160"/>
      <c r="CU700" s="160"/>
      <c r="CV700" s="160"/>
      <c r="CW700" s="160"/>
      <c r="CX700" s="160"/>
      <c r="CY700" s="160"/>
      <c r="CZ700" s="160"/>
      <c r="DA700" s="160"/>
      <c r="DB700" s="160"/>
      <c r="DC700" s="160"/>
      <c r="DD700" s="160"/>
      <c r="DE700" s="160"/>
      <c r="DF700" s="160"/>
      <c r="DG700" s="160"/>
      <c r="DH700" s="160"/>
      <c r="DI700" s="160"/>
      <c r="DJ700" s="160"/>
      <c r="DK700" s="160"/>
      <c r="DL700" s="160"/>
      <c r="DM700" s="160"/>
      <c r="DN700" s="160"/>
      <c r="DO700" s="160"/>
      <c r="DP700" s="160"/>
      <c r="DQ700" s="160"/>
      <c r="DR700" s="160"/>
      <c r="DS700" s="160"/>
      <c r="DT700" s="160"/>
      <c r="DU700" s="160"/>
      <c r="DV700" s="160"/>
      <c r="DW700" s="160"/>
      <c r="DX700" s="160"/>
      <c r="DY700" s="160"/>
      <c r="DZ700" s="160"/>
      <c r="EA700" s="160"/>
      <c r="EB700" s="160"/>
      <c r="EC700" s="160"/>
      <c r="ED700" s="160"/>
      <c r="EE700" s="160"/>
      <c r="EF700" s="160"/>
      <c r="EG700" s="160"/>
      <c r="EH700" s="160"/>
      <c r="EI700" s="160"/>
      <c r="EJ700" s="160"/>
      <c r="EK700" s="160"/>
      <c r="EL700" s="160"/>
      <c r="EM700" s="160"/>
      <c r="EN700" s="160"/>
      <c r="EO700" s="160"/>
      <c r="EP700" s="160"/>
      <c r="EQ700" s="160"/>
      <c r="ER700" s="160"/>
      <c r="ES700" s="160"/>
      <c r="ET700" s="160"/>
      <c r="EU700" s="160"/>
      <c r="EV700" s="160"/>
      <c r="EW700" s="160"/>
      <c r="EX700" s="160"/>
      <c r="EY700" s="160"/>
      <c r="EZ700" s="160"/>
      <c r="FA700" s="160"/>
      <c r="FB700" s="160"/>
      <c r="FC700" s="160"/>
      <c r="FD700" s="160"/>
      <c r="FE700" s="160"/>
      <c r="FF700" s="160"/>
      <c r="FG700" s="160"/>
      <c r="FH700" s="160"/>
      <c r="FI700" s="160"/>
      <c r="FJ700" s="160"/>
      <c r="FK700" s="160"/>
      <c r="FL700" s="160"/>
      <c r="FM700" s="160"/>
      <c r="FN700" s="160"/>
      <c r="FO700" s="160"/>
      <c r="FP700" s="160"/>
      <c r="FQ700" s="160"/>
      <c r="FR700" s="160"/>
      <c r="FS700" s="160"/>
      <c r="FT700" s="160"/>
      <c r="FU700" s="160"/>
      <c r="FV700" s="160"/>
      <c r="FW700" s="160"/>
      <c r="FX700" s="160"/>
      <c r="FY700" s="160"/>
      <c r="FZ700" s="160"/>
      <c r="GA700" s="160"/>
      <c r="GB700" s="160"/>
      <c r="GC700" s="160"/>
      <c r="GD700" s="160"/>
      <c r="GE700" s="160"/>
      <c r="GF700" s="160"/>
      <c r="GG700" s="160"/>
      <c r="GH700" s="160"/>
      <c r="GI700" s="160"/>
      <c r="GJ700" s="160"/>
      <c r="GK700" s="160"/>
      <c r="GL700" s="160"/>
      <c r="GM700" s="160"/>
      <c r="GN700" s="160"/>
      <c r="GO700" s="160"/>
      <c r="GP700" s="160"/>
      <c r="GQ700" s="160"/>
      <c r="GR700" s="160"/>
      <c r="GS700" s="160"/>
      <c r="GT700" s="160"/>
      <c r="GU700" s="160"/>
      <c r="GV700" s="160"/>
      <c r="GW700" s="160"/>
      <c r="GX700" s="160"/>
      <c r="GY700" s="160"/>
      <c r="GZ700" s="160"/>
      <c r="HA700" s="160"/>
      <c r="HB700" s="160"/>
      <c r="HC700" s="160"/>
      <c r="HD700" s="160"/>
      <c r="HE700" s="160"/>
      <c r="HF700" s="160"/>
      <c r="HG700" s="160"/>
      <c r="HH700" s="160"/>
      <c r="HI700" s="160"/>
      <c r="HJ700" s="160"/>
      <c r="HK700" s="160"/>
      <c r="HL700" s="160"/>
      <c r="HM700" s="160"/>
      <c r="HN700" s="160"/>
      <c r="HO700" s="160"/>
      <c r="HP700" s="160"/>
      <c r="HQ700" s="160"/>
      <c r="HR700" s="160"/>
      <c r="HS700" s="160"/>
      <c r="HT700" s="160"/>
      <c r="HU700" s="160"/>
      <c r="HV700" s="160"/>
      <c r="HW700" s="160"/>
      <c r="HX700" s="160"/>
      <c r="HY700" s="160"/>
      <c r="HZ700" s="160"/>
      <c r="IA700" s="160"/>
      <c r="IB700" s="160"/>
      <c r="IC700" s="160"/>
      <c r="ID700" s="160"/>
      <c r="IE700" s="160"/>
      <c r="IF700" s="160"/>
      <c r="IG700" s="160"/>
      <c r="IH700" s="160"/>
      <c r="II700" s="160"/>
      <c r="IJ700" s="160"/>
      <c r="IK700" s="160"/>
      <c r="IL700" s="160"/>
      <c r="IM700" s="160"/>
      <c r="IN700" s="160"/>
      <c r="IO700" s="160"/>
      <c r="IP700" s="160"/>
      <c r="IQ700" s="160"/>
      <c r="IR700" s="160"/>
      <c r="IS700" s="160"/>
      <c r="IT700" s="160"/>
      <c r="IU700" s="160"/>
      <c r="IV700" s="160"/>
      <c r="IW700" s="160"/>
      <c r="IX700" s="160"/>
      <c r="IY700" s="160"/>
      <c r="IZ700" s="160"/>
      <c r="JA700" s="160"/>
      <c r="JB700" s="160"/>
      <c r="JC700" s="160"/>
      <c r="JD700" s="160"/>
      <c r="JE700" s="160"/>
      <c r="JF700" s="160"/>
      <c r="JG700" s="160"/>
      <c r="JH700" s="160"/>
      <c r="JI700" s="160"/>
      <c r="JJ700" s="160"/>
      <c r="JK700" s="160"/>
      <c r="JL700" s="160"/>
      <c r="JM700" s="160"/>
      <c r="JN700" s="160"/>
      <c r="JO700" s="160"/>
      <c r="JP700" s="160"/>
      <c r="JQ700" s="160"/>
      <c r="JR700" s="160"/>
      <c r="JS700" s="160"/>
      <c r="JT700" s="160"/>
      <c r="JU700" s="160"/>
      <c r="JV700" s="160"/>
      <c r="JW700" s="160"/>
      <c r="JX700" s="160"/>
      <c r="JY700" s="160"/>
      <c r="JZ700" s="160"/>
      <c r="KA700" s="160"/>
      <c r="KB700" s="160"/>
      <c r="KC700" s="160"/>
      <c r="KD700" s="160"/>
      <c r="KE700" s="160"/>
      <c r="KF700" s="160"/>
      <c r="KG700" s="160"/>
      <c r="KH700" s="160"/>
      <c r="KI700" s="160"/>
      <c r="KJ700" s="160"/>
      <c r="KK700" s="160"/>
      <c r="KL700" s="160"/>
      <c r="KM700" s="160"/>
      <c r="KN700" s="160"/>
      <c r="KO700" s="160"/>
      <c r="KP700" s="160"/>
      <c r="KQ700" s="160"/>
      <c r="KR700" s="160"/>
      <c r="KS700" s="160"/>
      <c r="KT700" s="160"/>
      <c r="KU700" s="160"/>
      <c r="KV700" s="160"/>
      <c r="KW700" s="160"/>
      <c r="KX700" s="160"/>
      <c r="KY700" s="160"/>
      <c r="KZ700" s="160"/>
      <c r="LA700" s="160"/>
      <c r="LB700" s="160"/>
      <c r="LC700" s="160"/>
      <c r="LD700" s="160"/>
      <c r="LE700" s="160"/>
      <c r="LF700" s="160"/>
      <c r="LG700" s="160"/>
      <c r="LH700" s="160"/>
      <c r="LI700" s="160"/>
      <c r="LJ700" s="160"/>
      <c r="LK700" s="160"/>
      <c r="LL700" s="160"/>
      <c r="LM700" s="160"/>
      <c r="LN700" s="160"/>
      <c r="LO700" s="160"/>
      <c r="LP700" s="160"/>
      <c r="LQ700" s="160"/>
      <c r="LR700" s="160"/>
      <c r="LS700" s="160"/>
      <c r="LT700" s="160"/>
      <c r="LU700" s="160"/>
      <c r="LV700" s="160"/>
      <c r="LW700" s="160"/>
      <c r="LX700" s="160"/>
      <c r="LY700" s="160"/>
      <c r="LZ700" s="160"/>
      <c r="MA700" s="160"/>
      <c r="MB700" s="160"/>
      <c r="MC700" s="160"/>
      <c r="MD700" s="160"/>
      <c r="ME700" s="160"/>
      <c r="MF700" s="160"/>
      <c r="MG700" s="160"/>
      <c r="MH700" s="160"/>
      <c r="MI700" s="160"/>
      <c r="MJ700" s="160"/>
      <c r="MK700" s="160"/>
      <c r="ML700" s="160"/>
      <c r="MM700" s="160"/>
      <c r="MN700" s="160"/>
      <c r="MO700" s="160"/>
      <c r="MP700" s="160"/>
      <c r="MQ700" s="160"/>
      <c r="MR700" s="160"/>
      <c r="MS700" s="160"/>
      <c r="MT700" s="160"/>
      <c r="MU700" s="160"/>
      <c r="MV700" s="160"/>
      <c r="MW700" s="160"/>
      <c r="MX700" s="160"/>
      <c r="MY700" s="160"/>
      <c r="MZ700" s="160"/>
      <c r="NA700" s="160"/>
      <c r="NB700" s="160"/>
      <c r="NC700" s="160"/>
      <c r="ND700" s="160"/>
      <c r="NE700" s="160"/>
      <c r="NF700" s="160"/>
      <c r="NG700" s="160"/>
      <c r="NH700" s="160"/>
      <c r="NI700" s="160"/>
      <c r="NJ700" s="160"/>
      <c r="NK700" s="160"/>
      <c r="NL700" s="160"/>
      <c r="NM700" s="160"/>
      <c r="NN700" s="160"/>
      <c r="NO700" s="160"/>
      <c r="NP700" s="160"/>
      <c r="NQ700" s="160"/>
      <c r="NR700" s="160"/>
      <c r="NS700" s="160"/>
      <c r="NT700" s="160"/>
      <c r="NU700" s="160"/>
      <c r="NV700" s="160"/>
      <c r="NW700" s="160"/>
      <c r="NX700" s="160"/>
      <c r="NY700" s="160"/>
      <c r="NZ700" s="160"/>
      <c r="OA700" s="160"/>
      <c r="OB700" s="160"/>
      <c r="OC700" s="160"/>
      <c r="OD700" s="160"/>
      <c r="OE700" s="160"/>
      <c r="OF700" s="160"/>
      <c r="OG700" s="160"/>
      <c r="OH700" s="160"/>
      <c r="OI700" s="160"/>
      <c r="OJ700" s="160"/>
      <c r="OK700" s="160"/>
      <c r="OL700" s="160"/>
      <c r="OM700" s="160"/>
      <c r="ON700" s="160"/>
      <c r="OO700" s="160"/>
      <c r="OP700" s="160"/>
      <c r="OQ700" s="160"/>
      <c r="OR700" s="160"/>
      <c r="OS700" s="160"/>
      <c r="OT700" s="160"/>
      <c r="OU700" s="160"/>
      <c r="OV700" s="160"/>
      <c r="OW700" s="160"/>
      <c r="OX700" s="160"/>
      <c r="OY700" s="160"/>
      <c r="OZ700" s="160"/>
      <c r="PA700" s="160"/>
      <c r="PB700" s="160"/>
      <c r="PC700" s="160"/>
      <c r="PD700" s="160"/>
      <c r="PE700" s="160"/>
      <c r="PF700" s="160"/>
      <c r="PG700" s="160"/>
      <c r="PH700" s="160"/>
      <c r="PI700" s="160"/>
      <c r="PJ700" s="160"/>
      <c r="PK700" s="160"/>
      <c r="PL700" s="160"/>
      <c r="PM700" s="160"/>
      <c r="PN700" s="160"/>
      <c r="PO700" s="160"/>
      <c r="PP700" s="160"/>
      <c r="PQ700" s="160"/>
      <c r="PR700" s="160"/>
      <c r="PS700" s="160"/>
      <c r="PT700" s="160"/>
      <c r="PU700" s="160"/>
      <c r="PV700" s="160"/>
      <c r="PW700" s="160"/>
      <c r="PX700" s="160"/>
      <c r="PY700" s="160"/>
      <c r="PZ700" s="160"/>
      <c r="QA700" s="160"/>
      <c r="QB700" s="160"/>
      <c r="QC700" s="160"/>
      <c r="QD700" s="160"/>
      <c r="QE700" s="160"/>
      <c r="QF700" s="160"/>
      <c r="QG700" s="160"/>
      <c r="QH700" s="160"/>
      <c r="QI700" s="160"/>
      <c r="QJ700" s="160"/>
      <c r="QK700" s="160"/>
      <c r="QL700" s="160"/>
      <c r="QM700" s="160"/>
      <c r="QN700" s="160"/>
      <c r="QO700" s="160"/>
      <c r="QP700" s="160"/>
      <c r="QQ700" s="160"/>
      <c r="QR700" s="160"/>
      <c r="QS700" s="160"/>
      <c r="QT700" s="160"/>
      <c r="QU700" s="160"/>
      <c r="QV700" s="160"/>
      <c r="QW700" s="160"/>
      <c r="QX700" s="160"/>
      <c r="QY700" s="160"/>
      <c r="QZ700" s="160"/>
      <c r="RA700" s="160"/>
      <c r="RB700" s="160"/>
      <c r="RC700" s="160"/>
      <c r="RD700" s="160"/>
      <c r="RE700" s="160"/>
      <c r="RF700" s="160"/>
      <c r="RG700" s="160"/>
      <c r="RH700" s="160"/>
      <c r="RI700" s="160"/>
      <c r="RJ700" s="160"/>
      <c r="RK700" s="160"/>
      <c r="RL700" s="160"/>
      <c r="RM700" s="160"/>
      <c r="RN700" s="160"/>
      <c r="RO700" s="160"/>
      <c r="RP700" s="160"/>
      <c r="RQ700" s="160"/>
      <c r="RR700" s="160"/>
      <c r="RS700" s="160"/>
      <c r="RT700" s="160"/>
      <c r="RU700" s="160"/>
      <c r="RV700" s="160"/>
      <c r="RW700" s="160"/>
      <c r="RX700" s="160"/>
      <c r="RY700" s="160"/>
      <c r="RZ700" s="160"/>
      <c r="SA700" s="160"/>
      <c r="SB700" s="160"/>
      <c r="SC700" s="160"/>
      <c r="SD700" s="160"/>
      <c r="SE700" s="160"/>
      <c r="SF700" s="160"/>
      <c r="SG700" s="160"/>
      <c r="SH700" s="160"/>
      <c r="SI700" s="160"/>
      <c r="SJ700" s="160"/>
      <c r="SK700" s="160"/>
      <c r="SL700" s="160"/>
      <c r="SM700" s="160"/>
      <c r="SN700" s="160"/>
      <c r="SO700" s="160"/>
      <c r="SP700" s="160"/>
      <c r="SQ700" s="160"/>
      <c r="SR700" s="160"/>
      <c r="SS700" s="160"/>
      <c r="ST700" s="160"/>
      <c r="SU700" s="160"/>
      <c r="SV700" s="160"/>
      <c r="SW700" s="160"/>
      <c r="SX700" s="160"/>
      <c r="SY700" s="160"/>
      <c r="SZ700" s="160"/>
      <c r="TA700" s="160"/>
      <c r="TB700" s="160"/>
      <c r="TC700" s="160"/>
      <c r="TD700" s="160"/>
      <c r="TE700" s="160"/>
      <c r="TF700" s="160"/>
    </row>
    <row r="701" spans="1:526">
      <c r="A701" s="160"/>
      <c r="B701" s="160"/>
      <c r="C701" s="160"/>
      <c r="D701" s="160"/>
      <c r="E701" s="160"/>
      <c r="F701" s="160"/>
      <c r="G701" s="160"/>
      <c r="H701" s="160"/>
      <c r="I701" s="160"/>
      <c r="J701" s="160"/>
      <c r="K701" s="160"/>
      <c r="L701" s="160"/>
      <c r="M701" s="160"/>
      <c r="N701" s="160"/>
      <c r="O701" s="160"/>
      <c r="P701" s="160"/>
      <c r="Q701" s="160"/>
      <c r="R701" s="160"/>
      <c r="S701" s="160"/>
      <c r="T701" s="160"/>
      <c r="U701" s="160"/>
      <c r="V701" s="160"/>
      <c r="W701" s="160"/>
      <c r="X701" s="160"/>
      <c r="Y701" s="160"/>
      <c r="Z701" s="160"/>
      <c r="AA701" s="160"/>
      <c r="AB701" s="160"/>
      <c r="AC701" s="160"/>
      <c r="AD701" s="160"/>
      <c r="AE701" s="160"/>
      <c r="AF701" s="160"/>
      <c r="AG701" s="160"/>
      <c r="AH701" s="160"/>
      <c r="AI701" s="160"/>
      <c r="AJ701" s="160"/>
      <c r="AK701" s="160"/>
      <c r="AL701" s="160"/>
      <c r="AM701" s="160"/>
      <c r="AN701" s="160"/>
      <c r="AO701" s="160"/>
      <c r="AP701" s="160"/>
      <c r="AQ701" s="160"/>
      <c r="AR701" s="160"/>
      <c r="AS701" s="160"/>
      <c r="AT701" s="160"/>
      <c r="AU701" s="160"/>
      <c r="AV701" s="160"/>
      <c r="AW701" s="160"/>
      <c r="AX701" s="160"/>
      <c r="AY701" s="160"/>
      <c r="AZ701" s="160"/>
      <c r="BA701" s="160"/>
      <c r="BB701" s="160"/>
      <c r="BC701" s="160"/>
      <c r="BD701" s="160"/>
      <c r="BE701" s="160"/>
      <c r="BF701" s="160"/>
      <c r="BG701" s="160"/>
      <c r="BH701" s="160"/>
      <c r="BI701" s="160"/>
      <c r="BJ701" s="160"/>
      <c r="BK701" s="160"/>
      <c r="BL701" s="160"/>
      <c r="BM701" s="160"/>
      <c r="BN701" s="160"/>
      <c r="BO701" s="160"/>
      <c r="BP701" s="160"/>
      <c r="BQ701" s="160"/>
      <c r="BR701" s="160"/>
      <c r="BS701" s="160"/>
      <c r="BT701" s="160"/>
      <c r="BU701" s="160"/>
      <c r="BV701" s="160"/>
      <c r="BW701" s="160"/>
      <c r="BX701" s="160"/>
      <c r="BY701" s="160"/>
      <c r="BZ701" s="160"/>
      <c r="CA701" s="160"/>
      <c r="CB701" s="160"/>
      <c r="CC701" s="160"/>
      <c r="CD701" s="160"/>
      <c r="CE701" s="160"/>
      <c r="CF701" s="160"/>
      <c r="CG701" s="160"/>
      <c r="CH701" s="160"/>
      <c r="CI701" s="160"/>
      <c r="CJ701" s="160"/>
      <c r="CK701" s="160"/>
      <c r="CL701" s="160"/>
      <c r="CM701" s="160"/>
      <c r="CN701" s="160"/>
      <c r="CO701" s="160"/>
      <c r="CP701" s="160"/>
      <c r="CQ701" s="160"/>
      <c r="CR701" s="160"/>
      <c r="CS701" s="160"/>
      <c r="CT701" s="160"/>
      <c r="CU701" s="160"/>
      <c r="CV701" s="160"/>
      <c r="CW701" s="160"/>
      <c r="CX701" s="160"/>
      <c r="CY701" s="160"/>
      <c r="CZ701" s="160"/>
      <c r="DA701" s="160"/>
      <c r="DB701" s="160"/>
      <c r="DC701" s="160"/>
      <c r="DD701" s="160"/>
      <c r="DE701" s="160"/>
      <c r="DF701" s="160"/>
      <c r="DG701" s="160"/>
      <c r="DH701" s="160"/>
      <c r="DI701" s="160"/>
      <c r="DJ701" s="160"/>
      <c r="DK701" s="160"/>
      <c r="DL701" s="160"/>
      <c r="DM701" s="160"/>
      <c r="DN701" s="160"/>
      <c r="DO701" s="160"/>
      <c r="DP701" s="160"/>
      <c r="DQ701" s="160"/>
      <c r="DR701" s="160"/>
      <c r="DS701" s="160"/>
      <c r="DT701" s="160"/>
      <c r="DU701" s="160"/>
      <c r="DV701" s="160"/>
      <c r="DW701" s="160"/>
      <c r="DX701" s="160"/>
      <c r="DY701" s="160"/>
      <c r="DZ701" s="160"/>
      <c r="EA701" s="160"/>
      <c r="EB701" s="160"/>
      <c r="EC701" s="160"/>
      <c r="ED701" s="160"/>
      <c r="EE701" s="160"/>
      <c r="EF701" s="160"/>
      <c r="EG701" s="160"/>
      <c r="EH701" s="160"/>
      <c r="EI701" s="160"/>
      <c r="EJ701" s="160"/>
      <c r="EK701" s="160"/>
      <c r="EL701" s="160"/>
      <c r="EM701" s="160"/>
      <c r="EN701" s="160"/>
      <c r="EO701" s="160"/>
      <c r="EP701" s="160"/>
      <c r="EQ701" s="160"/>
      <c r="ER701" s="160"/>
      <c r="ES701" s="160"/>
      <c r="ET701" s="160"/>
      <c r="EU701" s="160"/>
      <c r="EV701" s="160"/>
      <c r="EW701" s="160"/>
      <c r="EX701" s="160"/>
      <c r="EY701" s="160"/>
      <c r="EZ701" s="160"/>
      <c r="FA701" s="160"/>
      <c r="FB701" s="160"/>
      <c r="FC701" s="160"/>
      <c r="FD701" s="160"/>
      <c r="FE701" s="160"/>
      <c r="FF701" s="160"/>
      <c r="FG701" s="160"/>
      <c r="FH701" s="160"/>
      <c r="FI701" s="160"/>
      <c r="FJ701" s="160"/>
      <c r="FK701" s="160"/>
      <c r="FL701" s="160"/>
      <c r="FM701" s="160"/>
      <c r="FN701" s="160"/>
      <c r="FO701" s="160"/>
      <c r="FP701" s="160"/>
      <c r="FQ701" s="160"/>
      <c r="FR701" s="160"/>
      <c r="FS701" s="160"/>
      <c r="FT701" s="160"/>
      <c r="FU701" s="160"/>
      <c r="FV701" s="160"/>
      <c r="FW701" s="160"/>
      <c r="FX701" s="160"/>
      <c r="FY701" s="160"/>
      <c r="FZ701" s="160"/>
      <c r="GA701" s="160"/>
      <c r="GB701" s="160"/>
      <c r="GC701" s="160"/>
      <c r="GD701" s="160"/>
      <c r="GE701" s="160"/>
      <c r="GF701" s="160"/>
      <c r="GG701" s="160"/>
      <c r="GH701" s="160"/>
      <c r="GI701" s="160"/>
      <c r="GJ701" s="160"/>
      <c r="GK701" s="160"/>
      <c r="GL701" s="160"/>
      <c r="GM701" s="160"/>
      <c r="GN701" s="160"/>
      <c r="GO701" s="160"/>
      <c r="GP701" s="160"/>
      <c r="GQ701" s="160"/>
      <c r="GR701" s="160"/>
      <c r="GS701" s="160"/>
      <c r="GT701" s="160"/>
      <c r="GU701" s="160"/>
      <c r="GV701" s="160"/>
      <c r="GW701" s="160"/>
      <c r="GX701" s="160"/>
      <c r="GY701" s="160"/>
      <c r="GZ701" s="160"/>
      <c r="HA701" s="160"/>
      <c r="HB701" s="160"/>
      <c r="HC701" s="160"/>
      <c r="HD701" s="160"/>
      <c r="HE701" s="160"/>
      <c r="HF701" s="160"/>
      <c r="HG701" s="160"/>
      <c r="HH701" s="160"/>
      <c r="HI701" s="160"/>
      <c r="HJ701" s="160"/>
      <c r="HK701" s="160"/>
      <c r="HL701" s="160"/>
      <c r="HM701" s="160"/>
      <c r="HN701" s="160"/>
      <c r="HO701" s="160"/>
      <c r="HP701" s="160"/>
      <c r="HQ701" s="160"/>
      <c r="HR701" s="160"/>
      <c r="HS701" s="160"/>
      <c r="HT701" s="160"/>
      <c r="HU701" s="160"/>
      <c r="HV701" s="160"/>
      <c r="HW701" s="160"/>
      <c r="HX701" s="160"/>
      <c r="HY701" s="160"/>
      <c r="HZ701" s="160"/>
      <c r="IA701" s="160"/>
      <c r="IB701" s="160"/>
      <c r="IC701" s="160"/>
      <c r="ID701" s="160"/>
      <c r="IE701" s="160"/>
      <c r="IF701" s="160"/>
      <c r="IG701" s="160"/>
      <c r="IH701" s="160"/>
      <c r="II701" s="160"/>
      <c r="IJ701" s="160"/>
      <c r="IK701" s="160"/>
      <c r="IL701" s="160"/>
      <c r="IM701" s="160"/>
      <c r="IN701" s="160"/>
      <c r="IO701" s="160"/>
      <c r="IP701" s="160"/>
      <c r="IQ701" s="160"/>
      <c r="IR701" s="160"/>
      <c r="IS701" s="160"/>
      <c r="IT701" s="160"/>
      <c r="IU701" s="160"/>
      <c r="IV701" s="160"/>
      <c r="IW701" s="160"/>
      <c r="IX701" s="160"/>
      <c r="IY701" s="160"/>
      <c r="IZ701" s="160"/>
      <c r="JA701" s="160"/>
      <c r="JB701" s="160"/>
      <c r="JC701" s="160"/>
      <c r="JD701" s="160"/>
      <c r="JE701" s="160"/>
      <c r="JF701" s="160"/>
      <c r="JG701" s="160"/>
      <c r="JH701" s="160"/>
      <c r="JI701" s="160"/>
      <c r="JJ701" s="160"/>
      <c r="JK701" s="160"/>
      <c r="JL701" s="160"/>
      <c r="JM701" s="160"/>
      <c r="JN701" s="160"/>
      <c r="JO701" s="160"/>
      <c r="JP701" s="160"/>
      <c r="JQ701" s="160"/>
      <c r="JR701" s="160"/>
      <c r="JS701" s="160"/>
      <c r="JT701" s="160"/>
      <c r="JU701" s="160"/>
      <c r="JV701" s="160"/>
      <c r="JW701" s="160"/>
      <c r="JX701" s="160"/>
      <c r="JY701" s="160"/>
      <c r="JZ701" s="160"/>
      <c r="KA701" s="160"/>
      <c r="KB701" s="160"/>
      <c r="KC701" s="160"/>
      <c r="KD701" s="160"/>
      <c r="KE701" s="160"/>
      <c r="KF701" s="160"/>
      <c r="KG701" s="160"/>
      <c r="KH701" s="160"/>
      <c r="KI701" s="160"/>
      <c r="KJ701" s="160"/>
      <c r="KK701" s="160"/>
      <c r="KL701" s="160"/>
      <c r="KM701" s="160"/>
      <c r="KN701" s="160"/>
      <c r="KO701" s="160"/>
      <c r="KP701" s="160"/>
      <c r="KQ701" s="160"/>
      <c r="KR701" s="160"/>
      <c r="KS701" s="160"/>
      <c r="KT701" s="160"/>
      <c r="KU701" s="160"/>
      <c r="KV701" s="160"/>
      <c r="KW701" s="160"/>
      <c r="KX701" s="160"/>
      <c r="KY701" s="160"/>
      <c r="KZ701" s="160"/>
      <c r="LA701" s="160"/>
      <c r="LB701" s="160"/>
      <c r="LC701" s="160"/>
      <c r="LD701" s="160"/>
      <c r="LE701" s="160"/>
      <c r="LF701" s="160"/>
      <c r="LG701" s="160"/>
      <c r="LH701" s="160"/>
      <c r="LI701" s="160"/>
      <c r="LJ701" s="160"/>
      <c r="LK701" s="160"/>
      <c r="LL701" s="160"/>
      <c r="LM701" s="160"/>
      <c r="LN701" s="160"/>
      <c r="LO701" s="160"/>
      <c r="LP701" s="160"/>
      <c r="LQ701" s="160"/>
      <c r="LR701" s="160"/>
      <c r="LS701" s="160"/>
      <c r="LT701" s="160"/>
      <c r="LU701" s="160"/>
      <c r="LV701" s="160"/>
      <c r="LW701" s="160"/>
      <c r="LX701" s="160"/>
      <c r="LY701" s="160"/>
      <c r="LZ701" s="160"/>
      <c r="MA701" s="160"/>
      <c r="MB701" s="160"/>
      <c r="MC701" s="160"/>
      <c r="MD701" s="160"/>
      <c r="ME701" s="160"/>
      <c r="MF701" s="160"/>
      <c r="MG701" s="160"/>
      <c r="MH701" s="160"/>
      <c r="MI701" s="160"/>
      <c r="MJ701" s="160"/>
      <c r="MK701" s="160"/>
      <c r="ML701" s="160"/>
      <c r="MM701" s="160"/>
      <c r="MN701" s="160"/>
      <c r="MO701" s="160"/>
      <c r="MP701" s="160"/>
      <c r="MQ701" s="160"/>
      <c r="MR701" s="160"/>
      <c r="MS701" s="160"/>
      <c r="MT701" s="160"/>
      <c r="MU701" s="160"/>
      <c r="MV701" s="160"/>
      <c r="MW701" s="160"/>
      <c r="MX701" s="160"/>
      <c r="MY701" s="160"/>
      <c r="MZ701" s="160"/>
      <c r="NA701" s="160"/>
      <c r="NB701" s="160"/>
      <c r="NC701" s="160"/>
      <c r="ND701" s="160"/>
      <c r="NE701" s="160"/>
      <c r="NF701" s="160"/>
      <c r="NG701" s="160"/>
      <c r="NH701" s="160"/>
      <c r="NI701" s="160"/>
      <c r="NJ701" s="160"/>
      <c r="NK701" s="160"/>
      <c r="NL701" s="160"/>
      <c r="NM701" s="160"/>
      <c r="NN701" s="160"/>
      <c r="NO701" s="160"/>
      <c r="NP701" s="160"/>
      <c r="NQ701" s="160"/>
      <c r="NR701" s="160"/>
      <c r="NS701" s="160"/>
      <c r="NT701" s="160"/>
      <c r="NU701" s="160"/>
      <c r="NV701" s="160"/>
      <c r="NW701" s="160"/>
      <c r="NX701" s="160"/>
      <c r="NY701" s="160"/>
      <c r="NZ701" s="160"/>
      <c r="OA701" s="160"/>
      <c r="OB701" s="160"/>
      <c r="OC701" s="160"/>
      <c r="OD701" s="160"/>
      <c r="OE701" s="160"/>
      <c r="OF701" s="160"/>
      <c r="OG701" s="160"/>
      <c r="OH701" s="160"/>
      <c r="OI701" s="160"/>
      <c r="OJ701" s="160"/>
      <c r="OK701" s="160"/>
      <c r="OL701" s="160"/>
      <c r="OM701" s="160"/>
      <c r="ON701" s="160"/>
      <c r="OO701" s="160"/>
      <c r="OP701" s="160"/>
      <c r="OQ701" s="160"/>
      <c r="OR701" s="160"/>
      <c r="OS701" s="160"/>
      <c r="OT701" s="160"/>
      <c r="OU701" s="160"/>
      <c r="OV701" s="160"/>
      <c r="OW701" s="160"/>
      <c r="OX701" s="160"/>
      <c r="OY701" s="160"/>
      <c r="OZ701" s="160"/>
      <c r="PA701" s="160"/>
      <c r="PB701" s="160"/>
      <c r="PC701" s="160"/>
      <c r="PD701" s="160"/>
      <c r="PE701" s="160"/>
      <c r="PF701" s="160"/>
      <c r="PG701" s="160"/>
      <c r="PH701" s="160"/>
      <c r="PI701" s="160"/>
      <c r="PJ701" s="160"/>
      <c r="PK701" s="160"/>
      <c r="PL701" s="160"/>
      <c r="PM701" s="160"/>
      <c r="PN701" s="160"/>
      <c r="PO701" s="160"/>
      <c r="PP701" s="160"/>
      <c r="PQ701" s="160"/>
      <c r="PR701" s="160"/>
      <c r="PS701" s="160"/>
      <c r="PT701" s="160"/>
      <c r="PU701" s="160"/>
      <c r="PV701" s="160"/>
      <c r="PW701" s="160"/>
      <c r="PX701" s="160"/>
      <c r="PY701" s="160"/>
      <c r="PZ701" s="160"/>
      <c r="QA701" s="160"/>
      <c r="QB701" s="160"/>
      <c r="QC701" s="160"/>
      <c r="QD701" s="160"/>
      <c r="QE701" s="160"/>
      <c r="QF701" s="160"/>
      <c r="QG701" s="160"/>
      <c r="QH701" s="160"/>
      <c r="QI701" s="160"/>
      <c r="QJ701" s="160"/>
      <c r="QK701" s="160"/>
      <c r="QL701" s="160"/>
      <c r="QM701" s="160"/>
      <c r="QN701" s="160"/>
      <c r="QO701" s="160"/>
      <c r="QP701" s="160"/>
      <c r="QQ701" s="160"/>
      <c r="QR701" s="160"/>
      <c r="QS701" s="160"/>
      <c r="QT701" s="160"/>
      <c r="QU701" s="160"/>
      <c r="QV701" s="160"/>
      <c r="QW701" s="160"/>
      <c r="QX701" s="160"/>
      <c r="QY701" s="160"/>
      <c r="QZ701" s="160"/>
      <c r="RA701" s="160"/>
      <c r="RB701" s="160"/>
      <c r="RC701" s="160"/>
      <c r="RD701" s="160"/>
      <c r="RE701" s="160"/>
      <c r="RF701" s="160"/>
      <c r="RG701" s="160"/>
      <c r="RH701" s="160"/>
      <c r="RI701" s="160"/>
      <c r="RJ701" s="160"/>
      <c r="RK701" s="160"/>
      <c r="RL701" s="160"/>
      <c r="RM701" s="160"/>
      <c r="RN701" s="160"/>
      <c r="RO701" s="160"/>
      <c r="RP701" s="160"/>
      <c r="RQ701" s="160"/>
      <c r="RR701" s="160"/>
      <c r="RS701" s="160"/>
      <c r="RT701" s="160"/>
      <c r="RU701" s="160"/>
      <c r="RV701" s="160"/>
      <c r="RW701" s="160"/>
      <c r="RX701" s="160"/>
      <c r="RY701" s="160"/>
      <c r="RZ701" s="160"/>
      <c r="SA701" s="160"/>
      <c r="SB701" s="160"/>
      <c r="SC701" s="160"/>
      <c r="SD701" s="160"/>
      <c r="SE701" s="160"/>
      <c r="SF701" s="160"/>
      <c r="SG701" s="160"/>
      <c r="SH701" s="160"/>
      <c r="SI701" s="160"/>
      <c r="SJ701" s="160"/>
      <c r="SK701" s="160"/>
      <c r="SL701" s="160"/>
      <c r="SM701" s="160"/>
      <c r="SN701" s="160"/>
      <c r="SO701" s="160"/>
      <c r="SP701" s="160"/>
      <c r="SQ701" s="160"/>
      <c r="SR701" s="160"/>
      <c r="SS701" s="160"/>
      <c r="ST701" s="160"/>
      <c r="SU701" s="160"/>
      <c r="SV701" s="160"/>
      <c r="SW701" s="160"/>
      <c r="SX701" s="160"/>
      <c r="SY701" s="160"/>
      <c r="SZ701" s="160"/>
      <c r="TA701" s="160"/>
      <c r="TB701" s="160"/>
      <c r="TC701" s="160"/>
      <c r="TD701" s="160"/>
      <c r="TE701" s="160"/>
      <c r="TF701" s="160"/>
    </row>
    <row r="702" spans="1:526">
      <c r="A702" s="160"/>
      <c r="B702" s="160"/>
      <c r="C702" s="160"/>
      <c r="D702" s="160"/>
      <c r="E702" s="160"/>
      <c r="F702" s="160"/>
      <c r="G702" s="160"/>
      <c r="H702" s="160"/>
      <c r="I702" s="160"/>
      <c r="J702" s="160"/>
      <c r="K702" s="160"/>
      <c r="L702" s="160"/>
      <c r="M702" s="160"/>
      <c r="N702" s="160"/>
      <c r="O702" s="160"/>
      <c r="P702" s="160"/>
      <c r="Q702" s="160"/>
      <c r="R702" s="160"/>
      <c r="S702" s="160"/>
      <c r="T702" s="160"/>
      <c r="U702" s="160"/>
      <c r="V702" s="160"/>
      <c r="W702" s="160"/>
      <c r="X702" s="160"/>
      <c r="Y702" s="160"/>
      <c r="Z702" s="160"/>
      <c r="AA702" s="160"/>
      <c r="AB702" s="160"/>
      <c r="AC702" s="160"/>
      <c r="AD702" s="160"/>
      <c r="AE702" s="160"/>
      <c r="AF702" s="160"/>
      <c r="AG702" s="160"/>
      <c r="AH702" s="160"/>
      <c r="AI702" s="160"/>
      <c r="AJ702" s="160"/>
      <c r="AK702" s="160"/>
      <c r="AL702" s="160"/>
      <c r="AM702" s="160"/>
      <c r="AN702" s="160"/>
      <c r="AO702" s="160"/>
      <c r="AP702" s="160"/>
      <c r="AQ702" s="160"/>
      <c r="AR702" s="160"/>
      <c r="AS702" s="160"/>
      <c r="AT702" s="160"/>
      <c r="AU702" s="160"/>
      <c r="AV702" s="160"/>
      <c r="AW702" s="160"/>
      <c r="AX702" s="160"/>
      <c r="AY702" s="160"/>
      <c r="AZ702" s="160"/>
      <c r="BA702" s="160"/>
      <c r="BB702" s="160"/>
      <c r="BC702" s="160"/>
      <c r="BD702" s="160"/>
      <c r="BE702" s="160"/>
      <c r="BF702" s="160"/>
      <c r="BG702" s="160"/>
      <c r="BH702" s="160"/>
      <c r="BI702" s="160"/>
      <c r="BJ702" s="160"/>
      <c r="BK702" s="160"/>
      <c r="BL702" s="160"/>
      <c r="BM702" s="160"/>
      <c r="BN702" s="160"/>
      <c r="BO702" s="160"/>
      <c r="BP702" s="160"/>
      <c r="BQ702" s="160"/>
      <c r="BR702" s="160"/>
      <c r="BS702" s="160"/>
      <c r="BT702" s="160"/>
      <c r="BU702" s="160"/>
      <c r="BV702" s="160"/>
      <c r="BW702" s="160"/>
      <c r="BX702" s="160"/>
      <c r="BY702" s="160"/>
      <c r="BZ702" s="160"/>
      <c r="CA702" s="160"/>
      <c r="CB702" s="160"/>
      <c r="CC702" s="160"/>
      <c r="CD702" s="160"/>
      <c r="CE702" s="160"/>
      <c r="CF702" s="160"/>
      <c r="CG702" s="160"/>
      <c r="CH702" s="160"/>
      <c r="CI702" s="160"/>
      <c r="CJ702" s="160"/>
      <c r="CK702" s="160"/>
      <c r="CL702" s="160"/>
      <c r="CM702" s="160"/>
      <c r="CN702" s="160"/>
      <c r="CO702" s="160"/>
      <c r="CP702" s="160"/>
      <c r="CQ702" s="160"/>
      <c r="CR702" s="160"/>
      <c r="CS702" s="160"/>
      <c r="CT702" s="160"/>
      <c r="CU702" s="160"/>
      <c r="CV702" s="160"/>
      <c r="CW702" s="160"/>
      <c r="CX702" s="160"/>
      <c r="CY702" s="160"/>
      <c r="CZ702" s="160"/>
      <c r="DA702" s="160"/>
      <c r="DB702" s="160"/>
      <c r="DC702" s="160"/>
      <c r="DD702" s="160"/>
      <c r="DE702" s="160"/>
      <c r="DF702" s="160"/>
      <c r="DG702" s="160"/>
      <c r="DH702" s="160"/>
      <c r="DI702" s="160"/>
      <c r="DJ702" s="160"/>
      <c r="DK702" s="160"/>
      <c r="DL702" s="160"/>
      <c r="DM702" s="160"/>
      <c r="DN702" s="160"/>
      <c r="DO702" s="160"/>
      <c r="DP702" s="160"/>
      <c r="DQ702" s="160"/>
      <c r="DR702" s="160"/>
      <c r="DS702" s="160"/>
      <c r="DT702" s="160"/>
      <c r="DU702" s="160"/>
      <c r="DV702" s="160"/>
      <c r="DW702" s="160"/>
      <c r="DX702" s="160"/>
      <c r="DY702" s="160"/>
      <c r="DZ702" s="160"/>
      <c r="EA702" s="160"/>
      <c r="EB702" s="160"/>
      <c r="EC702" s="160"/>
      <c r="ED702" s="160"/>
      <c r="EE702" s="160"/>
      <c r="EF702" s="160"/>
      <c r="EG702" s="160"/>
      <c r="EH702" s="160"/>
      <c r="EI702" s="160"/>
      <c r="EJ702" s="160"/>
      <c r="EK702" s="160"/>
      <c r="EL702" s="160"/>
      <c r="EM702" s="160"/>
      <c r="EN702" s="160"/>
      <c r="EO702" s="160"/>
      <c r="EP702" s="160"/>
      <c r="EQ702" s="160"/>
      <c r="ER702" s="160"/>
      <c r="ES702" s="160"/>
      <c r="ET702" s="160"/>
      <c r="EU702" s="160"/>
      <c r="EV702" s="160"/>
      <c r="EW702" s="160"/>
      <c r="EX702" s="160"/>
      <c r="EY702" s="160"/>
      <c r="EZ702" s="160"/>
      <c r="FA702" s="160"/>
      <c r="FB702" s="160"/>
      <c r="FC702" s="160"/>
      <c r="FD702" s="160"/>
      <c r="FE702" s="160"/>
      <c r="FF702" s="160"/>
      <c r="FG702" s="160"/>
      <c r="FH702" s="160"/>
      <c r="FI702" s="160"/>
      <c r="FJ702" s="160"/>
      <c r="FK702" s="160"/>
      <c r="FL702" s="160"/>
      <c r="FM702" s="160"/>
      <c r="FN702" s="160"/>
      <c r="FO702" s="160"/>
      <c r="FP702" s="160"/>
      <c r="FQ702" s="160"/>
      <c r="FR702" s="160"/>
      <c r="FS702" s="160"/>
      <c r="FT702" s="160"/>
      <c r="FU702" s="160"/>
      <c r="FV702" s="160"/>
      <c r="FW702" s="160"/>
      <c r="FX702" s="160"/>
      <c r="FY702" s="160"/>
      <c r="FZ702" s="160"/>
      <c r="GA702" s="160"/>
      <c r="GB702" s="160"/>
      <c r="GC702" s="160"/>
      <c r="GD702" s="160"/>
      <c r="GE702" s="160"/>
      <c r="GF702" s="160"/>
      <c r="GG702" s="160"/>
      <c r="GH702" s="160"/>
      <c r="GI702" s="160"/>
      <c r="GJ702" s="160"/>
      <c r="GK702" s="160"/>
      <c r="GL702" s="160"/>
      <c r="GM702" s="160"/>
      <c r="GN702" s="160"/>
      <c r="GO702" s="160"/>
      <c r="GP702" s="160"/>
      <c r="GQ702" s="160"/>
      <c r="GR702" s="160"/>
      <c r="GS702" s="160"/>
      <c r="GT702" s="160"/>
      <c r="GU702" s="160"/>
      <c r="GV702" s="160"/>
      <c r="GW702" s="160"/>
      <c r="GX702" s="160"/>
      <c r="GY702" s="160"/>
      <c r="GZ702" s="160"/>
      <c r="HA702" s="160"/>
      <c r="HB702" s="160"/>
      <c r="HC702" s="160"/>
      <c r="HD702" s="160"/>
      <c r="HE702" s="160"/>
      <c r="HF702" s="160"/>
      <c r="HG702" s="160"/>
      <c r="HH702" s="160"/>
      <c r="HI702" s="160"/>
      <c r="HJ702" s="160"/>
      <c r="HK702" s="160"/>
      <c r="HL702" s="160"/>
      <c r="HM702" s="160"/>
      <c r="HN702" s="160"/>
      <c r="HO702" s="160"/>
      <c r="HP702" s="160"/>
      <c r="HQ702" s="160"/>
      <c r="HR702" s="160"/>
      <c r="HS702" s="160"/>
      <c r="HT702" s="160"/>
      <c r="HU702" s="160"/>
      <c r="HV702" s="160"/>
      <c r="HW702" s="160"/>
      <c r="HX702" s="160"/>
      <c r="HY702" s="160"/>
      <c r="HZ702" s="160"/>
      <c r="IA702" s="160"/>
      <c r="IB702" s="160"/>
      <c r="IC702" s="160"/>
      <c r="ID702" s="160"/>
      <c r="IE702" s="160"/>
      <c r="IF702" s="160"/>
      <c r="IG702" s="160"/>
      <c r="IH702" s="160"/>
      <c r="II702" s="160"/>
      <c r="IJ702" s="160"/>
      <c r="IK702" s="160"/>
      <c r="IL702" s="160"/>
      <c r="IM702" s="160"/>
      <c r="IN702" s="160"/>
      <c r="IO702" s="160"/>
      <c r="IP702" s="160"/>
      <c r="IQ702" s="160"/>
      <c r="IR702" s="160"/>
      <c r="IS702" s="160"/>
      <c r="IT702" s="160"/>
      <c r="IU702" s="160"/>
      <c r="IV702" s="160"/>
      <c r="IW702" s="160"/>
      <c r="IX702" s="160"/>
      <c r="IY702" s="160"/>
      <c r="IZ702" s="160"/>
      <c r="JA702" s="160"/>
      <c r="JB702" s="160"/>
      <c r="JC702" s="160"/>
      <c r="JD702" s="160"/>
      <c r="JE702" s="160"/>
      <c r="JF702" s="160"/>
      <c r="JG702" s="160"/>
      <c r="JH702" s="160"/>
      <c r="JI702" s="160"/>
      <c r="JJ702" s="160"/>
      <c r="JK702" s="160"/>
      <c r="JL702" s="160"/>
      <c r="JM702" s="160"/>
      <c r="JN702" s="160"/>
      <c r="JO702" s="160"/>
      <c r="JP702" s="160"/>
      <c r="JQ702" s="160"/>
      <c r="JR702" s="160"/>
      <c r="JS702" s="160"/>
      <c r="JT702" s="160"/>
      <c r="JU702" s="160"/>
      <c r="JV702" s="160"/>
      <c r="JW702" s="160"/>
      <c r="JX702" s="160"/>
      <c r="JY702" s="160"/>
      <c r="JZ702" s="160"/>
      <c r="KA702" s="160"/>
      <c r="KB702" s="160"/>
      <c r="KC702" s="160"/>
      <c r="KD702" s="160"/>
      <c r="KE702" s="160"/>
      <c r="KF702" s="160"/>
      <c r="KG702" s="160"/>
      <c r="KH702" s="160"/>
      <c r="KI702" s="160"/>
      <c r="KJ702" s="160"/>
      <c r="KK702" s="160"/>
      <c r="KL702" s="160"/>
      <c r="KM702" s="160"/>
      <c r="KN702" s="160"/>
      <c r="KO702" s="160"/>
      <c r="KP702" s="160"/>
      <c r="KQ702" s="160"/>
      <c r="KR702" s="160"/>
      <c r="KS702" s="160"/>
      <c r="KT702" s="160"/>
      <c r="KU702" s="160"/>
      <c r="KV702" s="160"/>
      <c r="KW702" s="160"/>
      <c r="KX702" s="160"/>
      <c r="KY702" s="160"/>
      <c r="KZ702" s="160"/>
      <c r="LA702" s="160"/>
      <c r="LB702" s="160"/>
      <c r="LC702" s="160"/>
      <c r="LD702" s="160"/>
      <c r="LE702" s="160"/>
      <c r="LF702" s="160"/>
      <c r="LG702" s="160"/>
      <c r="LH702" s="160"/>
      <c r="LI702" s="160"/>
      <c r="LJ702" s="160"/>
      <c r="LK702" s="160"/>
      <c r="LL702" s="160"/>
      <c r="LM702" s="160"/>
      <c r="LN702" s="160"/>
      <c r="LO702" s="160"/>
      <c r="LP702" s="160"/>
      <c r="LQ702" s="160"/>
      <c r="LR702" s="160"/>
      <c r="LS702" s="160"/>
      <c r="LT702" s="160"/>
      <c r="LU702" s="160"/>
      <c r="LV702" s="160"/>
      <c r="LW702" s="160"/>
      <c r="LX702" s="160"/>
      <c r="LY702" s="160"/>
      <c r="LZ702" s="160"/>
      <c r="MA702" s="160"/>
      <c r="MB702" s="160"/>
      <c r="MC702" s="160"/>
      <c r="MD702" s="160"/>
      <c r="ME702" s="160"/>
      <c r="MF702" s="160"/>
      <c r="MG702" s="160"/>
      <c r="MH702" s="160"/>
      <c r="MI702" s="160"/>
      <c r="MJ702" s="160"/>
      <c r="MK702" s="160"/>
      <c r="ML702" s="160"/>
      <c r="MM702" s="160"/>
      <c r="MN702" s="160"/>
      <c r="MO702" s="160"/>
      <c r="MP702" s="160"/>
      <c r="MQ702" s="160"/>
      <c r="MR702" s="160"/>
      <c r="MS702" s="160"/>
      <c r="MT702" s="160"/>
      <c r="MU702" s="160"/>
      <c r="MV702" s="160"/>
      <c r="MW702" s="160"/>
      <c r="MX702" s="160"/>
      <c r="MY702" s="160"/>
      <c r="MZ702" s="160"/>
      <c r="NA702" s="160"/>
      <c r="NB702" s="160"/>
      <c r="NC702" s="160"/>
      <c r="ND702" s="160"/>
      <c r="NE702" s="160"/>
      <c r="NF702" s="160"/>
      <c r="NG702" s="160"/>
      <c r="NH702" s="160"/>
      <c r="NI702" s="160"/>
      <c r="NJ702" s="160"/>
      <c r="NK702" s="160"/>
      <c r="NL702" s="160"/>
      <c r="NM702" s="160"/>
      <c r="NN702" s="160"/>
      <c r="NO702" s="160"/>
      <c r="NP702" s="160"/>
      <c r="NQ702" s="160"/>
      <c r="NR702" s="160"/>
      <c r="NS702" s="160"/>
      <c r="NT702" s="160"/>
      <c r="NU702" s="160"/>
      <c r="NV702" s="160"/>
      <c r="NW702" s="160"/>
      <c r="NX702" s="160"/>
      <c r="NY702" s="160"/>
      <c r="NZ702" s="160"/>
      <c r="OA702" s="160"/>
      <c r="OB702" s="160"/>
      <c r="OC702" s="160"/>
      <c r="OD702" s="160"/>
      <c r="OE702" s="160"/>
      <c r="OF702" s="160"/>
      <c r="OG702" s="160"/>
      <c r="OH702" s="160"/>
      <c r="OI702" s="160"/>
      <c r="OJ702" s="160"/>
      <c r="OK702" s="160"/>
      <c r="OL702" s="160"/>
      <c r="OM702" s="160"/>
      <c r="ON702" s="160"/>
      <c r="OO702" s="160"/>
      <c r="OP702" s="160"/>
      <c r="OQ702" s="160"/>
      <c r="OR702" s="160"/>
      <c r="OS702" s="160"/>
      <c r="OT702" s="160"/>
      <c r="OU702" s="160"/>
      <c r="OV702" s="160"/>
      <c r="OW702" s="160"/>
      <c r="OX702" s="160"/>
      <c r="OY702" s="160"/>
      <c r="OZ702" s="160"/>
      <c r="PA702" s="160"/>
      <c r="PB702" s="160"/>
      <c r="PC702" s="160"/>
      <c r="PD702" s="160"/>
      <c r="PE702" s="160"/>
      <c r="PF702" s="160"/>
      <c r="PG702" s="160"/>
      <c r="PH702" s="160"/>
      <c r="PI702" s="160"/>
      <c r="PJ702" s="160"/>
      <c r="PK702" s="160"/>
      <c r="PL702" s="160"/>
      <c r="PM702" s="160"/>
      <c r="PN702" s="160"/>
      <c r="PO702" s="160"/>
      <c r="PP702" s="160"/>
      <c r="PQ702" s="160"/>
      <c r="PR702" s="160"/>
      <c r="PS702" s="160"/>
      <c r="PT702" s="160"/>
      <c r="PU702" s="160"/>
      <c r="PV702" s="160"/>
      <c r="PW702" s="160"/>
      <c r="PX702" s="160"/>
      <c r="PY702" s="160"/>
      <c r="PZ702" s="160"/>
      <c r="QA702" s="160"/>
      <c r="QB702" s="160"/>
      <c r="QC702" s="160"/>
      <c r="QD702" s="160"/>
      <c r="QE702" s="160"/>
      <c r="QF702" s="160"/>
      <c r="QG702" s="160"/>
      <c r="QH702" s="160"/>
      <c r="QI702" s="160"/>
      <c r="QJ702" s="160"/>
      <c r="QK702" s="160"/>
      <c r="QL702" s="160"/>
      <c r="QM702" s="160"/>
      <c r="QN702" s="160"/>
      <c r="QO702" s="160"/>
      <c r="QP702" s="160"/>
      <c r="QQ702" s="160"/>
      <c r="QR702" s="160"/>
      <c r="QS702" s="160"/>
      <c r="QT702" s="160"/>
      <c r="QU702" s="160"/>
      <c r="QV702" s="160"/>
      <c r="QW702" s="160"/>
      <c r="QX702" s="160"/>
      <c r="QY702" s="160"/>
      <c r="QZ702" s="160"/>
      <c r="RA702" s="160"/>
      <c r="RB702" s="160"/>
      <c r="RC702" s="160"/>
      <c r="RD702" s="160"/>
      <c r="RE702" s="160"/>
      <c r="RF702" s="160"/>
      <c r="RG702" s="160"/>
      <c r="RH702" s="160"/>
      <c r="RI702" s="160"/>
      <c r="RJ702" s="160"/>
      <c r="RK702" s="160"/>
      <c r="RL702" s="160"/>
      <c r="RM702" s="160"/>
      <c r="RN702" s="160"/>
      <c r="RO702" s="160"/>
      <c r="RP702" s="160"/>
      <c r="RQ702" s="160"/>
      <c r="RR702" s="160"/>
      <c r="RS702" s="160"/>
      <c r="RT702" s="160"/>
      <c r="RU702" s="160"/>
      <c r="RV702" s="160"/>
      <c r="RW702" s="160"/>
      <c r="RX702" s="160"/>
      <c r="RY702" s="160"/>
      <c r="RZ702" s="160"/>
      <c r="SA702" s="160"/>
      <c r="SB702" s="160"/>
      <c r="SC702" s="160"/>
      <c r="SD702" s="160"/>
      <c r="SE702" s="160"/>
      <c r="SF702" s="160"/>
      <c r="SG702" s="160"/>
      <c r="SH702" s="160"/>
      <c r="SI702" s="160"/>
      <c r="SJ702" s="160"/>
      <c r="SK702" s="160"/>
      <c r="SL702" s="160"/>
      <c r="SM702" s="160"/>
      <c r="SN702" s="160"/>
      <c r="SO702" s="160"/>
      <c r="SP702" s="160"/>
      <c r="SQ702" s="160"/>
      <c r="SR702" s="160"/>
      <c r="SS702" s="160"/>
      <c r="ST702" s="160"/>
      <c r="SU702" s="160"/>
      <c r="SV702" s="160"/>
      <c r="SW702" s="160"/>
      <c r="SX702" s="160"/>
      <c r="SY702" s="160"/>
      <c r="SZ702" s="160"/>
      <c r="TA702" s="160"/>
      <c r="TB702" s="160"/>
      <c r="TC702" s="160"/>
      <c r="TD702" s="160"/>
      <c r="TE702" s="160"/>
      <c r="TF702" s="160"/>
    </row>
    <row r="703" spans="1:526">
      <c r="A703" s="160"/>
      <c r="B703" s="160"/>
      <c r="C703" s="160"/>
      <c r="D703" s="160"/>
      <c r="E703" s="160"/>
      <c r="F703" s="160"/>
      <c r="G703" s="160"/>
      <c r="H703" s="160"/>
      <c r="I703" s="160"/>
      <c r="J703" s="160"/>
      <c r="K703" s="160"/>
      <c r="L703" s="160"/>
      <c r="M703" s="160"/>
      <c r="N703" s="160"/>
      <c r="O703" s="160"/>
      <c r="P703" s="160"/>
      <c r="Q703" s="160"/>
      <c r="R703" s="160"/>
      <c r="S703" s="160"/>
      <c r="T703" s="160"/>
      <c r="U703" s="160"/>
      <c r="V703" s="160"/>
      <c r="W703" s="160"/>
      <c r="X703" s="160"/>
      <c r="Y703" s="160"/>
      <c r="Z703" s="160"/>
      <c r="AA703" s="160"/>
      <c r="AB703" s="160"/>
      <c r="AC703" s="160"/>
      <c r="AD703" s="160"/>
      <c r="AE703" s="160"/>
      <c r="AF703" s="160"/>
      <c r="AG703" s="160"/>
      <c r="AH703" s="160"/>
      <c r="AI703" s="160"/>
      <c r="AJ703" s="160"/>
      <c r="AK703" s="160"/>
      <c r="AL703" s="160"/>
      <c r="AM703" s="160"/>
      <c r="AN703" s="160"/>
      <c r="AO703" s="160"/>
      <c r="AP703" s="160"/>
      <c r="AQ703" s="160"/>
      <c r="AR703" s="160"/>
      <c r="AS703" s="160"/>
      <c r="AT703" s="160"/>
      <c r="AU703" s="160"/>
      <c r="AV703" s="160"/>
      <c r="AW703" s="160"/>
      <c r="AX703" s="160"/>
      <c r="AY703" s="160"/>
      <c r="AZ703" s="160"/>
      <c r="BA703" s="160"/>
      <c r="BB703" s="160"/>
      <c r="BC703" s="160"/>
      <c r="BD703" s="160"/>
      <c r="BE703" s="160"/>
      <c r="BF703" s="160"/>
      <c r="BG703" s="160"/>
      <c r="BH703" s="160"/>
      <c r="BI703" s="160"/>
      <c r="BJ703" s="160"/>
      <c r="BK703" s="160"/>
      <c r="BL703" s="160"/>
      <c r="BM703" s="160"/>
      <c r="BN703" s="160"/>
      <c r="BO703" s="160"/>
      <c r="BP703" s="160"/>
      <c r="BQ703" s="160"/>
      <c r="BR703" s="160"/>
      <c r="BS703" s="160"/>
      <c r="BT703" s="160"/>
      <c r="BU703" s="160"/>
      <c r="BV703" s="160"/>
      <c r="BW703" s="160"/>
      <c r="BX703" s="160"/>
      <c r="BY703" s="160"/>
      <c r="BZ703" s="160"/>
      <c r="CA703" s="160"/>
      <c r="CB703" s="160"/>
      <c r="CC703" s="160"/>
      <c r="CD703" s="160"/>
      <c r="CE703" s="160"/>
      <c r="CF703" s="160"/>
      <c r="CG703" s="160"/>
      <c r="CH703" s="160"/>
      <c r="CI703" s="160"/>
      <c r="CJ703" s="160"/>
      <c r="CK703" s="160"/>
      <c r="CL703" s="160"/>
      <c r="CM703" s="160"/>
      <c r="CN703" s="160"/>
      <c r="CO703" s="160"/>
      <c r="CP703" s="160"/>
      <c r="CQ703" s="160"/>
      <c r="CR703" s="16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139</vt:i4>
      </vt:variant>
    </vt:vector>
  </HeadingPairs>
  <TitlesOfParts>
    <vt:vector size="148" baseType="lpstr">
      <vt:lpstr>Input</vt:lpstr>
      <vt:lpstr>Track spec</vt:lpstr>
      <vt:lpstr>2D export</vt:lpstr>
      <vt:lpstr>2D_clean</vt:lpstr>
      <vt:lpstr>Cornering</vt:lpstr>
      <vt:lpstr>Max limit</vt:lpstr>
      <vt:lpstr>Track spec smooth</vt:lpstr>
      <vt:lpstr>Tables</vt:lpstr>
      <vt:lpstr>RESULTS</vt:lpstr>
      <vt:lpstr>Input!b_mm</vt:lpstr>
      <vt:lpstr>Input!bf</vt:lpstr>
      <vt:lpstr>Input!BigEnd_mm</vt:lpstr>
      <vt:lpstr>Input!Bore_mm</vt:lpstr>
      <vt:lpstr>Input!BumpRubberK</vt:lpstr>
      <vt:lpstr>Input!BumpRubberLen_mm</vt:lpstr>
      <vt:lpstr>Input!ChainLinks</vt:lpstr>
      <vt:lpstr>Input!CoGx_mm</vt:lpstr>
      <vt:lpstr>Input!ConRod_mm</vt:lpstr>
      <vt:lpstr>Input!Coolant_L</vt:lpstr>
      <vt:lpstr>CRatio</vt:lpstr>
      <vt:lpstr>Input!CRolling</vt:lpstr>
      <vt:lpstr>Input!Displacement_cc</vt:lpstr>
      <vt:lpstr>Input!DragLink_mm</vt:lpstr>
      <vt:lpstr>Drive_ratio</vt:lpstr>
      <vt:lpstr>Input!DynamicRake_deg</vt:lpstr>
      <vt:lpstr>Input!DynamicSagFront_mm</vt:lpstr>
      <vt:lpstr>Input!DynamicSagRear_mm</vt:lpstr>
      <vt:lpstr>Input!DynamicWheelbase_m</vt:lpstr>
      <vt:lpstr>Input!ExhaustClose_degATDC</vt:lpstr>
      <vt:lpstr>Input!ExhaustLift_mm</vt:lpstr>
      <vt:lpstr>Input!ExhaustOpen_degBBDC</vt:lpstr>
      <vt:lpstr>Input!ExhaustValve_mm</vt:lpstr>
      <vt:lpstr>Input!FinalDrive_ratio</vt:lpstr>
      <vt:lpstr>Input!FiringPoints</vt:lpstr>
      <vt:lpstr>Input!FootpegHeight_mm</vt:lpstr>
      <vt:lpstr>Input!ForkAirGap_mm</vt:lpstr>
      <vt:lpstr>Input!ForkBumpRubber_mm</vt:lpstr>
      <vt:lpstr>Input!ForkComp_clicks</vt:lpstr>
      <vt:lpstr>Input!ForkDrop_mm</vt:lpstr>
      <vt:lpstr>Input!ForkFreeTravelBeforeRub_mm</vt:lpstr>
      <vt:lpstr>Input!ForkGasForce</vt:lpstr>
      <vt:lpstr>Input!ForkGasPress_bar</vt:lpstr>
      <vt:lpstr>Input!ForkInnerTubeDia_mm</vt:lpstr>
      <vt:lpstr>Input!ForkLegs_mm</vt:lpstr>
      <vt:lpstr>Input!ForkOffset_m</vt:lpstr>
      <vt:lpstr>Input!ForkOil_ccPerLeg</vt:lpstr>
      <vt:lpstr>Input!ForkOilLevel_AirGap_mm</vt:lpstr>
      <vt:lpstr>Input!ForkPreLoad_mm</vt:lpstr>
      <vt:lpstr>Input!ForkReb_clicks</vt:lpstr>
      <vt:lpstr>Input!ForkRodDia_mm</vt:lpstr>
      <vt:lpstr>Input!ForkSpring_Npermm</vt:lpstr>
      <vt:lpstr>Input!ForkSpring_Npermm2</vt:lpstr>
      <vt:lpstr>Input!ForkTopOutSpringK</vt:lpstr>
      <vt:lpstr>Input!ForkTopOutStroke_mm</vt:lpstr>
      <vt:lpstr>Front_tyre_coefficient</vt:lpstr>
      <vt:lpstr>FrontCaliper_mm</vt:lpstr>
      <vt:lpstr>Input!FrontDisk_mm</vt:lpstr>
      <vt:lpstr>Input!FrontMaster_mm</vt:lpstr>
      <vt:lpstr>Input!FrontOffset_mm</vt:lpstr>
      <vt:lpstr>Input!FrontRake_deg</vt:lpstr>
      <vt:lpstr>Input!FrontRideHeight_mm</vt:lpstr>
      <vt:lpstr>Input!FrontRim</vt:lpstr>
      <vt:lpstr>Input!FrontTravel_mm</vt:lpstr>
      <vt:lpstr>Input!FrontTyre</vt:lpstr>
      <vt:lpstr>Input!Fuel_L</vt:lpstr>
      <vt:lpstr>Input!Gear1_ratio</vt:lpstr>
      <vt:lpstr>Input!Gear2_ratio</vt:lpstr>
      <vt:lpstr>Input!Gear3_ratio</vt:lpstr>
      <vt:lpstr>Input!Gear4_ratio</vt:lpstr>
      <vt:lpstr>Input!Gear5_ratio</vt:lpstr>
      <vt:lpstr>Input!Gear6_ratio</vt:lpstr>
      <vt:lpstr>Input!h_mm</vt:lpstr>
      <vt:lpstr>Input!HeadstockInsert_mm</vt:lpstr>
      <vt:lpstr>Input!hf</vt:lpstr>
      <vt:lpstr>Input!Injectors_perCyl</vt:lpstr>
      <vt:lpstr>Input!IntakeClose_degABDC</vt:lpstr>
      <vt:lpstr>Input!IntakeLift_mm</vt:lpstr>
      <vt:lpstr>Input!IntakeOpen_degBTDC</vt:lpstr>
      <vt:lpstr>Input!IntakeValve_mm</vt:lpstr>
      <vt:lpstr>Input!Iwf</vt:lpstr>
      <vt:lpstr>Input!Ixf</vt:lpstr>
      <vt:lpstr>Input!Iyf</vt:lpstr>
      <vt:lpstr>Input!Izf</vt:lpstr>
      <vt:lpstr>Input!kCamberFront</vt:lpstr>
      <vt:lpstr>kCamberRear</vt:lpstr>
      <vt:lpstr>Input!kCorneringFront</vt:lpstr>
      <vt:lpstr>Input!kCorneringRear</vt:lpstr>
      <vt:lpstr>kSelfAligningFront</vt:lpstr>
      <vt:lpstr>kTwistingFront</vt:lpstr>
      <vt:lpstr>LeanLimitedDecel</vt:lpstr>
      <vt:lpstr>Input!LowerClampHeight_mm</vt:lpstr>
      <vt:lpstr>Input!LowerInsertOffset_mm</vt:lpstr>
      <vt:lpstr>Input!Mass_kg</vt:lpstr>
      <vt:lpstr>MaxForwardAccel</vt:lpstr>
      <vt:lpstr>MaxFWVelocity</vt:lpstr>
      <vt:lpstr>Input!Mf</vt:lpstr>
      <vt:lpstr>Input!Mfront_kg</vt:lpstr>
      <vt:lpstr>Input!MinClearance_mm</vt:lpstr>
      <vt:lpstr>Input!Mrear_kg</vt:lpstr>
      <vt:lpstr>Input!MUsFront</vt:lpstr>
      <vt:lpstr>Input!MUsRear</vt:lpstr>
      <vt:lpstr>Input!Oil_L</vt:lpstr>
      <vt:lpstr>Input!OuterTubeToSpindle_mm</vt:lpstr>
      <vt:lpstr>Input!PrimaryDrive_ratio</vt:lpstr>
      <vt:lpstr>Input!Pushrod_mm</vt:lpstr>
      <vt:lpstr>Input!RearCaliper_mm</vt:lpstr>
      <vt:lpstr>Input!RearDisk_mm</vt:lpstr>
      <vt:lpstr>Input!RearMaster_mm</vt:lpstr>
      <vt:lpstr>Input!RearRideHeight_mm</vt:lpstr>
      <vt:lpstr>Input!RearRim</vt:lpstr>
      <vt:lpstr>Input!RearTravel_mm</vt:lpstr>
      <vt:lpstr>Input!RearTyre</vt:lpstr>
      <vt:lpstr>Input!Rfront</vt:lpstr>
      <vt:lpstr>Input!Rrear</vt:lpstr>
      <vt:lpstr>Input!SeatHeight_mm</vt:lpstr>
      <vt:lpstr>Input!ShockComp_clicks</vt:lpstr>
      <vt:lpstr>Input!ShockFreeTravel_mm</vt:lpstr>
      <vt:lpstr>Input!ShockGasForce</vt:lpstr>
      <vt:lpstr>Input!ShockGasPress_bar</vt:lpstr>
      <vt:lpstr>Input!ShockMaxStroke_mm</vt:lpstr>
      <vt:lpstr>Input!ShockPreload_mm</vt:lpstr>
      <vt:lpstr>Input!ShockPreLoad_turns</vt:lpstr>
      <vt:lpstr>Input!ShockReb_clicks</vt:lpstr>
      <vt:lpstr>Input!ShockRodDia_mm</vt:lpstr>
      <vt:lpstr>Input!ShockSpring_N</vt:lpstr>
      <vt:lpstr>Input!ShockSpring_Npermm</vt:lpstr>
      <vt:lpstr>Input!ShockStroke_mm</vt:lpstr>
      <vt:lpstr>Input!SmallEnd_mm</vt:lpstr>
      <vt:lpstr>Input!SparkPlug</vt:lpstr>
      <vt:lpstr>Input!StaticRake_deg</vt:lpstr>
      <vt:lpstr>Input!StaticSagFront_mm</vt:lpstr>
      <vt:lpstr>Input!StaticSagRear_mm</vt:lpstr>
      <vt:lpstr>StaticWheelbase_m</vt:lpstr>
      <vt:lpstr>Input!SteerAngle_deg</vt:lpstr>
      <vt:lpstr>Input!SteerHead_deg</vt:lpstr>
      <vt:lpstr>Input!SteeringDamper</vt:lpstr>
      <vt:lpstr>Input!Stroke_mm</vt:lpstr>
      <vt:lpstr>Input!SwingarmLength_mm</vt:lpstr>
      <vt:lpstr>Input!tFront</vt:lpstr>
      <vt:lpstr>Input!ThrottleBody_mm</vt:lpstr>
      <vt:lpstr>Input!TopOutSpring_N</vt:lpstr>
      <vt:lpstr>Input!TopOutStroke_mm</vt:lpstr>
      <vt:lpstr>TotalHeight_mm</vt:lpstr>
      <vt:lpstr>Input!TotalLength_mm</vt:lpstr>
      <vt:lpstr>Input!TotalWidth_mm</vt:lpstr>
      <vt:lpstr>Trail_mm</vt:lpstr>
      <vt:lpstr>Input!tRear</vt:lpstr>
      <vt:lpstr>Input!Wheelbase_mm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Megan Gwilym</dc:creator>
  <cp:lastModifiedBy>Megan Gwilym (2200683)</cp:lastModifiedBy>
  <dcterms:created xsi:type="dcterms:W3CDTF">2015-06-05T18:17:20Z</dcterms:created>
  <dcterms:modified xsi:type="dcterms:W3CDTF">2025-12-13T10:50:12Z</dcterms:modified>
</cp:coreProperties>
</file>